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515"/>
  <workbookPr autoCompressPictures="0"/>
  <bookViews>
    <workbookView xWindow="0" yWindow="0" windowWidth="30740" windowHeight="18740" tabRatio="1000" activeTab="3"/>
  </bookViews>
  <sheets>
    <sheet name="diff expr 0 vs 1 mite" sheetId="1" r:id="rId1"/>
    <sheet name="diff expr 0 vs 3 mites" sheetId="29" r:id="rId2"/>
    <sheet name="diff expr 1 vs 3 mites" sheetId="20" r:id="rId3"/>
    <sheet name="Fig. S9" sheetId="33" r:id="rId4"/>
    <sheet name="reference parameters" sheetId="19" r:id="rId5"/>
    <sheet name="sample IDs &amp; DWV" sheetId="31" r:id="rId6"/>
    <sheet name="outlier treatment" sheetId="32" r:id="rId7"/>
    <sheet name="data" sheetId="15" r:id="rId8"/>
    <sheet name="stat test DWV" sheetId="34" r:id="rId9"/>
  </sheets>
  <definedNames>
    <definedName name="_xlnm._FilterDatabase" localSheetId="0" hidden="1">'diff expr 0 vs 1 mite'!$A$10:$BN$10</definedName>
    <definedName name="_xlnm._FilterDatabase" localSheetId="1" hidden="1">'diff expr 0 vs 3 mites'!$A$10:$BM$365</definedName>
    <definedName name="_xlnm._FilterDatabase" localSheetId="2" hidden="1">'diff expr 1 vs 3 mites'!$A$10:$BQ$365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33" l="1"/>
  <c r="BN11" i="1"/>
  <c r="BJ13" i="1"/>
  <c r="BO9" i="20"/>
  <c r="BM11" i="20"/>
  <c r="BN11" i="20"/>
  <c r="BM12" i="20"/>
  <c r="BN12" i="20"/>
  <c r="BM13" i="20"/>
  <c r="BN13" i="20"/>
  <c r="BM14" i="20"/>
  <c r="BN14" i="20"/>
  <c r="BM15" i="20"/>
  <c r="BN15" i="20"/>
  <c r="BM16" i="20"/>
  <c r="BN16" i="20"/>
  <c r="BM17" i="20"/>
  <c r="BN17" i="20"/>
  <c r="BM18" i="20"/>
  <c r="BN18" i="20"/>
  <c r="BM19" i="20"/>
  <c r="BN19" i="20"/>
  <c r="BM20" i="20"/>
  <c r="BN20" i="20"/>
  <c r="BM21" i="20"/>
  <c r="BN21" i="20"/>
  <c r="BM22" i="20"/>
  <c r="BN22" i="20"/>
  <c r="BM23" i="20"/>
  <c r="BN23" i="20"/>
  <c r="BM24" i="20"/>
  <c r="BN24" i="20"/>
  <c r="BM25" i="20"/>
  <c r="BN25" i="20"/>
  <c r="BM26" i="20"/>
  <c r="BN26" i="20"/>
  <c r="BM27" i="20"/>
  <c r="BN27" i="20"/>
  <c r="BM28" i="20"/>
  <c r="BN28" i="20"/>
  <c r="BM29" i="20"/>
  <c r="BN29" i="20"/>
  <c r="BM30" i="20"/>
  <c r="BN30" i="20"/>
  <c r="BM31" i="20"/>
  <c r="BN31" i="20"/>
  <c r="BM32" i="20"/>
  <c r="BN32" i="20"/>
  <c r="BM33" i="20"/>
  <c r="BN33" i="20"/>
  <c r="BM34" i="20"/>
  <c r="BN34" i="20"/>
  <c r="BM35" i="20"/>
  <c r="BN35" i="20"/>
  <c r="BM36" i="20"/>
  <c r="BN36" i="20"/>
  <c r="BM37" i="20"/>
  <c r="BN37" i="20"/>
  <c r="BM38" i="20"/>
  <c r="BN38" i="20"/>
  <c r="BM39" i="20"/>
  <c r="BN39" i="20"/>
  <c r="BM40" i="20"/>
  <c r="BN40" i="20"/>
  <c r="BM41" i="20"/>
  <c r="BN41" i="20"/>
  <c r="BM42" i="20"/>
  <c r="BN42" i="20"/>
  <c r="BM43" i="20"/>
  <c r="BN43" i="20"/>
  <c r="BM44" i="20"/>
  <c r="BN44" i="20"/>
  <c r="BM45" i="20"/>
  <c r="BN45" i="20"/>
  <c r="BM46" i="20"/>
  <c r="BN46" i="20"/>
  <c r="BM47" i="20"/>
  <c r="BN47" i="20"/>
  <c r="BM48" i="20"/>
  <c r="BN48" i="20"/>
  <c r="BM49" i="20"/>
  <c r="BN49" i="20"/>
  <c r="BM50" i="20"/>
  <c r="BN50" i="20"/>
  <c r="BM51" i="20"/>
  <c r="BN51" i="20"/>
  <c r="BM52" i="20"/>
  <c r="BN52" i="20"/>
  <c r="BM53" i="20"/>
  <c r="BN53" i="20"/>
  <c r="BM54" i="20"/>
  <c r="BN54" i="20"/>
  <c r="BM55" i="20"/>
  <c r="BN55" i="20"/>
  <c r="BM56" i="20"/>
  <c r="BN56" i="20"/>
  <c r="BM57" i="20"/>
  <c r="BN57" i="20"/>
  <c r="BM58" i="20"/>
  <c r="BN58" i="20"/>
  <c r="BM59" i="20"/>
  <c r="BN59" i="20"/>
  <c r="BM60" i="20"/>
  <c r="BN60" i="20"/>
  <c r="BM61" i="20"/>
  <c r="BN61" i="20"/>
  <c r="BM62" i="20"/>
  <c r="BN62" i="20"/>
  <c r="BM63" i="20"/>
  <c r="BN63" i="20"/>
  <c r="BM64" i="20"/>
  <c r="BN64" i="20"/>
  <c r="BM65" i="20"/>
  <c r="BN65" i="20"/>
  <c r="BM66" i="20"/>
  <c r="BN66" i="20"/>
  <c r="BM67" i="20"/>
  <c r="BN67" i="20"/>
  <c r="BM68" i="20"/>
  <c r="BN68" i="20"/>
  <c r="BM69" i="20"/>
  <c r="BN69" i="20"/>
  <c r="BM70" i="20"/>
  <c r="BN70" i="20"/>
  <c r="BM71" i="20"/>
  <c r="BN71" i="20"/>
  <c r="BM72" i="20"/>
  <c r="BN72" i="20"/>
  <c r="BM73" i="20"/>
  <c r="BN73" i="20"/>
  <c r="BM74" i="20"/>
  <c r="BN74" i="20"/>
  <c r="BM75" i="20"/>
  <c r="BN75" i="20"/>
  <c r="BM76" i="20"/>
  <c r="BN76" i="20"/>
  <c r="BM77" i="20"/>
  <c r="BN77" i="20"/>
  <c r="BM78" i="20"/>
  <c r="BN78" i="20"/>
  <c r="BM79" i="20"/>
  <c r="BN79" i="20"/>
  <c r="BM80" i="20"/>
  <c r="BN80" i="20"/>
  <c r="BM81" i="20"/>
  <c r="BN81" i="20"/>
  <c r="BM82" i="20"/>
  <c r="BN82" i="20"/>
  <c r="BM83" i="20"/>
  <c r="BN83" i="20"/>
  <c r="BM84" i="20"/>
  <c r="BN84" i="20"/>
  <c r="BM85" i="20"/>
  <c r="BN85" i="20"/>
  <c r="BM86" i="20"/>
  <c r="BN86" i="20"/>
  <c r="BM87" i="20"/>
  <c r="BN87" i="20"/>
  <c r="BM88" i="20"/>
  <c r="BN88" i="20"/>
  <c r="BM89" i="20"/>
  <c r="BN89" i="20"/>
  <c r="BM90" i="20"/>
  <c r="BN90" i="20"/>
  <c r="BM91" i="20"/>
  <c r="BN91" i="20"/>
  <c r="BM92" i="20"/>
  <c r="BN92" i="20"/>
  <c r="BM93" i="20"/>
  <c r="BN93" i="20"/>
  <c r="BM94" i="20"/>
  <c r="BN94" i="20"/>
  <c r="BM95" i="20"/>
  <c r="BN95" i="20"/>
  <c r="BM96" i="20"/>
  <c r="BN96" i="20"/>
  <c r="BM97" i="20"/>
  <c r="BN97" i="20"/>
  <c r="BM98" i="20"/>
  <c r="BN98" i="20"/>
  <c r="BM99" i="20"/>
  <c r="BN99" i="20"/>
  <c r="BM100" i="20"/>
  <c r="BN100" i="20"/>
  <c r="BM101" i="20"/>
  <c r="BN101" i="20"/>
  <c r="BM102" i="20"/>
  <c r="BN102" i="20"/>
  <c r="BM103" i="20"/>
  <c r="BN103" i="20"/>
  <c r="BM104" i="20"/>
  <c r="BN104" i="20"/>
  <c r="BM105" i="20"/>
  <c r="BN105" i="20"/>
  <c r="BM106" i="20"/>
  <c r="BN106" i="20"/>
  <c r="BM107" i="20"/>
  <c r="BN107" i="20"/>
  <c r="BM108" i="20"/>
  <c r="BN108" i="20"/>
  <c r="BM109" i="20"/>
  <c r="BN109" i="20"/>
  <c r="BM110" i="20"/>
  <c r="BN110" i="20"/>
  <c r="BM111" i="20"/>
  <c r="BN111" i="20"/>
  <c r="BM112" i="20"/>
  <c r="BN112" i="20"/>
  <c r="BM113" i="20"/>
  <c r="BN113" i="20"/>
  <c r="BM114" i="20"/>
  <c r="BN114" i="20"/>
  <c r="BM115" i="20"/>
  <c r="BN115" i="20"/>
  <c r="BM116" i="20"/>
  <c r="BN116" i="20"/>
  <c r="BM117" i="20"/>
  <c r="BN117" i="20"/>
  <c r="BM118" i="20"/>
  <c r="BN118" i="20"/>
  <c r="BM119" i="20"/>
  <c r="BN119" i="20"/>
  <c r="BM120" i="20"/>
  <c r="BN120" i="20"/>
  <c r="BM121" i="20"/>
  <c r="BN121" i="20"/>
  <c r="BM122" i="20"/>
  <c r="BN122" i="20"/>
  <c r="BM123" i="20"/>
  <c r="BN123" i="20"/>
  <c r="BM124" i="20"/>
  <c r="BN124" i="20"/>
  <c r="BM125" i="20"/>
  <c r="BN125" i="20"/>
  <c r="BM126" i="20"/>
  <c r="BN126" i="20"/>
  <c r="BM127" i="20"/>
  <c r="BN127" i="20"/>
  <c r="BM128" i="20"/>
  <c r="BN128" i="20"/>
  <c r="BM129" i="20"/>
  <c r="BN129" i="20"/>
  <c r="BM130" i="20"/>
  <c r="BN130" i="20"/>
  <c r="BM131" i="20"/>
  <c r="BN131" i="20"/>
  <c r="BM132" i="20"/>
  <c r="BN132" i="20"/>
  <c r="BM133" i="20"/>
  <c r="BN133" i="20"/>
  <c r="BM134" i="20"/>
  <c r="BN134" i="20"/>
  <c r="BM135" i="20"/>
  <c r="BN135" i="20"/>
  <c r="BM136" i="20"/>
  <c r="BN136" i="20"/>
  <c r="BM137" i="20"/>
  <c r="BN137" i="20"/>
  <c r="BM138" i="20"/>
  <c r="BN138" i="20"/>
  <c r="BM139" i="20"/>
  <c r="BN139" i="20"/>
  <c r="BM140" i="20"/>
  <c r="BN140" i="20"/>
  <c r="BM141" i="20"/>
  <c r="BN141" i="20"/>
  <c r="BM142" i="20"/>
  <c r="BN142" i="20"/>
  <c r="BM143" i="20"/>
  <c r="BN143" i="20"/>
  <c r="BM144" i="20"/>
  <c r="BN144" i="20"/>
  <c r="BM145" i="20"/>
  <c r="BN145" i="20"/>
  <c r="BM146" i="20"/>
  <c r="BN146" i="20"/>
  <c r="BM147" i="20"/>
  <c r="BN147" i="20"/>
  <c r="BM148" i="20"/>
  <c r="BN148" i="20"/>
  <c r="BM149" i="20"/>
  <c r="BN149" i="20"/>
  <c r="BM150" i="20"/>
  <c r="BN150" i="20"/>
  <c r="BM151" i="20"/>
  <c r="BN151" i="20"/>
  <c r="BM152" i="20"/>
  <c r="BN152" i="20"/>
  <c r="BM153" i="20"/>
  <c r="BN153" i="20"/>
  <c r="BM154" i="20"/>
  <c r="BN154" i="20"/>
  <c r="BM155" i="20"/>
  <c r="BN155" i="20"/>
  <c r="BM156" i="20"/>
  <c r="BN156" i="20"/>
  <c r="BM157" i="20"/>
  <c r="BN157" i="20"/>
  <c r="BM158" i="20"/>
  <c r="BN158" i="20"/>
  <c r="BM159" i="20"/>
  <c r="BN159" i="20"/>
  <c r="BM160" i="20"/>
  <c r="BN160" i="20"/>
  <c r="BM161" i="20"/>
  <c r="BN161" i="20"/>
  <c r="BM162" i="20"/>
  <c r="BN162" i="20"/>
  <c r="BM163" i="20"/>
  <c r="BN163" i="20"/>
  <c r="BM164" i="20"/>
  <c r="BN164" i="20"/>
  <c r="BM165" i="20"/>
  <c r="BN165" i="20"/>
  <c r="BM166" i="20"/>
  <c r="BN166" i="20"/>
  <c r="BM167" i="20"/>
  <c r="BN167" i="20"/>
  <c r="BM168" i="20"/>
  <c r="BN168" i="20"/>
  <c r="BM169" i="20"/>
  <c r="BN169" i="20"/>
  <c r="BM170" i="20"/>
  <c r="BN170" i="20"/>
  <c r="BM171" i="20"/>
  <c r="BN171" i="20"/>
  <c r="BM172" i="20"/>
  <c r="BN172" i="20"/>
  <c r="BM173" i="20"/>
  <c r="BN173" i="20"/>
  <c r="BM174" i="20"/>
  <c r="BN174" i="20"/>
  <c r="BM175" i="20"/>
  <c r="BN175" i="20"/>
  <c r="BM176" i="20"/>
  <c r="BN176" i="20"/>
  <c r="BM177" i="20"/>
  <c r="BN177" i="20"/>
  <c r="BM178" i="20"/>
  <c r="BN178" i="20"/>
  <c r="BM179" i="20"/>
  <c r="BN179" i="20"/>
  <c r="BM180" i="20"/>
  <c r="BN180" i="20"/>
  <c r="BM181" i="20"/>
  <c r="BN181" i="20"/>
  <c r="BM182" i="20"/>
  <c r="BN182" i="20"/>
  <c r="BM183" i="20"/>
  <c r="BN183" i="20"/>
  <c r="BM184" i="20"/>
  <c r="BN184" i="20"/>
  <c r="BM185" i="20"/>
  <c r="BN185" i="20"/>
  <c r="BM186" i="20"/>
  <c r="BN186" i="20"/>
  <c r="BM187" i="20"/>
  <c r="BN187" i="20"/>
  <c r="BM188" i="20"/>
  <c r="BN188" i="20"/>
  <c r="BM189" i="20"/>
  <c r="BN189" i="20"/>
  <c r="BM190" i="20"/>
  <c r="BN190" i="20"/>
  <c r="BM191" i="20"/>
  <c r="BN191" i="20"/>
  <c r="BM192" i="20"/>
  <c r="BN192" i="20"/>
  <c r="BM193" i="20"/>
  <c r="BN193" i="20"/>
  <c r="BM194" i="20"/>
  <c r="BN194" i="20"/>
  <c r="BM195" i="20"/>
  <c r="BN195" i="20"/>
  <c r="BM196" i="20"/>
  <c r="BN196" i="20"/>
  <c r="BM197" i="20"/>
  <c r="BN197" i="20"/>
  <c r="BM198" i="20"/>
  <c r="BN198" i="20"/>
  <c r="BM199" i="20"/>
  <c r="BN199" i="20"/>
  <c r="BM200" i="20"/>
  <c r="BN200" i="20"/>
  <c r="BM201" i="20"/>
  <c r="BN201" i="20"/>
  <c r="BM202" i="20"/>
  <c r="BN202" i="20"/>
  <c r="BM203" i="20"/>
  <c r="BN203" i="20"/>
  <c r="BM204" i="20"/>
  <c r="BN204" i="20"/>
  <c r="BM205" i="20"/>
  <c r="BN205" i="20"/>
  <c r="BM206" i="20"/>
  <c r="BN206" i="20"/>
  <c r="BM207" i="20"/>
  <c r="BN207" i="20"/>
  <c r="BM208" i="20"/>
  <c r="BN208" i="20"/>
  <c r="BM209" i="20"/>
  <c r="BN209" i="20"/>
  <c r="BM210" i="20"/>
  <c r="BN210" i="20"/>
  <c r="BM211" i="20"/>
  <c r="BN211" i="20"/>
  <c r="BM212" i="20"/>
  <c r="BN212" i="20"/>
  <c r="BM213" i="20"/>
  <c r="BN213" i="20"/>
  <c r="BM214" i="20"/>
  <c r="BN214" i="20"/>
  <c r="BM215" i="20"/>
  <c r="BN215" i="20"/>
  <c r="BM216" i="20"/>
  <c r="BN216" i="20"/>
  <c r="BM217" i="20"/>
  <c r="BN217" i="20"/>
  <c r="BM218" i="20"/>
  <c r="BN218" i="20"/>
  <c r="BM219" i="20"/>
  <c r="BN219" i="20"/>
  <c r="BM220" i="20"/>
  <c r="BN220" i="20"/>
  <c r="BM221" i="20"/>
  <c r="BN221" i="20"/>
  <c r="BM222" i="20"/>
  <c r="BN222" i="20"/>
  <c r="BM223" i="20"/>
  <c r="BN223" i="20"/>
  <c r="BM224" i="20"/>
  <c r="BN224" i="20"/>
  <c r="BM225" i="20"/>
  <c r="BN225" i="20"/>
  <c r="BM226" i="20"/>
  <c r="BN226" i="20"/>
  <c r="BM227" i="20"/>
  <c r="BN227" i="20"/>
  <c r="BM228" i="20"/>
  <c r="BN228" i="20"/>
  <c r="BM229" i="20"/>
  <c r="BN229" i="20"/>
  <c r="BM230" i="20"/>
  <c r="BN230" i="20"/>
  <c r="BM231" i="20"/>
  <c r="BN231" i="20"/>
  <c r="BM232" i="20"/>
  <c r="BN232" i="20"/>
  <c r="BM233" i="20"/>
  <c r="BN233" i="20"/>
  <c r="BM234" i="20"/>
  <c r="BN234" i="20"/>
  <c r="BM235" i="20"/>
  <c r="BN235" i="20"/>
  <c r="BM236" i="20"/>
  <c r="BN236" i="20"/>
  <c r="BM237" i="20"/>
  <c r="BN237" i="20"/>
  <c r="BM238" i="20"/>
  <c r="BN238" i="20"/>
  <c r="BM239" i="20"/>
  <c r="BN239" i="20"/>
  <c r="BM240" i="20"/>
  <c r="BN240" i="20"/>
  <c r="BM241" i="20"/>
  <c r="BN241" i="20"/>
  <c r="BM242" i="20"/>
  <c r="BN242" i="20"/>
  <c r="BM243" i="20"/>
  <c r="BN243" i="20"/>
  <c r="BM244" i="20"/>
  <c r="BN244" i="20"/>
  <c r="BM245" i="20"/>
  <c r="BN245" i="20"/>
  <c r="BM246" i="20"/>
  <c r="BN246" i="20"/>
  <c r="BM247" i="20"/>
  <c r="BN247" i="20"/>
  <c r="BM248" i="20"/>
  <c r="BN248" i="20"/>
  <c r="BM249" i="20"/>
  <c r="BN249" i="20"/>
  <c r="BM250" i="20"/>
  <c r="BN250" i="20"/>
  <c r="BM251" i="20"/>
  <c r="BN251" i="20"/>
  <c r="BM252" i="20"/>
  <c r="BN252" i="20"/>
  <c r="BM253" i="20"/>
  <c r="BN253" i="20"/>
  <c r="BM254" i="20"/>
  <c r="BN254" i="20"/>
  <c r="BM255" i="20"/>
  <c r="BN255" i="20"/>
  <c r="BM256" i="20"/>
  <c r="BN256" i="20"/>
  <c r="BM257" i="20"/>
  <c r="BN257" i="20"/>
  <c r="BM258" i="20"/>
  <c r="BN258" i="20"/>
  <c r="BM259" i="20"/>
  <c r="BN259" i="20"/>
  <c r="BM260" i="20"/>
  <c r="BN260" i="20"/>
  <c r="BM261" i="20"/>
  <c r="BN261" i="20"/>
  <c r="BM262" i="20"/>
  <c r="BN262" i="20"/>
  <c r="BM263" i="20"/>
  <c r="BN263" i="20"/>
  <c r="BM264" i="20"/>
  <c r="BN264" i="20"/>
  <c r="BM265" i="20"/>
  <c r="BN265" i="20"/>
  <c r="BM266" i="20"/>
  <c r="BN266" i="20"/>
  <c r="BM267" i="20"/>
  <c r="BN267" i="20"/>
  <c r="BM268" i="20"/>
  <c r="BN268" i="20"/>
  <c r="BM269" i="20"/>
  <c r="BN269" i="20"/>
  <c r="BM270" i="20"/>
  <c r="BN270" i="20"/>
  <c r="BM271" i="20"/>
  <c r="BN271" i="20"/>
  <c r="BM272" i="20"/>
  <c r="BN272" i="20"/>
  <c r="BM273" i="20"/>
  <c r="BN273" i="20"/>
  <c r="BM274" i="20"/>
  <c r="BN274" i="20"/>
  <c r="BM275" i="20"/>
  <c r="BN275" i="20"/>
  <c r="BM276" i="20"/>
  <c r="BN276" i="20"/>
  <c r="BM277" i="20"/>
  <c r="BN277" i="20"/>
  <c r="BM278" i="20"/>
  <c r="BN278" i="20"/>
  <c r="BM279" i="20"/>
  <c r="BN279" i="20"/>
  <c r="BM280" i="20"/>
  <c r="BN280" i="20"/>
  <c r="BM281" i="20"/>
  <c r="BN281" i="20"/>
  <c r="BM282" i="20"/>
  <c r="BN282" i="20"/>
  <c r="BM283" i="20"/>
  <c r="BN283" i="20"/>
  <c r="BM284" i="20"/>
  <c r="BN284" i="20"/>
  <c r="BM285" i="20"/>
  <c r="BN285" i="20"/>
  <c r="BM286" i="20"/>
  <c r="BN286" i="20"/>
  <c r="BM287" i="20"/>
  <c r="BN287" i="20"/>
  <c r="BM288" i="20"/>
  <c r="BN288" i="20"/>
  <c r="BM289" i="20"/>
  <c r="BN289" i="20"/>
  <c r="BM290" i="20"/>
  <c r="BN290" i="20"/>
  <c r="BM291" i="20"/>
  <c r="BN291" i="20"/>
  <c r="BM292" i="20"/>
  <c r="BN292" i="20"/>
  <c r="BM293" i="20"/>
  <c r="BN293" i="20"/>
  <c r="BM294" i="20"/>
  <c r="BN294" i="20"/>
  <c r="BM295" i="20"/>
  <c r="BN295" i="20"/>
  <c r="BM296" i="20"/>
  <c r="BN296" i="20"/>
  <c r="BM297" i="20"/>
  <c r="BN297" i="20"/>
  <c r="BM298" i="20"/>
  <c r="BN298" i="20"/>
  <c r="BM299" i="20"/>
  <c r="BN299" i="20"/>
  <c r="BM300" i="20"/>
  <c r="BN300" i="20"/>
  <c r="BM301" i="20"/>
  <c r="BN301" i="20"/>
  <c r="BM302" i="20"/>
  <c r="BN302" i="20"/>
  <c r="BM303" i="20"/>
  <c r="BN303" i="20"/>
  <c r="BM304" i="20"/>
  <c r="BN304" i="20"/>
  <c r="BM305" i="20"/>
  <c r="BN305" i="20"/>
  <c r="BM306" i="20"/>
  <c r="BN306" i="20"/>
  <c r="BM307" i="20"/>
  <c r="BN307" i="20"/>
  <c r="BM308" i="20"/>
  <c r="BN308" i="20"/>
  <c r="BM309" i="20"/>
  <c r="BN309" i="20"/>
  <c r="BM310" i="20"/>
  <c r="BN310" i="20"/>
  <c r="BM311" i="20"/>
  <c r="BN311" i="20"/>
  <c r="BM312" i="20"/>
  <c r="BN312" i="20"/>
  <c r="BM313" i="20"/>
  <c r="BN313" i="20"/>
  <c r="BM314" i="20"/>
  <c r="BN314" i="20"/>
  <c r="BM315" i="20"/>
  <c r="BN315" i="20"/>
  <c r="BM316" i="20"/>
  <c r="BN316" i="20"/>
  <c r="BM317" i="20"/>
  <c r="BN317" i="20"/>
  <c r="BM318" i="20"/>
  <c r="BN318" i="20"/>
  <c r="BM319" i="20"/>
  <c r="BN319" i="20"/>
  <c r="BM320" i="20"/>
  <c r="BN320" i="20"/>
  <c r="BM321" i="20"/>
  <c r="BN321" i="20"/>
  <c r="BM322" i="20"/>
  <c r="BN322" i="20"/>
  <c r="BM323" i="20"/>
  <c r="BN323" i="20"/>
  <c r="BM324" i="20"/>
  <c r="BN324" i="20"/>
  <c r="BM325" i="20"/>
  <c r="BN325" i="20"/>
  <c r="BM326" i="20"/>
  <c r="BN326" i="20"/>
  <c r="BM327" i="20"/>
  <c r="BN327" i="20"/>
  <c r="BM328" i="20"/>
  <c r="BN328" i="20"/>
  <c r="BM329" i="20"/>
  <c r="BN329" i="20"/>
  <c r="BM330" i="20"/>
  <c r="BN330" i="20"/>
  <c r="BM331" i="20"/>
  <c r="BN331" i="20"/>
  <c r="BM332" i="20"/>
  <c r="BN332" i="20"/>
  <c r="BM333" i="20"/>
  <c r="BN333" i="20"/>
  <c r="BM334" i="20"/>
  <c r="BN334" i="20"/>
  <c r="BM335" i="20"/>
  <c r="BN335" i="20"/>
  <c r="BM336" i="20"/>
  <c r="BN336" i="20"/>
  <c r="BM337" i="20"/>
  <c r="BN337" i="20"/>
  <c r="BM338" i="20"/>
  <c r="BN338" i="20"/>
  <c r="BM339" i="20"/>
  <c r="BN339" i="20"/>
  <c r="BM340" i="20"/>
  <c r="BN340" i="20"/>
  <c r="BM341" i="20"/>
  <c r="BN341" i="20"/>
  <c r="BM342" i="20"/>
  <c r="BN342" i="20"/>
  <c r="BM343" i="20"/>
  <c r="BN343" i="20"/>
  <c r="BM344" i="20"/>
  <c r="BN344" i="20"/>
  <c r="BM345" i="20"/>
  <c r="BN345" i="20"/>
  <c r="BM346" i="20"/>
  <c r="BN346" i="20"/>
  <c r="BM347" i="20"/>
  <c r="BN347" i="20"/>
  <c r="BM348" i="20"/>
  <c r="BN348" i="20"/>
  <c r="BM349" i="20"/>
  <c r="BN349" i="20"/>
  <c r="BM350" i="20"/>
  <c r="BN350" i="20"/>
  <c r="BM351" i="20"/>
  <c r="BN351" i="20"/>
  <c r="BM352" i="20"/>
  <c r="BN352" i="20"/>
  <c r="BM353" i="20"/>
  <c r="BN353" i="20"/>
  <c r="BM354" i="20"/>
  <c r="BN354" i="20"/>
  <c r="BM355" i="20"/>
  <c r="BN355" i="20"/>
  <c r="BM356" i="20"/>
  <c r="BN356" i="20"/>
  <c r="BM357" i="20"/>
  <c r="BN357" i="20"/>
  <c r="BM358" i="20"/>
  <c r="BN358" i="20"/>
  <c r="BM359" i="20"/>
  <c r="BN359" i="20"/>
  <c r="BM360" i="20"/>
  <c r="BN360" i="20"/>
  <c r="BM361" i="20"/>
  <c r="BN361" i="20"/>
  <c r="BM362" i="20"/>
  <c r="BN362" i="20"/>
  <c r="BM363" i="20"/>
  <c r="BN363" i="20"/>
  <c r="BM364" i="20"/>
  <c r="BN364" i="20"/>
  <c r="BM365" i="20"/>
  <c r="BN365" i="20"/>
  <c r="BO12" i="20"/>
  <c r="BO13" i="20"/>
  <c r="BO14" i="20"/>
  <c r="BO15" i="20"/>
  <c r="BO16" i="20"/>
  <c r="BO17" i="20"/>
  <c r="BO18" i="20"/>
  <c r="BO19" i="20"/>
  <c r="BO20" i="20"/>
  <c r="BO21" i="20"/>
  <c r="BO22" i="20"/>
  <c r="BO23" i="20"/>
  <c r="BO24" i="20"/>
  <c r="BO25" i="20"/>
  <c r="BO26" i="20"/>
  <c r="BO27" i="20"/>
  <c r="BO28" i="20"/>
  <c r="BO29" i="20"/>
  <c r="BO30" i="20"/>
  <c r="BO31" i="20"/>
  <c r="BO32" i="20"/>
  <c r="BO33" i="20"/>
  <c r="BO34" i="20"/>
  <c r="BO35" i="20"/>
  <c r="BO36" i="20"/>
  <c r="BO37" i="20"/>
  <c r="BO38" i="20"/>
  <c r="BO39" i="20"/>
  <c r="BO40" i="20"/>
  <c r="BO41" i="20"/>
  <c r="BO42" i="20"/>
  <c r="BO43" i="20"/>
  <c r="BO44" i="20"/>
  <c r="BO45" i="20"/>
  <c r="BO46" i="20"/>
  <c r="BO47" i="20"/>
  <c r="BO48" i="20"/>
  <c r="BO49" i="20"/>
  <c r="BO50" i="20"/>
  <c r="BO51" i="20"/>
  <c r="BO52" i="20"/>
  <c r="BO53" i="20"/>
  <c r="BO54" i="20"/>
  <c r="BO55" i="20"/>
  <c r="BO56" i="20"/>
  <c r="BO57" i="20"/>
  <c r="BO58" i="20"/>
  <c r="BO59" i="20"/>
  <c r="BO60" i="20"/>
  <c r="BO61" i="20"/>
  <c r="BO62" i="20"/>
  <c r="BO63" i="20"/>
  <c r="BO64" i="20"/>
  <c r="BO65" i="20"/>
  <c r="BO66" i="20"/>
  <c r="BO67" i="20"/>
  <c r="BO68" i="20"/>
  <c r="BO69" i="20"/>
  <c r="BO70" i="20"/>
  <c r="BO71" i="20"/>
  <c r="BO72" i="20"/>
  <c r="BO73" i="20"/>
  <c r="BO74" i="20"/>
  <c r="BO75" i="20"/>
  <c r="BO76" i="20"/>
  <c r="BO77" i="20"/>
  <c r="BO78" i="20"/>
  <c r="BO79" i="20"/>
  <c r="BO80" i="20"/>
  <c r="BO81" i="20"/>
  <c r="BO82" i="20"/>
  <c r="BO83" i="20"/>
  <c r="BO84" i="20"/>
  <c r="BO85" i="20"/>
  <c r="BO86" i="20"/>
  <c r="BO87" i="20"/>
  <c r="BO88" i="20"/>
  <c r="BO89" i="20"/>
  <c r="BO90" i="20"/>
  <c r="BO91" i="20"/>
  <c r="BO92" i="20"/>
  <c r="BO93" i="20"/>
  <c r="BO94" i="20"/>
  <c r="BO95" i="20"/>
  <c r="BO96" i="20"/>
  <c r="BO97" i="20"/>
  <c r="BO98" i="20"/>
  <c r="BO99" i="20"/>
  <c r="BO100" i="20"/>
  <c r="BO101" i="20"/>
  <c r="BO102" i="20"/>
  <c r="BO103" i="20"/>
  <c r="BO104" i="20"/>
  <c r="BO105" i="20"/>
  <c r="BO106" i="20"/>
  <c r="BO107" i="20"/>
  <c r="BO108" i="20"/>
  <c r="BO109" i="20"/>
  <c r="BO110" i="20"/>
  <c r="BO111" i="20"/>
  <c r="BO112" i="20"/>
  <c r="BO113" i="20"/>
  <c r="BO114" i="20"/>
  <c r="BO115" i="20"/>
  <c r="BO116" i="20"/>
  <c r="BO117" i="20"/>
  <c r="BO118" i="20"/>
  <c r="BO119" i="20"/>
  <c r="BO120" i="20"/>
  <c r="BO121" i="20"/>
  <c r="BO122" i="20"/>
  <c r="BO123" i="20"/>
  <c r="BO124" i="20"/>
  <c r="BO125" i="20"/>
  <c r="BO126" i="20"/>
  <c r="BO127" i="20"/>
  <c r="BO128" i="20"/>
  <c r="BO129" i="20"/>
  <c r="BO130" i="20"/>
  <c r="BO131" i="20"/>
  <c r="BO132" i="20"/>
  <c r="BO133" i="20"/>
  <c r="BO134" i="20"/>
  <c r="BO135" i="20"/>
  <c r="BO136" i="20"/>
  <c r="BO137" i="20"/>
  <c r="BO138" i="20"/>
  <c r="BO139" i="20"/>
  <c r="BO140" i="20"/>
  <c r="BO141" i="20"/>
  <c r="BO142" i="20"/>
  <c r="BO143" i="20"/>
  <c r="BO144" i="20"/>
  <c r="BO145" i="20"/>
  <c r="BO146" i="20"/>
  <c r="BO147" i="20"/>
  <c r="BO148" i="20"/>
  <c r="BO149" i="20"/>
  <c r="BO150" i="20"/>
  <c r="BO151" i="20"/>
  <c r="BO152" i="20"/>
  <c r="BO153" i="20"/>
  <c r="BO154" i="20"/>
  <c r="BO155" i="20"/>
  <c r="BO156" i="20"/>
  <c r="BO157" i="20"/>
  <c r="BO158" i="20"/>
  <c r="BO159" i="20"/>
  <c r="BO160" i="20"/>
  <c r="BO161" i="20"/>
  <c r="BO162" i="20"/>
  <c r="BO163" i="20"/>
  <c r="BO164" i="20"/>
  <c r="BO165" i="20"/>
  <c r="BO166" i="20"/>
  <c r="BO167" i="20"/>
  <c r="BO168" i="20"/>
  <c r="BO169" i="20"/>
  <c r="BO170" i="20"/>
  <c r="BO171" i="20"/>
  <c r="BO172" i="20"/>
  <c r="BO173" i="20"/>
  <c r="BO174" i="20"/>
  <c r="BO175" i="20"/>
  <c r="BO176" i="20"/>
  <c r="BO177" i="20"/>
  <c r="BO178" i="20"/>
  <c r="BO179" i="20"/>
  <c r="BO180" i="20"/>
  <c r="BO181" i="20"/>
  <c r="BO182" i="20"/>
  <c r="BO183" i="20"/>
  <c r="BO184" i="20"/>
  <c r="BO185" i="20"/>
  <c r="BO186" i="20"/>
  <c r="BO187" i="20"/>
  <c r="BO188" i="20"/>
  <c r="BO189" i="20"/>
  <c r="BO190" i="20"/>
  <c r="BO191" i="20"/>
  <c r="BO192" i="20"/>
  <c r="BO193" i="20"/>
  <c r="BO194" i="20"/>
  <c r="BO195" i="20"/>
  <c r="BO196" i="20"/>
  <c r="BO197" i="20"/>
  <c r="BO198" i="20"/>
  <c r="BO199" i="20"/>
  <c r="BO200" i="20"/>
  <c r="BO201" i="20"/>
  <c r="BO202" i="20"/>
  <c r="BO203" i="20"/>
  <c r="BO204" i="20"/>
  <c r="BO205" i="20"/>
  <c r="BO206" i="20"/>
  <c r="BO207" i="20"/>
  <c r="BO208" i="20"/>
  <c r="BO209" i="20"/>
  <c r="BO210" i="20"/>
  <c r="BO211" i="20"/>
  <c r="BO212" i="20"/>
  <c r="BO213" i="20"/>
  <c r="BO214" i="20"/>
  <c r="BO215" i="20"/>
  <c r="BO216" i="20"/>
  <c r="BO217" i="20"/>
  <c r="BO218" i="20"/>
  <c r="BO219" i="20"/>
  <c r="BO220" i="20"/>
  <c r="BO221" i="20"/>
  <c r="BO222" i="20"/>
  <c r="BO223" i="20"/>
  <c r="BO224" i="20"/>
  <c r="BO225" i="20"/>
  <c r="BO226" i="20"/>
  <c r="BO227" i="20"/>
  <c r="BO228" i="20"/>
  <c r="BO229" i="20"/>
  <c r="BO230" i="20"/>
  <c r="BO231" i="20"/>
  <c r="BO232" i="20"/>
  <c r="BO233" i="20"/>
  <c r="BO234" i="20"/>
  <c r="BO235" i="20"/>
  <c r="BO236" i="20"/>
  <c r="BO237" i="20"/>
  <c r="BO238" i="20"/>
  <c r="BO239" i="20"/>
  <c r="BO240" i="20"/>
  <c r="BO241" i="20"/>
  <c r="BO242" i="20"/>
  <c r="BO243" i="20"/>
  <c r="BO244" i="20"/>
  <c r="BO245" i="20"/>
  <c r="BO246" i="20"/>
  <c r="BO247" i="20"/>
  <c r="BO248" i="20"/>
  <c r="BO249" i="20"/>
  <c r="BO250" i="20"/>
  <c r="BO251" i="20"/>
  <c r="BO252" i="20"/>
  <c r="BO253" i="20"/>
  <c r="BO254" i="20"/>
  <c r="BO255" i="20"/>
  <c r="BO256" i="20"/>
  <c r="BO257" i="20"/>
  <c r="BO258" i="20"/>
  <c r="BO259" i="20"/>
  <c r="BO260" i="20"/>
  <c r="BO261" i="20"/>
  <c r="BO262" i="20"/>
  <c r="BO263" i="20"/>
  <c r="BO264" i="20"/>
  <c r="BO265" i="20"/>
  <c r="BO266" i="20"/>
  <c r="BO267" i="20"/>
  <c r="BO268" i="20"/>
  <c r="BO269" i="20"/>
  <c r="BO270" i="20"/>
  <c r="BO271" i="20"/>
  <c r="BO272" i="20"/>
  <c r="BO273" i="20"/>
  <c r="BO274" i="20"/>
  <c r="BO275" i="20"/>
  <c r="BO276" i="20"/>
  <c r="BO277" i="20"/>
  <c r="BO278" i="20"/>
  <c r="BO279" i="20"/>
  <c r="BO280" i="20"/>
  <c r="BO281" i="20"/>
  <c r="BO282" i="20"/>
  <c r="BO283" i="20"/>
  <c r="BO284" i="20"/>
  <c r="BO285" i="20"/>
  <c r="BO286" i="20"/>
  <c r="BO287" i="20"/>
  <c r="BO288" i="20"/>
  <c r="BO289" i="20"/>
  <c r="BO290" i="20"/>
  <c r="BO291" i="20"/>
  <c r="BO292" i="20"/>
  <c r="BO293" i="20"/>
  <c r="BO294" i="20"/>
  <c r="BO295" i="20"/>
  <c r="BO296" i="20"/>
  <c r="BO297" i="20"/>
  <c r="BO298" i="20"/>
  <c r="BO299" i="20"/>
  <c r="BO300" i="20"/>
  <c r="BO301" i="20"/>
  <c r="BO302" i="20"/>
  <c r="BO303" i="20"/>
  <c r="BO304" i="20"/>
  <c r="BO305" i="20"/>
  <c r="BO306" i="20"/>
  <c r="BO307" i="20"/>
  <c r="BO308" i="20"/>
  <c r="BO309" i="20"/>
  <c r="BO310" i="20"/>
  <c r="BO311" i="20"/>
  <c r="BO312" i="20"/>
  <c r="BO313" i="20"/>
  <c r="BO314" i="20"/>
  <c r="BO315" i="20"/>
  <c r="BO316" i="20"/>
  <c r="BO317" i="20"/>
  <c r="BO318" i="20"/>
  <c r="BO319" i="20"/>
  <c r="BO320" i="20"/>
  <c r="BO321" i="20"/>
  <c r="BO322" i="20"/>
  <c r="BO323" i="20"/>
  <c r="BO324" i="20"/>
  <c r="BO325" i="20"/>
  <c r="BO326" i="20"/>
  <c r="BO327" i="20"/>
  <c r="BO328" i="20"/>
  <c r="BO329" i="20"/>
  <c r="BO330" i="20"/>
  <c r="BO331" i="20"/>
  <c r="BO332" i="20"/>
  <c r="BO333" i="20"/>
  <c r="BO334" i="20"/>
  <c r="BO335" i="20"/>
  <c r="BO336" i="20"/>
  <c r="BO337" i="20"/>
  <c r="BO338" i="20"/>
  <c r="BO339" i="20"/>
  <c r="BO340" i="20"/>
  <c r="BO341" i="20"/>
  <c r="BO342" i="20"/>
  <c r="BO343" i="20"/>
  <c r="BO344" i="20"/>
  <c r="BO345" i="20"/>
  <c r="BO346" i="20"/>
  <c r="BO347" i="20"/>
  <c r="BO348" i="20"/>
  <c r="BO349" i="20"/>
  <c r="BO350" i="20"/>
  <c r="BO351" i="20"/>
  <c r="BO352" i="20"/>
  <c r="BO353" i="20"/>
  <c r="BO354" i="20"/>
  <c r="BO355" i="20"/>
  <c r="BO356" i="20"/>
  <c r="BO357" i="20"/>
  <c r="BO358" i="20"/>
  <c r="BO359" i="20"/>
  <c r="BO360" i="20"/>
  <c r="BO361" i="20"/>
  <c r="BO362" i="20"/>
  <c r="BO363" i="20"/>
  <c r="BO364" i="20"/>
  <c r="BO365" i="20"/>
  <c r="BO11" i="20"/>
  <c r="BK9" i="29"/>
  <c r="BI11" i="29"/>
  <c r="BJ11" i="29"/>
  <c r="BI12" i="29"/>
  <c r="BJ12" i="29"/>
  <c r="BI13" i="29"/>
  <c r="BJ13" i="29"/>
  <c r="BI14" i="29"/>
  <c r="BJ14" i="29"/>
  <c r="BI15" i="29"/>
  <c r="BJ15" i="29"/>
  <c r="BI16" i="29"/>
  <c r="BJ16" i="29"/>
  <c r="BI17" i="29"/>
  <c r="BJ17" i="29"/>
  <c r="BI18" i="29"/>
  <c r="BJ18" i="29"/>
  <c r="BI19" i="29"/>
  <c r="BJ19" i="29"/>
  <c r="BI20" i="29"/>
  <c r="BJ20" i="29"/>
  <c r="BI21" i="29"/>
  <c r="BJ21" i="29"/>
  <c r="BI22" i="29"/>
  <c r="BJ22" i="29"/>
  <c r="BI23" i="29"/>
  <c r="BJ23" i="29"/>
  <c r="BI24" i="29"/>
  <c r="BJ24" i="29"/>
  <c r="BI25" i="29"/>
  <c r="BJ25" i="29"/>
  <c r="BI26" i="29"/>
  <c r="BJ26" i="29"/>
  <c r="BI27" i="29"/>
  <c r="BJ27" i="29"/>
  <c r="BI28" i="29"/>
  <c r="BJ28" i="29"/>
  <c r="BI29" i="29"/>
  <c r="BJ29" i="29"/>
  <c r="BI30" i="29"/>
  <c r="BJ30" i="29"/>
  <c r="BI31" i="29"/>
  <c r="BJ31" i="29"/>
  <c r="BI32" i="29"/>
  <c r="BJ32" i="29"/>
  <c r="BI33" i="29"/>
  <c r="BJ33" i="29"/>
  <c r="BI34" i="29"/>
  <c r="BJ34" i="29"/>
  <c r="BI35" i="29"/>
  <c r="BJ35" i="29"/>
  <c r="BI36" i="29"/>
  <c r="BJ36" i="29"/>
  <c r="BI37" i="29"/>
  <c r="BJ37" i="29"/>
  <c r="BI38" i="29"/>
  <c r="BJ38" i="29"/>
  <c r="BI39" i="29"/>
  <c r="BJ39" i="29"/>
  <c r="BI40" i="29"/>
  <c r="BJ40" i="29"/>
  <c r="BI41" i="29"/>
  <c r="BJ41" i="29"/>
  <c r="BI42" i="29"/>
  <c r="BJ42" i="29"/>
  <c r="BI43" i="29"/>
  <c r="BJ43" i="29"/>
  <c r="BI44" i="29"/>
  <c r="BJ44" i="29"/>
  <c r="BI45" i="29"/>
  <c r="BJ45" i="29"/>
  <c r="BI46" i="29"/>
  <c r="BJ46" i="29"/>
  <c r="BI47" i="29"/>
  <c r="BJ47" i="29"/>
  <c r="BI48" i="29"/>
  <c r="BJ48" i="29"/>
  <c r="BI49" i="29"/>
  <c r="BJ49" i="29"/>
  <c r="BI50" i="29"/>
  <c r="BJ50" i="29"/>
  <c r="BI51" i="29"/>
  <c r="BJ51" i="29"/>
  <c r="BI52" i="29"/>
  <c r="BJ52" i="29"/>
  <c r="BI53" i="29"/>
  <c r="BJ53" i="29"/>
  <c r="BI54" i="29"/>
  <c r="BJ54" i="29"/>
  <c r="BI55" i="29"/>
  <c r="BJ55" i="29"/>
  <c r="BI56" i="29"/>
  <c r="BJ56" i="29"/>
  <c r="BI57" i="29"/>
  <c r="BJ57" i="29"/>
  <c r="BI58" i="29"/>
  <c r="BJ58" i="29"/>
  <c r="BI59" i="29"/>
  <c r="BJ59" i="29"/>
  <c r="BI60" i="29"/>
  <c r="BJ60" i="29"/>
  <c r="BI61" i="29"/>
  <c r="BJ61" i="29"/>
  <c r="BI62" i="29"/>
  <c r="BJ62" i="29"/>
  <c r="BI63" i="29"/>
  <c r="BJ63" i="29"/>
  <c r="BI64" i="29"/>
  <c r="BJ64" i="29"/>
  <c r="BI65" i="29"/>
  <c r="BJ65" i="29"/>
  <c r="BI66" i="29"/>
  <c r="BJ66" i="29"/>
  <c r="BI67" i="29"/>
  <c r="BJ67" i="29"/>
  <c r="BI68" i="29"/>
  <c r="BJ68" i="29"/>
  <c r="BI69" i="29"/>
  <c r="BJ69" i="29"/>
  <c r="BI70" i="29"/>
  <c r="BJ70" i="29"/>
  <c r="BI71" i="29"/>
  <c r="BJ71" i="29"/>
  <c r="BI72" i="29"/>
  <c r="BJ72" i="29"/>
  <c r="BI73" i="29"/>
  <c r="BJ73" i="29"/>
  <c r="BI74" i="29"/>
  <c r="BJ74" i="29"/>
  <c r="BI75" i="29"/>
  <c r="BJ75" i="29"/>
  <c r="BI76" i="29"/>
  <c r="BJ76" i="29"/>
  <c r="BI77" i="29"/>
  <c r="BJ77" i="29"/>
  <c r="BI78" i="29"/>
  <c r="BJ78" i="29"/>
  <c r="BI79" i="29"/>
  <c r="BJ79" i="29"/>
  <c r="BI80" i="29"/>
  <c r="BJ80" i="29"/>
  <c r="BI81" i="29"/>
  <c r="BJ81" i="29"/>
  <c r="BI82" i="29"/>
  <c r="BJ82" i="29"/>
  <c r="BI83" i="29"/>
  <c r="BJ83" i="29"/>
  <c r="BI84" i="29"/>
  <c r="BJ84" i="29"/>
  <c r="BI85" i="29"/>
  <c r="BJ85" i="29"/>
  <c r="BI86" i="29"/>
  <c r="BJ86" i="29"/>
  <c r="BI87" i="29"/>
  <c r="BJ87" i="29"/>
  <c r="BI88" i="29"/>
  <c r="BJ88" i="29"/>
  <c r="BI89" i="29"/>
  <c r="BJ89" i="29"/>
  <c r="BI90" i="29"/>
  <c r="BJ90" i="29"/>
  <c r="BI91" i="29"/>
  <c r="BJ91" i="29"/>
  <c r="BI92" i="29"/>
  <c r="BJ92" i="29"/>
  <c r="BI93" i="29"/>
  <c r="BJ93" i="29"/>
  <c r="BI94" i="29"/>
  <c r="BJ94" i="29"/>
  <c r="BI95" i="29"/>
  <c r="BJ95" i="29"/>
  <c r="BI96" i="29"/>
  <c r="BJ96" i="29"/>
  <c r="BI97" i="29"/>
  <c r="BJ97" i="29"/>
  <c r="BI98" i="29"/>
  <c r="BJ98" i="29"/>
  <c r="BI99" i="29"/>
  <c r="BJ99" i="29"/>
  <c r="BI100" i="29"/>
  <c r="BJ100" i="29"/>
  <c r="BI101" i="29"/>
  <c r="BJ101" i="29"/>
  <c r="BI102" i="29"/>
  <c r="BJ102" i="29"/>
  <c r="BI103" i="29"/>
  <c r="BJ103" i="29"/>
  <c r="BI104" i="29"/>
  <c r="BJ104" i="29"/>
  <c r="BI105" i="29"/>
  <c r="BJ105" i="29"/>
  <c r="BI106" i="29"/>
  <c r="BJ106" i="29"/>
  <c r="BI107" i="29"/>
  <c r="BJ107" i="29"/>
  <c r="BI108" i="29"/>
  <c r="BJ108" i="29"/>
  <c r="BI109" i="29"/>
  <c r="BJ109" i="29"/>
  <c r="BI110" i="29"/>
  <c r="BJ110" i="29"/>
  <c r="BI111" i="29"/>
  <c r="BJ111" i="29"/>
  <c r="BI112" i="29"/>
  <c r="BJ112" i="29"/>
  <c r="BI113" i="29"/>
  <c r="BJ113" i="29"/>
  <c r="BI114" i="29"/>
  <c r="BJ114" i="29"/>
  <c r="BI115" i="29"/>
  <c r="BJ115" i="29"/>
  <c r="BI116" i="29"/>
  <c r="BJ116" i="29"/>
  <c r="BI117" i="29"/>
  <c r="BJ117" i="29"/>
  <c r="BI118" i="29"/>
  <c r="BJ118" i="29"/>
  <c r="BI119" i="29"/>
  <c r="BJ119" i="29"/>
  <c r="BI120" i="29"/>
  <c r="BJ120" i="29"/>
  <c r="BI121" i="29"/>
  <c r="BJ121" i="29"/>
  <c r="BI122" i="29"/>
  <c r="BJ122" i="29"/>
  <c r="BI123" i="29"/>
  <c r="BJ123" i="29"/>
  <c r="BI124" i="29"/>
  <c r="BJ124" i="29"/>
  <c r="BI125" i="29"/>
  <c r="BJ125" i="29"/>
  <c r="BI126" i="29"/>
  <c r="BJ126" i="29"/>
  <c r="BI127" i="29"/>
  <c r="BJ127" i="29"/>
  <c r="BI128" i="29"/>
  <c r="BJ128" i="29"/>
  <c r="BI129" i="29"/>
  <c r="BJ129" i="29"/>
  <c r="BI130" i="29"/>
  <c r="BJ130" i="29"/>
  <c r="BI131" i="29"/>
  <c r="BJ131" i="29"/>
  <c r="BI132" i="29"/>
  <c r="BJ132" i="29"/>
  <c r="BI133" i="29"/>
  <c r="BJ133" i="29"/>
  <c r="BI134" i="29"/>
  <c r="BJ134" i="29"/>
  <c r="BI135" i="29"/>
  <c r="BJ135" i="29"/>
  <c r="BI136" i="29"/>
  <c r="BJ136" i="29"/>
  <c r="BI137" i="29"/>
  <c r="BJ137" i="29"/>
  <c r="BI138" i="29"/>
  <c r="BJ138" i="29"/>
  <c r="BI139" i="29"/>
  <c r="BJ139" i="29"/>
  <c r="BI140" i="29"/>
  <c r="BJ140" i="29"/>
  <c r="BI141" i="29"/>
  <c r="BJ141" i="29"/>
  <c r="BI142" i="29"/>
  <c r="BJ142" i="29"/>
  <c r="BI143" i="29"/>
  <c r="BJ143" i="29"/>
  <c r="BI144" i="29"/>
  <c r="BJ144" i="29"/>
  <c r="BI145" i="29"/>
  <c r="BJ145" i="29"/>
  <c r="BI146" i="29"/>
  <c r="BJ146" i="29"/>
  <c r="BI147" i="29"/>
  <c r="BJ147" i="29"/>
  <c r="BI148" i="29"/>
  <c r="BJ148" i="29"/>
  <c r="BI149" i="29"/>
  <c r="BJ149" i="29"/>
  <c r="BI150" i="29"/>
  <c r="BJ150" i="29"/>
  <c r="BI151" i="29"/>
  <c r="BJ151" i="29"/>
  <c r="BI152" i="29"/>
  <c r="BJ152" i="29"/>
  <c r="BI153" i="29"/>
  <c r="BJ153" i="29"/>
  <c r="BI154" i="29"/>
  <c r="BJ154" i="29"/>
  <c r="BI155" i="29"/>
  <c r="BJ155" i="29"/>
  <c r="BI156" i="29"/>
  <c r="BJ156" i="29"/>
  <c r="BI157" i="29"/>
  <c r="BJ157" i="29"/>
  <c r="BI158" i="29"/>
  <c r="BJ158" i="29"/>
  <c r="BI159" i="29"/>
  <c r="BJ159" i="29"/>
  <c r="BI160" i="29"/>
  <c r="BJ160" i="29"/>
  <c r="BI161" i="29"/>
  <c r="BJ161" i="29"/>
  <c r="BI162" i="29"/>
  <c r="BJ162" i="29"/>
  <c r="BI163" i="29"/>
  <c r="BJ163" i="29"/>
  <c r="BI164" i="29"/>
  <c r="BJ164" i="29"/>
  <c r="BI165" i="29"/>
  <c r="BJ165" i="29"/>
  <c r="BI166" i="29"/>
  <c r="BJ166" i="29"/>
  <c r="BI167" i="29"/>
  <c r="BJ167" i="29"/>
  <c r="BI168" i="29"/>
  <c r="BJ168" i="29"/>
  <c r="BI169" i="29"/>
  <c r="BJ169" i="29"/>
  <c r="BI170" i="29"/>
  <c r="BJ170" i="29"/>
  <c r="BI171" i="29"/>
  <c r="BJ171" i="29"/>
  <c r="BI172" i="29"/>
  <c r="BJ172" i="29"/>
  <c r="BI173" i="29"/>
  <c r="BJ173" i="29"/>
  <c r="BI174" i="29"/>
  <c r="BJ174" i="29"/>
  <c r="BI175" i="29"/>
  <c r="BJ175" i="29"/>
  <c r="BI176" i="29"/>
  <c r="BJ176" i="29"/>
  <c r="BI177" i="29"/>
  <c r="BJ177" i="29"/>
  <c r="BI178" i="29"/>
  <c r="BJ178" i="29"/>
  <c r="BI179" i="29"/>
  <c r="BJ179" i="29"/>
  <c r="BI180" i="29"/>
  <c r="BJ180" i="29"/>
  <c r="BI181" i="29"/>
  <c r="BJ181" i="29"/>
  <c r="BI182" i="29"/>
  <c r="BJ182" i="29"/>
  <c r="BI183" i="29"/>
  <c r="BJ183" i="29"/>
  <c r="BI184" i="29"/>
  <c r="BJ184" i="29"/>
  <c r="BI185" i="29"/>
  <c r="BJ185" i="29"/>
  <c r="BI186" i="29"/>
  <c r="BJ186" i="29"/>
  <c r="BI187" i="29"/>
  <c r="BJ187" i="29"/>
  <c r="BI188" i="29"/>
  <c r="BJ188" i="29"/>
  <c r="BI189" i="29"/>
  <c r="BJ189" i="29"/>
  <c r="BI190" i="29"/>
  <c r="BJ190" i="29"/>
  <c r="BI191" i="29"/>
  <c r="BJ191" i="29"/>
  <c r="BI192" i="29"/>
  <c r="BJ192" i="29"/>
  <c r="BI193" i="29"/>
  <c r="BJ193" i="29"/>
  <c r="BI194" i="29"/>
  <c r="BJ194" i="29"/>
  <c r="BI195" i="29"/>
  <c r="BJ195" i="29"/>
  <c r="BI196" i="29"/>
  <c r="BJ196" i="29"/>
  <c r="BI197" i="29"/>
  <c r="BJ197" i="29"/>
  <c r="BI198" i="29"/>
  <c r="BJ198" i="29"/>
  <c r="BI199" i="29"/>
  <c r="BJ199" i="29"/>
  <c r="BI200" i="29"/>
  <c r="BJ200" i="29"/>
  <c r="BI201" i="29"/>
  <c r="BJ201" i="29"/>
  <c r="BI202" i="29"/>
  <c r="BJ202" i="29"/>
  <c r="BI203" i="29"/>
  <c r="BJ203" i="29"/>
  <c r="BI204" i="29"/>
  <c r="BJ204" i="29"/>
  <c r="BI205" i="29"/>
  <c r="BJ205" i="29"/>
  <c r="BI206" i="29"/>
  <c r="BJ206" i="29"/>
  <c r="BI207" i="29"/>
  <c r="BJ207" i="29"/>
  <c r="BI208" i="29"/>
  <c r="BJ208" i="29"/>
  <c r="BI209" i="29"/>
  <c r="BJ209" i="29"/>
  <c r="BI210" i="29"/>
  <c r="BJ210" i="29"/>
  <c r="BI211" i="29"/>
  <c r="BJ211" i="29"/>
  <c r="BI212" i="29"/>
  <c r="BJ212" i="29"/>
  <c r="BI213" i="29"/>
  <c r="BJ213" i="29"/>
  <c r="BI214" i="29"/>
  <c r="BJ214" i="29"/>
  <c r="BI215" i="29"/>
  <c r="BJ215" i="29"/>
  <c r="BI216" i="29"/>
  <c r="BJ216" i="29"/>
  <c r="BI217" i="29"/>
  <c r="BJ217" i="29"/>
  <c r="BI218" i="29"/>
  <c r="BJ218" i="29"/>
  <c r="BI219" i="29"/>
  <c r="BJ219" i="29"/>
  <c r="BI220" i="29"/>
  <c r="BJ220" i="29"/>
  <c r="BI221" i="29"/>
  <c r="BJ221" i="29"/>
  <c r="BI222" i="29"/>
  <c r="BJ222" i="29"/>
  <c r="BI223" i="29"/>
  <c r="BJ223" i="29"/>
  <c r="BI224" i="29"/>
  <c r="BJ224" i="29"/>
  <c r="BI225" i="29"/>
  <c r="BJ225" i="29"/>
  <c r="BI226" i="29"/>
  <c r="BJ226" i="29"/>
  <c r="BI227" i="29"/>
  <c r="BJ227" i="29"/>
  <c r="BI228" i="29"/>
  <c r="BJ228" i="29"/>
  <c r="BI229" i="29"/>
  <c r="BJ229" i="29"/>
  <c r="BI230" i="29"/>
  <c r="BJ230" i="29"/>
  <c r="BI231" i="29"/>
  <c r="BJ231" i="29"/>
  <c r="BI232" i="29"/>
  <c r="BJ232" i="29"/>
  <c r="BI233" i="29"/>
  <c r="BJ233" i="29"/>
  <c r="BI234" i="29"/>
  <c r="BJ234" i="29"/>
  <c r="BI235" i="29"/>
  <c r="BJ235" i="29"/>
  <c r="BI236" i="29"/>
  <c r="BJ236" i="29"/>
  <c r="BI237" i="29"/>
  <c r="BJ237" i="29"/>
  <c r="BI238" i="29"/>
  <c r="BJ238" i="29"/>
  <c r="BI239" i="29"/>
  <c r="BJ239" i="29"/>
  <c r="BI240" i="29"/>
  <c r="BJ240" i="29"/>
  <c r="BI241" i="29"/>
  <c r="BJ241" i="29"/>
  <c r="BI242" i="29"/>
  <c r="BJ242" i="29"/>
  <c r="BI243" i="29"/>
  <c r="BJ243" i="29"/>
  <c r="BI244" i="29"/>
  <c r="BJ244" i="29"/>
  <c r="BI245" i="29"/>
  <c r="BJ245" i="29"/>
  <c r="BI246" i="29"/>
  <c r="BJ246" i="29"/>
  <c r="BI247" i="29"/>
  <c r="BJ247" i="29"/>
  <c r="BI248" i="29"/>
  <c r="BJ248" i="29"/>
  <c r="BI249" i="29"/>
  <c r="BJ249" i="29"/>
  <c r="BI250" i="29"/>
  <c r="BJ250" i="29"/>
  <c r="BI251" i="29"/>
  <c r="BJ251" i="29"/>
  <c r="BI252" i="29"/>
  <c r="BJ252" i="29"/>
  <c r="BI253" i="29"/>
  <c r="BJ253" i="29"/>
  <c r="BI254" i="29"/>
  <c r="BJ254" i="29"/>
  <c r="BI255" i="29"/>
  <c r="BJ255" i="29"/>
  <c r="BI256" i="29"/>
  <c r="BJ256" i="29"/>
  <c r="BI257" i="29"/>
  <c r="BJ257" i="29"/>
  <c r="BI258" i="29"/>
  <c r="BJ258" i="29"/>
  <c r="BI259" i="29"/>
  <c r="BJ259" i="29"/>
  <c r="BI260" i="29"/>
  <c r="BJ260" i="29"/>
  <c r="BI261" i="29"/>
  <c r="BJ261" i="29"/>
  <c r="BI262" i="29"/>
  <c r="BJ262" i="29"/>
  <c r="BI263" i="29"/>
  <c r="BJ263" i="29"/>
  <c r="BI264" i="29"/>
  <c r="BJ264" i="29"/>
  <c r="BI265" i="29"/>
  <c r="BJ265" i="29"/>
  <c r="BI266" i="29"/>
  <c r="BJ266" i="29"/>
  <c r="BI267" i="29"/>
  <c r="BJ267" i="29"/>
  <c r="BI268" i="29"/>
  <c r="BJ268" i="29"/>
  <c r="BI269" i="29"/>
  <c r="BJ269" i="29"/>
  <c r="BI270" i="29"/>
  <c r="BJ270" i="29"/>
  <c r="BI271" i="29"/>
  <c r="BJ271" i="29"/>
  <c r="BI272" i="29"/>
  <c r="BJ272" i="29"/>
  <c r="BI273" i="29"/>
  <c r="BJ273" i="29"/>
  <c r="BI274" i="29"/>
  <c r="BJ274" i="29"/>
  <c r="BI275" i="29"/>
  <c r="BJ275" i="29"/>
  <c r="BI276" i="29"/>
  <c r="BJ276" i="29"/>
  <c r="BI277" i="29"/>
  <c r="BJ277" i="29"/>
  <c r="BI278" i="29"/>
  <c r="BJ278" i="29"/>
  <c r="BI279" i="29"/>
  <c r="BJ279" i="29"/>
  <c r="BI280" i="29"/>
  <c r="BJ280" i="29"/>
  <c r="BI281" i="29"/>
  <c r="BJ281" i="29"/>
  <c r="BI282" i="29"/>
  <c r="BJ282" i="29"/>
  <c r="BI283" i="29"/>
  <c r="BJ283" i="29"/>
  <c r="BI284" i="29"/>
  <c r="BJ284" i="29"/>
  <c r="BI285" i="29"/>
  <c r="BJ285" i="29"/>
  <c r="BI286" i="29"/>
  <c r="BJ286" i="29"/>
  <c r="BI287" i="29"/>
  <c r="BJ287" i="29"/>
  <c r="BI288" i="29"/>
  <c r="BJ288" i="29"/>
  <c r="BI289" i="29"/>
  <c r="BJ289" i="29"/>
  <c r="BI290" i="29"/>
  <c r="BJ290" i="29"/>
  <c r="BI291" i="29"/>
  <c r="BJ291" i="29"/>
  <c r="BI292" i="29"/>
  <c r="BJ292" i="29"/>
  <c r="BI293" i="29"/>
  <c r="BJ293" i="29"/>
  <c r="BI294" i="29"/>
  <c r="BJ294" i="29"/>
  <c r="BI295" i="29"/>
  <c r="BJ295" i="29"/>
  <c r="BI296" i="29"/>
  <c r="BJ296" i="29"/>
  <c r="BI297" i="29"/>
  <c r="BJ297" i="29"/>
  <c r="BI298" i="29"/>
  <c r="BJ298" i="29"/>
  <c r="BI299" i="29"/>
  <c r="BJ299" i="29"/>
  <c r="BI300" i="29"/>
  <c r="BJ300" i="29"/>
  <c r="BI301" i="29"/>
  <c r="BJ301" i="29"/>
  <c r="BI302" i="29"/>
  <c r="BJ302" i="29"/>
  <c r="BI303" i="29"/>
  <c r="BJ303" i="29"/>
  <c r="BI304" i="29"/>
  <c r="BJ304" i="29"/>
  <c r="BI305" i="29"/>
  <c r="BJ305" i="29"/>
  <c r="BI306" i="29"/>
  <c r="BJ306" i="29"/>
  <c r="BI307" i="29"/>
  <c r="BJ307" i="29"/>
  <c r="BI308" i="29"/>
  <c r="BJ308" i="29"/>
  <c r="BI309" i="29"/>
  <c r="BJ309" i="29"/>
  <c r="BI310" i="29"/>
  <c r="BJ310" i="29"/>
  <c r="BI311" i="29"/>
  <c r="BJ311" i="29"/>
  <c r="BI312" i="29"/>
  <c r="BJ312" i="29"/>
  <c r="BI313" i="29"/>
  <c r="BJ313" i="29"/>
  <c r="BI314" i="29"/>
  <c r="BJ314" i="29"/>
  <c r="BI315" i="29"/>
  <c r="BJ315" i="29"/>
  <c r="BI316" i="29"/>
  <c r="BJ316" i="29"/>
  <c r="BI317" i="29"/>
  <c r="BJ317" i="29"/>
  <c r="BI318" i="29"/>
  <c r="BJ318" i="29"/>
  <c r="BI319" i="29"/>
  <c r="BJ319" i="29"/>
  <c r="BI320" i="29"/>
  <c r="BJ320" i="29"/>
  <c r="BI321" i="29"/>
  <c r="BJ321" i="29"/>
  <c r="BI322" i="29"/>
  <c r="BJ322" i="29"/>
  <c r="BI323" i="29"/>
  <c r="BJ323" i="29"/>
  <c r="BI324" i="29"/>
  <c r="BJ324" i="29"/>
  <c r="BI325" i="29"/>
  <c r="BJ325" i="29"/>
  <c r="BI326" i="29"/>
  <c r="BJ326" i="29"/>
  <c r="BI327" i="29"/>
  <c r="BJ327" i="29"/>
  <c r="BI328" i="29"/>
  <c r="BJ328" i="29"/>
  <c r="BI329" i="29"/>
  <c r="BJ329" i="29"/>
  <c r="BI330" i="29"/>
  <c r="BJ330" i="29"/>
  <c r="BI331" i="29"/>
  <c r="BJ331" i="29"/>
  <c r="BI332" i="29"/>
  <c r="BJ332" i="29"/>
  <c r="BI333" i="29"/>
  <c r="BJ333" i="29"/>
  <c r="BI334" i="29"/>
  <c r="BJ334" i="29"/>
  <c r="BI335" i="29"/>
  <c r="BJ335" i="29"/>
  <c r="BI336" i="29"/>
  <c r="BJ336" i="29"/>
  <c r="BI337" i="29"/>
  <c r="BJ337" i="29"/>
  <c r="BI338" i="29"/>
  <c r="BJ338" i="29"/>
  <c r="BI339" i="29"/>
  <c r="BJ339" i="29"/>
  <c r="BI340" i="29"/>
  <c r="BJ340" i="29"/>
  <c r="BI341" i="29"/>
  <c r="BJ341" i="29"/>
  <c r="BI342" i="29"/>
  <c r="BJ342" i="29"/>
  <c r="BI343" i="29"/>
  <c r="BJ343" i="29"/>
  <c r="BI344" i="29"/>
  <c r="BJ344" i="29"/>
  <c r="BI345" i="29"/>
  <c r="BJ345" i="29"/>
  <c r="BI346" i="29"/>
  <c r="BJ346" i="29"/>
  <c r="BI347" i="29"/>
  <c r="BJ347" i="29"/>
  <c r="BI348" i="29"/>
  <c r="BJ348" i="29"/>
  <c r="BI349" i="29"/>
  <c r="BJ349" i="29"/>
  <c r="BI350" i="29"/>
  <c r="BJ350" i="29"/>
  <c r="BI351" i="29"/>
  <c r="BJ351" i="29"/>
  <c r="BI352" i="29"/>
  <c r="BJ352" i="29"/>
  <c r="BI353" i="29"/>
  <c r="BJ353" i="29"/>
  <c r="BI354" i="29"/>
  <c r="BJ354" i="29"/>
  <c r="BI355" i="29"/>
  <c r="BJ355" i="29"/>
  <c r="BI356" i="29"/>
  <c r="BJ356" i="29"/>
  <c r="BI357" i="29"/>
  <c r="BJ357" i="29"/>
  <c r="BI358" i="29"/>
  <c r="BJ358" i="29"/>
  <c r="BI359" i="29"/>
  <c r="BJ359" i="29"/>
  <c r="BI360" i="29"/>
  <c r="BJ360" i="29"/>
  <c r="BI361" i="29"/>
  <c r="BJ361" i="29"/>
  <c r="BI362" i="29"/>
  <c r="BJ362" i="29"/>
  <c r="BI363" i="29"/>
  <c r="BJ363" i="29"/>
  <c r="BI364" i="29"/>
  <c r="BJ364" i="29"/>
  <c r="BI365" i="29"/>
  <c r="BJ365" i="29"/>
  <c r="BK12" i="29"/>
  <c r="BK13" i="29"/>
  <c r="BK14" i="29"/>
  <c r="BK15" i="29"/>
  <c r="BK16" i="29"/>
  <c r="BK17" i="29"/>
  <c r="BK18" i="29"/>
  <c r="BK19" i="29"/>
  <c r="BK20" i="29"/>
  <c r="BK21" i="29"/>
  <c r="BK22" i="29"/>
  <c r="BK23" i="29"/>
  <c r="BK24" i="29"/>
  <c r="BK25" i="29"/>
  <c r="BK26" i="29"/>
  <c r="BK27" i="29"/>
  <c r="BK28" i="29"/>
  <c r="BK29" i="29"/>
  <c r="BK30" i="29"/>
  <c r="BK31" i="29"/>
  <c r="BK32" i="29"/>
  <c r="BK33" i="29"/>
  <c r="BK34" i="29"/>
  <c r="BK35" i="29"/>
  <c r="BK36" i="29"/>
  <c r="BK37" i="29"/>
  <c r="BK38" i="29"/>
  <c r="BK39" i="29"/>
  <c r="BK40" i="29"/>
  <c r="BK41" i="29"/>
  <c r="BK42" i="29"/>
  <c r="BK43" i="29"/>
  <c r="BK44" i="29"/>
  <c r="BK45" i="29"/>
  <c r="BK46" i="29"/>
  <c r="BK47" i="29"/>
  <c r="BK48" i="29"/>
  <c r="BK49" i="29"/>
  <c r="BK50" i="29"/>
  <c r="BK51" i="29"/>
  <c r="BK52" i="29"/>
  <c r="BK53" i="29"/>
  <c r="BK54" i="29"/>
  <c r="BK55" i="29"/>
  <c r="BK56" i="29"/>
  <c r="BK57" i="29"/>
  <c r="BK58" i="29"/>
  <c r="BK59" i="29"/>
  <c r="BK60" i="29"/>
  <c r="BK61" i="29"/>
  <c r="BK62" i="29"/>
  <c r="BK63" i="29"/>
  <c r="BK64" i="29"/>
  <c r="BK65" i="29"/>
  <c r="BK66" i="29"/>
  <c r="BK67" i="29"/>
  <c r="BK68" i="29"/>
  <c r="BK69" i="29"/>
  <c r="BK70" i="29"/>
  <c r="BK71" i="29"/>
  <c r="BK72" i="29"/>
  <c r="BK73" i="29"/>
  <c r="BK74" i="29"/>
  <c r="BK75" i="29"/>
  <c r="BK76" i="29"/>
  <c r="BK77" i="29"/>
  <c r="BK78" i="29"/>
  <c r="BK79" i="29"/>
  <c r="BK80" i="29"/>
  <c r="BK81" i="29"/>
  <c r="BK82" i="29"/>
  <c r="BK83" i="29"/>
  <c r="BK84" i="29"/>
  <c r="BK85" i="29"/>
  <c r="BK86" i="29"/>
  <c r="BK87" i="29"/>
  <c r="BK88" i="29"/>
  <c r="BK89" i="29"/>
  <c r="BK90" i="29"/>
  <c r="BK91" i="29"/>
  <c r="BK92" i="29"/>
  <c r="BK93" i="29"/>
  <c r="BK94" i="29"/>
  <c r="BK95" i="29"/>
  <c r="BK96" i="29"/>
  <c r="BK97" i="29"/>
  <c r="BK98" i="29"/>
  <c r="BK99" i="29"/>
  <c r="BK100" i="29"/>
  <c r="BK101" i="29"/>
  <c r="BK102" i="29"/>
  <c r="BK103" i="29"/>
  <c r="BK104" i="29"/>
  <c r="BK105" i="29"/>
  <c r="BK106" i="29"/>
  <c r="BK107" i="29"/>
  <c r="BK108" i="29"/>
  <c r="BK109" i="29"/>
  <c r="BK110" i="29"/>
  <c r="BK111" i="29"/>
  <c r="BK112" i="29"/>
  <c r="BK113" i="29"/>
  <c r="BK114" i="29"/>
  <c r="BK115" i="29"/>
  <c r="BK116" i="29"/>
  <c r="BK117" i="29"/>
  <c r="BK118" i="29"/>
  <c r="BK119" i="29"/>
  <c r="BK120" i="29"/>
  <c r="BK121" i="29"/>
  <c r="BK122" i="29"/>
  <c r="BK123" i="29"/>
  <c r="BK124" i="29"/>
  <c r="BK125" i="29"/>
  <c r="BK126" i="29"/>
  <c r="BK127" i="29"/>
  <c r="BK128" i="29"/>
  <c r="BK129" i="29"/>
  <c r="BK130" i="29"/>
  <c r="BK131" i="29"/>
  <c r="BK132" i="29"/>
  <c r="BK133" i="29"/>
  <c r="BK134" i="29"/>
  <c r="BK135" i="29"/>
  <c r="BK136" i="29"/>
  <c r="BK137" i="29"/>
  <c r="BK138" i="29"/>
  <c r="BK139" i="29"/>
  <c r="BK140" i="29"/>
  <c r="BK141" i="29"/>
  <c r="BK142" i="29"/>
  <c r="BK143" i="29"/>
  <c r="BK144" i="29"/>
  <c r="BK145" i="29"/>
  <c r="BK146" i="29"/>
  <c r="BK147" i="29"/>
  <c r="BK148" i="29"/>
  <c r="BK149" i="29"/>
  <c r="BK150" i="29"/>
  <c r="BK151" i="29"/>
  <c r="BK152" i="29"/>
  <c r="BK153" i="29"/>
  <c r="BK154" i="29"/>
  <c r="BK155" i="29"/>
  <c r="BK156" i="29"/>
  <c r="BK157" i="29"/>
  <c r="BK158" i="29"/>
  <c r="BK159" i="29"/>
  <c r="BK160" i="29"/>
  <c r="BK161" i="29"/>
  <c r="BK162" i="29"/>
  <c r="BK163" i="29"/>
  <c r="BK164" i="29"/>
  <c r="BK165" i="29"/>
  <c r="BK166" i="29"/>
  <c r="BK167" i="29"/>
  <c r="BK168" i="29"/>
  <c r="BK169" i="29"/>
  <c r="BK170" i="29"/>
  <c r="BK171" i="29"/>
  <c r="BK172" i="29"/>
  <c r="BK173" i="29"/>
  <c r="BK174" i="29"/>
  <c r="BK175" i="29"/>
  <c r="BK176" i="29"/>
  <c r="BK177" i="29"/>
  <c r="BK178" i="29"/>
  <c r="BK179" i="29"/>
  <c r="BK180" i="29"/>
  <c r="BK181" i="29"/>
  <c r="BK182" i="29"/>
  <c r="BK183" i="29"/>
  <c r="BK184" i="29"/>
  <c r="BK185" i="29"/>
  <c r="BK186" i="29"/>
  <c r="BK187" i="29"/>
  <c r="BK188" i="29"/>
  <c r="BK189" i="29"/>
  <c r="BK190" i="29"/>
  <c r="BK191" i="29"/>
  <c r="BK192" i="29"/>
  <c r="BK193" i="29"/>
  <c r="BK194" i="29"/>
  <c r="BK195" i="29"/>
  <c r="BK196" i="29"/>
  <c r="BK197" i="29"/>
  <c r="BK198" i="29"/>
  <c r="BK199" i="29"/>
  <c r="BK200" i="29"/>
  <c r="BK201" i="29"/>
  <c r="BK202" i="29"/>
  <c r="BK203" i="29"/>
  <c r="BK204" i="29"/>
  <c r="BK205" i="29"/>
  <c r="BK206" i="29"/>
  <c r="BK207" i="29"/>
  <c r="BK208" i="29"/>
  <c r="BK209" i="29"/>
  <c r="BK210" i="29"/>
  <c r="BK211" i="29"/>
  <c r="BK212" i="29"/>
  <c r="BK213" i="29"/>
  <c r="BK214" i="29"/>
  <c r="BK215" i="29"/>
  <c r="BK216" i="29"/>
  <c r="BK217" i="29"/>
  <c r="BK218" i="29"/>
  <c r="BK219" i="29"/>
  <c r="BK220" i="29"/>
  <c r="BK221" i="29"/>
  <c r="BK222" i="29"/>
  <c r="BK223" i="29"/>
  <c r="BK224" i="29"/>
  <c r="BK225" i="29"/>
  <c r="BK226" i="29"/>
  <c r="BK227" i="29"/>
  <c r="BK228" i="29"/>
  <c r="BK229" i="29"/>
  <c r="BK230" i="29"/>
  <c r="BK231" i="29"/>
  <c r="BK232" i="29"/>
  <c r="BK233" i="29"/>
  <c r="BK234" i="29"/>
  <c r="BK235" i="29"/>
  <c r="BK236" i="29"/>
  <c r="BK237" i="29"/>
  <c r="BK238" i="29"/>
  <c r="BK239" i="29"/>
  <c r="BK240" i="29"/>
  <c r="BK241" i="29"/>
  <c r="BK242" i="29"/>
  <c r="BK243" i="29"/>
  <c r="BK244" i="29"/>
  <c r="BK245" i="29"/>
  <c r="BK246" i="29"/>
  <c r="BK247" i="29"/>
  <c r="BK248" i="29"/>
  <c r="BK249" i="29"/>
  <c r="BK250" i="29"/>
  <c r="BK251" i="29"/>
  <c r="BK252" i="29"/>
  <c r="BK253" i="29"/>
  <c r="BK254" i="29"/>
  <c r="BK255" i="29"/>
  <c r="BK256" i="29"/>
  <c r="BK257" i="29"/>
  <c r="BK258" i="29"/>
  <c r="BK259" i="29"/>
  <c r="BK260" i="29"/>
  <c r="BK261" i="29"/>
  <c r="BK262" i="29"/>
  <c r="BK263" i="29"/>
  <c r="BK264" i="29"/>
  <c r="BK265" i="29"/>
  <c r="BK266" i="29"/>
  <c r="BK267" i="29"/>
  <c r="BK268" i="29"/>
  <c r="BK269" i="29"/>
  <c r="BK270" i="29"/>
  <c r="BK271" i="29"/>
  <c r="BK272" i="29"/>
  <c r="BK273" i="29"/>
  <c r="BK274" i="29"/>
  <c r="BK275" i="29"/>
  <c r="BK276" i="29"/>
  <c r="BK277" i="29"/>
  <c r="BK278" i="29"/>
  <c r="BK279" i="29"/>
  <c r="BK280" i="29"/>
  <c r="BK281" i="29"/>
  <c r="BK282" i="29"/>
  <c r="BK283" i="29"/>
  <c r="BK284" i="29"/>
  <c r="BK285" i="29"/>
  <c r="BK286" i="29"/>
  <c r="BK287" i="29"/>
  <c r="BK288" i="29"/>
  <c r="BK289" i="29"/>
  <c r="BK290" i="29"/>
  <c r="BK291" i="29"/>
  <c r="BK292" i="29"/>
  <c r="BK293" i="29"/>
  <c r="BK294" i="29"/>
  <c r="BK295" i="29"/>
  <c r="BK296" i="29"/>
  <c r="BK297" i="29"/>
  <c r="BK298" i="29"/>
  <c r="BK299" i="29"/>
  <c r="BK300" i="29"/>
  <c r="BK301" i="29"/>
  <c r="BK302" i="29"/>
  <c r="BK303" i="29"/>
  <c r="BK304" i="29"/>
  <c r="BK305" i="29"/>
  <c r="BK306" i="29"/>
  <c r="BK307" i="29"/>
  <c r="BK308" i="29"/>
  <c r="BK309" i="29"/>
  <c r="BK310" i="29"/>
  <c r="BK311" i="29"/>
  <c r="BK312" i="29"/>
  <c r="BK313" i="29"/>
  <c r="BK314" i="29"/>
  <c r="BK315" i="29"/>
  <c r="BK316" i="29"/>
  <c r="BK317" i="29"/>
  <c r="BK318" i="29"/>
  <c r="BK319" i="29"/>
  <c r="BK320" i="29"/>
  <c r="BK321" i="29"/>
  <c r="BK322" i="29"/>
  <c r="BK323" i="29"/>
  <c r="BK324" i="29"/>
  <c r="BK325" i="29"/>
  <c r="BK326" i="29"/>
  <c r="BK327" i="29"/>
  <c r="BK328" i="29"/>
  <c r="BK329" i="29"/>
  <c r="BK330" i="29"/>
  <c r="BK331" i="29"/>
  <c r="BK332" i="29"/>
  <c r="BK333" i="29"/>
  <c r="BK334" i="29"/>
  <c r="BK335" i="29"/>
  <c r="BK336" i="29"/>
  <c r="BK337" i="29"/>
  <c r="BK338" i="29"/>
  <c r="BK339" i="29"/>
  <c r="BK340" i="29"/>
  <c r="BK341" i="29"/>
  <c r="BK342" i="29"/>
  <c r="BK343" i="29"/>
  <c r="BK344" i="29"/>
  <c r="BK345" i="29"/>
  <c r="BK346" i="29"/>
  <c r="BK347" i="29"/>
  <c r="BK348" i="29"/>
  <c r="BK349" i="29"/>
  <c r="BK350" i="29"/>
  <c r="BK351" i="29"/>
  <c r="BK352" i="29"/>
  <c r="BK353" i="29"/>
  <c r="BK354" i="29"/>
  <c r="BK355" i="29"/>
  <c r="BK356" i="29"/>
  <c r="BK357" i="29"/>
  <c r="BK358" i="29"/>
  <c r="BK359" i="29"/>
  <c r="BK360" i="29"/>
  <c r="BK361" i="29"/>
  <c r="BK362" i="29"/>
  <c r="BK363" i="29"/>
  <c r="BK364" i="29"/>
  <c r="BK365" i="29"/>
  <c r="BK11" i="29"/>
  <c r="BK9" i="1"/>
  <c r="BI11" i="1"/>
  <c r="BJ11" i="1"/>
  <c r="BI12" i="1"/>
  <c r="BJ12" i="1"/>
  <c r="BI13" i="1"/>
  <c r="BI14" i="1"/>
  <c r="BJ14" i="1"/>
  <c r="BI15" i="1"/>
  <c r="BJ15" i="1"/>
  <c r="BI16" i="1"/>
  <c r="BJ16" i="1"/>
  <c r="BI17" i="1"/>
  <c r="BJ17" i="1"/>
  <c r="BI18" i="1"/>
  <c r="BJ18" i="1"/>
  <c r="BI19" i="1"/>
  <c r="BJ19" i="1"/>
  <c r="BI20" i="1"/>
  <c r="BJ20" i="1"/>
  <c r="BI21" i="1"/>
  <c r="BJ21" i="1"/>
  <c r="BI22" i="1"/>
  <c r="BJ22" i="1"/>
  <c r="BI23" i="1"/>
  <c r="BJ23" i="1"/>
  <c r="BI24" i="1"/>
  <c r="BJ24" i="1"/>
  <c r="BI25" i="1"/>
  <c r="BJ25" i="1"/>
  <c r="BI26" i="1"/>
  <c r="BJ26" i="1"/>
  <c r="BI27" i="1"/>
  <c r="BJ27" i="1"/>
  <c r="BI28" i="1"/>
  <c r="BJ28" i="1"/>
  <c r="BI29" i="1"/>
  <c r="BJ29" i="1"/>
  <c r="BI30" i="1"/>
  <c r="BJ30" i="1"/>
  <c r="BI31" i="1"/>
  <c r="BJ31" i="1"/>
  <c r="BI32" i="1"/>
  <c r="BJ32" i="1"/>
  <c r="BI33" i="1"/>
  <c r="BJ33" i="1"/>
  <c r="BI34" i="1"/>
  <c r="BJ34" i="1"/>
  <c r="BI35" i="1"/>
  <c r="BJ35" i="1"/>
  <c r="BI36" i="1"/>
  <c r="BJ36" i="1"/>
  <c r="BI37" i="1"/>
  <c r="BJ37" i="1"/>
  <c r="BI38" i="1"/>
  <c r="BJ38" i="1"/>
  <c r="BI39" i="1"/>
  <c r="BJ39" i="1"/>
  <c r="BI40" i="1"/>
  <c r="BJ40" i="1"/>
  <c r="BI41" i="1"/>
  <c r="BJ41" i="1"/>
  <c r="BI42" i="1"/>
  <c r="BJ42" i="1"/>
  <c r="BI43" i="1"/>
  <c r="BJ43" i="1"/>
  <c r="BI44" i="1"/>
  <c r="BJ44" i="1"/>
  <c r="BI45" i="1"/>
  <c r="BJ45" i="1"/>
  <c r="BI46" i="1"/>
  <c r="BJ46" i="1"/>
  <c r="BI47" i="1"/>
  <c r="BJ47" i="1"/>
  <c r="BI48" i="1"/>
  <c r="BJ48" i="1"/>
  <c r="BI49" i="1"/>
  <c r="BJ49" i="1"/>
  <c r="BI50" i="1"/>
  <c r="BJ50" i="1"/>
  <c r="BI51" i="1"/>
  <c r="BJ51" i="1"/>
  <c r="BI52" i="1"/>
  <c r="BJ52" i="1"/>
  <c r="BI53" i="1"/>
  <c r="BJ53" i="1"/>
  <c r="BI54" i="1"/>
  <c r="BJ54" i="1"/>
  <c r="BI55" i="1"/>
  <c r="BJ55" i="1"/>
  <c r="BI56" i="1"/>
  <c r="BJ56" i="1"/>
  <c r="BI57" i="1"/>
  <c r="BJ57" i="1"/>
  <c r="BI58" i="1"/>
  <c r="BJ58" i="1"/>
  <c r="BI59" i="1"/>
  <c r="BJ59" i="1"/>
  <c r="BI60" i="1"/>
  <c r="BJ60" i="1"/>
  <c r="BI61" i="1"/>
  <c r="BJ61" i="1"/>
  <c r="BI62" i="1"/>
  <c r="BJ62" i="1"/>
  <c r="BI63" i="1"/>
  <c r="BJ63" i="1"/>
  <c r="BI64" i="1"/>
  <c r="BJ64" i="1"/>
  <c r="BI65" i="1"/>
  <c r="BJ65" i="1"/>
  <c r="BI66" i="1"/>
  <c r="BJ66" i="1"/>
  <c r="BI67" i="1"/>
  <c r="BJ67" i="1"/>
  <c r="BI68" i="1"/>
  <c r="BJ68" i="1"/>
  <c r="BI69" i="1"/>
  <c r="BJ69" i="1"/>
  <c r="BI70" i="1"/>
  <c r="BJ70" i="1"/>
  <c r="BI71" i="1"/>
  <c r="BJ71" i="1"/>
  <c r="BI72" i="1"/>
  <c r="BJ72" i="1"/>
  <c r="BI73" i="1"/>
  <c r="BJ73" i="1"/>
  <c r="BI74" i="1"/>
  <c r="BJ74" i="1"/>
  <c r="BI75" i="1"/>
  <c r="BJ75" i="1"/>
  <c r="BI76" i="1"/>
  <c r="BJ76" i="1"/>
  <c r="BI77" i="1"/>
  <c r="BJ77" i="1"/>
  <c r="BI78" i="1"/>
  <c r="BJ78" i="1"/>
  <c r="BI79" i="1"/>
  <c r="BJ79" i="1"/>
  <c r="BI80" i="1"/>
  <c r="BJ80" i="1"/>
  <c r="BI81" i="1"/>
  <c r="BJ81" i="1"/>
  <c r="BI82" i="1"/>
  <c r="BJ82" i="1"/>
  <c r="BI83" i="1"/>
  <c r="BJ83" i="1"/>
  <c r="BI84" i="1"/>
  <c r="BJ84" i="1"/>
  <c r="BI85" i="1"/>
  <c r="BJ85" i="1"/>
  <c r="BI86" i="1"/>
  <c r="BJ86" i="1"/>
  <c r="BI87" i="1"/>
  <c r="BJ87" i="1"/>
  <c r="BI88" i="1"/>
  <c r="BJ88" i="1"/>
  <c r="BI89" i="1"/>
  <c r="BJ89" i="1"/>
  <c r="BI90" i="1"/>
  <c r="BJ90" i="1"/>
  <c r="BI91" i="1"/>
  <c r="BJ91" i="1"/>
  <c r="BI92" i="1"/>
  <c r="BJ92" i="1"/>
  <c r="BI93" i="1"/>
  <c r="BJ93" i="1"/>
  <c r="BI94" i="1"/>
  <c r="BJ94" i="1"/>
  <c r="BI95" i="1"/>
  <c r="BJ95" i="1"/>
  <c r="BI96" i="1"/>
  <c r="BJ96" i="1"/>
  <c r="BI97" i="1"/>
  <c r="BJ97" i="1"/>
  <c r="BI98" i="1"/>
  <c r="BJ98" i="1"/>
  <c r="BI99" i="1"/>
  <c r="BJ99" i="1"/>
  <c r="BI100" i="1"/>
  <c r="BJ100" i="1"/>
  <c r="BI101" i="1"/>
  <c r="BJ101" i="1"/>
  <c r="BI102" i="1"/>
  <c r="BJ102" i="1"/>
  <c r="BI103" i="1"/>
  <c r="BJ103" i="1"/>
  <c r="BI104" i="1"/>
  <c r="BJ104" i="1"/>
  <c r="BI105" i="1"/>
  <c r="BJ105" i="1"/>
  <c r="BI106" i="1"/>
  <c r="BJ106" i="1"/>
  <c r="BI107" i="1"/>
  <c r="BJ107" i="1"/>
  <c r="BI108" i="1"/>
  <c r="BJ108" i="1"/>
  <c r="BI109" i="1"/>
  <c r="BJ109" i="1"/>
  <c r="BI110" i="1"/>
  <c r="BJ110" i="1"/>
  <c r="BI111" i="1"/>
  <c r="BJ111" i="1"/>
  <c r="BI112" i="1"/>
  <c r="BJ112" i="1"/>
  <c r="BI113" i="1"/>
  <c r="BJ113" i="1"/>
  <c r="BI114" i="1"/>
  <c r="BJ114" i="1"/>
  <c r="BI115" i="1"/>
  <c r="BJ115" i="1"/>
  <c r="BI116" i="1"/>
  <c r="BJ116" i="1"/>
  <c r="BI117" i="1"/>
  <c r="BJ117" i="1"/>
  <c r="BI118" i="1"/>
  <c r="BJ118" i="1"/>
  <c r="BI119" i="1"/>
  <c r="BJ119" i="1"/>
  <c r="BI120" i="1"/>
  <c r="BJ120" i="1"/>
  <c r="BI121" i="1"/>
  <c r="BJ121" i="1"/>
  <c r="BI122" i="1"/>
  <c r="BJ122" i="1"/>
  <c r="BI123" i="1"/>
  <c r="BJ123" i="1"/>
  <c r="BI124" i="1"/>
  <c r="BJ124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I160" i="1"/>
  <c r="BJ160" i="1"/>
  <c r="BI161" i="1"/>
  <c r="BJ161" i="1"/>
  <c r="BI162" i="1"/>
  <c r="BJ162" i="1"/>
  <c r="BI163" i="1"/>
  <c r="BJ163" i="1"/>
  <c r="BI164" i="1"/>
  <c r="BJ164" i="1"/>
  <c r="BI165" i="1"/>
  <c r="BJ165" i="1"/>
  <c r="BI166" i="1"/>
  <c r="BJ166" i="1"/>
  <c r="BI167" i="1"/>
  <c r="BJ167" i="1"/>
  <c r="BI168" i="1"/>
  <c r="BJ168" i="1"/>
  <c r="BI169" i="1"/>
  <c r="BJ169" i="1"/>
  <c r="BI170" i="1"/>
  <c r="BJ170" i="1"/>
  <c r="BI171" i="1"/>
  <c r="BJ171" i="1"/>
  <c r="BI172" i="1"/>
  <c r="BJ172" i="1"/>
  <c r="BI173" i="1"/>
  <c r="BJ173" i="1"/>
  <c r="BI174" i="1"/>
  <c r="BJ174" i="1"/>
  <c r="BI175" i="1"/>
  <c r="BJ175" i="1"/>
  <c r="BI176" i="1"/>
  <c r="BJ176" i="1"/>
  <c r="BI177" i="1"/>
  <c r="BJ177" i="1"/>
  <c r="BI178" i="1"/>
  <c r="BJ178" i="1"/>
  <c r="BI179" i="1"/>
  <c r="BJ179" i="1"/>
  <c r="BI180" i="1"/>
  <c r="BJ180" i="1"/>
  <c r="BI181" i="1"/>
  <c r="BJ181" i="1"/>
  <c r="BI182" i="1"/>
  <c r="BJ182" i="1"/>
  <c r="BI183" i="1"/>
  <c r="BJ183" i="1"/>
  <c r="BI184" i="1"/>
  <c r="BJ184" i="1"/>
  <c r="BI185" i="1"/>
  <c r="BJ185" i="1"/>
  <c r="BI186" i="1"/>
  <c r="BJ186" i="1"/>
  <c r="BI187" i="1"/>
  <c r="BJ187" i="1"/>
  <c r="BI188" i="1"/>
  <c r="BJ188" i="1"/>
  <c r="BI189" i="1"/>
  <c r="BJ189" i="1"/>
  <c r="BI190" i="1"/>
  <c r="BJ190" i="1"/>
  <c r="BI191" i="1"/>
  <c r="BJ191" i="1"/>
  <c r="BI192" i="1"/>
  <c r="BJ192" i="1"/>
  <c r="BI193" i="1"/>
  <c r="BJ193" i="1"/>
  <c r="BI194" i="1"/>
  <c r="BJ194" i="1"/>
  <c r="BI195" i="1"/>
  <c r="BJ195" i="1"/>
  <c r="BI196" i="1"/>
  <c r="BJ196" i="1"/>
  <c r="BI197" i="1"/>
  <c r="BJ197" i="1"/>
  <c r="BI198" i="1"/>
  <c r="BJ198" i="1"/>
  <c r="BI199" i="1"/>
  <c r="BJ199" i="1"/>
  <c r="BI200" i="1"/>
  <c r="BJ200" i="1"/>
  <c r="BI201" i="1"/>
  <c r="BJ201" i="1"/>
  <c r="BI202" i="1"/>
  <c r="BJ202" i="1"/>
  <c r="BI203" i="1"/>
  <c r="BJ203" i="1"/>
  <c r="BI204" i="1"/>
  <c r="BJ204" i="1"/>
  <c r="BI205" i="1"/>
  <c r="BJ205" i="1"/>
  <c r="BI206" i="1"/>
  <c r="BJ206" i="1"/>
  <c r="BI207" i="1"/>
  <c r="BJ207" i="1"/>
  <c r="BI208" i="1"/>
  <c r="BJ208" i="1"/>
  <c r="BI209" i="1"/>
  <c r="BJ209" i="1"/>
  <c r="BI210" i="1"/>
  <c r="BJ210" i="1"/>
  <c r="BI211" i="1"/>
  <c r="BJ211" i="1"/>
  <c r="BI212" i="1"/>
  <c r="BJ212" i="1"/>
  <c r="BI213" i="1"/>
  <c r="BJ213" i="1"/>
  <c r="BI214" i="1"/>
  <c r="BJ214" i="1"/>
  <c r="BI215" i="1"/>
  <c r="BJ215" i="1"/>
  <c r="BI216" i="1"/>
  <c r="BJ216" i="1"/>
  <c r="BI217" i="1"/>
  <c r="BJ217" i="1"/>
  <c r="BI218" i="1"/>
  <c r="BJ218" i="1"/>
  <c r="BI219" i="1"/>
  <c r="BJ219" i="1"/>
  <c r="BI220" i="1"/>
  <c r="BJ220" i="1"/>
  <c r="BI221" i="1"/>
  <c r="BJ221" i="1"/>
  <c r="BI222" i="1"/>
  <c r="BJ222" i="1"/>
  <c r="BI223" i="1"/>
  <c r="BJ223" i="1"/>
  <c r="BI224" i="1"/>
  <c r="BJ224" i="1"/>
  <c r="BI225" i="1"/>
  <c r="BJ225" i="1"/>
  <c r="BI226" i="1"/>
  <c r="BJ226" i="1"/>
  <c r="BI227" i="1"/>
  <c r="BJ227" i="1"/>
  <c r="BI228" i="1"/>
  <c r="BJ228" i="1"/>
  <c r="BI229" i="1"/>
  <c r="BJ229" i="1"/>
  <c r="BI230" i="1"/>
  <c r="BJ230" i="1"/>
  <c r="BI231" i="1"/>
  <c r="BJ231" i="1"/>
  <c r="BI232" i="1"/>
  <c r="BJ232" i="1"/>
  <c r="BI233" i="1"/>
  <c r="BJ233" i="1"/>
  <c r="BI234" i="1"/>
  <c r="BJ234" i="1"/>
  <c r="BI235" i="1"/>
  <c r="BJ235" i="1"/>
  <c r="BI236" i="1"/>
  <c r="BJ236" i="1"/>
  <c r="BI237" i="1"/>
  <c r="BJ237" i="1"/>
  <c r="BI238" i="1"/>
  <c r="BJ238" i="1"/>
  <c r="BI239" i="1"/>
  <c r="BJ239" i="1"/>
  <c r="BI240" i="1"/>
  <c r="BJ240" i="1"/>
  <c r="BI241" i="1"/>
  <c r="BJ241" i="1"/>
  <c r="BI242" i="1"/>
  <c r="BJ242" i="1"/>
  <c r="BI243" i="1"/>
  <c r="BJ243" i="1"/>
  <c r="BI244" i="1"/>
  <c r="BJ244" i="1"/>
  <c r="BI245" i="1"/>
  <c r="BJ245" i="1"/>
  <c r="BI246" i="1"/>
  <c r="BJ246" i="1"/>
  <c r="BI247" i="1"/>
  <c r="BJ247" i="1"/>
  <c r="BI248" i="1"/>
  <c r="BJ248" i="1"/>
  <c r="BI249" i="1"/>
  <c r="BJ249" i="1"/>
  <c r="BI250" i="1"/>
  <c r="BJ250" i="1"/>
  <c r="BI251" i="1"/>
  <c r="BJ251" i="1"/>
  <c r="BI252" i="1"/>
  <c r="BJ252" i="1"/>
  <c r="BI253" i="1"/>
  <c r="BJ253" i="1"/>
  <c r="BI254" i="1"/>
  <c r="BJ254" i="1"/>
  <c r="BI255" i="1"/>
  <c r="BJ255" i="1"/>
  <c r="BI256" i="1"/>
  <c r="BJ256" i="1"/>
  <c r="BI257" i="1"/>
  <c r="BJ257" i="1"/>
  <c r="BI258" i="1"/>
  <c r="BJ258" i="1"/>
  <c r="BI259" i="1"/>
  <c r="BJ259" i="1"/>
  <c r="BI260" i="1"/>
  <c r="BJ260" i="1"/>
  <c r="BI261" i="1"/>
  <c r="BJ261" i="1"/>
  <c r="BI262" i="1"/>
  <c r="BJ262" i="1"/>
  <c r="BI263" i="1"/>
  <c r="BJ263" i="1"/>
  <c r="BI264" i="1"/>
  <c r="BJ264" i="1"/>
  <c r="BI265" i="1"/>
  <c r="BJ265" i="1"/>
  <c r="BI266" i="1"/>
  <c r="BJ266" i="1"/>
  <c r="BI267" i="1"/>
  <c r="BJ267" i="1"/>
  <c r="BI268" i="1"/>
  <c r="BJ268" i="1"/>
  <c r="BI269" i="1"/>
  <c r="BJ269" i="1"/>
  <c r="BI270" i="1"/>
  <c r="BJ270" i="1"/>
  <c r="BI271" i="1"/>
  <c r="BJ271" i="1"/>
  <c r="BI272" i="1"/>
  <c r="BJ272" i="1"/>
  <c r="BI273" i="1"/>
  <c r="BJ273" i="1"/>
  <c r="BI274" i="1"/>
  <c r="BJ274" i="1"/>
  <c r="BI275" i="1"/>
  <c r="BJ275" i="1"/>
  <c r="BI276" i="1"/>
  <c r="BJ276" i="1"/>
  <c r="BI277" i="1"/>
  <c r="BJ277" i="1"/>
  <c r="BI278" i="1"/>
  <c r="BJ278" i="1"/>
  <c r="BI279" i="1"/>
  <c r="BJ279" i="1"/>
  <c r="BI280" i="1"/>
  <c r="BJ280" i="1"/>
  <c r="BI281" i="1"/>
  <c r="BJ281" i="1"/>
  <c r="BI282" i="1"/>
  <c r="BJ282" i="1"/>
  <c r="BI283" i="1"/>
  <c r="BJ283" i="1"/>
  <c r="BI284" i="1"/>
  <c r="BJ284" i="1"/>
  <c r="BI285" i="1"/>
  <c r="BJ285" i="1"/>
  <c r="BI286" i="1"/>
  <c r="BJ286" i="1"/>
  <c r="BI287" i="1"/>
  <c r="BJ287" i="1"/>
  <c r="BI288" i="1"/>
  <c r="BJ288" i="1"/>
  <c r="BI289" i="1"/>
  <c r="BJ289" i="1"/>
  <c r="BI290" i="1"/>
  <c r="BJ290" i="1"/>
  <c r="BI291" i="1"/>
  <c r="BJ291" i="1"/>
  <c r="BI292" i="1"/>
  <c r="BJ292" i="1"/>
  <c r="BI293" i="1"/>
  <c r="BJ293" i="1"/>
  <c r="BI294" i="1"/>
  <c r="BJ294" i="1"/>
  <c r="BI295" i="1"/>
  <c r="BJ295" i="1"/>
  <c r="BI296" i="1"/>
  <c r="BJ296" i="1"/>
  <c r="BI297" i="1"/>
  <c r="BJ297" i="1"/>
  <c r="BI298" i="1"/>
  <c r="BJ298" i="1"/>
  <c r="BI299" i="1"/>
  <c r="BJ299" i="1"/>
  <c r="BI300" i="1"/>
  <c r="BJ300" i="1"/>
  <c r="BI301" i="1"/>
  <c r="BJ301" i="1"/>
  <c r="BI302" i="1"/>
  <c r="BJ302" i="1"/>
  <c r="BI303" i="1"/>
  <c r="BJ303" i="1"/>
  <c r="BI304" i="1"/>
  <c r="BJ304" i="1"/>
  <c r="BI305" i="1"/>
  <c r="BJ305" i="1"/>
  <c r="BI306" i="1"/>
  <c r="BJ306" i="1"/>
  <c r="BI307" i="1"/>
  <c r="BJ307" i="1"/>
  <c r="BI308" i="1"/>
  <c r="BJ308" i="1"/>
  <c r="BI309" i="1"/>
  <c r="BJ309" i="1"/>
  <c r="BI310" i="1"/>
  <c r="BJ310" i="1"/>
  <c r="BI311" i="1"/>
  <c r="BJ311" i="1"/>
  <c r="BI312" i="1"/>
  <c r="BJ312" i="1"/>
  <c r="BI313" i="1"/>
  <c r="BJ313" i="1"/>
  <c r="BI314" i="1"/>
  <c r="BJ314" i="1"/>
  <c r="BI315" i="1"/>
  <c r="BJ315" i="1"/>
  <c r="BI316" i="1"/>
  <c r="BJ316" i="1"/>
  <c r="BI317" i="1"/>
  <c r="BJ317" i="1"/>
  <c r="BI318" i="1"/>
  <c r="BJ318" i="1"/>
  <c r="BI319" i="1"/>
  <c r="BJ319" i="1"/>
  <c r="BI320" i="1"/>
  <c r="BJ320" i="1"/>
  <c r="BI321" i="1"/>
  <c r="BJ321" i="1"/>
  <c r="BI322" i="1"/>
  <c r="BJ322" i="1"/>
  <c r="BI323" i="1"/>
  <c r="BJ323" i="1"/>
  <c r="BI324" i="1"/>
  <c r="BJ324" i="1"/>
  <c r="BI325" i="1"/>
  <c r="BJ325" i="1"/>
  <c r="BI326" i="1"/>
  <c r="BJ326" i="1"/>
  <c r="BI327" i="1"/>
  <c r="BJ327" i="1"/>
  <c r="BI328" i="1"/>
  <c r="BJ328" i="1"/>
  <c r="BI329" i="1"/>
  <c r="BJ329" i="1"/>
  <c r="BI330" i="1"/>
  <c r="BJ330" i="1"/>
  <c r="BI331" i="1"/>
  <c r="BJ331" i="1"/>
  <c r="BI332" i="1"/>
  <c r="BJ332" i="1"/>
  <c r="BI333" i="1"/>
  <c r="BJ333" i="1"/>
  <c r="BI334" i="1"/>
  <c r="BJ334" i="1"/>
  <c r="BI335" i="1"/>
  <c r="BJ335" i="1"/>
  <c r="BI336" i="1"/>
  <c r="BJ336" i="1"/>
  <c r="BI337" i="1"/>
  <c r="BJ337" i="1"/>
  <c r="BI338" i="1"/>
  <c r="BJ338" i="1"/>
  <c r="BI339" i="1"/>
  <c r="BJ339" i="1"/>
  <c r="BI340" i="1"/>
  <c r="BJ340" i="1"/>
  <c r="BI341" i="1"/>
  <c r="BJ341" i="1"/>
  <c r="BI342" i="1"/>
  <c r="BJ342" i="1"/>
  <c r="BI343" i="1"/>
  <c r="BJ343" i="1"/>
  <c r="BI344" i="1"/>
  <c r="BJ344" i="1"/>
  <c r="BI345" i="1"/>
  <c r="BJ345" i="1"/>
  <c r="BI346" i="1"/>
  <c r="BJ346" i="1"/>
  <c r="BI347" i="1"/>
  <c r="BJ347" i="1"/>
  <c r="BI348" i="1"/>
  <c r="BJ348" i="1"/>
  <c r="BI349" i="1"/>
  <c r="BJ349" i="1"/>
  <c r="BI350" i="1"/>
  <c r="BJ350" i="1"/>
  <c r="BI351" i="1"/>
  <c r="BJ351" i="1"/>
  <c r="BI352" i="1"/>
  <c r="BJ352" i="1"/>
  <c r="BI353" i="1"/>
  <c r="BJ353" i="1"/>
  <c r="BI354" i="1"/>
  <c r="BJ354" i="1"/>
  <c r="BI355" i="1"/>
  <c r="BJ355" i="1"/>
  <c r="BI356" i="1"/>
  <c r="BJ356" i="1"/>
  <c r="BI357" i="1"/>
  <c r="BJ357" i="1"/>
  <c r="BI358" i="1"/>
  <c r="BJ358" i="1"/>
  <c r="BI359" i="1"/>
  <c r="BJ359" i="1"/>
  <c r="BI360" i="1"/>
  <c r="BJ360" i="1"/>
  <c r="BI361" i="1"/>
  <c r="BJ361" i="1"/>
  <c r="BI362" i="1"/>
  <c r="BJ362" i="1"/>
  <c r="BI363" i="1"/>
  <c r="BJ363" i="1"/>
  <c r="BI364" i="1"/>
  <c r="BJ364" i="1"/>
  <c r="BI365" i="1"/>
  <c r="BJ365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11" i="1"/>
  <c r="H11" i="20"/>
  <c r="I11" i="20"/>
  <c r="J11" i="20"/>
  <c r="K11" i="20"/>
  <c r="L11" i="20"/>
  <c r="BB11" i="20"/>
  <c r="M11" i="20"/>
  <c r="N11" i="20"/>
  <c r="O11" i="20"/>
  <c r="P11" i="20"/>
  <c r="Q11" i="20"/>
  <c r="BC11" i="20"/>
  <c r="U11" i="20"/>
  <c r="AF11" i="20"/>
  <c r="AQ11" i="20"/>
  <c r="V11" i="20"/>
  <c r="AG11" i="20"/>
  <c r="AR11" i="20"/>
  <c r="W11" i="20"/>
  <c r="AH11" i="20"/>
  <c r="AS11" i="20"/>
  <c r="X11" i="20"/>
  <c r="AI11" i="20"/>
  <c r="AT11" i="20"/>
  <c r="Y11" i="20"/>
  <c r="AJ11" i="20"/>
  <c r="AU11" i="20"/>
  <c r="BD11" i="20"/>
  <c r="BF11" i="20"/>
  <c r="Z11" i="20"/>
  <c r="AK11" i="20"/>
  <c r="AV11" i="20"/>
  <c r="AA11" i="20"/>
  <c r="AL11" i="20"/>
  <c r="AW11" i="20"/>
  <c r="AB11" i="20"/>
  <c r="AM11" i="20"/>
  <c r="AX11" i="20"/>
  <c r="AC11" i="20"/>
  <c r="AN11" i="20"/>
  <c r="AY11" i="20"/>
  <c r="AD11" i="20"/>
  <c r="AO11" i="20"/>
  <c r="AZ11" i="20"/>
  <c r="BE11" i="20"/>
  <c r="BG11" i="20"/>
  <c r="BH11" i="20"/>
  <c r="BI11" i="20"/>
  <c r="BJ11" i="20"/>
  <c r="BK11" i="20"/>
  <c r="BL11" i="20"/>
  <c r="H12" i="20"/>
  <c r="I12" i="20"/>
  <c r="J12" i="20"/>
  <c r="K12" i="20"/>
  <c r="L12" i="20"/>
  <c r="BB12" i="20"/>
  <c r="M12" i="20"/>
  <c r="N12" i="20"/>
  <c r="O12" i="20"/>
  <c r="P12" i="20"/>
  <c r="Q12" i="20"/>
  <c r="BC12" i="20"/>
  <c r="U12" i="20"/>
  <c r="AF12" i="20"/>
  <c r="AQ12" i="20"/>
  <c r="V12" i="20"/>
  <c r="AG12" i="20"/>
  <c r="AR12" i="20"/>
  <c r="W12" i="20"/>
  <c r="AH12" i="20"/>
  <c r="AS12" i="20"/>
  <c r="X12" i="20"/>
  <c r="AI12" i="20"/>
  <c r="AT12" i="20"/>
  <c r="Y12" i="20"/>
  <c r="AJ12" i="20"/>
  <c r="AU12" i="20"/>
  <c r="BD12" i="20"/>
  <c r="BF12" i="20"/>
  <c r="Z12" i="20"/>
  <c r="AK12" i="20"/>
  <c r="AV12" i="20"/>
  <c r="AA12" i="20"/>
  <c r="AL12" i="20"/>
  <c r="AW12" i="20"/>
  <c r="AB12" i="20"/>
  <c r="AM12" i="20"/>
  <c r="AX12" i="20"/>
  <c r="AC12" i="20"/>
  <c r="AN12" i="20"/>
  <c r="AY12" i="20"/>
  <c r="AD12" i="20"/>
  <c r="AO12" i="20"/>
  <c r="AZ12" i="20"/>
  <c r="BE12" i="20"/>
  <c r="BG12" i="20"/>
  <c r="BH12" i="20"/>
  <c r="BI12" i="20"/>
  <c r="BJ12" i="20"/>
  <c r="BK12" i="20"/>
  <c r="BL12" i="20"/>
  <c r="H13" i="20"/>
  <c r="I13" i="20"/>
  <c r="J13" i="20"/>
  <c r="K13" i="20"/>
  <c r="L13" i="20"/>
  <c r="BB13" i="20"/>
  <c r="M13" i="20"/>
  <c r="N13" i="20"/>
  <c r="O13" i="20"/>
  <c r="P13" i="20"/>
  <c r="Q13" i="20"/>
  <c r="BC13" i="20"/>
  <c r="U13" i="20"/>
  <c r="AF13" i="20"/>
  <c r="AQ13" i="20"/>
  <c r="V13" i="20"/>
  <c r="AG13" i="20"/>
  <c r="AR13" i="20"/>
  <c r="W13" i="20"/>
  <c r="AH13" i="20"/>
  <c r="AS13" i="20"/>
  <c r="X13" i="20"/>
  <c r="AI13" i="20"/>
  <c r="AT13" i="20"/>
  <c r="Y13" i="20"/>
  <c r="AJ13" i="20"/>
  <c r="AU13" i="20"/>
  <c r="BD13" i="20"/>
  <c r="BF13" i="20"/>
  <c r="Z13" i="20"/>
  <c r="AK13" i="20"/>
  <c r="AV13" i="20"/>
  <c r="AA13" i="20"/>
  <c r="AL13" i="20"/>
  <c r="AW13" i="20"/>
  <c r="AB13" i="20"/>
  <c r="AM13" i="20"/>
  <c r="AX13" i="20"/>
  <c r="AC13" i="20"/>
  <c r="AN13" i="20"/>
  <c r="AY13" i="20"/>
  <c r="AD13" i="20"/>
  <c r="AO13" i="20"/>
  <c r="AZ13" i="20"/>
  <c r="BE13" i="20"/>
  <c r="BG13" i="20"/>
  <c r="BH13" i="20"/>
  <c r="BI13" i="20"/>
  <c r="BJ13" i="20"/>
  <c r="BK13" i="20"/>
  <c r="BL13" i="20"/>
  <c r="H14" i="20"/>
  <c r="I14" i="20"/>
  <c r="J14" i="20"/>
  <c r="K14" i="20"/>
  <c r="L14" i="20"/>
  <c r="BB14" i="20"/>
  <c r="M14" i="20"/>
  <c r="N14" i="20"/>
  <c r="O14" i="20"/>
  <c r="P14" i="20"/>
  <c r="Q14" i="20"/>
  <c r="BC14" i="20"/>
  <c r="U14" i="20"/>
  <c r="AF14" i="20"/>
  <c r="AQ14" i="20"/>
  <c r="V14" i="20"/>
  <c r="AG14" i="20"/>
  <c r="AR14" i="20"/>
  <c r="W14" i="20"/>
  <c r="AH14" i="20"/>
  <c r="AS14" i="20"/>
  <c r="X14" i="20"/>
  <c r="AI14" i="20"/>
  <c r="AT14" i="20"/>
  <c r="Y14" i="20"/>
  <c r="AJ14" i="20"/>
  <c r="AU14" i="20"/>
  <c r="BD14" i="20"/>
  <c r="BF14" i="20"/>
  <c r="Z14" i="20"/>
  <c r="AK14" i="20"/>
  <c r="AV14" i="20"/>
  <c r="AA14" i="20"/>
  <c r="AL14" i="20"/>
  <c r="AW14" i="20"/>
  <c r="AB14" i="20"/>
  <c r="AM14" i="20"/>
  <c r="AX14" i="20"/>
  <c r="AC14" i="20"/>
  <c r="AN14" i="20"/>
  <c r="AY14" i="20"/>
  <c r="AD14" i="20"/>
  <c r="AO14" i="20"/>
  <c r="AZ14" i="20"/>
  <c r="BE14" i="20"/>
  <c r="BG14" i="20"/>
  <c r="BH14" i="20"/>
  <c r="BI14" i="20"/>
  <c r="BJ14" i="20"/>
  <c r="BK14" i="20"/>
  <c r="BL14" i="20"/>
  <c r="H15" i="20"/>
  <c r="I15" i="20"/>
  <c r="J15" i="20"/>
  <c r="K15" i="20"/>
  <c r="L15" i="20"/>
  <c r="BB15" i="20"/>
  <c r="M15" i="20"/>
  <c r="N15" i="20"/>
  <c r="O15" i="20"/>
  <c r="P15" i="20"/>
  <c r="Q15" i="20"/>
  <c r="BC15" i="20"/>
  <c r="U15" i="20"/>
  <c r="AF15" i="20"/>
  <c r="AQ15" i="20"/>
  <c r="V15" i="20"/>
  <c r="AG15" i="20"/>
  <c r="AR15" i="20"/>
  <c r="W15" i="20"/>
  <c r="AH15" i="20"/>
  <c r="AS15" i="20"/>
  <c r="X15" i="20"/>
  <c r="AI15" i="20"/>
  <c r="AT15" i="20"/>
  <c r="Y15" i="20"/>
  <c r="AJ15" i="20"/>
  <c r="AU15" i="20"/>
  <c r="BD15" i="20"/>
  <c r="BF15" i="20"/>
  <c r="Z15" i="20"/>
  <c r="AK15" i="20"/>
  <c r="AV15" i="20"/>
  <c r="AA15" i="20"/>
  <c r="AL15" i="20"/>
  <c r="AW15" i="20"/>
  <c r="AB15" i="20"/>
  <c r="AM15" i="20"/>
  <c r="AX15" i="20"/>
  <c r="AC15" i="20"/>
  <c r="AN15" i="20"/>
  <c r="AY15" i="20"/>
  <c r="AD15" i="20"/>
  <c r="AO15" i="20"/>
  <c r="AZ15" i="20"/>
  <c r="BE15" i="20"/>
  <c r="BG15" i="20"/>
  <c r="BH15" i="20"/>
  <c r="BI15" i="20"/>
  <c r="BJ15" i="20"/>
  <c r="BK15" i="20"/>
  <c r="BL15" i="20"/>
  <c r="H16" i="20"/>
  <c r="I16" i="20"/>
  <c r="J16" i="20"/>
  <c r="K16" i="20"/>
  <c r="L16" i="20"/>
  <c r="BB16" i="20"/>
  <c r="M16" i="20"/>
  <c r="N16" i="20"/>
  <c r="O16" i="20"/>
  <c r="P16" i="20"/>
  <c r="Q16" i="20"/>
  <c r="BC16" i="20"/>
  <c r="U16" i="20"/>
  <c r="AF16" i="20"/>
  <c r="AQ16" i="20"/>
  <c r="V16" i="20"/>
  <c r="AG16" i="20"/>
  <c r="AR16" i="20"/>
  <c r="W16" i="20"/>
  <c r="AH16" i="20"/>
  <c r="AS16" i="20"/>
  <c r="X16" i="20"/>
  <c r="AI16" i="20"/>
  <c r="AT16" i="20"/>
  <c r="Y16" i="20"/>
  <c r="AJ16" i="20"/>
  <c r="AU16" i="20"/>
  <c r="BD16" i="20"/>
  <c r="BF16" i="20"/>
  <c r="Z16" i="20"/>
  <c r="AK16" i="20"/>
  <c r="AV16" i="20"/>
  <c r="AA16" i="20"/>
  <c r="AL16" i="20"/>
  <c r="AW16" i="20"/>
  <c r="AB16" i="20"/>
  <c r="AM16" i="20"/>
  <c r="AX16" i="20"/>
  <c r="AC16" i="20"/>
  <c r="AN16" i="20"/>
  <c r="AY16" i="20"/>
  <c r="AD16" i="20"/>
  <c r="AO16" i="20"/>
  <c r="AZ16" i="20"/>
  <c r="BE16" i="20"/>
  <c r="BG16" i="20"/>
  <c r="BH16" i="20"/>
  <c r="BI16" i="20"/>
  <c r="BJ16" i="20"/>
  <c r="BK16" i="20"/>
  <c r="BL16" i="20"/>
  <c r="H17" i="20"/>
  <c r="I17" i="20"/>
  <c r="J17" i="20"/>
  <c r="K17" i="20"/>
  <c r="L17" i="20"/>
  <c r="BB17" i="20"/>
  <c r="M17" i="20"/>
  <c r="N17" i="20"/>
  <c r="O17" i="20"/>
  <c r="P17" i="20"/>
  <c r="Q17" i="20"/>
  <c r="BC17" i="20"/>
  <c r="U17" i="20"/>
  <c r="AF17" i="20"/>
  <c r="AQ17" i="20"/>
  <c r="V17" i="20"/>
  <c r="AG17" i="20"/>
  <c r="AR17" i="20"/>
  <c r="W17" i="20"/>
  <c r="AH17" i="20"/>
  <c r="AS17" i="20"/>
  <c r="X17" i="20"/>
  <c r="AI17" i="20"/>
  <c r="AT17" i="20"/>
  <c r="Y17" i="20"/>
  <c r="AJ17" i="20"/>
  <c r="AU17" i="20"/>
  <c r="BD17" i="20"/>
  <c r="BF17" i="20"/>
  <c r="Z17" i="20"/>
  <c r="AK17" i="20"/>
  <c r="AV17" i="20"/>
  <c r="AA17" i="20"/>
  <c r="AL17" i="20"/>
  <c r="AW17" i="20"/>
  <c r="AB17" i="20"/>
  <c r="AM17" i="20"/>
  <c r="AX17" i="20"/>
  <c r="AC17" i="20"/>
  <c r="AN17" i="20"/>
  <c r="AY17" i="20"/>
  <c r="AD17" i="20"/>
  <c r="AO17" i="20"/>
  <c r="AZ17" i="20"/>
  <c r="BE17" i="20"/>
  <c r="BG17" i="20"/>
  <c r="BH17" i="20"/>
  <c r="BI17" i="20"/>
  <c r="BJ17" i="20"/>
  <c r="BK17" i="20"/>
  <c r="BL17" i="20"/>
  <c r="H18" i="20"/>
  <c r="I18" i="20"/>
  <c r="J18" i="20"/>
  <c r="K18" i="20"/>
  <c r="L18" i="20"/>
  <c r="BB18" i="20"/>
  <c r="M18" i="20"/>
  <c r="N18" i="20"/>
  <c r="O18" i="20"/>
  <c r="P18" i="20"/>
  <c r="Q18" i="20"/>
  <c r="BC18" i="20"/>
  <c r="U18" i="20"/>
  <c r="AF18" i="20"/>
  <c r="AQ18" i="20"/>
  <c r="V18" i="20"/>
  <c r="AG18" i="20"/>
  <c r="AR18" i="20"/>
  <c r="W18" i="20"/>
  <c r="AH18" i="20"/>
  <c r="AS18" i="20"/>
  <c r="X18" i="20"/>
  <c r="AI18" i="20"/>
  <c r="AT18" i="20"/>
  <c r="Y18" i="20"/>
  <c r="AJ18" i="20"/>
  <c r="AU18" i="20"/>
  <c r="BD18" i="20"/>
  <c r="BF18" i="20"/>
  <c r="Z18" i="20"/>
  <c r="AK18" i="20"/>
  <c r="AV18" i="20"/>
  <c r="AA18" i="20"/>
  <c r="AL18" i="20"/>
  <c r="AW18" i="20"/>
  <c r="AB18" i="20"/>
  <c r="AM18" i="20"/>
  <c r="AX18" i="20"/>
  <c r="AC18" i="20"/>
  <c r="AN18" i="20"/>
  <c r="AY18" i="20"/>
  <c r="AD18" i="20"/>
  <c r="AO18" i="20"/>
  <c r="AZ18" i="20"/>
  <c r="BE18" i="20"/>
  <c r="BG18" i="20"/>
  <c r="BH18" i="20"/>
  <c r="BI18" i="20"/>
  <c r="BJ18" i="20"/>
  <c r="BK18" i="20"/>
  <c r="BL18" i="20"/>
  <c r="H19" i="20"/>
  <c r="I19" i="20"/>
  <c r="J19" i="20"/>
  <c r="K19" i="20"/>
  <c r="L19" i="20"/>
  <c r="BB19" i="20"/>
  <c r="M19" i="20"/>
  <c r="N19" i="20"/>
  <c r="O19" i="20"/>
  <c r="P19" i="20"/>
  <c r="Q19" i="20"/>
  <c r="BC19" i="20"/>
  <c r="U19" i="20"/>
  <c r="AF19" i="20"/>
  <c r="AQ19" i="20"/>
  <c r="V19" i="20"/>
  <c r="AG19" i="20"/>
  <c r="AR19" i="20"/>
  <c r="W19" i="20"/>
  <c r="AH19" i="20"/>
  <c r="AS19" i="20"/>
  <c r="X19" i="20"/>
  <c r="AI19" i="20"/>
  <c r="AT19" i="20"/>
  <c r="Y19" i="20"/>
  <c r="AJ19" i="20"/>
  <c r="AU19" i="20"/>
  <c r="BD19" i="20"/>
  <c r="BF19" i="20"/>
  <c r="Z19" i="20"/>
  <c r="AK19" i="20"/>
  <c r="AV19" i="20"/>
  <c r="AA19" i="20"/>
  <c r="AL19" i="20"/>
  <c r="AW19" i="20"/>
  <c r="AB19" i="20"/>
  <c r="AM19" i="20"/>
  <c r="AX19" i="20"/>
  <c r="AC19" i="20"/>
  <c r="AN19" i="20"/>
  <c r="AY19" i="20"/>
  <c r="AD19" i="20"/>
  <c r="AO19" i="20"/>
  <c r="AZ19" i="20"/>
  <c r="BE19" i="20"/>
  <c r="BG19" i="20"/>
  <c r="BH19" i="20"/>
  <c r="BI19" i="20"/>
  <c r="BJ19" i="20"/>
  <c r="BK19" i="20"/>
  <c r="BL19" i="20"/>
  <c r="H20" i="20"/>
  <c r="I20" i="20"/>
  <c r="J20" i="20"/>
  <c r="K20" i="20"/>
  <c r="L20" i="20"/>
  <c r="BB20" i="20"/>
  <c r="M20" i="20"/>
  <c r="N20" i="20"/>
  <c r="O20" i="20"/>
  <c r="P20" i="20"/>
  <c r="Q20" i="20"/>
  <c r="BC20" i="20"/>
  <c r="U20" i="20"/>
  <c r="AF20" i="20"/>
  <c r="AQ20" i="20"/>
  <c r="V20" i="20"/>
  <c r="AG20" i="20"/>
  <c r="AR20" i="20"/>
  <c r="W20" i="20"/>
  <c r="AH20" i="20"/>
  <c r="AS20" i="20"/>
  <c r="X20" i="20"/>
  <c r="AI20" i="20"/>
  <c r="AT20" i="20"/>
  <c r="Y20" i="20"/>
  <c r="AJ20" i="20"/>
  <c r="AU20" i="20"/>
  <c r="BD20" i="20"/>
  <c r="BF20" i="20"/>
  <c r="Z20" i="20"/>
  <c r="AK20" i="20"/>
  <c r="AV20" i="20"/>
  <c r="AA20" i="20"/>
  <c r="AL20" i="20"/>
  <c r="AW20" i="20"/>
  <c r="AB20" i="20"/>
  <c r="AM20" i="20"/>
  <c r="AX20" i="20"/>
  <c r="AC20" i="20"/>
  <c r="AN20" i="20"/>
  <c r="AY20" i="20"/>
  <c r="AD20" i="20"/>
  <c r="AO20" i="20"/>
  <c r="AZ20" i="20"/>
  <c r="BE20" i="20"/>
  <c r="BG20" i="20"/>
  <c r="BH20" i="20"/>
  <c r="BI20" i="20"/>
  <c r="BJ20" i="20"/>
  <c r="BK20" i="20"/>
  <c r="BL20" i="20"/>
  <c r="H21" i="20"/>
  <c r="I21" i="20"/>
  <c r="J21" i="20"/>
  <c r="K21" i="20"/>
  <c r="L21" i="20"/>
  <c r="BB21" i="20"/>
  <c r="M21" i="20"/>
  <c r="N21" i="20"/>
  <c r="O21" i="20"/>
  <c r="P21" i="20"/>
  <c r="Q21" i="20"/>
  <c r="BC21" i="20"/>
  <c r="U21" i="20"/>
  <c r="AF21" i="20"/>
  <c r="AQ21" i="20"/>
  <c r="V21" i="20"/>
  <c r="AG21" i="20"/>
  <c r="AR21" i="20"/>
  <c r="W21" i="20"/>
  <c r="AH21" i="20"/>
  <c r="AS21" i="20"/>
  <c r="X21" i="20"/>
  <c r="AI21" i="20"/>
  <c r="AT21" i="20"/>
  <c r="Y21" i="20"/>
  <c r="AJ21" i="20"/>
  <c r="AU21" i="20"/>
  <c r="BD21" i="20"/>
  <c r="BF21" i="20"/>
  <c r="Z21" i="20"/>
  <c r="AK21" i="20"/>
  <c r="AV21" i="20"/>
  <c r="AA21" i="20"/>
  <c r="AL21" i="20"/>
  <c r="AW21" i="20"/>
  <c r="AB21" i="20"/>
  <c r="AM21" i="20"/>
  <c r="AX21" i="20"/>
  <c r="AC21" i="20"/>
  <c r="AN21" i="20"/>
  <c r="AY21" i="20"/>
  <c r="AD21" i="20"/>
  <c r="AO21" i="20"/>
  <c r="AZ21" i="20"/>
  <c r="BE21" i="20"/>
  <c r="BG21" i="20"/>
  <c r="BH21" i="20"/>
  <c r="BI21" i="20"/>
  <c r="BJ21" i="20"/>
  <c r="BK21" i="20"/>
  <c r="BL21" i="20"/>
  <c r="H22" i="20"/>
  <c r="I22" i="20"/>
  <c r="J22" i="20"/>
  <c r="K22" i="20"/>
  <c r="L22" i="20"/>
  <c r="BB22" i="20"/>
  <c r="M22" i="20"/>
  <c r="N22" i="20"/>
  <c r="O22" i="20"/>
  <c r="P22" i="20"/>
  <c r="Q22" i="20"/>
  <c r="BC22" i="20"/>
  <c r="U22" i="20"/>
  <c r="AF22" i="20"/>
  <c r="AQ22" i="20"/>
  <c r="V22" i="20"/>
  <c r="AG22" i="20"/>
  <c r="AR22" i="20"/>
  <c r="W22" i="20"/>
  <c r="AH22" i="20"/>
  <c r="AS22" i="20"/>
  <c r="X22" i="20"/>
  <c r="AI22" i="20"/>
  <c r="AT22" i="20"/>
  <c r="Y22" i="20"/>
  <c r="AJ22" i="20"/>
  <c r="AU22" i="20"/>
  <c r="BD22" i="20"/>
  <c r="BF22" i="20"/>
  <c r="Z22" i="20"/>
  <c r="AK22" i="20"/>
  <c r="AV22" i="20"/>
  <c r="AA22" i="20"/>
  <c r="AL22" i="20"/>
  <c r="AW22" i="20"/>
  <c r="AB22" i="20"/>
  <c r="AM22" i="20"/>
  <c r="AX22" i="20"/>
  <c r="AC22" i="20"/>
  <c r="AN22" i="20"/>
  <c r="AY22" i="20"/>
  <c r="AD22" i="20"/>
  <c r="AO22" i="20"/>
  <c r="AZ22" i="20"/>
  <c r="BE22" i="20"/>
  <c r="BG22" i="20"/>
  <c r="BH22" i="20"/>
  <c r="BI22" i="20"/>
  <c r="BJ22" i="20"/>
  <c r="BK22" i="20"/>
  <c r="BL22" i="20"/>
  <c r="H23" i="20"/>
  <c r="I23" i="20"/>
  <c r="J23" i="20"/>
  <c r="K23" i="20"/>
  <c r="L23" i="20"/>
  <c r="BB23" i="20"/>
  <c r="M23" i="20"/>
  <c r="N23" i="20"/>
  <c r="O23" i="20"/>
  <c r="P23" i="20"/>
  <c r="Q23" i="20"/>
  <c r="BC23" i="20"/>
  <c r="U23" i="20"/>
  <c r="AF23" i="20"/>
  <c r="AQ23" i="20"/>
  <c r="V23" i="20"/>
  <c r="AG23" i="20"/>
  <c r="AR23" i="20"/>
  <c r="W23" i="20"/>
  <c r="AH23" i="20"/>
  <c r="AS23" i="20"/>
  <c r="X23" i="20"/>
  <c r="AI23" i="20"/>
  <c r="AT23" i="20"/>
  <c r="Y23" i="20"/>
  <c r="AJ23" i="20"/>
  <c r="AU23" i="20"/>
  <c r="BD23" i="20"/>
  <c r="BF23" i="20"/>
  <c r="Z23" i="20"/>
  <c r="AK23" i="20"/>
  <c r="AV23" i="20"/>
  <c r="AA23" i="20"/>
  <c r="AL23" i="20"/>
  <c r="AW23" i="20"/>
  <c r="AB23" i="20"/>
  <c r="AM23" i="20"/>
  <c r="AX23" i="20"/>
  <c r="AC23" i="20"/>
  <c r="AN23" i="20"/>
  <c r="AY23" i="20"/>
  <c r="AD23" i="20"/>
  <c r="AO23" i="20"/>
  <c r="AZ23" i="20"/>
  <c r="BE23" i="20"/>
  <c r="BG23" i="20"/>
  <c r="BH23" i="20"/>
  <c r="BI23" i="20"/>
  <c r="BJ23" i="20"/>
  <c r="BK23" i="20"/>
  <c r="BL23" i="20"/>
  <c r="H24" i="20"/>
  <c r="I24" i="20"/>
  <c r="J24" i="20"/>
  <c r="K24" i="20"/>
  <c r="L24" i="20"/>
  <c r="BB24" i="20"/>
  <c r="M24" i="20"/>
  <c r="N24" i="20"/>
  <c r="O24" i="20"/>
  <c r="P24" i="20"/>
  <c r="Q24" i="20"/>
  <c r="BC24" i="20"/>
  <c r="U24" i="20"/>
  <c r="AF24" i="20"/>
  <c r="AQ24" i="20"/>
  <c r="V24" i="20"/>
  <c r="AG24" i="20"/>
  <c r="AR24" i="20"/>
  <c r="W24" i="20"/>
  <c r="AH24" i="20"/>
  <c r="AS24" i="20"/>
  <c r="X24" i="20"/>
  <c r="AI24" i="20"/>
  <c r="AT24" i="20"/>
  <c r="Y24" i="20"/>
  <c r="AJ24" i="20"/>
  <c r="AU24" i="20"/>
  <c r="BD24" i="20"/>
  <c r="BF24" i="20"/>
  <c r="Z24" i="20"/>
  <c r="AK24" i="20"/>
  <c r="AV24" i="20"/>
  <c r="AA24" i="20"/>
  <c r="AL24" i="20"/>
  <c r="AW24" i="20"/>
  <c r="AB24" i="20"/>
  <c r="AM24" i="20"/>
  <c r="AX24" i="20"/>
  <c r="AC24" i="20"/>
  <c r="AN24" i="20"/>
  <c r="AY24" i="20"/>
  <c r="AD24" i="20"/>
  <c r="AO24" i="20"/>
  <c r="AZ24" i="20"/>
  <c r="BE24" i="20"/>
  <c r="BG24" i="20"/>
  <c r="BH24" i="20"/>
  <c r="BI24" i="20"/>
  <c r="BJ24" i="20"/>
  <c r="BK24" i="20"/>
  <c r="BL24" i="20"/>
  <c r="H25" i="20"/>
  <c r="I25" i="20"/>
  <c r="J25" i="20"/>
  <c r="K25" i="20"/>
  <c r="L25" i="20"/>
  <c r="BB25" i="20"/>
  <c r="M25" i="20"/>
  <c r="N25" i="20"/>
  <c r="O25" i="20"/>
  <c r="P25" i="20"/>
  <c r="Q25" i="20"/>
  <c r="BC25" i="20"/>
  <c r="U25" i="20"/>
  <c r="AF25" i="20"/>
  <c r="AQ25" i="20"/>
  <c r="V25" i="20"/>
  <c r="AG25" i="20"/>
  <c r="AR25" i="20"/>
  <c r="W25" i="20"/>
  <c r="AH25" i="20"/>
  <c r="AS25" i="20"/>
  <c r="X25" i="20"/>
  <c r="AI25" i="20"/>
  <c r="AT25" i="20"/>
  <c r="Y25" i="20"/>
  <c r="AJ25" i="20"/>
  <c r="AU25" i="20"/>
  <c r="BD25" i="20"/>
  <c r="BF25" i="20"/>
  <c r="Z25" i="20"/>
  <c r="AK25" i="20"/>
  <c r="AV25" i="20"/>
  <c r="AA25" i="20"/>
  <c r="AL25" i="20"/>
  <c r="AW25" i="20"/>
  <c r="AB25" i="20"/>
  <c r="AM25" i="20"/>
  <c r="AX25" i="20"/>
  <c r="AC25" i="20"/>
  <c r="AN25" i="20"/>
  <c r="AY25" i="20"/>
  <c r="AD25" i="20"/>
  <c r="AO25" i="20"/>
  <c r="AZ25" i="20"/>
  <c r="BE25" i="20"/>
  <c r="BG25" i="20"/>
  <c r="BH25" i="20"/>
  <c r="BI25" i="20"/>
  <c r="BJ25" i="20"/>
  <c r="BK25" i="20"/>
  <c r="BL25" i="20"/>
  <c r="H26" i="20"/>
  <c r="I26" i="20"/>
  <c r="J26" i="20"/>
  <c r="K26" i="20"/>
  <c r="L26" i="20"/>
  <c r="BB26" i="20"/>
  <c r="M26" i="20"/>
  <c r="N26" i="20"/>
  <c r="O26" i="20"/>
  <c r="P26" i="20"/>
  <c r="Q26" i="20"/>
  <c r="BC26" i="20"/>
  <c r="U26" i="20"/>
  <c r="AF26" i="20"/>
  <c r="AQ26" i="20"/>
  <c r="V26" i="20"/>
  <c r="AG26" i="20"/>
  <c r="AR26" i="20"/>
  <c r="W26" i="20"/>
  <c r="AH26" i="20"/>
  <c r="AS26" i="20"/>
  <c r="X26" i="20"/>
  <c r="AI26" i="20"/>
  <c r="AT26" i="20"/>
  <c r="Y26" i="20"/>
  <c r="AJ26" i="20"/>
  <c r="AU26" i="20"/>
  <c r="BD26" i="20"/>
  <c r="BF26" i="20"/>
  <c r="Z26" i="20"/>
  <c r="AK26" i="20"/>
  <c r="AV26" i="20"/>
  <c r="AA26" i="20"/>
  <c r="AL26" i="20"/>
  <c r="AW26" i="20"/>
  <c r="AB26" i="20"/>
  <c r="AM26" i="20"/>
  <c r="AX26" i="20"/>
  <c r="AC26" i="20"/>
  <c r="AN26" i="20"/>
  <c r="AY26" i="20"/>
  <c r="AD26" i="20"/>
  <c r="AO26" i="20"/>
  <c r="AZ26" i="20"/>
  <c r="BE26" i="20"/>
  <c r="BG26" i="20"/>
  <c r="BH26" i="20"/>
  <c r="BI26" i="20"/>
  <c r="BJ26" i="20"/>
  <c r="BK26" i="20"/>
  <c r="BL26" i="20"/>
  <c r="H27" i="20"/>
  <c r="I27" i="20"/>
  <c r="J27" i="20"/>
  <c r="K27" i="20"/>
  <c r="L27" i="20"/>
  <c r="BB27" i="20"/>
  <c r="M27" i="20"/>
  <c r="N27" i="20"/>
  <c r="O27" i="20"/>
  <c r="P27" i="20"/>
  <c r="Q27" i="20"/>
  <c r="BC27" i="20"/>
  <c r="U27" i="20"/>
  <c r="AF27" i="20"/>
  <c r="AQ27" i="20"/>
  <c r="V27" i="20"/>
  <c r="AG27" i="20"/>
  <c r="AR27" i="20"/>
  <c r="W27" i="20"/>
  <c r="AH27" i="20"/>
  <c r="AS27" i="20"/>
  <c r="X27" i="20"/>
  <c r="AI27" i="20"/>
  <c r="AT27" i="20"/>
  <c r="Y27" i="20"/>
  <c r="AJ27" i="20"/>
  <c r="AU27" i="20"/>
  <c r="BD27" i="20"/>
  <c r="BF27" i="20"/>
  <c r="Z27" i="20"/>
  <c r="AK27" i="20"/>
  <c r="AV27" i="20"/>
  <c r="AA27" i="20"/>
  <c r="AL27" i="20"/>
  <c r="AW27" i="20"/>
  <c r="AB27" i="20"/>
  <c r="AM27" i="20"/>
  <c r="AX27" i="20"/>
  <c r="AC27" i="20"/>
  <c r="AN27" i="20"/>
  <c r="AY27" i="20"/>
  <c r="AD27" i="20"/>
  <c r="AO27" i="20"/>
  <c r="AZ27" i="20"/>
  <c r="BE27" i="20"/>
  <c r="BG27" i="20"/>
  <c r="BH27" i="20"/>
  <c r="BI27" i="20"/>
  <c r="BJ27" i="20"/>
  <c r="BK27" i="20"/>
  <c r="BL27" i="20"/>
  <c r="H28" i="20"/>
  <c r="I28" i="20"/>
  <c r="J28" i="20"/>
  <c r="K28" i="20"/>
  <c r="L28" i="20"/>
  <c r="BB28" i="20"/>
  <c r="M28" i="20"/>
  <c r="N28" i="20"/>
  <c r="O28" i="20"/>
  <c r="P28" i="20"/>
  <c r="Q28" i="20"/>
  <c r="BC28" i="20"/>
  <c r="U28" i="20"/>
  <c r="AF28" i="20"/>
  <c r="AQ28" i="20"/>
  <c r="V28" i="20"/>
  <c r="AG28" i="20"/>
  <c r="AR28" i="20"/>
  <c r="W28" i="20"/>
  <c r="AH28" i="20"/>
  <c r="AS28" i="20"/>
  <c r="X28" i="20"/>
  <c r="AI28" i="20"/>
  <c r="AT28" i="20"/>
  <c r="Y28" i="20"/>
  <c r="AJ28" i="20"/>
  <c r="AU28" i="20"/>
  <c r="BD28" i="20"/>
  <c r="BF28" i="20"/>
  <c r="Z28" i="20"/>
  <c r="AK28" i="20"/>
  <c r="AV28" i="20"/>
  <c r="AA28" i="20"/>
  <c r="AL28" i="20"/>
  <c r="AW28" i="20"/>
  <c r="AB28" i="20"/>
  <c r="AM28" i="20"/>
  <c r="AX28" i="20"/>
  <c r="AC28" i="20"/>
  <c r="AN28" i="20"/>
  <c r="AY28" i="20"/>
  <c r="AD28" i="20"/>
  <c r="AO28" i="20"/>
  <c r="AZ28" i="20"/>
  <c r="BE28" i="20"/>
  <c r="BG28" i="20"/>
  <c r="BH28" i="20"/>
  <c r="BI28" i="20"/>
  <c r="BJ28" i="20"/>
  <c r="BK28" i="20"/>
  <c r="BL28" i="20"/>
  <c r="H29" i="20"/>
  <c r="I29" i="20"/>
  <c r="J29" i="20"/>
  <c r="K29" i="20"/>
  <c r="L29" i="20"/>
  <c r="BB29" i="20"/>
  <c r="M29" i="20"/>
  <c r="N29" i="20"/>
  <c r="O29" i="20"/>
  <c r="P29" i="20"/>
  <c r="Q29" i="20"/>
  <c r="BC29" i="20"/>
  <c r="U29" i="20"/>
  <c r="AF29" i="20"/>
  <c r="AQ29" i="20"/>
  <c r="V29" i="20"/>
  <c r="AG29" i="20"/>
  <c r="AR29" i="20"/>
  <c r="W29" i="20"/>
  <c r="AH29" i="20"/>
  <c r="AS29" i="20"/>
  <c r="X29" i="20"/>
  <c r="AI29" i="20"/>
  <c r="AT29" i="20"/>
  <c r="Y29" i="20"/>
  <c r="AJ29" i="20"/>
  <c r="AU29" i="20"/>
  <c r="BD29" i="20"/>
  <c r="BF29" i="20"/>
  <c r="Z29" i="20"/>
  <c r="AK29" i="20"/>
  <c r="AV29" i="20"/>
  <c r="AA29" i="20"/>
  <c r="AL29" i="20"/>
  <c r="AW29" i="20"/>
  <c r="AB29" i="20"/>
  <c r="AM29" i="20"/>
  <c r="AX29" i="20"/>
  <c r="AC29" i="20"/>
  <c r="AN29" i="20"/>
  <c r="AY29" i="20"/>
  <c r="AD29" i="20"/>
  <c r="AO29" i="20"/>
  <c r="AZ29" i="20"/>
  <c r="BE29" i="20"/>
  <c r="BG29" i="20"/>
  <c r="BH29" i="20"/>
  <c r="BI29" i="20"/>
  <c r="BJ29" i="20"/>
  <c r="BK29" i="20"/>
  <c r="BL29" i="20"/>
  <c r="H30" i="20"/>
  <c r="I30" i="20"/>
  <c r="J30" i="20"/>
  <c r="K30" i="20"/>
  <c r="L30" i="20"/>
  <c r="BB30" i="20"/>
  <c r="M30" i="20"/>
  <c r="N30" i="20"/>
  <c r="O30" i="20"/>
  <c r="P30" i="20"/>
  <c r="Q30" i="20"/>
  <c r="BC30" i="20"/>
  <c r="U30" i="20"/>
  <c r="AF30" i="20"/>
  <c r="AQ30" i="20"/>
  <c r="V30" i="20"/>
  <c r="AG30" i="20"/>
  <c r="AR30" i="20"/>
  <c r="W30" i="20"/>
  <c r="AH30" i="20"/>
  <c r="AS30" i="20"/>
  <c r="X30" i="20"/>
  <c r="AI30" i="20"/>
  <c r="AT30" i="20"/>
  <c r="Y30" i="20"/>
  <c r="AJ30" i="20"/>
  <c r="AU30" i="20"/>
  <c r="BD30" i="20"/>
  <c r="BF30" i="20"/>
  <c r="Z30" i="20"/>
  <c r="AK30" i="20"/>
  <c r="AV30" i="20"/>
  <c r="AA30" i="20"/>
  <c r="AL30" i="20"/>
  <c r="AW30" i="20"/>
  <c r="AB30" i="20"/>
  <c r="AM30" i="20"/>
  <c r="AX30" i="20"/>
  <c r="AC30" i="20"/>
  <c r="AN30" i="20"/>
  <c r="AY30" i="20"/>
  <c r="AD30" i="20"/>
  <c r="AO30" i="20"/>
  <c r="AZ30" i="20"/>
  <c r="BE30" i="20"/>
  <c r="BG30" i="20"/>
  <c r="BH30" i="20"/>
  <c r="BI30" i="20"/>
  <c r="BJ30" i="20"/>
  <c r="BK30" i="20"/>
  <c r="BL30" i="20"/>
  <c r="H31" i="20"/>
  <c r="I31" i="20"/>
  <c r="J31" i="20"/>
  <c r="K31" i="20"/>
  <c r="L31" i="20"/>
  <c r="BB31" i="20"/>
  <c r="M31" i="20"/>
  <c r="N31" i="20"/>
  <c r="O31" i="20"/>
  <c r="P31" i="20"/>
  <c r="Q31" i="20"/>
  <c r="BC31" i="20"/>
  <c r="U31" i="20"/>
  <c r="AF31" i="20"/>
  <c r="AQ31" i="20"/>
  <c r="V31" i="20"/>
  <c r="AG31" i="20"/>
  <c r="AR31" i="20"/>
  <c r="W31" i="20"/>
  <c r="AH31" i="20"/>
  <c r="AS31" i="20"/>
  <c r="X31" i="20"/>
  <c r="AI31" i="20"/>
  <c r="AT31" i="20"/>
  <c r="Y31" i="20"/>
  <c r="AJ31" i="20"/>
  <c r="AU31" i="20"/>
  <c r="BD31" i="20"/>
  <c r="BF31" i="20"/>
  <c r="Z31" i="20"/>
  <c r="AK31" i="20"/>
  <c r="AV31" i="20"/>
  <c r="AA31" i="20"/>
  <c r="AL31" i="20"/>
  <c r="AW31" i="20"/>
  <c r="AB31" i="20"/>
  <c r="AM31" i="20"/>
  <c r="AX31" i="20"/>
  <c r="AC31" i="20"/>
  <c r="AN31" i="20"/>
  <c r="AY31" i="20"/>
  <c r="AD31" i="20"/>
  <c r="AO31" i="20"/>
  <c r="AZ31" i="20"/>
  <c r="BE31" i="20"/>
  <c r="BG31" i="20"/>
  <c r="BH31" i="20"/>
  <c r="BI31" i="20"/>
  <c r="BJ31" i="20"/>
  <c r="BK31" i="20"/>
  <c r="BL31" i="20"/>
  <c r="H32" i="20"/>
  <c r="I32" i="20"/>
  <c r="J32" i="20"/>
  <c r="K32" i="20"/>
  <c r="L32" i="20"/>
  <c r="BB32" i="20"/>
  <c r="M32" i="20"/>
  <c r="N32" i="20"/>
  <c r="O32" i="20"/>
  <c r="P32" i="20"/>
  <c r="Q32" i="20"/>
  <c r="BC32" i="20"/>
  <c r="U32" i="20"/>
  <c r="AF32" i="20"/>
  <c r="AQ32" i="20"/>
  <c r="V32" i="20"/>
  <c r="AG32" i="20"/>
  <c r="AR32" i="20"/>
  <c r="W32" i="20"/>
  <c r="AH32" i="20"/>
  <c r="AS32" i="20"/>
  <c r="X32" i="20"/>
  <c r="AI32" i="20"/>
  <c r="AT32" i="20"/>
  <c r="Y32" i="20"/>
  <c r="AJ32" i="20"/>
  <c r="AU32" i="20"/>
  <c r="BD32" i="20"/>
  <c r="BF32" i="20"/>
  <c r="Z32" i="20"/>
  <c r="AK32" i="20"/>
  <c r="AV32" i="20"/>
  <c r="AA32" i="20"/>
  <c r="AL32" i="20"/>
  <c r="AW32" i="20"/>
  <c r="AB32" i="20"/>
  <c r="AM32" i="20"/>
  <c r="AX32" i="20"/>
  <c r="AC32" i="20"/>
  <c r="AN32" i="20"/>
  <c r="AY32" i="20"/>
  <c r="AD32" i="20"/>
  <c r="AO32" i="20"/>
  <c r="AZ32" i="20"/>
  <c r="BE32" i="20"/>
  <c r="BG32" i="20"/>
  <c r="BH32" i="20"/>
  <c r="BI32" i="20"/>
  <c r="BJ32" i="20"/>
  <c r="BK32" i="20"/>
  <c r="BL32" i="20"/>
  <c r="H33" i="20"/>
  <c r="I33" i="20"/>
  <c r="J33" i="20"/>
  <c r="K33" i="20"/>
  <c r="L33" i="20"/>
  <c r="BB33" i="20"/>
  <c r="M33" i="20"/>
  <c r="N33" i="20"/>
  <c r="O33" i="20"/>
  <c r="P33" i="20"/>
  <c r="Q33" i="20"/>
  <c r="BC33" i="20"/>
  <c r="U33" i="20"/>
  <c r="AF33" i="20"/>
  <c r="AQ33" i="20"/>
  <c r="V33" i="20"/>
  <c r="AG33" i="20"/>
  <c r="AR33" i="20"/>
  <c r="W33" i="20"/>
  <c r="AH33" i="20"/>
  <c r="AS33" i="20"/>
  <c r="X33" i="20"/>
  <c r="AI33" i="20"/>
  <c r="AT33" i="20"/>
  <c r="Y33" i="20"/>
  <c r="AJ33" i="20"/>
  <c r="AU33" i="20"/>
  <c r="BD33" i="20"/>
  <c r="BF33" i="20"/>
  <c r="Z33" i="20"/>
  <c r="AK33" i="20"/>
  <c r="AV33" i="20"/>
  <c r="AA33" i="20"/>
  <c r="AL33" i="20"/>
  <c r="AW33" i="20"/>
  <c r="AB33" i="20"/>
  <c r="AM33" i="20"/>
  <c r="AX33" i="20"/>
  <c r="AC33" i="20"/>
  <c r="AN33" i="20"/>
  <c r="AY33" i="20"/>
  <c r="AD33" i="20"/>
  <c r="AO33" i="20"/>
  <c r="AZ33" i="20"/>
  <c r="BE33" i="20"/>
  <c r="BG33" i="20"/>
  <c r="BH33" i="20"/>
  <c r="BI33" i="20"/>
  <c r="BJ33" i="20"/>
  <c r="BK33" i="20"/>
  <c r="BL33" i="20"/>
  <c r="H34" i="20"/>
  <c r="I34" i="20"/>
  <c r="J34" i="20"/>
  <c r="K34" i="20"/>
  <c r="L34" i="20"/>
  <c r="BB34" i="20"/>
  <c r="M34" i="20"/>
  <c r="N34" i="20"/>
  <c r="O34" i="20"/>
  <c r="P34" i="20"/>
  <c r="Q34" i="20"/>
  <c r="BC34" i="20"/>
  <c r="U34" i="20"/>
  <c r="AF34" i="20"/>
  <c r="AQ34" i="20"/>
  <c r="V34" i="20"/>
  <c r="AG34" i="20"/>
  <c r="AR34" i="20"/>
  <c r="W34" i="20"/>
  <c r="AH34" i="20"/>
  <c r="AS34" i="20"/>
  <c r="X34" i="20"/>
  <c r="AI34" i="20"/>
  <c r="AT34" i="20"/>
  <c r="Y34" i="20"/>
  <c r="AJ34" i="20"/>
  <c r="AU34" i="20"/>
  <c r="BD34" i="20"/>
  <c r="BF34" i="20"/>
  <c r="Z34" i="20"/>
  <c r="AK34" i="20"/>
  <c r="AV34" i="20"/>
  <c r="AA34" i="20"/>
  <c r="AL34" i="20"/>
  <c r="AW34" i="20"/>
  <c r="AB34" i="20"/>
  <c r="AM34" i="20"/>
  <c r="AX34" i="20"/>
  <c r="AC34" i="20"/>
  <c r="AN34" i="20"/>
  <c r="AY34" i="20"/>
  <c r="AD34" i="20"/>
  <c r="AO34" i="20"/>
  <c r="AZ34" i="20"/>
  <c r="BE34" i="20"/>
  <c r="BG34" i="20"/>
  <c r="BH34" i="20"/>
  <c r="BI34" i="20"/>
  <c r="BJ34" i="20"/>
  <c r="BK34" i="20"/>
  <c r="BL34" i="20"/>
  <c r="H35" i="20"/>
  <c r="I35" i="20"/>
  <c r="J35" i="20"/>
  <c r="K35" i="20"/>
  <c r="L35" i="20"/>
  <c r="BB35" i="20"/>
  <c r="M35" i="20"/>
  <c r="N35" i="20"/>
  <c r="O35" i="20"/>
  <c r="P35" i="20"/>
  <c r="Q35" i="20"/>
  <c r="BC35" i="20"/>
  <c r="U35" i="20"/>
  <c r="AF35" i="20"/>
  <c r="AQ35" i="20"/>
  <c r="V35" i="20"/>
  <c r="AG35" i="20"/>
  <c r="AR35" i="20"/>
  <c r="W35" i="20"/>
  <c r="AH35" i="20"/>
  <c r="AS35" i="20"/>
  <c r="X35" i="20"/>
  <c r="AI35" i="20"/>
  <c r="AT35" i="20"/>
  <c r="Y35" i="20"/>
  <c r="AJ35" i="20"/>
  <c r="AU35" i="20"/>
  <c r="BD35" i="20"/>
  <c r="BF35" i="20"/>
  <c r="Z35" i="20"/>
  <c r="AK35" i="20"/>
  <c r="AV35" i="20"/>
  <c r="AA35" i="20"/>
  <c r="AL35" i="20"/>
  <c r="AW35" i="20"/>
  <c r="AB35" i="20"/>
  <c r="AM35" i="20"/>
  <c r="AX35" i="20"/>
  <c r="AC35" i="20"/>
  <c r="AN35" i="20"/>
  <c r="AY35" i="20"/>
  <c r="AD35" i="20"/>
  <c r="AO35" i="20"/>
  <c r="AZ35" i="20"/>
  <c r="BE35" i="20"/>
  <c r="BG35" i="20"/>
  <c r="BH35" i="20"/>
  <c r="BI35" i="20"/>
  <c r="BJ35" i="20"/>
  <c r="BK35" i="20"/>
  <c r="BL35" i="20"/>
  <c r="H36" i="20"/>
  <c r="I36" i="20"/>
  <c r="J36" i="20"/>
  <c r="K36" i="20"/>
  <c r="L36" i="20"/>
  <c r="BB36" i="20"/>
  <c r="M36" i="20"/>
  <c r="N36" i="20"/>
  <c r="O36" i="20"/>
  <c r="P36" i="20"/>
  <c r="Q36" i="20"/>
  <c r="BC36" i="20"/>
  <c r="U36" i="20"/>
  <c r="AF36" i="20"/>
  <c r="AQ36" i="20"/>
  <c r="V36" i="20"/>
  <c r="AG36" i="20"/>
  <c r="AR36" i="20"/>
  <c r="W36" i="20"/>
  <c r="AH36" i="20"/>
  <c r="AS36" i="20"/>
  <c r="X36" i="20"/>
  <c r="AI36" i="20"/>
  <c r="AT36" i="20"/>
  <c r="Y36" i="20"/>
  <c r="AJ36" i="20"/>
  <c r="AU36" i="20"/>
  <c r="BD36" i="20"/>
  <c r="BF36" i="20"/>
  <c r="Z36" i="20"/>
  <c r="AK36" i="20"/>
  <c r="AV36" i="20"/>
  <c r="AA36" i="20"/>
  <c r="AL36" i="20"/>
  <c r="AW36" i="20"/>
  <c r="AB36" i="20"/>
  <c r="AM36" i="20"/>
  <c r="AX36" i="20"/>
  <c r="AC36" i="20"/>
  <c r="AN36" i="20"/>
  <c r="AY36" i="20"/>
  <c r="AD36" i="20"/>
  <c r="AO36" i="20"/>
  <c r="AZ36" i="20"/>
  <c r="BE36" i="20"/>
  <c r="BG36" i="20"/>
  <c r="BH36" i="20"/>
  <c r="BI36" i="20"/>
  <c r="BJ36" i="20"/>
  <c r="BK36" i="20"/>
  <c r="BL36" i="20"/>
  <c r="H37" i="20"/>
  <c r="I37" i="20"/>
  <c r="J37" i="20"/>
  <c r="K37" i="20"/>
  <c r="L37" i="20"/>
  <c r="BB37" i="20"/>
  <c r="M37" i="20"/>
  <c r="N37" i="20"/>
  <c r="O37" i="20"/>
  <c r="P37" i="20"/>
  <c r="Q37" i="20"/>
  <c r="BC37" i="20"/>
  <c r="U37" i="20"/>
  <c r="AF37" i="20"/>
  <c r="AQ37" i="20"/>
  <c r="V37" i="20"/>
  <c r="AG37" i="20"/>
  <c r="AR37" i="20"/>
  <c r="W37" i="20"/>
  <c r="AH37" i="20"/>
  <c r="AS37" i="20"/>
  <c r="X37" i="20"/>
  <c r="AI37" i="20"/>
  <c r="AT37" i="20"/>
  <c r="Y37" i="20"/>
  <c r="AJ37" i="20"/>
  <c r="AU37" i="20"/>
  <c r="BD37" i="20"/>
  <c r="BF37" i="20"/>
  <c r="Z37" i="20"/>
  <c r="AK37" i="20"/>
  <c r="AV37" i="20"/>
  <c r="AA37" i="20"/>
  <c r="AL37" i="20"/>
  <c r="AW37" i="20"/>
  <c r="AB37" i="20"/>
  <c r="AM37" i="20"/>
  <c r="AX37" i="20"/>
  <c r="AC37" i="20"/>
  <c r="AN37" i="20"/>
  <c r="AY37" i="20"/>
  <c r="AD37" i="20"/>
  <c r="AO37" i="20"/>
  <c r="AZ37" i="20"/>
  <c r="BE37" i="20"/>
  <c r="BG37" i="20"/>
  <c r="BH37" i="20"/>
  <c r="BI37" i="20"/>
  <c r="BJ37" i="20"/>
  <c r="BK37" i="20"/>
  <c r="BL37" i="20"/>
  <c r="H38" i="20"/>
  <c r="I38" i="20"/>
  <c r="J38" i="20"/>
  <c r="K38" i="20"/>
  <c r="L38" i="20"/>
  <c r="BB38" i="20"/>
  <c r="M38" i="20"/>
  <c r="N38" i="20"/>
  <c r="O38" i="20"/>
  <c r="P38" i="20"/>
  <c r="Q38" i="20"/>
  <c r="BC38" i="20"/>
  <c r="U38" i="20"/>
  <c r="AF38" i="20"/>
  <c r="AQ38" i="20"/>
  <c r="V38" i="20"/>
  <c r="AG38" i="20"/>
  <c r="AR38" i="20"/>
  <c r="W38" i="20"/>
  <c r="AH38" i="20"/>
  <c r="AS38" i="20"/>
  <c r="X38" i="20"/>
  <c r="AI38" i="20"/>
  <c r="AT38" i="20"/>
  <c r="Y38" i="20"/>
  <c r="AJ38" i="20"/>
  <c r="AU38" i="20"/>
  <c r="BD38" i="20"/>
  <c r="BF38" i="20"/>
  <c r="Z38" i="20"/>
  <c r="AK38" i="20"/>
  <c r="AV38" i="20"/>
  <c r="AA38" i="20"/>
  <c r="AL38" i="20"/>
  <c r="AW38" i="20"/>
  <c r="AB38" i="20"/>
  <c r="AM38" i="20"/>
  <c r="AX38" i="20"/>
  <c r="AC38" i="20"/>
  <c r="AN38" i="20"/>
  <c r="AY38" i="20"/>
  <c r="AD38" i="20"/>
  <c r="AO38" i="20"/>
  <c r="AZ38" i="20"/>
  <c r="BE38" i="20"/>
  <c r="BG38" i="20"/>
  <c r="BH38" i="20"/>
  <c r="BI38" i="20"/>
  <c r="BJ38" i="20"/>
  <c r="BK38" i="20"/>
  <c r="BL38" i="20"/>
  <c r="H39" i="20"/>
  <c r="I39" i="20"/>
  <c r="J39" i="20"/>
  <c r="K39" i="20"/>
  <c r="L39" i="20"/>
  <c r="BB39" i="20"/>
  <c r="M39" i="20"/>
  <c r="N39" i="20"/>
  <c r="O39" i="20"/>
  <c r="P39" i="20"/>
  <c r="Q39" i="20"/>
  <c r="BC39" i="20"/>
  <c r="U39" i="20"/>
  <c r="AF39" i="20"/>
  <c r="AQ39" i="20"/>
  <c r="V39" i="20"/>
  <c r="AG39" i="20"/>
  <c r="AR39" i="20"/>
  <c r="W39" i="20"/>
  <c r="AH39" i="20"/>
  <c r="AS39" i="20"/>
  <c r="X39" i="20"/>
  <c r="AI39" i="20"/>
  <c r="AT39" i="20"/>
  <c r="Y39" i="20"/>
  <c r="AJ39" i="20"/>
  <c r="AU39" i="20"/>
  <c r="BD39" i="20"/>
  <c r="BF39" i="20"/>
  <c r="Z39" i="20"/>
  <c r="AK39" i="20"/>
  <c r="AV39" i="20"/>
  <c r="AA39" i="20"/>
  <c r="AL39" i="20"/>
  <c r="AW39" i="20"/>
  <c r="AB39" i="20"/>
  <c r="AM39" i="20"/>
  <c r="AX39" i="20"/>
  <c r="AC39" i="20"/>
  <c r="AN39" i="20"/>
  <c r="AY39" i="20"/>
  <c r="AD39" i="20"/>
  <c r="AO39" i="20"/>
  <c r="AZ39" i="20"/>
  <c r="BE39" i="20"/>
  <c r="BG39" i="20"/>
  <c r="BH39" i="20"/>
  <c r="BI39" i="20"/>
  <c r="BJ39" i="20"/>
  <c r="BK39" i="20"/>
  <c r="BL39" i="20"/>
  <c r="H40" i="20"/>
  <c r="I40" i="20"/>
  <c r="J40" i="20"/>
  <c r="K40" i="20"/>
  <c r="L40" i="20"/>
  <c r="BB40" i="20"/>
  <c r="M40" i="20"/>
  <c r="N40" i="20"/>
  <c r="O40" i="20"/>
  <c r="P40" i="20"/>
  <c r="Q40" i="20"/>
  <c r="BC40" i="20"/>
  <c r="U40" i="20"/>
  <c r="AF40" i="20"/>
  <c r="AQ40" i="20"/>
  <c r="V40" i="20"/>
  <c r="AG40" i="20"/>
  <c r="AR40" i="20"/>
  <c r="W40" i="20"/>
  <c r="AH40" i="20"/>
  <c r="AS40" i="20"/>
  <c r="X40" i="20"/>
  <c r="AI40" i="20"/>
  <c r="AT40" i="20"/>
  <c r="Y40" i="20"/>
  <c r="AJ40" i="20"/>
  <c r="AU40" i="20"/>
  <c r="BD40" i="20"/>
  <c r="BF40" i="20"/>
  <c r="Z40" i="20"/>
  <c r="AK40" i="20"/>
  <c r="AV40" i="20"/>
  <c r="AA40" i="20"/>
  <c r="AL40" i="20"/>
  <c r="AW40" i="20"/>
  <c r="AB40" i="20"/>
  <c r="AM40" i="20"/>
  <c r="AX40" i="20"/>
  <c r="AC40" i="20"/>
  <c r="AN40" i="20"/>
  <c r="AY40" i="20"/>
  <c r="AD40" i="20"/>
  <c r="AO40" i="20"/>
  <c r="AZ40" i="20"/>
  <c r="BE40" i="20"/>
  <c r="BG40" i="20"/>
  <c r="BH40" i="20"/>
  <c r="BI40" i="20"/>
  <c r="BJ40" i="20"/>
  <c r="BK40" i="20"/>
  <c r="BL40" i="20"/>
  <c r="H41" i="20"/>
  <c r="I41" i="20"/>
  <c r="J41" i="20"/>
  <c r="K41" i="20"/>
  <c r="L41" i="20"/>
  <c r="BB41" i="20"/>
  <c r="M41" i="20"/>
  <c r="N41" i="20"/>
  <c r="O41" i="20"/>
  <c r="P41" i="20"/>
  <c r="Q41" i="20"/>
  <c r="BC41" i="20"/>
  <c r="U41" i="20"/>
  <c r="AF41" i="20"/>
  <c r="AQ41" i="20"/>
  <c r="V41" i="20"/>
  <c r="AG41" i="20"/>
  <c r="AR41" i="20"/>
  <c r="W41" i="20"/>
  <c r="AH41" i="20"/>
  <c r="AS41" i="20"/>
  <c r="X41" i="20"/>
  <c r="AI41" i="20"/>
  <c r="AT41" i="20"/>
  <c r="Y41" i="20"/>
  <c r="AJ41" i="20"/>
  <c r="AU41" i="20"/>
  <c r="BD41" i="20"/>
  <c r="BF41" i="20"/>
  <c r="Z41" i="20"/>
  <c r="AK41" i="20"/>
  <c r="AV41" i="20"/>
  <c r="AA41" i="20"/>
  <c r="AL41" i="20"/>
  <c r="AW41" i="20"/>
  <c r="AB41" i="20"/>
  <c r="AM41" i="20"/>
  <c r="AX41" i="20"/>
  <c r="AC41" i="20"/>
  <c r="AN41" i="20"/>
  <c r="AY41" i="20"/>
  <c r="AD41" i="20"/>
  <c r="AO41" i="20"/>
  <c r="AZ41" i="20"/>
  <c r="BE41" i="20"/>
  <c r="BG41" i="20"/>
  <c r="BH41" i="20"/>
  <c r="BI41" i="20"/>
  <c r="BJ41" i="20"/>
  <c r="BK41" i="20"/>
  <c r="BL41" i="20"/>
  <c r="H42" i="20"/>
  <c r="I42" i="20"/>
  <c r="J42" i="20"/>
  <c r="K42" i="20"/>
  <c r="L42" i="20"/>
  <c r="BB42" i="20"/>
  <c r="M42" i="20"/>
  <c r="N42" i="20"/>
  <c r="O42" i="20"/>
  <c r="P42" i="20"/>
  <c r="Q42" i="20"/>
  <c r="BC42" i="20"/>
  <c r="U42" i="20"/>
  <c r="AF42" i="20"/>
  <c r="AQ42" i="20"/>
  <c r="V42" i="20"/>
  <c r="AG42" i="20"/>
  <c r="AR42" i="20"/>
  <c r="W42" i="20"/>
  <c r="AH42" i="20"/>
  <c r="AS42" i="20"/>
  <c r="X42" i="20"/>
  <c r="AI42" i="20"/>
  <c r="AT42" i="20"/>
  <c r="Y42" i="20"/>
  <c r="AJ42" i="20"/>
  <c r="AU42" i="20"/>
  <c r="BD42" i="20"/>
  <c r="BF42" i="20"/>
  <c r="Z42" i="20"/>
  <c r="AK42" i="20"/>
  <c r="AV42" i="20"/>
  <c r="AA42" i="20"/>
  <c r="AL42" i="20"/>
  <c r="AW42" i="20"/>
  <c r="AB42" i="20"/>
  <c r="AM42" i="20"/>
  <c r="AX42" i="20"/>
  <c r="AC42" i="20"/>
  <c r="AN42" i="20"/>
  <c r="AY42" i="20"/>
  <c r="AD42" i="20"/>
  <c r="AO42" i="20"/>
  <c r="AZ42" i="20"/>
  <c r="BE42" i="20"/>
  <c r="BG42" i="20"/>
  <c r="BH42" i="20"/>
  <c r="BI42" i="20"/>
  <c r="BJ42" i="20"/>
  <c r="BK42" i="20"/>
  <c r="BL42" i="20"/>
  <c r="H43" i="20"/>
  <c r="I43" i="20"/>
  <c r="J43" i="20"/>
  <c r="K43" i="20"/>
  <c r="L43" i="20"/>
  <c r="BB43" i="20"/>
  <c r="M43" i="20"/>
  <c r="N43" i="20"/>
  <c r="O43" i="20"/>
  <c r="P43" i="20"/>
  <c r="Q43" i="20"/>
  <c r="BC43" i="20"/>
  <c r="U43" i="20"/>
  <c r="AF43" i="20"/>
  <c r="AQ43" i="20"/>
  <c r="V43" i="20"/>
  <c r="AG43" i="20"/>
  <c r="AR43" i="20"/>
  <c r="W43" i="20"/>
  <c r="AH43" i="20"/>
  <c r="AS43" i="20"/>
  <c r="X43" i="20"/>
  <c r="AI43" i="20"/>
  <c r="AT43" i="20"/>
  <c r="Y43" i="20"/>
  <c r="AJ43" i="20"/>
  <c r="AU43" i="20"/>
  <c r="BD43" i="20"/>
  <c r="BF43" i="20"/>
  <c r="Z43" i="20"/>
  <c r="AK43" i="20"/>
  <c r="AV43" i="20"/>
  <c r="AA43" i="20"/>
  <c r="AL43" i="20"/>
  <c r="AW43" i="20"/>
  <c r="AB43" i="20"/>
  <c r="AM43" i="20"/>
  <c r="AX43" i="20"/>
  <c r="AC43" i="20"/>
  <c r="AN43" i="20"/>
  <c r="AY43" i="20"/>
  <c r="AD43" i="20"/>
  <c r="AO43" i="20"/>
  <c r="AZ43" i="20"/>
  <c r="BE43" i="20"/>
  <c r="BG43" i="20"/>
  <c r="BH43" i="20"/>
  <c r="BI43" i="20"/>
  <c r="BJ43" i="20"/>
  <c r="BK43" i="20"/>
  <c r="BL43" i="20"/>
  <c r="H44" i="20"/>
  <c r="I44" i="20"/>
  <c r="J44" i="20"/>
  <c r="K44" i="20"/>
  <c r="L44" i="20"/>
  <c r="BB44" i="20"/>
  <c r="M44" i="20"/>
  <c r="N44" i="20"/>
  <c r="O44" i="20"/>
  <c r="P44" i="20"/>
  <c r="Q44" i="20"/>
  <c r="BC44" i="20"/>
  <c r="U44" i="20"/>
  <c r="AF44" i="20"/>
  <c r="AQ44" i="20"/>
  <c r="V44" i="20"/>
  <c r="AG44" i="20"/>
  <c r="AR44" i="20"/>
  <c r="W44" i="20"/>
  <c r="AH44" i="20"/>
  <c r="AS44" i="20"/>
  <c r="X44" i="20"/>
  <c r="AI44" i="20"/>
  <c r="AT44" i="20"/>
  <c r="Y44" i="20"/>
  <c r="AJ44" i="20"/>
  <c r="AU44" i="20"/>
  <c r="BD44" i="20"/>
  <c r="BF44" i="20"/>
  <c r="Z44" i="20"/>
  <c r="AK44" i="20"/>
  <c r="AV44" i="20"/>
  <c r="AA44" i="20"/>
  <c r="AL44" i="20"/>
  <c r="AW44" i="20"/>
  <c r="AB44" i="20"/>
  <c r="AM44" i="20"/>
  <c r="AX44" i="20"/>
  <c r="AC44" i="20"/>
  <c r="AN44" i="20"/>
  <c r="AY44" i="20"/>
  <c r="AD44" i="20"/>
  <c r="AO44" i="20"/>
  <c r="AZ44" i="20"/>
  <c r="BE44" i="20"/>
  <c r="BG44" i="20"/>
  <c r="BH44" i="20"/>
  <c r="BI44" i="20"/>
  <c r="BJ44" i="20"/>
  <c r="BK44" i="20"/>
  <c r="BL44" i="20"/>
  <c r="H45" i="20"/>
  <c r="I45" i="20"/>
  <c r="J45" i="20"/>
  <c r="K45" i="20"/>
  <c r="L45" i="20"/>
  <c r="BB45" i="20"/>
  <c r="M45" i="20"/>
  <c r="N45" i="20"/>
  <c r="O45" i="20"/>
  <c r="P45" i="20"/>
  <c r="Q45" i="20"/>
  <c r="BC45" i="20"/>
  <c r="U45" i="20"/>
  <c r="AF45" i="20"/>
  <c r="AQ45" i="20"/>
  <c r="V45" i="20"/>
  <c r="AG45" i="20"/>
  <c r="AR45" i="20"/>
  <c r="W45" i="20"/>
  <c r="AH45" i="20"/>
  <c r="AS45" i="20"/>
  <c r="X45" i="20"/>
  <c r="AI45" i="20"/>
  <c r="AT45" i="20"/>
  <c r="Y45" i="20"/>
  <c r="AJ45" i="20"/>
  <c r="AU45" i="20"/>
  <c r="BD45" i="20"/>
  <c r="BF45" i="20"/>
  <c r="Z45" i="20"/>
  <c r="AK45" i="20"/>
  <c r="AV45" i="20"/>
  <c r="AA45" i="20"/>
  <c r="AL45" i="20"/>
  <c r="AW45" i="20"/>
  <c r="AB45" i="20"/>
  <c r="AM45" i="20"/>
  <c r="AX45" i="20"/>
  <c r="AC45" i="20"/>
  <c r="AN45" i="20"/>
  <c r="AY45" i="20"/>
  <c r="AD45" i="20"/>
  <c r="AO45" i="20"/>
  <c r="AZ45" i="20"/>
  <c r="BE45" i="20"/>
  <c r="BG45" i="20"/>
  <c r="BH45" i="20"/>
  <c r="BI45" i="20"/>
  <c r="BJ45" i="20"/>
  <c r="BK45" i="20"/>
  <c r="BL45" i="20"/>
  <c r="H46" i="20"/>
  <c r="I46" i="20"/>
  <c r="J46" i="20"/>
  <c r="K46" i="20"/>
  <c r="L46" i="20"/>
  <c r="BB46" i="20"/>
  <c r="M46" i="20"/>
  <c r="N46" i="20"/>
  <c r="O46" i="20"/>
  <c r="P46" i="20"/>
  <c r="Q46" i="20"/>
  <c r="BC46" i="20"/>
  <c r="U46" i="20"/>
  <c r="AF46" i="20"/>
  <c r="AQ46" i="20"/>
  <c r="V46" i="20"/>
  <c r="AG46" i="20"/>
  <c r="AR46" i="20"/>
  <c r="W46" i="20"/>
  <c r="AH46" i="20"/>
  <c r="AS46" i="20"/>
  <c r="X46" i="20"/>
  <c r="AI46" i="20"/>
  <c r="AT46" i="20"/>
  <c r="Y46" i="20"/>
  <c r="AJ46" i="20"/>
  <c r="AU46" i="20"/>
  <c r="BD46" i="20"/>
  <c r="BF46" i="20"/>
  <c r="Z46" i="20"/>
  <c r="AK46" i="20"/>
  <c r="AV46" i="20"/>
  <c r="AA46" i="20"/>
  <c r="AL46" i="20"/>
  <c r="AW46" i="20"/>
  <c r="AB46" i="20"/>
  <c r="AM46" i="20"/>
  <c r="AX46" i="20"/>
  <c r="AC46" i="20"/>
  <c r="AN46" i="20"/>
  <c r="AY46" i="20"/>
  <c r="AD46" i="20"/>
  <c r="AO46" i="20"/>
  <c r="AZ46" i="20"/>
  <c r="BE46" i="20"/>
  <c r="BG46" i="20"/>
  <c r="BH46" i="20"/>
  <c r="BI46" i="20"/>
  <c r="BJ46" i="20"/>
  <c r="BK46" i="20"/>
  <c r="BL46" i="20"/>
  <c r="H47" i="20"/>
  <c r="I47" i="20"/>
  <c r="J47" i="20"/>
  <c r="K47" i="20"/>
  <c r="L47" i="20"/>
  <c r="BB47" i="20"/>
  <c r="M47" i="20"/>
  <c r="N47" i="20"/>
  <c r="O47" i="20"/>
  <c r="P47" i="20"/>
  <c r="Q47" i="20"/>
  <c r="BC47" i="20"/>
  <c r="U47" i="20"/>
  <c r="AF47" i="20"/>
  <c r="AQ47" i="20"/>
  <c r="V47" i="20"/>
  <c r="AG47" i="20"/>
  <c r="AR47" i="20"/>
  <c r="W47" i="20"/>
  <c r="AH47" i="20"/>
  <c r="AS47" i="20"/>
  <c r="X47" i="20"/>
  <c r="AI47" i="20"/>
  <c r="AT47" i="20"/>
  <c r="Y47" i="20"/>
  <c r="AJ47" i="20"/>
  <c r="AU47" i="20"/>
  <c r="BD47" i="20"/>
  <c r="BF47" i="20"/>
  <c r="Z47" i="20"/>
  <c r="AK47" i="20"/>
  <c r="AV47" i="20"/>
  <c r="AA47" i="20"/>
  <c r="AL47" i="20"/>
  <c r="AW47" i="20"/>
  <c r="AB47" i="20"/>
  <c r="AM47" i="20"/>
  <c r="AX47" i="20"/>
  <c r="AC47" i="20"/>
  <c r="AN47" i="20"/>
  <c r="AY47" i="20"/>
  <c r="AD47" i="20"/>
  <c r="AO47" i="20"/>
  <c r="AZ47" i="20"/>
  <c r="BE47" i="20"/>
  <c r="BG47" i="20"/>
  <c r="BH47" i="20"/>
  <c r="BI47" i="20"/>
  <c r="BJ47" i="20"/>
  <c r="BK47" i="20"/>
  <c r="BL47" i="20"/>
  <c r="H48" i="20"/>
  <c r="I48" i="20"/>
  <c r="J48" i="20"/>
  <c r="K48" i="20"/>
  <c r="L48" i="20"/>
  <c r="BB48" i="20"/>
  <c r="M48" i="20"/>
  <c r="N48" i="20"/>
  <c r="O48" i="20"/>
  <c r="P48" i="20"/>
  <c r="Q48" i="20"/>
  <c r="BC48" i="20"/>
  <c r="U48" i="20"/>
  <c r="AF48" i="20"/>
  <c r="AQ48" i="20"/>
  <c r="V48" i="20"/>
  <c r="AG48" i="20"/>
  <c r="AR48" i="20"/>
  <c r="W48" i="20"/>
  <c r="AH48" i="20"/>
  <c r="AS48" i="20"/>
  <c r="X48" i="20"/>
  <c r="AI48" i="20"/>
  <c r="AT48" i="20"/>
  <c r="Y48" i="20"/>
  <c r="AJ48" i="20"/>
  <c r="AU48" i="20"/>
  <c r="BD48" i="20"/>
  <c r="BF48" i="20"/>
  <c r="Z48" i="20"/>
  <c r="AK48" i="20"/>
  <c r="AV48" i="20"/>
  <c r="AA48" i="20"/>
  <c r="AL48" i="20"/>
  <c r="AW48" i="20"/>
  <c r="AB48" i="20"/>
  <c r="AM48" i="20"/>
  <c r="AX48" i="20"/>
  <c r="AC48" i="20"/>
  <c r="AN48" i="20"/>
  <c r="AY48" i="20"/>
  <c r="AD48" i="20"/>
  <c r="AO48" i="20"/>
  <c r="AZ48" i="20"/>
  <c r="BE48" i="20"/>
  <c r="BG48" i="20"/>
  <c r="BH48" i="20"/>
  <c r="BI48" i="20"/>
  <c r="BJ48" i="20"/>
  <c r="BK48" i="20"/>
  <c r="BL48" i="20"/>
  <c r="H49" i="20"/>
  <c r="I49" i="20"/>
  <c r="J49" i="20"/>
  <c r="K49" i="20"/>
  <c r="L49" i="20"/>
  <c r="BB49" i="20"/>
  <c r="M49" i="20"/>
  <c r="N49" i="20"/>
  <c r="O49" i="20"/>
  <c r="P49" i="20"/>
  <c r="Q49" i="20"/>
  <c r="BC49" i="20"/>
  <c r="U49" i="20"/>
  <c r="AF49" i="20"/>
  <c r="AQ49" i="20"/>
  <c r="V49" i="20"/>
  <c r="AG49" i="20"/>
  <c r="AR49" i="20"/>
  <c r="W49" i="20"/>
  <c r="AH49" i="20"/>
  <c r="AS49" i="20"/>
  <c r="X49" i="20"/>
  <c r="AI49" i="20"/>
  <c r="AT49" i="20"/>
  <c r="Y49" i="20"/>
  <c r="AJ49" i="20"/>
  <c r="AU49" i="20"/>
  <c r="BD49" i="20"/>
  <c r="BF49" i="20"/>
  <c r="Z49" i="20"/>
  <c r="AK49" i="20"/>
  <c r="AV49" i="20"/>
  <c r="AA49" i="20"/>
  <c r="AL49" i="20"/>
  <c r="AW49" i="20"/>
  <c r="AB49" i="20"/>
  <c r="AM49" i="20"/>
  <c r="AX49" i="20"/>
  <c r="AC49" i="20"/>
  <c r="AN49" i="20"/>
  <c r="AY49" i="20"/>
  <c r="AD49" i="20"/>
  <c r="AO49" i="20"/>
  <c r="AZ49" i="20"/>
  <c r="BE49" i="20"/>
  <c r="BG49" i="20"/>
  <c r="BH49" i="20"/>
  <c r="BI49" i="20"/>
  <c r="BJ49" i="20"/>
  <c r="BK49" i="20"/>
  <c r="BL49" i="20"/>
  <c r="H50" i="20"/>
  <c r="I50" i="20"/>
  <c r="J50" i="20"/>
  <c r="K50" i="20"/>
  <c r="L50" i="20"/>
  <c r="BB50" i="20"/>
  <c r="M50" i="20"/>
  <c r="N50" i="20"/>
  <c r="O50" i="20"/>
  <c r="P50" i="20"/>
  <c r="Q50" i="20"/>
  <c r="BC50" i="20"/>
  <c r="U50" i="20"/>
  <c r="AF50" i="20"/>
  <c r="AQ50" i="20"/>
  <c r="V50" i="20"/>
  <c r="AG50" i="20"/>
  <c r="AR50" i="20"/>
  <c r="W50" i="20"/>
  <c r="AH50" i="20"/>
  <c r="AS50" i="20"/>
  <c r="X50" i="20"/>
  <c r="AI50" i="20"/>
  <c r="AT50" i="20"/>
  <c r="Y50" i="20"/>
  <c r="AJ50" i="20"/>
  <c r="AU50" i="20"/>
  <c r="BD50" i="20"/>
  <c r="BF50" i="20"/>
  <c r="Z50" i="20"/>
  <c r="AK50" i="20"/>
  <c r="AV50" i="20"/>
  <c r="AA50" i="20"/>
  <c r="AL50" i="20"/>
  <c r="AW50" i="20"/>
  <c r="AB50" i="20"/>
  <c r="AM50" i="20"/>
  <c r="AX50" i="20"/>
  <c r="AC50" i="20"/>
  <c r="AN50" i="20"/>
  <c r="AY50" i="20"/>
  <c r="AD50" i="20"/>
  <c r="AO50" i="20"/>
  <c r="AZ50" i="20"/>
  <c r="BE50" i="20"/>
  <c r="BG50" i="20"/>
  <c r="BH50" i="20"/>
  <c r="BI50" i="20"/>
  <c r="BJ50" i="20"/>
  <c r="BK50" i="20"/>
  <c r="BL50" i="20"/>
  <c r="H51" i="20"/>
  <c r="I51" i="20"/>
  <c r="J51" i="20"/>
  <c r="K51" i="20"/>
  <c r="L51" i="20"/>
  <c r="BB51" i="20"/>
  <c r="M51" i="20"/>
  <c r="N51" i="20"/>
  <c r="O51" i="20"/>
  <c r="P51" i="20"/>
  <c r="Q51" i="20"/>
  <c r="BC51" i="20"/>
  <c r="U51" i="20"/>
  <c r="AF51" i="20"/>
  <c r="AQ51" i="20"/>
  <c r="V51" i="20"/>
  <c r="AG51" i="20"/>
  <c r="AR51" i="20"/>
  <c r="W51" i="20"/>
  <c r="AH51" i="20"/>
  <c r="AS51" i="20"/>
  <c r="X51" i="20"/>
  <c r="AI51" i="20"/>
  <c r="AT51" i="20"/>
  <c r="Y51" i="20"/>
  <c r="AJ51" i="20"/>
  <c r="AU51" i="20"/>
  <c r="BD51" i="20"/>
  <c r="BF51" i="20"/>
  <c r="Z51" i="20"/>
  <c r="AK51" i="20"/>
  <c r="AV51" i="20"/>
  <c r="AA51" i="20"/>
  <c r="AL51" i="20"/>
  <c r="AW51" i="20"/>
  <c r="AB51" i="20"/>
  <c r="AM51" i="20"/>
  <c r="AX51" i="20"/>
  <c r="AC51" i="20"/>
  <c r="AN51" i="20"/>
  <c r="AY51" i="20"/>
  <c r="AD51" i="20"/>
  <c r="AO51" i="20"/>
  <c r="AZ51" i="20"/>
  <c r="BE51" i="20"/>
  <c r="BG51" i="20"/>
  <c r="BH51" i="20"/>
  <c r="BI51" i="20"/>
  <c r="BJ51" i="20"/>
  <c r="BK51" i="20"/>
  <c r="BL51" i="20"/>
  <c r="H52" i="20"/>
  <c r="I52" i="20"/>
  <c r="J52" i="20"/>
  <c r="K52" i="20"/>
  <c r="L52" i="20"/>
  <c r="BB52" i="20"/>
  <c r="M52" i="20"/>
  <c r="N52" i="20"/>
  <c r="O52" i="20"/>
  <c r="P52" i="20"/>
  <c r="Q52" i="20"/>
  <c r="BC52" i="20"/>
  <c r="U52" i="20"/>
  <c r="AF52" i="20"/>
  <c r="AQ52" i="20"/>
  <c r="V52" i="20"/>
  <c r="AG52" i="20"/>
  <c r="AR52" i="20"/>
  <c r="W52" i="20"/>
  <c r="AH52" i="20"/>
  <c r="AS52" i="20"/>
  <c r="X52" i="20"/>
  <c r="AI52" i="20"/>
  <c r="AT52" i="20"/>
  <c r="Y52" i="20"/>
  <c r="AJ52" i="20"/>
  <c r="AU52" i="20"/>
  <c r="BD52" i="20"/>
  <c r="BF52" i="20"/>
  <c r="Z52" i="20"/>
  <c r="AK52" i="20"/>
  <c r="AV52" i="20"/>
  <c r="AA52" i="20"/>
  <c r="AL52" i="20"/>
  <c r="AW52" i="20"/>
  <c r="AB52" i="20"/>
  <c r="AM52" i="20"/>
  <c r="AX52" i="20"/>
  <c r="AC52" i="20"/>
  <c r="AN52" i="20"/>
  <c r="AY52" i="20"/>
  <c r="AD52" i="20"/>
  <c r="AO52" i="20"/>
  <c r="AZ52" i="20"/>
  <c r="BE52" i="20"/>
  <c r="BG52" i="20"/>
  <c r="BH52" i="20"/>
  <c r="BI52" i="20"/>
  <c r="BJ52" i="20"/>
  <c r="BK52" i="20"/>
  <c r="BL52" i="20"/>
  <c r="H53" i="20"/>
  <c r="I53" i="20"/>
  <c r="J53" i="20"/>
  <c r="K53" i="20"/>
  <c r="L53" i="20"/>
  <c r="BB53" i="20"/>
  <c r="M53" i="20"/>
  <c r="N53" i="20"/>
  <c r="O53" i="20"/>
  <c r="P53" i="20"/>
  <c r="Q53" i="20"/>
  <c r="BC53" i="20"/>
  <c r="U53" i="20"/>
  <c r="AF53" i="20"/>
  <c r="AQ53" i="20"/>
  <c r="V53" i="20"/>
  <c r="AG53" i="20"/>
  <c r="AR53" i="20"/>
  <c r="W53" i="20"/>
  <c r="AH53" i="20"/>
  <c r="AS53" i="20"/>
  <c r="X53" i="20"/>
  <c r="AI53" i="20"/>
  <c r="AT53" i="20"/>
  <c r="Y53" i="20"/>
  <c r="AJ53" i="20"/>
  <c r="AU53" i="20"/>
  <c r="BD53" i="20"/>
  <c r="BF53" i="20"/>
  <c r="Z53" i="20"/>
  <c r="AK53" i="20"/>
  <c r="AV53" i="20"/>
  <c r="AA53" i="20"/>
  <c r="AL53" i="20"/>
  <c r="AW53" i="20"/>
  <c r="AB53" i="20"/>
  <c r="AM53" i="20"/>
  <c r="AX53" i="20"/>
  <c r="AC53" i="20"/>
  <c r="AN53" i="20"/>
  <c r="AY53" i="20"/>
  <c r="AD53" i="20"/>
  <c r="AO53" i="20"/>
  <c r="AZ53" i="20"/>
  <c r="BE53" i="20"/>
  <c r="BG53" i="20"/>
  <c r="BH53" i="20"/>
  <c r="BI53" i="20"/>
  <c r="BJ53" i="20"/>
  <c r="BK53" i="20"/>
  <c r="BL53" i="20"/>
  <c r="H54" i="20"/>
  <c r="I54" i="20"/>
  <c r="J54" i="20"/>
  <c r="K54" i="20"/>
  <c r="L54" i="20"/>
  <c r="BB54" i="20"/>
  <c r="M54" i="20"/>
  <c r="N54" i="20"/>
  <c r="O54" i="20"/>
  <c r="P54" i="20"/>
  <c r="Q54" i="20"/>
  <c r="BC54" i="20"/>
  <c r="U54" i="20"/>
  <c r="AF54" i="20"/>
  <c r="AQ54" i="20"/>
  <c r="V54" i="20"/>
  <c r="AG54" i="20"/>
  <c r="AR54" i="20"/>
  <c r="W54" i="20"/>
  <c r="AH54" i="20"/>
  <c r="AS54" i="20"/>
  <c r="X54" i="20"/>
  <c r="AI54" i="20"/>
  <c r="AT54" i="20"/>
  <c r="Y54" i="20"/>
  <c r="AJ54" i="20"/>
  <c r="AU54" i="20"/>
  <c r="BD54" i="20"/>
  <c r="BF54" i="20"/>
  <c r="Z54" i="20"/>
  <c r="AK54" i="20"/>
  <c r="AV54" i="20"/>
  <c r="AA54" i="20"/>
  <c r="AL54" i="20"/>
  <c r="AW54" i="20"/>
  <c r="AB54" i="20"/>
  <c r="AM54" i="20"/>
  <c r="AX54" i="20"/>
  <c r="AC54" i="20"/>
  <c r="AN54" i="20"/>
  <c r="AY54" i="20"/>
  <c r="AD54" i="20"/>
  <c r="AO54" i="20"/>
  <c r="AZ54" i="20"/>
  <c r="BE54" i="20"/>
  <c r="BG54" i="20"/>
  <c r="BH54" i="20"/>
  <c r="BI54" i="20"/>
  <c r="BJ54" i="20"/>
  <c r="BK54" i="20"/>
  <c r="BL54" i="20"/>
  <c r="H55" i="20"/>
  <c r="I55" i="20"/>
  <c r="J55" i="20"/>
  <c r="K55" i="20"/>
  <c r="L55" i="20"/>
  <c r="BB55" i="20"/>
  <c r="M55" i="20"/>
  <c r="N55" i="20"/>
  <c r="O55" i="20"/>
  <c r="P55" i="20"/>
  <c r="Q55" i="20"/>
  <c r="BC55" i="20"/>
  <c r="U55" i="20"/>
  <c r="AF55" i="20"/>
  <c r="AQ55" i="20"/>
  <c r="V55" i="20"/>
  <c r="AG55" i="20"/>
  <c r="AR55" i="20"/>
  <c r="W55" i="20"/>
  <c r="AH55" i="20"/>
  <c r="AS55" i="20"/>
  <c r="X55" i="20"/>
  <c r="AI55" i="20"/>
  <c r="AT55" i="20"/>
  <c r="Y55" i="20"/>
  <c r="AJ55" i="20"/>
  <c r="AU55" i="20"/>
  <c r="BD55" i="20"/>
  <c r="BF55" i="20"/>
  <c r="Z55" i="20"/>
  <c r="AK55" i="20"/>
  <c r="AV55" i="20"/>
  <c r="AA55" i="20"/>
  <c r="AL55" i="20"/>
  <c r="AW55" i="20"/>
  <c r="AB55" i="20"/>
  <c r="AM55" i="20"/>
  <c r="AX55" i="20"/>
  <c r="AC55" i="20"/>
  <c r="AN55" i="20"/>
  <c r="AY55" i="20"/>
  <c r="AD55" i="20"/>
  <c r="AO55" i="20"/>
  <c r="AZ55" i="20"/>
  <c r="BE55" i="20"/>
  <c r="BG55" i="20"/>
  <c r="BH55" i="20"/>
  <c r="BI55" i="20"/>
  <c r="BJ55" i="20"/>
  <c r="BK55" i="20"/>
  <c r="BL55" i="20"/>
  <c r="H56" i="20"/>
  <c r="I56" i="20"/>
  <c r="J56" i="20"/>
  <c r="K56" i="20"/>
  <c r="L56" i="20"/>
  <c r="BB56" i="20"/>
  <c r="M56" i="20"/>
  <c r="N56" i="20"/>
  <c r="O56" i="20"/>
  <c r="P56" i="20"/>
  <c r="Q56" i="20"/>
  <c r="BC56" i="20"/>
  <c r="U56" i="20"/>
  <c r="AF56" i="20"/>
  <c r="AQ56" i="20"/>
  <c r="V56" i="20"/>
  <c r="AG56" i="20"/>
  <c r="AR56" i="20"/>
  <c r="W56" i="20"/>
  <c r="AH56" i="20"/>
  <c r="AS56" i="20"/>
  <c r="X56" i="20"/>
  <c r="AI56" i="20"/>
  <c r="AT56" i="20"/>
  <c r="Y56" i="20"/>
  <c r="AJ56" i="20"/>
  <c r="AU56" i="20"/>
  <c r="BD56" i="20"/>
  <c r="BF56" i="20"/>
  <c r="Z56" i="20"/>
  <c r="AK56" i="20"/>
  <c r="AV56" i="20"/>
  <c r="AA56" i="20"/>
  <c r="AL56" i="20"/>
  <c r="AW56" i="20"/>
  <c r="AB56" i="20"/>
  <c r="AM56" i="20"/>
  <c r="AX56" i="20"/>
  <c r="AC56" i="20"/>
  <c r="AN56" i="20"/>
  <c r="AY56" i="20"/>
  <c r="AD56" i="20"/>
  <c r="AO56" i="20"/>
  <c r="AZ56" i="20"/>
  <c r="BE56" i="20"/>
  <c r="BG56" i="20"/>
  <c r="BH56" i="20"/>
  <c r="BI56" i="20"/>
  <c r="BJ56" i="20"/>
  <c r="BK56" i="20"/>
  <c r="BL56" i="20"/>
  <c r="H57" i="20"/>
  <c r="I57" i="20"/>
  <c r="J57" i="20"/>
  <c r="K57" i="20"/>
  <c r="L57" i="20"/>
  <c r="BB57" i="20"/>
  <c r="M57" i="20"/>
  <c r="N57" i="20"/>
  <c r="O57" i="20"/>
  <c r="P57" i="20"/>
  <c r="Q57" i="20"/>
  <c r="BC57" i="20"/>
  <c r="U57" i="20"/>
  <c r="AF57" i="20"/>
  <c r="AQ57" i="20"/>
  <c r="V57" i="20"/>
  <c r="AG57" i="20"/>
  <c r="AR57" i="20"/>
  <c r="W57" i="20"/>
  <c r="AH57" i="20"/>
  <c r="AS57" i="20"/>
  <c r="X57" i="20"/>
  <c r="AI57" i="20"/>
  <c r="AT57" i="20"/>
  <c r="Y57" i="20"/>
  <c r="AJ57" i="20"/>
  <c r="AU57" i="20"/>
  <c r="BD57" i="20"/>
  <c r="BF57" i="20"/>
  <c r="Z57" i="20"/>
  <c r="AK57" i="20"/>
  <c r="AV57" i="20"/>
  <c r="AA57" i="20"/>
  <c r="AL57" i="20"/>
  <c r="AW57" i="20"/>
  <c r="AB57" i="20"/>
  <c r="AM57" i="20"/>
  <c r="AX57" i="20"/>
  <c r="AC57" i="20"/>
  <c r="AN57" i="20"/>
  <c r="AY57" i="20"/>
  <c r="AD57" i="20"/>
  <c r="AO57" i="20"/>
  <c r="AZ57" i="20"/>
  <c r="BE57" i="20"/>
  <c r="BG57" i="20"/>
  <c r="BH57" i="20"/>
  <c r="BI57" i="20"/>
  <c r="BJ57" i="20"/>
  <c r="BK57" i="20"/>
  <c r="BL57" i="20"/>
  <c r="H58" i="20"/>
  <c r="I58" i="20"/>
  <c r="J58" i="20"/>
  <c r="K58" i="20"/>
  <c r="L58" i="20"/>
  <c r="BB58" i="20"/>
  <c r="M58" i="20"/>
  <c r="N58" i="20"/>
  <c r="O58" i="20"/>
  <c r="P58" i="20"/>
  <c r="Q58" i="20"/>
  <c r="BC58" i="20"/>
  <c r="U58" i="20"/>
  <c r="AF58" i="20"/>
  <c r="AQ58" i="20"/>
  <c r="V58" i="20"/>
  <c r="AG58" i="20"/>
  <c r="AR58" i="20"/>
  <c r="W58" i="20"/>
  <c r="AH58" i="20"/>
  <c r="AS58" i="20"/>
  <c r="X58" i="20"/>
  <c r="AI58" i="20"/>
  <c r="AT58" i="20"/>
  <c r="Y58" i="20"/>
  <c r="AJ58" i="20"/>
  <c r="AU58" i="20"/>
  <c r="BD58" i="20"/>
  <c r="BF58" i="20"/>
  <c r="Z58" i="20"/>
  <c r="AK58" i="20"/>
  <c r="AV58" i="20"/>
  <c r="AA58" i="20"/>
  <c r="AL58" i="20"/>
  <c r="AW58" i="20"/>
  <c r="AB58" i="20"/>
  <c r="AM58" i="20"/>
  <c r="AX58" i="20"/>
  <c r="AC58" i="20"/>
  <c r="AN58" i="20"/>
  <c r="AY58" i="20"/>
  <c r="AD58" i="20"/>
  <c r="AO58" i="20"/>
  <c r="AZ58" i="20"/>
  <c r="BE58" i="20"/>
  <c r="BG58" i="20"/>
  <c r="BH58" i="20"/>
  <c r="BI58" i="20"/>
  <c r="BJ58" i="20"/>
  <c r="BK58" i="20"/>
  <c r="BL58" i="20"/>
  <c r="H59" i="20"/>
  <c r="I59" i="20"/>
  <c r="J59" i="20"/>
  <c r="K59" i="20"/>
  <c r="L59" i="20"/>
  <c r="BB59" i="20"/>
  <c r="M59" i="20"/>
  <c r="N59" i="20"/>
  <c r="O59" i="20"/>
  <c r="P59" i="20"/>
  <c r="Q59" i="20"/>
  <c r="BC59" i="20"/>
  <c r="U59" i="20"/>
  <c r="AF59" i="20"/>
  <c r="AQ59" i="20"/>
  <c r="V59" i="20"/>
  <c r="AG59" i="20"/>
  <c r="AR59" i="20"/>
  <c r="W59" i="20"/>
  <c r="AH59" i="20"/>
  <c r="AS59" i="20"/>
  <c r="X59" i="20"/>
  <c r="AI59" i="20"/>
  <c r="AT59" i="20"/>
  <c r="Y59" i="20"/>
  <c r="AJ59" i="20"/>
  <c r="AU59" i="20"/>
  <c r="BD59" i="20"/>
  <c r="BF59" i="20"/>
  <c r="Z59" i="20"/>
  <c r="AK59" i="20"/>
  <c r="AV59" i="20"/>
  <c r="AA59" i="20"/>
  <c r="AL59" i="20"/>
  <c r="AW59" i="20"/>
  <c r="AB59" i="20"/>
  <c r="AM59" i="20"/>
  <c r="AX59" i="20"/>
  <c r="AC59" i="20"/>
  <c r="AN59" i="20"/>
  <c r="AY59" i="20"/>
  <c r="AD59" i="20"/>
  <c r="AO59" i="20"/>
  <c r="AZ59" i="20"/>
  <c r="BE59" i="20"/>
  <c r="BG59" i="20"/>
  <c r="BH59" i="20"/>
  <c r="BI59" i="20"/>
  <c r="BJ59" i="20"/>
  <c r="BK59" i="20"/>
  <c r="BL59" i="20"/>
  <c r="H60" i="20"/>
  <c r="I60" i="20"/>
  <c r="J60" i="20"/>
  <c r="K60" i="20"/>
  <c r="L60" i="20"/>
  <c r="BB60" i="20"/>
  <c r="M60" i="20"/>
  <c r="N60" i="20"/>
  <c r="O60" i="20"/>
  <c r="P60" i="20"/>
  <c r="Q60" i="20"/>
  <c r="BC60" i="20"/>
  <c r="U60" i="20"/>
  <c r="AF60" i="20"/>
  <c r="AQ60" i="20"/>
  <c r="V60" i="20"/>
  <c r="AG60" i="20"/>
  <c r="AR60" i="20"/>
  <c r="W60" i="20"/>
  <c r="AH60" i="20"/>
  <c r="AS60" i="20"/>
  <c r="X60" i="20"/>
  <c r="AI60" i="20"/>
  <c r="AT60" i="20"/>
  <c r="Y60" i="20"/>
  <c r="AJ60" i="20"/>
  <c r="AU60" i="20"/>
  <c r="BD60" i="20"/>
  <c r="BF60" i="20"/>
  <c r="Z60" i="20"/>
  <c r="AK60" i="20"/>
  <c r="AV60" i="20"/>
  <c r="AA60" i="20"/>
  <c r="AL60" i="20"/>
  <c r="AW60" i="20"/>
  <c r="AB60" i="20"/>
  <c r="AM60" i="20"/>
  <c r="AX60" i="20"/>
  <c r="AC60" i="20"/>
  <c r="AN60" i="20"/>
  <c r="AY60" i="20"/>
  <c r="AD60" i="20"/>
  <c r="AO60" i="20"/>
  <c r="AZ60" i="20"/>
  <c r="BE60" i="20"/>
  <c r="BG60" i="20"/>
  <c r="BH60" i="20"/>
  <c r="BI60" i="20"/>
  <c r="BJ60" i="20"/>
  <c r="BK60" i="20"/>
  <c r="BL60" i="20"/>
  <c r="H61" i="20"/>
  <c r="I61" i="20"/>
  <c r="J61" i="20"/>
  <c r="K61" i="20"/>
  <c r="L61" i="20"/>
  <c r="BB61" i="20"/>
  <c r="M61" i="20"/>
  <c r="N61" i="20"/>
  <c r="O61" i="20"/>
  <c r="P61" i="20"/>
  <c r="Q61" i="20"/>
  <c r="BC61" i="20"/>
  <c r="U61" i="20"/>
  <c r="AF61" i="20"/>
  <c r="AQ61" i="20"/>
  <c r="V61" i="20"/>
  <c r="AG61" i="20"/>
  <c r="AR61" i="20"/>
  <c r="W61" i="20"/>
  <c r="AH61" i="20"/>
  <c r="AS61" i="20"/>
  <c r="X61" i="20"/>
  <c r="AI61" i="20"/>
  <c r="AT61" i="20"/>
  <c r="Y61" i="20"/>
  <c r="AJ61" i="20"/>
  <c r="AU61" i="20"/>
  <c r="BD61" i="20"/>
  <c r="BF61" i="20"/>
  <c r="Z61" i="20"/>
  <c r="AK61" i="20"/>
  <c r="AV61" i="20"/>
  <c r="AA61" i="20"/>
  <c r="AL61" i="20"/>
  <c r="AW61" i="20"/>
  <c r="AB61" i="20"/>
  <c r="AM61" i="20"/>
  <c r="AX61" i="20"/>
  <c r="AC61" i="20"/>
  <c r="AN61" i="20"/>
  <c r="AY61" i="20"/>
  <c r="AD61" i="20"/>
  <c r="AO61" i="20"/>
  <c r="AZ61" i="20"/>
  <c r="BE61" i="20"/>
  <c r="BG61" i="20"/>
  <c r="BH61" i="20"/>
  <c r="BI61" i="20"/>
  <c r="BJ61" i="20"/>
  <c r="BK61" i="20"/>
  <c r="BL61" i="20"/>
  <c r="H62" i="20"/>
  <c r="I62" i="20"/>
  <c r="J62" i="20"/>
  <c r="K62" i="20"/>
  <c r="L62" i="20"/>
  <c r="BB62" i="20"/>
  <c r="M62" i="20"/>
  <c r="N62" i="20"/>
  <c r="O62" i="20"/>
  <c r="P62" i="20"/>
  <c r="Q62" i="20"/>
  <c r="BC62" i="20"/>
  <c r="U62" i="20"/>
  <c r="AF62" i="20"/>
  <c r="AQ62" i="20"/>
  <c r="V62" i="20"/>
  <c r="AG62" i="20"/>
  <c r="AR62" i="20"/>
  <c r="W62" i="20"/>
  <c r="AH62" i="20"/>
  <c r="AS62" i="20"/>
  <c r="X62" i="20"/>
  <c r="AI62" i="20"/>
  <c r="AT62" i="20"/>
  <c r="Y62" i="20"/>
  <c r="AJ62" i="20"/>
  <c r="AU62" i="20"/>
  <c r="BD62" i="20"/>
  <c r="BF62" i="20"/>
  <c r="Z62" i="20"/>
  <c r="AK62" i="20"/>
  <c r="AV62" i="20"/>
  <c r="AA62" i="20"/>
  <c r="AL62" i="20"/>
  <c r="AW62" i="20"/>
  <c r="AB62" i="20"/>
  <c r="AM62" i="20"/>
  <c r="AX62" i="20"/>
  <c r="AC62" i="20"/>
  <c r="AN62" i="20"/>
  <c r="AY62" i="20"/>
  <c r="AD62" i="20"/>
  <c r="AO62" i="20"/>
  <c r="AZ62" i="20"/>
  <c r="BE62" i="20"/>
  <c r="BG62" i="20"/>
  <c r="BH62" i="20"/>
  <c r="BI62" i="20"/>
  <c r="BJ62" i="20"/>
  <c r="BK62" i="20"/>
  <c r="BL62" i="20"/>
  <c r="H63" i="20"/>
  <c r="I63" i="20"/>
  <c r="J63" i="20"/>
  <c r="K63" i="20"/>
  <c r="L63" i="20"/>
  <c r="BB63" i="20"/>
  <c r="M63" i="20"/>
  <c r="N63" i="20"/>
  <c r="O63" i="20"/>
  <c r="P63" i="20"/>
  <c r="Q63" i="20"/>
  <c r="BC63" i="20"/>
  <c r="U63" i="20"/>
  <c r="AF63" i="20"/>
  <c r="AQ63" i="20"/>
  <c r="V63" i="20"/>
  <c r="AG63" i="20"/>
  <c r="AR63" i="20"/>
  <c r="W63" i="20"/>
  <c r="AH63" i="20"/>
  <c r="AS63" i="20"/>
  <c r="X63" i="20"/>
  <c r="AI63" i="20"/>
  <c r="AT63" i="20"/>
  <c r="Y63" i="20"/>
  <c r="AJ63" i="20"/>
  <c r="AU63" i="20"/>
  <c r="BD63" i="20"/>
  <c r="BF63" i="20"/>
  <c r="Z63" i="20"/>
  <c r="AK63" i="20"/>
  <c r="AV63" i="20"/>
  <c r="AA63" i="20"/>
  <c r="AL63" i="20"/>
  <c r="AW63" i="20"/>
  <c r="AB63" i="20"/>
  <c r="AM63" i="20"/>
  <c r="AX63" i="20"/>
  <c r="AC63" i="20"/>
  <c r="AN63" i="20"/>
  <c r="AY63" i="20"/>
  <c r="AD63" i="20"/>
  <c r="AO63" i="20"/>
  <c r="AZ63" i="20"/>
  <c r="BE63" i="20"/>
  <c r="BG63" i="20"/>
  <c r="BH63" i="20"/>
  <c r="BI63" i="20"/>
  <c r="BJ63" i="20"/>
  <c r="BK63" i="20"/>
  <c r="BL63" i="20"/>
  <c r="H64" i="20"/>
  <c r="I64" i="20"/>
  <c r="J64" i="20"/>
  <c r="K64" i="20"/>
  <c r="L64" i="20"/>
  <c r="BB64" i="20"/>
  <c r="M64" i="20"/>
  <c r="N64" i="20"/>
  <c r="O64" i="20"/>
  <c r="P64" i="20"/>
  <c r="Q64" i="20"/>
  <c r="BC64" i="20"/>
  <c r="U64" i="20"/>
  <c r="AF64" i="20"/>
  <c r="AQ64" i="20"/>
  <c r="V64" i="20"/>
  <c r="AG64" i="20"/>
  <c r="AR64" i="20"/>
  <c r="W64" i="20"/>
  <c r="AH64" i="20"/>
  <c r="AS64" i="20"/>
  <c r="X64" i="20"/>
  <c r="AI64" i="20"/>
  <c r="AT64" i="20"/>
  <c r="Y64" i="20"/>
  <c r="AJ64" i="20"/>
  <c r="AU64" i="20"/>
  <c r="BD64" i="20"/>
  <c r="BF64" i="20"/>
  <c r="Z64" i="20"/>
  <c r="AK64" i="20"/>
  <c r="AV64" i="20"/>
  <c r="AA64" i="20"/>
  <c r="AL64" i="20"/>
  <c r="AW64" i="20"/>
  <c r="AB64" i="20"/>
  <c r="AM64" i="20"/>
  <c r="AX64" i="20"/>
  <c r="AC64" i="20"/>
  <c r="AN64" i="20"/>
  <c r="AY64" i="20"/>
  <c r="AD64" i="20"/>
  <c r="AO64" i="20"/>
  <c r="AZ64" i="20"/>
  <c r="BE64" i="20"/>
  <c r="BG64" i="20"/>
  <c r="BH64" i="20"/>
  <c r="BI64" i="20"/>
  <c r="BJ64" i="20"/>
  <c r="BK64" i="20"/>
  <c r="BL64" i="20"/>
  <c r="H65" i="20"/>
  <c r="I65" i="20"/>
  <c r="J65" i="20"/>
  <c r="K65" i="20"/>
  <c r="L65" i="20"/>
  <c r="BB65" i="20"/>
  <c r="M65" i="20"/>
  <c r="N65" i="20"/>
  <c r="O65" i="20"/>
  <c r="P65" i="20"/>
  <c r="Q65" i="20"/>
  <c r="BC65" i="20"/>
  <c r="U65" i="20"/>
  <c r="AF65" i="20"/>
  <c r="AQ65" i="20"/>
  <c r="V65" i="20"/>
  <c r="AG65" i="20"/>
  <c r="AR65" i="20"/>
  <c r="W65" i="20"/>
  <c r="AH65" i="20"/>
  <c r="AS65" i="20"/>
  <c r="X65" i="20"/>
  <c r="AI65" i="20"/>
  <c r="AT65" i="20"/>
  <c r="Y65" i="20"/>
  <c r="AJ65" i="20"/>
  <c r="AU65" i="20"/>
  <c r="BD65" i="20"/>
  <c r="BF65" i="20"/>
  <c r="Z65" i="20"/>
  <c r="AK65" i="20"/>
  <c r="AV65" i="20"/>
  <c r="AA65" i="20"/>
  <c r="AL65" i="20"/>
  <c r="AW65" i="20"/>
  <c r="AB65" i="20"/>
  <c r="AM65" i="20"/>
  <c r="AX65" i="20"/>
  <c r="AC65" i="20"/>
  <c r="AN65" i="20"/>
  <c r="AY65" i="20"/>
  <c r="AD65" i="20"/>
  <c r="AO65" i="20"/>
  <c r="AZ65" i="20"/>
  <c r="BE65" i="20"/>
  <c r="BG65" i="20"/>
  <c r="BH65" i="20"/>
  <c r="BI65" i="20"/>
  <c r="BJ65" i="20"/>
  <c r="BK65" i="20"/>
  <c r="BL65" i="20"/>
  <c r="H66" i="20"/>
  <c r="I66" i="20"/>
  <c r="J66" i="20"/>
  <c r="K66" i="20"/>
  <c r="L66" i="20"/>
  <c r="BB66" i="20"/>
  <c r="M66" i="20"/>
  <c r="N66" i="20"/>
  <c r="O66" i="20"/>
  <c r="P66" i="20"/>
  <c r="Q66" i="20"/>
  <c r="BC66" i="20"/>
  <c r="U66" i="20"/>
  <c r="AF66" i="20"/>
  <c r="AQ66" i="20"/>
  <c r="V66" i="20"/>
  <c r="AG66" i="20"/>
  <c r="AR66" i="20"/>
  <c r="W66" i="20"/>
  <c r="AH66" i="20"/>
  <c r="AS66" i="20"/>
  <c r="X66" i="20"/>
  <c r="AI66" i="20"/>
  <c r="AT66" i="20"/>
  <c r="Y66" i="20"/>
  <c r="AJ66" i="20"/>
  <c r="AU66" i="20"/>
  <c r="BD66" i="20"/>
  <c r="BF66" i="20"/>
  <c r="Z66" i="20"/>
  <c r="AK66" i="20"/>
  <c r="AV66" i="20"/>
  <c r="AA66" i="20"/>
  <c r="AL66" i="20"/>
  <c r="AW66" i="20"/>
  <c r="AB66" i="20"/>
  <c r="AM66" i="20"/>
  <c r="AX66" i="20"/>
  <c r="AC66" i="20"/>
  <c r="AN66" i="20"/>
  <c r="AY66" i="20"/>
  <c r="AD66" i="20"/>
  <c r="AO66" i="20"/>
  <c r="AZ66" i="20"/>
  <c r="BE66" i="20"/>
  <c r="BG66" i="20"/>
  <c r="BH66" i="20"/>
  <c r="BI66" i="20"/>
  <c r="BJ66" i="20"/>
  <c r="BK66" i="20"/>
  <c r="BL66" i="20"/>
  <c r="H67" i="20"/>
  <c r="I67" i="20"/>
  <c r="J67" i="20"/>
  <c r="K67" i="20"/>
  <c r="L67" i="20"/>
  <c r="BB67" i="20"/>
  <c r="M67" i="20"/>
  <c r="N67" i="20"/>
  <c r="O67" i="20"/>
  <c r="P67" i="20"/>
  <c r="Q67" i="20"/>
  <c r="BC67" i="20"/>
  <c r="U67" i="20"/>
  <c r="AF67" i="20"/>
  <c r="AQ67" i="20"/>
  <c r="V67" i="20"/>
  <c r="AG67" i="20"/>
  <c r="AR67" i="20"/>
  <c r="W67" i="20"/>
  <c r="AH67" i="20"/>
  <c r="AS67" i="20"/>
  <c r="X67" i="20"/>
  <c r="AI67" i="20"/>
  <c r="AT67" i="20"/>
  <c r="Y67" i="20"/>
  <c r="AJ67" i="20"/>
  <c r="AU67" i="20"/>
  <c r="BD67" i="20"/>
  <c r="BF67" i="20"/>
  <c r="Z67" i="20"/>
  <c r="AK67" i="20"/>
  <c r="AV67" i="20"/>
  <c r="AA67" i="20"/>
  <c r="AL67" i="20"/>
  <c r="AW67" i="20"/>
  <c r="AB67" i="20"/>
  <c r="AM67" i="20"/>
  <c r="AX67" i="20"/>
  <c r="AC67" i="20"/>
  <c r="AN67" i="20"/>
  <c r="AY67" i="20"/>
  <c r="AD67" i="20"/>
  <c r="AO67" i="20"/>
  <c r="AZ67" i="20"/>
  <c r="BE67" i="20"/>
  <c r="BG67" i="20"/>
  <c r="BH67" i="20"/>
  <c r="BI67" i="20"/>
  <c r="BJ67" i="20"/>
  <c r="BK67" i="20"/>
  <c r="BL67" i="20"/>
  <c r="H68" i="20"/>
  <c r="I68" i="20"/>
  <c r="J68" i="20"/>
  <c r="K68" i="20"/>
  <c r="L68" i="20"/>
  <c r="BB68" i="20"/>
  <c r="M68" i="20"/>
  <c r="N68" i="20"/>
  <c r="O68" i="20"/>
  <c r="P68" i="20"/>
  <c r="Q68" i="20"/>
  <c r="BC68" i="20"/>
  <c r="U68" i="20"/>
  <c r="AF68" i="20"/>
  <c r="AQ68" i="20"/>
  <c r="V68" i="20"/>
  <c r="AG68" i="20"/>
  <c r="AR68" i="20"/>
  <c r="W68" i="20"/>
  <c r="AH68" i="20"/>
  <c r="AS68" i="20"/>
  <c r="X68" i="20"/>
  <c r="AI68" i="20"/>
  <c r="AT68" i="20"/>
  <c r="Y68" i="20"/>
  <c r="AJ68" i="20"/>
  <c r="AU68" i="20"/>
  <c r="BD68" i="20"/>
  <c r="BF68" i="20"/>
  <c r="Z68" i="20"/>
  <c r="AK68" i="20"/>
  <c r="AV68" i="20"/>
  <c r="AA68" i="20"/>
  <c r="AL68" i="20"/>
  <c r="AW68" i="20"/>
  <c r="AB68" i="20"/>
  <c r="AM68" i="20"/>
  <c r="AX68" i="20"/>
  <c r="AC68" i="20"/>
  <c r="AN68" i="20"/>
  <c r="AY68" i="20"/>
  <c r="AD68" i="20"/>
  <c r="AO68" i="20"/>
  <c r="AZ68" i="20"/>
  <c r="BE68" i="20"/>
  <c r="BG68" i="20"/>
  <c r="BH68" i="20"/>
  <c r="BI68" i="20"/>
  <c r="BJ68" i="20"/>
  <c r="BK68" i="20"/>
  <c r="BL68" i="20"/>
  <c r="H69" i="20"/>
  <c r="I69" i="20"/>
  <c r="J69" i="20"/>
  <c r="K69" i="20"/>
  <c r="L69" i="20"/>
  <c r="BB69" i="20"/>
  <c r="M69" i="20"/>
  <c r="N69" i="20"/>
  <c r="O69" i="20"/>
  <c r="P69" i="20"/>
  <c r="Q69" i="20"/>
  <c r="BC69" i="20"/>
  <c r="U69" i="20"/>
  <c r="AF69" i="20"/>
  <c r="AQ69" i="20"/>
  <c r="V69" i="20"/>
  <c r="AG69" i="20"/>
  <c r="AR69" i="20"/>
  <c r="W69" i="20"/>
  <c r="AH69" i="20"/>
  <c r="AS69" i="20"/>
  <c r="X69" i="20"/>
  <c r="AI69" i="20"/>
  <c r="AT69" i="20"/>
  <c r="Y69" i="20"/>
  <c r="AJ69" i="20"/>
  <c r="AU69" i="20"/>
  <c r="BD69" i="20"/>
  <c r="BF69" i="20"/>
  <c r="Z69" i="20"/>
  <c r="AK69" i="20"/>
  <c r="AV69" i="20"/>
  <c r="AA69" i="20"/>
  <c r="AL69" i="20"/>
  <c r="AW69" i="20"/>
  <c r="AB69" i="20"/>
  <c r="AM69" i="20"/>
  <c r="AX69" i="20"/>
  <c r="AC69" i="20"/>
  <c r="AN69" i="20"/>
  <c r="AY69" i="20"/>
  <c r="AD69" i="20"/>
  <c r="AO69" i="20"/>
  <c r="AZ69" i="20"/>
  <c r="BE69" i="20"/>
  <c r="BG69" i="20"/>
  <c r="BH69" i="20"/>
  <c r="BI69" i="20"/>
  <c r="BJ69" i="20"/>
  <c r="BK69" i="20"/>
  <c r="BL69" i="20"/>
  <c r="H70" i="20"/>
  <c r="I70" i="20"/>
  <c r="J70" i="20"/>
  <c r="K70" i="20"/>
  <c r="L70" i="20"/>
  <c r="BB70" i="20"/>
  <c r="M70" i="20"/>
  <c r="N70" i="20"/>
  <c r="O70" i="20"/>
  <c r="P70" i="20"/>
  <c r="Q70" i="20"/>
  <c r="BC70" i="20"/>
  <c r="U70" i="20"/>
  <c r="AF70" i="20"/>
  <c r="AQ70" i="20"/>
  <c r="V70" i="20"/>
  <c r="AG70" i="20"/>
  <c r="AR70" i="20"/>
  <c r="W70" i="20"/>
  <c r="AH70" i="20"/>
  <c r="AS70" i="20"/>
  <c r="X70" i="20"/>
  <c r="AI70" i="20"/>
  <c r="AT70" i="20"/>
  <c r="Y70" i="20"/>
  <c r="AJ70" i="20"/>
  <c r="AU70" i="20"/>
  <c r="BD70" i="20"/>
  <c r="BF70" i="20"/>
  <c r="Z70" i="20"/>
  <c r="AK70" i="20"/>
  <c r="AV70" i="20"/>
  <c r="AA70" i="20"/>
  <c r="AL70" i="20"/>
  <c r="AW70" i="20"/>
  <c r="AB70" i="20"/>
  <c r="AM70" i="20"/>
  <c r="AX70" i="20"/>
  <c r="AC70" i="20"/>
  <c r="AN70" i="20"/>
  <c r="AY70" i="20"/>
  <c r="AD70" i="20"/>
  <c r="AO70" i="20"/>
  <c r="AZ70" i="20"/>
  <c r="BE70" i="20"/>
  <c r="BG70" i="20"/>
  <c r="BH70" i="20"/>
  <c r="BI70" i="20"/>
  <c r="BJ70" i="20"/>
  <c r="BK70" i="20"/>
  <c r="BL70" i="20"/>
  <c r="H71" i="20"/>
  <c r="I71" i="20"/>
  <c r="J71" i="20"/>
  <c r="K71" i="20"/>
  <c r="L71" i="20"/>
  <c r="BB71" i="20"/>
  <c r="M71" i="20"/>
  <c r="N71" i="20"/>
  <c r="O71" i="20"/>
  <c r="P71" i="20"/>
  <c r="Q71" i="20"/>
  <c r="BC71" i="20"/>
  <c r="U71" i="20"/>
  <c r="AF71" i="20"/>
  <c r="AQ71" i="20"/>
  <c r="V71" i="20"/>
  <c r="AG71" i="20"/>
  <c r="AR71" i="20"/>
  <c r="W71" i="20"/>
  <c r="AH71" i="20"/>
  <c r="AS71" i="20"/>
  <c r="X71" i="20"/>
  <c r="AI71" i="20"/>
  <c r="AT71" i="20"/>
  <c r="Y71" i="20"/>
  <c r="AJ71" i="20"/>
  <c r="AU71" i="20"/>
  <c r="BD71" i="20"/>
  <c r="BF71" i="20"/>
  <c r="Z71" i="20"/>
  <c r="AK71" i="20"/>
  <c r="AV71" i="20"/>
  <c r="AA71" i="20"/>
  <c r="AL71" i="20"/>
  <c r="AW71" i="20"/>
  <c r="AB71" i="20"/>
  <c r="AM71" i="20"/>
  <c r="AX71" i="20"/>
  <c r="AC71" i="20"/>
  <c r="AN71" i="20"/>
  <c r="AY71" i="20"/>
  <c r="AD71" i="20"/>
  <c r="AO71" i="20"/>
  <c r="AZ71" i="20"/>
  <c r="BE71" i="20"/>
  <c r="BG71" i="20"/>
  <c r="BH71" i="20"/>
  <c r="BI71" i="20"/>
  <c r="BJ71" i="20"/>
  <c r="BK71" i="20"/>
  <c r="BL71" i="20"/>
  <c r="H72" i="20"/>
  <c r="I72" i="20"/>
  <c r="J72" i="20"/>
  <c r="K72" i="20"/>
  <c r="L72" i="20"/>
  <c r="BB72" i="20"/>
  <c r="M72" i="20"/>
  <c r="N72" i="20"/>
  <c r="O72" i="20"/>
  <c r="P72" i="20"/>
  <c r="Q72" i="20"/>
  <c r="BC72" i="20"/>
  <c r="U72" i="20"/>
  <c r="AF72" i="20"/>
  <c r="AQ72" i="20"/>
  <c r="V72" i="20"/>
  <c r="AG72" i="20"/>
  <c r="AR72" i="20"/>
  <c r="W72" i="20"/>
  <c r="AH72" i="20"/>
  <c r="AS72" i="20"/>
  <c r="X72" i="20"/>
  <c r="AI72" i="20"/>
  <c r="AT72" i="20"/>
  <c r="Y72" i="20"/>
  <c r="AJ72" i="20"/>
  <c r="AU72" i="20"/>
  <c r="BD72" i="20"/>
  <c r="BF72" i="20"/>
  <c r="Z72" i="20"/>
  <c r="AK72" i="20"/>
  <c r="AV72" i="20"/>
  <c r="AA72" i="20"/>
  <c r="AL72" i="20"/>
  <c r="AW72" i="20"/>
  <c r="AB72" i="20"/>
  <c r="AM72" i="20"/>
  <c r="AX72" i="20"/>
  <c r="AC72" i="20"/>
  <c r="AN72" i="20"/>
  <c r="AY72" i="20"/>
  <c r="AD72" i="20"/>
  <c r="AO72" i="20"/>
  <c r="AZ72" i="20"/>
  <c r="BE72" i="20"/>
  <c r="BG72" i="20"/>
  <c r="BH72" i="20"/>
  <c r="BI72" i="20"/>
  <c r="BJ72" i="20"/>
  <c r="BK72" i="20"/>
  <c r="BL72" i="20"/>
  <c r="H73" i="20"/>
  <c r="I73" i="20"/>
  <c r="J73" i="20"/>
  <c r="K73" i="20"/>
  <c r="L73" i="20"/>
  <c r="BB73" i="20"/>
  <c r="M73" i="20"/>
  <c r="N73" i="20"/>
  <c r="O73" i="20"/>
  <c r="P73" i="20"/>
  <c r="Q73" i="20"/>
  <c r="BC73" i="20"/>
  <c r="U73" i="20"/>
  <c r="AF73" i="20"/>
  <c r="AQ73" i="20"/>
  <c r="V73" i="20"/>
  <c r="AG73" i="20"/>
  <c r="AR73" i="20"/>
  <c r="W73" i="20"/>
  <c r="AH73" i="20"/>
  <c r="AS73" i="20"/>
  <c r="X73" i="20"/>
  <c r="AI73" i="20"/>
  <c r="AT73" i="20"/>
  <c r="Y73" i="20"/>
  <c r="AJ73" i="20"/>
  <c r="AU73" i="20"/>
  <c r="BD73" i="20"/>
  <c r="BF73" i="20"/>
  <c r="Z73" i="20"/>
  <c r="AK73" i="20"/>
  <c r="AV73" i="20"/>
  <c r="AA73" i="20"/>
  <c r="AL73" i="20"/>
  <c r="AW73" i="20"/>
  <c r="AB73" i="20"/>
  <c r="AM73" i="20"/>
  <c r="AX73" i="20"/>
  <c r="AC73" i="20"/>
  <c r="AN73" i="20"/>
  <c r="AY73" i="20"/>
  <c r="AD73" i="20"/>
  <c r="AO73" i="20"/>
  <c r="AZ73" i="20"/>
  <c r="BE73" i="20"/>
  <c r="BG73" i="20"/>
  <c r="BH73" i="20"/>
  <c r="BI73" i="20"/>
  <c r="BJ73" i="20"/>
  <c r="BK73" i="20"/>
  <c r="BL73" i="20"/>
  <c r="H74" i="20"/>
  <c r="I74" i="20"/>
  <c r="J74" i="20"/>
  <c r="K74" i="20"/>
  <c r="L74" i="20"/>
  <c r="BB74" i="20"/>
  <c r="M74" i="20"/>
  <c r="N74" i="20"/>
  <c r="O74" i="20"/>
  <c r="P74" i="20"/>
  <c r="Q74" i="20"/>
  <c r="BC74" i="20"/>
  <c r="U74" i="20"/>
  <c r="AF74" i="20"/>
  <c r="AQ74" i="20"/>
  <c r="V74" i="20"/>
  <c r="AG74" i="20"/>
  <c r="AR74" i="20"/>
  <c r="W74" i="20"/>
  <c r="AH74" i="20"/>
  <c r="AS74" i="20"/>
  <c r="X74" i="20"/>
  <c r="AI74" i="20"/>
  <c r="AT74" i="20"/>
  <c r="Y74" i="20"/>
  <c r="AJ74" i="20"/>
  <c r="AU74" i="20"/>
  <c r="BD74" i="20"/>
  <c r="BF74" i="20"/>
  <c r="Z74" i="20"/>
  <c r="AK74" i="20"/>
  <c r="AV74" i="20"/>
  <c r="AA74" i="20"/>
  <c r="AL74" i="20"/>
  <c r="AW74" i="20"/>
  <c r="AB74" i="20"/>
  <c r="AM74" i="20"/>
  <c r="AX74" i="20"/>
  <c r="AC74" i="20"/>
  <c r="AN74" i="20"/>
  <c r="AY74" i="20"/>
  <c r="AD74" i="20"/>
  <c r="AO74" i="20"/>
  <c r="AZ74" i="20"/>
  <c r="BE74" i="20"/>
  <c r="BG74" i="20"/>
  <c r="BH74" i="20"/>
  <c r="BI74" i="20"/>
  <c r="BJ74" i="20"/>
  <c r="BK74" i="20"/>
  <c r="BL74" i="20"/>
  <c r="H75" i="20"/>
  <c r="I75" i="20"/>
  <c r="J75" i="20"/>
  <c r="K75" i="20"/>
  <c r="L75" i="20"/>
  <c r="BB75" i="20"/>
  <c r="M75" i="20"/>
  <c r="N75" i="20"/>
  <c r="O75" i="20"/>
  <c r="P75" i="20"/>
  <c r="Q75" i="20"/>
  <c r="BC75" i="20"/>
  <c r="U75" i="20"/>
  <c r="AF75" i="20"/>
  <c r="AQ75" i="20"/>
  <c r="V75" i="20"/>
  <c r="AG75" i="20"/>
  <c r="AR75" i="20"/>
  <c r="W75" i="20"/>
  <c r="AH75" i="20"/>
  <c r="AS75" i="20"/>
  <c r="X75" i="20"/>
  <c r="AI75" i="20"/>
  <c r="AT75" i="20"/>
  <c r="Y75" i="20"/>
  <c r="AJ75" i="20"/>
  <c r="AU75" i="20"/>
  <c r="BD75" i="20"/>
  <c r="BF75" i="20"/>
  <c r="Z75" i="20"/>
  <c r="AK75" i="20"/>
  <c r="AV75" i="20"/>
  <c r="AA75" i="20"/>
  <c r="AL75" i="20"/>
  <c r="AW75" i="20"/>
  <c r="AB75" i="20"/>
  <c r="AM75" i="20"/>
  <c r="AX75" i="20"/>
  <c r="AC75" i="20"/>
  <c r="AN75" i="20"/>
  <c r="AY75" i="20"/>
  <c r="AD75" i="20"/>
  <c r="AO75" i="20"/>
  <c r="AZ75" i="20"/>
  <c r="BE75" i="20"/>
  <c r="BG75" i="20"/>
  <c r="BH75" i="20"/>
  <c r="BI75" i="20"/>
  <c r="BJ75" i="20"/>
  <c r="BK75" i="20"/>
  <c r="BL75" i="20"/>
  <c r="H76" i="20"/>
  <c r="I76" i="20"/>
  <c r="J76" i="20"/>
  <c r="K76" i="20"/>
  <c r="L76" i="20"/>
  <c r="BB76" i="20"/>
  <c r="M76" i="20"/>
  <c r="N76" i="20"/>
  <c r="O76" i="20"/>
  <c r="P76" i="20"/>
  <c r="Q76" i="20"/>
  <c r="BC76" i="20"/>
  <c r="U76" i="20"/>
  <c r="AF76" i="20"/>
  <c r="AQ76" i="20"/>
  <c r="V76" i="20"/>
  <c r="AG76" i="20"/>
  <c r="AR76" i="20"/>
  <c r="W76" i="20"/>
  <c r="AH76" i="20"/>
  <c r="AS76" i="20"/>
  <c r="X76" i="20"/>
  <c r="AI76" i="20"/>
  <c r="AT76" i="20"/>
  <c r="Y76" i="20"/>
  <c r="AJ76" i="20"/>
  <c r="AU76" i="20"/>
  <c r="BD76" i="20"/>
  <c r="BF76" i="20"/>
  <c r="Z76" i="20"/>
  <c r="AK76" i="20"/>
  <c r="AV76" i="20"/>
  <c r="AA76" i="20"/>
  <c r="AL76" i="20"/>
  <c r="AW76" i="20"/>
  <c r="AB76" i="20"/>
  <c r="AM76" i="20"/>
  <c r="AX76" i="20"/>
  <c r="AC76" i="20"/>
  <c r="AN76" i="20"/>
  <c r="AY76" i="20"/>
  <c r="AD76" i="20"/>
  <c r="AO76" i="20"/>
  <c r="AZ76" i="20"/>
  <c r="BE76" i="20"/>
  <c r="BG76" i="20"/>
  <c r="BH76" i="20"/>
  <c r="BI76" i="20"/>
  <c r="BJ76" i="20"/>
  <c r="BK76" i="20"/>
  <c r="BL76" i="20"/>
  <c r="H77" i="20"/>
  <c r="I77" i="20"/>
  <c r="J77" i="20"/>
  <c r="K77" i="20"/>
  <c r="L77" i="20"/>
  <c r="BB77" i="20"/>
  <c r="M77" i="20"/>
  <c r="N77" i="20"/>
  <c r="O77" i="20"/>
  <c r="P77" i="20"/>
  <c r="Q77" i="20"/>
  <c r="BC77" i="20"/>
  <c r="U77" i="20"/>
  <c r="AF77" i="20"/>
  <c r="AQ77" i="20"/>
  <c r="V77" i="20"/>
  <c r="AG77" i="20"/>
  <c r="AR77" i="20"/>
  <c r="W77" i="20"/>
  <c r="AH77" i="20"/>
  <c r="AS77" i="20"/>
  <c r="X77" i="20"/>
  <c r="AI77" i="20"/>
  <c r="AT77" i="20"/>
  <c r="Y77" i="20"/>
  <c r="AJ77" i="20"/>
  <c r="AU77" i="20"/>
  <c r="BD77" i="20"/>
  <c r="BF77" i="20"/>
  <c r="Z77" i="20"/>
  <c r="AK77" i="20"/>
  <c r="AV77" i="20"/>
  <c r="AA77" i="20"/>
  <c r="AL77" i="20"/>
  <c r="AW77" i="20"/>
  <c r="AB77" i="20"/>
  <c r="AM77" i="20"/>
  <c r="AX77" i="20"/>
  <c r="AC77" i="20"/>
  <c r="AN77" i="20"/>
  <c r="AY77" i="20"/>
  <c r="AD77" i="20"/>
  <c r="AO77" i="20"/>
  <c r="AZ77" i="20"/>
  <c r="BE77" i="20"/>
  <c r="BG77" i="20"/>
  <c r="BH77" i="20"/>
  <c r="BI77" i="20"/>
  <c r="BJ77" i="20"/>
  <c r="BK77" i="20"/>
  <c r="BL77" i="20"/>
  <c r="H78" i="20"/>
  <c r="I78" i="20"/>
  <c r="J78" i="20"/>
  <c r="K78" i="20"/>
  <c r="L78" i="20"/>
  <c r="BB78" i="20"/>
  <c r="M78" i="20"/>
  <c r="N78" i="20"/>
  <c r="O78" i="20"/>
  <c r="P78" i="20"/>
  <c r="Q78" i="20"/>
  <c r="BC78" i="20"/>
  <c r="U78" i="20"/>
  <c r="AF78" i="20"/>
  <c r="AQ78" i="20"/>
  <c r="V78" i="20"/>
  <c r="AG78" i="20"/>
  <c r="AR78" i="20"/>
  <c r="W78" i="20"/>
  <c r="AH78" i="20"/>
  <c r="AS78" i="20"/>
  <c r="X78" i="20"/>
  <c r="AI78" i="20"/>
  <c r="AT78" i="20"/>
  <c r="Y78" i="20"/>
  <c r="AJ78" i="20"/>
  <c r="AU78" i="20"/>
  <c r="BD78" i="20"/>
  <c r="BF78" i="20"/>
  <c r="Z78" i="20"/>
  <c r="AK78" i="20"/>
  <c r="AV78" i="20"/>
  <c r="AA78" i="20"/>
  <c r="AL78" i="20"/>
  <c r="AW78" i="20"/>
  <c r="AB78" i="20"/>
  <c r="AM78" i="20"/>
  <c r="AX78" i="20"/>
  <c r="AC78" i="20"/>
  <c r="AN78" i="20"/>
  <c r="AY78" i="20"/>
  <c r="AD78" i="20"/>
  <c r="AO78" i="20"/>
  <c r="AZ78" i="20"/>
  <c r="BE78" i="20"/>
  <c r="BG78" i="20"/>
  <c r="BH78" i="20"/>
  <c r="BI78" i="20"/>
  <c r="BJ78" i="20"/>
  <c r="BK78" i="20"/>
  <c r="BL78" i="20"/>
  <c r="H79" i="20"/>
  <c r="I79" i="20"/>
  <c r="J79" i="20"/>
  <c r="K79" i="20"/>
  <c r="L79" i="20"/>
  <c r="BB79" i="20"/>
  <c r="M79" i="20"/>
  <c r="N79" i="20"/>
  <c r="O79" i="20"/>
  <c r="P79" i="20"/>
  <c r="Q79" i="20"/>
  <c r="BC79" i="20"/>
  <c r="U79" i="20"/>
  <c r="AF79" i="20"/>
  <c r="AQ79" i="20"/>
  <c r="V79" i="20"/>
  <c r="AG79" i="20"/>
  <c r="AR79" i="20"/>
  <c r="W79" i="20"/>
  <c r="AH79" i="20"/>
  <c r="AS79" i="20"/>
  <c r="X79" i="20"/>
  <c r="AI79" i="20"/>
  <c r="AT79" i="20"/>
  <c r="Y79" i="20"/>
  <c r="AJ79" i="20"/>
  <c r="AU79" i="20"/>
  <c r="BD79" i="20"/>
  <c r="BF79" i="20"/>
  <c r="Z79" i="20"/>
  <c r="AK79" i="20"/>
  <c r="AV79" i="20"/>
  <c r="AA79" i="20"/>
  <c r="AL79" i="20"/>
  <c r="AW79" i="20"/>
  <c r="AB79" i="20"/>
  <c r="AM79" i="20"/>
  <c r="AX79" i="20"/>
  <c r="AC79" i="20"/>
  <c r="AN79" i="20"/>
  <c r="AY79" i="20"/>
  <c r="AD79" i="20"/>
  <c r="AO79" i="20"/>
  <c r="AZ79" i="20"/>
  <c r="BE79" i="20"/>
  <c r="BG79" i="20"/>
  <c r="BH79" i="20"/>
  <c r="BI79" i="20"/>
  <c r="BJ79" i="20"/>
  <c r="BK79" i="20"/>
  <c r="BL79" i="20"/>
  <c r="H80" i="20"/>
  <c r="I80" i="20"/>
  <c r="J80" i="20"/>
  <c r="K80" i="20"/>
  <c r="L80" i="20"/>
  <c r="BB80" i="20"/>
  <c r="M80" i="20"/>
  <c r="N80" i="20"/>
  <c r="O80" i="20"/>
  <c r="P80" i="20"/>
  <c r="Q80" i="20"/>
  <c r="BC80" i="20"/>
  <c r="U80" i="20"/>
  <c r="AF80" i="20"/>
  <c r="AQ80" i="20"/>
  <c r="V80" i="20"/>
  <c r="AG80" i="20"/>
  <c r="AR80" i="20"/>
  <c r="W80" i="20"/>
  <c r="AH80" i="20"/>
  <c r="AS80" i="20"/>
  <c r="X80" i="20"/>
  <c r="AI80" i="20"/>
  <c r="AT80" i="20"/>
  <c r="Y80" i="20"/>
  <c r="AJ80" i="20"/>
  <c r="AU80" i="20"/>
  <c r="BD80" i="20"/>
  <c r="BF80" i="20"/>
  <c r="Z80" i="20"/>
  <c r="AK80" i="20"/>
  <c r="AV80" i="20"/>
  <c r="AA80" i="20"/>
  <c r="AL80" i="20"/>
  <c r="AW80" i="20"/>
  <c r="AB80" i="20"/>
  <c r="AM80" i="20"/>
  <c r="AX80" i="20"/>
  <c r="AC80" i="20"/>
  <c r="AN80" i="20"/>
  <c r="AY80" i="20"/>
  <c r="AD80" i="20"/>
  <c r="AO80" i="20"/>
  <c r="AZ80" i="20"/>
  <c r="BE80" i="20"/>
  <c r="BG80" i="20"/>
  <c r="BH80" i="20"/>
  <c r="BI80" i="20"/>
  <c r="BJ80" i="20"/>
  <c r="BK80" i="20"/>
  <c r="BL80" i="20"/>
  <c r="H81" i="20"/>
  <c r="I81" i="20"/>
  <c r="J81" i="20"/>
  <c r="K81" i="20"/>
  <c r="L81" i="20"/>
  <c r="BB81" i="20"/>
  <c r="M81" i="20"/>
  <c r="N81" i="20"/>
  <c r="O81" i="20"/>
  <c r="P81" i="20"/>
  <c r="Q81" i="20"/>
  <c r="BC81" i="20"/>
  <c r="U81" i="20"/>
  <c r="AF81" i="20"/>
  <c r="AQ81" i="20"/>
  <c r="V81" i="20"/>
  <c r="AG81" i="20"/>
  <c r="AR81" i="20"/>
  <c r="W81" i="20"/>
  <c r="AH81" i="20"/>
  <c r="AS81" i="20"/>
  <c r="X81" i="20"/>
  <c r="AI81" i="20"/>
  <c r="AT81" i="20"/>
  <c r="Y81" i="20"/>
  <c r="AJ81" i="20"/>
  <c r="AU81" i="20"/>
  <c r="BD81" i="20"/>
  <c r="BF81" i="20"/>
  <c r="Z81" i="20"/>
  <c r="AK81" i="20"/>
  <c r="AV81" i="20"/>
  <c r="AA81" i="20"/>
  <c r="AL81" i="20"/>
  <c r="AW81" i="20"/>
  <c r="AB81" i="20"/>
  <c r="AM81" i="20"/>
  <c r="AX81" i="20"/>
  <c r="AC81" i="20"/>
  <c r="AN81" i="20"/>
  <c r="AY81" i="20"/>
  <c r="AD81" i="20"/>
  <c r="AO81" i="20"/>
  <c r="AZ81" i="20"/>
  <c r="BE81" i="20"/>
  <c r="BG81" i="20"/>
  <c r="BH81" i="20"/>
  <c r="BI81" i="20"/>
  <c r="BJ81" i="20"/>
  <c r="BK81" i="20"/>
  <c r="BL81" i="20"/>
  <c r="H82" i="20"/>
  <c r="I82" i="20"/>
  <c r="J82" i="20"/>
  <c r="K82" i="20"/>
  <c r="L82" i="20"/>
  <c r="BB82" i="20"/>
  <c r="M82" i="20"/>
  <c r="N82" i="20"/>
  <c r="O82" i="20"/>
  <c r="P82" i="20"/>
  <c r="Q82" i="20"/>
  <c r="BC82" i="20"/>
  <c r="U82" i="20"/>
  <c r="AF82" i="20"/>
  <c r="AQ82" i="20"/>
  <c r="V82" i="20"/>
  <c r="AG82" i="20"/>
  <c r="AR82" i="20"/>
  <c r="W82" i="20"/>
  <c r="AH82" i="20"/>
  <c r="AS82" i="20"/>
  <c r="X82" i="20"/>
  <c r="AI82" i="20"/>
  <c r="AT82" i="20"/>
  <c r="Y82" i="20"/>
  <c r="AJ82" i="20"/>
  <c r="AU82" i="20"/>
  <c r="BD82" i="20"/>
  <c r="BF82" i="20"/>
  <c r="Z82" i="20"/>
  <c r="AK82" i="20"/>
  <c r="AV82" i="20"/>
  <c r="AA82" i="20"/>
  <c r="AL82" i="20"/>
  <c r="AW82" i="20"/>
  <c r="AB82" i="20"/>
  <c r="AM82" i="20"/>
  <c r="AX82" i="20"/>
  <c r="AC82" i="20"/>
  <c r="AN82" i="20"/>
  <c r="AY82" i="20"/>
  <c r="AD82" i="20"/>
  <c r="AO82" i="20"/>
  <c r="AZ82" i="20"/>
  <c r="BE82" i="20"/>
  <c r="BG82" i="20"/>
  <c r="BH82" i="20"/>
  <c r="BI82" i="20"/>
  <c r="BJ82" i="20"/>
  <c r="BK82" i="20"/>
  <c r="BL82" i="20"/>
  <c r="H83" i="20"/>
  <c r="I83" i="20"/>
  <c r="J83" i="20"/>
  <c r="K83" i="20"/>
  <c r="L83" i="20"/>
  <c r="BB83" i="20"/>
  <c r="M83" i="20"/>
  <c r="N83" i="20"/>
  <c r="O83" i="20"/>
  <c r="P83" i="20"/>
  <c r="Q83" i="20"/>
  <c r="BC83" i="20"/>
  <c r="U83" i="20"/>
  <c r="AF83" i="20"/>
  <c r="AQ83" i="20"/>
  <c r="V83" i="20"/>
  <c r="AG83" i="20"/>
  <c r="AR83" i="20"/>
  <c r="W83" i="20"/>
  <c r="AH83" i="20"/>
  <c r="AS83" i="20"/>
  <c r="X83" i="20"/>
  <c r="AI83" i="20"/>
  <c r="AT83" i="20"/>
  <c r="Y83" i="20"/>
  <c r="AJ83" i="20"/>
  <c r="AU83" i="20"/>
  <c r="BD83" i="20"/>
  <c r="BF83" i="20"/>
  <c r="Z83" i="20"/>
  <c r="AK83" i="20"/>
  <c r="AV83" i="20"/>
  <c r="AA83" i="20"/>
  <c r="AL83" i="20"/>
  <c r="AW83" i="20"/>
  <c r="AB83" i="20"/>
  <c r="AM83" i="20"/>
  <c r="AX83" i="20"/>
  <c r="AC83" i="20"/>
  <c r="AN83" i="20"/>
  <c r="AY83" i="20"/>
  <c r="AD83" i="20"/>
  <c r="AO83" i="20"/>
  <c r="AZ83" i="20"/>
  <c r="BE83" i="20"/>
  <c r="BG83" i="20"/>
  <c r="BH83" i="20"/>
  <c r="BI83" i="20"/>
  <c r="BJ83" i="20"/>
  <c r="BK83" i="20"/>
  <c r="BL83" i="20"/>
  <c r="H84" i="20"/>
  <c r="I84" i="20"/>
  <c r="J84" i="20"/>
  <c r="K84" i="20"/>
  <c r="L84" i="20"/>
  <c r="BB84" i="20"/>
  <c r="M84" i="20"/>
  <c r="N84" i="20"/>
  <c r="O84" i="20"/>
  <c r="P84" i="20"/>
  <c r="Q84" i="20"/>
  <c r="BC84" i="20"/>
  <c r="U84" i="20"/>
  <c r="AF84" i="20"/>
  <c r="AQ84" i="20"/>
  <c r="V84" i="20"/>
  <c r="AG84" i="20"/>
  <c r="AR84" i="20"/>
  <c r="W84" i="20"/>
  <c r="AH84" i="20"/>
  <c r="AS84" i="20"/>
  <c r="X84" i="20"/>
  <c r="AI84" i="20"/>
  <c r="AT84" i="20"/>
  <c r="Y84" i="20"/>
  <c r="AJ84" i="20"/>
  <c r="AU84" i="20"/>
  <c r="BD84" i="20"/>
  <c r="BF84" i="20"/>
  <c r="Z84" i="20"/>
  <c r="AK84" i="20"/>
  <c r="AV84" i="20"/>
  <c r="AA84" i="20"/>
  <c r="AL84" i="20"/>
  <c r="AW84" i="20"/>
  <c r="AB84" i="20"/>
  <c r="AM84" i="20"/>
  <c r="AX84" i="20"/>
  <c r="AC84" i="20"/>
  <c r="AN84" i="20"/>
  <c r="AY84" i="20"/>
  <c r="AD84" i="20"/>
  <c r="AO84" i="20"/>
  <c r="AZ84" i="20"/>
  <c r="BE84" i="20"/>
  <c r="BG84" i="20"/>
  <c r="BH84" i="20"/>
  <c r="BI84" i="20"/>
  <c r="BJ84" i="20"/>
  <c r="BK84" i="20"/>
  <c r="BL84" i="20"/>
  <c r="H85" i="20"/>
  <c r="I85" i="20"/>
  <c r="J85" i="20"/>
  <c r="K85" i="20"/>
  <c r="L85" i="20"/>
  <c r="BB85" i="20"/>
  <c r="M85" i="20"/>
  <c r="N85" i="20"/>
  <c r="O85" i="20"/>
  <c r="P85" i="20"/>
  <c r="Q85" i="20"/>
  <c r="BC85" i="20"/>
  <c r="U85" i="20"/>
  <c r="AF85" i="20"/>
  <c r="AQ85" i="20"/>
  <c r="V85" i="20"/>
  <c r="AG85" i="20"/>
  <c r="AR85" i="20"/>
  <c r="W85" i="20"/>
  <c r="AH85" i="20"/>
  <c r="AS85" i="20"/>
  <c r="X85" i="20"/>
  <c r="AI85" i="20"/>
  <c r="AT85" i="20"/>
  <c r="Y85" i="20"/>
  <c r="AJ85" i="20"/>
  <c r="AU85" i="20"/>
  <c r="BD85" i="20"/>
  <c r="BF85" i="20"/>
  <c r="Z85" i="20"/>
  <c r="AK85" i="20"/>
  <c r="AV85" i="20"/>
  <c r="AA85" i="20"/>
  <c r="AL85" i="20"/>
  <c r="AW85" i="20"/>
  <c r="AB85" i="20"/>
  <c r="AM85" i="20"/>
  <c r="AX85" i="20"/>
  <c r="AC85" i="20"/>
  <c r="AN85" i="20"/>
  <c r="AY85" i="20"/>
  <c r="AD85" i="20"/>
  <c r="AO85" i="20"/>
  <c r="AZ85" i="20"/>
  <c r="BE85" i="20"/>
  <c r="BG85" i="20"/>
  <c r="BH85" i="20"/>
  <c r="BI85" i="20"/>
  <c r="BJ85" i="20"/>
  <c r="BK85" i="20"/>
  <c r="BL85" i="20"/>
  <c r="H86" i="20"/>
  <c r="I86" i="20"/>
  <c r="J86" i="20"/>
  <c r="K86" i="20"/>
  <c r="L86" i="20"/>
  <c r="BB86" i="20"/>
  <c r="M86" i="20"/>
  <c r="N86" i="20"/>
  <c r="O86" i="20"/>
  <c r="P86" i="20"/>
  <c r="Q86" i="20"/>
  <c r="BC86" i="20"/>
  <c r="U86" i="20"/>
  <c r="AF86" i="20"/>
  <c r="AQ86" i="20"/>
  <c r="V86" i="20"/>
  <c r="AG86" i="20"/>
  <c r="AR86" i="20"/>
  <c r="W86" i="20"/>
  <c r="AH86" i="20"/>
  <c r="AS86" i="20"/>
  <c r="X86" i="20"/>
  <c r="AI86" i="20"/>
  <c r="AT86" i="20"/>
  <c r="Y86" i="20"/>
  <c r="AJ86" i="20"/>
  <c r="AU86" i="20"/>
  <c r="BD86" i="20"/>
  <c r="BF86" i="20"/>
  <c r="Z86" i="20"/>
  <c r="AK86" i="20"/>
  <c r="AV86" i="20"/>
  <c r="AA86" i="20"/>
  <c r="AL86" i="20"/>
  <c r="AW86" i="20"/>
  <c r="AB86" i="20"/>
  <c r="AM86" i="20"/>
  <c r="AX86" i="20"/>
  <c r="AC86" i="20"/>
  <c r="AN86" i="20"/>
  <c r="AY86" i="20"/>
  <c r="AD86" i="20"/>
  <c r="AO86" i="20"/>
  <c r="AZ86" i="20"/>
  <c r="BE86" i="20"/>
  <c r="BG86" i="20"/>
  <c r="BH86" i="20"/>
  <c r="BI86" i="20"/>
  <c r="BJ86" i="20"/>
  <c r="BK86" i="20"/>
  <c r="BL86" i="20"/>
  <c r="H87" i="20"/>
  <c r="I87" i="20"/>
  <c r="J87" i="20"/>
  <c r="K87" i="20"/>
  <c r="L87" i="20"/>
  <c r="BB87" i="20"/>
  <c r="M87" i="20"/>
  <c r="N87" i="20"/>
  <c r="O87" i="20"/>
  <c r="P87" i="20"/>
  <c r="Q87" i="20"/>
  <c r="BC87" i="20"/>
  <c r="U87" i="20"/>
  <c r="AF87" i="20"/>
  <c r="AQ87" i="20"/>
  <c r="V87" i="20"/>
  <c r="AG87" i="20"/>
  <c r="AR87" i="20"/>
  <c r="W87" i="20"/>
  <c r="AH87" i="20"/>
  <c r="AS87" i="20"/>
  <c r="X87" i="20"/>
  <c r="AI87" i="20"/>
  <c r="AT87" i="20"/>
  <c r="Y87" i="20"/>
  <c r="AJ87" i="20"/>
  <c r="AU87" i="20"/>
  <c r="BD87" i="20"/>
  <c r="BF87" i="20"/>
  <c r="Z87" i="20"/>
  <c r="AK87" i="20"/>
  <c r="AV87" i="20"/>
  <c r="AA87" i="20"/>
  <c r="AL87" i="20"/>
  <c r="AW87" i="20"/>
  <c r="AB87" i="20"/>
  <c r="AM87" i="20"/>
  <c r="AX87" i="20"/>
  <c r="AC87" i="20"/>
  <c r="AN87" i="20"/>
  <c r="AY87" i="20"/>
  <c r="AD87" i="20"/>
  <c r="AO87" i="20"/>
  <c r="AZ87" i="20"/>
  <c r="BE87" i="20"/>
  <c r="BG87" i="20"/>
  <c r="BH87" i="20"/>
  <c r="BI87" i="20"/>
  <c r="BJ87" i="20"/>
  <c r="BK87" i="20"/>
  <c r="BL87" i="20"/>
  <c r="H88" i="20"/>
  <c r="I88" i="20"/>
  <c r="J88" i="20"/>
  <c r="K88" i="20"/>
  <c r="L88" i="20"/>
  <c r="BB88" i="20"/>
  <c r="M88" i="20"/>
  <c r="N88" i="20"/>
  <c r="O88" i="20"/>
  <c r="P88" i="20"/>
  <c r="Q88" i="20"/>
  <c r="BC88" i="20"/>
  <c r="U88" i="20"/>
  <c r="AF88" i="20"/>
  <c r="AQ88" i="20"/>
  <c r="V88" i="20"/>
  <c r="AG88" i="20"/>
  <c r="AR88" i="20"/>
  <c r="W88" i="20"/>
  <c r="AH88" i="20"/>
  <c r="AS88" i="20"/>
  <c r="X88" i="20"/>
  <c r="AI88" i="20"/>
  <c r="AT88" i="20"/>
  <c r="Y88" i="20"/>
  <c r="AJ88" i="20"/>
  <c r="AU88" i="20"/>
  <c r="BD88" i="20"/>
  <c r="BF88" i="20"/>
  <c r="Z88" i="20"/>
  <c r="AK88" i="20"/>
  <c r="AV88" i="20"/>
  <c r="AA88" i="20"/>
  <c r="AL88" i="20"/>
  <c r="AW88" i="20"/>
  <c r="AB88" i="20"/>
  <c r="AM88" i="20"/>
  <c r="AX88" i="20"/>
  <c r="AC88" i="20"/>
  <c r="AN88" i="20"/>
  <c r="AY88" i="20"/>
  <c r="AD88" i="20"/>
  <c r="AO88" i="20"/>
  <c r="AZ88" i="20"/>
  <c r="BE88" i="20"/>
  <c r="BG88" i="20"/>
  <c r="BH88" i="20"/>
  <c r="BI88" i="20"/>
  <c r="BJ88" i="20"/>
  <c r="BK88" i="20"/>
  <c r="BL88" i="20"/>
  <c r="H89" i="20"/>
  <c r="I89" i="20"/>
  <c r="J89" i="20"/>
  <c r="K89" i="20"/>
  <c r="L89" i="20"/>
  <c r="BB89" i="20"/>
  <c r="M89" i="20"/>
  <c r="N89" i="20"/>
  <c r="O89" i="20"/>
  <c r="P89" i="20"/>
  <c r="Q89" i="20"/>
  <c r="BC89" i="20"/>
  <c r="U89" i="20"/>
  <c r="AF89" i="20"/>
  <c r="AQ89" i="20"/>
  <c r="V89" i="20"/>
  <c r="AG89" i="20"/>
  <c r="AR89" i="20"/>
  <c r="W89" i="20"/>
  <c r="AH89" i="20"/>
  <c r="AS89" i="20"/>
  <c r="X89" i="20"/>
  <c r="AI89" i="20"/>
  <c r="AT89" i="20"/>
  <c r="Y89" i="20"/>
  <c r="AJ89" i="20"/>
  <c r="AU89" i="20"/>
  <c r="BD89" i="20"/>
  <c r="BF89" i="20"/>
  <c r="Z89" i="20"/>
  <c r="AK89" i="20"/>
  <c r="AV89" i="20"/>
  <c r="AA89" i="20"/>
  <c r="AL89" i="20"/>
  <c r="AW89" i="20"/>
  <c r="AB89" i="20"/>
  <c r="AM89" i="20"/>
  <c r="AX89" i="20"/>
  <c r="AC89" i="20"/>
  <c r="AN89" i="20"/>
  <c r="AY89" i="20"/>
  <c r="AD89" i="20"/>
  <c r="AO89" i="20"/>
  <c r="AZ89" i="20"/>
  <c r="BE89" i="20"/>
  <c r="BG89" i="20"/>
  <c r="BH89" i="20"/>
  <c r="BI89" i="20"/>
  <c r="BJ89" i="20"/>
  <c r="BK89" i="20"/>
  <c r="BL89" i="20"/>
  <c r="H90" i="20"/>
  <c r="I90" i="20"/>
  <c r="J90" i="20"/>
  <c r="K90" i="20"/>
  <c r="L90" i="20"/>
  <c r="BB90" i="20"/>
  <c r="M90" i="20"/>
  <c r="N90" i="20"/>
  <c r="O90" i="20"/>
  <c r="P90" i="20"/>
  <c r="Q90" i="20"/>
  <c r="BC90" i="20"/>
  <c r="U90" i="20"/>
  <c r="AF90" i="20"/>
  <c r="AQ90" i="20"/>
  <c r="V90" i="20"/>
  <c r="AG90" i="20"/>
  <c r="AR90" i="20"/>
  <c r="W90" i="20"/>
  <c r="AH90" i="20"/>
  <c r="AS90" i="20"/>
  <c r="X90" i="20"/>
  <c r="AI90" i="20"/>
  <c r="AT90" i="20"/>
  <c r="Y90" i="20"/>
  <c r="AJ90" i="20"/>
  <c r="AU90" i="20"/>
  <c r="BD90" i="20"/>
  <c r="BF90" i="20"/>
  <c r="Z90" i="20"/>
  <c r="AK90" i="20"/>
  <c r="AV90" i="20"/>
  <c r="AA90" i="20"/>
  <c r="AL90" i="20"/>
  <c r="AW90" i="20"/>
  <c r="AB90" i="20"/>
  <c r="AM90" i="20"/>
  <c r="AX90" i="20"/>
  <c r="AC90" i="20"/>
  <c r="AN90" i="20"/>
  <c r="AY90" i="20"/>
  <c r="AD90" i="20"/>
  <c r="AO90" i="20"/>
  <c r="AZ90" i="20"/>
  <c r="BE90" i="20"/>
  <c r="BG90" i="20"/>
  <c r="BH90" i="20"/>
  <c r="BI90" i="20"/>
  <c r="BJ90" i="20"/>
  <c r="BK90" i="20"/>
  <c r="BL90" i="20"/>
  <c r="H91" i="20"/>
  <c r="I91" i="20"/>
  <c r="J91" i="20"/>
  <c r="K91" i="20"/>
  <c r="L91" i="20"/>
  <c r="BB91" i="20"/>
  <c r="M91" i="20"/>
  <c r="N91" i="20"/>
  <c r="O91" i="20"/>
  <c r="P91" i="20"/>
  <c r="Q91" i="20"/>
  <c r="BC91" i="20"/>
  <c r="U91" i="20"/>
  <c r="AF91" i="20"/>
  <c r="AQ91" i="20"/>
  <c r="V91" i="20"/>
  <c r="AG91" i="20"/>
  <c r="AR91" i="20"/>
  <c r="W91" i="20"/>
  <c r="AH91" i="20"/>
  <c r="AS91" i="20"/>
  <c r="X91" i="20"/>
  <c r="AI91" i="20"/>
  <c r="AT91" i="20"/>
  <c r="Y91" i="20"/>
  <c r="AJ91" i="20"/>
  <c r="AU91" i="20"/>
  <c r="BD91" i="20"/>
  <c r="BF91" i="20"/>
  <c r="Z91" i="20"/>
  <c r="AK91" i="20"/>
  <c r="AV91" i="20"/>
  <c r="AA91" i="20"/>
  <c r="AL91" i="20"/>
  <c r="AW91" i="20"/>
  <c r="AB91" i="20"/>
  <c r="AM91" i="20"/>
  <c r="AX91" i="20"/>
  <c r="AC91" i="20"/>
  <c r="AN91" i="20"/>
  <c r="AY91" i="20"/>
  <c r="AD91" i="20"/>
  <c r="AO91" i="20"/>
  <c r="AZ91" i="20"/>
  <c r="BE91" i="20"/>
  <c r="BG91" i="20"/>
  <c r="BH91" i="20"/>
  <c r="BI91" i="20"/>
  <c r="BJ91" i="20"/>
  <c r="BK91" i="20"/>
  <c r="BL91" i="20"/>
  <c r="H92" i="20"/>
  <c r="I92" i="20"/>
  <c r="J92" i="20"/>
  <c r="K92" i="20"/>
  <c r="L92" i="20"/>
  <c r="BB92" i="20"/>
  <c r="M92" i="20"/>
  <c r="N92" i="20"/>
  <c r="O92" i="20"/>
  <c r="P92" i="20"/>
  <c r="Q92" i="20"/>
  <c r="BC92" i="20"/>
  <c r="U92" i="20"/>
  <c r="AF92" i="20"/>
  <c r="AQ92" i="20"/>
  <c r="V92" i="20"/>
  <c r="AG92" i="20"/>
  <c r="AR92" i="20"/>
  <c r="W92" i="20"/>
  <c r="AH92" i="20"/>
  <c r="AS92" i="20"/>
  <c r="X92" i="20"/>
  <c r="AI92" i="20"/>
  <c r="AT92" i="20"/>
  <c r="Y92" i="20"/>
  <c r="AJ92" i="20"/>
  <c r="AU92" i="20"/>
  <c r="BD92" i="20"/>
  <c r="BF92" i="20"/>
  <c r="Z92" i="20"/>
  <c r="AK92" i="20"/>
  <c r="AV92" i="20"/>
  <c r="AA92" i="20"/>
  <c r="AL92" i="20"/>
  <c r="AW92" i="20"/>
  <c r="AB92" i="20"/>
  <c r="AM92" i="20"/>
  <c r="AX92" i="20"/>
  <c r="AC92" i="20"/>
  <c r="AN92" i="20"/>
  <c r="AY92" i="20"/>
  <c r="AD92" i="20"/>
  <c r="AO92" i="20"/>
  <c r="AZ92" i="20"/>
  <c r="BE92" i="20"/>
  <c r="BG92" i="20"/>
  <c r="BH92" i="20"/>
  <c r="BI92" i="20"/>
  <c r="BJ92" i="20"/>
  <c r="BK92" i="20"/>
  <c r="BL92" i="20"/>
  <c r="H93" i="20"/>
  <c r="I93" i="20"/>
  <c r="J93" i="20"/>
  <c r="K93" i="20"/>
  <c r="L93" i="20"/>
  <c r="BB93" i="20"/>
  <c r="M93" i="20"/>
  <c r="N93" i="20"/>
  <c r="O93" i="20"/>
  <c r="P93" i="20"/>
  <c r="Q93" i="20"/>
  <c r="BC93" i="20"/>
  <c r="U93" i="20"/>
  <c r="AF93" i="20"/>
  <c r="AQ93" i="20"/>
  <c r="V93" i="20"/>
  <c r="AG93" i="20"/>
  <c r="AR93" i="20"/>
  <c r="W93" i="20"/>
  <c r="AH93" i="20"/>
  <c r="AS93" i="20"/>
  <c r="X93" i="20"/>
  <c r="AI93" i="20"/>
  <c r="AT93" i="20"/>
  <c r="Y93" i="20"/>
  <c r="AJ93" i="20"/>
  <c r="AU93" i="20"/>
  <c r="BD93" i="20"/>
  <c r="BF93" i="20"/>
  <c r="Z93" i="20"/>
  <c r="AK93" i="20"/>
  <c r="AV93" i="20"/>
  <c r="AA93" i="20"/>
  <c r="AL93" i="20"/>
  <c r="AW93" i="20"/>
  <c r="AB93" i="20"/>
  <c r="AM93" i="20"/>
  <c r="AX93" i="20"/>
  <c r="AC93" i="20"/>
  <c r="AN93" i="20"/>
  <c r="AY93" i="20"/>
  <c r="AD93" i="20"/>
  <c r="AO93" i="20"/>
  <c r="AZ93" i="20"/>
  <c r="BE93" i="20"/>
  <c r="BG93" i="20"/>
  <c r="BH93" i="20"/>
  <c r="BI93" i="20"/>
  <c r="BJ93" i="20"/>
  <c r="BK93" i="20"/>
  <c r="BL93" i="20"/>
  <c r="H94" i="20"/>
  <c r="I94" i="20"/>
  <c r="J94" i="20"/>
  <c r="K94" i="20"/>
  <c r="L94" i="20"/>
  <c r="BB94" i="20"/>
  <c r="M94" i="20"/>
  <c r="N94" i="20"/>
  <c r="O94" i="20"/>
  <c r="P94" i="20"/>
  <c r="Q94" i="20"/>
  <c r="BC94" i="20"/>
  <c r="U94" i="20"/>
  <c r="AF94" i="20"/>
  <c r="AQ94" i="20"/>
  <c r="V94" i="20"/>
  <c r="AG94" i="20"/>
  <c r="AR94" i="20"/>
  <c r="W94" i="20"/>
  <c r="AH94" i="20"/>
  <c r="AS94" i="20"/>
  <c r="X94" i="20"/>
  <c r="AI94" i="20"/>
  <c r="AT94" i="20"/>
  <c r="Y94" i="20"/>
  <c r="AJ94" i="20"/>
  <c r="AU94" i="20"/>
  <c r="BD94" i="20"/>
  <c r="BF94" i="20"/>
  <c r="Z94" i="20"/>
  <c r="AK94" i="20"/>
  <c r="AV94" i="20"/>
  <c r="AA94" i="20"/>
  <c r="AL94" i="20"/>
  <c r="AW94" i="20"/>
  <c r="AB94" i="20"/>
  <c r="AM94" i="20"/>
  <c r="AX94" i="20"/>
  <c r="AC94" i="20"/>
  <c r="AN94" i="20"/>
  <c r="AY94" i="20"/>
  <c r="AD94" i="20"/>
  <c r="AO94" i="20"/>
  <c r="AZ94" i="20"/>
  <c r="BE94" i="20"/>
  <c r="BG94" i="20"/>
  <c r="BH94" i="20"/>
  <c r="BI94" i="20"/>
  <c r="BJ94" i="20"/>
  <c r="BK94" i="20"/>
  <c r="BL94" i="20"/>
  <c r="H95" i="20"/>
  <c r="I95" i="20"/>
  <c r="J95" i="20"/>
  <c r="K95" i="20"/>
  <c r="L95" i="20"/>
  <c r="BB95" i="20"/>
  <c r="M95" i="20"/>
  <c r="N95" i="20"/>
  <c r="O95" i="20"/>
  <c r="P95" i="20"/>
  <c r="Q95" i="20"/>
  <c r="BC95" i="20"/>
  <c r="U95" i="20"/>
  <c r="AF95" i="20"/>
  <c r="AQ95" i="20"/>
  <c r="V95" i="20"/>
  <c r="AG95" i="20"/>
  <c r="AR95" i="20"/>
  <c r="W95" i="20"/>
  <c r="AH95" i="20"/>
  <c r="AS95" i="20"/>
  <c r="X95" i="20"/>
  <c r="AI95" i="20"/>
  <c r="AT95" i="20"/>
  <c r="Y95" i="20"/>
  <c r="AJ95" i="20"/>
  <c r="AU95" i="20"/>
  <c r="BD95" i="20"/>
  <c r="BF95" i="20"/>
  <c r="Z95" i="20"/>
  <c r="AK95" i="20"/>
  <c r="AV95" i="20"/>
  <c r="AA95" i="20"/>
  <c r="AL95" i="20"/>
  <c r="AW95" i="20"/>
  <c r="AB95" i="20"/>
  <c r="AM95" i="20"/>
  <c r="AX95" i="20"/>
  <c r="AC95" i="20"/>
  <c r="AN95" i="20"/>
  <c r="AY95" i="20"/>
  <c r="AD95" i="20"/>
  <c r="AO95" i="20"/>
  <c r="AZ95" i="20"/>
  <c r="BE95" i="20"/>
  <c r="BG95" i="20"/>
  <c r="BH95" i="20"/>
  <c r="BI95" i="20"/>
  <c r="BJ95" i="20"/>
  <c r="BK95" i="20"/>
  <c r="BL95" i="20"/>
  <c r="H96" i="20"/>
  <c r="I96" i="20"/>
  <c r="J96" i="20"/>
  <c r="K96" i="20"/>
  <c r="L96" i="20"/>
  <c r="BB96" i="20"/>
  <c r="M96" i="20"/>
  <c r="N96" i="20"/>
  <c r="O96" i="20"/>
  <c r="P96" i="20"/>
  <c r="Q96" i="20"/>
  <c r="BC96" i="20"/>
  <c r="U96" i="20"/>
  <c r="AF96" i="20"/>
  <c r="AQ96" i="20"/>
  <c r="V96" i="20"/>
  <c r="AG96" i="20"/>
  <c r="AR96" i="20"/>
  <c r="W96" i="20"/>
  <c r="AH96" i="20"/>
  <c r="AS96" i="20"/>
  <c r="X96" i="20"/>
  <c r="AI96" i="20"/>
  <c r="AT96" i="20"/>
  <c r="Y96" i="20"/>
  <c r="AJ96" i="20"/>
  <c r="AU96" i="20"/>
  <c r="BD96" i="20"/>
  <c r="BF96" i="20"/>
  <c r="Z96" i="20"/>
  <c r="AK96" i="20"/>
  <c r="AV96" i="20"/>
  <c r="AA96" i="20"/>
  <c r="AL96" i="20"/>
  <c r="AW96" i="20"/>
  <c r="AB96" i="20"/>
  <c r="AM96" i="20"/>
  <c r="AX96" i="20"/>
  <c r="AC96" i="20"/>
  <c r="AN96" i="20"/>
  <c r="AY96" i="20"/>
  <c r="AD96" i="20"/>
  <c r="AO96" i="20"/>
  <c r="AZ96" i="20"/>
  <c r="BE96" i="20"/>
  <c r="BG96" i="20"/>
  <c r="BH96" i="20"/>
  <c r="BI96" i="20"/>
  <c r="BJ96" i="20"/>
  <c r="BK96" i="20"/>
  <c r="BL96" i="20"/>
  <c r="H97" i="20"/>
  <c r="I97" i="20"/>
  <c r="J97" i="20"/>
  <c r="K97" i="20"/>
  <c r="L97" i="20"/>
  <c r="BB97" i="20"/>
  <c r="M97" i="20"/>
  <c r="N97" i="20"/>
  <c r="O97" i="20"/>
  <c r="P97" i="20"/>
  <c r="Q97" i="20"/>
  <c r="BC97" i="20"/>
  <c r="U97" i="20"/>
  <c r="AF97" i="20"/>
  <c r="AQ97" i="20"/>
  <c r="V97" i="20"/>
  <c r="AG97" i="20"/>
  <c r="AR97" i="20"/>
  <c r="W97" i="20"/>
  <c r="AH97" i="20"/>
  <c r="AS97" i="20"/>
  <c r="X97" i="20"/>
  <c r="AI97" i="20"/>
  <c r="AT97" i="20"/>
  <c r="Y97" i="20"/>
  <c r="AJ97" i="20"/>
  <c r="AU97" i="20"/>
  <c r="BD97" i="20"/>
  <c r="BF97" i="20"/>
  <c r="Z97" i="20"/>
  <c r="AK97" i="20"/>
  <c r="AV97" i="20"/>
  <c r="AA97" i="20"/>
  <c r="AL97" i="20"/>
  <c r="AW97" i="20"/>
  <c r="AB97" i="20"/>
  <c r="AM97" i="20"/>
  <c r="AX97" i="20"/>
  <c r="AC97" i="20"/>
  <c r="AN97" i="20"/>
  <c r="AY97" i="20"/>
  <c r="AD97" i="20"/>
  <c r="AO97" i="20"/>
  <c r="AZ97" i="20"/>
  <c r="BE97" i="20"/>
  <c r="BG97" i="20"/>
  <c r="BH97" i="20"/>
  <c r="BI97" i="20"/>
  <c r="BJ97" i="20"/>
  <c r="BK97" i="20"/>
  <c r="BL97" i="20"/>
  <c r="H98" i="20"/>
  <c r="I98" i="20"/>
  <c r="J98" i="20"/>
  <c r="K98" i="20"/>
  <c r="L98" i="20"/>
  <c r="BB98" i="20"/>
  <c r="M98" i="20"/>
  <c r="N98" i="20"/>
  <c r="O98" i="20"/>
  <c r="P98" i="20"/>
  <c r="Q98" i="20"/>
  <c r="BC98" i="20"/>
  <c r="U98" i="20"/>
  <c r="AF98" i="20"/>
  <c r="AQ98" i="20"/>
  <c r="V98" i="20"/>
  <c r="AG98" i="20"/>
  <c r="AR98" i="20"/>
  <c r="W98" i="20"/>
  <c r="AH98" i="20"/>
  <c r="AS98" i="20"/>
  <c r="X98" i="20"/>
  <c r="AI98" i="20"/>
  <c r="AT98" i="20"/>
  <c r="Y98" i="20"/>
  <c r="AJ98" i="20"/>
  <c r="AU98" i="20"/>
  <c r="BD98" i="20"/>
  <c r="BF98" i="20"/>
  <c r="Z98" i="20"/>
  <c r="AK98" i="20"/>
  <c r="AV98" i="20"/>
  <c r="AA98" i="20"/>
  <c r="AL98" i="20"/>
  <c r="AW98" i="20"/>
  <c r="AB98" i="20"/>
  <c r="AM98" i="20"/>
  <c r="AX98" i="20"/>
  <c r="AC98" i="20"/>
  <c r="AN98" i="20"/>
  <c r="AY98" i="20"/>
  <c r="AD98" i="20"/>
  <c r="AO98" i="20"/>
  <c r="AZ98" i="20"/>
  <c r="BE98" i="20"/>
  <c r="BG98" i="20"/>
  <c r="BH98" i="20"/>
  <c r="BI98" i="20"/>
  <c r="BJ98" i="20"/>
  <c r="BK98" i="20"/>
  <c r="BL98" i="20"/>
  <c r="H99" i="20"/>
  <c r="I99" i="20"/>
  <c r="J99" i="20"/>
  <c r="K99" i="20"/>
  <c r="L99" i="20"/>
  <c r="BB99" i="20"/>
  <c r="M99" i="20"/>
  <c r="N99" i="20"/>
  <c r="O99" i="20"/>
  <c r="P99" i="20"/>
  <c r="Q99" i="20"/>
  <c r="BC99" i="20"/>
  <c r="U99" i="20"/>
  <c r="AF99" i="20"/>
  <c r="AQ99" i="20"/>
  <c r="V99" i="20"/>
  <c r="AG99" i="20"/>
  <c r="AR99" i="20"/>
  <c r="W99" i="20"/>
  <c r="AH99" i="20"/>
  <c r="AS99" i="20"/>
  <c r="X99" i="20"/>
  <c r="AI99" i="20"/>
  <c r="AT99" i="20"/>
  <c r="Y99" i="20"/>
  <c r="AJ99" i="20"/>
  <c r="AU99" i="20"/>
  <c r="BD99" i="20"/>
  <c r="BF99" i="20"/>
  <c r="Z99" i="20"/>
  <c r="AK99" i="20"/>
  <c r="AV99" i="20"/>
  <c r="AA99" i="20"/>
  <c r="AL99" i="20"/>
  <c r="AW99" i="20"/>
  <c r="AB99" i="20"/>
  <c r="AM99" i="20"/>
  <c r="AX99" i="20"/>
  <c r="AC99" i="20"/>
  <c r="AN99" i="20"/>
  <c r="AY99" i="20"/>
  <c r="AD99" i="20"/>
  <c r="AO99" i="20"/>
  <c r="AZ99" i="20"/>
  <c r="BE99" i="20"/>
  <c r="BG99" i="20"/>
  <c r="BH99" i="20"/>
  <c r="BI99" i="20"/>
  <c r="BJ99" i="20"/>
  <c r="BK99" i="20"/>
  <c r="BL99" i="20"/>
  <c r="H100" i="20"/>
  <c r="I100" i="20"/>
  <c r="J100" i="20"/>
  <c r="K100" i="20"/>
  <c r="L100" i="20"/>
  <c r="BB100" i="20"/>
  <c r="M100" i="20"/>
  <c r="N100" i="20"/>
  <c r="O100" i="20"/>
  <c r="P100" i="20"/>
  <c r="Q100" i="20"/>
  <c r="BC100" i="20"/>
  <c r="U100" i="20"/>
  <c r="AF100" i="20"/>
  <c r="AQ100" i="20"/>
  <c r="V100" i="20"/>
  <c r="AG100" i="20"/>
  <c r="AR100" i="20"/>
  <c r="W100" i="20"/>
  <c r="AH100" i="20"/>
  <c r="AS100" i="20"/>
  <c r="X100" i="20"/>
  <c r="AI100" i="20"/>
  <c r="AT100" i="20"/>
  <c r="Y100" i="20"/>
  <c r="AJ100" i="20"/>
  <c r="AU100" i="20"/>
  <c r="BD100" i="20"/>
  <c r="BF100" i="20"/>
  <c r="Z100" i="20"/>
  <c r="AK100" i="20"/>
  <c r="AV100" i="20"/>
  <c r="AA100" i="20"/>
  <c r="AL100" i="20"/>
  <c r="AW100" i="20"/>
  <c r="AB100" i="20"/>
  <c r="AM100" i="20"/>
  <c r="AX100" i="20"/>
  <c r="AC100" i="20"/>
  <c r="AN100" i="20"/>
  <c r="AY100" i="20"/>
  <c r="AD100" i="20"/>
  <c r="AO100" i="20"/>
  <c r="AZ100" i="20"/>
  <c r="BE100" i="20"/>
  <c r="BG100" i="20"/>
  <c r="BH100" i="20"/>
  <c r="BI100" i="20"/>
  <c r="BJ100" i="20"/>
  <c r="BK100" i="20"/>
  <c r="BL100" i="20"/>
  <c r="H101" i="20"/>
  <c r="I101" i="20"/>
  <c r="J101" i="20"/>
  <c r="K101" i="20"/>
  <c r="L101" i="20"/>
  <c r="BB101" i="20"/>
  <c r="M101" i="20"/>
  <c r="N101" i="20"/>
  <c r="O101" i="20"/>
  <c r="P101" i="20"/>
  <c r="Q101" i="20"/>
  <c r="BC101" i="20"/>
  <c r="U101" i="20"/>
  <c r="AF101" i="20"/>
  <c r="AQ101" i="20"/>
  <c r="V101" i="20"/>
  <c r="AG101" i="20"/>
  <c r="AR101" i="20"/>
  <c r="W101" i="20"/>
  <c r="AH101" i="20"/>
  <c r="AS101" i="20"/>
  <c r="X101" i="20"/>
  <c r="AI101" i="20"/>
  <c r="AT101" i="20"/>
  <c r="Y101" i="20"/>
  <c r="AJ101" i="20"/>
  <c r="AU101" i="20"/>
  <c r="BD101" i="20"/>
  <c r="BF101" i="20"/>
  <c r="Z101" i="20"/>
  <c r="AK101" i="20"/>
  <c r="AV101" i="20"/>
  <c r="AA101" i="20"/>
  <c r="AL101" i="20"/>
  <c r="AW101" i="20"/>
  <c r="AB101" i="20"/>
  <c r="AM101" i="20"/>
  <c r="AX101" i="20"/>
  <c r="AC101" i="20"/>
  <c r="AN101" i="20"/>
  <c r="AY101" i="20"/>
  <c r="AD101" i="20"/>
  <c r="AO101" i="20"/>
  <c r="AZ101" i="20"/>
  <c r="BE101" i="20"/>
  <c r="BG101" i="20"/>
  <c r="BH101" i="20"/>
  <c r="BI101" i="20"/>
  <c r="BJ101" i="20"/>
  <c r="BK101" i="20"/>
  <c r="BL101" i="20"/>
  <c r="H102" i="20"/>
  <c r="I102" i="20"/>
  <c r="J102" i="20"/>
  <c r="K102" i="20"/>
  <c r="L102" i="20"/>
  <c r="BB102" i="20"/>
  <c r="M102" i="20"/>
  <c r="N102" i="20"/>
  <c r="O102" i="20"/>
  <c r="P102" i="20"/>
  <c r="Q102" i="20"/>
  <c r="BC102" i="20"/>
  <c r="U102" i="20"/>
  <c r="AF102" i="20"/>
  <c r="AQ102" i="20"/>
  <c r="V102" i="20"/>
  <c r="AG102" i="20"/>
  <c r="AR102" i="20"/>
  <c r="W102" i="20"/>
  <c r="AH102" i="20"/>
  <c r="AS102" i="20"/>
  <c r="X102" i="20"/>
  <c r="AI102" i="20"/>
  <c r="AT102" i="20"/>
  <c r="Y102" i="20"/>
  <c r="AJ102" i="20"/>
  <c r="AU102" i="20"/>
  <c r="BD102" i="20"/>
  <c r="BF102" i="20"/>
  <c r="Z102" i="20"/>
  <c r="AK102" i="20"/>
  <c r="AV102" i="20"/>
  <c r="AA102" i="20"/>
  <c r="AL102" i="20"/>
  <c r="AW102" i="20"/>
  <c r="AB102" i="20"/>
  <c r="AM102" i="20"/>
  <c r="AX102" i="20"/>
  <c r="AC102" i="20"/>
  <c r="AN102" i="20"/>
  <c r="AY102" i="20"/>
  <c r="AD102" i="20"/>
  <c r="AO102" i="20"/>
  <c r="AZ102" i="20"/>
  <c r="BE102" i="20"/>
  <c r="BG102" i="20"/>
  <c r="BH102" i="20"/>
  <c r="BI102" i="20"/>
  <c r="BJ102" i="20"/>
  <c r="BK102" i="20"/>
  <c r="BL102" i="20"/>
  <c r="H103" i="20"/>
  <c r="I103" i="20"/>
  <c r="J103" i="20"/>
  <c r="K103" i="20"/>
  <c r="L103" i="20"/>
  <c r="BB103" i="20"/>
  <c r="M103" i="20"/>
  <c r="N103" i="20"/>
  <c r="O103" i="20"/>
  <c r="P103" i="20"/>
  <c r="Q103" i="20"/>
  <c r="BC103" i="20"/>
  <c r="U103" i="20"/>
  <c r="AF103" i="20"/>
  <c r="AQ103" i="20"/>
  <c r="V103" i="20"/>
  <c r="AG103" i="20"/>
  <c r="AR103" i="20"/>
  <c r="W103" i="20"/>
  <c r="AH103" i="20"/>
  <c r="AS103" i="20"/>
  <c r="X103" i="20"/>
  <c r="AI103" i="20"/>
  <c r="AT103" i="20"/>
  <c r="Y103" i="20"/>
  <c r="AJ103" i="20"/>
  <c r="AU103" i="20"/>
  <c r="BD103" i="20"/>
  <c r="BF103" i="20"/>
  <c r="Z103" i="20"/>
  <c r="AK103" i="20"/>
  <c r="AV103" i="20"/>
  <c r="AA103" i="20"/>
  <c r="AL103" i="20"/>
  <c r="AW103" i="20"/>
  <c r="AB103" i="20"/>
  <c r="AM103" i="20"/>
  <c r="AX103" i="20"/>
  <c r="AC103" i="20"/>
  <c r="AN103" i="20"/>
  <c r="AY103" i="20"/>
  <c r="AD103" i="20"/>
  <c r="AO103" i="20"/>
  <c r="AZ103" i="20"/>
  <c r="BE103" i="20"/>
  <c r="BG103" i="20"/>
  <c r="BH103" i="20"/>
  <c r="BI103" i="20"/>
  <c r="BJ103" i="20"/>
  <c r="BK103" i="20"/>
  <c r="BL103" i="20"/>
  <c r="H104" i="20"/>
  <c r="I104" i="20"/>
  <c r="J104" i="20"/>
  <c r="K104" i="20"/>
  <c r="L104" i="20"/>
  <c r="BB104" i="20"/>
  <c r="M104" i="20"/>
  <c r="N104" i="20"/>
  <c r="O104" i="20"/>
  <c r="P104" i="20"/>
  <c r="Q104" i="20"/>
  <c r="BC104" i="20"/>
  <c r="U104" i="20"/>
  <c r="AF104" i="20"/>
  <c r="AQ104" i="20"/>
  <c r="V104" i="20"/>
  <c r="AG104" i="20"/>
  <c r="AR104" i="20"/>
  <c r="W104" i="20"/>
  <c r="AH104" i="20"/>
  <c r="AS104" i="20"/>
  <c r="X104" i="20"/>
  <c r="AI104" i="20"/>
  <c r="AT104" i="20"/>
  <c r="Y104" i="20"/>
  <c r="AJ104" i="20"/>
  <c r="AU104" i="20"/>
  <c r="BD104" i="20"/>
  <c r="BF104" i="20"/>
  <c r="Z104" i="20"/>
  <c r="AK104" i="20"/>
  <c r="AV104" i="20"/>
  <c r="AA104" i="20"/>
  <c r="AL104" i="20"/>
  <c r="AW104" i="20"/>
  <c r="AB104" i="20"/>
  <c r="AM104" i="20"/>
  <c r="AX104" i="20"/>
  <c r="AC104" i="20"/>
  <c r="AN104" i="20"/>
  <c r="AY104" i="20"/>
  <c r="AD104" i="20"/>
  <c r="AO104" i="20"/>
  <c r="AZ104" i="20"/>
  <c r="BE104" i="20"/>
  <c r="BG104" i="20"/>
  <c r="BH104" i="20"/>
  <c r="BI104" i="20"/>
  <c r="BJ104" i="20"/>
  <c r="BK104" i="20"/>
  <c r="BL104" i="20"/>
  <c r="H105" i="20"/>
  <c r="I105" i="20"/>
  <c r="J105" i="20"/>
  <c r="K105" i="20"/>
  <c r="L105" i="20"/>
  <c r="BB105" i="20"/>
  <c r="M105" i="20"/>
  <c r="N105" i="20"/>
  <c r="O105" i="20"/>
  <c r="P105" i="20"/>
  <c r="Q105" i="20"/>
  <c r="BC105" i="20"/>
  <c r="U105" i="20"/>
  <c r="AF105" i="20"/>
  <c r="AQ105" i="20"/>
  <c r="V105" i="20"/>
  <c r="AG105" i="20"/>
  <c r="AR105" i="20"/>
  <c r="W105" i="20"/>
  <c r="AH105" i="20"/>
  <c r="AS105" i="20"/>
  <c r="X105" i="20"/>
  <c r="AI105" i="20"/>
  <c r="AT105" i="20"/>
  <c r="Y105" i="20"/>
  <c r="AJ105" i="20"/>
  <c r="AU105" i="20"/>
  <c r="BD105" i="20"/>
  <c r="BF105" i="20"/>
  <c r="Z105" i="20"/>
  <c r="AK105" i="20"/>
  <c r="AV105" i="20"/>
  <c r="AA105" i="20"/>
  <c r="AL105" i="20"/>
  <c r="AW105" i="20"/>
  <c r="AB105" i="20"/>
  <c r="AM105" i="20"/>
  <c r="AX105" i="20"/>
  <c r="AC105" i="20"/>
  <c r="AN105" i="20"/>
  <c r="AY105" i="20"/>
  <c r="AD105" i="20"/>
  <c r="AO105" i="20"/>
  <c r="AZ105" i="20"/>
  <c r="BE105" i="20"/>
  <c r="BG105" i="20"/>
  <c r="BH105" i="20"/>
  <c r="BI105" i="20"/>
  <c r="BJ105" i="20"/>
  <c r="BK105" i="20"/>
  <c r="BL105" i="20"/>
  <c r="H106" i="20"/>
  <c r="I106" i="20"/>
  <c r="J106" i="20"/>
  <c r="K106" i="20"/>
  <c r="L106" i="20"/>
  <c r="BB106" i="20"/>
  <c r="M106" i="20"/>
  <c r="N106" i="20"/>
  <c r="O106" i="20"/>
  <c r="P106" i="20"/>
  <c r="Q106" i="20"/>
  <c r="BC106" i="20"/>
  <c r="U106" i="20"/>
  <c r="AF106" i="20"/>
  <c r="AQ106" i="20"/>
  <c r="V106" i="20"/>
  <c r="AG106" i="20"/>
  <c r="AR106" i="20"/>
  <c r="W106" i="20"/>
  <c r="AH106" i="20"/>
  <c r="AS106" i="20"/>
  <c r="X106" i="20"/>
  <c r="AI106" i="20"/>
  <c r="AT106" i="20"/>
  <c r="Y106" i="20"/>
  <c r="AJ106" i="20"/>
  <c r="AU106" i="20"/>
  <c r="BD106" i="20"/>
  <c r="BF106" i="20"/>
  <c r="Z106" i="20"/>
  <c r="AK106" i="20"/>
  <c r="AV106" i="20"/>
  <c r="AA106" i="20"/>
  <c r="AL106" i="20"/>
  <c r="AW106" i="20"/>
  <c r="AB106" i="20"/>
  <c r="AM106" i="20"/>
  <c r="AX106" i="20"/>
  <c r="AC106" i="20"/>
  <c r="AN106" i="20"/>
  <c r="AY106" i="20"/>
  <c r="AD106" i="20"/>
  <c r="AO106" i="20"/>
  <c r="AZ106" i="20"/>
  <c r="BE106" i="20"/>
  <c r="BG106" i="20"/>
  <c r="BH106" i="20"/>
  <c r="BI106" i="20"/>
  <c r="BJ106" i="20"/>
  <c r="BK106" i="20"/>
  <c r="BL106" i="20"/>
  <c r="H107" i="20"/>
  <c r="I107" i="20"/>
  <c r="J107" i="20"/>
  <c r="K107" i="20"/>
  <c r="L107" i="20"/>
  <c r="BB107" i="20"/>
  <c r="M107" i="20"/>
  <c r="N107" i="20"/>
  <c r="O107" i="20"/>
  <c r="P107" i="20"/>
  <c r="Q107" i="20"/>
  <c r="BC107" i="20"/>
  <c r="U107" i="20"/>
  <c r="AF107" i="20"/>
  <c r="AQ107" i="20"/>
  <c r="V107" i="20"/>
  <c r="AG107" i="20"/>
  <c r="AR107" i="20"/>
  <c r="W107" i="20"/>
  <c r="AH107" i="20"/>
  <c r="AS107" i="20"/>
  <c r="X107" i="20"/>
  <c r="AI107" i="20"/>
  <c r="AT107" i="20"/>
  <c r="Y107" i="20"/>
  <c r="AJ107" i="20"/>
  <c r="AU107" i="20"/>
  <c r="BD107" i="20"/>
  <c r="BF107" i="20"/>
  <c r="Z107" i="20"/>
  <c r="AK107" i="20"/>
  <c r="AV107" i="20"/>
  <c r="AA107" i="20"/>
  <c r="AL107" i="20"/>
  <c r="AW107" i="20"/>
  <c r="AB107" i="20"/>
  <c r="AM107" i="20"/>
  <c r="AX107" i="20"/>
  <c r="AC107" i="20"/>
  <c r="AN107" i="20"/>
  <c r="AY107" i="20"/>
  <c r="AD107" i="20"/>
  <c r="AO107" i="20"/>
  <c r="AZ107" i="20"/>
  <c r="BE107" i="20"/>
  <c r="BG107" i="20"/>
  <c r="BH107" i="20"/>
  <c r="BI107" i="20"/>
  <c r="BJ107" i="20"/>
  <c r="BK107" i="20"/>
  <c r="BL107" i="20"/>
  <c r="H108" i="20"/>
  <c r="I108" i="20"/>
  <c r="J108" i="20"/>
  <c r="K108" i="20"/>
  <c r="L108" i="20"/>
  <c r="BB108" i="20"/>
  <c r="M108" i="20"/>
  <c r="N108" i="20"/>
  <c r="O108" i="20"/>
  <c r="P108" i="20"/>
  <c r="Q108" i="20"/>
  <c r="BC108" i="20"/>
  <c r="U108" i="20"/>
  <c r="AF108" i="20"/>
  <c r="AQ108" i="20"/>
  <c r="V108" i="20"/>
  <c r="AG108" i="20"/>
  <c r="AR108" i="20"/>
  <c r="W108" i="20"/>
  <c r="AH108" i="20"/>
  <c r="AS108" i="20"/>
  <c r="X108" i="20"/>
  <c r="AI108" i="20"/>
  <c r="AT108" i="20"/>
  <c r="Y108" i="20"/>
  <c r="AJ108" i="20"/>
  <c r="AU108" i="20"/>
  <c r="BD108" i="20"/>
  <c r="BF108" i="20"/>
  <c r="Z108" i="20"/>
  <c r="AK108" i="20"/>
  <c r="AV108" i="20"/>
  <c r="AA108" i="20"/>
  <c r="AL108" i="20"/>
  <c r="AW108" i="20"/>
  <c r="AB108" i="20"/>
  <c r="AM108" i="20"/>
  <c r="AX108" i="20"/>
  <c r="AC108" i="20"/>
  <c r="AN108" i="20"/>
  <c r="AY108" i="20"/>
  <c r="AD108" i="20"/>
  <c r="AO108" i="20"/>
  <c r="AZ108" i="20"/>
  <c r="BE108" i="20"/>
  <c r="BG108" i="20"/>
  <c r="BH108" i="20"/>
  <c r="BI108" i="20"/>
  <c r="BJ108" i="20"/>
  <c r="BK108" i="20"/>
  <c r="BL108" i="20"/>
  <c r="H109" i="20"/>
  <c r="I109" i="20"/>
  <c r="J109" i="20"/>
  <c r="K109" i="20"/>
  <c r="L109" i="20"/>
  <c r="BB109" i="20"/>
  <c r="M109" i="20"/>
  <c r="N109" i="20"/>
  <c r="O109" i="20"/>
  <c r="P109" i="20"/>
  <c r="Q109" i="20"/>
  <c r="BC109" i="20"/>
  <c r="U109" i="20"/>
  <c r="AF109" i="20"/>
  <c r="AQ109" i="20"/>
  <c r="V109" i="20"/>
  <c r="AG109" i="20"/>
  <c r="AR109" i="20"/>
  <c r="W109" i="20"/>
  <c r="AH109" i="20"/>
  <c r="AS109" i="20"/>
  <c r="X109" i="20"/>
  <c r="AI109" i="20"/>
  <c r="AT109" i="20"/>
  <c r="Y109" i="20"/>
  <c r="AJ109" i="20"/>
  <c r="AU109" i="20"/>
  <c r="BD109" i="20"/>
  <c r="BF109" i="20"/>
  <c r="Z109" i="20"/>
  <c r="AK109" i="20"/>
  <c r="AV109" i="20"/>
  <c r="AA109" i="20"/>
  <c r="AL109" i="20"/>
  <c r="AW109" i="20"/>
  <c r="AB109" i="20"/>
  <c r="AM109" i="20"/>
  <c r="AX109" i="20"/>
  <c r="AC109" i="20"/>
  <c r="AN109" i="20"/>
  <c r="AY109" i="20"/>
  <c r="AD109" i="20"/>
  <c r="AO109" i="20"/>
  <c r="AZ109" i="20"/>
  <c r="BE109" i="20"/>
  <c r="BG109" i="20"/>
  <c r="BH109" i="20"/>
  <c r="BI109" i="20"/>
  <c r="BJ109" i="20"/>
  <c r="BK109" i="20"/>
  <c r="BL109" i="20"/>
  <c r="H110" i="20"/>
  <c r="I110" i="20"/>
  <c r="J110" i="20"/>
  <c r="K110" i="20"/>
  <c r="L110" i="20"/>
  <c r="BB110" i="20"/>
  <c r="M110" i="20"/>
  <c r="N110" i="20"/>
  <c r="O110" i="20"/>
  <c r="P110" i="20"/>
  <c r="Q110" i="20"/>
  <c r="BC110" i="20"/>
  <c r="U110" i="20"/>
  <c r="AF110" i="20"/>
  <c r="AQ110" i="20"/>
  <c r="V110" i="20"/>
  <c r="AG110" i="20"/>
  <c r="AR110" i="20"/>
  <c r="W110" i="20"/>
  <c r="AH110" i="20"/>
  <c r="AS110" i="20"/>
  <c r="X110" i="20"/>
  <c r="AI110" i="20"/>
  <c r="AT110" i="20"/>
  <c r="Y110" i="20"/>
  <c r="AJ110" i="20"/>
  <c r="AU110" i="20"/>
  <c r="BD110" i="20"/>
  <c r="BF110" i="20"/>
  <c r="Z110" i="20"/>
  <c r="AK110" i="20"/>
  <c r="AV110" i="20"/>
  <c r="AA110" i="20"/>
  <c r="AL110" i="20"/>
  <c r="AW110" i="20"/>
  <c r="AB110" i="20"/>
  <c r="AM110" i="20"/>
  <c r="AX110" i="20"/>
  <c r="AC110" i="20"/>
  <c r="AN110" i="20"/>
  <c r="AY110" i="20"/>
  <c r="AD110" i="20"/>
  <c r="AO110" i="20"/>
  <c r="AZ110" i="20"/>
  <c r="BE110" i="20"/>
  <c r="BG110" i="20"/>
  <c r="BH110" i="20"/>
  <c r="BI110" i="20"/>
  <c r="BJ110" i="20"/>
  <c r="BK110" i="20"/>
  <c r="BL110" i="20"/>
  <c r="H111" i="20"/>
  <c r="I111" i="20"/>
  <c r="J111" i="20"/>
  <c r="K111" i="20"/>
  <c r="L111" i="20"/>
  <c r="BB111" i="20"/>
  <c r="M111" i="20"/>
  <c r="N111" i="20"/>
  <c r="O111" i="20"/>
  <c r="P111" i="20"/>
  <c r="Q111" i="20"/>
  <c r="BC111" i="20"/>
  <c r="U111" i="20"/>
  <c r="AF111" i="20"/>
  <c r="AQ111" i="20"/>
  <c r="V111" i="20"/>
  <c r="AG111" i="20"/>
  <c r="AR111" i="20"/>
  <c r="W111" i="20"/>
  <c r="AH111" i="20"/>
  <c r="AS111" i="20"/>
  <c r="X111" i="20"/>
  <c r="AI111" i="20"/>
  <c r="AT111" i="20"/>
  <c r="Y111" i="20"/>
  <c r="AJ111" i="20"/>
  <c r="AU111" i="20"/>
  <c r="BD111" i="20"/>
  <c r="BF111" i="20"/>
  <c r="Z111" i="20"/>
  <c r="AK111" i="20"/>
  <c r="AV111" i="20"/>
  <c r="AA111" i="20"/>
  <c r="AL111" i="20"/>
  <c r="AW111" i="20"/>
  <c r="AB111" i="20"/>
  <c r="AM111" i="20"/>
  <c r="AX111" i="20"/>
  <c r="AC111" i="20"/>
  <c r="AN111" i="20"/>
  <c r="AY111" i="20"/>
  <c r="AD111" i="20"/>
  <c r="AO111" i="20"/>
  <c r="AZ111" i="20"/>
  <c r="BE111" i="20"/>
  <c r="BG111" i="20"/>
  <c r="BH111" i="20"/>
  <c r="BI111" i="20"/>
  <c r="BJ111" i="20"/>
  <c r="BK111" i="20"/>
  <c r="BL111" i="20"/>
  <c r="H112" i="20"/>
  <c r="I112" i="20"/>
  <c r="J112" i="20"/>
  <c r="K112" i="20"/>
  <c r="L112" i="20"/>
  <c r="BB112" i="20"/>
  <c r="M112" i="20"/>
  <c r="N112" i="20"/>
  <c r="O112" i="20"/>
  <c r="P112" i="20"/>
  <c r="Q112" i="20"/>
  <c r="BC112" i="20"/>
  <c r="U112" i="20"/>
  <c r="AF112" i="20"/>
  <c r="AQ112" i="20"/>
  <c r="V112" i="20"/>
  <c r="AG112" i="20"/>
  <c r="AR112" i="20"/>
  <c r="W112" i="20"/>
  <c r="AH112" i="20"/>
  <c r="AS112" i="20"/>
  <c r="X112" i="20"/>
  <c r="AI112" i="20"/>
  <c r="AT112" i="20"/>
  <c r="Y112" i="20"/>
  <c r="AJ112" i="20"/>
  <c r="AU112" i="20"/>
  <c r="BD112" i="20"/>
  <c r="BF112" i="20"/>
  <c r="Z112" i="20"/>
  <c r="AK112" i="20"/>
  <c r="AV112" i="20"/>
  <c r="AA112" i="20"/>
  <c r="AL112" i="20"/>
  <c r="AW112" i="20"/>
  <c r="AB112" i="20"/>
  <c r="AM112" i="20"/>
  <c r="AX112" i="20"/>
  <c r="AC112" i="20"/>
  <c r="AN112" i="20"/>
  <c r="AY112" i="20"/>
  <c r="AD112" i="20"/>
  <c r="AO112" i="20"/>
  <c r="AZ112" i="20"/>
  <c r="BE112" i="20"/>
  <c r="BG112" i="20"/>
  <c r="BH112" i="20"/>
  <c r="BI112" i="20"/>
  <c r="BJ112" i="20"/>
  <c r="BK112" i="20"/>
  <c r="BL112" i="20"/>
  <c r="H113" i="20"/>
  <c r="I113" i="20"/>
  <c r="J113" i="20"/>
  <c r="K113" i="20"/>
  <c r="L113" i="20"/>
  <c r="BB113" i="20"/>
  <c r="M113" i="20"/>
  <c r="N113" i="20"/>
  <c r="O113" i="20"/>
  <c r="P113" i="20"/>
  <c r="Q113" i="20"/>
  <c r="BC113" i="20"/>
  <c r="U113" i="20"/>
  <c r="AF113" i="20"/>
  <c r="AQ113" i="20"/>
  <c r="V113" i="20"/>
  <c r="AG113" i="20"/>
  <c r="AR113" i="20"/>
  <c r="W113" i="20"/>
  <c r="AH113" i="20"/>
  <c r="AS113" i="20"/>
  <c r="X113" i="20"/>
  <c r="AI113" i="20"/>
  <c r="AT113" i="20"/>
  <c r="Y113" i="20"/>
  <c r="AJ113" i="20"/>
  <c r="AU113" i="20"/>
  <c r="BD113" i="20"/>
  <c r="BF113" i="20"/>
  <c r="Z113" i="20"/>
  <c r="AK113" i="20"/>
  <c r="AV113" i="20"/>
  <c r="AA113" i="20"/>
  <c r="AL113" i="20"/>
  <c r="AW113" i="20"/>
  <c r="AB113" i="20"/>
  <c r="AM113" i="20"/>
  <c r="AX113" i="20"/>
  <c r="AC113" i="20"/>
  <c r="AN113" i="20"/>
  <c r="AY113" i="20"/>
  <c r="AD113" i="20"/>
  <c r="AO113" i="20"/>
  <c r="AZ113" i="20"/>
  <c r="BE113" i="20"/>
  <c r="BG113" i="20"/>
  <c r="BH113" i="20"/>
  <c r="BI113" i="20"/>
  <c r="BJ113" i="20"/>
  <c r="BK113" i="20"/>
  <c r="BL113" i="20"/>
  <c r="H114" i="20"/>
  <c r="I114" i="20"/>
  <c r="J114" i="20"/>
  <c r="K114" i="20"/>
  <c r="L114" i="20"/>
  <c r="BB114" i="20"/>
  <c r="M114" i="20"/>
  <c r="N114" i="20"/>
  <c r="O114" i="20"/>
  <c r="P114" i="20"/>
  <c r="Q114" i="20"/>
  <c r="BC114" i="20"/>
  <c r="U114" i="20"/>
  <c r="AF114" i="20"/>
  <c r="AQ114" i="20"/>
  <c r="V114" i="20"/>
  <c r="AG114" i="20"/>
  <c r="AR114" i="20"/>
  <c r="W114" i="20"/>
  <c r="AH114" i="20"/>
  <c r="AS114" i="20"/>
  <c r="X114" i="20"/>
  <c r="AI114" i="20"/>
  <c r="AT114" i="20"/>
  <c r="Y114" i="20"/>
  <c r="AJ114" i="20"/>
  <c r="AU114" i="20"/>
  <c r="BD114" i="20"/>
  <c r="BF114" i="20"/>
  <c r="Z114" i="20"/>
  <c r="AK114" i="20"/>
  <c r="AV114" i="20"/>
  <c r="AA114" i="20"/>
  <c r="AL114" i="20"/>
  <c r="AW114" i="20"/>
  <c r="AB114" i="20"/>
  <c r="AM114" i="20"/>
  <c r="AX114" i="20"/>
  <c r="AC114" i="20"/>
  <c r="AN114" i="20"/>
  <c r="AY114" i="20"/>
  <c r="AD114" i="20"/>
  <c r="AO114" i="20"/>
  <c r="AZ114" i="20"/>
  <c r="BE114" i="20"/>
  <c r="BG114" i="20"/>
  <c r="BH114" i="20"/>
  <c r="BI114" i="20"/>
  <c r="BJ114" i="20"/>
  <c r="BK114" i="20"/>
  <c r="BL114" i="20"/>
  <c r="H115" i="20"/>
  <c r="I115" i="20"/>
  <c r="J115" i="20"/>
  <c r="K115" i="20"/>
  <c r="L115" i="20"/>
  <c r="BB115" i="20"/>
  <c r="M115" i="20"/>
  <c r="N115" i="20"/>
  <c r="O115" i="20"/>
  <c r="P115" i="20"/>
  <c r="Q115" i="20"/>
  <c r="BC115" i="20"/>
  <c r="U115" i="20"/>
  <c r="AF115" i="20"/>
  <c r="AQ115" i="20"/>
  <c r="V115" i="20"/>
  <c r="AG115" i="20"/>
  <c r="AR115" i="20"/>
  <c r="W115" i="20"/>
  <c r="AH115" i="20"/>
  <c r="AS115" i="20"/>
  <c r="X115" i="20"/>
  <c r="AI115" i="20"/>
  <c r="AT115" i="20"/>
  <c r="Y115" i="20"/>
  <c r="AJ115" i="20"/>
  <c r="AU115" i="20"/>
  <c r="BD115" i="20"/>
  <c r="BF115" i="20"/>
  <c r="Z115" i="20"/>
  <c r="AK115" i="20"/>
  <c r="AV115" i="20"/>
  <c r="AA115" i="20"/>
  <c r="AL115" i="20"/>
  <c r="AW115" i="20"/>
  <c r="AB115" i="20"/>
  <c r="AM115" i="20"/>
  <c r="AX115" i="20"/>
  <c r="AC115" i="20"/>
  <c r="AN115" i="20"/>
  <c r="AY115" i="20"/>
  <c r="AD115" i="20"/>
  <c r="AO115" i="20"/>
  <c r="AZ115" i="20"/>
  <c r="BE115" i="20"/>
  <c r="BG115" i="20"/>
  <c r="BH115" i="20"/>
  <c r="BI115" i="20"/>
  <c r="BJ115" i="20"/>
  <c r="BK115" i="20"/>
  <c r="BL115" i="20"/>
  <c r="H116" i="20"/>
  <c r="I116" i="20"/>
  <c r="J116" i="20"/>
  <c r="K116" i="20"/>
  <c r="L116" i="20"/>
  <c r="BB116" i="20"/>
  <c r="M116" i="20"/>
  <c r="N116" i="20"/>
  <c r="O116" i="20"/>
  <c r="P116" i="20"/>
  <c r="Q116" i="20"/>
  <c r="BC116" i="20"/>
  <c r="U116" i="20"/>
  <c r="AF116" i="20"/>
  <c r="AQ116" i="20"/>
  <c r="V116" i="20"/>
  <c r="AG116" i="20"/>
  <c r="AR116" i="20"/>
  <c r="W116" i="20"/>
  <c r="AH116" i="20"/>
  <c r="AS116" i="20"/>
  <c r="X116" i="20"/>
  <c r="AI116" i="20"/>
  <c r="AT116" i="20"/>
  <c r="Y116" i="20"/>
  <c r="AJ116" i="20"/>
  <c r="AU116" i="20"/>
  <c r="BD116" i="20"/>
  <c r="BF116" i="20"/>
  <c r="Z116" i="20"/>
  <c r="AK116" i="20"/>
  <c r="AV116" i="20"/>
  <c r="AA116" i="20"/>
  <c r="AL116" i="20"/>
  <c r="AW116" i="20"/>
  <c r="AB116" i="20"/>
  <c r="AM116" i="20"/>
  <c r="AX116" i="20"/>
  <c r="AC116" i="20"/>
  <c r="AN116" i="20"/>
  <c r="AY116" i="20"/>
  <c r="AD116" i="20"/>
  <c r="AO116" i="20"/>
  <c r="AZ116" i="20"/>
  <c r="BE116" i="20"/>
  <c r="BG116" i="20"/>
  <c r="BH116" i="20"/>
  <c r="BI116" i="20"/>
  <c r="BJ116" i="20"/>
  <c r="BK116" i="20"/>
  <c r="BL116" i="20"/>
  <c r="H117" i="20"/>
  <c r="I117" i="20"/>
  <c r="J117" i="20"/>
  <c r="K117" i="20"/>
  <c r="L117" i="20"/>
  <c r="BB117" i="20"/>
  <c r="M117" i="20"/>
  <c r="N117" i="20"/>
  <c r="O117" i="20"/>
  <c r="P117" i="20"/>
  <c r="Q117" i="20"/>
  <c r="BC117" i="20"/>
  <c r="U117" i="20"/>
  <c r="AF117" i="20"/>
  <c r="AQ117" i="20"/>
  <c r="V117" i="20"/>
  <c r="AG117" i="20"/>
  <c r="AR117" i="20"/>
  <c r="W117" i="20"/>
  <c r="AH117" i="20"/>
  <c r="AS117" i="20"/>
  <c r="X117" i="20"/>
  <c r="AI117" i="20"/>
  <c r="AT117" i="20"/>
  <c r="Y117" i="20"/>
  <c r="AJ117" i="20"/>
  <c r="AU117" i="20"/>
  <c r="BD117" i="20"/>
  <c r="BF117" i="20"/>
  <c r="Z117" i="20"/>
  <c r="AK117" i="20"/>
  <c r="AV117" i="20"/>
  <c r="AA117" i="20"/>
  <c r="AL117" i="20"/>
  <c r="AW117" i="20"/>
  <c r="AB117" i="20"/>
  <c r="AM117" i="20"/>
  <c r="AX117" i="20"/>
  <c r="AC117" i="20"/>
  <c r="AN117" i="20"/>
  <c r="AY117" i="20"/>
  <c r="AD117" i="20"/>
  <c r="AO117" i="20"/>
  <c r="AZ117" i="20"/>
  <c r="BE117" i="20"/>
  <c r="BG117" i="20"/>
  <c r="BH117" i="20"/>
  <c r="BI117" i="20"/>
  <c r="BJ117" i="20"/>
  <c r="BK117" i="20"/>
  <c r="BL117" i="20"/>
  <c r="H118" i="20"/>
  <c r="I118" i="20"/>
  <c r="J118" i="20"/>
  <c r="K118" i="20"/>
  <c r="L118" i="20"/>
  <c r="BB118" i="20"/>
  <c r="M118" i="20"/>
  <c r="N118" i="20"/>
  <c r="O118" i="20"/>
  <c r="P118" i="20"/>
  <c r="Q118" i="20"/>
  <c r="BC118" i="20"/>
  <c r="U118" i="20"/>
  <c r="AF118" i="20"/>
  <c r="AQ118" i="20"/>
  <c r="V118" i="20"/>
  <c r="AG118" i="20"/>
  <c r="AR118" i="20"/>
  <c r="W118" i="20"/>
  <c r="AH118" i="20"/>
  <c r="AS118" i="20"/>
  <c r="X118" i="20"/>
  <c r="AI118" i="20"/>
  <c r="AT118" i="20"/>
  <c r="Y118" i="20"/>
  <c r="AJ118" i="20"/>
  <c r="AU118" i="20"/>
  <c r="BD118" i="20"/>
  <c r="BF118" i="20"/>
  <c r="Z118" i="20"/>
  <c r="AK118" i="20"/>
  <c r="AV118" i="20"/>
  <c r="AA118" i="20"/>
  <c r="AL118" i="20"/>
  <c r="AW118" i="20"/>
  <c r="AB118" i="20"/>
  <c r="AM118" i="20"/>
  <c r="AX118" i="20"/>
  <c r="AC118" i="20"/>
  <c r="AN118" i="20"/>
  <c r="AY118" i="20"/>
  <c r="AD118" i="20"/>
  <c r="AO118" i="20"/>
  <c r="AZ118" i="20"/>
  <c r="BE118" i="20"/>
  <c r="BG118" i="20"/>
  <c r="BH118" i="20"/>
  <c r="BI118" i="20"/>
  <c r="BJ118" i="20"/>
  <c r="BK118" i="20"/>
  <c r="BL118" i="20"/>
  <c r="H119" i="20"/>
  <c r="I119" i="20"/>
  <c r="J119" i="20"/>
  <c r="K119" i="20"/>
  <c r="L119" i="20"/>
  <c r="BB119" i="20"/>
  <c r="M119" i="20"/>
  <c r="N119" i="20"/>
  <c r="O119" i="20"/>
  <c r="P119" i="20"/>
  <c r="Q119" i="20"/>
  <c r="BC119" i="20"/>
  <c r="U119" i="20"/>
  <c r="AF119" i="20"/>
  <c r="AQ119" i="20"/>
  <c r="V119" i="20"/>
  <c r="AG119" i="20"/>
  <c r="AR119" i="20"/>
  <c r="W119" i="20"/>
  <c r="AH119" i="20"/>
  <c r="AS119" i="20"/>
  <c r="X119" i="20"/>
  <c r="AI119" i="20"/>
  <c r="AT119" i="20"/>
  <c r="Y119" i="20"/>
  <c r="AJ119" i="20"/>
  <c r="AU119" i="20"/>
  <c r="BD119" i="20"/>
  <c r="BF119" i="20"/>
  <c r="Z119" i="20"/>
  <c r="AK119" i="20"/>
  <c r="AV119" i="20"/>
  <c r="AA119" i="20"/>
  <c r="AL119" i="20"/>
  <c r="AW119" i="20"/>
  <c r="AB119" i="20"/>
  <c r="AM119" i="20"/>
  <c r="AX119" i="20"/>
  <c r="AC119" i="20"/>
  <c r="AN119" i="20"/>
  <c r="AY119" i="20"/>
  <c r="AD119" i="20"/>
  <c r="AO119" i="20"/>
  <c r="AZ119" i="20"/>
  <c r="BE119" i="20"/>
  <c r="BG119" i="20"/>
  <c r="BH119" i="20"/>
  <c r="BI119" i="20"/>
  <c r="BJ119" i="20"/>
  <c r="BK119" i="20"/>
  <c r="BL119" i="20"/>
  <c r="H120" i="20"/>
  <c r="I120" i="20"/>
  <c r="J120" i="20"/>
  <c r="K120" i="20"/>
  <c r="L120" i="20"/>
  <c r="BB120" i="20"/>
  <c r="M120" i="20"/>
  <c r="N120" i="20"/>
  <c r="O120" i="20"/>
  <c r="P120" i="20"/>
  <c r="Q120" i="20"/>
  <c r="BC120" i="20"/>
  <c r="U120" i="20"/>
  <c r="AF120" i="20"/>
  <c r="AQ120" i="20"/>
  <c r="V120" i="20"/>
  <c r="AG120" i="20"/>
  <c r="AR120" i="20"/>
  <c r="W120" i="20"/>
  <c r="AH120" i="20"/>
  <c r="AS120" i="20"/>
  <c r="X120" i="20"/>
  <c r="AI120" i="20"/>
  <c r="AT120" i="20"/>
  <c r="Y120" i="20"/>
  <c r="AJ120" i="20"/>
  <c r="AU120" i="20"/>
  <c r="BD120" i="20"/>
  <c r="BF120" i="20"/>
  <c r="Z120" i="20"/>
  <c r="AK120" i="20"/>
  <c r="AV120" i="20"/>
  <c r="AA120" i="20"/>
  <c r="AL120" i="20"/>
  <c r="AW120" i="20"/>
  <c r="AB120" i="20"/>
  <c r="AM120" i="20"/>
  <c r="AX120" i="20"/>
  <c r="AC120" i="20"/>
  <c r="AN120" i="20"/>
  <c r="AY120" i="20"/>
  <c r="AD120" i="20"/>
  <c r="AO120" i="20"/>
  <c r="AZ120" i="20"/>
  <c r="BE120" i="20"/>
  <c r="BG120" i="20"/>
  <c r="BH120" i="20"/>
  <c r="BI120" i="20"/>
  <c r="BJ120" i="20"/>
  <c r="BK120" i="20"/>
  <c r="BL120" i="20"/>
  <c r="H121" i="20"/>
  <c r="I121" i="20"/>
  <c r="J121" i="20"/>
  <c r="K121" i="20"/>
  <c r="L121" i="20"/>
  <c r="BB121" i="20"/>
  <c r="M121" i="20"/>
  <c r="N121" i="20"/>
  <c r="O121" i="20"/>
  <c r="P121" i="20"/>
  <c r="Q121" i="20"/>
  <c r="BC121" i="20"/>
  <c r="U121" i="20"/>
  <c r="AF121" i="20"/>
  <c r="AQ121" i="20"/>
  <c r="V121" i="20"/>
  <c r="AG121" i="20"/>
  <c r="AR121" i="20"/>
  <c r="W121" i="20"/>
  <c r="AH121" i="20"/>
  <c r="AS121" i="20"/>
  <c r="X121" i="20"/>
  <c r="AI121" i="20"/>
  <c r="AT121" i="20"/>
  <c r="Y121" i="20"/>
  <c r="AJ121" i="20"/>
  <c r="AU121" i="20"/>
  <c r="BD121" i="20"/>
  <c r="BF121" i="20"/>
  <c r="Z121" i="20"/>
  <c r="AK121" i="20"/>
  <c r="AV121" i="20"/>
  <c r="AA121" i="20"/>
  <c r="AL121" i="20"/>
  <c r="AW121" i="20"/>
  <c r="AB121" i="20"/>
  <c r="AM121" i="20"/>
  <c r="AX121" i="20"/>
  <c r="AC121" i="20"/>
  <c r="AN121" i="20"/>
  <c r="AY121" i="20"/>
  <c r="AD121" i="20"/>
  <c r="AO121" i="20"/>
  <c r="AZ121" i="20"/>
  <c r="BE121" i="20"/>
  <c r="BG121" i="20"/>
  <c r="BH121" i="20"/>
  <c r="BI121" i="20"/>
  <c r="BJ121" i="20"/>
  <c r="BK121" i="20"/>
  <c r="BL121" i="20"/>
  <c r="H122" i="20"/>
  <c r="I122" i="20"/>
  <c r="J122" i="20"/>
  <c r="K122" i="20"/>
  <c r="L122" i="20"/>
  <c r="BB122" i="20"/>
  <c r="M122" i="20"/>
  <c r="N122" i="20"/>
  <c r="O122" i="20"/>
  <c r="P122" i="20"/>
  <c r="Q122" i="20"/>
  <c r="BC122" i="20"/>
  <c r="U122" i="20"/>
  <c r="AF122" i="20"/>
  <c r="AQ122" i="20"/>
  <c r="V122" i="20"/>
  <c r="AG122" i="20"/>
  <c r="AR122" i="20"/>
  <c r="W122" i="20"/>
  <c r="AH122" i="20"/>
  <c r="AS122" i="20"/>
  <c r="X122" i="20"/>
  <c r="AI122" i="20"/>
  <c r="AT122" i="20"/>
  <c r="Y122" i="20"/>
  <c r="AJ122" i="20"/>
  <c r="AU122" i="20"/>
  <c r="BD122" i="20"/>
  <c r="BF122" i="20"/>
  <c r="Z122" i="20"/>
  <c r="AK122" i="20"/>
  <c r="AV122" i="20"/>
  <c r="AA122" i="20"/>
  <c r="AL122" i="20"/>
  <c r="AW122" i="20"/>
  <c r="AB122" i="20"/>
  <c r="AM122" i="20"/>
  <c r="AX122" i="20"/>
  <c r="AC122" i="20"/>
  <c r="AN122" i="20"/>
  <c r="AY122" i="20"/>
  <c r="AD122" i="20"/>
  <c r="AO122" i="20"/>
  <c r="AZ122" i="20"/>
  <c r="BE122" i="20"/>
  <c r="BG122" i="20"/>
  <c r="BH122" i="20"/>
  <c r="BI122" i="20"/>
  <c r="BJ122" i="20"/>
  <c r="BK122" i="20"/>
  <c r="BL122" i="20"/>
  <c r="H123" i="20"/>
  <c r="I123" i="20"/>
  <c r="J123" i="20"/>
  <c r="K123" i="20"/>
  <c r="L123" i="20"/>
  <c r="BB123" i="20"/>
  <c r="M123" i="20"/>
  <c r="N123" i="20"/>
  <c r="O123" i="20"/>
  <c r="P123" i="20"/>
  <c r="Q123" i="20"/>
  <c r="BC123" i="20"/>
  <c r="U123" i="20"/>
  <c r="AF123" i="20"/>
  <c r="AQ123" i="20"/>
  <c r="V123" i="20"/>
  <c r="AG123" i="20"/>
  <c r="AR123" i="20"/>
  <c r="W123" i="20"/>
  <c r="AH123" i="20"/>
  <c r="AS123" i="20"/>
  <c r="X123" i="20"/>
  <c r="AI123" i="20"/>
  <c r="AT123" i="20"/>
  <c r="Y123" i="20"/>
  <c r="AJ123" i="20"/>
  <c r="AU123" i="20"/>
  <c r="BD123" i="20"/>
  <c r="BF123" i="20"/>
  <c r="Z123" i="20"/>
  <c r="AK123" i="20"/>
  <c r="AV123" i="20"/>
  <c r="AA123" i="20"/>
  <c r="AL123" i="20"/>
  <c r="AW123" i="20"/>
  <c r="AB123" i="20"/>
  <c r="AM123" i="20"/>
  <c r="AX123" i="20"/>
  <c r="AC123" i="20"/>
  <c r="AN123" i="20"/>
  <c r="AY123" i="20"/>
  <c r="AD123" i="20"/>
  <c r="AO123" i="20"/>
  <c r="AZ123" i="20"/>
  <c r="BE123" i="20"/>
  <c r="BG123" i="20"/>
  <c r="BH123" i="20"/>
  <c r="BI123" i="20"/>
  <c r="BJ123" i="20"/>
  <c r="BK123" i="20"/>
  <c r="BL123" i="20"/>
  <c r="H124" i="20"/>
  <c r="I124" i="20"/>
  <c r="J124" i="20"/>
  <c r="K124" i="20"/>
  <c r="L124" i="20"/>
  <c r="BB124" i="20"/>
  <c r="M124" i="20"/>
  <c r="N124" i="20"/>
  <c r="O124" i="20"/>
  <c r="P124" i="20"/>
  <c r="Q124" i="20"/>
  <c r="BC124" i="20"/>
  <c r="U124" i="20"/>
  <c r="AF124" i="20"/>
  <c r="AQ124" i="20"/>
  <c r="V124" i="20"/>
  <c r="AG124" i="20"/>
  <c r="AR124" i="20"/>
  <c r="W124" i="20"/>
  <c r="AH124" i="20"/>
  <c r="AS124" i="20"/>
  <c r="X124" i="20"/>
  <c r="AI124" i="20"/>
  <c r="AT124" i="20"/>
  <c r="Y124" i="20"/>
  <c r="AJ124" i="20"/>
  <c r="AU124" i="20"/>
  <c r="BD124" i="20"/>
  <c r="BF124" i="20"/>
  <c r="Z124" i="20"/>
  <c r="AK124" i="20"/>
  <c r="AV124" i="20"/>
  <c r="AA124" i="20"/>
  <c r="AL124" i="20"/>
  <c r="AW124" i="20"/>
  <c r="AB124" i="20"/>
  <c r="AM124" i="20"/>
  <c r="AX124" i="20"/>
  <c r="AC124" i="20"/>
  <c r="AN124" i="20"/>
  <c r="AY124" i="20"/>
  <c r="AD124" i="20"/>
  <c r="AO124" i="20"/>
  <c r="AZ124" i="20"/>
  <c r="BE124" i="20"/>
  <c r="BG124" i="20"/>
  <c r="BH124" i="20"/>
  <c r="BI124" i="20"/>
  <c r="BJ124" i="20"/>
  <c r="BK124" i="20"/>
  <c r="BL124" i="20"/>
  <c r="H125" i="20"/>
  <c r="I125" i="20"/>
  <c r="J125" i="20"/>
  <c r="K125" i="20"/>
  <c r="L125" i="20"/>
  <c r="BB125" i="20"/>
  <c r="M125" i="20"/>
  <c r="N125" i="20"/>
  <c r="O125" i="20"/>
  <c r="P125" i="20"/>
  <c r="Q125" i="20"/>
  <c r="BC125" i="20"/>
  <c r="U125" i="20"/>
  <c r="AF125" i="20"/>
  <c r="AQ125" i="20"/>
  <c r="V125" i="20"/>
  <c r="AG125" i="20"/>
  <c r="AR125" i="20"/>
  <c r="W125" i="20"/>
  <c r="AH125" i="20"/>
  <c r="AS125" i="20"/>
  <c r="X125" i="20"/>
  <c r="AI125" i="20"/>
  <c r="AT125" i="20"/>
  <c r="Y125" i="20"/>
  <c r="AJ125" i="20"/>
  <c r="AU125" i="20"/>
  <c r="BD125" i="20"/>
  <c r="BF125" i="20"/>
  <c r="Z125" i="20"/>
  <c r="AK125" i="20"/>
  <c r="AV125" i="20"/>
  <c r="AA125" i="20"/>
  <c r="AL125" i="20"/>
  <c r="AW125" i="20"/>
  <c r="AB125" i="20"/>
  <c r="AM125" i="20"/>
  <c r="AX125" i="20"/>
  <c r="AC125" i="20"/>
  <c r="AN125" i="20"/>
  <c r="AY125" i="20"/>
  <c r="AD125" i="20"/>
  <c r="AO125" i="20"/>
  <c r="AZ125" i="20"/>
  <c r="BE125" i="20"/>
  <c r="BG125" i="20"/>
  <c r="BH125" i="20"/>
  <c r="BI125" i="20"/>
  <c r="BJ125" i="20"/>
  <c r="BK125" i="20"/>
  <c r="BL125" i="20"/>
  <c r="H126" i="20"/>
  <c r="I126" i="20"/>
  <c r="J126" i="20"/>
  <c r="K126" i="20"/>
  <c r="L126" i="20"/>
  <c r="BB126" i="20"/>
  <c r="M126" i="20"/>
  <c r="N126" i="20"/>
  <c r="O126" i="20"/>
  <c r="P126" i="20"/>
  <c r="Q126" i="20"/>
  <c r="BC126" i="20"/>
  <c r="U126" i="20"/>
  <c r="AF126" i="20"/>
  <c r="AQ126" i="20"/>
  <c r="V126" i="20"/>
  <c r="AG126" i="20"/>
  <c r="AR126" i="20"/>
  <c r="W126" i="20"/>
  <c r="AH126" i="20"/>
  <c r="AS126" i="20"/>
  <c r="X126" i="20"/>
  <c r="AI126" i="20"/>
  <c r="AT126" i="20"/>
  <c r="Y126" i="20"/>
  <c r="AJ126" i="20"/>
  <c r="AU126" i="20"/>
  <c r="BD126" i="20"/>
  <c r="BF126" i="20"/>
  <c r="Z126" i="20"/>
  <c r="AK126" i="20"/>
  <c r="AV126" i="20"/>
  <c r="AA126" i="20"/>
  <c r="AL126" i="20"/>
  <c r="AW126" i="20"/>
  <c r="AB126" i="20"/>
  <c r="AM126" i="20"/>
  <c r="AX126" i="20"/>
  <c r="AC126" i="20"/>
  <c r="AN126" i="20"/>
  <c r="AY126" i="20"/>
  <c r="AD126" i="20"/>
  <c r="AO126" i="20"/>
  <c r="AZ126" i="20"/>
  <c r="BE126" i="20"/>
  <c r="BG126" i="20"/>
  <c r="BH126" i="20"/>
  <c r="BI126" i="20"/>
  <c r="BJ126" i="20"/>
  <c r="BK126" i="20"/>
  <c r="BL126" i="20"/>
  <c r="H127" i="20"/>
  <c r="I127" i="20"/>
  <c r="J127" i="20"/>
  <c r="K127" i="20"/>
  <c r="L127" i="20"/>
  <c r="BB127" i="20"/>
  <c r="M127" i="20"/>
  <c r="N127" i="20"/>
  <c r="O127" i="20"/>
  <c r="P127" i="20"/>
  <c r="Q127" i="20"/>
  <c r="BC127" i="20"/>
  <c r="U127" i="20"/>
  <c r="AF127" i="20"/>
  <c r="AQ127" i="20"/>
  <c r="V127" i="20"/>
  <c r="AG127" i="20"/>
  <c r="AR127" i="20"/>
  <c r="W127" i="20"/>
  <c r="AH127" i="20"/>
  <c r="AS127" i="20"/>
  <c r="X127" i="20"/>
  <c r="AI127" i="20"/>
  <c r="AT127" i="20"/>
  <c r="Y127" i="20"/>
  <c r="AJ127" i="20"/>
  <c r="AU127" i="20"/>
  <c r="BD127" i="20"/>
  <c r="BF127" i="20"/>
  <c r="Z127" i="20"/>
  <c r="AK127" i="20"/>
  <c r="AV127" i="20"/>
  <c r="AA127" i="20"/>
  <c r="AL127" i="20"/>
  <c r="AW127" i="20"/>
  <c r="AB127" i="20"/>
  <c r="AM127" i="20"/>
  <c r="AX127" i="20"/>
  <c r="AC127" i="20"/>
  <c r="AN127" i="20"/>
  <c r="AY127" i="20"/>
  <c r="AD127" i="20"/>
  <c r="AO127" i="20"/>
  <c r="AZ127" i="20"/>
  <c r="BE127" i="20"/>
  <c r="BG127" i="20"/>
  <c r="BH127" i="20"/>
  <c r="BI127" i="20"/>
  <c r="BJ127" i="20"/>
  <c r="BK127" i="20"/>
  <c r="BL127" i="20"/>
  <c r="H128" i="20"/>
  <c r="I128" i="20"/>
  <c r="J128" i="20"/>
  <c r="K128" i="20"/>
  <c r="L128" i="20"/>
  <c r="BB128" i="20"/>
  <c r="M128" i="20"/>
  <c r="N128" i="20"/>
  <c r="O128" i="20"/>
  <c r="P128" i="20"/>
  <c r="Q128" i="20"/>
  <c r="BC128" i="20"/>
  <c r="U128" i="20"/>
  <c r="AF128" i="20"/>
  <c r="AQ128" i="20"/>
  <c r="V128" i="20"/>
  <c r="AG128" i="20"/>
  <c r="AR128" i="20"/>
  <c r="W128" i="20"/>
  <c r="AH128" i="20"/>
  <c r="AS128" i="20"/>
  <c r="X128" i="20"/>
  <c r="AI128" i="20"/>
  <c r="AT128" i="20"/>
  <c r="Y128" i="20"/>
  <c r="AJ128" i="20"/>
  <c r="AU128" i="20"/>
  <c r="BD128" i="20"/>
  <c r="BF128" i="20"/>
  <c r="Z128" i="20"/>
  <c r="AK128" i="20"/>
  <c r="AV128" i="20"/>
  <c r="AA128" i="20"/>
  <c r="AL128" i="20"/>
  <c r="AW128" i="20"/>
  <c r="AB128" i="20"/>
  <c r="AM128" i="20"/>
  <c r="AX128" i="20"/>
  <c r="AC128" i="20"/>
  <c r="AN128" i="20"/>
  <c r="AY128" i="20"/>
  <c r="AD128" i="20"/>
  <c r="AO128" i="20"/>
  <c r="AZ128" i="20"/>
  <c r="BE128" i="20"/>
  <c r="BG128" i="20"/>
  <c r="BH128" i="20"/>
  <c r="BI128" i="20"/>
  <c r="BJ128" i="20"/>
  <c r="BK128" i="20"/>
  <c r="BL128" i="20"/>
  <c r="H129" i="20"/>
  <c r="I129" i="20"/>
  <c r="J129" i="20"/>
  <c r="K129" i="20"/>
  <c r="L129" i="20"/>
  <c r="BB129" i="20"/>
  <c r="M129" i="20"/>
  <c r="N129" i="20"/>
  <c r="O129" i="20"/>
  <c r="P129" i="20"/>
  <c r="Q129" i="20"/>
  <c r="BC129" i="20"/>
  <c r="U129" i="20"/>
  <c r="AF129" i="20"/>
  <c r="AQ129" i="20"/>
  <c r="V129" i="20"/>
  <c r="AG129" i="20"/>
  <c r="AR129" i="20"/>
  <c r="W129" i="20"/>
  <c r="AH129" i="20"/>
  <c r="AS129" i="20"/>
  <c r="X129" i="20"/>
  <c r="AI129" i="20"/>
  <c r="AT129" i="20"/>
  <c r="Y129" i="20"/>
  <c r="AJ129" i="20"/>
  <c r="AU129" i="20"/>
  <c r="BD129" i="20"/>
  <c r="BF129" i="20"/>
  <c r="Z129" i="20"/>
  <c r="AK129" i="20"/>
  <c r="AV129" i="20"/>
  <c r="AA129" i="20"/>
  <c r="AL129" i="20"/>
  <c r="AW129" i="20"/>
  <c r="AB129" i="20"/>
  <c r="AM129" i="20"/>
  <c r="AX129" i="20"/>
  <c r="AC129" i="20"/>
  <c r="AN129" i="20"/>
  <c r="AY129" i="20"/>
  <c r="AD129" i="20"/>
  <c r="AO129" i="20"/>
  <c r="AZ129" i="20"/>
  <c r="BE129" i="20"/>
  <c r="BG129" i="20"/>
  <c r="BH129" i="20"/>
  <c r="BI129" i="20"/>
  <c r="BJ129" i="20"/>
  <c r="BK129" i="20"/>
  <c r="BL129" i="20"/>
  <c r="H130" i="20"/>
  <c r="I130" i="20"/>
  <c r="J130" i="20"/>
  <c r="K130" i="20"/>
  <c r="L130" i="20"/>
  <c r="BB130" i="20"/>
  <c r="M130" i="20"/>
  <c r="N130" i="20"/>
  <c r="O130" i="20"/>
  <c r="P130" i="20"/>
  <c r="Q130" i="20"/>
  <c r="BC130" i="20"/>
  <c r="U130" i="20"/>
  <c r="AF130" i="20"/>
  <c r="AQ130" i="20"/>
  <c r="V130" i="20"/>
  <c r="AG130" i="20"/>
  <c r="AR130" i="20"/>
  <c r="W130" i="20"/>
  <c r="AH130" i="20"/>
  <c r="AS130" i="20"/>
  <c r="X130" i="20"/>
  <c r="AI130" i="20"/>
  <c r="AT130" i="20"/>
  <c r="Y130" i="20"/>
  <c r="AJ130" i="20"/>
  <c r="AU130" i="20"/>
  <c r="BD130" i="20"/>
  <c r="BF130" i="20"/>
  <c r="Z130" i="20"/>
  <c r="AK130" i="20"/>
  <c r="AV130" i="20"/>
  <c r="AA130" i="20"/>
  <c r="AL130" i="20"/>
  <c r="AW130" i="20"/>
  <c r="AB130" i="20"/>
  <c r="AM130" i="20"/>
  <c r="AX130" i="20"/>
  <c r="AC130" i="20"/>
  <c r="AN130" i="20"/>
  <c r="AY130" i="20"/>
  <c r="AD130" i="20"/>
  <c r="AO130" i="20"/>
  <c r="AZ130" i="20"/>
  <c r="BE130" i="20"/>
  <c r="BG130" i="20"/>
  <c r="BH130" i="20"/>
  <c r="BI130" i="20"/>
  <c r="BJ130" i="20"/>
  <c r="BK130" i="20"/>
  <c r="BL130" i="20"/>
  <c r="H131" i="20"/>
  <c r="I131" i="20"/>
  <c r="J131" i="20"/>
  <c r="K131" i="20"/>
  <c r="L131" i="20"/>
  <c r="BB131" i="20"/>
  <c r="M131" i="20"/>
  <c r="N131" i="20"/>
  <c r="O131" i="20"/>
  <c r="P131" i="20"/>
  <c r="Q131" i="20"/>
  <c r="BC131" i="20"/>
  <c r="U131" i="20"/>
  <c r="AF131" i="20"/>
  <c r="AQ131" i="20"/>
  <c r="V131" i="20"/>
  <c r="AG131" i="20"/>
  <c r="AR131" i="20"/>
  <c r="W131" i="20"/>
  <c r="AH131" i="20"/>
  <c r="AS131" i="20"/>
  <c r="X131" i="20"/>
  <c r="AI131" i="20"/>
  <c r="AT131" i="20"/>
  <c r="Y131" i="20"/>
  <c r="AJ131" i="20"/>
  <c r="AU131" i="20"/>
  <c r="BD131" i="20"/>
  <c r="BF131" i="20"/>
  <c r="Z131" i="20"/>
  <c r="AK131" i="20"/>
  <c r="AV131" i="20"/>
  <c r="AA131" i="20"/>
  <c r="AL131" i="20"/>
  <c r="AW131" i="20"/>
  <c r="AB131" i="20"/>
  <c r="AM131" i="20"/>
  <c r="AX131" i="20"/>
  <c r="AC131" i="20"/>
  <c r="AN131" i="20"/>
  <c r="AY131" i="20"/>
  <c r="AD131" i="20"/>
  <c r="AO131" i="20"/>
  <c r="AZ131" i="20"/>
  <c r="BE131" i="20"/>
  <c r="BG131" i="20"/>
  <c r="BH131" i="20"/>
  <c r="BI131" i="20"/>
  <c r="BJ131" i="20"/>
  <c r="BK131" i="20"/>
  <c r="BL131" i="20"/>
  <c r="H132" i="20"/>
  <c r="I132" i="20"/>
  <c r="J132" i="20"/>
  <c r="K132" i="20"/>
  <c r="L132" i="20"/>
  <c r="BB132" i="20"/>
  <c r="M132" i="20"/>
  <c r="N132" i="20"/>
  <c r="O132" i="20"/>
  <c r="P132" i="20"/>
  <c r="Q132" i="20"/>
  <c r="BC132" i="20"/>
  <c r="U132" i="20"/>
  <c r="AF132" i="20"/>
  <c r="AQ132" i="20"/>
  <c r="V132" i="20"/>
  <c r="AG132" i="20"/>
  <c r="AR132" i="20"/>
  <c r="W132" i="20"/>
  <c r="AH132" i="20"/>
  <c r="AS132" i="20"/>
  <c r="X132" i="20"/>
  <c r="AI132" i="20"/>
  <c r="AT132" i="20"/>
  <c r="Y132" i="20"/>
  <c r="AJ132" i="20"/>
  <c r="AU132" i="20"/>
  <c r="BD132" i="20"/>
  <c r="BF132" i="20"/>
  <c r="Z132" i="20"/>
  <c r="AK132" i="20"/>
  <c r="AV132" i="20"/>
  <c r="AA132" i="20"/>
  <c r="AL132" i="20"/>
  <c r="AW132" i="20"/>
  <c r="AB132" i="20"/>
  <c r="AM132" i="20"/>
  <c r="AX132" i="20"/>
  <c r="AC132" i="20"/>
  <c r="AN132" i="20"/>
  <c r="AY132" i="20"/>
  <c r="AD132" i="20"/>
  <c r="AO132" i="20"/>
  <c r="AZ132" i="20"/>
  <c r="BE132" i="20"/>
  <c r="BG132" i="20"/>
  <c r="BH132" i="20"/>
  <c r="BI132" i="20"/>
  <c r="BJ132" i="20"/>
  <c r="BK132" i="20"/>
  <c r="BL132" i="20"/>
  <c r="H133" i="20"/>
  <c r="I133" i="20"/>
  <c r="J133" i="20"/>
  <c r="K133" i="20"/>
  <c r="L133" i="20"/>
  <c r="BB133" i="20"/>
  <c r="M133" i="20"/>
  <c r="N133" i="20"/>
  <c r="O133" i="20"/>
  <c r="P133" i="20"/>
  <c r="Q133" i="20"/>
  <c r="BC133" i="20"/>
  <c r="U133" i="20"/>
  <c r="AF133" i="20"/>
  <c r="AQ133" i="20"/>
  <c r="V133" i="20"/>
  <c r="AG133" i="20"/>
  <c r="AR133" i="20"/>
  <c r="W133" i="20"/>
  <c r="AH133" i="20"/>
  <c r="AS133" i="20"/>
  <c r="X133" i="20"/>
  <c r="AI133" i="20"/>
  <c r="AT133" i="20"/>
  <c r="Y133" i="20"/>
  <c r="AJ133" i="20"/>
  <c r="AU133" i="20"/>
  <c r="BD133" i="20"/>
  <c r="BF133" i="20"/>
  <c r="Z133" i="20"/>
  <c r="AK133" i="20"/>
  <c r="AV133" i="20"/>
  <c r="AA133" i="20"/>
  <c r="AL133" i="20"/>
  <c r="AW133" i="20"/>
  <c r="AB133" i="20"/>
  <c r="AM133" i="20"/>
  <c r="AX133" i="20"/>
  <c r="AC133" i="20"/>
  <c r="AN133" i="20"/>
  <c r="AY133" i="20"/>
  <c r="AD133" i="20"/>
  <c r="AO133" i="20"/>
  <c r="AZ133" i="20"/>
  <c r="BE133" i="20"/>
  <c r="BG133" i="20"/>
  <c r="BH133" i="20"/>
  <c r="BI133" i="20"/>
  <c r="BJ133" i="20"/>
  <c r="BK133" i="20"/>
  <c r="BL133" i="20"/>
  <c r="H134" i="20"/>
  <c r="I134" i="20"/>
  <c r="J134" i="20"/>
  <c r="K134" i="20"/>
  <c r="L134" i="20"/>
  <c r="BB134" i="20"/>
  <c r="M134" i="20"/>
  <c r="N134" i="20"/>
  <c r="O134" i="20"/>
  <c r="P134" i="20"/>
  <c r="Q134" i="20"/>
  <c r="BC134" i="20"/>
  <c r="U134" i="20"/>
  <c r="AF134" i="20"/>
  <c r="AQ134" i="20"/>
  <c r="V134" i="20"/>
  <c r="AG134" i="20"/>
  <c r="AR134" i="20"/>
  <c r="W134" i="20"/>
  <c r="AH134" i="20"/>
  <c r="AS134" i="20"/>
  <c r="X134" i="20"/>
  <c r="AI134" i="20"/>
  <c r="AT134" i="20"/>
  <c r="Y134" i="20"/>
  <c r="AJ134" i="20"/>
  <c r="AU134" i="20"/>
  <c r="BD134" i="20"/>
  <c r="BF134" i="20"/>
  <c r="Z134" i="20"/>
  <c r="AK134" i="20"/>
  <c r="AV134" i="20"/>
  <c r="AA134" i="20"/>
  <c r="AL134" i="20"/>
  <c r="AW134" i="20"/>
  <c r="AB134" i="20"/>
  <c r="AM134" i="20"/>
  <c r="AX134" i="20"/>
  <c r="AC134" i="20"/>
  <c r="AN134" i="20"/>
  <c r="AY134" i="20"/>
  <c r="AD134" i="20"/>
  <c r="AO134" i="20"/>
  <c r="AZ134" i="20"/>
  <c r="BE134" i="20"/>
  <c r="BG134" i="20"/>
  <c r="BH134" i="20"/>
  <c r="BI134" i="20"/>
  <c r="BJ134" i="20"/>
  <c r="BK134" i="20"/>
  <c r="BL134" i="20"/>
  <c r="H135" i="20"/>
  <c r="I135" i="20"/>
  <c r="J135" i="20"/>
  <c r="K135" i="20"/>
  <c r="L135" i="20"/>
  <c r="BB135" i="20"/>
  <c r="M135" i="20"/>
  <c r="N135" i="20"/>
  <c r="O135" i="20"/>
  <c r="P135" i="20"/>
  <c r="Q135" i="20"/>
  <c r="BC135" i="20"/>
  <c r="U135" i="20"/>
  <c r="AF135" i="20"/>
  <c r="AQ135" i="20"/>
  <c r="V135" i="20"/>
  <c r="AG135" i="20"/>
  <c r="AR135" i="20"/>
  <c r="W135" i="20"/>
  <c r="AH135" i="20"/>
  <c r="AS135" i="20"/>
  <c r="X135" i="20"/>
  <c r="AI135" i="20"/>
  <c r="AT135" i="20"/>
  <c r="Y135" i="20"/>
  <c r="AJ135" i="20"/>
  <c r="AU135" i="20"/>
  <c r="BD135" i="20"/>
  <c r="BF135" i="20"/>
  <c r="Z135" i="20"/>
  <c r="AK135" i="20"/>
  <c r="AV135" i="20"/>
  <c r="AA135" i="20"/>
  <c r="AL135" i="20"/>
  <c r="AW135" i="20"/>
  <c r="AB135" i="20"/>
  <c r="AM135" i="20"/>
  <c r="AX135" i="20"/>
  <c r="AC135" i="20"/>
  <c r="AN135" i="20"/>
  <c r="AY135" i="20"/>
  <c r="AD135" i="20"/>
  <c r="AO135" i="20"/>
  <c r="AZ135" i="20"/>
  <c r="BE135" i="20"/>
  <c r="BG135" i="20"/>
  <c r="BH135" i="20"/>
  <c r="BI135" i="20"/>
  <c r="BJ135" i="20"/>
  <c r="BK135" i="20"/>
  <c r="BL135" i="20"/>
  <c r="H136" i="20"/>
  <c r="I136" i="20"/>
  <c r="J136" i="20"/>
  <c r="K136" i="20"/>
  <c r="L136" i="20"/>
  <c r="BB136" i="20"/>
  <c r="M136" i="20"/>
  <c r="N136" i="20"/>
  <c r="O136" i="20"/>
  <c r="P136" i="20"/>
  <c r="Q136" i="20"/>
  <c r="BC136" i="20"/>
  <c r="U136" i="20"/>
  <c r="AF136" i="20"/>
  <c r="AQ136" i="20"/>
  <c r="V136" i="20"/>
  <c r="AG136" i="20"/>
  <c r="AR136" i="20"/>
  <c r="W136" i="20"/>
  <c r="AH136" i="20"/>
  <c r="AS136" i="20"/>
  <c r="X136" i="20"/>
  <c r="AI136" i="20"/>
  <c r="AT136" i="20"/>
  <c r="Y136" i="20"/>
  <c r="AJ136" i="20"/>
  <c r="AU136" i="20"/>
  <c r="BD136" i="20"/>
  <c r="BF136" i="20"/>
  <c r="Z136" i="20"/>
  <c r="AK136" i="20"/>
  <c r="AV136" i="20"/>
  <c r="AA136" i="20"/>
  <c r="AL136" i="20"/>
  <c r="AW136" i="20"/>
  <c r="AB136" i="20"/>
  <c r="AM136" i="20"/>
  <c r="AX136" i="20"/>
  <c r="AC136" i="20"/>
  <c r="AN136" i="20"/>
  <c r="AY136" i="20"/>
  <c r="AD136" i="20"/>
  <c r="AO136" i="20"/>
  <c r="AZ136" i="20"/>
  <c r="BE136" i="20"/>
  <c r="BG136" i="20"/>
  <c r="BH136" i="20"/>
  <c r="BI136" i="20"/>
  <c r="BJ136" i="20"/>
  <c r="BK136" i="20"/>
  <c r="BL136" i="20"/>
  <c r="H137" i="20"/>
  <c r="I137" i="20"/>
  <c r="J137" i="20"/>
  <c r="K137" i="20"/>
  <c r="L137" i="20"/>
  <c r="BB137" i="20"/>
  <c r="M137" i="20"/>
  <c r="N137" i="20"/>
  <c r="O137" i="20"/>
  <c r="P137" i="20"/>
  <c r="Q137" i="20"/>
  <c r="BC137" i="20"/>
  <c r="U137" i="20"/>
  <c r="AF137" i="20"/>
  <c r="AQ137" i="20"/>
  <c r="V137" i="20"/>
  <c r="AG137" i="20"/>
  <c r="AR137" i="20"/>
  <c r="W137" i="20"/>
  <c r="AH137" i="20"/>
  <c r="AS137" i="20"/>
  <c r="X137" i="20"/>
  <c r="AI137" i="20"/>
  <c r="AT137" i="20"/>
  <c r="Y137" i="20"/>
  <c r="AJ137" i="20"/>
  <c r="AU137" i="20"/>
  <c r="BD137" i="20"/>
  <c r="BF137" i="20"/>
  <c r="Z137" i="20"/>
  <c r="AK137" i="20"/>
  <c r="AV137" i="20"/>
  <c r="AA137" i="20"/>
  <c r="AL137" i="20"/>
  <c r="AW137" i="20"/>
  <c r="AB137" i="20"/>
  <c r="AM137" i="20"/>
  <c r="AX137" i="20"/>
  <c r="AC137" i="20"/>
  <c r="AN137" i="20"/>
  <c r="AY137" i="20"/>
  <c r="AD137" i="20"/>
  <c r="AO137" i="20"/>
  <c r="AZ137" i="20"/>
  <c r="BE137" i="20"/>
  <c r="BG137" i="20"/>
  <c r="BH137" i="20"/>
  <c r="BI137" i="20"/>
  <c r="BJ137" i="20"/>
  <c r="BK137" i="20"/>
  <c r="BL137" i="20"/>
  <c r="H138" i="20"/>
  <c r="I138" i="20"/>
  <c r="J138" i="20"/>
  <c r="K138" i="20"/>
  <c r="L138" i="20"/>
  <c r="BB138" i="20"/>
  <c r="M138" i="20"/>
  <c r="N138" i="20"/>
  <c r="O138" i="20"/>
  <c r="P138" i="20"/>
  <c r="Q138" i="20"/>
  <c r="BC138" i="20"/>
  <c r="U138" i="20"/>
  <c r="AF138" i="20"/>
  <c r="AQ138" i="20"/>
  <c r="V138" i="20"/>
  <c r="AG138" i="20"/>
  <c r="AR138" i="20"/>
  <c r="W138" i="20"/>
  <c r="AH138" i="20"/>
  <c r="AS138" i="20"/>
  <c r="X138" i="20"/>
  <c r="AI138" i="20"/>
  <c r="AT138" i="20"/>
  <c r="Y138" i="20"/>
  <c r="AJ138" i="20"/>
  <c r="AU138" i="20"/>
  <c r="BD138" i="20"/>
  <c r="BF138" i="20"/>
  <c r="Z138" i="20"/>
  <c r="AK138" i="20"/>
  <c r="AV138" i="20"/>
  <c r="AA138" i="20"/>
  <c r="AL138" i="20"/>
  <c r="AW138" i="20"/>
  <c r="AB138" i="20"/>
  <c r="AM138" i="20"/>
  <c r="AX138" i="20"/>
  <c r="AC138" i="20"/>
  <c r="AN138" i="20"/>
  <c r="AY138" i="20"/>
  <c r="AD138" i="20"/>
  <c r="AO138" i="20"/>
  <c r="AZ138" i="20"/>
  <c r="BE138" i="20"/>
  <c r="BG138" i="20"/>
  <c r="BH138" i="20"/>
  <c r="BI138" i="20"/>
  <c r="BJ138" i="20"/>
  <c r="BK138" i="20"/>
  <c r="BL138" i="20"/>
  <c r="H139" i="20"/>
  <c r="I139" i="20"/>
  <c r="J139" i="20"/>
  <c r="K139" i="20"/>
  <c r="L139" i="20"/>
  <c r="BB139" i="20"/>
  <c r="M139" i="20"/>
  <c r="N139" i="20"/>
  <c r="O139" i="20"/>
  <c r="P139" i="20"/>
  <c r="Q139" i="20"/>
  <c r="BC139" i="20"/>
  <c r="U139" i="20"/>
  <c r="AF139" i="20"/>
  <c r="AQ139" i="20"/>
  <c r="V139" i="20"/>
  <c r="AG139" i="20"/>
  <c r="AR139" i="20"/>
  <c r="W139" i="20"/>
  <c r="AH139" i="20"/>
  <c r="AS139" i="20"/>
  <c r="X139" i="20"/>
  <c r="AI139" i="20"/>
  <c r="AT139" i="20"/>
  <c r="Y139" i="20"/>
  <c r="AJ139" i="20"/>
  <c r="AU139" i="20"/>
  <c r="BD139" i="20"/>
  <c r="BF139" i="20"/>
  <c r="Z139" i="20"/>
  <c r="AK139" i="20"/>
  <c r="AV139" i="20"/>
  <c r="AA139" i="20"/>
  <c r="AL139" i="20"/>
  <c r="AW139" i="20"/>
  <c r="AB139" i="20"/>
  <c r="AM139" i="20"/>
  <c r="AX139" i="20"/>
  <c r="AC139" i="20"/>
  <c r="AN139" i="20"/>
  <c r="AY139" i="20"/>
  <c r="AD139" i="20"/>
  <c r="AO139" i="20"/>
  <c r="AZ139" i="20"/>
  <c r="BE139" i="20"/>
  <c r="BG139" i="20"/>
  <c r="BH139" i="20"/>
  <c r="BI139" i="20"/>
  <c r="BJ139" i="20"/>
  <c r="BK139" i="20"/>
  <c r="BL139" i="20"/>
  <c r="H140" i="20"/>
  <c r="I140" i="20"/>
  <c r="J140" i="20"/>
  <c r="K140" i="20"/>
  <c r="L140" i="20"/>
  <c r="BB140" i="20"/>
  <c r="M140" i="20"/>
  <c r="N140" i="20"/>
  <c r="O140" i="20"/>
  <c r="P140" i="20"/>
  <c r="Q140" i="20"/>
  <c r="BC140" i="20"/>
  <c r="U140" i="20"/>
  <c r="AF140" i="20"/>
  <c r="AQ140" i="20"/>
  <c r="V140" i="20"/>
  <c r="AG140" i="20"/>
  <c r="AR140" i="20"/>
  <c r="W140" i="20"/>
  <c r="AH140" i="20"/>
  <c r="AS140" i="20"/>
  <c r="X140" i="20"/>
  <c r="AI140" i="20"/>
  <c r="AT140" i="20"/>
  <c r="Y140" i="20"/>
  <c r="AJ140" i="20"/>
  <c r="AU140" i="20"/>
  <c r="BD140" i="20"/>
  <c r="BF140" i="20"/>
  <c r="Z140" i="20"/>
  <c r="AK140" i="20"/>
  <c r="AV140" i="20"/>
  <c r="AA140" i="20"/>
  <c r="AL140" i="20"/>
  <c r="AW140" i="20"/>
  <c r="AB140" i="20"/>
  <c r="AM140" i="20"/>
  <c r="AX140" i="20"/>
  <c r="AC140" i="20"/>
  <c r="AN140" i="20"/>
  <c r="AY140" i="20"/>
  <c r="AD140" i="20"/>
  <c r="AO140" i="20"/>
  <c r="AZ140" i="20"/>
  <c r="BE140" i="20"/>
  <c r="BG140" i="20"/>
  <c r="BH140" i="20"/>
  <c r="BI140" i="20"/>
  <c r="BJ140" i="20"/>
  <c r="BK140" i="20"/>
  <c r="BL140" i="20"/>
  <c r="H141" i="20"/>
  <c r="I141" i="20"/>
  <c r="J141" i="20"/>
  <c r="K141" i="20"/>
  <c r="L141" i="20"/>
  <c r="BB141" i="20"/>
  <c r="M141" i="20"/>
  <c r="N141" i="20"/>
  <c r="O141" i="20"/>
  <c r="P141" i="20"/>
  <c r="Q141" i="20"/>
  <c r="BC141" i="20"/>
  <c r="U141" i="20"/>
  <c r="AF141" i="20"/>
  <c r="AQ141" i="20"/>
  <c r="V141" i="20"/>
  <c r="AG141" i="20"/>
  <c r="AR141" i="20"/>
  <c r="W141" i="20"/>
  <c r="AH141" i="20"/>
  <c r="AS141" i="20"/>
  <c r="X141" i="20"/>
  <c r="AI141" i="20"/>
  <c r="AT141" i="20"/>
  <c r="Y141" i="20"/>
  <c r="AJ141" i="20"/>
  <c r="AU141" i="20"/>
  <c r="BD141" i="20"/>
  <c r="BF141" i="20"/>
  <c r="Z141" i="20"/>
  <c r="AK141" i="20"/>
  <c r="AV141" i="20"/>
  <c r="AA141" i="20"/>
  <c r="AL141" i="20"/>
  <c r="AW141" i="20"/>
  <c r="AB141" i="20"/>
  <c r="AM141" i="20"/>
  <c r="AX141" i="20"/>
  <c r="AC141" i="20"/>
  <c r="AN141" i="20"/>
  <c r="AY141" i="20"/>
  <c r="AD141" i="20"/>
  <c r="AO141" i="20"/>
  <c r="AZ141" i="20"/>
  <c r="BE141" i="20"/>
  <c r="BG141" i="20"/>
  <c r="BH141" i="20"/>
  <c r="BI141" i="20"/>
  <c r="BJ141" i="20"/>
  <c r="BK141" i="20"/>
  <c r="BL141" i="20"/>
  <c r="H142" i="20"/>
  <c r="I142" i="20"/>
  <c r="J142" i="20"/>
  <c r="K142" i="20"/>
  <c r="L142" i="20"/>
  <c r="BB142" i="20"/>
  <c r="M142" i="20"/>
  <c r="N142" i="20"/>
  <c r="O142" i="20"/>
  <c r="P142" i="20"/>
  <c r="Q142" i="20"/>
  <c r="BC142" i="20"/>
  <c r="U142" i="20"/>
  <c r="AF142" i="20"/>
  <c r="AQ142" i="20"/>
  <c r="V142" i="20"/>
  <c r="AG142" i="20"/>
  <c r="AR142" i="20"/>
  <c r="W142" i="20"/>
  <c r="AH142" i="20"/>
  <c r="AS142" i="20"/>
  <c r="X142" i="20"/>
  <c r="AI142" i="20"/>
  <c r="AT142" i="20"/>
  <c r="Y142" i="20"/>
  <c r="AJ142" i="20"/>
  <c r="AU142" i="20"/>
  <c r="BD142" i="20"/>
  <c r="BF142" i="20"/>
  <c r="Z142" i="20"/>
  <c r="AK142" i="20"/>
  <c r="AV142" i="20"/>
  <c r="AA142" i="20"/>
  <c r="AL142" i="20"/>
  <c r="AW142" i="20"/>
  <c r="AB142" i="20"/>
  <c r="AM142" i="20"/>
  <c r="AX142" i="20"/>
  <c r="AC142" i="20"/>
  <c r="AN142" i="20"/>
  <c r="AY142" i="20"/>
  <c r="AD142" i="20"/>
  <c r="AO142" i="20"/>
  <c r="AZ142" i="20"/>
  <c r="BE142" i="20"/>
  <c r="BG142" i="20"/>
  <c r="BH142" i="20"/>
  <c r="BI142" i="20"/>
  <c r="BJ142" i="20"/>
  <c r="BK142" i="20"/>
  <c r="BL142" i="20"/>
  <c r="H143" i="20"/>
  <c r="I143" i="20"/>
  <c r="J143" i="20"/>
  <c r="K143" i="20"/>
  <c r="L143" i="20"/>
  <c r="BB143" i="20"/>
  <c r="M143" i="20"/>
  <c r="N143" i="20"/>
  <c r="O143" i="20"/>
  <c r="P143" i="20"/>
  <c r="Q143" i="20"/>
  <c r="BC143" i="20"/>
  <c r="U143" i="20"/>
  <c r="AF143" i="20"/>
  <c r="AQ143" i="20"/>
  <c r="V143" i="20"/>
  <c r="AG143" i="20"/>
  <c r="AR143" i="20"/>
  <c r="W143" i="20"/>
  <c r="AH143" i="20"/>
  <c r="AS143" i="20"/>
  <c r="X143" i="20"/>
  <c r="AI143" i="20"/>
  <c r="AT143" i="20"/>
  <c r="Y143" i="20"/>
  <c r="AJ143" i="20"/>
  <c r="AU143" i="20"/>
  <c r="BD143" i="20"/>
  <c r="BF143" i="20"/>
  <c r="Z143" i="20"/>
  <c r="AK143" i="20"/>
  <c r="AV143" i="20"/>
  <c r="AA143" i="20"/>
  <c r="AL143" i="20"/>
  <c r="AW143" i="20"/>
  <c r="AB143" i="20"/>
  <c r="AM143" i="20"/>
  <c r="AX143" i="20"/>
  <c r="AC143" i="20"/>
  <c r="AN143" i="20"/>
  <c r="AY143" i="20"/>
  <c r="AD143" i="20"/>
  <c r="AO143" i="20"/>
  <c r="AZ143" i="20"/>
  <c r="BE143" i="20"/>
  <c r="BG143" i="20"/>
  <c r="BH143" i="20"/>
  <c r="BI143" i="20"/>
  <c r="BJ143" i="20"/>
  <c r="BK143" i="20"/>
  <c r="BL143" i="20"/>
  <c r="H144" i="20"/>
  <c r="I144" i="20"/>
  <c r="J144" i="20"/>
  <c r="K144" i="20"/>
  <c r="L144" i="20"/>
  <c r="BB144" i="20"/>
  <c r="M144" i="20"/>
  <c r="N144" i="20"/>
  <c r="O144" i="20"/>
  <c r="P144" i="20"/>
  <c r="Q144" i="20"/>
  <c r="BC144" i="20"/>
  <c r="U144" i="20"/>
  <c r="AF144" i="20"/>
  <c r="AQ144" i="20"/>
  <c r="V144" i="20"/>
  <c r="AG144" i="20"/>
  <c r="AR144" i="20"/>
  <c r="W144" i="20"/>
  <c r="AH144" i="20"/>
  <c r="AS144" i="20"/>
  <c r="X144" i="20"/>
  <c r="AI144" i="20"/>
  <c r="AT144" i="20"/>
  <c r="Y144" i="20"/>
  <c r="AJ144" i="20"/>
  <c r="AU144" i="20"/>
  <c r="BD144" i="20"/>
  <c r="BF144" i="20"/>
  <c r="Z144" i="20"/>
  <c r="AK144" i="20"/>
  <c r="AV144" i="20"/>
  <c r="AA144" i="20"/>
  <c r="AL144" i="20"/>
  <c r="AW144" i="20"/>
  <c r="AB144" i="20"/>
  <c r="AM144" i="20"/>
  <c r="AX144" i="20"/>
  <c r="AC144" i="20"/>
  <c r="AN144" i="20"/>
  <c r="AY144" i="20"/>
  <c r="AD144" i="20"/>
  <c r="AO144" i="20"/>
  <c r="AZ144" i="20"/>
  <c r="BE144" i="20"/>
  <c r="BG144" i="20"/>
  <c r="BH144" i="20"/>
  <c r="BI144" i="20"/>
  <c r="BJ144" i="20"/>
  <c r="BK144" i="20"/>
  <c r="BL144" i="20"/>
  <c r="H145" i="20"/>
  <c r="I145" i="20"/>
  <c r="J145" i="20"/>
  <c r="K145" i="20"/>
  <c r="L145" i="20"/>
  <c r="BB145" i="20"/>
  <c r="M145" i="20"/>
  <c r="N145" i="20"/>
  <c r="O145" i="20"/>
  <c r="P145" i="20"/>
  <c r="Q145" i="20"/>
  <c r="BC145" i="20"/>
  <c r="U145" i="20"/>
  <c r="AF145" i="20"/>
  <c r="AQ145" i="20"/>
  <c r="V145" i="20"/>
  <c r="AG145" i="20"/>
  <c r="AR145" i="20"/>
  <c r="W145" i="20"/>
  <c r="AH145" i="20"/>
  <c r="AS145" i="20"/>
  <c r="X145" i="20"/>
  <c r="AI145" i="20"/>
  <c r="AT145" i="20"/>
  <c r="Y145" i="20"/>
  <c r="AJ145" i="20"/>
  <c r="AU145" i="20"/>
  <c r="BD145" i="20"/>
  <c r="BF145" i="20"/>
  <c r="Z145" i="20"/>
  <c r="AK145" i="20"/>
  <c r="AV145" i="20"/>
  <c r="AA145" i="20"/>
  <c r="AL145" i="20"/>
  <c r="AW145" i="20"/>
  <c r="AB145" i="20"/>
  <c r="AM145" i="20"/>
  <c r="AX145" i="20"/>
  <c r="AC145" i="20"/>
  <c r="AN145" i="20"/>
  <c r="AY145" i="20"/>
  <c r="AD145" i="20"/>
  <c r="AO145" i="20"/>
  <c r="AZ145" i="20"/>
  <c r="BE145" i="20"/>
  <c r="BG145" i="20"/>
  <c r="BH145" i="20"/>
  <c r="BI145" i="20"/>
  <c r="BJ145" i="20"/>
  <c r="BK145" i="20"/>
  <c r="BL145" i="20"/>
  <c r="H146" i="20"/>
  <c r="I146" i="20"/>
  <c r="J146" i="20"/>
  <c r="K146" i="20"/>
  <c r="L146" i="20"/>
  <c r="BB146" i="20"/>
  <c r="M146" i="20"/>
  <c r="N146" i="20"/>
  <c r="O146" i="20"/>
  <c r="P146" i="20"/>
  <c r="Q146" i="20"/>
  <c r="BC146" i="20"/>
  <c r="U146" i="20"/>
  <c r="AF146" i="20"/>
  <c r="AQ146" i="20"/>
  <c r="V146" i="20"/>
  <c r="AG146" i="20"/>
  <c r="AR146" i="20"/>
  <c r="W146" i="20"/>
  <c r="AH146" i="20"/>
  <c r="AS146" i="20"/>
  <c r="X146" i="20"/>
  <c r="AI146" i="20"/>
  <c r="AT146" i="20"/>
  <c r="Y146" i="20"/>
  <c r="AJ146" i="20"/>
  <c r="AU146" i="20"/>
  <c r="BD146" i="20"/>
  <c r="BF146" i="20"/>
  <c r="Z146" i="20"/>
  <c r="AK146" i="20"/>
  <c r="AV146" i="20"/>
  <c r="AA146" i="20"/>
  <c r="AL146" i="20"/>
  <c r="AW146" i="20"/>
  <c r="AB146" i="20"/>
  <c r="AM146" i="20"/>
  <c r="AX146" i="20"/>
  <c r="AC146" i="20"/>
  <c r="AN146" i="20"/>
  <c r="AY146" i="20"/>
  <c r="AD146" i="20"/>
  <c r="AO146" i="20"/>
  <c r="AZ146" i="20"/>
  <c r="BE146" i="20"/>
  <c r="BG146" i="20"/>
  <c r="BH146" i="20"/>
  <c r="BI146" i="20"/>
  <c r="BJ146" i="20"/>
  <c r="BK146" i="20"/>
  <c r="BL146" i="20"/>
  <c r="H147" i="20"/>
  <c r="I147" i="20"/>
  <c r="J147" i="20"/>
  <c r="K147" i="20"/>
  <c r="L147" i="20"/>
  <c r="BB147" i="20"/>
  <c r="M147" i="20"/>
  <c r="N147" i="20"/>
  <c r="O147" i="20"/>
  <c r="P147" i="20"/>
  <c r="Q147" i="20"/>
  <c r="BC147" i="20"/>
  <c r="U147" i="20"/>
  <c r="AF147" i="20"/>
  <c r="AQ147" i="20"/>
  <c r="V147" i="20"/>
  <c r="AG147" i="20"/>
  <c r="AR147" i="20"/>
  <c r="W147" i="20"/>
  <c r="AH147" i="20"/>
  <c r="AS147" i="20"/>
  <c r="X147" i="20"/>
  <c r="AI147" i="20"/>
  <c r="AT147" i="20"/>
  <c r="Y147" i="20"/>
  <c r="AJ147" i="20"/>
  <c r="AU147" i="20"/>
  <c r="BD147" i="20"/>
  <c r="BF147" i="20"/>
  <c r="Z147" i="20"/>
  <c r="AK147" i="20"/>
  <c r="AV147" i="20"/>
  <c r="AA147" i="20"/>
  <c r="AL147" i="20"/>
  <c r="AW147" i="20"/>
  <c r="AB147" i="20"/>
  <c r="AM147" i="20"/>
  <c r="AX147" i="20"/>
  <c r="AC147" i="20"/>
  <c r="AN147" i="20"/>
  <c r="AY147" i="20"/>
  <c r="AD147" i="20"/>
  <c r="AO147" i="20"/>
  <c r="AZ147" i="20"/>
  <c r="BE147" i="20"/>
  <c r="BG147" i="20"/>
  <c r="BH147" i="20"/>
  <c r="BI147" i="20"/>
  <c r="BJ147" i="20"/>
  <c r="BK147" i="20"/>
  <c r="BL147" i="20"/>
  <c r="H148" i="20"/>
  <c r="I148" i="20"/>
  <c r="J148" i="20"/>
  <c r="K148" i="20"/>
  <c r="L148" i="20"/>
  <c r="BB148" i="20"/>
  <c r="M148" i="20"/>
  <c r="N148" i="20"/>
  <c r="O148" i="20"/>
  <c r="P148" i="20"/>
  <c r="Q148" i="20"/>
  <c r="BC148" i="20"/>
  <c r="U148" i="20"/>
  <c r="AF148" i="20"/>
  <c r="AQ148" i="20"/>
  <c r="V148" i="20"/>
  <c r="AG148" i="20"/>
  <c r="AR148" i="20"/>
  <c r="W148" i="20"/>
  <c r="AH148" i="20"/>
  <c r="AS148" i="20"/>
  <c r="X148" i="20"/>
  <c r="AI148" i="20"/>
  <c r="AT148" i="20"/>
  <c r="Y148" i="20"/>
  <c r="AJ148" i="20"/>
  <c r="AU148" i="20"/>
  <c r="BD148" i="20"/>
  <c r="BF148" i="20"/>
  <c r="Z148" i="20"/>
  <c r="AK148" i="20"/>
  <c r="AV148" i="20"/>
  <c r="AA148" i="20"/>
  <c r="AL148" i="20"/>
  <c r="AW148" i="20"/>
  <c r="AB148" i="20"/>
  <c r="AM148" i="20"/>
  <c r="AX148" i="20"/>
  <c r="AC148" i="20"/>
  <c r="AN148" i="20"/>
  <c r="AY148" i="20"/>
  <c r="AD148" i="20"/>
  <c r="AO148" i="20"/>
  <c r="AZ148" i="20"/>
  <c r="BE148" i="20"/>
  <c r="BG148" i="20"/>
  <c r="BH148" i="20"/>
  <c r="BI148" i="20"/>
  <c r="BJ148" i="20"/>
  <c r="BK148" i="20"/>
  <c r="BL148" i="20"/>
  <c r="H149" i="20"/>
  <c r="I149" i="20"/>
  <c r="J149" i="20"/>
  <c r="K149" i="20"/>
  <c r="L149" i="20"/>
  <c r="BB149" i="20"/>
  <c r="M149" i="20"/>
  <c r="N149" i="20"/>
  <c r="O149" i="20"/>
  <c r="P149" i="20"/>
  <c r="Q149" i="20"/>
  <c r="BC149" i="20"/>
  <c r="U149" i="20"/>
  <c r="AF149" i="20"/>
  <c r="AQ149" i="20"/>
  <c r="V149" i="20"/>
  <c r="AG149" i="20"/>
  <c r="AR149" i="20"/>
  <c r="W149" i="20"/>
  <c r="AH149" i="20"/>
  <c r="AS149" i="20"/>
  <c r="X149" i="20"/>
  <c r="AI149" i="20"/>
  <c r="AT149" i="20"/>
  <c r="Y149" i="20"/>
  <c r="AJ149" i="20"/>
  <c r="AU149" i="20"/>
  <c r="BD149" i="20"/>
  <c r="BF149" i="20"/>
  <c r="Z149" i="20"/>
  <c r="AK149" i="20"/>
  <c r="AV149" i="20"/>
  <c r="AA149" i="20"/>
  <c r="AL149" i="20"/>
  <c r="AW149" i="20"/>
  <c r="AB149" i="20"/>
  <c r="AM149" i="20"/>
  <c r="AX149" i="20"/>
  <c r="AC149" i="20"/>
  <c r="AN149" i="20"/>
  <c r="AY149" i="20"/>
  <c r="AD149" i="20"/>
  <c r="AO149" i="20"/>
  <c r="AZ149" i="20"/>
  <c r="BE149" i="20"/>
  <c r="BG149" i="20"/>
  <c r="BH149" i="20"/>
  <c r="BI149" i="20"/>
  <c r="BJ149" i="20"/>
  <c r="BK149" i="20"/>
  <c r="BL149" i="20"/>
  <c r="H150" i="20"/>
  <c r="I150" i="20"/>
  <c r="J150" i="20"/>
  <c r="K150" i="20"/>
  <c r="L150" i="20"/>
  <c r="BB150" i="20"/>
  <c r="M150" i="20"/>
  <c r="N150" i="20"/>
  <c r="O150" i="20"/>
  <c r="P150" i="20"/>
  <c r="Q150" i="20"/>
  <c r="BC150" i="20"/>
  <c r="U150" i="20"/>
  <c r="AF150" i="20"/>
  <c r="AQ150" i="20"/>
  <c r="V150" i="20"/>
  <c r="AG150" i="20"/>
  <c r="AR150" i="20"/>
  <c r="W150" i="20"/>
  <c r="AH150" i="20"/>
  <c r="AS150" i="20"/>
  <c r="X150" i="20"/>
  <c r="AI150" i="20"/>
  <c r="AT150" i="20"/>
  <c r="Y150" i="20"/>
  <c r="AJ150" i="20"/>
  <c r="AU150" i="20"/>
  <c r="BD150" i="20"/>
  <c r="BF150" i="20"/>
  <c r="Z150" i="20"/>
  <c r="AK150" i="20"/>
  <c r="AV150" i="20"/>
  <c r="AA150" i="20"/>
  <c r="AL150" i="20"/>
  <c r="AW150" i="20"/>
  <c r="AB150" i="20"/>
  <c r="AM150" i="20"/>
  <c r="AX150" i="20"/>
  <c r="AC150" i="20"/>
  <c r="AN150" i="20"/>
  <c r="AY150" i="20"/>
  <c r="AD150" i="20"/>
  <c r="AO150" i="20"/>
  <c r="AZ150" i="20"/>
  <c r="BE150" i="20"/>
  <c r="BG150" i="20"/>
  <c r="BH150" i="20"/>
  <c r="BI150" i="20"/>
  <c r="BJ150" i="20"/>
  <c r="BK150" i="20"/>
  <c r="BL150" i="20"/>
  <c r="H151" i="20"/>
  <c r="I151" i="20"/>
  <c r="J151" i="20"/>
  <c r="K151" i="20"/>
  <c r="L151" i="20"/>
  <c r="BB151" i="20"/>
  <c r="M151" i="20"/>
  <c r="N151" i="20"/>
  <c r="O151" i="20"/>
  <c r="P151" i="20"/>
  <c r="Q151" i="20"/>
  <c r="BC151" i="20"/>
  <c r="U151" i="20"/>
  <c r="AF151" i="20"/>
  <c r="AQ151" i="20"/>
  <c r="V151" i="20"/>
  <c r="AG151" i="20"/>
  <c r="AR151" i="20"/>
  <c r="W151" i="20"/>
  <c r="AH151" i="20"/>
  <c r="AS151" i="20"/>
  <c r="X151" i="20"/>
  <c r="AI151" i="20"/>
  <c r="AT151" i="20"/>
  <c r="Y151" i="20"/>
  <c r="AJ151" i="20"/>
  <c r="AU151" i="20"/>
  <c r="BD151" i="20"/>
  <c r="BF151" i="20"/>
  <c r="Z151" i="20"/>
  <c r="AK151" i="20"/>
  <c r="AV151" i="20"/>
  <c r="AA151" i="20"/>
  <c r="AL151" i="20"/>
  <c r="AW151" i="20"/>
  <c r="AB151" i="20"/>
  <c r="AM151" i="20"/>
  <c r="AX151" i="20"/>
  <c r="AC151" i="20"/>
  <c r="AN151" i="20"/>
  <c r="AY151" i="20"/>
  <c r="AD151" i="20"/>
  <c r="AO151" i="20"/>
  <c r="AZ151" i="20"/>
  <c r="BE151" i="20"/>
  <c r="BG151" i="20"/>
  <c r="BH151" i="20"/>
  <c r="BI151" i="20"/>
  <c r="BJ151" i="20"/>
  <c r="BK151" i="20"/>
  <c r="BL151" i="20"/>
  <c r="H152" i="20"/>
  <c r="I152" i="20"/>
  <c r="J152" i="20"/>
  <c r="K152" i="20"/>
  <c r="L152" i="20"/>
  <c r="BB152" i="20"/>
  <c r="M152" i="20"/>
  <c r="N152" i="20"/>
  <c r="O152" i="20"/>
  <c r="P152" i="20"/>
  <c r="Q152" i="20"/>
  <c r="BC152" i="20"/>
  <c r="U152" i="20"/>
  <c r="AF152" i="20"/>
  <c r="AQ152" i="20"/>
  <c r="V152" i="20"/>
  <c r="AG152" i="20"/>
  <c r="AR152" i="20"/>
  <c r="W152" i="20"/>
  <c r="AH152" i="20"/>
  <c r="AS152" i="20"/>
  <c r="X152" i="20"/>
  <c r="AI152" i="20"/>
  <c r="AT152" i="20"/>
  <c r="Y152" i="20"/>
  <c r="AJ152" i="20"/>
  <c r="AU152" i="20"/>
  <c r="BD152" i="20"/>
  <c r="BF152" i="20"/>
  <c r="Z152" i="20"/>
  <c r="AK152" i="20"/>
  <c r="AV152" i="20"/>
  <c r="AA152" i="20"/>
  <c r="AL152" i="20"/>
  <c r="AW152" i="20"/>
  <c r="AB152" i="20"/>
  <c r="AM152" i="20"/>
  <c r="AX152" i="20"/>
  <c r="AC152" i="20"/>
  <c r="AN152" i="20"/>
  <c r="AY152" i="20"/>
  <c r="AD152" i="20"/>
  <c r="AO152" i="20"/>
  <c r="AZ152" i="20"/>
  <c r="BE152" i="20"/>
  <c r="BG152" i="20"/>
  <c r="BH152" i="20"/>
  <c r="BI152" i="20"/>
  <c r="BJ152" i="20"/>
  <c r="BK152" i="20"/>
  <c r="BL152" i="20"/>
  <c r="H153" i="20"/>
  <c r="I153" i="20"/>
  <c r="J153" i="20"/>
  <c r="K153" i="20"/>
  <c r="L153" i="20"/>
  <c r="BB153" i="20"/>
  <c r="M153" i="20"/>
  <c r="N153" i="20"/>
  <c r="O153" i="20"/>
  <c r="P153" i="20"/>
  <c r="Q153" i="20"/>
  <c r="BC153" i="20"/>
  <c r="U153" i="20"/>
  <c r="AF153" i="20"/>
  <c r="AQ153" i="20"/>
  <c r="V153" i="20"/>
  <c r="AG153" i="20"/>
  <c r="AR153" i="20"/>
  <c r="W153" i="20"/>
  <c r="AH153" i="20"/>
  <c r="AS153" i="20"/>
  <c r="X153" i="20"/>
  <c r="AI153" i="20"/>
  <c r="AT153" i="20"/>
  <c r="Y153" i="20"/>
  <c r="AJ153" i="20"/>
  <c r="AU153" i="20"/>
  <c r="BD153" i="20"/>
  <c r="BF153" i="20"/>
  <c r="Z153" i="20"/>
  <c r="AK153" i="20"/>
  <c r="AV153" i="20"/>
  <c r="AA153" i="20"/>
  <c r="AL153" i="20"/>
  <c r="AW153" i="20"/>
  <c r="AB153" i="20"/>
  <c r="AM153" i="20"/>
  <c r="AX153" i="20"/>
  <c r="AC153" i="20"/>
  <c r="AN153" i="20"/>
  <c r="AY153" i="20"/>
  <c r="AD153" i="20"/>
  <c r="AO153" i="20"/>
  <c r="AZ153" i="20"/>
  <c r="BE153" i="20"/>
  <c r="BG153" i="20"/>
  <c r="BH153" i="20"/>
  <c r="BI153" i="20"/>
  <c r="BJ153" i="20"/>
  <c r="BK153" i="20"/>
  <c r="BL153" i="20"/>
  <c r="H154" i="20"/>
  <c r="I154" i="20"/>
  <c r="J154" i="20"/>
  <c r="K154" i="20"/>
  <c r="L154" i="20"/>
  <c r="BB154" i="20"/>
  <c r="M154" i="20"/>
  <c r="N154" i="20"/>
  <c r="O154" i="20"/>
  <c r="P154" i="20"/>
  <c r="Q154" i="20"/>
  <c r="BC154" i="20"/>
  <c r="U154" i="20"/>
  <c r="AF154" i="20"/>
  <c r="AQ154" i="20"/>
  <c r="V154" i="20"/>
  <c r="AG154" i="20"/>
  <c r="AR154" i="20"/>
  <c r="W154" i="20"/>
  <c r="AH154" i="20"/>
  <c r="AS154" i="20"/>
  <c r="X154" i="20"/>
  <c r="AI154" i="20"/>
  <c r="AT154" i="20"/>
  <c r="Y154" i="20"/>
  <c r="AJ154" i="20"/>
  <c r="AU154" i="20"/>
  <c r="BD154" i="20"/>
  <c r="BF154" i="20"/>
  <c r="Z154" i="20"/>
  <c r="AK154" i="20"/>
  <c r="AV154" i="20"/>
  <c r="AA154" i="20"/>
  <c r="AL154" i="20"/>
  <c r="AW154" i="20"/>
  <c r="AB154" i="20"/>
  <c r="AM154" i="20"/>
  <c r="AX154" i="20"/>
  <c r="AC154" i="20"/>
  <c r="AN154" i="20"/>
  <c r="AY154" i="20"/>
  <c r="AD154" i="20"/>
  <c r="AO154" i="20"/>
  <c r="AZ154" i="20"/>
  <c r="BE154" i="20"/>
  <c r="BG154" i="20"/>
  <c r="BH154" i="20"/>
  <c r="BI154" i="20"/>
  <c r="BJ154" i="20"/>
  <c r="BK154" i="20"/>
  <c r="BL154" i="20"/>
  <c r="H155" i="20"/>
  <c r="I155" i="20"/>
  <c r="J155" i="20"/>
  <c r="K155" i="20"/>
  <c r="L155" i="20"/>
  <c r="BB155" i="20"/>
  <c r="M155" i="20"/>
  <c r="N155" i="20"/>
  <c r="O155" i="20"/>
  <c r="P155" i="20"/>
  <c r="Q155" i="20"/>
  <c r="BC155" i="20"/>
  <c r="U155" i="20"/>
  <c r="AF155" i="20"/>
  <c r="AQ155" i="20"/>
  <c r="V155" i="20"/>
  <c r="AG155" i="20"/>
  <c r="AR155" i="20"/>
  <c r="W155" i="20"/>
  <c r="AH155" i="20"/>
  <c r="AS155" i="20"/>
  <c r="X155" i="20"/>
  <c r="AI155" i="20"/>
  <c r="AT155" i="20"/>
  <c r="Y155" i="20"/>
  <c r="AJ155" i="20"/>
  <c r="AU155" i="20"/>
  <c r="BD155" i="20"/>
  <c r="BF155" i="20"/>
  <c r="Z155" i="20"/>
  <c r="AK155" i="20"/>
  <c r="AV155" i="20"/>
  <c r="AA155" i="20"/>
  <c r="AL155" i="20"/>
  <c r="AW155" i="20"/>
  <c r="AB155" i="20"/>
  <c r="AM155" i="20"/>
  <c r="AX155" i="20"/>
  <c r="AC155" i="20"/>
  <c r="AN155" i="20"/>
  <c r="AY155" i="20"/>
  <c r="AD155" i="20"/>
  <c r="AO155" i="20"/>
  <c r="AZ155" i="20"/>
  <c r="BE155" i="20"/>
  <c r="BG155" i="20"/>
  <c r="BH155" i="20"/>
  <c r="BI155" i="20"/>
  <c r="BJ155" i="20"/>
  <c r="BK155" i="20"/>
  <c r="BL155" i="20"/>
  <c r="H156" i="20"/>
  <c r="I156" i="20"/>
  <c r="J156" i="20"/>
  <c r="K156" i="20"/>
  <c r="L156" i="20"/>
  <c r="BB156" i="20"/>
  <c r="M156" i="20"/>
  <c r="N156" i="20"/>
  <c r="O156" i="20"/>
  <c r="P156" i="20"/>
  <c r="Q156" i="20"/>
  <c r="BC156" i="20"/>
  <c r="U156" i="20"/>
  <c r="AF156" i="20"/>
  <c r="AQ156" i="20"/>
  <c r="V156" i="20"/>
  <c r="AG156" i="20"/>
  <c r="AR156" i="20"/>
  <c r="W156" i="20"/>
  <c r="AH156" i="20"/>
  <c r="AS156" i="20"/>
  <c r="X156" i="20"/>
  <c r="AI156" i="20"/>
  <c r="AT156" i="20"/>
  <c r="Y156" i="20"/>
  <c r="AJ156" i="20"/>
  <c r="AU156" i="20"/>
  <c r="BD156" i="20"/>
  <c r="BF156" i="20"/>
  <c r="Z156" i="20"/>
  <c r="AK156" i="20"/>
  <c r="AV156" i="20"/>
  <c r="AA156" i="20"/>
  <c r="AL156" i="20"/>
  <c r="AW156" i="20"/>
  <c r="AB156" i="20"/>
  <c r="AM156" i="20"/>
  <c r="AX156" i="20"/>
  <c r="AC156" i="20"/>
  <c r="AN156" i="20"/>
  <c r="AY156" i="20"/>
  <c r="AD156" i="20"/>
  <c r="AO156" i="20"/>
  <c r="AZ156" i="20"/>
  <c r="BE156" i="20"/>
  <c r="BG156" i="20"/>
  <c r="BH156" i="20"/>
  <c r="BI156" i="20"/>
  <c r="BJ156" i="20"/>
  <c r="BK156" i="20"/>
  <c r="BL156" i="20"/>
  <c r="H157" i="20"/>
  <c r="I157" i="20"/>
  <c r="J157" i="20"/>
  <c r="K157" i="20"/>
  <c r="L157" i="20"/>
  <c r="BB157" i="20"/>
  <c r="M157" i="20"/>
  <c r="N157" i="20"/>
  <c r="O157" i="20"/>
  <c r="P157" i="20"/>
  <c r="Q157" i="20"/>
  <c r="BC157" i="20"/>
  <c r="U157" i="20"/>
  <c r="AF157" i="20"/>
  <c r="AQ157" i="20"/>
  <c r="V157" i="20"/>
  <c r="AG157" i="20"/>
  <c r="AR157" i="20"/>
  <c r="W157" i="20"/>
  <c r="AH157" i="20"/>
  <c r="AS157" i="20"/>
  <c r="X157" i="20"/>
  <c r="AI157" i="20"/>
  <c r="AT157" i="20"/>
  <c r="Y157" i="20"/>
  <c r="AJ157" i="20"/>
  <c r="AU157" i="20"/>
  <c r="BD157" i="20"/>
  <c r="BF157" i="20"/>
  <c r="Z157" i="20"/>
  <c r="AK157" i="20"/>
  <c r="AV157" i="20"/>
  <c r="AA157" i="20"/>
  <c r="AL157" i="20"/>
  <c r="AW157" i="20"/>
  <c r="AB157" i="20"/>
  <c r="AM157" i="20"/>
  <c r="AX157" i="20"/>
  <c r="AC157" i="20"/>
  <c r="AN157" i="20"/>
  <c r="AY157" i="20"/>
  <c r="AD157" i="20"/>
  <c r="AO157" i="20"/>
  <c r="AZ157" i="20"/>
  <c r="BE157" i="20"/>
  <c r="BG157" i="20"/>
  <c r="BH157" i="20"/>
  <c r="BI157" i="20"/>
  <c r="BJ157" i="20"/>
  <c r="BK157" i="20"/>
  <c r="BL157" i="20"/>
  <c r="H158" i="20"/>
  <c r="I158" i="20"/>
  <c r="J158" i="20"/>
  <c r="K158" i="20"/>
  <c r="L158" i="20"/>
  <c r="BB158" i="20"/>
  <c r="M158" i="20"/>
  <c r="N158" i="20"/>
  <c r="O158" i="20"/>
  <c r="P158" i="20"/>
  <c r="Q158" i="20"/>
  <c r="BC158" i="20"/>
  <c r="U158" i="20"/>
  <c r="AF158" i="20"/>
  <c r="AQ158" i="20"/>
  <c r="V158" i="20"/>
  <c r="AG158" i="20"/>
  <c r="AR158" i="20"/>
  <c r="W158" i="20"/>
  <c r="AH158" i="20"/>
  <c r="AS158" i="20"/>
  <c r="X158" i="20"/>
  <c r="AI158" i="20"/>
  <c r="AT158" i="20"/>
  <c r="Y158" i="20"/>
  <c r="AJ158" i="20"/>
  <c r="AU158" i="20"/>
  <c r="BD158" i="20"/>
  <c r="BF158" i="20"/>
  <c r="Z158" i="20"/>
  <c r="AK158" i="20"/>
  <c r="AV158" i="20"/>
  <c r="AA158" i="20"/>
  <c r="AL158" i="20"/>
  <c r="AW158" i="20"/>
  <c r="AB158" i="20"/>
  <c r="AM158" i="20"/>
  <c r="AX158" i="20"/>
  <c r="AC158" i="20"/>
  <c r="AN158" i="20"/>
  <c r="AY158" i="20"/>
  <c r="AD158" i="20"/>
  <c r="AO158" i="20"/>
  <c r="AZ158" i="20"/>
  <c r="BE158" i="20"/>
  <c r="BG158" i="20"/>
  <c r="BH158" i="20"/>
  <c r="BI158" i="20"/>
  <c r="BJ158" i="20"/>
  <c r="BK158" i="20"/>
  <c r="BL158" i="20"/>
  <c r="H159" i="20"/>
  <c r="I159" i="20"/>
  <c r="J159" i="20"/>
  <c r="K159" i="20"/>
  <c r="L159" i="20"/>
  <c r="BB159" i="20"/>
  <c r="M159" i="20"/>
  <c r="N159" i="20"/>
  <c r="O159" i="20"/>
  <c r="P159" i="20"/>
  <c r="Q159" i="20"/>
  <c r="BC159" i="20"/>
  <c r="U159" i="20"/>
  <c r="AF159" i="20"/>
  <c r="AQ159" i="20"/>
  <c r="V159" i="20"/>
  <c r="AG159" i="20"/>
  <c r="AR159" i="20"/>
  <c r="W159" i="20"/>
  <c r="AH159" i="20"/>
  <c r="AS159" i="20"/>
  <c r="X159" i="20"/>
  <c r="AI159" i="20"/>
  <c r="AT159" i="20"/>
  <c r="Y159" i="20"/>
  <c r="AJ159" i="20"/>
  <c r="AU159" i="20"/>
  <c r="BD159" i="20"/>
  <c r="BF159" i="20"/>
  <c r="Z159" i="20"/>
  <c r="AK159" i="20"/>
  <c r="AV159" i="20"/>
  <c r="AA159" i="20"/>
  <c r="AL159" i="20"/>
  <c r="AW159" i="20"/>
  <c r="AB159" i="20"/>
  <c r="AM159" i="20"/>
  <c r="AX159" i="20"/>
  <c r="AC159" i="20"/>
  <c r="AN159" i="20"/>
  <c r="AY159" i="20"/>
  <c r="AD159" i="20"/>
  <c r="AO159" i="20"/>
  <c r="AZ159" i="20"/>
  <c r="BE159" i="20"/>
  <c r="BG159" i="20"/>
  <c r="BH159" i="20"/>
  <c r="BI159" i="20"/>
  <c r="BJ159" i="20"/>
  <c r="BK159" i="20"/>
  <c r="BL159" i="20"/>
  <c r="H160" i="20"/>
  <c r="I160" i="20"/>
  <c r="J160" i="20"/>
  <c r="K160" i="20"/>
  <c r="L160" i="20"/>
  <c r="BB160" i="20"/>
  <c r="M160" i="20"/>
  <c r="N160" i="20"/>
  <c r="O160" i="20"/>
  <c r="P160" i="20"/>
  <c r="Q160" i="20"/>
  <c r="BC160" i="20"/>
  <c r="U160" i="20"/>
  <c r="AF160" i="20"/>
  <c r="AQ160" i="20"/>
  <c r="V160" i="20"/>
  <c r="AG160" i="20"/>
  <c r="AR160" i="20"/>
  <c r="W160" i="20"/>
  <c r="AH160" i="20"/>
  <c r="AS160" i="20"/>
  <c r="X160" i="20"/>
  <c r="AI160" i="20"/>
  <c r="AT160" i="20"/>
  <c r="Y160" i="20"/>
  <c r="AJ160" i="20"/>
  <c r="AU160" i="20"/>
  <c r="BD160" i="20"/>
  <c r="BF160" i="20"/>
  <c r="Z160" i="20"/>
  <c r="AK160" i="20"/>
  <c r="AV160" i="20"/>
  <c r="AA160" i="20"/>
  <c r="AL160" i="20"/>
  <c r="AW160" i="20"/>
  <c r="AB160" i="20"/>
  <c r="AM160" i="20"/>
  <c r="AX160" i="20"/>
  <c r="AC160" i="20"/>
  <c r="AN160" i="20"/>
  <c r="AY160" i="20"/>
  <c r="AD160" i="20"/>
  <c r="AO160" i="20"/>
  <c r="AZ160" i="20"/>
  <c r="BE160" i="20"/>
  <c r="BG160" i="20"/>
  <c r="BH160" i="20"/>
  <c r="BI160" i="20"/>
  <c r="BJ160" i="20"/>
  <c r="BK160" i="20"/>
  <c r="BL160" i="20"/>
  <c r="H161" i="20"/>
  <c r="I161" i="20"/>
  <c r="J161" i="20"/>
  <c r="K161" i="20"/>
  <c r="L161" i="20"/>
  <c r="BB161" i="20"/>
  <c r="M161" i="20"/>
  <c r="N161" i="20"/>
  <c r="O161" i="20"/>
  <c r="P161" i="20"/>
  <c r="Q161" i="20"/>
  <c r="BC161" i="20"/>
  <c r="U161" i="20"/>
  <c r="AF161" i="20"/>
  <c r="AQ161" i="20"/>
  <c r="V161" i="20"/>
  <c r="AG161" i="20"/>
  <c r="AR161" i="20"/>
  <c r="W161" i="20"/>
  <c r="AH161" i="20"/>
  <c r="AS161" i="20"/>
  <c r="X161" i="20"/>
  <c r="AI161" i="20"/>
  <c r="AT161" i="20"/>
  <c r="Y161" i="20"/>
  <c r="AJ161" i="20"/>
  <c r="AU161" i="20"/>
  <c r="BD161" i="20"/>
  <c r="BF161" i="20"/>
  <c r="Z161" i="20"/>
  <c r="AK161" i="20"/>
  <c r="AV161" i="20"/>
  <c r="AA161" i="20"/>
  <c r="AL161" i="20"/>
  <c r="AW161" i="20"/>
  <c r="AB161" i="20"/>
  <c r="AM161" i="20"/>
  <c r="AX161" i="20"/>
  <c r="AC161" i="20"/>
  <c r="AN161" i="20"/>
  <c r="AY161" i="20"/>
  <c r="AD161" i="20"/>
  <c r="AO161" i="20"/>
  <c r="AZ161" i="20"/>
  <c r="BE161" i="20"/>
  <c r="BG161" i="20"/>
  <c r="BH161" i="20"/>
  <c r="BI161" i="20"/>
  <c r="BJ161" i="20"/>
  <c r="BK161" i="20"/>
  <c r="BL161" i="20"/>
  <c r="H162" i="20"/>
  <c r="I162" i="20"/>
  <c r="J162" i="20"/>
  <c r="K162" i="20"/>
  <c r="L162" i="20"/>
  <c r="BB162" i="20"/>
  <c r="M162" i="20"/>
  <c r="N162" i="20"/>
  <c r="O162" i="20"/>
  <c r="P162" i="20"/>
  <c r="Q162" i="20"/>
  <c r="BC162" i="20"/>
  <c r="U162" i="20"/>
  <c r="AF162" i="20"/>
  <c r="AQ162" i="20"/>
  <c r="V162" i="20"/>
  <c r="AG162" i="20"/>
  <c r="AR162" i="20"/>
  <c r="W162" i="20"/>
  <c r="AH162" i="20"/>
  <c r="AS162" i="20"/>
  <c r="X162" i="20"/>
  <c r="AI162" i="20"/>
  <c r="AT162" i="20"/>
  <c r="Y162" i="20"/>
  <c r="AJ162" i="20"/>
  <c r="AU162" i="20"/>
  <c r="BD162" i="20"/>
  <c r="BF162" i="20"/>
  <c r="Z162" i="20"/>
  <c r="AK162" i="20"/>
  <c r="AV162" i="20"/>
  <c r="AA162" i="20"/>
  <c r="AL162" i="20"/>
  <c r="AW162" i="20"/>
  <c r="AB162" i="20"/>
  <c r="AM162" i="20"/>
  <c r="AX162" i="20"/>
  <c r="AC162" i="20"/>
  <c r="AN162" i="20"/>
  <c r="AY162" i="20"/>
  <c r="AD162" i="20"/>
  <c r="AO162" i="20"/>
  <c r="AZ162" i="20"/>
  <c r="BE162" i="20"/>
  <c r="BG162" i="20"/>
  <c r="BH162" i="20"/>
  <c r="BI162" i="20"/>
  <c r="BJ162" i="20"/>
  <c r="BK162" i="20"/>
  <c r="BL162" i="20"/>
  <c r="H163" i="20"/>
  <c r="I163" i="20"/>
  <c r="J163" i="20"/>
  <c r="K163" i="20"/>
  <c r="L163" i="20"/>
  <c r="BB163" i="20"/>
  <c r="M163" i="20"/>
  <c r="N163" i="20"/>
  <c r="O163" i="20"/>
  <c r="P163" i="20"/>
  <c r="Q163" i="20"/>
  <c r="BC163" i="20"/>
  <c r="U163" i="20"/>
  <c r="AF163" i="20"/>
  <c r="AQ163" i="20"/>
  <c r="V163" i="20"/>
  <c r="AG163" i="20"/>
  <c r="AR163" i="20"/>
  <c r="W163" i="20"/>
  <c r="AH163" i="20"/>
  <c r="AS163" i="20"/>
  <c r="X163" i="20"/>
  <c r="AI163" i="20"/>
  <c r="AT163" i="20"/>
  <c r="Y163" i="20"/>
  <c r="AJ163" i="20"/>
  <c r="AU163" i="20"/>
  <c r="BD163" i="20"/>
  <c r="BF163" i="20"/>
  <c r="Z163" i="20"/>
  <c r="AK163" i="20"/>
  <c r="AV163" i="20"/>
  <c r="AA163" i="20"/>
  <c r="AL163" i="20"/>
  <c r="AW163" i="20"/>
  <c r="AB163" i="20"/>
  <c r="AM163" i="20"/>
  <c r="AX163" i="20"/>
  <c r="AC163" i="20"/>
  <c r="AN163" i="20"/>
  <c r="AY163" i="20"/>
  <c r="AD163" i="20"/>
  <c r="AO163" i="20"/>
  <c r="AZ163" i="20"/>
  <c r="BE163" i="20"/>
  <c r="BG163" i="20"/>
  <c r="BH163" i="20"/>
  <c r="BI163" i="20"/>
  <c r="BJ163" i="20"/>
  <c r="BK163" i="20"/>
  <c r="BL163" i="20"/>
  <c r="H164" i="20"/>
  <c r="I164" i="20"/>
  <c r="J164" i="20"/>
  <c r="K164" i="20"/>
  <c r="L164" i="20"/>
  <c r="BB164" i="20"/>
  <c r="M164" i="20"/>
  <c r="N164" i="20"/>
  <c r="O164" i="20"/>
  <c r="P164" i="20"/>
  <c r="Q164" i="20"/>
  <c r="BC164" i="20"/>
  <c r="U164" i="20"/>
  <c r="AF164" i="20"/>
  <c r="AQ164" i="20"/>
  <c r="V164" i="20"/>
  <c r="AG164" i="20"/>
  <c r="AR164" i="20"/>
  <c r="W164" i="20"/>
  <c r="AH164" i="20"/>
  <c r="AS164" i="20"/>
  <c r="X164" i="20"/>
  <c r="AI164" i="20"/>
  <c r="AT164" i="20"/>
  <c r="Y164" i="20"/>
  <c r="AJ164" i="20"/>
  <c r="AU164" i="20"/>
  <c r="BD164" i="20"/>
  <c r="BF164" i="20"/>
  <c r="Z164" i="20"/>
  <c r="AK164" i="20"/>
  <c r="AV164" i="20"/>
  <c r="AA164" i="20"/>
  <c r="AL164" i="20"/>
  <c r="AW164" i="20"/>
  <c r="AB164" i="20"/>
  <c r="AM164" i="20"/>
  <c r="AX164" i="20"/>
  <c r="AC164" i="20"/>
  <c r="AN164" i="20"/>
  <c r="AY164" i="20"/>
  <c r="AD164" i="20"/>
  <c r="AO164" i="20"/>
  <c r="AZ164" i="20"/>
  <c r="BE164" i="20"/>
  <c r="BG164" i="20"/>
  <c r="BH164" i="20"/>
  <c r="BI164" i="20"/>
  <c r="BJ164" i="20"/>
  <c r="BK164" i="20"/>
  <c r="BL164" i="20"/>
  <c r="H165" i="20"/>
  <c r="I165" i="20"/>
  <c r="J165" i="20"/>
  <c r="K165" i="20"/>
  <c r="L165" i="20"/>
  <c r="BB165" i="20"/>
  <c r="M165" i="20"/>
  <c r="N165" i="20"/>
  <c r="O165" i="20"/>
  <c r="P165" i="20"/>
  <c r="Q165" i="20"/>
  <c r="BC165" i="20"/>
  <c r="U165" i="20"/>
  <c r="AF165" i="20"/>
  <c r="AQ165" i="20"/>
  <c r="V165" i="20"/>
  <c r="AG165" i="20"/>
  <c r="AR165" i="20"/>
  <c r="W165" i="20"/>
  <c r="AH165" i="20"/>
  <c r="AS165" i="20"/>
  <c r="X165" i="20"/>
  <c r="AI165" i="20"/>
  <c r="AT165" i="20"/>
  <c r="Y165" i="20"/>
  <c r="AJ165" i="20"/>
  <c r="AU165" i="20"/>
  <c r="BD165" i="20"/>
  <c r="BF165" i="20"/>
  <c r="Z165" i="20"/>
  <c r="AK165" i="20"/>
  <c r="AV165" i="20"/>
  <c r="AA165" i="20"/>
  <c r="AL165" i="20"/>
  <c r="AW165" i="20"/>
  <c r="AB165" i="20"/>
  <c r="AM165" i="20"/>
  <c r="AX165" i="20"/>
  <c r="AC165" i="20"/>
  <c r="AN165" i="20"/>
  <c r="AY165" i="20"/>
  <c r="AD165" i="20"/>
  <c r="AO165" i="20"/>
  <c r="AZ165" i="20"/>
  <c r="BE165" i="20"/>
  <c r="BG165" i="20"/>
  <c r="BH165" i="20"/>
  <c r="BI165" i="20"/>
  <c r="BJ165" i="20"/>
  <c r="BK165" i="20"/>
  <c r="BL165" i="20"/>
  <c r="H166" i="20"/>
  <c r="I166" i="20"/>
  <c r="J166" i="20"/>
  <c r="K166" i="20"/>
  <c r="L166" i="20"/>
  <c r="BB166" i="20"/>
  <c r="M166" i="20"/>
  <c r="N166" i="20"/>
  <c r="O166" i="20"/>
  <c r="P166" i="20"/>
  <c r="Q166" i="20"/>
  <c r="BC166" i="20"/>
  <c r="U166" i="20"/>
  <c r="AF166" i="20"/>
  <c r="AQ166" i="20"/>
  <c r="V166" i="20"/>
  <c r="AG166" i="20"/>
  <c r="AR166" i="20"/>
  <c r="W166" i="20"/>
  <c r="AH166" i="20"/>
  <c r="AS166" i="20"/>
  <c r="X166" i="20"/>
  <c r="AI166" i="20"/>
  <c r="AT166" i="20"/>
  <c r="Y166" i="20"/>
  <c r="AJ166" i="20"/>
  <c r="AU166" i="20"/>
  <c r="BD166" i="20"/>
  <c r="BF166" i="20"/>
  <c r="Z166" i="20"/>
  <c r="AK166" i="20"/>
  <c r="AV166" i="20"/>
  <c r="AA166" i="20"/>
  <c r="AL166" i="20"/>
  <c r="AW166" i="20"/>
  <c r="AB166" i="20"/>
  <c r="AM166" i="20"/>
  <c r="AX166" i="20"/>
  <c r="AC166" i="20"/>
  <c r="AN166" i="20"/>
  <c r="AY166" i="20"/>
  <c r="AD166" i="20"/>
  <c r="AO166" i="20"/>
  <c r="AZ166" i="20"/>
  <c r="BE166" i="20"/>
  <c r="BG166" i="20"/>
  <c r="BH166" i="20"/>
  <c r="BI166" i="20"/>
  <c r="BJ166" i="20"/>
  <c r="BK166" i="20"/>
  <c r="BL166" i="20"/>
  <c r="H167" i="20"/>
  <c r="I167" i="20"/>
  <c r="J167" i="20"/>
  <c r="K167" i="20"/>
  <c r="L167" i="20"/>
  <c r="BB167" i="20"/>
  <c r="M167" i="20"/>
  <c r="N167" i="20"/>
  <c r="O167" i="20"/>
  <c r="P167" i="20"/>
  <c r="Q167" i="20"/>
  <c r="BC167" i="20"/>
  <c r="U167" i="20"/>
  <c r="AF167" i="20"/>
  <c r="AQ167" i="20"/>
  <c r="V167" i="20"/>
  <c r="AG167" i="20"/>
  <c r="AR167" i="20"/>
  <c r="W167" i="20"/>
  <c r="AH167" i="20"/>
  <c r="AS167" i="20"/>
  <c r="X167" i="20"/>
  <c r="AI167" i="20"/>
  <c r="AT167" i="20"/>
  <c r="Y167" i="20"/>
  <c r="AJ167" i="20"/>
  <c r="AU167" i="20"/>
  <c r="BD167" i="20"/>
  <c r="BF167" i="20"/>
  <c r="Z167" i="20"/>
  <c r="AK167" i="20"/>
  <c r="AV167" i="20"/>
  <c r="AA167" i="20"/>
  <c r="AL167" i="20"/>
  <c r="AW167" i="20"/>
  <c r="AB167" i="20"/>
  <c r="AM167" i="20"/>
  <c r="AX167" i="20"/>
  <c r="AC167" i="20"/>
  <c r="AN167" i="20"/>
  <c r="AY167" i="20"/>
  <c r="AD167" i="20"/>
  <c r="AO167" i="20"/>
  <c r="AZ167" i="20"/>
  <c r="BE167" i="20"/>
  <c r="BG167" i="20"/>
  <c r="BH167" i="20"/>
  <c r="BI167" i="20"/>
  <c r="BJ167" i="20"/>
  <c r="BK167" i="20"/>
  <c r="BL167" i="20"/>
  <c r="H168" i="20"/>
  <c r="I168" i="20"/>
  <c r="J168" i="20"/>
  <c r="K168" i="20"/>
  <c r="L168" i="20"/>
  <c r="BB168" i="20"/>
  <c r="M168" i="20"/>
  <c r="N168" i="20"/>
  <c r="O168" i="20"/>
  <c r="P168" i="20"/>
  <c r="Q168" i="20"/>
  <c r="BC168" i="20"/>
  <c r="U168" i="20"/>
  <c r="AF168" i="20"/>
  <c r="AQ168" i="20"/>
  <c r="V168" i="20"/>
  <c r="AG168" i="20"/>
  <c r="AR168" i="20"/>
  <c r="W168" i="20"/>
  <c r="AH168" i="20"/>
  <c r="AS168" i="20"/>
  <c r="X168" i="20"/>
  <c r="AI168" i="20"/>
  <c r="AT168" i="20"/>
  <c r="Y168" i="20"/>
  <c r="AJ168" i="20"/>
  <c r="AU168" i="20"/>
  <c r="BD168" i="20"/>
  <c r="BF168" i="20"/>
  <c r="Z168" i="20"/>
  <c r="AK168" i="20"/>
  <c r="AV168" i="20"/>
  <c r="AA168" i="20"/>
  <c r="AL168" i="20"/>
  <c r="AW168" i="20"/>
  <c r="AB168" i="20"/>
  <c r="AM168" i="20"/>
  <c r="AX168" i="20"/>
  <c r="AC168" i="20"/>
  <c r="AN168" i="20"/>
  <c r="AY168" i="20"/>
  <c r="AD168" i="20"/>
  <c r="AO168" i="20"/>
  <c r="AZ168" i="20"/>
  <c r="BE168" i="20"/>
  <c r="BG168" i="20"/>
  <c r="BH168" i="20"/>
  <c r="BI168" i="20"/>
  <c r="BJ168" i="20"/>
  <c r="BK168" i="20"/>
  <c r="BL168" i="20"/>
  <c r="H169" i="20"/>
  <c r="I169" i="20"/>
  <c r="J169" i="20"/>
  <c r="K169" i="20"/>
  <c r="L169" i="20"/>
  <c r="BB169" i="20"/>
  <c r="M169" i="20"/>
  <c r="N169" i="20"/>
  <c r="O169" i="20"/>
  <c r="P169" i="20"/>
  <c r="Q169" i="20"/>
  <c r="BC169" i="20"/>
  <c r="U169" i="20"/>
  <c r="AF169" i="20"/>
  <c r="AQ169" i="20"/>
  <c r="V169" i="20"/>
  <c r="AG169" i="20"/>
  <c r="AR169" i="20"/>
  <c r="W169" i="20"/>
  <c r="AH169" i="20"/>
  <c r="AS169" i="20"/>
  <c r="X169" i="20"/>
  <c r="AI169" i="20"/>
  <c r="AT169" i="20"/>
  <c r="Y169" i="20"/>
  <c r="AJ169" i="20"/>
  <c r="AU169" i="20"/>
  <c r="BD169" i="20"/>
  <c r="BF169" i="20"/>
  <c r="Z169" i="20"/>
  <c r="AK169" i="20"/>
  <c r="AV169" i="20"/>
  <c r="AA169" i="20"/>
  <c r="AL169" i="20"/>
  <c r="AW169" i="20"/>
  <c r="AB169" i="20"/>
  <c r="AM169" i="20"/>
  <c r="AX169" i="20"/>
  <c r="AC169" i="20"/>
  <c r="AN169" i="20"/>
  <c r="AY169" i="20"/>
  <c r="AD169" i="20"/>
  <c r="AO169" i="20"/>
  <c r="AZ169" i="20"/>
  <c r="BE169" i="20"/>
  <c r="BG169" i="20"/>
  <c r="BH169" i="20"/>
  <c r="BI169" i="20"/>
  <c r="BJ169" i="20"/>
  <c r="BK169" i="20"/>
  <c r="BL169" i="20"/>
  <c r="H170" i="20"/>
  <c r="I170" i="20"/>
  <c r="J170" i="20"/>
  <c r="K170" i="20"/>
  <c r="L170" i="20"/>
  <c r="BB170" i="20"/>
  <c r="M170" i="20"/>
  <c r="N170" i="20"/>
  <c r="O170" i="20"/>
  <c r="P170" i="20"/>
  <c r="Q170" i="20"/>
  <c r="BC170" i="20"/>
  <c r="U170" i="20"/>
  <c r="AF170" i="20"/>
  <c r="AQ170" i="20"/>
  <c r="V170" i="20"/>
  <c r="AG170" i="20"/>
  <c r="AR170" i="20"/>
  <c r="W170" i="20"/>
  <c r="AH170" i="20"/>
  <c r="AS170" i="20"/>
  <c r="X170" i="20"/>
  <c r="AI170" i="20"/>
  <c r="AT170" i="20"/>
  <c r="Y170" i="20"/>
  <c r="AJ170" i="20"/>
  <c r="AU170" i="20"/>
  <c r="BD170" i="20"/>
  <c r="BF170" i="20"/>
  <c r="Z170" i="20"/>
  <c r="AK170" i="20"/>
  <c r="AV170" i="20"/>
  <c r="AA170" i="20"/>
  <c r="AL170" i="20"/>
  <c r="AW170" i="20"/>
  <c r="AB170" i="20"/>
  <c r="AM170" i="20"/>
  <c r="AX170" i="20"/>
  <c r="AC170" i="20"/>
  <c r="AN170" i="20"/>
  <c r="AY170" i="20"/>
  <c r="AD170" i="20"/>
  <c r="AO170" i="20"/>
  <c r="AZ170" i="20"/>
  <c r="BE170" i="20"/>
  <c r="BG170" i="20"/>
  <c r="BH170" i="20"/>
  <c r="BI170" i="20"/>
  <c r="BJ170" i="20"/>
  <c r="BK170" i="20"/>
  <c r="BL170" i="20"/>
  <c r="H171" i="20"/>
  <c r="I171" i="20"/>
  <c r="J171" i="20"/>
  <c r="K171" i="20"/>
  <c r="L171" i="20"/>
  <c r="BB171" i="20"/>
  <c r="M171" i="20"/>
  <c r="N171" i="20"/>
  <c r="O171" i="20"/>
  <c r="P171" i="20"/>
  <c r="Q171" i="20"/>
  <c r="BC171" i="20"/>
  <c r="U171" i="20"/>
  <c r="AF171" i="20"/>
  <c r="AQ171" i="20"/>
  <c r="V171" i="20"/>
  <c r="AG171" i="20"/>
  <c r="AR171" i="20"/>
  <c r="W171" i="20"/>
  <c r="AH171" i="20"/>
  <c r="AS171" i="20"/>
  <c r="X171" i="20"/>
  <c r="AI171" i="20"/>
  <c r="AT171" i="20"/>
  <c r="Y171" i="20"/>
  <c r="AJ171" i="20"/>
  <c r="AU171" i="20"/>
  <c r="BD171" i="20"/>
  <c r="BF171" i="20"/>
  <c r="Z171" i="20"/>
  <c r="AK171" i="20"/>
  <c r="AV171" i="20"/>
  <c r="AA171" i="20"/>
  <c r="AL171" i="20"/>
  <c r="AW171" i="20"/>
  <c r="AB171" i="20"/>
  <c r="AM171" i="20"/>
  <c r="AX171" i="20"/>
  <c r="AC171" i="20"/>
  <c r="AN171" i="20"/>
  <c r="AY171" i="20"/>
  <c r="AD171" i="20"/>
  <c r="AO171" i="20"/>
  <c r="AZ171" i="20"/>
  <c r="BE171" i="20"/>
  <c r="BG171" i="20"/>
  <c r="BH171" i="20"/>
  <c r="BI171" i="20"/>
  <c r="BJ171" i="20"/>
  <c r="BK171" i="20"/>
  <c r="BL171" i="20"/>
  <c r="H172" i="20"/>
  <c r="I172" i="20"/>
  <c r="J172" i="20"/>
  <c r="K172" i="20"/>
  <c r="L172" i="20"/>
  <c r="BB172" i="20"/>
  <c r="M172" i="20"/>
  <c r="N172" i="20"/>
  <c r="O172" i="20"/>
  <c r="P172" i="20"/>
  <c r="Q172" i="20"/>
  <c r="BC172" i="20"/>
  <c r="U172" i="20"/>
  <c r="AF172" i="20"/>
  <c r="AQ172" i="20"/>
  <c r="V172" i="20"/>
  <c r="AG172" i="20"/>
  <c r="AR172" i="20"/>
  <c r="W172" i="20"/>
  <c r="AH172" i="20"/>
  <c r="AS172" i="20"/>
  <c r="X172" i="20"/>
  <c r="AI172" i="20"/>
  <c r="AT172" i="20"/>
  <c r="Y172" i="20"/>
  <c r="AJ172" i="20"/>
  <c r="AU172" i="20"/>
  <c r="BD172" i="20"/>
  <c r="BF172" i="20"/>
  <c r="Z172" i="20"/>
  <c r="AK172" i="20"/>
  <c r="AV172" i="20"/>
  <c r="AA172" i="20"/>
  <c r="AL172" i="20"/>
  <c r="AW172" i="20"/>
  <c r="AB172" i="20"/>
  <c r="AM172" i="20"/>
  <c r="AX172" i="20"/>
  <c r="AC172" i="20"/>
  <c r="AN172" i="20"/>
  <c r="AY172" i="20"/>
  <c r="AD172" i="20"/>
  <c r="AO172" i="20"/>
  <c r="AZ172" i="20"/>
  <c r="BE172" i="20"/>
  <c r="BG172" i="20"/>
  <c r="BH172" i="20"/>
  <c r="BI172" i="20"/>
  <c r="BJ172" i="20"/>
  <c r="BK172" i="20"/>
  <c r="BL172" i="20"/>
  <c r="H173" i="20"/>
  <c r="I173" i="20"/>
  <c r="J173" i="20"/>
  <c r="K173" i="20"/>
  <c r="L173" i="20"/>
  <c r="BB173" i="20"/>
  <c r="M173" i="20"/>
  <c r="N173" i="20"/>
  <c r="O173" i="20"/>
  <c r="P173" i="20"/>
  <c r="Q173" i="20"/>
  <c r="BC173" i="20"/>
  <c r="U173" i="20"/>
  <c r="AF173" i="20"/>
  <c r="AQ173" i="20"/>
  <c r="V173" i="20"/>
  <c r="AG173" i="20"/>
  <c r="AR173" i="20"/>
  <c r="W173" i="20"/>
  <c r="AH173" i="20"/>
  <c r="AS173" i="20"/>
  <c r="X173" i="20"/>
  <c r="AI173" i="20"/>
  <c r="AT173" i="20"/>
  <c r="Y173" i="20"/>
  <c r="AJ173" i="20"/>
  <c r="AU173" i="20"/>
  <c r="BD173" i="20"/>
  <c r="BF173" i="20"/>
  <c r="Z173" i="20"/>
  <c r="AK173" i="20"/>
  <c r="AV173" i="20"/>
  <c r="AA173" i="20"/>
  <c r="AL173" i="20"/>
  <c r="AW173" i="20"/>
  <c r="AB173" i="20"/>
  <c r="AM173" i="20"/>
  <c r="AX173" i="20"/>
  <c r="AC173" i="20"/>
  <c r="AN173" i="20"/>
  <c r="AY173" i="20"/>
  <c r="AD173" i="20"/>
  <c r="AO173" i="20"/>
  <c r="AZ173" i="20"/>
  <c r="BE173" i="20"/>
  <c r="BG173" i="20"/>
  <c r="BH173" i="20"/>
  <c r="BI173" i="20"/>
  <c r="BJ173" i="20"/>
  <c r="BK173" i="20"/>
  <c r="BL173" i="20"/>
  <c r="H174" i="20"/>
  <c r="I174" i="20"/>
  <c r="J174" i="20"/>
  <c r="K174" i="20"/>
  <c r="L174" i="20"/>
  <c r="BB174" i="20"/>
  <c r="M174" i="20"/>
  <c r="N174" i="20"/>
  <c r="O174" i="20"/>
  <c r="P174" i="20"/>
  <c r="Q174" i="20"/>
  <c r="BC174" i="20"/>
  <c r="U174" i="20"/>
  <c r="AF174" i="20"/>
  <c r="AQ174" i="20"/>
  <c r="V174" i="20"/>
  <c r="AG174" i="20"/>
  <c r="AR174" i="20"/>
  <c r="W174" i="20"/>
  <c r="AH174" i="20"/>
  <c r="AS174" i="20"/>
  <c r="X174" i="20"/>
  <c r="AI174" i="20"/>
  <c r="AT174" i="20"/>
  <c r="Y174" i="20"/>
  <c r="AJ174" i="20"/>
  <c r="AU174" i="20"/>
  <c r="BD174" i="20"/>
  <c r="BF174" i="20"/>
  <c r="Z174" i="20"/>
  <c r="AK174" i="20"/>
  <c r="AV174" i="20"/>
  <c r="AA174" i="20"/>
  <c r="AL174" i="20"/>
  <c r="AW174" i="20"/>
  <c r="AB174" i="20"/>
  <c r="AM174" i="20"/>
  <c r="AX174" i="20"/>
  <c r="AC174" i="20"/>
  <c r="AN174" i="20"/>
  <c r="AY174" i="20"/>
  <c r="AD174" i="20"/>
  <c r="AO174" i="20"/>
  <c r="AZ174" i="20"/>
  <c r="BE174" i="20"/>
  <c r="BG174" i="20"/>
  <c r="BH174" i="20"/>
  <c r="BI174" i="20"/>
  <c r="BJ174" i="20"/>
  <c r="BK174" i="20"/>
  <c r="BL174" i="20"/>
  <c r="H175" i="20"/>
  <c r="I175" i="20"/>
  <c r="J175" i="20"/>
  <c r="K175" i="20"/>
  <c r="L175" i="20"/>
  <c r="BB175" i="20"/>
  <c r="M175" i="20"/>
  <c r="N175" i="20"/>
  <c r="O175" i="20"/>
  <c r="P175" i="20"/>
  <c r="Q175" i="20"/>
  <c r="BC175" i="20"/>
  <c r="U175" i="20"/>
  <c r="AF175" i="20"/>
  <c r="AQ175" i="20"/>
  <c r="V175" i="20"/>
  <c r="AG175" i="20"/>
  <c r="AR175" i="20"/>
  <c r="W175" i="20"/>
  <c r="AH175" i="20"/>
  <c r="AS175" i="20"/>
  <c r="X175" i="20"/>
  <c r="AI175" i="20"/>
  <c r="AT175" i="20"/>
  <c r="Y175" i="20"/>
  <c r="AJ175" i="20"/>
  <c r="AU175" i="20"/>
  <c r="BD175" i="20"/>
  <c r="BF175" i="20"/>
  <c r="Z175" i="20"/>
  <c r="AK175" i="20"/>
  <c r="AV175" i="20"/>
  <c r="AA175" i="20"/>
  <c r="AL175" i="20"/>
  <c r="AW175" i="20"/>
  <c r="AB175" i="20"/>
  <c r="AM175" i="20"/>
  <c r="AX175" i="20"/>
  <c r="AC175" i="20"/>
  <c r="AN175" i="20"/>
  <c r="AY175" i="20"/>
  <c r="AD175" i="20"/>
  <c r="AO175" i="20"/>
  <c r="AZ175" i="20"/>
  <c r="BE175" i="20"/>
  <c r="BG175" i="20"/>
  <c r="BH175" i="20"/>
  <c r="BI175" i="20"/>
  <c r="BJ175" i="20"/>
  <c r="BK175" i="20"/>
  <c r="BL175" i="20"/>
  <c r="H176" i="20"/>
  <c r="I176" i="20"/>
  <c r="J176" i="20"/>
  <c r="K176" i="20"/>
  <c r="L176" i="20"/>
  <c r="BB176" i="20"/>
  <c r="M176" i="20"/>
  <c r="N176" i="20"/>
  <c r="O176" i="20"/>
  <c r="P176" i="20"/>
  <c r="Q176" i="20"/>
  <c r="BC176" i="20"/>
  <c r="U176" i="20"/>
  <c r="AF176" i="20"/>
  <c r="AQ176" i="20"/>
  <c r="V176" i="20"/>
  <c r="AG176" i="20"/>
  <c r="AR176" i="20"/>
  <c r="W176" i="20"/>
  <c r="AH176" i="20"/>
  <c r="AS176" i="20"/>
  <c r="X176" i="20"/>
  <c r="AI176" i="20"/>
  <c r="AT176" i="20"/>
  <c r="Y176" i="20"/>
  <c r="AJ176" i="20"/>
  <c r="AU176" i="20"/>
  <c r="BD176" i="20"/>
  <c r="BF176" i="20"/>
  <c r="Z176" i="20"/>
  <c r="AK176" i="20"/>
  <c r="AV176" i="20"/>
  <c r="AA176" i="20"/>
  <c r="AL176" i="20"/>
  <c r="AW176" i="20"/>
  <c r="AB176" i="20"/>
  <c r="AM176" i="20"/>
  <c r="AX176" i="20"/>
  <c r="AC176" i="20"/>
  <c r="AN176" i="20"/>
  <c r="AY176" i="20"/>
  <c r="AD176" i="20"/>
  <c r="AO176" i="20"/>
  <c r="AZ176" i="20"/>
  <c r="BE176" i="20"/>
  <c r="BG176" i="20"/>
  <c r="BH176" i="20"/>
  <c r="BI176" i="20"/>
  <c r="BJ176" i="20"/>
  <c r="BK176" i="20"/>
  <c r="BL176" i="20"/>
  <c r="H177" i="20"/>
  <c r="I177" i="20"/>
  <c r="J177" i="20"/>
  <c r="K177" i="20"/>
  <c r="L177" i="20"/>
  <c r="BB177" i="20"/>
  <c r="M177" i="20"/>
  <c r="N177" i="20"/>
  <c r="O177" i="20"/>
  <c r="P177" i="20"/>
  <c r="Q177" i="20"/>
  <c r="BC177" i="20"/>
  <c r="U177" i="20"/>
  <c r="AF177" i="20"/>
  <c r="AQ177" i="20"/>
  <c r="V177" i="20"/>
  <c r="AG177" i="20"/>
  <c r="AR177" i="20"/>
  <c r="W177" i="20"/>
  <c r="AH177" i="20"/>
  <c r="AS177" i="20"/>
  <c r="X177" i="20"/>
  <c r="AI177" i="20"/>
  <c r="AT177" i="20"/>
  <c r="Y177" i="20"/>
  <c r="AJ177" i="20"/>
  <c r="AU177" i="20"/>
  <c r="BD177" i="20"/>
  <c r="BF177" i="20"/>
  <c r="Z177" i="20"/>
  <c r="AK177" i="20"/>
  <c r="AV177" i="20"/>
  <c r="AA177" i="20"/>
  <c r="AL177" i="20"/>
  <c r="AW177" i="20"/>
  <c r="AB177" i="20"/>
  <c r="AM177" i="20"/>
  <c r="AX177" i="20"/>
  <c r="AC177" i="20"/>
  <c r="AN177" i="20"/>
  <c r="AY177" i="20"/>
  <c r="AD177" i="20"/>
  <c r="AO177" i="20"/>
  <c r="AZ177" i="20"/>
  <c r="BE177" i="20"/>
  <c r="BG177" i="20"/>
  <c r="BH177" i="20"/>
  <c r="BI177" i="20"/>
  <c r="BJ177" i="20"/>
  <c r="BK177" i="20"/>
  <c r="BL177" i="20"/>
  <c r="H178" i="20"/>
  <c r="I178" i="20"/>
  <c r="J178" i="20"/>
  <c r="K178" i="20"/>
  <c r="L178" i="20"/>
  <c r="BB178" i="20"/>
  <c r="M178" i="20"/>
  <c r="N178" i="20"/>
  <c r="O178" i="20"/>
  <c r="P178" i="20"/>
  <c r="Q178" i="20"/>
  <c r="BC178" i="20"/>
  <c r="U178" i="20"/>
  <c r="AF178" i="20"/>
  <c r="AQ178" i="20"/>
  <c r="V178" i="20"/>
  <c r="AG178" i="20"/>
  <c r="AR178" i="20"/>
  <c r="W178" i="20"/>
  <c r="AH178" i="20"/>
  <c r="AS178" i="20"/>
  <c r="X178" i="20"/>
  <c r="AI178" i="20"/>
  <c r="AT178" i="20"/>
  <c r="Y178" i="20"/>
  <c r="AJ178" i="20"/>
  <c r="AU178" i="20"/>
  <c r="BD178" i="20"/>
  <c r="BF178" i="20"/>
  <c r="Z178" i="20"/>
  <c r="AK178" i="20"/>
  <c r="AV178" i="20"/>
  <c r="AA178" i="20"/>
  <c r="AL178" i="20"/>
  <c r="AW178" i="20"/>
  <c r="AB178" i="20"/>
  <c r="AM178" i="20"/>
  <c r="AX178" i="20"/>
  <c r="AC178" i="20"/>
  <c r="AN178" i="20"/>
  <c r="AY178" i="20"/>
  <c r="AD178" i="20"/>
  <c r="AO178" i="20"/>
  <c r="AZ178" i="20"/>
  <c r="BE178" i="20"/>
  <c r="BG178" i="20"/>
  <c r="BH178" i="20"/>
  <c r="BI178" i="20"/>
  <c r="BJ178" i="20"/>
  <c r="BK178" i="20"/>
  <c r="BL178" i="20"/>
  <c r="H179" i="20"/>
  <c r="I179" i="20"/>
  <c r="J179" i="20"/>
  <c r="K179" i="20"/>
  <c r="L179" i="20"/>
  <c r="BB179" i="20"/>
  <c r="M179" i="20"/>
  <c r="N179" i="20"/>
  <c r="O179" i="20"/>
  <c r="P179" i="20"/>
  <c r="Q179" i="20"/>
  <c r="BC179" i="20"/>
  <c r="U179" i="20"/>
  <c r="AF179" i="20"/>
  <c r="AQ179" i="20"/>
  <c r="V179" i="20"/>
  <c r="AG179" i="20"/>
  <c r="AR179" i="20"/>
  <c r="W179" i="20"/>
  <c r="AH179" i="20"/>
  <c r="AS179" i="20"/>
  <c r="X179" i="20"/>
  <c r="AI179" i="20"/>
  <c r="AT179" i="20"/>
  <c r="Y179" i="20"/>
  <c r="AJ179" i="20"/>
  <c r="AU179" i="20"/>
  <c r="BD179" i="20"/>
  <c r="BF179" i="20"/>
  <c r="Z179" i="20"/>
  <c r="AK179" i="20"/>
  <c r="AV179" i="20"/>
  <c r="AA179" i="20"/>
  <c r="AL179" i="20"/>
  <c r="AW179" i="20"/>
  <c r="AB179" i="20"/>
  <c r="AM179" i="20"/>
  <c r="AX179" i="20"/>
  <c r="AC179" i="20"/>
  <c r="AN179" i="20"/>
  <c r="AY179" i="20"/>
  <c r="AD179" i="20"/>
  <c r="AO179" i="20"/>
  <c r="AZ179" i="20"/>
  <c r="BE179" i="20"/>
  <c r="BG179" i="20"/>
  <c r="BH179" i="20"/>
  <c r="BI179" i="20"/>
  <c r="BJ179" i="20"/>
  <c r="BK179" i="20"/>
  <c r="BL179" i="20"/>
  <c r="H180" i="20"/>
  <c r="I180" i="20"/>
  <c r="J180" i="20"/>
  <c r="K180" i="20"/>
  <c r="L180" i="20"/>
  <c r="BB180" i="20"/>
  <c r="M180" i="20"/>
  <c r="N180" i="20"/>
  <c r="O180" i="20"/>
  <c r="P180" i="20"/>
  <c r="Q180" i="20"/>
  <c r="BC180" i="20"/>
  <c r="U180" i="20"/>
  <c r="AF180" i="20"/>
  <c r="AQ180" i="20"/>
  <c r="V180" i="20"/>
  <c r="AG180" i="20"/>
  <c r="AR180" i="20"/>
  <c r="W180" i="20"/>
  <c r="AH180" i="20"/>
  <c r="AS180" i="20"/>
  <c r="X180" i="20"/>
  <c r="AI180" i="20"/>
  <c r="AT180" i="20"/>
  <c r="Y180" i="20"/>
  <c r="AJ180" i="20"/>
  <c r="AU180" i="20"/>
  <c r="BD180" i="20"/>
  <c r="BF180" i="20"/>
  <c r="Z180" i="20"/>
  <c r="AK180" i="20"/>
  <c r="AV180" i="20"/>
  <c r="AA180" i="20"/>
  <c r="AL180" i="20"/>
  <c r="AW180" i="20"/>
  <c r="AB180" i="20"/>
  <c r="AM180" i="20"/>
  <c r="AX180" i="20"/>
  <c r="AC180" i="20"/>
  <c r="AN180" i="20"/>
  <c r="AY180" i="20"/>
  <c r="AD180" i="20"/>
  <c r="AO180" i="20"/>
  <c r="AZ180" i="20"/>
  <c r="BE180" i="20"/>
  <c r="BG180" i="20"/>
  <c r="BH180" i="20"/>
  <c r="BI180" i="20"/>
  <c r="BJ180" i="20"/>
  <c r="BK180" i="20"/>
  <c r="BL180" i="20"/>
  <c r="H181" i="20"/>
  <c r="I181" i="20"/>
  <c r="J181" i="20"/>
  <c r="K181" i="20"/>
  <c r="L181" i="20"/>
  <c r="BB181" i="20"/>
  <c r="M181" i="20"/>
  <c r="N181" i="20"/>
  <c r="O181" i="20"/>
  <c r="P181" i="20"/>
  <c r="Q181" i="20"/>
  <c r="BC181" i="20"/>
  <c r="U181" i="20"/>
  <c r="AF181" i="20"/>
  <c r="AQ181" i="20"/>
  <c r="V181" i="20"/>
  <c r="AG181" i="20"/>
  <c r="AR181" i="20"/>
  <c r="W181" i="20"/>
  <c r="AH181" i="20"/>
  <c r="AS181" i="20"/>
  <c r="X181" i="20"/>
  <c r="AI181" i="20"/>
  <c r="AT181" i="20"/>
  <c r="Y181" i="20"/>
  <c r="AJ181" i="20"/>
  <c r="AU181" i="20"/>
  <c r="BD181" i="20"/>
  <c r="BF181" i="20"/>
  <c r="Z181" i="20"/>
  <c r="AK181" i="20"/>
  <c r="AV181" i="20"/>
  <c r="AA181" i="20"/>
  <c r="AL181" i="20"/>
  <c r="AW181" i="20"/>
  <c r="AB181" i="20"/>
  <c r="AM181" i="20"/>
  <c r="AX181" i="20"/>
  <c r="AC181" i="20"/>
  <c r="AN181" i="20"/>
  <c r="AY181" i="20"/>
  <c r="AD181" i="20"/>
  <c r="AO181" i="20"/>
  <c r="AZ181" i="20"/>
  <c r="BE181" i="20"/>
  <c r="BG181" i="20"/>
  <c r="BH181" i="20"/>
  <c r="BI181" i="20"/>
  <c r="BJ181" i="20"/>
  <c r="BK181" i="20"/>
  <c r="BL181" i="20"/>
  <c r="H182" i="20"/>
  <c r="I182" i="20"/>
  <c r="J182" i="20"/>
  <c r="K182" i="20"/>
  <c r="L182" i="20"/>
  <c r="BB182" i="20"/>
  <c r="M182" i="20"/>
  <c r="N182" i="20"/>
  <c r="O182" i="20"/>
  <c r="P182" i="20"/>
  <c r="Q182" i="20"/>
  <c r="BC182" i="20"/>
  <c r="U182" i="20"/>
  <c r="AF182" i="20"/>
  <c r="AQ182" i="20"/>
  <c r="V182" i="20"/>
  <c r="AG182" i="20"/>
  <c r="AR182" i="20"/>
  <c r="W182" i="20"/>
  <c r="AH182" i="20"/>
  <c r="AS182" i="20"/>
  <c r="X182" i="20"/>
  <c r="AI182" i="20"/>
  <c r="AT182" i="20"/>
  <c r="Y182" i="20"/>
  <c r="AJ182" i="20"/>
  <c r="AU182" i="20"/>
  <c r="BD182" i="20"/>
  <c r="BF182" i="20"/>
  <c r="Z182" i="20"/>
  <c r="AK182" i="20"/>
  <c r="AV182" i="20"/>
  <c r="AA182" i="20"/>
  <c r="AL182" i="20"/>
  <c r="AW182" i="20"/>
  <c r="AB182" i="20"/>
  <c r="AM182" i="20"/>
  <c r="AX182" i="20"/>
  <c r="AC182" i="20"/>
  <c r="AN182" i="20"/>
  <c r="AY182" i="20"/>
  <c r="AD182" i="20"/>
  <c r="AO182" i="20"/>
  <c r="AZ182" i="20"/>
  <c r="BE182" i="20"/>
  <c r="BG182" i="20"/>
  <c r="BH182" i="20"/>
  <c r="BI182" i="20"/>
  <c r="BJ182" i="20"/>
  <c r="BK182" i="20"/>
  <c r="BL182" i="20"/>
  <c r="H183" i="20"/>
  <c r="I183" i="20"/>
  <c r="J183" i="20"/>
  <c r="K183" i="20"/>
  <c r="L183" i="20"/>
  <c r="BB183" i="20"/>
  <c r="M183" i="20"/>
  <c r="N183" i="20"/>
  <c r="O183" i="20"/>
  <c r="P183" i="20"/>
  <c r="Q183" i="20"/>
  <c r="BC183" i="20"/>
  <c r="U183" i="20"/>
  <c r="AF183" i="20"/>
  <c r="AQ183" i="20"/>
  <c r="V183" i="20"/>
  <c r="AG183" i="20"/>
  <c r="AR183" i="20"/>
  <c r="W183" i="20"/>
  <c r="AH183" i="20"/>
  <c r="AS183" i="20"/>
  <c r="X183" i="20"/>
  <c r="AI183" i="20"/>
  <c r="AT183" i="20"/>
  <c r="Y183" i="20"/>
  <c r="AJ183" i="20"/>
  <c r="AU183" i="20"/>
  <c r="BD183" i="20"/>
  <c r="BF183" i="20"/>
  <c r="Z183" i="20"/>
  <c r="AK183" i="20"/>
  <c r="AV183" i="20"/>
  <c r="AA183" i="20"/>
  <c r="AL183" i="20"/>
  <c r="AW183" i="20"/>
  <c r="AB183" i="20"/>
  <c r="AM183" i="20"/>
  <c r="AX183" i="20"/>
  <c r="AC183" i="20"/>
  <c r="AN183" i="20"/>
  <c r="AY183" i="20"/>
  <c r="AD183" i="20"/>
  <c r="AO183" i="20"/>
  <c r="AZ183" i="20"/>
  <c r="BE183" i="20"/>
  <c r="BG183" i="20"/>
  <c r="BH183" i="20"/>
  <c r="BI183" i="20"/>
  <c r="BJ183" i="20"/>
  <c r="BK183" i="20"/>
  <c r="BL183" i="20"/>
  <c r="H184" i="20"/>
  <c r="I184" i="20"/>
  <c r="J184" i="20"/>
  <c r="K184" i="20"/>
  <c r="L184" i="20"/>
  <c r="BB184" i="20"/>
  <c r="M184" i="20"/>
  <c r="N184" i="20"/>
  <c r="O184" i="20"/>
  <c r="P184" i="20"/>
  <c r="Q184" i="20"/>
  <c r="BC184" i="20"/>
  <c r="U184" i="20"/>
  <c r="AF184" i="20"/>
  <c r="AQ184" i="20"/>
  <c r="V184" i="20"/>
  <c r="AG184" i="20"/>
  <c r="AR184" i="20"/>
  <c r="W184" i="20"/>
  <c r="AH184" i="20"/>
  <c r="AS184" i="20"/>
  <c r="X184" i="20"/>
  <c r="AI184" i="20"/>
  <c r="AT184" i="20"/>
  <c r="Y184" i="20"/>
  <c r="AJ184" i="20"/>
  <c r="AU184" i="20"/>
  <c r="BD184" i="20"/>
  <c r="BF184" i="20"/>
  <c r="Z184" i="20"/>
  <c r="AK184" i="20"/>
  <c r="AV184" i="20"/>
  <c r="AA184" i="20"/>
  <c r="AL184" i="20"/>
  <c r="AW184" i="20"/>
  <c r="AB184" i="20"/>
  <c r="AM184" i="20"/>
  <c r="AX184" i="20"/>
  <c r="AC184" i="20"/>
  <c r="AN184" i="20"/>
  <c r="AY184" i="20"/>
  <c r="AD184" i="20"/>
  <c r="AO184" i="20"/>
  <c r="AZ184" i="20"/>
  <c r="BE184" i="20"/>
  <c r="BG184" i="20"/>
  <c r="BH184" i="20"/>
  <c r="BI184" i="20"/>
  <c r="BJ184" i="20"/>
  <c r="BK184" i="20"/>
  <c r="BL184" i="20"/>
  <c r="H185" i="20"/>
  <c r="I185" i="20"/>
  <c r="J185" i="20"/>
  <c r="K185" i="20"/>
  <c r="L185" i="20"/>
  <c r="BB185" i="20"/>
  <c r="M185" i="20"/>
  <c r="N185" i="20"/>
  <c r="O185" i="20"/>
  <c r="P185" i="20"/>
  <c r="Q185" i="20"/>
  <c r="BC185" i="20"/>
  <c r="U185" i="20"/>
  <c r="AF185" i="20"/>
  <c r="AQ185" i="20"/>
  <c r="V185" i="20"/>
  <c r="AG185" i="20"/>
  <c r="AR185" i="20"/>
  <c r="W185" i="20"/>
  <c r="AH185" i="20"/>
  <c r="AS185" i="20"/>
  <c r="X185" i="20"/>
  <c r="AI185" i="20"/>
  <c r="AT185" i="20"/>
  <c r="Y185" i="20"/>
  <c r="AJ185" i="20"/>
  <c r="AU185" i="20"/>
  <c r="BD185" i="20"/>
  <c r="BF185" i="20"/>
  <c r="Z185" i="20"/>
  <c r="AK185" i="20"/>
  <c r="AV185" i="20"/>
  <c r="AA185" i="20"/>
  <c r="AL185" i="20"/>
  <c r="AW185" i="20"/>
  <c r="AB185" i="20"/>
  <c r="AM185" i="20"/>
  <c r="AX185" i="20"/>
  <c r="AC185" i="20"/>
  <c r="AN185" i="20"/>
  <c r="AY185" i="20"/>
  <c r="AD185" i="20"/>
  <c r="AO185" i="20"/>
  <c r="AZ185" i="20"/>
  <c r="BE185" i="20"/>
  <c r="BG185" i="20"/>
  <c r="BH185" i="20"/>
  <c r="BI185" i="20"/>
  <c r="BJ185" i="20"/>
  <c r="BK185" i="20"/>
  <c r="BL185" i="20"/>
  <c r="H186" i="20"/>
  <c r="I186" i="20"/>
  <c r="J186" i="20"/>
  <c r="K186" i="20"/>
  <c r="L186" i="20"/>
  <c r="BB186" i="20"/>
  <c r="M186" i="20"/>
  <c r="N186" i="20"/>
  <c r="O186" i="20"/>
  <c r="P186" i="20"/>
  <c r="Q186" i="20"/>
  <c r="BC186" i="20"/>
  <c r="U186" i="20"/>
  <c r="AF186" i="20"/>
  <c r="AQ186" i="20"/>
  <c r="V186" i="20"/>
  <c r="AG186" i="20"/>
  <c r="AR186" i="20"/>
  <c r="W186" i="20"/>
  <c r="AH186" i="20"/>
  <c r="AS186" i="20"/>
  <c r="X186" i="20"/>
  <c r="AI186" i="20"/>
  <c r="AT186" i="20"/>
  <c r="Y186" i="20"/>
  <c r="AJ186" i="20"/>
  <c r="AU186" i="20"/>
  <c r="BD186" i="20"/>
  <c r="BF186" i="20"/>
  <c r="Z186" i="20"/>
  <c r="AK186" i="20"/>
  <c r="AV186" i="20"/>
  <c r="AA186" i="20"/>
  <c r="AL186" i="20"/>
  <c r="AW186" i="20"/>
  <c r="AB186" i="20"/>
  <c r="AM186" i="20"/>
  <c r="AX186" i="20"/>
  <c r="AC186" i="20"/>
  <c r="AN186" i="20"/>
  <c r="AY186" i="20"/>
  <c r="AD186" i="20"/>
  <c r="AO186" i="20"/>
  <c r="AZ186" i="20"/>
  <c r="BE186" i="20"/>
  <c r="BG186" i="20"/>
  <c r="BH186" i="20"/>
  <c r="BI186" i="20"/>
  <c r="BJ186" i="20"/>
  <c r="BK186" i="20"/>
  <c r="BL186" i="20"/>
  <c r="H187" i="20"/>
  <c r="I187" i="20"/>
  <c r="J187" i="20"/>
  <c r="K187" i="20"/>
  <c r="L187" i="20"/>
  <c r="BB187" i="20"/>
  <c r="M187" i="20"/>
  <c r="N187" i="20"/>
  <c r="O187" i="20"/>
  <c r="P187" i="20"/>
  <c r="Q187" i="20"/>
  <c r="BC187" i="20"/>
  <c r="U187" i="20"/>
  <c r="AF187" i="20"/>
  <c r="AQ187" i="20"/>
  <c r="V187" i="20"/>
  <c r="AG187" i="20"/>
  <c r="AR187" i="20"/>
  <c r="W187" i="20"/>
  <c r="AH187" i="20"/>
  <c r="AS187" i="20"/>
  <c r="X187" i="20"/>
  <c r="AI187" i="20"/>
  <c r="AT187" i="20"/>
  <c r="Y187" i="20"/>
  <c r="AJ187" i="20"/>
  <c r="AU187" i="20"/>
  <c r="BD187" i="20"/>
  <c r="BF187" i="20"/>
  <c r="Z187" i="20"/>
  <c r="AK187" i="20"/>
  <c r="AV187" i="20"/>
  <c r="AA187" i="20"/>
  <c r="AL187" i="20"/>
  <c r="AW187" i="20"/>
  <c r="AB187" i="20"/>
  <c r="AM187" i="20"/>
  <c r="AX187" i="20"/>
  <c r="AC187" i="20"/>
  <c r="AN187" i="20"/>
  <c r="AY187" i="20"/>
  <c r="AD187" i="20"/>
  <c r="AO187" i="20"/>
  <c r="AZ187" i="20"/>
  <c r="BE187" i="20"/>
  <c r="BG187" i="20"/>
  <c r="BH187" i="20"/>
  <c r="BI187" i="20"/>
  <c r="BJ187" i="20"/>
  <c r="BK187" i="20"/>
  <c r="BL187" i="20"/>
  <c r="H188" i="20"/>
  <c r="I188" i="20"/>
  <c r="J188" i="20"/>
  <c r="K188" i="20"/>
  <c r="L188" i="20"/>
  <c r="BB188" i="20"/>
  <c r="M188" i="20"/>
  <c r="N188" i="20"/>
  <c r="O188" i="20"/>
  <c r="P188" i="20"/>
  <c r="Q188" i="20"/>
  <c r="BC188" i="20"/>
  <c r="U188" i="20"/>
  <c r="AF188" i="20"/>
  <c r="AQ188" i="20"/>
  <c r="V188" i="20"/>
  <c r="AG188" i="20"/>
  <c r="AR188" i="20"/>
  <c r="W188" i="20"/>
  <c r="AH188" i="20"/>
  <c r="AS188" i="20"/>
  <c r="X188" i="20"/>
  <c r="AI188" i="20"/>
  <c r="AT188" i="20"/>
  <c r="Y188" i="20"/>
  <c r="AJ188" i="20"/>
  <c r="AU188" i="20"/>
  <c r="BD188" i="20"/>
  <c r="BF188" i="20"/>
  <c r="Z188" i="20"/>
  <c r="AK188" i="20"/>
  <c r="AV188" i="20"/>
  <c r="AA188" i="20"/>
  <c r="AL188" i="20"/>
  <c r="AW188" i="20"/>
  <c r="AB188" i="20"/>
  <c r="AM188" i="20"/>
  <c r="AX188" i="20"/>
  <c r="AC188" i="20"/>
  <c r="AN188" i="20"/>
  <c r="AY188" i="20"/>
  <c r="AD188" i="20"/>
  <c r="AO188" i="20"/>
  <c r="AZ188" i="20"/>
  <c r="BE188" i="20"/>
  <c r="BG188" i="20"/>
  <c r="BH188" i="20"/>
  <c r="BI188" i="20"/>
  <c r="BJ188" i="20"/>
  <c r="BK188" i="20"/>
  <c r="BL188" i="20"/>
  <c r="H189" i="20"/>
  <c r="I189" i="20"/>
  <c r="J189" i="20"/>
  <c r="K189" i="20"/>
  <c r="L189" i="20"/>
  <c r="BB189" i="20"/>
  <c r="M189" i="20"/>
  <c r="N189" i="20"/>
  <c r="O189" i="20"/>
  <c r="P189" i="20"/>
  <c r="Q189" i="20"/>
  <c r="BC189" i="20"/>
  <c r="U189" i="20"/>
  <c r="AF189" i="20"/>
  <c r="AQ189" i="20"/>
  <c r="V189" i="20"/>
  <c r="AG189" i="20"/>
  <c r="AR189" i="20"/>
  <c r="W189" i="20"/>
  <c r="AH189" i="20"/>
  <c r="AS189" i="20"/>
  <c r="X189" i="20"/>
  <c r="AI189" i="20"/>
  <c r="AT189" i="20"/>
  <c r="Y189" i="20"/>
  <c r="AJ189" i="20"/>
  <c r="AU189" i="20"/>
  <c r="BD189" i="20"/>
  <c r="BF189" i="20"/>
  <c r="Z189" i="20"/>
  <c r="AK189" i="20"/>
  <c r="AV189" i="20"/>
  <c r="AA189" i="20"/>
  <c r="AL189" i="20"/>
  <c r="AW189" i="20"/>
  <c r="AB189" i="20"/>
  <c r="AM189" i="20"/>
  <c r="AX189" i="20"/>
  <c r="AC189" i="20"/>
  <c r="AN189" i="20"/>
  <c r="AY189" i="20"/>
  <c r="AD189" i="20"/>
  <c r="AO189" i="20"/>
  <c r="AZ189" i="20"/>
  <c r="BE189" i="20"/>
  <c r="BG189" i="20"/>
  <c r="BH189" i="20"/>
  <c r="BI189" i="20"/>
  <c r="BJ189" i="20"/>
  <c r="BK189" i="20"/>
  <c r="BL189" i="20"/>
  <c r="H190" i="20"/>
  <c r="I190" i="20"/>
  <c r="J190" i="20"/>
  <c r="K190" i="20"/>
  <c r="L190" i="20"/>
  <c r="BB190" i="20"/>
  <c r="M190" i="20"/>
  <c r="N190" i="20"/>
  <c r="O190" i="20"/>
  <c r="P190" i="20"/>
  <c r="Q190" i="20"/>
  <c r="BC190" i="20"/>
  <c r="U190" i="20"/>
  <c r="AF190" i="20"/>
  <c r="AQ190" i="20"/>
  <c r="V190" i="20"/>
  <c r="AG190" i="20"/>
  <c r="AR190" i="20"/>
  <c r="W190" i="20"/>
  <c r="AH190" i="20"/>
  <c r="AS190" i="20"/>
  <c r="X190" i="20"/>
  <c r="AI190" i="20"/>
  <c r="AT190" i="20"/>
  <c r="Y190" i="20"/>
  <c r="AJ190" i="20"/>
  <c r="AU190" i="20"/>
  <c r="BD190" i="20"/>
  <c r="BF190" i="20"/>
  <c r="Z190" i="20"/>
  <c r="AK190" i="20"/>
  <c r="AV190" i="20"/>
  <c r="AA190" i="20"/>
  <c r="AL190" i="20"/>
  <c r="AW190" i="20"/>
  <c r="AB190" i="20"/>
  <c r="AM190" i="20"/>
  <c r="AX190" i="20"/>
  <c r="AC190" i="20"/>
  <c r="AN190" i="20"/>
  <c r="AY190" i="20"/>
  <c r="AD190" i="20"/>
  <c r="AO190" i="20"/>
  <c r="AZ190" i="20"/>
  <c r="BE190" i="20"/>
  <c r="BG190" i="20"/>
  <c r="BH190" i="20"/>
  <c r="BI190" i="20"/>
  <c r="BJ190" i="20"/>
  <c r="BK190" i="20"/>
  <c r="BL190" i="20"/>
  <c r="H191" i="20"/>
  <c r="I191" i="20"/>
  <c r="J191" i="20"/>
  <c r="K191" i="20"/>
  <c r="L191" i="20"/>
  <c r="BB191" i="20"/>
  <c r="M191" i="20"/>
  <c r="N191" i="20"/>
  <c r="O191" i="20"/>
  <c r="P191" i="20"/>
  <c r="Q191" i="20"/>
  <c r="BC191" i="20"/>
  <c r="U191" i="20"/>
  <c r="AF191" i="20"/>
  <c r="AQ191" i="20"/>
  <c r="V191" i="20"/>
  <c r="AG191" i="20"/>
  <c r="AR191" i="20"/>
  <c r="W191" i="20"/>
  <c r="AH191" i="20"/>
  <c r="AS191" i="20"/>
  <c r="X191" i="20"/>
  <c r="AI191" i="20"/>
  <c r="AT191" i="20"/>
  <c r="Y191" i="20"/>
  <c r="AJ191" i="20"/>
  <c r="AU191" i="20"/>
  <c r="BD191" i="20"/>
  <c r="BF191" i="20"/>
  <c r="Z191" i="20"/>
  <c r="AK191" i="20"/>
  <c r="AV191" i="20"/>
  <c r="AA191" i="20"/>
  <c r="AL191" i="20"/>
  <c r="AW191" i="20"/>
  <c r="AB191" i="20"/>
  <c r="AM191" i="20"/>
  <c r="AX191" i="20"/>
  <c r="AC191" i="20"/>
  <c r="AN191" i="20"/>
  <c r="AY191" i="20"/>
  <c r="AD191" i="20"/>
  <c r="AO191" i="20"/>
  <c r="AZ191" i="20"/>
  <c r="BE191" i="20"/>
  <c r="BG191" i="20"/>
  <c r="BH191" i="20"/>
  <c r="BI191" i="20"/>
  <c r="BJ191" i="20"/>
  <c r="BK191" i="20"/>
  <c r="BL191" i="20"/>
  <c r="H192" i="20"/>
  <c r="I192" i="20"/>
  <c r="J192" i="20"/>
  <c r="K192" i="20"/>
  <c r="L192" i="20"/>
  <c r="BB192" i="20"/>
  <c r="M192" i="20"/>
  <c r="N192" i="20"/>
  <c r="O192" i="20"/>
  <c r="P192" i="20"/>
  <c r="Q192" i="20"/>
  <c r="BC192" i="20"/>
  <c r="U192" i="20"/>
  <c r="AF192" i="20"/>
  <c r="AQ192" i="20"/>
  <c r="V192" i="20"/>
  <c r="AG192" i="20"/>
  <c r="AR192" i="20"/>
  <c r="W192" i="20"/>
  <c r="AH192" i="20"/>
  <c r="AS192" i="20"/>
  <c r="X192" i="20"/>
  <c r="AI192" i="20"/>
  <c r="AT192" i="20"/>
  <c r="Y192" i="20"/>
  <c r="AJ192" i="20"/>
  <c r="AU192" i="20"/>
  <c r="BD192" i="20"/>
  <c r="BF192" i="20"/>
  <c r="Z192" i="20"/>
  <c r="AK192" i="20"/>
  <c r="AV192" i="20"/>
  <c r="AA192" i="20"/>
  <c r="AL192" i="20"/>
  <c r="AW192" i="20"/>
  <c r="AB192" i="20"/>
  <c r="AM192" i="20"/>
  <c r="AX192" i="20"/>
  <c r="AC192" i="20"/>
  <c r="AN192" i="20"/>
  <c r="AY192" i="20"/>
  <c r="AD192" i="20"/>
  <c r="AO192" i="20"/>
  <c r="AZ192" i="20"/>
  <c r="BE192" i="20"/>
  <c r="BG192" i="20"/>
  <c r="BH192" i="20"/>
  <c r="BI192" i="20"/>
  <c r="BJ192" i="20"/>
  <c r="BK192" i="20"/>
  <c r="BL192" i="20"/>
  <c r="H193" i="20"/>
  <c r="I193" i="20"/>
  <c r="J193" i="20"/>
  <c r="K193" i="20"/>
  <c r="L193" i="20"/>
  <c r="BB193" i="20"/>
  <c r="M193" i="20"/>
  <c r="N193" i="20"/>
  <c r="O193" i="20"/>
  <c r="P193" i="20"/>
  <c r="Q193" i="20"/>
  <c r="BC193" i="20"/>
  <c r="U193" i="20"/>
  <c r="AF193" i="20"/>
  <c r="AQ193" i="20"/>
  <c r="V193" i="20"/>
  <c r="AG193" i="20"/>
  <c r="AR193" i="20"/>
  <c r="W193" i="20"/>
  <c r="AH193" i="20"/>
  <c r="AS193" i="20"/>
  <c r="X193" i="20"/>
  <c r="AI193" i="20"/>
  <c r="AT193" i="20"/>
  <c r="Y193" i="20"/>
  <c r="AJ193" i="20"/>
  <c r="AU193" i="20"/>
  <c r="BD193" i="20"/>
  <c r="BF193" i="20"/>
  <c r="Z193" i="20"/>
  <c r="AK193" i="20"/>
  <c r="AV193" i="20"/>
  <c r="AA193" i="20"/>
  <c r="AL193" i="20"/>
  <c r="AW193" i="20"/>
  <c r="AB193" i="20"/>
  <c r="AM193" i="20"/>
  <c r="AX193" i="20"/>
  <c r="AC193" i="20"/>
  <c r="AN193" i="20"/>
  <c r="AY193" i="20"/>
  <c r="AD193" i="20"/>
  <c r="AO193" i="20"/>
  <c r="AZ193" i="20"/>
  <c r="BE193" i="20"/>
  <c r="BG193" i="20"/>
  <c r="BH193" i="20"/>
  <c r="BI193" i="20"/>
  <c r="BJ193" i="20"/>
  <c r="BK193" i="20"/>
  <c r="BL193" i="20"/>
  <c r="H194" i="20"/>
  <c r="I194" i="20"/>
  <c r="J194" i="20"/>
  <c r="K194" i="20"/>
  <c r="L194" i="20"/>
  <c r="BB194" i="20"/>
  <c r="M194" i="20"/>
  <c r="N194" i="20"/>
  <c r="O194" i="20"/>
  <c r="P194" i="20"/>
  <c r="Q194" i="20"/>
  <c r="BC194" i="20"/>
  <c r="U194" i="20"/>
  <c r="AF194" i="20"/>
  <c r="AQ194" i="20"/>
  <c r="V194" i="20"/>
  <c r="AG194" i="20"/>
  <c r="AR194" i="20"/>
  <c r="W194" i="20"/>
  <c r="AH194" i="20"/>
  <c r="AS194" i="20"/>
  <c r="X194" i="20"/>
  <c r="AI194" i="20"/>
  <c r="AT194" i="20"/>
  <c r="Y194" i="20"/>
  <c r="AJ194" i="20"/>
  <c r="AU194" i="20"/>
  <c r="BD194" i="20"/>
  <c r="BF194" i="20"/>
  <c r="Z194" i="20"/>
  <c r="AK194" i="20"/>
  <c r="AV194" i="20"/>
  <c r="AA194" i="20"/>
  <c r="AL194" i="20"/>
  <c r="AW194" i="20"/>
  <c r="AB194" i="20"/>
  <c r="AM194" i="20"/>
  <c r="AX194" i="20"/>
  <c r="AC194" i="20"/>
  <c r="AN194" i="20"/>
  <c r="AY194" i="20"/>
  <c r="AD194" i="20"/>
  <c r="AO194" i="20"/>
  <c r="AZ194" i="20"/>
  <c r="BE194" i="20"/>
  <c r="BG194" i="20"/>
  <c r="BH194" i="20"/>
  <c r="BI194" i="20"/>
  <c r="BJ194" i="20"/>
  <c r="BK194" i="20"/>
  <c r="BL194" i="20"/>
  <c r="H195" i="20"/>
  <c r="I195" i="20"/>
  <c r="J195" i="20"/>
  <c r="K195" i="20"/>
  <c r="L195" i="20"/>
  <c r="BB195" i="20"/>
  <c r="M195" i="20"/>
  <c r="N195" i="20"/>
  <c r="O195" i="20"/>
  <c r="P195" i="20"/>
  <c r="Q195" i="20"/>
  <c r="BC195" i="20"/>
  <c r="U195" i="20"/>
  <c r="AF195" i="20"/>
  <c r="AQ195" i="20"/>
  <c r="V195" i="20"/>
  <c r="AG195" i="20"/>
  <c r="AR195" i="20"/>
  <c r="W195" i="20"/>
  <c r="AH195" i="20"/>
  <c r="AS195" i="20"/>
  <c r="X195" i="20"/>
  <c r="AI195" i="20"/>
  <c r="AT195" i="20"/>
  <c r="Y195" i="20"/>
  <c r="AJ195" i="20"/>
  <c r="AU195" i="20"/>
  <c r="BD195" i="20"/>
  <c r="BF195" i="20"/>
  <c r="Z195" i="20"/>
  <c r="AK195" i="20"/>
  <c r="AV195" i="20"/>
  <c r="AA195" i="20"/>
  <c r="AL195" i="20"/>
  <c r="AW195" i="20"/>
  <c r="AB195" i="20"/>
  <c r="AM195" i="20"/>
  <c r="AX195" i="20"/>
  <c r="AC195" i="20"/>
  <c r="AN195" i="20"/>
  <c r="AY195" i="20"/>
  <c r="AD195" i="20"/>
  <c r="AO195" i="20"/>
  <c r="AZ195" i="20"/>
  <c r="BE195" i="20"/>
  <c r="BG195" i="20"/>
  <c r="BH195" i="20"/>
  <c r="BI195" i="20"/>
  <c r="BJ195" i="20"/>
  <c r="BK195" i="20"/>
  <c r="BL195" i="20"/>
  <c r="H196" i="20"/>
  <c r="I196" i="20"/>
  <c r="J196" i="20"/>
  <c r="K196" i="20"/>
  <c r="L196" i="20"/>
  <c r="BB196" i="20"/>
  <c r="M196" i="20"/>
  <c r="N196" i="20"/>
  <c r="O196" i="20"/>
  <c r="P196" i="20"/>
  <c r="Q196" i="20"/>
  <c r="BC196" i="20"/>
  <c r="U196" i="20"/>
  <c r="AF196" i="20"/>
  <c r="AQ196" i="20"/>
  <c r="V196" i="20"/>
  <c r="AG196" i="20"/>
  <c r="AR196" i="20"/>
  <c r="W196" i="20"/>
  <c r="AH196" i="20"/>
  <c r="AS196" i="20"/>
  <c r="X196" i="20"/>
  <c r="AI196" i="20"/>
  <c r="AT196" i="20"/>
  <c r="Y196" i="20"/>
  <c r="AJ196" i="20"/>
  <c r="AU196" i="20"/>
  <c r="BD196" i="20"/>
  <c r="BF196" i="20"/>
  <c r="Z196" i="20"/>
  <c r="AK196" i="20"/>
  <c r="AV196" i="20"/>
  <c r="AA196" i="20"/>
  <c r="AL196" i="20"/>
  <c r="AW196" i="20"/>
  <c r="AB196" i="20"/>
  <c r="AM196" i="20"/>
  <c r="AX196" i="20"/>
  <c r="AC196" i="20"/>
  <c r="AN196" i="20"/>
  <c r="AY196" i="20"/>
  <c r="AD196" i="20"/>
  <c r="AO196" i="20"/>
  <c r="AZ196" i="20"/>
  <c r="BE196" i="20"/>
  <c r="BG196" i="20"/>
  <c r="BH196" i="20"/>
  <c r="BI196" i="20"/>
  <c r="BJ196" i="20"/>
  <c r="BK196" i="20"/>
  <c r="BL196" i="20"/>
  <c r="H197" i="20"/>
  <c r="I197" i="20"/>
  <c r="J197" i="20"/>
  <c r="K197" i="20"/>
  <c r="L197" i="20"/>
  <c r="BB197" i="20"/>
  <c r="M197" i="20"/>
  <c r="N197" i="20"/>
  <c r="O197" i="20"/>
  <c r="P197" i="20"/>
  <c r="Q197" i="20"/>
  <c r="BC197" i="20"/>
  <c r="U197" i="20"/>
  <c r="AF197" i="20"/>
  <c r="AQ197" i="20"/>
  <c r="V197" i="20"/>
  <c r="AG197" i="20"/>
  <c r="AR197" i="20"/>
  <c r="W197" i="20"/>
  <c r="AH197" i="20"/>
  <c r="AS197" i="20"/>
  <c r="X197" i="20"/>
  <c r="AI197" i="20"/>
  <c r="AT197" i="20"/>
  <c r="Y197" i="20"/>
  <c r="AJ197" i="20"/>
  <c r="AU197" i="20"/>
  <c r="BD197" i="20"/>
  <c r="BF197" i="20"/>
  <c r="Z197" i="20"/>
  <c r="AK197" i="20"/>
  <c r="AV197" i="20"/>
  <c r="AA197" i="20"/>
  <c r="AL197" i="20"/>
  <c r="AW197" i="20"/>
  <c r="AB197" i="20"/>
  <c r="AM197" i="20"/>
  <c r="AX197" i="20"/>
  <c r="AC197" i="20"/>
  <c r="AN197" i="20"/>
  <c r="AY197" i="20"/>
  <c r="AD197" i="20"/>
  <c r="AO197" i="20"/>
  <c r="AZ197" i="20"/>
  <c r="BE197" i="20"/>
  <c r="BG197" i="20"/>
  <c r="BH197" i="20"/>
  <c r="BI197" i="20"/>
  <c r="BJ197" i="20"/>
  <c r="BK197" i="20"/>
  <c r="BL197" i="20"/>
  <c r="H198" i="20"/>
  <c r="I198" i="20"/>
  <c r="J198" i="20"/>
  <c r="K198" i="20"/>
  <c r="L198" i="20"/>
  <c r="BB198" i="20"/>
  <c r="M198" i="20"/>
  <c r="N198" i="20"/>
  <c r="O198" i="20"/>
  <c r="P198" i="20"/>
  <c r="Q198" i="20"/>
  <c r="BC198" i="20"/>
  <c r="U198" i="20"/>
  <c r="AF198" i="20"/>
  <c r="AQ198" i="20"/>
  <c r="V198" i="20"/>
  <c r="AG198" i="20"/>
  <c r="AR198" i="20"/>
  <c r="W198" i="20"/>
  <c r="AH198" i="20"/>
  <c r="AS198" i="20"/>
  <c r="X198" i="20"/>
  <c r="AI198" i="20"/>
  <c r="AT198" i="20"/>
  <c r="Y198" i="20"/>
  <c r="AJ198" i="20"/>
  <c r="AU198" i="20"/>
  <c r="BD198" i="20"/>
  <c r="BF198" i="20"/>
  <c r="Z198" i="20"/>
  <c r="AK198" i="20"/>
  <c r="AV198" i="20"/>
  <c r="AA198" i="20"/>
  <c r="AL198" i="20"/>
  <c r="AW198" i="20"/>
  <c r="AB198" i="20"/>
  <c r="AM198" i="20"/>
  <c r="AX198" i="20"/>
  <c r="AC198" i="20"/>
  <c r="AN198" i="20"/>
  <c r="AY198" i="20"/>
  <c r="AD198" i="20"/>
  <c r="AO198" i="20"/>
  <c r="AZ198" i="20"/>
  <c r="BE198" i="20"/>
  <c r="BG198" i="20"/>
  <c r="BH198" i="20"/>
  <c r="BI198" i="20"/>
  <c r="BJ198" i="20"/>
  <c r="BK198" i="20"/>
  <c r="BL198" i="20"/>
  <c r="H199" i="20"/>
  <c r="I199" i="20"/>
  <c r="J199" i="20"/>
  <c r="K199" i="20"/>
  <c r="L199" i="20"/>
  <c r="BB199" i="20"/>
  <c r="M199" i="20"/>
  <c r="N199" i="20"/>
  <c r="O199" i="20"/>
  <c r="P199" i="20"/>
  <c r="Q199" i="20"/>
  <c r="BC199" i="20"/>
  <c r="U199" i="20"/>
  <c r="AF199" i="20"/>
  <c r="AQ199" i="20"/>
  <c r="V199" i="20"/>
  <c r="AG199" i="20"/>
  <c r="AR199" i="20"/>
  <c r="W199" i="20"/>
  <c r="AH199" i="20"/>
  <c r="AS199" i="20"/>
  <c r="X199" i="20"/>
  <c r="AI199" i="20"/>
  <c r="AT199" i="20"/>
  <c r="Y199" i="20"/>
  <c r="AJ199" i="20"/>
  <c r="AU199" i="20"/>
  <c r="BD199" i="20"/>
  <c r="BF199" i="20"/>
  <c r="Z199" i="20"/>
  <c r="AK199" i="20"/>
  <c r="AV199" i="20"/>
  <c r="AA199" i="20"/>
  <c r="AL199" i="20"/>
  <c r="AW199" i="20"/>
  <c r="AB199" i="20"/>
  <c r="AM199" i="20"/>
  <c r="AX199" i="20"/>
  <c r="AC199" i="20"/>
  <c r="AN199" i="20"/>
  <c r="AY199" i="20"/>
  <c r="AD199" i="20"/>
  <c r="AO199" i="20"/>
  <c r="AZ199" i="20"/>
  <c r="BE199" i="20"/>
  <c r="BG199" i="20"/>
  <c r="BH199" i="20"/>
  <c r="BI199" i="20"/>
  <c r="BJ199" i="20"/>
  <c r="BK199" i="20"/>
  <c r="BL199" i="20"/>
  <c r="H200" i="20"/>
  <c r="I200" i="20"/>
  <c r="J200" i="20"/>
  <c r="K200" i="20"/>
  <c r="L200" i="20"/>
  <c r="BB200" i="20"/>
  <c r="M200" i="20"/>
  <c r="N200" i="20"/>
  <c r="O200" i="20"/>
  <c r="P200" i="20"/>
  <c r="Q200" i="20"/>
  <c r="BC200" i="20"/>
  <c r="U200" i="20"/>
  <c r="AF200" i="20"/>
  <c r="AQ200" i="20"/>
  <c r="V200" i="20"/>
  <c r="AG200" i="20"/>
  <c r="AR200" i="20"/>
  <c r="W200" i="20"/>
  <c r="AH200" i="20"/>
  <c r="AS200" i="20"/>
  <c r="X200" i="20"/>
  <c r="AI200" i="20"/>
  <c r="AT200" i="20"/>
  <c r="Y200" i="20"/>
  <c r="AJ200" i="20"/>
  <c r="AU200" i="20"/>
  <c r="BD200" i="20"/>
  <c r="BF200" i="20"/>
  <c r="Z200" i="20"/>
  <c r="AK200" i="20"/>
  <c r="AV200" i="20"/>
  <c r="AA200" i="20"/>
  <c r="AL200" i="20"/>
  <c r="AW200" i="20"/>
  <c r="AB200" i="20"/>
  <c r="AM200" i="20"/>
  <c r="AX200" i="20"/>
  <c r="AC200" i="20"/>
  <c r="AN200" i="20"/>
  <c r="AY200" i="20"/>
  <c r="AD200" i="20"/>
  <c r="AO200" i="20"/>
  <c r="AZ200" i="20"/>
  <c r="BE200" i="20"/>
  <c r="BG200" i="20"/>
  <c r="BH200" i="20"/>
  <c r="BI200" i="20"/>
  <c r="BJ200" i="20"/>
  <c r="BK200" i="20"/>
  <c r="BL200" i="20"/>
  <c r="H201" i="20"/>
  <c r="I201" i="20"/>
  <c r="J201" i="20"/>
  <c r="K201" i="20"/>
  <c r="L201" i="20"/>
  <c r="BB201" i="20"/>
  <c r="M201" i="20"/>
  <c r="N201" i="20"/>
  <c r="O201" i="20"/>
  <c r="P201" i="20"/>
  <c r="Q201" i="20"/>
  <c r="BC201" i="20"/>
  <c r="U201" i="20"/>
  <c r="AF201" i="20"/>
  <c r="AQ201" i="20"/>
  <c r="V201" i="20"/>
  <c r="AG201" i="20"/>
  <c r="AR201" i="20"/>
  <c r="W201" i="20"/>
  <c r="AH201" i="20"/>
  <c r="AS201" i="20"/>
  <c r="X201" i="20"/>
  <c r="AI201" i="20"/>
  <c r="AT201" i="20"/>
  <c r="Y201" i="20"/>
  <c r="AJ201" i="20"/>
  <c r="AU201" i="20"/>
  <c r="BD201" i="20"/>
  <c r="BF201" i="20"/>
  <c r="Z201" i="20"/>
  <c r="AK201" i="20"/>
  <c r="AV201" i="20"/>
  <c r="AA201" i="20"/>
  <c r="AL201" i="20"/>
  <c r="AW201" i="20"/>
  <c r="AB201" i="20"/>
  <c r="AM201" i="20"/>
  <c r="AX201" i="20"/>
  <c r="AC201" i="20"/>
  <c r="AN201" i="20"/>
  <c r="AY201" i="20"/>
  <c r="AD201" i="20"/>
  <c r="AO201" i="20"/>
  <c r="AZ201" i="20"/>
  <c r="BE201" i="20"/>
  <c r="BG201" i="20"/>
  <c r="BH201" i="20"/>
  <c r="BI201" i="20"/>
  <c r="BJ201" i="20"/>
  <c r="BK201" i="20"/>
  <c r="BL201" i="20"/>
  <c r="H202" i="20"/>
  <c r="I202" i="20"/>
  <c r="J202" i="20"/>
  <c r="K202" i="20"/>
  <c r="L202" i="20"/>
  <c r="BB202" i="20"/>
  <c r="M202" i="20"/>
  <c r="N202" i="20"/>
  <c r="O202" i="20"/>
  <c r="P202" i="20"/>
  <c r="Q202" i="20"/>
  <c r="BC202" i="20"/>
  <c r="U202" i="20"/>
  <c r="AF202" i="20"/>
  <c r="AQ202" i="20"/>
  <c r="V202" i="20"/>
  <c r="AG202" i="20"/>
  <c r="AR202" i="20"/>
  <c r="W202" i="20"/>
  <c r="AH202" i="20"/>
  <c r="AS202" i="20"/>
  <c r="X202" i="20"/>
  <c r="AI202" i="20"/>
  <c r="AT202" i="20"/>
  <c r="Y202" i="20"/>
  <c r="AJ202" i="20"/>
  <c r="AU202" i="20"/>
  <c r="BD202" i="20"/>
  <c r="BF202" i="20"/>
  <c r="Z202" i="20"/>
  <c r="AK202" i="20"/>
  <c r="AV202" i="20"/>
  <c r="AA202" i="20"/>
  <c r="AL202" i="20"/>
  <c r="AW202" i="20"/>
  <c r="AB202" i="20"/>
  <c r="AM202" i="20"/>
  <c r="AX202" i="20"/>
  <c r="AC202" i="20"/>
  <c r="AN202" i="20"/>
  <c r="AY202" i="20"/>
  <c r="AD202" i="20"/>
  <c r="AO202" i="20"/>
  <c r="AZ202" i="20"/>
  <c r="BE202" i="20"/>
  <c r="BG202" i="20"/>
  <c r="BH202" i="20"/>
  <c r="BI202" i="20"/>
  <c r="BJ202" i="20"/>
  <c r="BK202" i="20"/>
  <c r="BL202" i="20"/>
  <c r="H203" i="20"/>
  <c r="I203" i="20"/>
  <c r="J203" i="20"/>
  <c r="K203" i="20"/>
  <c r="L203" i="20"/>
  <c r="BB203" i="20"/>
  <c r="M203" i="20"/>
  <c r="N203" i="20"/>
  <c r="O203" i="20"/>
  <c r="P203" i="20"/>
  <c r="Q203" i="20"/>
  <c r="BC203" i="20"/>
  <c r="U203" i="20"/>
  <c r="AF203" i="20"/>
  <c r="AQ203" i="20"/>
  <c r="V203" i="20"/>
  <c r="AG203" i="20"/>
  <c r="AR203" i="20"/>
  <c r="W203" i="20"/>
  <c r="AH203" i="20"/>
  <c r="AS203" i="20"/>
  <c r="X203" i="20"/>
  <c r="AI203" i="20"/>
  <c r="AT203" i="20"/>
  <c r="Y203" i="20"/>
  <c r="AJ203" i="20"/>
  <c r="AU203" i="20"/>
  <c r="BD203" i="20"/>
  <c r="BF203" i="20"/>
  <c r="Z203" i="20"/>
  <c r="AK203" i="20"/>
  <c r="AV203" i="20"/>
  <c r="AA203" i="20"/>
  <c r="AL203" i="20"/>
  <c r="AW203" i="20"/>
  <c r="AB203" i="20"/>
  <c r="AM203" i="20"/>
  <c r="AX203" i="20"/>
  <c r="AC203" i="20"/>
  <c r="AN203" i="20"/>
  <c r="AY203" i="20"/>
  <c r="AD203" i="20"/>
  <c r="AO203" i="20"/>
  <c r="AZ203" i="20"/>
  <c r="BE203" i="20"/>
  <c r="BG203" i="20"/>
  <c r="BH203" i="20"/>
  <c r="BI203" i="20"/>
  <c r="BJ203" i="20"/>
  <c r="BK203" i="20"/>
  <c r="BL203" i="20"/>
  <c r="H204" i="20"/>
  <c r="I204" i="20"/>
  <c r="J204" i="20"/>
  <c r="K204" i="20"/>
  <c r="L204" i="20"/>
  <c r="BB204" i="20"/>
  <c r="M204" i="20"/>
  <c r="N204" i="20"/>
  <c r="O204" i="20"/>
  <c r="P204" i="20"/>
  <c r="Q204" i="20"/>
  <c r="BC204" i="20"/>
  <c r="U204" i="20"/>
  <c r="AF204" i="20"/>
  <c r="AQ204" i="20"/>
  <c r="V204" i="20"/>
  <c r="AG204" i="20"/>
  <c r="AR204" i="20"/>
  <c r="W204" i="20"/>
  <c r="AH204" i="20"/>
  <c r="AS204" i="20"/>
  <c r="X204" i="20"/>
  <c r="AI204" i="20"/>
  <c r="AT204" i="20"/>
  <c r="Y204" i="20"/>
  <c r="AJ204" i="20"/>
  <c r="AU204" i="20"/>
  <c r="BD204" i="20"/>
  <c r="BF204" i="20"/>
  <c r="Z204" i="20"/>
  <c r="AK204" i="20"/>
  <c r="AV204" i="20"/>
  <c r="AA204" i="20"/>
  <c r="AL204" i="20"/>
  <c r="AW204" i="20"/>
  <c r="AB204" i="20"/>
  <c r="AM204" i="20"/>
  <c r="AX204" i="20"/>
  <c r="AC204" i="20"/>
  <c r="AN204" i="20"/>
  <c r="AY204" i="20"/>
  <c r="AD204" i="20"/>
  <c r="AO204" i="20"/>
  <c r="AZ204" i="20"/>
  <c r="BE204" i="20"/>
  <c r="BG204" i="20"/>
  <c r="BH204" i="20"/>
  <c r="BI204" i="20"/>
  <c r="BJ204" i="20"/>
  <c r="BK204" i="20"/>
  <c r="BL204" i="20"/>
  <c r="H205" i="20"/>
  <c r="I205" i="20"/>
  <c r="J205" i="20"/>
  <c r="K205" i="20"/>
  <c r="L205" i="20"/>
  <c r="BB205" i="20"/>
  <c r="M205" i="20"/>
  <c r="N205" i="20"/>
  <c r="O205" i="20"/>
  <c r="P205" i="20"/>
  <c r="Q205" i="20"/>
  <c r="BC205" i="20"/>
  <c r="U205" i="20"/>
  <c r="AF205" i="20"/>
  <c r="AQ205" i="20"/>
  <c r="V205" i="20"/>
  <c r="AG205" i="20"/>
  <c r="AR205" i="20"/>
  <c r="W205" i="20"/>
  <c r="AH205" i="20"/>
  <c r="AS205" i="20"/>
  <c r="X205" i="20"/>
  <c r="AI205" i="20"/>
  <c r="AT205" i="20"/>
  <c r="Y205" i="20"/>
  <c r="AJ205" i="20"/>
  <c r="AU205" i="20"/>
  <c r="BD205" i="20"/>
  <c r="BF205" i="20"/>
  <c r="Z205" i="20"/>
  <c r="AK205" i="20"/>
  <c r="AV205" i="20"/>
  <c r="AA205" i="20"/>
  <c r="AL205" i="20"/>
  <c r="AW205" i="20"/>
  <c r="AB205" i="20"/>
  <c r="AM205" i="20"/>
  <c r="AX205" i="20"/>
  <c r="AC205" i="20"/>
  <c r="AN205" i="20"/>
  <c r="AY205" i="20"/>
  <c r="AD205" i="20"/>
  <c r="AO205" i="20"/>
  <c r="AZ205" i="20"/>
  <c r="BE205" i="20"/>
  <c r="BG205" i="20"/>
  <c r="BH205" i="20"/>
  <c r="BI205" i="20"/>
  <c r="BJ205" i="20"/>
  <c r="BK205" i="20"/>
  <c r="BL205" i="20"/>
  <c r="H206" i="20"/>
  <c r="I206" i="20"/>
  <c r="J206" i="20"/>
  <c r="K206" i="20"/>
  <c r="L206" i="20"/>
  <c r="BB206" i="20"/>
  <c r="M206" i="20"/>
  <c r="N206" i="20"/>
  <c r="O206" i="20"/>
  <c r="P206" i="20"/>
  <c r="Q206" i="20"/>
  <c r="BC206" i="20"/>
  <c r="U206" i="20"/>
  <c r="AF206" i="20"/>
  <c r="AQ206" i="20"/>
  <c r="V206" i="20"/>
  <c r="AG206" i="20"/>
  <c r="AR206" i="20"/>
  <c r="W206" i="20"/>
  <c r="AH206" i="20"/>
  <c r="AS206" i="20"/>
  <c r="X206" i="20"/>
  <c r="AI206" i="20"/>
  <c r="AT206" i="20"/>
  <c r="Y206" i="20"/>
  <c r="AJ206" i="20"/>
  <c r="AU206" i="20"/>
  <c r="BD206" i="20"/>
  <c r="BF206" i="20"/>
  <c r="Z206" i="20"/>
  <c r="AK206" i="20"/>
  <c r="AV206" i="20"/>
  <c r="AA206" i="20"/>
  <c r="AL206" i="20"/>
  <c r="AW206" i="20"/>
  <c r="AB206" i="20"/>
  <c r="AM206" i="20"/>
  <c r="AX206" i="20"/>
  <c r="AC206" i="20"/>
  <c r="AN206" i="20"/>
  <c r="AY206" i="20"/>
  <c r="AD206" i="20"/>
  <c r="AO206" i="20"/>
  <c r="AZ206" i="20"/>
  <c r="BE206" i="20"/>
  <c r="BG206" i="20"/>
  <c r="BH206" i="20"/>
  <c r="BI206" i="20"/>
  <c r="BJ206" i="20"/>
  <c r="BK206" i="20"/>
  <c r="BL206" i="20"/>
  <c r="H207" i="20"/>
  <c r="I207" i="20"/>
  <c r="J207" i="20"/>
  <c r="K207" i="20"/>
  <c r="L207" i="20"/>
  <c r="BB207" i="20"/>
  <c r="M207" i="20"/>
  <c r="N207" i="20"/>
  <c r="O207" i="20"/>
  <c r="P207" i="20"/>
  <c r="Q207" i="20"/>
  <c r="BC207" i="20"/>
  <c r="U207" i="20"/>
  <c r="AF207" i="20"/>
  <c r="AQ207" i="20"/>
  <c r="V207" i="20"/>
  <c r="AG207" i="20"/>
  <c r="AR207" i="20"/>
  <c r="W207" i="20"/>
  <c r="AH207" i="20"/>
  <c r="AS207" i="20"/>
  <c r="X207" i="20"/>
  <c r="AI207" i="20"/>
  <c r="AT207" i="20"/>
  <c r="Y207" i="20"/>
  <c r="AJ207" i="20"/>
  <c r="AU207" i="20"/>
  <c r="BD207" i="20"/>
  <c r="BF207" i="20"/>
  <c r="Z207" i="20"/>
  <c r="AK207" i="20"/>
  <c r="AV207" i="20"/>
  <c r="AA207" i="20"/>
  <c r="AL207" i="20"/>
  <c r="AW207" i="20"/>
  <c r="AB207" i="20"/>
  <c r="AM207" i="20"/>
  <c r="AX207" i="20"/>
  <c r="AC207" i="20"/>
  <c r="AN207" i="20"/>
  <c r="AY207" i="20"/>
  <c r="AD207" i="20"/>
  <c r="AO207" i="20"/>
  <c r="AZ207" i="20"/>
  <c r="BE207" i="20"/>
  <c r="BG207" i="20"/>
  <c r="BH207" i="20"/>
  <c r="BI207" i="20"/>
  <c r="BJ207" i="20"/>
  <c r="BK207" i="20"/>
  <c r="BL207" i="20"/>
  <c r="H208" i="20"/>
  <c r="I208" i="20"/>
  <c r="J208" i="20"/>
  <c r="K208" i="20"/>
  <c r="L208" i="20"/>
  <c r="BB208" i="20"/>
  <c r="M208" i="20"/>
  <c r="N208" i="20"/>
  <c r="O208" i="20"/>
  <c r="P208" i="20"/>
  <c r="Q208" i="20"/>
  <c r="BC208" i="20"/>
  <c r="U208" i="20"/>
  <c r="AF208" i="20"/>
  <c r="AQ208" i="20"/>
  <c r="V208" i="20"/>
  <c r="AG208" i="20"/>
  <c r="AR208" i="20"/>
  <c r="W208" i="20"/>
  <c r="AH208" i="20"/>
  <c r="AS208" i="20"/>
  <c r="X208" i="20"/>
  <c r="AI208" i="20"/>
  <c r="AT208" i="20"/>
  <c r="Y208" i="20"/>
  <c r="AJ208" i="20"/>
  <c r="AU208" i="20"/>
  <c r="BD208" i="20"/>
  <c r="BF208" i="20"/>
  <c r="Z208" i="20"/>
  <c r="AK208" i="20"/>
  <c r="AV208" i="20"/>
  <c r="AA208" i="20"/>
  <c r="AL208" i="20"/>
  <c r="AW208" i="20"/>
  <c r="AB208" i="20"/>
  <c r="AM208" i="20"/>
  <c r="AX208" i="20"/>
  <c r="AC208" i="20"/>
  <c r="AN208" i="20"/>
  <c r="AY208" i="20"/>
  <c r="AD208" i="20"/>
  <c r="AO208" i="20"/>
  <c r="AZ208" i="20"/>
  <c r="BE208" i="20"/>
  <c r="BG208" i="20"/>
  <c r="BH208" i="20"/>
  <c r="BI208" i="20"/>
  <c r="BJ208" i="20"/>
  <c r="BK208" i="20"/>
  <c r="BL208" i="20"/>
  <c r="H209" i="20"/>
  <c r="I209" i="20"/>
  <c r="J209" i="20"/>
  <c r="K209" i="20"/>
  <c r="L209" i="20"/>
  <c r="BB209" i="20"/>
  <c r="M209" i="20"/>
  <c r="N209" i="20"/>
  <c r="O209" i="20"/>
  <c r="P209" i="20"/>
  <c r="Q209" i="20"/>
  <c r="BC209" i="20"/>
  <c r="U209" i="20"/>
  <c r="AF209" i="20"/>
  <c r="AQ209" i="20"/>
  <c r="V209" i="20"/>
  <c r="AG209" i="20"/>
  <c r="AR209" i="20"/>
  <c r="W209" i="20"/>
  <c r="AH209" i="20"/>
  <c r="AS209" i="20"/>
  <c r="X209" i="20"/>
  <c r="AI209" i="20"/>
  <c r="AT209" i="20"/>
  <c r="Y209" i="20"/>
  <c r="AJ209" i="20"/>
  <c r="AU209" i="20"/>
  <c r="BD209" i="20"/>
  <c r="BF209" i="20"/>
  <c r="Z209" i="20"/>
  <c r="AK209" i="20"/>
  <c r="AV209" i="20"/>
  <c r="AA209" i="20"/>
  <c r="AL209" i="20"/>
  <c r="AW209" i="20"/>
  <c r="AB209" i="20"/>
  <c r="AM209" i="20"/>
  <c r="AX209" i="20"/>
  <c r="AC209" i="20"/>
  <c r="AN209" i="20"/>
  <c r="AY209" i="20"/>
  <c r="AD209" i="20"/>
  <c r="AO209" i="20"/>
  <c r="AZ209" i="20"/>
  <c r="BE209" i="20"/>
  <c r="BG209" i="20"/>
  <c r="BH209" i="20"/>
  <c r="BI209" i="20"/>
  <c r="BJ209" i="20"/>
  <c r="BK209" i="20"/>
  <c r="BL209" i="20"/>
  <c r="H210" i="20"/>
  <c r="I210" i="20"/>
  <c r="J210" i="20"/>
  <c r="K210" i="20"/>
  <c r="L210" i="20"/>
  <c r="BB210" i="20"/>
  <c r="M210" i="20"/>
  <c r="N210" i="20"/>
  <c r="O210" i="20"/>
  <c r="P210" i="20"/>
  <c r="Q210" i="20"/>
  <c r="BC210" i="20"/>
  <c r="U210" i="20"/>
  <c r="AF210" i="20"/>
  <c r="AQ210" i="20"/>
  <c r="V210" i="20"/>
  <c r="AG210" i="20"/>
  <c r="AR210" i="20"/>
  <c r="W210" i="20"/>
  <c r="AH210" i="20"/>
  <c r="AS210" i="20"/>
  <c r="X210" i="20"/>
  <c r="AI210" i="20"/>
  <c r="AT210" i="20"/>
  <c r="Y210" i="20"/>
  <c r="AJ210" i="20"/>
  <c r="AU210" i="20"/>
  <c r="BD210" i="20"/>
  <c r="BF210" i="20"/>
  <c r="Z210" i="20"/>
  <c r="AK210" i="20"/>
  <c r="AV210" i="20"/>
  <c r="AA210" i="20"/>
  <c r="AL210" i="20"/>
  <c r="AW210" i="20"/>
  <c r="AB210" i="20"/>
  <c r="AM210" i="20"/>
  <c r="AX210" i="20"/>
  <c r="AC210" i="20"/>
  <c r="AN210" i="20"/>
  <c r="AY210" i="20"/>
  <c r="AD210" i="20"/>
  <c r="AO210" i="20"/>
  <c r="AZ210" i="20"/>
  <c r="BE210" i="20"/>
  <c r="BG210" i="20"/>
  <c r="BH210" i="20"/>
  <c r="BI210" i="20"/>
  <c r="BJ210" i="20"/>
  <c r="BK210" i="20"/>
  <c r="BL210" i="20"/>
  <c r="H211" i="20"/>
  <c r="I211" i="20"/>
  <c r="J211" i="20"/>
  <c r="K211" i="20"/>
  <c r="L211" i="20"/>
  <c r="BB211" i="20"/>
  <c r="M211" i="20"/>
  <c r="N211" i="20"/>
  <c r="O211" i="20"/>
  <c r="P211" i="20"/>
  <c r="Q211" i="20"/>
  <c r="BC211" i="20"/>
  <c r="U211" i="20"/>
  <c r="AF211" i="20"/>
  <c r="AQ211" i="20"/>
  <c r="V211" i="20"/>
  <c r="AG211" i="20"/>
  <c r="AR211" i="20"/>
  <c r="W211" i="20"/>
  <c r="AH211" i="20"/>
  <c r="AS211" i="20"/>
  <c r="X211" i="20"/>
  <c r="AI211" i="20"/>
  <c r="AT211" i="20"/>
  <c r="Y211" i="20"/>
  <c r="AJ211" i="20"/>
  <c r="AU211" i="20"/>
  <c r="BD211" i="20"/>
  <c r="BF211" i="20"/>
  <c r="Z211" i="20"/>
  <c r="AK211" i="20"/>
  <c r="AV211" i="20"/>
  <c r="AA211" i="20"/>
  <c r="AL211" i="20"/>
  <c r="AW211" i="20"/>
  <c r="AB211" i="20"/>
  <c r="AM211" i="20"/>
  <c r="AX211" i="20"/>
  <c r="AC211" i="20"/>
  <c r="AN211" i="20"/>
  <c r="AY211" i="20"/>
  <c r="AD211" i="20"/>
  <c r="AO211" i="20"/>
  <c r="AZ211" i="20"/>
  <c r="BE211" i="20"/>
  <c r="BG211" i="20"/>
  <c r="BH211" i="20"/>
  <c r="BI211" i="20"/>
  <c r="BJ211" i="20"/>
  <c r="BK211" i="20"/>
  <c r="BL211" i="20"/>
  <c r="H212" i="20"/>
  <c r="I212" i="20"/>
  <c r="J212" i="20"/>
  <c r="K212" i="20"/>
  <c r="L212" i="20"/>
  <c r="BB212" i="20"/>
  <c r="M212" i="20"/>
  <c r="N212" i="20"/>
  <c r="O212" i="20"/>
  <c r="P212" i="20"/>
  <c r="Q212" i="20"/>
  <c r="BC212" i="20"/>
  <c r="U212" i="20"/>
  <c r="AF212" i="20"/>
  <c r="AQ212" i="20"/>
  <c r="V212" i="20"/>
  <c r="AG212" i="20"/>
  <c r="AR212" i="20"/>
  <c r="W212" i="20"/>
  <c r="AH212" i="20"/>
  <c r="AS212" i="20"/>
  <c r="X212" i="20"/>
  <c r="AI212" i="20"/>
  <c r="AT212" i="20"/>
  <c r="Y212" i="20"/>
  <c r="AJ212" i="20"/>
  <c r="AU212" i="20"/>
  <c r="BD212" i="20"/>
  <c r="BF212" i="20"/>
  <c r="Z212" i="20"/>
  <c r="AK212" i="20"/>
  <c r="AV212" i="20"/>
  <c r="AA212" i="20"/>
  <c r="AL212" i="20"/>
  <c r="AW212" i="20"/>
  <c r="AB212" i="20"/>
  <c r="AM212" i="20"/>
  <c r="AX212" i="20"/>
  <c r="AC212" i="20"/>
  <c r="AN212" i="20"/>
  <c r="AY212" i="20"/>
  <c r="AD212" i="20"/>
  <c r="AO212" i="20"/>
  <c r="AZ212" i="20"/>
  <c r="BE212" i="20"/>
  <c r="BG212" i="20"/>
  <c r="BH212" i="20"/>
  <c r="BI212" i="20"/>
  <c r="BJ212" i="20"/>
  <c r="BK212" i="20"/>
  <c r="BL212" i="20"/>
  <c r="H213" i="20"/>
  <c r="I213" i="20"/>
  <c r="J213" i="20"/>
  <c r="K213" i="20"/>
  <c r="L213" i="20"/>
  <c r="BB213" i="20"/>
  <c r="M213" i="20"/>
  <c r="N213" i="20"/>
  <c r="O213" i="20"/>
  <c r="P213" i="20"/>
  <c r="Q213" i="20"/>
  <c r="BC213" i="20"/>
  <c r="U213" i="20"/>
  <c r="AF213" i="20"/>
  <c r="AQ213" i="20"/>
  <c r="V213" i="20"/>
  <c r="AG213" i="20"/>
  <c r="AR213" i="20"/>
  <c r="W213" i="20"/>
  <c r="AH213" i="20"/>
  <c r="AS213" i="20"/>
  <c r="X213" i="20"/>
  <c r="AI213" i="20"/>
  <c r="AT213" i="20"/>
  <c r="Y213" i="20"/>
  <c r="AJ213" i="20"/>
  <c r="AU213" i="20"/>
  <c r="BD213" i="20"/>
  <c r="BF213" i="20"/>
  <c r="Z213" i="20"/>
  <c r="AK213" i="20"/>
  <c r="AV213" i="20"/>
  <c r="AA213" i="20"/>
  <c r="AL213" i="20"/>
  <c r="AW213" i="20"/>
  <c r="AB213" i="20"/>
  <c r="AM213" i="20"/>
  <c r="AX213" i="20"/>
  <c r="AC213" i="20"/>
  <c r="AN213" i="20"/>
  <c r="AY213" i="20"/>
  <c r="AD213" i="20"/>
  <c r="AO213" i="20"/>
  <c r="AZ213" i="20"/>
  <c r="BE213" i="20"/>
  <c r="BG213" i="20"/>
  <c r="BH213" i="20"/>
  <c r="BI213" i="20"/>
  <c r="BJ213" i="20"/>
  <c r="BK213" i="20"/>
  <c r="BL213" i="20"/>
  <c r="H214" i="20"/>
  <c r="I214" i="20"/>
  <c r="J214" i="20"/>
  <c r="K214" i="20"/>
  <c r="L214" i="20"/>
  <c r="BB214" i="20"/>
  <c r="M214" i="20"/>
  <c r="N214" i="20"/>
  <c r="O214" i="20"/>
  <c r="P214" i="20"/>
  <c r="Q214" i="20"/>
  <c r="BC214" i="20"/>
  <c r="U214" i="20"/>
  <c r="AF214" i="20"/>
  <c r="AQ214" i="20"/>
  <c r="V214" i="20"/>
  <c r="AG214" i="20"/>
  <c r="AR214" i="20"/>
  <c r="W214" i="20"/>
  <c r="AH214" i="20"/>
  <c r="AS214" i="20"/>
  <c r="X214" i="20"/>
  <c r="AI214" i="20"/>
  <c r="AT214" i="20"/>
  <c r="Y214" i="20"/>
  <c r="AJ214" i="20"/>
  <c r="AU214" i="20"/>
  <c r="BD214" i="20"/>
  <c r="BF214" i="20"/>
  <c r="Z214" i="20"/>
  <c r="AK214" i="20"/>
  <c r="AV214" i="20"/>
  <c r="AA214" i="20"/>
  <c r="AL214" i="20"/>
  <c r="AW214" i="20"/>
  <c r="AB214" i="20"/>
  <c r="AM214" i="20"/>
  <c r="AX214" i="20"/>
  <c r="AC214" i="20"/>
  <c r="AN214" i="20"/>
  <c r="AY214" i="20"/>
  <c r="AD214" i="20"/>
  <c r="AO214" i="20"/>
  <c r="AZ214" i="20"/>
  <c r="BE214" i="20"/>
  <c r="BG214" i="20"/>
  <c r="BH214" i="20"/>
  <c r="BI214" i="20"/>
  <c r="BJ214" i="20"/>
  <c r="BK214" i="20"/>
  <c r="BL214" i="20"/>
  <c r="H215" i="20"/>
  <c r="I215" i="20"/>
  <c r="J215" i="20"/>
  <c r="K215" i="20"/>
  <c r="L215" i="20"/>
  <c r="BB215" i="20"/>
  <c r="M215" i="20"/>
  <c r="N215" i="20"/>
  <c r="O215" i="20"/>
  <c r="P215" i="20"/>
  <c r="Q215" i="20"/>
  <c r="BC215" i="20"/>
  <c r="U215" i="20"/>
  <c r="AF215" i="20"/>
  <c r="AQ215" i="20"/>
  <c r="V215" i="20"/>
  <c r="AG215" i="20"/>
  <c r="AR215" i="20"/>
  <c r="W215" i="20"/>
  <c r="AH215" i="20"/>
  <c r="AS215" i="20"/>
  <c r="X215" i="20"/>
  <c r="AI215" i="20"/>
  <c r="AT215" i="20"/>
  <c r="Y215" i="20"/>
  <c r="AJ215" i="20"/>
  <c r="AU215" i="20"/>
  <c r="BD215" i="20"/>
  <c r="BF215" i="20"/>
  <c r="Z215" i="20"/>
  <c r="AK215" i="20"/>
  <c r="AV215" i="20"/>
  <c r="AA215" i="20"/>
  <c r="AL215" i="20"/>
  <c r="AW215" i="20"/>
  <c r="AB215" i="20"/>
  <c r="AM215" i="20"/>
  <c r="AX215" i="20"/>
  <c r="AC215" i="20"/>
  <c r="AN215" i="20"/>
  <c r="AY215" i="20"/>
  <c r="AD215" i="20"/>
  <c r="AO215" i="20"/>
  <c r="AZ215" i="20"/>
  <c r="BE215" i="20"/>
  <c r="BG215" i="20"/>
  <c r="BH215" i="20"/>
  <c r="BI215" i="20"/>
  <c r="BJ215" i="20"/>
  <c r="BK215" i="20"/>
  <c r="BL215" i="20"/>
  <c r="H216" i="20"/>
  <c r="I216" i="20"/>
  <c r="J216" i="20"/>
  <c r="K216" i="20"/>
  <c r="L216" i="20"/>
  <c r="BB216" i="20"/>
  <c r="M216" i="20"/>
  <c r="N216" i="20"/>
  <c r="O216" i="20"/>
  <c r="P216" i="20"/>
  <c r="Q216" i="20"/>
  <c r="BC216" i="20"/>
  <c r="U216" i="20"/>
  <c r="AF216" i="20"/>
  <c r="AQ216" i="20"/>
  <c r="V216" i="20"/>
  <c r="AG216" i="20"/>
  <c r="AR216" i="20"/>
  <c r="W216" i="20"/>
  <c r="AH216" i="20"/>
  <c r="AS216" i="20"/>
  <c r="X216" i="20"/>
  <c r="AI216" i="20"/>
  <c r="AT216" i="20"/>
  <c r="Y216" i="20"/>
  <c r="AJ216" i="20"/>
  <c r="AU216" i="20"/>
  <c r="BD216" i="20"/>
  <c r="BF216" i="20"/>
  <c r="Z216" i="20"/>
  <c r="AK216" i="20"/>
  <c r="AV216" i="20"/>
  <c r="AA216" i="20"/>
  <c r="AL216" i="20"/>
  <c r="AW216" i="20"/>
  <c r="AB216" i="20"/>
  <c r="AM216" i="20"/>
  <c r="AX216" i="20"/>
  <c r="AC216" i="20"/>
  <c r="AN216" i="20"/>
  <c r="AY216" i="20"/>
  <c r="AD216" i="20"/>
  <c r="AO216" i="20"/>
  <c r="AZ216" i="20"/>
  <c r="BE216" i="20"/>
  <c r="BG216" i="20"/>
  <c r="BH216" i="20"/>
  <c r="BI216" i="20"/>
  <c r="BJ216" i="20"/>
  <c r="BK216" i="20"/>
  <c r="BL216" i="20"/>
  <c r="H217" i="20"/>
  <c r="I217" i="20"/>
  <c r="J217" i="20"/>
  <c r="K217" i="20"/>
  <c r="L217" i="20"/>
  <c r="BB217" i="20"/>
  <c r="M217" i="20"/>
  <c r="N217" i="20"/>
  <c r="O217" i="20"/>
  <c r="P217" i="20"/>
  <c r="Q217" i="20"/>
  <c r="BC217" i="20"/>
  <c r="U217" i="20"/>
  <c r="AF217" i="20"/>
  <c r="AQ217" i="20"/>
  <c r="V217" i="20"/>
  <c r="AG217" i="20"/>
  <c r="AR217" i="20"/>
  <c r="W217" i="20"/>
  <c r="AH217" i="20"/>
  <c r="AS217" i="20"/>
  <c r="X217" i="20"/>
  <c r="AI217" i="20"/>
  <c r="AT217" i="20"/>
  <c r="Y217" i="20"/>
  <c r="AJ217" i="20"/>
  <c r="AU217" i="20"/>
  <c r="BD217" i="20"/>
  <c r="BF217" i="20"/>
  <c r="Z217" i="20"/>
  <c r="AK217" i="20"/>
  <c r="AV217" i="20"/>
  <c r="AA217" i="20"/>
  <c r="AL217" i="20"/>
  <c r="AW217" i="20"/>
  <c r="AB217" i="20"/>
  <c r="AM217" i="20"/>
  <c r="AX217" i="20"/>
  <c r="AC217" i="20"/>
  <c r="AN217" i="20"/>
  <c r="AY217" i="20"/>
  <c r="AD217" i="20"/>
  <c r="AO217" i="20"/>
  <c r="AZ217" i="20"/>
  <c r="BE217" i="20"/>
  <c r="BG217" i="20"/>
  <c r="BH217" i="20"/>
  <c r="BI217" i="20"/>
  <c r="BJ217" i="20"/>
  <c r="BK217" i="20"/>
  <c r="BL217" i="20"/>
  <c r="H218" i="20"/>
  <c r="I218" i="20"/>
  <c r="J218" i="20"/>
  <c r="K218" i="20"/>
  <c r="L218" i="20"/>
  <c r="BB218" i="20"/>
  <c r="M218" i="20"/>
  <c r="N218" i="20"/>
  <c r="O218" i="20"/>
  <c r="P218" i="20"/>
  <c r="Q218" i="20"/>
  <c r="BC218" i="20"/>
  <c r="U218" i="20"/>
  <c r="AF218" i="20"/>
  <c r="AQ218" i="20"/>
  <c r="V218" i="20"/>
  <c r="AG218" i="20"/>
  <c r="AR218" i="20"/>
  <c r="W218" i="20"/>
  <c r="AH218" i="20"/>
  <c r="AS218" i="20"/>
  <c r="X218" i="20"/>
  <c r="AI218" i="20"/>
  <c r="AT218" i="20"/>
  <c r="Y218" i="20"/>
  <c r="AJ218" i="20"/>
  <c r="AU218" i="20"/>
  <c r="BD218" i="20"/>
  <c r="BF218" i="20"/>
  <c r="Z218" i="20"/>
  <c r="AK218" i="20"/>
  <c r="AV218" i="20"/>
  <c r="AA218" i="20"/>
  <c r="AL218" i="20"/>
  <c r="AW218" i="20"/>
  <c r="AB218" i="20"/>
  <c r="AM218" i="20"/>
  <c r="AX218" i="20"/>
  <c r="AC218" i="20"/>
  <c r="AN218" i="20"/>
  <c r="AY218" i="20"/>
  <c r="AD218" i="20"/>
  <c r="AO218" i="20"/>
  <c r="AZ218" i="20"/>
  <c r="BE218" i="20"/>
  <c r="BG218" i="20"/>
  <c r="BH218" i="20"/>
  <c r="BI218" i="20"/>
  <c r="BJ218" i="20"/>
  <c r="BK218" i="20"/>
  <c r="BL218" i="20"/>
  <c r="H219" i="20"/>
  <c r="I219" i="20"/>
  <c r="J219" i="20"/>
  <c r="K219" i="20"/>
  <c r="L219" i="20"/>
  <c r="BB219" i="20"/>
  <c r="M219" i="20"/>
  <c r="N219" i="20"/>
  <c r="O219" i="20"/>
  <c r="P219" i="20"/>
  <c r="Q219" i="20"/>
  <c r="BC219" i="20"/>
  <c r="U219" i="20"/>
  <c r="AF219" i="20"/>
  <c r="AQ219" i="20"/>
  <c r="V219" i="20"/>
  <c r="AG219" i="20"/>
  <c r="AR219" i="20"/>
  <c r="W219" i="20"/>
  <c r="AH219" i="20"/>
  <c r="AS219" i="20"/>
  <c r="X219" i="20"/>
  <c r="AI219" i="20"/>
  <c r="AT219" i="20"/>
  <c r="Y219" i="20"/>
  <c r="AJ219" i="20"/>
  <c r="AU219" i="20"/>
  <c r="BD219" i="20"/>
  <c r="BF219" i="20"/>
  <c r="Z219" i="20"/>
  <c r="AK219" i="20"/>
  <c r="AV219" i="20"/>
  <c r="AA219" i="20"/>
  <c r="AL219" i="20"/>
  <c r="AW219" i="20"/>
  <c r="AB219" i="20"/>
  <c r="AM219" i="20"/>
  <c r="AX219" i="20"/>
  <c r="AC219" i="20"/>
  <c r="AN219" i="20"/>
  <c r="AY219" i="20"/>
  <c r="AD219" i="20"/>
  <c r="AO219" i="20"/>
  <c r="AZ219" i="20"/>
  <c r="BE219" i="20"/>
  <c r="BG219" i="20"/>
  <c r="BH219" i="20"/>
  <c r="BI219" i="20"/>
  <c r="BJ219" i="20"/>
  <c r="BK219" i="20"/>
  <c r="BL219" i="20"/>
  <c r="H220" i="20"/>
  <c r="I220" i="20"/>
  <c r="J220" i="20"/>
  <c r="K220" i="20"/>
  <c r="L220" i="20"/>
  <c r="BB220" i="20"/>
  <c r="M220" i="20"/>
  <c r="N220" i="20"/>
  <c r="O220" i="20"/>
  <c r="P220" i="20"/>
  <c r="Q220" i="20"/>
  <c r="BC220" i="20"/>
  <c r="U220" i="20"/>
  <c r="AF220" i="20"/>
  <c r="AQ220" i="20"/>
  <c r="V220" i="20"/>
  <c r="AG220" i="20"/>
  <c r="AR220" i="20"/>
  <c r="W220" i="20"/>
  <c r="AH220" i="20"/>
  <c r="AS220" i="20"/>
  <c r="X220" i="20"/>
  <c r="AI220" i="20"/>
  <c r="AT220" i="20"/>
  <c r="Y220" i="20"/>
  <c r="AJ220" i="20"/>
  <c r="AU220" i="20"/>
  <c r="BD220" i="20"/>
  <c r="BF220" i="20"/>
  <c r="Z220" i="20"/>
  <c r="AK220" i="20"/>
  <c r="AV220" i="20"/>
  <c r="AA220" i="20"/>
  <c r="AL220" i="20"/>
  <c r="AW220" i="20"/>
  <c r="AB220" i="20"/>
  <c r="AM220" i="20"/>
  <c r="AX220" i="20"/>
  <c r="AC220" i="20"/>
  <c r="AN220" i="20"/>
  <c r="AY220" i="20"/>
  <c r="AD220" i="20"/>
  <c r="AO220" i="20"/>
  <c r="AZ220" i="20"/>
  <c r="BE220" i="20"/>
  <c r="BG220" i="20"/>
  <c r="BH220" i="20"/>
  <c r="BI220" i="20"/>
  <c r="BJ220" i="20"/>
  <c r="BK220" i="20"/>
  <c r="BL220" i="20"/>
  <c r="H221" i="20"/>
  <c r="I221" i="20"/>
  <c r="J221" i="20"/>
  <c r="K221" i="20"/>
  <c r="L221" i="20"/>
  <c r="BB221" i="20"/>
  <c r="M221" i="20"/>
  <c r="N221" i="20"/>
  <c r="O221" i="20"/>
  <c r="P221" i="20"/>
  <c r="Q221" i="20"/>
  <c r="BC221" i="20"/>
  <c r="U221" i="20"/>
  <c r="AF221" i="20"/>
  <c r="AQ221" i="20"/>
  <c r="V221" i="20"/>
  <c r="AG221" i="20"/>
  <c r="AR221" i="20"/>
  <c r="W221" i="20"/>
  <c r="AH221" i="20"/>
  <c r="AS221" i="20"/>
  <c r="X221" i="20"/>
  <c r="AI221" i="20"/>
  <c r="AT221" i="20"/>
  <c r="Y221" i="20"/>
  <c r="AJ221" i="20"/>
  <c r="AU221" i="20"/>
  <c r="BD221" i="20"/>
  <c r="BF221" i="20"/>
  <c r="Z221" i="20"/>
  <c r="AK221" i="20"/>
  <c r="AV221" i="20"/>
  <c r="AA221" i="20"/>
  <c r="AL221" i="20"/>
  <c r="AW221" i="20"/>
  <c r="AB221" i="20"/>
  <c r="AM221" i="20"/>
  <c r="AX221" i="20"/>
  <c r="AC221" i="20"/>
  <c r="AN221" i="20"/>
  <c r="AY221" i="20"/>
  <c r="AD221" i="20"/>
  <c r="AO221" i="20"/>
  <c r="AZ221" i="20"/>
  <c r="BE221" i="20"/>
  <c r="BG221" i="20"/>
  <c r="BH221" i="20"/>
  <c r="BI221" i="20"/>
  <c r="BJ221" i="20"/>
  <c r="BK221" i="20"/>
  <c r="BL221" i="20"/>
  <c r="H222" i="20"/>
  <c r="I222" i="20"/>
  <c r="J222" i="20"/>
  <c r="K222" i="20"/>
  <c r="L222" i="20"/>
  <c r="BB222" i="20"/>
  <c r="M222" i="20"/>
  <c r="N222" i="20"/>
  <c r="O222" i="20"/>
  <c r="P222" i="20"/>
  <c r="Q222" i="20"/>
  <c r="BC222" i="20"/>
  <c r="U222" i="20"/>
  <c r="AF222" i="20"/>
  <c r="AQ222" i="20"/>
  <c r="V222" i="20"/>
  <c r="AG222" i="20"/>
  <c r="AR222" i="20"/>
  <c r="W222" i="20"/>
  <c r="AH222" i="20"/>
  <c r="AS222" i="20"/>
  <c r="X222" i="20"/>
  <c r="AI222" i="20"/>
  <c r="AT222" i="20"/>
  <c r="Y222" i="20"/>
  <c r="AJ222" i="20"/>
  <c r="AU222" i="20"/>
  <c r="BD222" i="20"/>
  <c r="BF222" i="20"/>
  <c r="Z222" i="20"/>
  <c r="AK222" i="20"/>
  <c r="AV222" i="20"/>
  <c r="AA222" i="20"/>
  <c r="AL222" i="20"/>
  <c r="AW222" i="20"/>
  <c r="AB222" i="20"/>
  <c r="AM222" i="20"/>
  <c r="AX222" i="20"/>
  <c r="AC222" i="20"/>
  <c r="AN222" i="20"/>
  <c r="AY222" i="20"/>
  <c r="AD222" i="20"/>
  <c r="AO222" i="20"/>
  <c r="AZ222" i="20"/>
  <c r="BE222" i="20"/>
  <c r="BG222" i="20"/>
  <c r="BH222" i="20"/>
  <c r="BI222" i="20"/>
  <c r="BJ222" i="20"/>
  <c r="BK222" i="20"/>
  <c r="BL222" i="20"/>
  <c r="H223" i="20"/>
  <c r="I223" i="20"/>
  <c r="J223" i="20"/>
  <c r="K223" i="20"/>
  <c r="L223" i="20"/>
  <c r="BB223" i="20"/>
  <c r="M223" i="20"/>
  <c r="N223" i="20"/>
  <c r="O223" i="20"/>
  <c r="P223" i="20"/>
  <c r="Q223" i="20"/>
  <c r="BC223" i="20"/>
  <c r="U223" i="20"/>
  <c r="AF223" i="20"/>
  <c r="AQ223" i="20"/>
  <c r="V223" i="20"/>
  <c r="AG223" i="20"/>
  <c r="AR223" i="20"/>
  <c r="W223" i="20"/>
  <c r="AH223" i="20"/>
  <c r="AS223" i="20"/>
  <c r="X223" i="20"/>
  <c r="AI223" i="20"/>
  <c r="AT223" i="20"/>
  <c r="Y223" i="20"/>
  <c r="AJ223" i="20"/>
  <c r="AU223" i="20"/>
  <c r="BD223" i="20"/>
  <c r="BF223" i="20"/>
  <c r="Z223" i="20"/>
  <c r="AK223" i="20"/>
  <c r="AV223" i="20"/>
  <c r="AA223" i="20"/>
  <c r="AL223" i="20"/>
  <c r="AW223" i="20"/>
  <c r="AB223" i="20"/>
  <c r="AM223" i="20"/>
  <c r="AX223" i="20"/>
  <c r="AC223" i="20"/>
  <c r="AN223" i="20"/>
  <c r="AY223" i="20"/>
  <c r="AD223" i="20"/>
  <c r="AO223" i="20"/>
  <c r="AZ223" i="20"/>
  <c r="BE223" i="20"/>
  <c r="BG223" i="20"/>
  <c r="BH223" i="20"/>
  <c r="BI223" i="20"/>
  <c r="BJ223" i="20"/>
  <c r="BK223" i="20"/>
  <c r="BL223" i="20"/>
  <c r="H224" i="20"/>
  <c r="I224" i="20"/>
  <c r="J224" i="20"/>
  <c r="K224" i="20"/>
  <c r="L224" i="20"/>
  <c r="BB224" i="20"/>
  <c r="M224" i="20"/>
  <c r="N224" i="20"/>
  <c r="O224" i="20"/>
  <c r="P224" i="20"/>
  <c r="Q224" i="20"/>
  <c r="BC224" i="20"/>
  <c r="U224" i="20"/>
  <c r="AF224" i="20"/>
  <c r="AQ224" i="20"/>
  <c r="V224" i="20"/>
  <c r="AG224" i="20"/>
  <c r="AR224" i="20"/>
  <c r="W224" i="20"/>
  <c r="AH224" i="20"/>
  <c r="AS224" i="20"/>
  <c r="X224" i="20"/>
  <c r="AI224" i="20"/>
  <c r="AT224" i="20"/>
  <c r="Y224" i="20"/>
  <c r="AJ224" i="20"/>
  <c r="AU224" i="20"/>
  <c r="BD224" i="20"/>
  <c r="BF224" i="20"/>
  <c r="Z224" i="20"/>
  <c r="AK224" i="20"/>
  <c r="AV224" i="20"/>
  <c r="AA224" i="20"/>
  <c r="AL224" i="20"/>
  <c r="AW224" i="20"/>
  <c r="AB224" i="20"/>
  <c r="AM224" i="20"/>
  <c r="AX224" i="20"/>
  <c r="AC224" i="20"/>
  <c r="AN224" i="20"/>
  <c r="AY224" i="20"/>
  <c r="AD224" i="20"/>
  <c r="AO224" i="20"/>
  <c r="AZ224" i="20"/>
  <c r="BE224" i="20"/>
  <c r="BG224" i="20"/>
  <c r="BH224" i="20"/>
  <c r="BI224" i="20"/>
  <c r="BJ224" i="20"/>
  <c r="BK224" i="20"/>
  <c r="BL224" i="20"/>
  <c r="H225" i="20"/>
  <c r="I225" i="20"/>
  <c r="J225" i="20"/>
  <c r="K225" i="20"/>
  <c r="L225" i="20"/>
  <c r="BB225" i="20"/>
  <c r="M225" i="20"/>
  <c r="N225" i="20"/>
  <c r="O225" i="20"/>
  <c r="P225" i="20"/>
  <c r="Q225" i="20"/>
  <c r="BC225" i="20"/>
  <c r="U225" i="20"/>
  <c r="AF225" i="20"/>
  <c r="AQ225" i="20"/>
  <c r="V225" i="20"/>
  <c r="AG225" i="20"/>
  <c r="AR225" i="20"/>
  <c r="W225" i="20"/>
  <c r="AH225" i="20"/>
  <c r="AS225" i="20"/>
  <c r="X225" i="20"/>
  <c r="AI225" i="20"/>
  <c r="AT225" i="20"/>
  <c r="Y225" i="20"/>
  <c r="AJ225" i="20"/>
  <c r="AU225" i="20"/>
  <c r="BD225" i="20"/>
  <c r="BF225" i="20"/>
  <c r="Z225" i="20"/>
  <c r="AK225" i="20"/>
  <c r="AV225" i="20"/>
  <c r="AA225" i="20"/>
  <c r="AL225" i="20"/>
  <c r="AW225" i="20"/>
  <c r="AB225" i="20"/>
  <c r="AM225" i="20"/>
  <c r="AX225" i="20"/>
  <c r="AC225" i="20"/>
  <c r="AN225" i="20"/>
  <c r="AY225" i="20"/>
  <c r="AD225" i="20"/>
  <c r="AO225" i="20"/>
  <c r="AZ225" i="20"/>
  <c r="BE225" i="20"/>
  <c r="BG225" i="20"/>
  <c r="BH225" i="20"/>
  <c r="BI225" i="20"/>
  <c r="BJ225" i="20"/>
  <c r="BK225" i="20"/>
  <c r="BL225" i="20"/>
  <c r="H226" i="20"/>
  <c r="I226" i="20"/>
  <c r="J226" i="20"/>
  <c r="K226" i="20"/>
  <c r="L226" i="20"/>
  <c r="BB226" i="20"/>
  <c r="M226" i="20"/>
  <c r="N226" i="20"/>
  <c r="O226" i="20"/>
  <c r="P226" i="20"/>
  <c r="Q226" i="20"/>
  <c r="BC226" i="20"/>
  <c r="U226" i="20"/>
  <c r="AF226" i="20"/>
  <c r="AQ226" i="20"/>
  <c r="V226" i="20"/>
  <c r="AG226" i="20"/>
  <c r="AR226" i="20"/>
  <c r="W226" i="20"/>
  <c r="AH226" i="20"/>
  <c r="AS226" i="20"/>
  <c r="X226" i="20"/>
  <c r="AI226" i="20"/>
  <c r="AT226" i="20"/>
  <c r="Y226" i="20"/>
  <c r="AJ226" i="20"/>
  <c r="AU226" i="20"/>
  <c r="BD226" i="20"/>
  <c r="BF226" i="20"/>
  <c r="Z226" i="20"/>
  <c r="AK226" i="20"/>
  <c r="AV226" i="20"/>
  <c r="AA226" i="20"/>
  <c r="AL226" i="20"/>
  <c r="AW226" i="20"/>
  <c r="AB226" i="20"/>
  <c r="AM226" i="20"/>
  <c r="AX226" i="20"/>
  <c r="AC226" i="20"/>
  <c r="AN226" i="20"/>
  <c r="AY226" i="20"/>
  <c r="AD226" i="20"/>
  <c r="AO226" i="20"/>
  <c r="AZ226" i="20"/>
  <c r="BE226" i="20"/>
  <c r="BG226" i="20"/>
  <c r="BH226" i="20"/>
  <c r="BI226" i="20"/>
  <c r="BJ226" i="20"/>
  <c r="BK226" i="20"/>
  <c r="BL226" i="20"/>
  <c r="H227" i="20"/>
  <c r="I227" i="20"/>
  <c r="J227" i="20"/>
  <c r="K227" i="20"/>
  <c r="L227" i="20"/>
  <c r="BB227" i="20"/>
  <c r="M227" i="20"/>
  <c r="N227" i="20"/>
  <c r="O227" i="20"/>
  <c r="P227" i="20"/>
  <c r="Q227" i="20"/>
  <c r="BC227" i="20"/>
  <c r="U227" i="20"/>
  <c r="AF227" i="20"/>
  <c r="AQ227" i="20"/>
  <c r="V227" i="20"/>
  <c r="AG227" i="20"/>
  <c r="AR227" i="20"/>
  <c r="W227" i="20"/>
  <c r="AH227" i="20"/>
  <c r="AS227" i="20"/>
  <c r="X227" i="20"/>
  <c r="AI227" i="20"/>
  <c r="AT227" i="20"/>
  <c r="Y227" i="20"/>
  <c r="AJ227" i="20"/>
  <c r="AU227" i="20"/>
  <c r="BD227" i="20"/>
  <c r="BF227" i="20"/>
  <c r="Z227" i="20"/>
  <c r="AK227" i="20"/>
  <c r="AV227" i="20"/>
  <c r="AA227" i="20"/>
  <c r="AL227" i="20"/>
  <c r="AW227" i="20"/>
  <c r="AB227" i="20"/>
  <c r="AM227" i="20"/>
  <c r="AX227" i="20"/>
  <c r="AC227" i="20"/>
  <c r="AN227" i="20"/>
  <c r="AY227" i="20"/>
  <c r="AD227" i="20"/>
  <c r="AO227" i="20"/>
  <c r="AZ227" i="20"/>
  <c r="BE227" i="20"/>
  <c r="BG227" i="20"/>
  <c r="BH227" i="20"/>
  <c r="BI227" i="20"/>
  <c r="BJ227" i="20"/>
  <c r="BK227" i="20"/>
  <c r="BL227" i="20"/>
  <c r="H228" i="20"/>
  <c r="I228" i="20"/>
  <c r="J228" i="20"/>
  <c r="K228" i="20"/>
  <c r="L228" i="20"/>
  <c r="BB228" i="20"/>
  <c r="M228" i="20"/>
  <c r="N228" i="20"/>
  <c r="O228" i="20"/>
  <c r="P228" i="20"/>
  <c r="Q228" i="20"/>
  <c r="BC228" i="20"/>
  <c r="U228" i="20"/>
  <c r="AF228" i="20"/>
  <c r="AQ228" i="20"/>
  <c r="V228" i="20"/>
  <c r="AG228" i="20"/>
  <c r="AR228" i="20"/>
  <c r="W228" i="20"/>
  <c r="AH228" i="20"/>
  <c r="AS228" i="20"/>
  <c r="X228" i="20"/>
  <c r="AI228" i="20"/>
  <c r="AT228" i="20"/>
  <c r="Y228" i="20"/>
  <c r="AJ228" i="20"/>
  <c r="AU228" i="20"/>
  <c r="BD228" i="20"/>
  <c r="BF228" i="20"/>
  <c r="Z228" i="20"/>
  <c r="AK228" i="20"/>
  <c r="AV228" i="20"/>
  <c r="AA228" i="20"/>
  <c r="AL228" i="20"/>
  <c r="AW228" i="20"/>
  <c r="AB228" i="20"/>
  <c r="AM228" i="20"/>
  <c r="AX228" i="20"/>
  <c r="AC228" i="20"/>
  <c r="AN228" i="20"/>
  <c r="AY228" i="20"/>
  <c r="AD228" i="20"/>
  <c r="AO228" i="20"/>
  <c r="AZ228" i="20"/>
  <c r="BE228" i="20"/>
  <c r="BG228" i="20"/>
  <c r="BH228" i="20"/>
  <c r="BI228" i="20"/>
  <c r="BJ228" i="20"/>
  <c r="BK228" i="20"/>
  <c r="BL228" i="20"/>
  <c r="H229" i="20"/>
  <c r="I229" i="20"/>
  <c r="J229" i="20"/>
  <c r="K229" i="20"/>
  <c r="L229" i="20"/>
  <c r="BB229" i="20"/>
  <c r="M229" i="20"/>
  <c r="N229" i="20"/>
  <c r="O229" i="20"/>
  <c r="P229" i="20"/>
  <c r="Q229" i="20"/>
  <c r="BC229" i="20"/>
  <c r="U229" i="20"/>
  <c r="AF229" i="20"/>
  <c r="AQ229" i="20"/>
  <c r="V229" i="20"/>
  <c r="AG229" i="20"/>
  <c r="AR229" i="20"/>
  <c r="W229" i="20"/>
  <c r="AH229" i="20"/>
  <c r="AS229" i="20"/>
  <c r="X229" i="20"/>
  <c r="AI229" i="20"/>
  <c r="AT229" i="20"/>
  <c r="Y229" i="20"/>
  <c r="AJ229" i="20"/>
  <c r="AU229" i="20"/>
  <c r="BD229" i="20"/>
  <c r="BF229" i="20"/>
  <c r="Z229" i="20"/>
  <c r="AK229" i="20"/>
  <c r="AV229" i="20"/>
  <c r="AA229" i="20"/>
  <c r="AL229" i="20"/>
  <c r="AW229" i="20"/>
  <c r="AB229" i="20"/>
  <c r="AM229" i="20"/>
  <c r="AX229" i="20"/>
  <c r="AC229" i="20"/>
  <c r="AN229" i="20"/>
  <c r="AY229" i="20"/>
  <c r="AD229" i="20"/>
  <c r="AO229" i="20"/>
  <c r="AZ229" i="20"/>
  <c r="BE229" i="20"/>
  <c r="BG229" i="20"/>
  <c r="BH229" i="20"/>
  <c r="BI229" i="20"/>
  <c r="BJ229" i="20"/>
  <c r="BK229" i="20"/>
  <c r="BL229" i="20"/>
  <c r="H230" i="20"/>
  <c r="I230" i="20"/>
  <c r="J230" i="20"/>
  <c r="K230" i="20"/>
  <c r="L230" i="20"/>
  <c r="BB230" i="20"/>
  <c r="M230" i="20"/>
  <c r="N230" i="20"/>
  <c r="O230" i="20"/>
  <c r="P230" i="20"/>
  <c r="Q230" i="20"/>
  <c r="BC230" i="20"/>
  <c r="U230" i="20"/>
  <c r="AF230" i="20"/>
  <c r="AQ230" i="20"/>
  <c r="V230" i="20"/>
  <c r="AG230" i="20"/>
  <c r="AR230" i="20"/>
  <c r="W230" i="20"/>
  <c r="AH230" i="20"/>
  <c r="AS230" i="20"/>
  <c r="X230" i="20"/>
  <c r="AI230" i="20"/>
  <c r="AT230" i="20"/>
  <c r="Y230" i="20"/>
  <c r="AJ230" i="20"/>
  <c r="AU230" i="20"/>
  <c r="BD230" i="20"/>
  <c r="BF230" i="20"/>
  <c r="Z230" i="20"/>
  <c r="AK230" i="20"/>
  <c r="AV230" i="20"/>
  <c r="AA230" i="20"/>
  <c r="AL230" i="20"/>
  <c r="AW230" i="20"/>
  <c r="AB230" i="20"/>
  <c r="AM230" i="20"/>
  <c r="AX230" i="20"/>
  <c r="AC230" i="20"/>
  <c r="AN230" i="20"/>
  <c r="AY230" i="20"/>
  <c r="AD230" i="20"/>
  <c r="AO230" i="20"/>
  <c r="AZ230" i="20"/>
  <c r="BE230" i="20"/>
  <c r="BG230" i="20"/>
  <c r="BH230" i="20"/>
  <c r="BI230" i="20"/>
  <c r="BJ230" i="20"/>
  <c r="BK230" i="20"/>
  <c r="BL230" i="20"/>
  <c r="H231" i="20"/>
  <c r="I231" i="20"/>
  <c r="J231" i="20"/>
  <c r="K231" i="20"/>
  <c r="L231" i="20"/>
  <c r="BB231" i="20"/>
  <c r="M231" i="20"/>
  <c r="N231" i="20"/>
  <c r="O231" i="20"/>
  <c r="P231" i="20"/>
  <c r="Q231" i="20"/>
  <c r="BC231" i="20"/>
  <c r="U231" i="20"/>
  <c r="AF231" i="20"/>
  <c r="AQ231" i="20"/>
  <c r="V231" i="20"/>
  <c r="AG231" i="20"/>
  <c r="AR231" i="20"/>
  <c r="W231" i="20"/>
  <c r="AH231" i="20"/>
  <c r="AS231" i="20"/>
  <c r="X231" i="20"/>
  <c r="AI231" i="20"/>
  <c r="AT231" i="20"/>
  <c r="Y231" i="20"/>
  <c r="AJ231" i="20"/>
  <c r="AU231" i="20"/>
  <c r="BD231" i="20"/>
  <c r="BF231" i="20"/>
  <c r="Z231" i="20"/>
  <c r="AK231" i="20"/>
  <c r="AV231" i="20"/>
  <c r="AA231" i="20"/>
  <c r="AL231" i="20"/>
  <c r="AW231" i="20"/>
  <c r="AB231" i="20"/>
  <c r="AM231" i="20"/>
  <c r="AX231" i="20"/>
  <c r="AC231" i="20"/>
  <c r="AN231" i="20"/>
  <c r="AY231" i="20"/>
  <c r="AD231" i="20"/>
  <c r="AO231" i="20"/>
  <c r="AZ231" i="20"/>
  <c r="BE231" i="20"/>
  <c r="BG231" i="20"/>
  <c r="BH231" i="20"/>
  <c r="BI231" i="20"/>
  <c r="BJ231" i="20"/>
  <c r="BK231" i="20"/>
  <c r="BL231" i="20"/>
  <c r="H232" i="20"/>
  <c r="I232" i="20"/>
  <c r="J232" i="20"/>
  <c r="K232" i="20"/>
  <c r="L232" i="20"/>
  <c r="BB232" i="20"/>
  <c r="M232" i="20"/>
  <c r="N232" i="20"/>
  <c r="O232" i="20"/>
  <c r="P232" i="20"/>
  <c r="Q232" i="20"/>
  <c r="BC232" i="20"/>
  <c r="U232" i="20"/>
  <c r="AF232" i="20"/>
  <c r="AQ232" i="20"/>
  <c r="V232" i="20"/>
  <c r="AG232" i="20"/>
  <c r="AR232" i="20"/>
  <c r="W232" i="20"/>
  <c r="AH232" i="20"/>
  <c r="AS232" i="20"/>
  <c r="X232" i="20"/>
  <c r="AI232" i="20"/>
  <c r="AT232" i="20"/>
  <c r="Y232" i="20"/>
  <c r="AJ232" i="20"/>
  <c r="AU232" i="20"/>
  <c r="BD232" i="20"/>
  <c r="BF232" i="20"/>
  <c r="Z232" i="20"/>
  <c r="AK232" i="20"/>
  <c r="AV232" i="20"/>
  <c r="AA232" i="20"/>
  <c r="AL232" i="20"/>
  <c r="AW232" i="20"/>
  <c r="AB232" i="20"/>
  <c r="AM232" i="20"/>
  <c r="AX232" i="20"/>
  <c r="AC232" i="20"/>
  <c r="AN232" i="20"/>
  <c r="AY232" i="20"/>
  <c r="AD232" i="20"/>
  <c r="AO232" i="20"/>
  <c r="AZ232" i="20"/>
  <c r="BE232" i="20"/>
  <c r="BG232" i="20"/>
  <c r="BH232" i="20"/>
  <c r="BI232" i="20"/>
  <c r="BJ232" i="20"/>
  <c r="BK232" i="20"/>
  <c r="BL232" i="20"/>
  <c r="H233" i="20"/>
  <c r="I233" i="20"/>
  <c r="J233" i="20"/>
  <c r="K233" i="20"/>
  <c r="L233" i="20"/>
  <c r="BB233" i="20"/>
  <c r="M233" i="20"/>
  <c r="N233" i="20"/>
  <c r="O233" i="20"/>
  <c r="P233" i="20"/>
  <c r="Q233" i="20"/>
  <c r="BC233" i="20"/>
  <c r="U233" i="20"/>
  <c r="AF233" i="20"/>
  <c r="AQ233" i="20"/>
  <c r="V233" i="20"/>
  <c r="AG233" i="20"/>
  <c r="AR233" i="20"/>
  <c r="W233" i="20"/>
  <c r="AH233" i="20"/>
  <c r="AS233" i="20"/>
  <c r="X233" i="20"/>
  <c r="AI233" i="20"/>
  <c r="AT233" i="20"/>
  <c r="Y233" i="20"/>
  <c r="AJ233" i="20"/>
  <c r="AU233" i="20"/>
  <c r="BD233" i="20"/>
  <c r="BF233" i="20"/>
  <c r="Z233" i="20"/>
  <c r="AK233" i="20"/>
  <c r="AV233" i="20"/>
  <c r="AA233" i="20"/>
  <c r="AL233" i="20"/>
  <c r="AW233" i="20"/>
  <c r="AB233" i="20"/>
  <c r="AM233" i="20"/>
  <c r="AX233" i="20"/>
  <c r="AC233" i="20"/>
  <c r="AN233" i="20"/>
  <c r="AY233" i="20"/>
  <c r="AD233" i="20"/>
  <c r="AO233" i="20"/>
  <c r="AZ233" i="20"/>
  <c r="BE233" i="20"/>
  <c r="BG233" i="20"/>
  <c r="BH233" i="20"/>
  <c r="BI233" i="20"/>
  <c r="BJ233" i="20"/>
  <c r="BK233" i="20"/>
  <c r="BL233" i="20"/>
  <c r="H234" i="20"/>
  <c r="I234" i="20"/>
  <c r="J234" i="20"/>
  <c r="K234" i="20"/>
  <c r="L234" i="20"/>
  <c r="BB234" i="20"/>
  <c r="M234" i="20"/>
  <c r="N234" i="20"/>
  <c r="O234" i="20"/>
  <c r="P234" i="20"/>
  <c r="Q234" i="20"/>
  <c r="BC234" i="20"/>
  <c r="U234" i="20"/>
  <c r="AF234" i="20"/>
  <c r="AQ234" i="20"/>
  <c r="V234" i="20"/>
  <c r="AG234" i="20"/>
  <c r="AR234" i="20"/>
  <c r="W234" i="20"/>
  <c r="AH234" i="20"/>
  <c r="AS234" i="20"/>
  <c r="X234" i="20"/>
  <c r="AI234" i="20"/>
  <c r="AT234" i="20"/>
  <c r="Y234" i="20"/>
  <c r="AJ234" i="20"/>
  <c r="AU234" i="20"/>
  <c r="BD234" i="20"/>
  <c r="BF234" i="20"/>
  <c r="Z234" i="20"/>
  <c r="AK234" i="20"/>
  <c r="AV234" i="20"/>
  <c r="AA234" i="20"/>
  <c r="AL234" i="20"/>
  <c r="AW234" i="20"/>
  <c r="AB234" i="20"/>
  <c r="AM234" i="20"/>
  <c r="AX234" i="20"/>
  <c r="AC234" i="20"/>
  <c r="AN234" i="20"/>
  <c r="AY234" i="20"/>
  <c r="AD234" i="20"/>
  <c r="AO234" i="20"/>
  <c r="AZ234" i="20"/>
  <c r="BE234" i="20"/>
  <c r="BG234" i="20"/>
  <c r="BH234" i="20"/>
  <c r="BI234" i="20"/>
  <c r="BJ234" i="20"/>
  <c r="BK234" i="20"/>
  <c r="BL234" i="20"/>
  <c r="H235" i="20"/>
  <c r="I235" i="20"/>
  <c r="J235" i="20"/>
  <c r="K235" i="20"/>
  <c r="L235" i="20"/>
  <c r="BB235" i="20"/>
  <c r="M235" i="20"/>
  <c r="N235" i="20"/>
  <c r="O235" i="20"/>
  <c r="P235" i="20"/>
  <c r="Q235" i="20"/>
  <c r="BC235" i="20"/>
  <c r="U235" i="20"/>
  <c r="AF235" i="20"/>
  <c r="AQ235" i="20"/>
  <c r="V235" i="20"/>
  <c r="AG235" i="20"/>
  <c r="AR235" i="20"/>
  <c r="W235" i="20"/>
  <c r="AH235" i="20"/>
  <c r="AS235" i="20"/>
  <c r="X235" i="20"/>
  <c r="AI235" i="20"/>
  <c r="AT235" i="20"/>
  <c r="Y235" i="20"/>
  <c r="AJ235" i="20"/>
  <c r="AU235" i="20"/>
  <c r="BD235" i="20"/>
  <c r="BF235" i="20"/>
  <c r="Z235" i="20"/>
  <c r="AK235" i="20"/>
  <c r="AV235" i="20"/>
  <c r="AA235" i="20"/>
  <c r="AL235" i="20"/>
  <c r="AW235" i="20"/>
  <c r="AB235" i="20"/>
  <c r="AM235" i="20"/>
  <c r="AX235" i="20"/>
  <c r="AC235" i="20"/>
  <c r="AN235" i="20"/>
  <c r="AY235" i="20"/>
  <c r="AD235" i="20"/>
  <c r="AO235" i="20"/>
  <c r="AZ235" i="20"/>
  <c r="BE235" i="20"/>
  <c r="BG235" i="20"/>
  <c r="BH235" i="20"/>
  <c r="BI235" i="20"/>
  <c r="BJ235" i="20"/>
  <c r="BK235" i="20"/>
  <c r="BL235" i="20"/>
  <c r="H236" i="20"/>
  <c r="I236" i="20"/>
  <c r="J236" i="20"/>
  <c r="K236" i="20"/>
  <c r="L236" i="20"/>
  <c r="BB236" i="20"/>
  <c r="M236" i="20"/>
  <c r="N236" i="20"/>
  <c r="O236" i="20"/>
  <c r="P236" i="20"/>
  <c r="Q236" i="20"/>
  <c r="BC236" i="20"/>
  <c r="U236" i="20"/>
  <c r="AF236" i="20"/>
  <c r="AQ236" i="20"/>
  <c r="V236" i="20"/>
  <c r="AG236" i="20"/>
  <c r="AR236" i="20"/>
  <c r="W236" i="20"/>
  <c r="AH236" i="20"/>
  <c r="AS236" i="20"/>
  <c r="X236" i="20"/>
  <c r="AI236" i="20"/>
  <c r="AT236" i="20"/>
  <c r="Y236" i="20"/>
  <c r="AJ236" i="20"/>
  <c r="AU236" i="20"/>
  <c r="BD236" i="20"/>
  <c r="BF236" i="20"/>
  <c r="Z236" i="20"/>
  <c r="AK236" i="20"/>
  <c r="AV236" i="20"/>
  <c r="AA236" i="20"/>
  <c r="AL236" i="20"/>
  <c r="AW236" i="20"/>
  <c r="AB236" i="20"/>
  <c r="AM236" i="20"/>
  <c r="AX236" i="20"/>
  <c r="AC236" i="20"/>
  <c r="AN236" i="20"/>
  <c r="AY236" i="20"/>
  <c r="AD236" i="20"/>
  <c r="AO236" i="20"/>
  <c r="AZ236" i="20"/>
  <c r="BE236" i="20"/>
  <c r="BG236" i="20"/>
  <c r="BH236" i="20"/>
  <c r="BI236" i="20"/>
  <c r="BJ236" i="20"/>
  <c r="BK236" i="20"/>
  <c r="BL236" i="20"/>
  <c r="H237" i="20"/>
  <c r="I237" i="20"/>
  <c r="J237" i="20"/>
  <c r="K237" i="20"/>
  <c r="L237" i="20"/>
  <c r="BB237" i="20"/>
  <c r="M237" i="20"/>
  <c r="N237" i="20"/>
  <c r="O237" i="20"/>
  <c r="P237" i="20"/>
  <c r="Q237" i="20"/>
  <c r="BC237" i="20"/>
  <c r="U237" i="20"/>
  <c r="AF237" i="20"/>
  <c r="AQ237" i="20"/>
  <c r="V237" i="20"/>
  <c r="AG237" i="20"/>
  <c r="AR237" i="20"/>
  <c r="W237" i="20"/>
  <c r="AH237" i="20"/>
  <c r="AS237" i="20"/>
  <c r="X237" i="20"/>
  <c r="AI237" i="20"/>
  <c r="AT237" i="20"/>
  <c r="Y237" i="20"/>
  <c r="AJ237" i="20"/>
  <c r="AU237" i="20"/>
  <c r="BD237" i="20"/>
  <c r="BF237" i="20"/>
  <c r="Z237" i="20"/>
  <c r="AK237" i="20"/>
  <c r="AV237" i="20"/>
  <c r="AA237" i="20"/>
  <c r="AL237" i="20"/>
  <c r="AW237" i="20"/>
  <c r="AB237" i="20"/>
  <c r="AM237" i="20"/>
  <c r="AX237" i="20"/>
  <c r="AC237" i="20"/>
  <c r="AN237" i="20"/>
  <c r="AY237" i="20"/>
  <c r="AD237" i="20"/>
  <c r="AO237" i="20"/>
  <c r="AZ237" i="20"/>
  <c r="BE237" i="20"/>
  <c r="BG237" i="20"/>
  <c r="BH237" i="20"/>
  <c r="BI237" i="20"/>
  <c r="BJ237" i="20"/>
  <c r="BK237" i="20"/>
  <c r="BL237" i="20"/>
  <c r="H238" i="20"/>
  <c r="I238" i="20"/>
  <c r="J238" i="20"/>
  <c r="K238" i="20"/>
  <c r="L238" i="20"/>
  <c r="BB238" i="20"/>
  <c r="M238" i="20"/>
  <c r="N238" i="20"/>
  <c r="O238" i="20"/>
  <c r="P238" i="20"/>
  <c r="Q238" i="20"/>
  <c r="BC238" i="20"/>
  <c r="U238" i="20"/>
  <c r="AF238" i="20"/>
  <c r="AQ238" i="20"/>
  <c r="V238" i="20"/>
  <c r="AG238" i="20"/>
  <c r="AR238" i="20"/>
  <c r="W238" i="20"/>
  <c r="AH238" i="20"/>
  <c r="AS238" i="20"/>
  <c r="X238" i="20"/>
  <c r="AI238" i="20"/>
  <c r="AT238" i="20"/>
  <c r="Y238" i="20"/>
  <c r="AJ238" i="20"/>
  <c r="AU238" i="20"/>
  <c r="BD238" i="20"/>
  <c r="BF238" i="20"/>
  <c r="Z238" i="20"/>
  <c r="AK238" i="20"/>
  <c r="AV238" i="20"/>
  <c r="AA238" i="20"/>
  <c r="AL238" i="20"/>
  <c r="AW238" i="20"/>
  <c r="AB238" i="20"/>
  <c r="AM238" i="20"/>
  <c r="AX238" i="20"/>
  <c r="AC238" i="20"/>
  <c r="AN238" i="20"/>
  <c r="AY238" i="20"/>
  <c r="AD238" i="20"/>
  <c r="AO238" i="20"/>
  <c r="AZ238" i="20"/>
  <c r="BE238" i="20"/>
  <c r="BG238" i="20"/>
  <c r="BH238" i="20"/>
  <c r="BI238" i="20"/>
  <c r="BJ238" i="20"/>
  <c r="BK238" i="20"/>
  <c r="BL238" i="20"/>
  <c r="H239" i="20"/>
  <c r="I239" i="20"/>
  <c r="J239" i="20"/>
  <c r="K239" i="20"/>
  <c r="L239" i="20"/>
  <c r="BB239" i="20"/>
  <c r="M239" i="20"/>
  <c r="N239" i="20"/>
  <c r="O239" i="20"/>
  <c r="P239" i="20"/>
  <c r="Q239" i="20"/>
  <c r="BC239" i="20"/>
  <c r="U239" i="20"/>
  <c r="AF239" i="20"/>
  <c r="AQ239" i="20"/>
  <c r="V239" i="20"/>
  <c r="AG239" i="20"/>
  <c r="AR239" i="20"/>
  <c r="W239" i="20"/>
  <c r="AH239" i="20"/>
  <c r="AS239" i="20"/>
  <c r="X239" i="20"/>
  <c r="AI239" i="20"/>
  <c r="AT239" i="20"/>
  <c r="Y239" i="20"/>
  <c r="AJ239" i="20"/>
  <c r="AU239" i="20"/>
  <c r="BD239" i="20"/>
  <c r="BF239" i="20"/>
  <c r="Z239" i="20"/>
  <c r="AK239" i="20"/>
  <c r="AV239" i="20"/>
  <c r="AA239" i="20"/>
  <c r="AL239" i="20"/>
  <c r="AW239" i="20"/>
  <c r="AB239" i="20"/>
  <c r="AM239" i="20"/>
  <c r="AX239" i="20"/>
  <c r="AC239" i="20"/>
  <c r="AN239" i="20"/>
  <c r="AY239" i="20"/>
  <c r="AD239" i="20"/>
  <c r="AO239" i="20"/>
  <c r="AZ239" i="20"/>
  <c r="BE239" i="20"/>
  <c r="BG239" i="20"/>
  <c r="BH239" i="20"/>
  <c r="BI239" i="20"/>
  <c r="BJ239" i="20"/>
  <c r="BK239" i="20"/>
  <c r="BL239" i="20"/>
  <c r="H240" i="20"/>
  <c r="I240" i="20"/>
  <c r="J240" i="20"/>
  <c r="K240" i="20"/>
  <c r="L240" i="20"/>
  <c r="BB240" i="20"/>
  <c r="M240" i="20"/>
  <c r="N240" i="20"/>
  <c r="O240" i="20"/>
  <c r="P240" i="20"/>
  <c r="Q240" i="20"/>
  <c r="BC240" i="20"/>
  <c r="U240" i="20"/>
  <c r="AF240" i="20"/>
  <c r="AQ240" i="20"/>
  <c r="V240" i="20"/>
  <c r="AG240" i="20"/>
  <c r="AR240" i="20"/>
  <c r="W240" i="20"/>
  <c r="AH240" i="20"/>
  <c r="AS240" i="20"/>
  <c r="X240" i="20"/>
  <c r="AI240" i="20"/>
  <c r="AT240" i="20"/>
  <c r="Y240" i="20"/>
  <c r="AJ240" i="20"/>
  <c r="AU240" i="20"/>
  <c r="BD240" i="20"/>
  <c r="BF240" i="20"/>
  <c r="Z240" i="20"/>
  <c r="AK240" i="20"/>
  <c r="AV240" i="20"/>
  <c r="AA240" i="20"/>
  <c r="AL240" i="20"/>
  <c r="AW240" i="20"/>
  <c r="AB240" i="20"/>
  <c r="AM240" i="20"/>
  <c r="AX240" i="20"/>
  <c r="AC240" i="20"/>
  <c r="AN240" i="20"/>
  <c r="AY240" i="20"/>
  <c r="AD240" i="20"/>
  <c r="AO240" i="20"/>
  <c r="AZ240" i="20"/>
  <c r="BE240" i="20"/>
  <c r="BG240" i="20"/>
  <c r="BH240" i="20"/>
  <c r="BI240" i="20"/>
  <c r="BJ240" i="20"/>
  <c r="BK240" i="20"/>
  <c r="BL240" i="20"/>
  <c r="H241" i="20"/>
  <c r="I241" i="20"/>
  <c r="J241" i="20"/>
  <c r="K241" i="20"/>
  <c r="L241" i="20"/>
  <c r="BB241" i="20"/>
  <c r="M241" i="20"/>
  <c r="N241" i="20"/>
  <c r="O241" i="20"/>
  <c r="P241" i="20"/>
  <c r="Q241" i="20"/>
  <c r="BC241" i="20"/>
  <c r="U241" i="20"/>
  <c r="AF241" i="20"/>
  <c r="AQ241" i="20"/>
  <c r="V241" i="20"/>
  <c r="AG241" i="20"/>
  <c r="AR241" i="20"/>
  <c r="W241" i="20"/>
  <c r="AH241" i="20"/>
  <c r="AS241" i="20"/>
  <c r="X241" i="20"/>
  <c r="AI241" i="20"/>
  <c r="AT241" i="20"/>
  <c r="Y241" i="20"/>
  <c r="AJ241" i="20"/>
  <c r="AU241" i="20"/>
  <c r="BD241" i="20"/>
  <c r="BF241" i="20"/>
  <c r="Z241" i="20"/>
  <c r="AK241" i="20"/>
  <c r="AV241" i="20"/>
  <c r="AA241" i="20"/>
  <c r="AL241" i="20"/>
  <c r="AW241" i="20"/>
  <c r="AB241" i="20"/>
  <c r="AM241" i="20"/>
  <c r="AX241" i="20"/>
  <c r="AC241" i="20"/>
  <c r="AN241" i="20"/>
  <c r="AY241" i="20"/>
  <c r="AD241" i="20"/>
  <c r="AO241" i="20"/>
  <c r="AZ241" i="20"/>
  <c r="BE241" i="20"/>
  <c r="BG241" i="20"/>
  <c r="BH241" i="20"/>
  <c r="BI241" i="20"/>
  <c r="BJ241" i="20"/>
  <c r="BK241" i="20"/>
  <c r="BL241" i="20"/>
  <c r="H242" i="20"/>
  <c r="I242" i="20"/>
  <c r="J242" i="20"/>
  <c r="K242" i="20"/>
  <c r="L242" i="20"/>
  <c r="BB242" i="20"/>
  <c r="M242" i="20"/>
  <c r="N242" i="20"/>
  <c r="O242" i="20"/>
  <c r="P242" i="20"/>
  <c r="Q242" i="20"/>
  <c r="BC242" i="20"/>
  <c r="U242" i="20"/>
  <c r="AF242" i="20"/>
  <c r="AQ242" i="20"/>
  <c r="V242" i="20"/>
  <c r="AG242" i="20"/>
  <c r="AR242" i="20"/>
  <c r="W242" i="20"/>
  <c r="AH242" i="20"/>
  <c r="AS242" i="20"/>
  <c r="X242" i="20"/>
  <c r="AI242" i="20"/>
  <c r="AT242" i="20"/>
  <c r="Y242" i="20"/>
  <c r="AJ242" i="20"/>
  <c r="AU242" i="20"/>
  <c r="BD242" i="20"/>
  <c r="BF242" i="20"/>
  <c r="Z242" i="20"/>
  <c r="AK242" i="20"/>
  <c r="AV242" i="20"/>
  <c r="AA242" i="20"/>
  <c r="AL242" i="20"/>
  <c r="AW242" i="20"/>
  <c r="AB242" i="20"/>
  <c r="AM242" i="20"/>
  <c r="AX242" i="20"/>
  <c r="AC242" i="20"/>
  <c r="AN242" i="20"/>
  <c r="AY242" i="20"/>
  <c r="AD242" i="20"/>
  <c r="AO242" i="20"/>
  <c r="AZ242" i="20"/>
  <c r="BE242" i="20"/>
  <c r="BG242" i="20"/>
  <c r="BH242" i="20"/>
  <c r="BI242" i="20"/>
  <c r="BJ242" i="20"/>
  <c r="BK242" i="20"/>
  <c r="BL242" i="20"/>
  <c r="H243" i="20"/>
  <c r="I243" i="20"/>
  <c r="J243" i="20"/>
  <c r="K243" i="20"/>
  <c r="L243" i="20"/>
  <c r="BB243" i="20"/>
  <c r="M243" i="20"/>
  <c r="N243" i="20"/>
  <c r="O243" i="20"/>
  <c r="P243" i="20"/>
  <c r="Q243" i="20"/>
  <c r="BC243" i="20"/>
  <c r="U243" i="20"/>
  <c r="AF243" i="20"/>
  <c r="AQ243" i="20"/>
  <c r="V243" i="20"/>
  <c r="AG243" i="20"/>
  <c r="AR243" i="20"/>
  <c r="W243" i="20"/>
  <c r="AH243" i="20"/>
  <c r="AS243" i="20"/>
  <c r="X243" i="20"/>
  <c r="AI243" i="20"/>
  <c r="AT243" i="20"/>
  <c r="Y243" i="20"/>
  <c r="AJ243" i="20"/>
  <c r="AU243" i="20"/>
  <c r="BD243" i="20"/>
  <c r="BF243" i="20"/>
  <c r="Z243" i="20"/>
  <c r="AK243" i="20"/>
  <c r="AV243" i="20"/>
  <c r="AA243" i="20"/>
  <c r="AL243" i="20"/>
  <c r="AW243" i="20"/>
  <c r="AB243" i="20"/>
  <c r="AM243" i="20"/>
  <c r="AX243" i="20"/>
  <c r="AC243" i="20"/>
  <c r="AN243" i="20"/>
  <c r="AY243" i="20"/>
  <c r="AD243" i="20"/>
  <c r="AO243" i="20"/>
  <c r="AZ243" i="20"/>
  <c r="BE243" i="20"/>
  <c r="BG243" i="20"/>
  <c r="BH243" i="20"/>
  <c r="BI243" i="20"/>
  <c r="BJ243" i="20"/>
  <c r="BK243" i="20"/>
  <c r="BL243" i="20"/>
  <c r="H244" i="20"/>
  <c r="I244" i="20"/>
  <c r="J244" i="20"/>
  <c r="K244" i="20"/>
  <c r="L244" i="20"/>
  <c r="BB244" i="20"/>
  <c r="M244" i="20"/>
  <c r="N244" i="20"/>
  <c r="O244" i="20"/>
  <c r="P244" i="20"/>
  <c r="Q244" i="20"/>
  <c r="BC244" i="20"/>
  <c r="U244" i="20"/>
  <c r="AF244" i="20"/>
  <c r="AQ244" i="20"/>
  <c r="V244" i="20"/>
  <c r="AG244" i="20"/>
  <c r="AR244" i="20"/>
  <c r="W244" i="20"/>
  <c r="AH244" i="20"/>
  <c r="AS244" i="20"/>
  <c r="X244" i="20"/>
  <c r="AI244" i="20"/>
  <c r="AT244" i="20"/>
  <c r="Y244" i="20"/>
  <c r="AJ244" i="20"/>
  <c r="AU244" i="20"/>
  <c r="BD244" i="20"/>
  <c r="BF244" i="20"/>
  <c r="Z244" i="20"/>
  <c r="AK244" i="20"/>
  <c r="AV244" i="20"/>
  <c r="AA244" i="20"/>
  <c r="AL244" i="20"/>
  <c r="AW244" i="20"/>
  <c r="AB244" i="20"/>
  <c r="AM244" i="20"/>
  <c r="AX244" i="20"/>
  <c r="AC244" i="20"/>
  <c r="AN244" i="20"/>
  <c r="AY244" i="20"/>
  <c r="AD244" i="20"/>
  <c r="AO244" i="20"/>
  <c r="AZ244" i="20"/>
  <c r="BE244" i="20"/>
  <c r="BG244" i="20"/>
  <c r="BH244" i="20"/>
  <c r="BI244" i="20"/>
  <c r="BJ244" i="20"/>
  <c r="BK244" i="20"/>
  <c r="BL244" i="20"/>
  <c r="H245" i="20"/>
  <c r="I245" i="20"/>
  <c r="J245" i="20"/>
  <c r="K245" i="20"/>
  <c r="L245" i="20"/>
  <c r="BB245" i="20"/>
  <c r="M245" i="20"/>
  <c r="N245" i="20"/>
  <c r="O245" i="20"/>
  <c r="P245" i="20"/>
  <c r="Q245" i="20"/>
  <c r="BC245" i="20"/>
  <c r="U245" i="20"/>
  <c r="AF245" i="20"/>
  <c r="AQ245" i="20"/>
  <c r="V245" i="20"/>
  <c r="AG245" i="20"/>
  <c r="AR245" i="20"/>
  <c r="W245" i="20"/>
  <c r="AH245" i="20"/>
  <c r="AS245" i="20"/>
  <c r="X245" i="20"/>
  <c r="AI245" i="20"/>
  <c r="AT245" i="20"/>
  <c r="Y245" i="20"/>
  <c r="AJ245" i="20"/>
  <c r="AU245" i="20"/>
  <c r="BD245" i="20"/>
  <c r="BF245" i="20"/>
  <c r="Z245" i="20"/>
  <c r="AK245" i="20"/>
  <c r="AV245" i="20"/>
  <c r="AA245" i="20"/>
  <c r="AL245" i="20"/>
  <c r="AW245" i="20"/>
  <c r="AB245" i="20"/>
  <c r="AM245" i="20"/>
  <c r="AX245" i="20"/>
  <c r="AC245" i="20"/>
  <c r="AN245" i="20"/>
  <c r="AY245" i="20"/>
  <c r="AD245" i="20"/>
  <c r="AO245" i="20"/>
  <c r="AZ245" i="20"/>
  <c r="BE245" i="20"/>
  <c r="BG245" i="20"/>
  <c r="BH245" i="20"/>
  <c r="BI245" i="20"/>
  <c r="BJ245" i="20"/>
  <c r="BK245" i="20"/>
  <c r="BL245" i="20"/>
  <c r="H246" i="20"/>
  <c r="I246" i="20"/>
  <c r="J246" i="20"/>
  <c r="K246" i="20"/>
  <c r="L246" i="20"/>
  <c r="BB246" i="20"/>
  <c r="M246" i="20"/>
  <c r="N246" i="20"/>
  <c r="O246" i="20"/>
  <c r="P246" i="20"/>
  <c r="Q246" i="20"/>
  <c r="BC246" i="20"/>
  <c r="U246" i="20"/>
  <c r="AF246" i="20"/>
  <c r="AQ246" i="20"/>
  <c r="V246" i="20"/>
  <c r="AG246" i="20"/>
  <c r="AR246" i="20"/>
  <c r="W246" i="20"/>
  <c r="AH246" i="20"/>
  <c r="AS246" i="20"/>
  <c r="X246" i="20"/>
  <c r="AI246" i="20"/>
  <c r="AT246" i="20"/>
  <c r="Y246" i="20"/>
  <c r="AJ246" i="20"/>
  <c r="AU246" i="20"/>
  <c r="BD246" i="20"/>
  <c r="BF246" i="20"/>
  <c r="Z246" i="20"/>
  <c r="AK246" i="20"/>
  <c r="AV246" i="20"/>
  <c r="AA246" i="20"/>
  <c r="AL246" i="20"/>
  <c r="AW246" i="20"/>
  <c r="AB246" i="20"/>
  <c r="AM246" i="20"/>
  <c r="AX246" i="20"/>
  <c r="AC246" i="20"/>
  <c r="AN246" i="20"/>
  <c r="AY246" i="20"/>
  <c r="AD246" i="20"/>
  <c r="AO246" i="20"/>
  <c r="AZ246" i="20"/>
  <c r="BE246" i="20"/>
  <c r="BG246" i="20"/>
  <c r="BH246" i="20"/>
  <c r="BI246" i="20"/>
  <c r="BJ246" i="20"/>
  <c r="BK246" i="20"/>
  <c r="BL246" i="20"/>
  <c r="H247" i="20"/>
  <c r="I247" i="20"/>
  <c r="J247" i="20"/>
  <c r="K247" i="20"/>
  <c r="L247" i="20"/>
  <c r="BB247" i="20"/>
  <c r="M247" i="20"/>
  <c r="N247" i="20"/>
  <c r="O247" i="20"/>
  <c r="P247" i="20"/>
  <c r="Q247" i="20"/>
  <c r="BC247" i="20"/>
  <c r="U247" i="20"/>
  <c r="AF247" i="20"/>
  <c r="AQ247" i="20"/>
  <c r="V247" i="20"/>
  <c r="AG247" i="20"/>
  <c r="AR247" i="20"/>
  <c r="W247" i="20"/>
  <c r="AH247" i="20"/>
  <c r="AS247" i="20"/>
  <c r="X247" i="20"/>
  <c r="AI247" i="20"/>
  <c r="AT247" i="20"/>
  <c r="Y247" i="20"/>
  <c r="AJ247" i="20"/>
  <c r="AU247" i="20"/>
  <c r="BD247" i="20"/>
  <c r="BF247" i="20"/>
  <c r="Z247" i="20"/>
  <c r="AK247" i="20"/>
  <c r="AV247" i="20"/>
  <c r="AA247" i="20"/>
  <c r="AL247" i="20"/>
  <c r="AW247" i="20"/>
  <c r="AB247" i="20"/>
  <c r="AM247" i="20"/>
  <c r="AX247" i="20"/>
  <c r="AC247" i="20"/>
  <c r="AN247" i="20"/>
  <c r="AY247" i="20"/>
  <c r="AD247" i="20"/>
  <c r="AO247" i="20"/>
  <c r="AZ247" i="20"/>
  <c r="BE247" i="20"/>
  <c r="BG247" i="20"/>
  <c r="BH247" i="20"/>
  <c r="BI247" i="20"/>
  <c r="BJ247" i="20"/>
  <c r="BK247" i="20"/>
  <c r="BL247" i="20"/>
  <c r="H248" i="20"/>
  <c r="I248" i="20"/>
  <c r="J248" i="20"/>
  <c r="K248" i="20"/>
  <c r="L248" i="20"/>
  <c r="BB248" i="20"/>
  <c r="M248" i="20"/>
  <c r="N248" i="20"/>
  <c r="O248" i="20"/>
  <c r="P248" i="20"/>
  <c r="Q248" i="20"/>
  <c r="BC248" i="20"/>
  <c r="U248" i="20"/>
  <c r="AF248" i="20"/>
  <c r="AQ248" i="20"/>
  <c r="V248" i="20"/>
  <c r="AG248" i="20"/>
  <c r="AR248" i="20"/>
  <c r="W248" i="20"/>
  <c r="AH248" i="20"/>
  <c r="AS248" i="20"/>
  <c r="X248" i="20"/>
  <c r="AI248" i="20"/>
  <c r="AT248" i="20"/>
  <c r="Y248" i="20"/>
  <c r="AJ248" i="20"/>
  <c r="AU248" i="20"/>
  <c r="BD248" i="20"/>
  <c r="BF248" i="20"/>
  <c r="Z248" i="20"/>
  <c r="AK248" i="20"/>
  <c r="AV248" i="20"/>
  <c r="AA248" i="20"/>
  <c r="AL248" i="20"/>
  <c r="AW248" i="20"/>
  <c r="AB248" i="20"/>
  <c r="AM248" i="20"/>
  <c r="AX248" i="20"/>
  <c r="AC248" i="20"/>
  <c r="AN248" i="20"/>
  <c r="AY248" i="20"/>
  <c r="AD248" i="20"/>
  <c r="AO248" i="20"/>
  <c r="AZ248" i="20"/>
  <c r="BE248" i="20"/>
  <c r="BG248" i="20"/>
  <c r="BH248" i="20"/>
  <c r="BI248" i="20"/>
  <c r="BJ248" i="20"/>
  <c r="BK248" i="20"/>
  <c r="BL248" i="20"/>
  <c r="H249" i="20"/>
  <c r="I249" i="20"/>
  <c r="J249" i="20"/>
  <c r="K249" i="20"/>
  <c r="L249" i="20"/>
  <c r="BB249" i="20"/>
  <c r="M249" i="20"/>
  <c r="N249" i="20"/>
  <c r="O249" i="20"/>
  <c r="P249" i="20"/>
  <c r="Q249" i="20"/>
  <c r="BC249" i="20"/>
  <c r="U249" i="20"/>
  <c r="AF249" i="20"/>
  <c r="AQ249" i="20"/>
  <c r="V249" i="20"/>
  <c r="AG249" i="20"/>
  <c r="AR249" i="20"/>
  <c r="W249" i="20"/>
  <c r="AH249" i="20"/>
  <c r="AS249" i="20"/>
  <c r="X249" i="20"/>
  <c r="AI249" i="20"/>
  <c r="AT249" i="20"/>
  <c r="Y249" i="20"/>
  <c r="AJ249" i="20"/>
  <c r="AU249" i="20"/>
  <c r="BD249" i="20"/>
  <c r="BF249" i="20"/>
  <c r="Z249" i="20"/>
  <c r="AK249" i="20"/>
  <c r="AV249" i="20"/>
  <c r="AA249" i="20"/>
  <c r="AL249" i="20"/>
  <c r="AW249" i="20"/>
  <c r="AB249" i="20"/>
  <c r="AM249" i="20"/>
  <c r="AX249" i="20"/>
  <c r="AC249" i="20"/>
  <c r="AN249" i="20"/>
  <c r="AY249" i="20"/>
  <c r="AD249" i="20"/>
  <c r="AO249" i="20"/>
  <c r="AZ249" i="20"/>
  <c r="BE249" i="20"/>
  <c r="BG249" i="20"/>
  <c r="BH249" i="20"/>
  <c r="BI249" i="20"/>
  <c r="BJ249" i="20"/>
  <c r="BK249" i="20"/>
  <c r="BL249" i="20"/>
  <c r="H250" i="20"/>
  <c r="I250" i="20"/>
  <c r="J250" i="20"/>
  <c r="K250" i="20"/>
  <c r="L250" i="20"/>
  <c r="BB250" i="20"/>
  <c r="M250" i="20"/>
  <c r="N250" i="20"/>
  <c r="O250" i="20"/>
  <c r="P250" i="20"/>
  <c r="Q250" i="20"/>
  <c r="BC250" i="20"/>
  <c r="U250" i="20"/>
  <c r="AF250" i="20"/>
  <c r="AQ250" i="20"/>
  <c r="V250" i="20"/>
  <c r="AG250" i="20"/>
  <c r="AR250" i="20"/>
  <c r="W250" i="20"/>
  <c r="AH250" i="20"/>
  <c r="AS250" i="20"/>
  <c r="X250" i="20"/>
  <c r="AI250" i="20"/>
  <c r="AT250" i="20"/>
  <c r="Y250" i="20"/>
  <c r="AJ250" i="20"/>
  <c r="AU250" i="20"/>
  <c r="BD250" i="20"/>
  <c r="BF250" i="20"/>
  <c r="Z250" i="20"/>
  <c r="AK250" i="20"/>
  <c r="AV250" i="20"/>
  <c r="AA250" i="20"/>
  <c r="AL250" i="20"/>
  <c r="AW250" i="20"/>
  <c r="AB250" i="20"/>
  <c r="AM250" i="20"/>
  <c r="AX250" i="20"/>
  <c r="AC250" i="20"/>
  <c r="AN250" i="20"/>
  <c r="AY250" i="20"/>
  <c r="AD250" i="20"/>
  <c r="AO250" i="20"/>
  <c r="AZ250" i="20"/>
  <c r="BE250" i="20"/>
  <c r="BG250" i="20"/>
  <c r="BH250" i="20"/>
  <c r="BI250" i="20"/>
  <c r="BJ250" i="20"/>
  <c r="BK250" i="20"/>
  <c r="BL250" i="20"/>
  <c r="H251" i="20"/>
  <c r="I251" i="20"/>
  <c r="J251" i="20"/>
  <c r="K251" i="20"/>
  <c r="L251" i="20"/>
  <c r="BB251" i="20"/>
  <c r="M251" i="20"/>
  <c r="N251" i="20"/>
  <c r="O251" i="20"/>
  <c r="P251" i="20"/>
  <c r="Q251" i="20"/>
  <c r="BC251" i="20"/>
  <c r="U251" i="20"/>
  <c r="AF251" i="20"/>
  <c r="AQ251" i="20"/>
  <c r="V251" i="20"/>
  <c r="AG251" i="20"/>
  <c r="AR251" i="20"/>
  <c r="W251" i="20"/>
  <c r="AH251" i="20"/>
  <c r="AS251" i="20"/>
  <c r="X251" i="20"/>
  <c r="AI251" i="20"/>
  <c r="AT251" i="20"/>
  <c r="Y251" i="20"/>
  <c r="AJ251" i="20"/>
  <c r="AU251" i="20"/>
  <c r="BD251" i="20"/>
  <c r="BF251" i="20"/>
  <c r="Z251" i="20"/>
  <c r="AK251" i="20"/>
  <c r="AV251" i="20"/>
  <c r="AA251" i="20"/>
  <c r="AL251" i="20"/>
  <c r="AW251" i="20"/>
  <c r="AB251" i="20"/>
  <c r="AM251" i="20"/>
  <c r="AX251" i="20"/>
  <c r="AC251" i="20"/>
  <c r="AN251" i="20"/>
  <c r="AY251" i="20"/>
  <c r="AD251" i="20"/>
  <c r="AO251" i="20"/>
  <c r="AZ251" i="20"/>
  <c r="BE251" i="20"/>
  <c r="BG251" i="20"/>
  <c r="BH251" i="20"/>
  <c r="BI251" i="20"/>
  <c r="BJ251" i="20"/>
  <c r="BK251" i="20"/>
  <c r="BL251" i="20"/>
  <c r="H252" i="20"/>
  <c r="I252" i="20"/>
  <c r="J252" i="20"/>
  <c r="K252" i="20"/>
  <c r="L252" i="20"/>
  <c r="BB252" i="20"/>
  <c r="M252" i="20"/>
  <c r="N252" i="20"/>
  <c r="O252" i="20"/>
  <c r="P252" i="20"/>
  <c r="Q252" i="20"/>
  <c r="BC252" i="20"/>
  <c r="U252" i="20"/>
  <c r="AF252" i="20"/>
  <c r="AQ252" i="20"/>
  <c r="V252" i="20"/>
  <c r="AG252" i="20"/>
  <c r="AR252" i="20"/>
  <c r="W252" i="20"/>
  <c r="AH252" i="20"/>
  <c r="AS252" i="20"/>
  <c r="X252" i="20"/>
  <c r="AI252" i="20"/>
  <c r="AT252" i="20"/>
  <c r="Y252" i="20"/>
  <c r="AJ252" i="20"/>
  <c r="AU252" i="20"/>
  <c r="BD252" i="20"/>
  <c r="BF252" i="20"/>
  <c r="Z252" i="20"/>
  <c r="AK252" i="20"/>
  <c r="AV252" i="20"/>
  <c r="AA252" i="20"/>
  <c r="AL252" i="20"/>
  <c r="AW252" i="20"/>
  <c r="AB252" i="20"/>
  <c r="AM252" i="20"/>
  <c r="AX252" i="20"/>
  <c r="AC252" i="20"/>
  <c r="AN252" i="20"/>
  <c r="AY252" i="20"/>
  <c r="AD252" i="20"/>
  <c r="AO252" i="20"/>
  <c r="AZ252" i="20"/>
  <c r="BE252" i="20"/>
  <c r="BG252" i="20"/>
  <c r="BH252" i="20"/>
  <c r="BI252" i="20"/>
  <c r="BJ252" i="20"/>
  <c r="BK252" i="20"/>
  <c r="BL252" i="20"/>
  <c r="H253" i="20"/>
  <c r="I253" i="20"/>
  <c r="J253" i="20"/>
  <c r="K253" i="20"/>
  <c r="L253" i="20"/>
  <c r="BB253" i="20"/>
  <c r="M253" i="20"/>
  <c r="N253" i="20"/>
  <c r="O253" i="20"/>
  <c r="P253" i="20"/>
  <c r="Q253" i="20"/>
  <c r="BC253" i="20"/>
  <c r="U253" i="20"/>
  <c r="AF253" i="20"/>
  <c r="AQ253" i="20"/>
  <c r="V253" i="20"/>
  <c r="AG253" i="20"/>
  <c r="AR253" i="20"/>
  <c r="W253" i="20"/>
  <c r="AH253" i="20"/>
  <c r="AS253" i="20"/>
  <c r="X253" i="20"/>
  <c r="AI253" i="20"/>
  <c r="AT253" i="20"/>
  <c r="Y253" i="20"/>
  <c r="AJ253" i="20"/>
  <c r="AU253" i="20"/>
  <c r="BD253" i="20"/>
  <c r="BF253" i="20"/>
  <c r="Z253" i="20"/>
  <c r="AK253" i="20"/>
  <c r="AV253" i="20"/>
  <c r="AA253" i="20"/>
  <c r="AL253" i="20"/>
  <c r="AW253" i="20"/>
  <c r="AB253" i="20"/>
  <c r="AM253" i="20"/>
  <c r="AX253" i="20"/>
  <c r="AC253" i="20"/>
  <c r="AN253" i="20"/>
  <c r="AY253" i="20"/>
  <c r="AD253" i="20"/>
  <c r="AO253" i="20"/>
  <c r="AZ253" i="20"/>
  <c r="BE253" i="20"/>
  <c r="BG253" i="20"/>
  <c r="BH253" i="20"/>
  <c r="BI253" i="20"/>
  <c r="BJ253" i="20"/>
  <c r="BK253" i="20"/>
  <c r="BL253" i="20"/>
  <c r="H254" i="20"/>
  <c r="I254" i="20"/>
  <c r="J254" i="20"/>
  <c r="K254" i="20"/>
  <c r="L254" i="20"/>
  <c r="BB254" i="20"/>
  <c r="M254" i="20"/>
  <c r="N254" i="20"/>
  <c r="O254" i="20"/>
  <c r="P254" i="20"/>
  <c r="Q254" i="20"/>
  <c r="BC254" i="20"/>
  <c r="U254" i="20"/>
  <c r="AF254" i="20"/>
  <c r="AQ254" i="20"/>
  <c r="V254" i="20"/>
  <c r="AG254" i="20"/>
  <c r="AR254" i="20"/>
  <c r="W254" i="20"/>
  <c r="AH254" i="20"/>
  <c r="AS254" i="20"/>
  <c r="X254" i="20"/>
  <c r="AI254" i="20"/>
  <c r="AT254" i="20"/>
  <c r="Y254" i="20"/>
  <c r="AJ254" i="20"/>
  <c r="AU254" i="20"/>
  <c r="BD254" i="20"/>
  <c r="BF254" i="20"/>
  <c r="Z254" i="20"/>
  <c r="AK254" i="20"/>
  <c r="AV254" i="20"/>
  <c r="AA254" i="20"/>
  <c r="AL254" i="20"/>
  <c r="AW254" i="20"/>
  <c r="AB254" i="20"/>
  <c r="AM254" i="20"/>
  <c r="AX254" i="20"/>
  <c r="AC254" i="20"/>
  <c r="AN254" i="20"/>
  <c r="AY254" i="20"/>
  <c r="AD254" i="20"/>
  <c r="AO254" i="20"/>
  <c r="AZ254" i="20"/>
  <c r="BE254" i="20"/>
  <c r="BG254" i="20"/>
  <c r="BH254" i="20"/>
  <c r="BI254" i="20"/>
  <c r="BJ254" i="20"/>
  <c r="BK254" i="20"/>
  <c r="BL254" i="20"/>
  <c r="H255" i="20"/>
  <c r="I255" i="20"/>
  <c r="J255" i="20"/>
  <c r="K255" i="20"/>
  <c r="L255" i="20"/>
  <c r="BB255" i="20"/>
  <c r="M255" i="20"/>
  <c r="N255" i="20"/>
  <c r="O255" i="20"/>
  <c r="P255" i="20"/>
  <c r="Q255" i="20"/>
  <c r="BC255" i="20"/>
  <c r="U255" i="20"/>
  <c r="AF255" i="20"/>
  <c r="AQ255" i="20"/>
  <c r="V255" i="20"/>
  <c r="AG255" i="20"/>
  <c r="AR255" i="20"/>
  <c r="W255" i="20"/>
  <c r="AH255" i="20"/>
  <c r="AS255" i="20"/>
  <c r="X255" i="20"/>
  <c r="AI255" i="20"/>
  <c r="AT255" i="20"/>
  <c r="Y255" i="20"/>
  <c r="AJ255" i="20"/>
  <c r="AU255" i="20"/>
  <c r="BD255" i="20"/>
  <c r="BF255" i="20"/>
  <c r="Z255" i="20"/>
  <c r="AK255" i="20"/>
  <c r="AV255" i="20"/>
  <c r="AA255" i="20"/>
  <c r="AL255" i="20"/>
  <c r="AW255" i="20"/>
  <c r="AB255" i="20"/>
  <c r="AM255" i="20"/>
  <c r="AX255" i="20"/>
  <c r="AC255" i="20"/>
  <c r="AN255" i="20"/>
  <c r="AY255" i="20"/>
  <c r="AD255" i="20"/>
  <c r="AO255" i="20"/>
  <c r="AZ255" i="20"/>
  <c r="BE255" i="20"/>
  <c r="BG255" i="20"/>
  <c r="BH255" i="20"/>
  <c r="BI255" i="20"/>
  <c r="BJ255" i="20"/>
  <c r="BK255" i="20"/>
  <c r="BL255" i="20"/>
  <c r="H256" i="20"/>
  <c r="I256" i="20"/>
  <c r="J256" i="20"/>
  <c r="K256" i="20"/>
  <c r="L256" i="20"/>
  <c r="BB256" i="20"/>
  <c r="M256" i="20"/>
  <c r="N256" i="20"/>
  <c r="O256" i="20"/>
  <c r="P256" i="20"/>
  <c r="Q256" i="20"/>
  <c r="BC256" i="20"/>
  <c r="U256" i="20"/>
  <c r="AF256" i="20"/>
  <c r="AQ256" i="20"/>
  <c r="V256" i="20"/>
  <c r="AG256" i="20"/>
  <c r="AR256" i="20"/>
  <c r="W256" i="20"/>
  <c r="AH256" i="20"/>
  <c r="AS256" i="20"/>
  <c r="X256" i="20"/>
  <c r="AI256" i="20"/>
  <c r="AT256" i="20"/>
  <c r="Y256" i="20"/>
  <c r="AJ256" i="20"/>
  <c r="AU256" i="20"/>
  <c r="BD256" i="20"/>
  <c r="BF256" i="20"/>
  <c r="Z256" i="20"/>
  <c r="AK256" i="20"/>
  <c r="AV256" i="20"/>
  <c r="AA256" i="20"/>
  <c r="AL256" i="20"/>
  <c r="AW256" i="20"/>
  <c r="AB256" i="20"/>
  <c r="AM256" i="20"/>
  <c r="AX256" i="20"/>
  <c r="AC256" i="20"/>
  <c r="AN256" i="20"/>
  <c r="AY256" i="20"/>
  <c r="AD256" i="20"/>
  <c r="AO256" i="20"/>
  <c r="AZ256" i="20"/>
  <c r="BE256" i="20"/>
  <c r="BG256" i="20"/>
  <c r="BH256" i="20"/>
  <c r="BI256" i="20"/>
  <c r="BJ256" i="20"/>
  <c r="BK256" i="20"/>
  <c r="BL256" i="20"/>
  <c r="H257" i="20"/>
  <c r="I257" i="20"/>
  <c r="J257" i="20"/>
  <c r="K257" i="20"/>
  <c r="L257" i="20"/>
  <c r="BB257" i="20"/>
  <c r="M257" i="20"/>
  <c r="N257" i="20"/>
  <c r="O257" i="20"/>
  <c r="P257" i="20"/>
  <c r="Q257" i="20"/>
  <c r="BC257" i="20"/>
  <c r="U257" i="20"/>
  <c r="AF257" i="20"/>
  <c r="AQ257" i="20"/>
  <c r="V257" i="20"/>
  <c r="AG257" i="20"/>
  <c r="AR257" i="20"/>
  <c r="W257" i="20"/>
  <c r="AH257" i="20"/>
  <c r="AS257" i="20"/>
  <c r="X257" i="20"/>
  <c r="AI257" i="20"/>
  <c r="AT257" i="20"/>
  <c r="Y257" i="20"/>
  <c r="AJ257" i="20"/>
  <c r="AU257" i="20"/>
  <c r="BD257" i="20"/>
  <c r="BF257" i="20"/>
  <c r="Z257" i="20"/>
  <c r="AK257" i="20"/>
  <c r="AV257" i="20"/>
  <c r="AA257" i="20"/>
  <c r="AL257" i="20"/>
  <c r="AW257" i="20"/>
  <c r="AB257" i="20"/>
  <c r="AM257" i="20"/>
  <c r="AX257" i="20"/>
  <c r="AC257" i="20"/>
  <c r="AN257" i="20"/>
  <c r="AY257" i="20"/>
  <c r="AD257" i="20"/>
  <c r="AO257" i="20"/>
  <c r="AZ257" i="20"/>
  <c r="BE257" i="20"/>
  <c r="BG257" i="20"/>
  <c r="BH257" i="20"/>
  <c r="BI257" i="20"/>
  <c r="BJ257" i="20"/>
  <c r="BK257" i="20"/>
  <c r="BL257" i="20"/>
  <c r="H258" i="20"/>
  <c r="I258" i="20"/>
  <c r="J258" i="20"/>
  <c r="K258" i="20"/>
  <c r="L258" i="20"/>
  <c r="BB258" i="20"/>
  <c r="M258" i="20"/>
  <c r="N258" i="20"/>
  <c r="O258" i="20"/>
  <c r="P258" i="20"/>
  <c r="Q258" i="20"/>
  <c r="BC258" i="20"/>
  <c r="U258" i="20"/>
  <c r="AF258" i="20"/>
  <c r="AQ258" i="20"/>
  <c r="V258" i="20"/>
  <c r="AG258" i="20"/>
  <c r="AR258" i="20"/>
  <c r="W258" i="20"/>
  <c r="AH258" i="20"/>
  <c r="AS258" i="20"/>
  <c r="X258" i="20"/>
  <c r="AI258" i="20"/>
  <c r="AT258" i="20"/>
  <c r="Y258" i="20"/>
  <c r="AJ258" i="20"/>
  <c r="AU258" i="20"/>
  <c r="BD258" i="20"/>
  <c r="BF258" i="20"/>
  <c r="Z258" i="20"/>
  <c r="AK258" i="20"/>
  <c r="AV258" i="20"/>
  <c r="AA258" i="20"/>
  <c r="AL258" i="20"/>
  <c r="AW258" i="20"/>
  <c r="AB258" i="20"/>
  <c r="AM258" i="20"/>
  <c r="AX258" i="20"/>
  <c r="AC258" i="20"/>
  <c r="AN258" i="20"/>
  <c r="AY258" i="20"/>
  <c r="AD258" i="20"/>
  <c r="AO258" i="20"/>
  <c r="AZ258" i="20"/>
  <c r="BE258" i="20"/>
  <c r="BG258" i="20"/>
  <c r="BH258" i="20"/>
  <c r="BI258" i="20"/>
  <c r="BJ258" i="20"/>
  <c r="BK258" i="20"/>
  <c r="BL258" i="20"/>
  <c r="H259" i="20"/>
  <c r="I259" i="20"/>
  <c r="J259" i="20"/>
  <c r="K259" i="20"/>
  <c r="L259" i="20"/>
  <c r="BB259" i="20"/>
  <c r="M259" i="20"/>
  <c r="N259" i="20"/>
  <c r="O259" i="20"/>
  <c r="P259" i="20"/>
  <c r="Q259" i="20"/>
  <c r="BC259" i="20"/>
  <c r="U259" i="20"/>
  <c r="AF259" i="20"/>
  <c r="AQ259" i="20"/>
  <c r="V259" i="20"/>
  <c r="AG259" i="20"/>
  <c r="AR259" i="20"/>
  <c r="W259" i="20"/>
  <c r="AH259" i="20"/>
  <c r="AS259" i="20"/>
  <c r="X259" i="20"/>
  <c r="AI259" i="20"/>
  <c r="AT259" i="20"/>
  <c r="Y259" i="20"/>
  <c r="AJ259" i="20"/>
  <c r="AU259" i="20"/>
  <c r="BD259" i="20"/>
  <c r="BF259" i="20"/>
  <c r="Z259" i="20"/>
  <c r="AK259" i="20"/>
  <c r="AV259" i="20"/>
  <c r="AA259" i="20"/>
  <c r="AL259" i="20"/>
  <c r="AW259" i="20"/>
  <c r="AB259" i="20"/>
  <c r="AM259" i="20"/>
  <c r="AX259" i="20"/>
  <c r="AC259" i="20"/>
  <c r="AN259" i="20"/>
  <c r="AY259" i="20"/>
  <c r="AD259" i="20"/>
  <c r="AO259" i="20"/>
  <c r="AZ259" i="20"/>
  <c r="BE259" i="20"/>
  <c r="BG259" i="20"/>
  <c r="BH259" i="20"/>
  <c r="BI259" i="20"/>
  <c r="BJ259" i="20"/>
  <c r="BK259" i="20"/>
  <c r="BL259" i="20"/>
  <c r="H260" i="20"/>
  <c r="I260" i="20"/>
  <c r="J260" i="20"/>
  <c r="K260" i="20"/>
  <c r="L260" i="20"/>
  <c r="BB260" i="20"/>
  <c r="M260" i="20"/>
  <c r="N260" i="20"/>
  <c r="O260" i="20"/>
  <c r="P260" i="20"/>
  <c r="Q260" i="20"/>
  <c r="BC260" i="20"/>
  <c r="U260" i="20"/>
  <c r="AF260" i="20"/>
  <c r="AQ260" i="20"/>
  <c r="V260" i="20"/>
  <c r="AG260" i="20"/>
  <c r="AR260" i="20"/>
  <c r="W260" i="20"/>
  <c r="AH260" i="20"/>
  <c r="AS260" i="20"/>
  <c r="X260" i="20"/>
  <c r="AI260" i="20"/>
  <c r="AT260" i="20"/>
  <c r="Y260" i="20"/>
  <c r="AJ260" i="20"/>
  <c r="AU260" i="20"/>
  <c r="BD260" i="20"/>
  <c r="BF260" i="20"/>
  <c r="Z260" i="20"/>
  <c r="AK260" i="20"/>
  <c r="AV260" i="20"/>
  <c r="AA260" i="20"/>
  <c r="AL260" i="20"/>
  <c r="AW260" i="20"/>
  <c r="AB260" i="20"/>
  <c r="AM260" i="20"/>
  <c r="AX260" i="20"/>
  <c r="AC260" i="20"/>
  <c r="AN260" i="20"/>
  <c r="AY260" i="20"/>
  <c r="AD260" i="20"/>
  <c r="AO260" i="20"/>
  <c r="AZ260" i="20"/>
  <c r="BE260" i="20"/>
  <c r="BG260" i="20"/>
  <c r="BH260" i="20"/>
  <c r="BI260" i="20"/>
  <c r="BJ260" i="20"/>
  <c r="BK260" i="20"/>
  <c r="BL260" i="20"/>
  <c r="H261" i="20"/>
  <c r="I261" i="20"/>
  <c r="J261" i="20"/>
  <c r="K261" i="20"/>
  <c r="L261" i="20"/>
  <c r="BB261" i="20"/>
  <c r="M261" i="20"/>
  <c r="N261" i="20"/>
  <c r="O261" i="20"/>
  <c r="P261" i="20"/>
  <c r="Q261" i="20"/>
  <c r="BC261" i="20"/>
  <c r="U261" i="20"/>
  <c r="AF261" i="20"/>
  <c r="AQ261" i="20"/>
  <c r="V261" i="20"/>
  <c r="AG261" i="20"/>
  <c r="AR261" i="20"/>
  <c r="W261" i="20"/>
  <c r="AH261" i="20"/>
  <c r="AS261" i="20"/>
  <c r="X261" i="20"/>
  <c r="AI261" i="20"/>
  <c r="AT261" i="20"/>
  <c r="Y261" i="20"/>
  <c r="AJ261" i="20"/>
  <c r="AU261" i="20"/>
  <c r="BD261" i="20"/>
  <c r="BF261" i="20"/>
  <c r="Z261" i="20"/>
  <c r="AK261" i="20"/>
  <c r="AV261" i="20"/>
  <c r="AA261" i="20"/>
  <c r="AL261" i="20"/>
  <c r="AW261" i="20"/>
  <c r="AB261" i="20"/>
  <c r="AM261" i="20"/>
  <c r="AX261" i="20"/>
  <c r="AC261" i="20"/>
  <c r="AN261" i="20"/>
  <c r="AY261" i="20"/>
  <c r="AD261" i="20"/>
  <c r="AO261" i="20"/>
  <c r="AZ261" i="20"/>
  <c r="BE261" i="20"/>
  <c r="BG261" i="20"/>
  <c r="BH261" i="20"/>
  <c r="BI261" i="20"/>
  <c r="BJ261" i="20"/>
  <c r="BK261" i="20"/>
  <c r="BL261" i="20"/>
  <c r="H262" i="20"/>
  <c r="I262" i="20"/>
  <c r="J262" i="20"/>
  <c r="K262" i="20"/>
  <c r="L262" i="20"/>
  <c r="BB262" i="20"/>
  <c r="M262" i="20"/>
  <c r="N262" i="20"/>
  <c r="O262" i="20"/>
  <c r="P262" i="20"/>
  <c r="Q262" i="20"/>
  <c r="BC262" i="20"/>
  <c r="U262" i="20"/>
  <c r="AF262" i="20"/>
  <c r="AQ262" i="20"/>
  <c r="V262" i="20"/>
  <c r="AG262" i="20"/>
  <c r="AR262" i="20"/>
  <c r="W262" i="20"/>
  <c r="AH262" i="20"/>
  <c r="AS262" i="20"/>
  <c r="X262" i="20"/>
  <c r="AI262" i="20"/>
  <c r="AT262" i="20"/>
  <c r="Y262" i="20"/>
  <c r="AJ262" i="20"/>
  <c r="AU262" i="20"/>
  <c r="BD262" i="20"/>
  <c r="BF262" i="20"/>
  <c r="Z262" i="20"/>
  <c r="AK262" i="20"/>
  <c r="AV262" i="20"/>
  <c r="AA262" i="20"/>
  <c r="AL262" i="20"/>
  <c r="AW262" i="20"/>
  <c r="AB262" i="20"/>
  <c r="AM262" i="20"/>
  <c r="AX262" i="20"/>
  <c r="AC262" i="20"/>
  <c r="AN262" i="20"/>
  <c r="AY262" i="20"/>
  <c r="AD262" i="20"/>
  <c r="AO262" i="20"/>
  <c r="AZ262" i="20"/>
  <c r="BE262" i="20"/>
  <c r="BG262" i="20"/>
  <c r="BH262" i="20"/>
  <c r="BI262" i="20"/>
  <c r="BJ262" i="20"/>
  <c r="BK262" i="20"/>
  <c r="BL262" i="20"/>
  <c r="H263" i="20"/>
  <c r="I263" i="20"/>
  <c r="J263" i="20"/>
  <c r="K263" i="20"/>
  <c r="L263" i="20"/>
  <c r="BB263" i="20"/>
  <c r="M263" i="20"/>
  <c r="N263" i="20"/>
  <c r="O263" i="20"/>
  <c r="P263" i="20"/>
  <c r="Q263" i="20"/>
  <c r="BC263" i="20"/>
  <c r="U263" i="20"/>
  <c r="AF263" i="20"/>
  <c r="AQ263" i="20"/>
  <c r="V263" i="20"/>
  <c r="AG263" i="20"/>
  <c r="AR263" i="20"/>
  <c r="W263" i="20"/>
  <c r="AH263" i="20"/>
  <c r="AS263" i="20"/>
  <c r="X263" i="20"/>
  <c r="AI263" i="20"/>
  <c r="AT263" i="20"/>
  <c r="Y263" i="20"/>
  <c r="AJ263" i="20"/>
  <c r="AU263" i="20"/>
  <c r="BD263" i="20"/>
  <c r="BF263" i="20"/>
  <c r="Z263" i="20"/>
  <c r="AK263" i="20"/>
  <c r="AV263" i="20"/>
  <c r="AA263" i="20"/>
  <c r="AL263" i="20"/>
  <c r="AW263" i="20"/>
  <c r="AB263" i="20"/>
  <c r="AM263" i="20"/>
  <c r="AX263" i="20"/>
  <c r="AC263" i="20"/>
  <c r="AN263" i="20"/>
  <c r="AY263" i="20"/>
  <c r="AD263" i="20"/>
  <c r="AO263" i="20"/>
  <c r="AZ263" i="20"/>
  <c r="BE263" i="20"/>
  <c r="BG263" i="20"/>
  <c r="BH263" i="20"/>
  <c r="BI263" i="20"/>
  <c r="BJ263" i="20"/>
  <c r="BK263" i="20"/>
  <c r="BL263" i="20"/>
  <c r="H264" i="20"/>
  <c r="I264" i="20"/>
  <c r="J264" i="20"/>
  <c r="K264" i="20"/>
  <c r="L264" i="20"/>
  <c r="BB264" i="20"/>
  <c r="M264" i="20"/>
  <c r="N264" i="20"/>
  <c r="O264" i="20"/>
  <c r="P264" i="20"/>
  <c r="Q264" i="20"/>
  <c r="BC264" i="20"/>
  <c r="U264" i="20"/>
  <c r="AF264" i="20"/>
  <c r="AQ264" i="20"/>
  <c r="V264" i="20"/>
  <c r="AG264" i="20"/>
  <c r="AR264" i="20"/>
  <c r="W264" i="20"/>
  <c r="AH264" i="20"/>
  <c r="AS264" i="20"/>
  <c r="X264" i="20"/>
  <c r="AI264" i="20"/>
  <c r="AT264" i="20"/>
  <c r="Y264" i="20"/>
  <c r="AJ264" i="20"/>
  <c r="AU264" i="20"/>
  <c r="BD264" i="20"/>
  <c r="BF264" i="20"/>
  <c r="Z264" i="20"/>
  <c r="AK264" i="20"/>
  <c r="AV264" i="20"/>
  <c r="AA264" i="20"/>
  <c r="AL264" i="20"/>
  <c r="AW264" i="20"/>
  <c r="AB264" i="20"/>
  <c r="AM264" i="20"/>
  <c r="AX264" i="20"/>
  <c r="AC264" i="20"/>
  <c r="AN264" i="20"/>
  <c r="AY264" i="20"/>
  <c r="AD264" i="20"/>
  <c r="AO264" i="20"/>
  <c r="AZ264" i="20"/>
  <c r="BE264" i="20"/>
  <c r="BG264" i="20"/>
  <c r="BH264" i="20"/>
  <c r="BI264" i="20"/>
  <c r="BJ264" i="20"/>
  <c r="BK264" i="20"/>
  <c r="BL264" i="20"/>
  <c r="H265" i="20"/>
  <c r="I265" i="20"/>
  <c r="J265" i="20"/>
  <c r="K265" i="20"/>
  <c r="L265" i="20"/>
  <c r="BB265" i="20"/>
  <c r="M265" i="20"/>
  <c r="N265" i="20"/>
  <c r="O265" i="20"/>
  <c r="P265" i="20"/>
  <c r="Q265" i="20"/>
  <c r="BC265" i="20"/>
  <c r="U265" i="20"/>
  <c r="AF265" i="20"/>
  <c r="AQ265" i="20"/>
  <c r="V265" i="20"/>
  <c r="AG265" i="20"/>
  <c r="AR265" i="20"/>
  <c r="W265" i="20"/>
  <c r="AH265" i="20"/>
  <c r="AS265" i="20"/>
  <c r="X265" i="20"/>
  <c r="AI265" i="20"/>
  <c r="AT265" i="20"/>
  <c r="Y265" i="20"/>
  <c r="AJ265" i="20"/>
  <c r="AU265" i="20"/>
  <c r="BD265" i="20"/>
  <c r="BF265" i="20"/>
  <c r="Z265" i="20"/>
  <c r="AK265" i="20"/>
  <c r="AV265" i="20"/>
  <c r="AA265" i="20"/>
  <c r="AL265" i="20"/>
  <c r="AW265" i="20"/>
  <c r="AB265" i="20"/>
  <c r="AM265" i="20"/>
  <c r="AX265" i="20"/>
  <c r="AC265" i="20"/>
  <c r="AN265" i="20"/>
  <c r="AY265" i="20"/>
  <c r="AD265" i="20"/>
  <c r="AO265" i="20"/>
  <c r="AZ265" i="20"/>
  <c r="BE265" i="20"/>
  <c r="BG265" i="20"/>
  <c r="BH265" i="20"/>
  <c r="BI265" i="20"/>
  <c r="BJ265" i="20"/>
  <c r="BK265" i="20"/>
  <c r="BL265" i="20"/>
  <c r="H266" i="20"/>
  <c r="I266" i="20"/>
  <c r="J266" i="20"/>
  <c r="K266" i="20"/>
  <c r="L266" i="20"/>
  <c r="BB266" i="20"/>
  <c r="M266" i="20"/>
  <c r="N266" i="20"/>
  <c r="O266" i="20"/>
  <c r="P266" i="20"/>
  <c r="Q266" i="20"/>
  <c r="BC266" i="20"/>
  <c r="U266" i="20"/>
  <c r="AF266" i="20"/>
  <c r="AQ266" i="20"/>
  <c r="V266" i="20"/>
  <c r="AG266" i="20"/>
  <c r="AR266" i="20"/>
  <c r="W266" i="20"/>
  <c r="AH266" i="20"/>
  <c r="AS266" i="20"/>
  <c r="X266" i="20"/>
  <c r="AI266" i="20"/>
  <c r="AT266" i="20"/>
  <c r="Y266" i="20"/>
  <c r="AJ266" i="20"/>
  <c r="AU266" i="20"/>
  <c r="BD266" i="20"/>
  <c r="BF266" i="20"/>
  <c r="Z266" i="20"/>
  <c r="AK266" i="20"/>
  <c r="AV266" i="20"/>
  <c r="AA266" i="20"/>
  <c r="AL266" i="20"/>
  <c r="AW266" i="20"/>
  <c r="AB266" i="20"/>
  <c r="AM266" i="20"/>
  <c r="AX266" i="20"/>
  <c r="AC266" i="20"/>
  <c r="AN266" i="20"/>
  <c r="AY266" i="20"/>
  <c r="AD266" i="20"/>
  <c r="AO266" i="20"/>
  <c r="AZ266" i="20"/>
  <c r="BE266" i="20"/>
  <c r="BG266" i="20"/>
  <c r="BH266" i="20"/>
  <c r="BI266" i="20"/>
  <c r="BJ266" i="20"/>
  <c r="BK266" i="20"/>
  <c r="BL266" i="20"/>
  <c r="H267" i="20"/>
  <c r="I267" i="20"/>
  <c r="J267" i="20"/>
  <c r="K267" i="20"/>
  <c r="L267" i="20"/>
  <c r="BB267" i="20"/>
  <c r="M267" i="20"/>
  <c r="N267" i="20"/>
  <c r="O267" i="20"/>
  <c r="P267" i="20"/>
  <c r="Q267" i="20"/>
  <c r="BC267" i="20"/>
  <c r="U267" i="20"/>
  <c r="AF267" i="20"/>
  <c r="AQ267" i="20"/>
  <c r="V267" i="20"/>
  <c r="AG267" i="20"/>
  <c r="AR267" i="20"/>
  <c r="W267" i="20"/>
  <c r="AH267" i="20"/>
  <c r="AS267" i="20"/>
  <c r="X267" i="20"/>
  <c r="AI267" i="20"/>
  <c r="AT267" i="20"/>
  <c r="Y267" i="20"/>
  <c r="AJ267" i="20"/>
  <c r="AU267" i="20"/>
  <c r="BD267" i="20"/>
  <c r="BF267" i="20"/>
  <c r="Z267" i="20"/>
  <c r="AK267" i="20"/>
  <c r="AV267" i="20"/>
  <c r="AA267" i="20"/>
  <c r="AL267" i="20"/>
  <c r="AW267" i="20"/>
  <c r="AB267" i="20"/>
  <c r="AM267" i="20"/>
  <c r="AX267" i="20"/>
  <c r="AC267" i="20"/>
  <c r="AN267" i="20"/>
  <c r="AY267" i="20"/>
  <c r="AD267" i="20"/>
  <c r="AO267" i="20"/>
  <c r="AZ267" i="20"/>
  <c r="BE267" i="20"/>
  <c r="BG267" i="20"/>
  <c r="BH267" i="20"/>
  <c r="BI267" i="20"/>
  <c r="BJ267" i="20"/>
  <c r="BK267" i="20"/>
  <c r="BL267" i="20"/>
  <c r="H268" i="20"/>
  <c r="I268" i="20"/>
  <c r="J268" i="20"/>
  <c r="K268" i="20"/>
  <c r="L268" i="20"/>
  <c r="BB268" i="20"/>
  <c r="M268" i="20"/>
  <c r="N268" i="20"/>
  <c r="O268" i="20"/>
  <c r="P268" i="20"/>
  <c r="Q268" i="20"/>
  <c r="BC268" i="20"/>
  <c r="U268" i="20"/>
  <c r="AF268" i="20"/>
  <c r="AQ268" i="20"/>
  <c r="V268" i="20"/>
  <c r="AG268" i="20"/>
  <c r="AR268" i="20"/>
  <c r="W268" i="20"/>
  <c r="AH268" i="20"/>
  <c r="AS268" i="20"/>
  <c r="X268" i="20"/>
  <c r="AI268" i="20"/>
  <c r="AT268" i="20"/>
  <c r="Y268" i="20"/>
  <c r="AJ268" i="20"/>
  <c r="AU268" i="20"/>
  <c r="BD268" i="20"/>
  <c r="BF268" i="20"/>
  <c r="Z268" i="20"/>
  <c r="AK268" i="20"/>
  <c r="AV268" i="20"/>
  <c r="AA268" i="20"/>
  <c r="AL268" i="20"/>
  <c r="AW268" i="20"/>
  <c r="AB268" i="20"/>
  <c r="AM268" i="20"/>
  <c r="AX268" i="20"/>
  <c r="AC268" i="20"/>
  <c r="AN268" i="20"/>
  <c r="AY268" i="20"/>
  <c r="AD268" i="20"/>
  <c r="AO268" i="20"/>
  <c r="AZ268" i="20"/>
  <c r="BE268" i="20"/>
  <c r="BG268" i="20"/>
  <c r="BH268" i="20"/>
  <c r="BI268" i="20"/>
  <c r="BJ268" i="20"/>
  <c r="BK268" i="20"/>
  <c r="BL268" i="20"/>
  <c r="H269" i="20"/>
  <c r="I269" i="20"/>
  <c r="J269" i="20"/>
  <c r="K269" i="20"/>
  <c r="L269" i="20"/>
  <c r="BB269" i="20"/>
  <c r="M269" i="20"/>
  <c r="N269" i="20"/>
  <c r="O269" i="20"/>
  <c r="P269" i="20"/>
  <c r="Q269" i="20"/>
  <c r="BC269" i="20"/>
  <c r="U269" i="20"/>
  <c r="AF269" i="20"/>
  <c r="AQ269" i="20"/>
  <c r="V269" i="20"/>
  <c r="AG269" i="20"/>
  <c r="AR269" i="20"/>
  <c r="W269" i="20"/>
  <c r="AH269" i="20"/>
  <c r="AS269" i="20"/>
  <c r="X269" i="20"/>
  <c r="AI269" i="20"/>
  <c r="AT269" i="20"/>
  <c r="Y269" i="20"/>
  <c r="AJ269" i="20"/>
  <c r="AU269" i="20"/>
  <c r="BD269" i="20"/>
  <c r="BF269" i="20"/>
  <c r="Z269" i="20"/>
  <c r="AK269" i="20"/>
  <c r="AV269" i="20"/>
  <c r="AA269" i="20"/>
  <c r="AL269" i="20"/>
  <c r="AW269" i="20"/>
  <c r="AB269" i="20"/>
  <c r="AM269" i="20"/>
  <c r="AX269" i="20"/>
  <c r="AC269" i="20"/>
  <c r="AN269" i="20"/>
  <c r="AY269" i="20"/>
  <c r="AD269" i="20"/>
  <c r="AO269" i="20"/>
  <c r="AZ269" i="20"/>
  <c r="BE269" i="20"/>
  <c r="BG269" i="20"/>
  <c r="BH269" i="20"/>
  <c r="BI269" i="20"/>
  <c r="BJ269" i="20"/>
  <c r="BK269" i="20"/>
  <c r="BL269" i="20"/>
  <c r="H270" i="20"/>
  <c r="I270" i="20"/>
  <c r="J270" i="20"/>
  <c r="K270" i="20"/>
  <c r="L270" i="20"/>
  <c r="BB270" i="20"/>
  <c r="M270" i="20"/>
  <c r="N270" i="20"/>
  <c r="O270" i="20"/>
  <c r="P270" i="20"/>
  <c r="Q270" i="20"/>
  <c r="BC270" i="20"/>
  <c r="U270" i="20"/>
  <c r="AF270" i="20"/>
  <c r="AQ270" i="20"/>
  <c r="V270" i="20"/>
  <c r="AG270" i="20"/>
  <c r="AR270" i="20"/>
  <c r="W270" i="20"/>
  <c r="AH270" i="20"/>
  <c r="AS270" i="20"/>
  <c r="X270" i="20"/>
  <c r="AI270" i="20"/>
  <c r="AT270" i="20"/>
  <c r="Y270" i="20"/>
  <c r="AJ270" i="20"/>
  <c r="AU270" i="20"/>
  <c r="BD270" i="20"/>
  <c r="BF270" i="20"/>
  <c r="Z270" i="20"/>
  <c r="AK270" i="20"/>
  <c r="AV270" i="20"/>
  <c r="AA270" i="20"/>
  <c r="AL270" i="20"/>
  <c r="AW270" i="20"/>
  <c r="AB270" i="20"/>
  <c r="AM270" i="20"/>
  <c r="AX270" i="20"/>
  <c r="AC270" i="20"/>
  <c r="AN270" i="20"/>
  <c r="AY270" i="20"/>
  <c r="AD270" i="20"/>
  <c r="AO270" i="20"/>
  <c r="AZ270" i="20"/>
  <c r="BE270" i="20"/>
  <c r="BG270" i="20"/>
  <c r="BH270" i="20"/>
  <c r="BI270" i="20"/>
  <c r="BJ270" i="20"/>
  <c r="BK270" i="20"/>
  <c r="BL270" i="20"/>
  <c r="H271" i="20"/>
  <c r="I271" i="20"/>
  <c r="J271" i="20"/>
  <c r="K271" i="20"/>
  <c r="L271" i="20"/>
  <c r="BB271" i="20"/>
  <c r="M271" i="20"/>
  <c r="N271" i="20"/>
  <c r="O271" i="20"/>
  <c r="P271" i="20"/>
  <c r="Q271" i="20"/>
  <c r="BC271" i="20"/>
  <c r="U271" i="20"/>
  <c r="AF271" i="20"/>
  <c r="AQ271" i="20"/>
  <c r="V271" i="20"/>
  <c r="AG271" i="20"/>
  <c r="AR271" i="20"/>
  <c r="W271" i="20"/>
  <c r="AH271" i="20"/>
  <c r="AS271" i="20"/>
  <c r="X271" i="20"/>
  <c r="AI271" i="20"/>
  <c r="AT271" i="20"/>
  <c r="Y271" i="20"/>
  <c r="AJ271" i="20"/>
  <c r="AU271" i="20"/>
  <c r="BD271" i="20"/>
  <c r="BF271" i="20"/>
  <c r="Z271" i="20"/>
  <c r="AK271" i="20"/>
  <c r="AV271" i="20"/>
  <c r="AA271" i="20"/>
  <c r="AL271" i="20"/>
  <c r="AW271" i="20"/>
  <c r="AB271" i="20"/>
  <c r="AM271" i="20"/>
  <c r="AX271" i="20"/>
  <c r="AC271" i="20"/>
  <c r="AN271" i="20"/>
  <c r="AY271" i="20"/>
  <c r="AD271" i="20"/>
  <c r="AO271" i="20"/>
  <c r="AZ271" i="20"/>
  <c r="BE271" i="20"/>
  <c r="BG271" i="20"/>
  <c r="BH271" i="20"/>
  <c r="BI271" i="20"/>
  <c r="BJ271" i="20"/>
  <c r="BK271" i="20"/>
  <c r="BL271" i="20"/>
  <c r="H272" i="20"/>
  <c r="I272" i="20"/>
  <c r="J272" i="20"/>
  <c r="K272" i="20"/>
  <c r="L272" i="20"/>
  <c r="BB272" i="20"/>
  <c r="M272" i="20"/>
  <c r="N272" i="20"/>
  <c r="O272" i="20"/>
  <c r="P272" i="20"/>
  <c r="Q272" i="20"/>
  <c r="BC272" i="20"/>
  <c r="U272" i="20"/>
  <c r="AF272" i="20"/>
  <c r="AQ272" i="20"/>
  <c r="V272" i="20"/>
  <c r="AG272" i="20"/>
  <c r="AR272" i="20"/>
  <c r="W272" i="20"/>
  <c r="AH272" i="20"/>
  <c r="AS272" i="20"/>
  <c r="X272" i="20"/>
  <c r="AI272" i="20"/>
  <c r="AT272" i="20"/>
  <c r="Y272" i="20"/>
  <c r="AJ272" i="20"/>
  <c r="AU272" i="20"/>
  <c r="BD272" i="20"/>
  <c r="BF272" i="20"/>
  <c r="Z272" i="20"/>
  <c r="AK272" i="20"/>
  <c r="AV272" i="20"/>
  <c r="AA272" i="20"/>
  <c r="AL272" i="20"/>
  <c r="AW272" i="20"/>
  <c r="AB272" i="20"/>
  <c r="AM272" i="20"/>
  <c r="AX272" i="20"/>
  <c r="AC272" i="20"/>
  <c r="AN272" i="20"/>
  <c r="AY272" i="20"/>
  <c r="AD272" i="20"/>
  <c r="AO272" i="20"/>
  <c r="AZ272" i="20"/>
  <c r="BE272" i="20"/>
  <c r="BG272" i="20"/>
  <c r="BH272" i="20"/>
  <c r="BI272" i="20"/>
  <c r="BJ272" i="20"/>
  <c r="BK272" i="20"/>
  <c r="BL272" i="20"/>
  <c r="H273" i="20"/>
  <c r="I273" i="20"/>
  <c r="J273" i="20"/>
  <c r="K273" i="20"/>
  <c r="L273" i="20"/>
  <c r="BB273" i="20"/>
  <c r="M273" i="20"/>
  <c r="N273" i="20"/>
  <c r="O273" i="20"/>
  <c r="P273" i="20"/>
  <c r="Q273" i="20"/>
  <c r="BC273" i="20"/>
  <c r="U273" i="20"/>
  <c r="AF273" i="20"/>
  <c r="AQ273" i="20"/>
  <c r="V273" i="20"/>
  <c r="AG273" i="20"/>
  <c r="AR273" i="20"/>
  <c r="W273" i="20"/>
  <c r="AH273" i="20"/>
  <c r="AS273" i="20"/>
  <c r="X273" i="20"/>
  <c r="AI273" i="20"/>
  <c r="AT273" i="20"/>
  <c r="Y273" i="20"/>
  <c r="AJ273" i="20"/>
  <c r="AU273" i="20"/>
  <c r="BD273" i="20"/>
  <c r="BF273" i="20"/>
  <c r="Z273" i="20"/>
  <c r="AK273" i="20"/>
  <c r="AV273" i="20"/>
  <c r="AA273" i="20"/>
  <c r="AL273" i="20"/>
  <c r="AW273" i="20"/>
  <c r="AB273" i="20"/>
  <c r="AM273" i="20"/>
  <c r="AX273" i="20"/>
  <c r="AC273" i="20"/>
  <c r="AN273" i="20"/>
  <c r="AY273" i="20"/>
  <c r="AD273" i="20"/>
  <c r="AO273" i="20"/>
  <c r="AZ273" i="20"/>
  <c r="BE273" i="20"/>
  <c r="BG273" i="20"/>
  <c r="BH273" i="20"/>
  <c r="BI273" i="20"/>
  <c r="BJ273" i="20"/>
  <c r="BK273" i="20"/>
  <c r="BL273" i="20"/>
  <c r="H274" i="20"/>
  <c r="I274" i="20"/>
  <c r="J274" i="20"/>
  <c r="K274" i="20"/>
  <c r="L274" i="20"/>
  <c r="BB274" i="20"/>
  <c r="M274" i="20"/>
  <c r="N274" i="20"/>
  <c r="O274" i="20"/>
  <c r="P274" i="20"/>
  <c r="Q274" i="20"/>
  <c r="BC274" i="20"/>
  <c r="U274" i="20"/>
  <c r="AF274" i="20"/>
  <c r="AQ274" i="20"/>
  <c r="V274" i="20"/>
  <c r="AG274" i="20"/>
  <c r="AR274" i="20"/>
  <c r="W274" i="20"/>
  <c r="AH274" i="20"/>
  <c r="AS274" i="20"/>
  <c r="X274" i="20"/>
  <c r="AI274" i="20"/>
  <c r="AT274" i="20"/>
  <c r="Y274" i="20"/>
  <c r="AJ274" i="20"/>
  <c r="AU274" i="20"/>
  <c r="BD274" i="20"/>
  <c r="BF274" i="20"/>
  <c r="Z274" i="20"/>
  <c r="AK274" i="20"/>
  <c r="AV274" i="20"/>
  <c r="AA274" i="20"/>
  <c r="AL274" i="20"/>
  <c r="AW274" i="20"/>
  <c r="AB274" i="20"/>
  <c r="AM274" i="20"/>
  <c r="AX274" i="20"/>
  <c r="AC274" i="20"/>
  <c r="AN274" i="20"/>
  <c r="AY274" i="20"/>
  <c r="AD274" i="20"/>
  <c r="AO274" i="20"/>
  <c r="AZ274" i="20"/>
  <c r="BE274" i="20"/>
  <c r="BG274" i="20"/>
  <c r="BH274" i="20"/>
  <c r="BI274" i="20"/>
  <c r="BJ274" i="20"/>
  <c r="BK274" i="20"/>
  <c r="BL274" i="20"/>
  <c r="H275" i="20"/>
  <c r="I275" i="20"/>
  <c r="J275" i="20"/>
  <c r="K275" i="20"/>
  <c r="L275" i="20"/>
  <c r="BB275" i="20"/>
  <c r="M275" i="20"/>
  <c r="N275" i="20"/>
  <c r="O275" i="20"/>
  <c r="P275" i="20"/>
  <c r="Q275" i="20"/>
  <c r="BC275" i="20"/>
  <c r="U275" i="20"/>
  <c r="AF275" i="20"/>
  <c r="AQ275" i="20"/>
  <c r="V275" i="20"/>
  <c r="AG275" i="20"/>
  <c r="AR275" i="20"/>
  <c r="W275" i="20"/>
  <c r="AH275" i="20"/>
  <c r="AS275" i="20"/>
  <c r="X275" i="20"/>
  <c r="AI275" i="20"/>
  <c r="AT275" i="20"/>
  <c r="Y275" i="20"/>
  <c r="AJ275" i="20"/>
  <c r="AU275" i="20"/>
  <c r="BD275" i="20"/>
  <c r="BF275" i="20"/>
  <c r="Z275" i="20"/>
  <c r="AK275" i="20"/>
  <c r="AV275" i="20"/>
  <c r="AA275" i="20"/>
  <c r="AL275" i="20"/>
  <c r="AW275" i="20"/>
  <c r="AB275" i="20"/>
  <c r="AM275" i="20"/>
  <c r="AX275" i="20"/>
  <c r="AC275" i="20"/>
  <c r="AN275" i="20"/>
  <c r="AY275" i="20"/>
  <c r="AD275" i="20"/>
  <c r="AO275" i="20"/>
  <c r="AZ275" i="20"/>
  <c r="BE275" i="20"/>
  <c r="BG275" i="20"/>
  <c r="BH275" i="20"/>
  <c r="BI275" i="20"/>
  <c r="BJ275" i="20"/>
  <c r="BK275" i="20"/>
  <c r="BL275" i="20"/>
  <c r="H276" i="20"/>
  <c r="I276" i="20"/>
  <c r="J276" i="20"/>
  <c r="K276" i="20"/>
  <c r="L276" i="20"/>
  <c r="BB276" i="20"/>
  <c r="M276" i="20"/>
  <c r="N276" i="20"/>
  <c r="O276" i="20"/>
  <c r="P276" i="20"/>
  <c r="Q276" i="20"/>
  <c r="BC276" i="20"/>
  <c r="U276" i="20"/>
  <c r="AF276" i="20"/>
  <c r="AQ276" i="20"/>
  <c r="V276" i="20"/>
  <c r="AG276" i="20"/>
  <c r="AR276" i="20"/>
  <c r="W276" i="20"/>
  <c r="AH276" i="20"/>
  <c r="AS276" i="20"/>
  <c r="X276" i="20"/>
  <c r="AI276" i="20"/>
  <c r="AT276" i="20"/>
  <c r="Y276" i="20"/>
  <c r="AJ276" i="20"/>
  <c r="AU276" i="20"/>
  <c r="BD276" i="20"/>
  <c r="BF276" i="20"/>
  <c r="Z276" i="20"/>
  <c r="AK276" i="20"/>
  <c r="AV276" i="20"/>
  <c r="AA276" i="20"/>
  <c r="AL276" i="20"/>
  <c r="AW276" i="20"/>
  <c r="AB276" i="20"/>
  <c r="AM276" i="20"/>
  <c r="AX276" i="20"/>
  <c r="AC276" i="20"/>
  <c r="AN276" i="20"/>
  <c r="AY276" i="20"/>
  <c r="AD276" i="20"/>
  <c r="AO276" i="20"/>
  <c r="AZ276" i="20"/>
  <c r="BE276" i="20"/>
  <c r="BG276" i="20"/>
  <c r="BH276" i="20"/>
  <c r="BI276" i="20"/>
  <c r="BJ276" i="20"/>
  <c r="BK276" i="20"/>
  <c r="BL276" i="20"/>
  <c r="H277" i="20"/>
  <c r="I277" i="20"/>
  <c r="J277" i="20"/>
  <c r="K277" i="20"/>
  <c r="L277" i="20"/>
  <c r="BB277" i="20"/>
  <c r="M277" i="20"/>
  <c r="N277" i="20"/>
  <c r="O277" i="20"/>
  <c r="P277" i="20"/>
  <c r="Q277" i="20"/>
  <c r="BC277" i="20"/>
  <c r="U277" i="20"/>
  <c r="AF277" i="20"/>
  <c r="AQ277" i="20"/>
  <c r="V277" i="20"/>
  <c r="AG277" i="20"/>
  <c r="AR277" i="20"/>
  <c r="W277" i="20"/>
  <c r="AH277" i="20"/>
  <c r="AS277" i="20"/>
  <c r="X277" i="20"/>
  <c r="AI277" i="20"/>
  <c r="AT277" i="20"/>
  <c r="Y277" i="20"/>
  <c r="AJ277" i="20"/>
  <c r="AU277" i="20"/>
  <c r="BD277" i="20"/>
  <c r="BF277" i="20"/>
  <c r="Z277" i="20"/>
  <c r="AK277" i="20"/>
  <c r="AV277" i="20"/>
  <c r="AA277" i="20"/>
  <c r="AL277" i="20"/>
  <c r="AW277" i="20"/>
  <c r="AB277" i="20"/>
  <c r="AM277" i="20"/>
  <c r="AX277" i="20"/>
  <c r="AC277" i="20"/>
  <c r="AN277" i="20"/>
  <c r="AY277" i="20"/>
  <c r="AD277" i="20"/>
  <c r="AO277" i="20"/>
  <c r="AZ277" i="20"/>
  <c r="BE277" i="20"/>
  <c r="BG277" i="20"/>
  <c r="BH277" i="20"/>
  <c r="BI277" i="20"/>
  <c r="BJ277" i="20"/>
  <c r="BK277" i="20"/>
  <c r="BL277" i="20"/>
  <c r="H278" i="20"/>
  <c r="I278" i="20"/>
  <c r="J278" i="20"/>
  <c r="K278" i="20"/>
  <c r="L278" i="20"/>
  <c r="BB278" i="20"/>
  <c r="M278" i="20"/>
  <c r="N278" i="20"/>
  <c r="O278" i="20"/>
  <c r="P278" i="20"/>
  <c r="Q278" i="20"/>
  <c r="BC278" i="20"/>
  <c r="U278" i="20"/>
  <c r="AF278" i="20"/>
  <c r="AQ278" i="20"/>
  <c r="V278" i="20"/>
  <c r="AG278" i="20"/>
  <c r="AR278" i="20"/>
  <c r="W278" i="20"/>
  <c r="AH278" i="20"/>
  <c r="AS278" i="20"/>
  <c r="X278" i="20"/>
  <c r="AI278" i="20"/>
  <c r="AT278" i="20"/>
  <c r="Y278" i="20"/>
  <c r="AJ278" i="20"/>
  <c r="AU278" i="20"/>
  <c r="BD278" i="20"/>
  <c r="BF278" i="20"/>
  <c r="Z278" i="20"/>
  <c r="AK278" i="20"/>
  <c r="AV278" i="20"/>
  <c r="AA278" i="20"/>
  <c r="AL278" i="20"/>
  <c r="AW278" i="20"/>
  <c r="AB278" i="20"/>
  <c r="AM278" i="20"/>
  <c r="AX278" i="20"/>
  <c r="AC278" i="20"/>
  <c r="AN278" i="20"/>
  <c r="AY278" i="20"/>
  <c r="AD278" i="20"/>
  <c r="AO278" i="20"/>
  <c r="AZ278" i="20"/>
  <c r="BE278" i="20"/>
  <c r="BG278" i="20"/>
  <c r="BH278" i="20"/>
  <c r="BI278" i="20"/>
  <c r="BJ278" i="20"/>
  <c r="BK278" i="20"/>
  <c r="BL278" i="20"/>
  <c r="H279" i="20"/>
  <c r="I279" i="20"/>
  <c r="J279" i="20"/>
  <c r="K279" i="20"/>
  <c r="L279" i="20"/>
  <c r="BB279" i="20"/>
  <c r="M279" i="20"/>
  <c r="N279" i="20"/>
  <c r="O279" i="20"/>
  <c r="P279" i="20"/>
  <c r="Q279" i="20"/>
  <c r="BC279" i="20"/>
  <c r="U279" i="20"/>
  <c r="AF279" i="20"/>
  <c r="AQ279" i="20"/>
  <c r="V279" i="20"/>
  <c r="AG279" i="20"/>
  <c r="AR279" i="20"/>
  <c r="W279" i="20"/>
  <c r="AH279" i="20"/>
  <c r="AS279" i="20"/>
  <c r="X279" i="20"/>
  <c r="AI279" i="20"/>
  <c r="AT279" i="20"/>
  <c r="Y279" i="20"/>
  <c r="AJ279" i="20"/>
  <c r="AU279" i="20"/>
  <c r="BD279" i="20"/>
  <c r="BF279" i="20"/>
  <c r="Z279" i="20"/>
  <c r="AK279" i="20"/>
  <c r="AV279" i="20"/>
  <c r="AA279" i="20"/>
  <c r="AL279" i="20"/>
  <c r="AW279" i="20"/>
  <c r="AB279" i="20"/>
  <c r="AM279" i="20"/>
  <c r="AX279" i="20"/>
  <c r="AC279" i="20"/>
  <c r="AN279" i="20"/>
  <c r="AY279" i="20"/>
  <c r="AD279" i="20"/>
  <c r="AO279" i="20"/>
  <c r="AZ279" i="20"/>
  <c r="BE279" i="20"/>
  <c r="BG279" i="20"/>
  <c r="BH279" i="20"/>
  <c r="BI279" i="20"/>
  <c r="BJ279" i="20"/>
  <c r="BK279" i="20"/>
  <c r="BL279" i="20"/>
  <c r="H280" i="20"/>
  <c r="I280" i="20"/>
  <c r="J280" i="20"/>
  <c r="K280" i="20"/>
  <c r="L280" i="20"/>
  <c r="BB280" i="20"/>
  <c r="M280" i="20"/>
  <c r="N280" i="20"/>
  <c r="O280" i="20"/>
  <c r="P280" i="20"/>
  <c r="Q280" i="20"/>
  <c r="BC280" i="20"/>
  <c r="U280" i="20"/>
  <c r="AF280" i="20"/>
  <c r="AQ280" i="20"/>
  <c r="V280" i="20"/>
  <c r="AG280" i="20"/>
  <c r="AR280" i="20"/>
  <c r="W280" i="20"/>
  <c r="AH280" i="20"/>
  <c r="AS280" i="20"/>
  <c r="X280" i="20"/>
  <c r="AI280" i="20"/>
  <c r="AT280" i="20"/>
  <c r="Y280" i="20"/>
  <c r="AJ280" i="20"/>
  <c r="AU280" i="20"/>
  <c r="BD280" i="20"/>
  <c r="BF280" i="20"/>
  <c r="Z280" i="20"/>
  <c r="AK280" i="20"/>
  <c r="AV280" i="20"/>
  <c r="AA280" i="20"/>
  <c r="AL280" i="20"/>
  <c r="AW280" i="20"/>
  <c r="AB280" i="20"/>
  <c r="AM280" i="20"/>
  <c r="AX280" i="20"/>
  <c r="AC280" i="20"/>
  <c r="AN280" i="20"/>
  <c r="AY280" i="20"/>
  <c r="AD280" i="20"/>
  <c r="AO280" i="20"/>
  <c r="AZ280" i="20"/>
  <c r="BE280" i="20"/>
  <c r="BG280" i="20"/>
  <c r="BH280" i="20"/>
  <c r="BI280" i="20"/>
  <c r="BJ280" i="20"/>
  <c r="BK280" i="20"/>
  <c r="BL280" i="20"/>
  <c r="H281" i="20"/>
  <c r="I281" i="20"/>
  <c r="J281" i="20"/>
  <c r="K281" i="20"/>
  <c r="L281" i="20"/>
  <c r="BB281" i="20"/>
  <c r="M281" i="20"/>
  <c r="N281" i="20"/>
  <c r="O281" i="20"/>
  <c r="P281" i="20"/>
  <c r="Q281" i="20"/>
  <c r="BC281" i="20"/>
  <c r="U281" i="20"/>
  <c r="AF281" i="20"/>
  <c r="AQ281" i="20"/>
  <c r="V281" i="20"/>
  <c r="AG281" i="20"/>
  <c r="AR281" i="20"/>
  <c r="W281" i="20"/>
  <c r="AH281" i="20"/>
  <c r="AS281" i="20"/>
  <c r="X281" i="20"/>
  <c r="AI281" i="20"/>
  <c r="AT281" i="20"/>
  <c r="Y281" i="20"/>
  <c r="AJ281" i="20"/>
  <c r="AU281" i="20"/>
  <c r="BD281" i="20"/>
  <c r="BF281" i="20"/>
  <c r="Z281" i="20"/>
  <c r="AK281" i="20"/>
  <c r="AV281" i="20"/>
  <c r="AA281" i="20"/>
  <c r="AL281" i="20"/>
  <c r="AW281" i="20"/>
  <c r="AB281" i="20"/>
  <c r="AM281" i="20"/>
  <c r="AX281" i="20"/>
  <c r="AC281" i="20"/>
  <c r="AN281" i="20"/>
  <c r="AY281" i="20"/>
  <c r="AD281" i="20"/>
  <c r="AO281" i="20"/>
  <c r="AZ281" i="20"/>
  <c r="BE281" i="20"/>
  <c r="BG281" i="20"/>
  <c r="BH281" i="20"/>
  <c r="BI281" i="20"/>
  <c r="BJ281" i="20"/>
  <c r="BK281" i="20"/>
  <c r="BL281" i="20"/>
  <c r="H282" i="20"/>
  <c r="I282" i="20"/>
  <c r="J282" i="20"/>
  <c r="K282" i="20"/>
  <c r="L282" i="20"/>
  <c r="BB282" i="20"/>
  <c r="M282" i="20"/>
  <c r="N282" i="20"/>
  <c r="O282" i="20"/>
  <c r="P282" i="20"/>
  <c r="Q282" i="20"/>
  <c r="BC282" i="20"/>
  <c r="U282" i="20"/>
  <c r="AF282" i="20"/>
  <c r="AQ282" i="20"/>
  <c r="V282" i="20"/>
  <c r="AG282" i="20"/>
  <c r="AR282" i="20"/>
  <c r="W282" i="20"/>
  <c r="AH282" i="20"/>
  <c r="AS282" i="20"/>
  <c r="X282" i="20"/>
  <c r="AI282" i="20"/>
  <c r="AT282" i="20"/>
  <c r="Y282" i="20"/>
  <c r="AJ282" i="20"/>
  <c r="AU282" i="20"/>
  <c r="BD282" i="20"/>
  <c r="BF282" i="20"/>
  <c r="Z282" i="20"/>
  <c r="AK282" i="20"/>
  <c r="AV282" i="20"/>
  <c r="AA282" i="20"/>
  <c r="AL282" i="20"/>
  <c r="AW282" i="20"/>
  <c r="AB282" i="20"/>
  <c r="AM282" i="20"/>
  <c r="AX282" i="20"/>
  <c r="AC282" i="20"/>
  <c r="AN282" i="20"/>
  <c r="AY282" i="20"/>
  <c r="AD282" i="20"/>
  <c r="AO282" i="20"/>
  <c r="AZ282" i="20"/>
  <c r="BE282" i="20"/>
  <c r="BG282" i="20"/>
  <c r="BH282" i="20"/>
  <c r="BI282" i="20"/>
  <c r="BJ282" i="20"/>
  <c r="BK282" i="20"/>
  <c r="BL282" i="20"/>
  <c r="H283" i="20"/>
  <c r="I283" i="20"/>
  <c r="J283" i="20"/>
  <c r="K283" i="20"/>
  <c r="L283" i="20"/>
  <c r="BB283" i="20"/>
  <c r="M283" i="20"/>
  <c r="N283" i="20"/>
  <c r="O283" i="20"/>
  <c r="P283" i="20"/>
  <c r="Q283" i="20"/>
  <c r="BC283" i="20"/>
  <c r="U283" i="20"/>
  <c r="AF283" i="20"/>
  <c r="AQ283" i="20"/>
  <c r="V283" i="20"/>
  <c r="AG283" i="20"/>
  <c r="AR283" i="20"/>
  <c r="W283" i="20"/>
  <c r="AH283" i="20"/>
  <c r="AS283" i="20"/>
  <c r="X283" i="20"/>
  <c r="AI283" i="20"/>
  <c r="AT283" i="20"/>
  <c r="Y283" i="20"/>
  <c r="AJ283" i="20"/>
  <c r="AU283" i="20"/>
  <c r="BD283" i="20"/>
  <c r="BF283" i="20"/>
  <c r="Z283" i="20"/>
  <c r="AK283" i="20"/>
  <c r="AV283" i="20"/>
  <c r="AA283" i="20"/>
  <c r="AL283" i="20"/>
  <c r="AW283" i="20"/>
  <c r="AB283" i="20"/>
  <c r="AM283" i="20"/>
  <c r="AX283" i="20"/>
  <c r="AC283" i="20"/>
  <c r="AN283" i="20"/>
  <c r="AY283" i="20"/>
  <c r="AD283" i="20"/>
  <c r="AO283" i="20"/>
  <c r="AZ283" i="20"/>
  <c r="BE283" i="20"/>
  <c r="BG283" i="20"/>
  <c r="BH283" i="20"/>
  <c r="BI283" i="20"/>
  <c r="BJ283" i="20"/>
  <c r="BK283" i="20"/>
  <c r="BL283" i="20"/>
  <c r="H284" i="20"/>
  <c r="I284" i="20"/>
  <c r="J284" i="20"/>
  <c r="K284" i="20"/>
  <c r="L284" i="20"/>
  <c r="BB284" i="20"/>
  <c r="M284" i="20"/>
  <c r="N284" i="20"/>
  <c r="O284" i="20"/>
  <c r="P284" i="20"/>
  <c r="Q284" i="20"/>
  <c r="BC284" i="20"/>
  <c r="U284" i="20"/>
  <c r="AF284" i="20"/>
  <c r="AQ284" i="20"/>
  <c r="V284" i="20"/>
  <c r="AG284" i="20"/>
  <c r="AR284" i="20"/>
  <c r="W284" i="20"/>
  <c r="AH284" i="20"/>
  <c r="AS284" i="20"/>
  <c r="X284" i="20"/>
  <c r="AI284" i="20"/>
  <c r="AT284" i="20"/>
  <c r="Y284" i="20"/>
  <c r="AJ284" i="20"/>
  <c r="AU284" i="20"/>
  <c r="BD284" i="20"/>
  <c r="BF284" i="20"/>
  <c r="Z284" i="20"/>
  <c r="AK284" i="20"/>
  <c r="AV284" i="20"/>
  <c r="AA284" i="20"/>
  <c r="AL284" i="20"/>
  <c r="AW284" i="20"/>
  <c r="AB284" i="20"/>
  <c r="AM284" i="20"/>
  <c r="AX284" i="20"/>
  <c r="AC284" i="20"/>
  <c r="AN284" i="20"/>
  <c r="AY284" i="20"/>
  <c r="AD284" i="20"/>
  <c r="AO284" i="20"/>
  <c r="AZ284" i="20"/>
  <c r="BE284" i="20"/>
  <c r="BG284" i="20"/>
  <c r="BH284" i="20"/>
  <c r="BI284" i="20"/>
  <c r="BJ284" i="20"/>
  <c r="BK284" i="20"/>
  <c r="BL284" i="20"/>
  <c r="H285" i="20"/>
  <c r="I285" i="20"/>
  <c r="J285" i="20"/>
  <c r="K285" i="20"/>
  <c r="L285" i="20"/>
  <c r="BB285" i="20"/>
  <c r="M285" i="20"/>
  <c r="N285" i="20"/>
  <c r="O285" i="20"/>
  <c r="P285" i="20"/>
  <c r="Q285" i="20"/>
  <c r="BC285" i="20"/>
  <c r="U285" i="20"/>
  <c r="AF285" i="20"/>
  <c r="AQ285" i="20"/>
  <c r="V285" i="20"/>
  <c r="AG285" i="20"/>
  <c r="AR285" i="20"/>
  <c r="W285" i="20"/>
  <c r="AH285" i="20"/>
  <c r="AS285" i="20"/>
  <c r="X285" i="20"/>
  <c r="AI285" i="20"/>
  <c r="AT285" i="20"/>
  <c r="Y285" i="20"/>
  <c r="AJ285" i="20"/>
  <c r="AU285" i="20"/>
  <c r="BD285" i="20"/>
  <c r="BF285" i="20"/>
  <c r="Z285" i="20"/>
  <c r="AK285" i="20"/>
  <c r="AV285" i="20"/>
  <c r="AA285" i="20"/>
  <c r="AL285" i="20"/>
  <c r="AW285" i="20"/>
  <c r="AB285" i="20"/>
  <c r="AM285" i="20"/>
  <c r="AX285" i="20"/>
  <c r="AC285" i="20"/>
  <c r="AN285" i="20"/>
  <c r="AY285" i="20"/>
  <c r="AD285" i="20"/>
  <c r="AO285" i="20"/>
  <c r="AZ285" i="20"/>
  <c r="BE285" i="20"/>
  <c r="BG285" i="20"/>
  <c r="BH285" i="20"/>
  <c r="BI285" i="20"/>
  <c r="BJ285" i="20"/>
  <c r="BK285" i="20"/>
  <c r="BL285" i="20"/>
  <c r="H286" i="20"/>
  <c r="I286" i="20"/>
  <c r="J286" i="20"/>
  <c r="K286" i="20"/>
  <c r="L286" i="20"/>
  <c r="BB286" i="20"/>
  <c r="M286" i="20"/>
  <c r="N286" i="20"/>
  <c r="O286" i="20"/>
  <c r="P286" i="20"/>
  <c r="Q286" i="20"/>
  <c r="BC286" i="20"/>
  <c r="U286" i="20"/>
  <c r="AF286" i="20"/>
  <c r="AQ286" i="20"/>
  <c r="V286" i="20"/>
  <c r="AG286" i="20"/>
  <c r="AR286" i="20"/>
  <c r="W286" i="20"/>
  <c r="AH286" i="20"/>
  <c r="AS286" i="20"/>
  <c r="X286" i="20"/>
  <c r="AI286" i="20"/>
  <c r="AT286" i="20"/>
  <c r="Y286" i="20"/>
  <c r="AJ286" i="20"/>
  <c r="AU286" i="20"/>
  <c r="BD286" i="20"/>
  <c r="BF286" i="20"/>
  <c r="Z286" i="20"/>
  <c r="AK286" i="20"/>
  <c r="AV286" i="20"/>
  <c r="AA286" i="20"/>
  <c r="AL286" i="20"/>
  <c r="AW286" i="20"/>
  <c r="AB286" i="20"/>
  <c r="AM286" i="20"/>
  <c r="AX286" i="20"/>
  <c r="AC286" i="20"/>
  <c r="AN286" i="20"/>
  <c r="AY286" i="20"/>
  <c r="AD286" i="20"/>
  <c r="AO286" i="20"/>
  <c r="AZ286" i="20"/>
  <c r="BE286" i="20"/>
  <c r="BG286" i="20"/>
  <c r="BH286" i="20"/>
  <c r="BI286" i="20"/>
  <c r="BJ286" i="20"/>
  <c r="BK286" i="20"/>
  <c r="BL286" i="20"/>
  <c r="H287" i="20"/>
  <c r="I287" i="20"/>
  <c r="J287" i="20"/>
  <c r="K287" i="20"/>
  <c r="L287" i="20"/>
  <c r="BB287" i="20"/>
  <c r="M287" i="20"/>
  <c r="N287" i="20"/>
  <c r="O287" i="20"/>
  <c r="P287" i="20"/>
  <c r="Q287" i="20"/>
  <c r="BC287" i="20"/>
  <c r="U287" i="20"/>
  <c r="AF287" i="20"/>
  <c r="AQ287" i="20"/>
  <c r="V287" i="20"/>
  <c r="AG287" i="20"/>
  <c r="AR287" i="20"/>
  <c r="W287" i="20"/>
  <c r="AH287" i="20"/>
  <c r="AS287" i="20"/>
  <c r="X287" i="20"/>
  <c r="AI287" i="20"/>
  <c r="AT287" i="20"/>
  <c r="Y287" i="20"/>
  <c r="AJ287" i="20"/>
  <c r="AU287" i="20"/>
  <c r="BD287" i="20"/>
  <c r="BF287" i="20"/>
  <c r="Z287" i="20"/>
  <c r="AK287" i="20"/>
  <c r="AV287" i="20"/>
  <c r="AA287" i="20"/>
  <c r="AL287" i="20"/>
  <c r="AW287" i="20"/>
  <c r="AB287" i="20"/>
  <c r="AM287" i="20"/>
  <c r="AX287" i="20"/>
  <c r="AC287" i="20"/>
  <c r="AN287" i="20"/>
  <c r="AY287" i="20"/>
  <c r="AD287" i="20"/>
  <c r="AO287" i="20"/>
  <c r="AZ287" i="20"/>
  <c r="BE287" i="20"/>
  <c r="BG287" i="20"/>
  <c r="BH287" i="20"/>
  <c r="BI287" i="20"/>
  <c r="BJ287" i="20"/>
  <c r="BK287" i="20"/>
  <c r="BL287" i="20"/>
  <c r="H288" i="20"/>
  <c r="I288" i="20"/>
  <c r="J288" i="20"/>
  <c r="K288" i="20"/>
  <c r="L288" i="20"/>
  <c r="BB288" i="20"/>
  <c r="M288" i="20"/>
  <c r="N288" i="20"/>
  <c r="O288" i="20"/>
  <c r="P288" i="20"/>
  <c r="Q288" i="20"/>
  <c r="BC288" i="20"/>
  <c r="U288" i="20"/>
  <c r="AF288" i="20"/>
  <c r="AQ288" i="20"/>
  <c r="V288" i="20"/>
  <c r="AG288" i="20"/>
  <c r="AR288" i="20"/>
  <c r="W288" i="20"/>
  <c r="AH288" i="20"/>
  <c r="AS288" i="20"/>
  <c r="X288" i="20"/>
  <c r="AI288" i="20"/>
  <c r="AT288" i="20"/>
  <c r="Y288" i="20"/>
  <c r="AJ288" i="20"/>
  <c r="AU288" i="20"/>
  <c r="BD288" i="20"/>
  <c r="BF288" i="20"/>
  <c r="Z288" i="20"/>
  <c r="AK288" i="20"/>
  <c r="AV288" i="20"/>
  <c r="AA288" i="20"/>
  <c r="AL288" i="20"/>
  <c r="AW288" i="20"/>
  <c r="AB288" i="20"/>
  <c r="AM288" i="20"/>
  <c r="AX288" i="20"/>
  <c r="AC288" i="20"/>
  <c r="AN288" i="20"/>
  <c r="AY288" i="20"/>
  <c r="AD288" i="20"/>
  <c r="AO288" i="20"/>
  <c r="AZ288" i="20"/>
  <c r="BE288" i="20"/>
  <c r="BG288" i="20"/>
  <c r="BH288" i="20"/>
  <c r="BI288" i="20"/>
  <c r="BJ288" i="20"/>
  <c r="BK288" i="20"/>
  <c r="BL288" i="20"/>
  <c r="H289" i="20"/>
  <c r="I289" i="20"/>
  <c r="J289" i="20"/>
  <c r="K289" i="20"/>
  <c r="L289" i="20"/>
  <c r="BB289" i="20"/>
  <c r="M289" i="20"/>
  <c r="N289" i="20"/>
  <c r="O289" i="20"/>
  <c r="P289" i="20"/>
  <c r="Q289" i="20"/>
  <c r="BC289" i="20"/>
  <c r="U289" i="20"/>
  <c r="AF289" i="20"/>
  <c r="AQ289" i="20"/>
  <c r="V289" i="20"/>
  <c r="AG289" i="20"/>
  <c r="AR289" i="20"/>
  <c r="W289" i="20"/>
  <c r="AH289" i="20"/>
  <c r="AS289" i="20"/>
  <c r="X289" i="20"/>
  <c r="AI289" i="20"/>
  <c r="AT289" i="20"/>
  <c r="Y289" i="20"/>
  <c r="AJ289" i="20"/>
  <c r="AU289" i="20"/>
  <c r="BD289" i="20"/>
  <c r="BF289" i="20"/>
  <c r="Z289" i="20"/>
  <c r="AK289" i="20"/>
  <c r="AV289" i="20"/>
  <c r="AA289" i="20"/>
  <c r="AL289" i="20"/>
  <c r="AW289" i="20"/>
  <c r="AB289" i="20"/>
  <c r="AM289" i="20"/>
  <c r="AX289" i="20"/>
  <c r="AC289" i="20"/>
  <c r="AN289" i="20"/>
  <c r="AY289" i="20"/>
  <c r="AD289" i="20"/>
  <c r="AO289" i="20"/>
  <c r="AZ289" i="20"/>
  <c r="BE289" i="20"/>
  <c r="BG289" i="20"/>
  <c r="BH289" i="20"/>
  <c r="BI289" i="20"/>
  <c r="BJ289" i="20"/>
  <c r="BK289" i="20"/>
  <c r="BL289" i="20"/>
  <c r="H290" i="20"/>
  <c r="I290" i="20"/>
  <c r="J290" i="20"/>
  <c r="K290" i="20"/>
  <c r="L290" i="20"/>
  <c r="BB290" i="20"/>
  <c r="M290" i="20"/>
  <c r="N290" i="20"/>
  <c r="O290" i="20"/>
  <c r="P290" i="20"/>
  <c r="Q290" i="20"/>
  <c r="BC290" i="20"/>
  <c r="U290" i="20"/>
  <c r="AF290" i="20"/>
  <c r="AQ290" i="20"/>
  <c r="V290" i="20"/>
  <c r="AG290" i="20"/>
  <c r="AR290" i="20"/>
  <c r="W290" i="20"/>
  <c r="AH290" i="20"/>
  <c r="AS290" i="20"/>
  <c r="X290" i="20"/>
  <c r="AI290" i="20"/>
  <c r="AT290" i="20"/>
  <c r="Y290" i="20"/>
  <c r="AJ290" i="20"/>
  <c r="AU290" i="20"/>
  <c r="BD290" i="20"/>
  <c r="BF290" i="20"/>
  <c r="Z290" i="20"/>
  <c r="AK290" i="20"/>
  <c r="AV290" i="20"/>
  <c r="AA290" i="20"/>
  <c r="AL290" i="20"/>
  <c r="AW290" i="20"/>
  <c r="AB290" i="20"/>
  <c r="AM290" i="20"/>
  <c r="AX290" i="20"/>
  <c r="AC290" i="20"/>
  <c r="AN290" i="20"/>
  <c r="AY290" i="20"/>
  <c r="AD290" i="20"/>
  <c r="AO290" i="20"/>
  <c r="AZ290" i="20"/>
  <c r="BE290" i="20"/>
  <c r="BG290" i="20"/>
  <c r="BH290" i="20"/>
  <c r="BI290" i="20"/>
  <c r="BJ290" i="20"/>
  <c r="BK290" i="20"/>
  <c r="BL290" i="20"/>
  <c r="H291" i="20"/>
  <c r="I291" i="20"/>
  <c r="J291" i="20"/>
  <c r="K291" i="20"/>
  <c r="L291" i="20"/>
  <c r="BB291" i="20"/>
  <c r="M291" i="20"/>
  <c r="N291" i="20"/>
  <c r="O291" i="20"/>
  <c r="P291" i="20"/>
  <c r="Q291" i="20"/>
  <c r="BC291" i="20"/>
  <c r="U291" i="20"/>
  <c r="AF291" i="20"/>
  <c r="AQ291" i="20"/>
  <c r="V291" i="20"/>
  <c r="AG291" i="20"/>
  <c r="AR291" i="20"/>
  <c r="W291" i="20"/>
  <c r="AH291" i="20"/>
  <c r="AS291" i="20"/>
  <c r="X291" i="20"/>
  <c r="AI291" i="20"/>
  <c r="AT291" i="20"/>
  <c r="Y291" i="20"/>
  <c r="AJ291" i="20"/>
  <c r="AU291" i="20"/>
  <c r="BD291" i="20"/>
  <c r="BF291" i="20"/>
  <c r="Z291" i="20"/>
  <c r="AK291" i="20"/>
  <c r="AV291" i="20"/>
  <c r="AA291" i="20"/>
  <c r="AL291" i="20"/>
  <c r="AW291" i="20"/>
  <c r="AB291" i="20"/>
  <c r="AM291" i="20"/>
  <c r="AX291" i="20"/>
  <c r="AC291" i="20"/>
  <c r="AN291" i="20"/>
  <c r="AY291" i="20"/>
  <c r="AD291" i="20"/>
  <c r="AO291" i="20"/>
  <c r="AZ291" i="20"/>
  <c r="BE291" i="20"/>
  <c r="BG291" i="20"/>
  <c r="BH291" i="20"/>
  <c r="BI291" i="20"/>
  <c r="BJ291" i="20"/>
  <c r="BK291" i="20"/>
  <c r="BL291" i="20"/>
  <c r="H292" i="20"/>
  <c r="I292" i="20"/>
  <c r="J292" i="20"/>
  <c r="K292" i="20"/>
  <c r="L292" i="20"/>
  <c r="BB292" i="20"/>
  <c r="M292" i="20"/>
  <c r="N292" i="20"/>
  <c r="O292" i="20"/>
  <c r="P292" i="20"/>
  <c r="Q292" i="20"/>
  <c r="BC292" i="20"/>
  <c r="U292" i="20"/>
  <c r="AF292" i="20"/>
  <c r="AQ292" i="20"/>
  <c r="V292" i="20"/>
  <c r="AG292" i="20"/>
  <c r="AR292" i="20"/>
  <c r="W292" i="20"/>
  <c r="AH292" i="20"/>
  <c r="AS292" i="20"/>
  <c r="X292" i="20"/>
  <c r="AI292" i="20"/>
  <c r="AT292" i="20"/>
  <c r="Y292" i="20"/>
  <c r="AJ292" i="20"/>
  <c r="AU292" i="20"/>
  <c r="BD292" i="20"/>
  <c r="BF292" i="20"/>
  <c r="Z292" i="20"/>
  <c r="AK292" i="20"/>
  <c r="AV292" i="20"/>
  <c r="AA292" i="20"/>
  <c r="AL292" i="20"/>
  <c r="AW292" i="20"/>
  <c r="AB292" i="20"/>
  <c r="AM292" i="20"/>
  <c r="AX292" i="20"/>
  <c r="AC292" i="20"/>
  <c r="AN292" i="20"/>
  <c r="AY292" i="20"/>
  <c r="AD292" i="20"/>
  <c r="AO292" i="20"/>
  <c r="AZ292" i="20"/>
  <c r="BE292" i="20"/>
  <c r="BG292" i="20"/>
  <c r="BH292" i="20"/>
  <c r="BI292" i="20"/>
  <c r="BJ292" i="20"/>
  <c r="BK292" i="20"/>
  <c r="BL292" i="20"/>
  <c r="H293" i="20"/>
  <c r="I293" i="20"/>
  <c r="J293" i="20"/>
  <c r="K293" i="20"/>
  <c r="L293" i="20"/>
  <c r="BB293" i="20"/>
  <c r="M293" i="20"/>
  <c r="N293" i="20"/>
  <c r="O293" i="20"/>
  <c r="P293" i="20"/>
  <c r="Q293" i="20"/>
  <c r="BC293" i="20"/>
  <c r="U293" i="20"/>
  <c r="AF293" i="20"/>
  <c r="AQ293" i="20"/>
  <c r="V293" i="20"/>
  <c r="AG293" i="20"/>
  <c r="AR293" i="20"/>
  <c r="W293" i="20"/>
  <c r="AH293" i="20"/>
  <c r="AS293" i="20"/>
  <c r="X293" i="20"/>
  <c r="AI293" i="20"/>
  <c r="AT293" i="20"/>
  <c r="Y293" i="20"/>
  <c r="AJ293" i="20"/>
  <c r="AU293" i="20"/>
  <c r="BD293" i="20"/>
  <c r="BF293" i="20"/>
  <c r="Z293" i="20"/>
  <c r="AK293" i="20"/>
  <c r="AV293" i="20"/>
  <c r="AA293" i="20"/>
  <c r="AL293" i="20"/>
  <c r="AW293" i="20"/>
  <c r="AB293" i="20"/>
  <c r="AM293" i="20"/>
  <c r="AX293" i="20"/>
  <c r="AC293" i="20"/>
  <c r="AN293" i="20"/>
  <c r="AY293" i="20"/>
  <c r="AD293" i="20"/>
  <c r="AO293" i="20"/>
  <c r="AZ293" i="20"/>
  <c r="BE293" i="20"/>
  <c r="BG293" i="20"/>
  <c r="BH293" i="20"/>
  <c r="BI293" i="20"/>
  <c r="BJ293" i="20"/>
  <c r="BK293" i="20"/>
  <c r="BL293" i="20"/>
  <c r="H294" i="20"/>
  <c r="I294" i="20"/>
  <c r="J294" i="20"/>
  <c r="K294" i="20"/>
  <c r="L294" i="20"/>
  <c r="BB294" i="20"/>
  <c r="M294" i="20"/>
  <c r="N294" i="20"/>
  <c r="O294" i="20"/>
  <c r="P294" i="20"/>
  <c r="Q294" i="20"/>
  <c r="BC294" i="20"/>
  <c r="U294" i="20"/>
  <c r="AF294" i="20"/>
  <c r="AQ294" i="20"/>
  <c r="V294" i="20"/>
  <c r="AG294" i="20"/>
  <c r="AR294" i="20"/>
  <c r="W294" i="20"/>
  <c r="AH294" i="20"/>
  <c r="AS294" i="20"/>
  <c r="X294" i="20"/>
  <c r="AI294" i="20"/>
  <c r="AT294" i="20"/>
  <c r="Y294" i="20"/>
  <c r="AJ294" i="20"/>
  <c r="AU294" i="20"/>
  <c r="BD294" i="20"/>
  <c r="BF294" i="20"/>
  <c r="Z294" i="20"/>
  <c r="AK294" i="20"/>
  <c r="AV294" i="20"/>
  <c r="AA294" i="20"/>
  <c r="AL294" i="20"/>
  <c r="AW294" i="20"/>
  <c r="AB294" i="20"/>
  <c r="AM294" i="20"/>
  <c r="AX294" i="20"/>
  <c r="AC294" i="20"/>
  <c r="AN294" i="20"/>
  <c r="AY294" i="20"/>
  <c r="AD294" i="20"/>
  <c r="AO294" i="20"/>
  <c r="AZ294" i="20"/>
  <c r="BE294" i="20"/>
  <c r="BG294" i="20"/>
  <c r="BH294" i="20"/>
  <c r="BI294" i="20"/>
  <c r="BJ294" i="20"/>
  <c r="BK294" i="20"/>
  <c r="BL294" i="20"/>
  <c r="H295" i="20"/>
  <c r="I295" i="20"/>
  <c r="J295" i="20"/>
  <c r="K295" i="20"/>
  <c r="L295" i="20"/>
  <c r="BB295" i="20"/>
  <c r="M295" i="20"/>
  <c r="N295" i="20"/>
  <c r="O295" i="20"/>
  <c r="P295" i="20"/>
  <c r="Q295" i="20"/>
  <c r="BC295" i="20"/>
  <c r="U295" i="20"/>
  <c r="AF295" i="20"/>
  <c r="AQ295" i="20"/>
  <c r="V295" i="20"/>
  <c r="AG295" i="20"/>
  <c r="AR295" i="20"/>
  <c r="W295" i="20"/>
  <c r="AH295" i="20"/>
  <c r="AS295" i="20"/>
  <c r="X295" i="20"/>
  <c r="AI295" i="20"/>
  <c r="AT295" i="20"/>
  <c r="Y295" i="20"/>
  <c r="AJ295" i="20"/>
  <c r="AU295" i="20"/>
  <c r="BD295" i="20"/>
  <c r="BF295" i="20"/>
  <c r="Z295" i="20"/>
  <c r="AK295" i="20"/>
  <c r="AV295" i="20"/>
  <c r="AA295" i="20"/>
  <c r="AL295" i="20"/>
  <c r="AW295" i="20"/>
  <c r="AB295" i="20"/>
  <c r="AM295" i="20"/>
  <c r="AX295" i="20"/>
  <c r="AC295" i="20"/>
  <c r="AN295" i="20"/>
  <c r="AY295" i="20"/>
  <c r="AD295" i="20"/>
  <c r="AO295" i="20"/>
  <c r="AZ295" i="20"/>
  <c r="BE295" i="20"/>
  <c r="BG295" i="20"/>
  <c r="BH295" i="20"/>
  <c r="BI295" i="20"/>
  <c r="BJ295" i="20"/>
  <c r="BK295" i="20"/>
  <c r="BL295" i="20"/>
  <c r="H296" i="20"/>
  <c r="I296" i="20"/>
  <c r="J296" i="20"/>
  <c r="K296" i="20"/>
  <c r="L296" i="20"/>
  <c r="BB296" i="20"/>
  <c r="M296" i="20"/>
  <c r="N296" i="20"/>
  <c r="O296" i="20"/>
  <c r="P296" i="20"/>
  <c r="Q296" i="20"/>
  <c r="BC296" i="20"/>
  <c r="U296" i="20"/>
  <c r="AF296" i="20"/>
  <c r="AQ296" i="20"/>
  <c r="V296" i="20"/>
  <c r="AG296" i="20"/>
  <c r="AR296" i="20"/>
  <c r="W296" i="20"/>
  <c r="AH296" i="20"/>
  <c r="AS296" i="20"/>
  <c r="X296" i="20"/>
  <c r="AI296" i="20"/>
  <c r="AT296" i="20"/>
  <c r="Y296" i="20"/>
  <c r="AJ296" i="20"/>
  <c r="AU296" i="20"/>
  <c r="BD296" i="20"/>
  <c r="BF296" i="20"/>
  <c r="Z296" i="20"/>
  <c r="AK296" i="20"/>
  <c r="AV296" i="20"/>
  <c r="AA296" i="20"/>
  <c r="AL296" i="20"/>
  <c r="AW296" i="20"/>
  <c r="AB296" i="20"/>
  <c r="AM296" i="20"/>
  <c r="AX296" i="20"/>
  <c r="AC296" i="20"/>
  <c r="AN296" i="20"/>
  <c r="AY296" i="20"/>
  <c r="AD296" i="20"/>
  <c r="AO296" i="20"/>
  <c r="AZ296" i="20"/>
  <c r="BE296" i="20"/>
  <c r="BG296" i="20"/>
  <c r="BH296" i="20"/>
  <c r="BI296" i="20"/>
  <c r="BJ296" i="20"/>
  <c r="BK296" i="20"/>
  <c r="BL296" i="20"/>
  <c r="H297" i="20"/>
  <c r="I297" i="20"/>
  <c r="J297" i="20"/>
  <c r="K297" i="20"/>
  <c r="L297" i="20"/>
  <c r="BB297" i="20"/>
  <c r="M297" i="20"/>
  <c r="N297" i="20"/>
  <c r="O297" i="20"/>
  <c r="P297" i="20"/>
  <c r="Q297" i="20"/>
  <c r="BC297" i="20"/>
  <c r="U297" i="20"/>
  <c r="AF297" i="20"/>
  <c r="AQ297" i="20"/>
  <c r="V297" i="20"/>
  <c r="AG297" i="20"/>
  <c r="AR297" i="20"/>
  <c r="W297" i="20"/>
  <c r="AH297" i="20"/>
  <c r="AS297" i="20"/>
  <c r="X297" i="20"/>
  <c r="AI297" i="20"/>
  <c r="AT297" i="20"/>
  <c r="Y297" i="20"/>
  <c r="AJ297" i="20"/>
  <c r="AU297" i="20"/>
  <c r="BD297" i="20"/>
  <c r="BF297" i="20"/>
  <c r="Z297" i="20"/>
  <c r="AK297" i="20"/>
  <c r="AV297" i="20"/>
  <c r="AA297" i="20"/>
  <c r="AL297" i="20"/>
  <c r="AW297" i="20"/>
  <c r="AB297" i="20"/>
  <c r="AM297" i="20"/>
  <c r="AX297" i="20"/>
  <c r="AC297" i="20"/>
  <c r="AN297" i="20"/>
  <c r="AY297" i="20"/>
  <c r="AD297" i="20"/>
  <c r="AO297" i="20"/>
  <c r="AZ297" i="20"/>
  <c r="BE297" i="20"/>
  <c r="BG297" i="20"/>
  <c r="BH297" i="20"/>
  <c r="BI297" i="20"/>
  <c r="BJ297" i="20"/>
  <c r="BK297" i="20"/>
  <c r="BL297" i="20"/>
  <c r="H298" i="20"/>
  <c r="I298" i="20"/>
  <c r="J298" i="20"/>
  <c r="K298" i="20"/>
  <c r="L298" i="20"/>
  <c r="BB298" i="20"/>
  <c r="M298" i="20"/>
  <c r="N298" i="20"/>
  <c r="O298" i="20"/>
  <c r="P298" i="20"/>
  <c r="Q298" i="20"/>
  <c r="BC298" i="20"/>
  <c r="U298" i="20"/>
  <c r="AF298" i="20"/>
  <c r="AQ298" i="20"/>
  <c r="V298" i="20"/>
  <c r="AG298" i="20"/>
  <c r="AR298" i="20"/>
  <c r="W298" i="20"/>
  <c r="AH298" i="20"/>
  <c r="AS298" i="20"/>
  <c r="X298" i="20"/>
  <c r="AI298" i="20"/>
  <c r="AT298" i="20"/>
  <c r="Y298" i="20"/>
  <c r="AJ298" i="20"/>
  <c r="AU298" i="20"/>
  <c r="BD298" i="20"/>
  <c r="BF298" i="20"/>
  <c r="Z298" i="20"/>
  <c r="AK298" i="20"/>
  <c r="AV298" i="20"/>
  <c r="AA298" i="20"/>
  <c r="AL298" i="20"/>
  <c r="AW298" i="20"/>
  <c r="AB298" i="20"/>
  <c r="AM298" i="20"/>
  <c r="AX298" i="20"/>
  <c r="AC298" i="20"/>
  <c r="AN298" i="20"/>
  <c r="AY298" i="20"/>
  <c r="AD298" i="20"/>
  <c r="AO298" i="20"/>
  <c r="AZ298" i="20"/>
  <c r="BE298" i="20"/>
  <c r="BG298" i="20"/>
  <c r="BH298" i="20"/>
  <c r="BI298" i="20"/>
  <c r="BJ298" i="20"/>
  <c r="BK298" i="20"/>
  <c r="BL298" i="20"/>
  <c r="H299" i="20"/>
  <c r="I299" i="20"/>
  <c r="J299" i="20"/>
  <c r="K299" i="20"/>
  <c r="L299" i="20"/>
  <c r="BB299" i="20"/>
  <c r="M299" i="20"/>
  <c r="N299" i="20"/>
  <c r="O299" i="20"/>
  <c r="P299" i="20"/>
  <c r="Q299" i="20"/>
  <c r="BC299" i="20"/>
  <c r="U299" i="20"/>
  <c r="AF299" i="20"/>
  <c r="AQ299" i="20"/>
  <c r="V299" i="20"/>
  <c r="AG299" i="20"/>
  <c r="AR299" i="20"/>
  <c r="W299" i="20"/>
  <c r="AH299" i="20"/>
  <c r="AS299" i="20"/>
  <c r="X299" i="20"/>
  <c r="AI299" i="20"/>
  <c r="AT299" i="20"/>
  <c r="Y299" i="20"/>
  <c r="AJ299" i="20"/>
  <c r="AU299" i="20"/>
  <c r="BD299" i="20"/>
  <c r="BF299" i="20"/>
  <c r="Z299" i="20"/>
  <c r="AK299" i="20"/>
  <c r="AV299" i="20"/>
  <c r="AA299" i="20"/>
  <c r="AL299" i="20"/>
  <c r="AW299" i="20"/>
  <c r="AB299" i="20"/>
  <c r="AM299" i="20"/>
  <c r="AX299" i="20"/>
  <c r="AC299" i="20"/>
  <c r="AN299" i="20"/>
  <c r="AY299" i="20"/>
  <c r="AD299" i="20"/>
  <c r="AO299" i="20"/>
  <c r="AZ299" i="20"/>
  <c r="BE299" i="20"/>
  <c r="BG299" i="20"/>
  <c r="BH299" i="20"/>
  <c r="BI299" i="20"/>
  <c r="BJ299" i="20"/>
  <c r="BK299" i="20"/>
  <c r="BL299" i="20"/>
  <c r="H300" i="20"/>
  <c r="I300" i="20"/>
  <c r="J300" i="20"/>
  <c r="K300" i="20"/>
  <c r="L300" i="20"/>
  <c r="BB300" i="20"/>
  <c r="M300" i="20"/>
  <c r="N300" i="20"/>
  <c r="O300" i="20"/>
  <c r="P300" i="20"/>
  <c r="Q300" i="20"/>
  <c r="BC300" i="20"/>
  <c r="U300" i="20"/>
  <c r="AF300" i="20"/>
  <c r="AQ300" i="20"/>
  <c r="V300" i="20"/>
  <c r="AG300" i="20"/>
  <c r="AR300" i="20"/>
  <c r="W300" i="20"/>
  <c r="AH300" i="20"/>
  <c r="AS300" i="20"/>
  <c r="X300" i="20"/>
  <c r="AI300" i="20"/>
  <c r="AT300" i="20"/>
  <c r="Y300" i="20"/>
  <c r="AJ300" i="20"/>
  <c r="AU300" i="20"/>
  <c r="BD300" i="20"/>
  <c r="BF300" i="20"/>
  <c r="Z300" i="20"/>
  <c r="AK300" i="20"/>
  <c r="AV300" i="20"/>
  <c r="AA300" i="20"/>
  <c r="AL300" i="20"/>
  <c r="AW300" i="20"/>
  <c r="AB300" i="20"/>
  <c r="AM300" i="20"/>
  <c r="AX300" i="20"/>
  <c r="AC300" i="20"/>
  <c r="AN300" i="20"/>
  <c r="AY300" i="20"/>
  <c r="AD300" i="20"/>
  <c r="AO300" i="20"/>
  <c r="AZ300" i="20"/>
  <c r="BE300" i="20"/>
  <c r="BG300" i="20"/>
  <c r="BH300" i="20"/>
  <c r="BI300" i="20"/>
  <c r="BJ300" i="20"/>
  <c r="BK300" i="20"/>
  <c r="BL300" i="20"/>
  <c r="H301" i="20"/>
  <c r="I301" i="20"/>
  <c r="J301" i="20"/>
  <c r="K301" i="20"/>
  <c r="L301" i="20"/>
  <c r="BB301" i="20"/>
  <c r="M301" i="20"/>
  <c r="N301" i="20"/>
  <c r="O301" i="20"/>
  <c r="P301" i="20"/>
  <c r="Q301" i="20"/>
  <c r="BC301" i="20"/>
  <c r="U301" i="20"/>
  <c r="AF301" i="20"/>
  <c r="AQ301" i="20"/>
  <c r="V301" i="20"/>
  <c r="AG301" i="20"/>
  <c r="AR301" i="20"/>
  <c r="W301" i="20"/>
  <c r="AH301" i="20"/>
  <c r="AS301" i="20"/>
  <c r="X301" i="20"/>
  <c r="AI301" i="20"/>
  <c r="AT301" i="20"/>
  <c r="Y301" i="20"/>
  <c r="AJ301" i="20"/>
  <c r="AU301" i="20"/>
  <c r="BD301" i="20"/>
  <c r="BF301" i="20"/>
  <c r="Z301" i="20"/>
  <c r="AK301" i="20"/>
  <c r="AV301" i="20"/>
  <c r="AA301" i="20"/>
  <c r="AL301" i="20"/>
  <c r="AW301" i="20"/>
  <c r="AB301" i="20"/>
  <c r="AM301" i="20"/>
  <c r="AX301" i="20"/>
  <c r="AC301" i="20"/>
  <c r="AN301" i="20"/>
  <c r="AY301" i="20"/>
  <c r="AD301" i="20"/>
  <c r="AO301" i="20"/>
  <c r="AZ301" i="20"/>
  <c r="BE301" i="20"/>
  <c r="BG301" i="20"/>
  <c r="BH301" i="20"/>
  <c r="BI301" i="20"/>
  <c r="BJ301" i="20"/>
  <c r="BK301" i="20"/>
  <c r="BL301" i="20"/>
  <c r="H302" i="20"/>
  <c r="I302" i="20"/>
  <c r="J302" i="20"/>
  <c r="K302" i="20"/>
  <c r="L302" i="20"/>
  <c r="BB302" i="20"/>
  <c r="M302" i="20"/>
  <c r="N302" i="20"/>
  <c r="O302" i="20"/>
  <c r="P302" i="20"/>
  <c r="Q302" i="20"/>
  <c r="BC302" i="20"/>
  <c r="U302" i="20"/>
  <c r="AF302" i="20"/>
  <c r="AQ302" i="20"/>
  <c r="V302" i="20"/>
  <c r="AG302" i="20"/>
  <c r="AR302" i="20"/>
  <c r="W302" i="20"/>
  <c r="AH302" i="20"/>
  <c r="AS302" i="20"/>
  <c r="X302" i="20"/>
  <c r="AI302" i="20"/>
  <c r="AT302" i="20"/>
  <c r="Y302" i="20"/>
  <c r="AJ302" i="20"/>
  <c r="AU302" i="20"/>
  <c r="BD302" i="20"/>
  <c r="BF302" i="20"/>
  <c r="Z302" i="20"/>
  <c r="AK302" i="20"/>
  <c r="AV302" i="20"/>
  <c r="AA302" i="20"/>
  <c r="AL302" i="20"/>
  <c r="AW302" i="20"/>
  <c r="AB302" i="20"/>
  <c r="AM302" i="20"/>
  <c r="AX302" i="20"/>
  <c r="AC302" i="20"/>
  <c r="AN302" i="20"/>
  <c r="AY302" i="20"/>
  <c r="AD302" i="20"/>
  <c r="AO302" i="20"/>
  <c r="AZ302" i="20"/>
  <c r="BE302" i="20"/>
  <c r="BG302" i="20"/>
  <c r="BH302" i="20"/>
  <c r="BI302" i="20"/>
  <c r="BJ302" i="20"/>
  <c r="BK302" i="20"/>
  <c r="BL302" i="20"/>
  <c r="H303" i="20"/>
  <c r="I303" i="20"/>
  <c r="J303" i="20"/>
  <c r="K303" i="20"/>
  <c r="L303" i="20"/>
  <c r="BB303" i="20"/>
  <c r="M303" i="20"/>
  <c r="N303" i="20"/>
  <c r="O303" i="20"/>
  <c r="P303" i="20"/>
  <c r="Q303" i="20"/>
  <c r="BC303" i="20"/>
  <c r="U303" i="20"/>
  <c r="AF303" i="20"/>
  <c r="AQ303" i="20"/>
  <c r="V303" i="20"/>
  <c r="AG303" i="20"/>
  <c r="AR303" i="20"/>
  <c r="W303" i="20"/>
  <c r="AH303" i="20"/>
  <c r="AS303" i="20"/>
  <c r="X303" i="20"/>
  <c r="AI303" i="20"/>
  <c r="AT303" i="20"/>
  <c r="Y303" i="20"/>
  <c r="AJ303" i="20"/>
  <c r="AU303" i="20"/>
  <c r="BD303" i="20"/>
  <c r="BF303" i="20"/>
  <c r="Z303" i="20"/>
  <c r="AK303" i="20"/>
  <c r="AV303" i="20"/>
  <c r="AA303" i="20"/>
  <c r="AL303" i="20"/>
  <c r="AW303" i="20"/>
  <c r="AB303" i="20"/>
  <c r="AM303" i="20"/>
  <c r="AX303" i="20"/>
  <c r="AC303" i="20"/>
  <c r="AN303" i="20"/>
  <c r="AY303" i="20"/>
  <c r="AD303" i="20"/>
  <c r="AO303" i="20"/>
  <c r="AZ303" i="20"/>
  <c r="BE303" i="20"/>
  <c r="BG303" i="20"/>
  <c r="BH303" i="20"/>
  <c r="BI303" i="20"/>
  <c r="BJ303" i="20"/>
  <c r="BK303" i="20"/>
  <c r="BL303" i="20"/>
  <c r="H304" i="20"/>
  <c r="I304" i="20"/>
  <c r="J304" i="20"/>
  <c r="K304" i="20"/>
  <c r="L304" i="20"/>
  <c r="BB304" i="20"/>
  <c r="M304" i="20"/>
  <c r="N304" i="20"/>
  <c r="O304" i="20"/>
  <c r="P304" i="20"/>
  <c r="Q304" i="20"/>
  <c r="BC304" i="20"/>
  <c r="U304" i="20"/>
  <c r="AF304" i="20"/>
  <c r="AQ304" i="20"/>
  <c r="V304" i="20"/>
  <c r="AG304" i="20"/>
  <c r="AR304" i="20"/>
  <c r="W304" i="20"/>
  <c r="AH304" i="20"/>
  <c r="AS304" i="20"/>
  <c r="X304" i="20"/>
  <c r="AI304" i="20"/>
  <c r="AT304" i="20"/>
  <c r="Y304" i="20"/>
  <c r="AJ304" i="20"/>
  <c r="AU304" i="20"/>
  <c r="BD304" i="20"/>
  <c r="BF304" i="20"/>
  <c r="Z304" i="20"/>
  <c r="AK304" i="20"/>
  <c r="AV304" i="20"/>
  <c r="AA304" i="20"/>
  <c r="AL304" i="20"/>
  <c r="AW304" i="20"/>
  <c r="AB304" i="20"/>
  <c r="AM304" i="20"/>
  <c r="AX304" i="20"/>
  <c r="AC304" i="20"/>
  <c r="AN304" i="20"/>
  <c r="AY304" i="20"/>
  <c r="AD304" i="20"/>
  <c r="AO304" i="20"/>
  <c r="AZ304" i="20"/>
  <c r="BE304" i="20"/>
  <c r="BG304" i="20"/>
  <c r="BH304" i="20"/>
  <c r="BI304" i="20"/>
  <c r="BJ304" i="20"/>
  <c r="BK304" i="20"/>
  <c r="BL304" i="20"/>
  <c r="H305" i="20"/>
  <c r="I305" i="20"/>
  <c r="J305" i="20"/>
  <c r="K305" i="20"/>
  <c r="L305" i="20"/>
  <c r="BB305" i="20"/>
  <c r="M305" i="20"/>
  <c r="N305" i="20"/>
  <c r="O305" i="20"/>
  <c r="P305" i="20"/>
  <c r="Q305" i="20"/>
  <c r="BC305" i="20"/>
  <c r="U305" i="20"/>
  <c r="AF305" i="20"/>
  <c r="AQ305" i="20"/>
  <c r="V305" i="20"/>
  <c r="AG305" i="20"/>
  <c r="AR305" i="20"/>
  <c r="W305" i="20"/>
  <c r="AH305" i="20"/>
  <c r="AS305" i="20"/>
  <c r="X305" i="20"/>
  <c r="AI305" i="20"/>
  <c r="AT305" i="20"/>
  <c r="Y305" i="20"/>
  <c r="AJ305" i="20"/>
  <c r="AU305" i="20"/>
  <c r="BD305" i="20"/>
  <c r="BF305" i="20"/>
  <c r="Z305" i="20"/>
  <c r="AK305" i="20"/>
  <c r="AV305" i="20"/>
  <c r="AA305" i="20"/>
  <c r="AL305" i="20"/>
  <c r="AW305" i="20"/>
  <c r="AB305" i="20"/>
  <c r="AM305" i="20"/>
  <c r="AX305" i="20"/>
  <c r="AC305" i="20"/>
  <c r="AN305" i="20"/>
  <c r="AY305" i="20"/>
  <c r="AD305" i="20"/>
  <c r="AO305" i="20"/>
  <c r="AZ305" i="20"/>
  <c r="BE305" i="20"/>
  <c r="BG305" i="20"/>
  <c r="BH305" i="20"/>
  <c r="BI305" i="20"/>
  <c r="BJ305" i="20"/>
  <c r="BK305" i="20"/>
  <c r="BL305" i="20"/>
  <c r="H306" i="20"/>
  <c r="I306" i="20"/>
  <c r="J306" i="20"/>
  <c r="K306" i="20"/>
  <c r="L306" i="20"/>
  <c r="BB306" i="20"/>
  <c r="M306" i="20"/>
  <c r="N306" i="20"/>
  <c r="O306" i="20"/>
  <c r="P306" i="20"/>
  <c r="Q306" i="20"/>
  <c r="BC306" i="20"/>
  <c r="U306" i="20"/>
  <c r="AF306" i="20"/>
  <c r="AQ306" i="20"/>
  <c r="V306" i="20"/>
  <c r="AG306" i="20"/>
  <c r="AR306" i="20"/>
  <c r="W306" i="20"/>
  <c r="AH306" i="20"/>
  <c r="AS306" i="20"/>
  <c r="X306" i="20"/>
  <c r="AI306" i="20"/>
  <c r="AT306" i="20"/>
  <c r="Y306" i="20"/>
  <c r="AJ306" i="20"/>
  <c r="AU306" i="20"/>
  <c r="BD306" i="20"/>
  <c r="BF306" i="20"/>
  <c r="Z306" i="20"/>
  <c r="AK306" i="20"/>
  <c r="AV306" i="20"/>
  <c r="AA306" i="20"/>
  <c r="AL306" i="20"/>
  <c r="AW306" i="20"/>
  <c r="AB306" i="20"/>
  <c r="AM306" i="20"/>
  <c r="AX306" i="20"/>
  <c r="AC306" i="20"/>
  <c r="AN306" i="20"/>
  <c r="AY306" i="20"/>
  <c r="AD306" i="20"/>
  <c r="AO306" i="20"/>
  <c r="AZ306" i="20"/>
  <c r="BE306" i="20"/>
  <c r="BG306" i="20"/>
  <c r="BH306" i="20"/>
  <c r="BI306" i="20"/>
  <c r="BJ306" i="20"/>
  <c r="BK306" i="20"/>
  <c r="BL306" i="20"/>
  <c r="H307" i="20"/>
  <c r="I307" i="20"/>
  <c r="J307" i="20"/>
  <c r="K307" i="20"/>
  <c r="L307" i="20"/>
  <c r="BB307" i="20"/>
  <c r="M307" i="20"/>
  <c r="N307" i="20"/>
  <c r="O307" i="20"/>
  <c r="P307" i="20"/>
  <c r="Q307" i="20"/>
  <c r="BC307" i="20"/>
  <c r="U307" i="20"/>
  <c r="AF307" i="20"/>
  <c r="AQ307" i="20"/>
  <c r="V307" i="20"/>
  <c r="AG307" i="20"/>
  <c r="AR307" i="20"/>
  <c r="W307" i="20"/>
  <c r="AH307" i="20"/>
  <c r="AS307" i="20"/>
  <c r="X307" i="20"/>
  <c r="AI307" i="20"/>
  <c r="AT307" i="20"/>
  <c r="Y307" i="20"/>
  <c r="AJ307" i="20"/>
  <c r="AU307" i="20"/>
  <c r="BD307" i="20"/>
  <c r="BF307" i="20"/>
  <c r="Z307" i="20"/>
  <c r="AK307" i="20"/>
  <c r="AV307" i="20"/>
  <c r="AA307" i="20"/>
  <c r="AL307" i="20"/>
  <c r="AW307" i="20"/>
  <c r="AB307" i="20"/>
  <c r="AM307" i="20"/>
  <c r="AX307" i="20"/>
  <c r="AC307" i="20"/>
  <c r="AN307" i="20"/>
  <c r="AY307" i="20"/>
  <c r="AD307" i="20"/>
  <c r="AO307" i="20"/>
  <c r="AZ307" i="20"/>
  <c r="BE307" i="20"/>
  <c r="BG307" i="20"/>
  <c r="BH307" i="20"/>
  <c r="BI307" i="20"/>
  <c r="BJ307" i="20"/>
  <c r="BK307" i="20"/>
  <c r="BL307" i="20"/>
  <c r="H308" i="20"/>
  <c r="I308" i="20"/>
  <c r="J308" i="20"/>
  <c r="K308" i="20"/>
  <c r="L308" i="20"/>
  <c r="BB308" i="20"/>
  <c r="M308" i="20"/>
  <c r="N308" i="20"/>
  <c r="O308" i="20"/>
  <c r="P308" i="20"/>
  <c r="Q308" i="20"/>
  <c r="BC308" i="20"/>
  <c r="U308" i="20"/>
  <c r="AF308" i="20"/>
  <c r="AQ308" i="20"/>
  <c r="V308" i="20"/>
  <c r="AG308" i="20"/>
  <c r="AR308" i="20"/>
  <c r="W308" i="20"/>
  <c r="AH308" i="20"/>
  <c r="AS308" i="20"/>
  <c r="X308" i="20"/>
  <c r="AI308" i="20"/>
  <c r="AT308" i="20"/>
  <c r="Y308" i="20"/>
  <c r="AJ308" i="20"/>
  <c r="AU308" i="20"/>
  <c r="BD308" i="20"/>
  <c r="BF308" i="20"/>
  <c r="Z308" i="20"/>
  <c r="AK308" i="20"/>
  <c r="AV308" i="20"/>
  <c r="AA308" i="20"/>
  <c r="AL308" i="20"/>
  <c r="AW308" i="20"/>
  <c r="AB308" i="20"/>
  <c r="AM308" i="20"/>
  <c r="AX308" i="20"/>
  <c r="AC308" i="20"/>
  <c r="AN308" i="20"/>
  <c r="AY308" i="20"/>
  <c r="AD308" i="20"/>
  <c r="AO308" i="20"/>
  <c r="AZ308" i="20"/>
  <c r="BE308" i="20"/>
  <c r="BG308" i="20"/>
  <c r="BH308" i="20"/>
  <c r="BI308" i="20"/>
  <c r="BJ308" i="20"/>
  <c r="BK308" i="20"/>
  <c r="BL308" i="20"/>
  <c r="H309" i="20"/>
  <c r="I309" i="20"/>
  <c r="J309" i="20"/>
  <c r="K309" i="20"/>
  <c r="L309" i="20"/>
  <c r="BB309" i="20"/>
  <c r="M309" i="20"/>
  <c r="N309" i="20"/>
  <c r="O309" i="20"/>
  <c r="P309" i="20"/>
  <c r="Q309" i="20"/>
  <c r="BC309" i="20"/>
  <c r="U309" i="20"/>
  <c r="AF309" i="20"/>
  <c r="AQ309" i="20"/>
  <c r="V309" i="20"/>
  <c r="AG309" i="20"/>
  <c r="AR309" i="20"/>
  <c r="W309" i="20"/>
  <c r="AH309" i="20"/>
  <c r="AS309" i="20"/>
  <c r="X309" i="20"/>
  <c r="AI309" i="20"/>
  <c r="AT309" i="20"/>
  <c r="Y309" i="20"/>
  <c r="AJ309" i="20"/>
  <c r="AU309" i="20"/>
  <c r="BD309" i="20"/>
  <c r="BF309" i="20"/>
  <c r="Z309" i="20"/>
  <c r="AK309" i="20"/>
  <c r="AV309" i="20"/>
  <c r="AA309" i="20"/>
  <c r="AL309" i="20"/>
  <c r="AW309" i="20"/>
  <c r="AB309" i="20"/>
  <c r="AM309" i="20"/>
  <c r="AX309" i="20"/>
  <c r="AC309" i="20"/>
  <c r="AN309" i="20"/>
  <c r="AY309" i="20"/>
  <c r="AD309" i="20"/>
  <c r="AO309" i="20"/>
  <c r="AZ309" i="20"/>
  <c r="BE309" i="20"/>
  <c r="BG309" i="20"/>
  <c r="BH309" i="20"/>
  <c r="BI309" i="20"/>
  <c r="BJ309" i="20"/>
  <c r="BK309" i="20"/>
  <c r="BL309" i="20"/>
  <c r="H310" i="20"/>
  <c r="I310" i="20"/>
  <c r="J310" i="20"/>
  <c r="K310" i="20"/>
  <c r="L310" i="20"/>
  <c r="BB310" i="20"/>
  <c r="M310" i="20"/>
  <c r="N310" i="20"/>
  <c r="O310" i="20"/>
  <c r="P310" i="20"/>
  <c r="Q310" i="20"/>
  <c r="BC310" i="20"/>
  <c r="U310" i="20"/>
  <c r="AF310" i="20"/>
  <c r="AQ310" i="20"/>
  <c r="V310" i="20"/>
  <c r="AG310" i="20"/>
  <c r="AR310" i="20"/>
  <c r="W310" i="20"/>
  <c r="AH310" i="20"/>
  <c r="AS310" i="20"/>
  <c r="X310" i="20"/>
  <c r="AI310" i="20"/>
  <c r="AT310" i="20"/>
  <c r="Y310" i="20"/>
  <c r="AJ310" i="20"/>
  <c r="AU310" i="20"/>
  <c r="BD310" i="20"/>
  <c r="BF310" i="20"/>
  <c r="Z310" i="20"/>
  <c r="AK310" i="20"/>
  <c r="AV310" i="20"/>
  <c r="AA310" i="20"/>
  <c r="AL310" i="20"/>
  <c r="AW310" i="20"/>
  <c r="AB310" i="20"/>
  <c r="AM310" i="20"/>
  <c r="AX310" i="20"/>
  <c r="AC310" i="20"/>
  <c r="AN310" i="20"/>
  <c r="AY310" i="20"/>
  <c r="AD310" i="20"/>
  <c r="AO310" i="20"/>
  <c r="AZ310" i="20"/>
  <c r="BE310" i="20"/>
  <c r="BG310" i="20"/>
  <c r="BH310" i="20"/>
  <c r="BI310" i="20"/>
  <c r="BJ310" i="20"/>
  <c r="BK310" i="20"/>
  <c r="BL310" i="20"/>
  <c r="H311" i="20"/>
  <c r="I311" i="20"/>
  <c r="J311" i="20"/>
  <c r="K311" i="20"/>
  <c r="L311" i="20"/>
  <c r="BB311" i="20"/>
  <c r="M311" i="20"/>
  <c r="N311" i="20"/>
  <c r="O311" i="20"/>
  <c r="P311" i="20"/>
  <c r="Q311" i="20"/>
  <c r="BC311" i="20"/>
  <c r="U311" i="20"/>
  <c r="AF311" i="20"/>
  <c r="AQ311" i="20"/>
  <c r="V311" i="20"/>
  <c r="AG311" i="20"/>
  <c r="AR311" i="20"/>
  <c r="W311" i="20"/>
  <c r="AH311" i="20"/>
  <c r="AS311" i="20"/>
  <c r="X311" i="20"/>
  <c r="AI311" i="20"/>
  <c r="AT311" i="20"/>
  <c r="Y311" i="20"/>
  <c r="AJ311" i="20"/>
  <c r="AU311" i="20"/>
  <c r="BD311" i="20"/>
  <c r="BF311" i="20"/>
  <c r="Z311" i="20"/>
  <c r="AK311" i="20"/>
  <c r="AV311" i="20"/>
  <c r="AA311" i="20"/>
  <c r="AL311" i="20"/>
  <c r="AW311" i="20"/>
  <c r="AB311" i="20"/>
  <c r="AM311" i="20"/>
  <c r="AX311" i="20"/>
  <c r="AC311" i="20"/>
  <c r="AN311" i="20"/>
  <c r="AY311" i="20"/>
  <c r="AD311" i="20"/>
  <c r="AO311" i="20"/>
  <c r="AZ311" i="20"/>
  <c r="BE311" i="20"/>
  <c r="BG311" i="20"/>
  <c r="BH311" i="20"/>
  <c r="BI311" i="20"/>
  <c r="BJ311" i="20"/>
  <c r="BK311" i="20"/>
  <c r="BL311" i="20"/>
  <c r="H312" i="20"/>
  <c r="I312" i="20"/>
  <c r="J312" i="20"/>
  <c r="K312" i="20"/>
  <c r="L312" i="20"/>
  <c r="BB312" i="20"/>
  <c r="M312" i="20"/>
  <c r="N312" i="20"/>
  <c r="O312" i="20"/>
  <c r="P312" i="20"/>
  <c r="Q312" i="20"/>
  <c r="BC312" i="20"/>
  <c r="U312" i="20"/>
  <c r="AF312" i="20"/>
  <c r="AQ312" i="20"/>
  <c r="V312" i="20"/>
  <c r="AG312" i="20"/>
  <c r="AR312" i="20"/>
  <c r="W312" i="20"/>
  <c r="AH312" i="20"/>
  <c r="AS312" i="20"/>
  <c r="X312" i="20"/>
  <c r="AI312" i="20"/>
  <c r="AT312" i="20"/>
  <c r="Y312" i="20"/>
  <c r="AJ312" i="20"/>
  <c r="AU312" i="20"/>
  <c r="BD312" i="20"/>
  <c r="BF312" i="20"/>
  <c r="Z312" i="20"/>
  <c r="AK312" i="20"/>
  <c r="AV312" i="20"/>
  <c r="AA312" i="20"/>
  <c r="AL312" i="20"/>
  <c r="AW312" i="20"/>
  <c r="AB312" i="20"/>
  <c r="AM312" i="20"/>
  <c r="AX312" i="20"/>
  <c r="AC312" i="20"/>
  <c r="AN312" i="20"/>
  <c r="AY312" i="20"/>
  <c r="AD312" i="20"/>
  <c r="AO312" i="20"/>
  <c r="AZ312" i="20"/>
  <c r="BE312" i="20"/>
  <c r="BG312" i="20"/>
  <c r="BH312" i="20"/>
  <c r="BI312" i="20"/>
  <c r="BJ312" i="20"/>
  <c r="BK312" i="20"/>
  <c r="BL312" i="20"/>
  <c r="H313" i="20"/>
  <c r="I313" i="20"/>
  <c r="J313" i="20"/>
  <c r="K313" i="20"/>
  <c r="L313" i="20"/>
  <c r="BB313" i="20"/>
  <c r="M313" i="20"/>
  <c r="N313" i="20"/>
  <c r="O313" i="20"/>
  <c r="P313" i="20"/>
  <c r="Q313" i="20"/>
  <c r="BC313" i="20"/>
  <c r="U313" i="20"/>
  <c r="AF313" i="20"/>
  <c r="AQ313" i="20"/>
  <c r="V313" i="20"/>
  <c r="AG313" i="20"/>
  <c r="AR313" i="20"/>
  <c r="W313" i="20"/>
  <c r="AH313" i="20"/>
  <c r="AS313" i="20"/>
  <c r="X313" i="20"/>
  <c r="AI313" i="20"/>
  <c r="AT313" i="20"/>
  <c r="Y313" i="20"/>
  <c r="AJ313" i="20"/>
  <c r="AU313" i="20"/>
  <c r="BD313" i="20"/>
  <c r="BF313" i="20"/>
  <c r="Z313" i="20"/>
  <c r="AK313" i="20"/>
  <c r="AV313" i="20"/>
  <c r="AA313" i="20"/>
  <c r="AL313" i="20"/>
  <c r="AW313" i="20"/>
  <c r="AB313" i="20"/>
  <c r="AM313" i="20"/>
  <c r="AX313" i="20"/>
  <c r="AC313" i="20"/>
  <c r="AN313" i="20"/>
  <c r="AY313" i="20"/>
  <c r="AD313" i="20"/>
  <c r="AO313" i="20"/>
  <c r="AZ313" i="20"/>
  <c r="BE313" i="20"/>
  <c r="BG313" i="20"/>
  <c r="BH313" i="20"/>
  <c r="BI313" i="20"/>
  <c r="BJ313" i="20"/>
  <c r="BK313" i="20"/>
  <c r="BL313" i="20"/>
  <c r="H314" i="20"/>
  <c r="I314" i="20"/>
  <c r="J314" i="20"/>
  <c r="K314" i="20"/>
  <c r="L314" i="20"/>
  <c r="BB314" i="20"/>
  <c r="M314" i="20"/>
  <c r="N314" i="20"/>
  <c r="O314" i="20"/>
  <c r="P314" i="20"/>
  <c r="Q314" i="20"/>
  <c r="BC314" i="20"/>
  <c r="U314" i="20"/>
  <c r="AF314" i="20"/>
  <c r="AQ314" i="20"/>
  <c r="V314" i="20"/>
  <c r="AG314" i="20"/>
  <c r="AR314" i="20"/>
  <c r="W314" i="20"/>
  <c r="AH314" i="20"/>
  <c r="AS314" i="20"/>
  <c r="X314" i="20"/>
  <c r="AI314" i="20"/>
  <c r="AT314" i="20"/>
  <c r="Y314" i="20"/>
  <c r="AJ314" i="20"/>
  <c r="AU314" i="20"/>
  <c r="BD314" i="20"/>
  <c r="BF314" i="20"/>
  <c r="Z314" i="20"/>
  <c r="AK314" i="20"/>
  <c r="AV314" i="20"/>
  <c r="AA314" i="20"/>
  <c r="AL314" i="20"/>
  <c r="AW314" i="20"/>
  <c r="AB314" i="20"/>
  <c r="AM314" i="20"/>
  <c r="AX314" i="20"/>
  <c r="AC314" i="20"/>
  <c r="AN314" i="20"/>
  <c r="AY314" i="20"/>
  <c r="AD314" i="20"/>
  <c r="AO314" i="20"/>
  <c r="AZ314" i="20"/>
  <c r="BE314" i="20"/>
  <c r="BG314" i="20"/>
  <c r="BH314" i="20"/>
  <c r="BI314" i="20"/>
  <c r="BJ314" i="20"/>
  <c r="BK314" i="20"/>
  <c r="BL314" i="20"/>
  <c r="H315" i="20"/>
  <c r="I315" i="20"/>
  <c r="J315" i="20"/>
  <c r="K315" i="20"/>
  <c r="L315" i="20"/>
  <c r="BB315" i="20"/>
  <c r="M315" i="20"/>
  <c r="N315" i="20"/>
  <c r="O315" i="20"/>
  <c r="P315" i="20"/>
  <c r="Q315" i="20"/>
  <c r="BC315" i="20"/>
  <c r="U315" i="20"/>
  <c r="AF315" i="20"/>
  <c r="AQ315" i="20"/>
  <c r="V315" i="20"/>
  <c r="AG315" i="20"/>
  <c r="AR315" i="20"/>
  <c r="W315" i="20"/>
  <c r="AH315" i="20"/>
  <c r="AS315" i="20"/>
  <c r="X315" i="20"/>
  <c r="AI315" i="20"/>
  <c r="AT315" i="20"/>
  <c r="Y315" i="20"/>
  <c r="AJ315" i="20"/>
  <c r="AU315" i="20"/>
  <c r="BD315" i="20"/>
  <c r="BF315" i="20"/>
  <c r="Z315" i="20"/>
  <c r="AK315" i="20"/>
  <c r="AV315" i="20"/>
  <c r="AA315" i="20"/>
  <c r="AL315" i="20"/>
  <c r="AW315" i="20"/>
  <c r="AB315" i="20"/>
  <c r="AM315" i="20"/>
  <c r="AX315" i="20"/>
  <c r="AC315" i="20"/>
  <c r="AN315" i="20"/>
  <c r="AY315" i="20"/>
  <c r="AD315" i="20"/>
  <c r="AO315" i="20"/>
  <c r="AZ315" i="20"/>
  <c r="BE315" i="20"/>
  <c r="BG315" i="20"/>
  <c r="BH315" i="20"/>
  <c r="BI315" i="20"/>
  <c r="BJ315" i="20"/>
  <c r="BK315" i="20"/>
  <c r="BL315" i="20"/>
  <c r="H316" i="20"/>
  <c r="I316" i="20"/>
  <c r="J316" i="20"/>
  <c r="K316" i="20"/>
  <c r="L316" i="20"/>
  <c r="BB316" i="20"/>
  <c r="M316" i="20"/>
  <c r="N316" i="20"/>
  <c r="O316" i="20"/>
  <c r="P316" i="20"/>
  <c r="Q316" i="20"/>
  <c r="BC316" i="20"/>
  <c r="U316" i="20"/>
  <c r="AF316" i="20"/>
  <c r="AQ316" i="20"/>
  <c r="V316" i="20"/>
  <c r="AG316" i="20"/>
  <c r="AR316" i="20"/>
  <c r="W316" i="20"/>
  <c r="AH316" i="20"/>
  <c r="AS316" i="20"/>
  <c r="X316" i="20"/>
  <c r="AI316" i="20"/>
  <c r="AT316" i="20"/>
  <c r="Y316" i="20"/>
  <c r="AJ316" i="20"/>
  <c r="AU316" i="20"/>
  <c r="BD316" i="20"/>
  <c r="BF316" i="20"/>
  <c r="Z316" i="20"/>
  <c r="AK316" i="20"/>
  <c r="AV316" i="20"/>
  <c r="AA316" i="20"/>
  <c r="AL316" i="20"/>
  <c r="AW316" i="20"/>
  <c r="AB316" i="20"/>
  <c r="AM316" i="20"/>
  <c r="AX316" i="20"/>
  <c r="AC316" i="20"/>
  <c r="AN316" i="20"/>
  <c r="AY316" i="20"/>
  <c r="AD316" i="20"/>
  <c r="AO316" i="20"/>
  <c r="AZ316" i="20"/>
  <c r="BE316" i="20"/>
  <c r="BG316" i="20"/>
  <c r="BH316" i="20"/>
  <c r="BI316" i="20"/>
  <c r="BJ316" i="20"/>
  <c r="BK316" i="20"/>
  <c r="BL316" i="20"/>
  <c r="H317" i="20"/>
  <c r="I317" i="20"/>
  <c r="J317" i="20"/>
  <c r="K317" i="20"/>
  <c r="L317" i="20"/>
  <c r="BB317" i="20"/>
  <c r="M317" i="20"/>
  <c r="N317" i="20"/>
  <c r="O317" i="20"/>
  <c r="P317" i="20"/>
  <c r="Q317" i="20"/>
  <c r="BC317" i="20"/>
  <c r="U317" i="20"/>
  <c r="AF317" i="20"/>
  <c r="AQ317" i="20"/>
  <c r="V317" i="20"/>
  <c r="AG317" i="20"/>
  <c r="AR317" i="20"/>
  <c r="W317" i="20"/>
  <c r="AH317" i="20"/>
  <c r="AS317" i="20"/>
  <c r="X317" i="20"/>
  <c r="AI317" i="20"/>
  <c r="AT317" i="20"/>
  <c r="Y317" i="20"/>
  <c r="AJ317" i="20"/>
  <c r="AU317" i="20"/>
  <c r="BD317" i="20"/>
  <c r="BF317" i="20"/>
  <c r="Z317" i="20"/>
  <c r="AK317" i="20"/>
  <c r="AV317" i="20"/>
  <c r="AA317" i="20"/>
  <c r="AL317" i="20"/>
  <c r="AW317" i="20"/>
  <c r="AB317" i="20"/>
  <c r="AM317" i="20"/>
  <c r="AX317" i="20"/>
  <c r="AC317" i="20"/>
  <c r="AN317" i="20"/>
  <c r="AY317" i="20"/>
  <c r="AD317" i="20"/>
  <c r="AO317" i="20"/>
  <c r="AZ317" i="20"/>
  <c r="BE317" i="20"/>
  <c r="BG317" i="20"/>
  <c r="BH317" i="20"/>
  <c r="BI317" i="20"/>
  <c r="BJ317" i="20"/>
  <c r="BK317" i="20"/>
  <c r="BL317" i="20"/>
  <c r="H318" i="20"/>
  <c r="I318" i="20"/>
  <c r="J318" i="20"/>
  <c r="K318" i="20"/>
  <c r="L318" i="20"/>
  <c r="BB318" i="20"/>
  <c r="M318" i="20"/>
  <c r="N318" i="20"/>
  <c r="O318" i="20"/>
  <c r="P318" i="20"/>
  <c r="Q318" i="20"/>
  <c r="BC318" i="20"/>
  <c r="U318" i="20"/>
  <c r="AF318" i="20"/>
  <c r="AQ318" i="20"/>
  <c r="V318" i="20"/>
  <c r="AG318" i="20"/>
  <c r="AR318" i="20"/>
  <c r="W318" i="20"/>
  <c r="AH318" i="20"/>
  <c r="AS318" i="20"/>
  <c r="X318" i="20"/>
  <c r="AI318" i="20"/>
  <c r="AT318" i="20"/>
  <c r="Y318" i="20"/>
  <c r="AJ318" i="20"/>
  <c r="AU318" i="20"/>
  <c r="BD318" i="20"/>
  <c r="BF318" i="20"/>
  <c r="Z318" i="20"/>
  <c r="AK318" i="20"/>
  <c r="AV318" i="20"/>
  <c r="AA318" i="20"/>
  <c r="AL318" i="20"/>
  <c r="AW318" i="20"/>
  <c r="AB318" i="20"/>
  <c r="AM318" i="20"/>
  <c r="AX318" i="20"/>
  <c r="AC318" i="20"/>
  <c r="AN318" i="20"/>
  <c r="AY318" i="20"/>
  <c r="AD318" i="20"/>
  <c r="AO318" i="20"/>
  <c r="AZ318" i="20"/>
  <c r="BE318" i="20"/>
  <c r="BG318" i="20"/>
  <c r="BH318" i="20"/>
  <c r="BI318" i="20"/>
  <c r="BJ318" i="20"/>
  <c r="BK318" i="20"/>
  <c r="BL318" i="20"/>
  <c r="H319" i="20"/>
  <c r="I319" i="20"/>
  <c r="J319" i="20"/>
  <c r="K319" i="20"/>
  <c r="L319" i="20"/>
  <c r="BB319" i="20"/>
  <c r="M319" i="20"/>
  <c r="N319" i="20"/>
  <c r="O319" i="20"/>
  <c r="P319" i="20"/>
  <c r="Q319" i="20"/>
  <c r="BC319" i="20"/>
  <c r="U319" i="20"/>
  <c r="AF319" i="20"/>
  <c r="AQ319" i="20"/>
  <c r="V319" i="20"/>
  <c r="AG319" i="20"/>
  <c r="AR319" i="20"/>
  <c r="W319" i="20"/>
  <c r="AH319" i="20"/>
  <c r="AS319" i="20"/>
  <c r="X319" i="20"/>
  <c r="AI319" i="20"/>
  <c r="AT319" i="20"/>
  <c r="Y319" i="20"/>
  <c r="AJ319" i="20"/>
  <c r="AU319" i="20"/>
  <c r="BD319" i="20"/>
  <c r="BF319" i="20"/>
  <c r="Z319" i="20"/>
  <c r="AK319" i="20"/>
  <c r="AV319" i="20"/>
  <c r="AA319" i="20"/>
  <c r="AL319" i="20"/>
  <c r="AW319" i="20"/>
  <c r="AB319" i="20"/>
  <c r="AM319" i="20"/>
  <c r="AX319" i="20"/>
  <c r="AC319" i="20"/>
  <c r="AN319" i="20"/>
  <c r="AY319" i="20"/>
  <c r="AD319" i="20"/>
  <c r="AO319" i="20"/>
  <c r="AZ319" i="20"/>
  <c r="BE319" i="20"/>
  <c r="BG319" i="20"/>
  <c r="BH319" i="20"/>
  <c r="BI319" i="20"/>
  <c r="BJ319" i="20"/>
  <c r="BK319" i="20"/>
  <c r="BL319" i="20"/>
  <c r="H320" i="20"/>
  <c r="I320" i="20"/>
  <c r="J320" i="20"/>
  <c r="K320" i="20"/>
  <c r="L320" i="20"/>
  <c r="BB320" i="20"/>
  <c r="M320" i="20"/>
  <c r="N320" i="20"/>
  <c r="O320" i="20"/>
  <c r="P320" i="20"/>
  <c r="Q320" i="20"/>
  <c r="BC320" i="20"/>
  <c r="U320" i="20"/>
  <c r="AF320" i="20"/>
  <c r="AQ320" i="20"/>
  <c r="V320" i="20"/>
  <c r="AG320" i="20"/>
  <c r="AR320" i="20"/>
  <c r="W320" i="20"/>
  <c r="AH320" i="20"/>
  <c r="AS320" i="20"/>
  <c r="X320" i="20"/>
  <c r="AI320" i="20"/>
  <c r="AT320" i="20"/>
  <c r="Y320" i="20"/>
  <c r="AJ320" i="20"/>
  <c r="AU320" i="20"/>
  <c r="BD320" i="20"/>
  <c r="BF320" i="20"/>
  <c r="Z320" i="20"/>
  <c r="AK320" i="20"/>
  <c r="AV320" i="20"/>
  <c r="AA320" i="20"/>
  <c r="AL320" i="20"/>
  <c r="AW320" i="20"/>
  <c r="AB320" i="20"/>
  <c r="AM320" i="20"/>
  <c r="AX320" i="20"/>
  <c r="AC320" i="20"/>
  <c r="AN320" i="20"/>
  <c r="AY320" i="20"/>
  <c r="AD320" i="20"/>
  <c r="AO320" i="20"/>
  <c r="AZ320" i="20"/>
  <c r="BE320" i="20"/>
  <c r="BG320" i="20"/>
  <c r="BH320" i="20"/>
  <c r="BI320" i="20"/>
  <c r="BJ320" i="20"/>
  <c r="BK320" i="20"/>
  <c r="BL320" i="20"/>
  <c r="H321" i="20"/>
  <c r="I321" i="20"/>
  <c r="J321" i="20"/>
  <c r="K321" i="20"/>
  <c r="L321" i="20"/>
  <c r="BB321" i="20"/>
  <c r="M321" i="20"/>
  <c r="N321" i="20"/>
  <c r="O321" i="20"/>
  <c r="P321" i="20"/>
  <c r="Q321" i="20"/>
  <c r="BC321" i="20"/>
  <c r="U321" i="20"/>
  <c r="AF321" i="20"/>
  <c r="AQ321" i="20"/>
  <c r="V321" i="20"/>
  <c r="AG321" i="20"/>
  <c r="AR321" i="20"/>
  <c r="W321" i="20"/>
  <c r="AH321" i="20"/>
  <c r="AS321" i="20"/>
  <c r="X321" i="20"/>
  <c r="AI321" i="20"/>
  <c r="AT321" i="20"/>
  <c r="Y321" i="20"/>
  <c r="AJ321" i="20"/>
  <c r="AU321" i="20"/>
  <c r="BD321" i="20"/>
  <c r="BF321" i="20"/>
  <c r="Z321" i="20"/>
  <c r="AK321" i="20"/>
  <c r="AV321" i="20"/>
  <c r="AA321" i="20"/>
  <c r="AL321" i="20"/>
  <c r="AW321" i="20"/>
  <c r="AB321" i="20"/>
  <c r="AM321" i="20"/>
  <c r="AX321" i="20"/>
  <c r="AC321" i="20"/>
  <c r="AN321" i="20"/>
  <c r="AY321" i="20"/>
  <c r="AD321" i="20"/>
  <c r="AO321" i="20"/>
  <c r="AZ321" i="20"/>
  <c r="BE321" i="20"/>
  <c r="BG321" i="20"/>
  <c r="BH321" i="20"/>
  <c r="BI321" i="20"/>
  <c r="BJ321" i="20"/>
  <c r="BK321" i="20"/>
  <c r="BL321" i="20"/>
  <c r="H322" i="20"/>
  <c r="I322" i="20"/>
  <c r="J322" i="20"/>
  <c r="K322" i="20"/>
  <c r="L322" i="20"/>
  <c r="BB322" i="20"/>
  <c r="M322" i="20"/>
  <c r="N322" i="20"/>
  <c r="O322" i="20"/>
  <c r="P322" i="20"/>
  <c r="Q322" i="20"/>
  <c r="BC322" i="20"/>
  <c r="U322" i="20"/>
  <c r="AF322" i="20"/>
  <c r="AQ322" i="20"/>
  <c r="V322" i="20"/>
  <c r="AG322" i="20"/>
  <c r="AR322" i="20"/>
  <c r="W322" i="20"/>
  <c r="AH322" i="20"/>
  <c r="AS322" i="20"/>
  <c r="X322" i="20"/>
  <c r="AI322" i="20"/>
  <c r="AT322" i="20"/>
  <c r="Y322" i="20"/>
  <c r="AJ322" i="20"/>
  <c r="AU322" i="20"/>
  <c r="BD322" i="20"/>
  <c r="BF322" i="20"/>
  <c r="Z322" i="20"/>
  <c r="AK322" i="20"/>
  <c r="AV322" i="20"/>
  <c r="AA322" i="20"/>
  <c r="AL322" i="20"/>
  <c r="AW322" i="20"/>
  <c r="AB322" i="20"/>
  <c r="AM322" i="20"/>
  <c r="AX322" i="20"/>
  <c r="AC322" i="20"/>
  <c r="AN322" i="20"/>
  <c r="AY322" i="20"/>
  <c r="AD322" i="20"/>
  <c r="AO322" i="20"/>
  <c r="AZ322" i="20"/>
  <c r="BE322" i="20"/>
  <c r="BG322" i="20"/>
  <c r="BH322" i="20"/>
  <c r="BI322" i="20"/>
  <c r="BJ322" i="20"/>
  <c r="BK322" i="20"/>
  <c r="BL322" i="20"/>
  <c r="H323" i="20"/>
  <c r="I323" i="20"/>
  <c r="J323" i="20"/>
  <c r="K323" i="20"/>
  <c r="L323" i="20"/>
  <c r="BB323" i="20"/>
  <c r="M323" i="20"/>
  <c r="N323" i="20"/>
  <c r="O323" i="20"/>
  <c r="P323" i="20"/>
  <c r="Q323" i="20"/>
  <c r="BC323" i="20"/>
  <c r="U323" i="20"/>
  <c r="AF323" i="20"/>
  <c r="AQ323" i="20"/>
  <c r="V323" i="20"/>
  <c r="AG323" i="20"/>
  <c r="AR323" i="20"/>
  <c r="W323" i="20"/>
  <c r="AH323" i="20"/>
  <c r="AS323" i="20"/>
  <c r="X323" i="20"/>
  <c r="AI323" i="20"/>
  <c r="AT323" i="20"/>
  <c r="Y323" i="20"/>
  <c r="AJ323" i="20"/>
  <c r="AU323" i="20"/>
  <c r="BD323" i="20"/>
  <c r="BF323" i="20"/>
  <c r="Z323" i="20"/>
  <c r="AK323" i="20"/>
  <c r="AV323" i="20"/>
  <c r="AA323" i="20"/>
  <c r="AL323" i="20"/>
  <c r="AW323" i="20"/>
  <c r="AB323" i="20"/>
  <c r="AM323" i="20"/>
  <c r="AX323" i="20"/>
  <c r="AC323" i="20"/>
  <c r="AN323" i="20"/>
  <c r="AY323" i="20"/>
  <c r="AD323" i="20"/>
  <c r="AO323" i="20"/>
  <c r="AZ323" i="20"/>
  <c r="BE323" i="20"/>
  <c r="BG323" i="20"/>
  <c r="BH323" i="20"/>
  <c r="BI323" i="20"/>
  <c r="BJ323" i="20"/>
  <c r="BK323" i="20"/>
  <c r="BL323" i="20"/>
  <c r="H324" i="20"/>
  <c r="I324" i="20"/>
  <c r="J324" i="20"/>
  <c r="K324" i="20"/>
  <c r="L324" i="20"/>
  <c r="BB324" i="20"/>
  <c r="M324" i="20"/>
  <c r="N324" i="20"/>
  <c r="O324" i="20"/>
  <c r="P324" i="20"/>
  <c r="Q324" i="20"/>
  <c r="BC324" i="20"/>
  <c r="U324" i="20"/>
  <c r="AF324" i="20"/>
  <c r="AQ324" i="20"/>
  <c r="V324" i="20"/>
  <c r="AG324" i="20"/>
  <c r="AR324" i="20"/>
  <c r="W324" i="20"/>
  <c r="AH324" i="20"/>
  <c r="AS324" i="20"/>
  <c r="X324" i="20"/>
  <c r="AI324" i="20"/>
  <c r="AT324" i="20"/>
  <c r="Y324" i="20"/>
  <c r="AJ324" i="20"/>
  <c r="AU324" i="20"/>
  <c r="BD324" i="20"/>
  <c r="BF324" i="20"/>
  <c r="Z324" i="20"/>
  <c r="AK324" i="20"/>
  <c r="AV324" i="20"/>
  <c r="AA324" i="20"/>
  <c r="AL324" i="20"/>
  <c r="AW324" i="20"/>
  <c r="AB324" i="20"/>
  <c r="AM324" i="20"/>
  <c r="AX324" i="20"/>
  <c r="AC324" i="20"/>
  <c r="AN324" i="20"/>
  <c r="AY324" i="20"/>
  <c r="AD324" i="20"/>
  <c r="AO324" i="20"/>
  <c r="AZ324" i="20"/>
  <c r="BE324" i="20"/>
  <c r="BG324" i="20"/>
  <c r="BH324" i="20"/>
  <c r="BI324" i="20"/>
  <c r="BJ324" i="20"/>
  <c r="BK324" i="20"/>
  <c r="BL324" i="20"/>
  <c r="H325" i="20"/>
  <c r="I325" i="20"/>
  <c r="J325" i="20"/>
  <c r="K325" i="20"/>
  <c r="L325" i="20"/>
  <c r="BB325" i="20"/>
  <c r="M325" i="20"/>
  <c r="N325" i="20"/>
  <c r="O325" i="20"/>
  <c r="P325" i="20"/>
  <c r="Q325" i="20"/>
  <c r="BC325" i="20"/>
  <c r="U325" i="20"/>
  <c r="AF325" i="20"/>
  <c r="AQ325" i="20"/>
  <c r="V325" i="20"/>
  <c r="AG325" i="20"/>
  <c r="AR325" i="20"/>
  <c r="W325" i="20"/>
  <c r="AH325" i="20"/>
  <c r="AS325" i="20"/>
  <c r="X325" i="20"/>
  <c r="AI325" i="20"/>
  <c r="AT325" i="20"/>
  <c r="Y325" i="20"/>
  <c r="AJ325" i="20"/>
  <c r="AU325" i="20"/>
  <c r="BD325" i="20"/>
  <c r="BF325" i="20"/>
  <c r="Z325" i="20"/>
  <c r="AK325" i="20"/>
  <c r="AV325" i="20"/>
  <c r="AA325" i="20"/>
  <c r="AL325" i="20"/>
  <c r="AW325" i="20"/>
  <c r="AB325" i="20"/>
  <c r="AM325" i="20"/>
  <c r="AX325" i="20"/>
  <c r="AC325" i="20"/>
  <c r="AN325" i="20"/>
  <c r="AY325" i="20"/>
  <c r="AD325" i="20"/>
  <c r="AO325" i="20"/>
  <c r="AZ325" i="20"/>
  <c r="BE325" i="20"/>
  <c r="BG325" i="20"/>
  <c r="BH325" i="20"/>
  <c r="BI325" i="20"/>
  <c r="BJ325" i="20"/>
  <c r="BK325" i="20"/>
  <c r="BL325" i="20"/>
  <c r="H326" i="20"/>
  <c r="I326" i="20"/>
  <c r="J326" i="20"/>
  <c r="K326" i="20"/>
  <c r="L326" i="20"/>
  <c r="BB326" i="20"/>
  <c r="M326" i="20"/>
  <c r="N326" i="20"/>
  <c r="O326" i="20"/>
  <c r="P326" i="20"/>
  <c r="Q326" i="20"/>
  <c r="BC326" i="20"/>
  <c r="U326" i="20"/>
  <c r="AF326" i="20"/>
  <c r="AQ326" i="20"/>
  <c r="V326" i="20"/>
  <c r="AG326" i="20"/>
  <c r="AR326" i="20"/>
  <c r="W326" i="20"/>
  <c r="AH326" i="20"/>
  <c r="AS326" i="20"/>
  <c r="X326" i="20"/>
  <c r="AI326" i="20"/>
  <c r="AT326" i="20"/>
  <c r="Y326" i="20"/>
  <c r="AJ326" i="20"/>
  <c r="AU326" i="20"/>
  <c r="BD326" i="20"/>
  <c r="BF326" i="20"/>
  <c r="Z326" i="20"/>
  <c r="AK326" i="20"/>
  <c r="AV326" i="20"/>
  <c r="AA326" i="20"/>
  <c r="AL326" i="20"/>
  <c r="AW326" i="20"/>
  <c r="AB326" i="20"/>
  <c r="AM326" i="20"/>
  <c r="AX326" i="20"/>
  <c r="AC326" i="20"/>
  <c r="AN326" i="20"/>
  <c r="AY326" i="20"/>
  <c r="AD326" i="20"/>
  <c r="AO326" i="20"/>
  <c r="AZ326" i="20"/>
  <c r="BE326" i="20"/>
  <c r="BG326" i="20"/>
  <c r="BH326" i="20"/>
  <c r="BI326" i="20"/>
  <c r="BJ326" i="20"/>
  <c r="BK326" i="20"/>
  <c r="BL326" i="20"/>
  <c r="H327" i="20"/>
  <c r="I327" i="20"/>
  <c r="J327" i="20"/>
  <c r="K327" i="20"/>
  <c r="L327" i="20"/>
  <c r="BB327" i="20"/>
  <c r="M327" i="20"/>
  <c r="N327" i="20"/>
  <c r="O327" i="20"/>
  <c r="P327" i="20"/>
  <c r="Q327" i="20"/>
  <c r="BC327" i="20"/>
  <c r="U327" i="20"/>
  <c r="AF327" i="20"/>
  <c r="AQ327" i="20"/>
  <c r="V327" i="20"/>
  <c r="AG327" i="20"/>
  <c r="AR327" i="20"/>
  <c r="W327" i="20"/>
  <c r="AH327" i="20"/>
  <c r="AS327" i="20"/>
  <c r="X327" i="20"/>
  <c r="AI327" i="20"/>
  <c r="AT327" i="20"/>
  <c r="Y327" i="20"/>
  <c r="AJ327" i="20"/>
  <c r="AU327" i="20"/>
  <c r="BD327" i="20"/>
  <c r="BF327" i="20"/>
  <c r="Z327" i="20"/>
  <c r="AK327" i="20"/>
  <c r="AV327" i="20"/>
  <c r="AA327" i="20"/>
  <c r="AL327" i="20"/>
  <c r="AW327" i="20"/>
  <c r="AB327" i="20"/>
  <c r="AM327" i="20"/>
  <c r="AX327" i="20"/>
  <c r="AC327" i="20"/>
  <c r="AN327" i="20"/>
  <c r="AY327" i="20"/>
  <c r="AD327" i="20"/>
  <c r="AO327" i="20"/>
  <c r="AZ327" i="20"/>
  <c r="BE327" i="20"/>
  <c r="BG327" i="20"/>
  <c r="BH327" i="20"/>
  <c r="BI327" i="20"/>
  <c r="BJ327" i="20"/>
  <c r="BK327" i="20"/>
  <c r="BL327" i="20"/>
  <c r="H328" i="20"/>
  <c r="I328" i="20"/>
  <c r="J328" i="20"/>
  <c r="K328" i="20"/>
  <c r="L328" i="20"/>
  <c r="BB328" i="20"/>
  <c r="M328" i="20"/>
  <c r="N328" i="20"/>
  <c r="O328" i="20"/>
  <c r="P328" i="20"/>
  <c r="Q328" i="20"/>
  <c r="BC328" i="20"/>
  <c r="U328" i="20"/>
  <c r="AF328" i="20"/>
  <c r="AQ328" i="20"/>
  <c r="V328" i="20"/>
  <c r="AG328" i="20"/>
  <c r="AR328" i="20"/>
  <c r="W328" i="20"/>
  <c r="AH328" i="20"/>
  <c r="AS328" i="20"/>
  <c r="X328" i="20"/>
  <c r="AI328" i="20"/>
  <c r="AT328" i="20"/>
  <c r="Y328" i="20"/>
  <c r="AJ328" i="20"/>
  <c r="AU328" i="20"/>
  <c r="BD328" i="20"/>
  <c r="BF328" i="20"/>
  <c r="Z328" i="20"/>
  <c r="AK328" i="20"/>
  <c r="AV328" i="20"/>
  <c r="AA328" i="20"/>
  <c r="AL328" i="20"/>
  <c r="AW328" i="20"/>
  <c r="AB328" i="20"/>
  <c r="AM328" i="20"/>
  <c r="AX328" i="20"/>
  <c r="AC328" i="20"/>
  <c r="AN328" i="20"/>
  <c r="AY328" i="20"/>
  <c r="AD328" i="20"/>
  <c r="AO328" i="20"/>
  <c r="AZ328" i="20"/>
  <c r="BE328" i="20"/>
  <c r="BG328" i="20"/>
  <c r="BH328" i="20"/>
  <c r="BI328" i="20"/>
  <c r="BJ328" i="20"/>
  <c r="BK328" i="20"/>
  <c r="BL328" i="20"/>
  <c r="H329" i="20"/>
  <c r="I329" i="20"/>
  <c r="J329" i="20"/>
  <c r="K329" i="20"/>
  <c r="L329" i="20"/>
  <c r="BB329" i="20"/>
  <c r="M329" i="20"/>
  <c r="N329" i="20"/>
  <c r="O329" i="20"/>
  <c r="P329" i="20"/>
  <c r="Q329" i="20"/>
  <c r="BC329" i="20"/>
  <c r="U329" i="20"/>
  <c r="AF329" i="20"/>
  <c r="AQ329" i="20"/>
  <c r="V329" i="20"/>
  <c r="AG329" i="20"/>
  <c r="AR329" i="20"/>
  <c r="W329" i="20"/>
  <c r="AH329" i="20"/>
  <c r="AS329" i="20"/>
  <c r="X329" i="20"/>
  <c r="AI329" i="20"/>
  <c r="AT329" i="20"/>
  <c r="Y329" i="20"/>
  <c r="AJ329" i="20"/>
  <c r="AU329" i="20"/>
  <c r="BD329" i="20"/>
  <c r="BF329" i="20"/>
  <c r="Z329" i="20"/>
  <c r="AK329" i="20"/>
  <c r="AV329" i="20"/>
  <c r="AA329" i="20"/>
  <c r="AL329" i="20"/>
  <c r="AW329" i="20"/>
  <c r="AB329" i="20"/>
  <c r="AM329" i="20"/>
  <c r="AX329" i="20"/>
  <c r="AC329" i="20"/>
  <c r="AN329" i="20"/>
  <c r="AY329" i="20"/>
  <c r="AD329" i="20"/>
  <c r="AO329" i="20"/>
  <c r="AZ329" i="20"/>
  <c r="BE329" i="20"/>
  <c r="BG329" i="20"/>
  <c r="BH329" i="20"/>
  <c r="BI329" i="20"/>
  <c r="BJ329" i="20"/>
  <c r="BK329" i="20"/>
  <c r="BL329" i="20"/>
  <c r="H330" i="20"/>
  <c r="I330" i="20"/>
  <c r="J330" i="20"/>
  <c r="K330" i="20"/>
  <c r="L330" i="20"/>
  <c r="BB330" i="20"/>
  <c r="M330" i="20"/>
  <c r="N330" i="20"/>
  <c r="O330" i="20"/>
  <c r="P330" i="20"/>
  <c r="Q330" i="20"/>
  <c r="BC330" i="20"/>
  <c r="U330" i="20"/>
  <c r="AF330" i="20"/>
  <c r="AQ330" i="20"/>
  <c r="V330" i="20"/>
  <c r="AG330" i="20"/>
  <c r="AR330" i="20"/>
  <c r="W330" i="20"/>
  <c r="AH330" i="20"/>
  <c r="AS330" i="20"/>
  <c r="X330" i="20"/>
  <c r="AI330" i="20"/>
  <c r="AT330" i="20"/>
  <c r="Y330" i="20"/>
  <c r="AJ330" i="20"/>
  <c r="AU330" i="20"/>
  <c r="BD330" i="20"/>
  <c r="BF330" i="20"/>
  <c r="Z330" i="20"/>
  <c r="AK330" i="20"/>
  <c r="AV330" i="20"/>
  <c r="AA330" i="20"/>
  <c r="AL330" i="20"/>
  <c r="AW330" i="20"/>
  <c r="AB330" i="20"/>
  <c r="AM330" i="20"/>
  <c r="AX330" i="20"/>
  <c r="AC330" i="20"/>
  <c r="AN330" i="20"/>
  <c r="AY330" i="20"/>
  <c r="AD330" i="20"/>
  <c r="AO330" i="20"/>
  <c r="AZ330" i="20"/>
  <c r="BE330" i="20"/>
  <c r="BG330" i="20"/>
  <c r="BH330" i="20"/>
  <c r="BI330" i="20"/>
  <c r="BJ330" i="20"/>
  <c r="BK330" i="20"/>
  <c r="BL330" i="20"/>
  <c r="H331" i="20"/>
  <c r="I331" i="20"/>
  <c r="J331" i="20"/>
  <c r="K331" i="20"/>
  <c r="L331" i="20"/>
  <c r="BB331" i="20"/>
  <c r="M331" i="20"/>
  <c r="N331" i="20"/>
  <c r="O331" i="20"/>
  <c r="P331" i="20"/>
  <c r="Q331" i="20"/>
  <c r="BC331" i="20"/>
  <c r="U331" i="20"/>
  <c r="AF331" i="20"/>
  <c r="AQ331" i="20"/>
  <c r="V331" i="20"/>
  <c r="AG331" i="20"/>
  <c r="AR331" i="20"/>
  <c r="W331" i="20"/>
  <c r="AH331" i="20"/>
  <c r="AS331" i="20"/>
  <c r="X331" i="20"/>
  <c r="AI331" i="20"/>
  <c r="AT331" i="20"/>
  <c r="Y331" i="20"/>
  <c r="AJ331" i="20"/>
  <c r="AU331" i="20"/>
  <c r="BD331" i="20"/>
  <c r="BF331" i="20"/>
  <c r="Z331" i="20"/>
  <c r="AK331" i="20"/>
  <c r="AV331" i="20"/>
  <c r="AA331" i="20"/>
  <c r="AL331" i="20"/>
  <c r="AW331" i="20"/>
  <c r="AB331" i="20"/>
  <c r="AM331" i="20"/>
  <c r="AX331" i="20"/>
  <c r="AC331" i="20"/>
  <c r="AN331" i="20"/>
  <c r="AY331" i="20"/>
  <c r="AD331" i="20"/>
  <c r="AO331" i="20"/>
  <c r="AZ331" i="20"/>
  <c r="BE331" i="20"/>
  <c r="BG331" i="20"/>
  <c r="BH331" i="20"/>
  <c r="BI331" i="20"/>
  <c r="BJ331" i="20"/>
  <c r="BK331" i="20"/>
  <c r="BL331" i="20"/>
  <c r="H332" i="20"/>
  <c r="I332" i="20"/>
  <c r="J332" i="20"/>
  <c r="K332" i="20"/>
  <c r="L332" i="20"/>
  <c r="BB332" i="20"/>
  <c r="M332" i="20"/>
  <c r="N332" i="20"/>
  <c r="O332" i="20"/>
  <c r="P332" i="20"/>
  <c r="Q332" i="20"/>
  <c r="BC332" i="20"/>
  <c r="U332" i="20"/>
  <c r="AF332" i="20"/>
  <c r="AQ332" i="20"/>
  <c r="V332" i="20"/>
  <c r="AG332" i="20"/>
  <c r="AR332" i="20"/>
  <c r="W332" i="20"/>
  <c r="AH332" i="20"/>
  <c r="AS332" i="20"/>
  <c r="X332" i="20"/>
  <c r="AI332" i="20"/>
  <c r="AT332" i="20"/>
  <c r="Y332" i="20"/>
  <c r="AJ332" i="20"/>
  <c r="AU332" i="20"/>
  <c r="BD332" i="20"/>
  <c r="BF332" i="20"/>
  <c r="Z332" i="20"/>
  <c r="AK332" i="20"/>
  <c r="AV332" i="20"/>
  <c r="AA332" i="20"/>
  <c r="AL332" i="20"/>
  <c r="AW332" i="20"/>
  <c r="AB332" i="20"/>
  <c r="AM332" i="20"/>
  <c r="AX332" i="20"/>
  <c r="AC332" i="20"/>
  <c r="AN332" i="20"/>
  <c r="AY332" i="20"/>
  <c r="AD332" i="20"/>
  <c r="AO332" i="20"/>
  <c r="AZ332" i="20"/>
  <c r="BE332" i="20"/>
  <c r="BG332" i="20"/>
  <c r="BH332" i="20"/>
  <c r="BI332" i="20"/>
  <c r="BJ332" i="20"/>
  <c r="BK332" i="20"/>
  <c r="BL332" i="20"/>
  <c r="H333" i="20"/>
  <c r="I333" i="20"/>
  <c r="J333" i="20"/>
  <c r="K333" i="20"/>
  <c r="L333" i="20"/>
  <c r="BB333" i="20"/>
  <c r="M333" i="20"/>
  <c r="N333" i="20"/>
  <c r="O333" i="20"/>
  <c r="P333" i="20"/>
  <c r="Q333" i="20"/>
  <c r="BC333" i="20"/>
  <c r="U333" i="20"/>
  <c r="AF333" i="20"/>
  <c r="AQ333" i="20"/>
  <c r="V333" i="20"/>
  <c r="AG333" i="20"/>
  <c r="AR333" i="20"/>
  <c r="W333" i="20"/>
  <c r="AH333" i="20"/>
  <c r="AS333" i="20"/>
  <c r="X333" i="20"/>
  <c r="AI333" i="20"/>
  <c r="AT333" i="20"/>
  <c r="Y333" i="20"/>
  <c r="AJ333" i="20"/>
  <c r="AU333" i="20"/>
  <c r="BD333" i="20"/>
  <c r="BF333" i="20"/>
  <c r="Z333" i="20"/>
  <c r="AK333" i="20"/>
  <c r="AV333" i="20"/>
  <c r="AA333" i="20"/>
  <c r="AL333" i="20"/>
  <c r="AW333" i="20"/>
  <c r="AB333" i="20"/>
  <c r="AM333" i="20"/>
  <c r="AX333" i="20"/>
  <c r="AC333" i="20"/>
  <c r="AN333" i="20"/>
  <c r="AY333" i="20"/>
  <c r="AD333" i="20"/>
  <c r="AO333" i="20"/>
  <c r="AZ333" i="20"/>
  <c r="BE333" i="20"/>
  <c r="BG333" i="20"/>
  <c r="BH333" i="20"/>
  <c r="BI333" i="20"/>
  <c r="BJ333" i="20"/>
  <c r="BK333" i="20"/>
  <c r="BL333" i="20"/>
  <c r="H334" i="20"/>
  <c r="I334" i="20"/>
  <c r="J334" i="20"/>
  <c r="K334" i="20"/>
  <c r="L334" i="20"/>
  <c r="BB334" i="20"/>
  <c r="M334" i="20"/>
  <c r="N334" i="20"/>
  <c r="O334" i="20"/>
  <c r="P334" i="20"/>
  <c r="Q334" i="20"/>
  <c r="BC334" i="20"/>
  <c r="U334" i="20"/>
  <c r="AF334" i="20"/>
  <c r="AQ334" i="20"/>
  <c r="V334" i="20"/>
  <c r="AG334" i="20"/>
  <c r="AR334" i="20"/>
  <c r="W334" i="20"/>
  <c r="AH334" i="20"/>
  <c r="AS334" i="20"/>
  <c r="X334" i="20"/>
  <c r="AI334" i="20"/>
  <c r="AT334" i="20"/>
  <c r="Y334" i="20"/>
  <c r="AJ334" i="20"/>
  <c r="AU334" i="20"/>
  <c r="BD334" i="20"/>
  <c r="BF334" i="20"/>
  <c r="Z334" i="20"/>
  <c r="AK334" i="20"/>
  <c r="AV334" i="20"/>
  <c r="AA334" i="20"/>
  <c r="AL334" i="20"/>
  <c r="AW334" i="20"/>
  <c r="AB334" i="20"/>
  <c r="AM334" i="20"/>
  <c r="AX334" i="20"/>
  <c r="AC334" i="20"/>
  <c r="AN334" i="20"/>
  <c r="AY334" i="20"/>
  <c r="AD334" i="20"/>
  <c r="AO334" i="20"/>
  <c r="AZ334" i="20"/>
  <c r="BE334" i="20"/>
  <c r="BG334" i="20"/>
  <c r="BH334" i="20"/>
  <c r="BI334" i="20"/>
  <c r="BJ334" i="20"/>
  <c r="BK334" i="20"/>
  <c r="BL334" i="20"/>
  <c r="H335" i="20"/>
  <c r="I335" i="20"/>
  <c r="J335" i="20"/>
  <c r="K335" i="20"/>
  <c r="L335" i="20"/>
  <c r="BB335" i="20"/>
  <c r="M335" i="20"/>
  <c r="N335" i="20"/>
  <c r="O335" i="20"/>
  <c r="P335" i="20"/>
  <c r="Q335" i="20"/>
  <c r="BC335" i="20"/>
  <c r="U335" i="20"/>
  <c r="AF335" i="20"/>
  <c r="AQ335" i="20"/>
  <c r="V335" i="20"/>
  <c r="AG335" i="20"/>
  <c r="AR335" i="20"/>
  <c r="W335" i="20"/>
  <c r="AH335" i="20"/>
  <c r="AS335" i="20"/>
  <c r="X335" i="20"/>
  <c r="AI335" i="20"/>
  <c r="AT335" i="20"/>
  <c r="Y335" i="20"/>
  <c r="AJ335" i="20"/>
  <c r="AU335" i="20"/>
  <c r="BD335" i="20"/>
  <c r="BF335" i="20"/>
  <c r="Z335" i="20"/>
  <c r="AK335" i="20"/>
  <c r="AV335" i="20"/>
  <c r="AA335" i="20"/>
  <c r="AL335" i="20"/>
  <c r="AW335" i="20"/>
  <c r="AB335" i="20"/>
  <c r="AM335" i="20"/>
  <c r="AX335" i="20"/>
  <c r="AC335" i="20"/>
  <c r="AN335" i="20"/>
  <c r="AY335" i="20"/>
  <c r="AD335" i="20"/>
  <c r="AO335" i="20"/>
  <c r="AZ335" i="20"/>
  <c r="BE335" i="20"/>
  <c r="BG335" i="20"/>
  <c r="BH335" i="20"/>
  <c r="BI335" i="20"/>
  <c r="BJ335" i="20"/>
  <c r="BK335" i="20"/>
  <c r="BL335" i="20"/>
  <c r="H336" i="20"/>
  <c r="I336" i="20"/>
  <c r="J336" i="20"/>
  <c r="K336" i="20"/>
  <c r="L336" i="20"/>
  <c r="BB336" i="20"/>
  <c r="M336" i="20"/>
  <c r="N336" i="20"/>
  <c r="O336" i="20"/>
  <c r="P336" i="20"/>
  <c r="Q336" i="20"/>
  <c r="BC336" i="20"/>
  <c r="U336" i="20"/>
  <c r="AF336" i="20"/>
  <c r="AQ336" i="20"/>
  <c r="V336" i="20"/>
  <c r="AG336" i="20"/>
  <c r="AR336" i="20"/>
  <c r="W336" i="20"/>
  <c r="AH336" i="20"/>
  <c r="AS336" i="20"/>
  <c r="X336" i="20"/>
  <c r="AI336" i="20"/>
  <c r="AT336" i="20"/>
  <c r="Y336" i="20"/>
  <c r="AJ336" i="20"/>
  <c r="AU336" i="20"/>
  <c r="BD336" i="20"/>
  <c r="BF336" i="20"/>
  <c r="Z336" i="20"/>
  <c r="AK336" i="20"/>
  <c r="AV336" i="20"/>
  <c r="AA336" i="20"/>
  <c r="AL336" i="20"/>
  <c r="AW336" i="20"/>
  <c r="AB336" i="20"/>
  <c r="AM336" i="20"/>
  <c r="AX336" i="20"/>
  <c r="AC336" i="20"/>
  <c r="AN336" i="20"/>
  <c r="AY336" i="20"/>
  <c r="AD336" i="20"/>
  <c r="AO336" i="20"/>
  <c r="AZ336" i="20"/>
  <c r="BE336" i="20"/>
  <c r="BG336" i="20"/>
  <c r="BH336" i="20"/>
  <c r="BI336" i="20"/>
  <c r="BJ336" i="20"/>
  <c r="BK336" i="20"/>
  <c r="BL336" i="20"/>
  <c r="H337" i="20"/>
  <c r="I337" i="20"/>
  <c r="J337" i="20"/>
  <c r="K337" i="20"/>
  <c r="L337" i="20"/>
  <c r="BB337" i="20"/>
  <c r="M337" i="20"/>
  <c r="N337" i="20"/>
  <c r="O337" i="20"/>
  <c r="P337" i="20"/>
  <c r="Q337" i="20"/>
  <c r="BC337" i="20"/>
  <c r="U337" i="20"/>
  <c r="AF337" i="20"/>
  <c r="AQ337" i="20"/>
  <c r="V337" i="20"/>
  <c r="AG337" i="20"/>
  <c r="AR337" i="20"/>
  <c r="W337" i="20"/>
  <c r="AH337" i="20"/>
  <c r="AS337" i="20"/>
  <c r="X337" i="20"/>
  <c r="AI337" i="20"/>
  <c r="AT337" i="20"/>
  <c r="Y337" i="20"/>
  <c r="AJ337" i="20"/>
  <c r="AU337" i="20"/>
  <c r="BD337" i="20"/>
  <c r="BF337" i="20"/>
  <c r="Z337" i="20"/>
  <c r="AK337" i="20"/>
  <c r="AV337" i="20"/>
  <c r="AA337" i="20"/>
  <c r="AL337" i="20"/>
  <c r="AW337" i="20"/>
  <c r="AB337" i="20"/>
  <c r="AM337" i="20"/>
  <c r="AX337" i="20"/>
  <c r="AC337" i="20"/>
  <c r="AN337" i="20"/>
  <c r="AY337" i="20"/>
  <c r="AD337" i="20"/>
  <c r="AO337" i="20"/>
  <c r="AZ337" i="20"/>
  <c r="BE337" i="20"/>
  <c r="BG337" i="20"/>
  <c r="BH337" i="20"/>
  <c r="BI337" i="20"/>
  <c r="BJ337" i="20"/>
  <c r="BK337" i="20"/>
  <c r="BL337" i="20"/>
  <c r="H338" i="20"/>
  <c r="I338" i="20"/>
  <c r="J338" i="20"/>
  <c r="K338" i="20"/>
  <c r="L338" i="20"/>
  <c r="BB338" i="20"/>
  <c r="M338" i="20"/>
  <c r="N338" i="20"/>
  <c r="O338" i="20"/>
  <c r="P338" i="20"/>
  <c r="Q338" i="20"/>
  <c r="BC338" i="20"/>
  <c r="U338" i="20"/>
  <c r="AF338" i="20"/>
  <c r="AQ338" i="20"/>
  <c r="V338" i="20"/>
  <c r="AG338" i="20"/>
  <c r="AR338" i="20"/>
  <c r="W338" i="20"/>
  <c r="AH338" i="20"/>
  <c r="AS338" i="20"/>
  <c r="X338" i="20"/>
  <c r="AI338" i="20"/>
  <c r="AT338" i="20"/>
  <c r="Y338" i="20"/>
  <c r="AJ338" i="20"/>
  <c r="AU338" i="20"/>
  <c r="BD338" i="20"/>
  <c r="BF338" i="20"/>
  <c r="Z338" i="20"/>
  <c r="AK338" i="20"/>
  <c r="AV338" i="20"/>
  <c r="AA338" i="20"/>
  <c r="AL338" i="20"/>
  <c r="AW338" i="20"/>
  <c r="AB338" i="20"/>
  <c r="AM338" i="20"/>
  <c r="AX338" i="20"/>
  <c r="AC338" i="20"/>
  <c r="AN338" i="20"/>
  <c r="AY338" i="20"/>
  <c r="AD338" i="20"/>
  <c r="AO338" i="20"/>
  <c r="AZ338" i="20"/>
  <c r="BE338" i="20"/>
  <c r="BG338" i="20"/>
  <c r="BH338" i="20"/>
  <c r="BI338" i="20"/>
  <c r="BJ338" i="20"/>
  <c r="BK338" i="20"/>
  <c r="BL338" i="20"/>
  <c r="H339" i="20"/>
  <c r="I339" i="20"/>
  <c r="J339" i="20"/>
  <c r="K339" i="20"/>
  <c r="L339" i="20"/>
  <c r="BB339" i="20"/>
  <c r="M339" i="20"/>
  <c r="N339" i="20"/>
  <c r="O339" i="20"/>
  <c r="P339" i="20"/>
  <c r="Q339" i="20"/>
  <c r="BC339" i="20"/>
  <c r="U339" i="20"/>
  <c r="AF339" i="20"/>
  <c r="AQ339" i="20"/>
  <c r="V339" i="20"/>
  <c r="AG339" i="20"/>
  <c r="AR339" i="20"/>
  <c r="W339" i="20"/>
  <c r="AH339" i="20"/>
  <c r="AS339" i="20"/>
  <c r="X339" i="20"/>
  <c r="AI339" i="20"/>
  <c r="AT339" i="20"/>
  <c r="Y339" i="20"/>
  <c r="AJ339" i="20"/>
  <c r="AU339" i="20"/>
  <c r="BD339" i="20"/>
  <c r="BF339" i="20"/>
  <c r="Z339" i="20"/>
  <c r="AK339" i="20"/>
  <c r="AV339" i="20"/>
  <c r="AA339" i="20"/>
  <c r="AL339" i="20"/>
  <c r="AW339" i="20"/>
  <c r="AB339" i="20"/>
  <c r="AM339" i="20"/>
  <c r="AX339" i="20"/>
  <c r="AC339" i="20"/>
  <c r="AN339" i="20"/>
  <c r="AY339" i="20"/>
  <c r="AD339" i="20"/>
  <c r="AO339" i="20"/>
  <c r="AZ339" i="20"/>
  <c r="BE339" i="20"/>
  <c r="BG339" i="20"/>
  <c r="BH339" i="20"/>
  <c r="BI339" i="20"/>
  <c r="BJ339" i="20"/>
  <c r="BK339" i="20"/>
  <c r="BL339" i="20"/>
  <c r="H340" i="20"/>
  <c r="I340" i="20"/>
  <c r="J340" i="20"/>
  <c r="K340" i="20"/>
  <c r="L340" i="20"/>
  <c r="BB340" i="20"/>
  <c r="M340" i="20"/>
  <c r="N340" i="20"/>
  <c r="O340" i="20"/>
  <c r="P340" i="20"/>
  <c r="Q340" i="20"/>
  <c r="BC340" i="20"/>
  <c r="U340" i="20"/>
  <c r="AF340" i="20"/>
  <c r="AQ340" i="20"/>
  <c r="V340" i="20"/>
  <c r="AG340" i="20"/>
  <c r="AR340" i="20"/>
  <c r="W340" i="20"/>
  <c r="AH340" i="20"/>
  <c r="AS340" i="20"/>
  <c r="X340" i="20"/>
  <c r="AI340" i="20"/>
  <c r="AT340" i="20"/>
  <c r="Y340" i="20"/>
  <c r="AJ340" i="20"/>
  <c r="AU340" i="20"/>
  <c r="BD340" i="20"/>
  <c r="BF340" i="20"/>
  <c r="Z340" i="20"/>
  <c r="AK340" i="20"/>
  <c r="AV340" i="20"/>
  <c r="AA340" i="20"/>
  <c r="AL340" i="20"/>
  <c r="AW340" i="20"/>
  <c r="AB340" i="20"/>
  <c r="AM340" i="20"/>
  <c r="AX340" i="20"/>
  <c r="AC340" i="20"/>
  <c r="AN340" i="20"/>
  <c r="AY340" i="20"/>
  <c r="AD340" i="20"/>
  <c r="AO340" i="20"/>
  <c r="AZ340" i="20"/>
  <c r="BE340" i="20"/>
  <c r="BG340" i="20"/>
  <c r="BH340" i="20"/>
  <c r="BI340" i="20"/>
  <c r="BJ340" i="20"/>
  <c r="BK340" i="20"/>
  <c r="BL340" i="20"/>
  <c r="H341" i="20"/>
  <c r="I341" i="20"/>
  <c r="J341" i="20"/>
  <c r="K341" i="20"/>
  <c r="L341" i="20"/>
  <c r="BB341" i="20"/>
  <c r="M341" i="20"/>
  <c r="N341" i="20"/>
  <c r="O341" i="20"/>
  <c r="P341" i="20"/>
  <c r="Q341" i="20"/>
  <c r="BC341" i="20"/>
  <c r="U341" i="20"/>
  <c r="AF341" i="20"/>
  <c r="AQ341" i="20"/>
  <c r="V341" i="20"/>
  <c r="AG341" i="20"/>
  <c r="AR341" i="20"/>
  <c r="W341" i="20"/>
  <c r="AH341" i="20"/>
  <c r="AS341" i="20"/>
  <c r="X341" i="20"/>
  <c r="AI341" i="20"/>
  <c r="AT341" i="20"/>
  <c r="Y341" i="20"/>
  <c r="AJ341" i="20"/>
  <c r="AU341" i="20"/>
  <c r="BD341" i="20"/>
  <c r="BF341" i="20"/>
  <c r="Z341" i="20"/>
  <c r="AK341" i="20"/>
  <c r="AV341" i="20"/>
  <c r="AA341" i="20"/>
  <c r="AL341" i="20"/>
  <c r="AW341" i="20"/>
  <c r="AB341" i="20"/>
  <c r="AM341" i="20"/>
  <c r="AX341" i="20"/>
  <c r="AC341" i="20"/>
  <c r="AN341" i="20"/>
  <c r="AY341" i="20"/>
  <c r="AD341" i="20"/>
  <c r="AO341" i="20"/>
  <c r="AZ341" i="20"/>
  <c r="BE341" i="20"/>
  <c r="BG341" i="20"/>
  <c r="BH341" i="20"/>
  <c r="BI341" i="20"/>
  <c r="BJ341" i="20"/>
  <c r="BK341" i="20"/>
  <c r="BL341" i="20"/>
  <c r="H342" i="20"/>
  <c r="I342" i="20"/>
  <c r="J342" i="20"/>
  <c r="K342" i="20"/>
  <c r="L342" i="20"/>
  <c r="BB342" i="20"/>
  <c r="M342" i="20"/>
  <c r="N342" i="20"/>
  <c r="O342" i="20"/>
  <c r="P342" i="20"/>
  <c r="Q342" i="20"/>
  <c r="BC342" i="20"/>
  <c r="U342" i="20"/>
  <c r="AF342" i="20"/>
  <c r="AQ342" i="20"/>
  <c r="V342" i="20"/>
  <c r="AG342" i="20"/>
  <c r="AR342" i="20"/>
  <c r="W342" i="20"/>
  <c r="AH342" i="20"/>
  <c r="AS342" i="20"/>
  <c r="X342" i="20"/>
  <c r="AI342" i="20"/>
  <c r="AT342" i="20"/>
  <c r="Y342" i="20"/>
  <c r="AJ342" i="20"/>
  <c r="AU342" i="20"/>
  <c r="BD342" i="20"/>
  <c r="BF342" i="20"/>
  <c r="Z342" i="20"/>
  <c r="AK342" i="20"/>
  <c r="AV342" i="20"/>
  <c r="AA342" i="20"/>
  <c r="AL342" i="20"/>
  <c r="AW342" i="20"/>
  <c r="AB342" i="20"/>
  <c r="AM342" i="20"/>
  <c r="AX342" i="20"/>
  <c r="AC342" i="20"/>
  <c r="AN342" i="20"/>
  <c r="AY342" i="20"/>
  <c r="AD342" i="20"/>
  <c r="AO342" i="20"/>
  <c r="AZ342" i="20"/>
  <c r="BE342" i="20"/>
  <c r="BG342" i="20"/>
  <c r="BH342" i="20"/>
  <c r="BI342" i="20"/>
  <c r="BJ342" i="20"/>
  <c r="BK342" i="20"/>
  <c r="BL342" i="20"/>
  <c r="H343" i="20"/>
  <c r="I343" i="20"/>
  <c r="J343" i="20"/>
  <c r="K343" i="20"/>
  <c r="L343" i="20"/>
  <c r="BB343" i="20"/>
  <c r="M343" i="20"/>
  <c r="N343" i="20"/>
  <c r="O343" i="20"/>
  <c r="P343" i="20"/>
  <c r="Q343" i="20"/>
  <c r="BC343" i="20"/>
  <c r="U343" i="20"/>
  <c r="AF343" i="20"/>
  <c r="AQ343" i="20"/>
  <c r="V343" i="20"/>
  <c r="AG343" i="20"/>
  <c r="AR343" i="20"/>
  <c r="W343" i="20"/>
  <c r="AH343" i="20"/>
  <c r="AS343" i="20"/>
  <c r="X343" i="20"/>
  <c r="AI343" i="20"/>
  <c r="AT343" i="20"/>
  <c r="Y343" i="20"/>
  <c r="AJ343" i="20"/>
  <c r="AU343" i="20"/>
  <c r="BD343" i="20"/>
  <c r="BF343" i="20"/>
  <c r="Z343" i="20"/>
  <c r="AK343" i="20"/>
  <c r="AV343" i="20"/>
  <c r="AA343" i="20"/>
  <c r="AL343" i="20"/>
  <c r="AW343" i="20"/>
  <c r="AB343" i="20"/>
  <c r="AM343" i="20"/>
  <c r="AX343" i="20"/>
  <c r="AC343" i="20"/>
  <c r="AN343" i="20"/>
  <c r="AY343" i="20"/>
  <c r="AD343" i="20"/>
  <c r="AO343" i="20"/>
  <c r="AZ343" i="20"/>
  <c r="BE343" i="20"/>
  <c r="BG343" i="20"/>
  <c r="BH343" i="20"/>
  <c r="BI343" i="20"/>
  <c r="BJ343" i="20"/>
  <c r="BK343" i="20"/>
  <c r="BL343" i="20"/>
  <c r="H344" i="20"/>
  <c r="I344" i="20"/>
  <c r="J344" i="20"/>
  <c r="K344" i="20"/>
  <c r="L344" i="20"/>
  <c r="BB344" i="20"/>
  <c r="M344" i="20"/>
  <c r="N344" i="20"/>
  <c r="O344" i="20"/>
  <c r="P344" i="20"/>
  <c r="Q344" i="20"/>
  <c r="BC344" i="20"/>
  <c r="U344" i="20"/>
  <c r="AF344" i="20"/>
  <c r="AQ344" i="20"/>
  <c r="V344" i="20"/>
  <c r="AG344" i="20"/>
  <c r="AR344" i="20"/>
  <c r="W344" i="20"/>
  <c r="AH344" i="20"/>
  <c r="AS344" i="20"/>
  <c r="X344" i="20"/>
  <c r="AI344" i="20"/>
  <c r="AT344" i="20"/>
  <c r="Y344" i="20"/>
  <c r="AJ344" i="20"/>
  <c r="AU344" i="20"/>
  <c r="BD344" i="20"/>
  <c r="BF344" i="20"/>
  <c r="Z344" i="20"/>
  <c r="AK344" i="20"/>
  <c r="AV344" i="20"/>
  <c r="AA344" i="20"/>
  <c r="AL344" i="20"/>
  <c r="AW344" i="20"/>
  <c r="AB344" i="20"/>
  <c r="AM344" i="20"/>
  <c r="AX344" i="20"/>
  <c r="AC344" i="20"/>
  <c r="AN344" i="20"/>
  <c r="AY344" i="20"/>
  <c r="AD344" i="20"/>
  <c r="AO344" i="20"/>
  <c r="AZ344" i="20"/>
  <c r="BE344" i="20"/>
  <c r="BG344" i="20"/>
  <c r="BH344" i="20"/>
  <c r="BI344" i="20"/>
  <c r="BJ344" i="20"/>
  <c r="BK344" i="20"/>
  <c r="BL344" i="20"/>
  <c r="H345" i="20"/>
  <c r="I345" i="20"/>
  <c r="J345" i="20"/>
  <c r="K345" i="20"/>
  <c r="L345" i="20"/>
  <c r="BB345" i="20"/>
  <c r="M345" i="20"/>
  <c r="N345" i="20"/>
  <c r="O345" i="20"/>
  <c r="P345" i="20"/>
  <c r="Q345" i="20"/>
  <c r="BC345" i="20"/>
  <c r="U345" i="20"/>
  <c r="AF345" i="20"/>
  <c r="AQ345" i="20"/>
  <c r="V345" i="20"/>
  <c r="AG345" i="20"/>
  <c r="AR345" i="20"/>
  <c r="W345" i="20"/>
  <c r="AH345" i="20"/>
  <c r="AS345" i="20"/>
  <c r="X345" i="20"/>
  <c r="AI345" i="20"/>
  <c r="AT345" i="20"/>
  <c r="Y345" i="20"/>
  <c r="AJ345" i="20"/>
  <c r="AU345" i="20"/>
  <c r="BD345" i="20"/>
  <c r="BF345" i="20"/>
  <c r="Z345" i="20"/>
  <c r="AK345" i="20"/>
  <c r="AV345" i="20"/>
  <c r="AA345" i="20"/>
  <c r="AL345" i="20"/>
  <c r="AW345" i="20"/>
  <c r="AB345" i="20"/>
  <c r="AM345" i="20"/>
  <c r="AX345" i="20"/>
  <c r="AC345" i="20"/>
  <c r="AN345" i="20"/>
  <c r="AY345" i="20"/>
  <c r="AD345" i="20"/>
  <c r="AO345" i="20"/>
  <c r="AZ345" i="20"/>
  <c r="BE345" i="20"/>
  <c r="BG345" i="20"/>
  <c r="BH345" i="20"/>
  <c r="BI345" i="20"/>
  <c r="BJ345" i="20"/>
  <c r="BK345" i="20"/>
  <c r="BL345" i="20"/>
  <c r="H346" i="20"/>
  <c r="I346" i="20"/>
  <c r="J346" i="20"/>
  <c r="K346" i="20"/>
  <c r="L346" i="20"/>
  <c r="BB346" i="20"/>
  <c r="M346" i="20"/>
  <c r="N346" i="20"/>
  <c r="O346" i="20"/>
  <c r="P346" i="20"/>
  <c r="Q346" i="20"/>
  <c r="BC346" i="20"/>
  <c r="U346" i="20"/>
  <c r="AF346" i="20"/>
  <c r="AQ346" i="20"/>
  <c r="V346" i="20"/>
  <c r="AG346" i="20"/>
  <c r="AR346" i="20"/>
  <c r="W346" i="20"/>
  <c r="AH346" i="20"/>
  <c r="AS346" i="20"/>
  <c r="X346" i="20"/>
  <c r="AI346" i="20"/>
  <c r="AT346" i="20"/>
  <c r="Y346" i="20"/>
  <c r="AJ346" i="20"/>
  <c r="AU346" i="20"/>
  <c r="BD346" i="20"/>
  <c r="BF346" i="20"/>
  <c r="Z346" i="20"/>
  <c r="AK346" i="20"/>
  <c r="AV346" i="20"/>
  <c r="AA346" i="20"/>
  <c r="AL346" i="20"/>
  <c r="AW346" i="20"/>
  <c r="AB346" i="20"/>
  <c r="AM346" i="20"/>
  <c r="AX346" i="20"/>
  <c r="AC346" i="20"/>
  <c r="AN346" i="20"/>
  <c r="AY346" i="20"/>
  <c r="AD346" i="20"/>
  <c r="AO346" i="20"/>
  <c r="AZ346" i="20"/>
  <c r="BE346" i="20"/>
  <c r="BG346" i="20"/>
  <c r="BH346" i="20"/>
  <c r="BI346" i="20"/>
  <c r="BJ346" i="20"/>
  <c r="BK346" i="20"/>
  <c r="BL346" i="20"/>
  <c r="H347" i="20"/>
  <c r="I347" i="20"/>
  <c r="J347" i="20"/>
  <c r="K347" i="20"/>
  <c r="L347" i="20"/>
  <c r="BB347" i="20"/>
  <c r="M347" i="20"/>
  <c r="N347" i="20"/>
  <c r="O347" i="20"/>
  <c r="P347" i="20"/>
  <c r="Q347" i="20"/>
  <c r="BC347" i="20"/>
  <c r="U347" i="20"/>
  <c r="AF347" i="20"/>
  <c r="AQ347" i="20"/>
  <c r="V347" i="20"/>
  <c r="AG347" i="20"/>
  <c r="AR347" i="20"/>
  <c r="W347" i="20"/>
  <c r="AH347" i="20"/>
  <c r="AS347" i="20"/>
  <c r="X347" i="20"/>
  <c r="AI347" i="20"/>
  <c r="AT347" i="20"/>
  <c r="Y347" i="20"/>
  <c r="AJ347" i="20"/>
  <c r="AU347" i="20"/>
  <c r="BD347" i="20"/>
  <c r="BF347" i="20"/>
  <c r="Z347" i="20"/>
  <c r="AK347" i="20"/>
  <c r="AV347" i="20"/>
  <c r="AA347" i="20"/>
  <c r="AL347" i="20"/>
  <c r="AW347" i="20"/>
  <c r="AB347" i="20"/>
  <c r="AM347" i="20"/>
  <c r="AX347" i="20"/>
  <c r="AC347" i="20"/>
  <c r="AN347" i="20"/>
  <c r="AY347" i="20"/>
  <c r="AD347" i="20"/>
  <c r="AO347" i="20"/>
  <c r="AZ347" i="20"/>
  <c r="BE347" i="20"/>
  <c r="BG347" i="20"/>
  <c r="BH347" i="20"/>
  <c r="BI347" i="20"/>
  <c r="BJ347" i="20"/>
  <c r="BK347" i="20"/>
  <c r="BL347" i="20"/>
  <c r="H348" i="20"/>
  <c r="I348" i="20"/>
  <c r="J348" i="20"/>
  <c r="K348" i="20"/>
  <c r="L348" i="20"/>
  <c r="BB348" i="20"/>
  <c r="M348" i="20"/>
  <c r="N348" i="20"/>
  <c r="O348" i="20"/>
  <c r="P348" i="20"/>
  <c r="Q348" i="20"/>
  <c r="BC348" i="20"/>
  <c r="U348" i="20"/>
  <c r="AF348" i="20"/>
  <c r="AQ348" i="20"/>
  <c r="V348" i="20"/>
  <c r="AG348" i="20"/>
  <c r="AR348" i="20"/>
  <c r="W348" i="20"/>
  <c r="AH348" i="20"/>
  <c r="AS348" i="20"/>
  <c r="X348" i="20"/>
  <c r="AI348" i="20"/>
  <c r="AT348" i="20"/>
  <c r="Y348" i="20"/>
  <c r="AJ348" i="20"/>
  <c r="AU348" i="20"/>
  <c r="BD348" i="20"/>
  <c r="BF348" i="20"/>
  <c r="Z348" i="20"/>
  <c r="AK348" i="20"/>
  <c r="AV348" i="20"/>
  <c r="AA348" i="20"/>
  <c r="AL348" i="20"/>
  <c r="AW348" i="20"/>
  <c r="AB348" i="20"/>
  <c r="AM348" i="20"/>
  <c r="AX348" i="20"/>
  <c r="AC348" i="20"/>
  <c r="AN348" i="20"/>
  <c r="AY348" i="20"/>
  <c r="AD348" i="20"/>
  <c r="AO348" i="20"/>
  <c r="AZ348" i="20"/>
  <c r="BE348" i="20"/>
  <c r="BG348" i="20"/>
  <c r="BH348" i="20"/>
  <c r="BI348" i="20"/>
  <c r="BJ348" i="20"/>
  <c r="BK348" i="20"/>
  <c r="BL348" i="20"/>
  <c r="H349" i="20"/>
  <c r="I349" i="20"/>
  <c r="J349" i="20"/>
  <c r="K349" i="20"/>
  <c r="L349" i="20"/>
  <c r="BB349" i="20"/>
  <c r="M349" i="20"/>
  <c r="N349" i="20"/>
  <c r="O349" i="20"/>
  <c r="P349" i="20"/>
  <c r="Q349" i="20"/>
  <c r="BC349" i="20"/>
  <c r="U349" i="20"/>
  <c r="AF349" i="20"/>
  <c r="AQ349" i="20"/>
  <c r="V349" i="20"/>
  <c r="AG349" i="20"/>
  <c r="AR349" i="20"/>
  <c r="W349" i="20"/>
  <c r="AH349" i="20"/>
  <c r="AS349" i="20"/>
  <c r="X349" i="20"/>
  <c r="AI349" i="20"/>
  <c r="AT349" i="20"/>
  <c r="Y349" i="20"/>
  <c r="AJ349" i="20"/>
  <c r="AU349" i="20"/>
  <c r="BD349" i="20"/>
  <c r="BF349" i="20"/>
  <c r="Z349" i="20"/>
  <c r="AK349" i="20"/>
  <c r="AV349" i="20"/>
  <c r="AA349" i="20"/>
  <c r="AL349" i="20"/>
  <c r="AW349" i="20"/>
  <c r="AB349" i="20"/>
  <c r="AM349" i="20"/>
  <c r="AX349" i="20"/>
  <c r="AC349" i="20"/>
  <c r="AN349" i="20"/>
  <c r="AY349" i="20"/>
  <c r="AD349" i="20"/>
  <c r="AO349" i="20"/>
  <c r="AZ349" i="20"/>
  <c r="BE349" i="20"/>
  <c r="BG349" i="20"/>
  <c r="BH349" i="20"/>
  <c r="BI349" i="20"/>
  <c r="BJ349" i="20"/>
  <c r="BK349" i="20"/>
  <c r="BL349" i="20"/>
  <c r="H350" i="20"/>
  <c r="I350" i="20"/>
  <c r="J350" i="20"/>
  <c r="K350" i="20"/>
  <c r="L350" i="20"/>
  <c r="BB350" i="20"/>
  <c r="M350" i="20"/>
  <c r="N350" i="20"/>
  <c r="O350" i="20"/>
  <c r="P350" i="20"/>
  <c r="Q350" i="20"/>
  <c r="BC350" i="20"/>
  <c r="U350" i="20"/>
  <c r="AF350" i="20"/>
  <c r="AQ350" i="20"/>
  <c r="V350" i="20"/>
  <c r="AG350" i="20"/>
  <c r="AR350" i="20"/>
  <c r="W350" i="20"/>
  <c r="AH350" i="20"/>
  <c r="AS350" i="20"/>
  <c r="X350" i="20"/>
  <c r="AI350" i="20"/>
  <c r="AT350" i="20"/>
  <c r="Y350" i="20"/>
  <c r="AJ350" i="20"/>
  <c r="AU350" i="20"/>
  <c r="BD350" i="20"/>
  <c r="BF350" i="20"/>
  <c r="Z350" i="20"/>
  <c r="AK350" i="20"/>
  <c r="AV350" i="20"/>
  <c r="AA350" i="20"/>
  <c r="AL350" i="20"/>
  <c r="AW350" i="20"/>
  <c r="AB350" i="20"/>
  <c r="AM350" i="20"/>
  <c r="AX350" i="20"/>
  <c r="AC350" i="20"/>
  <c r="AN350" i="20"/>
  <c r="AY350" i="20"/>
  <c r="AD350" i="20"/>
  <c r="AO350" i="20"/>
  <c r="AZ350" i="20"/>
  <c r="BE350" i="20"/>
  <c r="BG350" i="20"/>
  <c r="BH350" i="20"/>
  <c r="BI350" i="20"/>
  <c r="BJ350" i="20"/>
  <c r="BK350" i="20"/>
  <c r="BL350" i="20"/>
  <c r="H351" i="20"/>
  <c r="I351" i="20"/>
  <c r="J351" i="20"/>
  <c r="K351" i="20"/>
  <c r="L351" i="20"/>
  <c r="BB351" i="20"/>
  <c r="M351" i="20"/>
  <c r="N351" i="20"/>
  <c r="O351" i="20"/>
  <c r="P351" i="20"/>
  <c r="Q351" i="20"/>
  <c r="BC351" i="20"/>
  <c r="U351" i="20"/>
  <c r="AF351" i="20"/>
  <c r="AQ351" i="20"/>
  <c r="V351" i="20"/>
  <c r="AG351" i="20"/>
  <c r="AR351" i="20"/>
  <c r="W351" i="20"/>
  <c r="AH351" i="20"/>
  <c r="AS351" i="20"/>
  <c r="X351" i="20"/>
  <c r="AI351" i="20"/>
  <c r="AT351" i="20"/>
  <c r="Y351" i="20"/>
  <c r="AJ351" i="20"/>
  <c r="AU351" i="20"/>
  <c r="BD351" i="20"/>
  <c r="BF351" i="20"/>
  <c r="Z351" i="20"/>
  <c r="AK351" i="20"/>
  <c r="AV351" i="20"/>
  <c r="AA351" i="20"/>
  <c r="AL351" i="20"/>
  <c r="AW351" i="20"/>
  <c r="AB351" i="20"/>
  <c r="AM351" i="20"/>
  <c r="AX351" i="20"/>
  <c r="AC351" i="20"/>
  <c r="AN351" i="20"/>
  <c r="AY351" i="20"/>
  <c r="AD351" i="20"/>
  <c r="AO351" i="20"/>
  <c r="AZ351" i="20"/>
  <c r="BE351" i="20"/>
  <c r="BG351" i="20"/>
  <c r="BH351" i="20"/>
  <c r="BI351" i="20"/>
  <c r="BJ351" i="20"/>
  <c r="BK351" i="20"/>
  <c r="BL351" i="20"/>
  <c r="H352" i="20"/>
  <c r="I352" i="20"/>
  <c r="J352" i="20"/>
  <c r="K352" i="20"/>
  <c r="L352" i="20"/>
  <c r="BB352" i="20"/>
  <c r="M352" i="20"/>
  <c r="N352" i="20"/>
  <c r="O352" i="20"/>
  <c r="P352" i="20"/>
  <c r="Q352" i="20"/>
  <c r="BC352" i="20"/>
  <c r="U352" i="20"/>
  <c r="AF352" i="20"/>
  <c r="AQ352" i="20"/>
  <c r="V352" i="20"/>
  <c r="AG352" i="20"/>
  <c r="AR352" i="20"/>
  <c r="W352" i="20"/>
  <c r="AH352" i="20"/>
  <c r="AS352" i="20"/>
  <c r="X352" i="20"/>
  <c r="AI352" i="20"/>
  <c r="AT352" i="20"/>
  <c r="Y352" i="20"/>
  <c r="AJ352" i="20"/>
  <c r="AU352" i="20"/>
  <c r="BD352" i="20"/>
  <c r="BF352" i="20"/>
  <c r="Z352" i="20"/>
  <c r="AK352" i="20"/>
  <c r="AV352" i="20"/>
  <c r="AA352" i="20"/>
  <c r="AL352" i="20"/>
  <c r="AW352" i="20"/>
  <c r="AB352" i="20"/>
  <c r="AM352" i="20"/>
  <c r="AX352" i="20"/>
  <c r="AC352" i="20"/>
  <c r="AN352" i="20"/>
  <c r="AY352" i="20"/>
  <c r="AD352" i="20"/>
  <c r="AO352" i="20"/>
  <c r="AZ352" i="20"/>
  <c r="BE352" i="20"/>
  <c r="BG352" i="20"/>
  <c r="BH352" i="20"/>
  <c r="BI352" i="20"/>
  <c r="BJ352" i="20"/>
  <c r="BK352" i="20"/>
  <c r="BL352" i="20"/>
  <c r="H353" i="20"/>
  <c r="I353" i="20"/>
  <c r="J353" i="20"/>
  <c r="K353" i="20"/>
  <c r="L353" i="20"/>
  <c r="BB353" i="20"/>
  <c r="M353" i="20"/>
  <c r="N353" i="20"/>
  <c r="O353" i="20"/>
  <c r="P353" i="20"/>
  <c r="Q353" i="20"/>
  <c r="BC353" i="20"/>
  <c r="U353" i="20"/>
  <c r="AF353" i="20"/>
  <c r="AQ353" i="20"/>
  <c r="V353" i="20"/>
  <c r="AG353" i="20"/>
  <c r="AR353" i="20"/>
  <c r="W353" i="20"/>
  <c r="AH353" i="20"/>
  <c r="AS353" i="20"/>
  <c r="X353" i="20"/>
  <c r="AI353" i="20"/>
  <c r="AT353" i="20"/>
  <c r="Y353" i="20"/>
  <c r="AJ353" i="20"/>
  <c r="AU353" i="20"/>
  <c r="BD353" i="20"/>
  <c r="BF353" i="20"/>
  <c r="Z353" i="20"/>
  <c r="AK353" i="20"/>
  <c r="AV353" i="20"/>
  <c r="AA353" i="20"/>
  <c r="AL353" i="20"/>
  <c r="AW353" i="20"/>
  <c r="AB353" i="20"/>
  <c r="AM353" i="20"/>
  <c r="AX353" i="20"/>
  <c r="AC353" i="20"/>
  <c r="AN353" i="20"/>
  <c r="AY353" i="20"/>
  <c r="AD353" i="20"/>
  <c r="AO353" i="20"/>
  <c r="AZ353" i="20"/>
  <c r="BE353" i="20"/>
  <c r="BG353" i="20"/>
  <c r="BH353" i="20"/>
  <c r="BI353" i="20"/>
  <c r="BJ353" i="20"/>
  <c r="BK353" i="20"/>
  <c r="BL353" i="20"/>
  <c r="H354" i="20"/>
  <c r="I354" i="20"/>
  <c r="J354" i="20"/>
  <c r="K354" i="20"/>
  <c r="L354" i="20"/>
  <c r="BB354" i="20"/>
  <c r="M354" i="20"/>
  <c r="N354" i="20"/>
  <c r="O354" i="20"/>
  <c r="P354" i="20"/>
  <c r="Q354" i="20"/>
  <c r="BC354" i="20"/>
  <c r="U354" i="20"/>
  <c r="AF354" i="20"/>
  <c r="AQ354" i="20"/>
  <c r="V354" i="20"/>
  <c r="AG354" i="20"/>
  <c r="AR354" i="20"/>
  <c r="W354" i="20"/>
  <c r="AH354" i="20"/>
  <c r="AS354" i="20"/>
  <c r="X354" i="20"/>
  <c r="AI354" i="20"/>
  <c r="AT354" i="20"/>
  <c r="Y354" i="20"/>
  <c r="AJ354" i="20"/>
  <c r="AU354" i="20"/>
  <c r="BD354" i="20"/>
  <c r="BF354" i="20"/>
  <c r="Z354" i="20"/>
  <c r="AK354" i="20"/>
  <c r="AV354" i="20"/>
  <c r="AA354" i="20"/>
  <c r="AL354" i="20"/>
  <c r="AW354" i="20"/>
  <c r="AB354" i="20"/>
  <c r="AM354" i="20"/>
  <c r="AX354" i="20"/>
  <c r="AC354" i="20"/>
  <c r="AN354" i="20"/>
  <c r="AY354" i="20"/>
  <c r="AD354" i="20"/>
  <c r="AO354" i="20"/>
  <c r="AZ354" i="20"/>
  <c r="BE354" i="20"/>
  <c r="BG354" i="20"/>
  <c r="BH354" i="20"/>
  <c r="BI354" i="20"/>
  <c r="BJ354" i="20"/>
  <c r="BK354" i="20"/>
  <c r="BL354" i="20"/>
  <c r="H355" i="20"/>
  <c r="I355" i="20"/>
  <c r="J355" i="20"/>
  <c r="K355" i="20"/>
  <c r="L355" i="20"/>
  <c r="BB355" i="20"/>
  <c r="M355" i="20"/>
  <c r="N355" i="20"/>
  <c r="O355" i="20"/>
  <c r="P355" i="20"/>
  <c r="Q355" i="20"/>
  <c r="BC355" i="20"/>
  <c r="U355" i="20"/>
  <c r="AF355" i="20"/>
  <c r="AQ355" i="20"/>
  <c r="V355" i="20"/>
  <c r="AG355" i="20"/>
  <c r="AR355" i="20"/>
  <c r="W355" i="20"/>
  <c r="AH355" i="20"/>
  <c r="AS355" i="20"/>
  <c r="X355" i="20"/>
  <c r="AI355" i="20"/>
  <c r="AT355" i="20"/>
  <c r="Y355" i="20"/>
  <c r="AJ355" i="20"/>
  <c r="AU355" i="20"/>
  <c r="BD355" i="20"/>
  <c r="BF355" i="20"/>
  <c r="Z355" i="20"/>
  <c r="AK355" i="20"/>
  <c r="AV355" i="20"/>
  <c r="AA355" i="20"/>
  <c r="AL355" i="20"/>
  <c r="AW355" i="20"/>
  <c r="AB355" i="20"/>
  <c r="AM355" i="20"/>
  <c r="AX355" i="20"/>
  <c r="AC355" i="20"/>
  <c r="AN355" i="20"/>
  <c r="AY355" i="20"/>
  <c r="AD355" i="20"/>
  <c r="AO355" i="20"/>
  <c r="AZ355" i="20"/>
  <c r="BE355" i="20"/>
  <c r="BG355" i="20"/>
  <c r="BH355" i="20"/>
  <c r="BI355" i="20"/>
  <c r="BJ355" i="20"/>
  <c r="BK355" i="20"/>
  <c r="BL355" i="20"/>
  <c r="H356" i="20"/>
  <c r="I356" i="20"/>
  <c r="J356" i="20"/>
  <c r="K356" i="20"/>
  <c r="L356" i="20"/>
  <c r="BB356" i="20"/>
  <c r="M356" i="20"/>
  <c r="N356" i="20"/>
  <c r="O356" i="20"/>
  <c r="P356" i="20"/>
  <c r="Q356" i="20"/>
  <c r="BC356" i="20"/>
  <c r="U356" i="20"/>
  <c r="AF356" i="20"/>
  <c r="AQ356" i="20"/>
  <c r="V356" i="20"/>
  <c r="AG356" i="20"/>
  <c r="AR356" i="20"/>
  <c r="W356" i="20"/>
  <c r="AH356" i="20"/>
  <c r="AS356" i="20"/>
  <c r="X356" i="20"/>
  <c r="AI356" i="20"/>
  <c r="AT356" i="20"/>
  <c r="Y356" i="20"/>
  <c r="AJ356" i="20"/>
  <c r="AU356" i="20"/>
  <c r="BD356" i="20"/>
  <c r="BF356" i="20"/>
  <c r="Z356" i="20"/>
  <c r="AK356" i="20"/>
  <c r="AV356" i="20"/>
  <c r="AA356" i="20"/>
  <c r="AL356" i="20"/>
  <c r="AW356" i="20"/>
  <c r="AB356" i="20"/>
  <c r="AM356" i="20"/>
  <c r="AX356" i="20"/>
  <c r="AC356" i="20"/>
  <c r="AN356" i="20"/>
  <c r="AY356" i="20"/>
  <c r="AD356" i="20"/>
  <c r="AO356" i="20"/>
  <c r="AZ356" i="20"/>
  <c r="BE356" i="20"/>
  <c r="BG356" i="20"/>
  <c r="BH356" i="20"/>
  <c r="BI356" i="20"/>
  <c r="BJ356" i="20"/>
  <c r="BK356" i="20"/>
  <c r="BL356" i="20"/>
  <c r="H357" i="20"/>
  <c r="I357" i="20"/>
  <c r="J357" i="20"/>
  <c r="K357" i="20"/>
  <c r="L357" i="20"/>
  <c r="BB357" i="20"/>
  <c r="M357" i="20"/>
  <c r="N357" i="20"/>
  <c r="O357" i="20"/>
  <c r="P357" i="20"/>
  <c r="Q357" i="20"/>
  <c r="BC357" i="20"/>
  <c r="U357" i="20"/>
  <c r="AF357" i="20"/>
  <c r="AQ357" i="20"/>
  <c r="V357" i="20"/>
  <c r="AG357" i="20"/>
  <c r="AR357" i="20"/>
  <c r="W357" i="20"/>
  <c r="AH357" i="20"/>
  <c r="AS357" i="20"/>
  <c r="X357" i="20"/>
  <c r="AI357" i="20"/>
  <c r="AT357" i="20"/>
  <c r="Y357" i="20"/>
  <c r="AJ357" i="20"/>
  <c r="AU357" i="20"/>
  <c r="BD357" i="20"/>
  <c r="BF357" i="20"/>
  <c r="Z357" i="20"/>
  <c r="AK357" i="20"/>
  <c r="AV357" i="20"/>
  <c r="AA357" i="20"/>
  <c r="AL357" i="20"/>
  <c r="AW357" i="20"/>
  <c r="AB357" i="20"/>
  <c r="AM357" i="20"/>
  <c r="AX357" i="20"/>
  <c r="AC357" i="20"/>
  <c r="AN357" i="20"/>
  <c r="AY357" i="20"/>
  <c r="AD357" i="20"/>
  <c r="AO357" i="20"/>
  <c r="AZ357" i="20"/>
  <c r="BE357" i="20"/>
  <c r="BG357" i="20"/>
  <c r="BH357" i="20"/>
  <c r="BI357" i="20"/>
  <c r="BJ357" i="20"/>
  <c r="BK357" i="20"/>
  <c r="BL357" i="20"/>
  <c r="H358" i="20"/>
  <c r="I358" i="20"/>
  <c r="J358" i="20"/>
  <c r="K358" i="20"/>
  <c r="L358" i="20"/>
  <c r="BB358" i="20"/>
  <c r="M358" i="20"/>
  <c r="N358" i="20"/>
  <c r="O358" i="20"/>
  <c r="P358" i="20"/>
  <c r="Q358" i="20"/>
  <c r="BC358" i="20"/>
  <c r="U358" i="20"/>
  <c r="AF358" i="20"/>
  <c r="AQ358" i="20"/>
  <c r="V358" i="20"/>
  <c r="AG358" i="20"/>
  <c r="AR358" i="20"/>
  <c r="W358" i="20"/>
  <c r="AH358" i="20"/>
  <c r="AS358" i="20"/>
  <c r="X358" i="20"/>
  <c r="AI358" i="20"/>
  <c r="AT358" i="20"/>
  <c r="Y358" i="20"/>
  <c r="AJ358" i="20"/>
  <c r="AU358" i="20"/>
  <c r="BD358" i="20"/>
  <c r="BF358" i="20"/>
  <c r="Z358" i="20"/>
  <c r="AK358" i="20"/>
  <c r="AV358" i="20"/>
  <c r="AA358" i="20"/>
  <c r="AL358" i="20"/>
  <c r="AW358" i="20"/>
  <c r="AB358" i="20"/>
  <c r="AM358" i="20"/>
  <c r="AX358" i="20"/>
  <c r="AC358" i="20"/>
  <c r="AN358" i="20"/>
  <c r="AY358" i="20"/>
  <c r="AD358" i="20"/>
  <c r="AO358" i="20"/>
  <c r="AZ358" i="20"/>
  <c r="BE358" i="20"/>
  <c r="BG358" i="20"/>
  <c r="BH358" i="20"/>
  <c r="BI358" i="20"/>
  <c r="BJ358" i="20"/>
  <c r="BK358" i="20"/>
  <c r="BL358" i="20"/>
  <c r="H359" i="20"/>
  <c r="I359" i="20"/>
  <c r="J359" i="20"/>
  <c r="K359" i="20"/>
  <c r="L359" i="20"/>
  <c r="BB359" i="20"/>
  <c r="M359" i="20"/>
  <c r="N359" i="20"/>
  <c r="O359" i="20"/>
  <c r="P359" i="20"/>
  <c r="Q359" i="20"/>
  <c r="BC359" i="20"/>
  <c r="U359" i="20"/>
  <c r="AF359" i="20"/>
  <c r="AQ359" i="20"/>
  <c r="V359" i="20"/>
  <c r="AG359" i="20"/>
  <c r="AR359" i="20"/>
  <c r="W359" i="20"/>
  <c r="AH359" i="20"/>
  <c r="AS359" i="20"/>
  <c r="X359" i="20"/>
  <c r="AI359" i="20"/>
  <c r="AT359" i="20"/>
  <c r="Y359" i="20"/>
  <c r="AJ359" i="20"/>
  <c r="AU359" i="20"/>
  <c r="BD359" i="20"/>
  <c r="BF359" i="20"/>
  <c r="Z359" i="20"/>
  <c r="AK359" i="20"/>
  <c r="AV359" i="20"/>
  <c r="AA359" i="20"/>
  <c r="AL359" i="20"/>
  <c r="AW359" i="20"/>
  <c r="AB359" i="20"/>
  <c r="AM359" i="20"/>
  <c r="AX359" i="20"/>
  <c r="AC359" i="20"/>
  <c r="AN359" i="20"/>
  <c r="AY359" i="20"/>
  <c r="AD359" i="20"/>
  <c r="AO359" i="20"/>
  <c r="AZ359" i="20"/>
  <c r="BE359" i="20"/>
  <c r="BG359" i="20"/>
  <c r="BH359" i="20"/>
  <c r="BI359" i="20"/>
  <c r="BJ359" i="20"/>
  <c r="BK359" i="20"/>
  <c r="BL359" i="20"/>
  <c r="H360" i="20"/>
  <c r="I360" i="20"/>
  <c r="J360" i="20"/>
  <c r="K360" i="20"/>
  <c r="L360" i="20"/>
  <c r="BB360" i="20"/>
  <c r="M360" i="20"/>
  <c r="N360" i="20"/>
  <c r="O360" i="20"/>
  <c r="P360" i="20"/>
  <c r="Q360" i="20"/>
  <c r="BC360" i="20"/>
  <c r="U360" i="20"/>
  <c r="AF360" i="20"/>
  <c r="AQ360" i="20"/>
  <c r="V360" i="20"/>
  <c r="AG360" i="20"/>
  <c r="AR360" i="20"/>
  <c r="W360" i="20"/>
  <c r="AH360" i="20"/>
  <c r="AS360" i="20"/>
  <c r="X360" i="20"/>
  <c r="AI360" i="20"/>
  <c r="AT360" i="20"/>
  <c r="Y360" i="20"/>
  <c r="AJ360" i="20"/>
  <c r="AU360" i="20"/>
  <c r="BD360" i="20"/>
  <c r="BF360" i="20"/>
  <c r="Z360" i="20"/>
  <c r="AK360" i="20"/>
  <c r="AV360" i="20"/>
  <c r="AA360" i="20"/>
  <c r="AL360" i="20"/>
  <c r="AW360" i="20"/>
  <c r="AB360" i="20"/>
  <c r="AM360" i="20"/>
  <c r="AX360" i="20"/>
  <c r="AC360" i="20"/>
  <c r="AN360" i="20"/>
  <c r="AY360" i="20"/>
  <c r="AD360" i="20"/>
  <c r="AO360" i="20"/>
  <c r="AZ360" i="20"/>
  <c r="BE360" i="20"/>
  <c r="BG360" i="20"/>
  <c r="BH360" i="20"/>
  <c r="BI360" i="20"/>
  <c r="BJ360" i="20"/>
  <c r="BK360" i="20"/>
  <c r="BL360" i="20"/>
  <c r="H361" i="20"/>
  <c r="I361" i="20"/>
  <c r="J361" i="20"/>
  <c r="K361" i="20"/>
  <c r="L361" i="20"/>
  <c r="BB361" i="20"/>
  <c r="M361" i="20"/>
  <c r="N361" i="20"/>
  <c r="O361" i="20"/>
  <c r="P361" i="20"/>
  <c r="Q361" i="20"/>
  <c r="BC361" i="20"/>
  <c r="U361" i="20"/>
  <c r="AF361" i="20"/>
  <c r="AQ361" i="20"/>
  <c r="V361" i="20"/>
  <c r="AG361" i="20"/>
  <c r="AR361" i="20"/>
  <c r="W361" i="20"/>
  <c r="AH361" i="20"/>
  <c r="AS361" i="20"/>
  <c r="X361" i="20"/>
  <c r="AI361" i="20"/>
  <c r="AT361" i="20"/>
  <c r="Y361" i="20"/>
  <c r="AJ361" i="20"/>
  <c r="AU361" i="20"/>
  <c r="BD361" i="20"/>
  <c r="BF361" i="20"/>
  <c r="Z361" i="20"/>
  <c r="AK361" i="20"/>
  <c r="AV361" i="20"/>
  <c r="AA361" i="20"/>
  <c r="AL361" i="20"/>
  <c r="AW361" i="20"/>
  <c r="AB361" i="20"/>
  <c r="AM361" i="20"/>
  <c r="AX361" i="20"/>
  <c r="AC361" i="20"/>
  <c r="AN361" i="20"/>
  <c r="AY361" i="20"/>
  <c r="AD361" i="20"/>
  <c r="AO361" i="20"/>
  <c r="AZ361" i="20"/>
  <c r="BE361" i="20"/>
  <c r="BG361" i="20"/>
  <c r="BH361" i="20"/>
  <c r="BI361" i="20"/>
  <c r="BJ361" i="20"/>
  <c r="BK361" i="20"/>
  <c r="BL361" i="20"/>
  <c r="H362" i="20"/>
  <c r="I362" i="20"/>
  <c r="J362" i="20"/>
  <c r="K362" i="20"/>
  <c r="L362" i="20"/>
  <c r="BB362" i="20"/>
  <c r="M362" i="20"/>
  <c r="N362" i="20"/>
  <c r="O362" i="20"/>
  <c r="P362" i="20"/>
  <c r="Q362" i="20"/>
  <c r="BC362" i="20"/>
  <c r="U362" i="20"/>
  <c r="AF362" i="20"/>
  <c r="AQ362" i="20"/>
  <c r="V362" i="20"/>
  <c r="AG362" i="20"/>
  <c r="AR362" i="20"/>
  <c r="W362" i="20"/>
  <c r="AH362" i="20"/>
  <c r="AS362" i="20"/>
  <c r="X362" i="20"/>
  <c r="AI362" i="20"/>
  <c r="AT362" i="20"/>
  <c r="Y362" i="20"/>
  <c r="AJ362" i="20"/>
  <c r="AU362" i="20"/>
  <c r="BD362" i="20"/>
  <c r="BF362" i="20"/>
  <c r="Z362" i="20"/>
  <c r="AK362" i="20"/>
  <c r="AV362" i="20"/>
  <c r="AA362" i="20"/>
  <c r="AL362" i="20"/>
  <c r="AW362" i="20"/>
  <c r="AB362" i="20"/>
  <c r="AM362" i="20"/>
  <c r="AX362" i="20"/>
  <c r="AC362" i="20"/>
  <c r="AN362" i="20"/>
  <c r="AY362" i="20"/>
  <c r="AD362" i="20"/>
  <c r="AO362" i="20"/>
  <c r="AZ362" i="20"/>
  <c r="BE362" i="20"/>
  <c r="BG362" i="20"/>
  <c r="BH362" i="20"/>
  <c r="BI362" i="20"/>
  <c r="BJ362" i="20"/>
  <c r="BK362" i="20"/>
  <c r="BL362" i="20"/>
  <c r="H363" i="20"/>
  <c r="I363" i="20"/>
  <c r="J363" i="20"/>
  <c r="K363" i="20"/>
  <c r="L363" i="20"/>
  <c r="BB363" i="20"/>
  <c r="M363" i="20"/>
  <c r="N363" i="20"/>
  <c r="O363" i="20"/>
  <c r="P363" i="20"/>
  <c r="Q363" i="20"/>
  <c r="BC363" i="20"/>
  <c r="U363" i="20"/>
  <c r="AF363" i="20"/>
  <c r="AQ363" i="20"/>
  <c r="V363" i="20"/>
  <c r="AG363" i="20"/>
  <c r="AR363" i="20"/>
  <c r="W363" i="20"/>
  <c r="AH363" i="20"/>
  <c r="AS363" i="20"/>
  <c r="X363" i="20"/>
  <c r="AI363" i="20"/>
  <c r="AT363" i="20"/>
  <c r="Y363" i="20"/>
  <c r="AJ363" i="20"/>
  <c r="AU363" i="20"/>
  <c r="BD363" i="20"/>
  <c r="BF363" i="20"/>
  <c r="Z363" i="20"/>
  <c r="AK363" i="20"/>
  <c r="AV363" i="20"/>
  <c r="AA363" i="20"/>
  <c r="AL363" i="20"/>
  <c r="AW363" i="20"/>
  <c r="AB363" i="20"/>
  <c r="AM363" i="20"/>
  <c r="AX363" i="20"/>
  <c r="AC363" i="20"/>
  <c r="AN363" i="20"/>
  <c r="AY363" i="20"/>
  <c r="AD363" i="20"/>
  <c r="AO363" i="20"/>
  <c r="AZ363" i="20"/>
  <c r="BE363" i="20"/>
  <c r="BG363" i="20"/>
  <c r="BH363" i="20"/>
  <c r="BI363" i="20"/>
  <c r="BJ363" i="20"/>
  <c r="BK363" i="20"/>
  <c r="BL363" i="20"/>
  <c r="H364" i="20"/>
  <c r="I364" i="20"/>
  <c r="J364" i="20"/>
  <c r="K364" i="20"/>
  <c r="L364" i="20"/>
  <c r="BB364" i="20"/>
  <c r="M364" i="20"/>
  <c r="N364" i="20"/>
  <c r="O364" i="20"/>
  <c r="P364" i="20"/>
  <c r="Q364" i="20"/>
  <c r="BC364" i="20"/>
  <c r="U364" i="20"/>
  <c r="AF364" i="20"/>
  <c r="AQ364" i="20"/>
  <c r="V364" i="20"/>
  <c r="AG364" i="20"/>
  <c r="AR364" i="20"/>
  <c r="W364" i="20"/>
  <c r="AH364" i="20"/>
  <c r="AS364" i="20"/>
  <c r="X364" i="20"/>
  <c r="AI364" i="20"/>
  <c r="AT364" i="20"/>
  <c r="Y364" i="20"/>
  <c r="AJ364" i="20"/>
  <c r="AU364" i="20"/>
  <c r="BD364" i="20"/>
  <c r="BF364" i="20"/>
  <c r="Z364" i="20"/>
  <c r="AK364" i="20"/>
  <c r="AV364" i="20"/>
  <c r="AA364" i="20"/>
  <c r="AL364" i="20"/>
  <c r="AW364" i="20"/>
  <c r="AB364" i="20"/>
  <c r="AM364" i="20"/>
  <c r="AX364" i="20"/>
  <c r="AC364" i="20"/>
  <c r="AN364" i="20"/>
  <c r="AY364" i="20"/>
  <c r="AD364" i="20"/>
  <c r="AO364" i="20"/>
  <c r="AZ364" i="20"/>
  <c r="BE364" i="20"/>
  <c r="BG364" i="20"/>
  <c r="BH364" i="20"/>
  <c r="BI364" i="20"/>
  <c r="BJ364" i="20"/>
  <c r="BK364" i="20"/>
  <c r="BL364" i="20"/>
  <c r="H365" i="20"/>
  <c r="I365" i="20"/>
  <c r="J365" i="20"/>
  <c r="K365" i="20"/>
  <c r="L365" i="20"/>
  <c r="BB365" i="20"/>
  <c r="M365" i="20"/>
  <c r="N365" i="20"/>
  <c r="O365" i="20"/>
  <c r="P365" i="20"/>
  <c r="Q365" i="20"/>
  <c r="BC365" i="20"/>
  <c r="U365" i="20"/>
  <c r="AF365" i="20"/>
  <c r="AQ365" i="20"/>
  <c r="V365" i="20"/>
  <c r="AG365" i="20"/>
  <c r="AR365" i="20"/>
  <c r="W365" i="20"/>
  <c r="AH365" i="20"/>
  <c r="AS365" i="20"/>
  <c r="X365" i="20"/>
  <c r="AI365" i="20"/>
  <c r="AT365" i="20"/>
  <c r="Y365" i="20"/>
  <c r="AJ365" i="20"/>
  <c r="AU365" i="20"/>
  <c r="BD365" i="20"/>
  <c r="BF365" i="20"/>
  <c r="Z365" i="20"/>
  <c r="AK365" i="20"/>
  <c r="AV365" i="20"/>
  <c r="AA365" i="20"/>
  <c r="AL365" i="20"/>
  <c r="AW365" i="20"/>
  <c r="AB365" i="20"/>
  <c r="AM365" i="20"/>
  <c r="AX365" i="20"/>
  <c r="AC365" i="20"/>
  <c r="AN365" i="20"/>
  <c r="AY365" i="20"/>
  <c r="AD365" i="20"/>
  <c r="AO365" i="20"/>
  <c r="AZ365" i="20"/>
  <c r="BE365" i="20"/>
  <c r="BG365" i="20"/>
  <c r="BH365" i="20"/>
  <c r="BI365" i="20"/>
  <c r="BJ365" i="20"/>
  <c r="BK365" i="20"/>
  <c r="BL365" i="20"/>
  <c r="BN9" i="20"/>
  <c r="H12" i="29"/>
  <c r="I12" i="29"/>
  <c r="J12" i="29"/>
  <c r="K12" i="29"/>
  <c r="AX12" i="29"/>
  <c r="L12" i="29"/>
  <c r="M12" i="29"/>
  <c r="N12" i="29"/>
  <c r="O12" i="29"/>
  <c r="P12" i="29"/>
  <c r="AY12" i="29"/>
  <c r="T12" i="29"/>
  <c r="AD12" i="29"/>
  <c r="AN12" i="29"/>
  <c r="U12" i="29"/>
  <c r="AE12" i="29"/>
  <c r="AO12" i="29"/>
  <c r="V12" i="29"/>
  <c r="AF12" i="29"/>
  <c r="AP12" i="29"/>
  <c r="W12" i="29"/>
  <c r="AG12" i="29"/>
  <c r="AQ12" i="29"/>
  <c r="AZ12" i="29"/>
  <c r="BB12" i="29"/>
  <c r="X12" i="29"/>
  <c r="AH12" i="29"/>
  <c r="AR12" i="29"/>
  <c r="Y12" i="29"/>
  <c r="AI12" i="29"/>
  <c r="AS12" i="29"/>
  <c r="Z12" i="29"/>
  <c r="AJ12" i="29"/>
  <c r="AT12" i="29"/>
  <c r="AA12" i="29"/>
  <c r="AK12" i="29"/>
  <c r="AU12" i="29"/>
  <c r="AB12" i="29"/>
  <c r="AL12" i="29"/>
  <c r="AV12" i="29"/>
  <c r="BA12" i="29"/>
  <c r="BC12" i="29"/>
  <c r="BD12" i="29"/>
  <c r="BE12" i="29"/>
  <c r="BF12" i="29"/>
  <c r="BG12" i="29"/>
  <c r="BH12" i="29"/>
  <c r="H11" i="29"/>
  <c r="I11" i="29"/>
  <c r="J11" i="29"/>
  <c r="K11" i="29"/>
  <c r="AX11" i="29"/>
  <c r="L11" i="29"/>
  <c r="M11" i="29"/>
  <c r="N11" i="29"/>
  <c r="O11" i="29"/>
  <c r="P11" i="29"/>
  <c r="AY11" i="29"/>
  <c r="T11" i="29"/>
  <c r="AD11" i="29"/>
  <c r="AN11" i="29"/>
  <c r="U11" i="29"/>
  <c r="AE11" i="29"/>
  <c r="AO11" i="29"/>
  <c r="V11" i="29"/>
  <c r="AF11" i="29"/>
  <c r="AP11" i="29"/>
  <c r="W11" i="29"/>
  <c r="AG11" i="29"/>
  <c r="AQ11" i="29"/>
  <c r="AZ11" i="29"/>
  <c r="BB11" i="29"/>
  <c r="X11" i="29"/>
  <c r="AH11" i="29"/>
  <c r="AR11" i="29"/>
  <c r="Y11" i="29"/>
  <c r="AI11" i="29"/>
  <c r="AS11" i="29"/>
  <c r="Z11" i="29"/>
  <c r="AJ11" i="29"/>
  <c r="AT11" i="29"/>
  <c r="AA11" i="29"/>
  <c r="AK11" i="29"/>
  <c r="AU11" i="29"/>
  <c r="AB11" i="29"/>
  <c r="AL11" i="29"/>
  <c r="AV11" i="29"/>
  <c r="BA11" i="29"/>
  <c r="BC11" i="29"/>
  <c r="BD11" i="29"/>
  <c r="BE11" i="29"/>
  <c r="BF11" i="29"/>
  <c r="BG11" i="29"/>
  <c r="BH11" i="29"/>
  <c r="H13" i="29"/>
  <c r="I13" i="29"/>
  <c r="J13" i="29"/>
  <c r="K13" i="29"/>
  <c r="AX13" i="29"/>
  <c r="L13" i="29"/>
  <c r="M13" i="29"/>
  <c r="N13" i="29"/>
  <c r="O13" i="29"/>
  <c r="P13" i="29"/>
  <c r="AY13" i="29"/>
  <c r="T13" i="29"/>
  <c r="AD13" i="29"/>
  <c r="AN13" i="29"/>
  <c r="U13" i="29"/>
  <c r="AE13" i="29"/>
  <c r="AO13" i="29"/>
  <c r="V13" i="29"/>
  <c r="AF13" i="29"/>
  <c r="AP13" i="29"/>
  <c r="W13" i="29"/>
  <c r="AG13" i="29"/>
  <c r="AQ13" i="29"/>
  <c r="AZ13" i="29"/>
  <c r="BB13" i="29"/>
  <c r="X13" i="29"/>
  <c r="AH13" i="29"/>
  <c r="AR13" i="29"/>
  <c r="Y13" i="29"/>
  <c r="AI13" i="29"/>
  <c r="AS13" i="29"/>
  <c r="Z13" i="29"/>
  <c r="AJ13" i="29"/>
  <c r="AT13" i="29"/>
  <c r="AA13" i="29"/>
  <c r="AK13" i="29"/>
  <c r="AU13" i="29"/>
  <c r="AB13" i="29"/>
  <c r="AL13" i="29"/>
  <c r="AV13" i="29"/>
  <c r="BA13" i="29"/>
  <c r="BC13" i="29"/>
  <c r="BD13" i="29"/>
  <c r="BE13" i="29"/>
  <c r="BF13" i="29"/>
  <c r="BG13" i="29"/>
  <c r="BH13" i="29"/>
  <c r="H14" i="29"/>
  <c r="I14" i="29"/>
  <c r="J14" i="29"/>
  <c r="K14" i="29"/>
  <c r="AX14" i="29"/>
  <c r="L14" i="29"/>
  <c r="M14" i="29"/>
  <c r="N14" i="29"/>
  <c r="O14" i="29"/>
  <c r="P14" i="29"/>
  <c r="AY14" i="29"/>
  <c r="T14" i="29"/>
  <c r="AD14" i="29"/>
  <c r="AN14" i="29"/>
  <c r="U14" i="29"/>
  <c r="AE14" i="29"/>
  <c r="AO14" i="29"/>
  <c r="V14" i="29"/>
  <c r="AF14" i="29"/>
  <c r="AP14" i="29"/>
  <c r="W14" i="29"/>
  <c r="AG14" i="29"/>
  <c r="AQ14" i="29"/>
  <c r="AZ14" i="29"/>
  <c r="BB14" i="29"/>
  <c r="X14" i="29"/>
  <c r="AH14" i="29"/>
  <c r="AR14" i="29"/>
  <c r="Y14" i="29"/>
  <c r="AI14" i="29"/>
  <c r="AS14" i="29"/>
  <c r="Z14" i="29"/>
  <c r="AJ14" i="29"/>
  <c r="AT14" i="29"/>
  <c r="AA14" i="29"/>
  <c r="AK14" i="29"/>
  <c r="AU14" i="29"/>
  <c r="AB14" i="29"/>
  <c r="AL14" i="29"/>
  <c r="AV14" i="29"/>
  <c r="BA14" i="29"/>
  <c r="BC14" i="29"/>
  <c r="BD14" i="29"/>
  <c r="BE14" i="29"/>
  <c r="BF14" i="29"/>
  <c r="BG14" i="29"/>
  <c r="BH14" i="29"/>
  <c r="H15" i="29"/>
  <c r="I15" i="29"/>
  <c r="J15" i="29"/>
  <c r="K15" i="29"/>
  <c r="AX15" i="29"/>
  <c r="L15" i="29"/>
  <c r="M15" i="29"/>
  <c r="N15" i="29"/>
  <c r="O15" i="29"/>
  <c r="P15" i="29"/>
  <c r="AY15" i="29"/>
  <c r="T15" i="29"/>
  <c r="AD15" i="29"/>
  <c r="AN15" i="29"/>
  <c r="U15" i="29"/>
  <c r="AE15" i="29"/>
  <c r="AO15" i="29"/>
  <c r="V15" i="29"/>
  <c r="AF15" i="29"/>
  <c r="AP15" i="29"/>
  <c r="W15" i="29"/>
  <c r="AG15" i="29"/>
  <c r="AQ15" i="29"/>
  <c r="AZ15" i="29"/>
  <c r="BB15" i="29"/>
  <c r="X15" i="29"/>
  <c r="AH15" i="29"/>
  <c r="AR15" i="29"/>
  <c r="Y15" i="29"/>
  <c r="AI15" i="29"/>
  <c r="AS15" i="29"/>
  <c r="Z15" i="29"/>
  <c r="AJ15" i="29"/>
  <c r="AT15" i="29"/>
  <c r="AA15" i="29"/>
  <c r="AK15" i="29"/>
  <c r="AU15" i="29"/>
  <c r="AB15" i="29"/>
  <c r="AL15" i="29"/>
  <c r="AV15" i="29"/>
  <c r="BA15" i="29"/>
  <c r="BC15" i="29"/>
  <c r="BD15" i="29"/>
  <c r="BE15" i="29"/>
  <c r="BF15" i="29"/>
  <c r="BG15" i="29"/>
  <c r="BH15" i="29"/>
  <c r="H16" i="29"/>
  <c r="I16" i="29"/>
  <c r="J16" i="29"/>
  <c r="K16" i="29"/>
  <c r="AX16" i="29"/>
  <c r="L16" i="29"/>
  <c r="M16" i="29"/>
  <c r="N16" i="29"/>
  <c r="O16" i="29"/>
  <c r="P16" i="29"/>
  <c r="AY16" i="29"/>
  <c r="T16" i="29"/>
  <c r="AD16" i="29"/>
  <c r="AN16" i="29"/>
  <c r="U16" i="29"/>
  <c r="AE16" i="29"/>
  <c r="AO16" i="29"/>
  <c r="V16" i="29"/>
  <c r="AF16" i="29"/>
  <c r="AP16" i="29"/>
  <c r="W16" i="29"/>
  <c r="AG16" i="29"/>
  <c r="AQ16" i="29"/>
  <c r="AZ16" i="29"/>
  <c r="BB16" i="29"/>
  <c r="X16" i="29"/>
  <c r="AH16" i="29"/>
  <c r="AR16" i="29"/>
  <c r="Y16" i="29"/>
  <c r="AI16" i="29"/>
  <c r="AS16" i="29"/>
  <c r="Z16" i="29"/>
  <c r="AJ16" i="29"/>
  <c r="AT16" i="29"/>
  <c r="AA16" i="29"/>
  <c r="AK16" i="29"/>
  <c r="AU16" i="29"/>
  <c r="AB16" i="29"/>
  <c r="AL16" i="29"/>
  <c r="AV16" i="29"/>
  <c r="BA16" i="29"/>
  <c r="BC16" i="29"/>
  <c r="BD16" i="29"/>
  <c r="BE16" i="29"/>
  <c r="BF16" i="29"/>
  <c r="BG16" i="29"/>
  <c r="BH16" i="29"/>
  <c r="H17" i="29"/>
  <c r="I17" i="29"/>
  <c r="J17" i="29"/>
  <c r="K17" i="29"/>
  <c r="AX17" i="29"/>
  <c r="L17" i="29"/>
  <c r="M17" i="29"/>
  <c r="N17" i="29"/>
  <c r="O17" i="29"/>
  <c r="P17" i="29"/>
  <c r="AY17" i="29"/>
  <c r="T17" i="29"/>
  <c r="AD17" i="29"/>
  <c r="AN17" i="29"/>
  <c r="U17" i="29"/>
  <c r="AE17" i="29"/>
  <c r="AO17" i="29"/>
  <c r="V17" i="29"/>
  <c r="AF17" i="29"/>
  <c r="AP17" i="29"/>
  <c r="W17" i="29"/>
  <c r="AG17" i="29"/>
  <c r="AQ17" i="29"/>
  <c r="AZ17" i="29"/>
  <c r="BB17" i="29"/>
  <c r="X17" i="29"/>
  <c r="AH17" i="29"/>
  <c r="AR17" i="29"/>
  <c r="Y17" i="29"/>
  <c r="AI17" i="29"/>
  <c r="AS17" i="29"/>
  <c r="Z17" i="29"/>
  <c r="AJ17" i="29"/>
  <c r="AT17" i="29"/>
  <c r="AA17" i="29"/>
  <c r="AK17" i="29"/>
  <c r="AU17" i="29"/>
  <c r="AB17" i="29"/>
  <c r="AL17" i="29"/>
  <c r="AV17" i="29"/>
  <c r="BA17" i="29"/>
  <c r="BC17" i="29"/>
  <c r="BD17" i="29"/>
  <c r="BE17" i="29"/>
  <c r="BF17" i="29"/>
  <c r="BG17" i="29"/>
  <c r="BH17" i="29"/>
  <c r="H18" i="29"/>
  <c r="I18" i="29"/>
  <c r="J18" i="29"/>
  <c r="K18" i="29"/>
  <c r="AX18" i="29"/>
  <c r="L18" i="29"/>
  <c r="M18" i="29"/>
  <c r="N18" i="29"/>
  <c r="O18" i="29"/>
  <c r="P18" i="29"/>
  <c r="AY18" i="29"/>
  <c r="T18" i="29"/>
  <c r="AD18" i="29"/>
  <c r="AN18" i="29"/>
  <c r="U18" i="29"/>
  <c r="AE18" i="29"/>
  <c r="AO18" i="29"/>
  <c r="V18" i="29"/>
  <c r="AF18" i="29"/>
  <c r="AP18" i="29"/>
  <c r="W18" i="29"/>
  <c r="AG18" i="29"/>
  <c r="AQ18" i="29"/>
  <c r="AZ18" i="29"/>
  <c r="BB18" i="29"/>
  <c r="X18" i="29"/>
  <c r="AH18" i="29"/>
  <c r="AR18" i="29"/>
  <c r="Y18" i="29"/>
  <c r="AI18" i="29"/>
  <c r="AS18" i="29"/>
  <c r="Z18" i="29"/>
  <c r="AJ18" i="29"/>
  <c r="AT18" i="29"/>
  <c r="AA18" i="29"/>
  <c r="AK18" i="29"/>
  <c r="AU18" i="29"/>
  <c r="AB18" i="29"/>
  <c r="AL18" i="29"/>
  <c r="AV18" i="29"/>
  <c r="BA18" i="29"/>
  <c r="BC18" i="29"/>
  <c r="BD18" i="29"/>
  <c r="BE18" i="29"/>
  <c r="BF18" i="29"/>
  <c r="BG18" i="29"/>
  <c r="BH18" i="29"/>
  <c r="H19" i="29"/>
  <c r="I19" i="29"/>
  <c r="J19" i="29"/>
  <c r="K19" i="29"/>
  <c r="AX19" i="29"/>
  <c r="L19" i="29"/>
  <c r="M19" i="29"/>
  <c r="N19" i="29"/>
  <c r="O19" i="29"/>
  <c r="P19" i="29"/>
  <c r="AY19" i="29"/>
  <c r="T19" i="29"/>
  <c r="AD19" i="29"/>
  <c r="AN19" i="29"/>
  <c r="U19" i="29"/>
  <c r="AE19" i="29"/>
  <c r="AO19" i="29"/>
  <c r="V19" i="29"/>
  <c r="AF19" i="29"/>
  <c r="AP19" i="29"/>
  <c r="W19" i="29"/>
  <c r="AG19" i="29"/>
  <c r="AQ19" i="29"/>
  <c r="AZ19" i="29"/>
  <c r="BB19" i="29"/>
  <c r="X19" i="29"/>
  <c r="AH19" i="29"/>
  <c r="AR19" i="29"/>
  <c r="Y19" i="29"/>
  <c r="AI19" i="29"/>
  <c r="AS19" i="29"/>
  <c r="Z19" i="29"/>
  <c r="AJ19" i="29"/>
  <c r="AT19" i="29"/>
  <c r="AA19" i="29"/>
  <c r="AK19" i="29"/>
  <c r="AU19" i="29"/>
  <c r="AB19" i="29"/>
  <c r="AL19" i="29"/>
  <c r="AV19" i="29"/>
  <c r="BA19" i="29"/>
  <c r="BC19" i="29"/>
  <c r="BD19" i="29"/>
  <c r="BE19" i="29"/>
  <c r="BF19" i="29"/>
  <c r="BG19" i="29"/>
  <c r="BH19" i="29"/>
  <c r="H20" i="29"/>
  <c r="I20" i="29"/>
  <c r="J20" i="29"/>
  <c r="K20" i="29"/>
  <c r="AX20" i="29"/>
  <c r="L20" i="29"/>
  <c r="M20" i="29"/>
  <c r="N20" i="29"/>
  <c r="O20" i="29"/>
  <c r="P20" i="29"/>
  <c r="AY20" i="29"/>
  <c r="T20" i="29"/>
  <c r="AD20" i="29"/>
  <c r="AN20" i="29"/>
  <c r="U20" i="29"/>
  <c r="AE20" i="29"/>
  <c r="AO20" i="29"/>
  <c r="V20" i="29"/>
  <c r="AF20" i="29"/>
  <c r="AP20" i="29"/>
  <c r="W20" i="29"/>
  <c r="AG20" i="29"/>
  <c r="AQ20" i="29"/>
  <c r="AZ20" i="29"/>
  <c r="BB20" i="29"/>
  <c r="X20" i="29"/>
  <c r="AH20" i="29"/>
  <c r="AR20" i="29"/>
  <c r="Y20" i="29"/>
  <c r="AI20" i="29"/>
  <c r="AS20" i="29"/>
  <c r="Z20" i="29"/>
  <c r="AJ20" i="29"/>
  <c r="AT20" i="29"/>
  <c r="AA20" i="29"/>
  <c r="AK20" i="29"/>
  <c r="AU20" i="29"/>
  <c r="AB20" i="29"/>
  <c r="AL20" i="29"/>
  <c r="AV20" i="29"/>
  <c r="BA20" i="29"/>
  <c r="BC20" i="29"/>
  <c r="BD20" i="29"/>
  <c r="BE20" i="29"/>
  <c r="BF20" i="29"/>
  <c r="BG20" i="29"/>
  <c r="BH20" i="29"/>
  <c r="H21" i="29"/>
  <c r="I21" i="29"/>
  <c r="J21" i="29"/>
  <c r="K21" i="29"/>
  <c r="AX21" i="29"/>
  <c r="L21" i="29"/>
  <c r="M21" i="29"/>
  <c r="N21" i="29"/>
  <c r="O21" i="29"/>
  <c r="P21" i="29"/>
  <c r="AY21" i="29"/>
  <c r="T21" i="29"/>
  <c r="AD21" i="29"/>
  <c r="AN21" i="29"/>
  <c r="U21" i="29"/>
  <c r="AE21" i="29"/>
  <c r="AO21" i="29"/>
  <c r="V21" i="29"/>
  <c r="AF21" i="29"/>
  <c r="AP21" i="29"/>
  <c r="W21" i="29"/>
  <c r="AG21" i="29"/>
  <c r="AQ21" i="29"/>
  <c r="AZ21" i="29"/>
  <c r="BB21" i="29"/>
  <c r="X21" i="29"/>
  <c r="AH21" i="29"/>
  <c r="AR21" i="29"/>
  <c r="Y21" i="29"/>
  <c r="AI21" i="29"/>
  <c r="AS21" i="29"/>
  <c r="Z21" i="29"/>
  <c r="AJ21" i="29"/>
  <c r="AT21" i="29"/>
  <c r="AA21" i="29"/>
  <c r="AK21" i="29"/>
  <c r="AU21" i="29"/>
  <c r="AB21" i="29"/>
  <c r="AL21" i="29"/>
  <c r="AV21" i="29"/>
  <c r="BA21" i="29"/>
  <c r="BC21" i="29"/>
  <c r="BD21" i="29"/>
  <c r="BE21" i="29"/>
  <c r="BF21" i="29"/>
  <c r="BG21" i="29"/>
  <c r="BH21" i="29"/>
  <c r="H22" i="29"/>
  <c r="I22" i="29"/>
  <c r="J22" i="29"/>
  <c r="K22" i="29"/>
  <c r="AX22" i="29"/>
  <c r="L22" i="29"/>
  <c r="M22" i="29"/>
  <c r="N22" i="29"/>
  <c r="O22" i="29"/>
  <c r="P22" i="29"/>
  <c r="AY22" i="29"/>
  <c r="T22" i="29"/>
  <c r="AD22" i="29"/>
  <c r="AN22" i="29"/>
  <c r="U22" i="29"/>
  <c r="AE22" i="29"/>
  <c r="AO22" i="29"/>
  <c r="V22" i="29"/>
  <c r="AF22" i="29"/>
  <c r="AP22" i="29"/>
  <c r="W22" i="29"/>
  <c r="AG22" i="29"/>
  <c r="AQ22" i="29"/>
  <c r="AZ22" i="29"/>
  <c r="BB22" i="29"/>
  <c r="X22" i="29"/>
  <c r="AH22" i="29"/>
  <c r="AR22" i="29"/>
  <c r="Y22" i="29"/>
  <c r="AI22" i="29"/>
  <c r="AS22" i="29"/>
  <c r="Z22" i="29"/>
  <c r="AJ22" i="29"/>
  <c r="AT22" i="29"/>
  <c r="AA22" i="29"/>
  <c r="AK22" i="29"/>
  <c r="AU22" i="29"/>
  <c r="AB22" i="29"/>
  <c r="AL22" i="29"/>
  <c r="AV22" i="29"/>
  <c r="BA22" i="29"/>
  <c r="BC22" i="29"/>
  <c r="BD22" i="29"/>
  <c r="BE22" i="29"/>
  <c r="BF22" i="29"/>
  <c r="BG22" i="29"/>
  <c r="BH22" i="29"/>
  <c r="H23" i="29"/>
  <c r="I23" i="29"/>
  <c r="J23" i="29"/>
  <c r="K23" i="29"/>
  <c r="AX23" i="29"/>
  <c r="L23" i="29"/>
  <c r="M23" i="29"/>
  <c r="N23" i="29"/>
  <c r="O23" i="29"/>
  <c r="P23" i="29"/>
  <c r="AY23" i="29"/>
  <c r="T23" i="29"/>
  <c r="AD23" i="29"/>
  <c r="AN23" i="29"/>
  <c r="U23" i="29"/>
  <c r="AE23" i="29"/>
  <c r="AO23" i="29"/>
  <c r="V23" i="29"/>
  <c r="AF23" i="29"/>
  <c r="AP23" i="29"/>
  <c r="W23" i="29"/>
  <c r="AG23" i="29"/>
  <c r="AQ23" i="29"/>
  <c r="AZ23" i="29"/>
  <c r="BB23" i="29"/>
  <c r="X23" i="29"/>
  <c r="AH23" i="29"/>
  <c r="AR23" i="29"/>
  <c r="Y23" i="29"/>
  <c r="AI23" i="29"/>
  <c r="AS23" i="29"/>
  <c r="Z23" i="29"/>
  <c r="AJ23" i="29"/>
  <c r="AT23" i="29"/>
  <c r="AA23" i="29"/>
  <c r="AK23" i="29"/>
  <c r="AU23" i="29"/>
  <c r="AB23" i="29"/>
  <c r="AL23" i="29"/>
  <c r="AV23" i="29"/>
  <c r="BA23" i="29"/>
  <c r="BC23" i="29"/>
  <c r="BD23" i="29"/>
  <c r="BE23" i="29"/>
  <c r="BF23" i="29"/>
  <c r="BG23" i="29"/>
  <c r="BH23" i="29"/>
  <c r="H24" i="29"/>
  <c r="I24" i="29"/>
  <c r="J24" i="29"/>
  <c r="K24" i="29"/>
  <c r="AX24" i="29"/>
  <c r="L24" i="29"/>
  <c r="M24" i="29"/>
  <c r="N24" i="29"/>
  <c r="O24" i="29"/>
  <c r="P24" i="29"/>
  <c r="AY24" i="29"/>
  <c r="T24" i="29"/>
  <c r="AD24" i="29"/>
  <c r="AN24" i="29"/>
  <c r="U24" i="29"/>
  <c r="AE24" i="29"/>
  <c r="AO24" i="29"/>
  <c r="V24" i="29"/>
  <c r="AF24" i="29"/>
  <c r="AP24" i="29"/>
  <c r="W24" i="29"/>
  <c r="AG24" i="29"/>
  <c r="AQ24" i="29"/>
  <c r="AZ24" i="29"/>
  <c r="BB24" i="29"/>
  <c r="X24" i="29"/>
  <c r="AH24" i="29"/>
  <c r="AR24" i="29"/>
  <c r="Y24" i="29"/>
  <c r="AI24" i="29"/>
  <c r="AS24" i="29"/>
  <c r="Z24" i="29"/>
  <c r="AJ24" i="29"/>
  <c r="AT24" i="29"/>
  <c r="AA24" i="29"/>
  <c r="AK24" i="29"/>
  <c r="AU24" i="29"/>
  <c r="AB24" i="29"/>
  <c r="AL24" i="29"/>
  <c r="AV24" i="29"/>
  <c r="BA24" i="29"/>
  <c r="BC24" i="29"/>
  <c r="BD24" i="29"/>
  <c r="BE24" i="29"/>
  <c r="BF24" i="29"/>
  <c r="BG24" i="29"/>
  <c r="BH24" i="29"/>
  <c r="H25" i="29"/>
  <c r="I25" i="29"/>
  <c r="J25" i="29"/>
  <c r="K25" i="29"/>
  <c r="AX25" i="29"/>
  <c r="L25" i="29"/>
  <c r="M25" i="29"/>
  <c r="N25" i="29"/>
  <c r="O25" i="29"/>
  <c r="P25" i="29"/>
  <c r="AY25" i="29"/>
  <c r="T25" i="29"/>
  <c r="AD25" i="29"/>
  <c r="AN25" i="29"/>
  <c r="U25" i="29"/>
  <c r="AE25" i="29"/>
  <c r="AO25" i="29"/>
  <c r="V25" i="29"/>
  <c r="AF25" i="29"/>
  <c r="AP25" i="29"/>
  <c r="W25" i="29"/>
  <c r="AG25" i="29"/>
  <c r="AQ25" i="29"/>
  <c r="AZ25" i="29"/>
  <c r="BB25" i="29"/>
  <c r="X25" i="29"/>
  <c r="AH25" i="29"/>
  <c r="AR25" i="29"/>
  <c r="Y25" i="29"/>
  <c r="AI25" i="29"/>
  <c r="AS25" i="29"/>
  <c r="Z25" i="29"/>
  <c r="AJ25" i="29"/>
  <c r="AT25" i="29"/>
  <c r="AA25" i="29"/>
  <c r="AK25" i="29"/>
  <c r="AU25" i="29"/>
  <c r="AB25" i="29"/>
  <c r="AL25" i="29"/>
  <c r="AV25" i="29"/>
  <c r="BA25" i="29"/>
  <c r="BC25" i="29"/>
  <c r="BD25" i="29"/>
  <c r="BE25" i="29"/>
  <c r="BF25" i="29"/>
  <c r="BG25" i="29"/>
  <c r="BH25" i="29"/>
  <c r="H26" i="29"/>
  <c r="I26" i="29"/>
  <c r="J26" i="29"/>
  <c r="K26" i="29"/>
  <c r="AX26" i="29"/>
  <c r="L26" i="29"/>
  <c r="M26" i="29"/>
  <c r="N26" i="29"/>
  <c r="O26" i="29"/>
  <c r="P26" i="29"/>
  <c r="AY26" i="29"/>
  <c r="T26" i="29"/>
  <c r="AD26" i="29"/>
  <c r="AN26" i="29"/>
  <c r="U26" i="29"/>
  <c r="AE26" i="29"/>
  <c r="AO26" i="29"/>
  <c r="V26" i="29"/>
  <c r="AF26" i="29"/>
  <c r="AP26" i="29"/>
  <c r="W26" i="29"/>
  <c r="AG26" i="29"/>
  <c r="AQ26" i="29"/>
  <c r="AZ26" i="29"/>
  <c r="BB26" i="29"/>
  <c r="X26" i="29"/>
  <c r="AH26" i="29"/>
  <c r="AR26" i="29"/>
  <c r="Y26" i="29"/>
  <c r="AI26" i="29"/>
  <c r="AS26" i="29"/>
  <c r="Z26" i="29"/>
  <c r="AJ26" i="29"/>
  <c r="AT26" i="29"/>
  <c r="AA26" i="29"/>
  <c r="AK26" i="29"/>
  <c r="AU26" i="29"/>
  <c r="AB26" i="29"/>
  <c r="AL26" i="29"/>
  <c r="AV26" i="29"/>
  <c r="BA26" i="29"/>
  <c r="BC26" i="29"/>
  <c r="BD26" i="29"/>
  <c r="BE26" i="29"/>
  <c r="BF26" i="29"/>
  <c r="BG26" i="29"/>
  <c r="BH26" i="29"/>
  <c r="H27" i="29"/>
  <c r="I27" i="29"/>
  <c r="J27" i="29"/>
  <c r="K27" i="29"/>
  <c r="AX27" i="29"/>
  <c r="L27" i="29"/>
  <c r="M27" i="29"/>
  <c r="N27" i="29"/>
  <c r="O27" i="29"/>
  <c r="P27" i="29"/>
  <c r="AY27" i="29"/>
  <c r="T27" i="29"/>
  <c r="AD27" i="29"/>
  <c r="AN27" i="29"/>
  <c r="U27" i="29"/>
  <c r="AE27" i="29"/>
  <c r="AO27" i="29"/>
  <c r="V27" i="29"/>
  <c r="AF27" i="29"/>
  <c r="AP27" i="29"/>
  <c r="W27" i="29"/>
  <c r="AG27" i="29"/>
  <c r="AQ27" i="29"/>
  <c r="AZ27" i="29"/>
  <c r="BB27" i="29"/>
  <c r="X27" i="29"/>
  <c r="AH27" i="29"/>
  <c r="AR27" i="29"/>
  <c r="Y27" i="29"/>
  <c r="AI27" i="29"/>
  <c r="AS27" i="29"/>
  <c r="Z27" i="29"/>
  <c r="AJ27" i="29"/>
  <c r="AT27" i="29"/>
  <c r="AA27" i="29"/>
  <c r="AK27" i="29"/>
  <c r="AU27" i="29"/>
  <c r="AB27" i="29"/>
  <c r="AL27" i="29"/>
  <c r="AV27" i="29"/>
  <c r="BA27" i="29"/>
  <c r="BC27" i="29"/>
  <c r="BD27" i="29"/>
  <c r="BE27" i="29"/>
  <c r="BF27" i="29"/>
  <c r="BG27" i="29"/>
  <c r="BH27" i="29"/>
  <c r="H28" i="29"/>
  <c r="I28" i="29"/>
  <c r="J28" i="29"/>
  <c r="K28" i="29"/>
  <c r="AX28" i="29"/>
  <c r="L28" i="29"/>
  <c r="M28" i="29"/>
  <c r="N28" i="29"/>
  <c r="O28" i="29"/>
  <c r="P28" i="29"/>
  <c r="AY28" i="29"/>
  <c r="T28" i="29"/>
  <c r="AD28" i="29"/>
  <c r="AN28" i="29"/>
  <c r="U28" i="29"/>
  <c r="AE28" i="29"/>
  <c r="AO28" i="29"/>
  <c r="V28" i="29"/>
  <c r="AF28" i="29"/>
  <c r="AP28" i="29"/>
  <c r="W28" i="29"/>
  <c r="AG28" i="29"/>
  <c r="AQ28" i="29"/>
  <c r="AZ28" i="29"/>
  <c r="BB28" i="29"/>
  <c r="X28" i="29"/>
  <c r="AH28" i="29"/>
  <c r="AR28" i="29"/>
  <c r="Y28" i="29"/>
  <c r="AI28" i="29"/>
  <c r="AS28" i="29"/>
  <c r="Z28" i="29"/>
  <c r="AJ28" i="29"/>
  <c r="AT28" i="29"/>
  <c r="AA28" i="29"/>
  <c r="AK28" i="29"/>
  <c r="AU28" i="29"/>
  <c r="AB28" i="29"/>
  <c r="AL28" i="29"/>
  <c r="AV28" i="29"/>
  <c r="BA28" i="29"/>
  <c r="BC28" i="29"/>
  <c r="BD28" i="29"/>
  <c r="BE28" i="29"/>
  <c r="BF28" i="29"/>
  <c r="BG28" i="29"/>
  <c r="BH28" i="29"/>
  <c r="H29" i="29"/>
  <c r="I29" i="29"/>
  <c r="J29" i="29"/>
  <c r="K29" i="29"/>
  <c r="AX29" i="29"/>
  <c r="L29" i="29"/>
  <c r="M29" i="29"/>
  <c r="N29" i="29"/>
  <c r="O29" i="29"/>
  <c r="P29" i="29"/>
  <c r="AY29" i="29"/>
  <c r="T29" i="29"/>
  <c r="AD29" i="29"/>
  <c r="AN29" i="29"/>
  <c r="U29" i="29"/>
  <c r="AE29" i="29"/>
  <c r="AO29" i="29"/>
  <c r="V29" i="29"/>
  <c r="AF29" i="29"/>
  <c r="AP29" i="29"/>
  <c r="W29" i="29"/>
  <c r="AG29" i="29"/>
  <c r="AQ29" i="29"/>
  <c r="AZ29" i="29"/>
  <c r="BB29" i="29"/>
  <c r="X29" i="29"/>
  <c r="AH29" i="29"/>
  <c r="AR29" i="29"/>
  <c r="Y29" i="29"/>
  <c r="AI29" i="29"/>
  <c r="AS29" i="29"/>
  <c r="Z29" i="29"/>
  <c r="AJ29" i="29"/>
  <c r="AT29" i="29"/>
  <c r="AA29" i="29"/>
  <c r="AK29" i="29"/>
  <c r="AU29" i="29"/>
  <c r="AB29" i="29"/>
  <c r="AL29" i="29"/>
  <c r="AV29" i="29"/>
  <c r="BA29" i="29"/>
  <c r="BC29" i="29"/>
  <c r="BD29" i="29"/>
  <c r="BE29" i="29"/>
  <c r="BF29" i="29"/>
  <c r="BG29" i="29"/>
  <c r="BH29" i="29"/>
  <c r="H30" i="29"/>
  <c r="I30" i="29"/>
  <c r="J30" i="29"/>
  <c r="K30" i="29"/>
  <c r="AX30" i="29"/>
  <c r="L30" i="29"/>
  <c r="M30" i="29"/>
  <c r="N30" i="29"/>
  <c r="O30" i="29"/>
  <c r="P30" i="29"/>
  <c r="AY30" i="29"/>
  <c r="T30" i="29"/>
  <c r="AD30" i="29"/>
  <c r="AN30" i="29"/>
  <c r="U30" i="29"/>
  <c r="AE30" i="29"/>
  <c r="AO30" i="29"/>
  <c r="V30" i="29"/>
  <c r="AF30" i="29"/>
  <c r="AP30" i="29"/>
  <c r="W30" i="29"/>
  <c r="AG30" i="29"/>
  <c r="AQ30" i="29"/>
  <c r="AZ30" i="29"/>
  <c r="BB30" i="29"/>
  <c r="X30" i="29"/>
  <c r="AH30" i="29"/>
  <c r="AR30" i="29"/>
  <c r="Y30" i="29"/>
  <c r="AI30" i="29"/>
  <c r="AS30" i="29"/>
  <c r="Z30" i="29"/>
  <c r="AJ30" i="29"/>
  <c r="AT30" i="29"/>
  <c r="AA30" i="29"/>
  <c r="AK30" i="29"/>
  <c r="AU30" i="29"/>
  <c r="AB30" i="29"/>
  <c r="AL30" i="29"/>
  <c r="AV30" i="29"/>
  <c r="BA30" i="29"/>
  <c r="BC30" i="29"/>
  <c r="BD30" i="29"/>
  <c r="BE30" i="29"/>
  <c r="BF30" i="29"/>
  <c r="BG30" i="29"/>
  <c r="BH30" i="29"/>
  <c r="H31" i="29"/>
  <c r="I31" i="29"/>
  <c r="J31" i="29"/>
  <c r="K31" i="29"/>
  <c r="AX31" i="29"/>
  <c r="L31" i="29"/>
  <c r="M31" i="29"/>
  <c r="N31" i="29"/>
  <c r="O31" i="29"/>
  <c r="P31" i="29"/>
  <c r="AY31" i="29"/>
  <c r="T31" i="29"/>
  <c r="AD31" i="29"/>
  <c r="AN31" i="29"/>
  <c r="U31" i="29"/>
  <c r="AE31" i="29"/>
  <c r="AO31" i="29"/>
  <c r="V31" i="29"/>
  <c r="AF31" i="29"/>
  <c r="AP31" i="29"/>
  <c r="W31" i="29"/>
  <c r="AG31" i="29"/>
  <c r="AQ31" i="29"/>
  <c r="AZ31" i="29"/>
  <c r="BB31" i="29"/>
  <c r="X31" i="29"/>
  <c r="AH31" i="29"/>
  <c r="AR31" i="29"/>
  <c r="Y31" i="29"/>
  <c r="AI31" i="29"/>
  <c r="AS31" i="29"/>
  <c r="Z31" i="29"/>
  <c r="AJ31" i="29"/>
  <c r="AT31" i="29"/>
  <c r="AA31" i="29"/>
  <c r="AK31" i="29"/>
  <c r="AU31" i="29"/>
  <c r="AB31" i="29"/>
  <c r="AL31" i="29"/>
  <c r="AV31" i="29"/>
  <c r="BA31" i="29"/>
  <c r="BC31" i="29"/>
  <c r="BD31" i="29"/>
  <c r="BE31" i="29"/>
  <c r="BF31" i="29"/>
  <c r="BG31" i="29"/>
  <c r="BH31" i="29"/>
  <c r="H32" i="29"/>
  <c r="I32" i="29"/>
  <c r="J32" i="29"/>
  <c r="K32" i="29"/>
  <c r="AX32" i="29"/>
  <c r="L32" i="29"/>
  <c r="M32" i="29"/>
  <c r="N32" i="29"/>
  <c r="O32" i="29"/>
  <c r="P32" i="29"/>
  <c r="AY32" i="29"/>
  <c r="T32" i="29"/>
  <c r="AD32" i="29"/>
  <c r="AN32" i="29"/>
  <c r="U32" i="29"/>
  <c r="AE32" i="29"/>
  <c r="AO32" i="29"/>
  <c r="V32" i="29"/>
  <c r="AF32" i="29"/>
  <c r="AP32" i="29"/>
  <c r="W32" i="29"/>
  <c r="AG32" i="29"/>
  <c r="AQ32" i="29"/>
  <c r="AZ32" i="29"/>
  <c r="BB32" i="29"/>
  <c r="X32" i="29"/>
  <c r="AH32" i="29"/>
  <c r="AR32" i="29"/>
  <c r="Y32" i="29"/>
  <c r="AI32" i="29"/>
  <c r="AS32" i="29"/>
  <c r="Z32" i="29"/>
  <c r="AJ32" i="29"/>
  <c r="AT32" i="29"/>
  <c r="AA32" i="29"/>
  <c r="AK32" i="29"/>
  <c r="AU32" i="29"/>
  <c r="AB32" i="29"/>
  <c r="AL32" i="29"/>
  <c r="AV32" i="29"/>
  <c r="BA32" i="29"/>
  <c r="BC32" i="29"/>
  <c r="BD32" i="29"/>
  <c r="BE32" i="29"/>
  <c r="BF32" i="29"/>
  <c r="BG32" i="29"/>
  <c r="BH32" i="29"/>
  <c r="H33" i="29"/>
  <c r="I33" i="29"/>
  <c r="J33" i="29"/>
  <c r="K33" i="29"/>
  <c r="AX33" i="29"/>
  <c r="L33" i="29"/>
  <c r="M33" i="29"/>
  <c r="N33" i="29"/>
  <c r="O33" i="29"/>
  <c r="P33" i="29"/>
  <c r="AY33" i="29"/>
  <c r="T33" i="29"/>
  <c r="AD33" i="29"/>
  <c r="AN33" i="29"/>
  <c r="U33" i="29"/>
  <c r="AE33" i="29"/>
  <c r="AO33" i="29"/>
  <c r="V33" i="29"/>
  <c r="AF33" i="29"/>
  <c r="AP33" i="29"/>
  <c r="W33" i="29"/>
  <c r="AG33" i="29"/>
  <c r="AQ33" i="29"/>
  <c r="AZ33" i="29"/>
  <c r="BB33" i="29"/>
  <c r="X33" i="29"/>
  <c r="AH33" i="29"/>
  <c r="AR33" i="29"/>
  <c r="Y33" i="29"/>
  <c r="AI33" i="29"/>
  <c r="AS33" i="29"/>
  <c r="Z33" i="29"/>
  <c r="AJ33" i="29"/>
  <c r="AT33" i="29"/>
  <c r="AA33" i="29"/>
  <c r="AK33" i="29"/>
  <c r="AU33" i="29"/>
  <c r="AB33" i="29"/>
  <c r="AL33" i="29"/>
  <c r="AV33" i="29"/>
  <c r="BA33" i="29"/>
  <c r="BC33" i="29"/>
  <c r="BD33" i="29"/>
  <c r="BE33" i="29"/>
  <c r="BF33" i="29"/>
  <c r="BG33" i="29"/>
  <c r="BH33" i="29"/>
  <c r="H34" i="29"/>
  <c r="I34" i="29"/>
  <c r="J34" i="29"/>
  <c r="K34" i="29"/>
  <c r="AX34" i="29"/>
  <c r="L34" i="29"/>
  <c r="M34" i="29"/>
  <c r="N34" i="29"/>
  <c r="O34" i="29"/>
  <c r="P34" i="29"/>
  <c r="AY34" i="29"/>
  <c r="T34" i="29"/>
  <c r="AD34" i="29"/>
  <c r="AN34" i="29"/>
  <c r="U34" i="29"/>
  <c r="AE34" i="29"/>
  <c r="AO34" i="29"/>
  <c r="V34" i="29"/>
  <c r="AF34" i="29"/>
  <c r="AP34" i="29"/>
  <c r="W34" i="29"/>
  <c r="AG34" i="29"/>
  <c r="AQ34" i="29"/>
  <c r="AZ34" i="29"/>
  <c r="BB34" i="29"/>
  <c r="X34" i="29"/>
  <c r="AH34" i="29"/>
  <c r="AR34" i="29"/>
  <c r="Y34" i="29"/>
  <c r="AI34" i="29"/>
  <c r="AS34" i="29"/>
  <c r="Z34" i="29"/>
  <c r="AJ34" i="29"/>
  <c r="AT34" i="29"/>
  <c r="AA34" i="29"/>
  <c r="AK34" i="29"/>
  <c r="AU34" i="29"/>
  <c r="AB34" i="29"/>
  <c r="AL34" i="29"/>
  <c r="AV34" i="29"/>
  <c r="BA34" i="29"/>
  <c r="BC34" i="29"/>
  <c r="BD34" i="29"/>
  <c r="BE34" i="29"/>
  <c r="BF34" i="29"/>
  <c r="BG34" i="29"/>
  <c r="BH34" i="29"/>
  <c r="H35" i="29"/>
  <c r="I35" i="29"/>
  <c r="J35" i="29"/>
  <c r="K35" i="29"/>
  <c r="AX35" i="29"/>
  <c r="L35" i="29"/>
  <c r="M35" i="29"/>
  <c r="N35" i="29"/>
  <c r="O35" i="29"/>
  <c r="P35" i="29"/>
  <c r="AY35" i="29"/>
  <c r="T35" i="29"/>
  <c r="AD35" i="29"/>
  <c r="AN35" i="29"/>
  <c r="U35" i="29"/>
  <c r="AE35" i="29"/>
  <c r="AO35" i="29"/>
  <c r="V35" i="29"/>
  <c r="AF35" i="29"/>
  <c r="AP35" i="29"/>
  <c r="W35" i="29"/>
  <c r="AG35" i="29"/>
  <c r="AQ35" i="29"/>
  <c r="AZ35" i="29"/>
  <c r="BB35" i="29"/>
  <c r="X35" i="29"/>
  <c r="AH35" i="29"/>
  <c r="AR35" i="29"/>
  <c r="Y35" i="29"/>
  <c r="AI35" i="29"/>
  <c r="AS35" i="29"/>
  <c r="Z35" i="29"/>
  <c r="AJ35" i="29"/>
  <c r="AT35" i="29"/>
  <c r="AA35" i="29"/>
  <c r="AK35" i="29"/>
  <c r="AU35" i="29"/>
  <c r="AB35" i="29"/>
  <c r="AL35" i="29"/>
  <c r="AV35" i="29"/>
  <c r="BA35" i="29"/>
  <c r="BC35" i="29"/>
  <c r="BD35" i="29"/>
  <c r="BE35" i="29"/>
  <c r="BF35" i="29"/>
  <c r="BG35" i="29"/>
  <c r="BH35" i="29"/>
  <c r="H36" i="29"/>
  <c r="I36" i="29"/>
  <c r="J36" i="29"/>
  <c r="K36" i="29"/>
  <c r="AX36" i="29"/>
  <c r="L36" i="29"/>
  <c r="M36" i="29"/>
  <c r="N36" i="29"/>
  <c r="O36" i="29"/>
  <c r="P36" i="29"/>
  <c r="AY36" i="29"/>
  <c r="T36" i="29"/>
  <c r="AD36" i="29"/>
  <c r="AN36" i="29"/>
  <c r="U36" i="29"/>
  <c r="AE36" i="29"/>
  <c r="AO36" i="29"/>
  <c r="V36" i="29"/>
  <c r="AF36" i="29"/>
  <c r="AP36" i="29"/>
  <c r="W36" i="29"/>
  <c r="AG36" i="29"/>
  <c r="AQ36" i="29"/>
  <c r="AZ36" i="29"/>
  <c r="BB36" i="29"/>
  <c r="X36" i="29"/>
  <c r="AH36" i="29"/>
  <c r="AR36" i="29"/>
  <c r="Y36" i="29"/>
  <c r="AI36" i="29"/>
  <c r="AS36" i="29"/>
  <c r="Z36" i="29"/>
  <c r="AJ36" i="29"/>
  <c r="AT36" i="29"/>
  <c r="AA36" i="29"/>
  <c r="AK36" i="29"/>
  <c r="AU36" i="29"/>
  <c r="AB36" i="29"/>
  <c r="AL36" i="29"/>
  <c r="AV36" i="29"/>
  <c r="BA36" i="29"/>
  <c r="BC36" i="29"/>
  <c r="BD36" i="29"/>
  <c r="BE36" i="29"/>
  <c r="BF36" i="29"/>
  <c r="BG36" i="29"/>
  <c r="BH36" i="29"/>
  <c r="H37" i="29"/>
  <c r="I37" i="29"/>
  <c r="J37" i="29"/>
  <c r="K37" i="29"/>
  <c r="AX37" i="29"/>
  <c r="L37" i="29"/>
  <c r="M37" i="29"/>
  <c r="N37" i="29"/>
  <c r="O37" i="29"/>
  <c r="P37" i="29"/>
  <c r="AY37" i="29"/>
  <c r="T37" i="29"/>
  <c r="AD37" i="29"/>
  <c r="AN37" i="29"/>
  <c r="U37" i="29"/>
  <c r="AE37" i="29"/>
  <c r="AO37" i="29"/>
  <c r="V37" i="29"/>
  <c r="AF37" i="29"/>
  <c r="AP37" i="29"/>
  <c r="W37" i="29"/>
  <c r="AG37" i="29"/>
  <c r="AQ37" i="29"/>
  <c r="AZ37" i="29"/>
  <c r="BB37" i="29"/>
  <c r="X37" i="29"/>
  <c r="AH37" i="29"/>
  <c r="AR37" i="29"/>
  <c r="Y37" i="29"/>
  <c r="AI37" i="29"/>
  <c r="AS37" i="29"/>
  <c r="Z37" i="29"/>
  <c r="AJ37" i="29"/>
  <c r="AT37" i="29"/>
  <c r="AA37" i="29"/>
  <c r="AK37" i="29"/>
  <c r="AU37" i="29"/>
  <c r="AB37" i="29"/>
  <c r="AL37" i="29"/>
  <c r="AV37" i="29"/>
  <c r="BA37" i="29"/>
  <c r="BC37" i="29"/>
  <c r="BD37" i="29"/>
  <c r="BE37" i="29"/>
  <c r="BF37" i="29"/>
  <c r="BG37" i="29"/>
  <c r="BH37" i="29"/>
  <c r="H38" i="29"/>
  <c r="I38" i="29"/>
  <c r="J38" i="29"/>
  <c r="K38" i="29"/>
  <c r="AX38" i="29"/>
  <c r="L38" i="29"/>
  <c r="M38" i="29"/>
  <c r="N38" i="29"/>
  <c r="O38" i="29"/>
  <c r="P38" i="29"/>
  <c r="AY38" i="29"/>
  <c r="T38" i="29"/>
  <c r="AD38" i="29"/>
  <c r="AN38" i="29"/>
  <c r="U38" i="29"/>
  <c r="AE38" i="29"/>
  <c r="AO38" i="29"/>
  <c r="V38" i="29"/>
  <c r="AF38" i="29"/>
  <c r="AP38" i="29"/>
  <c r="W38" i="29"/>
  <c r="AG38" i="29"/>
  <c r="AQ38" i="29"/>
  <c r="AZ38" i="29"/>
  <c r="BB38" i="29"/>
  <c r="X38" i="29"/>
  <c r="AH38" i="29"/>
  <c r="AR38" i="29"/>
  <c r="Y38" i="29"/>
  <c r="AI38" i="29"/>
  <c r="AS38" i="29"/>
  <c r="Z38" i="29"/>
  <c r="AJ38" i="29"/>
  <c r="AT38" i="29"/>
  <c r="AA38" i="29"/>
  <c r="AK38" i="29"/>
  <c r="AU38" i="29"/>
  <c r="AB38" i="29"/>
  <c r="AL38" i="29"/>
  <c r="AV38" i="29"/>
  <c r="BA38" i="29"/>
  <c r="BC38" i="29"/>
  <c r="BD38" i="29"/>
  <c r="BE38" i="29"/>
  <c r="BF38" i="29"/>
  <c r="BG38" i="29"/>
  <c r="BH38" i="29"/>
  <c r="H39" i="29"/>
  <c r="I39" i="29"/>
  <c r="J39" i="29"/>
  <c r="K39" i="29"/>
  <c r="AX39" i="29"/>
  <c r="L39" i="29"/>
  <c r="M39" i="29"/>
  <c r="N39" i="29"/>
  <c r="O39" i="29"/>
  <c r="P39" i="29"/>
  <c r="AY39" i="29"/>
  <c r="T39" i="29"/>
  <c r="AD39" i="29"/>
  <c r="AN39" i="29"/>
  <c r="U39" i="29"/>
  <c r="AE39" i="29"/>
  <c r="AO39" i="29"/>
  <c r="V39" i="29"/>
  <c r="AF39" i="29"/>
  <c r="AP39" i="29"/>
  <c r="W39" i="29"/>
  <c r="AG39" i="29"/>
  <c r="AQ39" i="29"/>
  <c r="AZ39" i="29"/>
  <c r="BB39" i="29"/>
  <c r="X39" i="29"/>
  <c r="AH39" i="29"/>
  <c r="AR39" i="29"/>
  <c r="Y39" i="29"/>
  <c r="AI39" i="29"/>
  <c r="AS39" i="29"/>
  <c r="Z39" i="29"/>
  <c r="AJ39" i="29"/>
  <c r="AT39" i="29"/>
  <c r="AA39" i="29"/>
  <c r="AK39" i="29"/>
  <c r="AU39" i="29"/>
  <c r="AB39" i="29"/>
  <c r="AL39" i="29"/>
  <c r="AV39" i="29"/>
  <c r="BA39" i="29"/>
  <c r="BC39" i="29"/>
  <c r="BD39" i="29"/>
  <c r="BE39" i="29"/>
  <c r="BF39" i="29"/>
  <c r="BG39" i="29"/>
  <c r="BH39" i="29"/>
  <c r="H40" i="29"/>
  <c r="I40" i="29"/>
  <c r="J40" i="29"/>
  <c r="K40" i="29"/>
  <c r="AX40" i="29"/>
  <c r="L40" i="29"/>
  <c r="M40" i="29"/>
  <c r="N40" i="29"/>
  <c r="O40" i="29"/>
  <c r="P40" i="29"/>
  <c r="AY40" i="29"/>
  <c r="T40" i="29"/>
  <c r="AD40" i="29"/>
  <c r="AN40" i="29"/>
  <c r="U40" i="29"/>
  <c r="AE40" i="29"/>
  <c r="AO40" i="29"/>
  <c r="V40" i="29"/>
  <c r="AF40" i="29"/>
  <c r="AP40" i="29"/>
  <c r="W40" i="29"/>
  <c r="AG40" i="29"/>
  <c r="AQ40" i="29"/>
  <c r="AZ40" i="29"/>
  <c r="BB40" i="29"/>
  <c r="X40" i="29"/>
  <c r="AH40" i="29"/>
  <c r="AR40" i="29"/>
  <c r="Y40" i="29"/>
  <c r="AI40" i="29"/>
  <c r="AS40" i="29"/>
  <c r="Z40" i="29"/>
  <c r="AJ40" i="29"/>
  <c r="AT40" i="29"/>
  <c r="AA40" i="29"/>
  <c r="AK40" i="29"/>
  <c r="AU40" i="29"/>
  <c r="AB40" i="29"/>
  <c r="AL40" i="29"/>
  <c r="AV40" i="29"/>
  <c r="BA40" i="29"/>
  <c r="BC40" i="29"/>
  <c r="BD40" i="29"/>
  <c r="BE40" i="29"/>
  <c r="BF40" i="29"/>
  <c r="BG40" i="29"/>
  <c r="BH40" i="29"/>
  <c r="H41" i="29"/>
  <c r="I41" i="29"/>
  <c r="J41" i="29"/>
  <c r="K41" i="29"/>
  <c r="AX41" i="29"/>
  <c r="L41" i="29"/>
  <c r="M41" i="29"/>
  <c r="N41" i="29"/>
  <c r="O41" i="29"/>
  <c r="P41" i="29"/>
  <c r="AY41" i="29"/>
  <c r="T41" i="29"/>
  <c r="AD41" i="29"/>
  <c r="AN41" i="29"/>
  <c r="U41" i="29"/>
  <c r="AE41" i="29"/>
  <c r="AO41" i="29"/>
  <c r="V41" i="29"/>
  <c r="AF41" i="29"/>
  <c r="AP41" i="29"/>
  <c r="W41" i="29"/>
  <c r="AG41" i="29"/>
  <c r="AQ41" i="29"/>
  <c r="AZ41" i="29"/>
  <c r="BB41" i="29"/>
  <c r="X41" i="29"/>
  <c r="AH41" i="29"/>
  <c r="AR41" i="29"/>
  <c r="Y41" i="29"/>
  <c r="AI41" i="29"/>
  <c r="AS41" i="29"/>
  <c r="Z41" i="29"/>
  <c r="AJ41" i="29"/>
  <c r="AT41" i="29"/>
  <c r="AA41" i="29"/>
  <c r="AK41" i="29"/>
  <c r="AU41" i="29"/>
  <c r="AB41" i="29"/>
  <c r="AL41" i="29"/>
  <c r="AV41" i="29"/>
  <c r="BA41" i="29"/>
  <c r="BC41" i="29"/>
  <c r="BD41" i="29"/>
  <c r="BE41" i="29"/>
  <c r="BF41" i="29"/>
  <c r="BG41" i="29"/>
  <c r="BH41" i="29"/>
  <c r="H42" i="29"/>
  <c r="I42" i="29"/>
  <c r="J42" i="29"/>
  <c r="K42" i="29"/>
  <c r="AX42" i="29"/>
  <c r="L42" i="29"/>
  <c r="M42" i="29"/>
  <c r="N42" i="29"/>
  <c r="O42" i="29"/>
  <c r="P42" i="29"/>
  <c r="AY42" i="29"/>
  <c r="T42" i="29"/>
  <c r="AD42" i="29"/>
  <c r="AN42" i="29"/>
  <c r="U42" i="29"/>
  <c r="AE42" i="29"/>
  <c r="AO42" i="29"/>
  <c r="V42" i="29"/>
  <c r="AF42" i="29"/>
  <c r="AP42" i="29"/>
  <c r="W42" i="29"/>
  <c r="AG42" i="29"/>
  <c r="AQ42" i="29"/>
  <c r="AZ42" i="29"/>
  <c r="BB42" i="29"/>
  <c r="X42" i="29"/>
  <c r="AH42" i="29"/>
  <c r="AR42" i="29"/>
  <c r="Y42" i="29"/>
  <c r="AI42" i="29"/>
  <c r="AS42" i="29"/>
  <c r="Z42" i="29"/>
  <c r="AJ42" i="29"/>
  <c r="AT42" i="29"/>
  <c r="AA42" i="29"/>
  <c r="AK42" i="29"/>
  <c r="AU42" i="29"/>
  <c r="AB42" i="29"/>
  <c r="AL42" i="29"/>
  <c r="AV42" i="29"/>
  <c r="BA42" i="29"/>
  <c r="BC42" i="29"/>
  <c r="BD42" i="29"/>
  <c r="BE42" i="29"/>
  <c r="BF42" i="29"/>
  <c r="BG42" i="29"/>
  <c r="BH42" i="29"/>
  <c r="H43" i="29"/>
  <c r="I43" i="29"/>
  <c r="J43" i="29"/>
  <c r="K43" i="29"/>
  <c r="AX43" i="29"/>
  <c r="L43" i="29"/>
  <c r="M43" i="29"/>
  <c r="N43" i="29"/>
  <c r="O43" i="29"/>
  <c r="P43" i="29"/>
  <c r="AY43" i="29"/>
  <c r="T43" i="29"/>
  <c r="AD43" i="29"/>
  <c r="AN43" i="29"/>
  <c r="U43" i="29"/>
  <c r="AE43" i="29"/>
  <c r="AO43" i="29"/>
  <c r="V43" i="29"/>
  <c r="AF43" i="29"/>
  <c r="AP43" i="29"/>
  <c r="W43" i="29"/>
  <c r="AG43" i="29"/>
  <c r="AQ43" i="29"/>
  <c r="AZ43" i="29"/>
  <c r="BB43" i="29"/>
  <c r="X43" i="29"/>
  <c r="AH43" i="29"/>
  <c r="AR43" i="29"/>
  <c r="Y43" i="29"/>
  <c r="AI43" i="29"/>
  <c r="AS43" i="29"/>
  <c r="Z43" i="29"/>
  <c r="AJ43" i="29"/>
  <c r="AT43" i="29"/>
  <c r="AA43" i="29"/>
  <c r="AK43" i="29"/>
  <c r="AU43" i="29"/>
  <c r="AB43" i="29"/>
  <c r="AL43" i="29"/>
  <c r="AV43" i="29"/>
  <c r="BA43" i="29"/>
  <c r="BC43" i="29"/>
  <c r="BD43" i="29"/>
  <c r="BE43" i="29"/>
  <c r="BF43" i="29"/>
  <c r="BG43" i="29"/>
  <c r="BH43" i="29"/>
  <c r="H44" i="29"/>
  <c r="I44" i="29"/>
  <c r="J44" i="29"/>
  <c r="K44" i="29"/>
  <c r="AX44" i="29"/>
  <c r="L44" i="29"/>
  <c r="M44" i="29"/>
  <c r="N44" i="29"/>
  <c r="O44" i="29"/>
  <c r="P44" i="29"/>
  <c r="AY44" i="29"/>
  <c r="T44" i="29"/>
  <c r="AD44" i="29"/>
  <c r="AN44" i="29"/>
  <c r="U44" i="29"/>
  <c r="AE44" i="29"/>
  <c r="AO44" i="29"/>
  <c r="V44" i="29"/>
  <c r="AF44" i="29"/>
  <c r="AP44" i="29"/>
  <c r="W44" i="29"/>
  <c r="AG44" i="29"/>
  <c r="AQ44" i="29"/>
  <c r="AZ44" i="29"/>
  <c r="BB44" i="29"/>
  <c r="X44" i="29"/>
  <c r="AH44" i="29"/>
  <c r="AR44" i="29"/>
  <c r="Y44" i="29"/>
  <c r="AI44" i="29"/>
  <c r="AS44" i="29"/>
  <c r="Z44" i="29"/>
  <c r="AJ44" i="29"/>
  <c r="AT44" i="29"/>
  <c r="AA44" i="29"/>
  <c r="AK44" i="29"/>
  <c r="AU44" i="29"/>
  <c r="AB44" i="29"/>
  <c r="AL44" i="29"/>
  <c r="AV44" i="29"/>
  <c r="BA44" i="29"/>
  <c r="BC44" i="29"/>
  <c r="BD44" i="29"/>
  <c r="BE44" i="29"/>
  <c r="BF44" i="29"/>
  <c r="BG44" i="29"/>
  <c r="BH44" i="29"/>
  <c r="H45" i="29"/>
  <c r="I45" i="29"/>
  <c r="J45" i="29"/>
  <c r="K45" i="29"/>
  <c r="AX45" i="29"/>
  <c r="L45" i="29"/>
  <c r="M45" i="29"/>
  <c r="N45" i="29"/>
  <c r="O45" i="29"/>
  <c r="P45" i="29"/>
  <c r="AY45" i="29"/>
  <c r="T45" i="29"/>
  <c r="AD45" i="29"/>
  <c r="AN45" i="29"/>
  <c r="U45" i="29"/>
  <c r="AE45" i="29"/>
  <c r="AO45" i="29"/>
  <c r="V45" i="29"/>
  <c r="AF45" i="29"/>
  <c r="AP45" i="29"/>
  <c r="W45" i="29"/>
  <c r="AG45" i="29"/>
  <c r="AQ45" i="29"/>
  <c r="AZ45" i="29"/>
  <c r="BB45" i="29"/>
  <c r="X45" i="29"/>
  <c r="AH45" i="29"/>
  <c r="AR45" i="29"/>
  <c r="Y45" i="29"/>
  <c r="AI45" i="29"/>
  <c r="AS45" i="29"/>
  <c r="Z45" i="29"/>
  <c r="AJ45" i="29"/>
  <c r="AT45" i="29"/>
  <c r="AA45" i="29"/>
  <c r="AK45" i="29"/>
  <c r="AU45" i="29"/>
  <c r="AB45" i="29"/>
  <c r="AL45" i="29"/>
  <c r="AV45" i="29"/>
  <c r="BA45" i="29"/>
  <c r="BC45" i="29"/>
  <c r="BD45" i="29"/>
  <c r="BE45" i="29"/>
  <c r="BF45" i="29"/>
  <c r="BG45" i="29"/>
  <c r="BH45" i="29"/>
  <c r="H46" i="29"/>
  <c r="I46" i="29"/>
  <c r="J46" i="29"/>
  <c r="K46" i="29"/>
  <c r="AX46" i="29"/>
  <c r="L46" i="29"/>
  <c r="M46" i="29"/>
  <c r="N46" i="29"/>
  <c r="O46" i="29"/>
  <c r="P46" i="29"/>
  <c r="AY46" i="29"/>
  <c r="T46" i="29"/>
  <c r="AD46" i="29"/>
  <c r="AN46" i="29"/>
  <c r="U46" i="29"/>
  <c r="AE46" i="29"/>
  <c r="AO46" i="29"/>
  <c r="V46" i="29"/>
  <c r="AF46" i="29"/>
  <c r="AP46" i="29"/>
  <c r="W46" i="29"/>
  <c r="AG46" i="29"/>
  <c r="AQ46" i="29"/>
  <c r="AZ46" i="29"/>
  <c r="BB46" i="29"/>
  <c r="X46" i="29"/>
  <c r="AH46" i="29"/>
  <c r="AR46" i="29"/>
  <c r="Y46" i="29"/>
  <c r="AI46" i="29"/>
  <c r="AS46" i="29"/>
  <c r="Z46" i="29"/>
  <c r="AJ46" i="29"/>
  <c r="AT46" i="29"/>
  <c r="AA46" i="29"/>
  <c r="AK46" i="29"/>
  <c r="AU46" i="29"/>
  <c r="AB46" i="29"/>
  <c r="AL46" i="29"/>
  <c r="AV46" i="29"/>
  <c r="BA46" i="29"/>
  <c r="BC46" i="29"/>
  <c r="BD46" i="29"/>
  <c r="BE46" i="29"/>
  <c r="BF46" i="29"/>
  <c r="BG46" i="29"/>
  <c r="BH46" i="29"/>
  <c r="H47" i="29"/>
  <c r="I47" i="29"/>
  <c r="J47" i="29"/>
  <c r="K47" i="29"/>
  <c r="AX47" i="29"/>
  <c r="L47" i="29"/>
  <c r="M47" i="29"/>
  <c r="N47" i="29"/>
  <c r="O47" i="29"/>
  <c r="P47" i="29"/>
  <c r="AY47" i="29"/>
  <c r="T47" i="29"/>
  <c r="AD47" i="29"/>
  <c r="AN47" i="29"/>
  <c r="U47" i="29"/>
  <c r="AE47" i="29"/>
  <c r="AO47" i="29"/>
  <c r="V47" i="29"/>
  <c r="AF47" i="29"/>
  <c r="AP47" i="29"/>
  <c r="W47" i="29"/>
  <c r="AG47" i="29"/>
  <c r="AQ47" i="29"/>
  <c r="AZ47" i="29"/>
  <c r="BB47" i="29"/>
  <c r="X47" i="29"/>
  <c r="AH47" i="29"/>
  <c r="AR47" i="29"/>
  <c r="Y47" i="29"/>
  <c r="AI47" i="29"/>
  <c r="AS47" i="29"/>
  <c r="Z47" i="29"/>
  <c r="AJ47" i="29"/>
  <c r="AT47" i="29"/>
  <c r="AA47" i="29"/>
  <c r="AK47" i="29"/>
  <c r="AU47" i="29"/>
  <c r="AB47" i="29"/>
  <c r="AL47" i="29"/>
  <c r="AV47" i="29"/>
  <c r="BA47" i="29"/>
  <c r="BC47" i="29"/>
  <c r="BD47" i="29"/>
  <c r="BE47" i="29"/>
  <c r="BF47" i="29"/>
  <c r="BG47" i="29"/>
  <c r="BH47" i="29"/>
  <c r="H48" i="29"/>
  <c r="I48" i="29"/>
  <c r="J48" i="29"/>
  <c r="K48" i="29"/>
  <c r="AX48" i="29"/>
  <c r="L48" i="29"/>
  <c r="M48" i="29"/>
  <c r="N48" i="29"/>
  <c r="O48" i="29"/>
  <c r="P48" i="29"/>
  <c r="AY48" i="29"/>
  <c r="T48" i="29"/>
  <c r="AD48" i="29"/>
  <c r="AN48" i="29"/>
  <c r="U48" i="29"/>
  <c r="AE48" i="29"/>
  <c r="AO48" i="29"/>
  <c r="V48" i="29"/>
  <c r="AF48" i="29"/>
  <c r="AP48" i="29"/>
  <c r="W48" i="29"/>
  <c r="AG48" i="29"/>
  <c r="AQ48" i="29"/>
  <c r="AZ48" i="29"/>
  <c r="BB48" i="29"/>
  <c r="X48" i="29"/>
  <c r="AH48" i="29"/>
  <c r="AR48" i="29"/>
  <c r="Y48" i="29"/>
  <c r="AI48" i="29"/>
  <c r="AS48" i="29"/>
  <c r="Z48" i="29"/>
  <c r="AJ48" i="29"/>
  <c r="AT48" i="29"/>
  <c r="AA48" i="29"/>
  <c r="AK48" i="29"/>
  <c r="AU48" i="29"/>
  <c r="AB48" i="29"/>
  <c r="AL48" i="29"/>
  <c r="AV48" i="29"/>
  <c r="BA48" i="29"/>
  <c r="BC48" i="29"/>
  <c r="BD48" i="29"/>
  <c r="BE48" i="29"/>
  <c r="BF48" i="29"/>
  <c r="BG48" i="29"/>
  <c r="BH48" i="29"/>
  <c r="H49" i="29"/>
  <c r="I49" i="29"/>
  <c r="J49" i="29"/>
  <c r="K49" i="29"/>
  <c r="AX49" i="29"/>
  <c r="L49" i="29"/>
  <c r="M49" i="29"/>
  <c r="N49" i="29"/>
  <c r="O49" i="29"/>
  <c r="P49" i="29"/>
  <c r="AY49" i="29"/>
  <c r="T49" i="29"/>
  <c r="AD49" i="29"/>
  <c r="AN49" i="29"/>
  <c r="U49" i="29"/>
  <c r="AE49" i="29"/>
  <c r="AO49" i="29"/>
  <c r="V49" i="29"/>
  <c r="AF49" i="29"/>
  <c r="AP49" i="29"/>
  <c r="W49" i="29"/>
  <c r="AG49" i="29"/>
  <c r="AQ49" i="29"/>
  <c r="AZ49" i="29"/>
  <c r="BB49" i="29"/>
  <c r="X49" i="29"/>
  <c r="AH49" i="29"/>
  <c r="AR49" i="29"/>
  <c r="Y49" i="29"/>
  <c r="AI49" i="29"/>
  <c r="AS49" i="29"/>
  <c r="Z49" i="29"/>
  <c r="AJ49" i="29"/>
  <c r="AT49" i="29"/>
  <c r="AA49" i="29"/>
  <c r="AK49" i="29"/>
  <c r="AU49" i="29"/>
  <c r="AB49" i="29"/>
  <c r="AL49" i="29"/>
  <c r="AV49" i="29"/>
  <c r="BA49" i="29"/>
  <c r="BC49" i="29"/>
  <c r="BD49" i="29"/>
  <c r="BE49" i="29"/>
  <c r="BF49" i="29"/>
  <c r="BG49" i="29"/>
  <c r="BH49" i="29"/>
  <c r="H50" i="29"/>
  <c r="I50" i="29"/>
  <c r="J50" i="29"/>
  <c r="K50" i="29"/>
  <c r="AX50" i="29"/>
  <c r="L50" i="29"/>
  <c r="M50" i="29"/>
  <c r="N50" i="29"/>
  <c r="O50" i="29"/>
  <c r="P50" i="29"/>
  <c r="AY50" i="29"/>
  <c r="T50" i="29"/>
  <c r="AD50" i="29"/>
  <c r="AN50" i="29"/>
  <c r="U50" i="29"/>
  <c r="AE50" i="29"/>
  <c r="AO50" i="29"/>
  <c r="V50" i="29"/>
  <c r="AF50" i="29"/>
  <c r="AP50" i="29"/>
  <c r="W50" i="29"/>
  <c r="AG50" i="29"/>
  <c r="AQ50" i="29"/>
  <c r="AZ50" i="29"/>
  <c r="BB50" i="29"/>
  <c r="X50" i="29"/>
  <c r="AH50" i="29"/>
  <c r="AR50" i="29"/>
  <c r="Y50" i="29"/>
  <c r="AI50" i="29"/>
  <c r="AS50" i="29"/>
  <c r="Z50" i="29"/>
  <c r="AJ50" i="29"/>
  <c r="AT50" i="29"/>
  <c r="AA50" i="29"/>
  <c r="AK50" i="29"/>
  <c r="AU50" i="29"/>
  <c r="AB50" i="29"/>
  <c r="AL50" i="29"/>
  <c r="AV50" i="29"/>
  <c r="BA50" i="29"/>
  <c r="BC50" i="29"/>
  <c r="BD50" i="29"/>
  <c r="BE50" i="29"/>
  <c r="BF50" i="29"/>
  <c r="BG50" i="29"/>
  <c r="BH50" i="29"/>
  <c r="H51" i="29"/>
  <c r="I51" i="29"/>
  <c r="J51" i="29"/>
  <c r="K51" i="29"/>
  <c r="AX51" i="29"/>
  <c r="L51" i="29"/>
  <c r="M51" i="29"/>
  <c r="N51" i="29"/>
  <c r="O51" i="29"/>
  <c r="P51" i="29"/>
  <c r="AY51" i="29"/>
  <c r="T51" i="29"/>
  <c r="AD51" i="29"/>
  <c r="AN51" i="29"/>
  <c r="U51" i="29"/>
  <c r="AE51" i="29"/>
  <c r="AO51" i="29"/>
  <c r="V51" i="29"/>
  <c r="AF51" i="29"/>
  <c r="AP51" i="29"/>
  <c r="W51" i="29"/>
  <c r="AG51" i="29"/>
  <c r="AQ51" i="29"/>
  <c r="AZ51" i="29"/>
  <c r="BB51" i="29"/>
  <c r="X51" i="29"/>
  <c r="AH51" i="29"/>
  <c r="AR51" i="29"/>
  <c r="Y51" i="29"/>
  <c r="AI51" i="29"/>
  <c r="AS51" i="29"/>
  <c r="Z51" i="29"/>
  <c r="AJ51" i="29"/>
  <c r="AT51" i="29"/>
  <c r="AA51" i="29"/>
  <c r="AK51" i="29"/>
  <c r="AU51" i="29"/>
  <c r="AB51" i="29"/>
  <c r="AL51" i="29"/>
  <c r="AV51" i="29"/>
  <c r="BA51" i="29"/>
  <c r="BC51" i="29"/>
  <c r="BD51" i="29"/>
  <c r="BE51" i="29"/>
  <c r="BF51" i="29"/>
  <c r="BG51" i="29"/>
  <c r="BH51" i="29"/>
  <c r="H52" i="29"/>
  <c r="I52" i="29"/>
  <c r="J52" i="29"/>
  <c r="K52" i="29"/>
  <c r="AX52" i="29"/>
  <c r="L52" i="29"/>
  <c r="M52" i="29"/>
  <c r="N52" i="29"/>
  <c r="O52" i="29"/>
  <c r="P52" i="29"/>
  <c r="AY52" i="29"/>
  <c r="T52" i="29"/>
  <c r="AD52" i="29"/>
  <c r="AN52" i="29"/>
  <c r="U52" i="29"/>
  <c r="AE52" i="29"/>
  <c r="AO52" i="29"/>
  <c r="V52" i="29"/>
  <c r="AF52" i="29"/>
  <c r="AP52" i="29"/>
  <c r="W52" i="29"/>
  <c r="AG52" i="29"/>
  <c r="AQ52" i="29"/>
  <c r="AZ52" i="29"/>
  <c r="BB52" i="29"/>
  <c r="X52" i="29"/>
  <c r="AH52" i="29"/>
  <c r="AR52" i="29"/>
  <c r="Y52" i="29"/>
  <c r="AI52" i="29"/>
  <c r="AS52" i="29"/>
  <c r="Z52" i="29"/>
  <c r="AJ52" i="29"/>
  <c r="AT52" i="29"/>
  <c r="AA52" i="29"/>
  <c r="AK52" i="29"/>
  <c r="AU52" i="29"/>
  <c r="AB52" i="29"/>
  <c r="AL52" i="29"/>
  <c r="AV52" i="29"/>
  <c r="BA52" i="29"/>
  <c r="BC52" i="29"/>
  <c r="BD52" i="29"/>
  <c r="BE52" i="29"/>
  <c r="BF52" i="29"/>
  <c r="BG52" i="29"/>
  <c r="BH52" i="29"/>
  <c r="H53" i="29"/>
  <c r="I53" i="29"/>
  <c r="J53" i="29"/>
  <c r="K53" i="29"/>
  <c r="AX53" i="29"/>
  <c r="L53" i="29"/>
  <c r="M53" i="29"/>
  <c r="N53" i="29"/>
  <c r="O53" i="29"/>
  <c r="P53" i="29"/>
  <c r="AY53" i="29"/>
  <c r="T53" i="29"/>
  <c r="AD53" i="29"/>
  <c r="AN53" i="29"/>
  <c r="U53" i="29"/>
  <c r="AE53" i="29"/>
  <c r="AO53" i="29"/>
  <c r="V53" i="29"/>
  <c r="AF53" i="29"/>
  <c r="AP53" i="29"/>
  <c r="W53" i="29"/>
  <c r="AG53" i="29"/>
  <c r="AQ53" i="29"/>
  <c r="AZ53" i="29"/>
  <c r="BB53" i="29"/>
  <c r="X53" i="29"/>
  <c r="AH53" i="29"/>
  <c r="AR53" i="29"/>
  <c r="Y53" i="29"/>
  <c r="AI53" i="29"/>
  <c r="AS53" i="29"/>
  <c r="Z53" i="29"/>
  <c r="AJ53" i="29"/>
  <c r="AT53" i="29"/>
  <c r="AA53" i="29"/>
  <c r="AK53" i="29"/>
  <c r="AU53" i="29"/>
  <c r="AB53" i="29"/>
  <c r="AL53" i="29"/>
  <c r="AV53" i="29"/>
  <c r="BA53" i="29"/>
  <c r="BC53" i="29"/>
  <c r="BD53" i="29"/>
  <c r="BE53" i="29"/>
  <c r="BF53" i="29"/>
  <c r="BG53" i="29"/>
  <c r="BH53" i="29"/>
  <c r="H54" i="29"/>
  <c r="I54" i="29"/>
  <c r="J54" i="29"/>
  <c r="K54" i="29"/>
  <c r="AX54" i="29"/>
  <c r="L54" i="29"/>
  <c r="M54" i="29"/>
  <c r="N54" i="29"/>
  <c r="O54" i="29"/>
  <c r="P54" i="29"/>
  <c r="AY54" i="29"/>
  <c r="T54" i="29"/>
  <c r="AD54" i="29"/>
  <c r="AN54" i="29"/>
  <c r="U54" i="29"/>
  <c r="AE54" i="29"/>
  <c r="AO54" i="29"/>
  <c r="V54" i="29"/>
  <c r="AF54" i="29"/>
  <c r="AP54" i="29"/>
  <c r="W54" i="29"/>
  <c r="AG54" i="29"/>
  <c r="AQ54" i="29"/>
  <c r="AZ54" i="29"/>
  <c r="BB54" i="29"/>
  <c r="X54" i="29"/>
  <c r="AH54" i="29"/>
  <c r="AR54" i="29"/>
  <c r="Y54" i="29"/>
  <c r="AI54" i="29"/>
  <c r="AS54" i="29"/>
  <c r="Z54" i="29"/>
  <c r="AJ54" i="29"/>
  <c r="AT54" i="29"/>
  <c r="AA54" i="29"/>
  <c r="AK54" i="29"/>
  <c r="AU54" i="29"/>
  <c r="AB54" i="29"/>
  <c r="AL54" i="29"/>
  <c r="AV54" i="29"/>
  <c r="BA54" i="29"/>
  <c r="BC54" i="29"/>
  <c r="BD54" i="29"/>
  <c r="BE54" i="29"/>
  <c r="BF54" i="29"/>
  <c r="BG54" i="29"/>
  <c r="BH54" i="29"/>
  <c r="H55" i="29"/>
  <c r="I55" i="29"/>
  <c r="J55" i="29"/>
  <c r="K55" i="29"/>
  <c r="AX55" i="29"/>
  <c r="L55" i="29"/>
  <c r="M55" i="29"/>
  <c r="N55" i="29"/>
  <c r="O55" i="29"/>
  <c r="P55" i="29"/>
  <c r="AY55" i="29"/>
  <c r="T55" i="29"/>
  <c r="AD55" i="29"/>
  <c r="AN55" i="29"/>
  <c r="U55" i="29"/>
  <c r="AE55" i="29"/>
  <c r="AO55" i="29"/>
  <c r="V55" i="29"/>
  <c r="AF55" i="29"/>
  <c r="AP55" i="29"/>
  <c r="W55" i="29"/>
  <c r="AG55" i="29"/>
  <c r="AQ55" i="29"/>
  <c r="AZ55" i="29"/>
  <c r="BB55" i="29"/>
  <c r="X55" i="29"/>
  <c r="AH55" i="29"/>
  <c r="AR55" i="29"/>
  <c r="Y55" i="29"/>
  <c r="AI55" i="29"/>
  <c r="AS55" i="29"/>
  <c r="Z55" i="29"/>
  <c r="AJ55" i="29"/>
  <c r="AT55" i="29"/>
  <c r="AA55" i="29"/>
  <c r="AK55" i="29"/>
  <c r="AU55" i="29"/>
  <c r="AB55" i="29"/>
  <c r="AL55" i="29"/>
  <c r="AV55" i="29"/>
  <c r="BA55" i="29"/>
  <c r="BC55" i="29"/>
  <c r="BD55" i="29"/>
  <c r="BE55" i="29"/>
  <c r="BF55" i="29"/>
  <c r="BG55" i="29"/>
  <c r="BH55" i="29"/>
  <c r="H56" i="29"/>
  <c r="I56" i="29"/>
  <c r="J56" i="29"/>
  <c r="K56" i="29"/>
  <c r="AX56" i="29"/>
  <c r="L56" i="29"/>
  <c r="M56" i="29"/>
  <c r="N56" i="29"/>
  <c r="O56" i="29"/>
  <c r="P56" i="29"/>
  <c r="AY56" i="29"/>
  <c r="T56" i="29"/>
  <c r="AD56" i="29"/>
  <c r="AN56" i="29"/>
  <c r="U56" i="29"/>
  <c r="AE56" i="29"/>
  <c r="AO56" i="29"/>
  <c r="V56" i="29"/>
  <c r="AF56" i="29"/>
  <c r="AP56" i="29"/>
  <c r="W56" i="29"/>
  <c r="AG56" i="29"/>
  <c r="AQ56" i="29"/>
  <c r="AZ56" i="29"/>
  <c r="BB56" i="29"/>
  <c r="X56" i="29"/>
  <c r="AH56" i="29"/>
  <c r="AR56" i="29"/>
  <c r="Y56" i="29"/>
  <c r="AI56" i="29"/>
  <c r="AS56" i="29"/>
  <c r="Z56" i="29"/>
  <c r="AJ56" i="29"/>
  <c r="AT56" i="29"/>
  <c r="AA56" i="29"/>
  <c r="AK56" i="29"/>
  <c r="AU56" i="29"/>
  <c r="AB56" i="29"/>
  <c r="AL56" i="29"/>
  <c r="AV56" i="29"/>
  <c r="BA56" i="29"/>
  <c r="BC56" i="29"/>
  <c r="BD56" i="29"/>
  <c r="BE56" i="29"/>
  <c r="BF56" i="29"/>
  <c r="BG56" i="29"/>
  <c r="BH56" i="29"/>
  <c r="H57" i="29"/>
  <c r="I57" i="29"/>
  <c r="J57" i="29"/>
  <c r="K57" i="29"/>
  <c r="AX57" i="29"/>
  <c r="L57" i="29"/>
  <c r="M57" i="29"/>
  <c r="N57" i="29"/>
  <c r="O57" i="29"/>
  <c r="P57" i="29"/>
  <c r="AY57" i="29"/>
  <c r="T57" i="29"/>
  <c r="AD57" i="29"/>
  <c r="AN57" i="29"/>
  <c r="U57" i="29"/>
  <c r="AE57" i="29"/>
  <c r="AO57" i="29"/>
  <c r="V57" i="29"/>
  <c r="AF57" i="29"/>
  <c r="AP57" i="29"/>
  <c r="W57" i="29"/>
  <c r="AG57" i="29"/>
  <c r="AQ57" i="29"/>
  <c r="AZ57" i="29"/>
  <c r="BB57" i="29"/>
  <c r="X57" i="29"/>
  <c r="AH57" i="29"/>
  <c r="AR57" i="29"/>
  <c r="Y57" i="29"/>
  <c r="AI57" i="29"/>
  <c r="AS57" i="29"/>
  <c r="Z57" i="29"/>
  <c r="AJ57" i="29"/>
  <c r="AT57" i="29"/>
  <c r="AA57" i="29"/>
  <c r="AK57" i="29"/>
  <c r="AU57" i="29"/>
  <c r="AB57" i="29"/>
  <c r="AL57" i="29"/>
  <c r="AV57" i="29"/>
  <c r="BA57" i="29"/>
  <c r="BC57" i="29"/>
  <c r="BD57" i="29"/>
  <c r="BE57" i="29"/>
  <c r="BF57" i="29"/>
  <c r="BG57" i="29"/>
  <c r="BH57" i="29"/>
  <c r="H58" i="29"/>
  <c r="I58" i="29"/>
  <c r="J58" i="29"/>
  <c r="K58" i="29"/>
  <c r="AX58" i="29"/>
  <c r="L58" i="29"/>
  <c r="M58" i="29"/>
  <c r="N58" i="29"/>
  <c r="O58" i="29"/>
  <c r="P58" i="29"/>
  <c r="AY58" i="29"/>
  <c r="T58" i="29"/>
  <c r="AD58" i="29"/>
  <c r="AN58" i="29"/>
  <c r="U58" i="29"/>
  <c r="AE58" i="29"/>
  <c r="AO58" i="29"/>
  <c r="V58" i="29"/>
  <c r="AF58" i="29"/>
  <c r="AP58" i="29"/>
  <c r="W58" i="29"/>
  <c r="AG58" i="29"/>
  <c r="AQ58" i="29"/>
  <c r="AZ58" i="29"/>
  <c r="BB58" i="29"/>
  <c r="X58" i="29"/>
  <c r="AH58" i="29"/>
  <c r="AR58" i="29"/>
  <c r="Y58" i="29"/>
  <c r="AI58" i="29"/>
  <c r="AS58" i="29"/>
  <c r="Z58" i="29"/>
  <c r="AJ58" i="29"/>
  <c r="AT58" i="29"/>
  <c r="AA58" i="29"/>
  <c r="AK58" i="29"/>
  <c r="AU58" i="29"/>
  <c r="AB58" i="29"/>
  <c r="AL58" i="29"/>
  <c r="AV58" i="29"/>
  <c r="BA58" i="29"/>
  <c r="BC58" i="29"/>
  <c r="BD58" i="29"/>
  <c r="BE58" i="29"/>
  <c r="BF58" i="29"/>
  <c r="BG58" i="29"/>
  <c r="BH58" i="29"/>
  <c r="H59" i="29"/>
  <c r="I59" i="29"/>
  <c r="J59" i="29"/>
  <c r="K59" i="29"/>
  <c r="AX59" i="29"/>
  <c r="L59" i="29"/>
  <c r="M59" i="29"/>
  <c r="N59" i="29"/>
  <c r="O59" i="29"/>
  <c r="P59" i="29"/>
  <c r="AY59" i="29"/>
  <c r="T59" i="29"/>
  <c r="AD59" i="29"/>
  <c r="AN59" i="29"/>
  <c r="U59" i="29"/>
  <c r="AE59" i="29"/>
  <c r="AO59" i="29"/>
  <c r="V59" i="29"/>
  <c r="AF59" i="29"/>
  <c r="AP59" i="29"/>
  <c r="W59" i="29"/>
  <c r="AG59" i="29"/>
  <c r="AQ59" i="29"/>
  <c r="AZ59" i="29"/>
  <c r="BB59" i="29"/>
  <c r="X59" i="29"/>
  <c r="AH59" i="29"/>
  <c r="AR59" i="29"/>
  <c r="Y59" i="29"/>
  <c r="AI59" i="29"/>
  <c r="AS59" i="29"/>
  <c r="Z59" i="29"/>
  <c r="AJ59" i="29"/>
  <c r="AT59" i="29"/>
  <c r="AA59" i="29"/>
  <c r="AK59" i="29"/>
  <c r="AU59" i="29"/>
  <c r="AB59" i="29"/>
  <c r="AL59" i="29"/>
  <c r="AV59" i="29"/>
  <c r="BA59" i="29"/>
  <c r="BC59" i="29"/>
  <c r="BD59" i="29"/>
  <c r="BE59" i="29"/>
  <c r="BF59" i="29"/>
  <c r="BG59" i="29"/>
  <c r="BH59" i="29"/>
  <c r="H60" i="29"/>
  <c r="I60" i="29"/>
  <c r="J60" i="29"/>
  <c r="K60" i="29"/>
  <c r="AX60" i="29"/>
  <c r="L60" i="29"/>
  <c r="M60" i="29"/>
  <c r="N60" i="29"/>
  <c r="O60" i="29"/>
  <c r="P60" i="29"/>
  <c r="AY60" i="29"/>
  <c r="T60" i="29"/>
  <c r="AD60" i="29"/>
  <c r="AN60" i="29"/>
  <c r="U60" i="29"/>
  <c r="AE60" i="29"/>
  <c r="AO60" i="29"/>
  <c r="V60" i="29"/>
  <c r="AF60" i="29"/>
  <c r="AP60" i="29"/>
  <c r="W60" i="29"/>
  <c r="AG60" i="29"/>
  <c r="AQ60" i="29"/>
  <c r="AZ60" i="29"/>
  <c r="BB60" i="29"/>
  <c r="X60" i="29"/>
  <c r="AH60" i="29"/>
  <c r="AR60" i="29"/>
  <c r="Y60" i="29"/>
  <c r="AI60" i="29"/>
  <c r="AS60" i="29"/>
  <c r="Z60" i="29"/>
  <c r="AJ60" i="29"/>
  <c r="AT60" i="29"/>
  <c r="AA60" i="29"/>
  <c r="AK60" i="29"/>
  <c r="AU60" i="29"/>
  <c r="AB60" i="29"/>
  <c r="AL60" i="29"/>
  <c r="AV60" i="29"/>
  <c r="BA60" i="29"/>
  <c r="BC60" i="29"/>
  <c r="BD60" i="29"/>
  <c r="BE60" i="29"/>
  <c r="BF60" i="29"/>
  <c r="BG60" i="29"/>
  <c r="BH60" i="29"/>
  <c r="H61" i="29"/>
  <c r="I61" i="29"/>
  <c r="J61" i="29"/>
  <c r="K61" i="29"/>
  <c r="AX61" i="29"/>
  <c r="L61" i="29"/>
  <c r="M61" i="29"/>
  <c r="N61" i="29"/>
  <c r="O61" i="29"/>
  <c r="P61" i="29"/>
  <c r="AY61" i="29"/>
  <c r="T61" i="29"/>
  <c r="AD61" i="29"/>
  <c r="AN61" i="29"/>
  <c r="U61" i="29"/>
  <c r="AE61" i="29"/>
  <c r="AO61" i="29"/>
  <c r="V61" i="29"/>
  <c r="AF61" i="29"/>
  <c r="AP61" i="29"/>
  <c r="W61" i="29"/>
  <c r="AG61" i="29"/>
  <c r="AQ61" i="29"/>
  <c r="AZ61" i="29"/>
  <c r="BB61" i="29"/>
  <c r="X61" i="29"/>
  <c r="AH61" i="29"/>
  <c r="AR61" i="29"/>
  <c r="Y61" i="29"/>
  <c r="AI61" i="29"/>
  <c r="AS61" i="29"/>
  <c r="Z61" i="29"/>
  <c r="AJ61" i="29"/>
  <c r="AT61" i="29"/>
  <c r="AA61" i="29"/>
  <c r="AK61" i="29"/>
  <c r="AU61" i="29"/>
  <c r="AB61" i="29"/>
  <c r="AL61" i="29"/>
  <c r="AV61" i="29"/>
  <c r="BA61" i="29"/>
  <c r="BC61" i="29"/>
  <c r="BD61" i="29"/>
  <c r="BE61" i="29"/>
  <c r="BF61" i="29"/>
  <c r="BG61" i="29"/>
  <c r="BH61" i="29"/>
  <c r="H62" i="29"/>
  <c r="I62" i="29"/>
  <c r="J62" i="29"/>
  <c r="K62" i="29"/>
  <c r="AX62" i="29"/>
  <c r="L62" i="29"/>
  <c r="M62" i="29"/>
  <c r="N62" i="29"/>
  <c r="O62" i="29"/>
  <c r="P62" i="29"/>
  <c r="AY62" i="29"/>
  <c r="T62" i="29"/>
  <c r="AD62" i="29"/>
  <c r="AN62" i="29"/>
  <c r="U62" i="29"/>
  <c r="AE62" i="29"/>
  <c r="AO62" i="29"/>
  <c r="V62" i="29"/>
  <c r="AF62" i="29"/>
  <c r="AP62" i="29"/>
  <c r="W62" i="29"/>
  <c r="AG62" i="29"/>
  <c r="AQ62" i="29"/>
  <c r="AZ62" i="29"/>
  <c r="BB62" i="29"/>
  <c r="X62" i="29"/>
  <c r="AH62" i="29"/>
  <c r="AR62" i="29"/>
  <c r="Y62" i="29"/>
  <c r="AI62" i="29"/>
  <c r="AS62" i="29"/>
  <c r="Z62" i="29"/>
  <c r="AJ62" i="29"/>
  <c r="AT62" i="29"/>
  <c r="AA62" i="29"/>
  <c r="AK62" i="29"/>
  <c r="AU62" i="29"/>
  <c r="AB62" i="29"/>
  <c r="AL62" i="29"/>
  <c r="AV62" i="29"/>
  <c r="BA62" i="29"/>
  <c r="BC62" i="29"/>
  <c r="BD62" i="29"/>
  <c r="BE62" i="29"/>
  <c r="BF62" i="29"/>
  <c r="BG62" i="29"/>
  <c r="BH62" i="29"/>
  <c r="H63" i="29"/>
  <c r="I63" i="29"/>
  <c r="J63" i="29"/>
  <c r="K63" i="29"/>
  <c r="AX63" i="29"/>
  <c r="L63" i="29"/>
  <c r="M63" i="29"/>
  <c r="N63" i="29"/>
  <c r="O63" i="29"/>
  <c r="P63" i="29"/>
  <c r="AY63" i="29"/>
  <c r="T63" i="29"/>
  <c r="AD63" i="29"/>
  <c r="AN63" i="29"/>
  <c r="U63" i="29"/>
  <c r="AE63" i="29"/>
  <c r="AO63" i="29"/>
  <c r="V63" i="29"/>
  <c r="AF63" i="29"/>
  <c r="AP63" i="29"/>
  <c r="W63" i="29"/>
  <c r="AG63" i="29"/>
  <c r="AQ63" i="29"/>
  <c r="AZ63" i="29"/>
  <c r="BB63" i="29"/>
  <c r="X63" i="29"/>
  <c r="AH63" i="29"/>
  <c r="AR63" i="29"/>
  <c r="Y63" i="29"/>
  <c r="AI63" i="29"/>
  <c r="AS63" i="29"/>
  <c r="Z63" i="29"/>
  <c r="AJ63" i="29"/>
  <c r="AT63" i="29"/>
  <c r="AA63" i="29"/>
  <c r="AK63" i="29"/>
  <c r="AU63" i="29"/>
  <c r="AB63" i="29"/>
  <c r="AL63" i="29"/>
  <c r="AV63" i="29"/>
  <c r="BA63" i="29"/>
  <c r="BC63" i="29"/>
  <c r="BD63" i="29"/>
  <c r="BE63" i="29"/>
  <c r="BF63" i="29"/>
  <c r="BG63" i="29"/>
  <c r="BH63" i="29"/>
  <c r="H64" i="29"/>
  <c r="I64" i="29"/>
  <c r="J64" i="29"/>
  <c r="K64" i="29"/>
  <c r="AX64" i="29"/>
  <c r="L64" i="29"/>
  <c r="M64" i="29"/>
  <c r="N64" i="29"/>
  <c r="O64" i="29"/>
  <c r="P64" i="29"/>
  <c r="AY64" i="29"/>
  <c r="T64" i="29"/>
  <c r="AD64" i="29"/>
  <c r="AN64" i="29"/>
  <c r="U64" i="29"/>
  <c r="AE64" i="29"/>
  <c r="AO64" i="29"/>
  <c r="V64" i="29"/>
  <c r="AF64" i="29"/>
  <c r="AP64" i="29"/>
  <c r="W64" i="29"/>
  <c r="AG64" i="29"/>
  <c r="AQ64" i="29"/>
  <c r="AZ64" i="29"/>
  <c r="BB64" i="29"/>
  <c r="X64" i="29"/>
  <c r="AH64" i="29"/>
  <c r="AR64" i="29"/>
  <c r="Y64" i="29"/>
  <c r="AI64" i="29"/>
  <c r="AS64" i="29"/>
  <c r="Z64" i="29"/>
  <c r="AJ64" i="29"/>
  <c r="AT64" i="29"/>
  <c r="AA64" i="29"/>
  <c r="AK64" i="29"/>
  <c r="AU64" i="29"/>
  <c r="AB64" i="29"/>
  <c r="AL64" i="29"/>
  <c r="AV64" i="29"/>
  <c r="BA64" i="29"/>
  <c r="BC64" i="29"/>
  <c r="BD64" i="29"/>
  <c r="BE64" i="29"/>
  <c r="BF64" i="29"/>
  <c r="BG64" i="29"/>
  <c r="BH64" i="29"/>
  <c r="H65" i="29"/>
  <c r="I65" i="29"/>
  <c r="J65" i="29"/>
  <c r="K65" i="29"/>
  <c r="AX65" i="29"/>
  <c r="L65" i="29"/>
  <c r="M65" i="29"/>
  <c r="N65" i="29"/>
  <c r="O65" i="29"/>
  <c r="P65" i="29"/>
  <c r="AY65" i="29"/>
  <c r="T65" i="29"/>
  <c r="AD65" i="29"/>
  <c r="AN65" i="29"/>
  <c r="U65" i="29"/>
  <c r="AE65" i="29"/>
  <c r="AO65" i="29"/>
  <c r="V65" i="29"/>
  <c r="AF65" i="29"/>
  <c r="AP65" i="29"/>
  <c r="W65" i="29"/>
  <c r="AG65" i="29"/>
  <c r="AQ65" i="29"/>
  <c r="AZ65" i="29"/>
  <c r="BB65" i="29"/>
  <c r="X65" i="29"/>
  <c r="AH65" i="29"/>
  <c r="AR65" i="29"/>
  <c r="Y65" i="29"/>
  <c r="AI65" i="29"/>
  <c r="AS65" i="29"/>
  <c r="Z65" i="29"/>
  <c r="AJ65" i="29"/>
  <c r="AT65" i="29"/>
  <c r="AA65" i="29"/>
  <c r="AK65" i="29"/>
  <c r="AU65" i="29"/>
  <c r="AB65" i="29"/>
  <c r="AL65" i="29"/>
  <c r="AV65" i="29"/>
  <c r="BA65" i="29"/>
  <c r="BC65" i="29"/>
  <c r="BD65" i="29"/>
  <c r="BE65" i="29"/>
  <c r="BF65" i="29"/>
  <c r="BG65" i="29"/>
  <c r="BH65" i="29"/>
  <c r="H66" i="29"/>
  <c r="I66" i="29"/>
  <c r="J66" i="29"/>
  <c r="K66" i="29"/>
  <c r="AX66" i="29"/>
  <c r="L66" i="29"/>
  <c r="M66" i="29"/>
  <c r="N66" i="29"/>
  <c r="O66" i="29"/>
  <c r="P66" i="29"/>
  <c r="AY66" i="29"/>
  <c r="T66" i="29"/>
  <c r="AD66" i="29"/>
  <c r="AN66" i="29"/>
  <c r="U66" i="29"/>
  <c r="AE66" i="29"/>
  <c r="AO66" i="29"/>
  <c r="V66" i="29"/>
  <c r="AF66" i="29"/>
  <c r="AP66" i="29"/>
  <c r="W66" i="29"/>
  <c r="AG66" i="29"/>
  <c r="AQ66" i="29"/>
  <c r="AZ66" i="29"/>
  <c r="BB66" i="29"/>
  <c r="X66" i="29"/>
  <c r="AH66" i="29"/>
  <c r="AR66" i="29"/>
  <c r="Y66" i="29"/>
  <c r="AI66" i="29"/>
  <c r="AS66" i="29"/>
  <c r="Z66" i="29"/>
  <c r="AJ66" i="29"/>
  <c r="AT66" i="29"/>
  <c r="AA66" i="29"/>
  <c r="AK66" i="29"/>
  <c r="AU66" i="29"/>
  <c r="AB66" i="29"/>
  <c r="AL66" i="29"/>
  <c r="AV66" i="29"/>
  <c r="BA66" i="29"/>
  <c r="BC66" i="29"/>
  <c r="BD66" i="29"/>
  <c r="BE66" i="29"/>
  <c r="BF66" i="29"/>
  <c r="BG66" i="29"/>
  <c r="BH66" i="29"/>
  <c r="H67" i="29"/>
  <c r="I67" i="29"/>
  <c r="J67" i="29"/>
  <c r="K67" i="29"/>
  <c r="AX67" i="29"/>
  <c r="L67" i="29"/>
  <c r="M67" i="29"/>
  <c r="N67" i="29"/>
  <c r="O67" i="29"/>
  <c r="P67" i="29"/>
  <c r="AY67" i="29"/>
  <c r="T67" i="29"/>
  <c r="AD67" i="29"/>
  <c r="AN67" i="29"/>
  <c r="U67" i="29"/>
  <c r="AE67" i="29"/>
  <c r="AO67" i="29"/>
  <c r="V67" i="29"/>
  <c r="AF67" i="29"/>
  <c r="AP67" i="29"/>
  <c r="W67" i="29"/>
  <c r="AG67" i="29"/>
  <c r="AQ67" i="29"/>
  <c r="AZ67" i="29"/>
  <c r="BB67" i="29"/>
  <c r="X67" i="29"/>
  <c r="AH67" i="29"/>
  <c r="AR67" i="29"/>
  <c r="Y67" i="29"/>
  <c r="AI67" i="29"/>
  <c r="AS67" i="29"/>
  <c r="Z67" i="29"/>
  <c r="AJ67" i="29"/>
  <c r="AT67" i="29"/>
  <c r="AA67" i="29"/>
  <c r="AK67" i="29"/>
  <c r="AU67" i="29"/>
  <c r="AB67" i="29"/>
  <c r="AL67" i="29"/>
  <c r="AV67" i="29"/>
  <c r="BA67" i="29"/>
  <c r="BC67" i="29"/>
  <c r="BD67" i="29"/>
  <c r="BE67" i="29"/>
  <c r="BF67" i="29"/>
  <c r="BG67" i="29"/>
  <c r="BH67" i="29"/>
  <c r="H68" i="29"/>
  <c r="I68" i="29"/>
  <c r="J68" i="29"/>
  <c r="K68" i="29"/>
  <c r="AX68" i="29"/>
  <c r="L68" i="29"/>
  <c r="M68" i="29"/>
  <c r="N68" i="29"/>
  <c r="O68" i="29"/>
  <c r="P68" i="29"/>
  <c r="AY68" i="29"/>
  <c r="T68" i="29"/>
  <c r="AD68" i="29"/>
  <c r="AN68" i="29"/>
  <c r="U68" i="29"/>
  <c r="AE68" i="29"/>
  <c r="AO68" i="29"/>
  <c r="V68" i="29"/>
  <c r="AF68" i="29"/>
  <c r="AP68" i="29"/>
  <c r="W68" i="29"/>
  <c r="AG68" i="29"/>
  <c r="AQ68" i="29"/>
  <c r="AZ68" i="29"/>
  <c r="BB68" i="29"/>
  <c r="X68" i="29"/>
  <c r="AH68" i="29"/>
  <c r="AR68" i="29"/>
  <c r="Y68" i="29"/>
  <c r="AI68" i="29"/>
  <c r="AS68" i="29"/>
  <c r="Z68" i="29"/>
  <c r="AJ68" i="29"/>
  <c r="AT68" i="29"/>
  <c r="AA68" i="29"/>
  <c r="AK68" i="29"/>
  <c r="AU68" i="29"/>
  <c r="AB68" i="29"/>
  <c r="AL68" i="29"/>
  <c r="AV68" i="29"/>
  <c r="BA68" i="29"/>
  <c r="BC68" i="29"/>
  <c r="BD68" i="29"/>
  <c r="BE68" i="29"/>
  <c r="BF68" i="29"/>
  <c r="BG68" i="29"/>
  <c r="BH68" i="29"/>
  <c r="H69" i="29"/>
  <c r="I69" i="29"/>
  <c r="J69" i="29"/>
  <c r="K69" i="29"/>
  <c r="AX69" i="29"/>
  <c r="L69" i="29"/>
  <c r="M69" i="29"/>
  <c r="N69" i="29"/>
  <c r="O69" i="29"/>
  <c r="P69" i="29"/>
  <c r="AY69" i="29"/>
  <c r="T69" i="29"/>
  <c r="AD69" i="29"/>
  <c r="AN69" i="29"/>
  <c r="U69" i="29"/>
  <c r="AE69" i="29"/>
  <c r="AO69" i="29"/>
  <c r="V69" i="29"/>
  <c r="AF69" i="29"/>
  <c r="AP69" i="29"/>
  <c r="W69" i="29"/>
  <c r="AG69" i="29"/>
  <c r="AQ69" i="29"/>
  <c r="AZ69" i="29"/>
  <c r="BB69" i="29"/>
  <c r="X69" i="29"/>
  <c r="AH69" i="29"/>
  <c r="AR69" i="29"/>
  <c r="Y69" i="29"/>
  <c r="AI69" i="29"/>
  <c r="AS69" i="29"/>
  <c r="Z69" i="29"/>
  <c r="AJ69" i="29"/>
  <c r="AT69" i="29"/>
  <c r="AA69" i="29"/>
  <c r="AK69" i="29"/>
  <c r="AU69" i="29"/>
  <c r="AB69" i="29"/>
  <c r="AL69" i="29"/>
  <c r="AV69" i="29"/>
  <c r="BA69" i="29"/>
  <c r="BC69" i="29"/>
  <c r="BD69" i="29"/>
  <c r="BE69" i="29"/>
  <c r="BF69" i="29"/>
  <c r="BG69" i="29"/>
  <c r="BH69" i="29"/>
  <c r="H70" i="29"/>
  <c r="I70" i="29"/>
  <c r="J70" i="29"/>
  <c r="K70" i="29"/>
  <c r="AX70" i="29"/>
  <c r="L70" i="29"/>
  <c r="M70" i="29"/>
  <c r="N70" i="29"/>
  <c r="O70" i="29"/>
  <c r="P70" i="29"/>
  <c r="AY70" i="29"/>
  <c r="T70" i="29"/>
  <c r="AD70" i="29"/>
  <c r="AN70" i="29"/>
  <c r="U70" i="29"/>
  <c r="AE70" i="29"/>
  <c r="AO70" i="29"/>
  <c r="V70" i="29"/>
  <c r="AF70" i="29"/>
  <c r="AP70" i="29"/>
  <c r="W70" i="29"/>
  <c r="AG70" i="29"/>
  <c r="AQ70" i="29"/>
  <c r="AZ70" i="29"/>
  <c r="BB70" i="29"/>
  <c r="X70" i="29"/>
  <c r="AH70" i="29"/>
  <c r="AR70" i="29"/>
  <c r="Y70" i="29"/>
  <c r="AI70" i="29"/>
  <c r="AS70" i="29"/>
  <c r="Z70" i="29"/>
  <c r="AJ70" i="29"/>
  <c r="AT70" i="29"/>
  <c r="AA70" i="29"/>
  <c r="AK70" i="29"/>
  <c r="AU70" i="29"/>
  <c r="AB70" i="29"/>
  <c r="AL70" i="29"/>
  <c r="AV70" i="29"/>
  <c r="BA70" i="29"/>
  <c r="BC70" i="29"/>
  <c r="BD70" i="29"/>
  <c r="BE70" i="29"/>
  <c r="BF70" i="29"/>
  <c r="BG70" i="29"/>
  <c r="BH70" i="29"/>
  <c r="H71" i="29"/>
  <c r="I71" i="29"/>
  <c r="J71" i="29"/>
  <c r="K71" i="29"/>
  <c r="AX71" i="29"/>
  <c r="L71" i="29"/>
  <c r="M71" i="29"/>
  <c r="N71" i="29"/>
  <c r="O71" i="29"/>
  <c r="P71" i="29"/>
  <c r="AY71" i="29"/>
  <c r="T71" i="29"/>
  <c r="AD71" i="29"/>
  <c r="AN71" i="29"/>
  <c r="U71" i="29"/>
  <c r="AE71" i="29"/>
  <c r="AO71" i="29"/>
  <c r="V71" i="29"/>
  <c r="AF71" i="29"/>
  <c r="AP71" i="29"/>
  <c r="W71" i="29"/>
  <c r="AG71" i="29"/>
  <c r="AQ71" i="29"/>
  <c r="AZ71" i="29"/>
  <c r="BB71" i="29"/>
  <c r="X71" i="29"/>
  <c r="AH71" i="29"/>
  <c r="AR71" i="29"/>
  <c r="Y71" i="29"/>
  <c r="AI71" i="29"/>
  <c r="AS71" i="29"/>
  <c r="Z71" i="29"/>
  <c r="AJ71" i="29"/>
  <c r="AT71" i="29"/>
  <c r="AA71" i="29"/>
  <c r="AK71" i="29"/>
  <c r="AU71" i="29"/>
  <c r="AB71" i="29"/>
  <c r="AL71" i="29"/>
  <c r="AV71" i="29"/>
  <c r="BA71" i="29"/>
  <c r="BC71" i="29"/>
  <c r="BD71" i="29"/>
  <c r="BE71" i="29"/>
  <c r="BF71" i="29"/>
  <c r="BG71" i="29"/>
  <c r="BH71" i="29"/>
  <c r="H72" i="29"/>
  <c r="I72" i="29"/>
  <c r="J72" i="29"/>
  <c r="K72" i="29"/>
  <c r="AX72" i="29"/>
  <c r="L72" i="29"/>
  <c r="M72" i="29"/>
  <c r="N72" i="29"/>
  <c r="O72" i="29"/>
  <c r="P72" i="29"/>
  <c r="AY72" i="29"/>
  <c r="T72" i="29"/>
  <c r="AD72" i="29"/>
  <c r="AN72" i="29"/>
  <c r="U72" i="29"/>
  <c r="AE72" i="29"/>
  <c r="AO72" i="29"/>
  <c r="V72" i="29"/>
  <c r="AF72" i="29"/>
  <c r="AP72" i="29"/>
  <c r="W72" i="29"/>
  <c r="AG72" i="29"/>
  <c r="AQ72" i="29"/>
  <c r="AZ72" i="29"/>
  <c r="BB72" i="29"/>
  <c r="X72" i="29"/>
  <c r="AH72" i="29"/>
  <c r="AR72" i="29"/>
  <c r="Y72" i="29"/>
  <c r="AI72" i="29"/>
  <c r="AS72" i="29"/>
  <c r="Z72" i="29"/>
  <c r="AJ72" i="29"/>
  <c r="AT72" i="29"/>
  <c r="AA72" i="29"/>
  <c r="AK72" i="29"/>
  <c r="AU72" i="29"/>
  <c r="AB72" i="29"/>
  <c r="AL72" i="29"/>
  <c r="AV72" i="29"/>
  <c r="BA72" i="29"/>
  <c r="BC72" i="29"/>
  <c r="BD72" i="29"/>
  <c r="BE72" i="29"/>
  <c r="BF72" i="29"/>
  <c r="BG72" i="29"/>
  <c r="BH72" i="29"/>
  <c r="H73" i="29"/>
  <c r="I73" i="29"/>
  <c r="J73" i="29"/>
  <c r="K73" i="29"/>
  <c r="AX73" i="29"/>
  <c r="L73" i="29"/>
  <c r="M73" i="29"/>
  <c r="N73" i="29"/>
  <c r="O73" i="29"/>
  <c r="P73" i="29"/>
  <c r="AY73" i="29"/>
  <c r="T73" i="29"/>
  <c r="AD73" i="29"/>
  <c r="AN73" i="29"/>
  <c r="U73" i="29"/>
  <c r="AE73" i="29"/>
  <c r="AO73" i="29"/>
  <c r="V73" i="29"/>
  <c r="AF73" i="29"/>
  <c r="AP73" i="29"/>
  <c r="W73" i="29"/>
  <c r="AG73" i="29"/>
  <c r="AQ73" i="29"/>
  <c r="AZ73" i="29"/>
  <c r="BB73" i="29"/>
  <c r="X73" i="29"/>
  <c r="AH73" i="29"/>
  <c r="AR73" i="29"/>
  <c r="Y73" i="29"/>
  <c r="AI73" i="29"/>
  <c r="AS73" i="29"/>
  <c r="Z73" i="29"/>
  <c r="AJ73" i="29"/>
  <c r="AT73" i="29"/>
  <c r="AA73" i="29"/>
  <c r="AK73" i="29"/>
  <c r="AU73" i="29"/>
  <c r="AB73" i="29"/>
  <c r="AL73" i="29"/>
  <c r="AV73" i="29"/>
  <c r="BA73" i="29"/>
  <c r="BC73" i="29"/>
  <c r="BD73" i="29"/>
  <c r="BE73" i="29"/>
  <c r="BF73" i="29"/>
  <c r="BG73" i="29"/>
  <c r="BH73" i="29"/>
  <c r="H74" i="29"/>
  <c r="I74" i="29"/>
  <c r="J74" i="29"/>
  <c r="K74" i="29"/>
  <c r="AX74" i="29"/>
  <c r="L74" i="29"/>
  <c r="M74" i="29"/>
  <c r="N74" i="29"/>
  <c r="O74" i="29"/>
  <c r="P74" i="29"/>
  <c r="AY74" i="29"/>
  <c r="T74" i="29"/>
  <c r="AD74" i="29"/>
  <c r="AN74" i="29"/>
  <c r="U74" i="29"/>
  <c r="AE74" i="29"/>
  <c r="AO74" i="29"/>
  <c r="V74" i="29"/>
  <c r="AF74" i="29"/>
  <c r="AP74" i="29"/>
  <c r="W74" i="29"/>
  <c r="AG74" i="29"/>
  <c r="AQ74" i="29"/>
  <c r="AZ74" i="29"/>
  <c r="BB74" i="29"/>
  <c r="X74" i="29"/>
  <c r="AH74" i="29"/>
  <c r="AR74" i="29"/>
  <c r="Y74" i="29"/>
  <c r="AI74" i="29"/>
  <c r="AS74" i="29"/>
  <c r="Z74" i="29"/>
  <c r="AJ74" i="29"/>
  <c r="AT74" i="29"/>
  <c r="AA74" i="29"/>
  <c r="AK74" i="29"/>
  <c r="AU74" i="29"/>
  <c r="AB74" i="29"/>
  <c r="AL74" i="29"/>
  <c r="AV74" i="29"/>
  <c r="BA74" i="29"/>
  <c r="BC74" i="29"/>
  <c r="BD74" i="29"/>
  <c r="BE74" i="29"/>
  <c r="BF74" i="29"/>
  <c r="BG74" i="29"/>
  <c r="BH74" i="29"/>
  <c r="H75" i="29"/>
  <c r="I75" i="29"/>
  <c r="J75" i="29"/>
  <c r="K75" i="29"/>
  <c r="AX75" i="29"/>
  <c r="L75" i="29"/>
  <c r="M75" i="29"/>
  <c r="N75" i="29"/>
  <c r="O75" i="29"/>
  <c r="P75" i="29"/>
  <c r="AY75" i="29"/>
  <c r="T75" i="29"/>
  <c r="AD75" i="29"/>
  <c r="AN75" i="29"/>
  <c r="U75" i="29"/>
  <c r="AE75" i="29"/>
  <c r="AO75" i="29"/>
  <c r="V75" i="29"/>
  <c r="AF75" i="29"/>
  <c r="AP75" i="29"/>
  <c r="W75" i="29"/>
  <c r="AG75" i="29"/>
  <c r="AQ75" i="29"/>
  <c r="AZ75" i="29"/>
  <c r="BB75" i="29"/>
  <c r="X75" i="29"/>
  <c r="AH75" i="29"/>
  <c r="AR75" i="29"/>
  <c r="Y75" i="29"/>
  <c r="AI75" i="29"/>
  <c r="AS75" i="29"/>
  <c r="Z75" i="29"/>
  <c r="AJ75" i="29"/>
  <c r="AT75" i="29"/>
  <c r="AA75" i="29"/>
  <c r="AK75" i="29"/>
  <c r="AU75" i="29"/>
  <c r="AB75" i="29"/>
  <c r="AL75" i="29"/>
  <c r="AV75" i="29"/>
  <c r="BA75" i="29"/>
  <c r="BC75" i="29"/>
  <c r="BD75" i="29"/>
  <c r="BE75" i="29"/>
  <c r="BF75" i="29"/>
  <c r="BG75" i="29"/>
  <c r="BH75" i="29"/>
  <c r="H76" i="29"/>
  <c r="I76" i="29"/>
  <c r="J76" i="29"/>
  <c r="K76" i="29"/>
  <c r="AX76" i="29"/>
  <c r="L76" i="29"/>
  <c r="M76" i="29"/>
  <c r="N76" i="29"/>
  <c r="O76" i="29"/>
  <c r="P76" i="29"/>
  <c r="AY76" i="29"/>
  <c r="T76" i="29"/>
  <c r="AD76" i="29"/>
  <c r="AN76" i="29"/>
  <c r="U76" i="29"/>
  <c r="AE76" i="29"/>
  <c r="AO76" i="29"/>
  <c r="V76" i="29"/>
  <c r="AF76" i="29"/>
  <c r="AP76" i="29"/>
  <c r="W76" i="29"/>
  <c r="AG76" i="29"/>
  <c r="AQ76" i="29"/>
  <c r="AZ76" i="29"/>
  <c r="BB76" i="29"/>
  <c r="X76" i="29"/>
  <c r="AH76" i="29"/>
  <c r="AR76" i="29"/>
  <c r="Y76" i="29"/>
  <c r="AI76" i="29"/>
  <c r="AS76" i="29"/>
  <c r="Z76" i="29"/>
  <c r="AJ76" i="29"/>
  <c r="AT76" i="29"/>
  <c r="AA76" i="29"/>
  <c r="AK76" i="29"/>
  <c r="AU76" i="29"/>
  <c r="AB76" i="29"/>
  <c r="AL76" i="29"/>
  <c r="AV76" i="29"/>
  <c r="BA76" i="29"/>
  <c r="BC76" i="29"/>
  <c r="BD76" i="29"/>
  <c r="BE76" i="29"/>
  <c r="BF76" i="29"/>
  <c r="BG76" i="29"/>
  <c r="BH76" i="29"/>
  <c r="H77" i="29"/>
  <c r="I77" i="29"/>
  <c r="J77" i="29"/>
  <c r="K77" i="29"/>
  <c r="AX77" i="29"/>
  <c r="L77" i="29"/>
  <c r="M77" i="29"/>
  <c r="N77" i="29"/>
  <c r="O77" i="29"/>
  <c r="P77" i="29"/>
  <c r="AY77" i="29"/>
  <c r="T77" i="29"/>
  <c r="AD77" i="29"/>
  <c r="AN77" i="29"/>
  <c r="U77" i="29"/>
  <c r="AE77" i="29"/>
  <c r="AO77" i="29"/>
  <c r="V77" i="29"/>
  <c r="AF77" i="29"/>
  <c r="AP77" i="29"/>
  <c r="W77" i="29"/>
  <c r="AG77" i="29"/>
  <c r="AQ77" i="29"/>
  <c r="AZ77" i="29"/>
  <c r="BB77" i="29"/>
  <c r="X77" i="29"/>
  <c r="AH77" i="29"/>
  <c r="AR77" i="29"/>
  <c r="Y77" i="29"/>
  <c r="AI77" i="29"/>
  <c r="AS77" i="29"/>
  <c r="Z77" i="29"/>
  <c r="AJ77" i="29"/>
  <c r="AT77" i="29"/>
  <c r="AA77" i="29"/>
  <c r="AK77" i="29"/>
  <c r="AU77" i="29"/>
  <c r="AB77" i="29"/>
  <c r="AL77" i="29"/>
  <c r="AV77" i="29"/>
  <c r="BA77" i="29"/>
  <c r="BC77" i="29"/>
  <c r="BD77" i="29"/>
  <c r="BE77" i="29"/>
  <c r="BF77" i="29"/>
  <c r="BG77" i="29"/>
  <c r="BH77" i="29"/>
  <c r="H78" i="29"/>
  <c r="I78" i="29"/>
  <c r="J78" i="29"/>
  <c r="K78" i="29"/>
  <c r="AX78" i="29"/>
  <c r="L78" i="29"/>
  <c r="M78" i="29"/>
  <c r="N78" i="29"/>
  <c r="O78" i="29"/>
  <c r="P78" i="29"/>
  <c r="AY78" i="29"/>
  <c r="T78" i="29"/>
  <c r="AD78" i="29"/>
  <c r="AN78" i="29"/>
  <c r="U78" i="29"/>
  <c r="AE78" i="29"/>
  <c r="AO78" i="29"/>
  <c r="V78" i="29"/>
  <c r="AF78" i="29"/>
  <c r="AP78" i="29"/>
  <c r="W78" i="29"/>
  <c r="AG78" i="29"/>
  <c r="AQ78" i="29"/>
  <c r="AZ78" i="29"/>
  <c r="BB78" i="29"/>
  <c r="X78" i="29"/>
  <c r="AH78" i="29"/>
  <c r="AR78" i="29"/>
  <c r="Y78" i="29"/>
  <c r="AI78" i="29"/>
  <c r="AS78" i="29"/>
  <c r="Z78" i="29"/>
  <c r="AJ78" i="29"/>
  <c r="AT78" i="29"/>
  <c r="AA78" i="29"/>
  <c r="AK78" i="29"/>
  <c r="AU78" i="29"/>
  <c r="AB78" i="29"/>
  <c r="AL78" i="29"/>
  <c r="AV78" i="29"/>
  <c r="BA78" i="29"/>
  <c r="BC78" i="29"/>
  <c r="BD78" i="29"/>
  <c r="BE78" i="29"/>
  <c r="BF78" i="29"/>
  <c r="BG78" i="29"/>
  <c r="BH78" i="29"/>
  <c r="H79" i="29"/>
  <c r="I79" i="29"/>
  <c r="J79" i="29"/>
  <c r="K79" i="29"/>
  <c r="AX79" i="29"/>
  <c r="L79" i="29"/>
  <c r="M79" i="29"/>
  <c r="N79" i="29"/>
  <c r="O79" i="29"/>
  <c r="P79" i="29"/>
  <c r="AY79" i="29"/>
  <c r="T79" i="29"/>
  <c r="AD79" i="29"/>
  <c r="AN79" i="29"/>
  <c r="U79" i="29"/>
  <c r="AE79" i="29"/>
  <c r="AO79" i="29"/>
  <c r="V79" i="29"/>
  <c r="AF79" i="29"/>
  <c r="AP79" i="29"/>
  <c r="W79" i="29"/>
  <c r="AG79" i="29"/>
  <c r="AQ79" i="29"/>
  <c r="AZ79" i="29"/>
  <c r="BB79" i="29"/>
  <c r="X79" i="29"/>
  <c r="AH79" i="29"/>
  <c r="AR79" i="29"/>
  <c r="Y79" i="29"/>
  <c r="AI79" i="29"/>
  <c r="AS79" i="29"/>
  <c r="Z79" i="29"/>
  <c r="AJ79" i="29"/>
  <c r="AT79" i="29"/>
  <c r="AA79" i="29"/>
  <c r="AK79" i="29"/>
  <c r="AU79" i="29"/>
  <c r="AB79" i="29"/>
  <c r="AL79" i="29"/>
  <c r="AV79" i="29"/>
  <c r="BA79" i="29"/>
  <c r="BC79" i="29"/>
  <c r="BD79" i="29"/>
  <c r="BE79" i="29"/>
  <c r="BF79" i="29"/>
  <c r="BG79" i="29"/>
  <c r="BH79" i="29"/>
  <c r="H80" i="29"/>
  <c r="I80" i="29"/>
  <c r="J80" i="29"/>
  <c r="K80" i="29"/>
  <c r="AX80" i="29"/>
  <c r="L80" i="29"/>
  <c r="M80" i="29"/>
  <c r="N80" i="29"/>
  <c r="O80" i="29"/>
  <c r="P80" i="29"/>
  <c r="AY80" i="29"/>
  <c r="T80" i="29"/>
  <c r="AD80" i="29"/>
  <c r="AN80" i="29"/>
  <c r="U80" i="29"/>
  <c r="AE80" i="29"/>
  <c r="AO80" i="29"/>
  <c r="V80" i="29"/>
  <c r="AF80" i="29"/>
  <c r="AP80" i="29"/>
  <c r="W80" i="29"/>
  <c r="AG80" i="29"/>
  <c r="AQ80" i="29"/>
  <c r="AZ80" i="29"/>
  <c r="BB80" i="29"/>
  <c r="X80" i="29"/>
  <c r="AH80" i="29"/>
  <c r="AR80" i="29"/>
  <c r="Y80" i="29"/>
  <c r="AI80" i="29"/>
  <c r="AS80" i="29"/>
  <c r="Z80" i="29"/>
  <c r="AJ80" i="29"/>
  <c r="AT80" i="29"/>
  <c r="AA80" i="29"/>
  <c r="AK80" i="29"/>
  <c r="AU80" i="29"/>
  <c r="AB80" i="29"/>
  <c r="AL80" i="29"/>
  <c r="AV80" i="29"/>
  <c r="BA80" i="29"/>
  <c r="BC80" i="29"/>
  <c r="BD80" i="29"/>
  <c r="BE80" i="29"/>
  <c r="BF80" i="29"/>
  <c r="BG80" i="29"/>
  <c r="BH80" i="29"/>
  <c r="H81" i="29"/>
  <c r="I81" i="29"/>
  <c r="J81" i="29"/>
  <c r="K81" i="29"/>
  <c r="AX81" i="29"/>
  <c r="L81" i="29"/>
  <c r="M81" i="29"/>
  <c r="N81" i="29"/>
  <c r="O81" i="29"/>
  <c r="P81" i="29"/>
  <c r="AY81" i="29"/>
  <c r="T81" i="29"/>
  <c r="AD81" i="29"/>
  <c r="AN81" i="29"/>
  <c r="U81" i="29"/>
  <c r="AE81" i="29"/>
  <c r="AO81" i="29"/>
  <c r="V81" i="29"/>
  <c r="AF81" i="29"/>
  <c r="AP81" i="29"/>
  <c r="W81" i="29"/>
  <c r="AG81" i="29"/>
  <c r="AQ81" i="29"/>
  <c r="AZ81" i="29"/>
  <c r="BB81" i="29"/>
  <c r="X81" i="29"/>
  <c r="AH81" i="29"/>
  <c r="AR81" i="29"/>
  <c r="Y81" i="29"/>
  <c r="AI81" i="29"/>
  <c r="AS81" i="29"/>
  <c r="Z81" i="29"/>
  <c r="AJ81" i="29"/>
  <c r="AT81" i="29"/>
  <c r="AA81" i="29"/>
  <c r="AK81" i="29"/>
  <c r="AU81" i="29"/>
  <c r="AB81" i="29"/>
  <c r="AL81" i="29"/>
  <c r="AV81" i="29"/>
  <c r="BA81" i="29"/>
  <c r="BC81" i="29"/>
  <c r="BD81" i="29"/>
  <c r="BE81" i="29"/>
  <c r="BF81" i="29"/>
  <c r="BG81" i="29"/>
  <c r="BH81" i="29"/>
  <c r="H82" i="29"/>
  <c r="I82" i="29"/>
  <c r="J82" i="29"/>
  <c r="K82" i="29"/>
  <c r="AX82" i="29"/>
  <c r="L82" i="29"/>
  <c r="M82" i="29"/>
  <c r="N82" i="29"/>
  <c r="O82" i="29"/>
  <c r="P82" i="29"/>
  <c r="AY82" i="29"/>
  <c r="T82" i="29"/>
  <c r="AD82" i="29"/>
  <c r="AN82" i="29"/>
  <c r="U82" i="29"/>
  <c r="AE82" i="29"/>
  <c r="AO82" i="29"/>
  <c r="V82" i="29"/>
  <c r="AF82" i="29"/>
  <c r="AP82" i="29"/>
  <c r="W82" i="29"/>
  <c r="AG82" i="29"/>
  <c r="AQ82" i="29"/>
  <c r="AZ82" i="29"/>
  <c r="BB82" i="29"/>
  <c r="X82" i="29"/>
  <c r="AH82" i="29"/>
  <c r="AR82" i="29"/>
  <c r="Y82" i="29"/>
  <c r="AI82" i="29"/>
  <c r="AS82" i="29"/>
  <c r="Z82" i="29"/>
  <c r="AJ82" i="29"/>
  <c r="AT82" i="29"/>
  <c r="AA82" i="29"/>
  <c r="AK82" i="29"/>
  <c r="AU82" i="29"/>
  <c r="AB82" i="29"/>
  <c r="AL82" i="29"/>
  <c r="AV82" i="29"/>
  <c r="BA82" i="29"/>
  <c r="BC82" i="29"/>
  <c r="BD82" i="29"/>
  <c r="BE82" i="29"/>
  <c r="BF82" i="29"/>
  <c r="BG82" i="29"/>
  <c r="BH82" i="29"/>
  <c r="H83" i="29"/>
  <c r="I83" i="29"/>
  <c r="J83" i="29"/>
  <c r="K83" i="29"/>
  <c r="AX83" i="29"/>
  <c r="L83" i="29"/>
  <c r="M83" i="29"/>
  <c r="N83" i="29"/>
  <c r="O83" i="29"/>
  <c r="P83" i="29"/>
  <c r="AY83" i="29"/>
  <c r="T83" i="29"/>
  <c r="AD83" i="29"/>
  <c r="AN83" i="29"/>
  <c r="U83" i="29"/>
  <c r="AE83" i="29"/>
  <c r="AO83" i="29"/>
  <c r="V83" i="29"/>
  <c r="AF83" i="29"/>
  <c r="AP83" i="29"/>
  <c r="W83" i="29"/>
  <c r="AG83" i="29"/>
  <c r="AQ83" i="29"/>
  <c r="AZ83" i="29"/>
  <c r="BB83" i="29"/>
  <c r="X83" i="29"/>
  <c r="AH83" i="29"/>
  <c r="AR83" i="29"/>
  <c r="Y83" i="29"/>
  <c r="AI83" i="29"/>
  <c r="AS83" i="29"/>
  <c r="Z83" i="29"/>
  <c r="AJ83" i="29"/>
  <c r="AT83" i="29"/>
  <c r="AA83" i="29"/>
  <c r="AK83" i="29"/>
  <c r="AU83" i="29"/>
  <c r="AB83" i="29"/>
  <c r="AL83" i="29"/>
  <c r="AV83" i="29"/>
  <c r="BA83" i="29"/>
  <c r="BC83" i="29"/>
  <c r="BD83" i="29"/>
  <c r="BE83" i="29"/>
  <c r="BF83" i="29"/>
  <c r="BG83" i="29"/>
  <c r="BH83" i="29"/>
  <c r="H84" i="29"/>
  <c r="I84" i="29"/>
  <c r="J84" i="29"/>
  <c r="K84" i="29"/>
  <c r="AX84" i="29"/>
  <c r="L84" i="29"/>
  <c r="M84" i="29"/>
  <c r="N84" i="29"/>
  <c r="O84" i="29"/>
  <c r="P84" i="29"/>
  <c r="AY84" i="29"/>
  <c r="T84" i="29"/>
  <c r="AD84" i="29"/>
  <c r="AN84" i="29"/>
  <c r="U84" i="29"/>
  <c r="AE84" i="29"/>
  <c r="AO84" i="29"/>
  <c r="V84" i="29"/>
  <c r="AF84" i="29"/>
  <c r="AP84" i="29"/>
  <c r="W84" i="29"/>
  <c r="AG84" i="29"/>
  <c r="AQ84" i="29"/>
  <c r="AZ84" i="29"/>
  <c r="BB84" i="29"/>
  <c r="X84" i="29"/>
  <c r="AH84" i="29"/>
  <c r="AR84" i="29"/>
  <c r="Y84" i="29"/>
  <c r="AI84" i="29"/>
  <c r="AS84" i="29"/>
  <c r="Z84" i="29"/>
  <c r="AJ84" i="29"/>
  <c r="AT84" i="29"/>
  <c r="AA84" i="29"/>
  <c r="AK84" i="29"/>
  <c r="AU84" i="29"/>
  <c r="AB84" i="29"/>
  <c r="AL84" i="29"/>
  <c r="AV84" i="29"/>
  <c r="BA84" i="29"/>
  <c r="BC84" i="29"/>
  <c r="BD84" i="29"/>
  <c r="BE84" i="29"/>
  <c r="BF84" i="29"/>
  <c r="BG84" i="29"/>
  <c r="BH84" i="29"/>
  <c r="H85" i="29"/>
  <c r="I85" i="29"/>
  <c r="J85" i="29"/>
  <c r="K85" i="29"/>
  <c r="AX85" i="29"/>
  <c r="L85" i="29"/>
  <c r="M85" i="29"/>
  <c r="N85" i="29"/>
  <c r="O85" i="29"/>
  <c r="P85" i="29"/>
  <c r="AY85" i="29"/>
  <c r="T85" i="29"/>
  <c r="AD85" i="29"/>
  <c r="AN85" i="29"/>
  <c r="U85" i="29"/>
  <c r="AE85" i="29"/>
  <c r="AO85" i="29"/>
  <c r="V85" i="29"/>
  <c r="AF85" i="29"/>
  <c r="AP85" i="29"/>
  <c r="W85" i="29"/>
  <c r="AG85" i="29"/>
  <c r="AQ85" i="29"/>
  <c r="AZ85" i="29"/>
  <c r="BB85" i="29"/>
  <c r="X85" i="29"/>
  <c r="AH85" i="29"/>
  <c r="AR85" i="29"/>
  <c r="Y85" i="29"/>
  <c r="AI85" i="29"/>
  <c r="AS85" i="29"/>
  <c r="Z85" i="29"/>
  <c r="AJ85" i="29"/>
  <c r="AT85" i="29"/>
  <c r="AA85" i="29"/>
  <c r="AK85" i="29"/>
  <c r="AU85" i="29"/>
  <c r="AB85" i="29"/>
  <c r="AL85" i="29"/>
  <c r="AV85" i="29"/>
  <c r="BA85" i="29"/>
  <c r="BC85" i="29"/>
  <c r="BD85" i="29"/>
  <c r="BE85" i="29"/>
  <c r="BF85" i="29"/>
  <c r="BG85" i="29"/>
  <c r="BH85" i="29"/>
  <c r="H86" i="29"/>
  <c r="I86" i="29"/>
  <c r="J86" i="29"/>
  <c r="K86" i="29"/>
  <c r="AX86" i="29"/>
  <c r="L86" i="29"/>
  <c r="M86" i="29"/>
  <c r="N86" i="29"/>
  <c r="O86" i="29"/>
  <c r="P86" i="29"/>
  <c r="AY86" i="29"/>
  <c r="T86" i="29"/>
  <c r="AD86" i="29"/>
  <c r="AN86" i="29"/>
  <c r="U86" i="29"/>
  <c r="AE86" i="29"/>
  <c r="AO86" i="29"/>
  <c r="V86" i="29"/>
  <c r="AF86" i="29"/>
  <c r="AP86" i="29"/>
  <c r="W86" i="29"/>
  <c r="AG86" i="29"/>
  <c r="AQ86" i="29"/>
  <c r="AZ86" i="29"/>
  <c r="BB86" i="29"/>
  <c r="X86" i="29"/>
  <c r="AH86" i="29"/>
  <c r="AR86" i="29"/>
  <c r="Y86" i="29"/>
  <c r="AI86" i="29"/>
  <c r="AS86" i="29"/>
  <c r="Z86" i="29"/>
  <c r="AJ86" i="29"/>
  <c r="AT86" i="29"/>
  <c r="AA86" i="29"/>
  <c r="AK86" i="29"/>
  <c r="AU86" i="29"/>
  <c r="AB86" i="29"/>
  <c r="AL86" i="29"/>
  <c r="AV86" i="29"/>
  <c r="BA86" i="29"/>
  <c r="BC86" i="29"/>
  <c r="BD86" i="29"/>
  <c r="BE86" i="29"/>
  <c r="BF86" i="29"/>
  <c r="BG86" i="29"/>
  <c r="BH86" i="29"/>
  <c r="H87" i="29"/>
  <c r="I87" i="29"/>
  <c r="J87" i="29"/>
  <c r="K87" i="29"/>
  <c r="AX87" i="29"/>
  <c r="L87" i="29"/>
  <c r="M87" i="29"/>
  <c r="N87" i="29"/>
  <c r="O87" i="29"/>
  <c r="P87" i="29"/>
  <c r="AY87" i="29"/>
  <c r="T87" i="29"/>
  <c r="AD87" i="29"/>
  <c r="AN87" i="29"/>
  <c r="U87" i="29"/>
  <c r="AE87" i="29"/>
  <c r="AO87" i="29"/>
  <c r="V87" i="29"/>
  <c r="AF87" i="29"/>
  <c r="AP87" i="29"/>
  <c r="W87" i="29"/>
  <c r="AG87" i="29"/>
  <c r="AQ87" i="29"/>
  <c r="AZ87" i="29"/>
  <c r="BB87" i="29"/>
  <c r="X87" i="29"/>
  <c r="AH87" i="29"/>
  <c r="AR87" i="29"/>
  <c r="Y87" i="29"/>
  <c r="AI87" i="29"/>
  <c r="AS87" i="29"/>
  <c r="Z87" i="29"/>
  <c r="AJ87" i="29"/>
  <c r="AT87" i="29"/>
  <c r="AA87" i="29"/>
  <c r="AK87" i="29"/>
  <c r="AU87" i="29"/>
  <c r="AB87" i="29"/>
  <c r="AL87" i="29"/>
  <c r="AV87" i="29"/>
  <c r="BA87" i="29"/>
  <c r="BC87" i="29"/>
  <c r="BD87" i="29"/>
  <c r="BE87" i="29"/>
  <c r="BF87" i="29"/>
  <c r="BG87" i="29"/>
  <c r="BH87" i="29"/>
  <c r="H88" i="29"/>
  <c r="I88" i="29"/>
  <c r="J88" i="29"/>
  <c r="K88" i="29"/>
  <c r="AX88" i="29"/>
  <c r="L88" i="29"/>
  <c r="M88" i="29"/>
  <c r="N88" i="29"/>
  <c r="O88" i="29"/>
  <c r="P88" i="29"/>
  <c r="AY88" i="29"/>
  <c r="T88" i="29"/>
  <c r="AD88" i="29"/>
  <c r="AN88" i="29"/>
  <c r="U88" i="29"/>
  <c r="AE88" i="29"/>
  <c r="AO88" i="29"/>
  <c r="V88" i="29"/>
  <c r="AF88" i="29"/>
  <c r="AP88" i="29"/>
  <c r="W88" i="29"/>
  <c r="AG88" i="29"/>
  <c r="AQ88" i="29"/>
  <c r="AZ88" i="29"/>
  <c r="BB88" i="29"/>
  <c r="X88" i="29"/>
  <c r="AH88" i="29"/>
  <c r="AR88" i="29"/>
  <c r="Y88" i="29"/>
  <c r="AI88" i="29"/>
  <c r="AS88" i="29"/>
  <c r="Z88" i="29"/>
  <c r="AJ88" i="29"/>
  <c r="AT88" i="29"/>
  <c r="AA88" i="29"/>
  <c r="AK88" i="29"/>
  <c r="AU88" i="29"/>
  <c r="AB88" i="29"/>
  <c r="AL88" i="29"/>
  <c r="AV88" i="29"/>
  <c r="BA88" i="29"/>
  <c r="BC88" i="29"/>
  <c r="BD88" i="29"/>
  <c r="BE88" i="29"/>
  <c r="BF88" i="29"/>
  <c r="BG88" i="29"/>
  <c r="BH88" i="29"/>
  <c r="H89" i="29"/>
  <c r="I89" i="29"/>
  <c r="J89" i="29"/>
  <c r="K89" i="29"/>
  <c r="AX89" i="29"/>
  <c r="L89" i="29"/>
  <c r="M89" i="29"/>
  <c r="N89" i="29"/>
  <c r="O89" i="29"/>
  <c r="P89" i="29"/>
  <c r="AY89" i="29"/>
  <c r="T89" i="29"/>
  <c r="AD89" i="29"/>
  <c r="AN89" i="29"/>
  <c r="U89" i="29"/>
  <c r="AE89" i="29"/>
  <c r="AO89" i="29"/>
  <c r="V89" i="29"/>
  <c r="AF89" i="29"/>
  <c r="AP89" i="29"/>
  <c r="W89" i="29"/>
  <c r="AG89" i="29"/>
  <c r="AQ89" i="29"/>
  <c r="AZ89" i="29"/>
  <c r="BB89" i="29"/>
  <c r="X89" i="29"/>
  <c r="AH89" i="29"/>
  <c r="AR89" i="29"/>
  <c r="Y89" i="29"/>
  <c r="AI89" i="29"/>
  <c r="AS89" i="29"/>
  <c r="Z89" i="29"/>
  <c r="AJ89" i="29"/>
  <c r="AT89" i="29"/>
  <c r="AA89" i="29"/>
  <c r="AK89" i="29"/>
  <c r="AU89" i="29"/>
  <c r="AB89" i="29"/>
  <c r="AL89" i="29"/>
  <c r="AV89" i="29"/>
  <c r="BA89" i="29"/>
  <c r="BC89" i="29"/>
  <c r="BD89" i="29"/>
  <c r="BE89" i="29"/>
  <c r="BF89" i="29"/>
  <c r="BG89" i="29"/>
  <c r="BH89" i="29"/>
  <c r="H90" i="29"/>
  <c r="I90" i="29"/>
  <c r="J90" i="29"/>
  <c r="K90" i="29"/>
  <c r="AX90" i="29"/>
  <c r="L90" i="29"/>
  <c r="M90" i="29"/>
  <c r="N90" i="29"/>
  <c r="O90" i="29"/>
  <c r="P90" i="29"/>
  <c r="AY90" i="29"/>
  <c r="T90" i="29"/>
  <c r="AD90" i="29"/>
  <c r="AN90" i="29"/>
  <c r="U90" i="29"/>
  <c r="AE90" i="29"/>
  <c r="AO90" i="29"/>
  <c r="V90" i="29"/>
  <c r="AF90" i="29"/>
  <c r="AP90" i="29"/>
  <c r="W90" i="29"/>
  <c r="AG90" i="29"/>
  <c r="AQ90" i="29"/>
  <c r="AZ90" i="29"/>
  <c r="BB90" i="29"/>
  <c r="X90" i="29"/>
  <c r="AH90" i="29"/>
  <c r="AR90" i="29"/>
  <c r="Y90" i="29"/>
  <c r="AI90" i="29"/>
  <c r="AS90" i="29"/>
  <c r="Z90" i="29"/>
  <c r="AJ90" i="29"/>
  <c r="AT90" i="29"/>
  <c r="AA90" i="29"/>
  <c r="AK90" i="29"/>
  <c r="AU90" i="29"/>
  <c r="AB90" i="29"/>
  <c r="AL90" i="29"/>
  <c r="AV90" i="29"/>
  <c r="BA90" i="29"/>
  <c r="BC90" i="29"/>
  <c r="BD90" i="29"/>
  <c r="BE90" i="29"/>
  <c r="BF90" i="29"/>
  <c r="BG90" i="29"/>
  <c r="BH90" i="29"/>
  <c r="H91" i="29"/>
  <c r="I91" i="29"/>
  <c r="J91" i="29"/>
  <c r="K91" i="29"/>
  <c r="AX91" i="29"/>
  <c r="L91" i="29"/>
  <c r="M91" i="29"/>
  <c r="N91" i="29"/>
  <c r="O91" i="29"/>
  <c r="P91" i="29"/>
  <c r="AY91" i="29"/>
  <c r="T91" i="29"/>
  <c r="AD91" i="29"/>
  <c r="AN91" i="29"/>
  <c r="U91" i="29"/>
  <c r="AE91" i="29"/>
  <c r="AO91" i="29"/>
  <c r="V91" i="29"/>
  <c r="AF91" i="29"/>
  <c r="AP91" i="29"/>
  <c r="W91" i="29"/>
  <c r="AG91" i="29"/>
  <c r="AQ91" i="29"/>
  <c r="AZ91" i="29"/>
  <c r="BB91" i="29"/>
  <c r="X91" i="29"/>
  <c r="AH91" i="29"/>
  <c r="AR91" i="29"/>
  <c r="Y91" i="29"/>
  <c r="AI91" i="29"/>
  <c r="AS91" i="29"/>
  <c r="Z91" i="29"/>
  <c r="AJ91" i="29"/>
  <c r="AT91" i="29"/>
  <c r="AA91" i="29"/>
  <c r="AK91" i="29"/>
  <c r="AU91" i="29"/>
  <c r="AB91" i="29"/>
  <c r="AL91" i="29"/>
  <c r="AV91" i="29"/>
  <c r="BA91" i="29"/>
  <c r="BC91" i="29"/>
  <c r="BD91" i="29"/>
  <c r="BE91" i="29"/>
  <c r="BF91" i="29"/>
  <c r="BG91" i="29"/>
  <c r="BH91" i="29"/>
  <c r="H92" i="29"/>
  <c r="I92" i="29"/>
  <c r="J92" i="29"/>
  <c r="K92" i="29"/>
  <c r="AX92" i="29"/>
  <c r="L92" i="29"/>
  <c r="M92" i="29"/>
  <c r="N92" i="29"/>
  <c r="O92" i="29"/>
  <c r="P92" i="29"/>
  <c r="AY92" i="29"/>
  <c r="T92" i="29"/>
  <c r="AD92" i="29"/>
  <c r="AN92" i="29"/>
  <c r="U92" i="29"/>
  <c r="AE92" i="29"/>
  <c r="AO92" i="29"/>
  <c r="V92" i="29"/>
  <c r="AF92" i="29"/>
  <c r="AP92" i="29"/>
  <c r="W92" i="29"/>
  <c r="AG92" i="29"/>
  <c r="AQ92" i="29"/>
  <c r="AZ92" i="29"/>
  <c r="BB92" i="29"/>
  <c r="X92" i="29"/>
  <c r="AH92" i="29"/>
  <c r="AR92" i="29"/>
  <c r="Y92" i="29"/>
  <c r="AI92" i="29"/>
  <c r="AS92" i="29"/>
  <c r="Z92" i="29"/>
  <c r="AJ92" i="29"/>
  <c r="AT92" i="29"/>
  <c r="AA92" i="29"/>
  <c r="AK92" i="29"/>
  <c r="AU92" i="29"/>
  <c r="AB92" i="29"/>
  <c r="AL92" i="29"/>
  <c r="AV92" i="29"/>
  <c r="BA92" i="29"/>
  <c r="BC92" i="29"/>
  <c r="BD92" i="29"/>
  <c r="BE92" i="29"/>
  <c r="BF92" i="29"/>
  <c r="BG92" i="29"/>
  <c r="BH92" i="29"/>
  <c r="H93" i="29"/>
  <c r="I93" i="29"/>
  <c r="J93" i="29"/>
  <c r="K93" i="29"/>
  <c r="AX93" i="29"/>
  <c r="L93" i="29"/>
  <c r="M93" i="29"/>
  <c r="N93" i="29"/>
  <c r="O93" i="29"/>
  <c r="P93" i="29"/>
  <c r="AY93" i="29"/>
  <c r="T93" i="29"/>
  <c r="AD93" i="29"/>
  <c r="AN93" i="29"/>
  <c r="U93" i="29"/>
  <c r="AE93" i="29"/>
  <c r="AO93" i="29"/>
  <c r="V93" i="29"/>
  <c r="AF93" i="29"/>
  <c r="AP93" i="29"/>
  <c r="W93" i="29"/>
  <c r="AG93" i="29"/>
  <c r="AQ93" i="29"/>
  <c r="AZ93" i="29"/>
  <c r="BB93" i="29"/>
  <c r="X93" i="29"/>
  <c r="AH93" i="29"/>
  <c r="AR93" i="29"/>
  <c r="Y93" i="29"/>
  <c r="AI93" i="29"/>
  <c r="AS93" i="29"/>
  <c r="Z93" i="29"/>
  <c r="AJ93" i="29"/>
  <c r="AT93" i="29"/>
  <c r="AA93" i="29"/>
  <c r="AK93" i="29"/>
  <c r="AU93" i="29"/>
  <c r="AB93" i="29"/>
  <c r="AL93" i="29"/>
  <c r="AV93" i="29"/>
  <c r="BA93" i="29"/>
  <c r="BC93" i="29"/>
  <c r="BD93" i="29"/>
  <c r="BE93" i="29"/>
  <c r="BF93" i="29"/>
  <c r="BG93" i="29"/>
  <c r="BH93" i="29"/>
  <c r="H94" i="29"/>
  <c r="I94" i="29"/>
  <c r="J94" i="29"/>
  <c r="K94" i="29"/>
  <c r="AX94" i="29"/>
  <c r="L94" i="29"/>
  <c r="M94" i="29"/>
  <c r="N94" i="29"/>
  <c r="O94" i="29"/>
  <c r="P94" i="29"/>
  <c r="AY94" i="29"/>
  <c r="T94" i="29"/>
  <c r="AD94" i="29"/>
  <c r="AN94" i="29"/>
  <c r="U94" i="29"/>
  <c r="AE94" i="29"/>
  <c r="AO94" i="29"/>
  <c r="V94" i="29"/>
  <c r="AF94" i="29"/>
  <c r="AP94" i="29"/>
  <c r="W94" i="29"/>
  <c r="AG94" i="29"/>
  <c r="AQ94" i="29"/>
  <c r="AZ94" i="29"/>
  <c r="BB94" i="29"/>
  <c r="X94" i="29"/>
  <c r="AH94" i="29"/>
  <c r="AR94" i="29"/>
  <c r="Y94" i="29"/>
  <c r="AI94" i="29"/>
  <c r="AS94" i="29"/>
  <c r="Z94" i="29"/>
  <c r="AJ94" i="29"/>
  <c r="AT94" i="29"/>
  <c r="AA94" i="29"/>
  <c r="AK94" i="29"/>
  <c r="AU94" i="29"/>
  <c r="AB94" i="29"/>
  <c r="AL94" i="29"/>
  <c r="AV94" i="29"/>
  <c r="BA94" i="29"/>
  <c r="BC94" i="29"/>
  <c r="BD94" i="29"/>
  <c r="BE94" i="29"/>
  <c r="BF94" i="29"/>
  <c r="BG94" i="29"/>
  <c r="BH94" i="29"/>
  <c r="H95" i="29"/>
  <c r="I95" i="29"/>
  <c r="J95" i="29"/>
  <c r="K95" i="29"/>
  <c r="AX95" i="29"/>
  <c r="L95" i="29"/>
  <c r="M95" i="29"/>
  <c r="N95" i="29"/>
  <c r="O95" i="29"/>
  <c r="P95" i="29"/>
  <c r="AY95" i="29"/>
  <c r="T95" i="29"/>
  <c r="AD95" i="29"/>
  <c r="AN95" i="29"/>
  <c r="U95" i="29"/>
  <c r="AE95" i="29"/>
  <c r="AO95" i="29"/>
  <c r="V95" i="29"/>
  <c r="AF95" i="29"/>
  <c r="AP95" i="29"/>
  <c r="W95" i="29"/>
  <c r="AG95" i="29"/>
  <c r="AQ95" i="29"/>
  <c r="AZ95" i="29"/>
  <c r="BB95" i="29"/>
  <c r="X95" i="29"/>
  <c r="AH95" i="29"/>
  <c r="AR95" i="29"/>
  <c r="Y95" i="29"/>
  <c r="AI95" i="29"/>
  <c r="AS95" i="29"/>
  <c r="Z95" i="29"/>
  <c r="AJ95" i="29"/>
  <c r="AT95" i="29"/>
  <c r="AA95" i="29"/>
  <c r="AK95" i="29"/>
  <c r="AU95" i="29"/>
  <c r="AB95" i="29"/>
  <c r="AL95" i="29"/>
  <c r="AV95" i="29"/>
  <c r="BA95" i="29"/>
  <c r="BC95" i="29"/>
  <c r="BD95" i="29"/>
  <c r="BE95" i="29"/>
  <c r="BF95" i="29"/>
  <c r="BG95" i="29"/>
  <c r="BH95" i="29"/>
  <c r="H96" i="29"/>
  <c r="I96" i="29"/>
  <c r="J96" i="29"/>
  <c r="K96" i="29"/>
  <c r="AX96" i="29"/>
  <c r="L96" i="29"/>
  <c r="M96" i="29"/>
  <c r="N96" i="29"/>
  <c r="O96" i="29"/>
  <c r="P96" i="29"/>
  <c r="AY96" i="29"/>
  <c r="T96" i="29"/>
  <c r="AD96" i="29"/>
  <c r="AN96" i="29"/>
  <c r="U96" i="29"/>
  <c r="AE96" i="29"/>
  <c r="AO96" i="29"/>
  <c r="V96" i="29"/>
  <c r="AF96" i="29"/>
  <c r="AP96" i="29"/>
  <c r="W96" i="29"/>
  <c r="AG96" i="29"/>
  <c r="AQ96" i="29"/>
  <c r="AZ96" i="29"/>
  <c r="BB96" i="29"/>
  <c r="X96" i="29"/>
  <c r="AH96" i="29"/>
  <c r="AR96" i="29"/>
  <c r="Y96" i="29"/>
  <c r="AI96" i="29"/>
  <c r="AS96" i="29"/>
  <c r="Z96" i="29"/>
  <c r="AJ96" i="29"/>
  <c r="AT96" i="29"/>
  <c r="AA96" i="29"/>
  <c r="AK96" i="29"/>
  <c r="AU96" i="29"/>
  <c r="AB96" i="29"/>
  <c r="AL96" i="29"/>
  <c r="AV96" i="29"/>
  <c r="BA96" i="29"/>
  <c r="BC96" i="29"/>
  <c r="BD96" i="29"/>
  <c r="BE96" i="29"/>
  <c r="BF96" i="29"/>
  <c r="BG96" i="29"/>
  <c r="BH96" i="29"/>
  <c r="H97" i="29"/>
  <c r="I97" i="29"/>
  <c r="J97" i="29"/>
  <c r="K97" i="29"/>
  <c r="AX97" i="29"/>
  <c r="L97" i="29"/>
  <c r="M97" i="29"/>
  <c r="N97" i="29"/>
  <c r="O97" i="29"/>
  <c r="P97" i="29"/>
  <c r="AY97" i="29"/>
  <c r="T97" i="29"/>
  <c r="AD97" i="29"/>
  <c r="AN97" i="29"/>
  <c r="U97" i="29"/>
  <c r="AE97" i="29"/>
  <c r="AO97" i="29"/>
  <c r="V97" i="29"/>
  <c r="AF97" i="29"/>
  <c r="AP97" i="29"/>
  <c r="W97" i="29"/>
  <c r="AG97" i="29"/>
  <c r="AQ97" i="29"/>
  <c r="AZ97" i="29"/>
  <c r="BB97" i="29"/>
  <c r="X97" i="29"/>
  <c r="AH97" i="29"/>
  <c r="AR97" i="29"/>
  <c r="Y97" i="29"/>
  <c r="AI97" i="29"/>
  <c r="AS97" i="29"/>
  <c r="Z97" i="29"/>
  <c r="AJ97" i="29"/>
  <c r="AT97" i="29"/>
  <c r="AA97" i="29"/>
  <c r="AK97" i="29"/>
  <c r="AU97" i="29"/>
  <c r="AB97" i="29"/>
  <c r="AL97" i="29"/>
  <c r="AV97" i="29"/>
  <c r="BA97" i="29"/>
  <c r="BC97" i="29"/>
  <c r="BD97" i="29"/>
  <c r="BE97" i="29"/>
  <c r="BF97" i="29"/>
  <c r="BG97" i="29"/>
  <c r="BH97" i="29"/>
  <c r="H98" i="29"/>
  <c r="I98" i="29"/>
  <c r="J98" i="29"/>
  <c r="K98" i="29"/>
  <c r="AX98" i="29"/>
  <c r="L98" i="29"/>
  <c r="M98" i="29"/>
  <c r="N98" i="29"/>
  <c r="O98" i="29"/>
  <c r="P98" i="29"/>
  <c r="AY98" i="29"/>
  <c r="T98" i="29"/>
  <c r="AD98" i="29"/>
  <c r="AN98" i="29"/>
  <c r="U98" i="29"/>
  <c r="AE98" i="29"/>
  <c r="AO98" i="29"/>
  <c r="V98" i="29"/>
  <c r="AF98" i="29"/>
  <c r="AP98" i="29"/>
  <c r="W98" i="29"/>
  <c r="AG98" i="29"/>
  <c r="AQ98" i="29"/>
  <c r="AZ98" i="29"/>
  <c r="BB98" i="29"/>
  <c r="X98" i="29"/>
  <c r="AH98" i="29"/>
  <c r="AR98" i="29"/>
  <c r="Y98" i="29"/>
  <c r="AI98" i="29"/>
  <c r="AS98" i="29"/>
  <c r="Z98" i="29"/>
  <c r="AJ98" i="29"/>
  <c r="AT98" i="29"/>
  <c r="AA98" i="29"/>
  <c r="AK98" i="29"/>
  <c r="AU98" i="29"/>
  <c r="AB98" i="29"/>
  <c r="AL98" i="29"/>
  <c r="AV98" i="29"/>
  <c r="BA98" i="29"/>
  <c r="BC98" i="29"/>
  <c r="BD98" i="29"/>
  <c r="BE98" i="29"/>
  <c r="BF98" i="29"/>
  <c r="BG98" i="29"/>
  <c r="BH98" i="29"/>
  <c r="H99" i="29"/>
  <c r="I99" i="29"/>
  <c r="J99" i="29"/>
  <c r="K99" i="29"/>
  <c r="AX99" i="29"/>
  <c r="L99" i="29"/>
  <c r="M99" i="29"/>
  <c r="N99" i="29"/>
  <c r="O99" i="29"/>
  <c r="P99" i="29"/>
  <c r="AY99" i="29"/>
  <c r="T99" i="29"/>
  <c r="AD99" i="29"/>
  <c r="AN99" i="29"/>
  <c r="U99" i="29"/>
  <c r="AE99" i="29"/>
  <c r="AO99" i="29"/>
  <c r="V99" i="29"/>
  <c r="AF99" i="29"/>
  <c r="AP99" i="29"/>
  <c r="W99" i="29"/>
  <c r="AG99" i="29"/>
  <c r="AQ99" i="29"/>
  <c r="AZ99" i="29"/>
  <c r="BB99" i="29"/>
  <c r="X99" i="29"/>
  <c r="AH99" i="29"/>
  <c r="AR99" i="29"/>
  <c r="Y99" i="29"/>
  <c r="AI99" i="29"/>
  <c r="AS99" i="29"/>
  <c r="Z99" i="29"/>
  <c r="AJ99" i="29"/>
  <c r="AT99" i="29"/>
  <c r="AA99" i="29"/>
  <c r="AK99" i="29"/>
  <c r="AU99" i="29"/>
  <c r="AB99" i="29"/>
  <c r="AL99" i="29"/>
  <c r="AV99" i="29"/>
  <c r="BA99" i="29"/>
  <c r="BC99" i="29"/>
  <c r="BD99" i="29"/>
  <c r="BE99" i="29"/>
  <c r="BF99" i="29"/>
  <c r="BG99" i="29"/>
  <c r="BH99" i="29"/>
  <c r="H100" i="29"/>
  <c r="I100" i="29"/>
  <c r="J100" i="29"/>
  <c r="K100" i="29"/>
  <c r="AX100" i="29"/>
  <c r="L100" i="29"/>
  <c r="M100" i="29"/>
  <c r="N100" i="29"/>
  <c r="O100" i="29"/>
  <c r="P100" i="29"/>
  <c r="AY100" i="29"/>
  <c r="T100" i="29"/>
  <c r="AD100" i="29"/>
  <c r="AN100" i="29"/>
  <c r="U100" i="29"/>
  <c r="AE100" i="29"/>
  <c r="AO100" i="29"/>
  <c r="V100" i="29"/>
  <c r="AF100" i="29"/>
  <c r="AP100" i="29"/>
  <c r="W100" i="29"/>
  <c r="AG100" i="29"/>
  <c r="AQ100" i="29"/>
  <c r="AZ100" i="29"/>
  <c r="BB100" i="29"/>
  <c r="X100" i="29"/>
  <c r="AH100" i="29"/>
  <c r="AR100" i="29"/>
  <c r="Y100" i="29"/>
  <c r="AI100" i="29"/>
  <c r="AS100" i="29"/>
  <c r="Z100" i="29"/>
  <c r="AJ100" i="29"/>
  <c r="AT100" i="29"/>
  <c r="AA100" i="29"/>
  <c r="AK100" i="29"/>
  <c r="AU100" i="29"/>
  <c r="AB100" i="29"/>
  <c r="AL100" i="29"/>
  <c r="AV100" i="29"/>
  <c r="BA100" i="29"/>
  <c r="BC100" i="29"/>
  <c r="BD100" i="29"/>
  <c r="BE100" i="29"/>
  <c r="BF100" i="29"/>
  <c r="BG100" i="29"/>
  <c r="BH100" i="29"/>
  <c r="H101" i="29"/>
  <c r="I101" i="29"/>
  <c r="J101" i="29"/>
  <c r="K101" i="29"/>
  <c r="AX101" i="29"/>
  <c r="L101" i="29"/>
  <c r="M101" i="29"/>
  <c r="N101" i="29"/>
  <c r="O101" i="29"/>
  <c r="P101" i="29"/>
  <c r="AY101" i="29"/>
  <c r="T101" i="29"/>
  <c r="AD101" i="29"/>
  <c r="AN101" i="29"/>
  <c r="U101" i="29"/>
  <c r="AE101" i="29"/>
  <c r="AO101" i="29"/>
  <c r="V101" i="29"/>
  <c r="AF101" i="29"/>
  <c r="AP101" i="29"/>
  <c r="W101" i="29"/>
  <c r="AG101" i="29"/>
  <c r="AQ101" i="29"/>
  <c r="AZ101" i="29"/>
  <c r="BB101" i="29"/>
  <c r="X101" i="29"/>
  <c r="AH101" i="29"/>
  <c r="AR101" i="29"/>
  <c r="Y101" i="29"/>
  <c r="AI101" i="29"/>
  <c r="AS101" i="29"/>
  <c r="Z101" i="29"/>
  <c r="AJ101" i="29"/>
  <c r="AT101" i="29"/>
  <c r="AA101" i="29"/>
  <c r="AK101" i="29"/>
  <c r="AU101" i="29"/>
  <c r="AB101" i="29"/>
  <c r="AL101" i="29"/>
  <c r="AV101" i="29"/>
  <c r="BA101" i="29"/>
  <c r="BC101" i="29"/>
  <c r="BD101" i="29"/>
  <c r="BE101" i="29"/>
  <c r="BF101" i="29"/>
  <c r="BG101" i="29"/>
  <c r="BH101" i="29"/>
  <c r="H102" i="29"/>
  <c r="I102" i="29"/>
  <c r="J102" i="29"/>
  <c r="K102" i="29"/>
  <c r="AX102" i="29"/>
  <c r="L102" i="29"/>
  <c r="M102" i="29"/>
  <c r="N102" i="29"/>
  <c r="O102" i="29"/>
  <c r="P102" i="29"/>
  <c r="AY102" i="29"/>
  <c r="T102" i="29"/>
  <c r="AD102" i="29"/>
  <c r="AN102" i="29"/>
  <c r="U102" i="29"/>
  <c r="AE102" i="29"/>
  <c r="AO102" i="29"/>
  <c r="V102" i="29"/>
  <c r="AF102" i="29"/>
  <c r="AP102" i="29"/>
  <c r="W102" i="29"/>
  <c r="AG102" i="29"/>
  <c r="AQ102" i="29"/>
  <c r="AZ102" i="29"/>
  <c r="BB102" i="29"/>
  <c r="X102" i="29"/>
  <c r="AH102" i="29"/>
  <c r="AR102" i="29"/>
  <c r="Y102" i="29"/>
  <c r="AI102" i="29"/>
  <c r="AS102" i="29"/>
  <c r="Z102" i="29"/>
  <c r="AJ102" i="29"/>
  <c r="AT102" i="29"/>
  <c r="AA102" i="29"/>
  <c r="AK102" i="29"/>
  <c r="AU102" i="29"/>
  <c r="AB102" i="29"/>
  <c r="AL102" i="29"/>
  <c r="AV102" i="29"/>
  <c r="BA102" i="29"/>
  <c r="BC102" i="29"/>
  <c r="BD102" i="29"/>
  <c r="BE102" i="29"/>
  <c r="BF102" i="29"/>
  <c r="BG102" i="29"/>
  <c r="BH102" i="29"/>
  <c r="H103" i="29"/>
  <c r="I103" i="29"/>
  <c r="J103" i="29"/>
  <c r="K103" i="29"/>
  <c r="AX103" i="29"/>
  <c r="L103" i="29"/>
  <c r="M103" i="29"/>
  <c r="N103" i="29"/>
  <c r="O103" i="29"/>
  <c r="P103" i="29"/>
  <c r="AY103" i="29"/>
  <c r="T103" i="29"/>
  <c r="AD103" i="29"/>
  <c r="AN103" i="29"/>
  <c r="U103" i="29"/>
  <c r="AE103" i="29"/>
  <c r="AO103" i="29"/>
  <c r="V103" i="29"/>
  <c r="AF103" i="29"/>
  <c r="AP103" i="29"/>
  <c r="W103" i="29"/>
  <c r="AG103" i="29"/>
  <c r="AQ103" i="29"/>
  <c r="AZ103" i="29"/>
  <c r="BB103" i="29"/>
  <c r="X103" i="29"/>
  <c r="AH103" i="29"/>
  <c r="AR103" i="29"/>
  <c r="Y103" i="29"/>
  <c r="AI103" i="29"/>
  <c r="AS103" i="29"/>
  <c r="Z103" i="29"/>
  <c r="AJ103" i="29"/>
  <c r="AT103" i="29"/>
  <c r="AA103" i="29"/>
  <c r="AK103" i="29"/>
  <c r="AU103" i="29"/>
  <c r="AB103" i="29"/>
  <c r="AL103" i="29"/>
  <c r="AV103" i="29"/>
  <c r="BA103" i="29"/>
  <c r="BC103" i="29"/>
  <c r="BD103" i="29"/>
  <c r="BE103" i="29"/>
  <c r="BF103" i="29"/>
  <c r="BG103" i="29"/>
  <c r="BH103" i="29"/>
  <c r="H104" i="29"/>
  <c r="I104" i="29"/>
  <c r="J104" i="29"/>
  <c r="K104" i="29"/>
  <c r="AX104" i="29"/>
  <c r="L104" i="29"/>
  <c r="M104" i="29"/>
  <c r="N104" i="29"/>
  <c r="O104" i="29"/>
  <c r="P104" i="29"/>
  <c r="AY104" i="29"/>
  <c r="T104" i="29"/>
  <c r="AD104" i="29"/>
  <c r="AN104" i="29"/>
  <c r="U104" i="29"/>
  <c r="AE104" i="29"/>
  <c r="AO104" i="29"/>
  <c r="V104" i="29"/>
  <c r="AF104" i="29"/>
  <c r="AP104" i="29"/>
  <c r="W104" i="29"/>
  <c r="AG104" i="29"/>
  <c r="AQ104" i="29"/>
  <c r="AZ104" i="29"/>
  <c r="BB104" i="29"/>
  <c r="X104" i="29"/>
  <c r="AH104" i="29"/>
  <c r="AR104" i="29"/>
  <c r="Y104" i="29"/>
  <c r="AI104" i="29"/>
  <c r="AS104" i="29"/>
  <c r="Z104" i="29"/>
  <c r="AJ104" i="29"/>
  <c r="AT104" i="29"/>
  <c r="AA104" i="29"/>
  <c r="AK104" i="29"/>
  <c r="AU104" i="29"/>
  <c r="AB104" i="29"/>
  <c r="AL104" i="29"/>
  <c r="AV104" i="29"/>
  <c r="BA104" i="29"/>
  <c r="BC104" i="29"/>
  <c r="BD104" i="29"/>
  <c r="BE104" i="29"/>
  <c r="BF104" i="29"/>
  <c r="BG104" i="29"/>
  <c r="BH104" i="29"/>
  <c r="H105" i="29"/>
  <c r="I105" i="29"/>
  <c r="J105" i="29"/>
  <c r="K105" i="29"/>
  <c r="AX105" i="29"/>
  <c r="L105" i="29"/>
  <c r="M105" i="29"/>
  <c r="N105" i="29"/>
  <c r="O105" i="29"/>
  <c r="P105" i="29"/>
  <c r="AY105" i="29"/>
  <c r="T105" i="29"/>
  <c r="AD105" i="29"/>
  <c r="AN105" i="29"/>
  <c r="U105" i="29"/>
  <c r="AE105" i="29"/>
  <c r="AO105" i="29"/>
  <c r="V105" i="29"/>
  <c r="AF105" i="29"/>
  <c r="AP105" i="29"/>
  <c r="W105" i="29"/>
  <c r="AG105" i="29"/>
  <c r="AQ105" i="29"/>
  <c r="AZ105" i="29"/>
  <c r="BB105" i="29"/>
  <c r="X105" i="29"/>
  <c r="AH105" i="29"/>
  <c r="AR105" i="29"/>
  <c r="Y105" i="29"/>
  <c r="AI105" i="29"/>
  <c r="AS105" i="29"/>
  <c r="Z105" i="29"/>
  <c r="AJ105" i="29"/>
  <c r="AT105" i="29"/>
  <c r="AA105" i="29"/>
  <c r="AK105" i="29"/>
  <c r="AU105" i="29"/>
  <c r="AB105" i="29"/>
  <c r="AL105" i="29"/>
  <c r="AV105" i="29"/>
  <c r="BA105" i="29"/>
  <c r="BC105" i="29"/>
  <c r="BD105" i="29"/>
  <c r="BE105" i="29"/>
  <c r="BF105" i="29"/>
  <c r="BG105" i="29"/>
  <c r="BH105" i="29"/>
  <c r="H106" i="29"/>
  <c r="I106" i="29"/>
  <c r="J106" i="29"/>
  <c r="K106" i="29"/>
  <c r="AX106" i="29"/>
  <c r="L106" i="29"/>
  <c r="M106" i="29"/>
  <c r="N106" i="29"/>
  <c r="O106" i="29"/>
  <c r="P106" i="29"/>
  <c r="AY106" i="29"/>
  <c r="T106" i="29"/>
  <c r="AD106" i="29"/>
  <c r="AN106" i="29"/>
  <c r="U106" i="29"/>
  <c r="AE106" i="29"/>
  <c r="AO106" i="29"/>
  <c r="V106" i="29"/>
  <c r="AF106" i="29"/>
  <c r="AP106" i="29"/>
  <c r="W106" i="29"/>
  <c r="AG106" i="29"/>
  <c r="AQ106" i="29"/>
  <c r="AZ106" i="29"/>
  <c r="BB106" i="29"/>
  <c r="X106" i="29"/>
  <c r="AH106" i="29"/>
  <c r="AR106" i="29"/>
  <c r="Y106" i="29"/>
  <c r="AI106" i="29"/>
  <c r="AS106" i="29"/>
  <c r="Z106" i="29"/>
  <c r="AJ106" i="29"/>
  <c r="AT106" i="29"/>
  <c r="AA106" i="29"/>
  <c r="AK106" i="29"/>
  <c r="AU106" i="29"/>
  <c r="AB106" i="29"/>
  <c r="AL106" i="29"/>
  <c r="AV106" i="29"/>
  <c r="BA106" i="29"/>
  <c r="BC106" i="29"/>
  <c r="BD106" i="29"/>
  <c r="BE106" i="29"/>
  <c r="BF106" i="29"/>
  <c r="BG106" i="29"/>
  <c r="BH106" i="29"/>
  <c r="H107" i="29"/>
  <c r="I107" i="29"/>
  <c r="J107" i="29"/>
  <c r="K107" i="29"/>
  <c r="AX107" i="29"/>
  <c r="L107" i="29"/>
  <c r="M107" i="29"/>
  <c r="N107" i="29"/>
  <c r="O107" i="29"/>
  <c r="P107" i="29"/>
  <c r="AY107" i="29"/>
  <c r="T107" i="29"/>
  <c r="AD107" i="29"/>
  <c r="AN107" i="29"/>
  <c r="U107" i="29"/>
  <c r="AE107" i="29"/>
  <c r="AO107" i="29"/>
  <c r="V107" i="29"/>
  <c r="AF107" i="29"/>
  <c r="AP107" i="29"/>
  <c r="W107" i="29"/>
  <c r="AG107" i="29"/>
  <c r="AQ107" i="29"/>
  <c r="AZ107" i="29"/>
  <c r="BB107" i="29"/>
  <c r="X107" i="29"/>
  <c r="AH107" i="29"/>
  <c r="AR107" i="29"/>
  <c r="Y107" i="29"/>
  <c r="AI107" i="29"/>
  <c r="AS107" i="29"/>
  <c r="Z107" i="29"/>
  <c r="AJ107" i="29"/>
  <c r="AT107" i="29"/>
  <c r="AA107" i="29"/>
  <c r="AK107" i="29"/>
  <c r="AU107" i="29"/>
  <c r="AB107" i="29"/>
  <c r="AL107" i="29"/>
  <c r="AV107" i="29"/>
  <c r="BA107" i="29"/>
  <c r="BC107" i="29"/>
  <c r="BD107" i="29"/>
  <c r="BE107" i="29"/>
  <c r="BF107" i="29"/>
  <c r="BG107" i="29"/>
  <c r="BH107" i="29"/>
  <c r="H108" i="29"/>
  <c r="I108" i="29"/>
  <c r="J108" i="29"/>
  <c r="K108" i="29"/>
  <c r="AX108" i="29"/>
  <c r="L108" i="29"/>
  <c r="M108" i="29"/>
  <c r="N108" i="29"/>
  <c r="O108" i="29"/>
  <c r="P108" i="29"/>
  <c r="AY108" i="29"/>
  <c r="T108" i="29"/>
  <c r="AD108" i="29"/>
  <c r="AN108" i="29"/>
  <c r="U108" i="29"/>
  <c r="AE108" i="29"/>
  <c r="AO108" i="29"/>
  <c r="V108" i="29"/>
  <c r="AF108" i="29"/>
  <c r="AP108" i="29"/>
  <c r="W108" i="29"/>
  <c r="AG108" i="29"/>
  <c r="AQ108" i="29"/>
  <c r="AZ108" i="29"/>
  <c r="BB108" i="29"/>
  <c r="X108" i="29"/>
  <c r="AH108" i="29"/>
  <c r="AR108" i="29"/>
  <c r="Y108" i="29"/>
  <c r="AI108" i="29"/>
  <c r="AS108" i="29"/>
  <c r="Z108" i="29"/>
  <c r="AJ108" i="29"/>
  <c r="AT108" i="29"/>
  <c r="AA108" i="29"/>
  <c r="AK108" i="29"/>
  <c r="AU108" i="29"/>
  <c r="AB108" i="29"/>
  <c r="AL108" i="29"/>
  <c r="AV108" i="29"/>
  <c r="BA108" i="29"/>
  <c r="BC108" i="29"/>
  <c r="BD108" i="29"/>
  <c r="BE108" i="29"/>
  <c r="BF108" i="29"/>
  <c r="BG108" i="29"/>
  <c r="BH108" i="29"/>
  <c r="H109" i="29"/>
  <c r="I109" i="29"/>
  <c r="J109" i="29"/>
  <c r="K109" i="29"/>
  <c r="AX109" i="29"/>
  <c r="L109" i="29"/>
  <c r="M109" i="29"/>
  <c r="N109" i="29"/>
  <c r="O109" i="29"/>
  <c r="P109" i="29"/>
  <c r="AY109" i="29"/>
  <c r="T109" i="29"/>
  <c r="AD109" i="29"/>
  <c r="AN109" i="29"/>
  <c r="U109" i="29"/>
  <c r="AE109" i="29"/>
  <c r="AO109" i="29"/>
  <c r="V109" i="29"/>
  <c r="AF109" i="29"/>
  <c r="AP109" i="29"/>
  <c r="W109" i="29"/>
  <c r="AG109" i="29"/>
  <c r="AQ109" i="29"/>
  <c r="AZ109" i="29"/>
  <c r="BB109" i="29"/>
  <c r="X109" i="29"/>
  <c r="AH109" i="29"/>
  <c r="AR109" i="29"/>
  <c r="Y109" i="29"/>
  <c r="AI109" i="29"/>
  <c r="AS109" i="29"/>
  <c r="Z109" i="29"/>
  <c r="AJ109" i="29"/>
  <c r="AT109" i="29"/>
  <c r="AA109" i="29"/>
  <c r="AK109" i="29"/>
  <c r="AU109" i="29"/>
  <c r="AB109" i="29"/>
  <c r="AL109" i="29"/>
  <c r="AV109" i="29"/>
  <c r="BA109" i="29"/>
  <c r="BC109" i="29"/>
  <c r="BD109" i="29"/>
  <c r="BE109" i="29"/>
  <c r="BF109" i="29"/>
  <c r="BG109" i="29"/>
  <c r="BH109" i="29"/>
  <c r="H110" i="29"/>
  <c r="I110" i="29"/>
  <c r="J110" i="29"/>
  <c r="K110" i="29"/>
  <c r="AX110" i="29"/>
  <c r="L110" i="29"/>
  <c r="M110" i="29"/>
  <c r="N110" i="29"/>
  <c r="O110" i="29"/>
  <c r="P110" i="29"/>
  <c r="AY110" i="29"/>
  <c r="T110" i="29"/>
  <c r="AD110" i="29"/>
  <c r="AN110" i="29"/>
  <c r="U110" i="29"/>
  <c r="AE110" i="29"/>
  <c r="AO110" i="29"/>
  <c r="V110" i="29"/>
  <c r="AF110" i="29"/>
  <c r="AP110" i="29"/>
  <c r="W110" i="29"/>
  <c r="AG110" i="29"/>
  <c r="AQ110" i="29"/>
  <c r="AZ110" i="29"/>
  <c r="BB110" i="29"/>
  <c r="X110" i="29"/>
  <c r="AH110" i="29"/>
  <c r="AR110" i="29"/>
  <c r="Y110" i="29"/>
  <c r="AI110" i="29"/>
  <c r="AS110" i="29"/>
  <c r="Z110" i="29"/>
  <c r="AJ110" i="29"/>
  <c r="AT110" i="29"/>
  <c r="AA110" i="29"/>
  <c r="AK110" i="29"/>
  <c r="AU110" i="29"/>
  <c r="AB110" i="29"/>
  <c r="AL110" i="29"/>
  <c r="AV110" i="29"/>
  <c r="BA110" i="29"/>
  <c r="BC110" i="29"/>
  <c r="BD110" i="29"/>
  <c r="BE110" i="29"/>
  <c r="BF110" i="29"/>
  <c r="BG110" i="29"/>
  <c r="BH110" i="29"/>
  <c r="H111" i="29"/>
  <c r="I111" i="29"/>
  <c r="J111" i="29"/>
  <c r="K111" i="29"/>
  <c r="AX111" i="29"/>
  <c r="L111" i="29"/>
  <c r="M111" i="29"/>
  <c r="N111" i="29"/>
  <c r="O111" i="29"/>
  <c r="P111" i="29"/>
  <c r="AY111" i="29"/>
  <c r="T111" i="29"/>
  <c r="AD111" i="29"/>
  <c r="AN111" i="29"/>
  <c r="U111" i="29"/>
  <c r="AE111" i="29"/>
  <c r="AO111" i="29"/>
  <c r="V111" i="29"/>
  <c r="AF111" i="29"/>
  <c r="AP111" i="29"/>
  <c r="W111" i="29"/>
  <c r="AG111" i="29"/>
  <c r="AQ111" i="29"/>
  <c r="AZ111" i="29"/>
  <c r="BB111" i="29"/>
  <c r="X111" i="29"/>
  <c r="AH111" i="29"/>
  <c r="AR111" i="29"/>
  <c r="Y111" i="29"/>
  <c r="AI111" i="29"/>
  <c r="AS111" i="29"/>
  <c r="Z111" i="29"/>
  <c r="AJ111" i="29"/>
  <c r="AT111" i="29"/>
  <c r="AA111" i="29"/>
  <c r="AK111" i="29"/>
  <c r="AU111" i="29"/>
  <c r="AB111" i="29"/>
  <c r="AL111" i="29"/>
  <c r="AV111" i="29"/>
  <c r="BA111" i="29"/>
  <c r="BC111" i="29"/>
  <c r="BD111" i="29"/>
  <c r="BE111" i="29"/>
  <c r="BF111" i="29"/>
  <c r="BG111" i="29"/>
  <c r="BH111" i="29"/>
  <c r="H112" i="29"/>
  <c r="I112" i="29"/>
  <c r="J112" i="29"/>
  <c r="K112" i="29"/>
  <c r="AX112" i="29"/>
  <c r="L112" i="29"/>
  <c r="M112" i="29"/>
  <c r="N112" i="29"/>
  <c r="O112" i="29"/>
  <c r="P112" i="29"/>
  <c r="AY112" i="29"/>
  <c r="T112" i="29"/>
  <c r="AD112" i="29"/>
  <c r="AN112" i="29"/>
  <c r="U112" i="29"/>
  <c r="AE112" i="29"/>
  <c r="AO112" i="29"/>
  <c r="V112" i="29"/>
  <c r="AF112" i="29"/>
  <c r="AP112" i="29"/>
  <c r="W112" i="29"/>
  <c r="AG112" i="29"/>
  <c r="AQ112" i="29"/>
  <c r="AZ112" i="29"/>
  <c r="BB112" i="29"/>
  <c r="X112" i="29"/>
  <c r="AH112" i="29"/>
  <c r="AR112" i="29"/>
  <c r="Y112" i="29"/>
  <c r="AI112" i="29"/>
  <c r="AS112" i="29"/>
  <c r="Z112" i="29"/>
  <c r="AJ112" i="29"/>
  <c r="AT112" i="29"/>
  <c r="AA112" i="29"/>
  <c r="AK112" i="29"/>
  <c r="AU112" i="29"/>
  <c r="AB112" i="29"/>
  <c r="AL112" i="29"/>
  <c r="AV112" i="29"/>
  <c r="BA112" i="29"/>
  <c r="BC112" i="29"/>
  <c r="BD112" i="29"/>
  <c r="BE112" i="29"/>
  <c r="BF112" i="29"/>
  <c r="BG112" i="29"/>
  <c r="BH112" i="29"/>
  <c r="H113" i="29"/>
  <c r="I113" i="29"/>
  <c r="J113" i="29"/>
  <c r="K113" i="29"/>
  <c r="AX113" i="29"/>
  <c r="L113" i="29"/>
  <c r="M113" i="29"/>
  <c r="N113" i="29"/>
  <c r="O113" i="29"/>
  <c r="P113" i="29"/>
  <c r="AY113" i="29"/>
  <c r="T113" i="29"/>
  <c r="AD113" i="29"/>
  <c r="AN113" i="29"/>
  <c r="U113" i="29"/>
  <c r="AE113" i="29"/>
  <c r="AO113" i="29"/>
  <c r="V113" i="29"/>
  <c r="AF113" i="29"/>
  <c r="AP113" i="29"/>
  <c r="W113" i="29"/>
  <c r="AG113" i="29"/>
  <c r="AQ113" i="29"/>
  <c r="AZ113" i="29"/>
  <c r="BB113" i="29"/>
  <c r="X113" i="29"/>
  <c r="AH113" i="29"/>
  <c r="AR113" i="29"/>
  <c r="Y113" i="29"/>
  <c r="AI113" i="29"/>
  <c r="AS113" i="29"/>
  <c r="Z113" i="29"/>
  <c r="AJ113" i="29"/>
  <c r="AT113" i="29"/>
  <c r="AA113" i="29"/>
  <c r="AK113" i="29"/>
  <c r="AU113" i="29"/>
  <c r="AB113" i="29"/>
  <c r="AL113" i="29"/>
  <c r="AV113" i="29"/>
  <c r="BA113" i="29"/>
  <c r="BC113" i="29"/>
  <c r="BD113" i="29"/>
  <c r="BE113" i="29"/>
  <c r="BF113" i="29"/>
  <c r="BG113" i="29"/>
  <c r="BH113" i="29"/>
  <c r="H114" i="29"/>
  <c r="I114" i="29"/>
  <c r="J114" i="29"/>
  <c r="K114" i="29"/>
  <c r="AX114" i="29"/>
  <c r="L114" i="29"/>
  <c r="M114" i="29"/>
  <c r="N114" i="29"/>
  <c r="O114" i="29"/>
  <c r="P114" i="29"/>
  <c r="AY114" i="29"/>
  <c r="T114" i="29"/>
  <c r="AD114" i="29"/>
  <c r="AN114" i="29"/>
  <c r="U114" i="29"/>
  <c r="AE114" i="29"/>
  <c r="AO114" i="29"/>
  <c r="V114" i="29"/>
  <c r="AF114" i="29"/>
  <c r="AP114" i="29"/>
  <c r="W114" i="29"/>
  <c r="AG114" i="29"/>
  <c r="AQ114" i="29"/>
  <c r="AZ114" i="29"/>
  <c r="BB114" i="29"/>
  <c r="X114" i="29"/>
  <c r="AH114" i="29"/>
  <c r="AR114" i="29"/>
  <c r="Y114" i="29"/>
  <c r="AI114" i="29"/>
  <c r="AS114" i="29"/>
  <c r="Z114" i="29"/>
  <c r="AJ114" i="29"/>
  <c r="AT114" i="29"/>
  <c r="AA114" i="29"/>
  <c r="AK114" i="29"/>
  <c r="AU114" i="29"/>
  <c r="AB114" i="29"/>
  <c r="AL114" i="29"/>
  <c r="AV114" i="29"/>
  <c r="BA114" i="29"/>
  <c r="BC114" i="29"/>
  <c r="BD114" i="29"/>
  <c r="BE114" i="29"/>
  <c r="BF114" i="29"/>
  <c r="BG114" i="29"/>
  <c r="BH114" i="29"/>
  <c r="H115" i="29"/>
  <c r="I115" i="29"/>
  <c r="J115" i="29"/>
  <c r="K115" i="29"/>
  <c r="AX115" i="29"/>
  <c r="L115" i="29"/>
  <c r="M115" i="29"/>
  <c r="N115" i="29"/>
  <c r="O115" i="29"/>
  <c r="P115" i="29"/>
  <c r="AY115" i="29"/>
  <c r="T115" i="29"/>
  <c r="AD115" i="29"/>
  <c r="AN115" i="29"/>
  <c r="U115" i="29"/>
  <c r="AE115" i="29"/>
  <c r="AO115" i="29"/>
  <c r="V115" i="29"/>
  <c r="AF115" i="29"/>
  <c r="AP115" i="29"/>
  <c r="W115" i="29"/>
  <c r="AG115" i="29"/>
  <c r="AQ115" i="29"/>
  <c r="AZ115" i="29"/>
  <c r="BB115" i="29"/>
  <c r="X115" i="29"/>
  <c r="AH115" i="29"/>
  <c r="AR115" i="29"/>
  <c r="Y115" i="29"/>
  <c r="AI115" i="29"/>
  <c r="AS115" i="29"/>
  <c r="Z115" i="29"/>
  <c r="AJ115" i="29"/>
  <c r="AT115" i="29"/>
  <c r="AA115" i="29"/>
  <c r="AK115" i="29"/>
  <c r="AU115" i="29"/>
  <c r="AB115" i="29"/>
  <c r="AL115" i="29"/>
  <c r="AV115" i="29"/>
  <c r="BA115" i="29"/>
  <c r="BC115" i="29"/>
  <c r="BD115" i="29"/>
  <c r="BE115" i="29"/>
  <c r="BF115" i="29"/>
  <c r="BG115" i="29"/>
  <c r="BH115" i="29"/>
  <c r="H116" i="29"/>
  <c r="I116" i="29"/>
  <c r="J116" i="29"/>
  <c r="K116" i="29"/>
  <c r="AX116" i="29"/>
  <c r="L116" i="29"/>
  <c r="M116" i="29"/>
  <c r="N116" i="29"/>
  <c r="O116" i="29"/>
  <c r="P116" i="29"/>
  <c r="AY116" i="29"/>
  <c r="T116" i="29"/>
  <c r="AD116" i="29"/>
  <c r="AN116" i="29"/>
  <c r="U116" i="29"/>
  <c r="AE116" i="29"/>
  <c r="AO116" i="29"/>
  <c r="V116" i="29"/>
  <c r="AF116" i="29"/>
  <c r="AP116" i="29"/>
  <c r="W116" i="29"/>
  <c r="AG116" i="29"/>
  <c r="AQ116" i="29"/>
  <c r="AZ116" i="29"/>
  <c r="BB116" i="29"/>
  <c r="X116" i="29"/>
  <c r="AH116" i="29"/>
  <c r="AR116" i="29"/>
  <c r="Y116" i="29"/>
  <c r="AI116" i="29"/>
  <c r="AS116" i="29"/>
  <c r="Z116" i="29"/>
  <c r="AJ116" i="29"/>
  <c r="AT116" i="29"/>
  <c r="AA116" i="29"/>
  <c r="AK116" i="29"/>
  <c r="AU116" i="29"/>
  <c r="AB116" i="29"/>
  <c r="AL116" i="29"/>
  <c r="AV116" i="29"/>
  <c r="BA116" i="29"/>
  <c r="BC116" i="29"/>
  <c r="BD116" i="29"/>
  <c r="BE116" i="29"/>
  <c r="BF116" i="29"/>
  <c r="BG116" i="29"/>
  <c r="BH116" i="29"/>
  <c r="H117" i="29"/>
  <c r="I117" i="29"/>
  <c r="J117" i="29"/>
  <c r="K117" i="29"/>
  <c r="AX117" i="29"/>
  <c r="L117" i="29"/>
  <c r="M117" i="29"/>
  <c r="N117" i="29"/>
  <c r="O117" i="29"/>
  <c r="P117" i="29"/>
  <c r="AY117" i="29"/>
  <c r="T117" i="29"/>
  <c r="AD117" i="29"/>
  <c r="AN117" i="29"/>
  <c r="U117" i="29"/>
  <c r="AE117" i="29"/>
  <c r="AO117" i="29"/>
  <c r="V117" i="29"/>
  <c r="AF117" i="29"/>
  <c r="AP117" i="29"/>
  <c r="W117" i="29"/>
  <c r="AG117" i="29"/>
  <c r="AQ117" i="29"/>
  <c r="AZ117" i="29"/>
  <c r="BB117" i="29"/>
  <c r="X117" i="29"/>
  <c r="AH117" i="29"/>
  <c r="AR117" i="29"/>
  <c r="Y117" i="29"/>
  <c r="AI117" i="29"/>
  <c r="AS117" i="29"/>
  <c r="Z117" i="29"/>
  <c r="AJ117" i="29"/>
  <c r="AT117" i="29"/>
  <c r="AA117" i="29"/>
  <c r="AK117" i="29"/>
  <c r="AU117" i="29"/>
  <c r="AB117" i="29"/>
  <c r="AL117" i="29"/>
  <c r="AV117" i="29"/>
  <c r="BA117" i="29"/>
  <c r="BC117" i="29"/>
  <c r="BD117" i="29"/>
  <c r="BE117" i="29"/>
  <c r="BF117" i="29"/>
  <c r="BG117" i="29"/>
  <c r="BH117" i="29"/>
  <c r="H118" i="29"/>
  <c r="I118" i="29"/>
  <c r="J118" i="29"/>
  <c r="K118" i="29"/>
  <c r="AX118" i="29"/>
  <c r="L118" i="29"/>
  <c r="M118" i="29"/>
  <c r="N118" i="29"/>
  <c r="O118" i="29"/>
  <c r="P118" i="29"/>
  <c r="AY118" i="29"/>
  <c r="T118" i="29"/>
  <c r="AD118" i="29"/>
  <c r="AN118" i="29"/>
  <c r="U118" i="29"/>
  <c r="AE118" i="29"/>
  <c r="AO118" i="29"/>
  <c r="V118" i="29"/>
  <c r="AF118" i="29"/>
  <c r="AP118" i="29"/>
  <c r="W118" i="29"/>
  <c r="AG118" i="29"/>
  <c r="AQ118" i="29"/>
  <c r="AZ118" i="29"/>
  <c r="BB118" i="29"/>
  <c r="X118" i="29"/>
  <c r="AH118" i="29"/>
  <c r="AR118" i="29"/>
  <c r="Y118" i="29"/>
  <c r="AI118" i="29"/>
  <c r="AS118" i="29"/>
  <c r="Z118" i="29"/>
  <c r="AJ118" i="29"/>
  <c r="AT118" i="29"/>
  <c r="AA118" i="29"/>
  <c r="AK118" i="29"/>
  <c r="AU118" i="29"/>
  <c r="AB118" i="29"/>
  <c r="AL118" i="29"/>
  <c r="AV118" i="29"/>
  <c r="BA118" i="29"/>
  <c r="BC118" i="29"/>
  <c r="BD118" i="29"/>
  <c r="BE118" i="29"/>
  <c r="BF118" i="29"/>
  <c r="BG118" i="29"/>
  <c r="BH118" i="29"/>
  <c r="H119" i="29"/>
  <c r="I119" i="29"/>
  <c r="J119" i="29"/>
  <c r="K119" i="29"/>
  <c r="AX119" i="29"/>
  <c r="L119" i="29"/>
  <c r="M119" i="29"/>
  <c r="N119" i="29"/>
  <c r="O119" i="29"/>
  <c r="P119" i="29"/>
  <c r="AY119" i="29"/>
  <c r="T119" i="29"/>
  <c r="AD119" i="29"/>
  <c r="AN119" i="29"/>
  <c r="U119" i="29"/>
  <c r="AE119" i="29"/>
  <c r="AO119" i="29"/>
  <c r="V119" i="29"/>
  <c r="AF119" i="29"/>
  <c r="AP119" i="29"/>
  <c r="W119" i="29"/>
  <c r="AG119" i="29"/>
  <c r="AQ119" i="29"/>
  <c r="AZ119" i="29"/>
  <c r="BB119" i="29"/>
  <c r="X119" i="29"/>
  <c r="AH119" i="29"/>
  <c r="AR119" i="29"/>
  <c r="Y119" i="29"/>
  <c r="AI119" i="29"/>
  <c r="AS119" i="29"/>
  <c r="Z119" i="29"/>
  <c r="AJ119" i="29"/>
  <c r="AT119" i="29"/>
  <c r="AA119" i="29"/>
  <c r="AK119" i="29"/>
  <c r="AU119" i="29"/>
  <c r="AB119" i="29"/>
  <c r="AL119" i="29"/>
  <c r="AV119" i="29"/>
  <c r="BA119" i="29"/>
  <c r="BC119" i="29"/>
  <c r="BD119" i="29"/>
  <c r="BE119" i="29"/>
  <c r="BF119" i="29"/>
  <c r="BG119" i="29"/>
  <c r="BH119" i="29"/>
  <c r="H120" i="29"/>
  <c r="I120" i="29"/>
  <c r="J120" i="29"/>
  <c r="K120" i="29"/>
  <c r="AX120" i="29"/>
  <c r="L120" i="29"/>
  <c r="M120" i="29"/>
  <c r="N120" i="29"/>
  <c r="O120" i="29"/>
  <c r="P120" i="29"/>
  <c r="AY120" i="29"/>
  <c r="T120" i="29"/>
  <c r="AD120" i="29"/>
  <c r="AN120" i="29"/>
  <c r="U120" i="29"/>
  <c r="AE120" i="29"/>
  <c r="AO120" i="29"/>
  <c r="V120" i="29"/>
  <c r="AF120" i="29"/>
  <c r="AP120" i="29"/>
  <c r="W120" i="29"/>
  <c r="AG120" i="29"/>
  <c r="AQ120" i="29"/>
  <c r="AZ120" i="29"/>
  <c r="BB120" i="29"/>
  <c r="X120" i="29"/>
  <c r="AH120" i="29"/>
  <c r="AR120" i="29"/>
  <c r="Y120" i="29"/>
  <c r="AI120" i="29"/>
  <c r="AS120" i="29"/>
  <c r="Z120" i="29"/>
  <c r="AJ120" i="29"/>
  <c r="AT120" i="29"/>
  <c r="AA120" i="29"/>
  <c r="AK120" i="29"/>
  <c r="AU120" i="29"/>
  <c r="AB120" i="29"/>
  <c r="AL120" i="29"/>
  <c r="AV120" i="29"/>
  <c r="BA120" i="29"/>
  <c r="BC120" i="29"/>
  <c r="BD120" i="29"/>
  <c r="BE120" i="29"/>
  <c r="BF120" i="29"/>
  <c r="BG120" i="29"/>
  <c r="BH120" i="29"/>
  <c r="H121" i="29"/>
  <c r="I121" i="29"/>
  <c r="J121" i="29"/>
  <c r="K121" i="29"/>
  <c r="AX121" i="29"/>
  <c r="L121" i="29"/>
  <c r="M121" i="29"/>
  <c r="N121" i="29"/>
  <c r="O121" i="29"/>
  <c r="P121" i="29"/>
  <c r="AY121" i="29"/>
  <c r="T121" i="29"/>
  <c r="AD121" i="29"/>
  <c r="AN121" i="29"/>
  <c r="U121" i="29"/>
  <c r="AE121" i="29"/>
  <c r="AO121" i="29"/>
  <c r="V121" i="29"/>
  <c r="AF121" i="29"/>
  <c r="AP121" i="29"/>
  <c r="W121" i="29"/>
  <c r="AG121" i="29"/>
  <c r="AQ121" i="29"/>
  <c r="AZ121" i="29"/>
  <c r="BB121" i="29"/>
  <c r="X121" i="29"/>
  <c r="AH121" i="29"/>
  <c r="AR121" i="29"/>
  <c r="Y121" i="29"/>
  <c r="AI121" i="29"/>
  <c r="AS121" i="29"/>
  <c r="Z121" i="29"/>
  <c r="AJ121" i="29"/>
  <c r="AT121" i="29"/>
  <c r="AA121" i="29"/>
  <c r="AK121" i="29"/>
  <c r="AU121" i="29"/>
  <c r="AB121" i="29"/>
  <c r="AL121" i="29"/>
  <c r="AV121" i="29"/>
  <c r="BA121" i="29"/>
  <c r="BC121" i="29"/>
  <c r="BD121" i="29"/>
  <c r="BE121" i="29"/>
  <c r="BF121" i="29"/>
  <c r="BG121" i="29"/>
  <c r="BH121" i="29"/>
  <c r="H122" i="29"/>
  <c r="I122" i="29"/>
  <c r="J122" i="29"/>
  <c r="K122" i="29"/>
  <c r="AX122" i="29"/>
  <c r="L122" i="29"/>
  <c r="M122" i="29"/>
  <c r="N122" i="29"/>
  <c r="O122" i="29"/>
  <c r="P122" i="29"/>
  <c r="AY122" i="29"/>
  <c r="T122" i="29"/>
  <c r="AD122" i="29"/>
  <c r="AN122" i="29"/>
  <c r="U122" i="29"/>
  <c r="AE122" i="29"/>
  <c r="AO122" i="29"/>
  <c r="V122" i="29"/>
  <c r="AF122" i="29"/>
  <c r="AP122" i="29"/>
  <c r="W122" i="29"/>
  <c r="AG122" i="29"/>
  <c r="AQ122" i="29"/>
  <c r="AZ122" i="29"/>
  <c r="BB122" i="29"/>
  <c r="X122" i="29"/>
  <c r="AH122" i="29"/>
  <c r="AR122" i="29"/>
  <c r="Y122" i="29"/>
  <c r="AI122" i="29"/>
  <c r="AS122" i="29"/>
  <c r="Z122" i="29"/>
  <c r="AJ122" i="29"/>
  <c r="AT122" i="29"/>
  <c r="AA122" i="29"/>
  <c r="AK122" i="29"/>
  <c r="AU122" i="29"/>
  <c r="AB122" i="29"/>
  <c r="AL122" i="29"/>
  <c r="AV122" i="29"/>
  <c r="BA122" i="29"/>
  <c r="BC122" i="29"/>
  <c r="BD122" i="29"/>
  <c r="BE122" i="29"/>
  <c r="BF122" i="29"/>
  <c r="BG122" i="29"/>
  <c r="BH122" i="29"/>
  <c r="H123" i="29"/>
  <c r="I123" i="29"/>
  <c r="J123" i="29"/>
  <c r="K123" i="29"/>
  <c r="AX123" i="29"/>
  <c r="L123" i="29"/>
  <c r="M123" i="29"/>
  <c r="N123" i="29"/>
  <c r="O123" i="29"/>
  <c r="P123" i="29"/>
  <c r="AY123" i="29"/>
  <c r="T123" i="29"/>
  <c r="AD123" i="29"/>
  <c r="AN123" i="29"/>
  <c r="U123" i="29"/>
  <c r="AE123" i="29"/>
  <c r="AO123" i="29"/>
  <c r="V123" i="29"/>
  <c r="AF123" i="29"/>
  <c r="AP123" i="29"/>
  <c r="W123" i="29"/>
  <c r="AG123" i="29"/>
  <c r="AQ123" i="29"/>
  <c r="AZ123" i="29"/>
  <c r="BB123" i="29"/>
  <c r="X123" i="29"/>
  <c r="AH123" i="29"/>
  <c r="AR123" i="29"/>
  <c r="Y123" i="29"/>
  <c r="AI123" i="29"/>
  <c r="AS123" i="29"/>
  <c r="Z123" i="29"/>
  <c r="AJ123" i="29"/>
  <c r="AT123" i="29"/>
  <c r="AA123" i="29"/>
  <c r="AK123" i="29"/>
  <c r="AU123" i="29"/>
  <c r="AB123" i="29"/>
  <c r="AL123" i="29"/>
  <c r="AV123" i="29"/>
  <c r="BA123" i="29"/>
  <c r="BC123" i="29"/>
  <c r="BD123" i="29"/>
  <c r="BE123" i="29"/>
  <c r="BF123" i="29"/>
  <c r="BG123" i="29"/>
  <c r="BH123" i="29"/>
  <c r="H124" i="29"/>
  <c r="I124" i="29"/>
  <c r="J124" i="29"/>
  <c r="K124" i="29"/>
  <c r="AX124" i="29"/>
  <c r="L124" i="29"/>
  <c r="M124" i="29"/>
  <c r="N124" i="29"/>
  <c r="O124" i="29"/>
  <c r="P124" i="29"/>
  <c r="AY124" i="29"/>
  <c r="T124" i="29"/>
  <c r="AD124" i="29"/>
  <c r="AN124" i="29"/>
  <c r="U124" i="29"/>
  <c r="AE124" i="29"/>
  <c r="AO124" i="29"/>
  <c r="V124" i="29"/>
  <c r="AF124" i="29"/>
  <c r="AP124" i="29"/>
  <c r="W124" i="29"/>
  <c r="AG124" i="29"/>
  <c r="AQ124" i="29"/>
  <c r="AZ124" i="29"/>
  <c r="BB124" i="29"/>
  <c r="X124" i="29"/>
  <c r="AH124" i="29"/>
  <c r="AR124" i="29"/>
  <c r="Y124" i="29"/>
  <c r="AI124" i="29"/>
  <c r="AS124" i="29"/>
  <c r="Z124" i="29"/>
  <c r="AJ124" i="29"/>
  <c r="AT124" i="29"/>
  <c r="AA124" i="29"/>
  <c r="AK124" i="29"/>
  <c r="AU124" i="29"/>
  <c r="AB124" i="29"/>
  <c r="AL124" i="29"/>
  <c r="AV124" i="29"/>
  <c r="BA124" i="29"/>
  <c r="BC124" i="29"/>
  <c r="BD124" i="29"/>
  <c r="BE124" i="29"/>
  <c r="BF124" i="29"/>
  <c r="BG124" i="29"/>
  <c r="BH124" i="29"/>
  <c r="H125" i="29"/>
  <c r="I125" i="29"/>
  <c r="J125" i="29"/>
  <c r="K125" i="29"/>
  <c r="AX125" i="29"/>
  <c r="L125" i="29"/>
  <c r="M125" i="29"/>
  <c r="N125" i="29"/>
  <c r="O125" i="29"/>
  <c r="P125" i="29"/>
  <c r="AY125" i="29"/>
  <c r="T125" i="29"/>
  <c r="AD125" i="29"/>
  <c r="AN125" i="29"/>
  <c r="U125" i="29"/>
  <c r="AE125" i="29"/>
  <c r="AO125" i="29"/>
  <c r="V125" i="29"/>
  <c r="AF125" i="29"/>
  <c r="AP125" i="29"/>
  <c r="W125" i="29"/>
  <c r="AG125" i="29"/>
  <c r="AQ125" i="29"/>
  <c r="AZ125" i="29"/>
  <c r="BB125" i="29"/>
  <c r="X125" i="29"/>
  <c r="AH125" i="29"/>
  <c r="AR125" i="29"/>
  <c r="Y125" i="29"/>
  <c r="AI125" i="29"/>
  <c r="AS125" i="29"/>
  <c r="Z125" i="29"/>
  <c r="AJ125" i="29"/>
  <c r="AT125" i="29"/>
  <c r="AA125" i="29"/>
  <c r="AK125" i="29"/>
  <c r="AU125" i="29"/>
  <c r="AB125" i="29"/>
  <c r="AL125" i="29"/>
  <c r="AV125" i="29"/>
  <c r="BA125" i="29"/>
  <c r="BC125" i="29"/>
  <c r="BD125" i="29"/>
  <c r="BE125" i="29"/>
  <c r="BF125" i="29"/>
  <c r="BG125" i="29"/>
  <c r="BH125" i="29"/>
  <c r="H126" i="29"/>
  <c r="I126" i="29"/>
  <c r="J126" i="29"/>
  <c r="K126" i="29"/>
  <c r="AX126" i="29"/>
  <c r="L126" i="29"/>
  <c r="M126" i="29"/>
  <c r="N126" i="29"/>
  <c r="O126" i="29"/>
  <c r="P126" i="29"/>
  <c r="AY126" i="29"/>
  <c r="T126" i="29"/>
  <c r="AD126" i="29"/>
  <c r="AN126" i="29"/>
  <c r="U126" i="29"/>
  <c r="AE126" i="29"/>
  <c r="AO126" i="29"/>
  <c r="V126" i="29"/>
  <c r="AF126" i="29"/>
  <c r="AP126" i="29"/>
  <c r="W126" i="29"/>
  <c r="AG126" i="29"/>
  <c r="AQ126" i="29"/>
  <c r="AZ126" i="29"/>
  <c r="BB126" i="29"/>
  <c r="X126" i="29"/>
  <c r="AH126" i="29"/>
  <c r="AR126" i="29"/>
  <c r="Y126" i="29"/>
  <c r="AI126" i="29"/>
  <c r="AS126" i="29"/>
  <c r="Z126" i="29"/>
  <c r="AJ126" i="29"/>
  <c r="AT126" i="29"/>
  <c r="AA126" i="29"/>
  <c r="AK126" i="29"/>
  <c r="AU126" i="29"/>
  <c r="AB126" i="29"/>
  <c r="AL126" i="29"/>
  <c r="AV126" i="29"/>
  <c r="BA126" i="29"/>
  <c r="BC126" i="29"/>
  <c r="BD126" i="29"/>
  <c r="BE126" i="29"/>
  <c r="BF126" i="29"/>
  <c r="BG126" i="29"/>
  <c r="BH126" i="29"/>
  <c r="H127" i="29"/>
  <c r="I127" i="29"/>
  <c r="J127" i="29"/>
  <c r="K127" i="29"/>
  <c r="AX127" i="29"/>
  <c r="L127" i="29"/>
  <c r="M127" i="29"/>
  <c r="N127" i="29"/>
  <c r="O127" i="29"/>
  <c r="P127" i="29"/>
  <c r="AY127" i="29"/>
  <c r="T127" i="29"/>
  <c r="AD127" i="29"/>
  <c r="AN127" i="29"/>
  <c r="U127" i="29"/>
  <c r="AE127" i="29"/>
  <c r="AO127" i="29"/>
  <c r="V127" i="29"/>
  <c r="AF127" i="29"/>
  <c r="AP127" i="29"/>
  <c r="W127" i="29"/>
  <c r="AG127" i="29"/>
  <c r="AQ127" i="29"/>
  <c r="AZ127" i="29"/>
  <c r="BB127" i="29"/>
  <c r="X127" i="29"/>
  <c r="AH127" i="29"/>
  <c r="AR127" i="29"/>
  <c r="Y127" i="29"/>
  <c r="AI127" i="29"/>
  <c r="AS127" i="29"/>
  <c r="Z127" i="29"/>
  <c r="AJ127" i="29"/>
  <c r="AT127" i="29"/>
  <c r="AA127" i="29"/>
  <c r="AK127" i="29"/>
  <c r="AU127" i="29"/>
  <c r="AB127" i="29"/>
  <c r="AL127" i="29"/>
  <c r="AV127" i="29"/>
  <c r="BA127" i="29"/>
  <c r="BC127" i="29"/>
  <c r="BD127" i="29"/>
  <c r="BE127" i="29"/>
  <c r="BF127" i="29"/>
  <c r="BG127" i="29"/>
  <c r="BH127" i="29"/>
  <c r="H128" i="29"/>
  <c r="I128" i="29"/>
  <c r="J128" i="29"/>
  <c r="K128" i="29"/>
  <c r="AX128" i="29"/>
  <c r="L128" i="29"/>
  <c r="M128" i="29"/>
  <c r="N128" i="29"/>
  <c r="O128" i="29"/>
  <c r="P128" i="29"/>
  <c r="AY128" i="29"/>
  <c r="T128" i="29"/>
  <c r="AD128" i="29"/>
  <c r="AN128" i="29"/>
  <c r="U128" i="29"/>
  <c r="AE128" i="29"/>
  <c r="AO128" i="29"/>
  <c r="V128" i="29"/>
  <c r="AF128" i="29"/>
  <c r="AP128" i="29"/>
  <c r="W128" i="29"/>
  <c r="AG128" i="29"/>
  <c r="AQ128" i="29"/>
  <c r="AZ128" i="29"/>
  <c r="BB128" i="29"/>
  <c r="X128" i="29"/>
  <c r="AH128" i="29"/>
  <c r="AR128" i="29"/>
  <c r="Y128" i="29"/>
  <c r="AI128" i="29"/>
  <c r="AS128" i="29"/>
  <c r="Z128" i="29"/>
  <c r="AJ128" i="29"/>
  <c r="AT128" i="29"/>
  <c r="AA128" i="29"/>
  <c r="AK128" i="29"/>
  <c r="AU128" i="29"/>
  <c r="AB128" i="29"/>
  <c r="AL128" i="29"/>
  <c r="AV128" i="29"/>
  <c r="BA128" i="29"/>
  <c r="BC128" i="29"/>
  <c r="BD128" i="29"/>
  <c r="BE128" i="29"/>
  <c r="BF128" i="29"/>
  <c r="BG128" i="29"/>
  <c r="BH128" i="29"/>
  <c r="H129" i="29"/>
  <c r="I129" i="29"/>
  <c r="J129" i="29"/>
  <c r="K129" i="29"/>
  <c r="AX129" i="29"/>
  <c r="L129" i="29"/>
  <c r="M129" i="29"/>
  <c r="N129" i="29"/>
  <c r="O129" i="29"/>
  <c r="P129" i="29"/>
  <c r="AY129" i="29"/>
  <c r="T129" i="29"/>
  <c r="AD129" i="29"/>
  <c r="AN129" i="29"/>
  <c r="U129" i="29"/>
  <c r="AE129" i="29"/>
  <c r="AO129" i="29"/>
  <c r="V129" i="29"/>
  <c r="AF129" i="29"/>
  <c r="AP129" i="29"/>
  <c r="W129" i="29"/>
  <c r="AG129" i="29"/>
  <c r="AQ129" i="29"/>
  <c r="AZ129" i="29"/>
  <c r="BB129" i="29"/>
  <c r="X129" i="29"/>
  <c r="AH129" i="29"/>
  <c r="AR129" i="29"/>
  <c r="Y129" i="29"/>
  <c r="AI129" i="29"/>
  <c r="AS129" i="29"/>
  <c r="Z129" i="29"/>
  <c r="AJ129" i="29"/>
  <c r="AT129" i="29"/>
  <c r="AA129" i="29"/>
  <c r="AK129" i="29"/>
  <c r="AU129" i="29"/>
  <c r="AB129" i="29"/>
  <c r="AL129" i="29"/>
  <c r="AV129" i="29"/>
  <c r="BA129" i="29"/>
  <c r="BC129" i="29"/>
  <c r="BD129" i="29"/>
  <c r="BE129" i="29"/>
  <c r="BF129" i="29"/>
  <c r="BG129" i="29"/>
  <c r="BH129" i="29"/>
  <c r="H130" i="29"/>
  <c r="I130" i="29"/>
  <c r="J130" i="29"/>
  <c r="K130" i="29"/>
  <c r="AX130" i="29"/>
  <c r="L130" i="29"/>
  <c r="M130" i="29"/>
  <c r="N130" i="29"/>
  <c r="O130" i="29"/>
  <c r="P130" i="29"/>
  <c r="AY130" i="29"/>
  <c r="T130" i="29"/>
  <c r="AD130" i="29"/>
  <c r="AN130" i="29"/>
  <c r="U130" i="29"/>
  <c r="AE130" i="29"/>
  <c r="AO130" i="29"/>
  <c r="V130" i="29"/>
  <c r="AF130" i="29"/>
  <c r="AP130" i="29"/>
  <c r="W130" i="29"/>
  <c r="AG130" i="29"/>
  <c r="AQ130" i="29"/>
  <c r="AZ130" i="29"/>
  <c r="BB130" i="29"/>
  <c r="X130" i="29"/>
  <c r="AH130" i="29"/>
  <c r="AR130" i="29"/>
  <c r="Y130" i="29"/>
  <c r="AI130" i="29"/>
  <c r="AS130" i="29"/>
  <c r="Z130" i="29"/>
  <c r="AJ130" i="29"/>
  <c r="AT130" i="29"/>
  <c r="AA130" i="29"/>
  <c r="AK130" i="29"/>
  <c r="AU130" i="29"/>
  <c r="AB130" i="29"/>
  <c r="AL130" i="29"/>
  <c r="AV130" i="29"/>
  <c r="BA130" i="29"/>
  <c r="BC130" i="29"/>
  <c r="BD130" i="29"/>
  <c r="BE130" i="29"/>
  <c r="BF130" i="29"/>
  <c r="BG130" i="29"/>
  <c r="BH130" i="29"/>
  <c r="H131" i="29"/>
  <c r="I131" i="29"/>
  <c r="J131" i="29"/>
  <c r="K131" i="29"/>
  <c r="AX131" i="29"/>
  <c r="L131" i="29"/>
  <c r="M131" i="29"/>
  <c r="N131" i="29"/>
  <c r="O131" i="29"/>
  <c r="P131" i="29"/>
  <c r="AY131" i="29"/>
  <c r="T131" i="29"/>
  <c r="AD131" i="29"/>
  <c r="AN131" i="29"/>
  <c r="U131" i="29"/>
  <c r="AE131" i="29"/>
  <c r="AO131" i="29"/>
  <c r="V131" i="29"/>
  <c r="AF131" i="29"/>
  <c r="AP131" i="29"/>
  <c r="W131" i="29"/>
  <c r="AG131" i="29"/>
  <c r="AQ131" i="29"/>
  <c r="AZ131" i="29"/>
  <c r="BB131" i="29"/>
  <c r="X131" i="29"/>
  <c r="AH131" i="29"/>
  <c r="AR131" i="29"/>
  <c r="Y131" i="29"/>
  <c r="AI131" i="29"/>
  <c r="AS131" i="29"/>
  <c r="Z131" i="29"/>
  <c r="AJ131" i="29"/>
  <c r="AT131" i="29"/>
  <c r="AA131" i="29"/>
  <c r="AK131" i="29"/>
  <c r="AU131" i="29"/>
  <c r="AB131" i="29"/>
  <c r="AL131" i="29"/>
  <c r="AV131" i="29"/>
  <c r="BA131" i="29"/>
  <c r="BC131" i="29"/>
  <c r="BD131" i="29"/>
  <c r="BE131" i="29"/>
  <c r="BF131" i="29"/>
  <c r="BG131" i="29"/>
  <c r="BH131" i="29"/>
  <c r="H132" i="29"/>
  <c r="I132" i="29"/>
  <c r="J132" i="29"/>
  <c r="K132" i="29"/>
  <c r="AX132" i="29"/>
  <c r="L132" i="29"/>
  <c r="M132" i="29"/>
  <c r="N132" i="29"/>
  <c r="O132" i="29"/>
  <c r="P132" i="29"/>
  <c r="AY132" i="29"/>
  <c r="T132" i="29"/>
  <c r="AD132" i="29"/>
  <c r="AN132" i="29"/>
  <c r="U132" i="29"/>
  <c r="AE132" i="29"/>
  <c r="AO132" i="29"/>
  <c r="V132" i="29"/>
  <c r="AF132" i="29"/>
  <c r="AP132" i="29"/>
  <c r="W132" i="29"/>
  <c r="AG132" i="29"/>
  <c r="AQ132" i="29"/>
  <c r="AZ132" i="29"/>
  <c r="BB132" i="29"/>
  <c r="X132" i="29"/>
  <c r="AH132" i="29"/>
  <c r="AR132" i="29"/>
  <c r="Y132" i="29"/>
  <c r="AI132" i="29"/>
  <c r="AS132" i="29"/>
  <c r="Z132" i="29"/>
  <c r="AJ132" i="29"/>
  <c r="AT132" i="29"/>
  <c r="AA132" i="29"/>
  <c r="AK132" i="29"/>
  <c r="AU132" i="29"/>
  <c r="AB132" i="29"/>
  <c r="AL132" i="29"/>
  <c r="AV132" i="29"/>
  <c r="BA132" i="29"/>
  <c r="BC132" i="29"/>
  <c r="BD132" i="29"/>
  <c r="BE132" i="29"/>
  <c r="BF132" i="29"/>
  <c r="BG132" i="29"/>
  <c r="BH132" i="29"/>
  <c r="H133" i="29"/>
  <c r="I133" i="29"/>
  <c r="J133" i="29"/>
  <c r="K133" i="29"/>
  <c r="AX133" i="29"/>
  <c r="L133" i="29"/>
  <c r="M133" i="29"/>
  <c r="N133" i="29"/>
  <c r="O133" i="29"/>
  <c r="P133" i="29"/>
  <c r="AY133" i="29"/>
  <c r="T133" i="29"/>
  <c r="AD133" i="29"/>
  <c r="AN133" i="29"/>
  <c r="U133" i="29"/>
  <c r="AE133" i="29"/>
  <c r="AO133" i="29"/>
  <c r="V133" i="29"/>
  <c r="AF133" i="29"/>
  <c r="AP133" i="29"/>
  <c r="W133" i="29"/>
  <c r="AG133" i="29"/>
  <c r="AQ133" i="29"/>
  <c r="AZ133" i="29"/>
  <c r="BB133" i="29"/>
  <c r="X133" i="29"/>
  <c r="AH133" i="29"/>
  <c r="AR133" i="29"/>
  <c r="Y133" i="29"/>
  <c r="AI133" i="29"/>
  <c r="AS133" i="29"/>
  <c r="Z133" i="29"/>
  <c r="AJ133" i="29"/>
  <c r="AT133" i="29"/>
  <c r="AA133" i="29"/>
  <c r="AK133" i="29"/>
  <c r="AU133" i="29"/>
  <c r="AB133" i="29"/>
  <c r="AL133" i="29"/>
  <c r="AV133" i="29"/>
  <c r="BA133" i="29"/>
  <c r="BC133" i="29"/>
  <c r="BD133" i="29"/>
  <c r="BE133" i="29"/>
  <c r="BF133" i="29"/>
  <c r="BG133" i="29"/>
  <c r="BH133" i="29"/>
  <c r="H134" i="29"/>
  <c r="I134" i="29"/>
  <c r="J134" i="29"/>
  <c r="K134" i="29"/>
  <c r="AX134" i="29"/>
  <c r="L134" i="29"/>
  <c r="M134" i="29"/>
  <c r="N134" i="29"/>
  <c r="O134" i="29"/>
  <c r="P134" i="29"/>
  <c r="AY134" i="29"/>
  <c r="T134" i="29"/>
  <c r="AD134" i="29"/>
  <c r="AN134" i="29"/>
  <c r="U134" i="29"/>
  <c r="AE134" i="29"/>
  <c r="AO134" i="29"/>
  <c r="V134" i="29"/>
  <c r="AF134" i="29"/>
  <c r="AP134" i="29"/>
  <c r="W134" i="29"/>
  <c r="AG134" i="29"/>
  <c r="AQ134" i="29"/>
  <c r="AZ134" i="29"/>
  <c r="BB134" i="29"/>
  <c r="X134" i="29"/>
  <c r="AH134" i="29"/>
  <c r="AR134" i="29"/>
  <c r="Y134" i="29"/>
  <c r="AI134" i="29"/>
  <c r="AS134" i="29"/>
  <c r="Z134" i="29"/>
  <c r="AJ134" i="29"/>
  <c r="AT134" i="29"/>
  <c r="AA134" i="29"/>
  <c r="AK134" i="29"/>
  <c r="AU134" i="29"/>
  <c r="AB134" i="29"/>
  <c r="AL134" i="29"/>
  <c r="AV134" i="29"/>
  <c r="BA134" i="29"/>
  <c r="BC134" i="29"/>
  <c r="BD134" i="29"/>
  <c r="BE134" i="29"/>
  <c r="BF134" i="29"/>
  <c r="BG134" i="29"/>
  <c r="BH134" i="29"/>
  <c r="H135" i="29"/>
  <c r="I135" i="29"/>
  <c r="J135" i="29"/>
  <c r="K135" i="29"/>
  <c r="AX135" i="29"/>
  <c r="L135" i="29"/>
  <c r="M135" i="29"/>
  <c r="N135" i="29"/>
  <c r="O135" i="29"/>
  <c r="P135" i="29"/>
  <c r="AY135" i="29"/>
  <c r="T135" i="29"/>
  <c r="AD135" i="29"/>
  <c r="AN135" i="29"/>
  <c r="U135" i="29"/>
  <c r="AE135" i="29"/>
  <c r="AO135" i="29"/>
  <c r="V135" i="29"/>
  <c r="AF135" i="29"/>
  <c r="AP135" i="29"/>
  <c r="W135" i="29"/>
  <c r="AG135" i="29"/>
  <c r="AQ135" i="29"/>
  <c r="AZ135" i="29"/>
  <c r="BB135" i="29"/>
  <c r="X135" i="29"/>
  <c r="AH135" i="29"/>
  <c r="AR135" i="29"/>
  <c r="Y135" i="29"/>
  <c r="AI135" i="29"/>
  <c r="AS135" i="29"/>
  <c r="Z135" i="29"/>
  <c r="AJ135" i="29"/>
  <c r="AT135" i="29"/>
  <c r="AA135" i="29"/>
  <c r="AK135" i="29"/>
  <c r="AU135" i="29"/>
  <c r="AB135" i="29"/>
  <c r="AL135" i="29"/>
  <c r="AV135" i="29"/>
  <c r="BA135" i="29"/>
  <c r="BC135" i="29"/>
  <c r="BD135" i="29"/>
  <c r="BE135" i="29"/>
  <c r="BF135" i="29"/>
  <c r="BG135" i="29"/>
  <c r="BH135" i="29"/>
  <c r="H136" i="29"/>
  <c r="I136" i="29"/>
  <c r="J136" i="29"/>
  <c r="K136" i="29"/>
  <c r="AX136" i="29"/>
  <c r="L136" i="29"/>
  <c r="M136" i="29"/>
  <c r="N136" i="29"/>
  <c r="O136" i="29"/>
  <c r="P136" i="29"/>
  <c r="AY136" i="29"/>
  <c r="T136" i="29"/>
  <c r="AD136" i="29"/>
  <c r="AN136" i="29"/>
  <c r="U136" i="29"/>
  <c r="AE136" i="29"/>
  <c r="AO136" i="29"/>
  <c r="V136" i="29"/>
  <c r="AF136" i="29"/>
  <c r="AP136" i="29"/>
  <c r="W136" i="29"/>
  <c r="AG136" i="29"/>
  <c r="AQ136" i="29"/>
  <c r="AZ136" i="29"/>
  <c r="BB136" i="29"/>
  <c r="X136" i="29"/>
  <c r="AH136" i="29"/>
  <c r="AR136" i="29"/>
  <c r="Y136" i="29"/>
  <c r="AI136" i="29"/>
  <c r="AS136" i="29"/>
  <c r="Z136" i="29"/>
  <c r="AJ136" i="29"/>
  <c r="AT136" i="29"/>
  <c r="AA136" i="29"/>
  <c r="AK136" i="29"/>
  <c r="AU136" i="29"/>
  <c r="AB136" i="29"/>
  <c r="AL136" i="29"/>
  <c r="AV136" i="29"/>
  <c r="BA136" i="29"/>
  <c r="BC136" i="29"/>
  <c r="BD136" i="29"/>
  <c r="BE136" i="29"/>
  <c r="BF136" i="29"/>
  <c r="BG136" i="29"/>
  <c r="BH136" i="29"/>
  <c r="H137" i="29"/>
  <c r="I137" i="29"/>
  <c r="J137" i="29"/>
  <c r="K137" i="29"/>
  <c r="AX137" i="29"/>
  <c r="L137" i="29"/>
  <c r="M137" i="29"/>
  <c r="N137" i="29"/>
  <c r="O137" i="29"/>
  <c r="P137" i="29"/>
  <c r="AY137" i="29"/>
  <c r="T137" i="29"/>
  <c r="AD137" i="29"/>
  <c r="AN137" i="29"/>
  <c r="U137" i="29"/>
  <c r="AE137" i="29"/>
  <c r="AO137" i="29"/>
  <c r="V137" i="29"/>
  <c r="AF137" i="29"/>
  <c r="AP137" i="29"/>
  <c r="W137" i="29"/>
  <c r="AG137" i="29"/>
  <c r="AQ137" i="29"/>
  <c r="AZ137" i="29"/>
  <c r="BB137" i="29"/>
  <c r="X137" i="29"/>
  <c r="AH137" i="29"/>
  <c r="AR137" i="29"/>
  <c r="Y137" i="29"/>
  <c r="AI137" i="29"/>
  <c r="AS137" i="29"/>
  <c r="Z137" i="29"/>
  <c r="AJ137" i="29"/>
  <c r="AT137" i="29"/>
  <c r="AA137" i="29"/>
  <c r="AK137" i="29"/>
  <c r="AU137" i="29"/>
  <c r="AB137" i="29"/>
  <c r="AL137" i="29"/>
  <c r="AV137" i="29"/>
  <c r="BA137" i="29"/>
  <c r="BC137" i="29"/>
  <c r="BD137" i="29"/>
  <c r="BE137" i="29"/>
  <c r="BF137" i="29"/>
  <c r="BG137" i="29"/>
  <c r="BH137" i="29"/>
  <c r="H138" i="29"/>
  <c r="I138" i="29"/>
  <c r="J138" i="29"/>
  <c r="K138" i="29"/>
  <c r="AX138" i="29"/>
  <c r="L138" i="29"/>
  <c r="M138" i="29"/>
  <c r="N138" i="29"/>
  <c r="O138" i="29"/>
  <c r="P138" i="29"/>
  <c r="AY138" i="29"/>
  <c r="T138" i="29"/>
  <c r="AD138" i="29"/>
  <c r="AN138" i="29"/>
  <c r="U138" i="29"/>
  <c r="AE138" i="29"/>
  <c r="AO138" i="29"/>
  <c r="V138" i="29"/>
  <c r="AF138" i="29"/>
  <c r="AP138" i="29"/>
  <c r="W138" i="29"/>
  <c r="AG138" i="29"/>
  <c r="AQ138" i="29"/>
  <c r="AZ138" i="29"/>
  <c r="BB138" i="29"/>
  <c r="X138" i="29"/>
  <c r="AH138" i="29"/>
  <c r="AR138" i="29"/>
  <c r="Y138" i="29"/>
  <c r="AI138" i="29"/>
  <c r="AS138" i="29"/>
  <c r="Z138" i="29"/>
  <c r="AJ138" i="29"/>
  <c r="AT138" i="29"/>
  <c r="AA138" i="29"/>
  <c r="AK138" i="29"/>
  <c r="AU138" i="29"/>
  <c r="AB138" i="29"/>
  <c r="AL138" i="29"/>
  <c r="AV138" i="29"/>
  <c r="BA138" i="29"/>
  <c r="BC138" i="29"/>
  <c r="BD138" i="29"/>
  <c r="BE138" i="29"/>
  <c r="BF138" i="29"/>
  <c r="BG138" i="29"/>
  <c r="BH138" i="29"/>
  <c r="H139" i="29"/>
  <c r="I139" i="29"/>
  <c r="J139" i="29"/>
  <c r="K139" i="29"/>
  <c r="AX139" i="29"/>
  <c r="L139" i="29"/>
  <c r="M139" i="29"/>
  <c r="N139" i="29"/>
  <c r="O139" i="29"/>
  <c r="P139" i="29"/>
  <c r="AY139" i="29"/>
  <c r="T139" i="29"/>
  <c r="AD139" i="29"/>
  <c r="AN139" i="29"/>
  <c r="U139" i="29"/>
  <c r="AE139" i="29"/>
  <c r="AO139" i="29"/>
  <c r="V139" i="29"/>
  <c r="AF139" i="29"/>
  <c r="AP139" i="29"/>
  <c r="W139" i="29"/>
  <c r="AG139" i="29"/>
  <c r="AQ139" i="29"/>
  <c r="AZ139" i="29"/>
  <c r="BB139" i="29"/>
  <c r="X139" i="29"/>
  <c r="AH139" i="29"/>
  <c r="AR139" i="29"/>
  <c r="Y139" i="29"/>
  <c r="AI139" i="29"/>
  <c r="AS139" i="29"/>
  <c r="Z139" i="29"/>
  <c r="AJ139" i="29"/>
  <c r="AT139" i="29"/>
  <c r="AA139" i="29"/>
  <c r="AK139" i="29"/>
  <c r="AU139" i="29"/>
  <c r="AB139" i="29"/>
  <c r="AL139" i="29"/>
  <c r="AV139" i="29"/>
  <c r="BA139" i="29"/>
  <c r="BC139" i="29"/>
  <c r="BD139" i="29"/>
  <c r="BE139" i="29"/>
  <c r="BF139" i="29"/>
  <c r="BG139" i="29"/>
  <c r="BH139" i="29"/>
  <c r="H140" i="29"/>
  <c r="I140" i="29"/>
  <c r="J140" i="29"/>
  <c r="K140" i="29"/>
  <c r="AX140" i="29"/>
  <c r="L140" i="29"/>
  <c r="M140" i="29"/>
  <c r="N140" i="29"/>
  <c r="O140" i="29"/>
  <c r="P140" i="29"/>
  <c r="AY140" i="29"/>
  <c r="T140" i="29"/>
  <c r="AD140" i="29"/>
  <c r="AN140" i="29"/>
  <c r="U140" i="29"/>
  <c r="AE140" i="29"/>
  <c r="AO140" i="29"/>
  <c r="V140" i="29"/>
  <c r="AF140" i="29"/>
  <c r="AP140" i="29"/>
  <c r="W140" i="29"/>
  <c r="AG140" i="29"/>
  <c r="AQ140" i="29"/>
  <c r="AZ140" i="29"/>
  <c r="BB140" i="29"/>
  <c r="X140" i="29"/>
  <c r="AH140" i="29"/>
  <c r="AR140" i="29"/>
  <c r="Y140" i="29"/>
  <c r="AI140" i="29"/>
  <c r="AS140" i="29"/>
  <c r="Z140" i="29"/>
  <c r="AJ140" i="29"/>
  <c r="AT140" i="29"/>
  <c r="AA140" i="29"/>
  <c r="AK140" i="29"/>
  <c r="AU140" i="29"/>
  <c r="AB140" i="29"/>
  <c r="AL140" i="29"/>
  <c r="AV140" i="29"/>
  <c r="BA140" i="29"/>
  <c r="BC140" i="29"/>
  <c r="BD140" i="29"/>
  <c r="BE140" i="29"/>
  <c r="BF140" i="29"/>
  <c r="BG140" i="29"/>
  <c r="BH140" i="29"/>
  <c r="H141" i="29"/>
  <c r="I141" i="29"/>
  <c r="J141" i="29"/>
  <c r="K141" i="29"/>
  <c r="AX141" i="29"/>
  <c r="L141" i="29"/>
  <c r="M141" i="29"/>
  <c r="N141" i="29"/>
  <c r="O141" i="29"/>
  <c r="P141" i="29"/>
  <c r="AY141" i="29"/>
  <c r="T141" i="29"/>
  <c r="AD141" i="29"/>
  <c r="AN141" i="29"/>
  <c r="U141" i="29"/>
  <c r="AE141" i="29"/>
  <c r="AO141" i="29"/>
  <c r="V141" i="29"/>
  <c r="AF141" i="29"/>
  <c r="AP141" i="29"/>
  <c r="W141" i="29"/>
  <c r="AG141" i="29"/>
  <c r="AQ141" i="29"/>
  <c r="AZ141" i="29"/>
  <c r="BB141" i="29"/>
  <c r="X141" i="29"/>
  <c r="AH141" i="29"/>
  <c r="AR141" i="29"/>
  <c r="Y141" i="29"/>
  <c r="AI141" i="29"/>
  <c r="AS141" i="29"/>
  <c r="Z141" i="29"/>
  <c r="AJ141" i="29"/>
  <c r="AT141" i="29"/>
  <c r="AA141" i="29"/>
  <c r="AK141" i="29"/>
  <c r="AU141" i="29"/>
  <c r="AB141" i="29"/>
  <c r="AL141" i="29"/>
  <c r="AV141" i="29"/>
  <c r="BA141" i="29"/>
  <c r="BC141" i="29"/>
  <c r="BD141" i="29"/>
  <c r="BE141" i="29"/>
  <c r="BF141" i="29"/>
  <c r="BG141" i="29"/>
  <c r="BH141" i="29"/>
  <c r="H142" i="29"/>
  <c r="I142" i="29"/>
  <c r="J142" i="29"/>
  <c r="K142" i="29"/>
  <c r="AX142" i="29"/>
  <c r="L142" i="29"/>
  <c r="M142" i="29"/>
  <c r="N142" i="29"/>
  <c r="O142" i="29"/>
  <c r="P142" i="29"/>
  <c r="AY142" i="29"/>
  <c r="T142" i="29"/>
  <c r="AD142" i="29"/>
  <c r="AN142" i="29"/>
  <c r="U142" i="29"/>
  <c r="AE142" i="29"/>
  <c r="AO142" i="29"/>
  <c r="V142" i="29"/>
  <c r="AF142" i="29"/>
  <c r="AP142" i="29"/>
  <c r="W142" i="29"/>
  <c r="AG142" i="29"/>
  <c r="AQ142" i="29"/>
  <c r="AZ142" i="29"/>
  <c r="BB142" i="29"/>
  <c r="X142" i="29"/>
  <c r="AH142" i="29"/>
  <c r="AR142" i="29"/>
  <c r="Y142" i="29"/>
  <c r="AI142" i="29"/>
  <c r="AS142" i="29"/>
  <c r="Z142" i="29"/>
  <c r="AJ142" i="29"/>
  <c r="AT142" i="29"/>
  <c r="AA142" i="29"/>
  <c r="AK142" i="29"/>
  <c r="AU142" i="29"/>
  <c r="AB142" i="29"/>
  <c r="AL142" i="29"/>
  <c r="AV142" i="29"/>
  <c r="BA142" i="29"/>
  <c r="BC142" i="29"/>
  <c r="BD142" i="29"/>
  <c r="BE142" i="29"/>
  <c r="BF142" i="29"/>
  <c r="BG142" i="29"/>
  <c r="BH142" i="29"/>
  <c r="H143" i="29"/>
  <c r="I143" i="29"/>
  <c r="J143" i="29"/>
  <c r="K143" i="29"/>
  <c r="AX143" i="29"/>
  <c r="L143" i="29"/>
  <c r="M143" i="29"/>
  <c r="N143" i="29"/>
  <c r="O143" i="29"/>
  <c r="P143" i="29"/>
  <c r="AY143" i="29"/>
  <c r="T143" i="29"/>
  <c r="AD143" i="29"/>
  <c r="AN143" i="29"/>
  <c r="U143" i="29"/>
  <c r="AE143" i="29"/>
  <c r="AO143" i="29"/>
  <c r="V143" i="29"/>
  <c r="AF143" i="29"/>
  <c r="AP143" i="29"/>
  <c r="W143" i="29"/>
  <c r="AG143" i="29"/>
  <c r="AQ143" i="29"/>
  <c r="AZ143" i="29"/>
  <c r="BB143" i="29"/>
  <c r="X143" i="29"/>
  <c r="AH143" i="29"/>
  <c r="AR143" i="29"/>
  <c r="Y143" i="29"/>
  <c r="AI143" i="29"/>
  <c r="AS143" i="29"/>
  <c r="Z143" i="29"/>
  <c r="AJ143" i="29"/>
  <c r="AT143" i="29"/>
  <c r="AA143" i="29"/>
  <c r="AK143" i="29"/>
  <c r="AU143" i="29"/>
  <c r="AB143" i="29"/>
  <c r="AL143" i="29"/>
  <c r="AV143" i="29"/>
  <c r="BA143" i="29"/>
  <c r="BC143" i="29"/>
  <c r="BD143" i="29"/>
  <c r="BE143" i="29"/>
  <c r="BF143" i="29"/>
  <c r="BG143" i="29"/>
  <c r="BH143" i="29"/>
  <c r="H144" i="29"/>
  <c r="I144" i="29"/>
  <c r="J144" i="29"/>
  <c r="K144" i="29"/>
  <c r="AX144" i="29"/>
  <c r="L144" i="29"/>
  <c r="M144" i="29"/>
  <c r="N144" i="29"/>
  <c r="O144" i="29"/>
  <c r="P144" i="29"/>
  <c r="AY144" i="29"/>
  <c r="T144" i="29"/>
  <c r="AD144" i="29"/>
  <c r="AN144" i="29"/>
  <c r="U144" i="29"/>
  <c r="AE144" i="29"/>
  <c r="AO144" i="29"/>
  <c r="V144" i="29"/>
  <c r="AF144" i="29"/>
  <c r="AP144" i="29"/>
  <c r="W144" i="29"/>
  <c r="AG144" i="29"/>
  <c r="AQ144" i="29"/>
  <c r="AZ144" i="29"/>
  <c r="BB144" i="29"/>
  <c r="X144" i="29"/>
  <c r="AH144" i="29"/>
  <c r="AR144" i="29"/>
  <c r="Y144" i="29"/>
  <c r="AI144" i="29"/>
  <c r="AS144" i="29"/>
  <c r="Z144" i="29"/>
  <c r="AJ144" i="29"/>
  <c r="AT144" i="29"/>
  <c r="AA144" i="29"/>
  <c r="AK144" i="29"/>
  <c r="AU144" i="29"/>
  <c r="AB144" i="29"/>
  <c r="AL144" i="29"/>
  <c r="AV144" i="29"/>
  <c r="BA144" i="29"/>
  <c r="BC144" i="29"/>
  <c r="BD144" i="29"/>
  <c r="BE144" i="29"/>
  <c r="BF144" i="29"/>
  <c r="BG144" i="29"/>
  <c r="BH144" i="29"/>
  <c r="H145" i="29"/>
  <c r="I145" i="29"/>
  <c r="J145" i="29"/>
  <c r="K145" i="29"/>
  <c r="AX145" i="29"/>
  <c r="L145" i="29"/>
  <c r="M145" i="29"/>
  <c r="N145" i="29"/>
  <c r="O145" i="29"/>
  <c r="P145" i="29"/>
  <c r="AY145" i="29"/>
  <c r="T145" i="29"/>
  <c r="AD145" i="29"/>
  <c r="AN145" i="29"/>
  <c r="U145" i="29"/>
  <c r="AE145" i="29"/>
  <c r="AO145" i="29"/>
  <c r="V145" i="29"/>
  <c r="AF145" i="29"/>
  <c r="AP145" i="29"/>
  <c r="W145" i="29"/>
  <c r="AG145" i="29"/>
  <c r="AQ145" i="29"/>
  <c r="AZ145" i="29"/>
  <c r="BB145" i="29"/>
  <c r="X145" i="29"/>
  <c r="AH145" i="29"/>
  <c r="AR145" i="29"/>
  <c r="Y145" i="29"/>
  <c r="AI145" i="29"/>
  <c r="AS145" i="29"/>
  <c r="Z145" i="29"/>
  <c r="AJ145" i="29"/>
  <c r="AT145" i="29"/>
  <c r="AA145" i="29"/>
  <c r="AK145" i="29"/>
  <c r="AU145" i="29"/>
  <c r="AB145" i="29"/>
  <c r="AL145" i="29"/>
  <c r="AV145" i="29"/>
  <c r="BA145" i="29"/>
  <c r="BC145" i="29"/>
  <c r="BD145" i="29"/>
  <c r="BE145" i="29"/>
  <c r="BF145" i="29"/>
  <c r="BG145" i="29"/>
  <c r="BH145" i="29"/>
  <c r="H146" i="29"/>
  <c r="I146" i="29"/>
  <c r="J146" i="29"/>
  <c r="K146" i="29"/>
  <c r="AX146" i="29"/>
  <c r="L146" i="29"/>
  <c r="M146" i="29"/>
  <c r="N146" i="29"/>
  <c r="O146" i="29"/>
  <c r="P146" i="29"/>
  <c r="AY146" i="29"/>
  <c r="T146" i="29"/>
  <c r="AD146" i="29"/>
  <c r="AN146" i="29"/>
  <c r="U146" i="29"/>
  <c r="AE146" i="29"/>
  <c r="AO146" i="29"/>
  <c r="V146" i="29"/>
  <c r="AF146" i="29"/>
  <c r="AP146" i="29"/>
  <c r="W146" i="29"/>
  <c r="AG146" i="29"/>
  <c r="AQ146" i="29"/>
  <c r="AZ146" i="29"/>
  <c r="BB146" i="29"/>
  <c r="X146" i="29"/>
  <c r="AH146" i="29"/>
  <c r="AR146" i="29"/>
  <c r="Y146" i="29"/>
  <c r="AI146" i="29"/>
  <c r="AS146" i="29"/>
  <c r="Z146" i="29"/>
  <c r="AJ146" i="29"/>
  <c r="AT146" i="29"/>
  <c r="AA146" i="29"/>
  <c r="AK146" i="29"/>
  <c r="AU146" i="29"/>
  <c r="AB146" i="29"/>
  <c r="AL146" i="29"/>
  <c r="AV146" i="29"/>
  <c r="BA146" i="29"/>
  <c r="BC146" i="29"/>
  <c r="BD146" i="29"/>
  <c r="BE146" i="29"/>
  <c r="BF146" i="29"/>
  <c r="BG146" i="29"/>
  <c r="BH146" i="29"/>
  <c r="H147" i="29"/>
  <c r="I147" i="29"/>
  <c r="J147" i="29"/>
  <c r="K147" i="29"/>
  <c r="AX147" i="29"/>
  <c r="L147" i="29"/>
  <c r="M147" i="29"/>
  <c r="N147" i="29"/>
  <c r="O147" i="29"/>
  <c r="P147" i="29"/>
  <c r="AY147" i="29"/>
  <c r="T147" i="29"/>
  <c r="AD147" i="29"/>
  <c r="AN147" i="29"/>
  <c r="U147" i="29"/>
  <c r="AE147" i="29"/>
  <c r="AO147" i="29"/>
  <c r="V147" i="29"/>
  <c r="AF147" i="29"/>
  <c r="AP147" i="29"/>
  <c r="W147" i="29"/>
  <c r="AG147" i="29"/>
  <c r="AQ147" i="29"/>
  <c r="AZ147" i="29"/>
  <c r="BB147" i="29"/>
  <c r="X147" i="29"/>
  <c r="AH147" i="29"/>
  <c r="AR147" i="29"/>
  <c r="Y147" i="29"/>
  <c r="AI147" i="29"/>
  <c r="AS147" i="29"/>
  <c r="Z147" i="29"/>
  <c r="AJ147" i="29"/>
  <c r="AT147" i="29"/>
  <c r="AA147" i="29"/>
  <c r="AK147" i="29"/>
  <c r="AU147" i="29"/>
  <c r="AB147" i="29"/>
  <c r="AL147" i="29"/>
  <c r="AV147" i="29"/>
  <c r="BA147" i="29"/>
  <c r="BC147" i="29"/>
  <c r="BD147" i="29"/>
  <c r="BE147" i="29"/>
  <c r="BF147" i="29"/>
  <c r="BG147" i="29"/>
  <c r="BH147" i="29"/>
  <c r="H148" i="29"/>
  <c r="I148" i="29"/>
  <c r="J148" i="29"/>
  <c r="K148" i="29"/>
  <c r="AX148" i="29"/>
  <c r="L148" i="29"/>
  <c r="M148" i="29"/>
  <c r="N148" i="29"/>
  <c r="O148" i="29"/>
  <c r="P148" i="29"/>
  <c r="AY148" i="29"/>
  <c r="T148" i="29"/>
  <c r="AD148" i="29"/>
  <c r="AN148" i="29"/>
  <c r="U148" i="29"/>
  <c r="AE148" i="29"/>
  <c r="AO148" i="29"/>
  <c r="V148" i="29"/>
  <c r="AF148" i="29"/>
  <c r="AP148" i="29"/>
  <c r="W148" i="29"/>
  <c r="AG148" i="29"/>
  <c r="AQ148" i="29"/>
  <c r="AZ148" i="29"/>
  <c r="BB148" i="29"/>
  <c r="X148" i="29"/>
  <c r="AH148" i="29"/>
  <c r="AR148" i="29"/>
  <c r="Y148" i="29"/>
  <c r="AI148" i="29"/>
  <c r="AS148" i="29"/>
  <c r="Z148" i="29"/>
  <c r="AJ148" i="29"/>
  <c r="AT148" i="29"/>
  <c r="AA148" i="29"/>
  <c r="AK148" i="29"/>
  <c r="AU148" i="29"/>
  <c r="AB148" i="29"/>
  <c r="AL148" i="29"/>
  <c r="AV148" i="29"/>
  <c r="BA148" i="29"/>
  <c r="BC148" i="29"/>
  <c r="BD148" i="29"/>
  <c r="BE148" i="29"/>
  <c r="BF148" i="29"/>
  <c r="BG148" i="29"/>
  <c r="BH148" i="29"/>
  <c r="H149" i="29"/>
  <c r="I149" i="29"/>
  <c r="J149" i="29"/>
  <c r="K149" i="29"/>
  <c r="AX149" i="29"/>
  <c r="L149" i="29"/>
  <c r="M149" i="29"/>
  <c r="N149" i="29"/>
  <c r="O149" i="29"/>
  <c r="P149" i="29"/>
  <c r="AY149" i="29"/>
  <c r="T149" i="29"/>
  <c r="AD149" i="29"/>
  <c r="AN149" i="29"/>
  <c r="U149" i="29"/>
  <c r="AE149" i="29"/>
  <c r="AO149" i="29"/>
  <c r="V149" i="29"/>
  <c r="AF149" i="29"/>
  <c r="AP149" i="29"/>
  <c r="W149" i="29"/>
  <c r="AG149" i="29"/>
  <c r="AQ149" i="29"/>
  <c r="AZ149" i="29"/>
  <c r="BB149" i="29"/>
  <c r="X149" i="29"/>
  <c r="AH149" i="29"/>
  <c r="AR149" i="29"/>
  <c r="Y149" i="29"/>
  <c r="AI149" i="29"/>
  <c r="AS149" i="29"/>
  <c r="Z149" i="29"/>
  <c r="AJ149" i="29"/>
  <c r="AT149" i="29"/>
  <c r="AA149" i="29"/>
  <c r="AK149" i="29"/>
  <c r="AU149" i="29"/>
  <c r="AB149" i="29"/>
  <c r="AL149" i="29"/>
  <c r="AV149" i="29"/>
  <c r="BA149" i="29"/>
  <c r="BC149" i="29"/>
  <c r="BD149" i="29"/>
  <c r="BE149" i="29"/>
  <c r="BF149" i="29"/>
  <c r="BG149" i="29"/>
  <c r="BH149" i="29"/>
  <c r="H150" i="29"/>
  <c r="I150" i="29"/>
  <c r="J150" i="29"/>
  <c r="K150" i="29"/>
  <c r="AX150" i="29"/>
  <c r="L150" i="29"/>
  <c r="M150" i="29"/>
  <c r="N150" i="29"/>
  <c r="O150" i="29"/>
  <c r="P150" i="29"/>
  <c r="AY150" i="29"/>
  <c r="T150" i="29"/>
  <c r="AD150" i="29"/>
  <c r="AN150" i="29"/>
  <c r="U150" i="29"/>
  <c r="AE150" i="29"/>
  <c r="AO150" i="29"/>
  <c r="V150" i="29"/>
  <c r="AF150" i="29"/>
  <c r="AP150" i="29"/>
  <c r="W150" i="29"/>
  <c r="AG150" i="29"/>
  <c r="AQ150" i="29"/>
  <c r="AZ150" i="29"/>
  <c r="BB150" i="29"/>
  <c r="X150" i="29"/>
  <c r="AH150" i="29"/>
  <c r="AR150" i="29"/>
  <c r="Y150" i="29"/>
  <c r="AI150" i="29"/>
  <c r="AS150" i="29"/>
  <c r="Z150" i="29"/>
  <c r="AJ150" i="29"/>
  <c r="AT150" i="29"/>
  <c r="AA150" i="29"/>
  <c r="AK150" i="29"/>
  <c r="AU150" i="29"/>
  <c r="AB150" i="29"/>
  <c r="AL150" i="29"/>
  <c r="AV150" i="29"/>
  <c r="BA150" i="29"/>
  <c r="BC150" i="29"/>
  <c r="BD150" i="29"/>
  <c r="BE150" i="29"/>
  <c r="BF150" i="29"/>
  <c r="BG150" i="29"/>
  <c r="BH150" i="29"/>
  <c r="H151" i="29"/>
  <c r="I151" i="29"/>
  <c r="J151" i="29"/>
  <c r="K151" i="29"/>
  <c r="AX151" i="29"/>
  <c r="L151" i="29"/>
  <c r="M151" i="29"/>
  <c r="N151" i="29"/>
  <c r="O151" i="29"/>
  <c r="P151" i="29"/>
  <c r="AY151" i="29"/>
  <c r="T151" i="29"/>
  <c r="AD151" i="29"/>
  <c r="AN151" i="29"/>
  <c r="U151" i="29"/>
  <c r="AE151" i="29"/>
  <c r="AO151" i="29"/>
  <c r="V151" i="29"/>
  <c r="AF151" i="29"/>
  <c r="AP151" i="29"/>
  <c r="W151" i="29"/>
  <c r="AG151" i="29"/>
  <c r="AQ151" i="29"/>
  <c r="AZ151" i="29"/>
  <c r="BB151" i="29"/>
  <c r="X151" i="29"/>
  <c r="AH151" i="29"/>
  <c r="AR151" i="29"/>
  <c r="Y151" i="29"/>
  <c r="AI151" i="29"/>
  <c r="AS151" i="29"/>
  <c r="Z151" i="29"/>
  <c r="AJ151" i="29"/>
  <c r="AT151" i="29"/>
  <c r="AA151" i="29"/>
  <c r="AK151" i="29"/>
  <c r="AU151" i="29"/>
  <c r="AB151" i="29"/>
  <c r="AL151" i="29"/>
  <c r="AV151" i="29"/>
  <c r="BA151" i="29"/>
  <c r="BC151" i="29"/>
  <c r="BD151" i="29"/>
  <c r="BE151" i="29"/>
  <c r="BF151" i="29"/>
  <c r="BG151" i="29"/>
  <c r="BH151" i="29"/>
  <c r="H152" i="29"/>
  <c r="I152" i="29"/>
  <c r="J152" i="29"/>
  <c r="K152" i="29"/>
  <c r="AX152" i="29"/>
  <c r="L152" i="29"/>
  <c r="M152" i="29"/>
  <c r="N152" i="29"/>
  <c r="O152" i="29"/>
  <c r="P152" i="29"/>
  <c r="AY152" i="29"/>
  <c r="T152" i="29"/>
  <c r="AD152" i="29"/>
  <c r="AN152" i="29"/>
  <c r="U152" i="29"/>
  <c r="AE152" i="29"/>
  <c r="AO152" i="29"/>
  <c r="V152" i="29"/>
  <c r="AF152" i="29"/>
  <c r="AP152" i="29"/>
  <c r="W152" i="29"/>
  <c r="AG152" i="29"/>
  <c r="AQ152" i="29"/>
  <c r="AZ152" i="29"/>
  <c r="BB152" i="29"/>
  <c r="X152" i="29"/>
  <c r="AH152" i="29"/>
  <c r="AR152" i="29"/>
  <c r="Y152" i="29"/>
  <c r="AI152" i="29"/>
  <c r="AS152" i="29"/>
  <c r="Z152" i="29"/>
  <c r="AJ152" i="29"/>
  <c r="AT152" i="29"/>
  <c r="AA152" i="29"/>
  <c r="AK152" i="29"/>
  <c r="AU152" i="29"/>
  <c r="AB152" i="29"/>
  <c r="AL152" i="29"/>
  <c r="AV152" i="29"/>
  <c r="BA152" i="29"/>
  <c r="BC152" i="29"/>
  <c r="BD152" i="29"/>
  <c r="BE152" i="29"/>
  <c r="BF152" i="29"/>
  <c r="BG152" i="29"/>
  <c r="BH152" i="29"/>
  <c r="H153" i="29"/>
  <c r="I153" i="29"/>
  <c r="J153" i="29"/>
  <c r="K153" i="29"/>
  <c r="AX153" i="29"/>
  <c r="L153" i="29"/>
  <c r="M153" i="29"/>
  <c r="N153" i="29"/>
  <c r="O153" i="29"/>
  <c r="P153" i="29"/>
  <c r="AY153" i="29"/>
  <c r="T153" i="29"/>
  <c r="AD153" i="29"/>
  <c r="AN153" i="29"/>
  <c r="U153" i="29"/>
  <c r="AE153" i="29"/>
  <c r="AO153" i="29"/>
  <c r="V153" i="29"/>
  <c r="AF153" i="29"/>
  <c r="AP153" i="29"/>
  <c r="W153" i="29"/>
  <c r="AG153" i="29"/>
  <c r="AQ153" i="29"/>
  <c r="AZ153" i="29"/>
  <c r="BB153" i="29"/>
  <c r="X153" i="29"/>
  <c r="AH153" i="29"/>
  <c r="AR153" i="29"/>
  <c r="Y153" i="29"/>
  <c r="AI153" i="29"/>
  <c r="AS153" i="29"/>
  <c r="Z153" i="29"/>
  <c r="AJ153" i="29"/>
  <c r="AT153" i="29"/>
  <c r="AA153" i="29"/>
  <c r="AK153" i="29"/>
  <c r="AU153" i="29"/>
  <c r="AB153" i="29"/>
  <c r="AL153" i="29"/>
  <c r="AV153" i="29"/>
  <c r="BA153" i="29"/>
  <c r="BC153" i="29"/>
  <c r="BD153" i="29"/>
  <c r="BE153" i="29"/>
  <c r="BF153" i="29"/>
  <c r="BG153" i="29"/>
  <c r="BH153" i="29"/>
  <c r="H154" i="29"/>
  <c r="I154" i="29"/>
  <c r="J154" i="29"/>
  <c r="K154" i="29"/>
  <c r="AX154" i="29"/>
  <c r="L154" i="29"/>
  <c r="M154" i="29"/>
  <c r="N154" i="29"/>
  <c r="O154" i="29"/>
  <c r="P154" i="29"/>
  <c r="AY154" i="29"/>
  <c r="T154" i="29"/>
  <c r="AD154" i="29"/>
  <c r="AN154" i="29"/>
  <c r="U154" i="29"/>
  <c r="AE154" i="29"/>
  <c r="AO154" i="29"/>
  <c r="V154" i="29"/>
  <c r="AF154" i="29"/>
  <c r="AP154" i="29"/>
  <c r="W154" i="29"/>
  <c r="AG154" i="29"/>
  <c r="AQ154" i="29"/>
  <c r="AZ154" i="29"/>
  <c r="BB154" i="29"/>
  <c r="X154" i="29"/>
  <c r="AH154" i="29"/>
  <c r="AR154" i="29"/>
  <c r="Y154" i="29"/>
  <c r="AI154" i="29"/>
  <c r="AS154" i="29"/>
  <c r="Z154" i="29"/>
  <c r="AJ154" i="29"/>
  <c r="AT154" i="29"/>
  <c r="AA154" i="29"/>
  <c r="AK154" i="29"/>
  <c r="AU154" i="29"/>
  <c r="AB154" i="29"/>
  <c r="AL154" i="29"/>
  <c r="AV154" i="29"/>
  <c r="BA154" i="29"/>
  <c r="BC154" i="29"/>
  <c r="BD154" i="29"/>
  <c r="BE154" i="29"/>
  <c r="BF154" i="29"/>
  <c r="BG154" i="29"/>
  <c r="BH154" i="29"/>
  <c r="H155" i="29"/>
  <c r="I155" i="29"/>
  <c r="J155" i="29"/>
  <c r="K155" i="29"/>
  <c r="AX155" i="29"/>
  <c r="L155" i="29"/>
  <c r="M155" i="29"/>
  <c r="N155" i="29"/>
  <c r="O155" i="29"/>
  <c r="P155" i="29"/>
  <c r="AY155" i="29"/>
  <c r="T155" i="29"/>
  <c r="AD155" i="29"/>
  <c r="AN155" i="29"/>
  <c r="U155" i="29"/>
  <c r="AE155" i="29"/>
  <c r="AO155" i="29"/>
  <c r="V155" i="29"/>
  <c r="AF155" i="29"/>
  <c r="AP155" i="29"/>
  <c r="W155" i="29"/>
  <c r="AG155" i="29"/>
  <c r="AQ155" i="29"/>
  <c r="AZ155" i="29"/>
  <c r="BB155" i="29"/>
  <c r="X155" i="29"/>
  <c r="AH155" i="29"/>
  <c r="AR155" i="29"/>
  <c r="Y155" i="29"/>
  <c r="AI155" i="29"/>
  <c r="AS155" i="29"/>
  <c r="Z155" i="29"/>
  <c r="AJ155" i="29"/>
  <c r="AT155" i="29"/>
  <c r="AA155" i="29"/>
  <c r="AK155" i="29"/>
  <c r="AU155" i="29"/>
  <c r="AB155" i="29"/>
  <c r="AL155" i="29"/>
  <c r="AV155" i="29"/>
  <c r="BA155" i="29"/>
  <c r="BC155" i="29"/>
  <c r="BD155" i="29"/>
  <c r="BE155" i="29"/>
  <c r="BF155" i="29"/>
  <c r="BG155" i="29"/>
  <c r="BH155" i="29"/>
  <c r="H156" i="29"/>
  <c r="I156" i="29"/>
  <c r="J156" i="29"/>
  <c r="K156" i="29"/>
  <c r="AX156" i="29"/>
  <c r="L156" i="29"/>
  <c r="M156" i="29"/>
  <c r="N156" i="29"/>
  <c r="O156" i="29"/>
  <c r="P156" i="29"/>
  <c r="AY156" i="29"/>
  <c r="T156" i="29"/>
  <c r="AD156" i="29"/>
  <c r="AN156" i="29"/>
  <c r="U156" i="29"/>
  <c r="AE156" i="29"/>
  <c r="AO156" i="29"/>
  <c r="V156" i="29"/>
  <c r="AF156" i="29"/>
  <c r="AP156" i="29"/>
  <c r="W156" i="29"/>
  <c r="AG156" i="29"/>
  <c r="AQ156" i="29"/>
  <c r="AZ156" i="29"/>
  <c r="BB156" i="29"/>
  <c r="X156" i="29"/>
  <c r="AH156" i="29"/>
  <c r="AR156" i="29"/>
  <c r="Y156" i="29"/>
  <c r="AI156" i="29"/>
  <c r="AS156" i="29"/>
  <c r="Z156" i="29"/>
  <c r="AJ156" i="29"/>
  <c r="AT156" i="29"/>
  <c r="AA156" i="29"/>
  <c r="AK156" i="29"/>
  <c r="AU156" i="29"/>
  <c r="AB156" i="29"/>
  <c r="AL156" i="29"/>
  <c r="AV156" i="29"/>
  <c r="BA156" i="29"/>
  <c r="BC156" i="29"/>
  <c r="BD156" i="29"/>
  <c r="BE156" i="29"/>
  <c r="BF156" i="29"/>
  <c r="BG156" i="29"/>
  <c r="BH156" i="29"/>
  <c r="H157" i="29"/>
  <c r="I157" i="29"/>
  <c r="J157" i="29"/>
  <c r="K157" i="29"/>
  <c r="AX157" i="29"/>
  <c r="L157" i="29"/>
  <c r="M157" i="29"/>
  <c r="N157" i="29"/>
  <c r="O157" i="29"/>
  <c r="P157" i="29"/>
  <c r="AY157" i="29"/>
  <c r="T157" i="29"/>
  <c r="AD157" i="29"/>
  <c r="AN157" i="29"/>
  <c r="U157" i="29"/>
  <c r="AE157" i="29"/>
  <c r="AO157" i="29"/>
  <c r="V157" i="29"/>
  <c r="AF157" i="29"/>
  <c r="AP157" i="29"/>
  <c r="W157" i="29"/>
  <c r="AG157" i="29"/>
  <c r="AQ157" i="29"/>
  <c r="AZ157" i="29"/>
  <c r="BB157" i="29"/>
  <c r="X157" i="29"/>
  <c r="AH157" i="29"/>
  <c r="AR157" i="29"/>
  <c r="Y157" i="29"/>
  <c r="AI157" i="29"/>
  <c r="AS157" i="29"/>
  <c r="Z157" i="29"/>
  <c r="AJ157" i="29"/>
  <c r="AT157" i="29"/>
  <c r="AA157" i="29"/>
  <c r="AK157" i="29"/>
  <c r="AU157" i="29"/>
  <c r="AB157" i="29"/>
  <c r="AL157" i="29"/>
  <c r="AV157" i="29"/>
  <c r="BA157" i="29"/>
  <c r="BC157" i="29"/>
  <c r="BD157" i="29"/>
  <c r="BE157" i="29"/>
  <c r="BF157" i="29"/>
  <c r="BG157" i="29"/>
  <c r="BH157" i="29"/>
  <c r="H158" i="29"/>
  <c r="I158" i="29"/>
  <c r="J158" i="29"/>
  <c r="K158" i="29"/>
  <c r="AX158" i="29"/>
  <c r="L158" i="29"/>
  <c r="M158" i="29"/>
  <c r="N158" i="29"/>
  <c r="O158" i="29"/>
  <c r="P158" i="29"/>
  <c r="AY158" i="29"/>
  <c r="T158" i="29"/>
  <c r="AD158" i="29"/>
  <c r="AN158" i="29"/>
  <c r="U158" i="29"/>
  <c r="AE158" i="29"/>
  <c r="AO158" i="29"/>
  <c r="V158" i="29"/>
  <c r="AF158" i="29"/>
  <c r="AP158" i="29"/>
  <c r="W158" i="29"/>
  <c r="AG158" i="29"/>
  <c r="AQ158" i="29"/>
  <c r="AZ158" i="29"/>
  <c r="BB158" i="29"/>
  <c r="X158" i="29"/>
  <c r="AH158" i="29"/>
  <c r="AR158" i="29"/>
  <c r="Y158" i="29"/>
  <c r="AI158" i="29"/>
  <c r="AS158" i="29"/>
  <c r="Z158" i="29"/>
  <c r="AJ158" i="29"/>
  <c r="AT158" i="29"/>
  <c r="AA158" i="29"/>
  <c r="AK158" i="29"/>
  <c r="AU158" i="29"/>
  <c r="AB158" i="29"/>
  <c r="AL158" i="29"/>
  <c r="AV158" i="29"/>
  <c r="BA158" i="29"/>
  <c r="BC158" i="29"/>
  <c r="BD158" i="29"/>
  <c r="BE158" i="29"/>
  <c r="BF158" i="29"/>
  <c r="BG158" i="29"/>
  <c r="BH158" i="29"/>
  <c r="H159" i="29"/>
  <c r="I159" i="29"/>
  <c r="J159" i="29"/>
  <c r="K159" i="29"/>
  <c r="AX159" i="29"/>
  <c r="L159" i="29"/>
  <c r="M159" i="29"/>
  <c r="N159" i="29"/>
  <c r="O159" i="29"/>
  <c r="P159" i="29"/>
  <c r="AY159" i="29"/>
  <c r="T159" i="29"/>
  <c r="AD159" i="29"/>
  <c r="AN159" i="29"/>
  <c r="U159" i="29"/>
  <c r="AE159" i="29"/>
  <c r="AO159" i="29"/>
  <c r="V159" i="29"/>
  <c r="AF159" i="29"/>
  <c r="AP159" i="29"/>
  <c r="W159" i="29"/>
  <c r="AG159" i="29"/>
  <c r="AQ159" i="29"/>
  <c r="AZ159" i="29"/>
  <c r="BB159" i="29"/>
  <c r="X159" i="29"/>
  <c r="AH159" i="29"/>
  <c r="AR159" i="29"/>
  <c r="Y159" i="29"/>
  <c r="AI159" i="29"/>
  <c r="AS159" i="29"/>
  <c r="Z159" i="29"/>
  <c r="AJ159" i="29"/>
  <c r="AT159" i="29"/>
  <c r="AA159" i="29"/>
  <c r="AK159" i="29"/>
  <c r="AU159" i="29"/>
  <c r="AB159" i="29"/>
  <c r="AL159" i="29"/>
  <c r="AV159" i="29"/>
  <c r="BA159" i="29"/>
  <c r="BC159" i="29"/>
  <c r="BD159" i="29"/>
  <c r="BE159" i="29"/>
  <c r="BF159" i="29"/>
  <c r="BG159" i="29"/>
  <c r="BH159" i="29"/>
  <c r="H160" i="29"/>
  <c r="I160" i="29"/>
  <c r="J160" i="29"/>
  <c r="K160" i="29"/>
  <c r="AX160" i="29"/>
  <c r="L160" i="29"/>
  <c r="M160" i="29"/>
  <c r="N160" i="29"/>
  <c r="O160" i="29"/>
  <c r="P160" i="29"/>
  <c r="AY160" i="29"/>
  <c r="T160" i="29"/>
  <c r="AD160" i="29"/>
  <c r="AN160" i="29"/>
  <c r="U160" i="29"/>
  <c r="AE160" i="29"/>
  <c r="AO160" i="29"/>
  <c r="V160" i="29"/>
  <c r="AF160" i="29"/>
  <c r="AP160" i="29"/>
  <c r="W160" i="29"/>
  <c r="AG160" i="29"/>
  <c r="AQ160" i="29"/>
  <c r="AZ160" i="29"/>
  <c r="BB160" i="29"/>
  <c r="X160" i="29"/>
  <c r="AH160" i="29"/>
  <c r="AR160" i="29"/>
  <c r="Y160" i="29"/>
  <c r="AI160" i="29"/>
  <c r="AS160" i="29"/>
  <c r="Z160" i="29"/>
  <c r="AJ160" i="29"/>
  <c r="AT160" i="29"/>
  <c r="AA160" i="29"/>
  <c r="AK160" i="29"/>
  <c r="AU160" i="29"/>
  <c r="AB160" i="29"/>
  <c r="AL160" i="29"/>
  <c r="AV160" i="29"/>
  <c r="BA160" i="29"/>
  <c r="BC160" i="29"/>
  <c r="BD160" i="29"/>
  <c r="BE160" i="29"/>
  <c r="BF160" i="29"/>
  <c r="BG160" i="29"/>
  <c r="BH160" i="29"/>
  <c r="H161" i="29"/>
  <c r="I161" i="29"/>
  <c r="J161" i="29"/>
  <c r="K161" i="29"/>
  <c r="AX161" i="29"/>
  <c r="L161" i="29"/>
  <c r="M161" i="29"/>
  <c r="N161" i="29"/>
  <c r="O161" i="29"/>
  <c r="P161" i="29"/>
  <c r="AY161" i="29"/>
  <c r="T161" i="29"/>
  <c r="AD161" i="29"/>
  <c r="AN161" i="29"/>
  <c r="U161" i="29"/>
  <c r="AE161" i="29"/>
  <c r="AO161" i="29"/>
  <c r="V161" i="29"/>
  <c r="AF161" i="29"/>
  <c r="AP161" i="29"/>
  <c r="W161" i="29"/>
  <c r="AG161" i="29"/>
  <c r="AQ161" i="29"/>
  <c r="AZ161" i="29"/>
  <c r="BB161" i="29"/>
  <c r="X161" i="29"/>
  <c r="AH161" i="29"/>
  <c r="AR161" i="29"/>
  <c r="Y161" i="29"/>
  <c r="AI161" i="29"/>
  <c r="AS161" i="29"/>
  <c r="Z161" i="29"/>
  <c r="AJ161" i="29"/>
  <c r="AT161" i="29"/>
  <c r="AA161" i="29"/>
  <c r="AK161" i="29"/>
  <c r="AU161" i="29"/>
  <c r="AB161" i="29"/>
  <c r="AL161" i="29"/>
  <c r="AV161" i="29"/>
  <c r="BA161" i="29"/>
  <c r="BC161" i="29"/>
  <c r="BD161" i="29"/>
  <c r="BE161" i="29"/>
  <c r="BF161" i="29"/>
  <c r="BG161" i="29"/>
  <c r="BH161" i="29"/>
  <c r="H162" i="29"/>
  <c r="I162" i="29"/>
  <c r="J162" i="29"/>
  <c r="K162" i="29"/>
  <c r="AX162" i="29"/>
  <c r="L162" i="29"/>
  <c r="M162" i="29"/>
  <c r="N162" i="29"/>
  <c r="O162" i="29"/>
  <c r="P162" i="29"/>
  <c r="AY162" i="29"/>
  <c r="T162" i="29"/>
  <c r="AD162" i="29"/>
  <c r="AN162" i="29"/>
  <c r="U162" i="29"/>
  <c r="AE162" i="29"/>
  <c r="AO162" i="29"/>
  <c r="V162" i="29"/>
  <c r="AF162" i="29"/>
  <c r="AP162" i="29"/>
  <c r="W162" i="29"/>
  <c r="AG162" i="29"/>
  <c r="AQ162" i="29"/>
  <c r="AZ162" i="29"/>
  <c r="BB162" i="29"/>
  <c r="X162" i="29"/>
  <c r="AH162" i="29"/>
  <c r="AR162" i="29"/>
  <c r="Y162" i="29"/>
  <c r="AI162" i="29"/>
  <c r="AS162" i="29"/>
  <c r="Z162" i="29"/>
  <c r="AJ162" i="29"/>
  <c r="AT162" i="29"/>
  <c r="AA162" i="29"/>
  <c r="AK162" i="29"/>
  <c r="AU162" i="29"/>
  <c r="AB162" i="29"/>
  <c r="AL162" i="29"/>
  <c r="AV162" i="29"/>
  <c r="BA162" i="29"/>
  <c r="BC162" i="29"/>
  <c r="BD162" i="29"/>
  <c r="BE162" i="29"/>
  <c r="BF162" i="29"/>
  <c r="BG162" i="29"/>
  <c r="BH162" i="29"/>
  <c r="H163" i="29"/>
  <c r="I163" i="29"/>
  <c r="J163" i="29"/>
  <c r="K163" i="29"/>
  <c r="AX163" i="29"/>
  <c r="L163" i="29"/>
  <c r="M163" i="29"/>
  <c r="N163" i="29"/>
  <c r="O163" i="29"/>
  <c r="P163" i="29"/>
  <c r="AY163" i="29"/>
  <c r="T163" i="29"/>
  <c r="AD163" i="29"/>
  <c r="AN163" i="29"/>
  <c r="U163" i="29"/>
  <c r="AE163" i="29"/>
  <c r="AO163" i="29"/>
  <c r="V163" i="29"/>
  <c r="AF163" i="29"/>
  <c r="AP163" i="29"/>
  <c r="W163" i="29"/>
  <c r="AG163" i="29"/>
  <c r="AQ163" i="29"/>
  <c r="AZ163" i="29"/>
  <c r="BB163" i="29"/>
  <c r="X163" i="29"/>
  <c r="AH163" i="29"/>
  <c r="AR163" i="29"/>
  <c r="Y163" i="29"/>
  <c r="AI163" i="29"/>
  <c r="AS163" i="29"/>
  <c r="Z163" i="29"/>
  <c r="AJ163" i="29"/>
  <c r="AT163" i="29"/>
  <c r="AA163" i="29"/>
  <c r="AK163" i="29"/>
  <c r="AU163" i="29"/>
  <c r="AB163" i="29"/>
  <c r="AL163" i="29"/>
  <c r="AV163" i="29"/>
  <c r="BA163" i="29"/>
  <c r="BC163" i="29"/>
  <c r="BD163" i="29"/>
  <c r="BE163" i="29"/>
  <c r="BF163" i="29"/>
  <c r="BG163" i="29"/>
  <c r="BH163" i="29"/>
  <c r="H164" i="29"/>
  <c r="I164" i="29"/>
  <c r="J164" i="29"/>
  <c r="K164" i="29"/>
  <c r="AX164" i="29"/>
  <c r="L164" i="29"/>
  <c r="M164" i="29"/>
  <c r="N164" i="29"/>
  <c r="O164" i="29"/>
  <c r="P164" i="29"/>
  <c r="AY164" i="29"/>
  <c r="T164" i="29"/>
  <c r="AD164" i="29"/>
  <c r="AN164" i="29"/>
  <c r="U164" i="29"/>
  <c r="AE164" i="29"/>
  <c r="AO164" i="29"/>
  <c r="V164" i="29"/>
  <c r="AF164" i="29"/>
  <c r="AP164" i="29"/>
  <c r="W164" i="29"/>
  <c r="AG164" i="29"/>
  <c r="AQ164" i="29"/>
  <c r="AZ164" i="29"/>
  <c r="BB164" i="29"/>
  <c r="X164" i="29"/>
  <c r="AH164" i="29"/>
  <c r="AR164" i="29"/>
  <c r="Y164" i="29"/>
  <c r="AI164" i="29"/>
  <c r="AS164" i="29"/>
  <c r="Z164" i="29"/>
  <c r="AJ164" i="29"/>
  <c r="AT164" i="29"/>
  <c r="AA164" i="29"/>
  <c r="AK164" i="29"/>
  <c r="AU164" i="29"/>
  <c r="AB164" i="29"/>
  <c r="AL164" i="29"/>
  <c r="AV164" i="29"/>
  <c r="BA164" i="29"/>
  <c r="BC164" i="29"/>
  <c r="BD164" i="29"/>
  <c r="BE164" i="29"/>
  <c r="BF164" i="29"/>
  <c r="BG164" i="29"/>
  <c r="BH164" i="29"/>
  <c r="H165" i="29"/>
  <c r="I165" i="29"/>
  <c r="J165" i="29"/>
  <c r="K165" i="29"/>
  <c r="AX165" i="29"/>
  <c r="L165" i="29"/>
  <c r="M165" i="29"/>
  <c r="N165" i="29"/>
  <c r="O165" i="29"/>
  <c r="P165" i="29"/>
  <c r="AY165" i="29"/>
  <c r="T165" i="29"/>
  <c r="AD165" i="29"/>
  <c r="AN165" i="29"/>
  <c r="U165" i="29"/>
  <c r="AE165" i="29"/>
  <c r="AO165" i="29"/>
  <c r="V165" i="29"/>
  <c r="AF165" i="29"/>
  <c r="AP165" i="29"/>
  <c r="W165" i="29"/>
  <c r="AG165" i="29"/>
  <c r="AQ165" i="29"/>
  <c r="AZ165" i="29"/>
  <c r="BB165" i="29"/>
  <c r="X165" i="29"/>
  <c r="AH165" i="29"/>
  <c r="AR165" i="29"/>
  <c r="Y165" i="29"/>
  <c r="AI165" i="29"/>
  <c r="AS165" i="29"/>
  <c r="Z165" i="29"/>
  <c r="AJ165" i="29"/>
  <c r="AT165" i="29"/>
  <c r="AA165" i="29"/>
  <c r="AK165" i="29"/>
  <c r="AU165" i="29"/>
  <c r="AB165" i="29"/>
  <c r="AL165" i="29"/>
  <c r="AV165" i="29"/>
  <c r="BA165" i="29"/>
  <c r="BC165" i="29"/>
  <c r="BD165" i="29"/>
  <c r="BE165" i="29"/>
  <c r="BF165" i="29"/>
  <c r="BG165" i="29"/>
  <c r="BH165" i="29"/>
  <c r="H166" i="29"/>
  <c r="I166" i="29"/>
  <c r="J166" i="29"/>
  <c r="K166" i="29"/>
  <c r="AX166" i="29"/>
  <c r="L166" i="29"/>
  <c r="M166" i="29"/>
  <c r="N166" i="29"/>
  <c r="O166" i="29"/>
  <c r="P166" i="29"/>
  <c r="AY166" i="29"/>
  <c r="T166" i="29"/>
  <c r="AD166" i="29"/>
  <c r="AN166" i="29"/>
  <c r="U166" i="29"/>
  <c r="AE166" i="29"/>
  <c r="AO166" i="29"/>
  <c r="V166" i="29"/>
  <c r="AF166" i="29"/>
  <c r="AP166" i="29"/>
  <c r="W166" i="29"/>
  <c r="AG166" i="29"/>
  <c r="AQ166" i="29"/>
  <c r="AZ166" i="29"/>
  <c r="BB166" i="29"/>
  <c r="X166" i="29"/>
  <c r="AH166" i="29"/>
  <c r="AR166" i="29"/>
  <c r="Y166" i="29"/>
  <c r="AI166" i="29"/>
  <c r="AS166" i="29"/>
  <c r="Z166" i="29"/>
  <c r="AJ166" i="29"/>
  <c r="AT166" i="29"/>
  <c r="AA166" i="29"/>
  <c r="AK166" i="29"/>
  <c r="AU166" i="29"/>
  <c r="AB166" i="29"/>
  <c r="AL166" i="29"/>
  <c r="AV166" i="29"/>
  <c r="BA166" i="29"/>
  <c r="BC166" i="29"/>
  <c r="BD166" i="29"/>
  <c r="BE166" i="29"/>
  <c r="BF166" i="29"/>
  <c r="BG166" i="29"/>
  <c r="BH166" i="29"/>
  <c r="H167" i="29"/>
  <c r="I167" i="29"/>
  <c r="J167" i="29"/>
  <c r="K167" i="29"/>
  <c r="AX167" i="29"/>
  <c r="L167" i="29"/>
  <c r="M167" i="29"/>
  <c r="N167" i="29"/>
  <c r="O167" i="29"/>
  <c r="P167" i="29"/>
  <c r="AY167" i="29"/>
  <c r="T167" i="29"/>
  <c r="AD167" i="29"/>
  <c r="AN167" i="29"/>
  <c r="U167" i="29"/>
  <c r="AE167" i="29"/>
  <c r="AO167" i="29"/>
  <c r="V167" i="29"/>
  <c r="AF167" i="29"/>
  <c r="AP167" i="29"/>
  <c r="W167" i="29"/>
  <c r="AG167" i="29"/>
  <c r="AQ167" i="29"/>
  <c r="AZ167" i="29"/>
  <c r="BB167" i="29"/>
  <c r="X167" i="29"/>
  <c r="AH167" i="29"/>
  <c r="AR167" i="29"/>
  <c r="Y167" i="29"/>
  <c r="AI167" i="29"/>
  <c r="AS167" i="29"/>
  <c r="Z167" i="29"/>
  <c r="AJ167" i="29"/>
  <c r="AT167" i="29"/>
  <c r="AA167" i="29"/>
  <c r="AK167" i="29"/>
  <c r="AU167" i="29"/>
  <c r="AB167" i="29"/>
  <c r="AL167" i="29"/>
  <c r="AV167" i="29"/>
  <c r="BA167" i="29"/>
  <c r="BC167" i="29"/>
  <c r="BD167" i="29"/>
  <c r="BE167" i="29"/>
  <c r="BF167" i="29"/>
  <c r="BG167" i="29"/>
  <c r="BH167" i="29"/>
  <c r="H168" i="29"/>
  <c r="I168" i="29"/>
  <c r="J168" i="29"/>
  <c r="K168" i="29"/>
  <c r="AX168" i="29"/>
  <c r="L168" i="29"/>
  <c r="M168" i="29"/>
  <c r="N168" i="29"/>
  <c r="O168" i="29"/>
  <c r="P168" i="29"/>
  <c r="AY168" i="29"/>
  <c r="T168" i="29"/>
  <c r="AD168" i="29"/>
  <c r="AN168" i="29"/>
  <c r="U168" i="29"/>
  <c r="AE168" i="29"/>
  <c r="AO168" i="29"/>
  <c r="V168" i="29"/>
  <c r="AF168" i="29"/>
  <c r="AP168" i="29"/>
  <c r="W168" i="29"/>
  <c r="AG168" i="29"/>
  <c r="AQ168" i="29"/>
  <c r="AZ168" i="29"/>
  <c r="BB168" i="29"/>
  <c r="X168" i="29"/>
  <c r="AH168" i="29"/>
  <c r="AR168" i="29"/>
  <c r="Y168" i="29"/>
  <c r="AI168" i="29"/>
  <c r="AS168" i="29"/>
  <c r="Z168" i="29"/>
  <c r="AJ168" i="29"/>
  <c r="AT168" i="29"/>
  <c r="AA168" i="29"/>
  <c r="AK168" i="29"/>
  <c r="AU168" i="29"/>
  <c r="AB168" i="29"/>
  <c r="AL168" i="29"/>
  <c r="AV168" i="29"/>
  <c r="BA168" i="29"/>
  <c r="BC168" i="29"/>
  <c r="BD168" i="29"/>
  <c r="BE168" i="29"/>
  <c r="BF168" i="29"/>
  <c r="BG168" i="29"/>
  <c r="BH168" i="29"/>
  <c r="H169" i="29"/>
  <c r="I169" i="29"/>
  <c r="J169" i="29"/>
  <c r="K169" i="29"/>
  <c r="AX169" i="29"/>
  <c r="L169" i="29"/>
  <c r="M169" i="29"/>
  <c r="N169" i="29"/>
  <c r="O169" i="29"/>
  <c r="P169" i="29"/>
  <c r="AY169" i="29"/>
  <c r="T169" i="29"/>
  <c r="AD169" i="29"/>
  <c r="AN169" i="29"/>
  <c r="U169" i="29"/>
  <c r="AE169" i="29"/>
  <c r="AO169" i="29"/>
  <c r="V169" i="29"/>
  <c r="AF169" i="29"/>
  <c r="AP169" i="29"/>
  <c r="W169" i="29"/>
  <c r="AG169" i="29"/>
  <c r="AQ169" i="29"/>
  <c r="AZ169" i="29"/>
  <c r="BB169" i="29"/>
  <c r="X169" i="29"/>
  <c r="AH169" i="29"/>
  <c r="AR169" i="29"/>
  <c r="Y169" i="29"/>
  <c r="AI169" i="29"/>
  <c r="AS169" i="29"/>
  <c r="Z169" i="29"/>
  <c r="AJ169" i="29"/>
  <c r="AT169" i="29"/>
  <c r="AA169" i="29"/>
  <c r="AK169" i="29"/>
  <c r="AU169" i="29"/>
  <c r="AB169" i="29"/>
  <c r="AL169" i="29"/>
  <c r="AV169" i="29"/>
  <c r="BA169" i="29"/>
  <c r="BC169" i="29"/>
  <c r="BD169" i="29"/>
  <c r="BE169" i="29"/>
  <c r="BF169" i="29"/>
  <c r="BG169" i="29"/>
  <c r="BH169" i="29"/>
  <c r="H170" i="29"/>
  <c r="I170" i="29"/>
  <c r="J170" i="29"/>
  <c r="K170" i="29"/>
  <c r="AX170" i="29"/>
  <c r="L170" i="29"/>
  <c r="M170" i="29"/>
  <c r="N170" i="29"/>
  <c r="O170" i="29"/>
  <c r="P170" i="29"/>
  <c r="AY170" i="29"/>
  <c r="T170" i="29"/>
  <c r="AD170" i="29"/>
  <c r="AN170" i="29"/>
  <c r="U170" i="29"/>
  <c r="AE170" i="29"/>
  <c r="AO170" i="29"/>
  <c r="V170" i="29"/>
  <c r="AF170" i="29"/>
  <c r="AP170" i="29"/>
  <c r="W170" i="29"/>
  <c r="AG170" i="29"/>
  <c r="AQ170" i="29"/>
  <c r="AZ170" i="29"/>
  <c r="BB170" i="29"/>
  <c r="X170" i="29"/>
  <c r="AH170" i="29"/>
  <c r="AR170" i="29"/>
  <c r="Y170" i="29"/>
  <c r="AI170" i="29"/>
  <c r="AS170" i="29"/>
  <c r="Z170" i="29"/>
  <c r="AJ170" i="29"/>
  <c r="AT170" i="29"/>
  <c r="AA170" i="29"/>
  <c r="AK170" i="29"/>
  <c r="AU170" i="29"/>
  <c r="AB170" i="29"/>
  <c r="AL170" i="29"/>
  <c r="AV170" i="29"/>
  <c r="BA170" i="29"/>
  <c r="BC170" i="29"/>
  <c r="BD170" i="29"/>
  <c r="BE170" i="29"/>
  <c r="BF170" i="29"/>
  <c r="BG170" i="29"/>
  <c r="BH170" i="29"/>
  <c r="H171" i="29"/>
  <c r="I171" i="29"/>
  <c r="J171" i="29"/>
  <c r="K171" i="29"/>
  <c r="AX171" i="29"/>
  <c r="L171" i="29"/>
  <c r="M171" i="29"/>
  <c r="N171" i="29"/>
  <c r="O171" i="29"/>
  <c r="P171" i="29"/>
  <c r="AY171" i="29"/>
  <c r="T171" i="29"/>
  <c r="AD171" i="29"/>
  <c r="AN171" i="29"/>
  <c r="U171" i="29"/>
  <c r="AE171" i="29"/>
  <c r="AO171" i="29"/>
  <c r="V171" i="29"/>
  <c r="AF171" i="29"/>
  <c r="AP171" i="29"/>
  <c r="W171" i="29"/>
  <c r="AG171" i="29"/>
  <c r="AQ171" i="29"/>
  <c r="AZ171" i="29"/>
  <c r="BB171" i="29"/>
  <c r="X171" i="29"/>
  <c r="AH171" i="29"/>
  <c r="AR171" i="29"/>
  <c r="Y171" i="29"/>
  <c r="AI171" i="29"/>
  <c r="AS171" i="29"/>
  <c r="Z171" i="29"/>
  <c r="AJ171" i="29"/>
  <c r="AT171" i="29"/>
  <c r="AA171" i="29"/>
  <c r="AK171" i="29"/>
  <c r="AU171" i="29"/>
  <c r="AB171" i="29"/>
  <c r="AL171" i="29"/>
  <c r="AV171" i="29"/>
  <c r="BA171" i="29"/>
  <c r="BC171" i="29"/>
  <c r="BD171" i="29"/>
  <c r="BE171" i="29"/>
  <c r="BF171" i="29"/>
  <c r="BG171" i="29"/>
  <c r="BH171" i="29"/>
  <c r="H172" i="29"/>
  <c r="I172" i="29"/>
  <c r="J172" i="29"/>
  <c r="K172" i="29"/>
  <c r="AX172" i="29"/>
  <c r="L172" i="29"/>
  <c r="M172" i="29"/>
  <c r="N172" i="29"/>
  <c r="O172" i="29"/>
  <c r="P172" i="29"/>
  <c r="AY172" i="29"/>
  <c r="T172" i="29"/>
  <c r="AD172" i="29"/>
  <c r="AN172" i="29"/>
  <c r="U172" i="29"/>
  <c r="AE172" i="29"/>
  <c r="AO172" i="29"/>
  <c r="V172" i="29"/>
  <c r="AF172" i="29"/>
  <c r="AP172" i="29"/>
  <c r="W172" i="29"/>
  <c r="AG172" i="29"/>
  <c r="AQ172" i="29"/>
  <c r="AZ172" i="29"/>
  <c r="BB172" i="29"/>
  <c r="X172" i="29"/>
  <c r="AH172" i="29"/>
  <c r="AR172" i="29"/>
  <c r="Y172" i="29"/>
  <c r="AI172" i="29"/>
  <c r="AS172" i="29"/>
  <c r="Z172" i="29"/>
  <c r="AJ172" i="29"/>
  <c r="AT172" i="29"/>
  <c r="AA172" i="29"/>
  <c r="AK172" i="29"/>
  <c r="AU172" i="29"/>
  <c r="AB172" i="29"/>
  <c r="AL172" i="29"/>
  <c r="AV172" i="29"/>
  <c r="BA172" i="29"/>
  <c r="BC172" i="29"/>
  <c r="BD172" i="29"/>
  <c r="BE172" i="29"/>
  <c r="BF172" i="29"/>
  <c r="BG172" i="29"/>
  <c r="BH172" i="29"/>
  <c r="H173" i="29"/>
  <c r="I173" i="29"/>
  <c r="J173" i="29"/>
  <c r="K173" i="29"/>
  <c r="AX173" i="29"/>
  <c r="L173" i="29"/>
  <c r="M173" i="29"/>
  <c r="N173" i="29"/>
  <c r="O173" i="29"/>
  <c r="P173" i="29"/>
  <c r="AY173" i="29"/>
  <c r="T173" i="29"/>
  <c r="AD173" i="29"/>
  <c r="AN173" i="29"/>
  <c r="U173" i="29"/>
  <c r="AE173" i="29"/>
  <c r="AO173" i="29"/>
  <c r="V173" i="29"/>
  <c r="AF173" i="29"/>
  <c r="AP173" i="29"/>
  <c r="W173" i="29"/>
  <c r="AG173" i="29"/>
  <c r="AQ173" i="29"/>
  <c r="AZ173" i="29"/>
  <c r="BB173" i="29"/>
  <c r="X173" i="29"/>
  <c r="AH173" i="29"/>
  <c r="AR173" i="29"/>
  <c r="Y173" i="29"/>
  <c r="AI173" i="29"/>
  <c r="AS173" i="29"/>
  <c r="Z173" i="29"/>
  <c r="AJ173" i="29"/>
  <c r="AT173" i="29"/>
  <c r="AA173" i="29"/>
  <c r="AK173" i="29"/>
  <c r="AU173" i="29"/>
  <c r="AB173" i="29"/>
  <c r="AL173" i="29"/>
  <c r="AV173" i="29"/>
  <c r="BA173" i="29"/>
  <c r="BC173" i="29"/>
  <c r="BD173" i="29"/>
  <c r="BE173" i="29"/>
  <c r="BF173" i="29"/>
  <c r="BG173" i="29"/>
  <c r="BH173" i="29"/>
  <c r="H174" i="29"/>
  <c r="I174" i="29"/>
  <c r="J174" i="29"/>
  <c r="K174" i="29"/>
  <c r="AX174" i="29"/>
  <c r="L174" i="29"/>
  <c r="M174" i="29"/>
  <c r="N174" i="29"/>
  <c r="O174" i="29"/>
  <c r="P174" i="29"/>
  <c r="AY174" i="29"/>
  <c r="T174" i="29"/>
  <c r="AD174" i="29"/>
  <c r="AN174" i="29"/>
  <c r="U174" i="29"/>
  <c r="AE174" i="29"/>
  <c r="AO174" i="29"/>
  <c r="V174" i="29"/>
  <c r="AF174" i="29"/>
  <c r="AP174" i="29"/>
  <c r="W174" i="29"/>
  <c r="AG174" i="29"/>
  <c r="AQ174" i="29"/>
  <c r="AZ174" i="29"/>
  <c r="BB174" i="29"/>
  <c r="X174" i="29"/>
  <c r="AH174" i="29"/>
  <c r="AR174" i="29"/>
  <c r="Y174" i="29"/>
  <c r="AI174" i="29"/>
  <c r="AS174" i="29"/>
  <c r="Z174" i="29"/>
  <c r="AJ174" i="29"/>
  <c r="AT174" i="29"/>
  <c r="AA174" i="29"/>
  <c r="AK174" i="29"/>
  <c r="AU174" i="29"/>
  <c r="AB174" i="29"/>
  <c r="AL174" i="29"/>
  <c r="AV174" i="29"/>
  <c r="BA174" i="29"/>
  <c r="BC174" i="29"/>
  <c r="BD174" i="29"/>
  <c r="BE174" i="29"/>
  <c r="BF174" i="29"/>
  <c r="BG174" i="29"/>
  <c r="BH174" i="29"/>
  <c r="H175" i="29"/>
  <c r="I175" i="29"/>
  <c r="J175" i="29"/>
  <c r="K175" i="29"/>
  <c r="AX175" i="29"/>
  <c r="L175" i="29"/>
  <c r="M175" i="29"/>
  <c r="N175" i="29"/>
  <c r="O175" i="29"/>
  <c r="P175" i="29"/>
  <c r="AY175" i="29"/>
  <c r="T175" i="29"/>
  <c r="AD175" i="29"/>
  <c r="AN175" i="29"/>
  <c r="U175" i="29"/>
  <c r="AE175" i="29"/>
  <c r="AO175" i="29"/>
  <c r="V175" i="29"/>
  <c r="AF175" i="29"/>
  <c r="AP175" i="29"/>
  <c r="W175" i="29"/>
  <c r="AG175" i="29"/>
  <c r="AQ175" i="29"/>
  <c r="AZ175" i="29"/>
  <c r="BB175" i="29"/>
  <c r="X175" i="29"/>
  <c r="AH175" i="29"/>
  <c r="AR175" i="29"/>
  <c r="Y175" i="29"/>
  <c r="AI175" i="29"/>
  <c r="AS175" i="29"/>
  <c r="Z175" i="29"/>
  <c r="AJ175" i="29"/>
  <c r="AT175" i="29"/>
  <c r="AA175" i="29"/>
  <c r="AK175" i="29"/>
  <c r="AU175" i="29"/>
  <c r="AB175" i="29"/>
  <c r="AL175" i="29"/>
  <c r="AV175" i="29"/>
  <c r="BA175" i="29"/>
  <c r="BC175" i="29"/>
  <c r="BD175" i="29"/>
  <c r="BE175" i="29"/>
  <c r="BF175" i="29"/>
  <c r="BG175" i="29"/>
  <c r="BH175" i="29"/>
  <c r="H176" i="29"/>
  <c r="I176" i="29"/>
  <c r="J176" i="29"/>
  <c r="K176" i="29"/>
  <c r="AX176" i="29"/>
  <c r="L176" i="29"/>
  <c r="M176" i="29"/>
  <c r="N176" i="29"/>
  <c r="O176" i="29"/>
  <c r="P176" i="29"/>
  <c r="AY176" i="29"/>
  <c r="T176" i="29"/>
  <c r="AD176" i="29"/>
  <c r="AN176" i="29"/>
  <c r="U176" i="29"/>
  <c r="AE176" i="29"/>
  <c r="AO176" i="29"/>
  <c r="V176" i="29"/>
  <c r="AF176" i="29"/>
  <c r="AP176" i="29"/>
  <c r="W176" i="29"/>
  <c r="AG176" i="29"/>
  <c r="AQ176" i="29"/>
  <c r="AZ176" i="29"/>
  <c r="BB176" i="29"/>
  <c r="X176" i="29"/>
  <c r="AH176" i="29"/>
  <c r="AR176" i="29"/>
  <c r="Y176" i="29"/>
  <c r="AI176" i="29"/>
  <c r="AS176" i="29"/>
  <c r="Z176" i="29"/>
  <c r="AJ176" i="29"/>
  <c r="AT176" i="29"/>
  <c r="AA176" i="29"/>
  <c r="AK176" i="29"/>
  <c r="AU176" i="29"/>
  <c r="AB176" i="29"/>
  <c r="AL176" i="29"/>
  <c r="AV176" i="29"/>
  <c r="BA176" i="29"/>
  <c r="BC176" i="29"/>
  <c r="BD176" i="29"/>
  <c r="BE176" i="29"/>
  <c r="BF176" i="29"/>
  <c r="BG176" i="29"/>
  <c r="BH176" i="29"/>
  <c r="H177" i="29"/>
  <c r="I177" i="29"/>
  <c r="J177" i="29"/>
  <c r="K177" i="29"/>
  <c r="AX177" i="29"/>
  <c r="L177" i="29"/>
  <c r="M177" i="29"/>
  <c r="N177" i="29"/>
  <c r="O177" i="29"/>
  <c r="P177" i="29"/>
  <c r="AY177" i="29"/>
  <c r="T177" i="29"/>
  <c r="AD177" i="29"/>
  <c r="AN177" i="29"/>
  <c r="U177" i="29"/>
  <c r="AE177" i="29"/>
  <c r="AO177" i="29"/>
  <c r="V177" i="29"/>
  <c r="AF177" i="29"/>
  <c r="AP177" i="29"/>
  <c r="W177" i="29"/>
  <c r="AG177" i="29"/>
  <c r="AQ177" i="29"/>
  <c r="AZ177" i="29"/>
  <c r="BB177" i="29"/>
  <c r="X177" i="29"/>
  <c r="AH177" i="29"/>
  <c r="AR177" i="29"/>
  <c r="Y177" i="29"/>
  <c r="AI177" i="29"/>
  <c r="AS177" i="29"/>
  <c r="Z177" i="29"/>
  <c r="AJ177" i="29"/>
  <c r="AT177" i="29"/>
  <c r="AA177" i="29"/>
  <c r="AK177" i="29"/>
  <c r="AU177" i="29"/>
  <c r="AB177" i="29"/>
  <c r="AL177" i="29"/>
  <c r="AV177" i="29"/>
  <c r="BA177" i="29"/>
  <c r="BC177" i="29"/>
  <c r="BD177" i="29"/>
  <c r="BE177" i="29"/>
  <c r="BF177" i="29"/>
  <c r="BG177" i="29"/>
  <c r="BH177" i="29"/>
  <c r="H178" i="29"/>
  <c r="I178" i="29"/>
  <c r="J178" i="29"/>
  <c r="K178" i="29"/>
  <c r="AX178" i="29"/>
  <c r="L178" i="29"/>
  <c r="M178" i="29"/>
  <c r="N178" i="29"/>
  <c r="O178" i="29"/>
  <c r="P178" i="29"/>
  <c r="AY178" i="29"/>
  <c r="T178" i="29"/>
  <c r="AD178" i="29"/>
  <c r="AN178" i="29"/>
  <c r="U178" i="29"/>
  <c r="AE178" i="29"/>
  <c r="AO178" i="29"/>
  <c r="V178" i="29"/>
  <c r="AF178" i="29"/>
  <c r="AP178" i="29"/>
  <c r="W178" i="29"/>
  <c r="AG178" i="29"/>
  <c r="AQ178" i="29"/>
  <c r="AZ178" i="29"/>
  <c r="BB178" i="29"/>
  <c r="X178" i="29"/>
  <c r="AH178" i="29"/>
  <c r="AR178" i="29"/>
  <c r="Y178" i="29"/>
  <c r="AI178" i="29"/>
  <c r="AS178" i="29"/>
  <c r="Z178" i="29"/>
  <c r="AJ178" i="29"/>
  <c r="AT178" i="29"/>
  <c r="AA178" i="29"/>
  <c r="AK178" i="29"/>
  <c r="AU178" i="29"/>
  <c r="AB178" i="29"/>
  <c r="AL178" i="29"/>
  <c r="AV178" i="29"/>
  <c r="BA178" i="29"/>
  <c r="BC178" i="29"/>
  <c r="BD178" i="29"/>
  <c r="BE178" i="29"/>
  <c r="BF178" i="29"/>
  <c r="BG178" i="29"/>
  <c r="BH178" i="29"/>
  <c r="H179" i="29"/>
  <c r="I179" i="29"/>
  <c r="J179" i="29"/>
  <c r="K179" i="29"/>
  <c r="AX179" i="29"/>
  <c r="L179" i="29"/>
  <c r="M179" i="29"/>
  <c r="N179" i="29"/>
  <c r="O179" i="29"/>
  <c r="P179" i="29"/>
  <c r="AY179" i="29"/>
  <c r="T179" i="29"/>
  <c r="AD179" i="29"/>
  <c r="AN179" i="29"/>
  <c r="U179" i="29"/>
  <c r="AE179" i="29"/>
  <c r="AO179" i="29"/>
  <c r="V179" i="29"/>
  <c r="AF179" i="29"/>
  <c r="AP179" i="29"/>
  <c r="W179" i="29"/>
  <c r="AG179" i="29"/>
  <c r="AQ179" i="29"/>
  <c r="AZ179" i="29"/>
  <c r="BB179" i="29"/>
  <c r="X179" i="29"/>
  <c r="AH179" i="29"/>
  <c r="AR179" i="29"/>
  <c r="Y179" i="29"/>
  <c r="AI179" i="29"/>
  <c r="AS179" i="29"/>
  <c r="Z179" i="29"/>
  <c r="AJ179" i="29"/>
  <c r="AT179" i="29"/>
  <c r="AA179" i="29"/>
  <c r="AK179" i="29"/>
  <c r="AU179" i="29"/>
  <c r="AB179" i="29"/>
  <c r="AL179" i="29"/>
  <c r="AV179" i="29"/>
  <c r="BA179" i="29"/>
  <c r="BC179" i="29"/>
  <c r="BD179" i="29"/>
  <c r="BE179" i="29"/>
  <c r="BF179" i="29"/>
  <c r="BG179" i="29"/>
  <c r="BH179" i="29"/>
  <c r="H180" i="29"/>
  <c r="I180" i="29"/>
  <c r="J180" i="29"/>
  <c r="K180" i="29"/>
  <c r="AX180" i="29"/>
  <c r="L180" i="29"/>
  <c r="M180" i="29"/>
  <c r="N180" i="29"/>
  <c r="O180" i="29"/>
  <c r="P180" i="29"/>
  <c r="AY180" i="29"/>
  <c r="T180" i="29"/>
  <c r="AD180" i="29"/>
  <c r="AN180" i="29"/>
  <c r="U180" i="29"/>
  <c r="AE180" i="29"/>
  <c r="AO180" i="29"/>
  <c r="V180" i="29"/>
  <c r="AF180" i="29"/>
  <c r="AP180" i="29"/>
  <c r="W180" i="29"/>
  <c r="AG180" i="29"/>
  <c r="AQ180" i="29"/>
  <c r="AZ180" i="29"/>
  <c r="BB180" i="29"/>
  <c r="X180" i="29"/>
  <c r="AH180" i="29"/>
  <c r="AR180" i="29"/>
  <c r="Y180" i="29"/>
  <c r="AI180" i="29"/>
  <c r="AS180" i="29"/>
  <c r="Z180" i="29"/>
  <c r="AJ180" i="29"/>
  <c r="AT180" i="29"/>
  <c r="AA180" i="29"/>
  <c r="AK180" i="29"/>
  <c r="AU180" i="29"/>
  <c r="AB180" i="29"/>
  <c r="AL180" i="29"/>
  <c r="AV180" i="29"/>
  <c r="BA180" i="29"/>
  <c r="BC180" i="29"/>
  <c r="BD180" i="29"/>
  <c r="BE180" i="29"/>
  <c r="BF180" i="29"/>
  <c r="BG180" i="29"/>
  <c r="BH180" i="29"/>
  <c r="H181" i="29"/>
  <c r="I181" i="29"/>
  <c r="J181" i="29"/>
  <c r="K181" i="29"/>
  <c r="AX181" i="29"/>
  <c r="L181" i="29"/>
  <c r="M181" i="29"/>
  <c r="N181" i="29"/>
  <c r="O181" i="29"/>
  <c r="P181" i="29"/>
  <c r="AY181" i="29"/>
  <c r="T181" i="29"/>
  <c r="AD181" i="29"/>
  <c r="AN181" i="29"/>
  <c r="U181" i="29"/>
  <c r="AE181" i="29"/>
  <c r="AO181" i="29"/>
  <c r="V181" i="29"/>
  <c r="AF181" i="29"/>
  <c r="AP181" i="29"/>
  <c r="W181" i="29"/>
  <c r="AG181" i="29"/>
  <c r="AQ181" i="29"/>
  <c r="AZ181" i="29"/>
  <c r="BB181" i="29"/>
  <c r="X181" i="29"/>
  <c r="AH181" i="29"/>
  <c r="AR181" i="29"/>
  <c r="Y181" i="29"/>
  <c r="AI181" i="29"/>
  <c r="AS181" i="29"/>
  <c r="Z181" i="29"/>
  <c r="AJ181" i="29"/>
  <c r="AT181" i="29"/>
  <c r="AA181" i="29"/>
  <c r="AK181" i="29"/>
  <c r="AU181" i="29"/>
  <c r="AB181" i="29"/>
  <c r="AL181" i="29"/>
  <c r="AV181" i="29"/>
  <c r="BA181" i="29"/>
  <c r="BC181" i="29"/>
  <c r="BD181" i="29"/>
  <c r="BE181" i="29"/>
  <c r="BF181" i="29"/>
  <c r="BG181" i="29"/>
  <c r="BH181" i="29"/>
  <c r="H182" i="29"/>
  <c r="I182" i="29"/>
  <c r="J182" i="29"/>
  <c r="K182" i="29"/>
  <c r="AX182" i="29"/>
  <c r="L182" i="29"/>
  <c r="M182" i="29"/>
  <c r="N182" i="29"/>
  <c r="O182" i="29"/>
  <c r="P182" i="29"/>
  <c r="AY182" i="29"/>
  <c r="T182" i="29"/>
  <c r="AD182" i="29"/>
  <c r="AN182" i="29"/>
  <c r="U182" i="29"/>
  <c r="AE182" i="29"/>
  <c r="AO182" i="29"/>
  <c r="V182" i="29"/>
  <c r="AF182" i="29"/>
  <c r="AP182" i="29"/>
  <c r="W182" i="29"/>
  <c r="AG182" i="29"/>
  <c r="AQ182" i="29"/>
  <c r="AZ182" i="29"/>
  <c r="BB182" i="29"/>
  <c r="X182" i="29"/>
  <c r="AH182" i="29"/>
  <c r="AR182" i="29"/>
  <c r="Y182" i="29"/>
  <c r="AI182" i="29"/>
  <c r="AS182" i="29"/>
  <c r="Z182" i="29"/>
  <c r="AJ182" i="29"/>
  <c r="AT182" i="29"/>
  <c r="AA182" i="29"/>
  <c r="AK182" i="29"/>
  <c r="AU182" i="29"/>
  <c r="AB182" i="29"/>
  <c r="AL182" i="29"/>
  <c r="AV182" i="29"/>
  <c r="BA182" i="29"/>
  <c r="BC182" i="29"/>
  <c r="BD182" i="29"/>
  <c r="BE182" i="29"/>
  <c r="BF182" i="29"/>
  <c r="BG182" i="29"/>
  <c r="BH182" i="29"/>
  <c r="H183" i="29"/>
  <c r="I183" i="29"/>
  <c r="J183" i="29"/>
  <c r="K183" i="29"/>
  <c r="AX183" i="29"/>
  <c r="L183" i="29"/>
  <c r="M183" i="29"/>
  <c r="N183" i="29"/>
  <c r="O183" i="29"/>
  <c r="P183" i="29"/>
  <c r="AY183" i="29"/>
  <c r="T183" i="29"/>
  <c r="AD183" i="29"/>
  <c r="AN183" i="29"/>
  <c r="U183" i="29"/>
  <c r="AE183" i="29"/>
  <c r="AO183" i="29"/>
  <c r="V183" i="29"/>
  <c r="AF183" i="29"/>
  <c r="AP183" i="29"/>
  <c r="W183" i="29"/>
  <c r="AG183" i="29"/>
  <c r="AQ183" i="29"/>
  <c r="AZ183" i="29"/>
  <c r="BB183" i="29"/>
  <c r="X183" i="29"/>
  <c r="AH183" i="29"/>
  <c r="AR183" i="29"/>
  <c r="Y183" i="29"/>
  <c r="AI183" i="29"/>
  <c r="AS183" i="29"/>
  <c r="Z183" i="29"/>
  <c r="AJ183" i="29"/>
  <c r="AT183" i="29"/>
  <c r="AA183" i="29"/>
  <c r="AK183" i="29"/>
  <c r="AU183" i="29"/>
  <c r="AB183" i="29"/>
  <c r="AL183" i="29"/>
  <c r="AV183" i="29"/>
  <c r="BA183" i="29"/>
  <c r="BC183" i="29"/>
  <c r="BD183" i="29"/>
  <c r="BE183" i="29"/>
  <c r="BF183" i="29"/>
  <c r="BG183" i="29"/>
  <c r="BH183" i="29"/>
  <c r="H184" i="29"/>
  <c r="I184" i="29"/>
  <c r="J184" i="29"/>
  <c r="K184" i="29"/>
  <c r="AX184" i="29"/>
  <c r="L184" i="29"/>
  <c r="M184" i="29"/>
  <c r="N184" i="29"/>
  <c r="O184" i="29"/>
  <c r="P184" i="29"/>
  <c r="AY184" i="29"/>
  <c r="T184" i="29"/>
  <c r="AD184" i="29"/>
  <c r="AN184" i="29"/>
  <c r="U184" i="29"/>
  <c r="AE184" i="29"/>
  <c r="AO184" i="29"/>
  <c r="V184" i="29"/>
  <c r="AF184" i="29"/>
  <c r="AP184" i="29"/>
  <c r="W184" i="29"/>
  <c r="AG184" i="29"/>
  <c r="AQ184" i="29"/>
  <c r="AZ184" i="29"/>
  <c r="BB184" i="29"/>
  <c r="X184" i="29"/>
  <c r="AH184" i="29"/>
  <c r="AR184" i="29"/>
  <c r="Y184" i="29"/>
  <c r="AI184" i="29"/>
  <c r="AS184" i="29"/>
  <c r="Z184" i="29"/>
  <c r="AJ184" i="29"/>
  <c r="AT184" i="29"/>
  <c r="AA184" i="29"/>
  <c r="AK184" i="29"/>
  <c r="AU184" i="29"/>
  <c r="AB184" i="29"/>
  <c r="AL184" i="29"/>
  <c r="AV184" i="29"/>
  <c r="BA184" i="29"/>
  <c r="BC184" i="29"/>
  <c r="BD184" i="29"/>
  <c r="BE184" i="29"/>
  <c r="BF184" i="29"/>
  <c r="BG184" i="29"/>
  <c r="BH184" i="29"/>
  <c r="H185" i="29"/>
  <c r="I185" i="29"/>
  <c r="J185" i="29"/>
  <c r="K185" i="29"/>
  <c r="AX185" i="29"/>
  <c r="L185" i="29"/>
  <c r="M185" i="29"/>
  <c r="N185" i="29"/>
  <c r="O185" i="29"/>
  <c r="P185" i="29"/>
  <c r="AY185" i="29"/>
  <c r="T185" i="29"/>
  <c r="AD185" i="29"/>
  <c r="AN185" i="29"/>
  <c r="U185" i="29"/>
  <c r="AE185" i="29"/>
  <c r="AO185" i="29"/>
  <c r="V185" i="29"/>
  <c r="AF185" i="29"/>
  <c r="AP185" i="29"/>
  <c r="W185" i="29"/>
  <c r="AG185" i="29"/>
  <c r="AQ185" i="29"/>
  <c r="AZ185" i="29"/>
  <c r="BB185" i="29"/>
  <c r="X185" i="29"/>
  <c r="AH185" i="29"/>
  <c r="AR185" i="29"/>
  <c r="Y185" i="29"/>
  <c r="AI185" i="29"/>
  <c r="AS185" i="29"/>
  <c r="Z185" i="29"/>
  <c r="AJ185" i="29"/>
  <c r="AT185" i="29"/>
  <c r="AA185" i="29"/>
  <c r="AK185" i="29"/>
  <c r="AU185" i="29"/>
  <c r="AB185" i="29"/>
  <c r="AL185" i="29"/>
  <c r="AV185" i="29"/>
  <c r="BA185" i="29"/>
  <c r="BC185" i="29"/>
  <c r="BD185" i="29"/>
  <c r="BE185" i="29"/>
  <c r="BF185" i="29"/>
  <c r="BG185" i="29"/>
  <c r="BH185" i="29"/>
  <c r="H186" i="29"/>
  <c r="I186" i="29"/>
  <c r="J186" i="29"/>
  <c r="K186" i="29"/>
  <c r="AX186" i="29"/>
  <c r="L186" i="29"/>
  <c r="M186" i="29"/>
  <c r="N186" i="29"/>
  <c r="O186" i="29"/>
  <c r="P186" i="29"/>
  <c r="AY186" i="29"/>
  <c r="T186" i="29"/>
  <c r="AD186" i="29"/>
  <c r="AN186" i="29"/>
  <c r="U186" i="29"/>
  <c r="AE186" i="29"/>
  <c r="AO186" i="29"/>
  <c r="V186" i="29"/>
  <c r="AF186" i="29"/>
  <c r="AP186" i="29"/>
  <c r="W186" i="29"/>
  <c r="AG186" i="29"/>
  <c r="AQ186" i="29"/>
  <c r="AZ186" i="29"/>
  <c r="BB186" i="29"/>
  <c r="X186" i="29"/>
  <c r="AH186" i="29"/>
  <c r="AR186" i="29"/>
  <c r="Y186" i="29"/>
  <c r="AI186" i="29"/>
  <c r="AS186" i="29"/>
  <c r="Z186" i="29"/>
  <c r="AJ186" i="29"/>
  <c r="AT186" i="29"/>
  <c r="AA186" i="29"/>
  <c r="AK186" i="29"/>
  <c r="AU186" i="29"/>
  <c r="AB186" i="29"/>
  <c r="AL186" i="29"/>
  <c r="AV186" i="29"/>
  <c r="BA186" i="29"/>
  <c r="BC186" i="29"/>
  <c r="BD186" i="29"/>
  <c r="BE186" i="29"/>
  <c r="BF186" i="29"/>
  <c r="BG186" i="29"/>
  <c r="BH186" i="29"/>
  <c r="H187" i="29"/>
  <c r="I187" i="29"/>
  <c r="J187" i="29"/>
  <c r="K187" i="29"/>
  <c r="AX187" i="29"/>
  <c r="L187" i="29"/>
  <c r="M187" i="29"/>
  <c r="N187" i="29"/>
  <c r="O187" i="29"/>
  <c r="P187" i="29"/>
  <c r="AY187" i="29"/>
  <c r="T187" i="29"/>
  <c r="AD187" i="29"/>
  <c r="AN187" i="29"/>
  <c r="U187" i="29"/>
  <c r="AE187" i="29"/>
  <c r="AO187" i="29"/>
  <c r="V187" i="29"/>
  <c r="AF187" i="29"/>
  <c r="AP187" i="29"/>
  <c r="W187" i="29"/>
  <c r="AG187" i="29"/>
  <c r="AQ187" i="29"/>
  <c r="AZ187" i="29"/>
  <c r="BB187" i="29"/>
  <c r="X187" i="29"/>
  <c r="AH187" i="29"/>
  <c r="AR187" i="29"/>
  <c r="Y187" i="29"/>
  <c r="AI187" i="29"/>
  <c r="AS187" i="29"/>
  <c r="Z187" i="29"/>
  <c r="AJ187" i="29"/>
  <c r="AT187" i="29"/>
  <c r="AA187" i="29"/>
  <c r="AK187" i="29"/>
  <c r="AU187" i="29"/>
  <c r="AB187" i="29"/>
  <c r="AL187" i="29"/>
  <c r="AV187" i="29"/>
  <c r="BA187" i="29"/>
  <c r="BC187" i="29"/>
  <c r="BD187" i="29"/>
  <c r="BE187" i="29"/>
  <c r="BF187" i="29"/>
  <c r="BG187" i="29"/>
  <c r="BH187" i="29"/>
  <c r="H188" i="29"/>
  <c r="I188" i="29"/>
  <c r="J188" i="29"/>
  <c r="K188" i="29"/>
  <c r="AX188" i="29"/>
  <c r="L188" i="29"/>
  <c r="M188" i="29"/>
  <c r="N188" i="29"/>
  <c r="O188" i="29"/>
  <c r="P188" i="29"/>
  <c r="AY188" i="29"/>
  <c r="T188" i="29"/>
  <c r="AD188" i="29"/>
  <c r="AN188" i="29"/>
  <c r="U188" i="29"/>
  <c r="AE188" i="29"/>
  <c r="AO188" i="29"/>
  <c r="V188" i="29"/>
  <c r="AF188" i="29"/>
  <c r="AP188" i="29"/>
  <c r="W188" i="29"/>
  <c r="AG188" i="29"/>
  <c r="AQ188" i="29"/>
  <c r="AZ188" i="29"/>
  <c r="BB188" i="29"/>
  <c r="X188" i="29"/>
  <c r="AH188" i="29"/>
  <c r="AR188" i="29"/>
  <c r="Y188" i="29"/>
  <c r="AI188" i="29"/>
  <c r="AS188" i="29"/>
  <c r="Z188" i="29"/>
  <c r="AJ188" i="29"/>
  <c r="AT188" i="29"/>
  <c r="AA188" i="29"/>
  <c r="AK188" i="29"/>
  <c r="AU188" i="29"/>
  <c r="AB188" i="29"/>
  <c r="AL188" i="29"/>
  <c r="AV188" i="29"/>
  <c r="BA188" i="29"/>
  <c r="BC188" i="29"/>
  <c r="BD188" i="29"/>
  <c r="BE188" i="29"/>
  <c r="BF188" i="29"/>
  <c r="BG188" i="29"/>
  <c r="BH188" i="29"/>
  <c r="H189" i="29"/>
  <c r="I189" i="29"/>
  <c r="J189" i="29"/>
  <c r="K189" i="29"/>
  <c r="AX189" i="29"/>
  <c r="L189" i="29"/>
  <c r="M189" i="29"/>
  <c r="N189" i="29"/>
  <c r="O189" i="29"/>
  <c r="P189" i="29"/>
  <c r="AY189" i="29"/>
  <c r="T189" i="29"/>
  <c r="AD189" i="29"/>
  <c r="AN189" i="29"/>
  <c r="U189" i="29"/>
  <c r="AE189" i="29"/>
  <c r="AO189" i="29"/>
  <c r="V189" i="29"/>
  <c r="AF189" i="29"/>
  <c r="AP189" i="29"/>
  <c r="W189" i="29"/>
  <c r="AG189" i="29"/>
  <c r="AQ189" i="29"/>
  <c r="AZ189" i="29"/>
  <c r="BB189" i="29"/>
  <c r="X189" i="29"/>
  <c r="AH189" i="29"/>
  <c r="AR189" i="29"/>
  <c r="Y189" i="29"/>
  <c r="AI189" i="29"/>
  <c r="AS189" i="29"/>
  <c r="Z189" i="29"/>
  <c r="AJ189" i="29"/>
  <c r="AT189" i="29"/>
  <c r="AA189" i="29"/>
  <c r="AK189" i="29"/>
  <c r="AU189" i="29"/>
  <c r="AB189" i="29"/>
  <c r="AL189" i="29"/>
  <c r="AV189" i="29"/>
  <c r="BA189" i="29"/>
  <c r="BC189" i="29"/>
  <c r="BD189" i="29"/>
  <c r="BE189" i="29"/>
  <c r="BF189" i="29"/>
  <c r="BG189" i="29"/>
  <c r="BH189" i="29"/>
  <c r="H190" i="29"/>
  <c r="I190" i="29"/>
  <c r="J190" i="29"/>
  <c r="K190" i="29"/>
  <c r="AX190" i="29"/>
  <c r="L190" i="29"/>
  <c r="M190" i="29"/>
  <c r="N190" i="29"/>
  <c r="O190" i="29"/>
  <c r="P190" i="29"/>
  <c r="AY190" i="29"/>
  <c r="T190" i="29"/>
  <c r="AD190" i="29"/>
  <c r="AN190" i="29"/>
  <c r="U190" i="29"/>
  <c r="AE190" i="29"/>
  <c r="AO190" i="29"/>
  <c r="V190" i="29"/>
  <c r="AF190" i="29"/>
  <c r="AP190" i="29"/>
  <c r="W190" i="29"/>
  <c r="AG190" i="29"/>
  <c r="AQ190" i="29"/>
  <c r="AZ190" i="29"/>
  <c r="BB190" i="29"/>
  <c r="X190" i="29"/>
  <c r="AH190" i="29"/>
  <c r="AR190" i="29"/>
  <c r="Y190" i="29"/>
  <c r="AI190" i="29"/>
  <c r="AS190" i="29"/>
  <c r="Z190" i="29"/>
  <c r="AJ190" i="29"/>
  <c r="AT190" i="29"/>
  <c r="AA190" i="29"/>
  <c r="AK190" i="29"/>
  <c r="AU190" i="29"/>
  <c r="AB190" i="29"/>
  <c r="AL190" i="29"/>
  <c r="AV190" i="29"/>
  <c r="BA190" i="29"/>
  <c r="BC190" i="29"/>
  <c r="BD190" i="29"/>
  <c r="BE190" i="29"/>
  <c r="BF190" i="29"/>
  <c r="BG190" i="29"/>
  <c r="BH190" i="29"/>
  <c r="H191" i="29"/>
  <c r="I191" i="29"/>
  <c r="J191" i="29"/>
  <c r="K191" i="29"/>
  <c r="AX191" i="29"/>
  <c r="L191" i="29"/>
  <c r="M191" i="29"/>
  <c r="N191" i="29"/>
  <c r="O191" i="29"/>
  <c r="P191" i="29"/>
  <c r="AY191" i="29"/>
  <c r="T191" i="29"/>
  <c r="AD191" i="29"/>
  <c r="AN191" i="29"/>
  <c r="U191" i="29"/>
  <c r="AE191" i="29"/>
  <c r="AO191" i="29"/>
  <c r="V191" i="29"/>
  <c r="AF191" i="29"/>
  <c r="AP191" i="29"/>
  <c r="W191" i="29"/>
  <c r="AG191" i="29"/>
  <c r="AQ191" i="29"/>
  <c r="AZ191" i="29"/>
  <c r="BB191" i="29"/>
  <c r="X191" i="29"/>
  <c r="AH191" i="29"/>
  <c r="AR191" i="29"/>
  <c r="Y191" i="29"/>
  <c r="AI191" i="29"/>
  <c r="AS191" i="29"/>
  <c r="Z191" i="29"/>
  <c r="AJ191" i="29"/>
  <c r="AT191" i="29"/>
  <c r="AA191" i="29"/>
  <c r="AK191" i="29"/>
  <c r="AU191" i="29"/>
  <c r="AB191" i="29"/>
  <c r="AL191" i="29"/>
  <c r="AV191" i="29"/>
  <c r="BA191" i="29"/>
  <c r="BC191" i="29"/>
  <c r="BD191" i="29"/>
  <c r="BE191" i="29"/>
  <c r="BF191" i="29"/>
  <c r="BG191" i="29"/>
  <c r="BH191" i="29"/>
  <c r="H192" i="29"/>
  <c r="I192" i="29"/>
  <c r="J192" i="29"/>
  <c r="K192" i="29"/>
  <c r="AX192" i="29"/>
  <c r="L192" i="29"/>
  <c r="M192" i="29"/>
  <c r="N192" i="29"/>
  <c r="O192" i="29"/>
  <c r="P192" i="29"/>
  <c r="AY192" i="29"/>
  <c r="T192" i="29"/>
  <c r="AD192" i="29"/>
  <c r="AN192" i="29"/>
  <c r="U192" i="29"/>
  <c r="AE192" i="29"/>
  <c r="AO192" i="29"/>
  <c r="V192" i="29"/>
  <c r="AF192" i="29"/>
  <c r="AP192" i="29"/>
  <c r="W192" i="29"/>
  <c r="AG192" i="29"/>
  <c r="AQ192" i="29"/>
  <c r="AZ192" i="29"/>
  <c r="BB192" i="29"/>
  <c r="X192" i="29"/>
  <c r="AH192" i="29"/>
  <c r="AR192" i="29"/>
  <c r="Y192" i="29"/>
  <c r="AI192" i="29"/>
  <c r="AS192" i="29"/>
  <c r="Z192" i="29"/>
  <c r="AJ192" i="29"/>
  <c r="AT192" i="29"/>
  <c r="AA192" i="29"/>
  <c r="AK192" i="29"/>
  <c r="AU192" i="29"/>
  <c r="AB192" i="29"/>
  <c r="AL192" i="29"/>
  <c r="AV192" i="29"/>
  <c r="BA192" i="29"/>
  <c r="BC192" i="29"/>
  <c r="BD192" i="29"/>
  <c r="BE192" i="29"/>
  <c r="BF192" i="29"/>
  <c r="BG192" i="29"/>
  <c r="BH192" i="29"/>
  <c r="H193" i="29"/>
  <c r="I193" i="29"/>
  <c r="J193" i="29"/>
  <c r="K193" i="29"/>
  <c r="AX193" i="29"/>
  <c r="L193" i="29"/>
  <c r="M193" i="29"/>
  <c r="N193" i="29"/>
  <c r="O193" i="29"/>
  <c r="P193" i="29"/>
  <c r="AY193" i="29"/>
  <c r="T193" i="29"/>
  <c r="AD193" i="29"/>
  <c r="AN193" i="29"/>
  <c r="U193" i="29"/>
  <c r="AE193" i="29"/>
  <c r="AO193" i="29"/>
  <c r="V193" i="29"/>
  <c r="AF193" i="29"/>
  <c r="AP193" i="29"/>
  <c r="W193" i="29"/>
  <c r="AG193" i="29"/>
  <c r="AQ193" i="29"/>
  <c r="AZ193" i="29"/>
  <c r="BB193" i="29"/>
  <c r="X193" i="29"/>
  <c r="AH193" i="29"/>
  <c r="AR193" i="29"/>
  <c r="Y193" i="29"/>
  <c r="AI193" i="29"/>
  <c r="AS193" i="29"/>
  <c r="Z193" i="29"/>
  <c r="AJ193" i="29"/>
  <c r="AT193" i="29"/>
  <c r="AA193" i="29"/>
  <c r="AK193" i="29"/>
  <c r="AU193" i="29"/>
  <c r="AB193" i="29"/>
  <c r="AL193" i="29"/>
  <c r="AV193" i="29"/>
  <c r="BA193" i="29"/>
  <c r="BC193" i="29"/>
  <c r="BD193" i="29"/>
  <c r="BE193" i="29"/>
  <c r="BF193" i="29"/>
  <c r="BG193" i="29"/>
  <c r="BH193" i="29"/>
  <c r="H194" i="29"/>
  <c r="I194" i="29"/>
  <c r="J194" i="29"/>
  <c r="K194" i="29"/>
  <c r="AX194" i="29"/>
  <c r="L194" i="29"/>
  <c r="M194" i="29"/>
  <c r="N194" i="29"/>
  <c r="O194" i="29"/>
  <c r="P194" i="29"/>
  <c r="AY194" i="29"/>
  <c r="T194" i="29"/>
  <c r="AD194" i="29"/>
  <c r="AN194" i="29"/>
  <c r="U194" i="29"/>
  <c r="AE194" i="29"/>
  <c r="AO194" i="29"/>
  <c r="V194" i="29"/>
  <c r="AF194" i="29"/>
  <c r="AP194" i="29"/>
  <c r="W194" i="29"/>
  <c r="AG194" i="29"/>
  <c r="AQ194" i="29"/>
  <c r="AZ194" i="29"/>
  <c r="BB194" i="29"/>
  <c r="X194" i="29"/>
  <c r="AH194" i="29"/>
  <c r="AR194" i="29"/>
  <c r="Y194" i="29"/>
  <c r="AI194" i="29"/>
  <c r="AS194" i="29"/>
  <c r="Z194" i="29"/>
  <c r="AJ194" i="29"/>
  <c r="AT194" i="29"/>
  <c r="AA194" i="29"/>
  <c r="AK194" i="29"/>
  <c r="AU194" i="29"/>
  <c r="AB194" i="29"/>
  <c r="AL194" i="29"/>
  <c r="AV194" i="29"/>
  <c r="BA194" i="29"/>
  <c r="BC194" i="29"/>
  <c r="BD194" i="29"/>
  <c r="BE194" i="29"/>
  <c r="BF194" i="29"/>
  <c r="BG194" i="29"/>
  <c r="BH194" i="29"/>
  <c r="H195" i="29"/>
  <c r="I195" i="29"/>
  <c r="J195" i="29"/>
  <c r="K195" i="29"/>
  <c r="AX195" i="29"/>
  <c r="L195" i="29"/>
  <c r="M195" i="29"/>
  <c r="N195" i="29"/>
  <c r="O195" i="29"/>
  <c r="P195" i="29"/>
  <c r="AY195" i="29"/>
  <c r="T195" i="29"/>
  <c r="AD195" i="29"/>
  <c r="AN195" i="29"/>
  <c r="U195" i="29"/>
  <c r="AE195" i="29"/>
  <c r="AO195" i="29"/>
  <c r="V195" i="29"/>
  <c r="AF195" i="29"/>
  <c r="AP195" i="29"/>
  <c r="W195" i="29"/>
  <c r="AG195" i="29"/>
  <c r="AQ195" i="29"/>
  <c r="AZ195" i="29"/>
  <c r="BB195" i="29"/>
  <c r="X195" i="29"/>
  <c r="AH195" i="29"/>
  <c r="AR195" i="29"/>
  <c r="Y195" i="29"/>
  <c r="AI195" i="29"/>
  <c r="AS195" i="29"/>
  <c r="Z195" i="29"/>
  <c r="AJ195" i="29"/>
  <c r="AT195" i="29"/>
  <c r="AA195" i="29"/>
  <c r="AK195" i="29"/>
  <c r="AU195" i="29"/>
  <c r="AB195" i="29"/>
  <c r="AL195" i="29"/>
  <c r="AV195" i="29"/>
  <c r="BA195" i="29"/>
  <c r="BC195" i="29"/>
  <c r="BD195" i="29"/>
  <c r="BE195" i="29"/>
  <c r="BF195" i="29"/>
  <c r="BG195" i="29"/>
  <c r="BH195" i="29"/>
  <c r="H196" i="29"/>
  <c r="I196" i="29"/>
  <c r="J196" i="29"/>
  <c r="K196" i="29"/>
  <c r="AX196" i="29"/>
  <c r="L196" i="29"/>
  <c r="M196" i="29"/>
  <c r="N196" i="29"/>
  <c r="O196" i="29"/>
  <c r="P196" i="29"/>
  <c r="AY196" i="29"/>
  <c r="T196" i="29"/>
  <c r="AD196" i="29"/>
  <c r="AN196" i="29"/>
  <c r="U196" i="29"/>
  <c r="AE196" i="29"/>
  <c r="AO196" i="29"/>
  <c r="V196" i="29"/>
  <c r="AF196" i="29"/>
  <c r="AP196" i="29"/>
  <c r="W196" i="29"/>
  <c r="AG196" i="29"/>
  <c r="AQ196" i="29"/>
  <c r="AZ196" i="29"/>
  <c r="BB196" i="29"/>
  <c r="X196" i="29"/>
  <c r="AH196" i="29"/>
  <c r="AR196" i="29"/>
  <c r="Y196" i="29"/>
  <c r="AI196" i="29"/>
  <c r="AS196" i="29"/>
  <c r="Z196" i="29"/>
  <c r="AJ196" i="29"/>
  <c r="AT196" i="29"/>
  <c r="AA196" i="29"/>
  <c r="AK196" i="29"/>
  <c r="AU196" i="29"/>
  <c r="AB196" i="29"/>
  <c r="AL196" i="29"/>
  <c r="AV196" i="29"/>
  <c r="BA196" i="29"/>
  <c r="BC196" i="29"/>
  <c r="BD196" i="29"/>
  <c r="BE196" i="29"/>
  <c r="BF196" i="29"/>
  <c r="BG196" i="29"/>
  <c r="BH196" i="29"/>
  <c r="H197" i="29"/>
  <c r="I197" i="29"/>
  <c r="J197" i="29"/>
  <c r="K197" i="29"/>
  <c r="AX197" i="29"/>
  <c r="L197" i="29"/>
  <c r="M197" i="29"/>
  <c r="N197" i="29"/>
  <c r="O197" i="29"/>
  <c r="P197" i="29"/>
  <c r="AY197" i="29"/>
  <c r="T197" i="29"/>
  <c r="AD197" i="29"/>
  <c r="AN197" i="29"/>
  <c r="U197" i="29"/>
  <c r="AE197" i="29"/>
  <c r="AO197" i="29"/>
  <c r="V197" i="29"/>
  <c r="AF197" i="29"/>
  <c r="AP197" i="29"/>
  <c r="W197" i="29"/>
  <c r="AG197" i="29"/>
  <c r="AQ197" i="29"/>
  <c r="AZ197" i="29"/>
  <c r="BB197" i="29"/>
  <c r="X197" i="29"/>
  <c r="AH197" i="29"/>
  <c r="AR197" i="29"/>
  <c r="Y197" i="29"/>
  <c r="AI197" i="29"/>
  <c r="AS197" i="29"/>
  <c r="Z197" i="29"/>
  <c r="AJ197" i="29"/>
  <c r="AT197" i="29"/>
  <c r="AA197" i="29"/>
  <c r="AK197" i="29"/>
  <c r="AU197" i="29"/>
  <c r="AB197" i="29"/>
  <c r="AL197" i="29"/>
  <c r="AV197" i="29"/>
  <c r="BA197" i="29"/>
  <c r="BC197" i="29"/>
  <c r="BD197" i="29"/>
  <c r="BE197" i="29"/>
  <c r="BF197" i="29"/>
  <c r="BG197" i="29"/>
  <c r="BH197" i="29"/>
  <c r="H198" i="29"/>
  <c r="I198" i="29"/>
  <c r="J198" i="29"/>
  <c r="K198" i="29"/>
  <c r="AX198" i="29"/>
  <c r="L198" i="29"/>
  <c r="M198" i="29"/>
  <c r="N198" i="29"/>
  <c r="O198" i="29"/>
  <c r="P198" i="29"/>
  <c r="AY198" i="29"/>
  <c r="T198" i="29"/>
  <c r="AD198" i="29"/>
  <c r="AN198" i="29"/>
  <c r="U198" i="29"/>
  <c r="AE198" i="29"/>
  <c r="AO198" i="29"/>
  <c r="V198" i="29"/>
  <c r="AF198" i="29"/>
  <c r="AP198" i="29"/>
  <c r="W198" i="29"/>
  <c r="AG198" i="29"/>
  <c r="AQ198" i="29"/>
  <c r="AZ198" i="29"/>
  <c r="BB198" i="29"/>
  <c r="X198" i="29"/>
  <c r="AH198" i="29"/>
  <c r="AR198" i="29"/>
  <c r="Y198" i="29"/>
  <c r="AI198" i="29"/>
  <c r="AS198" i="29"/>
  <c r="Z198" i="29"/>
  <c r="AJ198" i="29"/>
  <c r="AT198" i="29"/>
  <c r="AA198" i="29"/>
  <c r="AK198" i="29"/>
  <c r="AU198" i="29"/>
  <c r="AB198" i="29"/>
  <c r="AL198" i="29"/>
  <c r="AV198" i="29"/>
  <c r="BA198" i="29"/>
  <c r="BC198" i="29"/>
  <c r="BD198" i="29"/>
  <c r="BE198" i="29"/>
  <c r="BF198" i="29"/>
  <c r="BG198" i="29"/>
  <c r="BH198" i="29"/>
  <c r="H199" i="29"/>
  <c r="I199" i="29"/>
  <c r="J199" i="29"/>
  <c r="K199" i="29"/>
  <c r="AX199" i="29"/>
  <c r="L199" i="29"/>
  <c r="M199" i="29"/>
  <c r="N199" i="29"/>
  <c r="O199" i="29"/>
  <c r="P199" i="29"/>
  <c r="AY199" i="29"/>
  <c r="T199" i="29"/>
  <c r="AD199" i="29"/>
  <c r="AN199" i="29"/>
  <c r="U199" i="29"/>
  <c r="AE199" i="29"/>
  <c r="AO199" i="29"/>
  <c r="V199" i="29"/>
  <c r="AF199" i="29"/>
  <c r="AP199" i="29"/>
  <c r="W199" i="29"/>
  <c r="AG199" i="29"/>
  <c r="AQ199" i="29"/>
  <c r="AZ199" i="29"/>
  <c r="BB199" i="29"/>
  <c r="X199" i="29"/>
  <c r="AH199" i="29"/>
  <c r="AR199" i="29"/>
  <c r="Y199" i="29"/>
  <c r="AI199" i="29"/>
  <c r="AS199" i="29"/>
  <c r="Z199" i="29"/>
  <c r="AJ199" i="29"/>
  <c r="AT199" i="29"/>
  <c r="AA199" i="29"/>
  <c r="AK199" i="29"/>
  <c r="AU199" i="29"/>
  <c r="AB199" i="29"/>
  <c r="AL199" i="29"/>
  <c r="AV199" i="29"/>
  <c r="BA199" i="29"/>
  <c r="BC199" i="29"/>
  <c r="BD199" i="29"/>
  <c r="BE199" i="29"/>
  <c r="BF199" i="29"/>
  <c r="BG199" i="29"/>
  <c r="BH199" i="29"/>
  <c r="H200" i="29"/>
  <c r="I200" i="29"/>
  <c r="J200" i="29"/>
  <c r="K200" i="29"/>
  <c r="AX200" i="29"/>
  <c r="L200" i="29"/>
  <c r="M200" i="29"/>
  <c r="N200" i="29"/>
  <c r="O200" i="29"/>
  <c r="P200" i="29"/>
  <c r="AY200" i="29"/>
  <c r="T200" i="29"/>
  <c r="AD200" i="29"/>
  <c r="AN200" i="29"/>
  <c r="U200" i="29"/>
  <c r="AE200" i="29"/>
  <c r="AO200" i="29"/>
  <c r="V200" i="29"/>
  <c r="AF200" i="29"/>
  <c r="AP200" i="29"/>
  <c r="W200" i="29"/>
  <c r="AG200" i="29"/>
  <c r="AQ200" i="29"/>
  <c r="AZ200" i="29"/>
  <c r="BB200" i="29"/>
  <c r="X200" i="29"/>
  <c r="AH200" i="29"/>
  <c r="AR200" i="29"/>
  <c r="Y200" i="29"/>
  <c r="AI200" i="29"/>
  <c r="AS200" i="29"/>
  <c r="Z200" i="29"/>
  <c r="AJ200" i="29"/>
  <c r="AT200" i="29"/>
  <c r="AA200" i="29"/>
  <c r="AK200" i="29"/>
  <c r="AU200" i="29"/>
  <c r="AB200" i="29"/>
  <c r="AL200" i="29"/>
  <c r="AV200" i="29"/>
  <c r="BA200" i="29"/>
  <c r="BC200" i="29"/>
  <c r="BD200" i="29"/>
  <c r="BE200" i="29"/>
  <c r="BF200" i="29"/>
  <c r="BG200" i="29"/>
  <c r="BH200" i="29"/>
  <c r="H201" i="29"/>
  <c r="I201" i="29"/>
  <c r="J201" i="29"/>
  <c r="K201" i="29"/>
  <c r="AX201" i="29"/>
  <c r="L201" i="29"/>
  <c r="M201" i="29"/>
  <c r="N201" i="29"/>
  <c r="O201" i="29"/>
  <c r="P201" i="29"/>
  <c r="AY201" i="29"/>
  <c r="T201" i="29"/>
  <c r="AD201" i="29"/>
  <c r="AN201" i="29"/>
  <c r="U201" i="29"/>
  <c r="AE201" i="29"/>
  <c r="AO201" i="29"/>
  <c r="V201" i="29"/>
  <c r="AF201" i="29"/>
  <c r="AP201" i="29"/>
  <c r="W201" i="29"/>
  <c r="AG201" i="29"/>
  <c r="AQ201" i="29"/>
  <c r="AZ201" i="29"/>
  <c r="BB201" i="29"/>
  <c r="X201" i="29"/>
  <c r="AH201" i="29"/>
  <c r="AR201" i="29"/>
  <c r="Y201" i="29"/>
  <c r="AI201" i="29"/>
  <c r="AS201" i="29"/>
  <c r="Z201" i="29"/>
  <c r="AJ201" i="29"/>
  <c r="AT201" i="29"/>
  <c r="AA201" i="29"/>
  <c r="AK201" i="29"/>
  <c r="AU201" i="29"/>
  <c r="AB201" i="29"/>
  <c r="AL201" i="29"/>
  <c r="AV201" i="29"/>
  <c r="BA201" i="29"/>
  <c r="BC201" i="29"/>
  <c r="BD201" i="29"/>
  <c r="BE201" i="29"/>
  <c r="BF201" i="29"/>
  <c r="BG201" i="29"/>
  <c r="BH201" i="29"/>
  <c r="H202" i="29"/>
  <c r="I202" i="29"/>
  <c r="J202" i="29"/>
  <c r="K202" i="29"/>
  <c r="AX202" i="29"/>
  <c r="L202" i="29"/>
  <c r="M202" i="29"/>
  <c r="N202" i="29"/>
  <c r="O202" i="29"/>
  <c r="P202" i="29"/>
  <c r="AY202" i="29"/>
  <c r="T202" i="29"/>
  <c r="AD202" i="29"/>
  <c r="AN202" i="29"/>
  <c r="U202" i="29"/>
  <c r="AE202" i="29"/>
  <c r="AO202" i="29"/>
  <c r="V202" i="29"/>
  <c r="AF202" i="29"/>
  <c r="AP202" i="29"/>
  <c r="W202" i="29"/>
  <c r="AG202" i="29"/>
  <c r="AQ202" i="29"/>
  <c r="AZ202" i="29"/>
  <c r="BB202" i="29"/>
  <c r="X202" i="29"/>
  <c r="AH202" i="29"/>
  <c r="AR202" i="29"/>
  <c r="Y202" i="29"/>
  <c r="AI202" i="29"/>
  <c r="AS202" i="29"/>
  <c r="Z202" i="29"/>
  <c r="AJ202" i="29"/>
  <c r="AT202" i="29"/>
  <c r="AA202" i="29"/>
  <c r="AK202" i="29"/>
  <c r="AU202" i="29"/>
  <c r="AB202" i="29"/>
  <c r="AL202" i="29"/>
  <c r="AV202" i="29"/>
  <c r="BA202" i="29"/>
  <c r="BC202" i="29"/>
  <c r="BD202" i="29"/>
  <c r="BE202" i="29"/>
  <c r="BF202" i="29"/>
  <c r="BG202" i="29"/>
  <c r="BH202" i="29"/>
  <c r="H203" i="29"/>
  <c r="I203" i="29"/>
  <c r="J203" i="29"/>
  <c r="K203" i="29"/>
  <c r="AX203" i="29"/>
  <c r="L203" i="29"/>
  <c r="M203" i="29"/>
  <c r="N203" i="29"/>
  <c r="O203" i="29"/>
  <c r="P203" i="29"/>
  <c r="AY203" i="29"/>
  <c r="T203" i="29"/>
  <c r="AD203" i="29"/>
  <c r="AN203" i="29"/>
  <c r="U203" i="29"/>
  <c r="AE203" i="29"/>
  <c r="AO203" i="29"/>
  <c r="V203" i="29"/>
  <c r="AF203" i="29"/>
  <c r="AP203" i="29"/>
  <c r="W203" i="29"/>
  <c r="AG203" i="29"/>
  <c r="AQ203" i="29"/>
  <c r="AZ203" i="29"/>
  <c r="BB203" i="29"/>
  <c r="X203" i="29"/>
  <c r="AH203" i="29"/>
  <c r="AR203" i="29"/>
  <c r="Y203" i="29"/>
  <c r="AI203" i="29"/>
  <c r="AS203" i="29"/>
  <c r="Z203" i="29"/>
  <c r="AJ203" i="29"/>
  <c r="AT203" i="29"/>
  <c r="AA203" i="29"/>
  <c r="AK203" i="29"/>
  <c r="AU203" i="29"/>
  <c r="AB203" i="29"/>
  <c r="AL203" i="29"/>
  <c r="AV203" i="29"/>
  <c r="BA203" i="29"/>
  <c r="BC203" i="29"/>
  <c r="BD203" i="29"/>
  <c r="BE203" i="29"/>
  <c r="BF203" i="29"/>
  <c r="BG203" i="29"/>
  <c r="BH203" i="29"/>
  <c r="H204" i="29"/>
  <c r="I204" i="29"/>
  <c r="J204" i="29"/>
  <c r="K204" i="29"/>
  <c r="AX204" i="29"/>
  <c r="L204" i="29"/>
  <c r="M204" i="29"/>
  <c r="N204" i="29"/>
  <c r="O204" i="29"/>
  <c r="P204" i="29"/>
  <c r="AY204" i="29"/>
  <c r="T204" i="29"/>
  <c r="AD204" i="29"/>
  <c r="AN204" i="29"/>
  <c r="U204" i="29"/>
  <c r="AE204" i="29"/>
  <c r="AO204" i="29"/>
  <c r="V204" i="29"/>
  <c r="AF204" i="29"/>
  <c r="AP204" i="29"/>
  <c r="W204" i="29"/>
  <c r="AG204" i="29"/>
  <c r="AQ204" i="29"/>
  <c r="AZ204" i="29"/>
  <c r="BB204" i="29"/>
  <c r="X204" i="29"/>
  <c r="AH204" i="29"/>
  <c r="AR204" i="29"/>
  <c r="Y204" i="29"/>
  <c r="AI204" i="29"/>
  <c r="AS204" i="29"/>
  <c r="Z204" i="29"/>
  <c r="AJ204" i="29"/>
  <c r="AT204" i="29"/>
  <c r="AA204" i="29"/>
  <c r="AK204" i="29"/>
  <c r="AU204" i="29"/>
  <c r="AB204" i="29"/>
  <c r="AL204" i="29"/>
  <c r="AV204" i="29"/>
  <c r="BA204" i="29"/>
  <c r="BC204" i="29"/>
  <c r="BD204" i="29"/>
  <c r="BE204" i="29"/>
  <c r="BF204" i="29"/>
  <c r="BG204" i="29"/>
  <c r="BH204" i="29"/>
  <c r="H205" i="29"/>
  <c r="I205" i="29"/>
  <c r="J205" i="29"/>
  <c r="K205" i="29"/>
  <c r="AX205" i="29"/>
  <c r="L205" i="29"/>
  <c r="M205" i="29"/>
  <c r="N205" i="29"/>
  <c r="O205" i="29"/>
  <c r="P205" i="29"/>
  <c r="AY205" i="29"/>
  <c r="T205" i="29"/>
  <c r="AD205" i="29"/>
  <c r="AN205" i="29"/>
  <c r="U205" i="29"/>
  <c r="AE205" i="29"/>
  <c r="AO205" i="29"/>
  <c r="V205" i="29"/>
  <c r="AF205" i="29"/>
  <c r="AP205" i="29"/>
  <c r="W205" i="29"/>
  <c r="AG205" i="29"/>
  <c r="AQ205" i="29"/>
  <c r="AZ205" i="29"/>
  <c r="BB205" i="29"/>
  <c r="X205" i="29"/>
  <c r="AH205" i="29"/>
  <c r="AR205" i="29"/>
  <c r="Y205" i="29"/>
  <c r="AI205" i="29"/>
  <c r="AS205" i="29"/>
  <c r="Z205" i="29"/>
  <c r="AJ205" i="29"/>
  <c r="AT205" i="29"/>
  <c r="AA205" i="29"/>
  <c r="AK205" i="29"/>
  <c r="AU205" i="29"/>
  <c r="AB205" i="29"/>
  <c r="AL205" i="29"/>
  <c r="AV205" i="29"/>
  <c r="BA205" i="29"/>
  <c r="BC205" i="29"/>
  <c r="BD205" i="29"/>
  <c r="BE205" i="29"/>
  <c r="BF205" i="29"/>
  <c r="BG205" i="29"/>
  <c r="BH205" i="29"/>
  <c r="H206" i="29"/>
  <c r="I206" i="29"/>
  <c r="J206" i="29"/>
  <c r="K206" i="29"/>
  <c r="AX206" i="29"/>
  <c r="L206" i="29"/>
  <c r="M206" i="29"/>
  <c r="N206" i="29"/>
  <c r="O206" i="29"/>
  <c r="P206" i="29"/>
  <c r="AY206" i="29"/>
  <c r="T206" i="29"/>
  <c r="AD206" i="29"/>
  <c r="AN206" i="29"/>
  <c r="U206" i="29"/>
  <c r="AE206" i="29"/>
  <c r="AO206" i="29"/>
  <c r="V206" i="29"/>
  <c r="AF206" i="29"/>
  <c r="AP206" i="29"/>
  <c r="W206" i="29"/>
  <c r="AG206" i="29"/>
  <c r="AQ206" i="29"/>
  <c r="AZ206" i="29"/>
  <c r="BB206" i="29"/>
  <c r="X206" i="29"/>
  <c r="AH206" i="29"/>
  <c r="AR206" i="29"/>
  <c r="Y206" i="29"/>
  <c r="AI206" i="29"/>
  <c r="AS206" i="29"/>
  <c r="Z206" i="29"/>
  <c r="AJ206" i="29"/>
  <c r="AT206" i="29"/>
  <c r="AA206" i="29"/>
  <c r="AK206" i="29"/>
  <c r="AU206" i="29"/>
  <c r="AB206" i="29"/>
  <c r="AL206" i="29"/>
  <c r="AV206" i="29"/>
  <c r="BA206" i="29"/>
  <c r="BC206" i="29"/>
  <c r="BD206" i="29"/>
  <c r="BE206" i="29"/>
  <c r="BF206" i="29"/>
  <c r="BG206" i="29"/>
  <c r="BH206" i="29"/>
  <c r="H207" i="29"/>
  <c r="I207" i="29"/>
  <c r="J207" i="29"/>
  <c r="K207" i="29"/>
  <c r="AX207" i="29"/>
  <c r="L207" i="29"/>
  <c r="M207" i="29"/>
  <c r="N207" i="29"/>
  <c r="O207" i="29"/>
  <c r="P207" i="29"/>
  <c r="AY207" i="29"/>
  <c r="T207" i="29"/>
  <c r="AD207" i="29"/>
  <c r="AN207" i="29"/>
  <c r="U207" i="29"/>
  <c r="AE207" i="29"/>
  <c r="AO207" i="29"/>
  <c r="V207" i="29"/>
  <c r="AF207" i="29"/>
  <c r="AP207" i="29"/>
  <c r="W207" i="29"/>
  <c r="AG207" i="29"/>
  <c r="AQ207" i="29"/>
  <c r="AZ207" i="29"/>
  <c r="BB207" i="29"/>
  <c r="X207" i="29"/>
  <c r="AH207" i="29"/>
  <c r="AR207" i="29"/>
  <c r="Y207" i="29"/>
  <c r="AI207" i="29"/>
  <c r="AS207" i="29"/>
  <c r="Z207" i="29"/>
  <c r="AJ207" i="29"/>
  <c r="AT207" i="29"/>
  <c r="AA207" i="29"/>
  <c r="AK207" i="29"/>
  <c r="AU207" i="29"/>
  <c r="AB207" i="29"/>
  <c r="AL207" i="29"/>
  <c r="AV207" i="29"/>
  <c r="BA207" i="29"/>
  <c r="BC207" i="29"/>
  <c r="BD207" i="29"/>
  <c r="BE207" i="29"/>
  <c r="BF207" i="29"/>
  <c r="BG207" i="29"/>
  <c r="BH207" i="29"/>
  <c r="H208" i="29"/>
  <c r="I208" i="29"/>
  <c r="J208" i="29"/>
  <c r="K208" i="29"/>
  <c r="AX208" i="29"/>
  <c r="L208" i="29"/>
  <c r="M208" i="29"/>
  <c r="N208" i="29"/>
  <c r="O208" i="29"/>
  <c r="P208" i="29"/>
  <c r="AY208" i="29"/>
  <c r="T208" i="29"/>
  <c r="AD208" i="29"/>
  <c r="AN208" i="29"/>
  <c r="U208" i="29"/>
  <c r="AE208" i="29"/>
  <c r="AO208" i="29"/>
  <c r="V208" i="29"/>
  <c r="AF208" i="29"/>
  <c r="AP208" i="29"/>
  <c r="W208" i="29"/>
  <c r="AG208" i="29"/>
  <c r="AQ208" i="29"/>
  <c r="AZ208" i="29"/>
  <c r="BB208" i="29"/>
  <c r="X208" i="29"/>
  <c r="AH208" i="29"/>
  <c r="AR208" i="29"/>
  <c r="Y208" i="29"/>
  <c r="AI208" i="29"/>
  <c r="AS208" i="29"/>
  <c r="Z208" i="29"/>
  <c r="AJ208" i="29"/>
  <c r="AT208" i="29"/>
  <c r="AA208" i="29"/>
  <c r="AK208" i="29"/>
  <c r="AU208" i="29"/>
  <c r="AB208" i="29"/>
  <c r="AL208" i="29"/>
  <c r="AV208" i="29"/>
  <c r="BA208" i="29"/>
  <c r="BC208" i="29"/>
  <c r="BD208" i="29"/>
  <c r="BE208" i="29"/>
  <c r="BF208" i="29"/>
  <c r="BG208" i="29"/>
  <c r="BH208" i="29"/>
  <c r="H209" i="29"/>
  <c r="I209" i="29"/>
  <c r="J209" i="29"/>
  <c r="K209" i="29"/>
  <c r="AX209" i="29"/>
  <c r="L209" i="29"/>
  <c r="M209" i="29"/>
  <c r="N209" i="29"/>
  <c r="O209" i="29"/>
  <c r="P209" i="29"/>
  <c r="AY209" i="29"/>
  <c r="T209" i="29"/>
  <c r="AD209" i="29"/>
  <c r="AN209" i="29"/>
  <c r="U209" i="29"/>
  <c r="AE209" i="29"/>
  <c r="AO209" i="29"/>
  <c r="V209" i="29"/>
  <c r="AF209" i="29"/>
  <c r="AP209" i="29"/>
  <c r="W209" i="29"/>
  <c r="AG209" i="29"/>
  <c r="AQ209" i="29"/>
  <c r="AZ209" i="29"/>
  <c r="BB209" i="29"/>
  <c r="X209" i="29"/>
  <c r="AH209" i="29"/>
  <c r="AR209" i="29"/>
  <c r="Y209" i="29"/>
  <c r="AI209" i="29"/>
  <c r="AS209" i="29"/>
  <c r="Z209" i="29"/>
  <c r="AJ209" i="29"/>
  <c r="AT209" i="29"/>
  <c r="AA209" i="29"/>
  <c r="AK209" i="29"/>
  <c r="AU209" i="29"/>
  <c r="AB209" i="29"/>
  <c r="AL209" i="29"/>
  <c r="AV209" i="29"/>
  <c r="BA209" i="29"/>
  <c r="BC209" i="29"/>
  <c r="BD209" i="29"/>
  <c r="BE209" i="29"/>
  <c r="BF209" i="29"/>
  <c r="BG209" i="29"/>
  <c r="BH209" i="29"/>
  <c r="H210" i="29"/>
  <c r="I210" i="29"/>
  <c r="J210" i="29"/>
  <c r="K210" i="29"/>
  <c r="AX210" i="29"/>
  <c r="L210" i="29"/>
  <c r="M210" i="29"/>
  <c r="N210" i="29"/>
  <c r="O210" i="29"/>
  <c r="P210" i="29"/>
  <c r="AY210" i="29"/>
  <c r="T210" i="29"/>
  <c r="AD210" i="29"/>
  <c r="AN210" i="29"/>
  <c r="U210" i="29"/>
  <c r="AE210" i="29"/>
  <c r="AO210" i="29"/>
  <c r="V210" i="29"/>
  <c r="AF210" i="29"/>
  <c r="AP210" i="29"/>
  <c r="W210" i="29"/>
  <c r="AG210" i="29"/>
  <c r="AQ210" i="29"/>
  <c r="AZ210" i="29"/>
  <c r="BB210" i="29"/>
  <c r="X210" i="29"/>
  <c r="AH210" i="29"/>
  <c r="AR210" i="29"/>
  <c r="Y210" i="29"/>
  <c r="AI210" i="29"/>
  <c r="AS210" i="29"/>
  <c r="Z210" i="29"/>
  <c r="AJ210" i="29"/>
  <c r="AT210" i="29"/>
  <c r="AA210" i="29"/>
  <c r="AK210" i="29"/>
  <c r="AU210" i="29"/>
  <c r="AB210" i="29"/>
  <c r="AL210" i="29"/>
  <c r="AV210" i="29"/>
  <c r="BA210" i="29"/>
  <c r="BC210" i="29"/>
  <c r="BD210" i="29"/>
  <c r="BE210" i="29"/>
  <c r="BF210" i="29"/>
  <c r="BG210" i="29"/>
  <c r="BH210" i="29"/>
  <c r="H211" i="29"/>
  <c r="I211" i="29"/>
  <c r="J211" i="29"/>
  <c r="K211" i="29"/>
  <c r="AX211" i="29"/>
  <c r="L211" i="29"/>
  <c r="M211" i="29"/>
  <c r="N211" i="29"/>
  <c r="O211" i="29"/>
  <c r="P211" i="29"/>
  <c r="AY211" i="29"/>
  <c r="T211" i="29"/>
  <c r="AD211" i="29"/>
  <c r="AN211" i="29"/>
  <c r="U211" i="29"/>
  <c r="AE211" i="29"/>
  <c r="AO211" i="29"/>
  <c r="V211" i="29"/>
  <c r="AF211" i="29"/>
  <c r="AP211" i="29"/>
  <c r="W211" i="29"/>
  <c r="AG211" i="29"/>
  <c r="AQ211" i="29"/>
  <c r="AZ211" i="29"/>
  <c r="BB211" i="29"/>
  <c r="X211" i="29"/>
  <c r="AH211" i="29"/>
  <c r="AR211" i="29"/>
  <c r="Y211" i="29"/>
  <c r="AI211" i="29"/>
  <c r="AS211" i="29"/>
  <c r="Z211" i="29"/>
  <c r="AJ211" i="29"/>
  <c r="AT211" i="29"/>
  <c r="AA211" i="29"/>
  <c r="AK211" i="29"/>
  <c r="AU211" i="29"/>
  <c r="AB211" i="29"/>
  <c r="AL211" i="29"/>
  <c r="AV211" i="29"/>
  <c r="BA211" i="29"/>
  <c r="BC211" i="29"/>
  <c r="BD211" i="29"/>
  <c r="BE211" i="29"/>
  <c r="BF211" i="29"/>
  <c r="BG211" i="29"/>
  <c r="BH211" i="29"/>
  <c r="H212" i="29"/>
  <c r="I212" i="29"/>
  <c r="J212" i="29"/>
  <c r="K212" i="29"/>
  <c r="AX212" i="29"/>
  <c r="L212" i="29"/>
  <c r="M212" i="29"/>
  <c r="N212" i="29"/>
  <c r="O212" i="29"/>
  <c r="P212" i="29"/>
  <c r="AY212" i="29"/>
  <c r="T212" i="29"/>
  <c r="AD212" i="29"/>
  <c r="AN212" i="29"/>
  <c r="U212" i="29"/>
  <c r="AE212" i="29"/>
  <c r="AO212" i="29"/>
  <c r="V212" i="29"/>
  <c r="AF212" i="29"/>
  <c r="AP212" i="29"/>
  <c r="W212" i="29"/>
  <c r="AG212" i="29"/>
  <c r="AQ212" i="29"/>
  <c r="AZ212" i="29"/>
  <c r="BB212" i="29"/>
  <c r="X212" i="29"/>
  <c r="AH212" i="29"/>
  <c r="AR212" i="29"/>
  <c r="Y212" i="29"/>
  <c r="AI212" i="29"/>
  <c r="AS212" i="29"/>
  <c r="Z212" i="29"/>
  <c r="AJ212" i="29"/>
  <c r="AT212" i="29"/>
  <c r="AA212" i="29"/>
  <c r="AK212" i="29"/>
  <c r="AU212" i="29"/>
  <c r="AB212" i="29"/>
  <c r="AL212" i="29"/>
  <c r="AV212" i="29"/>
  <c r="BA212" i="29"/>
  <c r="BC212" i="29"/>
  <c r="BD212" i="29"/>
  <c r="BE212" i="29"/>
  <c r="BF212" i="29"/>
  <c r="BG212" i="29"/>
  <c r="BH212" i="29"/>
  <c r="H213" i="29"/>
  <c r="I213" i="29"/>
  <c r="J213" i="29"/>
  <c r="K213" i="29"/>
  <c r="AX213" i="29"/>
  <c r="L213" i="29"/>
  <c r="M213" i="29"/>
  <c r="N213" i="29"/>
  <c r="O213" i="29"/>
  <c r="P213" i="29"/>
  <c r="AY213" i="29"/>
  <c r="T213" i="29"/>
  <c r="AD213" i="29"/>
  <c r="AN213" i="29"/>
  <c r="U213" i="29"/>
  <c r="AE213" i="29"/>
  <c r="AO213" i="29"/>
  <c r="V213" i="29"/>
  <c r="AF213" i="29"/>
  <c r="AP213" i="29"/>
  <c r="W213" i="29"/>
  <c r="AG213" i="29"/>
  <c r="AQ213" i="29"/>
  <c r="AZ213" i="29"/>
  <c r="BB213" i="29"/>
  <c r="X213" i="29"/>
  <c r="AH213" i="29"/>
  <c r="AR213" i="29"/>
  <c r="Y213" i="29"/>
  <c r="AI213" i="29"/>
  <c r="AS213" i="29"/>
  <c r="Z213" i="29"/>
  <c r="AJ213" i="29"/>
  <c r="AT213" i="29"/>
  <c r="AA213" i="29"/>
  <c r="AK213" i="29"/>
  <c r="AU213" i="29"/>
  <c r="AB213" i="29"/>
  <c r="AL213" i="29"/>
  <c r="AV213" i="29"/>
  <c r="BA213" i="29"/>
  <c r="BC213" i="29"/>
  <c r="BD213" i="29"/>
  <c r="BE213" i="29"/>
  <c r="BF213" i="29"/>
  <c r="BG213" i="29"/>
  <c r="BH213" i="29"/>
  <c r="H214" i="29"/>
  <c r="I214" i="29"/>
  <c r="J214" i="29"/>
  <c r="K214" i="29"/>
  <c r="AX214" i="29"/>
  <c r="L214" i="29"/>
  <c r="M214" i="29"/>
  <c r="N214" i="29"/>
  <c r="O214" i="29"/>
  <c r="P214" i="29"/>
  <c r="AY214" i="29"/>
  <c r="T214" i="29"/>
  <c r="AD214" i="29"/>
  <c r="AN214" i="29"/>
  <c r="U214" i="29"/>
  <c r="AE214" i="29"/>
  <c r="AO214" i="29"/>
  <c r="V214" i="29"/>
  <c r="AF214" i="29"/>
  <c r="AP214" i="29"/>
  <c r="W214" i="29"/>
  <c r="AG214" i="29"/>
  <c r="AQ214" i="29"/>
  <c r="AZ214" i="29"/>
  <c r="BB214" i="29"/>
  <c r="X214" i="29"/>
  <c r="AH214" i="29"/>
  <c r="AR214" i="29"/>
  <c r="Y214" i="29"/>
  <c r="AI214" i="29"/>
  <c r="AS214" i="29"/>
  <c r="Z214" i="29"/>
  <c r="AJ214" i="29"/>
  <c r="AT214" i="29"/>
  <c r="AA214" i="29"/>
  <c r="AK214" i="29"/>
  <c r="AU214" i="29"/>
  <c r="AB214" i="29"/>
  <c r="AL214" i="29"/>
  <c r="AV214" i="29"/>
  <c r="BA214" i="29"/>
  <c r="BC214" i="29"/>
  <c r="BD214" i="29"/>
  <c r="BE214" i="29"/>
  <c r="BF214" i="29"/>
  <c r="BG214" i="29"/>
  <c r="BH214" i="29"/>
  <c r="H215" i="29"/>
  <c r="I215" i="29"/>
  <c r="J215" i="29"/>
  <c r="K215" i="29"/>
  <c r="AX215" i="29"/>
  <c r="L215" i="29"/>
  <c r="M215" i="29"/>
  <c r="N215" i="29"/>
  <c r="O215" i="29"/>
  <c r="P215" i="29"/>
  <c r="AY215" i="29"/>
  <c r="T215" i="29"/>
  <c r="AD215" i="29"/>
  <c r="AN215" i="29"/>
  <c r="U215" i="29"/>
  <c r="AE215" i="29"/>
  <c r="AO215" i="29"/>
  <c r="V215" i="29"/>
  <c r="AF215" i="29"/>
  <c r="AP215" i="29"/>
  <c r="W215" i="29"/>
  <c r="AG215" i="29"/>
  <c r="AQ215" i="29"/>
  <c r="AZ215" i="29"/>
  <c r="BB215" i="29"/>
  <c r="X215" i="29"/>
  <c r="AH215" i="29"/>
  <c r="AR215" i="29"/>
  <c r="Y215" i="29"/>
  <c r="AI215" i="29"/>
  <c r="AS215" i="29"/>
  <c r="Z215" i="29"/>
  <c r="AJ215" i="29"/>
  <c r="AT215" i="29"/>
  <c r="AA215" i="29"/>
  <c r="AK215" i="29"/>
  <c r="AU215" i="29"/>
  <c r="AB215" i="29"/>
  <c r="AL215" i="29"/>
  <c r="AV215" i="29"/>
  <c r="BA215" i="29"/>
  <c r="BC215" i="29"/>
  <c r="BD215" i="29"/>
  <c r="BE215" i="29"/>
  <c r="BF215" i="29"/>
  <c r="BG215" i="29"/>
  <c r="BH215" i="29"/>
  <c r="H216" i="29"/>
  <c r="I216" i="29"/>
  <c r="J216" i="29"/>
  <c r="K216" i="29"/>
  <c r="AX216" i="29"/>
  <c r="L216" i="29"/>
  <c r="M216" i="29"/>
  <c r="N216" i="29"/>
  <c r="O216" i="29"/>
  <c r="P216" i="29"/>
  <c r="AY216" i="29"/>
  <c r="T216" i="29"/>
  <c r="AD216" i="29"/>
  <c r="AN216" i="29"/>
  <c r="U216" i="29"/>
  <c r="AE216" i="29"/>
  <c r="AO216" i="29"/>
  <c r="V216" i="29"/>
  <c r="AF216" i="29"/>
  <c r="AP216" i="29"/>
  <c r="W216" i="29"/>
  <c r="AG216" i="29"/>
  <c r="AQ216" i="29"/>
  <c r="AZ216" i="29"/>
  <c r="BB216" i="29"/>
  <c r="X216" i="29"/>
  <c r="AH216" i="29"/>
  <c r="AR216" i="29"/>
  <c r="Y216" i="29"/>
  <c r="AI216" i="29"/>
  <c r="AS216" i="29"/>
  <c r="Z216" i="29"/>
  <c r="AJ216" i="29"/>
  <c r="AT216" i="29"/>
  <c r="AA216" i="29"/>
  <c r="AK216" i="29"/>
  <c r="AU216" i="29"/>
  <c r="AB216" i="29"/>
  <c r="AL216" i="29"/>
  <c r="AV216" i="29"/>
  <c r="BA216" i="29"/>
  <c r="BC216" i="29"/>
  <c r="BD216" i="29"/>
  <c r="BE216" i="29"/>
  <c r="BF216" i="29"/>
  <c r="BG216" i="29"/>
  <c r="BH216" i="29"/>
  <c r="H217" i="29"/>
  <c r="I217" i="29"/>
  <c r="J217" i="29"/>
  <c r="K217" i="29"/>
  <c r="AX217" i="29"/>
  <c r="L217" i="29"/>
  <c r="M217" i="29"/>
  <c r="N217" i="29"/>
  <c r="O217" i="29"/>
  <c r="P217" i="29"/>
  <c r="AY217" i="29"/>
  <c r="T217" i="29"/>
  <c r="AD217" i="29"/>
  <c r="AN217" i="29"/>
  <c r="U217" i="29"/>
  <c r="AE217" i="29"/>
  <c r="AO217" i="29"/>
  <c r="V217" i="29"/>
  <c r="AF217" i="29"/>
  <c r="AP217" i="29"/>
  <c r="W217" i="29"/>
  <c r="AG217" i="29"/>
  <c r="AQ217" i="29"/>
  <c r="AZ217" i="29"/>
  <c r="BB217" i="29"/>
  <c r="X217" i="29"/>
  <c r="AH217" i="29"/>
  <c r="AR217" i="29"/>
  <c r="Y217" i="29"/>
  <c r="AI217" i="29"/>
  <c r="AS217" i="29"/>
  <c r="Z217" i="29"/>
  <c r="AJ217" i="29"/>
  <c r="AT217" i="29"/>
  <c r="AA217" i="29"/>
  <c r="AK217" i="29"/>
  <c r="AU217" i="29"/>
  <c r="AB217" i="29"/>
  <c r="AL217" i="29"/>
  <c r="AV217" i="29"/>
  <c r="BA217" i="29"/>
  <c r="BC217" i="29"/>
  <c r="BD217" i="29"/>
  <c r="BE217" i="29"/>
  <c r="BF217" i="29"/>
  <c r="BG217" i="29"/>
  <c r="BH217" i="29"/>
  <c r="H218" i="29"/>
  <c r="I218" i="29"/>
  <c r="J218" i="29"/>
  <c r="K218" i="29"/>
  <c r="AX218" i="29"/>
  <c r="L218" i="29"/>
  <c r="M218" i="29"/>
  <c r="N218" i="29"/>
  <c r="O218" i="29"/>
  <c r="P218" i="29"/>
  <c r="AY218" i="29"/>
  <c r="T218" i="29"/>
  <c r="AD218" i="29"/>
  <c r="AN218" i="29"/>
  <c r="U218" i="29"/>
  <c r="AE218" i="29"/>
  <c r="AO218" i="29"/>
  <c r="V218" i="29"/>
  <c r="AF218" i="29"/>
  <c r="AP218" i="29"/>
  <c r="W218" i="29"/>
  <c r="AG218" i="29"/>
  <c r="AQ218" i="29"/>
  <c r="AZ218" i="29"/>
  <c r="BB218" i="29"/>
  <c r="X218" i="29"/>
  <c r="AH218" i="29"/>
  <c r="AR218" i="29"/>
  <c r="Y218" i="29"/>
  <c r="AI218" i="29"/>
  <c r="AS218" i="29"/>
  <c r="Z218" i="29"/>
  <c r="AJ218" i="29"/>
  <c r="AT218" i="29"/>
  <c r="AA218" i="29"/>
  <c r="AK218" i="29"/>
  <c r="AU218" i="29"/>
  <c r="AB218" i="29"/>
  <c r="AL218" i="29"/>
  <c r="AV218" i="29"/>
  <c r="BA218" i="29"/>
  <c r="BC218" i="29"/>
  <c r="BD218" i="29"/>
  <c r="BE218" i="29"/>
  <c r="BF218" i="29"/>
  <c r="BG218" i="29"/>
  <c r="BH218" i="29"/>
  <c r="H219" i="29"/>
  <c r="I219" i="29"/>
  <c r="J219" i="29"/>
  <c r="K219" i="29"/>
  <c r="AX219" i="29"/>
  <c r="L219" i="29"/>
  <c r="M219" i="29"/>
  <c r="N219" i="29"/>
  <c r="O219" i="29"/>
  <c r="P219" i="29"/>
  <c r="AY219" i="29"/>
  <c r="T219" i="29"/>
  <c r="AD219" i="29"/>
  <c r="AN219" i="29"/>
  <c r="U219" i="29"/>
  <c r="AE219" i="29"/>
  <c r="AO219" i="29"/>
  <c r="V219" i="29"/>
  <c r="AF219" i="29"/>
  <c r="AP219" i="29"/>
  <c r="W219" i="29"/>
  <c r="AG219" i="29"/>
  <c r="AQ219" i="29"/>
  <c r="AZ219" i="29"/>
  <c r="BB219" i="29"/>
  <c r="X219" i="29"/>
  <c r="AH219" i="29"/>
  <c r="AR219" i="29"/>
  <c r="Y219" i="29"/>
  <c r="AI219" i="29"/>
  <c r="AS219" i="29"/>
  <c r="Z219" i="29"/>
  <c r="AJ219" i="29"/>
  <c r="AT219" i="29"/>
  <c r="AA219" i="29"/>
  <c r="AK219" i="29"/>
  <c r="AU219" i="29"/>
  <c r="AB219" i="29"/>
  <c r="AL219" i="29"/>
  <c r="AV219" i="29"/>
  <c r="BA219" i="29"/>
  <c r="BC219" i="29"/>
  <c r="BD219" i="29"/>
  <c r="BE219" i="29"/>
  <c r="BF219" i="29"/>
  <c r="BG219" i="29"/>
  <c r="BH219" i="29"/>
  <c r="H220" i="29"/>
  <c r="I220" i="29"/>
  <c r="J220" i="29"/>
  <c r="K220" i="29"/>
  <c r="AX220" i="29"/>
  <c r="L220" i="29"/>
  <c r="M220" i="29"/>
  <c r="N220" i="29"/>
  <c r="O220" i="29"/>
  <c r="P220" i="29"/>
  <c r="AY220" i="29"/>
  <c r="T220" i="29"/>
  <c r="AD220" i="29"/>
  <c r="AN220" i="29"/>
  <c r="U220" i="29"/>
  <c r="AE220" i="29"/>
  <c r="AO220" i="29"/>
  <c r="V220" i="29"/>
  <c r="AF220" i="29"/>
  <c r="AP220" i="29"/>
  <c r="W220" i="29"/>
  <c r="AG220" i="29"/>
  <c r="AQ220" i="29"/>
  <c r="AZ220" i="29"/>
  <c r="BB220" i="29"/>
  <c r="X220" i="29"/>
  <c r="AH220" i="29"/>
  <c r="AR220" i="29"/>
  <c r="Y220" i="29"/>
  <c r="AI220" i="29"/>
  <c r="AS220" i="29"/>
  <c r="Z220" i="29"/>
  <c r="AJ220" i="29"/>
  <c r="AT220" i="29"/>
  <c r="AA220" i="29"/>
  <c r="AK220" i="29"/>
  <c r="AU220" i="29"/>
  <c r="AB220" i="29"/>
  <c r="AL220" i="29"/>
  <c r="AV220" i="29"/>
  <c r="BA220" i="29"/>
  <c r="BC220" i="29"/>
  <c r="BD220" i="29"/>
  <c r="BE220" i="29"/>
  <c r="BF220" i="29"/>
  <c r="BG220" i="29"/>
  <c r="BH220" i="29"/>
  <c r="H221" i="29"/>
  <c r="I221" i="29"/>
  <c r="J221" i="29"/>
  <c r="K221" i="29"/>
  <c r="AX221" i="29"/>
  <c r="L221" i="29"/>
  <c r="M221" i="29"/>
  <c r="N221" i="29"/>
  <c r="O221" i="29"/>
  <c r="P221" i="29"/>
  <c r="AY221" i="29"/>
  <c r="T221" i="29"/>
  <c r="AD221" i="29"/>
  <c r="AN221" i="29"/>
  <c r="U221" i="29"/>
  <c r="AE221" i="29"/>
  <c r="AO221" i="29"/>
  <c r="V221" i="29"/>
  <c r="AF221" i="29"/>
  <c r="AP221" i="29"/>
  <c r="W221" i="29"/>
  <c r="AG221" i="29"/>
  <c r="AQ221" i="29"/>
  <c r="AZ221" i="29"/>
  <c r="BB221" i="29"/>
  <c r="X221" i="29"/>
  <c r="AH221" i="29"/>
  <c r="AR221" i="29"/>
  <c r="Y221" i="29"/>
  <c r="AI221" i="29"/>
  <c r="AS221" i="29"/>
  <c r="Z221" i="29"/>
  <c r="AJ221" i="29"/>
  <c r="AT221" i="29"/>
  <c r="AA221" i="29"/>
  <c r="AK221" i="29"/>
  <c r="AU221" i="29"/>
  <c r="AB221" i="29"/>
  <c r="AL221" i="29"/>
  <c r="AV221" i="29"/>
  <c r="BA221" i="29"/>
  <c r="BC221" i="29"/>
  <c r="BD221" i="29"/>
  <c r="BE221" i="29"/>
  <c r="BF221" i="29"/>
  <c r="BG221" i="29"/>
  <c r="BH221" i="29"/>
  <c r="H222" i="29"/>
  <c r="I222" i="29"/>
  <c r="J222" i="29"/>
  <c r="K222" i="29"/>
  <c r="AX222" i="29"/>
  <c r="L222" i="29"/>
  <c r="M222" i="29"/>
  <c r="N222" i="29"/>
  <c r="O222" i="29"/>
  <c r="P222" i="29"/>
  <c r="AY222" i="29"/>
  <c r="T222" i="29"/>
  <c r="AD222" i="29"/>
  <c r="AN222" i="29"/>
  <c r="U222" i="29"/>
  <c r="AE222" i="29"/>
  <c r="AO222" i="29"/>
  <c r="V222" i="29"/>
  <c r="AF222" i="29"/>
  <c r="AP222" i="29"/>
  <c r="W222" i="29"/>
  <c r="AG222" i="29"/>
  <c r="AQ222" i="29"/>
  <c r="AZ222" i="29"/>
  <c r="BB222" i="29"/>
  <c r="X222" i="29"/>
  <c r="AH222" i="29"/>
  <c r="AR222" i="29"/>
  <c r="Y222" i="29"/>
  <c r="AI222" i="29"/>
  <c r="AS222" i="29"/>
  <c r="Z222" i="29"/>
  <c r="AJ222" i="29"/>
  <c r="AT222" i="29"/>
  <c r="AA222" i="29"/>
  <c r="AK222" i="29"/>
  <c r="AU222" i="29"/>
  <c r="AB222" i="29"/>
  <c r="AL222" i="29"/>
  <c r="AV222" i="29"/>
  <c r="BA222" i="29"/>
  <c r="BC222" i="29"/>
  <c r="BD222" i="29"/>
  <c r="BE222" i="29"/>
  <c r="BF222" i="29"/>
  <c r="BG222" i="29"/>
  <c r="BH222" i="29"/>
  <c r="H223" i="29"/>
  <c r="I223" i="29"/>
  <c r="J223" i="29"/>
  <c r="K223" i="29"/>
  <c r="AX223" i="29"/>
  <c r="L223" i="29"/>
  <c r="M223" i="29"/>
  <c r="N223" i="29"/>
  <c r="O223" i="29"/>
  <c r="P223" i="29"/>
  <c r="AY223" i="29"/>
  <c r="T223" i="29"/>
  <c r="AD223" i="29"/>
  <c r="AN223" i="29"/>
  <c r="U223" i="29"/>
  <c r="AE223" i="29"/>
  <c r="AO223" i="29"/>
  <c r="V223" i="29"/>
  <c r="AF223" i="29"/>
  <c r="AP223" i="29"/>
  <c r="W223" i="29"/>
  <c r="AG223" i="29"/>
  <c r="AQ223" i="29"/>
  <c r="AZ223" i="29"/>
  <c r="BB223" i="29"/>
  <c r="X223" i="29"/>
  <c r="AH223" i="29"/>
  <c r="AR223" i="29"/>
  <c r="Y223" i="29"/>
  <c r="AI223" i="29"/>
  <c r="AS223" i="29"/>
  <c r="Z223" i="29"/>
  <c r="AJ223" i="29"/>
  <c r="AT223" i="29"/>
  <c r="AA223" i="29"/>
  <c r="AK223" i="29"/>
  <c r="AU223" i="29"/>
  <c r="AB223" i="29"/>
  <c r="AL223" i="29"/>
  <c r="AV223" i="29"/>
  <c r="BA223" i="29"/>
  <c r="BC223" i="29"/>
  <c r="BD223" i="29"/>
  <c r="BE223" i="29"/>
  <c r="BF223" i="29"/>
  <c r="BG223" i="29"/>
  <c r="BH223" i="29"/>
  <c r="H224" i="29"/>
  <c r="I224" i="29"/>
  <c r="J224" i="29"/>
  <c r="K224" i="29"/>
  <c r="AX224" i="29"/>
  <c r="L224" i="29"/>
  <c r="M224" i="29"/>
  <c r="N224" i="29"/>
  <c r="O224" i="29"/>
  <c r="P224" i="29"/>
  <c r="AY224" i="29"/>
  <c r="T224" i="29"/>
  <c r="AD224" i="29"/>
  <c r="AN224" i="29"/>
  <c r="U224" i="29"/>
  <c r="AE224" i="29"/>
  <c r="AO224" i="29"/>
  <c r="V224" i="29"/>
  <c r="AF224" i="29"/>
  <c r="AP224" i="29"/>
  <c r="W224" i="29"/>
  <c r="AG224" i="29"/>
  <c r="AQ224" i="29"/>
  <c r="AZ224" i="29"/>
  <c r="BB224" i="29"/>
  <c r="X224" i="29"/>
  <c r="AH224" i="29"/>
  <c r="AR224" i="29"/>
  <c r="Y224" i="29"/>
  <c r="AI224" i="29"/>
  <c r="AS224" i="29"/>
  <c r="Z224" i="29"/>
  <c r="AJ224" i="29"/>
  <c r="AT224" i="29"/>
  <c r="AA224" i="29"/>
  <c r="AK224" i="29"/>
  <c r="AU224" i="29"/>
  <c r="AB224" i="29"/>
  <c r="AL224" i="29"/>
  <c r="AV224" i="29"/>
  <c r="BA224" i="29"/>
  <c r="BC224" i="29"/>
  <c r="BD224" i="29"/>
  <c r="BE224" i="29"/>
  <c r="BF224" i="29"/>
  <c r="BG224" i="29"/>
  <c r="BH224" i="29"/>
  <c r="H225" i="29"/>
  <c r="I225" i="29"/>
  <c r="J225" i="29"/>
  <c r="K225" i="29"/>
  <c r="AX225" i="29"/>
  <c r="L225" i="29"/>
  <c r="M225" i="29"/>
  <c r="N225" i="29"/>
  <c r="O225" i="29"/>
  <c r="P225" i="29"/>
  <c r="AY225" i="29"/>
  <c r="T225" i="29"/>
  <c r="AD225" i="29"/>
  <c r="AN225" i="29"/>
  <c r="U225" i="29"/>
  <c r="AE225" i="29"/>
  <c r="AO225" i="29"/>
  <c r="V225" i="29"/>
  <c r="AF225" i="29"/>
  <c r="AP225" i="29"/>
  <c r="W225" i="29"/>
  <c r="AG225" i="29"/>
  <c r="AQ225" i="29"/>
  <c r="AZ225" i="29"/>
  <c r="BB225" i="29"/>
  <c r="X225" i="29"/>
  <c r="AH225" i="29"/>
  <c r="AR225" i="29"/>
  <c r="Y225" i="29"/>
  <c r="AI225" i="29"/>
  <c r="AS225" i="29"/>
  <c r="Z225" i="29"/>
  <c r="AJ225" i="29"/>
  <c r="AT225" i="29"/>
  <c r="AA225" i="29"/>
  <c r="AK225" i="29"/>
  <c r="AU225" i="29"/>
  <c r="AB225" i="29"/>
  <c r="AL225" i="29"/>
  <c r="AV225" i="29"/>
  <c r="BA225" i="29"/>
  <c r="BC225" i="29"/>
  <c r="BD225" i="29"/>
  <c r="BE225" i="29"/>
  <c r="BF225" i="29"/>
  <c r="BG225" i="29"/>
  <c r="BH225" i="29"/>
  <c r="H226" i="29"/>
  <c r="I226" i="29"/>
  <c r="J226" i="29"/>
  <c r="K226" i="29"/>
  <c r="AX226" i="29"/>
  <c r="L226" i="29"/>
  <c r="M226" i="29"/>
  <c r="N226" i="29"/>
  <c r="O226" i="29"/>
  <c r="P226" i="29"/>
  <c r="AY226" i="29"/>
  <c r="T226" i="29"/>
  <c r="AD226" i="29"/>
  <c r="AN226" i="29"/>
  <c r="U226" i="29"/>
  <c r="AE226" i="29"/>
  <c r="AO226" i="29"/>
  <c r="V226" i="29"/>
  <c r="AF226" i="29"/>
  <c r="AP226" i="29"/>
  <c r="W226" i="29"/>
  <c r="AG226" i="29"/>
  <c r="AQ226" i="29"/>
  <c r="AZ226" i="29"/>
  <c r="BB226" i="29"/>
  <c r="X226" i="29"/>
  <c r="AH226" i="29"/>
  <c r="AR226" i="29"/>
  <c r="Y226" i="29"/>
  <c r="AI226" i="29"/>
  <c r="AS226" i="29"/>
  <c r="Z226" i="29"/>
  <c r="AJ226" i="29"/>
  <c r="AT226" i="29"/>
  <c r="AA226" i="29"/>
  <c r="AK226" i="29"/>
  <c r="AU226" i="29"/>
  <c r="AB226" i="29"/>
  <c r="AL226" i="29"/>
  <c r="AV226" i="29"/>
  <c r="BA226" i="29"/>
  <c r="BC226" i="29"/>
  <c r="BD226" i="29"/>
  <c r="BE226" i="29"/>
  <c r="BF226" i="29"/>
  <c r="BG226" i="29"/>
  <c r="BH226" i="29"/>
  <c r="H227" i="29"/>
  <c r="I227" i="29"/>
  <c r="J227" i="29"/>
  <c r="K227" i="29"/>
  <c r="AX227" i="29"/>
  <c r="L227" i="29"/>
  <c r="M227" i="29"/>
  <c r="N227" i="29"/>
  <c r="O227" i="29"/>
  <c r="P227" i="29"/>
  <c r="AY227" i="29"/>
  <c r="T227" i="29"/>
  <c r="AD227" i="29"/>
  <c r="AN227" i="29"/>
  <c r="U227" i="29"/>
  <c r="AE227" i="29"/>
  <c r="AO227" i="29"/>
  <c r="V227" i="29"/>
  <c r="AF227" i="29"/>
  <c r="AP227" i="29"/>
  <c r="W227" i="29"/>
  <c r="AG227" i="29"/>
  <c r="AQ227" i="29"/>
  <c r="AZ227" i="29"/>
  <c r="BB227" i="29"/>
  <c r="X227" i="29"/>
  <c r="AH227" i="29"/>
  <c r="AR227" i="29"/>
  <c r="Y227" i="29"/>
  <c r="AI227" i="29"/>
  <c r="AS227" i="29"/>
  <c r="Z227" i="29"/>
  <c r="AJ227" i="29"/>
  <c r="AT227" i="29"/>
  <c r="AA227" i="29"/>
  <c r="AK227" i="29"/>
  <c r="AU227" i="29"/>
  <c r="AB227" i="29"/>
  <c r="AL227" i="29"/>
  <c r="AV227" i="29"/>
  <c r="BA227" i="29"/>
  <c r="BC227" i="29"/>
  <c r="BD227" i="29"/>
  <c r="BE227" i="29"/>
  <c r="BF227" i="29"/>
  <c r="BG227" i="29"/>
  <c r="BH227" i="29"/>
  <c r="H228" i="29"/>
  <c r="I228" i="29"/>
  <c r="J228" i="29"/>
  <c r="K228" i="29"/>
  <c r="AX228" i="29"/>
  <c r="L228" i="29"/>
  <c r="M228" i="29"/>
  <c r="N228" i="29"/>
  <c r="O228" i="29"/>
  <c r="P228" i="29"/>
  <c r="AY228" i="29"/>
  <c r="T228" i="29"/>
  <c r="AD228" i="29"/>
  <c r="AN228" i="29"/>
  <c r="U228" i="29"/>
  <c r="AE228" i="29"/>
  <c r="AO228" i="29"/>
  <c r="V228" i="29"/>
  <c r="AF228" i="29"/>
  <c r="AP228" i="29"/>
  <c r="W228" i="29"/>
  <c r="AG228" i="29"/>
  <c r="AQ228" i="29"/>
  <c r="AZ228" i="29"/>
  <c r="BB228" i="29"/>
  <c r="X228" i="29"/>
  <c r="AH228" i="29"/>
  <c r="AR228" i="29"/>
  <c r="Y228" i="29"/>
  <c r="AI228" i="29"/>
  <c r="AS228" i="29"/>
  <c r="Z228" i="29"/>
  <c r="AJ228" i="29"/>
  <c r="AT228" i="29"/>
  <c r="AA228" i="29"/>
  <c r="AK228" i="29"/>
  <c r="AU228" i="29"/>
  <c r="AB228" i="29"/>
  <c r="AL228" i="29"/>
  <c r="AV228" i="29"/>
  <c r="BA228" i="29"/>
  <c r="BC228" i="29"/>
  <c r="BD228" i="29"/>
  <c r="BE228" i="29"/>
  <c r="BF228" i="29"/>
  <c r="BG228" i="29"/>
  <c r="BH228" i="29"/>
  <c r="H229" i="29"/>
  <c r="I229" i="29"/>
  <c r="J229" i="29"/>
  <c r="K229" i="29"/>
  <c r="AX229" i="29"/>
  <c r="L229" i="29"/>
  <c r="M229" i="29"/>
  <c r="N229" i="29"/>
  <c r="O229" i="29"/>
  <c r="P229" i="29"/>
  <c r="AY229" i="29"/>
  <c r="T229" i="29"/>
  <c r="AD229" i="29"/>
  <c r="AN229" i="29"/>
  <c r="U229" i="29"/>
  <c r="AE229" i="29"/>
  <c r="AO229" i="29"/>
  <c r="V229" i="29"/>
  <c r="AF229" i="29"/>
  <c r="AP229" i="29"/>
  <c r="W229" i="29"/>
  <c r="AG229" i="29"/>
  <c r="AQ229" i="29"/>
  <c r="AZ229" i="29"/>
  <c r="BB229" i="29"/>
  <c r="X229" i="29"/>
  <c r="AH229" i="29"/>
  <c r="AR229" i="29"/>
  <c r="Y229" i="29"/>
  <c r="AI229" i="29"/>
  <c r="AS229" i="29"/>
  <c r="Z229" i="29"/>
  <c r="AJ229" i="29"/>
  <c r="AT229" i="29"/>
  <c r="AA229" i="29"/>
  <c r="AK229" i="29"/>
  <c r="AU229" i="29"/>
  <c r="AB229" i="29"/>
  <c r="AL229" i="29"/>
  <c r="AV229" i="29"/>
  <c r="BA229" i="29"/>
  <c r="BC229" i="29"/>
  <c r="BD229" i="29"/>
  <c r="BE229" i="29"/>
  <c r="BF229" i="29"/>
  <c r="BG229" i="29"/>
  <c r="BH229" i="29"/>
  <c r="H230" i="29"/>
  <c r="I230" i="29"/>
  <c r="J230" i="29"/>
  <c r="K230" i="29"/>
  <c r="AX230" i="29"/>
  <c r="L230" i="29"/>
  <c r="M230" i="29"/>
  <c r="N230" i="29"/>
  <c r="O230" i="29"/>
  <c r="P230" i="29"/>
  <c r="AY230" i="29"/>
  <c r="T230" i="29"/>
  <c r="AD230" i="29"/>
  <c r="AN230" i="29"/>
  <c r="U230" i="29"/>
  <c r="AE230" i="29"/>
  <c r="AO230" i="29"/>
  <c r="V230" i="29"/>
  <c r="AF230" i="29"/>
  <c r="AP230" i="29"/>
  <c r="W230" i="29"/>
  <c r="AG230" i="29"/>
  <c r="AQ230" i="29"/>
  <c r="AZ230" i="29"/>
  <c r="BB230" i="29"/>
  <c r="X230" i="29"/>
  <c r="AH230" i="29"/>
  <c r="AR230" i="29"/>
  <c r="Y230" i="29"/>
  <c r="AI230" i="29"/>
  <c r="AS230" i="29"/>
  <c r="Z230" i="29"/>
  <c r="AJ230" i="29"/>
  <c r="AT230" i="29"/>
  <c r="AA230" i="29"/>
  <c r="AK230" i="29"/>
  <c r="AU230" i="29"/>
  <c r="AB230" i="29"/>
  <c r="AL230" i="29"/>
  <c r="AV230" i="29"/>
  <c r="BA230" i="29"/>
  <c r="BC230" i="29"/>
  <c r="BD230" i="29"/>
  <c r="BE230" i="29"/>
  <c r="BF230" i="29"/>
  <c r="BG230" i="29"/>
  <c r="BH230" i="29"/>
  <c r="H231" i="29"/>
  <c r="I231" i="29"/>
  <c r="J231" i="29"/>
  <c r="K231" i="29"/>
  <c r="AX231" i="29"/>
  <c r="L231" i="29"/>
  <c r="M231" i="29"/>
  <c r="N231" i="29"/>
  <c r="O231" i="29"/>
  <c r="P231" i="29"/>
  <c r="AY231" i="29"/>
  <c r="T231" i="29"/>
  <c r="AD231" i="29"/>
  <c r="AN231" i="29"/>
  <c r="U231" i="29"/>
  <c r="AE231" i="29"/>
  <c r="AO231" i="29"/>
  <c r="V231" i="29"/>
  <c r="AF231" i="29"/>
  <c r="AP231" i="29"/>
  <c r="W231" i="29"/>
  <c r="AG231" i="29"/>
  <c r="AQ231" i="29"/>
  <c r="AZ231" i="29"/>
  <c r="BB231" i="29"/>
  <c r="X231" i="29"/>
  <c r="AH231" i="29"/>
  <c r="AR231" i="29"/>
  <c r="Y231" i="29"/>
  <c r="AI231" i="29"/>
  <c r="AS231" i="29"/>
  <c r="Z231" i="29"/>
  <c r="AJ231" i="29"/>
  <c r="AT231" i="29"/>
  <c r="AA231" i="29"/>
  <c r="AK231" i="29"/>
  <c r="AU231" i="29"/>
  <c r="AB231" i="29"/>
  <c r="AL231" i="29"/>
  <c r="AV231" i="29"/>
  <c r="BA231" i="29"/>
  <c r="BC231" i="29"/>
  <c r="BD231" i="29"/>
  <c r="BE231" i="29"/>
  <c r="BF231" i="29"/>
  <c r="BG231" i="29"/>
  <c r="BH231" i="29"/>
  <c r="H232" i="29"/>
  <c r="I232" i="29"/>
  <c r="J232" i="29"/>
  <c r="K232" i="29"/>
  <c r="AX232" i="29"/>
  <c r="L232" i="29"/>
  <c r="M232" i="29"/>
  <c r="N232" i="29"/>
  <c r="O232" i="29"/>
  <c r="P232" i="29"/>
  <c r="AY232" i="29"/>
  <c r="T232" i="29"/>
  <c r="AD232" i="29"/>
  <c r="AN232" i="29"/>
  <c r="U232" i="29"/>
  <c r="AE232" i="29"/>
  <c r="AO232" i="29"/>
  <c r="V232" i="29"/>
  <c r="AF232" i="29"/>
  <c r="AP232" i="29"/>
  <c r="W232" i="29"/>
  <c r="AG232" i="29"/>
  <c r="AQ232" i="29"/>
  <c r="AZ232" i="29"/>
  <c r="BB232" i="29"/>
  <c r="X232" i="29"/>
  <c r="AH232" i="29"/>
  <c r="AR232" i="29"/>
  <c r="Y232" i="29"/>
  <c r="AI232" i="29"/>
  <c r="AS232" i="29"/>
  <c r="Z232" i="29"/>
  <c r="AJ232" i="29"/>
  <c r="AT232" i="29"/>
  <c r="AA232" i="29"/>
  <c r="AK232" i="29"/>
  <c r="AU232" i="29"/>
  <c r="AB232" i="29"/>
  <c r="AL232" i="29"/>
  <c r="AV232" i="29"/>
  <c r="BA232" i="29"/>
  <c r="BC232" i="29"/>
  <c r="BD232" i="29"/>
  <c r="BE232" i="29"/>
  <c r="BF232" i="29"/>
  <c r="BG232" i="29"/>
  <c r="BH232" i="29"/>
  <c r="H233" i="29"/>
  <c r="I233" i="29"/>
  <c r="J233" i="29"/>
  <c r="K233" i="29"/>
  <c r="AX233" i="29"/>
  <c r="L233" i="29"/>
  <c r="M233" i="29"/>
  <c r="N233" i="29"/>
  <c r="O233" i="29"/>
  <c r="P233" i="29"/>
  <c r="AY233" i="29"/>
  <c r="T233" i="29"/>
  <c r="AD233" i="29"/>
  <c r="AN233" i="29"/>
  <c r="U233" i="29"/>
  <c r="AE233" i="29"/>
  <c r="AO233" i="29"/>
  <c r="V233" i="29"/>
  <c r="AF233" i="29"/>
  <c r="AP233" i="29"/>
  <c r="W233" i="29"/>
  <c r="AG233" i="29"/>
  <c r="AQ233" i="29"/>
  <c r="AZ233" i="29"/>
  <c r="BB233" i="29"/>
  <c r="X233" i="29"/>
  <c r="AH233" i="29"/>
  <c r="AR233" i="29"/>
  <c r="Y233" i="29"/>
  <c r="AI233" i="29"/>
  <c r="AS233" i="29"/>
  <c r="Z233" i="29"/>
  <c r="AJ233" i="29"/>
  <c r="AT233" i="29"/>
  <c r="AA233" i="29"/>
  <c r="AK233" i="29"/>
  <c r="AU233" i="29"/>
  <c r="AB233" i="29"/>
  <c r="AL233" i="29"/>
  <c r="AV233" i="29"/>
  <c r="BA233" i="29"/>
  <c r="BC233" i="29"/>
  <c r="BD233" i="29"/>
  <c r="BE233" i="29"/>
  <c r="BF233" i="29"/>
  <c r="BG233" i="29"/>
  <c r="BH233" i="29"/>
  <c r="H234" i="29"/>
  <c r="I234" i="29"/>
  <c r="J234" i="29"/>
  <c r="K234" i="29"/>
  <c r="AX234" i="29"/>
  <c r="L234" i="29"/>
  <c r="M234" i="29"/>
  <c r="N234" i="29"/>
  <c r="O234" i="29"/>
  <c r="P234" i="29"/>
  <c r="AY234" i="29"/>
  <c r="T234" i="29"/>
  <c r="AD234" i="29"/>
  <c r="AN234" i="29"/>
  <c r="U234" i="29"/>
  <c r="AE234" i="29"/>
  <c r="AO234" i="29"/>
  <c r="V234" i="29"/>
  <c r="AF234" i="29"/>
  <c r="AP234" i="29"/>
  <c r="W234" i="29"/>
  <c r="AG234" i="29"/>
  <c r="AQ234" i="29"/>
  <c r="AZ234" i="29"/>
  <c r="BB234" i="29"/>
  <c r="X234" i="29"/>
  <c r="AH234" i="29"/>
  <c r="AR234" i="29"/>
  <c r="Y234" i="29"/>
  <c r="AI234" i="29"/>
  <c r="AS234" i="29"/>
  <c r="Z234" i="29"/>
  <c r="AJ234" i="29"/>
  <c r="AT234" i="29"/>
  <c r="AA234" i="29"/>
  <c r="AK234" i="29"/>
  <c r="AU234" i="29"/>
  <c r="AB234" i="29"/>
  <c r="AL234" i="29"/>
  <c r="AV234" i="29"/>
  <c r="BA234" i="29"/>
  <c r="BC234" i="29"/>
  <c r="BD234" i="29"/>
  <c r="BE234" i="29"/>
  <c r="BF234" i="29"/>
  <c r="BG234" i="29"/>
  <c r="BH234" i="29"/>
  <c r="H235" i="29"/>
  <c r="I235" i="29"/>
  <c r="J235" i="29"/>
  <c r="K235" i="29"/>
  <c r="AX235" i="29"/>
  <c r="L235" i="29"/>
  <c r="M235" i="29"/>
  <c r="N235" i="29"/>
  <c r="O235" i="29"/>
  <c r="P235" i="29"/>
  <c r="AY235" i="29"/>
  <c r="T235" i="29"/>
  <c r="AD235" i="29"/>
  <c r="AN235" i="29"/>
  <c r="U235" i="29"/>
  <c r="AE235" i="29"/>
  <c r="AO235" i="29"/>
  <c r="V235" i="29"/>
  <c r="AF235" i="29"/>
  <c r="AP235" i="29"/>
  <c r="W235" i="29"/>
  <c r="AG235" i="29"/>
  <c r="AQ235" i="29"/>
  <c r="AZ235" i="29"/>
  <c r="BB235" i="29"/>
  <c r="X235" i="29"/>
  <c r="AH235" i="29"/>
  <c r="AR235" i="29"/>
  <c r="Y235" i="29"/>
  <c r="AI235" i="29"/>
  <c r="AS235" i="29"/>
  <c r="Z235" i="29"/>
  <c r="AJ235" i="29"/>
  <c r="AT235" i="29"/>
  <c r="AA235" i="29"/>
  <c r="AK235" i="29"/>
  <c r="AU235" i="29"/>
  <c r="AB235" i="29"/>
  <c r="AL235" i="29"/>
  <c r="AV235" i="29"/>
  <c r="BA235" i="29"/>
  <c r="BC235" i="29"/>
  <c r="BD235" i="29"/>
  <c r="BE235" i="29"/>
  <c r="BF235" i="29"/>
  <c r="BG235" i="29"/>
  <c r="BH235" i="29"/>
  <c r="H236" i="29"/>
  <c r="I236" i="29"/>
  <c r="J236" i="29"/>
  <c r="K236" i="29"/>
  <c r="AX236" i="29"/>
  <c r="L236" i="29"/>
  <c r="M236" i="29"/>
  <c r="N236" i="29"/>
  <c r="O236" i="29"/>
  <c r="P236" i="29"/>
  <c r="AY236" i="29"/>
  <c r="T236" i="29"/>
  <c r="AD236" i="29"/>
  <c r="AN236" i="29"/>
  <c r="U236" i="29"/>
  <c r="AE236" i="29"/>
  <c r="AO236" i="29"/>
  <c r="V236" i="29"/>
  <c r="AF236" i="29"/>
  <c r="AP236" i="29"/>
  <c r="W236" i="29"/>
  <c r="AG236" i="29"/>
  <c r="AQ236" i="29"/>
  <c r="AZ236" i="29"/>
  <c r="BB236" i="29"/>
  <c r="X236" i="29"/>
  <c r="AH236" i="29"/>
  <c r="AR236" i="29"/>
  <c r="Y236" i="29"/>
  <c r="AI236" i="29"/>
  <c r="AS236" i="29"/>
  <c r="Z236" i="29"/>
  <c r="AJ236" i="29"/>
  <c r="AT236" i="29"/>
  <c r="AA236" i="29"/>
  <c r="AK236" i="29"/>
  <c r="AU236" i="29"/>
  <c r="AB236" i="29"/>
  <c r="AL236" i="29"/>
  <c r="AV236" i="29"/>
  <c r="BA236" i="29"/>
  <c r="BC236" i="29"/>
  <c r="BD236" i="29"/>
  <c r="BE236" i="29"/>
  <c r="BF236" i="29"/>
  <c r="BG236" i="29"/>
  <c r="BH236" i="29"/>
  <c r="H237" i="29"/>
  <c r="I237" i="29"/>
  <c r="J237" i="29"/>
  <c r="K237" i="29"/>
  <c r="AX237" i="29"/>
  <c r="L237" i="29"/>
  <c r="M237" i="29"/>
  <c r="N237" i="29"/>
  <c r="O237" i="29"/>
  <c r="P237" i="29"/>
  <c r="AY237" i="29"/>
  <c r="T237" i="29"/>
  <c r="AD237" i="29"/>
  <c r="AN237" i="29"/>
  <c r="U237" i="29"/>
  <c r="AE237" i="29"/>
  <c r="AO237" i="29"/>
  <c r="V237" i="29"/>
  <c r="AF237" i="29"/>
  <c r="AP237" i="29"/>
  <c r="W237" i="29"/>
  <c r="AG237" i="29"/>
  <c r="AQ237" i="29"/>
  <c r="AZ237" i="29"/>
  <c r="BB237" i="29"/>
  <c r="X237" i="29"/>
  <c r="AH237" i="29"/>
  <c r="AR237" i="29"/>
  <c r="Y237" i="29"/>
  <c r="AI237" i="29"/>
  <c r="AS237" i="29"/>
  <c r="Z237" i="29"/>
  <c r="AJ237" i="29"/>
  <c r="AT237" i="29"/>
  <c r="AA237" i="29"/>
  <c r="AK237" i="29"/>
  <c r="AU237" i="29"/>
  <c r="AB237" i="29"/>
  <c r="AL237" i="29"/>
  <c r="AV237" i="29"/>
  <c r="BA237" i="29"/>
  <c r="BC237" i="29"/>
  <c r="BD237" i="29"/>
  <c r="BE237" i="29"/>
  <c r="BF237" i="29"/>
  <c r="BG237" i="29"/>
  <c r="BH237" i="29"/>
  <c r="H238" i="29"/>
  <c r="I238" i="29"/>
  <c r="J238" i="29"/>
  <c r="K238" i="29"/>
  <c r="AX238" i="29"/>
  <c r="L238" i="29"/>
  <c r="M238" i="29"/>
  <c r="N238" i="29"/>
  <c r="O238" i="29"/>
  <c r="P238" i="29"/>
  <c r="AY238" i="29"/>
  <c r="T238" i="29"/>
  <c r="AD238" i="29"/>
  <c r="AN238" i="29"/>
  <c r="U238" i="29"/>
  <c r="AE238" i="29"/>
  <c r="AO238" i="29"/>
  <c r="V238" i="29"/>
  <c r="AF238" i="29"/>
  <c r="AP238" i="29"/>
  <c r="W238" i="29"/>
  <c r="AG238" i="29"/>
  <c r="AQ238" i="29"/>
  <c r="AZ238" i="29"/>
  <c r="BB238" i="29"/>
  <c r="X238" i="29"/>
  <c r="AH238" i="29"/>
  <c r="AR238" i="29"/>
  <c r="Y238" i="29"/>
  <c r="AI238" i="29"/>
  <c r="AS238" i="29"/>
  <c r="Z238" i="29"/>
  <c r="AJ238" i="29"/>
  <c r="AT238" i="29"/>
  <c r="AA238" i="29"/>
  <c r="AK238" i="29"/>
  <c r="AU238" i="29"/>
  <c r="AB238" i="29"/>
  <c r="AL238" i="29"/>
  <c r="AV238" i="29"/>
  <c r="BA238" i="29"/>
  <c r="BC238" i="29"/>
  <c r="BD238" i="29"/>
  <c r="BE238" i="29"/>
  <c r="BF238" i="29"/>
  <c r="BG238" i="29"/>
  <c r="BH238" i="29"/>
  <c r="H239" i="29"/>
  <c r="I239" i="29"/>
  <c r="J239" i="29"/>
  <c r="K239" i="29"/>
  <c r="AX239" i="29"/>
  <c r="L239" i="29"/>
  <c r="M239" i="29"/>
  <c r="N239" i="29"/>
  <c r="O239" i="29"/>
  <c r="P239" i="29"/>
  <c r="AY239" i="29"/>
  <c r="T239" i="29"/>
  <c r="AD239" i="29"/>
  <c r="AN239" i="29"/>
  <c r="U239" i="29"/>
  <c r="AE239" i="29"/>
  <c r="AO239" i="29"/>
  <c r="V239" i="29"/>
  <c r="AF239" i="29"/>
  <c r="AP239" i="29"/>
  <c r="W239" i="29"/>
  <c r="AG239" i="29"/>
  <c r="AQ239" i="29"/>
  <c r="AZ239" i="29"/>
  <c r="BB239" i="29"/>
  <c r="X239" i="29"/>
  <c r="AH239" i="29"/>
  <c r="AR239" i="29"/>
  <c r="Y239" i="29"/>
  <c r="AI239" i="29"/>
  <c r="AS239" i="29"/>
  <c r="Z239" i="29"/>
  <c r="AJ239" i="29"/>
  <c r="AT239" i="29"/>
  <c r="AA239" i="29"/>
  <c r="AK239" i="29"/>
  <c r="AU239" i="29"/>
  <c r="AB239" i="29"/>
  <c r="AL239" i="29"/>
  <c r="AV239" i="29"/>
  <c r="BA239" i="29"/>
  <c r="BC239" i="29"/>
  <c r="BD239" i="29"/>
  <c r="BE239" i="29"/>
  <c r="BF239" i="29"/>
  <c r="BG239" i="29"/>
  <c r="BH239" i="29"/>
  <c r="H240" i="29"/>
  <c r="I240" i="29"/>
  <c r="J240" i="29"/>
  <c r="K240" i="29"/>
  <c r="AX240" i="29"/>
  <c r="L240" i="29"/>
  <c r="M240" i="29"/>
  <c r="N240" i="29"/>
  <c r="O240" i="29"/>
  <c r="P240" i="29"/>
  <c r="AY240" i="29"/>
  <c r="T240" i="29"/>
  <c r="AD240" i="29"/>
  <c r="AN240" i="29"/>
  <c r="U240" i="29"/>
  <c r="AE240" i="29"/>
  <c r="AO240" i="29"/>
  <c r="V240" i="29"/>
  <c r="AF240" i="29"/>
  <c r="AP240" i="29"/>
  <c r="W240" i="29"/>
  <c r="AG240" i="29"/>
  <c r="AQ240" i="29"/>
  <c r="AZ240" i="29"/>
  <c r="BB240" i="29"/>
  <c r="X240" i="29"/>
  <c r="AH240" i="29"/>
  <c r="AR240" i="29"/>
  <c r="Y240" i="29"/>
  <c r="AI240" i="29"/>
  <c r="AS240" i="29"/>
  <c r="Z240" i="29"/>
  <c r="AJ240" i="29"/>
  <c r="AT240" i="29"/>
  <c r="AA240" i="29"/>
  <c r="AK240" i="29"/>
  <c r="AU240" i="29"/>
  <c r="AB240" i="29"/>
  <c r="AL240" i="29"/>
  <c r="AV240" i="29"/>
  <c r="BA240" i="29"/>
  <c r="BC240" i="29"/>
  <c r="BD240" i="29"/>
  <c r="BE240" i="29"/>
  <c r="BF240" i="29"/>
  <c r="BG240" i="29"/>
  <c r="BH240" i="29"/>
  <c r="H241" i="29"/>
  <c r="I241" i="29"/>
  <c r="J241" i="29"/>
  <c r="K241" i="29"/>
  <c r="AX241" i="29"/>
  <c r="L241" i="29"/>
  <c r="M241" i="29"/>
  <c r="N241" i="29"/>
  <c r="O241" i="29"/>
  <c r="P241" i="29"/>
  <c r="AY241" i="29"/>
  <c r="T241" i="29"/>
  <c r="AD241" i="29"/>
  <c r="AN241" i="29"/>
  <c r="U241" i="29"/>
  <c r="AE241" i="29"/>
  <c r="AO241" i="29"/>
  <c r="V241" i="29"/>
  <c r="AF241" i="29"/>
  <c r="AP241" i="29"/>
  <c r="W241" i="29"/>
  <c r="AG241" i="29"/>
  <c r="AQ241" i="29"/>
  <c r="AZ241" i="29"/>
  <c r="BB241" i="29"/>
  <c r="X241" i="29"/>
  <c r="AH241" i="29"/>
  <c r="AR241" i="29"/>
  <c r="Y241" i="29"/>
  <c r="AI241" i="29"/>
  <c r="AS241" i="29"/>
  <c r="Z241" i="29"/>
  <c r="AJ241" i="29"/>
  <c r="AT241" i="29"/>
  <c r="AA241" i="29"/>
  <c r="AK241" i="29"/>
  <c r="AU241" i="29"/>
  <c r="AB241" i="29"/>
  <c r="AL241" i="29"/>
  <c r="AV241" i="29"/>
  <c r="BA241" i="29"/>
  <c r="BC241" i="29"/>
  <c r="BD241" i="29"/>
  <c r="BE241" i="29"/>
  <c r="BF241" i="29"/>
  <c r="BG241" i="29"/>
  <c r="BH241" i="29"/>
  <c r="H242" i="29"/>
  <c r="I242" i="29"/>
  <c r="J242" i="29"/>
  <c r="K242" i="29"/>
  <c r="AX242" i="29"/>
  <c r="L242" i="29"/>
  <c r="M242" i="29"/>
  <c r="N242" i="29"/>
  <c r="O242" i="29"/>
  <c r="P242" i="29"/>
  <c r="AY242" i="29"/>
  <c r="T242" i="29"/>
  <c r="AD242" i="29"/>
  <c r="AN242" i="29"/>
  <c r="U242" i="29"/>
  <c r="AE242" i="29"/>
  <c r="AO242" i="29"/>
  <c r="V242" i="29"/>
  <c r="AF242" i="29"/>
  <c r="AP242" i="29"/>
  <c r="W242" i="29"/>
  <c r="AG242" i="29"/>
  <c r="AQ242" i="29"/>
  <c r="AZ242" i="29"/>
  <c r="BB242" i="29"/>
  <c r="X242" i="29"/>
  <c r="AH242" i="29"/>
  <c r="AR242" i="29"/>
  <c r="Y242" i="29"/>
  <c r="AI242" i="29"/>
  <c r="AS242" i="29"/>
  <c r="Z242" i="29"/>
  <c r="AJ242" i="29"/>
  <c r="AT242" i="29"/>
  <c r="AA242" i="29"/>
  <c r="AK242" i="29"/>
  <c r="AU242" i="29"/>
  <c r="AB242" i="29"/>
  <c r="AL242" i="29"/>
  <c r="AV242" i="29"/>
  <c r="BA242" i="29"/>
  <c r="BC242" i="29"/>
  <c r="BD242" i="29"/>
  <c r="BE242" i="29"/>
  <c r="BF242" i="29"/>
  <c r="BG242" i="29"/>
  <c r="BH242" i="29"/>
  <c r="H243" i="29"/>
  <c r="I243" i="29"/>
  <c r="J243" i="29"/>
  <c r="K243" i="29"/>
  <c r="AX243" i="29"/>
  <c r="L243" i="29"/>
  <c r="M243" i="29"/>
  <c r="N243" i="29"/>
  <c r="O243" i="29"/>
  <c r="P243" i="29"/>
  <c r="AY243" i="29"/>
  <c r="T243" i="29"/>
  <c r="AD243" i="29"/>
  <c r="AN243" i="29"/>
  <c r="U243" i="29"/>
  <c r="AE243" i="29"/>
  <c r="AO243" i="29"/>
  <c r="V243" i="29"/>
  <c r="AF243" i="29"/>
  <c r="AP243" i="29"/>
  <c r="W243" i="29"/>
  <c r="AG243" i="29"/>
  <c r="AQ243" i="29"/>
  <c r="AZ243" i="29"/>
  <c r="BB243" i="29"/>
  <c r="X243" i="29"/>
  <c r="AH243" i="29"/>
  <c r="AR243" i="29"/>
  <c r="Y243" i="29"/>
  <c r="AI243" i="29"/>
  <c r="AS243" i="29"/>
  <c r="Z243" i="29"/>
  <c r="AJ243" i="29"/>
  <c r="AT243" i="29"/>
  <c r="AA243" i="29"/>
  <c r="AK243" i="29"/>
  <c r="AU243" i="29"/>
  <c r="AB243" i="29"/>
  <c r="AL243" i="29"/>
  <c r="AV243" i="29"/>
  <c r="BA243" i="29"/>
  <c r="BC243" i="29"/>
  <c r="BD243" i="29"/>
  <c r="BE243" i="29"/>
  <c r="BF243" i="29"/>
  <c r="BG243" i="29"/>
  <c r="BH243" i="29"/>
  <c r="H244" i="29"/>
  <c r="I244" i="29"/>
  <c r="J244" i="29"/>
  <c r="K244" i="29"/>
  <c r="AX244" i="29"/>
  <c r="L244" i="29"/>
  <c r="M244" i="29"/>
  <c r="N244" i="29"/>
  <c r="O244" i="29"/>
  <c r="P244" i="29"/>
  <c r="AY244" i="29"/>
  <c r="T244" i="29"/>
  <c r="AD244" i="29"/>
  <c r="AN244" i="29"/>
  <c r="U244" i="29"/>
  <c r="AE244" i="29"/>
  <c r="AO244" i="29"/>
  <c r="V244" i="29"/>
  <c r="AF244" i="29"/>
  <c r="AP244" i="29"/>
  <c r="W244" i="29"/>
  <c r="AG244" i="29"/>
  <c r="AQ244" i="29"/>
  <c r="AZ244" i="29"/>
  <c r="BB244" i="29"/>
  <c r="X244" i="29"/>
  <c r="AH244" i="29"/>
  <c r="AR244" i="29"/>
  <c r="Y244" i="29"/>
  <c r="AI244" i="29"/>
  <c r="AS244" i="29"/>
  <c r="Z244" i="29"/>
  <c r="AJ244" i="29"/>
  <c r="AT244" i="29"/>
  <c r="AA244" i="29"/>
  <c r="AK244" i="29"/>
  <c r="AU244" i="29"/>
  <c r="AB244" i="29"/>
  <c r="AL244" i="29"/>
  <c r="AV244" i="29"/>
  <c r="BA244" i="29"/>
  <c r="BC244" i="29"/>
  <c r="BD244" i="29"/>
  <c r="BE244" i="29"/>
  <c r="BF244" i="29"/>
  <c r="BG244" i="29"/>
  <c r="BH244" i="29"/>
  <c r="H245" i="29"/>
  <c r="I245" i="29"/>
  <c r="J245" i="29"/>
  <c r="K245" i="29"/>
  <c r="AX245" i="29"/>
  <c r="L245" i="29"/>
  <c r="M245" i="29"/>
  <c r="N245" i="29"/>
  <c r="O245" i="29"/>
  <c r="P245" i="29"/>
  <c r="AY245" i="29"/>
  <c r="T245" i="29"/>
  <c r="AD245" i="29"/>
  <c r="AN245" i="29"/>
  <c r="U245" i="29"/>
  <c r="AE245" i="29"/>
  <c r="AO245" i="29"/>
  <c r="V245" i="29"/>
  <c r="AF245" i="29"/>
  <c r="AP245" i="29"/>
  <c r="W245" i="29"/>
  <c r="AG245" i="29"/>
  <c r="AQ245" i="29"/>
  <c r="AZ245" i="29"/>
  <c r="BB245" i="29"/>
  <c r="X245" i="29"/>
  <c r="AH245" i="29"/>
  <c r="AR245" i="29"/>
  <c r="Y245" i="29"/>
  <c r="AI245" i="29"/>
  <c r="AS245" i="29"/>
  <c r="Z245" i="29"/>
  <c r="AJ245" i="29"/>
  <c r="AT245" i="29"/>
  <c r="AA245" i="29"/>
  <c r="AK245" i="29"/>
  <c r="AU245" i="29"/>
  <c r="AB245" i="29"/>
  <c r="AL245" i="29"/>
  <c r="AV245" i="29"/>
  <c r="BA245" i="29"/>
  <c r="BC245" i="29"/>
  <c r="BD245" i="29"/>
  <c r="BE245" i="29"/>
  <c r="BF245" i="29"/>
  <c r="BG245" i="29"/>
  <c r="BH245" i="29"/>
  <c r="H246" i="29"/>
  <c r="I246" i="29"/>
  <c r="J246" i="29"/>
  <c r="K246" i="29"/>
  <c r="AX246" i="29"/>
  <c r="L246" i="29"/>
  <c r="M246" i="29"/>
  <c r="N246" i="29"/>
  <c r="O246" i="29"/>
  <c r="P246" i="29"/>
  <c r="AY246" i="29"/>
  <c r="T246" i="29"/>
  <c r="AD246" i="29"/>
  <c r="AN246" i="29"/>
  <c r="U246" i="29"/>
  <c r="AE246" i="29"/>
  <c r="AO246" i="29"/>
  <c r="V246" i="29"/>
  <c r="AF246" i="29"/>
  <c r="AP246" i="29"/>
  <c r="W246" i="29"/>
  <c r="AG246" i="29"/>
  <c r="AQ246" i="29"/>
  <c r="AZ246" i="29"/>
  <c r="BB246" i="29"/>
  <c r="X246" i="29"/>
  <c r="AH246" i="29"/>
  <c r="AR246" i="29"/>
  <c r="Y246" i="29"/>
  <c r="AI246" i="29"/>
  <c r="AS246" i="29"/>
  <c r="Z246" i="29"/>
  <c r="AJ246" i="29"/>
  <c r="AT246" i="29"/>
  <c r="AA246" i="29"/>
  <c r="AK246" i="29"/>
  <c r="AU246" i="29"/>
  <c r="AB246" i="29"/>
  <c r="AL246" i="29"/>
  <c r="AV246" i="29"/>
  <c r="BA246" i="29"/>
  <c r="BC246" i="29"/>
  <c r="BD246" i="29"/>
  <c r="BE246" i="29"/>
  <c r="BF246" i="29"/>
  <c r="BG246" i="29"/>
  <c r="BH246" i="29"/>
  <c r="H247" i="29"/>
  <c r="I247" i="29"/>
  <c r="J247" i="29"/>
  <c r="K247" i="29"/>
  <c r="AX247" i="29"/>
  <c r="L247" i="29"/>
  <c r="M247" i="29"/>
  <c r="N247" i="29"/>
  <c r="O247" i="29"/>
  <c r="P247" i="29"/>
  <c r="AY247" i="29"/>
  <c r="T247" i="29"/>
  <c r="AD247" i="29"/>
  <c r="AN247" i="29"/>
  <c r="U247" i="29"/>
  <c r="AE247" i="29"/>
  <c r="AO247" i="29"/>
  <c r="V247" i="29"/>
  <c r="AF247" i="29"/>
  <c r="AP247" i="29"/>
  <c r="W247" i="29"/>
  <c r="AG247" i="29"/>
  <c r="AQ247" i="29"/>
  <c r="AZ247" i="29"/>
  <c r="BB247" i="29"/>
  <c r="X247" i="29"/>
  <c r="AH247" i="29"/>
  <c r="AR247" i="29"/>
  <c r="Y247" i="29"/>
  <c r="AI247" i="29"/>
  <c r="AS247" i="29"/>
  <c r="Z247" i="29"/>
  <c r="AJ247" i="29"/>
  <c r="AT247" i="29"/>
  <c r="AA247" i="29"/>
  <c r="AK247" i="29"/>
  <c r="AU247" i="29"/>
  <c r="AB247" i="29"/>
  <c r="AL247" i="29"/>
  <c r="AV247" i="29"/>
  <c r="BA247" i="29"/>
  <c r="BC247" i="29"/>
  <c r="BD247" i="29"/>
  <c r="BE247" i="29"/>
  <c r="BF247" i="29"/>
  <c r="BG247" i="29"/>
  <c r="BH247" i="29"/>
  <c r="H248" i="29"/>
  <c r="I248" i="29"/>
  <c r="J248" i="29"/>
  <c r="K248" i="29"/>
  <c r="AX248" i="29"/>
  <c r="L248" i="29"/>
  <c r="M248" i="29"/>
  <c r="N248" i="29"/>
  <c r="O248" i="29"/>
  <c r="P248" i="29"/>
  <c r="AY248" i="29"/>
  <c r="T248" i="29"/>
  <c r="AD248" i="29"/>
  <c r="AN248" i="29"/>
  <c r="U248" i="29"/>
  <c r="AE248" i="29"/>
  <c r="AO248" i="29"/>
  <c r="V248" i="29"/>
  <c r="AF248" i="29"/>
  <c r="AP248" i="29"/>
  <c r="W248" i="29"/>
  <c r="AG248" i="29"/>
  <c r="AQ248" i="29"/>
  <c r="AZ248" i="29"/>
  <c r="BB248" i="29"/>
  <c r="X248" i="29"/>
  <c r="AH248" i="29"/>
  <c r="AR248" i="29"/>
  <c r="Y248" i="29"/>
  <c r="AI248" i="29"/>
  <c r="AS248" i="29"/>
  <c r="Z248" i="29"/>
  <c r="AJ248" i="29"/>
  <c r="AT248" i="29"/>
  <c r="AA248" i="29"/>
  <c r="AK248" i="29"/>
  <c r="AU248" i="29"/>
  <c r="AB248" i="29"/>
  <c r="AL248" i="29"/>
  <c r="AV248" i="29"/>
  <c r="BA248" i="29"/>
  <c r="BC248" i="29"/>
  <c r="BD248" i="29"/>
  <c r="BE248" i="29"/>
  <c r="BF248" i="29"/>
  <c r="BG248" i="29"/>
  <c r="BH248" i="29"/>
  <c r="H249" i="29"/>
  <c r="I249" i="29"/>
  <c r="J249" i="29"/>
  <c r="K249" i="29"/>
  <c r="AX249" i="29"/>
  <c r="L249" i="29"/>
  <c r="M249" i="29"/>
  <c r="N249" i="29"/>
  <c r="O249" i="29"/>
  <c r="P249" i="29"/>
  <c r="AY249" i="29"/>
  <c r="T249" i="29"/>
  <c r="AD249" i="29"/>
  <c r="AN249" i="29"/>
  <c r="U249" i="29"/>
  <c r="AE249" i="29"/>
  <c r="AO249" i="29"/>
  <c r="V249" i="29"/>
  <c r="AF249" i="29"/>
  <c r="AP249" i="29"/>
  <c r="W249" i="29"/>
  <c r="AG249" i="29"/>
  <c r="AQ249" i="29"/>
  <c r="AZ249" i="29"/>
  <c r="BB249" i="29"/>
  <c r="X249" i="29"/>
  <c r="AH249" i="29"/>
  <c r="AR249" i="29"/>
  <c r="Y249" i="29"/>
  <c r="AI249" i="29"/>
  <c r="AS249" i="29"/>
  <c r="Z249" i="29"/>
  <c r="AJ249" i="29"/>
  <c r="AT249" i="29"/>
  <c r="AA249" i="29"/>
  <c r="AK249" i="29"/>
  <c r="AU249" i="29"/>
  <c r="AB249" i="29"/>
  <c r="AL249" i="29"/>
  <c r="AV249" i="29"/>
  <c r="BA249" i="29"/>
  <c r="BC249" i="29"/>
  <c r="BD249" i="29"/>
  <c r="BE249" i="29"/>
  <c r="BF249" i="29"/>
  <c r="BG249" i="29"/>
  <c r="BH249" i="29"/>
  <c r="H250" i="29"/>
  <c r="I250" i="29"/>
  <c r="J250" i="29"/>
  <c r="K250" i="29"/>
  <c r="AX250" i="29"/>
  <c r="L250" i="29"/>
  <c r="M250" i="29"/>
  <c r="N250" i="29"/>
  <c r="O250" i="29"/>
  <c r="P250" i="29"/>
  <c r="AY250" i="29"/>
  <c r="T250" i="29"/>
  <c r="AD250" i="29"/>
  <c r="AN250" i="29"/>
  <c r="U250" i="29"/>
  <c r="AE250" i="29"/>
  <c r="AO250" i="29"/>
  <c r="V250" i="29"/>
  <c r="AF250" i="29"/>
  <c r="AP250" i="29"/>
  <c r="W250" i="29"/>
  <c r="AG250" i="29"/>
  <c r="AQ250" i="29"/>
  <c r="AZ250" i="29"/>
  <c r="BB250" i="29"/>
  <c r="X250" i="29"/>
  <c r="AH250" i="29"/>
  <c r="AR250" i="29"/>
  <c r="Y250" i="29"/>
  <c r="AI250" i="29"/>
  <c r="AS250" i="29"/>
  <c r="Z250" i="29"/>
  <c r="AJ250" i="29"/>
  <c r="AT250" i="29"/>
  <c r="AA250" i="29"/>
  <c r="AK250" i="29"/>
  <c r="AU250" i="29"/>
  <c r="AB250" i="29"/>
  <c r="AL250" i="29"/>
  <c r="AV250" i="29"/>
  <c r="BA250" i="29"/>
  <c r="BC250" i="29"/>
  <c r="BD250" i="29"/>
  <c r="BE250" i="29"/>
  <c r="BF250" i="29"/>
  <c r="BG250" i="29"/>
  <c r="BH250" i="29"/>
  <c r="H251" i="29"/>
  <c r="I251" i="29"/>
  <c r="J251" i="29"/>
  <c r="K251" i="29"/>
  <c r="AX251" i="29"/>
  <c r="L251" i="29"/>
  <c r="M251" i="29"/>
  <c r="N251" i="29"/>
  <c r="O251" i="29"/>
  <c r="P251" i="29"/>
  <c r="AY251" i="29"/>
  <c r="T251" i="29"/>
  <c r="AD251" i="29"/>
  <c r="AN251" i="29"/>
  <c r="U251" i="29"/>
  <c r="AE251" i="29"/>
  <c r="AO251" i="29"/>
  <c r="V251" i="29"/>
  <c r="AF251" i="29"/>
  <c r="AP251" i="29"/>
  <c r="W251" i="29"/>
  <c r="AG251" i="29"/>
  <c r="AQ251" i="29"/>
  <c r="AZ251" i="29"/>
  <c r="BB251" i="29"/>
  <c r="X251" i="29"/>
  <c r="AH251" i="29"/>
  <c r="AR251" i="29"/>
  <c r="Y251" i="29"/>
  <c r="AI251" i="29"/>
  <c r="AS251" i="29"/>
  <c r="Z251" i="29"/>
  <c r="AJ251" i="29"/>
  <c r="AT251" i="29"/>
  <c r="AA251" i="29"/>
  <c r="AK251" i="29"/>
  <c r="AU251" i="29"/>
  <c r="AB251" i="29"/>
  <c r="AL251" i="29"/>
  <c r="AV251" i="29"/>
  <c r="BA251" i="29"/>
  <c r="BC251" i="29"/>
  <c r="BD251" i="29"/>
  <c r="BE251" i="29"/>
  <c r="BF251" i="29"/>
  <c r="BG251" i="29"/>
  <c r="BH251" i="29"/>
  <c r="H252" i="29"/>
  <c r="I252" i="29"/>
  <c r="J252" i="29"/>
  <c r="K252" i="29"/>
  <c r="AX252" i="29"/>
  <c r="L252" i="29"/>
  <c r="M252" i="29"/>
  <c r="N252" i="29"/>
  <c r="O252" i="29"/>
  <c r="P252" i="29"/>
  <c r="AY252" i="29"/>
  <c r="T252" i="29"/>
  <c r="AD252" i="29"/>
  <c r="AN252" i="29"/>
  <c r="U252" i="29"/>
  <c r="AE252" i="29"/>
  <c r="AO252" i="29"/>
  <c r="V252" i="29"/>
  <c r="AF252" i="29"/>
  <c r="AP252" i="29"/>
  <c r="W252" i="29"/>
  <c r="AG252" i="29"/>
  <c r="AQ252" i="29"/>
  <c r="AZ252" i="29"/>
  <c r="BB252" i="29"/>
  <c r="X252" i="29"/>
  <c r="AH252" i="29"/>
  <c r="AR252" i="29"/>
  <c r="Y252" i="29"/>
  <c r="AI252" i="29"/>
  <c r="AS252" i="29"/>
  <c r="Z252" i="29"/>
  <c r="AJ252" i="29"/>
  <c r="AT252" i="29"/>
  <c r="AA252" i="29"/>
  <c r="AK252" i="29"/>
  <c r="AU252" i="29"/>
  <c r="AB252" i="29"/>
  <c r="AL252" i="29"/>
  <c r="AV252" i="29"/>
  <c r="BA252" i="29"/>
  <c r="BC252" i="29"/>
  <c r="BD252" i="29"/>
  <c r="BE252" i="29"/>
  <c r="BF252" i="29"/>
  <c r="BG252" i="29"/>
  <c r="BH252" i="29"/>
  <c r="H253" i="29"/>
  <c r="I253" i="29"/>
  <c r="J253" i="29"/>
  <c r="K253" i="29"/>
  <c r="AX253" i="29"/>
  <c r="L253" i="29"/>
  <c r="M253" i="29"/>
  <c r="N253" i="29"/>
  <c r="O253" i="29"/>
  <c r="P253" i="29"/>
  <c r="AY253" i="29"/>
  <c r="T253" i="29"/>
  <c r="AD253" i="29"/>
  <c r="AN253" i="29"/>
  <c r="U253" i="29"/>
  <c r="AE253" i="29"/>
  <c r="AO253" i="29"/>
  <c r="V253" i="29"/>
  <c r="AF253" i="29"/>
  <c r="AP253" i="29"/>
  <c r="W253" i="29"/>
  <c r="AG253" i="29"/>
  <c r="AQ253" i="29"/>
  <c r="AZ253" i="29"/>
  <c r="BB253" i="29"/>
  <c r="X253" i="29"/>
  <c r="AH253" i="29"/>
  <c r="AR253" i="29"/>
  <c r="Y253" i="29"/>
  <c r="AI253" i="29"/>
  <c r="AS253" i="29"/>
  <c r="Z253" i="29"/>
  <c r="AJ253" i="29"/>
  <c r="AT253" i="29"/>
  <c r="AA253" i="29"/>
  <c r="AK253" i="29"/>
  <c r="AU253" i="29"/>
  <c r="AB253" i="29"/>
  <c r="AL253" i="29"/>
  <c r="AV253" i="29"/>
  <c r="BA253" i="29"/>
  <c r="BC253" i="29"/>
  <c r="BD253" i="29"/>
  <c r="BE253" i="29"/>
  <c r="BF253" i="29"/>
  <c r="BG253" i="29"/>
  <c r="BH253" i="29"/>
  <c r="H254" i="29"/>
  <c r="I254" i="29"/>
  <c r="J254" i="29"/>
  <c r="K254" i="29"/>
  <c r="AX254" i="29"/>
  <c r="L254" i="29"/>
  <c r="M254" i="29"/>
  <c r="N254" i="29"/>
  <c r="O254" i="29"/>
  <c r="P254" i="29"/>
  <c r="AY254" i="29"/>
  <c r="T254" i="29"/>
  <c r="AD254" i="29"/>
  <c r="AN254" i="29"/>
  <c r="U254" i="29"/>
  <c r="AE254" i="29"/>
  <c r="AO254" i="29"/>
  <c r="V254" i="29"/>
  <c r="AF254" i="29"/>
  <c r="AP254" i="29"/>
  <c r="W254" i="29"/>
  <c r="AG254" i="29"/>
  <c r="AQ254" i="29"/>
  <c r="AZ254" i="29"/>
  <c r="BB254" i="29"/>
  <c r="X254" i="29"/>
  <c r="AH254" i="29"/>
  <c r="AR254" i="29"/>
  <c r="Y254" i="29"/>
  <c r="AI254" i="29"/>
  <c r="AS254" i="29"/>
  <c r="Z254" i="29"/>
  <c r="AJ254" i="29"/>
  <c r="AT254" i="29"/>
  <c r="AA254" i="29"/>
  <c r="AK254" i="29"/>
  <c r="AU254" i="29"/>
  <c r="AB254" i="29"/>
  <c r="AL254" i="29"/>
  <c r="AV254" i="29"/>
  <c r="BA254" i="29"/>
  <c r="BC254" i="29"/>
  <c r="BD254" i="29"/>
  <c r="BE254" i="29"/>
  <c r="BF254" i="29"/>
  <c r="BG254" i="29"/>
  <c r="BH254" i="29"/>
  <c r="H255" i="29"/>
  <c r="I255" i="29"/>
  <c r="J255" i="29"/>
  <c r="K255" i="29"/>
  <c r="AX255" i="29"/>
  <c r="L255" i="29"/>
  <c r="M255" i="29"/>
  <c r="N255" i="29"/>
  <c r="O255" i="29"/>
  <c r="P255" i="29"/>
  <c r="AY255" i="29"/>
  <c r="T255" i="29"/>
  <c r="AD255" i="29"/>
  <c r="AN255" i="29"/>
  <c r="U255" i="29"/>
  <c r="AE255" i="29"/>
  <c r="AO255" i="29"/>
  <c r="V255" i="29"/>
  <c r="AF255" i="29"/>
  <c r="AP255" i="29"/>
  <c r="W255" i="29"/>
  <c r="AG255" i="29"/>
  <c r="AQ255" i="29"/>
  <c r="AZ255" i="29"/>
  <c r="BB255" i="29"/>
  <c r="X255" i="29"/>
  <c r="AH255" i="29"/>
  <c r="AR255" i="29"/>
  <c r="Y255" i="29"/>
  <c r="AI255" i="29"/>
  <c r="AS255" i="29"/>
  <c r="Z255" i="29"/>
  <c r="AJ255" i="29"/>
  <c r="AT255" i="29"/>
  <c r="AA255" i="29"/>
  <c r="AK255" i="29"/>
  <c r="AU255" i="29"/>
  <c r="AB255" i="29"/>
  <c r="AL255" i="29"/>
  <c r="AV255" i="29"/>
  <c r="BA255" i="29"/>
  <c r="BC255" i="29"/>
  <c r="BD255" i="29"/>
  <c r="BE255" i="29"/>
  <c r="BF255" i="29"/>
  <c r="BG255" i="29"/>
  <c r="BH255" i="29"/>
  <c r="H256" i="29"/>
  <c r="I256" i="29"/>
  <c r="J256" i="29"/>
  <c r="K256" i="29"/>
  <c r="AX256" i="29"/>
  <c r="L256" i="29"/>
  <c r="M256" i="29"/>
  <c r="N256" i="29"/>
  <c r="O256" i="29"/>
  <c r="P256" i="29"/>
  <c r="AY256" i="29"/>
  <c r="T256" i="29"/>
  <c r="AD256" i="29"/>
  <c r="AN256" i="29"/>
  <c r="U256" i="29"/>
  <c r="AE256" i="29"/>
  <c r="AO256" i="29"/>
  <c r="V256" i="29"/>
  <c r="AF256" i="29"/>
  <c r="AP256" i="29"/>
  <c r="W256" i="29"/>
  <c r="AG256" i="29"/>
  <c r="AQ256" i="29"/>
  <c r="AZ256" i="29"/>
  <c r="BB256" i="29"/>
  <c r="X256" i="29"/>
  <c r="AH256" i="29"/>
  <c r="AR256" i="29"/>
  <c r="Y256" i="29"/>
  <c r="AI256" i="29"/>
  <c r="AS256" i="29"/>
  <c r="Z256" i="29"/>
  <c r="AJ256" i="29"/>
  <c r="AT256" i="29"/>
  <c r="AA256" i="29"/>
  <c r="AK256" i="29"/>
  <c r="AU256" i="29"/>
  <c r="AB256" i="29"/>
  <c r="AL256" i="29"/>
  <c r="AV256" i="29"/>
  <c r="BA256" i="29"/>
  <c r="BC256" i="29"/>
  <c r="BD256" i="29"/>
  <c r="BE256" i="29"/>
  <c r="BF256" i="29"/>
  <c r="BG256" i="29"/>
  <c r="BH256" i="29"/>
  <c r="H257" i="29"/>
  <c r="I257" i="29"/>
  <c r="J257" i="29"/>
  <c r="K257" i="29"/>
  <c r="AX257" i="29"/>
  <c r="L257" i="29"/>
  <c r="M257" i="29"/>
  <c r="N257" i="29"/>
  <c r="O257" i="29"/>
  <c r="P257" i="29"/>
  <c r="AY257" i="29"/>
  <c r="T257" i="29"/>
  <c r="AD257" i="29"/>
  <c r="AN257" i="29"/>
  <c r="U257" i="29"/>
  <c r="AE257" i="29"/>
  <c r="AO257" i="29"/>
  <c r="V257" i="29"/>
  <c r="AF257" i="29"/>
  <c r="AP257" i="29"/>
  <c r="W257" i="29"/>
  <c r="AG257" i="29"/>
  <c r="AQ257" i="29"/>
  <c r="AZ257" i="29"/>
  <c r="BB257" i="29"/>
  <c r="X257" i="29"/>
  <c r="AH257" i="29"/>
  <c r="AR257" i="29"/>
  <c r="Y257" i="29"/>
  <c r="AI257" i="29"/>
  <c r="AS257" i="29"/>
  <c r="Z257" i="29"/>
  <c r="AJ257" i="29"/>
  <c r="AT257" i="29"/>
  <c r="AA257" i="29"/>
  <c r="AK257" i="29"/>
  <c r="AU257" i="29"/>
  <c r="AB257" i="29"/>
  <c r="AL257" i="29"/>
  <c r="AV257" i="29"/>
  <c r="BA257" i="29"/>
  <c r="BC257" i="29"/>
  <c r="BD257" i="29"/>
  <c r="BE257" i="29"/>
  <c r="BF257" i="29"/>
  <c r="BG257" i="29"/>
  <c r="BH257" i="29"/>
  <c r="H258" i="29"/>
  <c r="I258" i="29"/>
  <c r="J258" i="29"/>
  <c r="K258" i="29"/>
  <c r="AX258" i="29"/>
  <c r="L258" i="29"/>
  <c r="M258" i="29"/>
  <c r="N258" i="29"/>
  <c r="O258" i="29"/>
  <c r="P258" i="29"/>
  <c r="AY258" i="29"/>
  <c r="T258" i="29"/>
  <c r="AD258" i="29"/>
  <c r="AN258" i="29"/>
  <c r="U258" i="29"/>
  <c r="AE258" i="29"/>
  <c r="AO258" i="29"/>
  <c r="V258" i="29"/>
  <c r="AF258" i="29"/>
  <c r="AP258" i="29"/>
  <c r="W258" i="29"/>
  <c r="AG258" i="29"/>
  <c r="AQ258" i="29"/>
  <c r="AZ258" i="29"/>
  <c r="BB258" i="29"/>
  <c r="X258" i="29"/>
  <c r="AH258" i="29"/>
  <c r="AR258" i="29"/>
  <c r="Y258" i="29"/>
  <c r="AI258" i="29"/>
  <c r="AS258" i="29"/>
  <c r="Z258" i="29"/>
  <c r="AJ258" i="29"/>
  <c r="AT258" i="29"/>
  <c r="AA258" i="29"/>
  <c r="AK258" i="29"/>
  <c r="AU258" i="29"/>
  <c r="AB258" i="29"/>
  <c r="AL258" i="29"/>
  <c r="AV258" i="29"/>
  <c r="BA258" i="29"/>
  <c r="BC258" i="29"/>
  <c r="BD258" i="29"/>
  <c r="BE258" i="29"/>
  <c r="BF258" i="29"/>
  <c r="BG258" i="29"/>
  <c r="BH258" i="29"/>
  <c r="H259" i="29"/>
  <c r="I259" i="29"/>
  <c r="J259" i="29"/>
  <c r="K259" i="29"/>
  <c r="AX259" i="29"/>
  <c r="L259" i="29"/>
  <c r="M259" i="29"/>
  <c r="N259" i="29"/>
  <c r="O259" i="29"/>
  <c r="P259" i="29"/>
  <c r="AY259" i="29"/>
  <c r="T259" i="29"/>
  <c r="AD259" i="29"/>
  <c r="AN259" i="29"/>
  <c r="U259" i="29"/>
  <c r="AE259" i="29"/>
  <c r="AO259" i="29"/>
  <c r="V259" i="29"/>
  <c r="AF259" i="29"/>
  <c r="AP259" i="29"/>
  <c r="W259" i="29"/>
  <c r="AG259" i="29"/>
  <c r="AQ259" i="29"/>
  <c r="AZ259" i="29"/>
  <c r="BB259" i="29"/>
  <c r="X259" i="29"/>
  <c r="AH259" i="29"/>
  <c r="AR259" i="29"/>
  <c r="Y259" i="29"/>
  <c r="AI259" i="29"/>
  <c r="AS259" i="29"/>
  <c r="Z259" i="29"/>
  <c r="AJ259" i="29"/>
  <c r="AT259" i="29"/>
  <c r="AA259" i="29"/>
  <c r="AK259" i="29"/>
  <c r="AU259" i="29"/>
  <c r="AB259" i="29"/>
  <c r="AL259" i="29"/>
  <c r="AV259" i="29"/>
  <c r="BA259" i="29"/>
  <c r="BC259" i="29"/>
  <c r="BD259" i="29"/>
  <c r="BE259" i="29"/>
  <c r="BF259" i="29"/>
  <c r="BG259" i="29"/>
  <c r="BH259" i="29"/>
  <c r="H260" i="29"/>
  <c r="I260" i="29"/>
  <c r="J260" i="29"/>
  <c r="K260" i="29"/>
  <c r="AX260" i="29"/>
  <c r="L260" i="29"/>
  <c r="M260" i="29"/>
  <c r="N260" i="29"/>
  <c r="O260" i="29"/>
  <c r="P260" i="29"/>
  <c r="AY260" i="29"/>
  <c r="T260" i="29"/>
  <c r="AD260" i="29"/>
  <c r="AN260" i="29"/>
  <c r="U260" i="29"/>
  <c r="AE260" i="29"/>
  <c r="AO260" i="29"/>
  <c r="V260" i="29"/>
  <c r="AF260" i="29"/>
  <c r="AP260" i="29"/>
  <c r="W260" i="29"/>
  <c r="AG260" i="29"/>
  <c r="AQ260" i="29"/>
  <c r="AZ260" i="29"/>
  <c r="BB260" i="29"/>
  <c r="X260" i="29"/>
  <c r="AH260" i="29"/>
  <c r="AR260" i="29"/>
  <c r="Y260" i="29"/>
  <c r="AI260" i="29"/>
  <c r="AS260" i="29"/>
  <c r="Z260" i="29"/>
  <c r="AJ260" i="29"/>
  <c r="AT260" i="29"/>
  <c r="AA260" i="29"/>
  <c r="AK260" i="29"/>
  <c r="AU260" i="29"/>
  <c r="AB260" i="29"/>
  <c r="AL260" i="29"/>
  <c r="AV260" i="29"/>
  <c r="BA260" i="29"/>
  <c r="BC260" i="29"/>
  <c r="BD260" i="29"/>
  <c r="BE260" i="29"/>
  <c r="BF260" i="29"/>
  <c r="BG260" i="29"/>
  <c r="BH260" i="29"/>
  <c r="H261" i="29"/>
  <c r="I261" i="29"/>
  <c r="J261" i="29"/>
  <c r="K261" i="29"/>
  <c r="AX261" i="29"/>
  <c r="L261" i="29"/>
  <c r="M261" i="29"/>
  <c r="N261" i="29"/>
  <c r="O261" i="29"/>
  <c r="P261" i="29"/>
  <c r="AY261" i="29"/>
  <c r="T261" i="29"/>
  <c r="AD261" i="29"/>
  <c r="AN261" i="29"/>
  <c r="U261" i="29"/>
  <c r="AE261" i="29"/>
  <c r="AO261" i="29"/>
  <c r="V261" i="29"/>
  <c r="AF261" i="29"/>
  <c r="AP261" i="29"/>
  <c r="W261" i="29"/>
  <c r="AG261" i="29"/>
  <c r="AQ261" i="29"/>
  <c r="AZ261" i="29"/>
  <c r="BB261" i="29"/>
  <c r="X261" i="29"/>
  <c r="AH261" i="29"/>
  <c r="AR261" i="29"/>
  <c r="Y261" i="29"/>
  <c r="AI261" i="29"/>
  <c r="AS261" i="29"/>
  <c r="Z261" i="29"/>
  <c r="AJ261" i="29"/>
  <c r="AT261" i="29"/>
  <c r="AA261" i="29"/>
  <c r="AK261" i="29"/>
  <c r="AU261" i="29"/>
  <c r="AB261" i="29"/>
  <c r="AL261" i="29"/>
  <c r="AV261" i="29"/>
  <c r="BA261" i="29"/>
  <c r="BC261" i="29"/>
  <c r="BD261" i="29"/>
  <c r="BE261" i="29"/>
  <c r="BF261" i="29"/>
  <c r="BG261" i="29"/>
  <c r="BH261" i="29"/>
  <c r="H262" i="29"/>
  <c r="I262" i="29"/>
  <c r="J262" i="29"/>
  <c r="K262" i="29"/>
  <c r="AX262" i="29"/>
  <c r="L262" i="29"/>
  <c r="M262" i="29"/>
  <c r="N262" i="29"/>
  <c r="O262" i="29"/>
  <c r="P262" i="29"/>
  <c r="AY262" i="29"/>
  <c r="T262" i="29"/>
  <c r="AD262" i="29"/>
  <c r="AN262" i="29"/>
  <c r="U262" i="29"/>
  <c r="AE262" i="29"/>
  <c r="AO262" i="29"/>
  <c r="V262" i="29"/>
  <c r="AF262" i="29"/>
  <c r="AP262" i="29"/>
  <c r="W262" i="29"/>
  <c r="AG262" i="29"/>
  <c r="AQ262" i="29"/>
  <c r="AZ262" i="29"/>
  <c r="BB262" i="29"/>
  <c r="X262" i="29"/>
  <c r="AH262" i="29"/>
  <c r="AR262" i="29"/>
  <c r="Y262" i="29"/>
  <c r="AI262" i="29"/>
  <c r="AS262" i="29"/>
  <c r="Z262" i="29"/>
  <c r="AJ262" i="29"/>
  <c r="AT262" i="29"/>
  <c r="AA262" i="29"/>
  <c r="AK262" i="29"/>
  <c r="AU262" i="29"/>
  <c r="AB262" i="29"/>
  <c r="AL262" i="29"/>
  <c r="AV262" i="29"/>
  <c r="BA262" i="29"/>
  <c r="BC262" i="29"/>
  <c r="BD262" i="29"/>
  <c r="BE262" i="29"/>
  <c r="BF262" i="29"/>
  <c r="BG262" i="29"/>
  <c r="BH262" i="29"/>
  <c r="H263" i="29"/>
  <c r="I263" i="29"/>
  <c r="J263" i="29"/>
  <c r="K263" i="29"/>
  <c r="AX263" i="29"/>
  <c r="L263" i="29"/>
  <c r="M263" i="29"/>
  <c r="N263" i="29"/>
  <c r="O263" i="29"/>
  <c r="P263" i="29"/>
  <c r="AY263" i="29"/>
  <c r="T263" i="29"/>
  <c r="AD263" i="29"/>
  <c r="AN263" i="29"/>
  <c r="U263" i="29"/>
  <c r="AE263" i="29"/>
  <c r="AO263" i="29"/>
  <c r="V263" i="29"/>
  <c r="AF263" i="29"/>
  <c r="AP263" i="29"/>
  <c r="W263" i="29"/>
  <c r="AG263" i="29"/>
  <c r="AQ263" i="29"/>
  <c r="AZ263" i="29"/>
  <c r="BB263" i="29"/>
  <c r="X263" i="29"/>
  <c r="AH263" i="29"/>
  <c r="AR263" i="29"/>
  <c r="Y263" i="29"/>
  <c r="AI263" i="29"/>
  <c r="AS263" i="29"/>
  <c r="Z263" i="29"/>
  <c r="AJ263" i="29"/>
  <c r="AT263" i="29"/>
  <c r="AA263" i="29"/>
  <c r="AK263" i="29"/>
  <c r="AU263" i="29"/>
  <c r="AB263" i="29"/>
  <c r="AL263" i="29"/>
  <c r="AV263" i="29"/>
  <c r="BA263" i="29"/>
  <c r="BC263" i="29"/>
  <c r="BD263" i="29"/>
  <c r="BE263" i="29"/>
  <c r="BF263" i="29"/>
  <c r="BG263" i="29"/>
  <c r="BH263" i="29"/>
  <c r="H264" i="29"/>
  <c r="I264" i="29"/>
  <c r="J264" i="29"/>
  <c r="K264" i="29"/>
  <c r="AX264" i="29"/>
  <c r="L264" i="29"/>
  <c r="M264" i="29"/>
  <c r="N264" i="29"/>
  <c r="O264" i="29"/>
  <c r="P264" i="29"/>
  <c r="AY264" i="29"/>
  <c r="T264" i="29"/>
  <c r="AD264" i="29"/>
  <c r="AN264" i="29"/>
  <c r="U264" i="29"/>
  <c r="AE264" i="29"/>
  <c r="AO264" i="29"/>
  <c r="V264" i="29"/>
  <c r="AF264" i="29"/>
  <c r="AP264" i="29"/>
  <c r="W264" i="29"/>
  <c r="AG264" i="29"/>
  <c r="AQ264" i="29"/>
  <c r="AZ264" i="29"/>
  <c r="BB264" i="29"/>
  <c r="X264" i="29"/>
  <c r="AH264" i="29"/>
  <c r="AR264" i="29"/>
  <c r="Y264" i="29"/>
  <c r="AI264" i="29"/>
  <c r="AS264" i="29"/>
  <c r="Z264" i="29"/>
  <c r="AJ264" i="29"/>
  <c r="AT264" i="29"/>
  <c r="AA264" i="29"/>
  <c r="AK264" i="29"/>
  <c r="AU264" i="29"/>
  <c r="AB264" i="29"/>
  <c r="AL264" i="29"/>
  <c r="AV264" i="29"/>
  <c r="BA264" i="29"/>
  <c r="BC264" i="29"/>
  <c r="BD264" i="29"/>
  <c r="BE264" i="29"/>
  <c r="BF264" i="29"/>
  <c r="BG264" i="29"/>
  <c r="BH264" i="29"/>
  <c r="H265" i="29"/>
  <c r="I265" i="29"/>
  <c r="J265" i="29"/>
  <c r="K265" i="29"/>
  <c r="AX265" i="29"/>
  <c r="L265" i="29"/>
  <c r="M265" i="29"/>
  <c r="N265" i="29"/>
  <c r="O265" i="29"/>
  <c r="P265" i="29"/>
  <c r="AY265" i="29"/>
  <c r="T265" i="29"/>
  <c r="AD265" i="29"/>
  <c r="AN265" i="29"/>
  <c r="U265" i="29"/>
  <c r="AE265" i="29"/>
  <c r="AO265" i="29"/>
  <c r="V265" i="29"/>
  <c r="AF265" i="29"/>
  <c r="AP265" i="29"/>
  <c r="W265" i="29"/>
  <c r="AG265" i="29"/>
  <c r="AQ265" i="29"/>
  <c r="AZ265" i="29"/>
  <c r="BB265" i="29"/>
  <c r="X265" i="29"/>
  <c r="AH265" i="29"/>
  <c r="AR265" i="29"/>
  <c r="Y265" i="29"/>
  <c r="AI265" i="29"/>
  <c r="AS265" i="29"/>
  <c r="Z265" i="29"/>
  <c r="AJ265" i="29"/>
  <c r="AT265" i="29"/>
  <c r="AA265" i="29"/>
  <c r="AK265" i="29"/>
  <c r="AU265" i="29"/>
  <c r="AB265" i="29"/>
  <c r="AL265" i="29"/>
  <c r="AV265" i="29"/>
  <c r="BA265" i="29"/>
  <c r="BC265" i="29"/>
  <c r="BD265" i="29"/>
  <c r="BE265" i="29"/>
  <c r="BF265" i="29"/>
  <c r="BG265" i="29"/>
  <c r="BH265" i="29"/>
  <c r="H266" i="29"/>
  <c r="I266" i="29"/>
  <c r="J266" i="29"/>
  <c r="K266" i="29"/>
  <c r="AX266" i="29"/>
  <c r="L266" i="29"/>
  <c r="M266" i="29"/>
  <c r="N266" i="29"/>
  <c r="O266" i="29"/>
  <c r="P266" i="29"/>
  <c r="AY266" i="29"/>
  <c r="T266" i="29"/>
  <c r="AD266" i="29"/>
  <c r="AN266" i="29"/>
  <c r="U266" i="29"/>
  <c r="AE266" i="29"/>
  <c r="AO266" i="29"/>
  <c r="V266" i="29"/>
  <c r="AF266" i="29"/>
  <c r="AP266" i="29"/>
  <c r="W266" i="29"/>
  <c r="AG266" i="29"/>
  <c r="AQ266" i="29"/>
  <c r="AZ266" i="29"/>
  <c r="BB266" i="29"/>
  <c r="X266" i="29"/>
  <c r="AH266" i="29"/>
  <c r="AR266" i="29"/>
  <c r="Y266" i="29"/>
  <c r="AI266" i="29"/>
  <c r="AS266" i="29"/>
  <c r="Z266" i="29"/>
  <c r="AJ266" i="29"/>
  <c r="AT266" i="29"/>
  <c r="AA266" i="29"/>
  <c r="AK266" i="29"/>
  <c r="AU266" i="29"/>
  <c r="AB266" i="29"/>
  <c r="AL266" i="29"/>
  <c r="AV266" i="29"/>
  <c r="BA266" i="29"/>
  <c r="BC266" i="29"/>
  <c r="BD266" i="29"/>
  <c r="BE266" i="29"/>
  <c r="BF266" i="29"/>
  <c r="BG266" i="29"/>
  <c r="BH266" i="29"/>
  <c r="H267" i="29"/>
  <c r="I267" i="29"/>
  <c r="J267" i="29"/>
  <c r="K267" i="29"/>
  <c r="AX267" i="29"/>
  <c r="L267" i="29"/>
  <c r="M267" i="29"/>
  <c r="N267" i="29"/>
  <c r="O267" i="29"/>
  <c r="P267" i="29"/>
  <c r="AY267" i="29"/>
  <c r="T267" i="29"/>
  <c r="AD267" i="29"/>
  <c r="AN267" i="29"/>
  <c r="U267" i="29"/>
  <c r="AE267" i="29"/>
  <c r="AO267" i="29"/>
  <c r="V267" i="29"/>
  <c r="AF267" i="29"/>
  <c r="AP267" i="29"/>
  <c r="W267" i="29"/>
  <c r="AG267" i="29"/>
  <c r="AQ267" i="29"/>
  <c r="AZ267" i="29"/>
  <c r="BB267" i="29"/>
  <c r="X267" i="29"/>
  <c r="AH267" i="29"/>
  <c r="AR267" i="29"/>
  <c r="Y267" i="29"/>
  <c r="AI267" i="29"/>
  <c r="AS267" i="29"/>
  <c r="Z267" i="29"/>
  <c r="AJ267" i="29"/>
  <c r="AT267" i="29"/>
  <c r="AA267" i="29"/>
  <c r="AK267" i="29"/>
  <c r="AU267" i="29"/>
  <c r="AB267" i="29"/>
  <c r="AL267" i="29"/>
  <c r="AV267" i="29"/>
  <c r="BA267" i="29"/>
  <c r="BC267" i="29"/>
  <c r="BD267" i="29"/>
  <c r="BE267" i="29"/>
  <c r="BF267" i="29"/>
  <c r="BG267" i="29"/>
  <c r="BH267" i="29"/>
  <c r="H268" i="29"/>
  <c r="I268" i="29"/>
  <c r="J268" i="29"/>
  <c r="K268" i="29"/>
  <c r="AX268" i="29"/>
  <c r="L268" i="29"/>
  <c r="M268" i="29"/>
  <c r="N268" i="29"/>
  <c r="O268" i="29"/>
  <c r="P268" i="29"/>
  <c r="AY268" i="29"/>
  <c r="T268" i="29"/>
  <c r="AD268" i="29"/>
  <c r="AN268" i="29"/>
  <c r="U268" i="29"/>
  <c r="AE268" i="29"/>
  <c r="AO268" i="29"/>
  <c r="V268" i="29"/>
  <c r="AF268" i="29"/>
  <c r="AP268" i="29"/>
  <c r="W268" i="29"/>
  <c r="AG268" i="29"/>
  <c r="AQ268" i="29"/>
  <c r="AZ268" i="29"/>
  <c r="BB268" i="29"/>
  <c r="X268" i="29"/>
  <c r="AH268" i="29"/>
  <c r="AR268" i="29"/>
  <c r="Y268" i="29"/>
  <c r="AI268" i="29"/>
  <c r="AS268" i="29"/>
  <c r="Z268" i="29"/>
  <c r="AJ268" i="29"/>
  <c r="AT268" i="29"/>
  <c r="AA268" i="29"/>
  <c r="AK268" i="29"/>
  <c r="AU268" i="29"/>
  <c r="AB268" i="29"/>
  <c r="AL268" i="29"/>
  <c r="AV268" i="29"/>
  <c r="BA268" i="29"/>
  <c r="BC268" i="29"/>
  <c r="BD268" i="29"/>
  <c r="BE268" i="29"/>
  <c r="BF268" i="29"/>
  <c r="BG268" i="29"/>
  <c r="BH268" i="29"/>
  <c r="H269" i="29"/>
  <c r="I269" i="29"/>
  <c r="J269" i="29"/>
  <c r="K269" i="29"/>
  <c r="AX269" i="29"/>
  <c r="L269" i="29"/>
  <c r="M269" i="29"/>
  <c r="N269" i="29"/>
  <c r="O269" i="29"/>
  <c r="P269" i="29"/>
  <c r="AY269" i="29"/>
  <c r="T269" i="29"/>
  <c r="AD269" i="29"/>
  <c r="AN269" i="29"/>
  <c r="U269" i="29"/>
  <c r="AE269" i="29"/>
  <c r="AO269" i="29"/>
  <c r="V269" i="29"/>
  <c r="AF269" i="29"/>
  <c r="AP269" i="29"/>
  <c r="W269" i="29"/>
  <c r="AG269" i="29"/>
  <c r="AQ269" i="29"/>
  <c r="AZ269" i="29"/>
  <c r="BB269" i="29"/>
  <c r="X269" i="29"/>
  <c r="AH269" i="29"/>
  <c r="AR269" i="29"/>
  <c r="Y269" i="29"/>
  <c r="AI269" i="29"/>
  <c r="AS269" i="29"/>
  <c r="Z269" i="29"/>
  <c r="AJ269" i="29"/>
  <c r="AT269" i="29"/>
  <c r="AA269" i="29"/>
  <c r="AK269" i="29"/>
  <c r="AU269" i="29"/>
  <c r="AB269" i="29"/>
  <c r="AL269" i="29"/>
  <c r="AV269" i="29"/>
  <c r="BA269" i="29"/>
  <c r="BC269" i="29"/>
  <c r="BD269" i="29"/>
  <c r="BE269" i="29"/>
  <c r="BF269" i="29"/>
  <c r="BG269" i="29"/>
  <c r="BH269" i="29"/>
  <c r="H270" i="29"/>
  <c r="I270" i="29"/>
  <c r="J270" i="29"/>
  <c r="K270" i="29"/>
  <c r="AX270" i="29"/>
  <c r="L270" i="29"/>
  <c r="M270" i="29"/>
  <c r="N270" i="29"/>
  <c r="O270" i="29"/>
  <c r="P270" i="29"/>
  <c r="AY270" i="29"/>
  <c r="T270" i="29"/>
  <c r="AD270" i="29"/>
  <c r="AN270" i="29"/>
  <c r="U270" i="29"/>
  <c r="AE270" i="29"/>
  <c r="AO270" i="29"/>
  <c r="V270" i="29"/>
  <c r="AF270" i="29"/>
  <c r="AP270" i="29"/>
  <c r="W270" i="29"/>
  <c r="AG270" i="29"/>
  <c r="AQ270" i="29"/>
  <c r="AZ270" i="29"/>
  <c r="BB270" i="29"/>
  <c r="X270" i="29"/>
  <c r="AH270" i="29"/>
  <c r="AR270" i="29"/>
  <c r="Y270" i="29"/>
  <c r="AI270" i="29"/>
  <c r="AS270" i="29"/>
  <c r="Z270" i="29"/>
  <c r="AJ270" i="29"/>
  <c r="AT270" i="29"/>
  <c r="AA270" i="29"/>
  <c r="AK270" i="29"/>
  <c r="AU270" i="29"/>
  <c r="AB270" i="29"/>
  <c r="AL270" i="29"/>
  <c r="AV270" i="29"/>
  <c r="BA270" i="29"/>
  <c r="BC270" i="29"/>
  <c r="BD270" i="29"/>
  <c r="BE270" i="29"/>
  <c r="BF270" i="29"/>
  <c r="BG270" i="29"/>
  <c r="BH270" i="29"/>
  <c r="H271" i="29"/>
  <c r="I271" i="29"/>
  <c r="J271" i="29"/>
  <c r="K271" i="29"/>
  <c r="AX271" i="29"/>
  <c r="L271" i="29"/>
  <c r="M271" i="29"/>
  <c r="N271" i="29"/>
  <c r="O271" i="29"/>
  <c r="P271" i="29"/>
  <c r="AY271" i="29"/>
  <c r="T271" i="29"/>
  <c r="AD271" i="29"/>
  <c r="AN271" i="29"/>
  <c r="U271" i="29"/>
  <c r="AE271" i="29"/>
  <c r="AO271" i="29"/>
  <c r="V271" i="29"/>
  <c r="AF271" i="29"/>
  <c r="AP271" i="29"/>
  <c r="W271" i="29"/>
  <c r="AG271" i="29"/>
  <c r="AQ271" i="29"/>
  <c r="AZ271" i="29"/>
  <c r="BB271" i="29"/>
  <c r="X271" i="29"/>
  <c r="AH271" i="29"/>
  <c r="AR271" i="29"/>
  <c r="Y271" i="29"/>
  <c r="AI271" i="29"/>
  <c r="AS271" i="29"/>
  <c r="Z271" i="29"/>
  <c r="AJ271" i="29"/>
  <c r="AT271" i="29"/>
  <c r="AA271" i="29"/>
  <c r="AK271" i="29"/>
  <c r="AU271" i="29"/>
  <c r="AB271" i="29"/>
  <c r="AL271" i="29"/>
  <c r="AV271" i="29"/>
  <c r="BA271" i="29"/>
  <c r="BC271" i="29"/>
  <c r="BD271" i="29"/>
  <c r="BE271" i="29"/>
  <c r="BF271" i="29"/>
  <c r="BG271" i="29"/>
  <c r="BH271" i="29"/>
  <c r="H272" i="29"/>
  <c r="I272" i="29"/>
  <c r="J272" i="29"/>
  <c r="K272" i="29"/>
  <c r="AX272" i="29"/>
  <c r="L272" i="29"/>
  <c r="M272" i="29"/>
  <c r="N272" i="29"/>
  <c r="O272" i="29"/>
  <c r="P272" i="29"/>
  <c r="AY272" i="29"/>
  <c r="T272" i="29"/>
  <c r="AD272" i="29"/>
  <c r="AN272" i="29"/>
  <c r="U272" i="29"/>
  <c r="AE272" i="29"/>
  <c r="AO272" i="29"/>
  <c r="V272" i="29"/>
  <c r="AF272" i="29"/>
  <c r="AP272" i="29"/>
  <c r="W272" i="29"/>
  <c r="AG272" i="29"/>
  <c r="AQ272" i="29"/>
  <c r="AZ272" i="29"/>
  <c r="BB272" i="29"/>
  <c r="X272" i="29"/>
  <c r="AH272" i="29"/>
  <c r="AR272" i="29"/>
  <c r="Y272" i="29"/>
  <c r="AI272" i="29"/>
  <c r="AS272" i="29"/>
  <c r="Z272" i="29"/>
  <c r="AJ272" i="29"/>
  <c r="AT272" i="29"/>
  <c r="AA272" i="29"/>
  <c r="AK272" i="29"/>
  <c r="AU272" i="29"/>
  <c r="AB272" i="29"/>
  <c r="AL272" i="29"/>
  <c r="AV272" i="29"/>
  <c r="BA272" i="29"/>
  <c r="BC272" i="29"/>
  <c r="BD272" i="29"/>
  <c r="BE272" i="29"/>
  <c r="BF272" i="29"/>
  <c r="BG272" i="29"/>
  <c r="BH272" i="29"/>
  <c r="H273" i="29"/>
  <c r="I273" i="29"/>
  <c r="J273" i="29"/>
  <c r="K273" i="29"/>
  <c r="AX273" i="29"/>
  <c r="L273" i="29"/>
  <c r="M273" i="29"/>
  <c r="N273" i="29"/>
  <c r="O273" i="29"/>
  <c r="P273" i="29"/>
  <c r="AY273" i="29"/>
  <c r="T273" i="29"/>
  <c r="AD273" i="29"/>
  <c r="AN273" i="29"/>
  <c r="U273" i="29"/>
  <c r="AE273" i="29"/>
  <c r="AO273" i="29"/>
  <c r="V273" i="29"/>
  <c r="AF273" i="29"/>
  <c r="AP273" i="29"/>
  <c r="W273" i="29"/>
  <c r="AG273" i="29"/>
  <c r="AQ273" i="29"/>
  <c r="AZ273" i="29"/>
  <c r="BB273" i="29"/>
  <c r="X273" i="29"/>
  <c r="AH273" i="29"/>
  <c r="AR273" i="29"/>
  <c r="Y273" i="29"/>
  <c r="AI273" i="29"/>
  <c r="AS273" i="29"/>
  <c r="Z273" i="29"/>
  <c r="AJ273" i="29"/>
  <c r="AT273" i="29"/>
  <c r="AA273" i="29"/>
  <c r="AK273" i="29"/>
  <c r="AU273" i="29"/>
  <c r="AB273" i="29"/>
  <c r="AL273" i="29"/>
  <c r="AV273" i="29"/>
  <c r="BA273" i="29"/>
  <c r="BC273" i="29"/>
  <c r="BD273" i="29"/>
  <c r="BE273" i="29"/>
  <c r="BF273" i="29"/>
  <c r="BG273" i="29"/>
  <c r="BH273" i="29"/>
  <c r="H274" i="29"/>
  <c r="I274" i="29"/>
  <c r="J274" i="29"/>
  <c r="K274" i="29"/>
  <c r="AX274" i="29"/>
  <c r="L274" i="29"/>
  <c r="M274" i="29"/>
  <c r="N274" i="29"/>
  <c r="O274" i="29"/>
  <c r="P274" i="29"/>
  <c r="AY274" i="29"/>
  <c r="T274" i="29"/>
  <c r="AD274" i="29"/>
  <c r="AN274" i="29"/>
  <c r="U274" i="29"/>
  <c r="AE274" i="29"/>
  <c r="AO274" i="29"/>
  <c r="V274" i="29"/>
  <c r="AF274" i="29"/>
  <c r="AP274" i="29"/>
  <c r="W274" i="29"/>
  <c r="AG274" i="29"/>
  <c r="AQ274" i="29"/>
  <c r="AZ274" i="29"/>
  <c r="BB274" i="29"/>
  <c r="X274" i="29"/>
  <c r="AH274" i="29"/>
  <c r="AR274" i="29"/>
  <c r="Y274" i="29"/>
  <c r="AI274" i="29"/>
  <c r="AS274" i="29"/>
  <c r="Z274" i="29"/>
  <c r="AJ274" i="29"/>
  <c r="AT274" i="29"/>
  <c r="AA274" i="29"/>
  <c r="AK274" i="29"/>
  <c r="AU274" i="29"/>
  <c r="AB274" i="29"/>
  <c r="AL274" i="29"/>
  <c r="AV274" i="29"/>
  <c r="BA274" i="29"/>
  <c r="BC274" i="29"/>
  <c r="BD274" i="29"/>
  <c r="BE274" i="29"/>
  <c r="BF274" i="29"/>
  <c r="BG274" i="29"/>
  <c r="BH274" i="29"/>
  <c r="H275" i="29"/>
  <c r="I275" i="29"/>
  <c r="J275" i="29"/>
  <c r="K275" i="29"/>
  <c r="AX275" i="29"/>
  <c r="L275" i="29"/>
  <c r="M275" i="29"/>
  <c r="N275" i="29"/>
  <c r="O275" i="29"/>
  <c r="P275" i="29"/>
  <c r="AY275" i="29"/>
  <c r="T275" i="29"/>
  <c r="AD275" i="29"/>
  <c r="AN275" i="29"/>
  <c r="U275" i="29"/>
  <c r="AE275" i="29"/>
  <c r="AO275" i="29"/>
  <c r="V275" i="29"/>
  <c r="AF275" i="29"/>
  <c r="AP275" i="29"/>
  <c r="W275" i="29"/>
  <c r="AG275" i="29"/>
  <c r="AQ275" i="29"/>
  <c r="AZ275" i="29"/>
  <c r="BB275" i="29"/>
  <c r="X275" i="29"/>
  <c r="AH275" i="29"/>
  <c r="AR275" i="29"/>
  <c r="Y275" i="29"/>
  <c r="AI275" i="29"/>
  <c r="AS275" i="29"/>
  <c r="Z275" i="29"/>
  <c r="AJ275" i="29"/>
  <c r="AT275" i="29"/>
  <c r="AA275" i="29"/>
  <c r="AK275" i="29"/>
  <c r="AU275" i="29"/>
  <c r="AB275" i="29"/>
  <c r="AL275" i="29"/>
  <c r="AV275" i="29"/>
  <c r="BA275" i="29"/>
  <c r="BC275" i="29"/>
  <c r="BD275" i="29"/>
  <c r="BE275" i="29"/>
  <c r="BF275" i="29"/>
  <c r="BG275" i="29"/>
  <c r="BH275" i="29"/>
  <c r="H276" i="29"/>
  <c r="I276" i="29"/>
  <c r="J276" i="29"/>
  <c r="K276" i="29"/>
  <c r="AX276" i="29"/>
  <c r="L276" i="29"/>
  <c r="M276" i="29"/>
  <c r="N276" i="29"/>
  <c r="O276" i="29"/>
  <c r="P276" i="29"/>
  <c r="AY276" i="29"/>
  <c r="T276" i="29"/>
  <c r="AD276" i="29"/>
  <c r="AN276" i="29"/>
  <c r="U276" i="29"/>
  <c r="AE276" i="29"/>
  <c r="AO276" i="29"/>
  <c r="V276" i="29"/>
  <c r="AF276" i="29"/>
  <c r="AP276" i="29"/>
  <c r="W276" i="29"/>
  <c r="AG276" i="29"/>
  <c r="AQ276" i="29"/>
  <c r="AZ276" i="29"/>
  <c r="BB276" i="29"/>
  <c r="X276" i="29"/>
  <c r="AH276" i="29"/>
  <c r="AR276" i="29"/>
  <c r="Y276" i="29"/>
  <c r="AI276" i="29"/>
  <c r="AS276" i="29"/>
  <c r="Z276" i="29"/>
  <c r="AJ276" i="29"/>
  <c r="AT276" i="29"/>
  <c r="AA276" i="29"/>
  <c r="AK276" i="29"/>
  <c r="AU276" i="29"/>
  <c r="AB276" i="29"/>
  <c r="AL276" i="29"/>
  <c r="AV276" i="29"/>
  <c r="BA276" i="29"/>
  <c r="BC276" i="29"/>
  <c r="BD276" i="29"/>
  <c r="BE276" i="29"/>
  <c r="BF276" i="29"/>
  <c r="BG276" i="29"/>
  <c r="BH276" i="29"/>
  <c r="H277" i="29"/>
  <c r="I277" i="29"/>
  <c r="J277" i="29"/>
  <c r="K277" i="29"/>
  <c r="AX277" i="29"/>
  <c r="L277" i="29"/>
  <c r="M277" i="29"/>
  <c r="N277" i="29"/>
  <c r="O277" i="29"/>
  <c r="P277" i="29"/>
  <c r="AY277" i="29"/>
  <c r="T277" i="29"/>
  <c r="AD277" i="29"/>
  <c r="AN277" i="29"/>
  <c r="U277" i="29"/>
  <c r="AE277" i="29"/>
  <c r="AO277" i="29"/>
  <c r="V277" i="29"/>
  <c r="AF277" i="29"/>
  <c r="AP277" i="29"/>
  <c r="W277" i="29"/>
  <c r="AG277" i="29"/>
  <c r="AQ277" i="29"/>
  <c r="AZ277" i="29"/>
  <c r="BB277" i="29"/>
  <c r="X277" i="29"/>
  <c r="AH277" i="29"/>
  <c r="AR277" i="29"/>
  <c r="Y277" i="29"/>
  <c r="AI277" i="29"/>
  <c r="AS277" i="29"/>
  <c r="Z277" i="29"/>
  <c r="AJ277" i="29"/>
  <c r="AT277" i="29"/>
  <c r="AA277" i="29"/>
  <c r="AK277" i="29"/>
  <c r="AU277" i="29"/>
  <c r="AB277" i="29"/>
  <c r="AL277" i="29"/>
  <c r="AV277" i="29"/>
  <c r="BA277" i="29"/>
  <c r="BC277" i="29"/>
  <c r="BD277" i="29"/>
  <c r="BE277" i="29"/>
  <c r="BF277" i="29"/>
  <c r="BG277" i="29"/>
  <c r="BH277" i="29"/>
  <c r="H278" i="29"/>
  <c r="I278" i="29"/>
  <c r="J278" i="29"/>
  <c r="K278" i="29"/>
  <c r="AX278" i="29"/>
  <c r="L278" i="29"/>
  <c r="M278" i="29"/>
  <c r="N278" i="29"/>
  <c r="O278" i="29"/>
  <c r="P278" i="29"/>
  <c r="AY278" i="29"/>
  <c r="T278" i="29"/>
  <c r="AD278" i="29"/>
  <c r="AN278" i="29"/>
  <c r="U278" i="29"/>
  <c r="AE278" i="29"/>
  <c r="AO278" i="29"/>
  <c r="V278" i="29"/>
  <c r="AF278" i="29"/>
  <c r="AP278" i="29"/>
  <c r="W278" i="29"/>
  <c r="AG278" i="29"/>
  <c r="AQ278" i="29"/>
  <c r="AZ278" i="29"/>
  <c r="BB278" i="29"/>
  <c r="X278" i="29"/>
  <c r="AH278" i="29"/>
  <c r="AR278" i="29"/>
  <c r="Y278" i="29"/>
  <c r="AI278" i="29"/>
  <c r="AS278" i="29"/>
  <c r="Z278" i="29"/>
  <c r="AJ278" i="29"/>
  <c r="AT278" i="29"/>
  <c r="AA278" i="29"/>
  <c r="AK278" i="29"/>
  <c r="AU278" i="29"/>
  <c r="AB278" i="29"/>
  <c r="AL278" i="29"/>
  <c r="AV278" i="29"/>
  <c r="BA278" i="29"/>
  <c r="BC278" i="29"/>
  <c r="BD278" i="29"/>
  <c r="BE278" i="29"/>
  <c r="BF278" i="29"/>
  <c r="BG278" i="29"/>
  <c r="BH278" i="29"/>
  <c r="H279" i="29"/>
  <c r="I279" i="29"/>
  <c r="J279" i="29"/>
  <c r="K279" i="29"/>
  <c r="AX279" i="29"/>
  <c r="L279" i="29"/>
  <c r="M279" i="29"/>
  <c r="N279" i="29"/>
  <c r="O279" i="29"/>
  <c r="P279" i="29"/>
  <c r="AY279" i="29"/>
  <c r="T279" i="29"/>
  <c r="AD279" i="29"/>
  <c r="AN279" i="29"/>
  <c r="U279" i="29"/>
  <c r="AE279" i="29"/>
  <c r="AO279" i="29"/>
  <c r="V279" i="29"/>
  <c r="AF279" i="29"/>
  <c r="AP279" i="29"/>
  <c r="W279" i="29"/>
  <c r="AG279" i="29"/>
  <c r="AQ279" i="29"/>
  <c r="AZ279" i="29"/>
  <c r="BB279" i="29"/>
  <c r="X279" i="29"/>
  <c r="AH279" i="29"/>
  <c r="AR279" i="29"/>
  <c r="Y279" i="29"/>
  <c r="AI279" i="29"/>
  <c r="AS279" i="29"/>
  <c r="Z279" i="29"/>
  <c r="AJ279" i="29"/>
  <c r="AT279" i="29"/>
  <c r="AA279" i="29"/>
  <c r="AK279" i="29"/>
  <c r="AU279" i="29"/>
  <c r="AB279" i="29"/>
  <c r="AL279" i="29"/>
  <c r="AV279" i="29"/>
  <c r="BA279" i="29"/>
  <c r="BC279" i="29"/>
  <c r="BD279" i="29"/>
  <c r="BE279" i="29"/>
  <c r="BF279" i="29"/>
  <c r="BG279" i="29"/>
  <c r="BH279" i="29"/>
  <c r="H280" i="29"/>
  <c r="I280" i="29"/>
  <c r="J280" i="29"/>
  <c r="K280" i="29"/>
  <c r="AX280" i="29"/>
  <c r="L280" i="29"/>
  <c r="M280" i="29"/>
  <c r="N280" i="29"/>
  <c r="O280" i="29"/>
  <c r="P280" i="29"/>
  <c r="AY280" i="29"/>
  <c r="T280" i="29"/>
  <c r="AD280" i="29"/>
  <c r="AN280" i="29"/>
  <c r="U280" i="29"/>
  <c r="AE280" i="29"/>
  <c r="AO280" i="29"/>
  <c r="V280" i="29"/>
  <c r="AF280" i="29"/>
  <c r="AP280" i="29"/>
  <c r="W280" i="29"/>
  <c r="AG280" i="29"/>
  <c r="AQ280" i="29"/>
  <c r="AZ280" i="29"/>
  <c r="BB280" i="29"/>
  <c r="X280" i="29"/>
  <c r="AH280" i="29"/>
  <c r="AR280" i="29"/>
  <c r="Y280" i="29"/>
  <c r="AI280" i="29"/>
  <c r="AS280" i="29"/>
  <c r="Z280" i="29"/>
  <c r="AJ280" i="29"/>
  <c r="AT280" i="29"/>
  <c r="AA280" i="29"/>
  <c r="AK280" i="29"/>
  <c r="AU280" i="29"/>
  <c r="AB280" i="29"/>
  <c r="AL280" i="29"/>
  <c r="AV280" i="29"/>
  <c r="BA280" i="29"/>
  <c r="BC280" i="29"/>
  <c r="BD280" i="29"/>
  <c r="BE280" i="29"/>
  <c r="BF280" i="29"/>
  <c r="BG280" i="29"/>
  <c r="BH280" i="29"/>
  <c r="H281" i="29"/>
  <c r="I281" i="29"/>
  <c r="J281" i="29"/>
  <c r="K281" i="29"/>
  <c r="AX281" i="29"/>
  <c r="L281" i="29"/>
  <c r="M281" i="29"/>
  <c r="N281" i="29"/>
  <c r="O281" i="29"/>
  <c r="P281" i="29"/>
  <c r="AY281" i="29"/>
  <c r="T281" i="29"/>
  <c r="AD281" i="29"/>
  <c r="AN281" i="29"/>
  <c r="U281" i="29"/>
  <c r="AE281" i="29"/>
  <c r="AO281" i="29"/>
  <c r="V281" i="29"/>
  <c r="AF281" i="29"/>
  <c r="AP281" i="29"/>
  <c r="W281" i="29"/>
  <c r="AG281" i="29"/>
  <c r="AQ281" i="29"/>
  <c r="AZ281" i="29"/>
  <c r="BB281" i="29"/>
  <c r="X281" i="29"/>
  <c r="AH281" i="29"/>
  <c r="AR281" i="29"/>
  <c r="Y281" i="29"/>
  <c r="AI281" i="29"/>
  <c r="AS281" i="29"/>
  <c r="Z281" i="29"/>
  <c r="AJ281" i="29"/>
  <c r="AT281" i="29"/>
  <c r="AA281" i="29"/>
  <c r="AK281" i="29"/>
  <c r="AU281" i="29"/>
  <c r="AB281" i="29"/>
  <c r="AL281" i="29"/>
  <c r="AV281" i="29"/>
  <c r="BA281" i="29"/>
  <c r="BC281" i="29"/>
  <c r="BD281" i="29"/>
  <c r="BE281" i="29"/>
  <c r="BF281" i="29"/>
  <c r="BG281" i="29"/>
  <c r="BH281" i="29"/>
  <c r="H282" i="29"/>
  <c r="I282" i="29"/>
  <c r="J282" i="29"/>
  <c r="K282" i="29"/>
  <c r="AX282" i="29"/>
  <c r="L282" i="29"/>
  <c r="M282" i="29"/>
  <c r="N282" i="29"/>
  <c r="O282" i="29"/>
  <c r="P282" i="29"/>
  <c r="AY282" i="29"/>
  <c r="T282" i="29"/>
  <c r="AD282" i="29"/>
  <c r="AN282" i="29"/>
  <c r="U282" i="29"/>
  <c r="AE282" i="29"/>
  <c r="AO282" i="29"/>
  <c r="V282" i="29"/>
  <c r="AF282" i="29"/>
  <c r="AP282" i="29"/>
  <c r="W282" i="29"/>
  <c r="AG282" i="29"/>
  <c r="AQ282" i="29"/>
  <c r="AZ282" i="29"/>
  <c r="BB282" i="29"/>
  <c r="X282" i="29"/>
  <c r="AH282" i="29"/>
  <c r="AR282" i="29"/>
  <c r="Y282" i="29"/>
  <c r="AI282" i="29"/>
  <c r="AS282" i="29"/>
  <c r="Z282" i="29"/>
  <c r="AJ282" i="29"/>
  <c r="AT282" i="29"/>
  <c r="AA282" i="29"/>
  <c r="AK282" i="29"/>
  <c r="AU282" i="29"/>
  <c r="AB282" i="29"/>
  <c r="AL282" i="29"/>
  <c r="AV282" i="29"/>
  <c r="BA282" i="29"/>
  <c r="BC282" i="29"/>
  <c r="BD282" i="29"/>
  <c r="BE282" i="29"/>
  <c r="BF282" i="29"/>
  <c r="BG282" i="29"/>
  <c r="BH282" i="29"/>
  <c r="H283" i="29"/>
  <c r="I283" i="29"/>
  <c r="J283" i="29"/>
  <c r="K283" i="29"/>
  <c r="AX283" i="29"/>
  <c r="L283" i="29"/>
  <c r="M283" i="29"/>
  <c r="N283" i="29"/>
  <c r="O283" i="29"/>
  <c r="P283" i="29"/>
  <c r="AY283" i="29"/>
  <c r="T283" i="29"/>
  <c r="AD283" i="29"/>
  <c r="AN283" i="29"/>
  <c r="U283" i="29"/>
  <c r="AE283" i="29"/>
  <c r="AO283" i="29"/>
  <c r="V283" i="29"/>
  <c r="AF283" i="29"/>
  <c r="AP283" i="29"/>
  <c r="W283" i="29"/>
  <c r="AG283" i="29"/>
  <c r="AQ283" i="29"/>
  <c r="AZ283" i="29"/>
  <c r="BB283" i="29"/>
  <c r="X283" i="29"/>
  <c r="AH283" i="29"/>
  <c r="AR283" i="29"/>
  <c r="Y283" i="29"/>
  <c r="AI283" i="29"/>
  <c r="AS283" i="29"/>
  <c r="Z283" i="29"/>
  <c r="AJ283" i="29"/>
  <c r="AT283" i="29"/>
  <c r="AA283" i="29"/>
  <c r="AK283" i="29"/>
  <c r="AU283" i="29"/>
  <c r="AB283" i="29"/>
  <c r="AL283" i="29"/>
  <c r="AV283" i="29"/>
  <c r="BA283" i="29"/>
  <c r="BC283" i="29"/>
  <c r="BD283" i="29"/>
  <c r="BE283" i="29"/>
  <c r="BF283" i="29"/>
  <c r="BG283" i="29"/>
  <c r="BH283" i="29"/>
  <c r="H284" i="29"/>
  <c r="I284" i="29"/>
  <c r="J284" i="29"/>
  <c r="K284" i="29"/>
  <c r="AX284" i="29"/>
  <c r="L284" i="29"/>
  <c r="M284" i="29"/>
  <c r="N284" i="29"/>
  <c r="O284" i="29"/>
  <c r="P284" i="29"/>
  <c r="AY284" i="29"/>
  <c r="T284" i="29"/>
  <c r="AD284" i="29"/>
  <c r="AN284" i="29"/>
  <c r="U284" i="29"/>
  <c r="AE284" i="29"/>
  <c r="AO284" i="29"/>
  <c r="V284" i="29"/>
  <c r="AF284" i="29"/>
  <c r="AP284" i="29"/>
  <c r="W284" i="29"/>
  <c r="AG284" i="29"/>
  <c r="AQ284" i="29"/>
  <c r="AZ284" i="29"/>
  <c r="BB284" i="29"/>
  <c r="X284" i="29"/>
  <c r="AH284" i="29"/>
  <c r="AR284" i="29"/>
  <c r="Y284" i="29"/>
  <c r="AI284" i="29"/>
  <c r="AS284" i="29"/>
  <c r="Z284" i="29"/>
  <c r="AJ284" i="29"/>
  <c r="AT284" i="29"/>
  <c r="AA284" i="29"/>
  <c r="AK284" i="29"/>
  <c r="AU284" i="29"/>
  <c r="AB284" i="29"/>
  <c r="AL284" i="29"/>
  <c r="AV284" i="29"/>
  <c r="BA284" i="29"/>
  <c r="BC284" i="29"/>
  <c r="BD284" i="29"/>
  <c r="BE284" i="29"/>
  <c r="BF284" i="29"/>
  <c r="BG284" i="29"/>
  <c r="BH284" i="29"/>
  <c r="H285" i="29"/>
  <c r="I285" i="29"/>
  <c r="J285" i="29"/>
  <c r="K285" i="29"/>
  <c r="AX285" i="29"/>
  <c r="L285" i="29"/>
  <c r="M285" i="29"/>
  <c r="N285" i="29"/>
  <c r="O285" i="29"/>
  <c r="P285" i="29"/>
  <c r="AY285" i="29"/>
  <c r="T285" i="29"/>
  <c r="AD285" i="29"/>
  <c r="AN285" i="29"/>
  <c r="U285" i="29"/>
  <c r="AE285" i="29"/>
  <c r="AO285" i="29"/>
  <c r="V285" i="29"/>
  <c r="AF285" i="29"/>
  <c r="AP285" i="29"/>
  <c r="W285" i="29"/>
  <c r="AG285" i="29"/>
  <c r="AQ285" i="29"/>
  <c r="AZ285" i="29"/>
  <c r="BB285" i="29"/>
  <c r="X285" i="29"/>
  <c r="AH285" i="29"/>
  <c r="AR285" i="29"/>
  <c r="Y285" i="29"/>
  <c r="AI285" i="29"/>
  <c r="AS285" i="29"/>
  <c r="Z285" i="29"/>
  <c r="AJ285" i="29"/>
  <c r="AT285" i="29"/>
  <c r="AA285" i="29"/>
  <c r="AK285" i="29"/>
  <c r="AU285" i="29"/>
  <c r="AB285" i="29"/>
  <c r="AL285" i="29"/>
  <c r="AV285" i="29"/>
  <c r="BA285" i="29"/>
  <c r="BC285" i="29"/>
  <c r="BD285" i="29"/>
  <c r="BE285" i="29"/>
  <c r="BF285" i="29"/>
  <c r="BG285" i="29"/>
  <c r="BH285" i="29"/>
  <c r="H286" i="29"/>
  <c r="I286" i="29"/>
  <c r="J286" i="29"/>
  <c r="K286" i="29"/>
  <c r="AX286" i="29"/>
  <c r="L286" i="29"/>
  <c r="M286" i="29"/>
  <c r="N286" i="29"/>
  <c r="O286" i="29"/>
  <c r="P286" i="29"/>
  <c r="AY286" i="29"/>
  <c r="T286" i="29"/>
  <c r="AD286" i="29"/>
  <c r="AN286" i="29"/>
  <c r="U286" i="29"/>
  <c r="AE286" i="29"/>
  <c r="AO286" i="29"/>
  <c r="V286" i="29"/>
  <c r="AF286" i="29"/>
  <c r="AP286" i="29"/>
  <c r="W286" i="29"/>
  <c r="AG286" i="29"/>
  <c r="AQ286" i="29"/>
  <c r="AZ286" i="29"/>
  <c r="BB286" i="29"/>
  <c r="X286" i="29"/>
  <c r="AH286" i="29"/>
  <c r="AR286" i="29"/>
  <c r="Y286" i="29"/>
  <c r="AI286" i="29"/>
  <c r="AS286" i="29"/>
  <c r="Z286" i="29"/>
  <c r="AJ286" i="29"/>
  <c r="AT286" i="29"/>
  <c r="AA286" i="29"/>
  <c r="AK286" i="29"/>
  <c r="AU286" i="29"/>
  <c r="AB286" i="29"/>
  <c r="AL286" i="29"/>
  <c r="AV286" i="29"/>
  <c r="BA286" i="29"/>
  <c r="BC286" i="29"/>
  <c r="BD286" i="29"/>
  <c r="BE286" i="29"/>
  <c r="BF286" i="29"/>
  <c r="BG286" i="29"/>
  <c r="BH286" i="29"/>
  <c r="H287" i="29"/>
  <c r="I287" i="29"/>
  <c r="J287" i="29"/>
  <c r="K287" i="29"/>
  <c r="AX287" i="29"/>
  <c r="L287" i="29"/>
  <c r="M287" i="29"/>
  <c r="N287" i="29"/>
  <c r="O287" i="29"/>
  <c r="P287" i="29"/>
  <c r="AY287" i="29"/>
  <c r="T287" i="29"/>
  <c r="AD287" i="29"/>
  <c r="AN287" i="29"/>
  <c r="U287" i="29"/>
  <c r="AE287" i="29"/>
  <c r="AO287" i="29"/>
  <c r="V287" i="29"/>
  <c r="AF287" i="29"/>
  <c r="AP287" i="29"/>
  <c r="W287" i="29"/>
  <c r="AG287" i="29"/>
  <c r="AQ287" i="29"/>
  <c r="AZ287" i="29"/>
  <c r="BB287" i="29"/>
  <c r="X287" i="29"/>
  <c r="AH287" i="29"/>
  <c r="AR287" i="29"/>
  <c r="Y287" i="29"/>
  <c r="AI287" i="29"/>
  <c r="AS287" i="29"/>
  <c r="Z287" i="29"/>
  <c r="AJ287" i="29"/>
  <c r="AT287" i="29"/>
  <c r="AA287" i="29"/>
  <c r="AK287" i="29"/>
  <c r="AU287" i="29"/>
  <c r="AB287" i="29"/>
  <c r="AL287" i="29"/>
  <c r="AV287" i="29"/>
  <c r="BA287" i="29"/>
  <c r="BC287" i="29"/>
  <c r="BD287" i="29"/>
  <c r="BE287" i="29"/>
  <c r="BF287" i="29"/>
  <c r="BG287" i="29"/>
  <c r="BH287" i="29"/>
  <c r="H288" i="29"/>
  <c r="I288" i="29"/>
  <c r="J288" i="29"/>
  <c r="K288" i="29"/>
  <c r="AX288" i="29"/>
  <c r="L288" i="29"/>
  <c r="M288" i="29"/>
  <c r="N288" i="29"/>
  <c r="O288" i="29"/>
  <c r="P288" i="29"/>
  <c r="AY288" i="29"/>
  <c r="T288" i="29"/>
  <c r="AD288" i="29"/>
  <c r="AN288" i="29"/>
  <c r="U288" i="29"/>
  <c r="AE288" i="29"/>
  <c r="AO288" i="29"/>
  <c r="V288" i="29"/>
  <c r="AF288" i="29"/>
  <c r="AP288" i="29"/>
  <c r="W288" i="29"/>
  <c r="AG288" i="29"/>
  <c r="AQ288" i="29"/>
  <c r="AZ288" i="29"/>
  <c r="BB288" i="29"/>
  <c r="X288" i="29"/>
  <c r="AH288" i="29"/>
  <c r="AR288" i="29"/>
  <c r="Y288" i="29"/>
  <c r="AI288" i="29"/>
  <c r="AS288" i="29"/>
  <c r="Z288" i="29"/>
  <c r="AJ288" i="29"/>
  <c r="AT288" i="29"/>
  <c r="AA288" i="29"/>
  <c r="AK288" i="29"/>
  <c r="AU288" i="29"/>
  <c r="AB288" i="29"/>
  <c r="AL288" i="29"/>
  <c r="AV288" i="29"/>
  <c r="BA288" i="29"/>
  <c r="BC288" i="29"/>
  <c r="BD288" i="29"/>
  <c r="BE288" i="29"/>
  <c r="BF288" i="29"/>
  <c r="BG288" i="29"/>
  <c r="BH288" i="29"/>
  <c r="H289" i="29"/>
  <c r="I289" i="29"/>
  <c r="J289" i="29"/>
  <c r="K289" i="29"/>
  <c r="AX289" i="29"/>
  <c r="L289" i="29"/>
  <c r="M289" i="29"/>
  <c r="N289" i="29"/>
  <c r="O289" i="29"/>
  <c r="P289" i="29"/>
  <c r="AY289" i="29"/>
  <c r="T289" i="29"/>
  <c r="AD289" i="29"/>
  <c r="AN289" i="29"/>
  <c r="U289" i="29"/>
  <c r="AE289" i="29"/>
  <c r="AO289" i="29"/>
  <c r="V289" i="29"/>
  <c r="AF289" i="29"/>
  <c r="AP289" i="29"/>
  <c r="W289" i="29"/>
  <c r="AG289" i="29"/>
  <c r="AQ289" i="29"/>
  <c r="AZ289" i="29"/>
  <c r="BB289" i="29"/>
  <c r="X289" i="29"/>
  <c r="AH289" i="29"/>
  <c r="AR289" i="29"/>
  <c r="Y289" i="29"/>
  <c r="AI289" i="29"/>
  <c r="AS289" i="29"/>
  <c r="Z289" i="29"/>
  <c r="AJ289" i="29"/>
  <c r="AT289" i="29"/>
  <c r="AA289" i="29"/>
  <c r="AK289" i="29"/>
  <c r="AU289" i="29"/>
  <c r="AB289" i="29"/>
  <c r="AL289" i="29"/>
  <c r="AV289" i="29"/>
  <c r="BA289" i="29"/>
  <c r="BC289" i="29"/>
  <c r="BD289" i="29"/>
  <c r="BE289" i="29"/>
  <c r="BF289" i="29"/>
  <c r="BG289" i="29"/>
  <c r="BH289" i="29"/>
  <c r="H290" i="29"/>
  <c r="I290" i="29"/>
  <c r="J290" i="29"/>
  <c r="K290" i="29"/>
  <c r="AX290" i="29"/>
  <c r="L290" i="29"/>
  <c r="M290" i="29"/>
  <c r="N290" i="29"/>
  <c r="O290" i="29"/>
  <c r="P290" i="29"/>
  <c r="AY290" i="29"/>
  <c r="T290" i="29"/>
  <c r="AD290" i="29"/>
  <c r="AN290" i="29"/>
  <c r="U290" i="29"/>
  <c r="AE290" i="29"/>
  <c r="AO290" i="29"/>
  <c r="V290" i="29"/>
  <c r="AF290" i="29"/>
  <c r="AP290" i="29"/>
  <c r="W290" i="29"/>
  <c r="AG290" i="29"/>
  <c r="AQ290" i="29"/>
  <c r="AZ290" i="29"/>
  <c r="BB290" i="29"/>
  <c r="X290" i="29"/>
  <c r="AH290" i="29"/>
  <c r="AR290" i="29"/>
  <c r="Y290" i="29"/>
  <c r="AI290" i="29"/>
  <c r="AS290" i="29"/>
  <c r="Z290" i="29"/>
  <c r="AJ290" i="29"/>
  <c r="AT290" i="29"/>
  <c r="AA290" i="29"/>
  <c r="AK290" i="29"/>
  <c r="AU290" i="29"/>
  <c r="AB290" i="29"/>
  <c r="AL290" i="29"/>
  <c r="AV290" i="29"/>
  <c r="BA290" i="29"/>
  <c r="BC290" i="29"/>
  <c r="BD290" i="29"/>
  <c r="BE290" i="29"/>
  <c r="BF290" i="29"/>
  <c r="BG290" i="29"/>
  <c r="BH290" i="29"/>
  <c r="H291" i="29"/>
  <c r="I291" i="29"/>
  <c r="J291" i="29"/>
  <c r="K291" i="29"/>
  <c r="AX291" i="29"/>
  <c r="L291" i="29"/>
  <c r="M291" i="29"/>
  <c r="N291" i="29"/>
  <c r="O291" i="29"/>
  <c r="P291" i="29"/>
  <c r="AY291" i="29"/>
  <c r="T291" i="29"/>
  <c r="AD291" i="29"/>
  <c r="AN291" i="29"/>
  <c r="U291" i="29"/>
  <c r="AE291" i="29"/>
  <c r="AO291" i="29"/>
  <c r="V291" i="29"/>
  <c r="AF291" i="29"/>
  <c r="AP291" i="29"/>
  <c r="W291" i="29"/>
  <c r="AG291" i="29"/>
  <c r="AQ291" i="29"/>
  <c r="AZ291" i="29"/>
  <c r="BB291" i="29"/>
  <c r="X291" i="29"/>
  <c r="AH291" i="29"/>
  <c r="AR291" i="29"/>
  <c r="Y291" i="29"/>
  <c r="AI291" i="29"/>
  <c r="AS291" i="29"/>
  <c r="Z291" i="29"/>
  <c r="AJ291" i="29"/>
  <c r="AT291" i="29"/>
  <c r="AA291" i="29"/>
  <c r="AK291" i="29"/>
  <c r="AU291" i="29"/>
  <c r="AB291" i="29"/>
  <c r="AL291" i="29"/>
  <c r="AV291" i="29"/>
  <c r="BA291" i="29"/>
  <c r="BC291" i="29"/>
  <c r="BD291" i="29"/>
  <c r="BE291" i="29"/>
  <c r="BF291" i="29"/>
  <c r="BG291" i="29"/>
  <c r="BH291" i="29"/>
  <c r="H292" i="29"/>
  <c r="I292" i="29"/>
  <c r="J292" i="29"/>
  <c r="K292" i="29"/>
  <c r="AX292" i="29"/>
  <c r="L292" i="29"/>
  <c r="M292" i="29"/>
  <c r="N292" i="29"/>
  <c r="O292" i="29"/>
  <c r="P292" i="29"/>
  <c r="AY292" i="29"/>
  <c r="T292" i="29"/>
  <c r="AD292" i="29"/>
  <c r="AN292" i="29"/>
  <c r="U292" i="29"/>
  <c r="AE292" i="29"/>
  <c r="AO292" i="29"/>
  <c r="V292" i="29"/>
  <c r="AF292" i="29"/>
  <c r="AP292" i="29"/>
  <c r="W292" i="29"/>
  <c r="AG292" i="29"/>
  <c r="AQ292" i="29"/>
  <c r="AZ292" i="29"/>
  <c r="BB292" i="29"/>
  <c r="X292" i="29"/>
  <c r="AH292" i="29"/>
  <c r="AR292" i="29"/>
  <c r="Y292" i="29"/>
  <c r="AI292" i="29"/>
  <c r="AS292" i="29"/>
  <c r="Z292" i="29"/>
  <c r="AJ292" i="29"/>
  <c r="AT292" i="29"/>
  <c r="AA292" i="29"/>
  <c r="AK292" i="29"/>
  <c r="AU292" i="29"/>
  <c r="AB292" i="29"/>
  <c r="AL292" i="29"/>
  <c r="AV292" i="29"/>
  <c r="BA292" i="29"/>
  <c r="BC292" i="29"/>
  <c r="BD292" i="29"/>
  <c r="BE292" i="29"/>
  <c r="BF292" i="29"/>
  <c r="BG292" i="29"/>
  <c r="BH292" i="29"/>
  <c r="H293" i="29"/>
  <c r="I293" i="29"/>
  <c r="J293" i="29"/>
  <c r="K293" i="29"/>
  <c r="AX293" i="29"/>
  <c r="L293" i="29"/>
  <c r="M293" i="29"/>
  <c r="N293" i="29"/>
  <c r="O293" i="29"/>
  <c r="P293" i="29"/>
  <c r="AY293" i="29"/>
  <c r="T293" i="29"/>
  <c r="AD293" i="29"/>
  <c r="AN293" i="29"/>
  <c r="U293" i="29"/>
  <c r="AE293" i="29"/>
  <c r="AO293" i="29"/>
  <c r="V293" i="29"/>
  <c r="AF293" i="29"/>
  <c r="AP293" i="29"/>
  <c r="W293" i="29"/>
  <c r="AG293" i="29"/>
  <c r="AQ293" i="29"/>
  <c r="AZ293" i="29"/>
  <c r="BB293" i="29"/>
  <c r="X293" i="29"/>
  <c r="AH293" i="29"/>
  <c r="AR293" i="29"/>
  <c r="Y293" i="29"/>
  <c r="AI293" i="29"/>
  <c r="AS293" i="29"/>
  <c r="Z293" i="29"/>
  <c r="AJ293" i="29"/>
  <c r="AT293" i="29"/>
  <c r="AA293" i="29"/>
  <c r="AK293" i="29"/>
  <c r="AU293" i="29"/>
  <c r="AB293" i="29"/>
  <c r="AL293" i="29"/>
  <c r="AV293" i="29"/>
  <c r="BA293" i="29"/>
  <c r="BC293" i="29"/>
  <c r="BD293" i="29"/>
  <c r="BE293" i="29"/>
  <c r="BF293" i="29"/>
  <c r="BG293" i="29"/>
  <c r="BH293" i="29"/>
  <c r="H294" i="29"/>
  <c r="I294" i="29"/>
  <c r="J294" i="29"/>
  <c r="K294" i="29"/>
  <c r="AX294" i="29"/>
  <c r="L294" i="29"/>
  <c r="M294" i="29"/>
  <c r="N294" i="29"/>
  <c r="O294" i="29"/>
  <c r="P294" i="29"/>
  <c r="AY294" i="29"/>
  <c r="T294" i="29"/>
  <c r="AD294" i="29"/>
  <c r="AN294" i="29"/>
  <c r="U294" i="29"/>
  <c r="AE294" i="29"/>
  <c r="AO294" i="29"/>
  <c r="V294" i="29"/>
  <c r="AF294" i="29"/>
  <c r="AP294" i="29"/>
  <c r="W294" i="29"/>
  <c r="AG294" i="29"/>
  <c r="AQ294" i="29"/>
  <c r="AZ294" i="29"/>
  <c r="BB294" i="29"/>
  <c r="X294" i="29"/>
  <c r="AH294" i="29"/>
  <c r="AR294" i="29"/>
  <c r="Y294" i="29"/>
  <c r="AI294" i="29"/>
  <c r="AS294" i="29"/>
  <c r="Z294" i="29"/>
  <c r="AJ294" i="29"/>
  <c r="AT294" i="29"/>
  <c r="AA294" i="29"/>
  <c r="AK294" i="29"/>
  <c r="AU294" i="29"/>
  <c r="AB294" i="29"/>
  <c r="AL294" i="29"/>
  <c r="AV294" i="29"/>
  <c r="BA294" i="29"/>
  <c r="BC294" i="29"/>
  <c r="BD294" i="29"/>
  <c r="BE294" i="29"/>
  <c r="BF294" i="29"/>
  <c r="BG294" i="29"/>
  <c r="BH294" i="29"/>
  <c r="H295" i="29"/>
  <c r="I295" i="29"/>
  <c r="J295" i="29"/>
  <c r="K295" i="29"/>
  <c r="AX295" i="29"/>
  <c r="L295" i="29"/>
  <c r="M295" i="29"/>
  <c r="N295" i="29"/>
  <c r="O295" i="29"/>
  <c r="P295" i="29"/>
  <c r="AY295" i="29"/>
  <c r="T295" i="29"/>
  <c r="AD295" i="29"/>
  <c r="AN295" i="29"/>
  <c r="U295" i="29"/>
  <c r="AE295" i="29"/>
  <c r="AO295" i="29"/>
  <c r="V295" i="29"/>
  <c r="AF295" i="29"/>
  <c r="AP295" i="29"/>
  <c r="W295" i="29"/>
  <c r="AG295" i="29"/>
  <c r="AQ295" i="29"/>
  <c r="AZ295" i="29"/>
  <c r="BB295" i="29"/>
  <c r="X295" i="29"/>
  <c r="AH295" i="29"/>
  <c r="AR295" i="29"/>
  <c r="Y295" i="29"/>
  <c r="AI295" i="29"/>
  <c r="AS295" i="29"/>
  <c r="Z295" i="29"/>
  <c r="AJ295" i="29"/>
  <c r="AT295" i="29"/>
  <c r="AA295" i="29"/>
  <c r="AK295" i="29"/>
  <c r="AU295" i="29"/>
  <c r="AB295" i="29"/>
  <c r="AL295" i="29"/>
  <c r="AV295" i="29"/>
  <c r="BA295" i="29"/>
  <c r="BC295" i="29"/>
  <c r="BD295" i="29"/>
  <c r="BE295" i="29"/>
  <c r="BF295" i="29"/>
  <c r="BG295" i="29"/>
  <c r="BH295" i="29"/>
  <c r="H296" i="29"/>
  <c r="I296" i="29"/>
  <c r="J296" i="29"/>
  <c r="K296" i="29"/>
  <c r="AX296" i="29"/>
  <c r="L296" i="29"/>
  <c r="M296" i="29"/>
  <c r="N296" i="29"/>
  <c r="O296" i="29"/>
  <c r="P296" i="29"/>
  <c r="AY296" i="29"/>
  <c r="T296" i="29"/>
  <c r="AD296" i="29"/>
  <c r="AN296" i="29"/>
  <c r="U296" i="29"/>
  <c r="AE296" i="29"/>
  <c r="AO296" i="29"/>
  <c r="V296" i="29"/>
  <c r="AF296" i="29"/>
  <c r="AP296" i="29"/>
  <c r="W296" i="29"/>
  <c r="AG296" i="29"/>
  <c r="AQ296" i="29"/>
  <c r="AZ296" i="29"/>
  <c r="BB296" i="29"/>
  <c r="X296" i="29"/>
  <c r="AH296" i="29"/>
  <c r="AR296" i="29"/>
  <c r="Y296" i="29"/>
  <c r="AI296" i="29"/>
  <c r="AS296" i="29"/>
  <c r="Z296" i="29"/>
  <c r="AJ296" i="29"/>
  <c r="AT296" i="29"/>
  <c r="AA296" i="29"/>
  <c r="AK296" i="29"/>
  <c r="AU296" i="29"/>
  <c r="AB296" i="29"/>
  <c r="AL296" i="29"/>
  <c r="AV296" i="29"/>
  <c r="BA296" i="29"/>
  <c r="BC296" i="29"/>
  <c r="BD296" i="29"/>
  <c r="BE296" i="29"/>
  <c r="BF296" i="29"/>
  <c r="BG296" i="29"/>
  <c r="BH296" i="29"/>
  <c r="H297" i="29"/>
  <c r="I297" i="29"/>
  <c r="J297" i="29"/>
  <c r="K297" i="29"/>
  <c r="AX297" i="29"/>
  <c r="L297" i="29"/>
  <c r="M297" i="29"/>
  <c r="N297" i="29"/>
  <c r="O297" i="29"/>
  <c r="P297" i="29"/>
  <c r="AY297" i="29"/>
  <c r="T297" i="29"/>
  <c r="AD297" i="29"/>
  <c r="AN297" i="29"/>
  <c r="U297" i="29"/>
  <c r="AE297" i="29"/>
  <c r="AO297" i="29"/>
  <c r="V297" i="29"/>
  <c r="AF297" i="29"/>
  <c r="AP297" i="29"/>
  <c r="W297" i="29"/>
  <c r="AG297" i="29"/>
  <c r="AQ297" i="29"/>
  <c r="AZ297" i="29"/>
  <c r="BB297" i="29"/>
  <c r="X297" i="29"/>
  <c r="AH297" i="29"/>
  <c r="AR297" i="29"/>
  <c r="Y297" i="29"/>
  <c r="AI297" i="29"/>
  <c r="AS297" i="29"/>
  <c r="Z297" i="29"/>
  <c r="AJ297" i="29"/>
  <c r="AT297" i="29"/>
  <c r="AA297" i="29"/>
  <c r="AK297" i="29"/>
  <c r="AU297" i="29"/>
  <c r="AB297" i="29"/>
  <c r="AL297" i="29"/>
  <c r="AV297" i="29"/>
  <c r="BA297" i="29"/>
  <c r="BC297" i="29"/>
  <c r="BD297" i="29"/>
  <c r="BE297" i="29"/>
  <c r="BF297" i="29"/>
  <c r="BG297" i="29"/>
  <c r="BH297" i="29"/>
  <c r="H298" i="29"/>
  <c r="I298" i="29"/>
  <c r="J298" i="29"/>
  <c r="K298" i="29"/>
  <c r="AX298" i="29"/>
  <c r="L298" i="29"/>
  <c r="M298" i="29"/>
  <c r="N298" i="29"/>
  <c r="O298" i="29"/>
  <c r="P298" i="29"/>
  <c r="AY298" i="29"/>
  <c r="T298" i="29"/>
  <c r="AD298" i="29"/>
  <c r="AN298" i="29"/>
  <c r="U298" i="29"/>
  <c r="AE298" i="29"/>
  <c r="AO298" i="29"/>
  <c r="V298" i="29"/>
  <c r="AF298" i="29"/>
  <c r="AP298" i="29"/>
  <c r="W298" i="29"/>
  <c r="AG298" i="29"/>
  <c r="AQ298" i="29"/>
  <c r="AZ298" i="29"/>
  <c r="BB298" i="29"/>
  <c r="X298" i="29"/>
  <c r="AH298" i="29"/>
  <c r="AR298" i="29"/>
  <c r="Y298" i="29"/>
  <c r="AI298" i="29"/>
  <c r="AS298" i="29"/>
  <c r="Z298" i="29"/>
  <c r="AJ298" i="29"/>
  <c r="AT298" i="29"/>
  <c r="AA298" i="29"/>
  <c r="AK298" i="29"/>
  <c r="AU298" i="29"/>
  <c r="AB298" i="29"/>
  <c r="AL298" i="29"/>
  <c r="AV298" i="29"/>
  <c r="BA298" i="29"/>
  <c r="BC298" i="29"/>
  <c r="BD298" i="29"/>
  <c r="BE298" i="29"/>
  <c r="BF298" i="29"/>
  <c r="BG298" i="29"/>
  <c r="BH298" i="29"/>
  <c r="H299" i="29"/>
  <c r="I299" i="29"/>
  <c r="J299" i="29"/>
  <c r="K299" i="29"/>
  <c r="AX299" i="29"/>
  <c r="L299" i="29"/>
  <c r="M299" i="29"/>
  <c r="N299" i="29"/>
  <c r="O299" i="29"/>
  <c r="P299" i="29"/>
  <c r="AY299" i="29"/>
  <c r="T299" i="29"/>
  <c r="AD299" i="29"/>
  <c r="AN299" i="29"/>
  <c r="U299" i="29"/>
  <c r="AE299" i="29"/>
  <c r="AO299" i="29"/>
  <c r="V299" i="29"/>
  <c r="AF299" i="29"/>
  <c r="AP299" i="29"/>
  <c r="W299" i="29"/>
  <c r="AG299" i="29"/>
  <c r="AQ299" i="29"/>
  <c r="AZ299" i="29"/>
  <c r="BB299" i="29"/>
  <c r="X299" i="29"/>
  <c r="AH299" i="29"/>
  <c r="AR299" i="29"/>
  <c r="Y299" i="29"/>
  <c r="AI299" i="29"/>
  <c r="AS299" i="29"/>
  <c r="Z299" i="29"/>
  <c r="AJ299" i="29"/>
  <c r="AT299" i="29"/>
  <c r="AA299" i="29"/>
  <c r="AK299" i="29"/>
  <c r="AU299" i="29"/>
  <c r="AB299" i="29"/>
  <c r="AL299" i="29"/>
  <c r="AV299" i="29"/>
  <c r="BA299" i="29"/>
  <c r="BC299" i="29"/>
  <c r="BD299" i="29"/>
  <c r="BE299" i="29"/>
  <c r="BF299" i="29"/>
  <c r="BG299" i="29"/>
  <c r="BH299" i="29"/>
  <c r="H300" i="29"/>
  <c r="I300" i="29"/>
  <c r="J300" i="29"/>
  <c r="K300" i="29"/>
  <c r="AX300" i="29"/>
  <c r="L300" i="29"/>
  <c r="M300" i="29"/>
  <c r="N300" i="29"/>
  <c r="O300" i="29"/>
  <c r="P300" i="29"/>
  <c r="AY300" i="29"/>
  <c r="T300" i="29"/>
  <c r="AD300" i="29"/>
  <c r="AN300" i="29"/>
  <c r="U300" i="29"/>
  <c r="AE300" i="29"/>
  <c r="AO300" i="29"/>
  <c r="V300" i="29"/>
  <c r="AF300" i="29"/>
  <c r="AP300" i="29"/>
  <c r="W300" i="29"/>
  <c r="AG300" i="29"/>
  <c r="AQ300" i="29"/>
  <c r="AZ300" i="29"/>
  <c r="BB300" i="29"/>
  <c r="X300" i="29"/>
  <c r="AH300" i="29"/>
  <c r="AR300" i="29"/>
  <c r="Y300" i="29"/>
  <c r="AI300" i="29"/>
  <c r="AS300" i="29"/>
  <c r="Z300" i="29"/>
  <c r="AJ300" i="29"/>
  <c r="AT300" i="29"/>
  <c r="AA300" i="29"/>
  <c r="AK300" i="29"/>
  <c r="AU300" i="29"/>
  <c r="AB300" i="29"/>
  <c r="AL300" i="29"/>
  <c r="AV300" i="29"/>
  <c r="BA300" i="29"/>
  <c r="BC300" i="29"/>
  <c r="BD300" i="29"/>
  <c r="BE300" i="29"/>
  <c r="BF300" i="29"/>
  <c r="BG300" i="29"/>
  <c r="BH300" i="29"/>
  <c r="H301" i="29"/>
  <c r="I301" i="29"/>
  <c r="J301" i="29"/>
  <c r="K301" i="29"/>
  <c r="AX301" i="29"/>
  <c r="L301" i="29"/>
  <c r="M301" i="29"/>
  <c r="N301" i="29"/>
  <c r="O301" i="29"/>
  <c r="P301" i="29"/>
  <c r="AY301" i="29"/>
  <c r="T301" i="29"/>
  <c r="AD301" i="29"/>
  <c r="AN301" i="29"/>
  <c r="U301" i="29"/>
  <c r="AE301" i="29"/>
  <c r="AO301" i="29"/>
  <c r="V301" i="29"/>
  <c r="AF301" i="29"/>
  <c r="AP301" i="29"/>
  <c r="W301" i="29"/>
  <c r="AG301" i="29"/>
  <c r="AQ301" i="29"/>
  <c r="AZ301" i="29"/>
  <c r="BB301" i="29"/>
  <c r="X301" i="29"/>
  <c r="AH301" i="29"/>
  <c r="AR301" i="29"/>
  <c r="Y301" i="29"/>
  <c r="AI301" i="29"/>
  <c r="AS301" i="29"/>
  <c r="Z301" i="29"/>
  <c r="AJ301" i="29"/>
  <c r="AT301" i="29"/>
  <c r="AA301" i="29"/>
  <c r="AK301" i="29"/>
  <c r="AU301" i="29"/>
  <c r="AB301" i="29"/>
  <c r="AL301" i="29"/>
  <c r="AV301" i="29"/>
  <c r="BA301" i="29"/>
  <c r="BC301" i="29"/>
  <c r="BD301" i="29"/>
  <c r="BE301" i="29"/>
  <c r="BF301" i="29"/>
  <c r="BG301" i="29"/>
  <c r="BH301" i="29"/>
  <c r="H302" i="29"/>
  <c r="I302" i="29"/>
  <c r="J302" i="29"/>
  <c r="K302" i="29"/>
  <c r="AX302" i="29"/>
  <c r="L302" i="29"/>
  <c r="M302" i="29"/>
  <c r="N302" i="29"/>
  <c r="O302" i="29"/>
  <c r="P302" i="29"/>
  <c r="AY302" i="29"/>
  <c r="T302" i="29"/>
  <c r="AD302" i="29"/>
  <c r="AN302" i="29"/>
  <c r="U302" i="29"/>
  <c r="AE302" i="29"/>
  <c r="AO302" i="29"/>
  <c r="V302" i="29"/>
  <c r="AF302" i="29"/>
  <c r="AP302" i="29"/>
  <c r="W302" i="29"/>
  <c r="AG302" i="29"/>
  <c r="AQ302" i="29"/>
  <c r="AZ302" i="29"/>
  <c r="BB302" i="29"/>
  <c r="X302" i="29"/>
  <c r="AH302" i="29"/>
  <c r="AR302" i="29"/>
  <c r="Y302" i="29"/>
  <c r="AI302" i="29"/>
  <c r="AS302" i="29"/>
  <c r="Z302" i="29"/>
  <c r="AJ302" i="29"/>
  <c r="AT302" i="29"/>
  <c r="AA302" i="29"/>
  <c r="AK302" i="29"/>
  <c r="AU302" i="29"/>
  <c r="AB302" i="29"/>
  <c r="AL302" i="29"/>
  <c r="AV302" i="29"/>
  <c r="BA302" i="29"/>
  <c r="BC302" i="29"/>
  <c r="BD302" i="29"/>
  <c r="BE302" i="29"/>
  <c r="BF302" i="29"/>
  <c r="BG302" i="29"/>
  <c r="BH302" i="29"/>
  <c r="H303" i="29"/>
  <c r="I303" i="29"/>
  <c r="J303" i="29"/>
  <c r="K303" i="29"/>
  <c r="AX303" i="29"/>
  <c r="L303" i="29"/>
  <c r="M303" i="29"/>
  <c r="N303" i="29"/>
  <c r="O303" i="29"/>
  <c r="P303" i="29"/>
  <c r="AY303" i="29"/>
  <c r="T303" i="29"/>
  <c r="AD303" i="29"/>
  <c r="AN303" i="29"/>
  <c r="U303" i="29"/>
  <c r="AE303" i="29"/>
  <c r="AO303" i="29"/>
  <c r="V303" i="29"/>
  <c r="AF303" i="29"/>
  <c r="AP303" i="29"/>
  <c r="W303" i="29"/>
  <c r="AG303" i="29"/>
  <c r="AQ303" i="29"/>
  <c r="AZ303" i="29"/>
  <c r="BB303" i="29"/>
  <c r="X303" i="29"/>
  <c r="AH303" i="29"/>
  <c r="AR303" i="29"/>
  <c r="Y303" i="29"/>
  <c r="AI303" i="29"/>
  <c r="AS303" i="29"/>
  <c r="Z303" i="29"/>
  <c r="AJ303" i="29"/>
  <c r="AT303" i="29"/>
  <c r="AA303" i="29"/>
  <c r="AK303" i="29"/>
  <c r="AU303" i="29"/>
  <c r="AB303" i="29"/>
  <c r="AL303" i="29"/>
  <c r="AV303" i="29"/>
  <c r="BA303" i="29"/>
  <c r="BC303" i="29"/>
  <c r="BD303" i="29"/>
  <c r="BE303" i="29"/>
  <c r="BF303" i="29"/>
  <c r="BG303" i="29"/>
  <c r="BH303" i="29"/>
  <c r="H304" i="29"/>
  <c r="I304" i="29"/>
  <c r="J304" i="29"/>
  <c r="K304" i="29"/>
  <c r="AX304" i="29"/>
  <c r="L304" i="29"/>
  <c r="M304" i="29"/>
  <c r="N304" i="29"/>
  <c r="O304" i="29"/>
  <c r="P304" i="29"/>
  <c r="AY304" i="29"/>
  <c r="T304" i="29"/>
  <c r="AD304" i="29"/>
  <c r="AN304" i="29"/>
  <c r="U304" i="29"/>
  <c r="AE304" i="29"/>
  <c r="AO304" i="29"/>
  <c r="V304" i="29"/>
  <c r="AF304" i="29"/>
  <c r="AP304" i="29"/>
  <c r="W304" i="29"/>
  <c r="AG304" i="29"/>
  <c r="AQ304" i="29"/>
  <c r="AZ304" i="29"/>
  <c r="BB304" i="29"/>
  <c r="X304" i="29"/>
  <c r="AH304" i="29"/>
  <c r="AR304" i="29"/>
  <c r="Y304" i="29"/>
  <c r="AI304" i="29"/>
  <c r="AS304" i="29"/>
  <c r="Z304" i="29"/>
  <c r="AJ304" i="29"/>
  <c r="AT304" i="29"/>
  <c r="AA304" i="29"/>
  <c r="AK304" i="29"/>
  <c r="AU304" i="29"/>
  <c r="AB304" i="29"/>
  <c r="AL304" i="29"/>
  <c r="AV304" i="29"/>
  <c r="BA304" i="29"/>
  <c r="BC304" i="29"/>
  <c r="BD304" i="29"/>
  <c r="BE304" i="29"/>
  <c r="BF304" i="29"/>
  <c r="BG304" i="29"/>
  <c r="BH304" i="29"/>
  <c r="H305" i="29"/>
  <c r="I305" i="29"/>
  <c r="J305" i="29"/>
  <c r="K305" i="29"/>
  <c r="AX305" i="29"/>
  <c r="L305" i="29"/>
  <c r="M305" i="29"/>
  <c r="N305" i="29"/>
  <c r="O305" i="29"/>
  <c r="P305" i="29"/>
  <c r="AY305" i="29"/>
  <c r="T305" i="29"/>
  <c r="AD305" i="29"/>
  <c r="AN305" i="29"/>
  <c r="U305" i="29"/>
  <c r="AE305" i="29"/>
  <c r="AO305" i="29"/>
  <c r="V305" i="29"/>
  <c r="AF305" i="29"/>
  <c r="AP305" i="29"/>
  <c r="W305" i="29"/>
  <c r="AG305" i="29"/>
  <c r="AQ305" i="29"/>
  <c r="AZ305" i="29"/>
  <c r="BB305" i="29"/>
  <c r="X305" i="29"/>
  <c r="AH305" i="29"/>
  <c r="AR305" i="29"/>
  <c r="Y305" i="29"/>
  <c r="AI305" i="29"/>
  <c r="AS305" i="29"/>
  <c r="Z305" i="29"/>
  <c r="AJ305" i="29"/>
  <c r="AT305" i="29"/>
  <c r="AA305" i="29"/>
  <c r="AK305" i="29"/>
  <c r="AU305" i="29"/>
  <c r="AB305" i="29"/>
  <c r="AL305" i="29"/>
  <c r="AV305" i="29"/>
  <c r="BA305" i="29"/>
  <c r="BC305" i="29"/>
  <c r="BD305" i="29"/>
  <c r="BE305" i="29"/>
  <c r="BF305" i="29"/>
  <c r="BG305" i="29"/>
  <c r="BH305" i="29"/>
  <c r="H306" i="29"/>
  <c r="I306" i="29"/>
  <c r="J306" i="29"/>
  <c r="K306" i="29"/>
  <c r="AX306" i="29"/>
  <c r="L306" i="29"/>
  <c r="M306" i="29"/>
  <c r="N306" i="29"/>
  <c r="O306" i="29"/>
  <c r="P306" i="29"/>
  <c r="AY306" i="29"/>
  <c r="T306" i="29"/>
  <c r="AD306" i="29"/>
  <c r="AN306" i="29"/>
  <c r="U306" i="29"/>
  <c r="AE306" i="29"/>
  <c r="AO306" i="29"/>
  <c r="V306" i="29"/>
  <c r="AF306" i="29"/>
  <c r="AP306" i="29"/>
  <c r="W306" i="29"/>
  <c r="AG306" i="29"/>
  <c r="AQ306" i="29"/>
  <c r="AZ306" i="29"/>
  <c r="BB306" i="29"/>
  <c r="X306" i="29"/>
  <c r="AH306" i="29"/>
  <c r="AR306" i="29"/>
  <c r="Y306" i="29"/>
  <c r="AI306" i="29"/>
  <c r="AS306" i="29"/>
  <c r="Z306" i="29"/>
  <c r="AJ306" i="29"/>
  <c r="AT306" i="29"/>
  <c r="AA306" i="29"/>
  <c r="AK306" i="29"/>
  <c r="AU306" i="29"/>
  <c r="AB306" i="29"/>
  <c r="AL306" i="29"/>
  <c r="AV306" i="29"/>
  <c r="BA306" i="29"/>
  <c r="BC306" i="29"/>
  <c r="BD306" i="29"/>
  <c r="BE306" i="29"/>
  <c r="BF306" i="29"/>
  <c r="BG306" i="29"/>
  <c r="BH306" i="29"/>
  <c r="H307" i="29"/>
  <c r="I307" i="29"/>
  <c r="J307" i="29"/>
  <c r="K307" i="29"/>
  <c r="AX307" i="29"/>
  <c r="L307" i="29"/>
  <c r="M307" i="29"/>
  <c r="N307" i="29"/>
  <c r="O307" i="29"/>
  <c r="P307" i="29"/>
  <c r="AY307" i="29"/>
  <c r="T307" i="29"/>
  <c r="AD307" i="29"/>
  <c r="AN307" i="29"/>
  <c r="U307" i="29"/>
  <c r="AE307" i="29"/>
  <c r="AO307" i="29"/>
  <c r="V307" i="29"/>
  <c r="AF307" i="29"/>
  <c r="AP307" i="29"/>
  <c r="W307" i="29"/>
  <c r="AG307" i="29"/>
  <c r="AQ307" i="29"/>
  <c r="AZ307" i="29"/>
  <c r="BB307" i="29"/>
  <c r="X307" i="29"/>
  <c r="AH307" i="29"/>
  <c r="AR307" i="29"/>
  <c r="Y307" i="29"/>
  <c r="AI307" i="29"/>
  <c r="AS307" i="29"/>
  <c r="Z307" i="29"/>
  <c r="AJ307" i="29"/>
  <c r="AT307" i="29"/>
  <c r="AA307" i="29"/>
  <c r="AK307" i="29"/>
  <c r="AU307" i="29"/>
  <c r="AB307" i="29"/>
  <c r="AL307" i="29"/>
  <c r="AV307" i="29"/>
  <c r="BA307" i="29"/>
  <c r="BC307" i="29"/>
  <c r="BD307" i="29"/>
  <c r="BE307" i="29"/>
  <c r="BF307" i="29"/>
  <c r="BG307" i="29"/>
  <c r="BH307" i="29"/>
  <c r="H308" i="29"/>
  <c r="I308" i="29"/>
  <c r="J308" i="29"/>
  <c r="K308" i="29"/>
  <c r="AX308" i="29"/>
  <c r="L308" i="29"/>
  <c r="M308" i="29"/>
  <c r="N308" i="29"/>
  <c r="O308" i="29"/>
  <c r="P308" i="29"/>
  <c r="AY308" i="29"/>
  <c r="T308" i="29"/>
  <c r="AD308" i="29"/>
  <c r="AN308" i="29"/>
  <c r="U308" i="29"/>
  <c r="AE308" i="29"/>
  <c r="AO308" i="29"/>
  <c r="V308" i="29"/>
  <c r="AF308" i="29"/>
  <c r="AP308" i="29"/>
  <c r="W308" i="29"/>
  <c r="AG308" i="29"/>
  <c r="AQ308" i="29"/>
  <c r="AZ308" i="29"/>
  <c r="BB308" i="29"/>
  <c r="X308" i="29"/>
  <c r="AH308" i="29"/>
  <c r="AR308" i="29"/>
  <c r="Y308" i="29"/>
  <c r="AI308" i="29"/>
  <c r="AS308" i="29"/>
  <c r="Z308" i="29"/>
  <c r="AJ308" i="29"/>
  <c r="AT308" i="29"/>
  <c r="AA308" i="29"/>
  <c r="AK308" i="29"/>
  <c r="AU308" i="29"/>
  <c r="AB308" i="29"/>
  <c r="AL308" i="29"/>
  <c r="AV308" i="29"/>
  <c r="BA308" i="29"/>
  <c r="BC308" i="29"/>
  <c r="BD308" i="29"/>
  <c r="BE308" i="29"/>
  <c r="BF308" i="29"/>
  <c r="BG308" i="29"/>
  <c r="BH308" i="29"/>
  <c r="H309" i="29"/>
  <c r="I309" i="29"/>
  <c r="J309" i="29"/>
  <c r="K309" i="29"/>
  <c r="AX309" i="29"/>
  <c r="L309" i="29"/>
  <c r="M309" i="29"/>
  <c r="N309" i="29"/>
  <c r="O309" i="29"/>
  <c r="P309" i="29"/>
  <c r="AY309" i="29"/>
  <c r="T309" i="29"/>
  <c r="AD309" i="29"/>
  <c r="AN309" i="29"/>
  <c r="U309" i="29"/>
  <c r="AE309" i="29"/>
  <c r="AO309" i="29"/>
  <c r="V309" i="29"/>
  <c r="AF309" i="29"/>
  <c r="AP309" i="29"/>
  <c r="W309" i="29"/>
  <c r="AG309" i="29"/>
  <c r="AQ309" i="29"/>
  <c r="AZ309" i="29"/>
  <c r="BB309" i="29"/>
  <c r="X309" i="29"/>
  <c r="AH309" i="29"/>
  <c r="AR309" i="29"/>
  <c r="Y309" i="29"/>
  <c r="AI309" i="29"/>
  <c r="AS309" i="29"/>
  <c r="Z309" i="29"/>
  <c r="AJ309" i="29"/>
  <c r="AT309" i="29"/>
  <c r="AA309" i="29"/>
  <c r="AK309" i="29"/>
  <c r="AU309" i="29"/>
  <c r="AB309" i="29"/>
  <c r="AL309" i="29"/>
  <c r="AV309" i="29"/>
  <c r="BA309" i="29"/>
  <c r="BC309" i="29"/>
  <c r="BD309" i="29"/>
  <c r="BE309" i="29"/>
  <c r="BF309" i="29"/>
  <c r="BG309" i="29"/>
  <c r="BH309" i="29"/>
  <c r="H310" i="29"/>
  <c r="I310" i="29"/>
  <c r="J310" i="29"/>
  <c r="K310" i="29"/>
  <c r="AX310" i="29"/>
  <c r="L310" i="29"/>
  <c r="M310" i="29"/>
  <c r="N310" i="29"/>
  <c r="O310" i="29"/>
  <c r="P310" i="29"/>
  <c r="AY310" i="29"/>
  <c r="T310" i="29"/>
  <c r="AD310" i="29"/>
  <c r="AN310" i="29"/>
  <c r="U310" i="29"/>
  <c r="AE310" i="29"/>
  <c r="AO310" i="29"/>
  <c r="V310" i="29"/>
  <c r="AF310" i="29"/>
  <c r="AP310" i="29"/>
  <c r="W310" i="29"/>
  <c r="AG310" i="29"/>
  <c r="AQ310" i="29"/>
  <c r="AZ310" i="29"/>
  <c r="BB310" i="29"/>
  <c r="X310" i="29"/>
  <c r="AH310" i="29"/>
  <c r="AR310" i="29"/>
  <c r="Y310" i="29"/>
  <c r="AI310" i="29"/>
  <c r="AS310" i="29"/>
  <c r="Z310" i="29"/>
  <c r="AJ310" i="29"/>
  <c r="AT310" i="29"/>
  <c r="AA310" i="29"/>
  <c r="AK310" i="29"/>
  <c r="AU310" i="29"/>
  <c r="AB310" i="29"/>
  <c r="AL310" i="29"/>
  <c r="AV310" i="29"/>
  <c r="BA310" i="29"/>
  <c r="BC310" i="29"/>
  <c r="BD310" i="29"/>
  <c r="BE310" i="29"/>
  <c r="BF310" i="29"/>
  <c r="BG310" i="29"/>
  <c r="BH310" i="29"/>
  <c r="H311" i="29"/>
  <c r="I311" i="29"/>
  <c r="J311" i="29"/>
  <c r="K311" i="29"/>
  <c r="AX311" i="29"/>
  <c r="L311" i="29"/>
  <c r="M311" i="29"/>
  <c r="N311" i="29"/>
  <c r="O311" i="29"/>
  <c r="P311" i="29"/>
  <c r="AY311" i="29"/>
  <c r="T311" i="29"/>
  <c r="AD311" i="29"/>
  <c r="AN311" i="29"/>
  <c r="U311" i="29"/>
  <c r="AE311" i="29"/>
  <c r="AO311" i="29"/>
  <c r="V311" i="29"/>
  <c r="AF311" i="29"/>
  <c r="AP311" i="29"/>
  <c r="W311" i="29"/>
  <c r="AG311" i="29"/>
  <c r="AQ311" i="29"/>
  <c r="AZ311" i="29"/>
  <c r="BB311" i="29"/>
  <c r="X311" i="29"/>
  <c r="AH311" i="29"/>
  <c r="AR311" i="29"/>
  <c r="Y311" i="29"/>
  <c r="AI311" i="29"/>
  <c r="AS311" i="29"/>
  <c r="Z311" i="29"/>
  <c r="AJ311" i="29"/>
  <c r="AT311" i="29"/>
  <c r="AA311" i="29"/>
  <c r="AK311" i="29"/>
  <c r="AU311" i="29"/>
  <c r="AB311" i="29"/>
  <c r="AL311" i="29"/>
  <c r="AV311" i="29"/>
  <c r="BA311" i="29"/>
  <c r="BC311" i="29"/>
  <c r="BD311" i="29"/>
  <c r="BE311" i="29"/>
  <c r="BF311" i="29"/>
  <c r="BG311" i="29"/>
  <c r="BH311" i="29"/>
  <c r="H312" i="29"/>
  <c r="I312" i="29"/>
  <c r="J312" i="29"/>
  <c r="K312" i="29"/>
  <c r="AX312" i="29"/>
  <c r="L312" i="29"/>
  <c r="M312" i="29"/>
  <c r="N312" i="29"/>
  <c r="O312" i="29"/>
  <c r="P312" i="29"/>
  <c r="AY312" i="29"/>
  <c r="T312" i="29"/>
  <c r="AD312" i="29"/>
  <c r="AN312" i="29"/>
  <c r="U312" i="29"/>
  <c r="AE312" i="29"/>
  <c r="AO312" i="29"/>
  <c r="V312" i="29"/>
  <c r="AF312" i="29"/>
  <c r="AP312" i="29"/>
  <c r="W312" i="29"/>
  <c r="AG312" i="29"/>
  <c r="AQ312" i="29"/>
  <c r="AZ312" i="29"/>
  <c r="BB312" i="29"/>
  <c r="X312" i="29"/>
  <c r="AH312" i="29"/>
  <c r="AR312" i="29"/>
  <c r="Y312" i="29"/>
  <c r="AI312" i="29"/>
  <c r="AS312" i="29"/>
  <c r="Z312" i="29"/>
  <c r="AJ312" i="29"/>
  <c r="AT312" i="29"/>
  <c r="AA312" i="29"/>
  <c r="AK312" i="29"/>
  <c r="AU312" i="29"/>
  <c r="AB312" i="29"/>
  <c r="AL312" i="29"/>
  <c r="AV312" i="29"/>
  <c r="BA312" i="29"/>
  <c r="BC312" i="29"/>
  <c r="BD312" i="29"/>
  <c r="BE312" i="29"/>
  <c r="BF312" i="29"/>
  <c r="BG312" i="29"/>
  <c r="BH312" i="29"/>
  <c r="H313" i="29"/>
  <c r="I313" i="29"/>
  <c r="J313" i="29"/>
  <c r="K313" i="29"/>
  <c r="AX313" i="29"/>
  <c r="L313" i="29"/>
  <c r="M313" i="29"/>
  <c r="N313" i="29"/>
  <c r="O313" i="29"/>
  <c r="P313" i="29"/>
  <c r="AY313" i="29"/>
  <c r="T313" i="29"/>
  <c r="AD313" i="29"/>
  <c r="AN313" i="29"/>
  <c r="U313" i="29"/>
  <c r="AE313" i="29"/>
  <c r="AO313" i="29"/>
  <c r="V313" i="29"/>
  <c r="AF313" i="29"/>
  <c r="AP313" i="29"/>
  <c r="W313" i="29"/>
  <c r="AG313" i="29"/>
  <c r="AQ313" i="29"/>
  <c r="AZ313" i="29"/>
  <c r="BB313" i="29"/>
  <c r="X313" i="29"/>
  <c r="AH313" i="29"/>
  <c r="AR313" i="29"/>
  <c r="Y313" i="29"/>
  <c r="AI313" i="29"/>
  <c r="AS313" i="29"/>
  <c r="Z313" i="29"/>
  <c r="AJ313" i="29"/>
  <c r="AT313" i="29"/>
  <c r="AA313" i="29"/>
  <c r="AK313" i="29"/>
  <c r="AU313" i="29"/>
  <c r="AB313" i="29"/>
  <c r="AL313" i="29"/>
  <c r="AV313" i="29"/>
  <c r="BA313" i="29"/>
  <c r="BC313" i="29"/>
  <c r="BD313" i="29"/>
  <c r="BE313" i="29"/>
  <c r="BF313" i="29"/>
  <c r="BG313" i="29"/>
  <c r="BH313" i="29"/>
  <c r="H314" i="29"/>
  <c r="I314" i="29"/>
  <c r="J314" i="29"/>
  <c r="K314" i="29"/>
  <c r="AX314" i="29"/>
  <c r="L314" i="29"/>
  <c r="M314" i="29"/>
  <c r="N314" i="29"/>
  <c r="O314" i="29"/>
  <c r="P314" i="29"/>
  <c r="AY314" i="29"/>
  <c r="T314" i="29"/>
  <c r="AD314" i="29"/>
  <c r="AN314" i="29"/>
  <c r="U314" i="29"/>
  <c r="AE314" i="29"/>
  <c r="AO314" i="29"/>
  <c r="V314" i="29"/>
  <c r="AF314" i="29"/>
  <c r="AP314" i="29"/>
  <c r="W314" i="29"/>
  <c r="AG314" i="29"/>
  <c r="AQ314" i="29"/>
  <c r="AZ314" i="29"/>
  <c r="BB314" i="29"/>
  <c r="X314" i="29"/>
  <c r="AH314" i="29"/>
  <c r="AR314" i="29"/>
  <c r="Y314" i="29"/>
  <c r="AI314" i="29"/>
  <c r="AS314" i="29"/>
  <c r="Z314" i="29"/>
  <c r="AJ314" i="29"/>
  <c r="AT314" i="29"/>
  <c r="AA314" i="29"/>
  <c r="AK314" i="29"/>
  <c r="AU314" i="29"/>
  <c r="AB314" i="29"/>
  <c r="AL314" i="29"/>
  <c r="AV314" i="29"/>
  <c r="BA314" i="29"/>
  <c r="BC314" i="29"/>
  <c r="BD314" i="29"/>
  <c r="BE314" i="29"/>
  <c r="BF314" i="29"/>
  <c r="BG314" i="29"/>
  <c r="BH314" i="29"/>
  <c r="H315" i="29"/>
  <c r="I315" i="29"/>
  <c r="J315" i="29"/>
  <c r="K315" i="29"/>
  <c r="AX315" i="29"/>
  <c r="L315" i="29"/>
  <c r="M315" i="29"/>
  <c r="N315" i="29"/>
  <c r="O315" i="29"/>
  <c r="P315" i="29"/>
  <c r="AY315" i="29"/>
  <c r="T315" i="29"/>
  <c r="AD315" i="29"/>
  <c r="AN315" i="29"/>
  <c r="U315" i="29"/>
  <c r="AE315" i="29"/>
  <c r="AO315" i="29"/>
  <c r="V315" i="29"/>
  <c r="AF315" i="29"/>
  <c r="AP315" i="29"/>
  <c r="W315" i="29"/>
  <c r="AG315" i="29"/>
  <c r="AQ315" i="29"/>
  <c r="AZ315" i="29"/>
  <c r="BB315" i="29"/>
  <c r="X315" i="29"/>
  <c r="AH315" i="29"/>
  <c r="AR315" i="29"/>
  <c r="Y315" i="29"/>
  <c r="AI315" i="29"/>
  <c r="AS315" i="29"/>
  <c r="Z315" i="29"/>
  <c r="AJ315" i="29"/>
  <c r="AT315" i="29"/>
  <c r="AA315" i="29"/>
  <c r="AK315" i="29"/>
  <c r="AU315" i="29"/>
  <c r="AB315" i="29"/>
  <c r="AL315" i="29"/>
  <c r="AV315" i="29"/>
  <c r="BA315" i="29"/>
  <c r="BC315" i="29"/>
  <c r="BD315" i="29"/>
  <c r="BE315" i="29"/>
  <c r="BF315" i="29"/>
  <c r="BG315" i="29"/>
  <c r="BH315" i="29"/>
  <c r="H316" i="29"/>
  <c r="I316" i="29"/>
  <c r="J316" i="29"/>
  <c r="K316" i="29"/>
  <c r="AX316" i="29"/>
  <c r="L316" i="29"/>
  <c r="M316" i="29"/>
  <c r="N316" i="29"/>
  <c r="O316" i="29"/>
  <c r="P316" i="29"/>
  <c r="AY316" i="29"/>
  <c r="T316" i="29"/>
  <c r="AD316" i="29"/>
  <c r="AN316" i="29"/>
  <c r="U316" i="29"/>
  <c r="AE316" i="29"/>
  <c r="AO316" i="29"/>
  <c r="V316" i="29"/>
  <c r="AF316" i="29"/>
  <c r="AP316" i="29"/>
  <c r="W316" i="29"/>
  <c r="AG316" i="29"/>
  <c r="AQ316" i="29"/>
  <c r="AZ316" i="29"/>
  <c r="BB316" i="29"/>
  <c r="X316" i="29"/>
  <c r="AH316" i="29"/>
  <c r="AR316" i="29"/>
  <c r="Y316" i="29"/>
  <c r="AI316" i="29"/>
  <c r="AS316" i="29"/>
  <c r="Z316" i="29"/>
  <c r="AJ316" i="29"/>
  <c r="AT316" i="29"/>
  <c r="AA316" i="29"/>
  <c r="AK316" i="29"/>
  <c r="AU316" i="29"/>
  <c r="AB316" i="29"/>
  <c r="AL316" i="29"/>
  <c r="AV316" i="29"/>
  <c r="BA316" i="29"/>
  <c r="BC316" i="29"/>
  <c r="BD316" i="29"/>
  <c r="BE316" i="29"/>
  <c r="BF316" i="29"/>
  <c r="BG316" i="29"/>
  <c r="BH316" i="29"/>
  <c r="H317" i="29"/>
  <c r="I317" i="29"/>
  <c r="J317" i="29"/>
  <c r="K317" i="29"/>
  <c r="AX317" i="29"/>
  <c r="L317" i="29"/>
  <c r="M317" i="29"/>
  <c r="N317" i="29"/>
  <c r="O317" i="29"/>
  <c r="P317" i="29"/>
  <c r="AY317" i="29"/>
  <c r="T317" i="29"/>
  <c r="AD317" i="29"/>
  <c r="AN317" i="29"/>
  <c r="U317" i="29"/>
  <c r="AE317" i="29"/>
  <c r="AO317" i="29"/>
  <c r="V317" i="29"/>
  <c r="AF317" i="29"/>
  <c r="AP317" i="29"/>
  <c r="W317" i="29"/>
  <c r="AG317" i="29"/>
  <c r="AQ317" i="29"/>
  <c r="AZ317" i="29"/>
  <c r="BB317" i="29"/>
  <c r="X317" i="29"/>
  <c r="AH317" i="29"/>
  <c r="AR317" i="29"/>
  <c r="Y317" i="29"/>
  <c r="AI317" i="29"/>
  <c r="AS317" i="29"/>
  <c r="Z317" i="29"/>
  <c r="AJ317" i="29"/>
  <c r="AT317" i="29"/>
  <c r="AA317" i="29"/>
  <c r="AK317" i="29"/>
  <c r="AU317" i="29"/>
  <c r="AB317" i="29"/>
  <c r="AL317" i="29"/>
  <c r="AV317" i="29"/>
  <c r="BA317" i="29"/>
  <c r="BC317" i="29"/>
  <c r="BD317" i="29"/>
  <c r="BE317" i="29"/>
  <c r="BF317" i="29"/>
  <c r="BG317" i="29"/>
  <c r="BH317" i="29"/>
  <c r="H318" i="29"/>
  <c r="I318" i="29"/>
  <c r="J318" i="29"/>
  <c r="K318" i="29"/>
  <c r="AX318" i="29"/>
  <c r="L318" i="29"/>
  <c r="M318" i="29"/>
  <c r="N318" i="29"/>
  <c r="O318" i="29"/>
  <c r="P318" i="29"/>
  <c r="AY318" i="29"/>
  <c r="T318" i="29"/>
  <c r="AD318" i="29"/>
  <c r="AN318" i="29"/>
  <c r="U318" i="29"/>
  <c r="AE318" i="29"/>
  <c r="AO318" i="29"/>
  <c r="V318" i="29"/>
  <c r="AF318" i="29"/>
  <c r="AP318" i="29"/>
  <c r="W318" i="29"/>
  <c r="AG318" i="29"/>
  <c r="AQ318" i="29"/>
  <c r="AZ318" i="29"/>
  <c r="BB318" i="29"/>
  <c r="X318" i="29"/>
  <c r="AH318" i="29"/>
  <c r="AR318" i="29"/>
  <c r="Y318" i="29"/>
  <c r="AI318" i="29"/>
  <c r="AS318" i="29"/>
  <c r="Z318" i="29"/>
  <c r="AJ318" i="29"/>
  <c r="AT318" i="29"/>
  <c r="AA318" i="29"/>
  <c r="AK318" i="29"/>
  <c r="AU318" i="29"/>
  <c r="AB318" i="29"/>
  <c r="AL318" i="29"/>
  <c r="AV318" i="29"/>
  <c r="BA318" i="29"/>
  <c r="BC318" i="29"/>
  <c r="BD318" i="29"/>
  <c r="BE318" i="29"/>
  <c r="BF318" i="29"/>
  <c r="BG318" i="29"/>
  <c r="BH318" i="29"/>
  <c r="H319" i="29"/>
  <c r="I319" i="29"/>
  <c r="J319" i="29"/>
  <c r="K319" i="29"/>
  <c r="AX319" i="29"/>
  <c r="L319" i="29"/>
  <c r="M319" i="29"/>
  <c r="N319" i="29"/>
  <c r="O319" i="29"/>
  <c r="P319" i="29"/>
  <c r="AY319" i="29"/>
  <c r="T319" i="29"/>
  <c r="AD319" i="29"/>
  <c r="AN319" i="29"/>
  <c r="U319" i="29"/>
  <c r="AE319" i="29"/>
  <c r="AO319" i="29"/>
  <c r="V319" i="29"/>
  <c r="AF319" i="29"/>
  <c r="AP319" i="29"/>
  <c r="W319" i="29"/>
  <c r="AG319" i="29"/>
  <c r="AQ319" i="29"/>
  <c r="AZ319" i="29"/>
  <c r="BB319" i="29"/>
  <c r="X319" i="29"/>
  <c r="AH319" i="29"/>
  <c r="AR319" i="29"/>
  <c r="Y319" i="29"/>
  <c r="AI319" i="29"/>
  <c r="AS319" i="29"/>
  <c r="Z319" i="29"/>
  <c r="AJ319" i="29"/>
  <c r="AT319" i="29"/>
  <c r="AA319" i="29"/>
  <c r="AK319" i="29"/>
  <c r="AU319" i="29"/>
  <c r="AB319" i="29"/>
  <c r="AL319" i="29"/>
  <c r="AV319" i="29"/>
  <c r="BA319" i="29"/>
  <c r="BC319" i="29"/>
  <c r="BD319" i="29"/>
  <c r="BE319" i="29"/>
  <c r="BF319" i="29"/>
  <c r="BG319" i="29"/>
  <c r="BH319" i="29"/>
  <c r="H320" i="29"/>
  <c r="I320" i="29"/>
  <c r="J320" i="29"/>
  <c r="K320" i="29"/>
  <c r="AX320" i="29"/>
  <c r="L320" i="29"/>
  <c r="M320" i="29"/>
  <c r="N320" i="29"/>
  <c r="O320" i="29"/>
  <c r="P320" i="29"/>
  <c r="AY320" i="29"/>
  <c r="T320" i="29"/>
  <c r="AD320" i="29"/>
  <c r="AN320" i="29"/>
  <c r="U320" i="29"/>
  <c r="AE320" i="29"/>
  <c r="AO320" i="29"/>
  <c r="V320" i="29"/>
  <c r="AF320" i="29"/>
  <c r="AP320" i="29"/>
  <c r="W320" i="29"/>
  <c r="AG320" i="29"/>
  <c r="AQ320" i="29"/>
  <c r="AZ320" i="29"/>
  <c r="BB320" i="29"/>
  <c r="X320" i="29"/>
  <c r="AH320" i="29"/>
  <c r="AR320" i="29"/>
  <c r="Y320" i="29"/>
  <c r="AI320" i="29"/>
  <c r="AS320" i="29"/>
  <c r="Z320" i="29"/>
  <c r="AJ320" i="29"/>
  <c r="AT320" i="29"/>
  <c r="AA320" i="29"/>
  <c r="AK320" i="29"/>
  <c r="AU320" i="29"/>
  <c r="AB320" i="29"/>
  <c r="AL320" i="29"/>
  <c r="AV320" i="29"/>
  <c r="BA320" i="29"/>
  <c r="BC320" i="29"/>
  <c r="BD320" i="29"/>
  <c r="BE320" i="29"/>
  <c r="BF320" i="29"/>
  <c r="BG320" i="29"/>
  <c r="BH320" i="29"/>
  <c r="H321" i="29"/>
  <c r="I321" i="29"/>
  <c r="J321" i="29"/>
  <c r="K321" i="29"/>
  <c r="AX321" i="29"/>
  <c r="L321" i="29"/>
  <c r="M321" i="29"/>
  <c r="N321" i="29"/>
  <c r="O321" i="29"/>
  <c r="P321" i="29"/>
  <c r="AY321" i="29"/>
  <c r="T321" i="29"/>
  <c r="AD321" i="29"/>
  <c r="AN321" i="29"/>
  <c r="U321" i="29"/>
  <c r="AE321" i="29"/>
  <c r="AO321" i="29"/>
  <c r="V321" i="29"/>
  <c r="AF321" i="29"/>
  <c r="AP321" i="29"/>
  <c r="W321" i="29"/>
  <c r="AG321" i="29"/>
  <c r="AQ321" i="29"/>
  <c r="AZ321" i="29"/>
  <c r="BB321" i="29"/>
  <c r="X321" i="29"/>
  <c r="AH321" i="29"/>
  <c r="AR321" i="29"/>
  <c r="Y321" i="29"/>
  <c r="AI321" i="29"/>
  <c r="AS321" i="29"/>
  <c r="Z321" i="29"/>
  <c r="AJ321" i="29"/>
  <c r="AT321" i="29"/>
  <c r="AA321" i="29"/>
  <c r="AK321" i="29"/>
  <c r="AU321" i="29"/>
  <c r="AB321" i="29"/>
  <c r="AL321" i="29"/>
  <c r="AV321" i="29"/>
  <c r="BA321" i="29"/>
  <c r="BC321" i="29"/>
  <c r="BD321" i="29"/>
  <c r="BE321" i="29"/>
  <c r="BF321" i="29"/>
  <c r="BG321" i="29"/>
  <c r="BH321" i="29"/>
  <c r="H322" i="29"/>
  <c r="I322" i="29"/>
  <c r="J322" i="29"/>
  <c r="K322" i="29"/>
  <c r="AX322" i="29"/>
  <c r="L322" i="29"/>
  <c r="M322" i="29"/>
  <c r="N322" i="29"/>
  <c r="O322" i="29"/>
  <c r="P322" i="29"/>
  <c r="AY322" i="29"/>
  <c r="T322" i="29"/>
  <c r="AD322" i="29"/>
  <c r="AN322" i="29"/>
  <c r="U322" i="29"/>
  <c r="AE322" i="29"/>
  <c r="AO322" i="29"/>
  <c r="V322" i="29"/>
  <c r="AF322" i="29"/>
  <c r="AP322" i="29"/>
  <c r="W322" i="29"/>
  <c r="AG322" i="29"/>
  <c r="AQ322" i="29"/>
  <c r="AZ322" i="29"/>
  <c r="BB322" i="29"/>
  <c r="X322" i="29"/>
  <c r="AH322" i="29"/>
  <c r="AR322" i="29"/>
  <c r="Y322" i="29"/>
  <c r="AI322" i="29"/>
  <c r="AS322" i="29"/>
  <c r="Z322" i="29"/>
  <c r="AJ322" i="29"/>
  <c r="AT322" i="29"/>
  <c r="AA322" i="29"/>
  <c r="AK322" i="29"/>
  <c r="AU322" i="29"/>
  <c r="AB322" i="29"/>
  <c r="AL322" i="29"/>
  <c r="AV322" i="29"/>
  <c r="BA322" i="29"/>
  <c r="BC322" i="29"/>
  <c r="BD322" i="29"/>
  <c r="BE322" i="29"/>
  <c r="BF322" i="29"/>
  <c r="BG322" i="29"/>
  <c r="BH322" i="29"/>
  <c r="H323" i="29"/>
  <c r="I323" i="29"/>
  <c r="J323" i="29"/>
  <c r="K323" i="29"/>
  <c r="AX323" i="29"/>
  <c r="L323" i="29"/>
  <c r="M323" i="29"/>
  <c r="N323" i="29"/>
  <c r="O323" i="29"/>
  <c r="P323" i="29"/>
  <c r="AY323" i="29"/>
  <c r="T323" i="29"/>
  <c r="AD323" i="29"/>
  <c r="AN323" i="29"/>
  <c r="U323" i="29"/>
  <c r="AE323" i="29"/>
  <c r="AO323" i="29"/>
  <c r="V323" i="29"/>
  <c r="AF323" i="29"/>
  <c r="AP323" i="29"/>
  <c r="W323" i="29"/>
  <c r="AG323" i="29"/>
  <c r="AQ323" i="29"/>
  <c r="AZ323" i="29"/>
  <c r="BB323" i="29"/>
  <c r="X323" i="29"/>
  <c r="AH323" i="29"/>
  <c r="AR323" i="29"/>
  <c r="Y323" i="29"/>
  <c r="AI323" i="29"/>
  <c r="AS323" i="29"/>
  <c r="Z323" i="29"/>
  <c r="AJ323" i="29"/>
  <c r="AT323" i="29"/>
  <c r="AA323" i="29"/>
  <c r="AK323" i="29"/>
  <c r="AU323" i="29"/>
  <c r="AB323" i="29"/>
  <c r="AL323" i="29"/>
  <c r="AV323" i="29"/>
  <c r="BA323" i="29"/>
  <c r="BC323" i="29"/>
  <c r="BD323" i="29"/>
  <c r="BE323" i="29"/>
  <c r="BF323" i="29"/>
  <c r="BG323" i="29"/>
  <c r="BH323" i="29"/>
  <c r="H324" i="29"/>
  <c r="I324" i="29"/>
  <c r="J324" i="29"/>
  <c r="K324" i="29"/>
  <c r="AX324" i="29"/>
  <c r="L324" i="29"/>
  <c r="M324" i="29"/>
  <c r="N324" i="29"/>
  <c r="O324" i="29"/>
  <c r="P324" i="29"/>
  <c r="AY324" i="29"/>
  <c r="T324" i="29"/>
  <c r="AD324" i="29"/>
  <c r="AN324" i="29"/>
  <c r="U324" i="29"/>
  <c r="AE324" i="29"/>
  <c r="AO324" i="29"/>
  <c r="V324" i="29"/>
  <c r="AF324" i="29"/>
  <c r="AP324" i="29"/>
  <c r="W324" i="29"/>
  <c r="AG324" i="29"/>
  <c r="AQ324" i="29"/>
  <c r="AZ324" i="29"/>
  <c r="BB324" i="29"/>
  <c r="X324" i="29"/>
  <c r="AH324" i="29"/>
  <c r="AR324" i="29"/>
  <c r="Y324" i="29"/>
  <c r="AI324" i="29"/>
  <c r="AS324" i="29"/>
  <c r="Z324" i="29"/>
  <c r="AJ324" i="29"/>
  <c r="AT324" i="29"/>
  <c r="AA324" i="29"/>
  <c r="AK324" i="29"/>
  <c r="AU324" i="29"/>
  <c r="AB324" i="29"/>
  <c r="AL324" i="29"/>
  <c r="AV324" i="29"/>
  <c r="BA324" i="29"/>
  <c r="BC324" i="29"/>
  <c r="BD324" i="29"/>
  <c r="BE324" i="29"/>
  <c r="BF324" i="29"/>
  <c r="BG324" i="29"/>
  <c r="BH324" i="29"/>
  <c r="H325" i="29"/>
  <c r="I325" i="29"/>
  <c r="J325" i="29"/>
  <c r="K325" i="29"/>
  <c r="AX325" i="29"/>
  <c r="L325" i="29"/>
  <c r="M325" i="29"/>
  <c r="N325" i="29"/>
  <c r="O325" i="29"/>
  <c r="P325" i="29"/>
  <c r="AY325" i="29"/>
  <c r="T325" i="29"/>
  <c r="AD325" i="29"/>
  <c r="AN325" i="29"/>
  <c r="U325" i="29"/>
  <c r="AE325" i="29"/>
  <c r="AO325" i="29"/>
  <c r="V325" i="29"/>
  <c r="AF325" i="29"/>
  <c r="AP325" i="29"/>
  <c r="W325" i="29"/>
  <c r="AG325" i="29"/>
  <c r="AQ325" i="29"/>
  <c r="AZ325" i="29"/>
  <c r="BB325" i="29"/>
  <c r="X325" i="29"/>
  <c r="AH325" i="29"/>
  <c r="AR325" i="29"/>
  <c r="Y325" i="29"/>
  <c r="AI325" i="29"/>
  <c r="AS325" i="29"/>
  <c r="Z325" i="29"/>
  <c r="AJ325" i="29"/>
  <c r="AT325" i="29"/>
  <c r="AA325" i="29"/>
  <c r="AK325" i="29"/>
  <c r="AU325" i="29"/>
  <c r="AB325" i="29"/>
  <c r="AL325" i="29"/>
  <c r="AV325" i="29"/>
  <c r="BA325" i="29"/>
  <c r="BC325" i="29"/>
  <c r="BD325" i="29"/>
  <c r="BE325" i="29"/>
  <c r="BF325" i="29"/>
  <c r="BG325" i="29"/>
  <c r="BH325" i="29"/>
  <c r="H326" i="29"/>
  <c r="I326" i="29"/>
  <c r="J326" i="29"/>
  <c r="K326" i="29"/>
  <c r="AX326" i="29"/>
  <c r="L326" i="29"/>
  <c r="M326" i="29"/>
  <c r="N326" i="29"/>
  <c r="O326" i="29"/>
  <c r="P326" i="29"/>
  <c r="AY326" i="29"/>
  <c r="T326" i="29"/>
  <c r="AD326" i="29"/>
  <c r="AN326" i="29"/>
  <c r="U326" i="29"/>
  <c r="AE326" i="29"/>
  <c r="AO326" i="29"/>
  <c r="V326" i="29"/>
  <c r="AF326" i="29"/>
  <c r="AP326" i="29"/>
  <c r="W326" i="29"/>
  <c r="AG326" i="29"/>
  <c r="AQ326" i="29"/>
  <c r="AZ326" i="29"/>
  <c r="BB326" i="29"/>
  <c r="X326" i="29"/>
  <c r="AH326" i="29"/>
  <c r="AR326" i="29"/>
  <c r="Y326" i="29"/>
  <c r="AI326" i="29"/>
  <c r="AS326" i="29"/>
  <c r="Z326" i="29"/>
  <c r="AJ326" i="29"/>
  <c r="AT326" i="29"/>
  <c r="AA326" i="29"/>
  <c r="AK326" i="29"/>
  <c r="AU326" i="29"/>
  <c r="AB326" i="29"/>
  <c r="AL326" i="29"/>
  <c r="AV326" i="29"/>
  <c r="BA326" i="29"/>
  <c r="BC326" i="29"/>
  <c r="BD326" i="29"/>
  <c r="BE326" i="29"/>
  <c r="BF326" i="29"/>
  <c r="BG326" i="29"/>
  <c r="BH326" i="29"/>
  <c r="H327" i="29"/>
  <c r="I327" i="29"/>
  <c r="J327" i="29"/>
  <c r="K327" i="29"/>
  <c r="AX327" i="29"/>
  <c r="L327" i="29"/>
  <c r="M327" i="29"/>
  <c r="N327" i="29"/>
  <c r="O327" i="29"/>
  <c r="P327" i="29"/>
  <c r="AY327" i="29"/>
  <c r="T327" i="29"/>
  <c r="AD327" i="29"/>
  <c r="AN327" i="29"/>
  <c r="U327" i="29"/>
  <c r="AE327" i="29"/>
  <c r="AO327" i="29"/>
  <c r="V327" i="29"/>
  <c r="AF327" i="29"/>
  <c r="AP327" i="29"/>
  <c r="W327" i="29"/>
  <c r="AG327" i="29"/>
  <c r="AQ327" i="29"/>
  <c r="AZ327" i="29"/>
  <c r="BB327" i="29"/>
  <c r="X327" i="29"/>
  <c r="AH327" i="29"/>
  <c r="AR327" i="29"/>
  <c r="Y327" i="29"/>
  <c r="AI327" i="29"/>
  <c r="AS327" i="29"/>
  <c r="Z327" i="29"/>
  <c r="AJ327" i="29"/>
  <c r="AT327" i="29"/>
  <c r="AA327" i="29"/>
  <c r="AK327" i="29"/>
  <c r="AU327" i="29"/>
  <c r="AB327" i="29"/>
  <c r="AL327" i="29"/>
  <c r="AV327" i="29"/>
  <c r="BA327" i="29"/>
  <c r="BC327" i="29"/>
  <c r="BD327" i="29"/>
  <c r="BE327" i="29"/>
  <c r="BF327" i="29"/>
  <c r="BG327" i="29"/>
  <c r="BH327" i="29"/>
  <c r="H328" i="29"/>
  <c r="I328" i="29"/>
  <c r="J328" i="29"/>
  <c r="K328" i="29"/>
  <c r="AX328" i="29"/>
  <c r="L328" i="29"/>
  <c r="M328" i="29"/>
  <c r="N328" i="29"/>
  <c r="O328" i="29"/>
  <c r="P328" i="29"/>
  <c r="AY328" i="29"/>
  <c r="T328" i="29"/>
  <c r="AD328" i="29"/>
  <c r="AN328" i="29"/>
  <c r="U328" i="29"/>
  <c r="AE328" i="29"/>
  <c r="AO328" i="29"/>
  <c r="V328" i="29"/>
  <c r="AF328" i="29"/>
  <c r="AP328" i="29"/>
  <c r="W328" i="29"/>
  <c r="AG328" i="29"/>
  <c r="AQ328" i="29"/>
  <c r="AZ328" i="29"/>
  <c r="BB328" i="29"/>
  <c r="X328" i="29"/>
  <c r="AH328" i="29"/>
  <c r="AR328" i="29"/>
  <c r="Y328" i="29"/>
  <c r="AI328" i="29"/>
  <c r="AS328" i="29"/>
  <c r="Z328" i="29"/>
  <c r="AJ328" i="29"/>
  <c r="AT328" i="29"/>
  <c r="AA328" i="29"/>
  <c r="AK328" i="29"/>
  <c r="AU328" i="29"/>
  <c r="AB328" i="29"/>
  <c r="AL328" i="29"/>
  <c r="AV328" i="29"/>
  <c r="BA328" i="29"/>
  <c r="BC328" i="29"/>
  <c r="BD328" i="29"/>
  <c r="BE328" i="29"/>
  <c r="BF328" i="29"/>
  <c r="BG328" i="29"/>
  <c r="BH328" i="29"/>
  <c r="H329" i="29"/>
  <c r="I329" i="29"/>
  <c r="J329" i="29"/>
  <c r="K329" i="29"/>
  <c r="AX329" i="29"/>
  <c r="L329" i="29"/>
  <c r="M329" i="29"/>
  <c r="N329" i="29"/>
  <c r="O329" i="29"/>
  <c r="P329" i="29"/>
  <c r="AY329" i="29"/>
  <c r="T329" i="29"/>
  <c r="AD329" i="29"/>
  <c r="AN329" i="29"/>
  <c r="U329" i="29"/>
  <c r="AE329" i="29"/>
  <c r="AO329" i="29"/>
  <c r="V329" i="29"/>
  <c r="AF329" i="29"/>
  <c r="AP329" i="29"/>
  <c r="W329" i="29"/>
  <c r="AG329" i="29"/>
  <c r="AQ329" i="29"/>
  <c r="AZ329" i="29"/>
  <c r="BB329" i="29"/>
  <c r="X329" i="29"/>
  <c r="AH329" i="29"/>
  <c r="AR329" i="29"/>
  <c r="Y329" i="29"/>
  <c r="AI329" i="29"/>
  <c r="AS329" i="29"/>
  <c r="Z329" i="29"/>
  <c r="AJ329" i="29"/>
  <c r="AT329" i="29"/>
  <c r="AA329" i="29"/>
  <c r="AK329" i="29"/>
  <c r="AU329" i="29"/>
  <c r="AB329" i="29"/>
  <c r="AL329" i="29"/>
  <c r="AV329" i="29"/>
  <c r="BA329" i="29"/>
  <c r="BC329" i="29"/>
  <c r="BD329" i="29"/>
  <c r="BE329" i="29"/>
  <c r="BF329" i="29"/>
  <c r="BG329" i="29"/>
  <c r="BH329" i="29"/>
  <c r="H330" i="29"/>
  <c r="I330" i="29"/>
  <c r="J330" i="29"/>
  <c r="K330" i="29"/>
  <c r="AX330" i="29"/>
  <c r="L330" i="29"/>
  <c r="M330" i="29"/>
  <c r="N330" i="29"/>
  <c r="O330" i="29"/>
  <c r="P330" i="29"/>
  <c r="AY330" i="29"/>
  <c r="T330" i="29"/>
  <c r="AD330" i="29"/>
  <c r="AN330" i="29"/>
  <c r="U330" i="29"/>
  <c r="AE330" i="29"/>
  <c r="AO330" i="29"/>
  <c r="V330" i="29"/>
  <c r="AF330" i="29"/>
  <c r="AP330" i="29"/>
  <c r="W330" i="29"/>
  <c r="AG330" i="29"/>
  <c r="AQ330" i="29"/>
  <c r="AZ330" i="29"/>
  <c r="BB330" i="29"/>
  <c r="X330" i="29"/>
  <c r="AH330" i="29"/>
  <c r="AR330" i="29"/>
  <c r="Y330" i="29"/>
  <c r="AI330" i="29"/>
  <c r="AS330" i="29"/>
  <c r="Z330" i="29"/>
  <c r="AJ330" i="29"/>
  <c r="AT330" i="29"/>
  <c r="AA330" i="29"/>
  <c r="AK330" i="29"/>
  <c r="AU330" i="29"/>
  <c r="AB330" i="29"/>
  <c r="AL330" i="29"/>
  <c r="AV330" i="29"/>
  <c r="BA330" i="29"/>
  <c r="BC330" i="29"/>
  <c r="BD330" i="29"/>
  <c r="BE330" i="29"/>
  <c r="BF330" i="29"/>
  <c r="BG330" i="29"/>
  <c r="BH330" i="29"/>
  <c r="H331" i="29"/>
  <c r="I331" i="29"/>
  <c r="J331" i="29"/>
  <c r="K331" i="29"/>
  <c r="AX331" i="29"/>
  <c r="L331" i="29"/>
  <c r="M331" i="29"/>
  <c r="N331" i="29"/>
  <c r="O331" i="29"/>
  <c r="P331" i="29"/>
  <c r="AY331" i="29"/>
  <c r="T331" i="29"/>
  <c r="AD331" i="29"/>
  <c r="AN331" i="29"/>
  <c r="U331" i="29"/>
  <c r="AE331" i="29"/>
  <c r="AO331" i="29"/>
  <c r="V331" i="29"/>
  <c r="AF331" i="29"/>
  <c r="AP331" i="29"/>
  <c r="W331" i="29"/>
  <c r="AG331" i="29"/>
  <c r="AQ331" i="29"/>
  <c r="AZ331" i="29"/>
  <c r="BB331" i="29"/>
  <c r="X331" i="29"/>
  <c r="AH331" i="29"/>
  <c r="AR331" i="29"/>
  <c r="Y331" i="29"/>
  <c r="AI331" i="29"/>
  <c r="AS331" i="29"/>
  <c r="Z331" i="29"/>
  <c r="AJ331" i="29"/>
  <c r="AT331" i="29"/>
  <c r="AA331" i="29"/>
  <c r="AK331" i="29"/>
  <c r="AU331" i="29"/>
  <c r="AB331" i="29"/>
  <c r="AL331" i="29"/>
  <c r="AV331" i="29"/>
  <c r="BA331" i="29"/>
  <c r="BC331" i="29"/>
  <c r="BD331" i="29"/>
  <c r="BE331" i="29"/>
  <c r="BF331" i="29"/>
  <c r="BG331" i="29"/>
  <c r="BH331" i="29"/>
  <c r="H332" i="29"/>
  <c r="I332" i="29"/>
  <c r="J332" i="29"/>
  <c r="K332" i="29"/>
  <c r="AX332" i="29"/>
  <c r="L332" i="29"/>
  <c r="M332" i="29"/>
  <c r="N332" i="29"/>
  <c r="O332" i="29"/>
  <c r="P332" i="29"/>
  <c r="AY332" i="29"/>
  <c r="T332" i="29"/>
  <c r="AD332" i="29"/>
  <c r="AN332" i="29"/>
  <c r="U332" i="29"/>
  <c r="AE332" i="29"/>
  <c r="AO332" i="29"/>
  <c r="V332" i="29"/>
  <c r="AF332" i="29"/>
  <c r="AP332" i="29"/>
  <c r="W332" i="29"/>
  <c r="AG332" i="29"/>
  <c r="AQ332" i="29"/>
  <c r="AZ332" i="29"/>
  <c r="BB332" i="29"/>
  <c r="X332" i="29"/>
  <c r="AH332" i="29"/>
  <c r="AR332" i="29"/>
  <c r="Y332" i="29"/>
  <c r="AI332" i="29"/>
  <c r="AS332" i="29"/>
  <c r="Z332" i="29"/>
  <c r="AJ332" i="29"/>
  <c r="AT332" i="29"/>
  <c r="AA332" i="29"/>
  <c r="AK332" i="29"/>
  <c r="AU332" i="29"/>
  <c r="AB332" i="29"/>
  <c r="AL332" i="29"/>
  <c r="AV332" i="29"/>
  <c r="BA332" i="29"/>
  <c r="BC332" i="29"/>
  <c r="BD332" i="29"/>
  <c r="BE332" i="29"/>
  <c r="BF332" i="29"/>
  <c r="BG332" i="29"/>
  <c r="BH332" i="29"/>
  <c r="H333" i="29"/>
  <c r="I333" i="29"/>
  <c r="J333" i="29"/>
  <c r="K333" i="29"/>
  <c r="AX333" i="29"/>
  <c r="L333" i="29"/>
  <c r="M333" i="29"/>
  <c r="N333" i="29"/>
  <c r="O333" i="29"/>
  <c r="P333" i="29"/>
  <c r="AY333" i="29"/>
  <c r="T333" i="29"/>
  <c r="AD333" i="29"/>
  <c r="AN333" i="29"/>
  <c r="U333" i="29"/>
  <c r="AE333" i="29"/>
  <c r="AO333" i="29"/>
  <c r="V333" i="29"/>
  <c r="AF333" i="29"/>
  <c r="AP333" i="29"/>
  <c r="W333" i="29"/>
  <c r="AG333" i="29"/>
  <c r="AQ333" i="29"/>
  <c r="AZ333" i="29"/>
  <c r="BB333" i="29"/>
  <c r="X333" i="29"/>
  <c r="AH333" i="29"/>
  <c r="AR333" i="29"/>
  <c r="Y333" i="29"/>
  <c r="AI333" i="29"/>
  <c r="AS333" i="29"/>
  <c r="Z333" i="29"/>
  <c r="AJ333" i="29"/>
  <c r="AT333" i="29"/>
  <c r="AA333" i="29"/>
  <c r="AK333" i="29"/>
  <c r="AU333" i="29"/>
  <c r="AB333" i="29"/>
  <c r="AL333" i="29"/>
  <c r="AV333" i="29"/>
  <c r="BA333" i="29"/>
  <c r="BC333" i="29"/>
  <c r="BD333" i="29"/>
  <c r="BE333" i="29"/>
  <c r="BF333" i="29"/>
  <c r="BG333" i="29"/>
  <c r="BH333" i="29"/>
  <c r="H334" i="29"/>
  <c r="I334" i="29"/>
  <c r="J334" i="29"/>
  <c r="K334" i="29"/>
  <c r="AX334" i="29"/>
  <c r="L334" i="29"/>
  <c r="M334" i="29"/>
  <c r="N334" i="29"/>
  <c r="O334" i="29"/>
  <c r="P334" i="29"/>
  <c r="AY334" i="29"/>
  <c r="T334" i="29"/>
  <c r="AD334" i="29"/>
  <c r="AN334" i="29"/>
  <c r="U334" i="29"/>
  <c r="AE334" i="29"/>
  <c r="AO334" i="29"/>
  <c r="V334" i="29"/>
  <c r="AF334" i="29"/>
  <c r="AP334" i="29"/>
  <c r="W334" i="29"/>
  <c r="AG334" i="29"/>
  <c r="AQ334" i="29"/>
  <c r="AZ334" i="29"/>
  <c r="BB334" i="29"/>
  <c r="X334" i="29"/>
  <c r="AH334" i="29"/>
  <c r="AR334" i="29"/>
  <c r="Y334" i="29"/>
  <c r="AI334" i="29"/>
  <c r="AS334" i="29"/>
  <c r="Z334" i="29"/>
  <c r="AJ334" i="29"/>
  <c r="AT334" i="29"/>
  <c r="AA334" i="29"/>
  <c r="AK334" i="29"/>
  <c r="AU334" i="29"/>
  <c r="AB334" i="29"/>
  <c r="AL334" i="29"/>
  <c r="AV334" i="29"/>
  <c r="BA334" i="29"/>
  <c r="BC334" i="29"/>
  <c r="BD334" i="29"/>
  <c r="BE334" i="29"/>
  <c r="BF334" i="29"/>
  <c r="BG334" i="29"/>
  <c r="BH334" i="29"/>
  <c r="H335" i="29"/>
  <c r="I335" i="29"/>
  <c r="J335" i="29"/>
  <c r="K335" i="29"/>
  <c r="AX335" i="29"/>
  <c r="L335" i="29"/>
  <c r="M335" i="29"/>
  <c r="N335" i="29"/>
  <c r="O335" i="29"/>
  <c r="P335" i="29"/>
  <c r="AY335" i="29"/>
  <c r="T335" i="29"/>
  <c r="AD335" i="29"/>
  <c r="AN335" i="29"/>
  <c r="U335" i="29"/>
  <c r="AE335" i="29"/>
  <c r="AO335" i="29"/>
  <c r="V335" i="29"/>
  <c r="AF335" i="29"/>
  <c r="AP335" i="29"/>
  <c r="W335" i="29"/>
  <c r="AG335" i="29"/>
  <c r="AQ335" i="29"/>
  <c r="AZ335" i="29"/>
  <c r="BB335" i="29"/>
  <c r="X335" i="29"/>
  <c r="AH335" i="29"/>
  <c r="AR335" i="29"/>
  <c r="Y335" i="29"/>
  <c r="AI335" i="29"/>
  <c r="AS335" i="29"/>
  <c r="Z335" i="29"/>
  <c r="AJ335" i="29"/>
  <c r="AT335" i="29"/>
  <c r="AA335" i="29"/>
  <c r="AK335" i="29"/>
  <c r="AU335" i="29"/>
  <c r="AB335" i="29"/>
  <c r="AL335" i="29"/>
  <c r="AV335" i="29"/>
  <c r="BA335" i="29"/>
  <c r="BC335" i="29"/>
  <c r="BD335" i="29"/>
  <c r="BE335" i="29"/>
  <c r="BF335" i="29"/>
  <c r="BG335" i="29"/>
  <c r="BH335" i="29"/>
  <c r="H336" i="29"/>
  <c r="I336" i="29"/>
  <c r="J336" i="29"/>
  <c r="K336" i="29"/>
  <c r="AX336" i="29"/>
  <c r="L336" i="29"/>
  <c r="M336" i="29"/>
  <c r="N336" i="29"/>
  <c r="O336" i="29"/>
  <c r="P336" i="29"/>
  <c r="AY336" i="29"/>
  <c r="T336" i="29"/>
  <c r="AD336" i="29"/>
  <c r="AN336" i="29"/>
  <c r="U336" i="29"/>
  <c r="AE336" i="29"/>
  <c r="AO336" i="29"/>
  <c r="V336" i="29"/>
  <c r="AF336" i="29"/>
  <c r="AP336" i="29"/>
  <c r="W336" i="29"/>
  <c r="AG336" i="29"/>
  <c r="AQ336" i="29"/>
  <c r="AZ336" i="29"/>
  <c r="BB336" i="29"/>
  <c r="X336" i="29"/>
  <c r="AH336" i="29"/>
  <c r="AR336" i="29"/>
  <c r="Y336" i="29"/>
  <c r="AI336" i="29"/>
  <c r="AS336" i="29"/>
  <c r="Z336" i="29"/>
  <c r="AJ336" i="29"/>
  <c r="AT336" i="29"/>
  <c r="AA336" i="29"/>
  <c r="AK336" i="29"/>
  <c r="AU336" i="29"/>
  <c r="AB336" i="29"/>
  <c r="AL336" i="29"/>
  <c r="AV336" i="29"/>
  <c r="BA336" i="29"/>
  <c r="BC336" i="29"/>
  <c r="BD336" i="29"/>
  <c r="BE336" i="29"/>
  <c r="BF336" i="29"/>
  <c r="BG336" i="29"/>
  <c r="BH336" i="29"/>
  <c r="H337" i="29"/>
  <c r="I337" i="29"/>
  <c r="J337" i="29"/>
  <c r="K337" i="29"/>
  <c r="AX337" i="29"/>
  <c r="L337" i="29"/>
  <c r="M337" i="29"/>
  <c r="N337" i="29"/>
  <c r="O337" i="29"/>
  <c r="P337" i="29"/>
  <c r="AY337" i="29"/>
  <c r="T337" i="29"/>
  <c r="AD337" i="29"/>
  <c r="AN337" i="29"/>
  <c r="U337" i="29"/>
  <c r="AE337" i="29"/>
  <c r="AO337" i="29"/>
  <c r="V337" i="29"/>
  <c r="AF337" i="29"/>
  <c r="AP337" i="29"/>
  <c r="W337" i="29"/>
  <c r="AG337" i="29"/>
  <c r="AQ337" i="29"/>
  <c r="AZ337" i="29"/>
  <c r="BB337" i="29"/>
  <c r="X337" i="29"/>
  <c r="AH337" i="29"/>
  <c r="AR337" i="29"/>
  <c r="Y337" i="29"/>
  <c r="AI337" i="29"/>
  <c r="AS337" i="29"/>
  <c r="Z337" i="29"/>
  <c r="AJ337" i="29"/>
  <c r="AT337" i="29"/>
  <c r="AA337" i="29"/>
  <c r="AK337" i="29"/>
  <c r="AU337" i="29"/>
  <c r="AB337" i="29"/>
  <c r="AL337" i="29"/>
  <c r="AV337" i="29"/>
  <c r="BA337" i="29"/>
  <c r="BC337" i="29"/>
  <c r="BD337" i="29"/>
  <c r="BE337" i="29"/>
  <c r="BF337" i="29"/>
  <c r="BG337" i="29"/>
  <c r="BH337" i="29"/>
  <c r="H338" i="29"/>
  <c r="I338" i="29"/>
  <c r="J338" i="29"/>
  <c r="K338" i="29"/>
  <c r="AX338" i="29"/>
  <c r="L338" i="29"/>
  <c r="M338" i="29"/>
  <c r="N338" i="29"/>
  <c r="O338" i="29"/>
  <c r="P338" i="29"/>
  <c r="AY338" i="29"/>
  <c r="T338" i="29"/>
  <c r="AD338" i="29"/>
  <c r="AN338" i="29"/>
  <c r="U338" i="29"/>
  <c r="AE338" i="29"/>
  <c r="AO338" i="29"/>
  <c r="V338" i="29"/>
  <c r="AF338" i="29"/>
  <c r="AP338" i="29"/>
  <c r="W338" i="29"/>
  <c r="AG338" i="29"/>
  <c r="AQ338" i="29"/>
  <c r="AZ338" i="29"/>
  <c r="BB338" i="29"/>
  <c r="X338" i="29"/>
  <c r="AH338" i="29"/>
  <c r="AR338" i="29"/>
  <c r="Y338" i="29"/>
  <c r="AI338" i="29"/>
  <c r="AS338" i="29"/>
  <c r="Z338" i="29"/>
  <c r="AJ338" i="29"/>
  <c r="AT338" i="29"/>
  <c r="AA338" i="29"/>
  <c r="AK338" i="29"/>
  <c r="AU338" i="29"/>
  <c r="AB338" i="29"/>
  <c r="AL338" i="29"/>
  <c r="AV338" i="29"/>
  <c r="BA338" i="29"/>
  <c r="BC338" i="29"/>
  <c r="BD338" i="29"/>
  <c r="BE338" i="29"/>
  <c r="BF338" i="29"/>
  <c r="BG338" i="29"/>
  <c r="BH338" i="29"/>
  <c r="H339" i="29"/>
  <c r="I339" i="29"/>
  <c r="J339" i="29"/>
  <c r="K339" i="29"/>
  <c r="AX339" i="29"/>
  <c r="L339" i="29"/>
  <c r="M339" i="29"/>
  <c r="N339" i="29"/>
  <c r="O339" i="29"/>
  <c r="P339" i="29"/>
  <c r="AY339" i="29"/>
  <c r="T339" i="29"/>
  <c r="AD339" i="29"/>
  <c r="AN339" i="29"/>
  <c r="U339" i="29"/>
  <c r="AE339" i="29"/>
  <c r="AO339" i="29"/>
  <c r="V339" i="29"/>
  <c r="AF339" i="29"/>
  <c r="AP339" i="29"/>
  <c r="W339" i="29"/>
  <c r="AG339" i="29"/>
  <c r="AQ339" i="29"/>
  <c r="AZ339" i="29"/>
  <c r="BB339" i="29"/>
  <c r="X339" i="29"/>
  <c r="AH339" i="29"/>
  <c r="AR339" i="29"/>
  <c r="Y339" i="29"/>
  <c r="AI339" i="29"/>
  <c r="AS339" i="29"/>
  <c r="Z339" i="29"/>
  <c r="AJ339" i="29"/>
  <c r="AT339" i="29"/>
  <c r="AA339" i="29"/>
  <c r="AK339" i="29"/>
  <c r="AU339" i="29"/>
  <c r="AB339" i="29"/>
  <c r="AL339" i="29"/>
  <c r="AV339" i="29"/>
  <c r="BA339" i="29"/>
  <c r="BC339" i="29"/>
  <c r="BD339" i="29"/>
  <c r="BE339" i="29"/>
  <c r="BF339" i="29"/>
  <c r="BG339" i="29"/>
  <c r="BH339" i="29"/>
  <c r="H340" i="29"/>
  <c r="I340" i="29"/>
  <c r="J340" i="29"/>
  <c r="K340" i="29"/>
  <c r="AX340" i="29"/>
  <c r="L340" i="29"/>
  <c r="M340" i="29"/>
  <c r="N340" i="29"/>
  <c r="O340" i="29"/>
  <c r="P340" i="29"/>
  <c r="AY340" i="29"/>
  <c r="T340" i="29"/>
  <c r="AD340" i="29"/>
  <c r="AN340" i="29"/>
  <c r="U340" i="29"/>
  <c r="AE340" i="29"/>
  <c r="AO340" i="29"/>
  <c r="V340" i="29"/>
  <c r="AF340" i="29"/>
  <c r="AP340" i="29"/>
  <c r="W340" i="29"/>
  <c r="AG340" i="29"/>
  <c r="AQ340" i="29"/>
  <c r="AZ340" i="29"/>
  <c r="BB340" i="29"/>
  <c r="X340" i="29"/>
  <c r="AH340" i="29"/>
  <c r="AR340" i="29"/>
  <c r="Y340" i="29"/>
  <c r="AI340" i="29"/>
  <c r="AS340" i="29"/>
  <c r="Z340" i="29"/>
  <c r="AJ340" i="29"/>
  <c r="AT340" i="29"/>
  <c r="AA340" i="29"/>
  <c r="AK340" i="29"/>
  <c r="AU340" i="29"/>
  <c r="AB340" i="29"/>
  <c r="AL340" i="29"/>
  <c r="AV340" i="29"/>
  <c r="BA340" i="29"/>
  <c r="BC340" i="29"/>
  <c r="BD340" i="29"/>
  <c r="BE340" i="29"/>
  <c r="BF340" i="29"/>
  <c r="BG340" i="29"/>
  <c r="BH340" i="29"/>
  <c r="H341" i="29"/>
  <c r="I341" i="29"/>
  <c r="J341" i="29"/>
  <c r="K341" i="29"/>
  <c r="AX341" i="29"/>
  <c r="L341" i="29"/>
  <c r="M341" i="29"/>
  <c r="N341" i="29"/>
  <c r="O341" i="29"/>
  <c r="P341" i="29"/>
  <c r="AY341" i="29"/>
  <c r="T341" i="29"/>
  <c r="AD341" i="29"/>
  <c r="AN341" i="29"/>
  <c r="U341" i="29"/>
  <c r="AE341" i="29"/>
  <c r="AO341" i="29"/>
  <c r="V341" i="29"/>
  <c r="AF341" i="29"/>
  <c r="AP341" i="29"/>
  <c r="W341" i="29"/>
  <c r="AG341" i="29"/>
  <c r="AQ341" i="29"/>
  <c r="AZ341" i="29"/>
  <c r="BB341" i="29"/>
  <c r="X341" i="29"/>
  <c r="AH341" i="29"/>
  <c r="AR341" i="29"/>
  <c r="Y341" i="29"/>
  <c r="AI341" i="29"/>
  <c r="AS341" i="29"/>
  <c r="Z341" i="29"/>
  <c r="AJ341" i="29"/>
  <c r="AT341" i="29"/>
  <c r="AA341" i="29"/>
  <c r="AK341" i="29"/>
  <c r="AU341" i="29"/>
  <c r="AB341" i="29"/>
  <c r="AL341" i="29"/>
  <c r="AV341" i="29"/>
  <c r="BA341" i="29"/>
  <c r="BC341" i="29"/>
  <c r="BD341" i="29"/>
  <c r="BE341" i="29"/>
  <c r="BF341" i="29"/>
  <c r="BG341" i="29"/>
  <c r="BH341" i="29"/>
  <c r="H342" i="29"/>
  <c r="I342" i="29"/>
  <c r="J342" i="29"/>
  <c r="K342" i="29"/>
  <c r="AX342" i="29"/>
  <c r="L342" i="29"/>
  <c r="M342" i="29"/>
  <c r="N342" i="29"/>
  <c r="O342" i="29"/>
  <c r="P342" i="29"/>
  <c r="AY342" i="29"/>
  <c r="T342" i="29"/>
  <c r="AD342" i="29"/>
  <c r="AN342" i="29"/>
  <c r="U342" i="29"/>
  <c r="AE342" i="29"/>
  <c r="AO342" i="29"/>
  <c r="V342" i="29"/>
  <c r="AF342" i="29"/>
  <c r="AP342" i="29"/>
  <c r="W342" i="29"/>
  <c r="AG342" i="29"/>
  <c r="AQ342" i="29"/>
  <c r="AZ342" i="29"/>
  <c r="BB342" i="29"/>
  <c r="X342" i="29"/>
  <c r="AH342" i="29"/>
  <c r="AR342" i="29"/>
  <c r="Y342" i="29"/>
  <c r="AI342" i="29"/>
  <c r="AS342" i="29"/>
  <c r="Z342" i="29"/>
  <c r="AJ342" i="29"/>
  <c r="AT342" i="29"/>
  <c r="AA342" i="29"/>
  <c r="AK342" i="29"/>
  <c r="AU342" i="29"/>
  <c r="AB342" i="29"/>
  <c r="AL342" i="29"/>
  <c r="AV342" i="29"/>
  <c r="BA342" i="29"/>
  <c r="BC342" i="29"/>
  <c r="BD342" i="29"/>
  <c r="BE342" i="29"/>
  <c r="BF342" i="29"/>
  <c r="BG342" i="29"/>
  <c r="BH342" i="29"/>
  <c r="H343" i="29"/>
  <c r="I343" i="29"/>
  <c r="J343" i="29"/>
  <c r="K343" i="29"/>
  <c r="AX343" i="29"/>
  <c r="L343" i="29"/>
  <c r="M343" i="29"/>
  <c r="N343" i="29"/>
  <c r="O343" i="29"/>
  <c r="P343" i="29"/>
  <c r="AY343" i="29"/>
  <c r="T343" i="29"/>
  <c r="AD343" i="29"/>
  <c r="AN343" i="29"/>
  <c r="U343" i="29"/>
  <c r="AE343" i="29"/>
  <c r="AO343" i="29"/>
  <c r="V343" i="29"/>
  <c r="AF343" i="29"/>
  <c r="AP343" i="29"/>
  <c r="W343" i="29"/>
  <c r="AG343" i="29"/>
  <c r="AQ343" i="29"/>
  <c r="AZ343" i="29"/>
  <c r="BB343" i="29"/>
  <c r="X343" i="29"/>
  <c r="AH343" i="29"/>
  <c r="AR343" i="29"/>
  <c r="Y343" i="29"/>
  <c r="AI343" i="29"/>
  <c r="AS343" i="29"/>
  <c r="Z343" i="29"/>
  <c r="AJ343" i="29"/>
  <c r="AT343" i="29"/>
  <c r="AA343" i="29"/>
  <c r="AK343" i="29"/>
  <c r="AU343" i="29"/>
  <c r="AB343" i="29"/>
  <c r="AL343" i="29"/>
  <c r="AV343" i="29"/>
  <c r="BA343" i="29"/>
  <c r="BC343" i="29"/>
  <c r="BD343" i="29"/>
  <c r="BE343" i="29"/>
  <c r="BF343" i="29"/>
  <c r="BG343" i="29"/>
  <c r="BH343" i="29"/>
  <c r="H344" i="29"/>
  <c r="I344" i="29"/>
  <c r="J344" i="29"/>
  <c r="K344" i="29"/>
  <c r="AX344" i="29"/>
  <c r="L344" i="29"/>
  <c r="M344" i="29"/>
  <c r="N344" i="29"/>
  <c r="O344" i="29"/>
  <c r="P344" i="29"/>
  <c r="AY344" i="29"/>
  <c r="T344" i="29"/>
  <c r="AD344" i="29"/>
  <c r="AN344" i="29"/>
  <c r="U344" i="29"/>
  <c r="AE344" i="29"/>
  <c r="AO344" i="29"/>
  <c r="V344" i="29"/>
  <c r="AF344" i="29"/>
  <c r="AP344" i="29"/>
  <c r="W344" i="29"/>
  <c r="AG344" i="29"/>
  <c r="AQ344" i="29"/>
  <c r="AZ344" i="29"/>
  <c r="BB344" i="29"/>
  <c r="X344" i="29"/>
  <c r="AH344" i="29"/>
  <c r="AR344" i="29"/>
  <c r="Y344" i="29"/>
  <c r="AI344" i="29"/>
  <c r="AS344" i="29"/>
  <c r="Z344" i="29"/>
  <c r="AJ344" i="29"/>
  <c r="AT344" i="29"/>
  <c r="AA344" i="29"/>
  <c r="AK344" i="29"/>
  <c r="AU344" i="29"/>
  <c r="AB344" i="29"/>
  <c r="AL344" i="29"/>
  <c r="AV344" i="29"/>
  <c r="BA344" i="29"/>
  <c r="BC344" i="29"/>
  <c r="BD344" i="29"/>
  <c r="BE344" i="29"/>
  <c r="BF344" i="29"/>
  <c r="BG344" i="29"/>
  <c r="BH344" i="29"/>
  <c r="H345" i="29"/>
  <c r="I345" i="29"/>
  <c r="J345" i="29"/>
  <c r="K345" i="29"/>
  <c r="AX345" i="29"/>
  <c r="L345" i="29"/>
  <c r="M345" i="29"/>
  <c r="N345" i="29"/>
  <c r="O345" i="29"/>
  <c r="P345" i="29"/>
  <c r="AY345" i="29"/>
  <c r="T345" i="29"/>
  <c r="AD345" i="29"/>
  <c r="AN345" i="29"/>
  <c r="U345" i="29"/>
  <c r="AE345" i="29"/>
  <c r="AO345" i="29"/>
  <c r="V345" i="29"/>
  <c r="AF345" i="29"/>
  <c r="AP345" i="29"/>
  <c r="W345" i="29"/>
  <c r="AG345" i="29"/>
  <c r="AQ345" i="29"/>
  <c r="AZ345" i="29"/>
  <c r="BB345" i="29"/>
  <c r="X345" i="29"/>
  <c r="AH345" i="29"/>
  <c r="AR345" i="29"/>
  <c r="Y345" i="29"/>
  <c r="AI345" i="29"/>
  <c r="AS345" i="29"/>
  <c r="Z345" i="29"/>
  <c r="AJ345" i="29"/>
  <c r="AT345" i="29"/>
  <c r="AA345" i="29"/>
  <c r="AK345" i="29"/>
  <c r="AU345" i="29"/>
  <c r="AB345" i="29"/>
  <c r="AL345" i="29"/>
  <c r="AV345" i="29"/>
  <c r="BA345" i="29"/>
  <c r="BC345" i="29"/>
  <c r="BD345" i="29"/>
  <c r="BE345" i="29"/>
  <c r="BF345" i="29"/>
  <c r="BG345" i="29"/>
  <c r="BH345" i="29"/>
  <c r="H346" i="29"/>
  <c r="I346" i="29"/>
  <c r="J346" i="29"/>
  <c r="K346" i="29"/>
  <c r="AX346" i="29"/>
  <c r="L346" i="29"/>
  <c r="M346" i="29"/>
  <c r="N346" i="29"/>
  <c r="O346" i="29"/>
  <c r="P346" i="29"/>
  <c r="AY346" i="29"/>
  <c r="T346" i="29"/>
  <c r="AD346" i="29"/>
  <c r="AN346" i="29"/>
  <c r="U346" i="29"/>
  <c r="AE346" i="29"/>
  <c r="AO346" i="29"/>
  <c r="V346" i="29"/>
  <c r="AF346" i="29"/>
  <c r="AP346" i="29"/>
  <c r="W346" i="29"/>
  <c r="AG346" i="29"/>
  <c r="AQ346" i="29"/>
  <c r="AZ346" i="29"/>
  <c r="BB346" i="29"/>
  <c r="X346" i="29"/>
  <c r="AH346" i="29"/>
  <c r="AR346" i="29"/>
  <c r="Y346" i="29"/>
  <c r="AI346" i="29"/>
  <c r="AS346" i="29"/>
  <c r="Z346" i="29"/>
  <c r="AJ346" i="29"/>
  <c r="AT346" i="29"/>
  <c r="AA346" i="29"/>
  <c r="AK346" i="29"/>
  <c r="AU346" i="29"/>
  <c r="AB346" i="29"/>
  <c r="AL346" i="29"/>
  <c r="AV346" i="29"/>
  <c r="BA346" i="29"/>
  <c r="BC346" i="29"/>
  <c r="BD346" i="29"/>
  <c r="BE346" i="29"/>
  <c r="BF346" i="29"/>
  <c r="BG346" i="29"/>
  <c r="BH346" i="29"/>
  <c r="H347" i="29"/>
  <c r="I347" i="29"/>
  <c r="J347" i="29"/>
  <c r="K347" i="29"/>
  <c r="AX347" i="29"/>
  <c r="L347" i="29"/>
  <c r="M347" i="29"/>
  <c r="N347" i="29"/>
  <c r="O347" i="29"/>
  <c r="P347" i="29"/>
  <c r="AY347" i="29"/>
  <c r="T347" i="29"/>
  <c r="AD347" i="29"/>
  <c r="AN347" i="29"/>
  <c r="U347" i="29"/>
  <c r="AE347" i="29"/>
  <c r="AO347" i="29"/>
  <c r="V347" i="29"/>
  <c r="AF347" i="29"/>
  <c r="AP347" i="29"/>
  <c r="W347" i="29"/>
  <c r="AG347" i="29"/>
  <c r="AQ347" i="29"/>
  <c r="AZ347" i="29"/>
  <c r="BB347" i="29"/>
  <c r="X347" i="29"/>
  <c r="AH347" i="29"/>
  <c r="AR347" i="29"/>
  <c r="Y347" i="29"/>
  <c r="AI347" i="29"/>
  <c r="AS347" i="29"/>
  <c r="Z347" i="29"/>
  <c r="AJ347" i="29"/>
  <c r="AT347" i="29"/>
  <c r="AA347" i="29"/>
  <c r="AK347" i="29"/>
  <c r="AU347" i="29"/>
  <c r="AB347" i="29"/>
  <c r="AL347" i="29"/>
  <c r="AV347" i="29"/>
  <c r="BA347" i="29"/>
  <c r="BC347" i="29"/>
  <c r="BD347" i="29"/>
  <c r="BE347" i="29"/>
  <c r="BF347" i="29"/>
  <c r="BG347" i="29"/>
  <c r="BH347" i="29"/>
  <c r="H348" i="29"/>
  <c r="I348" i="29"/>
  <c r="J348" i="29"/>
  <c r="K348" i="29"/>
  <c r="AX348" i="29"/>
  <c r="L348" i="29"/>
  <c r="M348" i="29"/>
  <c r="N348" i="29"/>
  <c r="O348" i="29"/>
  <c r="P348" i="29"/>
  <c r="AY348" i="29"/>
  <c r="T348" i="29"/>
  <c r="AD348" i="29"/>
  <c r="AN348" i="29"/>
  <c r="U348" i="29"/>
  <c r="AE348" i="29"/>
  <c r="AO348" i="29"/>
  <c r="V348" i="29"/>
  <c r="AF348" i="29"/>
  <c r="AP348" i="29"/>
  <c r="W348" i="29"/>
  <c r="AG348" i="29"/>
  <c r="AQ348" i="29"/>
  <c r="AZ348" i="29"/>
  <c r="BB348" i="29"/>
  <c r="X348" i="29"/>
  <c r="AH348" i="29"/>
  <c r="AR348" i="29"/>
  <c r="Y348" i="29"/>
  <c r="AI348" i="29"/>
  <c r="AS348" i="29"/>
  <c r="Z348" i="29"/>
  <c r="AJ348" i="29"/>
  <c r="AT348" i="29"/>
  <c r="AA348" i="29"/>
  <c r="AK348" i="29"/>
  <c r="AU348" i="29"/>
  <c r="AB348" i="29"/>
  <c r="AL348" i="29"/>
  <c r="AV348" i="29"/>
  <c r="BA348" i="29"/>
  <c r="BC348" i="29"/>
  <c r="BD348" i="29"/>
  <c r="BE348" i="29"/>
  <c r="BF348" i="29"/>
  <c r="BG348" i="29"/>
  <c r="BH348" i="29"/>
  <c r="H349" i="29"/>
  <c r="I349" i="29"/>
  <c r="J349" i="29"/>
  <c r="K349" i="29"/>
  <c r="AX349" i="29"/>
  <c r="L349" i="29"/>
  <c r="M349" i="29"/>
  <c r="N349" i="29"/>
  <c r="O349" i="29"/>
  <c r="P349" i="29"/>
  <c r="AY349" i="29"/>
  <c r="T349" i="29"/>
  <c r="AD349" i="29"/>
  <c r="AN349" i="29"/>
  <c r="U349" i="29"/>
  <c r="AE349" i="29"/>
  <c r="AO349" i="29"/>
  <c r="V349" i="29"/>
  <c r="AF349" i="29"/>
  <c r="AP349" i="29"/>
  <c r="W349" i="29"/>
  <c r="AG349" i="29"/>
  <c r="AQ349" i="29"/>
  <c r="AZ349" i="29"/>
  <c r="BB349" i="29"/>
  <c r="X349" i="29"/>
  <c r="AH349" i="29"/>
  <c r="AR349" i="29"/>
  <c r="Y349" i="29"/>
  <c r="AI349" i="29"/>
  <c r="AS349" i="29"/>
  <c r="Z349" i="29"/>
  <c r="AJ349" i="29"/>
  <c r="AT349" i="29"/>
  <c r="AA349" i="29"/>
  <c r="AK349" i="29"/>
  <c r="AU349" i="29"/>
  <c r="AB349" i="29"/>
  <c r="AL349" i="29"/>
  <c r="AV349" i="29"/>
  <c r="BA349" i="29"/>
  <c r="BC349" i="29"/>
  <c r="BD349" i="29"/>
  <c r="BE349" i="29"/>
  <c r="BF349" i="29"/>
  <c r="BG349" i="29"/>
  <c r="BH349" i="29"/>
  <c r="H350" i="29"/>
  <c r="I350" i="29"/>
  <c r="J350" i="29"/>
  <c r="K350" i="29"/>
  <c r="AX350" i="29"/>
  <c r="L350" i="29"/>
  <c r="M350" i="29"/>
  <c r="N350" i="29"/>
  <c r="O350" i="29"/>
  <c r="P350" i="29"/>
  <c r="AY350" i="29"/>
  <c r="T350" i="29"/>
  <c r="AD350" i="29"/>
  <c r="AN350" i="29"/>
  <c r="U350" i="29"/>
  <c r="AE350" i="29"/>
  <c r="AO350" i="29"/>
  <c r="V350" i="29"/>
  <c r="AF350" i="29"/>
  <c r="AP350" i="29"/>
  <c r="W350" i="29"/>
  <c r="AG350" i="29"/>
  <c r="AQ350" i="29"/>
  <c r="AZ350" i="29"/>
  <c r="BB350" i="29"/>
  <c r="X350" i="29"/>
  <c r="AH350" i="29"/>
  <c r="AR350" i="29"/>
  <c r="Y350" i="29"/>
  <c r="AI350" i="29"/>
  <c r="AS350" i="29"/>
  <c r="Z350" i="29"/>
  <c r="AJ350" i="29"/>
  <c r="AT350" i="29"/>
  <c r="AA350" i="29"/>
  <c r="AK350" i="29"/>
  <c r="AU350" i="29"/>
  <c r="AB350" i="29"/>
  <c r="AL350" i="29"/>
  <c r="AV350" i="29"/>
  <c r="BA350" i="29"/>
  <c r="BC350" i="29"/>
  <c r="BD350" i="29"/>
  <c r="BE350" i="29"/>
  <c r="BF350" i="29"/>
  <c r="BG350" i="29"/>
  <c r="BH350" i="29"/>
  <c r="H351" i="29"/>
  <c r="I351" i="29"/>
  <c r="J351" i="29"/>
  <c r="K351" i="29"/>
  <c r="AX351" i="29"/>
  <c r="L351" i="29"/>
  <c r="M351" i="29"/>
  <c r="N351" i="29"/>
  <c r="O351" i="29"/>
  <c r="P351" i="29"/>
  <c r="AY351" i="29"/>
  <c r="T351" i="29"/>
  <c r="AD351" i="29"/>
  <c r="AN351" i="29"/>
  <c r="U351" i="29"/>
  <c r="AE351" i="29"/>
  <c r="AO351" i="29"/>
  <c r="V351" i="29"/>
  <c r="AF351" i="29"/>
  <c r="AP351" i="29"/>
  <c r="W351" i="29"/>
  <c r="AG351" i="29"/>
  <c r="AQ351" i="29"/>
  <c r="AZ351" i="29"/>
  <c r="BB351" i="29"/>
  <c r="X351" i="29"/>
  <c r="AH351" i="29"/>
  <c r="AR351" i="29"/>
  <c r="Y351" i="29"/>
  <c r="AI351" i="29"/>
  <c r="AS351" i="29"/>
  <c r="Z351" i="29"/>
  <c r="AJ351" i="29"/>
  <c r="AT351" i="29"/>
  <c r="AA351" i="29"/>
  <c r="AK351" i="29"/>
  <c r="AU351" i="29"/>
  <c r="AB351" i="29"/>
  <c r="AL351" i="29"/>
  <c r="AV351" i="29"/>
  <c r="BA351" i="29"/>
  <c r="BC351" i="29"/>
  <c r="BD351" i="29"/>
  <c r="BE351" i="29"/>
  <c r="BF351" i="29"/>
  <c r="BG351" i="29"/>
  <c r="BH351" i="29"/>
  <c r="H352" i="29"/>
  <c r="I352" i="29"/>
  <c r="J352" i="29"/>
  <c r="K352" i="29"/>
  <c r="AX352" i="29"/>
  <c r="L352" i="29"/>
  <c r="M352" i="29"/>
  <c r="N352" i="29"/>
  <c r="O352" i="29"/>
  <c r="P352" i="29"/>
  <c r="AY352" i="29"/>
  <c r="T352" i="29"/>
  <c r="AD352" i="29"/>
  <c r="AN352" i="29"/>
  <c r="U352" i="29"/>
  <c r="AE352" i="29"/>
  <c r="AO352" i="29"/>
  <c r="V352" i="29"/>
  <c r="AF352" i="29"/>
  <c r="AP352" i="29"/>
  <c r="W352" i="29"/>
  <c r="AG352" i="29"/>
  <c r="AQ352" i="29"/>
  <c r="AZ352" i="29"/>
  <c r="BB352" i="29"/>
  <c r="X352" i="29"/>
  <c r="AH352" i="29"/>
  <c r="AR352" i="29"/>
  <c r="Y352" i="29"/>
  <c r="AI352" i="29"/>
  <c r="AS352" i="29"/>
  <c r="Z352" i="29"/>
  <c r="AJ352" i="29"/>
  <c r="AT352" i="29"/>
  <c r="AA352" i="29"/>
  <c r="AK352" i="29"/>
  <c r="AU352" i="29"/>
  <c r="AB352" i="29"/>
  <c r="AL352" i="29"/>
  <c r="AV352" i="29"/>
  <c r="BA352" i="29"/>
  <c r="BC352" i="29"/>
  <c r="BD352" i="29"/>
  <c r="BE352" i="29"/>
  <c r="BF352" i="29"/>
  <c r="BG352" i="29"/>
  <c r="BH352" i="29"/>
  <c r="H353" i="29"/>
  <c r="I353" i="29"/>
  <c r="J353" i="29"/>
  <c r="K353" i="29"/>
  <c r="AX353" i="29"/>
  <c r="L353" i="29"/>
  <c r="M353" i="29"/>
  <c r="N353" i="29"/>
  <c r="O353" i="29"/>
  <c r="P353" i="29"/>
  <c r="AY353" i="29"/>
  <c r="T353" i="29"/>
  <c r="AD353" i="29"/>
  <c r="AN353" i="29"/>
  <c r="U353" i="29"/>
  <c r="AE353" i="29"/>
  <c r="AO353" i="29"/>
  <c r="V353" i="29"/>
  <c r="AF353" i="29"/>
  <c r="AP353" i="29"/>
  <c r="W353" i="29"/>
  <c r="AG353" i="29"/>
  <c r="AQ353" i="29"/>
  <c r="AZ353" i="29"/>
  <c r="BB353" i="29"/>
  <c r="X353" i="29"/>
  <c r="AH353" i="29"/>
  <c r="AR353" i="29"/>
  <c r="Y353" i="29"/>
  <c r="AI353" i="29"/>
  <c r="AS353" i="29"/>
  <c r="Z353" i="29"/>
  <c r="AJ353" i="29"/>
  <c r="AT353" i="29"/>
  <c r="AA353" i="29"/>
  <c r="AK353" i="29"/>
  <c r="AU353" i="29"/>
  <c r="AB353" i="29"/>
  <c r="AL353" i="29"/>
  <c r="AV353" i="29"/>
  <c r="BA353" i="29"/>
  <c r="BC353" i="29"/>
  <c r="BD353" i="29"/>
  <c r="BE353" i="29"/>
  <c r="BF353" i="29"/>
  <c r="BG353" i="29"/>
  <c r="BH353" i="29"/>
  <c r="H354" i="29"/>
  <c r="I354" i="29"/>
  <c r="J354" i="29"/>
  <c r="K354" i="29"/>
  <c r="AX354" i="29"/>
  <c r="L354" i="29"/>
  <c r="M354" i="29"/>
  <c r="N354" i="29"/>
  <c r="O354" i="29"/>
  <c r="P354" i="29"/>
  <c r="AY354" i="29"/>
  <c r="T354" i="29"/>
  <c r="AD354" i="29"/>
  <c r="AN354" i="29"/>
  <c r="U354" i="29"/>
  <c r="AE354" i="29"/>
  <c r="AO354" i="29"/>
  <c r="V354" i="29"/>
  <c r="AF354" i="29"/>
  <c r="AP354" i="29"/>
  <c r="W354" i="29"/>
  <c r="AG354" i="29"/>
  <c r="AQ354" i="29"/>
  <c r="AZ354" i="29"/>
  <c r="BB354" i="29"/>
  <c r="X354" i="29"/>
  <c r="AH354" i="29"/>
  <c r="AR354" i="29"/>
  <c r="Y354" i="29"/>
  <c r="AI354" i="29"/>
  <c r="AS354" i="29"/>
  <c r="Z354" i="29"/>
  <c r="AJ354" i="29"/>
  <c r="AT354" i="29"/>
  <c r="AA354" i="29"/>
  <c r="AK354" i="29"/>
  <c r="AU354" i="29"/>
  <c r="AB354" i="29"/>
  <c r="AL354" i="29"/>
  <c r="AV354" i="29"/>
  <c r="BA354" i="29"/>
  <c r="BC354" i="29"/>
  <c r="BD354" i="29"/>
  <c r="BE354" i="29"/>
  <c r="BF354" i="29"/>
  <c r="BG354" i="29"/>
  <c r="BH354" i="29"/>
  <c r="H355" i="29"/>
  <c r="I355" i="29"/>
  <c r="J355" i="29"/>
  <c r="K355" i="29"/>
  <c r="AX355" i="29"/>
  <c r="L355" i="29"/>
  <c r="M355" i="29"/>
  <c r="N355" i="29"/>
  <c r="O355" i="29"/>
  <c r="P355" i="29"/>
  <c r="AY355" i="29"/>
  <c r="T355" i="29"/>
  <c r="AD355" i="29"/>
  <c r="AN355" i="29"/>
  <c r="U355" i="29"/>
  <c r="AE355" i="29"/>
  <c r="AO355" i="29"/>
  <c r="V355" i="29"/>
  <c r="AF355" i="29"/>
  <c r="AP355" i="29"/>
  <c r="W355" i="29"/>
  <c r="AG355" i="29"/>
  <c r="AQ355" i="29"/>
  <c r="AZ355" i="29"/>
  <c r="BB355" i="29"/>
  <c r="X355" i="29"/>
  <c r="AH355" i="29"/>
  <c r="AR355" i="29"/>
  <c r="Y355" i="29"/>
  <c r="AI355" i="29"/>
  <c r="AS355" i="29"/>
  <c r="Z355" i="29"/>
  <c r="AJ355" i="29"/>
  <c r="AT355" i="29"/>
  <c r="AA355" i="29"/>
  <c r="AK355" i="29"/>
  <c r="AU355" i="29"/>
  <c r="AB355" i="29"/>
  <c r="AL355" i="29"/>
  <c r="AV355" i="29"/>
  <c r="BA355" i="29"/>
  <c r="BC355" i="29"/>
  <c r="BD355" i="29"/>
  <c r="BE355" i="29"/>
  <c r="BF355" i="29"/>
  <c r="BG355" i="29"/>
  <c r="BH355" i="29"/>
  <c r="H356" i="29"/>
  <c r="I356" i="29"/>
  <c r="J356" i="29"/>
  <c r="K356" i="29"/>
  <c r="AX356" i="29"/>
  <c r="L356" i="29"/>
  <c r="M356" i="29"/>
  <c r="N356" i="29"/>
  <c r="O356" i="29"/>
  <c r="P356" i="29"/>
  <c r="AY356" i="29"/>
  <c r="T356" i="29"/>
  <c r="AD356" i="29"/>
  <c r="AN356" i="29"/>
  <c r="U356" i="29"/>
  <c r="AE356" i="29"/>
  <c r="AO356" i="29"/>
  <c r="V356" i="29"/>
  <c r="AF356" i="29"/>
  <c r="AP356" i="29"/>
  <c r="W356" i="29"/>
  <c r="AG356" i="29"/>
  <c r="AQ356" i="29"/>
  <c r="AZ356" i="29"/>
  <c r="BB356" i="29"/>
  <c r="X356" i="29"/>
  <c r="AH356" i="29"/>
  <c r="AR356" i="29"/>
  <c r="Y356" i="29"/>
  <c r="AI356" i="29"/>
  <c r="AS356" i="29"/>
  <c r="Z356" i="29"/>
  <c r="AJ356" i="29"/>
  <c r="AT356" i="29"/>
  <c r="AA356" i="29"/>
  <c r="AK356" i="29"/>
  <c r="AU356" i="29"/>
  <c r="AB356" i="29"/>
  <c r="AL356" i="29"/>
  <c r="AV356" i="29"/>
  <c r="BA356" i="29"/>
  <c r="BC356" i="29"/>
  <c r="BD356" i="29"/>
  <c r="BE356" i="29"/>
  <c r="BF356" i="29"/>
  <c r="BG356" i="29"/>
  <c r="BH356" i="29"/>
  <c r="H357" i="29"/>
  <c r="I357" i="29"/>
  <c r="J357" i="29"/>
  <c r="K357" i="29"/>
  <c r="AX357" i="29"/>
  <c r="L357" i="29"/>
  <c r="M357" i="29"/>
  <c r="N357" i="29"/>
  <c r="O357" i="29"/>
  <c r="P357" i="29"/>
  <c r="AY357" i="29"/>
  <c r="T357" i="29"/>
  <c r="AD357" i="29"/>
  <c r="AN357" i="29"/>
  <c r="U357" i="29"/>
  <c r="AE357" i="29"/>
  <c r="AO357" i="29"/>
  <c r="V357" i="29"/>
  <c r="AF357" i="29"/>
  <c r="AP357" i="29"/>
  <c r="W357" i="29"/>
  <c r="AG357" i="29"/>
  <c r="AQ357" i="29"/>
  <c r="AZ357" i="29"/>
  <c r="BB357" i="29"/>
  <c r="X357" i="29"/>
  <c r="AH357" i="29"/>
  <c r="AR357" i="29"/>
  <c r="Y357" i="29"/>
  <c r="AI357" i="29"/>
  <c r="AS357" i="29"/>
  <c r="Z357" i="29"/>
  <c r="AJ357" i="29"/>
  <c r="AT357" i="29"/>
  <c r="AA357" i="29"/>
  <c r="AK357" i="29"/>
  <c r="AU357" i="29"/>
  <c r="AB357" i="29"/>
  <c r="AL357" i="29"/>
  <c r="AV357" i="29"/>
  <c r="BA357" i="29"/>
  <c r="BC357" i="29"/>
  <c r="BD357" i="29"/>
  <c r="BE357" i="29"/>
  <c r="BF357" i="29"/>
  <c r="BG357" i="29"/>
  <c r="BH357" i="29"/>
  <c r="H358" i="29"/>
  <c r="I358" i="29"/>
  <c r="J358" i="29"/>
  <c r="K358" i="29"/>
  <c r="AX358" i="29"/>
  <c r="L358" i="29"/>
  <c r="M358" i="29"/>
  <c r="N358" i="29"/>
  <c r="O358" i="29"/>
  <c r="P358" i="29"/>
  <c r="AY358" i="29"/>
  <c r="T358" i="29"/>
  <c r="AD358" i="29"/>
  <c r="AN358" i="29"/>
  <c r="U358" i="29"/>
  <c r="AE358" i="29"/>
  <c r="AO358" i="29"/>
  <c r="V358" i="29"/>
  <c r="AF358" i="29"/>
  <c r="AP358" i="29"/>
  <c r="W358" i="29"/>
  <c r="AG358" i="29"/>
  <c r="AQ358" i="29"/>
  <c r="AZ358" i="29"/>
  <c r="BB358" i="29"/>
  <c r="X358" i="29"/>
  <c r="AH358" i="29"/>
  <c r="AR358" i="29"/>
  <c r="Y358" i="29"/>
  <c r="AI358" i="29"/>
  <c r="AS358" i="29"/>
  <c r="Z358" i="29"/>
  <c r="AJ358" i="29"/>
  <c r="AT358" i="29"/>
  <c r="AA358" i="29"/>
  <c r="AK358" i="29"/>
  <c r="AU358" i="29"/>
  <c r="AB358" i="29"/>
  <c r="AL358" i="29"/>
  <c r="AV358" i="29"/>
  <c r="BA358" i="29"/>
  <c r="BC358" i="29"/>
  <c r="BD358" i="29"/>
  <c r="BE358" i="29"/>
  <c r="BF358" i="29"/>
  <c r="BG358" i="29"/>
  <c r="BH358" i="29"/>
  <c r="H359" i="29"/>
  <c r="I359" i="29"/>
  <c r="J359" i="29"/>
  <c r="K359" i="29"/>
  <c r="AX359" i="29"/>
  <c r="L359" i="29"/>
  <c r="M359" i="29"/>
  <c r="N359" i="29"/>
  <c r="O359" i="29"/>
  <c r="P359" i="29"/>
  <c r="AY359" i="29"/>
  <c r="T359" i="29"/>
  <c r="AD359" i="29"/>
  <c r="AN359" i="29"/>
  <c r="U359" i="29"/>
  <c r="AE359" i="29"/>
  <c r="AO359" i="29"/>
  <c r="V359" i="29"/>
  <c r="AF359" i="29"/>
  <c r="AP359" i="29"/>
  <c r="W359" i="29"/>
  <c r="AG359" i="29"/>
  <c r="AQ359" i="29"/>
  <c r="AZ359" i="29"/>
  <c r="BB359" i="29"/>
  <c r="X359" i="29"/>
  <c r="AH359" i="29"/>
  <c r="AR359" i="29"/>
  <c r="Y359" i="29"/>
  <c r="AI359" i="29"/>
  <c r="AS359" i="29"/>
  <c r="Z359" i="29"/>
  <c r="AJ359" i="29"/>
  <c r="AT359" i="29"/>
  <c r="AA359" i="29"/>
  <c r="AK359" i="29"/>
  <c r="AU359" i="29"/>
  <c r="AB359" i="29"/>
  <c r="AL359" i="29"/>
  <c r="AV359" i="29"/>
  <c r="BA359" i="29"/>
  <c r="BC359" i="29"/>
  <c r="BD359" i="29"/>
  <c r="BE359" i="29"/>
  <c r="BF359" i="29"/>
  <c r="BG359" i="29"/>
  <c r="BH359" i="29"/>
  <c r="H360" i="29"/>
  <c r="I360" i="29"/>
  <c r="J360" i="29"/>
  <c r="K360" i="29"/>
  <c r="AX360" i="29"/>
  <c r="L360" i="29"/>
  <c r="M360" i="29"/>
  <c r="N360" i="29"/>
  <c r="O360" i="29"/>
  <c r="P360" i="29"/>
  <c r="AY360" i="29"/>
  <c r="T360" i="29"/>
  <c r="AD360" i="29"/>
  <c r="AN360" i="29"/>
  <c r="U360" i="29"/>
  <c r="AE360" i="29"/>
  <c r="AO360" i="29"/>
  <c r="V360" i="29"/>
  <c r="AF360" i="29"/>
  <c r="AP360" i="29"/>
  <c r="W360" i="29"/>
  <c r="AG360" i="29"/>
  <c r="AQ360" i="29"/>
  <c r="AZ360" i="29"/>
  <c r="BB360" i="29"/>
  <c r="X360" i="29"/>
  <c r="AH360" i="29"/>
  <c r="AR360" i="29"/>
  <c r="Y360" i="29"/>
  <c r="AI360" i="29"/>
  <c r="AS360" i="29"/>
  <c r="Z360" i="29"/>
  <c r="AJ360" i="29"/>
  <c r="AT360" i="29"/>
  <c r="AA360" i="29"/>
  <c r="AK360" i="29"/>
  <c r="AU360" i="29"/>
  <c r="AB360" i="29"/>
  <c r="AL360" i="29"/>
  <c r="AV360" i="29"/>
  <c r="BA360" i="29"/>
  <c r="BC360" i="29"/>
  <c r="BD360" i="29"/>
  <c r="BE360" i="29"/>
  <c r="BF360" i="29"/>
  <c r="BG360" i="29"/>
  <c r="BH360" i="29"/>
  <c r="H361" i="29"/>
  <c r="I361" i="29"/>
  <c r="J361" i="29"/>
  <c r="K361" i="29"/>
  <c r="AX361" i="29"/>
  <c r="L361" i="29"/>
  <c r="M361" i="29"/>
  <c r="N361" i="29"/>
  <c r="O361" i="29"/>
  <c r="P361" i="29"/>
  <c r="AY361" i="29"/>
  <c r="T361" i="29"/>
  <c r="AD361" i="29"/>
  <c r="AN361" i="29"/>
  <c r="U361" i="29"/>
  <c r="AE361" i="29"/>
  <c r="AO361" i="29"/>
  <c r="V361" i="29"/>
  <c r="AF361" i="29"/>
  <c r="AP361" i="29"/>
  <c r="W361" i="29"/>
  <c r="AG361" i="29"/>
  <c r="AQ361" i="29"/>
  <c r="AZ361" i="29"/>
  <c r="BB361" i="29"/>
  <c r="X361" i="29"/>
  <c r="AH361" i="29"/>
  <c r="AR361" i="29"/>
  <c r="Y361" i="29"/>
  <c r="AI361" i="29"/>
  <c r="AS361" i="29"/>
  <c r="Z361" i="29"/>
  <c r="AJ361" i="29"/>
  <c r="AT361" i="29"/>
  <c r="AA361" i="29"/>
  <c r="AK361" i="29"/>
  <c r="AU361" i="29"/>
  <c r="AB361" i="29"/>
  <c r="AL361" i="29"/>
  <c r="AV361" i="29"/>
  <c r="BA361" i="29"/>
  <c r="BC361" i="29"/>
  <c r="BD361" i="29"/>
  <c r="BE361" i="29"/>
  <c r="BF361" i="29"/>
  <c r="BG361" i="29"/>
  <c r="BH361" i="29"/>
  <c r="H362" i="29"/>
  <c r="I362" i="29"/>
  <c r="J362" i="29"/>
  <c r="K362" i="29"/>
  <c r="AX362" i="29"/>
  <c r="L362" i="29"/>
  <c r="M362" i="29"/>
  <c r="N362" i="29"/>
  <c r="O362" i="29"/>
  <c r="P362" i="29"/>
  <c r="AY362" i="29"/>
  <c r="T362" i="29"/>
  <c r="AD362" i="29"/>
  <c r="AN362" i="29"/>
  <c r="U362" i="29"/>
  <c r="AE362" i="29"/>
  <c r="AO362" i="29"/>
  <c r="V362" i="29"/>
  <c r="AF362" i="29"/>
  <c r="AP362" i="29"/>
  <c r="W362" i="29"/>
  <c r="AG362" i="29"/>
  <c r="AQ362" i="29"/>
  <c r="AZ362" i="29"/>
  <c r="BB362" i="29"/>
  <c r="X362" i="29"/>
  <c r="AH362" i="29"/>
  <c r="AR362" i="29"/>
  <c r="Y362" i="29"/>
  <c r="AI362" i="29"/>
  <c r="AS362" i="29"/>
  <c r="Z362" i="29"/>
  <c r="AJ362" i="29"/>
  <c r="AT362" i="29"/>
  <c r="AA362" i="29"/>
  <c r="AK362" i="29"/>
  <c r="AU362" i="29"/>
  <c r="AB362" i="29"/>
  <c r="AL362" i="29"/>
  <c r="AV362" i="29"/>
  <c r="BA362" i="29"/>
  <c r="BC362" i="29"/>
  <c r="BD362" i="29"/>
  <c r="BE362" i="29"/>
  <c r="BF362" i="29"/>
  <c r="BG362" i="29"/>
  <c r="BH362" i="29"/>
  <c r="H363" i="29"/>
  <c r="I363" i="29"/>
  <c r="J363" i="29"/>
  <c r="K363" i="29"/>
  <c r="AX363" i="29"/>
  <c r="L363" i="29"/>
  <c r="M363" i="29"/>
  <c r="N363" i="29"/>
  <c r="O363" i="29"/>
  <c r="P363" i="29"/>
  <c r="AY363" i="29"/>
  <c r="T363" i="29"/>
  <c r="AD363" i="29"/>
  <c r="AN363" i="29"/>
  <c r="U363" i="29"/>
  <c r="AE363" i="29"/>
  <c r="AO363" i="29"/>
  <c r="V363" i="29"/>
  <c r="AF363" i="29"/>
  <c r="AP363" i="29"/>
  <c r="W363" i="29"/>
  <c r="AG363" i="29"/>
  <c r="AQ363" i="29"/>
  <c r="AZ363" i="29"/>
  <c r="BB363" i="29"/>
  <c r="X363" i="29"/>
  <c r="AH363" i="29"/>
  <c r="AR363" i="29"/>
  <c r="Y363" i="29"/>
  <c r="AI363" i="29"/>
  <c r="AS363" i="29"/>
  <c r="Z363" i="29"/>
  <c r="AJ363" i="29"/>
  <c r="AT363" i="29"/>
  <c r="AA363" i="29"/>
  <c r="AK363" i="29"/>
  <c r="AU363" i="29"/>
  <c r="AB363" i="29"/>
  <c r="AL363" i="29"/>
  <c r="AV363" i="29"/>
  <c r="BA363" i="29"/>
  <c r="BC363" i="29"/>
  <c r="BD363" i="29"/>
  <c r="BE363" i="29"/>
  <c r="BF363" i="29"/>
  <c r="BG363" i="29"/>
  <c r="BH363" i="29"/>
  <c r="H364" i="29"/>
  <c r="I364" i="29"/>
  <c r="J364" i="29"/>
  <c r="K364" i="29"/>
  <c r="AX364" i="29"/>
  <c r="L364" i="29"/>
  <c r="M364" i="29"/>
  <c r="N364" i="29"/>
  <c r="O364" i="29"/>
  <c r="P364" i="29"/>
  <c r="AY364" i="29"/>
  <c r="T364" i="29"/>
  <c r="AD364" i="29"/>
  <c r="AN364" i="29"/>
  <c r="U364" i="29"/>
  <c r="AE364" i="29"/>
  <c r="AO364" i="29"/>
  <c r="V364" i="29"/>
  <c r="AF364" i="29"/>
  <c r="AP364" i="29"/>
  <c r="W364" i="29"/>
  <c r="AG364" i="29"/>
  <c r="AQ364" i="29"/>
  <c r="AZ364" i="29"/>
  <c r="BB364" i="29"/>
  <c r="X364" i="29"/>
  <c r="AH364" i="29"/>
  <c r="AR364" i="29"/>
  <c r="Y364" i="29"/>
  <c r="AI364" i="29"/>
  <c r="AS364" i="29"/>
  <c r="Z364" i="29"/>
  <c r="AJ364" i="29"/>
  <c r="AT364" i="29"/>
  <c r="AA364" i="29"/>
  <c r="AK364" i="29"/>
  <c r="AU364" i="29"/>
  <c r="AB364" i="29"/>
  <c r="AL364" i="29"/>
  <c r="AV364" i="29"/>
  <c r="BA364" i="29"/>
  <c r="BC364" i="29"/>
  <c r="BD364" i="29"/>
  <c r="BE364" i="29"/>
  <c r="BF364" i="29"/>
  <c r="BG364" i="29"/>
  <c r="BH364" i="29"/>
  <c r="H365" i="29"/>
  <c r="I365" i="29"/>
  <c r="J365" i="29"/>
  <c r="K365" i="29"/>
  <c r="AX365" i="29"/>
  <c r="L365" i="29"/>
  <c r="M365" i="29"/>
  <c r="N365" i="29"/>
  <c r="O365" i="29"/>
  <c r="P365" i="29"/>
  <c r="AY365" i="29"/>
  <c r="T365" i="29"/>
  <c r="AD365" i="29"/>
  <c r="AN365" i="29"/>
  <c r="U365" i="29"/>
  <c r="AE365" i="29"/>
  <c r="AO365" i="29"/>
  <c r="V365" i="29"/>
  <c r="AF365" i="29"/>
  <c r="AP365" i="29"/>
  <c r="W365" i="29"/>
  <c r="AG365" i="29"/>
  <c r="AQ365" i="29"/>
  <c r="AZ365" i="29"/>
  <c r="BB365" i="29"/>
  <c r="X365" i="29"/>
  <c r="AH365" i="29"/>
  <c r="AR365" i="29"/>
  <c r="Y365" i="29"/>
  <c r="AI365" i="29"/>
  <c r="AS365" i="29"/>
  <c r="Z365" i="29"/>
  <c r="AJ365" i="29"/>
  <c r="AT365" i="29"/>
  <c r="AA365" i="29"/>
  <c r="AK365" i="29"/>
  <c r="AU365" i="29"/>
  <c r="AB365" i="29"/>
  <c r="AL365" i="29"/>
  <c r="AV365" i="29"/>
  <c r="BA365" i="29"/>
  <c r="BC365" i="29"/>
  <c r="BD365" i="29"/>
  <c r="BE365" i="29"/>
  <c r="BF365" i="29"/>
  <c r="BG365" i="29"/>
  <c r="BH365" i="29"/>
  <c r="BJ9" i="29"/>
  <c r="H11" i="1"/>
  <c r="I8" i="1"/>
  <c r="I11" i="1"/>
  <c r="J8" i="1"/>
  <c r="J11" i="1"/>
  <c r="K8" i="1"/>
  <c r="K11" i="1"/>
  <c r="AX11" i="1"/>
  <c r="L11" i="1"/>
  <c r="M8" i="1"/>
  <c r="M11" i="1"/>
  <c r="N8" i="1"/>
  <c r="N11" i="1"/>
  <c r="O8" i="1"/>
  <c r="O11" i="1"/>
  <c r="P8" i="1"/>
  <c r="P11" i="1"/>
  <c r="AY11" i="1"/>
  <c r="T11" i="1"/>
  <c r="AD11" i="1"/>
  <c r="AN11" i="1"/>
  <c r="U11" i="1"/>
  <c r="AE11" i="1"/>
  <c r="AO11" i="1"/>
  <c r="V11" i="1"/>
  <c r="AF11" i="1"/>
  <c r="AP11" i="1"/>
  <c r="W11" i="1"/>
  <c r="AG11" i="1"/>
  <c r="AQ11" i="1"/>
  <c r="AZ11" i="1"/>
  <c r="BB11" i="1"/>
  <c r="X11" i="1"/>
  <c r="AH11" i="1"/>
  <c r="AR11" i="1"/>
  <c r="Y11" i="1"/>
  <c r="AI11" i="1"/>
  <c r="AS11" i="1"/>
  <c r="Z11" i="1"/>
  <c r="AJ11" i="1"/>
  <c r="AT11" i="1"/>
  <c r="AA11" i="1"/>
  <c r="AK11" i="1"/>
  <c r="AU11" i="1"/>
  <c r="AB11" i="1"/>
  <c r="AL11" i="1"/>
  <c r="AV11" i="1"/>
  <c r="BA11" i="1"/>
  <c r="BC11" i="1"/>
  <c r="BD11" i="1"/>
  <c r="BE11" i="1"/>
  <c r="BF11" i="1"/>
  <c r="BG11" i="1"/>
  <c r="BH11" i="1"/>
  <c r="H12" i="1"/>
  <c r="I12" i="1"/>
  <c r="J12" i="1"/>
  <c r="K12" i="1"/>
  <c r="AX12" i="1"/>
  <c r="L12" i="1"/>
  <c r="M12" i="1"/>
  <c r="N12" i="1"/>
  <c r="O12" i="1"/>
  <c r="P12" i="1"/>
  <c r="AY12" i="1"/>
  <c r="T12" i="1"/>
  <c r="AD12" i="1"/>
  <c r="AN12" i="1"/>
  <c r="U12" i="1"/>
  <c r="AE12" i="1"/>
  <c r="AO12" i="1"/>
  <c r="V12" i="1"/>
  <c r="AF12" i="1"/>
  <c r="AP12" i="1"/>
  <c r="W12" i="1"/>
  <c r="AG12" i="1"/>
  <c r="AQ12" i="1"/>
  <c r="AZ12" i="1"/>
  <c r="BB12" i="1"/>
  <c r="X12" i="1"/>
  <c r="AH12" i="1"/>
  <c r="AR12" i="1"/>
  <c r="Y12" i="1"/>
  <c r="AI12" i="1"/>
  <c r="AS12" i="1"/>
  <c r="Z12" i="1"/>
  <c r="AJ12" i="1"/>
  <c r="AT12" i="1"/>
  <c r="AA12" i="1"/>
  <c r="AK12" i="1"/>
  <c r="AU12" i="1"/>
  <c r="AB12" i="1"/>
  <c r="AL12" i="1"/>
  <c r="AV12" i="1"/>
  <c r="BA12" i="1"/>
  <c r="BC12" i="1"/>
  <c r="BD12" i="1"/>
  <c r="BE12" i="1"/>
  <c r="BF12" i="1"/>
  <c r="BG12" i="1"/>
  <c r="BH12" i="1"/>
  <c r="H13" i="1"/>
  <c r="I13" i="1"/>
  <c r="J13" i="1"/>
  <c r="K13" i="1"/>
  <c r="AX13" i="1"/>
  <c r="L13" i="1"/>
  <c r="M13" i="1"/>
  <c r="N13" i="1"/>
  <c r="O13" i="1"/>
  <c r="P13" i="1"/>
  <c r="AY13" i="1"/>
  <c r="T13" i="1"/>
  <c r="AD13" i="1"/>
  <c r="AN13" i="1"/>
  <c r="U13" i="1"/>
  <c r="AE13" i="1"/>
  <c r="AO13" i="1"/>
  <c r="V13" i="1"/>
  <c r="AF13" i="1"/>
  <c r="AP13" i="1"/>
  <c r="W13" i="1"/>
  <c r="AG13" i="1"/>
  <c r="AQ13" i="1"/>
  <c r="AZ13" i="1"/>
  <c r="BB13" i="1"/>
  <c r="X13" i="1"/>
  <c r="AH13" i="1"/>
  <c r="AR13" i="1"/>
  <c r="Y13" i="1"/>
  <c r="AI13" i="1"/>
  <c r="AS13" i="1"/>
  <c r="Z13" i="1"/>
  <c r="AJ13" i="1"/>
  <c r="AT13" i="1"/>
  <c r="AA13" i="1"/>
  <c r="AK13" i="1"/>
  <c r="AU13" i="1"/>
  <c r="AB13" i="1"/>
  <c r="AL13" i="1"/>
  <c r="AV13" i="1"/>
  <c r="BA13" i="1"/>
  <c r="BC13" i="1"/>
  <c r="BD13" i="1"/>
  <c r="BE13" i="1"/>
  <c r="BF13" i="1"/>
  <c r="BG13" i="1"/>
  <c r="BH13" i="1"/>
  <c r="H14" i="1"/>
  <c r="I14" i="1"/>
  <c r="J14" i="1"/>
  <c r="K14" i="1"/>
  <c r="AX14" i="1"/>
  <c r="L14" i="1"/>
  <c r="M14" i="1"/>
  <c r="N14" i="1"/>
  <c r="O14" i="1"/>
  <c r="P14" i="1"/>
  <c r="AY14" i="1"/>
  <c r="T14" i="1"/>
  <c r="AD14" i="1"/>
  <c r="AN14" i="1"/>
  <c r="U14" i="1"/>
  <c r="AE14" i="1"/>
  <c r="AO14" i="1"/>
  <c r="V14" i="1"/>
  <c r="AF14" i="1"/>
  <c r="AP14" i="1"/>
  <c r="W14" i="1"/>
  <c r="AG14" i="1"/>
  <c r="AQ14" i="1"/>
  <c r="AZ14" i="1"/>
  <c r="BB14" i="1"/>
  <c r="X14" i="1"/>
  <c r="AH14" i="1"/>
  <c r="AR14" i="1"/>
  <c r="Y14" i="1"/>
  <c r="AI14" i="1"/>
  <c r="AS14" i="1"/>
  <c r="Z14" i="1"/>
  <c r="AJ14" i="1"/>
  <c r="AT14" i="1"/>
  <c r="AA14" i="1"/>
  <c r="AK14" i="1"/>
  <c r="AU14" i="1"/>
  <c r="AB14" i="1"/>
  <c r="AL14" i="1"/>
  <c r="AV14" i="1"/>
  <c r="BA14" i="1"/>
  <c r="BC14" i="1"/>
  <c r="BD14" i="1"/>
  <c r="BE14" i="1"/>
  <c r="BF14" i="1"/>
  <c r="BG14" i="1"/>
  <c r="BH14" i="1"/>
  <c r="H15" i="1"/>
  <c r="I15" i="1"/>
  <c r="J15" i="1"/>
  <c r="K15" i="1"/>
  <c r="AX15" i="1"/>
  <c r="L15" i="1"/>
  <c r="M15" i="1"/>
  <c r="N15" i="1"/>
  <c r="O15" i="1"/>
  <c r="P15" i="1"/>
  <c r="AY15" i="1"/>
  <c r="T15" i="1"/>
  <c r="AD15" i="1"/>
  <c r="AN15" i="1"/>
  <c r="U15" i="1"/>
  <c r="AE15" i="1"/>
  <c r="AO15" i="1"/>
  <c r="V15" i="1"/>
  <c r="AF15" i="1"/>
  <c r="AP15" i="1"/>
  <c r="W15" i="1"/>
  <c r="AG15" i="1"/>
  <c r="AQ15" i="1"/>
  <c r="AZ15" i="1"/>
  <c r="BB15" i="1"/>
  <c r="X15" i="1"/>
  <c r="AH15" i="1"/>
  <c r="AR15" i="1"/>
  <c r="Y15" i="1"/>
  <c r="AI15" i="1"/>
  <c r="AS15" i="1"/>
  <c r="Z15" i="1"/>
  <c r="AJ15" i="1"/>
  <c r="AT15" i="1"/>
  <c r="AA15" i="1"/>
  <c r="AK15" i="1"/>
  <c r="AU15" i="1"/>
  <c r="AB15" i="1"/>
  <c r="AL15" i="1"/>
  <c r="AV15" i="1"/>
  <c r="BA15" i="1"/>
  <c r="BC15" i="1"/>
  <c r="BD15" i="1"/>
  <c r="BE15" i="1"/>
  <c r="BF15" i="1"/>
  <c r="BG15" i="1"/>
  <c r="BH15" i="1"/>
  <c r="H16" i="1"/>
  <c r="I16" i="1"/>
  <c r="J16" i="1"/>
  <c r="K16" i="1"/>
  <c r="AX16" i="1"/>
  <c r="L16" i="1"/>
  <c r="M16" i="1"/>
  <c r="N16" i="1"/>
  <c r="O16" i="1"/>
  <c r="P16" i="1"/>
  <c r="AY16" i="1"/>
  <c r="T16" i="1"/>
  <c r="AD16" i="1"/>
  <c r="AN16" i="1"/>
  <c r="U16" i="1"/>
  <c r="AE16" i="1"/>
  <c r="AO16" i="1"/>
  <c r="V16" i="1"/>
  <c r="AF16" i="1"/>
  <c r="AP16" i="1"/>
  <c r="W16" i="1"/>
  <c r="AG16" i="1"/>
  <c r="AQ16" i="1"/>
  <c r="AZ16" i="1"/>
  <c r="BB16" i="1"/>
  <c r="X16" i="1"/>
  <c r="AH16" i="1"/>
  <c r="AR16" i="1"/>
  <c r="Y16" i="1"/>
  <c r="AI16" i="1"/>
  <c r="AS16" i="1"/>
  <c r="Z16" i="1"/>
  <c r="AJ16" i="1"/>
  <c r="AT16" i="1"/>
  <c r="AA16" i="1"/>
  <c r="AK16" i="1"/>
  <c r="AU16" i="1"/>
  <c r="AB16" i="1"/>
  <c r="AL16" i="1"/>
  <c r="AV16" i="1"/>
  <c r="BA16" i="1"/>
  <c r="BC16" i="1"/>
  <c r="BD16" i="1"/>
  <c r="BE16" i="1"/>
  <c r="BF16" i="1"/>
  <c r="BG16" i="1"/>
  <c r="BH16" i="1"/>
  <c r="H17" i="1"/>
  <c r="I17" i="1"/>
  <c r="J17" i="1"/>
  <c r="K17" i="1"/>
  <c r="AX17" i="1"/>
  <c r="L17" i="1"/>
  <c r="M17" i="1"/>
  <c r="N17" i="1"/>
  <c r="O17" i="1"/>
  <c r="P17" i="1"/>
  <c r="AY17" i="1"/>
  <c r="T17" i="1"/>
  <c r="AD17" i="1"/>
  <c r="AN17" i="1"/>
  <c r="U17" i="1"/>
  <c r="AE17" i="1"/>
  <c r="AO17" i="1"/>
  <c r="V17" i="1"/>
  <c r="AF17" i="1"/>
  <c r="AP17" i="1"/>
  <c r="W17" i="1"/>
  <c r="AG17" i="1"/>
  <c r="AQ17" i="1"/>
  <c r="AZ17" i="1"/>
  <c r="BB17" i="1"/>
  <c r="X17" i="1"/>
  <c r="AH17" i="1"/>
  <c r="AR17" i="1"/>
  <c r="Y17" i="1"/>
  <c r="AI17" i="1"/>
  <c r="AS17" i="1"/>
  <c r="Z17" i="1"/>
  <c r="AJ17" i="1"/>
  <c r="AT17" i="1"/>
  <c r="AA17" i="1"/>
  <c r="AK17" i="1"/>
  <c r="AU17" i="1"/>
  <c r="AB17" i="1"/>
  <c r="AL17" i="1"/>
  <c r="AV17" i="1"/>
  <c r="BA17" i="1"/>
  <c r="BC17" i="1"/>
  <c r="BD17" i="1"/>
  <c r="BE17" i="1"/>
  <c r="BF17" i="1"/>
  <c r="BG17" i="1"/>
  <c r="BH17" i="1"/>
  <c r="H18" i="1"/>
  <c r="I18" i="1"/>
  <c r="J18" i="1"/>
  <c r="K18" i="1"/>
  <c r="AX18" i="1"/>
  <c r="L18" i="1"/>
  <c r="M18" i="1"/>
  <c r="N18" i="1"/>
  <c r="O18" i="1"/>
  <c r="P18" i="1"/>
  <c r="AY18" i="1"/>
  <c r="T18" i="1"/>
  <c r="AD18" i="1"/>
  <c r="AN18" i="1"/>
  <c r="U18" i="1"/>
  <c r="AE18" i="1"/>
  <c r="AO18" i="1"/>
  <c r="V18" i="1"/>
  <c r="AF18" i="1"/>
  <c r="AP18" i="1"/>
  <c r="W18" i="1"/>
  <c r="AG18" i="1"/>
  <c r="AQ18" i="1"/>
  <c r="AZ18" i="1"/>
  <c r="BB18" i="1"/>
  <c r="X18" i="1"/>
  <c r="AH18" i="1"/>
  <c r="AR18" i="1"/>
  <c r="Y18" i="1"/>
  <c r="AI18" i="1"/>
  <c r="AS18" i="1"/>
  <c r="Z18" i="1"/>
  <c r="AJ18" i="1"/>
  <c r="AT18" i="1"/>
  <c r="AA18" i="1"/>
  <c r="AK18" i="1"/>
  <c r="AU18" i="1"/>
  <c r="AB18" i="1"/>
  <c r="AL18" i="1"/>
  <c r="AV18" i="1"/>
  <c r="BA18" i="1"/>
  <c r="BC18" i="1"/>
  <c r="BD18" i="1"/>
  <c r="BE18" i="1"/>
  <c r="BF18" i="1"/>
  <c r="BG18" i="1"/>
  <c r="BH18" i="1"/>
  <c r="H19" i="1"/>
  <c r="I19" i="1"/>
  <c r="J19" i="1"/>
  <c r="K19" i="1"/>
  <c r="AX19" i="1"/>
  <c r="L19" i="1"/>
  <c r="M19" i="1"/>
  <c r="N19" i="1"/>
  <c r="O19" i="1"/>
  <c r="P19" i="1"/>
  <c r="AY19" i="1"/>
  <c r="T19" i="1"/>
  <c r="AD19" i="1"/>
  <c r="AN19" i="1"/>
  <c r="U19" i="1"/>
  <c r="AE19" i="1"/>
  <c r="AO19" i="1"/>
  <c r="V19" i="1"/>
  <c r="AF19" i="1"/>
  <c r="AP19" i="1"/>
  <c r="W19" i="1"/>
  <c r="AG19" i="1"/>
  <c r="AQ19" i="1"/>
  <c r="AZ19" i="1"/>
  <c r="BB19" i="1"/>
  <c r="X19" i="1"/>
  <c r="AH19" i="1"/>
  <c r="AR19" i="1"/>
  <c r="Y19" i="1"/>
  <c r="AI19" i="1"/>
  <c r="AS19" i="1"/>
  <c r="Z19" i="1"/>
  <c r="AJ19" i="1"/>
  <c r="AT19" i="1"/>
  <c r="AA19" i="1"/>
  <c r="AK19" i="1"/>
  <c r="AU19" i="1"/>
  <c r="AB19" i="1"/>
  <c r="AL19" i="1"/>
  <c r="AV19" i="1"/>
  <c r="BA19" i="1"/>
  <c r="BC19" i="1"/>
  <c r="BD19" i="1"/>
  <c r="BE19" i="1"/>
  <c r="BF19" i="1"/>
  <c r="BG19" i="1"/>
  <c r="BH19" i="1"/>
  <c r="H20" i="1"/>
  <c r="I20" i="1"/>
  <c r="J20" i="1"/>
  <c r="K20" i="1"/>
  <c r="AX20" i="1"/>
  <c r="L20" i="1"/>
  <c r="M20" i="1"/>
  <c r="N20" i="1"/>
  <c r="O20" i="1"/>
  <c r="P20" i="1"/>
  <c r="AY20" i="1"/>
  <c r="T20" i="1"/>
  <c r="AD20" i="1"/>
  <c r="AN20" i="1"/>
  <c r="U20" i="1"/>
  <c r="AE20" i="1"/>
  <c r="AO20" i="1"/>
  <c r="V20" i="1"/>
  <c r="AF20" i="1"/>
  <c r="AP20" i="1"/>
  <c r="W20" i="1"/>
  <c r="AG20" i="1"/>
  <c r="AQ20" i="1"/>
  <c r="AZ20" i="1"/>
  <c r="BB20" i="1"/>
  <c r="X20" i="1"/>
  <c r="AH20" i="1"/>
  <c r="AR20" i="1"/>
  <c r="Y20" i="1"/>
  <c r="AI20" i="1"/>
  <c r="AS20" i="1"/>
  <c r="Z20" i="1"/>
  <c r="AJ20" i="1"/>
  <c r="AT20" i="1"/>
  <c r="AA20" i="1"/>
  <c r="AK20" i="1"/>
  <c r="AU20" i="1"/>
  <c r="AB20" i="1"/>
  <c r="AL20" i="1"/>
  <c r="AV20" i="1"/>
  <c r="BA20" i="1"/>
  <c r="BC20" i="1"/>
  <c r="BD20" i="1"/>
  <c r="BE20" i="1"/>
  <c r="BF20" i="1"/>
  <c r="BG20" i="1"/>
  <c r="BH20" i="1"/>
  <c r="H21" i="1"/>
  <c r="I21" i="1"/>
  <c r="J21" i="1"/>
  <c r="K21" i="1"/>
  <c r="AX21" i="1"/>
  <c r="L21" i="1"/>
  <c r="M21" i="1"/>
  <c r="N21" i="1"/>
  <c r="O21" i="1"/>
  <c r="P21" i="1"/>
  <c r="AY21" i="1"/>
  <c r="T21" i="1"/>
  <c r="AD21" i="1"/>
  <c r="AN21" i="1"/>
  <c r="U21" i="1"/>
  <c r="AE21" i="1"/>
  <c r="AO21" i="1"/>
  <c r="V21" i="1"/>
  <c r="AF21" i="1"/>
  <c r="AP21" i="1"/>
  <c r="W21" i="1"/>
  <c r="AG21" i="1"/>
  <c r="AQ21" i="1"/>
  <c r="AZ21" i="1"/>
  <c r="BB21" i="1"/>
  <c r="X21" i="1"/>
  <c r="AH21" i="1"/>
  <c r="AR21" i="1"/>
  <c r="Y21" i="1"/>
  <c r="AI21" i="1"/>
  <c r="AS21" i="1"/>
  <c r="Z21" i="1"/>
  <c r="AJ21" i="1"/>
  <c r="AT21" i="1"/>
  <c r="AA21" i="1"/>
  <c r="AK21" i="1"/>
  <c r="AU21" i="1"/>
  <c r="AB21" i="1"/>
  <c r="AL21" i="1"/>
  <c r="AV21" i="1"/>
  <c r="BA21" i="1"/>
  <c r="BC21" i="1"/>
  <c r="BD21" i="1"/>
  <c r="BE21" i="1"/>
  <c r="BF21" i="1"/>
  <c r="BG21" i="1"/>
  <c r="BH21" i="1"/>
  <c r="H22" i="1"/>
  <c r="I22" i="1"/>
  <c r="J22" i="1"/>
  <c r="K22" i="1"/>
  <c r="AX22" i="1"/>
  <c r="L22" i="1"/>
  <c r="M22" i="1"/>
  <c r="N22" i="1"/>
  <c r="O22" i="1"/>
  <c r="P22" i="1"/>
  <c r="AY22" i="1"/>
  <c r="T22" i="1"/>
  <c r="AD22" i="1"/>
  <c r="AN22" i="1"/>
  <c r="U22" i="1"/>
  <c r="AE22" i="1"/>
  <c r="AO22" i="1"/>
  <c r="V22" i="1"/>
  <c r="AF22" i="1"/>
  <c r="AP22" i="1"/>
  <c r="W22" i="1"/>
  <c r="AG22" i="1"/>
  <c r="AQ22" i="1"/>
  <c r="AZ22" i="1"/>
  <c r="BB22" i="1"/>
  <c r="X22" i="1"/>
  <c r="AH22" i="1"/>
  <c r="AR22" i="1"/>
  <c r="Y22" i="1"/>
  <c r="AI22" i="1"/>
  <c r="AS22" i="1"/>
  <c r="Z22" i="1"/>
  <c r="AJ22" i="1"/>
  <c r="AT22" i="1"/>
  <c r="AA22" i="1"/>
  <c r="AK22" i="1"/>
  <c r="AU22" i="1"/>
  <c r="AB22" i="1"/>
  <c r="AL22" i="1"/>
  <c r="AV22" i="1"/>
  <c r="BA22" i="1"/>
  <c r="BC22" i="1"/>
  <c r="BD22" i="1"/>
  <c r="BE22" i="1"/>
  <c r="BF22" i="1"/>
  <c r="BG22" i="1"/>
  <c r="BH22" i="1"/>
  <c r="H23" i="1"/>
  <c r="I23" i="1"/>
  <c r="J23" i="1"/>
  <c r="K23" i="1"/>
  <c r="AX23" i="1"/>
  <c r="L23" i="1"/>
  <c r="M23" i="1"/>
  <c r="N23" i="1"/>
  <c r="O23" i="1"/>
  <c r="P23" i="1"/>
  <c r="AY23" i="1"/>
  <c r="T23" i="1"/>
  <c r="AD23" i="1"/>
  <c r="AN23" i="1"/>
  <c r="U23" i="1"/>
  <c r="AE23" i="1"/>
  <c r="AO23" i="1"/>
  <c r="V23" i="1"/>
  <c r="AF23" i="1"/>
  <c r="AP23" i="1"/>
  <c r="W23" i="1"/>
  <c r="AG23" i="1"/>
  <c r="AQ23" i="1"/>
  <c r="AZ23" i="1"/>
  <c r="BB23" i="1"/>
  <c r="X23" i="1"/>
  <c r="AH23" i="1"/>
  <c r="AR23" i="1"/>
  <c r="Y23" i="1"/>
  <c r="AI23" i="1"/>
  <c r="AS23" i="1"/>
  <c r="Z23" i="1"/>
  <c r="AJ23" i="1"/>
  <c r="AT23" i="1"/>
  <c r="AA23" i="1"/>
  <c r="AK23" i="1"/>
  <c r="AU23" i="1"/>
  <c r="AB23" i="1"/>
  <c r="AL23" i="1"/>
  <c r="AV23" i="1"/>
  <c r="BA23" i="1"/>
  <c r="BC23" i="1"/>
  <c r="BD23" i="1"/>
  <c r="BE23" i="1"/>
  <c r="BF23" i="1"/>
  <c r="BG23" i="1"/>
  <c r="BH23" i="1"/>
  <c r="H24" i="1"/>
  <c r="I24" i="1"/>
  <c r="J24" i="1"/>
  <c r="K24" i="1"/>
  <c r="AX24" i="1"/>
  <c r="L24" i="1"/>
  <c r="M24" i="1"/>
  <c r="N24" i="1"/>
  <c r="O24" i="1"/>
  <c r="P24" i="1"/>
  <c r="AY24" i="1"/>
  <c r="T24" i="1"/>
  <c r="AD24" i="1"/>
  <c r="AN24" i="1"/>
  <c r="U24" i="1"/>
  <c r="AE24" i="1"/>
  <c r="AO24" i="1"/>
  <c r="V24" i="1"/>
  <c r="AF24" i="1"/>
  <c r="AP24" i="1"/>
  <c r="W24" i="1"/>
  <c r="AG24" i="1"/>
  <c r="AQ24" i="1"/>
  <c r="AZ24" i="1"/>
  <c r="BB24" i="1"/>
  <c r="X24" i="1"/>
  <c r="AH24" i="1"/>
  <c r="AR24" i="1"/>
  <c r="Y24" i="1"/>
  <c r="AI24" i="1"/>
  <c r="AS24" i="1"/>
  <c r="Z24" i="1"/>
  <c r="AJ24" i="1"/>
  <c r="AT24" i="1"/>
  <c r="AA24" i="1"/>
  <c r="AK24" i="1"/>
  <c r="AU24" i="1"/>
  <c r="AB24" i="1"/>
  <c r="AL24" i="1"/>
  <c r="AV24" i="1"/>
  <c r="BA24" i="1"/>
  <c r="BC24" i="1"/>
  <c r="BD24" i="1"/>
  <c r="BE24" i="1"/>
  <c r="BF24" i="1"/>
  <c r="BG24" i="1"/>
  <c r="BH24" i="1"/>
  <c r="H25" i="1"/>
  <c r="I25" i="1"/>
  <c r="J25" i="1"/>
  <c r="K25" i="1"/>
  <c r="AX25" i="1"/>
  <c r="L25" i="1"/>
  <c r="M25" i="1"/>
  <c r="N25" i="1"/>
  <c r="O25" i="1"/>
  <c r="P25" i="1"/>
  <c r="AY25" i="1"/>
  <c r="T25" i="1"/>
  <c r="AD25" i="1"/>
  <c r="AN25" i="1"/>
  <c r="U25" i="1"/>
  <c r="AE25" i="1"/>
  <c r="AO25" i="1"/>
  <c r="V25" i="1"/>
  <c r="AF25" i="1"/>
  <c r="AP25" i="1"/>
  <c r="W25" i="1"/>
  <c r="AG25" i="1"/>
  <c r="AQ25" i="1"/>
  <c r="AZ25" i="1"/>
  <c r="BB25" i="1"/>
  <c r="X25" i="1"/>
  <c r="AH25" i="1"/>
  <c r="AR25" i="1"/>
  <c r="Y25" i="1"/>
  <c r="AI25" i="1"/>
  <c r="AS25" i="1"/>
  <c r="Z25" i="1"/>
  <c r="AJ25" i="1"/>
  <c r="AT25" i="1"/>
  <c r="AA25" i="1"/>
  <c r="AK25" i="1"/>
  <c r="AU25" i="1"/>
  <c r="AB25" i="1"/>
  <c r="AL25" i="1"/>
  <c r="AV25" i="1"/>
  <c r="BA25" i="1"/>
  <c r="BC25" i="1"/>
  <c r="BD25" i="1"/>
  <c r="BE25" i="1"/>
  <c r="BF25" i="1"/>
  <c r="BG25" i="1"/>
  <c r="BH25" i="1"/>
  <c r="H26" i="1"/>
  <c r="I26" i="1"/>
  <c r="J26" i="1"/>
  <c r="K26" i="1"/>
  <c r="AX26" i="1"/>
  <c r="L26" i="1"/>
  <c r="M26" i="1"/>
  <c r="N26" i="1"/>
  <c r="O26" i="1"/>
  <c r="P26" i="1"/>
  <c r="AY26" i="1"/>
  <c r="T26" i="1"/>
  <c r="AD26" i="1"/>
  <c r="AN26" i="1"/>
  <c r="U26" i="1"/>
  <c r="AE26" i="1"/>
  <c r="AO26" i="1"/>
  <c r="V26" i="1"/>
  <c r="AF26" i="1"/>
  <c r="AP26" i="1"/>
  <c r="W26" i="1"/>
  <c r="AG26" i="1"/>
  <c r="AQ26" i="1"/>
  <c r="AZ26" i="1"/>
  <c r="BB26" i="1"/>
  <c r="X26" i="1"/>
  <c r="AH26" i="1"/>
  <c r="AR26" i="1"/>
  <c r="Y26" i="1"/>
  <c r="AI26" i="1"/>
  <c r="AS26" i="1"/>
  <c r="Z26" i="1"/>
  <c r="AJ26" i="1"/>
  <c r="AT26" i="1"/>
  <c r="AA26" i="1"/>
  <c r="AK26" i="1"/>
  <c r="AU26" i="1"/>
  <c r="AB26" i="1"/>
  <c r="AL26" i="1"/>
  <c r="AV26" i="1"/>
  <c r="BA26" i="1"/>
  <c r="BC26" i="1"/>
  <c r="BD26" i="1"/>
  <c r="BE26" i="1"/>
  <c r="BF26" i="1"/>
  <c r="BG26" i="1"/>
  <c r="BH26" i="1"/>
  <c r="H27" i="1"/>
  <c r="I27" i="1"/>
  <c r="J27" i="1"/>
  <c r="K27" i="1"/>
  <c r="AX27" i="1"/>
  <c r="L27" i="1"/>
  <c r="M27" i="1"/>
  <c r="N27" i="1"/>
  <c r="O27" i="1"/>
  <c r="P27" i="1"/>
  <c r="AY27" i="1"/>
  <c r="T27" i="1"/>
  <c r="AD27" i="1"/>
  <c r="AN27" i="1"/>
  <c r="U27" i="1"/>
  <c r="AE27" i="1"/>
  <c r="AO27" i="1"/>
  <c r="V27" i="1"/>
  <c r="AF27" i="1"/>
  <c r="AP27" i="1"/>
  <c r="W27" i="1"/>
  <c r="AG27" i="1"/>
  <c r="AQ27" i="1"/>
  <c r="AZ27" i="1"/>
  <c r="BB27" i="1"/>
  <c r="X27" i="1"/>
  <c r="AH27" i="1"/>
  <c r="AR27" i="1"/>
  <c r="Y27" i="1"/>
  <c r="AI27" i="1"/>
  <c r="AS27" i="1"/>
  <c r="Z27" i="1"/>
  <c r="AJ27" i="1"/>
  <c r="AT27" i="1"/>
  <c r="AA27" i="1"/>
  <c r="AK27" i="1"/>
  <c r="AU27" i="1"/>
  <c r="AB27" i="1"/>
  <c r="AL27" i="1"/>
  <c r="AV27" i="1"/>
  <c r="BA27" i="1"/>
  <c r="BC27" i="1"/>
  <c r="BD27" i="1"/>
  <c r="BE27" i="1"/>
  <c r="BF27" i="1"/>
  <c r="BG27" i="1"/>
  <c r="BH27" i="1"/>
  <c r="H28" i="1"/>
  <c r="I28" i="1"/>
  <c r="J28" i="1"/>
  <c r="K28" i="1"/>
  <c r="AX28" i="1"/>
  <c r="L28" i="1"/>
  <c r="M28" i="1"/>
  <c r="N28" i="1"/>
  <c r="O28" i="1"/>
  <c r="P28" i="1"/>
  <c r="AY28" i="1"/>
  <c r="T28" i="1"/>
  <c r="AD28" i="1"/>
  <c r="AN28" i="1"/>
  <c r="U28" i="1"/>
  <c r="AE28" i="1"/>
  <c r="AO28" i="1"/>
  <c r="V28" i="1"/>
  <c r="AF28" i="1"/>
  <c r="AP28" i="1"/>
  <c r="W28" i="1"/>
  <c r="AG28" i="1"/>
  <c r="AQ28" i="1"/>
  <c r="AZ28" i="1"/>
  <c r="BB28" i="1"/>
  <c r="X28" i="1"/>
  <c r="AH28" i="1"/>
  <c r="AR28" i="1"/>
  <c r="Y28" i="1"/>
  <c r="AI28" i="1"/>
  <c r="AS28" i="1"/>
  <c r="Z28" i="1"/>
  <c r="AJ28" i="1"/>
  <c r="AT28" i="1"/>
  <c r="AA28" i="1"/>
  <c r="AK28" i="1"/>
  <c r="AU28" i="1"/>
  <c r="AB28" i="1"/>
  <c r="AL28" i="1"/>
  <c r="AV28" i="1"/>
  <c r="BA28" i="1"/>
  <c r="BC28" i="1"/>
  <c r="BD28" i="1"/>
  <c r="BE28" i="1"/>
  <c r="BF28" i="1"/>
  <c r="BG28" i="1"/>
  <c r="BH28" i="1"/>
  <c r="H29" i="1"/>
  <c r="I29" i="1"/>
  <c r="J29" i="1"/>
  <c r="K29" i="1"/>
  <c r="AX29" i="1"/>
  <c r="L29" i="1"/>
  <c r="M29" i="1"/>
  <c r="N29" i="1"/>
  <c r="O29" i="1"/>
  <c r="P29" i="1"/>
  <c r="AY29" i="1"/>
  <c r="T29" i="1"/>
  <c r="AD29" i="1"/>
  <c r="AN29" i="1"/>
  <c r="U29" i="1"/>
  <c r="AE29" i="1"/>
  <c r="AO29" i="1"/>
  <c r="V29" i="1"/>
  <c r="AF29" i="1"/>
  <c r="AP29" i="1"/>
  <c r="W29" i="1"/>
  <c r="AG29" i="1"/>
  <c r="AQ29" i="1"/>
  <c r="AZ29" i="1"/>
  <c r="BB29" i="1"/>
  <c r="X29" i="1"/>
  <c r="AH29" i="1"/>
  <c r="AR29" i="1"/>
  <c r="Y29" i="1"/>
  <c r="AI29" i="1"/>
  <c r="AS29" i="1"/>
  <c r="Z29" i="1"/>
  <c r="AJ29" i="1"/>
  <c r="AT29" i="1"/>
  <c r="AA29" i="1"/>
  <c r="AK29" i="1"/>
  <c r="AU29" i="1"/>
  <c r="AB29" i="1"/>
  <c r="AL29" i="1"/>
  <c r="AV29" i="1"/>
  <c r="BA29" i="1"/>
  <c r="BC29" i="1"/>
  <c r="BD29" i="1"/>
  <c r="BE29" i="1"/>
  <c r="BF29" i="1"/>
  <c r="BG29" i="1"/>
  <c r="BH29" i="1"/>
  <c r="H30" i="1"/>
  <c r="I30" i="1"/>
  <c r="J30" i="1"/>
  <c r="K30" i="1"/>
  <c r="AX30" i="1"/>
  <c r="L30" i="1"/>
  <c r="M30" i="1"/>
  <c r="N30" i="1"/>
  <c r="O30" i="1"/>
  <c r="P30" i="1"/>
  <c r="AY30" i="1"/>
  <c r="T30" i="1"/>
  <c r="AD30" i="1"/>
  <c r="AN30" i="1"/>
  <c r="U30" i="1"/>
  <c r="AE30" i="1"/>
  <c r="AO30" i="1"/>
  <c r="V30" i="1"/>
  <c r="AF30" i="1"/>
  <c r="AP30" i="1"/>
  <c r="W30" i="1"/>
  <c r="AG30" i="1"/>
  <c r="AQ30" i="1"/>
  <c r="AZ30" i="1"/>
  <c r="BB30" i="1"/>
  <c r="X30" i="1"/>
  <c r="AH30" i="1"/>
  <c r="AR30" i="1"/>
  <c r="Y30" i="1"/>
  <c r="AI30" i="1"/>
  <c r="AS30" i="1"/>
  <c r="Z30" i="1"/>
  <c r="AJ30" i="1"/>
  <c r="AT30" i="1"/>
  <c r="AA30" i="1"/>
  <c r="AK30" i="1"/>
  <c r="AU30" i="1"/>
  <c r="AB30" i="1"/>
  <c r="AL30" i="1"/>
  <c r="AV30" i="1"/>
  <c r="BA30" i="1"/>
  <c r="BC30" i="1"/>
  <c r="BD30" i="1"/>
  <c r="BE30" i="1"/>
  <c r="BF30" i="1"/>
  <c r="BG30" i="1"/>
  <c r="BH30" i="1"/>
  <c r="H31" i="1"/>
  <c r="I31" i="1"/>
  <c r="J31" i="1"/>
  <c r="K31" i="1"/>
  <c r="AX31" i="1"/>
  <c r="L31" i="1"/>
  <c r="M31" i="1"/>
  <c r="N31" i="1"/>
  <c r="O31" i="1"/>
  <c r="P31" i="1"/>
  <c r="AY31" i="1"/>
  <c r="T31" i="1"/>
  <c r="AD31" i="1"/>
  <c r="AN31" i="1"/>
  <c r="U31" i="1"/>
  <c r="AE31" i="1"/>
  <c r="AO31" i="1"/>
  <c r="V31" i="1"/>
  <c r="AF31" i="1"/>
  <c r="AP31" i="1"/>
  <c r="W31" i="1"/>
  <c r="AG31" i="1"/>
  <c r="AQ31" i="1"/>
  <c r="AZ31" i="1"/>
  <c r="BB31" i="1"/>
  <c r="X31" i="1"/>
  <c r="AH31" i="1"/>
  <c r="AR31" i="1"/>
  <c r="Y31" i="1"/>
  <c r="AI31" i="1"/>
  <c r="AS31" i="1"/>
  <c r="Z31" i="1"/>
  <c r="AJ31" i="1"/>
  <c r="AT31" i="1"/>
  <c r="AA31" i="1"/>
  <c r="AK31" i="1"/>
  <c r="AU31" i="1"/>
  <c r="AB31" i="1"/>
  <c r="AL31" i="1"/>
  <c r="AV31" i="1"/>
  <c r="BA31" i="1"/>
  <c r="BC31" i="1"/>
  <c r="BD31" i="1"/>
  <c r="BE31" i="1"/>
  <c r="BF31" i="1"/>
  <c r="BG31" i="1"/>
  <c r="BH31" i="1"/>
  <c r="H32" i="1"/>
  <c r="I32" i="1"/>
  <c r="J32" i="1"/>
  <c r="K32" i="1"/>
  <c r="AX32" i="1"/>
  <c r="L32" i="1"/>
  <c r="M32" i="1"/>
  <c r="N32" i="1"/>
  <c r="O32" i="1"/>
  <c r="P32" i="1"/>
  <c r="AY32" i="1"/>
  <c r="T32" i="1"/>
  <c r="AD32" i="1"/>
  <c r="AN32" i="1"/>
  <c r="U32" i="1"/>
  <c r="AE32" i="1"/>
  <c r="AO32" i="1"/>
  <c r="V32" i="1"/>
  <c r="AF32" i="1"/>
  <c r="AP32" i="1"/>
  <c r="W32" i="1"/>
  <c r="AG32" i="1"/>
  <c r="AQ32" i="1"/>
  <c r="AZ32" i="1"/>
  <c r="BB32" i="1"/>
  <c r="X32" i="1"/>
  <c r="AH32" i="1"/>
  <c r="AR32" i="1"/>
  <c r="Y32" i="1"/>
  <c r="AI32" i="1"/>
  <c r="AS32" i="1"/>
  <c r="Z32" i="1"/>
  <c r="AJ32" i="1"/>
  <c r="AT32" i="1"/>
  <c r="AA32" i="1"/>
  <c r="AK32" i="1"/>
  <c r="AU32" i="1"/>
  <c r="AB32" i="1"/>
  <c r="AL32" i="1"/>
  <c r="AV32" i="1"/>
  <c r="BA32" i="1"/>
  <c r="BC32" i="1"/>
  <c r="BD32" i="1"/>
  <c r="BE32" i="1"/>
  <c r="BF32" i="1"/>
  <c r="BG32" i="1"/>
  <c r="BH32" i="1"/>
  <c r="H33" i="1"/>
  <c r="I33" i="1"/>
  <c r="J33" i="1"/>
  <c r="K33" i="1"/>
  <c r="AX33" i="1"/>
  <c r="L33" i="1"/>
  <c r="M33" i="1"/>
  <c r="N33" i="1"/>
  <c r="O33" i="1"/>
  <c r="P33" i="1"/>
  <c r="AY33" i="1"/>
  <c r="T33" i="1"/>
  <c r="AD33" i="1"/>
  <c r="AN33" i="1"/>
  <c r="U33" i="1"/>
  <c r="AE33" i="1"/>
  <c r="AO33" i="1"/>
  <c r="V33" i="1"/>
  <c r="AF33" i="1"/>
  <c r="AP33" i="1"/>
  <c r="W33" i="1"/>
  <c r="AG33" i="1"/>
  <c r="AQ33" i="1"/>
  <c r="AZ33" i="1"/>
  <c r="BB33" i="1"/>
  <c r="X33" i="1"/>
  <c r="AH33" i="1"/>
  <c r="AR33" i="1"/>
  <c r="Y33" i="1"/>
  <c r="AI33" i="1"/>
  <c r="AS33" i="1"/>
  <c r="Z33" i="1"/>
  <c r="AJ33" i="1"/>
  <c r="AT33" i="1"/>
  <c r="AA33" i="1"/>
  <c r="AK33" i="1"/>
  <c r="AU33" i="1"/>
  <c r="AB33" i="1"/>
  <c r="AL33" i="1"/>
  <c r="AV33" i="1"/>
  <c r="BA33" i="1"/>
  <c r="BC33" i="1"/>
  <c r="BD33" i="1"/>
  <c r="BE33" i="1"/>
  <c r="BF33" i="1"/>
  <c r="BG33" i="1"/>
  <c r="BH33" i="1"/>
  <c r="H34" i="1"/>
  <c r="I34" i="1"/>
  <c r="J34" i="1"/>
  <c r="K34" i="1"/>
  <c r="AX34" i="1"/>
  <c r="L34" i="1"/>
  <c r="M34" i="1"/>
  <c r="N34" i="1"/>
  <c r="O34" i="1"/>
  <c r="P34" i="1"/>
  <c r="AY34" i="1"/>
  <c r="T34" i="1"/>
  <c r="AD34" i="1"/>
  <c r="AN34" i="1"/>
  <c r="U34" i="1"/>
  <c r="AE34" i="1"/>
  <c r="AO34" i="1"/>
  <c r="V34" i="1"/>
  <c r="AF34" i="1"/>
  <c r="AP34" i="1"/>
  <c r="W34" i="1"/>
  <c r="AG34" i="1"/>
  <c r="AQ34" i="1"/>
  <c r="AZ34" i="1"/>
  <c r="BB34" i="1"/>
  <c r="X34" i="1"/>
  <c r="AH34" i="1"/>
  <c r="AR34" i="1"/>
  <c r="Y34" i="1"/>
  <c r="AI34" i="1"/>
  <c r="AS34" i="1"/>
  <c r="Z34" i="1"/>
  <c r="AJ34" i="1"/>
  <c r="AT34" i="1"/>
  <c r="AA34" i="1"/>
  <c r="AK34" i="1"/>
  <c r="AU34" i="1"/>
  <c r="AB34" i="1"/>
  <c r="AL34" i="1"/>
  <c r="AV34" i="1"/>
  <c r="BA34" i="1"/>
  <c r="BC34" i="1"/>
  <c r="BD34" i="1"/>
  <c r="BE34" i="1"/>
  <c r="BF34" i="1"/>
  <c r="BG34" i="1"/>
  <c r="BH34" i="1"/>
  <c r="H35" i="1"/>
  <c r="I35" i="1"/>
  <c r="J35" i="1"/>
  <c r="K35" i="1"/>
  <c r="AX35" i="1"/>
  <c r="L35" i="1"/>
  <c r="M35" i="1"/>
  <c r="N35" i="1"/>
  <c r="O35" i="1"/>
  <c r="P35" i="1"/>
  <c r="AY35" i="1"/>
  <c r="T35" i="1"/>
  <c r="AD35" i="1"/>
  <c r="AN35" i="1"/>
  <c r="U35" i="1"/>
  <c r="AE35" i="1"/>
  <c r="AO35" i="1"/>
  <c r="V35" i="1"/>
  <c r="AF35" i="1"/>
  <c r="AP35" i="1"/>
  <c r="W35" i="1"/>
  <c r="AG35" i="1"/>
  <c r="AQ35" i="1"/>
  <c r="AZ35" i="1"/>
  <c r="BB35" i="1"/>
  <c r="X35" i="1"/>
  <c r="AH35" i="1"/>
  <c r="AR35" i="1"/>
  <c r="Y35" i="1"/>
  <c r="AI35" i="1"/>
  <c r="AS35" i="1"/>
  <c r="Z35" i="1"/>
  <c r="AJ35" i="1"/>
  <c r="AT35" i="1"/>
  <c r="AA35" i="1"/>
  <c r="AK35" i="1"/>
  <c r="AU35" i="1"/>
  <c r="AB35" i="1"/>
  <c r="AL35" i="1"/>
  <c r="AV35" i="1"/>
  <c r="BA35" i="1"/>
  <c r="BC35" i="1"/>
  <c r="BD35" i="1"/>
  <c r="BE35" i="1"/>
  <c r="BF35" i="1"/>
  <c r="BG35" i="1"/>
  <c r="BH35" i="1"/>
  <c r="H36" i="1"/>
  <c r="I36" i="1"/>
  <c r="J36" i="1"/>
  <c r="K36" i="1"/>
  <c r="AX36" i="1"/>
  <c r="L36" i="1"/>
  <c r="M36" i="1"/>
  <c r="N36" i="1"/>
  <c r="O36" i="1"/>
  <c r="P36" i="1"/>
  <c r="AY36" i="1"/>
  <c r="T36" i="1"/>
  <c r="AD36" i="1"/>
  <c r="AN36" i="1"/>
  <c r="U36" i="1"/>
  <c r="AE36" i="1"/>
  <c r="AO36" i="1"/>
  <c r="V36" i="1"/>
  <c r="AF36" i="1"/>
  <c r="AP36" i="1"/>
  <c r="W36" i="1"/>
  <c r="AG36" i="1"/>
  <c r="AQ36" i="1"/>
  <c r="AZ36" i="1"/>
  <c r="BB36" i="1"/>
  <c r="X36" i="1"/>
  <c r="AH36" i="1"/>
  <c r="AR36" i="1"/>
  <c r="Y36" i="1"/>
  <c r="AI36" i="1"/>
  <c r="AS36" i="1"/>
  <c r="Z36" i="1"/>
  <c r="AJ36" i="1"/>
  <c r="AT36" i="1"/>
  <c r="AA36" i="1"/>
  <c r="AK36" i="1"/>
  <c r="AU36" i="1"/>
  <c r="AB36" i="1"/>
  <c r="AL36" i="1"/>
  <c r="AV36" i="1"/>
  <c r="BA36" i="1"/>
  <c r="BC36" i="1"/>
  <c r="BD36" i="1"/>
  <c r="BE36" i="1"/>
  <c r="BF36" i="1"/>
  <c r="BG36" i="1"/>
  <c r="BH36" i="1"/>
  <c r="H37" i="1"/>
  <c r="I37" i="1"/>
  <c r="J37" i="1"/>
  <c r="K37" i="1"/>
  <c r="AX37" i="1"/>
  <c r="L37" i="1"/>
  <c r="M37" i="1"/>
  <c r="N37" i="1"/>
  <c r="O37" i="1"/>
  <c r="P37" i="1"/>
  <c r="AY37" i="1"/>
  <c r="T37" i="1"/>
  <c r="AD37" i="1"/>
  <c r="AN37" i="1"/>
  <c r="U37" i="1"/>
  <c r="AE37" i="1"/>
  <c r="AO37" i="1"/>
  <c r="V37" i="1"/>
  <c r="AF37" i="1"/>
  <c r="AP37" i="1"/>
  <c r="W37" i="1"/>
  <c r="AG37" i="1"/>
  <c r="AQ37" i="1"/>
  <c r="AZ37" i="1"/>
  <c r="BB37" i="1"/>
  <c r="X37" i="1"/>
  <c r="AH37" i="1"/>
  <c r="AR37" i="1"/>
  <c r="Y37" i="1"/>
  <c r="AI37" i="1"/>
  <c r="AS37" i="1"/>
  <c r="Z37" i="1"/>
  <c r="AJ37" i="1"/>
  <c r="AT37" i="1"/>
  <c r="AA37" i="1"/>
  <c r="AK37" i="1"/>
  <c r="AU37" i="1"/>
  <c r="AB37" i="1"/>
  <c r="AL37" i="1"/>
  <c r="AV37" i="1"/>
  <c r="BA37" i="1"/>
  <c r="BC37" i="1"/>
  <c r="BD37" i="1"/>
  <c r="BE37" i="1"/>
  <c r="BF37" i="1"/>
  <c r="BG37" i="1"/>
  <c r="BH37" i="1"/>
  <c r="H38" i="1"/>
  <c r="I38" i="1"/>
  <c r="J38" i="1"/>
  <c r="K38" i="1"/>
  <c r="AX38" i="1"/>
  <c r="L38" i="1"/>
  <c r="M38" i="1"/>
  <c r="N38" i="1"/>
  <c r="O38" i="1"/>
  <c r="P38" i="1"/>
  <c r="AY38" i="1"/>
  <c r="T38" i="1"/>
  <c r="AD38" i="1"/>
  <c r="AN38" i="1"/>
  <c r="U38" i="1"/>
  <c r="AE38" i="1"/>
  <c r="AO38" i="1"/>
  <c r="V38" i="1"/>
  <c r="AF38" i="1"/>
  <c r="AP38" i="1"/>
  <c r="W38" i="1"/>
  <c r="AG38" i="1"/>
  <c r="AQ38" i="1"/>
  <c r="AZ38" i="1"/>
  <c r="BB38" i="1"/>
  <c r="X38" i="1"/>
  <c r="AH38" i="1"/>
  <c r="AR38" i="1"/>
  <c r="Y38" i="1"/>
  <c r="AI38" i="1"/>
  <c r="AS38" i="1"/>
  <c r="Z38" i="1"/>
  <c r="AJ38" i="1"/>
  <c r="AT38" i="1"/>
  <c r="AA38" i="1"/>
  <c r="AK38" i="1"/>
  <c r="AU38" i="1"/>
  <c r="AB38" i="1"/>
  <c r="AL38" i="1"/>
  <c r="AV38" i="1"/>
  <c r="BA38" i="1"/>
  <c r="BC38" i="1"/>
  <c r="BD38" i="1"/>
  <c r="BE38" i="1"/>
  <c r="BF38" i="1"/>
  <c r="BG38" i="1"/>
  <c r="BH38" i="1"/>
  <c r="H39" i="1"/>
  <c r="I39" i="1"/>
  <c r="J39" i="1"/>
  <c r="K39" i="1"/>
  <c r="AX39" i="1"/>
  <c r="L39" i="1"/>
  <c r="M39" i="1"/>
  <c r="N39" i="1"/>
  <c r="O39" i="1"/>
  <c r="P39" i="1"/>
  <c r="AY39" i="1"/>
  <c r="T39" i="1"/>
  <c r="AD39" i="1"/>
  <c r="AN39" i="1"/>
  <c r="U39" i="1"/>
  <c r="AE39" i="1"/>
  <c r="AO39" i="1"/>
  <c r="V39" i="1"/>
  <c r="AF39" i="1"/>
  <c r="AP39" i="1"/>
  <c r="W39" i="1"/>
  <c r="AG39" i="1"/>
  <c r="AQ39" i="1"/>
  <c r="AZ39" i="1"/>
  <c r="BB39" i="1"/>
  <c r="X39" i="1"/>
  <c r="AH39" i="1"/>
  <c r="AR39" i="1"/>
  <c r="Y39" i="1"/>
  <c r="AI39" i="1"/>
  <c r="AS39" i="1"/>
  <c r="Z39" i="1"/>
  <c r="AJ39" i="1"/>
  <c r="AT39" i="1"/>
  <c r="AA39" i="1"/>
  <c r="AK39" i="1"/>
  <c r="AU39" i="1"/>
  <c r="AB39" i="1"/>
  <c r="AL39" i="1"/>
  <c r="AV39" i="1"/>
  <c r="BA39" i="1"/>
  <c r="BC39" i="1"/>
  <c r="BD39" i="1"/>
  <c r="BE39" i="1"/>
  <c r="BF39" i="1"/>
  <c r="BG39" i="1"/>
  <c r="BH39" i="1"/>
  <c r="H40" i="1"/>
  <c r="I40" i="1"/>
  <c r="J40" i="1"/>
  <c r="K40" i="1"/>
  <c r="AX40" i="1"/>
  <c r="L40" i="1"/>
  <c r="M40" i="1"/>
  <c r="N40" i="1"/>
  <c r="O40" i="1"/>
  <c r="P40" i="1"/>
  <c r="AY40" i="1"/>
  <c r="T40" i="1"/>
  <c r="AD40" i="1"/>
  <c r="AN40" i="1"/>
  <c r="U40" i="1"/>
  <c r="AE40" i="1"/>
  <c r="AO40" i="1"/>
  <c r="V40" i="1"/>
  <c r="AF40" i="1"/>
  <c r="AP40" i="1"/>
  <c r="W40" i="1"/>
  <c r="AG40" i="1"/>
  <c r="AQ40" i="1"/>
  <c r="AZ40" i="1"/>
  <c r="BB40" i="1"/>
  <c r="X40" i="1"/>
  <c r="AH40" i="1"/>
  <c r="AR40" i="1"/>
  <c r="Y40" i="1"/>
  <c r="AI40" i="1"/>
  <c r="AS40" i="1"/>
  <c r="Z40" i="1"/>
  <c r="AJ40" i="1"/>
  <c r="AT40" i="1"/>
  <c r="AA40" i="1"/>
  <c r="AK40" i="1"/>
  <c r="AU40" i="1"/>
  <c r="AB40" i="1"/>
  <c r="AL40" i="1"/>
  <c r="AV40" i="1"/>
  <c r="BA40" i="1"/>
  <c r="BC40" i="1"/>
  <c r="BD40" i="1"/>
  <c r="BE40" i="1"/>
  <c r="BF40" i="1"/>
  <c r="BG40" i="1"/>
  <c r="BH40" i="1"/>
  <c r="H41" i="1"/>
  <c r="I41" i="1"/>
  <c r="J41" i="1"/>
  <c r="K41" i="1"/>
  <c r="AX41" i="1"/>
  <c r="L41" i="1"/>
  <c r="M41" i="1"/>
  <c r="N41" i="1"/>
  <c r="O41" i="1"/>
  <c r="P41" i="1"/>
  <c r="AY41" i="1"/>
  <c r="T41" i="1"/>
  <c r="AD41" i="1"/>
  <c r="AN41" i="1"/>
  <c r="U41" i="1"/>
  <c r="AE41" i="1"/>
  <c r="AO41" i="1"/>
  <c r="V41" i="1"/>
  <c r="AF41" i="1"/>
  <c r="AP41" i="1"/>
  <c r="W41" i="1"/>
  <c r="AG41" i="1"/>
  <c r="AQ41" i="1"/>
  <c r="AZ41" i="1"/>
  <c r="BB41" i="1"/>
  <c r="X41" i="1"/>
  <c r="AH41" i="1"/>
  <c r="AR41" i="1"/>
  <c r="Y41" i="1"/>
  <c r="AI41" i="1"/>
  <c r="AS41" i="1"/>
  <c r="Z41" i="1"/>
  <c r="AJ41" i="1"/>
  <c r="AT41" i="1"/>
  <c r="AA41" i="1"/>
  <c r="AK41" i="1"/>
  <c r="AU41" i="1"/>
  <c r="AB41" i="1"/>
  <c r="AL41" i="1"/>
  <c r="AV41" i="1"/>
  <c r="BA41" i="1"/>
  <c r="BC41" i="1"/>
  <c r="BD41" i="1"/>
  <c r="BE41" i="1"/>
  <c r="BF41" i="1"/>
  <c r="BG41" i="1"/>
  <c r="BH41" i="1"/>
  <c r="H42" i="1"/>
  <c r="I42" i="1"/>
  <c r="J42" i="1"/>
  <c r="K42" i="1"/>
  <c r="AX42" i="1"/>
  <c r="L42" i="1"/>
  <c r="M42" i="1"/>
  <c r="N42" i="1"/>
  <c r="O42" i="1"/>
  <c r="P42" i="1"/>
  <c r="AY42" i="1"/>
  <c r="T42" i="1"/>
  <c r="AD42" i="1"/>
  <c r="AN42" i="1"/>
  <c r="U42" i="1"/>
  <c r="AE42" i="1"/>
  <c r="AO42" i="1"/>
  <c r="V42" i="1"/>
  <c r="AF42" i="1"/>
  <c r="AP42" i="1"/>
  <c r="W42" i="1"/>
  <c r="AG42" i="1"/>
  <c r="AQ42" i="1"/>
  <c r="AZ42" i="1"/>
  <c r="BB42" i="1"/>
  <c r="X42" i="1"/>
  <c r="AH42" i="1"/>
  <c r="AR42" i="1"/>
  <c r="Y42" i="1"/>
  <c r="AI42" i="1"/>
  <c r="AS42" i="1"/>
  <c r="Z42" i="1"/>
  <c r="AJ42" i="1"/>
  <c r="AT42" i="1"/>
  <c r="AA42" i="1"/>
  <c r="AK42" i="1"/>
  <c r="AU42" i="1"/>
  <c r="AB42" i="1"/>
  <c r="AL42" i="1"/>
  <c r="AV42" i="1"/>
  <c r="BA42" i="1"/>
  <c r="BC42" i="1"/>
  <c r="BD42" i="1"/>
  <c r="BE42" i="1"/>
  <c r="BF42" i="1"/>
  <c r="BG42" i="1"/>
  <c r="BH42" i="1"/>
  <c r="H43" i="1"/>
  <c r="I43" i="1"/>
  <c r="J43" i="1"/>
  <c r="K43" i="1"/>
  <c r="AX43" i="1"/>
  <c r="L43" i="1"/>
  <c r="M43" i="1"/>
  <c r="N43" i="1"/>
  <c r="O43" i="1"/>
  <c r="P43" i="1"/>
  <c r="AY43" i="1"/>
  <c r="T43" i="1"/>
  <c r="AD43" i="1"/>
  <c r="AN43" i="1"/>
  <c r="U43" i="1"/>
  <c r="AE43" i="1"/>
  <c r="AO43" i="1"/>
  <c r="V43" i="1"/>
  <c r="AF43" i="1"/>
  <c r="AP43" i="1"/>
  <c r="W43" i="1"/>
  <c r="AG43" i="1"/>
  <c r="AQ43" i="1"/>
  <c r="AZ43" i="1"/>
  <c r="BB43" i="1"/>
  <c r="X43" i="1"/>
  <c r="AH43" i="1"/>
  <c r="AR43" i="1"/>
  <c r="Y43" i="1"/>
  <c r="AI43" i="1"/>
  <c r="AS43" i="1"/>
  <c r="Z43" i="1"/>
  <c r="AJ43" i="1"/>
  <c r="AT43" i="1"/>
  <c r="AA43" i="1"/>
  <c r="AK43" i="1"/>
  <c r="AU43" i="1"/>
  <c r="AB43" i="1"/>
  <c r="AL43" i="1"/>
  <c r="AV43" i="1"/>
  <c r="BA43" i="1"/>
  <c r="BC43" i="1"/>
  <c r="BD43" i="1"/>
  <c r="BE43" i="1"/>
  <c r="BF43" i="1"/>
  <c r="BG43" i="1"/>
  <c r="BH43" i="1"/>
  <c r="H44" i="1"/>
  <c r="I44" i="1"/>
  <c r="J44" i="1"/>
  <c r="K44" i="1"/>
  <c r="AX44" i="1"/>
  <c r="L44" i="1"/>
  <c r="M44" i="1"/>
  <c r="N44" i="1"/>
  <c r="O44" i="1"/>
  <c r="P44" i="1"/>
  <c r="AY44" i="1"/>
  <c r="T44" i="1"/>
  <c r="AD44" i="1"/>
  <c r="AN44" i="1"/>
  <c r="U44" i="1"/>
  <c r="AE44" i="1"/>
  <c r="AO44" i="1"/>
  <c r="V44" i="1"/>
  <c r="AF44" i="1"/>
  <c r="AP44" i="1"/>
  <c r="W44" i="1"/>
  <c r="AG44" i="1"/>
  <c r="AQ44" i="1"/>
  <c r="AZ44" i="1"/>
  <c r="BB44" i="1"/>
  <c r="X44" i="1"/>
  <c r="AH44" i="1"/>
  <c r="AR44" i="1"/>
  <c r="Y44" i="1"/>
  <c r="AI44" i="1"/>
  <c r="AS44" i="1"/>
  <c r="Z44" i="1"/>
  <c r="AJ44" i="1"/>
  <c r="AT44" i="1"/>
  <c r="AA44" i="1"/>
  <c r="AK44" i="1"/>
  <c r="AU44" i="1"/>
  <c r="AB44" i="1"/>
  <c r="AL44" i="1"/>
  <c r="AV44" i="1"/>
  <c r="BA44" i="1"/>
  <c r="BC44" i="1"/>
  <c r="BD44" i="1"/>
  <c r="BE44" i="1"/>
  <c r="BF44" i="1"/>
  <c r="BG44" i="1"/>
  <c r="BH44" i="1"/>
  <c r="H45" i="1"/>
  <c r="I45" i="1"/>
  <c r="J45" i="1"/>
  <c r="K45" i="1"/>
  <c r="AX45" i="1"/>
  <c r="L45" i="1"/>
  <c r="M45" i="1"/>
  <c r="N45" i="1"/>
  <c r="O45" i="1"/>
  <c r="P45" i="1"/>
  <c r="AY45" i="1"/>
  <c r="T45" i="1"/>
  <c r="AD45" i="1"/>
  <c r="AN45" i="1"/>
  <c r="U45" i="1"/>
  <c r="AE45" i="1"/>
  <c r="AO45" i="1"/>
  <c r="V45" i="1"/>
  <c r="AF45" i="1"/>
  <c r="AP45" i="1"/>
  <c r="W45" i="1"/>
  <c r="AG45" i="1"/>
  <c r="AQ45" i="1"/>
  <c r="AZ45" i="1"/>
  <c r="BB45" i="1"/>
  <c r="X45" i="1"/>
  <c r="AH45" i="1"/>
  <c r="AR45" i="1"/>
  <c r="Y45" i="1"/>
  <c r="AI45" i="1"/>
  <c r="AS45" i="1"/>
  <c r="Z45" i="1"/>
  <c r="AJ45" i="1"/>
  <c r="AT45" i="1"/>
  <c r="AA45" i="1"/>
  <c r="AK45" i="1"/>
  <c r="AU45" i="1"/>
  <c r="AB45" i="1"/>
  <c r="AL45" i="1"/>
  <c r="AV45" i="1"/>
  <c r="BA45" i="1"/>
  <c r="BC45" i="1"/>
  <c r="BD45" i="1"/>
  <c r="BE45" i="1"/>
  <c r="BF45" i="1"/>
  <c r="BG45" i="1"/>
  <c r="BH45" i="1"/>
  <c r="H46" i="1"/>
  <c r="I46" i="1"/>
  <c r="J46" i="1"/>
  <c r="K46" i="1"/>
  <c r="AX46" i="1"/>
  <c r="L46" i="1"/>
  <c r="M46" i="1"/>
  <c r="N46" i="1"/>
  <c r="O46" i="1"/>
  <c r="P46" i="1"/>
  <c r="AY46" i="1"/>
  <c r="T46" i="1"/>
  <c r="AD46" i="1"/>
  <c r="AN46" i="1"/>
  <c r="U46" i="1"/>
  <c r="AE46" i="1"/>
  <c r="AO46" i="1"/>
  <c r="V46" i="1"/>
  <c r="AF46" i="1"/>
  <c r="AP46" i="1"/>
  <c r="W46" i="1"/>
  <c r="AG46" i="1"/>
  <c r="AQ46" i="1"/>
  <c r="AZ46" i="1"/>
  <c r="BB46" i="1"/>
  <c r="X46" i="1"/>
  <c r="AH46" i="1"/>
  <c r="AR46" i="1"/>
  <c r="Y46" i="1"/>
  <c r="AI46" i="1"/>
  <c r="AS46" i="1"/>
  <c r="Z46" i="1"/>
  <c r="AJ46" i="1"/>
  <c r="AT46" i="1"/>
  <c r="AA46" i="1"/>
  <c r="AK46" i="1"/>
  <c r="AU46" i="1"/>
  <c r="AB46" i="1"/>
  <c r="AL46" i="1"/>
  <c r="AV46" i="1"/>
  <c r="BA46" i="1"/>
  <c r="BC46" i="1"/>
  <c r="BD46" i="1"/>
  <c r="BE46" i="1"/>
  <c r="BF46" i="1"/>
  <c r="BG46" i="1"/>
  <c r="BH46" i="1"/>
  <c r="H47" i="1"/>
  <c r="I47" i="1"/>
  <c r="J47" i="1"/>
  <c r="K47" i="1"/>
  <c r="AX47" i="1"/>
  <c r="L47" i="1"/>
  <c r="M47" i="1"/>
  <c r="N47" i="1"/>
  <c r="O47" i="1"/>
  <c r="P47" i="1"/>
  <c r="AY47" i="1"/>
  <c r="T47" i="1"/>
  <c r="AD47" i="1"/>
  <c r="AN47" i="1"/>
  <c r="U47" i="1"/>
  <c r="AE47" i="1"/>
  <c r="AO47" i="1"/>
  <c r="V47" i="1"/>
  <c r="AF47" i="1"/>
  <c r="AP47" i="1"/>
  <c r="W47" i="1"/>
  <c r="AG47" i="1"/>
  <c r="AQ47" i="1"/>
  <c r="AZ47" i="1"/>
  <c r="BB47" i="1"/>
  <c r="X47" i="1"/>
  <c r="AH47" i="1"/>
  <c r="AR47" i="1"/>
  <c r="Y47" i="1"/>
  <c r="AI47" i="1"/>
  <c r="AS47" i="1"/>
  <c r="Z47" i="1"/>
  <c r="AJ47" i="1"/>
  <c r="AT47" i="1"/>
  <c r="AA47" i="1"/>
  <c r="AK47" i="1"/>
  <c r="AU47" i="1"/>
  <c r="AB47" i="1"/>
  <c r="AL47" i="1"/>
  <c r="AV47" i="1"/>
  <c r="BA47" i="1"/>
  <c r="BC47" i="1"/>
  <c r="BD47" i="1"/>
  <c r="BE47" i="1"/>
  <c r="BF47" i="1"/>
  <c r="BG47" i="1"/>
  <c r="BH47" i="1"/>
  <c r="H48" i="1"/>
  <c r="I48" i="1"/>
  <c r="J48" i="1"/>
  <c r="K48" i="1"/>
  <c r="AX48" i="1"/>
  <c r="L48" i="1"/>
  <c r="M48" i="1"/>
  <c r="N48" i="1"/>
  <c r="O48" i="1"/>
  <c r="P48" i="1"/>
  <c r="AY48" i="1"/>
  <c r="T48" i="1"/>
  <c r="AD48" i="1"/>
  <c r="AN48" i="1"/>
  <c r="U48" i="1"/>
  <c r="AE48" i="1"/>
  <c r="AO48" i="1"/>
  <c r="V48" i="1"/>
  <c r="AF48" i="1"/>
  <c r="AP48" i="1"/>
  <c r="W48" i="1"/>
  <c r="AG48" i="1"/>
  <c r="AQ48" i="1"/>
  <c r="AZ48" i="1"/>
  <c r="BB48" i="1"/>
  <c r="X48" i="1"/>
  <c r="AH48" i="1"/>
  <c r="AR48" i="1"/>
  <c r="Y48" i="1"/>
  <c r="AI48" i="1"/>
  <c r="AS48" i="1"/>
  <c r="Z48" i="1"/>
  <c r="AJ48" i="1"/>
  <c r="AT48" i="1"/>
  <c r="AA48" i="1"/>
  <c r="AK48" i="1"/>
  <c r="AU48" i="1"/>
  <c r="AB48" i="1"/>
  <c r="AL48" i="1"/>
  <c r="AV48" i="1"/>
  <c r="BA48" i="1"/>
  <c r="BC48" i="1"/>
  <c r="BD48" i="1"/>
  <c r="BE48" i="1"/>
  <c r="BF48" i="1"/>
  <c r="BG48" i="1"/>
  <c r="BH48" i="1"/>
  <c r="H49" i="1"/>
  <c r="I49" i="1"/>
  <c r="J49" i="1"/>
  <c r="K49" i="1"/>
  <c r="AX49" i="1"/>
  <c r="L49" i="1"/>
  <c r="M49" i="1"/>
  <c r="N49" i="1"/>
  <c r="O49" i="1"/>
  <c r="P49" i="1"/>
  <c r="AY49" i="1"/>
  <c r="T49" i="1"/>
  <c r="AD49" i="1"/>
  <c r="AN49" i="1"/>
  <c r="U49" i="1"/>
  <c r="AE49" i="1"/>
  <c r="AO49" i="1"/>
  <c r="V49" i="1"/>
  <c r="AF49" i="1"/>
  <c r="AP49" i="1"/>
  <c r="W49" i="1"/>
  <c r="AG49" i="1"/>
  <c r="AQ49" i="1"/>
  <c r="AZ49" i="1"/>
  <c r="BB49" i="1"/>
  <c r="X49" i="1"/>
  <c r="AH49" i="1"/>
  <c r="AR49" i="1"/>
  <c r="Y49" i="1"/>
  <c r="AI49" i="1"/>
  <c r="AS49" i="1"/>
  <c r="Z49" i="1"/>
  <c r="AJ49" i="1"/>
  <c r="AT49" i="1"/>
  <c r="AA49" i="1"/>
  <c r="AK49" i="1"/>
  <c r="AU49" i="1"/>
  <c r="AB49" i="1"/>
  <c r="AL49" i="1"/>
  <c r="AV49" i="1"/>
  <c r="BA49" i="1"/>
  <c r="BC49" i="1"/>
  <c r="BD49" i="1"/>
  <c r="BE49" i="1"/>
  <c r="BF49" i="1"/>
  <c r="BG49" i="1"/>
  <c r="BH49" i="1"/>
  <c r="H50" i="1"/>
  <c r="I50" i="1"/>
  <c r="J50" i="1"/>
  <c r="K50" i="1"/>
  <c r="AX50" i="1"/>
  <c r="L50" i="1"/>
  <c r="M50" i="1"/>
  <c r="N50" i="1"/>
  <c r="O50" i="1"/>
  <c r="P50" i="1"/>
  <c r="AY50" i="1"/>
  <c r="T50" i="1"/>
  <c r="AD50" i="1"/>
  <c r="AN50" i="1"/>
  <c r="U50" i="1"/>
  <c r="AE50" i="1"/>
  <c r="AO50" i="1"/>
  <c r="V50" i="1"/>
  <c r="AF50" i="1"/>
  <c r="AP50" i="1"/>
  <c r="W50" i="1"/>
  <c r="AG50" i="1"/>
  <c r="AQ50" i="1"/>
  <c r="AZ50" i="1"/>
  <c r="BB50" i="1"/>
  <c r="X50" i="1"/>
  <c r="AH50" i="1"/>
  <c r="AR50" i="1"/>
  <c r="Y50" i="1"/>
  <c r="AI50" i="1"/>
  <c r="AS50" i="1"/>
  <c r="Z50" i="1"/>
  <c r="AJ50" i="1"/>
  <c r="AT50" i="1"/>
  <c r="AA50" i="1"/>
  <c r="AK50" i="1"/>
  <c r="AU50" i="1"/>
  <c r="AB50" i="1"/>
  <c r="AL50" i="1"/>
  <c r="AV50" i="1"/>
  <c r="BA50" i="1"/>
  <c r="BC50" i="1"/>
  <c r="BD50" i="1"/>
  <c r="BE50" i="1"/>
  <c r="BF50" i="1"/>
  <c r="BG50" i="1"/>
  <c r="BH50" i="1"/>
  <c r="H51" i="1"/>
  <c r="I51" i="1"/>
  <c r="J51" i="1"/>
  <c r="K51" i="1"/>
  <c r="AX51" i="1"/>
  <c r="L51" i="1"/>
  <c r="M51" i="1"/>
  <c r="N51" i="1"/>
  <c r="O51" i="1"/>
  <c r="P51" i="1"/>
  <c r="AY51" i="1"/>
  <c r="T51" i="1"/>
  <c r="AD51" i="1"/>
  <c r="AN51" i="1"/>
  <c r="U51" i="1"/>
  <c r="AE51" i="1"/>
  <c r="AO51" i="1"/>
  <c r="V51" i="1"/>
  <c r="AF51" i="1"/>
  <c r="AP51" i="1"/>
  <c r="W51" i="1"/>
  <c r="AG51" i="1"/>
  <c r="AQ51" i="1"/>
  <c r="AZ51" i="1"/>
  <c r="BB51" i="1"/>
  <c r="X51" i="1"/>
  <c r="AH51" i="1"/>
  <c r="AR51" i="1"/>
  <c r="Y51" i="1"/>
  <c r="AI51" i="1"/>
  <c r="AS51" i="1"/>
  <c r="Z51" i="1"/>
  <c r="AJ51" i="1"/>
  <c r="AT51" i="1"/>
  <c r="AA51" i="1"/>
  <c r="AK51" i="1"/>
  <c r="AU51" i="1"/>
  <c r="AB51" i="1"/>
  <c r="AL51" i="1"/>
  <c r="AV51" i="1"/>
  <c r="BA51" i="1"/>
  <c r="BC51" i="1"/>
  <c r="BD51" i="1"/>
  <c r="BE51" i="1"/>
  <c r="BF51" i="1"/>
  <c r="BG51" i="1"/>
  <c r="BH51" i="1"/>
  <c r="H52" i="1"/>
  <c r="I52" i="1"/>
  <c r="J52" i="1"/>
  <c r="K52" i="1"/>
  <c r="AX52" i="1"/>
  <c r="L52" i="1"/>
  <c r="M52" i="1"/>
  <c r="N52" i="1"/>
  <c r="O52" i="1"/>
  <c r="P52" i="1"/>
  <c r="AY52" i="1"/>
  <c r="T52" i="1"/>
  <c r="AD52" i="1"/>
  <c r="AN52" i="1"/>
  <c r="U52" i="1"/>
  <c r="AE52" i="1"/>
  <c r="AO52" i="1"/>
  <c r="V52" i="1"/>
  <c r="AF52" i="1"/>
  <c r="AP52" i="1"/>
  <c r="W52" i="1"/>
  <c r="AG52" i="1"/>
  <c r="AQ52" i="1"/>
  <c r="AZ52" i="1"/>
  <c r="BB52" i="1"/>
  <c r="X52" i="1"/>
  <c r="AH52" i="1"/>
  <c r="AR52" i="1"/>
  <c r="Y52" i="1"/>
  <c r="AI52" i="1"/>
  <c r="AS52" i="1"/>
  <c r="Z52" i="1"/>
  <c r="AJ52" i="1"/>
  <c r="AT52" i="1"/>
  <c r="AA52" i="1"/>
  <c r="AK52" i="1"/>
  <c r="AU52" i="1"/>
  <c r="AB52" i="1"/>
  <c r="AL52" i="1"/>
  <c r="AV52" i="1"/>
  <c r="BA52" i="1"/>
  <c r="BC52" i="1"/>
  <c r="BD52" i="1"/>
  <c r="BE52" i="1"/>
  <c r="BF52" i="1"/>
  <c r="BG52" i="1"/>
  <c r="BH52" i="1"/>
  <c r="H53" i="1"/>
  <c r="I53" i="1"/>
  <c r="J53" i="1"/>
  <c r="K53" i="1"/>
  <c r="AX53" i="1"/>
  <c r="L53" i="1"/>
  <c r="M53" i="1"/>
  <c r="N53" i="1"/>
  <c r="O53" i="1"/>
  <c r="P53" i="1"/>
  <c r="AY53" i="1"/>
  <c r="T53" i="1"/>
  <c r="AD53" i="1"/>
  <c r="AN53" i="1"/>
  <c r="U53" i="1"/>
  <c r="AE53" i="1"/>
  <c r="AO53" i="1"/>
  <c r="V53" i="1"/>
  <c r="AF53" i="1"/>
  <c r="AP53" i="1"/>
  <c r="W53" i="1"/>
  <c r="AG53" i="1"/>
  <c r="AQ53" i="1"/>
  <c r="AZ53" i="1"/>
  <c r="BB53" i="1"/>
  <c r="X53" i="1"/>
  <c r="AH53" i="1"/>
  <c r="AR53" i="1"/>
  <c r="Y53" i="1"/>
  <c r="AI53" i="1"/>
  <c r="AS53" i="1"/>
  <c r="Z53" i="1"/>
  <c r="AJ53" i="1"/>
  <c r="AT53" i="1"/>
  <c r="AA53" i="1"/>
  <c r="AK53" i="1"/>
  <c r="AU53" i="1"/>
  <c r="AB53" i="1"/>
  <c r="AL53" i="1"/>
  <c r="AV53" i="1"/>
  <c r="BA53" i="1"/>
  <c r="BC53" i="1"/>
  <c r="BD53" i="1"/>
  <c r="BE53" i="1"/>
  <c r="BF53" i="1"/>
  <c r="BG53" i="1"/>
  <c r="BH53" i="1"/>
  <c r="H54" i="1"/>
  <c r="I54" i="1"/>
  <c r="J54" i="1"/>
  <c r="K54" i="1"/>
  <c r="AX54" i="1"/>
  <c r="L54" i="1"/>
  <c r="M54" i="1"/>
  <c r="N54" i="1"/>
  <c r="O54" i="1"/>
  <c r="P54" i="1"/>
  <c r="AY54" i="1"/>
  <c r="T54" i="1"/>
  <c r="AD54" i="1"/>
  <c r="AN54" i="1"/>
  <c r="U54" i="1"/>
  <c r="AE54" i="1"/>
  <c r="AO54" i="1"/>
  <c r="V54" i="1"/>
  <c r="AF54" i="1"/>
  <c r="AP54" i="1"/>
  <c r="W54" i="1"/>
  <c r="AG54" i="1"/>
  <c r="AQ54" i="1"/>
  <c r="AZ54" i="1"/>
  <c r="BB54" i="1"/>
  <c r="X54" i="1"/>
  <c r="AH54" i="1"/>
  <c r="AR54" i="1"/>
  <c r="Y54" i="1"/>
  <c r="AI54" i="1"/>
  <c r="AS54" i="1"/>
  <c r="Z54" i="1"/>
  <c r="AJ54" i="1"/>
  <c r="AT54" i="1"/>
  <c r="AA54" i="1"/>
  <c r="AK54" i="1"/>
  <c r="AU54" i="1"/>
  <c r="AB54" i="1"/>
  <c r="AL54" i="1"/>
  <c r="AV54" i="1"/>
  <c r="BA54" i="1"/>
  <c r="BC54" i="1"/>
  <c r="BD54" i="1"/>
  <c r="BE54" i="1"/>
  <c r="BF54" i="1"/>
  <c r="BG54" i="1"/>
  <c r="BH54" i="1"/>
  <c r="H55" i="1"/>
  <c r="I55" i="1"/>
  <c r="J55" i="1"/>
  <c r="K55" i="1"/>
  <c r="AX55" i="1"/>
  <c r="L55" i="1"/>
  <c r="M55" i="1"/>
  <c r="N55" i="1"/>
  <c r="O55" i="1"/>
  <c r="P55" i="1"/>
  <c r="AY55" i="1"/>
  <c r="T55" i="1"/>
  <c r="AD55" i="1"/>
  <c r="AN55" i="1"/>
  <c r="U55" i="1"/>
  <c r="AE55" i="1"/>
  <c r="AO55" i="1"/>
  <c r="V55" i="1"/>
  <c r="AF55" i="1"/>
  <c r="AP55" i="1"/>
  <c r="W55" i="1"/>
  <c r="AG55" i="1"/>
  <c r="AQ55" i="1"/>
  <c r="AZ55" i="1"/>
  <c r="BB55" i="1"/>
  <c r="X55" i="1"/>
  <c r="AH55" i="1"/>
  <c r="AR55" i="1"/>
  <c r="Y55" i="1"/>
  <c r="AI55" i="1"/>
  <c r="AS55" i="1"/>
  <c r="Z55" i="1"/>
  <c r="AJ55" i="1"/>
  <c r="AT55" i="1"/>
  <c r="AA55" i="1"/>
  <c r="AK55" i="1"/>
  <c r="AU55" i="1"/>
  <c r="AB55" i="1"/>
  <c r="AL55" i="1"/>
  <c r="AV55" i="1"/>
  <c r="BA55" i="1"/>
  <c r="BC55" i="1"/>
  <c r="BD55" i="1"/>
  <c r="BE55" i="1"/>
  <c r="BF55" i="1"/>
  <c r="BG55" i="1"/>
  <c r="BH55" i="1"/>
  <c r="H56" i="1"/>
  <c r="I56" i="1"/>
  <c r="J56" i="1"/>
  <c r="K56" i="1"/>
  <c r="AX56" i="1"/>
  <c r="L56" i="1"/>
  <c r="M56" i="1"/>
  <c r="N56" i="1"/>
  <c r="O56" i="1"/>
  <c r="P56" i="1"/>
  <c r="AY56" i="1"/>
  <c r="T56" i="1"/>
  <c r="AD56" i="1"/>
  <c r="AN56" i="1"/>
  <c r="U56" i="1"/>
  <c r="AE56" i="1"/>
  <c r="AO56" i="1"/>
  <c r="V56" i="1"/>
  <c r="AF56" i="1"/>
  <c r="AP56" i="1"/>
  <c r="W56" i="1"/>
  <c r="AG56" i="1"/>
  <c r="AQ56" i="1"/>
  <c r="AZ56" i="1"/>
  <c r="BB56" i="1"/>
  <c r="X56" i="1"/>
  <c r="AH56" i="1"/>
  <c r="AR56" i="1"/>
  <c r="Y56" i="1"/>
  <c r="AI56" i="1"/>
  <c r="AS56" i="1"/>
  <c r="Z56" i="1"/>
  <c r="AJ56" i="1"/>
  <c r="AT56" i="1"/>
  <c r="AA56" i="1"/>
  <c r="AK56" i="1"/>
  <c r="AU56" i="1"/>
  <c r="AB56" i="1"/>
  <c r="AL56" i="1"/>
  <c r="AV56" i="1"/>
  <c r="BA56" i="1"/>
  <c r="BC56" i="1"/>
  <c r="BD56" i="1"/>
  <c r="BE56" i="1"/>
  <c r="BF56" i="1"/>
  <c r="BG56" i="1"/>
  <c r="BH56" i="1"/>
  <c r="H57" i="1"/>
  <c r="I57" i="1"/>
  <c r="J57" i="1"/>
  <c r="K57" i="1"/>
  <c r="AX57" i="1"/>
  <c r="L57" i="1"/>
  <c r="M57" i="1"/>
  <c r="N57" i="1"/>
  <c r="O57" i="1"/>
  <c r="P57" i="1"/>
  <c r="AY57" i="1"/>
  <c r="T57" i="1"/>
  <c r="AD57" i="1"/>
  <c r="AN57" i="1"/>
  <c r="U57" i="1"/>
  <c r="AE57" i="1"/>
  <c r="AO57" i="1"/>
  <c r="V57" i="1"/>
  <c r="AF57" i="1"/>
  <c r="AP57" i="1"/>
  <c r="W57" i="1"/>
  <c r="AG57" i="1"/>
  <c r="AQ57" i="1"/>
  <c r="AZ57" i="1"/>
  <c r="BB57" i="1"/>
  <c r="X57" i="1"/>
  <c r="AH57" i="1"/>
  <c r="AR57" i="1"/>
  <c r="Y57" i="1"/>
  <c r="AI57" i="1"/>
  <c r="AS57" i="1"/>
  <c r="Z57" i="1"/>
  <c r="AJ57" i="1"/>
  <c r="AT57" i="1"/>
  <c r="AA57" i="1"/>
  <c r="AK57" i="1"/>
  <c r="AU57" i="1"/>
  <c r="AB57" i="1"/>
  <c r="AL57" i="1"/>
  <c r="AV57" i="1"/>
  <c r="BA57" i="1"/>
  <c r="BC57" i="1"/>
  <c r="BD57" i="1"/>
  <c r="BE57" i="1"/>
  <c r="BF57" i="1"/>
  <c r="BG57" i="1"/>
  <c r="BH57" i="1"/>
  <c r="H58" i="1"/>
  <c r="I58" i="1"/>
  <c r="J58" i="1"/>
  <c r="K58" i="1"/>
  <c r="AX58" i="1"/>
  <c r="L58" i="1"/>
  <c r="M58" i="1"/>
  <c r="N58" i="1"/>
  <c r="O58" i="1"/>
  <c r="P58" i="1"/>
  <c r="AY58" i="1"/>
  <c r="T58" i="1"/>
  <c r="AD58" i="1"/>
  <c r="AN58" i="1"/>
  <c r="U58" i="1"/>
  <c r="AE58" i="1"/>
  <c r="AO58" i="1"/>
  <c r="V58" i="1"/>
  <c r="AF58" i="1"/>
  <c r="AP58" i="1"/>
  <c r="W58" i="1"/>
  <c r="AG58" i="1"/>
  <c r="AQ58" i="1"/>
  <c r="AZ58" i="1"/>
  <c r="BB58" i="1"/>
  <c r="X58" i="1"/>
  <c r="AH58" i="1"/>
  <c r="AR58" i="1"/>
  <c r="Y58" i="1"/>
  <c r="AI58" i="1"/>
  <c r="AS58" i="1"/>
  <c r="Z58" i="1"/>
  <c r="AJ58" i="1"/>
  <c r="AT58" i="1"/>
  <c r="AA58" i="1"/>
  <c r="AK58" i="1"/>
  <c r="AU58" i="1"/>
  <c r="AB58" i="1"/>
  <c r="AL58" i="1"/>
  <c r="AV58" i="1"/>
  <c r="BA58" i="1"/>
  <c r="BC58" i="1"/>
  <c r="BD58" i="1"/>
  <c r="BE58" i="1"/>
  <c r="BF58" i="1"/>
  <c r="BG58" i="1"/>
  <c r="BH58" i="1"/>
  <c r="H59" i="1"/>
  <c r="I59" i="1"/>
  <c r="J59" i="1"/>
  <c r="K59" i="1"/>
  <c r="AX59" i="1"/>
  <c r="L59" i="1"/>
  <c r="M59" i="1"/>
  <c r="N59" i="1"/>
  <c r="O59" i="1"/>
  <c r="P59" i="1"/>
  <c r="AY59" i="1"/>
  <c r="T59" i="1"/>
  <c r="AD59" i="1"/>
  <c r="AN59" i="1"/>
  <c r="U59" i="1"/>
  <c r="AE59" i="1"/>
  <c r="AO59" i="1"/>
  <c r="V59" i="1"/>
  <c r="AF59" i="1"/>
  <c r="AP59" i="1"/>
  <c r="W59" i="1"/>
  <c r="AG59" i="1"/>
  <c r="AQ59" i="1"/>
  <c r="AZ59" i="1"/>
  <c r="BB59" i="1"/>
  <c r="X59" i="1"/>
  <c r="AH59" i="1"/>
  <c r="AR59" i="1"/>
  <c r="Y59" i="1"/>
  <c r="AI59" i="1"/>
  <c r="AS59" i="1"/>
  <c r="Z59" i="1"/>
  <c r="AJ59" i="1"/>
  <c r="AT59" i="1"/>
  <c r="AA59" i="1"/>
  <c r="AK59" i="1"/>
  <c r="AU59" i="1"/>
  <c r="AB59" i="1"/>
  <c r="AL59" i="1"/>
  <c r="AV59" i="1"/>
  <c r="BA59" i="1"/>
  <c r="BC59" i="1"/>
  <c r="BD59" i="1"/>
  <c r="BE59" i="1"/>
  <c r="BF59" i="1"/>
  <c r="BG59" i="1"/>
  <c r="BH59" i="1"/>
  <c r="H60" i="1"/>
  <c r="I60" i="1"/>
  <c r="J60" i="1"/>
  <c r="K60" i="1"/>
  <c r="AX60" i="1"/>
  <c r="L60" i="1"/>
  <c r="M60" i="1"/>
  <c r="N60" i="1"/>
  <c r="O60" i="1"/>
  <c r="P60" i="1"/>
  <c r="AY60" i="1"/>
  <c r="T60" i="1"/>
  <c r="AD60" i="1"/>
  <c r="AN60" i="1"/>
  <c r="U60" i="1"/>
  <c r="AE60" i="1"/>
  <c r="AO60" i="1"/>
  <c r="V60" i="1"/>
  <c r="AF60" i="1"/>
  <c r="AP60" i="1"/>
  <c r="W60" i="1"/>
  <c r="AG60" i="1"/>
  <c r="AQ60" i="1"/>
  <c r="AZ60" i="1"/>
  <c r="BB60" i="1"/>
  <c r="X60" i="1"/>
  <c r="AH60" i="1"/>
  <c r="AR60" i="1"/>
  <c r="Y60" i="1"/>
  <c r="AI60" i="1"/>
  <c r="AS60" i="1"/>
  <c r="Z60" i="1"/>
  <c r="AJ60" i="1"/>
  <c r="AT60" i="1"/>
  <c r="AA60" i="1"/>
  <c r="AK60" i="1"/>
  <c r="AU60" i="1"/>
  <c r="AB60" i="1"/>
  <c r="AL60" i="1"/>
  <c r="AV60" i="1"/>
  <c r="BA60" i="1"/>
  <c r="BC60" i="1"/>
  <c r="BD60" i="1"/>
  <c r="BE60" i="1"/>
  <c r="BF60" i="1"/>
  <c r="BG60" i="1"/>
  <c r="BH60" i="1"/>
  <c r="H61" i="1"/>
  <c r="I61" i="1"/>
  <c r="J61" i="1"/>
  <c r="K61" i="1"/>
  <c r="AX61" i="1"/>
  <c r="L61" i="1"/>
  <c r="M61" i="1"/>
  <c r="N61" i="1"/>
  <c r="O61" i="1"/>
  <c r="P61" i="1"/>
  <c r="AY61" i="1"/>
  <c r="T61" i="1"/>
  <c r="AD61" i="1"/>
  <c r="AN61" i="1"/>
  <c r="U61" i="1"/>
  <c r="AE61" i="1"/>
  <c r="AO61" i="1"/>
  <c r="V61" i="1"/>
  <c r="AF61" i="1"/>
  <c r="AP61" i="1"/>
  <c r="W61" i="1"/>
  <c r="AG61" i="1"/>
  <c r="AQ61" i="1"/>
  <c r="AZ61" i="1"/>
  <c r="BB61" i="1"/>
  <c r="X61" i="1"/>
  <c r="AH61" i="1"/>
  <c r="AR61" i="1"/>
  <c r="Y61" i="1"/>
  <c r="AI61" i="1"/>
  <c r="AS61" i="1"/>
  <c r="Z61" i="1"/>
  <c r="AJ61" i="1"/>
  <c r="AT61" i="1"/>
  <c r="AA61" i="1"/>
  <c r="AK61" i="1"/>
  <c r="AU61" i="1"/>
  <c r="AB61" i="1"/>
  <c r="AL61" i="1"/>
  <c r="AV61" i="1"/>
  <c r="BA61" i="1"/>
  <c r="BC61" i="1"/>
  <c r="BD61" i="1"/>
  <c r="BE61" i="1"/>
  <c r="BF61" i="1"/>
  <c r="BG61" i="1"/>
  <c r="BH61" i="1"/>
  <c r="H62" i="1"/>
  <c r="I62" i="1"/>
  <c r="J62" i="1"/>
  <c r="K62" i="1"/>
  <c r="AX62" i="1"/>
  <c r="L62" i="1"/>
  <c r="M62" i="1"/>
  <c r="N62" i="1"/>
  <c r="O62" i="1"/>
  <c r="P62" i="1"/>
  <c r="AY62" i="1"/>
  <c r="T62" i="1"/>
  <c r="AD62" i="1"/>
  <c r="AN62" i="1"/>
  <c r="U62" i="1"/>
  <c r="AE62" i="1"/>
  <c r="AO62" i="1"/>
  <c r="V62" i="1"/>
  <c r="AF62" i="1"/>
  <c r="AP62" i="1"/>
  <c r="W62" i="1"/>
  <c r="AG62" i="1"/>
  <c r="AQ62" i="1"/>
  <c r="AZ62" i="1"/>
  <c r="BB62" i="1"/>
  <c r="X62" i="1"/>
  <c r="AH62" i="1"/>
  <c r="AR62" i="1"/>
  <c r="Y62" i="1"/>
  <c r="AI62" i="1"/>
  <c r="AS62" i="1"/>
  <c r="Z62" i="1"/>
  <c r="AJ62" i="1"/>
  <c r="AT62" i="1"/>
  <c r="AA62" i="1"/>
  <c r="AK62" i="1"/>
  <c r="AU62" i="1"/>
  <c r="AB62" i="1"/>
  <c r="AL62" i="1"/>
  <c r="AV62" i="1"/>
  <c r="BA62" i="1"/>
  <c r="BC62" i="1"/>
  <c r="BD62" i="1"/>
  <c r="BE62" i="1"/>
  <c r="BF62" i="1"/>
  <c r="BG62" i="1"/>
  <c r="BH62" i="1"/>
  <c r="H63" i="1"/>
  <c r="I63" i="1"/>
  <c r="J63" i="1"/>
  <c r="K63" i="1"/>
  <c r="AX63" i="1"/>
  <c r="L63" i="1"/>
  <c r="M63" i="1"/>
  <c r="N63" i="1"/>
  <c r="O63" i="1"/>
  <c r="P63" i="1"/>
  <c r="AY63" i="1"/>
  <c r="T63" i="1"/>
  <c r="AD63" i="1"/>
  <c r="AN63" i="1"/>
  <c r="U63" i="1"/>
  <c r="AE63" i="1"/>
  <c r="AO63" i="1"/>
  <c r="V63" i="1"/>
  <c r="AF63" i="1"/>
  <c r="AP63" i="1"/>
  <c r="W63" i="1"/>
  <c r="AG63" i="1"/>
  <c r="AQ63" i="1"/>
  <c r="AZ63" i="1"/>
  <c r="BB63" i="1"/>
  <c r="X63" i="1"/>
  <c r="AH63" i="1"/>
  <c r="AR63" i="1"/>
  <c r="Y63" i="1"/>
  <c r="AI63" i="1"/>
  <c r="AS63" i="1"/>
  <c r="Z63" i="1"/>
  <c r="AJ63" i="1"/>
  <c r="AT63" i="1"/>
  <c r="AA63" i="1"/>
  <c r="AK63" i="1"/>
  <c r="AU63" i="1"/>
  <c r="AB63" i="1"/>
  <c r="AL63" i="1"/>
  <c r="AV63" i="1"/>
  <c r="BA63" i="1"/>
  <c r="BC63" i="1"/>
  <c r="BD63" i="1"/>
  <c r="BE63" i="1"/>
  <c r="BF63" i="1"/>
  <c r="BG63" i="1"/>
  <c r="BH63" i="1"/>
  <c r="H64" i="1"/>
  <c r="I64" i="1"/>
  <c r="J64" i="1"/>
  <c r="K64" i="1"/>
  <c r="AX64" i="1"/>
  <c r="L64" i="1"/>
  <c r="M64" i="1"/>
  <c r="N64" i="1"/>
  <c r="O64" i="1"/>
  <c r="P64" i="1"/>
  <c r="AY64" i="1"/>
  <c r="T64" i="1"/>
  <c r="AD64" i="1"/>
  <c r="AN64" i="1"/>
  <c r="U64" i="1"/>
  <c r="AE64" i="1"/>
  <c r="AO64" i="1"/>
  <c r="V64" i="1"/>
  <c r="AF64" i="1"/>
  <c r="AP64" i="1"/>
  <c r="W64" i="1"/>
  <c r="AG64" i="1"/>
  <c r="AQ64" i="1"/>
  <c r="AZ64" i="1"/>
  <c r="BB64" i="1"/>
  <c r="X64" i="1"/>
  <c r="AH64" i="1"/>
  <c r="AR64" i="1"/>
  <c r="Y64" i="1"/>
  <c r="AI64" i="1"/>
  <c r="AS64" i="1"/>
  <c r="Z64" i="1"/>
  <c r="AJ64" i="1"/>
  <c r="AT64" i="1"/>
  <c r="AA64" i="1"/>
  <c r="AK64" i="1"/>
  <c r="AU64" i="1"/>
  <c r="AB64" i="1"/>
  <c r="AL64" i="1"/>
  <c r="AV64" i="1"/>
  <c r="BA64" i="1"/>
  <c r="BC64" i="1"/>
  <c r="BD64" i="1"/>
  <c r="BE64" i="1"/>
  <c r="BF64" i="1"/>
  <c r="BG64" i="1"/>
  <c r="BH64" i="1"/>
  <c r="H65" i="1"/>
  <c r="I65" i="1"/>
  <c r="J65" i="1"/>
  <c r="K65" i="1"/>
  <c r="AX65" i="1"/>
  <c r="L65" i="1"/>
  <c r="M65" i="1"/>
  <c r="N65" i="1"/>
  <c r="O65" i="1"/>
  <c r="P65" i="1"/>
  <c r="AY65" i="1"/>
  <c r="T65" i="1"/>
  <c r="AD65" i="1"/>
  <c r="AN65" i="1"/>
  <c r="U65" i="1"/>
  <c r="AE65" i="1"/>
  <c r="AO65" i="1"/>
  <c r="V65" i="1"/>
  <c r="AF65" i="1"/>
  <c r="AP65" i="1"/>
  <c r="W65" i="1"/>
  <c r="AG65" i="1"/>
  <c r="AQ65" i="1"/>
  <c r="AZ65" i="1"/>
  <c r="BB65" i="1"/>
  <c r="X65" i="1"/>
  <c r="AH65" i="1"/>
  <c r="AR65" i="1"/>
  <c r="Y65" i="1"/>
  <c r="AI65" i="1"/>
  <c r="AS65" i="1"/>
  <c r="Z65" i="1"/>
  <c r="AJ65" i="1"/>
  <c r="AT65" i="1"/>
  <c r="AA65" i="1"/>
  <c r="AK65" i="1"/>
  <c r="AU65" i="1"/>
  <c r="AB65" i="1"/>
  <c r="AL65" i="1"/>
  <c r="AV65" i="1"/>
  <c r="BA65" i="1"/>
  <c r="BC65" i="1"/>
  <c r="BD65" i="1"/>
  <c r="BE65" i="1"/>
  <c r="BF65" i="1"/>
  <c r="BG65" i="1"/>
  <c r="BH65" i="1"/>
  <c r="H66" i="1"/>
  <c r="I66" i="1"/>
  <c r="J66" i="1"/>
  <c r="K66" i="1"/>
  <c r="AX66" i="1"/>
  <c r="L66" i="1"/>
  <c r="M66" i="1"/>
  <c r="N66" i="1"/>
  <c r="O66" i="1"/>
  <c r="P66" i="1"/>
  <c r="AY66" i="1"/>
  <c r="T66" i="1"/>
  <c r="AD66" i="1"/>
  <c r="AN66" i="1"/>
  <c r="U66" i="1"/>
  <c r="AE66" i="1"/>
  <c r="AO66" i="1"/>
  <c r="V66" i="1"/>
  <c r="AF66" i="1"/>
  <c r="AP66" i="1"/>
  <c r="W66" i="1"/>
  <c r="AG66" i="1"/>
  <c r="AQ66" i="1"/>
  <c r="AZ66" i="1"/>
  <c r="BB66" i="1"/>
  <c r="X66" i="1"/>
  <c r="AH66" i="1"/>
  <c r="AR66" i="1"/>
  <c r="Y66" i="1"/>
  <c r="AI66" i="1"/>
  <c r="AS66" i="1"/>
  <c r="Z66" i="1"/>
  <c r="AJ66" i="1"/>
  <c r="AT66" i="1"/>
  <c r="AA66" i="1"/>
  <c r="AK66" i="1"/>
  <c r="AU66" i="1"/>
  <c r="AB66" i="1"/>
  <c r="AL66" i="1"/>
  <c r="AV66" i="1"/>
  <c r="BA66" i="1"/>
  <c r="BC66" i="1"/>
  <c r="BD66" i="1"/>
  <c r="BE66" i="1"/>
  <c r="BF66" i="1"/>
  <c r="BG66" i="1"/>
  <c r="BH66" i="1"/>
  <c r="H67" i="1"/>
  <c r="I67" i="1"/>
  <c r="J67" i="1"/>
  <c r="K67" i="1"/>
  <c r="AX67" i="1"/>
  <c r="L67" i="1"/>
  <c r="M67" i="1"/>
  <c r="N67" i="1"/>
  <c r="O67" i="1"/>
  <c r="P67" i="1"/>
  <c r="AY67" i="1"/>
  <c r="T67" i="1"/>
  <c r="AD67" i="1"/>
  <c r="AN67" i="1"/>
  <c r="U67" i="1"/>
  <c r="AE67" i="1"/>
  <c r="AO67" i="1"/>
  <c r="V67" i="1"/>
  <c r="AF67" i="1"/>
  <c r="AP67" i="1"/>
  <c r="W67" i="1"/>
  <c r="AG67" i="1"/>
  <c r="AQ67" i="1"/>
  <c r="AZ67" i="1"/>
  <c r="BB67" i="1"/>
  <c r="X67" i="1"/>
  <c r="AH67" i="1"/>
  <c r="AR67" i="1"/>
  <c r="Y67" i="1"/>
  <c r="AI67" i="1"/>
  <c r="AS67" i="1"/>
  <c r="Z67" i="1"/>
  <c r="AJ67" i="1"/>
  <c r="AT67" i="1"/>
  <c r="AA67" i="1"/>
  <c r="AK67" i="1"/>
  <c r="AU67" i="1"/>
  <c r="AB67" i="1"/>
  <c r="AL67" i="1"/>
  <c r="AV67" i="1"/>
  <c r="BA67" i="1"/>
  <c r="BC67" i="1"/>
  <c r="BD67" i="1"/>
  <c r="BE67" i="1"/>
  <c r="BF67" i="1"/>
  <c r="BG67" i="1"/>
  <c r="BH67" i="1"/>
  <c r="H68" i="1"/>
  <c r="I68" i="1"/>
  <c r="J68" i="1"/>
  <c r="K68" i="1"/>
  <c r="AX68" i="1"/>
  <c r="L68" i="1"/>
  <c r="M68" i="1"/>
  <c r="N68" i="1"/>
  <c r="O68" i="1"/>
  <c r="P68" i="1"/>
  <c r="AY68" i="1"/>
  <c r="T68" i="1"/>
  <c r="AD68" i="1"/>
  <c r="AN68" i="1"/>
  <c r="U68" i="1"/>
  <c r="AE68" i="1"/>
  <c r="AO68" i="1"/>
  <c r="V68" i="1"/>
  <c r="AF68" i="1"/>
  <c r="AP68" i="1"/>
  <c r="W68" i="1"/>
  <c r="AG68" i="1"/>
  <c r="AQ68" i="1"/>
  <c r="AZ68" i="1"/>
  <c r="BB68" i="1"/>
  <c r="X68" i="1"/>
  <c r="AH68" i="1"/>
  <c r="AR68" i="1"/>
  <c r="Y68" i="1"/>
  <c r="AI68" i="1"/>
  <c r="AS68" i="1"/>
  <c r="Z68" i="1"/>
  <c r="AJ68" i="1"/>
  <c r="AT68" i="1"/>
  <c r="AA68" i="1"/>
  <c r="AK68" i="1"/>
  <c r="AU68" i="1"/>
  <c r="AB68" i="1"/>
  <c r="AL68" i="1"/>
  <c r="AV68" i="1"/>
  <c r="BA68" i="1"/>
  <c r="BC68" i="1"/>
  <c r="BD68" i="1"/>
  <c r="BE68" i="1"/>
  <c r="BF68" i="1"/>
  <c r="BG68" i="1"/>
  <c r="BH68" i="1"/>
  <c r="H69" i="1"/>
  <c r="I69" i="1"/>
  <c r="J69" i="1"/>
  <c r="K69" i="1"/>
  <c r="AX69" i="1"/>
  <c r="L69" i="1"/>
  <c r="M69" i="1"/>
  <c r="N69" i="1"/>
  <c r="O69" i="1"/>
  <c r="P69" i="1"/>
  <c r="AY69" i="1"/>
  <c r="T69" i="1"/>
  <c r="AD69" i="1"/>
  <c r="AN69" i="1"/>
  <c r="U69" i="1"/>
  <c r="AE69" i="1"/>
  <c r="AO69" i="1"/>
  <c r="V69" i="1"/>
  <c r="AF69" i="1"/>
  <c r="AP69" i="1"/>
  <c r="W69" i="1"/>
  <c r="AG69" i="1"/>
  <c r="AQ69" i="1"/>
  <c r="AZ69" i="1"/>
  <c r="BB69" i="1"/>
  <c r="X69" i="1"/>
  <c r="AH69" i="1"/>
  <c r="AR69" i="1"/>
  <c r="Y69" i="1"/>
  <c r="AI69" i="1"/>
  <c r="AS69" i="1"/>
  <c r="Z69" i="1"/>
  <c r="AJ69" i="1"/>
  <c r="AT69" i="1"/>
  <c r="AA69" i="1"/>
  <c r="AK69" i="1"/>
  <c r="AU69" i="1"/>
  <c r="AB69" i="1"/>
  <c r="AL69" i="1"/>
  <c r="AV69" i="1"/>
  <c r="BA69" i="1"/>
  <c r="BC69" i="1"/>
  <c r="BD69" i="1"/>
  <c r="BE69" i="1"/>
  <c r="BF69" i="1"/>
  <c r="BG69" i="1"/>
  <c r="BH69" i="1"/>
  <c r="H70" i="1"/>
  <c r="I70" i="1"/>
  <c r="J70" i="1"/>
  <c r="K70" i="1"/>
  <c r="AX70" i="1"/>
  <c r="L70" i="1"/>
  <c r="M70" i="1"/>
  <c r="N70" i="1"/>
  <c r="O70" i="1"/>
  <c r="P70" i="1"/>
  <c r="AY70" i="1"/>
  <c r="T70" i="1"/>
  <c r="AD70" i="1"/>
  <c r="AN70" i="1"/>
  <c r="U70" i="1"/>
  <c r="AE70" i="1"/>
  <c r="AO70" i="1"/>
  <c r="V70" i="1"/>
  <c r="AF70" i="1"/>
  <c r="AP70" i="1"/>
  <c r="W70" i="1"/>
  <c r="AG70" i="1"/>
  <c r="AQ70" i="1"/>
  <c r="AZ70" i="1"/>
  <c r="BB70" i="1"/>
  <c r="X70" i="1"/>
  <c r="AH70" i="1"/>
  <c r="AR70" i="1"/>
  <c r="Y70" i="1"/>
  <c r="AI70" i="1"/>
  <c r="AS70" i="1"/>
  <c r="Z70" i="1"/>
  <c r="AJ70" i="1"/>
  <c r="AT70" i="1"/>
  <c r="AA70" i="1"/>
  <c r="AK70" i="1"/>
  <c r="AU70" i="1"/>
  <c r="AB70" i="1"/>
  <c r="AL70" i="1"/>
  <c r="AV70" i="1"/>
  <c r="BA70" i="1"/>
  <c r="BC70" i="1"/>
  <c r="BD70" i="1"/>
  <c r="BE70" i="1"/>
  <c r="BF70" i="1"/>
  <c r="BG70" i="1"/>
  <c r="BH70" i="1"/>
  <c r="H71" i="1"/>
  <c r="I71" i="1"/>
  <c r="J71" i="1"/>
  <c r="K71" i="1"/>
  <c r="AX71" i="1"/>
  <c r="L71" i="1"/>
  <c r="M71" i="1"/>
  <c r="N71" i="1"/>
  <c r="O71" i="1"/>
  <c r="P71" i="1"/>
  <c r="AY71" i="1"/>
  <c r="T71" i="1"/>
  <c r="AD71" i="1"/>
  <c r="AN71" i="1"/>
  <c r="U71" i="1"/>
  <c r="AE71" i="1"/>
  <c r="AO71" i="1"/>
  <c r="V71" i="1"/>
  <c r="AF71" i="1"/>
  <c r="AP71" i="1"/>
  <c r="W71" i="1"/>
  <c r="AG71" i="1"/>
  <c r="AQ71" i="1"/>
  <c r="AZ71" i="1"/>
  <c r="BB71" i="1"/>
  <c r="X71" i="1"/>
  <c r="AH71" i="1"/>
  <c r="AR71" i="1"/>
  <c r="Y71" i="1"/>
  <c r="AI71" i="1"/>
  <c r="AS71" i="1"/>
  <c r="Z71" i="1"/>
  <c r="AJ71" i="1"/>
  <c r="AT71" i="1"/>
  <c r="AA71" i="1"/>
  <c r="AK71" i="1"/>
  <c r="AU71" i="1"/>
  <c r="AB71" i="1"/>
  <c r="AL71" i="1"/>
  <c r="AV71" i="1"/>
  <c r="BA71" i="1"/>
  <c r="BC71" i="1"/>
  <c r="BD71" i="1"/>
  <c r="BE71" i="1"/>
  <c r="BF71" i="1"/>
  <c r="BG71" i="1"/>
  <c r="BH71" i="1"/>
  <c r="H72" i="1"/>
  <c r="I72" i="1"/>
  <c r="J72" i="1"/>
  <c r="K72" i="1"/>
  <c r="AX72" i="1"/>
  <c r="L72" i="1"/>
  <c r="M72" i="1"/>
  <c r="N72" i="1"/>
  <c r="O72" i="1"/>
  <c r="P72" i="1"/>
  <c r="AY72" i="1"/>
  <c r="T72" i="1"/>
  <c r="AD72" i="1"/>
  <c r="AN72" i="1"/>
  <c r="U72" i="1"/>
  <c r="AE72" i="1"/>
  <c r="AO72" i="1"/>
  <c r="V72" i="1"/>
  <c r="AF72" i="1"/>
  <c r="AP72" i="1"/>
  <c r="W72" i="1"/>
  <c r="AG72" i="1"/>
  <c r="AQ72" i="1"/>
  <c r="AZ72" i="1"/>
  <c r="BB72" i="1"/>
  <c r="X72" i="1"/>
  <c r="AH72" i="1"/>
  <c r="AR72" i="1"/>
  <c r="Y72" i="1"/>
  <c r="AI72" i="1"/>
  <c r="AS72" i="1"/>
  <c r="Z72" i="1"/>
  <c r="AJ72" i="1"/>
  <c r="AT72" i="1"/>
  <c r="AA72" i="1"/>
  <c r="AK72" i="1"/>
  <c r="AU72" i="1"/>
  <c r="AB72" i="1"/>
  <c r="AL72" i="1"/>
  <c r="AV72" i="1"/>
  <c r="BA72" i="1"/>
  <c r="BC72" i="1"/>
  <c r="BD72" i="1"/>
  <c r="BE72" i="1"/>
  <c r="BF72" i="1"/>
  <c r="BG72" i="1"/>
  <c r="BH72" i="1"/>
  <c r="H73" i="1"/>
  <c r="I73" i="1"/>
  <c r="J73" i="1"/>
  <c r="K73" i="1"/>
  <c r="AX73" i="1"/>
  <c r="L73" i="1"/>
  <c r="M73" i="1"/>
  <c r="N73" i="1"/>
  <c r="O73" i="1"/>
  <c r="P73" i="1"/>
  <c r="AY73" i="1"/>
  <c r="T73" i="1"/>
  <c r="AD73" i="1"/>
  <c r="AN73" i="1"/>
  <c r="U73" i="1"/>
  <c r="AE73" i="1"/>
  <c r="AO73" i="1"/>
  <c r="V73" i="1"/>
  <c r="AF73" i="1"/>
  <c r="AP73" i="1"/>
  <c r="W73" i="1"/>
  <c r="AG73" i="1"/>
  <c r="AQ73" i="1"/>
  <c r="AZ73" i="1"/>
  <c r="BB73" i="1"/>
  <c r="X73" i="1"/>
  <c r="AH73" i="1"/>
  <c r="AR73" i="1"/>
  <c r="Y73" i="1"/>
  <c r="AI73" i="1"/>
  <c r="AS73" i="1"/>
  <c r="Z73" i="1"/>
  <c r="AJ73" i="1"/>
  <c r="AT73" i="1"/>
  <c r="AA73" i="1"/>
  <c r="AK73" i="1"/>
  <c r="AU73" i="1"/>
  <c r="AB73" i="1"/>
  <c r="AL73" i="1"/>
  <c r="AV73" i="1"/>
  <c r="BA73" i="1"/>
  <c r="BC73" i="1"/>
  <c r="BD73" i="1"/>
  <c r="BE73" i="1"/>
  <c r="BF73" i="1"/>
  <c r="BG73" i="1"/>
  <c r="BH73" i="1"/>
  <c r="H74" i="1"/>
  <c r="I74" i="1"/>
  <c r="J74" i="1"/>
  <c r="K74" i="1"/>
  <c r="AX74" i="1"/>
  <c r="L74" i="1"/>
  <c r="M74" i="1"/>
  <c r="N74" i="1"/>
  <c r="O74" i="1"/>
  <c r="P74" i="1"/>
  <c r="AY74" i="1"/>
  <c r="T74" i="1"/>
  <c r="AD74" i="1"/>
  <c r="AN74" i="1"/>
  <c r="U74" i="1"/>
  <c r="AE74" i="1"/>
  <c r="AO74" i="1"/>
  <c r="V74" i="1"/>
  <c r="AF74" i="1"/>
  <c r="AP74" i="1"/>
  <c r="W74" i="1"/>
  <c r="AG74" i="1"/>
  <c r="AQ74" i="1"/>
  <c r="AZ74" i="1"/>
  <c r="BB74" i="1"/>
  <c r="X74" i="1"/>
  <c r="AH74" i="1"/>
  <c r="AR74" i="1"/>
  <c r="Y74" i="1"/>
  <c r="AI74" i="1"/>
  <c r="AS74" i="1"/>
  <c r="Z74" i="1"/>
  <c r="AJ74" i="1"/>
  <c r="AT74" i="1"/>
  <c r="AA74" i="1"/>
  <c r="AK74" i="1"/>
  <c r="AU74" i="1"/>
  <c r="AB74" i="1"/>
  <c r="AL74" i="1"/>
  <c r="AV74" i="1"/>
  <c r="BA74" i="1"/>
  <c r="BC74" i="1"/>
  <c r="BD74" i="1"/>
  <c r="BE74" i="1"/>
  <c r="BF74" i="1"/>
  <c r="BG74" i="1"/>
  <c r="BH74" i="1"/>
  <c r="H75" i="1"/>
  <c r="I75" i="1"/>
  <c r="J75" i="1"/>
  <c r="K75" i="1"/>
  <c r="AX75" i="1"/>
  <c r="L75" i="1"/>
  <c r="M75" i="1"/>
  <c r="N75" i="1"/>
  <c r="O75" i="1"/>
  <c r="P75" i="1"/>
  <c r="AY75" i="1"/>
  <c r="T75" i="1"/>
  <c r="AD75" i="1"/>
  <c r="AN75" i="1"/>
  <c r="U75" i="1"/>
  <c r="AE75" i="1"/>
  <c r="AO75" i="1"/>
  <c r="V75" i="1"/>
  <c r="AF75" i="1"/>
  <c r="AP75" i="1"/>
  <c r="W75" i="1"/>
  <c r="AG75" i="1"/>
  <c r="AQ75" i="1"/>
  <c r="AZ75" i="1"/>
  <c r="BB75" i="1"/>
  <c r="X75" i="1"/>
  <c r="AH75" i="1"/>
  <c r="AR75" i="1"/>
  <c r="Y75" i="1"/>
  <c r="AI75" i="1"/>
  <c r="AS75" i="1"/>
  <c r="Z75" i="1"/>
  <c r="AJ75" i="1"/>
  <c r="AT75" i="1"/>
  <c r="AA75" i="1"/>
  <c r="AK75" i="1"/>
  <c r="AU75" i="1"/>
  <c r="AB75" i="1"/>
  <c r="AL75" i="1"/>
  <c r="AV75" i="1"/>
  <c r="BA75" i="1"/>
  <c r="BC75" i="1"/>
  <c r="BD75" i="1"/>
  <c r="BE75" i="1"/>
  <c r="BF75" i="1"/>
  <c r="BG75" i="1"/>
  <c r="BH75" i="1"/>
  <c r="H76" i="1"/>
  <c r="I76" i="1"/>
  <c r="J76" i="1"/>
  <c r="K76" i="1"/>
  <c r="AX76" i="1"/>
  <c r="L76" i="1"/>
  <c r="M76" i="1"/>
  <c r="N76" i="1"/>
  <c r="O76" i="1"/>
  <c r="P76" i="1"/>
  <c r="AY76" i="1"/>
  <c r="T76" i="1"/>
  <c r="AD76" i="1"/>
  <c r="AN76" i="1"/>
  <c r="U76" i="1"/>
  <c r="AE76" i="1"/>
  <c r="AO76" i="1"/>
  <c r="V76" i="1"/>
  <c r="AF76" i="1"/>
  <c r="AP76" i="1"/>
  <c r="W76" i="1"/>
  <c r="AG76" i="1"/>
  <c r="AQ76" i="1"/>
  <c r="AZ76" i="1"/>
  <c r="BB76" i="1"/>
  <c r="X76" i="1"/>
  <c r="AH76" i="1"/>
  <c r="AR76" i="1"/>
  <c r="Y76" i="1"/>
  <c r="AI76" i="1"/>
  <c r="AS76" i="1"/>
  <c r="Z76" i="1"/>
  <c r="AJ76" i="1"/>
  <c r="AT76" i="1"/>
  <c r="AA76" i="1"/>
  <c r="AK76" i="1"/>
  <c r="AU76" i="1"/>
  <c r="AB76" i="1"/>
  <c r="AL76" i="1"/>
  <c r="AV76" i="1"/>
  <c r="BA76" i="1"/>
  <c r="BC76" i="1"/>
  <c r="BD76" i="1"/>
  <c r="BE76" i="1"/>
  <c r="BF76" i="1"/>
  <c r="BG76" i="1"/>
  <c r="BH76" i="1"/>
  <c r="H77" i="1"/>
  <c r="I77" i="1"/>
  <c r="J77" i="1"/>
  <c r="K77" i="1"/>
  <c r="AX77" i="1"/>
  <c r="L77" i="1"/>
  <c r="M77" i="1"/>
  <c r="N77" i="1"/>
  <c r="O77" i="1"/>
  <c r="P77" i="1"/>
  <c r="AY77" i="1"/>
  <c r="T77" i="1"/>
  <c r="AD77" i="1"/>
  <c r="AN77" i="1"/>
  <c r="U77" i="1"/>
  <c r="AE77" i="1"/>
  <c r="AO77" i="1"/>
  <c r="V77" i="1"/>
  <c r="AF77" i="1"/>
  <c r="AP77" i="1"/>
  <c r="W77" i="1"/>
  <c r="AG77" i="1"/>
  <c r="AQ77" i="1"/>
  <c r="AZ77" i="1"/>
  <c r="BB77" i="1"/>
  <c r="X77" i="1"/>
  <c r="AH77" i="1"/>
  <c r="AR77" i="1"/>
  <c r="Y77" i="1"/>
  <c r="AI77" i="1"/>
  <c r="AS77" i="1"/>
  <c r="Z77" i="1"/>
  <c r="AJ77" i="1"/>
  <c r="AT77" i="1"/>
  <c r="AA77" i="1"/>
  <c r="AK77" i="1"/>
  <c r="AU77" i="1"/>
  <c r="AB77" i="1"/>
  <c r="AL77" i="1"/>
  <c r="AV77" i="1"/>
  <c r="BA77" i="1"/>
  <c r="BC77" i="1"/>
  <c r="BD77" i="1"/>
  <c r="BE77" i="1"/>
  <c r="BF77" i="1"/>
  <c r="BG77" i="1"/>
  <c r="BH77" i="1"/>
  <c r="H78" i="1"/>
  <c r="I78" i="1"/>
  <c r="J78" i="1"/>
  <c r="K78" i="1"/>
  <c r="AX78" i="1"/>
  <c r="L78" i="1"/>
  <c r="M78" i="1"/>
  <c r="N78" i="1"/>
  <c r="O78" i="1"/>
  <c r="P78" i="1"/>
  <c r="AY78" i="1"/>
  <c r="T78" i="1"/>
  <c r="AD78" i="1"/>
  <c r="AN78" i="1"/>
  <c r="U78" i="1"/>
  <c r="AE78" i="1"/>
  <c r="AO78" i="1"/>
  <c r="V78" i="1"/>
  <c r="AF78" i="1"/>
  <c r="AP78" i="1"/>
  <c r="W78" i="1"/>
  <c r="AG78" i="1"/>
  <c r="AQ78" i="1"/>
  <c r="AZ78" i="1"/>
  <c r="BB78" i="1"/>
  <c r="X78" i="1"/>
  <c r="AH78" i="1"/>
  <c r="AR78" i="1"/>
  <c r="Y78" i="1"/>
  <c r="AI78" i="1"/>
  <c r="AS78" i="1"/>
  <c r="Z78" i="1"/>
  <c r="AJ78" i="1"/>
  <c r="AT78" i="1"/>
  <c r="AA78" i="1"/>
  <c r="AK78" i="1"/>
  <c r="AU78" i="1"/>
  <c r="AB78" i="1"/>
  <c r="AL78" i="1"/>
  <c r="AV78" i="1"/>
  <c r="BA78" i="1"/>
  <c r="BC78" i="1"/>
  <c r="BD78" i="1"/>
  <c r="BE78" i="1"/>
  <c r="BF78" i="1"/>
  <c r="BG78" i="1"/>
  <c r="BH78" i="1"/>
  <c r="H79" i="1"/>
  <c r="I79" i="1"/>
  <c r="J79" i="1"/>
  <c r="K79" i="1"/>
  <c r="AX79" i="1"/>
  <c r="L79" i="1"/>
  <c r="M79" i="1"/>
  <c r="N79" i="1"/>
  <c r="O79" i="1"/>
  <c r="P79" i="1"/>
  <c r="AY79" i="1"/>
  <c r="T79" i="1"/>
  <c r="AD79" i="1"/>
  <c r="AN79" i="1"/>
  <c r="U79" i="1"/>
  <c r="AE79" i="1"/>
  <c r="AO79" i="1"/>
  <c r="V79" i="1"/>
  <c r="AF79" i="1"/>
  <c r="AP79" i="1"/>
  <c r="W79" i="1"/>
  <c r="AG79" i="1"/>
  <c r="AQ79" i="1"/>
  <c r="AZ79" i="1"/>
  <c r="BB79" i="1"/>
  <c r="X79" i="1"/>
  <c r="AH79" i="1"/>
  <c r="AR79" i="1"/>
  <c r="Y79" i="1"/>
  <c r="AI79" i="1"/>
  <c r="AS79" i="1"/>
  <c r="Z79" i="1"/>
  <c r="AJ79" i="1"/>
  <c r="AT79" i="1"/>
  <c r="AA79" i="1"/>
  <c r="AK79" i="1"/>
  <c r="AU79" i="1"/>
  <c r="AB79" i="1"/>
  <c r="AL79" i="1"/>
  <c r="AV79" i="1"/>
  <c r="BA79" i="1"/>
  <c r="BC79" i="1"/>
  <c r="BD79" i="1"/>
  <c r="BE79" i="1"/>
  <c r="BF79" i="1"/>
  <c r="BG79" i="1"/>
  <c r="BH79" i="1"/>
  <c r="H80" i="1"/>
  <c r="I80" i="1"/>
  <c r="J80" i="1"/>
  <c r="K80" i="1"/>
  <c r="AX80" i="1"/>
  <c r="L80" i="1"/>
  <c r="M80" i="1"/>
  <c r="N80" i="1"/>
  <c r="O80" i="1"/>
  <c r="P80" i="1"/>
  <c r="AY80" i="1"/>
  <c r="T80" i="1"/>
  <c r="AD80" i="1"/>
  <c r="AN80" i="1"/>
  <c r="U80" i="1"/>
  <c r="AE80" i="1"/>
  <c r="AO80" i="1"/>
  <c r="V80" i="1"/>
  <c r="AF80" i="1"/>
  <c r="AP80" i="1"/>
  <c r="W80" i="1"/>
  <c r="AG80" i="1"/>
  <c r="AQ80" i="1"/>
  <c r="AZ80" i="1"/>
  <c r="BB80" i="1"/>
  <c r="X80" i="1"/>
  <c r="AH80" i="1"/>
  <c r="AR80" i="1"/>
  <c r="Y80" i="1"/>
  <c r="AI80" i="1"/>
  <c r="AS80" i="1"/>
  <c r="Z80" i="1"/>
  <c r="AJ80" i="1"/>
  <c r="AT80" i="1"/>
  <c r="AA80" i="1"/>
  <c r="AK80" i="1"/>
  <c r="AU80" i="1"/>
  <c r="AB80" i="1"/>
  <c r="AL80" i="1"/>
  <c r="AV80" i="1"/>
  <c r="BA80" i="1"/>
  <c r="BC80" i="1"/>
  <c r="BD80" i="1"/>
  <c r="BE80" i="1"/>
  <c r="BF80" i="1"/>
  <c r="BG80" i="1"/>
  <c r="BH80" i="1"/>
  <c r="H81" i="1"/>
  <c r="I81" i="1"/>
  <c r="J81" i="1"/>
  <c r="K81" i="1"/>
  <c r="AX81" i="1"/>
  <c r="L81" i="1"/>
  <c r="M81" i="1"/>
  <c r="N81" i="1"/>
  <c r="O81" i="1"/>
  <c r="P81" i="1"/>
  <c r="AY81" i="1"/>
  <c r="T81" i="1"/>
  <c r="AD81" i="1"/>
  <c r="AN81" i="1"/>
  <c r="U81" i="1"/>
  <c r="AE81" i="1"/>
  <c r="AO81" i="1"/>
  <c r="V81" i="1"/>
  <c r="AF81" i="1"/>
  <c r="AP81" i="1"/>
  <c r="W81" i="1"/>
  <c r="AG81" i="1"/>
  <c r="AQ81" i="1"/>
  <c r="AZ81" i="1"/>
  <c r="BB81" i="1"/>
  <c r="X81" i="1"/>
  <c r="AH81" i="1"/>
  <c r="AR81" i="1"/>
  <c r="Y81" i="1"/>
  <c r="AI81" i="1"/>
  <c r="AS81" i="1"/>
  <c r="Z81" i="1"/>
  <c r="AJ81" i="1"/>
  <c r="AT81" i="1"/>
  <c r="AA81" i="1"/>
  <c r="AK81" i="1"/>
  <c r="AU81" i="1"/>
  <c r="AB81" i="1"/>
  <c r="AL81" i="1"/>
  <c r="AV81" i="1"/>
  <c r="BA81" i="1"/>
  <c r="BC81" i="1"/>
  <c r="BD81" i="1"/>
  <c r="BE81" i="1"/>
  <c r="BF81" i="1"/>
  <c r="BG81" i="1"/>
  <c r="BH81" i="1"/>
  <c r="H82" i="1"/>
  <c r="I82" i="1"/>
  <c r="J82" i="1"/>
  <c r="K82" i="1"/>
  <c r="AX82" i="1"/>
  <c r="L82" i="1"/>
  <c r="M82" i="1"/>
  <c r="N82" i="1"/>
  <c r="O82" i="1"/>
  <c r="P82" i="1"/>
  <c r="AY82" i="1"/>
  <c r="T82" i="1"/>
  <c r="AD82" i="1"/>
  <c r="AN82" i="1"/>
  <c r="U82" i="1"/>
  <c r="AE82" i="1"/>
  <c r="AO82" i="1"/>
  <c r="V82" i="1"/>
  <c r="AF82" i="1"/>
  <c r="AP82" i="1"/>
  <c r="W82" i="1"/>
  <c r="AG82" i="1"/>
  <c r="AQ82" i="1"/>
  <c r="AZ82" i="1"/>
  <c r="BB82" i="1"/>
  <c r="X82" i="1"/>
  <c r="AH82" i="1"/>
  <c r="AR82" i="1"/>
  <c r="Y82" i="1"/>
  <c r="AI82" i="1"/>
  <c r="AS82" i="1"/>
  <c r="Z82" i="1"/>
  <c r="AJ82" i="1"/>
  <c r="AT82" i="1"/>
  <c r="AA82" i="1"/>
  <c r="AK82" i="1"/>
  <c r="AU82" i="1"/>
  <c r="AB82" i="1"/>
  <c r="AL82" i="1"/>
  <c r="AV82" i="1"/>
  <c r="BA82" i="1"/>
  <c r="BC82" i="1"/>
  <c r="BD82" i="1"/>
  <c r="BE82" i="1"/>
  <c r="BF82" i="1"/>
  <c r="BG82" i="1"/>
  <c r="BH82" i="1"/>
  <c r="H83" i="1"/>
  <c r="I83" i="1"/>
  <c r="J83" i="1"/>
  <c r="K83" i="1"/>
  <c r="AX83" i="1"/>
  <c r="L83" i="1"/>
  <c r="M83" i="1"/>
  <c r="N83" i="1"/>
  <c r="O83" i="1"/>
  <c r="P83" i="1"/>
  <c r="AY83" i="1"/>
  <c r="T83" i="1"/>
  <c r="AD83" i="1"/>
  <c r="AN83" i="1"/>
  <c r="U83" i="1"/>
  <c r="AE83" i="1"/>
  <c r="AO83" i="1"/>
  <c r="V83" i="1"/>
  <c r="AF83" i="1"/>
  <c r="AP83" i="1"/>
  <c r="W83" i="1"/>
  <c r="AG83" i="1"/>
  <c r="AQ83" i="1"/>
  <c r="AZ83" i="1"/>
  <c r="BB83" i="1"/>
  <c r="X83" i="1"/>
  <c r="AH83" i="1"/>
  <c r="AR83" i="1"/>
  <c r="Y83" i="1"/>
  <c r="AI83" i="1"/>
  <c r="AS83" i="1"/>
  <c r="Z83" i="1"/>
  <c r="AJ83" i="1"/>
  <c r="AT83" i="1"/>
  <c r="AA83" i="1"/>
  <c r="AK83" i="1"/>
  <c r="AU83" i="1"/>
  <c r="AB83" i="1"/>
  <c r="AL83" i="1"/>
  <c r="AV83" i="1"/>
  <c r="BA83" i="1"/>
  <c r="BC83" i="1"/>
  <c r="BD83" i="1"/>
  <c r="BE83" i="1"/>
  <c r="BF83" i="1"/>
  <c r="BG83" i="1"/>
  <c r="BH83" i="1"/>
  <c r="H84" i="1"/>
  <c r="I84" i="1"/>
  <c r="J84" i="1"/>
  <c r="K84" i="1"/>
  <c r="AX84" i="1"/>
  <c r="L84" i="1"/>
  <c r="M84" i="1"/>
  <c r="N84" i="1"/>
  <c r="O84" i="1"/>
  <c r="P84" i="1"/>
  <c r="AY84" i="1"/>
  <c r="T84" i="1"/>
  <c r="AD84" i="1"/>
  <c r="AN84" i="1"/>
  <c r="U84" i="1"/>
  <c r="AE84" i="1"/>
  <c r="AO84" i="1"/>
  <c r="V84" i="1"/>
  <c r="AF84" i="1"/>
  <c r="AP84" i="1"/>
  <c r="W84" i="1"/>
  <c r="AG84" i="1"/>
  <c r="AQ84" i="1"/>
  <c r="AZ84" i="1"/>
  <c r="BB84" i="1"/>
  <c r="X84" i="1"/>
  <c r="AH84" i="1"/>
  <c r="AR84" i="1"/>
  <c r="Y84" i="1"/>
  <c r="AI84" i="1"/>
  <c r="AS84" i="1"/>
  <c r="Z84" i="1"/>
  <c r="AJ84" i="1"/>
  <c r="AT84" i="1"/>
  <c r="AA84" i="1"/>
  <c r="AK84" i="1"/>
  <c r="AU84" i="1"/>
  <c r="AB84" i="1"/>
  <c r="AL84" i="1"/>
  <c r="AV84" i="1"/>
  <c r="BA84" i="1"/>
  <c r="BC84" i="1"/>
  <c r="BD84" i="1"/>
  <c r="BE84" i="1"/>
  <c r="BF84" i="1"/>
  <c r="BG84" i="1"/>
  <c r="BH84" i="1"/>
  <c r="H85" i="1"/>
  <c r="I85" i="1"/>
  <c r="J85" i="1"/>
  <c r="K85" i="1"/>
  <c r="AX85" i="1"/>
  <c r="L85" i="1"/>
  <c r="M85" i="1"/>
  <c r="N85" i="1"/>
  <c r="O85" i="1"/>
  <c r="P85" i="1"/>
  <c r="AY85" i="1"/>
  <c r="T85" i="1"/>
  <c r="AD85" i="1"/>
  <c r="AN85" i="1"/>
  <c r="U85" i="1"/>
  <c r="AE85" i="1"/>
  <c r="AO85" i="1"/>
  <c r="V85" i="1"/>
  <c r="AF85" i="1"/>
  <c r="AP85" i="1"/>
  <c r="W85" i="1"/>
  <c r="AG85" i="1"/>
  <c r="AQ85" i="1"/>
  <c r="AZ85" i="1"/>
  <c r="BB85" i="1"/>
  <c r="X85" i="1"/>
  <c r="AH85" i="1"/>
  <c r="AR85" i="1"/>
  <c r="Y85" i="1"/>
  <c r="AI85" i="1"/>
  <c r="AS85" i="1"/>
  <c r="Z85" i="1"/>
  <c r="AJ85" i="1"/>
  <c r="AT85" i="1"/>
  <c r="AA85" i="1"/>
  <c r="AK85" i="1"/>
  <c r="AU85" i="1"/>
  <c r="AB85" i="1"/>
  <c r="AL85" i="1"/>
  <c r="AV85" i="1"/>
  <c r="BA85" i="1"/>
  <c r="BC85" i="1"/>
  <c r="BD85" i="1"/>
  <c r="BE85" i="1"/>
  <c r="BF85" i="1"/>
  <c r="BG85" i="1"/>
  <c r="BH85" i="1"/>
  <c r="H86" i="1"/>
  <c r="I86" i="1"/>
  <c r="J86" i="1"/>
  <c r="K86" i="1"/>
  <c r="AX86" i="1"/>
  <c r="L86" i="1"/>
  <c r="M86" i="1"/>
  <c r="N86" i="1"/>
  <c r="O86" i="1"/>
  <c r="P86" i="1"/>
  <c r="AY86" i="1"/>
  <c r="T86" i="1"/>
  <c r="AD86" i="1"/>
  <c r="AN86" i="1"/>
  <c r="U86" i="1"/>
  <c r="AE86" i="1"/>
  <c r="AO86" i="1"/>
  <c r="V86" i="1"/>
  <c r="AF86" i="1"/>
  <c r="AP86" i="1"/>
  <c r="W86" i="1"/>
  <c r="AG86" i="1"/>
  <c r="AQ86" i="1"/>
  <c r="AZ86" i="1"/>
  <c r="BB86" i="1"/>
  <c r="X86" i="1"/>
  <c r="AH86" i="1"/>
  <c r="AR86" i="1"/>
  <c r="Y86" i="1"/>
  <c r="AI86" i="1"/>
  <c r="AS86" i="1"/>
  <c r="Z86" i="1"/>
  <c r="AJ86" i="1"/>
  <c r="AT86" i="1"/>
  <c r="AA86" i="1"/>
  <c r="AK86" i="1"/>
  <c r="AU86" i="1"/>
  <c r="AB86" i="1"/>
  <c r="AL86" i="1"/>
  <c r="AV86" i="1"/>
  <c r="BA86" i="1"/>
  <c r="BC86" i="1"/>
  <c r="BD86" i="1"/>
  <c r="BE86" i="1"/>
  <c r="BF86" i="1"/>
  <c r="BG86" i="1"/>
  <c r="BH86" i="1"/>
  <c r="H87" i="1"/>
  <c r="I87" i="1"/>
  <c r="J87" i="1"/>
  <c r="K87" i="1"/>
  <c r="AX87" i="1"/>
  <c r="L87" i="1"/>
  <c r="M87" i="1"/>
  <c r="N87" i="1"/>
  <c r="O87" i="1"/>
  <c r="P87" i="1"/>
  <c r="AY87" i="1"/>
  <c r="T87" i="1"/>
  <c r="AD87" i="1"/>
  <c r="AN87" i="1"/>
  <c r="U87" i="1"/>
  <c r="AE87" i="1"/>
  <c r="AO87" i="1"/>
  <c r="V87" i="1"/>
  <c r="AF87" i="1"/>
  <c r="AP87" i="1"/>
  <c r="W87" i="1"/>
  <c r="AG87" i="1"/>
  <c r="AQ87" i="1"/>
  <c r="AZ87" i="1"/>
  <c r="BB87" i="1"/>
  <c r="X87" i="1"/>
  <c r="AH87" i="1"/>
  <c r="AR87" i="1"/>
  <c r="Y87" i="1"/>
  <c r="AI87" i="1"/>
  <c r="AS87" i="1"/>
  <c r="Z87" i="1"/>
  <c r="AJ87" i="1"/>
  <c r="AT87" i="1"/>
  <c r="AA87" i="1"/>
  <c r="AK87" i="1"/>
  <c r="AU87" i="1"/>
  <c r="AB87" i="1"/>
  <c r="AL87" i="1"/>
  <c r="AV87" i="1"/>
  <c r="BA87" i="1"/>
  <c r="BC87" i="1"/>
  <c r="BD87" i="1"/>
  <c r="BE87" i="1"/>
  <c r="BF87" i="1"/>
  <c r="BG87" i="1"/>
  <c r="BH87" i="1"/>
  <c r="H88" i="1"/>
  <c r="I88" i="1"/>
  <c r="J88" i="1"/>
  <c r="K88" i="1"/>
  <c r="AX88" i="1"/>
  <c r="L88" i="1"/>
  <c r="M88" i="1"/>
  <c r="N88" i="1"/>
  <c r="O88" i="1"/>
  <c r="P88" i="1"/>
  <c r="AY88" i="1"/>
  <c r="T88" i="1"/>
  <c r="AD88" i="1"/>
  <c r="AN88" i="1"/>
  <c r="U88" i="1"/>
  <c r="AE88" i="1"/>
  <c r="AO88" i="1"/>
  <c r="V88" i="1"/>
  <c r="AF88" i="1"/>
  <c r="AP88" i="1"/>
  <c r="W88" i="1"/>
  <c r="AG88" i="1"/>
  <c r="AQ88" i="1"/>
  <c r="AZ88" i="1"/>
  <c r="BB88" i="1"/>
  <c r="X88" i="1"/>
  <c r="AH88" i="1"/>
  <c r="AR88" i="1"/>
  <c r="Y88" i="1"/>
  <c r="AI88" i="1"/>
  <c r="AS88" i="1"/>
  <c r="Z88" i="1"/>
  <c r="AJ88" i="1"/>
  <c r="AT88" i="1"/>
  <c r="AA88" i="1"/>
  <c r="AK88" i="1"/>
  <c r="AU88" i="1"/>
  <c r="AB88" i="1"/>
  <c r="AL88" i="1"/>
  <c r="AV88" i="1"/>
  <c r="BA88" i="1"/>
  <c r="BC88" i="1"/>
  <c r="BD88" i="1"/>
  <c r="BE88" i="1"/>
  <c r="BF88" i="1"/>
  <c r="BG88" i="1"/>
  <c r="BH88" i="1"/>
  <c r="H89" i="1"/>
  <c r="I89" i="1"/>
  <c r="J89" i="1"/>
  <c r="K89" i="1"/>
  <c r="AX89" i="1"/>
  <c r="L89" i="1"/>
  <c r="M89" i="1"/>
  <c r="N89" i="1"/>
  <c r="O89" i="1"/>
  <c r="P89" i="1"/>
  <c r="AY89" i="1"/>
  <c r="T89" i="1"/>
  <c r="AD89" i="1"/>
  <c r="AN89" i="1"/>
  <c r="U89" i="1"/>
  <c r="AE89" i="1"/>
  <c r="AO89" i="1"/>
  <c r="V89" i="1"/>
  <c r="AF89" i="1"/>
  <c r="AP89" i="1"/>
  <c r="W89" i="1"/>
  <c r="AG89" i="1"/>
  <c r="AQ89" i="1"/>
  <c r="AZ89" i="1"/>
  <c r="BB89" i="1"/>
  <c r="X89" i="1"/>
  <c r="AH89" i="1"/>
  <c r="AR89" i="1"/>
  <c r="Y89" i="1"/>
  <c r="AI89" i="1"/>
  <c r="AS89" i="1"/>
  <c r="Z89" i="1"/>
  <c r="AJ89" i="1"/>
  <c r="AT89" i="1"/>
  <c r="AA89" i="1"/>
  <c r="AK89" i="1"/>
  <c r="AU89" i="1"/>
  <c r="AB89" i="1"/>
  <c r="AL89" i="1"/>
  <c r="AV89" i="1"/>
  <c r="BA89" i="1"/>
  <c r="BC89" i="1"/>
  <c r="BD89" i="1"/>
  <c r="BE89" i="1"/>
  <c r="BF89" i="1"/>
  <c r="BG89" i="1"/>
  <c r="BH89" i="1"/>
  <c r="H90" i="1"/>
  <c r="I90" i="1"/>
  <c r="J90" i="1"/>
  <c r="K90" i="1"/>
  <c r="AX90" i="1"/>
  <c r="L90" i="1"/>
  <c r="M90" i="1"/>
  <c r="N90" i="1"/>
  <c r="O90" i="1"/>
  <c r="P90" i="1"/>
  <c r="AY90" i="1"/>
  <c r="T90" i="1"/>
  <c r="AD90" i="1"/>
  <c r="AN90" i="1"/>
  <c r="U90" i="1"/>
  <c r="AE90" i="1"/>
  <c r="AO90" i="1"/>
  <c r="V90" i="1"/>
  <c r="AF90" i="1"/>
  <c r="AP90" i="1"/>
  <c r="W90" i="1"/>
  <c r="AG90" i="1"/>
  <c r="AQ90" i="1"/>
  <c r="AZ90" i="1"/>
  <c r="BB90" i="1"/>
  <c r="X90" i="1"/>
  <c r="AH90" i="1"/>
  <c r="AR90" i="1"/>
  <c r="Y90" i="1"/>
  <c r="AI90" i="1"/>
  <c r="AS90" i="1"/>
  <c r="Z90" i="1"/>
  <c r="AJ90" i="1"/>
  <c r="AT90" i="1"/>
  <c r="AA90" i="1"/>
  <c r="AK90" i="1"/>
  <c r="AU90" i="1"/>
  <c r="AB90" i="1"/>
  <c r="AL90" i="1"/>
  <c r="AV90" i="1"/>
  <c r="BA90" i="1"/>
  <c r="BC90" i="1"/>
  <c r="BD90" i="1"/>
  <c r="BE90" i="1"/>
  <c r="BF90" i="1"/>
  <c r="BG90" i="1"/>
  <c r="BH90" i="1"/>
  <c r="H91" i="1"/>
  <c r="I91" i="1"/>
  <c r="J91" i="1"/>
  <c r="K91" i="1"/>
  <c r="AX91" i="1"/>
  <c r="L91" i="1"/>
  <c r="M91" i="1"/>
  <c r="N91" i="1"/>
  <c r="O91" i="1"/>
  <c r="P91" i="1"/>
  <c r="AY91" i="1"/>
  <c r="T91" i="1"/>
  <c r="AD91" i="1"/>
  <c r="AN91" i="1"/>
  <c r="U91" i="1"/>
  <c r="AE91" i="1"/>
  <c r="AO91" i="1"/>
  <c r="V91" i="1"/>
  <c r="AF91" i="1"/>
  <c r="AP91" i="1"/>
  <c r="W91" i="1"/>
  <c r="AG91" i="1"/>
  <c r="AQ91" i="1"/>
  <c r="AZ91" i="1"/>
  <c r="BB91" i="1"/>
  <c r="X91" i="1"/>
  <c r="AH91" i="1"/>
  <c r="AR91" i="1"/>
  <c r="Y91" i="1"/>
  <c r="AI91" i="1"/>
  <c r="AS91" i="1"/>
  <c r="Z91" i="1"/>
  <c r="AJ91" i="1"/>
  <c r="AT91" i="1"/>
  <c r="AA91" i="1"/>
  <c r="AK91" i="1"/>
  <c r="AU91" i="1"/>
  <c r="AB91" i="1"/>
  <c r="AL91" i="1"/>
  <c r="AV91" i="1"/>
  <c r="BA91" i="1"/>
  <c r="BC91" i="1"/>
  <c r="BD91" i="1"/>
  <c r="BE91" i="1"/>
  <c r="BF91" i="1"/>
  <c r="BG91" i="1"/>
  <c r="BH91" i="1"/>
  <c r="H92" i="1"/>
  <c r="I92" i="1"/>
  <c r="J92" i="1"/>
  <c r="K92" i="1"/>
  <c r="AX92" i="1"/>
  <c r="L92" i="1"/>
  <c r="M92" i="1"/>
  <c r="N92" i="1"/>
  <c r="O92" i="1"/>
  <c r="P92" i="1"/>
  <c r="AY92" i="1"/>
  <c r="T92" i="1"/>
  <c r="AD92" i="1"/>
  <c r="AN92" i="1"/>
  <c r="U92" i="1"/>
  <c r="AE92" i="1"/>
  <c r="AO92" i="1"/>
  <c r="V92" i="1"/>
  <c r="AF92" i="1"/>
  <c r="AP92" i="1"/>
  <c r="W92" i="1"/>
  <c r="AG92" i="1"/>
  <c r="AQ92" i="1"/>
  <c r="AZ92" i="1"/>
  <c r="BB92" i="1"/>
  <c r="X92" i="1"/>
  <c r="AH92" i="1"/>
  <c r="AR92" i="1"/>
  <c r="Y92" i="1"/>
  <c r="AI92" i="1"/>
  <c r="AS92" i="1"/>
  <c r="Z92" i="1"/>
  <c r="AJ92" i="1"/>
  <c r="AT92" i="1"/>
  <c r="AA92" i="1"/>
  <c r="AK92" i="1"/>
  <c r="AU92" i="1"/>
  <c r="AB92" i="1"/>
  <c r="AL92" i="1"/>
  <c r="AV92" i="1"/>
  <c r="BA92" i="1"/>
  <c r="BC92" i="1"/>
  <c r="BD92" i="1"/>
  <c r="BE92" i="1"/>
  <c r="BF92" i="1"/>
  <c r="BG92" i="1"/>
  <c r="BH92" i="1"/>
  <c r="H93" i="1"/>
  <c r="I93" i="1"/>
  <c r="J93" i="1"/>
  <c r="K93" i="1"/>
  <c r="AX93" i="1"/>
  <c r="L93" i="1"/>
  <c r="M93" i="1"/>
  <c r="N93" i="1"/>
  <c r="O93" i="1"/>
  <c r="P93" i="1"/>
  <c r="AY93" i="1"/>
  <c r="T93" i="1"/>
  <c r="AD93" i="1"/>
  <c r="AN93" i="1"/>
  <c r="U93" i="1"/>
  <c r="AE93" i="1"/>
  <c r="AO93" i="1"/>
  <c r="V93" i="1"/>
  <c r="AF93" i="1"/>
  <c r="AP93" i="1"/>
  <c r="W93" i="1"/>
  <c r="AG93" i="1"/>
  <c r="AQ93" i="1"/>
  <c r="AZ93" i="1"/>
  <c r="BB93" i="1"/>
  <c r="X93" i="1"/>
  <c r="AH93" i="1"/>
  <c r="AR93" i="1"/>
  <c r="Y93" i="1"/>
  <c r="AI93" i="1"/>
  <c r="AS93" i="1"/>
  <c r="Z93" i="1"/>
  <c r="AJ93" i="1"/>
  <c r="AT93" i="1"/>
  <c r="AA93" i="1"/>
  <c r="AK93" i="1"/>
  <c r="AU93" i="1"/>
  <c r="AB93" i="1"/>
  <c r="AL93" i="1"/>
  <c r="AV93" i="1"/>
  <c r="BA93" i="1"/>
  <c r="BC93" i="1"/>
  <c r="BD93" i="1"/>
  <c r="BE93" i="1"/>
  <c r="BF93" i="1"/>
  <c r="BG93" i="1"/>
  <c r="BH93" i="1"/>
  <c r="H94" i="1"/>
  <c r="I94" i="1"/>
  <c r="J94" i="1"/>
  <c r="K94" i="1"/>
  <c r="AX94" i="1"/>
  <c r="L94" i="1"/>
  <c r="M94" i="1"/>
  <c r="N94" i="1"/>
  <c r="O94" i="1"/>
  <c r="P94" i="1"/>
  <c r="AY94" i="1"/>
  <c r="T94" i="1"/>
  <c r="AD94" i="1"/>
  <c r="AN94" i="1"/>
  <c r="U94" i="1"/>
  <c r="AE94" i="1"/>
  <c r="AO94" i="1"/>
  <c r="V94" i="1"/>
  <c r="AF94" i="1"/>
  <c r="AP94" i="1"/>
  <c r="W94" i="1"/>
  <c r="AG94" i="1"/>
  <c r="AQ94" i="1"/>
  <c r="AZ94" i="1"/>
  <c r="BB94" i="1"/>
  <c r="X94" i="1"/>
  <c r="AH94" i="1"/>
  <c r="AR94" i="1"/>
  <c r="Y94" i="1"/>
  <c r="AI94" i="1"/>
  <c r="AS94" i="1"/>
  <c r="Z94" i="1"/>
  <c r="AJ94" i="1"/>
  <c r="AT94" i="1"/>
  <c r="AA94" i="1"/>
  <c r="AK94" i="1"/>
  <c r="AU94" i="1"/>
  <c r="AB94" i="1"/>
  <c r="AL94" i="1"/>
  <c r="AV94" i="1"/>
  <c r="BA94" i="1"/>
  <c r="BC94" i="1"/>
  <c r="BD94" i="1"/>
  <c r="BE94" i="1"/>
  <c r="BF94" i="1"/>
  <c r="BG94" i="1"/>
  <c r="BH94" i="1"/>
  <c r="H95" i="1"/>
  <c r="I95" i="1"/>
  <c r="J95" i="1"/>
  <c r="K95" i="1"/>
  <c r="AX95" i="1"/>
  <c r="L95" i="1"/>
  <c r="M95" i="1"/>
  <c r="N95" i="1"/>
  <c r="O95" i="1"/>
  <c r="P95" i="1"/>
  <c r="AY95" i="1"/>
  <c r="T95" i="1"/>
  <c r="AD95" i="1"/>
  <c r="AN95" i="1"/>
  <c r="U95" i="1"/>
  <c r="AE95" i="1"/>
  <c r="AO95" i="1"/>
  <c r="V95" i="1"/>
  <c r="AF95" i="1"/>
  <c r="AP95" i="1"/>
  <c r="W95" i="1"/>
  <c r="AG95" i="1"/>
  <c r="AQ95" i="1"/>
  <c r="AZ95" i="1"/>
  <c r="BB95" i="1"/>
  <c r="X95" i="1"/>
  <c r="AH95" i="1"/>
  <c r="AR95" i="1"/>
  <c r="Y95" i="1"/>
  <c r="AI95" i="1"/>
  <c r="AS95" i="1"/>
  <c r="Z95" i="1"/>
  <c r="AJ95" i="1"/>
  <c r="AT95" i="1"/>
  <c r="AA95" i="1"/>
  <c r="AK95" i="1"/>
  <c r="AU95" i="1"/>
  <c r="AB95" i="1"/>
  <c r="AL95" i="1"/>
  <c r="AV95" i="1"/>
  <c r="BA95" i="1"/>
  <c r="BC95" i="1"/>
  <c r="BD95" i="1"/>
  <c r="BE95" i="1"/>
  <c r="BF95" i="1"/>
  <c r="BG95" i="1"/>
  <c r="BH95" i="1"/>
  <c r="H96" i="1"/>
  <c r="I96" i="1"/>
  <c r="J96" i="1"/>
  <c r="K96" i="1"/>
  <c r="AX96" i="1"/>
  <c r="L96" i="1"/>
  <c r="M96" i="1"/>
  <c r="N96" i="1"/>
  <c r="O96" i="1"/>
  <c r="P96" i="1"/>
  <c r="AY96" i="1"/>
  <c r="T96" i="1"/>
  <c r="AD96" i="1"/>
  <c r="AN96" i="1"/>
  <c r="U96" i="1"/>
  <c r="AE96" i="1"/>
  <c r="AO96" i="1"/>
  <c r="V96" i="1"/>
  <c r="AF96" i="1"/>
  <c r="AP96" i="1"/>
  <c r="W96" i="1"/>
  <c r="AG96" i="1"/>
  <c r="AQ96" i="1"/>
  <c r="AZ96" i="1"/>
  <c r="BB96" i="1"/>
  <c r="X96" i="1"/>
  <c r="AH96" i="1"/>
  <c r="AR96" i="1"/>
  <c r="Y96" i="1"/>
  <c r="AI96" i="1"/>
  <c r="AS96" i="1"/>
  <c r="Z96" i="1"/>
  <c r="AJ96" i="1"/>
  <c r="AT96" i="1"/>
  <c r="AA96" i="1"/>
  <c r="AK96" i="1"/>
  <c r="AU96" i="1"/>
  <c r="AB96" i="1"/>
  <c r="AL96" i="1"/>
  <c r="AV96" i="1"/>
  <c r="BA96" i="1"/>
  <c r="BC96" i="1"/>
  <c r="BD96" i="1"/>
  <c r="BE96" i="1"/>
  <c r="BF96" i="1"/>
  <c r="BG96" i="1"/>
  <c r="BH96" i="1"/>
  <c r="H97" i="1"/>
  <c r="I97" i="1"/>
  <c r="J97" i="1"/>
  <c r="K97" i="1"/>
  <c r="AX97" i="1"/>
  <c r="L97" i="1"/>
  <c r="M97" i="1"/>
  <c r="N97" i="1"/>
  <c r="O97" i="1"/>
  <c r="P97" i="1"/>
  <c r="AY97" i="1"/>
  <c r="T97" i="1"/>
  <c r="AD97" i="1"/>
  <c r="AN97" i="1"/>
  <c r="U97" i="1"/>
  <c r="AE97" i="1"/>
  <c r="AO97" i="1"/>
  <c r="V97" i="1"/>
  <c r="AF97" i="1"/>
  <c r="AP97" i="1"/>
  <c r="W97" i="1"/>
  <c r="AG97" i="1"/>
  <c r="AQ97" i="1"/>
  <c r="AZ97" i="1"/>
  <c r="BB97" i="1"/>
  <c r="X97" i="1"/>
  <c r="AH97" i="1"/>
  <c r="AR97" i="1"/>
  <c r="Y97" i="1"/>
  <c r="AI97" i="1"/>
  <c r="AS97" i="1"/>
  <c r="Z97" i="1"/>
  <c r="AJ97" i="1"/>
  <c r="AT97" i="1"/>
  <c r="AA97" i="1"/>
  <c r="AK97" i="1"/>
  <c r="AU97" i="1"/>
  <c r="AB97" i="1"/>
  <c r="AL97" i="1"/>
  <c r="AV97" i="1"/>
  <c r="BA97" i="1"/>
  <c r="BC97" i="1"/>
  <c r="BD97" i="1"/>
  <c r="BE97" i="1"/>
  <c r="BF97" i="1"/>
  <c r="BG97" i="1"/>
  <c r="BH97" i="1"/>
  <c r="H98" i="1"/>
  <c r="I98" i="1"/>
  <c r="J98" i="1"/>
  <c r="K98" i="1"/>
  <c r="AX98" i="1"/>
  <c r="L98" i="1"/>
  <c r="M98" i="1"/>
  <c r="N98" i="1"/>
  <c r="O98" i="1"/>
  <c r="P98" i="1"/>
  <c r="AY98" i="1"/>
  <c r="T98" i="1"/>
  <c r="AD98" i="1"/>
  <c r="AN98" i="1"/>
  <c r="U98" i="1"/>
  <c r="AE98" i="1"/>
  <c r="AO98" i="1"/>
  <c r="V98" i="1"/>
  <c r="AF98" i="1"/>
  <c r="AP98" i="1"/>
  <c r="W98" i="1"/>
  <c r="AG98" i="1"/>
  <c r="AQ98" i="1"/>
  <c r="AZ98" i="1"/>
  <c r="BB98" i="1"/>
  <c r="X98" i="1"/>
  <c r="AH98" i="1"/>
  <c r="AR98" i="1"/>
  <c r="Y98" i="1"/>
  <c r="AI98" i="1"/>
  <c r="AS98" i="1"/>
  <c r="Z98" i="1"/>
  <c r="AJ98" i="1"/>
  <c r="AT98" i="1"/>
  <c r="AA98" i="1"/>
  <c r="AK98" i="1"/>
  <c r="AU98" i="1"/>
  <c r="AB98" i="1"/>
  <c r="AL98" i="1"/>
  <c r="AV98" i="1"/>
  <c r="BA98" i="1"/>
  <c r="BC98" i="1"/>
  <c r="BD98" i="1"/>
  <c r="BE98" i="1"/>
  <c r="BF98" i="1"/>
  <c r="BG98" i="1"/>
  <c r="BH98" i="1"/>
  <c r="H99" i="1"/>
  <c r="I99" i="1"/>
  <c r="J99" i="1"/>
  <c r="K99" i="1"/>
  <c r="AX99" i="1"/>
  <c r="L99" i="1"/>
  <c r="M99" i="1"/>
  <c r="N99" i="1"/>
  <c r="O99" i="1"/>
  <c r="P99" i="1"/>
  <c r="AY99" i="1"/>
  <c r="T99" i="1"/>
  <c r="AD99" i="1"/>
  <c r="AN99" i="1"/>
  <c r="U99" i="1"/>
  <c r="AE99" i="1"/>
  <c r="AO99" i="1"/>
  <c r="V99" i="1"/>
  <c r="AF99" i="1"/>
  <c r="AP99" i="1"/>
  <c r="W99" i="1"/>
  <c r="AG99" i="1"/>
  <c r="AQ99" i="1"/>
  <c r="AZ99" i="1"/>
  <c r="BB99" i="1"/>
  <c r="X99" i="1"/>
  <c r="AH99" i="1"/>
  <c r="AR99" i="1"/>
  <c r="Y99" i="1"/>
  <c r="AI99" i="1"/>
  <c r="AS99" i="1"/>
  <c r="Z99" i="1"/>
  <c r="AJ99" i="1"/>
  <c r="AT99" i="1"/>
  <c r="AA99" i="1"/>
  <c r="AK99" i="1"/>
  <c r="AU99" i="1"/>
  <c r="AB99" i="1"/>
  <c r="AL99" i="1"/>
  <c r="AV99" i="1"/>
  <c r="BA99" i="1"/>
  <c r="BC99" i="1"/>
  <c r="BD99" i="1"/>
  <c r="BE99" i="1"/>
  <c r="BF99" i="1"/>
  <c r="BG99" i="1"/>
  <c r="BH99" i="1"/>
  <c r="H100" i="1"/>
  <c r="I100" i="1"/>
  <c r="J100" i="1"/>
  <c r="K100" i="1"/>
  <c r="AX100" i="1"/>
  <c r="L100" i="1"/>
  <c r="M100" i="1"/>
  <c r="N100" i="1"/>
  <c r="O100" i="1"/>
  <c r="P100" i="1"/>
  <c r="AY100" i="1"/>
  <c r="T100" i="1"/>
  <c r="AD100" i="1"/>
  <c r="AN100" i="1"/>
  <c r="U100" i="1"/>
  <c r="AE100" i="1"/>
  <c r="AO100" i="1"/>
  <c r="V100" i="1"/>
  <c r="AF100" i="1"/>
  <c r="AP100" i="1"/>
  <c r="W100" i="1"/>
  <c r="AG100" i="1"/>
  <c r="AQ100" i="1"/>
  <c r="AZ100" i="1"/>
  <c r="BB100" i="1"/>
  <c r="X100" i="1"/>
  <c r="AH100" i="1"/>
  <c r="AR100" i="1"/>
  <c r="Y100" i="1"/>
  <c r="AI100" i="1"/>
  <c r="AS100" i="1"/>
  <c r="Z100" i="1"/>
  <c r="AJ100" i="1"/>
  <c r="AT100" i="1"/>
  <c r="AA100" i="1"/>
  <c r="AK100" i="1"/>
  <c r="AU100" i="1"/>
  <c r="AB100" i="1"/>
  <c r="AL100" i="1"/>
  <c r="AV100" i="1"/>
  <c r="BA100" i="1"/>
  <c r="BC100" i="1"/>
  <c r="BD100" i="1"/>
  <c r="BE100" i="1"/>
  <c r="BF100" i="1"/>
  <c r="BG100" i="1"/>
  <c r="BH100" i="1"/>
  <c r="H101" i="1"/>
  <c r="I101" i="1"/>
  <c r="J101" i="1"/>
  <c r="K101" i="1"/>
  <c r="AX101" i="1"/>
  <c r="L101" i="1"/>
  <c r="M101" i="1"/>
  <c r="N101" i="1"/>
  <c r="O101" i="1"/>
  <c r="P101" i="1"/>
  <c r="AY101" i="1"/>
  <c r="T101" i="1"/>
  <c r="AD101" i="1"/>
  <c r="AN101" i="1"/>
  <c r="U101" i="1"/>
  <c r="AE101" i="1"/>
  <c r="AO101" i="1"/>
  <c r="V101" i="1"/>
  <c r="AF101" i="1"/>
  <c r="AP101" i="1"/>
  <c r="W101" i="1"/>
  <c r="AG101" i="1"/>
  <c r="AQ101" i="1"/>
  <c r="AZ101" i="1"/>
  <c r="BB101" i="1"/>
  <c r="X101" i="1"/>
  <c r="AH101" i="1"/>
  <c r="AR101" i="1"/>
  <c r="Y101" i="1"/>
  <c r="AI101" i="1"/>
  <c r="AS101" i="1"/>
  <c r="Z101" i="1"/>
  <c r="AJ101" i="1"/>
  <c r="AT101" i="1"/>
  <c r="AA101" i="1"/>
  <c r="AK101" i="1"/>
  <c r="AU101" i="1"/>
  <c r="AB101" i="1"/>
  <c r="AL101" i="1"/>
  <c r="AV101" i="1"/>
  <c r="BA101" i="1"/>
  <c r="BC101" i="1"/>
  <c r="BD101" i="1"/>
  <c r="BE101" i="1"/>
  <c r="BF101" i="1"/>
  <c r="BG101" i="1"/>
  <c r="BH101" i="1"/>
  <c r="H102" i="1"/>
  <c r="I102" i="1"/>
  <c r="J102" i="1"/>
  <c r="K102" i="1"/>
  <c r="AX102" i="1"/>
  <c r="L102" i="1"/>
  <c r="M102" i="1"/>
  <c r="N102" i="1"/>
  <c r="O102" i="1"/>
  <c r="P102" i="1"/>
  <c r="AY102" i="1"/>
  <c r="T102" i="1"/>
  <c r="AD102" i="1"/>
  <c r="AN102" i="1"/>
  <c r="U102" i="1"/>
  <c r="AE102" i="1"/>
  <c r="AO102" i="1"/>
  <c r="V102" i="1"/>
  <c r="AF102" i="1"/>
  <c r="AP102" i="1"/>
  <c r="W102" i="1"/>
  <c r="AG102" i="1"/>
  <c r="AQ102" i="1"/>
  <c r="AZ102" i="1"/>
  <c r="BB102" i="1"/>
  <c r="X102" i="1"/>
  <c r="AH102" i="1"/>
  <c r="AR102" i="1"/>
  <c r="Y102" i="1"/>
  <c r="AI102" i="1"/>
  <c r="AS102" i="1"/>
  <c r="Z102" i="1"/>
  <c r="AJ102" i="1"/>
  <c r="AT102" i="1"/>
  <c r="AA102" i="1"/>
  <c r="AK102" i="1"/>
  <c r="AU102" i="1"/>
  <c r="AB102" i="1"/>
  <c r="AL102" i="1"/>
  <c r="AV102" i="1"/>
  <c r="BA102" i="1"/>
  <c r="BC102" i="1"/>
  <c r="BD102" i="1"/>
  <c r="BE102" i="1"/>
  <c r="BF102" i="1"/>
  <c r="BG102" i="1"/>
  <c r="BH102" i="1"/>
  <c r="H103" i="1"/>
  <c r="I103" i="1"/>
  <c r="J103" i="1"/>
  <c r="K103" i="1"/>
  <c r="AX103" i="1"/>
  <c r="L103" i="1"/>
  <c r="M103" i="1"/>
  <c r="N103" i="1"/>
  <c r="O103" i="1"/>
  <c r="P103" i="1"/>
  <c r="AY103" i="1"/>
  <c r="T103" i="1"/>
  <c r="AD103" i="1"/>
  <c r="AN103" i="1"/>
  <c r="U103" i="1"/>
  <c r="AE103" i="1"/>
  <c r="AO103" i="1"/>
  <c r="V103" i="1"/>
  <c r="AF103" i="1"/>
  <c r="AP103" i="1"/>
  <c r="W103" i="1"/>
  <c r="AG103" i="1"/>
  <c r="AQ103" i="1"/>
  <c r="AZ103" i="1"/>
  <c r="BB103" i="1"/>
  <c r="X103" i="1"/>
  <c r="AH103" i="1"/>
  <c r="AR103" i="1"/>
  <c r="Y103" i="1"/>
  <c r="AI103" i="1"/>
  <c r="AS103" i="1"/>
  <c r="Z103" i="1"/>
  <c r="AJ103" i="1"/>
  <c r="AT103" i="1"/>
  <c r="AA103" i="1"/>
  <c r="AK103" i="1"/>
  <c r="AU103" i="1"/>
  <c r="AB103" i="1"/>
  <c r="AL103" i="1"/>
  <c r="AV103" i="1"/>
  <c r="BA103" i="1"/>
  <c r="BC103" i="1"/>
  <c r="BD103" i="1"/>
  <c r="BE103" i="1"/>
  <c r="BF103" i="1"/>
  <c r="BG103" i="1"/>
  <c r="BH103" i="1"/>
  <c r="H104" i="1"/>
  <c r="I104" i="1"/>
  <c r="J104" i="1"/>
  <c r="K104" i="1"/>
  <c r="AX104" i="1"/>
  <c r="L104" i="1"/>
  <c r="M104" i="1"/>
  <c r="N104" i="1"/>
  <c r="O104" i="1"/>
  <c r="P104" i="1"/>
  <c r="AY104" i="1"/>
  <c r="T104" i="1"/>
  <c r="AD104" i="1"/>
  <c r="AN104" i="1"/>
  <c r="U104" i="1"/>
  <c r="AE104" i="1"/>
  <c r="AO104" i="1"/>
  <c r="V104" i="1"/>
  <c r="AF104" i="1"/>
  <c r="AP104" i="1"/>
  <c r="W104" i="1"/>
  <c r="AG104" i="1"/>
  <c r="AQ104" i="1"/>
  <c r="AZ104" i="1"/>
  <c r="BB104" i="1"/>
  <c r="X104" i="1"/>
  <c r="AH104" i="1"/>
  <c r="AR104" i="1"/>
  <c r="Y104" i="1"/>
  <c r="AI104" i="1"/>
  <c r="AS104" i="1"/>
  <c r="Z104" i="1"/>
  <c r="AJ104" i="1"/>
  <c r="AT104" i="1"/>
  <c r="AA104" i="1"/>
  <c r="AK104" i="1"/>
  <c r="AU104" i="1"/>
  <c r="AB104" i="1"/>
  <c r="AL104" i="1"/>
  <c r="AV104" i="1"/>
  <c r="BA104" i="1"/>
  <c r="BC104" i="1"/>
  <c r="BD104" i="1"/>
  <c r="BE104" i="1"/>
  <c r="BF104" i="1"/>
  <c r="BG104" i="1"/>
  <c r="BH104" i="1"/>
  <c r="H105" i="1"/>
  <c r="I105" i="1"/>
  <c r="J105" i="1"/>
  <c r="K105" i="1"/>
  <c r="AX105" i="1"/>
  <c r="L105" i="1"/>
  <c r="M105" i="1"/>
  <c r="N105" i="1"/>
  <c r="O105" i="1"/>
  <c r="P105" i="1"/>
  <c r="AY105" i="1"/>
  <c r="T105" i="1"/>
  <c r="AD105" i="1"/>
  <c r="AN105" i="1"/>
  <c r="U105" i="1"/>
  <c r="AE105" i="1"/>
  <c r="AO105" i="1"/>
  <c r="V105" i="1"/>
  <c r="AF105" i="1"/>
  <c r="AP105" i="1"/>
  <c r="W105" i="1"/>
  <c r="AG105" i="1"/>
  <c r="AQ105" i="1"/>
  <c r="AZ105" i="1"/>
  <c r="BB105" i="1"/>
  <c r="X105" i="1"/>
  <c r="AH105" i="1"/>
  <c r="AR105" i="1"/>
  <c r="Y105" i="1"/>
  <c r="AI105" i="1"/>
  <c r="AS105" i="1"/>
  <c r="Z105" i="1"/>
  <c r="AJ105" i="1"/>
  <c r="AT105" i="1"/>
  <c r="AA105" i="1"/>
  <c r="AK105" i="1"/>
  <c r="AU105" i="1"/>
  <c r="AB105" i="1"/>
  <c r="AL105" i="1"/>
  <c r="AV105" i="1"/>
  <c r="BA105" i="1"/>
  <c r="BC105" i="1"/>
  <c r="BD105" i="1"/>
  <c r="BE105" i="1"/>
  <c r="BF105" i="1"/>
  <c r="BG105" i="1"/>
  <c r="BH105" i="1"/>
  <c r="H106" i="1"/>
  <c r="I106" i="1"/>
  <c r="J106" i="1"/>
  <c r="K106" i="1"/>
  <c r="AX106" i="1"/>
  <c r="L106" i="1"/>
  <c r="M106" i="1"/>
  <c r="N106" i="1"/>
  <c r="O106" i="1"/>
  <c r="P106" i="1"/>
  <c r="AY106" i="1"/>
  <c r="T106" i="1"/>
  <c r="AD106" i="1"/>
  <c r="AN106" i="1"/>
  <c r="U106" i="1"/>
  <c r="AE106" i="1"/>
  <c r="AO106" i="1"/>
  <c r="V106" i="1"/>
  <c r="AF106" i="1"/>
  <c r="AP106" i="1"/>
  <c r="W106" i="1"/>
  <c r="AG106" i="1"/>
  <c r="AQ106" i="1"/>
  <c r="AZ106" i="1"/>
  <c r="BB106" i="1"/>
  <c r="X106" i="1"/>
  <c r="AH106" i="1"/>
  <c r="AR106" i="1"/>
  <c r="Y106" i="1"/>
  <c r="AI106" i="1"/>
  <c r="AS106" i="1"/>
  <c r="Z106" i="1"/>
  <c r="AJ106" i="1"/>
  <c r="AT106" i="1"/>
  <c r="AA106" i="1"/>
  <c r="AK106" i="1"/>
  <c r="AU106" i="1"/>
  <c r="AB106" i="1"/>
  <c r="AL106" i="1"/>
  <c r="AV106" i="1"/>
  <c r="BA106" i="1"/>
  <c r="BC106" i="1"/>
  <c r="BD106" i="1"/>
  <c r="BE106" i="1"/>
  <c r="BF106" i="1"/>
  <c r="BG106" i="1"/>
  <c r="BH106" i="1"/>
  <c r="H107" i="1"/>
  <c r="I107" i="1"/>
  <c r="J107" i="1"/>
  <c r="K107" i="1"/>
  <c r="AX107" i="1"/>
  <c r="L107" i="1"/>
  <c r="M107" i="1"/>
  <c r="N107" i="1"/>
  <c r="O107" i="1"/>
  <c r="P107" i="1"/>
  <c r="AY107" i="1"/>
  <c r="T107" i="1"/>
  <c r="AD107" i="1"/>
  <c r="AN107" i="1"/>
  <c r="U107" i="1"/>
  <c r="AE107" i="1"/>
  <c r="AO107" i="1"/>
  <c r="V107" i="1"/>
  <c r="AF107" i="1"/>
  <c r="AP107" i="1"/>
  <c r="W107" i="1"/>
  <c r="AG107" i="1"/>
  <c r="AQ107" i="1"/>
  <c r="AZ107" i="1"/>
  <c r="BB107" i="1"/>
  <c r="X107" i="1"/>
  <c r="AH107" i="1"/>
  <c r="AR107" i="1"/>
  <c r="Y107" i="1"/>
  <c r="AI107" i="1"/>
  <c r="AS107" i="1"/>
  <c r="Z107" i="1"/>
  <c r="AJ107" i="1"/>
  <c r="AT107" i="1"/>
  <c r="AA107" i="1"/>
  <c r="AK107" i="1"/>
  <c r="AU107" i="1"/>
  <c r="AB107" i="1"/>
  <c r="AL107" i="1"/>
  <c r="AV107" i="1"/>
  <c r="BA107" i="1"/>
  <c r="BC107" i="1"/>
  <c r="BD107" i="1"/>
  <c r="BE107" i="1"/>
  <c r="BF107" i="1"/>
  <c r="BG107" i="1"/>
  <c r="BH107" i="1"/>
  <c r="H108" i="1"/>
  <c r="I108" i="1"/>
  <c r="J108" i="1"/>
  <c r="K108" i="1"/>
  <c r="AX108" i="1"/>
  <c r="L108" i="1"/>
  <c r="M108" i="1"/>
  <c r="N108" i="1"/>
  <c r="O108" i="1"/>
  <c r="P108" i="1"/>
  <c r="AY108" i="1"/>
  <c r="T108" i="1"/>
  <c r="AD108" i="1"/>
  <c r="AN108" i="1"/>
  <c r="U108" i="1"/>
  <c r="AE108" i="1"/>
  <c r="AO108" i="1"/>
  <c r="V108" i="1"/>
  <c r="AF108" i="1"/>
  <c r="AP108" i="1"/>
  <c r="W108" i="1"/>
  <c r="AG108" i="1"/>
  <c r="AQ108" i="1"/>
  <c r="AZ108" i="1"/>
  <c r="BB108" i="1"/>
  <c r="X108" i="1"/>
  <c r="AH108" i="1"/>
  <c r="AR108" i="1"/>
  <c r="Y108" i="1"/>
  <c r="AI108" i="1"/>
  <c r="AS108" i="1"/>
  <c r="Z108" i="1"/>
  <c r="AJ108" i="1"/>
  <c r="AT108" i="1"/>
  <c r="AA108" i="1"/>
  <c r="AK108" i="1"/>
  <c r="AU108" i="1"/>
  <c r="AB108" i="1"/>
  <c r="AL108" i="1"/>
  <c r="AV108" i="1"/>
  <c r="BA108" i="1"/>
  <c r="BC108" i="1"/>
  <c r="BD108" i="1"/>
  <c r="BE108" i="1"/>
  <c r="BF108" i="1"/>
  <c r="BG108" i="1"/>
  <c r="BH108" i="1"/>
  <c r="H109" i="1"/>
  <c r="I109" i="1"/>
  <c r="J109" i="1"/>
  <c r="K109" i="1"/>
  <c r="AX109" i="1"/>
  <c r="L109" i="1"/>
  <c r="M109" i="1"/>
  <c r="N109" i="1"/>
  <c r="O109" i="1"/>
  <c r="P109" i="1"/>
  <c r="AY109" i="1"/>
  <c r="T109" i="1"/>
  <c r="AD109" i="1"/>
  <c r="AN109" i="1"/>
  <c r="U109" i="1"/>
  <c r="AE109" i="1"/>
  <c r="AO109" i="1"/>
  <c r="V109" i="1"/>
  <c r="AF109" i="1"/>
  <c r="AP109" i="1"/>
  <c r="W109" i="1"/>
  <c r="AG109" i="1"/>
  <c r="AQ109" i="1"/>
  <c r="AZ109" i="1"/>
  <c r="BB109" i="1"/>
  <c r="X109" i="1"/>
  <c r="AH109" i="1"/>
  <c r="AR109" i="1"/>
  <c r="Y109" i="1"/>
  <c r="AI109" i="1"/>
  <c r="AS109" i="1"/>
  <c r="Z109" i="1"/>
  <c r="AJ109" i="1"/>
  <c r="AT109" i="1"/>
  <c r="AA109" i="1"/>
  <c r="AK109" i="1"/>
  <c r="AU109" i="1"/>
  <c r="AB109" i="1"/>
  <c r="AL109" i="1"/>
  <c r="AV109" i="1"/>
  <c r="BA109" i="1"/>
  <c r="BC109" i="1"/>
  <c r="BD109" i="1"/>
  <c r="BE109" i="1"/>
  <c r="BF109" i="1"/>
  <c r="BG109" i="1"/>
  <c r="BH109" i="1"/>
  <c r="H110" i="1"/>
  <c r="I110" i="1"/>
  <c r="J110" i="1"/>
  <c r="K110" i="1"/>
  <c r="AX110" i="1"/>
  <c r="L110" i="1"/>
  <c r="M110" i="1"/>
  <c r="N110" i="1"/>
  <c r="O110" i="1"/>
  <c r="P110" i="1"/>
  <c r="AY110" i="1"/>
  <c r="T110" i="1"/>
  <c r="AD110" i="1"/>
  <c r="AN110" i="1"/>
  <c r="U110" i="1"/>
  <c r="AE110" i="1"/>
  <c r="AO110" i="1"/>
  <c r="V110" i="1"/>
  <c r="AF110" i="1"/>
  <c r="AP110" i="1"/>
  <c r="W110" i="1"/>
  <c r="AG110" i="1"/>
  <c r="AQ110" i="1"/>
  <c r="AZ110" i="1"/>
  <c r="BB110" i="1"/>
  <c r="X110" i="1"/>
  <c r="AH110" i="1"/>
  <c r="AR110" i="1"/>
  <c r="Y110" i="1"/>
  <c r="AI110" i="1"/>
  <c r="AS110" i="1"/>
  <c r="Z110" i="1"/>
  <c r="AJ110" i="1"/>
  <c r="AT110" i="1"/>
  <c r="AA110" i="1"/>
  <c r="AK110" i="1"/>
  <c r="AU110" i="1"/>
  <c r="AB110" i="1"/>
  <c r="AL110" i="1"/>
  <c r="AV110" i="1"/>
  <c r="BA110" i="1"/>
  <c r="BC110" i="1"/>
  <c r="BD110" i="1"/>
  <c r="BE110" i="1"/>
  <c r="BF110" i="1"/>
  <c r="BG110" i="1"/>
  <c r="BH110" i="1"/>
  <c r="H111" i="1"/>
  <c r="I111" i="1"/>
  <c r="J111" i="1"/>
  <c r="K111" i="1"/>
  <c r="AX111" i="1"/>
  <c r="L111" i="1"/>
  <c r="M111" i="1"/>
  <c r="N111" i="1"/>
  <c r="O111" i="1"/>
  <c r="P111" i="1"/>
  <c r="AY111" i="1"/>
  <c r="T111" i="1"/>
  <c r="AD111" i="1"/>
  <c r="AN111" i="1"/>
  <c r="U111" i="1"/>
  <c r="AE111" i="1"/>
  <c r="AO111" i="1"/>
  <c r="V111" i="1"/>
  <c r="AF111" i="1"/>
  <c r="AP111" i="1"/>
  <c r="W111" i="1"/>
  <c r="AG111" i="1"/>
  <c r="AQ111" i="1"/>
  <c r="AZ111" i="1"/>
  <c r="BB111" i="1"/>
  <c r="X111" i="1"/>
  <c r="AH111" i="1"/>
  <c r="AR111" i="1"/>
  <c r="Y111" i="1"/>
  <c r="AI111" i="1"/>
  <c r="AS111" i="1"/>
  <c r="Z111" i="1"/>
  <c r="AJ111" i="1"/>
  <c r="AT111" i="1"/>
  <c r="AA111" i="1"/>
  <c r="AK111" i="1"/>
  <c r="AU111" i="1"/>
  <c r="AB111" i="1"/>
  <c r="AL111" i="1"/>
  <c r="AV111" i="1"/>
  <c r="BA111" i="1"/>
  <c r="BC111" i="1"/>
  <c r="BD111" i="1"/>
  <c r="BE111" i="1"/>
  <c r="BF111" i="1"/>
  <c r="BG111" i="1"/>
  <c r="BH111" i="1"/>
  <c r="H112" i="1"/>
  <c r="I112" i="1"/>
  <c r="J112" i="1"/>
  <c r="K112" i="1"/>
  <c r="AX112" i="1"/>
  <c r="L112" i="1"/>
  <c r="M112" i="1"/>
  <c r="N112" i="1"/>
  <c r="O112" i="1"/>
  <c r="P112" i="1"/>
  <c r="AY112" i="1"/>
  <c r="T112" i="1"/>
  <c r="AD112" i="1"/>
  <c r="AN112" i="1"/>
  <c r="U112" i="1"/>
  <c r="AE112" i="1"/>
  <c r="AO112" i="1"/>
  <c r="V112" i="1"/>
  <c r="AF112" i="1"/>
  <c r="AP112" i="1"/>
  <c r="W112" i="1"/>
  <c r="AG112" i="1"/>
  <c r="AQ112" i="1"/>
  <c r="AZ112" i="1"/>
  <c r="BB112" i="1"/>
  <c r="X112" i="1"/>
  <c r="AH112" i="1"/>
  <c r="AR112" i="1"/>
  <c r="Y112" i="1"/>
  <c r="AI112" i="1"/>
  <c r="AS112" i="1"/>
  <c r="Z112" i="1"/>
  <c r="AJ112" i="1"/>
  <c r="AT112" i="1"/>
  <c r="AA112" i="1"/>
  <c r="AK112" i="1"/>
  <c r="AU112" i="1"/>
  <c r="AB112" i="1"/>
  <c r="AL112" i="1"/>
  <c r="AV112" i="1"/>
  <c r="BA112" i="1"/>
  <c r="BC112" i="1"/>
  <c r="BD112" i="1"/>
  <c r="BE112" i="1"/>
  <c r="BF112" i="1"/>
  <c r="BG112" i="1"/>
  <c r="BH112" i="1"/>
  <c r="H113" i="1"/>
  <c r="I113" i="1"/>
  <c r="J113" i="1"/>
  <c r="K113" i="1"/>
  <c r="AX113" i="1"/>
  <c r="L113" i="1"/>
  <c r="M113" i="1"/>
  <c r="N113" i="1"/>
  <c r="O113" i="1"/>
  <c r="P113" i="1"/>
  <c r="AY113" i="1"/>
  <c r="T113" i="1"/>
  <c r="AD113" i="1"/>
  <c r="AN113" i="1"/>
  <c r="U113" i="1"/>
  <c r="AE113" i="1"/>
  <c r="AO113" i="1"/>
  <c r="V113" i="1"/>
  <c r="AF113" i="1"/>
  <c r="AP113" i="1"/>
  <c r="W113" i="1"/>
  <c r="AG113" i="1"/>
  <c r="AQ113" i="1"/>
  <c r="AZ113" i="1"/>
  <c r="BB113" i="1"/>
  <c r="X113" i="1"/>
  <c r="AH113" i="1"/>
  <c r="AR113" i="1"/>
  <c r="Y113" i="1"/>
  <c r="AI113" i="1"/>
  <c r="AS113" i="1"/>
  <c r="Z113" i="1"/>
  <c r="AJ113" i="1"/>
  <c r="AT113" i="1"/>
  <c r="AA113" i="1"/>
  <c r="AK113" i="1"/>
  <c r="AU113" i="1"/>
  <c r="AB113" i="1"/>
  <c r="AL113" i="1"/>
  <c r="AV113" i="1"/>
  <c r="BA113" i="1"/>
  <c r="BC113" i="1"/>
  <c r="BD113" i="1"/>
  <c r="BE113" i="1"/>
  <c r="BF113" i="1"/>
  <c r="BG113" i="1"/>
  <c r="BH113" i="1"/>
  <c r="H114" i="1"/>
  <c r="I114" i="1"/>
  <c r="J114" i="1"/>
  <c r="K114" i="1"/>
  <c r="AX114" i="1"/>
  <c r="L114" i="1"/>
  <c r="M114" i="1"/>
  <c r="N114" i="1"/>
  <c r="O114" i="1"/>
  <c r="P114" i="1"/>
  <c r="AY114" i="1"/>
  <c r="T114" i="1"/>
  <c r="AD114" i="1"/>
  <c r="AN114" i="1"/>
  <c r="U114" i="1"/>
  <c r="AE114" i="1"/>
  <c r="AO114" i="1"/>
  <c r="V114" i="1"/>
  <c r="AF114" i="1"/>
  <c r="AP114" i="1"/>
  <c r="W114" i="1"/>
  <c r="AG114" i="1"/>
  <c r="AQ114" i="1"/>
  <c r="AZ114" i="1"/>
  <c r="BB114" i="1"/>
  <c r="X114" i="1"/>
  <c r="AH114" i="1"/>
  <c r="AR114" i="1"/>
  <c r="Y114" i="1"/>
  <c r="AI114" i="1"/>
  <c r="AS114" i="1"/>
  <c r="Z114" i="1"/>
  <c r="AJ114" i="1"/>
  <c r="AT114" i="1"/>
  <c r="AA114" i="1"/>
  <c r="AK114" i="1"/>
  <c r="AU114" i="1"/>
  <c r="AB114" i="1"/>
  <c r="AL114" i="1"/>
  <c r="AV114" i="1"/>
  <c r="BA114" i="1"/>
  <c r="BC114" i="1"/>
  <c r="BD114" i="1"/>
  <c r="BE114" i="1"/>
  <c r="BF114" i="1"/>
  <c r="BG114" i="1"/>
  <c r="BH114" i="1"/>
  <c r="H115" i="1"/>
  <c r="I115" i="1"/>
  <c r="J115" i="1"/>
  <c r="K115" i="1"/>
  <c r="AX115" i="1"/>
  <c r="L115" i="1"/>
  <c r="M115" i="1"/>
  <c r="N115" i="1"/>
  <c r="O115" i="1"/>
  <c r="P115" i="1"/>
  <c r="AY115" i="1"/>
  <c r="T115" i="1"/>
  <c r="AD115" i="1"/>
  <c r="AN115" i="1"/>
  <c r="U115" i="1"/>
  <c r="AE115" i="1"/>
  <c r="AO115" i="1"/>
  <c r="V115" i="1"/>
  <c r="AF115" i="1"/>
  <c r="AP115" i="1"/>
  <c r="W115" i="1"/>
  <c r="AG115" i="1"/>
  <c r="AQ115" i="1"/>
  <c r="AZ115" i="1"/>
  <c r="BB115" i="1"/>
  <c r="X115" i="1"/>
  <c r="AH115" i="1"/>
  <c r="AR115" i="1"/>
  <c r="Y115" i="1"/>
  <c r="AI115" i="1"/>
  <c r="AS115" i="1"/>
  <c r="Z115" i="1"/>
  <c r="AJ115" i="1"/>
  <c r="AT115" i="1"/>
  <c r="AA115" i="1"/>
  <c r="AK115" i="1"/>
  <c r="AU115" i="1"/>
  <c r="AB115" i="1"/>
  <c r="AL115" i="1"/>
  <c r="AV115" i="1"/>
  <c r="BA115" i="1"/>
  <c r="BC115" i="1"/>
  <c r="BD115" i="1"/>
  <c r="BE115" i="1"/>
  <c r="BF115" i="1"/>
  <c r="BG115" i="1"/>
  <c r="BH115" i="1"/>
  <c r="H116" i="1"/>
  <c r="I116" i="1"/>
  <c r="J116" i="1"/>
  <c r="K116" i="1"/>
  <c r="AX116" i="1"/>
  <c r="L116" i="1"/>
  <c r="M116" i="1"/>
  <c r="N116" i="1"/>
  <c r="O116" i="1"/>
  <c r="P116" i="1"/>
  <c r="AY116" i="1"/>
  <c r="T116" i="1"/>
  <c r="AD116" i="1"/>
  <c r="AN116" i="1"/>
  <c r="U116" i="1"/>
  <c r="AE116" i="1"/>
  <c r="AO116" i="1"/>
  <c r="V116" i="1"/>
  <c r="AF116" i="1"/>
  <c r="AP116" i="1"/>
  <c r="W116" i="1"/>
  <c r="AG116" i="1"/>
  <c r="AQ116" i="1"/>
  <c r="AZ116" i="1"/>
  <c r="BB116" i="1"/>
  <c r="X116" i="1"/>
  <c r="AH116" i="1"/>
  <c r="AR116" i="1"/>
  <c r="Y116" i="1"/>
  <c r="AI116" i="1"/>
  <c r="AS116" i="1"/>
  <c r="Z116" i="1"/>
  <c r="AJ116" i="1"/>
  <c r="AT116" i="1"/>
  <c r="AA116" i="1"/>
  <c r="AK116" i="1"/>
  <c r="AU116" i="1"/>
  <c r="AB116" i="1"/>
  <c r="AL116" i="1"/>
  <c r="AV116" i="1"/>
  <c r="BA116" i="1"/>
  <c r="BC116" i="1"/>
  <c r="BD116" i="1"/>
  <c r="BE116" i="1"/>
  <c r="BF116" i="1"/>
  <c r="BG116" i="1"/>
  <c r="BH116" i="1"/>
  <c r="H117" i="1"/>
  <c r="I117" i="1"/>
  <c r="J117" i="1"/>
  <c r="K117" i="1"/>
  <c r="AX117" i="1"/>
  <c r="L117" i="1"/>
  <c r="M117" i="1"/>
  <c r="N117" i="1"/>
  <c r="O117" i="1"/>
  <c r="P117" i="1"/>
  <c r="AY117" i="1"/>
  <c r="T117" i="1"/>
  <c r="AD117" i="1"/>
  <c r="AN117" i="1"/>
  <c r="U117" i="1"/>
  <c r="AE117" i="1"/>
  <c r="AO117" i="1"/>
  <c r="V117" i="1"/>
  <c r="AF117" i="1"/>
  <c r="AP117" i="1"/>
  <c r="W117" i="1"/>
  <c r="AG117" i="1"/>
  <c r="AQ117" i="1"/>
  <c r="AZ117" i="1"/>
  <c r="BB117" i="1"/>
  <c r="X117" i="1"/>
  <c r="AH117" i="1"/>
  <c r="AR117" i="1"/>
  <c r="Y117" i="1"/>
  <c r="AI117" i="1"/>
  <c r="AS117" i="1"/>
  <c r="Z117" i="1"/>
  <c r="AJ117" i="1"/>
  <c r="AT117" i="1"/>
  <c r="AA117" i="1"/>
  <c r="AK117" i="1"/>
  <c r="AU117" i="1"/>
  <c r="AB117" i="1"/>
  <c r="AL117" i="1"/>
  <c r="AV117" i="1"/>
  <c r="BA117" i="1"/>
  <c r="BC117" i="1"/>
  <c r="BD117" i="1"/>
  <c r="BE117" i="1"/>
  <c r="BF117" i="1"/>
  <c r="BG117" i="1"/>
  <c r="BH117" i="1"/>
  <c r="H118" i="1"/>
  <c r="I118" i="1"/>
  <c r="J118" i="1"/>
  <c r="K118" i="1"/>
  <c r="AX118" i="1"/>
  <c r="L118" i="1"/>
  <c r="M118" i="1"/>
  <c r="N118" i="1"/>
  <c r="O118" i="1"/>
  <c r="P118" i="1"/>
  <c r="AY118" i="1"/>
  <c r="T118" i="1"/>
  <c r="AD118" i="1"/>
  <c r="AN118" i="1"/>
  <c r="U118" i="1"/>
  <c r="AE118" i="1"/>
  <c r="AO118" i="1"/>
  <c r="V118" i="1"/>
  <c r="AF118" i="1"/>
  <c r="AP118" i="1"/>
  <c r="W118" i="1"/>
  <c r="AG118" i="1"/>
  <c r="AQ118" i="1"/>
  <c r="AZ118" i="1"/>
  <c r="BB118" i="1"/>
  <c r="X118" i="1"/>
  <c r="AH118" i="1"/>
  <c r="AR118" i="1"/>
  <c r="Y118" i="1"/>
  <c r="AI118" i="1"/>
  <c r="AS118" i="1"/>
  <c r="Z118" i="1"/>
  <c r="AJ118" i="1"/>
  <c r="AT118" i="1"/>
  <c r="AA118" i="1"/>
  <c r="AK118" i="1"/>
  <c r="AU118" i="1"/>
  <c r="AB118" i="1"/>
  <c r="AL118" i="1"/>
  <c r="AV118" i="1"/>
  <c r="BA118" i="1"/>
  <c r="BC118" i="1"/>
  <c r="BD118" i="1"/>
  <c r="BE118" i="1"/>
  <c r="BF118" i="1"/>
  <c r="BG118" i="1"/>
  <c r="BH118" i="1"/>
  <c r="H119" i="1"/>
  <c r="I119" i="1"/>
  <c r="J119" i="1"/>
  <c r="K119" i="1"/>
  <c r="AX119" i="1"/>
  <c r="L119" i="1"/>
  <c r="M119" i="1"/>
  <c r="N119" i="1"/>
  <c r="O119" i="1"/>
  <c r="P119" i="1"/>
  <c r="AY119" i="1"/>
  <c r="T119" i="1"/>
  <c r="AD119" i="1"/>
  <c r="AN119" i="1"/>
  <c r="U119" i="1"/>
  <c r="AE119" i="1"/>
  <c r="AO119" i="1"/>
  <c r="V119" i="1"/>
  <c r="AF119" i="1"/>
  <c r="AP119" i="1"/>
  <c r="W119" i="1"/>
  <c r="AG119" i="1"/>
  <c r="AQ119" i="1"/>
  <c r="AZ119" i="1"/>
  <c r="BB119" i="1"/>
  <c r="X119" i="1"/>
  <c r="AH119" i="1"/>
  <c r="AR119" i="1"/>
  <c r="Y119" i="1"/>
  <c r="AI119" i="1"/>
  <c r="AS119" i="1"/>
  <c r="Z119" i="1"/>
  <c r="AJ119" i="1"/>
  <c r="AT119" i="1"/>
  <c r="AA119" i="1"/>
  <c r="AK119" i="1"/>
  <c r="AU119" i="1"/>
  <c r="AB119" i="1"/>
  <c r="AL119" i="1"/>
  <c r="AV119" i="1"/>
  <c r="BA119" i="1"/>
  <c r="BC119" i="1"/>
  <c r="BD119" i="1"/>
  <c r="BE119" i="1"/>
  <c r="BF119" i="1"/>
  <c r="BG119" i="1"/>
  <c r="BH119" i="1"/>
  <c r="H120" i="1"/>
  <c r="I120" i="1"/>
  <c r="J120" i="1"/>
  <c r="K120" i="1"/>
  <c r="AX120" i="1"/>
  <c r="L120" i="1"/>
  <c r="M120" i="1"/>
  <c r="N120" i="1"/>
  <c r="O120" i="1"/>
  <c r="P120" i="1"/>
  <c r="AY120" i="1"/>
  <c r="T120" i="1"/>
  <c r="AD120" i="1"/>
  <c r="AN120" i="1"/>
  <c r="U120" i="1"/>
  <c r="AE120" i="1"/>
  <c r="AO120" i="1"/>
  <c r="V120" i="1"/>
  <c r="AF120" i="1"/>
  <c r="AP120" i="1"/>
  <c r="W120" i="1"/>
  <c r="AG120" i="1"/>
  <c r="AQ120" i="1"/>
  <c r="AZ120" i="1"/>
  <c r="BB120" i="1"/>
  <c r="X120" i="1"/>
  <c r="AH120" i="1"/>
  <c r="AR120" i="1"/>
  <c r="Y120" i="1"/>
  <c r="AI120" i="1"/>
  <c r="AS120" i="1"/>
  <c r="Z120" i="1"/>
  <c r="AJ120" i="1"/>
  <c r="AT120" i="1"/>
  <c r="AA120" i="1"/>
  <c r="AK120" i="1"/>
  <c r="AU120" i="1"/>
  <c r="AB120" i="1"/>
  <c r="AL120" i="1"/>
  <c r="AV120" i="1"/>
  <c r="BA120" i="1"/>
  <c r="BC120" i="1"/>
  <c r="BD120" i="1"/>
  <c r="BE120" i="1"/>
  <c r="BF120" i="1"/>
  <c r="BG120" i="1"/>
  <c r="BH120" i="1"/>
  <c r="H121" i="1"/>
  <c r="I121" i="1"/>
  <c r="J121" i="1"/>
  <c r="K121" i="1"/>
  <c r="AX121" i="1"/>
  <c r="L121" i="1"/>
  <c r="M121" i="1"/>
  <c r="N121" i="1"/>
  <c r="O121" i="1"/>
  <c r="P121" i="1"/>
  <c r="AY121" i="1"/>
  <c r="T121" i="1"/>
  <c r="AD121" i="1"/>
  <c r="AN121" i="1"/>
  <c r="U121" i="1"/>
  <c r="AE121" i="1"/>
  <c r="AO121" i="1"/>
  <c r="V121" i="1"/>
  <c r="AF121" i="1"/>
  <c r="AP121" i="1"/>
  <c r="W121" i="1"/>
  <c r="AG121" i="1"/>
  <c r="AQ121" i="1"/>
  <c r="AZ121" i="1"/>
  <c r="BB121" i="1"/>
  <c r="X121" i="1"/>
  <c r="AH121" i="1"/>
  <c r="AR121" i="1"/>
  <c r="Y121" i="1"/>
  <c r="AI121" i="1"/>
  <c r="AS121" i="1"/>
  <c r="Z121" i="1"/>
  <c r="AJ121" i="1"/>
  <c r="AT121" i="1"/>
  <c r="AA121" i="1"/>
  <c r="AK121" i="1"/>
  <c r="AU121" i="1"/>
  <c r="AB121" i="1"/>
  <c r="AL121" i="1"/>
  <c r="AV121" i="1"/>
  <c r="BA121" i="1"/>
  <c r="BC121" i="1"/>
  <c r="BD121" i="1"/>
  <c r="BE121" i="1"/>
  <c r="BF121" i="1"/>
  <c r="BG121" i="1"/>
  <c r="BH121" i="1"/>
  <c r="H122" i="1"/>
  <c r="I122" i="1"/>
  <c r="J122" i="1"/>
  <c r="K122" i="1"/>
  <c r="AX122" i="1"/>
  <c r="L122" i="1"/>
  <c r="M122" i="1"/>
  <c r="N122" i="1"/>
  <c r="O122" i="1"/>
  <c r="P122" i="1"/>
  <c r="AY122" i="1"/>
  <c r="T122" i="1"/>
  <c r="AD122" i="1"/>
  <c r="AN122" i="1"/>
  <c r="U122" i="1"/>
  <c r="AE122" i="1"/>
  <c r="AO122" i="1"/>
  <c r="V122" i="1"/>
  <c r="AF122" i="1"/>
  <c r="AP122" i="1"/>
  <c r="W122" i="1"/>
  <c r="AG122" i="1"/>
  <c r="AQ122" i="1"/>
  <c r="AZ122" i="1"/>
  <c r="BB122" i="1"/>
  <c r="X122" i="1"/>
  <c r="AH122" i="1"/>
  <c r="AR122" i="1"/>
  <c r="Y122" i="1"/>
  <c r="AI122" i="1"/>
  <c r="AS122" i="1"/>
  <c r="Z122" i="1"/>
  <c r="AJ122" i="1"/>
  <c r="AT122" i="1"/>
  <c r="AA122" i="1"/>
  <c r="AK122" i="1"/>
  <c r="AU122" i="1"/>
  <c r="AB122" i="1"/>
  <c r="AL122" i="1"/>
  <c r="AV122" i="1"/>
  <c r="BA122" i="1"/>
  <c r="BC122" i="1"/>
  <c r="BD122" i="1"/>
  <c r="BE122" i="1"/>
  <c r="BF122" i="1"/>
  <c r="BG122" i="1"/>
  <c r="BH122" i="1"/>
  <c r="H123" i="1"/>
  <c r="I123" i="1"/>
  <c r="J123" i="1"/>
  <c r="K123" i="1"/>
  <c r="AX123" i="1"/>
  <c r="L123" i="1"/>
  <c r="M123" i="1"/>
  <c r="N123" i="1"/>
  <c r="O123" i="1"/>
  <c r="P123" i="1"/>
  <c r="AY123" i="1"/>
  <c r="T123" i="1"/>
  <c r="AD123" i="1"/>
  <c r="AN123" i="1"/>
  <c r="U123" i="1"/>
  <c r="AE123" i="1"/>
  <c r="AO123" i="1"/>
  <c r="V123" i="1"/>
  <c r="AF123" i="1"/>
  <c r="AP123" i="1"/>
  <c r="W123" i="1"/>
  <c r="AG123" i="1"/>
  <c r="AQ123" i="1"/>
  <c r="AZ123" i="1"/>
  <c r="BB123" i="1"/>
  <c r="X123" i="1"/>
  <c r="AH123" i="1"/>
  <c r="AR123" i="1"/>
  <c r="Y123" i="1"/>
  <c r="AI123" i="1"/>
  <c r="AS123" i="1"/>
  <c r="Z123" i="1"/>
  <c r="AJ123" i="1"/>
  <c r="AT123" i="1"/>
  <c r="AA123" i="1"/>
  <c r="AK123" i="1"/>
  <c r="AU123" i="1"/>
  <c r="AB123" i="1"/>
  <c r="AL123" i="1"/>
  <c r="AV123" i="1"/>
  <c r="BA123" i="1"/>
  <c r="BC123" i="1"/>
  <c r="BD123" i="1"/>
  <c r="BE123" i="1"/>
  <c r="BF123" i="1"/>
  <c r="BG123" i="1"/>
  <c r="BH123" i="1"/>
  <c r="H124" i="1"/>
  <c r="I124" i="1"/>
  <c r="J124" i="1"/>
  <c r="K124" i="1"/>
  <c r="AX124" i="1"/>
  <c r="L124" i="1"/>
  <c r="M124" i="1"/>
  <c r="N124" i="1"/>
  <c r="O124" i="1"/>
  <c r="P124" i="1"/>
  <c r="AY124" i="1"/>
  <c r="T124" i="1"/>
  <c r="AD124" i="1"/>
  <c r="AN124" i="1"/>
  <c r="U124" i="1"/>
  <c r="AE124" i="1"/>
  <c r="AO124" i="1"/>
  <c r="V124" i="1"/>
  <c r="AF124" i="1"/>
  <c r="AP124" i="1"/>
  <c r="W124" i="1"/>
  <c r="AG124" i="1"/>
  <c r="AQ124" i="1"/>
  <c r="AZ124" i="1"/>
  <c r="BB124" i="1"/>
  <c r="X124" i="1"/>
  <c r="AH124" i="1"/>
  <c r="AR124" i="1"/>
  <c r="Y124" i="1"/>
  <c r="AI124" i="1"/>
  <c r="AS124" i="1"/>
  <c r="Z124" i="1"/>
  <c r="AJ124" i="1"/>
  <c r="AT124" i="1"/>
  <c r="AA124" i="1"/>
  <c r="AK124" i="1"/>
  <c r="AU124" i="1"/>
  <c r="AB124" i="1"/>
  <c r="AL124" i="1"/>
  <c r="AV124" i="1"/>
  <c r="BA124" i="1"/>
  <c r="BC124" i="1"/>
  <c r="BD124" i="1"/>
  <c r="BE124" i="1"/>
  <c r="BF124" i="1"/>
  <c r="BG124" i="1"/>
  <c r="BH124" i="1"/>
  <c r="H125" i="1"/>
  <c r="I125" i="1"/>
  <c r="J125" i="1"/>
  <c r="K125" i="1"/>
  <c r="AX125" i="1"/>
  <c r="L125" i="1"/>
  <c r="M125" i="1"/>
  <c r="N125" i="1"/>
  <c r="O125" i="1"/>
  <c r="P125" i="1"/>
  <c r="AY125" i="1"/>
  <c r="T125" i="1"/>
  <c r="AD125" i="1"/>
  <c r="AN125" i="1"/>
  <c r="U125" i="1"/>
  <c r="AE125" i="1"/>
  <c r="AO125" i="1"/>
  <c r="V125" i="1"/>
  <c r="AF125" i="1"/>
  <c r="AP125" i="1"/>
  <c r="W125" i="1"/>
  <c r="AG125" i="1"/>
  <c r="AQ125" i="1"/>
  <c r="AZ125" i="1"/>
  <c r="BB125" i="1"/>
  <c r="X125" i="1"/>
  <c r="AH125" i="1"/>
  <c r="AR125" i="1"/>
  <c r="Y125" i="1"/>
  <c r="AI125" i="1"/>
  <c r="AS125" i="1"/>
  <c r="Z125" i="1"/>
  <c r="AJ125" i="1"/>
  <c r="AT125" i="1"/>
  <c r="AA125" i="1"/>
  <c r="AK125" i="1"/>
  <c r="AU125" i="1"/>
  <c r="AB125" i="1"/>
  <c r="AL125" i="1"/>
  <c r="AV125" i="1"/>
  <c r="BA125" i="1"/>
  <c r="BC125" i="1"/>
  <c r="BD125" i="1"/>
  <c r="BE125" i="1"/>
  <c r="BF125" i="1"/>
  <c r="BG125" i="1"/>
  <c r="BH125" i="1"/>
  <c r="H126" i="1"/>
  <c r="I126" i="1"/>
  <c r="J126" i="1"/>
  <c r="K126" i="1"/>
  <c r="AX126" i="1"/>
  <c r="L126" i="1"/>
  <c r="M126" i="1"/>
  <c r="N126" i="1"/>
  <c r="O126" i="1"/>
  <c r="P126" i="1"/>
  <c r="AY126" i="1"/>
  <c r="T126" i="1"/>
  <c r="AD126" i="1"/>
  <c r="AN126" i="1"/>
  <c r="U126" i="1"/>
  <c r="AE126" i="1"/>
  <c r="AO126" i="1"/>
  <c r="V126" i="1"/>
  <c r="AF126" i="1"/>
  <c r="AP126" i="1"/>
  <c r="W126" i="1"/>
  <c r="AG126" i="1"/>
  <c r="AQ126" i="1"/>
  <c r="AZ126" i="1"/>
  <c r="BB126" i="1"/>
  <c r="X126" i="1"/>
  <c r="AH126" i="1"/>
  <c r="AR126" i="1"/>
  <c r="Y126" i="1"/>
  <c r="AI126" i="1"/>
  <c r="AS126" i="1"/>
  <c r="Z126" i="1"/>
  <c r="AJ126" i="1"/>
  <c r="AT126" i="1"/>
  <c r="AA126" i="1"/>
  <c r="AK126" i="1"/>
  <c r="AU126" i="1"/>
  <c r="AB126" i="1"/>
  <c r="AL126" i="1"/>
  <c r="AV126" i="1"/>
  <c r="BA126" i="1"/>
  <c r="BC126" i="1"/>
  <c r="BD126" i="1"/>
  <c r="BE126" i="1"/>
  <c r="BF126" i="1"/>
  <c r="BG126" i="1"/>
  <c r="BH126" i="1"/>
  <c r="H127" i="1"/>
  <c r="I127" i="1"/>
  <c r="J127" i="1"/>
  <c r="K127" i="1"/>
  <c r="AX127" i="1"/>
  <c r="L127" i="1"/>
  <c r="M127" i="1"/>
  <c r="N127" i="1"/>
  <c r="O127" i="1"/>
  <c r="P127" i="1"/>
  <c r="AY127" i="1"/>
  <c r="T127" i="1"/>
  <c r="AD127" i="1"/>
  <c r="AN127" i="1"/>
  <c r="U127" i="1"/>
  <c r="AE127" i="1"/>
  <c r="AO127" i="1"/>
  <c r="V127" i="1"/>
  <c r="AF127" i="1"/>
  <c r="AP127" i="1"/>
  <c r="W127" i="1"/>
  <c r="AG127" i="1"/>
  <c r="AQ127" i="1"/>
  <c r="AZ127" i="1"/>
  <c r="BB127" i="1"/>
  <c r="X127" i="1"/>
  <c r="AH127" i="1"/>
  <c r="AR127" i="1"/>
  <c r="Y127" i="1"/>
  <c r="AI127" i="1"/>
  <c r="AS127" i="1"/>
  <c r="Z127" i="1"/>
  <c r="AJ127" i="1"/>
  <c r="AT127" i="1"/>
  <c r="AA127" i="1"/>
  <c r="AK127" i="1"/>
  <c r="AU127" i="1"/>
  <c r="AB127" i="1"/>
  <c r="AL127" i="1"/>
  <c r="AV127" i="1"/>
  <c r="BA127" i="1"/>
  <c r="BC127" i="1"/>
  <c r="BD127" i="1"/>
  <c r="BE127" i="1"/>
  <c r="BF127" i="1"/>
  <c r="BG127" i="1"/>
  <c r="BH127" i="1"/>
  <c r="H128" i="1"/>
  <c r="I128" i="1"/>
  <c r="J128" i="1"/>
  <c r="K128" i="1"/>
  <c r="AX128" i="1"/>
  <c r="L128" i="1"/>
  <c r="M128" i="1"/>
  <c r="N128" i="1"/>
  <c r="O128" i="1"/>
  <c r="P128" i="1"/>
  <c r="AY128" i="1"/>
  <c r="T128" i="1"/>
  <c r="AD128" i="1"/>
  <c r="AN128" i="1"/>
  <c r="U128" i="1"/>
  <c r="AE128" i="1"/>
  <c r="AO128" i="1"/>
  <c r="V128" i="1"/>
  <c r="AF128" i="1"/>
  <c r="AP128" i="1"/>
  <c r="W128" i="1"/>
  <c r="AG128" i="1"/>
  <c r="AQ128" i="1"/>
  <c r="AZ128" i="1"/>
  <c r="BB128" i="1"/>
  <c r="X128" i="1"/>
  <c r="AH128" i="1"/>
  <c r="AR128" i="1"/>
  <c r="Y128" i="1"/>
  <c r="AI128" i="1"/>
  <c r="AS128" i="1"/>
  <c r="Z128" i="1"/>
  <c r="AJ128" i="1"/>
  <c r="AT128" i="1"/>
  <c r="AA128" i="1"/>
  <c r="AK128" i="1"/>
  <c r="AU128" i="1"/>
  <c r="AB128" i="1"/>
  <c r="AL128" i="1"/>
  <c r="AV128" i="1"/>
  <c r="BA128" i="1"/>
  <c r="BC128" i="1"/>
  <c r="BD128" i="1"/>
  <c r="BE128" i="1"/>
  <c r="BF128" i="1"/>
  <c r="BG128" i="1"/>
  <c r="BH128" i="1"/>
  <c r="H129" i="1"/>
  <c r="I129" i="1"/>
  <c r="J129" i="1"/>
  <c r="K129" i="1"/>
  <c r="AX129" i="1"/>
  <c r="L129" i="1"/>
  <c r="M129" i="1"/>
  <c r="N129" i="1"/>
  <c r="O129" i="1"/>
  <c r="P129" i="1"/>
  <c r="AY129" i="1"/>
  <c r="T129" i="1"/>
  <c r="AD129" i="1"/>
  <c r="AN129" i="1"/>
  <c r="U129" i="1"/>
  <c r="AE129" i="1"/>
  <c r="AO129" i="1"/>
  <c r="V129" i="1"/>
  <c r="AF129" i="1"/>
  <c r="AP129" i="1"/>
  <c r="W129" i="1"/>
  <c r="AG129" i="1"/>
  <c r="AQ129" i="1"/>
  <c r="AZ129" i="1"/>
  <c r="BB129" i="1"/>
  <c r="X129" i="1"/>
  <c r="AH129" i="1"/>
  <c r="AR129" i="1"/>
  <c r="Y129" i="1"/>
  <c r="AI129" i="1"/>
  <c r="AS129" i="1"/>
  <c r="Z129" i="1"/>
  <c r="AJ129" i="1"/>
  <c r="AT129" i="1"/>
  <c r="AA129" i="1"/>
  <c r="AK129" i="1"/>
  <c r="AU129" i="1"/>
  <c r="AB129" i="1"/>
  <c r="AL129" i="1"/>
  <c r="AV129" i="1"/>
  <c r="BA129" i="1"/>
  <c r="BC129" i="1"/>
  <c r="BD129" i="1"/>
  <c r="BE129" i="1"/>
  <c r="BF129" i="1"/>
  <c r="BG129" i="1"/>
  <c r="BH129" i="1"/>
  <c r="H130" i="1"/>
  <c r="I130" i="1"/>
  <c r="J130" i="1"/>
  <c r="K130" i="1"/>
  <c r="AX130" i="1"/>
  <c r="L130" i="1"/>
  <c r="M130" i="1"/>
  <c r="N130" i="1"/>
  <c r="O130" i="1"/>
  <c r="P130" i="1"/>
  <c r="AY130" i="1"/>
  <c r="T130" i="1"/>
  <c r="AD130" i="1"/>
  <c r="AN130" i="1"/>
  <c r="U130" i="1"/>
  <c r="AE130" i="1"/>
  <c r="AO130" i="1"/>
  <c r="V130" i="1"/>
  <c r="AF130" i="1"/>
  <c r="AP130" i="1"/>
  <c r="W130" i="1"/>
  <c r="AG130" i="1"/>
  <c r="AQ130" i="1"/>
  <c r="AZ130" i="1"/>
  <c r="BB130" i="1"/>
  <c r="X130" i="1"/>
  <c r="AH130" i="1"/>
  <c r="AR130" i="1"/>
  <c r="Y130" i="1"/>
  <c r="AI130" i="1"/>
  <c r="AS130" i="1"/>
  <c r="Z130" i="1"/>
  <c r="AJ130" i="1"/>
  <c r="AT130" i="1"/>
  <c r="AA130" i="1"/>
  <c r="AK130" i="1"/>
  <c r="AU130" i="1"/>
  <c r="AB130" i="1"/>
  <c r="AL130" i="1"/>
  <c r="AV130" i="1"/>
  <c r="BA130" i="1"/>
  <c r="BC130" i="1"/>
  <c r="BD130" i="1"/>
  <c r="BE130" i="1"/>
  <c r="BF130" i="1"/>
  <c r="BG130" i="1"/>
  <c r="BH130" i="1"/>
  <c r="H131" i="1"/>
  <c r="I131" i="1"/>
  <c r="J131" i="1"/>
  <c r="K131" i="1"/>
  <c r="AX131" i="1"/>
  <c r="L131" i="1"/>
  <c r="M131" i="1"/>
  <c r="N131" i="1"/>
  <c r="O131" i="1"/>
  <c r="P131" i="1"/>
  <c r="AY131" i="1"/>
  <c r="T131" i="1"/>
  <c r="AD131" i="1"/>
  <c r="AN131" i="1"/>
  <c r="U131" i="1"/>
  <c r="AE131" i="1"/>
  <c r="AO131" i="1"/>
  <c r="V131" i="1"/>
  <c r="AF131" i="1"/>
  <c r="AP131" i="1"/>
  <c r="W131" i="1"/>
  <c r="AG131" i="1"/>
  <c r="AQ131" i="1"/>
  <c r="AZ131" i="1"/>
  <c r="BB131" i="1"/>
  <c r="X131" i="1"/>
  <c r="AH131" i="1"/>
  <c r="AR131" i="1"/>
  <c r="Y131" i="1"/>
  <c r="AI131" i="1"/>
  <c r="AS131" i="1"/>
  <c r="Z131" i="1"/>
  <c r="AJ131" i="1"/>
  <c r="AT131" i="1"/>
  <c r="AA131" i="1"/>
  <c r="AK131" i="1"/>
  <c r="AU131" i="1"/>
  <c r="AB131" i="1"/>
  <c r="AL131" i="1"/>
  <c r="AV131" i="1"/>
  <c r="BA131" i="1"/>
  <c r="BC131" i="1"/>
  <c r="BD131" i="1"/>
  <c r="BE131" i="1"/>
  <c r="BF131" i="1"/>
  <c r="BG131" i="1"/>
  <c r="BH131" i="1"/>
  <c r="H132" i="1"/>
  <c r="I132" i="1"/>
  <c r="J132" i="1"/>
  <c r="K132" i="1"/>
  <c r="AX132" i="1"/>
  <c r="L132" i="1"/>
  <c r="M132" i="1"/>
  <c r="N132" i="1"/>
  <c r="O132" i="1"/>
  <c r="P132" i="1"/>
  <c r="AY132" i="1"/>
  <c r="T132" i="1"/>
  <c r="AD132" i="1"/>
  <c r="AN132" i="1"/>
  <c r="U132" i="1"/>
  <c r="AE132" i="1"/>
  <c r="AO132" i="1"/>
  <c r="V132" i="1"/>
  <c r="AF132" i="1"/>
  <c r="AP132" i="1"/>
  <c r="W132" i="1"/>
  <c r="AG132" i="1"/>
  <c r="AQ132" i="1"/>
  <c r="AZ132" i="1"/>
  <c r="BB132" i="1"/>
  <c r="X132" i="1"/>
  <c r="AH132" i="1"/>
  <c r="AR132" i="1"/>
  <c r="Y132" i="1"/>
  <c r="AI132" i="1"/>
  <c r="AS132" i="1"/>
  <c r="Z132" i="1"/>
  <c r="AJ132" i="1"/>
  <c r="AT132" i="1"/>
  <c r="AA132" i="1"/>
  <c r="AK132" i="1"/>
  <c r="AU132" i="1"/>
  <c r="AB132" i="1"/>
  <c r="AL132" i="1"/>
  <c r="AV132" i="1"/>
  <c r="BA132" i="1"/>
  <c r="BC132" i="1"/>
  <c r="BD132" i="1"/>
  <c r="BE132" i="1"/>
  <c r="BF132" i="1"/>
  <c r="BG132" i="1"/>
  <c r="BH132" i="1"/>
  <c r="H133" i="1"/>
  <c r="I133" i="1"/>
  <c r="J133" i="1"/>
  <c r="K133" i="1"/>
  <c r="AX133" i="1"/>
  <c r="L133" i="1"/>
  <c r="M133" i="1"/>
  <c r="N133" i="1"/>
  <c r="O133" i="1"/>
  <c r="P133" i="1"/>
  <c r="AY133" i="1"/>
  <c r="T133" i="1"/>
  <c r="AD133" i="1"/>
  <c r="AN133" i="1"/>
  <c r="U133" i="1"/>
  <c r="AE133" i="1"/>
  <c r="AO133" i="1"/>
  <c r="V133" i="1"/>
  <c r="AF133" i="1"/>
  <c r="AP133" i="1"/>
  <c r="W133" i="1"/>
  <c r="AG133" i="1"/>
  <c r="AQ133" i="1"/>
  <c r="AZ133" i="1"/>
  <c r="BB133" i="1"/>
  <c r="X133" i="1"/>
  <c r="AH133" i="1"/>
  <c r="AR133" i="1"/>
  <c r="Y133" i="1"/>
  <c r="AI133" i="1"/>
  <c r="AS133" i="1"/>
  <c r="Z133" i="1"/>
  <c r="AJ133" i="1"/>
  <c r="AT133" i="1"/>
  <c r="AA133" i="1"/>
  <c r="AK133" i="1"/>
  <c r="AU133" i="1"/>
  <c r="AB133" i="1"/>
  <c r="AL133" i="1"/>
  <c r="AV133" i="1"/>
  <c r="BA133" i="1"/>
  <c r="BC133" i="1"/>
  <c r="BD133" i="1"/>
  <c r="BE133" i="1"/>
  <c r="BF133" i="1"/>
  <c r="BG133" i="1"/>
  <c r="BH133" i="1"/>
  <c r="H134" i="1"/>
  <c r="I134" i="1"/>
  <c r="J134" i="1"/>
  <c r="K134" i="1"/>
  <c r="AX134" i="1"/>
  <c r="L134" i="1"/>
  <c r="M134" i="1"/>
  <c r="N134" i="1"/>
  <c r="O134" i="1"/>
  <c r="P134" i="1"/>
  <c r="AY134" i="1"/>
  <c r="T134" i="1"/>
  <c r="AD134" i="1"/>
  <c r="AN134" i="1"/>
  <c r="U134" i="1"/>
  <c r="AE134" i="1"/>
  <c r="AO134" i="1"/>
  <c r="V134" i="1"/>
  <c r="AF134" i="1"/>
  <c r="AP134" i="1"/>
  <c r="W134" i="1"/>
  <c r="AG134" i="1"/>
  <c r="AQ134" i="1"/>
  <c r="AZ134" i="1"/>
  <c r="BB134" i="1"/>
  <c r="X134" i="1"/>
  <c r="AH134" i="1"/>
  <c r="AR134" i="1"/>
  <c r="Y134" i="1"/>
  <c r="AI134" i="1"/>
  <c r="AS134" i="1"/>
  <c r="Z134" i="1"/>
  <c r="AJ134" i="1"/>
  <c r="AT134" i="1"/>
  <c r="AA134" i="1"/>
  <c r="AK134" i="1"/>
  <c r="AU134" i="1"/>
  <c r="AB134" i="1"/>
  <c r="AL134" i="1"/>
  <c r="AV134" i="1"/>
  <c r="BA134" i="1"/>
  <c r="BC134" i="1"/>
  <c r="BD134" i="1"/>
  <c r="BE134" i="1"/>
  <c r="BF134" i="1"/>
  <c r="BG134" i="1"/>
  <c r="BH134" i="1"/>
  <c r="H135" i="1"/>
  <c r="I135" i="1"/>
  <c r="J135" i="1"/>
  <c r="K135" i="1"/>
  <c r="AX135" i="1"/>
  <c r="L135" i="1"/>
  <c r="M135" i="1"/>
  <c r="N135" i="1"/>
  <c r="O135" i="1"/>
  <c r="P135" i="1"/>
  <c r="AY135" i="1"/>
  <c r="T135" i="1"/>
  <c r="AD135" i="1"/>
  <c r="AN135" i="1"/>
  <c r="U135" i="1"/>
  <c r="AE135" i="1"/>
  <c r="AO135" i="1"/>
  <c r="V135" i="1"/>
  <c r="AF135" i="1"/>
  <c r="AP135" i="1"/>
  <c r="W135" i="1"/>
  <c r="AG135" i="1"/>
  <c r="AQ135" i="1"/>
  <c r="AZ135" i="1"/>
  <c r="BB135" i="1"/>
  <c r="X135" i="1"/>
  <c r="AH135" i="1"/>
  <c r="AR135" i="1"/>
  <c r="Y135" i="1"/>
  <c r="AI135" i="1"/>
  <c r="AS135" i="1"/>
  <c r="Z135" i="1"/>
  <c r="AJ135" i="1"/>
  <c r="AT135" i="1"/>
  <c r="AA135" i="1"/>
  <c r="AK135" i="1"/>
  <c r="AU135" i="1"/>
  <c r="AB135" i="1"/>
  <c r="AL135" i="1"/>
  <c r="AV135" i="1"/>
  <c r="BA135" i="1"/>
  <c r="BC135" i="1"/>
  <c r="BD135" i="1"/>
  <c r="BE135" i="1"/>
  <c r="BF135" i="1"/>
  <c r="BG135" i="1"/>
  <c r="BH135" i="1"/>
  <c r="H136" i="1"/>
  <c r="I136" i="1"/>
  <c r="J136" i="1"/>
  <c r="K136" i="1"/>
  <c r="AX136" i="1"/>
  <c r="L136" i="1"/>
  <c r="M136" i="1"/>
  <c r="N136" i="1"/>
  <c r="O136" i="1"/>
  <c r="P136" i="1"/>
  <c r="AY136" i="1"/>
  <c r="T136" i="1"/>
  <c r="AD136" i="1"/>
  <c r="AN136" i="1"/>
  <c r="U136" i="1"/>
  <c r="AE136" i="1"/>
  <c r="AO136" i="1"/>
  <c r="V136" i="1"/>
  <c r="AF136" i="1"/>
  <c r="AP136" i="1"/>
  <c r="W136" i="1"/>
  <c r="AG136" i="1"/>
  <c r="AQ136" i="1"/>
  <c r="AZ136" i="1"/>
  <c r="BB136" i="1"/>
  <c r="X136" i="1"/>
  <c r="AH136" i="1"/>
  <c r="AR136" i="1"/>
  <c r="Y136" i="1"/>
  <c r="AI136" i="1"/>
  <c r="AS136" i="1"/>
  <c r="Z136" i="1"/>
  <c r="AJ136" i="1"/>
  <c r="AT136" i="1"/>
  <c r="AA136" i="1"/>
  <c r="AK136" i="1"/>
  <c r="AU136" i="1"/>
  <c r="AB136" i="1"/>
  <c r="AL136" i="1"/>
  <c r="AV136" i="1"/>
  <c r="BA136" i="1"/>
  <c r="BC136" i="1"/>
  <c r="BD136" i="1"/>
  <c r="BE136" i="1"/>
  <c r="BF136" i="1"/>
  <c r="BG136" i="1"/>
  <c r="BH136" i="1"/>
  <c r="H137" i="1"/>
  <c r="I137" i="1"/>
  <c r="J137" i="1"/>
  <c r="K137" i="1"/>
  <c r="AX137" i="1"/>
  <c r="L137" i="1"/>
  <c r="M137" i="1"/>
  <c r="N137" i="1"/>
  <c r="O137" i="1"/>
  <c r="P137" i="1"/>
  <c r="AY137" i="1"/>
  <c r="T137" i="1"/>
  <c r="AD137" i="1"/>
  <c r="AN137" i="1"/>
  <c r="U137" i="1"/>
  <c r="AE137" i="1"/>
  <c r="AO137" i="1"/>
  <c r="V137" i="1"/>
  <c r="AF137" i="1"/>
  <c r="AP137" i="1"/>
  <c r="W137" i="1"/>
  <c r="AG137" i="1"/>
  <c r="AQ137" i="1"/>
  <c r="AZ137" i="1"/>
  <c r="BB137" i="1"/>
  <c r="X137" i="1"/>
  <c r="AH137" i="1"/>
  <c r="AR137" i="1"/>
  <c r="Y137" i="1"/>
  <c r="AI137" i="1"/>
  <c r="AS137" i="1"/>
  <c r="Z137" i="1"/>
  <c r="AJ137" i="1"/>
  <c r="AT137" i="1"/>
  <c r="AA137" i="1"/>
  <c r="AK137" i="1"/>
  <c r="AU137" i="1"/>
  <c r="AB137" i="1"/>
  <c r="AL137" i="1"/>
  <c r="AV137" i="1"/>
  <c r="BA137" i="1"/>
  <c r="BC137" i="1"/>
  <c r="BD137" i="1"/>
  <c r="BE137" i="1"/>
  <c r="BF137" i="1"/>
  <c r="BG137" i="1"/>
  <c r="BH137" i="1"/>
  <c r="H138" i="1"/>
  <c r="I138" i="1"/>
  <c r="J138" i="1"/>
  <c r="K138" i="1"/>
  <c r="AX138" i="1"/>
  <c r="L138" i="1"/>
  <c r="M138" i="1"/>
  <c r="N138" i="1"/>
  <c r="O138" i="1"/>
  <c r="P138" i="1"/>
  <c r="AY138" i="1"/>
  <c r="T138" i="1"/>
  <c r="AD138" i="1"/>
  <c r="AN138" i="1"/>
  <c r="U138" i="1"/>
  <c r="AE138" i="1"/>
  <c r="AO138" i="1"/>
  <c r="V138" i="1"/>
  <c r="AF138" i="1"/>
  <c r="AP138" i="1"/>
  <c r="W138" i="1"/>
  <c r="AG138" i="1"/>
  <c r="AQ138" i="1"/>
  <c r="AZ138" i="1"/>
  <c r="BB138" i="1"/>
  <c r="X138" i="1"/>
  <c r="AH138" i="1"/>
  <c r="AR138" i="1"/>
  <c r="Y138" i="1"/>
  <c r="AI138" i="1"/>
  <c r="AS138" i="1"/>
  <c r="Z138" i="1"/>
  <c r="AJ138" i="1"/>
  <c r="AT138" i="1"/>
  <c r="AA138" i="1"/>
  <c r="AK138" i="1"/>
  <c r="AU138" i="1"/>
  <c r="AB138" i="1"/>
  <c r="AL138" i="1"/>
  <c r="AV138" i="1"/>
  <c r="BA138" i="1"/>
  <c r="BC138" i="1"/>
  <c r="BD138" i="1"/>
  <c r="BE138" i="1"/>
  <c r="BF138" i="1"/>
  <c r="BG138" i="1"/>
  <c r="BH138" i="1"/>
  <c r="H139" i="1"/>
  <c r="I139" i="1"/>
  <c r="J139" i="1"/>
  <c r="K139" i="1"/>
  <c r="AX139" i="1"/>
  <c r="L139" i="1"/>
  <c r="M139" i="1"/>
  <c r="N139" i="1"/>
  <c r="O139" i="1"/>
  <c r="P139" i="1"/>
  <c r="AY139" i="1"/>
  <c r="T139" i="1"/>
  <c r="AD139" i="1"/>
  <c r="AN139" i="1"/>
  <c r="U139" i="1"/>
  <c r="AE139" i="1"/>
  <c r="AO139" i="1"/>
  <c r="V139" i="1"/>
  <c r="AF139" i="1"/>
  <c r="AP139" i="1"/>
  <c r="W139" i="1"/>
  <c r="AG139" i="1"/>
  <c r="AQ139" i="1"/>
  <c r="AZ139" i="1"/>
  <c r="BB139" i="1"/>
  <c r="X139" i="1"/>
  <c r="AH139" i="1"/>
  <c r="AR139" i="1"/>
  <c r="Y139" i="1"/>
  <c r="AI139" i="1"/>
  <c r="AS139" i="1"/>
  <c r="Z139" i="1"/>
  <c r="AJ139" i="1"/>
  <c r="AT139" i="1"/>
  <c r="AA139" i="1"/>
  <c r="AK139" i="1"/>
  <c r="AU139" i="1"/>
  <c r="AB139" i="1"/>
  <c r="AL139" i="1"/>
  <c r="AV139" i="1"/>
  <c r="BA139" i="1"/>
  <c r="BC139" i="1"/>
  <c r="BD139" i="1"/>
  <c r="BE139" i="1"/>
  <c r="BF139" i="1"/>
  <c r="BG139" i="1"/>
  <c r="BH139" i="1"/>
  <c r="H140" i="1"/>
  <c r="I140" i="1"/>
  <c r="J140" i="1"/>
  <c r="K140" i="1"/>
  <c r="AX140" i="1"/>
  <c r="L140" i="1"/>
  <c r="M140" i="1"/>
  <c r="N140" i="1"/>
  <c r="O140" i="1"/>
  <c r="P140" i="1"/>
  <c r="AY140" i="1"/>
  <c r="T140" i="1"/>
  <c r="AD140" i="1"/>
  <c r="AN140" i="1"/>
  <c r="U140" i="1"/>
  <c r="AE140" i="1"/>
  <c r="AO140" i="1"/>
  <c r="V140" i="1"/>
  <c r="AF140" i="1"/>
  <c r="AP140" i="1"/>
  <c r="W140" i="1"/>
  <c r="AG140" i="1"/>
  <c r="AQ140" i="1"/>
  <c r="AZ140" i="1"/>
  <c r="BB140" i="1"/>
  <c r="X140" i="1"/>
  <c r="AH140" i="1"/>
  <c r="AR140" i="1"/>
  <c r="Y140" i="1"/>
  <c r="AI140" i="1"/>
  <c r="AS140" i="1"/>
  <c r="Z140" i="1"/>
  <c r="AJ140" i="1"/>
  <c r="AT140" i="1"/>
  <c r="AA140" i="1"/>
  <c r="AK140" i="1"/>
  <c r="AU140" i="1"/>
  <c r="AB140" i="1"/>
  <c r="AL140" i="1"/>
  <c r="AV140" i="1"/>
  <c r="BA140" i="1"/>
  <c r="BC140" i="1"/>
  <c r="BD140" i="1"/>
  <c r="BE140" i="1"/>
  <c r="BF140" i="1"/>
  <c r="BG140" i="1"/>
  <c r="BH140" i="1"/>
  <c r="H141" i="1"/>
  <c r="I141" i="1"/>
  <c r="J141" i="1"/>
  <c r="K141" i="1"/>
  <c r="AX141" i="1"/>
  <c r="L141" i="1"/>
  <c r="M141" i="1"/>
  <c r="N141" i="1"/>
  <c r="O141" i="1"/>
  <c r="P141" i="1"/>
  <c r="AY141" i="1"/>
  <c r="T141" i="1"/>
  <c r="AD141" i="1"/>
  <c r="AN141" i="1"/>
  <c r="U141" i="1"/>
  <c r="AE141" i="1"/>
  <c r="AO141" i="1"/>
  <c r="V141" i="1"/>
  <c r="AF141" i="1"/>
  <c r="AP141" i="1"/>
  <c r="W141" i="1"/>
  <c r="AG141" i="1"/>
  <c r="AQ141" i="1"/>
  <c r="AZ141" i="1"/>
  <c r="BB141" i="1"/>
  <c r="X141" i="1"/>
  <c r="AH141" i="1"/>
  <c r="AR141" i="1"/>
  <c r="Y141" i="1"/>
  <c r="AI141" i="1"/>
  <c r="AS141" i="1"/>
  <c r="Z141" i="1"/>
  <c r="AJ141" i="1"/>
  <c r="AT141" i="1"/>
  <c r="AA141" i="1"/>
  <c r="AK141" i="1"/>
  <c r="AU141" i="1"/>
  <c r="AB141" i="1"/>
  <c r="AL141" i="1"/>
  <c r="AV141" i="1"/>
  <c r="BA141" i="1"/>
  <c r="BC141" i="1"/>
  <c r="BD141" i="1"/>
  <c r="BE141" i="1"/>
  <c r="BF141" i="1"/>
  <c r="BG141" i="1"/>
  <c r="BH141" i="1"/>
  <c r="H142" i="1"/>
  <c r="I142" i="1"/>
  <c r="J142" i="1"/>
  <c r="K142" i="1"/>
  <c r="AX142" i="1"/>
  <c r="L142" i="1"/>
  <c r="M142" i="1"/>
  <c r="N142" i="1"/>
  <c r="O142" i="1"/>
  <c r="P142" i="1"/>
  <c r="AY142" i="1"/>
  <c r="T142" i="1"/>
  <c r="AD142" i="1"/>
  <c r="AN142" i="1"/>
  <c r="U142" i="1"/>
  <c r="AE142" i="1"/>
  <c r="AO142" i="1"/>
  <c r="V142" i="1"/>
  <c r="AF142" i="1"/>
  <c r="AP142" i="1"/>
  <c r="W142" i="1"/>
  <c r="AG142" i="1"/>
  <c r="AQ142" i="1"/>
  <c r="AZ142" i="1"/>
  <c r="BB142" i="1"/>
  <c r="X142" i="1"/>
  <c r="AH142" i="1"/>
  <c r="AR142" i="1"/>
  <c r="Y142" i="1"/>
  <c r="AI142" i="1"/>
  <c r="AS142" i="1"/>
  <c r="Z142" i="1"/>
  <c r="AJ142" i="1"/>
  <c r="AT142" i="1"/>
  <c r="AA142" i="1"/>
  <c r="AK142" i="1"/>
  <c r="AU142" i="1"/>
  <c r="AB142" i="1"/>
  <c r="AL142" i="1"/>
  <c r="AV142" i="1"/>
  <c r="BA142" i="1"/>
  <c r="BC142" i="1"/>
  <c r="BD142" i="1"/>
  <c r="BE142" i="1"/>
  <c r="BF142" i="1"/>
  <c r="BG142" i="1"/>
  <c r="BH142" i="1"/>
  <c r="H143" i="1"/>
  <c r="I143" i="1"/>
  <c r="J143" i="1"/>
  <c r="K143" i="1"/>
  <c r="AX143" i="1"/>
  <c r="L143" i="1"/>
  <c r="M143" i="1"/>
  <c r="N143" i="1"/>
  <c r="O143" i="1"/>
  <c r="P143" i="1"/>
  <c r="AY143" i="1"/>
  <c r="T143" i="1"/>
  <c r="AD143" i="1"/>
  <c r="AN143" i="1"/>
  <c r="U143" i="1"/>
  <c r="AE143" i="1"/>
  <c r="AO143" i="1"/>
  <c r="V143" i="1"/>
  <c r="AF143" i="1"/>
  <c r="AP143" i="1"/>
  <c r="W143" i="1"/>
  <c r="AG143" i="1"/>
  <c r="AQ143" i="1"/>
  <c r="AZ143" i="1"/>
  <c r="BB143" i="1"/>
  <c r="X143" i="1"/>
  <c r="AH143" i="1"/>
  <c r="AR143" i="1"/>
  <c r="Y143" i="1"/>
  <c r="AI143" i="1"/>
  <c r="AS143" i="1"/>
  <c r="Z143" i="1"/>
  <c r="AJ143" i="1"/>
  <c r="AT143" i="1"/>
  <c r="AA143" i="1"/>
  <c r="AK143" i="1"/>
  <c r="AU143" i="1"/>
  <c r="AB143" i="1"/>
  <c r="AL143" i="1"/>
  <c r="AV143" i="1"/>
  <c r="BA143" i="1"/>
  <c r="BC143" i="1"/>
  <c r="BD143" i="1"/>
  <c r="BE143" i="1"/>
  <c r="BF143" i="1"/>
  <c r="BG143" i="1"/>
  <c r="BH143" i="1"/>
  <c r="H144" i="1"/>
  <c r="I144" i="1"/>
  <c r="J144" i="1"/>
  <c r="K144" i="1"/>
  <c r="AX144" i="1"/>
  <c r="L144" i="1"/>
  <c r="M144" i="1"/>
  <c r="N144" i="1"/>
  <c r="O144" i="1"/>
  <c r="P144" i="1"/>
  <c r="AY144" i="1"/>
  <c r="T144" i="1"/>
  <c r="AD144" i="1"/>
  <c r="AN144" i="1"/>
  <c r="U144" i="1"/>
  <c r="AE144" i="1"/>
  <c r="AO144" i="1"/>
  <c r="V144" i="1"/>
  <c r="AF144" i="1"/>
  <c r="AP144" i="1"/>
  <c r="W144" i="1"/>
  <c r="AG144" i="1"/>
  <c r="AQ144" i="1"/>
  <c r="AZ144" i="1"/>
  <c r="BB144" i="1"/>
  <c r="X144" i="1"/>
  <c r="AH144" i="1"/>
  <c r="AR144" i="1"/>
  <c r="Y144" i="1"/>
  <c r="AI144" i="1"/>
  <c r="AS144" i="1"/>
  <c r="Z144" i="1"/>
  <c r="AJ144" i="1"/>
  <c r="AT144" i="1"/>
  <c r="AA144" i="1"/>
  <c r="AK144" i="1"/>
  <c r="AU144" i="1"/>
  <c r="AB144" i="1"/>
  <c r="AL144" i="1"/>
  <c r="AV144" i="1"/>
  <c r="BA144" i="1"/>
  <c r="BC144" i="1"/>
  <c r="BD144" i="1"/>
  <c r="BE144" i="1"/>
  <c r="BF144" i="1"/>
  <c r="BG144" i="1"/>
  <c r="BH144" i="1"/>
  <c r="H145" i="1"/>
  <c r="I145" i="1"/>
  <c r="J145" i="1"/>
  <c r="K145" i="1"/>
  <c r="AX145" i="1"/>
  <c r="L145" i="1"/>
  <c r="M145" i="1"/>
  <c r="N145" i="1"/>
  <c r="O145" i="1"/>
  <c r="P145" i="1"/>
  <c r="AY145" i="1"/>
  <c r="T145" i="1"/>
  <c r="AD145" i="1"/>
  <c r="AN145" i="1"/>
  <c r="U145" i="1"/>
  <c r="AE145" i="1"/>
  <c r="AO145" i="1"/>
  <c r="V145" i="1"/>
  <c r="AF145" i="1"/>
  <c r="AP145" i="1"/>
  <c r="W145" i="1"/>
  <c r="AG145" i="1"/>
  <c r="AQ145" i="1"/>
  <c r="AZ145" i="1"/>
  <c r="BB145" i="1"/>
  <c r="X145" i="1"/>
  <c r="AH145" i="1"/>
  <c r="AR145" i="1"/>
  <c r="Y145" i="1"/>
  <c r="AI145" i="1"/>
  <c r="AS145" i="1"/>
  <c r="Z145" i="1"/>
  <c r="AJ145" i="1"/>
  <c r="AT145" i="1"/>
  <c r="AA145" i="1"/>
  <c r="AK145" i="1"/>
  <c r="AU145" i="1"/>
  <c r="AB145" i="1"/>
  <c r="AL145" i="1"/>
  <c r="AV145" i="1"/>
  <c r="BA145" i="1"/>
  <c r="BC145" i="1"/>
  <c r="BD145" i="1"/>
  <c r="BE145" i="1"/>
  <c r="BF145" i="1"/>
  <c r="BG145" i="1"/>
  <c r="BH145" i="1"/>
  <c r="H146" i="1"/>
  <c r="I146" i="1"/>
  <c r="J146" i="1"/>
  <c r="K146" i="1"/>
  <c r="AX146" i="1"/>
  <c r="L146" i="1"/>
  <c r="M146" i="1"/>
  <c r="N146" i="1"/>
  <c r="O146" i="1"/>
  <c r="P146" i="1"/>
  <c r="AY146" i="1"/>
  <c r="T146" i="1"/>
  <c r="AD146" i="1"/>
  <c r="AN146" i="1"/>
  <c r="U146" i="1"/>
  <c r="AE146" i="1"/>
  <c r="AO146" i="1"/>
  <c r="V146" i="1"/>
  <c r="AF146" i="1"/>
  <c r="AP146" i="1"/>
  <c r="W146" i="1"/>
  <c r="AG146" i="1"/>
  <c r="AQ146" i="1"/>
  <c r="AZ146" i="1"/>
  <c r="BB146" i="1"/>
  <c r="X146" i="1"/>
  <c r="AH146" i="1"/>
  <c r="AR146" i="1"/>
  <c r="Y146" i="1"/>
  <c r="AI146" i="1"/>
  <c r="AS146" i="1"/>
  <c r="Z146" i="1"/>
  <c r="AJ146" i="1"/>
  <c r="AT146" i="1"/>
  <c r="AA146" i="1"/>
  <c r="AK146" i="1"/>
  <c r="AU146" i="1"/>
  <c r="AB146" i="1"/>
  <c r="AL146" i="1"/>
  <c r="AV146" i="1"/>
  <c r="BA146" i="1"/>
  <c r="BC146" i="1"/>
  <c r="BD146" i="1"/>
  <c r="BE146" i="1"/>
  <c r="BF146" i="1"/>
  <c r="BG146" i="1"/>
  <c r="BH146" i="1"/>
  <c r="H147" i="1"/>
  <c r="I147" i="1"/>
  <c r="J147" i="1"/>
  <c r="K147" i="1"/>
  <c r="AX147" i="1"/>
  <c r="L147" i="1"/>
  <c r="M147" i="1"/>
  <c r="N147" i="1"/>
  <c r="O147" i="1"/>
  <c r="P147" i="1"/>
  <c r="AY147" i="1"/>
  <c r="T147" i="1"/>
  <c r="AD147" i="1"/>
  <c r="AN147" i="1"/>
  <c r="U147" i="1"/>
  <c r="AE147" i="1"/>
  <c r="AO147" i="1"/>
  <c r="V147" i="1"/>
  <c r="AF147" i="1"/>
  <c r="AP147" i="1"/>
  <c r="W147" i="1"/>
  <c r="AG147" i="1"/>
  <c r="AQ147" i="1"/>
  <c r="AZ147" i="1"/>
  <c r="BB147" i="1"/>
  <c r="X147" i="1"/>
  <c r="AH147" i="1"/>
  <c r="AR147" i="1"/>
  <c r="Y147" i="1"/>
  <c r="AI147" i="1"/>
  <c r="AS147" i="1"/>
  <c r="Z147" i="1"/>
  <c r="AJ147" i="1"/>
  <c r="AT147" i="1"/>
  <c r="AA147" i="1"/>
  <c r="AK147" i="1"/>
  <c r="AU147" i="1"/>
  <c r="AB147" i="1"/>
  <c r="AL147" i="1"/>
  <c r="AV147" i="1"/>
  <c r="BA147" i="1"/>
  <c r="BC147" i="1"/>
  <c r="BD147" i="1"/>
  <c r="BE147" i="1"/>
  <c r="BF147" i="1"/>
  <c r="BG147" i="1"/>
  <c r="BH147" i="1"/>
  <c r="H148" i="1"/>
  <c r="I148" i="1"/>
  <c r="J148" i="1"/>
  <c r="K148" i="1"/>
  <c r="AX148" i="1"/>
  <c r="L148" i="1"/>
  <c r="M148" i="1"/>
  <c r="N148" i="1"/>
  <c r="O148" i="1"/>
  <c r="P148" i="1"/>
  <c r="AY148" i="1"/>
  <c r="T148" i="1"/>
  <c r="AD148" i="1"/>
  <c r="AN148" i="1"/>
  <c r="U148" i="1"/>
  <c r="AE148" i="1"/>
  <c r="AO148" i="1"/>
  <c r="V148" i="1"/>
  <c r="AF148" i="1"/>
  <c r="AP148" i="1"/>
  <c r="W148" i="1"/>
  <c r="AG148" i="1"/>
  <c r="AQ148" i="1"/>
  <c r="AZ148" i="1"/>
  <c r="BB148" i="1"/>
  <c r="X148" i="1"/>
  <c r="AH148" i="1"/>
  <c r="AR148" i="1"/>
  <c r="Y148" i="1"/>
  <c r="AI148" i="1"/>
  <c r="AS148" i="1"/>
  <c r="Z148" i="1"/>
  <c r="AJ148" i="1"/>
  <c r="AT148" i="1"/>
  <c r="AA148" i="1"/>
  <c r="AK148" i="1"/>
  <c r="AU148" i="1"/>
  <c r="AB148" i="1"/>
  <c r="AL148" i="1"/>
  <c r="AV148" i="1"/>
  <c r="BA148" i="1"/>
  <c r="BC148" i="1"/>
  <c r="BD148" i="1"/>
  <c r="BE148" i="1"/>
  <c r="BF148" i="1"/>
  <c r="BG148" i="1"/>
  <c r="BH148" i="1"/>
  <c r="H149" i="1"/>
  <c r="I149" i="1"/>
  <c r="J149" i="1"/>
  <c r="K149" i="1"/>
  <c r="AX149" i="1"/>
  <c r="L149" i="1"/>
  <c r="M149" i="1"/>
  <c r="N149" i="1"/>
  <c r="O149" i="1"/>
  <c r="P149" i="1"/>
  <c r="AY149" i="1"/>
  <c r="T149" i="1"/>
  <c r="AD149" i="1"/>
  <c r="AN149" i="1"/>
  <c r="U149" i="1"/>
  <c r="AE149" i="1"/>
  <c r="AO149" i="1"/>
  <c r="V149" i="1"/>
  <c r="AF149" i="1"/>
  <c r="AP149" i="1"/>
  <c r="W149" i="1"/>
  <c r="AG149" i="1"/>
  <c r="AQ149" i="1"/>
  <c r="AZ149" i="1"/>
  <c r="BB149" i="1"/>
  <c r="X149" i="1"/>
  <c r="AH149" i="1"/>
  <c r="AR149" i="1"/>
  <c r="Y149" i="1"/>
  <c r="AI149" i="1"/>
  <c r="AS149" i="1"/>
  <c r="Z149" i="1"/>
  <c r="AJ149" i="1"/>
  <c r="AT149" i="1"/>
  <c r="AA149" i="1"/>
  <c r="AK149" i="1"/>
  <c r="AU149" i="1"/>
  <c r="AB149" i="1"/>
  <c r="AL149" i="1"/>
  <c r="AV149" i="1"/>
  <c r="BA149" i="1"/>
  <c r="BC149" i="1"/>
  <c r="BD149" i="1"/>
  <c r="BE149" i="1"/>
  <c r="BF149" i="1"/>
  <c r="BG149" i="1"/>
  <c r="BH149" i="1"/>
  <c r="H150" i="1"/>
  <c r="I150" i="1"/>
  <c r="J150" i="1"/>
  <c r="K150" i="1"/>
  <c r="AX150" i="1"/>
  <c r="L150" i="1"/>
  <c r="M150" i="1"/>
  <c r="N150" i="1"/>
  <c r="O150" i="1"/>
  <c r="P150" i="1"/>
  <c r="AY150" i="1"/>
  <c r="T150" i="1"/>
  <c r="AD150" i="1"/>
  <c r="AN150" i="1"/>
  <c r="U150" i="1"/>
  <c r="AE150" i="1"/>
  <c r="AO150" i="1"/>
  <c r="V150" i="1"/>
  <c r="AF150" i="1"/>
  <c r="AP150" i="1"/>
  <c r="W150" i="1"/>
  <c r="AG150" i="1"/>
  <c r="AQ150" i="1"/>
  <c r="AZ150" i="1"/>
  <c r="BB150" i="1"/>
  <c r="X150" i="1"/>
  <c r="AH150" i="1"/>
  <c r="AR150" i="1"/>
  <c r="Y150" i="1"/>
  <c r="AI150" i="1"/>
  <c r="AS150" i="1"/>
  <c r="Z150" i="1"/>
  <c r="AJ150" i="1"/>
  <c r="AT150" i="1"/>
  <c r="AA150" i="1"/>
  <c r="AK150" i="1"/>
  <c r="AU150" i="1"/>
  <c r="AB150" i="1"/>
  <c r="AL150" i="1"/>
  <c r="AV150" i="1"/>
  <c r="BA150" i="1"/>
  <c r="BC150" i="1"/>
  <c r="BD150" i="1"/>
  <c r="BE150" i="1"/>
  <c r="BF150" i="1"/>
  <c r="BG150" i="1"/>
  <c r="BH150" i="1"/>
  <c r="H151" i="1"/>
  <c r="I151" i="1"/>
  <c r="J151" i="1"/>
  <c r="K151" i="1"/>
  <c r="AX151" i="1"/>
  <c r="L151" i="1"/>
  <c r="M151" i="1"/>
  <c r="N151" i="1"/>
  <c r="O151" i="1"/>
  <c r="P151" i="1"/>
  <c r="AY151" i="1"/>
  <c r="T151" i="1"/>
  <c r="AD151" i="1"/>
  <c r="AN151" i="1"/>
  <c r="U151" i="1"/>
  <c r="AE151" i="1"/>
  <c r="AO151" i="1"/>
  <c r="V151" i="1"/>
  <c r="AF151" i="1"/>
  <c r="AP151" i="1"/>
  <c r="W151" i="1"/>
  <c r="AG151" i="1"/>
  <c r="AQ151" i="1"/>
  <c r="AZ151" i="1"/>
  <c r="BB151" i="1"/>
  <c r="X151" i="1"/>
  <c r="AH151" i="1"/>
  <c r="AR151" i="1"/>
  <c r="Y151" i="1"/>
  <c r="AI151" i="1"/>
  <c r="AS151" i="1"/>
  <c r="Z151" i="1"/>
  <c r="AJ151" i="1"/>
  <c r="AT151" i="1"/>
  <c r="AA151" i="1"/>
  <c r="AK151" i="1"/>
  <c r="AU151" i="1"/>
  <c r="AB151" i="1"/>
  <c r="AL151" i="1"/>
  <c r="AV151" i="1"/>
  <c r="BA151" i="1"/>
  <c r="BC151" i="1"/>
  <c r="BD151" i="1"/>
  <c r="BE151" i="1"/>
  <c r="BF151" i="1"/>
  <c r="BG151" i="1"/>
  <c r="BH151" i="1"/>
  <c r="H152" i="1"/>
  <c r="I152" i="1"/>
  <c r="J152" i="1"/>
  <c r="K152" i="1"/>
  <c r="AX152" i="1"/>
  <c r="L152" i="1"/>
  <c r="M152" i="1"/>
  <c r="N152" i="1"/>
  <c r="O152" i="1"/>
  <c r="P152" i="1"/>
  <c r="AY152" i="1"/>
  <c r="T152" i="1"/>
  <c r="AD152" i="1"/>
  <c r="AN152" i="1"/>
  <c r="U152" i="1"/>
  <c r="AE152" i="1"/>
  <c r="AO152" i="1"/>
  <c r="V152" i="1"/>
  <c r="AF152" i="1"/>
  <c r="AP152" i="1"/>
  <c r="W152" i="1"/>
  <c r="AG152" i="1"/>
  <c r="AQ152" i="1"/>
  <c r="AZ152" i="1"/>
  <c r="BB152" i="1"/>
  <c r="X152" i="1"/>
  <c r="AH152" i="1"/>
  <c r="AR152" i="1"/>
  <c r="Y152" i="1"/>
  <c r="AI152" i="1"/>
  <c r="AS152" i="1"/>
  <c r="Z152" i="1"/>
  <c r="AJ152" i="1"/>
  <c r="AT152" i="1"/>
  <c r="AA152" i="1"/>
  <c r="AK152" i="1"/>
  <c r="AU152" i="1"/>
  <c r="AB152" i="1"/>
  <c r="AL152" i="1"/>
  <c r="AV152" i="1"/>
  <c r="BA152" i="1"/>
  <c r="BC152" i="1"/>
  <c r="BD152" i="1"/>
  <c r="BE152" i="1"/>
  <c r="BF152" i="1"/>
  <c r="BG152" i="1"/>
  <c r="BH152" i="1"/>
  <c r="H153" i="1"/>
  <c r="I153" i="1"/>
  <c r="J153" i="1"/>
  <c r="K153" i="1"/>
  <c r="AX153" i="1"/>
  <c r="L153" i="1"/>
  <c r="M153" i="1"/>
  <c r="N153" i="1"/>
  <c r="O153" i="1"/>
  <c r="P153" i="1"/>
  <c r="AY153" i="1"/>
  <c r="T153" i="1"/>
  <c r="AD153" i="1"/>
  <c r="AN153" i="1"/>
  <c r="U153" i="1"/>
  <c r="AE153" i="1"/>
  <c r="AO153" i="1"/>
  <c r="V153" i="1"/>
  <c r="AF153" i="1"/>
  <c r="AP153" i="1"/>
  <c r="W153" i="1"/>
  <c r="AG153" i="1"/>
  <c r="AQ153" i="1"/>
  <c r="AZ153" i="1"/>
  <c r="BB153" i="1"/>
  <c r="X153" i="1"/>
  <c r="AH153" i="1"/>
  <c r="AR153" i="1"/>
  <c r="Y153" i="1"/>
  <c r="AI153" i="1"/>
  <c r="AS153" i="1"/>
  <c r="Z153" i="1"/>
  <c r="AJ153" i="1"/>
  <c r="AT153" i="1"/>
  <c r="AA153" i="1"/>
  <c r="AK153" i="1"/>
  <c r="AU153" i="1"/>
  <c r="AB153" i="1"/>
  <c r="AL153" i="1"/>
  <c r="AV153" i="1"/>
  <c r="BA153" i="1"/>
  <c r="BC153" i="1"/>
  <c r="BD153" i="1"/>
  <c r="BE153" i="1"/>
  <c r="BF153" i="1"/>
  <c r="BG153" i="1"/>
  <c r="BH153" i="1"/>
  <c r="H154" i="1"/>
  <c r="I154" i="1"/>
  <c r="J154" i="1"/>
  <c r="K154" i="1"/>
  <c r="AX154" i="1"/>
  <c r="L154" i="1"/>
  <c r="M154" i="1"/>
  <c r="N154" i="1"/>
  <c r="O154" i="1"/>
  <c r="P154" i="1"/>
  <c r="AY154" i="1"/>
  <c r="T154" i="1"/>
  <c r="AD154" i="1"/>
  <c r="AN154" i="1"/>
  <c r="U154" i="1"/>
  <c r="AE154" i="1"/>
  <c r="AO154" i="1"/>
  <c r="V154" i="1"/>
  <c r="AF154" i="1"/>
  <c r="AP154" i="1"/>
  <c r="W154" i="1"/>
  <c r="AG154" i="1"/>
  <c r="AQ154" i="1"/>
  <c r="AZ154" i="1"/>
  <c r="BB154" i="1"/>
  <c r="X154" i="1"/>
  <c r="AH154" i="1"/>
  <c r="AR154" i="1"/>
  <c r="Y154" i="1"/>
  <c r="AI154" i="1"/>
  <c r="AS154" i="1"/>
  <c r="Z154" i="1"/>
  <c r="AJ154" i="1"/>
  <c r="AT154" i="1"/>
  <c r="AA154" i="1"/>
  <c r="AK154" i="1"/>
  <c r="AU154" i="1"/>
  <c r="AB154" i="1"/>
  <c r="AL154" i="1"/>
  <c r="AV154" i="1"/>
  <c r="BA154" i="1"/>
  <c r="BC154" i="1"/>
  <c r="BD154" i="1"/>
  <c r="BE154" i="1"/>
  <c r="BF154" i="1"/>
  <c r="BG154" i="1"/>
  <c r="BH154" i="1"/>
  <c r="H155" i="1"/>
  <c r="I155" i="1"/>
  <c r="J155" i="1"/>
  <c r="K155" i="1"/>
  <c r="AX155" i="1"/>
  <c r="L155" i="1"/>
  <c r="M155" i="1"/>
  <c r="N155" i="1"/>
  <c r="O155" i="1"/>
  <c r="P155" i="1"/>
  <c r="AY155" i="1"/>
  <c r="T155" i="1"/>
  <c r="AD155" i="1"/>
  <c r="AN155" i="1"/>
  <c r="U155" i="1"/>
  <c r="AE155" i="1"/>
  <c r="AO155" i="1"/>
  <c r="V155" i="1"/>
  <c r="AF155" i="1"/>
  <c r="AP155" i="1"/>
  <c r="W155" i="1"/>
  <c r="AG155" i="1"/>
  <c r="AQ155" i="1"/>
  <c r="AZ155" i="1"/>
  <c r="BB155" i="1"/>
  <c r="X155" i="1"/>
  <c r="AH155" i="1"/>
  <c r="AR155" i="1"/>
  <c r="Y155" i="1"/>
  <c r="AI155" i="1"/>
  <c r="AS155" i="1"/>
  <c r="Z155" i="1"/>
  <c r="AJ155" i="1"/>
  <c r="AT155" i="1"/>
  <c r="AA155" i="1"/>
  <c r="AK155" i="1"/>
  <c r="AU155" i="1"/>
  <c r="AB155" i="1"/>
  <c r="AL155" i="1"/>
  <c r="AV155" i="1"/>
  <c r="BA155" i="1"/>
  <c r="BC155" i="1"/>
  <c r="BD155" i="1"/>
  <c r="BE155" i="1"/>
  <c r="BF155" i="1"/>
  <c r="BG155" i="1"/>
  <c r="BH155" i="1"/>
  <c r="H156" i="1"/>
  <c r="I156" i="1"/>
  <c r="J156" i="1"/>
  <c r="K156" i="1"/>
  <c r="AX156" i="1"/>
  <c r="L156" i="1"/>
  <c r="M156" i="1"/>
  <c r="N156" i="1"/>
  <c r="O156" i="1"/>
  <c r="P156" i="1"/>
  <c r="AY156" i="1"/>
  <c r="T156" i="1"/>
  <c r="AD156" i="1"/>
  <c r="AN156" i="1"/>
  <c r="U156" i="1"/>
  <c r="AE156" i="1"/>
  <c r="AO156" i="1"/>
  <c r="V156" i="1"/>
  <c r="AF156" i="1"/>
  <c r="AP156" i="1"/>
  <c r="W156" i="1"/>
  <c r="AG156" i="1"/>
  <c r="AQ156" i="1"/>
  <c r="AZ156" i="1"/>
  <c r="BB156" i="1"/>
  <c r="X156" i="1"/>
  <c r="AH156" i="1"/>
  <c r="AR156" i="1"/>
  <c r="Y156" i="1"/>
  <c r="AI156" i="1"/>
  <c r="AS156" i="1"/>
  <c r="Z156" i="1"/>
  <c r="AJ156" i="1"/>
  <c r="AT156" i="1"/>
  <c r="AA156" i="1"/>
  <c r="AK156" i="1"/>
  <c r="AU156" i="1"/>
  <c r="AB156" i="1"/>
  <c r="AL156" i="1"/>
  <c r="AV156" i="1"/>
  <c r="BA156" i="1"/>
  <c r="BC156" i="1"/>
  <c r="BD156" i="1"/>
  <c r="BE156" i="1"/>
  <c r="BF156" i="1"/>
  <c r="BG156" i="1"/>
  <c r="BH156" i="1"/>
  <c r="H157" i="1"/>
  <c r="I157" i="1"/>
  <c r="J157" i="1"/>
  <c r="K157" i="1"/>
  <c r="AX157" i="1"/>
  <c r="L157" i="1"/>
  <c r="M157" i="1"/>
  <c r="N157" i="1"/>
  <c r="O157" i="1"/>
  <c r="P157" i="1"/>
  <c r="AY157" i="1"/>
  <c r="T157" i="1"/>
  <c r="AD157" i="1"/>
  <c r="AN157" i="1"/>
  <c r="U157" i="1"/>
  <c r="AE157" i="1"/>
  <c r="AO157" i="1"/>
  <c r="V157" i="1"/>
  <c r="AF157" i="1"/>
  <c r="AP157" i="1"/>
  <c r="W157" i="1"/>
  <c r="AG157" i="1"/>
  <c r="AQ157" i="1"/>
  <c r="AZ157" i="1"/>
  <c r="BB157" i="1"/>
  <c r="X157" i="1"/>
  <c r="AH157" i="1"/>
  <c r="AR157" i="1"/>
  <c r="Y157" i="1"/>
  <c r="AI157" i="1"/>
  <c r="AS157" i="1"/>
  <c r="Z157" i="1"/>
  <c r="AJ157" i="1"/>
  <c r="AT157" i="1"/>
  <c r="AA157" i="1"/>
  <c r="AK157" i="1"/>
  <c r="AU157" i="1"/>
  <c r="AB157" i="1"/>
  <c r="AL157" i="1"/>
  <c r="AV157" i="1"/>
  <c r="BA157" i="1"/>
  <c r="BC157" i="1"/>
  <c r="BD157" i="1"/>
  <c r="BE157" i="1"/>
  <c r="BF157" i="1"/>
  <c r="BG157" i="1"/>
  <c r="BH157" i="1"/>
  <c r="H158" i="1"/>
  <c r="I158" i="1"/>
  <c r="J158" i="1"/>
  <c r="K158" i="1"/>
  <c r="AX158" i="1"/>
  <c r="L158" i="1"/>
  <c r="M158" i="1"/>
  <c r="N158" i="1"/>
  <c r="O158" i="1"/>
  <c r="P158" i="1"/>
  <c r="AY158" i="1"/>
  <c r="T158" i="1"/>
  <c r="AD158" i="1"/>
  <c r="AN158" i="1"/>
  <c r="U158" i="1"/>
  <c r="AE158" i="1"/>
  <c r="AO158" i="1"/>
  <c r="V158" i="1"/>
  <c r="AF158" i="1"/>
  <c r="AP158" i="1"/>
  <c r="W158" i="1"/>
  <c r="AG158" i="1"/>
  <c r="AQ158" i="1"/>
  <c r="AZ158" i="1"/>
  <c r="BB158" i="1"/>
  <c r="X158" i="1"/>
  <c r="AH158" i="1"/>
  <c r="AR158" i="1"/>
  <c r="Y158" i="1"/>
  <c r="AI158" i="1"/>
  <c r="AS158" i="1"/>
  <c r="Z158" i="1"/>
  <c r="AJ158" i="1"/>
  <c r="AT158" i="1"/>
  <c r="AA158" i="1"/>
  <c r="AK158" i="1"/>
  <c r="AU158" i="1"/>
  <c r="AB158" i="1"/>
  <c r="AL158" i="1"/>
  <c r="AV158" i="1"/>
  <c r="BA158" i="1"/>
  <c r="BC158" i="1"/>
  <c r="BD158" i="1"/>
  <c r="BE158" i="1"/>
  <c r="BF158" i="1"/>
  <c r="BG158" i="1"/>
  <c r="BH158" i="1"/>
  <c r="H159" i="1"/>
  <c r="I159" i="1"/>
  <c r="J159" i="1"/>
  <c r="K159" i="1"/>
  <c r="AX159" i="1"/>
  <c r="L159" i="1"/>
  <c r="M159" i="1"/>
  <c r="N159" i="1"/>
  <c r="O159" i="1"/>
  <c r="P159" i="1"/>
  <c r="AY159" i="1"/>
  <c r="T159" i="1"/>
  <c r="AD159" i="1"/>
  <c r="AN159" i="1"/>
  <c r="U159" i="1"/>
  <c r="AE159" i="1"/>
  <c r="AO159" i="1"/>
  <c r="V159" i="1"/>
  <c r="AF159" i="1"/>
  <c r="AP159" i="1"/>
  <c r="W159" i="1"/>
  <c r="AG159" i="1"/>
  <c r="AQ159" i="1"/>
  <c r="AZ159" i="1"/>
  <c r="BB159" i="1"/>
  <c r="X159" i="1"/>
  <c r="AH159" i="1"/>
  <c r="AR159" i="1"/>
  <c r="Y159" i="1"/>
  <c r="AI159" i="1"/>
  <c r="AS159" i="1"/>
  <c r="Z159" i="1"/>
  <c r="AJ159" i="1"/>
  <c r="AT159" i="1"/>
  <c r="AA159" i="1"/>
  <c r="AK159" i="1"/>
  <c r="AU159" i="1"/>
  <c r="AB159" i="1"/>
  <c r="AL159" i="1"/>
  <c r="AV159" i="1"/>
  <c r="BA159" i="1"/>
  <c r="BC159" i="1"/>
  <c r="BD159" i="1"/>
  <c r="BE159" i="1"/>
  <c r="BF159" i="1"/>
  <c r="BG159" i="1"/>
  <c r="BH159" i="1"/>
  <c r="H160" i="1"/>
  <c r="I160" i="1"/>
  <c r="J160" i="1"/>
  <c r="K160" i="1"/>
  <c r="AX160" i="1"/>
  <c r="L160" i="1"/>
  <c r="M160" i="1"/>
  <c r="N160" i="1"/>
  <c r="O160" i="1"/>
  <c r="P160" i="1"/>
  <c r="AY160" i="1"/>
  <c r="T160" i="1"/>
  <c r="AD160" i="1"/>
  <c r="AN160" i="1"/>
  <c r="U160" i="1"/>
  <c r="AE160" i="1"/>
  <c r="AO160" i="1"/>
  <c r="V160" i="1"/>
  <c r="AF160" i="1"/>
  <c r="AP160" i="1"/>
  <c r="W160" i="1"/>
  <c r="AG160" i="1"/>
  <c r="AQ160" i="1"/>
  <c r="AZ160" i="1"/>
  <c r="BB160" i="1"/>
  <c r="X160" i="1"/>
  <c r="AH160" i="1"/>
  <c r="AR160" i="1"/>
  <c r="Y160" i="1"/>
  <c r="AI160" i="1"/>
  <c r="AS160" i="1"/>
  <c r="Z160" i="1"/>
  <c r="AJ160" i="1"/>
  <c r="AT160" i="1"/>
  <c r="AA160" i="1"/>
  <c r="AK160" i="1"/>
  <c r="AU160" i="1"/>
  <c r="AB160" i="1"/>
  <c r="AL160" i="1"/>
  <c r="AV160" i="1"/>
  <c r="BA160" i="1"/>
  <c r="BC160" i="1"/>
  <c r="BD160" i="1"/>
  <c r="BE160" i="1"/>
  <c r="BF160" i="1"/>
  <c r="BG160" i="1"/>
  <c r="BH160" i="1"/>
  <c r="H161" i="1"/>
  <c r="I161" i="1"/>
  <c r="J161" i="1"/>
  <c r="K161" i="1"/>
  <c r="AX161" i="1"/>
  <c r="L161" i="1"/>
  <c r="M161" i="1"/>
  <c r="N161" i="1"/>
  <c r="O161" i="1"/>
  <c r="P161" i="1"/>
  <c r="AY161" i="1"/>
  <c r="T161" i="1"/>
  <c r="AD161" i="1"/>
  <c r="AN161" i="1"/>
  <c r="U161" i="1"/>
  <c r="AE161" i="1"/>
  <c r="AO161" i="1"/>
  <c r="V161" i="1"/>
  <c r="AF161" i="1"/>
  <c r="AP161" i="1"/>
  <c r="W161" i="1"/>
  <c r="AG161" i="1"/>
  <c r="AQ161" i="1"/>
  <c r="AZ161" i="1"/>
  <c r="BB161" i="1"/>
  <c r="X161" i="1"/>
  <c r="AH161" i="1"/>
  <c r="AR161" i="1"/>
  <c r="Y161" i="1"/>
  <c r="AI161" i="1"/>
  <c r="AS161" i="1"/>
  <c r="Z161" i="1"/>
  <c r="AJ161" i="1"/>
  <c r="AT161" i="1"/>
  <c r="AA161" i="1"/>
  <c r="AK161" i="1"/>
  <c r="AU161" i="1"/>
  <c r="AB161" i="1"/>
  <c r="AL161" i="1"/>
  <c r="AV161" i="1"/>
  <c r="BA161" i="1"/>
  <c r="BC161" i="1"/>
  <c r="BD161" i="1"/>
  <c r="BE161" i="1"/>
  <c r="BF161" i="1"/>
  <c r="BG161" i="1"/>
  <c r="BH161" i="1"/>
  <c r="H162" i="1"/>
  <c r="I162" i="1"/>
  <c r="J162" i="1"/>
  <c r="K162" i="1"/>
  <c r="AX162" i="1"/>
  <c r="L162" i="1"/>
  <c r="M162" i="1"/>
  <c r="N162" i="1"/>
  <c r="O162" i="1"/>
  <c r="P162" i="1"/>
  <c r="AY162" i="1"/>
  <c r="T162" i="1"/>
  <c r="AD162" i="1"/>
  <c r="AN162" i="1"/>
  <c r="U162" i="1"/>
  <c r="AE162" i="1"/>
  <c r="AO162" i="1"/>
  <c r="V162" i="1"/>
  <c r="AF162" i="1"/>
  <c r="AP162" i="1"/>
  <c r="W162" i="1"/>
  <c r="AG162" i="1"/>
  <c r="AQ162" i="1"/>
  <c r="AZ162" i="1"/>
  <c r="BB162" i="1"/>
  <c r="X162" i="1"/>
  <c r="AH162" i="1"/>
  <c r="AR162" i="1"/>
  <c r="Y162" i="1"/>
  <c r="AI162" i="1"/>
  <c r="AS162" i="1"/>
  <c r="Z162" i="1"/>
  <c r="AJ162" i="1"/>
  <c r="AT162" i="1"/>
  <c r="AA162" i="1"/>
  <c r="AK162" i="1"/>
  <c r="AU162" i="1"/>
  <c r="AB162" i="1"/>
  <c r="AL162" i="1"/>
  <c r="AV162" i="1"/>
  <c r="BA162" i="1"/>
  <c r="BC162" i="1"/>
  <c r="BD162" i="1"/>
  <c r="BE162" i="1"/>
  <c r="BF162" i="1"/>
  <c r="BG162" i="1"/>
  <c r="BH162" i="1"/>
  <c r="H163" i="1"/>
  <c r="I163" i="1"/>
  <c r="J163" i="1"/>
  <c r="K163" i="1"/>
  <c r="AX163" i="1"/>
  <c r="L163" i="1"/>
  <c r="M163" i="1"/>
  <c r="N163" i="1"/>
  <c r="O163" i="1"/>
  <c r="P163" i="1"/>
  <c r="AY163" i="1"/>
  <c r="T163" i="1"/>
  <c r="AD163" i="1"/>
  <c r="AN163" i="1"/>
  <c r="U163" i="1"/>
  <c r="AE163" i="1"/>
  <c r="AO163" i="1"/>
  <c r="V163" i="1"/>
  <c r="AF163" i="1"/>
  <c r="AP163" i="1"/>
  <c r="W163" i="1"/>
  <c r="AG163" i="1"/>
  <c r="AQ163" i="1"/>
  <c r="AZ163" i="1"/>
  <c r="BB163" i="1"/>
  <c r="X163" i="1"/>
  <c r="AH163" i="1"/>
  <c r="AR163" i="1"/>
  <c r="Y163" i="1"/>
  <c r="AI163" i="1"/>
  <c r="AS163" i="1"/>
  <c r="Z163" i="1"/>
  <c r="AJ163" i="1"/>
  <c r="AT163" i="1"/>
  <c r="AA163" i="1"/>
  <c r="AK163" i="1"/>
  <c r="AU163" i="1"/>
  <c r="AB163" i="1"/>
  <c r="AL163" i="1"/>
  <c r="AV163" i="1"/>
  <c r="BA163" i="1"/>
  <c r="BC163" i="1"/>
  <c r="BD163" i="1"/>
  <c r="BE163" i="1"/>
  <c r="BF163" i="1"/>
  <c r="BG163" i="1"/>
  <c r="BH163" i="1"/>
  <c r="H164" i="1"/>
  <c r="I164" i="1"/>
  <c r="J164" i="1"/>
  <c r="K164" i="1"/>
  <c r="AX164" i="1"/>
  <c r="L164" i="1"/>
  <c r="M164" i="1"/>
  <c r="N164" i="1"/>
  <c r="O164" i="1"/>
  <c r="P164" i="1"/>
  <c r="AY164" i="1"/>
  <c r="T164" i="1"/>
  <c r="AD164" i="1"/>
  <c r="AN164" i="1"/>
  <c r="U164" i="1"/>
  <c r="AE164" i="1"/>
  <c r="AO164" i="1"/>
  <c r="V164" i="1"/>
  <c r="AF164" i="1"/>
  <c r="AP164" i="1"/>
  <c r="W164" i="1"/>
  <c r="AG164" i="1"/>
  <c r="AQ164" i="1"/>
  <c r="AZ164" i="1"/>
  <c r="BB164" i="1"/>
  <c r="X164" i="1"/>
  <c r="AH164" i="1"/>
  <c r="AR164" i="1"/>
  <c r="Y164" i="1"/>
  <c r="AI164" i="1"/>
  <c r="AS164" i="1"/>
  <c r="Z164" i="1"/>
  <c r="AJ164" i="1"/>
  <c r="AT164" i="1"/>
  <c r="AA164" i="1"/>
  <c r="AK164" i="1"/>
  <c r="AU164" i="1"/>
  <c r="AB164" i="1"/>
  <c r="AL164" i="1"/>
  <c r="AV164" i="1"/>
  <c r="BA164" i="1"/>
  <c r="BC164" i="1"/>
  <c r="BD164" i="1"/>
  <c r="BE164" i="1"/>
  <c r="BF164" i="1"/>
  <c r="BG164" i="1"/>
  <c r="BH164" i="1"/>
  <c r="H165" i="1"/>
  <c r="I165" i="1"/>
  <c r="J165" i="1"/>
  <c r="K165" i="1"/>
  <c r="AX165" i="1"/>
  <c r="L165" i="1"/>
  <c r="M165" i="1"/>
  <c r="N165" i="1"/>
  <c r="O165" i="1"/>
  <c r="P165" i="1"/>
  <c r="AY165" i="1"/>
  <c r="T165" i="1"/>
  <c r="AD165" i="1"/>
  <c r="AN165" i="1"/>
  <c r="U165" i="1"/>
  <c r="AE165" i="1"/>
  <c r="AO165" i="1"/>
  <c r="V165" i="1"/>
  <c r="AF165" i="1"/>
  <c r="AP165" i="1"/>
  <c r="W165" i="1"/>
  <c r="AG165" i="1"/>
  <c r="AQ165" i="1"/>
  <c r="AZ165" i="1"/>
  <c r="BB165" i="1"/>
  <c r="X165" i="1"/>
  <c r="AH165" i="1"/>
  <c r="AR165" i="1"/>
  <c r="Y165" i="1"/>
  <c r="AI165" i="1"/>
  <c r="AS165" i="1"/>
  <c r="Z165" i="1"/>
  <c r="AJ165" i="1"/>
  <c r="AT165" i="1"/>
  <c r="AA165" i="1"/>
  <c r="AK165" i="1"/>
  <c r="AU165" i="1"/>
  <c r="AB165" i="1"/>
  <c r="AL165" i="1"/>
  <c r="AV165" i="1"/>
  <c r="BA165" i="1"/>
  <c r="BC165" i="1"/>
  <c r="BD165" i="1"/>
  <c r="BE165" i="1"/>
  <c r="BF165" i="1"/>
  <c r="BG165" i="1"/>
  <c r="BH165" i="1"/>
  <c r="H166" i="1"/>
  <c r="I166" i="1"/>
  <c r="J166" i="1"/>
  <c r="K166" i="1"/>
  <c r="AX166" i="1"/>
  <c r="L166" i="1"/>
  <c r="M166" i="1"/>
  <c r="N166" i="1"/>
  <c r="O166" i="1"/>
  <c r="P166" i="1"/>
  <c r="AY166" i="1"/>
  <c r="T166" i="1"/>
  <c r="AD166" i="1"/>
  <c r="AN166" i="1"/>
  <c r="U166" i="1"/>
  <c r="AE166" i="1"/>
  <c r="AO166" i="1"/>
  <c r="V166" i="1"/>
  <c r="AF166" i="1"/>
  <c r="AP166" i="1"/>
  <c r="W166" i="1"/>
  <c r="AG166" i="1"/>
  <c r="AQ166" i="1"/>
  <c r="AZ166" i="1"/>
  <c r="BB166" i="1"/>
  <c r="X166" i="1"/>
  <c r="AH166" i="1"/>
  <c r="AR166" i="1"/>
  <c r="Y166" i="1"/>
  <c r="AI166" i="1"/>
  <c r="AS166" i="1"/>
  <c r="Z166" i="1"/>
  <c r="AJ166" i="1"/>
  <c r="AT166" i="1"/>
  <c r="AA166" i="1"/>
  <c r="AK166" i="1"/>
  <c r="AU166" i="1"/>
  <c r="AB166" i="1"/>
  <c r="AL166" i="1"/>
  <c r="AV166" i="1"/>
  <c r="BA166" i="1"/>
  <c r="BC166" i="1"/>
  <c r="BD166" i="1"/>
  <c r="BE166" i="1"/>
  <c r="BF166" i="1"/>
  <c r="BG166" i="1"/>
  <c r="BH166" i="1"/>
  <c r="H167" i="1"/>
  <c r="I167" i="1"/>
  <c r="J167" i="1"/>
  <c r="K167" i="1"/>
  <c r="AX167" i="1"/>
  <c r="L167" i="1"/>
  <c r="M167" i="1"/>
  <c r="N167" i="1"/>
  <c r="O167" i="1"/>
  <c r="P167" i="1"/>
  <c r="AY167" i="1"/>
  <c r="T167" i="1"/>
  <c r="AD167" i="1"/>
  <c r="AN167" i="1"/>
  <c r="U167" i="1"/>
  <c r="AE167" i="1"/>
  <c r="AO167" i="1"/>
  <c r="V167" i="1"/>
  <c r="AF167" i="1"/>
  <c r="AP167" i="1"/>
  <c r="W167" i="1"/>
  <c r="AG167" i="1"/>
  <c r="AQ167" i="1"/>
  <c r="AZ167" i="1"/>
  <c r="BB167" i="1"/>
  <c r="X167" i="1"/>
  <c r="AH167" i="1"/>
  <c r="AR167" i="1"/>
  <c r="Y167" i="1"/>
  <c r="AI167" i="1"/>
  <c r="AS167" i="1"/>
  <c r="Z167" i="1"/>
  <c r="AJ167" i="1"/>
  <c r="AT167" i="1"/>
  <c r="AA167" i="1"/>
  <c r="AK167" i="1"/>
  <c r="AU167" i="1"/>
  <c r="AB167" i="1"/>
  <c r="AL167" i="1"/>
  <c r="AV167" i="1"/>
  <c r="BA167" i="1"/>
  <c r="BC167" i="1"/>
  <c r="BD167" i="1"/>
  <c r="BE167" i="1"/>
  <c r="BF167" i="1"/>
  <c r="BG167" i="1"/>
  <c r="BH167" i="1"/>
  <c r="H168" i="1"/>
  <c r="I168" i="1"/>
  <c r="J168" i="1"/>
  <c r="K168" i="1"/>
  <c r="AX168" i="1"/>
  <c r="L168" i="1"/>
  <c r="M168" i="1"/>
  <c r="N168" i="1"/>
  <c r="O168" i="1"/>
  <c r="P168" i="1"/>
  <c r="AY168" i="1"/>
  <c r="T168" i="1"/>
  <c r="AD168" i="1"/>
  <c r="AN168" i="1"/>
  <c r="U168" i="1"/>
  <c r="AE168" i="1"/>
  <c r="AO168" i="1"/>
  <c r="V168" i="1"/>
  <c r="AF168" i="1"/>
  <c r="AP168" i="1"/>
  <c r="W168" i="1"/>
  <c r="AG168" i="1"/>
  <c r="AQ168" i="1"/>
  <c r="AZ168" i="1"/>
  <c r="BB168" i="1"/>
  <c r="X168" i="1"/>
  <c r="AH168" i="1"/>
  <c r="AR168" i="1"/>
  <c r="Y168" i="1"/>
  <c r="AI168" i="1"/>
  <c r="AS168" i="1"/>
  <c r="Z168" i="1"/>
  <c r="AJ168" i="1"/>
  <c r="AT168" i="1"/>
  <c r="AA168" i="1"/>
  <c r="AK168" i="1"/>
  <c r="AU168" i="1"/>
  <c r="AB168" i="1"/>
  <c r="AL168" i="1"/>
  <c r="AV168" i="1"/>
  <c r="BA168" i="1"/>
  <c r="BC168" i="1"/>
  <c r="BD168" i="1"/>
  <c r="BE168" i="1"/>
  <c r="BF168" i="1"/>
  <c r="BG168" i="1"/>
  <c r="BH168" i="1"/>
  <c r="H169" i="1"/>
  <c r="I169" i="1"/>
  <c r="J169" i="1"/>
  <c r="K169" i="1"/>
  <c r="AX169" i="1"/>
  <c r="L169" i="1"/>
  <c r="M169" i="1"/>
  <c r="N169" i="1"/>
  <c r="O169" i="1"/>
  <c r="P169" i="1"/>
  <c r="AY169" i="1"/>
  <c r="T169" i="1"/>
  <c r="AD169" i="1"/>
  <c r="AN169" i="1"/>
  <c r="U169" i="1"/>
  <c r="AE169" i="1"/>
  <c r="AO169" i="1"/>
  <c r="V169" i="1"/>
  <c r="AF169" i="1"/>
  <c r="AP169" i="1"/>
  <c r="W169" i="1"/>
  <c r="AG169" i="1"/>
  <c r="AQ169" i="1"/>
  <c r="AZ169" i="1"/>
  <c r="BB169" i="1"/>
  <c r="X169" i="1"/>
  <c r="AH169" i="1"/>
  <c r="AR169" i="1"/>
  <c r="Y169" i="1"/>
  <c r="AI169" i="1"/>
  <c r="AS169" i="1"/>
  <c r="Z169" i="1"/>
  <c r="AJ169" i="1"/>
  <c r="AT169" i="1"/>
  <c r="AA169" i="1"/>
  <c r="AK169" i="1"/>
  <c r="AU169" i="1"/>
  <c r="AB169" i="1"/>
  <c r="AL169" i="1"/>
  <c r="AV169" i="1"/>
  <c r="BA169" i="1"/>
  <c r="BC169" i="1"/>
  <c r="BD169" i="1"/>
  <c r="BE169" i="1"/>
  <c r="BF169" i="1"/>
  <c r="BG169" i="1"/>
  <c r="BH169" i="1"/>
  <c r="H170" i="1"/>
  <c r="I170" i="1"/>
  <c r="J170" i="1"/>
  <c r="K170" i="1"/>
  <c r="AX170" i="1"/>
  <c r="L170" i="1"/>
  <c r="M170" i="1"/>
  <c r="N170" i="1"/>
  <c r="O170" i="1"/>
  <c r="P170" i="1"/>
  <c r="AY170" i="1"/>
  <c r="T170" i="1"/>
  <c r="AD170" i="1"/>
  <c r="AN170" i="1"/>
  <c r="U170" i="1"/>
  <c r="AE170" i="1"/>
  <c r="AO170" i="1"/>
  <c r="V170" i="1"/>
  <c r="AF170" i="1"/>
  <c r="AP170" i="1"/>
  <c r="W170" i="1"/>
  <c r="AG170" i="1"/>
  <c r="AQ170" i="1"/>
  <c r="AZ170" i="1"/>
  <c r="BB170" i="1"/>
  <c r="X170" i="1"/>
  <c r="AH170" i="1"/>
  <c r="AR170" i="1"/>
  <c r="Y170" i="1"/>
  <c r="AI170" i="1"/>
  <c r="AS170" i="1"/>
  <c r="Z170" i="1"/>
  <c r="AJ170" i="1"/>
  <c r="AT170" i="1"/>
  <c r="AA170" i="1"/>
  <c r="AK170" i="1"/>
  <c r="AU170" i="1"/>
  <c r="AB170" i="1"/>
  <c r="AL170" i="1"/>
  <c r="AV170" i="1"/>
  <c r="BA170" i="1"/>
  <c r="BC170" i="1"/>
  <c r="BD170" i="1"/>
  <c r="BE170" i="1"/>
  <c r="BF170" i="1"/>
  <c r="BG170" i="1"/>
  <c r="BH170" i="1"/>
  <c r="H171" i="1"/>
  <c r="I171" i="1"/>
  <c r="J171" i="1"/>
  <c r="K171" i="1"/>
  <c r="AX171" i="1"/>
  <c r="L171" i="1"/>
  <c r="M171" i="1"/>
  <c r="N171" i="1"/>
  <c r="O171" i="1"/>
  <c r="P171" i="1"/>
  <c r="AY171" i="1"/>
  <c r="T171" i="1"/>
  <c r="AD171" i="1"/>
  <c r="AN171" i="1"/>
  <c r="U171" i="1"/>
  <c r="AE171" i="1"/>
  <c r="AO171" i="1"/>
  <c r="V171" i="1"/>
  <c r="AF171" i="1"/>
  <c r="AP171" i="1"/>
  <c r="W171" i="1"/>
  <c r="AG171" i="1"/>
  <c r="AQ171" i="1"/>
  <c r="AZ171" i="1"/>
  <c r="BB171" i="1"/>
  <c r="X171" i="1"/>
  <c r="AH171" i="1"/>
  <c r="AR171" i="1"/>
  <c r="Y171" i="1"/>
  <c r="AI171" i="1"/>
  <c r="AS171" i="1"/>
  <c r="Z171" i="1"/>
  <c r="AJ171" i="1"/>
  <c r="AT171" i="1"/>
  <c r="AA171" i="1"/>
  <c r="AK171" i="1"/>
  <c r="AU171" i="1"/>
  <c r="AB171" i="1"/>
  <c r="AL171" i="1"/>
  <c r="AV171" i="1"/>
  <c r="BA171" i="1"/>
  <c r="BC171" i="1"/>
  <c r="BD171" i="1"/>
  <c r="BE171" i="1"/>
  <c r="BF171" i="1"/>
  <c r="BG171" i="1"/>
  <c r="BH171" i="1"/>
  <c r="H172" i="1"/>
  <c r="I172" i="1"/>
  <c r="J172" i="1"/>
  <c r="K172" i="1"/>
  <c r="AX172" i="1"/>
  <c r="L172" i="1"/>
  <c r="M172" i="1"/>
  <c r="N172" i="1"/>
  <c r="O172" i="1"/>
  <c r="P172" i="1"/>
  <c r="AY172" i="1"/>
  <c r="T172" i="1"/>
  <c r="AD172" i="1"/>
  <c r="AN172" i="1"/>
  <c r="U172" i="1"/>
  <c r="AE172" i="1"/>
  <c r="AO172" i="1"/>
  <c r="V172" i="1"/>
  <c r="AF172" i="1"/>
  <c r="AP172" i="1"/>
  <c r="W172" i="1"/>
  <c r="AG172" i="1"/>
  <c r="AQ172" i="1"/>
  <c r="AZ172" i="1"/>
  <c r="BB172" i="1"/>
  <c r="X172" i="1"/>
  <c r="AH172" i="1"/>
  <c r="AR172" i="1"/>
  <c r="Y172" i="1"/>
  <c r="AI172" i="1"/>
  <c r="AS172" i="1"/>
  <c r="Z172" i="1"/>
  <c r="AJ172" i="1"/>
  <c r="AT172" i="1"/>
  <c r="AA172" i="1"/>
  <c r="AK172" i="1"/>
  <c r="AU172" i="1"/>
  <c r="AB172" i="1"/>
  <c r="AL172" i="1"/>
  <c r="AV172" i="1"/>
  <c r="BA172" i="1"/>
  <c r="BC172" i="1"/>
  <c r="BD172" i="1"/>
  <c r="BE172" i="1"/>
  <c r="BF172" i="1"/>
  <c r="BG172" i="1"/>
  <c r="BH172" i="1"/>
  <c r="H173" i="1"/>
  <c r="I173" i="1"/>
  <c r="J173" i="1"/>
  <c r="K173" i="1"/>
  <c r="AX173" i="1"/>
  <c r="L173" i="1"/>
  <c r="M173" i="1"/>
  <c r="N173" i="1"/>
  <c r="O173" i="1"/>
  <c r="P173" i="1"/>
  <c r="AY173" i="1"/>
  <c r="T173" i="1"/>
  <c r="AD173" i="1"/>
  <c r="AN173" i="1"/>
  <c r="U173" i="1"/>
  <c r="AE173" i="1"/>
  <c r="AO173" i="1"/>
  <c r="V173" i="1"/>
  <c r="AF173" i="1"/>
  <c r="AP173" i="1"/>
  <c r="W173" i="1"/>
  <c r="AG173" i="1"/>
  <c r="AQ173" i="1"/>
  <c r="AZ173" i="1"/>
  <c r="BB173" i="1"/>
  <c r="X173" i="1"/>
  <c r="AH173" i="1"/>
  <c r="AR173" i="1"/>
  <c r="Y173" i="1"/>
  <c r="AI173" i="1"/>
  <c r="AS173" i="1"/>
  <c r="Z173" i="1"/>
  <c r="AJ173" i="1"/>
  <c r="AT173" i="1"/>
  <c r="AA173" i="1"/>
  <c r="AK173" i="1"/>
  <c r="AU173" i="1"/>
  <c r="AB173" i="1"/>
  <c r="AL173" i="1"/>
  <c r="AV173" i="1"/>
  <c r="BA173" i="1"/>
  <c r="BC173" i="1"/>
  <c r="BD173" i="1"/>
  <c r="BE173" i="1"/>
  <c r="BF173" i="1"/>
  <c r="BG173" i="1"/>
  <c r="BH173" i="1"/>
  <c r="H174" i="1"/>
  <c r="I174" i="1"/>
  <c r="J174" i="1"/>
  <c r="K174" i="1"/>
  <c r="AX174" i="1"/>
  <c r="L174" i="1"/>
  <c r="M174" i="1"/>
  <c r="N174" i="1"/>
  <c r="O174" i="1"/>
  <c r="P174" i="1"/>
  <c r="AY174" i="1"/>
  <c r="T174" i="1"/>
  <c r="AD174" i="1"/>
  <c r="AN174" i="1"/>
  <c r="U174" i="1"/>
  <c r="AE174" i="1"/>
  <c r="AO174" i="1"/>
  <c r="V174" i="1"/>
  <c r="AF174" i="1"/>
  <c r="AP174" i="1"/>
  <c r="W174" i="1"/>
  <c r="AG174" i="1"/>
  <c r="AQ174" i="1"/>
  <c r="AZ174" i="1"/>
  <c r="BB174" i="1"/>
  <c r="X174" i="1"/>
  <c r="AH174" i="1"/>
  <c r="AR174" i="1"/>
  <c r="Y174" i="1"/>
  <c r="AI174" i="1"/>
  <c r="AS174" i="1"/>
  <c r="Z174" i="1"/>
  <c r="AJ174" i="1"/>
  <c r="AT174" i="1"/>
  <c r="AA174" i="1"/>
  <c r="AK174" i="1"/>
  <c r="AU174" i="1"/>
  <c r="AB174" i="1"/>
  <c r="AL174" i="1"/>
  <c r="AV174" i="1"/>
  <c r="BA174" i="1"/>
  <c r="BC174" i="1"/>
  <c r="BD174" i="1"/>
  <c r="BE174" i="1"/>
  <c r="BF174" i="1"/>
  <c r="BG174" i="1"/>
  <c r="BH174" i="1"/>
  <c r="H175" i="1"/>
  <c r="I175" i="1"/>
  <c r="J175" i="1"/>
  <c r="K175" i="1"/>
  <c r="AX175" i="1"/>
  <c r="L175" i="1"/>
  <c r="M175" i="1"/>
  <c r="N175" i="1"/>
  <c r="O175" i="1"/>
  <c r="P175" i="1"/>
  <c r="AY175" i="1"/>
  <c r="T175" i="1"/>
  <c r="AD175" i="1"/>
  <c r="AN175" i="1"/>
  <c r="U175" i="1"/>
  <c r="AE175" i="1"/>
  <c r="AO175" i="1"/>
  <c r="V175" i="1"/>
  <c r="AF175" i="1"/>
  <c r="AP175" i="1"/>
  <c r="W175" i="1"/>
  <c r="AG175" i="1"/>
  <c r="AQ175" i="1"/>
  <c r="AZ175" i="1"/>
  <c r="BB175" i="1"/>
  <c r="X175" i="1"/>
  <c r="AH175" i="1"/>
  <c r="AR175" i="1"/>
  <c r="Y175" i="1"/>
  <c r="AI175" i="1"/>
  <c r="AS175" i="1"/>
  <c r="Z175" i="1"/>
  <c r="AJ175" i="1"/>
  <c r="AT175" i="1"/>
  <c r="AA175" i="1"/>
  <c r="AK175" i="1"/>
  <c r="AU175" i="1"/>
  <c r="AB175" i="1"/>
  <c r="AL175" i="1"/>
  <c r="AV175" i="1"/>
  <c r="BA175" i="1"/>
  <c r="BC175" i="1"/>
  <c r="BD175" i="1"/>
  <c r="BE175" i="1"/>
  <c r="BF175" i="1"/>
  <c r="BG175" i="1"/>
  <c r="BH175" i="1"/>
  <c r="H176" i="1"/>
  <c r="I176" i="1"/>
  <c r="J176" i="1"/>
  <c r="K176" i="1"/>
  <c r="AX176" i="1"/>
  <c r="L176" i="1"/>
  <c r="M176" i="1"/>
  <c r="N176" i="1"/>
  <c r="O176" i="1"/>
  <c r="P176" i="1"/>
  <c r="AY176" i="1"/>
  <c r="T176" i="1"/>
  <c r="AD176" i="1"/>
  <c r="AN176" i="1"/>
  <c r="U176" i="1"/>
  <c r="AE176" i="1"/>
  <c r="AO176" i="1"/>
  <c r="V176" i="1"/>
  <c r="AF176" i="1"/>
  <c r="AP176" i="1"/>
  <c r="W176" i="1"/>
  <c r="AG176" i="1"/>
  <c r="AQ176" i="1"/>
  <c r="AZ176" i="1"/>
  <c r="BB176" i="1"/>
  <c r="X176" i="1"/>
  <c r="AH176" i="1"/>
  <c r="AR176" i="1"/>
  <c r="Y176" i="1"/>
  <c r="AI176" i="1"/>
  <c r="AS176" i="1"/>
  <c r="Z176" i="1"/>
  <c r="AJ176" i="1"/>
  <c r="AT176" i="1"/>
  <c r="AA176" i="1"/>
  <c r="AK176" i="1"/>
  <c r="AU176" i="1"/>
  <c r="AB176" i="1"/>
  <c r="AL176" i="1"/>
  <c r="AV176" i="1"/>
  <c r="BA176" i="1"/>
  <c r="BC176" i="1"/>
  <c r="BD176" i="1"/>
  <c r="BE176" i="1"/>
  <c r="BF176" i="1"/>
  <c r="BG176" i="1"/>
  <c r="BH176" i="1"/>
  <c r="H177" i="1"/>
  <c r="I177" i="1"/>
  <c r="J177" i="1"/>
  <c r="K177" i="1"/>
  <c r="AX177" i="1"/>
  <c r="L177" i="1"/>
  <c r="M177" i="1"/>
  <c r="N177" i="1"/>
  <c r="O177" i="1"/>
  <c r="P177" i="1"/>
  <c r="AY177" i="1"/>
  <c r="T177" i="1"/>
  <c r="AD177" i="1"/>
  <c r="AN177" i="1"/>
  <c r="U177" i="1"/>
  <c r="AE177" i="1"/>
  <c r="AO177" i="1"/>
  <c r="V177" i="1"/>
  <c r="AF177" i="1"/>
  <c r="AP177" i="1"/>
  <c r="W177" i="1"/>
  <c r="AG177" i="1"/>
  <c r="AQ177" i="1"/>
  <c r="AZ177" i="1"/>
  <c r="BB177" i="1"/>
  <c r="X177" i="1"/>
  <c r="AH177" i="1"/>
  <c r="AR177" i="1"/>
  <c r="Y177" i="1"/>
  <c r="AI177" i="1"/>
  <c r="AS177" i="1"/>
  <c r="Z177" i="1"/>
  <c r="AJ177" i="1"/>
  <c r="AT177" i="1"/>
  <c r="AA177" i="1"/>
  <c r="AK177" i="1"/>
  <c r="AU177" i="1"/>
  <c r="AB177" i="1"/>
  <c r="AL177" i="1"/>
  <c r="AV177" i="1"/>
  <c r="BA177" i="1"/>
  <c r="BC177" i="1"/>
  <c r="BD177" i="1"/>
  <c r="BE177" i="1"/>
  <c r="BF177" i="1"/>
  <c r="BG177" i="1"/>
  <c r="BH177" i="1"/>
  <c r="H178" i="1"/>
  <c r="I178" i="1"/>
  <c r="J178" i="1"/>
  <c r="K178" i="1"/>
  <c r="AX178" i="1"/>
  <c r="L178" i="1"/>
  <c r="M178" i="1"/>
  <c r="N178" i="1"/>
  <c r="O178" i="1"/>
  <c r="P178" i="1"/>
  <c r="AY178" i="1"/>
  <c r="T178" i="1"/>
  <c r="AD178" i="1"/>
  <c r="AN178" i="1"/>
  <c r="U178" i="1"/>
  <c r="AE178" i="1"/>
  <c r="AO178" i="1"/>
  <c r="V178" i="1"/>
  <c r="AF178" i="1"/>
  <c r="AP178" i="1"/>
  <c r="W178" i="1"/>
  <c r="AG178" i="1"/>
  <c r="AQ178" i="1"/>
  <c r="AZ178" i="1"/>
  <c r="BB178" i="1"/>
  <c r="X178" i="1"/>
  <c r="AH178" i="1"/>
  <c r="AR178" i="1"/>
  <c r="Y178" i="1"/>
  <c r="AI178" i="1"/>
  <c r="AS178" i="1"/>
  <c r="Z178" i="1"/>
  <c r="AJ178" i="1"/>
  <c r="AT178" i="1"/>
  <c r="AA178" i="1"/>
  <c r="AK178" i="1"/>
  <c r="AU178" i="1"/>
  <c r="AB178" i="1"/>
  <c r="AL178" i="1"/>
  <c r="AV178" i="1"/>
  <c r="BA178" i="1"/>
  <c r="BC178" i="1"/>
  <c r="BD178" i="1"/>
  <c r="BE178" i="1"/>
  <c r="BF178" i="1"/>
  <c r="BG178" i="1"/>
  <c r="BH178" i="1"/>
  <c r="H179" i="1"/>
  <c r="I179" i="1"/>
  <c r="J179" i="1"/>
  <c r="K179" i="1"/>
  <c r="AX179" i="1"/>
  <c r="L179" i="1"/>
  <c r="M179" i="1"/>
  <c r="N179" i="1"/>
  <c r="O179" i="1"/>
  <c r="P179" i="1"/>
  <c r="AY179" i="1"/>
  <c r="T179" i="1"/>
  <c r="AD179" i="1"/>
  <c r="AN179" i="1"/>
  <c r="U179" i="1"/>
  <c r="AE179" i="1"/>
  <c r="AO179" i="1"/>
  <c r="V179" i="1"/>
  <c r="AF179" i="1"/>
  <c r="AP179" i="1"/>
  <c r="W179" i="1"/>
  <c r="AG179" i="1"/>
  <c r="AQ179" i="1"/>
  <c r="AZ179" i="1"/>
  <c r="BB179" i="1"/>
  <c r="X179" i="1"/>
  <c r="AH179" i="1"/>
  <c r="AR179" i="1"/>
  <c r="Y179" i="1"/>
  <c r="AI179" i="1"/>
  <c r="AS179" i="1"/>
  <c r="Z179" i="1"/>
  <c r="AJ179" i="1"/>
  <c r="AT179" i="1"/>
  <c r="AA179" i="1"/>
  <c r="AK179" i="1"/>
  <c r="AU179" i="1"/>
  <c r="AB179" i="1"/>
  <c r="AL179" i="1"/>
  <c r="AV179" i="1"/>
  <c r="BA179" i="1"/>
  <c r="BC179" i="1"/>
  <c r="BD179" i="1"/>
  <c r="BE179" i="1"/>
  <c r="BF179" i="1"/>
  <c r="BG179" i="1"/>
  <c r="BH179" i="1"/>
  <c r="H180" i="1"/>
  <c r="I180" i="1"/>
  <c r="J180" i="1"/>
  <c r="K180" i="1"/>
  <c r="AX180" i="1"/>
  <c r="L180" i="1"/>
  <c r="M180" i="1"/>
  <c r="N180" i="1"/>
  <c r="O180" i="1"/>
  <c r="P180" i="1"/>
  <c r="AY180" i="1"/>
  <c r="T180" i="1"/>
  <c r="AD180" i="1"/>
  <c r="AN180" i="1"/>
  <c r="U180" i="1"/>
  <c r="AE180" i="1"/>
  <c r="AO180" i="1"/>
  <c r="V180" i="1"/>
  <c r="AF180" i="1"/>
  <c r="AP180" i="1"/>
  <c r="W180" i="1"/>
  <c r="AG180" i="1"/>
  <c r="AQ180" i="1"/>
  <c r="AZ180" i="1"/>
  <c r="BB180" i="1"/>
  <c r="X180" i="1"/>
  <c r="AH180" i="1"/>
  <c r="AR180" i="1"/>
  <c r="Y180" i="1"/>
  <c r="AI180" i="1"/>
  <c r="AS180" i="1"/>
  <c r="Z180" i="1"/>
  <c r="AJ180" i="1"/>
  <c r="AT180" i="1"/>
  <c r="AA180" i="1"/>
  <c r="AK180" i="1"/>
  <c r="AU180" i="1"/>
  <c r="AB180" i="1"/>
  <c r="AL180" i="1"/>
  <c r="AV180" i="1"/>
  <c r="BA180" i="1"/>
  <c r="BC180" i="1"/>
  <c r="BD180" i="1"/>
  <c r="BE180" i="1"/>
  <c r="BF180" i="1"/>
  <c r="BG180" i="1"/>
  <c r="BH180" i="1"/>
  <c r="H181" i="1"/>
  <c r="I181" i="1"/>
  <c r="J181" i="1"/>
  <c r="K181" i="1"/>
  <c r="AX181" i="1"/>
  <c r="L181" i="1"/>
  <c r="M181" i="1"/>
  <c r="N181" i="1"/>
  <c r="O181" i="1"/>
  <c r="P181" i="1"/>
  <c r="AY181" i="1"/>
  <c r="T181" i="1"/>
  <c r="AD181" i="1"/>
  <c r="AN181" i="1"/>
  <c r="U181" i="1"/>
  <c r="AE181" i="1"/>
  <c r="AO181" i="1"/>
  <c r="V181" i="1"/>
  <c r="AF181" i="1"/>
  <c r="AP181" i="1"/>
  <c r="W181" i="1"/>
  <c r="AG181" i="1"/>
  <c r="AQ181" i="1"/>
  <c r="AZ181" i="1"/>
  <c r="BB181" i="1"/>
  <c r="X181" i="1"/>
  <c r="AH181" i="1"/>
  <c r="AR181" i="1"/>
  <c r="Y181" i="1"/>
  <c r="AI181" i="1"/>
  <c r="AS181" i="1"/>
  <c r="Z181" i="1"/>
  <c r="AJ181" i="1"/>
  <c r="AT181" i="1"/>
  <c r="AA181" i="1"/>
  <c r="AK181" i="1"/>
  <c r="AU181" i="1"/>
  <c r="AB181" i="1"/>
  <c r="AL181" i="1"/>
  <c r="AV181" i="1"/>
  <c r="BA181" i="1"/>
  <c r="BC181" i="1"/>
  <c r="BD181" i="1"/>
  <c r="BE181" i="1"/>
  <c r="BF181" i="1"/>
  <c r="BG181" i="1"/>
  <c r="BH181" i="1"/>
  <c r="H182" i="1"/>
  <c r="I182" i="1"/>
  <c r="J182" i="1"/>
  <c r="K182" i="1"/>
  <c r="AX182" i="1"/>
  <c r="L182" i="1"/>
  <c r="M182" i="1"/>
  <c r="N182" i="1"/>
  <c r="O182" i="1"/>
  <c r="P182" i="1"/>
  <c r="AY182" i="1"/>
  <c r="T182" i="1"/>
  <c r="AD182" i="1"/>
  <c r="AN182" i="1"/>
  <c r="U182" i="1"/>
  <c r="AE182" i="1"/>
  <c r="AO182" i="1"/>
  <c r="V182" i="1"/>
  <c r="AF182" i="1"/>
  <c r="AP182" i="1"/>
  <c r="W182" i="1"/>
  <c r="AG182" i="1"/>
  <c r="AQ182" i="1"/>
  <c r="AZ182" i="1"/>
  <c r="BB182" i="1"/>
  <c r="X182" i="1"/>
  <c r="AH182" i="1"/>
  <c r="AR182" i="1"/>
  <c r="Y182" i="1"/>
  <c r="AI182" i="1"/>
  <c r="AS182" i="1"/>
  <c r="Z182" i="1"/>
  <c r="AJ182" i="1"/>
  <c r="AT182" i="1"/>
  <c r="AA182" i="1"/>
  <c r="AK182" i="1"/>
  <c r="AU182" i="1"/>
  <c r="AB182" i="1"/>
  <c r="AL182" i="1"/>
  <c r="AV182" i="1"/>
  <c r="BA182" i="1"/>
  <c r="BC182" i="1"/>
  <c r="BD182" i="1"/>
  <c r="BE182" i="1"/>
  <c r="BF182" i="1"/>
  <c r="BG182" i="1"/>
  <c r="BH182" i="1"/>
  <c r="H183" i="1"/>
  <c r="I183" i="1"/>
  <c r="J183" i="1"/>
  <c r="K183" i="1"/>
  <c r="AX183" i="1"/>
  <c r="L183" i="1"/>
  <c r="M183" i="1"/>
  <c r="N183" i="1"/>
  <c r="O183" i="1"/>
  <c r="P183" i="1"/>
  <c r="AY183" i="1"/>
  <c r="T183" i="1"/>
  <c r="AD183" i="1"/>
  <c r="AN183" i="1"/>
  <c r="U183" i="1"/>
  <c r="AE183" i="1"/>
  <c r="AO183" i="1"/>
  <c r="V183" i="1"/>
  <c r="AF183" i="1"/>
  <c r="AP183" i="1"/>
  <c r="W183" i="1"/>
  <c r="AG183" i="1"/>
  <c r="AQ183" i="1"/>
  <c r="AZ183" i="1"/>
  <c r="BB183" i="1"/>
  <c r="X183" i="1"/>
  <c r="AH183" i="1"/>
  <c r="AR183" i="1"/>
  <c r="Y183" i="1"/>
  <c r="AI183" i="1"/>
  <c r="AS183" i="1"/>
  <c r="Z183" i="1"/>
  <c r="AJ183" i="1"/>
  <c r="AT183" i="1"/>
  <c r="AA183" i="1"/>
  <c r="AK183" i="1"/>
  <c r="AU183" i="1"/>
  <c r="AB183" i="1"/>
  <c r="AL183" i="1"/>
  <c r="AV183" i="1"/>
  <c r="BA183" i="1"/>
  <c r="BC183" i="1"/>
  <c r="BD183" i="1"/>
  <c r="BE183" i="1"/>
  <c r="BF183" i="1"/>
  <c r="BG183" i="1"/>
  <c r="BH183" i="1"/>
  <c r="H184" i="1"/>
  <c r="I184" i="1"/>
  <c r="J184" i="1"/>
  <c r="K184" i="1"/>
  <c r="AX184" i="1"/>
  <c r="L184" i="1"/>
  <c r="M184" i="1"/>
  <c r="N184" i="1"/>
  <c r="O184" i="1"/>
  <c r="P184" i="1"/>
  <c r="AY184" i="1"/>
  <c r="T184" i="1"/>
  <c r="AD184" i="1"/>
  <c r="AN184" i="1"/>
  <c r="U184" i="1"/>
  <c r="AE184" i="1"/>
  <c r="AO184" i="1"/>
  <c r="V184" i="1"/>
  <c r="AF184" i="1"/>
  <c r="AP184" i="1"/>
  <c r="W184" i="1"/>
  <c r="AG184" i="1"/>
  <c r="AQ184" i="1"/>
  <c r="AZ184" i="1"/>
  <c r="BB184" i="1"/>
  <c r="X184" i="1"/>
  <c r="AH184" i="1"/>
  <c r="AR184" i="1"/>
  <c r="Y184" i="1"/>
  <c r="AI184" i="1"/>
  <c r="AS184" i="1"/>
  <c r="Z184" i="1"/>
  <c r="AJ184" i="1"/>
  <c r="AT184" i="1"/>
  <c r="AA184" i="1"/>
  <c r="AK184" i="1"/>
  <c r="AU184" i="1"/>
  <c r="AB184" i="1"/>
  <c r="AL184" i="1"/>
  <c r="AV184" i="1"/>
  <c r="BA184" i="1"/>
  <c r="BC184" i="1"/>
  <c r="BD184" i="1"/>
  <c r="BE184" i="1"/>
  <c r="BF184" i="1"/>
  <c r="BG184" i="1"/>
  <c r="BH184" i="1"/>
  <c r="H185" i="1"/>
  <c r="I185" i="1"/>
  <c r="J185" i="1"/>
  <c r="K185" i="1"/>
  <c r="AX185" i="1"/>
  <c r="L185" i="1"/>
  <c r="M185" i="1"/>
  <c r="N185" i="1"/>
  <c r="O185" i="1"/>
  <c r="P185" i="1"/>
  <c r="AY185" i="1"/>
  <c r="T185" i="1"/>
  <c r="AD185" i="1"/>
  <c r="AN185" i="1"/>
  <c r="U185" i="1"/>
  <c r="AE185" i="1"/>
  <c r="AO185" i="1"/>
  <c r="V185" i="1"/>
  <c r="AF185" i="1"/>
  <c r="AP185" i="1"/>
  <c r="W185" i="1"/>
  <c r="AG185" i="1"/>
  <c r="AQ185" i="1"/>
  <c r="AZ185" i="1"/>
  <c r="BB185" i="1"/>
  <c r="X185" i="1"/>
  <c r="AH185" i="1"/>
  <c r="AR185" i="1"/>
  <c r="Y185" i="1"/>
  <c r="AI185" i="1"/>
  <c r="AS185" i="1"/>
  <c r="Z185" i="1"/>
  <c r="AJ185" i="1"/>
  <c r="AT185" i="1"/>
  <c r="AA185" i="1"/>
  <c r="AK185" i="1"/>
  <c r="AU185" i="1"/>
  <c r="AB185" i="1"/>
  <c r="AL185" i="1"/>
  <c r="AV185" i="1"/>
  <c r="BA185" i="1"/>
  <c r="BC185" i="1"/>
  <c r="BD185" i="1"/>
  <c r="BE185" i="1"/>
  <c r="BF185" i="1"/>
  <c r="BG185" i="1"/>
  <c r="BH185" i="1"/>
  <c r="H186" i="1"/>
  <c r="I186" i="1"/>
  <c r="J186" i="1"/>
  <c r="K186" i="1"/>
  <c r="AX186" i="1"/>
  <c r="L186" i="1"/>
  <c r="M186" i="1"/>
  <c r="N186" i="1"/>
  <c r="O186" i="1"/>
  <c r="P186" i="1"/>
  <c r="AY186" i="1"/>
  <c r="T186" i="1"/>
  <c r="AD186" i="1"/>
  <c r="AN186" i="1"/>
  <c r="U186" i="1"/>
  <c r="AE186" i="1"/>
  <c r="AO186" i="1"/>
  <c r="V186" i="1"/>
  <c r="AF186" i="1"/>
  <c r="AP186" i="1"/>
  <c r="W186" i="1"/>
  <c r="AG186" i="1"/>
  <c r="AQ186" i="1"/>
  <c r="AZ186" i="1"/>
  <c r="BB186" i="1"/>
  <c r="X186" i="1"/>
  <c r="AH186" i="1"/>
  <c r="AR186" i="1"/>
  <c r="Y186" i="1"/>
  <c r="AI186" i="1"/>
  <c r="AS186" i="1"/>
  <c r="Z186" i="1"/>
  <c r="AJ186" i="1"/>
  <c r="AT186" i="1"/>
  <c r="AA186" i="1"/>
  <c r="AK186" i="1"/>
  <c r="AU186" i="1"/>
  <c r="AB186" i="1"/>
  <c r="AL186" i="1"/>
  <c r="AV186" i="1"/>
  <c r="BA186" i="1"/>
  <c r="BC186" i="1"/>
  <c r="BD186" i="1"/>
  <c r="BE186" i="1"/>
  <c r="BF186" i="1"/>
  <c r="BG186" i="1"/>
  <c r="BH186" i="1"/>
  <c r="H187" i="1"/>
  <c r="I187" i="1"/>
  <c r="J187" i="1"/>
  <c r="K187" i="1"/>
  <c r="AX187" i="1"/>
  <c r="L187" i="1"/>
  <c r="M187" i="1"/>
  <c r="N187" i="1"/>
  <c r="O187" i="1"/>
  <c r="P187" i="1"/>
  <c r="AY187" i="1"/>
  <c r="T187" i="1"/>
  <c r="AD187" i="1"/>
  <c r="AN187" i="1"/>
  <c r="U187" i="1"/>
  <c r="AE187" i="1"/>
  <c r="AO187" i="1"/>
  <c r="V187" i="1"/>
  <c r="AF187" i="1"/>
  <c r="AP187" i="1"/>
  <c r="W187" i="1"/>
  <c r="AG187" i="1"/>
  <c r="AQ187" i="1"/>
  <c r="AZ187" i="1"/>
  <c r="BB187" i="1"/>
  <c r="X187" i="1"/>
  <c r="AH187" i="1"/>
  <c r="AR187" i="1"/>
  <c r="Y187" i="1"/>
  <c r="AI187" i="1"/>
  <c r="AS187" i="1"/>
  <c r="Z187" i="1"/>
  <c r="AJ187" i="1"/>
  <c r="AT187" i="1"/>
  <c r="AA187" i="1"/>
  <c r="AK187" i="1"/>
  <c r="AU187" i="1"/>
  <c r="AB187" i="1"/>
  <c r="AL187" i="1"/>
  <c r="AV187" i="1"/>
  <c r="BA187" i="1"/>
  <c r="BC187" i="1"/>
  <c r="BD187" i="1"/>
  <c r="BE187" i="1"/>
  <c r="BF187" i="1"/>
  <c r="BG187" i="1"/>
  <c r="BH187" i="1"/>
  <c r="H188" i="1"/>
  <c r="I188" i="1"/>
  <c r="J188" i="1"/>
  <c r="K188" i="1"/>
  <c r="AX188" i="1"/>
  <c r="L188" i="1"/>
  <c r="M188" i="1"/>
  <c r="N188" i="1"/>
  <c r="O188" i="1"/>
  <c r="P188" i="1"/>
  <c r="AY188" i="1"/>
  <c r="T188" i="1"/>
  <c r="AD188" i="1"/>
  <c r="AN188" i="1"/>
  <c r="U188" i="1"/>
  <c r="AE188" i="1"/>
  <c r="AO188" i="1"/>
  <c r="V188" i="1"/>
  <c r="AF188" i="1"/>
  <c r="AP188" i="1"/>
  <c r="W188" i="1"/>
  <c r="AG188" i="1"/>
  <c r="AQ188" i="1"/>
  <c r="AZ188" i="1"/>
  <c r="BB188" i="1"/>
  <c r="X188" i="1"/>
  <c r="AH188" i="1"/>
  <c r="AR188" i="1"/>
  <c r="Y188" i="1"/>
  <c r="AI188" i="1"/>
  <c r="AS188" i="1"/>
  <c r="Z188" i="1"/>
  <c r="AJ188" i="1"/>
  <c r="AT188" i="1"/>
  <c r="AA188" i="1"/>
  <c r="AK188" i="1"/>
  <c r="AU188" i="1"/>
  <c r="AB188" i="1"/>
  <c r="AL188" i="1"/>
  <c r="AV188" i="1"/>
  <c r="BA188" i="1"/>
  <c r="BC188" i="1"/>
  <c r="BD188" i="1"/>
  <c r="BE188" i="1"/>
  <c r="BF188" i="1"/>
  <c r="BG188" i="1"/>
  <c r="BH188" i="1"/>
  <c r="H189" i="1"/>
  <c r="I189" i="1"/>
  <c r="J189" i="1"/>
  <c r="K189" i="1"/>
  <c r="AX189" i="1"/>
  <c r="L189" i="1"/>
  <c r="M189" i="1"/>
  <c r="N189" i="1"/>
  <c r="O189" i="1"/>
  <c r="P189" i="1"/>
  <c r="AY189" i="1"/>
  <c r="T189" i="1"/>
  <c r="AD189" i="1"/>
  <c r="AN189" i="1"/>
  <c r="U189" i="1"/>
  <c r="AE189" i="1"/>
  <c r="AO189" i="1"/>
  <c r="V189" i="1"/>
  <c r="AF189" i="1"/>
  <c r="AP189" i="1"/>
  <c r="W189" i="1"/>
  <c r="AG189" i="1"/>
  <c r="AQ189" i="1"/>
  <c r="AZ189" i="1"/>
  <c r="BB189" i="1"/>
  <c r="X189" i="1"/>
  <c r="AH189" i="1"/>
  <c r="AR189" i="1"/>
  <c r="Y189" i="1"/>
  <c r="AI189" i="1"/>
  <c r="AS189" i="1"/>
  <c r="Z189" i="1"/>
  <c r="AJ189" i="1"/>
  <c r="AT189" i="1"/>
  <c r="AA189" i="1"/>
  <c r="AK189" i="1"/>
  <c r="AU189" i="1"/>
  <c r="AB189" i="1"/>
  <c r="AL189" i="1"/>
  <c r="AV189" i="1"/>
  <c r="BA189" i="1"/>
  <c r="BC189" i="1"/>
  <c r="BD189" i="1"/>
  <c r="BE189" i="1"/>
  <c r="BF189" i="1"/>
  <c r="BG189" i="1"/>
  <c r="BH189" i="1"/>
  <c r="H190" i="1"/>
  <c r="I190" i="1"/>
  <c r="J190" i="1"/>
  <c r="K190" i="1"/>
  <c r="AX190" i="1"/>
  <c r="L190" i="1"/>
  <c r="M190" i="1"/>
  <c r="N190" i="1"/>
  <c r="O190" i="1"/>
  <c r="P190" i="1"/>
  <c r="AY190" i="1"/>
  <c r="T190" i="1"/>
  <c r="AD190" i="1"/>
  <c r="AN190" i="1"/>
  <c r="U190" i="1"/>
  <c r="AE190" i="1"/>
  <c r="AO190" i="1"/>
  <c r="V190" i="1"/>
  <c r="AF190" i="1"/>
  <c r="AP190" i="1"/>
  <c r="W190" i="1"/>
  <c r="AG190" i="1"/>
  <c r="AQ190" i="1"/>
  <c r="AZ190" i="1"/>
  <c r="BB190" i="1"/>
  <c r="X190" i="1"/>
  <c r="AH190" i="1"/>
  <c r="AR190" i="1"/>
  <c r="Y190" i="1"/>
  <c r="AI190" i="1"/>
  <c r="AS190" i="1"/>
  <c r="Z190" i="1"/>
  <c r="AJ190" i="1"/>
  <c r="AT190" i="1"/>
  <c r="AA190" i="1"/>
  <c r="AK190" i="1"/>
  <c r="AU190" i="1"/>
  <c r="AB190" i="1"/>
  <c r="AL190" i="1"/>
  <c r="AV190" i="1"/>
  <c r="BA190" i="1"/>
  <c r="BC190" i="1"/>
  <c r="BD190" i="1"/>
  <c r="BE190" i="1"/>
  <c r="BF190" i="1"/>
  <c r="BG190" i="1"/>
  <c r="BH190" i="1"/>
  <c r="H191" i="1"/>
  <c r="I191" i="1"/>
  <c r="J191" i="1"/>
  <c r="K191" i="1"/>
  <c r="AX191" i="1"/>
  <c r="L191" i="1"/>
  <c r="M191" i="1"/>
  <c r="N191" i="1"/>
  <c r="O191" i="1"/>
  <c r="P191" i="1"/>
  <c r="AY191" i="1"/>
  <c r="T191" i="1"/>
  <c r="AD191" i="1"/>
  <c r="AN191" i="1"/>
  <c r="U191" i="1"/>
  <c r="AE191" i="1"/>
  <c r="AO191" i="1"/>
  <c r="V191" i="1"/>
  <c r="AF191" i="1"/>
  <c r="AP191" i="1"/>
  <c r="W191" i="1"/>
  <c r="AG191" i="1"/>
  <c r="AQ191" i="1"/>
  <c r="AZ191" i="1"/>
  <c r="BB191" i="1"/>
  <c r="X191" i="1"/>
  <c r="AH191" i="1"/>
  <c r="AR191" i="1"/>
  <c r="Y191" i="1"/>
  <c r="AI191" i="1"/>
  <c r="AS191" i="1"/>
  <c r="Z191" i="1"/>
  <c r="AJ191" i="1"/>
  <c r="AT191" i="1"/>
  <c r="AA191" i="1"/>
  <c r="AK191" i="1"/>
  <c r="AU191" i="1"/>
  <c r="AB191" i="1"/>
  <c r="AL191" i="1"/>
  <c r="AV191" i="1"/>
  <c r="BA191" i="1"/>
  <c r="BC191" i="1"/>
  <c r="BD191" i="1"/>
  <c r="BE191" i="1"/>
  <c r="BF191" i="1"/>
  <c r="BG191" i="1"/>
  <c r="BH191" i="1"/>
  <c r="H192" i="1"/>
  <c r="I192" i="1"/>
  <c r="J192" i="1"/>
  <c r="K192" i="1"/>
  <c r="AX192" i="1"/>
  <c r="L192" i="1"/>
  <c r="M192" i="1"/>
  <c r="N192" i="1"/>
  <c r="O192" i="1"/>
  <c r="P192" i="1"/>
  <c r="AY192" i="1"/>
  <c r="T192" i="1"/>
  <c r="AD192" i="1"/>
  <c r="AN192" i="1"/>
  <c r="U192" i="1"/>
  <c r="AE192" i="1"/>
  <c r="AO192" i="1"/>
  <c r="V192" i="1"/>
  <c r="AF192" i="1"/>
  <c r="AP192" i="1"/>
  <c r="W192" i="1"/>
  <c r="AG192" i="1"/>
  <c r="AQ192" i="1"/>
  <c r="AZ192" i="1"/>
  <c r="BB192" i="1"/>
  <c r="X192" i="1"/>
  <c r="AH192" i="1"/>
  <c r="AR192" i="1"/>
  <c r="Y192" i="1"/>
  <c r="AI192" i="1"/>
  <c r="AS192" i="1"/>
  <c r="Z192" i="1"/>
  <c r="AJ192" i="1"/>
  <c r="AT192" i="1"/>
  <c r="AA192" i="1"/>
  <c r="AK192" i="1"/>
  <c r="AU192" i="1"/>
  <c r="AB192" i="1"/>
  <c r="AL192" i="1"/>
  <c r="AV192" i="1"/>
  <c r="BA192" i="1"/>
  <c r="BC192" i="1"/>
  <c r="BD192" i="1"/>
  <c r="BE192" i="1"/>
  <c r="BF192" i="1"/>
  <c r="BG192" i="1"/>
  <c r="BH192" i="1"/>
  <c r="H193" i="1"/>
  <c r="I193" i="1"/>
  <c r="J193" i="1"/>
  <c r="K193" i="1"/>
  <c r="AX193" i="1"/>
  <c r="L193" i="1"/>
  <c r="M193" i="1"/>
  <c r="N193" i="1"/>
  <c r="O193" i="1"/>
  <c r="P193" i="1"/>
  <c r="AY193" i="1"/>
  <c r="T193" i="1"/>
  <c r="AD193" i="1"/>
  <c r="AN193" i="1"/>
  <c r="U193" i="1"/>
  <c r="AE193" i="1"/>
  <c r="AO193" i="1"/>
  <c r="V193" i="1"/>
  <c r="AF193" i="1"/>
  <c r="AP193" i="1"/>
  <c r="W193" i="1"/>
  <c r="AG193" i="1"/>
  <c r="AQ193" i="1"/>
  <c r="AZ193" i="1"/>
  <c r="BB193" i="1"/>
  <c r="X193" i="1"/>
  <c r="AH193" i="1"/>
  <c r="AR193" i="1"/>
  <c r="Y193" i="1"/>
  <c r="AI193" i="1"/>
  <c r="AS193" i="1"/>
  <c r="Z193" i="1"/>
  <c r="AJ193" i="1"/>
  <c r="AT193" i="1"/>
  <c r="AA193" i="1"/>
  <c r="AK193" i="1"/>
  <c r="AU193" i="1"/>
  <c r="AB193" i="1"/>
  <c r="AL193" i="1"/>
  <c r="AV193" i="1"/>
  <c r="BA193" i="1"/>
  <c r="BC193" i="1"/>
  <c r="BD193" i="1"/>
  <c r="BE193" i="1"/>
  <c r="BF193" i="1"/>
  <c r="BG193" i="1"/>
  <c r="BH193" i="1"/>
  <c r="H194" i="1"/>
  <c r="I194" i="1"/>
  <c r="J194" i="1"/>
  <c r="K194" i="1"/>
  <c r="AX194" i="1"/>
  <c r="L194" i="1"/>
  <c r="M194" i="1"/>
  <c r="N194" i="1"/>
  <c r="O194" i="1"/>
  <c r="P194" i="1"/>
  <c r="AY194" i="1"/>
  <c r="T194" i="1"/>
  <c r="AD194" i="1"/>
  <c r="AN194" i="1"/>
  <c r="U194" i="1"/>
  <c r="AE194" i="1"/>
  <c r="AO194" i="1"/>
  <c r="V194" i="1"/>
  <c r="AF194" i="1"/>
  <c r="AP194" i="1"/>
  <c r="W194" i="1"/>
  <c r="AG194" i="1"/>
  <c r="AQ194" i="1"/>
  <c r="AZ194" i="1"/>
  <c r="BB194" i="1"/>
  <c r="X194" i="1"/>
  <c r="AH194" i="1"/>
  <c r="AR194" i="1"/>
  <c r="Y194" i="1"/>
  <c r="AI194" i="1"/>
  <c r="AS194" i="1"/>
  <c r="Z194" i="1"/>
  <c r="AJ194" i="1"/>
  <c r="AT194" i="1"/>
  <c r="AA194" i="1"/>
  <c r="AK194" i="1"/>
  <c r="AU194" i="1"/>
  <c r="AB194" i="1"/>
  <c r="AL194" i="1"/>
  <c r="AV194" i="1"/>
  <c r="BA194" i="1"/>
  <c r="BC194" i="1"/>
  <c r="BD194" i="1"/>
  <c r="BE194" i="1"/>
  <c r="BF194" i="1"/>
  <c r="BG194" i="1"/>
  <c r="BH194" i="1"/>
  <c r="H195" i="1"/>
  <c r="I195" i="1"/>
  <c r="J195" i="1"/>
  <c r="K195" i="1"/>
  <c r="AX195" i="1"/>
  <c r="L195" i="1"/>
  <c r="M195" i="1"/>
  <c r="N195" i="1"/>
  <c r="O195" i="1"/>
  <c r="P195" i="1"/>
  <c r="AY195" i="1"/>
  <c r="T195" i="1"/>
  <c r="AD195" i="1"/>
  <c r="AN195" i="1"/>
  <c r="U195" i="1"/>
  <c r="AE195" i="1"/>
  <c r="AO195" i="1"/>
  <c r="V195" i="1"/>
  <c r="AF195" i="1"/>
  <c r="AP195" i="1"/>
  <c r="W195" i="1"/>
  <c r="AG195" i="1"/>
  <c r="AQ195" i="1"/>
  <c r="AZ195" i="1"/>
  <c r="BB195" i="1"/>
  <c r="X195" i="1"/>
  <c r="AH195" i="1"/>
  <c r="AR195" i="1"/>
  <c r="Y195" i="1"/>
  <c r="AI195" i="1"/>
  <c r="AS195" i="1"/>
  <c r="Z195" i="1"/>
  <c r="AJ195" i="1"/>
  <c r="AT195" i="1"/>
  <c r="AA195" i="1"/>
  <c r="AK195" i="1"/>
  <c r="AU195" i="1"/>
  <c r="AB195" i="1"/>
  <c r="AL195" i="1"/>
  <c r="AV195" i="1"/>
  <c r="BA195" i="1"/>
  <c r="BC195" i="1"/>
  <c r="BD195" i="1"/>
  <c r="BE195" i="1"/>
  <c r="BF195" i="1"/>
  <c r="BG195" i="1"/>
  <c r="BH195" i="1"/>
  <c r="H196" i="1"/>
  <c r="I196" i="1"/>
  <c r="J196" i="1"/>
  <c r="K196" i="1"/>
  <c r="AX196" i="1"/>
  <c r="L196" i="1"/>
  <c r="M196" i="1"/>
  <c r="N196" i="1"/>
  <c r="O196" i="1"/>
  <c r="P196" i="1"/>
  <c r="AY196" i="1"/>
  <c r="T196" i="1"/>
  <c r="AD196" i="1"/>
  <c r="AN196" i="1"/>
  <c r="U196" i="1"/>
  <c r="AE196" i="1"/>
  <c r="AO196" i="1"/>
  <c r="V196" i="1"/>
  <c r="AF196" i="1"/>
  <c r="AP196" i="1"/>
  <c r="W196" i="1"/>
  <c r="AG196" i="1"/>
  <c r="AQ196" i="1"/>
  <c r="AZ196" i="1"/>
  <c r="BB196" i="1"/>
  <c r="X196" i="1"/>
  <c r="AH196" i="1"/>
  <c r="AR196" i="1"/>
  <c r="Y196" i="1"/>
  <c r="AI196" i="1"/>
  <c r="AS196" i="1"/>
  <c r="Z196" i="1"/>
  <c r="AJ196" i="1"/>
  <c r="AT196" i="1"/>
  <c r="AA196" i="1"/>
  <c r="AK196" i="1"/>
  <c r="AU196" i="1"/>
  <c r="AB196" i="1"/>
  <c r="AL196" i="1"/>
  <c r="AV196" i="1"/>
  <c r="BA196" i="1"/>
  <c r="BC196" i="1"/>
  <c r="BD196" i="1"/>
  <c r="BE196" i="1"/>
  <c r="BF196" i="1"/>
  <c r="BG196" i="1"/>
  <c r="BH196" i="1"/>
  <c r="H197" i="1"/>
  <c r="I197" i="1"/>
  <c r="J197" i="1"/>
  <c r="K197" i="1"/>
  <c r="AX197" i="1"/>
  <c r="L197" i="1"/>
  <c r="M197" i="1"/>
  <c r="N197" i="1"/>
  <c r="O197" i="1"/>
  <c r="P197" i="1"/>
  <c r="AY197" i="1"/>
  <c r="T197" i="1"/>
  <c r="AD197" i="1"/>
  <c r="AN197" i="1"/>
  <c r="U197" i="1"/>
  <c r="AE197" i="1"/>
  <c r="AO197" i="1"/>
  <c r="V197" i="1"/>
  <c r="AF197" i="1"/>
  <c r="AP197" i="1"/>
  <c r="W197" i="1"/>
  <c r="AG197" i="1"/>
  <c r="AQ197" i="1"/>
  <c r="AZ197" i="1"/>
  <c r="BB197" i="1"/>
  <c r="X197" i="1"/>
  <c r="AH197" i="1"/>
  <c r="AR197" i="1"/>
  <c r="Y197" i="1"/>
  <c r="AI197" i="1"/>
  <c r="AS197" i="1"/>
  <c r="Z197" i="1"/>
  <c r="AJ197" i="1"/>
  <c r="AT197" i="1"/>
  <c r="AA197" i="1"/>
  <c r="AK197" i="1"/>
  <c r="AU197" i="1"/>
  <c r="AB197" i="1"/>
  <c r="AL197" i="1"/>
  <c r="AV197" i="1"/>
  <c r="BA197" i="1"/>
  <c r="BC197" i="1"/>
  <c r="BD197" i="1"/>
  <c r="BE197" i="1"/>
  <c r="BF197" i="1"/>
  <c r="BG197" i="1"/>
  <c r="BH197" i="1"/>
  <c r="H198" i="1"/>
  <c r="I198" i="1"/>
  <c r="J198" i="1"/>
  <c r="K198" i="1"/>
  <c r="AX198" i="1"/>
  <c r="L198" i="1"/>
  <c r="M198" i="1"/>
  <c r="N198" i="1"/>
  <c r="O198" i="1"/>
  <c r="P198" i="1"/>
  <c r="AY198" i="1"/>
  <c r="T198" i="1"/>
  <c r="AD198" i="1"/>
  <c r="AN198" i="1"/>
  <c r="U198" i="1"/>
  <c r="AE198" i="1"/>
  <c r="AO198" i="1"/>
  <c r="V198" i="1"/>
  <c r="AF198" i="1"/>
  <c r="AP198" i="1"/>
  <c r="W198" i="1"/>
  <c r="AG198" i="1"/>
  <c r="AQ198" i="1"/>
  <c r="AZ198" i="1"/>
  <c r="BB198" i="1"/>
  <c r="X198" i="1"/>
  <c r="AH198" i="1"/>
  <c r="AR198" i="1"/>
  <c r="Y198" i="1"/>
  <c r="AI198" i="1"/>
  <c r="AS198" i="1"/>
  <c r="Z198" i="1"/>
  <c r="AJ198" i="1"/>
  <c r="AT198" i="1"/>
  <c r="AA198" i="1"/>
  <c r="AK198" i="1"/>
  <c r="AU198" i="1"/>
  <c r="AB198" i="1"/>
  <c r="AL198" i="1"/>
  <c r="AV198" i="1"/>
  <c r="BA198" i="1"/>
  <c r="BC198" i="1"/>
  <c r="BD198" i="1"/>
  <c r="BE198" i="1"/>
  <c r="BF198" i="1"/>
  <c r="BG198" i="1"/>
  <c r="BH198" i="1"/>
  <c r="H199" i="1"/>
  <c r="I199" i="1"/>
  <c r="J199" i="1"/>
  <c r="K199" i="1"/>
  <c r="AX199" i="1"/>
  <c r="L199" i="1"/>
  <c r="M199" i="1"/>
  <c r="N199" i="1"/>
  <c r="O199" i="1"/>
  <c r="P199" i="1"/>
  <c r="AY199" i="1"/>
  <c r="T199" i="1"/>
  <c r="AD199" i="1"/>
  <c r="AN199" i="1"/>
  <c r="U199" i="1"/>
  <c r="AE199" i="1"/>
  <c r="AO199" i="1"/>
  <c r="V199" i="1"/>
  <c r="AF199" i="1"/>
  <c r="AP199" i="1"/>
  <c r="W199" i="1"/>
  <c r="AG199" i="1"/>
  <c r="AQ199" i="1"/>
  <c r="AZ199" i="1"/>
  <c r="BB199" i="1"/>
  <c r="X199" i="1"/>
  <c r="AH199" i="1"/>
  <c r="AR199" i="1"/>
  <c r="Y199" i="1"/>
  <c r="AI199" i="1"/>
  <c r="AS199" i="1"/>
  <c r="Z199" i="1"/>
  <c r="AJ199" i="1"/>
  <c r="AT199" i="1"/>
  <c r="AA199" i="1"/>
  <c r="AK199" i="1"/>
  <c r="AU199" i="1"/>
  <c r="AB199" i="1"/>
  <c r="AL199" i="1"/>
  <c r="AV199" i="1"/>
  <c r="BA199" i="1"/>
  <c r="BC199" i="1"/>
  <c r="BD199" i="1"/>
  <c r="BE199" i="1"/>
  <c r="BF199" i="1"/>
  <c r="BG199" i="1"/>
  <c r="BH199" i="1"/>
  <c r="H200" i="1"/>
  <c r="I200" i="1"/>
  <c r="J200" i="1"/>
  <c r="K200" i="1"/>
  <c r="AX200" i="1"/>
  <c r="L200" i="1"/>
  <c r="M200" i="1"/>
  <c r="N200" i="1"/>
  <c r="O200" i="1"/>
  <c r="P200" i="1"/>
  <c r="AY200" i="1"/>
  <c r="T200" i="1"/>
  <c r="AD200" i="1"/>
  <c r="AN200" i="1"/>
  <c r="U200" i="1"/>
  <c r="AE200" i="1"/>
  <c r="AO200" i="1"/>
  <c r="V200" i="1"/>
  <c r="AF200" i="1"/>
  <c r="AP200" i="1"/>
  <c r="W200" i="1"/>
  <c r="AG200" i="1"/>
  <c r="AQ200" i="1"/>
  <c r="AZ200" i="1"/>
  <c r="BB200" i="1"/>
  <c r="X200" i="1"/>
  <c r="AH200" i="1"/>
  <c r="AR200" i="1"/>
  <c r="Y200" i="1"/>
  <c r="AI200" i="1"/>
  <c r="AS200" i="1"/>
  <c r="Z200" i="1"/>
  <c r="AJ200" i="1"/>
  <c r="AT200" i="1"/>
  <c r="AA200" i="1"/>
  <c r="AK200" i="1"/>
  <c r="AU200" i="1"/>
  <c r="AB200" i="1"/>
  <c r="AL200" i="1"/>
  <c r="AV200" i="1"/>
  <c r="BA200" i="1"/>
  <c r="BC200" i="1"/>
  <c r="BD200" i="1"/>
  <c r="BE200" i="1"/>
  <c r="BF200" i="1"/>
  <c r="BG200" i="1"/>
  <c r="BH200" i="1"/>
  <c r="H201" i="1"/>
  <c r="I201" i="1"/>
  <c r="J201" i="1"/>
  <c r="K201" i="1"/>
  <c r="AX201" i="1"/>
  <c r="L201" i="1"/>
  <c r="M201" i="1"/>
  <c r="N201" i="1"/>
  <c r="O201" i="1"/>
  <c r="P201" i="1"/>
  <c r="AY201" i="1"/>
  <c r="T201" i="1"/>
  <c r="AD201" i="1"/>
  <c r="AN201" i="1"/>
  <c r="U201" i="1"/>
  <c r="AE201" i="1"/>
  <c r="AO201" i="1"/>
  <c r="V201" i="1"/>
  <c r="AF201" i="1"/>
  <c r="AP201" i="1"/>
  <c r="W201" i="1"/>
  <c r="AG201" i="1"/>
  <c r="AQ201" i="1"/>
  <c r="AZ201" i="1"/>
  <c r="BB201" i="1"/>
  <c r="X201" i="1"/>
  <c r="AH201" i="1"/>
  <c r="AR201" i="1"/>
  <c r="Y201" i="1"/>
  <c r="AI201" i="1"/>
  <c r="AS201" i="1"/>
  <c r="Z201" i="1"/>
  <c r="AJ201" i="1"/>
  <c r="AT201" i="1"/>
  <c r="AA201" i="1"/>
  <c r="AK201" i="1"/>
  <c r="AU201" i="1"/>
  <c r="AB201" i="1"/>
  <c r="AL201" i="1"/>
  <c r="AV201" i="1"/>
  <c r="BA201" i="1"/>
  <c r="BC201" i="1"/>
  <c r="BD201" i="1"/>
  <c r="BE201" i="1"/>
  <c r="BF201" i="1"/>
  <c r="BG201" i="1"/>
  <c r="BH201" i="1"/>
  <c r="H202" i="1"/>
  <c r="I202" i="1"/>
  <c r="J202" i="1"/>
  <c r="K202" i="1"/>
  <c r="AX202" i="1"/>
  <c r="L202" i="1"/>
  <c r="M202" i="1"/>
  <c r="N202" i="1"/>
  <c r="O202" i="1"/>
  <c r="P202" i="1"/>
  <c r="AY202" i="1"/>
  <c r="T202" i="1"/>
  <c r="AD202" i="1"/>
  <c r="AN202" i="1"/>
  <c r="U202" i="1"/>
  <c r="AE202" i="1"/>
  <c r="AO202" i="1"/>
  <c r="V202" i="1"/>
  <c r="AF202" i="1"/>
  <c r="AP202" i="1"/>
  <c r="W202" i="1"/>
  <c r="AG202" i="1"/>
  <c r="AQ202" i="1"/>
  <c r="AZ202" i="1"/>
  <c r="BB202" i="1"/>
  <c r="X202" i="1"/>
  <c r="AH202" i="1"/>
  <c r="AR202" i="1"/>
  <c r="Y202" i="1"/>
  <c r="AI202" i="1"/>
  <c r="AS202" i="1"/>
  <c r="Z202" i="1"/>
  <c r="AJ202" i="1"/>
  <c r="AT202" i="1"/>
  <c r="AA202" i="1"/>
  <c r="AK202" i="1"/>
  <c r="AU202" i="1"/>
  <c r="AB202" i="1"/>
  <c r="AL202" i="1"/>
  <c r="AV202" i="1"/>
  <c r="BA202" i="1"/>
  <c r="BC202" i="1"/>
  <c r="BD202" i="1"/>
  <c r="BE202" i="1"/>
  <c r="BF202" i="1"/>
  <c r="BG202" i="1"/>
  <c r="BH202" i="1"/>
  <c r="H203" i="1"/>
  <c r="I203" i="1"/>
  <c r="J203" i="1"/>
  <c r="K203" i="1"/>
  <c r="AX203" i="1"/>
  <c r="L203" i="1"/>
  <c r="M203" i="1"/>
  <c r="N203" i="1"/>
  <c r="O203" i="1"/>
  <c r="P203" i="1"/>
  <c r="AY203" i="1"/>
  <c r="T203" i="1"/>
  <c r="AD203" i="1"/>
  <c r="AN203" i="1"/>
  <c r="U203" i="1"/>
  <c r="AE203" i="1"/>
  <c r="AO203" i="1"/>
  <c r="V203" i="1"/>
  <c r="AF203" i="1"/>
  <c r="AP203" i="1"/>
  <c r="W203" i="1"/>
  <c r="AG203" i="1"/>
  <c r="AQ203" i="1"/>
  <c r="AZ203" i="1"/>
  <c r="BB203" i="1"/>
  <c r="X203" i="1"/>
  <c r="AH203" i="1"/>
  <c r="AR203" i="1"/>
  <c r="Y203" i="1"/>
  <c r="AI203" i="1"/>
  <c r="AS203" i="1"/>
  <c r="Z203" i="1"/>
  <c r="AJ203" i="1"/>
  <c r="AT203" i="1"/>
  <c r="AA203" i="1"/>
  <c r="AK203" i="1"/>
  <c r="AU203" i="1"/>
  <c r="AB203" i="1"/>
  <c r="AL203" i="1"/>
  <c r="AV203" i="1"/>
  <c r="BA203" i="1"/>
  <c r="BC203" i="1"/>
  <c r="BD203" i="1"/>
  <c r="BE203" i="1"/>
  <c r="BF203" i="1"/>
  <c r="BG203" i="1"/>
  <c r="BH203" i="1"/>
  <c r="H204" i="1"/>
  <c r="I204" i="1"/>
  <c r="J204" i="1"/>
  <c r="K204" i="1"/>
  <c r="AX204" i="1"/>
  <c r="L204" i="1"/>
  <c r="M204" i="1"/>
  <c r="N204" i="1"/>
  <c r="O204" i="1"/>
  <c r="P204" i="1"/>
  <c r="AY204" i="1"/>
  <c r="T204" i="1"/>
  <c r="AD204" i="1"/>
  <c r="AN204" i="1"/>
  <c r="U204" i="1"/>
  <c r="AE204" i="1"/>
  <c r="AO204" i="1"/>
  <c r="V204" i="1"/>
  <c r="AF204" i="1"/>
  <c r="AP204" i="1"/>
  <c r="W204" i="1"/>
  <c r="AG204" i="1"/>
  <c r="AQ204" i="1"/>
  <c r="AZ204" i="1"/>
  <c r="BB204" i="1"/>
  <c r="X204" i="1"/>
  <c r="AH204" i="1"/>
  <c r="AR204" i="1"/>
  <c r="Y204" i="1"/>
  <c r="AI204" i="1"/>
  <c r="AS204" i="1"/>
  <c r="Z204" i="1"/>
  <c r="AJ204" i="1"/>
  <c r="AT204" i="1"/>
  <c r="AA204" i="1"/>
  <c r="AK204" i="1"/>
  <c r="AU204" i="1"/>
  <c r="AB204" i="1"/>
  <c r="AL204" i="1"/>
  <c r="AV204" i="1"/>
  <c r="BA204" i="1"/>
  <c r="BC204" i="1"/>
  <c r="BD204" i="1"/>
  <c r="BE204" i="1"/>
  <c r="BF204" i="1"/>
  <c r="BG204" i="1"/>
  <c r="BH204" i="1"/>
  <c r="H205" i="1"/>
  <c r="I205" i="1"/>
  <c r="J205" i="1"/>
  <c r="K205" i="1"/>
  <c r="AX205" i="1"/>
  <c r="L205" i="1"/>
  <c r="M205" i="1"/>
  <c r="N205" i="1"/>
  <c r="O205" i="1"/>
  <c r="P205" i="1"/>
  <c r="AY205" i="1"/>
  <c r="T205" i="1"/>
  <c r="AD205" i="1"/>
  <c r="AN205" i="1"/>
  <c r="U205" i="1"/>
  <c r="AE205" i="1"/>
  <c r="AO205" i="1"/>
  <c r="V205" i="1"/>
  <c r="AF205" i="1"/>
  <c r="AP205" i="1"/>
  <c r="W205" i="1"/>
  <c r="AG205" i="1"/>
  <c r="AQ205" i="1"/>
  <c r="AZ205" i="1"/>
  <c r="BB205" i="1"/>
  <c r="X205" i="1"/>
  <c r="AH205" i="1"/>
  <c r="AR205" i="1"/>
  <c r="Y205" i="1"/>
  <c r="AI205" i="1"/>
  <c r="AS205" i="1"/>
  <c r="Z205" i="1"/>
  <c r="AJ205" i="1"/>
  <c r="AT205" i="1"/>
  <c r="AA205" i="1"/>
  <c r="AK205" i="1"/>
  <c r="AU205" i="1"/>
  <c r="AB205" i="1"/>
  <c r="AL205" i="1"/>
  <c r="AV205" i="1"/>
  <c r="BA205" i="1"/>
  <c r="BC205" i="1"/>
  <c r="BD205" i="1"/>
  <c r="BE205" i="1"/>
  <c r="BF205" i="1"/>
  <c r="BG205" i="1"/>
  <c r="BH205" i="1"/>
  <c r="H206" i="1"/>
  <c r="I206" i="1"/>
  <c r="J206" i="1"/>
  <c r="K206" i="1"/>
  <c r="AX206" i="1"/>
  <c r="L206" i="1"/>
  <c r="M206" i="1"/>
  <c r="N206" i="1"/>
  <c r="O206" i="1"/>
  <c r="P206" i="1"/>
  <c r="AY206" i="1"/>
  <c r="T206" i="1"/>
  <c r="AD206" i="1"/>
  <c r="AN206" i="1"/>
  <c r="U206" i="1"/>
  <c r="AE206" i="1"/>
  <c r="AO206" i="1"/>
  <c r="V206" i="1"/>
  <c r="AF206" i="1"/>
  <c r="AP206" i="1"/>
  <c r="W206" i="1"/>
  <c r="AG206" i="1"/>
  <c r="AQ206" i="1"/>
  <c r="AZ206" i="1"/>
  <c r="BB206" i="1"/>
  <c r="X206" i="1"/>
  <c r="AH206" i="1"/>
  <c r="AR206" i="1"/>
  <c r="Y206" i="1"/>
  <c r="AI206" i="1"/>
  <c r="AS206" i="1"/>
  <c r="Z206" i="1"/>
  <c r="AJ206" i="1"/>
  <c r="AT206" i="1"/>
  <c r="AA206" i="1"/>
  <c r="AK206" i="1"/>
  <c r="AU206" i="1"/>
  <c r="AB206" i="1"/>
  <c r="AL206" i="1"/>
  <c r="AV206" i="1"/>
  <c r="BA206" i="1"/>
  <c r="BC206" i="1"/>
  <c r="BD206" i="1"/>
  <c r="BE206" i="1"/>
  <c r="BF206" i="1"/>
  <c r="BG206" i="1"/>
  <c r="BH206" i="1"/>
  <c r="H207" i="1"/>
  <c r="I207" i="1"/>
  <c r="J207" i="1"/>
  <c r="K207" i="1"/>
  <c r="AX207" i="1"/>
  <c r="L207" i="1"/>
  <c r="M207" i="1"/>
  <c r="N207" i="1"/>
  <c r="O207" i="1"/>
  <c r="P207" i="1"/>
  <c r="AY207" i="1"/>
  <c r="T207" i="1"/>
  <c r="AD207" i="1"/>
  <c r="AN207" i="1"/>
  <c r="U207" i="1"/>
  <c r="AE207" i="1"/>
  <c r="AO207" i="1"/>
  <c r="V207" i="1"/>
  <c r="AF207" i="1"/>
  <c r="AP207" i="1"/>
  <c r="W207" i="1"/>
  <c r="AG207" i="1"/>
  <c r="AQ207" i="1"/>
  <c r="AZ207" i="1"/>
  <c r="BB207" i="1"/>
  <c r="X207" i="1"/>
  <c r="AH207" i="1"/>
  <c r="AR207" i="1"/>
  <c r="Y207" i="1"/>
  <c r="AI207" i="1"/>
  <c r="AS207" i="1"/>
  <c r="Z207" i="1"/>
  <c r="AJ207" i="1"/>
  <c r="AT207" i="1"/>
  <c r="AA207" i="1"/>
  <c r="AK207" i="1"/>
  <c r="AU207" i="1"/>
  <c r="AB207" i="1"/>
  <c r="AL207" i="1"/>
  <c r="AV207" i="1"/>
  <c r="BA207" i="1"/>
  <c r="BC207" i="1"/>
  <c r="BD207" i="1"/>
  <c r="BE207" i="1"/>
  <c r="BF207" i="1"/>
  <c r="BG207" i="1"/>
  <c r="BH207" i="1"/>
  <c r="H208" i="1"/>
  <c r="I208" i="1"/>
  <c r="J208" i="1"/>
  <c r="K208" i="1"/>
  <c r="AX208" i="1"/>
  <c r="L208" i="1"/>
  <c r="M208" i="1"/>
  <c r="N208" i="1"/>
  <c r="O208" i="1"/>
  <c r="P208" i="1"/>
  <c r="AY208" i="1"/>
  <c r="T208" i="1"/>
  <c r="AD208" i="1"/>
  <c r="AN208" i="1"/>
  <c r="U208" i="1"/>
  <c r="AE208" i="1"/>
  <c r="AO208" i="1"/>
  <c r="V208" i="1"/>
  <c r="AF208" i="1"/>
  <c r="AP208" i="1"/>
  <c r="W208" i="1"/>
  <c r="AG208" i="1"/>
  <c r="AQ208" i="1"/>
  <c r="AZ208" i="1"/>
  <c r="BB208" i="1"/>
  <c r="X208" i="1"/>
  <c r="AH208" i="1"/>
  <c r="AR208" i="1"/>
  <c r="Y208" i="1"/>
  <c r="AI208" i="1"/>
  <c r="AS208" i="1"/>
  <c r="Z208" i="1"/>
  <c r="AJ208" i="1"/>
  <c r="AT208" i="1"/>
  <c r="AA208" i="1"/>
  <c r="AK208" i="1"/>
  <c r="AU208" i="1"/>
  <c r="AB208" i="1"/>
  <c r="AL208" i="1"/>
  <c r="AV208" i="1"/>
  <c r="BA208" i="1"/>
  <c r="BC208" i="1"/>
  <c r="BD208" i="1"/>
  <c r="BE208" i="1"/>
  <c r="BF208" i="1"/>
  <c r="BG208" i="1"/>
  <c r="BH208" i="1"/>
  <c r="H209" i="1"/>
  <c r="I209" i="1"/>
  <c r="J209" i="1"/>
  <c r="K209" i="1"/>
  <c r="AX209" i="1"/>
  <c r="L209" i="1"/>
  <c r="M209" i="1"/>
  <c r="N209" i="1"/>
  <c r="O209" i="1"/>
  <c r="P209" i="1"/>
  <c r="AY209" i="1"/>
  <c r="T209" i="1"/>
  <c r="AD209" i="1"/>
  <c r="AN209" i="1"/>
  <c r="U209" i="1"/>
  <c r="AE209" i="1"/>
  <c r="AO209" i="1"/>
  <c r="V209" i="1"/>
  <c r="AF209" i="1"/>
  <c r="AP209" i="1"/>
  <c r="W209" i="1"/>
  <c r="AG209" i="1"/>
  <c r="AQ209" i="1"/>
  <c r="AZ209" i="1"/>
  <c r="BB209" i="1"/>
  <c r="X209" i="1"/>
  <c r="AH209" i="1"/>
  <c r="AR209" i="1"/>
  <c r="Y209" i="1"/>
  <c r="AI209" i="1"/>
  <c r="AS209" i="1"/>
  <c r="Z209" i="1"/>
  <c r="AJ209" i="1"/>
  <c r="AT209" i="1"/>
  <c r="AA209" i="1"/>
  <c r="AK209" i="1"/>
  <c r="AU209" i="1"/>
  <c r="AB209" i="1"/>
  <c r="AL209" i="1"/>
  <c r="AV209" i="1"/>
  <c r="BA209" i="1"/>
  <c r="BC209" i="1"/>
  <c r="BD209" i="1"/>
  <c r="BE209" i="1"/>
  <c r="BF209" i="1"/>
  <c r="BG209" i="1"/>
  <c r="BH209" i="1"/>
  <c r="H210" i="1"/>
  <c r="I210" i="1"/>
  <c r="J210" i="1"/>
  <c r="K210" i="1"/>
  <c r="AX210" i="1"/>
  <c r="L210" i="1"/>
  <c r="M210" i="1"/>
  <c r="N210" i="1"/>
  <c r="O210" i="1"/>
  <c r="P210" i="1"/>
  <c r="AY210" i="1"/>
  <c r="T210" i="1"/>
  <c r="AD210" i="1"/>
  <c r="AN210" i="1"/>
  <c r="U210" i="1"/>
  <c r="AE210" i="1"/>
  <c r="AO210" i="1"/>
  <c r="V210" i="1"/>
  <c r="AF210" i="1"/>
  <c r="AP210" i="1"/>
  <c r="W210" i="1"/>
  <c r="AG210" i="1"/>
  <c r="AQ210" i="1"/>
  <c r="AZ210" i="1"/>
  <c r="BB210" i="1"/>
  <c r="X210" i="1"/>
  <c r="AH210" i="1"/>
  <c r="AR210" i="1"/>
  <c r="Y210" i="1"/>
  <c r="AI210" i="1"/>
  <c r="AS210" i="1"/>
  <c r="Z210" i="1"/>
  <c r="AJ210" i="1"/>
  <c r="AT210" i="1"/>
  <c r="AA210" i="1"/>
  <c r="AK210" i="1"/>
  <c r="AU210" i="1"/>
  <c r="AB210" i="1"/>
  <c r="AL210" i="1"/>
  <c r="AV210" i="1"/>
  <c r="BA210" i="1"/>
  <c r="BC210" i="1"/>
  <c r="BD210" i="1"/>
  <c r="BE210" i="1"/>
  <c r="BF210" i="1"/>
  <c r="BG210" i="1"/>
  <c r="BH210" i="1"/>
  <c r="H211" i="1"/>
  <c r="I211" i="1"/>
  <c r="J211" i="1"/>
  <c r="K211" i="1"/>
  <c r="AX211" i="1"/>
  <c r="L211" i="1"/>
  <c r="M211" i="1"/>
  <c r="N211" i="1"/>
  <c r="O211" i="1"/>
  <c r="P211" i="1"/>
  <c r="AY211" i="1"/>
  <c r="T211" i="1"/>
  <c r="AD211" i="1"/>
  <c r="AN211" i="1"/>
  <c r="U211" i="1"/>
  <c r="AE211" i="1"/>
  <c r="AO211" i="1"/>
  <c r="V211" i="1"/>
  <c r="AF211" i="1"/>
  <c r="AP211" i="1"/>
  <c r="W211" i="1"/>
  <c r="AG211" i="1"/>
  <c r="AQ211" i="1"/>
  <c r="AZ211" i="1"/>
  <c r="BB211" i="1"/>
  <c r="X211" i="1"/>
  <c r="AH211" i="1"/>
  <c r="AR211" i="1"/>
  <c r="Y211" i="1"/>
  <c r="AI211" i="1"/>
  <c r="AS211" i="1"/>
  <c r="Z211" i="1"/>
  <c r="AJ211" i="1"/>
  <c r="AT211" i="1"/>
  <c r="AA211" i="1"/>
  <c r="AK211" i="1"/>
  <c r="AU211" i="1"/>
  <c r="AB211" i="1"/>
  <c r="AL211" i="1"/>
  <c r="AV211" i="1"/>
  <c r="BA211" i="1"/>
  <c r="BC211" i="1"/>
  <c r="BD211" i="1"/>
  <c r="BE211" i="1"/>
  <c r="BF211" i="1"/>
  <c r="BG211" i="1"/>
  <c r="BH211" i="1"/>
  <c r="H212" i="1"/>
  <c r="I212" i="1"/>
  <c r="J212" i="1"/>
  <c r="K212" i="1"/>
  <c r="AX212" i="1"/>
  <c r="L212" i="1"/>
  <c r="M212" i="1"/>
  <c r="N212" i="1"/>
  <c r="O212" i="1"/>
  <c r="P212" i="1"/>
  <c r="AY212" i="1"/>
  <c r="T212" i="1"/>
  <c r="AD212" i="1"/>
  <c r="AN212" i="1"/>
  <c r="U212" i="1"/>
  <c r="AE212" i="1"/>
  <c r="AO212" i="1"/>
  <c r="V212" i="1"/>
  <c r="AF212" i="1"/>
  <c r="AP212" i="1"/>
  <c r="W212" i="1"/>
  <c r="AG212" i="1"/>
  <c r="AQ212" i="1"/>
  <c r="AZ212" i="1"/>
  <c r="BB212" i="1"/>
  <c r="X212" i="1"/>
  <c r="AH212" i="1"/>
  <c r="AR212" i="1"/>
  <c r="Y212" i="1"/>
  <c r="AI212" i="1"/>
  <c r="AS212" i="1"/>
  <c r="Z212" i="1"/>
  <c r="AJ212" i="1"/>
  <c r="AT212" i="1"/>
  <c r="AA212" i="1"/>
  <c r="AK212" i="1"/>
  <c r="AU212" i="1"/>
  <c r="AB212" i="1"/>
  <c r="AL212" i="1"/>
  <c r="AV212" i="1"/>
  <c r="BA212" i="1"/>
  <c r="BC212" i="1"/>
  <c r="BD212" i="1"/>
  <c r="BE212" i="1"/>
  <c r="BF212" i="1"/>
  <c r="BG212" i="1"/>
  <c r="BH212" i="1"/>
  <c r="H213" i="1"/>
  <c r="I213" i="1"/>
  <c r="J213" i="1"/>
  <c r="K213" i="1"/>
  <c r="AX213" i="1"/>
  <c r="L213" i="1"/>
  <c r="M213" i="1"/>
  <c r="N213" i="1"/>
  <c r="O213" i="1"/>
  <c r="P213" i="1"/>
  <c r="AY213" i="1"/>
  <c r="T213" i="1"/>
  <c r="AD213" i="1"/>
  <c r="AN213" i="1"/>
  <c r="U213" i="1"/>
  <c r="AE213" i="1"/>
  <c r="AO213" i="1"/>
  <c r="V213" i="1"/>
  <c r="AF213" i="1"/>
  <c r="AP213" i="1"/>
  <c r="W213" i="1"/>
  <c r="AG213" i="1"/>
  <c r="AQ213" i="1"/>
  <c r="AZ213" i="1"/>
  <c r="BB213" i="1"/>
  <c r="X213" i="1"/>
  <c r="AH213" i="1"/>
  <c r="AR213" i="1"/>
  <c r="Y213" i="1"/>
  <c r="AI213" i="1"/>
  <c r="AS213" i="1"/>
  <c r="Z213" i="1"/>
  <c r="AJ213" i="1"/>
  <c r="AT213" i="1"/>
  <c r="AA213" i="1"/>
  <c r="AK213" i="1"/>
  <c r="AU213" i="1"/>
  <c r="AB213" i="1"/>
  <c r="AL213" i="1"/>
  <c r="AV213" i="1"/>
  <c r="BA213" i="1"/>
  <c r="BC213" i="1"/>
  <c r="BD213" i="1"/>
  <c r="BE213" i="1"/>
  <c r="BF213" i="1"/>
  <c r="BG213" i="1"/>
  <c r="BH213" i="1"/>
  <c r="H214" i="1"/>
  <c r="I214" i="1"/>
  <c r="J214" i="1"/>
  <c r="K214" i="1"/>
  <c r="AX214" i="1"/>
  <c r="L214" i="1"/>
  <c r="M214" i="1"/>
  <c r="N214" i="1"/>
  <c r="O214" i="1"/>
  <c r="P214" i="1"/>
  <c r="AY214" i="1"/>
  <c r="T214" i="1"/>
  <c r="AD214" i="1"/>
  <c r="AN214" i="1"/>
  <c r="U214" i="1"/>
  <c r="AE214" i="1"/>
  <c r="AO214" i="1"/>
  <c r="V214" i="1"/>
  <c r="AF214" i="1"/>
  <c r="AP214" i="1"/>
  <c r="W214" i="1"/>
  <c r="AG214" i="1"/>
  <c r="AQ214" i="1"/>
  <c r="AZ214" i="1"/>
  <c r="BB214" i="1"/>
  <c r="X214" i="1"/>
  <c r="AH214" i="1"/>
  <c r="AR214" i="1"/>
  <c r="Y214" i="1"/>
  <c r="AI214" i="1"/>
  <c r="AS214" i="1"/>
  <c r="Z214" i="1"/>
  <c r="AJ214" i="1"/>
  <c r="AT214" i="1"/>
  <c r="AA214" i="1"/>
  <c r="AK214" i="1"/>
  <c r="AU214" i="1"/>
  <c r="AB214" i="1"/>
  <c r="AL214" i="1"/>
  <c r="AV214" i="1"/>
  <c r="BA214" i="1"/>
  <c r="BC214" i="1"/>
  <c r="BD214" i="1"/>
  <c r="BE214" i="1"/>
  <c r="BF214" i="1"/>
  <c r="BG214" i="1"/>
  <c r="BH214" i="1"/>
  <c r="H215" i="1"/>
  <c r="I215" i="1"/>
  <c r="J215" i="1"/>
  <c r="K215" i="1"/>
  <c r="AX215" i="1"/>
  <c r="L215" i="1"/>
  <c r="M215" i="1"/>
  <c r="N215" i="1"/>
  <c r="O215" i="1"/>
  <c r="P215" i="1"/>
  <c r="AY215" i="1"/>
  <c r="T215" i="1"/>
  <c r="AD215" i="1"/>
  <c r="AN215" i="1"/>
  <c r="U215" i="1"/>
  <c r="AE215" i="1"/>
  <c r="AO215" i="1"/>
  <c r="V215" i="1"/>
  <c r="AF215" i="1"/>
  <c r="AP215" i="1"/>
  <c r="W215" i="1"/>
  <c r="AG215" i="1"/>
  <c r="AQ215" i="1"/>
  <c r="AZ215" i="1"/>
  <c r="BB215" i="1"/>
  <c r="X215" i="1"/>
  <c r="AH215" i="1"/>
  <c r="AR215" i="1"/>
  <c r="Y215" i="1"/>
  <c r="AI215" i="1"/>
  <c r="AS215" i="1"/>
  <c r="Z215" i="1"/>
  <c r="AJ215" i="1"/>
  <c r="AT215" i="1"/>
  <c r="AA215" i="1"/>
  <c r="AK215" i="1"/>
  <c r="AU215" i="1"/>
  <c r="AB215" i="1"/>
  <c r="AL215" i="1"/>
  <c r="AV215" i="1"/>
  <c r="BA215" i="1"/>
  <c r="BC215" i="1"/>
  <c r="BD215" i="1"/>
  <c r="BE215" i="1"/>
  <c r="BF215" i="1"/>
  <c r="BG215" i="1"/>
  <c r="BH215" i="1"/>
  <c r="H216" i="1"/>
  <c r="I216" i="1"/>
  <c r="J216" i="1"/>
  <c r="K216" i="1"/>
  <c r="AX216" i="1"/>
  <c r="L216" i="1"/>
  <c r="M216" i="1"/>
  <c r="N216" i="1"/>
  <c r="O216" i="1"/>
  <c r="P216" i="1"/>
  <c r="AY216" i="1"/>
  <c r="T216" i="1"/>
  <c r="AD216" i="1"/>
  <c r="AN216" i="1"/>
  <c r="U216" i="1"/>
  <c r="AE216" i="1"/>
  <c r="AO216" i="1"/>
  <c r="V216" i="1"/>
  <c r="AF216" i="1"/>
  <c r="AP216" i="1"/>
  <c r="W216" i="1"/>
  <c r="AG216" i="1"/>
  <c r="AQ216" i="1"/>
  <c r="AZ216" i="1"/>
  <c r="BB216" i="1"/>
  <c r="X216" i="1"/>
  <c r="AH216" i="1"/>
  <c r="AR216" i="1"/>
  <c r="Y216" i="1"/>
  <c r="AI216" i="1"/>
  <c r="AS216" i="1"/>
  <c r="Z216" i="1"/>
  <c r="AJ216" i="1"/>
  <c r="AT216" i="1"/>
  <c r="AA216" i="1"/>
  <c r="AK216" i="1"/>
  <c r="AU216" i="1"/>
  <c r="AB216" i="1"/>
  <c r="AL216" i="1"/>
  <c r="AV216" i="1"/>
  <c r="BA216" i="1"/>
  <c r="BC216" i="1"/>
  <c r="BD216" i="1"/>
  <c r="BE216" i="1"/>
  <c r="BF216" i="1"/>
  <c r="BG216" i="1"/>
  <c r="BH216" i="1"/>
  <c r="H217" i="1"/>
  <c r="I217" i="1"/>
  <c r="J217" i="1"/>
  <c r="K217" i="1"/>
  <c r="AX217" i="1"/>
  <c r="L217" i="1"/>
  <c r="M217" i="1"/>
  <c r="N217" i="1"/>
  <c r="O217" i="1"/>
  <c r="P217" i="1"/>
  <c r="AY217" i="1"/>
  <c r="T217" i="1"/>
  <c r="AD217" i="1"/>
  <c r="AN217" i="1"/>
  <c r="U217" i="1"/>
  <c r="AE217" i="1"/>
  <c r="AO217" i="1"/>
  <c r="V217" i="1"/>
  <c r="AF217" i="1"/>
  <c r="AP217" i="1"/>
  <c r="W217" i="1"/>
  <c r="AG217" i="1"/>
  <c r="AQ217" i="1"/>
  <c r="AZ217" i="1"/>
  <c r="BB217" i="1"/>
  <c r="X217" i="1"/>
  <c r="AH217" i="1"/>
  <c r="AR217" i="1"/>
  <c r="Y217" i="1"/>
  <c r="AI217" i="1"/>
  <c r="AS217" i="1"/>
  <c r="Z217" i="1"/>
  <c r="AJ217" i="1"/>
  <c r="AT217" i="1"/>
  <c r="AA217" i="1"/>
  <c r="AK217" i="1"/>
  <c r="AU217" i="1"/>
  <c r="AB217" i="1"/>
  <c r="AL217" i="1"/>
  <c r="AV217" i="1"/>
  <c r="BA217" i="1"/>
  <c r="BC217" i="1"/>
  <c r="BD217" i="1"/>
  <c r="BE217" i="1"/>
  <c r="BF217" i="1"/>
  <c r="BG217" i="1"/>
  <c r="BH217" i="1"/>
  <c r="H218" i="1"/>
  <c r="I218" i="1"/>
  <c r="J218" i="1"/>
  <c r="K218" i="1"/>
  <c r="AX218" i="1"/>
  <c r="L218" i="1"/>
  <c r="M218" i="1"/>
  <c r="N218" i="1"/>
  <c r="O218" i="1"/>
  <c r="P218" i="1"/>
  <c r="AY218" i="1"/>
  <c r="T218" i="1"/>
  <c r="AD218" i="1"/>
  <c r="AN218" i="1"/>
  <c r="U218" i="1"/>
  <c r="AE218" i="1"/>
  <c r="AO218" i="1"/>
  <c r="V218" i="1"/>
  <c r="AF218" i="1"/>
  <c r="AP218" i="1"/>
  <c r="W218" i="1"/>
  <c r="AG218" i="1"/>
  <c r="AQ218" i="1"/>
  <c r="AZ218" i="1"/>
  <c r="BB218" i="1"/>
  <c r="X218" i="1"/>
  <c r="AH218" i="1"/>
  <c r="AR218" i="1"/>
  <c r="Y218" i="1"/>
  <c r="AI218" i="1"/>
  <c r="AS218" i="1"/>
  <c r="Z218" i="1"/>
  <c r="AJ218" i="1"/>
  <c r="AT218" i="1"/>
  <c r="AA218" i="1"/>
  <c r="AK218" i="1"/>
  <c r="AU218" i="1"/>
  <c r="AB218" i="1"/>
  <c r="AL218" i="1"/>
  <c r="AV218" i="1"/>
  <c r="BA218" i="1"/>
  <c r="BC218" i="1"/>
  <c r="BD218" i="1"/>
  <c r="BE218" i="1"/>
  <c r="BF218" i="1"/>
  <c r="BG218" i="1"/>
  <c r="BH218" i="1"/>
  <c r="H219" i="1"/>
  <c r="I219" i="1"/>
  <c r="J219" i="1"/>
  <c r="K219" i="1"/>
  <c r="AX219" i="1"/>
  <c r="L219" i="1"/>
  <c r="M219" i="1"/>
  <c r="N219" i="1"/>
  <c r="O219" i="1"/>
  <c r="P219" i="1"/>
  <c r="AY219" i="1"/>
  <c r="T219" i="1"/>
  <c r="AD219" i="1"/>
  <c r="AN219" i="1"/>
  <c r="U219" i="1"/>
  <c r="AE219" i="1"/>
  <c r="AO219" i="1"/>
  <c r="V219" i="1"/>
  <c r="AF219" i="1"/>
  <c r="AP219" i="1"/>
  <c r="W219" i="1"/>
  <c r="AG219" i="1"/>
  <c r="AQ219" i="1"/>
  <c r="AZ219" i="1"/>
  <c r="BB219" i="1"/>
  <c r="X219" i="1"/>
  <c r="AH219" i="1"/>
  <c r="AR219" i="1"/>
  <c r="Y219" i="1"/>
  <c r="AI219" i="1"/>
  <c r="AS219" i="1"/>
  <c r="Z219" i="1"/>
  <c r="AJ219" i="1"/>
  <c r="AT219" i="1"/>
  <c r="AA219" i="1"/>
  <c r="AK219" i="1"/>
  <c r="AU219" i="1"/>
  <c r="AB219" i="1"/>
  <c r="AL219" i="1"/>
  <c r="AV219" i="1"/>
  <c r="BA219" i="1"/>
  <c r="BC219" i="1"/>
  <c r="BD219" i="1"/>
  <c r="BE219" i="1"/>
  <c r="BF219" i="1"/>
  <c r="BG219" i="1"/>
  <c r="BH219" i="1"/>
  <c r="H220" i="1"/>
  <c r="I220" i="1"/>
  <c r="J220" i="1"/>
  <c r="K220" i="1"/>
  <c r="AX220" i="1"/>
  <c r="L220" i="1"/>
  <c r="M220" i="1"/>
  <c r="N220" i="1"/>
  <c r="O220" i="1"/>
  <c r="P220" i="1"/>
  <c r="AY220" i="1"/>
  <c r="T220" i="1"/>
  <c r="AD220" i="1"/>
  <c r="AN220" i="1"/>
  <c r="U220" i="1"/>
  <c r="AE220" i="1"/>
  <c r="AO220" i="1"/>
  <c r="V220" i="1"/>
  <c r="AF220" i="1"/>
  <c r="AP220" i="1"/>
  <c r="W220" i="1"/>
  <c r="AG220" i="1"/>
  <c r="AQ220" i="1"/>
  <c r="AZ220" i="1"/>
  <c r="BB220" i="1"/>
  <c r="X220" i="1"/>
  <c r="AH220" i="1"/>
  <c r="AR220" i="1"/>
  <c r="Y220" i="1"/>
  <c r="AI220" i="1"/>
  <c r="AS220" i="1"/>
  <c r="Z220" i="1"/>
  <c r="AJ220" i="1"/>
  <c r="AT220" i="1"/>
  <c r="AA220" i="1"/>
  <c r="AK220" i="1"/>
  <c r="AU220" i="1"/>
  <c r="AB220" i="1"/>
  <c r="AL220" i="1"/>
  <c r="AV220" i="1"/>
  <c r="BA220" i="1"/>
  <c r="BC220" i="1"/>
  <c r="BD220" i="1"/>
  <c r="BE220" i="1"/>
  <c r="BF220" i="1"/>
  <c r="BG220" i="1"/>
  <c r="BH220" i="1"/>
  <c r="H221" i="1"/>
  <c r="I221" i="1"/>
  <c r="J221" i="1"/>
  <c r="K221" i="1"/>
  <c r="AX221" i="1"/>
  <c r="L221" i="1"/>
  <c r="M221" i="1"/>
  <c r="N221" i="1"/>
  <c r="O221" i="1"/>
  <c r="P221" i="1"/>
  <c r="AY221" i="1"/>
  <c r="T221" i="1"/>
  <c r="AD221" i="1"/>
  <c r="AN221" i="1"/>
  <c r="U221" i="1"/>
  <c r="AE221" i="1"/>
  <c r="AO221" i="1"/>
  <c r="V221" i="1"/>
  <c r="AF221" i="1"/>
  <c r="AP221" i="1"/>
  <c r="W221" i="1"/>
  <c r="AG221" i="1"/>
  <c r="AQ221" i="1"/>
  <c r="AZ221" i="1"/>
  <c r="BB221" i="1"/>
  <c r="X221" i="1"/>
  <c r="AH221" i="1"/>
  <c r="AR221" i="1"/>
  <c r="Y221" i="1"/>
  <c r="AI221" i="1"/>
  <c r="AS221" i="1"/>
  <c r="Z221" i="1"/>
  <c r="AJ221" i="1"/>
  <c r="AT221" i="1"/>
  <c r="AA221" i="1"/>
  <c r="AK221" i="1"/>
  <c r="AU221" i="1"/>
  <c r="AB221" i="1"/>
  <c r="AL221" i="1"/>
  <c r="AV221" i="1"/>
  <c r="BA221" i="1"/>
  <c r="BC221" i="1"/>
  <c r="BD221" i="1"/>
  <c r="BE221" i="1"/>
  <c r="BF221" i="1"/>
  <c r="BG221" i="1"/>
  <c r="BH221" i="1"/>
  <c r="H222" i="1"/>
  <c r="I222" i="1"/>
  <c r="J222" i="1"/>
  <c r="K222" i="1"/>
  <c r="AX222" i="1"/>
  <c r="L222" i="1"/>
  <c r="M222" i="1"/>
  <c r="N222" i="1"/>
  <c r="O222" i="1"/>
  <c r="P222" i="1"/>
  <c r="AY222" i="1"/>
  <c r="T222" i="1"/>
  <c r="AD222" i="1"/>
  <c r="AN222" i="1"/>
  <c r="U222" i="1"/>
  <c r="AE222" i="1"/>
  <c r="AO222" i="1"/>
  <c r="V222" i="1"/>
  <c r="AF222" i="1"/>
  <c r="AP222" i="1"/>
  <c r="W222" i="1"/>
  <c r="AG222" i="1"/>
  <c r="AQ222" i="1"/>
  <c r="AZ222" i="1"/>
  <c r="BB222" i="1"/>
  <c r="X222" i="1"/>
  <c r="AH222" i="1"/>
  <c r="AR222" i="1"/>
  <c r="Y222" i="1"/>
  <c r="AI222" i="1"/>
  <c r="AS222" i="1"/>
  <c r="Z222" i="1"/>
  <c r="AJ222" i="1"/>
  <c r="AT222" i="1"/>
  <c r="AA222" i="1"/>
  <c r="AK222" i="1"/>
  <c r="AU222" i="1"/>
  <c r="AB222" i="1"/>
  <c r="AL222" i="1"/>
  <c r="AV222" i="1"/>
  <c r="BA222" i="1"/>
  <c r="BC222" i="1"/>
  <c r="BD222" i="1"/>
  <c r="BE222" i="1"/>
  <c r="BF222" i="1"/>
  <c r="BG222" i="1"/>
  <c r="BH222" i="1"/>
  <c r="H223" i="1"/>
  <c r="I223" i="1"/>
  <c r="J223" i="1"/>
  <c r="K223" i="1"/>
  <c r="AX223" i="1"/>
  <c r="L223" i="1"/>
  <c r="M223" i="1"/>
  <c r="N223" i="1"/>
  <c r="O223" i="1"/>
  <c r="P223" i="1"/>
  <c r="AY223" i="1"/>
  <c r="T223" i="1"/>
  <c r="AD223" i="1"/>
  <c r="AN223" i="1"/>
  <c r="U223" i="1"/>
  <c r="AE223" i="1"/>
  <c r="AO223" i="1"/>
  <c r="V223" i="1"/>
  <c r="AF223" i="1"/>
  <c r="AP223" i="1"/>
  <c r="W223" i="1"/>
  <c r="AG223" i="1"/>
  <c r="AQ223" i="1"/>
  <c r="AZ223" i="1"/>
  <c r="BB223" i="1"/>
  <c r="X223" i="1"/>
  <c r="AH223" i="1"/>
  <c r="AR223" i="1"/>
  <c r="Y223" i="1"/>
  <c r="AI223" i="1"/>
  <c r="AS223" i="1"/>
  <c r="Z223" i="1"/>
  <c r="AJ223" i="1"/>
  <c r="AT223" i="1"/>
  <c r="AA223" i="1"/>
  <c r="AK223" i="1"/>
  <c r="AU223" i="1"/>
  <c r="AB223" i="1"/>
  <c r="AL223" i="1"/>
  <c r="AV223" i="1"/>
  <c r="BA223" i="1"/>
  <c r="BC223" i="1"/>
  <c r="BD223" i="1"/>
  <c r="BE223" i="1"/>
  <c r="BF223" i="1"/>
  <c r="BG223" i="1"/>
  <c r="BH223" i="1"/>
  <c r="H224" i="1"/>
  <c r="I224" i="1"/>
  <c r="J224" i="1"/>
  <c r="K224" i="1"/>
  <c r="AX224" i="1"/>
  <c r="L224" i="1"/>
  <c r="M224" i="1"/>
  <c r="N224" i="1"/>
  <c r="O224" i="1"/>
  <c r="P224" i="1"/>
  <c r="AY224" i="1"/>
  <c r="T224" i="1"/>
  <c r="AD224" i="1"/>
  <c r="AN224" i="1"/>
  <c r="U224" i="1"/>
  <c r="AE224" i="1"/>
  <c r="AO224" i="1"/>
  <c r="V224" i="1"/>
  <c r="AF224" i="1"/>
  <c r="AP224" i="1"/>
  <c r="W224" i="1"/>
  <c r="AG224" i="1"/>
  <c r="AQ224" i="1"/>
  <c r="AZ224" i="1"/>
  <c r="BB224" i="1"/>
  <c r="X224" i="1"/>
  <c r="AH224" i="1"/>
  <c r="AR224" i="1"/>
  <c r="Y224" i="1"/>
  <c r="AI224" i="1"/>
  <c r="AS224" i="1"/>
  <c r="Z224" i="1"/>
  <c r="AJ224" i="1"/>
  <c r="AT224" i="1"/>
  <c r="AA224" i="1"/>
  <c r="AK224" i="1"/>
  <c r="AU224" i="1"/>
  <c r="AB224" i="1"/>
  <c r="AL224" i="1"/>
  <c r="AV224" i="1"/>
  <c r="BA224" i="1"/>
  <c r="BC224" i="1"/>
  <c r="BD224" i="1"/>
  <c r="BE224" i="1"/>
  <c r="BF224" i="1"/>
  <c r="BG224" i="1"/>
  <c r="BH224" i="1"/>
  <c r="H225" i="1"/>
  <c r="I225" i="1"/>
  <c r="J225" i="1"/>
  <c r="K225" i="1"/>
  <c r="AX225" i="1"/>
  <c r="L225" i="1"/>
  <c r="M225" i="1"/>
  <c r="N225" i="1"/>
  <c r="O225" i="1"/>
  <c r="P225" i="1"/>
  <c r="AY225" i="1"/>
  <c r="T225" i="1"/>
  <c r="AD225" i="1"/>
  <c r="AN225" i="1"/>
  <c r="U225" i="1"/>
  <c r="AE225" i="1"/>
  <c r="AO225" i="1"/>
  <c r="V225" i="1"/>
  <c r="AF225" i="1"/>
  <c r="AP225" i="1"/>
  <c r="W225" i="1"/>
  <c r="AG225" i="1"/>
  <c r="AQ225" i="1"/>
  <c r="AZ225" i="1"/>
  <c r="BB225" i="1"/>
  <c r="X225" i="1"/>
  <c r="AH225" i="1"/>
  <c r="AR225" i="1"/>
  <c r="Y225" i="1"/>
  <c r="AI225" i="1"/>
  <c r="AS225" i="1"/>
  <c r="Z225" i="1"/>
  <c r="AJ225" i="1"/>
  <c r="AT225" i="1"/>
  <c r="AA225" i="1"/>
  <c r="AK225" i="1"/>
  <c r="AU225" i="1"/>
  <c r="AB225" i="1"/>
  <c r="AL225" i="1"/>
  <c r="AV225" i="1"/>
  <c r="BA225" i="1"/>
  <c r="BC225" i="1"/>
  <c r="BD225" i="1"/>
  <c r="BE225" i="1"/>
  <c r="BF225" i="1"/>
  <c r="BG225" i="1"/>
  <c r="BH225" i="1"/>
  <c r="H226" i="1"/>
  <c r="I226" i="1"/>
  <c r="J226" i="1"/>
  <c r="K226" i="1"/>
  <c r="AX226" i="1"/>
  <c r="L226" i="1"/>
  <c r="M226" i="1"/>
  <c r="N226" i="1"/>
  <c r="O226" i="1"/>
  <c r="P226" i="1"/>
  <c r="AY226" i="1"/>
  <c r="T226" i="1"/>
  <c r="AD226" i="1"/>
  <c r="AN226" i="1"/>
  <c r="U226" i="1"/>
  <c r="AE226" i="1"/>
  <c r="AO226" i="1"/>
  <c r="V226" i="1"/>
  <c r="AF226" i="1"/>
  <c r="AP226" i="1"/>
  <c r="W226" i="1"/>
  <c r="AG226" i="1"/>
  <c r="AQ226" i="1"/>
  <c r="AZ226" i="1"/>
  <c r="BB226" i="1"/>
  <c r="X226" i="1"/>
  <c r="AH226" i="1"/>
  <c r="AR226" i="1"/>
  <c r="Y226" i="1"/>
  <c r="AI226" i="1"/>
  <c r="AS226" i="1"/>
  <c r="Z226" i="1"/>
  <c r="AJ226" i="1"/>
  <c r="AT226" i="1"/>
  <c r="AA226" i="1"/>
  <c r="AK226" i="1"/>
  <c r="AU226" i="1"/>
  <c r="AB226" i="1"/>
  <c r="AL226" i="1"/>
  <c r="AV226" i="1"/>
  <c r="BA226" i="1"/>
  <c r="BC226" i="1"/>
  <c r="BD226" i="1"/>
  <c r="BE226" i="1"/>
  <c r="BF226" i="1"/>
  <c r="BG226" i="1"/>
  <c r="BH226" i="1"/>
  <c r="H227" i="1"/>
  <c r="I227" i="1"/>
  <c r="J227" i="1"/>
  <c r="K227" i="1"/>
  <c r="AX227" i="1"/>
  <c r="L227" i="1"/>
  <c r="M227" i="1"/>
  <c r="N227" i="1"/>
  <c r="O227" i="1"/>
  <c r="P227" i="1"/>
  <c r="AY227" i="1"/>
  <c r="T227" i="1"/>
  <c r="AD227" i="1"/>
  <c r="AN227" i="1"/>
  <c r="U227" i="1"/>
  <c r="AE227" i="1"/>
  <c r="AO227" i="1"/>
  <c r="V227" i="1"/>
  <c r="AF227" i="1"/>
  <c r="AP227" i="1"/>
  <c r="W227" i="1"/>
  <c r="AG227" i="1"/>
  <c r="AQ227" i="1"/>
  <c r="AZ227" i="1"/>
  <c r="BB227" i="1"/>
  <c r="X227" i="1"/>
  <c r="AH227" i="1"/>
  <c r="AR227" i="1"/>
  <c r="Y227" i="1"/>
  <c r="AI227" i="1"/>
  <c r="AS227" i="1"/>
  <c r="Z227" i="1"/>
  <c r="AJ227" i="1"/>
  <c r="AT227" i="1"/>
  <c r="AA227" i="1"/>
  <c r="AK227" i="1"/>
  <c r="AU227" i="1"/>
  <c r="AB227" i="1"/>
  <c r="AL227" i="1"/>
  <c r="AV227" i="1"/>
  <c r="BA227" i="1"/>
  <c r="BC227" i="1"/>
  <c r="BD227" i="1"/>
  <c r="BE227" i="1"/>
  <c r="BF227" i="1"/>
  <c r="BG227" i="1"/>
  <c r="BH227" i="1"/>
  <c r="H228" i="1"/>
  <c r="I228" i="1"/>
  <c r="J228" i="1"/>
  <c r="K228" i="1"/>
  <c r="AX228" i="1"/>
  <c r="L228" i="1"/>
  <c r="M228" i="1"/>
  <c r="N228" i="1"/>
  <c r="O228" i="1"/>
  <c r="P228" i="1"/>
  <c r="AY228" i="1"/>
  <c r="T228" i="1"/>
  <c r="AD228" i="1"/>
  <c r="AN228" i="1"/>
  <c r="U228" i="1"/>
  <c r="AE228" i="1"/>
  <c r="AO228" i="1"/>
  <c r="V228" i="1"/>
  <c r="AF228" i="1"/>
  <c r="AP228" i="1"/>
  <c r="W228" i="1"/>
  <c r="AG228" i="1"/>
  <c r="AQ228" i="1"/>
  <c r="AZ228" i="1"/>
  <c r="BB228" i="1"/>
  <c r="X228" i="1"/>
  <c r="AH228" i="1"/>
  <c r="AR228" i="1"/>
  <c r="Y228" i="1"/>
  <c r="AI228" i="1"/>
  <c r="AS228" i="1"/>
  <c r="Z228" i="1"/>
  <c r="AJ228" i="1"/>
  <c r="AT228" i="1"/>
  <c r="AA228" i="1"/>
  <c r="AK228" i="1"/>
  <c r="AU228" i="1"/>
  <c r="AB228" i="1"/>
  <c r="AL228" i="1"/>
  <c r="AV228" i="1"/>
  <c r="BA228" i="1"/>
  <c r="BC228" i="1"/>
  <c r="BD228" i="1"/>
  <c r="BE228" i="1"/>
  <c r="BF228" i="1"/>
  <c r="BG228" i="1"/>
  <c r="BH228" i="1"/>
  <c r="H229" i="1"/>
  <c r="I229" i="1"/>
  <c r="J229" i="1"/>
  <c r="K229" i="1"/>
  <c r="AX229" i="1"/>
  <c r="L229" i="1"/>
  <c r="M229" i="1"/>
  <c r="N229" i="1"/>
  <c r="O229" i="1"/>
  <c r="P229" i="1"/>
  <c r="AY229" i="1"/>
  <c r="T229" i="1"/>
  <c r="AD229" i="1"/>
  <c r="AN229" i="1"/>
  <c r="U229" i="1"/>
  <c r="AE229" i="1"/>
  <c r="AO229" i="1"/>
  <c r="V229" i="1"/>
  <c r="AF229" i="1"/>
  <c r="AP229" i="1"/>
  <c r="W229" i="1"/>
  <c r="AG229" i="1"/>
  <c r="AQ229" i="1"/>
  <c r="AZ229" i="1"/>
  <c r="BB229" i="1"/>
  <c r="X229" i="1"/>
  <c r="AH229" i="1"/>
  <c r="AR229" i="1"/>
  <c r="Y229" i="1"/>
  <c r="AI229" i="1"/>
  <c r="AS229" i="1"/>
  <c r="Z229" i="1"/>
  <c r="AJ229" i="1"/>
  <c r="AT229" i="1"/>
  <c r="AA229" i="1"/>
  <c r="AK229" i="1"/>
  <c r="AU229" i="1"/>
  <c r="AB229" i="1"/>
  <c r="AL229" i="1"/>
  <c r="AV229" i="1"/>
  <c r="BA229" i="1"/>
  <c r="BC229" i="1"/>
  <c r="BD229" i="1"/>
  <c r="BE229" i="1"/>
  <c r="BF229" i="1"/>
  <c r="BG229" i="1"/>
  <c r="BH229" i="1"/>
  <c r="H230" i="1"/>
  <c r="I230" i="1"/>
  <c r="J230" i="1"/>
  <c r="K230" i="1"/>
  <c r="AX230" i="1"/>
  <c r="L230" i="1"/>
  <c r="M230" i="1"/>
  <c r="N230" i="1"/>
  <c r="O230" i="1"/>
  <c r="P230" i="1"/>
  <c r="AY230" i="1"/>
  <c r="T230" i="1"/>
  <c r="AD230" i="1"/>
  <c r="AN230" i="1"/>
  <c r="U230" i="1"/>
  <c r="AE230" i="1"/>
  <c r="AO230" i="1"/>
  <c r="V230" i="1"/>
  <c r="AF230" i="1"/>
  <c r="AP230" i="1"/>
  <c r="W230" i="1"/>
  <c r="AG230" i="1"/>
  <c r="AQ230" i="1"/>
  <c r="AZ230" i="1"/>
  <c r="BB230" i="1"/>
  <c r="X230" i="1"/>
  <c r="AH230" i="1"/>
  <c r="AR230" i="1"/>
  <c r="Y230" i="1"/>
  <c r="AI230" i="1"/>
  <c r="AS230" i="1"/>
  <c r="Z230" i="1"/>
  <c r="AJ230" i="1"/>
  <c r="AT230" i="1"/>
  <c r="AA230" i="1"/>
  <c r="AK230" i="1"/>
  <c r="AU230" i="1"/>
  <c r="AB230" i="1"/>
  <c r="AL230" i="1"/>
  <c r="AV230" i="1"/>
  <c r="BA230" i="1"/>
  <c r="BC230" i="1"/>
  <c r="BD230" i="1"/>
  <c r="BE230" i="1"/>
  <c r="BF230" i="1"/>
  <c r="BG230" i="1"/>
  <c r="BH230" i="1"/>
  <c r="H231" i="1"/>
  <c r="I231" i="1"/>
  <c r="J231" i="1"/>
  <c r="K231" i="1"/>
  <c r="AX231" i="1"/>
  <c r="L231" i="1"/>
  <c r="M231" i="1"/>
  <c r="N231" i="1"/>
  <c r="O231" i="1"/>
  <c r="P231" i="1"/>
  <c r="AY231" i="1"/>
  <c r="T231" i="1"/>
  <c r="AD231" i="1"/>
  <c r="AN231" i="1"/>
  <c r="U231" i="1"/>
  <c r="AE231" i="1"/>
  <c r="AO231" i="1"/>
  <c r="V231" i="1"/>
  <c r="AF231" i="1"/>
  <c r="AP231" i="1"/>
  <c r="W231" i="1"/>
  <c r="AG231" i="1"/>
  <c r="AQ231" i="1"/>
  <c r="AZ231" i="1"/>
  <c r="BB231" i="1"/>
  <c r="X231" i="1"/>
  <c r="AH231" i="1"/>
  <c r="AR231" i="1"/>
  <c r="Y231" i="1"/>
  <c r="AI231" i="1"/>
  <c r="AS231" i="1"/>
  <c r="Z231" i="1"/>
  <c r="AJ231" i="1"/>
  <c r="AT231" i="1"/>
  <c r="AA231" i="1"/>
  <c r="AK231" i="1"/>
  <c r="AU231" i="1"/>
  <c r="AB231" i="1"/>
  <c r="AL231" i="1"/>
  <c r="AV231" i="1"/>
  <c r="BA231" i="1"/>
  <c r="BC231" i="1"/>
  <c r="BD231" i="1"/>
  <c r="BE231" i="1"/>
  <c r="BF231" i="1"/>
  <c r="BG231" i="1"/>
  <c r="BH231" i="1"/>
  <c r="H232" i="1"/>
  <c r="I232" i="1"/>
  <c r="J232" i="1"/>
  <c r="K232" i="1"/>
  <c r="AX232" i="1"/>
  <c r="L232" i="1"/>
  <c r="M232" i="1"/>
  <c r="N232" i="1"/>
  <c r="O232" i="1"/>
  <c r="P232" i="1"/>
  <c r="AY232" i="1"/>
  <c r="T232" i="1"/>
  <c r="AD232" i="1"/>
  <c r="AN232" i="1"/>
  <c r="U232" i="1"/>
  <c r="AE232" i="1"/>
  <c r="AO232" i="1"/>
  <c r="V232" i="1"/>
  <c r="AF232" i="1"/>
  <c r="AP232" i="1"/>
  <c r="W232" i="1"/>
  <c r="AG232" i="1"/>
  <c r="AQ232" i="1"/>
  <c r="AZ232" i="1"/>
  <c r="BB232" i="1"/>
  <c r="X232" i="1"/>
  <c r="AH232" i="1"/>
  <c r="AR232" i="1"/>
  <c r="Y232" i="1"/>
  <c r="AI232" i="1"/>
  <c r="AS232" i="1"/>
  <c r="Z232" i="1"/>
  <c r="AJ232" i="1"/>
  <c r="AT232" i="1"/>
  <c r="AA232" i="1"/>
  <c r="AK232" i="1"/>
  <c r="AU232" i="1"/>
  <c r="AB232" i="1"/>
  <c r="AL232" i="1"/>
  <c r="AV232" i="1"/>
  <c r="BA232" i="1"/>
  <c r="BC232" i="1"/>
  <c r="BD232" i="1"/>
  <c r="BE232" i="1"/>
  <c r="BF232" i="1"/>
  <c r="BG232" i="1"/>
  <c r="BH232" i="1"/>
  <c r="H233" i="1"/>
  <c r="I233" i="1"/>
  <c r="J233" i="1"/>
  <c r="K233" i="1"/>
  <c r="AX233" i="1"/>
  <c r="L233" i="1"/>
  <c r="M233" i="1"/>
  <c r="N233" i="1"/>
  <c r="O233" i="1"/>
  <c r="P233" i="1"/>
  <c r="AY233" i="1"/>
  <c r="T233" i="1"/>
  <c r="AD233" i="1"/>
  <c r="AN233" i="1"/>
  <c r="U233" i="1"/>
  <c r="AE233" i="1"/>
  <c r="AO233" i="1"/>
  <c r="V233" i="1"/>
  <c r="AF233" i="1"/>
  <c r="AP233" i="1"/>
  <c r="W233" i="1"/>
  <c r="AG233" i="1"/>
  <c r="AQ233" i="1"/>
  <c r="AZ233" i="1"/>
  <c r="BB233" i="1"/>
  <c r="X233" i="1"/>
  <c r="AH233" i="1"/>
  <c r="AR233" i="1"/>
  <c r="Y233" i="1"/>
  <c r="AI233" i="1"/>
  <c r="AS233" i="1"/>
  <c r="Z233" i="1"/>
  <c r="AJ233" i="1"/>
  <c r="AT233" i="1"/>
  <c r="AA233" i="1"/>
  <c r="AK233" i="1"/>
  <c r="AU233" i="1"/>
  <c r="AB233" i="1"/>
  <c r="AL233" i="1"/>
  <c r="AV233" i="1"/>
  <c r="BA233" i="1"/>
  <c r="BC233" i="1"/>
  <c r="BD233" i="1"/>
  <c r="BE233" i="1"/>
  <c r="BF233" i="1"/>
  <c r="BG233" i="1"/>
  <c r="BH233" i="1"/>
  <c r="H234" i="1"/>
  <c r="I234" i="1"/>
  <c r="J234" i="1"/>
  <c r="K234" i="1"/>
  <c r="AX234" i="1"/>
  <c r="L234" i="1"/>
  <c r="M234" i="1"/>
  <c r="N234" i="1"/>
  <c r="O234" i="1"/>
  <c r="P234" i="1"/>
  <c r="AY234" i="1"/>
  <c r="T234" i="1"/>
  <c r="AD234" i="1"/>
  <c r="AN234" i="1"/>
  <c r="U234" i="1"/>
  <c r="AE234" i="1"/>
  <c r="AO234" i="1"/>
  <c r="V234" i="1"/>
  <c r="AF234" i="1"/>
  <c r="AP234" i="1"/>
  <c r="W234" i="1"/>
  <c r="AG234" i="1"/>
  <c r="AQ234" i="1"/>
  <c r="AZ234" i="1"/>
  <c r="BB234" i="1"/>
  <c r="X234" i="1"/>
  <c r="AH234" i="1"/>
  <c r="AR234" i="1"/>
  <c r="Y234" i="1"/>
  <c r="AI234" i="1"/>
  <c r="AS234" i="1"/>
  <c r="Z234" i="1"/>
  <c r="AJ234" i="1"/>
  <c r="AT234" i="1"/>
  <c r="AA234" i="1"/>
  <c r="AK234" i="1"/>
  <c r="AU234" i="1"/>
  <c r="AB234" i="1"/>
  <c r="AL234" i="1"/>
  <c r="AV234" i="1"/>
  <c r="BA234" i="1"/>
  <c r="BC234" i="1"/>
  <c r="BD234" i="1"/>
  <c r="BE234" i="1"/>
  <c r="BF234" i="1"/>
  <c r="BG234" i="1"/>
  <c r="BH234" i="1"/>
  <c r="H235" i="1"/>
  <c r="I235" i="1"/>
  <c r="J235" i="1"/>
  <c r="K235" i="1"/>
  <c r="AX235" i="1"/>
  <c r="L235" i="1"/>
  <c r="M235" i="1"/>
  <c r="N235" i="1"/>
  <c r="O235" i="1"/>
  <c r="P235" i="1"/>
  <c r="AY235" i="1"/>
  <c r="T235" i="1"/>
  <c r="AD235" i="1"/>
  <c r="AN235" i="1"/>
  <c r="U235" i="1"/>
  <c r="AE235" i="1"/>
  <c r="AO235" i="1"/>
  <c r="V235" i="1"/>
  <c r="AF235" i="1"/>
  <c r="AP235" i="1"/>
  <c r="W235" i="1"/>
  <c r="AG235" i="1"/>
  <c r="AQ235" i="1"/>
  <c r="AZ235" i="1"/>
  <c r="BB235" i="1"/>
  <c r="X235" i="1"/>
  <c r="AH235" i="1"/>
  <c r="AR235" i="1"/>
  <c r="Y235" i="1"/>
  <c r="AI235" i="1"/>
  <c r="AS235" i="1"/>
  <c r="Z235" i="1"/>
  <c r="AJ235" i="1"/>
  <c r="AT235" i="1"/>
  <c r="AA235" i="1"/>
  <c r="AK235" i="1"/>
  <c r="AU235" i="1"/>
  <c r="AB235" i="1"/>
  <c r="AL235" i="1"/>
  <c r="AV235" i="1"/>
  <c r="BA235" i="1"/>
  <c r="BC235" i="1"/>
  <c r="BD235" i="1"/>
  <c r="BE235" i="1"/>
  <c r="BF235" i="1"/>
  <c r="BG235" i="1"/>
  <c r="BH235" i="1"/>
  <c r="H236" i="1"/>
  <c r="I236" i="1"/>
  <c r="J236" i="1"/>
  <c r="K236" i="1"/>
  <c r="AX236" i="1"/>
  <c r="L236" i="1"/>
  <c r="M236" i="1"/>
  <c r="N236" i="1"/>
  <c r="O236" i="1"/>
  <c r="P236" i="1"/>
  <c r="AY236" i="1"/>
  <c r="T236" i="1"/>
  <c r="AD236" i="1"/>
  <c r="AN236" i="1"/>
  <c r="U236" i="1"/>
  <c r="AE236" i="1"/>
  <c r="AO236" i="1"/>
  <c r="V236" i="1"/>
  <c r="AF236" i="1"/>
  <c r="AP236" i="1"/>
  <c r="W236" i="1"/>
  <c r="AG236" i="1"/>
  <c r="AQ236" i="1"/>
  <c r="AZ236" i="1"/>
  <c r="BB236" i="1"/>
  <c r="X236" i="1"/>
  <c r="AH236" i="1"/>
  <c r="AR236" i="1"/>
  <c r="Y236" i="1"/>
  <c r="AI236" i="1"/>
  <c r="AS236" i="1"/>
  <c r="Z236" i="1"/>
  <c r="AJ236" i="1"/>
  <c r="AT236" i="1"/>
  <c r="AA236" i="1"/>
  <c r="AK236" i="1"/>
  <c r="AU236" i="1"/>
  <c r="AB236" i="1"/>
  <c r="AL236" i="1"/>
  <c r="AV236" i="1"/>
  <c r="BA236" i="1"/>
  <c r="BC236" i="1"/>
  <c r="BD236" i="1"/>
  <c r="BE236" i="1"/>
  <c r="BF236" i="1"/>
  <c r="BG236" i="1"/>
  <c r="BH236" i="1"/>
  <c r="H237" i="1"/>
  <c r="I237" i="1"/>
  <c r="J237" i="1"/>
  <c r="K237" i="1"/>
  <c r="AX237" i="1"/>
  <c r="L237" i="1"/>
  <c r="M237" i="1"/>
  <c r="N237" i="1"/>
  <c r="O237" i="1"/>
  <c r="P237" i="1"/>
  <c r="AY237" i="1"/>
  <c r="T237" i="1"/>
  <c r="AD237" i="1"/>
  <c r="AN237" i="1"/>
  <c r="U237" i="1"/>
  <c r="AE237" i="1"/>
  <c r="AO237" i="1"/>
  <c r="V237" i="1"/>
  <c r="AF237" i="1"/>
  <c r="AP237" i="1"/>
  <c r="W237" i="1"/>
  <c r="AG237" i="1"/>
  <c r="AQ237" i="1"/>
  <c r="AZ237" i="1"/>
  <c r="BB237" i="1"/>
  <c r="X237" i="1"/>
  <c r="AH237" i="1"/>
  <c r="AR237" i="1"/>
  <c r="Y237" i="1"/>
  <c r="AI237" i="1"/>
  <c r="AS237" i="1"/>
  <c r="Z237" i="1"/>
  <c r="AJ237" i="1"/>
  <c r="AT237" i="1"/>
  <c r="AA237" i="1"/>
  <c r="AK237" i="1"/>
  <c r="AU237" i="1"/>
  <c r="AB237" i="1"/>
  <c r="AL237" i="1"/>
  <c r="AV237" i="1"/>
  <c r="BA237" i="1"/>
  <c r="BC237" i="1"/>
  <c r="BD237" i="1"/>
  <c r="BE237" i="1"/>
  <c r="BF237" i="1"/>
  <c r="BG237" i="1"/>
  <c r="BH237" i="1"/>
  <c r="H238" i="1"/>
  <c r="I238" i="1"/>
  <c r="J238" i="1"/>
  <c r="K238" i="1"/>
  <c r="AX238" i="1"/>
  <c r="L238" i="1"/>
  <c r="M238" i="1"/>
  <c r="N238" i="1"/>
  <c r="O238" i="1"/>
  <c r="P238" i="1"/>
  <c r="AY238" i="1"/>
  <c r="T238" i="1"/>
  <c r="AD238" i="1"/>
  <c r="AN238" i="1"/>
  <c r="U238" i="1"/>
  <c r="AE238" i="1"/>
  <c r="AO238" i="1"/>
  <c r="V238" i="1"/>
  <c r="AF238" i="1"/>
  <c r="AP238" i="1"/>
  <c r="W238" i="1"/>
  <c r="AG238" i="1"/>
  <c r="AQ238" i="1"/>
  <c r="AZ238" i="1"/>
  <c r="BB238" i="1"/>
  <c r="X238" i="1"/>
  <c r="AH238" i="1"/>
  <c r="AR238" i="1"/>
  <c r="Y238" i="1"/>
  <c r="AI238" i="1"/>
  <c r="AS238" i="1"/>
  <c r="Z238" i="1"/>
  <c r="AJ238" i="1"/>
  <c r="AT238" i="1"/>
  <c r="AA238" i="1"/>
  <c r="AK238" i="1"/>
  <c r="AU238" i="1"/>
  <c r="AB238" i="1"/>
  <c r="AL238" i="1"/>
  <c r="AV238" i="1"/>
  <c r="BA238" i="1"/>
  <c r="BC238" i="1"/>
  <c r="BD238" i="1"/>
  <c r="BE238" i="1"/>
  <c r="BF238" i="1"/>
  <c r="BG238" i="1"/>
  <c r="BH238" i="1"/>
  <c r="H239" i="1"/>
  <c r="I239" i="1"/>
  <c r="J239" i="1"/>
  <c r="K239" i="1"/>
  <c r="AX239" i="1"/>
  <c r="L239" i="1"/>
  <c r="M239" i="1"/>
  <c r="N239" i="1"/>
  <c r="O239" i="1"/>
  <c r="P239" i="1"/>
  <c r="AY239" i="1"/>
  <c r="T239" i="1"/>
  <c r="AD239" i="1"/>
  <c r="AN239" i="1"/>
  <c r="U239" i="1"/>
  <c r="AE239" i="1"/>
  <c r="AO239" i="1"/>
  <c r="V239" i="1"/>
  <c r="AF239" i="1"/>
  <c r="AP239" i="1"/>
  <c r="W239" i="1"/>
  <c r="AG239" i="1"/>
  <c r="AQ239" i="1"/>
  <c r="AZ239" i="1"/>
  <c r="BB239" i="1"/>
  <c r="X239" i="1"/>
  <c r="AH239" i="1"/>
  <c r="AR239" i="1"/>
  <c r="Y239" i="1"/>
  <c r="AI239" i="1"/>
  <c r="AS239" i="1"/>
  <c r="Z239" i="1"/>
  <c r="AJ239" i="1"/>
  <c r="AT239" i="1"/>
  <c r="AA239" i="1"/>
  <c r="AK239" i="1"/>
  <c r="AU239" i="1"/>
  <c r="AB239" i="1"/>
  <c r="AL239" i="1"/>
  <c r="AV239" i="1"/>
  <c r="BA239" i="1"/>
  <c r="BC239" i="1"/>
  <c r="BD239" i="1"/>
  <c r="BE239" i="1"/>
  <c r="BF239" i="1"/>
  <c r="BG239" i="1"/>
  <c r="BH239" i="1"/>
  <c r="H240" i="1"/>
  <c r="I240" i="1"/>
  <c r="J240" i="1"/>
  <c r="K240" i="1"/>
  <c r="AX240" i="1"/>
  <c r="L240" i="1"/>
  <c r="M240" i="1"/>
  <c r="N240" i="1"/>
  <c r="O240" i="1"/>
  <c r="P240" i="1"/>
  <c r="AY240" i="1"/>
  <c r="T240" i="1"/>
  <c r="AD240" i="1"/>
  <c r="AN240" i="1"/>
  <c r="U240" i="1"/>
  <c r="AE240" i="1"/>
  <c r="AO240" i="1"/>
  <c r="V240" i="1"/>
  <c r="AF240" i="1"/>
  <c r="AP240" i="1"/>
  <c r="W240" i="1"/>
  <c r="AG240" i="1"/>
  <c r="AQ240" i="1"/>
  <c r="AZ240" i="1"/>
  <c r="BB240" i="1"/>
  <c r="X240" i="1"/>
  <c r="AH240" i="1"/>
  <c r="AR240" i="1"/>
  <c r="Y240" i="1"/>
  <c r="AI240" i="1"/>
  <c r="AS240" i="1"/>
  <c r="Z240" i="1"/>
  <c r="AJ240" i="1"/>
  <c r="AT240" i="1"/>
  <c r="AA240" i="1"/>
  <c r="AK240" i="1"/>
  <c r="AU240" i="1"/>
  <c r="AB240" i="1"/>
  <c r="AL240" i="1"/>
  <c r="AV240" i="1"/>
  <c r="BA240" i="1"/>
  <c r="BC240" i="1"/>
  <c r="BD240" i="1"/>
  <c r="BE240" i="1"/>
  <c r="BF240" i="1"/>
  <c r="BG240" i="1"/>
  <c r="BH240" i="1"/>
  <c r="H241" i="1"/>
  <c r="I241" i="1"/>
  <c r="J241" i="1"/>
  <c r="K241" i="1"/>
  <c r="AX241" i="1"/>
  <c r="L241" i="1"/>
  <c r="M241" i="1"/>
  <c r="N241" i="1"/>
  <c r="O241" i="1"/>
  <c r="P241" i="1"/>
  <c r="AY241" i="1"/>
  <c r="T241" i="1"/>
  <c r="AD241" i="1"/>
  <c r="AN241" i="1"/>
  <c r="U241" i="1"/>
  <c r="AE241" i="1"/>
  <c r="AO241" i="1"/>
  <c r="V241" i="1"/>
  <c r="AF241" i="1"/>
  <c r="AP241" i="1"/>
  <c r="W241" i="1"/>
  <c r="AG241" i="1"/>
  <c r="AQ241" i="1"/>
  <c r="AZ241" i="1"/>
  <c r="BB241" i="1"/>
  <c r="X241" i="1"/>
  <c r="AH241" i="1"/>
  <c r="AR241" i="1"/>
  <c r="Y241" i="1"/>
  <c r="AI241" i="1"/>
  <c r="AS241" i="1"/>
  <c r="Z241" i="1"/>
  <c r="AJ241" i="1"/>
  <c r="AT241" i="1"/>
  <c r="AA241" i="1"/>
  <c r="AK241" i="1"/>
  <c r="AU241" i="1"/>
  <c r="AB241" i="1"/>
  <c r="AL241" i="1"/>
  <c r="AV241" i="1"/>
  <c r="BA241" i="1"/>
  <c r="BC241" i="1"/>
  <c r="BD241" i="1"/>
  <c r="BE241" i="1"/>
  <c r="BF241" i="1"/>
  <c r="BG241" i="1"/>
  <c r="BH241" i="1"/>
  <c r="H242" i="1"/>
  <c r="I242" i="1"/>
  <c r="J242" i="1"/>
  <c r="K242" i="1"/>
  <c r="AX242" i="1"/>
  <c r="L242" i="1"/>
  <c r="M242" i="1"/>
  <c r="N242" i="1"/>
  <c r="O242" i="1"/>
  <c r="P242" i="1"/>
  <c r="AY242" i="1"/>
  <c r="T242" i="1"/>
  <c r="AD242" i="1"/>
  <c r="AN242" i="1"/>
  <c r="U242" i="1"/>
  <c r="AE242" i="1"/>
  <c r="AO242" i="1"/>
  <c r="V242" i="1"/>
  <c r="AF242" i="1"/>
  <c r="AP242" i="1"/>
  <c r="W242" i="1"/>
  <c r="AG242" i="1"/>
  <c r="AQ242" i="1"/>
  <c r="AZ242" i="1"/>
  <c r="BB242" i="1"/>
  <c r="X242" i="1"/>
  <c r="AH242" i="1"/>
  <c r="AR242" i="1"/>
  <c r="Y242" i="1"/>
  <c r="AI242" i="1"/>
  <c r="AS242" i="1"/>
  <c r="Z242" i="1"/>
  <c r="AJ242" i="1"/>
  <c r="AT242" i="1"/>
  <c r="AA242" i="1"/>
  <c r="AK242" i="1"/>
  <c r="AU242" i="1"/>
  <c r="AB242" i="1"/>
  <c r="AL242" i="1"/>
  <c r="AV242" i="1"/>
  <c r="BA242" i="1"/>
  <c r="BC242" i="1"/>
  <c r="BD242" i="1"/>
  <c r="BE242" i="1"/>
  <c r="BF242" i="1"/>
  <c r="BG242" i="1"/>
  <c r="BH242" i="1"/>
  <c r="H243" i="1"/>
  <c r="I243" i="1"/>
  <c r="J243" i="1"/>
  <c r="K243" i="1"/>
  <c r="AX243" i="1"/>
  <c r="L243" i="1"/>
  <c r="M243" i="1"/>
  <c r="N243" i="1"/>
  <c r="O243" i="1"/>
  <c r="P243" i="1"/>
  <c r="AY243" i="1"/>
  <c r="T243" i="1"/>
  <c r="AD243" i="1"/>
  <c r="AN243" i="1"/>
  <c r="U243" i="1"/>
  <c r="AE243" i="1"/>
  <c r="AO243" i="1"/>
  <c r="V243" i="1"/>
  <c r="AF243" i="1"/>
  <c r="AP243" i="1"/>
  <c r="W243" i="1"/>
  <c r="AG243" i="1"/>
  <c r="AQ243" i="1"/>
  <c r="AZ243" i="1"/>
  <c r="BB243" i="1"/>
  <c r="X243" i="1"/>
  <c r="AH243" i="1"/>
  <c r="AR243" i="1"/>
  <c r="Y243" i="1"/>
  <c r="AI243" i="1"/>
  <c r="AS243" i="1"/>
  <c r="Z243" i="1"/>
  <c r="AJ243" i="1"/>
  <c r="AT243" i="1"/>
  <c r="AA243" i="1"/>
  <c r="AK243" i="1"/>
  <c r="AU243" i="1"/>
  <c r="AB243" i="1"/>
  <c r="AL243" i="1"/>
  <c r="AV243" i="1"/>
  <c r="BA243" i="1"/>
  <c r="BC243" i="1"/>
  <c r="BD243" i="1"/>
  <c r="BE243" i="1"/>
  <c r="BF243" i="1"/>
  <c r="BG243" i="1"/>
  <c r="BH243" i="1"/>
  <c r="H244" i="1"/>
  <c r="I244" i="1"/>
  <c r="J244" i="1"/>
  <c r="K244" i="1"/>
  <c r="AX244" i="1"/>
  <c r="L244" i="1"/>
  <c r="M244" i="1"/>
  <c r="N244" i="1"/>
  <c r="O244" i="1"/>
  <c r="P244" i="1"/>
  <c r="AY244" i="1"/>
  <c r="T244" i="1"/>
  <c r="AD244" i="1"/>
  <c r="AN244" i="1"/>
  <c r="U244" i="1"/>
  <c r="AE244" i="1"/>
  <c r="AO244" i="1"/>
  <c r="V244" i="1"/>
  <c r="AF244" i="1"/>
  <c r="AP244" i="1"/>
  <c r="W244" i="1"/>
  <c r="AG244" i="1"/>
  <c r="AQ244" i="1"/>
  <c r="AZ244" i="1"/>
  <c r="BB244" i="1"/>
  <c r="X244" i="1"/>
  <c r="AH244" i="1"/>
  <c r="AR244" i="1"/>
  <c r="Y244" i="1"/>
  <c r="AI244" i="1"/>
  <c r="AS244" i="1"/>
  <c r="Z244" i="1"/>
  <c r="AJ244" i="1"/>
  <c r="AT244" i="1"/>
  <c r="AA244" i="1"/>
  <c r="AK244" i="1"/>
  <c r="AU244" i="1"/>
  <c r="AB244" i="1"/>
  <c r="AL244" i="1"/>
  <c r="AV244" i="1"/>
  <c r="BA244" i="1"/>
  <c r="BC244" i="1"/>
  <c r="BD244" i="1"/>
  <c r="BE244" i="1"/>
  <c r="BF244" i="1"/>
  <c r="BG244" i="1"/>
  <c r="BH244" i="1"/>
  <c r="H245" i="1"/>
  <c r="I245" i="1"/>
  <c r="J245" i="1"/>
  <c r="K245" i="1"/>
  <c r="AX245" i="1"/>
  <c r="L245" i="1"/>
  <c r="M245" i="1"/>
  <c r="N245" i="1"/>
  <c r="O245" i="1"/>
  <c r="P245" i="1"/>
  <c r="AY245" i="1"/>
  <c r="T245" i="1"/>
  <c r="AD245" i="1"/>
  <c r="AN245" i="1"/>
  <c r="U245" i="1"/>
  <c r="AE245" i="1"/>
  <c r="AO245" i="1"/>
  <c r="V245" i="1"/>
  <c r="AF245" i="1"/>
  <c r="AP245" i="1"/>
  <c r="W245" i="1"/>
  <c r="AG245" i="1"/>
  <c r="AQ245" i="1"/>
  <c r="AZ245" i="1"/>
  <c r="BB245" i="1"/>
  <c r="X245" i="1"/>
  <c r="AH245" i="1"/>
  <c r="AR245" i="1"/>
  <c r="Y245" i="1"/>
  <c r="AI245" i="1"/>
  <c r="AS245" i="1"/>
  <c r="Z245" i="1"/>
  <c r="AJ245" i="1"/>
  <c r="AT245" i="1"/>
  <c r="AA245" i="1"/>
  <c r="AK245" i="1"/>
  <c r="AU245" i="1"/>
  <c r="AB245" i="1"/>
  <c r="AL245" i="1"/>
  <c r="AV245" i="1"/>
  <c r="BA245" i="1"/>
  <c r="BC245" i="1"/>
  <c r="BD245" i="1"/>
  <c r="BE245" i="1"/>
  <c r="BF245" i="1"/>
  <c r="BG245" i="1"/>
  <c r="BH245" i="1"/>
  <c r="H246" i="1"/>
  <c r="I246" i="1"/>
  <c r="J246" i="1"/>
  <c r="K246" i="1"/>
  <c r="AX246" i="1"/>
  <c r="L246" i="1"/>
  <c r="M246" i="1"/>
  <c r="N246" i="1"/>
  <c r="O246" i="1"/>
  <c r="P246" i="1"/>
  <c r="AY246" i="1"/>
  <c r="T246" i="1"/>
  <c r="AD246" i="1"/>
  <c r="AN246" i="1"/>
  <c r="U246" i="1"/>
  <c r="AE246" i="1"/>
  <c r="AO246" i="1"/>
  <c r="V246" i="1"/>
  <c r="AF246" i="1"/>
  <c r="AP246" i="1"/>
  <c r="W246" i="1"/>
  <c r="AG246" i="1"/>
  <c r="AQ246" i="1"/>
  <c r="AZ246" i="1"/>
  <c r="BB246" i="1"/>
  <c r="X246" i="1"/>
  <c r="AH246" i="1"/>
  <c r="AR246" i="1"/>
  <c r="Y246" i="1"/>
  <c r="AI246" i="1"/>
  <c r="AS246" i="1"/>
  <c r="Z246" i="1"/>
  <c r="AJ246" i="1"/>
  <c r="AT246" i="1"/>
  <c r="AA246" i="1"/>
  <c r="AK246" i="1"/>
  <c r="AU246" i="1"/>
  <c r="AB246" i="1"/>
  <c r="AL246" i="1"/>
  <c r="AV246" i="1"/>
  <c r="BA246" i="1"/>
  <c r="BC246" i="1"/>
  <c r="BD246" i="1"/>
  <c r="BE246" i="1"/>
  <c r="BF246" i="1"/>
  <c r="BG246" i="1"/>
  <c r="BH246" i="1"/>
  <c r="H247" i="1"/>
  <c r="I247" i="1"/>
  <c r="J247" i="1"/>
  <c r="K247" i="1"/>
  <c r="AX247" i="1"/>
  <c r="L247" i="1"/>
  <c r="M247" i="1"/>
  <c r="N247" i="1"/>
  <c r="O247" i="1"/>
  <c r="P247" i="1"/>
  <c r="AY247" i="1"/>
  <c r="T247" i="1"/>
  <c r="AD247" i="1"/>
  <c r="AN247" i="1"/>
  <c r="U247" i="1"/>
  <c r="AE247" i="1"/>
  <c r="AO247" i="1"/>
  <c r="V247" i="1"/>
  <c r="AF247" i="1"/>
  <c r="AP247" i="1"/>
  <c r="W247" i="1"/>
  <c r="AG247" i="1"/>
  <c r="AQ247" i="1"/>
  <c r="AZ247" i="1"/>
  <c r="BB247" i="1"/>
  <c r="X247" i="1"/>
  <c r="AH247" i="1"/>
  <c r="AR247" i="1"/>
  <c r="Y247" i="1"/>
  <c r="AI247" i="1"/>
  <c r="AS247" i="1"/>
  <c r="Z247" i="1"/>
  <c r="AJ247" i="1"/>
  <c r="AT247" i="1"/>
  <c r="AA247" i="1"/>
  <c r="AK247" i="1"/>
  <c r="AU247" i="1"/>
  <c r="AB247" i="1"/>
  <c r="AL247" i="1"/>
  <c r="AV247" i="1"/>
  <c r="BA247" i="1"/>
  <c r="BC247" i="1"/>
  <c r="BD247" i="1"/>
  <c r="BE247" i="1"/>
  <c r="BF247" i="1"/>
  <c r="BG247" i="1"/>
  <c r="BH247" i="1"/>
  <c r="H248" i="1"/>
  <c r="I248" i="1"/>
  <c r="J248" i="1"/>
  <c r="K248" i="1"/>
  <c r="AX248" i="1"/>
  <c r="L248" i="1"/>
  <c r="M248" i="1"/>
  <c r="N248" i="1"/>
  <c r="O248" i="1"/>
  <c r="P248" i="1"/>
  <c r="AY248" i="1"/>
  <c r="T248" i="1"/>
  <c r="AD248" i="1"/>
  <c r="AN248" i="1"/>
  <c r="U248" i="1"/>
  <c r="AE248" i="1"/>
  <c r="AO248" i="1"/>
  <c r="V248" i="1"/>
  <c r="AF248" i="1"/>
  <c r="AP248" i="1"/>
  <c r="W248" i="1"/>
  <c r="AG248" i="1"/>
  <c r="AQ248" i="1"/>
  <c r="AZ248" i="1"/>
  <c r="BB248" i="1"/>
  <c r="X248" i="1"/>
  <c r="AH248" i="1"/>
  <c r="AR248" i="1"/>
  <c r="Y248" i="1"/>
  <c r="AI248" i="1"/>
  <c r="AS248" i="1"/>
  <c r="Z248" i="1"/>
  <c r="AJ248" i="1"/>
  <c r="AT248" i="1"/>
  <c r="AA248" i="1"/>
  <c r="AK248" i="1"/>
  <c r="AU248" i="1"/>
  <c r="AB248" i="1"/>
  <c r="AL248" i="1"/>
  <c r="AV248" i="1"/>
  <c r="BA248" i="1"/>
  <c r="BC248" i="1"/>
  <c r="BD248" i="1"/>
  <c r="BE248" i="1"/>
  <c r="BF248" i="1"/>
  <c r="BG248" i="1"/>
  <c r="BH248" i="1"/>
  <c r="H249" i="1"/>
  <c r="I249" i="1"/>
  <c r="J249" i="1"/>
  <c r="K249" i="1"/>
  <c r="AX249" i="1"/>
  <c r="L249" i="1"/>
  <c r="M249" i="1"/>
  <c r="N249" i="1"/>
  <c r="O249" i="1"/>
  <c r="P249" i="1"/>
  <c r="AY249" i="1"/>
  <c r="T249" i="1"/>
  <c r="AD249" i="1"/>
  <c r="AN249" i="1"/>
  <c r="U249" i="1"/>
  <c r="AE249" i="1"/>
  <c r="AO249" i="1"/>
  <c r="V249" i="1"/>
  <c r="AF249" i="1"/>
  <c r="AP249" i="1"/>
  <c r="W249" i="1"/>
  <c r="AG249" i="1"/>
  <c r="AQ249" i="1"/>
  <c r="AZ249" i="1"/>
  <c r="BB249" i="1"/>
  <c r="X249" i="1"/>
  <c r="AH249" i="1"/>
  <c r="AR249" i="1"/>
  <c r="Y249" i="1"/>
  <c r="AI249" i="1"/>
  <c r="AS249" i="1"/>
  <c r="Z249" i="1"/>
  <c r="AJ249" i="1"/>
  <c r="AT249" i="1"/>
  <c r="AA249" i="1"/>
  <c r="AK249" i="1"/>
  <c r="AU249" i="1"/>
  <c r="AB249" i="1"/>
  <c r="AL249" i="1"/>
  <c r="AV249" i="1"/>
  <c r="BA249" i="1"/>
  <c r="BC249" i="1"/>
  <c r="BD249" i="1"/>
  <c r="BE249" i="1"/>
  <c r="BF249" i="1"/>
  <c r="BG249" i="1"/>
  <c r="BH249" i="1"/>
  <c r="H250" i="1"/>
  <c r="I250" i="1"/>
  <c r="J250" i="1"/>
  <c r="K250" i="1"/>
  <c r="AX250" i="1"/>
  <c r="L250" i="1"/>
  <c r="M250" i="1"/>
  <c r="N250" i="1"/>
  <c r="O250" i="1"/>
  <c r="P250" i="1"/>
  <c r="AY250" i="1"/>
  <c r="T250" i="1"/>
  <c r="AD250" i="1"/>
  <c r="AN250" i="1"/>
  <c r="U250" i="1"/>
  <c r="AE250" i="1"/>
  <c r="AO250" i="1"/>
  <c r="V250" i="1"/>
  <c r="AF250" i="1"/>
  <c r="AP250" i="1"/>
  <c r="W250" i="1"/>
  <c r="AG250" i="1"/>
  <c r="AQ250" i="1"/>
  <c r="AZ250" i="1"/>
  <c r="BB250" i="1"/>
  <c r="X250" i="1"/>
  <c r="AH250" i="1"/>
  <c r="AR250" i="1"/>
  <c r="Y250" i="1"/>
  <c r="AI250" i="1"/>
  <c r="AS250" i="1"/>
  <c r="Z250" i="1"/>
  <c r="AJ250" i="1"/>
  <c r="AT250" i="1"/>
  <c r="AA250" i="1"/>
  <c r="AK250" i="1"/>
  <c r="AU250" i="1"/>
  <c r="AB250" i="1"/>
  <c r="AL250" i="1"/>
  <c r="AV250" i="1"/>
  <c r="BA250" i="1"/>
  <c r="BC250" i="1"/>
  <c r="BD250" i="1"/>
  <c r="BE250" i="1"/>
  <c r="BF250" i="1"/>
  <c r="BG250" i="1"/>
  <c r="BH250" i="1"/>
  <c r="H251" i="1"/>
  <c r="I251" i="1"/>
  <c r="J251" i="1"/>
  <c r="K251" i="1"/>
  <c r="AX251" i="1"/>
  <c r="L251" i="1"/>
  <c r="M251" i="1"/>
  <c r="N251" i="1"/>
  <c r="O251" i="1"/>
  <c r="P251" i="1"/>
  <c r="AY251" i="1"/>
  <c r="T251" i="1"/>
  <c r="AD251" i="1"/>
  <c r="AN251" i="1"/>
  <c r="U251" i="1"/>
  <c r="AE251" i="1"/>
  <c r="AO251" i="1"/>
  <c r="V251" i="1"/>
  <c r="AF251" i="1"/>
  <c r="AP251" i="1"/>
  <c r="W251" i="1"/>
  <c r="AG251" i="1"/>
  <c r="AQ251" i="1"/>
  <c r="AZ251" i="1"/>
  <c r="BB251" i="1"/>
  <c r="X251" i="1"/>
  <c r="AH251" i="1"/>
  <c r="AR251" i="1"/>
  <c r="Y251" i="1"/>
  <c r="AI251" i="1"/>
  <c r="AS251" i="1"/>
  <c r="Z251" i="1"/>
  <c r="AJ251" i="1"/>
  <c r="AT251" i="1"/>
  <c r="AA251" i="1"/>
  <c r="AK251" i="1"/>
  <c r="AU251" i="1"/>
  <c r="AB251" i="1"/>
  <c r="AL251" i="1"/>
  <c r="AV251" i="1"/>
  <c r="BA251" i="1"/>
  <c r="BC251" i="1"/>
  <c r="BD251" i="1"/>
  <c r="BE251" i="1"/>
  <c r="BF251" i="1"/>
  <c r="BG251" i="1"/>
  <c r="BH251" i="1"/>
  <c r="H252" i="1"/>
  <c r="I252" i="1"/>
  <c r="J252" i="1"/>
  <c r="K252" i="1"/>
  <c r="AX252" i="1"/>
  <c r="L252" i="1"/>
  <c r="M252" i="1"/>
  <c r="N252" i="1"/>
  <c r="O252" i="1"/>
  <c r="P252" i="1"/>
  <c r="AY252" i="1"/>
  <c r="T252" i="1"/>
  <c r="AD252" i="1"/>
  <c r="AN252" i="1"/>
  <c r="U252" i="1"/>
  <c r="AE252" i="1"/>
  <c r="AO252" i="1"/>
  <c r="V252" i="1"/>
  <c r="AF252" i="1"/>
  <c r="AP252" i="1"/>
  <c r="W252" i="1"/>
  <c r="AG252" i="1"/>
  <c r="AQ252" i="1"/>
  <c r="AZ252" i="1"/>
  <c r="BB252" i="1"/>
  <c r="X252" i="1"/>
  <c r="AH252" i="1"/>
  <c r="AR252" i="1"/>
  <c r="Y252" i="1"/>
  <c r="AI252" i="1"/>
  <c r="AS252" i="1"/>
  <c r="Z252" i="1"/>
  <c r="AJ252" i="1"/>
  <c r="AT252" i="1"/>
  <c r="AA252" i="1"/>
  <c r="AK252" i="1"/>
  <c r="AU252" i="1"/>
  <c r="AB252" i="1"/>
  <c r="AL252" i="1"/>
  <c r="AV252" i="1"/>
  <c r="BA252" i="1"/>
  <c r="BC252" i="1"/>
  <c r="BD252" i="1"/>
  <c r="BE252" i="1"/>
  <c r="BF252" i="1"/>
  <c r="BG252" i="1"/>
  <c r="BH252" i="1"/>
  <c r="H253" i="1"/>
  <c r="I253" i="1"/>
  <c r="J253" i="1"/>
  <c r="K253" i="1"/>
  <c r="AX253" i="1"/>
  <c r="L253" i="1"/>
  <c r="M253" i="1"/>
  <c r="N253" i="1"/>
  <c r="O253" i="1"/>
  <c r="P253" i="1"/>
  <c r="AY253" i="1"/>
  <c r="T253" i="1"/>
  <c r="AD253" i="1"/>
  <c r="AN253" i="1"/>
  <c r="U253" i="1"/>
  <c r="AE253" i="1"/>
  <c r="AO253" i="1"/>
  <c r="V253" i="1"/>
  <c r="AF253" i="1"/>
  <c r="AP253" i="1"/>
  <c r="W253" i="1"/>
  <c r="AG253" i="1"/>
  <c r="AQ253" i="1"/>
  <c r="AZ253" i="1"/>
  <c r="BB253" i="1"/>
  <c r="X253" i="1"/>
  <c r="AH253" i="1"/>
  <c r="AR253" i="1"/>
  <c r="Y253" i="1"/>
  <c r="AI253" i="1"/>
  <c r="AS253" i="1"/>
  <c r="Z253" i="1"/>
  <c r="AJ253" i="1"/>
  <c r="AT253" i="1"/>
  <c r="AA253" i="1"/>
  <c r="AK253" i="1"/>
  <c r="AU253" i="1"/>
  <c r="AB253" i="1"/>
  <c r="AL253" i="1"/>
  <c r="AV253" i="1"/>
  <c r="BA253" i="1"/>
  <c r="BC253" i="1"/>
  <c r="BD253" i="1"/>
  <c r="BE253" i="1"/>
  <c r="BF253" i="1"/>
  <c r="BG253" i="1"/>
  <c r="BH253" i="1"/>
  <c r="H254" i="1"/>
  <c r="I254" i="1"/>
  <c r="J254" i="1"/>
  <c r="K254" i="1"/>
  <c r="AX254" i="1"/>
  <c r="L254" i="1"/>
  <c r="M254" i="1"/>
  <c r="N254" i="1"/>
  <c r="O254" i="1"/>
  <c r="P254" i="1"/>
  <c r="AY254" i="1"/>
  <c r="T254" i="1"/>
  <c r="AD254" i="1"/>
  <c r="AN254" i="1"/>
  <c r="U254" i="1"/>
  <c r="AE254" i="1"/>
  <c r="AO254" i="1"/>
  <c r="V254" i="1"/>
  <c r="AF254" i="1"/>
  <c r="AP254" i="1"/>
  <c r="W254" i="1"/>
  <c r="AG254" i="1"/>
  <c r="AQ254" i="1"/>
  <c r="AZ254" i="1"/>
  <c r="BB254" i="1"/>
  <c r="X254" i="1"/>
  <c r="AH254" i="1"/>
  <c r="AR254" i="1"/>
  <c r="Y254" i="1"/>
  <c r="AI254" i="1"/>
  <c r="AS254" i="1"/>
  <c r="Z254" i="1"/>
  <c r="AJ254" i="1"/>
  <c r="AT254" i="1"/>
  <c r="AA254" i="1"/>
  <c r="AK254" i="1"/>
  <c r="AU254" i="1"/>
  <c r="AB254" i="1"/>
  <c r="AL254" i="1"/>
  <c r="AV254" i="1"/>
  <c r="BA254" i="1"/>
  <c r="BC254" i="1"/>
  <c r="BD254" i="1"/>
  <c r="BE254" i="1"/>
  <c r="BF254" i="1"/>
  <c r="BG254" i="1"/>
  <c r="BH254" i="1"/>
  <c r="H255" i="1"/>
  <c r="I255" i="1"/>
  <c r="J255" i="1"/>
  <c r="K255" i="1"/>
  <c r="AX255" i="1"/>
  <c r="L255" i="1"/>
  <c r="M255" i="1"/>
  <c r="N255" i="1"/>
  <c r="O255" i="1"/>
  <c r="P255" i="1"/>
  <c r="AY255" i="1"/>
  <c r="T255" i="1"/>
  <c r="AD255" i="1"/>
  <c r="AN255" i="1"/>
  <c r="U255" i="1"/>
  <c r="AE255" i="1"/>
  <c r="AO255" i="1"/>
  <c r="V255" i="1"/>
  <c r="AF255" i="1"/>
  <c r="AP255" i="1"/>
  <c r="W255" i="1"/>
  <c r="AG255" i="1"/>
  <c r="AQ255" i="1"/>
  <c r="AZ255" i="1"/>
  <c r="BB255" i="1"/>
  <c r="X255" i="1"/>
  <c r="AH255" i="1"/>
  <c r="AR255" i="1"/>
  <c r="Y255" i="1"/>
  <c r="AI255" i="1"/>
  <c r="AS255" i="1"/>
  <c r="Z255" i="1"/>
  <c r="AJ255" i="1"/>
  <c r="AT255" i="1"/>
  <c r="AA255" i="1"/>
  <c r="AK255" i="1"/>
  <c r="AU255" i="1"/>
  <c r="AB255" i="1"/>
  <c r="AL255" i="1"/>
  <c r="AV255" i="1"/>
  <c r="BA255" i="1"/>
  <c r="BC255" i="1"/>
  <c r="BD255" i="1"/>
  <c r="BE255" i="1"/>
  <c r="BF255" i="1"/>
  <c r="BG255" i="1"/>
  <c r="BH255" i="1"/>
  <c r="H256" i="1"/>
  <c r="I256" i="1"/>
  <c r="J256" i="1"/>
  <c r="K256" i="1"/>
  <c r="AX256" i="1"/>
  <c r="L256" i="1"/>
  <c r="M256" i="1"/>
  <c r="N256" i="1"/>
  <c r="O256" i="1"/>
  <c r="P256" i="1"/>
  <c r="AY256" i="1"/>
  <c r="T256" i="1"/>
  <c r="AD256" i="1"/>
  <c r="AN256" i="1"/>
  <c r="U256" i="1"/>
  <c r="AE256" i="1"/>
  <c r="AO256" i="1"/>
  <c r="V256" i="1"/>
  <c r="AF256" i="1"/>
  <c r="AP256" i="1"/>
  <c r="W256" i="1"/>
  <c r="AG256" i="1"/>
  <c r="AQ256" i="1"/>
  <c r="AZ256" i="1"/>
  <c r="BB256" i="1"/>
  <c r="X256" i="1"/>
  <c r="AH256" i="1"/>
  <c r="AR256" i="1"/>
  <c r="Y256" i="1"/>
  <c r="AI256" i="1"/>
  <c r="AS256" i="1"/>
  <c r="Z256" i="1"/>
  <c r="AJ256" i="1"/>
  <c r="AT256" i="1"/>
  <c r="AA256" i="1"/>
  <c r="AK256" i="1"/>
  <c r="AU256" i="1"/>
  <c r="AB256" i="1"/>
  <c r="AL256" i="1"/>
  <c r="AV256" i="1"/>
  <c r="BA256" i="1"/>
  <c r="BC256" i="1"/>
  <c r="BD256" i="1"/>
  <c r="BE256" i="1"/>
  <c r="BF256" i="1"/>
  <c r="BG256" i="1"/>
  <c r="BH256" i="1"/>
  <c r="H257" i="1"/>
  <c r="I257" i="1"/>
  <c r="J257" i="1"/>
  <c r="K257" i="1"/>
  <c r="AX257" i="1"/>
  <c r="L257" i="1"/>
  <c r="M257" i="1"/>
  <c r="N257" i="1"/>
  <c r="O257" i="1"/>
  <c r="P257" i="1"/>
  <c r="AY257" i="1"/>
  <c r="T257" i="1"/>
  <c r="AD257" i="1"/>
  <c r="AN257" i="1"/>
  <c r="U257" i="1"/>
  <c r="AE257" i="1"/>
  <c r="AO257" i="1"/>
  <c r="V257" i="1"/>
  <c r="AF257" i="1"/>
  <c r="AP257" i="1"/>
  <c r="W257" i="1"/>
  <c r="AG257" i="1"/>
  <c r="AQ257" i="1"/>
  <c r="AZ257" i="1"/>
  <c r="BB257" i="1"/>
  <c r="X257" i="1"/>
  <c r="AH257" i="1"/>
  <c r="AR257" i="1"/>
  <c r="Y257" i="1"/>
  <c r="AI257" i="1"/>
  <c r="AS257" i="1"/>
  <c r="Z257" i="1"/>
  <c r="AJ257" i="1"/>
  <c r="AT257" i="1"/>
  <c r="AA257" i="1"/>
  <c r="AK257" i="1"/>
  <c r="AU257" i="1"/>
  <c r="AB257" i="1"/>
  <c r="AL257" i="1"/>
  <c r="AV257" i="1"/>
  <c r="BA257" i="1"/>
  <c r="BC257" i="1"/>
  <c r="BD257" i="1"/>
  <c r="BE257" i="1"/>
  <c r="BF257" i="1"/>
  <c r="BG257" i="1"/>
  <c r="BH257" i="1"/>
  <c r="H258" i="1"/>
  <c r="I258" i="1"/>
  <c r="J258" i="1"/>
  <c r="K258" i="1"/>
  <c r="AX258" i="1"/>
  <c r="L258" i="1"/>
  <c r="M258" i="1"/>
  <c r="N258" i="1"/>
  <c r="O258" i="1"/>
  <c r="P258" i="1"/>
  <c r="AY258" i="1"/>
  <c r="T258" i="1"/>
  <c r="AD258" i="1"/>
  <c r="AN258" i="1"/>
  <c r="U258" i="1"/>
  <c r="AE258" i="1"/>
  <c r="AO258" i="1"/>
  <c r="V258" i="1"/>
  <c r="AF258" i="1"/>
  <c r="AP258" i="1"/>
  <c r="W258" i="1"/>
  <c r="AG258" i="1"/>
  <c r="AQ258" i="1"/>
  <c r="AZ258" i="1"/>
  <c r="BB258" i="1"/>
  <c r="X258" i="1"/>
  <c r="AH258" i="1"/>
  <c r="AR258" i="1"/>
  <c r="Y258" i="1"/>
  <c r="AI258" i="1"/>
  <c r="AS258" i="1"/>
  <c r="Z258" i="1"/>
  <c r="AJ258" i="1"/>
  <c r="AT258" i="1"/>
  <c r="AA258" i="1"/>
  <c r="AK258" i="1"/>
  <c r="AU258" i="1"/>
  <c r="AB258" i="1"/>
  <c r="AL258" i="1"/>
  <c r="AV258" i="1"/>
  <c r="BA258" i="1"/>
  <c r="BC258" i="1"/>
  <c r="BD258" i="1"/>
  <c r="BE258" i="1"/>
  <c r="BF258" i="1"/>
  <c r="BG258" i="1"/>
  <c r="BH258" i="1"/>
  <c r="H259" i="1"/>
  <c r="I259" i="1"/>
  <c r="J259" i="1"/>
  <c r="K259" i="1"/>
  <c r="AX259" i="1"/>
  <c r="L259" i="1"/>
  <c r="M259" i="1"/>
  <c r="N259" i="1"/>
  <c r="O259" i="1"/>
  <c r="P259" i="1"/>
  <c r="AY259" i="1"/>
  <c r="T259" i="1"/>
  <c r="AD259" i="1"/>
  <c r="AN259" i="1"/>
  <c r="U259" i="1"/>
  <c r="AE259" i="1"/>
  <c r="AO259" i="1"/>
  <c r="V259" i="1"/>
  <c r="AF259" i="1"/>
  <c r="AP259" i="1"/>
  <c r="W259" i="1"/>
  <c r="AG259" i="1"/>
  <c r="AQ259" i="1"/>
  <c r="AZ259" i="1"/>
  <c r="BB259" i="1"/>
  <c r="X259" i="1"/>
  <c r="AH259" i="1"/>
  <c r="AR259" i="1"/>
  <c r="Y259" i="1"/>
  <c r="AI259" i="1"/>
  <c r="AS259" i="1"/>
  <c r="Z259" i="1"/>
  <c r="AJ259" i="1"/>
  <c r="AT259" i="1"/>
  <c r="AA259" i="1"/>
  <c r="AK259" i="1"/>
  <c r="AU259" i="1"/>
  <c r="AB259" i="1"/>
  <c r="AL259" i="1"/>
  <c r="AV259" i="1"/>
  <c r="BA259" i="1"/>
  <c r="BC259" i="1"/>
  <c r="BD259" i="1"/>
  <c r="BE259" i="1"/>
  <c r="BF259" i="1"/>
  <c r="BG259" i="1"/>
  <c r="BH259" i="1"/>
  <c r="H260" i="1"/>
  <c r="I260" i="1"/>
  <c r="J260" i="1"/>
  <c r="K260" i="1"/>
  <c r="AX260" i="1"/>
  <c r="L260" i="1"/>
  <c r="M260" i="1"/>
  <c r="N260" i="1"/>
  <c r="O260" i="1"/>
  <c r="P260" i="1"/>
  <c r="AY260" i="1"/>
  <c r="T260" i="1"/>
  <c r="AD260" i="1"/>
  <c r="AN260" i="1"/>
  <c r="U260" i="1"/>
  <c r="AE260" i="1"/>
  <c r="AO260" i="1"/>
  <c r="V260" i="1"/>
  <c r="AF260" i="1"/>
  <c r="AP260" i="1"/>
  <c r="W260" i="1"/>
  <c r="AG260" i="1"/>
  <c r="AQ260" i="1"/>
  <c r="AZ260" i="1"/>
  <c r="BB260" i="1"/>
  <c r="X260" i="1"/>
  <c r="AH260" i="1"/>
  <c r="AR260" i="1"/>
  <c r="Y260" i="1"/>
  <c r="AI260" i="1"/>
  <c r="AS260" i="1"/>
  <c r="Z260" i="1"/>
  <c r="AJ260" i="1"/>
  <c r="AT260" i="1"/>
  <c r="AA260" i="1"/>
  <c r="AK260" i="1"/>
  <c r="AU260" i="1"/>
  <c r="AB260" i="1"/>
  <c r="AL260" i="1"/>
  <c r="AV260" i="1"/>
  <c r="BA260" i="1"/>
  <c r="BC260" i="1"/>
  <c r="BD260" i="1"/>
  <c r="BE260" i="1"/>
  <c r="BF260" i="1"/>
  <c r="BG260" i="1"/>
  <c r="BH260" i="1"/>
  <c r="H261" i="1"/>
  <c r="I261" i="1"/>
  <c r="J261" i="1"/>
  <c r="K261" i="1"/>
  <c r="AX261" i="1"/>
  <c r="L261" i="1"/>
  <c r="M261" i="1"/>
  <c r="N261" i="1"/>
  <c r="O261" i="1"/>
  <c r="P261" i="1"/>
  <c r="AY261" i="1"/>
  <c r="T261" i="1"/>
  <c r="AD261" i="1"/>
  <c r="AN261" i="1"/>
  <c r="U261" i="1"/>
  <c r="AE261" i="1"/>
  <c r="AO261" i="1"/>
  <c r="V261" i="1"/>
  <c r="AF261" i="1"/>
  <c r="AP261" i="1"/>
  <c r="W261" i="1"/>
  <c r="AG261" i="1"/>
  <c r="AQ261" i="1"/>
  <c r="AZ261" i="1"/>
  <c r="BB261" i="1"/>
  <c r="X261" i="1"/>
  <c r="AH261" i="1"/>
  <c r="AR261" i="1"/>
  <c r="Y261" i="1"/>
  <c r="AI261" i="1"/>
  <c r="AS261" i="1"/>
  <c r="Z261" i="1"/>
  <c r="AJ261" i="1"/>
  <c r="AT261" i="1"/>
  <c r="AA261" i="1"/>
  <c r="AK261" i="1"/>
  <c r="AU261" i="1"/>
  <c r="AB261" i="1"/>
  <c r="AL261" i="1"/>
  <c r="AV261" i="1"/>
  <c r="BA261" i="1"/>
  <c r="BC261" i="1"/>
  <c r="BD261" i="1"/>
  <c r="BE261" i="1"/>
  <c r="BF261" i="1"/>
  <c r="BG261" i="1"/>
  <c r="BH261" i="1"/>
  <c r="H262" i="1"/>
  <c r="I262" i="1"/>
  <c r="J262" i="1"/>
  <c r="K262" i="1"/>
  <c r="AX262" i="1"/>
  <c r="L262" i="1"/>
  <c r="M262" i="1"/>
  <c r="N262" i="1"/>
  <c r="O262" i="1"/>
  <c r="P262" i="1"/>
  <c r="AY262" i="1"/>
  <c r="T262" i="1"/>
  <c r="AD262" i="1"/>
  <c r="AN262" i="1"/>
  <c r="U262" i="1"/>
  <c r="AE262" i="1"/>
  <c r="AO262" i="1"/>
  <c r="V262" i="1"/>
  <c r="AF262" i="1"/>
  <c r="AP262" i="1"/>
  <c r="W262" i="1"/>
  <c r="AG262" i="1"/>
  <c r="AQ262" i="1"/>
  <c r="AZ262" i="1"/>
  <c r="BB262" i="1"/>
  <c r="X262" i="1"/>
  <c r="AH262" i="1"/>
  <c r="AR262" i="1"/>
  <c r="Y262" i="1"/>
  <c r="AI262" i="1"/>
  <c r="AS262" i="1"/>
  <c r="Z262" i="1"/>
  <c r="AJ262" i="1"/>
  <c r="AT262" i="1"/>
  <c r="AA262" i="1"/>
  <c r="AK262" i="1"/>
  <c r="AU262" i="1"/>
  <c r="AB262" i="1"/>
  <c r="AL262" i="1"/>
  <c r="AV262" i="1"/>
  <c r="BA262" i="1"/>
  <c r="BC262" i="1"/>
  <c r="BD262" i="1"/>
  <c r="BE262" i="1"/>
  <c r="BF262" i="1"/>
  <c r="BG262" i="1"/>
  <c r="BH262" i="1"/>
  <c r="H263" i="1"/>
  <c r="I263" i="1"/>
  <c r="J263" i="1"/>
  <c r="K263" i="1"/>
  <c r="AX263" i="1"/>
  <c r="L263" i="1"/>
  <c r="M263" i="1"/>
  <c r="N263" i="1"/>
  <c r="O263" i="1"/>
  <c r="P263" i="1"/>
  <c r="AY263" i="1"/>
  <c r="T263" i="1"/>
  <c r="AD263" i="1"/>
  <c r="AN263" i="1"/>
  <c r="U263" i="1"/>
  <c r="AE263" i="1"/>
  <c r="AO263" i="1"/>
  <c r="V263" i="1"/>
  <c r="AF263" i="1"/>
  <c r="AP263" i="1"/>
  <c r="W263" i="1"/>
  <c r="AG263" i="1"/>
  <c r="AQ263" i="1"/>
  <c r="AZ263" i="1"/>
  <c r="BB263" i="1"/>
  <c r="X263" i="1"/>
  <c r="AH263" i="1"/>
  <c r="AR263" i="1"/>
  <c r="Y263" i="1"/>
  <c r="AI263" i="1"/>
  <c r="AS263" i="1"/>
  <c r="Z263" i="1"/>
  <c r="AJ263" i="1"/>
  <c r="AT263" i="1"/>
  <c r="AA263" i="1"/>
  <c r="AK263" i="1"/>
  <c r="AU263" i="1"/>
  <c r="AB263" i="1"/>
  <c r="AL263" i="1"/>
  <c r="AV263" i="1"/>
  <c r="BA263" i="1"/>
  <c r="BC263" i="1"/>
  <c r="BD263" i="1"/>
  <c r="BE263" i="1"/>
  <c r="BF263" i="1"/>
  <c r="BG263" i="1"/>
  <c r="BH263" i="1"/>
  <c r="H264" i="1"/>
  <c r="I264" i="1"/>
  <c r="J264" i="1"/>
  <c r="K264" i="1"/>
  <c r="AX264" i="1"/>
  <c r="L264" i="1"/>
  <c r="M264" i="1"/>
  <c r="N264" i="1"/>
  <c r="O264" i="1"/>
  <c r="P264" i="1"/>
  <c r="AY264" i="1"/>
  <c r="T264" i="1"/>
  <c r="AD264" i="1"/>
  <c r="AN264" i="1"/>
  <c r="U264" i="1"/>
  <c r="AE264" i="1"/>
  <c r="AO264" i="1"/>
  <c r="V264" i="1"/>
  <c r="AF264" i="1"/>
  <c r="AP264" i="1"/>
  <c r="W264" i="1"/>
  <c r="AG264" i="1"/>
  <c r="AQ264" i="1"/>
  <c r="AZ264" i="1"/>
  <c r="BB264" i="1"/>
  <c r="X264" i="1"/>
  <c r="AH264" i="1"/>
  <c r="AR264" i="1"/>
  <c r="Y264" i="1"/>
  <c r="AI264" i="1"/>
  <c r="AS264" i="1"/>
  <c r="Z264" i="1"/>
  <c r="AJ264" i="1"/>
  <c r="AT264" i="1"/>
  <c r="AA264" i="1"/>
  <c r="AK264" i="1"/>
  <c r="AU264" i="1"/>
  <c r="AB264" i="1"/>
  <c r="AL264" i="1"/>
  <c r="AV264" i="1"/>
  <c r="BA264" i="1"/>
  <c r="BC264" i="1"/>
  <c r="BD264" i="1"/>
  <c r="BE264" i="1"/>
  <c r="BF264" i="1"/>
  <c r="BG264" i="1"/>
  <c r="BH264" i="1"/>
  <c r="H265" i="1"/>
  <c r="I265" i="1"/>
  <c r="J265" i="1"/>
  <c r="K265" i="1"/>
  <c r="AX265" i="1"/>
  <c r="L265" i="1"/>
  <c r="M265" i="1"/>
  <c r="N265" i="1"/>
  <c r="O265" i="1"/>
  <c r="P265" i="1"/>
  <c r="AY265" i="1"/>
  <c r="T265" i="1"/>
  <c r="AD265" i="1"/>
  <c r="AN265" i="1"/>
  <c r="U265" i="1"/>
  <c r="AE265" i="1"/>
  <c r="AO265" i="1"/>
  <c r="V265" i="1"/>
  <c r="AF265" i="1"/>
  <c r="AP265" i="1"/>
  <c r="W265" i="1"/>
  <c r="AG265" i="1"/>
  <c r="AQ265" i="1"/>
  <c r="AZ265" i="1"/>
  <c r="BB265" i="1"/>
  <c r="X265" i="1"/>
  <c r="AH265" i="1"/>
  <c r="AR265" i="1"/>
  <c r="Y265" i="1"/>
  <c r="AI265" i="1"/>
  <c r="AS265" i="1"/>
  <c r="Z265" i="1"/>
  <c r="AJ265" i="1"/>
  <c r="AT265" i="1"/>
  <c r="AA265" i="1"/>
  <c r="AK265" i="1"/>
  <c r="AU265" i="1"/>
  <c r="AB265" i="1"/>
  <c r="AL265" i="1"/>
  <c r="AV265" i="1"/>
  <c r="BA265" i="1"/>
  <c r="BC265" i="1"/>
  <c r="BD265" i="1"/>
  <c r="BE265" i="1"/>
  <c r="BF265" i="1"/>
  <c r="BG265" i="1"/>
  <c r="BH265" i="1"/>
  <c r="H266" i="1"/>
  <c r="I266" i="1"/>
  <c r="J266" i="1"/>
  <c r="K266" i="1"/>
  <c r="AX266" i="1"/>
  <c r="L266" i="1"/>
  <c r="M266" i="1"/>
  <c r="N266" i="1"/>
  <c r="O266" i="1"/>
  <c r="P266" i="1"/>
  <c r="AY266" i="1"/>
  <c r="T266" i="1"/>
  <c r="AD266" i="1"/>
  <c r="AN266" i="1"/>
  <c r="U266" i="1"/>
  <c r="AE266" i="1"/>
  <c r="AO266" i="1"/>
  <c r="V266" i="1"/>
  <c r="AF266" i="1"/>
  <c r="AP266" i="1"/>
  <c r="W266" i="1"/>
  <c r="AG266" i="1"/>
  <c r="AQ266" i="1"/>
  <c r="AZ266" i="1"/>
  <c r="BB266" i="1"/>
  <c r="X266" i="1"/>
  <c r="AH266" i="1"/>
  <c r="AR266" i="1"/>
  <c r="Y266" i="1"/>
  <c r="AI266" i="1"/>
  <c r="AS266" i="1"/>
  <c r="Z266" i="1"/>
  <c r="AJ266" i="1"/>
  <c r="AT266" i="1"/>
  <c r="AA266" i="1"/>
  <c r="AK266" i="1"/>
  <c r="AU266" i="1"/>
  <c r="AB266" i="1"/>
  <c r="AL266" i="1"/>
  <c r="AV266" i="1"/>
  <c r="BA266" i="1"/>
  <c r="BC266" i="1"/>
  <c r="BD266" i="1"/>
  <c r="BE266" i="1"/>
  <c r="BF266" i="1"/>
  <c r="BG266" i="1"/>
  <c r="BH266" i="1"/>
  <c r="H267" i="1"/>
  <c r="I267" i="1"/>
  <c r="J267" i="1"/>
  <c r="K267" i="1"/>
  <c r="AX267" i="1"/>
  <c r="L267" i="1"/>
  <c r="M267" i="1"/>
  <c r="N267" i="1"/>
  <c r="O267" i="1"/>
  <c r="P267" i="1"/>
  <c r="AY267" i="1"/>
  <c r="T267" i="1"/>
  <c r="AD267" i="1"/>
  <c r="AN267" i="1"/>
  <c r="U267" i="1"/>
  <c r="AE267" i="1"/>
  <c r="AO267" i="1"/>
  <c r="V267" i="1"/>
  <c r="AF267" i="1"/>
  <c r="AP267" i="1"/>
  <c r="W267" i="1"/>
  <c r="AG267" i="1"/>
  <c r="AQ267" i="1"/>
  <c r="AZ267" i="1"/>
  <c r="BB267" i="1"/>
  <c r="X267" i="1"/>
  <c r="AH267" i="1"/>
  <c r="AR267" i="1"/>
  <c r="Y267" i="1"/>
  <c r="AI267" i="1"/>
  <c r="AS267" i="1"/>
  <c r="Z267" i="1"/>
  <c r="AJ267" i="1"/>
  <c r="AT267" i="1"/>
  <c r="AA267" i="1"/>
  <c r="AK267" i="1"/>
  <c r="AU267" i="1"/>
  <c r="AB267" i="1"/>
  <c r="AL267" i="1"/>
  <c r="AV267" i="1"/>
  <c r="BA267" i="1"/>
  <c r="BC267" i="1"/>
  <c r="BD267" i="1"/>
  <c r="BE267" i="1"/>
  <c r="BF267" i="1"/>
  <c r="BG267" i="1"/>
  <c r="BH267" i="1"/>
  <c r="H268" i="1"/>
  <c r="I268" i="1"/>
  <c r="J268" i="1"/>
  <c r="K268" i="1"/>
  <c r="AX268" i="1"/>
  <c r="L268" i="1"/>
  <c r="M268" i="1"/>
  <c r="N268" i="1"/>
  <c r="O268" i="1"/>
  <c r="P268" i="1"/>
  <c r="AY268" i="1"/>
  <c r="T268" i="1"/>
  <c r="AD268" i="1"/>
  <c r="AN268" i="1"/>
  <c r="U268" i="1"/>
  <c r="AE268" i="1"/>
  <c r="AO268" i="1"/>
  <c r="V268" i="1"/>
  <c r="AF268" i="1"/>
  <c r="AP268" i="1"/>
  <c r="W268" i="1"/>
  <c r="AG268" i="1"/>
  <c r="AQ268" i="1"/>
  <c r="AZ268" i="1"/>
  <c r="BB268" i="1"/>
  <c r="X268" i="1"/>
  <c r="AH268" i="1"/>
  <c r="AR268" i="1"/>
  <c r="Y268" i="1"/>
  <c r="AI268" i="1"/>
  <c r="AS268" i="1"/>
  <c r="Z268" i="1"/>
  <c r="AJ268" i="1"/>
  <c r="AT268" i="1"/>
  <c r="AA268" i="1"/>
  <c r="AK268" i="1"/>
  <c r="AU268" i="1"/>
  <c r="AB268" i="1"/>
  <c r="AL268" i="1"/>
  <c r="AV268" i="1"/>
  <c r="BA268" i="1"/>
  <c r="BC268" i="1"/>
  <c r="BD268" i="1"/>
  <c r="BE268" i="1"/>
  <c r="BF268" i="1"/>
  <c r="BG268" i="1"/>
  <c r="BH268" i="1"/>
  <c r="H269" i="1"/>
  <c r="I269" i="1"/>
  <c r="J269" i="1"/>
  <c r="K269" i="1"/>
  <c r="AX269" i="1"/>
  <c r="L269" i="1"/>
  <c r="M269" i="1"/>
  <c r="N269" i="1"/>
  <c r="O269" i="1"/>
  <c r="P269" i="1"/>
  <c r="AY269" i="1"/>
  <c r="T269" i="1"/>
  <c r="AD269" i="1"/>
  <c r="AN269" i="1"/>
  <c r="U269" i="1"/>
  <c r="AE269" i="1"/>
  <c r="AO269" i="1"/>
  <c r="V269" i="1"/>
  <c r="AF269" i="1"/>
  <c r="AP269" i="1"/>
  <c r="W269" i="1"/>
  <c r="AG269" i="1"/>
  <c r="AQ269" i="1"/>
  <c r="AZ269" i="1"/>
  <c r="BB269" i="1"/>
  <c r="X269" i="1"/>
  <c r="AH269" i="1"/>
  <c r="AR269" i="1"/>
  <c r="Y269" i="1"/>
  <c r="AI269" i="1"/>
  <c r="AS269" i="1"/>
  <c r="Z269" i="1"/>
  <c r="AJ269" i="1"/>
  <c r="AT269" i="1"/>
  <c r="AA269" i="1"/>
  <c r="AK269" i="1"/>
  <c r="AU269" i="1"/>
  <c r="AB269" i="1"/>
  <c r="AL269" i="1"/>
  <c r="AV269" i="1"/>
  <c r="BA269" i="1"/>
  <c r="BC269" i="1"/>
  <c r="BD269" i="1"/>
  <c r="BE269" i="1"/>
  <c r="BF269" i="1"/>
  <c r="BG269" i="1"/>
  <c r="BH269" i="1"/>
  <c r="H270" i="1"/>
  <c r="I270" i="1"/>
  <c r="J270" i="1"/>
  <c r="K270" i="1"/>
  <c r="AX270" i="1"/>
  <c r="L270" i="1"/>
  <c r="M270" i="1"/>
  <c r="N270" i="1"/>
  <c r="O270" i="1"/>
  <c r="P270" i="1"/>
  <c r="AY270" i="1"/>
  <c r="T270" i="1"/>
  <c r="AD270" i="1"/>
  <c r="AN270" i="1"/>
  <c r="U270" i="1"/>
  <c r="AE270" i="1"/>
  <c r="AO270" i="1"/>
  <c r="V270" i="1"/>
  <c r="AF270" i="1"/>
  <c r="AP270" i="1"/>
  <c r="W270" i="1"/>
  <c r="AG270" i="1"/>
  <c r="AQ270" i="1"/>
  <c r="AZ270" i="1"/>
  <c r="BB270" i="1"/>
  <c r="X270" i="1"/>
  <c r="AH270" i="1"/>
  <c r="AR270" i="1"/>
  <c r="Y270" i="1"/>
  <c r="AI270" i="1"/>
  <c r="AS270" i="1"/>
  <c r="Z270" i="1"/>
  <c r="AJ270" i="1"/>
  <c r="AT270" i="1"/>
  <c r="AA270" i="1"/>
  <c r="AK270" i="1"/>
  <c r="AU270" i="1"/>
  <c r="AB270" i="1"/>
  <c r="AL270" i="1"/>
  <c r="AV270" i="1"/>
  <c r="BA270" i="1"/>
  <c r="BC270" i="1"/>
  <c r="BD270" i="1"/>
  <c r="BE270" i="1"/>
  <c r="BF270" i="1"/>
  <c r="BG270" i="1"/>
  <c r="BH270" i="1"/>
  <c r="H271" i="1"/>
  <c r="I271" i="1"/>
  <c r="J271" i="1"/>
  <c r="K271" i="1"/>
  <c r="AX271" i="1"/>
  <c r="L271" i="1"/>
  <c r="M271" i="1"/>
  <c r="N271" i="1"/>
  <c r="O271" i="1"/>
  <c r="P271" i="1"/>
  <c r="AY271" i="1"/>
  <c r="T271" i="1"/>
  <c r="AD271" i="1"/>
  <c r="AN271" i="1"/>
  <c r="U271" i="1"/>
  <c r="AE271" i="1"/>
  <c r="AO271" i="1"/>
  <c r="V271" i="1"/>
  <c r="AF271" i="1"/>
  <c r="AP271" i="1"/>
  <c r="W271" i="1"/>
  <c r="AG271" i="1"/>
  <c r="AQ271" i="1"/>
  <c r="AZ271" i="1"/>
  <c r="BB271" i="1"/>
  <c r="X271" i="1"/>
  <c r="AH271" i="1"/>
  <c r="AR271" i="1"/>
  <c r="Y271" i="1"/>
  <c r="AI271" i="1"/>
  <c r="AS271" i="1"/>
  <c r="Z271" i="1"/>
  <c r="AJ271" i="1"/>
  <c r="AT271" i="1"/>
  <c r="AA271" i="1"/>
  <c r="AK271" i="1"/>
  <c r="AU271" i="1"/>
  <c r="AB271" i="1"/>
  <c r="AL271" i="1"/>
  <c r="AV271" i="1"/>
  <c r="BA271" i="1"/>
  <c r="BC271" i="1"/>
  <c r="BD271" i="1"/>
  <c r="BE271" i="1"/>
  <c r="BF271" i="1"/>
  <c r="BG271" i="1"/>
  <c r="BH271" i="1"/>
  <c r="H272" i="1"/>
  <c r="I272" i="1"/>
  <c r="J272" i="1"/>
  <c r="K272" i="1"/>
  <c r="AX272" i="1"/>
  <c r="L272" i="1"/>
  <c r="M272" i="1"/>
  <c r="N272" i="1"/>
  <c r="O272" i="1"/>
  <c r="P272" i="1"/>
  <c r="AY272" i="1"/>
  <c r="T272" i="1"/>
  <c r="AD272" i="1"/>
  <c r="AN272" i="1"/>
  <c r="U272" i="1"/>
  <c r="AE272" i="1"/>
  <c r="AO272" i="1"/>
  <c r="V272" i="1"/>
  <c r="AF272" i="1"/>
  <c r="AP272" i="1"/>
  <c r="W272" i="1"/>
  <c r="AG272" i="1"/>
  <c r="AQ272" i="1"/>
  <c r="AZ272" i="1"/>
  <c r="BB272" i="1"/>
  <c r="X272" i="1"/>
  <c r="AH272" i="1"/>
  <c r="AR272" i="1"/>
  <c r="Y272" i="1"/>
  <c r="AI272" i="1"/>
  <c r="AS272" i="1"/>
  <c r="Z272" i="1"/>
  <c r="AJ272" i="1"/>
  <c r="AT272" i="1"/>
  <c r="AA272" i="1"/>
  <c r="AK272" i="1"/>
  <c r="AU272" i="1"/>
  <c r="AB272" i="1"/>
  <c r="AL272" i="1"/>
  <c r="AV272" i="1"/>
  <c r="BA272" i="1"/>
  <c r="BC272" i="1"/>
  <c r="BD272" i="1"/>
  <c r="BE272" i="1"/>
  <c r="BF272" i="1"/>
  <c r="BG272" i="1"/>
  <c r="BH272" i="1"/>
  <c r="H273" i="1"/>
  <c r="I273" i="1"/>
  <c r="J273" i="1"/>
  <c r="K273" i="1"/>
  <c r="AX273" i="1"/>
  <c r="L273" i="1"/>
  <c r="M273" i="1"/>
  <c r="N273" i="1"/>
  <c r="O273" i="1"/>
  <c r="P273" i="1"/>
  <c r="AY273" i="1"/>
  <c r="T273" i="1"/>
  <c r="AD273" i="1"/>
  <c r="AN273" i="1"/>
  <c r="U273" i="1"/>
  <c r="AE273" i="1"/>
  <c r="AO273" i="1"/>
  <c r="V273" i="1"/>
  <c r="AF273" i="1"/>
  <c r="AP273" i="1"/>
  <c r="W273" i="1"/>
  <c r="AG273" i="1"/>
  <c r="AQ273" i="1"/>
  <c r="AZ273" i="1"/>
  <c r="BB273" i="1"/>
  <c r="X273" i="1"/>
  <c r="AH273" i="1"/>
  <c r="AR273" i="1"/>
  <c r="Y273" i="1"/>
  <c r="AI273" i="1"/>
  <c r="AS273" i="1"/>
  <c r="Z273" i="1"/>
  <c r="AJ273" i="1"/>
  <c r="AT273" i="1"/>
  <c r="AA273" i="1"/>
  <c r="AK273" i="1"/>
  <c r="AU273" i="1"/>
  <c r="AB273" i="1"/>
  <c r="AL273" i="1"/>
  <c r="AV273" i="1"/>
  <c r="BA273" i="1"/>
  <c r="BC273" i="1"/>
  <c r="BD273" i="1"/>
  <c r="BE273" i="1"/>
  <c r="BF273" i="1"/>
  <c r="BG273" i="1"/>
  <c r="BH273" i="1"/>
  <c r="H274" i="1"/>
  <c r="I274" i="1"/>
  <c r="J274" i="1"/>
  <c r="K274" i="1"/>
  <c r="AX274" i="1"/>
  <c r="L274" i="1"/>
  <c r="M274" i="1"/>
  <c r="N274" i="1"/>
  <c r="O274" i="1"/>
  <c r="P274" i="1"/>
  <c r="AY274" i="1"/>
  <c r="T274" i="1"/>
  <c r="AD274" i="1"/>
  <c r="AN274" i="1"/>
  <c r="U274" i="1"/>
  <c r="AE274" i="1"/>
  <c r="AO274" i="1"/>
  <c r="V274" i="1"/>
  <c r="AF274" i="1"/>
  <c r="AP274" i="1"/>
  <c r="W274" i="1"/>
  <c r="AG274" i="1"/>
  <c r="AQ274" i="1"/>
  <c r="AZ274" i="1"/>
  <c r="BB274" i="1"/>
  <c r="X274" i="1"/>
  <c r="AH274" i="1"/>
  <c r="AR274" i="1"/>
  <c r="Y274" i="1"/>
  <c r="AI274" i="1"/>
  <c r="AS274" i="1"/>
  <c r="Z274" i="1"/>
  <c r="AJ274" i="1"/>
  <c r="AT274" i="1"/>
  <c r="AA274" i="1"/>
  <c r="AK274" i="1"/>
  <c r="AU274" i="1"/>
  <c r="AB274" i="1"/>
  <c r="AL274" i="1"/>
  <c r="AV274" i="1"/>
  <c r="BA274" i="1"/>
  <c r="BC274" i="1"/>
  <c r="BD274" i="1"/>
  <c r="BE274" i="1"/>
  <c r="BF274" i="1"/>
  <c r="BG274" i="1"/>
  <c r="BH274" i="1"/>
  <c r="H275" i="1"/>
  <c r="I275" i="1"/>
  <c r="J275" i="1"/>
  <c r="K275" i="1"/>
  <c r="AX275" i="1"/>
  <c r="L275" i="1"/>
  <c r="M275" i="1"/>
  <c r="N275" i="1"/>
  <c r="O275" i="1"/>
  <c r="P275" i="1"/>
  <c r="AY275" i="1"/>
  <c r="T275" i="1"/>
  <c r="AD275" i="1"/>
  <c r="AN275" i="1"/>
  <c r="U275" i="1"/>
  <c r="AE275" i="1"/>
  <c r="AO275" i="1"/>
  <c r="V275" i="1"/>
  <c r="AF275" i="1"/>
  <c r="AP275" i="1"/>
  <c r="W275" i="1"/>
  <c r="AG275" i="1"/>
  <c r="AQ275" i="1"/>
  <c r="AZ275" i="1"/>
  <c r="BB275" i="1"/>
  <c r="X275" i="1"/>
  <c r="AH275" i="1"/>
  <c r="AR275" i="1"/>
  <c r="Y275" i="1"/>
  <c r="AI275" i="1"/>
  <c r="AS275" i="1"/>
  <c r="Z275" i="1"/>
  <c r="AJ275" i="1"/>
  <c r="AT275" i="1"/>
  <c r="AA275" i="1"/>
  <c r="AK275" i="1"/>
  <c r="AU275" i="1"/>
  <c r="AB275" i="1"/>
  <c r="AL275" i="1"/>
  <c r="AV275" i="1"/>
  <c r="BA275" i="1"/>
  <c r="BC275" i="1"/>
  <c r="BD275" i="1"/>
  <c r="BE275" i="1"/>
  <c r="BF275" i="1"/>
  <c r="BG275" i="1"/>
  <c r="BH275" i="1"/>
  <c r="H276" i="1"/>
  <c r="I276" i="1"/>
  <c r="J276" i="1"/>
  <c r="K276" i="1"/>
  <c r="AX276" i="1"/>
  <c r="L276" i="1"/>
  <c r="M276" i="1"/>
  <c r="N276" i="1"/>
  <c r="O276" i="1"/>
  <c r="P276" i="1"/>
  <c r="AY276" i="1"/>
  <c r="T276" i="1"/>
  <c r="AD276" i="1"/>
  <c r="AN276" i="1"/>
  <c r="U276" i="1"/>
  <c r="AE276" i="1"/>
  <c r="AO276" i="1"/>
  <c r="V276" i="1"/>
  <c r="AF276" i="1"/>
  <c r="AP276" i="1"/>
  <c r="W276" i="1"/>
  <c r="AG276" i="1"/>
  <c r="AQ276" i="1"/>
  <c r="AZ276" i="1"/>
  <c r="BB276" i="1"/>
  <c r="X276" i="1"/>
  <c r="AH276" i="1"/>
  <c r="AR276" i="1"/>
  <c r="Y276" i="1"/>
  <c r="AI276" i="1"/>
  <c r="AS276" i="1"/>
  <c r="Z276" i="1"/>
  <c r="AJ276" i="1"/>
  <c r="AT276" i="1"/>
  <c r="AA276" i="1"/>
  <c r="AK276" i="1"/>
  <c r="AU276" i="1"/>
  <c r="AB276" i="1"/>
  <c r="AL276" i="1"/>
  <c r="AV276" i="1"/>
  <c r="BA276" i="1"/>
  <c r="BC276" i="1"/>
  <c r="BD276" i="1"/>
  <c r="BE276" i="1"/>
  <c r="BF276" i="1"/>
  <c r="BG276" i="1"/>
  <c r="BH276" i="1"/>
  <c r="H277" i="1"/>
  <c r="I277" i="1"/>
  <c r="J277" i="1"/>
  <c r="K277" i="1"/>
  <c r="AX277" i="1"/>
  <c r="L277" i="1"/>
  <c r="M277" i="1"/>
  <c r="N277" i="1"/>
  <c r="O277" i="1"/>
  <c r="P277" i="1"/>
  <c r="AY277" i="1"/>
  <c r="T277" i="1"/>
  <c r="AD277" i="1"/>
  <c r="AN277" i="1"/>
  <c r="U277" i="1"/>
  <c r="AE277" i="1"/>
  <c r="AO277" i="1"/>
  <c r="V277" i="1"/>
  <c r="AF277" i="1"/>
  <c r="AP277" i="1"/>
  <c r="W277" i="1"/>
  <c r="AG277" i="1"/>
  <c r="AQ277" i="1"/>
  <c r="AZ277" i="1"/>
  <c r="BB277" i="1"/>
  <c r="X277" i="1"/>
  <c r="AH277" i="1"/>
  <c r="AR277" i="1"/>
  <c r="Y277" i="1"/>
  <c r="AI277" i="1"/>
  <c r="AS277" i="1"/>
  <c r="Z277" i="1"/>
  <c r="AJ277" i="1"/>
  <c r="AT277" i="1"/>
  <c r="AA277" i="1"/>
  <c r="AK277" i="1"/>
  <c r="AU277" i="1"/>
  <c r="AB277" i="1"/>
  <c r="AL277" i="1"/>
  <c r="AV277" i="1"/>
  <c r="BA277" i="1"/>
  <c r="BC277" i="1"/>
  <c r="BD277" i="1"/>
  <c r="BE277" i="1"/>
  <c r="BF277" i="1"/>
  <c r="BG277" i="1"/>
  <c r="BH277" i="1"/>
  <c r="H278" i="1"/>
  <c r="I278" i="1"/>
  <c r="J278" i="1"/>
  <c r="K278" i="1"/>
  <c r="AX278" i="1"/>
  <c r="L278" i="1"/>
  <c r="M278" i="1"/>
  <c r="N278" i="1"/>
  <c r="O278" i="1"/>
  <c r="P278" i="1"/>
  <c r="AY278" i="1"/>
  <c r="T278" i="1"/>
  <c r="AD278" i="1"/>
  <c r="AN278" i="1"/>
  <c r="U278" i="1"/>
  <c r="AE278" i="1"/>
  <c r="AO278" i="1"/>
  <c r="V278" i="1"/>
  <c r="AF278" i="1"/>
  <c r="AP278" i="1"/>
  <c r="W278" i="1"/>
  <c r="AG278" i="1"/>
  <c r="AQ278" i="1"/>
  <c r="AZ278" i="1"/>
  <c r="BB278" i="1"/>
  <c r="X278" i="1"/>
  <c r="AH278" i="1"/>
  <c r="AR278" i="1"/>
  <c r="Y278" i="1"/>
  <c r="AI278" i="1"/>
  <c r="AS278" i="1"/>
  <c r="Z278" i="1"/>
  <c r="AJ278" i="1"/>
  <c r="AT278" i="1"/>
  <c r="AA278" i="1"/>
  <c r="AK278" i="1"/>
  <c r="AU278" i="1"/>
  <c r="AB278" i="1"/>
  <c r="AL278" i="1"/>
  <c r="AV278" i="1"/>
  <c r="BA278" i="1"/>
  <c r="BC278" i="1"/>
  <c r="BD278" i="1"/>
  <c r="BE278" i="1"/>
  <c r="BF278" i="1"/>
  <c r="BG278" i="1"/>
  <c r="BH278" i="1"/>
  <c r="H279" i="1"/>
  <c r="I279" i="1"/>
  <c r="J279" i="1"/>
  <c r="K279" i="1"/>
  <c r="AX279" i="1"/>
  <c r="L279" i="1"/>
  <c r="M279" i="1"/>
  <c r="N279" i="1"/>
  <c r="O279" i="1"/>
  <c r="P279" i="1"/>
  <c r="AY279" i="1"/>
  <c r="T279" i="1"/>
  <c r="AD279" i="1"/>
  <c r="AN279" i="1"/>
  <c r="U279" i="1"/>
  <c r="AE279" i="1"/>
  <c r="AO279" i="1"/>
  <c r="V279" i="1"/>
  <c r="AF279" i="1"/>
  <c r="AP279" i="1"/>
  <c r="W279" i="1"/>
  <c r="AG279" i="1"/>
  <c r="AQ279" i="1"/>
  <c r="AZ279" i="1"/>
  <c r="BB279" i="1"/>
  <c r="X279" i="1"/>
  <c r="AH279" i="1"/>
  <c r="AR279" i="1"/>
  <c r="Y279" i="1"/>
  <c r="AI279" i="1"/>
  <c r="AS279" i="1"/>
  <c r="Z279" i="1"/>
  <c r="AJ279" i="1"/>
  <c r="AT279" i="1"/>
  <c r="AA279" i="1"/>
  <c r="AK279" i="1"/>
  <c r="AU279" i="1"/>
  <c r="AB279" i="1"/>
  <c r="AL279" i="1"/>
  <c r="AV279" i="1"/>
  <c r="BA279" i="1"/>
  <c r="BC279" i="1"/>
  <c r="BD279" i="1"/>
  <c r="BE279" i="1"/>
  <c r="BF279" i="1"/>
  <c r="BG279" i="1"/>
  <c r="BH279" i="1"/>
  <c r="H280" i="1"/>
  <c r="I280" i="1"/>
  <c r="J280" i="1"/>
  <c r="K280" i="1"/>
  <c r="AX280" i="1"/>
  <c r="L280" i="1"/>
  <c r="M280" i="1"/>
  <c r="N280" i="1"/>
  <c r="O280" i="1"/>
  <c r="P280" i="1"/>
  <c r="AY280" i="1"/>
  <c r="T280" i="1"/>
  <c r="AD280" i="1"/>
  <c r="AN280" i="1"/>
  <c r="U280" i="1"/>
  <c r="AE280" i="1"/>
  <c r="AO280" i="1"/>
  <c r="V280" i="1"/>
  <c r="AF280" i="1"/>
  <c r="AP280" i="1"/>
  <c r="W280" i="1"/>
  <c r="AG280" i="1"/>
  <c r="AQ280" i="1"/>
  <c r="AZ280" i="1"/>
  <c r="BB280" i="1"/>
  <c r="X280" i="1"/>
  <c r="AH280" i="1"/>
  <c r="AR280" i="1"/>
  <c r="Y280" i="1"/>
  <c r="AI280" i="1"/>
  <c r="AS280" i="1"/>
  <c r="Z280" i="1"/>
  <c r="AJ280" i="1"/>
  <c r="AT280" i="1"/>
  <c r="AA280" i="1"/>
  <c r="AK280" i="1"/>
  <c r="AU280" i="1"/>
  <c r="AB280" i="1"/>
  <c r="AL280" i="1"/>
  <c r="AV280" i="1"/>
  <c r="BA280" i="1"/>
  <c r="BC280" i="1"/>
  <c r="BD280" i="1"/>
  <c r="BE280" i="1"/>
  <c r="BF280" i="1"/>
  <c r="BG280" i="1"/>
  <c r="BH280" i="1"/>
  <c r="H281" i="1"/>
  <c r="I281" i="1"/>
  <c r="J281" i="1"/>
  <c r="K281" i="1"/>
  <c r="AX281" i="1"/>
  <c r="L281" i="1"/>
  <c r="M281" i="1"/>
  <c r="N281" i="1"/>
  <c r="O281" i="1"/>
  <c r="P281" i="1"/>
  <c r="AY281" i="1"/>
  <c r="T281" i="1"/>
  <c r="AD281" i="1"/>
  <c r="AN281" i="1"/>
  <c r="U281" i="1"/>
  <c r="AE281" i="1"/>
  <c r="AO281" i="1"/>
  <c r="V281" i="1"/>
  <c r="AF281" i="1"/>
  <c r="AP281" i="1"/>
  <c r="W281" i="1"/>
  <c r="AG281" i="1"/>
  <c r="AQ281" i="1"/>
  <c r="AZ281" i="1"/>
  <c r="BB281" i="1"/>
  <c r="X281" i="1"/>
  <c r="AH281" i="1"/>
  <c r="AR281" i="1"/>
  <c r="Y281" i="1"/>
  <c r="AI281" i="1"/>
  <c r="AS281" i="1"/>
  <c r="Z281" i="1"/>
  <c r="AJ281" i="1"/>
  <c r="AT281" i="1"/>
  <c r="AA281" i="1"/>
  <c r="AK281" i="1"/>
  <c r="AU281" i="1"/>
  <c r="AB281" i="1"/>
  <c r="AL281" i="1"/>
  <c r="AV281" i="1"/>
  <c r="BA281" i="1"/>
  <c r="BC281" i="1"/>
  <c r="BD281" i="1"/>
  <c r="BE281" i="1"/>
  <c r="BF281" i="1"/>
  <c r="BG281" i="1"/>
  <c r="BH281" i="1"/>
  <c r="H282" i="1"/>
  <c r="I282" i="1"/>
  <c r="J282" i="1"/>
  <c r="K282" i="1"/>
  <c r="AX282" i="1"/>
  <c r="L282" i="1"/>
  <c r="M282" i="1"/>
  <c r="N282" i="1"/>
  <c r="O282" i="1"/>
  <c r="P282" i="1"/>
  <c r="AY282" i="1"/>
  <c r="T282" i="1"/>
  <c r="AD282" i="1"/>
  <c r="AN282" i="1"/>
  <c r="U282" i="1"/>
  <c r="AE282" i="1"/>
  <c r="AO282" i="1"/>
  <c r="V282" i="1"/>
  <c r="AF282" i="1"/>
  <c r="AP282" i="1"/>
  <c r="W282" i="1"/>
  <c r="AG282" i="1"/>
  <c r="AQ282" i="1"/>
  <c r="AZ282" i="1"/>
  <c r="BB282" i="1"/>
  <c r="X282" i="1"/>
  <c r="AH282" i="1"/>
  <c r="AR282" i="1"/>
  <c r="Y282" i="1"/>
  <c r="AI282" i="1"/>
  <c r="AS282" i="1"/>
  <c r="Z282" i="1"/>
  <c r="AJ282" i="1"/>
  <c r="AT282" i="1"/>
  <c r="AA282" i="1"/>
  <c r="AK282" i="1"/>
  <c r="AU282" i="1"/>
  <c r="AB282" i="1"/>
  <c r="AL282" i="1"/>
  <c r="AV282" i="1"/>
  <c r="BA282" i="1"/>
  <c r="BC282" i="1"/>
  <c r="BD282" i="1"/>
  <c r="BE282" i="1"/>
  <c r="BF282" i="1"/>
  <c r="BG282" i="1"/>
  <c r="BH282" i="1"/>
  <c r="H283" i="1"/>
  <c r="I283" i="1"/>
  <c r="J283" i="1"/>
  <c r="K283" i="1"/>
  <c r="AX283" i="1"/>
  <c r="L283" i="1"/>
  <c r="M283" i="1"/>
  <c r="N283" i="1"/>
  <c r="O283" i="1"/>
  <c r="P283" i="1"/>
  <c r="AY283" i="1"/>
  <c r="T283" i="1"/>
  <c r="AD283" i="1"/>
  <c r="AN283" i="1"/>
  <c r="U283" i="1"/>
  <c r="AE283" i="1"/>
  <c r="AO283" i="1"/>
  <c r="V283" i="1"/>
  <c r="AF283" i="1"/>
  <c r="AP283" i="1"/>
  <c r="W283" i="1"/>
  <c r="AG283" i="1"/>
  <c r="AQ283" i="1"/>
  <c r="AZ283" i="1"/>
  <c r="BB283" i="1"/>
  <c r="X283" i="1"/>
  <c r="AH283" i="1"/>
  <c r="AR283" i="1"/>
  <c r="Y283" i="1"/>
  <c r="AI283" i="1"/>
  <c r="AS283" i="1"/>
  <c r="Z283" i="1"/>
  <c r="AJ283" i="1"/>
  <c r="AT283" i="1"/>
  <c r="AA283" i="1"/>
  <c r="AK283" i="1"/>
  <c r="AU283" i="1"/>
  <c r="AB283" i="1"/>
  <c r="AL283" i="1"/>
  <c r="AV283" i="1"/>
  <c r="BA283" i="1"/>
  <c r="BC283" i="1"/>
  <c r="BD283" i="1"/>
  <c r="BE283" i="1"/>
  <c r="BF283" i="1"/>
  <c r="BG283" i="1"/>
  <c r="BH283" i="1"/>
  <c r="H284" i="1"/>
  <c r="I284" i="1"/>
  <c r="J284" i="1"/>
  <c r="K284" i="1"/>
  <c r="AX284" i="1"/>
  <c r="L284" i="1"/>
  <c r="M284" i="1"/>
  <c r="N284" i="1"/>
  <c r="O284" i="1"/>
  <c r="P284" i="1"/>
  <c r="AY284" i="1"/>
  <c r="T284" i="1"/>
  <c r="AD284" i="1"/>
  <c r="AN284" i="1"/>
  <c r="U284" i="1"/>
  <c r="AE284" i="1"/>
  <c r="AO284" i="1"/>
  <c r="V284" i="1"/>
  <c r="AF284" i="1"/>
  <c r="AP284" i="1"/>
  <c r="W284" i="1"/>
  <c r="AG284" i="1"/>
  <c r="AQ284" i="1"/>
  <c r="AZ284" i="1"/>
  <c r="BB284" i="1"/>
  <c r="X284" i="1"/>
  <c r="AH284" i="1"/>
  <c r="AR284" i="1"/>
  <c r="Y284" i="1"/>
  <c r="AI284" i="1"/>
  <c r="AS284" i="1"/>
  <c r="Z284" i="1"/>
  <c r="AJ284" i="1"/>
  <c r="AT284" i="1"/>
  <c r="AA284" i="1"/>
  <c r="AK284" i="1"/>
  <c r="AU284" i="1"/>
  <c r="AB284" i="1"/>
  <c r="AL284" i="1"/>
  <c r="AV284" i="1"/>
  <c r="BA284" i="1"/>
  <c r="BC284" i="1"/>
  <c r="BD284" i="1"/>
  <c r="BE284" i="1"/>
  <c r="BF284" i="1"/>
  <c r="BG284" i="1"/>
  <c r="BH284" i="1"/>
  <c r="H285" i="1"/>
  <c r="I285" i="1"/>
  <c r="J285" i="1"/>
  <c r="K285" i="1"/>
  <c r="AX285" i="1"/>
  <c r="L285" i="1"/>
  <c r="M285" i="1"/>
  <c r="N285" i="1"/>
  <c r="O285" i="1"/>
  <c r="P285" i="1"/>
  <c r="AY285" i="1"/>
  <c r="T285" i="1"/>
  <c r="AD285" i="1"/>
  <c r="AN285" i="1"/>
  <c r="U285" i="1"/>
  <c r="AE285" i="1"/>
  <c r="AO285" i="1"/>
  <c r="V285" i="1"/>
  <c r="AF285" i="1"/>
  <c r="AP285" i="1"/>
  <c r="W285" i="1"/>
  <c r="AG285" i="1"/>
  <c r="AQ285" i="1"/>
  <c r="AZ285" i="1"/>
  <c r="BB285" i="1"/>
  <c r="X285" i="1"/>
  <c r="AH285" i="1"/>
  <c r="AR285" i="1"/>
  <c r="Y285" i="1"/>
  <c r="AI285" i="1"/>
  <c r="AS285" i="1"/>
  <c r="Z285" i="1"/>
  <c r="AJ285" i="1"/>
  <c r="AT285" i="1"/>
  <c r="AA285" i="1"/>
  <c r="AK285" i="1"/>
  <c r="AU285" i="1"/>
  <c r="AB285" i="1"/>
  <c r="AL285" i="1"/>
  <c r="AV285" i="1"/>
  <c r="BA285" i="1"/>
  <c r="BC285" i="1"/>
  <c r="BD285" i="1"/>
  <c r="BE285" i="1"/>
  <c r="BF285" i="1"/>
  <c r="BG285" i="1"/>
  <c r="BH285" i="1"/>
  <c r="H286" i="1"/>
  <c r="I286" i="1"/>
  <c r="J286" i="1"/>
  <c r="K286" i="1"/>
  <c r="AX286" i="1"/>
  <c r="L286" i="1"/>
  <c r="M286" i="1"/>
  <c r="N286" i="1"/>
  <c r="O286" i="1"/>
  <c r="P286" i="1"/>
  <c r="AY286" i="1"/>
  <c r="T286" i="1"/>
  <c r="AD286" i="1"/>
  <c r="AN286" i="1"/>
  <c r="U286" i="1"/>
  <c r="AE286" i="1"/>
  <c r="AO286" i="1"/>
  <c r="V286" i="1"/>
  <c r="AF286" i="1"/>
  <c r="AP286" i="1"/>
  <c r="W286" i="1"/>
  <c r="AG286" i="1"/>
  <c r="AQ286" i="1"/>
  <c r="AZ286" i="1"/>
  <c r="BB286" i="1"/>
  <c r="X286" i="1"/>
  <c r="AH286" i="1"/>
  <c r="AR286" i="1"/>
  <c r="Y286" i="1"/>
  <c r="AI286" i="1"/>
  <c r="AS286" i="1"/>
  <c r="Z286" i="1"/>
  <c r="AJ286" i="1"/>
  <c r="AT286" i="1"/>
  <c r="AA286" i="1"/>
  <c r="AK286" i="1"/>
  <c r="AU286" i="1"/>
  <c r="AB286" i="1"/>
  <c r="AL286" i="1"/>
  <c r="AV286" i="1"/>
  <c r="BA286" i="1"/>
  <c r="BC286" i="1"/>
  <c r="BD286" i="1"/>
  <c r="BE286" i="1"/>
  <c r="BF286" i="1"/>
  <c r="BG286" i="1"/>
  <c r="BH286" i="1"/>
  <c r="H287" i="1"/>
  <c r="I287" i="1"/>
  <c r="J287" i="1"/>
  <c r="K287" i="1"/>
  <c r="AX287" i="1"/>
  <c r="L287" i="1"/>
  <c r="M287" i="1"/>
  <c r="N287" i="1"/>
  <c r="O287" i="1"/>
  <c r="P287" i="1"/>
  <c r="AY287" i="1"/>
  <c r="T287" i="1"/>
  <c r="AD287" i="1"/>
  <c r="AN287" i="1"/>
  <c r="U287" i="1"/>
  <c r="AE287" i="1"/>
  <c r="AO287" i="1"/>
  <c r="V287" i="1"/>
  <c r="AF287" i="1"/>
  <c r="AP287" i="1"/>
  <c r="W287" i="1"/>
  <c r="AG287" i="1"/>
  <c r="AQ287" i="1"/>
  <c r="AZ287" i="1"/>
  <c r="BB287" i="1"/>
  <c r="X287" i="1"/>
  <c r="AH287" i="1"/>
  <c r="AR287" i="1"/>
  <c r="Y287" i="1"/>
  <c r="AI287" i="1"/>
  <c r="AS287" i="1"/>
  <c r="Z287" i="1"/>
  <c r="AJ287" i="1"/>
  <c r="AT287" i="1"/>
  <c r="AA287" i="1"/>
  <c r="AK287" i="1"/>
  <c r="AU287" i="1"/>
  <c r="AB287" i="1"/>
  <c r="AL287" i="1"/>
  <c r="AV287" i="1"/>
  <c r="BA287" i="1"/>
  <c r="BC287" i="1"/>
  <c r="BD287" i="1"/>
  <c r="BE287" i="1"/>
  <c r="BF287" i="1"/>
  <c r="BG287" i="1"/>
  <c r="BH287" i="1"/>
  <c r="H288" i="1"/>
  <c r="I288" i="1"/>
  <c r="J288" i="1"/>
  <c r="K288" i="1"/>
  <c r="AX288" i="1"/>
  <c r="L288" i="1"/>
  <c r="M288" i="1"/>
  <c r="N288" i="1"/>
  <c r="O288" i="1"/>
  <c r="P288" i="1"/>
  <c r="AY288" i="1"/>
  <c r="T288" i="1"/>
  <c r="AD288" i="1"/>
  <c r="AN288" i="1"/>
  <c r="U288" i="1"/>
  <c r="AE288" i="1"/>
  <c r="AO288" i="1"/>
  <c r="V288" i="1"/>
  <c r="AF288" i="1"/>
  <c r="AP288" i="1"/>
  <c r="W288" i="1"/>
  <c r="AG288" i="1"/>
  <c r="AQ288" i="1"/>
  <c r="AZ288" i="1"/>
  <c r="BB288" i="1"/>
  <c r="X288" i="1"/>
  <c r="AH288" i="1"/>
  <c r="AR288" i="1"/>
  <c r="Y288" i="1"/>
  <c r="AI288" i="1"/>
  <c r="AS288" i="1"/>
  <c r="Z288" i="1"/>
  <c r="AJ288" i="1"/>
  <c r="AT288" i="1"/>
  <c r="AA288" i="1"/>
  <c r="AK288" i="1"/>
  <c r="AU288" i="1"/>
  <c r="AB288" i="1"/>
  <c r="AL288" i="1"/>
  <c r="AV288" i="1"/>
  <c r="BA288" i="1"/>
  <c r="BC288" i="1"/>
  <c r="BD288" i="1"/>
  <c r="BE288" i="1"/>
  <c r="BF288" i="1"/>
  <c r="BG288" i="1"/>
  <c r="BH288" i="1"/>
  <c r="H289" i="1"/>
  <c r="I289" i="1"/>
  <c r="J289" i="1"/>
  <c r="K289" i="1"/>
  <c r="AX289" i="1"/>
  <c r="L289" i="1"/>
  <c r="M289" i="1"/>
  <c r="N289" i="1"/>
  <c r="O289" i="1"/>
  <c r="P289" i="1"/>
  <c r="AY289" i="1"/>
  <c r="T289" i="1"/>
  <c r="AD289" i="1"/>
  <c r="AN289" i="1"/>
  <c r="U289" i="1"/>
  <c r="AE289" i="1"/>
  <c r="AO289" i="1"/>
  <c r="V289" i="1"/>
  <c r="AF289" i="1"/>
  <c r="AP289" i="1"/>
  <c r="W289" i="1"/>
  <c r="AG289" i="1"/>
  <c r="AQ289" i="1"/>
  <c r="AZ289" i="1"/>
  <c r="BB289" i="1"/>
  <c r="X289" i="1"/>
  <c r="AH289" i="1"/>
  <c r="AR289" i="1"/>
  <c r="Y289" i="1"/>
  <c r="AI289" i="1"/>
  <c r="AS289" i="1"/>
  <c r="Z289" i="1"/>
  <c r="AJ289" i="1"/>
  <c r="AT289" i="1"/>
  <c r="AA289" i="1"/>
  <c r="AK289" i="1"/>
  <c r="AU289" i="1"/>
  <c r="AB289" i="1"/>
  <c r="AL289" i="1"/>
  <c r="AV289" i="1"/>
  <c r="BA289" i="1"/>
  <c r="BC289" i="1"/>
  <c r="BD289" i="1"/>
  <c r="BE289" i="1"/>
  <c r="BF289" i="1"/>
  <c r="BG289" i="1"/>
  <c r="BH289" i="1"/>
  <c r="H290" i="1"/>
  <c r="I290" i="1"/>
  <c r="J290" i="1"/>
  <c r="K290" i="1"/>
  <c r="AX290" i="1"/>
  <c r="L290" i="1"/>
  <c r="M290" i="1"/>
  <c r="N290" i="1"/>
  <c r="O290" i="1"/>
  <c r="P290" i="1"/>
  <c r="AY290" i="1"/>
  <c r="T290" i="1"/>
  <c r="AD290" i="1"/>
  <c r="AN290" i="1"/>
  <c r="U290" i="1"/>
  <c r="AE290" i="1"/>
  <c r="AO290" i="1"/>
  <c r="V290" i="1"/>
  <c r="AF290" i="1"/>
  <c r="AP290" i="1"/>
  <c r="W290" i="1"/>
  <c r="AG290" i="1"/>
  <c r="AQ290" i="1"/>
  <c r="AZ290" i="1"/>
  <c r="BB290" i="1"/>
  <c r="X290" i="1"/>
  <c r="AH290" i="1"/>
  <c r="AR290" i="1"/>
  <c r="Y290" i="1"/>
  <c r="AI290" i="1"/>
  <c r="AS290" i="1"/>
  <c r="Z290" i="1"/>
  <c r="AJ290" i="1"/>
  <c r="AT290" i="1"/>
  <c r="AA290" i="1"/>
  <c r="AK290" i="1"/>
  <c r="AU290" i="1"/>
  <c r="AB290" i="1"/>
  <c r="AL290" i="1"/>
  <c r="AV290" i="1"/>
  <c r="BA290" i="1"/>
  <c r="BC290" i="1"/>
  <c r="BD290" i="1"/>
  <c r="BE290" i="1"/>
  <c r="BF290" i="1"/>
  <c r="BG290" i="1"/>
  <c r="BH290" i="1"/>
  <c r="H291" i="1"/>
  <c r="I291" i="1"/>
  <c r="J291" i="1"/>
  <c r="K291" i="1"/>
  <c r="AX291" i="1"/>
  <c r="L291" i="1"/>
  <c r="M291" i="1"/>
  <c r="N291" i="1"/>
  <c r="O291" i="1"/>
  <c r="P291" i="1"/>
  <c r="AY291" i="1"/>
  <c r="T291" i="1"/>
  <c r="AD291" i="1"/>
  <c r="AN291" i="1"/>
  <c r="U291" i="1"/>
  <c r="AE291" i="1"/>
  <c r="AO291" i="1"/>
  <c r="V291" i="1"/>
  <c r="AF291" i="1"/>
  <c r="AP291" i="1"/>
  <c r="W291" i="1"/>
  <c r="AG291" i="1"/>
  <c r="AQ291" i="1"/>
  <c r="AZ291" i="1"/>
  <c r="BB291" i="1"/>
  <c r="X291" i="1"/>
  <c r="AH291" i="1"/>
  <c r="AR291" i="1"/>
  <c r="Y291" i="1"/>
  <c r="AI291" i="1"/>
  <c r="AS291" i="1"/>
  <c r="Z291" i="1"/>
  <c r="AJ291" i="1"/>
  <c r="AT291" i="1"/>
  <c r="AA291" i="1"/>
  <c r="AK291" i="1"/>
  <c r="AU291" i="1"/>
  <c r="AB291" i="1"/>
  <c r="AL291" i="1"/>
  <c r="AV291" i="1"/>
  <c r="BA291" i="1"/>
  <c r="BC291" i="1"/>
  <c r="BD291" i="1"/>
  <c r="BE291" i="1"/>
  <c r="BF291" i="1"/>
  <c r="BG291" i="1"/>
  <c r="BH291" i="1"/>
  <c r="H292" i="1"/>
  <c r="I292" i="1"/>
  <c r="J292" i="1"/>
  <c r="K292" i="1"/>
  <c r="AX292" i="1"/>
  <c r="L292" i="1"/>
  <c r="M292" i="1"/>
  <c r="N292" i="1"/>
  <c r="O292" i="1"/>
  <c r="P292" i="1"/>
  <c r="AY292" i="1"/>
  <c r="T292" i="1"/>
  <c r="AD292" i="1"/>
  <c r="AN292" i="1"/>
  <c r="U292" i="1"/>
  <c r="AE292" i="1"/>
  <c r="AO292" i="1"/>
  <c r="V292" i="1"/>
  <c r="AF292" i="1"/>
  <c r="AP292" i="1"/>
  <c r="W292" i="1"/>
  <c r="AG292" i="1"/>
  <c r="AQ292" i="1"/>
  <c r="AZ292" i="1"/>
  <c r="BB292" i="1"/>
  <c r="X292" i="1"/>
  <c r="AH292" i="1"/>
  <c r="AR292" i="1"/>
  <c r="Y292" i="1"/>
  <c r="AI292" i="1"/>
  <c r="AS292" i="1"/>
  <c r="Z292" i="1"/>
  <c r="AJ292" i="1"/>
  <c r="AT292" i="1"/>
  <c r="AA292" i="1"/>
  <c r="AK292" i="1"/>
  <c r="AU292" i="1"/>
  <c r="AB292" i="1"/>
  <c r="AL292" i="1"/>
  <c r="AV292" i="1"/>
  <c r="BA292" i="1"/>
  <c r="BC292" i="1"/>
  <c r="BD292" i="1"/>
  <c r="BE292" i="1"/>
  <c r="BF292" i="1"/>
  <c r="BG292" i="1"/>
  <c r="BH292" i="1"/>
  <c r="H293" i="1"/>
  <c r="I293" i="1"/>
  <c r="J293" i="1"/>
  <c r="K293" i="1"/>
  <c r="AX293" i="1"/>
  <c r="L293" i="1"/>
  <c r="M293" i="1"/>
  <c r="N293" i="1"/>
  <c r="O293" i="1"/>
  <c r="P293" i="1"/>
  <c r="AY293" i="1"/>
  <c r="T293" i="1"/>
  <c r="AD293" i="1"/>
  <c r="AN293" i="1"/>
  <c r="U293" i="1"/>
  <c r="AE293" i="1"/>
  <c r="AO293" i="1"/>
  <c r="V293" i="1"/>
  <c r="AF293" i="1"/>
  <c r="AP293" i="1"/>
  <c r="W293" i="1"/>
  <c r="AG293" i="1"/>
  <c r="AQ293" i="1"/>
  <c r="AZ293" i="1"/>
  <c r="BB293" i="1"/>
  <c r="X293" i="1"/>
  <c r="AH293" i="1"/>
  <c r="AR293" i="1"/>
  <c r="Y293" i="1"/>
  <c r="AI293" i="1"/>
  <c r="AS293" i="1"/>
  <c r="Z293" i="1"/>
  <c r="AJ293" i="1"/>
  <c r="AT293" i="1"/>
  <c r="AA293" i="1"/>
  <c r="AK293" i="1"/>
  <c r="AU293" i="1"/>
  <c r="AB293" i="1"/>
  <c r="AL293" i="1"/>
  <c r="AV293" i="1"/>
  <c r="BA293" i="1"/>
  <c r="BC293" i="1"/>
  <c r="BD293" i="1"/>
  <c r="BE293" i="1"/>
  <c r="BF293" i="1"/>
  <c r="BG293" i="1"/>
  <c r="BH293" i="1"/>
  <c r="H294" i="1"/>
  <c r="I294" i="1"/>
  <c r="J294" i="1"/>
  <c r="K294" i="1"/>
  <c r="AX294" i="1"/>
  <c r="L294" i="1"/>
  <c r="M294" i="1"/>
  <c r="N294" i="1"/>
  <c r="O294" i="1"/>
  <c r="P294" i="1"/>
  <c r="AY294" i="1"/>
  <c r="T294" i="1"/>
  <c r="AD294" i="1"/>
  <c r="AN294" i="1"/>
  <c r="U294" i="1"/>
  <c r="AE294" i="1"/>
  <c r="AO294" i="1"/>
  <c r="V294" i="1"/>
  <c r="AF294" i="1"/>
  <c r="AP294" i="1"/>
  <c r="W294" i="1"/>
  <c r="AG294" i="1"/>
  <c r="AQ294" i="1"/>
  <c r="AZ294" i="1"/>
  <c r="BB294" i="1"/>
  <c r="X294" i="1"/>
  <c r="AH294" i="1"/>
  <c r="AR294" i="1"/>
  <c r="Y294" i="1"/>
  <c r="AI294" i="1"/>
  <c r="AS294" i="1"/>
  <c r="Z294" i="1"/>
  <c r="AJ294" i="1"/>
  <c r="AT294" i="1"/>
  <c r="AA294" i="1"/>
  <c r="AK294" i="1"/>
  <c r="AU294" i="1"/>
  <c r="AB294" i="1"/>
  <c r="AL294" i="1"/>
  <c r="AV294" i="1"/>
  <c r="BA294" i="1"/>
  <c r="BC294" i="1"/>
  <c r="BD294" i="1"/>
  <c r="BE294" i="1"/>
  <c r="BF294" i="1"/>
  <c r="BG294" i="1"/>
  <c r="BH294" i="1"/>
  <c r="H295" i="1"/>
  <c r="I295" i="1"/>
  <c r="J295" i="1"/>
  <c r="K295" i="1"/>
  <c r="AX295" i="1"/>
  <c r="L295" i="1"/>
  <c r="M295" i="1"/>
  <c r="N295" i="1"/>
  <c r="O295" i="1"/>
  <c r="P295" i="1"/>
  <c r="AY295" i="1"/>
  <c r="T295" i="1"/>
  <c r="AD295" i="1"/>
  <c r="AN295" i="1"/>
  <c r="U295" i="1"/>
  <c r="AE295" i="1"/>
  <c r="AO295" i="1"/>
  <c r="V295" i="1"/>
  <c r="AF295" i="1"/>
  <c r="AP295" i="1"/>
  <c r="W295" i="1"/>
  <c r="AG295" i="1"/>
  <c r="AQ295" i="1"/>
  <c r="AZ295" i="1"/>
  <c r="BB295" i="1"/>
  <c r="X295" i="1"/>
  <c r="AH295" i="1"/>
  <c r="AR295" i="1"/>
  <c r="Y295" i="1"/>
  <c r="AI295" i="1"/>
  <c r="AS295" i="1"/>
  <c r="Z295" i="1"/>
  <c r="AJ295" i="1"/>
  <c r="AT295" i="1"/>
  <c r="AA295" i="1"/>
  <c r="AK295" i="1"/>
  <c r="AU295" i="1"/>
  <c r="AB295" i="1"/>
  <c r="AL295" i="1"/>
  <c r="AV295" i="1"/>
  <c r="BA295" i="1"/>
  <c r="BC295" i="1"/>
  <c r="BD295" i="1"/>
  <c r="BE295" i="1"/>
  <c r="BF295" i="1"/>
  <c r="BG295" i="1"/>
  <c r="BH295" i="1"/>
  <c r="H296" i="1"/>
  <c r="I296" i="1"/>
  <c r="J296" i="1"/>
  <c r="K296" i="1"/>
  <c r="AX296" i="1"/>
  <c r="L296" i="1"/>
  <c r="M296" i="1"/>
  <c r="N296" i="1"/>
  <c r="O296" i="1"/>
  <c r="P296" i="1"/>
  <c r="AY296" i="1"/>
  <c r="T296" i="1"/>
  <c r="AD296" i="1"/>
  <c r="AN296" i="1"/>
  <c r="U296" i="1"/>
  <c r="AE296" i="1"/>
  <c r="AO296" i="1"/>
  <c r="V296" i="1"/>
  <c r="AF296" i="1"/>
  <c r="AP296" i="1"/>
  <c r="W296" i="1"/>
  <c r="AG296" i="1"/>
  <c r="AQ296" i="1"/>
  <c r="AZ296" i="1"/>
  <c r="BB296" i="1"/>
  <c r="X296" i="1"/>
  <c r="AH296" i="1"/>
  <c r="AR296" i="1"/>
  <c r="Y296" i="1"/>
  <c r="AI296" i="1"/>
  <c r="AS296" i="1"/>
  <c r="Z296" i="1"/>
  <c r="AJ296" i="1"/>
  <c r="AT296" i="1"/>
  <c r="AA296" i="1"/>
  <c r="AK296" i="1"/>
  <c r="AU296" i="1"/>
  <c r="AB296" i="1"/>
  <c r="AL296" i="1"/>
  <c r="AV296" i="1"/>
  <c r="BA296" i="1"/>
  <c r="BC296" i="1"/>
  <c r="BD296" i="1"/>
  <c r="BE296" i="1"/>
  <c r="BF296" i="1"/>
  <c r="BG296" i="1"/>
  <c r="BH296" i="1"/>
  <c r="H297" i="1"/>
  <c r="I297" i="1"/>
  <c r="J297" i="1"/>
  <c r="K297" i="1"/>
  <c r="AX297" i="1"/>
  <c r="L297" i="1"/>
  <c r="M297" i="1"/>
  <c r="N297" i="1"/>
  <c r="O297" i="1"/>
  <c r="P297" i="1"/>
  <c r="AY297" i="1"/>
  <c r="T297" i="1"/>
  <c r="AD297" i="1"/>
  <c r="AN297" i="1"/>
  <c r="U297" i="1"/>
  <c r="AE297" i="1"/>
  <c r="AO297" i="1"/>
  <c r="V297" i="1"/>
  <c r="AF297" i="1"/>
  <c r="AP297" i="1"/>
  <c r="W297" i="1"/>
  <c r="AG297" i="1"/>
  <c r="AQ297" i="1"/>
  <c r="AZ297" i="1"/>
  <c r="BB297" i="1"/>
  <c r="X297" i="1"/>
  <c r="AH297" i="1"/>
  <c r="AR297" i="1"/>
  <c r="Y297" i="1"/>
  <c r="AI297" i="1"/>
  <c r="AS297" i="1"/>
  <c r="Z297" i="1"/>
  <c r="AJ297" i="1"/>
  <c r="AT297" i="1"/>
  <c r="AA297" i="1"/>
  <c r="AK297" i="1"/>
  <c r="AU297" i="1"/>
  <c r="AB297" i="1"/>
  <c r="AL297" i="1"/>
  <c r="AV297" i="1"/>
  <c r="BA297" i="1"/>
  <c r="BC297" i="1"/>
  <c r="BD297" i="1"/>
  <c r="BE297" i="1"/>
  <c r="BF297" i="1"/>
  <c r="BG297" i="1"/>
  <c r="BH297" i="1"/>
  <c r="H298" i="1"/>
  <c r="I298" i="1"/>
  <c r="J298" i="1"/>
  <c r="K298" i="1"/>
  <c r="AX298" i="1"/>
  <c r="L298" i="1"/>
  <c r="M298" i="1"/>
  <c r="N298" i="1"/>
  <c r="O298" i="1"/>
  <c r="P298" i="1"/>
  <c r="AY298" i="1"/>
  <c r="T298" i="1"/>
  <c r="AD298" i="1"/>
  <c r="AN298" i="1"/>
  <c r="U298" i="1"/>
  <c r="AE298" i="1"/>
  <c r="AO298" i="1"/>
  <c r="V298" i="1"/>
  <c r="AF298" i="1"/>
  <c r="AP298" i="1"/>
  <c r="W298" i="1"/>
  <c r="AG298" i="1"/>
  <c r="AQ298" i="1"/>
  <c r="AZ298" i="1"/>
  <c r="BB298" i="1"/>
  <c r="X298" i="1"/>
  <c r="AH298" i="1"/>
  <c r="AR298" i="1"/>
  <c r="Y298" i="1"/>
  <c r="AI298" i="1"/>
  <c r="AS298" i="1"/>
  <c r="Z298" i="1"/>
  <c r="AJ298" i="1"/>
  <c r="AT298" i="1"/>
  <c r="AA298" i="1"/>
  <c r="AK298" i="1"/>
  <c r="AU298" i="1"/>
  <c r="AB298" i="1"/>
  <c r="AL298" i="1"/>
  <c r="AV298" i="1"/>
  <c r="BA298" i="1"/>
  <c r="BC298" i="1"/>
  <c r="BD298" i="1"/>
  <c r="BE298" i="1"/>
  <c r="BF298" i="1"/>
  <c r="BG298" i="1"/>
  <c r="BH298" i="1"/>
  <c r="H299" i="1"/>
  <c r="I299" i="1"/>
  <c r="J299" i="1"/>
  <c r="K299" i="1"/>
  <c r="AX299" i="1"/>
  <c r="L299" i="1"/>
  <c r="M299" i="1"/>
  <c r="N299" i="1"/>
  <c r="O299" i="1"/>
  <c r="P299" i="1"/>
  <c r="AY299" i="1"/>
  <c r="T299" i="1"/>
  <c r="AD299" i="1"/>
  <c r="AN299" i="1"/>
  <c r="U299" i="1"/>
  <c r="AE299" i="1"/>
  <c r="AO299" i="1"/>
  <c r="V299" i="1"/>
  <c r="AF299" i="1"/>
  <c r="AP299" i="1"/>
  <c r="W299" i="1"/>
  <c r="AG299" i="1"/>
  <c r="AQ299" i="1"/>
  <c r="AZ299" i="1"/>
  <c r="BB299" i="1"/>
  <c r="X299" i="1"/>
  <c r="AH299" i="1"/>
  <c r="AR299" i="1"/>
  <c r="Y299" i="1"/>
  <c r="AI299" i="1"/>
  <c r="AS299" i="1"/>
  <c r="Z299" i="1"/>
  <c r="AJ299" i="1"/>
  <c r="AT299" i="1"/>
  <c r="AA299" i="1"/>
  <c r="AK299" i="1"/>
  <c r="AU299" i="1"/>
  <c r="AB299" i="1"/>
  <c r="AL299" i="1"/>
  <c r="AV299" i="1"/>
  <c r="BA299" i="1"/>
  <c r="BC299" i="1"/>
  <c r="BD299" i="1"/>
  <c r="BE299" i="1"/>
  <c r="BF299" i="1"/>
  <c r="BG299" i="1"/>
  <c r="BH299" i="1"/>
  <c r="H300" i="1"/>
  <c r="I300" i="1"/>
  <c r="J300" i="1"/>
  <c r="K300" i="1"/>
  <c r="AX300" i="1"/>
  <c r="L300" i="1"/>
  <c r="M300" i="1"/>
  <c r="N300" i="1"/>
  <c r="O300" i="1"/>
  <c r="P300" i="1"/>
  <c r="AY300" i="1"/>
  <c r="T300" i="1"/>
  <c r="AD300" i="1"/>
  <c r="AN300" i="1"/>
  <c r="U300" i="1"/>
  <c r="AE300" i="1"/>
  <c r="AO300" i="1"/>
  <c r="V300" i="1"/>
  <c r="AF300" i="1"/>
  <c r="AP300" i="1"/>
  <c r="W300" i="1"/>
  <c r="AG300" i="1"/>
  <c r="AQ300" i="1"/>
  <c r="AZ300" i="1"/>
  <c r="BB300" i="1"/>
  <c r="X300" i="1"/>
  <c r="AH300" i="1"/>
  <c r="AR300" i="1"/>
  <c r="Y300" i="1"/>
  <c r="AI300" i="1"/>
  <c r="AS300" i="1"/>
  <c r="Z300" i="1"/>
  <c r="AJ300" i="1"/>
  <c r="AT300" i="1"/>
  <c r="AA300" i="1"/>
  <c r="AK300" i="1"/>
  <c r="AU300" i="1"/>
  <c r="AB300" i="1"/>
  <c r="AL300" i="1"/>
  <c r="AV300" i="1"/>
  <c r="BA300" i="1"/>
  <c r="BC300" i="1"/>
  <c r="BD300" i="1"/>
  <c r="BE300" i="1"/>
  <c r="BF300" i="1"/>
  <c r="BG300" i="1"/>
  <c r="BH300" i="1"/>
  <c r="H301" i="1"/>
  <c r="I301" i="1"/>
  <c r="J301" i="1"/>
  <c r="K301" i="1"/>
  <c r="AX301" i="1"/>
  <c r="L301" i="1"/>
  <c r="M301" i="1"/>
  <c r="N301" i="1"/>
  <c r="O301" i="1"/>
  <c r="P301" i="1"/>
  <c r="AY301" i="1"/>
  <c r="T301" i="1"/>
  <c r="AD301" i="1"/>
  <c r="AN301" i="1"/>
  <c r="U301" i="1"/>
  <c r="AE301" i="1"/>
  <c r="AO301" i="1"/>
  <c r="V301" i="1"/>
  <c r="AF301" i="1"/>
  <c r="AP301" i="1"/>
  <c r="W301" i="1"/>
  <c r="AG301" i="1"/>
  <c r="AQ301" i="1"/>
  <c r="AZ301" i="1"/>
  <c r="BB301" i="1"/>
  <c r="X301" i="1"/>
  <c r="AH301" i="1"/>
  <c r="AR301" i="1"/>
  <c r="Y301" i="1"/>
  <c r="AI301" i="1"/>
  <c r="AS301" i="1"/>
  <c r="Z301" i="1"/>
  <c r="AJ301" i="1"/>
  <c r="AT301" i="1"/>
  <c r="AA301" i="1"/>
  <c r="AK301" i="1"/>
  <c r="AU301" i="1"/>
  <c r="AB301" i="1"/>
  <c r="AL301" i="1"/>
  <c r="AV301" i="1"/>
  <c r="BA301" i="1"/>
  <c r="BC301" i="1"/>
  <c r="BD301" i="1"/>
  <c r="BE301" i="1"/>
  <c r="BF301" i="1"/>
  <c r="BG301" i="1"/>
  <c r="BH301" i="1"/>
  <c r="H302" i="1"/>
  <c r="I302" i="1"/>
  <c r="J302" i="1"/>
  <c r="K302" i="1"/>
  <c r="AX302" i="1"/>
  <c r="L302" i="1"/>
  <c r="M302" i="1"/>
  <c r="N302" i="1"/>
  <c r="O302" i="1"/>
  <c r="P302" i="1"/>
  <c r="AY302" i="1"/>
  <c r="T302" i="1"/>
  <c r="AD302" i="1"/>
  <c r="AN302" i="1"/>
  <c r="U302" i="1"/>
  <c r="AE302" i="1"/>
  <c r="AO302" i="1"/>
  <c r="V302" i="1"/>
  <c r="AF302" i="1"/>
  <c r="AP302" i="1"/>
  <c r="W302" i="1"/>
  <c r="AG302" i="1"/>
  <c r="AQ302" i="1"/>
  <c r="AZ302" i="1"/>
  <c r="BB302" i="1"/>
  <c r="X302" i="1"/>
  <c r="AH302" i="1"/>
  <c r="AR302" i="1"/>
  <c r="Y302" i="1"/>
  <c r="AI302" i="1"/>
  <c r="AS302" i="1"/>
  <c r="Z302" i="1"/>
  <c r="AJ302" i="1"/>
  <c r="AT302" i="1"/>
  <c r="AA302" i="1"/>
  <c r="AK302" i="1"/>
  <c r="AU302" i="1"/>
  <c r="AB302" i="1"/>
  <c r="AL302" i="1"/>
  <c r="AV302" i="1"/>
  <c r="BA302" i="1"/>
  <c r="BC302" i="1"/>
  <c r="BD302" i="1"/>
  <c r="BE302" i="1"/>
  <c r="BF302" i="1"/>
  <c r="BG302" i="1"/>
  <c r="BH302" i="1"/>
  <c r="H303" i="1"/>
  <c r="I303" i="1"/>
  <c r="J303" i="1"/>
  <c r="K303" i="1"/>
  <c r="AX303" i="1"/>
  <c r="L303" i="1"/>
  <c r="M303" i="1"/>
  <c r="N303" i="1"/>
  <c r="O303" i="1"/>
  <c r="P303" i="1"/>
  <c r="AY303" i="1"/>
  <c r="T303" i="1"/>
  <c r="AD303" i="1"/>
  <c r="AN303" i="1"/>
  <c r="U303" i="1"/>
  <c r="AE303" i="1"/>
  <c r="AO303" i="1"/>
  <c r="V303" i="1"/>
  <c r="AF303" i="1"/>
  <c r="AP303" i="1"/>
  <c r="W303" i="1"/>
  <c r="AG303" i="1"/>
  <c r="AQ303" i="1"/>
  <c r="AZ303" i="1"/>
  <c r="BB303" i="1"/>
  <c r="X303" i="1"/>
  <c r="AH303" i="1"/>
  <c r="AR303" i="1"/>
  <c r="Y303" i="1"/>
  <c r="AI303" i="1"/>
  <c r="AS303" i="1"/>
  <c r="Z303" i="1"/>
  <c r="AJ303" i="1"/>
  <c r="AT303" i="1"/>
  <c r="AA303" i="1"/>
  <c r="AK303" i="1"/>
  <c r="AU303" i="1"/>
  <c r="AB303" i="1"/>
  <c r="AL303" i="1"/>
  <c r="AV303" i="1"/>
  <c r="BA303" i="1"/>
  <c r="BC303" i="1"/>
  <c r="BD303" i="1"/>
  <c r="BE303" i="1"/>
  <c r="BF303" i="1"/>
  <c r="BG303" i="1"/>
  <c r="BH303" i="1"/>
  <c r="H304" i="1"/>
  <c r="I304" i="1"/>
  <c r="J304" i="1"/>
  <c r="K304" i="1"/>
  <c r="AX304" i="1"/>
  <c r="L304" i="1"/>
  <c r="M304" i="1"/>
  <c r="N304" i="1"/>
  <c r="O304" i="1"/>
  <c r="P304" i="1"/>
  <c r="AY304" i="1"/>
  <c r="T304" i="1"/>
  <c r="AD304" i="1"/>
  <c r="AN304" i="1"/>
  <c r="U304" i="1"/>
  <c r="AE304" i="1"/>
  <c r="AO304" i="1"/>
  <c r="V304" i="1"/>
  <c r="AF304" i="1"/>
  <c r="AP304" i="1"/>
  <c r="W304" i="1"/>
  <c r="AG304" i="1"/>
  <c r="AQ304" i="1"/>
  <c r="AZ304" i="1"/>
  <c r="BB304" i="1"/>
  <c r="X304" i="1"/>
  <c r="AH304" i="1"/>
  <c r="AR304" i="1"/>
  <c r="Y304" i="1"/>
  <c r="AI304" i="1"/>
  <c r="AS304" i="1"/>
  <c r="Z304" i="1"/>
  <c r="AJ304" i="1"/>
  <c r="AT304" i="1"/>
  <c r="AA304" i="1"/>
  <c r="AK304" i="1"/>
  <c r="AU304" i="1"/>
  <c r="AB304" i="1"/>
  <c r="AL304" i="1"/>
  <c r="AV304" i="1"/>
  <c r="BA304" i="1"/>
  <c r="BC304" i="1"/>
  <c r="BD304" i="1"/>
  <c r="BE304" i="1"/>
  <c r="BF304" i="1"/>
  <c r="BG304" i="1"/>
  <c r="BH304" i="1"/>
  <c r="H305" i="1"/>
  <c r="I305" i="1"/>
  <c r="J305" i="1"/>
  <c r="K305" i="1"/>
  <c r="AX305" i="1"/>
  <c r="L305" i="1"/>
  <c r="M305" i="1"/>
  <c r="N305" i="1"/>
  <c r="O305" i="1"/>
  <c r="P305" i="1"/>
  <c r="AY305" i="1"/>
  <c r="T305" i="1"/>
  <c r="AD305" i="1"/>
  <c r="AN305" i="1"/>
  <c r="U305" i="1"/>
  <c r="AE305" i="1"/>
  <c r="AO305" i="1"/>
  <c r="V305" i="1"/>
  <c r="AF305" i="1"/>
  <c r="AP305" i="1"/>
  <c r="W305" i="1"/>
  <c r="AG305" i="1"/>
  <c r="AQ305" i="1"/>
  <c r="AZ305" i="1"/>
  <c r="BB305" i="1"/>
  <c r="X305" i="1"/>
  <c r="AH305" i="1"/>
  <c r="AR305" i="1"/>
  <c r="Y305" i="1"/>
  <c r="AI305" i="1"/>
  <c r="AS305" i="1"/>
  <c r="Z305" i="1"/>
  <c r="AJ305" i="1"/>
  <c r="AT305" i="1"/>
  <c r="AA305" i="1"/>
  <c r="AK305" i="1"/>
  <c r="AU305" i="1"/>
  <c r="AB305" i="1"/>
  <c r="AL305" i="1"/>
  <c r="AV305" i="1"/>
  <c r="BA305" i="1"/>
  <c r="BC305" i="1"/>
  <c r="BD305" i="1"/>
  <c r="BE305" i="1"/>
  <c r="BF305" i="1"/>
  <c r="BG305" i="1"/>
  <c r="BH305" i="1"/>
  <c r="H306" i="1"/>
  <c r="I306" i="1"/>
  <c r="J306" i="1"/>
  <c r="K306" i="1"/>
  <c r="AX306" i="1"/>
  <c r="L306" i="1"/>
  <c r="M306" i="1"/>
  <c r="N306" i="1"/>
  <c r="O306" i="1"/>
  <c r="P306" i="1"/>
  <c r="AY306" i="1"/>
  <c r="T306" i="1"/>
  <c r="AD306" i="1"/>
  <c r="AN306" i="1"/>
  <c r="U306" i="1"/>
  <c r="AE306" i="1"/>
  <c r="AO306" i="1"/>
  <c r="V306" i="1"/>
  <c r="AF306" i="1"/>
  <c r="AP306" i="1"/>
  <c r="W306" i="1"/>
  <c r="AG306" i="1"/>
  <c r="AQ306" i="1"/>
  <c r="AZ306" i="1"/>
  <c r="BB306" i="1"/>
  <c r="X306" i="1"/>
  <c r="AH306" i="1"/>
  <c r="AR306" i="1"/>
  <c r="Y306" i="1"/>
  <c r="AI306" i="1"/>
  <c r="AS306" i="1"/>
  <c r="Z306" i="1"/>
  <c r="AJ306" i="1"/>
  <c r="AT306" i="1"/>
  <c r="AA306" i="1"/>
  <c r="AK306" i="1"/>
  <c r="AU306" i="1"/>
  <c r="AB306" i="1"/>
  <c r="AL306" i="1"/>
  <c r="AV306" i="1"/>
  <c r="BA306" i="1"/>
  <c r="BC306" i="1"/>
  <c r="BD306" i="1"/>
  <c r="BE306" i="1"/>
  <c r="BF306" i="1"/>
  <c r="BG306" i="1"/>
  <c r="BH306" i="1"/>
  <c r="H307" i="1"/>
  <c r="I307" i="1"/>
  <c r="J307" i="1"/>
  <c r="K307" i="1"/>
  <c r="AX307" i="1"/>
  <c r="L307" i="1"/>
  <c r="M307" i="1"/>
  <c r="N307" i="1"/>
  <c r="O307" i="1"/>
  <c r="P307" i="1"/>
  <c r="AY307" i="1"/>
  <c r="T307" i="1"/>
  <c r="AD307" i="1"/>
  <c r="AN307" i="1"/>
  <c r="U307" i="1"/>
  <c r="AE307" i="1"/>
  <c r="AO307" i="1"/>
  <c r="V307" i="1"/>
  <c r="AF307" i="1"/>
  <c r="AP307" i="1"/>
  <c r="W307" i="1"/>
  <c r="AG307" i="1"/>
  <c r="AQ307" i="1"/>
  <c r="AZ307" i="1"/>
  <c r="BB307" i="1"/>
  <c r="X307" i="1"/>
  <c r="AH307" i="1"/>
  <c r="AR307" i="1"/>
  <c r="Y307" i="1"/>
  <c r="AI307" i="1"/>
  <c r="AS307" i="1"/>
  <c r="Z307" i="1"/>
  <c r="AJ307" i="1"/>
  <c r="AT307" i="1"/>
  <c r="AA307" i="1"/>
  <c r="AK307" i="1"/>
  <c r="AU307" i="1"/>
  <c r="AB307" i="1"/>
  <c r="AL307" i="1"/>
  <c r="AV307" i="1"/>
  <c r="BA307" i="1"/>
  <c r="BC307" i="1"/>
  <c r="BD307" i="1"/>
  <c r="BE307" i="1"/>
  <c r="BF307" i="1"/>
  <c r="BG307" i="1"/>
  <c r="BH307" i="1"/>
  <c r="H308" i="1"/>
  <c r="I308" i="1"/>
  <c r="J308" i="1"/>
  <c r="K308" i="1"/>
  <c r="AX308" i="1"/>
  <c r="L308" i="1"/>
  <c r="M308" i="1"/>
  <c r="N308" i="1"/>
  <c r="O308" i="1"/>
  <c r="P308" i="1"/>
  <c r="AY308" i="1"/>
  <c r="T308" i="1"/>
  <c r="AD308" i="1"/>
  <c r="AN308" i="1"/>
  <c r="U308" i="1"/>
  <c r="AE308" i="1"/>
  <c r="AO308" i="1"/>
  <c r="V308" i="1"/>
  <c r="AF308" i="1"/>
  <c r="AP308" i="1"/>
  <c r="W308" i="1"/>
  <c r="AG308" i="1"/>
  <c r="AQ308" i="1"/>
  <c r="AZ308" i="1"/>
  <c r="BB308" i="1"/>
  <c r="X308" i="1"/>
  <c r="AH308" i="1"/>
  <c r="AR308" i="1"/>
  <c r="Y308" i="1"/>
  <c r="AI308" i="1"/>
  <c r="AS308" i="1"/>
  <c r="Z308" i="1"/>
  <c r="AJ308" i="1"/>
  <c r="AT308" i="1"/>
  <c r="AA308" i="1"/>
  <c r="AK308" i="1"/>
  <c r="AU308" i="1"/>
  <c r="AB308" i="1"/>
  <c r="AL308" i="1"/>
  <c r="AV308" i="1"/>
  <c r="BA308" i="1"/>
  <c r="BC308" i="1"/>
  <c r="BD308" i="1"/>
  <c r="BE308" i="1"/>
  <c r="BF308" i="1"/>
  <c r="BG308" i="1"/>
  <c r="BH308" i="1"/>
  <c r="H309" i="1"/>
  <c r="I309" i="1"/>
  <c r="J309" i="1"/>
  <c r="K309" i="1"/>
  <c r="AX309" i="1"/>
  <c r="L309" i="1"/>
  <c r="M309" i="1"/>
  <c r="N309" i="1"/>
  <c r="O309" i="1"/>
  <c r="P309" i="1"/>
  <c r="AY309" i="1"/>
  <c r="T309" i="1"/>
  <c r="AD309" i="1"/>
  <c r="AN309" i="1"/>
  <c r="U309" i="1"/>
  <c r="AE309" i="1"/>
  <c r="AO309" i="1"/>
  <c r="V309" i="1"/>
  <c r="AF309" i="1"/>
  <c r="AP309" i="1"/>
  <c r="W309" i="1"/>
  <c r="AG309" i="1"/>
  <c r="AQ309" i="1"/>
  <c r="AZ309" i="1"/>
  <c r="BB309" i="1"/>
  <c r="X309" i="1"/>
  <c r="AH309" i="1"/>
  <c r="AR309" i="1"/>
  <c r="Y309" i="1"/>
  <c r="AI309" i="1"/>
  <c r="AS309" i="1"/>
  <c r="Z309" i="1"/>
  <c r="AJ309" i="1"/>
  <c r="AT309" i="1"/>
  <c r="AA309" i="1"/>
  <c r="AK309" i="1"/>
  <c r="AU309" i="1"/>
  <c r="AB309" i="1"/>
  <c r="AL309" i="1"/>
  <c r="AV309" i="1"/>
  <c r="BA309" i="1"/>
  <c r="BC309" i="1"/>
  <c r="BD309" i="1"/>
  <c r="BE309" i="1"/>
  <c r="BF309" i="1"/>
  <c r="BG309" i="1"/>
  <c r="BH309" i="1"/>
  <c r="H310" i="1"/>
  <c r="I310" i="1"/>
  <c r="J310" i="1"/>
  <c r="K310" i="1"/>
  <c r="AX310" i="1"/>
  <c r="L310" i="1"/>
  <c r="M310" i="1"/>
  <c r="N310" i="1"/>
  <c r="O310" i="1"/>
  <c r="P310" i="1"/>
  <c r="AY310" i="1"/>
  <c r="T310" i="1"/>
  <c r="AD310" i="1"/>
  <c r="AN310" i="1"/>
  <c r="U310" i="1"/>
  <c r="AE310" i="1"/>
  <c r="AO310" i="1"/>
  <c r="V310" i="1"/>
  <c r="AF310" i="1"/>
  <c r="AP310" i="1"/>
  <c r="W310" i="1"/>
  <c r="AG310" i="1"/>
  <c r="AQ310" i="1"/>
  <c r="AZ310" i="1"/>
  <c r="BB310" i="1"/>
  <c r="X310" i="1"/>
  <c r="AH310" i="1"/>
  <c r="AR310" i="1"/>
  <c r="Y310" i="1"/>
  <c r="AI310" i="1"/>
  <c r="AS310" i="1"/>
  <c r="Z310" i="1"/>
  <c r="AJ310" i="1"/>
  <c r="AT310" i="1"/>
  <c r="AA310" i="1"/>
  <c r="AK310" i="1"/>
  <c r="AU310" i="1"/>
  <c r="AB310" i="1"/>
  <c r="AL310" i="1"/>
  <c r="AV310" i="1"/>
  <c r="BA310" i="1"/>
  <c r="BC310" i="1"/>
  <c r="BD310" i="1"/>
  <c r="BE310" i="1"/>
  <c r="BF310" i="1"/>
  <c r="BG310" i="1"/>
  <c r="BH310" i="1"/>
  <c r="H311" i="1"/>
  <c r="I311" i="1"/>
  <c r="J311" i="1"/>
  <c r="K311" i="1"/>
  <c r="AX311" i="1"/>
  <c r="L311" i="1"/>
  <c r="M311" i="1"/>
  <c r="N311" i="1"/>
  <c r="O311" i="1"/>
  <c r="P311" i="1"/>
  <c r="AY311" i="1"/>
  <c r="T311" i="1"/>
  <c r="AD311" i="1"/>
  <c r="AN311" i="1"/>
  <c r="U311" i="1"/>
  <c r="AE311" i="1"/>
  <c r="AO311" i="1"/>
  <c r="V311" i="1"/>
  <c r="AF311" i="1"/>
  <c r="AP311" i="1"/>
  <c r="W311" i="1"/>
  <c r="AG311" i="1"/>
  <c r="AQ311" i="1"/>
  <c r="AZ311" i="1"/>
  <c r="BB311" i="1"/>
  <c r="X311" i="1"/>
  <c r="AH311" i="1"/>
  <c r="AR311" i="1"/>
  <c r="Y311" i="1"/>
  <c r="AI311" i="1"/>
  <c r="AS311" i="1"/>
  <c r="Z311" i="1"/>
  <c r="AJ311" i="1"/>
  <c r="AT311" i="1"/>
  <c r="AA311" i="1"/>
  <c r="AK311" i="1"/>
  <c r="AU311" i="1"/>
  <c r="AB311" i="1"/>
  <c r="AL311" i="1"/>
  <c r="AV311" i="1"/>
  <c r="BA311" i="1"/>
  <c r="BC311" i="1"/>
  <c r="BD311" i="1"/>
  <c r="BE311" i="1"/>
  <c r="BF311" i="1"/>
  <c r="BG311" i="1"/>
  <c r="BH311" i="1"/>
  <c r="H312" i="1"/>
  <c r="I312" i="1"/>
  <c r="J312" i="1"/>
  <c r="K312" i="1"/>
  <c r="AX312" i="1"/>
  <c r="L312" i="1"/>
  <c r="M312" i="1"/>
  <c r="N312" i="1"/>
  <c r="O312" i="1"/>
  <c r="P312" i="1"/>
  <c r="AY312" i="1"/>
  <c r="T312" i="1"/>
  <c r="AD312" i="1"/>
  <c r="AN312" i="1"/>
  <c r="U312" i="1"/>
  <c r="AE312" i="1"/>
  <c r="AO312" i="1"/>
  <c r="V312" i="1"/>
  <c r="AF312" i="1"/>
  <c r="AP312" i="1"/>
  <c r="W312" i="1"/>
  <c r="AG312" i="1"/>
  <c r="AQ312" i="1"/>
  <c r="AZ312" i="1"/>
  <c r="BB312" i="1"/>
  <c r="X312" i="1"/>
  <c r="AH312" i="1"/>
  <c r="AR312" i="1"/>
  <c r="Y312" i="1"/>
  <c r="AI312" i="1"/>
  <c r="AS312" i="1"/>
  <c r="Z312" i="1"/>
  <c r="AJ312" i="1"/>
  <c r="AT312" i="1"/>
  <c r="AA312" i="1"/>
  <c r="AK312" i="1"/>
  <c r="AU312" i="1"/>
  <c r="AB312" i="1"/>
  <c r="AL312" i="1"/>
  <c r="AV312" i="1"/>
  <c r="BA312" i="1"/>
  <c r="BC312" i="1"/>
  <c r="BD312" i="1"/>
  <c r="BE312" i="1"/>
  <c r="BF312" i="1"/>
  <c r="BG312" i="1"/>
  <c r="BH312" i="1"/>
  <c r="H313" i="1"/>
  <c r="I313" i="1"/>
  <c r="J313" i="1"/>
  <c r="K313" i="1"/>
  <c r="AX313" i="1"/>
  <c r="L313" i="1"/>
  <c r="M313" i="1"/>
  <c r="N313" i="1"/>
  <c r="O313" i="1"/>
  <c r="P313" i="1"/>
  <c r="AY313" i="1"/>
  <c r="T313" i="1"/>
  <c r="AD313" i="1"/>
  <c r="AN313" i="1"/>
  <c r="U313" i="1"/>
  <c r="AE313" i="1"/>
  <c r="AO313" i="1"/>
  <c r="V313" i="1"/>
  <c r="AF313" i="1"/>
  <c r="AP313" i="1"/>
  <c r="W313" i="1"/>
  <c r="AG313" i="1"/>
  <c r="AQ313" i="1"/>
  <c r="AZ313" i="1"/>
  <c r="BB313" i="1"/>
  <c r="X313" i="1"/>
  <c r="AH313" i="1"/>
  <c r="AR313" i="1"/>
  <c r="Y313" i="1"/>
  <c r="AI313" i="1"/>
  <c r="AS313" i="1"/>
  <c r="Z313" i="1"/>
  <c r="AJ313" i="1"/>
  <c r="AT313" i="1"/>
  <c r="AA313" i="1"/>
  <c r="AK313" i="1"/>
  <c r="AU313" i="1"/>
  <c r="AB313" i="1"/>
  <c r="AL313" i="1"/>
  <c r="AV313" i="1"/>
  <c r="BA313" i="1"/>
  <c r="BC313" i="1"/>
  <c r="BD313" i="1"/>
  <c r="BE313" i="1"/>
  <c r="BF313" i="1"/>
  <c r="BG313" i="1"/>
  <c r="BH313" i="1"/>
  <c r="H314" i="1"/>
  <c r="I314" i="1"/>
  <c r="J314" i="1"/>
  <c r="K314" i="1"/>
  <c r="AX314" i="1"/>
  <c r="L314" i="1"/>
  <c r="M314" i="1"/>
  <c r="N314" i="1"/>
  <c r="O314" i="1"/>
  <c r="P314" i="1"/>
  <c r="AY314" i="1"/>
  <c r="T314" i="1"/>
  <c r="AD314" i="1"/>
  <c r="AN314" i="1"/>
  <c r="U314" i="1"/>
  <c r="AE314" i="1"/>
  <c r="AO314" i="1"/>
  <c r="V314" i="1"/>
  <c r="AF314" i="1"/>
  <c r="AP314" i="1"/>
  <c r="W314" i="1"/>
  <c r="AG314" i="1"/>
  <c r="AQ314" i="1"/>
  <c r="AZ314" i="1"/>
  <c r="BB314" i="1"/>
  <c r="X314" i="1"/>
  <c r="AH314" i="1"/>
  <c r="AR314" i="1"/>
  <c r="Y314" i="1"/>
  <c r="AI314" i="1"/>
  <c r="AS314" i="1"/>
  <c r="Z314" i="1"/>
  <c r="AJ314" i="1"/>
  <c r="AT314" i="1"/>
  <c r="AA314" i="1"/>
  <c r="AK314" i="1"/>
  <c r="AU314" i="1"/>
  <c r="AB314" i="1"/>
  <c r="AL314" i="1"/>
  <c r="AV314" i="1"/>
  <c r="BA314" i="1"/>
  <c r="BC314" i="1"/>
  <c r="BD314" i="1"/>
  <c r="BE314" i="1"/>
  <c r="BF314" i="1"/>
  <c r="BG314" i="1"/>
  <c r="BH314" i="1"/>
  <c r="H315" i="1"/>
  <c r="I315" i="1"/>
  <c r="J315" i="1"/>
  <c r="K315" i="1"/>
  <c r="AX315" i="1"/>
  <c r="L315" i="1"/>
  <c r="M315" i="1"/>
  <c r="N315" i="1"/>
  <c r="O315" i="1"/>
  <c r="P315" i="1"/>
  <c r="AY315" i="1"/>
  <c r="T315" i="1"/>
  <c r="AD315" i="1"/>
  <c r="AN315" i="1"/>
  <c r="U315" i="1"/>
  <c r="AE315" i="1"/>
  <c r="AO315" i="1"/>
  <c r="V315" i="1"/>
  <c r="AF315" i="1"/>
  <c r="AP315" i="1"/>
  <c r="W315" i="1"/>
  <c r="AG315" i="1"/>
  <c r="AQ315" i="1"/>
  <c r="AZ315" i="1"/>
  <c r="BB315" i="1"/>
  <c r="X315" i="1"/>
  <c r="AH315" i="1"/>
  <c r="AR315" i="1"/>
  <c r="Y315" i="1"/>
  <c r="AI315" i="1"/>
  <c r="AS315" i="1"/>
  <c r="Z315" i="1"/>
  <c r="AJ315" i="1"/>
  <c r="AT315" i="1"/>
  <c r="AA315" i="1"/>
  <c r="AK315" i="1"/>
  <c r="AU315" i="1"/>
  <c r="AB315" i="1"/>
  <c r="AL315" i="1"/>
  <c r="AV315" i="1"/>
  <c r="BA315" i="1"/>
  <c r="BC315" i="1"/>
  <c r="BD315" i="1"/>
  <c r="BE315" i="1"/>
  <c r="BF315" i="1"/>
  <c r="BG315" i="1"/>
  <c r="BH315" i="1"/>
  <c r="H316" i="1"/>
  <c r="I316" i="1"/>
  <c r="J316" i="1"/>
  <c r="K316" i="1"/>
  <c r="AX316" i="1"/>
  <c r="L316" i="1"/>
  <c r="M316" i="1"/>
  <c r="N316" i="1"/>
  <c r="O316" i="1"/>
  <c r="P316" i="1"/>
  <c r="AY316" i="1"/>
  <c r="T316" i="1"/>
  <c r="AD316" i="1"/>
  <c r="AN316" i="1"/>
  <c r="U316" i="1"/>
  <c r="AE316" i="1"/>
  <c r="AO316" i="1"/>
  <c r="V316" i="1"/>
  <c r="AF316" i="1"/>
  <c r="AP316" i="1"/>
  <c r="W316" i="1"/>
  <c r="AG316" i="1"/>
  <c r="AQ316" i="1"/>
  <c r="AZ316" i="1"/>
  <c r="BB316" i="1"/>
  <c r="X316" i="1"/>
  <c r="AH316" i="1"/>
  <c r="AR316" i="1"/>
  <c r="Y316" i="1"/>
  <c r="AI316" i="1"/>
  <c r="AS316" i="1"/>
  <c r="Z316" i="1"/>
  <c r="AJ316" i="1"/>
  <c r="AT316" i="1"/>
  <c r="AA316" i="1"/>
  <c r="AK316" i="1"/>
  <c r="AU316" i="1"/>
  <c r="AB316" i="1"/>
  <c r="AL316" i="1"/>
  <c r="AV316" i="1"/>
  <c r="BA316" i="1"/>
  <c r="BC316" i="1"/>
  <c r="BD316" i="1"/>
  <c r="BE316" i="1"/>
  <c r="BF316" i="1"/>
  <c r="BG316" i="1"/>
  <c r="BH316" i="1"/>
  <c r="H317" i="1"/>
  <c r="I317" i="1"/>
  <c r="J317" i="1"/>
  <c r="K317" i="1"/>
  <c r="AX317" i="1"/>
  <c r="L317" i="1"/>
  <c r="M317" i="1"/>
  <c r="N317" i="1"/>
  <c r="O317" i="1"/>
  <c r="P317" i="1"/>
  <c r="AY317" i="1"/>
  <c r="T317" i="1"/>
  <c r="AD317" i="1"/>
  <c r="AN317" i="1"/>
  <c r="U317" i="1"/>
  <c r="AE317" i="1"/>
  <c r="AO317" i="1"/>
  <c r="V317" i="1"/>
  <c r="AF317" i="1"/>
  <c r="AP317" i="1"/>
  <c r="W317" i="1"/>
  <c r="AG317" i="1"/>
  <c r="AQ317" i="1"/>
  <c r="AZ317" i="1"/>
  <c r="BB317" i="1"/>
  <c r="X317" i="1"/>
  <c r="AH317" i="1"/>
  <c r="AR317" i="1"/>
  <c r="Y317" i="1"/>
  <c r="AI317" i="1"/>
  <c r="AS317" i="1"/>
  <c r="Z317" i="1"/>
  <c r="AJ317" i="1"/>
  <c r="AT317" i="1"/>
  <c r="AA317" i="1"/>
  <c r="AK317" i="1"/>
  <c r="AU317" i="1"/>
  <c r="AB317" i="1"/>
  <c r="AL317" i="1"/>
  <c r="AV317" i="1"/>
  <c r="BA317" i="1"/>
  <c r="BC317" i="1"/>
  <c r="BD317" i="1"/>
  <c r="BE317" i="1"/>
  <c r="BF317" i="1"/>
  <c r="BG317" i="1"/>
  <c r="BH317" i="1"/>
  <c r="H318" i="1"/>
  <c r="I318" i="1"/>
  <c r="J318" i="1"/>
  <c r="K318" i="1"/>
  <c r="AX318" i="1"/>
  <c r="L318" i="1"/>
  <c r="M318" i="1"/>
  <c r="N318" i="1"/>
  <c r="O318" i="1"/>
  <c r="P318" i="1"/>
  <c r="AY318" i="1"/>
  <c r="T318" i="1"/>
  <c r="AD318" i="1"/>
  <c r="AN318" i="1"/>
  <c r="U318" i="1"/>
  <c r="AE318" i="1"/>
  <c r="AO318" i="1"/>
  <c r="V318" i="1"/>
  <c r="AF318" i="1"/>
  <c r="AP318" i="1"/>
  <c r="W318" i="1"/>
  <c r="AG318" i="1"/>
  <c r="AQ318" i="1"/>
  <c r="AZ318" i="1"/>
  <c r="BB318" i="1"/>
  <c r="X318" i="1"/>
  <c r="AH318" i="1"/>
  <c r="AR318" i="1"/>
  <c r="Y318" i="1"/>
  <c r="AI318" i="1"/>
  <c r="AS318" i="1"/>
  <c r="Z318" i="1"/>
  <c r="AJ318" i="1"/>
  <c r="AT318" i="1"/>
  <c r="AA318" i="1"/>
  <c r="AK318" i="1"/>
  <c r="AU318" i="1"/>
  <c r="AB318" i="1"/>
  <c r="AL318" i="1"/>
  <c r="AV318" i="1"/>
  <c r="BA318" i="1"/>
  <c r="BC318" i="1"/>
  <c r="BD318" i="1"/>
  <c r="BE318" i="1"/>
  <c r="BF318" i="1"/>
  <c r="BG318" i="1"/>
  <c r="BH318" i="1"/>
  <c r="H319" i="1"/>
  <c r="I319" i="1"/>
  <c r="J319" i="1"/>
  <c r="K319" i="1"/>
  <c r="AX319" i="1"/>
  <c r="L319" i="1"/>
  <c r="M319" i="1"/>
  <c r="N319" i="1"/>
  <c r="O319" i="1"/>
  <c r="P319" i="1"/>
  <c r="AY319" i="1"/>
  <c r="T319" i="1"/>
  <c r="AD319" i="1"/>
  <c r="AN319" i="1"/>
  <c r="U319" i="1"/>
  <c r="AE319" i="1"/>
  <c r="AO319" i="1"/>
  <c r="V319" i="1"/>
  <c r="AF319" i="1"/>
  <c r="AP319" i="1"/>
  <c r="W319" i="1"/>
  <c r="AG319" i="1"/>
  <c r="AQ319" i="1"/>
  <c r="AZ319" i="1"/>
  <c r="BB319" i="1"/>
  <c r="X319" i="1"/>
  <c r="AH319" i="1"/>
  <c r="AR319" i="1"/>
  <c r="Y319" i="1"/>
  <c r="AI319" i="1"/>
  <c r="AS319" i="1"/>
  <c r="Z319" i="1"/>
  <c r="AJ319" i="1"/>
  <c r="AT319" i="1"/>
  <c r="AA319" i="1"/>
  <c r="AK319" i="1"/>
  <c r="AU319" i="1"/>
  <c r="AB319" i="1"/>
  <c r="AL319" i="1"/>
  <c r="AV319" i="1"/>
  <c r="BA319" i="1"/>
  <c r="BC319" i="1"/>
  <c r="BD319" i="1"/>
  <c r="BE319" i="1"/>
  <c r="BF319" i="1"/>
  <c r="BG319" i="1"/>
  <c r="BH319" i="1"/>
  <c r="H320" i="1"/>
  <c r="I320" i="1"/>
  <c r="J320" i="1"/>
  <c r="K320" i="1"/>
  <c r="AX320" i="1"/>
  <c r="L320" i="1"/>
  <c r="M320" i="1"/>
  <c r="N320" i="1"/>
  <c r="O320" i="1"/>
  <c r="P320" i="1"/>
  <c r="AY320" i="1"/>
  <c r="T320" i="1"/>
  <c r="AD320" i="1"/>
  <c r="AN320" i="1"/>
  <c r="U320" i="1"/>
  <c r="AE320" i="1"/>
  <c r="AO320" i="1"/>
  <c r="V320" i="1"/>
  <c r="AF320" i="1"/>
  <c r="AP320" i="1"/>
  <c r="W320" i="1"/>
  <c r="AG320" i="1"/>
  <c r="AQ320" i="1"/>
  <c r="AZ320" i="1"/>
  <c r="BB320" i="1"/>
  <c r="X320" i="1"/>
  <c r="AH320" i="1"/>
  <c r="AR320" i="1"/>
  <c r="Y320" i="1"/>
  <c r="AI320" i="1"/>
  <c r="AS320" i="1"/>
  <c r="Z320" i="1"/>
  <c r="AJ320" i="1"/>
  <c r="AT320" i="1"/>
  <c r="AA320" i="1"/>
  <c r="AK320" i="1"/>
  <c r="AU320" i="1"/>
  <c r="AB320" i="1"/>
  <c r="AL320" i="1"/>
  <c r="AV320" i="1"/>
  <c r="BA320" i="1"/>
  <c r="BC320" i="1"/>
  <c r="BD320" i="1"/>
  <c r="BE320" i="1"/>
  <c r="BF320" i="1"/>
  <c r="BG320" i="1"/>
  <c r="BH320" i="1"/>
  <c r="H321" i="1"/>
  <c r="I321" i="1"/>
  <c r="J321" i="1"/>
  <c r="K321" i="1"/>
  <c r="AX321" i="1"/>
  <c r="L321" i="1"/>
  <c r="M321" i="1"/>
  <c r="N321" i="1"/>
  <c r="O321" i="1"/>
  <c r="P321" i="1"/>
  <c r="AY321" i="1"/>
  <c r="T321" i="1"/>
  <c r="AD321" i="1"/>
  <c r="AN321" i="1"/>
  <c r="U321" i="1"/>
  <c r="AE321" i="1"/>
  <c r="AO321" i="1"/>
  <c r="V321" i="1"/>
  <c r="AF321" i="1"/>
  <c r="AP321" i="1"/>
  <c r="W321" i="1"/>
  <c r="AG321" i="1"/>
  <c r="AQ321" i="1"/>
  <c r="AZ321" i="1"/>
  <c r="BB321" i="1"/>
  <c r="X321" i="1"/>
  <c r="AH321" i="1"/>
  <c r="AR321" i="1"/>
  <c r="Y321" i="1"/>
  <c r="AI321" i="1"/>
  <c r="AS321" i="1"/>
  <c r="Z321" i="1"/>
  <c r="AJ321" i="1"/>
  <c r="AT321" i="1"/>
  <c r="AA321" i="1"/>
  <c r="AK321" i="1"/>
  <c r="AU321" i="1"/>
  <c r="AB321" i="1"/>
  <c r="AL321" i="1"/>
  <c r="AV321" i="1"/>
  <c r="BA321" i="1"/>
  <c r="BC321" i="1"/>
  <c r="BD321" i="1"/>
  <c r="BE321" i="1"/>
  <c r="BF321" i="1"/>
  <c r="BG321" i="1"/>
  <c r="BH321" i="1"/>
  <c r="H322" i="1"/>
  <c r="I322" i="1"/>
  <c r="J322" i="1"/>
  <c r="K322" i="1"/>
  <c r="AX322" i="1"/>
  <c r="L322" i="1"/>
  <c r="M322" i="1"/>
  <c r="N322" i="1"/>
  <c r="O322" i="1"/>
  <c r="P322" i="1"/>
  <c r="AY322" i="1"/>
  <c r="T322" i="1"/>
  <c r="AD322" i="1"/>
  <c r="AN322" i="1"/>
  <c r="U322" i="1"/>
  <c r="AE322" i="1"/>
  <c r="AO322" i="1"/>
  <c r="V322" i="1"/>
  <c r="AF322" i="1"/>
  <c r="AP322" i="1"/>
  <c r="W322" i="1"/>
  <c r="AG322" i="1"/>
  <c r="AQ322" i="1"/>
  <c r="AZ322" i="1"/>
  <c r="BB322" i="1"/>
  <c r="X322" i="1"/>
  <c r="AH322" i="1"/>
  <c r="AR322" i="1"/>
  <c r="Y322" i="1"/>
  <c r="AI322" i="1"/>
  <c r="AS322" i="1"/>
  <c r="Z322" i="1"/>
  <c r="AJ322" i="1"/>
  <c r="AT322" i="1"/>
  <c r="AA322" i="1"/>
  <c r="AK322" i="1"/>
  <c r="AU322" i="1"/>
  <c r="AB322" i="1"/>
  <c r="AL322" i="1"/>
  <c r="AV322" i="1"/>
  <c r="BA322" i="1"/>
  <c r="BC322" i="1"/>
  <c r="BD322" i="1"/>
  <c r="BE322" i="1"/>
  <c r="BF322" i="1"/>
  <c r="BG322" i="1"/>
  <c r="BH322" i="1"/>
  <c r="H323" i="1"/>
  <c r="I323" i="1"/>
  <c r="J323" i="1"/>
  <c r="K323" i="1"/>
  <c r="AX323" i="1"/>
  <c r="L323" i="1"/>
  <c r="M323" i="1"/>
  <c r="N323" i="1"/>
  <c r="O323" i="1"/>
  <c r="P323" i="1"/>
  <c r="AY323" i="1"/>
  <c r="T323" i="1"/>
  <c r="AD323" i="1"/>
  <c r="AN323" i="1"/>
  <c r="U323" i="1"/>
  <c r="AE323" i="1"/>
  <c r="AO323" i="1"/>
  <c r="V323" i="1"/>
  <c r="AF323" i="1"/>
  <c r="AP323" i="1"/>
  <c r="W323" i="1"/>
  <c r="AG323" i="1"/>
  <c r="AQ323" i="1"/>
  <c r="AZ323" i="1"/>
  <c r="BB323" i="1"/>
  <c r="X323" i="1"/>
  <c r="AH323" i="1"/>
  <c r="AR323" i="1"/>
  <c r="Y323" i="1"/>
  <c r="AI323" i="1"/>
  <c r="AS323" i="1"/>
  <c r="Z323" i="1"/>
  <c r="AJ323" i="1"/>
  <c r="AT323" i="1"/>
  <c r="AA323" i="1"/>
  <c r="AK323" i="1"/>
  <c r="AU323" i="1"/>
  <c r="AB323" i="1"/>
  <c r="AL323" i="1"/>
  <c r="AV323" i="1"/>
  <c r="BA323" i="1"/>
  <c r="BC323" i="1"/>
  <c r="BD323" i="1"/>
  <c r="BE323" i="1"/>
  <c r="BF323" i="1"/>
  <c r="BG323" i="1"/>
  <c r="BH323" i="1"/>
  <c r="H324" i="1"/>
  <c r="I324" i="1"/>
  <c r="J324" i="1"/>
  <c r="K324" i="1"/>
  <c r="AX324" i="1"/>
  <c r="L324" i="1"/>
  <c r="M324" i="1"/>
  <c r="N324" i="1"/>
  <c r="O324" i="1"/>
  <c r="P324" i="1"/>
  <c r="AY324" i="1"/>
  <c r="T324" i="1"/>
  <c r="AD324" i="1"/>
  <c r="AN324" i="1"/>
  <c r="U324" i="1"/>
  <c r="AE324" i="1"/>
  <c r="AO324" i="1"/>
  <c r="V324" i="1"/>
  <c r="AF324" i="1"/>
  <c r="AP324" i="1"/>
  <c r="W324" i="1"/>
  <c r="AG324" i="1"/>
  <c r="AQ324" i="1"/>
  <c r="AZ324" i="1"/>
  <c r="BB324" i="1"/>
  <c r="X324" i="1"/>
  <c r="AH324" i="1"/>
  <c r="AR324" i="1"/>
  <c r="Y324" i="1"/>
  <c r="AI324" i="1"/>
  <c r="AS324" i="1"/>
  <c r="Z324" i="1"/>
  <c r="AJ324" i="1"/>
  <c r="AT324" i="1"/>
  <c r="AA324" i="1"/>
  <c r="AK324" i="1"/>
  <c r="AU324" i="1"/>
  <c r="AB324" i="1"/>
  <c r="AL324" i="1"/>
  <c r="AV324" i="1"/>
  <c r="BA324" i="1"/>
  <c r="BC324" i="1"/>
  <c r="BD324" i="1"/>
  <c r="BE324" i="1"/>
  <c r="BF324" i="1"/>
  <c r="BG324" i="1"/>
  <c r="BH324" i="1"/>
  <c r="H325" i="1"/>
  <c r="I325" i="1"/>
  <c r="J325" i="1"/>
  <c r="K325" i="1"/>
  <c r="AX325" i="1"/>
  <c r="L325" i="1"/>
  <c r="M325" i="1"/>
  <c r="N325" i="1"/>
  <c r="O325" i="1"/>
  <c r="P325" i="1"/>
  <c r="AY325" i="1"/>
  <c r="T325" i="1"/>
  <c r="AD325" i="1"/>
  <c r="AN325" i="1"/>
  <c r="U325" i="1"/>
  <c r="AE325" i="1"/>
  <c r="AO325" i="1"/>
  <c r="V325" i="1"/>
  <c r="AF325" i="1"/>
  <c r="AP325" i="1"/>
  <c r="W325" i="1"/>
  <c r="AG325" i="1"/>
  <c r="AQ325" i="1"/>
  <c r="AZ325" i="1"/>
  <c r="BB325" i="1"/>
  <c r="X325" i="1"/>
  <c r="AH325" i="1"/>
  <c r="AR325" i="1"/>
  <c r="Y325" i="1"/>
  <c r="AI325" i="1"/>
  <c r="AS325" i="1"/>
  <c r="Z325" i="1"/>
  <c r="AJ325" i="1"/>
  <c r="AT325" i="1"/>
  <c r="AA325" i="1"/>
  <c r="AK325" i="1"/>
  <c r="AU325" i="1"/>
  <c r="AB325" i="1"/>
  <c r="AL325" i="1"/>
  <c r="AV325" i="1"/>
  <c r="BA325" i="1"/>
  <c r="BC325" i="1"/>
  <c r="BD325" i="1"/>
  <c r="BE325" i="1"/>
  <c r="BF325" i="1"/>
  <c r="BG325" i="1"/>
  <c r="BH325" i="1"/>
  <c r="H326" i="1"/>
  <c r="I326" i="1"/>
  <c r="J326" i="1"/>
  <c r="K326" i="1"/>
  <c r="AX326" i="1"/>
  <c r="L326" i="1"/>
  <c r="M326" i="1"/>
  <c r="N326" i="1"/>
  <c r="O326" i="1"/>
  <c r="P326" i="1"/>
  <c r="AY326" i="1"/>
  <c r="T326" i="1"/>
  <c r="AD326" i="1"/>
  <c r="AN326" i="1"/>
  <c r="U326" i="1"/>
  <c r="AE326" i="1"/>
  <c r="AO326" i="1"/>
  <c r="V326" i="1"/>
  <c r="AF326" i="1"/>
  <c r="AP326" i="1"/>
  <c r="W326" i="1"/>
  <c r="AG326" i="1"/>
  <c r="AQ326" i="1"/>
  <c r="AZ326" i="1"/>
  <c r="BB326" i="1"/>
  <c r="X326" i="1"/>
  <c r="AH326" i="1"/>
  <c r="AR326" i="1"/>
  <c r="Y326" i="1"/>
  <c r="AI326" i="1"/>
  <c r="AS326" i="1"/>
  <c r="Z326" i="1"/>
  <c r="AJ326" i="1"/>
  <c r="AT326" i="1"/>
  <c r="AA326" i="1"/>
  <c r="AK326" i="1"/>
  <c r="AU326" i="1"/>
  <c r="AB326" i="1"/>
  <c r="AL326" i="1"/>
  <c r="AV326" i="1"/>
  <c r="BA326" i="1"/>
  <c r="BC326" i="1"/>
  <c r="BD326" i="1"/>
  <c r="BE326" i="1"/>
  <c r="BF326" i="1"/>
  <c r="BG326" i="1"/>
  <c r="BH326" i="1"/>
  <c r="H327" i="1"/>
  <c r="I327" i="1"/>
  <c r="J327" i="1"/>
  <c r="K327" i="1"/>
  <c r="AX327" i="1"/>
  <c r="L327" i="1"/>
  <c r="M327" i="1"/>
  <c r="N327" i="1"/>
  <c r="O327" i="1"/>
  <c r="P327" i="1"/>
  <c r="AY327" i="1"/>
  <c r="T327" i="1"/>
  <c r="AD327" i="1"/>
  <c r="AN327" i="1"/>
  <c r="U327" i="1"/>
  <c r="AE327" i="1"/>
  <c r="AO327" i="1"/>
  <c r="V327" i="1"/>
  <c r="AF327" i="1"/>
  <c r="AP327" i="1"/>
  <c r="W327" i="1"/>
  <c r="AG327" i="1"/>
  <c r="AQ327" i="1"/>
  <c r="AZ327" i="1"/>
  <c r="BB327" i="1"/>
  <c r="X327" i="1"/>
  <c r="AH327" i="1"/>
  <c r="AR327" i="1"/>
  <c r="Y327" i="1"/>
  <c r="AI327" i="1"/>
  <c r="AS327" i="1"/>
  <c r="Z327" i="1"/>
  <c r="AJ327" i="1"/>
  <c r="AT327" i="1"/>
  <c r="AA327" i="1"/>
  <c r="AK327" i="1"/>
  <c r="AU327" i="1"/>
  <c r="AB327" i="1"/>
  <c r="AL327" i="1"/>
  <c r="AV327" i="1"/>
  <c r="BA327" i="1"/>
  <c r="BC327" i="1"/>
  <c r="BD327" i="1"/>
  <c r="BE327" i="1"/>
  <c r="BF327" i="1"/>
  <c r="BG327" i="1"/>
  <c r="BH327" i="1"/>
  <c r="H328" i="1"/>
  <c r="I328" i="1"/>
  <c r="J328" i="1"/>
  <c r="K328" i="1"/>
  <c r="AX328" i="1"/>
  <c r="L328" i="1"/>
  <c r="M328" i="1"/>
  <c r="N328" i="1"/>
  <c r="O328" i="1"/>
  <c r="P328" i="1"/>
  <c r="AY328" i="1"/>
  <c r="T328" i="1"/>
  <c r="AD328" i="1"/>
  <c r="AN328" i="1"/>
  <c r="U328" i="1"/>
  <c r="AE328" i="1"/>
  <c r="AO328" i="1"/>
  <c r="V328" i="1"/>
  <c r="AF328" i="1"/>
  <c r="AP328" i="1"/>
  <c r="W328" i="1"/>
  <c r="AG328" i="1"/>
  <c r="AQ328" i="1"/>
  <c r="AZ328" i="1"/>
  <c r="BB328" i="1"/>
  <c r="X328" i="1"/>
  <c r="AH328" i="1"/>
  <c r="AR328" i="1"/>
  <c r="Y328" i="1"/>
  <c r="AI328" i="1"/>
  <c r="AS328" i="1"/>
  <c r="Z328" i="1"/>
  <c r="AJ328" i="1"/>
  <c r="AT328" i="1"/>
  <c r="AA328" i="1"/>
  <c r="AK328" i="1"/>
  <c r="AU328" i="1"/>
  <c r="AB328" i="1"/>
  <c r="AL328" i="1"/>
  <c r="AV328" i="1"/>
  <c r="BA328" i="1"/>
  <c r="BC328" i="1"/>
  <c r="BD328" i="1"/>
  <c r="BE328" i="1"/>
  <c r="BF328" i="1"/>
  <c r="BG328" i="1"/>
  <c r="BH328" i="1"/>
  <c r="H329" i="1"/>
  <c r="I329" i="1"/>
  <c r="J329" i="1"/>
  <c r="K329" i="1"/>
  <c r="AX329" i="1"/>
  <c r="L329" i="1"/>
  <c r="M329" i="1"/>
  <c r="N329" i="1"/>
  <c r="O329" i="1"/>
  <c r="P329" i="1"/>
  <c r="AY329" i="1"/>
  <c r="T329" i="1"/>
  <c r="AD329" i="1"/>
  <c r="AN329" i="1"/>
  <c r="U329" i="1"/>
  <c r="AE329" i="1"/>
  <c r="AO329" i="1"/>
  <c r="V329" i="1"/>
  <c r="AF329" i="1"/>
  <c r="AP329" i="1"/>
  <c r="W329" i="1"/>
  <c r="AG329" i="1"/>
  <c r="AQ329" i="1"/>
  <c r="AZ329" i="1"/>
  <c r="BB329" i="1"/>
  <c r="X329" i="1"/>
  <c r="AH329" i="1"/>
  <c r="AR329" i="1"/>
  <c r="Y329" i="1"/>
  <c r="AI329" i="1"/>
  <c r="AS329" i="1"/>
  <c r="Z329" i="1"/>
  <c r="AJ329" i="1"/>
  <c r="AT329" i="1"/>
  <c r="AA329" i="1"/>
  <c r="AK329" i="1"/>
  <c r="AU329" i="1"/>
  <c r="AB329" i="1"/>
  <c r="AL329" i="1"/>
  <c r="AV329" i="1"/>
  <c r="BA329" i="1"/>
  <c r="BC329" i="1"/>
  <c r="BD329" i="1"/>
  <c r="BE329" i="1"/>
  <c r="BF329" i="1"/>
  <c r="BG329" i="1"/>
  <c r="BH329" i="1"/>
  <c r="H330" i="1"/>
  <c r="I330" i="1"/>
  <c r="J330" i="1"/>
  <c r="K330" i="1"/>
  <c r="AX330" i="1"/>
  <c r="L330" i="1"/>
  <c r="M330" i="1"/>
  <c r="N330" i="1"/>
  <c r="O330" i="1"/>
  <c r="P330" i="1"/>
  <c r="AY330" i="1"/>
  <c r="T330" i="1"/>
  <c r="AD330" i="1"/>
  <c r="AN330" i="1"/>
  <c r="U330" i="1"/>
  <c r="AE330" i="1"/>
  <c r="AO330" i="1"/>
  <c r="V330" i="1"/>
  <c r="AF330" i="1"/>
  <c r="AP330" i="1"/>
  <c r="W330" i="1"/>
  <c r="AG330" i="1"/>
  <c r="AQ330" i="1"/>
  <c r="AZ330" i="1"/>
  <c r="BB330" i="1"/>
  <c r="X330" i="1"/>
  <c r="AH330" i="1"/>
  <c r="AR330" i="1"/>
  <c r="Y330" i="1"/>
  <c r="AI330" i="1"/>
  <c r="AS330" i="1"/>
  <c r="Z330" i="1"/>
  <c r="AJ330" i="1"/>
  <c r="AT330" i="1"/>
  <c r="AA330" i="1"/>
  <c r="AK330" i="1"/>
  <c r="AU330" i="1"/>
  <c r="AB330" i="1"/>
  <c r="AL330" i="1"/>
  <c r="AV330" i="1"/>
  <c r="BA330" i="1"/>
  <c r="BC330" i="1"/>
  <c r="BD330" i="1"/>
  <c r="BE330" i="1"/>
  <c r="BF330" i="1"/>
  <c r="BG330" i="1"/>
  <c r="BH330" i="1"/>
  <c r="H331" i="1"/>
  <c r="I331" i="1"/>
  <c r="J331" i="1"/>
  <c r="K331" i="1"/>
  <c r="AX331" i="1"/>
  <c r="L331" i="1"/>
  <c r="M331" i="1"/>
  <c r="N331" i="1"/>
  <c r="O331" i="1"/>
  <c r="P331" i="1"/>
  <c r="AY331" i="1"/>
  <c r="T331" i="1"/>
  <c r="AD331" i="1"/>
  <c r="AN331" i="1"/>
  <c r="U331" i="1"/>
  <c r="AE331" i="1"/>
  <c r="AO331" i="1"/>
  <c r="V331" i="1"/>
  <c r="AF331" i="1"/>
  <c r="AP331" i="1"/>
  <c r="W331" i="1"/>
  <c r="AG331" i="1"/>
  <c r="AQ331" i="1"/>
  <c r="AZ331" i="1"/>
  <c r="BB331" i="1"/>
  <c r="X331" i="1"/>
  <c r="AH331" i="1"/>
  <c r="AR331" i="1"/>
  <c r="Y331" i="1"/>
  <c r="AI331" i="1"/>
  <c r="AS331" i="1"/>
  <c r="Z331" i="1"/>
  <c r="AJ331" i="1"/>
  <c r="AT331" i="1"/>
  <c r="AA331" i="1"/>
  <c r="AK331" i="1"/>
  <c r="AU331" i="1"/>
  <c r="AB331" i="1"/>
  <c r="AL331" i="1"/>
  <c r="AV331" i="1"/>
  <c r="BA331" i="1"/>
  <c r="BC331" i="1"/>
  <c r="BD331" i="1"/>
  <c r="BE331" i="1"/>
  <c r="BF331" i="1"/>
  <c r="BG331" i="1"/>
  <c r="BH331" i="1"/>
  <c r="H332" i="1"/>
  <c r="I332" i="1"/>
  <c r="J332" i="1"/>
  <c r="K332" i="1"/>
  <c r="AX332" i="1"/>
  <c r="L332" i="1"/>
  <c r="M332" i="1"/>
  <c r="N332" i="1"/>
  <c r="O332" i="1"/>
  <c r="P332" i="1"/>
  <c r="AY332" i="1"/>
  <c r="T332" i="1"/>
  <c r="AD332" i="1"/>
  <c r="AN332" i="1"/>
  <c r="U332" i="1"/>
  <c r="AE332" i="1"/>
  <c r="AO332" i="1"/>
  <c r="V332" i="1"/>
  <c r="AF332" i="1"/>
  <c r="AP332" i="1"/>
  <c r="W332" i="1"/>
  <c r="AG332" i="1"/>
  <c r="AQ332" i="1"/>
  <c r="AZ332" i="1"/>
  <c r="BB332" i="1"/>
  <c r="X332" i="1"/>
  <c r="AH332" i="1"/>
  <c r="AR332" i="1"/>
  <c r="Y332" i="1"/>
  <c r="AI332" i="1"/>
  <c r="AS332" i="1"/>
  <c r="Z332" i="1"/>
  <c r="AJ332" i="1"/>
  <c r="AT332" i="1"/>
  <c r="AA332" i="1"/>
  <c r="AK332" i="1"/>
  <c r="AU332" i="1"/>
  <c r="AB332" i="1"/>
  <c r="AL332" i="1"/>
  <c r="AV332" i="1"/>
  <c r="BA332" i="1"/>
  <c r="BC332" i="1"/>
  <c r="BD332" i="1"/>
  <c r="BE332" i="1"/>
  <c r="BF332" i="1"/>
  <c r="BG332" i="1"/>
  <c r="BH332" i="1"/>
  <c r="H333" i="1"/>
  <c r="I333" i="1"/>
  <c r="J333" i="1"/>
  <c r="K333" i="1"/>
  <c r="AX333" i="1"/>
  <c r="L333" i="1"/>
  <c r="M333" i="1"/>
  <c r="N333" i="1"/>
  <c r="O333" i="1"/>
  <c r="P333" i="1"/>
  <c r="AY333" i="1"/>
  <c r="T333" i="1"/>
  <c r="AD333" i="1"/>
  <c r="AN333" i="1"/>
  <c r="U333" i="1"/>
  <c r="AE333" i="1"/>
  <c r="AO333" i="1"/>
  <c r="V333" i="1"/>
  <c r="AF333" i="1"/>
  <c r="AP333" i="1"/>
  <c r="W333" i="1"/>
  <c r="AG333" i="1"/>
  <c r="AQ333" i="1"/>
  <c r="AZ333" i="1"/>
  <c r="BB333" i="1"/>
  <c r="X333" i="1"/>
  <c r="AH333" i="1"/>
  <c r="AR333" i="1"/>
  <c r="Y333" i="1"/>
  <c r="AI333" i="1"/>
  <c r="AS333" i="1"/>
  <c r="Z333" i="1"/>
  <c r="AJ333" i="1"/>
  <c r="AT333" i="1"/>
  <c r="AA333" i="1"/>
  <c r="AK333" i="1"/>
  <c r="AU333" i="1"/>
  <c r="AB333" i="1"/>
  <c r="AL333" i="1"/>
  <c r="AV333" i="1"/>
  <c r="BA333" i="1"/>
  <c r="BC333" i="1"/>
  <c r="BD333" i="1"/>
  <c r="BE333" i="1"/>
  <c r="BF333" i="1"/>
  <c r="BG333" i="1"/>
  <c r="BH333" i="1"/>
  <c r="H334" i="1"/>
  <c r="I334" i="1"/>
  <c r="J334" i="1"/>
  <c r="K334" i="1"/>
  <c r="AX334" i="1"/>
  <c r="L334" i="1"/>
  <c r="M334" i="1"/>
  <c r="N334" i="1"/>
  <c r="O334" i="1"/>
  <c r="P334" i="1"/>
  <c r="AY334" i="1"/>
  <c r="T334" i="1"/>
  <c r="AD334" i="1"/>
  <c r="AN334" i="1"/>
  <c r="U334" i="1"/>
  <c r="AE334" i="1"/>
  <c r="AO334" i="1"/>
  <c r="V334" i="1"/>
  <c r="AF334" i="1"/>
  <c r="AP334" i="1"/>
  <c r="W334" i="1"/>
  <c r="AG334" i="1"/>
  <c r="AQ334" i="1"/>
  <c r="AZ334" i="1"/>
  <c r="BB334" i="1"/>
  <c r="X334" i="1"/>
  <c r="AH334" i="1"/>
  <c r="AR334" i="1"/>
  <c r="Y334" i="1"/>
  <c r="AI334" i="1"/>
  <c r="AS334" i="1"/>
  <c r="Z334" i="1"/>
  <c r="AJ334" i="1"/>
  <c r="AT334" i="1"/>
  <c r="AA334" i="1"/>
  <c r="AK334" i="1"/>
  <c r="AU334" i="1"/>
  <c r="AB334" i="1"/>
  <c r="AL334" i="1"/>
  <c r="AV334" i="1"/>
  <c r="BA334" i="1"/>
  <c r="BC334" i="1"/>
  <c r="BD334" i="1"/>
  <c r="BE334" i="1"/>
  <c r="BF334" i="1"/>
  <c r="BG334" i="1"/>
  <c r="BH334" i="1"/>
  <c r="H335" i="1"/>
  <c r="I335" i="1"/>
  <c r="J335" i="1"/>
  <c r="K335" i="1"/>
  <c r="AX335" i="1"/>
  <c r="L335" i="1"/>
  <c r="M335" i="1"/>
  <c r="N335" i="1"/>
  <c r="O335" i="1"/>
  <c r="P335" i="1"/>
  <c r="AY335" i="1"/>
  <c r="T335" i="1"/>
  <c r="AD335" i="1"/>
  <c r="AN335" i="1"/>
  <c r="U335" i="1"/>
  <c r="AE335" i="1"/>
  <c r="AO335" i="1"/>
  <c r="V335" i="1"/>
  <c r="AF335" i="1"/>
  <c r="AP335" i="1"/>
  <c r="W335" i="1"/>
  <c r="AG335" i="1"/>
  <c r="AQ335" i="1"/>
  <c r="AZ335" i="1"/>
  <c r="BB335" i="1"/>
  <c r="X335" i="1"/>
  <c r="AH335" i="1"/>
  <c r="AR335" i="1"/>
  <c r="Y335" i="1"/>
  <c r="AI335" i="1"/>
  <c r="AS335" i="1"/>
  <c r="Z335" i="1"/>
  <c r="AJ335" i="1"/>
  <c r="AT335" i="1"/>
  <c r="AA335" i="1"/>
  <c r="AK335" i="1"/>
  <c r="AU335" i="1"/>
  <c r="AB335" i="1"/>
  <c r="AL335" i="1"/>
  <c r="AV335" i="1"/>
  <c r="BA335" i="1"/>
  <c r="BC335" i="1"/>
  <c r="BD335" i="1"/>
  <c r="BE335" i="1"/>
  <c r="BF335" i="1"/>
  <c r="BG335" i="1"/>
  <c r="BH335" i="1"/>
  <c r="H336" i="1"/>
  <c r="I336" i="1"/>
  <c r="J336" i="1"/>
  <c r="K336" i="1"/>
  <c r="AX336" i="1"/>
  <c r="L336" i="1"/>
  <c r="M336" i="1"/>
  <c r="N336" i="1"/>
  <c r="O336" i="1"/>
  <c r="P336" i="1"/>
  <c r="AY336" i="1"/>
  <c r="T336" i="1"/>
  <c r="AD336" i="1"/>
  <c r="AN336" i="1"/>
  <c r="U336" i="1"/>
  <c r="AE336" i="1"/>
  <c r="AO336" i="1"/>
  <c r="V336" i="1"/>
  <c r="AF336" i="1"/>
  <c r="AP336" i="1"/>
  <c r="W336" i="1"/>
  <c r="AG336" i="1"/>
  <c r="AQ336" i="1"/>
  <c r="AZ336" i="1"/>
  <c r="BB336" i="1"/>
  <c r="X336" i="1"/>
  <c r="AH336" i="1"/>
  <c r="AR336" i="1"/>
  <c r="Y336" i="1"/>
  <c r="AI336" i="1"/>
  <c r="AS336" i="1"/>
  <c r="Z336" i="1"/>
  <c r="AJ336" i="1"/>
  <c r="AT336" i="1"/>
  <c r="AA336" i="1"/>
  <c r="AK336" i="1"/>
  <c r="AU336" i="1"/>
  <c r="AB336" i="1"/>
  <c r="AL336" i="1"/>
  <c r="AV336" i="1"/>
  <c r="BA336" i="1"/>
  <c r="BC336" i="1"/>
  <c r="BD336" i="1"/>
  <c r="BE336" i="1"/>
  <c r="BF336" i="1"/>
  <c r="BG336" i="1"/>
  <c r="BH336" i="1"/>
  <c r="H337" i="1"/>
  <c r="I337" i="1"/>
  <c r="J337" i="1"/>
  <c r="K337" i="1"/>
  <c r="AX337" i="1"/>
  <c r="L337" i="1"/>
  <c r="M337" i="1"/>
  <c r="N337" i="1"/>
  <c r="O337" i="1"/>
  <c r="P337" i="1"/>
  <c r="AY337" i="1"/>
  <c r="T337" i="1"/>
  <c r="AD337" i="1"/>
  <c r="AN337" i="1"/>
  <c r="U337" i="1"/>
  <c r="AE337" i="1"/>
  <c r="AO337" i="1"/>
  <c r="V337" i="1"/>
  <c r="AF337" i="1"/>
  <c r="AP337" i="1"/>
  <c r="W337" i="1"/>
  <c r="AG337" i="1"/>
  <c r="AQ337" i="1"/>
  <c r="AZ337" i="1"/>
  <c r="BB337" i="1"/>
  <c r="X337" i="1"/>
  <c r="AH337" i="1"/>
  <c r="AR337" i="1"/>
  <c r="Y337" i="1"/>
  <c r="AI337" i="1"/>
  <c r="AS337" i="1"/>
  <c r="Z337" i="1"/>
  <c r="AJ337" i="1"/>
  <c r="AT337" i="1"/>
  <c r="AA337" i="1"/>
  <c r="AK337" i="1"/>
  <c r="AU337" i="1"/>
  <c r="AB337" i="1"/>
  <c r="AL337" i="1"/>
  <c r="AV337" i="1"/>
  <c r="BA337" i="1"/>
  <c r="BC337" i="1"/>
  <c r="BD337" i="1"/>
  <c r="BE337" i="1"/>
  <c r="BF337" i="1"/>
  <c r="BG337" i="1"/>
  <c r="BH337" i="1"/>
  <c r="H338" i="1"/>
  <c r="I338" i="1"/>
  <c r="J338" i="1"/>
  <c r="K338" i="1"/>
  <c r="AX338" i="1"/>
  <c r="L338" i="1"/>
  <c r="M338" i="1"/>
  <c r="N338" i="1"/>
  <c r="O338" i="1"/>
  <c r="P338" i="1"/>
  <c r="AY338" i="1"/>
  <c r="T338" i="1"/>
  <c r="AD338" i="1"/>
  <c r="AN338" i="1"/>
  <c r="U338" i="1"/>
  <c r="AE338" i="1"/>
  <c r="AO338" i="1"/>
  <c r="V338" i="1"/>
  <c r="AF338" i="1"/>
  <c r="AP338" i="1"/>
  <c r="W338" i="1"/>
  <c r="AG338" i="1"/>
  <c r="AQ338" i="1"/>
  <c r="AZ338" i="1"/>
  <c r="BB338" i="1"/>
  <c r="X338" i="1"/>
  <c r="AH338" i="1"/>
  <c r="AR338" i="1"/>
  <c r="Y338" i="1"/>
  <c r="AI338" i="1"/>
  <c r="AS338" i="1"/>
  <c r="Z338" i="1"/>
  <c r="AJ338" i="1"/>
  <c r="AT338" i="1"/>
  <c r="AA338" i="1"/>
  <c r="AK338" i="1"/>
  <c r="AU338" i="1"/>
  <c r="AB338" i="1"/>
  <c r="AL338" i="1"/>
  <c r="AV338" i="1"/>
  <c r="BA338" i="1"/>
  <c r="BC338" i="1"/>
  <c r="BD338" i="1"/>
  <c r="BE338" i="1"/>
  <c r="BF338" i="1"/>
  <c r="BG338" i="1"/>
  <c r="BH338" i="1"/>
  <c r="H339" i="1"/>
  <c r="I339" i="1"/>
  <c r="J339" i="1"/>
  <c r="K339" i="1"/>
  <c r="AX339" i="1"/>
  <c r="L339" i="1"/>
  <c r="M339" i="1"/>
  <c r="N339" i="1"/>
  <c r="O339" i="1"/>
  <c r="P339" i="1"/>
  <c r="AY339" i="1"/>
  <c r="T339" i="1"/>
  <c r="AD339" i="1"/>
  <c r="AN339" i="1"/>
  <c r="U339" i="1"/>
  <c r="AE339" i="1"/>
  <c r="AO339" i="1"/>
  <c r="V339" i="1"/>
  <c r="AF339" i="1"/>
  <c r="AP339" i="1"/>
  <c r="W339" i="1"/>
  <c r="AG339" i="1"/>
  <c r="AQ339" i="1"/>
  <c r="AZ339" i="1"/>
  <c r="BB339" i="1"/>
  <c r="X339" i="1"/>
  <c r="AH339" i="1"/>
  <c r="AR339" i="1"/>
  <c r="Y339" i="1"/>
  <c r="AI339" i="1"/>
  <c r="AS339" i="1"/>
  <c r="Z339" i="1"/>
  <c r="AJ339" i="1"/>
  <c r="AT339" i="1"/>
  <c r="AA339" i="1"/>
  <c r="AK339" i="1"/>
  <c r="AU339" i="1"/>
  <c r="AB339" i="1"/>
  <c r="AL339" i="1"/>
  <c r="AV339" i="1"/>
  <c r="BA339" i="1"/>
  <c r="BC339" i="1"/>
  <c r="BD339" i="1"/>
  <c r="BE339" i="1"/>
  <c r="BF339" i="1"/>
  <c r="BG339" i="1"/>
  <c r="BH339" i="1"/>
  <c r="H340" i="1"/>
  <c r="I340" i="1"/>
  <c r="J340" i="1"/>
  <c r="K340" i="1"/>
  <c r="AX340" i="1"/>
  <c r="L340" i="1"/>
  <c r="M340" i="1"/>
  <c r="N340" i="1"/>
  <c r="O340" i="1"/>
  <c r="P340" i="1"/>
  <c r="AY340" i="1"/>
  <c r="T340" i="1"/>
  <c r="AD340" i="1"/>
  <c r="AN340" i="1"/>
  <c r="U340" i="1"/>
  <c r="AE340" i="1"/>
  <c r="AO340" i="1"/>
  <c r="V340" i="1"/>
  <c r="AF340" i="1"/>
  <c r="AP340" i="1"/>
  <c r="W340" i="1"/>
  <c r="AG340" i="1"/>
  <c r="AQ340" i="1"/>
  <c r="AZ340" i="1"/>
  <c r="BB340" i="1"/>
  <c r="X340" i="1"/>
  <c r="AH340" i="1"/>
  <c r="AR340" i="1"/>
  <c r="Y340" i="1"/>
  <c r="AI340" i="1"/>
  <c r="AS340" i="1"/>
  <c r="Z340" i="1"/>
  <c r="AJ340" i="1"/>
  <c r="AT340" i="1"/>
  <c r="AA340" i="1"/>
  <c r="AK340" i="1"/>
  <c r="AU340" i="1"/>
  <c r="AB340" i="1"/>
  <c r="AL340" i="1"/>
  <c r="AV340" i="1"/>
  <c r="BA340" i="1"/>
  <c r="BC340" i="1"/>
  <c r="BD340" i="1"/>
  <c r="BE340" i="1"/>
  <c r="BF340" i="1"/>
  <c r="BG340" i="1"/>
  <c r="BH340" i="1"/>
  <c r="H341" i="1"/>
  <c r="I341" i="1"/>
  <c r="J341" i="1"/>
  <c r="K341" i="1"/>
  <c r="AX341" i="1"/>
  <c r="L341" i="1"/>
  <c r="M341" i="1"/>
  <c r="N341" i="1"/>
  <c r="O341" i="1"/>
  <c r="P341" i="1"/>
  <c r="AY341" i="1"/>
  <c r="T341" i="1"/>
  <c r="AD341" i="1"/>
  <c r="AN341" i="1"/>
  <c r="U341" i="1"/>
  <c r="AE341" i="1"/>
  <c r="AO341" i="1"/>
  <c r="V341" i="1"/>
  <c r="AF341" i="1"/>
  <c r="AP341" i="1"/>
  <c r="W341" i="1"/>
  <c r="AG341" i="1"/>
  <c r="AQ341" i="1"/>
  <c r="AZ341" i="1"/>
  <c r="BB341" i="1"/>
  <c r="X341" i="1"/>
  <c r="AH341" i="1"/>
  <c r="AR341" i="1"/>
  <c r="Y341" i="1"/>
  <c r="AI341" i="1"/>
  <c r="AS341" i="1"/>
  <c r="Z341" i="1"/>
  <c r="AJ341" i="1"/>
  <c r="AT341" i="1"/>
  <c r="AA341" i="1"/>
  <c r="AK341" i="1"/>
  <c r="AU341" i="1"/>
  <c r="AB341" i="1"/>
  <c r="AL341" i="1"/>
  <c r="AV341" i="1"/>
  <c r="BA341" i="1"/>
  <c r="BC341" i="1"/>
  <c r="BD341" i="1"/>
  <c r="BE341" i="1"/>
  <c r="BF341" i="1"/>
  <c r="BG341" i="1"/>
  <c r="BH341" i="1"/>
  <c r="H342" i="1"/>
  <c r="I342" i="1"/>
  <c r="J342" i="1"/>
  <c r="K342" i="1"/>
  <c r="AX342" i="1"/>
  <c r="L342" i="1"/>
  <c r="M342" i="1"/>
  <c r="N342" i="1"/>
  <c r="O342" i="1"/>
  <c r="P342" i="1"/>
  <c r="AY342" i="1"/>
  <c r="T342" i="1"/>
  <c r="AD342" i="1"/>
  <c r="AN342" i="1"/>
  <c r="U342" i="1"/>
  <c r="AE342" i="1"/>
  <c r="AO342" i="1"/>
  <c r="V342" i="1"/>
  <c r="AF342" i="1"/>
  <c r="AP342" i="1"/>
  <c r="W342" i="1"/>
  <c r="AG342" i="1"/>
  <c r="AQ342" i="1"/>
  <c r="AZ342" i="1"/>
  <c r="BB342" i="1"/>
  <c r="X342" i="1"/>
  <c r="AH342" i="1"/>
  <c r="AR342" i="1"/>
  <c r="Y342" i="1"/>
  <c r="AI342" i="1"/>
  <c r="AS342" i="1"/>
  <c r="Z342" i="1"/>
  <c r="AJ342" i="1"/>
  <c r="AT342" i="1"/>
  <c r="AA342" i="1"/>
  <c r="AK342" i="1"/>
  <c r="AU342" i="1"/>
  <c r="AB342" i="1"/>
  <c r="AL342" i="1"/>
  <c r="AV342" i="1"/>
  <c r="BA342" i="1"/>
  <c r="BC342" i="1"/>
  <c r="BD342" i="1"/>
  <c r="BE342" i="1"/>
  <c r="BF342" i="1"/>
  <c r="BG342" i="1"/>
  <c r="BH342" i="1"/>
  <c r="H343" i="1"/>
  <c r="I343" i="1"/>
  <c r="J343" i="1"/>
  <c r="K343" i="1"/>
  <c r="AX343" i="1"/>
  <c r="L343" i="1"/>
  <c r="M343" i="1"/>
  <c r="N343" i="1"/>
  <c r="O343" i="1"/>
  <c r="P343" i="1"/>
  <c r="AY343" i="1"/>
  <c r="T343" i="1"/>
  <c r="AD343" i="1"/>
  <c r="AN343" i="1"/>
  <c r="U343" i="1"/>
  <c r="AE343" i="1"/>
  <c r="AO343" i="1"/>
  <c r="V343" i="1"/>
  <c r="AF343" i="1"/>
  <c r="AP343" i="1"/>
  <c r="W343" i="1"/>
  <c r="AG343" i="1"/>
  <c r="AQ343" i="1"/>
  <c r="AZ343" i="1"/>
  <c r="BB343" i="1"/>
  <c r="X343" i="1"/>
  <c r="AH343" i="1"/>
  <c r="AR343" i="1"/>
  <c r="Y343" i="1"/>
  <c r="AI343" i="1"/>
  <c r="AS343" i="1"/>
  <c r="Z343" i="1"/>
  <c r="AJ343" i="1"/>
  <c r="AT343" i="1"/>
  <c r="AA343" i="1"/>
  <c r="AK343" i="1"/>
  <c r="AU343" i="1"/>
  <c r="AB343" i="1"/>
  <c r="AL343" i="1"/>
  <c r="AV343" i="1"/>
  <c r="BA343" i="1"/>
  <c r="BC343" i="1"/>
  <c r="BD343" i="1"/>
  <c r="BE343" i="1"/>
  <c r="BF343" i="1"/>
  <c r="BG343" i="1"/>
  <c r="BH343" i="1"/>
  <c r="H344" i="1"/>
  <c r="I344" i="1"/>
  <c r="J344" i="1"/>
  <c r="K344" i="1"/>
  <c r="AX344" i="1"/>
  <c r="L344" i="1"/>
  <c r="M344" i="1"/>
  <c r="N344" i="1"/>
  <c r="O344" i="1"/>
  <c r="P344" i="1"/>
  <c r="AY344" i="1"/>
  <c r="T344" i="1"/>
  <c r="AD344" i="1"/>
  <c r="AN344" i="1"/>
  <c r="U344" i="1"/>
  <c r="AE344" i="1"/>
  <c r="AO344" i="1"/>
  <c r="V344" i="1"/>
  <c r="AF344" i="1"/>
  <c r="AP344" i="1"/>
  <c r="W344" i="1"/>
  <c r="AG344" i="1"/>
  <c r="AQ344" i="1"/>
  <c r="AZ344" i="1"/>
  <c r="BB344" i="1"/>
  <c r="X344" i="1"/>
  <c r="AH344" i="1"/>
  <c r="AR344" i="1"/>
  <c r="Y344" i="1"/>
  <c r="AI344" i="1"/>
  <c r="AS344" i="1"/>
  <c r="Z344" i="1"/>
  <c r="AJ344" i="1"/>
  <c r="AT344" i="1"/>
  <c r="AA344" i="1"/>
  <c r="AK344" i="1"/>
  <c r="AU344" i="1"/>
  <c r="AB344" i="1"/>
  <c r="AL344" i="1"/>
  <c r="AV344" i="1"/>
  <c r="BA344" i="1"/>
  <c r="BC344" i="1"/>
  <c r="BD344" i="1"/>
  <c r="BE344" i="1"/>
  <c r="BF344" i="1"/>
  <c r="BG344" i="1"/>
  <c r="BH344" i="1"/>
  <c r="H345" i="1"/>
  <c r="I345" i="1"/>
  <c r="J345" i="1"/>
  <c r="K345" i="1"/>
  <c r="AX345" i="1"/>
  <c r="L345" i="1"/>
  <c r="M345" i="1"/>
  <c r="N345" i="1"/>
  <c r="O345" i="1"/>
  <c r="P345" i="1"/>
  <c r="AY345" i="1"/>
  <c r="T345" i="1"/>
  <c r="AD345" i="1"/>
  <c r="AN345" i="1"/>
  <c r="U345" i="1"/>
  <c r="AE345" i="1"/>
  <c r="AO345" i="1"/>
  <c r="V345" i="1"/>
  <c r="AF345" i="1"/>
  <c r="AP345" i="1"/>
  <c r="W345" i="1"/>
  <c r="AG345" i="1"/>
  <c r="AQ345" i="1"/>
  <c r="AZ345" i="1"/>
  <c r="BB345" i="1"/>
  <c r="X345" i="1"/>
  <c r="AH345" i="1"/>
  <c r="AR345" i="1"/>
  <c r="Y345" i="1"/>
  <c r="AI345" i="1"/>
  <c r="AS345" i="1"/>
  <c r="Z345" i="1"/>
  <c r="AJ345" i="1"/>
  <c r="AT345" i="1"/>
  <c r="AA345" i="1"/>
  <c r="AK345" i="1"/>
  <c r="AU345" i="1"/>
  <c r="AB345" i="1"/>
  <c r="AL345" i="1"/>
  <c r="AV345" i="1"/>
  <c r="BA345" i="1"/>
  <c r="BC345" i="1"/>
  <c r="BD345" i="1"/>
  <c r="BE345" i="1"/>
  <c r="BF345" i="1"/>
  <c r="BG345" i="1"/>
  <c r="BH345" i="1"/>
  <c r="H346" i="1"/>
  <c r="I346" i="1"/>
  <c r="J346" i="1"/>
  <c r="K346" i="1"/>
  <c r="AX346" i="1"/>
  <c r="L346" i="1"/>
  <c r="M346" i="1"/>
  <c r="N346" i="1"/>
  <c r="O346" i="1"/>
  <c r="P346" i="1"/>
  <c r="AY346" i="1"/>
  <c r="T346" i="1"/>
  <c r="AD346" i="1"/>
  <c r="AN346" i="1"/>
  <c r="U346" i="1"/>
  <c r="AE346" i="1"/>
  <c r="AO346" i="1"/>
  <c r="V346" i="1"/>
  <c r="AF346" i="1"/>
  <c r="AP346" i="1"/>
  <c r="W346" i="1"/>
  <c r="AG346" i="1"/>
  <c r="AQ346" i="1"/>
  <c r="AZ346" i="1"/>
  <c r="BB346" i="1"/>
  <c r="X346" i="1"/>
  <c r="AH346" i="1"/>
  <c r="AR346" i="1"/>
  <c r="Y346" i="1"/>
  <c r="AI346" i="1"/>
  <c r="AS346" i="1"/>
  <c r="Z346" i="1"/>
  <c r="AJ346" i="1"/>
  <c r="AT346" i="1"/>
  <c r="AA346" i="1"/>
  <c r="AK346" i="1"/>
  <c r="AU346" i="1"/>
  <c r="AB346" i="1"/>
  <c r="AL346" i="1"/>
  <c r="AV346" i="1"/>
  <c r="BA346" i="1"/>
  <c r="BC346" i="1"/>
  <c r="BD346" i="1"/>
  <c r="BE346" i="1"/>
  <c r="BF346" i="1"/>
  <c r="BG346" i="1"/>
  <c r="BH346" i="1"/>
  <c r="H347" i="1"/>
  <c r="I347" i="1"/>
  <c r="J347" i="1"/>
  <c r="K347" i="1"/>
  <c r="AX347" i="1"/>
  <c r="L347" i="1"/>
  <c r="M347" i="1"/>
  <c r="N347" i="1"/>
  <c r="O347" i="1"/>
  <c r="P347" i="1"/>
  <c r="AY347" i="1"/>
  <c r="T347" i="1"/>
  <c r="AD347" i="1"/>
  <c r="AN347" i="1"/>
  <c r="U347" i="1"/>
  <c r="AE347" i="1"/>
  <c r="AO347" i="1"/>
  <c r="V347" i="1"/>
  <c r="AF347" i="1"/>
  <c r="AP347" i="1"/>
  <c r="W347" i="1"/>
  <c r="AG347" i="1"/>
  <c r="AQ347" i="1"/>
  <c r="AZ347" i="1"/>
  <c r="BB347" i="1"/>
  <c r="X347" i="1"/>
  <c r="AH347" i="1"/>
  <c r="AR347" i="1"/>
  <c r="Y347" i="1"/>
  <c r="AI347" i="1"/>
  <c r="AS347" i="1"/>
  <c r="Z347" i="1"/>
  <c r="AJ347" i="1"/>
  <c r="AT347" i="1"/>
  <c r="AA347" i="1"/>
  <c r="AK347" i="1"/>
  <c r="AU347" i="1"/>
  <c r="AB347" i="1"/>
  <c r="AL347" i="1"/>
  <c r="AV347" i="1"/>
  <c r="BA347" i="1"/>
  <c r="BC347" i="1"/>
  <c r="BD347" i="1"/>
  <c r="BE347" i="1"/>
  <c r="BF347" i="1"/>
  <c r="BG347" i="1"/>
  <c r="BH347" i="1"/>
  <c r="H348" i="1"/>
  <c r="I348" i="1"/>
  <c r="J348" i="1"/>
  <c r="K348" i="1"/>
  <c r="AX348" i="1"/>
  <c r="L348" i="1"/>
  <c r="M348" i="1"/>
  <c r="N348" i="1"/>
  <c r="O348" i="1"/>
  <c r="P348" i="1"/>
  <c r="AY348" i="1"/>
  <c r="T348" i="1"/>
  <c r="AD348" i="1"/>
  <c r="AN348" i="1"/>
  <c r="U348" i="1"/>
  <c r="AE348" i="1"/>
  <c r="AO348" i="1"/>
  <c r="V348" i="1"/>
  <c r="AF348" i="1"/>
  <c r="AP348" i="1"/>
  <c r="W348" i="1"/>
  <c r="AG348" i="1"/>
  <c r="AQ348" i="1"/>
  <c r="AZ348" i="1"/>
  <c r="BB348" i="1"/>
  <c r="X348" i="1"/>
  <c r="AH348" i="1"/>
  <c r="AR348" i="1"/>
  <c r="Y348" i="1"/>
  <c r="AI348" i="1"/>
  <c r="AS348" i="1"/>
  <c r="Z348" i="1"/>
  <c r="AJ348" i="1"/>
  <c r="AT348" i="1"/>
  <c r="AA348" i="1"/>
  <c r="AK348" i="1"/>
  <c r="AU348" i="1"/>
  <c r="AB348" i="1"/>
  <c r="AL348" i="1"/>
  <c r="AV348" i="1"/>
  <c r="BA348" i="1"/>
  <c r="BC348" i="1"/>
  <c r="BD348" i="1"/>
  <c r="BE348" i="1"/>
  <c r="BF348" i="1"/>
  <c r="BG348" i="1"/>
  <c r="BH348" i="1"/>
  <c r="H349" i="1"/>
  <c r="I349" i="1"/>
  <c r="J349" i="1"/>
  <c r="K349" i="1"/>
  <c r="AX349" i="1"/>
  <c r="L349" i="1"/>
  <c r="M349" i="1"/>
  <c r="N349" i="1"/>
  <c r="O349" i="1"/>
  <c r="P349" i="1"/>
  <c r="AY349" i="1"/>
  <c r="T349" i="1"/>
  <c r="AD349" i="1"/>
  <c r="AN349" i="1"/>
  <c r="U349" i="1"/>
  <c r="AE349" i="1"/>
  <c r="AO349" i="1"/>
  <c r="V349" i="1"/>
  <c r="AF349" i="1"/>
  <c r="AP349" i="1"/>
  <c r="W349" i="1"/>
  <c r="AG349" i="1"/>
  <c r="AQ349" i="1"/>
  <c r="AZ349" i="1"/>
  <c r="BB349" i="1"/>
  <c r="X349" i="1"/>
  <c r="AH349" i="1"/>
  <c r="AR349" i="1"/>
  <c r="Y349" i="1"/>
  <c r="AI349" i="1"/>
  <c r="AS349" i="1"/>
  <c r="Z349" i="1"/>
  <c r="AJ349" i="1"/>
  <c r="AT349" i="1"/>
  <c r="AA349" i="1"/>
  <c r="AK349" i="1"/>
  <c r="AU349" i="1"/>
  <c r="AB349" i="1"/>
  <c r="AL349" i="1"/>
  <c r="AV349" i="1"/>
  <c r="BA349" i="1"/>
  <c r="BC349" i="1"/>
  <c r="BD349" i="1"/>
  <c r="BE349" i="1"/>
  <c r="BF349" i="1"/>
  <c r="BG349" i="1"/>
  <c r="BH349" i="1"/>
  <c r="H350" i="1"/>
  <c r="I350" i="1"/>
  <c r="J350" i="1"/>
  <c r="K350" i="1"/>
  <c r="AX350" i="1"/>
  <c r="L350" i="1"/>
  <c r="M350" i="1"/>
  <c r="N350" i="1"/>
  <c r="O350" i="1"/>
  <c r="P350" i="1"/>
  <c r="AY350" i="1"/>
  <c r="T350" i="1"/>
  <c r="AD350" i="1"/>
  <c r="AN350" i="1"/>
  <c r="U350" i="1"/>
  <c r="AE350" i="1"/>
  <c r="AO350" i="1"/>
  <c r="V350" i="1"/>
  <c r="AF350" i="1"/>
  <c r="AP350" i="1"/>
  <c r="W350" i="1"/>
  <c r="AG350" i="1"/>
  <c r="AQ350" i="1"/>
  <c r="AZ350" i="1"/>
  <c r="BB350" i="1"/>
  <c r="X350" i="1"/>
  <c r="AH350" i="1"/>
  <c r="AR350" i="1"/>
  <c r="Y350" i="1"/>
  <c r="AI350" i="1"/>
  <c r="AS350" i="1"/>
  <c r="Z350" i="1"/>
  <c r="AJ350" i="1"/>
  <c r="AT350" i="1"/>
  <c r="AA350" i="1"/>
  <c r="AK350" i="1"/>
  <c r="AU350" i="1"/>
  <c r="AB350" i="1"/>
  <c r="AL350" i="1"/>
  <c r="AV350" i="1"/>
  <c r="BA350" i="1"/>
  <c r="BC350" i="1"/>
  <c r="BD350" i="1"/>
  <c r="BE350" i="1"/>
  <c r="BF350" i="1"/>
  <c r="BG350" i="1"/>
  <c r="BH350" i="1"/>
  <c r="H351" i="1"/>
  <c r="I351" i="1"/>
  <c r="J351" i="1"/>
  <c r="K351" i="1"/>
  <c r="AX351" i="1"/>
  <c r="L351" i="1"/>
  <c r="M351" i="1"/>
  <c r="N351" i="1"/>
  <c r="O351" i="1"/>
  <c r="P351" i="1"/>
  <c r="AY351" i="1"/>
  <c r="T351" i="1"/>
  <c r="AD351" i="1"/>
  <c r="AN351" i="1"/>
  <c r="U351" i="1"/>
  <c r="AE351" i="1"/>
  <c r="AO351" i="1"/>
  <c r="V351" i="1"/>
  <c r="AF351" i="1"/>
  <c r="AP351" i="1"/>
  <c r="W351" i="1"/>
  <c r="AG351" i="1"/>
  <c r="AQ351" i="1"/>
  <c r="AZ351" i="1"/>
  <c r="BB351" i="1"/>
  <c r="X351" i="1"/>
  <c r="AH351" i="1"/>
  <c r="AR351" i="1"/>
  <c r="Y351" i="1"/>
  <c r="AI351" i="1"/>
  <c r="AS351" i="1"/>
  <c r="Z351" i="1"/>
  <c r="AJ351" i="1"/>
  <c r="AT351" i="1"/>
  <c r="AA351" i="1"/>
  <c r="AK351" i="1"/>
  <c r="AU351" i="1"/>
  <c r="AB351" i="1"/>
  <c r="AL351" i="1"/>
  <c r="AV351" i="1"/>
  <c r="BA351" i="1"/>
  <c r="BC351" i="1"/>
  <c r="BD351" i="1"/>
  <c r="BE351" i="1"/>
  <c r="BF351" i="1"/>
  <c r="BG351" i="1"/>
  <c r="BH351" i="1"/>
  <c r="H352" i="1"/>
  <c r="I352" i="1"/>
  <c r="J352" i="1"/>
  <c r="K352" i="1"/>
  <c r="AX352" i="1"/>
  <c r="L352" i="1"/>
  <c r="M352" i="1"/>
  <c r="N352" i="1"/>
  <c r="O352" i="1"/>
  <c r="P352" i="1"/>
  <c r="AY352" i="1"/>
  <c r="T352" i="1"/>
  <c r="AD352" i="1"/>
  <c r="AN352" i="1"/>
  <c r="U352" i="1"/>
  <c r="AE352" i="1"/>
  <c r="AO352" i="1"/>
  <c r="V352" i="1"/>
  <c r="AF352" i="1"/>
  <c r="AP352" i="1"/>
  <c r="W352" i="1"/>
  <c r="AG352" i="1"/>
  <c r="AQ352" i="1"/>
  <c r="AZ352" i="1"/>
  <c r="BB352" i="1"/>
  <c r="X352" i="1"/>
  <c r="AH352" i="1"/>
  <c r="AR352" i="1"/>
  <c r="Y352" i="1"/>
  <c r="AI352" i="1"/>
  <c r="AS352" i="1"/>
  <c r="Z352" i="1"/>
  <c r="AJ352" i="1"/>
  <c r="AT352" i="1"/>
  <c r="AA352" i="1"/>
  <c r="AK352" i="1"/>
  <c r="AU352" i="1"/>
  <c r="AB352" i="1"/>
  <c r="AL352" i="1"/>
  <c r="AV352" i="1"/>
  <c r="BA352" i="1"/>
  <c r="BC352" i="1"/>
  <c r="BD352" i="1"/>
  <c r="BE352" i="1"/>
  <c r="BF352" i="1"/>
  <c r="BG352" i="1"/>
  <c r="BH352" i="1"/>
  <c r="H353" i="1"/>
  <c r="I353" i="1"/>
  <c r="J353" i="1"/>
  <c r="K353" i="1"/>
  <c r="AX353" i="1"/>
  <c r="L353" i="1"/>
  <c r="M353" i="1"/>
  <c r="N353" i="1"/>
  <c r="O353" i="1"/>
  <c r="P353" i="1"/>
  <c r="AY353" i="1"/>
  <c r="T353" i="1"/>
  <c r="AD353" i="1"/>
  <c r="AN353" i="1"/>
  <c r="U353" i="1"/>
  <c r="AE353" i="1"/>
  <c r="AO353" i="1"/>
  <c r="V353" i="1"/>
  <c r="AF353" i="1"/>
  <c r="AP353" i="1"/>
  <c r="W353" i="1"/>
  <c r="AG353" i="1"/>
  <c r="AQ353" i="1"/>
  <c r="AZ353" i="1"/>
  <c r="BB353" i="1"/>
  <c r="X353" i="1"/>
  <c r="AH353" i="1"/>
  <c r="AR353" i="1"/>
  <c r="Y353" i="1"/>
  <c r="AI353" i="1"/>
  <c r="AS353" i="1"/>
  <c r="Z353" i="1"/>
  <c r="AJ353" i="1"/>
  <c r="AT353" i="1"/>
  <c r="AA353" i="1"/>
  <c r="AK353" i="1"/>
  <c r="AU353" i="1"/>
  <c r="AB353" i="1"/>
  <c r="AL353" i="1"/>
  <c r="AV353" i="1"/>
  <c r="BA353" i="1"/>
  <c r="BC353" i="1"/>
  <c r="BD353" i="1"/>
  <c r="BE353" i="1"/>
  <c r="BF353" i="1"/>
  <c r="BG353" i="1"/>
  <c r="BH353" i="1"/>
  <c r="H354" i="1"/>
  <c r="I354" i="1"/>
  <c r="J354" i="1"/>
  <c r="K354" i="1"/>
  <c r="AX354" i="1"/>
  <c r="L354" i="1"/>
  <c r="M354" i="1"/>
  <c r="N354" i="1"/>
  <c r="O354" i="1"/>
  <c r="P354" i="1"/>
  <c r="AY354" i="1"/>
  <c r="T354" i="1"/>
  <c r="AD354" i="1"/>
  <c r="AN354" i="1"/>
  <c r="U354" i="1"/>
  <c r="AE354" i="1"/>
  <c r="AO354" i="1"/>
  <c r="V354" i="1"/>
  <c r="AF354" i="1"/>
  <c r="AP354" i="1"/>
  <c r="W354" i="1"/>
  <c r="AG354" i="1"/>
  <c r="AQ354" i="1"/>
  <c r="AZ354" i="1"/>
  <c r="BB354" i="1"/>
  <c r="X354" i="1"/>
  <c r="AH354" i="1"/>
  <c r="AR354" i="1"/>
  <c r="Y354" i="1"/>
  <c r="AI354" i="1"/>
  <c r="AS354" i="1"/>
  <c r="Z354" i="1"/>
  <c r="AJ354" i="1"/>
  <c r="AT354" i="1"/>
  <c r="AA354" i="1"/>
  <c r="AK354" i="1"/>
  <c r="AU354" i="1"/>
  <c r="AB354" i="1"/>
  <c r="AL354" i="1"/>
  <c r="AV354" i="1"/>
  <c r="BA354" i="1"/>
  <c r="BC354" i="1"/>
  <c r="BD354" i="1"/>
  <c r="BE354" i="1"/>
  <c r="BF354" i="1"/>
  <c r="BG354" i="1"/>
  <c r="BH354" i="1"/>
  <c r="H355" i="1"/>
  <c r="I355" i="1"/>
  <c r="J355" i="1"/>
  <c r="K355" i="1"/>
  <c r="AX355" i="1"/>
  <c r="L355" i="1"/>
  <c r="M355" i="1"/>
  <c r="N355" i="1"/>
  <c r="O355" i="1"/>
  <c r="P355" i="1"/>
  <c r="AY355" i="1"/>
  <c r="T355" i="1"/>
  <c r="AD355" i="1"/>
  <c r="AN355" i="1"/>
  <c r="U355" i="1"/>
  <c r="AE355" i="1"/>
  <c r="AO355" i="1"/>
  <c r="V355" i="1"/>
  <c r="AF355" i="1"/>
  <c r="AP355" i="1"/>
  <c r="W355" i="1"/>
  <c r="AG355" i="1"/>
  <c r="AQ355" i="1"/>
  <c r="AZ355" i="1"/>
  <c r="BB355" i="1"/>
  <c r="X355" i="1"/>
  <c r="AH355" i="1"/>
  <c r="AR355" i="1"/>
  <c r="Y355" i="1"/>
  <c r="AI355" i="1"/>
  <c r="AS355" i="1"/>
  <c r="Z355" i="1"/>
  <c r="AJ355" i="1"/>
  <c r="AT355" i="1"/>
  <c r="AA355" i="1"/>
  <c r="AK355" i="1"/>
  <c r="AU355" i="1"/>
  <c r="AB355" i="1"/>
  <c r="AL355" i="1"/>
  <c r="AV355" i="1"/>
  <c r="BA355" i="1"/>
  <c r="BC355" i="1"/>
  <c r="BD355" i="1"/>
  <c r="BE355" i="1"/>
  <c r="BF355" i="1"/>
  <c r="BG355" i="1"/>
  <c r="BH355" i="1"/>
  <c r="H356" i="1"/>
  <c r="I356" i="1"/>
  <c r="J356" i="1"/>
  <c r="K356" i="1"/>
  <c r="AX356" i="1"/>
  <c r="L356" i="1"/>
  <c r="M356" i="1"/>
  <c r="N356" i="1"/>
  <c r="O356" i="1"/>
  <c r="P356" i="1"/>
  <c r="AY356" i="1"/>
  <c r="T356" i="1"/>
  <c r="AD356" i="1"/>
  <c r="AN356" i="1"/>
  <c r="U356" i="1"/>
  <c r="AE356" i="1"/>
  <c r="AO356" i="1"/>
  <c r="V356" i="1"/>
  <c r="AF356" i="1"/>
  <c r="AP356" i="1"/>
  <c r="W356" i="1"/>
  <c r="AG356" i="1"/>
  <c r="AQ356" i="1"/>
  <c r="AZ356" i="1"/>
  <c r="BB356" i="1"/>
  <c r="X356" i="1"/>
  <c r="AH356" i="1"/>
  <c r="AR356" i="1"/>
  <c r="Y356" i="1"/>
  <c r="AI356" i="1"/>
  <c r="AS356" i="1"/>
  <c r="Z356" i="1"/>
  <c r="AJ356" i="1"/>
  <c r="AT356" i="1"/>
  <c r="AA356" i="1"/>
  <c r="AK356" i="1"/>
  <c r="AU356" i="1"/>
  <c r="AB356" i="1"/>
  <c r="AL356" i="1"/>
  <c r="AV356" i="1"/>
  <c r="BA356" i="1"/>
  <c r="BC356" i="1"/>
  <c r="BD356" i="1"/>
  <c r="BE356" i="1"/>
  <c r="BF356" i="1"/>
  <c r="BG356" i="1"/>
  <c r="BH356" i="1"/>
  <c r="H357" i="1"/>
  <c r="I357" i="1"/>
  <c r="J357" i="1"/>
  <c r="K357" i="1"/>
  <c r="AX357" i="1"/>
  <c r="L357" i="1"/>
  <c r="M357" i="1"/>
  <c r="N357" i="1"/>
  <c r="O357" i="1"/>
  <c r="P357" i="1"/>
  <c r="AY357" i="1"/>
  <c r="T357" i="1"/>
  <c r="AD357" i="1"/>
  <c r="AN357" i="1"/>
  <c r="U357" i="1"/>
  <c r="AE357" i="1"/>
  <c r="AO357" i="1"/>
  <c r="V357" i="1"/>
  <c r="AF357" i="1"/>
  <c r="AP357" i="1"/>
  <c r="W357" i="1"/>
  <c r="AG357" i="1"/>
  <c r="AQ357" i="1"/>
  <c r="AZ357" i="1"/>
  <c r="BB357" i="1"/>
  <c r="X357" i="1"/>
  <c r="AH357" i="1"/>
  <c r="AR357" i="1"/>
  <c r="Y357" i="1"/>
  <c r="AI357" i="1"/>
  <c r="AS357" i="1"/>
  <c r="Z357" i="1"/>
  <c r="AJ357" i="1"/>
  <c r="AT357" i="1"/>
  <c r="AA357" i="1"/>
  <c r="AK357" i="1"/>
  <c r="AU357" i="1"/>
  <c r="AB357" i="1"/>
  <c r="AL357" i="1"/>
  <c r="AV357" i="1"/>
  <c r="BA357" i="1"/>
  <c r="BC357" i="1"/>
  <c r="BD357" i="1"/>
  <c r="BE357" i="1"/>
  <c r="BF357" i="1"/>
  <c r="BG357" i="1"/>
  <c r="BH357" i="1"/>
  <c r="H358" i="1"/>
  <c r="I358" i="1"/>
  <c r="J358" i="1"/>
  <c r="K358" i="1"/>
  <c r="AX358" i="1"/>
  <c r="L358" i="1"/>
  <c r="M358" i="1"/>
  <c r="N358" i="1"/>
  <c r="O358" i="1"/>
  <c r="P358" i="1"/>
  <c r="AY358" i="1"/>
  <c r="T358" i="1"/>
  <c r="AD358" i="1"/>
  <c r="AN358" i="1"/>
  <c r="U358" i="1"/>
  <c r="AE358" i="1"/>
  <c r="AO358" i="1"/>
  <c r="V358" i="1"/>
  <c r="AF358" i="1"/>
  <c r="AP358" i="1"/>
  <c r="W358" i="1"/>
  <c r="AG358" i="1"/>
  <c r="AQ358" i="1"/>
  <c r="AZ358" i="1"/>
  <c r="BB358" i="1"/>
  <c r="X358" i="1"/>
  <c r="AH358" i="1"/>
  <c r="AR358" i="1"/>
  <c r="Y358" i="1"/>
  <c r="AI358" i="1"/>
  <c r="AS358" i="1"/>
  <c r="Z358" i="1"/>
  <c r="AJ358" i="1"/>
  <c r="AT358" i="1"/>
  <c r="AA358" i="1"/>
  <c r="AK358" i="1"/>
  <c r="AU358" i="1"/>
  <c r="AB358" i="1"/>
  <c r="AL358" i="1"/>
  <c r="AV358" i="1"/>
  <c r="BA358" i="1"/>
  <c r="BC358" i="1"/>
  <c r="BD358" i="1"/>
  <c r="BE358" i="1"/>
  <c r="BF358" i="1"/>
  <c r="BG358" i="1"/>
  <c r="BH358" i="1"/>
  <c r="H359" i="1"/>
  <c r="I359" i="1"/>
  <c r="J359" i="1"/>
  <c r="K359" i="1"/>
  <c r="AX359" i="1"/>
  <c r="L359" i="1"/>
  <c r="M359" i="1"/>
  <c r="N359" i="1"/>
  <c r="O359" i="1"/>
  <c r="P359" i="1"/>
  <c r="AY359" i="1"/>
  <c r="T359" i="1"/>
  <c r="AD359" i="1"/>
  <c r="AN359" i="1"/>
  <c r="U359" i="1"/>
  <c r="AE359" i="1"/>
  <c r="AO359" i="1"/>
  <c r="V359" i="1"/>
  <c r="AF359" i="1"/>
  <c r="AP359" i="1"/>
  <c r="W359" i="1"/>
  <c r="AG359" i="1"/>
  <c r="AQ359" i="1"/>
  <c r="AZ359" i="1"/>
  <c r="BB359" i="1"/>
  <c r="X359" i="1"/>
  <c r="AH359" i="1"/>
  <c r="AR359" i="1"/>
  <c r="Y359" i="1"/>
  <c r="AI359" i="1"/>
  <c r="AS359" i="1"/>
  <c r="Z359" i="1"/>
  <c r="AJ359" i="1"/>
  <c r="AT359" i="1"/>
  <c r="AA359" i="1"/>
  <c r="AK359" i="1"/>
  <c r="AU359" i="1"/>
  <c r="AB359" i="1"/>
  <c r="AL359" i="1"/>
  <c r="AV359" i="1"/>
  <c r="BA359" i="1"/>
  <c r="BC359" i="1"/>
  <c r="BD359" i="1"/>
  <c r="BE359" i="1"/>
  <c r="BF359" i="1"/>
  <c r="BG359" i="1"/>
  <c r="BH359" i="1"/>
  <c r="H360" i="1"/>
  <c r="I360" i="1"/>
  <c r="J360" i="1"/>
  <c r="K360" i="1"/>
  <c r="AX360" i="1"/>
  <c r="L360" i="1"/>
  <c r="M360" i="1"/>
  <c r="N360" i="1"/>
  <c r="O360" i="1"/>
  <c r="P360" i="1"/>
  <c r="AY360" i="1"/>
  <c r="T360" i="1"/>
  <c r="AD360" i="1"/>
  <c r="AN360" i="1"/>
  <c r="U360" i="1"/>
  <c r="AE360" i="1"/>
  <c r="AO360" i="1"/>
  <c r="V360" i="1"/>
  <c r="AF360" i="1"/>
  <c r="AP360" i="1"/>
  <c r="W360" i="1"/>
  <c r="AG360" i="1"/>
  <c r="AQ360" i="1"/>
  <c r="AZ360" i="1"/>
  <c r="BB360" i="1"/>
  <c r="X360" i="1"/>
  <c r="AH360" i="1"/>
  <c r="AR360" i="1"/>
  <c r="Y360" i="1"/>
  <c r="AI360" i="1"/>
  <c r="AS360" i="1"/>
  <c r="Z360" i="1"/>
  <c r="AJ360" i="1"/>
  <c r="AT360" i="1"/>
  <c r="AA360" i="1"/>
  <c r="AK360" i="1"/>
  <c r="AU360" i="1"/>
  <c r="AB360" i="1"/>
  <c r="AL360" i="1"/>
  <c r="AV360" i="1"/>
  <c r="BA360" i="1"/>
  <c r="BC360" i="1"/>
  <c r="BD360" i="1"/>
  <c r="BE360" i="1"/>
  <c r="BF360" i="1"/>
  <c r="BG360" i="1"/>
  <c r="BH360" i="1"/>
  <c r="H361" i="1"/>
  <c r="I361" i="1"/>
  <c r="J361" i="1"/>
  <c r="K361" i="1"/>
  <c r="AX361" i="1"/>
  <c r="L361" i="1"/>
  <c r="M361" i="1"/>
  <c r="N361" i="1"/>
  <c r="O361" i="1"/>
  <c r="P361" i="1"/>
  <c r="AY361" i="1"/>
  <c r="T361" i="1"/>
  <c r="AD361" i="1"/>
  <c r="AN361" i="1"/>
  <c r="U361" i="1"/>
  <c r="AE361" i="1"/>
  <c r="AO361" i="1"/>
  <c r="V361" i="1"/>
  <c r="AF361" i="1"/>
  <c r="AP361" i="1"/>
  <c r="W361" i="1"/>
  <c r="AG361" i="1"/>
  <c r="AQ361" i="1"/>
  <c r="AZ361" i="1"/>
  <c r="BB361" i="1"/>
  <c r="X361" i="1"/>
  <c r="AH361" i="1"/>
  <c r="AR361" i="1"/>
  <c r="Y361" i="1"/>
  <c r="AI361" i="1"/>
  <c r="AS361" i="1"/>
  <c r="Z361" i="1"/>
  <c r="AJ361" i="1"/>
  <c r="AT361" i="1"/>
  <c r="AA361" i="1"/>
  <c r="AK361" i="1"/>
  <c r="AU361" i="1"/>
  <c r="AB361" i="1"/>
  <c r="AL361" i="1"/>
  <c r="AV361" i="1"/>
  <c r="BA361" i="1"/>
  <c r="BC361" i="1"/>
  <c r="BD361" i="1"/>
  <c r="BE361" i="1"/>
  <c r="BF361" i="1"/>
  <c r="BG361" i="1"/>
  <c r="BH361" i="1"/>
  <c r="H362" i="1"/>
  <c r="I362" i="1"/>
  <c r="J362" i="1"/>
  <c r="K362" i="1"/>
  <c r="AX362" i="1"/>
  <c r="L362" i="1"/>
  <c r="M362" i="1"/>
  <c r="N362" i="1"/>
  <c r="O362" i="1"/>
  <c r="P362" i="1"/>
  <c r="AY362" i="1"/>
  <c r="T362" i="1"/>
  <c r="AD362" i="1"/>
  <c r="AN362" i="1"/>
  <c r="U362" i="1"/>
  <c r="AE362" i="1"/>
  <c r="AO362" i="1"/>
  <c r="V362" i="1"/>
  <c r="AF362" i="1"/>
  <c r="AP362" i="1"/>
  <c r="W362" i="1"/>
  <c r="AG362" i="1"/>
  <c r="AQ362" i="1"/>
  <c r="AZ362" i="1"/>
  <c r="BB362" i="1"/>
  <c r="X362" i="1"/>
  <c r="AH362" i="1"/>
  <c r="AR362" i="1"/>
  <c r="Y362" i="1"/>
  <c r="AI362" i="1"/>
  <c r="AS362" i="1"/>
  <c r="Z362" i="1"/>
  <c r="AJ362" i="1"/>
  <c r="AT362" i="1"/>
  <c r="AA362" i="1"/>
  <c r="AK362" i="1"/>
  <c r="AU362" i="1"/>
  <c r="AB362" i="1"/>
  <c r="AL362" i="1"/>
  <c r="AV362" i="1"/>
  <c r="BA362" i="1"/>
  <c r="BC362" i="1"/>
  <c r="BD362" i="1"/>
  <c r="BE362" i="1"/>
  <c r="BF362" i="1"/>
  <c r="BG362" i="1"/>
  <c r="BH362" i="1"/>
  <c r="H363" i="1"/>
  <c r="I363" i="1"/>
  <c r="J363" i="1"/>
  <c r="K363" i="1"/>
  <c r="AX363" i="1"/>
  <c r="L363" i="1"/>
  <c r="M363" i="1"/>
  <c r="N363" i="1"/>
  <c r="O363" i="1"/>
  <c r="P363" i="1"/>
  <c r="AY363" i="1"/>
  <c r="T363" i="1"/>
  <c r="AD363" i="1"/>
  <c r="AN363" i="1"/>
  <c r="U363" i="1"/>
  <c r="AE363" i="1"/>
  <c r="AO363" i="1"/>
  <c r="V363" i="1"/>
  <c r="AF363" i="1"/>
  <c r="AP363" i="1"/>
  <c r="W363" i="1"/>
  <c r="AG363" i="1"/>
  <c r="AQ363" i="1"/>
  <c r="AZ363" i="1"/>
  <c r="BB363" i="1"/>
  <c r="X363" i="1"/>
  <c r="AH363" i="1"/>
  <c r="AR363" i="1"/>
  <c r="Y363" i="1"/>
  <c r="AI363" i="1"/>
  <c r="AS363" i="1"/>
  <c r="Z363" i="1"/>
  <c r="AJ363" i="1"/>
  <c r="AT363" i="1"/>
  <c r="AA363" i="1"/>
  <c r="AK363" i="1"/>
  <c r="AU363" i="1"/>
  <c r="AB363" i="1"/>
  <c r="AL363" i="1"/>
  <c r="AV363" i="1"/>
  <c r="BA363" i="1"/>
  <c r="BC363" i="1"/>
  <c r="BD363" i="1"/>
  <c r="BE363" i="1"/>
  <c r="BF363" i="1"/>
  <c r="BG363" i="1"/>
  <c r="BH363" i="1"/>
  <c r="H364" i="1"/>
  <c r="I364" i="1"/>
  <c r="J364" i="1"/>
  <c r="K364" i="1"/>
  <c r="AX364" i="1"/>
  <c r="L364" i="1"/>
  <c r="M364" i="1"/>
  <c r="N364" i="1"/>
  <c r="O364" i="1"/>
  <c r="P364" i="1"/>
  <c r="AY364" i="1"/>
  <c r="T364" i="1"/>
  <c r="AD364" i="1"/>
  <c r="AN364" i="1"/>
  <c r="U364" i="1"/>
  <c r="AE364" i="1"/>
  <c r="AO364" i="1"/>
  <c r="V364" i="1"/>
  <c r="AF364" i="1"/>
  <c r="AP364" i="1"/>
  <c r="W364" i="1"/>
  <c r="AG364" i="1"/>
  <c r="AQ364" i="1"/>
  <c r="AZ364" i="1"/>
  <c r="BB364" i="1"/>
  <c r="X364" i="1"/>
  <c r="AH364" i="1"/>
  <c r="AR364" i="1"/>
  <c r="Y364" i="1"/>
  <c r="AI364" i="1"/>
  <c r="AS364" i="1"/>
  <c r="Z364" i="1"/>
  <c r="AJ364" i="1"/>
  <c r="AT364" i="1"/>
  <c r="AA364" i="1"/>
  <c r="AK364" i="1"/>
  <c r="AU364" i="1"/>
  <c r="AB364" i="1"/>
  <c r="AL364" i="1"/>
  <c r="AV364" i="1"/>
  <c r="BA364" i="1"/>
  <c r="BC364" i="1"/>
  <c r="BD364" i="1"/>
  <c r="BE364" i="1"/>
  <c r="BF364" i="1"/>
  <c r="BG364" i="1"/>
  <c r="BH364" i="1"/>
  <c r="H365" i="1"/>
  <c r="I365" i="1"/>
  <c r="J365" i="1"/>
  <c r="K365" i="1"/>
  <c r="AX365" i="1"/>
  <c r="L365" i="1"/>
  <c r="M365" i="1"/>
  <c r="N365" i="1"/>
  <c r="O365" i="1"/>
  <c r="P365" i="1"/>
  <c r="AY365" i="1"/>
  <c r="T365" i="1"/>
  <c r="AD365" i="1"/>
  <c r="AN365" i="1"/>
  <c r="U365" i="1"/>
  <c r="AE365" i="1"/>
  <c r="AO365" i="1"/>
  <c r="V365" i="1"/>
  <c r="AF365" i="1"/>
  <c r="AP365" i="1"/>
  <c r="W365" i="1"/>
  <c r="AG365" i="1"/>
  <c r="AQ365" i="1"/>
  <c r="AZ365" i="1"/>
  <c r="BB365" i="1"/>
  <c r="X365" i="1"/>
  <c r="AH365" i="1"/>
  <c r="AR365" i="1"/>
  <c r="Y365" i="1"/>
  <c r="AI365" i="1"/>
  <c r="AS365" i="1"/>
  <c r="Z365" i="1"/>
  <c r="AJ365" i="1"/>
  <c r="AT365" i="1"/>
  <c r="AA365" i="1"/>
  <c r="AK365" i="1"/>
  <c r="AU365" i="1"/>
  <c r="AB365" i="1"/>
  <c r="AL365" i="1"/>
  <c r="AV365" i="1"/>
  <c r="BA365" i="1"/>
  <c r="BC365" i="1"/>
  <c r="BD365" i="1"/>
  <c r="BE365" i="1"/>
  <c r="BF365" i="1"/>
  <c r="BG365" i="1"/>
  <c r="BH365" i="1"/>
  <c r="BJ9" i="1"/>
  <c r="I8" i="20"/>
  <c r="J8" i="20"/>
  <c r="K8" i="20"/>
  <c r="L8" i="20"/>
  <c r="O8" i="20"/>
  <c r="P8" i="20"/>
  <c r="Q8" i="20"/>
  <c r="I8" i="29"/>
  <c r="J8" i="29"/>
  <c r="K8" i="29"/>
  <c r="M8" i="29"/>
  <c r="N8" i="29"/>
  <c r="O8" i="29"/>
  <c r="P8" i="29"/>
  <c r="BR11" i="20"/>
  <c r="F3" i="31"/>
  <c r="A3" i="34"/>
  <c r="F7" i="31"/>
  <c r="B3" i="34"/>
  <c r="F12" i="31"/>
  <c r="C3" i="34"/>
  <c r="F4" i="31"/>
  <c r="A4" i="34"/>
  <c r="F8" i="31"/>
  <c r="B4" i="34"/>
  <c r="F13" i="31"/>
  <c r="C4" i="34"/>
  <c r="F5" i="31"/>
  <c r="A5" i="34"/>
  <c r="F9" i="31"/>
  <c r="B5" i="34"/>
  <c r="F14" i="31"/>
  <c r="C5" i="34"/>
  <c r="F6" i="31"/>
  <c r="A6" i="34"/>
  <c r="F10" i="31"/>
  <c r="B6" i="34"/>
  <c r="F15" i="31"/>
  <c r="C6" i="34"/>
  <c r="F11" i="31"/>
  <c r="B7" i="34"/>
  <c r="F16" i="31"/>
  <c r="C7" i="34"/>
  <c r="P3" i="34"/>
  <c r="D3" i="34"/>
  <c r="D4" i="34"/>
  <c r="D5" i="34"/>
  <c r="D6" i="34"/>
  <c r="J3" i="34"/>
  <c r="M3" i="34"/>
  <c r="E3" i="34"/>
  <c r="E4" i="34"/>
  <c r="E5" i="34"/>
  <c r="E6" i="34"/>
  <c r="E7" i="34"/>
  <c r="K3" i="34"/>
  <c r="N3" i="34"/>
  <c r="F3" i="34"/>
  <c r="F4" i="34"/>
  <c r="F5" i="34"/>
  <c r="F6" i="34"/>
  <c r="F7" i="34"/>
  <c r="L3" i="34"/>
  <c r="O3" i="34"/>
  <c r="Q3" i="34"/>
  <c r="T3" i="34"/>
  <c r="G3" i="34"/>
  <c r="H3" i="34"/>
  <c r="I3" i="34"/>
  <c r="G4" i="34"/>
  <c r="H4" i="34"/>
  <c r="I4" i="34"/>
  <c r="G5" i="34"/>
  <c r="H5" i="34"/>
  <c r="I5" i="34"/>
  <c r="G6" i="34"/>
  <c r="H6" i="34"/>
  <c r="I6" i="34"/>
  <c r="G7" i="34"/>
  <c r="H7" i="34"/>
  <c r="I7" i="34"/>
  <c r="R3" i="34"/>
  <c r="S3" i="34"/>
  <c r="H2" i="34"/>
  <c r="I2" i="34"/>
  <c r="G2" i="34"/>
  <c r="E2" i="34"/>
  <c r="F2" i="34"/>
  <c r="D2" i="34"/>
  <c r="U3" i="34"/>
  <c r="F2" i="31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F103" i="29"/>
  <c r="F104" i="29"/>
  <c r="F105" i="29"/>
  <c r="F106" i="29"/>
  <c r="F107" i="29"/>
  <c r="F108" i="29"/>
  <c r="F109" i="29"/>
  <c r="F110" i="29"/>
  <c r="F111" i="29"/>
  <c r="F112" i="29"/>
  <c r="F113" i="29"/>
  <c r="F114" i="29"/>
  <c r="F115" i="29"/>
  <c r="F116" i="29"/>
  <c r="F117" i="29"/>
  <c r="F118" i="29"/>
  <c r="F119" i="29"/>
  <c r="F120" i="29"/>
  <c r="F121" i="29"/>
  <c r="F122" i="29"/>
  <c r="F123" i="29"/>
  <c r="F124" i="29"/>
  <c r="F125" i="29"/>
  <c r="F126" i="29"/>
  <c r="F127" i="29"/>
  <c r="F128" i="29"/>
  <c r="F129" i="29"/>
  <c r="F130" i="29"/>
  <c r="F131" i="29"/>
  <c r="F132" i="29"/>
  <c r="F133" i="29"/>
  <c r="F134" i="29"/>
  <c r="F135" i="29"/>
  <c r="F136" i="29"/>
  <c r="F137" i="29"/>
  <c r="F138" i="29"/>
  <c r="F139" i="29"/>
  <c r="F140" i="29"/>
  <c r="F141" i="29"/>
  <c r="F142" i="29"/>
  <c r="F143" i="29"/>
  <c r="F144" i="29"/>
  <c r="F145" i="29"/>
  <c r="F146" i="29"/>
  <c r="F147" i="29"/>
  <c r="F148" i="29"/>
  <c r="F149" i="29"/>
  <c r="F150" i="29"/>
  <c r="F151" i="29"/>
  <c r="F152" i="29"/>
  <c r="F153" i="29"/>
  <c r="F154" i="29"/>
  <c r="F155" i="29"/>
  <c r="F156" i="29"/>
  <c r="F157" i="29"/>
  <c r="F158" i="29"/>
  <c r="F159" i="29"/>
  <c r="F160" i="29"/>
  <c r="F161" i="29"/>
  <c r="F162" i="29"/>
  <c r="F163" i="29"/>
  <c r="F164" i="29"/>
  <c r="F165" i="29"/>
  <c r="F166" i="29"/>
  <c r="F167" i="29"/>
  <c r="F168" i="29"/>
  <c r="F169" i="29"/>
  <c r="F170" i="29"/>
  <c r="F171" i="29"/>
  <c r="F172" i="29"/>
  <c r="F173" i="29"/>
  <c r="F174" i="29"/>
  <c r="F175" i="29"/>
  <c r="F176" i="29"/>
  <c r="F177" i="29"/>
  <c r="F178" i="29"/>
  <c r="F179" i="29"/>
  <c r="F180" i="29"/>
  <c r="F181" i="29"/>
  <c r="F182" i="29"/>
  <c r="F183" i="29"/>
  <c r="F184" i="29"/>
  <c r="F185" i="29"/>
  <c r="F186" i="29"/>
  <c r="F187" i="29"/>
  <c r="F188" i="29"/>
  <c r="F189" i="29"/>
  <c r="F190" i="29"/>
  <c r="F191" i="29"/>
  <c r="F192" i="29"/>
  <c r="F193" i="29"/>
  <c r="F194" i="29"/>
  <c r="F195" i="29"/>
  <c r="F196" i="29"/>
  <c r="F197" i="29"/>
  <c r="F198" i="29"/>
  <c r="F199" i="29"/>
  <c r="F200" i="29"/>
  <c r="F201" i="29"/>
  <c r="F202" i="29"/>
  <c r="F203" i="29"/>
  <c r="F204" i="29"/>
  <c r="F205" i="29"/>
  <c r="F206" i="29"/>
  <c r="F207" i="29"/>
  <c r="F208" i="29"/>
  <c r="F209" i="29"/>
  <c r="F210" i="29"/>
  <c r="F211" i="29"/>
  <c r="F212" i="29"/>
  <c r="F213" i="29"/>
  <c r="F214" i="29"/>
  <c r="F215" i="29"/>
  <c r="F216" i="29"/>
  <c r="F217" i="29"/>
  <c r="F218" i="29"/>
  <c r="F219" i="29"/>
  <c r="F220" i="29"/>
  <c r="F221" i="29"/>
  <c r="F222" i="29"/>
  <c r="F223" i="29"/>
  <c r="F224" i="29"/>
  <c r="F225" i="29"/>
  <c r="F226" i="29"/>
  <c r="F227" i="29"/>
  <c r="F228" i="29"/>
  <c r="F229" i="29"/>
  <c r="F230" i="29"/>
  <c r="F231" i="29"/>
  <c r="F232" i="29"/>
  <c r="F233" i="29"/>
  <c r="F234" i="29"/>
  <c r="F235" i="29"/>
  <c r="F236" i="29"/>
  <c r="F237" i="29"/>
  <c r="F238" i="29"/>
  <c r="F239" i="29"/>
  <c r="F240" i="29"/>
  <c r="F241" i="29"/>
  <c r="F242" i="29"/>
  <c r="F243" i="29"/>
  <c r="F244" i="29"/>
  <c r="F245" i="29"/>
  <c r="F246" i="29"/>
  <c r="F247" i="29"/>
  <c r="F248" i="29"/>
  <c r="F249" i="29"/>
  <c r="F250" i="29"/>
  <c r="F251" i="29"/>
  <c r="F252" i="29"/>
  <c r="F253" i="29"/>
  <c r="F254" i="29"/>
  <c r="F255" i="29"/>
  <c r="F256" i="29"/>
  <c r="F257" i="29"/>
  <c r="F258" i="29"/>
  <c r="F259" i="29"/>
  <c r="F260" i="29"/>
  <c r="F261" i="29"/>
  <c r="F262" i="29"/>
  <c r="F263" i="29"/>
  <c r="F264" i="29"/>
  <c r="F265" i="29"/>
  <c r="F266" i="29"/>
  <c r="F267" i="29"/>
  <c r="F268" i="29"/>
  <c r="F269" i="29"/>
  <c r="F270" i="29"/>
  <c r="F271" i="29"/>
  <c r="F272" i="29"/>
  <c r="F273" i="29"/>
  <c r="F274" i="29"/>
  <c r="F275" i="29"/>
  <c r="F276" i="29"/>
  <c r="F277" i="29"/>
  <c r="F278" i="29"/>
  <c r="F279" i="29"/>
  <c r="F280" i="29"/>
  <c r="F281" i="29"/>
  <c r="F282" i="29"/>
  <c r="F283" i="29"/>
  <c r="F284" i="29"/>
  <c r="F285" i="29"/>
  <c r="F286" i="29"/>
  <c r="F287" i="29"/>
  <c r="F288" i="29"/>
  <c r="F289" i="29"/>
  <c r="F290" i="29"/>
  <c r="F291" i="29"/>
  <c r="F292" i="29"/>
  <c r="F293" i="29"/>
  <c r="F294" i="29"/>
  <c r="F295" i="29"/>
  <c r="F296" i="29"/>
  <c r="F297" i="29"/>
  <c r="F298" i="29"/>
  <c r="F299" i="29"/>
  <c r="F300" i="29"/>
  <c r="F301" i="29"/>
  <c r="F302" i="29"/>
  <c r="F303" i="29"/>
  <c r="F304" i="29"/>
  <c r="F305" i="29"/>
  <c r="F306" i="29"/>
  <c r="F307" i="29"/>
  <c r="F308" i="29"/>
  <c r="F309" i="29"/>
  <c r="F310" i="29"/>
  <c r="F311" i="29"/>
  <c r="F312" i="29"/>
  <c r="F313" i="29"/>
  <c r="F314" i="29"/>
  <c r="F315" i="29"/>
  <c r="F316" i="29"/>
  <c r="F317" i="29"/>
  <c r="F318" i="29"/>
  <c r="F319" i="29"/>
  <c r="F320" i="29"/>
  <c r="F321" i="29"/>
  <c r="F322" i="29"/>
  <c r="F323" i="29"/>
  <c r="F324" i="29"/>
  <c r="F325" i="29"/>
  <c r="F326" i="29"/>
  <c r="F327" i="29"/>
  <c r="F328" i="29"/>
  <c r="F329" i="29"/>
  <c r="F330" i="29"/>
  <c r="F331" i="29"/>
  <c r="F332" i="29"/>
  <c r="F333" i="29"/>
  <c r="F334" i="29"/>
  <c r="F335" i="29"/>
  <c r="F336" i="29"/>
  <c r="F337" i="29"/>
  <c r="F338" i="29"/>
  <c r="F339" i="29"/>
  <c r="F340" i="29"/>
  <c r="F341" i="29"/>
  <c r="F342" i="29"/>
  <c r="F343" i="29"/>
  <c r="F344" i="29"/>
  <c r="F345" i="29"/>
  <c r="F346" i="29"/>
  <c r="F347" i="29"/>
  <c r="F348" i="29"/>
  <c r="F349" i="29"/>
  <c r="F350" i="29"/>
  <c r="F351" i="29"/>
  <c r="F352" i="29"/>
  <c r="F353" i="29"/>
  <c r="F354" i="29"/>
  <c r="F355" i="29"/>
  <c r="F356" i="29"/>
  <c r="F357" i="29"/>
  <c r="F358" i="29"/>
  <c r="F359" i="29"/>
  <c r="F360" i="29"/>
  <c r="F361" i="29"/>
  <c r="F362" i="29"/>
  <c r="F363" i="29"/>
  <c r="F364" i="29"/>
  <c r="F365" i="29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D2" i="33"/>
  <c r="D3" i="33"/>
  <c r="D4" i="33"/>
  <c r="D5" i="33"/>
  <c r="D6" i="33"/>
  <c r="D7" i="33"/>
  <c r="D8" i="33"/>
  <c r="D9" i="33"/>
  <c r="D10" i="33"/>
  <c r="D11" i="33"/>
  <c r="D12" i="33"/>
  <c r="D13" i="33"/>
  <c r="D14" i="33"/>
  <c r="D15" i="33"/>
  <c r="D16" i="33"/>
  <c r="D18" i="33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B3" i="33"/>
  <c r="B4" i="33"/>
  <c r="B5" i="33"/>
  <c r="B6" i="33"/>
  <c r="B7" i="33"/>
  <c r="B8" i="33"/>
  <c r="B9" i="33"/>
  <c r="B10" i="33"/>
  <c r="B11" i="33"/>
  <c r="B12" i="33"/>
  <c r="B13" i="33"/>
  <c r="B14" i="33"/>
  <c r="B15" i="33"/>
  <c r="B16" i="33"/>
  <c r="B18" i="33"/>
  <c r="X4" i="32"/>
  <c r="Y4" i="32"/>
  <c r="AO4" i="32"/>
  <c r="X5" i="32"/>
  <c r="Y5" i="32"/>
  <c r="AO5" i="32"/>
  <c r="X6" i="32"/>
  <c r="Y6" i="32"/>
  <c r="AO6" i="32"/>
  <c r="X7" i="32"/>
  <c r="Y7" i="32"/>
  <c r="AO7" i="32"/>
  <c r="X8" i="32"/>
  <c r="Y8" i="32"/>
  <c r="AO8" i="32"/>
  <c r="X9" i="32"/>
  <c r="Y9" i="32"/>
  <c r="AO9" i="32"/>
  <c r="X10" i="32"/>
  <c r="Y10" i="32"/>
  <c r="AO10" i="32"/>
  <c r="X11" i="32"/>
  <c r="Y11" i="32"/>
  <c r="AO11" i="32"/>
  <c r="X12" i="32"/>
  <c r="Y12" i="32"/>
  <c r="AO12" i="32"/>
  <c r="X13" i="32"/>
  <c r="Y13" i="32"/>
  <c r="AO13" i="32"/>
  <c r="X14" i="32"/>
  <c r="Y14" i="32"/>
  <c r="AO14" i="32"/>
  <c r="X15" i="32"/>
  <c r="Y15" i="32"/>
  <c r="AO15" i="32"/>
  <c r="X16" i="32"/>
  <c r="Y16" i="32"/>
  <c r="AO16" i="32"/>
  <c r="X17" i="32"/>
  <c r="Y17" i="32"/>
  <c r="AO17" i="32"/>
  <c r="X18" i="32"/>
  <c r="Y18" i="32"/>
  <c r="AO18" i="32"/>
  <c r="X19" i="32"/>
  <c r="Y19" i="32"/>
  <c r="AO19" i="32"/>
  <c r="X20" i="32"/>
  <c r="Y20" i="32"/>
  <c r="AO20" i="32"/>
  <c r="X21" i="32"/>
  <c r="Y21" i="32"/>
  <c r="AO21" i="32"/>
  <c r="X22" i="32"/>
  <c r="Y22" i="32"/>
  <c r="AO22" i="32"/>
  <c r="X23" i="32"/>
  <c r="Y23" i="32"/>
  <c r="AO23" i="32"/>
  <c r="X24" i="32"/>
  <c r="Y24" i="32"/>
  <c r="AO24" i="32"/>
  <c r="X25" i="32"/>
  <c r="Y25" i="32"/>
  <c r="AO25" i="32"/>
  <c r="X26" i="32"/>
  <c r="Y26" i="32"/>
  <c r="AO26" i="32"/>
  <c r="X27" i="32"/>
  <c r="Y27" i="32"/>
  <c r="AO27" i="32"/>
  <c r="X28" i="32"/>
  <c r="Y28" i="32"/>
  <c r="AO28" i="32"/>
  <c r="X29" i="32"/>
  <c r="Y29" i="32"/>
  <c r="AO29" i="32"/>
  <c r="X30" i="32"/>
  <c r="Y30" i="32"/>
  <c r="AO30" i="32"/>
  <c r="X31" i="32"/>
  <c r="Y31" i="32"/>
  <c r="AO31" i="32"/>
  <c r="X32" i="32"/>
  <c r="Y32" i="32"/>
  <c r="AO32" i="32"/>
  <c r="X33" i="32"/>
  <c r="Y33" i="32"/>
  <c r="AO33" i="32"/>
  <c r="X34" i="32"/>
  <c r="Y34" i="32"/>
  <c r="AO34" i="32"/>
  <c r="X35" i="32"/>
  <c r="Y35" i="32"/>
  <c r="AO35" i="32"/>
  <c r="X36" i="32"/>
  <c r="Y36" i="32"/>
  <c r="AO36" i="32"/>
  <c r="X37" i="32"/>
  <c r="Y37" i="32"/>
  <c r="AO37" i="32"/>
  <c r="X38" i="32"/>
  <c r="Y38" i="32"/>
  <c r="AO38" i="32"/>
  <c r="X39" i="32"/>
  <c r="Y39" i="32"/>
  <c r="AO39" i="32"/>
  <c r="X40" i="32"/>
  <c r="Y40" i="32"/>
  <c r="AO40" i="32"/>
  <c r="X41" i="32"/>
  <c r="Y41" i="32"/>
  <c r="AO41" i="32"/>
  <c r="X42" i="32"/>
  <c r="Y42" i="32"/>
  <c r="AO42" i="32"/>
  <c r="X43" i="32"/>
  <c r="Y43" i="32"/>
  <c r="AO43" i="32"/>
  <c r="X44" i="32"/>
  <c r="Y44" i="32"/>
  <c r="AO44" i="32"/>
  <c r="X45" i="32"/>
  <c r="Y45" i="32"/>
  <c r="AO45" i="32"/>
  <c r="X46" i="32"/>
  <c r="Y46" i="32"/>
  <c r="AO46" i="32"/>
  <c r="X47" i="32"/>
  <c r="Y47" i="32"/>
  <c r="AO47" i="32"/>
  <c r="X48" i="32"/>
  <c r="Y48" i="32"/>
  <c r="AO48" i="32"/>
  <c r="X49" i="32"/>
  <c r="Y49" i="32"/>
  <c r="AO49" i="32"/>
  <c r="X50" i="32"/>
  <c r="Y50" i="32"/>
  <c r="AO50" i="32"/>
  <c r="X51" i="32"/>
  <c r="Y51" i="32"/>
  <c r="AO51" i="32"/>
  <c r="X52" i="32"/>
  <c r="Y52" i="32"/>
  <c r="AO52" i="32"/>
  <c r="X53" i="32"/>
  <c r="Y53" i="32"/>
  <c r="AO53" i="32"/>
  <c r="X54" i="32"/>
  <c r="Y54" i="32"/>
  <c r="AO54" i="32"/>
  <c r="X55" i="32"/>
  <c r="Y55" i="32"/>
  <c r="AO55" i="32"/>
  <c r="X56" i="32"/>
  <c r="Y56" i="32"/>
  <c r="AO56" i="32"/>
  <c r="X57" i="32"/>
  <c r="Y57" i="32"/>
  <c r="AO57" i="32"/>
  <c r="X58" i="32"/>
  <c r="Y58" i="32"/>
  <c r="AO58" i="32"/>
  <c r="X59" i="32"/>
  <c r="Y59" i="32"/>
  <c r="AO59" i="32"/>
  <c r="X60" i="32"/>
  <c r="Y60" i="32"/>
  <c r="AO60" i="32"/>
  <c r="X61" i="32"/>
  <c r="Y61" i="32"/>
  <c r="AO61" i="32"/>
  <c r="X62" i="32"/>
  <c r="Y62" i="32"/>
  <c r="AO62" i="32"/>
  <c r="X63" i="32"/>
  <c r="Y63" i="32"/>
  <c r="AO63" i="32"/>
  <c r="X64" i="32"/>
  <c r="Y64" i="32"/>
  <c r="AO64" i="32"/>
  <c r="X65" i="32"/>
  <c r="Y65" i="32"/>
  <c r="AO65" i="32"/>
  <c r="X66" i="32"/>
  <c r="Y66" i="32"/>
  <c r="AO66" i="32"/>
  <c r="X67" i="32"/>
  <c r="Y67" i="32"/>
  <c r="AO67" i="32"/>
  <c r="X68" i="32"/>
  <c r="Y68" i="32"/>
  <c r="AO68" i="32"/>
  <c r="X69" i="32"/>
  <c r="Y69" i="32"/>
  <c r="AO69" i="32"/>
  <c r="X70" i="32"/>
  <c r="Y70" i="32"/>
  <c r="AO70" i="32"/>
  <c r="X71" i="32"/>
  <c r="Y71" i="32"/>
  <c r="AO71" i="32"/>
  <c r="X72" i="32"/>
  <c r="Y72" i="32"/>
  <c r="AO72" i="32"/>
  <c r="X73" i="32"/>
  <c r="Y73" i="32"/>
  <c r="AO73" i="32"/>
  <c r="X74" i="32"/>
  <c r="Y74" i="32"/>
  <c r="AO74" i="32"/>
  <c r="X75" i="32"/>
  <c r="Y75" i="32"/>
  <c r="AO75" i="32"/>
  <c r="X76" i="32"/>
  <c r="Y76" i="32"/>
  <c r="AO76" i="32"/>
  <c r="X77" i="32"/>
  <c r="Y77" i="32"/>
  <c r="AO77" i="32"/>
  <c r="X78" i="32"/>
  <c r="Y78" i="32"/>
  <c r="AO78" i="32"/>
  <c r="X79" i="32"/>
  <c r="Y79" i="32"/>
  <c r="AO79" i="32"/>
  <c r="X80" i="32"/>
  <c r="Y80" i="32"/>
  <c r="AO80" i="32"/>
  <c r="X81" i="32"/>
  <c r="Y81" i="32"/>
  <c r="AO81" i="32"/>
  <c r="X82" i="32"/>
  <c r="Y82" i="32"/>
  <c r="AO82" i="32"/>
  <c r="X83" i="32"/>
  <c r="Y83" i="32"/>
  <c r="AO83" i="32"/>
  <c r="X84" i="32"/>
  <c r="Y84" i="32"/>
  <c r="AO84" i="32"/>
  <c r="X85" i="32"/>
  <c r="Y85" i="32"/>
  <c r="AO85" i="32"/>
  <c r="X86" i="32"/>
  <c r="Y86" i="32"/>
  <c r="AO86" i="32"/>
  <c r="X87" i="32"/>
  <c r="Y87" i="32"/>
  <c r="AO87" i="32"/>
  <c r="X88" i="32"/>
  <c r="Y88" i="32"/>
  <c r="AO88" i="32"/>
  <c r="X89" i="32"/>
  <c r="Y89" i="32"/>
  <c r="AO89" i="32"/>
  <c r="X90" i="32"/>
  <c r="Y90" i="32"/>
  <c r="AO90" i="32"/>
  <c r="X91" i="32"/>
  <c r="Y91" i="32"/>
  <c r="AO91" i="32"/>
  <c r="X92" i="32"/>
  <c r="Y92" i="32"/>
  <c r="AO92" i="32"/>
  <c r="X93" i="32"/>
  <c r="Y93" i="32"/>
  <c r="AO93" i="32"/>
  <c r="X94" i="32"/>
  <c r="Y94" i="32"/>
  <c r="AO94" i="32"/>
  <c r="X95" i="32"/>
  <c r="Y95" i="32"/>
  <c r="AO95" i="32"/>
  <c r="X96" i="32"/>
  <c r="Y96" i="32"/>
  <c r="AO96" i="32"/>
  <c r="X97" i="32"/>
  <c r="Y97" i="32"/>
  <c r="AO97" i="32"/>
  <c r="X98" i="32"/>
  <c r="Y98" i="32"/>
  <c r="AO98" i="32"/>
  <c r="X99" i="32"/>
  <c r="Y99" i="32"/>
  <c r="AO99" i="32"/>
  <c r="X100" i="32"/>
  <c r="Y100" i="32"/>
  <c r="AO100" i="32"/>
  <c r="X101" i="32"/>
  <c r="Y101" i="32"/>
  <c r="AO101" i="32"/>
  <c r="X102" i="32"/>
  <c r="Y102" i="32"/>
  <c r="AO102" i="32"/>
  <c r="X103" i="32"/>
  <c r="Y103" i="32"/>
  <c r="AO103" i="32"/>
  <c r="X104" i="32"/>
  <c r="Y104" i="32"/>
  <c r="AO104" i="32"/>
  <c r="X105" i="32"/>
  <c r="Y105" i="32"/>
  <c r="AO105" i="32"/>
  <c r="X106" i="32"/>
  <c r="Y106" i="32"/>
  <c r="AO106" i="32"/>
  <c r="X107" i="32"/>
  <c r="Y107" i="32"/>
  <c r="AO107" i="32"/>
  <c r="X108" i="32"/>
  <c r="Y108" i="32"/>
  <c r="AO108" i="32"/>
  <c r="X109" i="32"/>
  <c r="Y109" i="32"/>
  <c r="AO109" i="32"/>
  <c r="X110" i="32"/>
  <c r="Y110" i="32"/>
  <c r="AO110" i="32"/>
  <c r="X111" i="32"/>
  <c r="Y111" i="32"/>
  <c r="AO111" i="32"/>
  <c r="X112" i="32"/>
  <c r="Y112" i="32"/>
  <c r="AO112" i="32"/>
  <c r="X113" i="32"/>
  <c r="Y113" i="32"/>
  <c r="AO113" i="32"/>
  <c r="X114" i="32"/>
  <c r="Y114" i="32"/>
  <c r="AO114" i="32"/>
  <c r="X115" i="32"/>
  <c r="Y115" i="32"/>
  <c r="AO115" i="32"/>
  <c r="X116" i="32"/>
  <c r="Y116" i="32"/>
  <c r="AO116" i="32"/>
  <c r="X117" i="32"/>
  <c r="Y117" i="32"/>
  <c r="AO117" i="32"/>
  <c r="X118" i="32"/>
  <c r="Y118" i="32"/>
  <c r="AO118" i="32"/>
  <c r="X119" i="32"/>
  <c r="Y119" i="32"/>
  <c r="AO119" i="32"/>
  <c r="X120" i="32"/>
  <c r="Y120" i="32"/>
  <c r="AO120" i="32"/>
  <c r="X121" i="32"/>
  <c r="Y121" i="32"/>
  <c r="AO121" i="32"/>
  <c r="X122" i="32"/>
  <c r="Y122" i="32"/>
  <c r="AO122" i="32"/>
  <c r="X123" i="32"/>
  <c r="Y123" i="32"/>
  <c r="AO123" i="32"/>
  <c r="X124" i="32"/>
  <c r="Y124" i="32"/>
  <c r="AO124" i="32"/>
  <c r="X125" i="32"/>
  <c r="Y125" i="32"/>
  <c r="AO125" i="32"/>
  <c r="X126" i="32"/>
  <c r="Y126" i="32"/>
  <c r="AO126" i="32"/>
  <c r="X127" i="32"/>
  <c r="Y127" i="32"/>
  <c r="AO127" i="32"/>
  <c r="X128" i="32"/>
  <c r="Y128" i="32"/>
  <c r="AO128" i="32"/>
  <c r="X129" i="32"/>
  <c r="Y129" i="32"/>
  <c r="AO129" i="32"/>
  <c r="X130" i="32"/>
  <c r="Y130" i="32"/>
  <c r="AO130" i="32"/>
  <c r="X131" i="32"/>
  <c r="Y131" i="32"/>
  <c r="AO131" i="32"/>
  <c r="X132" i="32"/>
  <c r="Y132" i="32"/>
  <c r="AO132" i="32"/>
  <c r="X133" i="32"/>
  <c r="Y133" i="32"/>
  <c r="AO133" i="32"/>
  <c r="X134" i="32"/>
  <c r="Y134" i="32"/>
  <c r="AO134" i="32"/>
  <c r="X135" i="32"/>
  <c r="Y135" i="32"/>
  <c r="AO135" i="32"/>
  <c r="X136" i="32"/>
  <c r="Y136" i="32"/>
  <c r="AO136" i="32"/>
  <c r="X137" i="32"/>
  <c r="Y137" i="32"/>
  <c r="AO137" i="32"/>
  <c r="X138" i="32"/>
  <c r="Y138" i="32"/>
  <c r="AO138" i="32"/>
  <c r="X139" i="32"/>
  <c r="Y139" i="32"/>
  <c r="AO139" i="32"/>
  <c r="X140" i="32"/>
  <c r="Y140" i="32"/>
  <c r="AO140" i="32"/>
  <c r="X141" i="32"/>
  <c r="Y141" i="32"/>
  <c r="AO141" i="32"/>
  <c r="X142" i="32"/>
  <c r="Y142" i="32"/>
  <c r="AO142" i="32"/>
  <c r="X143" i="32"/>
  <c r="Y143" i="32"/>
  <c r="AO143" i="32"/>
  <c r="X144" i="32"/>
  <c r="Y144" i="32"/>
  <c r="AO144" i="32"/>
  <c r="X145" i="32"/>
  <c r="Y145" i="32"/>
  <c r="AO145" i="32"/>
  <c r="X146" i="32"/>
  <c r="Y146" i="32"/>
  <c r="AO146" i="32"/>
  <c r="X147" i="32"/>
  <c r="Y147" i="32"/>
  <c r="AO147" i="32"/>
  <c r="X148" i="32"/>
  <c r="Y148" i="32"/>
  <c r="AO148" i="32"/>
  <c r="X149" i="32"/>
  <c r="Y149" i="32"/>
  <c r="AO149" i="32"/>
  <c r="X150" i="32"/>
  <c r="Y150" i="32"/>
  <c r="AO150" i="32"/>
  <c r="X151" i="32"/>
  <c r="Y151" i="32"/>
  <c r="AO151" i="32"/>
  <c r="X152" i="32"/>
  <c r="Y152" i="32"/>
  <c r="AO152" i="32"/>
  <c r="X153" i="32"/>
  <c r="Y153" i="32"/>
  <c r="AO153" i="32"/>
  <c r="X154" i="32"/>
  <c r="Y154" i="32"/>
  <c r="AO154" i="32"/>
  <c r="X155" i="32"/>
  <c r="Y155" i="32"/>
  <c r="AO155" i="32"/>
  <c r="X156" i="32"/>
  <c r="Y156" i="32"/>
  <c r="AO156" i="32"/>
  <c r="X157" i="32"/>
  <c r="Y157" i="32"/>
  <c r="AO157" i="32"/>
  <c r="X158" i="32"/>
  <c r="Y158" i="32"/>
  <c r="AO158" i="32"/>
  <c r="X159" i="32"/>
  <c r="Y159" i="32"/>
  <c r="AO159" i="32"/>
  <c r="X160" i="32"/>
  <c r="Y160" i="32"/>
  <c r="AO160" i="32"/>
  <c r="X161" i="32"/>
  <c r="Y161" i="32"/>
  <c r="AO161" i="32"/>
  <c r="X162" i="32"/>
  <c r="Y162" i="32"/>
  <c r="AO162" i="32"/>
  <c r="X163" i="32"/>
  <c r="Y163" i="32"/>
  <c r="AO163" i="32"/>
  <c r="X164" i="32"/>
  <c r="Y164" i="32"/>
  <c r="AO164" i="32"/>
  <c r="X165" i="32"/>
  <c r="Y165" i="32"/>
  <c r="AO165" i="32"/>
  <c r="X166" i="32"/>
  <c r="Y166" i="32"/>
  <c r="AO166" i="32"/>
  <c r="X167" i="32"/>
  <c r="Y167" i="32"/>
  <c r="AO167" i="32"/>
  <c r="X168" i="32"/>
  <c r="Y168" i="32"/>
  <c r="AO168" i="32"/>
  <c r="X169" i="32"/>
  <c r="Y169" i="32"/>
  <c r="AO169" i="32"/>
  <c r="X170" i="32"/>
  <c r="Y170" i="32"/>
  <c r="AO170" i="32"/>
  <c r="X171" i="32"/>
  <c r="Y171" i="32"/>
  <c r="AO171" i="32"/>
  <c r="X172" i="32"/>
  <c r="Y172" i="32"/>
  <c r="AO172" i="32"/>
  <c r="X173" i="32"/>
  <c r="Y173" i="32"/>
  <c r="AO173" i="32"/>
  <c r="X174" i="32"/>
  <c r="Y174" i="32"/>
  <c r="AO174" i="32"/>
  <c r="X175" i="32"/>
  <c r="Y175" i="32"/>
  <c r="AO175" i="32"/>
  <c r="X176" i="32"/>
  <c r="Y176" i="32"/>
  <c r="AO176" i="32"/>
  <c r="X177" i="32"/>
  <c r="Y177" i="32"/>
  <c r="AO177" i="32"/>
  <c r="X178" i="32"/>
  <c r="Y178" i="32"/>
  <c r="AO178" i="32"/>
  <c r="X179" i="32"/>
  <c r="Y179" i="32"/>
  <c r="AO179" i="32"/>
  <c r="X180" i="32"/>
  <c r="Y180" i="32"/>
  <c r="AO180" i="32"/>
  <c r="X181" i="32"/>
  <c r="Y181" i="32"/>
  <c r="AO181" i="32"/>
  <c r="X182" i="32"/>
  <c r="Y182" i="32"/>
  <c r="AO182" i="32"/>
  <c r="X183" i="32"/>
  <c r="Y183" i="32"/>
  <c r="AO183" i="32"/>
  <c r="X184" i="32"/>
  <c r="Y184" i="32"/>
  <c r="AO184" i="32"/>
  <c r="X185" i="32"/>
  <c r="Y185" i="32"/>
  <c r="AO185" i="32"/>
  <c r="X186" i="32"/>
  <c r="Y186" i="32"/>
  <c r="AO186" i="32"/>
  <c r="X187" i="32"/>
  <c r="Y187" i="32"/>
  <c r="AO187" i="32"/>
  <c r="X188" i="32"/>
  <c r="Y188" i="32"/>
  <c r="AO188" i="32"/>
  <c r="X189" i="32"/>
  <c r="Y189" i="32"/>
  <c r="AO189" i="32"/>
  <c r="X190" i="32"/>
  <c r="Y190" i="32"/>
  <c r="AO190" i="32"/>
  <c r="X191" i="32"/>
  <c r="Y191" i="32"/>
  <c r="AO191" i="32"/>
  <c r="X192" i="32"/>
  <c r="Y192" i="32"/>
  <c r="AO192" i="32"/>
  <c r="X193" i="32"/>
  <c r="Y193" i="32"/>
  <c r="AO193" i="32"/>
  <c r="X194" i="32"/>
  <c r="Y194" i="32"/>
  <c r="AO194" i="32"/>
  <c r="X195" i="32"/>
  <c r="Y195" i="32"/>
  <c r="AO195" i="32"/>
  <c r="X196" i="32"/>
  <c r="Y196" i="32"/>
  <c r="AO196" i="32"/>
  <c r="X197" i="32"/>
  <c r="Y197" i="32"/>
  <c r="AO197" i="32"/>
  <c r="X198" i="32"/>
  <c r="Y198" i="32"/>
  <c r="AO198" i="32"/>
  <c r="X199" i="32"/>
  <c r="Y199" i="32"/>
  <c r="AO199" i="32"/>
  <c r="X200" i="32"/>
  <c r="Y200" i="32"/>
  <c r="AO200" i="32"/>
  <c r="X201" i="32"/>
  <c r="Y201" i="32"/>
  <c r="AO201" i="32"/>
  <c r="X202" i="32"/>
  <c r="Y202" i="32"/>
  <c r="AO202" i="32"/>
  <c r="X203" i="32"/>
  <c r="Y203" i="32"/>
  <c r="AO203" i="32"/>
  <c r="X204" i="32"/>
  <c r="Y204" i="32"/>
  <c r="AO204" i="32"/>
  <c r="X205" i="32"/>
  <c r="Y205" i="32"/>
  <c r="AO205" i="32"/>
  <c r="X206" i="32"/>
  <c r="Y206" i="32"/>
  <c r="AO206" i="32"/>
  <c r="X207" i="32"/>
  <c r="Y207" i="32"/>
  <c r="AO207" i="32"/>
  <c r="X208" i="32"/>
  <c r="Y208" i="32"/>
  <c r="AO208" i="32"/>
  <c r="X209" i="32"/>
  <c r="Y209" i="32"/>
  <c r="AO209" i="32"/>
  <c r="X210" i="32"/>
  <c r="Y210" i="32"/>
  <c r="AO210" i="32"/>
  <c r="X211" i="32"/>
  <c r="Y211" i="32"/>
  <c r="AO211" i="32"/>
  <c r="X212" i="32"/>
  <c r="Y212" i="32"/>
  <c r="AO212" i="32"/>
  <c r="X213" i="32"/>
  <c r="Y213" i="32"/>
  <c r="AO213" i="32"/>
  <c r="X214" i="32"/>
  <c r="Y214" i="32"/>
  <c r="AO214" i="32"/>
  <c r="X215" i="32"/>
  <c r="Y215" i="32"/>
  <c r="AO215" i="32"/>
  <c r="X216" i="32"/>
  <c r="Y216" i="32"/>
  <c r="AO216" i="32"/>
  <c r="X217" i="32"/>
  <c r="Y217" i="32"/>
  <c r="AO217" i="32"/>
  <c r="X218" i="32"/>
  <c r="Y218" i="32"/>
  <c r="AO218" i="32"/>
  <c r="X219" i="32"/>
  <c r="Y219" i="32"/>
  <c r="AO219" i="32"/>
  <c r="X220" i="32"/>
  <c r="Y220" i="32"/>
  <c r="AO220" i="32"/>
  <c r="X221" i="32"/>
  <c r="Y221" i="32"/>
  <c r="AO221" i="32"/>
  <c r="X222" i="32"/>
  <c r="Y222" i="32"/>
  <c r="AO222" i="32"/>
  <c r="X223" i="32"/>
  <c r="Y223" i="32"/>
  <c r="AO223" i="32"/>
  <c r="X224" i="32"/>
  <c r="Y224" i="32"/>
  <c r="AO224" i="32"/>
  <c r="X225" i="32"/>
  <c r="Y225" i="32"/>
  <c r="AO225" i="32"/>
  <c r="X226" i="32"/>
  <c r="Y226" i="32"/>
  <c r="AO226" i="32"/>
  <c r="X227" i="32"/>
  <c r="Y227" i="32"/>
  <c r="AO227" i="32"/>
  <c r="X228" i="32"/>
  <c r="Y228" i="32"/>
  <c r="AO228" i="32"/>
  <c r="X229" i="32"/>
  <c r="Y229" i="32"/>
  <c r="AO229" i="32"/>
  <c r="X230" i="32"/>
  <c r="Y230" i="32"/>
  <c r="AO230" i="32"/>
  <c r="X231" i="32"/>
  <c r="Y231" i="32"/>
  <c r="AO231" i="32"/>
  <c r="X232" i="32"/>
  <c r="Y232" i="32"/>
  <c r="AO232" i="32"/>
  <c r="X233" i="32"/>
  <c r="Y233" i="32"/>
  <c r="AO233" i="32"/>
  <c r="X234" i="32"/>
  <c r="Y234" i="32"/>
  <c r="AO234" i="32"/>
  <c r="X235" i="32"/>
  <c r="Y235" i="32"/>
  <c r="AO235" i="32"/>
  <c r="X236" i="32"/>
  <c r="Y236" i="32"/>
  <c r="AO236" i="32"/>
  <c r="X237" i="32"/>
  <c r="Y237" i="32"/>
  <c r="AO237" i="32"/>
  <c r="X238" i="32"/>
  <c r="Y238" i="32"/>
  <c r="AO238" i="32"/>
  <c r="X239" i="32"/>
  <c r="Y239" i="32"/>
  <c r="AO239" i="32"/>
  <c r="X240" i="32"/>
  <c r="Y240" i="32"/>
  <c r="AO240" i="32"/>
  <c r="X241" i="32"/>
  <c r="Y241" i="32"/>
  <c r="AO241" i="32"/>
  <c r="X242" i="32"/>
  <c r="Y242" i="32"/>
  <c r="AO242" i="32"/>
  <c r="X243" i="32"/>
  <c r="Y243" i="32"/>
  <c r="AO243" i="32"/>
  <c r="X244" i="32"/>
  <c r="Y244" i="32"/>
  <c r="AO244" i="32"/>
  <c r="X245" i="32"/>
  <c r="Y245" i="32"/>
  <c r="AO245" i="32"/>
  <c r="X246" i="32"/>
  <c r="Y246" i="32"/>
  <c r="AO246" i="32"/>
  <c r="X247" i="32"/>
  <c r="Y247" i="32"/>
  <c r="AO247" i="32"/>
  <c r="X248" i="32"/>
  <c r="Y248" i="32"/>
  <c r="AO248" i="32"/>
  <c r="X249" i="32"/>
  <c r="Y249" i="32"/>
  <c r="AO249" i="32"/>
  <c r="X250" i="32"/>
  <c r="Y250" i="32"/>
  <c r="AO250" i="32"/>
  <c r="X251" i="32"/>
  <c r="Y251" i="32"/>
  <c r="AO251" i="32"/>
  <c r="X252" i="32"/>
  <c r="Y252" i="32"/>
  <c r="AO252" i="32"/>
  <c r="X253" i="32"/>
  <c r="Y253" i="32"/>
  <c r="AO253" i="32"/>
  <c r="X254" i="32"/>
  <c r="Y254" i="32"/>
  <c r="AO254" i="32"/>
  <c r="X255" i="32"/>
  <c r="Y255" i="32"/>
  <c r="AO255" i="32"/>
  <c r="X256" i="32"/>
  <c r="Y256" i="32"/>
  <c r="AO256" i="32"/>
  <c r="X257" i="32"/>
  <c r="Y257" i="32"/>
  <c r="AO257" i="32"/>
  <c r="X258" i="32"/>
  <c r="Y258" i="32"/>
  <c r="AO258" i="32"/>
  <c r="X259" i="32"/>
  <c r="Y259" i="32"/>
  <c r="AO259" i="32"/>
  <c r="X260" i="32"/>
  <c r="Y260" i="32"/>
  <c r="AO260" i="32"/>
  <c r="X261" i="32"/>
  <c r="Y261" i="32"/>
  <c r="AO261" i="32"/>
  <c r="X262" i="32"/>
  <c r="Y262" i="32"/>
  <c r="AO262" i="32"/>
  <c r="X263" i="32"/>
  <c r="Y263" i="32"/>
  <c r="AO263" i="32"/>
  <c r="X264" i="32"/>
  <c r="Y264" i="32"/>
  <c r="AO264" i="32"/>
  <c r="X265" i="32"/>
  <c r="Y265" i="32"/>
  <c r="AO265" i="32"/>
  <c r="X266" i="32"/>
  <c r="Y266" i="32"/>
  <c r="AO266" i="32"/>
  <c r="X267" i="32"/>
  <c r="Y267" i="32"/>
  <c r="AO267" i="32"/>
  <c r="X268" i="32"/>
  <c r="Y268" i="32"/>
  <c r="AO268" i="32"/>
  <c r="X269" i="32"/>
  <c r="Y269" i="32"/>
  <c r="AO269" i="32"/>
  <c r="X270" i="32"/>
  <c r="Y270" i="32"/>
  <c r="AO270" i="32"/>
  <c r="X271" i="32"/>
  <c r="Y271" i="32"/>
  <c r="AO271" i="32"/>
  <c r="X272" i="32"/>
  <c r="Y272" i="32"/>
  <c r="AO272" i="32"/>
  <c r="X273" i="32"/>
  <c r="Y273" i="32"/>
  <c r="AO273" i="32"/>
  <c r="X274" i="32"/>
  <c r="Y274" i="32"/>
  <c r="AO274" i="32"/>
  <c r="X275" i="32"/>
  <c r="Y275" i="32"/>
  <c r="AO275" i="32"/>
  <c r="X276" i="32"/>
  <c r="Y276" i="32"/>
  <c r="AO276" i="32"/>
  <c r="X277" i="32"/>
  <c r="Y277" i="32"/>
  <c r="AO277" i="32"/>
  <c r="X278" i="32"/>
  <c r="Y278" i="32"/>
  <c r="AO278" i="32"/>
  <c r="X279" i="32"/>
  <c r="Y279" i="32"/>
  <c r="AO279" i="32"/>
  <c r="X280" i="32"/>
  <c r="Y280" i="32"/>
  <c r="AO280" i="32"/>
  <c r="X281" i="32"/>
  <c r="Y281" i="32"/>
  <c r="AO281" i="32"/>
  <c r="X282" i="32"/>
  <c r="Y282" i="32"/>
  <c r="AO282" i="32"/>
  <c r="X283" i="32"/>
  <c r="Y283" i="32"/>
  <c r="AO283" i="32"/>
  <c r="X284" i="32"/>
  <c r="Y284" i="32"/>
  <c r="AO284" i="32"/>
  <c r="X285" i="32"/>
  <c r="Y285" i="32"/>
  <c r="AO285" i="32"/>
  <c r="X286" i="32"/>
  <c r="Y286" i="32"/>
  <c r="AO286" i="32"/>
  <c r="X287" i="32"/>
  <c r="Y287" i="32"/>
  <c r="AO287" i="32"/>
  <c r="X288" i="32"/>
  <c r="Y288" i="32"/>
  <c r="AO288" i="32"/>
  <c r="X289" i="32"/>
  <c r="Y289" i="32"/>
  <c r="AO289" i="32"/>
  <c r="X290" i="32"/>
  <c r="Y290" i="32"/>
  <c r="AO290" i="32"/>
  <c r="X291" i="32"/>
  <c r="Y291" i="32"/>
  <c r="AO291" i="32"/>
  <c r="X292" i="32"/>
  <c r="Y292" i="32"/>
  <c r="AO292" i="32"/>
  <c r="X293" i="32"/>
  <c r="Y293" i="32"/>
  <c r="AO293" i="32"/>
  <c r="X294" i="32"/>
  <c r="Y294" i="32"/>
  <c r="AO294" i="32"/>
  <c r="X295" i="32"/>
  <c r="Y295" i="32"/>
  <c r="AO295" i="32"/>
  <c r="X296" i="32"/>
  <c r="Y296" i="32"/>
  <c r="AO296" i="32"/>
  <c r="X297" i="32"/>
  <c r="Y297" i="32"/>
  <c r="AO297" i="32"/>
  <c r="X298" i="32"/>
  <c r="Y298" i="32"/>
  <c r="AO298" i="32"/>
  <c r="X299" i="32"/>
  <c r="Y299" i="32"/>
  <c r="AO299" i="32"/>
  <c r="X300" i="32"/>
  <c r="Y300" i="32"/>
  <c r="AO300" i="32"/>
  <c r="X301" i="32"/>
  <c r="Y301" i="32"/>
  <c r="AO301" i="32"/>
  <c r="X302" i="32"/>
  <c r="Y302" i="32"/>
  <c r="AO302" i="32"/>
  <c r="X303" i="32"/>
  <c r="Y303" i="32"/>
  <c r="AO303" i="32"/>
  <c r="X304" i="32"/>
  <c r="Y304" i="32"/>
  <c r="AO304" i="32"/>
  <c r="X305" i="32"/>
  <c r="Y305" i="32"/>
  <c r="AO305" i="32"/>
  <c r="X306" i="32"/>
  <c r="Y306" i="32"/>
  <c r="AO306" i="32"/>
  <c r="X307" i="32"/>
  <c r="Y307" i="32"/>
  <c r="AO307" i="32"/>
  <c r="X308" i="32"/>
  <c r="Y308" i="32"/>
  <c r="AO308" i="32"/>
  <c r="X309" i="32"/>
  <c r="Y309" i="32"/>
  <c r="AO309" i="32"/>
  <c r="X310" i="32"/>
  <c r="Y310" i="32"/>
  <c r="AO310" i="32"/>
  <c r="X311" i="32"/>
  <c r="Y311" i="32"/>
  <c r="AO311" i="32"/>
  <c r="X312" i="32"/>
  <c r="Y312" i="32"/>
  <c r="AO312" i="32"/>
  <c r="X313" i="32"/>
  <c r="Y313" i="32"/>
  <c r="AO313" i="32"/>
  <c r="X314" i="32"/>
  <c r="Y314" i="32"/>
  <c r="AO314" i="32"/>
  <c r="X315" i="32"/>
  <c r="Y315" i="32"/>
  <c r="AO315" i="32"/>
  <c r="X316" i="32"/>
  <c r="Y316" i="32"/>
  <c r="AO316" i="32"/>
  <c r="X317" i="32"/>
  <c r="Y317" i="32"/>
  <c r="AO317" i="32"/>
  <c r="X318" i="32"/>
  <c r="Y318" i="32"/>
  <c r="AO318" i="32"/>
  <c r="X319" i="32"/>
  <c r="Y319" i="32"/>
  <c r="AO319" i="32"/>
  <c r="X320" i="32"/>
  <c r="Y320" i="32"/>
  <c r="AO320" i="32"/>
  <c r="X321" i="32"/>
  <c r="Y321" i="32"/>
  <c r="AO321" i="32"/>
  <c r="X322" i="32"/>
  <c r="Y322" i="32"/>
  <c r="AO322" i="32"/>
  <c r="X323" i="32"/>
  <c r="Y323" i="32"/>
  <c r="AO323" i="32"/>
  <c r="X324" i="32"/>
  <c r="Y324" i="32"/>
  <c r="AO324" i="32"/>
  <c r="X325" i="32"/>
  <c r="Y325" i="32"/>
  <c r="AO325" i="32"/>
  <c r="X326" i="32"/>
  <c r="Y326" i="32"/>
  <c r="AO326" i="32"/>
  <c r="X327" i="32"/>
  <c r="Y327" i="32"/>
  <c r="AO327" i="32"/>
  <c r="X328" i="32"/>
  <c r="Y328" i="32"/>
  <c r="AO328" i="32"/>
  <c r="X329" i="32"/>
  <c r="Y329" i="32"/>
  <c r="AO329" i="32"/>
  <c r="X330" i="32"/>
  <c r="Y330" i="32"/>
  <c r="AO330" i="32"/>
  <c r="X331" i="32"/>
  <c r="Y331" i="32"/>
  <c r="AO331" i="32"/>
  <c r="X332" i="32"/>
  <c r="Y332" i="32"/>
  <c r="AO332" i="32"/>
  <c r="X333" i="32"/>
  <c r="Y333" i="32"/>
  <c r="AO333" i="32"/>
  <c r="X334" i="32"/>
  <c r="Y334" i="32"/>
  <c r="AO334" i="32"/>
  <c r="X335" i="32"/>
  <c r="Y335" i="32"/>
  <c r="AO335" i="32"/>
  <c r="X336" i="32"/>
  <c r="Y336" i="32"/>
  <c r="AO336" i="32"/>
  <c r="X337" i="32"/>
  <c r="Y337" i="32"/>
  <c r="AO337" i="32"/>
  <c r="X338" i="32"/>
  <c r="Y338" i="32"/>
  <c r="AO338" i="32"/>
  <c r="X339" i="32"/>
  <c r="Y339" i="32"/>
  <c r="AO339" i="32"/>
  <c r="X340" i="32"/>
  <c r="Y340" i="32"/>
  <c r="AO340" i="32"/>
  <c r="X341" i="32"/>
  <c r="Y341" i="32"/>
  <c r="AO341" i="32"/>
  <c r="X342" i="32"/>
  <c r="Y342" i="32"/>
  <c r="AO342" i="32"/>
  <c r="X343" i="32"/>
  <c r="Y343" i="32"/>
  <c r="AO343" i="32"/>
  <c r="X344" i="32"/>
  <c r="Y344" i="32"/>
  <c r="AO344" i="32"/>
  <c r="X345" i="32"/>
  <c r="Y345" i="32"/>
  <c r="AO345" i="32"/>
  <c r="X346" i="32"/>
  <c r="Y346" i="32"/>
  <c r="AO346" i="32"/>
  <c r="X347" i="32"/>
  <c r="Y347" i="32"/>
  <c r="AO347" i="32"/>
  <c r="X348" i="32"/>
  <c r="Y348" i="32"/>
  <c r="AO348" i="32"/>
  <c r="X349" i="32"/>
  <c r="Y349" i="32"/>
  <c r="AO349" i="32"/>
  <c r="X350" i="32"/>
  <c r="Y350" i="32"/>
  <c r="AO350" i="32"/>
  <c r="X351" i="32"/>
  <c r="Y351" i="32"/>
  <c r="AO351" i="32"/>
  <c r="X352" i="32"/>
  <c r="Y352" i="32"/>
  <c r="AO352" i="32"/>
  <c r="X353" i="32"/>
  <c r="Y353" i="32"/>
  <c r="AO353" i="32"/>
  <c r="X354" i="32"/>
  <c r="Y354" i="32"/>
  <c r="AO354" i="32"/>
  <c r="X355" i="32"/>
  <c r="Y355" i="32"/>
  <c r="AO355" i="32"/>
  <c r="X356" i="32"/>
  <c r="Y356" i="32"/>
  <c r="AO356" i="32"/>
  <c r="X357" i="32"/>
  <c r="Y357" i="32"/>
  <c r="AO357" i="32"/>
  <c r="X358" i="32"/>
  <c r="Y358" i="32"/>
  <c r="AO358" i="32"/>
  <c r="X359" i="32"/>
  <c r="Y359" i="32"/>
  <c r="AO359" i="32"/>
  <c r="AO361" i="32"/>
  <c r="AN4" i="32"/>
  <c r="AN5" i="32"/>
  <c r="AN6" i="32"/>
  <c r="AN7" i="32"/>
  <c r="AN8" i="32"/>
  <c r="AN9" i="32"/>
  <c r="AN10" i="32"/>
  <c r="AN11" i="32"/>
  <c r="AN12" i="32"/>
  <c r="AN13" i="32"/>
  <c r="AN14" i="32"/>
  <c r="AN15" i="32"/>
  <c r="AN16" i="32"/>
  <c r="AN17" i="32"/>
  <c r="AN18" i="32"/>
  <c r="AN19" i="32"/>
  <c r="AN20" i="32"/>
  <c r="AN21" i="32"/>
  <c r="AN22" i="32"/>
  <c r="AN23" i="32"/>
  <c r="AN24" i="32"/>
  <c r="AN25" i="32"/>
  <c r="AN26" i="32"/>
  <c r="AN27" i="32"/>
  <c r="AN28" i="32"/>
  <c r="AN29" i="32"/>
  <c r="AN30" i="32"/>
  <c r="AN31" i="32"/>
  <c r="AN32" i="32"/>
  <c r="AN33" i="32"/>
  <c r="AN34" i="32"/>
  <c r="AN35" i="32"/>
  <c r="AN36" i="32"/>
  <c r="AN37" i="32"/>
  <c r="AN38" i="32"/>
  <c r="AN39" i="32"/>
  <c r="AN40" i="32"/>
  <c r="AN41" i="32"/>
  <c r="AN42" i="32"/>
  <c r="AN43" i="32"/>
  <c r="AN44" i="32"/>
  <c r="AN45" i="32"/>
  <c r="AN46" i="32"/>
  <c r="AN47" i="32"/>
  <c r="AN48" i="32"/>
  <c r="AN49" i="32"/>
  <c r="AN50" i="32"/>
  <c r="AN51" i="32"/>
  <c r="AN52" i="32"/>
  <c r="AN53" i="32"/>
  <c r="AN54" i="32"/>
  <c r="AN55" i="32"/>
  <c r="AN56" i="32"/>
  <c r="AN57" i="32"/>
  <c r="AN58" i="32"/>
  <c r="AN59" i="32"/>
  <c r="AN60" i="32"/>
  <c r="AN61" i="32"/>
  <c r="AN62" i="32"/>
  <c r="AN63" i="32"/>
  <c r="AN64" i="32"/>
  <c r="AN65" i="32"/>
  <c r="AN66" i="32"/>
  <c r="AN67" i="32"/>
  <c r="AN68" i="32"/>
  <c r="AN69" i="32"/>
  <c r="AN70" i="32"/>
  <c r="AN71" i="32"/>
  <c r="AN72" i="32"/>
  <c r="AN73" i="32"/>
  <c r="AN74" i="32"/>
  <c r="AN75" i="32"/>
  <c r="AN76" i="32"/>
  <c r="AN77" i="32"/>
  <c r="AN78" i="32"/>
  <c r="AN79" i="32"/>
  <c r="AN80" i="32"/>
  <c r="AN81" i="32"/>
  <c r="AN82" i="32"/>
  <c r="AN83" i="32"/>
  <c r="AN84" i="32"/>
  <c r="AN85" i="32"/>
  <c r="AN86" i="32"/>
  <c r="AN87" i="32"/>
  <c r="AN88" i="32"/>
  <c r="AN89" i="32"/>
  <c r="AN90" i="32"/>
  <c r="AN91" i="32"/>
  <c r="AN92" i="32"/>
  <c r="AN93" i="32"/>
  <c r="AN94" i="32"/>
  <c r="AN95" i="32"/>
  <c r="AN96" i="32"/>
  <c r="AN97" i="32"/>
  <c r="AN98" i="32"/>
  <c r="AN99" i="32"/>
  <c r="AN100" i="32"/>
  <c r="AN101" i="32"/>
  <c r="AN102" i="32"/>
  <c r="AN103" i="32"/>
  <c r="AN104" i="32"/>
  <c r="AN105" i="32"/>
  <c r="AN106" i="32"/>
  <c r="AN107" i="32"/>
  <c r="AN108" i="32"/>
  <c r="AN109" i="32"/>
  <c r="AN110" i="32"/>
  <c r="AN111" i="32"/>
  <c r="AN112" i="32"/>
  <c r="AN113" i="32"/>
  <c r="AN114" i="32"/>
  <c r="AN115" i="32"/>
  <c r="AN116" i="32"/>
  <c r="AN117" i="32"/>
  <c r="AN118" i="32"/>
  <c r="AN119" i="32"/>
  <c r="AN120" i="32"/>
  <c r="AN121" i="32"/>
  <c r="AN122" i="32"/>
  <c r="AN123" i="32"/>
  <c r="AN124" i="32"/>
  <c r="AN125" i="32"/>
  <c r="AN126" i="32"/>
  <c r="AN127" i="32"/>
  <c r="AN128" i="32"/>
  <c r="AN129" i="32"/>
  <c r="AN130" i="32"/>
  <c r="AN131" i="32"/>
  <c r="AN132" i="32"/>
  <c r="AN133" i="32"/>
  <c r="AN134" i="32"/>
  <c r="AN135" i="32"/>
  <c r="AN136" i="32"/>
  <c r="AN137" i="32"/>
  <c r="AN138" i="32"/>
  <c r="AN139" i="32"/>
  <c r="AN140" i="32"/>
  <c r="AN141" i="32"/>
  <c r="AN142" i="32"/>
  <c r="AN143" i="32"/>
  <c r="AN144" i="32"/>
  <c r="AN145" i="32"/>
  <c r="AN146" i="32"/>
  <c r="AN147" i="32"/>
  <c r="AN148" i="32"/>
  <c r="AN149" i="32"/>
  <c r="AN150" i="32"/>
  <c r="AN151" i="32"/>
  <c r="AN152" i="32"/>
  <c r="AN153" i="32"/>
  <c r="AN154" i="32"/>
  <c r="AN155" i="32"/>
  <c r="AN156" i="32"/>
  <c r="AN157" i="32"/>
  <c r="AN158" i="32"/>
  <c r="AN159" i="32"/>
  <c r="AN160" i="32"/>
  <c r="AN161" i="32"/>
  <c r="AN162" i="32"/>
  <c r="AN163" i="32"/>
  <c r="AN164" i="32"/>
  <c r="AN165" i="32"/>
  <c r="AN166" i="32"/>
  <c r="AN167" i="32"/>
  <c r="AN168" i="32"/>
  <c r="AN169" i="32"/>
  <c r="AN170" i="32"/>
  <c r="AN171" i="32"/>
  <c r="AN172" i="32"/>
  <c r="AN173" i="32"/>
  <c r="AN174" i="32"/>
  <c r="AN175" i="32"/>
  <c r="AN176" i="32"/>
  <c r="AN177" i="32"/>
  <c r="AN178" i="32"/>
  <c r="AN179" i="32"/>
  <c r="AN180" i="32"/>
  <c r="AN181" i="32"/>
  <c r="AN182" i="32"/>
  <c r="AN183" i="32"/>
  <c r="AN184" i="32"/>
  <c r="AN185" i="32"/>
  <c r="AN186" i="32"/>
  <c r="AN187" i="32"/>
  <c r="AN188" i="32"/>
  <c r="AN189" i="32"/>
  <c r="AN190" i="32"/>
  <c r="AN191" i="32"/>
  <c r="AN192" i="32"/>
  <c r="AN193" i="32"/>
  <c r="AN194" i="32"/>
  <c r="AN195" i="32"/>
  <c r="AN196" i="32"/>
  <c r="AN197" i="32"/>
  <c r="AN198" i="32"/>
  <c r="AN199" i="32"/>
  <c r="AN200" i="32"/>
  <c r="AN201" i="32"/>
  <c r="AN202" i="32"/>
  <c r="AN203" i="32"/>
  <c r="AN204" i="32"/>
  <c r="AN205" i="32"/>
  <c r="AN206" i="32"/>
  <c r="AN207" i="32"/>
  <c r="AN208" i="32"/>
  <c r="AN209" i="32"/>
  <c r="AN210" i="32"/>
  <c r="AN211" i="32"/>
  <c r="AN212" i="32"/>
  <c r="AN213" i="32"/>
  <c r="AN214" i="32"/>
  <c r="AN215" i="32"/>
  <c r="AN216" i="32"/>
  <c r="AN217" i="32"/>
  <c r="AN218" i="32"/>
  <c r="AN219" i="32"/>
  <c r="AN220" i="32"/>
  <c r="AN221" i="32"/>
  <c r="AN222" i="32"/>
  <c r="AN223" i="32"/>
  <c r="AN224" i="32"/>
  <c r="AN225" i="32"/>
  <c r="AN226" i="32"/>
  <c r="AN227" i="32"/>
  <c r="AN228" i="32"/>
  <c r="AN229" i="32"/>
  <c r="AN230" i="32"/>
  <c r="AN231" i="32"/>
  <c r="AN232" i="32"/>
  <c r="AN233" i="32"/>
  <c r="AN234" i="32"/>
  <c r="AN235" i="32"/>
  <c r="AN236" i="32"/>
  <c r="AN237" i="32"/>
  <c r="AN238" i="32"/>
  <c r="AN239" i="32"/>
  <c r="AN240" i="32"/>
  <c r="AN241" i="32"/>
  <c r="AN242" i="32"/>
  <c r="AN243" i="32"/>
  <c r="AN244" i="32"/>
  <c r="AN245" i="32"/>
  <c r="AN246" i="32"/>
  <c r="AN247" i="32"/>
  <c r="AN248" i="32"/>
  <c r="AN249" i="32"/>
  <c r="AN250" i="32"/>
  <c r="AN251" i="32"/>
  <c r="AN252" i="32"/>
  <c r="AN253" i="32"/>
  <c r="AN254" i="32"/>
  <c r="AN255" i="32"/>
  <c r="AN256" i="32"/>
  <c r="AN257" i="32"/>
  <c r="AN258" i="32"/>
  <c r="AN259" i="32"/>
  <c r="AN260" i="32"/>
  <c r="AN261" i="32"/>
  <c r="AN262" i="32"/>
  <c r="AN263" i="32"/>
  <c r="AN264" i="32"/>
  <c r="AN265" i="32"/>
  <c r="AN266" i="32"/>
  <c r="AN267" i="32"/>
  <c r="AN268" i="32"/>
  <c r="AN269" i="32"/>
  <c r="AN270" i="32"/>
  <c r="AN271" i="32"/>
  <c r="AN272" i="32"/>
  <c r="AN273" i="32"/>
  <c r="AN274" i="32"/>
  <c r="AN275" i="32"/>
  <c r="AN276" i="32"/>
  <c r="AN277" i="32"/>
  <c r="AN278" i="32"/>
  <c r="AN279" i="32"/>
  <c r="AN280" i="32"/>
  <c r="AN281" i="32"/>
  <c r="AN282" i="32"/>
  <c r="AN283" i="32"/>
  <c r="AN284" i="32"/>
  <c r="AN285" i="32"/>
  <c r="AN286" i="32"/>
  <c r="AN287" i="32"/>
  <c r="AN288" i="32"/>
  <c r="AN289" i="32"/>
  <c r="AN290" i="32"/>
  <c r="AN291" i="32"/>
  <c r="AN292" i="32"/>
  <c r="AN293" i="32"/>
  <c r="AN294" i="32"/>
  <c r="AN295" i="32"/>
  <c r="AN296" i="32"/>
  <c r="AN297" i="32"/>
  <c r="AN298" i="32"/>
  <c r="AN299" i="32"/>
  <c r="AN300" i="32"/>
  <c r="AN301" i="32"/>
  <c r="AN302" i="32"/>
  <c r="AN303" i="32"/>
  <c r="AN304" i="32"/>
  <c r="AN305" i="32"/>
  <c r="AN306" i="32"/>
  <c r="AN307" i="32"/>
  <c r="AN308" i="32"/>
  <c r="AN309" i="32"/>
  <c r="AN310" i="32"/>
  <c r="AN311" i="32"/>
  <c r="AN312" i="32"/>
  <c r="AN313" i="32"/>
  <c r="AN314" i="32"/>
  <c r="AN315" i="32"/>
  <c r="AN316" i="32"/>
  <c r="AN317" i="32"/>
  <c r="AN318" i="32"/>
  <c r="AN319" i="32"/>
  <c r="AN320" i="32"/>
  <c r="AN321" i="32"/>
  <c r="AN322" i="32"/>
  <c r="AN323" i="32"/>
  <c r="AN324" i="32"/>
  <c r="AN325" i="32"/>
  <c r="AN326" i="32"/>
  <c r="AN327" i="32"/>
  <c r="AN328" i="32"/>
  <c r="AN329" i="32"/>
  <c r="AN330" i="32"/>
  <c r="AN331" i="32"/>
  <c r="AN332" i="32"/>
  <c r="AN333" i="32"/>
  <c r="AN334" i="32"/>
  <c r="AN335" i="32"/>
  <c r="AN336" i="32"/>
  <c r="AN337" i="32"/>
  <c r="AN338" i="32"/>
  <c r="AN339" i="32"/>
  <c r="AN340" i="32"/>
  <c r="AN341" i="32"/>
  <c r="AN342" i="32"/>
  <c r="AN343" i="32"/>
  <c r="AN344" i="32"/>
  <c r="AN345" i="32"/>
  <c r="AN346" i="32"/>
  <c r="AN347" i="32"/>
  <c r="AN348" i="32"/>
  <c r="AN349" i="32"/>
  <c r="AN350" i="32"/>
  <c r="AN351" i="32"/>
  <c r="AN352" i="32"/>
  <c r="AN353" i="32"/>
  <c r="AN354" i="32"/>
  <c r="AN355" i="32"/>
  <c r="AN356" i="32"/>
  <c r="AN357" i="32"/>
  <c r="AN358" i="32"/>
  <c r="AN359" i="32"/>
  <c r="AN361" i="32"/>
  <c r="AM4" i="32"/>
  <c r="AM5" i="32"/>
  <c r="AM6" i="32"/>
  <c r="AM7" i="32"/>
  <c r="AM8" i="32"/>
  <c r="AM9" i="32"/>
  <c r="AM10" i="32"/>
  <c r="AM11" i="32"/>
  <c r="AM12" i="32"/>
  <c r="AM13" i="32"/>
  <c r="AM14" i="32"/>
  <c r="AM15" i="32"/>
  <c r="AM16" i="32"/>
  <c r="AM17" i="32"/>
  <c r="AM18" i="32"/>
  <c r="AM19" i="32"/>
  <c r="AM20" i="32"/>
  <c r="AM21" i="32"/>
  <c r="AM22" i="32"/>
  <c r="AM23" i="32"/>
  <c r="AM24" i="32"/>
  <c r="AM25" i="32"/>
  <c r="AM26" i="32"/>
  <c r="AM27" i="32"/>
  <c r="AM28" i="32"/>
  <c r="AM29" i="32"/>
  <c r="AM30" i="32"/>
  <c r="AM31" i="32"/>
  <c r="AM32" i="32"/>
  <c r="AM33" i="32"/>
  <c r="AM34" i="32"/>
  <c r="AM35" i="32"/>
  <c r="AM36" i="32"/>
  <c r="AM37" i="32"/>
  <c r="AM38" i="32"/>
  <c r="AM39" i="32"/>
  <c r="AM40" i="32"/>
  <c r="AM41" i="32"/>
  <c r="AM42" i="32"/>
  <c r="AM43" i="32"/>
  <c r="AM44" i="32"/>
  <c r="AM45" i="32"/>
  <c r="AM46" i="32"/>
  <c r="AM47" i="32"/>
  <c r="AM48" i="32"/>
  <c r="AM49" i="32"/>
  <c r="AM50" i="32"/>
  <c r="AM51" i="32"/>
  <c r="AM52" i="32"/>
  <c r="AM53" i="32"/>
  <c r="AM54" i="32"/>
  <c r="AM55" i="32"/>
  <c r="AM56" i="32"/>
  <c r="AM57" i="32"/>
  <c r="AM58" i="32"/>
  <c r="AM59" i="32"/>
  <c r="AM60" i="32"/>
  <c r="AM61" i="32"/>
  <c r="AM62" i="32"/>
  <c r="AM63" i="32"/>
  <c r="AM64" i="32"/>
  <c r="AM65" i="32"/>
  <c r="AM66" i="32"/>
  <c r="AM67" i="32"/>
  <c r="AM68" i="32"/>
  <c r="AM69" i="32"/>
  <c r="AM70" i="32"/>
  <c r="AM71" i="32"/>
  <c r="AM72" i="32"/>
  <c r="AM73" i="32"/>
  <c r="AM74" i="32"/>
  <c r="AM75" i="32"/>
  <c r="AM76" i="32"/>
  <c r="AM77" i="32"/>
  <c r="AM78" i="32"/>
  <c r="AM79" i="32"/>
  <c r="AM80" i="32"/>
  <c r="AM81" i="32"/>
  <c r="AM82" i="32"/>
  <c r="AM83" i="32"/>
  <c r="AM84" i="32"/>
  <c r="AM85" i="32"/>
  <c r="AM86" i="32"/>
  <c r="AM87" i="32"/>
  <c r="AM88" i="32"/>
  <c r="AM89" i="32"/>
  <c r="AM90" i="32"/>
  <c r="AM91" i="32"/>
  <c r="AM92" i="32"/>
  <c r="AM93" i="32"/>
  <c r="AM94" i="32"/>
  <c r="AM95" i="32"/>
  <c r="AM96" i="32"/>
  <c r="AM97" i="32"/>
  <c r="AM98" i="32"/>
  <c r="AM99" i="32"/>
  <c r="AM100" i="32"/>
  <c r="AM101" i="32"/>
  <c r="AM102" i="32"/>
  <c r="AM103" i="32"/>
  <c r="AM104" i="32"/>
  <c r="AM105" i="32"/>
  <c r="AM106" i="32"/>
  <c r="AM107" i="32"/>
  <c r="AM108" i="32"/>
  <c r="AM109" i="32"/>
  <c r="AM110" i="32"/>
  <c r="AM111" i="32"/>
  <c r="AM112" i="32"/>
  <c r="AM113" i="32"/>
  <c r="AM114" i="32"/>
  <c r="AM115" i="32"/>
  <c r="AM116" i="32"/>
  <c r="AM117" i="32"/>
  <c r="AM118" i="32"/>
  <c r="AM119" i="32"/>
  <c r="AM120" i="32"/>
  <c r="AM121" i="32"/>
  <c r="AM122" i="32"/>
  <c r="AM123" i="32"/>
  <c r="AM124" i="32"/>
  <c r="AM125" i="32"/>
  <c r="AM126" i="32"/>
  <c r="AM127" i="32"/>
  <c r="AM128" i="32"/>
  <c r="AM129" i="32"/>
  <c r="AM130" i="32"/>
  <c r="AM131" i="32"/>
  <c r="AM132" i="32"/>
  <c r="AM133" i="32"/>
  <c r="AM134" i="32"/>
  <c r="AM135" i="32"/>
  <c r="AM136" i="32"/>
  <c r="AM137" i="32"/>
  <c r="AM138" i="32"/>
  <c r="AM139" i="32"/>
  <c r="AM140" i="32"/>
  <c r="AM141" i="32"/>
  <c r="AM142" i="32"/>
  <c r="AM143" i="32"/>
  <c r="AM144" i="32"/>
  <c r="AM145" i="32"/>
  <c r="AM146" i="32"/>
  <c r="AM147" i="32"/>
  <c r="AM148" i="32"/>
  <c r="AM149" i="32"/>
  <c r="AM150" i="32"/>
  <c r="AM151" i="32"/>
  <c r="AM152" i="32"/>
  <c r="AM153" i="32"/>
  <c r="AM154" i="32"/>
  <c r="AM155" i="32"/>
  <c r="AM156" i="32"/>
  <c r="AM157" i="32"/>
  <c r="AM158" i="32"/>
  <c r="AM159" i="32"/>
  <c r="AM160" i="32"/>
  <c r="AM161" i="32"/>
  <c r="AM162" i="32"/>
  <c r="AM163" i="32"/>
  <c r="AM164" i="32"/>
  <c r="AM165" i="32"/>
  <c r="AM166" i="32"/>
  <c r="AM167" i="32"/>
  <c r="AM168" i="32"/>
  <c r="AM169" i="32"/>
  <c r="AM170" i="32"/>
  <c r="AM171" i="32"/>
  <c r="AM172" i="32"/>
  <c r="AM173" i="32"/>
  <c r="AM174" i="32"/>
  <c r="AM175" i="32"/>
  <c r="AM176" i="32"/>
  <c r="AM177" i="32"/>
  <c r="AM178" i="32"/>
  <c r="AM179" i="32"/>
  <c r="AM180" i="32"/>
  <c r="AM181" i="32"/>
  <c r="AM182" i="32"/>
  <c r="AM183" i="32"/>
  <c r="AM184" i="32"/>
  <c r="AM185" i="32"/>
  <c r="AM186" i="32"/>
  <c r="AM187" i="32"/>
  <c r="AM188" i="32"/>
  <c r="AM189" i="32"/>
  <c r="AM190" i="32"/>
  <c r="AM191" i="32"/>
  <c r="AM192" i="32"/>
  <c r="AM193" i="32"/>
  <c r="AM194" i="32"/>
  <c r="AM195" i="32"/>
  <c r="AM196" i="32"/>
  <c r="AM197" i="32"/>
  <c r="AM198" i="32"/>
  <c r="AM199" i="32"/>
  <c r="AM200" i="32"/>
  <c r="AM201" i="32"/>
  <c r="AM202" i="32"/>
  <c r="AM203" i="32"/>
  <c r="AM204" i="32"/>
  <c r="AM205" i="32"/>
  <c r="AM206" i="32"/>
  <c r="AM207" i="32"/>
  <c r="AM208" i="32"/>
  <c r="AM209" i="32"/>
  <c r="AM210" i="32"/>
  <c r="AM211" i="32"/>
  <c r="AM212" i="32"/>
  <c r="AM213" i="32"/>
  <c r="AM214" i="32"/>
  <c r="AM215" i="32"/>
  <c r="AM216" i="32"/>
  <c r="AM217" i="32"/>
  <c r="AM218" i="32"/>
  <c r="AM219" i="32"/>
  <c r="AM220" i="32"/>
  <c r="AM221" i="32"/>
  <c r="AM222" i="32"/>
  <c r="AM223" i="32"/>
  <c r="AM224" i="32"/>
  <c r="AM225" i="32"/>
  <c r="AM226" i="32"/>
  <c r="AM227" i="32"/>
  <c r="AM228" i="32"/>
  <c r="AM229" i="32"/>
  <c r="AM230" i="32"/>
  <c r="AM231" i="32"/>
  <c r="AM232" i="32"/>
  <c r="AM233" i="32"/>
  <c r="AM234" i="32"/>
  <c r="AM235" i="32"/>
  <c r="AM236" i="32"/>
  <c r="AM237" i="32"/>
  <c r="AM238" i="32"/>
  <c r="AM239" i="32"/>
  <c r="AM240" i="32"/>
  <c r="AM241" i="32"/>
  <c r="AM242" i="32"/>
  <c r="AM243" i="32"/>
  <c r="AM244" i="32"/>
  <c r="AM245" i="32"/>
  <c r="AM246" i="32"/>
  <c r="AM247" i="32"/>
  <c r="AM248" i="32"/>
  <c r="AM249" i="32"/>
  <c r="AM250" i="32"/>
  <c r="AM251" i="32"/>
  <c r="AM252" i="32"/>
  <c r="AM253" i="32"/>
  <c r="AM254" i="32"/>
  <c r="AM255" i="32"/>
  <c r="AM256" i="32"/>
  <c r="AM257" i="32"/>
  <c r="AM258" i="32"/>
  <c r="AM259" i="32"/>
  <c r="AM260" i="32"/>
  <c r="AM261" i="32"/>
  <c r="AM262" i="32"/>
  <c r="AM263" i="32"/>
  <c r="AM264" i="32"/>
  <c r="AM265" i="32"/>
  <c r="AM266" i="32"/>
  <c r="AM267" i="32"/>
  <c r="AM268" i="32"/>
  <c r="AM269" i="32"/>
  <c r="AM270" i="32"/>
  <c r="AM271" i="32"/>
  <c r="AM272" i="32"/>
  <c r="AM273" i="32"/>
  <c r="AM274" i="32"/>
  <c r="AM275" i="32"/>
  <c r="AM276" i="32"/>
  <c r="AM277" i="32"/>
  <c r="AM278" i="32"/>
  <c r="AM279" i="32"/>
  <c r="AM280" i="32"/>
  <c r="AM281" i="32"/>
  <c r="AM282" i="32"/>
  <c r="AM283" i="32"/>
  <c r="AM284" i="32"/>
  <c r="AM285" i="32"/>
  <c r="AM286" i="32"/>
  <c r="AM287" i="32"/>
  <c r="AM288" i="32"/>
  <c r="AM289" i="32"/>
  <c r="AM290" i="32"/>
  <c r="AM291" i="32"/>
  <c r="AM292" i="32"/>
  <c r="AM293" i="32"/>
  <c r="AM294" i="32"/>
  <c r="AM295" i="32"/>
  <c r="AM296" i="32"/>
  <c r="AM297" i="32"/>
  <c r="AM298" i="32"/>
  <c r="AM299" i="32"/>
  <c r="AM300" i="32"/>
  <c r="AM301" i="32"/>
  <c r="AM302" i="32"/>
  <c r="AM303" i="32"/>
  <c r="AM304" i="32"/>
  <c r="AM305" i="32"/>
  <c r="AM306" i="32"/>
  <c r="AM307" i="32"/>
  <c r="AM308" i="32"/>
  <c r="AM309" i="32"/>
  <c r="AM310" i="32"/>
  <c r="AM311" i="32"/>
  <c r="AM312" i="32"/>
  <c r="AM313" i="32"/>
  <c r="AM314" i="32"/>
  <c r="AM315" i="32"/>
  <c r="AM316" i="32"/>
  <c r="AM317" i="32"/>
  <c r="AM318" i="32"/>
  <c r="AM319" i="32"/>
  <c r="AM320" i="32"/>
  <c r="AM321" i="32"/>
  <c r="AM322" i="32"/>
  <c r="AM323" i="32"/>
  <c r="AM324" i="32"/>
  <c r="AM325" i="32"/>
  <c r="AM326" i="32"/>
  <c r="AM327" i="32"/>
  <c r="AM328" i="32"/>
  <c r="AM329" i="32"/>
  <c r="AM330" i="32"/>
  <c r="AM331" i="32"/>
  <c r="AM332" i="32"/>
  <c r="AM333" i="32"/>
  <c r="AM334" i="32"/>
  <c r="AM335" i="32"/>
  <c r="AM336" i="32"/>
  <c r="AM337" i="32"/>
  <c r="AM338" i="32"/>
  <c r="AM339" i="32"/>
  <c r="AM340" i="32"/>
  <c r="AM341" i="32"/>
  <c r="AM342" i="32"/>
  <c r="AM343" i="32"/>
  <c r="AM344" i="32"/>
  <c r="AM345" i="32"/>
  <c r="AM346" i="32"/>
  <c r="AM347" i="32"/>
  <c r="AM348" i="32"/>
  <c r="AM349" i="32"/>
  <c r="AM350" i="32"/>
  <c r="AM351" i="32"/>
  <c r="AM352" i="32"/>
  <c r="AM353" i="32"/>
  <c r="AM354" i="32"/>
  <c r="AM355" i="32"/>
  <c r="AM356" i="32"/>
  <c r="AM357" i="32"/>
  <c r="AM358" i="32"/>
  <c r="AM359" i="32"/>
  <c r="AM361" i="32"/>
  <c r="AL4" i="32"/>
  <c r="AL5" i="32"/>
  <c r="AL6" i="32"/>
  <c r="AL7" i="32"/>
  <c r="AL8" i="32"/>
  <c r="AL9" i="32"/>
  <c r="AL10" i="32"/>
  <c r="AL11" i="32"/>
  <c r="AL12" i="32"/>
  <c r="AL13" i="32"/>
  <c r="AL14" i="32"/>
  <c r="AL15" i="32"/>
  <c r="AL16" i="32"/>
  <c r="AL17" i="32"/>
  <c r="AL18" i="32"/>
  <c r="AL19" i="32"/>
  <c r="AL20" i="32"/>
  <c r="AL21" i="32"/>
  <c r="AL22" i="32"/>
  <c r="AL23" i="32"/>
  <c r="AL24" i="32"/>
  <c r="AL25" i="32"/>
  <c r="AL26" i="32"/>
  <c r="AL27" i="32"/>
  <c r="AL28" i="32"/>
  <c r="AL29" i="32"/>
  <c r="AL30" i="32"/>
  <c r="AL31" i="32"/>
  <c r="AL32" i="32"/>
  <c r="AL33" i="32"/>
  <c r="AL34" i="32"/>
  <c r="AL35" i="32"/>
  <c r="AL36" i="32"/>
  <c r="AL37" i="32"/>
  <c r="AL38" i="32"/>
  <c r="AL39" i="32"/>
  <c r="AL40" i="32"/>
  <c r="AL41" i="32"/>
  <c r="AL42" i="32"/>
  <c r="AL43" i="32"/>
  <c r="AL44" i="32"/>
  <c r="AL45" i="32"/>
  <c r="AL46" i="32"/>
  <c r="AL47" i="32"/>
  <c r="AL48" i="32"/>
  <c r="AL49" i="32"/>
  <c r="AL50" i="32"/>
  <c r="AL51" i="32"/>
  <c r="AL52" i="32"/>
  <c r="AL53" i="32"/>
  <c r="AL54" i="32"/>
  <c r="AL55" i="32"/>
  <c r="AL56" i="32"/>
  <c r="AL57" i="32"/>
  <c r="AL58" i="32"/>
  <c r="AL59" i="32"/>
  <c r="AL60" i="32"/>
  <c r="AL61" i="32"/>
  <c r="AL62" i="32"/>
  <c r="AL63" i="32"/>
  <c r="AL64" i="32"/>
  <c r="AL65" i="32"/>
  <c r="AL66" i="32"/>
  <c r="AL67" i="32"/>
  <c r="AL68" i="32"/>
  <c r="AL69" i="32"/>
  <c r="AL70" i="32"/>
  <c r="AL71" i="32"/>
  <c r="AL72" i="32"/>
  <c r="AL73" i="32"/>
  <c r="AL74" i="32"/>
  <c r="AL75" i="32"/>
  <c r="AL76" i="32"/>
  <c r="AL77" i="32"/>
  <c r="AL78" i="32"/>
  <c r="AL79" i="32"/>
  <c r="AL80" i="32"/>
  <c r="AL81" i="32"/>
  <c r="AL82" i="32"/>
  <c r="AL83" i="32"/>
  <c r="AL84" i="32"/>
  <c r="AL85" i="32"/>
  <c r="AL86" i="32"/>
  <c r="AL87" i="32"/>
  <c r="AL88" i="32"/>
  <c r="AL89" i="32"/>
  <c r="AL90" i="32"/>
  <c r="AL91" i="32"/>
  <c r="AL92" i="32"/>
  <c r="AL93" i="32"/>
  <c r="AL94" i="32"/>
  <c r="AL95" i="32"/>
  <c r="AL96" i="32"/>
  <c r="AL97" i="32"/>
  <c r="AL98" i="32"/>
  <c r="AL99" i="32"/>
  <c r="AL100" i="32"/>
  <c r="AL101" i="32"/>
  <c r="AL102" i="32"/>
  <c r="AL103" i="32"/>
  <c r="AL104" i="32"/>
  <c r="AL105" i="32"/>
  <c r="AL106" i="32"/>
  <c r="AL107" i="32"/>
  <c r="AL108" i="32"/>
  <c r="AL109" i="32"/>
  <c r="AL110" i="32"/>
  <c r="AL111" i="32"/>
  <c r="AL112" i="32"/>
  <c r="AL113" i="32"/>
  <c r="AL114" i="32"/>
  <c r="AL115" i="32"/>
  <c r="AL116" i="32"/>
  <c r="AL117" i="32"/>
  <c r="AL118" i="32"/>
  <c r="AL119" i="32"/>
  <c r="AL120" i="32"/>
  <c r="AL121" i="32"/>
  <c r="AL122" i="32"/>
  <c r="AL123" i="32"/>
  <c r="AL124" i="32"/>
  <c r="AL125" i="32"/>
  <c r="AL126" i="32"/>
  <c r="AL127" i="32"/>
  <c r="AL128" i="32"/>
  <c r="AL129" i="32"/>
  <c r="AL130" i="32"/>
  <c r="AL131" i="32"/>
  <c r="AL132" i="32"/>
  <c r="AL133" i="32"/>
  <c r="AL134" i="32"/>
  <c r="AL135" i="32"/>
  <c r="AL136" i="32"/>
  <c r="AL137" i="32"/>
  <c r="AL138" i="32"/>
  <c r="AL139" i="32"/>
  <c r="AL140" i="32"/>
  <c r="AL141" i="32"/>
  <c r="AL142" i="32"/>
  <c r="AL143" i="32"/>
  <c r="AL144" i="32"/>
  <c r="AL145" i="32"/>
  <c r="AL146" i="32"/>
  <c r="AL147" i="32"/>
  <c r="AL148" i="32"/>
  <c r="AL149" i="32"/>
  <c r="AL150" i="32"/>
  <c r="AL151" i="32"/>
  <c r="AL152" i="32"/>
  <c r="AL153" i="32"/>
  <c r="AL154" i="32"/>
  <c r="AL155" i="32"/>
  <c r="AL156" i="32"/>
  <c r="AL157" i="32"/>
  <c r="AL158" i="32"/>
  <c r="AL159" i="32"/>
  <c r="AL160" i="32"/>
  <c r="AL161" i="32"/>
  <c r="AL162" i="32"/>
  <c r="AL163" i="32"/>
  <c r="AL164" i="32"/>
  <c r="AL165" i="32"/>
  <c r="AL166" i="32"/>
  <c r="AL167" i="32"/>
  <c r="AL168" i="32"/>
  <c r="AL169" i="32"/>
  <c r="AL170" i="32"/>
  <c r="AL171" i="32"/>
  <c r="AL172" i="32"/>
  <c r="AL173" i="32"/>
  <c r="AL174" i="32"/>
  <c r="AL175" i="32"/>
  <c r="AL176" i="32"/>
  <c r="AL177" i="32"/>
  <c r="AL178" i="32"/>
  <c r="AL179" i="32"/>
  <c r="AL180" i="32"/>
  <c r="AL181" i="32"/>
  <c r="AL182" i="32"/>
  <c r="AL183" i="32"/>
  <c r="AL184" i="32"/>
  <c r="AL185" i="32"/>
  <c r="AL186" i="32"/>
  <c r="AL187" i="32"/>
  <c r="AL188" i="32"/>
  <c r="AL189" i="32"/>
  <c r="AL190" i="32"/>
  <c r="AL191" i="32"/>
  <c r="AL192" i="32"/>
  <c r="AL193" i="32"/>
  <c r="AL194" i="32"/>
  <c r="AL195" i="32"/>
  <c r="AL196" i="32"/>
  <c r="AL197" i="32"/>
  <c r="AL198" i="32"/>
  <c r="AL199" i="32"/>
  <c r="AL200" i="32"/>
  <c r="AL201" i="32"/>
  <c r="AL202" i="32"/>
  <c r="AL203" i="32"/>
  <c r="AL204" i="32"/>
  <c r="AL205" i="32"/>
  <c r="AL206" i="32"/>
  <c r="AL207" i="32"/>
  <c r="AL208" i="32"/>
  <c r="AL209" i="32"/>
  <c r="AL210" i="32"/>
  <c r="AL211" i="32"/>
  <c r="AL212" i="32"/>
  <c r="AL213" i="32"/>
  <c r="AL214" i="32"/>
  <c r="AL215" i="32"/>
  <c r="AL216" i="32"/>
  <c r="AL217" i="32"/>
  <c r="AL218" i="32"/>
  <c r="AL219" i="32"/>
  <c r="AL220" i="32"/>
  <c r="AL221" i="32"/>
  <c r="AL222" i="32"/>
  <c r="AL223" i="32"/>
  <c r="AL224" i="32"/>
  <c r="AL225" i="32"/>
  <c r="AL226" i="32"/>
  <c r="AL227" i="32"/>
  <c r="AL228" i="32"/>
  <c r="AL229" i="32"/>
  <c r="AL230" i="32"/>
  <c r="AL231" i="32"/>
  <c r="AL232" i="32"/>
  <c r="AL233" i="32"/>
  <c r="AL234" i="32"/>
  <c r="AL235" i="32"/>
  <c r="AL236" i="32"/>
  <c r="AL237" i="32"/>
  <c r="AL238" i="32"/>
  <c r="AL239" i="32"/>
  <c r="AL240" i="32"/>
  <c r="AL241" i="32"/>
  <c r="AL242" i="32"/>
  <c r="AL243" i="32"/>
  <c r="AL244" i="32"/>
  <c r="AL245" i="32"/>
  <c r="AL246" i="32"/>
  <c r="AL247" i="32"/>
  <c r="AL248" i="32"/>
  <c r="AL249" i="32"/>
  <c r="AL250" i="32"/>
  <c r="AL251" i="32"/>
  <c r="AL252" i="32"/>
  <c r="AL253" i="32"/>
  <c r="AL254" i="32"/>
  <c r="AL255" i="32"/>
  <c r="AL256" i="32"/>
  <c r="AL257" i="32"/>
  <c r="AL258" i="32"/>
  <c r="AL259" i="32"/>
  <c r="AL260" i="32"/>
  <c r="AL261" i="32"/>
  <c r="AL262" i="32"/>
  <c r="AL263" i="32"/>
  <c r="AL264" i="32"/>
  <c r="AL265" i="32"/>
  <c r="AL266" i="32"/>
  <c r="AL267" i="32"/>
  <c r="AL268" i="32"/>
  <c r="AL269" i="32"/>
  <c r="AL270" i="32"/>
  <c r="AL271" i="32"/>
  <c r="AL272" i="32"/>
  <c r="AL273" i="32"/>
  <c r="AL274" i="32"/>
  <c r="AL275" i="32"/>
  <c r="AL276" i="32"/>
  <c r="AL277" i="32"/>
  <c r="AL278" i="32"/>
  <c r="AL279" i="32"/>
  <c r="AL280" i="32"/>
  <c r="AL281" i="32"/>
  <c r="AL282" i="32"/>
  <c r="AL283" i="32"/>
  <c r="AL284" i="32"/>
  <c r="AL285" i="32"/>
  <c r="AL286" i="32"/>
  <c r="AL287" i="32"/>
  <c r="AL288" i="32"/>
  <c r="AL289" i="32"/>
  <c r="AL290" i="32"/>
  <c r="AL291" i="32"/>
  <c r="AL292" i="32"/>
  <c r="AL293" i="32"/>
  <c r="AL294" i="32"/>
  <c r="AL295" i="32"/>
  <c r="AL296" i="32"/>
  <c r="AL297" i="32"/>
  <c r="AL298" i="32"/>
  <c r="AL299" i="32"/>
  <c r="AL300" i="32"/>
  <c r="AL301" i="32"/>
  <c r="AL302" i="32"/>
  <c r="AL303" i="32"/>
  <c r="AL304" i="32"/>
  <c r="AL305" i="32"/>
  <c r="AL306" i="32"/>
  <c r="AL307" i="32"/>
  <c r="AL308" i="32"/>
  <c r="AL309" i="32"/>
  <c r="AL310" i="32"/>
  <c r="AL311" i="32"/>
  <c r="AL312" i="32"/>
  <c r="AL313" i="32"/>
  <c r="AL314" i="32"/>
  <c r="AL315" i="32"/>
  <c r="AL316" i="32"/>
  <c r="AL317" i="32"/>
  <c r="AL318" i="32"/>
  <c r="AL319" i="32"/>
  <c r="AL320" i="32"/>
  <c r="AL321" i="32"/>
  <c r="AL322" i="32"/>
  <c r="AL323" i="32"/>
  <c r="AL324" i="32"/>
  <c r="AL325" i="32"/>
  <c r="AL326" i="32"/>
  <c r="AL327" i="32"/>
  <c r="AL328" i="32"/>
  <c r="AL329" i="32"/>
  <c r="AL330" i="32"/>
  <c r="AL331" i="32"/>
  <c r="AL332" i="32"/>
  <c r="AL333" i="32"/>
  <c r="AL334" i="32"/>
  <c r="AL335" i="32"/>
  <c r="AL336" i="32"/>
  <c r="AL337" i="32"/>
  <c r="AL338" i="32"/>
  <c r="AL339" i="32"/>
  <c r="AL340" i="32"/>
  <c r="AL341" i="32"/>
  <c r="AL342" i="32"/>
  <c r="AL343" i="32"/>
  <c r="AL344" i="32"/>
  <c r="AL345" i="32"/>
  <c r="AL346" i="32"/>
  <c r="AL347" i="32"/>
  <c r="AL348" i="32"/>
  <c r="AL349" i="32"/>
  <c r="AL350" i="32"/>
  <c r="AL351" i="32"/>
  <c r="AL352" i="32"/>
  <c r="AL353" i="32"/>
  <c r="AL354" i="32"/>
  <c r="AL355" i="32"/>
  <c r="AL356" i="32"/>
  <c r="AL357" i="32"/>
  <c r="AL358" i="32"/>
  <c r="AL359" i="32"/>
  <c r="AL361" i="32"/>
  <c r="AK4" i="32"/>
  <c r="AK5" i="32"/>
  <c r="AK6" i="32"/>
  <c r="AK7" i="32"/>
  <c r="AK8" i="32"/>
  <c r="AK9" i="32"/>
  <c r="AK10" i="32"/>
  <c r="AK11" i="32"/>
  <c r="AK12" i="32"/>
  <c r="AK13" i="32"/>
  <c r="AK14" i="32"/>
  <c r="AK15" i="32"/>
  <c r="AK16" i="32"/>
  <c r="AK17" i="32"/>
  <c r="AK18" i="32"/>
  <c r="AK19" i="32"/>
  <c r="AK20" i="32"/>
  <c r="AK21" i="32"/>
  <c r="AK22" i="32"/>
  <c r="AK23" i="32"/>
  <c r="AK24" i="32"/>
  <c r="AK25" i="32"/>
  <c r="AK26" i="32"/>
  <c r="AK27" i="32"/>
  <c r="AK28" i="32"/>
  <c r="AK29" i="32"/>
  <c r="AK30" i="32"/>
  <c r="AK31" i="32"/>
  <c r="AK32" i="32"/>
  <c r="AK33" i="32"/>
  <c r="AK34" i="32"/>
  <c r="AK35" i="32"/>
  <c r="AK36" i="32"/>
  <c r="AK37" i="32"/>
  <c r="AK38" i="32"/>
  <c r="AK39" i="32"/>
  <c r="AK40" i="32"/>
  <c r="AK41" i="32"/>
  <c r="AK42" i="32"/>
  <c r="AK43" i="32"/>
  <c r="AK44" i="32"/>
  <c r="AK45" i="32"/>
  <c r="AK46" i="32"/>
  <c r="AK47" i="32"/>
  <c r="AK48" i="32"/>
  <c r="AK49" i="32"/>
  <c r="AK50" i="32"/>
  <c r="AK51" i="32"/>
  <c r="AK52" i="32"/>
  <c r="AK53" i="32"/>
  <c r="AK54" i="32"/>
  <c r="AK55" i="32"/>
  <c r="AK56" i="32"/>
  <c r="AK57" i="32"/>
  <c r="AK58" i="32"/>
  <c r="AK59" i="32"/>
  <c r="AK60" i="32"/>
  <c r="AK61" i="32"/>
  <c r="AK62" i="32"/>
  <c r="AK63" i="32"/>
  <c r="AK64" i="32"/>
  <c r="AK65" i="32"/>
  <c r="AK66" i="32"/>
  <c r="AK67" i="32"/>
  <c r="AK68" i="32"/>
  <c r="AK69" i="32"/>
  <c r="AK70" i="32"/>
  <c r="AK71" i="32"/>
  <c r="AK72" i="32"/>
  <c r="AK73" i="32"/>
  <c r="AK74" i="32"/>
  <c r="AK75" i="32"/>
  <c r="AK76" i="32"/>
  <c r="AK77" i="32"/>
  <c r="AK78" i="32"/>
  <c r="AK79" i="32"/>
  <c r="AK80" i="32"/>
  <c r="AK81" i="32"/>
  <c r="AK82" i="32"/>
  <c r="AK83" i="32"/>
  <c r="AK84" i="32"/>
  <c r="AK85" i="32"/>
  <c r="AK86" i="32"/>
  <c r="AK87" i="32"/>
  <c r="AK88" i="32"/>
  <c r="AK89" i="32"/>
  <c r="AK90" i="32"/>
  <c r="AK91" i="32"/>
  <c r="AK92" i="32"/>
  <c r="AK93" i="32"/>
  <c r="AK94" i="32"/>
  <c r="AK95" i="32"/>
  <c r="AK96" i="32"/>
  <c r="AK97" i="32"/>
  <c r="AK98" i="32"/>
  <c r="AK99" i="32"/>
  <c r="AK100" i="32"/>
  <c r="AK101" i="32"/>
  <c r="AK102" i="32"/>
  <c r="AK103" i="32"/>
  <c r="AK104" i="32"/>
  <c r="AK105" i="32"/>
  <c r="AK106" i="32"/>
  <c r="AK107" i="32"/>
  <c r="AK108" i="32"/>
  <c r="AK109" i="32"/>
  <c r="AK110" i="32"/>
  <c r="AK111" i="32"/>
  <c r="AK112" i="32"/>
  <c r="AK113" i="32"/>
  <c r="AK114" i="32"/>
  <c r="AK115" i="32"/>
  <c r="AK116" i="32"/>
  <c r="AK117" i="32"/>
  <c r="AK118" i="32"/>
  <c r="AK119" i="32"/>
  <c r="AK120" i="32"/>
  <c r="AK121" i="32"/>
  <c r="AK122" i="32"/>
  <c r="AK123" i="32"/>
  <c r="AK124" i="32"/>
  <c r="AK125" i="32"/>
  <c r="AK126" i="32"/>
  <c r="AK127" i="32"/>
  <c r="AK128" i="32"/>
  <c r="AK129" i="32"/>
  <c r="AK130" i="32"/>
  <c r="AK131" i="32"/>
  <c r="AK132" i="32"/>
  <c r="AK133" i="32"/>
  <c r="AK134" i="32"/>
  <c r="AK135" i="32"/>
  <c r="AK136" i="32"/>
  <c r="AK137" i="32"/>
  <c r="AK138" i="32"/>
  <c r="AK139" i="32"/>
  <c r="AK140" i="32"/>
  <c r="AK141" i="32"/>
  <c r="AK142" i="32"/>
  <c r="AK143" i="32"/>
  <c r="AK144" i="32"/>
  <c r="AK145" i="32"/>
  <c r="AK146" i="32"/>
  <c r="AK147" i="32"/>
  <c r="AK148" i="32"/>
  <c r="AK149" i="32"/>
  <c r="AK150" i="32"/>
  <c r="AK151" i="32"/>
  <c r="AK152" i="32"/>
  <c r="AK153" i="32"/>
  <c r="AK154" i="32"/>
  <c r="AK155" i="32"/>
  <c r="AK156" i="32"/>
  <c r="AK157" i="32"/>
  <c r="AK158" i="32"/>
  <c r="AK159" i="32"/>
  <c r="AK160" i="32"/>
  <c r="AK161" i="32"/>
  <c r="AK162" i="32"/>
  <c r="AK163" i="32"/>
  <c r="AK164" i="32"/>
  <c r="AK165" i="32"/>
  <c r="AK166" i="32"/>
  <c r="AK167" i="32"/>
  <c r="AK168" i="32"/>
  <c r="AK169" i="32"/>
  <c r="AK170" i="32"/>
  <c r="AK171" i="32"/>
  <c r="AK172" i="32"/>
  <c r="AK173" i="32"/>
  <c r="AK174" i="32"/>
  <c r="AK175" i="32"/>
  <c r="AK176" i="32"/>
  <c r="AK177" i="32"/>
  <c r="AK178" i="32"/>
  <c r="AK179" i="32"/>
  <c r="AK180" i="32"/>
  <c r="AK181" i="32"/>
  <c r="AK182" i="32"/>
  <c r="AK183" i="32"/>
  <c r="AK184" i="32"/>
  <c r="AK185" i="32"/>
  <c r="AK186" i="32"/>
  <c r="AK187" i="32"/>
  <c r="AK188" i="32"/>
  <c r="AK189" i="32"/>
  <c r="AK190" i="32"/>
  <c r="AK191" i="32"/>
  <c r="AK192" i="32"/>
  <c r="AK193" i="32"/>
  <c r="AK194" i="32"/>
  <c r="AK195" i="32"/>
  <c r="AK196" i="32"/>
  <c r="AK197" i="32"/>
  <c r="AK198" i="32"/>
  <c r="AK199" i="32"/>
  <c r="AK200" i="32"/>
  <c r="AK201" i="32"/>
  <c r="AK202" i="32"/>
  <c r="AK203" i="32"/>
  <c r="AK204" i="32"/>
  <c r="AK205" i="32"/>
  <c r="AK206" i="32"/>
  <c r="AK207" i="32"/>
  <c r="AK208" i="32"/>
  <c r="AK209" i="32"/>
  <c r="AK210" i="32"/>
  <c r="AK211" i="32"/>
  <c r="AK212" i="32"/>
  <c r="AK213" i="32"/>
  <c r="AK214" i="32"/>
  <c r="AK215" i="32"/>
  <c r="AK216" i="32"/>
  <c r="AK217" i="32"/>
  <c r="AK218" i="32"/>
  <c r="AK219" i="32"/>
  <c r="AK220" i="32"/>
  <c r="AK221" i="32"/>
  <c r="AK222" i="32"/>
  <c r="AK223" i="32"/>
  <c r="AK224" i="32"/>
  <c r="AK225" i="32"/>
  <c r="AK226" i="32"/>
  <c r="AK227" i="32"/>
  <c r="AK228" i="32"/>
  <c r="AK229" i="32"/>
  <c r="AK230" i="32"/>
  <c r="AK231" i="32"/>
  <c r="AK232" i="32"/>
  <c r="AK233" i="32"/>
  <c r="AK234" i="32"/>
  <c r="AK235" i="32"/>
  <c r="AK236" i="32"/>
  <c r="AK237" i="32"/>
  <c r="AK238" i="32"/>
  <c r="AK239" i="32"/>
  <c r="AK240" i="32"/>
  <c r="AK241" i="32"/>
  <c r="AK242" i="32"/>
  <c r="AK243" i="32"/>
  <c r="AK244" i="32"/>
  <c r="AK245" i="32"/>
  <c r="AK246" i="32"/>
  <c r="AK247" i="32"/>
  <c r="AK248" i="32"/>
  <c r="AK249" i="32"/>
  <c r="AK250" i="32"/>
  <c r="AK251" i="32"/>
  <c r="AK252" i="32"/>
  <c r="AK253" i="32"/>
  <c r="AK254" i="32"/>
  <c r="AK255" i="32"/>
  <c r="AK256" i="32"/>
  <c r="AK257" i="32"/>
  <c r="AK258" i="32"/>
  <c r="AK259" i="32"/>
  <c r="AK260" i="32"/>
  <c r="AK261" i="32"/>
  <c r="AK262" i="32"/>
  <c r="AK263" i="32"/>
  <c r="AK264" i="32"/>
  <c r="AK265" i="32"/>
  <c r="AK266" i="32"/>
  <c r="AK267" i="32"/>
  <c r="AK268" i="32"/>
  <c r="AK269" i="32"/>
  <c r="AK270" i="32"/>
  <c r="AK271" i="32"/>
  <c r="AK272" i="32"/>
  <c r="AK273" i="32"/>
  <c r="AK274" i="32"/>
  <c r="AK275" i="32"/>
  <c r="AK276" i="32"/>
  <c r="AK277" i="32"/>
  <c r="AK278" i="32"/>
  <c r="AK279" i="32"/>
  <c r="AK280" i="32"/>
  <c r="AK281" i="32"/>
  <c r="AK282" i="32"/>
  <c r="AK283" i="32"/>
  <c r="AK284" i="32"/>
  <c r="AK285" i="32"/>
  <c r="AK286" i="32"/>
  <c r="AK287" i="32"/>
  <c r="AK288" i="32"/>
  <c r="AK289" i="32"/>
  <c r="AK290" i="32"/>
  <c r="AK291" i="32"/>
  <c r="AK292" i="32"/>
  <c r="AK293" i="32"/>
  <c r="AK294" i="32"/>
  <c r="AK295" i="32"/>
  <c r="AK296" i="32"/>
  <c r="AK297" i="32"/>
  <c r="AK298" i="32"/>
  <c r="AK299" i="32"/>
  <c r="AK300" i="32"/>
  <c r="AK301" i="32"/>
  <c r="AK302" i="32"/>
  <c r="AK303" i="32"/>
  <c r="AK304" i="32"/>
  <c r="AK305" i="32"/>
  <c r="AK306" i="32"/>
  <c r="AK307" i="32"/>
  <c r="AK308" i="32"/>
  <c r="AK309" i="32"/>
  <c r="AK310" i="32"/>
  <c r="AK311" i="32"/>
  <c r="AK312" i="32"/>
  <c r="AK313" i="32"/>
  <c r="AK314" i="32"/>
  <c r="AK315" i="32"/>
  <c r="AK316" i="32"/>
  <c r="AK317" i="32"/>
  <c r="AK318" i="32"/>
  <c r="AK319" i="32"/>
  <c r="AK320" i="32"/>
  <c r="AK321" i="32"/>
  <c r="AK322" i="32"/>
  <c r="AK323" i="32"/>
  <c r="AK324" i="32"/>
  <c r="AK325" i="32"/>
  <c r="AK326" i="32"/>
  <c r="AK327" i="32"/>
  <c r="AK328" i="32"/>
  <c r="AK329" i="32"/>
  <c r="AK330" i="32"/>
  <c r="AK331" i="32"/>
  <c r="AK332" i="32"/>
  <c r="AK333" i="32"/>
  <c r="AK334" i="32"/>
  <c r="AK335" i="32"/>
  <c r="AK336" i="32"/>
  <c r="AK337" i="32"/>
  <c r="AK338" i="32"/>
  <c r="AK339" i="32"/>
  <c r="AK340" i="32"/>
  <c r="AK341" i="32"/>
  <c r="AK342" i="32"/>
  <c r="AK343" i="32"/>
  <c r="AK344" i="32"/>
  <c r="AK345" i="32"/>
  <c r="AK346" i="32"/>
  <c r="AK347" i="32"/>
  <c r="AK348" i="32"/>
  <c r="AK349" i="32"/>
  <c r="AK350" i="32"/>
  <c r="AK351" i="32"/>
  <c r="AK352" i="32"/>
  <c r="AK353" i="32"/>
  <c r="AK354" i="32"/>
  <c r="AK355" i="32"/>
  <c r="AK356" i="32"/>
  <c r="AK357" i="32"/>
  <c r="AK358" i="32"/>
  <c r="AK359" i="32"/>
  <c r="AK361" i="32"/>
  <c r="AJ4" i="32"/>
  <c r="AJ5" i="32"/>
  <c r="AJ6" i="32"/>
  <c r="AJ7" i="32"/>
  <c r="AJ8" i="32"/>
  <c r="AJ9" i="32"/>
  <c r="AJ10" i="32"/>
  <c r="AJ11" i="32"/>
  <c r="AJ12" i="32"/>
  <c r="AJ13" i="32"/>
  <c r="AJ14" i="32"/>
  <c r="AJ15" i="32"/>
  <c r="AJ16" i="32"/>
  <c r="AJ17" i="32"/>
  <c r="AJ18" i="32"/>
  <c r="AJ19" i="32"/>
  <c r="AJ20" i="32"/>
  <c r="AJ21" i="32"/>
  <c r="AJ22" i="32"/>
  <c r="AJ23" i="32"/>
  <c r="AJ24" i="32"/>
  <c r="AJ25" i="32"/>
  <c r="AJ26" i="32"/>
  <c r="AJ27" i="32"/>
  <c r="AJ28" i="32"/>
  <c r="AJ29" i="32"/>
  <c r="AJ30" i="32"/>
  <c r="AJ31" i="32"/>
  <c r="AJ32" i="32"/>
  <c r="AJ33" i="32"/>
  <c r="AJ34" i="32"/>
  <c r="AJ35" i="32"/>
  <c r="AJ36" i="32"/>
  <c r="AJ37" i="32"/>
  <c r="AJ38" i="32"/>
  <c r="AJ39" i="32"/>
  <c r="AJ40" i="32"/>
  <c r="AJ41" i="32"/>
  <c r="AJ42" i="32"/>
  <c r="AJ43" i="32"/>
  <c r="AJ44" i="32"/>
  <c r="AJ45" i="32"/>
  <c r="AJ46" i="32"/>
  <c r="AJ47" i="32"/>
  <c r="AJ48" i="32"/>
  <c r="AJ49" i="32"/>
  <c r="AJ50" i="32"/>
  <c r="AJ51" i="32"/>
  <c r="AJ52" i="32"/>
  <c r="AJ53" i="32"/>
  <c r="AJ54" i="32"/>
  <c r="AJ55" i="32"/>
  <c r="AJ56" i="32"/>
  <c r="AJ57" i="32"/>
  <c r="AJ58" i="32"/>
  <c r="AJ59" i="32"/>
  <c r="AJ60" i="32"/>
  <c r="AJ61" i="32"/>
  <c r="AJ62" i="32"/>
  <c r="AJ63" i="32"/>
  <c r="AJ64" i="32"/>
  <c r="AJ65" i="32"/>
  <c r="AJ66" i="32"/>
  <c r="AJ67" i="32"/>
  <c r="AJ68" i="32"/>
  <c r="AJ69" i="32"/>
  <c r="AJ70" i="32"/>
  <c r="AJ71" i="32"/>
  <c r="AJ72" i="32"/>
  <c r="AJ73" i="32"/>
  <c r="AJ74" i="32"/>
  <c r="AJ75" i="32"/>
  <c r="AJ76" i="32"/>
  <c r="AJ77" i="32"/>
  <c r="AJ78" i="32"/>
  <c r="AJ79" i="32"/>
  <c r="AJ80" i="32"/>
  <c r="AJ81" i="32"/>
  <c r="AJ82" i="32"/>
  <c r="AJ83" i="32"/>
  <c r="AJ84" i="32"/>
  <c r="AJ85" i="32"/>
  <c r="AJ86" i="32"/>
  <c r="AJ87" i="32"/>
  <c r="AJ88" i="32"/>
  <c r="AJ89" i="32"/>
  <c r="AJ90" i="32"/>
  <c r="AJ91" i="32"/>
  <c r="AJ92" i="32"/>
  <c r="AJ93" i="32"/>
  <c r="AJ94" i="32"/>
  <c r="AJ95" i="32"/>
  <c r="AJ96" i="32"/>
  <c r="AJ97" i="32"/>
  <c r="AJ98" i="32"/>
  <c r="AJ99" i="32"/>
  <c r="AJ100" i="32"/>
  <c r="AJ101" i="32"/>
  <c r="AJ102" i="32"/>
  <c r="AJ103" i="32"/>
  <c r="AJ104" i="32"/>
  <c r="AJ105" i="32"/>
  <c r="AJ106" i="32"/>
  <c r="AJ107" i="32"/>
  <c r="AJ108" i="32"/>
  <c r="AJ109" i="32"/>
  <c r="AJ110" i="32"/>
  <c r="AJ111" i="32"/>
  <c r="AJ112" i="32"/>
  <c r="AJ113" i="32"/>
  <c r="AJ114" i="32"/>
  <c r="AJ115" i="32"/>
  <c r="AJ116" i="32"/>
  <c r="AJ117" i="32"/>
  <c r="AJ118" i="32"/>
  <c r="AJ119" i="32"/>
  <c r="AJ120" i="32"/>
  <c r="AJ121" i="32"/>
  <c r="AJ122" i="32"/>
  <c r="AJ123" i="32"/>
  <c r="AJ124" i="32"/>
  <c r="AJ125" i="32"/>
  <c r="AJ126" i="32"/>
  <c r="AJ127" i="32"/>
  <c r="AJ128" i="32"/>
  <c r="AJ129" i="32"/>
  <c r="AJ130" i="32"/>
  <c r="AJ131" i="32"/>
  <c r="AJ132" i="32"/>
  <c r="AJ133" i="32"/>
  <c r="AJ134" i="32"/>
  <c r="AJ135" i="32"/>
  <c r="AJ136" i="32"/>
  <c r="AJ137" i="32"/>
  <c r="AJ138" i="32"/>
  <c r="AJ139" i="32"/>
  <c r="AJ140" i="32"/>
  <c r="AJ141" i="32"/>
  <c r="AJ142" i="32"/>
  <c r="AJ143" i="32"/>
  <c r="AJ144" i="32"/>
  <c r="AJ145" i="32"/>
  <c r="AJ146" i="32"/>
  <c r="AJ147" i="32"/>
  <c r="AJ148" i="32"/>
  <c r="AJ149" i="32"/>
  <c r="AJ150" i="32"/>
  <c r="AJ151" i="32"/>
  <c r="AJ152" i="32"/>
  <c r="AJ153" i="32"/>
  <c r="AJ154" i="32"/>
  <c r="AJ155" i="32"/>
  <c r="AJ156" i="32"/>
  <c r="AJ157" i="32"/>
  <c r="AJ158" i="32"/>
  <c r="AJ159" i="32"/>
  <c r="AJ160" i="32"/>
  <c r="AJ161" i="32"/>
  <c r="AJ162" i="32"/>
  <c r="AJ163" i="32"/>
  <c r="AJ164" i="32"/>
  <c r="AJ165" i="32"/>
  <c r="AJ166" i="32"/>
  <c r="AJ167" i="32"/>
  <c r="AJ168" i="32"/>
  <c r="AJ169" i="32"/>
  <c r="AJ170" i="32"/>
  <c r="AJ171" i="32"/>
  <c r="AJ172" i="32"/>
  <c r="AJ173" i="32"/>
  <c r="AJ174" i="32"/>
  <c r="AJ175" i="32"/>
  <c r="AJ176" i="32"/>
  <c r="AJ177" i="32"/>
  <c r="AJ178" i="32"/>
  <c r="AJ179" i="32"/>
  <c r="AJ180" i="32"/>
  <c r="AJ181" i="32"/>
  <c r="AJ182" i="32"/>
  <c r="AJ183" i="32"/>
  <c r="AJ184" i="32"/>
  <c r="AJ185" i="32"/>
  <c r="AJ186" i="32"/>
  <c r="AJ187" i="32"/>
  <c r="AJ188" i="32"/>
  <c r="AJ189" i="32"/>
  <c r="AJ190" i="32"/>
  <c r="AJ191" i="32"/>
  <c r="AJ192" i="32"/>
  <c r="AJ193" i="32"/>
  <c r="AJ194" i="32"/>
  <c r="AJ195" i="32"/>
  <c r="AJ196" i="32"/>
  <c r="AJ197" i="32"/>
  <c r="AJ198" i="32"/>
  <c r="AJ199" i="32"/>
  <c r="AJ200" i="32"/>
  <c r="AJ201" i="32"/>
  <c r="AJ202" i="32"/>
  <c r="AJ203" i="32"/>
  <c r="AJ204" i="32"/>
  <c r="AJ205" i="32"/>
  <c r="AJ206" i="32"/>
  <c r="AJ207" i="32"/>
  <c r="AJ208" i="32"/>
  <c r="AJ209" i="32"/>
  <c r="AJ210" i="32"/>
  <c r="AJ211" i="32"/>
  <c r="AJ212" i="32"/>
  <c r="AJ213" i="32"/>
  <c r="AJ214" i="32"/>
  <c r="AJ215" i="32"/>
  <c r="AJ216" i="32"/>
  <c r="AJ217" i="32"/>
  <c r="AJ218" i="32"/>
  <c r="AJ219" i="32"/>
  <c r="AJ220" i="32"/>
  <c r="AJ221" i="32"/>
  <c r="AJ222" i="32"/>
  <c r="AJ223" i="32"/>
  <c r="AJ224" i="32"/>
  <c r="AJ225" i="32"/>
  <c r="AJ226" i="32"/>
  <c r="AJ227" i="32"/>
  <c r="AJ228" i="32"/>
  <c r="AJ229" i="32"/>
  <c r="AJ230" i="32"/>
  <c r="AJ231" i="32"/>
  <c r="AJ232" i="32"/>
  <c r="AJ233" i="32"/>
  <c r="AJ234" i="32"/>
  <c r="AJ235" i="32"/>
  <c r="AJ236" i="32"/>
  <c r="AJ237" i="32"/>
  <c r="AJ238" i="32"/>
  <c r="AJ239" i="32"/>
  <c r="AJ240" i="32"/>
  <c r="AJ241" i="32"/>
  <c r="AJ242" i="32"/>
  <c r="AJ243" i="32"/>
  <c r="AJ244" i="32"/>
  <c r="AJ245" i="32"/>
  <c r="AJ246" i="32"/>
  <c r="AJ247" i="32"/>
  <c r="AJ248" i="32"/>
  <c r="AJ249" i="32"/>
  <c r="AJ250" i="32"/>
  <c r="AJ251" i="32"/>
  <c r="AJ252" i="32"/>
  <c r="AJ253" i="32"/>
  <c r="AJ254" i="32"/>
  <c r="AJ255" i="32"/>
  <c r="AJ256" i="32"/>
  <c r="AJ257" i="32"/>
  <c r="AJ258" i="32"/>
  <c r="AJ259" i="32"/>
  <c r="AJ260" i="32"/>
  <c r="AJ261" i="32"/>
  <c r="AJ262" i="32"/>
  <c r="AJ263" i="32"/>
  <c r="AJ264" i="32"/>
  <c r="AJ265" i="32"/>
  <c r="AJ266" i="32"/>
  <c r="AJ267" i="32"/>
  <c r="AJ268" i="32"/>
  <c r="AJ269" i="32"/>
  <c r="AJ270" i="32"/>
  <c r="AJ271" i="32"/>
  <c r="AJ272" i="32"/>
  <c r="AJ273" i="32"/>
  <c r="AJ274" i="32"/>
  <c r="AJ275" i="32"/>
  <c r="AJ276" i="32"/>
  <c r="AJ277" i="32"/>
  <c r="AJ278" i="32"/>
  <c r="AJ279" i="32"/>
  <c r="AJ280" i="32"/>
  <c r="AJ281" i="32"/>
  <c r="AJ282" i="32"/>
  <c r="AJ283" i="32"/>
  <c r="AJ284" i="32"/>
  <c r="AJ285" i="32"/>
  <c r="AJ286" i="32"/>
  <c r="AJ287" i="32"/>
  <c r="AJ288" i="32"/>
  <c r="AJ289" i="32"/>
  <c r="AJ290" i="32"/>
  <c r="AJ291" i="32"/>
  <c r="AJ292" i="32"/>
  <c r="AJ293" i="32"/>
  <c r="AJ294" i="32"/>
  <c r="AJ295" i="32"/>
  <c r="AJ296" i="32"/>
  <c r="AJ297" i="32"/>
  <c r="AJ298" i="32"/>
  <c r="AJ299" i="32"/>
  <c r="AJ300" i="32"/>
  <c r="AJ301" i="32"/>
  <c r="AJ302" i="32"/>
  <c r="AJ303" i="32"/>
  <c r="AJ304" i="32"/>
  <c r="AJ305" i="32"/>
  <c r="AJ306" i="32"/>
  <c r="AJ307" i="32"/>
  <c r="AJ308" i="32"/>
  <c r="AJ309" i="32"/>
  <c r="AJ310" i="32"/>
  <c r="AJ311" i="32"/>
  <c r="AJ312" i="32"/>
  <c r="AJ313" i="32"/>
  <c r="AJ314" i="32"/>
  <c r="AJ315" i="32"/>
  <c r="AJ316" i="32"/>
  <c r="AJ317" i="32"/>
  <c r="AJ318" i="32"/>
  <c r="AJ319" i="32"/>
  <c r="AJ320" i="32"/>
  <c r="AJ321" i="32"/>
  <c r="AJ322" i="32"/>
  <c r="AJ323" i="32"/>
  <c r="AJ324" i="32"/>
  <c r="AJ325" i="32"/>
  <c r="AJ326" i="32"/>
  <c r="AJ327" i="32"/>
  <c r="AJ328" i="32"/>
  <c r="AJ329" i="32"/>
  <c r="AJ330" i="32"/>
  <c r="AJ331" i="32"/>
  <c r="AJ332" i="32"/>
  <c r="AJ333" i="32"/>
  <c r="AJ334" i="32"/>
  <c r="AJ335" i="32"/>
  <c r="AJ336" i="32"/>
  <c r="AJ337" i="32"/>
  <c r="AJ338" i="32"/>
  <c r="AJ339" i="32"/>
  <c r="AJ340" i="32"/>
  <c r="AJ341" i="32"/>
  <c r="AJ342" i="32"/>
  <c r="AJ343" i="32"/>
  <c r="AJ344" i="32"/>
  <c r="AJ345" i="32"/>
  <c r="AJ346" i="32"/>
  <c r="AJ347" i="32"/>
  <c r="AJ348" i="32"/>
  <c r="AJ349" i="32"/>
  <c r="AJ350" i="32"/>
  <c r="AJ351" i="32"/>
  <c r="AJ352" i="32"/>
  <c r="AJ353" i="32"/>
  <c r="AJ354" i="32"/>
  <c r="AJ355" i="32"/>
  <c r="AJ356" i="32"/>
  <c r="AJ357" i="32"/>
  <c r="AJ358" i="32"/>
  <c r="AJ359" i="32"/>
  <c r="AJ361" i="32"/>
  <c r="AI4" i="32"/>
  <c r="AI5" i="32"/>
  <c r="AI6" i="32"/>
  <c r="AI7" i="32"/>
  <c r="AI8" i="32"/>
  <c r="AI9" i="32"/>
  <c r="AI10" i="32"/>
  <c r="AI11" i="32"/>
  <c r="AI12" i="32"/>
  <c r="AI13" i="32"/>
  <c r="AI14" i="32"/>
  <c r="AI15" i="32"/>
  <c r="AI16" i="32"/>
  <c r="AI17" i="32"/>
  <c r="AI18" i="32"/>
  <c r="AI19" i="32"/>
  <c r="AI20" i="32"/>
  <c r="AI21" i="32"/>
  <c r="AI22" i="32"/>
  <c r="AI23" i="32"/>
  <c r="AI24" i="32"/>
  <c r="AI25" i="32"/>
  <c r="AI26" i="32"/>
  <c r="AI27" i="32"/>
  <c r="AI28" i="32"/>
  <c r="AI29" i="32"/>
  <c r="AI30" i="32"/>
  <c r="AI31" i="32"/>
  <c r="AI32" i="32"/>
  <c r="AI33" i="32"/>
  <c r="AI34" i="32"/>
  <c r="AI35" i="32"/>
  <c r="AI36" i="32"/>
  <c r="AI37" i="32"/>
  <c r="AI38" i="32"/>
  <c r="AI39" i="32"/>
  <c r="AI40" i="32"/>
  <c r="AI41" i="32"/>
  <c r="AI42" i="32"/>
  <c r="AI43" i="32"/>
  <c r="AI44" i="32"/>
  <c r="AI45" i="32"/>
  <c r="AI46" i="32"/>
  <c r="AI47" i="32"/>
  <c r="AI48" i="32"/>
  <c r="AI49" i="32"/>
  <c r="AI50" i="32"/>
  <c r="AI51" i="32"/>
  <c r="AI52" i="32"/>
  <c r="AI53" i="32"/>
  <c r="AI54" i="32"/>
  <c r="AI55" i="32"/>
  <c r="AI56" i="32"/>
  <c r="AI57" i="32"/>
  <c r="AI58" i="32"/>
  <c r="AI59" i="32"/>
  <c r="AI60" i="32"/>
  <c r="AI61" i="32"/>
  <c r="AI62" i="32"/>
  <c r="AI63" i="32"/>
  <c r="AI64" i="32"/>
  <c r="AI65" i="32"/>
  <c r="AI66" i="32"/>
  <c r="AI67" i="32"/>
  <c r="AI68" i="32"/>
  <c r="AI69" i="32"/>
  <c r="AI70" i="32"/>
  <c r="AI71" i="32"/>
  <c r="AI72" i="32"/>
  <c r="AI73" i="32"/>
  <c r="AI74" i="32"/>
  <c r="AI75" i="32"/>
  <c r="AI76" i="32"/>
  <c r="AI77" i="32"/>
  <c r="AI78" i="32"/>
  <c r="AI79" i="32"/>
  <c r="AI80" i="32"/>
  <c r="AI81" i="32"/>
  <c r="AI82" i="32"/>
  <c r="AI83" i="32"/>
  <c r="AI84" i="32"/>
  <c r="AI85" i="32"/>
  <c r="AI86" i="32"/>
  <c r="AI87" i="32"/>
  <c r="AI88" i="32"/>
  <c r="AI89" i="32"/>
  <c r="AI90" i="32"/>
  <c r="AI91" i="32"/>
  <c r="AI92" i="32"/>
  <c r="AI93" i="32"/>
  <c r="AI94" i="32"/>
  <c r="AI95" i="32"/>
  <c r="AI96" i="32"/>
  <c r="AI97" i="32"/>
  <c r="AI98" i="32"/>
  <c r="AI99" i="32"/>
  <c r="AI100" i="32"/>
  <c r="AI101" i="32"/>
  <c r="AI102" i="32"/>
  <c r="AI103" i="32"/>
  <c r="AI104" i="32"/>
  <c r="AI105" i="32"/>
  <c r="AI106" i="32"/>
  <c r="AI107" i="32"/>
  <c r="AI108" i="32"/>
  <c r="AI109" i="32"/>
  <c r="AI110" i="32"/>
  <c r="AI111" i="32"/>
  <c r="AI112" i="32"/>
  <c r="AI113" i="32"/>
  <c r="AI114" i="32"/>
  <c r="AI115" i="32"/>
  <c r="AI116" i="32"/>
  <c r="AI117" i="32"/>
  <c r="AI118" i="32"/>
  <c r="AI119" i="32"/>
  <c r="AI120" i="32"/>
  <c r="AI121" i="32"/>
  <c r="AI122" i="32"/>
  <c r="AI123" i="32"/>
  <c r="AI124" i="32"/>
  <c r="AI125" i="32"/>
  <c r="AI126" i="32"/>
  <c r="AI127" i="32"/>
  <c r="AI128" i="32"/>
  <c r="AI129" i="32"/>
  <c r="AI130" i="32"/>
  <c r="AI131" i="32"/>
  <c r="AI132" i="32"/>
  <c r="AI133" i="32"/>
  <c r="AI134" i="32"/>
  <c r="AI135" i="32"/>
  <c r="AI136" i="32"/>
  <c r="AI137" i="32"/>
  <c r="AI138" i="32"/>
  <c r="AI139" i="32"/>
  <c r="AI140" i="32"/>
  <c r="AI141" i="32"/>
  <c r="AI142" i="32"/>
  <c r="AI143" i="32"/>
  <c r="AI144" i="32"/>
  <c r="AI145" i="32"/>
  <c r="AI146" i="32"/>
  <c r="AI147" i="32"/>
  <c r="AI148" i="32"/>
  <c r="AI149" i="32"/>
  <c r="AI150" i="32"/>
  <c r="AI151" i="32"/>
  <c r="AI152" i="32"/>
  <c r="AI153" i="32"/>
  <c r="AI154" i="32"/>
  <c r="AI155" i="32"/>
  <c r="AI156" i="32"/>
  <c r="AI157" i="32"/>
  <c r="AI158" i="32"/>
  <c r="AI159" i="32"/>
  <c r="AI160" i="32"/>
  <c r="AI161" i="32"/>
  <c r="AI162" i="32"/>
  <c r="AI163" i="32"/>
  <c r="AI164" i="32"/>
  <c r="AI165" i="32"/>
  <c r="AI166" i="32"/>
  <c r="AI167" i="32"/>
  <c r="AI168" i="32"/>
  <c r="AI169" i="32"/>
  <c r="AI170" i="32"/>
  <c r="AI171" i="32"/>
  <c r="AI172" i="32"/>
  <c r="AI173" i="32"/>
  <c r="AI174" i="32"/>
  <c r="AI175" i="32"/>
  <c r="AI176" i="32"/>
  <c r="AI177" i="32"/>
  <c r="AI178" i="32"/>
  <c r="AI179" i="32"/>
  <c r="AI180" i="32"/>
  <c r="AI181" i="32"/>
  <c r="AI182" i="32"/>
  <c r="AI183" i="32"/>
  <c r="AI184" i="32"/>
  <c r="AI185" i="32"/>
  <c r="AI186" i="32"/>
  <c r="AI187" i="32"/>
  <c r="AI188" i="32"/>
  <c r="AI189" i="32"/>
  <c r="AI190" i="32"/>
  <c r="AI191" i="32"/>
  <c r="AI192" i="32"/>
  <c r="AI193" i="32"/>
  <c r="AI194" i="32"/>
  <c r="AI195" i="32"/>
  <c r="AI196" i="32"/>
  <c r="AI197" i="32"/>
  <c r="AI198" i="32"/>
  <c r="AI199" i="32"/>
  <c r="AI200" i="32"/>
  <c r="AI201" i="32"/>
  <c r="AI202" i="32"/>
  <c r="AI203" i="32"/>
  <c r="AI204" i="32"/>
  <c r="AI205" i="32"/>
  <c r="AI206" i="32"/>
  <c r="AI207" i="32"/>
  <c r="AI208" i="32"/>
  <c r="AI209" i="32"/>
  <c r="AI210" i="32"/>
  <c r="AI211" i="32"/>
  <c r="AI212" i="32"/>
  <c r="AI213" i="32"/>
  <c r="AI214" i="32"/>
  <c r="AI215" i="32"/>
  <c r="AI216" i="32"/>
  <c r="AI217" i="32"/>
  <c r="AI218" i="32"/>
  <c r="AI219" i="32"/>
  <c r="AI220" i="32"/>
  <c r="AI221" i="32"/>
  <c r="AI222" i="32"/>
  <c r="AI223" i="32"/>
  <c r="AI224" i="32"/>
  <c r="AI225" i="32"/>
  <c r="AI226" i="32"/>
  <c r="AI227" i="32"/>
  <c r="AI228" i="32"/>
  <c r="AI229" i="32"/>
  <c r="AI230" i="32"/>
  <c r="AI231" i="32"/>
  <c r="AI232" i="32"/>
  <c r="AI233" i="32"/>
  <c r="AI234" i="32"/>
  <c r="AI235" i="32"/>
  <c r="AI236" i="32"/>
  <c r="AI237" i="32"/>
  <c r="AI238" i="32"/>
  <c r="AI239" i="32"/>
  <c r="AI240" i="32"/>
  <c r="AI241" i="32"/>
  <c r="AI242" i="32"/>
  <c r="AI243" i="32"/>
  <c r="AI244" i="32"/>
  <c r="AI245" i="32"/>
  <c r="AI246" i="32"/>
  <c r="AI247" i="32"/>
  <c r="AI248" i="32"/>
  <c r="AI249" i="32"/>
  <c r="AI250" i="32"/>
  <c r="AI251" i="32"/>
  <c r="AI252" i="32"/>
  <c r="AI253" i="32"/>
  <c r="AI254" i="32"/>
  <c r="AI255" i="32"/>
  <c r="AI256" i="32"/>
  <c r="AI257" i="32"/>
  <c r="AI258" i="32"/>
  <c r="AI259" i="32"/>
  <c r="AI260" i="32"/>
  <c r="AI261" i="32"/>
  <c r="AI262" i="32"/>
  <c r="AI263" i="32"/>
  <c r="AI264" i="32"/>
  <c r="AI265" i="32"/>
  <c r="AI266" i="32"/>
  <c r="AI267" i="32"/>
  <c r="AI268" i="32"/>
  <c r="AI269" i="32"/>
  <c r="AI270" i="32"/>
  <c r="AI271" i="32"/>
  <c r="AI272" i="32"/>
  <c r="AI273" i="32"/>
  <c r="AI274" i="32"/>
  <c r="AI275" i="32"/>
  <c r="AI276" i="32"/>
  <c r="AI277" i="32"/>
  <c r="AI278" i="32"/>
  <c r="AI279" i="32"/>
  <c r="AI280" i="32"/>
  <c r="AI281" i="32"/>
  <c r="AI282" i="32"/>
  <c r="AI283" i="32"/>
  <c r="AI284" i="32"/>
  <c r="AI285" i="32"/>
  <c r="AI286" i="32"/>
  <c r="AI287" i="32"/>
  <c r="AI288" i="32"/>
  <c r="AI289" i="32"/>
  <c r="AI290" i="32"/>
  <c r="AI291" i="32"/>
  <c r="AI292" i="32"/>
  <c r="AI293" i="32"/>
  <c r="AI294" i="32"/>
  <c r="AI295" i="32"/>
  <c r="AI296" i="32"/>
  <c r="AI297" i="32"/>
  <c r="AI298" i="32"/>
  <c r="AI299" i="32"/>
  <c r="AI300" i="32"/>
  <c r="AI301" i="32"/>
  <c r="AI302" i="32"/>
  <c r="AI303" i="32"/>
  <c r="AI304" i="32"/>
  <c r="AI305" i="32"/>
  <c r="AI306" i="32"/>
  <c r="AI307" i="32"/>
  <c r="AI308" i="32"/>
  <c r="AI309" i="32"/>
  <c r="AI310" i="32"/>
  <c r="AI311" i="32"/>
  <c r="AI312" i="32"/>
  <c r="AI313" i="32"/>
  <c r="AI314" i="32"/>
  <c r="AI315" i="32"/>
  <c r="AI316" i="32"/>
  <c r="AI317" i="32"/>
  <c r="AI318" i="32"/>
  <c r="AI319" i="32"/>
  <c r="AI320" i="32"/>
  <c r="AI321" i="32"/>
  <c r="AI322" i="32"/>
  <c r="AI323" i="32"/>
  <c r="AI324" i="32"/>
  <c r="AI325" i="32"/>
  <c r="AI326" i="32"/>
  <c r="AI327" i="32"/>
  <c r="AI328" i="32"/>
  <c r="AI329" i="32"/>
  <c r="AI330" i="32"/>
  <c r="AI331" i="32"/>
  <c r="AI332" i="32"/>
  <c r="AI333" i="32"/>
  <c r="AI334" i="32"/>
  <c r="AI335" i="32"/>
  <c r="AI336" i="32"/>
  <c r="AI337" i="32"/>
  <c r="AI338" i="32"/>
  <c r="AI339" i="32"/>
  <c r="AI340" i="32"/>
  <c r="AI341" i="32"/>
  <c r="AI342" i="32"/>
  <c r="AI343" i="32"/>
  <c r="AI344" i="32"/>
  <c r="AI345" i="32"/>
  <c r="AI346" i="32"/>
  <c r="AI347" i="32"/>
  <c r="AI348" i="32"/>
  <c r="AI349" i="32"/>
  <c r="AI350" i="32"/>
  <c r="AI351" i="32"/>
  <c r="AI352" i="32"/>
  <c r="AI353" i="32"/>
  <c r="AI354" i="32"/>
  <c r="AI355" i="32"/>
  <c r="AI356" i="32"/>
  <c r="AI357" i="32"/>
  <c r="AI358" i="32"/>
  <c r="AI359" i="32"/>
  <c r="AI361" i="32"/>
  <c r="AH4" i="32"/>
  <c r="AH5" i="32"/>
  <c r="AH6" i="32"/>
  <c r="AH7" i="32"/>
  <c r="AH8" i="32"/>
  <c r="AH9" i="32"/>
  <c r="AH10" i="32"/>
  <c r="AH11" i="32"/>
  <c r="AH12" i="32"/>
  <c r="AH13" i="32"/>
  <c r="AH14" i="32"/>
  <c r="AH15" i="32"/>
  <c r="AH16" i="32"/>
  <c r="AH17" i="32"/>
  <c r="AH18" i="32"/>
  <c r="AH19" i="32"/>
  <c r="AH20" i="32"/>
  <c r="AH21" i="32"/>
  <c r="AH22" i="32"/>
  <c r="AH23" i="32"/>
  <c r="AH24" i="32"/>
  <c r="AH25" i="32"/>
  <c r="AH26" i="32"/>
  <c r="AH27" i="32"/>
  <c r="AH28" i="32"/>
  <c r="AH29" i="32"/>
  <c r="AH30" i="32"/>
  <c r="AH31" i="32"/>
  <c r="AH32" i="32"/>
  <c r="AH33" i="32"/>
  <c r="AH34" i="32"/>
  <c r="AH35" i="32"/>
  <c r="AH36" i="32"/>
  <c r="AH37" i="32"/>
  <c r="AH38" i="32"/>
  <c r="AH39" i="32"/>
  <c r="AH40" i="32"/>
  <c r="AH41" i="32"/>
  <c r="AH42" i="32"/>
  <c r="AH43" i="32"/>
  <c r="AH44" i="32"/>
  <c r="AH45" i="32"/>
  <c r="AH46" i="32"/>
  <c r="AH47" i="32"/>
  <c r="AH48" i="32"/>
  <c r="AH49" i="32"/>
  <c r="AH50" i="32"/>
  <c r="AH51" i="32"/>
  <c r="AH52" i="32"/>
  <c r="AH53" i="32"/>
  <c r="AH54" i="32"/>
  <c r="AH55" i="32"/>
  <c r="AH56" i="32"/>
  <c r="AH57" i="32"/>
  <c r="AH58" i="32"/>
  <c r="AH59" i="32"/>
  <c r="AH60" i="32"/>
  <c r="AH61" i="32"/>
  <c r="AH62" i="32"/>
  <c r="AH63" i="32"/>
  <c r="AH64" i="32"/>
  <c r="AH65" i="32"/>
  <c r="AH66" i="32"/>
  <c r="AH67" i="32"/>
  <c r="AH68" i="32"/>
  <c r="AH69" i="32"/>
  <c r="AH70" i="32"/>
  <c r="AH71" i="32"/>
  <c r="AH72" i="32"/>
  <c r="AH73" i="32"/>
  <c r="AH74" i="32"/>
  <c r="AH75" i="32"/>
  <c r="AH76" i="32"/>
  <c r="AH77" i="32"/>
  <c r="AH78" i="32"/>
  <c r="AH79" i="32"/>
  <c r="AH80" i="32"/>
  <c r="AH81" i="32"/>
  <c r="AH82" i="32"/>
  <c r="AH83" i="32"/>
  <c r="AH84" i="32"/>
  <c r="AH85" i="32"/>
  <c r="AH86" i="32"/>
  <c r="AH87" i="32"/>
  <c r="AH88" i="32"/>
  <c r="AH89" i="32"/>
  <c r="AH90" i="32"/>
  <c r="AH91" i="32"/>
  <c r="AH92" i="32"/>
  <c r="AH93" i="32"/>
  <c r="AH94" i="32"/>
  <c r="AH95" i="32"/>
  <c r="AH96" i="32"/>
  <c r="AH97" i="32"/>
  <c r="AH98" i="32"/>
  <c r="AH99" i="32"/>
  <c r="AH100" i="32"/>
  <c r="AH101" i="32"/>
  <c r="AH102" i="32"/>
  <c r="AH103" i="32"/>
  <c r="AH104" i="32"/>
  <c r="AH105" i="32"/>
  <c r="AH106" i="32"/>
  <c r="AH107" i="32"/>
  <c r="AH108" i="32"/>
  <c r="AH109" i="32"/>
  <c r="AH110" i="32"/>
  <c r="AH111" i="32"/>
  <c r="AH112" i="32"/>
  <c r="AH113" i="32"/>
  <c r="AH114" i="32"/>
  <c r="AH115" i="32"/>
  <c r="AH116" i="32"/>
  <c r="AH117" i="32"/>
  <c r="AH118" i="32"/>
  <c r="AH119" i="32"/>
  <c r="AH120" i="32"/>
  <c r="AH121" i="32"/>
  <c r="AH122" i="32"/>
  <c r="AH123" i="32"/>
  <c r="AH124" i="32"/>
  <c r="AH125" i="32"/>
  <c r="AH126" i="32"/>
  <c r="AH127" i="32"/>
  <c r="AH128" i="32"/>
  <c r="AH129" i="32"/>
  <c r="AH130" i="32"/>
  <c r="AH131" i="32"/>
  <c r="AH132" i="32"/>
  <c r="AH133" i="32"/>
  <c r="AH134" i="32"/>
  <c r="AH135" i="32"/>
  <c r="AH136" i="32"/>
  <c r="AH137" i="32"/>
  <c r="AH138" i="32"/>
  <c r="AH139" i="32"/>
  <c r="AH140" i="32"/>
  <c r="AH141" i="32"/>
  <c r="AH142" i="32"/>
  <c r="AH143" i="32"/>
  <c r="AH144" i="32"/>
  <c r="AH145" i="32"/>
  <c r="AH146" i="32"/>
  <c r="AH147" i="32"/>
  <c r="AH148" i="32"/>
  <c r="AH149" i="32"/>
  <c r="AH150" i="32"/>
  <c r="AH151" i="32"/>
  <c r="AH152" i="32"/>
  <c r="AH153" i="32"/>
  <c r="AH154" i="32"/>
  <c r="AH155" i="32"/>
  <c r="AH156" i="32"/>
  <c r="AH157" i="32"/>
  <c r="AH158" i="32"/>
  <c r="AH159" i="32"/>
  <c r="AH160" i="32"/>
  <c r="AH161" i="32"/>
  <c r="AH162" i="32"/>
  <c r="AH163" i="32"/>
  <c r="AH164" i="32"/>
  <c r="AH165" i="32"/>
  <c r="AH166" i="32"/>
  <c r="AH167" i="32"/>
  <c r="AH168" i="32"/>
  <c r="AH169" i="32"/>
  <c r="AH170" i="32"/>
  <c r="AH171" i="32"/>
  <c r="AH172" i="32"/>
  <c r="AH173" i="32"/>
  <c r="AH174" i="32"/>
  <c r="AH175" i="32"/>
  <c r="AH176" i="32"/>
  <c r="AH177" i="32"/>
  <c r="AH178" i="32"/>
  <c r="AH179" i="32"/>
  <c r="AH180" i="32"/>
  <c r="AH181" i="32"/>
  <c r="AH182" i="32"/>
  <c r="AH183" i="32"/>
  <c r="AH184" i="32"/>
  <c r="AH185" i="32"/>
  <c r="AH186" i="32"/>
  <c r="AH187" i="32"/>
  <c r="AH188" i="32"/>
  <c r="AH189" i="32"/>
  <c r="AH190" i="32"/>
  <c r="AH191" i="32"/>
  <c r="AH192" i="32"/>
  <c r="AH193" i="32"/>
  <c r="AH194" i="32"/>
  <c r="AH195" i="32"/>
  <c r="AH196" i="32"/>
  <c r="AH197" i="32"/>
  <c r="AH198" i="32"/>
  <c r="AH199" i="32"/>
  <c r="AH200" i="32"/>
  <c r="AH201" i="32"/>
  <c r="AH202" i="32"/>
  <c r="AH203" i="32"/>
  <c r="AH204" i="32"/>
  <c r="AH205" i="32"/>
  <c r="AH206" i="32"/>
  <c r="AH207" i="32"/>
  <c r="AH208" i="32"/>
  <c r="AH209" i="32"/>
  <c r="AH210" i="32"/>
  <c r="AH211" i="32"/>
  <c r="AH212" i="32"/>
  <c r="AH213" i="32"/>
  <c r="AH214" i="32"/>
  <c r="AH215" i="32"/>
  <c r="AH216" i="32"/>
  <c r="AH217" i="32"/>
  <c r="AH218" i="32"/>
  <c r="AH219" i="32"/>
  <c r="AH220" i="32"/>
  <c r="AH221" i="32"/>
  <c r="AH222" i="32"/>
  <c r="AH223" i="32"/>
  <c r="AH224" i="32"/>
  <c r="AH225" i="32"/>
  <c r="AH226" i="32"/>
  <c r="AH227" i="32"/>
  <c r="AH228" i="32"/>
  <c r="AH229" i="32"/>
  <c r="AH230" i="32"/>
  <c r="AH231" i="32"/>
  <c r="AH232" i="32"/>
  <c r="AH233" i="32"/>
  <c r="AH234" i="32"/>
  <c r="AH235" i="32"/>
  <c r="AH236" i="32"/>
  <c r="AH237" i="32"/>
  <c r="AH238" i="32"/>
  <c r="AH239" i="32"/>
  <c r="AH240" i="32"/>
  <c r="AH241" i="32"/>
  <c r="AH242" i="32"/>
  <c r="AH243" i="32"/>
  <c r="AH244" i="32"/>
  <c r="AH245" i="32"/>
  <c r="AH246" i="32"/>
  <c r="AH247" i="32"/>
  <c r="AH248" i="32"/>
  <c r="AH249" i="32"/>
  <c r="AH250" i="32"/>
  <c r="AH251" i="32"/>
  <c r="AH252" i="32"/>
  <c r="AH253" i="32"/>
  <c r="AH254" i="32"/>
  <c r="AH255" i="32"/>
  <c r="AH256" i="32"/>
  <c r="AH257" i="32"/>
  <c r="AH258" i="32"/>
  <c r="AH259" i="32"/>
  <c r="AH260" i="32"/>
  <c r="AH261" i="32"/>
  <c r="AH262" i="32"/>
  <c r="AH263" i="32"/>
  <c r="AH264" i="32"/>
  <c r="AH265" i="32"/>
  <c r="AH266" i="32"/>
  <c r="AH267" i="32"/>
  <c r="AH268" i="32"/>
  <c r="AH269" i="32"/>
  <c r="AH270" i="32"/>
  <c r="AH271" i="32"/>
  <c r="AH272" i="32"/>
  <c r="AH273" i="32"/>
  <c r="AH274" i="32"/>
  <c r="AH275" i="32"/>
  <c r="AH276" i="32"/>
  <c r="AH277" i="32"/>
  <c r="AH278" i="32"/>
  <c r="AH279" i="32"/>
  <c r="AH280" i="32"/>
  <c r="AH281" i="32"/>
  <c r="AH282" i="32"/>
  <c r="AH283" i="32"/>
  <c r="AH284" i="32"/>
  <c r="AH285" i="32"/>
  <c r="AH286" i="32"/>
  <c r="AH287" i="32"/>
  <c r="AH288" i="32"/>
  <c r="AH289" i="32"/>
  <c r="AH290" i="32"/>
  <c r="AH291" i="32"/>
  <c r="AH292" i="32"/>
  <c r="AH293" i="32"/>
  <c r="AH294" i="32"/>
  <c r="AH295" i="32"/>
  <c r="AH296" i="32"/>
  <c r="AH297" i="32"/>
  <c r="AH298" i="32"/>
  <c r="AH299" i="32"/>
  <c r="AH300" i="32"/>
  <c r="AH301" i="32"/>
  <c r="AH302" i="32"/>
  <c r="AH303" i="32"/>
  <c r="AH304" i="32"/>
  <c r="AH305" i="32"/>
  <c r="AH306" i="32"/>
  <c r="AH307" i="32"/>
  <c r="AH308" i="32"/>
  <c r="AH309" i="32"/>
  <c r="AH310" i="32"/>
  <c r="AH311" i="32"/>
  <c r="AH312" i="32"/>
  <c r="AH313" i="32"/>
  <c r="AH314" i="32"/>
  <c r="AH315" i="32"/>
  <c r="AH316" i="32"/>
  <c r="AH317" i="32"/>
  <c r="AH318" i="32"/>
  <c r="AH319" i="32"/>
  <c r="AH320" i="32"/>
  <c r="AH321" i="32"/>
  <c r="AH322" i="32"/>
  <c r="AH323" i="32"/>
  <c r="AH324" i="32"/>
  <c r="AH325" i="32"/>
  <c r="AH326" i="32"/>
  <c r="AH327" i="32"/>
  <c r="AH328" i="32"/>
  <c r="AH329" i="32"/>
  <c r="AH330" i="32"/>
  <c r="AH331" i="32"/>
  <c r="AH332" i="32"/>
  <c r="AH333" i="32"/>
  <c r="AH334" i="32"/>
  <c r="AH335" i="32"/>
  <c r="AH336" i="32"/>
  <c r="AH337" i="32"/>
  <c r="AH338" i="32"/>
  <c r="AH339" i="32"/>
  <c r="AH340" i="32"/>
  <c r="AH341" i="32"/>
  <c r="AH342" i="32"/>
  <c r="AH343" i="32"/>
  <c r="AH344" i="32"/>
  <c r="AH345" i="32"/>
  <c r="AH346" i="32"/>
  <c r="AH347" i="32"/>
  <c r="AH348" i="32"/>
  <c r="AH349" i="32"/>
  <c r="AH350" i="32"/>
  <c r="AH351" i="32"/>
  <c r="AH352" i="32"/>
  <c r="AH353" i="32"/>
  <c r="AH354" i="32"/>
  <c r="AH355" i="32"/>
  <c r="AH356" i="32"/>
  <c r="AH357" i="32"/>
  <c r="AH358" i="32"/>
  <c r="AH359" i="32"/>
  <c r="AH361" i="32"/>
  <c r="AG4" i="32"/>
  <c r="AG5" i="32"/>
  <c r="AG6" i="32"/>
  <c r="AG7" i="32"/>
  <c r="AG8" i="32"/>
  <c r="AG9" i="32"/>
  <c r="AG10" i="32"/>
  <c r="AG11" i="32"/>
  <c r="AG12" i="32"/>
  <c r="AG13" i="32"/>
  <c r="AG14" i="32"/>
  <c r="AG15" i="32"/>
  <c r="AG16" i="32"/>
  <c r="AG17" i="32"/>
  <c r="AG18" i="32"/>
  <c r="AG19" i="32"/>
  <c r="AG20" i="32"/>
  <c r="AG21" i="32"/>
  <c r="AG22" i="32"/>
  <c r="AG23" i="32"/>
  <c r="AG24" i="32"/>
  <c r="AG25" i="32"/>
  <c r="AG26" i="32"/>
  <c r="AG27" i="32"/>
  <c r="AG28" i="32"/>
  <c r="AG29" i="32"/>
  <c r="AG30" i="32"/>
  <c r="AG31" i="32"/>
  <c r="AG32" i="32"/>
  <c r="AG33" i="32"/>
  <c r="AG34" i="32"/>
  <c r="AG35" i="32"/>
  <c r="AG36" i="32"/>
  <c r="AG37" i="32"/>
  <c r="AG38" i="32"/>
  <c r="AG39" i="32"/>
  <c r="AG40" i="32"/>
  <c r="AG41" i="32"/>
  <c r="AG42" i="32"/>
  <c r="AG43" i="32"/>
  <c r="AG44" i="32"/>
  <c r="AG45" i="32"/>
  <c r="AG46" i="32"/>
  <c r="AG47" i="32"/>
  <c r="AG48" i="32"/>
  <c r="AG49" i="32"/>
  <c r="AG50" i="32"/>
  <c r="AG51" i="32"/>
  <c r="AG52" i="32"/>
  <c r="AG53" i="32"/>
  <c r="AG54" i="32"/>
  <c r="AG55" i="32"/>
  <c r="AG56" i="32"/>
  <c r="AG57" i="32"/>
  <c r="AG58" i="32"/>
  <c r="AG59" i="32"/>
  <c r="AG60" i="32"/>
  <c r="AG61" i="32"/>
  <c r="AG62" i="32"/>
  <c r="AG63" i="32"/>
  <c r="AG64" i="32"/>
  <c r="AG65" i="32"/>
  <c r="AG66" i="32"/>
  <c r="AG67" i="32"/>
  <c r="AG68" i="32"/>
  <c r="AG69" i="32"/>
  <c r="AG70" i="32"/>
  <c r="AG71" i="32"/>
  <c r="AG72" i="32"/>
  <c r="AG73" i="32"/>
  <c r="AG74" i="32"/>
  <c r="AG75" i="32"/>
  <c r="AG76" i="32"/>
  <c r="AG77" i="32"/>
  <c r="AG78" i="32"/>
  <c r="AG79" i="32"/>
  <c r="AG80" i="32"/>
  <c r="AG81" i="32"/>
  <c r="AG82" i="32"/>
  <c r="AG83" i="32"/>
  <c r="AG84" i="32"/>
  <c r="AG85" i="32"/>
  <c r="AG86" i="32"/>
  <c r="AG87" i="32"/>
  <c r="AG88" i="32"/>
  <c r="AG89" i="32"/>
  <c r="AG90" i="32"/>
  <c r="AG91" i="32"/>
  <c r="AG92" i="32"/>
  <c r="AG93" i="32"/>
  <c r="AG94" i="32"/>
  <c r="AG95" i="32"/>
  <c r="AG96" i="32"/>
  <c r="AG97" i="32"/>
  <c r="AG98" i="32"/>
  <c r="AG99" i="32"/>
  <c r="AG100" i="32"/>
  <c r="AG101" i="32"/>
  <c r="AG102" i="32"/>
  <c r="AG103" i="32"/>
  <c r="AG104" i="32"/>
  <c r="AG105" i="32"/>
  <c r="AG106" i="32"/>
  <c r="AG107" i="32"/>
  <c r="AG108" i="32"/>
  <c r="AG109" i="32"/>
  <c r="AG110" i="32"/>
  <c r="AG111" i="32"/>
  <c r="AG112" i="32"/>
  <c r="AG113" i="32"/>
  <c r="AG114" i="32"/>
  <c r="AG115" i="32"/>
  <c r="AG116" i="32"/>
  <c r="AG117" i="32"/>
  <c r="AG118" i="32"/>
  <c r="AG119" i="32"/>
  <c r="AG120" i="32"/>
  <c r="AG121" i="32"/>
  <c r="AG122" i="32"/>
  <c r="AG123" i="32"/>
  <c r="AG124" i="32"/>
  <c r="AG125" i="32"/>
  <c r="AG126" i="32"/>
  <c r="AG127" i="32"/>
  <c r="AG128" i="32"/>
  <c r="AG129" i="32"/>
  <c r="AG130" i="32"/>
  <c r="AG131" i="32"/>
  <c r="AG132" i="32"/>
  <c r="AG133" i="32"/>
  <c r="AG134" i="32"/>
  <c r="AG135" i="32"/>
  <c r="AG136" i="32"/>
  <c r="AG137" i="32"/>
  <c r="AG138" i="32"/>
  <c r="AG139" i="32"/>
  <c r="AG140" i="32"/>
  <c r="AG141" i="32"/>
  <c r="AG142" i="32"/>
  <c r="AG143" i="32"/>
  <c r="AG144" i="32"/>
  <c r="AG145" i="32"/>
  <c r="AG146" i="32"/>
  <c r="AG147" i="32"/>
  <c r="AG148" i="32"/>
  <c r="AG149" i="32"/>
  <c r="AG150" i="32"/>
  <c r="AG151" i="32"/>
  <c r="AG152" i="32"/>
  <c r="AG153" i="32"/>
  <c r="AG154" i="32"/>
  <c r="AG155" i="32"/>
  <c r="AG156" i="32"/>
  <c r="AG157" i="32"/>
  <c r="AG158" i="32"/>
  <c r="AG159" i="32"/>
  <c r="AG160" i="32"/>
  <c r="AG161" i="32"/>
  <c r="AG162" i="32"/>
  <c r="AG163" i="32"/>
  <c r="AG164" i="32"/>
  <c r="AG165" i="32"/>
  <c r="AG166" i="32"/>
  <c r="AG167" i="32"/>
  <c r="AG168" i="32"/>
  <c r="AG169" i="32"/>
  <c r="AG170" i="32"/>
  <c r="AG171" i="32"/>
  <c r="AG172" i="32"/>
  <c r="AG173" i="32"/>
  <c r="AG174" i="32"/>
  <c r="AG175" i="32"/>
  <c r="AG176" i="32"/>
  <c r="AG177" i="32"/>
  <c r="AG178" i="32"/>
  <c r="AG179" i="32"/>
  <c r="AG180" i="32"/>
  <c r="AG181" i="32"/>
  <c r="AG182" i="32"/>
  <c r="AG183" i="32"/>
  <c r="AG184" i="32"/>
  <c r="AG185" i="32"/>
  <c r="AG186" i="32"/>
  <c r="AG187" i="32"/>
  <c r="AG188" i="32"/>
  <c r="AG189" i="32"/>
  <c r="AG190" i="32"/>
  <c r="AG191" i="32"/>
  <c r="AG192" i="32"/>
  <c r="AG193" i="32"/>
  <c r="AG194" i="32"/>
  <c r="AG195" i="32"/>
  <c r="AG196" i="32"/>
  <c r="AG197" i="32"/>
  <c r="AG198" i="32"/>
  <c r="AG199" i="32"/>
  <c r="AG200" i="32"/>
  <c r="AG201" i="32"/>
  <c r="AG202" i="32"/>
  <c r="AG203" i="32"/>
  <c r="AG204" i="32"/>
  <c r="AG205" i="32"/>
  <c r="AG206" i="32"/>
  <c r="AG207" i="32"/>
  <c r="AG208" i="32"/>
  <c r="AG209" i="32"/>
  <c r="AG210" i="32"/>
  <c r="AG211" i="32"/>
  <c r="AG212" i="32"/>
  <c r="AG213" i="32"/>
  <c r="AG214" i="32"/>
  <c r="AG215" i="32"/>
  <c r="AG216" i="32"/>
  <c r="AG217" i="32"/>
  <c r="AG218" i="32"/>
  <c r="AG219" i="32"/>
  <c r="AG220" i="32"/>
  <c r="AG221" i="32"/>
  <c r="AG222" i="32"/>
  <c r="AG223" i="32"/>
  <c r="AG224" i="32"/>
  <c r="AG225" i="32"/>
  <c r="AG226" i="32"/>
  <c r="AG227" i="32"/>
  <c r="AG228" i="32"/>
  <c r="AG229" i="32"/>
  <c r="AG230" i="32"/>
  <c r="AG231" i="32"/>
  <c r="AG232" i="32"/>
  <c r="AG233" i="32"/>
  <c r="AG234" i="32"/>
  <c r="AG235" i="32"/>
  <c r="AG236" i="32"/>
  <c r="AG237" i="32"/>
  <c r="AG238" i="32"/>
  <c r="AG239" i="32"/>
  <c r="AG240" i="32"/>
  <c r="AG241" i="32"/>
  <c r="AG242" i="32"/>
  <c r="AG243" i="32"/>
  <c r="AG244" i="32"/>
  <c r="AG245" i="32"/>
  <c r="AG246" i="32"/>
  <c r="AG247" i="32"/>
  <c r="AG248" i="32"/>
  <c r="AG249" i="32"/>
  <c r="AG250" i="32"/>
  <c r="AG251" i="32"/>
  <c r="AG252" i="32"/>
  <c r="AG253" i="32"/>
  <c r="AG254" i="32"/>
  <c r="AG255" i="32"/>
  <c r="AG256" i="32"/>
  <c r="AG257" i="32"/>
  <c r="AG258" i="32"/>
  <c r="AG259" i="32"/>
  <c r="AG260" i="32"/>
  <c r="AG261" i="32"/>
  <c r="AG262" i="32"/>
  <c r="AG263" i="32"/>
  <c r="AG264" i="32"/>
  <c r="AG265" i="32"/>
  <c r="AG266" i="32"/>
  <c r="AG267" i="32"/>
  <c r="AG268" i="32"/>
  <c r="AG269" i="32"/>
  <c r="AG270" i="32"/>
  <c r="AG271" i="32"/>
  <c r="AG272" i="32"/>
  <c r="AG273" i="32"/>
  <c r="AG274" i="32"/>
  <c r="AG275" i="32"/>
  <c r="AG276" i="32"/>
  <c r="AG277" i="32"/>
  <c r="AG278" i="32"/>
  <c r="AG279" i="32"/>
  <c r="AG280" i="32"/>
  <c r="AG281" i="32"/>
  <c r="AG282" i="32"/>
  <c r="AG283" i="32"/>
  <c r="AG284" i="32"/>
  <c r="AG285" i="32"/>
  <c r="AG286" i="32"/>
  <c r="AG287" i="32"/>
  <c r="AG288" i="32"/>
  <c r="AG289" i="32"/>
  <c r="AG290" i="32"/>
  <c r="AG291" i="32"/>
  <c r="AG292" i="32"/>
  <c r="AG293" i="32"/>
  <c r="AG294" i="32"/>
  <c r="AG295" i="32"/>
  <c r="AG296" i="32"/>
  <c r="AG297" i="32"/>
  <c r="AG298" i="32"/>
  <c r="AG299" i="32"/>
  <c r="AG300" i="32"/>
  <c r="AG301" i="32"/>
  <c r="AG302" i="32"/>
  <c r="AG303" i="32"/>
  <c r="AG304" i="32"/>
  <c r="AG305" i="32"/>
  <c r="AG306" i="32"/>
  <c r="AG307" i="32"/>
  <c r="AG308" i="32"/>
  <c r="AG309" i="32"/>
  <c r="AG310" i="32"/>
  <c r="AG311" i="32"/>
  <c r="AG312" i="32"/>
  <c r="AG313" i="32"/>
  <c r="AG314" i="32"/>
  <c r="AG315" i="32"/>
  <c r="AG316" i="32"/>
  <c r="AG317" i="32"/>
  <c r="AG318" i="32"/>
  <c r="AG319" i="32"/>
  <c r="AG320" i="32"/>
  <c r="AG321" i="32"/>
  <c r="AG322" i="32"/>
  <c r="AG323" i="32"/>
  <c r="AG324" i="32"/>
  <c r="AG325" i="32"/>
  <c r="AG326" i="32"/>
  <c r="AG327" i="32"/>
  <c r="AG328" i="32"/>
  <c r="AG329" i="32"/>
  <c r="AG330" i="32"/>
  <c r="AG331" i="32"/>
  <c r="AG332" i="32"/>
  <c r="AG333" i="32"/>
  <c r="AG334" i="32"/>
  <c r="AG335" i="32"/>
  <c r="AG336" i="32"/>
  <c r="AG337" i="32"/>
  <c r="AG338" i="32"/>
  <c r="AG339" i="32"/>
  <c r="AG340" i="32"/>
  <c r="AG341" i="32"/>
  <c r="AG342" i="32"/>
  <c r="AG343" i="32"/>
  <c r="AG344" i="32"/>
  <c r="AG345" i="32"/>
  <c r="AG346" i="32"/>
  <c r="AG347" i="32"/>
  <c r="AG348" i="32"/>
  <c r="AG349" i="32"/>
  <c r="AG350" i="32"/>
  <c r="AG351" i="32"/>
  <c r="AG352" i="32"/>
  <c r="AG353" i="32"/>
  <c r="AG354" i="32"/>
  <c r="AG355" i="32"/>
  <c r="AG356" i="32"/>
  <c r="AG357" i="32"/>
  <c r="AG358" i="32"/>
  <c r="AG359" i="32"/>
  <c r="AG361" i="32"/>
  <c r="AF4" i="32"/>
  <c r="AF5" i="32"/>
  <c r="AF6" i="32"/>
  <c r="AF7" i="32"/>
  <c r="AF8" i="32"/>
  <c r="AF9" i="32"/>
  <c r="AF10" i="32"/>
  <c r="AF11" i="32"/>
  <c r="AF12" i="32"/>
  <c r="AF13" i="32"/>
  <c r="AF14" i="32"/>
  <c r="AF15" i="32"/>
  <c r="AF16" i="32"/>
  <c r="AF17" i="32"/>
  <c r="AF18" i="32"/>
  <c r="AF19" i="32"/>
  <c r="AF20" i="32"/>
  <c r="AF21" i="32"/>
  <c r="AF22" i="32"/>
  <c r="AF23" i="32"/>
  <c r="AF24" i="32"/>
  <c r="AF25" i="32"/>
  <c r="AF26" i="32"/>
  <c r="AF27" i="32"/>
  <c r="AF28" i="32"/>
  <c r="AF29" i="32"/>
  <c r="AF30" i="32"/>
  <c r="AF31" i="32"/>
  <c r="AF32" i="32"/>
  <c r="AF33" i="32"/>
  <c r="AF34" i="32"/>
  <c r="AF35" i="32"/>
  <c r="AF36" i="32"/>
  <c r="AF37" i="32"/>
  <c r="AF38" i="32"/>
  <c r="AF39" i="32"/>
  <c r="AF40" i="32"/>
  <c r="AF41" i="32"/>
  <c r="AF42" i="32"/>
  <c r="AF43" i="32"/>
  <c r="AF44" i="32"/>
  <c r="AF45" i="32"/>
  <c r="AF46" i="32"/>
  <c r="AF47" i="32"/>
  <c r="AF48" i="32"/>
  <c r="AF49" i="32"/>
  <c r="AF50" i="32"/>
  <c r="AF51" i="32"/>
  <c r="AF52" i="32"/>
  <c r="AF53" i="32"/>
  <c r="AF54" i="32"/>
  <c r="AF55" i="32"/>
  <c r="AF56" i="32"/>
  <c r="AF57" i="32"/>
  <c r="AF58" i="32"/>
  <c r="AF59" i="32"/>
  <c r="AF60" i="32"/>
  <c r="AF61" i="32"/>
  <c r="AF62" i="32"/>
  <c r="AF63" i="32"/>
  <c r="AF64" i="32"/>
  <c r="AF65" i="32"/>
  <c r="AF66" i="32"/>
  <c r="AF67" i="32"/>
  <c r="AF68" i="32"/>
  <c r="AF69" i="32"/>
  <c r="AF70" i="32"/>
  <c r="AF71" i="32"/>
  <c r="AF72" i="32"/>
  <c r="AF73" i="32"/>
  <c r="AF74" i="32"/>
  <c r="AF75" i="32"/>
  <c r="AF76" i="32"/>
  <c r="AF77" i="32"/>
  <c r="AF78" i="32"/>
  <c r="AF79" i="32"/>
  <c r="AF80" i="32"/>
  <c r="AF81" i="32"/>
  <c r="AF82" i="32"/>
  <c r="AF83" i="32"/>
  <c r="AF84" i="32"/>
  <c r="AF85" i="32"/>
  <c r="AF86" i="32"/>
  <c r="AF87" i="32"/>
  <c r="AF88" i="32"/>
  <c r="AF89" i="32"/>
  <c r="AF90" i="32"/>
  <c r="AF91" i="32"/>
  <c r="AF92" i="32"/>
  <c r="AF93" i="32"/>
  <c r="AF94" i="32"/>
  <c r="AF95" i="32"/>
  <c r="AF96" i="32"/>
  <c r="AF97" i="32"/>
  <c r="AF98" i="32"/>
  <c r="AF99" i="32"/>
  <c r="AF100" i="32"/>
  <c r="AF101" i="32"/>
  <c r="AF102" i="32"/>
  <c r="AF103" i="32"/>
  <c r="AF104" i="32"/>
  <c r="AF105" i="32"/>
  <c r="AF106" i="32"/>
  <c r="AF107" i="32"/>
  <c r="AF108" i="32"/>
  <c r="AF109" i="32"/>
  <c r="AF110" i="32"/>
  <c r="AF111" i="32"/>
  <c r="AF112" i="32"/>
  <c r="AF113" i="32"/>
  <c r="AF114" i="32"/>
  <c r="AF115" i="32"/>
  <c r="AF116" i="32"/>
  <c r="AF117" i="32"/>
  <c r="AF118" i="32"/>
  <c r="AF119" i="32"/>
  <c r="AF120" i="32"/>
  <c r="AF121" i="32"/>
  <c r="AF122" i="32"/>
  <c r="AF123" i="32"/>
  <c r="AF124" i="32"/>
  <c r="AF125" i="32"/>
  <c r="AF126" i="32"/>
  <c r="AF127" i="32"/>
  <c r="AF128" i="32"/>
  <c r="AF129" i="32"/>
  <c r="AF130" i="32"/>
  <c r="AF131" i="32"/>
  <c r="AF132" i="32"/>
  <c r="AF133" i="32"/>
  <c r="AF134" i="32"/>
  <c r="AF135" i="32"/>
  <c r="AF136" i="32"/>
  <c r="AF137" i="32"/>
  <c r="AF138" i="32"/>
  <c r="AF139" i="32"/>
  <c r="AF140" i="32"/>
  <c r="AF141" i="32"/>
  <c r="AF142" i="32"/>
  <c r="AF143" i="32"/>
  <c r="AF144" i="32"/>
  <c r="AF145" i="32"/>
  <c r="AF146" i="32"/>
  <c r="AF147" i="32"/>
  <c r="AF148" i="32"/>
  <c r="AF149" i="32"/>
  <c r="AF150" i="32"/>
  <c r="AF151" i="32"/>
  <c r="AF152" i="32"/>
  <c r="AF153" i="32"/>
  <c r="AF154" i="32"/>
  <c r="AF155" i="32"/>
  <c r="AF156" i="32"/>
  <c r="AF157" i="32"/>
  <c r="AF158" i="32"/>
  <c r="AF159" i="32"/>
  <c r="AF160" i="32"/>
  <c r="AF161" i="32"/>
  <c r="AF162" i="32"/>
  <c r="AF163" i="32"/>
  <c r="AF164" i="32"/>
  <c r="AF165" i="32"/>
  <c r="AF166" i="32"/>
  <c r="AF167" i="32"/>
  <c r="AF168" i="32"/>
  <c r="AF169" i="32"/>
  <c r="AF170" i="32"/>
  <c r="AF171" i="32"/>
  <c r="AF172" i="32"/>
  <c r="AF173" i="32"/>
  <c r="AF174" i="32"/>
  <c r="AF175" i="32"/>
  <c r="AF176" i="32"/>
  <c r="AF177" i="32"/>
  <c r="AF178" i="32"/>
  <c r="AF179" i="32"/>
  <c r="AF180" i="32"/>
  <c r="AF181" i="32"/>
  <c r="AF182" i="32"/>
  <c r="AF183" i="32"/>
  <c r="AF184" i="32"/>
  <c r="AF185" i="32"/>
  <c r="AF186" i="32"/>
  <c r="AF187" i="32"/>
  <c r="AF188" i="32"/>
  <c r="AF189" i="32"/>
  <c r="AF190" i="32"/>
  <c r="AF191" i="32"/>
  <c r="AF192" i="32"/>
  <c r="AF193" i="32"/>
  <c r="AF194" i="32"/>
  <c r="AF195" i="32"/>
  <c r="AF196" i="32"/>
  <c r="AF197" i="32"/>
  <c r="AF198" i="32"/>
  <c r="AF199" i="32"/>
  <c r="AF200" i="32"/>
  <c r="AF201" i="32"/>
  <c r="AF202" i="32"/>
  <c r="AF203" i="32"/>
  <c r="AF204" i="32"/>
  <c r="AF205" i="32"/>
  <c r="AF206" i="32"/>
  <c r="AF207" i="32"/>
  <c r="AF208" i="32"/>
  <c r="AF209" i="32"/>
  <c r="AF210" i="32"/>
  <c r="AF211" i="32"/>
  <c r="AF212" i="32"/>
  <c r="AF213" i="32"/>
  <c r="AF214" i="32"/>
  <c r="AF215" i="32"/>
  <c r="AF216" i="32"/>
  <c r="AF217" i="32"/>
  <c r="AF218" i="32"/>
  <c r="AF219" i="32"/>
  <c r="AF220" i="32"/>
  <c r="AF221" i="32"/>
  <c r="AF222" i="32"/>
  <c r="AF223" i="32"/>
  <c r="AF224" i="32"/>
  <c r="AF225" i="32"/>
  <c r="AF226" i="32"/>
  <c r="AF227" i="32"/>
  <c r="AF228" i="32"/>
  <c r="AF229" i="32"/>
  <c r="AF230" i="32"/>
  <c r="AF231" i="32"/>
  <c r="AF232" i="32"/>
  <c r="AF233" i="32"/>
  <c r="AF234" i="32"/>
  <c r="AF235" i="32"/>
  <c r="AF236" i="32"/>
  <c r="AF237" i="32"/>
  <c r="AF238" i="32"/>
  <c r="AF239" i="32"/>
  <c r="AF240" i="32"/>
  <c r="AF241" i="32"/>
  <c r="AF242" i="32"/>
  <c r="AF243" i="32"/>
  <c r="AF244" i="32"/>
  <c r="AF245" i="32"/>
  <c r="AF246" i="32"/>
  <c r="AF247" i="32"/>
  <c r="AF248" i="32"/>
  <c r="AF249" i="32"/>
  <c r="AF250" i="32"/>
  <c r="AF251" i="32"/>
  <c r="AF252" i="32"/>
  <c r="AF253" i="32"/>
  <c r="AF254" i="32"/>
  <c r="AF255" i="32"/>
  <c r="AF256" i="32"/>
  <c r="AF257" i="32"/>
  <c r="AF258" i="32"/>
  <c r="AF259" i="32"/>
  <c r="AF260" i="32"/>
  <c r="AF261" i="32"/>
  <c r="AF262" i="32"/>
  <c r="AF263" i="32"/>
  <c r="AF264" i="32"/>
  <c r="AF265" i="32"/>
  <c r="AF266" i="32"/>
  <c r="AF267" i="32"/>
  <c r="AF268" i="32"/>
  <c r="AF269" i="32"/>
  <c r="AF270" i="32"/>
  <c r="AF271" i="32"/>
  <c r="AF272" i="32"/>
  <c r="AF273" i="32"/>
  <c r="AF274" i="32"/>
  <c r="AF275" i="32"/>
  <c r="AF276" i="32"/>
  <c r="AF277" i="32"/>
  <c r="AF278" i="32"/>
  <c r="AF279" i="32"/>
  <c r="AF280" i="32"/>
  <c r="AF281" i="32"/>
  <c r="AF282" i="32"/>
  <c r="AF283" i="32"/>
  <c r="AF284" i="32"/>
  <c r="AF285" i="32"/>
  <c r="AF286" i="32"/>
  <c r="AF287" i="32"/>
  <c r="AF288" i="32"/>
  <c r="AF289" i="32"/>
  <c r="AF290" i="32"/>
  <c r="AF291" i="32"/>
  <c r="AF292" i="32"/>
  <c r="AF293" i="32"/>
  <c r="AF294" i="32"/>
  <c r="AF295" i="32"/>
  <c r="AF296" i="32"/>
  <c r="AF297" i="32"/>
  <c r="AF298" i="32"/>
  <c r="AF299" i="32"/>
  <c r="AF300" i="32"/>
  <c r="AF301" i="32"/>
  <c r="AF302" i="32"/>
  <c r="AF303" i="32"/>
  <c r="AF304" i="32"/>
  <c r="AF305" i="32"/>
  <c r="AF306" i="32"/>
  <c r="AF307" i="32"/>
  <c r="AF308" i="32"/>
  <c r="AF309" i="32"/>
  <c r="AF310" i="32"/>
  <c r="AF311" i="32"/>
  <c r="AF312" i="32"/>
  <c r="AF313" i="32"/>
  <c r="AF314" i="32"/>
  <c r="AF315" i="32"/>
  <c r="AF316" i="32"/>
  <c r="AF317" i="32"/>
  <c r="AF318" i="32"/>
  <c r="AF319" i="32"/>
  <c r="AF320" i="32"/>
  <c r="AF321" i="32"/>
  <c r="AF322" i="32"/>
  <c r="AF323" i="32"/>
  <c r="AF324" i="32"/>
  <c r="AF325" i="32"/>
  <c r="AF326" i="32"/>
  <c r="AF327" i="32"/>
  <c r="AF328" i="32"/>
  <c r="AF329" i="32"/>
  <c r="AF330" i="32"/>
  <c r="AF331" i="32"/>
  <c r="AF332" i="32"/>
  <c r="AF333" i="32"/>
  <c r="AF334" i="32"/>
  <c r="AF335" i="32"/>
  <c r="AF336" i="32"/>
  <c r="AF337" i="32"/>
  <c r="AF338" i="32"/>
  <c r="AF339" i="32"/>
  <c r="AF340" i="32"/>
  <c r="AF341" i="32"/>
  <c r="AF342" i="32"/>
  <c r="AF343" i="32"/>
  <c r="AF344" i="32"/>
  <c r="AF345" i="32"/>
  <c r="AF346" i="32"/>
  <c r="AF347" i="32"/>
  <c r="AF348" i="32"/>
  <c r="AF349" i="32"/>
  <c r="AF350" i="32"/>
  <c r="AF351" i="32"/>
  <c r="AF352" i="32"/>
  <c r="AF353" i="32"/>
  <c r="AF354" i="32"/>
  <c r="AF355" i="32"/>
  <c r="AF356" i="32"/>
  <c r="AF357" i="32"/>
  <c r="AF358" i="32"/>
  <c r="AF359" i="32"/>
  <c r="AF361" i="32"/>
  <c r="AE4" i="32"/>
  <c r="AE5" i="32"/>
  <c r="AE6" i="32"/>
  <c r="AE7" i="32"/>
  <c r="AE8" i="32"/>
  <c r="AE9" i="32"/>
  <c r="AE10" i="32"/>
  <c r="AE11" i="32"/>
  <c r="AE12" i="32"/>
  <c r="AE13" i="32"/>
  <c r="AE14" i="32"/>
  <c r="AE15" i="32"/>
  <c r="AE16" i="32"/>
  <c r="AE17" i="32"/>
  <c r="AE18" i="32"/>
  <c r="AE19" i="32"/>
  <c r="AE20" i="32"/>
  <c r="AE21" i="32"/>
  <c r="AE22" i="32"/>
  <c r="AE23" i="32"/>
  <c r="AE24" i="32"/>
  <c r="AE25" i="32"/>
  <c r="AE26" i="32"/>
  <c r="AE27" i="32"/>
  <c r="AE28" i="32"/>
  <c r="AE29" i="32"/>
  <c r="AE30" i="32"/>
  <c r="AE31" i="32"/>
  <c r="AE32" i="32"/>
  <c r="AE33" i="32"/>
  <c r="AE34" i="32"/>
  <c r="AE35" i="32"/>
  <c r="AE36" i="32"/>
  <c r="AE37" i="32"/>
  <c r="AE38" i="32"/>
  <c r="AE39" i="32"/>
  <c r="AE40" i="32"/>
  <c r="AE41" i="32"/>
  <c r="AE42" i="32"/>
  <c r="AE43" i="32"/>
  <c r="AE44" i="32"/>
  <c r="AE45" i="32"/>
  <c r="AE46" i="32"/>
  <c r="AE47" i="32"/>
  <c r="AE48" i="32"/>
  <c r="AE49" i="32"/>
  <c r="AE50" i="32"/>
  <c r="AE51" i="32"/>
  <c r="AE52" i="32"/>
  <c r="AE53" i="32"/>
  <c r="AE54" i="32"/>
  <c r="AE55" i="32"/>
  <c r="AE56" i="32"/>
  <c r="AE57" i="32"/>
  <c r="AE58" i="32"/>
  <c r="AE59" i="32"/>
  <c r="AE60" i="32"/>
  <c r="AE61" i="32"/>
  <c r="AE62" i="32"/>
  <c r="AE63" i="32"/>
  <c r="AE64" i="32"/>
  <c r="AE65" i="32"/>
  <c r="AE66" i="32"/>
  <c r="AE67" i="32"/>
  <c r="AE68" i="32"/>
  <c r="AE69" i="32"/>
  <c r="AE70" i="32"/>
  <c r="AE71" i="32"/>
  <c r="AE72" i="32"/>
  <c r="AE73" i="32"/>
  <c r="AE74" i="32"/>
  <c r="AE75" i="32"/>
  <c r="AE76" i="32"/>
  <c r="AE77" i="32"/>
  <c r="AE78" i="32"/>
  <c r="AE79" i="32"/>
  <c r="AE80" i="32"/>
  <c r="AE81" i="32"/>
  <c r="AE82" i="32"/>
  <c r="AE83" i="32"/>
  <c r="AE84" i="32"/>
  <c r="AE85" i="32"/>
  <c r="AE86" i="32"/>
  <c r="AE87" i="32"/>
  <c r="AE88" i="32"/>
  <c r="AE89" i="32"/>
  <c r="AE90" i="32"/>
  <c r="AE91" i="32"/>
  <c r="AE92" i="32"/>
  <c r="AE93" i="32"/>
  <c r="AE94" i="32"/>
  <c r="AE95" i="32"/>
  <c r="AE96" i="32"/>
  <c r="AE97" i="32"/>
  <c r="AE98" i="32"/>
  <c r="AE99" i="32"/>
  <c r="AE100" i="32"/>
  <c r="AE101" i="32"/>
  <c r="AE102" i="32"/>
  <c r="AE103" i="32"/>
  <c r="AE104" i="32"/>
  <c r="AE105" i="32"/>
  <c r="AE106" i="32"/>
  <c r="AE107" i="32"/>
  <c r="AE108" i="32"/>
  <c r="AE109" i="32"/>
  <c r="AE110" i="32"/>
  <c r="AE111" i="32"/>
  <c r="AE112" i="32"/>
  <c r="AE113" i="32"/>
  <c r="AE114" i="32"/>
  <c r="AE115" i="32"/>
  <c r="AE116" i="32"/>
  <c r="AE117" i="32"/>
  <c r="AE118" i="32"/>
  <c r="AE119" i="32"/>
  <c r="AE120" i="32"/>
  <c r="AE121" i="32"/>
  <c r="AE122" i="32"/>
  <c r="AE123" i="32"/>
  <c r="AE124" i="32"/>
  <c r="AE125" i="32"/>
  <c r="AE126" i="32"/>
  <c r="AE127" i="32"/>
  <c r="AE128" i="32"/>
  <c r="AE129" i="32"/>
  <c r="AE130" i="32"/>
  <c r="AE131" i="32"/>
  <c r="AE132" i="32"/>
  <c r="AE133" i="32"/>
  <c r="AE134" i="32"/>
  <c r="AE135" i="32"/>
  <c r="AE136" i="32"/>
  <c r="AE137" i="32"/>
  <c r="AE138" i="32"/>
  <c r="AE139" i="32"/>
  <c r="AE140" i="32"/>
  <c r="AE141" i="32"/>
  <c r="AE142" i="32"/>
  <c r="AE143" i="32"/>
  <c r="AE144" i="32"/>
  <c r="AE145" i="32"/>
  <c r="AE146" i="32"/>
  <c r="AE147" i="32"/>
  <c r="AE148" i="32"/>
  <c r="AE149" i="32"/>
  <c r="AE150" i="32"/>
  <c r="AE151" i="32"/>
  <c r="AE152" i="32"/>
  <c r="AE153" i="32"/>
  <c r="AE154" i="32"/>
  <c r="AE155" i="32"/>
  <c r="AE156" i="32"/>
  <c r="AE157" i="32"/>
  <c r="AE158" i="32"/>
  <c r="AE159" i="32"/>
  <c r="AE160" i="32"/>
  <c r="AE161" i="32"/>
  <c r="AE162" i="32"/>
  <c r="AE163" i="32"/>
  <c r="AE164" i="32"/>
  <c r="AE165" i="32"/>
  <c r="AE166" i="32"/>
  <c r="AE167" i="32"/>
  <c r="AE168" i="32"/>
  <c r="AE169" i="32"/>
  <c r="AE170" i="32"/>
  <c r="AE171" i="32"/>
  <c r="AE172" i="32"/>
  <c r="AE173" i="32"/>
  <c r="AE174" i="32"/>
  <c r="AE175" i="32"/>
  <c r="AE176" i="32"/>
  <c r="AE177" i="32"/>
  <c r="AE178" i="32"/>
  <c r="AE179" i="32"/>
  <c r="AE180" i="32"/>
  <c r="AE181" i="32"/>
  <c r="AE182" i="32"/>
  <c r="AE183" i="32"/>
  <c r="AE184" i="32"/>
  <c r="AE185" i="32"/>
  <c r="AE186" i="32"/>
  <c r="AE187" i="32"/>
  <c r="AE188" i="32"/>
  <c r="AE189" i="32"/>
  <c r="AE190" i="32"/>
  <c r="AE191" i="32"/>
  <c r="AE192" i="32"/>
  <c r="AE193" i="32"/>
  <c r="AE194" i="32"/>
  <c r="AE195" i="32"/>
  <c r="AE196" i="32"/>
  <c r="AE197" i="32"/>
  <c r="AE198" i="32"/>
  <c r="AE199" i="32"/>
  <c r="AE200" i="32"/>
  <c r="AE201" i="32"/>
  <c r="AE202" i="32"/>
  <c r="AE203" i="32"/>
  <c r="AE204" i="32"/>
  <c r="AE205" i="32"/>
  <c r="AE206" i="32"/>
  <c r="AE207" i="32"/>
  <c r="AE208" i="32"/>
  <c r="AE209" i="32"/>
  <c r="AE210" i="32"/>
  <c r="AE211" i="32"/>
  <c r="AE212" i="32"/>
  <c r="AE213" i="32"/>
  <c r="AE214" i="32"/>
  <c r="AE215" i="32"/>
  <c r="AE216" i="32"/>
  <c r="AE217" i="32"/>
  <c r="AE218" i="32"/>
  <c r="AE219" i="32"/>
  <c r="AE220" i="32"/>
  <c r="AE221" i="32"/>
  <c r="AE222" i="32"/>
  <c r="AE223" i="32"/>
  <c r="AE224" i="32"/>
  <c r="AE225" i="32"/>
  <c r="AE226" i="32"/>
  <c r="AE227" i="32"/>
  <c r="AE228" i="32"/>
  <c r="AE229" i="32"/>
  <c r="AE230" i="32"/>
  <c r="AE231" i="32"/>
  <c r="AE232" i="32"/>
  <c r="AE233" i="32"/>
  <c r="AE234" i="32"/>
  <c r="AE235" i="32"/>
  <c r="AE236" i="32"/>
  <c r="AE237" i="32"/>
  <c r="AE238" i="32"/>
  <c r="AE239" i="32"/>
  <c r="AE240" i="32"/>
  <c r="AE241" i="32"/>
  <c r="AE242" i="32"/>
  <c r="AE243" i="32"/>
  <c r="AE244" i="32"/>
  <c r="AE245" i="32"/>
  <c r="AE246" i="32"/>
  <c r="AE247" i="32"/>
  <c r="AE248" i="32"/>
  <c r="AE249" i="32"/>
  <c r="AE250" i="32"/>
  <c r="AE251" i="32"/>
  <c r="AE252" i="32"/>
  <c r="AE253" i="32"/>
  <c r="AE254" i="32"/>
  <c r="AE255" i="32"/>
  <c r="AE256" i="32"/>
  <c r="AE257" i="32"/>
  <c r="AE258" i="32"/>
  <c r="AE259" i="32"/>
  <c r="AE260" i="32"/>
  <c r="AE261" i="32"/>
  <c r="AE262" i="32"/>
  <c r="AE263" i="32"/>
  <c r="AE264" i="32"/>
  <c r="AE265" i="32"/>
  <c r="AE266" i="32"/>
  <c r="AE267" i="32"/>
  <c r="AE268" i="32"/>
  <c r="AE269" i="32"/>
  <c r="AE270" i="32"/>
  <c r="AE271" i="32"/>
  <c r="AE272" i="32"/>
  <c r="AE273" i="32"/>
  <c r="AE274" i="32"/>
  <c r="AE275" i="32"/>
  <c r="AE276" i="32"/>
  <c r="AE277" i="32"/>
  <c r="AE278" i="32"/>
  <c r="AE279" i="32"/>
  <c r="AE280" i="32"/>
  <c r="AE281" i="32"/>
  <c r="AE282" i="32"/>
  <c r="AE283" i="32"/>
  <c r="AE284" i="32"/>
  <c r="AE285" i="32"/>
  <c r="AE286" i="32"/>
  <c r="AE287" i="32"/>
  <c r="AE288" i="32"/>
  <c r="AE289" i="32"/>
  <c r="AE290" i="32"/>
  <c r="AE291" i="32"/>
  <c r="AE292" i="32"/>
  <c r="AE293" i="32"/>
  <c r="AE294" i="32"/>
  <c r="AE295" i="32"/>
  <c r="AE296" i="32"/>
  <c r="AE297" i="32"/>
  <c r="AE298" i="32"/>
  <c r="AE299" i="32"/>
  <c r="AE300" i="32"/>
  <c r="AE301" i="32"/>
  <c r="AE302" i="32"/>
  <c r="AE303" i="32"/>
  <c r="AE304" i="32"/>
  <c r="AE305" i="32"/>
  <c r="AE306" i="32"/>
  <c r="AE307" i="32"/>
  <c r="AE308" i="32"/>
  <c r="AE309" i="32"/>
  <c r="AE310" i="32"/>
  <c r="AE311" i="32"/>
  <c r="AE312" i="32"/>
  <c r="AE313" i="32"/>
  <c r="AE314" i="32"/>
  <c r="AE315" i="32"/>
  <c r="AE316" i="32"/>
  <c r="AE317" i="32"/>
  <c r="AE318" i="32"/>
  <c r="AE319" i="32"/>
  <c r="AE320" i="32"/>
  <c r="AE321" i="32"/>
  <c r="AE322" i="32"/>
  <c r="AE323" i="32"/>
  <c r="AE324" i="32"/>
  <c r="AE325" i="32"/>
  <c r="AE326" i="32"/>
  <c r="AE327" i="32"/>
  <c r="AE328" i="32"/>
  <c r="AE329" i="32"/>
  <c r="AE330" i="32"/>
  <c r="AE331" i="32"/>
  <c r="AE332" i="32"/>
  <c r="AE333" i="32"/>
  <c r="AE334" i="32"/>
  <c r="AE335" i="32"/>
  <c r="AE336" i="32"/>
  <c r="AE337" i="32"/>
  <c r="AE338" i="32"/>
  <c r="AE339" i="32"/>
  <c r="AE340" i="32"/>
  <c r="AE341" i="32"/>
  <c r="AE342" i="32"/>
  <c r="AE343" i="32"/>
  <c r="AE344" i="32"/>
  <c r="AE345" i="32"/>
  <c r="AE346" i="32"/>
  <c r="AE347" i="32"/>
  <c r="AE348" i="32"/>
  <c r="AE349" i="32"/>
  <c r="AE350" i="32"/>
  <c r="AE351" i="32"/>
  <c r="AE352" i="32"/>
  <c r="AE353" i="32"/>
  <c r="AE354" i="32"/>
  <c r="AE355" i="32"/>
  <c r="AE356" i="32"/>
  <c r="AE357" i="32"/>
  <c r="AE358" i="32"/>
  <c r="AE359" i="32"/>
  <c r="AE361" i="32"/>
  <c r="AD4" i="32"/>
  <c r="AD5" i="32"/>
  <c r="AD6" i="32"/>
  <c r="AD7" i="32"/>
  <c r="AD8" i="32"/>
  <c r="AD9" i="32"/>
  <c r="AD10" i="32"/>
  <c r="AD11" i="32"/>
  <c r="AD12" i="32"/>
  <c r="AD13" i="32"/>
  <c r="AD14" i="32"/>
  <c r="AD15" i="32"/>
  <c r="AD16" i="32"/>
  <c r="AD17" i="32"/>
  <c r="AD18" i="32"/>
  <c r="AD19" i="32"/>
  <c r="AD20" i="32"/>
  <c r="AD21" i="32"/>
  <c r="AD22" i="32"/>
  <c r="AD23" i="32"/>
  <c r="AD24" i="32"/>
  <c r="AD25" i="32"/>
  <c r="AD26" i="32"/>
  <c r="AD27" i="32"/>
  <c r="AD28" i="32"/>
  <c r="AD29" i="32"/>
  <c r="AD30" i="32"/>
  <c r="AD31" i="32"/>
  <c r="AD32" i="32"/>
  <c r="AD33" i="32"/>
  <c r="AD34" i="32"/>
  <c r="AD35" i="32"/>
  <c r="AD36" i="32"/>
  <c r="AD37" i="32"/>
  <c r="AD38" i="32"/>
  <c r="AD39" i="32"/>
  <c r="AD40" i="32"/>
  <c r="AD41" i="32"/>
  <c r="AD42" i="32"/>
  <c r="AD43" i="32"/>
  <c r="AD44" i="32"/>
  <c r="AD45" i="32"/>
  <c r="AD46" i="32"/>
  <c r="AD47" i="32"/>
  <c r="AD48" i="32"/>
  <c r="AD49" i="32"/>
  <c r="AD50" i="32"/>
  <c r="AD51" i="32"/>
  <c r="AD52" i="32"/>
  <c r="AD53" i="32"/>
  <c r="AD54" i="32"/>
  <c r="AD55" i="32"/>
  <c r="AD56" i="32"/>
  <c r="AD57" i="32"/>
  <c r="AD58" i="32"/>
  <c r="AD59" i="32"/>
  <c r="AD60" i="32"/>
  <c r="AD61" i="32"/>
  <c r="AD62" i="32"/>
  <c r="AD63" i="32"/>
  <c r="AD64" i="32"/>
  <c r="AD65" i="32"/>
  <c r="AD66" i="32"/>
  <c r="AD67" i="32"/>
  <c r="AD68" i="32"/>
  <c r="AD69" i="32"/>
  <c r="AD70" i="32"/>
  <c r="AD71" i="32"/>
  <c r="AD72" i="32"/>
  <c r="AD73" i="32"/>
  <c r="AD74" i="32"/>
  <c r="AD75" i="32"/>
  <c r="AD76" i="32"/>
  <c r="AD77" i="32"/>
  <c r="AD78" i="32"/>
  <c r="AD79" i="32"/>
  <c r="AD80" i="32"/>
  <c r="AD81" i="32"/>
  <c r="AD82" i="32"/>
  <c r="AD83" i="32"/>
  <c r="AD84" i="32"/>
  <c r="AD85" i="32"/>
  <c r="AD86" i="32"/>
  <c r="AD87" i="32"/>
  <c r="AD88" i="32"/>
  <c r="AD89" i="32"/>
  <c r="AD90" i="32"/>
  <c r="AD91" i="32"/>
  <c r="AD92" i="32"/>
  <c r="AD93" i="32"/>
  <c r="AD94" i="32"/>
  <c r="AD95" i="32"/>
  <c r="AD96" i="32"/>
  <c r="AD97" i="32"/>
  <c r="AD98" i="32"/>
  <c r="AD99" i="32"/>
  <c r="AD100" i="32"/>
  <c r="AD101" i="32"/>
  <c r="AD102" i="32"/>
  <c r="AD103" i="32"/>
  <c r="AD104" i="32"/>
  <c r="AD105" i="32"/>
  <c r="AD106" i="32"/>
  <c r="AD107" i="32"/>
  <c r="AD108" i="32"/>
  <c r="AD109" i="32"/>
  <c r="AD110" i="32"/>
  <c r="AD111" i="32"/>
  <c r="AD112" i="32"/>
  <c r="AD113" i="32"/>
  <c r="AD114" i="32"/>
  <c r="AD115" i="32"/>
  <c r="AD116" i="32"/>
  <c r="AD117" i="32"/>
  <c r="AD118" i="32"/>
  <c r="AD119" i="32"/>
  <c r="AD120" i="32"/>
  <c r="AD121" i="32"/>
  <c r="AD122" i="32"/>
  <c r="AD123" i="32"/>
  <c r="AD124" i="32"/>
  <c r="AD125" i="32"/>
  <c r="AD126" i="32"/>
  <c r="AD127" i="32"/>
  <c r="AD128" i="32"/>
  <c r="AD129" i="32"/>
  <c r="AD130" i="32"/>
  <c r="AD131" i="32"/>
  <c r="AD132" i="32"/>
  <c r="AD133" i="32"/>
  <c r="AD134" i="32"/>
  <c r="AD135" i="32"/>
  <c r="AD136" i="32"/>
  <c r="AD137" i="32"/>
  <c r="AD138" i="32"/>
  <c r="AD139" i="32"/>
  <c r="AD140" i="32"/>
  <c r="AD141" i="32"/>
  <c r="AD142" i="32"/>
  <c r="AD143" i="32"/>
  <c r="AD144" i="32"/>
  <c r="AD145" i="32"/>
  <c r="AD146" i="32"/>
  <c r="AD147" i="32"/>
  <c r="AD148" i="32"/>
  <c r="AD149" i="32"/>
  <c r="AD150" i="32"/>
  <c r="AD151" i="32"/>
  <c r="AD152" i="32"/>
  <c r="AD153" i="32"/>
  <c r="AD154" i="32"/>
  <c r="AD155" i="32"/>
  <c r="AD156" i="32"/>
  <c r="AD157" i="32"/>
  <c r="AD158" i="32"/>
  <c r="AD159" i="32"/>
  <c r="AD160" i="32"/>
  <c r="AD161" i="32"/>
  <c r="AD162" i="32"/>
  <c r="AD163" i="32"/>
  <c r="AD164" i="32"/>
  <c r="AD165" i="32"/>
  <c r="AD166" i="32"/>
  <c r="AD167" i="32"/>
  <c r="AD168" i="32"/>
  <c r="AD169" i="32"/>
  <c r="AD170" i="32"/>
  <c r="AD171" i="32"/>
  <c r="AD172" i="32"/>
  <c r="AD173" i="32"/>
  <c r="AD174" i="32"/>
  <c r="AD175" i="32"/>
  <c r="AD176" i="32"/>
  <c r="AD177" i="32"/>
  <c r="AD178" i="32"/>
  <c r="AD179" i="32"/>
  <c r="AD180" i="32"/>
  <c r="AD181" i="32"/>
  <c r="AD182" i="32"/>
  <c r="AD183" i="32"/>
  <c r="AD184" i="32"/>
  <c r="AD185" i="32"/>
  <c r="AD186" i="32"/>
  <c r="AD187" i="32"/>
  <c r="AD188" i="32"/>
  <c r="AD189" i="32"/>
  <c r="AD190" i="32"/>
  <c r="AD191" i="32"/>
  <c r="AD192" i="32"/>
  <c r="AD193" i="32"/>
  <c r="AD194" i="32"/>
  <c r="AD195" i="32"/>
  <c r="AD196" i="32"/>
  <c r="AD197" i="32"/>
  <c r="AD198" i="32"/>
  <c r="AD199" i="32"/>
  <c r="AD200" i="32"/>
  <c r="AD201" i="32"/>
  <c r="AD202" i="32"/>
  <c r="AD203" i="32"/>
  <c r="AD204" i="32"/>
  <c r="AD205" i="32"/>
  <c r="AD206" i="32"/>
  <c r="AD207" i="32"/>
  <c r="AD208" i="32"/>
  <c r="AD209" i="32"/>
  <c r="AD210" i="32"/>
  <c r="AD211" i="32"/>
  <c r="AD212" i="32"/>
  <c r="AD213" i="32"/>
  <c r="AD214" i="32"/>
  <c r="AD215" i="32"/>
  <c r="AD216" i="32"/>
  <c r="AD217" i="32"/>
  <c r="AD218" i="32"/>
  <c r="AD219" i="32"/>
  <c r="AD220" i="32"/>
  <c r="AD221" i="32"/>
  <c r="AD222" i="32"/>
  <c r="AD223" i="32"/>
  <c r="AD224" i="32"/>
  <c r="AD225" i="32"/>
  <c r="AD226" i="32"/>
  <c r="AD227" i="32"/>
  <c r="AD228" i="32"/>
  <c r="AD229" i="32"/>
  <c r="AD230" i="32"/>
  <c r="AD231" i="32"/>
  <c r="AD232" i="32"/>
  <c r="AD233" i="32"/>
  <c r="AD234" i="32"/>
  <c r="AD235" i="32"/>
  <c r="AD236" i="32"/>
  <c r="AD237" i="32"/>
  <c r="AD238" i="32"/>
  <c r="AD239" i="32"/>
  <c r="AD240" i="32"/>
  <c r="AD241" i="32"/>
  <c r="AD242" i="32"/>
  <c r="AD243" i="32"/>
  <c r="AD244" i="32"/>
  <c r="AD245" i="32"/>
  <c r="AD246" i="32"/>
  <c r="AD247" i="32"/>
  <c r="AD248" i="32"/>
  <c r="AD249" i="32"/>
  <c r="AD250" i="32"/>
  <c r="AD251" i="32"/>
  <c r="AD252" i="32"/>
  <c r="AD253" i="32"/>
  <c r="AD254" i="32"/>
  <c r="AD255" i="32"/>
  <c r="AD256" i="32"/>
  <c r="AD257" i="32"/>
  <c r="AD258" i="32"/>
  <c r="AD259" i="32"/>
  <c r="AD260" i="32"/>
  <c r="AD261" i="32"/>
  <c r="AD262" i="32"/>
  <c r="AD263" i="32"/>
  <c r="AD264" i="32"/>
  <c r="AD265" i="32"/>
  <c r="AD266" i="32"/>
  <c r="AD267" i="32"/>
  <c r="AD268" i="32"/>
  <c r="AD269" i="32"/>
  <c r="AD270" i="32"/>
  <c r="AD271" i="32"/>
  <c r="AD272" i="32"/>
  <c r="AD273" i="32"/>
  <c r="AD274" i="32"/>
  <c r="AD275" i="32"/>
  <c r="AD276" i="32"/>
  <c r="AD277" i="32"/>
  <c r="AD278" i="32"/>
  <c r="AD279" i="32"/>
  <c r="AD280" i="32"/>
  <c r="AD281" i="32"/>
  <c r="AD282" i="32"/>
  <c r="AD283" i="32"/>
  <c r="AD284" i="32"/>
  <c r="AD285" i="32"/>
  <c r="AD286" i="32"/>
  <c r="AD287" i="32"/>
  <c r="AD288" i="32"/>
  <c r="AD289" i="32"/>
  <c r="AD290" i="32"/>
  <c r="AD291" i="32"/>
  <c r="AD292" i="32"/>
  <c r="AD293" i="32"/>
  <c r="AD294" i="32"/>
  <c r="AD295" i="32"/>
  <c r="AD296" i="32"/>
  <c r="AD297" i="32"/>
  <c r="AD298" i="32"/>
  <c r="AD299" i="32"/>
  <c r="AD300" i="32"/>
  <c r="AD301" i="32"/>
  <c r="AD302" i="32"/>
  <c r="AD303" i="32"/>
  <c r="AD304" i="32"/>
  <c r="AD305" i="32"/>
  <c r="AD306" i="32"/>
  <c r="AD307" i="32"/>
  <c r="AD308" i="32"/>
  <c r="AD309" i="32"/>
  <c r="AD310" i="32"/>
  <c r="AD311" i="32"/>
  <c r="AD312" i="32"/>
  <c r="AD313" i="32"/>
  <c r="AD314" i="32"/>
  <c r="AD315" i="32"/>
  <c r="AD316" i="32"/>
  <c r="AD317" i="32"/>
  <c r="AD318" i="32"/>
  <c r="AD319" i="32"/>
  <c r="AD320" i="32"/>
  <c r="AD321" i="32"/>
  <c r="AD322" i="32"/>
  <c r="AD323" i="32"/>
  <c r="AD324" i="32"/>
  <c r="AD325" i="32"/>
  <c r="AD326" i="32"/>
  <c r="AD327" i="32"/>
  <c r="AD328" i="32"/>
  <c r="AD329" i="32"/>
  <c r="AD330" i="32"/>
  <c r="AD331" i="32"/>
  <c r="AD332" i="32"/>
  <c r="AD333" i="32"/>
  <c r="AD334" i="32"/>
  <c r="AD335" i="32"/>
  <c r="AD336" i="32"/>
  <c r="AD337" i="32"/>
  <c r="AD338" i="32"/>
  <c r="AD339" i="32"/>
  <c r="AD340" i="32"/>
  <c r="AD341" i="32"/>
  <c r="AD342" i="32"/>
  <c r="AD343" i="32"/>
  <c r="AD344" i="32"/>
  <c r="AD345" i="32"/>
  <c r="AD346" i="32"/>
  <c r="AD347" i="32"/>
  <c r="AD348" i="32"/>
  <c r="AD349" i="32"/>
  <c r="AD350" i="32"/>
  <c r="AD351" i="32"/>
  <c r="AD352" i="32"/>
  <c r="AD353" i="32"/>
  <c r="AD354" i="32"/>
  <c r="AD355" i="32"/>
  <c r="AD356" i="32"/>
  <c r="AD357" i="32"/>
  <c r="AD358" i="32"/>
  <c r="AD359" i="32"/>
  <c r="AD361" i="32"/>
  <c r="AC4" i="32"/>
  <c r="AC5" i="32"/>
  <c r="AC6" i="32"/>
  <c r="AC7" i="32"/>
  <c r="AC8" i="32"/>
  <c r="AC9" i="32"/>
  <c r="AC10" i="32"/>
  <c r="AC11" i="32"/>
  <c r="AC12" i="32"/>
  <c r="AC13" i="32"/>
  <c r="AC14" i="32"/>
  <c r="AC15" i="32"/>
  <c r="AC16" i="32"/>
  <c r="AC17" i="32"/>
  <c r="AC18" i="32"/>
  <c r="AC19" i="32"/>
  <c r="AC20" i="32"/>
  <c r="AC21" i="32"/>
  <c r="AC22" i="32"/>
  <c r="AC23" i="32"/>
  <c r="AC24" i="32"/>
  <c r="AC25" i="32"/>
  <c r="AC26" i="32"/>
  <c r="AC27" i="32"/>
  <c r="AC28" i="32"/>
  <c r="AC29" i="32"/>
  <c r="AC30" i="32"/>
  <c r="AC31" i="32"/>
  <c r="AC32" i="32"/>
  <c r="AC33" i="32"/>
  <c r="AC34" i="32"/>
  <c r="AC35" i="32"/>
  <c r="AC36" i="32"/>
  <c r="AC37" i="32"/>
  <c r="AC38" i="32"/>
  <c r="AC39" i="32"/>
  <c r="AC40" i="32"/>
  <c r="AC41" i="32"/>
  <c r="AC42" i="32"/>
  <c r="AC43" i="32"/>
  <c r="AC44" i="32"/>
  <c r="AC45" i="32"/>
  <c r="AC46" i="32"/>
  <c r="AC47" i="32"/>
  <c r="AC48" i="32"/>
  <c r="AC49" i="32"/>
  <c r="AC50" i="32"/>
  <c r="AC51" i="32"/>
  <c r="AC52" i="32"/>
  <c r="AC53" i="32"/>
  <c r="AC54" i="32"/>
  <c r="AC55" i="32"/>
  <c r="AC56" i="32"/>
  <c r="AC57" i="32"/>
  <c r="AC58" i="32"/>
  <c r="AC59" i="32"/>
  <c r="AC60" i="32"/>
  <c r="AC61" i="32"/>
  <c r="AC62" i="32"/>
  <c r="AC63" i="32"/>
  <c r="AC64" i="32"/>
  <c r="AC65" i="32"/>
  <c r="AC66" i="32"/>
  <c r="AC67" i="32"/>
  <c r="AC68" i="32"/>
  <c r="AC69" i="32"/>
  <c r="AC70" i="32"/>
  <c r="AC71" i="32"/>
  <c r="AC72" i="32"/>
  <c r="AC73" i="32"/>
  <c r="AC74" i="32"/>
  <c r="AC75" i="32"/>
  <c r="AC76" i="32"/>
  <c r="AC77" i="32"/>
  <c r="AC78" i="32"/>
  <c r="AC79" i="32"/>
  <c r="AC80" i="32"/>
  <c r="AC81" i="32"/>
  <c r="AC82" i="32"/>
  <c r="AC83" i="32"/>
  <c r="AC84" i="32"/>
  <c r="AC85" i="32"/>
  <c r="AC86" i="32"/>
  <c r="AC87" i="32"/>
  <c r="AC88" i="32"/>
  <c r="AC89" i="32"/>
  <c r="AC90" i="32"/>
  <c r="AC91" i="32"/>
  <c r="AC92" i="32"/>
  <c r="AC93" i="32"/>
  <c r="AC94" i="32"/>
  <c r="AC95" i="32"/>
  <c r="AC96" i="32"/>
  <c r="AC97" i="32"/>
  <c r="AC98" i="32"/>
  <c r="AC99" i="32"/>
  <c r="AC100" i="32"/>
  <c r="AC101" i="32"/>
  <c r="AC102" i="32"/>
  <c r="AC103" i="32"/>
  <c r="AC104" i="32"/>
  <c r="AC105" i="32"/>
  <c r="AC106" i="32"/>
  <c r="AC107" i="32"/>
  <c r="AC108" i="32"/>
  <c r="AC109" i="32"/>
  <c r="AC110" i="32"/>
  <c r="AC111" i="32"/>
  <c r="AC112" i="32"/>
  <c r="AC113" i="32"/>
  <c r="AC114" i="32"/>
  <c r="AC115" i="32"/>
  <c r="AC116" i="32"/>
  <c r="AC117" i="32"/>
  <c r="AC118" i="32"/>
  <c r="AC119" i="32"/>
  <c r="AC120" i="32"/>
  <c r="AC121" i="32"/>
  <c r="AC122" i="32"/>
  <c r="AC123" i="32"/>
  <c r="AC124" i="32"/>
  <c r="AC125" i="32"/>
  <c r="AC126" i="32"/>
  <c r="AC127" i="32"/>
  <c r="AC128" i="32"/>
  <c r="AC129" i="32"/>
  <c r="AC130" i="32"/>
  <c r="AC131" i="32"/>
  <c r="AC132" i="32"/>
  <c r="AC133" i="32"/>
  <c r="AC134" i="32"/>
  <c r="AC135" i="32"/>
  <c r="AC136" i="32"/>
  <c r="AC137" i="32"/>
  <c r="AC138" i="32"/>
  <c r="AC139" i="32"/>
  <c r="AC140" i="32"/>
  <c r="AC141" i="32"/>
  <c r="AC142" i="32"/>
  <c r="AC143" i="32"/>
  <c r="AC144" i="32"/>
  <c r="AC145" i="32"/>
  <c r="AC146" i="32"/>
  <c r="AC147" i="32"/>
  <c r="AC148" i="32"/>
  <c r="AC149" i="32"/>
  <c r="AC150" i="32"/>
  <c r="AC151" i="32"/>
  <c r="AC152" i="32"/>
  <c r="AC153" i="32"/>
  <c r="AC154" i="32"/>
  <c r="AC155" i="32"/>
  <c r="AC156" i="32"/>
  <c r="AC157" i="32"/>
  <c r="AC158" i="32"/>
  <c r="AC159" i="32"/>
  <c r="AC160" i="32"/>
  <c r="AC161" i="32"/>
  <c r="AC162" i="32"/>
  <c r="AC163" i="32"/>
  <c r="AC164" i="32"/>
  <c r="AC165" i="32"/>
  <c r="AC166" i="32"/>
  <c r="AC167" i="32"/>
  <c r="AC168" i="32"/>
  <c r="AC169" i="32"/>
  <c r="AC170" i="32"/>
  <c r="AC171" i="32"/>
  <c r="AC172" i="32"/>
  <c r="AC173" i="32"/>
  <c r="AC174" i="32"/>
  <c r="AC175" i="32"/>
  <c r="AC176" i="32"/>
  <c r="AC177" i="32"/>
  <c r="AC178" i="32"/>
  <c r="AC179" i="32"/>
  <c r="AC180" i="32"/>
  <c r="AC181" i="32"/>
  <c r="AC182" i="32"/>
  <c r="AC183" i="32"/>
  <c r="AC184" i="32"/>
  <c r="AC185" i="32"/>
  <c r="AC186" i="32"/>
  <c r="AC187" i="32"/>
  <c r="AC188" i="32"/>
  <c r="AC189" i="32"/>
  <c r="AC190" i="32"/>
  <c r="AC191" i="32"/>
  <c r="AC192" i="32"/>
  <c r="AC193" i="32"/>
  <c r="AC194" i="32"/>
  <c r="AC195" i="32"/>
  <c r="AC196" i="32"/>
  <c r="AC197" i="32"/>
  <c r="AC198" i="32"/>
  <c r="AC199" i="32"/>
  <c r="AC200" i="32"/>
  <c r="AC201" i="32"/>
  <c r="AC202" i="32"/>
  <c r="AC203" i="32"/>
  <c r="AC204" i="32"/>
  <c r="AC205" i="32"/>
  <c r="AC206" i="32"/>
  <c r="AC207" i="32"/>
  <c r="AC208" i="32"/>
  <c r="AC209" i="32"/>
  <c r="AC210" i="32"/>
  <c r="AC211" i="32"/>
  <c r="AC212" i="32"/>
  <c r="AC213" i="32"/>
  <c r="AC214" i="32"/>
  <c r="AC215" i="32"/>
  <c r="AC216" i="32"/>
  <c r="AC217" i="32"/>
  <c r="AC218" i="32"/>
  <c r="AC219" i="32"/>
  <c r="AC220" i="32"/>
  <c r="AC221" i="32"/>
  <c r="AC222" i="32"/>
  <c r="AC223" i="32"/>
  <c r="AC224" i="32"/>
  <c r="AC225" i="32"/>
  <c r="AC226" i="32"/>
  <c r="AC227" i="32"/>
  <c r="AC228" i="32"/>
  <c r="AC229" i="32"/>
  <c r="AC230" i="32"/>
  <c r="AC231" i="32"/>
  <c r="AC232" i="32"/>
  <c r="AC233" i="32"/>
  <c r="AC234" i="32"/>
  <c r="AC235" i="32"/>
  <c r="AC236" i="32"/>
  <c r="AC237" i="32"/>
  <c r="AC238" i="32"/>
  <c r="AC239" i="32"/>
  <c r="AC240" i="32"/>
  <c r="AC241" i="32"/>
  <c r="AC242" i="32"/>
  <c r="AC243" i="32"/>
  <c r="AC244" i="32"/>
  <c r="AC245" i="32"/>
  <c r="AC246" i="32"/>
  <c r="AC247" i="32"/>
  <c r="AC248" i="32"/>
  <c r="AC249" i="32"/>
  <c r="AC250" i="32"/>
  <c r="AC251" i="32"/>
  <c r="AC252" i="32"/>
  <c r="AC253" i="32"/>
  <c r="AC254" i="32"/>
  <c r="AC255" i="32"/>
  <c r="AC256" i="32"/>
  <c r="AC257" i="32"/>
  <c r="AC258" i="32"/>
  <c r="AC259" i="32"/>
  <c r="AC260" i="32"/>
  <c r="AC261" i="32"/>
  <c r="AC262" i="32"/>
  <c r="AC263" i="32"/>
  <c r="AC264" i="32"/>
  <c r="AC265" i="32"/>
  <c r="AC266" i="32"/>
  <c r="AC267" i="32"/>
  <c r="AC268" i="32"/>
  <c r="AC269" i="32"/>
  <c r="AC270" i="32"/>
  <c r="AC271" i="32"/>
  <c r="AC272" i="32"/>
  <c r="AC273" i="32"/>
  <c r="AC274" i="32"/>
  <c r="AC275" i="32"/>
  <c r="AC276" i="32"/>
  <c r="AC277" i="32"/>
  <c r="AC278" i="32"/>
  <c r="AC279" i="32"/>
  <c r="AC280" i="32"/>
  <c r="AC281" i="32"/>
  <c r="AC282" i="32"/>
  <c r="AC283" i="32"/>
  <c r="AC284" i="32"/>
  <c r="AC285" i="32"/>
  <c r="AC286" i="32"/>
  <c r="AC287" i="32"/>
  <c r="AC288" i="32"/>
  <c r="AC289" i="32"/>
  <c r="AC290" i="32"/>
  <c r="AC291" i="32"/>
  <c r="AC292" i="32"/>
  <c r="AC293" i="32"/>
  <c r="AC294" i="32"/>
  <c r="AC295" i="32"/>
  <c r="AC296" i="32"/>
  <c r="AC297" i="32"/>
  <c r="AC298" i="32"/>
  <c r="AC299" i="32"/>
  <c r="AC300" i="32"/>
  <c r="AC301" i="32"/>
  <c r="AC302" i="32"/>
  <c r="AC303" i="32"/>
  <c r="AC304" i="32"/>
  <c r="AC305" i="32"/>
  <c r="AC306" i="32"/>
  <c r="AC307" i="32"/>
  <c r="AC308" i="32"/>
  <c r="AC309" i="32"/>
  <c r="AC310" i="32"/>
  <c r="AC311" i="32"/>
  <c r="AC312" i="32"/>
  <c r="AC313" i="32"/>
  <c r="AC314" i="32"/>
  <c r="AC315" i="32"/>
  <c r="AC316" i="32"/>
  <c r="AC317" i="32"/>
  <c r="AC318" i="32"/>
  <c r="AC319" i="32"/>
  <c r="AC320" i="32"/>
  <c r="AC321" i="32"/>
  <c r="AC322" i="32"/>
  <c r="AC323" i="32"/>
  <c r="AC324" i="32"/>
  <c r="AC325" i="32"/>
  <c r="AC326" i="32"/>
  <c r="AC327" i="32"/>
  <c r="AC328" i="32"/>
  <c r="AC329" i="32"/>
  <c r="AC330" i="32"/>
  <c r="AC331" i="32"/>
  <c r="AC332" i="32"/>
  <c r="AC333" i="32"/>
  <c r="AC334" i="32"/>
  <c r="AC335" i="32"/>
  <c r="AC336" i="32"/>
  <c r="AC337" i="32"/>
  <c r="AC338" i="32"/>
  <c r="AC339" i="32"/>
  <c r="AC340" i="32"/>
  <c r="AC341" i="32"/>
  <c r="AC342" i="32"/>
  <c r="AC343" i="32"/>
  <c r="AC344" i="32"/>
  <c r="AC345" i="32"/>
  <c r="AC346" i="32"/>
  <c r="AC347" i="32"/>
  <c r="AC348" i="32"/>
  <c r="AC349" i="32"/>
  <c r="AC350" i="32"/>
  <c r="AC351" i="32"/>
  <c r="AC352" i="32"/>
  <c r="AC353" i="32"/>
  <c r="AC354" i="32"/>
  <c r="AC355" i="32"/>
  <c r="AC356" i="32"/>
  <c r="AC357" i="32"/>
  <c r="AC358" i="32"/>
  <c r="AC359" i="32"/>
  <c r="AC361" i="32"/>
  <c r="AB4" i="32"/>
  <c r="AB5" i="32"/>
  <c r="AB6" i="32"/>
  <c r="AB7" i="32"/>
  <c r="AB8" i="32"/>
  <c r="AB9" i="32"/>
  <c r="AB10" i="32"/>
  <c r="AB11" i="32"/>
  <c r="AB12" i="32"/>
  <c r="AB13" i="32"/>
  <c r="AB14" i="32"/>
  <c r="AB15" i="32"/>
  <c r="AB16" i="32"/>
  <c r="AB17" i="32"/>
  <c r="AB18" i="32"/>
  <c r="AB19" i="32"/>
  <c r="AB20" i="32"/>
  <c r="AB21" i="32"/>
  <c r="AB22" i="32"/>
  <c r="AB23" i="32"/>
  <c r="AB24" i="32"/>
  <c r="AB25" i="32"/>
  <c r="AB26" i="32"/>
  <c r="AB27" i="32"/>
  <c r="AB28" i="32"/>
  <c r="AB29" i="32"/>
  <c r="AB30" i="32"/>
  <c r="AB31" i="32"/>
  <c r="AB32" i="32"/>
  <c r="AB33" i="32"/>
  <c r="AB34" i="32"/>
  <c r="AB35" i="32"/>
  <c r="AB36" i="32"/>
  <c r="AB37" i="32"/>
  <c r="AB38" i="32"/>
  <c r="AB39" i="32"/>
  <c r="AB40" i="32"/>
  <c r="AB41" i="32"/>
  <c r="AB42" i="32"/>
  <c r="AB43" i="32"/>
  <c r="AB44" i="32"/>
  <c r="AB45" i="32"/>
  <c r="AB46" i="32"/>
  <c r="AB47" i="32"/>
  <c r="AB48" i="32"/>
  <c r="AB49" i="32"/>
  <c r="AB50" i="32"/>
  <c r="AB51" i="32"/>
  <c r="AB52" i="32"/>
  <c r="AB53" i="32"/>
  <c r="AB54" i="32"/>
  <c r="AB55" i="32"/>
  <c r="AB56" i="32"/>
  <c r="AB57" i="32"/>
  <c r="AB58" i="32"/>
  <c r="AB59" i="32"/>
  <c r="AB60" i="32"/>
  <c r="AB61" i="32"/>
  <c r="AB62" i="32"/>
  <c r="AB63" i="32"/>
  <c r="AB64" i="32"/>
  <c r="AB65" i="32"/>
  <c r="AB66" i="32"/>
  <c r="AB67" i="32"/>
  <c r="AB68" i="32"/>
  <c r="AB69" i="32"/>
  <c r="AB70" i="32"/>
  <c r="AB71" i="32"/>
  <c r="AB72" i="32"/>
  <c r="AB73" i="32"/>
  <c r="AB74" i="32"/>
  <c r="AB75" i="32"/>
  <c r="AB76" i="32"/>
  <c r="AB77" i="32"/>
  <c r="AB78" i="32"/>
  <c r="AB79" i="32"/>
  <c r="AB80" i="32"/>
  <c r="AB81" i="32"/>
  <c r="AB82" i="32"/>
  <c r="AB83" i="32"/>
  <c r="AB84" i="32"/>
  <c r="AB85" i="32"/>
  <c r="AB86" i="32"/>
  <c r="AB87" i="32"/>
  <c r="AB88" i="32"/>
  <c r="AB89" i="32"/>
  <c r="AB90" i="32"/>
  <c r="AB91" i="32"/>
  <c r="AB92" i="32"/>
  <c r="AB93" i="32"/>
  <c r="AB94" i="32"/>
  <c r="AB95" i="32"/>
  <c r="AB96" i="32"/>
  <c r="AB97" i="32"/>
  <c r="AB98" i="32"/>
  <c r="AB99" i="32"/>
  <c r="AB100" i="32"/>
  <c r="AB101" i="32"/>
  <c r="AB102" i="32"/>
  <c r="AB103" i="32"/>
  <c r="AB104" i="32"/>
  <c r="AB105" i="32"/>
  <c r="AB106" i="32"/>
  <c r="AB107" i="32"/>
  <c r="AB108" i="32"/>
  <c r="AB109" i="32"/>
  <c r="AB110" i="32"/>
  <c r="AB111" i="32"/>
  <c r="AB112" i="32"/>
  <c r="AB113" i="32"/>
  <c r="AB114" i="32"/>
  <c r="AB115" i="32"/>
  <c r="AB116" i="32"/>
  <c r="AB117" i="32"/>
  <c r="AB118" i="32"/>
  <c r="AB119" i="32"/>
  <c r="AB120" i="32"/>
  <c r="AB121" i="32"/>
  <c r="AB122" i="32"/>
  <c r="AB123" i="32"/>
  <c r="AB124" i="32"/>
  <c r="AB125" i="32"/>
  <c r="AB126" i="32"/>
  <c r="AB127" i="32"/>
  <c r="AB128" i="32"/>
  <c r="AB129" i="32"/>
  <c r="AB130" i="32"/>
  <c r="AB131" i="32"/>
  <c r="AB132" i="32"/>
  <c r="AB133" i="32"/>
  <c r="AB134" i="32"/>
  <c r="AB135" i="32"/>
  <c r="AB136" i="32"/>
  <c r="AB137" i="32"/>
  <c r="AB138" i="32"/>
  <c r="AB139" i="32"/>
  <c r="AB140" i="32"/>
  <c r="AB141" i="32"/>
  <c r="AB142" i="32"/>
  <c r="AB143" i="32"/>
  <c r="AB144" i="32"/>
  <c r="AB145" i="32"/>
  <c r="AB146" i="32"/>
  <c r="AB147" i="32"/>
  <c r="AB148" i="32"/>
  <c r="AB149" i="32"/>
  <c r="AB150" i="32"/>
  <c r="AB151" i="32"/>
  <c r="AB152" i="32"/>
  <c r="AB153" i="32"/>
  <c r="AB154" i="32"/>
  <c r="AB155" i="32"/>
  <c r="AB156" i="32"/>
  <c r="AB157" i="32"/>
  <c r="AB158" i="32"/>
  <c r="AB159" i="32"/>
  <c r="AB160" i="32"/>
  <c r="AB161" i="32"/>
  <c r="AB162" i="32"/>
  <c r="AB163" i="32"/>
  <c r="AB164" i="32"/>
  <c r="AB165" i="32"/>
  <c r="AB166" i="32"/>
  <c r="AB167" i="32"/>
  <c r="AB168" i="32"/>
  <c r="AB169" i="32"/>
  <c r="AB170" i="32"/>
  <c r="AB171" i="32"/>
  <c r="AB172" i="32"/>
  <c r="AB173" i="32"/>
  <c r="AB174" i="32"/>
  <c r="AB175" i="32"/>
  <c r="AB176" i="32"/>
  <c r="AB177" i="32"/>
  <c r="AB178" i="32"/>
  <c r="AB179" i="32"/>
  <c r="AB180" i="32"/>
  <c r="AB181" i="32"/>
  <c r="AB182" i="32"/>
  <c r="AB183" i="32"/>
  <c r="AB184" i="32"/>
  <c r="AB185" i="32"/>
  <c r="AB186" i="32"/>
  <c r="AB187" i="32"/>
  <c r="AB188" i="32"/>
  <c r="AB189" i="32"/>
  <c r="AB190" i="32"/>
  <c r="AB191" i="32"/>
  <c r="AB192" i="32"/>
  <c r="AB193" i="32"/>
  <c r="AB194" i="32"/>
  <c r="AB195" i="32"/>
  <c r="AB196" i="32"/>
  <c r="AB197" i="32"/>
  <c r="AB198" i="32"/>
  <c r="AB199" i="32"/>
  <c r="AB200" i="32"/>
  <c r="AB201" i="32"/>
  <c r="AB202" i="32"/>
  <c r="AB203" i="32"/>
  <c r="AB204" i="32"/>
  <c r="AB205" i="32"/>
  <c r="AB206" i="32"/>
  <c r="AB207" i="32"/>
  <c r="AB208" i="32"/>
  <c r="AB209" i="32"/>
  <c r="AB210" i="32"/>
  <c r="AB211" i="32"/>
  <c r="AB212" i="32"/>
  <c r="AB213" i="32"/>
  <c r="AB214" i="32"/>
  <c r="AB215" i="32"/>
  <c r="AB216" i="32"/>
  <c r="AB217" i="32"/>
  <c r="AB218" i="32"/>
  <c r="AB219" i="32"/>
  <c r="AB220" i="32"/>
  <c r="AB221" i="32"/>
  <c r="AB222" i="32"/>
  <c r="AB223" i="32"/>
  <c r="AB224" i="32"/>
  <c r="AB225" i="32"/>
  <c r="AB226" i="32"/>
  <c r="AB227" i="32"/>
  <c r="AB228" i="32"/>
  <c r="AB229" i="32"/>
  <c r="AB230" i="32"/>
  <c r="AB231" i="32"/>
  <c r="AB232" i="32"/>
  <c r="AB233" i="32"/>
  <c r="AB234" i="32"/>
  <c r="AB235" i="32"/>
  <c r="AB236" i="32"/>
  <c r="AB237" i="32"/>
  <c r="AB238" i="32"/>
  <c r="AB239" i="32"/>
  <c r="AB240" i="32"/>
  <c r="AB241" i="32"/>
  <c r="AB242" i="32"/>
  <c r="AB243" i="32"/>
  <c r="AB244" i="32"/>
  <c r="AB245" i="32"/>
  <c r="AB246" i="32"/>
  <c r="AB247" i="32"/>
  <c r="AB248" i="32"/>
  <c r="AB249" i="32"/>
  <c r="AB250" i="32"/>
  <c r="AB251" i="32"/>
  <c r="AB252" i="32"/>
  <c r="AB253" i="32"/>
  <c r="AB254" i="32"/>
  <c r="AB255" i="32"/>
  <c r="AB256" i="32"/>
  <c r="AB257" i="32"/>
  <c r="AB258" i="32"/>
  <c r="AB259" i="32"/>
  <c r="AB260" i="32"/>
  <c r="AB261" i="32"/>
  <c r="AB262" i="32"/>
  <c r="AB263" i="32"/>
  <c r="AB264" i="32"/>
  <c r="AB265" i="32"/>
  <c r="AB266" i="32"/>
  <c r="AB267" i="32"/>
  <c r="AB268" i="32"/>
  <c r="AB269" i="32"/>
  <c r="AB270" i="32"/>
  <c r="AB271" i="32"/>
  <c r="AB272" i="32"/>
  <c r="AB273" i="32"/>
  <c r="AB274" i="32"/>
  <c r="AB275" i="32"/>
  <c r="AB276" i="32"/>
  <c r="AB277" i="32"/>
  <c r="AB278" i="32"/>
  <c r="AB279" i="32"/>
  <c r="AB280" i="32"/>
  <c r="AB281" i="32"/>
  <c r="AB282" i="32"/>
  <c r="AB283" i="32"/>
  <c r="AB284" i="32"/>
  <c r="AB285" i="32"/>
  <c r="AB286" i="32"/>
  <c r="AB287" i="32"/>
  <c r="AB288" i="32"/>
  <c r="AB289" i="32"/>
  <c r="AB290" i="32"/>
  <c r="AB291" i="32"/>
  <c r="AB292" i="32"/>
  <c r="AB293" i="32"/>
  <c r="AB294" i="32"/>
  <c r="AB295" i="32"/>
  <c r="AB296" i="32"/>
  <c r="AB297" i="32"/>
  <c r="AB298" i="32"/>
  <c r="AB299" i="32"/>
  <c r="AB300" i="32"/>
  <c r="AB301" i="32"/>
  <c r="AB302" i="32"/>
  <c r="AB303" i="32"/>
  <c r="AB304" i="32"/>
  <c r="AB305" i="32"/>
  <c r="AB306" i="32"/>
  <c r="AB307" i="32"/>
  <c r="AB308" i="32"/>
  <c r="AB309" i="32"/>
  <c r="AB310" i="32"/>
  <c r="AB311" i="32"/>
  <c r="AB312" i="32"/>
  <c r="AB313" i="32"/>
  <c r="AB314" i="32"/>
  <c r="AB315" i="32"/>
  <c r="AB316" i="32"/>
  <c r="AB317" i="32"/>
  <c r="AB318" i="32"/>
  <c r="AB319" i="32"/>
  <c r="AB320" i="32"/>
  <c r="AB321" i="32"/>
  <c r="AB322" i="32"/>
  <c r="AB323" i="32"/>
  <c r="AB324" i="32"/>
  <c r="AB325" i="32"/>
  <c r="AB326" i="32"/>
  <c r="AB327" i="32"/>
  <c r="AB328" i="32"/>
  <c r="AB329" i="32"/>
  <c r="AB330" i="32"/>
  <c r="AB331" i="32"/>
  <c r="AB332" i="32"/>
  <c r="AB333" i="32"/>
  <c r="AB334" i="32"/>
  <c r="AB335" i="32"/>
  <c r="AB336" i="32"/>
  <c r="AB337" i="32"/>
  <c r="AB338" i="32"/>
  <c r="AB339" i="32"/>
  <c r="AB340" i="32"/>
  <c r="AB341" i="32"/>
  <c r="AB342" i="32"/>
  <c r="AB343" i="32"/>
  <c r="AB344" i="32"/>
  <c r="AB345" i="32"/>
  <c r="AB346" i="32"/>
  <c r="AB347" i="32"/>
  <c r="AB348" i="32"/>
  <c r="AB349" i="32"/>
  <c r="AB350" i="32"/>
  <c r="AB351" i="32"/>
  <c r="AB352" i="32"/>
  <c r="AB353" i="32"/>
  <c r="AB354" i="32"/>
  <c r="AB355" i="32"/>
  <c r="AB356" i="32"/>
  <c r="AB357" i="32"/>
  <c r="AB358" i="32"/>
  <c r="AB359" i="32"/>
  <c r="AB361" i="32"/>
  <c r="AA4" i="32"/>
  <c r="AA5" i="32"/>
  <c r="AA6" i="32"/>
  <c r="AA7" i="32"/>
  <c r="AA8" i="32"/>
  <c r="AA9" i="32"/>
  <c r="AA10" i="32"/>
  <c r="AA11" i="32"/>
  <c r="AA12" i="32"/>
  <c r="AA13" i="32"/>
  <c r="AA14" i="32"/>
  <c r="AA15" i="32"/>
  <c r="AA16" i="32"/>
  <c r="AA17" i="32"/>
  <c r="AA18" i="32"/>
  <c r="AA19" i="32"/>
  <c r="AA20" i="32"/>
  <c r="AA21" i="32"/>
  <c r="AA22" i="32"/>
  <c r="AA23" i="32"/>
  <c r="AA24" i="32"/>
  <c r="AA25" i="32"/>
  <c r="AA26" i="32"/>
  <c r="AA27" i="32"/>
  <c r="AA28" i="32"/>
  <c r="AA29" i="32"/>
  <c r="AA30" i="32"/>
  <c r="AA31" i="32"/>
  <c r="AA32" i="32"/>
  <c r="AA33" i="32"/>
  <c r="AA34" i="32"/>
  <c r="AA35" i="32"/>
  <c r="AA36" i="32"/>
  <c r="AA37" i="32"/>
  <c r="AA38" i="32"/>
  <c r="AA39" i="32"/>
  <c r="AA40" i="32"/>
  <c r="AA41" i="32"/>
  <c r="AA42" i="32"/>
  <c r="AA43" i="32"/>
  <c r="AA44" i="32"/>
  <c r="AA45" i="32"/>
  <c r="AA46" i="32"/>
  <c r="AA47" i="32"/>
  <c r="AA48" i="32"/>
  <c r="AA49" i="32"/>
  <c r="AA50" i="32"/>
  <c r="AA51" i="32"/>
  <c r="AA52" i="32"/>
  <c r="AA53" i="32"/>
  <c r="AA54" i="32"/>
  <c r="AA55" i="32"/>
  <c r="AA56" i="32"/>
  <c r="AA57" i="32"/>
  <c r="AA58" i="32"/>
  <c r="AA59" i="32"/>
  <c r="AA60" i="32"/>
  <c r="AA61" i="32"/>
  <c r="AA62" i="32"/>
  <c r="AA63" i="32"/>
  <c r="AA64" i="32"/>
  <c r="AA65" i="32"/>
  <c r="AA66" i="32"/>
  <c r="AA67" i="32"/>
  <c r="AA68" i="32"/>
  <c r="AA69" i="32"/>
  <c r="AA70" i="32"/>
  <c r="AA71" i="32"/>
  <c r="AA72" i="32"/>
  <c r="AA73" i="32"/>
  <c r="AA74" i="32"/>
  <c r="AA75" i="32"/>
  <c r="AA76" i="32"/>
  <c r="AA77" i="32"/>
  <c r="AA78" i="32"/>
  <c r="AA79" i="32"/>
  <c r="AA80" i="32"/>
  <c r="AA81" i="32"/>
  <c r="AA82" i="32"/>
  <c r="AA83" i="32"/>
  <c r="AA84" i="32"/>
  <c r="AA85" i="32"/>
  <c r="AA86" i="32"/>
  <c r="AA87" i="32"/>
  <c r="AA88" i="32"/>
  <c r="AA89" i="32"/>
  <c r="AA90" i="32"/>
  <c r="AA91" i="32"/>
  <c r="AA92" i="32"/>
  <c r="AA93" i="32"/>
  <c r="AA94" i="32"/>
  <c r="AA95" i="32"/>
  <c r="AA96" i="32"/>
  <c r="AA97" i="32"/>
  <c r="AA98" i="32"/>
  <c r="AA99" i="32"/>
  <c r="AA100" i="32"/>
  <c r="AA101" i="32"/>
  <c r="AA102" i="32"/>
  <c r="AA103" i="32"/>
  <c r="AA104" i="32"/>
  <c r="AA105" i="32"/>
  <c r="AA106" i="32"/>
  <c r="AA107" i="32"/>
  <c r="AA108" i="32"/>
  <c r="AA109" i="32"/>
  <c r="AA110" i="32"/>
  <c r="AA111" i="32"/>
  <c r="AA112" i="32"/>
  <c r="AA113" i="32"/>
  <c r="AA114" i="32"/>
  <c r="AA115" i="32"/>
  <c r="AA116" i="32"/>
  <c r="AA117" i="32"/>
  <c r="AA118" i="32"/>
  <c r="AA119" i="32"/>
  <c r="AA120" i="32"/>
  <c r="AA121" i="32"/>
  <c r="AA122" i="32"/>
  <c r="AA123" i="32"/>
  <c r="AA124" i="32"/>
  <c r="AA125" i="32"/>
  <c r="AA126" i="32"/>
  <c r="AA127" i="32"/>
  <c r="AA128" i="32"/>
  <c r="AA129" i="32"/>
  <c r="AA130" i="32"/>
  <c r="AA131" i="32"/>
  <c r="AA132" i="32"/>
  <c r="AA133" i="32"/>
  <c r="AA134" i="32"/>
  <c r="AA135" i="32"/>
  <c r="AA136" i="32"/>
  <c r="AA137" i="32"/>
  <c r="AA138" i="32"/>
  <c r="AA139" i="32"/>
  <c r="AA140" i="32"/>
  <c r="AA141" i="32"/>
  <c r="AA142" i="32"/>
  <c r="AA143" i="32"/>
  <c r="AA144" i="32"/>
  <c r="AA145" i="32"/>
  <c r="AA146" i="32"/>
  <c r="AA147" i="32"/>
  <c r="AA148" i="32"/>
  <c r="AA149" i="32"/>
  <c r="AA150" i="32"/>
  <c r="AA151" i="32"/>
  <c r="AA152" i="32"/>
  <c r="AA153" i="32"/>
  <c r="AA154" i="32"/>
  <c r="AA155" i="32"/>
  <c r="AA156" i="32"/>
  <c r="AA157" i="32"/>
  <c r="AA158" i="32"/>
  <c r="AA159" i="32"/>
  <c r="AA160" i="32"/>
  <c r="AA161" i="32"/>
  <c r="AA162" i="32"/>
  <c r="AA163" i="32"/>
  <c r="AA164" i="32"/>
  <c r="AA165" i="32"/>
  <c r="AA166" i="32"/>
  <c r="AA167" i="32"/>
  <c r="AA168" i="32"/>
  <c r="AA169" i="32"/>
  <c r="AA170" i="32"/>
  <c r="AA171" i="32"/>
  <c r="AA172" i="32"/>
  <c r="AA173" i="32"/>
  <c r="AA174" i="32"/>
  <c r="AA175" i="32"/>
  <c r="AA176" i="32"/>
  <c r="AA177" i="32"/>
  <c r="AA178" i="32"/>
  <c r="AA179" i="32"/>
  <c r="AA180" i="32"/>
  <c r="AA181" i="32"/>
  <c r="AA182" i="32"/>
  <c r="AA183" i="32"/>
  <c r="AA184" i="32"/>
  <c r="AA185" i="32"/>
  <c r="AA186" i="32"/>
  <c r="AA187" i="32"/>
  <c r="AA188" i="32"/>
  <c r="AA189" i="32"/>
  <c r="AA190" i="32"/>
  <c r="AA191" i="32"/>
  <c r="AA192" i="32"/>
  <c r="AA193" i="32"/>
  <c r="AA194" i="32"/>
  <c r="AA195" i="32"/>
  <c r="AA196" i="32"/>
  <c r="AA197" i="32"/>
  <c r="AA198" i="32"/>
  <c r="AA199" i="32"/>
  <c r="AA200" i="32"/>
  <c r="AA201" i="32"/>
  <c r="AA202" i="32"/>
  <c r="AA203" i="32"/>
  <c r="AA204" i="32"/>
  <c r="AA205" i="32"/>
  <c r="AA206" i="32"/>
  <c r="AA207" i="32"/>
  <c r="AA208" i="32"/>
  <c r="AA209" i="32"/>
  <c r="AA210" i="32"/>
  <c r="AA211" i="32"/>
  <c r="AA212" i="32"/>
  <c r="AA213" i="32"/>
  <c r="AA214" i="32"/>
  <c r="AA215" i="32"/>
  <c r="AA216" i="32"/>
  <c r="AA217" i="32"/>
  <c r="AA218" i="32"/>
  <c r="AA219" i="32"/>
  <c r="AA220" i="32"/>
  <c r="AA221" i="32"/>
  <c r="AA222" i="32"/>
  <c r="AA223" i="32"/>
  <c r="AA224" i="32"/>
  <c r="AA225" i="32"/>
  <c r="AA226" i="32"/>
  <c r="AA227" i="32"/>
  <c r="AA228" i="32"/>
  <c r="AA229" i="32"/>
  <c r="AA230" i="32"/>
  <c r="AA231" i="32"/>
  <c r="AA232" i="32"/>
  <c r="AA233" i="32"/>
  <c r="AA234" i="32"/>
  <c r="AA235" i="32"/>
  <c r="AA236" i="32"/>
  <c r="AA237" i="32"/>
  <c r="AA238" i="32"/>
  <c r="AA239" i="32"/>
  <c r="AA240" i="32"/>
  <c r="AA241" i="32"/>
  <c r="AA242" i="32"/>
  <c r="AA243" i="32"/>
  <c r="AA244" i="32"/>
  <c r="AA245" i="32"/>
  <c r="AA246" i="32"/>
  <c r="AA247" i="32"/>
  <c r="AA248" i="32"/>
  <c r="AA249" i="32"/>
  <c r="AA250" i="32"/>
  <c r="AA251" i="32"/>
  <c r="AA252" i="32"/>
  <c r="AA253" i="32"/>
  <c r="AA254" i="32"/>
  <c r="AA255" i="32"/>
  <c r="AA256" i="32"/>
  <c r="AA257" i="32"/>
  <c r="AA258" i="32"/>
  <c r="AA259" i="32"/>
  <c r="AA260" i="32"/>
  <c r="AA261" i="32"/>
  <c r="AA262" i="32"/>
  <c r="AA263" i="32"/>
  <c r="AA264" i="32"/>
  <c r="AA265" i="32"/>
  <c r="AA266" i="32"/>
  <c r="AA267" i="32"/>
  <c r="AA268" i="32"/>
  <c r="AA269" i="32"/>
  <c r="AA270" i="32"/>
  <c r="AA271" i="32"/>
  <c r="AA272" i="32"/>
  <c r="AA273" i="32"/>
  <c r="AA274" i="32"/>
  <c r="AA275" i="32"/>
  <c r="AA276" i="32"/>
  <c r="AA277" i="32"/>
  <c r="AA278" i="32"/>
  <c r="AA279" i="32"/>
  <c r="AA280" i="32"/>
  <c r="AA281" i="32"/>
  <c r="AA282" i="32"/>
  <c r="AA283" i="32"/>
  <c r="AA284" i="32"/>
  <c r="AA285" i="32"/>
  <c r="AA286" i="32"/>
  <c r="AA287" i="32"/>
  <c r="AA288" i="32"/>
  <c r="AA289" i="32"/>
  <c r="AA290" i="32"/>
  <c r="AA291" i="32"/>
  <c r="AA292" i="32"/>
  <c r="AA293" i="32"/>
  <c r="AA294" i="32"/>
  <c r="AA295" i="32"/>
  <c r="AA296" i="32"/>
  <c r="AA297" i="32"/>
  <c r="AA298" i="32"/>
  <c r="AA299" i="32"/>
  <c r="AA300" i="32"/>
  <c r="AA301" i="32"/>
  <c r="AA302" i="32"/>
  <c r="AA303" i="32"/>
  <c r="AA304" i="32"/>
  <c r="AA305" i="32"/>
  <c r="AA306" i="32"/>
  <c r="AA307" i="32"/>
  <c r="AA308" i="32"/>
  <c r="AA309" i="32"/>
  <c r="AA310" i="32"/>
  <c r="AA311" i="32"/>
  <c r="AA312" i="32"/>
  <c r="AA313" i="32"/>
  <c r="AA314" i="32"/>
  <c r="AA315" i="32"/>
  <c r="AA316" i="32"/>
  <c r="AA317" i="32"/>
  <c r="AA318" i="32"/>
  <c r="AA319" i="32"/>
  <c r="AA320" i="32"/>
  <c r="AA321" i="32"/>
  <c r="AA322" i="32"/>
  <c r="AA323" i="32"/>
  <c r="AA324" i="32"/>
  <c r="AA325" i="32"/>
  <c r="AA326" i="32"/>
  <c r="AA327" i="32"/>
  <c r="AA328" i="32"/>
  <c r="AA329" i="32"/>
  <c r="AA330" i="32"/>
  <c r="AA331" i="32"/>
  <c r="AA332" i="32"/>
  <c r="AA333" i="32"/>
  <c r="AA334" i="32"/>
  <c r="AA335" i="32"/>
  <c r="AA336" i="32"/>
  <c r="AA337" i="32"/>
  <c r="AA338" i="32"/>
  <c r="AA339" i="32"/>
  <c r="AA340" i="32"/>
  <c r="AA341" i="32"/>
  <c r="AA342" i="32"/>
  <c r="AA343" i="32"/>
  <c r="AA344" i="32"/>
  <c r="AA345" i="32"/>
  <c r="AA346" i="32"/>
  <c r="AA347" i="32"/>
  <c r="AA348" i="32"/>
  <c r="AA349" i="32"/>
  <c r="AA350" i="32"/>
  <c r="AA351" i="32"/>
  <c r="AA352" i="32"/>
  <c r="AA353" i="32"/>
  <c r="AA354" i="32"/>
  <c r="AA355" i="32"/>
  <c r="AA356" i="32"/>
  <c r="AA357" i="32"/>
  <c r="AA358" i="32"/>
  <c r="AA359" i="32"/>
  <c r="AA361" i="32"/>
  <c r="BM11" i="29"/>
  <c r="BM12" i="29"/>
  <c r="BM13" i="29"/>
  <c r="BM14" i="29"/>
  <c r="BM15" i="29"/>
  <c r="BM16" i="29"/>
  <c r="BM17" i="29"/>
  <c r="BM18" i="29"/>
  <c r="BM19" i="29"/>
  <c r="BM20" i="29"/>
  <c r="BM21" i="29"/>
  <c r="BM22" i="29"/>
  <c r="BM23" i="29"/>
  <c r="BM24" i="29"/>
  <c r="BM25" i="29"/>
  <c r="BM26" i="29"/>
  <c r="BM27" i="29"/>
  <c r="BM28" i="29"/>
  <c r="BM29" i="29"/>
  <c r="BM30" i="29"/>
  <c r="BM31" i="29"/>
  <c r="BM32" i="29"/>
  <c r="BM33" i="29"/>
  <c r="BM34" i="29"/>
  <c r="BM35" i="29"/>
  <c r="BM36" i="29"/>
  <c r="BM37" i="29"/>
  <c r="BM38" i="29"/>
  <c r="BM39" i="29"/>
  <c r="BM40" i="29"/>
  <c r="BM41" i="29"/>
  <c r="BM42" i="29"/>
  <c r="BM43" i="29"/>
  <c r="BM44" i="29"/>
  <c r="BM45" i="29"/>
  <c r="BM46" i="29"/>
  <c r="BM47" i="29"/>
  <c r="BM48" i="29"/>
  <c r="BM49" i="29"/>
  <c r="BM50" i="29"/>
  <c r="BM51" i="29"/>
  <c r="BM52" i="29"/>
  <c r="BM53" i="29"/>
  <c r="BM54" i="29"/>
  <c r="BM55" i="29"/>
  <c r="BM56" i="29"/>
  <c r="BM57" i="29"/>
  <c r="BM58" i="29"/>
  <c r="BM59" i="29"/>
  <c r="BM60" i="29"/>
  <c r="BM61" i="29"/>
  <c r="BM62" i="29"/>
  <c r="BM63" i="29"/>
  <c r="BM64" i="29"/>
  <c r="BM65" i="29"/>
  <c r="BM66" i="29"/>
  <c r="BM67" i="29"/>
  <c r="BM68" i="29"/>
  <c r="BM69" i="29"/>
  <c r="BM70" i="29"/>
  <c r="BM71" i="29"/>
  <c r="BM72" i="29"/>
  <c r="BM73" i="29"/>
  <c r="BM74" i="29"/>
  <c r="BM75" i="29"/>
  <c r="BM76" i="29"/>
  <c r="BM77" i="29"/>
  <c r="BM78" i="29"/>
  <c r="BM79" i="29"/>
  <c r="BM80" i="29"/>
  <c r="BM81" i="29"/>
  <c r="BM82" i="29"/>
  <c r="BM83" i="29"/>
  <c r="BM84" i="29"/>
  <c r="BM85" i="29"/>
  <c r="BM86" i="29"/>
  <c r="BM87" i="29"/>
  <c r="BM88" i="29"/>
  <c r="BM89" i="29"/>
  <c r="BM90" i="29"/>
  <c r="BM91" i="29"/>
  <c r="BM92" i="29"/>
  <c r="BM93" i="29"/>
  <c r="BM94" i="29"/>
  <c r="BM95" i="29"/>
  <c r="BM96" i="29"/>
  <c r="BM97" i="29"/>
  <c r="BM98" i="29"/>
  <c r="BM99" i="29"/>
  <c r="BM100" i="29"/>
  <c r="BM101" i="29"/>
  <c r="BM102" i="29"/>
  <c r="BM103" i="29"/>
  <c r="BM104" i="29"/>
  <c r="BM105" i="29"/>
  <c r="BM106" i="29"/>
  <c r="BM107" i="29"/>
  <c r="BM108" i="29"/>
  <c r="BM109" i="29"/>
  <c r="BM110" i="29"/>
  <c r="BM111" i="29"/>
  <c r="BM112" i="29"/>
  <c r="BM113" i="29"/>
  <c r="BM114" i="29"/>
  <c r="BM115" i="29"/>
  <c r="BM116" i="29"/>
  <c r="BM117" i="29"/>
  <c r="BM118" i="29"/>
  <c r="BM119" i="29"/>
  <c r="BM120" i="29"/>
  <c r="BM121" i="29"/>
  <c r="BM122" i="29"/>
  <c r="BM123" i="29"/>
  <c r="BM124" i="29"/>
  <c r="BM125" i="29"/>
  <c r="BM126" i="29"/>
  <c r="BM127" i="29"/>
  <c r="BM128" i="29"/>
  <c r="BM129" i="29"/>
  <c r="BM130" i="29"/>
  <c r="BM131" i="29"/>
  <c r="BM132" i="29"/>
  <c r="BM133" i="29"/>
  <c r="BM134" i="29"/>
  <c r="BM135" i="29"/>
  <c r="BM136" i="29"/>
  <c r="BM137" i="29"/>
  <c r="BM138" i="29"/>
  <c r="BM139" i="29"/>
  <c r="BM140" i="29"/>
  <c r="BM141" i="29"/>
  <c r="BM142" i="29"/>
  <c r="BM143" i="29"/>
  <c r="BM144" i="29"/>
  <c r="BM145" i="29"/>
  <c r="BM146" i="29"/>
  <c r="BM147" i="29"/>
  <c r="BM148" i="29"/>
  <c r="BM149" i="29"/>
  <c r="BM150" i="29"/>
  <c r="BM151" i="29"/>
  <c r="BM152" i="29"/>
  <c r="BM153" i="29"/>
  <c r="BM154" i="29"/>
  <c r="BM155" i="29"/>
  <c r="BM156" i="29"/>
  <c r="BM157" i="29"/>
  <c r="BM158" i="29"/>
  <c r="BM159" i="29"/>
  <c r="BM160" i="29"/>
  <c r="BM161" i="29"/>
  <c r="BM162" i="29"/>
  <c r="BM163" i="29"/>
  <c r="BM164" i="29"/>
  <c r="BM165" i="29"/>
  <c r="BM166" i="29"/>
  <c r="BM167" i="29"/>
  <c r="BM168" i="29"/>
  <c r="BM169" i="29"/>
  <c r="BM170" i="29"/>
  <c r="BM171" i="29"/>
  <c r="BM172" i="29"/>
  <c r="BM173" i="29"/>
  <c r="BM174" i="29"/>
  <c r="BM175" i="29"/>
  <c r="BM176" i="29"/>
  <c r="BM177" i="29"/>
  <c r="BM178" i="29"/>
  <c r="BM179" i="29"/>
  <c r="BM180" i="29"/>
  <c r="BM181" i="29"/>
  <c r="BM182" i="29"/>
  <c r="BM183" i="29"/>
  <c r="BM184" i="29"/>
  <c r="BM185" i="29"/>
  <c r="BM186" i="29"/>
  <c r="BM187" i="29"/>
  <c r="BM188" i="29"/>
  <c r="BM189" i="29"/>
  <c r="BM190" i="29"/>
  <c r="BM191" i="29"/>
  <c r="BM192" i="29"/>
  <c r="BM193" i="29"/>
  <c r="BM194" i="29"/>
  <c r="BM195" i="29"/>
  <c r="BM196" i="29"/>
  <c r="BM197" i="29"/>
  <c r="BM198" i="29"/>
  <c r="BM199" i="29"/>
  <c r="BM200" i="29"/>
  <c r="BM201" i="29"/>
  <c r="BM202" i="29"/>
  <c r="BM203" i="29"/>
  <c r="BM204" i="29"/>
  <c r="BM205" i="29"/>
  <c r="BM206" i="29"/>
  <c r="BM207" i="29"/>
  <c r="BM208" i="29"/>
  <c r="BM209" i="29"/>
  <c r="BM210" i="29"/>
  <c r="BM211" i="29"/>
  <c r="BM212" i="29"/>
  <c r="BM213" i="29"/>
  <c r="BM214" i="29"/>
  <c r="BM215" i="29"/>
  <c r="BM216" i="29"/>
  <c r="BM217" i="29"/>
  <c r="BM218" i="29"/>
  <c r="BM219" i="29"/>
  <c r="BM220" i="29"/>
  <c r="BM221" i="29"/>
  <c r="BM222" i="29"/>
  <c r="BM223" i="29"/>
  <c r="BM224" i="29"/>
  <c r="BM225" i="29"/>
  <c r="BM226" i="29"/>
  <c r="BM227" i="29"/>
  <c r="BM228" i="29"/>
  <c r="BM229" i="29"/>
  <c r="BM230" i="29"/>
  <c r="BM231" i="29"/>
  <c r="BM232" i="29"/>
  <c r="BM233" i="29"/>
  <c r="BM234" i="29"/>
  <c r="BM235" i="29"/>
  <c r="BM236" i="29"/>
  <c r="BM237" i="29"/>
  <c r="BM238" i="29"/>
  <c r="BM239" i="29"/>
  <c r="BM240" i="29"/>
  <c r="BM241" i="29"/>
  <c r="BM242" i="29"/>
  <c r="BM243" i="29"/>
  <c r="BM244" i="29"/>
  <c r="BM245" i="29"/>
  <c r="BM246" i="29"/>
  <c r="BM247" i="29"/>
  <c r="BM248" i="29"/>
  <c r="BM249" i="29"/>
  <c r="BM250" i="29"/>
  <c r="BM251" i="29"/>
  <c r="BM252" i="29"/>
  <c r="BM253" i="29"/>
  <c r="BM254" i="29"/>
  <c r="BM255" i="29"/>
  <c r="BM256" i="29"/>
  <c r="BM257" i="29"/>
  <c r="BM258" i="29"/>
  <c r="BM259" i="29"/>
  <c r="BM260" i="29"/>
  <c r="BM261" i="29"/>
  <c r="BM262" i="29"/>
  <c r="BM263" i="29"/>
  <c r="BM264" i="29"/>
  <c r="BM265" i="29"/>
  <c r="BM266" i="29"/>
  <c r="BM267" i="29"/>
  <c r="BM268" i="29"/>
  <c r="BM269" i="29"/>
  <c r="BM270" i="29"/>
  <c r="BM271" i="29"/>
  <c r="BM272" i="29"/>
  <c r="BM273" i="29"/>
  <c r="BM274" i="29"/>
  <c r="BM275" i="29"/>
  <c r="BM276" i="29"/>
  <c r="BM277" i="29"/>
  <c r="BM278" i="29"/>
  <c r="BM279" i="29"/>
  <c r="BM280" i="29"/>
  <c r="BM281" i="29"/>
  <c r="BM282" i="29"/>
  <c r="BM283" i="29"/>
  <c r="BM284" i="29"/>
  <c r="BM285" i="29"/>
  <c r="BM286" i="29"/>
  <c r="BM287" i="29"/>
  <c r="BM288" i="29"/>
  <c r="BM289" i="29"/>
  <c r="BM290" i="29"/>
  <c r="BM291" i="29"/>
  <c r="BM292" i="29"/>
  <c r="BM293" i="29"/>
  <c r="BM294" i="29"/>
  <c r="BM295" i="29"/>
  <c r="BM296" i="29"/>
  <c r="BM297" i="29"/>
  <c r="BM298" i="29"/>
  <c r="BM299" i="29"/>
  <c r="BM300" i="29"/>
  <c r="BM301" i="29"/>
  <c r="BM302" i="29"/>
  <c r="BM303" i="29"/>
  <c r="BM304" i="29"/>
  <c r="BM305" i="29"/>
  <c r="BM306" i="29"/>
  <c r="BM307" i="29"/>
  <c r="BM308" i="29"/>
  <c r="BM309" i="29"/>
  <c r="BM310" i="29"/>
  <c r="BM311" i="29"/>
  <c r="BM312" i="29"/>
  <c r="BM313" i="29"/>
  <c r="BM314" i="29"/>
  <c r="BM315" i="29"/>
  <c r="BM316" i="29"/>
  <c r="BM317" i="29"/>
  <c r="BM318" i="29"/>
  <c r="BM319" i="29"/>
  <c r="BM320" i="29"/>
  <c r="BM321" i="29"/>
  <c r="BM322" i="29"/>
  <c r="BM323" i="29"/>
  <c r="BM324" i="29"/>
  <c r="BM325" i="29"/>
  <c r="BM326" i="29"/>
  <c r="BM327" i="29"/>
  <c r="BM328" i="29"/>
  <c r="BM329" i="29"/>
  <c r="BM330" i="29"/>
  <c r="BM331" i="29"/>
  <c r="BM332" i="29"/>
  <c r="BM333" i="29"/>
  <c r="BM334" i="29"/>
  <c r="BM335" i="29"/>
  <c r="BM336" i="29"/>
  <c r="BM337" i="29"/>
  <c r="BM338" i="29"/>
  <c r="BM339" i="29"/>
  <c r="BM340" i="29"/>
  <c r="BM341" i="29"/>
  <c r="BM342" i="29"/>
  <c r="BM343" i="29"/>
  <c r="BM344" i="29"/>
  <c r="BM345" i="29"/>
  <c r="BM346" i="29"/>
  <c r="BM347" i="29"/>
  <c r="BM348" i="29"/>
  <c r="BM349" i="29"/>
  <c r="BM350" i="29"/>
  <c r="BM351" i="29"/>
  <c r="BM352" i="29"/>
  <c r="BM353" i="29"/>
  <c r="BM354" i="29"/>
  <c r="BM355" i="29"/>
  <c r="BM356" i="29"/>
  <c r="BM357" i="29"/>
  <c r="BM358" i="29"/>
  <c r="BM359" i="29"/>
  <c r="BM360" i="29"/>
  <c r="BM361" i="29"/>
  <c r="BM362" i="29"/>
  <c r="BM363" i="29"/>
  <c r="BM364" i="29"/>
  <c r="BM365" i="29"/>
  <c r="BQ11" i="20"/>
  <c r="BQ12" i="20"/>
  <c r="BQ13" i="20"/>
  <c r="BQ14" i="20"/>
  <c r="BQ15" i="20"/>
  <c r="BQ16" i="20"/>
  <c r="BQ17" i="20"/>
  <c r="BQ18" i="20"/>
  <c r="BQ19" i="20"/>
  <c r="BQ20" i="20"/>
  <c r="BQ21" i="20"/>
  <c r="BQ22" i="20"/>
  <c r="BQ23" i="20"/>
  <c r="BQ24" i="20"/>
  <c r="BQ25" i="20"/>
  <c r="BQ26" i="20"/>
  <c r="BQ27" i="20"/>
  <c r="BQ28" i="20"/>
  <c r="BQ29" i="20"/>
  <c r="BQ30" i="20"/>
  <c r="BQ31" i="20"/>
  <c r="BQ32" i="20"/>
  <c r="BQ33" i="20"/>
  <c r="BQ34" i="20"/>
  <c r="BQ35" i="20"/>
  <c r="BQ36" i="20"/>
  <c r="BQ37" i="20"/>
  <c r="BQ38" i="20"/>
  <c r="BQ39" i="20"/>
  <c r="BQ40" i="20"/>
  <c r="BQ41" i="20"/>
  <c r="BQ42" i="20"/>
  <c r="BQ43" i="20"/>
  <c r="BQ44" i="20"/>
  <c r="BQ45" i="20"/>
  <c r="BQ46" i="20"/>
  <c r="BQ47" i="20"/>
  <c r="BQ48" i="20"/>
  <c r="BQ49" i="20"/>
  <c r="BQ50" i="20"/>
  <c r="BQ51" i="20"/>
  <c r="BQ52" i="20"/>
  <c r="BQ53" i="20"/>
  <c r="BQ54" i="20"/>
  <c r="BQ55" i="20"/>
  <c r="BQ56" i="20"/>
  <c r="BQ57" i="20"/>
  <c r="BQ58" i="20"/>
  <c r="BQ59" i="20"/>
  <c r="BQ60" i="20"/>
  <c r="BQ61" i="20"/>
  <c r="BQ62" i="20"/>
  <c r="BQ63" i="20"/>
  <c r="BQ64" i="20"/>
  <c r="BQ65" i="20"/>
  <c r="BQ66" i="20"/>
  <c r="BQ67" i="20"/>
  <c r="BQ68" i="20"/>
  <c r="BQ69" i="20"/>
  <c r="BQ70" i="20"/>
  <c r="BQ71" i="20"/>
  <c r="BQ72" i="20"/>
  <c r="BQ73" i="20"/>
  <c r="BQ74" i="20"/>
  <c r="BQ75" i="20"/>
  <c r="BQ76" i="20"/>
  <c r="BQ77" i="20"/>
  <c r="BQ78" i="20"/>
  <c r="BQ79" i="20"/>
  <c r="BQ80" i="20"/>
  <c r="BQ81" i="20"/>
  <c r="BQ82" i="20"/>
  <c r="BQ83" i="20"/>
  <c r="BQ84" i="20"/>
  <c r="BQ85" i="20"/>
  <c r="BQ86" i="20"/>
  <c r="BQ87" i="20"/>
  <c r="BQ88" i="20"/>
  <c r="BQ89" i="20"/>
  <c r="BQ90" i="20"/>
  <c r="BQ91" i="20"/>
  <c r="BQ92" i="20"/>
  <c r="BQ93" i="20"/>
  <c r="BQ94" i="20"/>
  <c r="BQ95" i="20"/>
  <c r="BQ96" i="20"/>
  <c r="BQ97" i="20"/>
  <c r="BQ98" i="20"/>
  <c r="BQ99" i="20"/>
  <c r="BQ100" i="20"/>
  <c r="BQ101" i="20"/>
  <c r="BQ102" i="20"/>
  <c r="BQ103" i="20"/>
  <c r="BQ104" i="20"/>
  <c r="BQ105" i="20"/>
  <c r="BQ106" i="20"/>
  <c r="BQ107" i="20"/>
  <c r="BQ108" i="20"/>
  <c r="BQ109" i="20"/>
  <c r="BQ110" i="20"/>
  <c r="BQ111" i="20"/>
  <c r="BQ112" i="20"/>
  <c r="BQ113" i="20"/>
  <c r="BQ114" i="20"/>
  <c r="BQ115" i="20"/>
  <c r="BQ116" i="20"/>
  <c r="BQ117" i="20"/>
  <c r="BQ118" i="20"/>
  <c r="BQ119" i="20"/>
  <c r="BQ120" i="20"/>
  <c r="BQ121" i="20"/>
  <c r="BQ122" i="20"/>
  <c r="BQ123" i="20"/>
  <c r="BQ124" i="20"/>
  <c r="BQ125" i="20"/>
  <c r="BQ126" i="20"/>
  <c r="BQ127" i="20"/>
  <c r="BQ128" i="20"/>
  <c r="BQ129" i="20"/>
  <c r="BQ130" i="20"/>
  <c r="BQ131" i="20"/>
  <c r="BQ132" i="20"/>
  <c r="BQ133" i="20"/>
  <c r="BQ134" i="20"/>
  <c r="BQ135" i="20"/>
  <c r="BQ136" i="20"/>
  <c r="BQ137" i="20"/>
  <c r="BQ138" i="20"/>
  <c r="BQ139" i="20"/>
  <c r="BQ140" i="20"/>
  <c r="BQ141" i="20"/>
  <c r="BQ142" i="20"/>
  <c r="BQ143" i="20"/>
  <c r="BQ144" i="20"/>
  <c r="BQ145" i="20"/>
  <c r="BQ146" i="20"/>
  <c r="BQ147" i="20"/>
  <c r="BQ148" i="20"/>
  <c r="BQ149" i="20"/>
  <c r="BQ150" i="20"/>
  <c r="BQ151" i="20"/>
  <c r="BQ152" i="20"/>
  <c r="BQ153" i="20"/>
  <c r="BQ154" i="20"/>
  <c r="BQ155" i="20"/>
  <c r="BQ156" i="20"/>
  <c r="BQ157" i="20"/>
  <c r="BQ158" i="20"/>
  <c r="BQ159" i="20"/>
  <c r="BQ160" i="20"/>
  <c r="BQ161" i="20"/>
  <c r="BQ162" i="20"/>
  <c r="BQ163" i="20"/>
  <c r="BQ164" i="20"/>
  <c r="BQ165" i="20"/>
  <c r="BQ166" i="20"/>
  <c r="BQ167" i="20"/>
  <c r="BQ168" i="20"/>
  <c r="BQ169" i="20"/>
  <c r="BQ170" i="20"/>
  <c r="BQ171" i="20"/>
  <c r="BQ172" i="20"/>
  <c r="BQ173" i="20"/>
  <c r="BQ174" i="20"/>
  <c r="BQ175" i="20"/>
  <c r="BQ176" i="20"/>
  <c r="BQ177" i="20"/>
  <c r="BQ178" i="20"/>
  <c r="BQ179" i="20"/>
  <c r="BQ180" i="20"/>
  <c r="BQ181" i="20"/>
  <c r="BQ182" i="20"/>
  <c r="BQ183" i="20"/>
  <c r="BQ184" i="20"/>
  <c r="BQ185" i="20"/>
  <c r="BQ186" i="20"/>
  <c r="BQ187" i="20"/>
  <c r="BQ188" i="20"/>
  <c r="BQ189" i="20"/>
  <c r="BQ190" i="20"/>
  <c r="BQ191" i="20"/>
  <c r="BQ192" i="20"/>
  <c r="BQ193" i="20"/>
  <c r="BQ194" i="20"/>
  <c r="BQ195" i="20"/>
  <c r="BQ196" i="20"/>
  <c r="BQ197" i="20"/>
  <c r="BQ198" i="20"/>
  <c r="BQ199" i="20"/>
  <c r="BQ200" i="20"/>
  <c r="BQ201" i="20"/>
  <c r="BQ202" i="20"/>
  <c r="BQ203" i="20"/>
  <c r="BQ204" i="20"/>
  <c r="BQ205" i="20"/>
  <c r="BQ206" i="20"/>
  <c r="BQ207" i="20"/>
  <c r="BQ208" i="20"/>
  <c r="BQ209" i="20"/>
  <c r="BQ210" i="20"/>
  <c r="BQ211" i="20"/>
  <c r="BQ212" i="20"/>
  <c r="BQ213" i="20"/>
  <c r="BQ214" i="20"/>
  <c r="BQ215" i="20"/>
  <c r="BQ216" i="20"/>
  <c r="BQ217" i="20"/>
  <c r="BQ218" i="20"/>
  <c r="BQ219" i="20"/>
  <c r="BQ220" i="20"/>
  <c r="BQ221" i="20"/>
  <c r="BQ222" i="20"/>
  <c r="BQ223" i="20"/>
  <c r="BQ224" i="20"/>
  <c r="BQ225" i="20"/>
  <c r="BQ226" i="20"/>
  <c r="BQ227" i="20"/>
  <c r="BQ228" i="20"/>
  <c r="BQ229" i="20"/>
  <c r="BQ230" i="20"/>
  <c r="BQ231" i="20"/>
  <c r="BQ232" i="20"/>
  <c r="BQ233" i="20"/>
  <c r="BQ234" i="20"/>
  <c r="BQ235" i="20"/>
  <c r="BQ236" i="20"/>
  <c r="BQ237" i="20"/>
  <c r="BQ238" i="20"/>
  <c r="BQ239" i="20"/>
  <c r="BQ240" i="20"/>
  <c r="BQ241" i="20"/>
  <c r="BQ242" i="20"/>
  <c r="BQ243" i="20"/>
  <c r="BQ244" i="20"/>
  <c r="BQ245" i="20"/>
  <c r="BQ246" i="20"/>
  <c r="BQ247" i="20"/>
  <c r="BQ248" i="20"/>
  <c r="BQ249" i="20"/>
  <c r="BQ250" i="20"/>
  <c r="BQ251" i="20"/>
  <c r="BQ252" i="20"/>
  <c r="BQ253" i="20"/>
  <c r="BQ254" i="20"/>
  <c r="BQ255" i="20"/>
  <c r="BQ256" i="20"/>
  <c r="BQ257" i="20"/>
  <c r="BQ258" i="20"/>
  <c r="BQ259" i="20"/>
  <c r="BQ260" i="20"/>
  <c r="BQ261" i="20"/>
  <c r="BQ262" i="20"/>
  <c r="BQ263" i="20"/>
  <c r="BQ264" i="20"/>
  <c r="BQ265" i="20"/>
  <c r="BQ266" i="20"/>
  <c r="BQ267" i="20"/>
  <c r="BQ268" i="20"/>
  <c r="BQ269" i="20"/>
  <c r="BQ270" i="20"/>
  <c r="BQ271" i="20"/>
  <c r="BQ272" i="20"/>
  <c r="BQ273" i="20"/>
  <c r="BQ274" i="20"/>
  <c r="BQ275" i="20"/>
  <c r="BQ276" i="20"/>
  <c r="BQ277" i="20"/>
  <c r="BQ278" i="20"/>
  <c r="BQ279" i="20"/>
  <c r="BQ280" i="20"/>
  <c r="BQ281" i="20"/>
  <c r="BQ282" i="20"/>
  <c r="BQ283" i="20"/>
  <c r="BQ284" i="20"/>
  <c r="BQ285" i="20"/>
  <c r="BQ286" i="20"/>
  <c r="BQ287" i="20"/>
  <c r="BQ288" i="20"/>
  <c r="BQ289" i="20"/>
  <c r="BQ290" i="20"/>
  <c r="BQ291" i="20"/>
  <c r="BQ292" i="20"/>
  <c r="BQ293" i="20"/>
  <c r="BQ294" i="20"/>
  <c r="BQ295" i="20"/>
  <c r="BQ296" i="20"/>
  <c r="BQ297" i="20"/>
  <c r="BQ298" i="20"/>
  <c r="BQ299" i="20"/>
  <c r="BQ300" i="20"/>
  <c r="BQ301" i="20"/>
  <c r="BQ302" i="20"/>
  <c r="BQ303" i="20"/>
  <c r="BQ304" i="20"/>
  <c r="BQ305" i="20"/>
  <c r="BQ306" i="20"/>
  <c r="BQ307" i="20"/>
  <c r="BQ308" i="20"/>
  <c r="BQ309" i="20"/>
  <c r="BQ310" i="20"/>
  <c r="BQ311" i="20"/>
  <c r="BQ312" i="20"/>
  <c r="BQ313" i="20"/>
  <c r="BQ314" i="20"/>
  <c r="BQ315" i="20"/>
  <c r="BQ316" i="20"/>
  <c r="BQ317" i="20"/>
  <c r="BQ318" i="20"/>
  <c r="BQ319" i="20"/>
  <c r="BQ320" i="20"/>
  <c r="BQ321" i="20"/>
  <c r="BQ322" i="20"/>
  <c r="BQ323" i="20"/>
  <c r="BQ324" i="20"/>
  <c r="BQ325" i="20"/>
  <c r="BQ326" i="20"/>
  <c r="BQ327" i="20"/>
  <c r="BQ328" i="20"/>
  <c r="BQ329" i="20"/>
  <c r="BQ330" i="20"/>
  <c r="BQ331" i="20"/>
  <c r="BQ332" i="20"/>
  <c r="BQ333" i="20"/>
  <c r="BQ334" i="20"/>
  <c r="BQ335" i="20"/>
  <c r="BQ336" i="20"/>
  <c r="BQ337" i="20"/>
  <c r="BQ338" i="20"/>
  <c r="BQ339" i="20"/>
  <c r="BQ340" i="20"/>
  <c r="BQ341" i="20"/>
  <c r="BQ342" i="20"/>
  <c r="BQ343" i="20"/>
  <c r="BQ344" i="20"/>
  <c r="BQ345" i="20"/>
  <c r="BQ346" i="20"/>
  <c r="BQ347" i="20"/>
  <c r="BQ348" i="20"/>
  <c r="BQ349" i="20"/>
  <c r="BQ350" i="20"/>
  <c r="BQ351" i="20"/>
  <c r="BQ352" i="20"/>
  <c r="BQ353" i="20"/>
  <c r="BQ354" i="20"/>
  <c r="BQ355" i="20"/>
  <c r="BQ356" i="20"/>
  <c r="BQ357" i="20"/>
  <c r="BQ358" i="20"/>
  <c r="BQ359" i="20"/>
  <c r="BQ360" i="20"/>
  <c r="BQ361" i="20"/>
  <c r="BQ362" i="20"/>
  <c r="BQ363" i="20"/>
  <c r="BQ364" i="20"/>
  <c r="BQ365" i="20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363" i="1"/>
  <c r="BM364" i="1"/>
  <c r="BM365" i="1"/>
  <c r="P10" i="29"/>
  <c r="O10" i="29"/>
  <c r="N10" i="29"/>
  <c r="M10" i="29"/>
  <c r="L10" i="29"/>
  <c r="K10" i="29"/>
  <c r="J10" i="29"/>
  <c r="I10" i="29"/>
  <c r="H10" i="29"/>
  <c r="H10" i="20"/>
  <c r="H10" i="1"/>
  <c r="I10" i="1"/>
  <c r="J10" i="1"/>
  <c r="K10" i="1"/>
  <c r="L10" i="1"/>
  <c r="M10" i="1"/>
  <c r="N10" i="1"/>
  <c r="O10" i="1"/>
  <c r="P10" i="1"/>
  <c r="I10" i="20"/>
  <c r="J10" i="20"/>
  <c r="K10" i="20"/>
  <c r="L10" i="20"/>
  <c r="M10" i="20"/>
  <c r="N10" i="20"/>
  <c r="O10" i="20"/>
  <c r="P10" i="20"/>
  <c r="Q10" i="20"/>
  <c r="C2" i="33"/>
  <c r="C3" i="33"/>
  <c r="C4" i="33"/>
  <c r="C5" i="33"/>
  <c r="C6" i="33"/>
  <c r="C7" i="33"/>
  <c r="C8" i="33"/>
  <c r="C9" i="33"/>
  <c r="C10" i="33"/>
  <c r="C11" i="33"/>
  <c r="C12" i="33"/>
  <c r="C13" i="33"/>
  <c r="C14" i="33"/>
  <c r="C15" i="33"/>
  <c r="C16" i="33"/>
  <c r="C18" i="33"/>
  <c r="BN11" i="29"/>
</calcChain>
</file>

<file path=xl/sharedStrings.xml><?xml version="1.0" encoding="utf-8"?>
<sst xmlns="http://schemas.openxmlformats.org/spreadsheetml/2006/main" count="36823" uniqueCount="27788">
  <si>
    <t>filtering</t>
  </si>
  <si>
    <t xml:space="preserve">Apis mellifera OGS1 (2008 version) </t>
  </si>
  <si>
    <t>Apis mellifera OGS3.1 BEEBASE</t>
  </si>
  <si>
    <t>FBgn ortholog</t>
  </si>
  <si>
    <t>Gene Product</t>
  </si>
  <si>
    <t>GO term / Pathway</t>
  </si>
  <si>
    <t>up/down</t>
  </si>
  <si>
    <t>n1</t>
  </si>
  <si>
    <t>n2</t>
  </si>
  <si>
    <t>R1</t>
  </si>
  <si>
    <t>R2</t>
  </si>
  <si>
    <t>U1</t>
  </si>
  <si>
    <t>U2</t>
  </si>
  <si>
    <t>U</t>
  </si>
  <si>
    <t>m u</t>
  </si>
  <si>
    <t>stdev u</t>
  </si>
  <si>
    <t>z</t>
  </si>
  <si>
    <t>P</t>
  </si>
  <si>
    <t>GB10023</t>
  </si>
  <si>
    <t>GB52350</t>
  </si>
  <si>
    <t>FBgn0036448</t>
  </si>
  <si>
    <t>myopic</t>
  </si>
  <si>
    <t>Toll_pathway_Toll signaling pathway ; GO:0008063 and children</t>
  </si>
  <si>
    <t>GB10539</t>
  </si>
  <si>
    <t>GB54845</t>
  </si>
  <si>
    <t>FBgn0026318</t>
  </si>
  <si>
    <t>TNF-receptor-associated factor 6</t>
  </si>
  <si>
    <t>GB10655</t>
  </si>
  <si>
    <t>GB44055</t>
  </si>
  <si>
    <t>FBgn0000250</t>
  </si>
  <si>
    <t>cactus</t>
  </si>
  <si>
    <t>GB11090</t>
  </si>
  <si>
    <t>GB47167</t>
  </si>
  <si>
    <t>GB11883</t>
  </si>
  <si>
    <t>GB53302</t>
  </si>
  <si>
    <t>GB12279</t>
  </si>
  <si>
    <t>GB55279</t>
  </si>
  <si>
    <t>FBgn0028990</t>
  </si>
  <si>
    <t>Serpin 27A</t>
  </si>
  <si>
    <t>GB12344</t>
  </si>
  <si>
    <t>GB51498</t>
  </si>
  <si>
    <t>FBgn0033402</t>
  </si>
  <si>
    <t>Myd88</t>
  </si>
  <si>
    <t>GB13429</t>
  </si>
  <si>
    <t>GB47680</t>
  </si>
  <si>
    <t>FBgn0022787</t>
  </si>
  <si>
    <t>Helicase 89B</t>
  </si>
  <si>
    <t>GB13503</t>
  </si>
  <si>
    <t>GB52103</t>
  </si>
  <si>
    <t>FBgn0003495</t>
  </si>
  <si>
    <t>spatzle</t>
  </si>
  <si>
    <t>GB13520</t>
  </si>
  <si>
    <t>GB44185</t>
  </si>
  <si>
    <t>GB13742</t>
  </si>
  <si>
    <t>GB40654</t>
  </si>
  <si>
    <t>FBgn0260632</t>
  </si>
  <si>
    <t>dorsal</t>
  </si>
  <si>
    <t>GB13922</t>
  </si>
  <si>
    <t>GB41067</t>
  </si>
  <si>
    <t>FBgn0010269</t>
  </si>
  <si>
    <t>Downstream of raf1</t>
  </si>
  <si>
    <t>GB13935</t>
  </si>
  <si>
    <t>GB49466</t>
  </si>
  <si>
    <t>FBgn0261988</t>
  </si>
  <si>
    <t>G protein-coupled receptor kinase 2</t>
  </si>
  <si>
    <t>GB14810</t>
  </si>
  <si>
    <t>GB53713</t>
  </si>
  <si>
    <t>GB15273</t>
  </si>
  <si>
    <t>GB48707</t>
  </si>
  <si>
    <t>FBgn0024222</t>
  </si>
  <si>
    <t>immune response deficient 5</t>
  </si>
  <si>
    <t>GB15684</t>
  </si>
  <si>
    <t>GB51427</t>
  </si>
  <si>
    <t>FBgn0003882</t>
  </si>
  <si>
    <t>tube</t>
  </si>
  <si>
    <t>GB15688</t>
  </si>
  <si>
    <t>GB52631</t>
  </si>
  <si>
    <t>GB15714</t>
  </si>
  <si>
    <t>GB43157</t>
  </si>
  <si>
    <t>GB16281</t>
  </si>
  <si>
    <t>GB45171</t>
  </si>
  <si>
    <t>FBgn0010602</t>
  </si>
  <si>
    <t>lesswright</t>
  </si>
  <si>
    <t>GB16397</t>
  </si>
  <si>
    <t>GB49344</t>
  </si>
  <si>
    <t>FBgn0010441</t>
  </si>
  <si>
    <t>pelle</t>
  </si>
  <si>
    <t>GB16970</t>
  </si>
  <si>
    <t>GB44935</t>
  </si>
  <si>
    <t>FBgn0025574</t>
  </si>
  <si>
    <t>Pellino</t>
  </si>
  <si>
    <t>GB17879</t>
  </si>
  <si>
    <t>GB51741</t>
  </si>
  <si>
    <t>FBgn0030310</t>
  </si>
  <si>
    <t>Peptidoglycan recognition protein SA</t>
  </si>
  <si>
    <t>GB18520</t>
  </si>
  <si>
    <t>GB50418</t>
  </si>
  <si>
    <t>FBgn0262473</t>
  </si>
  <si>
    <t>Toll</t>
  </si>
  <si>
    <t>GB19537</t>
  </si>
  <si>
    <t>GB44031</t>
  </si>
  <si>
    <t xml:space="preserve"> </t>
  </si>
  <si>
    <t>GB10640</t>
  </si>
  <si>
    <t>GB48399</t>
  </si>
  <si>
    <t>FBgn0029114</t>
  </si>
  <si>
    <t>Toll  /  Tollo</t>
  </si>
  <si>
    <t>Toll_pathway_Toll signaling pathway ;</t>
  </si>
  <si>
    <t>GB13677</t>
  </si>
  <si>
    <t>GB46708</t>
  </si>
  <si>
    <t xml:space="preserve"> FBgn0031114</t>
  </si>
  <si>
    <t>cactin</t>
  </si>
  <si>
    <t>GB14044</t>
  </si>
  <si>
    <t>GB55007</t>
  </si>
  <si>
    <t>FBgn0030051</t>
  </si>
  <si>
    <t xml:space="preserve">persephone-PSH   Serine Protease Immune Response Integrator </t>
  </si>
  <si>
    <t>GB14609</t>
  </si>
  <si>
    <t>GB48662</t>
  </si>
  <si>
    <t>FBgn0004364</t>
  </si>
  <si>
    <t>GB14720</t>
  </si>
  <si>
    <t>GB42451</t>
  </si>
  <si>
    <t xml:space="preserve"> FBgn0086657</t>
  </si>
  <si>
    <t>Mik2</t>
  </si>
  <si>
    <t>GB15177</t>
  </si>
  <si>
    <t>GB43456</t>
  </si>
  <si>
    <t>FBgn0034476</t>
  </si>
  <si>
    <t>GB15606</t>
  </si>
  <si>
    <t>GB43914</t>
  </si>
  <si>
    <t>FBgn0024846</t>
  </si>
  <si>
    <t>GB16299</t>
  </si>
  <si>
    <t>GB48426</t>
  </si>
  <si>
    <t>GB16472</t>
  </si>
  <si>
    <t>GB48820</t>
  </si>
  <si>
    <t xml:space="preserve"> FBgn0028985</t>
  </si>
  <si>
    <t>NEC LIKE</t>
  </si>
  <si>
    <t>GB17012</t>
  </si>
  <si>
    <t>GB46970</t>
  </si>
  <si>
    <t xml:space="preserve"> not found</t>
  </si>
  <si>
    <t>GB17781</t>
  </si>
  <si>
    <t>GB48396</t>
  </si>
  <si>
    <t>FBgn0036494</t>
  </si>
  <si>
    <t>GB17927</t>
  </si>
  <si>
    <t>GB49441</t>
  </si>
  <si>
    <t xml:space="preserve"> FBgn0003450</t>
  </si>
  <si>
    <t>Toll-Pathway_persephone-Serine protease--Extracellular-cSP10</t>
  </si>
  <si>
    <t>GB17936</t>
  </si>
  <si>
    <t>GB55933</t>
  </si>
  <si>
    <t>FBgn0039532</t>
  </si>
  <si>
    <t>GB17961</t>
  </si>
  <si>
    <t>GB41158</t>
  </si>
  <si>
    <t>Tollip</t>
  </si>
  <si>
    <t>GB17975</t>
  </si>
  <si>
    <t>GB40699</t>
  </si>
  <si>
    <t>Tollo</t>
  </si>
  <si>
    <t>GB18032</t>
  </si>
  <si>
    <t>GB42472</t>
  </si>
  <si>
    <t>GB19066</t>
  </si>
  <si>
    <t>GB44032</t>
  </si>
  <si>
    <t>GB19582</t>
  </si>
  <si>
    <t>GB54611</t>
  </si>
  <si>
    <t xml:space="preserve"> FBgn0028984</t>
  </si>
  <si>
    <t>NEC-like</t>
  </si>
  <si>
    <t>GB11563</t>
  </si>
  <si>
    <t>GB45417</t>
  </si>
  <si>
    <t xml:space="preserve"> FBgn0041182</t>
  </si>
  <si>
    <t>TEPB</t>
  </si>
  <si>
    <t xml:space="preserve">TEP - Thioester-containing protein </t>
  </si>
  <si>
    <t>GB12605</t>
  </si>
  <si>
    <t>GB42455</t>
  </si>
  <si>
    <t>FBgn0041182</t>
  </si>
  <si>
    <t>TEP7</t>
  </si>
  <si>
    <t>GB18789</t>
  </si>
  <si>
    <t>GB48204</t>
  </si>
  <si>
    <t xml:space="preserve"> FBgn0020240</t>
  </si>
  <si>
    <t>TEPA</t>
  </si>
  <si>
    <t>GB10222</t>
  </si>
  <si>
    <t>GB41097</t>
  </si>
  <si>
    <t>SP18</t>
  </si>
  <si>
    <t>serine proteases</t>
  </si>
  <si>
    <t>GB10646</t>
  </si>
  <si>
    <t>GB41409</t>
  </si>
  <si>
    <t xml:space="preserve"> FBgn0036436</t>
  </si>
  <si>
    <t>SP4</t>
  </si>
  <si>
    <t>GB10758</t>
  </si>
  <si>
    <t>GB44146</t>
  </si>
  <si>
    <t>FBgn0034709</t>
  </si>
  <si>
    <t>GB10943</t>
  </si>
  <si>
    <t>GB49946</t>
  </si>
  <si>
    <t xml:space="preserve"> FBgn0011653</t>
  </si>
  <si>
    <t>cSPH41</t>
  </si>
  <si>
    <t>GB11297</t>
  </si>
  <si>
    <t>GB47402</t>
  </si>
  <si>
    <t>SP31</t>
  </si>
  <si>
    <t>GB11298</t>
  </si>
  <si>
    <t>GB52598</t>
  </si>
  <si>
    <t xml:space="preserve"> FBgn0032213</t>
  </si>
  <si>
    <t>cSPH42</t>
  </si>
  <si>
    <t>GB11511</t>
  </si>
  <si>
    <t>GB40138</t>
  </si>
  <si>
    <t>SP32</t>
  </si>
  <si>
    <t>GB11552</t>
  </si>
  <si>
    <t>GB48510</t>
  </si>
  <si>
    <t>SP34</t>
  </si>
  <si>
    <t>GB11588</t>
  </si>
  <si>
    <t>GB50026</t>
  </si>
  <si>
    <t>SP27</t>
  </si>
  <si>
    <t>GB11698</t>
  </si>
  <si>
    <t>GB49552</t>
  </si>
  <si>
    <t>cSP3</t>
  </si>
  <si>
    <t>GB12253</t>
  </si>
  <si>
    <t>GB50586</t>
  </si>
  <si>
    <t xml:space="preserve"> FBgn0003319</t>
  </si>
  <si>
    <t>SP16</t>
  </si>
  <si>
    <t>GB12300</t>
  </si>
  <si>
    <t>GB41399</t>
  </si>
  <si>
    <t xml:space="preserve"> FBgn0042098</t>
  </si>
  <si>
    <t>SP5</t>
  </si>
  <si>
    <t>GB12379</t>
  </si>
  <si>
    <t>GB54517</t>
  </si>
  <si>
    <t>SP48</t>
  </si>
  <si>
    <t>GB13019</t>
  </si>
  <si>
    <t>GB54775</t>
  </si>
  <si>
    <t xml:space="preserve"> FBgn0030027</t>
  </si>
  <si>
    <t>SPH56</t>
  </si>
  <si>
    <t>GB13263</t>
  </si>
  <si>
    <t>GB52185</t>
  </si>
  <si>
    <t>SP40</t>
  </si>
  <si>
    <t>GB13397</t>
  </si>
  <si>
    <t>GB41410</t>
  </si>
  <si>
    <t>SPH51</t>
  </si>
  <si>
    <t>GB13489</t>
  </si>
  <si>
    <t>GB44120</t>
  </si>
  <si>
    <t xml:space="preserve"> FBgn0050375</t>
  </si>
  <si>
    <t>SP28</t>
  </si>
  <si>
    <t>GB13791</t>
  </si>
  <si>
    <t>GB48079</t>
  </si>
  <si>
    <t xml:space="preserve"> FBgn0015316</t>
  </si>
  <si>
    <t>SP22</t>
  </si>
  <si>
    <t>GB14001</t>
  </si>
  <si>
    <t>GB53354</t>
  </si>
  <si>
    <t xml:space="preserve"> FBgn0032402</t>
  </si>
  <si>
    <t>cSPH50</t>
  </si>
  <si>
    <t>GB14077</t>
  </si>
  <si>
    <t>GB54762</t>
  </si>
  <si>
    <t xml:space="preserve"> FBgn0033362</t>
  </si>
  <si>
    <t>cSP6</t>
  </si>
  <si>
    <t>GB14233</t>
  </si>
  <si>
    <t>GB51631</t>
  </si>
  <si>
    <t>SP24</t>
  </si>
  <si>
    <t>GB14247</t>
  </si>
  <si>
    <t>GB45700</t>
  </si>
  <si>
    <t xml:space="preserve"> FBgn0000533</t>
  </si>
  <si>
    <t>cSP2</t>
  </si>
  <si>
    <t>GB14309</t>
  </si>
  <si>
    <t>GB50650</t>
  </si>
  <si>
    <t>cSP33</t>
  </si>
  <si>
    <t>GB14366</t>
  </si>
  <si>
    <t>GB52597</t>
  </si>
  <si>
    <t>cSPH39</t>
  </si>
  <si>
    <t>GB14603</t>
  </si>
  <si>
    <t>GB40137</t>
  </si>
  <si>
    <t xml:space="preserve"> FBgn0026250</t>
  </si>
  <si>
    <t>SP17</t>
  </si>
  <si>
    <t>GB14644</t>
  </si>
  <si>
    <t>GB41407</t>
  </si>
  <si>
    <t>SP29</t>
  </si>
  <si>
    <t>GB14654</t>
  </si>
  <si>
    <t>GB41408</t>
  </si>
  <si>
    <t xml:space="preserve"> FBgn0039272</t>
  </si>
  <si>
    <t>SP11</t>
  </si>
  <si>
    <t>GB14774</t>
  </si>
  <si>
    <t>GB48081</t>
  </si>
  <si>
    <t>SP47</t>
  </si>
  <si>
    <t>GB15254</t>
  </si>
  <si>
    <t>GB50290</t>
  </si>
  <si>
    <t>cSPH55</t>
  </si>
  <si>
    <t>GB15317</t>
  </si>
  <si>
    <t>GB52191</t>
  </si>
  <si>
    <t>FBgn0051217</t>
  </si>
  <si>
    <t>SP49</t>
  </si>
  <si>
    <t>GB15453</t>
  </si>
  <si>
    <t>GB47933</t>
  </si>
  <si>
    <t>SP44</t>
  </si>
  <si>
    <t>GB15640</t>
  </si>
  <si>
    <t>GB50164</t>
  </si>
  <si>
    <t>SP13</t>
  </si>
  <si>
    <t>GB15702</t>
  </si>
  <si>
    <t>GB48471</t>
  </si>
  <si>
    <t>SPH53</t>
  </si>
  <si>
    <t>GB15980</t>
  </si>
  <si>
    <t>GB42804</t>
  </si>
  <si>
    <t>SPH54</t>
  </si>
  <si>
    <t>GB16021</t>
  </si>
  <si>
    <t>GB45565</t>
  </si>
  <si>
    <t xml:space="preserve"> FBgn0038481</t>
  </si>
  <si>
    <t>SP35</t>
  </si>
  <si>
    <t>GB16038</t>
  </si>
  <si>
    <t>GB48080</t>
  </si>
  <si>
    <t>SPH57</t>
  </si>
  <si>
    <t>GB16147</t>
  </si>
  <si>
    <t>GB45701</t>
  </si>
  <si>
    <t>FBgn0027930</t>
  </si>
  <si>
    <t>cSP1</t>
  </si>
  <si>
    <t>GB16214</t>
  </si>
  <si>
    <t>GB56027</t>
  </si>
  <si>
    <t xml:space="preserve"> FBgn0036287</t>
  </si>
  <si>
    <t>SP38</t>
  </si>
  <si>
    <t>GB16220</t>
  </si>
  <si>
    <t>GB44149</t>
  </si>
  <si>
    <t xml:space="preserve"> FBgn0038727</t>
  </si>
  <si>
    <t>cSP21</t>
  </si>
  <si>
    <t>GB16367</t>
  </si>
  <si>
    <t>GB40831</t>
  </si>
  <si>
    <t xml:space="preserve"> FBgn0038211</t>
  </si>
  <si>
    <t>SP46</t>
  </si>
  <si>
    <t>GB17145</t>
  </si>
  <si>
    <t>GB46726</t>
  </si>
  <si>
    <t xml:space="preserve"> FBgn0051728</t>
  </si>
  <si>
    <t>cSP7</t>
  </si>
  <si>
    <t>GB17345</t>
  </si>
  <si>
    <t>GB41710</t>
  </si>
  <si>
    <t xml:space="preserve"> FBgn0036612</t>
  </si>
  <si>
    <t>SPH19</t>
  </si>
  <si>
    <t>GB17654</t>
  </si>
  <si>
    <t>GB43369</t>
  </si>
  <si>
    <t>SP45</t>
  </si>
  <si>
    <t>GB18178</t>
  </si>
  <si>
    <t>GB41178</t>
  </si>
  <si>
    <t xml:space="preserve"> FBgn0038447</t>
  </si>
  <si>
    <t>SP15</t>
  </si>
  <si>
    <t>GB18450</t>
  </si>
  <si>
    <t>GB52706</t>
  </si>
  <si>
    <t xml:space="preserve"> FBgn0033365</t>
  </si>
  <si>
    <t>cSP26</t>
  </si>
  <si>
    <t>GB18530</t>
  </si>
  <si>
    <t>GB50314</t>
  </si>
  <si>
    <t>SP43</t>
  </si>
  <si>
    <t>GB18944</t>
  </si>
  <si>
    <t>GB46203</t>
  </si>
  <si>
    <t xml:space="preserve"> FBgn0037627</t>
  </si>
  <si>
    <t>SPH37</t>
  </si>
  <si>
    <t>GB19292</t>
  </si>
  <si>
    <t>GB45336</t>
  </si>
  <si>
    <t>SPH52</t>
  </si>
  <si>
    <t>GB19590</t>
  </si>
  <si>
    <t>GB40567</t>
  </si>
  <si>
    <t xml:space="preserve"> FBgn0002926</t>
  </si>
  <si>
    <t>SP20</t>
  </si>
  <si>
    <t>GB19719</t>
  </si>
  <si>
    <t>GB50648</t>
  </si>
  <si>
    <t xml:space="preserve"> FBgn0085379</t>
  </si>
  <si>
    <t>cSP25</t>
  </si>
  <si>
    <t>GB19846</t>
  </si>
  <si>
    <t>GB50761</t>
  </si>
  <si>
    <t xml:space="preserve"> FBgn0038485</t>
  </si>
  <si>
    <t>SP36</t>
  </si>
  <si>
    <t>GB19856</t>
  </si>
  <si>
    <t>GB40926</t>
  </si>
  <si>
    <t xml:space="preserve"> FBgn0051265</t>
  </si>
  <si>
    <t>SP12</t>
  </si>
  <si>
    <t>GB10506</t>
  </si>
  <si>
    <t>GB52097</t>
  </si>
  <si>
    <t xml:space="preserve"> FBgn0058006</t>
  </si>
  <si>
    <t>AmSCR-B1</t>
  </si>
  <si>
    <t>Scav. Receptor A</t>
  </si>
  <si>
    <t>GB11743</t>
  </si>
  <si>
    <t>GB45986</t>
  </si>
  <si>
    <t xml:space="preserve"> FBgn0035290</t>
  </si>
  <si>
    <t>AmSCR-B2</t>
  </si>
  <si>
    <t>GB12378</t>
  </si>
  <si>
    <t>GB50865</t>
  </si>
  <si>
    <t>AmSCR-B3</t>
  </si>
  <si>
    <t>GB12538</t>
  </si>
  <si>
    <t>GB50482</t>
  </si>
  <si>
    <t xml:space="preserve"> FBgn0023479</t>
  </si>
  <si>
    <t>GRAAL/Tequila-like</t>
  </si>
  <si>
    <t>GB12830</t>
  </si>
  <si>
    <t>GB50454</t>
  </si>
  <si>
    <t>AmSCR-B4</t>
  </si>
  <si>
    <t>GB13360</t>
  </si>
  <si>
    <t>GB49476</t>
  </si>
  <si>
    <t xml:space="preserve"> FBgn0034660</t>
  </si>
  <si>
    <t>lox2-like</t>
  </si>
  <si>
    <t>GB13813</t>
  </si>
  <si>
    <t>GB49363</t>
  </si>
  <si>
    <t xml:space="preserve"> FBgn0027562</t>
  </si>
  <si>
    <t>AmSCR-B5</t>
  </si>
  <si>
    <t>GB14314</t>
  </si>
  <si>
    <t>GB53014</t>
  </si>
  <si>
    <t>AmSCR-B6</t>
  </si>
  <si>
    <t>GB15549</t>
  </si>
  <si>
    <t>GB48343</t>
  </si>
  <si>
    <t>AmSCR-B7</t>
  </si>
  <si>
    <t>GB16388</t>
  </si>
  <si>
    <t>GB40306</t>
  </si>
  <si>
    <t>AmSCR-B8</t>
  </si>
  <si>
    <t>GB19649</t>
  </si>
  <si>
    <t>GB54246</t>
  </si>
  <si>
    <t xml:space="preserve"> FBgn0033192</t>
  </si>
  <si>
    <t>Corin-like</t>
  </si>
  <si>
    <t>GB19683</t>
  </si>
  <si>
    <t>GB50866</t>
  </si>
  <si>
    <t xml:space="preserve"> FBgn0010435</t>
  </si>
  <si>
    <t>AmSCR-B10</t>
  </si>
  <si>
    <t>GB19916</t>
  </si>
  <si>
    <t>GB44045</t>
  </si>
  <si>
    <t>FBgn0015924</t>
  </si>
  <si>
    <t>AmSCR-B9</t>
  </si>
  <si>
    <t>GB19925</t>
  </si>
  <si>
    <t>GB54506</t>
  </si>
  <si>
    <t>FBgn0014033</t>
  </si>
  <si>
    <t>AmSCR-C</t>
  </si>
  <si>
    <t>GB18313</t>
  </si>
  <si>
    <t>GB43738</t>
  </si>
  <si>
    <t xml:space="preserve"> FBgn0033367</t>
  </si>
  <si>
    <t>PPO</t>
  </si>
  <si>
    <t xml:space="preserve">PPO - melanization </t>
  </si>
  <si>
    <t>GB18767</t>
  </si>
  <si>
    <t>GB50013</t>
  </si>
  <si>
    <t xml:space="preserve"> FBgn0036891</t>
  </si>
  <si>
    <t>PPOAct</t>
  </si>
  <si>
    <t>GB10231</t>
  </si>
  <si>
    <t>GB40163</t>
  </si>
  <si>
    <t>FBgn0034539</t>
  </si>
  <si>
    <t>CG11159</t>
  </si>
  <si>
    <t>Lysozyme</t>
  </si>
  <si>
    <t>GB19988</t>
  </si>
  <si>
    <t>GB47104</t>
  </si>
  <si>
    <t xml:space="preserve"> FBgn0025827</t>
  </si>
  <si>
    <t>GB10567</t>
  </si>
  <si>
    <t>GB49149</t>
  </si>
  <si>
    <t>FBgn0004647</t>
  </si>
  <si>
    <t>Notch</t>
  </si>
  <si>
    <t xml:space="preserve">JNK cascade ; GO:0007254 </t>
  </si>
  <si>
    <t>GB11373</t>
  </si>
  <si>
    <t>GB45558</t>
  </si>
  <si>
    <t>FBgn0010333</t>
  </si>
  <si>
    <t>Rac1</t>
  </si>
  <si>
    <t>GB11819</t>
  </si>
  <si>
    <t>GB47961</t>
  </si>
  <si>
    <t>FBgn0024329</t>
  </si>
  <si>
    <t>Mekk1</t>
  </si>
  <si>
    <t>gb12004</t>
  </si>
  <si>
    <t>GB53318</t>
  </si>
  <si>
    <t>FBgn0001291</t>
  </si>
  <si>
    <t>Jun-related antigen</t>
  </si>
  <si>
    <t>GB12212</t>
  </si>
  <si>
    <t>GB42049</t>
  </si>
  <si>
    <t>FBgn0001297</t>
  </si>
  <si>
    <t>kayak</t>
  </si>
  <si>
    <t>GB12587</t>
  </si>
  <si>
    <t>GB49368</t>
  </si>
  <si>
    <t>FBgn0014011</t>
  </si>
  <si>
    <t>Rac2</t>
  </si>
  <si>
    <t>GB12838</t>
  </si>
  <si>
    <t>GB43176</t>
  </si>
  <si>
    <t>FBgn0015286</t>
  </si>
  <si>
    <t>Ras-related protein</t>
  </si>
  <si>
    <t>GB13135</t>
  </si>
  <si>
    <t>GB47431</t>
  </si>
  <si>
    <t>FBgn0014020</t>
  </si>
  <si>
    <t>Rho1</t>
  </si>
  <si>
    <t>GB14469</t>
  </si>
  <si>
    <t>GB44237</t>
  </si>
  <si>
    <t>FBgn0004636</t>
  </si>
  <si>
    <t>Roughened</t>
  </si>
  <si>
    <t>GB14925</t>
  </si>
  <si>
    <t>GB50631</t>
  </si>
  <si>
    <t>FBgn0010341</t>
  </si>
  <si>
    <t>Cdc42</t>
  </si>
  <si>
    <t>GB15424</t>
  </si>
  <si>
    <t>GB53394</t>
  </si>
  <si>
    <t>FBgn0003371</t>
  </si>
  <si>
    <t>shaggy</t>
  </si>
  <si>
    <t>GB16401</t>
  </si>
  <si>
    <t>GB56012</t>
  </si>
  <si>
    <t>FBgn0000229</t>
  </si>
  <si>
    <t>basket</t>
  </si>
  <si>
    <t>GB16764</t>
  </si>
  <si>
    <t>GB44888</t>
  </si>
  <si>
    <t>FBgn0033483</t>
  </si>
  <si>
    <t>eiger</t>
  </si>
  <si>
    <t>GB17167</t>
  </si>
  <si>
    <t>GB51894</t>
  </si>
  <si>
    <t>FBgn0010303</t>
  </si>
  <si>
    <t>hemipterous</t>
  </si>
  <si>
    <t>GB17935</t>
  </si>
  <si>
    <t>GB45540</t>
  </si>
  <si>
    <t>FBgn0000097</t>
  </si>
  <si>
    <t>anterior open</t>
  </si>
  <si>
    <t>GB20112</t>
  </si>
  <si>
    <t>GB45657</t>
  </si>
  <si>
    <t>GB19901</t>
  </si>
  <si>
    <t>GB44634</t>
  </si>
  <si>
    <t xml:space="preserve"> FBgn0243512</t>
  </si>
  <si>
    <t>JNK cascade</t>
  </si>
  <si>
    <t>GB11408</t>
  </si>
  <si>
    <t>GB52985</t>
  </si>
  <si>
    <t>FBgn0043884</t>
  </si>
  <si>
    <t>multiple ankyrin repeats single KH domain</t>
  </si>
  <si>
    <t>JAK-STAT cascade ; GO:0007259 and children</t>
  </si>
  <si>
    <t>GB12007</t>
  </si>
  <si>
    <t>GB40911</t>
  </si>
  <si>
    <t>FBgn0003612</t>
  </si>
  <si>
    <t>Suppressor of variegation 2-10</t>
  </si>
  <si>
    <t>GB12159</t>
  </si>
  <si>
    <t>GB42244</t>
  </si>
  <si>
    <t>FBgn0043903</t>
  </si>
  <si>
    <t>domeless</t>
  </si>
  <si>
    <t>GB14092</t>
  </si>
  <si>
    <t>GB42304</t>
  </si>
  <si>
    <t>FBgn0001319</t>
  </si>
  <si>
    <t>knot</t>
  </si>
  <si>
    <t>GB16422</t>
  </si>
  <si>
    <t>GB44594</t>
  </si>
  <si>
    <t>FBgn0004864</t>
  </si>
  <si>
    <t>hopscotch</t>
  </si>
  <si>
    <t>GB18923</t>
  </si>
  <si>
    <t>GB50020</t>
  </si>
  <si>
    <t>FBgn0016917</t>
  </si>
  <si>
    <t>Signal-transducer and activator of transcription protein at 92E</t>
  </si>
  <si>
    <t>GB14250</t>
  </si>
  <si>
    <t>GB51500</t>
  </si>
  <si>
    <t>FBgn0085402</t>
  </si>
  <si>
    <t>JAK-STAT cascade</t>
  </si>
  <si>
    <t>GB18949</t>
  </si>
  <si>
    <t>GB55283</t>
  </si>
  <si>
    <t xml:space="preserve"> FBgn0041184</t>
  </si>
  <si>
    <t>GB10026</t>
  </si>
  <si>
    <t>GB44490</t>
  </si>
  <si>
    <t xml:space="preserve"> FBgn0031213</t>
  </si>
  <si>
    <t>immune-related</t>
  </si>
  <si>
    <t>GB11320</t>
  </si>
  <si>
    <t>GB53101</t>
  </si>
  <si>
    <t xml:space="preserve"> FBgn0020305</t>
  </si>
  <si>
    <t>GB11902</t>
  </si>
  <si>
    <t>GB45882</t>
  </si>
  <si>
    <t xml:space="preserve"> FBgn0003326</t>
  </si>
  <si>
    <t>GB12454</t>
  </si>
  <si>
    <t>GB48687</t>
  </si>
  <si>
    <t>GB12883</t>
  </si>
  <si>
    <t>GB50507</t>
  </si>
  <si>
    <t>GB13522</t>
  </si>
  <si>
    <t>GB47208</t>
  </si>
  <si>
    <t xml:space="preserve"> FBgn0030018</t>
  </si>
  <si>
    <t>GB13979</t>
  </si>
  <si>
    <t>GB50509</t>
  </si>
  <si>
    <t>GB14645</t>
  </si>
  <si>
    <t>GB50508</t>
  </si>
  <si>
    <t xml:space="preserve"> FBgn0243514</t>
  </si>
  <si>
    <t>GB14962</t>
  </si>
  <si>
    <t>GB54664</t>
  </si>
  <si>
    <t xml:space="preserve"> FBgn0027594</t>
  </si>
  <si>
    <t>GB15645</t>
  </si>
  <si>
    <t>GB45138</t>
  </si>
  <si>
    <t xml:space="preserve"> FBgn0030505</t>
  </si>
  <si>
    <t>GB17018</t>
  </si>
  <si>
    <t>GB42358</t>
  </si>
  <si>
    <t xml:space="preserve"> FBgn0087011</t>
  </si>
  <si>
    <t>GB18324</t>
  </si>
  <si>
    <t>GB46478</t>
  </si>
  <si>
    <t xml:space="preserve"> FBgn0052226</t>
  </si>
  <si>
    <t>GB19452</t>
  </si>
  <si>
    <t>GB42685</t>
  </si>
  <si>
    <t>GB20003</t>
  </si>
  <si>
    <t>GB42082</t>
  </si>
  <si>
    <t xml:space="preserve"> FBgn0041780</t>
  </si>
  <si>
    <t>GB10009</t>
  </si>
  <si>
    <t>GB50238</t>
  </si>
  <si>
    <t>FBgn0003884</t>
  </si>
  <si>
    <t>alpha-Tubulin at 84B</t>
  </si>
  <si>
    <t>Immune system process (GO:0002376)</t>
  </si>
  <si>
    <t>GB10069</t>
  </si>
  <si>
    <t>GB51712</t>
  </si>
  <si>
    <t>FBgn0261560</t>
  </si>
  <si>
    <t>Thor</t>
  </si>
  <si>
    <t>GB10124</t>
  </si>
  <si>
    <t>GB46739</t>
  </si>
  <si>
    <t>FBgn0013576</t>
  </si>
  <si>
    <t>mustard</t>
  </si>
  <si>
    <t>GB10171</t>
  </si>
  <si>
    <t>GB55582</t>
  </si>
  <si>
    <t>FBgn0261617</t>
  </si>
  <si>
    <t>nejire</t>
  </si>
  <si>
    <t>GB10274</t>
  </si>
  <si>
    <t>GB52588</t>
  </si>
  <si>
    <t>FBgn0010247</t>
  </si>
  <si>
    <t>GB10471</t>
  </si>
  <si>
    <t>GB45135</t>
  </si>
  <si>
    <t>FBgn0028982</t>
  </si>
  <si>
    <t>Spt6</t>
  </si>
  <si>
    <t>GB10524</t>
  </si>
  <si>
    <t>GB55808</t>
  </si>
  <si>
    <t>FBgn0020306</t>
  </si>
  <si>
    <t>GB10574</t>
  </si>
  <si>
    <t>GB43216</t>
  </si>
  <si>
    <t>FBgn0261547</t>
  </si>
  <si>
    <t>Ephexin</t>
  </si>
  <si>
    <t>GB10654</t>
  </si>
  <si>
    <t>GB47452</t>
  </si>
  <si>
    <t>FBgn0261797</t>
  </si>
  <si>
    <t>Dynein heavy chain 64C</t>
  </si>
  <si>
    <t>GB10667</t>
  </si>
  <si>
    <t>GB50038</t>
  </si>
  <si>
    <t>FBgn0001108</t>
  </si>
  <si>
    <t>Glued</t>
  </si>
  <si>
    <t>GB10718</t>
  </si>
  <si>
    <t>GB53167</t>
  </si>
  <si>
    <t>FBgn0085432</t>
  </si>
  <si>
    <t>GB10863</t>
  </si>
  <si>
    <t>GB41845</t>
  </si>
  <si>
    <t>FBgn0036844</t>
  </si>
  <si>
    <t>Mitogen-activated protein kinase phosphatase 3</t>
  </si>
  <si>
    <t>GB10917</t>
  </si>
  <si>
    <t>GB52158</t>
  </si>
  <si>
    <t>FBgn0031975</t>
  </si>
  <si>
    <t>Transglutaminase</t>
  </si>
  <si>
    <t>GB10996</t>
  </si>
  <si>
    <t>GB53462</t>
  </si>
  <si>
    <t>FBgn0005630</t>
  </si>
  <si>
    <t>longitudinals lacking</t>
  </si>
  <si>
    <t>GB11052</t>
  </si>
  <si>
    <t>GB43375</t>
  </si>
  <si>
    <t>FBgn0040324</t>
  </si>
  <si>
    <t>Ephrin</t>
  </si>
  <si>
    <t>GB11073</t>
  </si>
  <si>
    <t>GB53490</t>
  </si>
  <si>
    <t>GB11075</t>
  </si>
  <si>
    <t>GB47732</t>
  </si>
  <si>
    <t>FBgn0260936</t>
  </si>
  <si>
    <t>scrawny</t>
  </si>
  <si>
    <t>GB11202</t>
  </si>
  <si>
    <t>GB49929</t>
  </si>
  <si>
    <t>FBgn0002526</t>
  </si>
  <si>
    <t>Laminin A</t>
  </si>
  <si>
    <t>GB11241</t>
  </si>
  <si>
    <t>GB45708</t>
  </si>
  <si>
    <t>GB11364</t>
  </si>
  <si>
    <t>GB47224</t>
  </si>
  <si>
    <t>FBgn0000568</t>
  </si>
  <si>
    <t>Ecdysone-induced protein 75B</t>
  </si>
  <si>
    <t>GB11410</t>
  </si>
  <si>
    <t>GB52999</t>
  </si>
  <si>
    <t>FBgn0027932</t>
  </si>
  <si>
    <t>A kinase anchor protein 200</t>
  </si>
  <si>
    <t>GB11411</t>
  </si>
  <si>
    <t>GB45655</t>
  </si>
  <si>
    <t>FBgn0004837</t>
  </si>
  <si>
    <t>Suppressor of Hairless</t>
  </si>
  <si>
    <t>GB11564</t>
  </si>
  <si>
    <t>GB43099</t>
  </si>
  <si>
    <t>GB11581</t>
  </si>
  <si>
    <t>GB53848</t>
  </si>
  <si>
    <t>FBgn0036752</t>
  </si>
  <si>
    <t>Adenosine deaminase-related growth factor A</t>
  </si>
  <si>
    <t>GB11734</t>
  </si>
  <si>
    <t>GB41654</t>
  </si>
  <si>
    <t>FBgn0013799</t>
  </si>
  <si>
    <t>Deformed epidermal autoregulatory factor-1</t>
  </si>
  <si>
    <t>GB11906</t>
  </si>
  <si>
    <t>GB45526</t>
  </si>
  <si>
    <t>FBgn0021895</t>
  </si>
  <si>
    <t>GB11941</t>
  </si>
  <si>
    <t>GB43092</t>
  </si>
  <si>
    <t>FBgn0013762</t>
  </si>
  <si>
    <t>Cyclin-dependent kinase 5</t>
  </si>
  <si>
    <t>GB12005</t>
  </si>
  <si>
    <t>GB42215</t>
  </si>
  <si>
    <t>FBgn0004657</t>
  </si>
  <si>
    <t>myospheroid</t>
  </si>
  <si>
    <t>GB12053</t>
  </si>
  <si>
    <t>GB50037</t>
  </si>
  <si>
    <t>GB12064</t>
  </si>
  <si>
    <t>GB50654</t>
  </si>
  <si>
    <t>FBgn0032363</t>
  </si>
  <si>
    <t>CG6509</t>
  </si>
  <si>
    <t>GB12094</t>
  </si>
  <si>
    <t>XP_006567597</t>
  </si>
  <si>
    <t>GB12173</t>
  </si>
  <si>
    <t>GB54228</t>
  </si>
  <si>
    <t>FBgn0029113</t>
  </si>
  <si>
    <t>Smt3 activating enzyme 2</t>
  </si>
  <si>
    <t>GB12207</t>
  </si>
  <si>
    <t>GB54477</t>
  </si>
  <si>
    <t>FBgn0003731</t>
  </si>
  <si>
    <t>Epidermal growth factor receptor</t>
  </si>
  <si>
    <t>GB12209</t>
  </si>
  <si>
    <t>GB55970</t>
  </si>
  <si>
    <t>FBgn0005655</t>
  </si>
  <si>
    <t>mutagen-sensitive 209</t>
  </si>
  <si>
    <t>GB12228</t>
  </si>
  <si>
    <t>GB55583</t>
  </si>
  <si>
    <t>GB12280</t>
  </si>
  <si>
    <t>GB44534</t>
  </si>
  <si>
    <t>FBgn0039141</t>
  </si>
  <si>
    <t>spastin</t>
  </si>
  <si>
    <t>GB12288</t>
  </si>
  <si>
    <t>GB42607</t>
  </si>
  <si>
    <t>FBgn0264294</t>
  </si>
  <si>
    <t>Cytochrome b5</t>
  </si>
  <si>
    <t>GB12298</t>
  </si>
  <si>
    <t>GB48789</t>
  </si>
  <si>
    <t>GB12312</t>
  </si>
  <si>
    <t>GB47313</t>
  </si>
  <si>
    <t>FBgn0003261</t>
  </si>
  <si>
    <t>Rm62</t>
  </si>
  <si>
    <t>GB12357</t>
  </si>
  <si>
    <t>GB42600</t>
  </si>
  <si>
    <t>GB12373</t>
  </si>
  <si>
    <t>GB46510</t>
  </si>
  <si>
    <t>Poly-(ADP-ribose) polymerase</t>
  </si>
  <si>
    <t>GB12465</t>
  </si>
  <si>
    <t>GB45757</t>
  </si>
  <si>
    <t>FBgn0003896</t>
  </si>
  <si>
    <t>tailup</t>
  </si>
  <si>
    <t>GB12478</t>
  </si>
  <si>
    <t>GB49992</t>
  </si>
  <si>
    <t>yantar</t>
  </si>
  <si>
    <t>GB12556</t>
  </si>
  <si>
    <t>GB55472</t>
  </si>
  <si>
    <t>FBgn0003205</t>
  </si>
  <si>
    <t>Ras oncogene at 85D</t>
  </si>
  <si>
    <t>GB12585</t>
  </si>
  <si>
    <t>GB41629</t>
  </si>
  <si>
    <t>FBgn0025936</t>
  </si>
  <si>
    <t>Eph receptor tyrosine kinase</t>
  </si>
  <si>
    <t>GB12639</t>
  </si>
  <si>
    <t>GB55272</t>
  </si>
  <si>
    <t>FBgn0011202</t>
  </si>
  <si>
    <t>diaphanous</t>
  </si>
  <si>
    <t>GB12643</t>
  </si>
  <si>
    <t>GB55408</t>
  </si>
  <si>
    <t>FBgn0030964</t>
  </si>
  <si>
    <t>PDGF- and VEGF-related factor 1</t>
  </si>
  <si>
    <t>GB12742</t>
  </si>
  <si>
    <t>GB53016</t>
  </si>
  <si>
    <t>FBgn0085407</t>
  </si>
  <si>
    <t>PDGF- and VEGF-related factor 3</t>
  </si>
  <si>
    <t>GB12839</t>
  </si>
  <si>
    <t>GB46452</t>
  </si>
  <si>
    <t>FBgn0000996</t>
  </si>
  <si>
    <t>double parked</t>
  </si>
  <si>
    <t>GB13057</t>
  </si>
  <si>
    <t>GB40690</t>
  </si>
  <si>
    <t>FBgn0264707</t>
  </si>
  <si>
    <t>RhoGEF3</t>
  </si>
  <si>
    <t>GB13109</t>
  </si>
  <si>
    <t>GB44213</t>
  </si>
  <si>
    <t>FBgn0014141</t>
  </si>
  <si>
    <t>cheerio</t>
  </si>
  <si>
    <t>GB13113</t>
  </si>
  <si>
    <t>GB50397</t>
  </si>
  <si>
    <t>FBgn0021873</t>
  </si>
  <si>
    <t>Gef26</t>
  </si>
  <si>
    <t>GB13159</t>
  </si>
  <si>
    <t>GB53150</t>
  </si>
  <si>
    <t>FBgn0263289</t>
  </si>
  <si>
    <t>scribbled</t>
  </si>
  <si>
    <t>GB13170</t>
  </si>
  <si>
    <t>GB46539</t>
  </si>
  <si>
    <t>FBgn0040068</t>
  </si>
  <si>
    <t>vav</t>
  </si>
  <si>
    <t>GB13192</t>
  </si>
  <si>
    <t>GB49985</t>
  </si>
  <si>
    <t>FBgn0259984</t>
  </si>
  <si>
    <t>GB13202</t>
  </si>
  <si>
    <t>GB40333</t>
  </si>
  <si>
    <t>GB13381</t>
  </si>
  <si>
    <t>GB52563</t>
  </si>
  <si>
    <t>FBgn0000212</t>
  </si>
  <si>
    <t>brahma</t>
  </si>
  <si>
    <t>GB13405</t>
  </si>
  <si>
    <t>GB54530</t>
  </si>
  <si>
    <t>FBgn0031216</t>
  </si>
  <si>
    <t>CG11376</t>
  </si>
  <si>
    <t>GB13459</t>
  </si>
  <si>
    <t>GB51481</t>
  </si>
  <si>
    <t>FBgn0031464</t>
  </si>
  <si>
    <t>Dual oxidase</t>
  </si>
  <si>
    <t>GB13523</t>
  </si>
  <si>
    <t>GB53472</t>
  </si>
  <si>
    <t>GB13567</t>
  </si>
  <si>
    <t>GB41547</t>
  </si>
  <si>
    <t>FBgn0259099</t>
  </si>
  <si>
    <t>Doublecortin-domain-containing echinoderm-microtubule-associated protein ortholog</t>
  </si>
  <si>
    <t>GB13582</t>
  </si>
  <si>
    <t>GB54852</t>
  </si>
  <si>
    <t>FBgn0032006</t>
  </si>
  <si>
    <t>PDGF- and VEGF-receptor related</t>
  </si>
  <si>
    <t>GB13642</t>
  </si>
  <si>
    <t>GB41009</t>
  </si>
  <si>
    <t>GB13665</t>
  </si>
  <si>
    <t>GB49498</t>
  </si>
  <si>
    <t>FBgn0038046</t>
  </si>
  <si>
    <t>CG5641</t>
  </si>
  <si>
    <t>GB13670</t>
  </si>
  <si>
    <t>GB46338</t>
  </si>
  <si>
    <t>FBgn0043550</t>
  </si>
  <si>
    <t>Tetraspanin 68C</t>
  </si>
  <si>
    <t>GB13747</t>
  </si>
  <si>
    <t>GB47828</t>
  </si>
  <si>
    <t>FBgn0011764</t>
  </si>
  <si>
    <t>GB13819</t>
  </si>
  <si>
    <t>GB51694</t>
  </si>
  <si>
    <t>FBgn0003447</t>
  </si>
  <si>
    <t>singed</t>
  </si>
  <si>
    <t>GB13884</t>
  </si>
  <si>
    <t>GB49904</t>
  </si>
  <si>
    <t>FBgn0000490</t>
  </si>
  <si>
    <t>decapentaplegic</t>
  </si>
  <si>
    <t>GB13967</t>
  </si>
  <si>
    <t>GB40759</t>
  </si>
  <si>
    <t>FBgn0043841</t>
  </si>
  <si>
    <t>virus-induced RNA 1</t>
  </si>
  <si>
    <t>GB14060</t>
  </si>
  <si>
    <t>GB48932</t>
  </si>
  <si>
    <t>FBgn0260935</t>
  </si>
  <si>
    <t>immune response deficient 1</t>
  </si>
  <si>
    <t>GB14141</t>
  </si>
  <si>
    <t>GB52278</t>
  </si>
  <si>
    <t>GB14169</t>
  </si>
  <si>
    <t>GB50932</t>
  </si>
  <si>
    <t>FBgn0003117</t>
  </si>
  <si>
    <t>pannier</t>
  </si>
  <si>
    <t>GB14289</t>
  </si>
  <si>
    <t>GB51067</t>
  </si>
  <si>
    <t>FBgn0082598</t>
  </si>
  <si>
    <t>akirin</t>
  </si>
  <si>
    <t>GB14441</t>
  </si>
  <si>
    <t>GB56005</t>
  </si>
  <si>
    <t>FBgn0026379</t>
  </si>
  <si>
    <t>Pten</t>
  </si>
  <si>
    <t>GB14446</t>
  </si>
  <si>
    <t>GB44948</t>
  </si>
  <si>
    <t>GB14487</t>
  </si>
  <si>
    <t>GB44982</t>
  </si>
  <si>
    <t>FBgn0010395</t>
  </si>
  <si>
    <t>beta[nu] integrin</t>
  </si>
  <si>
    <t>GB14518</t>
  </si>
  <si>
    <t>GB55704</t>
  </si>
  <si>
    <t>FBgn0026207</t>
  </si>
  <si>
    <t>members only</t>
  </si>
  <si>
    <t>GB14545</t>
  </si>
  <si>
    <t>GB42785</t>
  </si>
  <si>
    <t>FBgn0039702</t>
  </si>
  <si>
    <t>Vacuolar protein sorting 16B</t>
  </si>
  <si>
    <t>GB14602</t>
  </si>
  <si>
    <t>GB43446</t>
  </si>
  <si>
    <t>FBgn0040505</t>
  </si>
  <si>
    <t>GB14619</t>
  </si>
  <si>
    <t>GB42579</t>
  </si>
  <si>
    <t>FBgn0262738</t>
  </si>
  <si>
    <t>no receptor potential A</t>
  </si>
  <si>
    <t>GB14763</t>
  </si>
  <si>
    <t>GB53451</t>
  </si>
  <si>
    <t>GB14801</t>
  </si>
  <si>
    <t>GB49927</t>
  </si>
  <si>
    <t>FBgn0050420</t>
  </si>
  <si>
    <t>Activating transcription factor-2</t>
  </si>
  <si>
    <t>GB14813</t>
  </si>
  <si>
    <t>GB42608</t>
  </si>
  <si>
    <t>GB14837</t>
  </si>
  <si>
    <t>GB53251</t>
  </si>
  <si>
    <t>FBgn0243511</t>
  </si>
  <si>
    <t>GB14882</t>
  </si>
  <si>
    <t>GB53826</t>
  </si>
  <si>
    <t>FBgn0011766</t>
  </si>
  <si>
    <t>E2F transcription factor</t>
  </si>
  <si>
    <t>GB14945</t>
  </si>
  <si>
    <t>GB53149</t>
  </si>
  <si>
    <t>GB15003</t>
  </si>
  <si>
    <t>GB53487</t>
  </si>
  <si>
    <t>GB15155</t>
  </si>
  <si>
    <t>GB48639</t>
  </si>
  <si>
    <t>FBgn0004197</t>
  </si>
  <si>
    <t>Serrate</t>
  </si>
  <si>
    <t>GB15156</t>
  </si>
  <si>
    <t>GB53491</t>
  </si>
  <si>
    <t>GB15281</t>
  </si>
  <si>
    <t>GB55293</t>
  </si>
  <si>
    <t>FBgn0260934</t>
  </si>
  <si>
    <t>par-1</t>
  </si>
  <si>
    <t>GB15447</t>
  </si>
  <si>
    <t>GB45431</t>
  </si>
  <si>
    <t>FBgn0014380</t>
  </si>
  <si>
    <t>rho-like</t>
  </si>
  <si>
    <t>GB15719</t>
  </si>
  <si>
    <t>GB50640</t>
  </si>
  <si>
    <t>FBgn0086899</t>
  </si>
  <si>
    <t>Tousled-like kinase</t>
  </si>
  <si>
    <t>GB15805</t>
  </si>
  <si>
    <t>GB40436</t>
  </si>
  <si>
    <t>FBgn0023167</t>
  </si>
  <si>
    <t>Small ribonucleoprotein particle protein SmD3</t>
  </si>
  <si>
    <t>GB16114</t>
  </si>
  <si>
    <t>GB54297</t>
  </si>
  <si>
    <t>FBgn0021875</t>
  </si>
  <si>
    <t>Zinc finger protein RP-8</t>
  </si>
  <si>
    <t>GB16187</t>
  </si>
  <si>
    <t>GB49505</t>
  </si>
  <si>
    <t>FBgn0036980</t>
  </si>
  <si>
    <t>RhoBTB</t>
  </si>
  <si>
    <t>GB16396</t>
  </si>
  <si>
    <t>GB41740</t>
  </si>
  <si>
    <t>FBgn0021760</t>
  </si>
  <si>
    <t>chromosome bows</t>
  </si>
  <si>
    <t>GB16409</t>
  </si>
  <si>
    <t>GB43185</t>
  </si>
  <si>
    <t>FBgn0031537</t>
  </si>
  <si>
    <t>sec5</t>
  </si>
  <si>
    <t>GB16431</t>
  </si>
  <si>
    <t>GB52721</t>
  </si>
  <si>
    <t>FBgn0002576</t>
  </si>
  <si>
    <t>lozenge</t>
  </si>
  <si>
    <t>GB16457</t>
  </si>
  <si>
    <t>GB45131</t>
  </si>
  <si>
    <t>FBgn0003963</t>
  </si>
  <si>
    <t>u-shaped</t>
  </si>
  <si>
    <t>GB16508</t>
  </si>
  <si>
    <t>GB49120</t>
  </si>
  <si>
    <t>FBgn0003079</t>
  </si>
  <si>
    <t>pole hole</t>
  </si>
  <si>
    <t>GB16550</t>
  </si>
  <si>
    <t>GB46540</t>
  </si>
  <si>
    <t>gb16573</t>
  </si>
  <si>
    <t>GB49979</t>
  </si>
  <si>
    <t>GB16611</t>
  </si>
  <si>
    <t>GB55798</t>
  </si>
  <si>
    <t>FBgn0027491</t>
  </si>
  <si>
    <t>Cdk5 activator-like protein</t>
  </si>
  <si>
    <t>GB16613</t>
  </si>
  <si>
    <t>GB40656</t>
  </si>
  <si>
    <t>FBgn0011823</t>
  </si>
  <si>
    <t>Pendulin</t>
  </si>
  <si>
    <t>GB16680</t>
  </si>
  <si>
    <t>GB51745</t>
  </si>
  <si>
    <t>FBgn0037116</t>
  </si>
  <si>
    <t>CG7158</t>
  </si>
  <si>
    <t>GB16711</t>
  </si>
  <si>
    <t>GB41850</t>
  </si>
  <si>
    <t>FBgn0029167</t>
  </si>
  <si>
    <t>Hemolectin</t>
  </si>
  <si>
    <t>GB16736</t>
  </si>
  <si>
    <t>GB48230</t>
  </si>
  <si>
    <t>GB16739</t>
  </si>
  <si>
    <t>GB55914</t>
  </si>
  <si>
    <t>FBgn0261524</t>
  </si>
  <si>
    <t>licorne</t>
  </si>
  <si>
    <t>GB16821</t>
  </si>
  <si>
    <t>GB52515</t>
  </si>
  <si>
    <t>GB16921</t>
  </si>
  <si>
    <t>GB40741</t>
  </si>
  <si>
    <t>FBgn0052133</t>
  </si>
  <si>
    <t>ptip</t>
  </si>
  <si>
    <t>GB17030</t>
  </si>
  <si>
    <t>GB50930</t>
  </si>
  <si>
    <t>FBgn0003507</t>
  </si>
  <si>
    <t>GB17138</t>
  </si>
  <si>
    <t>GB51962</t>
  </si>
  <si>
    <t>FBgn0086902</t>
  </si>
  <si>
    <t>kismet</t>
  </si>
  <si>
    <t>GB17192</t>
  </si>
  <si>
    <t>GB52973</t>
  </si>
  <si>
    <t>FBgn0260866</t>
  </si>
  <si>
    <t>defense repressor 1</t>
  </si>
  <si>
    <t>GB17303</t>
  </si>
  <si>
    <t>GB49949</t>
  </si>
  <si>
    <t>FBgn0035850</t>
  </si>
  <si>
    <t>Autophagy-specific gene 18</t>
  </si>
  <si>
    <t>GB17556</t>
  </si>
  <si>
    <t>GB54853</t>
  </si>
  <si>
    <t>GB17628</t>
  </si>
  <si>
    <t>GB46302</t>
  </si>
  <si>
    <t>GB17687</t>
  </si>
  <si>
    <t>GB55584</t>
  </si>
  <si>
    <t>FBgn0016794</t>
  </si>
  <si>
    <t>daughter of sevenless</t>
  </si>
  <si>
    <t>GB17764</t>
  </si>
  <si>
    <t>GB40429</t>
  </si>
  <si>
    <t>FBgn0015790</t>
  </si>
  <si>
    <t>Rab-protein 11</t>
  </si>
  <si>
    <t>GB17971</t>
  </si>
  <si>
    <t>GB51743</t>
  </si>
  <si>
    <t>GB18039</t>
  </si>
  <si>
    <t>GB45082</t>
  </si>
  <si>
    <t>FBgn0015296</t>
  </si>
  <si>
    <t>SHC-adaptor protein</t>
  </si>
  <si>
    <t>GB18366</t>
  </si>
  <si>
    <t>GB41829</t>
  </si>
  <si>
    <t>FBgn0034366</t>
  </si>
  <si>
    <t>Autophagy-specific gene 7</t>
  </si>
  <si>
    <t>GB18378</t>
  </si>
  <si>
    <t>GB43282</t>
  </si>
  <si>
    <t>FBgn0004435</t>
  </si>
  <si>
    <t>G protein alpha49B</t>
  </si>
  <si>
    <t>GB18613</t>
  </si>
  <si>
    <t>GB52625</t>
  </si>
  <si>
    <t>FBgn0003118</t>
  </si>
  <si>
    <t>pointed</t>
  </si>
  <si>
    <t>GB18619</t>
  </si>
  <si>
    <t>GB50333</t>
  </si>
  <si>
    <t>FBgn0261592</t>
  </si>
  <si>
    <t>Ribosomal protein S6</t>
  </si>
  <si>
    <t>GB18627</t>
  </si>
  <si>
    <t>GB48763</t>
  </si>
  <si>
    <t>FBgn0000022</t>
  </si>
  <si>
    <t>achaete</t>
  </si>
  <si>
    <t>GB18643</t>
  </si>
  <si>
    <t>GB47453</t>
  </si>
  <si>
    <t>GB18722</t>
  </si>
  <si>
    <t>GB54764</t>
  </si>
  <si>
    <t>FBgn0026404</t>
  </si>
  <si>
    <t>Nedd2-like caspase</t>
  </si>
  <si>
    <t>GB18769</t>
  </si>
  <si>
    <t>GB55827</t>
  </si>
  <si>
    <t>FBgn0015521</t>
  </si>
  <si>
    <t>Ribosomal protein S21</t>
  </si>
  <si>
    <t>GB18813</t>
  </si>
  <si>
    <t>GB51292</t>
  </si>
  <si>
    <t>FBgn0260642</t>
  </si>
  <si>
    <t>Antennapedia</t>
  </si>
  <si>
    <t>GB18882</t>
  </si>
  <si>
    <t>GB42706</t>
  </si>
  <si>
    <t>GB18918</t>
  </si>
  <si>
    <t>GB49657</t>
  </si>
  <si>
    <t>FBgn0004606</t>
  </si>
  <si>
    <t>Zn finger homeodomain 1</t>
  </si>
  <si>
    <t>GB18989</t>
  </si>
  <si>
    <t>GB42321</t>
  </si>
  <si>
    <t>FBgn0000543</t>
  </si>
  <si>
    <t>ecdysoneless</t>
  </si>
  <si>
    <t>GB19031</t>
  </si>
  <si>
    <t>GB46056</t>
  </si>
  <si>
    <t>FBgn0032209</t>
  </si>
  <si>
    <t>Hand</t>
  </si>
  <si>
    <t>GB19155</t>
  </si>
  <si>
    <t>GB49172</t>
  </si>
  <si>
    <t>FBgn0000541</t>
  </si>
  <si>
    <t>Enhancer of bithorax</t>
  </si>
  <si>
    <t>GB19160</t>
  </si>
  <si>
    <t>GB45689</t>
  </si>
  <si>
    <t>FBgn0038760</t>
  </si>
  <si>
    <t>Mediator complex subunit 25</t>
  </si>
  <si>
    <t>GB19168</t>
  </si>
  <si>
    <t>GB47837</t>
  </si>
  <si>
    <t>Dorsal switch protein 1</t>
  </si>
  <si>
    <t>GB19246</t>
  </si>
  <si>
    <t>GB44931</t>
  </si>
  <si>
    <t>FBgn0028436</t>
  </si>
  <si>
    <t>ECSIT</t>
  </si>
  <si>
    <t>GB19301</t>
  </si>
  <si>
    <t>GB47805</t>
  </si>
  <si>
    <t>FBgn0043575</t>
  </si>
  <si>
    <t>PGRP-SC2</t>
  </si>
  <si>
    <t>GB19311</t>
  </si>
  <si>
    <t>GB49159</t>
  </si>
  <si>
    <t>FBgn0031145</t>
  </si>
  <si>
    <t>Nuclear transport factor-2</t>
  </si>
  <si>
    <t>FBgn0040323</t>
  </si>
  <si>
    <t>Gram-negative bacteria binding protein 1</t>
  </si>
  <si>
    <t>GB19423</t>
  </si>
  <si>
    <t>GB45127</t>
  </si>
  <si>
    <t>FBgn0028541</t>
  </si>
  <si>
    <t>TM9SF4</t>
  </si>
  <si>
    <t>GB19455</t>
  </si>
  <si>
    <t>GB43567</t>
  </si>
  <si>
    <t>FBgn0020377</t>
  </si>
  <si>
    <t>Scavenger receptor class C, type II</t>
  </si>
  <si>
    <t>GB19525</t>
  </si>
  <si>
    <t>GB47743</t>
  </si>
  <si>
    <t>FBgn0261854</t>
  </si>
  <si>
    <t>atypical protein kinase C</t>
  </si>
  <si>
    <t>GB19541</t>
  </si>
  <si>
    <t>GB47201</t>
  </si>
  <si>
    <t>GB19783</t>
  </si>
  <si>
    <t>GB45615</t>
  </si>
  <si>
    <t>GB19857</t>
  </si>
  <si>
    <t>GB46039</t>
  </si>
  <si>
    <t>GB19881</t>
  </si>
  <si>
    <t>GB42786</t>
  </si>
  <si>
    <t>FBgn0027066</t>
  </si>
  <si>
    <t>Eb1</t>
  </si>
  <si>
    <t>GB19884</t>
  </si>
  <si>
    <t>GB46165</t>
  </si>
  <si>
    <t>FBgn0010389</t>
  </si>
  <si>
    <t>heartless</t>
  </si>
  <si>
    <t>GB19895</t>
  </si>
  <si>
    <t>GB50933</t>
  </si>
  <si>
    <t>GB19906</t>
  </si>
  <si>
    <t>GB45031</t>
  </si>
  <si>
    <t>FBgn0014179</t>
  </si>
  <si>
    <t>glial cells missing</t>
  </si>
  <si>
    <t>GB19961</t>
  </si>
  <si>
    <t>GB42981</t>
  </si>
  <si>
    <t>GB19984</t>
  </si>
  <si>
    <t>GB45510</t>
  </si>
  <si>
    <t>FBgn0004009</t>
  </si>
  <si>
    <t>wingless</t>
  </si>
  <si>
    <t>GB11057</t>
  </si>
  <si>
    <t>GB47454</t>
  </si>
  <si>
    <t>FBgn0015247</t>
  </si>
  <si>
    <t>Iap2</t>
  </si>
  <si>
    <t xml:space="preserve">Imd-Pathway_peptidoglycan recognition protein signaling pathway ; GO:0061057 </t>
  </si>
  <si>
    <t>GB15371</t>
  </si>
  <si>
    <t>GB47804</t>
  </si>
  <si>
    <t>FBgn0037906</t>
  </si>
  <si>
    <t>PGRP-LB</t>
  </si>
  <si>
    <t>GB15528</t>
  </si>
  <si>
    <t>GB44455</t>
  </si>
  <si>
    <t>FBgn0034647</t>
  </si>
  <si>
    <t>pirk</t>
  </si>
  <si>
    <t>GB16425</t>
  </si>
  <si>
    <t>GB45352</t>
  </si>
  <si>
    <t>FBgn0020381</t>
  </si>
  <si>
    <t>Dredd</t>
  </si>
  <si>
    <t>GB17188</t>
  </si>
  <si>
    <t>GB42500</t>
  </si>
  <si>
    <t>FBgn0035976</t>
  </si>
  <si>
    <t>PGRP-LC</t>
  </si>
  <si>
    <t>GB17514</t>
  </si>
  <si>
    <t>GB48951</t>
  </si>
  <si>
    <t>FBgn0034068</t>
  </si>
  <si>
    <t>casp</t>
  </si>
  <si>
    <t>GB18606</t>
  </si>
  <si>
    <t>GB45648</t>
  </si>
  <si>
    <t>FBgn0013983</t>
  </si>
  <si>
    <t>imd</t>
  </si>
  <si>
    <t>GB14664</t>
  </si>
  <si>
    <t>GB48187</t>
  </si>
  <si>
    <t>FBgn0026323</t>
  </si>
  <si>
    <t>Tak1</t>
  </si>
  <si>
    <t>Imd-Pathway</t>
  </si>
  <si>
    <t>GB17106</t>
  </si>
  <si>
    <t>GB49918</t>
  </si>
  <si>
    <t>IKKgamma-kenny</t>
  </si>
  <si>
    <t>GB18650</t>
  </si>
  <si>
    <t>GB41606</t>
  </si>
  <si>
    <t xml:space="preserve"> FBgn0086358</t>
  </si>
  <si>
    <t>Tab</t>
  </si>
  <si>
    <t>GB19498</t>
  </si>
  <si>
    <t>GB45752</t>
  </si>
  <si>
    <t xml:space="preserve"> FBgn0000173</t>
  </si>
  <si>
    <t xml:space="preserve">dUbc13 </t>
  </si>
  <si>
    <t>GB30399</t>
  </si>
  <si>
    <t>GB55968</t>
  </si>
  <si>
    <t>GB10469</t>
  </si>
  <si>
    <t>GB52343</t>
  </si>
  <si>
    <t xml:space="preserve"> FBgn0037107</t>
  </si>
  <si>
    <t>IG Superfamily Genes</t>
  </si>
  <si>
    <t>GB10912</t>
  </si>
  <si>
    <t>GB53701</t>
  </si>
  <si>
    <t>GB11115</t>
  </si>
  <si>
    <t>GB47239</t>
  </si>
  <si>
    <t xml:space="preserve"> FBgn0029082</t>
  </si>
  <si>
    <t>GB11358</t>
  </si>
  <si>
    <t>GB55483</t>
  </si>
  <si>
    <t xml:space="preserve"> FBgn0005666</t>
  </si>
  <si>
    <t>GB11807</t>
  </si>
  <si>
    <t>GB53012</t>
  </si>
  <si>
    <t xml:space="preserve"> FBgn0010473</t>
  </si>
  <si>
    <t>GB11846</t>
  </si>
  <si>
    <t>GB44650</t>
  </si>
  <si>
    <t>FBgn0002968</t>
  </si>
  <si>
    <t>Neuroglian</t>
  </si>
  <si>
    <t>GB11918</t>
  </si>
  <si>
    <t>GB49767</t>
  </si>
  <si>
    <t>GB12490</t>
  </si>
  <si>
    <t>GB53013</t>
  </si>
  <si>
    <t xml:space="preserve"> FBgn0028482</t>
  </si>
  <si>
    <t>GB12933</t>
  </si>
  <si>
    <t>GB40916</t>
  </si>
  <si>
    <t>GB13261</t>
  </si>
  <si>
    <t>GB44117</t>
  </si>
  <si>
    <t xml:space="preserve"> FBgn0000547</t>
  </si>
  <si>
    <t>GB14317</t>
  </si>
  <si>
    <t>GB49171</t>
  </si>
  <si>
    <t xml:space="preserve"> FBgn0021764</t>
  </si>
  <si>
    <t>GB14520</t>
  </si>
  <si>
    <t>GB46360</t>
  </si>
  <si>
    <t xml:space="preserve"> FBgn0000635</t>
  </si>
  <si>
    <t>GB14642</t>
  </si>
  <si>
    <t>GB47977</t>
  </si>
  <si>
    <t xml:space="preserve"> FBgn0086906</t>
  </si>
  <si>
    <t>GB15344</t>
  </si>
  <si>
    <t>GB41645</t>
  </si>
  <si>
    <t xml:space="preserve"> FBgn0000464</t>
  </si>
  <si>
    <t>GB15987</t>
  </si>
  <si>
    <t>GB45774</t>
  </si>
  <si>
    <t xml:space="preserve"> FBgn0259141</t>
  </si>
  <si>
    <t>GB16060</t>
  </si>
  <si>
    <t>GB46759</t>
  </si>
  <si>
    <t xml:space="preserve"> FBgn0037736</t>
  </si>
  <si>
    <t>GB30209</t>
  </si>
  <si>
    <t>GB44159</t>
  </si>
  <si>
    <t>IG superfamily genes</t>
  </si>
  <si>
    <t>GB11717</t>
  </si>
  <si>
    <t>GB49260</t>
  </si>
  <si>
    <t xml:space="preserve"> FBgn0061354</t>
  </si>
  <si>
    <t>CTL1</t>
  </si>
  <si>
    <t>C-lectin domain</t>
  </si>
  <si>
    <t>GB11792</t>
  </si>
  <si>
    <t>GB55225</t>
  </si>
  <si>
    <t xml:space="preserve"> FBgn0001083</t>
  </si>
  <si>
    <t>CTL6</t>
  </si>
  <si>
    <t>GB11810</t>
  </si>
  <si>
    <t>GB44210</t>
  </si>
  <si>
    <t xml:space="preserve"> FBgn0037240</t>
  </si>
  <si>
    <t>CTL10</t>
  </si>
  <si>
    <t>GB13808</t>
  </si>
  <si>
    <t>GB43983</t>
  </si>
  <si>
    <t xml:space="preserve"> FBgn0030617</t>
  </si>
  <si>
    <t>CTL12</t>
  </si>
  <si>
    <t>GB14265</t>
  </si>
  <si>
    <t>GB45248</t>
  </si>
  <si>
    <t xml:space="preserve"> FBgn0032180</t>
  </si>
  <si>
    <t>CTL2</t>
  </si>
  <si>
    <t>GB14382</t>
  </si>
  <si>
    <t>GB51399</t>
  </si>
  <si>
    <t xml:space="preserve"> FBgn0013997</t>
  </si>
  <si>
    <t>CTL8</t>
  </si>
  <si>
    <t>GB14975</t>
  </si>
  <si>
    <t>GB52656</t>
  </si>
  <si>
    <t xml:space="preserve"> FBgn0031629</t>
  </si>
  <si>
    <t>CTL7</t>
  </si>
  <si>
    <t>GB15050</t>
  </si>
  <si>
    <t>GB47095</t>
  </si>
  <si>
    <t>CTL9</t>
  </si>
  <si>
    <t>GB17330</t>
  </si>
  <si>
    <t>GB40445</t>
  </si>
  <si>
    <t xml:space="preserve"> FBgn0031918</t>
  </si>
  <si>
    <t>CTL5</t>
  </si>
  <si>
    <t>GB18049</t>
  </si>
  <si>
    <t>GB46626</t>
  </si>
  <si>
    <t xml:space="preserve"> FBgn0035199</t>
  </si>
  <si>
    <t>CTL3</t>
  </si>
  <si>
    <t>GB19013</t>
  </si>
  <si>
    <t>GB43691</t>
  </si>
  <si>
    <t xml:space="preserve"> FBgn0038017</t>
  </si>
  <si>
    <t>CTL11</t>
  </si>
  <si>
    <t>GB20122</t>
  </si>
  <si>
    <t>GB47938</t>
  </si>
  <si>
    <t xml:space="preserve"> FBgn0031879</t>
  </si>
  <si>
    <t>CTL4</t>
  </si>
  <si>
    <t>GB10036</t>
  </si>
  <si>
    <t>GB47618</t>
  </si>
  <si>
    <t>FBgn0010385</t>
  </si>
  <si>
    <t>Defensin-2</t>
  </si>
  <si>
    <t>Antimicrobial peptide - AMP</t>
  </si>
  <si>
    <t>GB17538</t>
  </si>
  <si>
    <t>GB51223</t>
  </si>
  <si>
    <t>Hymenoptaecin</t>
  </si>
  <si>
    <t>GB17782</t>
  </si>
  <si>
    <t>GB47546</t>
  </si>
  <si>
    <t>Apidaecin</t>
  </si>
  <si>
    <t>GB18323</t>
  </si>
  <si>
    <t>GB47318</t>
  </si>
  <si>
    <t>abaecin</t>
  </si>
  <si>
    <t>GB19392</t>
  </si>
  <si>
    <t>GB41428</t>
  </si>
  <si>
    <t>Defensin-1</t>
  </si>
  <si>
    <t>GB19468</t>
  </si>
  <si>
    <t>GB53576</t>
  </si>
  <si>
    <t>apisimin</t>
  </si>
  <si>
    <t>GB10896</t>
  </si>
  <si>
    <t>GB53625</t>
  </si>
  <si>
    <t>FBgn0051997</t>
  </si>
  <si>
    <t>Vago</t>
  </si>
  <si>
    <t>Vago orthologue</t>
  </si>
  <si>
    <t>GB12654</t>
  </si>
  <si>
    <t>GB48208</t>
  </si>
  <si>
    <t>FBgn0262739</t>
  </si>
  <si>
    <t xml:space="preserve">AGO1 argonaute 1 </t>
  </si>
  <si>
    <t>RNAi</t>
  </si>
  <si>
    <t>GB19288</t>
  </si>
  <si>
    <t>GB48923</t>
  </si>
  <si>
    <t>FBgn0034246</t>
  </si>
  <si>
    <t>Dicer-2</t>
  </si>
  <si>
    <t>GB19389</t>
  </si>
  <si>
    <t>GB49909</t>
  </si>
  <si>
    <t>FBgn0250816</t>
  </si>
  <si>
    <t>argonaute 3</t>
  </si>
  <si>
    <t>Go term short name</t>
  </si>
  <si>
    <t>GB41469</t>
  </si>
  <si>
    <t>GB53152</t>
  </si>
  <si>
    <t>GB48005</t>
  </si>
  <si>
    <t>GB42606</t>
  </si>
  <si>
    <t>GB51376</t>
  </si>
  <si>
    <t>GB55452</t>
  </si>
  <si>
    <t>GB45254</t>
  </si>
  <si>
    <t>GB48370</t>
  </si>
  <si>
    <t>GB48854</t>
  </si>
  <si>
    <t>GB53043</t>
  </si>
  <si>
    <t>GB44116</t>
  </si>
  <si>
    <t>GB43191</t>
  </si>
  <si>
    <t>GB41856</t>
  </si>
  <si>
    <t>GB48669</t>
  </si>
  <si>
    <t>GB43248</t>
  </si>
  <si>
    <t>GB48667</t>
  </si>
  <si>
    <t>GB40775</t>
  </si>
  <si>
    <t>GB43892</t>
  </si>
  <si>
    <t>GB53174</t>
  </si>
  <si>
    <t>GB49491</t>
  </si>
  <si>
    <t>GB53611</t>
  </si>
  <si>
    <t>GB50414</t>
  </si>
  <si>
    <t>GB50795</t>
  </si>
  <si>
    <t>GB47998</t>
  </si>
  <si>
    <t>GB54957</t>
  </si>
  <si>
    <t>GB50643</t>
  </si>
  <si>
    <t>GB42016</t>
  </si>
  <si>
    <t>GB47928</t>
  </si>
  <si>
    <t>GB53401</t>
  </si>
  <si>
    <t>GB50923</t>
  </si>
  <si>
    <t>GB42853</t>
  </si>
  <si>
    <t>GB40457</t>
  </si>
  <si>
    <t>GB54389</t>
  </si>
  <si>
    <t>GB54216</t>
  </si>
  <si>
    <t>GB52644</t>
  </si>
  <si>
    <t>GB54842</t>
  </si>
  <si>
    <t>GB52729</t>
  </si>
  <si>
    <t>GB41304</t>
  </si>
  <si>
    <t>GB47572</t>
  </si>
  <si>
    <t>GB51999</t>
  </si>
  <si>
    <t>GB53173</t>
  </si>
  <si>
    <t>GB49155</t>
  </si>
  <si>
    <t>GB50039</t>
  </si>
  <si>
    <t>GB44144</t>
  </si>
  <si>
    <t>GB40207</t>
  </si>
  <si>
    <t>GB46801</t>
  </si>
  <si>
    <t>GB52739</t>
  </si>
  <si>
    <t>GB45284</t>
  </si>
  <si>
    <t>GB51287</t>
  </si>
  <si>
    <t>GB51284</t>
  </si>
  <si>
    <t>GB47882</t>
  </si>
  <si>
    <t>GB45150</t>
  </si>
  <si>
    <t>GB44433</t>
  </si>
  <si>
    <t>GB48061</t>
  </si>
  <si>
    <t>GB41338</t>
  </si>
  <si>
    <t>GB43198</t>
  </si>
  <si>
    <t>GB55421</t>
  </si>
  <si>
    <t>GB47542</t>
  </si>
  <si>
    <t>GB50090</t>
  </si>
  <si>
    <t>GB42431</t>
  </si>
  <si>
    <t>GB42845</t>
  </si>
  <si>
    <t>GB44967</t>
  </si>
  <si>
    <t>GB51506</t>
  </si>
  <si>
    <t>GB51623</t>
  </si>
  <si>
    <t>GB53230</t>
  </si>
  <si>
    <t>GB43135</t>
  </si>
  <si>
    <t>GB49240</t>
  </si>
  <si>
    <t>GB53314</t>
  </si>
  <si>
    <t>GB53359</t>
  </si>
  <si>
    <t>GB42690</t>
  </si>
  <si>
    <t>GB46030</t>
  </si>
  <si>
    <t>GB50121</t>
  </si>
  <si>
    <t>GB50282</t>
  </si>
  <si>
    <t>GB45548</t>
  </si>
  <si>
    <t>GB47876</t>
  </si>
  <si>
    <t>GB43280</t>
  </si>
  <si>
    <t>GB46564</t>
  </si>
  <si>
    <t>GB44218</t>
  </si>
  <si>
    <t>GB42422</t>
  </si>
  <si>
    <t>GB49813</t>
  </si>
  <si>
    <t>GB40697</t>
  </si>
  <si>
    <t>GB53115</t>
  </si>
  <si>
    <t>GB53119</t>
  </si>
  <si>
    <t>GB53114</t>
  </si>
  <si>
    <t>GB55295</t>
  </si>
  <si>
    <t>GB44296</t>
  </si>
  <si>
    <t>GB48454</t>
  </si>
  <si>
    <t>GB54112</t>
  </si>
  <si>
    <t>GB55891</t>
  </si>
  <si>
    <t>GB52662</t>
  </si>
  <si>
    <t>GB55568</t>
  </si>
  <si>
    <t>GB54446</t>
  </si>
  <si>
    <t>GB44311</t>
  </si>
  <si>
    <t>GB44879</t>
  </si>
  <si>
    <t>GB47007</t>
  </si>
  <si>
    <t>GB41769</t>
  </si>
  <si>
    <t>GB44063</t>
  </si>
  <si>
    <t>GB44960</t>
  </si>
  <si>
    <t>GB51068</t>
  </si>
  <si>
    <t>GB42604</t>
  </si>
  <si>
    <t>GB44203</t>
  </si>
  <si>
    <t>GB50763</t>
  </si>
  <si>
    <t>GB40785</t>
  </si>
  <si>
    <t>GB47767</t>
  </si>
  <si>
    <t>GB42079</t>
  </si>
  <si>
    <t>GB45666</t>
  </si>
  <si>
    <t>GB46727</t>
  </si>
  <si>
    <t>GB51221</t>
  </si>
  <si>
    <t>GB45183</t>
  </si>
  <si>
    <t>GB42112</t>
  </si>
  <si>
    <t>GB53708</t>
  </si>
  <si>
    <t>GB51866</t>
  </si>
  <si>
    <t>GB44673</t>
  </si>
  <si>
    <t>GB53958</t>
  </si>
  <si>
    <t>GB49139</t>
  </si>
  <si>
    <t>GB48638</t>
  </si>
  <si>
    <t>GB52790</t>
  </si>
  <si>
    <t>GB40500</t>
  </si>
  <si>
    <t>GB41028</t>
  </si>
  <si>
    <t>GB52736</t>
  </si>
  <si>
    <t>GB49306</t>
  </si>
  <si>
    <t>GB51086</t>
  </si>
  <si>
    <t>GB50601</t>
  </si>
  <si>
    <t>GB55009</t>
  </si>
  <si>
    <t>GB54956</t>
  </si>
  <si>
    <t>GB53183</t>
  </si>
  <si>
    <t>GB47277</t>
  </si>
  <si>
    <t>GB45167</t>
  </si>
  <si>
    <t>GB44303</t>
  </si>
  <si>
    <t>GB43302</t>
  </si>
  <si>
    <t>GB50947</t>
  </si>
  <si>
    <t>GB51542</t>
  </si>
  <si>
    <t>GB54971</t>
  </si>
  <si>
    <t>GB54533</t>
  </si>
  <si>
    <t>GB41598</t>
  </si>
  <si>
    <t>GB45181</t>
  </si>
  <si>
    <t>GB50083</t>
  </si>
  <si>
    <t>GB48136</t>
  </si>
  <si>
    <t>GB48414</t>
  </si>
  <si>
    <t>GB45157</t>
  </si>
  <si>
    <t>GB56009</t>
  </si>
  <si>
    <t>GB42781</t>
  </si>
  <si>
    <t>GB44440</t>
  </si>
  <si>
    <t>GB47469</t>
  </si>
  <si>
    <t>GB51060</t>
  </si>
  <si>
    <t>GB41643</t>
  </si>
  <si>
    <t>GB48271</t>
  </si>
  <si>
    <t>GB44636</t>
  </si>
  <si>
    <t>GB46879</t>
  </si>
  <si>
    <t>GB44726</t>
  </si>
  <si>
    <t>GB53939</t>
  </si>
  <si>
    <t>GB45446</t>
  </si>
  <si>
    <t>GB46255</t>
  </si>
  <si>
    <t>GB46532</t>
  </si>
  <si>
    <t>GB43580</t>
  </si>
  <si>
    <t>GB46697</t>
  </si>
  <si>
    <t>GB54609</t>
  </si>
  <si>
    <t>GB44742</t>
  </si>
  <si>
    <t>GB46142</t>
  </si>
  <si>
    <t>GB54316</t>
  </si>
  <si>
    <t>GB44271</t>
  </si>
  <si>
    <t>GB46896</t>
  </si>
  <si>
    <t>GB41208</t>
  </si>
  <si>
    <t>GB40336</t>
  </si>
  <si>
    <t>GB53068</t>
  </si>
  <si>
    <t>GB51847</t>
  </si>
  <si>
    <t>GB42495</t>
  </si>
  <si>
    <t>GB42581</t>
  </si>
  <si>
    <t>GB46297</t>
  </si>
  <si>
    <t>GB45957</t>
  </si>
  <si>
    <t>GB52920</t>
  </si>
  <si>
    <t>GB46310</t>
  </si>
  <si>
    <t>GB50453</t>
  </si>
  <si>
    <t>GB48823</t>
  </si>
  <si>
    <t>GB45553</t>
  </si>
  <si>
    <t>GB46311</t>
  </si>
  <si>
    <t>GB43670</t>
  </si>
  <si>
    <t>GB52824</t>
  </si>
  <si>
    <t>GB47903</t>
  </si>
  <si>
    <t>GB42612</t>
  </si>
  <si>
    <t>GB48981</t>
  </si>
  <si>
    <t>GB50438</t>
  </si>
  <si>
    <t>GB52161</t>
  </si>
  <si>
    <t>GB48832</t>
  </si>
  <si>
    <t>GB48831</t>
  </si>
  <si>
    <t>GB40299</t>
  </si>
  <si>
    <t>GB40566</t>
  </si>
  <si>
    <t>GB42585</t>
  </si>
  <si>
    <t>GB54622</t>
  </si>
  <si>
    <t>GB52115</t>
  </si>
  <si>
    <t>GB53338</t>
  </si>
  <si>
    <t>GB49399</t>
  </si>
  <si>
    <t>GB49413</t>
  </si>
  <si>
    <t>GB43823</t>
  </si>
  <si>
    <t>GB55547</t>
  </si>
  <si>
    <t>GB52324</t>
  </si>
  <si>
    <t>GB52326</t>
  </si>
  <si>
    <t>GB40203</t>
  </si>
  <si>
    <t>GB55652</t>
  </si>
  <si>
    <t>GB53104</t>
  </si>
  <si>
    <t>GB43633</t>
  </si>
  <si>
    <t>GB45155</t>
  </si>
  <si>
    <t>GB48175</t>
  </si>
  <si>
    <t>GB54765</t>
  </si>
  <si>
    <t>GB46015</t>
  </si>
  <si>
    <t>GB47901</t>
  </si>
  <si>
    <t>GB47752</t>
  </si>
  <si>
    <t>GB54743</t>
  </si>
  <si>
    <t>GB53709</t>
  </si>
  <si>
    <t>GB42898</t>
  </si>
  <si>
    <t>GB47885</t>
  </si>
  <si>
    <t>GB43693</t>
  </si>
  <si>
    <t>GB46062</t>
  </si>
  <si>
    <t>GB44513</t>
  </si>
  <si>
    <t>GB47270</t>
  </si>
  <si>
    <t>GB52023</t>
  </si>
  <si>
    <t>GB51383</t>
  </si>
  <si>
    <t>GB49876</t>
  </si>
  <si>
    <t>GB40287</t>
  </si>
  <si>
    <t>GB45746</t>
  </si>
  <si>
    <t>GB49892</t>
  </si>
  <si>
    <t>GB49887</t>
  </si>
  <si>
    <t>GB49885</t>
  </si>
  <si>
    <t>GB49894</t>
  </si>
  <si>
    <t>GB49878</t>
  </si>
  <si>
    <t>GB48993</t>
  </si>
  <si>
    <t>GB47279</t>
  </si>
  <si>
    <t>GB46814</t>
  </si>
  <si>
    <t>GB43713</t>
  </si>
  <si>
    <t>GB40089</t>
  </si>
  <si>
    <t>GB50250</t>
  </si>
  <si>
    <t>GB46266</t>
  </si>
  <si>
    <t>GB51897</t>
  </si>
  <si>
    <t>GB48966</t>
  </si>
  <si>
    <t>GB49977</t>
  </si>
  <si>
    <t>GB45972</t>
  </si>
  <si>
    <t>GB42106</t>
  </si>
  <si>
    <t>GB53136</t>
  </si>
  <si>
    <t>GB42487</t>
  </si>
  <si>
    <t>GB43448</t>
  </si>
  <si>
    <t>GB48665</t>
  </si>
  <si>
    <t>GB49535</t>
  </si>
  <si>
    <t>GB48002</t>
  </si>
  <si>
    <t>GB50997</t>
  </si>
  <si>
    <t>GB55495</t>
  </si>
  <si>
    <t>GB45360</t>
  </si>
  <si>
    <t>GB44682</t>
  </si>
  <si>
    <t>GB48408</t>
  </si>
  <si>
    <t>GB44934</t>
  </si>
  <si>
    <t>GB55902</t>
  </si>
  <si>
    <t>GB50604</t>
  </si>
  <si>
    <t>GB47589</t>
  </si>
  <si>
    <t>GB50652</t>
  </si>
  <si>
    <t>GB45761</t>
  </si>
  <si>
    <t>GB45318</t>
  </si>
  <si>
    <t>GB51063</t>
  </si>
  <si>
    <t>GB48434</t>
  </si>
  <si>
    <t>GB52345</t>
  </si>
  <si>
    <t>GB45046</t>
  </si>
  <si>
    <t>GB48243</t>
  </si>
  <si>
    <t>GB52164</t>
  </si>
  <si>
    <t>GB53271</t>
  </si>
  <si>
    <t>GB44082</t>
  </si>
  <si>
    <t>GB55381</t>
  </si>
  <si>
    <t>GB51635</t>
  </si>
  <si>
    <t>GB43403</t>
  </si>
  <si>
    <t>GB52346</t>
  </si>
  <si>
    <t>GB51551</t>
  </si>
  <si>
    <t>GB53881</t>
  </si>
  <si>
    <t>GB46479</t>
  </si>
  <si>
    <t>GB47539</t>
  </si>
  <si>
    <t>GB43173</t>
  </si>
  <si>
    <t>GB53565</t>
  </si>
  <si>
    <t>GB54885</t>
  </si>
  <si>
    <t>GB44782</t>
  </si>
  <si>
    <t>GB43105</t>
  </si>
  <si>
    <t>GB49083</t>
  </si>
  <si>
    <t>GB48367</t>
  </si>
  <si>
    <t>GB41446</t>
  </si>
  <si>
    <t>GB41604</t>
  </si>
  <si>
    <t>GB48028</t>
  </si>
  <si>
    <t>GB54279</t>
  </si>
  <si>
    <t>GB52614</t>
  </si>
  <si>
    <t>GB51968</t>
  </si>
  <si>
    <t>GB53374</t>
  </si>
  <si>
    <t>GB46022</t>
  </si>
  <si>
    <t>GB44464</t>
  </si>
  <si>
    <t>GB45820</t>
  </si>
  <si>
    <t>GB42929</t>
  </si>
  <si>
    <t>GB44462</t>
  </si>
  <si>
    <t>GB47610</t>
  </si>
  <si>
    <t>GB53749</t>
  </si>
  <si>
    <t>GB51206</t>
  </si>
  <si>
    <t>GB49841</t>
  </si>
  <si>
    <t>GB50636</t>
  </si>
  <si>
    <t>GB41227</t>
  </si>
  <si>
    <t>GB41203</t>
  </si>
  <si>
    <t>GB41946</t>
  </si>
  <si>
    <t>GB52854</t>
  </si>
  <si>
    <t>GB40901</t>
  </si>
  <si>
    <t>GB43480</t>
  </si>
  <si>
    <t>GB45850</t>
  </si>
  <si>
    <t>GB40461</t>
  </si>
  <si>
    <t>GB46492</t>
  </si>
  <si>
    <t>GB41583</t>
  </si>
  <si>
    <t>GB51095</t>
  </si>
  <si>
    <t>GB40673</t>
  </si>
  <si>
    <t>GB44824</t>
  </si>
  <si>
    <t>GB40778</t>
  </si>
  <si>
    <t>GB47022</t>
  </si>
  <si>
    <t>GB51226</t>
  </si>
  <si>
    <t>GB50193</t>
  </si>
  <si>
    <t>GB49934</t>
  </si>
  <si>
    <t>GB44830</t>
  </si>
  <si>
    <t>GB43266</t>
  </si>
  <si>
    <t>GB53190</t>
  </si>
  <si>
    <t>GB43953</t>
  </si>
  <si>
    <t>GB46369</t>
  </si>
  <si>
    <t>GB45077</t>
  </si>
  <si>
    <t>GB43479</t>
  </si>
  <si>
    <t>GB40554</t>
  </si>
  <si>
    <t>GB42872</t>
  </si>
  <si>
    <t>GB54386</t>
  </si>
  <si>
    <t>GB40098</t>
  </si>
  <si>
    <t>GB46681</t>
  </si>
  <si>
    <t>GB49026</t>
  </si>
  <si>
    <t>GB45651</t>
  </si>
  <si>
    <t>GB51356</t>
  </si>
  <si>
    <t>GB49890</t>
  </si>
  <si>
    <t>GB48784</t>
  </si>
  <si>
    <t>GB42894</t>
  </si>
  <si>
    <t>GB43623</t>
  </si>
  <si>
    <t>GB46186</t>
  </si>
  <si>
    <t>GB48330</t>
  </si>
  <si>
    <t>GB48363</t>
  </si>
  <si>
    <t>GB47808</t>
  </si>
  <si>
    <t>GB48350</t>
  </si>
  <si>
    <t>GB43437</t>
  </si>
  <si>
    <t>GB55237</t>
  </si>
  <si>
    <t>GB40873</t>
  </si>
  <si>
    <t>GB45528</t>
  </si>
  <si>
    <t>GB42359</t>
  </si>
  <si>
    <t>GB50548</t>
  </si>
  <si>
    <t>GB49952</t>
  </si>
  <si>
    <t>GB54468</t>
  </si>
  <si>
    <t>GB45049</t>
  </si>
  <si>
    <t>GB42977</t>
  </si>
  <si>
    <t>GB52473</t>
  </si>
  <si>
    <t>GB46537</t>
  </si>
  <si>
    <t>GB42757</t>
  </si>
  <si>
    <t>GB50411</t>
  </si>
  <si>
    <t>GB54700</t>
  </si>
  <si>
    <t>GB40867</t>
  </si>
  <si>
    <t>GB54342</t>
  </si>
  <si>
    <t>GB48009</t>
  </si>
  <si>
    <t>GB49222</t>
  </si>
  <si>
    <t>GB44595</t>
  </si>
  <si>
    <t>GB49158</t>
  </si>
  <si>
    <t>GB42698</t>
  </si>
  <si>
    <t>GB49540</t>
  </si>
  <si>
    <t>GB43223</t>
  </si>
  <si>
    <t>GB47514</t>
  </si>
  <si>
    <t>GB45973</t>
  </si>
  <si>
    <t>GB44037</t>
  </si>
  <si>
    <t>GB48423</t>
  </si>
  <si>
    <t>GB41669</t>
  </si>
  <si>
    <t>GB51299</t>
  </si>
  <si>
    <t>GB46696</t>
  </si>
  <si>
    <t>GB40016</t>
  </si>
  <si>
    <t>GB55916</t>
  </si>
  <si>
    <t>GB47217</t>
  </si>
  <si>
    <t>GB47571</t>
  </si>
  <si>
    <t>GB48252</t>
  </si>
  <si>
    <t>GB50513</t>
  </si>
  <si>
    <t>GB45923</t>
  </si>
  <si>
    <t>GB45391</t>
  </si>
  <si>
    <t>GB47599</t>
  </si>
  <si>
    <t>GB40095</t>
  </si>
  <si>
    <t>GB47348</t>
  </si>
  <si>
    <t>GB54141</t>
  </si>
  <si>
    <t>GB55485</t>
  </si>
  <si>
    <t>GB50877</t>
  </si>
  <si>
    <t>GB50192</t>
  </si>
  <si>
    <t>GB42577</t>
  </si>
  <si>
    <t>GB54467</t>
  </si>
  <si>
    <t>GB55012</t>
  </si>
  <si>
    <t>GB45443</t>
  </si>
  <si>
    <t>GB45624</t>
  </si>
  <si>
    <t>GB46495</t>
  </si>
  <si>
    <t>GB55465</t>
  </si>
  <si>
    <t>GB41898</t>
  </si>
  <si>
    <t>GB48816</t>
  </si>
  <si>
    <t>GB46569</t>
  </si>
  <si>
    <t>GB47440</t>
  </si>
  <si>
    <t>GB47551</t>
  </si>
  <si>
    <t>GB55036</t>
  </si>
  <si>
    <t>GB52195</t>
  </si>
  <si>
    <t>GB52797</t>
  </si>
  <si>
    <t>GB42674</t>
  </si>
  <si>
    <t>GB49105</t>
  </si>
  <si>
    <t>GB46257</t>
  </si>
  <si>
    <t>GB41358</t>
  </si>
  <si>
    <t>GB49932</t>
  </si>
  <si>
    <t>GB47462</t>
  </si>
  <si>
    <t>GB49785</t>
  </si>
  <si>
    <t>GB46763</t>
  </si>
  <si>
    <t>GB53002</t>
  </si>
  <si>
    <t>GB53613</t>
  </si>
  <si>
    <t>GB40460</t>
  </si>
  <si>
    <t>GB48059</t>
  </si>
  <si>
    <t>GB53949</t>
  </si>
  <si>
    <t>GB52028</t>
  </si>
  <si>
    <t>GB47103</t>
  </si>
  <si>
    <t>GB51231</t>
  </si>
  <si>
    <t>GB49646</t>
  </si>
  <si>
    <t>GB46247</t>
  </si>
  <si>
    <t>GB44941</t>
  </si>
  <si>
    <t>GB45924</t>
  </si>
  <si>
    <t>GB53171</t>
  </si>
  <si>
    <t>GB52994</t>
  </si>
  <si>
    <t>GB55322</t>
  </si>
  <si>
    <t>GB44124</t>
  </si>
  <si>
    <t>GB43265</t>
  </si>
  <si>
    <t>GB53336</t>
  </si>
  <si>
    <t>GB44307</t>
  </si>
  <si>
    <t>GB41199</t>
  </si>
  <si>
    <t>GB55544</t>
  </si>
  <si>
    <t>GB44544</t>
  </si>
  <si>
    <t>GB53756</t>
  </si>
  <si>
    <t>GB44615</t>
  </si>
  <si>
    <t>GB46322</t>
  </si>
  <si>
    <t>GB40094</t>
  </si>
  <si>
    <t>GB46500</t>
  </si>
  <si>
    <t>GB41865</t>
  </si>
  <si>
    <t>GB55700</t>
  </si>
  <si>
    <t>GB44516</t>
  </si>
  <si>
    <t>GB55405</t>
  </si>
  <si>
    <t>GB49380</t>
  </si>
  <si>
    <t>GB47608</t>
  </si>
  <si>
    <t>GB52213</t>
  </si>
  <si>
    <t>GB53011</t>
  </si>
  <si>
    <t>GB48924</t>
  </si>
  <si>
    <t>GB45562</t>
  </si>
  <si>
    <t>GB40746</t>
  </si>
  <si>
    <t>GB51916</t>
  </si>
  <si>
    <t>GB40119</t>
  </si>
  <si>
    <t>GB49757</t>
  </si>
  <si>
    <t>GB46736</t>
  </si>
  <si>
    <t>GB51964</t>
  </si>
  <si>
    <t>GB53086</t>
  </si>
  <si>
    <t>GB43478</t>
  </si>
  <si>
    <t>GB47020</t>
  </si>
  <si>
    <t>GB52576</t>
  </si>
  <si>
    <t>GB43731</t>
  </si>
  <si>
    <t>GB43708</t>
  </si>
  <si>
    <t>GB52500</t>
  </si>
  <si>
    <t>GB55512</t>
  </si>
  <si>
    <t>GB53621</t>
  </si>
  <si>
    <t>GB53622</t>
  </si>
  <si>
    <t>GB53623</t>
  </si>
  <si>
    <t>GB53624</t>
  </si>
  <si>
    <t>GB52427</t>
  </si>
  <si>
    <t>GB48177</t>
  </si>
  <si>
    <t>GB51863</t>
  </si>
  <si>
    <t>GB50259</t>
  </si>
  <si>
    <t>GB49908</t>
  </si>
  <si>
    <t>GB40150</t>
  </si>
  <si>
    <t>GB42568</t>
  </si>
  <si>
    <t>GB40671</t>
  </si>
  <si>
    <t>GB51000</t>
  </si>
  <si>
    <t>GB49621</t>
  </si>
  <si>
    <t>GB42984</t>
  </si>
  <si>
    <t>GB48481</t>
  </si>
  <si>
    <t>GB49131</t>
  </si>
  <si>
    <t>GB49239</t>
  </si>
  <si>
    <t>GB53009</t>
  </si>
  <si>
    <t>GB47627</t>
  </si>
  <si>
    <t>GB53020</t>
  </si>
  <si>
    <t>GB45413</t>
  </si>
  <si>
    <t>GB40614</t>
  </si>
  <si>
    <t>GB51812</t>
  </si>
  <si>
    <t>GB51821</t>
  </si>
  <si>
    <t>GB43007</t>
  </si>
  <si>
    <t>GB43006</t>
  </si>
  <si>
    <t>GB43005</t>
  </si>
  <si>
    <t>GB50023</t>
  </si>
  <si>
    <t>GB53768</t>
  </si>
  <si>
    <t>GB51813</t>
  </si>
  <si>
    <t>GB51814</t>
  </si>
  <si>
    <t>GB51815</t>
  </si>
  <si>
    <t>GB51816</t>
  </si>
  <si>
    <t>GB51817</t>
  </si>
  <si>
    <t>GB51818</t>
  </si>
  <si>
    <t>GB51820</t>
  </si>
  <si>
    <t>GB53426</t>
  </si>
  <si>
    <t>GB49273</t>
  </si>
  <si>
    <t>GB55590</t>
  </si>
  <si>
    <t>GB50011</t>
  </si>
  <si>
    <t>GB53199</t>
  </si>
  <si>
    <t>GB50902</t>
  </si>
  <si>
    <t>GB43154</t>
  </si>
  <si>
    <t>GB51198</t>
  </si>
  <si>
    <t>GB54918</t>
  </si>
  <si>
    <t>GB41756</t>
  </si>
  <si>
    <t>GB41079</t>
  </si>
  <si>
    <t>GB50672</t>
  </si>
  <si>
    <t>GB40955</t>
  </si>
  <si>
    <t>GB45193</t>
  </si>
  <si>
    <t>GB41651</t>
  </si>
  <si>
    <t>GB55434</t>
  </si>
  <si>
    <t>GB40017</t>
  </si>
  <si>
    <t>GB42458</t>
  </si>
  <si>
    <t>GB49534</t>
  </si>
  <si>
    <t>GB54655</t>
  </si>
  <si>
    <t>GB45638</t>
  </si>
  <si>
    <t>GB53245</t>
  </si>
  <si>
    <t>GB46378</t>
  </si>
  <si>
    <t>GB45220</t>
  </si>
  <si>
    <t>GB40839</t>
  </si>
  <si>
    <t>GB44548</t>
  </si>
  <si>
    <t>GB45272</t>
  </si>
  <si>
    <t>GB45377</t>
  </si>
  <si>
    <t>GB47694</t>
  </si>
  <si>
    <t>GB43543</t>
  </si>
  <si>
    <t>GB53857</t>
  </si>
  <si>
    <t>GB40980</t>
  </si>
  <si>
    <t>GB42835</t>
  </si>
  <si>
    <t>GB45905</t>
  </si>
  <si>
    <t>GB52080</t>
  </si>
  <si>
    <t>GB41305</t>
  </si>
  <si>
    <t>GB43483</t>
  </si>
  <si>
    <t>GB41134</t>
  </si>
  <si>
    <t>GB46120</t>
  </si>
  <si>
    <t>GB50897</t>
  </si>
  <si>
    <t>GB41388</t>
  </si>
  <si>
    <t>GB51749</t>
  </si>
  <si>
    <t>GB44499</t>
  </si>
  <si>
    <t>GB44014</t>
  </si>
  <si>
    <t>GB41360</t>
  </si>
  <si>
    <t>GB40382</t>
  </si>
  <si>
    <t>GB53324</t>
  </si>
  <si>
    <t>GB40809</t>
  </si>
  <si>
    <t>GB41863</t>
  </si>
  <si>
    <t>GB52314</t>
  </si>
  <si>
    <t>GB46012</t>
  </si>
  <si>
    <t>GB50198</t>
  </si>
  <si>
    <t>GB52955</t>
  </si>
  <si>
    <t>GB41663</t>
  </si>
  <si>
    <t>GB45288</t>
  </si>
  <si>
    <t>GB50265</t>
  </si>
  <si>
    <t>GB44803</t>
  </si>
  <si>
    <t>GB51243</t>
  </si>
  <si>
    <t>GB48905</t>
  </si>
  <si>
    <t>GB49545</t>
  </si>
  <si>
    <t>GB42961</t>
  </si>
  <si>
    <t>GB49614</t>
  </si>
  <si>
    <t>GB48672</t>
  </si>
  <si>
    <t>GB53389</t>
  </si>
  <si>
    <t>GB47478</t>
  </si>
  <si>
    <t>GB48634</t>
  </si>
  <si>
    <t>GB52953</t>
  </si>
  <si>
    <t>GB47799</t>
  </si>
  <si>
    <t>GB53438</t>
  </si>
  <si>
    <t>GB43234</t>
  </si>
  <si>
    <t>GB42847</t>
  </si>
  <si>
    <t>GB45114</t>
  </si>
  <si>
    <t>GB52252</t>
  </si>
  <si>
    <t>GB51697</t>
  </si>
  <si>
    <t>GB45351</t>
  </si>
  <si>
    <t>GB54549</t>
  </si>
  <si>
    <t>GB43247</t>
  </si>
  <si>
    <t>GB52436</t>
  </si>
  <si>
    <t>GB44009</t>
  </si>
  <si>
    <t>GB43894</t>
  </si>
  <si>
    <t>GB47379</t>
  </si>
  <si>
    <t>GB50246</t>
  </si>
  <si>
    <t>GB44996</t>
  </si>
  <si>
    <t>GB51698</t>
  </si>
  <si>
    <t>GB51696</t>
  </si>
  <si>
    <t>GB48425</t>
  </si>
  <si>
    <t>GB55015</t>
  </si>
  <si>
    <t>GB43411</t>
  </si>
  <si>
    <t>GB43303</t>
  </si>
  <si>
    <t>GB50822</t>
  </si>
  <si>
    <t>GB50622</t>
  </si>
  <si>
    <t>GB55090</t>
  </si>
  <si>
    <t>GB51591</t>
  </si>
  <si>
    <t>GB44420</t>
  </si>
  <si>
    <t>GB54214</t>
  </si>
  <si>
    <t>GB49250</t>
  </si>
  <si>
    <t>GB40074</t>
  </si>
  <si>
    <t>GB45414</t>
  </si>
  <si>
    <t>GB47037</t>
  </si>
  <si>
    <t>GB47513</t>
  </si>
  <si>
    <t>GB49738</t>
  </si>
  <si>
    <t>GB52340</t>
  </si>
  <si>
    <t>GB52904</t>
  </si>
  <si>
    <t>GB54140</t>
  </si>
  <si>
    <t>GB47193</t>
  </si>
  <si>
    <t>GB41214</t>
  </si>
  <si>
    <t>GB47229</t>
  </si>
  <si>
    <t>GB42805</t>
  </si>
  <si>
    <t>GB49117</t>
  </si>
  <si>
    <t>GB40866</t>
  </si>
  <si>
    <t>GB42297</t>
  </si>
  <si>
    <t>GB50730</t>
  </si>
  <si>
    <t>GB52628</t>
  </si>
  <si>
    <t>GB40976</t>
  </si>
  <si>
    <t>GB52918</t>
  </si>
  <si>
    <t>GB53831</t>
  </si>
  <si>
    <t>GB53847</t>
  </si>
  <si>
    <t>GB42024</t>
  </si>
  <si>
    <t>GB51120</t>
  </si>
  <si>
    <t>GB49188</t>
  </si>
  <si>
    <t>GB47243</t>
  </si>
  <si>
    <t>GB43560</t>
  </si>
  <si>
    <t>GB55913</t>
  </si>
  <si>
    <t>GB44176</t>
  </si>
  <si>
    <t>GB48949</t>
  </si>
  <si>
    <t>GB53353</t>
  </si>
  <si>
    <t>GB50423</t>
  </si>
  <si>
    <t>GB49911</t>
  </si>
  <si>
    <t>GB45255</t>
  </si>
  <si>
    <t>GB40818</t>
  </si>
  <si>
    <t>GB45258</t>
  </si>
  <si>
    <t>GB52056</t>
  </si>
  <si>
    <t>GB43504</t>
  </si>
  <si>
    <t>GB55425</t>
  </si>
  <si>
    <t>GB45315</t>
  </si>
  <si>
    <t>GB46202</t>
  </si>
  <si>
    <t>GB51125</t>
  </si>
  <si>
    <t>GB46245</t>
  </si>
  <si>
    <t>GB42313</t>
  </si>
  <si>
    <t>GB43168</t>
  </si>
  <si>
    <t>GB48772</t>
  </si>
  <si>
    <t>GB55492</t>
  </si>
  <si>
    <t>GB46920</t>
  </si>
  <si>
    <t>GB49325</t>
  </si>
  <si>
    <t>GB46583</t>
  </si>
  <si>
    <t>GB48492</t>
  </si>
  <si>
    <t>GB40565</t>
  </si>
  <si>
    <t>GB42496</t>
  </si>
  <si>
    <t>GB51719</t>
  </si>
  <si>
    <t>GB53755</t>
  </si>
  <si>
    <t>GB54338</t>
  </si>
  <si>
    <t>GB48030</t>
  </si>
  <si>
    <t>GB49285</t>
  </si>
  <si>
    <t>GB40075</t>
  </si>
  <si>
    <t>GB49637</t>
  </si>
  <si>
    <t>GB53180</t>
  </si>
  <si>
    <t>GB55967</t>
  </si>
  <si>
    <t>GB47281</t>
  </si>
  <si>
    <t>GB52331</t>
  </si>
  <si>
    <t>GB48727</t>
  </si>
  <si>
    <t>GB41483</t>
  </si>
  <si>
    <t>GB55373</t>
  </si>
  <si>
    <t>GB45542</t>
  </si>
  <si>
    <t>GB49680</t>
  </si>
  <si>
    <t>GB47970</t>
  </si>
  <si>
    <t>GB43306</t>
  </si>
  <si>
    <t>GB48697</t>
  </si>
  <si>
    <t>GB49960</t>
  </si>
  <si>
    <t>GB54110</t>
  </si>
  <si>
    <t>GB55960</t>
  </si>
  <si>
    <t>GB53880</t>
  </si>
  <si>
    <t>GB47724</t>
  </si>
  <si>
    <t>GB49450</t>
  </si>
  <si>
    <t>GB40548</t>
  </si>
  <si>
    <t>GB50006</t>
  </si>
  <si>
    <t>GB53742</t>
  </si>
  <si>
    <t>GB54292</t>
  </si>
  <si>
    <t>GB44040</t>
  </si>
  <si>
    <t>GB44435</t>
  </si>
  <si>
    <t>GB41259</t>
  </si>
  <si>
    <t>GB46438</t>
  </si>
  <si>
    <t>GB40273</t>
  </si>
  <si>
    <t>GB40202</t>
  </si>
  <si>
    <t>GB48598</t>
  </si>
  <si>
    <t>GB55613</t>
  </si>
  <si>
    <t>GB52257</t>
  </si>
  <si>
    <t>GB48691</t>
  </si>
  <si>
    <t>GB49445</t>
  </si>
  <si>
    <t>GB50427</t>
  </si>
  <si>
    <t>GB40836</t>
  </si>
  <si>
    <t>GB43513</t>
  </si>
  <si>
    <t>GB50301</t>
  </si>
  <si>
    <t>GB48796</t>
  </si>
  <si>
    <t>GB44745</t>
  </si>
  <si>
    <t>GB54923</t>
  </si>
  <si>
    <t>GB56028</t>
  </si>
  <si>
    <t>GB54881</t>
  </si>
  <si>
    <t>GB48468</t>
  </si>
  <si>
    <t>GB54223</t>
  </si>
  <si>
    <t>GB45416</t>
  </si>
  <si>
    <t>GB40271</t>
  </si>
  <si>
    <t>GB50374</t>
  </si>
  <si>
    <t>GB42589</t>
  </si>
  <si>
    <t>GB48599</t>
  </si>
  <si>
    <t>GB41622</t>
  </si>
  <si>
    <t>GB45224</t>
  </si>
  <si>
    <t>GB43941</t>
  </si>
  <si>
    <t>GB49444</t>
  </si>
  <si>
    <t>GB46023</t>
  </si>
  <si>
    <t>GB50444</t>
  </si>
  <si>
    <t>GB40761</t>
  </si>
  <si>
    <t>GB53327</t>
  </si>
  <si>
    <t>GB45908</t>
  </si>
  <si>
    <t>GB44992</t>
  </si>
  <si>
    <t>GB43404</t>
  </si>
  <si>
    <t>GB54554</t>
  </si>
  <si>
    <t>GB41618</t>
  </si>
  <si>
    <t>GB45229</t>
  </si>
  <si>
    <t>GB44932</t>
  </si>
  <si>
    <t>GB55958</t>
  </si>
  <si>
    <t>GB42903</t>
  </si>
  <si>
    <t>GB48342</t>
  </si>
  <si>
    <t>GB50277</t>
  </si>
  <si>
    <t>GB52685</t>
  </si>
  <si>
    <t>GB50295</t>
  </si>
  <si>
    <t>GB54794</t>
  </si>
  <si>
    <t>GB52902</t>
  </si>
  <si>
    <t>GB48619</t>
  </si>
  <si>
    <t>GB49500</t>
  </si>
  <si>
    <t>GB49982</t>
  </si>
  <si>
    <t>GB43501</t>
  </si>
  <si>
    <t>GB52806</t>
  </si>
  <si>
    <t>GB49354</t>
  </si>
  <si>
    <t>GB51185</t>
  </si>
  <si>
    <t>GB55851</t>
  </si>
  <si>
    <t>GB54153</t>
  </si>
  <si>
    <t>GB48948</t>
  </si>
  <si>
    <t>GB40187</t>
  </si>
  <si>
    <t>GB50647</t>
  </si>
  <si>
    <t>GB50777</t>
  </si>
  <si>
    <t>GB41731</t>
  </si>
  <si>
    <t>GB52938</t>
  </si>
  <si>
    <t>GB55617</t>
  </si>
  <si>
    <t>GB51566</t>
  </si>
  <si>
    <t>GB41391</t>
  </si>
  <si>
    <t>GB43299</t>
  </si>
  <si>
    <t>GB49355</t>
  </si>
  <si>
    <t>GB54813</t>
  </si>
  <si>
    <t>GB46984</t>
  </si>
  <si>
    <t>GB42787</t>
  </si>
  <si>
    <t>GB55918</t>
  </si>
  <si>
    <t>GB50166</t>
  </si>
  <si>
    <t>GB43230</t>
  </si>
  <si>
    <t>GB40184</t>
  </si>
  <si>
    <t>GB52448</t>
  </si>
  <si>
    <t>GB44925</t>
  </si>
  <si>
    <t>GB44563</t>
  </si>
  <si>
    <t>GB55191</t>
  </si>
  <si>
    <t>GB55743</t>
  </si>
  <si>
    <t>GB40740</t>
  </si>
  <si>
    <t>GB42492</t>
  </si>
  <si>
    <t>GB52259</t>
  </si>
  <si>
    <t>GB40270</t>
  </si>
  <si>
    <t>GB41160</t>
  </si>
  <si>
    <t>GB43409</t>
  </si>
  <si>
    <t>GB50737</t>
  </si>
  <si>
    <t>GB40859</t>
  </si>
  <si>
    <t>GB41458</t>
  </si>
  <si>
    <t>GB41265</t>
  </si>
  <si>
    <t>GB45426</t>
  </si>
  <si>
    <t>GB47191</t>
  </si>
  <si>
    <t>GB54569</t>
  </si>
  <si>
    <t>GB53420</t>
  </si>
  <si>
    <t>GB52282</t>
  </si>
  <si>
    <t>GB50466</t>
  </si>
  <si>
    <t>GB41206</t>
  </si>
  <si>
    <t>GB46637</t>
  </si>
  <si>
    <t>GB40691</t>
  </si>
  <si>
    <t>GB41744</t>
  </si>
  <si>
    <t>GB47179</t>
  </si>
  <si>
    <t>GB54572</t>
  </si>
  <si>
    <t>GB52591</t>
  </si>
  <si>
    <t>GB55923</t>
  </si>
  <si>
    <t>GB45612</t>
  </si>
  <si>
    <t>GB51126</t>
  </si>
  <si>
    <t>GB53500</t>
  </si>
  <si>
    <t>GB46060</t>
  </si>
  <si>
    <t>GB41745</t>
  </si>
  <si>
    <t>GB52460</t>
  </si>
  <si>
    <t>GB41378</t>
  </si>
  <si>
    <t>GB52601</t>
  </si>
  <si>
    <t>GB50168</t>
  </si>
  <si>
    <t>GB44181</t>
  </si>
  <si>
    <t>GB44685</t>
  </si>
  <si>
    <t>GB55263</t>
  </si>
  <si>
    <t>GB50610</t>
  </si>
  <si>
    <t>GB44876</t>
  </si>
  <si>
    <t>GB52009</t>
  </si>
  <si>
    <t>GB48802</t>
  </si>
  <si>
    <t>GB53908</t>
  </si>
  <si>
    <t>GB47978</t>
  </si>
  <si>
    <t>GB40219</t>
  </si>
  <si>
    <t>GB50229</t>
  </si>
  <si>
    <t>GB52456</t>
  </si>
  <si>
    <t>GB41317</t>
  </si>
  <si>
    <t>GB47498</t>
  </si>
  <si>
    <t>GB47177</t>
  </si>
  <si>
    <t>GB46987</t>
  </si>
  <si>
    <t>GB45581</t>
  </si>
  <si>
    <t>GB46516</t>
  </si>
  <si>
    <t>GB49281</t>
  </si>
  <si>
    <t>GB52328</t>
  </si>
  <si>
    <t>GB51558</t>
  </si>
  <si>
    <t>GB54387</t>
  </si>
  <si>
    <t>GB40218</t>
  </si>
  <si>
    <t>GB47781</t>
  </si>
  <si>
    <t>GB41658</t>
  </si>
  <si>
    <t>GB51075</t>
  </si>
  <si>
    <t>GB49097</t>
  </si>
  <si>
    <t>GB54528</t>
  </si>
  <si>
    <t>GB51130</t>
  </si>
  <si>
    <t>GB53105</t>
  </si>
  <si>
    <t>GB40549</t>
  </si>
  <si>
    <t>GB41451</t>
  </si>
  <si>
    <t>GB52004</t>
  </si>
  <si>
    <t>GB54326</t>
  </si>
  <si>
    <t>GB40228</t>
  </si>
  <si>
    <t>GB43287</t>
  </si>
  <si>
    <t>GB44344</t>
  </si>
  <si>
    <t>GB43677</t>
  </si>
  <si>
    <t>GB53698</t>
  </si>
  <si>
    <t>GB52250</t>
  </si>
  <si>
    <t>GB54791</t>
  </si>
  <si>
    <t>GB50733</t>
  </si>
  <si>
    <t>GB50413</t>
  </si>
  <si>
    <t>GB43822</t>
  </si>
  <si>
    <t>GB41460</t>
  </si>
  <si>
    <t>GB50988</t>
  </si>
  <si>
    <t>GB41316</t>
  </si>
  <si>
    <t>GB40230</t>
  </si>
  <si>
    <t>GB43309</t>
  </si>
  <si>
    <t>GB41657</t>
  </si>
  <si>
    <t>GB51076</t>
  </si>
  <si>
    <t>GB45186</t>
  </si>
  <si>
    <t>GB47705</t>
  </si>
  <si>
    <t>GB50363</t>
  </si>
  <si>
    <t>GB43538</t>
  </si>
  <si>
    <t>GB52539</t>
  </si>
  <si>
    <t>GB47576</t>
  </si>
  <si>
    <t>GB40842</t>
  </si>
  <si>
    <t>GB46640</t>
  </si>
  <si>
    <t>GB51339</t>
  </si>
  <si>
    <t>GB45239</t>
  </si>
  <si>
    <t>GB47843</t>
  </si>
  <si>
    <t>GB41113</t>
  </si>
  <si>
    <t>GB54356</t>
  </si>
  <si>
    <t>GB46387</t>
  </si>
  <si>
    <t>GB46064</t>
  </si>
  <si>
    <t>GB50065</t>
  </si>
  <si>
    <t>GB52419</t>
  </si>
  <si>
    <t>GB50967</t>
  </si>
  <si>
    <t>GB48640</t>
  </si>
  <si>
    <t>GB46523</t>
  </si>
  <si>
    <t>GB42275</t>
  </si>
  <si>
    <t>GB50550</t>
  </si>
  <si>
    <t>GB47820</t>
  </si>
  <si>
    <t>GB43277</t>
  </si>
  <si>
    <t>GB41656</t>
  </si>
  <si>
    <t>GB43320</t>
  </si>
  <si>
    <t>GB41191</t>
  </si>
  <si>
    <t>GB43640</t>
  </si>
  <si>
    <t>GB51853</t>
  </si>
  <si>
    <t>GB49383</t>
  </si>
  <si>
    <t>GB46131</t>
  </si>
  <si>
    <t>GB53539</t>
  </si>
  <si>
    <t>GB50551</t>
  </si>
  <si>
    <t>GB55803</t>
  </si>
  <si>
    <t>GB42764</t>
  </si>
  <si>
    <t>GB46781</t>
  </si>
  <si>
    <t>GB41837</t>
  </si>
  <si>
    <t>GB44983</t>
  </si>
  <si>
    <t>GB44898</t>
  </si>
  <si>
    <t>GB55893</t>
  </si>
  <si>
    <t>GB43081</t>
  </si>
  <si>
    <t>GB53554</t>
  </si>
  <si>
    <t>GB49261</t>
  </si>
  <si>
    <t>GB41130</t>
  </si>
  <si>
    <t>GB41494</t>
  </si>
  <si>
    <t>GB44689</t>
  </si>
  <si>
    <t>GB45451</t>
  </si>
  <si>
    <t>GB48262</t>
  </si>
  <si>
    <t>GB55788</t>
  </si>
  <si>
    <t>GB44536</t>
  </si>
  <si>
    <t>GB53507</t>
  </si>
  <si>
    <t>GB44265</t>
  </si>
  <si>
    <t>GB43534</t>
  </si>
  <si>
    <t>GB42361</t>
  </si>
  <si>
    <t>GB47718</t>
  </si>
  <si>
    <t>GB41495</t>
  </si>
  <si>
    <t>GB52096</t>
  </si>
  <si>
    <t>GB55626</t>
  </si>
  <si>
    <t>GB53972</t>
  </si>
  <si>
    <t>GB54320</t>
  </si>
  <si>
    <t>GB45266</t>
  </si>
  <si>
    <t>GB42364</t>
  </si>
  <si>
    <t>GB54750</t>
  </si>
  <si>
    <t>GB43533</t>
  </si>
  <si>
    <t>GB46409</t>
  </si>
  <si>
    <t>GB46320</t>
  </si>
  <si>
    <t>GB49018</t>
  </si>
  <si>
    <t>GB53082</t>
  </si>
  <si>
    <t>GB51346</t>
  </si>
  <si>
    <t>GB46946</t>
  </si>
  <si>
    <t>GB42262</t>
  </si>
  <si>
    <t>GB42456</t>
  </si>
  <si>
    <t>GB45295</t>
  </si>
  <si>
    <t>GB44192</t>
  </si>
  <si>
    <t>GB41967</t>
  </si>
  <si>
    <t>GB53973</t>
  </si>
  <si>
    <t>GB47116</t>
  </si>
  <si>
    <t>GB51136</t>
  </si>
  <si>
    <t>GB52592</t>
  </si>
  <si>
    <t>GB48681</t>
  </si>
  <si>
    <t>GB51753</t>
  </si>
  <si>
    <t>GB43237</t>
  </si>
  <si>
    <t>GB42197</t>
  </si>
  <si>
    <t>GB53151</t>
  </si>
  <si>
    <t>GB51496</t>
  </si>
  <si>
    <t>GB48965</t>
  </si>
  <si>
    <t>GB44981</t>
  </si>
  <si>
    <t>GB51983</t>
  </si>
  <si>
    <t>GB47105</t>
  </si>
  <si>
    <t>GB46364</t>
  </si>
  <si>
    <t>GB52408</t>
  </si>
  <si>
    <t>GB44345</t>
  </si>
  <si>
    <t>GB47720</t>
  </si>
  <si>
    <t>GB48618</t>
  </si>
  <si>
    <t>GB44692</t>
  </si>
  <si>
    <t>GB48855</t>
  </si>
  <si>
    <t>GB55435</t>
  </si>
  <si>
    <t>GB42218</t>
  </si>
  <si>
    <t>GB53262</t>
  </si>
  <si>
    <t>GB41123</t>
  </si>
  <si>
    <t>GB42282</t>
  </si>
  <si>
    <t>GB52767</t>
  </si>
  <si>
    <t>GB46524</t>
  </si>
  <si>
    <t>GB53844</t>
  </si>
  <si>
    <t>GB49690</t>
  </si>
  <si>
    <t>GB52407</t>
  </si>
  <si>
    <t>GB44535</t>
  </si>
  <si>
    <t>GB55419</t>
  </si>
  <si>
    <t>GB47721</t>
  </si>
  <si>
    <t>GB44424</t>
  </si>
  <si>
    <t>GB40047</t>
  </si>
  <si>
    <t>GB52247</t>
  </si>
  <si>
    <t>GB41120</t>
  </si>
  <si>
    <t>GB42258</t>
  </si>
  <si>
    <t>GB41518</t>
  </si>
  <si>
    <t>GB48779</t>
  </si>
  <si>
    <t>GB40201</t>
  </si>
  <si>
    <t>GB47770</t>
  </si>
  <si>
    <t>GB55597</t>
  </si>
  <si>
    <t>GB47847</t>
  </si>
  <si>
    <t>GB49633</t>
  </si>
  <si>
    <t>GB50138</t>
  </si>
  <si>
    <t>GB44425</t>
  </si>
  <si>
    <t>GB41060</t>
  </si>
  <si>
    <t>GB52245</t>
  </si>
  <si>
    <t>GB40340</t>
  </si>
  <si>
    <t>GB54019</t>
  </si>
  <si>
    <t>GB51508</t>
  </si>
  <si>
    <t>GB45872</t>
  </si>
  <si>
    <t>GB46122</t>
  </si>
  <si>
    <t>GB47940</t>
  </si>
  <si>
    <t>GB41833</t>
  </si>
  <si>
    <t>GB52405</t>
  </si>
  <si>
    <t>GB50954</t>
  </si>
  <si>
    <t>GB52528</t>
  </si>
  <si>
    <t>GB44191</t>
  </si>
  <si>
    <t>GB53524</t>
  </si>
  <si>
    <t>GB52248</t>
  </si>
  <si>
    <t>GB53069</t>
  </si>
  <si>
    <t>GB55767</t>
  </si>
  <si>
    <t>GB42701</t>
  </si>
  <si>
    <t>GB45679</t>
  </si>
  <si>
    <t>GB47941</t>
  </si>
  <si>
    <t>GB52404</t>
  </si>
  <si>
    <t>GB50951</t>
  </si>
  <si>
    <t>GB48844</t>
  </si>
  <si>
    <t>GB54699</t>
  </si>
  <si>
    <t>GB40485</t>
  </si>
  <si>
    <t>GB40159</t>
  </si>
  <si>
    <t>GB42111</t>
  </si>
  <si>
    <t>GB49703</t>
  </si>
  <si>
    <t>GB53109</t>
  </si>
  <si>
    <t>GB43586</t>
  </si>
  <si>
    <t>GB42637</t>
  </si>
  <si>
    <t>GB41965</t>
  </si>
  <si>
    <t>GB51540</t>
  </si>
  <si>
    <t>GB52403</t>
  </si>
  <si>
    <t>GB51003</t>
  </si>
  <si>
    <t>GB45294</t>
  </si>
  <si>
    <t>GB55406</t>
  </si>
  <si>
    <t>GB54697</t>
  </si>
  <si>
    <t>GB47691</t>
  </si>
  <si>
    <t>GB40700</t>
  </si>
  <si>
    <t>GB48401</t>
  </si>
  <si>
    <t>GB49933</t>
  </si>
  <si>
    <t>GB47968</t>
  </si>
  <si>
    <t>GB48975</t>
  </si>
  <si>
    <t>GB51144</t>
  </si>
  <si>
    <t>GB44638</t>
  </si>
  <si>
    <t>GB52889</t>
  </si>
  <si>
    <t>GB41875</t>
  </si>
  <si>
    <t>GB41976</t>
  </si>
  <si>
    <t>GB45464</t>
  </si>
  <si>
    <t>GB46966</t>
  </si>
  <si>
    <t>GB47943</t>
  </si>
  <si>
    <t>GB54104</t>
  </si>
  <si>
    <t>GB52402</t>
  </si>
  <si>
    <t>GB44867</t>
  </si>
  <si>
    <t>GB55611</t>
  </si>
  <si>
    <t>GB43162</t>
  </si>
  <si>
    <t>GB54980</t>
  </si>
  <si>
    <t>GB54782</t>
  </si>
  <si>
    <t>GB55685</t>
  </si>
  <si>
    <t>GB46793</t>
  </si>
  <si>
    <t>GB50288</t>
  </si>
  <si>
    <t>GB51841</t>
  </si>
  <si>
    <t>GB49001</t>
  </si>
  <si>
    <t>GB50911</t>
  </si>
  <si>
    <t>GB53869</t>
  </si>
  <si>
    <t>GB48650</t>
  </si>
  <si>
    <t>GB47508</t>
  </si>
  <si>
    <t>GB43745</t>
  </si>
  <si>
    <t>GB42394</t>
  </si>
  <si>
    <t>GB40192</t>
  </si>
  <si>
    <t>GB42550</t>
  </si>
  <si>
    <t>GB55872</t>
  </si>
  <si>
    <t>GB54178</t>
  </si>
  <si>
    <t>GB51756</t>
  </si>
  <si>
    <t>GB49262</t>
  </si>
  <si>
    <t>GB48270</t>
  </si>
  <si>
    <t>GB55757</t>
  </si>
  <si>
    <t>GB54201</t>
  </si>
  <si>
    <t>GB41782</t>
  </si>
  <si>
    <t>GB44024</t>
  </si>
  <si>
    <t>GB53514</t>
  </si>
  <si>
    <t>GB46602</t>
  </si>
  <si>
    <t>GB54310</t>
  </si>
  <si>
    <t>GB40191</t>
  </si>
  <si>
    <t>GB43254</t>
  </si>
  <si>
    <t>GB54179</t>
  </si>
  <si>
    <t>GB52399</t>
  </si>
  <si>
    <t>GB45521</t>
  </si>
  <si>
    <t>GB47688</t>
  </si>
  <si>
    <t>GB54519</t>
  </si>
  <si>
    <t>GB50057</t>
  </si>
  <si>
    <t>GB49004</t>
  </si>
  <si>
    <t>GB47895</t>
  </si>
  <si>
    <t>GB53864</t>
  </si>
  <si>
    <t>GB49857</t>
  </si>
  <si>
    <t>GB40884</t>
  </si>
  <si>
    <t>GB43001</t>
  </si>
  <si>
    <t>GB42552</t>
  </si>
  <si>
    <t>GB41552</t>
  </si>
  <si>
    <t>GB52398</t>
  </si>
  <si>
    <t>GB50945</t>
  </si>
  <si>
    <t>GB45301</t>
  </si>
  <si>
    <t>GB55622</t>
  </si>
  <si>
    <t>GB54942</t>
  </si>
  <si>
    <t>GB50124</t>
  </si>
  <si>
    <t>GB48962</t>
  </si>
  <si>
    <t>GB42323</t>
  </si>
  <si>
    <t>GB49084</t>
  </si>
  <si>
    <t>GB43624</t>
  </si>
  <si>
    <t>GB50534</t>
  </si>
  <si>
    <t>GB48809</t>
  </si>
  <si>
    <t>GB47840</t>
  </si>
  <si>
    <t>GB42554</t>
  </si>
  <si>
    <t>GB54001</t>
  </si>
  <si>
    <t>GB47929</t>
  </si>
  <si>
    <t>GB51851</t>
  </si>
  <si>
    <t>GB50909</t>
  </si>
  <si>
    <t>GB44735</t>
  </si>
  <si>
    <t>GB54941</t>
  </si>
  <si>
    <t>GB49848</t>
  </si>
  <si>
    <t>GB49027</t>
  </si>
  <si>
    <t>GB54787</t>
  </si>
  <si>
    <t>GB51887</t>
  </si>
  <si>
    <t>GB46368</t>
  </si>
  <si>
    <t>GB54516</t>
  </si>
  <si>
    <t>GB52705</t>
  </si>
  <si>
    <t>GB42434</t>
  </si>
  <si>
    <t>GB48183</t>
  </si>
  <si>
    <t>GB46103</t>
  </si>
  <si>
    <t>GB48743</t>
  </si>
  <si>
    <t>GB42378</t>
  </si>
  <si>
    <t>GB51515</t>
  </si>
  <si>
    <t>GB53641</t>
  </si>
  <si>
    <t>GB42108</t>
  </si>
  <si>
    <t>GB54258</t>
  </si>
  <si>
    <t>GB48976</t>
  </si>
  <si>
    <t>GB53403</t>
  </si>
  <si>
    <t>GB46458</t>
  </si>
  <si>
    <t>GB55973</t>
  </si>
  <si>
    <t>GB55095</t>
  </si>
  <si>
    <t>GB49988</t>
  </si>
  <si>
    <t>GB41776</t>
  </si>
  <si>
    <t>GB42377</t>
  </si>
  <si>
    <t>GB46246</t>
  </si>
  <si>
    <t>GB42555</t>
  </si>
  <si>
    <t>GB40110</t>
  </si>
  <si>
    <t>GB53636</t>
  </si>
  <si>
    <t>GB52395</t>
  </si>
  <si>
    <t>GB51885</t>
  </si>
  <si>
    <t>GB55035</t>
  </si>
  <si>
    <t>GB46800</t>
  </si>
  <si>
    <t>GB44697</t>
  </si>
  <si>
    <t>GB47518</t>
  </si>
  <si>
    <t>GB55860</t>
  </si>
  <si>
    <t>GB47126</t>
  </si>
  <si>
    <t>GB46651</t>
  </si>
  <si>
    <t>GB53634</t>
  </si>
  <si>
    <t>GB51854</t>
  </si>
  <si>
    <t>GB52445</t>
  </si>
  <si>
    <t>GB45438</t>
  </si>
  <si>
    <t>GB52142</t>
  </si>
  <si>
    <t>GB48917</t>
  </si>
  <si>
    <t>GB53001</t>
  </si>
  <si>
    <t>GB54098</t>
  </si>
  <si>
    <t>GB41888</t>
  </si>
  <si>
    <t>GB41962</t>
  </si>
  <si>
    <t>GB48780</t>
  </si>
  <si>
    <t>GB54540</t>
  </si>
  <si>
    <t>GB51830</t>
  </si>
  <si>
    <t>GB53819</t>
  </si>
  <si>
    <t>GB44646</t>
  </si>
  <si>
    <t>GB44734</t>
  </si>
  <si>
    <t>GB49819</t>
  </si>
  <si>
    <t>GB51900</t>
  </si>
  <si>
    <t>GB51232</t>
  </si>
  <si>
    <t>GB40446</t>
  </si>
  <si>
    <t>GB42470</t>
  </si>
  <si>
    <t>GB51077</t>
  </si>
  <si>
    <t>GB50241</t>
  </si>
  <si>
    <t>GB40279</t>
  </si>
  <si>
    <t>GB46149</t>
  </si>
  <si>
    <t>GB47734</t>
  </si>
  <si>
    <t>GB46958</t>
  </si>
  <si>
    <t>GB55870</t>
  </si>
  <si>
    <t>GB42683</t>
  </si>
  <si>
    <t>GB41785</t>
  </si>
  <si>
    <t>GB44469</t>
  </si>
  <si>
    <t>GB44733</t>
  </si>
  <si>
    <t>GB49234</t>
  </si>
  <si>
    <t>GB53235</t>
  </si>
  <si>
    <t>GB54256</t>
  </si>
  <si>
    <t>GB45252</t>
  </si>
  <si>
    <t>GB45440</t>
  </si>
  <si>
    <t>GB54362</t>
  </si>
  <si>
    <t>GB48233</t>
  </si>
  <si>
    <t>GB41903</t>
  </si>
  <si>
    <t>GB42682</t>
  </si>
  <si>
    <t>GB41623</t>
  </si>
  <si>
    <t>GB51764</t>
  </si>
  <si>
    <t>GB43110</t>
  </si>
  <si>
    <t>GB55332</t>
  </si>
  <si>
    <t>GB54751</t>
  </si>
  <si>
    <t>GB53239</t>
  </si>
  <si>
    <t>GB45439</t>
  </si>
  <si>
    <t>GB44647</t>
  </si>
  <si>
    <t>GB46657</t>
  </si>
  <si>
    <t>GB40606</t>
  </si>
  <si>
    <t>GB43867</t>
  </si>
  <si>
    <t>GB41488</t>
  </si>
  <si>
    <t>GB41619</t>
  </si>
  <si>
    <t>GB42334</t>
  </si>
  <si>
    <t>GB50186</t>
  </si>
  <si>
    <t>GB42028</t>
  </si>
  <si>
    <t>GB40710</t>
  </si>
  <si>
    <t>GB48416</t>
  </si>
  <si>
    <t>GB45756</t>
  </si>
  <si>
    <t>GB54541</t>
  </si>
  <si>
    <t>GB42865</t>
  </si>
  <si>
    <t>GB46747</t>
  </si>
  <si>
    <t>GB55334</t>
  </si>
  <si>
    <t>GB46170</t>
  </si>
  <si>
    <t>GB50965</t>
  </si>
  <si>
    <t>GB48062</t>
  </si>
  <si>
    <t>GB46480</t>
  </si>
  <si>
    <t>GB43784</t>
  </si>
  <si>
    <t>GB43547</t>
  </si>
  <si>
    <t>GB56013</t>
  </si>
  <si>
    <t>GB42823</t>
  </si>
  <si>
    <t>GB43368</t>
  </si>
  <si>
    <t>GB43862</t>
  </si>
  <si>
    <t>GB43104</t>
  </si>
  <si>
    <t>GB54919</t>
  </si>
  <si>
    <t>GB54746</t>
  </si>
  <si>
    <t>GB40415</t>
  </si>
  <si>
    <t>GB53192</t>
  </si>
  <si>
    <t>GB45073</t>
  </si>
  <si>
    <t>GB50530</t>
  </si>
  <si>
    <t>GB48424</t>
  </si>
  <si>
    <t>GB48663</t>
  </si>
  <si>
    <t>GB48996</t>
  </si>
  <si>
    <t>GB40409</t>
  </si>
  <si>
    <t>GB46074</t>
  </si>
  <si>
    <t>GB50405</t>
  </si>
  <si>
    <t>GB52619</t>
  </si>
  <si>
    <t>GB49792</t>
  </si>
  <si>
    <t>GB52996</t>
  </si>
  <si>
    <t>GB48167</t>
  </si>
  <si>
    <t>GB46441</t>
  </si>
  <si>
    <t>GB51589</t>
  </si>
  <si>
    <t>GB46630</t>
  </si>
  <si>
    <t>GB43639</t>
  </si>
  <si>
    <t>GB49237</t>
  </si>
  <si>
    <t>GB41202</t>
  </si>
  <si>
    <t>GB54745</t>
  </si>
  <si>
    <t>GB45983</t>
  </si>
  <si>
    <t>GB51720</t>
  </si>
  <si>
    <t>GB43124</t>
  </si>
  <si>
    <t>GB47429</t>
  </si>
  <si>
    <t>GB55312</t>
  </si>
  <si>
    <t>GB40249</t>
  </si>
  <si>
    <t>GB43759</t>
  </si>
  <si>
    <t>GB51525</t>
  </si>
  <si>
    <t>GB50477</t>
  </si>
  <si>
    <t>GB49794</t>
  </si>
  <si>
    <t>GB51602</t>
  </si>
  <si>
    <t>GB46629</t>
  </si>
  <si>
    <t>GB53776</t>
  </si>
  <si>
    <t>GB40142</t>
  </si>
  <si>
    <t>GB41849</t>
  </si>
  <si>
    <t>GB40979</t>
  </si>
  <si>
    <t>GB44075</t>
  </si>
  <si>
    <t>GB50247</t>
  </si>
  <si>
    <t>GB48567</t>
  </si>
  <si>
    <t>GB44012</t>
  </si>
  <si>
    <t>GB46199</t>
  </si>
  <si>
    <t>GB42689</t>
  </si>
  <si>
    <t>GB50442</t>
  </si>
  <si>
    <t>GB48269</t>
  </si>
  <si>
    <t>GB50907</t>
  </si>
  <si>
    <t>GB53811</t>
  </si>
  <si>
    <t>GB48064</t>
  </si>
  <si>
    <t>GB41270</t>
  </si>
  <si>
    <t>GB48836</t>
  </si>
  <si>
    <t>GB40876</t>
  </si>
  <si>
    <t>GB47162</t>
  </si>
  <si>
    <t>GB40391</t>
  </si>
  <si>
    <t>GB46765</t>
  </si>
  <si>
    <t>GB40821</t>
  </si>
  <si>
    <t>GB43839</t>
  </si>
  <si>
    <t>GB47467</t>
  </si>
  <si>
    <t>GB52674</t>
  </si>
  <si>
    <t>GB51781</t>
  </si>
  <si>
    <t>GB50766</t>
  </si>
  <si>
    <t>GB54546</t>
  </si>
  <si>
    <t>GB52650</t>
  </si>
  <si>
    <t>GB49763</t>
  </si>
  <si>
    <t>GB55365</t>
  </si>
  <si>
    <t>GB55965</t>
  </si>
  <si>
    <t>GB54329</t>
  </si>
  <si>
    <t>GB49581</t>
  </si>
  <si>
    <t>GB46335</t>
  </si>
  <si>
    <t>GB54483</t>
  </si>
  <si>
    <t>GB41728</t>
  </si>
  <si>
    <t>GB55654</t>
  </si>
  <si>
    <t>GB53527</t>
  </si>
  <si>
    <t>GB49123</t>
  </si>
  <si>
    <t>GB54665</t>
  </si>
  <si>
    <t>GB43581</t>
  </si>
  <si>
    <t>GB45122</t>
  </si>
  <si>
    <t>GB42363</t>
  </si>
  <si>
    <t>GB51581</t>
  </si>
  <si>
    <t>GB46971</t>
  </si>
  <si>
    <t>GB46639</t>
  </si>
  <si>
    <t>GB50040</t>
  </si>
  <si>
    <t>GB55427</t>
  </si>
  <si>
    <t>GB41471</t>
  </si>
  <si>
    <t>GB50960</t>
  </si>
  <si>
    <t>GB51963</t>
  </si>
  <si>
    <t>GB41233</t>
  </si>
  <si>
    <t>GB51685</t>
  </si>
  <si>
    <t>GB51888</t>
  </si>
  <si>
    <t>GB46206</t>
  </si>
  <si>
    <t>GB51419</t>
  </si>
  <si>
    <t>GB46897</t>
  </si>
  <si>
    <t>GB43584</t>
  </si>
  <si>
    <t>GB45202</t>
  </si>
  <si>
    <t>GB51608</t>
  </si>
  <si>
    <t>GB42180</t>
  </si>
  <si>
    <t>GB43772</t>
  </si>
  <si>
    <t>GB40147</t>
  </si>
  <si>
    <t>GB47654</t>
  </si>
  <si>
    <t>GB47304</t>
  </si>
  <si>
    <t>GB44586</t>
  </si>
  <si>
    <t>GB45494</t>
  </si>
  <si>
    <t>GB46274</t>
  </si>
  <si>
    <t>GB46701</t>
  </si>
  <si>
    <t>GB43837</t>
  </si>
  <si>
    <t>GB48555</t>
  </si>
  <si>
    <t>GB44460</t>
  </si>
  <si>
    <t>GB55357</t>
  </si>
  <si>
    <t>GB40494</t>
  </si>
  <si>
    <t>GB50481</t>
  </si>
  <si>
    <t>GB41774</t>
  </si>
  <si>
    <t>GB43771</t>
  </si>
  <si>
    <t>GB55539</t>
  </si>
  <si>
    <t>GB43834</t>
  </si>
  <si>
    <t>GB50905</t>
  </si>
  <si>
    <t>GB49752</t>
  </si>
  <si>
    <t>GB55663</t>
  </si>
  <si>
    <t>GB44233</t>
  </si>
  <si>
    <t>GB47090</t>
  </si>
  <si>
    <t>GB40495</t>
  </si>
  <si>
    <t>GB48438</t>
  </si>
  <si>
    <t>GB48105</t>
  </si>
  <si>
    <t>GB42970</t>
  </si>
  <si>
    <t>GB46508</t>
  </si>
  <si>
    <t>GB48834</t>
  </si>
  <si>
    <t>GB54303</t>
  </si>
  <si>
    <t>GB55231</t>
  </si>
  <si>
    <t>GB48723</t>
  </si>
  <si>
    <t>GB42505</t>
  </si>
  <si>
    <t>GB42523</t>
  </si>
  <si>
    <t>GB50170</t>
  </si>
  <si>
    <t>GB52798</t>
  </si>
  <si>
    <t>GB50903</t>
  </si>
  <si>
    <t>GB45019</t>
  </si>
  <si>
    <t>GB46156</t>
  </si>
  <si>
    <t>GB54662</t>
  </si>
  <si>
    <t>GB50486</t>
  </si>
  <si>
    <t>GB44701</t>
  </si>
  <si>
    <t>GB42370</t>
  </si>
  <si>
    <t>GB52235</t>
  </si>
  <si>
    <t>GB55814</t>
  </si>
  <si>
    <t>GB53522</t>
  </si>
  <si>
    <t>GB52673</t>
  </si>
  <si>
    <t>GB47890</t>
  </si>
  <si>
    <t>GB52184</t>
  </si>
  <si>
    <t>GB45945</t>
  </si>
  <si>
    <t>GB43915</t>
  </si>
  <si>
    <t>GB52451</t>
  </si>
  <si>
    <t>GB52027</t>
  </si>
  <si>
    <t>GB47482</t>
  </si>
  <si>
    <t>GB46182</t>
  </si>
  <si>
    <t>GB48439</t>
  </si>
  <si>
    <t>GB54088</t>
  </si>
  <si>
    <t>GB49981</t>
  </si>
  <si>
    <t>GB45134</t>
  </si>
  <si>
    <t>GB42303</t>
  </si>
  <si>
    <t>GB43779</t>
  </si>
  <si>
    <t>GB40667</t>
  </si>
  <si>
    <t>GB50899</t>
  </si>
  <si>
    <t>GB48053</t>
  </si>
  <si>
    <t>GB47345</t>
  </si>
  <si>
    <t>GB50625</t>
  </si>
  <si>
    <t>GB53769</t>
  </si>
  <si>
    <t>GB43808</t>
  </si>
  <si>
    <t>GB48440</t>
  </si>
  <si>
    <t>GB45092</t>
  </si>
  <si>
    <t>GB42301</t>
  </si>
  <si>
    <t>GB49626</t>
  </si>
  <si>
    <t>GB55817</t>
  </si>
  <si>
    <t>GB47596</t>
  </si>
  <si>
    <t>GB48063</t>
  </si>
  <si>
    <t>GB44730</t>
  </si>
  <si>
    <t>GB52205</t>
  </si>
  <si>
    <t>GB52267</t>
  </si>
  <si>
    <t>GB46682</t>
  </si>
  <si>
    <t>GB41772</t>
  </si>
  <si>
    <t>GB55417</t>
  </si>
  <si>
    <t>GB50619</t>
  </si>
  <si>
    <t>GB54654</t>
  </si>
  <si>
    <t>GB50251</t>
  </si>
  <si>
    <t>GB46410</t>
  </si>
  <si>
    <t>GB42350</t>
  </si>
  <si>
    <t>GB42300</t>
  </si>
  <si>
    <t>GB49051</t>
  </si>
  <si>
    <t>GB54462</t>
  </si>
  <si>
    <t>GB55525</t>
  </si>
  <si>
    <t>GB45387</t>
  </si>
  <si>
    <t>GB47884</t>
  </si>
  <si>
    <t>GB48543</t>
  </si>
  <si>
    <t>GB52501</t>
  </si>
  <si>
    <t>GB44659</t>
  </si>
  <si>
    <t>GB47401</t>
  </si>
  <si>
    <t>GB53054</t>
  </si>
  <si>
    <t>GB54686</t>
  </si>
  <si>
    <t>GB52629</t>
  </si>
  <si>
    <t>GB44708</t>
  </si>
  <si>
    <t>GB42383</t>
  </si>
  <si>
    <t>GB42339</t>
  </si>
  <si>
    <t>GB54484</t>
  </si>
  <si>
    <t>GB47611</t>
  </si>
  <si>
    <t>GB48642</t>
  </si>
  <si>
    <t>GB51881</t>
  </si>
  <si>
    <t>GB46253</t>
  </si>
  <si>
    <t>GB50892</t>
  </si>
  <si>
    <t>GB50893</t>
  </si>
  <si>
    <t>GB41157</t>
  </si>
  <si>
    <t>GB49227</t>
  </si>
  <si>
    <t>GB42744</t>
  </si>
  <si>
    <t>GB51552</t>
  </si>
  <si>
    <t>GB54625</t>
  </si>
  <si>
    <t>GB51357</t>
  </si>
  <si>
    <t>GB42539</t>
  </si>
  <si>
    <t>GB44850</t>
  </si>
  <si>
    <t>GB54864</t>
  </si>
  <si>
    <t>GB45942</t>
  </si>
  <si>
    <t>GB43120</t>
  </si>
  <si>
    <t>GB53954</t>
  </si>
  <si>
    <t>GB53138</t>
  </si>
  <si>
    <t>GB50056</t>
  </si>
  <si>
    <t>GB54282</t>
  </si>
  <si>
    <t>GB52012</t>
  </si>
  <si>
    <t>GB44060</t>
  </si>
  <si>
    <t>GB45627</t>
  </si>
  <si>
    <t>GB44715</t>
  </si>
  <si>
    <t>GB51244</t>
  </si>
  <si>
    <t>GB51467</t>
  </si>
  <si>
    <t>GB40093</t>
  </si>
  <si>
    <t>GB42172</t>
  </si>
  <si>
    <t>GB41215</t>
  </si>
  <si>
    <t>GB49972</t>
  </si>
  <si>
    <t>GB50055</t>
  </si>
  <si>
    <t>GB42084</t>
  </si>
  <si>
    <t>GB51032</t>
  </si>
  <si>
    <t>GB40531</t>
  </si>
  <si>
    <t>GB46873</t>
  </si>
  <si>
    <t>GB52841</t>
  </si>
  <si>
    <t>GB45364</t>
  </si>
  <si>
    <t>GB45513</t>
  </si>
  <si>
    <t>GB48819</t>
  </si>
  <si>
    <t>GB43072</t>
  </si>
  <si>
    <t>GB43791</t>
  </si>
  <si>
    <t>GB41011</t>
  </si>
  <si>
    <t>GB47631</t>
  </si>
  <si>
    <t>GB49772</t>
  </si>
  <si>
    <t>GB52505</t>
  </si>
  <si>
    <t>GB44452</t>
  </si>
  <si>
    <t>GB43968</t>
  </si>
  <si>
    <t>GB40092</t>
  </si>
  <si>
    <t>GB42643</t>
  </si>
  <si>
    <t>GB54735</t>
  </si>
  <si>
    <t>GB46029</t>
  </si>
  <si>
    <t>GB41205</t>
  </si>
  <si>
    <t>GB56021</t>
  </si>
  <si>
    <t>GB49255</t>
  </si>
  <si>
    <t>GB53714</t>
  </si>
  <si>
    <t>GB52506</t>
  </si>
  <si>
    <t>GB52033</t>
  </si>
  <si>
    <t>GB44451</t>
  </si>
  <si>
    <t>GB51241</t>
  </si>
  <si>
    <t>GB51255</t>
  </si>
  <si>
    <t>GB42642</t>
  </si>
  <si>
    <t>GB40577</t>
  </si>
  <si>
    <t>GB42533</t>
  </si>
  <si>
    <t>GB49796</t>
  </si>
  <si>
    <t>GB53956</t>
  </si>
  <si>
    <t>GB46674</t>
  </si>
  <si>
    <t>GB45429</t>
  </si>
  <si>
    <t>GB46965</t>
  </si>
  <si>
    <t>GB42983</t>
  </si>
  <si>
    <t>GB55414</t>
  </si>
  <si>
    <t>GB45808</t>
  </si>
  <si>
    <t>GB53779</t>
  </si>
  <si>
    <t>GB49797</t>
  </si>
  <si>
    <t>GB40029</t>
  </si>
  <si>
    <t>GB53085</t>
  </si>
  <si>
    <t>GB42018</t>
  </si>
  <si>
    <t>GB45807</t>
  </si>
  <si>
    <t>GB41896</t>
  </si>
  <si>
    <t>GB42997</t>
  </si>
  <si>
    <t>GB42346</t>
  </si>
  <si>
    <t>GB53792</t>
  </si>
  <si>
    <t>GB49303</t>
  </si>
  <si>
    <t>GB53377</t>
  </si>
  <si>
    <t>GB49770</t>
  </si>
  <si>
    <t>GB46740</t>
  </si>
  <si>
    <t>GB41544</t>
  </si>
  <si>
    <t>GB42927</t>
  </si>
  <si>
    <t>GB49067</t>
  </si>
  <si>
    <t>GB42851</t>
  </si>
  <si>
    <t>GB44370</t>
  </si>
  <si>
    <t>GB47065</t>
  </si>
  <si>
    <t>GB42520</t>
  </si>
  <si>
    <t>GB47547</t>
  </si>
  <si>
    <t>GB40617</t>
  </si>
  <si>
    <t>GB46047</t>
  </si>
  <si>
    <t>GB40031</t>
  </si>
  <si>
    <t>GB47670</t>
  </si>
  <si>
    <t>GB55241</t>
  </si>
  <si>
    <t>GB53178</t>
  </si>
  <si>
    <t>GB50448</t>
  </si>
  <si>
    <t>GB50049</t>
  </si>
  <si>
    <t>GB52827</t>
  </si>
  <si>
    <t>GB44106</t>
  </si>
  <si>
    <t>GB47476</t>
  </si>
  <si>
    <t>GB55711</t>
  </si>
  <si>
    <t>GB47878</t>
  </si>
  <si>
    <t>GB46189</t>
  </si>
  <si>
    <t>GB54658</t>
  </si>
  <si>
    <t>GB40125</t>
  </si>
  <si>
    <t>GB41510</t>
  </si>
  <si>
    <t>GB48147</t>
  </si>
  <si>
    <t>GB51535</t>
  </si>
  <si>
    <t>GB40610</t>
  </si>
  <si>
    <t>GB45977</t>
  </si>
  <si>
    <t>GB40033</t>
  </si>
  <si>
    <t>GB43036</t>
  </si>
  <si>
    <t>GB50206</t>
  </si>
  <si>
    <t>GB55712</t>
  </si>
  <si>
    <t>GB51771</t>
  </si>
  <si>
    <t>GB55774</t>
  </si>
  <si>
    <t>GB44539</t>
  </si>
  <si>
    <t>GB45887</t>
  </si>
  <si>
    <t>GB42404</t>
  </si>
  <si>
    <t>GB48478</t>
  </si>
  <si>
    <t>GB50339</t>
  </si>
  <si>
    <t>GB53682</t>
  </si>
  <si>
    <t>GB50888</t>
  </si>
  <si>
    <t>GB54728</t>
  </si>
  <si>
    <t>GB54860</t>
  </si>
  <si>
    <t>GB52087</t>
  </si>
  <si>
    <t>GB44102</t>
  </si>
  <si>
    <t>GB55260</t>
  </si>
  <si>
    <t>GB42177</t>
  </si>
  <si>
    <t>GB40521</t>
  </si>
  <si>
    <t>GB48003</t>
  </si>
  <si>
    <t>GB48407</t>
  </si>
  <si>
    <t>GB47267</t>
  </si>
  <si>
    <t>GB53407</t>
  </si>
  <si>
    <t>GB45697</t>
  </si>
  <si>
    <t>GB53888</t>
  </si>
  <si>
    <t>GB43034</t>
  </si>
  <si>
    <t>GB43070</t>
  </si>
  <si>
    <t>GB42012</t>
  </si>
  <si>
    <t>GB52453</t>
  </si>
  <si>
    <t>GB54992</t>
  </si>
  <si>
    <t>GB47742</t>
  </si>
  <si>
    <t>GB46163</t>
  </si>
  <si>
    <t>GB47461</t>
  </si>
  <si>
    <t>GB43959</t>
  </si>
  <si>
    <t>GB40375</t>
  </si>
  <si>
    <t>GB51030</t>
  </si>
  <si>
    <t>GB44600</t>
  </si>
  <si>
    <t>GB47339</t>
  </si>
  <si>
    <t>GB53886</t>
  </si>
  <si>
    <t>GB43688</t>
  </si>
  <si>
    <t>GB43455</t>
  </si>
  <si>
    <t>GB55769</t>
  </si>
  <si>
    <t>GB48775</t>
  </si>
  <si>
    <t>GB43627</t>
  </si>
  <si>
    <t>GB51985</t>
  </si>
  <si>
    <t>GB55602</t>
  </si>
  <si>
    <t>GB43182</t>
  </si>
  <si>
    <t>GB41276</t>
  </si>
  <si>
    <t>GB49055</t>
  </si>
  <si>
    <t>GB50772</t>
  </si>
  <si>
    <t>GB52174</t>
  </si>
  <si>
    <t>GB49924</t>
  </si>
  <si>
    <t>GB45848</t>
  </si>
  <si>
    <t>GB47143</t>
  </si>
  <si>
    <t>GB43463</t>
  </si>
  <si>
    <t>GB44833</t>
  </si>
  <si>
    <t>GB46016</t>
  </si>
  <si>
    <t>GB48576</t>
  </si>
  <si>
    <t>GB52429</t>
  </si>
  <si>
    <t>GB45162</t>
  </si>
  <si>
    <t>GB44999</t>
  </si>
  <si>
    <t>GB44664</t>
  </si>
  <si>
    <t>GB43564</t>
  </si>
  <si>
    <t>GB54866</t>
  </si>
  <si>
    <t>GB50469</t>
  </si>
  <si>
    <t>GB51172</t>
  </si>
  <si>
    <t>GB51706</t>
  </si>
  <si>
    <t>GB50258</t>
  </si>
  <si>
    <t>GB44578</t>
  </si>
  <si>
    <t>GB47021</t>
  </si>
  <si>
    <t>GB45857</t>
  </si>
  <si>
    <t>GB47330</t>
  </si>
  <si>
    <t>GB48935</t>
  </si>
  <si>
    <t>GB43686</t>
  </si>
  <si>
    <t>GB50336</t>
  </si>
  <si>
    <t>GB40595</t>
  </si>
  <si>
    <t>GB49802</t>
  </si>
  <si>
    <t>GB46460</t>
  </si>
  <si>
    <t>GB44114</t>
  </si>
  <si>
    <t>GB44280</t>
  </si>
  <si>
    <t>GB55603</t>
  </si>
  <si>
    <t>GB53893</t>
  </si>
  <si>
    <t>GB50792</t>
  </si>
  <si>
    <t>GB43465</t>
  </si>
  <si>
    <t>GB49361</t>
  </si>
  <si>
    <t>GB42494</t>
  </si>
  <si>
    <t>GB46313</t>
  </si>
  <si>
    <t>GB42620</t>
  </si>
  <si>
    <t>GB53238</t>
  </si>
  <si>
    <t>GB46585</t>
  </si>
  <si>
    <t>GB52742</t>
  </si>
  <si>
    <t>GB43685</t>
  </si>
  <si>
    <t>GB50309</t>
  </si>
  <si>
    <t>GB40309</t>
  </si>
  <si>
    <t>GB43258</t>
  </si>
  <si>
    <t>GB43969</t>
  </si>
  <si>
    <t>GB49351</t>
  </si>
  <si>
    <t>GB53378</t>
  </si>
  <si>
    <t>GB47047</t>
  </si>
  <si>
    <t>GB48129</t>
  </si>
  <si>
    <t>GB47347</t>
  </si>
  <si>
    <t>GB55111</t>
  </si>
  <si>
    <t>GB43439</t>
  </si>
  <si>
    <t>GB44995</t>
  </si>
  <si>
    <t>GB41296</t>
  </si>
  <si>
    <t>GB53930</t>
  </si>
  <si>
    <t>GB49053</t>
  </si>
  <si>
    <t>GB41517</t>
  </si>
  <si>
    <t>GB45170</t>
  </si>
  <si>
    <t>GB51585</t>
  </si>
  <si>
    <t>GB46212</t>
  </si>
  <si>
    <t>GB53142</t>
  </si>
  <si>
    <t>GB54652</t>
  </si>
  <si>
    <t>GB40658</t>
  </si>
  <si>
    <t>GB54137</t>
  </si>
  <si>
    <t>GB44607</t>
  </si>
  <si>
    <t>GB44666</t>
  </si>
  <si>
    <t>GB45845</t>
  </si>
  <si>
    <t>GB42182</t>
  </si>
  <si>
    <t>GB50407</t>
  </si>
  <si>
    <t>GB47283</t>
  </si>
  <si>
    <t>GB41223</t>
  </si>
  <si>
    <t>GB51441</t>
  </si>
  <si>
    <t>GB52666</t>
  </si>
  <si>
    <t>GB52199</t>
  </si>
  <si>
    <t>GB53388</t>
  </si>
  <si>
    <t>GB42183</t>
  </si>
  <si>
    <t>GB46065</t>
  </si>
  <si>
    <t>GB53965</t>
  </si>
  <si>
    <t>GB50398</t>
  </si>
  <si>
    <t>GB46593</t>
  </si>
  <si>
    <t>GB52105</t>
  </si>
  <si>
    <t>GB55468</t>
  </si>
  <si>
    <t>GB42184</t>
  </si>
  <si>
    <t>GB43419</t>
  </si>
  <si>
    <t>GB42598</t>
  </si>
  <si>
    <t>GB49371</t>
  </si>
  <si>
    <t>GB44804</t>
  </si>
  <si>
    <t>GB49662</t>
  </si>
  <si>
    <t>GB47994</t>
  </si>
  <si>
    <t>GB45862</t>
  </si>
  <si>
    <t>GB55718</t>
  </si>
  <si>
    <t>GB48304</t>
  </si>
  <si>
    <t>GB50498</t>
  </si>
  <si>
    <t>GB42594</t>
  </si>
  <si>
    <t>GB52833</t>
  </si>
  <si>
    <t>GB50449</t>
  </si>
  <si>
    <t>GB49868</t>
  </si>
  <si>
    <t>GB45564</t>
  </si>
  <si>
    <t>GB48044</t>
  </si>
  <si>
    <t>GB41937</t>
  </si>
  <si>
    <t>GB47986</t>
  </si>
  <si>
    <t>GB49758</t>
  </si>
  <si>
    <t>GB43687</t>
  </si>
  <si>
    <t>GB47749</t>
  </si>
  <si>
    <t>GB55156</t>
  </si>
  <si>
    <t>GB42892</t>
  </si>
  <si>
    <t>GB42869</t>
  </si>
  <si>
    <t>GB52740</t>
  </si>
  <si>
    <t>GB42412</t>
  </si>
  <si>
    <t>GB52848</t>
  </si>
  <si>
    <t>GB41250</t>
  </si>
  <si>
    <t>GB46426</t>
  </si>
  <si>
    <t>GB43133</t>
  </si>
  <si>
    <t>GB49064</t>
  </si>
  <si>
    <t>GB42745</t>
  </si>
  <si>
    <t>GB50492</t>
  </si>
  <si>
    <t>GB46580</t>
  </si>
  <si>
    <t>GB55281</t>
  </si>
  <si>
    <t>GB49427</t>
  </si>
  <si>
    <t>GB46179</t>
  </si>
  <si>
    <t>GB44863</t>
  </si>
  <si>
    <t>GB50767</t>
  </si>
  <si>
    <t>GB54128</t>
  </si>
  <si>
    <t>GB52447</t>
  </si>
  <si>
    <t>GB51107</t>
  </si>
  <si>
    <t>GB53348</t>
  </si>
  <si>
    <t>GB44614</t>
  </si>
  <si>
    <t>GB45834</t>
  </si>
  <si>
    <t>GB45722</t>
  </si>
  <si>
    <t>GB46004</t>
  </si>
  <si>
    <t>GB52746</t>
  </si>
  <si>
    <t>GB50876</t>
  </si>
  <si>
    <t>GB45274</t>
  </si>
  <si>
    <t>GB44509</t>
  </si>
  <si>
    <t>GB41058</t>
  </si>
  <si>
    <t>GB48018</t>
  </si>
  <si>
    <t>GB54595</t>
  </si>
  <si>
    <t>GB48542</t>
  </si>
  <si>
    <t>GB45165</t>
  </si>
  <si>
    <t>GB47186</t>
  </si>
  <si>
    <t>GB51108</t>
  </si>
  <si>
    <t>GB53345</t>
  </si>
  <si>
    <t>GB49572</t>
  </si>
  <si>
    <t>GB42895</t>
  </si>
  <si>
    <t>GB52763</t>
  </si>
  <si>
    <t>GB40913</t>
  </si>
  <si>
    <t>GB51109</t>
  </si>
  <si>
    <t>GB53344</t>
  </si>
  <si>
    <t>GB49808</t>
  </si>
  <si>
    <t>GB48315</t>
  </si>
  <si>
    <t>GB46694</t>
  </si>
  <si>
    <t>GB48432</t>
  </si>
  <si>
    <t>GB52712</t>
  </si>
  <si>
    <t>GB49323</t>
  </si>
  <si>
    <t>GB42410</t>
  </si>
  <si>
    <t>GB52424</t>
  </si>
  <si>
    <t>GB52021</t>
  </si>
  <si>
    <t>GB44766</t>
  </si>
  <si>
    <t>GB55749</t>
  </si>
  <si>
    <t>GB40932</t>
  </si>
  <si>
    <t>GB55917</t>
  </si>
  <si>
    <t>GB54250</t>
  </si>
  <si>
    <t>GB41174</t>
  </si>
  <si>
    <t>GB40534</t>
  </si>
  <si>
    <t>GB40681</t>
  </si>
  <si>
    <t>GB51016</t>
  </si>
  <si>
    <t>GB49811</t>
  </si>
  <si>
    <t>GB44310</t>
  </si>
  <si>
    <t>GB41325</t>
  </si>
  <si>
    <t>GB55794</t>
  </si>
  <si>
    <t>GB54603</t>
  </si>
  <si>
    <t>GB54242</t>
  </si>
  <si>
    <t>GB49864</t>
  </si>
  <si>
    <t>GB51011</t>
  </si>
  <si>
    <t>GB42890</t>
  </si>
  <si>
    <t>GB42083</t>
  </si>
  <si>
    <t>GB44629</t>
  </si>
  <si>
    <t>GB46027</t>
  </si>
  <si>
    <t>GB52773</t>
  </si>
  <si>
    <t>GB44957</t>
  </si>
  <si>
    <t>GB44172</t>
  </si>
  <si>
    <t>GB47484</t>
  </si>
  <si>
    <t>GB55002</t>
  </si>
  <si>
    <t>GB43462</t>
  </si>
  <si>
    <t>GB53737</t>
  </si>
  <si>
    <t>GB54240</t>
  </si>
  <si>
    <t>GB51714</t>
  </si>
  <si>
    <t>GB41312</t>
  </si>
  <si>
    <t>GB46174</t>
  </si>
  <si>
    <t>GB55480</t>
  </si>
  <si>
    <t>GB40799</t>
  </si>
  <si>
    <t>GB41911</t>
  </si>
  <si>
    <t>GB44950</t>
  </si>
  <si>
    <t>GB52017</t>
  </si>
  <si>
    <t>GB42206</t>
  </si>
  <si>
    <t>GB54891</t>
  </si>
  <si>
    <t>GB48464</t>
  </si>
  <si>
    <t>GB51304</t>
  </si>
  <si>
    <t>GB49343</t>
  </si>
  <si>
    <t>GB51732</t>
  </si>
  <si>
    <t>GB51227</t>
  </si>
  <si>
    <t>GB54120</t>
  </si>
  <si>
    <t>GB41635</t>
  </si>
  <si>
    <t>GB52072</t>
  </si>
  <si>
    <t>GB44302</t>
  </si>
  <si>
    <t>GB43130</t>
  </si>
  <si>
    <t>GB47754</t>
  </si>
  <si>
    <t>GB55936</t>
  </si>
  <si>
    <t>GB55304</t>
  </si>
  <si>
    <t>GB54893</t>
  </si>
  <si>
    <t>GB46461</t>
  </si>
  <si>
    <t>GB44358</t>
  </si>
  <si>
    <t>GB43188</t>
  </si>
  <si>
    <t>GB52562</t>
  </si>
  <si>
    <t>GB42390</t>
  </si>
  <si>
    <t>GB46757</t>
  </si>
  <si>
    <t>GB51202</t>
  </si>
  <si>
    <t>GB53078</t>
  </si>
  <si>
    <t>GB48476</t>
  </si>
  <si>
    <t>GB40143</t>
  </si>
  <si>
    <t>GB43311</t>
  </si>
  <si>
    <t>GB44053</t>
  </si>
  <si>
    <t>GB50748</t>
  </si>
  <si>
    <t>GB41716</t>
  </si>
  <si>
    <t>GB53319</t>
  </si>
  <si>
    <t>GB44479</t>
  </si>
  <si>
    <t>GB44294</t>
  </si>
  <si>
    <t>GB43552</t>
  </si>
  <si>
    <t>GB41042</t>
  </si>
  <si>
    <t>GB54924</t>
  </si>
  <si>
    <t>GB52657</t>
  </si>
  <si>
    <t>GB43442</t>
  </si>
  <si>
    <t>GB54289</t>
  </si>
  <si>
    <t>GB41340</t>
  </si>
  <si>
    <t>GB50656</t>
  </si>
  <si>
    <t>GB45228</t>
  </si>
  <si>
    <t>GB45883</t>
  </si>
  <si>
    <t>GB47701</t>
  </si>
  <si>
    <t>GB46710</t>
  </si>
  <si>
    <t>GB41524</t>
  </si>
  <si>
    <t>GB55710</t>
  </si>
  <si>
    <t>GB55005</t>
  </si>
  <si>
    <t>GB48200</t>
  </si>
  <si>
    <t>GB52303</t>
  </si>
  <si>
    <t>GB54882</t>
  </si>
  <si>
    <t>GB50830</t>
  </si>
  <si>
    <t>GB45397</t>
  </si>
  <si>
    <t>GB53273</t>
  </si>
  <si>
    <t>GB44549</t>
  </si>
  <si>
    <t>GB50043</t>
  </si>
  <si>
    <t>GB43571</t>
  </si>
  <si>
    <t>GB49854</t>
  </si>
  <si>
    <t>GB47407</t>
  </si>
  <si>
    <t>GB52775</t>
  </si>
  <si>
    <t>GB54419</t>
  </si>
  <si>
    <t>GB42829</t>
  </si>
  <si>
    <t>GB47352</t>
  </si>
  <si>
    <t>GB48790</t>
  </si>
  <si>
    <t>GB48748</t>
  </si>
  <si>
    <t>GB51174</t>
  </si>
  <si>
    <t>GB50949</t>
  </si>
  <si>
    <t>GB50952</t>
  </si>
  <si>
    <t>GB50929</t>
  </si>
  <si>
    <t>GB51117</t>
  </si>
  <si>
    <t>GB50958</t>
  </si>
  <si>
    <t>GB51088</t>
  </si>
  <si>
    <t>GB50970</t>
  </si>
  <si>
    <t>GB50985</t>
  </si>
  <si>
    <t>GB50990</t>
  </si>
  <si>
    <t>GB51048</t>
  </si>
  <si>
    <t>GB54294</t>
  </si>
  <si>
    <t>GB48356</t>
  </si>
  <si>
    <t>GB48382</t>
  </si>
  <si>
    <t>GB42940</t>
  </si>
  <si>
    <t>GB56034</t>
  </si>
  <si>
    <t>GB42941</t>
  </si>
  <si>
    <t>GB44994</t>
  </si>
  <si>
    <t>GB45192</t>
  </si>
  <si>
    <t>GB44972</t>
  </si>
  <si>
    <t>GB44964</t>
  </si>
  <si>
    <t>GB45199</t>
  </si>
  <si>
    <t>GB44959</t>
  </si>
  <si>
    <t>GB44912</t>
  </si>
  <si>
    <t>GB43129</t>
  </si>
  <si>
    <t>GB43128</t>
  </si>
  <si>
    <t>GB43218</t>
  </si>
  <si>
    <t>GB43228</t>
  </si>
  <si>
    <t>GB43088</t>
  </si>
  <si>
    <t>GB43231</t>
  </si>
  <si>
    <t>GB43080</t>
  </si>
  <si>
    <t>GB43077</t>
  </si>
  <si>
    <t>GB46636</t>
  </si>
  <si>
    <t>GB49664</t>
  </si>
  <si>
    <t>GB55193</t>
  </si>
  <si>
    <t>GB43660</t>
  </si>
  <si>
    <t>GB53505</t>
  </si>
  <si>
    <t>GB47260</t>
  </si>
  <si>
    <t>GB47238</t>
  </si>
  <si>
    <t>GB47285</t>
  </si>
  <si>
    <t>GB45113</t>
  </si>
  <si>
    <t>GB45051</t>
  </si>
  <si>
    <t>GB45119</t>
  </si>
  <si>
    <t>GB45047</t>
  </si>
  <si>
    <t>GB45037</t>
  </si>
  <si>
    <t>GB45142</t>
  </si>
  <si>
    <t>GB45023</t>
  </si>
  <si>
    <t>GB54076</t>
  </si>
  <si>
    <t>GB45020</t>
  </si>
  <si>
    <t>GB45012</t>
  </si>
  <si>
    <t>GB45159</t>
  </si>
  <si>
    <t>GB55081</t>
  </si>
  <si>
    <t>GB55088</t>
  </si>
  <si>
    <t>GB40676</t>
  </si>
  <si>
    <t>GB40678</t>
  </si>
  <si>
    <t>GB43991</t>
  </si>
  <si>
    <t>GB52043</t>
  </si>
  <si>
    <t>GB52029</t>
  </si>
  <si>
    <t>GB52030</t>
  </si>
  <si>
    <t>GB52107</t>
  </si>
  <si>
    <t>GB52114</t>
  </si>
  <si>
    <t>GB51967</t>
  </si>
  <si>
    <t>GB42694</t>
  </si>
  <si>
    <t>GB52002</t>
  </si>
  <si>
    <t>GB52014</t>
  </si>
  <si>
    <t>GB52052</t>
  </si>
  <si>
    <t>GB49872</t>
  </si>
  <si>
    <t>GB54747</t>
  </si>
  <si>
    <t>GB54731</t>
  </si>
  <si>
    <t>GB54780</t>
  </si>
  <si>
    <t>GB54783</t>
  </si>
  <si>
    <t>GB48245</t>
  </si>
  <si>
    <t>GB50675</t>
  </si>
  <si>
    <t>GB50679</t>
  </si>
  <si>
    <t>GB50686</t>
  </si>
  <si>
    <t>GB50663</t>
  </si>
  <si>
    <t>GB50688</t>
  </si>
  <si>
    <t>GB47990</t>
  </si>
  <si>
    <t>GB47991</t>
  </si>
  <si>
    <t>GB47996</t>
  </si>
  <si>
    <t>GB48007</t>
  </si>
  <si>
    <t>GB40157</t>
  </si>
  <si>
    <t>GB40073</t>
  </si>
  <si>
    <t>GB40140</t>
  </si>
  <si>
    <t>GB40139</t>
  </si>
  <si>
    <t>GB40091</t>
  </si>
  <si>
    <t>GB40118</t>
  </si>
  <si>
    <t>GB40113</t>
  </si>
  <si>
    <t>GB40106</t>
  </si>
  <si>
    <t>GB49915</t>
  </si>
  <si>
    <t>GB41677</t>
  </si>
  <si>
    <t>GB43591</t>
  </si>
  <si>
    <t>GB43618</t>
  </si>
  <si>
    <t>GB43637</t>
  </si>
  <si>
    <t>GB54123</t>
  </si>
  <si>
    <t>GB54129</t>
  </si>
  <si>
    <t>GB54166</t>
  </si>
  <si>
    <t>GB54150</t>
  </si>
  <si>
    <t>GB54151</t>
  </si>
  <si>
    <t>GB54156</t>
  </si>
  <si>
    <t>GB52786</t>
  </si>
  <si>
    <t>GB52701</t>
  </si>
  <si>
    <t>GB52716</t>
  </si>
  <si>
    <t>GB52759</t>
  </si>
  <si>
    <t>GB52757</t>
  </si>
  <si>
    <t>GB52756</t>
  </si>
  <si>
    <t>GB41741</t>
  </si>
  <si>
    <t>GB41602</t>
  </si>
  <si>
    <t>GB41725</t>
  </si>
  <si>
    <t>GB41701</t>
  </si>
  <si>
    <t>GB41697</t>
  </si>
  <si>
    <t>GB47081</t>
  </si>
  <si>
    <t>GB49961</t>
  </si>
  <si>
    <t>GB50004</t>
  </si>
  <si>
    <t>GB49999</t>
  </si>
  <si>
    <t>GB50204</t>
  </si>
  <si>
    <t>GB50183</t>
  </si>
  <si>
    <t>GB50050</t>
  </si>
  <si>
    <t>GB50157</t>
  </si>
  <si>
    <t>GB50092</t>
  </si>
  <si>
    <t>GB50123</t>
  </si>
  <si>
    <t>GB50113</t>
  </si>
  <si>
    <t>GB50505</t>
  </si>
  <si>
    <t>GB50572</t>
  </si>
  <si>
    <t>GB50531</t>
  </si>
  <si>
    <t>GB50554</t>
  </si>
  <si>
    <t>GB50553</t>
  </si>
  <si>
    <t>GB49484</t>
  </si>
  <si>
    <t>GB52916</t>
  </si>
  <si>
    <t>GB54690</t>
  </si>
  <si>
    <t>GB54643</t>
  </si>
  <si>
    <t>GB45943</t>
  </si>
  <si>
    <t>GB45968</t>
  </si>
  <si>
    <t>GB51282</t>
  </si>
  <si>
    <t>GB51331</t>
  </si>
  <si>
    <t>GB51283</t>
  </si>
  <si>
    <t>GB45617</t>
  </si>
  <si>
    <t>GB45929</t>
  </si>
  <si>
    <t>GB45935</t>
  </si>
  <si>
    <t>GB42143</t>
  </si>
  <si>
    <t>GB42141</t>
  </si>
  <si>
    <t>GB51603</t>
  </si>
  <si>
    <t>GB51578</t>
  </si>
  <si>
    <t>GB51613</t>
  </si>
  <si>
    <t>GB45487</t>
  </si>
  <si>
    <t>GB42200</t>
  </si>
  <si>
    <t>GB42252</t>
  </si>
  <si>
    <t>GB42196</t>
  </si>
  <si>
    <t>GB42207</t>
  </si>
  <si>
    <t>GB55328</t>
  </si>
  <si>
    <t>GB55288</t>
  </si>
  <si>
    <t>GB44732</t>
  </si>
  <si>
    <t>GB44792</t>
  </si>
  <si>
    <t>GB45854</t>
  </si>
  <si>
    <t>GB40868</t>
  </si>
  <si>
    <t>GB43016</t>
  </si>
  <si>
    <t>GB43015</t>
  </si>
  <si>
    <t>GB49000</t>
  </si>
  <si>
    <t>GB53979</t>
  </si>
  <si>
    <t>GB48969</t>
  </si>
  <si>
    <t>GB54829</t>
  </si>
  <si>
    <t>GB54831</t>
  </si>
  <si>
    <t>GB52266</t>
  </si>
  <si>
    <t>GB53220</t>
  </si>
  <si>
    <t>GB53208</t>
  </si>
  <si>
    <t>GB53222</t>
  </si>
  <si>
    <t>GB48022</t>
  </si>
  <si>
    <t>GB50359</t>
  </si>
  <si>
    <t>GB47687</t>
  </si>
  <si>
    <t>GB42161</t>
  </si>
  <si>
    <t>GB53963</t>
  </si>
  <si>
    <t>GB53960</t>
  </si>
  <si>
    <t>GB54984</t>
  </si>
  <si>
    <t>GB54985</t>
  </si>
  <si>
    <t>GB54937</t>
  </si>
  <si>
    <t>GB54997</t>
  </si>
  <si>
    <t>GB54999</t>
  </si>
  <si>
    <t>GB55016</t>
  </si>
  <si>
    <t>GB49280</t>
  </si>
  <si>
    <t>GB55522</t>
  </si>
  <si>
    <t>GB55527</t>
  </si>
  <si>
    <t>GB55515</t>
  </si>
  <si>
    <t>GB55508</t>
  </si>
  <si>
    <t>GB55504</t>
  </si>
  <si>
    <t>GB55556</t>
  </si>
  <si>
    <t>GB55576</t>
  </si>
  <si>
    <t>GB55390</t>
  </si>
  <si>
    <t>GB55619</t>
  </si>
  <si>
    <t>GB55648</t>
  </si>
  <si>
    <t>GB55420</t>
  </si>
  <si>
    <t>GB55422</t>
  </si>
  <si>
    <t>GB55423</t>
  </si>
  <si>
    <t>GB55429</t>
  </si>
  <si>
    <t>GB55591</t>
  </si>
  <si>
    <t>GB55587</t>
  </si>
  <si>
    <t>GB55651</t>
  </si>
  <si>
    <t>GB49769</t>
  </si>
  <si>
    <t>GB49809</t>
  </si>
  <si>
    <t>GB52469</t>
  </si>
  <si>
    <t>GB52467</t>
  </si>
  <si>
    <t>GB52466</t>
  </si>
  <si>
    <t>GB52432</t>
  </si>
  <si>
    <t>GB52360</t>
  </si>
  <si>
    <t>GB46586</t>
  </si>
  <si>
    <t>GB46589</t>
  </si>
  <si>
    <t>GB50753</t>
  </si>
  <si>
    <t>GB50740</t>
  </si>
  <si>
    <t>GB50757</t>
  </si>
  <si>
    <t>GB50784</t>
  </si>
  <si>
    <t>GB50779</t>
  </si>
  <si>
    <t>GB50778</t>
  </si>
  <si>
    <t>GB50769</t>
  </si>
  <si>
    <t>GB50633</t>
  </si>
  <si>
    <t>GB46145</t>
  </si>
  <si>
    <t>GB46118</t>
  </si>
  <si>
    <t>GB46147</t>
  </si>
  <si>
    <t>GB46128</t>
  </si>
  <si>
    <t>GB41241</t>
  </si>
  <si>
    <t>GB41243</t>
  </si>
  <si>
    <t>GB41244</t>
  </si>
  <si>
    <t>GB47048</t>
  </si>
  <si>
    <t>GB47026</t>
  </si>
  <si>
    <t>GB47042</t>
  </si>
  <si>
    <t>GB53695</t>
  </si>
  <si>
    <t>GB55854</t>
  </si>
  <si>
    <t>GB55852</t>
  </si>
  <si>
    <t>GB55848</t>
  </si>
  <si>
    <t>GB46952</t>
  </si>
  <si>
    <t>GB49076</t>
  </si>
  <si>
    <t>GB53070</t>
  </si>
  <si>
    <t>GB53008</t>
  </si>
  <si>
    <t>GB53019</t>
  </si>
  <si>
    <t>GB52997</t>
  </si>
  <si>
    <t>GB53038</t>
  </si>
  <si>
    <t>GB44127</t>
  </si>
  <si>
    <t>GB44133</t>
  </si>
  <si>
    <t>GB44071</t>
  </si>
  <si>
    <t>GB44141</t>
  </si>
  <si>
    <t>GB44163</t>
  </si>
  <si>
    <t>GB44058</t>
  </si>
  <si>
    <t>GB44167</t>
  </si>
  <si>
    <t>GB44175</t>
  </si>
  <si>
    <t>GB46562</t>
  </si>
  <si>
    <t>GB40999</t>
  </si>
  <si>
    <t>GB42994</t>
  </si>
  <si>
    <t>GB50457</t>
  </si>
  <si>
    <t>GB50415</t>
  </si>
  <si>
    <t>GB50390</t>
  </si>
  <si>
    <t>GB49543</t>
  </si>
  <si>
    <t>GB49562</t>
  </si>
  <si>
    <t>GB53128</t>
  </si>
  <si>
    <t>GB53093</t>
  </si>
  <si>
    <t>GB52304</t>
  </si>
  <si>
    <t>GB46768</t>
  </si>
  <si>
    <t>GB42043</t>
  </si>
  <si>
    <t>GB48652</t>
  </si>
  <si>
    <t>GB50303</t>
  </si>
  <si>
    <t>GB44445</t>
  </si>
  <si>
    <t>GB44648</t>
  </si>
  <si>
    <t>GB44643</t>
  </si>
  <si>
    <t>GB44642</t>
  </si>
  <si>
    <t>GB44485</t>
  </si>
  <si>
    <t>GB44631</t>
  </si>
  <si>
    <t>GB44581</t>
  </si>
  <si>
    <t>GB44533</t>
  </si>
  <si>
    <t>GB44532</t>
  </si>
  <si>
    <t>GB44551</t>
  </si>
  <si>
    <t>GB47849</t>
  </si>
  <si>
    <t>GB47815</t>
  </si>
  <si>
    <t>GB41376</t>
  </si>
  <si>
    <t>GB41283</t>
  </si>
  <si>
    <t>GB41352</t>
  </si>
  <si>
    <t>GB45703</t>
  </si>
  <si>
    <t>GB55707</t>
  </si>
  <si>
    <t>GB42385</t>
  </si>
  <si>
    <t>GB53562</t>
  </si>
  <si>
    <t>GB53550</t>
  </si>
  <si>
    <t>GB43401</t>
  </si>
  <si>
    <t>GB52947</t>
  </si>
  <si>
    <t>GB41470</t>
  </si>
  <si>
    <t>GB41464</t>
  </si>
  <si>
    <t>GB41430</t>
  </si>
  <si>
    <t>GB41505</t>
  </si>
  <si>
    <t>GB41417</t>
  </si>
  <si>
    <t>GB41519</t>
  </si>
  <si>
    <t>GB41525</t>
  </si>
  <si>
    <t>GB48608</t>
  </si>
  <si>
    <t>GB48145</t>
  </si>
  <si>
    <t>GB48151</t>
  </si>
  <si>
    <t>GB48124</t>
  </si>
  <si>
    <t>GB48158</t>
  </si>
  <si>
    <t>GB48162</t>
  </si>
  <si>
    <t>GB48165</t>
  </si>
  <si>
    <t>GB48117</t>
  </si>
  <si>
    <t>GB44330</t>
  </si>
  <si>
    <t>GB44336</t>
  </si>
  <si>
    <t>GB44206</t>
  </si>
  <si>
    <t>GB44020</t>
  </si>
  <si>
    <t>GB42409</t>
  </si>
  <si>
    <t>GB42501</t>
  </si>
  <si>
    <t>GB42436</t>
  </si>
  <si>
    <t>GB47962</t>
  </si>
  <si>
    <t>GB43293</t>
  </si>
  <si>
    <t>GB43300</t>
  </si>
  <si>
    <t>GB49244</t>
  </si>
  <si>
    <t>GB53782</t>
  </si>
  <si>
    <t>GB53787</t>
  </si>
  <si>
    <t>GB53790</t>
  </si>
  <si>
    <t>GB42564</t>
  </si>
  <si>
    <t>GB42526</t>
  </si>
  <si>
    <t>GB49688</t>
  </si>
  <si>
    <t>GB51647</t>
  </si>
  <si>
    <t>GB40504</t>
  </si>
  <si>
    <t>GB40523</t>
  </si>
  <si>
    <t>GB54496</t>
  </si>
  <si>
    <t>GB41811</t>
  </si>
  <si>
    <t>GB41858</t>
  </si>
  <si>
    <t>GB41793</t>
  </si>
  <si>
    <t>GB41889</t>
  </si>
  <si>
    <t>GB41773</t>
  </si>
  <si>
    <t>GB53357</t>
  </si>
  <si>
    <t>GB53350</t>
  </si>
  <si>
    <t>GB53322</t>
  </si>
  <si>
    <t>GB53312</t>
  </si>
  <si>
    <t>GB53311</t>
  </si>
  <si>
    <t>GB53306</t>
  </si>
  <si>
    <t>GB42584</t>
  </si>
  <si>
    <t>GB42597</t>
  </si>
  <si>
    <t>GB42880</t>
  </si>
  <si>
    <t>GB42877</t>
  </si>
  <si>
    <t>GB42613</t>
  </si>
  <si>
    <t>GB42871</t>
  </si>
  <si>
    <t>GB42725</t>
  </si>
  <si>
    <t>GB44841</t>
  </si>
  <si>
    <t>GB54020</t>
  </si>
  <si>
    <t>GB42224</t>
  </si>
  <si>
    <t>GB55538</t>
  </si>
  <si>
    <t>GB50744</t>
  </si>
  <si>
    <t>GB50819</t>
  </si>
  <si>
    <t>GB49348</t>
  </si>
  <si>
    <t>GB41372</t>
  </si>
  <si>
    <t>GB44575</t>
  </si>
  <si>
    <t>GB40845</t>
  </si>
  <si>
    <t>GB54598</t>
  </si>
  <si>
    <t>GB54605</t>
  </si>
  <si>
    <t>GB44711</t>
  </si>
  <si>
    <t>GB43963</t>
  </si>
  <si>
    <t>GB51592</t>
  </si>
  <si>
    <t>GB55039</t>
  </si>
  <si>
    <t>GB43826</t>
  </si>
  <si>
    <t>GB43827</t>
  </si>
  <si>
    <t>GB47803</t>
  </si>
  <si>
    <t>GB45221</t>
  </si>
  <si>
    <t>GB47441</t>
  </si>
  <si>
    <t>GB47443</t>
  </si>
  <si>
    <t>GB43276</t>
  </si>
  <si>
    <t>GB41074</t>
  </si>
  <si>
    <t>GB44755</t>
  </si>
  <si>
    <t>GB55797</t>
  </si>
  <si>
    <t>GB46242</t>
  </si>
  <si>
    <t>GB46273</t>
  </si>
  <si>
    <t>GB54092</t>
  </si>
  <si>
    <t>GB42828</t>
  </si>
  <si>
    <t>GB55463</t>
  </si>
  <si>
    <t>GB55559</t>
  </si>
  <si>
    <t>GB55558</t>
  </si>
  <si>
    <t>GB40541</t>
  </si>
  <si>
    <t>GB51800</t>
  </si>
  <si>
    <t>GB52507</t>
  </si>
  <si>
    <t>GB46427</t>
  </si>
  <si>
    <t>GB46476</t>
  </si>
  <si>
    <t>GB45878</t>
  </si>
  <si>
    <t>GB42319</t>
  </si>
  <si>
    <t>GB44373</t>
  </si>
  <si>
    <t>GB44285</t>
  </si>
  <si>
    <t>GB53062</t>
  </si>
  <si>
    <t>GB44059</t>
  </si>
  <si>
    <t>GB41824</t>
  </si>
  <si>
    <t>GB55014</t>
  </si>
  <si>
    <t>GB54910</t>
  </si>
  <si>
    <t>GB42998</t>
  </si>
  <si>
    <t>GB46918</t>
  </si>
  <si>
    <t>GB46887</t>
  </si>
  <si>
    <t>GB55919</t>
  </si>
  <si>
    <t>GB54052</t>
  </si>
  <si>
    <t>GB54668</t>
  </si>
  <si>
    <t>GB52679</t>
  </si>
  <si>
    <t>GB41313</t>
  </si>
  <si>
    <t>GB47189</t>
  </si>
  <si>
    <t>GB53627</t>
  </si>
  <si>
    <t>GB55453</t>
  </si>
  <si>
    <t>GB44943</t>
  </si>
  <si>
    <t>GB41288</t>
  </si>
  <si>
    <t>GB41794</t>
  </si>
  <si>
    <t>GB44430</t>
  </si>
  <si>
    <t>GB41843</t>
  </si>
  <si>
    <t>GB48344</t>
  </si>
  <si>
    <t>GB48109</t>
  </si>
  <si>
    <t>GB48174</t>
  </si>
  <si>
    <t>GB55441</t>
  </si>
  <si>
    <t>GB40424</t>
  </si>
  <si>
    <t>GB46713</t>
  </si>
  <si>
    <t>GB51414</t>
  </si>
  <si>
    <t>GB47299</t>
  </si>
  <si>
    <t>GB55930</t>
  </si>
  <si>
    <t>GB55921</t>
  </si>
  <si>
    <t>GB51019</t>
  </si>
  <si>
    <t>GB49425</t>
  </si>
  <si>
    <t>GB49449</t>
  </si>
  <si>
    <t>GB49448</t>
  </si>
  <si>
    <t>GB54886</t>
  </si>
  <si>
    <t>GB52204</t>
  </si>
  <si>
    <t>GB44880</t>
  </si>
  <si>
    <t>GB47075</t>
  </si>
  <si>
    <t>GB53339</t>
  </si>
  <si>
    <t>GB41545</t>
  </si>
  <si>
    <t>GB54940</t>
  </si>
  <si>
    <t>GB55574</t>
  </si>
  <si>
    <t>GB40444</t>
  </si>
  <si>
    <t>GB40451</t>
  </si>
  <si>
    <t>GB49012</t>
  </si>
  <si>
    <t>GB46196</t>
  </si>
  <si>
    <t>GB50980</t>
  </si>
  <si>
    <t>GB47303</t>
  </si>
  <si>
    <t>GB40928</t>
  </si>
  <si>
    <t>GB45688</t>
  </si>
  <si>
    <t>GB43304</t>
  </si>
  <si>
    <t>GB42844</t>
  </si>
  <si>
    <t>GB55644</t>
  </si>
  <si>
    <t>GB48926</t>
  </si>
  <si>
    <t>GB53299</t>
  </si>
  <si>
    <t>GB53435</t>
  </si>
  <si>
    <t>GB55370</t>
  </si>
  <si>
    <t>GB55268</t>
  </si>
  <si>
    <t>GB41882</t>
  </si>
  <si>
    <t>GB45263</t>
  </si>
  <si>
    <t>GB52253</t>
  </si>
  <si>
    <t>GB41852</t>
  </si>
  <si>
    <t>GB41822</t>
  </si>
  <si>
    <t>GB54802</t>
  </si>
  <si>
    <t>GB49412</t>
  </si>
  <si>
    <t>GB40431</t>
  </si>
  <si>
    <t>GB54927</t>
  </si>
  <si>
    <t>GB53710</t>
  </si>
  <si>
    <t>GB53666</t>
  </si>
  <si>
    <t>GB40243</t>
  </si>
  <si>
    <t>GB44980</t>
  </si>
  <si>
    <t>GB47411</t>
  </si>
  <si>
    <t>GB42810</t>
  </si>
  <si>
    <t>GB46333</t>
  </si>
  <si>
    <t>GB43819</t>
  </si>
  <si>
    <t>GB43171</t>
  </si>
  <si>
    <t>GB55985</t>
  </si>
  <si>
    <t>GB50514</t>
  </si>
  <si>
    <t>GB44297</t>
  </si>
  <si>
    <t>GB43833</t>
  </si>
  <si>
    <t>GB44363</t>
  </si>
  <si>
    <t>GB52801</t>
  </si>
  <si>
    <t>GB46318</t>
  </si>
  <si>
    <t>GB42846</t>
  </si>
  <si>
    <t>GB46610</t>
  </si>
  <si>
    <t>GB52893</t>
  </si>
  <si>
    <t>GB47418</t>
  </si>
  <si>
    <t>GB40878</t>
  </si>
  <si>
    <t>GB48526</t>
  </si>
  <si>
    <t>GB48527</t>
  </si>
  <si>
    <t>GB48603</t>
  </si>
  <si>
    <t>GB53656</t>
  </si>
  <si>
    <t>GB50623</t>
  </si>
  <si>
    <t>GB43704</t>
  </si>
  <si>
    <t>GB54203</t>
  </si>
  <si>
    <t>GB43899</t>
  </si>
  <si>
    <t>GB42352</t>
  </si>
  <si>
    <t>GB49649</t>
  </si>
  <si>
    <t>GB49167</t>
  </si>
  <si>
    <t>GB42817</t>
  </si>
  <si>
    <t>GB53975</t>
  </si>
  <si>
    <t>GB51599</t>
  </si>
  <si>
    <t>GB51588</t>
  </si>
  <si>
    <t>GB44988</t>
  </si>
  <si>
    <t>GB50927</t>
  </si>
  <si>
    <t>GB49533</t>
  </si>
  <si>
    <t>GB42966</t>
  </si>
  <si>
    <t>GB50074</t>
  </si>
  <si>
    <t>GB42654</t>
  </si>
  <si>
    <t>GB49643</t>
  </si>
  <si>
    <t>GB40422</t>
  </si>
  <si>
    <t>GB47728</t>
  </si>
  <si>
    <t>GB45261</t>
  </si>
  <si>
    <t>GB43626</t>
  </si>
  <si>
    <t>GB44707</t>
  </si>
  <si>
    <t>GB42077</t>
  </si>
  <si>
    <t>GB55824</t>
  </si>
  <si>
    <t>GB42969</t>
  </si>
  <si>
    <t>GB41030</t>
  </si>
  <si>
    <t>GB49299</t>
  </si>
  <si>
    <t>GB51495</t>
  </si>
  <si>
    <t>GB55164</t>
  </si>
  <si>
    <t>GB46243</t>
  </si>
  <si>
    <t>GB46459</t>
  </si>
  <si>
    <t>GB51699</t>
  </si>
  <si>
    <t>GB45382</t>
  </si>
  <si>
    <t>GB40773</t>
  </si>
  <si>
    <t>GB53384</t>
  </si>
  <si>
    <t>GB45934</t>
  </si>
  <si>
    <t>GB41806</t>
  </si>
  <si>
    <t>GB41808</t>
  </si>
  <si>
    <t>GB40441</t>
  </si>
  <si>
    <t>GB43126</t>
  </si>
  <si>
    <t>GB49443</t>
  </si>
  <si>
    <t>GB52059</t>
  </si>
  <si>
    <t>GB42014</t>
  </si>
  <si>
    <t>GB40857</t>
  </si>
  <si>
    <t>GB54372</t>
  </si>
  <si>
    <t>GB47280</t>
  </si>
  <si>
    <t>GB43305</t>
  </si>
  <si>
    <t>GB54938</t>
  </si>
  <si>
    <t>GB49596</t>
  </si>
  <si>
    <t>GB54286</t>
  </si>
  <si>
    <t>GB45044</t>
  </si>
  <si>
    <t>GB51654</t>
  </si>
  <si>
    <t>GB49161</t>
  </si>
  <si>
    <t>GB53414</t>
  </si>
  <si>
    <t>GB46268</t>
  </si>
  <si>
    <t>GB45543</t>
  </si>
  <si>
    <t>GB40711</t>
  </si>
  <si>
    <t>GB53381</t>
  </si>
  <si>
    <t>GB54377</t>
  </si>
  <si>
    <t>GB54376</t>
  </si>
  <si>
    <t>GB48429</t>
  </si>
  <si>
    <t>GB43556</t>
  </si>
  <si>
    <t>GB55444</t>
  </si>
  <si>
    <t>GB55984</t>
  </si>
  <si>
    <t>GB52557</t>
  </si>
  <si>
    <t>GB49486</t>
  </si>
  <si>
    <t>GB42917</t>
  </si>
  <si>
    <t>GB44606</t>
  </si>
  <si>
    <t>GB52194</t>
  </si>
  <si>
    <t>GB48557</t>
  </si>
  <si>
    <t>GB43848</t>
  </si>
  <si>
    <t>GB43847</t>
  </si>
  <si>
    <t>GB42021</t>
  </si>
  <si>
    <t>GB48693</t>
  </si>
  <si>
    <t>GB46069</t>
  </si>
  <si>
    <t>GB48782</t>
  </si>
  <si>
    <t>GB51422</t>
  </si>
  <si>
    <t>GB50864</t>
  </si>
  <si>
    <t>GB40944</t>
  </si>
  <si>
    <t>GB54040</t>
  </si>
  <si>
    <t>GB48452</t>
  </si>
  <si>
    <t>GB46481</t>
  </si>
  <si>
    <t>GB49315</t>
  </si>
  <si>
    <t>GB46217</t>
  </si>
  <si>
    <t>GB47322</t>
  </si>
  <si>
    <t>GB51264</t>
  </si>
  <si>
    <t>GB44080</t>
  </si>
  <si>
    <t>GB45256</t>
  </si>
  <si>
    <t>GB41179</t>
  </si>
  <si>
    <t>GB45303</t>
  </si>
  <si>
    <t>GB49607</t>
  </si>
  <si>
    <t>GB48349</t>
  </si>
  <si>
    <t>GB51079</t>
  </si>
  <si>
    <t>GB50017</t>
  </si>
  <si>
    <t>GB50214</t>
  </si>
  <si>
    <t>GB48113</t>
  </si>
  <si>
    <t>GB54981</t>
  </si>
  <si>
    <t>GB46180</t>
  </si>
  <si>
    <t>GB44596</t>
  </si>
  <si>
    <t>GB51281</t>
  </si>
  <si>
    <t>GB42732</t>
  </si>
  <si>
    <t>GB54861</t>
  </si>
  <si>
    <t>GB47202</t>
  </si>
  <si>
    <t>GB40308</t>
  </si>
  <si>
    <t>GB52517</t>
  </si>
  <si>
    <t>GB40802</t>
  </si>
  <si>
    <t>GB41970</t>
  </si>
  <si>
    <t>GB46813</t>
  </si>
  <si>
    <t>GB47310</t>
  </si>
  <si>
    <t>GB51683</t>
  </si>
  <si>
    <t>GB55151</t>
  </si>
  <si>
    <t>GB42356</t>
  </si>
  <si>
    <t>GB43824</t>
  </si>
  <si>
    <t>GB51380</t>
  </si>
  <si>
    <t>GB44739</t>
  </si>
  <si>
    <t>GB40934</t>
  </si>
  <si>
    <t>GB54244</t>
  </si>
  <si>
    <t>GB51065</t>
  </si>
  <si>
    <t>GB41904</t>
  </si>
  <si>
    <t>GB52249</t>
  </si>
  <si>
    <t>GB44123</t>
  </si>
  <si>
    <t>GB49597</t>
  </si>
  <si>
    <t>GB54505</t>
  </si>
  <si>
    <t>GB43551</t>
  </si>
  <si>
    <t>GB45873</t>
  </si>
  <si>
    <t>GB41156</t>
  </si>
  <si>
    <t>GB46598</t>
  </si>
  <si>
    <t>GB46494</t>
  </si>
  <si>
    <t>GB51261</t>
  </si>
  <si>
    <t>GB46211</t>
  </si>
  <si>
    <t>GB43554</t>
  </si>
  <si>
    <t>GB52529</t>
  </si>
  <si>
    <t>GB45545</t>
  </si>
  <si>
    <t>GB55949</t>
  </si>
  <si>
    <t>GB46275</t>
  </si>
  <si>
    <t>GB45345</t>
  </si>
  <si>
    <t>GB47841</t>
  </si>
  <si>
    <t>GB45250</t>
  </si>
  <si>
    <t>GB43000</t>
  </si>
  <si>
    <t>GB54884</t>
  </si>
  <si>
    <t>GB42697</t>
  </si>
  <si>
    <t>GB42794</t>
  </si>
  <si>
    <t>GB50537</t>
  </si>
  <si>
    <t>GB54347</t>
  </si>
  <si>
    <t>GB41045</t>
  </si>
  <si>
    <t>GB41046</t>
  </si>
  <si>
    <t>GB41047</t>
  </si>
  <si>
    <t>GB50243</t>
  </si>
  <si>
    <t>GB50252</t>
  </si>
  <si>
    <t>GB41664</t>
  </si>
  <si>
    <t>GB48600</t>
  </si>
  <si>
    <t>GB42427</t>
  </si>
  <si>
    <t>GB47683</t>
  </si>
  <si>
    <t>GB46290</t>
  </si>
  <si>
    <t>GB54525</t>
  </si>
  <si>
    <t>GB45265</t>
  </si>
  <si>
    <t>GB44893</t>
  </si>
  <si>
    <t>GB51513</t>
  </si>
  <si>
    <t>GB51489</t>
  </si>
  <si>
    <t>GB53705</t>
  </si>
  <si>
    <t>GB44300</t>
  </si>
  <si>
    <t>GB46448</t>
  </si>
  <si>
    <t>GB47250</t>
  </si>
  <si>
    <t>GB50885</t>
  </si>
  <si>
    <t>GB50890</t>
  </si>
  <si>
    <t>GB50891</t>
  </si>
  <si>
    <t>GB55823</t>
  </si>
  <si>
    <t>GB47584</t>
  </si>
  <si>
    <t>GB52975</t>
  </si>
  <si>
    <t>GB44103</t>
  </si>
  <si>
    <t>GB50141</t>
  </si>
  <si>
    <t>GB50099</t>
  </si>
  <si>
    <t>GB50101</t>
  </si>
  <si>
    <t>GB50136</t>
  </si>
  <si>
    <t>GB55873</t>
  </si>
  <si>
    <t>GB55881</t>
  </si>
  <si>
    <t>GB52616</t>
  </si>
  <si>
    <t>GB50510</t>
  </si>
  <si>
    <t>GB52212</t>
  </si>
  <si>
    <t>GB48868</t>
  </si>
  <si>
    <t>GB49969</t>
  </si>
  <si>
    <t>GB50255</t>
  </si>
  <si>
    <t>GB44523</t>
  </si>
  <si>
    <t>GB54379</t>
  </si>
  <si>
    <t>GB47502</t>
  </si>
  <si>
    <t>GB42529</t>
  </si>
  <si>
    <t>GB46342</t>
  </si>
  <si>
    <t>GB46291</t>
  </si>
  <si>
    <t>GB49010</t>
  </si>
  <si>
    <t>GB42714</t>
  </si>
  <si>
    <t>GB48660</t>
  </si>
  <si>
    <t>GB51372</t>
  </si>
  <si>
    <t>GB46547</t>
  </si>
  <si>
    <t>GB51035</t>
  </si>
  <si>
    <t>GB51943</t>
  </si>
  <si>
    <t>GB53574</t>
  </si>
  <si>
    <t>GB53578</t>
  </si>
  <si>
    <t>GB53579</t>
  </si>
  <si>
    <t>GB55676</t>
  </si>
  <si>
    <t>GB50239</t>
  </si>
  <si>
    <t>GB49990</t>
  </si>
  <si>
    <t>GB40282</t>
  </si>
  <si>
    <t>GB40283</t>
  </si>
  <si>
    <t>GB46509</t>
  </si>
  <si>
    <t>GB46423</t>
  </si>
  <si>
    <t>GB54478</t>
  </si>
  <si>
    <t>GB43870</t>
  </si>
  <si>
    <t>GB45737</t>
  </si>
  <si>
    <t>GB45640</t>
  </si>
  <si>
    <t>GB45645</t>
  </si>
  <si>
    <t>GB40278</t>
  </si>
  <si>
    <t>GB46521</t>
  </si>
  <si>
    <t>GB49504</t>
  </si>
  <si>
    <t>GB51036</t>
  </si>
  <si>
    <t>GB51840</t>
  </si>
  <si>
    <t>GB51852</t>
  </si>
  <si>
    <t>GB54083</t>
  </si>
  <si>
    <t>GB45831</t>
  </si>
  <si>
    <t>GB45827</t>
  </si>
  <si>
    <t>GB43123</t>
  </si>
  <si>
    <t>GB43114</t>
  </si>
  <si>
    <t>GB43215</t>
  </si>
  <si>
    <t>GB43106</t>
  </si>
  <si>
    <t>GB53805</t>
  </si>
  <si>
    <t>GB43920</t>
  </si>
  <si>
    <t>GB43816</t>
  </si>
  <si>
    <t>GB43814</t>
  </si>
  <si>
    <t>GB53139</t>
  </si>
  <si>
    <t>GB50450</t>
  </si>
  <si>
    <t>GB47549</t>
  </si>
  <si>
    <t>GB40670</t>
  </si>
  <si>
    <t>GB49723</t>
  </si>
  <si>
    <t>GB40931</t>
  </si>
  <si>
    <t>GB40908</t>
  </si>
  <si>
    <t>GB40594</t>
  </si>
  <si>
    <t>GB48837</t>
  </si>
  <si>
    <t>GB43054</t>
  </si>
  <si>
    <t>GB43052</t>
  </si>
  <si>
    <t>GB44148</t>
  </si>
  <si>
    <t>GB53424</t>
  </si>
  <si>
    <t>GB42220</t>
  </si>
  <si>
    <t>GB49549</t>
  </si>
  <si>
    <t>GB53821</t>
  </si>
  <si>
    <t>GB53798</t>
  </si>
  <si>
    <t>GB42708</t>
  </si>
  <si>
    <t>GB40754</t>
  </si>
  <si>
    <t>GB48536</t>
  </si>
  <si>
    <t>GB48596</t>
  </si>
  <si>
    <t>GB51751</t>
  </si>
  <si>
    <t>GB48630</t>
  </si>
  <si>
    <t>GB55484</t>
  </si>
  <si>
    <t>GB43778</t>
  </si>
  <si>
    <t>GB50694</t>
  </si>
  <si>
    <t>GB51994</t>
  </si>
  <si>
    <t>GB55941</t>
  </si>
  <si>
    <t>GB51793</t>
  </si>
  <si>
    <t>GB40420</t>
  </si>
  <si>
    <t>GB48817</t>
  </si>
  <si>
    <t>GB46363</t>
  </si>
  <si>
    <t>GB47669</t>
  </si>
  <si>
    <t>GB49150</t>
  </si>
  <si>
    <t>GB49192</t>
  </si>
  <si>
    <t>GB46457</t>
  </si>
  <si>
    <t>GB52688</t>
  </si>
  <si>
    <t>GB44439</t>
  </si>
  <si>
    <t>GB55889</t>
  </si>
  <si>
    <t>GB43180</t>
  </si>
  <si>
    <t>GB52352</t>
  </si>
  <si>
    <t>GB55805</t>
  </si>
  <si>
    <t>GB48446</t>
  </si>
  <si>
    <t>GB50474</t>
  </si>
  <si>
    <t>GB54916</t>
  </si>
  <si>
    <t>GB51912</t>
  </si>
  <si>
    <t>GB47617</t>
  </si>
  <si>
    <t>GB55063</t>
  </si>
  <si>
    <t>GB53719</t>
  </si>
  <si>
    <t>GB54220</t>
  </si>
  <si>
    <t>GB48573</t>
  </si>
  <si>
    <t>GB48571</t>
  </si>
  <si>
    <t>GB48560</t>
  </si>
  <si>
    <t>GB56003</t>
  </si>
  <si>
    <t>GB54198</t>
  </si>
  <si>
    <t>GB48331</t>
  </si>
  <si>
    <t>GB43138</t>
  </si>
  <si>
    <t>GB54888</t>
  </si>
  <si>
    <t>GB41985</t>
  </si>
  <si>
    <t>GB49249</t>
  </si>
  <si>
    <t>GB54425</t>
  </si>
  <si>
    <t>GB44939</t>
  </si>
  <si>
    <t>GB46375</t>
  </si>
  <si>
    <t>GB47319</t>
  </si>
  <si>
    <t>GB41065</t>
  </si>
  <si>
    <t>GB41069</t>
  </si>
  <si>
    <t>GB48521</t>
  </si>
  <si>
    <t>GB47679</t>
  </si>
  <si>
    <t>GB47678</t>
  </si>
  <si>
    <t>GB46541</t>
  </si>
  <si>
    <t>GB45508</t>
  </si>
  <si>
    <t>GB45297</t>
  </si>
  <si>
    <t>GB45300</t>
  </si>
  <si>
    <t>GB52992</t>
  </si>
  <si>
    <t>GB50700</t>
  </si>
  <si>
    <t>GB54348</t>
  </si>
  <si>
    <t>GB54341</t>
  </si>
  <si>
    <t>GB40208</t>
  </si>
  <si>
    <t>GB40057</t>
  </si>
  <si>
    <t>GB53657</t>
  </si>
  <si>
    <t>GB48960</t>
  </si>
  <si>
    <t>GB40479</t>
  </si>
  <si>
    <t>GB49726</t>
  </si>
  <si>
    <t>GB42372</t>
  </si>
  <si>
    <t>GB42960</t>
  </si>
  <si>
    <t>GB43147</t>
  </si>
  <si>
    <t>GB44220</t>
  </si>
  <si>
    <t>GB54113</t>
  </si>
  <si>
    <t>GB54114</t>
  </si>
  <si>
    <t>GB55693</t>
  </si>
  <si>
    <t>GB43856</t>
  </si>
  <si>
    <t>GB43858</t>
  </si>
  <si>
    <t>GB43873</t>
  </si>
  <si>
    <t>GB47668</t>
  </si>
  <si>
    <t>GB55517</t>
  </si>
  <si>
    <t>GB54272</t>
  </si>
  <si>
    <t>GB41908</t>
  </si>
  <si>
    <t>GB41907</t>
  </si>
  <si>
    <t>GB48078</t>
  </si>
  <si>
    <t>GB53712</t>
  </si>
  <si>
    <t>GB53415</t>
  </si>
  <si>
    <t>GB40385</t>
  </si>
  <si>
    <t>GB52098</t>
  </si>
  <si>
    <t>GB47499</t>
  </si>
  <si>
    <t>GB47500</t>
  </si>
  <si>
    <t>GB48453</t>
  </si>
  <si>
    <t>GB48335</t>
  </si>
  <si>
    <t>GB41363</t>
  </si>
  <si>
    <t>GB53699</t>
  </si>
  <si>
    <t>GB42036</t>
  </si>
  <si>
    <t>GB41487</t>
  </si>
  <si>
    <t>GB40717</t>
  </si>
  <si>
    <t>GB40716</t>
  </si>
  <si>
    <t>GB41796</t>
  </si>
  <si>
    <t>GB44002</t>
  </si>
  <si>
    <t>GB40072</t>
  </si>
  <si>
    <t>GB54451</t>
  </si>
  <si>
    <t>GB46240</t>
  </si>
  <si>
    <t>GB49312</t>
  </si>
  <si>
    <t>GB40941</t>
  </si>
  <si>
    <t>GB55791</t>
  </si>
  <si>
    <t>GB55793</t>
  </si>
  <si>
    <t>GB46071</t>
  </si>
  <si>
    <t>GB45435</t>
  </si>
  <si>
    <t>GB53948</t>
  </si>
  <si>
    <t>GB51787</t>
  </si>
  <si>
    <t>GB52073</t>
  </si>
  <si>
    <t>GB46982</t>
  </si>
  <si>
    <t>GB45881</t>
  </si>
  <si>
    <t>GB42634</t>
  </si>
  <si>
    <t>GB44316</t>
  </si>
  <si>
    <t>GB47545</t>
  </si>
  <si>
    <t>GB40766</t>
  </si>
  <si>
    <t>GB40767</t>
  </si>
  <si>
    <t>GB41310</t>
  </si>
  <si>
    <t>GB49112</t>
  </si>
  <si>
    <t>GB47008</t>
  </si>
  <si>
    <t>GB55010</t>
  </si>
  <si>
    <t>GB45906</t>
  </si>
  <si>
    <t>GB51479</t>
  </si>
  <si>
    <t>GB51528</t>
  </si>
  <si>
    <t>GB49165</t>
  </si>
  <si>
    <t>GB45720</t>
  </si>
  <si>
    <t>GB45654</t>
  </si>
  <si>
    <t>GB45719</t>
  </si>
  <si>
    <t>GB45716</t>
  </si>
  <si>
    <t>GB48220</t>
  </si>
  <si>
    <t>GB48219</t>
  </si>
  <si>
    <t>GB41141</t>
  </si>
  <si>
    <t>GB41167</t>
  </si>
  <si>
    <t>GB45259</t>
  </si>
  <si>
    <t>GB42022</t>
  </si>
  <si>
    <t>GB51504</t>
  </si>
  <si>
    <t>GB45864</t>
  </si>
  <si>
    <t>GB45837</t>
  </si>
  <si>
    <t>GB49186</t>
  </si>
  <si>
    <t>GB49827</t>
  </si>
  <si>
    <t>GB42414</t>
  </si>
  <si>
    <t>GB52686</t>
  </si>
  <si>
    <t>GB48874</t>
  </si>
  <si>
    <t>GB55529</t>
  </si>
  <si>
    <t>GB55493</t>
  </si>
  <si>
    <t>GB48829</t>
  </si>
  <si>
    <t>GB43246</t>
  </si>
  <si>
    <t>GB45389</t>
  </si>
  <si>
    <t>GB40358</t>
  </si>
  <si>
    <t>GB47768</t>
  </si>
  <si>
    <t>GB51782</t>
  </si>
  <si>
    <t>GB51783</t>
  </si>
  <si>
    <t>GB48341</t>
  </si>
  <si>
    <t>GB40592</t>
  </si>
  <si>
    <t>GB46332</t>
  </si>
  <si>
    <t>GB44289</t>
  </si>
  <si>
    <t>GB48628</t>
  </si>
  <si>
    <t>GB49391</t>
  </si>
  <si>
    <t>GB49321</t>
  </si>
  <si>
    <t>GB50957</t>
  </si>
  <si>
    <t>GB51104</t>
  </si>
  <si>
    <t>GB50944</t>
  </si>
  <si>
    <t>GB48765</t>
  </si>
  <si>
    <t>GB48746</t>
  </si>
  <si>
    <t>GB48745</t>
  </si>
  <si>
    <t>GB51143</t>
  </si>
  <si>
    <t>GB51103</t>
  </si>
  <si>
    <t>GB51093</t>
  </si>
  <si>
    <t>GB51106</t>
  </si>
  <si>
    <t>GB50941</t>
  </si>
  <si>
    <t>GB51084</t>
  </si>
  <si>
    <t>GB50962</t>
  </si>
  <si>
    <t>GB50974</t>
  </si>
  <si>
    <t>GB50972</t>
  </si>
  <si>
    <t>GB51074</t>
  </si>
  <si>
    <t>GB50971</t>
  </si>
  <si>
    <t>GB51064</t>
  </si>
  <si>
    <t>GB50995</t>
  </si>
  <si>
    <t>GB51046</t>
  </si>
  <si>
    <t>GB50998</t>
  </si>
  <si>
    <t>GB52611</t>
  </si>
  <si>
    <t>GB54227</t>
  </si>
  <si>
    <t>GB48417</t>
  </si>
  <si>
    <t>GB48364</t>
  </si>
  <si>
    <t>GB48384</t>
  </si>
  <si>
    <t>GB48355</t>
  </si>
  <si>
    <t>GB48359</t>
  </si>
  <si>
    <t>GB48422</t>
  </si>
  <si>
    <t>GB56036</t>
  </si>
  <si>
    <t>GB56032</t>
  </si>
  <si>
    <t>GB42943</t>
  </si>
  <si>
    <t>GB44970</t>
  </si>
  <si>
    <t>GB45195</t>
  </si>
  <si>
    <t>GB45197</t>
  </si>
  <si>
    <t>GB44961</t>
  </si>
  <si>
    <t>GB44946</t>
  </si>
  <si>
    <t>GB44926</t>
  </si>
  <si>
    <t>GB45230</t>
  </si>
  <si>
    <t>GB43189</t>
  </si>
  <si>
    <t>GB43098</t>
  </si>
  <si>
    <t>GB43087</t>
  </si>
  <si>
    <t>GB43232</t>
  </si>
  <si>
    <t>GB43236</t>
  </si>
  <si>
    <t>GB46635</t>
  </si>
  <si>
    <t>GB46627</t>
  </si>
  <si>
    <t>GB46621</t>
  </si>
  <si>
    <t>GB46638</t>
  </si>
  <si>
    <t>GB49666</t>
  </si>
  <si>
    <t>GB55185</t>
  </si>
  <si>
    <t>GB55186</t>
  </si>
  <si>
    <t>GB55192</t>
  </si>
  <si>
    <t>GB55187</t>
  </si>
  <si>
    <t>GB55183</t>
  </si>
  <si>
    <t>GB54030</t>
  </si>
  <si>
    <t>GB47268</t>
  </si>
  <si>
    <t>GB45111</t>
  </si>
  <si>
    <t>GB45054</t>
  </si>
  <si>
    <t>GB45128</t>
  </si>
  <si>
    <t>GB45040</t>
  </si>
  <si>
    <t>GB45133</t>
  </si>
  <si>
    <t>GB45038</t>
  </si>
  <si>
    <t>GB45036</t>
  </si>
  <si>
    <t>GB45029</t>
  </si>
  <si>
    <t>GB45028</t>
  </si>
  <si>
    <t>GB45146</t>
  </si>
  <si>
    <t>GB45025</t>
  </si>
  <si>
    <t>GB45018</t>
  </si>
  <si>
    <t>GB45017</t>
  </si>
  <si>
    <t>GB45014</t>
  </si>
  <si>
    <t>GB45156</t>
  </si>
  <si>
    <t>GB45158</t>
  </si>
  <si>
    <t>GB45008</t>
  </si>
  <si>
    <t>GB45001</t>
  </si>
  <si>
    <t>GB55730</t>
  </si>
  <si>
    <t>GB40652</t>
  </si>
  <si>
    <t>GB40637</t>
  </si>
  <si>
    <t>GB40694</t>
  </si>
  <si>
    <t>GB40629</t>
  </si>
  <si>
    <t>GB40703</t>
  </si>
  <si>
    <t>GB49392</t>
  </si>
  <si>
    <t>GB49320</t>
  </si>
  <si>
    <t>GB49397</t>
  </si>
  <si>
    <t>GB46663</t>
  </si>
  <si>
    <t>GB43990</t>
  </si>
  <si>
    <t>GB52040</t>
  </si>
  <si>
    <t>GB52037</t>
  </si>
  <si>
    <t>GB51973</t>
  </si>
  <si>
    <t>GB52118</t>
  </si>
  <si>
    <t>GB52091</t>
  </si>
  <si>
    <t>GB52063</t>
  </si>
  <si>
    <t>GB52007</t>
  </si>
  <si>
    <t>GB52058</t>
  </si>
  <si>
    <t>GB52013</t>
  </si>
  <si>
    <t>GB49901</t>
  </si>
  <si>
    <t>GB54748</t>
  </si>
  <si>
    <t>GB54767</t>
  </si>
  <si>
    <t>GB54729</t>
  </si>
  <si>
    <t>GB48263</t>
  </si>
  <si>
    <t>GB48261</t>
  </si>
  <si>
    <t>GB48225</t>
  </si>
  <si>
    <t>GB48234</t>
  </si>
  <si>
    <t>GB48255</t>
  </si>
  <si>
    <t>GB48247</t>
  </si>
  <si>
    <t>GB50677</t>
  </si>
  <si>
    <t>GB50669</t>
  </si>
  <si>
    <t>GB50680</t>
  </si>
  <si>
    <t>GB50689</t>
  </si>
  <si>
    <t>GB40158</t>
  </si>
  <si>
    <t>GB40061</t>
  </si>
  <si>
    <t>GB40063</t>
  </si>
  <si>
    <t>GB40071</t>
  </si>
  <si>
    <t>GB40076</t>
  </si>
  <si>
    <t>GB40145</t>
  </si>
  <si>
    <t>GB40141</t>
  </si>
  <si>
    <t>GB40085</t>
  </si>
  <si>
    <t>GB40086</t>
  </si>
  <si>
    <t>GB40126</t>
  </si>
  <si>
    <t>GB40112</t>
  </si>
  <si>
    <t>GB40107</t>
  </si>
  <si>
    <t>GB47791</t>
  </si>
  <si>
    <t>GB47779</t>
  </si>
  <si>
    <t>GB49852</t>
  </si>
  <si>
    <t>GB48482</t>
  </si>
  <si>
    <t>GB48475</t>
  </si>
  <si>
    <t>GB43602</t>
  </si>
  <si>
    <t>GB43617</t>
  </si>
  <si>
    <t>GB43619</t>
  </si>
  <si>
    <t>GB43575</t>
  </si>
  <si>
    <t>GB43636</t>
  </si>
  <si>
    <t>GB43546</t>
  </si>
  <si>
    <t>GB54119</t>
  </si>
  <si>
    <t>GB54183</t>
  </si>
  <si>
    <t>GB54124</t>
  </si>
  <si>
    <t>GB54181</t>
  </si>
  <si>
    <t>GB54127</t>
  </si>
  <si>
    <t>GB54177</t>
  </si>
  <si>
    <t>GB54172</t>
  </si>
  <si>
    <t>GB54139</t>
  </si>
  <si>
    <t>GB54169</t>
  </si>
  <si>
    <t>GB54143</t>
  </si>
  <si>
    <t>GB54144</t>
  </si>
  <si>
    <t>GB54146</t>
  </si>
  <si>
    <t>GB54164</t>
  </si>
  <si>
    <t>GB54147</t>
  </si>
  <si>
    <t>GB52700</t>
  </si>
  <si>
    <t>GB52779</t>
  </si>
  <si>
    <t>GB52768</t>
  </si>
  <si>
    <t>GB52717</t>
  </si>
  <si>
    <t>GB52762</t>
  </si>
  <si>
    <t>GB52718</t>
  </si>
  <si>
    <t>GB52761</t>
  </si>
  <si>
    <t>GB52722</t>
  </si>
  <si>
    <t>GB52724</t>
  </si>
  <si>
    <t>GB52725</t>
  </si>
  <si>
    <t>GB52726</t>
  </si>
  <si>
    <t>GB41738</t>
  </si>
  <si>
    <t>GB41737</t>
  </si>
  <si>
    <t>GB41610</t>
  </si>
  <si>
    <t>GB41732</t>
  </si>
  <si>
    <t>GB41617</t>
  </si>
  <si>
    <t>GB41723</t>
  </si>
  <si>
    <t>GB41718</t>
  </si>
  <si>
    <t>GB41713</t>
  </si>
  <si>
    <t>GB41707</t>
  </si>
  <si>
    <t>GB41698</t>
  </si>
  <si>
    <t>GB41688</t>
  </si>
  <si>
    <t>GB41670</t>
  </si>
  <si>
    <t>GB41646</t>
  </si>
  <si>
    <t>GB41694</t>
  </si>
  <si>
    <t>GB41693</t>
  </si>
  <si>
    <t>GB49947</t>
  </si>
  <si>
    <t>GB49957</t>
  </si>
  <si>
    <t>GB50217</t>
  </si>
  <si>
    <t>GB50219</t>
  </si>
  <si>
    <t>GB50208</t>
  </si>
  <si>
    <t>GB50231</t>
  </si>
  <si>
    <t>GB50184</t>
  </si>
  <si>
    <t>GB50045</t>
  </si>
  <si>
    <t>GB50181</t>
  </si>
  <si>
    <t>GB50053</t>
  </si>
  <si>
    <t>GB50061</t>
  </si>
  <si>
    <t>GB50160</t>
  </si>
  <si>
    <t>GB50080</t>
  </si>
  <si>
    <t>GB50087</t>
  </si>
  <si>
    <t>GB50150</t>
  </si>
  <si>
    <t>GB50148</t>
  </si>
  <si>
    <t>GB50146</t>
  </si>
  <si>
    <t>GB50093</t>
  </si>
  <si>
    <t>GB50108</t>
  </si>
  <si>
    <t>GB50609</t>
  </si>
  <si>
    <t>GB50587</t>
  </si>
  <si>
    <t>GB50521</t>
  </si>
  <si>
    <t>GB50526</t>
  </si>
  <si>
    <t>GB50527</t>
  </si>
  <si>
    <t>GB49480</t>
  </si>
  <si>
    <t>GB52913</t>
  </si>
  <si>
    <t>GB54693</t>
  </si>
  <si>
    <t>GB41198</t>
  </si>
  <si>
    <t>GB45967</t>
  </si>
  <si>
    <t>GB45938</t>
  </si>
  <si>
    <t>GB47566</t>
  </si>
  <si>
    <t>GB45613</t>
  </si>
  <si>
    <t>GB45988</t>
  </si>
  <si>
    <t>GB45976</t>
  </si>
  <si>
    <t>GB42189</t>
  </si>
  <si>
    <t>GB42192</t>
  </si>
  <si>
    <t>GB51561</t>
  </si>
  <si>
    <t>GB51620</t>
  </si>
  <si>
    <t>GB45499</t>
  </si>
  <si>
    <t>GB45503</t>
  </si>
  <si>
    <t>GB42239</t>
  </si>
  <si>
    <t>GB42211</t>
  </si>
  <si>
    <t>GB42233</t>
  </si>
  <si>
    <t>GB42234</t>
  </si>
  <si>
    <t>GB40027</t>
  </si>
  <si>
    <t>GB55317</t>
  </si>
  <si>
    <t>GB55330</t>
  </si>
  <si>
    <t>GB47395</t>
  </si>
  <si>
    <t>GB46526</t>
  </si>
  <si>
    <t>GB46419</t>
  </si>
  <si>
    <t>GB44796</t>
  </si>
  <si>
    <t>GB45814</t>
  </si>
  <si>
    <t>GB45809</t>
  </si>
  <si>
    <t>GB45855</t>
  </si>
  <si>
    <t>GB45851</t>
  </si>
  <si>
    <t>GB43004</t>
  </si>
  <si>
    <t>GB48967</t>
  </si>
  <si>
    <t>GB48983</t>
  </si>
  <si>
    <t>GB51805</t>
  </si>
  <si>
    <t>GB51819</t>
  </si>
  <si>
    <t>GB54868</t>
  </si>
  <si>
    <t>GB54867</t>
  </si>
  <si>
    <t>GB54865</t>
  </si>
  <si>
    <t>GB54838</t>
  </si>
  <si>
    <t>GB53912</t>
  </si>
  <si>
    <t>GB53976</t>
  </si>
  <si>
    <t>GB50332</t>
  </si>
  <si>
    <t>GB47689</t>
  </si>
  <si>
    <t>GB47725</t>
  </si>
  <si>
    <t>GB42159</t>
  </si>
  <si>
    <t>GB42150</t>
  </si>
  <si>
    <t>GB42186</t>
  </si>
  <si>
    <t>GB53931</t>
  </si>
  <si>
    <t>GB53959</t>
  </si>
  <si>
    <t>GB54988</t>
  </si>
  <si>
    <t>GB55017</t>
  </si>
  <si>
    <t>GB49268</t>
  </si>
  <si>
    <t>GB49259</t>
  </si>
  <si>
    <t>GB55521</t>
  </si>
  <si>
    <t>GB55490</t>
  </si>
  <si>
    <t>GB55489</t>
  </si>
  <si>
    <t>GB55486</t>
  </si>
  <si>
    <t>GB55494</t>
  </si>
  <si>
    <t>GB55510</t>
  </si>
  <si>
    <t>GB55498</t>
  </si>
  <si>
    <t>GB55503</t>
  </si>
  <si>
    <t>GB55507</t>
  </si>
  <si>
    <t>GB55505</t>
  </si>
  <si>
    <t>GB55506</t>
  </si>
  <si>
    <t>GB55550</t>
  </si>
  <si>
    <t>GB55413</t>
  </si>
  <si>
    <t>GB55403</t>
  </si>
  <si>
    <t>GB55400</t>
  </si>
  <si>
    <t>GB55624</t>
  </si>
  <si>
    <t>GB55638</t>
  </si>
  <si>
    <t>GB55375</t>
  </si>
  <si>
    <t>GB55431</t>
  </si>
  <si>
    <t>GB55661</t>
  </si>
  <si>
    <t>GB55352</t>
  </si>
  <si>
    <t>GB55351</t>
  </si>
  <si>
    <t>GB55668</t>
  </si>
  <si>
    <t>GB55350</t>
  </si>
  <si>
    <t>GB49778</t>
  </si>
  <si>
    <t>GB49777</t>
  </si>
  <si>
    <t>GB49776</t>
  </si>
  <si>
    <t>GB49775</t>
  </si>
  <si>
    <t>GB49801</t>
  </si>
  <si>
    <t>GB49803</t>
  </si>
  <si>
    <t>GB49804</t>
  </si>
  <si>
    <t>GB49806</t>
  </si>
  <si>
    <t>GB49755</t>
  </si>
  <si>
    <t>GB49753</t>
  </si>
  <si>
    <t>GB49749</t>
  </si>
  <si>
    <t>GB52434</t>
  </si>
  <si>
    <t>GB52462</t>
  </si>
  <si>
    <t>GB52458</t>
  </si>
  <si>
    <t>GB52496</t>
  </si>
  <si>
    <t>GB48919</t>
  </si>
  <si>
    <t>GB48916</t>
  </si>
  <si>
    <t>GB50722</t>
  </si>
  <si>
    <t>GB50858</t>
  </si>
  <si>
    <t>GB50800</t>
  </si>
  <si>
    <t>GB50834</t>
  </si>
  <si>
    <t>GB50831</t>
  </si>
  <si>
    <t>GB50787</t>
  </si>
  <si>
    <t>GB50764</t>
  </si>
  <si>
    <t>GB46114</t>
  </si>
  <si>
    <t>GB46148</t>
  </si>
  <si>
    <t>GB46115</t>
  </si>
  <si>
    <t>GB46124</t>
  </si>
  <si>
    <t>GB46132</t>
  </si>
  <si>
    <t>GB41226</t>
  </si>
  <si>
    <t>GB41225</t>
  </si>
  <si>
    <t>GB47057</t>
  </si>
  <si>
    <t>GB47055</t>
  </si>
  <si>
    <t>GB47014</t>
  </si>
  <si>
    <t>GB53637</t>
  </si>
  <si>
    <t>GB53681</t>
  </si>
  <si>
    <t>GB55787</t>
  </si>
  <si>
    <t>GB55811</t>
  </si>
  <si>
    <t>GB55816</t>
  </si>
  <si>
    <t>GB55829</t>
  </si>
  <si>
    <t>GB55760</t>
  </si>
  <si>
    <t>GB55753</t>
  </si>
  <si>
    <t>GB55744</t>
  </si>
  <si>
    <t>GB46892</t>
  </si>
  <si>
    <t>GB46945</t>
  </si>
  <si>
    <t>GB46870</t>
  </si>
  <si>
    <t>GB49098</t>
  </si>
  <si>
    <t>GB49101</t>
  </si>
  <si>
    <t>GB49054</t>
  </si>
  <si>
    <t>GB51901</t>
  </si>
  <si>
    <t>GB53041</t>
  </si>
  <si>
    <t>GB52979</t>
  </si>
  <si>
    <t>GB44079</t>
  </si>
  <si>
    <t>GB44130</t>
  </si>
  <si>
    <t>GB44132</t>
  </si>
  <si>
    <t>GB44134</t>
  </si>
  <si>
    <t>GB44074</t>
  </si>
  <si>
    <t>GB44073</t>
  </si>
  <si>
    <t>GB44138</t>
  </si>
  <si>
    <t>GB44049</t>
  </si>
  <si>
    <t>GB44048</t>
  </si>
  <si>
    <t>GB44041</t>
  </si>
  <si>
    <t>GB44186</t>
  </si>
  <si>
    <t>GB44039</t>
  </si>
  <si>
    <t>GB44199</t>
  </si>
  <si>
    <t>GB40997</t>
  </si>
  <si>
    <t>GB40993</t>
  </si>
  <si>
    <t>GB42987</t>
  </si>
  <si>
    <t>GB50459</t>
  </si>
  <si>
    <t>GB50392</t>
  </si>
  <si>
    <t>GB50377</t>
  </si>
  <si>
    <t>GB49538</t>
  </si>
  <si>
    <t>GB49548</t>
  </si>
  <si>
    <t>GB49567</t>
  </si>
  <si>
    <t>GB49568</t>
  </si>
  <si>
    <t>GB53122</t>
  </si>
  <si>
    <t>GB53124</t>
  </si>
  <si>
    <t>GB53126</t>
  </si>
  <si>
    <t>GB52290</t>
  </si>
  <si>
    <t>GB46686</t>
  </si>
  <si>
    <t>GB46691</t>
  </si>
  <si>
    <t>GB46774</t>
  </si>
  <si>
    <t>GB46773</t>
  </si>
  <si>
    <t>GB46693</t>
  </si>
  <si>
    <t>GB46767</t>
  </si>
  <si>
    <t>GB46764</t>
  </si>
  <si>
    <t>GB46752</t>
  </si>
  <si>
    <t>GB42051</t>
  </si>
  <si>
    <t>GB48646</t>
  </si>
  <si>
    <t>GB50299</t>
  </si>
  <si>
    <t>GB50302</t>
  </si>
  <si>
    <t>GB50297</t>
  </si>
  <si>
    <t>GB50304</t>
  </si>
  <si>
    <t>GB44658</t>
  </si>
  <si>
    <t>GB44457</t>
  </si>
  <si>
    <t>GB44450</t>
  </si>
  <si>
    <t>GB44663</t>
  </si>
  <si>
    <t>GB44670</t>
  </si>
  <si>
    <t>GB44444</t>
  </si>
  <si>
    <t>GB44640</t>
  </si>
  <si>
    <t>GB44482</t>
  </si>
  <si>
    <t>GB44582</t>
  </si>
  <si>
    <t>GB44588</t>
  </si>
  <si>
    <t>GB44567</t>
  </si>
  <si>
    <t>GB47846</t>
  </si>
  <si>
    <t>GB47816</t>
  </si>
  <si>
    <t>GB41282</t>
  </si>
  <si>
    <t>GB45662</t>
  </si>
  <si>
    <t>GB45709</t>
  </si>
  <si>
    <t>GB45715</t>
  </si>
  <si>
    <t>GB55701</t>
  </si>
  <si>
    <t>GB42354</t>
  </si>
  <si>
    <t>GB42375</t>
  </si>
  <si>
    <t>GB53538</t>
  </si>
  <si>
    <t>GB46035</t>
  </si>
  <si>
    <t>GB42976</t>
  </si>
  <si>
    <t>GB46337</t>
  </si>
  <si>
    <t>GB46325</t>
  </si>
  <si>
    <t>GB52933</t>
  </si>
  <si>
    <t>GB41465</t>
  </si>
  <si>
    <t>GB41472</t>
  </si>
  <si>
    <t>GB41455</t>
  </si>
  <si>
    <t>GB41442</t>
  </si>
  <si>
    <t>GB41499</t>
  </si>
  <si>
    <t>GB41520</t>
  </si>
  <si>
    <t>GB41414</t>
  </si>
  <si>
    <t>GB48524</t>
  </si>
  <si>
    <t>GB49708</t>
  </si>
  <si>
    <t>GB48135</t>
  </si>
  <si>
    <t>GB48134</t>
  </si>
  <si>
    <t>GB48133</t>
  </si>
  <si>
    <t>GB48128</t>
  </si>
  <si>
    <t>GB48152</t>
  </si>
  <si>
    <t>GB48122</t>
  </si>
  <si>
    <t>GB44328</t>
  </si>
  <si>
    <t>GB44279</t>
  </si>
  <si>
    <t>GB44209</t>
  </si>
  <si>
    <t>GB44208</t>
  </si>
  <si>
    <t>GB44205</t>
  </si>
  <si>
    <t>GB44017</t>
  </si>
  <si>
    <t>GB44276</t>
  </si>
  <si>
    <t>GB42408</t>
  </si>
  <si>
    <t>GB42411</t>
  </si>
  <si>
    <t>GB42465</t>
  </si>
  <si>
    <t>GB42447</t>
  </si>
  <si>
    <t>GB42450</t>
  </si>
  <si>
    <t>GB40973</t>
  </si>
  <si>
    <t>GB47975</t>
  </si>
  <si>
    <t>GB53788</t>
  </si>
  <si>
    <t>GB42567</t>
  </si>
  <si>
    <t>GB44251</t>
  </si>
  <si>
    <t>GB51763</t>
  </si>
  <si>
    <t>GB52604</t>
  </si>
  <si>
    <t>GB40412</t>
  </si>
  <si>
    <t>GB54512</t>
  </si>
  <si>
    <t>GB54511</t>
  </si>
  <si>
    <t>GB54510</t>
  </si>
  <si>
    <t>GB54503</t>
  </si>
  <si>
    <t>GB54500</t>
  </si>
  <si>
    <t>GB54499</t>
  </si>
  <si>
    <t>GB43820</t>
  </si>
  <si>
    <t>GB41864</t>
  </si>
  <si>
    <t>GB41815</t>
  </si>
  <si>
    <t>GB41818</t>
  </si>
  <si>
    <t>GB41792</t>
  </si>
  <si>
    <t>GB41890</t>
  </si>
  <si>
    <t>GB41894</t>
  </si>
  <si>
    <t>GB41897</t>
  </si>
  <si>
    <t>GB54818</t>
  </si>
  <si>
    <t>GB51671</t>
  </si>
  <si>
    <t>GB53373</t>
  </si>
  <si>
    <t>GB53398</t>
  </si>
  <si>
    <t>GB53361</t>
  </si>
  <si>
    <t>GB53360</t>
  </si>
  <si>
    <t>GB53404</t>
  </si>
  <si>
    <t>GB53351</t>
  </si>
  <si>
    <t>GB53421</t>
  </si>
  <si>
    <t>GB53320</t>
  </si>
  <si>
    <t>GB53430</t>
  </si>
  <si>
    <t>GB53303</t>
  </si>
  <si>
    <t>GB53431</t>
  </si>
  <si>
    <t>GB53440</t>
  </si>
  <si>
    <t>GB42592</t>
  </si>
  <si>
    <t>GB42596</t>
  </si>
  <si>
    <t>GB42670</t>
  </si>
  <si>
    <t>GB44831</t>
  </si>
  <si>
    <t>GB54005</t>
  </si>
  <si>
    <t>GB50745</t>
  </si>
  <si>
    <t>GB42223</t>
  </si>
  <si>
    <t>GB41760</t>
  </si>
  <si>
    <t>GB52168</t>
  </si>
  <si>
    <t>GB40320</t>
  </si>
  <si>
    <t>GB49381</t>
  </si>
  <si>
    <t>GB46344</t>
  </si>
  <si>
    <t>GB47235</t>
  </si>
  <si>
    <t>GB51123</t>
  </si>
  <si>
    <t>GB40748</t>
  </si>
  <si>
    <t>GB53716</t>
  </si>
  <si>
    <t>GB49347</t>
  </si>
  <si>
    <t>GB41369</t>
  </si>
  <si>
    <t>GB44576</t>
  </si>
  <si>
    <t>GB46054</t>
  </si>
  <si>
    <t>GB43843</t>
  </si>
  <si>
    <t>GB43890</t>
  </si>
  <si>
    <t>GB49115</t>
  </si>
  <si>
    <t>GB49114</t>
  </si>
  <si>
    <t>GB40728</t>
  </si>
  <si>
    <t>GB40843</t>
  </si>
  <si>
    <t>GB40727</t>
  </si>
  <si>
    <t>GB49941</t>
  </si>
  <si>
    <t>GB46921</t>
  </si>
  <si>
    <t>GB55875</t>
  </si>
  <si>
    <t>GB54606</t>
  </si>
  <si>
    <t>GB44410</t>
  </si>
  <si>
    <t>GB51394</t>
  </si>
  <si>
    <t>GB44930</t>
  </si>
  <si>
    <t>GB43872</t>
  </si>
  <si>
    <t>GB42666</t>
  </si>
  <si>
    <t>GB43900</t>
  </si>
  <si>
    <t>GB42664</t>
  </si>
  <si>
    <t>GB43453</t>
  </si>
  <si>
    <t>GB44936</t>
  </si>
  <si>
    <t>GB54805</t>
  </si>
  <si>
    <t>GB41193</t>
  </si>
  <si>
    <t>GB41196</t>
  </si>
  <si>
    <t>GB41195</t>
  </si>
  <si>
    <t>GB55945</t>
  </si>
  <si>
    <t>GB51360</t>
  </si>
  <si>
    <t>GB47450</t>
  </si>
  <si>
    <t>GB47449</t>
  </si>
  <si>
    <t>GB42747</t>
  </si>
  <si>
    <t>GB42748</t>
  </si>
  <si>
    <t>GB54469</t>
  </si>
  <si>
    <t>GB43502</t>
  </si>
  <si>
    <t>GB48463</t>
  </si>
  <si>
    <t>GB52537</t>
  </si>
  <si>
    <t>GB53323</t>
  </si>
  <si>
    <t>GB46963</t>
  </si>
  <si>
    <t>GB55800</t>
  </si>
  <si>
    <t>GB41689</t>
  </si>
  <si>
    <t>GB52192</t>
  </si>
  <si>
    <t>GB53268</t>
  </si>
  <si>
    <t>GB44902</t>
  </si>
  <si>
    <t>GB54231</t>
  </si>
  <si>
    <t>GB48870</t>
  </si>
  <si>
    <t>GB49411</t>
  </si>
  <si>
    <t>GB49307</t>
  </si>
  <si>
    <t>GB53137</t>
  </si>
  <si>
    <t>GB52694</t>
  </si>
  <si>
    <t>GB44443</t>
  </si>
  <si>
    <t>GB40312</t>
  </si>
  <si>
    <t>GB53155</t>
  </si>
  <si>
    <t>GB53079</t>
  </si>
  <si>
    <t>GB53080</t>
  </si>
  <si>
    <t>GB44365</t>
  </si>
  <si>
    <t>GB51464</t>
  </si>
  <si>
    <t>GB48312</t>
  </si>
  <si>
    <t>GB44321</t>
  </si>
  <si>
    <t>GB44338</t>
  </si>
  <si>
    <t>GB44319</t>
  </si>
  <si>
    <t>GB53955</t>
  </si>
  <si>
    <t>GB55003</t>
  </si>
  <si>
    <t>GB45282</t>
  </si>
  <si>
    <t>GB46450</t>
  </si>
  <si>
    <t>GB51355</t>
  </si>
  <si>
    <t>GB49078</t>
  </si>
  <si>
    <t>GB48209</t>
  </si>
  <si>
    <t>GB50593</t>
  </si>
  <si>
    <t>GB50516</t>
  </si>
  <si>
    <t>GB41080</t>
  </si>
  <si>
    <t>GB41029</t>
  </si>
  <si>
    <t>GB54330</t>
  </si>
  <si>
    <t>GB40310</t>
  </si>
  <si>
    <t>GB44156</t>
  </si>
  <si>
    <t>GB44062</t>
  </si>
  <si>
    <t>GB44254</t>
  </si>
  <si>
    <t>GB52651</t>
  </si>
  <si>
    <t>GB41823</t>
  </si>
  <si>
    <t>GB43285</t>
  </si>
  <si>
    <t>GB55144</t>
  </si>
  <si>
    <t>GB44611</t>
  </si>
  <si>
    <t>GB44507</t>
  </si>
  <si>
    <t>GB45775</t>
  </si>
  <si>
    <t>GB49973</t>
  </si>
  <si>
    <t>GB49154</t>
  </si>
  <si>
    <t>GB43519</t>
  </si>
  <si>
    <t>GB40564</t>
  </si>
  <si>
    <t>GB44592</t>
  </si>
  <si>
    <t>GB40169</t>
  </si>
  <si>
    <t>GB53023</t>
  </si>
  <si>
    <t>GB45363</t>
  </si>
  <si>
    <t>GB49556</t>
  </si>
  <si>
    <t>GB50286</t>
  </si>
  <si>
    <t>GB47826</t>
  </si>
  <si>
    <t>GB52825</t>
  </si>
  <si>
    <t>GB52852</t>
  </si>
  <si>
    <t>GB47190</t>
  </si>
  <si>
    <t>GB46980</t>
  </si>
  <si>
    <t>GB46983</t>
  </si>
  <si>
    <t>GB44494</t>
  </si>
  <si>
    <t>GB45212</t>
  </si>
  <si>
    <t>GB43736</t>
  </si>
  <si>
    <t>GB43706</t>
  </si>
  <si>
    <t>GB43733</t>
  </si>
  <si>
    <t>GB41289</t>
  </si>
  <si>
    <t>GB47675</t>
  </si>
  <si>
    <t>GB45463</t>
  </si>
  <si>
    <t>GB55630</t>
  </si>
  <si>
    <t>GB41876</t>
  </si>
  <si>
    <t>GB47751</t>
  </si>
  <si>
    <t>GB53037</t>
  </si>
  <si>
    <t>GB53036</t>
  </si>
  <si>
    <t>GB41840</t>
  </si>
  <si>
    <t>GB43260</t>
  </si>
  <si>
    <t>GB43256</t>
  </si>
  <si>
    <t>GB48435</t>
  </si>
  <si>
    <t>GB46038</t>
  </si>
  <si>
    <t>GB41115</t>
  </si>
  <si>
    <t>GB50602</t>
  </si>
  <si>
    <t>GB48172</t>
  </si>
  <si>
    <t>GB40463</t>
  </si>
  <si>
    <t>GB49372</t>
  </si>
  <si>
    <t>GB45495</t>
  </si>
  <si>
    <t>GB47463</t>
  </si>
  <si>
    <t>GB42468</t>
  </si>
  <si>
    <t>GB47333</t>
  </si>
  <si>
    <t>GB54263</t>
  </si>
  <si>
    <t>GB45958</t>
  </si>
  <si>
    <t>GB50626</t>
  </si>
  <si>
    <t>GB49496</t>
  </si>
  <si>
    <t>GB45515</t>
  </si>
  <si>
    <t>GB45504</t>
  </si>
  <si>
    <t>GB50105</t>
  </si>
  <si>
    <t>GB50129</t>
  </si>
  <si>
    <t>GB49489</t>
  </si>
  <si>
    <t>GB43917</t>
  </si>
  <si>
    <t>GB43818</t>
  </si>
  <si>
    <t>GB45694</t>
  </si>
  <si>
    <t>GB54659</t>
  </si>
  <si>
    <t>GB47073</t>
  </si>
  <si>
    <t>GB42548</t>
  </si>
  <si>
    <t>GB47963</t>
  </si>
  <si>
    <t>GB54291</t>
  </si>
  <si>
    <t>GB44434</t>
  </si>
  <si>
    <t>GB55575</t>
  </si>
  <si>
    <t>GB55573</t>
  </si>
  <si>
    <t>GB40442</t>
  </si>
  <si>
    <t>GB49475</t>
  </si>
  <si>
    <t>GB40510</t>
  </si>
  <si>
    <t>GB49048</t>
  </si>
  <si>
    <t>GB49050</t>
  </si>
  <si>
    <t>GB50629</t>
  </si>
  <si>
    <t>GB49041</t>
  </si>
  <si>
    <t>GB49022</t>
  </si>
  <si>
    <t>GB51197</t>
  </si>
  <si>
    <t>GB40720</t>
  </si>
  <si>
    <t>GB54033</t>
  </si>
  <si>
    <t>GB54056</t>
  </si>
  <si>
    <t>GB46204</t>
  </si>
  <si>
    <t>GB49701</t>
  </si>
  <si>
    <t>GB54758</t>
  </si>
  <si>
    <t>GB55022</t>
  </si>
  <si>
    <t>GB48311</t>
  </si>
  <si>
    <t>GB47661</t>
  </si>
  <si>
    <t>GB52285</t>
  </si>
  <si>
    <t>GB50493</t>
  </si>
  <si>
    <t>GB55074</t>
  </si>
  <si>
    <t>GB46209</t>
  </si>
  <si>
    <t>GB54967</t>
  </si>
  <si>
    <t>GB42649</t>
  </si>
  <si>
    <t>GB53853</t>
  </si>
  <si>
    <t>GB53434</t>
  </si>
  <si>
    <t>GB53300</t>
  </si>
  <si>
    <t>GB49458</t>
  </si>
  <si>
    <t>GB41881</t>
  </si>
  <si>
    <t>GB56004</t>
  </si>
  <si>
    <t>GB44895</t>
  </si>
  <si>
    <t>GB44894</t>
  </si>
  <si>
    <t>GB52339</t>
  </si>
  <si>
    <t>GB52508</t>
  </si>
  <si>
    <t>GB46048</t>
  </si>
  <si>
    <t>GB40453</t>
  </si>
  <si>
    <t>GB55001</t>
  </si>
  <si>
    <t>GB43942</t>
  </si>
  <si>
    <t>GB44579</t>
  </si>
  <si>
    <t>GB51673</t>
  </si>
  <si>
    <t>GB53812</t>
  </si>
  <si>
    <t>GB54449</t>
  </si>
  <si>
    <t>GB54426</t>
  </si>
  <si>
    <t>GB53697</t>
  </si>
  <si>
    <t>GB47888</t>
  </si>
  <si>
    <t>GB55438</t>
  </si>
  <si>
    <t>GB48112</t>
  </si>
  <si>
    <t>GB48170</t>
  </si>
  <si>
    <t>GB55264</t>
  </si>
  <si>
    <t>GB43913</t>
  </si>
  <si>
    <t>GB52812</t>
  </si>
  <si>
    <t>GB42722</t>
  </si>
  <si>
    <t>GB42773</t>
  </si>
  <si>
    <t>GB51607</t>
  </si>
  <si>
    <t>GB53715</t>
  </si>
  <si>
    <t>GB53664</t>
  </si>
  <si>
    <t>GB45365</t>
  </si>
  <si>
    <t>GB43750</t>
  </si>
  <si>
    <t>GB46613</t>
  </si>
  <si>
    <t>GB55163</t>
  </si>
  <si>
    <t>GB51271</t>
  </si>
  <si>
    <t>GB50749</t>
  </si>
  <si>
    <t>GB46188</t>
  </si>
  <si>
    <t>GB52590</t>
  </si>
  <si>
    <t>GB47194</t>
  </si>
  <si>
    <t>GB51406</t>
  </si>
  <si>
    <t>GB48602</t>
  </si>
  <si>
    <t>GB51037</t>
  </si>
  <si>
    <t>GB50621</t>
  </si>
  <si>
    <t>GB54486</t>
  </si>
  <si>
    <t>GB45762</t>
  </si>
  <si>
    <t>GB47413</t>
  </si>
  <si>
    <t>GB50627</t>
  </si>
  <si>
    <t>GB50370</t>
  </si>
  <si>
    <t>GB41747</t>
  </si>
  <si>
    <t>GB51710</t>
  </si>
  <si>
    <t>GB54543</t>
  </si>
  <si>
    <t>GB47459</t>
  </si>
  <si>
    <t>GB44772</t>
  </si>
  <si>
    <t>GB50337</t>
  </si>
  <si>
    <t>GB49164</t>
  </si>
  <si>
    <t>GB52423</t>
  </si>
  <si>
    <t>GB49017</t>
  </si>
  <si>
    <t>GB41397</t>
  </si>
  <si>
    <t>GB51600</t>
  </si>
  <si>
    <t>GB48017</t>
  </si>
  <si>
    <t>GB48039</t>
  </si>
  <si>
    <t>GB42963</t>
  </si>
  <si>
    <t>GB42962</t>
  </si>
  <si>
    <t>GB50075</t>
  </si>
  <si>
    <t>GB42841</t>
  </si>
  <si>
    <t>GB55372</t>
  </si>
  <si>
    <t>GB41162</t>
  </si>
  <si>
    <t>GB47114</t>
  </si>
  <si>
    <t>GB55971</t>
  </si>
  <si>
    <t>GB45950</t>
  </si>
  <si>
    <t>GB44411</t>
  </si>
  <si>
    <t>GB48307</t>
  </si>
  <si>
    <t>GB54215</t>
  </si>
  <si>
    <t>GB44054</t>
  </si>
  <si>
    <t>GB54213</t>
  </si>
  <si>
    <t>GB50847</t>
  </si>
  <si>
    <t>GB41873</t>
  </si>
  <si>
    <t>GB41797</t>
  </si>
  <si>
    <t>GB43902</t>
  </si>
  <si>
    <t>GB51332</t>
  </si>
  <si>
    <t>GB49414</t>
  </si>
  <si>
    <t>GB42740</t>
  </si>
  <si>
    <t>GB52157</t>
  </si>
  <si>
    <t>GB40893</t>
  </si>
  <si>
    <t>GB53196</t>
  </si>
  <si>
    <t>GB55165</t>
  </si>
  <si>
    <t>GB54574</t>
  </si>
  <si>
    <t>GB53729</t>
  </si>
  <si>
    <t>GB44746</t>
  </si>
  <si>
    <t>GB41032</t>
  </si>
  <si>
    <t>GB52075</t>
  </si>
  <si>
    <t>GB47417</t>
  </si>
  <si>
    <t>GB47667</t>
  </si>
  <si>
    <t>GB50724</t>
  </si>
  <si>
    <t>GB40350</t>
  </si>
  <si>
    <t>GB53133</t>
  </si>
  <si>
    <t>GB55632</t>
  </si>
  <si>
    <t>GB54848</t>
  </si>
  <si>
    <t>GB43467</t>
  </si>
  <si>
    <t>GB53146</t>
  </si>
  <si>
    <t>GB41867</t>
  </si>
  <si>
    <t>GB43125</t>
  </si>
  <si>
    <t>GB42771</t>
  </si>
  <si>
    <t>GB49346</t>
  </si>
  <si>
    <t>GB46894</t>
  </si>
  <si>
    <t>GB46911</t>
  </si>
  <si>
    <t>GB51667</t>
  </si>
  <si>
    <t>GB49219</t>
  </si>
  <si>
    <t>GB50596</t>
  </si>
  <si>
    <t>GB45871</t>
  </si>
  <si>
    <t>GB48195</t>
  </si>
  <si>
    <t>GB45952</t>
  </si>
  <si>
    <t>GB41486</t>
  </si>
  <si>
    <t>GB47338</t>
  </si>
  <si>
    <t>GB49173</t>
  </si>
  <si>
    <t>GB52060</t>
  </si>
  <si>
    <t>GB40303</t>
  </si>
  <si>
    <t>GB40858</t>
  </si>
  <si>
    <t>GB41981</t>
  </si>
  <si>
    <t>GB45394</t>
  </si>
  <si>
    <t>GB47415</t>
  </si>
  <si>
    <t>GB47475</t>
  </si>
  <si>
    <t>GB45342</t>
  </si>
  <si>
    <t>GB40563</t>
  </si>
  <si>
    <t>GB44763</t>
  </si>
  <si>
    <t>GB50275</t>
  </si>
  <si>
    <t>GB49845</t>
  </si>
  <si>
    <t>GB53134</t>
  </si>
  <si>
    <t>GB53933</t>
  </si>
  <si>
    <t>GB49529</t>
  </si>
  <si>
    <t>GB46973</t>
  </si>
  <si>
    <t>GB47831</t>
  </si>
  <si>
    <t>GB50272</t>
  </si>
  <si>
    <t>GB44541</t>
  </si>
  <si>
    <t>GB54261</t>
  </si>
  <si>
    <t>GB47160</t>
  </si>
  <si>
    <t>GB47159</t>
  </si>
  <si>
    <t>GB46641</t>
  </si>
  <si>
    <t>GB47009</t>
  </si>
  <si>
    <t>GB40555</t>
  </si>
  <si>
    <t>GB51757</t>
  </si>
  <si>
    <t>GB49692</t>
  </si>
  <si>
    <t>GB53605</t>
  </si>
  <si>
    <t>GB51541</t>
  </si>
  <si>
    <t>GB42326</t>
  </si>
  <si>
    <t>GB49174</t>
  </si>
  <si>
    <t>GB53337</t>
  </si>
  <si>
    <t>GB42676</t>
  </si>
  <si>
    <t>GB45125</t>
  </si>
  <si>
    <t>GB51956</t>
  </si>
  <si>
    <t>GB54843</t>
  </si>
  <si>
    <t>GB40357</t>
  </si>
  <si>
    <t>GB44558</t>
  </si>
  <si>
    <t>GB53382</t>
  </si>
  <si>
    <t>GB53380</t>
  </si>
  <si>
    <t>GB46731</t>
  </si>
  <si>
    <t>GB49119</t>
  </si>
  <si>
    <t>GB49080</t>
  </si>
  <si>
    <t>GB51689</t>
  </si>
  <si>
    <t>GB52731</t>
  </si>
  <si>
    <t>GB48402</t>
  </si>
  <si>
    <t>GB41346</t>
  </si>
  <si>
    <t>GB40362</t>
  </si>
  <si>
    <t>GB52525</t>
  </si>
  <si>
    <t>GB55448</t>
  </si>
  <si>
    <t>GB55566</t>
  </si>
  <si>
    <t>GB50630</t>
  </si>
  <si>
    <t>GB55989</t>
  </si>
  <si>
    <t>GB53223</t>
  </si>
  <si>
    <t>GB43905</t>
  </si>
  <si>
    <t>GB40706</t>
  </si>
  <si>
    <t>GB46594</t>
  </si>
  <si>
    <t>GB46888</t>
  </si>
  <si>
    <t>GB46916</t>
  </si>
  <si>
    <t>GB45877</t>
  </si>
  <si>
    <t>GB53091</t>
  </si>
  <si>
    <t>GB46972</t>
  </si>
  <si>
    <t>GB47606</t>
  </si>
  <si>
    <t>GB40239</t>
  </si>
  <si>
    <t>GB53967</t>
  </si>
  <si>
    <t>GB53970</t>
  </si>
  <si>
    <t>GB52661</t>
  </si>
  <si>
    <t>GB45423</t>
  </si>
  <si>
    <t>GB51536</t>
  </si>
  <si>
    <t>GB54266</t>
  </si>
  <si>
    <t>GB45418</t>
  </si>
  <si>
    <t>GB42418</t>
  </si>
  <si>
    <t>GB55161</t>
  </si>
  <si>
    <t>GB44415</t>
  </si>
  <si>
    <t>GB50701</t>
  </si>
  <si>
    <t>GB50867</t>
  </si>
  <si>
    <t>GB49628</t>
  </si>
  <si>
    <t>GB40948</t>
  </si>
  <si>
    <t>GB51713</t>
  </si>
  <si>
    <t>GB48846</t>
  </si>
  <si>
    <t>GB51642</t>
  </si>
  <si>
    <t>GB48933</t>
  </si>
  <si>
    <t>GB46751</t>
  </si>
  <si>
    <t>GB45280</t>
  </si>
  <si>
    <t>GB41024</t>
  </si>
  <si>
    <t>GB49608</t>
  </si>
  <si>
    <t>GB46903</t>
  </si>
  <si>
    <t>GB47660</t>
  </si>
  <si>
    <t>GB45702</t>
  </si>
  <si>
    <t>GB46177</t>
  </si>
  <si>
    <t>GB54610</t>
  </si>
  <si>
    <t>GB55307</t>
  </si>
  <si>
    <t>GB44404</t>
  </si>
  <si>
    <t>GB44397</t>
  </si>
  <si>
    <t>GB44704</t>
  </si>
  <si>
    <t>GB47184</t>
  </si>
  <si>
    <t>GB42924</t>
  </si>
  <si>
    <t>GB54972</t>
  </si>
  <si>
    <t>GB55103</t>
  </si>
  <si>
    <t>GB47089</t>
  </si>
  <si>
    <t>GB47950</t>
  </si>
  <si>
    <t>GB54378</t>
  </si>
  <si>
    <t>GB44081</t>
  </si>
  <si>
    <t>GB40769</t>
  </si>
  <si>
    <t>GB46929</t>
  </si>
  <si>
    <t>GB49356</t>
  </si>
  <si>
    <t>GB44829</t>
  </si>
  <si>
    <t>GB53092</t>
  </si>
  <si>
    <t>GB48721</t>
  </si>
  <si>
    <t>GB48178</t>
  </si>
  <si>
    <t>GB46050</t>
  </si>
  <si>
    <t>GB41301</t>
  </si>
  <si>
    <t>GB41341</t>
  </si>
  <si>
    <t>GB46216</t>
  </si>
  <si>
    <t>GB42448</t>
  </si>
  <si>
    <t>GB49942</t>
  </si>
  <si>
    <t>GB48692</t>
  </si>
  <si>
    <t>GB47195</t>
  </si>
  <si>
    <t>GB51361</t>
  </si>
  <si>
    <t>GB48511</t>
  </si>
  <si>
    <t>GB42922</t>
  </si>
  <si>
    <t>GB40938</t>
  </si>
  <si>
    <t>GB54601</t>
  </si>
  <si>
    <t>GB44519</t>
  </si>
  <si>
    <t>GB52895</t>
  </si>
  <si>
    <t>GB49870</t>
  </si>
  <si>
    <t>GB44422</t>
  </si>
  <si>
    <t>GB41287</t>
  </si>
  <si>
    <t>GB48579</t>
  </si>
  <si>
    <t>GB40774</t>
  </si>
  <si>
    <t>GB45739</t>
  </si>
  <si>
    <t>GB45634</t>
  </si>
  <si>
    <t>GB50519</t>
  </si>
  <si>
    <t>GB54260</t>
  </si>
  <si>
    <t>GB45314</t>
  </si>
  <si>
    <t>GB53021</t>
  </si>
  <si>
    <t>GB41082</t>
  </si>
  <si>
    <t>GB49520</t>
  </si>
  <si>
    <t>GB44429</t>
  </si>
  <si>
    <t>GB45795</t>
  </si>
  <si>
    <t>GB49634</t>
  </si>
  <si>
    <t>GB48409</t>
  </si>
  <si>
    <t>GB41263</t>
  </si>
  <si>
    <t>GB54590</t>
  </si>
  <si>
    <t>GB54042</t>
  </si>
  <si>
    <t>GB48339</t>
  </si>
  <si>
    <t>GB50352</t>
  </si>
  <si>
    <t>GB49350</t>
  </si>
  <si>
    <t>GB54811</t>
  </si>
  <si>
    <t>GB44786</t>
  </si>
  <si>
    <t>GB41258</t>
  </si>
  <si>
    <t>GB54210</t>
  </si>
  <si>
    <t>GB52260</t>
  </si>
  <si>
    <t>GB46143</t>
  </si>
  <si>
    <t>GB43743</t>
  </si>
  <si>
    <t>GB48467</t>
  </si>
  <si>
    <t>GB53376</t>
  </si>
  <si>
    <t>GB51502</t>
  </si>
  <si>
    <t>GB40599</t>
  </si>
  <si>
    <t>GB46465</t>
  </si>
  <si>
    <t>GB40296</t>
  </si>
  <si>
    <t>GB44616</t>
  </si>
  <si>
    <t>GB53270</t>
  </si>
  <si>
    <t>GB53269</t>
  </si>
  <si>
    <t>GB40872</t>
  </si>
  <si>
    <t>GB45551</t>
  </si>
  <si>
    <t>GB47153</t>
  </si>
  <si>
    <t>GB54809</t>
  </si>
  <si>
    <t>GB42930</t>
  </si>
  <si>
    <t>GB45593</t>
  </si>
  <si>
    <t>GB41452</t>
  </si>
  <si>
    <t>GB53284</t>
  </si>
  <si>
    <t>GB49653</t>
  </si>
  <si>
    <t>GB40880</t>
  </si>
  <si>
    <t>GB50851</t>
  </si>
  <si>
    <t>GB45597</t>
  </si>
  <si>
    <t>GB53802</t>
  </si>
  <si>
    <t>GB40935</t>
  </si>
  <si>
    <t>GB52568</t>
  </si>
  <si>
    <t>GB51358</t>
  </si>
  <si>
    <t>GB41847</t>
  </si>
  <si>
    <t>GB44423</t>
  </si>
  <si>
    <t>GB51884</t>
  </si>
  <si>
    <t>GB49593</t>
  </si>
  <si>
    <t>GB51725</t>
  </si>
  <si>
    <t>GB40672</t>
  </si>
  <si>
    <t>GB51570</t>
  </si>
  <si>
    <t>GB48303</t>
  </si>
  <si>
    <t>GB52541</t>
  </si>
  <si>
    <t>GB50322</t>
  </si>
  <si>
    <t>GB53936</t>
  </si>
  <si>
    <t>GB41884</t>
  </si>
  <si>
    <t>GB44770</t>
  </si>
  <si>
    <t>GB46790</t>
  </si>
  <si>
    <t>GB44354</t>
  </si>
  <si>
    <t>GB43481</t>
  </si>
  <si>
    <t>GB42802</t>
  </si>
  <si>
    <t>GB42796</t>
  </si>
  <si>
    <t>GB42704</t>
  </si>
  <si>
    <t>GB42705</t>
  </si>
  <si>
    <t>GB46095</t>
  </si>
  <si>
    <t>GB50538</t>
  </si>
  <si>
    <t>GB45486</t>
  </si>
  <si>
    <t>GB43391</t>
  </si>
  <si>
    <t>GB42651</t>
  </si>
  <si>
    <t>GB45794</t>
  </si>
  <si>
    <t>GB50245</t>
  </si>
  <si>
    <t>GB49974</t>
  </si>
  <si>
    <t>GB40227</t>
  </si>
  <si>
    <t>GB50402</t>
  </si>
  <si>
    <t>GB42420</t>
  </si>
  <si>
    <t>GB42488</t>
  </si>
  <si>
    <t>GB42484</t>
  </si>
  <si>
    <t>GB42482</t>
  </si>
  <si>
    <t>GB44821</t>
  </si>
  <si>
    <t>GB53412</t>
  </si>
  <si>
    <t>GB48101</t>
  </si>
  <si>
    <t>GB41553</t>
  </si>
  <si>
    <t>GB54522</t>
  </si>
  <si>
    <t>GB49939</t>
  </si>
  <si>
    <t>GB40771</t>
  </si>
  <si>
    <t>GB43885</t>
  </si>
  <si>
    <t>GB55196</t>
  </si>
  <si>
    <t>GB49839</t>
  </si>
  <si>
    <t>GB51493</t>
  </si>
  <si>
    <t>GB51486</t>
  </si>
  <si>
    <t>GB51524</t>
  </si>
  <si>
    <t>GB51385</t>
  </si>
  <si>
    <t>GB51391</t>
  </si>
  <si>
    <t>GB49400</t>
  </si>
  <si>
    <t>GB40581</t>
  </si>
  <si>
    <t>GB40589</t>
  </si>
  <si>
    <t>GB47258</t>
  </si>
  <si>
    <t>GB40280</t>
  </si>
  <si>
    <t>GB52555</t>
  </si>
  <si>
    <t>GB42680</t>
  </si>
  <si>
    <t>GB42819</t>
  </si>
  <si>
    <t>GB55818</t>
  </si>
  <si>
    <t>GB49301</t>
  </si>
  <si>
    <t>GB53385</t>
  </si>
  <si>
    <t>GB53570</t>
  </si>
  <si>
    <t>GB53531</t>
  </si>
  <si>
    <t>GB53567</t>
  </si>
  <si>
    <t>GB47625</t>
  </si>
  <si>
    <t>GB52618</t>
  </si>
  <si>
    <t>GB48589</t>
  </si>
  <si>
    <t>GB47457</t>
  </si>
  <si>
    <t>GB49147</t>
  </si>
  <si>
    <t>GB47662</t>
  </si>
  <si>
    <t>GB42269</t>
  </si>
  <si>
    <t>GB42274</t>
  </si>
  <si>
    <t>GB53696</t>
  </si>
  <si>
    <t>GB52153</t>
  </si>
  <si>
    <t>GB52210</t>
  </si>
  <si>
    <t>GB49884</t>
  </si>
  <si>
    <t>GB54608</t>
  </si>
  <si>
    <t>GB52793</t>
  </si>
  <si>
    <t>GB54337</t>
  </si>
  <si>
    <t>GB44933</t>
  </si>
  <si>
    <t>GB47503</t>
  </si>
  <si>
    <t>GB47387</t>
  </si>
  <si>
    <t>GB51655</t>
  </si>
  <si>
    <t>GB52800</t>
  </si>
  <si>
    <t>GB42783</t>
  </si>
  <si>
    <t>GB48659</t>
  </si>
  <si>
    <t>GB48658</t>
  </si>
  <si>
    <t>GB48656</t>
  </si>
  <si>
    <t>GB49837</t>
  </si>
  <si>
    <t>GB51033</t>
  </si>
  <si>
    <t>GB51013</t>
  </si>
  <si>
    <t>GB53516</t>
  </si>
  <si>
    <t>GB53118</t>
  </si>
  <si>
    <t>GB52879</t>
  </si>
  <si>
    <t>GB50062</t>
  </si>
  <si>
    <t>GB50063</t>
  </si>
  <si>
    <t>GB52600</t>
  </si>
  <si>
    <t>GB54474</t>
  </si>
  <si>
    <t>GB43863</t>
  </si>
  <si>
    <t>GB45738</t>
  </si>
  <si>
    <t>GB46673</t>
  </si>
  <si>
    <t>GB46795</t>
  </si>
  <si>
    <t>GB43390</t>
  </si>
  <si>
    <t>GB44810</t>
  </si>
  <si>
    <t>GB40480</t>
  </si>
  <si>
    <t>GB42775</t>
  </si>
  <si>
    <t>GB49432</t>
  </si>
  <si>
    <t>GB54485</t>
  </si>
  <si>
    <t>GB48046</t>
  </si>
  <si>
    <t>GB48066</t>
  </si>
  <si>
    <t>GB48048</t>
  </si>
  <si>
    <t>GB43989</t>
  </si>
  <si>
    <t>GB43935</t>
  </si>
  <si>
    <t>GB48982</t>
  </si>
  <si>
    <t>GB48980</t>
  </si>
  <si>
    <t>GB50829</t>
  </si>
  <si>
    <t>GB40217</t>
  </si>
  <si>
    <t>GB42519</t>
  </si>
  <si>
    <t>GB51846</t>
  </si>
  <si>
    <t>GB50269</t>
  </si>
  <si>
    <t>GB43200</t>
  </si>
  <si>
    <t>GB53836</t>
  </si>
  <si>
    <t>GB43113</t>
  </si>
  <si>
    <t>GB43111</t>
  </si>
  <si>
    <t>GB43212</t>
  </si>
  <si>
    <t>GB43214</t>
  </si>
  <si>
    <t>GB43921</t>
  </si>
  <si>
    <t>GB43812</t>
  </si>
  <si>
    <t>GB45086</t>
  </si>
  <si>
    <t>GB45091</t>
  </si>
  <si>
    <t>GB43544</t>
  </si>
  <si>
    <t>GB50443</t>
  </si>
  <si>
    <t>GB50441</t>
  </si>
  <si>
    <t>GB50434</t>
  </si>
  <si>
    <t>GB47652</t>
  </si>
  <si>
    <t>GB47651</t>
  </si>
  <si>
    <t>GB40657</t>
  </si>
  <si>
    <t>GB40663</t>
  </si>
  <si>
    <t>GB40907</t>
  </si>
  <si>
    <t>GB40909</t>
  </si>
  <si>
    <t>GB47274</t>
  </si>
  <si>
    <t>GB44067</t>
  </si>
  <si>
    <t>GB44143</t>
  </si>
  <si>
    <t>GB45285</t>
  </si>
  <si>
    <t>GB42534</t>
  </si>
  <si>
    <t>GB45568</t>
  </si>
  <si>
    <t>GB45474</t>
  </si>
  <si>
    <t>GB55581</t>
  </si>
  <si>
    <t>GB41336</t>
  </si>
  <si>
    <t>GB53775</t>
  </si>
  <si>
    <t>GB46059</t>
  </si>
  <si>
    <t>GB43270</t>
  </si>
  <si>
    <t>GB43316</t>
  </si>
  <si>
    <t>GB42707</t>
  </si>
  <si>
    <t>GB40355</t>
  </si>
  <si>
    <t>GB40356</t>
  </si>
  <si>
    <t>GB52454</t>
  </si>
  <si>
    <t>GB48597</t>
  </si>
  <si>
    <t>GB48539</t>
  </si>
  <si>
    <t>GB52883</t>
  </si>
  <si>
    <t>GB51658</t>
  </si>
  <si>
    <t>GB45763</t>
  </si>
  <si>
    <t>GB45764</t>
  </si>
  <si>
    <t>GB55482</t>
  </si>
  <si>
    <t>GB55532</t>
  </si>
  <si>
    <t>GB47118</t>
  </si>
  <si>
    <t>GB43789</t>
  </si>
  <si>
    <t>GB51681</t>
  </si>
  <si>
    <t>GB49353</t>
  </si>
  <si>
    <t>GB47432</t>
  </si>
  <si>
    <t>GB47110</t>
  </si>
  <si>
    <t>GB46296</t>
  </si>
  <si>
    <t>GB46408</t>
  </si>
  <si>
    <t>GB43338</t>
  </si>
  <si>
    <t>GB53236</t>
  </si>
  <si>
    <t>GB42238</t>
  </si>
  <si>
    <t>GB44247</t>
  </si>
  <si>
    <t>GB44232</t>
  </si>
  <si>
    <t>GB40466</t>
  </si>
  <si>
    <t>GB40467</t>
  </si>
  <si>
    <t>GB53918</t>
  </si>
  <si>
    <t>GB43751</t>
  </si>
  <si>
    <t>GB51651</t>
  </si>
  <si>
    <t>GB50808</t>
  </si>
  <si>
    <t>GB54714</t>
  </si>
  <si>
    <t>GB54715</t>
  </si>
  <si>
    <t>GB46377</t>
  </si>
  <si>
    <t>GB41406</t>
  </si>
  <si>
    <t>GB43427</t>
  </si>
  <si>
    <t>GB43471</t>
  </si>
  <si>
    <t>GB43279</t>
  </si>
  <si>
    <t>GB41662</t>
  </si>
  <si>
    <t>GB41684</t>
  </si>
  <si>
    <t>GB41148</t>
  </si>
  <si>
    <t>GB43787</t>
  </si>
  <si>
    <t>GB49329</t>
  </si>
  <si>
    <t>GB48207</t>
  </si>
  <si>
    <t>GB52804</t>
  </si>
  <si>
    <t>GB46616</t>
  </si>
  <si>
    <t>GB46646</t>
  </si>
  <si>
    <t>GB55840</t>
  </si>
  <si>
    <t>GB44676</t>
  </si>
  <si>
    <t>GB52829</t>
  </si>
  <si>
    <t>GB52189</t>
  </si>
  <si>
    <t>GB49517</t>
  </si>
  <si>
    <t>GB44248</t>
  </si>
  <si>
    <t>GB43150</t>
  </si>
  <si>
    <t>GB47272</t>
  </si>
  <si>
    <t>GB44369</t>
  </si>
  <si>
    <t>GB40838</t>
  </si>
  <si>
    <t>GB52504</t>
  </si>
  <si>
    <t>GB52503</t>
  </si>
  <si>
    <t>GB47973</t>
  </si>
  <si>
    <t>GB45458</t>
  </si>
  <si>
    <t>GB41035</t>
  </si>
  <si>
    <t>GB41036</t>
  </si>
  <si>
    <t>GB44346</t>
  </si>
  <si>
    <t>GB46910</t>
  </si>
  <si>
    <t>GB46045</t>
  </si>
  <si>
    <t>GB44412</t>
  </si>
  <si>
    <t>GB47100</t>
  </si>
  <si>
    <t>GB46878</t>
  </si>
  <si>
    <t>GB42541</t>
  </si>
  <si>
    <t>GB54313</t>
  </si>
  <si>
    <t>GB51895</t>
  </si>
  <si>
    <t>GB51893</t>
  </si>
  <si>
    <t>GB51909</t>
  </si>
  <si>
    <t>GB51911</t>
  </si>
  <si>
    <t>GB51889</t>
  </si>
  <si>
    <t>GB49541</t>
  </si>
  <si>
    <t>GB53659</t>
  </si>
  <si>
    <t>GB54953</t>
  </si>
  <si>
    <t>GB48994</t>
  </si>
  <si>
    <t>GB43145</t>
  </si>
  <si>
    <t>GB43184</t>
  </si>
  <si>
    <t>GB44353</t>
  </si>
  <si>
    <t>GB43635</t>
  </si>
  <si>
    <t>GB42086</t>
  </si>
  <si>
    <t>GB55908</t>
  </si>
  <si>
    <t>GB51186</t>
  </si>
  <si>
    <t>GB53617</t>
  </si>
  <si>
    <t>GB44688</t>
  </si>
  <si>
    <t>GB41835</t>
  </si>
  <si>
    <t>GB41836</t>
  </si>
  <si>
    <t>GB46371</t>
  </si>
  <si>
    <t>GB41043</t>
  </si>
  <si>
    <t>GB41063</t>
  </si>
  <si>
    <t>GB41038</t>
  </si>
  <si>
    <t>GB45406</t>
  </si>
  <si>
    <t>GB50076</t>
  </si>
  <si>
    <t>GB48474</t>
  </si>
  <si>
    <t>GB46542</t>
  </si>
  <si>
    <t>GB53677</t>
  </si>
  <si>
    <t>GB50657</t>
  </si>
  <si>
    <t>GB42454</t>
  </si>
  <si>
    <t>GB46927</t>
  </si>
  <si>
    <t>GB45507</t>
  </si>
  <si>
    <t>GB41230</t>
  </si>
  <si>
    <t>GB53596</t>
  </si>
  <si>
    <t>GB53592</t>
  </si>
  <si>
    <t>GB45436</t>
  </si>
  <si>
    <t>GB54650</t>
  </si>
  <si>
    <t>GB54687</t>
  </si>
  <si>
    <t>GB46789</t>
  </si>
  <si>
    <t>GB54371</t>
  </si>
  <si>
    <t>GB54364</t>
  </si>
  <si>
    <t>GB54367</t>
  </si>
  <si>
    <t>GB54340</t>
  </si>
  <si>
    <t>GB54373</t>
  </si>
  <si>
    <t>GB40237</t>
  </si>
  <si>
    <t>GB48661</t>
  </si>
  <si>
    <t>GB43980</t>
  </si>
  <si>
    <t>GB47329</t>
  </si>
  <si>
    <t>GB40162</t>
  </si>
  <si>
    <t>GB40053</t>
  </si>
  <si>
    <t>GB53953</t>
  </si>
  <si>
    <t>GB48310</t>
  </si>
  <si>
    <t>GB41403</t>
  </si>
  <si>
    <t>GB40410</t>
  </si>
  <si>
    <t>GB49732</t>
  </si>
  <si>
    <t>GB55220</t>
  </si>
  <si>
    <t>GB52840</t>
  </si>
  <si>
    <t>GB48938</t>
  </si>
  <si>
    <t>GB48937</t>
  </si>
  <si>
    <t>GB48936</t>
  </si>
  <si>
    <t>GB48942</t>
  </si>
  <si>
    <t>GB55896</t>
  </si>
  <si>
    <t>GB43622</t>
  </si>
  <si>
    <t>GB43574</t>
  </si>
  <si>
    <t>GB51774</t>
  </si>
  <si>
    <t>GB44006</t>
  </si>
  <si>
    <t>GB42925</t>
  </si>
  <si>
    <t>GB43875</t>
  </si>
  <si>
    <t>GB55684</t>
  </si>
  <si>
    <t>GB40341</t>
  </si>
  <si>
    <t>GB40560</t>
  </si>
  <si>
    <t>GB40343</t>
  </si>
  <si>
    <t>GB41775</t>
  </si>
  <si>
    <t>GB41778</t>
  </si>
  <si>
    <t>GB46761</t>
  </si>
  <si>
    <t>GB48321</t>
  </si>
  <si>
    <t>GB54325</t>
  </si>
  <si>
    <t>GB41759</t>
  </si>
  <si>
    <t>GB47420</t>
  </si>
  <si>
    <t>GB41872</t>
  </si>
  <si>
    <t>GB44555</t>
  </si>
  <si>
    <t>GB53823</t>
  </si>
  <si>
    <t>GB40674</t>
  </si>
  <si>
    <t>GB40515</t>
  </si>
  <si>
    <t>GB40513</t>
  </si>
  <si>
    <t>GB45107</t>
  </si>
  <si>
    <t>GB45106</t>
  </si>
  <si>
    <t>GB47496</t>
  </si>
  <si>
    <t>GB47392</t>
  </si>
  <si>
    <t>GB46490</t>
  </si>
  <si>
    <t>GB46444</t>
  </si>
  <si>
    <t>GB48336</t>
  </si>
  <si>
    <t>GB41362</t>
  </si>
  <si>
    <t>GB53700</t>
  </si>
  <si>
    <t>GB42037</t>
  </si>
  <si>
    <t>GB49937</t>
  </si>
  <si>
    <t>GB48456</t>
  </si>
  <si>
    <t>GB46749</t>
  </si>
  <si>
    <t>GB55071</t>
  </si>
  <si>
    <t>GB44572</t>
  </si>
  <si>
    <t>GB45863</t>
  </si>
  <si>
    <t>GB49415</t>
  </si>
  <si>
    <t>GB40269</t>
  </si>
  <si>
    <t>GB40263</t>
  </si>
  <si>
    <t>GB41877</t>
  </si>
  <si>
    <t>GB49406</t>
  </si>
  <si>
    <t>GB50871</t>
  </si>
  <si>
    <t>GB55801</t>
  </si>
  <si>
    <t>GB41126</t>
  </si>
  <si>
    <t>GB40339</t>
  </si>
  <si>
    <t>GB46008</t>
  </si>
  <si>
    <t>GB51998</t>
  </si>
  <si>
    <t>GB48777</t>
  </si>
  <si>
    <t>GB45815</t>
  </si>
  <si>
    <t>GB44693</t>
  </si>
  <si>
    <t>GB42632</t>
  </si>
  <si>
    <t>GB45392</t>
  </si>
  <si>
    <t>GB48497</t>
  </si>
  <si>
    <t>GB54627</t>
  </si>
  <si>
    <t>GB55491</t>
  </si>
  <si>
    <t>GB51247</t>
  </si>
  <si>
    <t>GB49152</t>
  </si>
  <si>
    <t>GB50924</t>
  </si>
  <si>
    <t>GB49481</t>
  </si>
  <si>
    <t>GB45760</t>
  </si>
  <si>
    <t>GB51273</t>
  </si>
  <si>
    <t>GB41266</t>
  </si>
  <si>
    <t>GB49086</t>
  </si>
  <si>
    <t>GB49087</t>
  </si>
  <si>
    <t>GB40886</t>
  </si>
  <si>
    <t>GB47278</t>
  </si>
  <si>
    <t>GB41220</t>
  </si>
  <si>
    <t>GB42681</t>
  </si>
  <si>
    <t>GB45257</t>
  </si>
  <si>
    <t>GB44557</t>
  </si>
  <si>
    <t>GB54045</t>
  </si>
  <si>
    <t>GB49166</t>
  </si>
  <si>
    <t>GB46248</t>
  </si>
  <si>
    <t>GB47741</t>
  </si>
  <si>
    <t>GB49342</t>
  </si>
  <si>
    <t>GB41844</t>
  </si>
  <si>
    <t>GB52497</t>
  </si>
  <si>
    <t>GB47567</t>
  </si>
  <si>
    <t>GB53934</t>
  </si>
  <si>
    <t>GB51482</t>
  </si>
  <si>
    <t>GB43466</t>
  </si>
  <si>
    <t>GB46847</t>
  </si>
  <si>
    <t>GB45358</t>
  </si>
  <si>
    <t>GB49032</t>
  </si>
  <si>
    <t>GB48223</t>
  </si>
  <si>
    <t>GB51675</t>
  </si>
  <si>
    <t>GB53723</t>
  </si>
  <si>
    <t>GB40304</t>
  </si>
  <si>
    <t>GB55050</t>
  </si>
  <si>
    <t>GB45477</t>
  </si>
  <si>
    <t>GB45316</t>
  </si>
  <si>
    <t>GB45478</t>
  </si>
  <si>
    <t>GB43526</t>
  </si>
  <si>
    <t>GB45833</t>
  </si>
  <si>
    <t>GB41869</t>
  </si>
  <si>
    <t>GB41175</t>
  </si>
  <si>
    <t>GB45227</t>
  </si>
  <si>
    <t>GB42855</t>
  </si>
  <si>
    <t>GB41129</t>
  </si>
  <si>
    <t>GB50901</t>
  </si>
  <si>
    <t>GB44517</t>
  </si>
  <si>
    <t>GB48884</t>
  </si>
  <si>
    <t>GB48872</t>
  </si>
  <si>
    <t>GB43389</t>
  </si>
  <si>
    <t>GB46597</t>
  </si>
  <si>
    <t>GB44512</t>
  </si>
  <si>
    <t>GB53064</t>
  </si>
  <si>
    <t>GB45213</t>
  </si>
  <si>
    <t>GB44940</t>
  </si>
  <si>
    <t>GB50852</t>
  </si>
  <si>
    <t>GB49235</t>
  </si>
  <si>
    <t>GB50195</t>
  </si>
  <si>
    <t>GB44515</t>
  </si>
  <si>
    <t>GB51545</t>
  </si>
  <si>
    <t>GB48566</t>
  </si>
  <si>
    <t>GB41762</t>
  </si>
  <si>
    <t>GB43786</t>
  </si>
  <si>
    <t>GB47182</t>
  </si>
  <si>
    <t>GB46960</t>
  </si>
  <si>
    <t>GB47138</t>
  </si>
  <si>
    <t>GB53668</t>
  </si>
  <si>
    <t>GB51210</t>
  </si>
  <si>
    <t>GB41260</t>
  </si>
  <si>
    <t>GB40545</t>
  </si>
  <si>
    <t>GB42400</t>
  </si>
  <si>
    <t>GB53231</t>
  </si>
  <si>
    <t>GB40764</t>
  </si>
  <si>
    <t>GB40765</t>
  </si>
  <si>
    <t>GB47354</t>
  </si>
  <si>
    <t>GB51005</t>
  </si>
  <si>
    <t>GB45749</t>
  </si>
  <si>
    <t>GB46925</t>
  </si>
  <si>
    <t>GB48675</t>
  </si>
  <si>
    <t>GB49389</t>
  </si>
  <si>
    <t>GB45961</t>
  </si>
  <si>
    <t>GB53188</t>
  </si>
  <si>
    <t>GB48928</t>
  </si>
  <si>
    <t>GB46728</t>
  </si>
  <si>
    <t>GB53045</t>
  </si>
  <si>
    <t>GB40758</t>
  </si>
  <si>
    <t>GB51072</t>
  </si>
  <si>
    <t>GB53506</t>
  </si>
  <si>
    <t>GB54684</t>
  </si>
  <si>
    <t>GB55382</t>
  </si>
  <si>
    <t>GB52420</t>
  </si>
  <si>
    <t>GB44826</t>
  </si>
  <si>
    <t>GB42381</t>
  </si>
  <si>
    <t>GB53287</t>
  </si>
  <si>
    <t>GB47180</t>
  </si>
  <si>
    <t>GB41975</t>
  </si>
  <si>
    <t>GB45457</t>
  </si>
  <si>
    <t>GB46606</t>
  </si>
  <si>
    <t>GB50345</t>
  </si>
  <si>
    <t>GB47601</t>
  </si>
  <si>
    <t>GB50357</t>
  </si>
  <si>
    <t>GB54251</t>
  </si>
  <si>
    <t>GB55625</t>
  </si>
  <si>
    <t>GB49553</t>
  </si>
  <si>
    <t>GB47178</t>
  </si>
  <si>
    <t>GB40735</t>
  </si>
  <si>
    <t>GB54855</t>
  </si>
  <si>
    <t>GB47284</t>
  </si>
  <si>
    <t>GB49871</t>
  </si>
  <si>
    <t>GB52735</t>
  </si>
  <si>
    <t>GB42277</t>
  </si>
  <si>
    <t>GB55537</t>
  </si>
  <si>
    <t>GB53647</t>
  </si>
  <si>
    <t>GB46066</t>
  </si>
  <si>
    <t>GB54404</t>
  </si>
  <si>
    <t>GB55082</t>
  </si>
  <si>
    <t>GB42263</t>
  </si>
  <si>
    <t>GB53083</t>
  </si>
  <si>
    <t>GB45777</t>
  </si>
  <si>
    <t>GB45304</t>
  </si>
  <si>
    <t>GB54268</t>
  </si>
  <si>
    <t>GB47373</t>
  </si>
  <si>
    <t>GB49264</t>
  </si>
  <si>
    <t>GB44385</t>
  </si>
  <si>
    <t>GB42264</t>
  </si>
  <si>
    <t>GB46201</t>
  </si>
  <si>
    <t>GB53147</t>
  </si>
  <si>
    <t>GB41441</t>
  </si>
  <si>
    <t>GB52957</t>
  </si>
  <si>
    <t>GB45307</t>
  </si>
  <si>
    <t>GB43836</t>
  </si>
  <si>
    <t>GB46276</t>
  </si>
  <si>
    <t>GB52567</t>
  </si>
  <si>
    <t>GB53261</t>
  </si>
  <si>
    <t>GB48250</t>
  </si>
  <si>
    <t>GB40289</t>
  </si>
  <si>
    <t>GB42276</t>
  </si>
  <si>
    <t>GB43487</t>
  </si>
  <si>
    <t>GB55820</t>
  </si>
  <si>
    <t>GB44524</t>
  </si>
  <si>
    <t>GB42384</t>
  </si>
  <si>
    <t>GB44368</t>
  </si>
  <si>
    <t>GB55226</t>
  </si>
  <si>
    <t>GB40297</t>
  </si>
  <si>
    <t>GB55736</t>
  </si>
  <si>
    <t>GB44768</t>
  </si>
  <si>
    <t>GB42109</t>
  </si>
  <si>
    <t>GB44885</t>
  </si>
  <si>
    <t>GB55053</t>
  </si>
  <si>
    <t>GB47630</t>
  </si>
  <si>
    <t>GB53662</t>
  </si>
  <si>
    <t>GB54973</t>
  </si>
  <si>
    <t>GB40032</t>
  </si>
  <si>
    <t>GB48419</t>
  </si>
  <si>
    <t>GB47079</t>
  </si>
  <si>
    <t>GB55664</t>
  </si>
  <si>
    <t>GB41569</t>
  </si>
  <si>
    <t>GB41989</t>
  </si>
  <si>
    <t>GB48534</t>
  </si>
  <si>
    <t>GB40490</t>
  </si>
  <si>
    <t>GB46425</t>
  </si>
  <si>
    <t>GB49318</t>
  </si>
  <si>
    <t>GB51996</t>
  </si>
  <si>
    <t>GB51335</t>
  </si>
  <si>
    <t>GB53650</t>
  </si>
  <si>
    <t>GB55782</t>
  </si>
  <si>
    <t>GB49099</t>
  </si>
  <si>
    <t>GB52946</t>
  </si>
  <si>
    <t>GB49226</t>
  </si>
  <si>
    <t>GB54756</t>
  </si>
  <si>
    <t>GB41447</t>
  </si>
  <si>
    <t>GB45277</t>
  </si>
  <si>
    <t>GB41489</t>
  </si>
  <si>
    <t>GB54998</t>
  </si>
  <si>
    <t>GB54243</t>
  </si>
  <si>
    <t>GB47623</t>
  </si>
  <si>
    <t>GB54311</t>
  </si>
  <si>
    <t>GB49100</t>
  </si>
  <si>
    <t>GB53081</t>
  </si>
  <si>
    <t>GB51195</t>
  </si>
  <si>
    <t>GB46036</t>
  </si>
  <si>
    <t>GB42355</t>
  </si>
  <si>
    <t>GB48173</t>
  </si>
  <si>
    <t>GB40364</t>
  </si>
  <si>
    <t>GB53333</t>
  </si>
  <si>
    <t>GB48850</t>
  </si>
  <si>
    <t>GB47192</t>
  </si>
  <si>
    <t>GB45335</t>
  </si>
  <si>
    <t>GB48544</t>
  </si>
  <si>
    <t>GB52983</t>
  </si>
  <si>
    <t>GB47955</t>
  </si>
  <si>
    <t>GB48308</t>
  </si>
  <si>
    <t>GB51739</t>
  </si>
  <si>
    <t>GB47629</t>
  </si>
  <si>
    <t>GB40015</t>
  </si>
  <si>
    <t>GB45087</t>
  </si>
  <si>
    <t>GB54032</t>
  </si>
  <si>
    <t>GB40225</t>
  </si>
  <si>
    <t>GB47772</t>
  </si>
  <si>
    <t>GB42266</t>
  </si>
  <si>
    <t>GB49956</t>
  </si>
  <si>
    <t>GB55380</t>
  </si>
  <si>
    <t>GB55666</t>
  </si>
  <si>
    <t>GB49170</t>
  </si>
  <si>
    <t>GB42995</t>
  </si>
  <si>
    <t>GB42899</t>
  </si>
  <si>
    <t>GB41182</t>
  </si>
  <si>
    <t>GB55162</t>
  </si>
  <si>
    <t>GB44886</t>
  </si>
  <si>
    <t>GB54656</t>
  </si>
  <si>
    <t>GB49421</t>
  </si>
  <si>
    <t>GB45357</t>
  </si>
  <si>
    <t>GB47577</t>
  </si>
  <si>
    <t>GB40783</t>
  </si>
  <si>
    <t>GB47489</t>
  </si>
  <si>
    <t>GB55318</t>
  </si>
  <si>
    <t>GB54057</t>
  </si>
  <si>
    <t>GB55378</t>
  </si>
  <si>
    <t>GB53727</t>
  </si>
  <si>
    <t>GB55747</t>
  </si>
  <si>
    <t>GB51213</t>
  </si>
  <si>
    <t>GB41453</t>
  </si>
  <si>
    <t>GB42426</t>
  </si>
  <si>
    <t>GB47879</t>
  </si>
  <si>
    <t>GB40874</t>
  </si>
  <si>
    <t>GB42979</t>
  </si>
  <si>
    <t>GB52653</t>
  </si>
  <si>
    <t>GB54205</t>
  </si>
  <si>
    <t>GB46241</t>
  </si>
  <si>
    <t>GB54683</t>
  </si>
  <si>
    <t>GB55101</t>
  </si>
  <si>
    <t>GB54830</t>
  </si>
  <si>
    <t>GB42145</t>
  </si>
  <si>
    <t>GB47735</t>
  </si>
  <si>
    <t>GB47405</t>
  </si>
  <si>
    <t>GB49728</t>
  </si>
  <si>
    <t>GB51629</t>
  </si>
  <si>
    <t>GB54932</t>
  </si>
  <si>
    <t>GB54283</t>
  </si>
  <si>
    <t>GB45286</t>
  </si>
  <si>
    <t>GB49469</t>
  </si>
  <si>
    <t>GB47626</t>
  </si>
  <si>
    <t>GB53653</t>
  </si>
  <si>
    <t>GB49095</t>
  </si>
  <si>
    <t>GB42425</t>
  </si>
  <si>
    <t>GB40556</t>
  </si>
  <si>
    <t>GB41398</t>
  </si>
  <si>
    <t>GB46605</t>
  </si>
  <si>
    <t>GB54698</t>
  </si>
  <si>
    <t>GB48961</t>
  </si>
  <si>
    <t>GB53916</t>
  </si>
  <si>
    <t>GB47350</t>
  </si>
  <si>
    <t>GB40221</t>
  </si>
  <si>
    <t>GB47806</t>
  </si>
  <si>
    <t>GB51305</t>
  </si>
  <si>
    <t>GB50857</t>
  </si>
  <si>
    <t>GB46314</t>
  </si>
  <si>
    <t>GB53726</t>
  </si>
  <si>
    <t>GB49588</t>
  </si>
  <si>
    <t>GB48670</t>
  </si>
  <si>
    <t>GB41972</t>
  </si>
  <si>
    <t>GB53417</t>
  </si>
  <si>
    <t>GB42614</t>
  </si>
  <si>
    <t>GB43510</t>
  </si>
  <si>
    <t>GB49622</t>
  </si>
  <si>
    <t>GB40580</t>
  </si>
  <si>
    <t>GB41593</t>
  </si>
  <si>
    <t>GB43464</t>
  </si>
  <si>
    <t>GB51009</t>
  </si>
  <si>
    <t>GB50360</t>
  </si>
  <si>
    <t>GB51628</t>
  </si>
  <si>
    <t>GB54237</t>
  </si>
  <si>
    <t>GB55374</t>
  </si>
  <si>
    <t>GB49106</t>
  </si>
  <si>
    <t>GB48176</t>
  </si>
  <si>
    <t>GB48859</t>
  </si>
  <si>
    <t>GB51726</t>
  </si>
  <si>
    <t>GB40456</t>
  </si>
  <si>
    <t>GB52813</t>
  </si>
  <si>
    <t>GB49627</t>
  </si>
  <si>
    <t>GB41983</t>
  </si>
  <si>
    <t>GB51643</t>
  </si>
  <si>
    <t>GB44903</t>
  </si>
  <si>
    <t>GB41291</t>
  </si>
  <si>
    <t>GB48958</t>
  </si>
  <si>
    <t>GB40010</t>
  </si>
  <si>
    <t>GB54935</t>
  </si>
  <si>
    <t>GB47296</t>
  </si>
  <si>
    <t>GB43739</t>
  </si>
  <si>
    <t>GB53725</t>
  </si>
  <si>
    <t>GB43840</t>
  </si>
  <si>
    <t>GB40895</t>
  </si>
  <si>
    <t>GB52677</t>
  </si>
  <si>
    <t>GB52693</t>
  </si>
  <si>
    <t>GB41485</t>
  </si>
  <si>
    <t>GB47046</t>
  </si>
  <si>
    <t>GB53626</t>
  </si>
  <si>
    <t>GB46978</t>
  </si>
  <si>
    <t>GB44781</t>
  </si>
  <si>
    <t>GB40007</t>
  </si>
  <si>
    <t>GB51627</t>
  </si>
  <si>
    <t>GB54235</t>
  </si>
  <si>
    <t>GB49903</t>
  </si>
  <si>
    <t>GB49751</t>
  </si>
  <si>
    <t>GB55825</t>
  </si>
  <si>
    <t>GB51121</t>
  </si>
  <si>
    <t>GB48317</t>
  </si>
  <si>
    <t>GB47632</t>
  </si>
  <si>
    <t>GB53721</t>
  </si>
  <si>
    <t>GB51707</t>
  </si>
  <si>
    <t>GB54111</t>
  </si>
  <si>
    <t>GB54050</t>
  </si>
  <si>
    <t>GB53946</t>
  </si>
  <si>
    <t>GB54837</t>
  </si>
  <si>
    <t>GB45859</t>
  </si>
  <si>
    <t>GB51586</t>
  </si>
  <si>
    <t>GB54741</t>
  </si>
  <si>
    <t>GB49784</t>
  </si>
  <si>
    <t>GB49089</t>
  </si>
  <si>
    <t>GB49709</t>
  </si>
  <si>
    <t>GB46281</t>
  </si>
  <si>
    <t>GB42549</t>
  </si>
  <si>
    <t>GB46449</t>
  </si>
  <si>
    <t>GB42004</t>
  </si>
  <si>
    <t>GB47045</t>
  </si>
  <si>
    <t>GB41751</t>
  </si>
  <si>
    <t>GB54854</t>
  </si>
  <si>
    <t>GB54677</t>
  </si>
  <si>
    <t>GB46977</t>
  </si>
  <si>
    <t>GB44783</t>
  </si>
  <si>
    <t>GB51802</t>
  </si>
  <si>
    <t>GB54994</t>
  </si>
  <si>
    <t>GB47328</t>
  </si>
  <si>
    <t>GB41117</t>
  </si>
  <si>
    <t>GB40686</t>
  </si>
  <si>
    <t>GB49402</t>
  </si>
  <si>
    <t>GB43737</t>
  </si>
  <si>
    <t>GB49108</t>
  </si>
  <si>
    <t>GB48575</t>
  </si>
  <si>
    <t>GB52595</t>
  </si>
  <si>
    <t>GB47185</t>
  </si>
  <si>
    <t>GB52671</t>
  </si>
  <si>
    <t>GB47573</t>
  </si>
  <si>
    <t>GB42551</t>
  </si>
  <si>
    <t>GB49490</t>
  </si>
  <si>
    <t>GB52692</t>
  </si>
  <si>
    <t>GB47833</t>
  </si>
  <si>
    <t>GB52262</t>
  </si>
  <si>
    <t>GB54844</t>
  </si>
  <si>
    <t>GB41674</t>
  </si>
  <si>
    <t>GB50869</t>
  </si>
  <si>
    <t>GB42140</t>
  </si>
  <si>
    <t>GB50366</t>
  </si>
  <si>
    <t>GB45498</t>
  </si>
  <si>
    <t>GB51626</t>
  </si>
  <si>
    <t>GB43239</t>
  </si>
  <si>
    <t>GB49110</t>
  </si>
  <si>
    <t>GB48886</t>
  </si>
  <si>
    <t>GB48102</t>
  </si>
  <si>
    <t>GB40361</t>
  </si>
  <si>
    <t>GB48413</t>
  </si>
  <si>
    <t>GB53603</t>
  </si>
  <si>
    <t>GB53288</t>
  </si>
  <si>
    <t>GB40888</t>
  </si>
  <si>
    <t>GB54966</t>
  </si>
  <si>
    <t>GB51544</t>
  </si>
  <si>
    <t>GB49404</t>
  </si>
  <si>
    <t>GB49883</t>
  </si>
  <si>
    <t>GB55371</t>
  </si>
  <si>
    <t>GB49779</t>
  </si>
  <si>
    <t>GB42038</t>
  </si>
  <si>
    <t>GB49429</t>
  </si>
  <si>
    <t>GB51505</t>
  </si>
  <si>
    <t>GB55148</t>
  </si>
  <si>
    <t>GB50131</t>
  </si>
  <si>
    <t>GB40231</t>
  </si>
  <si>
    <t>GB55563</t>
  </si>
  <si>
    <t>GB43160</t>
  </si>
  <si>
    <t>GB47342</t>
  </si>
  <si>
    <t>GB50883</t>
  </si>
  <si>
    <t>GB43074</t>
  </si>
  <si>
    <t>GB47638</t>
  </si>
  <si>
    <t>GB50725</t>
  </si>
  <si>
    <t>GB49178</t>
  </si>
  <si>
    <t>GB46151</t>
  </si>
  <si>
    <t>GB52589</t>
  </si>
  <si>
    <t>GB49612</t>
  </si>
  <si>
    <t>GB54254</t>
  </si>
  <si>
    <t>GB51237</t>
  </si>
  <si>
    <t>GB40883</t>
  </si>
  <si>
    <t>GB54570</t>
  </si>
  <si>
    <t>GB46286</t>
  </si>
  <si>
    <t>GB46157</t>
  </si>
  <si>
    <t>GB48676</t>
  </si>
  <si>
    <t>GB51238</t>
  </si>
  <si>
    <t>GB51941</t>
  </si>
  <si>
    <t>GB53909</t>
  </si>
  <si>
    <t>GB53237</t>
  </si>
  <si>
    <t>GB46654</t>
  </si>
  <si>
    <t>GB54776</t>
  </si>
  <si>
    <t>GB43438</t>
  </si>
  <si>
    <t>GB47028</t>
  </si>
  <si>
    <t>GB46912</t>
  </si>
  <si>
    <t>GB53010</t>
  </si>
  <si>
    <t>GB40537</t>
  </si>
  <si>
    <t>GB41027</t>
  </si>
  <si>
    <t>GB47593</t>
  </si>
  <si>
    <t>GB48623</t>
  </si>
  <si>
    <t>GB54806</t>
  </si>
  <si>
    <t>GB42138</t>
  </si>
  <si>
    <t>GB40848</t>
  </si>
  <si>
    <t>GB51940</t>
  </si>
  <si>
    <t>GB52744</t>
  </si>
  <si>
    <t>GB50114</t>
  </si>
  <si>
    <t>GB48530</t>
  </si>
  <si>
    <t>GB49706</t>
  </si>
  <si>
    <t>GB40337</t>
  </si>
  <si>
    <t>GB52819</t>
  </si>
  <si>
    <t>GB50347</t>
  </si>
  <si>
    <t>GB45534</t>
  </si>
  <si>
    <t>GB54069</t>
  </si>
  <si>
    <t>GB48677</t>
  </si>
  <si>
    <t>GB51029</t>
  </si>
  <si>
    <t>GB42195</t>
  </si>
  <si>
    <t>GB41073</t>
  </si>
  <si>
    <t>GB51590</t>
  </si>
  <si>
    <t>GB47331</t>
  </si>
  <si>
    <t>GB50889</t>
  </si>
  <si>
    <t>GB51078</t>
  </si>
  <si>
    <t>GB40634</t>
  </si>
  <si>
    <t>GB49407</t>
  </si>
  <si>
    <t>GB43434</t>
  </si>
  <si>
    <t>GB49180</t>
  </si>
  <si>
    <t>GB53172</t>
  </si>
  <si>
    <t>GB53375</t>
  </si>
  <si>
    <t>GB49516</t>
  </si>
  <si>
    <t>GB51534</t>
  </si>
  <si>
    <t>GB55155</t>
  </si>
  <si>
    <t>GB47133</t>
  </si>
  <si>
    <t>GB49704</t>
  </si>
  <si>
    <t>GB46889</t>
  </si>
  <si>
    <t>GB54209</t>
  </si>
  <si>
    <t>GB48678</t>
  </si>
  <si>
    <t>GB45823</t>
  </si>
  <si>
    <t>GB51938</t>
  </si>
  <si>
    <t>GB45492</t>
  </si>
  <si>
    <t>GB42292</t>
  </si>
  <si>
    <t>GB43084</t>
  </si>
  <si>
    <t>GB53566</t>
  </si>
  <si>
    <t>GB51533</t>
  </si>
  <si>
    <t>GB44776</t>
  </si>
  <si>
    <t>GB48925</t>
  </si>
  <si>
    <t>GB53986</t>
  </si>
  <si>
    <t>GB42650</t>
  </si>
  <si>
    <t>GB42170</t>
  </si>
  <si>
    <t>GB42201</t>
  </si>
  <si>
    <t>GB54779</t>
  </si>
  <si>
    <t>GB55501</t>
  </si>
  <si>
    <t>GB53702</t>
  </si>
  <si>
    <t>GB50451</t>
  </si>
  <si>
    <t>GB53532</t>
  </si>
  <si>
    <t>GB55708</t>
  </si>
  <si>
    <t>GB43292</t>
  </si>
  <si>
    <t>GB51637</t>
  </si>
  <si>
    <t>GB44774</t>
  </si>
  <si>
    <t>GB47487</t>
  </si>
  <si>
    <t>GB55943</t>
  </si>
  <si>
    <t>GB55303</t>
  </si>
  <si>
    <t>GB42168</t>
  </si>
  <si>
    <t>GB46443</t>
  </si>
  <si>
    <t>GB48776</t>
  </si>
  <si>
    <t>GB44997</t>
  </si>
  <si>
    <t>GB45932</t>
  </si>
  <si>
    <t>GB47554</t>
  </si>
  <si>
    <t>GB55499</t>
  </si>
  <si>
    <t>GB55552</t>
  </si>
  <si>
    <t>GB55645</t>
  </si>
  <si>
    <t>GB43429</t>
  </si>
  <si>
    <t>GB48682</t>
  </si>
  <si>
    <t>GB41901</t>
  </si>
  <si>
    <t>GB41973</t>
  </si>
  <si>
    <t>GB42136</t>
  </si>
  <si>
    <t>GB47409</t>
  </si>
  <si>
    <t>GB52190</t>
  </si>
  <si>
    <t>GB50638</t>
  </si>
  <si>
    <t>GB42429</t>
  </si>
  <si>
    <t>GB55275</t>
  </si>
  <si>
    <t>GB43563</t>
  </si>
  <si>
    <t>GB46493</t>
  </si>
  <si>
    <t>GB47553</t>
  </si>
  <si>
    <t>GB53832</t>
  </si>
  <si>
    <t>GB55766</t>
  </si>
  <si>
    <t>GB46123</t>
  </si>
  <si>
    <t>GB40377</t>
  </si>
  <si>
    <t>GB43852</t>
  </si>
  <si>
    <t>GB51727</t>
  </si>
  <si>
    <t>GB49497</t>
  </si>
  <si>
    <t>GB52258</t>
  </si>
  <si>
    <t>GB52659</t>
  </si>
  <si>
    <t>GB48448</t>
  </si>
  <si>
    <t>GB50637</t>
  </si>
  <si>
    <t>GB41037</t>
  </si>
  <si>
    <t>GB42298</t>
  </si>
  <si>
    <t>GB45173</t>
  </si>
  <si>
    <t>GB52749</t>
  </si>
  <si>
    <t>GB55683</t>
  </si>
  <si>
    <t>GB50802</t>
  </si>
  <si>
    <t>GB53683</t>
  </si>
  <si>
    <t>GB42071</t>
  </si>
  <si>
    <t>GB52948</t>
  </si>
  <si>
    <t>GB43883</t>
  </si>
  <si>
    <t>GB49366</t>
  </si>
  <si>
    <t>GB41974</t>
  </si>
  <si>
    <t>GB47109</t>
  </si>
  <si>
    <t>GB54596</t>
  </si>
  <si>
    <t>GB44493</t>
  </si>
  <si>
    <t>GB46006</t>
  </si>
  <si>
    <t>GB40837</t>
  </si>
  <si>
    <t>GB42203</t>
  </si>
  <si>
    <t>GB54222</t>
  </si>
  <si>
    <t>GB40701</t>
  </si>
  <si>
    <t>GB55680</t>
  </si>
  <si>
    <t>GB49456</t>
  </si>
  <si>
    <t>GB50801</t>
  </si>
  <si>
    <t>GB44189</t>
  </si>
  <si>
    <t>GB53132</t>
  </si>
  <si>
    <t>GB42025</t>
  </si>
  <si>
    <t>GB42476</t>
  </si>
  <si>
    <t>GB40517</t>
  </si>
  <si>
    <t>GB41902</t>
  </si>
  <si>
    <t>GB48190</t>
  </si>
  <si>
    <t>GB46462</t>
  </si>
  <si>
    <t>GB46007</t>
  </si>
  <si>
    <t>GB45826</t>
  </si>
  <si>
    <t>GB49289</t>
  </si>
  <si>
    <t>GB54221</t>
  </si>
  <si>
    <t>GB43984</t>
  </si>
  <si>
    <t>GB54724</t>
  </si>
  <si>
    <t>GB46677</t>
  </si>
  <si>
    <t>GB48121</t>
  </si>
  <si>
    <t>GB42475</t>
  </si>
  <si>
    <t>GB43879</t>
  </si>
  <si>
    <t>GB41136</t>
  </si>
  <si>
    <t>GB45420</t>
  </si>
  <si>
    <t>GB53861</t>
  </si>
  <si>
    <t>GB54599</t>
  </si>
  <si>
    <t>GB45870</t>
  </si>
  <si>
    <t>GB48783</t>
  </si>
  <si>
    <t>GB54784</t>
  </si>
  <si>
    <t>GB52751</t>
  </si>
  <si>
    <t>GB50606</t>
  </si>
  <si>
    <t>GB49193</t>
  </si>
  <si>
    <t>GB53829</t>
  </si>
  <si>
    <t>GB42031</t>
  </si>
  <si>
    <t>GB41492</t>
  </si>
  <si>
    <t>GB51421</t>
  </si>
  <si>
    <t>GB46615</t>
  </si>
  <si>
    <t>GB54448</t>
  </si>
  <si>
    <t>GB54589</t>
  </si>
  <si>
    <t>GB41142</t>
  </si>
  <si>
    <t>GB53240</t>
  </si>
  <si>
    <t>GB47389</t>
  </si>
  <si>
    <t>GB54298</t>
  </si>
  <si>
    <t>GB49879</t>
  </si>
  <si>
    <t>GB43709</t>
  </si>
  <si>
    <t>GB52923</t>
  </si>
  <si>
    <t>GB51276</t>
  </si>
  <si>
    <t>GB50756</t>
  </si>
  <si>
    <t>GB51903</t>
  </si>
  <si>
    <t>GB47827</t>
  </si>
  <si>
    <t>GB41491</t>
  </si>
  <si>
    <t>GB49370</t>
  </si>
  <si>
    <t>GB49410</t>
  </si>
  <si>
    <t>GB41171</t>
  </si>
  <si>
    <t>GB51650</t>
  </si>
  <si>
    <t>GB46073</t>
  </si>
  <si>
    <t>GB52351</t>
  </si>
  <si>
    <t>GB53828</t>
  </si>
  <si>
    <t>GB41234</t>
  </si>
  <si>
    <t>GB42467</t>
  </si>
  <si>
    <t>GB42854</t>
  </si>
  <si>
    <t>GB54211</t>
  </si>
  <si>
    <t>GB55059</t>
  </si>
  <si>
    <t>GB49409</t>
  </si>
  <si>
    <t>GB40543</t>
  </si>
  <si>
    <t>GB51717</t>
  </si>
  <si>
    <t>GB54920</t>
  </si>
  <si>
    <t>GB51564</t>
  </si>
  <si>
    <t>GB54722</t>
  </si>
  <si>
    <t>GB46678</t>
  </si>
  <si>
    <t>GB50270</t>
  </si>
  <si>
    <t>GB41798</t>
  </si>
  <si>
    <t>GB45583</t>
  </si>
  <si>
    <t>GB50283</t>
  </si>
  <si>
    <t>GB46096</t>
  </si>
  <si>
    <t>GB42237</t>
  </si>
  <si>
    <t>GB51617</t>
  </si>
  <si>
    <t>GB49768</t>
  </si>
  <si>
    <t>GB46962</t>
  </si>
  <si>
    <t>GB41235</t>
  </si>
  <si>
    <t>GB44526</t>
  </si>
  <si>
    <t>GB47838</t>
  </si>
  <si>
    <t>GB42887</t>
  </si>
  <si>
    <t>GB46013</t>
  </si>
  <si>
    <t>GB44426</t>
  </si>
  <si>
    <t>GB41800</t>
  </si>
  <si>
    <t>GB44399</t>
  </si>
  <si>
    <t>GB53387</t>
  </si>
  <si>
    <t>GB42281</t>
  </si>
  <si>
    <t>GB44498</t>
  </si>
  <si>
    <t>GB45582</t>
  </si>
  <si>
    <t>GB42343</t>
  </si>
  <si>
    <t>GB54302</t>
  </si>
  <si>
    <t>GB49282</t>
  </si>
  <si>
    <t>GB52728</t>
  </si>
  <si>
    <t>GB50515</t>
  </si>
  <si>
    <t>GB51344</t>
  </si>
  <si>
    <t>GB46844</t>
  </si>
  <si>
    <t>GB41758</t>
  </si>
  <si>
    <t>GB46067</t>
  </si>
  <si>
    <t>GB55979</t>
  </si>
  <si>
    <t>GB51674</t>
  </si>
  <si>
    <t>GB47931</t>
  </si>
  <si>
    <t>GB54423</t>
  </si>
  <si>
    <t>GB47137</t>
  </si>
  <si>
    <t>GB55011</t>
  </si>
  <si>
    <t>GB41152</t>
  </si>
  <si>
    <t>GB50977</t>
  </si>
  <si>
    <t>GB50598</t>
  </si>
  <si>
    <t>GB42779</t>
  </si>
  <si>
    <t>GB46014</t>
  </si>
  <si>
    <t>GB40801</t>
  </si>
  <si>
    <t>GB46464</t>
  </si>
  <si>
    <t>GB47472</t>
  </si>
  <si>
    <t>GB54585</t>
  </si>
  <si>
    <t>GB48754</t>
  </si>
  <si>
    <t>GB48866</t>
  </si>
  <si>
    <t>GB46169</t>
  </si>
  <si>
    <t>GB51071</t>
  </si>
  <si>
    <t>GB45223</t>
  </si>
  <si>
    <t>GB43932</t>
  </si>
  <si>
    <t>GB46680</t>
  </si>
  <si>
    <t>GB42715</t>
  </si>
  <si>
    <t>GB42417</t>
  </si>
  <si>
    <t>GB44298</t>
  </si>
  <si>
    <t>GB41802</t>
  </si>
  <si>
    <t>GB52875</t>
  </si>
  <si>
    <t>GB54421</t>
  </si>
  <si>
    <t>GB46565</t>
  </si>
  <si>
    <t>GB46017</t>
  </si>
  <si>
    <t>GB47604</t>
  </si>
  <si>
    <t>GB55560</t>
  </si>
  <si>
    <t>GB51614</t>
  </si>
  <si>
    <t>GB51070</t>
  </si>
  <si>
    <t>GB54717</t>
  </si>
  <si>
    <t>GB43719</t>
  </si>
  <si>
    <t>GB50595</t>
  </si>
  <si>
    <t>GB51348</t>
  </si>
  <si>
    <t>GB51910</t>
  </si>
  <si>
    <t>GB46787</t>
  </si>
  <si>
    <t>GB41912</t>
  </si>
  <si>
    <t>GB44521</t>
  </si>
  <si>
    <t>GB44359</t>
  </si>
  <si>
    <t>GB41392</t>
  </si>
  <si>
    <t>GB54678</t>
  </si>
  <si>
    <t>GB53289</t>
  </si>
  <si>
    <t>GB41803</t>
  </si>
  <si>
    <t>GB47419</t>
  </si>
  <si>
    <t>GB55464</t>
  </si>
  <si>
    <t>GB44799</t>
  </si>
  <si>
    <t>GB46507</t>
  </si>
  <si>
    <t>GB48020</t>
  </si>
  <si>
    <t>GB51069</t>
  </si>
  <si>
    <t>GB52754</t>
  </si>
  <si>
    <t>GB55359</t>
  </si>
  <si>
    <t>GB53581</t>
  </si>
  <si>
    <t>GB44333</t>
  </si>
  <si>
    <t>GB41754</t>
  </si>
  <si>
    <t>GB44360</t>
  </si>
  <si>
    <t>GB41846</t>
  </si>
  <si>
    <t>GB54660</t>
  </si>
  <si>
    <t>GB54049</t>
  </si>
  <si>
    <t>GB45313</t>
  </si>
  <si>
    <t>GB44305</t>
  </si>
  <si>
    <t>GB45567</t>
  </si>
  <si>
    <t>GB47746</t>
  </si>
  <si>
    <t>GB55282</t>
  </si>
  <si>
    <t>GB42515</t>
  </si>
  <si>
    <t>GB44725</t>
  </si>
  <si>
    <t>GB53932</t>
  </si>
  <si>
    <t>GB40704</t>
  </si>
  <si>
    <t>GB43540</t>
  </si>
  <si>
    <t>GB52911</t>
  </si>
  <si>
    <t>GB55388</t>
  </si>
  <si>
    <t>GB55658</t>
  </si>
  <si>
    <t>GB52347</t>
  </si>
  <si>
    <t>GB50470</t>
  </si>
  <si>
    <t>GB49578</t>
  </si>
  <si>
    <t>GB48655</t>
  </si>
  <si>
    <t>GB49936</t>
  </si>
  <si>
    <t>GB40238</t>
  </si>
  <si>
    <t>GB54044</t>
  </si>
  <si>
    <t>GB40301</t>
  </si>
  <si>
    <t>GB44355</t>
  </si>
  <si>
    <t>GB54087</t>
  </si>
  <si>
    <t>GB45561</t>
  </si>
  <si>
    <t>GB55297</t>
  </si>
  <si>
    <t>GB55461</t>
  </si>
  <si>
    <t>GB44802</t>
  </si>
  <si>
    <t>GB42210</t>
  </si>
  <si>
    <t>GB55356</t>
  </si>
  <si>
    <t>GB46785</t>
  </si>
  <si>
    <t>GB42457</t>
  </si>
  <si>
    <t>GB40206</t>
  </si>
  <si>
    <t>GB49495</t>
  </si>
  <si>
    <t>GB49328</t>
  </si>
  <si>
    <t>GB46061</t>
  </si>
  <si>
    <t>GB50289</t>
  </si>
  <si>
    <t>GB54084</t>
  </si>
  <si>
    <t>GB40760</t>
  </si>
  <si>
    <t>GB40705</t>
  </si>
  <si>
    <t>GB50589</t>
  </si>
  <si>
    <t>GB48156</t>
  </si>
  <si>
    <t>GB48943</t>
  </si>
  <si>
    <t>GB40319</t>
  </si>
  <si>
    <t>GB54607</t>
  </si>
  <si>
    <t>GB51917</t>
  </si>
  <si>
    <t>GB44721</t>
  </si>
  <si>
    <t>GB51611</t>
  </si>
  <si>
    <t>GB50981</t>
  </si>
  <si>
    <t>GB48380</t>
  </si>
  <si>
    <t>GB45013</t>
  </si>
  <si>
    <t>GB48278</t>
  </si>
  <si>
    <t>GB55804</t>
  </si>
  <si>
    <t>GB51913</t>
  </si>
  <si>
    <t>GB41240</t>
  </si>
  <si>
    <t>GB48126</t>
  </si>
  <si>
    <t>GB43868</t>
  </si>
  <si>
    <t>GB48944</t>
  </si>
  <si>
    <t>GB54681</t>
  </si>
  <si>
    <t>GB47971</t>
  </si>
  <si>
    <t>GB54417</t>
  </si>
  <si>
    <t>GB45449</t>
  </si>
  <si>
    <t>GB40892</t>
  </si>
  <si>
    <t>GB50338</t>
  </si>
  <si>
    <t>GB47666</t>
  </si>
  <si>
    <t>GB46512</t>
  </si>
  <si>
    <t>GB42230</t>
  </si>
  <si>
    <t>GB54903</t>
  </si>
  <si>
    <t>GB51066</t>
  </si>
  <si>
    <t>GB40596</t>
  </si>
  <si>
    <t>GB49574</t>
  </si>
  <si>
    <t>GB48157</t>
  </si>
  <si>
    <t>GB52255</t>
  </si>
  <si>
    <t>GB48193</t>
  </si>
  <si>
    <t>GB40348</t>
  </si>
  <si>
    <t>GB54416</t>
  </si>
  <si>
    <t>GB51746</t>
  </si>
  <si>
    <t>GB42324</t>
  </si>
  <si>
    <t>GB40891</t>
  </si>
  <si>
    <t>GB54959</t>
  </si>
  <si>
    <t>GB50984</t>
  </si>
  <si>
    <t>GB51979</t>
  </si>
  <si>
    <t>GB55789</t>
  </si>
  <si>
    <t>GB51487</t>
  </si>
  <si>
    <t>GB53030</t>
  </si>
  <si>
    <t>GB46687</t>
  </si>
  <si>
    <t>GB52667</t>
  </si>
  <si>
    <t>GB42964</t>
  </si>
  <si>
    <t>GB54399</t>
  </si>
  <si>
    <t>GB40750</t>
  </si>
  <si>
    <t>GB48275</t>
  </si>
  <si>
    <t>GB54555</t>
  </si>
  <si>
    <t>GB41917</t>
  </si>
  <si>
    <t>GB42675</t>
  </si>
  <si>
    <t>GB42769</t>
  </si>
  <si>
    <t>GB47466</t>
  </si>
  <si>
    <t>GB51659</t>
  </si>
  <si>
    <t>GB47214</t>
  </si>
  <si>
    <t>GB47134</t>
  </si>
  <si>
    <t>GB46514</t>
  </si>
  <si>
    <t>GB43122</t>
  </si>
  <si>
    <t>GB45154</t>
  </si>
  <si>
    <t>GB44598</t>
  </si>
  <si>
    <t>GB41922</t>
  </si>
  <si>
    <t>GB40947</t>
  </si>
  <si>
    <t>GB47425</t>
  </si>
  <si>
    <t>GB45324</t>
  </si>
  <si>
    <t>GB54578</t>
  </si>
  <si>
    <t>GB44223</t>
  </si>
  <si>
    <t>GB42227</t>
  </si>
  <si>
    <t>GB50935</t>
  </si>
  <si>
    <t>GB43121</t>
  </si>
  <si>
    <t>GB48008</t>
  </si>
  <si>
    <t>GB50525</t>
  </si>
  <si>
    <t>GB54689</t>
  </si>
  <si>
    <t>GB53957</t>
  </si>
  <si>
    <t>GB51014</t>
  </si>
  <si>
    <t>GB41128</t>
  </si>
  <si>
    <t>GB47427</t>
  </si>
  <si>
    <t>GB49373</t>
  </si>
  <si>
    <t>GB45350</t>
  </si>
  <si>
    <t>GB40655</t>
  </si>
  <si>
    <t>GB45374</t>
  </si>
  <si>
    <t>GB45535</t>
  </si>
  <si>
    <t>GB54974</t>
  </si>
  <si>
    <t>GB51112</t>
  </si>
  <si>
    <t>GB55615</t>
  </si>
  <si>
    <t>GB40392</t>
  </si>
  <si>
    <t>GB52261</t>
  </si>
  <si>
    <t>GB48904</t>
  </si>
  <si>
    <t>GB41977</t>
  </si>
  <si>
    <t>GB49336</t>
  </si>
  <si>
    <t>GB47594</t>
  </si>
  <si>
    <t>GB42838</t>
  </si>
  <si>
    <t>GB51661</t>
  </si>
  <si>
    <t>GB45557</t>
  </si>
  <si>
    <t>GB48694</t>
  </si>
  <si>
    <t>GB44005</t>
  </si>
  <si>
    <t>GB40824</t>
  </si>
  <si>
    <t>GB45210</t>
  </si>
  <si>
    <t>GB55997</t>
  </si>
  <si>
    <t>GB44991</t>
  </si>
  <si>
    <t>GB46028</t>
  </si>
  <si>
    <t>GB51204</t>
  </si>
  <si>
    <t>GB50751</t>
  </si>
  <si>
    <t>GB49828</t>
  </si>
  <si>
    <t>GB51662</t>
  </si>
  <si>
    <t>GB55445</t>
  </si>
  <si>
    <t>GB50287</t>
  </si>
  <si>
    <t>GB49826</t>
  </si>
  <si>
    <t>GB40747</t>
  </si>
  <si>
    <t>GB55528</t>
  </si>
  <si>
    <t>GB55612</t>
  </si>
  <si>
    <t>GB44573</t>
  </si>
  <si>
    <t>GB47148</t>
  </si>
  <si>
    <t>GB46041</t>
  </si>
  <si>
    <t>GB54391</t>
  </si>
  <si>
    <t>GB49349</t>
  </si>
  <si>
    <t>GB42216</t>
  </si>
  <si>
    <t>GB55879</t>
  </si>
  <si>
    <t>GB51256</t>
  </si>
  <si>
    <t>GB52977</t>
  </si>
  <si>
    <t>GB42820</t>
  </si>
  <si>
    <t>GB51188</t>
  </si>
  <si>
    <t>GB42656</t>
  </si>
  <si>
    <t>GB49358</t>
  </si>
  <si>
    <t>GB51462</t>
  </si>
  <si>
    <t>GB47165</t>
  </si>
  <si>
    <t>GB50993</t>
  </si>
  <si>
    <t>GB40108</t>
  </si>
  <si>
    <t>GB41692</t>
  </si>
  <si>
    <t>GB55396</t>
  </si>
  <si>
    <t>GB40498</t>
  </si>
  <si>
    <t>GB53409</t>
  </si>
  <si>
    <t>GB51119</t>
  </si>
  <si>
    <t>GB43634</t>
  </si>
  <si>
    <t>GB55692</t>
  </si>
  <si>
    <t>GB46042</t>
  </si>
  <si>
    <t>GB48038</t>
  </si>
  <si>
    <t>GB52856</t>
  </si>
  <si>
    <t>GB44771</t>
  </si>
  <si>
    <t>GB54976</t>
  </si>
  <si>
    <t>GB43630</t>
  </si>
  <si>
    <t>GB43203</t>
  </si>
  <si>
    <t>GB44571</t>
  </si>
  <si>
    <t>GB42755</t>
  </si>
  <si>
    <t>GB46043</t>
  </si>
  <si>
    <t>GB44949</t>
  </si>
  <si>
    <t>GB52090</t>
  </si>
  <si>
    <t>GB48222</t>
  </si>
  <si>
    <t>GB51512</t>
  </si>
  <si>
    <t>GB40496</t>
  </si>
  <si>
    <t>GB42738</t>
  </si>
  <si>
    <t>GB50811</t>
  </si>
  <si>
    <t>GB45806</t>
  </si>
  <si>
    <t>GB45149</t>
  </si>
  <si>
    <t>GB48267</t>
  </si>
  <si>
    <t>GB50230</t>
  </si>
  <si>
    <t>GB41257</t>
  </si>
  <si>
    <t>GB48671</t>
  </si>
  <si>
    <t>GB51236</t>
  </si>
  <si>
    <t>GB45680</t>
  </si>
  <si>
    <t>GB42652</t>
  </si>
  <si>
    <t>GB50747</t>
  </si>
  <si>
    <t>GB43629</t>
  </si>
  <si>
    <t>GB54917</t>
  </si>
  <si>
    <t>GB52980</t>
  </si>
  <si>
    <t>GB41866</t>
  </si>
  <si>
    <t>GB52826</t>
  </si>
  <si>
    <t>GB42759</t>
  </si>
  <si>
    <t>GB43692</t>
  </si>
  <si>
    <t>GB49624</t>
  </si>
  <si>
    <t>GB45683</t>
  </si>
  <si>
    <t>GB42089</t>
  </si>
  <si>
    <t>GB42667</t>
  </si>
  <si>
    <t>GB41176</t>
  </si>
  <si>
    <t>GB43208</t>
  </si>
  <si>
    <t>GB45147</t>
  </si>
  <si>
    <t>GB51251</t>
  </si>
  <si>
    <t>GB53067</t>
  </si>
  <si>
    <t>GB46815</t>
  </si>
  <si>
    <t>GB45361</t>
  </si>
  <si>
    <t>GB50996</t>
  </si>
  <si>
    <t>GB43112</t>
  </si>
  <si>
    <t>GB45024</t>
  </si>
  <si>
    <t>GB50005</t>
  </si>
  <si>
    <t>GB42736</t>
  </si>
  <si>
    <t>GB43977</t>
  </si>
  <si>
    <t>GB51129</t>
  </si>
  <si>
    <t>GB54368</t>
  </si>
  <si>
    <t>GB45362</t>
  </si>
  <si>
    <t>GB42749</t>
  </si>
  <si>
    <t>GB48489</t>
  </si>
  <si>
    <t>GB54047</t>
  </si>
  <si>
    <t>GB50816</t>
  </si>
  <si>
    <t>GB45544</t>
  </si>
  <si>
    <t>GB46766</t>
  </si>
  <si>
    <t>GB53335</t>
  </si>
  <si>
    <t>GB55102</t>
  </si>
  <si>
    <t>GB46902</t>
  </si>
  <si>
    <t>GB47588</t>
  </si>
  <si>
    <t>GB54108</t>
  </si>
  <si>
    <t>GB49079</t>
  </si>
  <si>
    <t>GB43831</t>
  </si>
  <si>
    <t>GB45341</t>
  </si>
  <si>
    <t>GB54812</t>
  </si>
  <si>
    <t>GB53334</t>
  </si>
  <si>
    <t>GB48404</t>
  </si>
  <si>
    <t>GB45821</t>
  </si>
  <si>
    <t>GB41842</t>
  </si>
  <si>
    <t>GB44315</t>
  </si>
  <si>
    <t>GB47965</t>
  </si>
  <si>
    <t>GB53706</t>
  </si>
  <si>
    <t>GB44550</t>
  </si>
  <si>
    <t>GB53418</t>
  </si>
  <si>
    <t>GB42720</t>
  </si>
  <si>
    <t>GB41841</t>
  </si>
  <si>
    <t>GB53670</t>
  </si>
  <si>
    <t>GB45452</t>
  </si>
  <si>
    <t>GB44710</t>
  </si>
  <si>
    <t>GB53419</t>
  </si>
  <si>
    <t>GB49652</t>
  </si>
  <si>
    <t>GB41147</t>
  </si>
  <si>
    <t>GB42778</t>
  </si>
  <si>
    <t>GB52140</t>
  </si>
  <si>
    <t>GB54343</t>
  </si>
  <si>
    <t>GB54109</t>
  </si>
  <si>
    <t>GB54328</t>
  </si>
  <si>
    <t>GB48309</t>
  </si>
  <si>
    <t>GB47271</t>
  </si>
  <si>
    <t>GB53707</t>
  </si>
  <si>
    <t>GB45343</t>
  </si>
  <si>
    <t>GB53331</t>
  </si>
  <si>
    <t>GB49642</t>
  </si>
  <si>
    <t>GB45876</t>
  </si>
  <si>
    <t>GB41165</t>
  </si>
  <si>
    <t>GB46899</t>
  </si>
  <si>
    <t>GB41839</t>
  </si>
  <si>
    <t>GB46190</t>
  </si>
  <si>
    <t>GB54388</t>
  </si>
  <si>
    <t>GB51043</t>
  </si>
  <si>
    <t>GB44969</t>
  </si>
  <si>
    <t>GB44559</t>
  </si>
  <si>
    <t>GB54816</t>
  </si>
  <si>
    <t>GB53329</t>
  </si>
  <si>
    <t>GB55570</t>
  </si>
  <si>
    <t>GB52532</t>
  </si>
  <si>
    <t>GB44312</t>
  </si>
  <si>
    <t>GB54190</t>
  </si>
  <si>
    <t>GB52531</t>
  </si>
  <si>
    <t>GB46908</t>
  </si>
  <si>
    <t>GB42020</t>
  </si>
  <si>
    <t>GB40400</t>
  </si>
  <si>
    <t>GB45140</t>
  </si>
  <si>
    <t>GB48232</t>
  </si>
  <si>
    <t>GB55540</t>
  </si>
  <si>
    <t>GB54797</t>
  </si>
  <si>
    <t>GB49641</t>
  </si>
  <si>
    <t>GB44351</t>
  </si>
  <si>
    <t>GB40259</t>
  </si>
  <si>
    <t>GB47273</t>
  </si>
  <si>
    <t>GB52224</t>
  </si>
  <si>
    <t>GB53667</t>
  </si>
  <si>
    <t>GB52702</t>
  </si>
  <si>
    <t>GB55571</t>
  </si>
  <si>
    <t>GB40459</t>
  </si>
  <si>
    <t>GB47592</t>
  </si>
  <si>
    <t>GB47004</t>
  </si>
  <si>
    <t>GB46544</t>
  </si>
  <si>
    <t>GB40261</t>
  </si>
  <si>
    <t>GB46928</t>
  </si>
  <si>
    <t>GB53247</t>
  </si>
  <si>
    <t>GB46895</t>
  </si>
  <si>
    <t>GB51874</t>
  </si>
  <si>
    <t>GB44293</t>
  </si>
  <si>
    <t>GB44432</t>
  </si>
  <si>
    <t>GB49640</t>
  </si>
  <si>
    <t>GB45678</t>
  </si>
  <si>
    <t>GB47203</t>
  </si>
  <si>
    <t>GB46909</t>
  </si>
  <si>
    <t>GB49519</t>
  </si>
  <si>
    <t>GB49944</t>
  </si>
  <si>
    <t>GB44292</t>
  </si>
  <si>
    <t>GB51092</t>
  </si>
  <si>
    <t>GB55476</t>
  </si>
  <si>
    <t>GB41834</t>
  </si>
  <si>
    <t>GB46024</t>
  </si>
  <si>
    <t>GB46533</t>
  </si>
  <si>
    <t>GB47311</t>
  </si>
  <si>
    <t>GB40481</t>
  </si>
  <si>
    <t>GB50221</t>
  </si>
  <si>
    <t>GB50271</t>
  </si>
  <si>
    <t>GB40945</t>
  </si>
  <si>
    <t>GB54339</t>
  </si>
  <si>
    <t>GB42571</t>
  </si>
  <si>
    <t>GB52632</t>
  </si>
  <si>
    <t>GB52791</t>
  </si>
  <si>
    <t>GB53321</t>
  </si>
  <si>
    <t>GB53185</t>
  </si>
  <si>
    <t>GB51838</t>
  </si>
  <si>
    <t>GB45137</t>
  </si>
  <si>
    <t>GB54952</t>
  </si>
  <si>
    <t>GB44681</t>
  </si>
  <si>
    <t>GB54951</t>
  </si>
  <si>
    <t>GB43064</t>
  </si>
  <si>
    <t>GB42920</t>
  </si>
  <si>
    <t>GB51087</t>
  </si>
  <si>
    <t>GB44125</t>
  </si>
  <si>
    <t>GB48857</t>
  </si>
  <si>
    <t>GB47107</t>
  </si>
  <si>
    <t>GB46221</t>
  </si>
  <si>
    <t>GB41715</t>
  </si>
  <si>
    <t>GB41364</t>
  </si>
  <si>
    <t>GB53317</t>
  </si>
  <si>
    <t>GB54381</t>
  </si>
  <si>
    <t>GB54753</t>
  </si>
  <si>
    <t>GB46974</t>
  </si>
  <si>
    <t>GB51954</t>
  </si>
  <si>
    <t>GB44978</t>
  </si>
  <si>
    <t>GB41366</t>
  </si>
  <si>
    <t>GB48861</t>
  </si>
  <si>
    <t>GB54752</t>
  </si>
  <si>
    <t>GB51004</t>
  </si>
  <si>
    <t>GB45188</t>
  </si>
  <si>
    <t>GB50552</t>
  </si>
  <si>
    <t>GB41367</t>
  </si>
  <si>
    <t>GB53316</t>
  </si>
  <si>
    <t>GB43127</t>
  </si>
  <si>
    <t>GB49025</t>
  </si>
  <si>
    <t>GB50213</t>
  </si>
  <si>
    <t>GB48248</t>
  </si>
  <si>
    <t>GB51426</t>
  </si>
  <si>
    <t>GB49322</t>
  </si>
  <si>
    <t>GB44901</t>
  </si>
  <si>
    <t>GB44984</t>
  </si>
  <si>
    <t>GB45041</t>
  </si>
  <si>
    <t>GB51396</t>
  </si>
  <si>
    <t>GB52641</t>
  </si>
  <si>
    <t>GB41625</t>
  </si>
  <si>
    <t>GB49324</t>
  </si>
  <si>
    <t>GB52986</t>
  </si>
  <si>
    <t>GB52642</t>
  </si>
  <si>
    <t>GB45042</t>
  </si>
  <si>
    <t>GB46215</t>
  </si>
  <si>
    <t>GB51408</t>
  </si>
  <si>
    <t>GB52643</t>
  </si>
  <si>
    <t>GB54159</t>
  </si>
  <si>
    <t>GB46214</t>
  </si>
  <si>
    <t>GB45184</t>
  </si>
  <si>
    <t>GB46743</t>
  </si>
  <si>
    <t>GB41330</t>
  </si>
  <si>
    <t>GB49488</t>
  </si>
  <si>
    <t>GB43131</t>
  </si>
  <si>
    <t>GB55432</t>
  </si>
  <si>
    <t>GB46742</t>
  </si>
  <si>
    <t>GB53307</t>
  </si>
  <si>
    <t>GB46183</t>
  </si>
  <si>
    <t>GB45045</t>
  </si>
  <si>
    <t>GB54331</t>
  </si>
  <si>
    <t>GB54436</t>
  </si>
  <si>
    <t>GB47905</t>
  </si>
  <si>
    <t>GB55046</t>
  </si>
  <si>
    <t>GB46735</t>
  </si>
  <si>
    <t>GB49296</t>
  </si>
  <si>
    <t>GB41334</t>
  </si>
  <si>
    <t>GB51400</t>
  </si>
  <si>
    <t>GB45251</t>
  </si>
  <si>
    <t>GB50022</t>
  </si>
  <si>
    <t>GB46737</t>
  </si>
  <si>
    <t>GB41335</t>
  </si>
  <si>
    <t>GB42798</t>
  </si>
  <si>
    <t>GB44660</t>
  </si>
  <si>
    <t>GB45692</t>
  </si>
  <si>
    <t>GB54675</t>
  </si>
  <si>
    <t>GB45670</t>
  </si>
  <si>
    <t>GB45693</t>
  </si>
  <si>
    <t>GB43486</t>
  </si>
  <si>
    <t>GB43485</t>
  </si>
  <si>
    <t>GB45058</t>
  </si>
  <si>
    <t>GB53437</t>
  </si>
  <si>
    <t>GB54666</t>
  </si>
  <si>
    <t>GB45696</t>
  </si>
  <si>
    <t>GB53439</t>
  </si>
  <si>
    <t>GB43181</t>
  </si>
  <si>
    <t>GB50031</t>
  </si>
  <si>
    <t>GB41267</t>
  </si>
  <si>
    <t>GB53297</t>
  </si>
  <si>
    <t>GB43143</t>
  </si>
  <si>
    <t>GB45665</t>
  </si>
  <si>
    <t>GB50032</t>
  </si>
  <si>
    <t>GB44153</t>
  </si>
  <si>
    <t>GB45664</t>
  </si>
  <si>
    <t>GB41212</t>
  </si>
  <si>
    <t>GB41601</t>
  </si>
  <si>
    <t>GB48825</t>
  </si>
  <si>
    <t>GB41600</t>
  </si>
  <si>
    <t>GB45298</t>
  </si>
  <si>
    <t>GB47813</t>
  </si>
  <si>
    <t>GB45083</t>
  </si>
  <si>
    <t>GB48512</t>
  </si>
  <si>
    <t>GB45656</t>
  </si>
  <si>
    <t>GB44871</t>
  </si>
  <si>
    <t>GB45098</t>
  </si>
  <si>
    <t>GB50180</t>
  </si>
  <si>
    <t>GB50173</t>
  </si>
  <si>
    <t>GB44044</t>
  </si>
  <si>
    <t>GB45728</t>
  </si>
  <si>
    <t>GB44882</t>
  </si>
  <si>
    <t>GB50069</t>
  </si>
  <si>
    <t>GB45636</t>
  </si>
  <si>
    <t>GB50145</t>
  </si>
  <si>
    <t>GB50103</t>
  </si>
  <si>
    <t>GB52864</t>
  </si>
  <si>
    <t>GB40796</t>
  </si>
  <si>
    <t>GB53950</t>
  </si>
  <si>
    <t>GB52612</t>
  </si>
  <si>
    <t>GB49866</t>
  </si>
  <si>
    <t>GB54435</t>
  </si>
  <si>
    <t>GB54315</t>
  </si>
  <si>
    <t>GB55779</t>
  </si>
  <si>
    <t>GB50634</t>
  </si>
  <si>
    <t>GB53294</t>
  </si>
  <si>
    <t>GB48451</t>
  </si>
  <si>
    <t>GB53941</t>
  </si>
  <si>
    <t>GB44387</t>
  </si>
  <si>
    <t>GB52652</t>
  </si>
  <si>
    <t>GB45015</t>
  </si>
  <si>
    <t>GB43101</t>
  </si>
  <si>
    <t>GB48277</t>
  </si>
  <si>
    <t>GB49019</t>
  </si>
  <si>
    <t>GB54186</t>
  </si>
  <si>
    <t>GB41680</t>
  </si>
  <si>
    <t>GB50191</t>
  </si>
  <si>
    <t>GB50804</t>
  </si>
  <si>
    <t>GB41213</t>
  </si>
  <si>
    <t>GB50641</t>
  </si>
  <si>
    <t>GB41368</t>
  </si>
  <si>
    <t>GB52925</t>
  </si>
  <si>
    <t>GB40561</t>
  </si>
  <si>
    <t>GB47136</t>
  </si>
  <si>
    <t>GB47232</t>
  </si>
  <si>
    <t>GB49750</t>
  </si>
  <si>
    <t>GB40864</t>
  </si>
  <si>
    <t>GB51630</t>
  </si>
  <si>
    <t>GB54905</t>
  </si>
  <si>
    <t>GB43100</t>
  </si>
  <si>
    <t>GB49357</t>
  </si>
  <si>
    <t>GB48010</t>
  </si>
  <si>
    <t>GB54187</t>
  </si>
  <si>
    <t>GB54430</t>
  </si>
  <si>
    <t>GB49081</t>
  </si>
  <si>
    <t>GB53820</t>
  </si>
  <si>
    <t>GB41292</t>
  </si>
  <si>
    <t>GB51670</t>
  </si>
  <si>
    <t>GB43035</t>
  </si>
  <si>
    <t>GB50292</t>
  </si>
  <si>
    <t>GB40784</t>
  </si>
  <si>
    <t>GB46496</t>
  </si>
  <si>
    <t>GB49727</t>
  </si>
  <si>
    <t>GB50342</t>
  </si>
  <si>
    <t>GB51583</t>
  </si>
  <si>
    <t>GB53910</t>
  </si>
  <si>
    <t>GB54296</t>
  </si>
  <si>
    <t>GB53846</t>
  </si>
  <si>
    <t>GB43625</t>
  </si>
  <si>
    <t>GB53824</t>
  </si>
  <si>
    <t>GB44645</t>
  </si>
  <si>
    <t>GB46259</t>
  </si>
  <si>
    <t>GB47886</t>
  </si>
  <si>
    <t>GB42691</t>
  </si>
  <si>
    <t>GB43418</t>
  </si>
  <si>
    <t>GB40862</t>
  </si>
  <si>
    <t>GB47490</t>
  </si>
  <si>
    <t>GB51584</t>
  </si>
  <si>
    <t>GB54906</t>
  </si>
  <si>
    <t>GB42310</t>
  </si>
  <si>
    <t>GB53593</t>
  </si>
  <si>
    <t>GB55219</t>
  </si>
  <si>
    <t>GB55060</t>
  </si>
  <si>
    <t>GB47230</t>
  </si>
  <si>
    <t>GB43219</t>
  </si>
  <si>
    <t>GB55078</t>
  </si>
  <si>
    <t>GB40648</t>
  </si>
  <si>
    <t>GB41671</t>
  </si>
  <si>
    <t>GB49439</t>
  </si>
  <si>
    <t>GB55567</t>
  </si>
  <si>
    <t>GB48709</t>
  </si>
  <si>
    <t>GB56017</t>
  </si>
  <si>
    <t>GB53046</t>
  </si>
  <si>
    <t>GB48617</t>
  </si>
  <si>
    <t>GB42360</t>
  </si>
  <si>
    <t>GB43310</t>
  </si>
  <si>
    <t>GB42758</t>
  </si>
  <si>
    <t>GB46816</t>
  </si>
  <si>
    <t>GB51735</t>
  </si>
  <si>
    <t>GB51042</t>
  </si>
  <si>
    <t>GB48580</t>
  </si>
  <si>
    <t>GB50620</t>
  </si>
  <si>
    <t>GB45828</t>
  </si>
  <si>
    <t>GB46430</t>
  </si>
  <si>
    <t>GB50364</t>
  </si>
  <si>
    <t>GB42204</t>
  </si>
  <si>
    <t>GB48806</t>
  </si>
  <si>
    <t>GB55170</t>
  </si>
  <si>
    <t>GB43495</t>
  </si>
  <si>
    <t>GB43565</t>
  </si>
  <si>
    <t>GB52805</t>
  </si>
  <si>
    <t>GB55443</t>
  </si>
  <si>
    <t>GB53669</t>
  </si>
  <si>
    <t>GB47036</t>
  </si>
  <si>
    <t>GB42366</t>
  </si>
  <si>
    <t>GB53803</t>
  </si>
  <si>
    <t>GB40984</t>
  </si>
  <si>
    <t>GB44862</t>
  </si>
  <si>
    <t>GB42812</t>
  </si>
  <si>
    <t>GB46653</t>
  </si>
  <si>
    <t>GB47093</t>
  </si>
  <si>
    <t>GB54100</t>
  </si>
  <si>
    <t>GB45910</t>
  </si>
  <si>
    <t>GB40894</t>
  </si>
  <si>
    <t>GB47400</t>
  </si>
  <si>
    <t>GB49735</t>
  </si>
  <si>
    <t>GB47995</t>
  </si>
  <si>
    <t>GB50278</t>
  </si>
  <si>
    <t>GB52321</t>
  </si>
  <si>
    <t>GB42053</t>
  </si>
  <si>
    <t>GB44577</t>
  </si>
  <si>
    <t>GB46087</t>
  </si>
  <si>
    <t>GB53530</t>
  </si>
  <si>
    <t>GB42737</t>
  </si>
  <si>
    <t>GB55054</t>
  </si>
  <si>
    <t>GB48578</t>
  </si>
  <si>
    <t>GB47113</t>
  </si>
  <si>
    <t>GB48314</t>
  </si>
  <si>
    <t>GB40789</t>
  </si>
  <si>
    <t>GB55274</t>
  </si>
  <si>
    <t>GB47399</t>
  </si>
  <si>
    <t>GB42205</t>
  </si>
  <si>
    <t>GB54909</t>
  </si>
  <si>
    <t>GB51041</t>
  </si>
  <si>
    <t>GB40635</t>
  </si>
  <si>
    <t>GB52687</t>
  </si>
  <si>
    <t>GB50809</t>
  </si>
  <si>
    <t>GB50473</t>
  </si>
  <si>
    <t>GB40998</t>
  </si>
  <si>
    <t>GB52322</t>
  </si>
  <si>
    <t>GB42039</t>
  </si>
  <si>
    <t>GB48685</t>
  </si>
  <si>
    <t>GB48082</t>
  </si>
  <si>
    <t>GB40437</t>
  </si>
  <si>
    <t>GB51744</t>
  </si>
  <si>
    <t>GB42814</t>
  </si>
  <si>
    <t>GB45456</t>
  </si>
  <si>
    <t>GB49422</t>
  </si>
  <si>
    <t>GB45912</t>
  </si>
  <si>
    <t>GB40804</t>
  </si>
  <si>
    <t>GB54293</t>
  </si>
  <si>
    <t>GB48760</t>
  </si>
  <si>
    <t>GB45235</t>
  </si>
  <si>
    <t>GB49895</t>
  </si>
  <si>
    <t>GB49021</t>
  </si>
  <si>
    <t>GB50280</t>
  </si>
  <si>
    <t>GB54308</t>
  </si>
  <si>
    <t>GB50420</t>
  </si>
  <si>
    <t>GB44046</t>
  </si>
  <si>
    <t>GB41294</t>
  </si>
  <si>
    <t>GB48075</t>
  </si>
  <si>
    <t>GB53807</t>
  </si>
  <si>
    <t>GB44222</t>
  </si>
  <si>
    <t>GB47092</t>
  </si>
  <si>
    <t>GB48333</t>
  </si>
  <si>
    <t>GB52803</t>
  </si>
  <si>
    <t>GB45913</t>
  </si>
  <si>
    <t>GB48610</t>
  </si>
  <si>
    <t>GB40030</t>
  </si>
  <si>
    <t>GB42236</t>
  </si>
  <si>
    <t>GB56025</t>
  </si>
  <si>
    <t>GB48332</t>
  </si>
  <si>
    <t>GB49859</t>
  </si>
  <si>
    <t>GB54101</t>
  </si>
  <si>
    <t>GB49810</t>
  </si>
  <si>
    <t>GB55353</t>
  </si>
  <si>
    <t>GB52307</t>
  </si>
  <si>
    <t>GB46334</t>
  </si>
  <si>
    <t>GB42423</t>
  </si>
  <si>
    <t>GB42888</t>
  </si>
  <si>
    <t>GB44649</t>
  </si>
  <si>
    <t>GB49424</t>
  </si>
  <si>
    <t>GB53206</t>
  </si>
  <si>
    <t>GB45825</t>
  </si>
  <si>
    <t>GB47398</t>
  </si>
  <si>
    <t>GB42296</t>
  </si>
  <si>
    <t>GB42945</t>
  </si>
  <si>
    <t>GB48791</t>
  </si>
  <si>
    <t>GB51995</t>
  </si>
  <si>
    <t>GB43628</t>
  </si>
  <si>
    <t>GB49945</t>
  </si>
  <si>
    <t>GB54396</t>
  </si>
  <si>
    <t>GB43379</t>
  </si>
  <si>
    <t>GB55392</t>
  </si>
  <si>
    <t>GB53818</t>
  </si>
  <si>
    <t>GB47029</t>
  </si>
  <si>
    <t>GB41252</t>
  </si>
  <si>
    <t>GB52308</t>
  </si>
  <si>
    <t>GB52325</t>
  </si>
  <si>
    <t>GB42062</t>
  </si>
  <si>
    <t>GB41295</t>
  </si>
  <si>
    <t>GB48161</t>
  </si>
  <si>
    <t>GB43817</t>
  </si>
  <si>
    <t>GB53189</t>
  </si>
  <si>
    <t>GB47248</t>
  </si>
  <si>
    <t>GB40807</t>
  </si>
  <si>
    <t>GB47495</t>
  </si>
  <si>
    <t>GB40186</t>
  </si>
  <si>
    <t>GB48266</t>
  </si>
  <si>
    <t>GB43562</t>
  </si>
  <si>
    <t>GB52689</t>
  </si>
  <si>
    <t>GB55662</t>
  </si>
  <si>
    <t>GB55822</t>
  </si>
  <si>
    <t>GB42064</t>
  </si>
  <si>
    <t>GB53520</t>
  </si>
  <si>
    <t>GB43314</t>
  </si>
  <si>
    <t>GB51748</t>
  </si>
  <si>
    <t>GB44283</t>
  </si>
  <si>
    <t>GB55287</t>
  </si>
  <si>
    <t>GB51444</t>
  </si>
  <si>
    <t>GB44747</t>
  </si>
  <si>
    <t>GB49419</t>
  </si>
  <si>
    <t>GB47902</t>
  </si>
  <si>
    <t>GB50946</t>
  </si>
  <si>
    <t>GB52587</t>
  </si>
  <si>
    <t>GB46501</t>
  </si>
  <si>
    <t>GB51625</t>
  </si>
  <si>
    <t>GB54914</t>
  </si>
  <si>
    <t>GB49376</t>
  </si>
  <si>
    <t>GB53860</t>
  </si>
  <si>
    <t>GB49897</t>
  </si>
  <si>
    <t>GB43561</t>
  </si>
  <si>
    <t>GB54450</t>
  </si>
  <si>
    <t>GB55354</t>
  </si>
  <si>
    <t>GB53815</t>
  </si>
  <si>
    <t>GB47041</t>
  </si>
  <si>
    <t>GB44170</t>
  </si>
  <si>
    <t>GB41361</t>
  </si>
  <si>
    <t>GB41094</t>
  </si>
  <si>
    <t>GB41444</t>
  </si>
  <si>
    <t>GB43288</t>
  </si>
  <si>
    <t>GB42489</t>
  </si>
  <si>
    <t>GB42668</t>
  </si>
  <si>
    <t>GB42599</t>
  </si>
  <si>
    <t>GB50699</t>
  </si>
  <si>
    <t>GB45560</t>
  </si>
  <si>
    <t>GB48828</t>
  </si>
  <si>
    <t>GB44371</t>
  </si>
  <si>
    <t>GB42952</t>
  </si>
  <si>
    <t>GB47727</t>
  </si>
  <si>
    <t>GB46502</t>
  </si>
  <si>
    <t>GB46373</t>
  </si>
  <si>
    <t>GB45247</t>
  </si>
  <si>
    <t>GB48224</t>
  </si>
  <si>
    <t>GB49919</t>
  </si>
  <si>
    <t>GB54103</t>
  </si>
  <si>
    <t>GB49506</t>
  </si>
  <si>
    <t>GB47655</t>
  </si>
  <si>
    <t>GB44169</t>
  </si>
  <si>
    <t>GB50298</t>
  </si>
  <si>
    <t>GB44538</t>
  </si>
  <si>
    <t>GB49233</t>
  </si>
  <si>
    <t>GB42490</t>
  </si>
  <si>
    <t>GB48125</t>
  </si>
  <si>
    <t>GB43815</t>
  </si>
  <si>
    <t>GB49352</t>
  </si>
  <si>
    <t>GB40253</t>
  </si>
  <si>
    <t>GB48824</t>
  </si>
  <si>
    <t>GB42739</t>
  </si>
  <si>
    <t>GB46440</t>
  </si>
  <si>
    <t>GB53228</t>
  </si>
  <si>
    <t>GB40770</t>
  </si>
  <si>
    <t>GB49375</t>
  </si>
  <si>
    <t>GB54420</t>
  </si>
  <si>
    <t>GB55467</t>
  </si>
  <si>
    <t>GB46298</t>
  </si>
  <si>
    <t>GB43476</t>
  </si>
  <si>
    <t>GB41246</t>
  </si>
  <si>
    <t>GB49551</t>
  </si>
  <si>
    <t>GB50491</t>
  </si>
  <si>
    <t>GB53033</t>
  </si>
  <si>
    <t>GB48876</t>
  </si>
  <si>
    <t>GB44483</t>
  </si>
  <si>
    <t>GB53517</t>
  </si>
  <si>
    <t>GB42493</t>
  </si>
  <si>
    <t>GB48462</t>
  </si>
  <si>
    <t>GB45875</t>
  </si>
  <si>
    <t>GB55285</t>
  </si>
  <si>
    <t>GB47497</t>
  </si>
  <si>
    <t>GB46601</t>
  </si>
  <si>
    <t>GB55222</t>
  </si>
  <si>
    <t>GB47226</t>
  </si>
  <si>
    <t>GB49331</t>
  </si>
  <si>
    <t>GB49862</t>
  </si>
  <si>
    <t>GB55659</t>
  </si>
  <si>
    <t>GB55614</t>
  </si>
  <si>
    <t>GB51522</t>
  </si>
  <si>
    <t>GB53830</t>
  </si>
  <si>
    <t>GB41222</t>
  </si>
  <si>
    <t>GB44225</t>
  </si>
  <si>
    <t>GB54454</t>
  </si>
  <si>
    <t>GB41484</t>
  </si>
  <si>
    <t>GB41859</t>
  </si>
  <si>
    <t>GB51656</t>
  </si>
  <si>
    <t>GB41401</t>
  </si>
  <si>
    <t>GB41189</t>
  </si>
  <si>
    <t>GB55455</t>
  </si>
  <si>
    <t>GB50455</t>
  </si>
  <si>
    <t>GB53943</t>
  </si>
  <si>
    <t>GB53229</t>
  </si>
  <si>
    <t>GB54928</t>
  </si>
  <si>
    <t>GB46599</t>
  </si>
  <si>
    <t>GB49332</t>
  </si>
  <si>
    <t>GB48006</t>
  </si>
  <si>
    <t>GB43782</t>
  </si>
  <si>
    <t>GB49507</t>
  </si>
  <si>
    <t>GB52499</t>
  </si>
  <si>
    <t>GB49090</t>
  </si>
  <si>
    <t>GB51518</t>
  </si>
  <si>
    <t>GB47016</t>
  </si>
  <si>
    <t>GB41454</t>
  </si>
  <si>
    <t>GB44250</t>
  </si>
  <si>
    <t>GB44317</t>
  </si>
  <si>
    <t>GB51366</t>
  </si>
  <si>
    <t>GB54299</t>
  </si>
  <si>
    <t>GB45771</t>
  </si>
  <si>
    <t>GB54301</t>
  </si>
  <si>
    <t>GB47543</t>
  </si>
  <si>
    <t>GB51947</t>
  </si>
  <si>
    <t>GB46367</t>
  </si>
  <si>
    <t>GB48436</t>
  </si>
  <si>
    <t>GB45249</t>
  </si>
  <si>
    <t>GB53618</t>
  </si>
  <si>
    <t>GB54195</t>
  </si>
  <si>
    <t>GB50540</t>
  </si>
  <si>
    <t>GB49805</t>
  </si>
  <si>
    <t>GB55469</t>
  </si>
  <si>
    <t>GB55784</t>
  </si>
  <si>
    <t>GB52990</t>
  </si>
  <si>
    <t>GB42010</t>
  </si>
  <si>
    <t>GB49245</t>
  </si>
  <si>
    <t>GB42419</t>
  </si>
  <si>
    <t>GB43813</t>
  </si>
  <si>
    <t>GB41188</t>
  </si>
  <si>
    <t>GB54401</t>
  </si>
  <si>
    <t>GB44339</t>
  </si>
  <si>
    <t>GB51705</t>
  </si>
  <si>
    <t>GB55962</t>
  </si>
  <si>
    <t>GB52524</t>
  </si>
  <si>
    <t>GB42753</t>
  </si>
  <si>
    <t>GB47723</t>
  </si>
  <si>
    <t>GB45822</t>
  </si>
  <si>
    <t>GB55158</t>
  </si>
  <si>
    <t>GB44909</t>
  </si>
  <si>
    <t>GB43211</t>
  </si>
  <si>
    <t>GB52799</t>
  </si>
  <si>
    <t>GB53835</t>
  </si>
  <si>
    <t>GB47018</t>
  </si>
  <si>
    <t>GB44001</t>
  </si>
  <si>
    <t>GB53028</t>
  </si>
  <si>
    <t>GB48871</t>
  </si>
  <si>
    <t>GB44343</t>
  </si>
  <si>
    <t>GB42825</t>
  </si>
  <si>
    <t>GB41228</t>
  </si>
  <si>
    <t>GB50348</t>
  </si>
  <si>
    <t>GB53234</t>
  </si>
  <si>
    <t>GB40013</t>
  </si>
  <si>
    <t>GB43358</t>
  </si>
  <si>
    <t>GB51047</t>
  </si>
  <si>
    <t>GB40197</t>
  </si>
  <si>
    <t>GB53616</t>
  </si>
  <si>
    <t>GB47783</t>
  </si>
  <si>
    <t>GB42272</t>
  </si>
  <si>
    <t>GB50545</t>
  </si>
  <si>
    <t>GB55610</t>
  </si>
  <si>
    <t>GB49102</t>
  </si>
  <si>
    <t>GB53655</t>
  </si>
  <si>
    <t>GB44052</t>
  </si>
  <si>
    <t>GB52991</t>
  </si>
  <si>
    <t>GB40929</t>
  </si>
  <si>
    <t>GB46784</t>
  </si>
  <si>
    <t>GB41345</t>
  </si>
  <si>
    <t>GB51413</t>
  </si>
  <si>
    <t>GB40483</t>
  </si>
  <si>
    <t>GB43908</t>
  </si>
  <si>
    <t>GB43761</t>
  </si>
  <si>
    <t>GB42824</t>
  </si>
  <si>
    <t>GB48202</t>
  </si>
  <si>
    <t>GB49207</t>
  </si>
  <si>
    <t>GB50323</t>
  </si>
  <si>
    <t>GB47719</t>
  </si>
  <si>
    <t>GB43360</t>
  </si>
  <si>
    <t>GB46661</t>
  </si>
  <si>
    <t>GB49829</t>
  </si>
  <si>
    <t>GB47266</t>
  </si>
  <si>
    <t>GB47295</t>
  </si>
  <si>
    <t>GB40198</t>
  </si>
  <si>
    <t>GB52086</t>
  </si>
  <si>
    <t>GB49899</t>
  </si>
  <si>
    <t>GB53654</t>
  </si>
  <si>
    <t>GB42015</t>
  </si>
  <si>
    <t>GB41344</t>
  </si>
  <si>
    <t>GB48563</t>
  </si>
  <si>
    <t>GB41986</t>
  </si>
  <si>
    <t>GB48535</t>
  </si>
  <si>
    <t>GB49611</t>
  </si>
  <si>
    <t>GB41018</t>
  </si>
  <si>
    <t>GB55557</t>
  </si>
  <si>
    <t>GB48505</t>
  </si>
  <si>
    <t>GB50324</t>
  </si>
  <si>
    <t>GB55323</t>
  </si>
  <si>
    <t>GB50375</t>
  </si>
  <si>
    <t>GB53925</t>
  </si>
  <si>
    <t>GB42332</t>
  </si>
  <si>
    <t>GB43362</t>
  </si>
  <si>
    <t>GB47237</t>
  </si>
  <si>
    <t>GB43210</t>
  </si>
  <si>
    <t>GB53609</t>
  </si>
  <si>
    <t>GB49914</t>
  </si>
  <si>
    <t>GB45939</t>
  </si>
  <si>
    <t>GB50824</t>
  </si>
  <si>
    <t>GB46590</t>
  </si>
  <si>
    <t>GB50480</t>
  </si>
  <si>
    <t>GB44010</t>
  </si>
  <si>
    <t>GB53025</t>
  </si>
  <si>
    <t>GB46684</t>
  </si>
  <si>
    <t>GB54460</t>
  </si>
  <si>
    <t>GB49221</t>
  </si>
  <si>
    <t>GB43298</t>
  </si>
  <si>
    <t>GB40407</t>
  </si>
  <si>
    <t>GB43755</t>
  </si>
  <si>
    <t>GB42717</t>
  </si>
  <si>
    <t>GB42673</t>
  </si>
  <si>
    <t>GB47434</t>
  </si>
  <si>
    <t>GB45596</t>
  </si>
  <si>
    <t>GB43604</t>
  </si>
  <si>
    <t>GB49093</t>
  </si>
  <si>
    <t>GB53658</t>
  </si>
  <si>
    <t>GB44564</t>
  </si>
  <si>
    <t>GB40810</t>
  </si>
  <si>
    <t>GB47740</t>
  </si>
  <si>
    <t>GB51553</t>
  </si>
  <si>
    <t>GB55006</t>
  </si>
  <si>
    <t>GB42330</t>
  </si>
  <si>
    <t>GB46362</t>
  </si>
  <si>
    <t>GB51050</t>
  </si>
  <si>
    <t>GB51111</t>
  </si>
  <si>
    <t>GB48781</t>
  </si>
  <si>
    <t>GB49838</t>
  </si>
  <si>
    <t>GB45278</t>
  </si>
  <si>
    <t>GB42265</t>
  </si>
  <si>
    <t>GB54191</t>
  </si>
  <si>
    <t>GB52696</t>
  </si>
  <si>
    <t>GB55473</t>
  </si>
  <si>
    <t>GB53652</t>
  </si>
  <si>
    <t>GB51411</t>
  </si>
  <si>
    <t>GB42719</t>
  </si>
  <si>
    <t>GB49930</t>
  </si>
  <si>
    <t>GB55030</t>
  </si>
  <si>
    <t>GB42780</t>
  </si>
  <si>
    <t>GB55331</t>
  </si>
  <si>
    <t>GB51556</t>
  </si>
  <si>
    <t>GB42329</t>
  </si>
  <si>
    <t>GB51051</t>
  </si>
  <si>
    <t>GB46596</t>
  </si>
  <si>
    <t>GB49830</t>
  </si>
  <si>
    <t>GB52070</t>
  </si>
  <si>
    <t>GB46591</t>
  </si>
  <si>
    <t>GB55549</t>
  </si>
  <si>
    <t>GB44011</t>
  </si>
  <si>
    <t>GB48889</t>
  </si>
  <si>
    <t>GB48538</t>
  </si>
  <si>
    <t>GB55656</t>
  </si>
  <si>
    <t>GB44160</t>
  </si>
  <si>
    <t>GB45880</t>
  </si>
  <si>
    <t>GB55864</t>
  </si>
  <si>
    <t>GB46388</t>
  </si>
  <si>
    <t>GB43367</t>
  </si>
  <si>
    <t>GB50202</t>
  </si>
  <si>
    <t>GB47568</t>
  </si>
  <si>
    <t>GB49169</t>
  </si>
  <si>
    <t>GB52995</t>
  </si>
  <si>
    <t>GB40906</t>
  </si>
  <si>
    <t>GB44626</t>
  </si>
  <si>
    <t>GB42379</t>
  </si>
  <si>
    <t>GB49223</t>
  </si>
  <si>
    <t>GB51761</t>
  </si>
  <si>
    <t>GB42721</t>
  </si>
  <si>
    <t>GB55561</t>
  </si>
  <si>
    <t>GB54642</t>
  </si>
  <si>
    <t>GB54280</t>
  </si>
  <si>
    <t>GB49771</t>
  </si>
  <si>
    <t>GB55604</t>
  </si>
  <si>
    <t>GB46772</t>
  </si>
  <si>
    <t>GB42088</t>
  </si>
  <si>
    <t>GB51836</t>
  </si>
  <si>
    <t>GB45819</t>
  </si>
  <si>
    <t>GB51055</t>
  </si>
  <si>
    <t>GB52536</t>
  </si>
  <si>
    <t>GB49384</t>
  </si>
  <si>
    <t>GB52792</t>
  </si>
  <si>
    <t>GB50828</t>
  </si>
  <si>
    <t>GB52489</t>
  </si>
  <si>
    <t>GB47010</t>
  </si>
  <si>
    <t>GB46777</t>
  </si>
  <si>
    <t>GB42017</t>
  </si>
  <si>
    <t>GB45444</t>
  </si>
  <si>
    <t>GB42531</t>
  </si>
  <si>
    <t>GB48148</t>
  </si>
  <si>
    <t>GB42822</t>
  </si>
  <si>
    <t>GB43631</t>
  </si>
  <si>
    <t>GB48047</t>
  </si>
  <si>
    <t>GB49326</t>
  </si>
  <si>
    <t>GB40871</t>
  </si>
  <si>
    <t>GB46513</t>
  </si>
  <si>
    <t>GB43366</t>
  </si>
  <si>
    <t>GB48444</t>
  </si>
  <si>
    <t>GB43938</t>
  </si>
  <si>
    <t>GB54189</t>
  </si>
  <si>
    <t>GB54672</t>
  </si>
  <si>
    <t>GB50116</t>
  </si>
  <si>
    <t>GB45969</t>
  </si>
  <si>
    <t>GB50475</t>
  </si>
  <si>
    <t>GB55038</t>
  </si>
  <si>
    <t>GB40904</t>
  </si>
  <si>
    <t>GB46688</t>
  </si>
  <si>
    <t>GB41326</t>
  </si>
  <si>
    <t>GB41418</t>
  </si>
  <si>
    <t>GB41467</t>
  </si>
  <si>
    <t>GB47967</t>
  </si>
  <si>
    <t>GB51409</t>
  </si>
  <si>
    <t>GB42836</t>
  </si>
  <si>
    <t>GB55963</t>
  </si>
  <si>
    <t>GB44744</t>
  </si>
  <si>
    <t>GB42830</t>
  </si>
  <si>
    <t>GB41181</t>
  </si>
  <si>
    <t>GB51560</t>
  </si>
  <si>
    <t>GB48338</t>
  </si>
  <si>
    <t>GB40234</t>
  </si>
  <si>
    <t>GB51263</t>
  </si>
  <si>
    <t>GB50435</t>
  </si>
  <si>
    <t>GB55040</t>
  </si>
  <si>
    <t>GB42351</t>
  </si>
  <si>
    <t>GB54634</t>
  </si>
  <si>
    <t>GB47951</t>
  </si>
  <si>
    <t>GB48052</t>
  </si>
  <si>
    <t>GB54016</t>
  </si>
  <si>
    <t>GB55938</t>
  </si>
  <si>
    <t>GB55106</t>
  </si>
  <si>
    <t>GB54702</t>
  </si>
  <si>
    <t>GB49601</t>
  </si>
  <si>
    <t>GB46304</t>
  </si>
  <si>
    <t>GB47504</t>
  </si>
  <si>
    <t>GB55232</t>
  </si>
  <si>
    <t>GB45817</t>
  </si>
  <si>
    <t>GB47446</t>
  </si>
  <si>
    <t>GB55316</t>
  </si>
  <si>
    <t>GB55008</t>
  </si>
  <si>
    <t>GB47344</t>
  </si>
  <si>
    <t>GB47306</t>
  </si>
  <si>
    <t>GB45273</t>
  </si>
  <si>
    <t>GB43207</t>
  </si>
  <si>
    <t>GB54188</t>
  </si>
  <si>
    <t>GB55364</t>
  </si>
  <si>
    <t>GB43443</t>
  </si>
  <si>
    <t>GB42081</t>
  </si>
  <si>
    <t>GB44491</t>
  </si>
  <si>
    <t>GB41419</t>
  </si>
  <si>
    <t>GB42897</t>
  </si>
  <si>
    <t>GB55112</t>
  </si>
  <si>
    <t>GB47520</t>
  </si>
  <si>
    <t>GB40608</t>
  </si>
  <si>
    <t>GB52698</t>
  </si>
  <si>
    <t>GB44016</t>
  </si>
  <si>
    <t>GB54384</t>
  </si>
  <si>
    <t>GB47753</t>
  </si>
  <si>
    <t>GB53250</t>
  </si>
  <si>
    <t>GB51843</t>
  </si>
  <si>
    <t>GB47307</t>
  </si>
  <si>
    <t>GB45177</t>
  </si>
  <si>
    <t>GB46579</t>
  </si>
  <si>
    <t>GB53648</t>
  </si>
  <si>
    <t>GB42376</t>
  </si>
  <si>
    <t>GB44337</t>
  </si>
  <si>
    <t>GB40519</t>
  </si>
  <si>
    <t>GB41883</t>
  </si>
  <si>
    <t>GB51648</t>
  </si>
  <si>
    <t>GB55107</t>
  </si>
  <si>
    <t>GB55939</t>
  </si>
  <si>
    <t>GB47736</t>
  </si>
  <si>
    <t>GB40731</t>
  </si>
  <si>
    <t>GB47210</t>
  </si>
  <si>
    <t>GB40155</t>
  </si>
  <si>
    <t>GB46595</t>
  </si>
  <si>
    <t>GB55601</t>
  </si>
  <si>
    <t>GB53731</t>
  </si>
  <si>
    <t>GB52998</t>
  </si>
  <si>
    <t>GB46692</t>
  </si>
  <si>
    <t>GB44492</t>
  </si>
  <si>
    <t>GB44552</t>
  </si>
  <si>
    <t>GB45344</t>
  </si>
  <si>
    <t>GB47966</t>
  </si>
  <si>
    <t>GB41780</t>
  </si>
  <si>
    <t>GB42662</t>
  </si>
  <si>
    <t>GB55457</t>
  </si>
  <si>
    <t>GB54685</t>
  </si>
  <si>
    <t>GB55335</t>
  </si>
  <si>
    <t>GB40021</t>
  </si>
  <si>
    <t>GB52236</t>
  </si>
  <si>
    <t>GB43205</t>
  </si>
  <si>
    <t>GB41549</t>
  </si>
  <si>
    <t>GB54651</t>
  </si>
  <si>
    <t>GB50832</t>
  </si>
  <si>
    <t>GB49175</t>
  </si>
  <si>
    <t>GB47054</t>
  </si>
  <si>
    <t>GB41311</t>
  </si>
  <si>
    <t>GB48551</t>
  </si>
  <si>
    <t>GB46282</t>
  </si>
  <si>
    <t>GB48143</t>
  </si>
  <si>
    <t>GB55109</t>
  </si>
  <si>
    <t>GB43998</t>
  </si>
  <si>
    <t>GB40833</t>
  </si>
  <si>
    <t>GB51834</t>
  </si>
  <si>
    <t>GB47451</t>
  </si>
  <si>
    <t>GB50931</t>
  </si>
  <si>
    <t>GB55233</t>
  </si>
  <si>
    <t>GB48256</t>
  </si>
  <si>
    <t>GB50833</t>
  </si>
  <si>
    <t>GB46130</t>
  </si>
  <si>
    <t>GB44155</t>
  </si>
  <si>
    <t>GB44553</t>
  </si>
  <si>
    <t>GB40381</t>
  </si>
  <si>
    <t>GB54508</t>
  </si>
  <si>
    <t>GB55439</t>
  </si>
  <si>
    <t>GB55108</t>
  </si>
  <si>
    <t>GB48686</t>
  </si>
  <si>
    <t>GB48841</t>
  </si>
  <si>
    <t>GB40734</t>
  </si>
  <si>
    <t>GB51833</t>
  </si>
  <si>
    <t>GB40022</t>
  </si>
  <si>
    <t>GB51565</t>
  </si>
  <si>
    <t>GB55000</t>
  </si>
  <si>
    <t>GB47324</t>
  </si>
  <si>
    <t>GB44987</t>
  </si>
  <si>
    <t>GB52061</t>
  </si>
  <si>
    <t>GB50125</t>
  </si>
  <si>
    <t>GB55479</t>
  </si>
  <si>
    <t>GB53018</t>
  </si>
  <si>
    <t>GB46771</t>
  </si>
  <si>
    <t>GB42023</t>
  </si>
  <si>
    <t>GB44413</t>
  </si>
  <si>
    <t>GB45403</t>
  </si>
  <si>
    <t>GB42544</t>
  </si>
  <si>
    <t>GB48132</t>
  </si>
  <si>
    <t>GB41777</t>
  </si>
  <si>
    <t>GB51646</t>
  </si>
  <si>
    <t>GB42661</t>
  </si>
  <si>
    <t>GB52315</t>
  </si>
  <si>
    <t>GB45885</t>
  </si>
  <si>
    <t>GB47515</t>
  </si>
  <si>
    <t>GB43118</t>
  </si>
  <si>
    <t>GB40212</t>
  </si>
  <si>
    <t>GB52781</t>
  </si>
  <si>
    <t>GB54649</t>
  </si>
  <si>
    <t>GB50735</t>
  </si>
  <si>
    <t>GB49795</t>
  </si>
  <si>
    <t>GB47049</t>
  </si>
  <si>
    <t>GB45405</t>
  </si>
  <si>
    <t>GB52230</t>
  </si>
  <si>
    <t>GB47964</t>
  </si>
  <si>
    <t>GB44327</t>
  </si>
  <si>
    <t>GB43901</t>
  </si>
  <si>
    <t>GB52654</t>
  </si>
  <si>
    <t>GB48533</t>
  </si>
  <si>
    <t>GB48322</t>
  </si>
  <si>
    <t>GB52246</t>
  </si>
  <si>
    <t>GB50738</t>
  </si>
  <si>
    <t>GB53253</t>
  </si>
  <si>
    <t>GB48433</t>
  </si>
  <si>
    <t>GB47349</t>
  </si>
  <si>
    <t>GB43202</t>
  </si>
  <si>
    <t>GB52553</t>
  </si>
  <si>
    <t>GB48483</t>
  </si>
  <si>
    <t>GB49590</t>
  </si>
  <si>
    <t>GB50439</t>
  </si>
  <si>
    <t>GB53015</t>
  </si>
  <si>
    <t>GB44703</t>
  </si>
  <si>
    <t>GB41333</t>
  </si>
  <si>
    <t>GB44334</t>
  </si>
  <si>
    <t>GB43904</t>
  </si>
  <si>
    <t>GB47183</t>
  </si>
  <si>
    <t>GB53243</t>
  </si>
  <si>
    <t>GB48372</t>
  </si>
  <si>
    <t>GB47188</t>
  </si>
  <si>
    <t>GB43952</t>
  </si>
  <si>
    <t>GB45956</t>
  </si>
  <si>
    <t>GB42078</t>
  </si>
  <si>
    <t>GB44514</t>
  </si>
  <si>
    <t>GB52152</t>
  </si>
  <si>
    <t>GB51636</t>
  </si>
  <si>
    <t>GB40536</t>
  </si>
  <si>
    <t>GB45856</t>
  </si>
  <si>
    <t>GB48346</t>
  </si>
  <si>
    <t>GB52634</t>
  </si>
  <si>
    <t>GB51124</t>
  </si>
  <si>
    <t>GB43951</t>
  </si>
  <si>
    <t>GB55239</t>
  </si>
  <si>
    <t>GB54184</t>
  </si>
  <si>
    <t>GB54647</t>
  </si>
  <si>
    <t>GB50021</t>
  </si>
  <si>
    <t>GB45946</t>
  </si>
  <si>
    <t>GB50837</t>
  </si>
  <si>
    <t>GB55366</t>
  </si>
  <si>
    <t>GB46956</t>
  </si>
  <si>
    <t>GB52154</t>
  </si>
  <si>
    <t>GB42373</t>
  </si>
  <si>
    <t>GB47957</t>
  </si>
  <si>
    <t>GB42840</t>
  </si>
  <si>
    <t>GB52894</t>
  </si>
  <si>
    <t>GB48532</t>
  </si>
  <si>
    <t>GB45505</t>
  </si>
  <si>
    <t>GB54600</t>
  </si>
  <si>
    <t>GB48347</t>
  </si>
  <si>
    <t>GB44985</t>
  </si>
  <si>
    <t>GB43201</t>
  </si>
  <si>
    <t>GB52543</t>
  </si>
  <si>
    <t>GB52010</t>
  </si>
  <si>
    <t>GB40069</t>
  </si>
  <si>
    <t>GB50561</t>
  </si>
  <si>
    <t>GB50128</t>
  </si>
  <si>
    <t>GB50734</t>
  </si>
  <si>
    <t>GB55533</t>
  </si>
  <si>
    <t>GB44702</t>
  </si>
  <si>
    <t>GB52209</t>
  </si>
  <si>
    <t>GB41161</t>
  </si>
  <si>
    <t>GB53298</t>
  </si>
  <si>
    <t>GB50350</t>
  </si>
  <si>
    <t>GB55140</t>
  </si>
  <si>
    <t>GB52057</t>
  </si>
  <si>
    <t>GB49594</t>
  </si>
  <si>
    <t>GB42985</t>
  </si>
  <si>
    <t>GB49276</t>
  </si>
  <si>
    <t>GB54587</t>
  </si>
  <si>
    <t>GB52636</t>
  </si>
  <si>
    <t>GB49398</t>
  </si>
  <si>
    <t>GB50562</t>
  </si>
  <si>
    <t>GB50106</t>
  </si>
  <si>
    <t>GB47628</t>
  </si>
  <si>
    <t>GB44021</t>
  </si>
  <si>
    <t>GB42469</t>
  </si>
  <si>
    <t>GB41151</t>
  </si>
  <si>
    <t>GB40511</t>
  </si>
  <si>
    <t>GB42790</t>
  </si>
  <si>
    <t>GB48373</t>
  </si>
  <si>
    <t>GB55982</t>
  </si>
  <si>
    <t>GB43841</t>
  </si>
  <si>
    <t>GB46102</t>
  </si>
  <si>
    <t>GB52613</t>
  </si>
  <si>
    <t>GB40830</t>
  </si>
  <si>
    <t>GB45860</t>
  </si>
  <si>
    <t>GB51571</t>
  </si>
  <si>
    <t>GB54602</t>
  </si>
  <si>
    <t>GB43954</t>
  </si>
  <si>
    <t>GB55242</t>
  </si>
  <si>
    <t>GB45094</t>
  </si>
  <si>
    <t>GB55596</t>
  </si>
  <si>
    <t>GB55795</t>
  </si>
  <si>
    <t>GB53740</t>
  </si>
  <si>
    <t>GB46141</t>
  </si>
  <si>
    <t>GB50447</t>
  </si>
  <si>
    <t>GB44064</t>
  </si>
  <si>
    <t>GB44416</t>
  </si>
  <si>
    <t>GB41303</t>
  </si>
  <si>
    <t>GB51207</t>
  </si>
  <si>
    <t>GB45479</t>
  </si>
  <si>
    <t>GB42527</t>
  </si>
  <si>
    <t>GB42580</t>
  </si>
  <si>
    <t>GB53894</t>
  </si>
  <si>
    <t>GB46167</t>
  </si>
  <si>
    <t>GB53257</t>
  </si>
  <si>
    <t>GB54996</t>
  </si>
  <si>
    <t>GB53911</t>
  </si>
  <si>
    <t>GB43955</t>
  </si>
  <si>
    <t>GB46700</t>
  </si>
  <si>
    <t>GB51208</t>
  </si>
  <si>
    <t>GB54960</t>
  </si>
  <si>
    <t>GB51430</t>
  </si>
  <si>
    <t>GB46534</t>
  </si>
  <si>
    <t>GB50840</t>
  </si>
  <si>
    <t>GB47842</t>
  </si>
  <si>
    <t>GB53177</t>
  </si>
  <si>
    <t>GB40828</t>
  </si>
  <si>
    <t>GB51573</t>
  </si>
  <si>
    <t>GB52638</t>
  </si>
  <si>
    <t>GB43960</t>
  </si>
  <si>
    <t>GB40070</t>
  </si>
  <si>
    <t>GB52708</t>
  </si>
  <si>
    <t>GB50130</t>
  </si>
  <si>
    <t>GB45955</t>
  </si>
  <si>
    <t>GB50732</t>
  </si>
  <si>
    <t>GB55642</t>
  </si>
  <si>
    <t>GB42562</t>
  </si>
  <si>
    <t>GB41153</t>
  </si>
  <si>
    <t>GB54548</t>
  </si>
  <si>
    <t>GB48601</t>
  </si>
  <si>
    <t>GB47821</t>
  </si>
  <si>
    <t>GB51828</t>
  </si>
  <si>
    <t>GB45841</t>
  </si>
  <si>
    <t>GB54934</t>
  </si>
  <si>
    <t>GB45189</t>
  </si>
  <si>
    <t>GB44896</t>
  </si>
  <si>
    <t>GB49401</t>
  </si>
  <si>
    <t>GB52915</t>
  </si>
  <si>
    <t>GB51341</t>
  </si>
  <si>
    <t>GB50731</t>
  </si>
  <si>
    <t>GB49071</t>
  </si>
  <si>
    <t>GB53688</t>
  </si>
  <si>
    <t>GB50445</t>
  </si>
  <si>
    <t>GB44695</t>
  </si>
  <si>
    <t>GB44608</t>
  </si>
  <si>
    <t>GB51209</t>
  </si>
  <si>
    <t>GB55722</t>
  </si>
  <si>
    <t>GB54502</t>
  </si>
  <si>
    <t>GB46220</t>
  </si>
  <si>
    <t>GB45396</t>
  </si>
  <si>
    <t>GB44718</t>
  </si>
  <si>
    <t>GB46403</t>
  </si>
  <si>
    <t>GB47423</t>
  </si>
  <si>
    <t>GB45096</t>
  </si>
  <si>
    <t>GB45279</t>
  </si>
  <si>
    <t>GB50216</t>
  </si>
  <si>
    <t>GB50841</t>
  </si>
  <si>
    <t>GB55530</t>
  </si>
  <si>
    <t>GB49073</t>
  </si>
  <si>
    <t>GB41269</t>
  </si>
  <si>
    <t>GB46703</t>
  </si>
  <si>
    <t>GB47822</t>
  </si>
  <si>
    <t>GB48842</t>
  </si>
  <si>
    <t>GB54847</t>
  </si>
  <si>
    <t>GB53872</t>
  </si>
  <si>
    <t>GB51418</t>
  </si>
  <si>
    <t>GB44723</t>
  </si>
  <si>
    <t>GB49403</t>
  </si>
  <si>
    <t>GB50016</t>
  </si>
  <si>
    <t>GB46144</t>
  </si>
  <si>
    <t>GB48641</t>
  </si>
  <si>
    <t>GB52215</t>
  </si>
  <si>
    <t>GB54551</t>
  </si>
  <si>
    <t>GB43844</t>
  </si>
  <si>
    <t>GB48799</t>
  </si>
  <si>
    <t>GB45366</t>
  </si>
  <si>
    <t>GB45476</t>
  </si>
  <si>
    <t>GB44777</t>
  </si>
  <si>
    <t>GB52133</t>
  </si>
  <si>
    <t>GB52640</t>
  </si>
  <si>
    <t>GB45084</t>
  </si>
  <si>
    <t>GB46194</t>
  </si>
  <si>
    <t>GB49780</t>
  </si>
  <si>
    <t>GB48645</t>
  </si>
  <si>
    <t>GB45673</t>
  </si>
  <si>
    <t>GB40390</t>
  </si>
  <si>
    <t>GB42907</t>
  </si>
  <si>
    <t>GB55944</t>
  </si>
  <si>
    <t>GB47161</t>
  </si>
  <si>
    <t>GB40318</t>
  </si>
  <si>
    <t>GB51401</t>
  </si>
  <si>
    <t>GB51693</t>
  </si>
  <si>
    <t>GB48095</t>
  </si>
  <si>
    <t>GB48029</t>
  </si>
  <si>
    <t>GB50678</t>
  </si>
  <si>
    <t>GB51337</t>
  </si>
  <si>
    <t>GB49781</t>
  </si>
  <si>
    <t>GB55640</t>
  </si>
  <si>
    <t>GB46930</t>
  </si>
  <si>
    <t>GB55723</t>
  </si>
  <si>
    <t>GB51721</t>
  </si>
  <si>
    <t>GB55966</t>
  </si>
  <si>
    <t>GB40749</t>
  </si>
  <si>
    <t>GB47468</t>
  </si>
  <si>
    <t>GB51579</t>
  </si>
  <si>
    <t>GB54583</t>
  </si>
  <si>
    <t>GB52627</t>
  </si>
  <si>
    <t>GB51133</t>
  </si>
  <si>
    <t>GB44973</t>
  </si>
  <si>
    <t>GB50100</t>
  </si>
  <si>
    <t>GB55594</t>
  </si>
  <si>
    <t>GB55843</t>
  </si>
  <si>
    <t>GB53748</t>
  </si>
  <si>
    <t>GB44026</t>
  </si>
  <si>
    <t>GB47819</t>
  </si>
  <si>
    <t>GB52144</t>
  </si>
  <si>
    <t>GB55724</t>
  </si>
  <si>
    <t>GB40503</t>
  </si>
  <si>
    <t>GB42909</t>
  </si>
  <si>
    <t>GB53305</t>
  </si>
  <si>
    <t>GB51420</t>
  </si>
  <si>
    <t>GB55974</t>
  </si>
  <si>
    <t>GB51132</t>
  </si>
  <si>
    <t>GB45496</t>
  </si>
  <si>
    <t>GB54582</t>
  </si>
  <si>
    <t>GB45283</t>
  </si>
  <si>
    <t>GB47082</t>
  </si>
  <si>
    <t>GB50570</t>
  </si>
  <si>
    <t>GB46119</t>
  </si>
  <si>
    <t>GB55909</t>
  </si>
  <si>
    <t>GB44193</t>
  </si>
  <si>
    <t>GB52179</t>
  </si>
  <si>
    <t>GB43851</t>
  </si>
  <si>
    <t>GB51641</t>
  </si>
  <si>
    <t>GB50728</t>
  </si>
  <si>
    <t>GB44800</t>
  </si>
  <si>
    <t>GB48032</t>
  </si>
  <si>
    <t>GB48358</t>
  </si>
  <si>
    <t>GB51141</t>
  </si>
  <si>
    <t>GB44971</t>
  </si>
  <si>
    <t>GB43094</t>
  </si>
  <si>
    <t>GB43735</t>
  </si>
  <si>
    <t>GB47615</t>
  </si>
  <si>
    <t>GB44140</t>
  </si>
  <si>
    <t>GB47817</t>
  </si>
  <si>
    <t>GB54498</t>
  </si>
  <si>
    <t>GB48845</t>
  </si>
  <si>
    <t>GB42772</t>
  </si>
  <si>
    <t>GB42848</t>
  </si>
  <si>
    <t>GB42912</t>
  </si>
  <si>
    <t>GB50715</t>
  </si>
  <si>
    <t>GB45491</t>
  </si>
  <si>
    <t>GB55080</t>
  </si>
  <si>
    <t>GB40077</t>
  </si>
  <si>
    <t>GB50014</t>
  </si>
  <si>
    <t>GB44030</t>
  </si>
  <si>
    <t>GB46762</t>
  </si>
  <si>
    <t>GB48100</t>
  </si>
  <si>
    <t>GB50705</t>
  </si>
  <si>
    <t>GB46818</t>
  </si>
  <si>
    <t>GB54993</t>
  </si>
  <si>
    <t>GB48360</t>
  </si>
  <si>
    <t>GB49309</t>
  </si>
  <si>
    <t>GB43705</t>
  </si>
  <si>
    <t>GB47076</t>
  </si>
  <si>
    <t>GB50142</t>
  </si>
  <si>
    <t>GB50222</t>
  </si>
  <si>
    <t>GB46917</t>
  </si>
  <si>
    <t>GB49639</t>
  </si>
  <si>
    <t>GB55940</t>
  </si>
  <si>
    <t>GB44686</t>
  </si>
  <si>
    <t>GB41768</t>
  </si>
  <si>
    <t>GB53066</t>
  </si>
  <si>
    <t>GB50727</t>
  </si>
  <si>
    <t>GB53005</t>
  </si>
  <si>
    <t>GB40946</t>
  </si>
  <si>
    <t>GB52026</t>
  </si>
  <si>
    <t>GB50683</t>
  </si>
  <si>
    <t>GB50573</t>
  </si>
  <si>
    <t>GB50144</t>
  </si>
  <si>
    <t>GB47591</t>
  </si>
  <si>
    <t>GB53750</t>
  </si>
  <si>
    <t>GB49655</t>
  </si>
  <si>
    <t>GB44590</t>
  </si>
  <si>
    <t>GB47814</t>
  </si>
  <si>
    <t>GB45695</t>
  </si>
  <si>
    <t>GB42576</t>
  </si>
  <si>
    <t>GB48621</t>
  </si>
  <si>
    <t>GB55898</t>
  </si>
  <si>
    <t>GB55892</t>
  </si>
  <si>
    <t>GB47474</t>
  </si>
  <si>
    <t>GB44683</t>
  </si>
  <si>
    <t>GB50973</t>
  </si>
  <si>
    <t>GB52719</t>
  </si>
  <si>
    <t>GB53751</t>
  </si>
  <si>
    <t>GB41210</t>
  </si>
  <si>
    <t>GB44188</t>
  </si>
  <si>
    <t>GB47974</t>
  </si>
  <si>
    <t>GB43877</t>
  </si>
  <si>
    <t>GB44518</t>
  </si>
  <si>
    <t>GB42193</t>
  </si>
  <si>
    <t>GB53674</t>
  </si>
  <si>
    <t>GB45525</t>
  </si>
  <si>
    <t>GB45076</t>
  </si>
  <si>
    <t>GB44877</t>
  </si>
  <si>
    <t>GB52042</t>
  </si>
  <si>
    <t>GB43702</t>
  </si>
  <si>
    <t>GB50096</t>
  </si>
  <si>
    <t>GB53753</t>
  </si>
  <si>
    <t>GB44684</t>
  </si>
  <si>
    <t>GB48104</t>
  </si>
  <si>
    <t>GB43876</t>
  </si>
  <si>
    <t>GB48699</t>
  </si>
  <si>
    <t>GB47455</t>
  </si>
  <si>
    <t>GB54990</t>
  </si>
  <si>
    <t>GB52523</t>
  </si>
  <si>
    <t>GB45075</t>
  </si>
  <si>
    <t>GB54131</t>
  </si>
  <si>
    <t>GB50854</t>
  </si>
  <si>
    <t>GB46113</t>
  </si>
  <si>
    <t>GB41945</t>
  </si>
  <si>
    <t>GB54557</t>
  </si>
  <si>
    <t>GB46025</t>
  </si>
  <si>
    <t>GB55067</t>
  </si>
  <si>
    <t>GB46272</t>
  </si>
  <si>
    <t>GB42677</t>
  </si>
  <si>
    <t>GB52520</t>
  </si>
  <si>
    <t>GB51155</t>
  </si>
  <si>
    <t>GB52039</t>
  </si>
  <si>
    <t>GB50661</t>
  </si>
  <si>
    <t>GB53791</t>
  </si>
  <si>
    <t>GB41761</t>
  </si>
  <si>
    <t>GB42726</t>
  </si>
  <si>
    <t>GB53315</t>
  </si>
  <si>
    <t>GB47436</t>
  </si>
  <si>
    <t>GB48371</t>
  </si>
  <si>
    <t>GB55296</t>
  </si>
  <si>
    <t>GB40939</t>
  </si>
  <si>
    <t>GB45434</t>
  </si>
  <si>
    <t>GB45110</t>
  </si>
  <si>
    <t>GB49478</t>
  </si>
  <si>
    <t>GB55635</t>
  </si>
  <si>
    <t>GB55585</t>
  </si>
  <si>
    <t>GB46881</t>
  </si>
  <si>
    <t>GB50367</t>
  </si>
  <si>
    <t>GB51211</t>
  </si>
  <si>
    <t>GB47341</t>
  </si>
  <si>
    <t>GB41543</t>
  </si>
  <si>
    <t>GB54592</t>
  </si>
  <si>
    <t>GB52036</t>
  </si>
  <si>
    <t>GB50660</t>
  </si>
  <si>
    <t>GB50225</t>
  </si>
  <si>
    <t>GB54359</t>
  </si>
  <si>
    <t>GB49660</t>
  </si>
  <si>
    <t>GB44183</t>
  </si>
  <si>
    <t>GB48631</t>
  </si>
  <si>
    <t>GB53935</t>
  </si>
  <si>
    <t>GB42072</t>
  </si>
  <si>
    <t>GB54593</t>
  </si>
  <si>
    <t>GB48369</t>
  </si>
  <si>
    <t>GB50906</t>
  </si>
  <si>
    <t>GB51160</t>
  </si>
  <si>
    <t>GB52758</t>
  </si>
  <si>
    <t>GB49479</t>
  </si>
  <si>
    <t>GB55834</t>
  </si>
  <si>
    <t>GB46153</t>
  </si>
  <si>
    <t>GB46720</t>
  </si>
  <si>
    <t>GB42640</t>
  </si>
  <si>
    <t>GB53876</t>
  </si>
  <si>
    <t>GB50369</t>
  </si>
  <si>
    <t>GB48289</t>
  </si>
  <si>
    <t>GB40462</t>
  </si>
  <si>
    <t>GB50091</t>
  </si>
  <si>
    <t>GB50796</t>
  </si>
  <si>
    <t>GB55518</t>
  </si>
  <si>
    <t>GB49661</t>
  </si>
  <si>
    <t>GB44077</t>
  </si>
  <si>
    <t>GB48664</t>
  </si>
  <si>
    <t>GB44436</t>
  </si>
  <si>
    <t>GB41285</t>
  </si>
  <si>
    <t>GB41905</t>
  </si>
  <si>
    <t>GB51724</t>
  </si>
  <si>
    <t>GB50335</t>
  </si>
  <si>
    <t>GB42075</t>
  </si>
  <si>
    <t>GB55280</t>
  </si>
  <si>
    <t>GB51158</t>
  </si>
  <si>
    <t>GB52723</t>
  </si>
  <si>
    <t>GB50012</t>
  </si>
  <si>
    <t>GB47414</t>
  </si>
  <si>
    <t>GB50968</t>
  </si>
  <si>
    <t>GB50585</t>
  </si>
  <si>
    <t>GB44078</t>
  </si>
  <si>
    <t>GB44680</t>
  </si>
  <si>
    <t>GB43860</t>
  </si>
  <si>
    <t>GB53877</t>
  </si>
  <si>
    <t>GB51691</t>
  </si>
  <si>
    <t>GB49691</t>
  </si>
  <si>
    <t>GB52649</t>
  </si>
  <si>
    <t>GB42194</t>
  </si>
  <si>
    <t>GB47477</t>
  </si>
  <si>
    <t>GB48940</t>
  </si>
  <si>
    <t>GB54986</t>
  </si>
  <si>
    <t>GB54354</t>
  </si>
  <si>
    <t>GB53778</t>
  </si>
  <si>
    <t>GB40414</t>
  </si>
  <si>
    <t>GB53422</t>
  </si>
  <si>
    <t>GB46289</t>
  </si>
  <si>
    <t>GB44287</t>
  </si>
  <si>
    <t>GB51008</t>
  </si>
  <si>
    <t>GB53717</t>
  </si>
  <si>
    <t>GB42480</t>
  </si>
  <si>
    <t>GB52569</t>
  </si>
  <si>
    <t>GB55278</t>
  </si>
  <si>
    <t>GB50655</t>
  </si>
  <si>
    <t>GB52755</t>
  </si>
  <si>
    <t>GB49648</t>
  </si>
  <si>
    <t>GB44129</t>
  </si>
  <si>
    <t>GB53793</t>
  </si>
  <si>
    <t>GB42635</t>
  </si>
  <si>
    <t>GB51690</t>
  </si>
  <si>
    <t>GB53663</t>
  </si>
  <si>
    <t>GB50966</t>
  </si>
  <si>
    <t>GB40135</t>
  </si>
  <si>
    <t>GB54170</t>
  </si>
  <si>
    <t>GB55629</t>
  </si>
  <si>
    <t>GB49644</t>
  </si>
  <si>
    <t>GB44677</t>
  </si>
  <si>
    <t>GB40265</t>
  </si>
  <si>
    <t>GB48110</t>
  </si>
  <si>
    <t>GB51953</t>
  </si>
  <si>
    <t>GB45056</t>
  </si>
  <si>
    <t>GB44870</t>
  </si>
  <si>
    <t>GB41757</t>
  </si>
  <si>
    <t>GB48978</t>
  </si>
  <si>
    <t>GB51163</t>
  </si>
  <si>
    <t>GB45063</t>
  </si>
  <si>
    <t>GB49459</t>
  </si>
  <si>
    <t>GB45609</t>
  </si>
  <si>
    <t>GB55513</t>
  </si>
  <si>
    <t>GB43805</t>
  </si>
  <si>
    <t>GB54361</t>
  </si>
  <si>
    <t>GB40590</t>
  </si>
  <si>
    <t>GB55628</t>
  </si>
  <si>
    <t>GB44672</t>
  </si>
  <si>
    <t>GB54950</t>
  </si>
  <si>
    <t>GB44865</t>
  </si>
  <si>
    <t>GB49297</t>
  </si>
  <si>
    <t>GB46231</t>
  </si>
  <si>
    <t>GB49485</t>
  </si>
  <si>
    <t>GB45610</t>
  </si>
  <si>
    <t>GB51220</t>
  </si>
  <si>
    <t>GB52514</t>
  </si>
  <si>
    <t>GB40949</t>
  </si>
  <si>
    <t>GB48400</t>
  </si>
  <si>
    <t>GB43079</t>
  </si>
  <si>
    <t>GB50522</t>
  </si>
  <si>
    <t>GB50001</t>
  </si>
  <si>
    <t>GB54350</t>
  </si>
  <si>
    <t>GB55578</t>
  </si>
  <si>
    <t>GB55706</t>
  </si>
  <si>
    <t>GB46187</t>
  </si>
  <si>
    <t>GB53873</t>
  </si>
  <si>
    <t>GB51165</t>
  </si>
  <si>
    <t>GB49416</t>
  </si>
  <si>
    <t>GB50651</t>
  </si>
  <si>
    <t>GB55511</t>
  </si>
  <si>
    <t>GB55705</t>
  </si>
  <si>
    <t>GB40540</t>
  </si>
  <si>
    <t>GB52676</t>
  </si>
  <si>
    <t>GB41034</t>
  </si>
  <si>
    <t>GB43086</t>
  </si>
  <si>
    <t>GB50964</t>
  </si>
  <si>
    <t>GB54168</t>
  </si>
  <si>
    <t>GB52752</t>
  </si>
  <si>
    <t>GB49457</t>
  </si>
  <si>
    <t>GB50000</t>
  </si>
  <si>
    <t>GB40360</t>
  </si>
  <si>
    <t>GB41140</t>
  </si>
  <si>
    <t>GB41033</t>
  </si>
  <si>
    <t>GB49487</t>
  </si>
  <si>
    <t>GB49998</t>
  </si>
  <si>
    <t>GB41827</t>
  </si>
  <si>
    <t>GB41921</t>
  </si>
  <si>
    <t>GB54336</t>
  </si>
  <si>
    <t>GB43132</t>
  </si>
  <si>
    <t>GB43075</t>
  </si>
  <si>
    <t>GB52750</t>
  </si>
  <si>
    <t>GB46219</t>
  </si>
  <si>
    <t>GB55772</t>
  </si>
  <si>
    <t>GB45904</t>
  </si>
  <si>
    <t>GB40538</t>
  </si>
  <si>
    <t>GB48210</t>
  </si>
  <si>
    <t>GB49462</t>
  </si>
  <si>
    <t>GB42188</t>
  </si>
  <si>
    <t>GB48986</t>
  </si>
  <si>
    <t>GB51167</t>
  </si>
  <si>
    <t>GB40128</t>
  </si>
  <si>
    <t>GB44084</t>
  </si>
  <si>
    <t>GB43684</t>
  </si>
  <si>
    <t>GB40896</t>
  </si>
  <si>
    <t>GB50496</t>
  </si>
  <si>
    <t>GB44929</t>
  </si>
  <si>
    <t>GB46173</t>
  </si>
  <si>
    <t>GB46745</t>
  </si>
  <si>
    <t>GB45712</t>
  </si>
  <si>
    <t>GB55456</t>
  </si>
  <si>
    <t>GB51733</t>
  </si>
  <si>
    <t>GB41168</t>
  </si>
  <si>
    <t>GB43235</t>
  </si>
  <si>
    <t>GB48988</t>
  </si>
  <si>
    <t>GB43134</t>
  </si>
  <si>
    <t>GB51966</t>
  </si>
  <si>
    <t>GB54145</t>
  </si>
  <si>
    <t>GB55773</t>
  </si>
  <si>
    <t>GB44122</t>
  </si>
  <si>
    <t>GB40365</t>
  </si>
  <si>
    <t>GB41753</t>
  </si>
  <si>
    <t>GB55564</t>
  </si>
  <si>
    <t>GB48930</t>
  </si>
  <si>
    <t>GB48391</t>
  </si>
  <si>
    <t>GB45050</t>
  </si>
  <si>
    <t>GB50695</t>
  </si>
  <si>
    <t>GB40123</t>
  </si>
  <si>
    <t>GB54167</t>
  </si>
  <si>
    <t>GB46218</t>
  </si>
  <si>
    <t>GB44086</t>
  </si>
  <si>
    <t>GB42750</t>
  </si>
  <si>
    <t>GB50880</t>
  </si>
  <si>
    <t>GB50079</t>
  </si>
  <si>
    <t>GB42629</t>
  </si>
  <si>
    <t>GB45569</t>
  </si>
  <si>
    <t>GB51729</t>
  </si>
  <si>
    <t>GB42742</t>
  </si>
  <si>
    <t>GB48374</t>
  </si>
  <si>
    <t>GB42624</t>
  </si>
  <si>
    <t>GB46178</t>
  </si>
  <si>
    <t>GB42861</t>
  </si>
  <si>
    <t>GB53332</t>
  </si>
  <si>
    <t>GB48946</t>
  </si>
  <si>
    <t>GB40120</t>
  </si>
  <si>
    <t>GB52745</t>
  </si>
  <si>
    <t>GB50162</t>
  </si>
  <si>
    <t>GB50237</t>
  </si>
  <si>
    <t>GB46734</t>
  </si>
  <si>
    <t>GB45658</t>
  </si>
  <si>
    <t>GB51183</t>
  </si>
  <si>
    <t>GB52882</t>
  </si>
  <si>
    <t>GB41831</t>
  </si>
  <si>
    <t>GB41916</t>
  </si>
  <si>
    <t>GB44361</t>
  </si>
  <si>
    <t>GB41412</t>
  </si>
  <si>
    <t>GB49623</t>
  </si>
  <si>
    <t>GB49451</t>
  </si>
  <si>
    <t>GB46466</t>
  </si>
  <si>
    <t>GB54734</t>
  </si>
  <si>
    <t>GB52741</t>
  </si>
  <si>
    <t>GB40349</t>
  </si>
  <si>
    <t>GB54733</t>
  </si>
  <si>
    <t>GB52422</t>
  </si>
  <si>
    <t>GB55116</t>
  </si>
  <si>
    <t>GB44662</t>
  </si>
  <si>
    <t>GB45919</t>
  </si>
  <si>
    <t>GB54085</t>
  </si>
  <si>
    <t>GB46467</t>
  </si>
  <si>
    <t>GB45123</t>
  </si>
  <si>
    <t>GB54732</t>
  </si>
  <si>
    <t>GB54162</t>
  </si>
  <si>
    <t>GB52877</t>
  </si>
  <si>
    <t>GB41302</t>
  </si>
  <si>
    <t>GB48927</t>
  </si>
  <si>
    <t>GB52109</t>
  </si>
  <si>
    <t>GB52470</t>
  </si>
  <si>
    <t>GB41848</t>
  </si>
  <si>
    <t>GB49453</t>
  </si>
  <si>
    <t>GB53358</t>
  </si>
  <si>
    <t>GB46468</t>
  </si>
  <si>
    <t>GB55948</t>
  </si>
  <si>
    <t>GB49746</t>
  </si>
  <si>
    <t>GB53077</t>
  </si>
  <si>
    <t>GB46307</t>
  </si>
  <si>
    <t>GB41339</t>
  </si>
  <si>
    <t>GB48963</t>
  </si>
  <si>
    <t>GB46472</t>
  </si>
  <si>
    <t>GB52468</t>
  </si>
  <si>
    <t>GB53162</t>
  </si>
  <si>
    <t>GB42621</t>
  </si>
  <si>
    <t>GB48073</t>
  </si>
  <si>
    <t>GB45372</t>
  </si>
  <si>
    <t>GB43151</t>
  </si>
  <si>
    <t>GB52104</t>
  </si>
  <si>
    <t>GB40100</t>
  </si>
  <si>
    <t>GB48706</t>
  </si>
  <si>
    <t>GB49700</t>
  </si>
  <si>
    <t>GB53411</t>
  </si>
  <si>
    <t>GB55259</t>
  </si>
  <si>
    <t>GB45650</t>
  </si>
  <si>
    <t>GB51702</t>
  </si>
  <si>
    <t>GB46453</t>
  </si>
  <si>
    <t>GB46628</t>
  </si>
  <si>
    <t>GB44938</t>
  </si>
  <si>
    <t>GB51977</t>
  </si>
  <si>
    <t>GB52465</t>
  </si>
  <si>
    <t>GB44115</t>
  </si>
  <si>
    <t>GB46287</t>
  </si>
  <si>
    <t>GB42173</t>
  </si>
  <si>
    <t>GB54723</t>
  </si>
  <si>
    <t>GB52464</t>
  </si>
  <si>
    <t>GB42619</t>
  </si>
  <si>
    <t>GB46305</t>
  </si>
  <si>
    <t>GB45039</t>
  </si>
  <si>
    <t>GB45215</t>
  </si>
  <si>
    <t>GB44097</t>
  </si>
  <si>
    <t>GB44400</t>
  </si>
  <si>
    <t>GB48037</t>
  </si>
  <si>
    <t>GB51718</t>
  </si>
  <si>
    <t>GB46306</t>
  </si>
  <si>
    <t>GB43175</t>
  </si>
  <si>
    <t>GB44098</t>
  </si>
  <si>
    <t>GB42616</t>
  </si>
  <si>
    <t>GB51728</t>
  </si>
  <si>
    <t>GB46477</t>
  </si>
  <si>
    <t>GB49984</t>
  </si>
  <si>
    <t>GB53154</t>
  </si>
  <si>
    <t>GB44099</t>
  </si>
  <si>
    <t>GB44654</t>
  </si>
  <si>
    <t>GB51684</t>
  </si>
  <si>
    <t>GB44299</t>
  </si>
  <si>
    <t>GB41279</t>
  </si>
  <si>
    <t>GB54720</t>
  </si>
  <si>
    <t>GB41742</t>
  </si>
  <si>
    <t>GB52433</t>
  </si>
  <si>
    <t>GB45646</t>
  </si>
  <si>
    <t>GB49684</t>
  </si>
  <si>
    <t>GB51790</t>
  </si>
  <si>
    <t>GB50172</t>
  </si>
  <si>
    <t>GB44100</t>
  </si>
  <si>
    <t>GB46900</t>
  </si>
  <si>
    <t>GB50060</t>
  </si>
  <si>
    <t>GB54393</t>
  </si>
  <si>
    <t>GB51370</t>
  </si>
  <si>
    <t>GB47111</t>
  </si>
  <si>
    <t>GB46907</t>
  </si>
  <si>
    <t>GB41127</t>
  </si>
  <si>
    <t>GB49983</t>
  </si>
  <si>
    <t>GB45732</t>
  </si>
  <si>
    <t>GB52275</t>
  </si>
  <si>
    <t>GB47096</t>
  </si>
  <si>
    <t>GB40327</t>
  </si>
  <si>
    <t>GB51797</t>
  </si>
  <si>
    <t>GB54332</t>
  </si>
  <si>
    <t>GB41118</t>
  </si>
  <si>
    <t>GB50708</t>
  </si>
  <si>
    <t>GB45653</t>
  </si>
  <si>
    <t>GB46620</t>
  </si>
  <si>
    <t>GB45035</t>
  </si>
  <si>
    <t>GB52437</t>
  </si>
  <si>
    <t>GB40890</t>
  </si>
  <si>
    <t>GB47745</t>
  </si>
  <si>
    <t>GB45139</t>
  </si>
  <si>
    <t>GB43159</t>
  </si>
  <si>
    <t>GB50178</t>
  </si>
  <si>
    <t>GB54217</t>
  </si>
  <si>
    <t>GB41119</t>
  </si>
  <si>
    <t>GB45034</t>
  </si>
  <si>
    <t>GB47871</t>
  </si>
  <si>
    <t>GB54568</t>
  </si>
  <si>
    <t>GB44753</t>
  </si>
  <si>
    <t>GB46518</t>
  </si>
  <si>
    <t>GB54208</t>
  </si>
  <si>
    <t>GB52438</t>
  </si>
  <si>
    <t>GB51434</t>
  </si>
  <si>
    <t>GB54094</t>
  </si>
  <si>
    <t>GB42511</t>
  </si>
  <si>
    <t>GB41383</t>
  </si>
  <si>
    <t>GB42875</t>
  </si>
  <si>
    <t>GB44751</t>
  </si>
  <si>
    <t>GB49966</t>
  </si>
  <si>
    <t>GB53145</t>
  </si>
  <si>
    <t>GB52820</t>
  </si>
  <si>
    <t>GB46617</t>
  </si>
  <si>
    <t>GB52455</t>
  </si>
  <si>
    <t>GB54091</t>
  </si>
  <si>
    <t>GB43165</t>
  </si>
  <si>
    <t>GB53143</t>
  </si>
  <si>
    <t>GB48898</t>
  </si>
  <si>
    <t>GB50925</t>
  </si>
  <si>
    <t>GB50179</t>
  </si>
  <si>
    <t>GB41608</t>
  </si>
  <si>
    <t>GB53141</t>
  </si>
  <si>
    <t>GB42797</t>
  </si>
  <si>
    <t>GB51122</t>
  </si>
  <si>
    <t>GB43269</t>
  </si>
  <si>
    <t>GB52446</t>
  </si>
  <si>
    <t>GB53140</t>
  </si>
  <si>
    <t>GB45633</t>
  </si>
  <si>
    <t>GB53365</t>
  </si>
  <si>
    <t>GB49711</t>
  </si>
  <si>
    <t>GB47906</t>
  </si>
  <si>
    <t>GB41735</t>
  </si>
  <si>
    <t>GB45632</t>
  </si>
  <si>
    <t>GB53396</t>
  </si>
  <si>
    <t>GB42416</t>
  </si>
  <si>
    <t>GB54385</t>
  </si>
  <si>
    <t>GB45148</t>
  </si>
  <si>
    <t>GB41609</t>
  </si>
  <si>
    <t>GB45628</t>
  </si>
  <si>
    <t>GB42702</t>
  </si>
  <si>
    <t>GB45026</t>
  </si>
  <si>
    <t>GB41163</t>
  </si>
  <si>
    <t>GB47663</t>
  </si>
  <si>
    <t>GB42799</t>
  </si>
  <si>
    <t>GB52516</t>
  </si>
  <si>
    <t>GB40252</t>
  </si>
  <si>
    <t>GB41733</t>
  </si>
  <si>
    <t>GB53088</t>
  </si>
  <si>
    <t>GB42800</t>
  </si>
  <si>
    <t>GB52526</t>
  </si>
  <si>
    <t>GB41164</t>
  </si>
  <si>
    <t>GB49953</t>
  </si>
  <si>
    <t>GB43516</t>
  </si>
  <si>
    <t>GB48851</t>
  </si>
  <si>
    <t>GB47332</t>
  </si>
  <si>
    <t>GB55895</t>
  </si>
  <si>
    <t>GB49340</t>
  </si>
  <si>
    <t>GB43517</t>
  </si>
  <si>
    <t>GB53131</t>
  </si>
  <si>
    <t>GB47327</t>
  </si>
  <si>
    <t>GB40781</t>
  </si>
  <si>
    <t>GB41724</t>
  </si>
  <si>
    <t>GB41579</t>
  </si>
  <si>
    <t>GB53096</t>
  </si>
  <si>
    <t>GB47969</t>
  </si>
  <si>
    <t>GB53100</t>
  </si>
  <si>
    <t>GB48852</t>
  </si>
  <si>
    <t>GB41448</t>
  </si>
  <si>
    <t>GB42318</t>
  </si>
  <si>
    <t>GB41584</t>
  </si>
  <si>
    <t>GB41720</t>
  </si>
  <si>
    <t>GB50497</t>
  </si>
  <si>
    <t>GB40986</t>
  </si>
  <si>
    <t>GB42317</t>
  </si>
  <si>
    <t>GB41624</t>
  </si>
  <si>
    <t>GB55098</t>
  </si>
  <si>
    <t>GB53112</t>
  </si>
  <si>
    <t>GB41719</t>
  </si>
  <si>
    <t>GB53120</t>
  </si>
  <si>
    <t>GB51447</t>
  </si>
  <si>
    <t>GB49654</t>
  </si>
  <si>
    <t>GB53882</t>
  </si>
  <si>
    <t>GB52888</t>
  </si>
  <si>
    <t>GB53113</t>
  </si>
  <si>
    <t>GB48199</t>
  </si>
  <si>
    <t>GB52284</t>
  </si>
  <si>
    <t>GB41714</t>
  </si>
  <si>
    <t>GB41627</t>
  </si>
  <si>
    <t>GB45538</t>
  </si>
  <si>
    <t>GB48503</t>
  </si>
  <si>
    <t>GB43039</t>
  </si>
  <si>
    <t>GB53116</t>
  </si>
  <si>
    <t>GB48194</t>
  </si>
  <si>
    <t>GB51432</t>
  </si>
  <si>
    <t>GB46976</t>
  </si>
  <si>
    <t>GB41275</t>
  </si>
  <si>
    <t>GB55986</t>
  </si>
  <si>
    <t>GB41632</t>
  </si>
  <si>
    <t>GB42919</t>
  </si>
  <si>
    <t>GB41634</t>
  </si>
  <si>
    <t>GB43964</t>
  </si>
  <si>
    <t>GB48821</t>
  </si>
  <si>
    <t>GB43508</t>
  </si>
  <si>
    <t>GB49211</t>
  </si>
  <si>
    <t>GB50313</t>
  </si>
  <si>
    <t>GB52658</t>
  </si>
  <si>
    <t>GB45549</t>
  </si>
  <si>
    <t>GB43795</t>
  </si>
  <si>
    <t>GB41706</t>
  </si>
  <si>
    <t>GB41705</t>
  </si>
  <si>
    <t>GB45260</t>
  </si>
  <si>
    <t>GB51791</t>
  </si>
  <si>
    <t>GB51633</t>
  </si>
  <si>
    <t>GB46251</t>
  </si>
  <si>
    <t>GB41704</t>
  </si>
  <si>
    <t>GB45253</t>
  </si>
  <si>
    <t>GB41703</t>
  </si>
  <si>
    <t>GB54035</t>
  </si>
  <si>
    <t>GB55070</t>
  </si>
  <si>
    <t>GB46250</t>
  </si>
  <si>
    <t>GB52962</t>
  </si>
  <si>
    <t>GB51436</t>
  </si>
  <si>
    <t>GB45684</t>
  </si>
  <si>
    <t>GB46249</t>
  </si>
  <si>
    <t>GB44304</t>
  </si>
  <si>
    <t>GB41641</t>
  </si>
  <si>
    <t>GB40879</t>
  </si>
  <si>
    <t>GB46267</t>
  </si>
  <si>
    <t>GB55975</t>
  </si>
  <si>
    <t>GB46979</t>
  </si>
  <si>
    <t>GB41025</t>
  </si>
  <si>
    <t>GB54253</t>
  </si>
  <si>
    <t>GB41085</t>
  </si>
  <si>
    <t>GB55976</t>
  </si>
  <si>
    <t>GB47832</t>
  </si>
  <si>
    <t>GB48488</t>
  </si>
  <si>
    <t>GB52575</t>
  </si>
  <si>
    <t>GB41655</t>
  </si>
  <si>
    <t>GB46604</t>
  </si>
  <si>
    <t>GB41695</t>
  </si>
  <si>
    <t>GB54267</t>
  </si>
  <si>
    <t>GB41647</t>
  </si>
  <si>
    <t>GB55978</t>
  </si>
  <si>
    <t>GB43392</t>
  </si>
  <si>
    <t>GB41648</t>
  </si>
  <si>
    <t>GB47659</t>
  </si>
  <si>
    <t>GB43376</t>
  </si>
  <si>
    <t>GB52511</t>
  </si>
  <si>
    <t>GB45380</t>
  </si>
  <si>
    <t>GB45381</t>
  </si>
  <si>
    <t>GB41653</t>
  </si>
  <si>
    <t>GB41691</t>
  </si>
  <si>
    <t>GB41690</t>
  </si>
  <si>
    <t>GB42678</t>
  </si>
  <si>
    <t>GB47744</t>
  </si>
  <si>
    <t>GB42217</t>
  </si>
  <si>
    <t>GB41661</t>
  </si>
  <si>
    <t>GB46235</t>
  </si>
  <si>
    <t>GB51371</t>
  </si>
  <si>
    <t>GB43690</t>
  </si>
  <si>
    <t>GB50718</t>
  </si>
  <si>
    <t>GB47097</t>
  </si>
  <si>
    <t>GB51428</t>
  </si>
  <si>
    <t>GB51769</t>
  </si>
  <si>
    <t>GB51242</t>
  </si>
  <si>
    <t>GB42959</t>
  </si>
  <si>
    <t>GB44756</t>
  </si>
  <si>
    <t>GB41589</t>
  </si>
  <si>
    <t>GB45355</t>
  </si>
  <si>
    <t>GB48034</t>
  </si>
  <si>
    <t>GB43783</t>
  </si>
  <si>
    <t>GB47309</t>
  </si>
  <si>
    <t>GB47204</t>
  </si>
  <si>
    <t>GB43897</t>
  </si>
  <si>
    <t>GB52254</t>
  </si>
  <si>
    <t>GB44504</t>
  </si>
  <si>
    <t>GB42432</t>
  </si>
  <si>
    <t>GB50343</t>
  </si>
  <si>
    <t>GB44612</t>
  </si>
  <si>
    <t>GB44503</t>
  </si>
  <si>
    <t>GB47315</t>
  </si>
  <si>
    <t>GB47200</t>
  </si>
  <si>
    <t>GB48191</t>
  </si>
  <si>
    <t>GB54977</t>
  </si>
  <si>
    <t>GB48205</t>
  </si>
  <si>
    <t>GB43945</t>
  </si>
  <si>
    <t>GB41927</t>
  </si>
  <si>
    <t>GB44427</t>
  </si>
  <si>
    <t>GB54929</t>
  </si>
  <si>
    <t>GB48755</t>
  </si>
  <si>
    <t>GB41591</t>
  </si>
  <si>
    <t>GB41590</t>
  </si>
  <si>
    <t>GB52863</t>
  </si>
  <si>
    <t>GB49605</t>
  </si>
  <si>
    <t>GB49446</t>
  </si>
  <si>
    <t>GB49521</t>
  </si>
  <si>
    <t>GB54851</t>
  </si>
  <si>
    <t>GB40559</t>
  </si>
  <si>
    <t>GB49606</t>
  </si>
  <si>
    <t>GB55123</t>
  </si>
  <si>
    <t>GB54219</t>
  </si>
  <si>
    <t>GB48040</t>
  </si>
  <si>
    <t>GB49338</t>
  </si>
  <si>
    <t>GB47131</t>
  </si>
  <si>
    <t>GB55147</t>
  </si>
  <si>
    <t>GB49339</t>
  </si>
  <si>
    <t>GB46070</t>
  </si>
  <si>
    <t>GB54639</t>
  </si>
  <si>
    <t>GB54037</t>
  </si>
  <si>
    <t>GB40591</t>
  </si>
  <si>
    <t>GB46832</t>
  </si>
  <si>
    <t>GB51433</t>
  </si>
  <si>
    <t>GB50291</t>
  </si>
  <si>
    <t>GB42481</t>
  </si>
  <si>
    <t>GB43689</t>
  </si>
  <si>
    <t>GB43350</t>
  </si>
  <si>
    <t>GB49604</t>
  </si>
  <si>
    <t>GB43417</t>
  </si>
  <si>
    <t>GB47099</t>
  </si>
  <si>
    <t>GB40797</t>
  </si>
  <si>
    <t>GB48319</t>
  </si>
  <si>
    <t>GB41110</t>
  </si>
  <si>
    <t>GB42743</t>
  </si>
  <si>
    <t>GB46554</t>
  </si>
  <si>
    <t>GB55961</t>
  </si>
  <si>
    <t>GB51440</t>
  </si>
  <si>
    <t>GB43353</t>
  </si>
  <si>
    <t>GB49468</t>
  </si>
  <si>
    <t>GB45546</t>
  </si>
  <si>
    <t>GB47301</t>
  </si>
  <si>
    <t>GB40712</t>
  </si>
  <si>
    <t>GB47536</t>
  </si>
  <si>
    <t>GB46842</t>
  </si>
  <si>
    <t>GB49713</t>
  </si>
  <si>
    <t>GB49417</t>
  </si>
  <si>
    <t>GB48897</t>
  </si>
  <si>
    <t>GB48890</t>
  </si>
  <si>
    <t>GB48093</t>
  </si>
  <si>
    <t>GB43927</t>
  </si>
  <si>
    <t>GB41386</t>
  </si>
  <si>
    <t>GB41588</t>
  </si>
  <si>
    <t>GB41980</t>
  </si>
  <si>
    <t>GB48189</t>
  </si>
  <si>
    <t>GB51034</t>
  </si>
  <si>
    <t>GB40426</t>
  </si>
  <si>
    <t>GB51015</t>
  </si>
  <si>
    <t>GB40425</t>
  </si>
  <si>
    <t>GB51031</t>
  </si>
  <si>
    <t>GB55869</t>
  </si>
  <si>
    <t>GB55523</t>
  </si>
  <si>
    <t>GB51660</t>
  </si>
  <si>
    <t>GB54556</t>
  </si>
  <si>
    <t>GB42693</t>
  </si>
  <si>
    <t>GB40624</t>
  </si>
  <si>
    <t>GB51429</t>
  </si>
  <si>
    <t>GB48203</t>
  </si>
  <si>
    <t>GB46618</t>
  </si>
  <si>
    <t>GB54978</t>
  </si>
  <si>
    <t>GB50471</t>
  </si>
  <si>
    <t>GB46746</t>
  </si>
  <si>
    <t>GB45975</t>
  </si>
  <si>
    <t>GB53406</t>
  </si>
  <si>
    <t>GB55703</t>
  </si>
  <si>
    <t>GB54351</t>
  </si>
  <si>
    <t>GB50042</t>
  </si>
  <si>
    <t>GB51059</t>
  </si>
  <si>
    <t>GB50196</t>
  </si>
  <si>
    <t>GB50034</t>
  </si>
  <si>
    <t>GB47140</t>
  </si>
  <si>
    <t>GB43115</t>
  </si>
  <si>
    <t>GB41649</t>
  </si>
  <si>
    <t>GB47422</t>
  </si>
  <si>
    <t>GB41522</t>
  </si>
  <si>
    <t>GB49844</t>
  </si>
  <si>
    <t>GB42821</t>
  </si>
  <si>
    <t>GB48323</t>
  </si>
  <si>
    <t>GB45373</t>
  </si>
  <si>
    <t>GB51692</t>
  </si>
  <si>
    <t>GB49156</t>
  </si>
  <si>
    <t>GB43697</t>
  </si>
  <si>
    <t>GB49589</t>
  </si>
  <si>
    <t>GB41224</t>
  </si>
  <si>
    <t>GB44990</t>
  </si>
  <si>
    <t>GB50371</t>
  </si>
  <si>
    <t>GB51246</t>
  </si>
  <si>
    <t>GB54176</t>
  </si>
  <si>
    <t>GB41969</t>
  </si>
  <si>
    <t>GB42452</t>
  </si>
  <si>
    <t>GB50886</t>
  </si>
  <si>
    <t>GB48974</t>
  </si>
  <si>
    <t>GB53027</t>
  </si>
  <si>
    <t>GB44705</t>
  </si>
  <si>
    <t>GB47649</t>
  </si>
  <si>
    <t>GB49418</t>
  </si>
  <si>
    <t>GB51768</t>
  </si>
  <si>
    <t>GB55994</t>
  </si>
  <si>
    <t>GB50511</t>
  </si>
  <si>
    <t>GB47954</t>
  </si>
  <si>
    <t>GB44679</t>
  </si>
  <si>
    <t>GB49124</t>
  </si>
  <si>
    <t>GB44177</t>
  </si>
  <si>
    <t>GB44910</t>
  </si>
  <si>
    <t>GB42241</t>
  </si>
  <si>
    <t>GB48552</t>
  </si>
  <si>
    <t>GB45207</t>
  </si>
  <si>
    <t>GB41968</t>
  </si>
  <si>
    <t>GB50048</t>
  </si>
  <si>
    <t>GB41075</t>
  </si>
  <si>
    <t>GB40696</t>
  </si>
  <si>
    <t>GB44325</t>
  </si>
  <si>
    <t>GB48847</t>
  </si>
  <si>
    <t>GB44687</t>
  </si>
  <si>
    <t>GB41342</t>
  </si>
  <si>
    <t>GB48160</t>
  </si>
  <si>
    <t>GB49967</t>
  </si>
  <si>
    <t>GB41138</t>
  </si>
  <si>
    <t>GB49187</t>
  </si>
  <si>
    <t>GB44112</t>
  </si>
  <si>
    <t>GB55096</t>
  </si>
  <si>
    <t>GB51334</t>
  </si>
  <si>
    <t>GB42792</t>
  </si>
  <si>
    <t>GB48955</t>
  </si>
  <si>
    <t>GB41169</t>
  </si>
  <si>
    <t>GB50232</t>
  </si>
  <si>
    <t>GB51653</t>
  </si>
  <si>
    <t>GB51734</t>
  </si>
  <si>
    <t>GB45618</t>
  </si>
  <si>
    <t>GB46614</t>
  </si>
  <si>
    <t>GB55837</t>
  </si>
  <si>
    <t>GB45175</t>
  </si>
  <si>
    <t>GB50276</t>
  </si>
  <si>
    <t>GB55478</t>
  </si>
  <si>
    <t>GB40240</t>
  </si>
  <si>
    <t>GB44907</t>
  </si>
  <si>
    <t>GB50094</t>
  </si>
  <si>
    <t>GB54763</t>
  </si>
  <si>
    <t>GB47390</t>
  </si>
  <si>
    <t>GB55466</t>
  </si>
  <si>
    <t>GB48674</t>
  </si>
  <si>
    <t>GB47960</t>
  </si>
  <si>
    <t>GB54817</t>
  </si>
  <si>
    <t>GB47605</t>
  </si>
  <si>
    <t>GB49573</t>
  </si>
  <si>
    <t>GB55205</t>
  </si>
  <si>
    <t>GB55204</t>
  </si>
  <si>
    <t>GB55206</t>
  </si>
  <si>
    <t>GB55207</t>
  </si>
  <si>
    <t>GB55213</t>
  </si>
  <si>
    <t>GB55214</t>
  </si>
  <si>
    <t>GB55215</t>
  </si>
  <si>
    <t>GB49537</t>
  </si>
  <si>
    <t>GB55004</t>
  </si>
  <si>
    <t>GB48797</t>
  </si>
  <si>
    <t>GB47493</t>
  </si>
  <si>
    <t>GB44764</t>
  </si>
  <si>
    <t>GB54288</t>
  </si>
  <si>
    <t>GB49869</t>
  </si>
  <si>
    <t>GB54097</t>
  </si>
  <si>
    <t>GB51302</t>
  </si>
  <si>
    <t>GB44791</t>
  </si>
  <si>
    <t>GB43611</t>
  </si>
  <si>
    <t>GB55911</t>
  </si>
  <si>
    <t>GB44537</t>
  </si>
  <si>
    <t>GB55746</t>
  </si>
  <si>
    <t>GB54226</t>
  </si>
  <si>
    <t>GB45512</t>
  </si>
  <si>
    <t>GB42035</t>
  </si>
  <si>
    <t>GB43718</t>
  </si>
  <si>
    <t>GB50690</t>
  </si>
  <si>
    <t>GB51775</t>
  </si>
  <si>
    <t>GB45717</t>
  </si>
  <si>
    <t>GB42508</t>
  </si>
  <si>
    <t>GB55333</t>
  </si>
  <si>
    <t>GB51596</t>
  </si>
  <si>
    <t>GB40427</t>
  </si>
  <si>
    <t>GB43163</t>
  </si>
  <si>
    <t>GB49433</t>
  </si>
  <si>
    <t>GB42884</t>
  </si>
  <si>
    <t>GB54987</t>
  </si>
  <si>
    <t>GB42603</t>
  </si>
  <si>
    <t>GB42885</t>
  </si>
  <si>
    <t>GB42808</t>
  </si>
  <si>
    <t>GB40507</t>
  </si>
  <si>
    <t>GB53651</t>
  </si>
  <si>
    <t>GB50693</t>
  </si>
  <si>
    <t>GB41516</t>
  </si>
  <si>
    <t>GB41804</t>
  </si>
  <si>
    <t>GB51844</t>
  </si>
  <si>
    <t>GB47438</t>
  </si>
  <si>
    <t>GB49396</t>
  </si>
  <si>
    <t>GB46300</t>
  </si>
  <si>
    <t>GB44295</t>
  </si>
  <si>
    <t>GB51190</t>
  </si>
  <si>
    <t>GB50262</t>
  </si>
  <si>
    <t>GB44121</t>
  </si>
  <si>
    <t>GB43158</t>
  </si>
  <si>
    <t>GB49762</t>
  </si>
  <si>
    <t>GB49132</t>
  </si>
  <si>
    <t>GB47579</t>
  </si>
  <si>
    <t>GB53034</t>
  </si>
  <si>
    <t>GB44065</t>
  </si>
  <si>
    <t>GB40598</t>
  </si>
  <si>
    <t>GB43912</t>
  </si>
  <si>
    <t>GB44198</t>
  </si>
  <si>
    <t>GB40489</t>
  </si>
  <si>
    <t>GB45731</t>
  </si>
  <si>
    <t>GB41139</t>
  </si>
  <si>
    <t>GB41143</t>
  </si>
  <si>
    <t>GB51330</t>
  </si>
  <si>
    <t>GB54961</t>
  </si>
  <si>
    <t>GB47106</t>
  </si>
  <si>
    <t>GB40305</t>
  </si>
  <si>
    <t>GB46882</t>
  </si>
  <si>
    <t>GB47181</t>
  </si>
  <si>
    <t>GB45629</t>
  </si>
  <si>
    <t>GB50918</t>
  </si>
  <si>
    <t>GB48163</t>
  </si>
  <si>
    <t>GB50268</t>
  </si>
  <si>
    <t>GB45153</t>
  </si>
  <si>
    <t>GB42398</t>
  </si>
  <si>
    <t>GB45517</t>
  </si>
  <si>
    <t>GB42156</t>
  </si>
  <si>
    <t>GB48118</t>
  </si>
  <si>
    <t>GB55223</t>
  </si>
  <si>
    <t>GB48055</t>
  </si>
  <si>
    <t>GB52025</t>
  </si>
  <si>
    <t>GB41659</t>
  </si>
  <si>
    <t>GB53862</t>
  </si>
  <si>
    <t>GB42889</t>
  </si>
  <si>
    <t>GB48127</t>
  </si>
  <si>
    <t>GB46321</t>
  </si>
  <si>
    <t>GB44288</t>
  </si>
  <si>
    <t>GB42942</t>
  </si>
  <si>
    <t>GB40578</t>
  </si>
  <si>
    <t>GB50244</t>
  </si>
  <si>
    <t>GB50194</t>
  </si>
  <si>
    <t>GB54130</t>
  </si>
  <si>
    <t>GB42918</t>
  </si>
  <si>
    <t>GB42973</t>
  </si>
  <si>
    <t>GB51723</t>
  </si>
  <si>
    <t>GB46886</t>
  </si>
  <si>
    <t>GB48097</t>
  </si>
  <si>
    <t>GB47199</t>
  </si>
  <si>
    <t>GB52774</t>
  </si>
  <si>
    <t>GB40782</t>
  </si>
  <si>
    <t>GB40780</t>
  </si>
  <si>
    <t>GB44221</t>
  </si>
  <si>
    <t>GB44092</t>
  </si>
  <si>
    <t>GB43722</t>
  </si>
  <si>
    <t>GB45194</t>
  </si>
  <si>
    <t>GB53410</t>
  </si>
  <si>
    <t>GB43549</t>
  </si>
  <si>
    <t>GB52279</t>
  </si>
  <si>
    <t>GB47391</t>
  </si>
  <si>
    <t>GB44881</t>
  </si>
  <si>
    <t>GB44759</t>
  </si>
  <si>
    <t>GB49107</t>
  </si>
  <si>
    <t>GB46714</t>
  </si>
  <si>
    <t>GB55906</t>
  </si>
  <si>
    <t>GB44789</t>
  </si>
  <si>
    <t>GB43238</t>
  </si>
  <si>
    <t>GB55013</t>
  </si>
  <si>
    <t>GB49157</t>
  </si>
  <si>
    <t>GB54200</t>
  </si>
  <si>
    <t>GB52910</t>
  </si>
  <si>
    <t>GB50218</t>
  </si>
  <si>
    <t>GB54207</t>
  </si>
  <si>
    <t>GB55593</t>
  </si>
  <si>
    <t>GB50936</t>
  </si>
  <si>
    <t>GB50937</t>
  </si>
  <si>
    <t>GB40616</t>
  </si>
  <si>
    <t>GB46222</t>
  </si>
  <si>
    <t>GB46223</t>
  </si>
  <si>
    <t>GB46224</t>
  </si>
  <si>
    <t>GB46225</t>
  </si>
  <si>
    <t>GB46226</t>
  </si>
  <si>
    <t>GB46227</t>
  </si>
  <si>
    <t>GB53369</t>
  </si>
  <si>
    <t>GB46230</t>
  </si>
  <si>
    <t>GB53371</t>
  </si>
  <si>
    <t>GB53372</t>
  </si>
  <si>
    <t>GB53367</t>
  </si>
  <si>
    <t>GB53368</t>
  </si>
  <si>
    <t>GB49696</t>
  </si>
  <si>
    <t>GB45079</t>
  </si>
  <si>
    <t>GB40665</t>
  </si>
  <si>
    <t>GB40666</t>
  </si>
  <si>
    <t>GB52370</t>
  </si>
  <si>
    <t>GB53347</t>
  </si>
  <si>
    <t>GB42647</t>
  </si>
  <si>
    <t>GB52371</t>
  </si>
  <si>
    <t>GB55927</t>
  </si>
  <si>
    <t>GB48735</t>
  </si>
  <si>
    <t>GB50003</t>
  </si>
  <si>
    <t>GB42587</t>
  </si>
  <si>
    <t>GB44713</t>
  </si>
  <si>
    <t>GB51945</t>
  </si>
  <si>
    <t>GB47952</t>
  </si>
  <si>
    <t>GB52377</t>
  </si>
  <si>
    <t>GB40730</t>
  </si>
  <si>
    <t>GB52381</t>
  </si>
  <si>
    <t>GB52385</t>
  </si>
  <si>
    <t>GB52386</t>
  </si>
  <si>
    <t>GB52387</t>
  </si>
  <si>
    <t>GB52389</t>
  </si>
  <si>
    <t>GB52390</t>
  </si>
  <si>
    <t>GB52391</t>
  </si>
  <si>
    <t>GB52392</t>
  </si>
  <si>
    <t>GB52394</t>
  </si>
  <si>
    <t>GB52396</t>
  </si>
  <si>
    <t>GB52364</t>
  </si>
  <si>
    <t>GB52410</t>
  </si>
  <si>
    <t>GB52413</t>
  </si>
  <si>
    <t>GB52414</t>
  </si>
  <si>
    <t>GB50052</t>
  </si>
  <si>
    <t>GB40183</t>
  </si>
  <si>
    <t>GB40200</t>
  </si>
  <si>
    <t>GB45078</t>
  </si>
  <si>
    <t>GB50024</t>
  </si>
  <si>
    <t>GB52697</t>
  </si>
  <si>
    <t>GB42559</t>
  </si>
  <si>
    <t>GB40805</t>
  </si>
  <si>
    <t>GB55643</t>
  </si>
  <si>
    <t>GB50577</t>
  </si>
  <si>
    <t>GB50578</t>
  </si>
  <si>
    <t>GB50579</t>
  </si>
  <si>
    <t>GB50580</t>
  </si>
  <si>
    <t>GB40438</t>
  </si>
  <si>
    <t>GB50565</t>
  </si>
  <si>
    <t>GB48812</t>
  </si>
  <si>
    <t>GB42856</t>
  </si>
  <si>
    <t>GB44306</t>
  </si>
  <si>
    <t>GB55496</t>
  </si>
  <si>
    <t>GB44758</t>
  </si>
  <si>
    <t>GB41280</t>
  </si>
  <si>
    <t>GB54796</t>
  </si>
  <si>
    <t>GB40885</t>
  </si>
  <si>
    <t>GB44096</t>
  </si>
  <si>
    <t>GB49426</t>
  </si>
  <si>
    <t>GB47633</t>
  </si>
  <si>
    <t>GB40344</t>
  </si>
  <si>
    <t>GB43909</t>
  </si>
  <si>
    <t>GB46345</t>
  </si>
  <si>
    <t>GB52015</t>
  </si>
  <si>
    <t>GB48378</t>
  </si>
  <si>
    <t>GB55569</t>
  </si>
  <si>
    <t>GB44904</t>
  </si>
  <si>
    <t>GB48457</t>
  </si>
  <si>
    <t>GB40389</t>
  </si>
  <si>
    <t>GB54480</t>
  </si>
  <si>
    <t>GB53029</t>
  </si>
  <si>
    <t>GB47383</t>
  </si>
  <si>
    <t>GB46775</t>
  </si>
  <si>
    <t>GB52993</t>
  </si>
  <si>
    <t>GB49390</t>
  </si>
  <si>
    <t>GB44779</t>
  </si>
  <si>
    <t>GB44281</t>
  </si>
  <si>
    <t>GB46068</t>
  </si>
  <si>
    <t>GB50102</t>
  </si>
  <si>
    <t>GB48749</t>
  </si>
  <si>
    <t>GB42728</t>
  </si>
  <si>
    <t>GB45735</t>
  </si>
  <si>
    <t>GB45296</t>
  </si>
  <si>
    <t>GB55269</t>
  </si>
  <si>
    <t>GB52620</t>
  </si>
  <si>
    <t>GB46057</t>
  </si>
  <si>
    <t>GB49116</t>
  </si>
  <si>
    <t>GB52730</t>
  </si>
  <si>
    <t>GB52646</t>
  </si>
  <si>
    <t>GB45445</t>
  </si>
  <si>
    <t>GB53646</t>
  </si>
  <si>
    <t>GB45947</t>
  </si>
  <si>
    <t>GB55641</t>
  </si>
  <si>
    <t>GB49190</t>
  </si>
  <si>
    <t>GB43245</t>
  </si>
  <si>
    <t>GB47336</t>
  </si>
  <si>
    <t>GB48251</t>
  </si>
  <si>
    <t>GB45867</t>
  </si>
  <si>
    <t>GB43643</t>
  </si>
  <si>
    <t>GB51494</t>
  </si>
  <si>
    <t>GB52077</t>
  </si>
  <si>
    <t>GB44486</t>
  </si>
  <si>
    <t>GB50943</t>
  </si>
  <si>
    <t>GB40168</t>
  </si>
  <si>
    <t>GB52074</t>
  </si>
  <si>
    <t>GB40302</t>
  </si>
  <si>
    <t>GB54661</t>
  </si>
  <si>
    <t>GB51634</t>
  </si>
  <si>
    <t>GB51807</t>
  </si>
  <si>
    <t>GB54968</t>
  </si>
  <si>
    <t>GB49184</t>
  </si>
  <si>
    <t>GB44109</t>
  </si>
  <si>
    <t>GB50212</t>
  </si>
  <si>
    <t>GB43225</t>
  </si>
  <si>
    <t>GB49074</t>
  </si>
  <si>
    <t>GB43172</t>
  </si>
  <si>
    <t>GB48362</t>
  </si>
  <si>
    <t>GB42659</t>
  </si>
  <si>
    <t>GB54281</t>
  </si>
  <si>
    <t>GB43222</t>
  </si>
  <si>
    <t>GB41860</t>
  </si>
  <si>
    <t>GB55190</t>
  </si>
  <si>
    <t>GB41825</t>
  </si>
  <si>
    <t>GB44174</t>
  </si>
  <si>
    <t>GB50743</t>
  </si>
  <si>
    <t>GB47321</t>
  </si>
  <si>
    <t>GB55835</t>
  </si>
  <si>
    <t>GB52645</t>
  </si>
  <si>
    <t>GB55969</t>
  </si>
  <si>
    <t>GB46619</t>
  </si>
  <si>
    <t>GB53602</t>
  </si>
  <si>
    <t>GB44621</t>
  </si>
  <si>
    <t>GB47030</t>
  </si>
  <si>
    <t>GB44154</t>
  </si>
  <si>
    <t>GB46652</t>
  </si>
  <si>
    <t>GB43520</t>
  </si>
  <si>
    <t>GB49609</t>
  </si>
  <si>
    <t>GB40083</t>
  </si>
  <si>
    <t>GB52780</t>
  </si>
  <si>
    <t>GB54180</t>
  </si>
  <si>
    <t>GB55032</t>
  </si>
  <si>
    <t>GB53799</t>
  </si>
  <si>
    <t>GB48111</t>
  </si>
  <si>
    <t>GB47540</t>
  </si>
  <si>
    <t>GB50242</t>
  </si>
  <si>
    <t>GB44398</t>
  </si>
  <si>
    <t>GB53349</t>
  </si>
  <si>
    <t>GB55853</t>
  </si>
  <si>
    <t>GB43999</t>
  </si>
  <si>
    <t>GB55995</t>
  </si>
  <si>
    <t>GB42152</t>
  </si>
  <si>
    <t>GB46853</t>
  </si>
  <si>
    <t>GB45225</t>
  </si>
  <si>
    <t>GB42032</t>
  </si>
  <si>
    <t>GB53296</t>
  </si>
  <si>
    <t>GB46915</t>
  </si>
  <si>
    <t>GB40405</t>
  </si>
  <si>
    <t>GB49689</t>
  </si>
  <si>
    <t>GB44808</t>
  </si>
  <si>
    <t>GB55474</t>
  </si>
  <si>
    <t>GB53163</t>
  </si>
  <si>
    <t>GB45741</t>
  </si>
  <si>
    <t>GB50969</t>
  </si>
  <si>
    <t>GB45490</t>
  </si>
  <si>
    <t>GB51192</t>
  </si>
  <si>
    <t>GB53047</t>
  </si>
  <si>
    <t>GB54995</t>
  </si>
  <si>
    <t>GB53184</t>
  </si>
  <si>
    <t>GB49020</t>
  </si>
  <si>
    <t>GB47812</t>
  </si>
  <si>
    <t>GB44694</t>
  </si>
  <si>
    <t>GB55987</t>
  </si>
  <si>
    <t>GB42944</t>
  </si>
  <si>
    <t>GB45944</t>
  </si>
  <si>
    <t>GB46645</t>
  </si>
  <si>
    <t>GB41083</t>
  </si>
  <si>
    <t>GB53735</t>
  </si>
  <si>
    <t>GB52842</t>
  </si>
  <si>
    <t>GB40020</t>
  </si>
  <si>
    <t>GB45425</t>
  </si>
  <si>
    <t>GB42881</t>
  </si>
  <si>
    <t>GB44761</t>
  </si>
  <si>
    <t>GB53671</t>
  </si>
  <si>
    <t>GB55770</t>
  </si>
  <si>
    <t>GB51511</t>
  </si>
  <si>
    <t>GB48352</t>
  </si>
  <si>
    <t>GB54989</t>
  </si>
  <si>
    <t>GB46741</t>
  </si>
  <si>
    <t>GB49126</t>
  </si>
  <si>
    <t>GB47636</t>
  </si>
  <si>
    <t>GB52978</t>
  </si>
  <si>
    <t>GB44347</t>
  </si>
  <si>
    <t>GB42478</t>
  </si>
  <si>
    <t>GB40146</t>
  </si>
  <si>
    <t>GB45369</t>
  </si>
  <si>
    <t>GB49807</t>
  </si>
  <si>
    <t>GB44540</t>
  </si>
  <si>
    <t>GB54657</t>
  </si>
  <si>
    <t>GB48798</t>
  </si>
  <si>
    <t>GB49714</t>
  </si>
  <si>
    <t>GB50372</t>
  </si>
  <si>
    <t>GB50133</t>
  </si>
  <si>
    <t>GB47231</t>
  </si>
  <si>
    <t>GB48788</t>
  </si>
  <si>
    <t>GB41592</t>
  </si>
  <si>
    <t>GB50460</t>
  </si>
  <si>
    <t>GB42374</t>
  </si>
  <si>
    <t>GB54939</t>
  </si>
  <si>
    <t>GB45686</t>
  </si>
  <si>
    <t>GB51395</t>
  </si>
  <si>
    <t>GB50104</t>
  </si>
  <si>
    <t>GB40975</t>
  </si>
  <si>
    <t>GB55142</t>
  </si>
  <si>
    <t>GB51984</t>
  </si>
  <si>
    <t>GB41734</t>
  </si>
  <si>
    <t>GB42516</t>
  </si>
  <si>
    <t>GB51159</t>
  </si>
  <si>
    <t>GB54321</t>
  </si>
  <si>
    <t>GB54718</t>
  </si>
  <si>
    <t>GB52727</t>
  </si>
  <si>
    <t>GB46112</t>
  </si>
  <si>
    <t>GB54507</t>
  </si>
  <si>
    <t>GB42139</t>
  </si>
  <si>
    <t>GB47810</t>
  </si>
  <si>
    <t>GB45052</t>
  </si>
  <si>
    <t>GB53945</t>
  </si>
  <si>
    <t>GB42246</t>
  </si>
  <si>
    <t>GB45536</t>
  </si>
  <si>
    <t>GB50813</t>
  </si>
  <si>
    <t>GB43729</t>
  </si>
  <si>
    <t>GB52439</t>
  </si>
  <si>
    <t>GB45497</t>
  </si>
  <si>
    <t>GB55531</t>
  </si>
  <si>
    <t>GB55752</t>
  </si>
  <si>
    <t>GB40067</t>
  </si>
  <si>
    <t>GB52306</t>
  </si>
  <si>
    <t>GB50261</t>
  </si>
  <si>
    <t>GB40733</t>
  </si>
  <si>
    <t>GB40744</t>
  </si>
  <si>
    <t>GB44998</t>
  </si>
  <si>
    <t>GB48531</t>
  </si>
  <si>
    <t>GB54427</t>
  </si>
  <si>
    <t>GB49812</t>
  </si>
  <si>
    <t>GB50607</t>
  </si>
  <si>
    <t>GB49146</t>
  </si>
  <si>
    <t>GB47894</t>
  </si>
  <si>
    <t>GB44580</t>
  </si>
  <si>
    <t>GB44421</t>
  </si>
  <si>
    <t>GB48556</t>
  </si>
  <si>
    <t>GB45370</t>
  </si>
  <si>
    <t>GB40205</t>
  </si>
  <si>
    <t>GB40307</t>
  </si>
  <si>
    <t>GB48305</t>
  </si>
  <si>
    <t>GB50959</t>
  </si>
  <si>
    <t>GB40875</t>
  </si>
  <si>
    <t>GB40777</t>
  </si>
  <si>
    <t>GB46985</t>
  </si>
  <si>
    <t>GB54192</t>
  </si>
  <si>
    <t>GB51543</t>
  </si>
  <si>
    <t>GB53194</t>
  </si>
  <si>
    <t>GB44147</t>
  </si>
  <si>
    <t>GB41039</t>
  </si>
  <si>
    <t>GB47433</t>
  </si>
  <si>
    <t>GB54433</t>
  </si>
  <si>
    <t>GB54979</t>
  </si>
  <si>
    <t>GB52789</t>
  </si>
  <si>
    <t>GB51038</t>
  </si>
  <si>
    <t>GB51716</t>
  </si>
  <si>
    <t>GB40653</t>
  </si>
  <si>
    <t>GB49994</t>
  </si>
  <si>
    <t>GB49177</t>
  </si>
  <si>
    <t>GB51359</t>
  </si>
  <si>
    <t>GB52512</t>
  </si>
  <si>
    <t>GB49220</t>
  </si>
  <si>
    <t>GB43559</t>
  </si>
  <si>
    <t>GB50873</t>
  </si>
  <si>
    <t>GB54814</t>
  </si>
  <si>
    <t>GB47227</t>
  </si>
  <si>
    <t>GB41631</t>
  </si>
  <si>
    <t>GB40448</t>
  </si>
  <si>
    <t>GB42696</t>
  </si>
  <si>
    <t>GB52116</t>
  </si>
  <si>
    <t>GB44033</t>
  </si>
  <si>
    <t>GB40492</t>
  </si>
  <si>
    <t>GB46845</t>
  </si>
  <si>
    <t>GB41084</t>
  </si>
  <si>
    <t>GB50158</t>
  </si>
  <si>
    <t>GB53000</t>
  </si>
  <si>
    <t>GB52256</t>
  </si>
  <si>
    <t>GB47747</t>
  </si>
  <si>
    <t>GB45334</t>
  </si>
  <si>
    <t>GB48810</t>
  </si>
  <si>
    <t>GB44749</t>
  </si>
  <si>
    <t>GB40576</t>
  </si>
  <si>
    <t>GB50917</t>
  </si>
  <si>
    <t>GB50356</t>
  </si>
  <si>
    <t>GB46776</t>
  </si>
  <si>
    <t>GB51201</t>
  </si>
  <si>
    <t>GB40882</t>
  </si>
  <si>
    <t>GB42537</t>
  </si>
  <si>
    <t>GB46750</t>
  </si>
  <si>
    <t>GB53219</t>
  </si>
  <si>
    <t>GB49031</t>
  </si>
  <si>
    <t>GB50709</t>
  </si>
  <si>
    <t>GB41150</t>
  </si>
  <si>
    <t>GB40539</t>
  </si>
  <si>
    <t>GB50296</t>
  </si>
  <si>
    <t>GB52102</t>
  </si>
  <si>
    <t>GB55901</t>
  </si>
  <si>
    <t>GB55639</t>
  </si>
  <si>
    <t>GB44520</t>
  </si>
  <si>
    <t>GB49377</t>
  </si>
  <si>
    <t>GB47590</t>
  </si>
  <si>
    <t>GB43548</t>
  </si>
  <si>
    <t>GB46503</t>
  </si>
  <si>
    <t>GB51497</t>
  </si>
  <si>
    <t>GB42054</t>
  </si>
  <si>
    <t>GB50353</t>
  </si>
  <si>
    <t>GB50603</t>
  </si>
  <si>
    <t>GB47650</t>
  </si>
  <si>
    <t>GB42648</t>
  </si>
  <si>
    <t>GB41207</t>
  </si>
  <si>
    <t>GB44878</t>
  </si>
  <si>
    <t>GB54573</t>
  </si>
  <si>
    <t>GB52675</t>
  </si>
  <si>
    <t>GB49337</t>
  </si>
  <si>
    <t>GB49583</t>
  </si>
  <si>
    <t>GB42679</t>
  </si>
  <si>
    <t>GB47904</t>
  </si>
  <si>
    <t>GB48411</t>
  </si>
  <si>
    <t>GB55748</t>
  </si>
  <si>
    <t>GB48636</t>
  </si>
  <si>
    <t>GB49598</t>
  </si>
  <si>
    <t>GB55367</t>
  </si>
  <si>
    <t>GB51604</t>
  </si>
  <si>
    <t>GB55650</t>
  </si>
  <si>
    <t>GB46786</t>
  </si>
  <si>
    <t>GB55660</t>
  </si>
  <si>
    <t>GB50409</t>
  </si>
  <si>
    <t>GB50197</t>
  </si>
  <si>
    <t>GB44884</t>
  </si>
  <si>
    <t>GB47120</t>
  </si>
  <si>
    <t>GB45070</t>
  </si>
  <si>
    <t>GB47146</t>
  </si>
  <si>
    <t>GB42213</t>
  </si>
  <si>
    <t>GB44000</t>
  </si>
  <si>
    <t>GB47269</t>
  </si>
  <si>
    <t>GB51649</t>
  </si>
  <si>
    <t>GB48708</t>
  </si>
  <si>
    <t>GB43553</t>
  </si>
  <si>
    <t>GB53341</t>
  </si>
  <si>
    <t>GB49440</t>
  </si>
  <si>
    <t>GB52186</t>
  </si>
  <si>
    <t>GB55056</t>
  </si>
  <si>
    <t>GB52417</t>
  </si>
  <si>
    <t>GB45337</t>
  </si>
  <si>
    <t>GB48470</t>
  </si>
  <si>
    <t>GB48643</t>
  </si>
  <si>
    <t>GB47351</t>
  </si>
  <si>
    <t>GB43186</t>
  </si>
  <si>
    <t>GB44184</t>
  </si>
  <si>
    <t>GB50421</t>
  </si>
  <si>
    <t>GB47834</t>
  </si>
  <si>
    <t>GB45214</t>
  </si>
  <si>
    <t>GB50853</t>
  </si>
  <si>
    <t>GB50524</t>
  </si>
  <si>
    <t>GB40151</t>
  </si>
  <si>
    <t>GB54174</t>
  </si>
  <si>
    <t>GB50189</t>
  </si>
  <si>
    <t>GB52356</t>
  </si>
  <si>
    <t>GB41982</t>
  </si>
  <si>
    <t>GB43116</t>
  </si>
  <si>
    <t>GB49705</t>
  </si>
  <si>
    <t>GB51295</t>
  </si>
  <si>
    <t>GB49632</t>
  </si>
  <si>
    <t>GB54439</t>
  </si>
  <si>
    <t>GB47043</t>
  </si>
  <si>
    <t>GB52753</t>
  </si>
  <si>
    <t>GB41886</t>
  </si>
  <si>
    <t>GB53703</t>
  </si>
  <si>
    <t>GB44966</t>
  </si>
  <si>
    <t>GB45518</t>
  </si>
  <si>
    <t>GB46091</t>
  </si>
  <si>
    <t>GB50224</t>
  </si>
  <si>
    <t>GB40798</t>
  </si>
  <si>
    <t>GB45698</t>
  </si>
  <si>
    <t>GB47430</t>
  </si>
  <si>
    <t>GB54701</t>
  </si>
  <si>
    <t>GB42249</t>
  </si>
  <si>
    <t>GB49882</t>
  </si>
  <si>
    <t>GB48140</t>
  </si>
  <si>
    <t>GB51883</t>
  </si>
  <si>
    <t>GB53852</t>
  </si>
  <si>
    <t>GB53035</t>
  </si>
  <si>
    <t>GB54259</t>
  </si>
  <si>
    <t>GB46254</t>
  </si>
  <si>
    <t>GB52695</t>
  </si>
  <si>
    <t>GB51490</t>
  </si>
  <si>
    <t>GB51465</t>
  </si>
  <si>
    <t>GB54353</t>
  </si>
  <si>
    <t>GB46213</t>
  </si>
  <si>
    <t>GB50628</t>
  </si>
  <si>
    <t>GB55520</t>
  </si>
  <si>
    <t>GB42110</t>
  </si>
  <si>
    <t>GB49492</t>
  </si>
  <si>
    <t>GB50044</t>
  </si>
  <si>
    <t>GB50071</t>
  </si>
  <si>
    <t>GB45433</t>
  </si>
  <si>
    <t>GB50030</t>
  </si>
  <si>
    <t>GB53867</t>
  </si>
  <si>
    <t>GB44869</t>
  </si>
  <si>
    <t>GB54653</t>
  </si>
  <si>
    <t>GB50365</t>
  </si>
  <si>
    <t>GB50850</t>
  </si>
  <si>
    <t>GB52510</t>
  </si>
  <si>
    <t>GB47880</t>
  </si>
  <si>
    <t>GB45099</t>
  </si>
  <si>
    <t>GB48150</t>
  </si>
  <si>
    <t>GB49388</t>
  </si>
  <si>
    <t>GB45639</t>
  </si>
  <si>
    <t>GB40963</t>
  </si>
  <si>
    <t>GB47881</t>
  </si>
  <si>
    <t>GB40800</t>
  </si>
  <si>
    <t>GB49902</t>
  </si>
  <si>
    <t>GB52637</t>
  </si>
  <si>
    <t>GB49970</t>
  </si>
  <si>
    <t>GB54230</t>
  </si>
  <si>
    <t>GB43421</t>
  </si>
  <si>
    <t>GB40574</t>
  </si>
  <si>
    <t>GB47889</t>
  </si>
  <si>
    <t>GB47992</t>
  </si>
  <si>
    <t>GB41449</t>
  </si>
  <si>
    <t>GB44417</t>
  </si>
  <si>
    <t>GB55076</t>
  </si>
  <si>
    <t>GB54165</t>
  </si>
  <si>
    <t>GB43449</t>
  </si>
  <si>
    <t>GB47802</t>
  </si>
  <si>
    <t>GB51598</t>
  </si>
  <si>
    <t>GB48351</t>
  </si>
  <si>
    <t>GB53031</t>
  </si>
  <si>
    <t>GB45216</t>
  </si>
  <si>
    <t>GB46447</t>
  </si>
  <si>
    <t>GB54571</t>
  </si>
  <si>
    <t>GB47370</t>
  </si>
  <si>
    <t>GB52655</t>
  </si>
  <si>
    <t>GB43621</t>
  </si>
  <si>
    <t>GB45667</t>
  </si>
  <si>
    <t>GB51822</t>
  </si>
  <si>
    <t>GB43732</t>
  </si>
  <si>
    <t>GB55092</t>
  </si>
  <si>
    <t>GB48386</t>
  </si>
  <si>
    <t>GB47635</t>
  </si>
  <si>
    <t>GB47334</t>
  </si>
  <si>
    <t>GB48115</t>
  </si>
  <si>
    <t>GB48385</t>
  </si>
  <si>
    <t>GB55764</t>
  </si>
  <si>
    <t>GB45393</t>
  </si>
  <si>
    <t>GB56018</t>
  </si>
  <si>
    <t>GB40625</t>
  </si>
  <si>
    <t>GB54295</t>
  </si>
  <si>
    <t>GB48973</t>
  </si>
  <si>
    <t>GB54827</t>
  </si>
  <si>
    <t>GB50845</t>
  </si>
  <si>
    <t>GB50729</t>
  </si>
  <si>
    <t>GB48632</t>
  </si>
  <si>
    <t>GB54319</t>
  </si>
  <si>
    <t>GB40794</t>
  </si>
  <si>
    <t>GB55262</t>
  </si>
  <si>
    <t>GB52956</t>
  </si>
  <si>
    <t>GB46034</t>
  </si>
  <si>
    <t>GB44069</t>
  </si>
  <si>
    <t>GB46404</t>
  </si>
  <si>
    <t>GB43089</t>
  </si>
  <si>
    <t>GB48103</t>
  </si>
  <si>
    <t>GB43194</t>
  </si>
  <si>
    <t>GB50900</t>
  </si>
  <si>
    <t>GB50281</t>
  </si>
  <si>
    <t>GB50274</t>
  </si>
  <si>
    <t>GB49518</t>
  </si>
  <si>
    <t>GB48313</t>
  </si>
  <si>
    <t>GB44496</t>
  </si>
  <si>
    <t>GB41297</t>
  </si>
  <si>
    <t>GB47942</t>
  </si>
  <si>
    <t>GB49284</t>
  </si>
  <si>
    <t>GB47658</t>
  </si>
  <si>
    <t>GB41122</t>
  </si>
  <si>
    <t>GB49304</t>
  </si>
  <si>
    <t>GB54526</t>
  </si>
  <si>
    <t>GB44341</t>
  </si>
  <si>
    <t>GB53513</t>
  </si>
  <si>
    <t>GB47259</t>
  </si>
  <si>
    <t>GB53825</t>
  </si>
  <si>
    <t>GB44918</t>
  </si>
  <si>
    <t>GB43192</t>
  </si>
  <si>
    <t>GB46898</t>
  </si>
  <si>
    <t>GB40779</t>
  </si>
  <si>
    <t>GB40816</t>
  </si>
  <si>
    <t>GB44008</t>
  </si>
  <si>
    <t>GB54588</t>
  </si>
  <si>
    <t>GB55786</t>
  </si>
  <si>
    <t>GB42931</t>
  </si>
  <si>
    <t>GB44597</t>
  </si>
  <si>
    <t>GB48072</t>
  </si>
  <si>
    <t>GB54089</t>
  </si>
  <si>
    <t>GB42933</t>
  </si>
  <si>
    <t>GB40877</t>
  </si>
  <si>
    <t>GB44731</t>
  </si>
  <si>
    <t>GB53665</t>
  </si>
  <si>
    <t>GB49047</t>
  </si>
  <si>
    <t>GB45978</t>
  </si>
  <si>
    <t>GB42479</t>
  </si>
  <si>
    <t>GB46263</t>
  </si>
  <si>
    <t>GB42809</t>
  </si>
  <si>
    <t>GB55831</t>
  </si>
  <si>
    <t>GB55830</t>
  </si>
  <si>
    <t>GB51930</t>
  </si>
  <si>
    <t>GB46926</t>
  </si>
  <si>
    <t>GB52244</t>
  </si>
  <si>
    <t>GB54395</t>
  </si>
  <si>
    <t>GB44331</t>
  </si>
  <si>
    <t>GB40881</t>
  </si>
  <si>
    <t>GB43388</t>
  </si>
  <si>
    <t>GB44780</t>
  </si>
  <si>
    <t>GB50978</t>
  </si>
  <si>
    <t>GB50872</t>
  </si>
  <si>
    <t>GB55459</t>
  </si>
  <si>
    <t>GB43420</t>
  </si>
  <si>
    <t>GB42561</t>
  </si>
  <si>
    <t>GB45714</t>
  </si>
  <si>
    <t>GB49423</t>
  </si>
  <si>
    <t>GB40603</t>
  </si>
  <si>
    <t>GB41002</t>
  </si>
  <si>
    <t>GB51224</t>
  </si>
  <si>
    <t>GB44383</t>
  </si>
  <si>
    <t>GB49248</t>
  </si>
  <si>
    <t>GB40417</t>
  </si>
  <si>
    <t>GB52008</t>
  </si>
  <si>
    <t>GB41686</t>
  </si>
  <si>
    <t>GB46026</t>
  </si>
  <si>
    <t>GB45126</t>
  </si>
  <si>
    <t>GB50635</t>
  </si>
  <si>
    <t>GB44905</t>
  </si>
  <si>
    <t>GB47748</t>
  </si>
  <si>
    <t>GB45211</t>
  </si>
  <si>
    <t>GB40619</t>
  </si>
  <si>
    <t>GB40618</t>
  </si>
  <si>
    <t>GB48216</t>
  </si>
  <si>
    <t>GB55598</t>
  </si>
  <si>
    <t>GB51214</t>
  </si>
  <si>
    <t>GB54269</t>
  </si>
  <si>
    <t>GB45758</t>
  </si>
  <si>
    <t>GB40232</t>
  </si>
  <si>
    <t>GB50555</t>
  </si>
  <si>
    <t>GB41413</t>
  </si>
  <si>
    <t>GB52120</t>
  </si>
  <si>
    <t>GB46339</t>
  </si>
  <si>
    <t>GB49959</t>
  </si>
  <si>
    <t>GB44609</t>
  </si>
  <si>
    <t>GB50177</t>
  </si>
  <si>
    <t>GB55302</t>
  </si>
  <si>
    <t>GB45421</t>
  </si>
  <si>
    <t>GB44366</t>
  </si>
  <si>
    <t>GB44072</t>
  </si>
  <si>
    <t>GB46420</t>
  </si>
  <si>
    <t>GB53920</t>
  </si>
  <si>
    <t>GB44035</t>
  </si>
  <si>
    <t>GB41242</t>
  </si>
  <si>
    <t>GB41177</t>
  </si>
  <si>
    <t>GB52684</t>
  </si>
  <si>
    <t>GB48574</t>
  </si>
  <si>
    <t>GB49471</t>
  </si>
  <si>
    <t>GB43742</t>
  </si>
  <si>
    <t>GB55856</t>
  </si>
  <si>
    <t>GB48215</t>
  </si>
  <si>
    <t>GB40718</t>
  </si>
  <si>
    <t>GB49242</t>
  </si>
  <si>
    <t>GB41159</t>
  </si>
  <si>
    <t>GB48169</t>
  </si>
  <si>
    <t>GB47570</t>
  </si>
  <si>
    <t>GB50226</t>
  </si>
  <si>
    <t>GB53794</t>
  </si>
  <si>
    <t>GB45378</t>
  </si>
  <si>
    <t>GB55395</t>
  </si>
  <si>
    <t>GB51666</t>
  </si>
  <si>
    <t>GB48698</t>
  </si>
  <si>
    <t>GB55355</t>
  </si>
  <si>
    <t>GB42466</t>
  </si>
  <si>
    <t>GB51740</t>
  </si>
  <si>
    <t>GB47823</t>
  </si>
  <si>
    <t>GB40707</t>
  </si>
  <si>
    <t>GB40708</t>
  </si>
  <si>
    <t>GB50107</t>
  </si>
  <si>
    <t>GB51722</t>
  </si>
  <si>
    <t>GB54673</t>
  </si>
  <si>
    <t>GB40977</t>
  </si>
  <si>
    <t>GB51736</t>
  </si>
  <si>
    <t>GB40416</t>
  </si>
  <si>
    <t>GB40967</t>
  </si>
  <si>
    <t>GB54300</t>
  </si>
  <si>
    <t>GB49364</t>
  </si>
  <si>
    <t>GB46655</t>
  </si>
  <si>
    <t>GB43393</t>
  </si>
  <si>
    <t>GB44906</t>
  </si>
  <si>
    <t>GB41979</t>
  </si>
  <si>
    <t>GB43555</t>
  </si>
  <si>
    <t>GB55847</t>
  </si>
  <si>
    <t>GB46581</t>
  </si>
  <si>
    <t>GB51664</t>
  </si>
  <si>
    <t>GB49585</t>
  </si>
  <si>
    <t>GB41231</t>
  </si>
  <si>
    <t>GB51290</t>
  </si>
  <si>
    <t>GB49629</t>
  </si>
  <si>
    <t>GB51867</t>
  </si>
  <si>
    <t>GB46121</t>
  </si>
  <si>
    <t>GB51113</t>
  </si>
  <si>
    <t>GB51002</t>
  </si>
  <si>
    <t>GB46705</t>
  </si>
  <si>
    <t>GB44291</t>
  </si>
  <si>
    <t>GB52530</t>
  </si>
  <si>
    <t>GB44890</t>
  </si>
  <si>
    <t>GB43470</t>
  </si>
  <si>
    <t>GB54579</t>
  </si>
  <si>
    <t>GB48956</t>
  </si>
  <si>
    <t>GB52283</t>
  </si>
  <si>
    <t>GB42692</t>
  </si>
  <si>
    <t>GB54054</t>
  </si>
  <si>
    <t>GB51369</t>
  </si>
  <si>
    <t>GB55397</t>
  </si>
  <si>
    <t>GB40978</t>
  </si>
  <si>
    <t>GB49544</t>
  </si>
  <si>
    <t>GB44104</t>
  </si>
  <si>
    <t>GB46031</t>
  </si>
  <si>
    <t>GB40887</t>
  </si>
  <si>
    <t>GB46732</t>
  </si>
  <si>
    <t>GB45354</t>
  </si>
  <si>
    <t>GB45415</t>
  </si>
  <si>
    <t>GB50662</t>
  </si>
  <si>
    <t>GB41942</t>
  </si>
  <si>
    <t>GB54680</t>
  </si>
  <si>
    <t>GB45172</t>
  </si>
  <si>
    <t>GB53865</t>
  </si>
  <si>
    <t>GB49955</t>
  </si>
  <si>
    <t>GB44061</t>
  </si>
  <si>
    <t>GB50067</t>
  </si>
  <si>
    <t>GB46707</t>
  </si>
  <si>
    <t>GB46520</t>
  </si>
  <si>
    <t>GB44136</t>
  </si>
  <si>
    <t>GB41795</t>
  </si>
  <si>
    <t>GB44028</t>
  </si>
  <si>
    <t>GB50846</t>
  </si>
  <si>
    <t>GB45829</t>
  </si>
  <si>
    <t>GB44976</t>
  </si>
  <si>
    <t>GB41801</t>
  </si>
  <si>
    <t>GB44773</t>
  </si>
  <si>
    <t>GB55579</t>
  </si>
  <si>
    <t>GB43770</t>
  </si>
  <si>
    <t>GB44651</t>
  </si>
  <si>
    <t>GB47934</t>
  </si>
  <si>
    <t>GB45511</t>
  </si>
  <si>
    <t>GB44495</t>
  </si>
  <si>
    <t>GB44787</t>
  </si>
  <si>
    <t>GB53249</t>
  </si>
  <si>
    <t>GB45509</t>
  </si>
  <si>
    <t>GB44402</t>
  </si>
  <si>
    <t>GB50805</t>
  </si>
  <si>
    <t>GB47602</t>
  </si>
  <si>
    <t>GB43874</t>
  </si>
  <si>
    <t>GB44585</t>
  </si>
  <si>
    <t>GB51597</t>
  </si>
  <si>
    <t>GB52349</t>
  </si>
  <si>
    <t>GB51760</t>
  </si>
  <si>
    <t>GB55202</t>
  </si>
  <si>
    <t>GB55203</t>
  </si>
  <si>
    <t>GB45951</t>
  </si>
  <si>
    <t>GB55201</t>
  </si>
  <si>
    <t>GB55216</t>
  </si>
  <si>
    <t>GB55729</t>
  </si>
  <si>
    <t>GB48794</t>
  </si>
  <si>
    <t>GB40454</t>
  </si>
  <si>
    <t>GB52165</t>
  </si>
  <si>
    <t>GB42155</t>
  </si>
  <si>
    <t>GB40399</t>
  </si>
  <si>
    <t>GB48465</t>
  </si>
  <si>
    <t>GB49638</t>
  </si>
  <si>
    <t>GB52211</t>
  </si>
  <si>
    <t>GB42525</t>
  </si>
  <si>
    <t>GB45824</t>
  </si>
  <si>
    <t>GB42382</t>
  </si>
  <si>
    <t>GB50078</t>
  </si>
  <si>
    <t>GB45925</t>
  </si>
  <si>
    <t>GB49658</t>
  </si>
  <si>
    <t>GB45690</t>
  </si>
  <si>
    <t>GB52251</t>
  </si>
  <si>
    <t>GB45868</t>
  </si>
  <si>
    <t>GB44113</t>
  </si>
  <si>
    <t>GB50135</t>
  </si>
  <si>
    <t>GB55929</t>
  </si>
  <si>
    <t>GB44414</t>
  </si>
  <si>
    <t>GB52435</t>
  </si>
  <si>
    <t>GB52316</t>
  </si>
  <si>
    <t>GB48684</t>
  </si>
  <si>
    <t>GB45527</t>
  </si>
  <si>
    <t>GB45062</t>
  </si>
  <si>
    <t>GB49536</t>
  </si>
  <si>
    <t>GB41821</t>
  </si>
  <si>
    <t>GB54774</t>
  </si>
  <si>
    <t>GB53974</t>
  </si>
  <si>
    <t>GB46437</t>
  </si>
  <si>
    <t>GB41639</t>
  </si>
  <si>
    <t>GB47151</t>
  </si>
  <si>
    <t>GB45838</t>
  </si>
  <si>
    <t>GB44396</t>
  </si>
  <si>
    <t>GB44083</t>
  </si>
  <si>
    <t>GB51978</t>
  </si>
  <si>
    <t>GB55139</t>
  </si>
  <si>
    <t>GB54538</t>
  </si>
  <si>
    <t>GB45459</t>
  </si>
  <si>
    <t>GB52121</t>
  </si>
  <si>
    <t>GB40395</t>
  </si>
  <si>
    <t>GB55426</t>
  </si>
  <si>
    <t>GB48450</t>
  </si>
  <si>
    <t>GB48811</t>
  </si>
  <si>
    <t>GB43855</t>
  </si>
  <si>
    <t>GB53340</t>
  </si>
  <si>
    <t>GB53777</t>
  </si>
  <si>
    <t>GB47925</t>
  </si>
  <si>
    <t>GB51700</t>
  </si>
  <si>
    <t>GB51580</t>
  </si>
  <si>
    <t>GB44889</t>
  </si>
  <si>
    <t>GB49129</t>
  </si>
  <si>
    <t>GB45836</t>
  </si>
  <si>
    <t>GB41909</t>
  </si>
  <si>
    <t>GB41183</t>
  </si>
  <si>
    <t>GB54363</t>
  </si>
  <si>
    <t>GB45674</t>
  </si>
  <si>
    <t>GB42866</t>
  </si>
  <si>
    <t>GB47233</t>
  </si>
  <si>
    <t>GB52239</t>
  </si>
  <si>
    <t>GB51191</t>
  </si>
  <si>
    <t>GB44883</t>
  </si>
  <si>
    <t>GB54789</t>
  </si>
  <si>
    <t>GB51799</t>
  </si>
  <si>
    <t>GB51587</t>
  </si>
  <si>
    <t>GB40134</t>
  </si>
  <si>
    <t>GB41300</t>
  </si>
  <si>
    <t>GB55240</t>
  </si>
  <si>
    <t>GB44119</t>
  </si>
  <si>
    <t>GB42932</t>
  </si>
  <si>
    <t>GB43825</t>
  </si>
  <si>
    <t>GB55959</t>
  </si>
  <si>
    <t>GB47435</t>
  </si>
  <si>
    <t>GB40222</t>
  </si>
  <si>
    <t>GB54958</t>
  </si>
  <si>
    <t>GB43857</t>
  </si>
  <si>
    <t>GB41603</t>
  </si>
  <si>
    <t>GB53859</t>
  </si>
  <si>
    <t>GB49570</t>
  </si>
  <si>
    <t>GB43217</t>
  </si>
  <si>
    <t>GB44187</t>
  </si>
  <si>
    <t>GB51189</t>
  </si>
  <si>
    <t>GB43161</t>
  </si>
  <si>
    <t>GB54623</t>
  </si>
  <si>
    <t>GB46904</t>
  </si>
  <si>
    <t>GB49799</t>
  </si>
  <si>
    <t>GB54890</t>
  </si>
  <si>
    <t>GB44173</t>
  </si>
  <si>
    <t>GB42716</t>
  </si>
  <si>
    <t>GB45937</t>
  </si>
  <si>
    <t>GB47098</t>
  </si>
  <si>
    <t>GB44661</t>
  </si>
  <si>
    <t>GB42164</t>
  </si>
  <si>
    <t>GB50064</t>
  </si>
  <si>
    <t>GB46140</t>
  </si>
  <si>
    <t>GB40439</t>
  </si>
  <si>
    <t>GB52513</t>
  </si>
  <si>
    <t>GB48337</t>
  </si>
  <si>
    <t>GB48098</t>
  </si>
  <si>
    <t>GB48999</t>
  </si>
  <si>
    <t>GB42190</t>
  </si>
  <si>
    <t>GB47575</t>
  </si>
  <si>
    <t>GB55715</t>
  </si>
  <si>
    <t>GB52704</t>
  </si>
  <si>
    <t>GB44900</t>
  </si>
  <si>
    <t>GB55475</t>
  </si>
  <si>
    <t>GB55224</t>
  </si>
  <si>
    <t>GB43095</t>
  </si>
  <si>
    <t>GB41727</t>
  </si>
  <si>
    <t>GB41343</t>
  </si>
  <si>
    <t>GB48469</t>
  </si>
  <si>
    <t>GB50750</t>
  </si>
  <si>
    <t>GB49040</t>
  </si>
  <si>
    <t>GB50741</t>
  </si>
  <si>
    <t>GB42671</t>
  </si>
  <si>
    <t>GB42000</t>
  </si>
  <si>
    <t>GB45727</t>
  </si>
  <si>
    <t>GB49042</t>
  </si>
  <si>
    <t>GB44743</t>
  </si>
  <si>
    <t>GB43638</t>
  </si>
  <si>
    <t>GB53191</t>
  </si>
  <si>
    <t>GB49096</t>
  </si>
  <si>
    <t>GB52907</t>
  </si>
  <si>
    <t>GB53849</t>
  </si>
  <si>
    <t>GB51755</t>
  </si>
  <si>
    <t>GB48813</t>
  </si>
  <si>
    <t>GB49843</t>
  </si>
  <si>
    <t>GB40795</t>
  </si>
  <si>
    <t>GB42862</t>
  </si>
  <si>
    <t>GB46567</t>
  </si>
  <si>
    <t>GB49943</t>
  </si>
  <si>
    <t>GB55977</t>
  </si>
  <si>
    <t>GB44152</t>
  </si>
  <si>
    <t>GB55091</t>
  </si>
  <si>
    <t>GB40491</t>
  </si>
  <si>
    <t>GB46431</t>
  </si>
  <si>
    <t>GB41874</t>
  </si>
  <si>
    <t>GB49037</t>
  </si>
  <si>
    <t>GB51257</t>
  </si>
  <si>
    <t>GB48750</t>
  </si>
  <si>
    <t>GB46429</t>
  </si>
  <si>
    <t>GB43798</t>
  </si>
  <si>
    <t>GB42837</t>
  </si>
  <si>
    <t>GB53606</t>
  </si>
  <si>
    <t>GB50344</t>
  </si>
  <si>
    <t>GB44828</t>
  </si>
  <si>
    <t>GB49928</t>
  </si>
  <si>
    <t>GB54716</t>
  </si>
  <si>
    <t>GB53402</t>
  </si>
  <si>
    <t>GB40014</t>
  </si>
  <si>
    <t>GB52912</t>
  </si>
  <si>
    <t>GB52743</t>
  </si>
  <si>
    <t>GB50373</t>
  </si>
  <si>
    <t>GB49038</t>
  </si>
  <si>
    <t>GB55348</t>
  </si>
  <si>
    <t>GB44207</t>
  </si>
  <si>
    <t>GB49029</t>
  </si>
  <si>
    <t>GB44653</t>
  </si>
  <si>
    <t>GB51904</t>
  </si>
  <si>
    <t>GB40388</t>
  </si>
  <si>
    <t>GB42261</t>
  </si>
  <si>
    <t>GB54835</t>
  </si>
  <si>
    <t>GB53286</t>
  </si>
  <si>
    <t>GB48795</t>
  </si>
  <si>
    <t>GB55389</t>
  </si>
  <si>
    <t>GB53672</t>
  </si>
  <si>
    <t>GB50097</t>
  </si>
  <si>
    <t>GB42999</t>
  </si>
  <si>
    <t>GB51806</t>
  </si>
  <si>
    <t>GB44690</t>
  </si>
  <si>
    <t>GB45623</t>
  </si>
  <si>
    <t>GB44757</t>
  </si>
  <si>
    <t>GB44913</t>
  </si>
  <si>
    <t>GB45724</t>
  </si>
  <si>
    <t>GB48301</t>
  </si>
  <si>
    <t>GB41746</t>
  </si>
  <si>
    <t>GB40363</t>
  </si>
  <si>
    <t>GB47470</t>
  </si>
  <si>
    <t>GB42142</t>
  </si>
  <si>
    <t>GB54742</t>
  </si>
  <si>
    <t>GB49525</t>
  </si>
  <si>
    <t>GB40012</t>
  </si>
  <si>
    <t>GB52981</t>
  </si>
  <si>
    <t>GB47061</t>
  </si>
  <si>
    <t>GB47460</t>
  </si>
  <si>
    <t>GB47844</t>
  </si>
  <si>
    <t>GB51333</t>
  </si>
  <si>
    <t>GB46642</t>
  </si>
  <si>
    <t>GB41681</t>
  </si>
  <si>
    <t>GB49033</t>
  </si>
  <si>
    <t>GB53962</t>
  </si>
  <si>
    <t>GB41373</t>
  </si>
  <si>
    <t>GB52472</t>
  </si>
  <si>
    <t>GB48238</t>
  </si>
  <si>
    <t>GB51526</t>
  </si>
  <si>
    <t>GB49428</t>
  </si>
  <si>
    <t>GB55646</t>
  </si>
  <si>
    <t>GB49853</t>
  </si>
  <si>
    <t>GB46725</t>
  </si>
  <si>
    <t>GB41521</t>
  </si>
  <si>
    <t>GB55775</t>
  </si>
  <si>
    <t>GB46398</t>
  </si>
  <si>
    <t>GB44927</t>
  </si>
  <si>
    <t>GB51582</t>
  </si>
  <si>
    <t>GB48840</t>
  </si>
  <si>
    <t>GB45810</t>
  </si>
  <si>
    <t>GB55411</t>
  </si>
  <si>
    <t>GB49515</t>
  </si>
  <si>
    <t>GB44263</t>
  </si>
  <si>
    <t>GB51937</t>
  </si>
  <si>
    <t>GB45281</t>
  </si>
  <si>
    <t>GB43888</t>
  </si>
  <si>
    <t>GB55077</t>
  </si>
  <si>
    <t>GB49921</t>
  </si>
  <si>
    <t>GB50780</t>
  </si>
  <si>
    <t>GB42762</t>
  </si>
  <si>
    <t>GB52082</t>
  </si>
  <si>
    <t>GB51278</t>
  </si>
  <si>
    <t>GB45400</t>
  </si>
  <si>
    <t>GB41668</t>
  </si>
  <si>
    <t>GB49305</t>
  </si>
  <si>
    <t>GB44043</t>
  </si>
  <si>
    <t>GB54239</t>
  </si>
  <si>
    <t>GB44085</t>
  </si>
  <si>
    <t>GB45009</t>
  </si>
  <si>
    <t>GB40751</t>
  </si>
  <si>
    <t>GB42096</t>
  </si>
  <si>
    <t>GB42543</t>
  </si>
  <si>
    <t>GB51148</t>
  </si>
  <si>
    <t>GB50874</t>
  </si>
  <si>
    <t>GB53328</t>
  </si>
  <si>
    <t>GB44197</t>
  </si>
  <si>
    <t>GB55846</t>
  </si>
  <si>
    <t>GB45733</t>
  </si>
  <si>
    <t>GB44944</t>
  </si>
  <si>
    <t>GB49896</t>
  </si>
  <si>
    <t>GB43441</t>
  </si>
  <si>
    <t>GB40274</t>
  </si>
  <si>
    <t>GB55888</t>
  </si>
  <si>
    <t>GB45101</t>
  </si>
  <si>
    <t>GB48375</t>
  </si>
  <si>
    <t>GB42066</t>
  </si>
  <si>
    <t>GB44709</t>
  </si>
  <si>
    <t>GB46689</t>
  </si>
  <si>
    <t>GB45395</t>
  </si>
  <si>
    <t>GB47488</t>
  </si>
  <si>
    <t>GB54193</t>
  </si>
  <si>
    <t>GB52691</t>
  </si>
  <si>
    <t>GB51349</t>
  </si>
  <si>
    <t>GB45830</t>
  </si>
  <si>
    <t>GB42593</t>
  </si>
  <si>
    <t>GB52457</t>
  </si>
  <si>
    <t>GB42645</t>
  </si>
  <si>
    <t>GB50137</t>
  </si>
  <si>
    <t>GB47112</t>
  </si>
  <si>
    <t>GB45530</t>
  </si>
  <si>
    <t>GB46877</t>
  </si>
  <si>
    <t>GB44262</t>
  </si>
  <si>
    <t>GB43889</t>
  </si>
  <si>
    <t>GB51303</t>
  </si>
  <si>
    <t>GB47249</t>
  </si>
  <si>
    <t>GB43906</t>
  </si>
  <si>
    <t>GB46019</t>
  </si>
  <si>
    <t>GB51080</t>
  </si>
  <si>
    <t>GB43220</t>
  </si>
  <si>
    <t>GB46271</t>
  </si>
  <si>
    <t>GB52426</t>
  </si>
  <si>
    <t>GB43119</t>
  </si>
  <si>
    <t>GB52421</t>
  </si>
  <si>
    <t>GB53628</t>
  </si>
  <si>
    <t>GB48086</t>
  </si>
  <si>
    <t>GB49996</t>
  </si>
  <si>
    <t>GB43103</t>
  </si>
  <si>
    <t>GB41232</t>
  </si>
  <si>
    <t>GB55160</t>
  </si>
  <si>
    <t>GB53937</t>
  </si>
  <si>
    <t>GB52737</t>
  </si>
  <si>
    <t>GB40808</t>
  </si>
  <si>
    <t>GB50257</t>
  </si>
  <si>
    <t>GB44968</t>
  </si>
  <si>
    <t>GB44216</t>
  </si>
  <si>
    <t>GB49975</t>
  </si>
  <si>
    <t>GB41068</t>
  </si>
  <si>
    <t>GB50815</t>
  </si>
  <si>
    <t>GB50928</t>
  </si>
  <si>
    <t>GB45419</t>
  </si>
  <si>
    <t>GB48259</t>
  </si>
  <si>
    <t>GB45635</t>
  </si>
  <si>
    <t>GB53186</t>
  </si>
  <si>
    <t>GB55477</t>
  </si>
  <si>
    <t>GB50558</t>
  </si>
  <si>
    <t>GB54344</t>
  </si>
  <si>
    <t>GB47552</t>
  </si>
  <si>
    <t>GB55595</t>
  </si>
  <si>
    <t>GB55932</t>
  </si>
  <si>
    <t>GB50355</t>
  </si>
  <si>
    <t>GB53256</t>
  </si>
  <si>
    <t>GB56016</t>
  </si>
  <si>
    <t>GB55062</t>
  </si>
  <si>
    <t>GB54691</t>
  </si>
  <si>
    <t>GB50920</t>
  </si>
  <si>
    <t>GB45886</t>
  </si>
  <si>
    <t>GB44165</t>
  </si>
  <si>
    <t>GB45740</t>
  </si>
  <si>
    <t>GB50870</t>
  </si>
  <si>
    <t>GB50600</t>
  </si>
  <si>
    <t>GB53201</t>
  </si>
  <si>
    <t>GB40267</t>
  </si>
  <si>
    <t>GB46986</t>
  </si>
  <si>
    <t>GB51342</t>
  </si>
  <si>
    <t>GB40535</t>
  </si>
  <si>
    <t>GB53770</t>
  </si>
  <si>
    <t>GB50746</t>
  </si>
  <si>
    <t>GB48201</t>
  </si>
  <si>
    <t>GB46748</t>
  </si>
  <si>
    <t>GB51537</t>
  </si>
  <si>
    <t>GB46395</t>
  </si>
  <si>
    <t>GB41359</t>
  </si>
  <si>
    <t>GB43537</t>
  </si>
  <si>
    <t>GB51539</t>
  </si>
  <si>
    <t>GB48405</t>
  </si>
  <si>
    <t>GB45264</t>
  </si>
  <si>
    <t>GB41770</t>
  </si>
  <si>
    <t>GB48293</t>
  </si>
  <si>
    <t>GB42723</t>
  </si>
  <si>
    <t>GB50167</t>
  </si>
  <si>
    <t>GB51118</t>
  </si>
  <si>
    <t>GB49789</t>
  </si>
  <si>
    <t>GB53518</t>
  </si>
  <si>
    <t>GB41711</t>
  </si>
  <si>
    <t>GB45866</t>
  </si>
  <si>
    <t>GB44449</t>
  </si>
  <si>
    <t>GB51624</t>
  </si>
  <si>
    <t>GB49948</t>
  </si>
  <si>
    <t>GB54808</t>
  </si>
  <si>
    <t>GB51484</t>
  </si>
  <si>
    <t>GB46330</t>
  </si>
  <si>
    <t>GB50425</t>
  </si>
  <si>
    <t>GB48849</t>
  </si>
  <si>
    <t>GB55516</t>
  </si>
  <si>
    <t>GB50535</t>
  </si>
  <si>
    <t>GB48171</t>
  </si>
  <si>
    <t>GB48026</t>
  </si>
  <si>
    <t>GB55299</t>
  </si>
  <si>
    <t>GB40109</t>
  </si>
  <si>
    <t>GB52648</t>
  </si>
  <si>
    <t>GB53661</t>
  </si>
  <si>
    <t>GB49298</t>
  </si>
  <si>
    <t>GB49702</t>
  </si>
  <si>
    <t>GB45743</t>
  </si>
  <si>
    <t>GB51738</t>
  </si>
  <si>
    <t>GB46876</t>
  </si>
  <si>
    <t>GB55198</t>
  </si>
  <si>
    <t>GB41423</t>
  </si>
  <si>
    <t>GB41900</t>
  </si>
  <si>
    <t>GB44897</t>
  </si>
  <si>
    <t>GB41755</t>
  </si>
  <si>
    <t>GB41293</t>
  </si>
  <si>
    <t>GB44556</t>
  </si>
  <si>
    <t>GB49613</t>
  </si>
  <si>
    <t>GB49582</t>
  </si>
  <si>
    <t>GB42770</t>
  </si>
  <si>
    <t>GB51134</t>
  </si>
  <si>
    <t>GB47829</t>
  </si>
  <si>
    <t>GB53915</t>
  </si>
  <si>
    <t>GB44671</t>
  </si>
  <si>
    <t>GB49734</t>
  </si>
  <si>
    <t>GB45368</t>
  </si>
  <si>
    <t>GB51381</t>
  </si>
  <si>
    <t>GB45982</t>
  </si>
  <si>
    <t>GB48074</t>
  </si>
  <si>
    <t>GB45102</t>
  </si>
  <si>
    <t>GB43213</t>
  </si>
  <si>
    <t>GB54136</t>
  </si>
  <si>
    <t>GB42850</t>
  </si>
  <si>
    <t>GB42644</t>
  </si>
  <si>
    <t>GB47845</t>
  </si>
  <si>
    <t>GB43275</t>
  </si>
  <si>
    <t>GB50159</t>
  </si>
  <si>
    <t>GB43416</t>
  </si>
  <si>
    <t>GB53053</t>
  </si>
  <si>
    <t>GB40923</t>
  </si>
  <si>
    <t>GB53427</t>
  </si>
  <si>
    <t>GB53055</t>
  </si>
  <si>
    <t>GB53428</t>
  </si>
  <si>
    <t>GB44798</t>
  </si>
  <si>
    <t>GB52596</t>
  </si>
  <si>
    <t>GB55306</t>
  </si>
  <si>
    <t>GB49330</t>
  </si>
  <si>
    <t>GB53310</t>
  </si>
  <si>
    <t>GB51672</t>
  </si>
  <si>
    <t>GB55094</t>
  </si>
  <si>
    <t>GB52785</t>
  </si>
  <si>
    <t>GB45555</t>
  </si>
  <si>
    <t>GB47236</t>
  </si>
  <si>
    <t>GB43365</t>
  </si>
  <si>
    <t>GB55855</t>
  </si>
  <si>
    <t>GB50228</t>
  </si>
  <si>
    <t>GB49559</t>
  </si>
  <si>
    <t>GB43497</t>
  </si>
  <si>
    <t>GB46146</t>
  </si>
  <si>
    <t>GB54314</t>
  </si>
  <si>
    <t>GB40342</t>
  </si>
  <si>
    <t>GB53580</t>
  </si>
  <si>
    <t>GB55146</t>
  </si>
  <si>
    <t>GB43263</t>
  </si>
  <si>
    <t>GB44974</t>
  </si>
  <si>
    <t>GB52849</t>
  </si>
  <si>
    <t>GB53148</t>
  </si>
  <si>
    <t>GB49230</t>
  </si>
  <si>
    <t>GB44899</t>
  </si>
  <si>
    <t>GB40440</t>
  </si>
  <si>
    <t>GB55755</t>
  </si>
  <si>
    <t>GB45500</t>
  </si>
  <si>
    <t>GB45501</t>
  </si>
  <si>
    <t>GB51354</t>
  </si>
  <si>
    <t>GB48487</t>
  </si>
  <si>
    <t>GB47102</t>
  </si>
  <si>
    <t>GB46893</t>
  </si>
  <si>
    <t>GB50207</t>
  </si>
  <si>
    <t>GB53166</t>
  </si>
  <si>
    <t>GB45441</t>
  </si>
  <si>
    <t>GB45376</t>
  </si>
  <si>
    <t>GB46422</t>
  </si>
  <si>
    <t>GB41347</t>
  </si>
  <si>
    <t>GB54255</t>
  </si>
  <si>
    <t>GB47308</t>
  </si>
  <si>
    <t>GB40478</t>
  </si>
  <si>
    <t>GB47788</t>
  </si>
  <si>
    <t>GB55778</t>
  </si>
  <si>
    <t>GB52560</t>
  </si>
  <si>
    <t>GB49365</t>
  </si>
  <si>
    <t>GB53685</t>
  </si>
  <si>
    <t>GB54252</t>
  </si>
  <si>
    <t>GB49514</t>
  </si>
  <si>
    <t>GB41239</t>
  </si>
  <si>
    <t>GB41211</t>
  </si>
  <si>
    <t>GB55020</t>
  </si>
  <si>
    <t>GB46270</t>
  </si>
  <si>
    <t>GB44419</t>
  </si>
  <si>
    <t>GB45275</t>
  </si>
  <si>
    <t>GB42921</t>
  </si>
  <si>
    <t>GB41781</t>
  </si>
  <si>
    <t>GB47458</t>
  </si>
  <si>
    <t>GB49313</t>
  </si>
  <si>
    <t>GB45408</t>
  </si>
  <si>
    <t>GB47346</t>
  </si>
  <si>
    <t>GB41135</t>
  </si>
  <si>
    <t>GB48509</t>
  </si>
  <si>
    <t>GB48881</t>
  </si>
  <si>
    <t>GB51045</t>
  </si>
  <si>
    <t>GB53084</t>
  </si>
  <si>
    <t>GB48254</t>
  </si>
  <si>
    <t>GB42401</t>
  </si>
  <si>
    <t>GB45120</t>
  </si>
  <si>
    <t>GB49511</t>
  </si>
  <si>
    <t>GB42751</t>
  </si>
  <si>
    <t>GB43229</t>
  </si>
  <si>
    <t>GB45071</t>
  </si>
  <si>
    <t>GB46792</t>
  </si>
  <si>
    <t>GB51219</t>
  </si>
  <si>
    <t>GB55751</t>
  </si>
  <si>
    <t>GB40473</t>
  </si>
  <si>
    <t>GB50921</t>
  </si>
  <si>
    <t>GB49773</t>
  </si>
  <si>
    <t>GB54158</t>
  </si>
  <si>
    <t>GB54432</t>
  </si>
  <si>
    <t>GB50095</t>
  </si>
  <si>
    <t>GB49046</t>
  </si>
  <si>
    <t>GB45375</t>
  </si>
  <si>
    <t>GB41146</t>
  </si>
  <si>
    <t>GB52079</t>
  </si>
  <si>
    <t>GB43301</t>
  </si>
  <si>
    <t>GB51503</t>
  </si>
  <si>
    <t>GB52220</t>
  </si>
  <si>
    <t>GB54912</t>
  </si>
  <si>
    <t>GB49522</t>
  </si>
  <si>
    <t>GB40316</t>
  </si>
  <si>
    <t>GB42968</t>
  </si>
  <si>
    <t>GB44762</t>
  </si>
  <si>
    <t>GB48326</t>
  </si>
  <si>
    <t>GB50018</t>
  </si>
  <si>
    <t>GB48604</t>
  </si>
  <si>
    <t>GB52929</t>
  </si>
  <si>
    <t>GB41314</t>
  </si>
  <si>
    <t>GB50704</t>
  </si>
  <si>
    <t>GB43676</t>
  </si>
  <si>
    <t>GB48031</t>
  </si>
  <si>
    <t>GB47839</t>
  </si>
  <si>
    <t>GB52198</t>
  </si>
  <si>
    <t>GB54841</t>
  </si>
  <si>
    <t>GB45367</t>
  </si>
  <si>
    <t>GB49528</t>
  </si>
  <si>
    <t>GB53944</t>
  </si>
  <si>
    <t>GB53690</t>
  </si>
  <si>
    <t>GB49651</t>
  </si>
  <si>
    <t>GB40452</t>
  </si>
  <si>
    <t>GB45151</t>
  </si>
  <si>
    <t>GB51619</t>
  </si>
  <si>
    <t>GB47039</t>
  </si>
  <si>
    <t>GB40251</t>
  </si>
  <si>
    <t>GB44091</t>
  </si>
  <si>
    <t>GB54194</t>
  </si>
  <si>
    <t>GB42052</t>
  </si>
  <si>
    <t>GB51701</t>
  </si>
  <si>
    <t>GB51615</t>
  </si>
  <si>
    <t>GB55535</t>
  </si>
  <si>
    <t>GB46262</t>
  </si>
  <si>
    <t>GB45852</t>
  </si>
  <si>
    <t>GB55572</t>
  </si>
  <si>
    <t>GB43730</t>
  </si>
  <si>
    <t>GB54537</t>
  </si>
  <si>
    <t>GB45649</t>
  </si>
  <si>
    <t>GB50132</t>
  </si>
  <si>
    <t>GB50532</t>
  </si>
  <si>
    <t>GB51622</t>
  </si>
  <si>
    <t>GB43707</t>
  </si>
  <si>
    <t>GB53676</t>
  </si>
  <si>
    <t>GB44340</t>
  </si>
  <si>
    <t>GB55250</t>
  </si>
  <si>
    <t>GB45843</t>
  </si>
  <si>
    <t>GB40861</t>
  </si>
  <si>
    <t>GB46487</t>
  </si>
  <si>
    <t>GB55904</t>
  </si>
  <si>
    <t>GB53604</t>
  </si>
  <si>
    <t>GB40028</t>
  </si>
  <si>
    <t>GB52982</t>
  </si>
  <si>
    <t>GB48625</t>
  </si>
  <si>
    <t>GB55105</t>
  </si>
  <si>
    <t>GB51483</t>
  </si>
  <si>
    <t>GB40604</t>
  </si>
  <si>
    <t>GB45218</t>
  </si>
  <si>
    <t>GB55542</t>
  </si>
  <si>
    <t>GB54493</t>
  </si>
  <si>
    <t>GB45755</t>
  </si>
  <si>
    <t>GB43076</t>
  </si>
  <si>
    <t>GB54264</t>
  </si>
  <si>
    <t>GB45566</t>
  </si>
  <si>
    <t>GB43141</t>
  </si>
  <si>
    <t>GB44418</t>
  </si>
  <si>
    <t>GB55514</t>
  </si>
  <si>
    <t>GB53614</t>
  </si>
  <si>
    <t>GB49111</t>
  </si>
  <si>
    <t>GB55247</t>
  </si>
  <si>
    <t>GB41424</t>
  </si>
  <si>
    <t>GB48892</t>
  </si>
  <si>
    <t>GB47428</t>
  </si>
  <si>
    <t>GB45884</t>
  </si>
  <si>
    <t>GB42874</t>
  </si>
  <si>
    <t>GB49438</t>
  </si>
  <si>
    <t>GB40611</t>
  </si>
  <si>
    <t>GB48972</t>
  </si>
  <si>
    <t>GB44259</t>
  </si>
  <si>
    <t>GB54798</t>
  </si>
  <si>
    <t>GB51762</t>
  </si>
  <si>
    <t>GB55849</t>
  </si>
  <si>
    <t>GB49246</t>
  </si>
  <si>
    <t>GB45437</t>
  </si>
  <si>
    <t>GB41672</t>
  </si>
  <si>
    <t>GB44842</t>
  </si>
  <si>
    <t>GB46672</t>
  </si>
  <si>
    <t>GB44180</t>
  </si>
  <si>
    <t>GB52106</t>
  </si>
  <si>
    <t>GB46536</t>
  </si>
  <si>
    <t>GB47305</t>
  </si>
  <si>
    <t>GB46376</t>
  </si>
  <si>
    <t>GB43261</t>
  </si>
  <si>
    <t>GB53582</t>
  </si>
  <si>
    <t>GB45812</t>
  </si>
  <si>
    <t>GB55618</t>
  </si>
  <si>
    <t>GB52796</t>
  </si>
  <si>
    <t>GB49539</t>
  </si>
  <si>
    <t>GB43459</t>
  </si>
  <si>
    <t>GB41439</t>
  </si>
  <si>
    <t>GB42058</t>
  </si>
  <si>
    <t>GB49013</t>
  </si>
  <si>
    <t>GB51062</t>
  </si>
  <si>
    <t>GB48241</t>
  </si>
  <si>
    <t>GB41154</t>
  </si>
  <si>
    <t>GB48300</t>
  </si>
  <si>
    <t>GB50175</t>
  </si>
  <si>
    <t>GB53246</t>
  </si>
  <si>
    <t>GB47918</t>
  </si>
  <si>
    <t>GB40745</t>
  </si>
  <si>
    <t>GB46914</t>
  </si>
  <si>
    <t>GB45145</t>
  </si>
  <si>
    <t>GB42306</t>
  </si>
  <si>
    <t>GB45152</t>
  </si>
  <si>
    <t>GB43809</t>
  </si>
  <si>
    <t>GB55440</t>
  </si>
  <si>
    <t>GB44131</t>
  </si>
  <si>
    <t>GB54287</t>
  </si>
  <si>
    <t>GB40983</t>
  </si>
  <si>
    <t>GB43444</t>
  </si>
  <si>
    <t>GB55931</t>
  </si>
  <si>
    <t>GB53089</t>
  </si>
  <si>
    <t>GB51955</t>
  </si>
  <si>
    <t>GB53607</t>
  </si>
  <si>
    <t>GB50190</t>
  </si>
  <si>
    <t>GB45547</t>
  </si>
  <si>
    <t>GB42222</t>
  </si>
  <si>
    <t>GB45305</t>
  </si>
  <si>
    <t>GB40823</t>
  </si>
  <si>
    <t>GB54355</t>
  </si>
  <si>
    <t>GB49028</t>
  </si>
  <si>
    <t>GB41640</t>
  </si>
  <si>
    <t>GB49527</t>
  </si>
  <si>
    <t>no mite</t>
  </si>
  <si>
    <t>Pparameters to be used for filtering data</t>
  </si>
  <si>
    <t>correction for ties</t>
  </si>
  <si>
    <t>corrected ranks</t>
  </si>
  <si>
    <t>group1</t>
  </si>
  <si>
    <t>group2</t>
  </si>
  <si>
    <t>Apis mellifera putative immune related genes extended list</t>
  </si>
  <si>
    <t>ranks</t>
  </si>
  <si>
    <t>significance</t>
  </si>
  <si>
    <t>sample code</t>
  </si>
  <si>
    <t>name</t>
  </si>
  <si>
    <t>ID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</si>
  <si>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</si>
  <si>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</si>
  <si>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</si>
  <si>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</si>
  <si>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</si>
  <si>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</si>
  <si>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</si>
  <si>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</si>
  <si>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</si>
  <si>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</si>
  <si>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</si>
  <si>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</si>
  <si>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</si>
  <si>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</si>
  <si>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</si>
  <si>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 xml:space="preserve"> PREDICTED: Apis mellifera uncharacterized LOC102653755 (LOC102653755), transcript variant X2, mRNA</t>
  </si>
  <si>
    <t>GB40001</t>
  </si>
  <si>
    <t>GB40002</t>
  </si>
  <si>
    <t>GB40003</t>
  </si>
  <si>
    <t>GB40004</t>
  </si>
  <si>
    <t>GB40005</t>
  </si>
  <si>
    <t xml:space="preserve"> PREDICTED: Apis mellifera nesprin-1-like (LOC551356), mRNA</t>
  </si>
  <si>
    <t>GB40006</t>
  </si>
  <si>
    <t>GB40008</t>
  </si>
  <si>
    <t>GB40009</t>
  </si>
  <si>
    <t xml:space="preserve"> PREDICTED: Apis mellifera uncharacterized LOC551319 (LOC551319), transcript variant X2, mRNA</t>
  </si>
  <si>
    <t xml:space="preserve"> PREDICTED: Apis mellifera uncharacterized LOC102655530 (LOC102655530), mRNA</t>
  </si>
  <si>
    <t>GB40011</t>
  </si>
  <si>
    <t xml:space="preserve"> PREDICTED: Apis mellifera fuseless (fusl), transcript variant 2, mRNA</t>
  </si>
  <si>
    <t xml:space="preserve"> PREDICTED: Apis mellifera acylphosphatase-2-like (LOC724904), transcript variant X1, mRNA</t>
  </si>
  <si>
    <t xml:space="preserve"> PREDICTED: Apis mellifera exportin-1 (emb), transcript variant X3, mRNA</t>
  </si>
  <si>
    <t xml:space="preserve"> PREDICTED: Apis mellifera stAR-related lipid transfer protein 3-like (LOC551111), transcript variant X1, mRNA</t>
  </si>
  <si>
    <t xml:space="preserve"> PREDICTED: Apis mellifera diacylglycerol kinase 1 (Dgk), transcript variant X1, mRNA</t>
  </si>
  <si>
    <t xml:space="preserve"> PREDICTED: Apis mellifera enhancer of mRNA-decapping protein 4 homolog (Ge-1), mRNA</t>
  </si>
  <si>
    <t xml:space="preserve"> PREDICTED: Apis mellifera probable small nuclear ribonucleoprotein Sm D2-like (LOC414039), transcript variant 1, mRNA</t>
  </si>
  <si>
    <t>GB40018</t>
  </si>
  <si>
    <t xml:space="preserve"> PREDICTED: Apis mellifera galactose-1-phosphate uridylyltransferase (LOC724540), mRNA</t>
  </si>
  <si>
    <t>GB40019</t>
  </si>
  <si>
    <t xml:space="preserve"> PREDICTED: Apis mellifera Rab39 protein (Rab39), transcript variant X1, mRNA</t>
  </si>
  <si>
    <t xml:space="preserve"> PREDICTED: Apis mellifera uncharacterized LOC725387 (LOC725387), mRNA</t>
  </si>
  <si>
    <t xml:space="preserve"> PREDICTED: Apis mellifera aminoglycoside phosphotransferase domain-containing protein 1-like (LOC725458), transcript variant X3, mRNA</t>
  </si>
  <si>
    <t>GB40023</t>
  </si>
  <si>
    <t>GB40024</t>
  </si>
  <si>
    <t xml:space="preserve"> PREDICTED: Apis mellifera ADAMTS-like protein 1-like (LOC410696), mRNA</t>
  </si>
  <si>
    <t>GB40025</t>
  </si>
  <si>
    <t>GB40026</t>
  </si>
  <si>
    <t xml:space="preserve"> PREDICTED: Apis mellifera DNA mismatch repair protein spellchecker 1 (spel1), mRNA</t>
  </si>
  <si>
    <t xml:space="preserve"> PREDICTED: Apis mellifera uncharacterized LOC100578186 (LOC100578186), partial mRNA</t>
  </si>
  <si>
    <t xml:space="preserve"> PREDICTED: Apis mellifera adenylyltransferase and sulfurtransferase MOCS3 (LOC724496), mRNA</t>
  </si>
  <si>
    <t xml:space="preserve"> PREDICTED: Apis mellifera proteasome subunit alpha type-6-like (LOC100578243), mRNA</t>
  </si>
  <si>
    <t xml:space="preserve"> PREDICTED: Apis mellifera rRNA-processing protein UTP23 homolog (LOC550996), mRNA</t>
  </si>
  <si>
    <t xml:space="preserve"> PREDICTED: Apis mellifera rab3 GTPase-activating protein non-catalytic subunit-like (LOC100578281), mRNA</t>
  </si>
  <si>
    <t>GB40034</t>
  </si>
  <si>
    <t>GB40035</t>
  </si>
  <si>
    <t xml:space="preserve"> PREDICTED: Apis mellifera uncharacterized LOC102655871 (LOC102655871), mRNA</t>
  </si>
  <si>
    <t>GB40036</t>
  </si>
  <si>
    <t xml:space="preserve"> PREDICTED: Apis mellifera kinesin-like protein unc-104-like (LOC727484), mRNA</t>
  </si>
  <si>
    <t>GB40037</t>
  </si>
  <si>
    <t xml:space="preserve"> PREDICTED: Apis mellifera bumetanide-sensitive sodium-(potassium)-chloride cotransporter-like (LOC552136), mRNA</t>
  </si>
  <si>
    <t>GB40038</t>
  </si>
  <si>
    <t>GB40039</t>
  </si>
  <si>
    <t xml:space="preserve"> PREDICTED: Apis mellifera uncharacterized LOC102656364 (LOC102656364), partial mRNA</t>
  </si>
  <si>
    <t>GB40040</t>
  </si>
  <si>
    <t>GB40041</t>
  </si>
  <si>
    <t>GB40042</t>
  </si>
  <si>
    <t>GB40043</t>
  </si>
  <si>
    <t>GB40044</t>
  </si>
  <si>
    <t xml:space="preserve"> PREDICTED: Apis mellifera homoserine O-acetyltransferase-like (LOC102654407), partial mRNA</t>
  </si>
  <si>
    <t>GB40045</t>
  </si>
  <si>
    <t xml:space="preserve"> PREDICTED: Apis mellifera mitochondrial Rho (Miro), transcript variant X1, mRNA</t>
  </si>
  <si>
    <t>GB40046</t>
  </si>
  <si>
    <t xml:space="preserve"> PREDICTED: Apis mellifera protein maelstrom 2-like (LOC100576828), transcript variant X1, mRNA</t>
  </si>
  <si>
    <t>GB40048</t>
  </si>
  <si>
    <t>GB40049</t>
  </si>
  <si>
    <t>GB40050</t>
  </si>
  <si>
    <t>GB40051</t>
  </si>
  <si>
    <t>GB40052</t>
  </si>
  <si>
    <t xml:space="preserve"> PREDICTED: Apis mellifera gastrin-releasing peptide receptor-like (LOC413550), mRNA</t>
  </si>
  <si>
    <t>GB40054</t>
  </si>
  <si>
    <t xml:space="preserve"> PREDICTED: Apis mellifera immediate early response 3-interacting protein 1-like (LOC724829), transcript variant X1, mRNA</t>
  </si>
  <si>
    <t>GB40056</t>
  </si>
  <si>
    <t xml:space="preserve"> PREDICTED: Apis mellifera heterogeneous nuclear ribonucleoprotein 27C-like (LOC409961), transcript variant X1, mRNA</t>
  </si>
  <si>
    <t>GB40058</t>
  </si>
  <si>
    <t xml:space="preserve"> PREDICTED: Apis mellifera ankyrin repeat and death domain-containing protein 1A-like (LOC100576924), transcript variant X1, mRNA</t>
  </si>
  <si>
    <t>GB40059</t>
  </si>
  <si>
    <t xml:space="preserve"> PREDICTED: Apis mellifera neuroendocrine convertase 1-like (LOC410438), mRNA</t>
  </si>
  <si>
    <t>GB40060</t>
  </si>
  <si>
    <t xml:space="preserve"> PREDICTED: Apis mellifera lachesin-like (LOC410439), transcript variant X2, mRNA</t>
  </si>
  <si>
    <t xml:space="preserve"> PREDICTED: Apis mellifera uncharacterized LOC410442 (LOC410442), transcript variant X4, mRNA</t>
  </si>
  <si>
    <t xml:space="preserve"> PREDICTED: Apis mellifera protein tyrosine phosphatase domain-containing protein 1-like (LOC102655054), transcript variant X2, mRNA</t>
  </si>
  <si>
    <t>GB40064</t>
  </si>
  <si>
    <t xml:space="preserve"> PREDICTED: Apis mellifera uncharacterized LOC102655027 (LOC102655027), ncRNA</t>
  </si>
  <si>
    <t>GB40065</t>
  </si>
  <si>
    <t>GB40066</t>
  </si>
  <si>
    <t xml:space="preserve"> PREDICTED: Apis mellifera receptor interacting protein kinase 5 (Ripk5), transcript variant X4, misc_RNA</t>
  </si>
  <si>
    <t xml:space="preserve"> PREDICTED: Apis mellifera hemicentin-2-like (LOC725619), mRNA</t>
  </si>
  <si>
    <t xml:space="preserve"> PREDICTED: Apis mellifera transmembrane protein 45B-like (LOC725753), mRNA</t>
  </si>
  <si>
    <t xml:space="preserve"> PREDICTED: Apis mellifera MPN domain-containing protein CG4751 ortholog (LOC410446), mRNA</t>
  </si>
  <si>
    <t xml:space="preserve"> PREDICTED: Apis mellifera cysteine desulfurase-like protein (LOC410039), transcript variant X3, mRNA</t>
  </si>
  <si>
    <t xml:space="preserve"> PREDICTED: Apis mellifera COP9 signalosome complex subunit 8-like (LOC408424), mRNA</t>
  </si>
  <si>
    <t xml:space="preserve"> PREDICTED: Apis mellifera hormone receptor-like in 38 (Hr38), transcript variant X1, mRNA</t>
  </si>
  <si>
    <t xml:space="preserve"> PREDICTED: Apis mellifera karyopherin (importin) beta 1 (KPNB1), transcript variant X1, mRNA</t>
  </si>
  <si>
    <t xml:space="preserve"> PREDICTED: Apis mellifera organic cation transporter 1-like (LOC410448), transcript variant X2, mRNA</t>
  </si>
  <si>
    <t xml:space="preserve"> PREDICTED: Apis mellifera probable 4-coumarate--CoA ligase 3-like (LOC726040), transcript variant X1, mRNA</t>
  </si>
  <si>
    <t>GB40078</t>
  </si>
  <si>
    <t xml:space="preserve"> PREDICTED: Apis mellifera uncharacterized LOC100578957 (LOC100578957), mRNA</t>
  </si>
  <si>
    <t>GB40079</t>
  </si>
  <si>
    <t>GB40080</t>
  </si>
  <si>
    <t>GB40081</t>
  </si>
  <si>
    <t>GB40082</t>
  </si>
  <si>
    <t xml:space="preserve"> PREDICTED: Apis mellifera palmitoyl-protein thioesterase 2 (Ppt2), transcript variant 2, mRNA</t>
  </si>
  <si>
    <t xml:space="preserve"> PREDICTED: Apis mellifera DNA ligase 1-like (LOC102656433), mRNA</t>
  </si>
  <si>
    <t>GB40084</t>
  </si>
  <si>
    <t xml:space="preserve"> PREDICTED: Apis mellifera carboxypeptidase B-like (LOC410452), mRNA</t>
  </si>
  <si>
    <t xml:space="preserve"> PREDICTED: Apis mellifera putative sodium-dependent multivitamin transporter-like (LOC410454), mRNA</t>
  </si>
  <si>
    <t xml:space="preserve"> PREDICTED: Apis mellifera Ca2+-channel-protein-beta-subunit (Ca-beta), transcript variant X2, mRNA</t>
  </si>
  <si>
    <t>GB40087</t>
  </si>
  <si>
    <t>GB40088</t>
  </si>
  <si>
    <t xml:space="preserve"> PREDICTED: Apis mellifera Ca2+-channel-protein-beta-subunit (Ca-beta), transcript variant X4, mRNA</t>
  </si>
  <si>
    <t>GB40090</t>
  </si>
  <si>
    <t xml:space="preserve"> PREDICTED: Apis mellifera uncharacterized LOC408431 (LOC408431), mRNA</t>
  </si>
  <si>
    <t xml:space="preserve"> PREDICTED: Apis mellifera uncharacterized LOC100578090 (LOC100578090), mRNA</t>
  </si>
  <si>
    <t xml:space="preserve"> PREDICTED: Apis mellifera FMRFamide-related neuropeptides-like (LOC100578023), transcript variant X1, mRNA</t>
  </si>
  <si>
    <t xml:space="preserve"> PREDICTED: Apis mellifera ecdysis triggering hormone (Eth), transcript variant X1, mRNA</t>
  </si>
  <si>
    <t xml:space="preserve"> PREDICTED: Apis mellifera distal-less (Dll), transcript variant X3, mRNA</t>
  </si>
  <si>
    <t>GB40096</t>
  </si>
  <si>
    <t>GB40097</t>
  </si>
  <si>
    <t xml:space="preserve"> PREDICTED: Apis mellifera cyclin H (CycH), mRNA</t>
  </si>
  <si>
    <t xml:space="preserve"> PREDICTED: Apis mellifera partitioning defective 3 homolog (LOC102654373), mRNA</t>
  </si>
  <si>
    <t xml:space="preserve"> PREDICTED: Apis mellifera uncharacterized LOC102653949 (LOC102653949), transcript variant X1, ncRNA</t>
  </si>
  <si>
    <t>GB40101</t>
  </si>
  <si>
    <t xml:space="preserve"> PREDICTED: Apis mellifera GPI-anchored wall transfer protein 1-like (LOC726815), mRNA</t>
  </si>
  <si>
    <t>GB40102</t>
  </si>
  <si>
    <t xml:space="preserve"> PREDICTED: Apis mellifera uncharacterized LOC100578511 (LOC100578511), mRNA</t>
  </si>
  <si>
    <t>GB40103</t>
  </si>
  <si>
    <t>GB40104</t>
  </si>
  <si>
    <t>GB40105</t>
  </si>
  <si>
    <t xml:space="preserve"> PREDICTED: Apis mellifera uncharacterized glycosyltransferase AER61-like (LOC408434), transcript variant X1, mRNA</t>
  </si>
  <si>
    <t xml:space="preserve"> PREDICTED: Apis mellifera ATPase WRNIP1-like (LOC410463), transcript variant X2, mRNA</t>
  </si>
  <si>
    <t xml:space="preserve"> PREDICTED: Apis mellifera protein slowmo-like (LOC552354), transcript variant 1, mRNA</t>
  </si>
  <si>
    <t xml:space="preserve"> PREDICTED: Apis mellifera midway (mdy), transcript variant X3, mRNA</t>
  </si>
  <si>
    <t xml:space="preserve"> PREDICTED: Apis mellifera uncharacterized LOC100577222 (LOC100577222), transcript variant X6, mRNA</t>
  </si>
  <si>
    <t>GB40111</t>
  </si>
  <si>
    <t xml:space="preserve"> PREDICTED: Apis mellifera uncharacterized LOC410462 (LOC410462), mRNA</t>
  </si>
  <si>
    <t xml:space="preserve"> PREDICTED: Apis mellifera UBX domain-containing protein 4-like (LOC408433), transcript variant 1, mRNA</t>
  </si>
  <si>
    <t xml:space="preserve"> PREDICTED: Apis mellifera homeobox protein ceh-19-like (LOC102654608), mRNA</t>
  </si>
  <si>
    <t>GB40114</t>
  </si>
  <si>
    <t xml:space="preserve"> PREDICTED: Apis mellifera uncharacterized LOC102654690 (LOC102654690), transcript variant X2, ncRNA</t>
  </si>
  <si>
    <t>GB40115</t>
  </si>
  <si>
    <t>GB40116</t>
  </si>
  <si>
    <t>GB40117</t>
  </si>
  <si>
    <t xml:space="preserve"> PREDICTED: Apis mellifera glutamate decarboxylase-like (LOC408432), transcript variant X1, mRNA</t>
  </si>
  <si>
    <t xml:space="preserve"> PREDICTED: Apis mellifera fumarylacetoacetase (Faa), mRNA</t>
  </si>
  <si>
    <t xml:space="preserve"> PREDICTED: Apis mellifera fas apoptotic inhibitory molecule 1-like (LOC726648), mRNA</t>
  </si>
  <si>
    <t xml:space="preserve"> PREDICTED: Apis mellifera uncharacterized LOC102654986 (LOC102654986), mRNA</t>
  </si>
  <si>
    <t>GB40121</t>
  </si>
  <si>
    <t xml:space="preserve"> PREDICTED: Apis mellifera uncharacterized LOC726613 (LOC726613), mRNA</t>
  </si>
  <si>
    <t>GB40122</t>
  </si>
  <si>
    <t xml:space="preserve"> PREDICTED: Apis mellifera angiotensin-converting enzyme-like (LOC726599), mRNA</t>
  </si>
  <si>
    <t>GB40124</t>
  </si>
  <si>
    <t xml:space="preserve"> PREDICTED: Apis mellifera uncharacterized LOC100578263 (LOC100578263), transcript variant X1, mRNA</t>
  </si>
  <si>
    <t xml:space="preserve"> PREDICTED: Apis mellifera uncharacterized LOC410456 (LOC410456), transcript variant X5, mRNA</t>
  </si>
  <si>
    <t>GB40127</t>
  </si>
  <si>
    <t xml:space="preserve"> PREDICTED: Apis mellifera uncharacterized LOC726547 (LOC726547), transcript variant X14, misc_RNA</t>
  </si>
  <si>
    <t>GB40129</t>
  </si>
  <si>
    <t xml:space="preserve"> PREDICTED: Apis mellifera uncharacterized LOC726547 (LOC726547), transcript variant X10, mRNA</t>
  </si>
  <si>
    <t>GB40130</t>
  </si>
  <si>
    <t>GB40131</t>
  </si>
  <si>
    <t xml:space="preserve"> PREDICTED: Apis mellifera blistery (by), transcript variant X14, mRNA</t>
  </si>
  <si>
    <t>GB40132</t>
  </si>
  <si>
    <t xml:space="preserve"> PREDICTED: Apis mellifera blistery (by), transcript variant X12, mRNA</t>
  </si>
  <si>
    <t>GB40133</t>
  </si>
  <si>
    <t xml:space="preserve"> PREDICTED: Apis mellifera blistery (by), transcript variant X11, mRNA</t>
  </si>
  <si>
    <t xml:space="preserve"> PREDICTED: Apis mellifera carboxypeptidase B-like (LOC726391), mRNA</t>
  </si>
  <si>
    <t xml:space="preserve"> PREDICTED: Apis mellifera serine protease 17 (SP17), mRNA</t>
  </si>
  <si>
    <t>GB40136</t>
  </si>
  <si>
    <t xml:space="preserve"> PREDICTED: Apis mellifera serine protease 32 (SP32), mRNA</t>
  </si>
  <si>
    <t xml:space="preserve"> PREDICTED: Apis mellifera peptidyl-prolyl cis-trans isomerase B-like (LOC408428), transcript variant X2, mRNA</t>
  </si>
  <si>
    <t xml:space="preserve"> PREDICTED: Apis mellifera protein PIEZO2-like (LOC408427), transcript variant X9, mRNA</t>
  </si>
  <si>
    <t xml:space="preserve"> Apis mellifera venom serine carboxypeptidase (LOC410451), mRNA</t>
  </si>
  <si>
    <t xml:space="preserve"> PREDICTED: Apis mellifera zinc finger protein 62-like (LOC100577543), mRNA</t>
  </si>
  <si>
    <t xml:space="preserve"> PREDICTED: Apis mellifera uncharacterized LOC100578992 (LOC100578992), ncRNA</t>
  </si>
  <si>
    <t xml:space="preserve"> PREDICTED: Apis mellifera uncharacterized LOC102654051 (LOC102654051), transcript variant X3, ncRNA</t>
  </si>
  <si>
    <t>GB40144</t>
  </si>
  <si>
    <t xml:space="preserve"> PREDICTED: Apis mellifera uncharacterized LOC410449 (LOC410449), transcript variant X2, mRNA</t>
  </si>
  <si>
    <t xml:space="preserve"> PREDICTED: Apis mellifera RabX6 protein (RabX6), mRNA</t>
  </si>
  <si>
    <t xml:space="preserve"> PREDICTED: Apis mellifera fez family zinc finger protein 2-like (LOC100577696), mRNA</t>
  </si>
  <si>
    <t xml:space="preserve"> PREDICTED: Apis mellifera uncharacterized LOC100576555 (LOC100576555), mRNA</t>
  </si>
  <si>
    <t>GB40148</t>
  </si>
  <si>
    <t xml:space="preserve"> PREDICTED: Apis mellifera COMM domain-containing protein 7-like (LOC102654920), mRNA</t>
  </si>
  <si>
    <t>GB40149</t>
  </si>
  <si>
    <t xml:space="preserve"> PREDICTED: Apis mellifera FoxP protein (Foxp), transcript variant X14, mRNA</t>
  </si>
  <si>
    <t xml:space="preserve"> PREDICTED: Apis mellifera secretory carrier membrane protein (Scamp), transcript variant X2, mRNA</t>
  </si>
  <si>
    <t xml:space="preserve"> PREDICTED: Apis mellifera uncharacterized LOC725354 (LOC725354), transcript variant X1, mRNA</t>
  </si>
  <si>
    <t>GB40153</t>
  </si>
  <si>
    <t>GB40154</t>
  </si>
  <si>
    <t>GB40156</t>
  </si>
  <si>
    <t xml:space="preserve"> PREDICTED: Apis mellifera uncharacterized LOC408421 (LOC408421), transcript variant X2, mRNA</t>
  </si>
  <si>
    <t xml:space="preserve"> PREDICTED: Apis mellifera heterogeneous nuclear ribonucleoprotein 27C-like (LOC409961), transcript variant X2, mRNA</t>
  </si>
  <si>
    <t>GB40160</t>
  </si>
  <si>
    <t xml:space="preserve"> PREDICTED: Apis mellifera chondroitin syntase (LOC413549), transcript variant X2, mRNA</t>
  </si>
  <si>
    <t>GB40161</t>
  </si>
  <si>
    <t xml:space="preserve"> PREDICTED: Apis mellifera lysozyme 2 (Lys-2), mRNA</t>
  </si>
  <si>
    <t>GB40164</t>
  </si>
  <si>
    <t xml:space="preserve"> PREDICTED: Apis mellifera uncharacterized LOC409962 (LOC409962), mRNA</t>
  </si>
  <si>
    <t>GB40165</t>
  </si>
  <si>
    <t xml:space="preserve"> PREDICTED: Apis mellifera 6-phosphofructo-2-kinase (Pfrx), transcript variant X1, mRNA</t>
  </si>
  <si>
    <t>GB40166</t>
  </si>
  <si>
    <t xml:space="preserve"> PREDICTED: Apis mellifera 6-phosphofructo-2-kinase (Pfrx), transcript variant X2, mRNA</t>
  </si>
  <si>
    <t>GB40167</t>
  </si>
  <si>
    <t xml:space="preserve"> PREDICTED: Apis mellifera gastrin-releasing peptide receptor-like (LOC411632), transcript variant X2, mRNA</t>
  </si>
  <si>
    <t xml:space="preserve"> PREDICTED: Apis mellifera myosin-4-like (LOC102655978), mRNA</t>
  </si>
  <si>
    <t>GB40170</t>
  </si>
  <si>
    <t>GB40171</t>
  </si>
  <si>
    <t>GB40172</t>
  </si>
  <si>
    <t xml:space="preserve"> PREDICTED: Apis mellifera major facilitator superfamily domain-containing protein 3-like (LOC102654962), mRNA</t>
  </si>
  <si>
    <t>GB40173</t>
  </si>
  <si>
    <t>GB40174</t>
  </si>
  <si>
    <t xml:space="preserve"> PREDICTED: Apis mellifera S phase cyclin A-associated protein in the endoplasmic reticulum-like (LOC100577405), ncRNA</t>
  </si>
  <si>
    <t>GB40175</t>
  </si>
  <si>
    <t>GB40176</t>
  </si>
  <si>
    <t>GB40177</t>
  </si>
  <si>
    <t xml:space="preserve"> PREDICTED: Apis mellifera leucine-responsive regulatory protein-like (LOC100577391), partial mRNA</t>
  </si>
  <si>
    <t>GB40178</t>
  </si>
  <si>
    <t>GB40179</t>
  </si>
  <si>
    <t xml:space="preserve"> PREDICTED: Apis mellifera probable malate dehydrogenase, mitochondrial-like (LOC724677), mRNA</t>
  </si>
  <si>
    <t>GB40180</t>
  </si>
  <si>
    <t>GB40181</t>
  </si>
  <si>
    <t>GB40182</t>
  </si>
  <si>
    <t xml:space="preserve"> PREDICTED: Apis mellifera odorant receptor 78 (Or78), transcript variant X1, mRNA</t>
  </si>
  <si>
    <t xml:space="preserve"> PREDICTED: Apis mellifera odorant receptor Or2-like (LOC100576282), mRNA</t>
  </si>
  <si>
    <t xml:space="preserve"> PREDICTED: Apis mellifera putative odorant receptor 13a-like (LOC102653606), mRNA</t>
  </si>
  <si>
    <t>GB40185</t>
  </si>
  <si>
    <t xml:space="preserve"> PREDICTED: Apis mellifera putative odorant receptor 13a-like (LOC724590), mRNA</t>
  </si>
  <si>
    <t xml:space="preserve"> PREDICTED: Apis mellifera putative odorant receptor 13a-like (LOC100576246), mRNA</t>
  </si>
  <si>
    <t xml:space="preserve"> PREDICTED: Apis mellifera odorant receptor Or2-like (LOC100576212), mRNA</t>
  </si>
  <si>
    <t>GB40188</t>
  </si>
  <si>
    <t>GB40189</t>
  </si>
  <si>
    <t xml:space="preserve"> PREDICTED: Apis mellifera odorant receptor Or2-like (LOC100577062), mRNA</t>
  </si>
  <si>
    <t>GB40190</t>
  </si>
  <si>
    <t xml:space="preserve"> PREDICTED: Apis mellifera uncharacterized LOC100577024 (LOC100577024), mRNA</t>
  </si>
  <si>
    <t xml:space="preserve"> PREDICTED: Apis mellifera putative odorant receptor 13a-like (LOC102656838), mRNA</t>
  </si>
  <si>
    <t>GB40193</t>
  </si>
  <si>
    <t xml:space="preserve"> PREDICTED: Apis mellifera uncharacterized LOC100576980 (LOC100576980), mRNA</t>
  </si>
  <si>
    <t>GB40194</t>
  </si>
  <si>
    <t xml:space="preserve"> PREDICTED: Apis mellifera uncharacterized LOC100576940 (LOC100576940), mRNA</t>
  </si>
  <si>
    <t>GB40195</t>
  </si>
  <si>
    <t xml:space="preserve"> PREDICTED: Apis mellifera uncharacterized LOC724911 (LOC724911), misc_RNA</t>
  </si>
  <si>
    <t>GB40196</t>
  </si>
  <si>
    <t xml:space="preserve"> PREDICTED: Apis mellifera putative odorant receptor 13a-like (LOC724958), mRNA</t>
  </si>
  <si>
    <t>GB40199</t>
  </si>
  <si>
    <t xml:space="preserve"> PREDICTED: Apis mellifera odorant receptor 94 (Or94), mRNA</t>
  </si>
  <si>
    <t xml:space="preserve"> PREDICTED: Apis mellifera odorant receptor Or2-like (LOC100576839), mRNA</t>
  </si>
  <si>
    <t xml:space="preserve"> PREDICTED: Apis mellifera putative odorant receptor 67c-like (LOC100576111), mRNA</t>
  </si>
  <si>
    <t xml:space="preserve"> PREDICTED: Apis mellifera copper transporter superoxide dismutase (CT-SOD), partial mRNA</t>
  </si>
  <si>
    <t xml:space="preserve"> PREDICTED: Apis mellifera RNA polymerase II 140kD subunit (RpII140), mRNA</t>
  </si>
  <si>
    <t>GB40204</t>
  </si>
  <si>
    <t xml:space="preserve"> PREDICTED: Apis mellifera probable G-protein coupled receptor 125-like (LOC552108), mRNA</t>
  </si>
  <si>
    <t xml:space="preserve"> PREDICTED: Apis mellifera seryl-tRNA synthetase (Aats-ser), mRNA</t>
  </si>
  <si>
    <t xml:space="preserve"> PREDICTED: Apis mellifera WD40 repeat-containing protein SMU1-like (LOC409955), transcript variant 1, mRNA</t>
  </si>
  <si>
    <t xml:space="preserve"> PREDICTED: Apis mellifera protein atonal-like (LOC102656170), transcript variant X1, mRNA</t>
  </si>
  <si>
    <t>GB40209</t>
  </si>
  <si>
    <t>GB40210</t>
  </si>
  <si>
    <t xml:space="preserve"> PREDICTED: Apis mellifera putative peptidyl-tRNA hydrolase PTRHD1-like (LOC725196), transcript variant X2, mRNA</t>
  </si>
  <si>
    <t>GB40211</t>
  </si>
  <si>
    <t xml:space="preserve"> PREDICTED: Apis mellifera extracellular domains-containing protein CG31004-like (LOC725498), transcript variant X1, mRNA</t>
  </si>
  <si>
    <t>GB40213</t>
  </si>
  <si>
    <t xml:space="preserve"> PREDICTED: Apis mellifera uncharacterized LOC102655518 (LOC102655518), ncRNA</t>
  </si>
  <si>
    <t>GB40214</t>
  </si>
  <si>
    <t>GB40216</t>
  </si>
  <si>
    <t xml:space="preserve"> PREDICTED: Apis mellifera DNA replication licensing factor Mcm6-like (LOC413064), transcript variant X1, mRNA</t>
  </si>
  <si>
    <t xml:space="preserve"> PREDICTED: Apis mellifera urea transporter 2-like (LOC100576458), mRNA</t>
  </si>
  <si>
    <t xml:space="preserve"> PREDICTED: Apis mellifera uncharacterized LOC100576428 (LOC100576428), mRNA</t>
  </si>
  <si>
    <t xml:space="preserve"> PREDICTED: Apis mellifera tetraspanin-31-like (LOC551248), mRNA</t>
  </si>
  <si>
    <t xml:space="preserve"> PREDICTED: Apis mellifera cell division control protein 2 cognate (cdc2c), transcript variant 2, mRNA</t>
  </si>
  <si>
    <t>GB40223</t>
  </si>
  <si>
    <t>GB40224</t>
  </si>
  <si>
    <t xml:space="preserve"> PREDICTED: Apis mellifera uncharacterized LOC551115 (LOC551115), misc_RNA</t>
  </si>
  <si>
    <t>GB40226</t>
  </si>
  <si>
    <t xml:space="preserve"> PREDICTED: Apis mellifera facilitated trehalose transporter Tret1-like (LOC412797), mRNA</t>
  </si>
  <si>
    <t xml:space="preserve"> PREDICTED: Apis mellifera uncharacterized LOC100576488 (LOC100576488), transcript variant X1, mRNA</t>
  </si>
  <si>
    <t xml:space="preserve"> PREDICTED: Apis mellifera collagen alpha-2(IX) chain-like (LOC100576526), mRNA</t>
  </si>
  <si>
    <t>GB40229</t>
  </si>
  <si>
    <t xml:space="preserve"> PREDICTED: Apis mellifera collagen alpha chain CG42342-like (LOC551490), transcript variant X4, misc_RNA</t>
  </si>
  <si>
    <t xml:space="preserve"> PREDICTED: Apis mellifera thioredoxin peroxidase 1 (Tpx-1), mRNA</t>
  </si>
  <si>
    <t xml:space="preserve"> PREDICTED: Apis mellifera uncharacterized LOC725246 (LOC725246), mRNA</t>
  </si>
  <si>
    <t>GB40233</t>
  </si>
  <si>
    <t xml:space="preserve"> PREDICTED: Apis mellifera insulin-degrading enzyme-like (LOC413539), transcript variant X2, mRNA</t>
  </si>
  <si>
    <t xml:space="preserve"> PREDICTED: Apis mellifera coproporphyrinogen-III oxidase-like (LOC552084), mRNA</t>
  </si>
  <si>
    <t xml:space="preserve"> PREDICTED: Apis mellifera transmembrane protein 129-like (LOC412351), transcript variant X2, mRNA</t>
  </si>
  <si>
    <t xml:space="preserve"> PREDICTED: Apis mellifera myosin regulatory light chain 2 (Mlc2), mRNA</t>
  </si>
  <si>
    <t>GB40241</t>
  </si>
  <si>
    <t>GB40242</t>
  </si>
  <si>
    <t xml:space="preserve"> PREDICTED: Apis mellifera uncharacterized LOC409257 (LOC409257), transcript variant X2, mRNA</t>
  </si>
  <si>
    <t>GB40244</t>
  </si>
  <si>
    <t xml:space="preserve"> PREDICTED: Apis mellifera uncharacterized LOC102656406 (LOC102656406), mRNA</t>
  </si>
  <si>
    <t>GB40245</t>
  </si>
  <si>
    <t xml:space="preserve"> PREDICTED: Apis mellifera uncharacterized LOC100578521 (LOC100578521), ncRNA</t>
  </si>
  <si>
    <t>GB40246</t>
  </si>
  <si>
    <t xml:space="preserve"> PREDICTED: Apis mellifera ubiquitin carboxyl-terminal hydrolase 22-like (LOC411920), mRNA</t>
  </si>
  <si>
    <t>GB40247</t>
  </si>
  <si>
    <t xml:space="preserve"> PREDICTED: Apis mellifera cytochrome P450 6AS12 (CYP6AS12), transcript variant X2, mRNA</t>
  </si>
  <si>
    <t>GB40248</t>
  </si>
  <si>
    <t xml:space="preserve"> PREDICTED: Apis mellifera uncharacterized LOC100577523 (LOC100577523), mRNA</t>
  </si>
  <si>
    <t>GB40250</t>
  </si>
  <si>
    <t xml:space="preserve"> PREDICTED: Apis mellifera schnurri (shn), transcript variant X1, mRNA</t>
  </si>
  <si>
    <t xml:space="preserve"> PREDICTED: Apis mellifera DNA-directed RNA polymerases I, II, and III subunit RPABC4-like (LOC727025), mRNA</t>
  </si>
  <si>
    <t xml:space="preserve"> PREDICTED: Apis mellifera muscle-specific protein 20-like (LOC724711), mRNA</t>
  </si>
  <si>
    <t xml:space="preserve"> PREDICTED: Apis mellifera probable palmitoyltransferase ZDHHC16-like (LOC412024), transcript variant X1, mRNA</t>
  </si>
  <si>
    <t>GB40254</t>
  </si>
  <si>
    <t>GB40255</t>
  </si>
  <si>
    <t>GB40256</t>
  </si>
  <si>
    <t>GB40257</t>
  </si>
  <si>
    <t>GB40258</t>
  </si>
  <si>
    <t xml:space="preserve"> PREDICTED: Apis mellifera hcp beta-lactamase-like protein CG13865-like (LOC552586), transcript variant 2, mRNA</t>
  </si>
  <si>
    <t xml:space="preserve"> PREDICTED: Apis mellifera gamma-interferon-inducible lysosomal thiol reductase-like (LOC552600), mRNA</t>
  </si>
  <si>
    <t xml:space="preserve"> PREDICTED: Apis mellifera uncharacterized LOC413721 (LOC413721), transcript variant X7, mRNA</t>
  </si>
  <si>
    <t>GB40262</t>
  </si>
  <si>
    <t xml:space="preserve"> PREDICTED: Apis mellifera uncharacterized LOC413721 (LOC413721), transcript variant X1, mRNA</t>
  </si>
  <si>
    <t xml:space="preserve"> PREDICTED: Apis mellifera transcriptional activator protein Pur-alpha-like (LOC726399), transcript variant X1, mRNA</t>
  </si>
  <si>
    <t>GB40264</t>
  </si>
  <si>
    <t xml:space="preserve"> PREDICTED: Apis mellifera transcriptional activator protein Pur-alpha-like (LOC726399), transcript variant X4, mRNA</t>
  </si>
  <si>
    <t>GB40266</t>
  </si>
  <si>
    <t xml:space="preserve"> PREDICTED: Apis mellifera mitochondrial ribosomal protein L45 (mRpL45), mRNA</t>
  </si>
  <si>
    <t xml:space="preserve"> PREDICTED: Apis mellifera uncharacterized LOC102655859 (LOC102655859), mRNA</t>
  </si>
  <si>
    <t>GB40268</t>
  </si>
  <si>
    <t xml:space="preserve"> PREDICTED: Apis mellifera uncharacterized LOC413720 (LOC413720), transcript variant X2, mRNA</t>
  </si>
  <si>
    <t xml:space="preserve"> PREDICTED: Apis mellifera uncharacterized LOC100576298 (LOC100576298), mRNA</t>
  </si>
  <si>
    <t xml:space="preserve"> PREDICTED: Apis mellifera aladin-like (LOC100576146), mRNA</t>
  </si>
  <si>
    <t xml:space="preserve"> PREDICTED: Apis mellifera uncharacterized LOC100576110 (LOC100576110), transcript variant X3, mRNA</t>
  </si>
  <si>
    <t xml:space="preserve"> PREDICTED: Apis mellifera kinesin 2C (kinesin-2C), transcript variant X5, mRNA</t>
  </si>
  <si>
    <t xml:space="preserve"> PREDICTED: Apis mellifera uncharacterized LOC102654669 (LOC102654669), mRNA</t>
  </si>
  <si>
    <t>GB40275</t>
  </si>
  <si>
    <t xml:space="preserve"> PREDICTED: Apis mellifera excitatory amino acid transporter 3-like (LOC102656460), partial mRNA</t>
  </si>
  <si>
    <t>GB40276</t>
  </si>
  <si>
    <t>GB40277</t>
  </si>
  <si>
    <t xml:space="preserve"> PREDICTED: Apis mellifera methylmalonate-semialdehyde dehydrogenase [acylating]-like protein (LOC409736), transcript variant X6, mRNA</t>
  </si>
  <si>
    <t xml:space="preserve"> PREDICTED: Apis mellifera uncharacterized LOC100577322 (LOC100577322), transcript variant X2, mRNA</t>
  </si>
  <si>
    <t xml:space="preserve"> PREDICTED: Apis mellifera pyruvate carboxylase, mitochondrial-like (LOC412876), transcript variant X1, mRNA</t>
  </si>
  <si>
    <t xml:space="preserve"> PREDICTED: Apis mellifera uncharacterized LOC102655925 (LOC102655925), ncRNA</t>
  </si>
  <si>
    <t>GB40281</t>
  </si>
  <si>
    <t xml:space="preserve"> PREDICTED: Apis mellifera uncharacterized LOC409714 (LOC409714), transcript variant X1, mRNA</t>
  </si>
  <si>
    <t xml:space="preserve"> PREDICTED: Apis mellifera bumetanide-sensitive sodium-(potassium)-chloride cotransporter-like (LOC409715), mRNA</t>
  </si>
  <si>
    <t xml:space="preserve"> PREDICTED: Apis mellifera cytochrome P450 6AS10 (CYP6AS10), mRNA</t>
  </si>
  <si>
    <t>GB40284</t>
  </si>
  <si>
    <t>GB40285</t>
  </si>
  <si>
    <t xml:space="preserve"> PREDICTED: Apis mellifera cytochrome P450 6AS16P (CYP6AS16P), mRNA</t>
  </si>
  <si>
    <t>GB40286</t>
  </si>
  <si>
    <t xml:space="preserve"> PREDICTED: Apis mellifera cytochrome P450 6AS13 (CYP6AS13), transcript variant 1, mRNA</t>
  </si>
  <si>
    <t>GB40288</t>
  </si>
  <si>
    <t xml:space="preserve"> PREDICTED: Apis mellifera carbohydrate kinase domain-containing protein-like (LOC550956), transcript variant X1, mRNA</t>
  </si>
  <si>
    <t>GB40290</t>
  </si>
  <si>
    <t>GB40291</t>
  </si>
  <si>
    <t>GB40292</t>
  </si>
  <si>
    <t>GB40293</t>
  </si>
  <si>
    <t>GB40294</t>
  </si>
  <si>
    <t>GB40295</t>
  </si>
  <si>
    <t xml:space="preserve"> PREDICTED: Apis mellifera kanadaptin-like (LOC412637), mRNA</t>
  </si>
  <si>
    <t xml:space="preserve"> PREDICTED: Apis mellifera uncharacterized LOC550975 (LOC550975), transcript variant X2, mRNA</t>
  </si>
  <si>
    <t xml:space="preserve"> PREDICTED: Apis mellifera uncharacterized LOC102655415 (LOC102655415), mRNA</t>
  </si>
  <si>
    <t>GB40298</t>
  </si>
  <si>
    <t xml:space="preserve"> Apis mellifera cuticular protein 5 (CPR5), mRNA</t>
  </si>
  <si>
    <t xml:space="preserve"> PREDICTED: Apis mellifera aldose-1-epimerase (LOC552086), transcript variant X3, mRNA</t>
  </si>
  <si>
    <t>GB40300</t>
  </si>
  <si>
    <t xml:space="preserve"> PREDICTED: Apis mellifera phosphoglycerate kinase (Pgk), transcript variant 1, mRNA</t>
  </si>
  <si>
    <t xml:space="preserve"> PREDICTED: Apis mellifera uncharacterized LOC412187 (LOC412187), transcript variant X2, mRNA</t>
  </si>
  <si>
    <t xml:space="preserve"> PREDICTED: Apis mellifera ankyrin-1-like (LOC413892), transcript variant X2, mRNA</t>
  </si>
  <si>
    <t xml:space="preserve"> PREDICTED: Apis mellifera NADH dehydrogenase [ubiquinone] iron-sulfur protein 2, mitochondrial (Ndufs2), transcript variant 1, mRNA</t>
  </si>
  <si>
    <t xml:space="preserve"> PREDICTED: Apis mellifera RNA polymerase II 15kD subunit (RpII15), transcript variant X2, mRNA</t>
  </si>
  <si>
    <t xml:space="preserve"> PREDICTED: Apis mellifera hsp70-binding protein 1-like (LOC409521), mRNA</t>
  </si>
  <si>
    <t xml:space="preserve"> PREDICTED: Apis mellifera peroxisomal biogenesis factor 19-like (LOC100578522), transcript variant X2, mRNA</t>
  </si>
  <si>
    <t xml:space="preserve"> PREDICTED: Apis mellifera uncharacterized LOC411575 (LOC411575), transcript variant X5, mRNA</t>
  </si>
  <si>
    <t xml:space="preserve"> PREDICTED: Apis mellifera uncharacterized LOC100578684 (LOC100578684), mRNA</t>
  </si>
  <si>
    <t>GB40311</t>
  </si>
  <si>
    <t xml:space="preserve"> PREDICTED: Apis mellifera choline/ethanolamine kinase-like (LOC411525), transcript variant X2, mRNA</t>
  </si>
  <si>
    <t xml:space="preserve"> PREDICTED: Apis mellifera choline/ethanolamine kinase-like (LOC411525), transcript variant X4, mRNA</t>
  </si>
  <si>
    <t>GB40313</t>
  </si>
  <si>
    <t>GB40314</t>
  </si>
  <si>
    <t xml:space="preserve"> PREDICTED: Apis mellifera roundabout (robo), mRNA</t>
  </si>
  <si>
    <t>GB40315</t>
  </si>
  <si>
    <t>GB40317</t>
  </si>
  <si>
    <t xml:space="preserve"> PREDICTED: Apis mellifera transcription initiation factor TFIID subunit 3-like (LOC725906), mRNA</t>
  </si>
  <si>
    <t xml:space="preserve"> PREDICTED: Apis mellifera uncharacterized LOC552129 (LOC552129), mRNA</t>
  </si>
  <si>
    <t xml:space="preserve"> PREDICTED: Apis mellifera DnaJ60-like protein (LOC411359), transcript variant X1, mRNA</t>
  </si>
  <si>
    <t>GB40321</t>
  </si>
  <si>
    <t>GB40322</t>
  </si>
  <si>
    <t>GB40323</t>
  </si>
  <si>
    <t>GB40324</t>
  </si>
  <si>
    <t>GB40325</t>
  </si>
  <si>
    <t xml:space="preserve"> PREDICTED: Apis mellifera potassium voltage-gated channel subfamily KQT member 1-like (LOC102655649), mRNA</t>
  </si>
  <si>
    <t>GB40326</t>
  </si>
  <si>
    <t xml:space="preserve"> PREDICTED: Apis mellifera uncharacterized LOC726884 (LOC726884), mRNA</t>
  </si>
  <si>
    <t>GB40328</t>
  </si>
  <si>
    <t xml:space="preserve"> PREDICTED: Apis mellifera uncharacterized LOC102654001 (LOC102654001), mRNA</t>
  </si>
  <si>
    <t>GB40329</t>
  </si>
  <si>
    <t xml:space="preserve"> PREDICTED: Apis mellifera uncharacterized LOC102655287 (LOC102655287), partial mRNA</t>
  </si>
  <si>
    <t>GB40330</t>
  </si>
  <si>
    <t xml:space="preserve"> PREDICTED: Apis mellifera uncharacterized LOC102653914 (LOC102653914), partial mRNA</t>
  </si>
  <si>
    <t>GB40331</t>
  </si>
  <si>
    <t xml:space="preserve"> PREDICTED: Apis mellifera cysteine-rich protein 2-binding protein-like (LOC727511), mRNA</t>
  </si>
  <si>
    <t>GB40332</t>
  </si>
  <si>
    <t xml:space="preserve"> PREDICTED: Apis mellifera ephrin-B2a-like (LOC408703), transcript variant 1, partial mRNA</t>
  </si>
  <si>
    <t xml:space="preserve"> PREDICTED: Apis mellifera uncharacterized LOC100577383 (LOC100577383), ncRNA</t>
  </si>
  <si>
    <t>GB40334</t>
  </si>
  <si>
    <t xml:space="preserve"> PREDICTED: Apis mellifera neutral ceramidase (CDase), transcript variant X1, mRNA</t>
  </si>
  <si>
    <t>GB40335</t>
  </si>
  <si>
    <t xml:space="preserve"> Apis mellifera pyrokinin-like receptor 1 (LOC551571), mRNA</t>
  </si>
  <si>
    <t xml:space="preserve"> PREDICTED: Apis mellifera UPF0488 protein CG14286-like (LOC102656579), mRNA</t>
  </si>
  <si>
    <t>GB40338</t>
  </si>
  <si>
    <t xml:space="preserve"> PREDICTED: Apis mellifera iodotyrosine dehalogenase 1-like (LOC413740), transcript variant X2, mRNA</t>
  </si>
  <si>
    <t xml:space="preserve"> PREDICTED: Apis mellifera uncharacterized LOC100576863 (LOC100576863), transcript variant X1, mRNA</t>
  </si>
  <si>
    <t xml:space="preserve"> PREDICTED: Apis mellifera uncharacterized LOC413618 (LOC413618), mRNA</t>
  </si>
  <si>
    <t xml:space="preserve"> PREDICTED: Apis mellifera nucleostemin 3 (ns3), mRNA</t>
  </si>
  <si>
    <t xml:space="preserve"> PREDICTED: Apis mellifera uncharacterized LOC413620 (LOC413620), transcript variant X2, mRNA</t>
  </si>
  <si>
    <t xml:space="preserve"> PREDICTED: Apis mellifera phospholipase A2-1 (PLA2-1), mRNA</t>
  </si>
  <si>
    <t>GB40345</t>
  </si>
  <si>
    <t xml:space="preserve"> PREDICTED: Apis mellifera uncharacterized LOC552177 (LOC552177), misc_RNA</t>
  </si>
  <si>
    <t>GB40346</t>
  </si>
  <si>
    <t xml:space="preserve"> PREDICTED: Apis mellifera uncharacterized LOC102655389 (LOC102655389), mRNA</t>
  </si>
  <si>
    <t>GB40347</t>
  </si>
  <si>
    <t xml:space="preserve"> PREDICTED: Apis mellifera uncharacterized LOC726673 (LOC726673), partial mRNA</t>
  </si>
  <si>
    <t xml:space="preserve"> PREDICTED: Apis mellifera DENN domain-containing protein 5B-like (LOC412128), transcript variant X5, mRNA</t>
  </si>
  <si>
    <t xml:space="preserve"> PREDICTED: Apis mellifera uncharacterized LOC102655053 (LOC102655053), ncRNA</t>
  </si>
  <si>
    <t>GB40351</t>
  </si>
  <si>
    <t xml:space="preserve"> PREDICTED: Apis mellifera uncharacterized LOC102654732 (LOC102654732), ncRNA</t>
  </si>
  <si>
    <t>GB40352</t>
  </si>
  <si>
    <t xml:space="preserve"> PREDICTED: Apis mellifera uncharacterized LOC102654896 (LOC102654896), transcript variant X1, ncRNA</t>
  </si>
  <si>
    <t>GB40353</t>
  </si>
  <si>
    <t>GB40354</t>
  </si>
  <si>
    <t xml:space="preserve"> PREDICTED: Apis mellifera coiled-coil domain-containing protein 94-like (LOC413184), transcript variant X2, mRNA</t>
  </si>
  <si>
    <t xml:space="preserve"> PREDICTED: Apis mellifera spondin-1-like (LOC413185), transcript variant X3, mRNA</t>
  </si>
  <si>
    <t xml:space="preserve"> PREDICTED: Apis mellifera UPF0518 protein AGAP011705-like (LOC412284), transcript variant X2, mRNA</t>
  </si>
  <si>
    <t xml:space="preserve"> PREDICTED: Apis mellifera RILP-like protein homolog (LOC410142), transcript variant X2, mRNA</t>
  </si>
  <si>
    <t xml:space="preserve"> PREDICTED: Apis mellifera ER degradation-enhancing alpha-mannosidase-like 1 (Edem1), mRNA</t>
  </si>
  <si>
    <t>GB40359</t>
  </si>
  <si>
    <t xml:space="preserve"> PREDICTED: Apis mellifera eukaryotic translation initiation factor 2 subunit 1-like (LOC726500), mRNA</t>
  </si>
  <si>
    <t xml:space="preserve"> PREDICTED: Apis mellifera sister chromatid cohesion protein PDS5 homolog B-A-like (LOC551462), transcript variant X4, mRNA</t>
  </si>
  <si>
    <t xml:space="preserve"> PREDICTED: Apis mellifera flap endonuclease 1 (LOC412308), mRNA</t>
  </si>
  <si>
    <t xml:space="preserve"> PREDICTED: Apis mellifera fritz (frtz), transcript variant X1, mRNA</t>
  </si>
  <si>
    <t xml:space="preserve"> PREDICTED: Apis mellifera conserved oligomeric Golgi complex subunit 8 (LOC551090), mRNA</t>
  </si>
  <si>
    <t xml:space="preserve"> PREDICTED: Apis mellifera ATP-dependent RNA helicase DDX24-like (LOC726586), mRNA</t>
  </si>
  <si>
    <t xml:space="preserve"> PREDICTED: Apis mellifera uncharacterized LOC102656367 (LOC102656367), transcript variant X2, ncRNA</t>
  </si>
  <si>
    <t>GB40366</t>
  </si>
  <si>
    <t xml:space="preserve"> PREDICTED: Apis mellifera uncharacterized LOC100578698 (LOC100578698), transcript variant X1, ncRNA</t>
  </si>
  <si>
    <t>GB40367</t>
  </si>
  <si>
    <t xml:space="preserve"> PREDICTED: Apis mellifera uncharacterized LOC100578698 (LOC100578698), transcript variant X2, ncRNA</t>
  </si>
  <si>
    <t>GB40368</t>
  </si>
  <si>
    <t xml:space="preserve"> PREDICTED: Apis mellifera uncharacterized LOC100578607 (LOC100578607), transcript variant X3, ncRNA</t>
  </si>
  <si>
    <t>GB40369</t>
  </si>
  <si>
    <t>GB40370</t>
  </si>
  <si>
    <t xml:space="preserve"> PREDICTED: Apis mellifera uncharacterized LOC102655855 (LOC102655855), transcript variant X2, ncRNA</t>
  </si>
  <si>
    <t>GB40372</t>
  </si>
  <si>
    <t xml:space="preserve"> PREDICTED: Apis mellifera uncharacterized protein C20orf112-like (LOC408958), transcript variant X3, mRNA</t>
  </si>
  <si>
    <t>GB40373</t>
  </si>
  <si>
    <t xml:space="preserve"> PREDICTED: Apis mellifera uncharacterized LOC100578376 (LOC100578376), transcript variant X7, misc_RNA</t>
  </si>
  <si>
    <t>GB40376</t>
  </si>
  <si>
    <t xml:space="preserve"> PREDICTED: Apis mellifera uncharacterized LOC551717 (LOC551717), mRNA</t>
  </si>
  <si>
    <t xml:space="preserve"> PREDICTED: Apis mellifera uncharacterized LOC725331 (LOC725331), transcript variant X2, mRNA</t>
  </si>
  <si>
    <t>GB40378</t>
  </si>
  <si>
    <t xml:space="preserve"> PREDICTED: Apis mellifera uncharacterized LOC102655052 (LOC102655052), ncRNA</t>
  </si>
  <si>
    <t>GB40379</t>
  </si>
  <si>
    <t xml:space="preserve"> PREDICTED: Apis mellifera protein I'm not dead yet-like (LOC725438), mRNA</t>
  </si>
  <si>
    <t xml:space="preserve"> PREDICTED: Apis mellifera gustatory receptor 3 (Gr3), mRNA</t>
  </si>
  <si>
    <t xml:space="preserve"> PREDICTED: Apis mellifera uncharacterized LOC410018 (LOC410018), transcript variant X8, misc_RNA</t>
  </si>
  <si>
    <t>GB40383</t>
  </si>
  <si>
    <t>GB40384</t>
  </si>
  <si>
    <t xml:space="preserve"> PREDICTED: Apis mellifera uncharacterized LOC410018 (LOC410018), transcript variant X2, mRNA</t>
  </si>
  <si>
    <t xml:space="preserve"> PREDICTED: Apis mellifera uncharacterized LOC410018 (LOC410018), transcript variant X6, mRNA</t>
  </si>
  <si>
    <t>GB40386</t>
  </si>
  <si>
    <t xml:space="preserve"> PREDICTED: Apis mellifera protein Dr1 (NC2beta), transcript variant 2, mRNA</t>
  </si>
  <si>
    <t>GB40387</t>
  </si>
  <si>
    <t xml:space="preserve"> PREDICTED: Apis mellifera exo84 protein (exo84), mRNA</t>
  </si>
  <si>
    <t xml:space="preserve"> Apis mellifera profilin (PRF), transcript variant 1, mRNA</t>
  </si>
  <si>
    <t xml:space="preserve"> PREDICTED: Apis mellifera sodium/hydrogen exchanger-like domain-containing protein 1-like (LOC725900), transcript variant X1, mRNA</t>
  </si>
  <si>
    <t xml:space="preserve"> PREDICTED: Apis mellifera uncharacterized LOC100577582 (LOC100577582), transcript variant X1, mRNA</t>
  </si>
  <si>
    <t xml:space="preserve"> PREDICTED: Apis mellifera sodium-independent sulfate anion transporter-like (LOC552279), transcript variant X1, mRNA</t>
  </si>
  <si>
    <t xml:space="preserve"> PREDICTED: Apis mellifera uncharacterized LOC102656154 (LOC102656154), transcript variant X1, mRNA</t>
  </si>
  <si>
    <t>GB40393</t>
  </si>
  <si>
    <t xml:space="preserve"> PREDICTED: Apis mellifera uncharacterized LOC102656242 (LOC102656242), ncRNA</t>
  </si>
  <si>
    <t>GB40394</t>
  </si>
  <si>
    <t xml:space="preserve"> PREDICTED: Apis mellifera baiser (bai), mRNA</t>
  </si>
  <si>
    <t>GB40396</t>
  </si>
  <si>
    <t xml:space="preserve"> PREDICTED: Apis mellifera tRNA (adenine(58)-N(1))-methyltransferase non-catalytic subunit TRM6-like (LOC102655836), mRNA</t>
  </si>
  <si>
    <t>GB40397</t>
  </si>
  <si>
    <t xml:space="preserve"> PREDICTED: Apis mellifera beta-1,3-galactosyltransferase 6-like (LOC102655877), mRNA</t>
  </si>
  <si>
    <t>GB40398</t>
  </si>
  <si>
    <t xml:space="preserve"> PREDICTED: Apis mellifera YKT6 v-SNARE protein (Ykt6), transcript variant X1, mRNA</t>
  </si>
  <si>
    <t xml:space="preserve"> PREDICTED: Apis mellifera uncharacterized LOC552576 (LOC552576), mRNA</t>
  </si>
  <si>
    <t>GB40401</t>
  </si>
  <si>
    <t>GB40403</t>
  </si>
  <si>
    <t xml:space="preserve"> PREDICTED: Apis mellifera proximal to raf (ptr), transcript variant X6, mRNA</t>
  </si>
  <si>
    <t>GB40406</t>
  </si>
  <si>
    <t xml:space="preserve"> PREDICTED: Apis mellifera uncharacterized LOC725020 (LOC725020), mRNA</t>
  </si>
  <si>
    <t>GB40408</t>
  </si>
  <si>
    <t xml:space="preserve"> PREDICTED: Apis mellifera uncharacterized LOC100577488 (LOC100577488), transcript variant X1, mRNA</t>
  </si>
  <si>
    <t xml:space="preserve"> PREDICTED: Apis mellifera uncharacterized LOC413556 (LOC413556), mRNA</t>
  </si>
  <si>
    <t>GB40411</t>
  </si>
  <si>
    <t xml:space="preserve"> PREDICTED: Apis mellifera 45 kDa calcium-binding protein-like (LOC411242), transcript variant X2, mRNA</t>
  </si>
  <si>
    <t xml:space="preserve"> PREDICTED: Apis mellifera uncharacterized LOC102656530 (LOC102656530), transcript variant X2, ncRNA</t>
  </si>
  <si>
    <t>GB40413</t>
  </si>
  <si>
    <t xml:space="preserve"> PREDICTED: Apis mellifera protein SMG8 (LOC726359), mRNA</t>
  </si>
  <si>
    <t xml:space="preserve"> PREDICTED: Apis mellifera uncharacterized LOC100577452 (LOC100577452), mRNA</t>
  </si>
  <si>
    <t xml:space="preserve"> PREDICTED: Apis mellifera twist (Twi), transcript variant X1, mRNA</t>
  </si>
  <si>
    <t xml:space="preserve"> Apis mellifera transmembrane protein 98 (Tmem98), mRNA</t>
  </si>
  <si>
    <t xml:space="preserve"> PREDICTED: Apis mellifera uncharacterized LOC102654020 (LOC102654020), transcript variant X5, misc_RNA</t>
  </si>
  <si>
    <t>GB40418</t>
  </si>
  <si>
    <t xml:space="preserve"> PREDICTED: Apis mellifera rho GTPase-activating protein 100F ortholog (LOC409836), transcript variant X12, mRNA</t>
  </si>
  <si>
    <t>GB40419</t>
  </si>
  <si>
    <t xml:space="preserve"> PREDICTED: Apis mellifera rho GTPase-activating protein 100F ortholog (LOC409836), transcript variant X4, mRNA</t>
  </si>
  <si>
    <t>GB40421</t>
  </si>
  <si>
    <t xml:space="preserve"> PREDICTED: Apis mellifera uncharacterized LOC409325 (LOC409325), transcript variant X1, mRNA</t>
  </si>
  <si>
    <t>GB40423</t>
  </si>
  <si>
    <t xml:space="preserve"> PREDICTED: Apis mellifera e3 ubiquitin-protein ligase TRIM23-like (LOC409166), mRNA</t>
  </si>
  <si>
    <t xml:space="preserve"> PREDICTED: Apis mellifera uncharacterized LOC727649 (LOC727649), mRNA</t>
  </si>
  <si>
    <t xml:space="preserve"> PREDICTED: Apis mellifera uncharacterized LOC727647 (LOC727647), mRNA</t>
  </si>
  <si>
    <t xml:space="preserve"> PREDICTED: Apis mellifera neurofibromin 2 (merlin) (NF2), transcript variant X3, mRNA</t>
  </si>
  <si>
    <t xml:space="preserve"> PREDICTED: Apis mellifera transcriptional adapter 3-B-like (LOC411658), mRNA</t>
  </si>
  <si>
    <t>GB40428</t>
  </si>
  <si>
    <t xml:space="preserve"> PREDICTED: Apis mellifera Rab-protein 11 (Rab11), transcript variant X1, mRNA</t>
  </si>
  <si>
    <t xml:space="preserve"> PREDICTED: Apis mellifera vacuolar protein sorting-associated protein 72 homolog (YL-1), transcript variant X4, mRNA</t>
  </si>
  <si>
    <t>GB40430</t>
  </si>
  <si>
    <t xml:space="preserve"> PREDICTED: Apis mellifera beta-ureidopropionase-like (LOC409250), transcript variant 1, mRNA</t>
  </si>
  <si>
    <t xml:space="preserve"> PREDICTED: Apis mellifera AN1-type zinc finger protein 5-like (LOC410085), transcript variant X4, mRNA</t>
  </si>
  <si>
    <t>GB40432</t>
  </si>
  <si>
    <t xml:space="preserve"> PREDICTED: Apis mellifera AN1-type zinc finger protein 5-like (LOC410085), transcript variant X6, mRNA</t>
  </si>
  <si>
    <t>GB40433</t>
  </si>
  <si>
    <t>GB40434</t>
  </si>
  <si>
    <t>GB40435</t>
  </si>
  <si>
    <t xml:space="preserve"> PREDICTED: Apis mellifera small ribonucleoprotein Sm D3 (SmD3), transcript variant X1, mRNA</t>
  </si>
  <si>
    <t xml:space="preserve"> PREDICTED: Apis mellifera adenomatous polyposis coli protein-like (LOC724437), mRNA</t>
  </si>
  <si>
    <t xml:space="preserve"> PREDICTED: Apis mellifera osiris 23 (Osi23), mRNA</t>
  </si>
  <si>
    <t xml:space="preserve"> Apis mellifera corticotropin releasing hormone binding protein (crh-BP), mRNA</t>
  </si>
  <si>
    <t xml:space="preserve"> PREDICTED: Apis mellifera intraflagellar transport protein osm-1 (osm-1), mRNA</t>
  </si>
  <si>
    <t xml:space="preserve"> PREDICTED: Apis mellifera brain protein I3-like (LOC409369), mRNA</t>
  </si>
  <si>
    <t xml:space="preserve"> PREDICTED: Apis mellifera glutamate decarboxylase-like protein 1-like (LOC411771), mRNA</t>
  </si>
  <si>
    <t xml:space="preserve"> PREDICTED: Apis mellifera alanine aminotransferase 2-like (LOC409196), mRNA</t>
  </si>
  <si>
    <t>GB40443</t>
  </si>
  <si>
    <t xml:space="preserve"> PREDICTED: Apis mellifera MIP18 family protein CG30152-like (LOC409195), mRNA</t>
  </si>
  <si>
    <t xml:space="preserve"> Apis mellifera C-type lectin 5 (CTL5), mRNA</t>
  </si>
  <si>
    <t xml:space="preserve"> PREDICTED: Apis mellifera cuticular protein 8 (CPR8), transcript variant X2, mRNA</t>
  </si>
  <si>
    <t xml:space="preserve"> PREDICTED: Apis mellifera pro-resilin-like (LOC102654371), mRNA</t>
  </si>
  <si>
    <t>GB40447</t>
  </si>
  <si>
    <t xml:space="preserve"> Apis mellifera ribosomal protein L35 (RpL35), mRNA</t>
  </si>
  <si>
    <t>GB40449</t>
  </si>
  <si>
    <t>GB40450</t>
  </si>
  <si>
    <t xml:space="preserve"> PREDICTED: Apis mellifera sec71 protein (sec71), mRNA</t>
  </si>
  <si>
    <t xml:space="preserve"> PREDICTED: Apis mellifera peregrin-like (LOC411881), mRNA</t>
  </si>
  <si>
    <t xml:space="preserve"> PREDICTED: Apis mellifera vacuolar protein sorting-associated protein 72 homolog (YL-1), transcript variant X1, mRNA</t>
  </si>
  <si>
    <t xml:space="preserve"> PREDICTED: Apis mellifera solute carrier family 25 member 40-like (LOC551301), transcript variant X2, mRNA</t>
  </si>
  <si>
    <t xml:space="preserve"> Apis mellifera ATP synthase, H+ transporting, mitochondrial Fo complex, subunit C2 (subunit 9) (ATP5G2), transcript variant 2, mRNA</t>
  </si>
  <si>
    <t xml:space="preserve"> PREDICTED: Apis mellifera peroxisome assembly protein 12-like (LOC552596), transcript variant X3, mRNA</t>
  </si>
  <si>
    <t xml:space="preserve"> PREDICTED: Apis mellifera enoyl Coenzyme A hydratase, short chain, 1, mitochondrial (Echs1), mRNA</t>
  </si>
  <si>
    <t xml:space="preserve"> PREDICTED: Apis mellifera calreticulin (Crc), mRNA</t>
  </si>
  <si>
    <t xml:space="preserve"> PREDICTED: Apis mellifera uncharacterized LOC726297 (LOC726297), mRNA</t>
  </si>
  <si>
    <t xml:space="preserve"> PREDICTED: Apis mellifera ethanolaminephosphotransferase 1-like (LOC411698), mRNA</t>
  </si>
  <si>
    <t>GB40464</t>
  </si>
  <si>
    <t xml:space="preserve"> PREDICTED: Apis mellifera ATP-binding cassette sub-family F member 2-like (LOC413252), transcript variant X1, mRNA</t>
  </si>
  <si>
    <t xml:space="preserve"> PREDICTED: Apis mellifera ubiquitin-conjugating enzyme E2 J2-like (LOC413253), mRNA</t>
  </si>
  <si>
    <t xml:space="preserve"> PREDICTED: Apis mellifera uncharacterized LOC102653729 (LOC102653729), transcript variant X7, ncRNA</t>
  </si>
  <si>
    <t>GB40468</t>
  </si>
  <si>
    <t>GB40469</t>
  </si>
  <si>
    <t xml:space="preserve"> PREDICTED: Apis mellifera uncharacterized LOC100576319 (LOC100576319), transcript variant X1, ncRNA</t>
  </si>
  <si>
    <t>GB40470</t>
  </si>
  <si>
    <t>GB40471</t>
  </si>
  <si>
    <t xml:space="preserve"> PREDICTED: Apis mellifera uncharacterized LOC100576382 (LOC100576382), mRNA</t>
  </si>
  <si>
    <t>GB40472</t>
  </si>
  <si>
    <t xml:space="preserve"> PREDICTED: Apis mellifera cytoplasmic phosphatidylinositol transfer protein 1 (rdgBbeta), mRNA</t>
  </si>
  <si>
    <t>GB40474</t>
  </si>
  <si>
    <t xml:space="preserve"> PREDICTED: Apis mellifera uncharacterized LOC102656530 (LOC102656530), transcript variant X1, ncRNA</t>
  </si>
  <si>
    <t>GB40475</t>
  </si>
  <si>
    <t xml:space="preserve"> PREDICTED: Apis mellifera PDF receptor (pdfr), transcript variant X3, mRNA</t>
  </si>
  <si>
    <t>GB40477</t>
  </si>
  <si>
    <t xml:space="preserve"> PREDICTED: Apis mellifera PDF receptor (pdfr), transcript variant X2, mRNA</t>
  </si>
  <si>
    <t xml:space="preserve"> PREDICTED: Apis mellifera tRNA-dihydrouridine synthase 3-like (LOC409969), mRNA</t>
  </si>
  <si>
    <t xml:space="preserve"> PREDICTED: Apis mellifera serine/threonine-protein kinase OSR1-like (LOC413029), transcript variant X3, mRNA</t>
  </si>
  <si>
    <t xml:space="preserve"> PREDICTED: Apis mellifera transmembrane protein 26-like (LOC552631), transcript variant X1, mRNA</t>
  </si>
  <si>
    <t xml:space="preserve"> PREDICTED: Apis mellifera uncharacterized protein C3orf21 homolog (LOC724932), mRNA</t>
  </si>
  <si>
    <t xml:space="preserve"> PREDICTED: Apis mellifera uncharacterized LOC100576923 (LOC100576923), transcript variant X1, mRNA</t>
  </si>
  <si>
    <t>GB40486</t>
  </si>
  <si>
    <t xml:space="preserve"> PREDICTED: Apis mellifera NADH dehydrogenase [ubiquinone] 1 alpha subcomplex subunit 10, mitochondrial (Ndufa10), mRNA</t>
  </si>
  <si>
    <t xml:space="preserve"> PREDICTED: Apis mellifera inhibitor of growth protein 4-like (LOC551029), mRNA</t>
  </si>
  <si>
    <t xml:space="preserve"> PREDICTED: Apis mellifera eIF2B-gamma protein (eIF2B-gamma), transcript variant X1, mRNA</t>
  </si>
  <si>
    <t xml:space="preserve"> PREDICTED: Apis mellifera ribosomal protein L37 (RpL37), mRNA</t>
  </si>
  <si>
    <t xml:space="preserve"> PREDICTED: Apis mellifera uncharacterized LOC724570 (LOC724570), transcript variant X2, mRNA</t>
  </si>
  <si>
    <t>GB40493</t>
  </si>
  <si>
    <t xml:space="preserve"> PREDICTED: Apis mellifera spindle and kinetochore-associated protein 1-like (LOC100577722), mRNA</t>
  </si>
  <si>
    <t xml:space="preserve"> PREDICTED: Apis mellifera zinc finger protein 845-like (LOC100577756), transcript variant X1, mRNA</t>
  </si>
  <si>
    <t xml:space="preserve"> PREDICTED: Apis mellifera uncharacterized LOC552400 (LOC552400), transcript variant X1, mRNA</t>
  </si>
  <si>
    <t>GB40497</t>
  </si>
  <si>
    <t xml:space="preserve"> PREDICTED: Apis mellifera low-density lipoprotein receptor-related protein 2-like (LOC552358), mRNA</t>
  </si>
  <si>
    <t xml:space="preserve"> PREDICTED: Apis mellifera autophagy-specific gene 9 (Atg9), transcript variant X4, mRNA</t>
  </si>
  <si>
    <t>GB40499</t>
  </si>
  <si>
    <t xml:space="preserve"> PREDICTED: Apis mellifera autophagy-specific gene 9 (Atg9), transcript variant X1, mRNA</t>
  </si>
  <si>
    <t xml:space="preserve"> PREDICTED: Apis mellifera uncharacterized LOC102656719 (LOC102656719), transcript variant X1, mRNA</t>
  </si>
  <si>
    <t>GB40501</t>
  </si>
  <si>
    <t xml:space="preserve"> PREDICTED: Apis mellifera sodium-independent sulfate anion transporter-like (LOC552279), transcript variant X4, mRNA</t>
  </si>
  <si>
    <t>GB40502</t>
  </si>
  <si>
    <t xml:space="preserve"> PREDICTED: Apis mellifera d-3-phosphoglycerate dehydrogenase-like (LOC725967), transcript variant X2, mRNA</t>
  </si>
  <si>
    <t xml:space="preserve"> PREDICTED: Apis mellifera uncharacterized LOC408957 (LOC408957), mRNA</t>
  </si>
  <si>
    <t>GB40505</t>
  </si>
  <si>
    <t>GB40506</t>
  </si>
  <si>
    <t xml:space="preserve"> PREDICTED: Apis mellifera nucleolar protein 10 (NOL10), mRNA</t>
  </si>
  <si>
    <t>GB40508</t>
  </si>
  <si>
    <t>GB40509</t>
  </si>
  <si>
    <t xml:space="preserve"> PREDICTED: Apis mellifera uncharacterized LOC411774 (LOC411774), mRNA</t>
  </si>
  <si>
    <t xml:space="preserve"> PREDICTED: Apis mellifera vascular endothelial growth factor receptor 3-like (LOC725670), mRNA</t>
  </si>
  <si>
    <t xml:space="preserve"> PREDICTED: Apis mellifera GPI transamidase component PIG-S-like (LOC413664), transcript variant X2, mRNA</t>
  </si>
  <si>
    <t>GB40512</t>
  </si>
  <si>
    <t xml:space="preserve"> PREDICTED: Apis mellifera GPI transamidase component PIG-S-like (LOC413664), transcript variant X1, mRNA</t>
  </si>
  <si>
    <t xml:space="preserve"> PREDICTED: Apis mellifera protein OPI10 homolog (LOC410017), mRNA</t>
  </si>
  <si>
    <t>GB40514</t>
  </si>
  <si>
    <t xml:space="preserve"> PREDICTED: Apis mellifera myotubularin-related protein 4-like (LOC413663), transcript variant X1, mRNA</t>
  </si>
  <si>
    <t xml:space="preserve"> PREDICTED: Apis mellifera PAXIP1-associated protein 1-like (LOC551833), transcript variant 2, mRNA</t>
  </si>
  <si>
    <t>GB40516</t>
  </si>
  <si>
    <t xml:space="preserve"> PREDICTED: Apis mellifera uncharacterized protein CG3556-like (LOC551780), transcript variant X7, mRNA</t>
  </si>
  <si>
    <t xml:space="preserve"> PREDICTED: Apis mellifera uncharacterized LOC725331 (LOC725331), transcript variant X1, mRNA</t>
  </si>
  <si>
    <t xml:space="preserve"> PREDICTED: Apis mellifera uncharacterized LOC100578337 (LOC100578337), transcript variant X4, mRNA</t>
  </si>
  <si>
    <t>GB40520</t>
  </si>
  <si>
    <t xml:space="preserve"> PREDICTED: Apis mellifera uncharacterized LOC100578337 (LOC100578337), transcript variant X1, mRNA</t>
  </si>
  <si>
    <t xml:space="preserve"> PREDICTED: Apis mellifera uncharacterized protein C20orf112-like (LOC408958), transcript variant X2, mRNA</t>
  </si>
  <si>
    <t>GB40522</t>
  </si>
  <si>
    <t>GB40524</t>
  </si>
  <si>
    <t xml:space="preserve"> PREDICTED: Apis mellifera uncharacterized LOC102655794 (LOC102655794), transcript variant X1, ncRNA</t>
  </si>
  <si>
    <t>GB40525</t>
  </si>
  <si>
    <t>GB40526</t>
  </si>
  <si>
    <t>GB40527</t>
  </si>
  <si>
    <t xml:space="preserve"> PREDICTED: Apis mellifera uncharacterized LOC100578589 (LOC100578589), ncRNA</t>
  </si>
  <si>
    <t>GB40529</t>
  </si>
  <si>
    <t>GB40530</t>
  </si>
  <si>
    <t xml:space="preserve"> PREDICTED: Apis mellifera uncharacterized LOC100578051 (LOC100578051), transcript variant X2, mRNA</t>
  </si>
  <si>
    <t xml:space="preserve"> PREDICTED: Apis mellifera uncharacterized LOC100578828 (LOC100578828), transcript variant X2, mRNA</t>
  </si>
  <si>
    <t>GB40532</t>
  </si>
  <si>
    <t xml:space="preserve"> PREDICTED: Apis mellifera uncharacterized LOC100578828 (LOC100578828), transcript variant X1, mRNA</t>
  </si>
  <si>
    <t>GB40533</t>
  </si>
  <si>
    <t xml:space="preserve"> PREDICTED: Apis mellifera uncharacterized LOC100578828 (LOC100578828), transcript variant X3, mRNA</t>
  </si>
  <si>
    <t xml:space="preserve"> PREDICTED: Apis mellifera mitochondrial ribosomal protein L48 (mRpL48), transcript variant X4, mRNA</t>
  </si>
  <si>
    <t xml:space="preserve"> PREDICTED: Apis mellifera uncharacterized LOC725573 (LOC725573), mRNA</t>
  </si>
  <si>
    <t xml:space="preserve"> PREDICTED: Apis mellifera reticulon-4-interacting protein 1 homolog, mitochondrial-like (LOC551545), mRNA</t>
  </si>
  <si>
    <t xml:space="preserve"> PREDICTED: Apis mellifera probable ATP-dependent RNA helicase DDX27-like (LOC726537), mRNA</t>
  </si>
  <si>
    <t xml:space="preserve"> PREDICTED: Apis mellifera ribosomal protein S20 (RpS20), mRNA</t>
  </si>
  <si>
    <t xml:space="preserve"> PREDICTED: Apis mellifera ubiquitin carboxyl-terminal hydrolase 20-like (LOC726482), mRNA</t>
  </si>
  <si>
    <t xml:space="preserve"> PREDICTED: Apis mellifera vesicular inhibitory amino acid transporter-like (LOC409089), mRNA</t>
  </si>
  <si>
    <t>GB40542</t>
  </si>
  <si>
    <t xml:space="preserve"> PREDICTED: Apis mellifera putative homeodomain transcription factor-like (LOC551885), mRNA</t>
  </si>
  <si>
    <t xml:space="preserve"> PREDICTED: Apis mellifera microprocessor complex subunit DGCR8-like (LOC414009), transcript variant X2, mRNA</t>
  </si>
  <si>
    <t>GB40544</t>
  </si>
  <si>
    <t xml:space="preserve"> PREDICTED: Apis mellifera microprocessor complex subunit DGCR8-like (LOC414009), transcript variant X5, mRNA</t>
  </si>
  <si>
    <t xml:space="preserve"> PREDICTED: Apis mellifera uncharacterized LOC102654108 (LOC102654108), mRNA</t>
  </si>
  <si>
    <t>GB40546</t>
  </si>
  <si>
    <t xml:space="preserve"> PREDICTED: Apis mellifera uncharacterized LOC102654154 (LOC102654154), transcript variant X2, ncRNA</t>
  </si>
  <si>
    <t>GB40547</t>
  </si>
  <si>
    <t xml:space="preserve"> PREDICTED: Apis mellifera uncharacterized LOC100576096 (LOC100576096), transcript variant X3, mRNA</t>
  </si>
  <si>
    <t xml:space="preserve"> PREDICTED: Apis mellifera uncharacterized LOC100576478 (LOC100576478), transcript variant X1, mRNA</t>
  </si>
  <si>
    <t xml:space="preserve"> PREDICTED: Apis mellifera uncharacterized LOC100576478 (LOC100576478), transcript variant X4, misc_RNA</t>
  </si>
  <si>
    <t>GB40550</t>
  </si>
  <si>
    <t>GB40552</t>
  </si>
  <si>
    <t xml:space="preserve"> PREDICTED: Apis mellifera cyclin D (CycD), mRNA</t>
  </si>
  <si>
    <t>GB40553</t>
  </si>
  <si>
    <t xml:space="preserve"> PREDICTED: Apis mellifera coiled-coil domain-containing protein 22 homolog (LOC412249), transcript variant X2, mRNA</t>
  </si>
  <si>
    <t xml:space="preserve"> PREDICTED: Apis mellifera WD repeat-containing protein 61-like (LOC551226), mRNA</t>
  </si>
  <si>
    <t xml:space="preserve"> PREDICTED: Apis mellifera transmembrane emp24 domain-containing protein 7-like (LOC102655603), mRNA</t>
  </si>
  <si>
    <t>GB40558</t>
  </si>
  <si>
    <t xml:space="preserve"> PREDICTED: Apis mellifera CDK5 regulatory subunit-associated protein 3-like (LOC727480), mRNA</t>
  </si>
  <si>
    <t xml:space="preserve"> PREDICTED: Apis mellifera RNA polymerase II subunit A C-terminal domain phosphatase SSU72-like (LOC413619), mRNA</t>
  </si>
  <si>
    <t xml:space="preserve"> PREDICTED: Apis mellifera uncharacterized LOC724176 (LOC724176), transcript variant X1, mRNA</t>
  </si>
  <si>
    <t xml:space="preserve"> PREDICTED: Apis mellifera zinc finger protein 418-like (LOC100578559), transcript variant X1, mRNA</t>
  </si>
  <si>
    <t>GB40562</t>
  </si>
  <si>
    <t xml:space="preserve"> PREDICTED: Apis mellifera threonyl-tRNA synthetase, cytoplasmic-like (LOC412200), transcript variant X1, mRNA</t>
  </si>
  <si>
    <t xml:space="preserve"> PREDICTED: Apis mellifera zinc finger protein DPF3-like (LOC411629), transcript variant X2, mRNA</t>
  </si>
  <si>
    <t xml:space="preserve"> PREDICTED: Apis mellifera chromosomal serine/threonine-protein kinase JIL-1 (JIL-1), transcript variant X5, mRNA</t>
  </si>
  <si>
    <t xml:space="preserve"> Apis mellifera cuticular protein 6 (CPR6), mRNA</t>
  </si>
  <si>
    <t xml:space="preserve"> PREDICTED: Apis mellifera serine protease 20 (SP20), mRNA</t>
  </si>
  <si>
    <t xml:space="preserve"> PREDICTED: Apis mellifera putative succinate-semialdehyde dehydrogenase C1002.12c [NADP(+)]-like (LOC102655151), mRNA</t>
  </si>
  <si>
    <t>GB40568</t>
  </si>
  <si>
    <t>GB40569</t>
  </si>
  <si>
    <t>GB40570</t>
  </si>
  <si>
    <t xml:space="preserve"> PREDICTED: Apis mellifera probable aldo-keto reductase 2-like (LOC102654813), mRNA</t>
  </si>
  <si>
    <t>GB40571</t>
  </si>
  <si>
    <t>GB40572</t>
  </si>
  <si>
    <t>GB40573</t>
  </si>
  <si>
    <t xml:space="preserve"> PREDICTED: Apis mellifera serine palmitoyltransferase subunit I (Spt-I), mRNA</t>
  </si>
  <si>
    <t xml:space="preserve"> PREDICTED: Apis mellifera ribosomal protein LP0 (RpLP0), transcript variant X1, mRNA</t>
  </si>
  <si>
    <t>GB40575</t>
  </si>
  <si>
    <t xml:space="preserve"> PREDICTED: Apis mellifera ribosomal protein LP0 (RpLP0), transcript variant X2, mRNA</t>
  </si>
  <si>
    <t xml:space="preserve"> PREDICTED: Apis mellifera glutamate--cysteine ligase-like (LOC100578132), partial mRNA</t>
  </si>
  <si>
    <t xml:space="preserve"> PREDICTED: Apis mellifera Na[+]/H[+] hydrogen exchanger 3 (Nhe3), transcript variant X6, mRNA</t>
  </si>
  <si>
    <t xml:space="preserve"> PREDICTED: Apis mellifera Na[+]/H[+] hydrogen exchanger 3 (Nhe3), transcript variant X3, mRNA</t>
  </si>
  <si>
    <t>GB40579</t>
  </si>
  <si>
    <t xml:space="preserve"> PREDICTED: Apis mellifera integrator complex subunit 9-like (LOC551270), mRNA</t>
  </si>
  <si>
    <t xml:space="preserve"> PREDICTED: Apis mellifera lysine-specific demethylase 6A-like (LOC412863), transcript variant X3, mRNA</t>
  </si>
  <si>
    <t>GB40582</t>
  </si>
  <si>
    <t>GB40583</t>
  </si>
  <si>
    <t xml:space="preserve"> PREDICTED: Apis mellifera lysine-specific demethylase 6A-like (LOC412863), transcript variant X5, misc_RNA</t>
  </si>
  <si>
    <t>GB40584</t>
  </si>
  <si>
    <t>GB40585</t>
  </si>
  <si>
    <t>GB40586</t>
  </si>
  <si>
    <t>GB40587</t>
  </si>
  <si>
    <t xml:space="preserve"> PREDICTED: Apis mellifera FUN14 domain-containing protein 1-like (LOC412864), transcript variant X1, mRNA</t>
  </si>
  <si>
    <t xml:space="preserve"> PREDICTED: Apis mellifera metallo-beta-lactamase domain-containing protein 1-like (LOC726427), transcript variant X1, mRNA</t>
  </si>
  <si>
    <t xml:space="preserve"> PREDICTED: Apis mellifera Mpv17-like protein (LOC727505), mRNA</t>
  </si>
  <si>
    <t xml:space="preserve"> PREDICTED: Apis mellifera adenylyl cyclase-associated protein 1-like (LOC410158), transcript variant X1, mRNA</t>
  </si>
  <si>
    <t xml:space="preserve"> PREDICTED: Apis mellifera uncharacterized LOC409783 (LOC409783), transcript variant X4, mRNA</t>
  </si>
  <si>
    <t>GB40593</t>
  </si>
  <si>
    <t xml:space="preserve"> PREDICTED: Apis mellifera uncharacterized LOC409783 (LOC409783), transcript variant X3, mRNA</t>
  </si>
  <si>
    <t xml:space="preserve"> PREDICTED: Apis mellifera protein FAM177A1-like (LOC100578473), ncRNA</t>
  </si>
  <si>
    <t xml:space="preserve"> PREDICTED: Apis mellifera ubiquitin-like protein 7-like (LOC552170), transcript variant X2, mRNA</t>
  </si>
  <si>
    <t xml:space="preserve"> PREDICTED: Apis mellifera sodium chloride cotransporter 69 (Ncc69), mRNA</t>
  </si>
  <si>
    <t>GB40597</t>
  </si>
  <si>
    <t xml:space="preserve"> PREDICTED: Apis mellifera fukutin-related protein-like (LOC412635), mRNA</t>
  </si>
  <si>
    <t xml:space="preserve"> PREDICTED: Apis mellifera uncharacterized LOC102654911 (LOC102654911), transcript variant X1, mRNA</t>
  </si>
  <si>
    <t>GB40600</t>
  </si>
  <si>
    <t xml:space="preserve"> PREDICTED: Apis mellifera Tie-like receptor tyrosine kinase (Tie), mRNA</t>
  </si>
  <si>
    <t>GB40601</t>
  </si>
  <si>
    <t>GB40602</t>
  </si>
  <si>
    <t xml:space="preserve"> PREDICTED: Apis mellifera spatzle 2 (spz2), transcript variant X1, mRNA</t>
  </si>
  <si>
    <t xml:space="preserve"> PREDICTED: Apis mellifera uncharacterized LOC102655752 (LOC102655752), mRNA</t>
  </si>
  <si>
    <t>GB40605</t>
  </si>
  <si>
    <t xml:space="preserve"> PREDICTED: Apis mellifera uncharacterized LOC100577381 (LOC100577381), transcript variant X1, mRNA</t>
  </si>
  <si>
    <t xml:space="preserve"> PREDICTED: Apis mellifera uncharacterized LOC100577359 (LOC100577359), transcript variant X1, mRNA</t>
  </si>
  <si>
    <t>GB40607</t>
  </si>
  <si>
    <t xml:space="preserve"> PREDICTED: Apis mellifera uncharacterized LOC725309 (LOC725309), mRNA</t>
  </si>
  <si>
    <t xml:space="preserve"> PREDICTED: Apis mellifera proline-rich extensin-like protein EPR1-like (LOC102655710), partial mRNA</t>
  </si>
  <si>
    <t>GB40609</t>
  </si>
  <si>
    <t xml:space="preserve"> PREDICTED: Apis mellifera uncharacterized LOC100578276 (LOC100578276), mRNA</t>
  </si>
  <si>
    <t xml:space="preserve"> PREDICTED: Apis mellifera basic helix-loop-helix neural transcription factor TAP (tap), transcript variant X1, mRNA</t>
  </si>
  <si>
    <t xml:space="preserve"> PREDICTED: Apis mellifera uncharacterized LOC100577244 (LOC100577244), ncRNA</t>
  </si>
  <si>
    <t>GB40612</t>
  </si>
  <si>
    <t>GB40613</t>
  </si>
  <si>
    <t xml:space="preserve"> PREDICTED: Apis mellifera gamma-glutamyl carboxylase (GC), transcript variant X2, mRNA</t>
  </si>
  <si>
    <t xml:space="preserve"> PREDICTED: Apis mellifera organic cation transporter protein-like (LOC102653922), mRNA</t>
  </si>
  <si>
    <t>GB40615</t>
  </si>
  <si>
    <t xml:space="preserve"> Apis mellifera odorant binding protein 12 (Obp12), mRNA</t>
  </si>
  <si>
    <t xml:space="preserve"> PREDICTED: Apis mellifera leucine-rich repeat transmembrane protein FLRT1-like (LOC100578238), mRNA</t>
  </si>
  <si>
    <t xml:space="preserve"> Apis mellifera troponin C type IIIb (TpnCIIIb), mRNA</t>
  </si>
  <si>
    <t xml:space="preserve"> Apis mellifera troponin C type IIIa (TpnCIIIa), mRNA</t>
  </si>
  <si>
    <t xml:space="preserve"> PREDICTED: Apis mellifera uncharacterized LOC102653855 (LOC102653855), ncRNA</t>
  </si>
  <si>
    <t>GB40620</t>
  </si>
  <si>
    <t>GB40621</t>
  </si>
  <si>
    <t>GB40622</t>
  </si>
  <si>
    <t xml:space="preserve"> PREDICTED: Apis mellifera laccase 2 (Lac2), mRNA</t>
  </si>
  <si>
    <t>GB40623</t>
  </si>
  <si>
    <t xml:space="preserve"> PREDICTED: Apis mellifera synapsin (Syn), transcript variant X1, mRNA</t>
  </si>
  <si>
    <t>GB40626</t>
  </si>
  <si>
    <t xml:space="preserve"> PREDICTED: Apis mellifera uncharacterized LOC410363 (LOC410363), transcript variant X2, mRNA</t>
  </si>
  <si>
    <t>GB40627</t>
  </si>
  <si>
    <t xml:space="preserve"> PREDICTED: Apis mellifera uncharacterized LOC410363 (LOC410363), transcript variant X4, mRNA</t>
  </si>
  <si>
    <t>GB40630</t>
  </si>
  <si>
    <t>GB40631</t>
  </si>
  <si>
    <t>GB40632</t>
  </si>
  <si>
    <t xml:space="preserve"> PREDICTED: Apis mellifera uncharacterized LOC100576546 (LOC100576546), ncRNA</t>
  </si>
  <si>
    <t>GB40633</t>
  </si>
  <si>
    <t xml:space="preserve"> PREDICTED: Apis mellifera upstream stimulatory factor 1-like (LOC551590), mRNA</t>
  </si>
  <si>
    <t xml:space="preserve"> PREDICTED: Apis mellifera venom acid phosphatase Acph-1-like (LOC724418), mRNA</t>
  </si>
  <si>
    <t>GB40636</t>
  </si>
  <si>
    <t xml:space="preserve"> PREDICTED: Apis mellifera AMME syndrome candidate gene 1 protein homolog (LOC410361), mRNA</t>
  </si>
  <si>
    <t>GB40638</t>
  </si>
  <si>
    <t xml:space="preserve"> PREDICTED: Apis mellifera facilitated trehalose transporter Tret1-like (LOC102655631), mRNA</t>
  </si>
  <si>
    <t>GB40639</t>
  </si>
  <si>
    <t>GB40640</t>
  </si>
  <si>
    <t xml:space="preserve"> PREDICTED: Apis mellifera disks large 1 tumor suppressor protein-like (LOC724292), transcript variant X1, mRNA</t>
  </si>
  <si>
    <t>GB40641</t>
  </si>
  <si>
    <t>GB40642</t>
  </si>
  <si>
    <t>GB40643</t>
  </si>
  <si>
    <t>GB40644</t>
  </si>
  <si>
    <t xml:space="preserve"> PREDICTED: Apis mellifera disks large 1 tumor suppressor protein-like (LOC724292), transcript variant X2, misc_RNA</t>
  </si>
  <si>
    <t>GB40645</t>
  </si>
  <si>
    <t>GB40646</t>
  </si>
  <si>
    <t>GB40647</t>
  </si>
  <si>
    <t>GB40649</t>
  </si>
  <si>
    <t>GB40650</t>
  </si>
  <si>
    <t xml:space="preserve"> PREDICTED: Apis mellifera uncharacterized LOC102654806 (LOC102654806), ncRNA</t>
  </si>
  <si>
    <t>GB40651</t>
  </si>
  <si>
    <t xml:space="preserve"> PREDICTED: Apis mellifera protein ST7 homolog (LOC410357), transcript variant 1, mRNA</t>
  </si>
  <si>
    <t xml:space="preserve"> PREDICTED: Apis mellifera ribosomal protein L24 (RpL24), mRNA</t>
  </si>
  <si>
    <t xml:space="preserve"> PREDICTED: Apis mellifera NF-kappaB transcription factor relish (Rel), transcript variant X1, mRNA</t>
  </si>
  <si>
    <t xml:space="preserve"> PREDICTED: Apis mellifera vesicle transport protein SFT2B-like (LOC552268), transcript variant X1, mRNA</t>
  </si>
  <si>
    <t xml:space="preserve"> PREDICTED: Apis mellifera importin subunit alpha-2-like (LOC727561), mRNA</t>
  </si>
  <si>
    <t xml:space="preserve"> PREDICTED: Apis mellifera uncharacterized LOC413123 (LOC413123), misc_RNA</t>
  </si>
  <si>
    <t xml:space="preserve"> PREDICTED: Apis mellifera uncharacterized LOC100578562 (LOC100578562), mRNA</t>
  </si>
  <si>
    <t xml:space="preserve"> PREDICTED: Apis mellifera acyl-CoA Delta(11) desaturase-like (LOC102654211), transcript variant X2, mRNA</t>
  </si>
  <si>
    <t>GB40659</t>
  </si>
  <si>
    <t>GB40660</t>
  </si>
  <si>
    <t xml:space="preserve"> PREDICTED: Apis mellifera uncharacterized LOC102653633 (LOC102653633), ncRNA</t>
  </si>
  <si>
    <t>GB40661</t>
  </si>
  <si>
    <t xml:space="preserve"> PREDICTED: Apis mellifera uncharacterized LOC413125 (LOC413125), transcript variant X1, mRNA</t>
  </si>
  <si>
    <t>GB40662</t>
  </si>
  <si>
    <t xml:space="preserve"> PREDICTED: Apis mellifera uncharacterized LOC413125 (LOC413125), transcript variant X2, mRNA</t>
  </si>
  <si>
    <t xml:space="preserve"> PREDICTED: Apis mellifera putative odorant receptor 22c-like (LOC102653810), transcript variant X1, mRNA</t>
  </si>
  <si>
    <t>GB40664</t>
  </si>
  <si>
    <t xml:space="preserve"> Apis mellifera odorant receptor 107 (Or107), mRNA</t>
  </si>
  <si>
    <t xml:space="preserve"> Apis mellifera odorant receptor 109 (Or109), mRNA</t>
  </si>
  <si>
    <t xml:space="preserve"> PREDICTED: Apis mellifera uncharacterized LOC100577852 (LOC100577852), mRNA</t>
  </si>
  <si>
    <t xml:space="preserve"> PREDICTED: Apis mellifera odorant receptor 106 (Or106), mRNA</t>
  </si>
  <si>
    <t>GB40668</t>
  </si>
  <si>
    <t xml:space="preserve"> PREDICTED: Apis mellifera putative odorant receptor 13a-like (LOC100577888), mRNA</t>
  </si>
  <si>
    <t>GB40669</t>
  </si>
  <si>
    <t xml:space="preserve"> PREDICTED: Apis mellifera uncharacterized LOC409778 (LOC409778), transcript variant X2, mRNA</t>
  </si>
  <si>
    <t xml:space="preserve"> PREDICTED: Apis mellifera follistatin-like 5 (Fstl5), transcript variant X1, mRNA</t>
  </si>
  <si>
    <t xml:space="preserve"> PREDICTED: Apis mellifera inositol polyphosphate 5-phosphatase (LOC412731), transcript variant X2, mRNA</t>
  </si>
  <si>
    <t xml:space="preserve"> Apis mellifera lambda crystallin-like protein (Cryl1), mRNA</t>
  </si>
  <si>
    <t xml:space="preserve"> PREDICTED: Apis mellifera ATP-dependent RNA helicase DDX54-like (LOC413660), mRNA</t>
  </si>
  <si>
    <t xml:space="preserve"> PREDICTED: Apis mellifera phosphatidylinositol 4-kinase beta-like (LOC408373), mRNA</t>
  </si>
  <si>
    <t xml:space="preserve"> PREDICTED: Apis mellifera uncharacterized LOC408374 (LOC408374), transcript variant X2, mRNA</t>
  </si>
  <si>
    <t>GB40677</t>
  </si>
  <si>
    <t xml:space="preserve"> PREDICTED: Apis mellifera uncharacterized LOC408374 (LOC408374), transcript variant X3, mRNA</t>
  </si>
  <si>
    <t>GB40679</t>
  </si>
  <si>
    <t>GB40680</t>
  </si>
  <si>
    <t xml:space="preserve"> PREDICTED: Apis mellifera elongation of very long chain fatty acids protein 1-like (LOC100578829), mRNA</t>
  </si>
  <si>
    <t xml:space="preserve"> PREDICTED: Apis mellifera uncharacterized LOC100578794 (LOC100578794), transcript variant X1, mRNA</t>
  </si>
  <si>
    <t>GB40682</t>
  </si>
  <si>
    <t xml:space="preserve"> PREDICTED: Apis mellifera sugar transporter ERD6-like 16-like (LOC102654933), mRNA</t>
  </si>
  <si>
    <t>GB40683</t>
  </si>
  <si>
    <t xml:space="preserve"> PREDICTED: Apis mellifera facilitated trehalose transporter Tret1-like (LOC102654899), mRNA</t>
  </si>
  <si>
    <t>GB40684</t>
  </si>
  <si>
    <t>GB40685</t>
  </si>
  <si>
    <t xml:space="preserve"> PREDICTED: Apis mellifera uncharacterized LOC551426 (LOC551426), transcript variant 1, mRNA</t>
  </si>
  <si>
    <t xml:space="preserve"> PREDICTED: Apis mellifera uncharacterized LOC409108 (LOC409108), transcript variant X4, mRNA</t>
  </si>
  <si>
    <t>GB40687</t>
  </si>
  <si>
    <t xml:space="preserve"> PREDICTED: Apis mellifera uncharacterized LOC409108 (LOC409108), transcript variant X5, mRNA</t>
  </si>
  <si>
    <t>GB40688</t>
  </si>
  <si>
    <t xml:space="preserve"> PREDICTED: Apis mellifera uncharacterized LOC409108 (LOC409108), transcript variant X2, mRNA</t>
  </si>
  <si>
    <t>GB40689</t>
  </si>
  <si>
    <t xml:space="preserve"> PREDICTED: Apis mellifera uncharacterized LOC409108 (LOC409108), transcript variant X7, mRNA</t>
  </si>
  <si>
    <t xml:space="preserve"> PREDICTED: Apis mellifera uncharacterized LOC100576373 (LOC100576373), transcript variant X1, mRNA</t>
  </si>
  <si>
    <t>GB40692</t>
  </si>
  <si>
    <t xml:space="preserve"> PREDICTED: Apis mellifera MOXD1 homolog 2-like (LOC410362), transcript variant X2, mRNA</t>
  </si>
  <si>
    <t>GB40693</t>
  </si>
  <si>
    <t xml:space="preserve"> PREDICTED: Apis mellifera mast cell degranulating peptide-like (LOC100576769), transcript variant X2, misc_RNA</t>
  </si>
  <si>
    <t>GB40695</t>
  </si>
  <si>
    <t xml:space="preserve"> Apis mellifera mast cell-degranulating peptide (Mcdp), mRNA</t>
  </si>
  <si>
    <t xml:space="preserve"> Apis mellifera apamin protein (Apamin), mRNA</t>
  </si>
  <si>
    <t>GB40698</t>
  </si>
  <si>
    <t xml:space="preserve"> PREDICTED: Apis mellifera leucine-rich repeat-containing protein 15-like (LOC100576903), transcript variant 1, mRNA</t>
  </si>
  <si>
    <t xml:space="preserve"> PREDICTED: Apis mellifera metalloproteinase inhibitor 2-like (LOC100576956), transcript variant X2, mRNA</t>
  </si>
  <si>
    <t xml:space="preserve"> PREDICTED: Apis mellifera uncharacterized LOC551765 (LOC551765), mRNA</t>
  </si>
  <si>
    <t>GB40702</t>
  </si>
  <si>
    <t xml:space="preserve"> PREDICTED: Apis mellifera cadherin-23-like (LOC410368), mRNA</t>
  </si>
  <si>
    <t xml:space="preserve"> PREDICTED: Apis mellifera dynein intermediate chain 2, ciliary-like (LOC552070), transcript variant X1, mRNA</t>
  </si>
  <si>
    <t xml:space="preserve"> PREDICTED: Apis mellifera N(G),N(G)-dimethylarginine dimethylaminohydrolase 1-like (LOC552121), transcript variant X3, mRNA</t>
  </si>
  <si>
    <t xml:space="preserve"> PREDICTED: Apis mellifera uncharacterized LOC412326 (LOC412326), transcript variant X4, mRNA</t>
  </si>
  <si>
    <t xml:space="preserve"> PREDICTED: Apis mellifera tetraspanin 5 (Tspan5), mRNA</t>
  </si>
  <si>
    <t xml:space="preserve"> Apis mellifera tetraspanin 6 (Tspan6), mRNA</t>
  </si>
  <si>
    <t>GB40709</t>
  </si>
  <si>
    <t xml:space="preserve"> PREDICTED: Apis mellifera uncharacterized LOC100577399 (LOC100577399), partial mRNA</t>
  </si>
  <si>
    <t xml:space="preserve"> PREDICTED: Apis mellifera RING finger protein 10-like (LOC409417), mRNA</t>
  </si>
  <si>
    <t xml:space="preserve"> PREDICTED: Apis mellifera malectin-like (LOC727596), mRNA</t>
  </si>
  <si>
    <t xml:space="preserve"> Apis mellifera FABP-like protein (Fabp), mRNA</t>
  </si>
  <si>
    <t>GB40713</t>
  </si>
  <si>
    <t>GB40714</t>
  </si>
  <si>
    <t xml:space="preserve"> PREDICTED: Apis mellifera uncharacterized LOC102656262 (LOC102656262), mRNA</t>
  </si>
  <si>
    <t>GB40715</t>
  </si>
  <si>
    <t xml:space="preserve"> PREDICTED: Apis mellifera fatty acid-binding protein, adipocyte-like (LOC410034), mRNA</t>
  </si>
  <si>
    <t xml:space="preserve"> PREDICTED: Apis mellifera b-cell CLL/lymphoma 7 protein family member B-like (LOC410033), transcript variant X1, mRNA</t>
  </si>
  <si>
    <t xml:space="preserve"> PREDICTED: Apis mellifera thioredoxin reductase 1 (Trxr-1), transcript variant X1, mRNA</t>
  </si>
  <si>
    <t xml:space="preserve"> PREDICTED: Apis mellifera WD repeat-containing protein 66-like (LOC413693), mRNA</t>
  </si>
  <si>
    <t>GB40719</t>
  </si>
  <si>
    <t xml:space="preserve"> PREDICTED: Apis mellifera uncharacterized LOC411794 (LOC411794), transcript variant X1, mRNA</t>
  </si>
  <si>
    <t>GB40721</t>
  </si>
  <si>
    <t xml:space="preserve"> PREDICTED: Apis mellifera cytochrome c oxidase assembly protein COX19-like (LOC102655540), mRNA</t>
  </si>
  <si>
    <t>GB40722</t>
  </si>
  <si>
    <t xml:space="preserve"> PREDICTED: Apis mellifera phosphopantothenoylcysteine decarboxylase-like (LOC412189), transcript variant X2, mRNA</t>
  </si>
  <si>
    <t>GB40723</t>
  </si>
  <si>
    <t>GB40724</t>
  </si>
  <si>
    <t xml:space="preserve"> PREDICTED: Apis mellifera dihydrolipoyl dehydrogenase, mitochondrial-like (LOC102655391), mRNA</t>
  </si>
  <si>
    <t>GB40726</t>
  </si>
  <si>
    <t xml:space="preserve"> PREDICTED: Apis mellifera CDP-diacylglycerol--inositol 3-phosphatidyltransferase-like (LOC411408), mRNA</t>
  </si>
  <si>
    <t xml:space="preserve"> PREDICTED: Apis mellifera zinc metalloproteinase nas-15-like (LOC411406), transcript variant 2, mRNA</t>
  </si>
  <si>
    <t xml:space="preserve"> Apis mellifera odorant receptor 2 (Or2), mRNA</t>
  </si>
  <si>
    <t xml:space="preserve"> PREDICTED: Apis mellifera ras-like protein family member 10B-like (LOC725345), transcript variant X2, mRNA</t>
  </si>
  <si>
    <t xml:space="preserve"> Apis mellifera polycomblike (Pcl), mRNA</t>
  </si>
  <si>
    <t>GB40732</t>
  </si>
  <si>
    <t xml:space="preserve"> Apis mellifera ring finger protein, transmembrane 2 (Rnft2), mRNA</t>
  </si>
  <si>
    <t xml:space="preserve"> PREDICTED: Apis mellifera fructose-bisphosphate aldolase (LOC725455), mRNA</t>
  </si>
  <si>
    <t xml:space="preserve"> PREDICTED: Apis mellifera fructose-bisphosphate aldolase-like (LOC550785), transcript variant X1, mRNA</t>
  </si>
  <si>
    <t xml:space="preserve"> PREDICTED: Apis mellifera uncharacterized LOC102653794 (LOC102653794), ncRNA</t>
  </si>
  <si>
    <t>GB40736</t>
  </si>
  <si>
    <t>GB40737</t>
  </si>
  <si>
    <t xml:space="preserve"> PREDICTED: Apis mellifera uncharacterized LOC100578458 (LOC100578458), transcript variant X1, ncRNA</t>
  </si>
  <si>
    <t>GB40738</t>
  </si>
  <si>
    <t xml:space="preserve"> PREDICTED: Apis mellifera uncharacterized LOC100576291 (LOC100576291), mRNA</t>
  </si>
  <si>
    <t>GB40739</t>
  </si>
  <si>
    <t xml:space="preserve"> PREDICTED: Apis mellifera uncharacterized LOC411600 (LOC411600), mRNA</t>
  </si>
  <si>
    <t xml:space="preserve"> PREDICTED: Apis mellifera serine protease 46 (SP46), transcript variant X2, mRNA</t>
  </si>
  <si>
    <t>GB40743</t>
  </si>
  <si>
    <t xml:space="preserve"> PREDICTED: Apis mellifera RNA-binding protein 4F (Rnp4F), mRNA</t>
  </si>
  <si>
    <t xml:space="preserve"> PREDICTED: Apis mellifera ubisnap (usnp), mRNA</t>
  </si>
  <si>
    <t xml:space="preserve"> PREDICTED: Apis mellifera FK506-binding protein FKBP59 (FKBP59), transcript variant X2, mRNA</t>
  </si>
  <si>
    <t xml:space="preserve"> PREDICTED: Apis mellifera GMP reductase 2-like (LOC552316), transcript variant 1, mRNA</t>
  </si>
  <si>
    <t xml:space="preserve"> PREDICTED: Apis mellifera glutathione synthetase-like (LOC411372), mRNA</t>
  </si>
  <si>
    <t xml:space="preserve"> PREDICTED: Apis mellifera zinc finger and SCAN domain-containing protein 2-like (LOC725945), transcript variant X1, mRNA</t>
  </si>
  <si>
    <t xml:space="preserve"> PREDICTED: Apis mellifera ATP-dependent RNA helicase me31b ortholog (LOC552206), transcript variant 1, mRNA</t>
  </si>
  <si>
    <t xml:space="preserve"> PREDICTED: Apis mellifera kekkon-1 (kek1), mRNA</t>
  </si>
  <si>
    <t>GB40752</t>
  </si>
  <si>
    <t xml:space="preserve"> PREDICTED: Apis mellifera arginine kinase-like (LOC409807), transcript variant X3, mRNA</t>
  </si>
  <si>
    <t>GB40755</t>
  </si>
  <si>
    <t>GB40756</t>
  </si>
  <si>
    <t>GB40757</t>
  </si>
  <si>
    <t xml:space="preserve"> Apis mellifera venom protein 2 (LOC503505), mRNA</t>
  </si>
  <si>
    <t xml:space="preserve"> PREDICTED: Apis mellifera syntaxin-5-like (LOC552117), mRNA</t>
  </si>
  <si>
    <t xml:space="preserve"> PREDICTED: Apis mellifera uncharacterized LOC100576164 (LOC100576164), ncRNA</t>
  </si>
  <si>
    <t xml:space="preserve"> PREDICTED: Apis mellifera uncharacterized LOC414021 (LOC414021), transcript variant X5, mRNA</t>
  </si>
  <si>
    <t>GB40762</t>
  </si>
  <si>
    <t xml:space="preserve"> PREDICTED: Apis mellifera uncharacterized LOC102655032 (LOC102655032), transcript variant X3, ncRNA</t>
  </si>
  <si>
    <t>GB40763</t>
  </si>
  <si>
    <t xml:space="preserve"> PREDICTED: Apis mellifera uncharacterized LOC414021 (LOC414021), transcript variant X8, mRNA</t>
  </si>
  <si>
    <t xml:space="preserve"> PREDICTED: Apis mellifera uncharacterized LOC414022 (LOC414022), transcript variant X1, mRNA</t>
  </si>
  <si>
    <t xml:space="preserve"> PREDICTED: Apis mellifera uncharacterized LOC410070 (LOC410070), transcript variant X1, mRNA</t>
  </si>
  <si>
    <t xml:space="preserve"> PREDICTED: Apis mellifera phosphoglycolate phosphatase-like (LOC410071), mRNA</t>
  </si>
  <si>
    <t xml:space="preserve"> PREDICTED: Apis mellifera uncharacterized LOC100577039 (LOC100577039), transcript variant X2, mRNA</t>
  </si>
  <si>
    <t>GB40768</t>
  </si>
  <si>
    <t xml:space="preserve"> PREDICTED: Apis mellifera dehydrogenase/reductase SDR family member 11-like (LOC412458), mRNA</t>
  </si>
  <si>
    <t xml:space="preserve"> PREDICTED: Apis mellifera dehydrogenase/reductase SDR family member 11-like (LOC724721), transcript variant X1, mRNA</t>
  </si>
  <si>
    <t xml:space="preserve"> PREDICTED: Apis mellifera glucosinolate sulphatase (LOC412829), transcript variant X2, mRNA</t>
  </si>
  <si>
    <t xml:space="preserve"> PREDICTED: Apis mellifera uncharacterized protein C5orf4 homolog (LOC409360), transcript variant X2, mRNA</t>
  </si>
  <si>
    <t>GB40772</t>
  </si>
  <si>
    <t xml:space="preserve"> PREDICTED: Apis mellifera regulator of telomere elongation helicase 1 homolog (LOC412546), mRNA</t>
  </si>
  <si>
    <t xml:space="preserve"> PREDICTED: Apis mellifera apoptosis inducing factor (AIF), mRNA</t>
  </si>
  <si>
    <t xml:space="preserve"> PREDICTED: Apis mellifera ribosomal protein L10Ab (RpL10Ab), mRNA</t>
  </si>
  <si>
    <t>GB40776</t>
  </si>
  <si>
    <t xml:space="preserve"> PREDICTED: Apis mellifera CMP-sialic acid/UDP-galactose transporter (Csat), mRNA</t>
  </si>
  <si>
    <t xml:space="preserve"> PREDICTED: Apis mellifera transaldolase (Tal), mRNA</t>
  </si>
  <si>
    <t xml:space="preserve"> PREDICTED: Apis mellifera zinc finger protein 330 homolog (Noa36), mRNA</t>
  </si>
  <si>
    <t xml:space="preserve"> PREDICTED: Apis mellifera uncharacterized LOC727079 (LOC727079), mRNA</t>
  </si>
  <si>
    <t xml:space="preserve"> PREDICTED: Apis mellifera ribosomal RNA processing protein 1 homolog (Nnp-1), mRNA</t>
  </si>
  <si>
    <t xml:space="preserve"> PREDICTED: Apis mellifera glucose-6-phosphate isomerase (LOC551154), mRNA</t>
  </si>
  <si>
    <t xml:space="preserve"> PREDICTED: Apis mellifera dolichol kinase-like (LOC724234), mRNA</t>
  </si>
  <si>
    <t xml:space="preserve"> PREDICTED: Apis mellifera arrestin-like 3 (ArrL3), transcript variant X1, mRNA</t>
  </si>
  <si>
    <t>GB40787</t>
  </si>
  <si>
    <t xml:space="preserve"> PREDICTED: Apis mellifera potassium voltage-gated channel subfamily KQT member 1-like (LOC100576835), transcript variant X1, mRNA</t>
  </si>
  <si>
    <t>GB40788</t>
  </si>
  <si>
    <t xml:space="preserve"> PREDICTED: Apis mellifera uncharacterized LOC724410 (LOC724410), mRNA</t>
  </si>
  <si>
    <t xml:space="preserve"> PREDICTED: Apis mellifera uncharacterized LOC102655946 (LOC102655946), transcript variant X1, ncRNA</t>
  </si>
  <si>
    <t>GB40791</t>
  </si>
  <si>
    <t xml:space="preserve"> PREDICTED: Apis mellifera uncharacterized LOC102655903 (LOC102655903), mRNA</t>
  </si>
  <si>
    <t>GB40792</t>
  </si>
  <si>
    <t>GB40793</t>
  </si>
  <si>
    <t xml:space="preserve"> PREDICTED: Apis mellifera synaptotagmin 4 (Syt4), transcript variant 2, mRNA</t>
  </si>
  <si>
    <t xml:space="preserve"> PREDICTED: Apis mellifera enhancer of rudimentary (e(r)), mRNA</t>
  </si>
  <si>
    <t xml:space="preserve"> PREDICTED: Apis mellifera phospholipase DDHD1-like (LOC724115), transcript variant X1, mRNA</t>
  </si>
  <si>
    <t xml:space="preserve"> PREDICTED: Apis mellifera lysocardiolipin acyltransferase 1-like (LOC727539), mRNA</t>
  </si>
  <si>
    <t xml:space="preserve"> PREDICTED: Apis mellifera arginine/serine-rich splicing factor 7 (Sfrs7), transcript variant X1, mRNA</t>
  </si>
  <si>
    <t xml:space="preserve"> PREDICTED: Apis mellifera ankyrin repeat and protein kinase domain-containing protein 1-like (LOC100578907), transcript variant X1, mRNA</t>
  </si>
  <si>
    <t xml:space="preserve"> PREDICTED: Apis mellifera Spase 22/23-subunit (Spase22-23), mRNA</t>
  </si>
  <si>
    <t xml:space="preserve"> PREDICTED: Apis mellifera thioredoxin-like protein 4A-like (LOC551974), transcript variant X1, mRNA</t>
  </si>
  <si>
    <t xml:space="preserve"> PREDICTED: Apis mellifera TBC domain-containing protein kinase-like protein-like (LOC409527), transcript variant X4, mRNA</t>
  </si>
  <si>
    <t>GB40803</t>
  </si>
  <si>
    <t xml:space="preserve"> PREDICTED: Apis mellifera t-complex protein 11-like protein 1-like (LOC724455), transcript variant X1, mRNA</t>
  </si>
  <si>
    <t xml:space="preserve"> PREDICTED: Apis mellifera glucosamine-6-phosphate deaminase (Oscillin), transcript variant X1, mRNA</t>
  </si>
  <si>
    <t xml:space="preserve"> PREDICTED: Apis mellifera uncharacterized LOC724536 (LOC724536), mRNA</t>
  </si>
  <si>
    <t>GB40806</t>
  </si>
  <si>
    <t xml:space="preserve"> PREDICTED: Apis mellifera uncharacterized LOC724585 (LOC724585), mRNA</t>
  </si>
  <si>
    <t xml:space="preserve"> PREDICTED: Apis mellifera lava lamp (lva), mRNA</t>
  </si>
  <si>
    <t xml:space="preserve"> PREDICTED: Apis mellifera GABA-gated ion channel (Grd), mRNA</t>
  </si>
  <si>
    <t xml:space="preserve"> PREDICTED: Apis mellifera transmembrane protein 70 homolog, mitochondrial (LOC725040), mRNA</t>
  </si>
  <si>
    <t xml:space="preserve"> PREDICTED: Apis mellifera uncharacterized LOC414021 (LOC414021), transcript variant X7, mRNA</t>
  </si>
  <si>
    <t>GB40811</t>
  </si>
  <si>
    <t xml:space="preserve"> PREDICTED: Apis mellifera uncharacterized LOC102655081 (LOC102655081), ncRNA</t>
  </si>
  <si>
    <t>GB40812</t>
  </si>
  <si>
    <t>GB40814</t>
  </si>
  <si>
    <t xml:space="preserve"> PREDICTED: Apis mellifera uncharacterized LOC100579059 (LOC100579059), transcript variant X4, ncRNA</t>
  </si>
  <si>
    <t>GB40815</t>
  </si>
  <si>
    <t xml:space="preserve"> PREDICTED: Apis mellifera transport and golgi organization 1 (Tango1), mRNA</t>
  </si>
  <si>
    <t>GB40817</t>
  </si>
  <si>
    <t xml:space="preserve"> PREDICTED: Apis mellifera inactive (Iav), mRNA</t>
  </si>
  <si>
    <t xml:space="preserve"> PREDICTED: Apis mellifera venom allergen 3-like (LOC100579018), mRNA</t>
  </si>
  <si>
    <t>GB40819</t>
  </si>
  <si>
    <t xml:space="preserve"> PREDICTED: Apis mellifera uncharacterized LOC100578978 (LOC100578978), transcript variant X1, mRNA</t>
  </si>
  <si>
    <t>GB40820</t>
  </si>
  <si>
    <t xml:space="preserve"> PREDICTED: Apis mellifera uncharacterized LOC100577585 (LOC100577585), mRNA</t>
  </si>
  <si>
    <t xml:space="preserve"> PREDICTED: Apis mellifera uncharacterized LOC102655490 (LOC102655490), transcript variant X3, ncRNA</t>
  </si>
  <si>
    <t>GB40822</t>
  </si>
  <si>
    <t xml:space="preserve"> PREDICTED: Apis mellifera yolkless (yl), mRNA</t>
  </si>
  <si>
    <t xml:space="preserve"> PREDICTED: Apis mellifera far upstream element-binding protein 1-like (LOC552294), transcript variant X2, mRNA</t>
  </si>
  <si>
    <t>GB40827</t>
  </si>
  <si>
    <t xml:space="preserve"> PREDICTED: Apis mellifera uncharacterized LOC725746 (LOC725746), mRNA</t>
  </si>
  <si>
    <t>GB40829</t>
  </si>
  <si>
    <t xml:space="preserve"> PREDICTED: Apis mellifera uncharacterized LOC725682 (LOC725682), transcript variant X1, mRNA</t>
  </si>
  <si>
    <t xml:space="preserve"> PREDICTED: Apis mellifera uncharacterized LOC725419 (LOC725419), transcript variant X3, mRNA</t>
  </si>
  <si>
    <t>GB40834</t>
  </si>
  <si>
    <t xml:space="preserve"> PREDICTED: Apis mellifera uncharacterized LOC100576126 (LOC100576126), mRNA</t>
  </si>
  <si>
    <t xml:space="preserve"> PREDICTED: Apis mellifera alpha-tocopherol transfer protein-like (LOC551761), transcript variant X2, mRNA</t>
  </si>
  <si>
    <t xml:space="preserve"> PREDICTED: Apis mellifera cellulase (LOC413346), mRNA</t>
  </si>
  <si>
    <t xml:space="preserve"> PREDICTED: Apis mellifera glucose dehydrogenase (Gld), mRNA</t>
  </si>
  <si>
    <t xml:space="preserve"> PREDICTED: Apis mellifera glucose dehydrogenase [acceptor]-like (LOC100576547), transcript variant X4, mRNA</t>
  </si>
  <si>
    <t>GB40841</t>
  </si>
  <si>
    <t xml:space="preserve"> PREDICTED: Apis mellifera glucose dehydrogenase [acceptor]-like (LOC100576547), transcript variant X1, mRNA</t>
  </si>
  <si>
    <t xml:space="preserve"> PREDICTED: Apis mellifera leucine-rich repeat-containing protein 47-like (LOC411407), mRNA</t>
  </si>
  <si>
    <t xml:space="preserve"> PREDICTED: Apis mellifera uncharacterized LOC409053 (LOC409053), transcript variant X1, mRNA</t>
  </si>
  <si>
    <t xml:space="preserve"> PREDICTED: Apis mellifera uncharacterized LOC409053 (LOC409053), transcript variant X3, mRNA</t>
  </si>
  <si>
    <t>GB40846</t>
  </si>
  <si>
    <t>GB40847</t>
  </si>
  <si>
    <t xml:space="preserve"> PREDICTED: Apis mellifera uncharacterized LOC551556 (LOC551556), transcript variant X2, mRNA</t>
  </si>
  <si>
    <t xml:space="preserve"> PREDICTED: Apis mellifera uncharacterized LOC551556 (LOC551556), transcript variant X1, mRNA</t>
  </si>
  <si>
    <t>GB40849</t>
  </si>
  <si>
    <t xml:space="preserve"> PREDICTED: Apis mellifera matrix metalloproteinase-25-like (LOC724833), mRNA</t>
  </si>
  <si>
    <t>GB40850</t>
  </si>
  <si>
    <t>GB40851</t>
  </si>
  <si>
    <t>GB40853</t>
  </si>
  <si>
    <t>GB40854</t>
  </si>
  <si>
    <t>GB40855</t>
  </si>
  <si>
    <t>GB40856</t>
  </si>
  <si>
    <t xml:space="preserve"> PREDICTED: Apis mellifera matrix metalloproteinase-17-like (LOC409383), mRNA</t>
  </si>
  <si>
    <t xml:space="preserve"> PREDICTED: Apis mellifera probable ATP-dependent RNA helicase DDX47-like (LOC412190), transcript variant 1, mRNA</t>
  </si>
  <si>
    <t xml:space="preserve"> PREDICTED: Apis mellifera uncharacterized LOC100576321 (LOC100576321), mRNA</t>
  </si>
  <si>
    <t xml:space="preserve"> PREDICTED: Apis mellifera matrix metalloproteinase-25-like (LOC102655811), transcript variant X1, mRNA</t>
  </si>
  <si>
    <t>GB40860</t>
  </si>
  <si>
    <t xml:space="preserve"> PREDICTED: Apis mellifera sniffer (sni), transcript variant X1, mRNA</t>
  </si>
  <si>
    <t xml:space="preserve"> PREDICTED: Apis mellifera UPF0545 protein C22orf39 homolog (LOC724280), mRNA</t>
  </si>
  <si>
    <t xml:space="preserve"> PREDICTED: Apis mellifera uncharacterized LOC724192 (LOC724192), mRNA</t>
  </si>
  <si>
    <t>GB40863</t>
  </si>
  <si>
    <t>GB40865</t>
  </si>
  <si>
    <t xml:space="preserve"> Apis mellifera heat shock protein cognate 4 (Hsc70-4), mRNA</t>
  </si>
  <si>
    <t xml:space="preserve"> PREDICTED: Apis mellifera dopamine transporter (Dat), transcript variant X1, mRNA</t>
  </si>
  <si>
    <t xml:space="preserve"> PREDICTED: Apis mellifera nucleobindin-2-like (LOC408600), mRNA</t>
  </si>
  <si>
    <t>GB40869</t>
  </si>
  <si>
    <t xml:space="preserve"> PREDICTED: Apis mellifera uncharacterized LOC725189 (LOC725189), mRNA</t>
  </si>
  <si>
    <t>GB40870</t>
  </si>
  <si>
    <t xml:space="preserve"> PREDICTED: Apis mellifera josephin-like protein (LOC412644), transcript variant X1, mRNA</t>
  </si>
  <si>
    <t xml:space="preserve"> PREDICTED: Apis mellifera dynein light chain A (DLC-A), transcript variant X2, mRNA</t>
  </si>
  <si>
    <t xml:space="preserve"> PREDICTED: Apis mellifera GTP-binding protein 1-like (LOC551185), transcript variant X2, mRNA</t>
  </si>
  <si>
    <t xml:space="preserve"> PREDICTED: Apis mellifera 60S ribosomal protein L10 (RpL10), transcript variant X1, mRNA</t>
  </si>
  <si>
    <t xml:space="preserve"> PREDICTED: Apis mellifera sesquipedalian-1-like (LOC100577579), mRNA</t>
  </si>
  <si>
    <t xml:space="preserve"> PREDICTED: Apis mellifera translocon-associated protein delta (Tapdelta), mRNA</t>
  </si>
  <si>
    <t xml:space="preserve"> PREDICTED: Apis mellifera uncharacterized LOC409283 (LOC409283), mRNA</t>
  </si>
  <si>
    <t xml:space="preserve"> PREDICTED: Apis mellifera peroxisomal membrane protein PEX13-like (LOC727257), mRNA</t>
  </si>
  <si>
    <t xml:space="preserve"> PREDICTED: Apis mellifera VPRBP-like protein (LOC412676), transcript variant X2, mRNA</t>
  </si>
  <si>
    <t xml:space="preserve"> PREDICTED: Apis mellifera transcription factor IIA L (TfIIA-L), transcript variant 1, mRNA</t>
  </si>
  <si>
    <t xml:space="preserve"> PREDICTED: Apis mellifera ribosomal protein S13 (RpS13), transcript variant X2, mRNA</t>
  </si>
  <si>
    <t xml:space="preserve"> PREDICTED: Apis mellifera uncharacterized LOC551519 (LOC551519), transcript variant X1, mRNA</t>
  </si>
  <si>
    <t xml:space="preserve"> PREDICTED: Apis mellifera uncharacterized LOC100577094 (LOC100577094), transcript variant X1, mRNA</t>
  </si>
  <si>
    <t xml:space="preserve"> Apis mellifera PHD and ring finger domains 1 (PHRF1), mRNA</t>
  </si>
  <si>
    <t xml:space="preserve"> PREDICTED: Apis mellifera tRNA-nucleotidyltransferase 1 (LOC413815), transcript variant X2, mRNA</t>
  </si>
  <si>
    <t xml:space="preserve"> PREDICTED: Apis mellifera vacuolar H[+]-ATPase 26kD E subunit (Vha26), transcript variant 3, mRNA</t>
  </si>
  <si>
    <t xml:space="preserve"> PREDICTED: Apis mellifera CAAX prenyl protease 1 homolog (LOC551466), transcript variant X4, mRNA</t>
  </si>
  <si>
    <t>GB40889</t>
  </si>
  <si>
    <t xml:space="preserve"> PREDICTED: Apis mellifera proteasome assembly chaperone 2-like (LOC726900), transcript variant X2, mRNA</t>
  </si>
  <si>
    <t xml:space="preserve"> PREDICTED: Apis mellifera RING finger protein 157-like (LOC552182), transcript variant X3, mRNA</t>
  </si>
  <si>
    <t xml:space="preserve"> PREDICTED: Apis mellifera mediator of RNA polymerase II transcription subunit 9-like (LOC552161), mRNA</t>
  </si>
  <si>
    <t xml:space="preserve"> PREDICTED: Apis mellifera trafficking protein particle complex subunit 8-like (LOC412104), transcript variant X3, mRNA</t>
  </si>
  <si>
    <t xml:space="preserve"> PREDICTED: Apis mellifera cytosolic Fe-S cluster assembly factor-like protein (LOC724370), mRNA</t>
  </si>
  <si>
    <t xml:space="preserve"> PREDICTED: Apis mellifera WD repeat domain-containing protein 83-like (LOC551339), transcript variant 1, mRNA</t>
  </si>
  <si>
    <t xml:space="preserve"> PREDICTED: Apis mellifera very low-density lipoprotein receptor-like (LOC726558), mRNA</t>
  </si>
  <si>
    <t xml:space="preserve"> PREDICTED: Apis mellifera uncharacterized LOC100578351 (LOC100578351), ncRNA</t>
  </si>
  <si>
    <t>GB40897</t>
  </si>
  <si>
    <t xml:space="preserve"> PREDICTED: Apis mellifera vanin-like protein 1-like (LOC100578995), transcript variant X2, mRNA</t>
  </si>
  <si>
    <t>GB40898</t>
  </si>
  <si>
    <t xml:space="preserve"> PREDICTED: Apis mellifera uncharacterized protein C5orf4 homolog (LOC727357), partial mRNA</t>
  </si>
  <si>
    <t>GB40899</t>
  </si>
  <si>
    <t xml:space="preserve"> PREDICTED: Apis mellifera uncharacterized LOC100578134 (LOC100578134), transcript variant X1, ncRNA</t>
  </si>
  <si>
    <t>GB40900</t>
  </si>
  <si>
    <t xml:space="preserve"> PREDICTED: Apis mellifera cleavage and polyadenylation specificity factor 100 (Cpsf100), transcript variant X1, mRNA</t>
  </si>
  <si>
    <t xml:space="preserve"> PREDICTED: Apis mellifera uncharacterized LOC102654384 (LOC102654384), mRNA</t>
  </si>
  <si>
    <t>GB40903</t>
  </si>
  <si>
    <t xml:space="preserve"> PREDICTED: Apis mellifera uncharacterized LOC725211 (LOC725211), mRNA</t>
  </si>
  <si>
    <t>GB40905</t>
  </si>
  <si>
    <t xml:space="preserve"> PREDICTED: Apis mellifera uncharacterized LOC725127 (LOC725127), transcript variant X1, mRNA</t>
  </si>
  <si>
    <t xml:space="preserve"> PREDICTED: Apis mellifera putative ferric-chelate reductase 1 homolog (LOC413128), transcript variant X1, mRNA</t>
  </si>
  <si>
    <t xml:space="preserve"> PREDICTED: Apis mellifera pikachurin-like (LOC409782), transcript variant X2, mRNA</t>
  </si>
  <si>
    <t xml:space="preserve"> PREDICTED: Apis mellifera uncharacterized LOC413129 (LOC413129), transcript variant X1, mRNA</t>
  </si>
  <si>
    <t>GB40910</t>
  </si>
  <si>
    <t xml:space="preserve"> PREDICTED: Apis mellifera protein inhibitor of activated STAT (D-PIAS), transcript variant X3, mRNA</t>
  </si>
  <si>
    <t xml:space="preserve"> PREDICTED: Apis mellifera uncharacterized LOC100578786 (LOC100578786), ncRNA</t>
  </si>
  <si>
    <t>GB40912</t>
  </si>
  <si>
    <t xml:space="preserve"> PREDICTED: Apis mellifera immunoglobulin-like and fibronectin type III domain containing 14 (IGFn3-14), transcript variant X2, mRNA</t>
  </si>
  <si>
    <t>GB40914</t>
  </si>
  <si>
    <t>GB40915</t>
  </si>
  <si>
    <t>GB40917</t>
  </si>
  <si>
    <t>GB40918</t>
  </si>
  <si>
    <t>GB40919</t>
  </si>
  <si>
    <t>GB40920</t>
  </si>
  <si>
    <t>GB40921</t>
  </si>
  <si>
    <t>GB40922</t>
  </si>
  <si>
    <t xml:space="preserve"> Apis mellifera nicotinic acetylcholine receptor alpha8 subunit (nAChRa8), mRNA</t>
  </si>
  <si>
    <t xml:space="preserve"> PREDICTED: Apis mellifera DNA polymerase iota (DNApol-iota), mRNA</t>
  </si>
  <si>
    <t>GB40925</t>
  </si>
  <si>
    <t xml:space="preserve"> PREDICTED: Apis mellifera tripartite motif-containing protein 2-like (LOC409206), transcript variant X4, mRNA</t>
  </si>
  <si>
    <t xml:space="preserve"> PREDICTED: Apis mellifera tripartite motif-containing protein 2-like (LOC409206), transcript variant X1, mRNA</t>
  </si>
  <si>
    <t xml:space="preserve"> PREDICTED: Apis mellifera protein FAM117B-like (LOC724924), transcript variant 2, mRNA</t>
  </si>
  <si>
    <t>GB40930</t>
  </si>
  <si>
    <t xml:space="preserve"> PREDICTED: Apis mellifera uncharacterized LOC409781 (LOC409781), transcript variant X1, mRNA</t>
  </si>
  <si>
    <t xml:space="preserve"> PREDICTED: Apis mellifera uncharacterized LOC100578822 (LOC100578822), mRNA</t>
  </si>
  <si>
    <t xml:space="preserve"> PREDICTED: Apis mellifera dynein heavy chain 12, axonemal-like (LOC102654303), mRNA</t>
  </si>
  <si>
    <t>GB40933</t>
  </si>
  <si>
    <t xml:space="preserve"> PREDICTED: Apis mellifera NSFL1 cofactor p47-like (LOC409547), mRNA</t>
  </si>
  <si>
    <t xml:space="preserve"> PREDICTED: Apis mellifera beclin 1-associated autophagy-related key regulator-like (LOC412687), mRNA</t>
  </si>
  <si>
    <t xml:space="preserve"> PREDICTED: Apis mellifera uncharacterized LOC100577782 (LOC100577782), ncRNA</t>
  </si>
  <si>
    <t>GB40936</t>
  </si>
  <si>
    <t xml:space="preserve"> PREDICTED: Apis mellifera uncharacterized LOC102655057 (LOC102655057), transcript variant X1, mRNA</t>
  </si>
  <si>
    <t>GB40937</t>
  </si>
  <si>
    <t xml:space="preserve"> PREDICTED: Apis mellifera out at first protein-like (LOC412523), transcript variant X2, mRNA</t>
  </si>
  <si>
    <t xml:space="preserve"> PREDICTED: Apis mellifera transmembrane protein 14C-like (LOC726221), transcript variant X2, mRNA</t>
  </si>
  <si>
    <t xml:space="preserve"> PREDICTED: Apis mellifera ornithine decarboxylase-like (LOC410043), transcript variant X1, mRNA</t>
  </si>
  <si>
    <t>GB40940</t>
  </si>
  <si>
    <t>GB40942</t>
  </si>
  <si>
    <t xml:space="preserve"> PREDICTED: Apis mellifera A disintegrin and metalloproteinase with thrombospondin motifs 3-like (LOC409468), transcript variant X5, mRNA</t>
  </si>
  <si>
    <t xml:space="preserve"> PREDICTED: Apis mellifera dipeptidase 1-like (LOC552636), transcript variant X1, mRNA</t>
  </si>
  <si>
    <t xml:space="preserve"> PREDICTED: Apis mellifera protein phosphatase 2A at 29B-like protein (LOC726088), transcript variant X1, mRNA</t>
  </si>
  <si>
    <t xml:space="preserve"> PREDICTED: Apis mellifera sodium-dependent noradrenaline transporter-like (LOC552240), partial mRNA</t>
  </si>
  <si>
    <t xml:space="preserve"> PREDICTED: Apis mellifera uncharacterized LOC412397 (LOC412397), transcript variant X2, mRNA</t>
  </si>
  <si>
    <t xml:space="preserve"> PREDICTED: Apis mellifera homologous-pairing protein 2 homolog (LOC726449), mRNA</t>
  </si>
  <si>
    <t>GB40950</t>
  </si>
  <si>
    <t xml:space="preserve"> PREDICTED: Apis mellifera uncharacterized LOC102653866 (LOC102653866), transcript variant X7, ncRNA</t>
  </si>
  <si>
    <t>GB40951</t>
  </si>
  <si>
    <t>GB40952</t>
  </si>
  <si>
    <t xml:space="preserve"> PREDICTED: Apis mellifera uncharacterized LOC100578114 (LOC100578114), ncRNA</t>
  </si>
  <si>
    <t>GB40953</t>
  </si>
  <si>
    <t>GB40954</t>
  </si>
  <si>
    <t xml:space="preserve"> PREDICTED: Apis mellifera glutamate-cysteine ligase modifier subunit (Gclm), transcript variant X2, mRNA</t>
  </si>
  <si>
    <t>GB40956</t>
  </si>
  <si>
    <t>GB40957</t>
  </si>
  <si>
    <t xml:space="preserve"> PREDICTED: Apis mellifera uncharacterized LOC102654581 (LOC102654581), transcript variant X3, ncRNA</t>
  </si>
  <si>
    <t>GB40958</t>
  </si>
  <si>
    <t xml:space="preserve"> PREDICTED: Apis mellifera uncharacterized LOC100577655 (LOC100577655), transcript variant X1, mRNA</t>
  </si>
  <si>
    <t>GB40959</t>
  </si>
  <si>
    <t xml:space="preserve"> PREDICTED: Apis mellifera Sox box protein 15 (Sox15), transcript variant X3, mRNA</t>
  </si>
  <si>
    <t>GB40960</t>
  </si>
  <si>
    <t xml:space="preserve"> PREDICTED: Apis mellifera uncharacterized LOC102654807 (LOC102654807), ncRNA</t>
  </si>
  <si>
    <t>GB40961</t>
  </si>
  <si>
    <t>GB40962</t>
  </si>
  <si>
    <t xml:space="preserve"> PREDICTED: Apis mellifera Sox box protein 15 (Sox15), transcript variant X4, mRNA</t>
  </si>
  <si>
    <t>GB40964</t>
  </si>
  <si>
    <t xml:space="preserve"> PREDICTED: Apis mellifera forked (f), mRNA</t>
  </si>
  <si>
    <t>GB40965</t>
  </si>
  <si>
    <t xml:space="preserve"> PREDICTED: Apis mellifera uncharacterized LOC100577510 (LOC100577510), mRNA</t>
  </si>
  <si>
    <t>GB40966</t>
  </si>
  <si>
    <t xml:space="preserve"> PREDICTED: Apis mellifera tyrosine hydroxylase (TyHyd), transcript variant X1, mRNA</t>
  </si>
  <si>
    <t xml:space="preserve"> PREDICTED: Apis mellifera uncharacterized LOC724313 (LOC724313), transcript variant X2, mRNA</t>
  </si>
  <si>
    <t>GB40968</t>
  </si>
  <si>
    <t xml:space="preserve"> PREDICTED: Apis mellifera ras-related and estrogen-regulated growth inhibitor-like (LOC102655814), transcript variant X3, mRNA</t>
  </si>
  <si>
    <t>GB40969</t>
  </si>
  <si>
    <t xml:space="preserve"> PREDICTED: Apis mellifera ionotropic glutamate receptor (LOC411220), transcript variant X2, mRNA</t>
  </si>
  <si>
    <t>GB40970</t>
  </si>
  <si>
    <t>GB40971</t>
  </si>
  <si>
    <t xml:space="preserve"> PREDICTED: Apis mellifera facilitated trehalose transporter Tret1-like (LOC100577385), mRNA</t>
  </si>
  <si>
    <t>GB40972</t>
  </si>
  <si>
    <t xml:space="preserve"> PREDICTED: Apis mellifera ionotropic glutamate receptor (LOC411220), transcript variant X1, mRNA</t>
  </si>
  <si>
    <t xml:space="preserve"> PREDICTED: Apis mellifera gamma-aminobutyric acid receptor subunit beta (Rdl), transcript variant X10, mRNA</t>
  </si>
  <si>
    <t>GB40974</t>
  </si>
  <si>
    <t xml:space="preserve"> PREDICTED: Apis mellifera gamma-aminobutyric acid receptor subunit beta (Rdl), transcript variant X1, mRNA</t>
  </si>
  <si>
    <t xml:space="preserve"> Apis mellifera heat shock protein 90 (Hsp90), mRNA</t>
  </si>
  <si>
    <t xml:space="preserve"> PREDICTED: Apis mellifera tudor-SN protein (Tudor-SN), mRNA</t>
  </si>
  <si>
    <t xml:space="preserve"> PREDICTED: Apis mellifera vesicle-associated membrane protein-associated protein A (Vapa), mRNA</t>
  </si>
  <si>
    <t xml:space="preserve"> PREDICTED: Apis mellifera uncharacterized LOC100577547 (LOC100577547), mRNA</t>
  </si>
  <si>
    <t xml:space="preserve"> PREDICTED: Apis mellifera glucose transporter 1 (Glut1), transcript variant X8, mRNA</t>
  </si>
  <si>
    <t xml:space="preserve"> PREDICTED: Apis mellifera glucose transporter 1 (Glut1), transcript variant X5, mRNA</t>
  </si>
  <si>
    <t>GB40981</t>
  </si>
  <si>
    <t xml:space="preserve"> PREDICTED: Apis mellifera uncharacterized LOC100576549 (LOC100576549), ncRNA</t>
  </si>
  <si>
    <t>GB40982</t>
  </si>
  <si>
    <t xml:space="preserve"> PREDICTED: Apis mellifera valois (vls), transcript variant X1, mRNA</t>
  </si>
  <si>
    <t xml:space="preserve"> PREDICTED: Apis mellifera general transcription factor IIE subunit 2-like (LOC724355), mRNA</t>
  </si>
  <si>
    <t>GB40985</t>
  </si>
  <si>
    <t xml:space="preserve"> PREDICTED: Apis mellifera uncharacterized LOC727126 (LOC727126), mRNA</t>
  </si>
  <si>
    <t>GB40987</t>
  </si>
  <si>
    <t>GB40988</t>
  </si>
  <si>
    <t>GB40989</t>
  </si>
  <si>
    <t>GB40990</t>
  </si>
  <si>
    <t>GB40991</t>
  </si>
  <si>
    <t xml:space="preserve"> PREDICTED: Apis mellifera adenosine receptor A2b-like (LOC102654785), mRNA</t>
  </si>
  <si>
    <t>GB40992</t>
  </si>
  <si>
    <t xml:space="preserve"> PREDICTED: Apis mellifera cadherin-86C ortholog (LOC411023), mRNA</t>
  </si>
  <si>
    <t xml:space="preserve"> PREDICTED: Apis mellifera cadherin-86C-like (LOC102655408), mRNA</t>
  </si>
  <si>
    <t>GB40994</t>
  </si>
  <si>
    <t>GB40995</t>
  </si>
  <si>
    <t xml:space="preserve"> PREDICTED: Apis mellifera uncharacterized LOC102655085 (LOC102655085), mRNA</t>
  </si>
  <si>
    <t>GB40996</t>
  </si>
  <si>
    <t xml:space="preserve"> PREDICTED: Apis mellifera UDP-glycosyltransferase (LOC411021), transcript variant X3, mRNA</t>
  </si>
  <si>
    <t xml:space="preserve"> PREDICTED: Apis mellifera sodium/potassium/calcium exchanger 6-like (LOC724430), transcript variant X1, mRNA</t>
  </si>
  <si>
    <t xml:space="preserve"> PREDICTED: Apis mellifera uncharacterized LOC408801 (LOC408801), transcript variant X1, mRNA</t>
  </si>
  <si>
    <t>GB41000</t>
  </si>
  <si>
    <t>GB41001</t>
  </si>
  <si>
    <t xml:space="preserve"> PREDICTED: Apis mellifera timeout (Tim2), transcript variant X2, mRNA</t>
  </si>
  <si>
    <t xml:space="preserve"> PREDICTED: Apis mellifera timeout (Tim2), transcript variant X1, mRNA</t>
  </si>
  <si>
    <t>GB41003</t>
  </si>
  <si>
    <t xml:space="preserve"> PREDICTED: Apis mellifera uncharacterized LOC102655258 (LOC102655258), ncRNA</t>
  </si>
  <si>
    <t>GB41004</t>
  </si>
  <si>
    <t>GB41005</t>
  </si>
  <si>
    <t>GB41006</t>
  </si>
  <si>
    <t xml:space="preserve"> PREDICTED: Apis mellifera dynein heavy chain 6, axonemal-like (LOC411602), mRNA</t>
  </si>
  <si>
    <t>GB41007</t>
  </si>
  <si>
    <t>GB41008</t>
  </si>
  <si>
    <t xml:space="preserve"> PREDICTED: Apis mellifera hemocyte protein-glutamine gamma-glutamyltransferase-like (LOC409425), transcript variant X1, mRNA</t>
  </si>
  <si>
    <t xml:space="preserve"> PREDICTED: Apis mellifera uncharacterized LOC100579043 (LOC100579043), transcript variant X2, ncRNA</t>
  </si>
  <si>
    <t>GB41010</t>
  </si>
  <si>
    <t xml:space="preserve"> PREDICTED: Apis mellifera uncharacterized LOC100578068 (LOC100578068), mRNA</t>
  </si>
  <si>
    <t>GB41012</t>
  </si>
  <si>
    <t>GB41013</t>
  </si>
  <si>
    <t xml:space="preserve"> PREDICTED: Apis mellifera uncharacterized LOC102654048 (LOC102654048), transcript variant X1, ncRNA</t>
  </si>
  <si>
    <t>GB41014</t>
  </si>
  <si>
    <t xml:space="preserve"> Apis mellifera glycine-rich cuticle protein (Grp), mRNA</t>
  </si>
  <si>
    <t>GB41015</t>
  </si>
  <si>
    <t xml:space="preserve"> PREDICTED: Apis mellifera ectonucleoside triphosphate diphosphohydrolase 5-like (LOC726444), partial mRNA</t>
  </si>
  <si>
    <t>GB41016</t>
  </si>
  <si>
    <t>GB41017</t>
  </si>
  <si>
    <t xml:space="preserve"> PREDICTED: Apis mellifera peptidyl-prolyl cis-trans isomerase-like 1-like (LOC724984), partial mRNA</t>
  </si>
  <si>
    <t>GB41019</t>
  </si>
  <si>
    <t xml:space="preserve"> PREDICTED: Apis mellifera uncharacterized LOC100578766 (LOC100578766), ncRNA</t>
  </si>
  <si>
    <t>GB41020</t>
  </si>
  <si>
    <t xml:space="preserve"> PREDICTED: Apis mellifera uncharacterized LOC100578060 (LOC100578060), mRNA</t>
  </si>
  <si>
    <t>GB41021</t>
  </si>
  <si>
    <t>GB41022</t>
  </si>
  <si>
    <t xml:space="preserve"> PREDICTED: Apis mellifera uncharacterized LOC102653755 (LOC102653755), transcript variant X3, mRNA</t>
  </si>
  <si>
    <t>GB41023</t>
  </si>
  <si>
    <t xml:space="preserve"> PREDICTED: Apis mellifera u3 small nucleolar RNA-associated protein 6 homolog (LOC412410), transcript variant X3, mRNA</t>
  </si>
  <si>
    <t xml:space="preserve"> PREDICTED: Apis mellifera uncharacterized LOC727263 (LOC727263), mRNA</t>
  </si>
  <si>
    <t>GB41026</t>
  </si>
  <si>
    <t xml:space="preserve"> PREDICTED: Apis mellifera BAG family molecular chaperone regulator 2-like (LOC551546), mRNA</t>
  </si>
  <si>
    <t xml:space="preserve"> PREDICTED: Apis mellifera ATP synthase, H+ transporting, mitochondrial F1 complex, alpha subunit 1 (Atp5a1), transcript variant 1, mRNA</t>
  </si>
  <si>
    <t xml:space="preserve"> PREDICTED: Apis mellifera cell cycle control protein 50A-like (LOC411573), transcript variant X2, mRNA</t>
  </si>
  <si>
    <t xml:space="preserve"> PREDICTED: Apis mellifera UV excision repair protein RAD23 homolog B-like (LOC409340), transcript variant X2, mRNA</t>
  </si>
  <si>
    <t xml:space="preserve"> PREDICTED: Apis mellifera glutamyl-tRNA(Gln) amidotransferase subunit B, mitochondrial-like (LOC102654365), transcript variant X1, mRNA</t>
  </si>
  <si>
    <t>GB41031</t>
  </si>
  <si>
    <t xml:space="preserve"> PREDICTED: Apis mellifera ubiquitin carboxyl-terminal hydrolase 38-like (LOC412114), mRNA</t>
  </si>
  <si>
    <t xml:space="preserve"> PREDICTED: Apis mellifera facilitated trehalose transporter Tret1-like (LOC726505), mRNA</t>
  </si>
  <si>
    <t xml:space="preserve"> PREDICTED: Apis mellifera facilitated trehalose transporter Tret1-like (LOC726485), mRNA</t>
  </si>
  <si>
    <t xml:space="preserve"> PREDICTED: Apis mellifera ubiquitin carboxyl-terminal hydrolase 31-like (LOC413357), transcript variant 1, mRNA</t>
  </si>
  <si>
    <t xml:space="preserve"> PREDICTED: Apis mellifera protein tweety-like (LOC413358), mRNA</t>
  </si>
  <si>
    <t xml:space="preserve"> PREDICTED: Apis mellifera f-box/LRR-repeat protein 2-like (LOC551728), transcript variant X2, mRNA</t>
  </si>
  <si>
    <t xml:space="preserve"> PREDICTED: Apis mellifera sodium/potassium-transporting ATPase subunit alpha-like (LOC413471), mRNA</t>
  </si>
  <si>
    <t xml:space="preserve"> PREDICTED: Apis mellifera ribosomal protein L17 (RpL17), transcript variant 1, mRNA</t>
  </si>
  <si>
    <t xml:space="preserve"> PREDICTED: Apis mellifera uncharacterized LOC100576102 (LOC100576102), ncRNA</t>
  </si>
  <si>
    <t>GB41041</t>
  </si>
  <si>
    <t xml:space="preserve"> PREDICTED: Apis mellifera apoptosis regulator R1-like (LOC100579020), mRNA</t>
  </si>
  <si>
    <t xml:space="preserve"> PREDICTED: Apis mellifera serine/threonine-protein kinase ULK3-like (LOC413467), transcript variant X2, mRNA</t>
  </si>
  <si>
    <t xml:space="preserve"> PREDICTED: Apis mellifera uncharacterized LOC409606 (LOC409606), transcript variant X5, mRNA</t>
  </si>
  <si>
    <t>GB41044</t>
  </si>
  <si>
    <t xml:space="preserve"> PREDICTED: Apis mellifera uncharacterized LOC409606 (LOC409606), transcript variant X1, mRNA</t>
  </si>
  <si>
    <t xml:space="preserve"> PREDICTED: Apis mellifera ubiquitin-conjugating enzyme E2 Q2-like (LOC409607), transcript variant X2, mRNA</t>
  </si>
  <si>
    <t xml:space="preserve"> PREDICTED: Apis mellifera obscurin-like (LOC409608), transcript variant X2, mRNA</t>
  </si>
  <si>
    <t>GB41048</t>
  </si>
  <si>
    <t>GB41049</t>
  </si>
  <si>
    <t xml:space="preserve"> PREDICTED: Apis mellifera UPF0602 protein C4orf47 homolog (LOC102655493), mRNA</t>
  </si>
  <si>
    <t>GB41050</t>
  </si>
  <si>
    <t>GB41051</t>
  </si>
  <si>
    <t xml:space="preserve"> PREDICTED: Apis mellifera uncharacterized LOC102655249 (LOC102655249), mRNA</t>
  </si>
  <si>
    <t>GB41052</t>
  </si>
  <si>
    <t>GB41053</t>
  </si>
  <si>
    <t>GB41054</t>
  </si>
  <si>
    <t xml:space="preserve"> PREDICTED: Apis mellifera uncharacterized LOC102656819 (LOC102656819), ncRNA</t>
  </si>
  <si>
    <t>GB41055</t>
  </si>
  <si>
    <t>GB41056</t>
  </si>
  <si>
    <t xml:space="preserve"> PREDICTED: Apis mellifera uncharacterized LOC102654213 (LOC102654213), ncRNA</t>
  </si>
  <si>
    <t>GB41057</t>
  </si>
  <si>
    <t xml:space="preserve"> PREDICTED: Apis mellifera uncharacterized LOC100578747 (LOC100578747), transcript variant X6, misc_RNA</t>
  </si>
  <si>
    <t>GB41059</t>
  </si>
  <si>
    <t xml:space="preserve"> PREDICTED: Apis mellifera uncharacterized LOC100576860 (LOC100576860), transcript variant X1, mRNA</t>
  </si>
  <si>
    <t>GB41061</t>
  </si>
  <si>
    <t xml:space="preserve"> PREDICTED: Apis mellifera protein ariadne-1 homolog (LOC413468), transcript variant X1, mRNA</t>
  </si>
  <si>
    <t>GB41064</t>
  </si>
  <si>
    <t xml:space="preserve"> PREDICTED: Apis mellifera synaptic vesicle glycoprotein 2B-like (LOC409924), mRNA</t>
  </si>
  <si>
    <t xml:space="preserve"> PREDICTED: Apis mellifera dual specificity mitogen-activated protein kinase kinase dSOR1 (Dsor1), mRNA</t>
  </si>
  <si>
    <t>GB41066</t>
  </si>
  <si>
    <t xml:space="preserve"> PREDICTED: Apis mellifera mitochondrial ribosomal protein L12 (mRpL12), mRNA</t>
  </si>
  <si>
    <t xml:space="preserve"> PREDICTED: Apis mellifera pyridoxal-dependent decarboxylase domain-containing protein 1-like (LOC409927), transcript variant X2, mRNA</t>
  </si>
  <si>
    <t xml:space="preserve"> PREDICTED: Apis mellifera uncharacterized LOC100576288 (LOC100576288), transcript variant X14, misc_RNA</t>
  </si>
  <si>
    <t>GB41070</t>
  </si>
  <si>
    <t xml:space="preserve"> PREDICTED: Apis mellifera uncharacterized LOC100576288 (LOC100576288), transcript variant X5, misc_RNA</t>
  </si>
  <si>
    <t>GB41071</t>
  </si>
  <si>
    <t xml:space="preserve"> PREDICTED: Apis mellifera uncharacterized LOC100576288 (LOC100576288), transcript variant X23, misc_RNA</t>
  </si>
  <si>
    <t>GB41072</t>
  </si>
  <si>
    <t xml:space="preserve"> PREDICTED: Apis mellifera galactokinase 2 (LOC551581), transcript variant X2, mRNA</t>
  </si>
  <si>
    <t xml:space="preserve"> PREDICTED: Apis mellifera uncharacterized LOC409078 (LOC409078), transcript variant X7, mRNA</t>
  </si>
  <si>
    <t xml:space="preserve"> PREDICTED: Apis mellifera myosin binding subunit (Mbs), mRNA</t>
  </si>
  <si>
    <t>GB41076</t>
  </si>
  <si>
    <t>GB41077</t>
  </si>
  <si>
    <t xml:space="preserve"> PREDICTED: Apis mellifera uncharacterized LOC727186 (LOC727186), mRNA</t>
  </si>
  <si>
    <t>GB41078</t>
  </si>
  <si>
    <t xml:space="preserve"> PREDICTED: Apis mellifera Gbeta5 protein (Gbeta5), transcript variant X1, mRNA</t>
  </si>
  <si>
    <t xml:space="preserve"> PREDICTED: Apis mellifera ubiquitin carboxyl-terminal hydrolase 14-like (LOC411572), transcript variant 2, mRNA</t>
  </si>
  <si>
    <t xml:space="preserve"> PREDICTED: Apis mellifera tyrosine-protein kinase Src42A-like (LOC412588), transcript variant X5, mRNA</t>
  </si>
  <si>
    <t>GB41081</t>
  </si>
  <si>
    <t xml:space="preserve"> PREDICTED: Apis mellifera Rab23 protein (Rab23), transcript variant X1, mRNA</t>
  </si>
  <si>
    <t xml:space="preserve"> PREDICTED: Apis mellifera ribosomal protein L38 (RpL38), mRNA</t>
  </si>
  <si>
    <t xml:space="preserve"> PREDICTED: Apis mellifera tektin-2-like (LOC727267), transcript variant X1, mRNA</t>
  </si>
  <si>
    <t>GB41086</t>
  </si>
  <si>
    <t xml:space="preserve"> PREDICTED: Apis mellifera ETS homologous factor-like (LOC552797), mRNA</t>
  </si>
  <si>
    <t>GB41087</t>
  </si>
  <si>
    <t xml:space="preserve"> PREDICTED: Apis mellifera AT-rich interactive domain-containing protein 3A-like (LOC727442), transcript variant X2, misc_RNA</t>
  </si>
  <si>
    <t>GB41088</t>
  </si>
  <si>
    <t>GB41089</t>
  </si>
  <si>
    <t xml:space="preserve"> PREDICTED: Apis mellifera sucrose-6-phosphate hydrolase (LOC551141), mRNA</t>
  </si>
  <si>
    <t>GB41090</t>
  </si>
  <si>
    <t>GB41091</t>
  </si>
  <si>
    <t>GB41092</t>
  </si>
  <si>
    <t xml:space="preserve"> PREDICTED: Apis mellifera trypsin-like (LOC100576637), transcript variant X3, mRNA</t>
  </si>
  <si>
    <t>GB41093</t>
  </si>
  <si>
    <t xml:space="preserve"> PREDICTED: Apis mellifera transmembrane and TPR repeat-containing protein 1-like (LOC724655), mRNA</t>
  </si>
  <si>
    <t>GB41095</t>
  </si>
  <si>
    <t xml:space="preserve"> PREDICTED: Apis mellifera putative leucine-rich repeat-containing protein DDB_G0290503-like (LOC102655889), mRNA</t>
  </si>
  <si>
    <t>GB41096</t>
  </si>
  <si>
    <t xml:space="preserve"> PREDICTED: Apis mellifera serine protease 18 (SP18), transcript variant X1, mRNA</t>
  </si>
  <si>
    <t>GB41098</t>
  </si>
  <si>
    <t>GB41099</t>
  </si>
  <si>
    <t xml:space="preserve"> PREDICTED: Apis mellifera beta-glucosidase 45-like (LOC102654034), partial mRNA</t>
  </si>
  <si>
    <t>GB41100</t>
  </si>
  <si>
    <t>GB41101</t>
  </si>
  <si>
    <t>GB41102</t>
  </si>
  <si>
    <t xml:space="preserve"> PREDICTED: Apis mellifera vacuolar protein sorting-associated protein 33A-like (LOC100576721), mRNA</t>
  </si>
  <si>
    <t>GB41103</t>
  </si>
  <si>
    <t xml:space="preserve"> PREDICTED: Apis mellifera uncharacterized LOC725452 (LOC725452), mRNA</t>
  </si>
  <si>
    <t>GB41104</t>
  </si>
  <si>
    <t xml:space="preserve"> PREDICTED: Apis mellifera cullin-associated NEDD8-dissociated protein 1-like (LOC409918), transcript variant X2, mRNA</t>
  </si>
  <si>
    <t>GB41105</t>
  </si>
  <si>
    <t>GB41106</t>
  </si>
  <si>
    <t>GB41107</t>
  </si>
  <si>
    <t xml:space="preserve"> Apis mellifera metabotropic glutamate receptor B (Glurb), mRNA</t>
  </si>
  <si>
    <t>GB41108</t>
  </si>
  <si>
    <t>GB41109</t>
  </si>
  <si>
    <t xml:space="preserve"> PREDICTED: Apis mellifera uncharacterized LOC727546 (LOC727546), ncRNA</t>
  </si>
  <si>
    <t xml:space="preserve"> PREDICTED: Apis mellifera rhodanese-like/PpiC domain-containing protein 12-like (LOC102656219), mRNA</t>
  </si>
  <si>
    <t>GB41111</t>
  </si>
  <si>
    <t xml:space="preserve"> PREDICTED: Apis mellifera rhomboid-related protein 3-like (LOC100578074), mRNA</t>
  </si>
  <si>
    <t>GB41112</t>
  </si>
  <si>
    <t xml:space="preserve"> PREDICTED: Apis mellifera transmembrane protein 194A-like (LOC100576562), mRNA</t>
  </si>
  <si>
    <t xml:space="preserve"> PREDICTED: Apis mellifera organic cation transporter-like protein-like (LOC726688), mRNA</t>
  </si>
  <si>
    <t>GB41114</t>
  </si>
  <si>
    <t xml:space="preserve"> PREDICTED: Apis mellifera Kv channel-interacting protein 1-like (LOC411693), transcript variant X5, mRNA</t>
  </si>
  <si>
    <t xml:space="preserve"> PREDICTED: Apis mellifera serine/threonine-protein kinase 11-interacting protein-like (LOC551422), mRNA</t>
  </si>
  <si>
    <t>GB41116</t>
  </si>
  <si>
    <t xml:space="preserve"> PREDICTED: Apis mellifera carbonic anhydrase 15-like (LOC726890), mRNA</t>
  </si>
  <si>
    <t xml:space="preserve"> PREDICTED: Apis mellifera vacuolar protein sorting-associated protein 13C-like (LOC726908), transcript variant X3, mRNA</t>
  </si>
  <si>
    <t xml:space="preserve"> PREDICTED: Apis mellifera fas apoptotic inhibitory molecule 2-like (LOC100576831), mRNA</t>
  </si>
  <si>
    <t xml:space="preserve"> PREDICTED: Apis mellifera tetratricopeptide repeat domain 21B (TTC21B), transcript variant X2, mRNA</t>
  </si>
  <si>
    <t>GB41121</t>
  </si>
  <si>
    <t xml:space="preserve"> PREDICTED: Apis mellifera tetratricopeptide repeat domain 21B (TTC21B), transcript variant X1, mRNA</t>
  </si>
  <si>
    <t xml:space="preserve"> PREDICTED: Apis mellifera malate dehydrogenase, cytoplasmic-like (LOC100576801), transcript variant X1, mRNA</t>
  </si>
  <si>
    <t xml:space="preserve"> PREDICTED: Apis mellifera synaptic vesicle glycoprotein 2B-like (LOC413739), transcript variant X1, mRNA</t>
  </si>
  <si>
    <t xml:space="preserve"> PREDICTED: Apis mellifera synaptic vesicle glycoprotein 2C-like (LOC726871), mRNA</t>
  </si>
  <si>
    <t xml:space="preserve"> PREDICTED: Apis mellifera ubiquitin thioesterase OTU1-like (LOC552263), mRNA</t>
  </si>
  <si>
    <t xml:space="preserve"> PREDICTED: Apis mellifera protein LMBR1L-like (LOC413919), transcript variant X1, mRNA</t>
  </si>
  <si>
    <t xml:space="preserve"> PREDICTED: Apis mellifera DNA-directed RNA polymerase III subunit RPC10-like (LOC102653930), transcript variant X1, mRNA</t>
  </si>
  <si>
    <t xml:space="preserve"> PREDICTED: Apis mellifera 39S ribosomal protein L39, mitochondrial-like (LOC100576663), mRNA</t>
  </si>
  <si>
    <t>GB41131</t>
  </si>
  <si>
    <t>GB41132</t>
  </si>
  <si>
    <t>GB41133</t>
  </si>
  <si>
    <t xml:space="preserve"> PREDICTED: Apis mellifera 28 kDa Golgi SNARE protein (Gos28), transcript variant 1, mRNA</t>
  </si>
  <si>
    <t xml:space="preserve"> PREDICTED: Apis mellifera histone-lysine N-methyltransferase pr-set7 (pr-set7), mRNA</t>
  </si>
  <si>
    <t xml:space="preserve"> PREDICTED: Apis mellifera elongator complex protein 1-like (LOC551809), mRNA</t>
  </si>
  <si>
    <t>GB41137</t>
  </si>
  <si>
    <t xml:space="preserve"> PREDICTED: Apis mellifera myocyte enhancer factor 2 (Mef2), transcript variant X1, mRNA</t>
  </si>
  <si>
    <t xml:space="preserve"> PREDICTED: Apis mellifera NADH dehydrogenase (ubiquinone) 1 alpha subcomplex, 8, 19kDa (Ndufa8), mRNA</t>
  </si>
  <si>
    <t xml:space="preserve"> PREDICTED: Apis mellifera UPF0609 protein CG1218-like (LOC726504), transcript variant X1, mRNA</t>
  </si>
  <si>
    <t xml:space="preserve"> PREDICTED: Apis mellifera myotubularin-related protein 10-B-like (LOC410106), transcript variant X2, mRNA</t>
  </si>
  <si>
    <t xml:space="preserve"> PREDICTED: Apis mellifera dolichyl pyrophosphate Glc1Man9GlcNAc2 alpha-1,3-glucosyltransferase-like protein (LOC551841), transcript variant X2, mRNA</t>
  </si>
  <si>
    <t xml:space="preserve"> PREDICTED: Apis mellifera NADH dehydrogenase (ubiquinone) 1 alpha subcomplex, 9, 39kDa (Ndufa9), mRNA</t>
  </si>
  <si>
    <t xml:space="preserve"> PREDICTED: Apis mellifera synembryn (ric8a), transcript variant X1, mRNA</t>
  </si>
  <si>
    <t>GB41145</t>
  </si>
  <si>
    <t xml:space="preserve"> PREDICTED: Apis mellifera synembryn (ric8a), transcript variant X3, mRNA</t>
  </si>
  <si>
    <t xml:space="preserve"> PREDICTED: Apis mellifera calnexin (LOC552528), transcript variant X1, mRNA</t>
  </si>
  <si>
    <t xml:space="preserve"> PREDICTED: Apis mellifera anaphase-promoting complex subunit 10 (LOC413293), mRNA</t>
  </si>
  <si>
    <t xml:space="preserve"> PREDICTED: Apis mellifera uncharacterized LOC100578363 (LOC100578363), mRNA</t>
  </si>
  <si>
    <t>GB41149</t>
  </si>
  <si>
    <t xml:space="preserve"> PREDICTED: Apis mellifera 40S ribosomal protein S2 (RpS2), transcript variant 2, mRNA</t>
  </si>
  <si>
    <t xml:space="preserve"> PREDICTED: Apis mellifera uncharacterized LOC725669 (LOC725669), mRNA</t>
  </si>
  <si>
    <t xml:space="preserve"> PREDICTED: Apis mellifera uncharacterized protein C6orf106 homolog (LOC551962), mRNA</t>
  </si>
  <si>
    <t xml:space="preserve"> PREDICTED: Apis mellifera peroxisomal membrane protein PEX16-like (LOC725764), mRNA</t>
  </si>
  <si>
    <t xml:space="preserve"> PREDICTED: Apis mellifera twinfilin (twf), transcript variant X2, mRNA</t>
  </si>
  <si>
    <t xml:space="preserve"> PREDICTED: Apis mellifera twinfilin (twf), transcript variant X1, mRNA</t>
  </si>
  <si>
    <t>GB41155</t>
  </si>
  <si>
    <t xml:space="preserve"> PREDICTED: Apis mellifera probable cationic amino acid transporter-like (LOC409565), transcript variant X1, mRNA</t>
  </si>
  <si>
    <t xml:space="preserve"> PREDICTED: Apis mellifera transmembrane protein C3orf1 homolog (LOC100577982), mRNA</t>
  </si>
  <si>
    <t xml:space="preserve"> PREDICTED: Apis mellifera toll interacting protein (Tollip), mRNA</t>
  </si>
  <si>
    <t xml:space="preserve"> PREDICTED: Apis mellifera thymidylate synthase (Ts), mRNA</t>
  </si>
  <si>
    <t xml:space="preserve"> PREDICTED: Apis mellifera uncharacterized LOC100576300 (LOC100576300), transcript variant X1, mRNA</t>
  </si>
  <si>
    <t xml:space="preserve"> PREDICTED: Apis mellifera probable DNA-directed RNA polymerases I and III subunit RPAC2-like (LOC725633), mRNA</t>
  </si>
  <si>
    <t xml:space="preserve"> PREDICTED: Apis mellifera testis-specific serine/threonine-protein kinase 1-like (LOC412041), mRNA</t>
  </si>
  <si>
    <t xml:space="preserve"> PREDICTED: Apis mellifera RWD domain-containing protein 2A-like (LOC727015), mRNA</t>
  </si>
  <si>
    <t xml:space="preserve"> PREDICTED: Apis mellifera myotubularin-related protein 8-like (LOC727030), transcript variant X1, mRNA</t>
  </si>
  <si>
    <t xml:space="preserve"> PREDICTED: Apis mellifera uncharacterized LOC552550 (LOC552550), misc_RNA</t>
  </si>
  <si>
    <t>GB41166</t>
  </si>
  <si>
    <t xml:space="preserve"> PREDICTED: Apis mellifera uncharacterized LOC410107 (LOC410107), transcript variant X1, mRNA</t>
  </si>
  <si>
    <t xml:space="preserve"> PREDICTED: Apis mellifera insulin-like growth factor-binding protein complex acid labile subunit-like (LOC726572), transcript variant X3, mRNA</t>
  </si>
  <si>
    <t xml:space="preserve"> PREDICTED: Apis mellifera N-acetylglucosaminyltransferase (Mgat1), mRNA</t>
  </si>
  <si>
    <t>GB41170</t>
  </si>
  <si>
    <t xml:space="preserve"> PREDICTED: Apis mellifera uncharacterized LOC551860 (LOC551860), mRNA</t>
  </si>
  <si>
    <t>GB41172</t>
  </si>
  <si>
    <t xml:space="preserve"> PREDICTED: Apis mellifera uncharacterized LOC102656529 (LOC102656529), mRNA</t>
  </si>
  <si>
    <t>GB41173</t>
  </si>
  <si>
    <t xml:space="preserve"> PREDICTED: Apis mellifera protein strawberry notch-like (LOC100578826), mRNA</t>
  </si>
  <si>
    <t xml:space="preserve"> PREDICTED: Apis mellifera chondroitin 4-O-sulfotransferase (LOC413914), mRNA</t>
  </si>
  <si>
    <t xml:space="preserve"> PREDICTED: Apis mellifera polyglutamine-binding protein 1-like (LOC552444), mRNA</t>
  </si>
  <si>
    <t xml:space="preserve"> PREDICTED: Apis mellifera transient receptor potential cation channel, subfamily M, member 3 (Trpm3), transcript variant X10, mRNA</t>
  </si>
  <si>
    <t xml:space="preserve"> PREDICTED: Apis mellifera serine protease 15 (SP15), transcript variant X1, mRNA</t>
  </si>
  <si>
    <t xml:space="preserve"> PREDICTED: Apis mellifera zinc finger protein 569-like (LOC409493), mRNA</t>
  </si>
  <si>
    <t xml:space="preserve"> PREDICTED: Apis mellifera uncharacterized LOC100576137 (LOC100576137), mRNA</t>
  </si>
  <si>
    <t>GB41180</t>
  </si>
  <si>
    <t xml:space="preserve"> PREDICTED: Apis mellifera yrdC domain-containing protein, mitochondrial-like (LOC725234), mRNA</t>
  </si>
  <si>
    <t xml:space="preserve"> PREDICTED: Apis mellifera proton-associated sugar transporter A-like (LOC551137), transcript variant 1, mRNA</t>
  </si>
  <si>
    <t xml:space="preserve"> PREDICTED: Apis mellifera LDLR chaperone boca (boca), mRNA</t>
  </si>
  <si>
    <t xml:space="preserve"> PREDICTED: Apis mellifera T-complex-associated testis-expressed protein 1-like (LOC102654746), mRNA</t>
  </si>
  <si>
    <t>GB41184</t>
  </si>
  <si>
    <t>GB41185</t>
  </si>
  <si>
    <t xml:space="preserve"> PREDICTED: Apis mellifera uncharacterized LOC102655764 (LOC102655764), mRNA</t>
  </si>
  <si>
    <t>GB41186</t>
  </si>
  <si>
    <t xml:space="preserve"> PREDICTED: Apis mellifera TATA-box-binding protein-like (LOC727641), partial mRNA</t>
  </si>
  <si>
    <t>GB41187</t>
  </si>
  <si>
    <t xml:space="preserve"> PREDICTED: Apis mellifera ABC transporter G family member 20-like (LOC724865), partial mRNA</t>
  </si>
  <si>
    <t xml:space="preserve"> PREDICTED: Apis mellifera STAM-binding protein-like (LOC724789), transcript variant X1, mRNA</t>
  </si>
  <si>
    <t xml:space="preserve"> PREDICTED: Apis mellifera uncharacterized LOC100576614 (LOC100576614), transcript variant X1, mRNA</t>
  </si>
  <si>
    <t xml:space="preserve"> PREDICTED: Apis mellifera uncharacterized LOC411463 (LOC411463), transcript variant X5, mRNA</t>
  </si>
  <si>
    <t>GB41192</t>
  </si>
  <si>
    <t xml:space="preserve"> PREDICTED: Apis mellifera uncharacterized LOC411463 (LOC411463), transcript variant X3, mRNA</t>
  </si>
  <si>
    <t xml:space="preserve"> PREDICTED: Apis mellifera sperm-associated antigen 1-like (LOC411467), mRNA</t>
  </si>
  <si>
    <t xml:space="preserve"> PREDICTED: Apis mellifera uncharacterized LOC411466 (LOC411466), mRNA</t>
  </si>
  <si>
    <t xml:space="preserve"> PREDICTED: Apis mellifera probable tubulin polyglutamylase TTLL9-like (LOC413973), mRNA</t>
  </si>
  <si>
    <t>GB41197</t>
  </si>
  <si>
    <t xml:space="preserve"> PREDICTED: Apis mellifera CDGSH iron-sulfur domain-containing protein 2 homolog (LOC410636), transcript variant X2, mRNA</t>
  </si>
  <si>
    <t xml:space="preserve"> PREDICTED: Apis mellifera DNA excision repair protein ERCC-1 (Ercc1), mRNA</t>
  </si>
  <si>
    <t xml:space="preserve"> PREDICTED: Apis mellifera uncharacterized LOC100577620 (LOC100577620), transcript variant X3, mRNA</t>
  </si>
  <si>
    <t>GB41201</t>
  </si>
  <si>
    <t xml:space="preserve"> PREDICTED: Apis mellifera uncharacterized LOC100577513 (LOC100577513), transcript variant X2, mRNA</t>
  </si>
  <si>
    <t xml:space="preserve"> Apis mellifera cuticular protein analogous to peritrophins 3-C (Cpap3-c), mRNA</t>
  </si>
  <si>
    <t xml:space="preserve"> PREDICTED: Apis mellifera NADPH:adrenodoxin oxidoreductase, mitochondrial-like (LOC100578109), mRNA</t>
  </si>
  <si>
    <t>GB41204</t>
  </si>
  <si>
    <t xml:space="preserve"> PREDICTED: Apis mellifera tRNA-splicing endonuclease subunit Sen2-like (LOC100576366), mRNA</t>
  </si>
  <si>
    <t xml:space="preserve"> PREDICTED: Apis mellifera 26S proteasome non-ATPase regulatory subunit 14 (Rpn11), mRNA</t>
  </si>
  <si>
    <t xml:space="preserve"> PREDICTED: Apis mellifera CDC45-related protein (CDC45L), transcript variant X2, mRNA</t>
  </si>
  <si>
    <t xml:space="preserve"> PREDICTED: Apis mellifera nucleoredoxin-like (LOC100576333), transcript variant X2, mRNA</t>
  </si>
  <si>
    <t>GB41209</t>
  </si>
  <si>
    <t xml:space="preserve"> PREDICTED: Apis mellifera mitochondrial import inner membrane translocase subunit Tim9-like (LOC726131), mRNA</t>
  </si>
  <si>
    <t xml:space="preserve"> PREDICTED: Apis mellifera pixie (pix), mRNA</t>
  </si>
  <si>
    <t xml:space="preserve"> PREDICTED: Apis mellifera laccase-5-like (LOC552811), mRNA</t>
  </si>
  <si>
    <t xml:space="preserve"> PREDICTED: Apis mellifera intraflagellar transport protein 20 homolog (LOC724166), transcript variant X1, mRNA</t>
  </si>
  <si>
    <t xml:space="preserve"> PREDICTED: Apis mellifera heparan sulfate (glucosamine) 3-O-sulfotransferase A (Hs3st-A), transcript variant X6, mRNA</t>
  </si>
  <si>
    <t xml:space="preserve"> PREDICTED: Apis mellifera rotatin-like (LOC100578040), transcript variant X1, mRNA</t>
  </si>
  <si>
    <t xml:space="preserve"> PREDICTED: Apis mellifera inositol 1,4,5-triphosphate kinase 1 (LOC413817), transcript variant X3, mRNA</t>
  </si>
  <si>
    <t>GB41217</t>
  </si>
  <si>
    <t>GB41218</t>
  </si>
  <si>
    <t>GB41219</t>
  </si>
  <si>
    <t xml:space="preserve"> PREDICTED: Apis mellifera uncharacterized LOC102653799 (LOC102653799), ncRNA</t>
  </si>
  <si>
    <t>GB41221</t>
  </si>
  <si>
    <t xml:space="preserve"> PREDICTED: Apis mellifera G-protein coupled receptor Mth2-like (LOC724780), mRNA</t>
  </si>
  <si>
    <t xml:space="preserve"> PREDICTED: Apis mellifera translocation protein 1 (Trp1), transcript variant X2, mRNA</t>
  </si>
  <si>
    <t xml:space="preserve"> PREDICTED: Apis mellifera mediator of RNA polymerase II transcription subunit 18 (MED18), transcript variant X1, mRNA</t>
  </si>
  <si>
    <t xml:space="preserve"> PREDICTED: Apis mellifera aquaporin AQPAn.G-like (LOC410915), transcript variant X1, mRNA</t>
  </si>
  <si>
    <t xml:space="preserve"> PREDICTED: Apis mellifera sodium/potassium-transporting ATPase subunit alpha-like (LOC410913), transcript variant X2, mRNA</t>
  </si>
  <si>
    <t xml:space="preserve"> Apis mellifera cuticular protein analogous to peritrophins 3-B (Cpap3-b), mRNA</t>
  </si>
  <si>
    <t xml:space="preserve"> PREDICTED: Apis mellifera uncharacterized LOC724900 (LOC724900), transcript variant X2, mRNA</t>
  </si>
  <si>
    <t xml:space="preserve"> PREDICTED: Apis mellifera TWiK family of potassium channels protein 7-like (LOC413503), transcript variant X1, mRNA</t>
  </si>
  <si>
    <t xml:space="preserve"> Apis mellifera ubiquitin-conjugating enzyme E2G 1 (UBC7 homolog, yeast) (Ube2g1), mRNA</t>
  </si>
  <si>
    <t xml:space="preserve"> PREDICTED: Apis mellifera ovarian-specific serine/threonine-protein kinase Lok (lok), transcript variant 2, mRNA</t>
  </si>
  <si>
    <t xml:space="preserve"> PREDICTED: Apis mellifera trifunctional purine biosynthetic protein adenosine-3-like (LOC100577675), mRNA</t>
  </si>
  <si>
    <t xml:space="preserve"> PREDICTED: Apis mellifera dnaJ homolog subfamily C member 28-like (LOC551875), mRNA</t>
  </si>
  <si>
    <t xml:space="preserve"> PREDICTED: Apis mellifera succinate dehydrogenase [ubiquinone] iron-sulfur subunit, mitochondrial-like (LOC727212), partial mRNA</t>
  </si>
  <si>
    <t xml:space="preserve"> PREDICTED: Apis mellifera uncharacterized LOC725123 (LOC725123), transcript variant 1, mRNA</t>
  </si>
  <si>
    <t>GB41236</t>
  </si>
  <si>
    <t xml:space="preserve"> PREDICTED: Apis mellifera uncharacterized LOC100578320 (LOC100578320), transcript variant X2, mRNA</t>
  </si>
  <si>
    <t>GB41237</t>
  </si>
  <si>
    <t xml:space="preserve"> PREDICTED: Apis mellifera uncharacterized LOC100578320 (LOC100578320), transcript variant X4, mRNA</t>
  </si>
  <si>
    <t>GB41238</t>
  </si>
  <si>
    <t xml:space="preserve"> PREDICTED: Apis mellifera pita protein (pita), mRNA</t>
  </si>
  <si>
    <t xml:space="preserve"> PREDICTED: Apis mellifera aquaporin AQPAn.G-like (LOC552149), transcript variant X3, mRNA</t>
  </si>
  <si>
    <t xml:space="preserve"> PREDICTED: Apis mellifera SET and MYND domain-containing protein 4-like (LOC408727), mRNA</t>
  </si>
  <si>
    <t xml:space="preserve"> PREDICTED: Apis mellifera translocation protein 1 (Trp1), transcript variant X1, mRNA</t>
  </si>
  <si>
    <t xml:space="preserve"> PREDICTED: Apis mellifera uncharacterized LOC408729 (LOC408729), transcript variant X2, mRNA</t>
  </si>
  <si>
    <t xml:space="preserve"> PREDICTED: Apis mellifera inositol trisphosphate phosphatase (LOC408730), transcript variant X1, mRNA</t>
  </si>
  <si>
    <t xml:space="preserve"> PREDICTED: Apis mellifera uncharacterized LOC724737 (LOC724737), mRNA</t>
  </si>
  <si>
    <t>GB41247</t>
  </si>
  <si>
    <t xml:space="preserve"> PREDICTED: Apis mellifera uncharacterized LOC100578706 (LOC100578706), transcript variant X2, mRNA</t>
  </si>
  <si>
    <t>GB41248</t>
  </si>
  <si>
    <t>GB41249</t>
  </si>
  <si>
    <t>GB41251</t>
  </si>
  <si>
    <t xml:space="preserve"> PREDICTED: Apis mellifera cell cycle checkpoint protein RAD17-like (LOC724559), transcript variant X1, mRNA</t>
  </si>
  <si>
    <t>GB41254</t>
  </si>
  <si>
    <t>GB41255</t>
  </si>
  <si>
    <t xml:space="preserve"> PREDICTED: Apis mellifera uncharacterized LOC552412 (LOC552412), mRNA</t>
  </si>
  <si>
    <t xml:space="preserve"> PREDICTED: Apis mellifera BTB/POZ domain-containing adapter for CUL3-mediated RhoA degradation protein 3-like (LOC412616), mRNA</t>
  </si>
  <si>
    <t xml:space="preserve"> PREDICTED: Apis mellifera INO80 complex subunit B-like (LOC100576104), transcript variant X1, mRNA</t>
  </si>
  <si>
    <t xml:space="preserve"> PREDICTED: Apis mellifera uncharacterized LOC414002 (LOC414002), mRNA</t>
  </si>
  <si>
    <t>GB41261</t>
  </si>
  <si>
    <t>GB41262</t>
  </si>
  <si>
    <t xml:space="preserve"> PREDICTED: Apis mellifera arfaptin-2-like (LOC412599), mRNA</t>
  </si>
  <si>
    <t xml:space="preserve"> PREDICTED: Apis mellifera nucleoredoxin-like (LOC100576333), transcript variant X1, mRNA</t>
  </si>
  <si>
    <t>GB41264</t>
  </si>
  <si>
    <t xml:space="preserve"> PREDICTED: Apis mellifera nucleoredoxin-like (LOC100576333), transcript variant X3, mRNA</t>
  </si>
  <si>
    <t xml:space="preserve"> PREDICTED: Apis mellifera nucleolar protein at 60B ortholog (LOC413805), mRNA</t>
  </si>
  <si>
    <t xml:space="preserve"> PREDICTED: Apis mellifera COX assembly mitochondrial protein homolog (LOC552802), transcript variant 2, mRNA</t>
  </si>
  <si>
    <t xml:space="preserve"> PREDICTED: Apis mellifera uncharacterized LOC100577484 (LOC100577484), ncRNA</t>
  </si>
  <si>
    <t>GB41268</t>
  </si>
  <si>
    <t xml:space="preserve"> PREDICTED: Apis mellifera uncharacterized LOC725831 (LOC725831), transcript variant X2, mRNA</t>
  </si>
  <si>
    <t xml:space="preserve"> PREDICTED: Apis mellifera chondroitin proteoglycan-2-like (LOC100577576), mRNA</t>
  </si>
  <si>
    <t xml:space="preserve"> PREDICTED: Apis mellifera uncharacterized LOC102656321 (LOC102656321), ncRNA</t>
  </si>
  <si>
    <t>GB41271</t>
  </si>
  <si>
    <t>GB41272</t>
  </si>
  <si>
    <t>GB41273</t>
  </si>
  <si>
    <t xml:space="preserve"> PREDICTED: Apis mellifera uncharacterized LOC726305 (LOC726305), transcript variant X2, mRNA</t>
  </si>
  <si>
    <t>GB41274</t>
  </si>
  <si>
    <t xml:space="preserve"> PREDICTED: Apis mellifera uncharacterized LOC727172 (LOC727172), partial mRNA</t>
  </si>
  <si>
    <t xml:space="preserve"> PREDICTED: Apis mellifera uncharacterized LOC100578417 (LOC100578417), mRNA</t>
  </si>
  <si>
    <t xml:space="preserve"> PREDICTED: Apis mellifera bromodomain and WD repeat-containing protein 1-like (LOC726985), partial mRNA</t>
  </si>
  <si>
    <t>GB41277</t>
  </si>
  <si>
    <t xml:space="preserve"> PREDICTED: Apis mellifera connector enhancer of kinase suppressor of ras 2-like (LOC727412), mRNA</t>
  </si>
  <si>
    <t>GB41278</t>
  </si>
  <si>
    <t xml:space="preserve"> PREDICTED: Apis mellifera derlin-1-like (LOC726836), partial mRNA</t>
  </si>
  <si>
    <t xml:space="preserve"> PREDICTED: Apis mellifera prolyl-4-hydroxylase-alpha EFB (PH4alphaEFB), transcript variant X3, mRNA</t>
  </si>
  <si>
    <t xml:space="preserve"> PREDICTED: Apis mellifera uncharacterized LOC411124 (LOC411124), transcript variant X1, mRNA</t>
  </si>
  <si>
    <t>GB41281</t>
  </si>
  <si>
    <t xml:space="preserve"> PREDICTED: Apis mellifera uncharacterized LOC411124 (LOC411124), transcript variant X3, mRNA</t>
  </si>
  <si>
    <t xml:space="preserve"> PREDICTED: Apis mellifera waprin-Phi1-like (LOC408864), transcript variant X2, mRNA</t>
  </si>
  <si>
    <t xml:space="preserve"> PREDICTED: Apis mellifera antileukoproteinase-like (LOC102653764), transcript variant X2, mRNA</t>
  </si>
  <si>
    <t>GB41284</t>
  </si>
  <si>
    <t xml:space="preserve"> PREDICTED: Apis mellifera uncharacterized LOC726312 (LOC726312), mRNA</t>
  </si>
  <si>
    <t xml:space="preserve"> PREDICTED: Apis mellifera protein dopey-1 homolog (LOC412544), transcript variant X1, mRNA</t>
  </si>
  <si>
    <t>GB41286</t>
  </si>
  <si>
    <t xml:space="preserve"> PREDICTED: Apis mellifera protein dopey-1 homolog (LOC412544), transcript variant X6, mRNA</t>
  </si>
  <si>
    <t xml:space="preserve"> PREDICTED: Apis mellifera zinc finger protein Xfin-like (LOC409153), misc_RNA</t>
  </si>
  <si>
    <t xml:space="preserve"> PREDICTED: Apis mellifera uncharacterized LOC411664 (LOC411664), transcript variant X2, mRNA</t>
  </si>
  <si>
    <t xml:space="preserve"> PREDICTED: Apis mellifera MATH and LRR domain-containing protein PFE0570w-like (LOC100576346), mRNA</t>
  </si>
  <si>
    <t>GB41290</t>
  </si>
  <si>
    <t xml:space="preserve"> PREDICTED: Apis mellifera heparan-alpha-glucosaminide N-acetyltransferase-like (LOC551314), transcript variant X2, mRNA</t>
  </si>
  <si>
    <t xml:space="preserve"> PREDICTED: Apis mellifera metallophosphoesterase 1 homolog (LOC724218), transcript variant X1, mRNA</t>
  </si>
  <si>
    <t xml:space="preserve"> PREDICTED: Apis mellifera males absent on the first (mof), transcript variant X2, mRNA</t>
  </si>
  <si>
    <t xml:space="preserve"> PREDICTED: Apis mellifera la-related protein 7-like (LOC724474), mRNA</t>
  </si>
  <si>
    <t xml:space="preserve"> PREDICTED: Apis mellifera TWKSPDIVIRFa-containing neuropeptide (LOC724564), mRNA</t>
  </si>
  <si>
    <t xml:space="preserve"> Apis mellifera FMRFamide (LOC100578542), mRNA</t>
  </si>
  <si>
    <t xml:space="preserve"> PREDICTED: Apis mellifera transient receptor potential (TRP), mRNA</t>
  </si>
  <si>
    <t xml:space="preserve"> PREDICTED: Apis mellifera bystin (bys), transcript variant 1, mRNA</t>
  </si>
  <si>
    <t xml:space="preserve"> PREDICTED: Apis mellifera annexin-B9-like (LOC412487), mRNA</t>
  </si>
  <si>
    <t xml:space="preserve"> PREDICTED: Apis mellifera venom acid phosphatase Acph-1-like (LOC726703), transcript variant X2, mRNA</t>
  </si>
  <si>
    <t xml:space="preserve"> PREDICTED: Apis mellifera mitochondrial import inner membrane translocase subunit Tim13-like (LOC725705), transcript variant X1, mRNA</t>
  </si>
  <si>
    <t xml:space="preserve"> PREDICTED: Apis mellifera glutaminyl-tRNA synthetase (Aats-gln), mRNA</t>
  </si>
  <si>
    <t xml:space="preserve"> PREDICTED: Apis mellifera replication factor C subunit 1 (Gnf1), mRNA</t>
  </si>
  <si>
    <t xml:space="preserve"> PREDICTED: Apis mellifera actin, clone 205-like (LOC551369), mRNA</t>
  </si>
  <si>
    <t>GB41306</t>
  </si>
  <si>
    <t xml:space="preserve"> PREDICTED: Apis mellifera actin, clone 205-like (LOC551176), transcript variant X2, mRNA</t>
  </si>
  <si>
    <t>GB41307</t>
  </si>
  <si>
    <t xml:space="preserve"> PREDICTED: Apis mellifera actin, clone 205-like (LOC551176), transcript variant X1, mRNA</t>
  </si>
  <si>
    <t>GB41308</t>
  </si>
  <si>
    <t>GB41309</t>
  </si>
  <si>
    <t xml:space="preserve"> PREDICTED: Apis mellifera actin, clone 205-like (LOC410075), mRNA</t>
  </si>
  <si>
    <t xml:space="preserve"> PREDICTED: Apis mellifera actin, indirect flight muscle-like (LOC725404), mRNA</t>
  </si>
  <si>
    <t xml:space="preserve"> PREDICTED: Apis mellifera uncharacterized LOC100578893 (LOC100578893), mRNA</t>
  </si>
  <si>
    <t xml:space="preserve"> PREDICTED: Apis mellifera sugar transporter SWEET1-like (LOC409141), mRNA</t>
  </si>
  <si>
    <t xml:space="preserve"> Apis mellifera soluble guanylyl cyclase beta-3 (sGCbeta-3), mRNA</t>
  </si>
  <si>
    <t>GB41315</t>
  </si>
  <si>
    <t xml:space="preserve"> PREDICTED: Apis mellifera putative odorant receptor 13a-like (LOC100576522), transcript variant X1, mRNA</t>
  </si>
  <si>
    <t xml:space="preserve"> PREDICTED: Apis mellifera neurogenic differentiation factor 6-like (LOC100576434), transcript variant X1, mRNA</t>
  </si>
  <si>
    <t>GB41318</t>
  </si>
  <si>
    <t xml:space="preserve"> PREDICTED: Apis mellifera uncharacterized LOC100578632 (LOC100578632), transcript variant X1, ncRNA</t>
  </si>
  <si>
    <t>GB41319</t>
  </si>
  <si>
    <t xml:space="preserve"> PREDICTED: Apis mellifera ETS-like protein pointed, isoform P1-like (LOC102656766), mRNA</t>
  </si>
  <si>
    <t>GB41320</t>
  </si>
  <si>
    <t xml:space="preserve"> PREDICTED: Apis mellifera uncharacterized LOC100578835 (LOC100578835), transcript variant X10, ncRNA</t>
  </si>
  <si>
    <t>GB41321</t>
  </si>
  <si>
    <t xml:space="preserve"> PREDICTED: Apis mellifera uncharacterized LOC100577646 (LOC100577646), transcript variant X1, ncRNA</t>
  </si>
  <si>
    <t>GB41322</t>
  </si>
  <si>
    <t xml:space="preserve"> PREDICTED: Apis mellifera uncharacterized LOC100577107 (LOC100577107), transcript variant X1, mRNA</t>
  </si>
  <si>
    <t>GB41324</t>
  </si>
  <si>
    <t xml:space="preserve"> PREDICTED: Apis mellifera venom acid phosphatase Acph-1-like (LOC725215), transcript variant X1, mRNA</t>
  </si>
  <si>
    <t xml:space="preserve"> PREDICTED: Apis mellifera uncharacterized LOC102656864 (LOC102656864), transcript variant X1, ncRNA</t>
  </si>
  <si>
    <t>GB41328</t>
  </si>
  <si>
    <t>GB41329</t>
  </si>
  <si>
    <t xml:space="preserve"> PREDICTED: Apis mellifera uncharacterized LOC552741 (LOC552741), mRNA</t>
  </si>
  <si>
    <t>GB41331</t>
  </si>
  <si>
    <t xml:space="preserve"> PREDICTED: Apis mellifera DNA-directed RNA polymerase III subunit RPC1-like (LOC725552), transcript variant X1, mRNA</t>
  </si>
  <si>
    <t>GB41332</t>
  </si>
  <si>
    <t xml:space="preserve"> PREDICTED: Apis mellifera DNA-directed RNA polymerase III subunit RPC1-like (LOC725552), transcript variant X2, misc_RNA</t>
  </si>
  <si>
    <t xml:space="preserve"> PREDICTED: Apis mellifera parkin coregulated gene protein homolog (LOC552767), mRNA</t>
  </si>
  <si>
    <t xml:space="preserve"> PREDICTED: Apis mellifera N(6)-adenine-specific DNA methyltransferase 2 homolog (LOC552772), mRNA</t>
  </si>
  <si>
    <t xml:space="preserve"> PREDICTED: Apis mellifera uncharacterized LOC413166 (LOC413166), mRNA</t>
  </si>
  <si>
    <t xml:space="preserve"> PREDICTED: Apis mellifera uncharacterized LOC102654542 (LOC102654542), transcript variant X1, mRNA</t>
  </si>
  <si>
    <t>GB41337</t>
  </si>
  <si>
    <t xml:space="preserve"> PREDICTED: Apis mellifera venom acid phosphatase (Acph-1), transcript variant X1, mRNA</t>
  </si>
  <si>
    <t xml:space="preserve"> PREDICTED: Apis mellifera venom acid phosphatase Acph-1-like (LOC726737), transcript variant X1, mRNA</t>
  </si>
  <si>
    <t xml:space="preserve"> PREDICTED: Apis mellifera uncharacterized LOC100579034 (LOC100579034), transcript variant X1, mRNA</t>
  </si>
  <si>
    <t xml:space="preserve"> PREDICTED: Apis mellifera ribonuclease H2 subunit B-like (LOC412488), mRNA</t>
  </si>
  <si>
    <t xml:space="preserve"> PREDICTED: Apis mellifera minichromosome maintenance 7 (Mcm7), mRNA</t>
  </si>
  <si>
    <t xml:space="preserve"> PREDICTED: Apis mellifera division abnormally delayed (dally), mRNA</t>
  </si>
  <si>
    <t xml:space="preserve"> PREDICTED: Apis mellifera uncharacterized LOC724975 (LOC724975), transcript variant X1, mRNA</t>
  </si>
  <si>
    <t xml:space="preserve"> PREDICTED: Apis mellifera importin-5-like (LOC724927), mRNA</t>
  </si>
  <si>
    <t xml:space="preserve"> PREDICTED: Apis mellifera choline-phosphate cytidylyltransferase B-like (LOC412303), transcript variant X4, mRNA</t>
  </si>
  <si>
    <t xml:space="preserve"> PREDICTED: Apis mellifera pebble (pbl), mRNA</t>
  </si>
  <si>
    <t>GB41348</t>
  </si>
  <si>
    <t xml:space="preserve"> PREDICTED: Apis mellifera uncharacterized LOC408865 (LOC408865), mRNA</t>
  </si>
  <si>
    <t xml:space="preserve"> PREDICTED: Apis mellifera sporozoite surface protein 2-like (LOC100578576), transcript variant X2, mRNA</t>
  </si>
  <si>
    <t>GB41353</t>
  </si>
  <si>
    <t>GB41354</t>
  </si>
  <si>
    <t>GB41355</t>
  </si>
  <si>
    <t>GB41356</t>
  </si>
  <si>
    <t xml:space="preserve"> PREDICTED: Apis mellifera elongation factor 1-alpha F2 (EF1a-F2), transcript variant X5, mRNA</t>
  </si>
  <si>
    <t xml:space="preserve"> PREDICTED: Apis mellifera mitochondrial ribosomal protein S14 (mRpS14), mRNA</t>
  </si>
  <si>
    <t xml:space="preserve"> PREDICTED: Apis mellifera gustatory receptor 2 (Gr2), mRNA</t>
  </si>
  <si>
    <t xml:space="preserve"> PREDICTED: Apis mellifera cytochrome b5 type B-like (LOC724654), mRNA</t>
  </si>
  <si>
    <t xml:space="preserve"> PREDICTED: Apis mellifera uncharacterized LOC413686 (LOC413686), mRNA</t>
  </si>
  <si>
    <t xml:space="preserve"> PREDICTED: Apis mellifera 26S proteasome regulatory complex subunit p48A (LOC410026), transcript variant 1, mRNA</t>
  </si>
  <si>
    <t xml:space="preserve"> PREDICTED: Apis mellifera alpha- and gamma-adaptin-binding protein p34-like (LOC552673), mRNA</t>
  </si>
  <si>
    <t xml:space="preserve"> PREDICTED: Apis mellifera uncharacterized LOC552684 (LOC552684), transcript variant X2, mRNA</t>
  </si>
  <si>
    <t>GB41365</t>
  </si>
  <si>
    <t xml:space="preserve"> PREDICTED: Apis mellifera uncharacterized LOC552684 (LOC552684), transcript variant X1, mRNA</t>
  </si>
  <si>
    <t xml:space="preserve"> PREDICTED: Apis mellifera d-aspartate oxidase-like (LOC552692), mRNA</t>
  </si>
  <si>
    <t xml:space="preserve"> PREDICTED: Apis mellifera DNA polymerase beta-like (LOC724170), mRNA</t>
  </si>
  <si>
    <t xml:space="preserve"> PREDICTED: Apis mellifera caspase-like (LOC411381), mRNA</t>
  </si>
  <si>
    <t xml:space="preserve"> PREDICTED: Apis mellifera high-affinity choline transporter 1-like (LOC409043), mRNA</t>
  </si>
  <si>
    <t>GB41371</t>
  </si>
  <si>
    <t xml:space="preserve"> PREDICTED: Apis mellifera germ cell-less (gcl), transcript variant X2, mRNA</t>
  </si>
  <si>
    <t xml:space="preserve"> PREDICTED: Apis mellifera uncharacterized LOC102656887 (LOC102656887), mRNA</t>
  </si>
  <si>
    <t>GB41374</t>
  </si>
  <si>
    <t xml:space="preserve"> PREDICTED: Apis mellifera J domain-containing protein-like (LOC408863), transcript variant 2, mRNA</t>
  </si>
  <si>
    <t xml:space="preserve"> PREDICTED: Apis mellifera uncharacterized LOC102654095 (LOC102654095), transcript variant X5, ncRNA</t>
  </si>
  <si>
    <t>GB41377</t>
  </si>
  <si>
    <t xml:space="preserve"> PREDICTED: Apis mellifera probable helicase with zinc finger domain-like (LOC100576404), mRNA</t>
  </si>
  <si>
    <t>GB41379</t>
  </si>
  <si>
    <t xml:space="preserve"> PREDICTED: Apis mellifera uncharacterized LOC102656363 (LOC102656363), mRNA</t>
  </si>
  <si>
    <t>GB41380</t>
  </si>
  <si>
    <t>GB41381</t>
  </si>
  <si>
    <t>GB41382</t>
  </si>
  <si>
    <t xml:space="preserve"> PREDICTED: Apis mellifera uncharacterized LOC726937 (LOC726937), mRNA</t>
  </si>
  <si>
    <t xml:space="preserve"> PREDICTED: Apis mellifera v-type proton ATPase 116 kDa subunit a isoform 1-like (LOC727630), mRNA</t>
  </si>
  <si>
    <t>GB41384</t>
  </si>
  <si>
    <t>GB41385</t>
  </si>
  <si>
    <t xml:space="preserve"> Apis mellifera glycerol-3-phosphate dehydrogenase (Gpdh), mRNA</t>
  </si>
  <si>
    <t>GB41387</t>
  </si>
  <si>
    <t xml:space="preserve"> PREDICTED: Apis mellifera glycerol-3-phosphate dehydrogenase [NAD(+)], cytoplasmic-like (LOC102656448), transcript variant X2, misc_RNA</t>
  </si>
  <si>
    <t>GB41389</t>
  </si>
  <si>
    <t xml:space="preserve"> PREDICTED: Apis mellifera glycerol-3-phosphate dehydrogenase [NAD(+)], cytoplasmic-like (LOC102656448), transcript variant X1, mRNA</t>
  </si>
  <si>
    <t>GB41390</t>
  </si>
  <si>
    <t xml:space="preserve"> PREDICTED: Apis mellifera zinc finger protein 808-like (LOC100576261), mRNA</t>
  </si>
  <si>
    <t xml:space="preserve"> PREDICTED: Apis mellifera uncharacterized LOC552027 (LOC552027), transcript variant X6, mRNA</t>
  </si>
  <si>
    <t xml:space="preserve"> PREDICTED: Apis mellifera uncharacterized LOC552027 (LOC552027), transcript variant X1, mRNA</t>
  </si>
  <si>
    <t>GB41393</t>
  </si>
  <si>
    <t xml:space="preserve"> PREDICTED: Apis mellifera uncharacterized LOC412011 (LOC412011), mRNA</t>
  </si>
  <si>
    <t>GB41394</t>
  </si>
  <si>
    <t>GB41395</t>
  </si>
  <si>
    <t>GB41396</t>
  </si>
  <si>
    <t xml:space="preserve"> PREDICTED: Apis mellifera uncharacterized LOC551227 (LOC551227), transcript variant X2, mRNA</t>
  </si>
  <si>
    <t xml:space="preserve"> PREDICTED: Apis mellifera serine protease 5 (SP5), transcript variant 1, mRNA</t>
  </si>
  <si>
    <t xml:space="preserve"> PREDICTED: Apis mellifera RUN and FYVE domain-containing protein 2-like (LOC724787), transcript variant X5, mRNA</t>
  </si>
  <si>
    <t>GB41400</t>
  </si>
  <si>
    <t xml:space="preserve"> PREDICTED: Apis mellifera RUN and FYVE domain-containing protein 2-like (LOC724787), transcript variant X2, mRNA</t>
  </si>
  <si>
    <t>GB41402</t>
  </si>
  <si>
    <t xml:space="preserve"> PREDICTED: Apis mellifera lachesin-like (LOC413555), transcript variant X1, mRNA</t>
  </si>
  <si>
    <t>GB41404</t>
  </si>
  <si>
    <t>GB41405</t>
  </si>
  <si>
    <t xml:space="preserve"> PREDICTED: Apis mellifera soluble guanylate cyclase 89Da-like (LOC413274), transcript variant X1, mRNA</t>
  </si>
  <si>
    <t xml:space="preserve"> PREDICTED: Apis mellifera soluble guanylate cyclase 89Da-like (LOC413274), transcript variant X2, mRNA</t>
  </si>
  <si>
    <t xml:space="preserve"> PREDICTED: Apis mellifera serine proteinase stubble-like (LOC100576158), mRNA</t>
  </si>
  <si>
    <t xml:space="preserve"> PREDICTED: Apis mellifera serine protease homolog 51 (SPH51), mRNA</t>
  </si>
  <si>
    <t xml:space="preserve"> PREDICTED: Apis mellifera homeobox protein rough-like (LOC100576220), mRNA</t>
  </si>
  <si>
    <t>GB41411</t>
  </si>
  <si>
    <t xml:space="preserve"> PREDICTED: Apis mellifera uncharacterized LOC726662 (LOC726662), transcript variant X2, mRNA</t>
  </si>
  <si>
    <t xml:space="preserve"> Apis mellifera thioredoxin peroxidase 4 (Tpx-4), mRNA</t>
  </si>
  <si>
    <t xml:space="preserve"> PREDICTED: Apis mellifera lachesin-like (LOC411176), transcript variant X1, mRNA</t>
  </si>
  <si>
    <t xml:space="preserve"> PREDICTED: Apis mellifera uncharacterized LOC102654122 (LOC102654122), transcript variant X2, misc_RNA</t>
  </si>
  <si>
    <t>GB41415</t>
  </si>
  <si>
    <t xml:space="preserve"> PREDICTED: Apis mellifera uncharacterized LOC100578777 (LOC100578777), transcript variant X2, ncRNA</t>
  </si>
  <si>
    <t>GB41416</t>
  </si>
  <si>
    <t xml:space="preserve"> PREDICTED: Apis mellifera leucine-rich repeats and immunoglobulin-like domains protein 1-like (LOC408888), mRNA</t>
  </si>
  <si>
    <t xml:space="preserve"> PREDICTED: Apis mellifera uncharacterized LOC725217 (LOC725217), transcript variant X2, mRNA</t>
  </si>
  <si>
    <t xml:space="preserve"> PREDICTED: Apis mellifera zinc finger protein 813-like (LOC725301), mRNA</t>
  </si>
  <si>
    <t>GB41420</t>
  </si>
  <si>
    <t>GB41421</t>
  </si>
  <si>
    <t xml:space="preserve"> PREDICTED: Apis mellifera probable deoxyhypusine synthase-like (LOC100578266), transcript variant X1, mRNA</t>
  </si>
  <si>
    <t>GB41422</t>
  </si>
  <si>
    <t xml:space="preserve"> PREDICTED: Apis mellifera dosage compensation regulator maleless (mle), transcript variant X2, mRNA</t>
  </si>
  <si>
    <t xml:space="preserve"> PREDICTED: Apis mellifera JNK-interacting protein 3 (syd), transcript variant X5, mRNA</t>
  </si>
  <si>
    <t xml:space="preserve"> PREDICTED: Apis mellifera JNK-interacting protein 3 (syd), transcript variant X2, mRNA</t>
  </si>
  <si>
    <t>GB41425</t>
  </si>
  <si>
    <t>GB41426</t>
  </si>
  <si>
    <t xml:space="preserve"> Apis mellifera catalase (Cat), mRNA</t>
  </si>
  <si>
    <t>GB41427</t>
  </si>
  <si>
    <t xml:space="preserve"> Apis mellifera defensin 1 (Def1), mRNA</t>
  </si>
  <si>
    <t xml:space="preserve"> PREDICTED: Apis mellifera uncharacterized LOC102655213 (LOC102655213), transcript variant X5, misc_RNA</t>
  </si>
  <si>
    <t>GB41429</t>
  </si>
  <si>
    <t xml:space="preserve"> PREDICTED: Apis mellifera transmembrane 7 superfamily member 3-like (LOC408886), transcript variant X1, mRNA</t>
  </si>
  <si>
    <t xml:space="preserve"> PREDICTED: Apis mellifera uncharacterized LOC100577843 (LOC100577843), transcript variant X1, ncRNA</t>
  </si>
  <si>
    <t>GB41431</t>
  </si>
  <si>
    <t>GB41432</t>
  </si>
  <si>
    <t xml:space="preserve"> PREDICTED: Apis mellifera uncharacterized LOC102654860 (LOC102654860), transcript variant X8, misc_RNA</t>
  </si>
  <si>
    <t>GB41433</t>
  </si>
  <si>
    <t xml:space="preserve"> PREDICTED: Apis mellifera uncharacterized LOC102654860 (LOC102654860), transcript variant X6, misc_RNA</t>
  </si>
  <si>
    <t>GB41434</t>
  </si>
  <si>
    <t>GB41435</t>
  </si>
  <si>
    <t xml:space="preserve"> PREDICTED: Apis mellifera uncharacterized LOC100577740 (LOC100577740), transcript variant X1, ncRNA</t>
  </si>
  <si>
    <t>GB41436</t>
  </si>
  <si>
    <t>GB41437</t>
  </si>
  <si>
    <t xml:space="preserve"> PREDICTED: Apis mellifera uncharacterized LOC102653823 (LOC102653823), mRNA</t>
  </si>
  <si>
    <t>GB41438</t>
  </si>
  <si>
    <t xml:space="preserve"> PREDICTED: Apis mellifera torso-like (tsl), transcript variant X3, mRNA</t>
  </si>
  <si>
    <t xml:space="preserve"> PREDICTED: Apis mellifera uncharacterized LOC102654087 (LOC102654087), transcript variant X1, ncRNA</t>
  </si>
  <si>
    <t>GB41440</t>
  </si>
  <si>
    <t xml:space="preserve"> PREDICTED: Apis mellifera ubiquitin-like protein 3-like (LOC550921), transcript variant X3, mRNA</t>
  </si>
  <si>
    <t xml:space="preserve"> PREDICTED: Apis mellifera hsc70-interacting protein 1-like (LOC411171), mRNA</t>
  </si>
  <si>
    <t xml:space="preserve"> PREDICTED: Apis mellifera hsc70-interacting protein-like (LOC100577643), transcript variant X1, mRNA</t>
  </si>
  <si>
    <t>GB41443</t>
  </si>
  <si>
    <t xml:space="preserve"> PREDICTED: Apis mellifera n-acetyltransferase 10-like (LOC724656), mRNA</t>
  </si>
  <si>
    <t xml:space="preserve"> PREDICTED: Apis mellifera G2/mitotic-specific cyclin-A-like (LOC102656846), mRNA</t>
  </si>
  <si>
    <t>GB41445</t>
  </si>
  <si>
    <t xml:space="preserve"> PREDICTED: Apis mellifera clathrin light chain (Clc), transcript variant X1, mRNA</t>
  </si>
  <si>
    <t xml:space="preserve"> PREDICTED: Apis mellifera patatin-like phospholipase domain-containing protein 2-like (LOC551055), mRNA</t>
  </si>
  <si>
    <t xml:space="preserve"> PREDICTED: Apis mellifera rho GTPase-activating protein 26-like (LOC727108), transcript variant X1, mRNA</t>
  </si>
  <si>
    <t xml:space="preserve"> PREDICTED: Apis mellifera specifically Rac1-associated protein 1 (Sra-1), transcript variant 1, mRNA</t>
  </si>
  <si>
    <t xml:space="preserve"> PREDICTED: Apis mellifera E3 ubiquitin-protein ligase TRIM33-like (LOC102654626), partial mRNA</t>
  </si>
  <si>
    <t>GB41450</t>
  </si>
  <si>
    <t xml:space="preserve"> PREDICTED: Apis mellifera uncharacterized LOC100576482 (LOC100576482), transcript variant X1, mRNA</t>
  </si>
  <si>
    <t xml:space="preserve"> PREDICTED: Apis mellifera serine/threonine-protein phosphatase PGAM5, mitochondrial-like (LOC412666), mRNA</t>
  </si>
  <si>
    <t xml:space="preserve"> PREDICTED: Apis mellifera serine/threonine-protein phosphatase PGAM5, mitochondrial-like (LOC551178), mRNA</t>
  </si>
  <si>
    <t xml:space="preserve"> PREDICTED: Apis mellifera carboxypeptidase D-like (LOC724816), mRNA</t>
  </si>
  <si>
    <t xml:space="preserve"> PREDICTED: Apis mellifera cysteinyl-tRNA synthetase, cytoplasmic-like (LOC411167), mRNA</t>
  </si>
  <si>
    <t xml:space="preserve"> Apis mellifera krueppel (Kr), mRNA</t>
  </si>
  <si>
    <t>GB41456</t>
  </si>
  <si>
    <t>GB41457</t>
  </si>
  <si>
    <t xml:space="preserve"> PREDICTED: Apis mellifera uncharacterized LOC100576331 (LOC100576331), transcript variant X1, ncRNA</t>
  </si>
  <si>
    <t xml:space="preserve"> PREDICTED: Apis mellifera potassium/sodium hyperpolarization-activated cyclic nucleotide-gated channel 1-like (LOC100576304), mRNA</t>
  </si>
  <si>
    <t>GB41459</t>
  </si>
  <si>
    <t xml:space="preserve"> PREDICTED: Apis mellifera uncharacterized LOC100576517 (LOC100576517), transcript variant X1, ncRNA</t>
  </si>
  <si>
    <t>GB41461</t>
  </si>
  <si>
    <t>GB41462</t>
  </si>
  <si>
    <t xml:space="preserve"> PREDICTED: Apis mellifera Sox box protein at 102F ortholog (LOC408884), transcript variant X5, mRNA</t>
  </si>
  <si>
    <t>GB41463</t>
  </si>
  <si>
    <t xml:space="preserve"> PREDICTED: Apis mellifera n-alpha-acetyltransferase 15, NatA auxiliary subunit-like (LOC411163), transcript variant 1, mRNA</t>
  </si>
  <si>
    <t>GB41466</t>
  </si>
  <si>
    <t xml:space="preserve"> PREDICTED: Apis mellifera growth arrest-specific protein 2-like (LOC725218), transcript variant X2, mRNA</t>
  </si>
  <si>
    <t xml:space="preserve"> PREDICTED: Apis mellifera uncharacterized LOC100577083 (LOC100577083), mRNA</t>
  </si>
  <si>
    <t>GB41468</t>
  </si>
  <si>
    <t xml:space="preserve"> PREDICTED: Apis mellifera septin-2 (2-Sep), transcript variant X1, mRNA</t>
  </si>
  <si>
    <t xml:space="preserve"> PREDICTED: Apis mellifera deoxycytidylate deaminase-like protein (LOC408883), transcript variant 1, mRNA</t>
  </si>
  <si>
    <t xml:space="preserve"> PREDICTED: Apis mellifera uncharacterized LOC100577669 (LOC100577669), transcript variant X7, mRNA</t>
  </si>
  <si>
    <t xml:space="preserve"> PREDICTED: Apis mellifera DNA-directed RNA polymerase III subunit RPC3-like (LOC411164), mRNA</t>
  </si>
  <si>
    <t>GB41474</t>
  </si>
  <si>
    <t>GB41475</t>
  </si>
  <si>
    <t xml:space="preserve"> PREDICTED: Apis mellifera uncharacterized LOC100576868 (LOC100576868), transcript variant X2, ncRNA</t>
  </si>
  <si>
    <t>GB41476</t>
  </si>
  <si>
    <t xml:space="preserve"> PREDICTED: Apis mellifera uncharacterized LOC100576868 (LOC100576868), transcript variant X1, ncRNA</t>
  </si>
  <si>
    <t>GB41478</t>
  </si>
  <si>
    <t>GB41479</t>
  </si>
  <si>
    <t xml:space="preserve"> PREDICTED: Apis mellifera uncharacterized LOC102655930 (LOC102655930), ncRNA</t>
  </si>
  <si>
    <t>GB41480</t>
  </si>
  <si>
    <t>GB41481</t>
  </si>
  <si>
    <t xml:space="preserve"> PREDICTED: Apis mellifera krueppel (Kr), transcript variant X1, mRNA</t>
  </si>
  <si>
    <t xml:space="preserve"> PREDICTED: Apis mellifera coiled-coil domain-containing protein 55-like (LOC724784), partial mRNA</t>
  </si>
  <si>
    <t xml:space="preserve"> PREDICTED: Apis mellifera WD repeat-containing protein 55 homolog (LOC551345), mRNA</t>
  </si>
  <si>
    <t xml:space="preserve"> PREDICTED: Apis mellifera putative neutral sphingomyelinase-like (LOC412170), transcript variant X1, mRNA</t>
  </si>
  <si>
    <t xml:space="preserve"> PREDICTED: Apis mellifera uncharacterized LOC410031 (LOC410031), transcript variant X1, mRNA</t>
  </si>
  <si>
    <t xml:space="preserve"> PREDICTED: Apis mellifera ankyrin repeat and LEM domain-containing protein 2-like (LOC100577386), transcript variant X2, mRNA</t>
  </si>
  <si>
    <t xml:space="preserve"> PREDICTED: Apis mellifera female sterile (1) K10 ortholog (LOC551066), transcript variant X2, mRNA</t>
  </si>
  <si>
    <t xml:space="preserve"> PREDICTED: Apis mellifera female sterile (1) K10 ortholog (LOC551066), transcript variant X1, mRNA</t>
  </si>
  <si>
    <t>GB41490</t>
  </si>
  <si>
    <t xml:space="preserve"> PREDICTED: Apis mellifera adenosine kinase-like (LOC551856), transcript variant X2, mRNA</t>
  </si>
  <si>
    <t xml:space="preserve"> PREDICTED: Apis mellifera zinc finger matrin-type protein 2-like (LOC551832), mRNA</t>
  </si>
  <si>
    <t xml:space="preserve"> PREDICTED: Apis mellifera uncharacterized LOC100576666 (LOC100576666), mRNA</t>
  </si>
  <si>
    <t>GB41493</t>
  </si>
  <si>
    <t xml:space="preserve"> PREDICTED: Apis mellifera sarcalumenin-like (LOC100576703), partial mRNA</t>
  </si>
  <si>
    <t xml:space="preserve"> PREDICTED: Apis mellifera uncharacterized LOC102654387 (LOC102654387), transcript variant X3, ncRNA</t>
  </si>
  <si>
    <t>GB41497</t>
  </si>
  <si>
    <t>GB41498</t>
  </si>
  <si>
    <t xml:space="preserve"> PREDICTED: Apis mellifera tetratricopeptide repeat protein 5-like (LOC411172), transcript variant X2, mRNA</t>
  </si>
  <si>
    <t>GB41500</t>
  </si>
  <si>
    <t>GB41502</t>
  </si>
  <si>
    <t>GB41503</t>
  </si>
  <si>
    <t xml:space="preserve"> PREDICTED: Apis mellifera paired box protein Pax-6-like (LOC102654776), transcript variant X3, misc_RNA</t>
  </si>
  <si>
    <t>GB41504</t>
  </si>
  <si>
    <t xml:space="preserve"> PREDICTED: Apis mellifera ankyrin repeat and SAM domain-containing protein 1A-like (LOC408887), transcript variant X1, mRNA</t>
  </si>
  <si>
    <t>GB41506</t>
  </si>
  <si>
    <t xml:space="preserve"> PREDICTED: Apis mellifera ankyrin repeat and SAM domain-containing protein 1A-like (LOC408887), transcript variant X2, mRNA</t>
  </si>
  <si>
    <t>GB41507</t>
  </si>
  <si>
    <t>GB41508</t>
  </si>
  <si>
    <t xml:space="preserve"> PREDICTED: Apis mellifera ecdysone induced protein 78 (NR1E1), transcript variant X2, mRNA</t>
  </si>
  <si>
    <t>GB41511</t>
  </si>
  <si>
    <t>GB41512</t>
  </si>
  <si>
    <t xml:space="preserve"> PREDICTED: Apis mellifera ecdysone induced protein 78 (NR1E1), transcript variant X1, mRNA</t>
  </si>
  <si>
    <t>GB41513</t>
  </si>
  <si>
    <t>GB41514</t>
  </si>
  <si>
    <t>GB41515</t>
  </si>
  <si>
    <t xml:space="preserve"> PREDICTED: Apis mellifera ecdysone induced protein 78 (NR1E1), transcript variant X4, mRNA</t>
  </si>
  <si>
    <t xml:space="preserve"> PREDICTED: Apis mellifera uncharacterized LOC100578546 (LOC100578546), transcript variant X1, mRNA</t>
  </si>
  <si>
    <t xml:space="preserve"> PREDICTED: Apis mellifera uncharacterized LOC100576836 (LOC100576836), mRNA</t>
  </si>
  <si>
    <t xml:space="preserve"> PREDICTED: Apis mellifera uncharacterized LOC408889 (LOC408889), transcript variant X2, mRNA</t>
  </si>
  <si>
    <t xml:space="preserve"> PREDICTED: Apis mellifera transducin-like enhancer protein 4-like (LOC411175), transcript variant X2, mRNA</t>
  </si>
  <si>
    <t xml:space="preserve"> PREDICTED: Apis mellifera protein groucho (gro), transcript variant X1, mRNA</t>
  </si>
  <si>
    <t xml:space="preserve"> PREDICTED: Apis mellifera MBD-like protein (MBD-like), transcript variant X3, mRNA</t>
  </si>
  <si>
    <t xml:space="preserve"> PREDICTED: Apis mellifera RNA-binding protein MEX3B-like (LOC550816), transcript variant 2, mRNA</t>
  </si>
  <si>
    <t>GB41523</t>
  </si>
  <si>
    <t xml:space="preserve"> PREDICTED: Apis mellifera uncharacterized LOC100579050 (LOC100579050), transcript variant X2, ncRNA</t>
  </si>
  <si>
    <t xml:space="preserve"> PREDICTED: Apis mellifera 3-ketodihydrosphingosine reductase-like (LOC408892), transcript variant 1, mRNA</t>
  </si>
  <si>
    <t xml:space="preserve"> PREDICTED: Apis mellifera uncharacterized LOC100576183 (LOC100576183), transcript variant X5, ncRNA</t>
  </si>
  <si>
    <t>GB41526</t>
  </si>
  <si>
    <t>GB41527</t>
  </si>
  <si>
    <t>GB41529</t>
  </si>
  <si>
    <t xml:space="preserve"> PREDICTED: Apis mellifera yellow-g (Y-g), transcript variant X1, mRNA</t>
  </si>
  <si>
    <t>GB41530</t>
  </si>
  <si>
    <t>GB41531</t>
  </si>
  <si>
    <t>GB41532</t>
  </si>
  <si>
    <t xml:space="preserve"> PREDICTED: Apis mellifera glyceraldehyde-3-phosphate dehydrogenase-like (LOC100577893), mRNA</t>
  </si>
  <si>
    <t>GB41533</t>
  </si>
  <si>
    <t>GB41534</t>
  </si>
  <si>
    <t>GB41535</t>
  </si>
  <si>
    <t xml:space="preserve"> PREDICTED: Apis mellifera uncharacterized LOC102655743 (LOC102655743), ncRNA</t>
  </si>
  <si>
    <t>GB41536</t>
  </si>
  <si>
    <t>GB41537</t>
  </si>
  <si>
    <t>GB41538</t>
  </si>
  <si>
    <t>GB41539</t>
  </si>
  <si>
    <t xml:space="preserve"> PREDICTED: Apis mellifera juvenile hormone esterase-like (LOC552199), mRNA</t>
  </si>
  <si>
    <t>GB41540</t>
  </si>
  <si>
    <t>GB41541</t>
  </si>
  <si>
    <t>GB41542</t>
  </si>
  <si>
    <t xml:space="preserve"> PREDICTED: Apis mellifera uncharacterized LOC726240 (LOC726240), transcript variant X3, mRNA</t>
  </si>
  <si>
    <t xml:space="preserve"> PREDICTED: Apis mellifera uncharacterized LOC100578220 (LOC100578220), transcript variant X1, mRNA</t>
  </si>
  <si>
    <t xml:space="preserve"> PREDICTED: Apis mellifera uncharacterized LOC409187 (LOC409187), mRNA</t>
  </si>
  <si>
    <t xml:space="preserve"> PREDICTED: Apis mellifera echinoderm microtubule-associated protein-like 1-like (LOC410078), transcript variant X8, mRNA</t>
  </si>
  <si>
    <t>GB41546</t>
  </si>
  <si>
    <t xml:space="preserve"> PREDICTED: Apis mellifera echinoderm microtubule-associated protein-like 1-like (LOC410078), transcript variant X3, mRNA</t>
  </si>
  <si>
    <t xml:space="preserve"> PREDICTED: Apis mellifera uncharacterized LOC725393 (LOC725393), mRNA</t>
  </si>
  <si>
    <t>GB41550</t>
  </si>
  <si>
    <t>GB41551</t>
  </si>
  <si>
    <t xml:space="preserve"> PREDICTED: Apis mellifera protein amnionless-like (LOC100577099), mRNA</t>
  </si>
  <si>
    <t xml:space="preserve"> PREDICTED: Apis mellifera Golgi phosphoprotein 3-like (LOC412824), transcript variant X1, mRNA</t>
  </si>
  <si>
    <t>GB41554</t>
  </si>
  <si>
    <t>GB41556</t>
  </si>
  <si>
    <t xml:space="preserve"> PREDICTED: Apis mellifera uncharacterized LOC102656469 (LOC102656469), transcript variant X1, mRNA</t>
  </si>
  <si>
    <t>GB41557</t>
  </si>
  <si>
    <t>GB41558</t>
  </si>
  <si>
    <t>GB41559</t>
  </si>
  <si>
    <t xml:space="preserve"> PREDICTED: Apis mellifera lachesin-like (LOC408715), transcript variant X6, mRNA</t>
  </si>
  <si>
    <t>GB41560</t>
  </si>
  <si>
    <t>GB41562</t>
  </si>
  <si>
    <t>GB41563</t>
  </si>
  <si>
    <t xml:space="preserve"> PREDICTED: Apis mellifera lachesin-like (LOC408715), transcript variant X5, mRNA</t>
  </si>
  <si>
    <t>GB41564</t>
  </si>
  <si>
    <t xml:space="preserve"> PREDICTED: Apis mellifera lachesin-like (LOC408715), transcript variant X7, misc_RNA</t>
  </si>
  <si>
    <t>GB41565</t>
  </si>
  <si>
    <t>GB41567</t>
  </si>
  <si>
    <t>GB41568</t>
  </si>
  <si>
    <t xml:space="preserve"> PREDICTED: Apis mellifera UPF0364 protein C6orf211 homolog (LOC551009), transcript variant X2, mRNA</t>
  </si>
  <si>
    <t xml:space="preserve"> PREDICTED: Apis mellifera protein winged eye-like (LOC102654046), mRNA</t>
  </si>
  <si>
    <t>GB41570</t>
  </si>
  <si>
    <t>GB41571</t>
  </si>
  <si>
    <t xml:space="preserve"> PREDICTED: Apis mellifera uncharacterized LOC100576671 (LOC100576671), transcript variant X5, misc_RNA</t>
  </si>
  <si>
    <t>GB41572</t>
  </si>
  <si>
    <t xml:space="preserve"> PREDICTED: Apis mellifera histone-lysine N-methyltransferase SETMAR-like (LOC102655927), mRNA</t>
  </si>
  <si>
    <t>GB41573</t>
  </si>
  <si>
    <t>GB41574</t>
  </si>
  <si>
    <t>GB41575</t>
  </si>
  <si>
    <t>GB41576</t>
  </si>
  <si>
    <t xml:space="preserve"> PREDICTED: Apis mellifera histone-lysine N-methyltransferase SETMAR-like (LOC726098), mRNA</t>
  </si>
  <si>
    <t>GB41577</t>
  </si>
  <si>
    <t xml:space="preserve"> PREDICTED: Apis mellifera histone-lysine N-methyltransferase SETMAR-like (LOC102654130), mRNA</t>
  </si>
  <si>
    <t>GB41578</t>
  </si>
  <si>
    <t xml:space="preserve"> PREDICTED: Apis mellifera neuronal calcium sensor 2-like (LOC727084), transcript variant X2, mRNA</t>
  </si>
  <si>
    <t>GB41580</t>
  </si>
  <si>
    <t>GB41581</t>
  </si>
  <si>
    <t>GB41582</t>
  </si>
  <si>
    <t xml:space="preserve"> PREDICTED: Apis mellifera cysteine-rich PDZ-binding protein (Cript), mRNA</t>
  </si>
  <si>
    <t xml:space="preserve"> PREDICTED: Apis mellifera uncharacterized LOC727119 (LOC727119), transcript variant X1, mRNA</t>
  </si>
  <si>
    <t>GB41585</t>
  </si>
  <si>
    <t xml:space="preserve"> PREDICTED: Apis mellifera translocon-associated protein subunit gamma-like (LOC725314), mRNA</t>
  </si>
  <si>
    <t>GB41586</t>
  </si>
  <si>
    <t xml:space="preserve"> PREDICTED: Apis mellifera 2-C-methyl-D-erythritol 2,4-cyclodiphosphate synthase, chloroplastic-like (LOC102654101), mRNA</t>
  </si>
  <si>
    <t>GB41587</t>
  </si>
  <si>
    <t xml:space="preserve"> PREDICTED: Apis mellifera uncharacterized LOC727631 (LOC727631), mRNA</t>
  </si>
  <si>
    <t xml:space="preserve"> PREDICTED: Apis mellifera putative SERF-like protein-like (LOC727393), transcript variant X2, mRNA</t>
  </si>
  <si>
    <t xml:space="preserve"> PREDICTED: Apis mellifera FERM domain-containing protein 5-like (LOC727460), transcript variant X2, mRNA</t>
  </si>
  <si>
    <t xml:space="preserve"> PREDICTED: Apis mellifera glucose-6-phosphate 1-epimerase-like (LOC727456), mRNA</t>
  </si>
  <si>
    <t xml:space="preserve"> PREDICTED: Apis mellifera RAS p21 protein activator 3 (Rasa3), mRNA</t>
  </si>
  <si>
    <t xml:space="preserve"> PREDICTED: Apis mellifera talin-2-like (LOC551272), partial mRNA</t>
  </si>
  <si>
    <t>GB41594</t>
  </si>
  <si>
    <t xml:space="preserve"> PREDICTED: Apis mellifera collagen alpha-1(IV) chain-like (LOC408551), mRNA</t>
  </si>
  <si>
    <t>GB41595</t>
  </si>
  <si>
    <t xml:space="preserve"> PREDICTED: Apis mellifera uncharacterized LOC102655731 (LOC102655731), transcript variant X2, mRNA</t>
  </si>
  <si>
    <t>GB41596</t>
  </si>
  <si>
    <t xml:space="preserve"> PREDICTED: Apis mellifera mitogen-activated protein kinase kinase kinase 4-like (LOC100578195), partial mRNA</t>
  </si>
  <si>
    <t>GB41597</t>
  </si>
  <si>
    <t xml:space="preserve"> PREDICTED: Apis mellifera brahma associated protein 55kd (Bap55), mRNA</t>
  </si>
  <si>
    <t xml:space="preserve"> PREDICTED: Apis mellifera uncharacterized LOC102656615 (LOC102656615), mRNA</t>
  </si>
  <si>
    <t>GB41599</t>
  </si>
  <si>
    <t xml:space="preserve"> PREDICTED: Apis mellifera high mobility group protein 20A-like (LOC552815), transcript variant X1, mRNA</t>
  </si>
  <si>
    <t xml:space="preserve"> PREDICTED: Apis mellifera serine/threonine-protein phosphatase 6 regulatory ankyrin repeat subunit A-like (LOC552812), transcript variant 2, mRNA</t>
  </si>
  <si>
    <t xml:space="preserve"> PREDICTED: Apis mellifera facilitated trehalose transporter Tret1-like (LOC408478), transcript variant X6, mRNA</t>
  </si>
  <si>
    <t xml:space="preserve"> PREDICTED: Apis mellifera PTB domain-containing adapter protein ced-6 (ced-6), transcript variant X2, mRNA</t>
  </si>
  <si>
    <t xml:space="preserve"> PREDICTED: Apis mellifera chloride intracellular channel (Clic), mRNA</t>
  </si>
  <si>
    <t xml:space="preserve"> PREDICTED: Apis mellifera Tak1-binding protein (Tab), transcript variant X2, mRNA</t>
  </si>
  <si>
    <t xml:space="preserve"> PREDICTED: Apis mellifera uncharacterized LOC726979 (LOC726979), mRNA</t>
  </si>
  <si>
    <t>GB41607</t>
  </si>
  <si>
    <t xml:space="preserve"> PREDICTED: Apis mellifera probable ATP-dependent RNA helicase DDX46-like (LOC727008), mRNA</t>
  </si>
  <si>
    <t xml:space="preserve"> PREDICTED: Apis mellifera zinc finger with UFM1-specific peptidase domain protein-like (LOC410549), transcript variant X4, mRNA</t>
  </si>
  <si>
    <t xml:space="preserve"> PREDICTED: Apis mellifera uncharacterized LOC102655169 (LOC102655169), ncRNA</t>
  </si>
  <si>
    <t>GB41611</t>
  </si>
  <si>
    <t>GB41612</t>
  </si>
  <si>
    <t>GB41613</t>
  </si>
  <si>
    <t xml:space="preserve"> PREDICTED: Apis mellifera ATP-binding cassette sub-family G member 1-like (LOC410552), transcript variant X3, mRNA</t>
  </si>
  <si>
    <t>GB41615</t>
  </si>
  <si>
    <t>GB41616</t>
  </si>
  <si>
    <t xml:space="preserve"> PREDICTED: Apis mellifera methylcrotonoyl-CoA carboxylase beta chain, mitochondrial-like (LOC410554), transcript variant X2, mRNA</t>
  </si>
  <si>
    <t xml:space="preserve"> PREDICTED: Apis mellifera uncharacterized LOC100576184 (LOC100576184), mRNA</t>
  </si>
  <si>
    <t xml:space="preserve"> PREDICTED: Apis mellifera uncharacterized LOC100577387 (LOC100577387), mRNA</t>
  </si>
  <si>
    <t xml:space="preserve"> PREDICTED: Apis mellifera uncharacterized LOC102653936 (LOC102653936), transcript variant X1, mRNA</t>
  </si>
  <si>
    <t>GB41620</t>
  </si>
  <si>
    <t>GB41621</t>
  </si>
  <si>
    <t xml:space="preserve"> PREDICTED: Apis mellifera uncharacterized LOC100576152 (LOC100576152), mRNA</t>
  </si>
  <si>
    <t xml:space="preserve"> PREDICTED: Apis mellifera uncharacterized LOC100577362 (LOC100577362), mRNA</t>
  </si>
  <si>
    <t xml:space="preserve"> PREDICTED: Apis mellifera uncharacterized LOC727129 (LOC727129), mRNA</t>
  </si>
  <si>
    <t xml:space="preserve"> PREDICTED: Apis mellifera uncharacterized LOC552724 (LOC552724), transcript variant X2, mRNA</t>
  </si>
  <si>
    <t xml:space="preserve"> PREDICTED: Apis mellifera uncharacterized LOC100577180 (LOC100577180), mRNA</t>
  </si>
  <si>
    <t>GB41626</t>
  </si>
  <si>
    <t xml:space="preserve"> PREDICTED: Apis mellifera tetratricopeptide repeat protein 12-like (LOC727151), transcript variant X1, mRNA</t>
  </si>
  <si>
    <t xml:space="preserve"> PREDICTED: Apis mellifera zinc finger protein 346-like (LOC102653868), mRNA</t>
  </si>
  <si>
    <t>GB41628</t>
  </si>
  <si>
    <t xml:space="preserve"> PREDICTED: Apis mellifera Eph receptor tyrosine kinase (EphR), transcript variant X10, mRNA</t>
  </si>
  <si>
    <t xml:space="preserve"> PREDICTED: Apis mellifera Eph receptor tyrosine kinase (EphR), transcript variant X9, mRNA</t>
  </si>
  <si>
    <t>GB41630</t>
  </si>
  <si>
    <t xml:space="preserve"> PREDICTED: Apis mellifera ribosomal protein L34 (RpL34), transcript variant X2, mRNA</t>
  </si>
  <si>
    <t xml:space="preserve"> PREDICTED: Apis mellifera nucleolar protein 11-like (LOC727174), mRNA</t>
  </si>
  <si>
    <t xml:space="preserve"> PREDICTED: Apis mellifera ATP synthase subunit d, mitochondrial (ATPsyn-d), mRNA</t>
  </si>
  <si>
    <t>GB41633</t>
  </si>
  <si>
    <t xml:space="preserve"> PREDICTED: Apis mellifera serine/threonine-protein kinase SMG1-like (LOC727185), transcript variant X1, mRNA</t>
  </si>
  <si>
    <t xml:space="preserve"> PREDICTED: Apis mellifera IQ domain-containing protein K-like (LOC100578935), mRNA</t>
  </si>
  <si>
    <t xml:space="preserve"> PREDICTED: Apis mellifera pupal cuticle protein PCP52-like (LOC102655979), mRNA</t>
  </si>
  <si>
    <t>GB41636</t>
  </si>
  <si>
    <t xml:space="preserve"> PREDICTED: Apis mellifera cyclin-dependent kinase inhibitor 1C-like (LOC102655844), mRNA</t>
  </si>
  <si>
    <t>GB41637</t>
  </si>
  <si>
    <t xml:space="preserve"> PREDICTED: Apis mellifera suppressor protein SRP40-like (LOC102655815), mRNA</t>
  </si>
  <si>
    <t>GB41638</t>
  </si>
  <si>
    <t xml:space="preserve"> PREDICTED: Apis mellifera histone-lysine N-methyltransferase ash1 (ash1), transcript variant X3, mRNA</t>
  </si>
  <si>
    <t xml:space="preserve"> PREDICTED: Apis mellifera zucchini (zuc), mRNA</t>
  </si>
  <si>
    <t xml:space="preserve"> PREDICTED: Apis mellifera phospholipase D6-like (LOC727254), mRNA</t>
  </si>
  <si>
    <t>GB41642</t>
  </si>
  <si>
    <t xml:space="preserve"> Apis mellifera blue-sensitive opsin (Blop), mRNA</t>
  </si>
  <si>
    <t xml:space="preserve"> PREDICTED: Apis mellifera immunoglobulin-like and fibronectin type III domain containing 15 (IGFn3-15), transcript variant X7, mRNA</t>
  </si>
  <si>
    <t>GB41644</t>
  </si>
  <si>
    <t xml:space="preserve"> PREDICTED: Apis mellifera immunoglobulin-like and fibronectin type III domain containing 15 (IGFn3-15), transcript variant X12, mRNA</t>
  </si>
  <si>
    <t xml:space="preserve"> PREDICTED: Apis mellifera zinc transporter ZIP11-like (LOC410567), transcript variant X2, mRNA</t>
  </si>
  <si>
    <t xml:space="preserve"> PREDICTED: Apis mellifera uncharacterized LOC727287 (LOC727287), transcript variant X1, mRNA</t>
  </si>
  <si>
    <t xml:space="preserve"> PREDICTED: Apis mellifera protein chibby homolog 1-like (LOC727294), mRNA</t>
  </si>
  <si>
    <t xml:space="preserve"> Apis mellifera membrane-associated ring finger (C3HC4) 6 (MARCH6), mRNA</t>
  </si>
  <si>
    <t>GB41650</t>
  </si>
  <si>
    <t xml:space="preserve"> PREDICTED: Apis mellifera glutamate dehydrogenase (Gdh), transcript variant X1, mRNA</t>
  </si>
  <si>
    <t xml:space="preserve"> PREDICTED: Apis mellifera band 7 protein AAEL010189-like (LOC727311), transcript variant X7, mRNA</t>
  </si>
  <si>
    <t>GB41652</t>
  </si>
  <si>
    <t xml:space="preserve"> PREDICTED: Apis mellifera band 7 protein AAEL010189-like (LOC727311), transcript variant X1, mRNA</t>
  </si>
  <si>
    <t xml:space="preserve"> PREDICTED: Apis mellifera deformed epidermal autoregulatory factor-1 (Deaf1), mRNA</t>
  </si>
  <si>
    <t xml:space="preserve"> PREDICTED: Apis mellifera uncharacterized LOC727280 (LOC727280), mRNA</t>
  </si>
  <si>
    <t xml:space="preserve"> PREDICTED: Apis mellifera uncharacterized LOC100576608 (LOC100576608), mRNA</t>
  </si>
  <si>
    <t xml:space="preserve"> PREDICTED: Apis mellifera uncharacterized LOC100576530 (LOC100576530), mRNA</t>
  </si>
  <si>
    <t xml:space="preserve"> PREDICTED: Apis mellifera uncharacterized LOC100576461 (LOC100576461), transcript variant X2, mRNA</t>
  </si>
  <si>
    <t xml:space="preserve"> PREDICTED: Apis mellifera neprilysin 3 (Nep3), transcript variant X1, mRNA</t>
  </si>
  <si>
    <t xml:space="preserve"> PREDICTED: Apis mellifera growth/differentiation factor 8-like (LOC102653748), partial mRNA</t>
  </si>
  <si>
    <t>GB41660</t>
  </si>
  <si>
    <t xml:space="preserve"> PREDICTED: Apis mellifera uncharacterized LOC727335 (LOC727335), mRNA</t>
  </si>
  <si>
    <t xml:space="preserve"> PREDICTED: Apis mellifera zinc finger CCHC domain-containing protein 24-like (LOC413285), mRNA</t>
  </si>
  <si>
    <t xml:space="preserve"> PREDICTED: Apis mellifera glutaredoxin 1 (Grx1), transcript variant 3, mRNA</t>
  </si>
  <si>
    <t xml:space="preserve"> PREDICTED: Apis mellifera group XIIA secretory phospholipase A2-like (LOC409614), transcript variant X1, mRNA</t>
  </si>
  <si>
    <t xml:space="preserve"> PREDICTED: Apis mellifera group XIIA secretory phospholipase A2-like (LOC409614), transcript variant X4, misc_RNA</t>
  </si>
  <si>
    <t>GB41665</t>
  </si>
  <si>
    <t>GB41666</t>
  </si>
  <si>
    <t xml:space="preserve"> Apis mellifera meteorin (Metrn), mRNA</t>
  </si>
  <si>
    <t>GB41667</t>
  </si>
  <si>
    <t xml:space="preserve"> PREDICTED: Apis mellifera inositol-requiring enzyme-1 (ire-1), transcript variant X3, mRNA</t>
  </si>
  <si>
    <t xml:space="preserve"> PREDICTED: Apis mellifera deterin (Det), transcript variant X2, mRNA</t>
  </si>
  <si>
    <t xml:space="preserve"> PREDICTED: Apis mellifera putative inorganic phosphate cotransporter-like (LOC410566), transcript variant X3, mRNA</t>
  </si>
  <si>
    <t xml:space="preserve"> PREDICTED: Apis mellifera testis-expressed sequence 2 protein-like (LOC724294), mRNA</t>
  </si>
  <si>
    <t xml:space="preserve"> PREDICTED: Apis mellifera thickveins (tkv), transcript variant X5, mRNA</t>
  </si>
  <si>
    <t xml:space="preserve"> PREDICTED: Apis mellifera RNA-binding protein lark-like (LOC551446), transcript variant X4, mRNA</t>
  </si>
  <si>
    <t>GB41673</t>
  </si>
  <si>
    <t xml:space="preserve"> PREDICTED: Apis mellifera RNA-binding protein lark-like (LOC551446), transcript variant X27, misc_RNA</t>
  </si>
  <si>
    <t xml:space="preserve"> PREDICTED: Apis mellifera RNA-binding protein lark-like (LOC551446), transcript variant X3, mRNA</t>
  </si>
  <si>
    <t>GB41675</t>
  </si>
  <si>
    <t xml:space="preserve"> PREDICTED: Apis mellifera RNA-binding protein lark-like (LOC551446), transcript variant X29, misc_RNA</t>
  </si>
  <si>
    <t>GB41676</t>
  </si>
  <si>
    <t xml:space="preserve"> PREDICTED: Apis mellifera adenosine kinase 1-like (LOC408441), transcript variant X1, mRNA</t>
  </si>
  <si>
    <t>GB41678</t>
  </si>
  <si>
    <t xml:space="preserve"> PREDICTED: Apis mellifera uncharacterized LOC724159 (LOC724159), mRNA</t>
  </si>
  <si>
    <t>GB41679</t>
  </si>
  <si>
    <t xml:space="preserve"> PREDICTED: Apis mellifera gartenzwerg (garz), mRNA</t>
  </si>
  <si>
    <t xml:space="preserve"> PREDICTED: Apis mellifera cyclin-dependent kinase-like 2-like (LOC413286), transcript variant X4, mRNA</t>
  </si>
  <si>
    <t xml:space="preserve"> Apis mellifera translocase of outer membrane 7 (Tom7), mRNA</t>
  </si>
  <si>
    <t xml:space="preserve"> PREDICTED: Apis mellifera cullin-1-like (LOC410565), transcript variant X1, mRNA</t>
  </si>
  <si>
    <t>GB41687</t>
  </si>
  <si>
    <t xml:space="preserve"> PREDICTED: Apis mellifera sperm-associated antigen 6-like (LOC411495), transcript variant X1, mRNA</t>
  </si>
  <si>
    <t xml:space="preserve"> PREDICTED: Apis mellifera u3 small nucleolar RNA-associated protein 18 homolog (LOC727320), transcript variant X1, mRNA</t>
  </si>
  <si>
    <t xml:space="preserve"> PREDICTED: Apis mellifera uncharacterized LOC727313 (LOC727313), transcript variant X1, mRNA</t>
  </si>
  <si>
    <t xml:space="preserve"> PREDICTED: Apis mellifera DIS3-like exonuclease 2-like (LOC552355), transcript variant X1, mRNA</t>
  </si>
  <si>
    <t xml:space="preserve"> PREDICTED: Apis mellifera DNA topoisomerase 3-alpha-like (LOC410571), mRNA</t>
  </si>
  <si>
    <t xml:space="preserve"> PREDICTED: Apis mellifera 85 kDa calcium-independent phospholipase A2-like (LOC410570), mRNA</t>
  </si>
  <si>
    <t xml:space="preserve"> PREDICTED: Apis mellifera uncharacterized LOC727284 (LOC727284), transcript variant X1, mRNA</t>
  </si>
  <si>
    <t>GB41696</t>
  </si>
  <si>
    <t xml:space="preserve"> PREDICTED: Apis mellifera uncharacterized FAM18-like protein CG5021-like (LOC408503), transcript variant X1, mRNA</t>
  </si>
  <si>
    <t xml:space="preserve"> PREDICTED: Apis mellifera uncharacterized LOC410563 (LOC410563), transcript variant X7, mRNA</t>
  </si>
  <si>
    <t xml:space="preserve"> PREDICTED: Apis mellifera uncharacterized LOC102654676 (LOC102654676), mRNA</t>
  </si>
  <si>
    <t>GB41699</t>
  </si>
  <si>
    <t xml:space="preserve"> PREDICTED: Apis mellifera serine/threonine-protein kinase SBK1-like (LOC410562), transcript variant X1, mRNA</t>
  </si>
  <si>
    <t>GB41700</t>
  </si>
  <si>
    <t xml:space="preserve"> PREDICTED: Apis mellifera uncharacterized LOC408497 (LOC408497), mRNA</t>
  </si>
  <si>
    <t>GB41702</t>
  </si>
  <si>
    <t xml:space="preserve"> PREDICTED: Apis mellifera uncharacterized LOC727235 (LOC727235), mRNA</t>
  </si>
  <si>
    <t xml:space="preserve"> PREDICTED: Apis mellifera uncharacterized LOC727232 (LOC727232), transcript variant X6, mRNA</t>
  </si>
  <si>
    <t xml:space="preserve"> PREDICTED: Apis mellifera uncharacterized LOC727164 (LOC727164), transcript variant X1, mRNA</t>
  </si>
  <si>
    <t xml:space="preserve"> PREDICTED: Apis mellifera uncharacterized LOC727213 (LOC727213), mRNA</t>
  </si>
  <si>
    <t xml:space="preserve"> PREDICTED: Apis mellifera tubulin beta chain-like (LOC410559), mRNA</t>
  </si>
  <si>
    <t>GB41708</t>
  </si>
  <si>
    <t>GB41709</t>
  </si>
  <si>
    <t xml:space="preserve"> PREDICTED: Apis mellifera serine protease homolog 19 (SPH19), transcript variant X1, mRNA</t>
  </si>
  <si>
    <t xml:space="preserve"> PREDICTED: Apis mellifera mitochondrial ribosomal protein S34 (mRpS34), mRNA</t>
  </si>
  <si>
    <t xml:space="preserve"> PREDICTED: Apis mellifera uncharacterized LOC100578972 (LOC100578972), mRNA</t>
  </si>
  <si>
    <t>GB41712</t>
  </si>
  <si>
    <t xml:space="preserve"> PREDICTED: Apis mellifera uncharacterized LOC410558 (LOC410558), transcript variant X5, mRNA</t>
  </si>
  <si>
    <t xml:space="preserve"> PREDICTED: Apis mellifera uncharacterized LOC727150 (LOC727150), transcript variant X1, mRNA</t>
  </si>
  <si>
    <t xml:space="preserve"> PREDICTED: Apis mellifera cytochrome b-c1 complex subunit 2, mitochondrial-like (LOC552671), mRNA</t>
  </si>
  <si>
    <t xml:space="preserve"> PREDICTED: Apis mellifera protein APCDD1-like (LOC100579005), mRNA</t>
  </si>
  <si>
    <t>GB41717</t>
  </si>
  <si>
    <t xml:space="preserve"> PREDICTED: Apis mellifera UPF0415 protein C7orf25 homolog (LOC410556), transcript variant 1, mRNA</t>
  </si>
  <si>
    <t xml:space="preserve"> PREDICTED: Apis mellifera uncharacterized LOC727135 (LOC727135), mRNA</t>
  </si>
  <si>
    <t xml:space="preserve"> PREDICTED: Apis mellifera uncharacterized LOC727121 (LOC727121), transcript variant X1, mRNA</t>
  </si>
  <si>
    <t>GB41721</t>
  </si>
  <si>
    <t xml:space="preserve"> Apis mellifera microRNA mir-3789 (Mir3789), microRNA</t>
  </si>
  <si>
    <t>GB41722</t>
  </si>
  <si>
    <t xml:space="preserve"> PREDICTED: Apis mellifera slit homolog 1 protein-like (LOC410555), mRNA</t>
  </si>
  <si>
    <t xml:space="preserve"> PREDICTED: Apis mellifera uncharacterized LOC727081 (LOC727081), mRNA</t>
  </si>
  <si>
    <t xml:space="preserve"> PREDICTED: Apis mellifera type-1 angiotensin II receptor-associated protein-like (LOC408487), transcript variant X1, mRNA</t>
  </si>
  <si>
    <t xml:space="preserve"> PREDICTED: Apis mellifera glycine-rich cell wall structural protein-like (LOC102653902), mRNA</t>
  </si>
  <si>
    <t>GB41726</t>
  </si>
  <si>
    <t xml:space="preserve"> PREDICTED: Apis mellifera daughterless (da), transcript variant X9, mRNA</t>
  </si>
  <si>
    <t xml:space="preserve"> PREDICTED: Apis mellifera uncharacterized LOC100577632 (LOC100577632), transcript variant X2, mRNA</t>
  </si>
  <si>
    <t xml:space="preserve"> PREDICTED: Apis mellifera uncharacterized LOC100577632 (LOC100577632), transcript variant X1, mRNA</t>
  </si>
  <si>
    <t>GB41729</t>
  </si>
  <si>
    <t xml:space="preserve"> PREDICTED: Apis mellifera uncharacterized LOC100576251 (LOC100576251), mRNA</t>
  </si>
  <si>
    <t>GB41730</t>
  </si>
  <si>
    <t xml:space="preserve"> PREDICTED: Apis mellifera aminomethyltransferase, mitochondrial-like (LOC410550), mRNA</t>
  </si>
  <si>
    <t xml:space="preserve"> PREDICTED: Apis mellifera cytochrome c oxidase copper chaperone-like (LOC727026), mRNA</t>
  </si>
  <si>
    <t xml:space="preserve"> PREDICTED: Apis mellifera reversion-inducing-cysteine-rich protein with kazal motifs (Reck), transcript variant X1, mRNA</t>
  </si>
  <si>
    <t xml:space="preserve"> PREDICTED: Apis mellifera MOXD1 homolog 1-like (LOC726997), mRNA</t>
  </si>
  <si>
    <t>GB41736</t>
  </si>
  <si>
    <t xml:space="preserve"> PREDICTED: Apis mellifera pre-mRNA-splicing factor Syf2 (LOC410547), mRNA</t>
  </si>
  <si>
    <t xml:space="preserve"> PREDICTED: Apis mellifera uncharacterized LOC410546 (LOC410546), transcript variant X2, mRNA</t>
  </si>
  <si>
    <t xml:space="preserve"> PREDICTED: Apis mellifera CLIP-associating protein (chb), transcript variant X1, mRNA</t>
  </si>
  <si>
    <t>GB41739</t>
  </si>
  <si>
    <t xml:space="preserve"> PREDICTED: Apis mellifera CLIP-associating protein (chb), transcript variant X2, mRNA</t>
  </si>
  <si>
    <t xml:space="preserve"> PREDICTED: Apis mellifera NADH dehydrogenase [ubiquinone] 1 beta subcomplex subunit 5, mitochondrial-like (LOC408477), transcript variant X2, mRNA</t>
  </si>
  <si>
    <t xml:space="preserve"> PREDICTED: Apis mellifera facilitated trehalose transporter Tret1-like (LOC726839), transcript variant X2, mRNA</t>
  </si>
  <si>
    <t xml:space="preserve"> PREDICTED: Apis mellifera primary ciliary dyskinesia protein 1-like (LOC102654028), mRNA</t>
  </si>
  <si>
    <t>GB41743</t>
  </si>
  <si>
    <t xml:space="preserve"> PREDICTED: Apis mellifera uncharacterized LOC100576374 (LOC100576374), mRNA</t>
  </si>
  <si>
    <t xml:space="preserve"> PREDICTED: Apis mellifera serine/threonine-protein kinase atr-like (LOC100576402), mRNA</t>
  </si>
  <si>
    <t xml:space="preserve"> PREDICTED: Apis mellifera frazzled (fra), transcript variant X1, mRNA</t>
  </si>
  <si>
    <t xml:space="preserve"> PREDICTED: Apis mellifera protein winged eye-like (LOC727319), mRNA</t>
  </si>
  <si>
    <t>GB41748</t>
  </si>
  <si>
    <t>GB41749</t>
  </si>
  <si>
    <t xml:space="preserve"> PREDICTED: Apis mellifera uncharacterized LOC100576451 (LOC100576451), transcript variant X1, ncRNA</t>
  </si>
  <si>
    <t>GB41750</t>
  </si>
  <si>
    <t xml:space="preserve"> PREDICTED: Apis mellifera uncharacterized LOC551409 (LOC551409), mRNA</t>
  </si>
  <si>
    <t xml:space="preserve"> PREDICTED: Apis mellifera uncharacterized LOC552215 (LOC552215), transcript variant X2, mRNA</t>
  </si>
  <si>
    <t>GB41752</t>
  </si>
  <si>
    <t xml:space="preserve"> PREDICTED: Apis mellifera uncharacterized LOC726587 (LOC726587), transcript variant X1, mRNA</t>
  </si>
  <si>
    <t xml:space="preserve"> PREDICTED: Apis mellifera protein DDI1 homolog 2-like (LOC552049), transcript variant X1, mRNA</t>
  </si>
  <si>
    <t xml:space="preserve"> PREDICTED: Apis mellifera modifier of rudimentary (mod(r)), mRNA</t>
  </si>
  <si>
    <t xml:space="preserve"> Apis mellifera GB15078 protein (Gb15078), mRNA</t>
  </si>
  <si>
    <t xml:space="preserve"> PREDICTED: Apis mellifera hemicentin-1-like (LOC726411), mRNA</t>
  </si>
  <si>
    <t xml:space="preserve"> PREDICTED: Apis mellifera G protein beta subunit 1 (LOC551950), mRNA</t>
  </si>
  <si>
    <t xml:space="preserve"> PREDICTED: Apis mellifera n-acetylglucosaminyl-phosphatidylinositol biosynthetic protein-like (LOC413643), transcript variant X3, mRNA</t>
  </si>
  <si>
    <t xml:space="preserve"> PREDICTED: Apis mellifera lipase 3-like (LOC411353), mRNA</t>
  </si>
  <si>
    <t xml:space="preserve"> PREDICTED: Apis mellifera putative ribosomal RNA methyltransferase NOP2-like (LOC726212), mRNA</t>
  </si>
  <si>
    <t xml:space="preserve"> PREDICTED: Apis mellifera derlin-2-like (LOC413976), mRNA</t>
  </si>
  <si>
    <t xml:space="preserve"> PREDICTED: Apis mellifera uncharacterized LOC102654521 (LOC102654521), transcript variant X3, ncRNA</t>
  </si>
  <si>
    <t>GB41763</t>
  </si>
  <si>
    <t>GB41764</t>
  </si>
  <si>
    <t xml:space="preserve"> PREDICTED: Apis mellifera uncharacterized LOC102654599 (LOC102654599), ncRNA</t>
  </si>
  <si>
    <t>GB41765</t>
  </si>
  <si>
    <t xml:space="preserve"> PREDICTED: Apis mellifera uncharacterized LOC102654625 (LOC102654625), transcript variant X2, ncRNA</t>
  </si>
  <si>
    <t>GB41766</t>
  </si>
  <si>
    <t xml:space="preserve"> PREDICTED: Apis mellifera uncharacterized LOC102654663 (LOC102654663), ncRNA</t>
  </si>
  <si>
    <t>GB41767</t>
  </si>
  <si>
    <t xml:space="preserve"> PREDICTED: Apis mellifera 5-azacytidine-induced protein 1-like (LOC726076), mRNA</t>
  </si>
  <si>
    <t xml:space="preserve"> PREDICTED: Apis mellifera actin-related protein 8 (Arp8), transcript variant 1, mRNA</t>
  </si>
  <si>
    <t xml:space="preserve"> PREDICTED: Apis mellifera mitochondrial ribosomal protein S22 (mRpS22), mRNA</t>
  </si>
  <si>
    <t xml:space="preserve"> PREDICTED: Apis mellifera uncharacterized LOC102656294 (LOC102656294), mRNA</t>
  </si>
  <si>
    <t>GB41771</t>
  </si>
  <si>
    <t xml:space="preserve"> PREDICTED: Apis mellifera uncharacterized LOC100577901 (LOC100577901), mRNA</t>
  </si>
  <si>
    <t xml:space="preserve"> PREDICTED: Apis mellifera uncharacterized LOC408970 (LOC408970), transcript variant X2, mRNA</t>
  </si>
  <si>
    <t xml:space="preserve"> PREDICTED: Apis mellifera uncharacterized LOC100577727 (LOC100577727), transcript variant X1, mRNA</t>
  </si>
  <si>
    <t xml:space="preserve"> PREDICTED: Apis mellifera integrator complex subunit 5-like (LOC413625), transcript variant X1, mRNA</t>
  </si>
  <si>
    <t xml:space="preserve"> PREDICTED: Apis mellifera uncharacterized LOC100577210 (LOC100577210), partial mRNA</t>
  </si>
  <si>
    <t xml:space="preserve"> PREDICTED: Apis mellifera regucalcin-like (LOC725484), mRNA</t>
  </si>
  <si>
    <t xml:space="preserve"> PREDICTED: Apis mellifera regucalcin-like (LOC413627), transcript variant X1, mRNA</t>
  </si>
  <si>
    <t>GB41779</t>
  </si>
  <si>
    <t xml:space="preserve"> PREDICTED: Apis mellifera uncharacterized LOC725370 (LOC725370), transcript variant X2, mRNA</t>
  </si>
  <si>
    <t xml:space="preserve"> PREDICTED: Apis mellifera pontin protein (pontin), transcript variant 1, mRNA</t>
  </si>
  <si>
    <t xml:space="preserve"> PREDICTED: Apis mellifera glycine dehydrogenase [decarboxylating], mitochondrial-like (LOC100577053), mRNA</t>
  </si>
  <si>
    <t>GB41783</t>
  </si>
  <si>
    <t xml:space="preserve"> PREDICTED: Apis mellifera endothelial transcription factor GATA-2-like (LOC100577332), transcript variant X1, mRNA</t>
  </si>
  <si>
    <t>GB41784</t>
  </si>
  <si>
    <t>GB41786</t>
  </si>
  <si>
    <t xml:space="preserve"> PREDICTED: Apis mellifera uncharacterized LOC102655099 (LOC102655099), ncRNA</t>
  </si>
  <si>
    <t>GB41787</t>
  </si>
  <si>
    <t xml:space="preserve"> PREDICTED: Apis mellifera nuclear RNA export factor 1-like (LOC725134), mRNA</t>
  </si>
  <si>
    <t>GB41788</t>
  </si>
  <si>
    <t>GB41790</t>
  </si>
  <si>
    <t xml:space="preserve"> PREDICTED: Apis mellifera uncharacterized LOC411273 (LOC411273), transcript variant X2, mRNA</t>
  </si>
  <si>
    <t xml:space="preserve"> PREDICTED: Apis mellifera cytochrome c-type heme lyase-like (LOC408968), mRNA</t>
  </si>
  <si>
    <t xml:space="preserve"> PREDICTED: Apis mellifera sorting nexin-30-like (LOC409154), mRNA</t>
  </si>
  <si>
    <t xml:space="preserve"> PREDICTED: Apis mellifera vacuolar protein sorting 33B (Vps33B), transcript variant X1, mRNA</t>
  </si>
  <si>
    <t xml:space="preserve"> PREDICTED: Apis mellifera dnaJ homolog subfamily C member 7-like (LOC410037), transcript variant 1, mRNA</t>
  </si>
  <si>
    <t xml:space="preserve"> PREDICTED: Apis mellifera coronin-1C-like (LOC412080), transcript variant X3, mRNA</t>
  </si>
  <si>
    <t xml:space="preserve"> PREDICTED: Apis mellifera glycerol-3-phosphate dehydrogenase (LOC551904), transcript variant X2, mRNA</t>
  </si>
  <si>
    <t xml:space="preserve"> PREDICTED: Apis mellifera uncharacterized LOC551928 (LOC551928), transcript variant X2, mRNA</t>
  </si>
  <si>
    <t>GB41799</t>
  </si>
  <si>
    <t xml:space="preserve"> PREDICTED: Apis mellifera uncharacterized LOC551928 (LOC551928), transcript variant X3, mRNA</t>
  </si>
  <si>
    <t xml:space="preserve"> PREDICTED: Apis mellifera verprolin 1 (Vrp1), mRNA</t>
  </si>
  <si>
    <t xml:space="preserve"> PREDICTED: Apis mellifera uncharacterized LOC552003 (LOC552003), transcript variant X1, mRNA</t>
  </si>
  <si>
    <t xml:space="preserve"> PREDICTED: Apis mellifera chromodomain-helicase-DNA-binding protein Mi-2 homolog (LOC552031), transcript variant X2, mRNA</t>
  </si>
  <si>
    <t xml:space="preserve"> PREDICTED: Apis mellifera nardilysin (N-arginine dibasic convertase) (NRD1), transcript variant X2, mRNA</t>
  </si>
  <si>
    <t xml:space="preserve"> PREDICTED: Apis mellifera calcyphosin-like protein-like (LOC409367), transcript variant X1, mRNA</t>
  </si>
  <si>
    <t xml:space="preserve"> PREDICTED: Apis mellifera 27 kDa hemolymph protein-like (LOC102656078), mRNA</t>
  </si>
  <si>
    <t>GB41807</t>
  </si>
  <si>
    <t xml:space="preserve"> PREDICTED: Apis mellifera interferon-related developmental regulator 1-like (LOC409368), mRNA</t>
  </si>
  <si>
    <t xml:space="preserve"> PREDICTED: Apis mellifera NADH dehydrogenase [ubiquinone] 1 alpha subcomplex assembly factor 3-like (LOC102656215), mRNA</t>
  </si>
  <si>
    <t>GB41809</t>
  </si>
  <si>
    <t>GB41810</t>
  </si>
  <si>
    <t xml:space="preserve"> PREDICTED: Apis mellifera uncharacterized LOC408964 (LOC408964), transcript variant X1, mRNA</t>
  </si>
  <si>
    <t>GB41812</t>
  </si>
  <si>
    <t xml:space="preserve"> PREDICTED: Apis mellifera uncharacterized LOC102656051 (LOC102656051), ncRNA</t>
  </si>
  <si>
    <t>GB41813</t>
  </si>
  <si>
    <t>GB41814</t>
  </si>
  <si>
    <t xml:space="preserve"> PREDICTED: Apis mellifera solute carrier family 35 member E1 homolog (LOC411269), transcript variant 1, mRNA</t>
  </si>
  <si>
    <t xml:space="preserve"> PREDICTED: Apis mellifera uncharacterized LOC102655524 (LOC102655524), transcript variant X4, ncRNA</t>
  </si>
  <si>
    <t>GB41816</t>
  </si>
  <si>
    <t xml:space="preserve"> PREDICTED: Apis mellifera uncharacterized LOC102655699 (LOC102655699), transcript variant X5, ncRNA</t>
  </si>
  <si>
    <t>GB41817</t>
  </si>
  <si>
    <t xml:space="preserve"> PREDICTED: Apis mellifera putative acyl-CoA-binding protein-like (LOC411272), mRNA</t>
  </si>
  <si>
    <t xml:space="preserve"> PREDICTED: Apis mellifera calcium-binding mitochondrial carrier protein Aralar1 (aralar1), transcript variant X5, misc_RNA</t>
  </si>
  <si>
    <t>GB41819</t>
  </si>
  <si>
    <t>GB41820</t>
  </si>
  <si>
    <t xml:space="preserve"> PREDICTED: Apis mellifera calcium-binding mitochondrial carrier protein Aralar1 (aralar1), transcript variant X4, mRNA</t>
  </si>
  <si>
    <t xml:space="preserve"> PREDICTED: Apis mellifera acid phosphatase-like protein 2-like (LOC409244), mRNA</t>
  </si>
  <si>
    <t xml:space="preserve"> PREDICTED: Apis mellifera thyroid receptor-interacting protein 13-like (LOC411596), mRNA</t>
  </si>
  <si>
    <t xml:space="preserve"> PREDICTED: Apis mellifera solute carrier family 25 member 36-A-like (LOC409122), transcript variant X2, mRNA</t>
  </si>
  <si>
    <t xml:space="preserve"> PREDICTED: Apis mellifera phospholipase A2 activator protein (Plap), mRNA</t>
  </si>
  <si>
    <t xml:space="preserve"> PREDICTED: Apis mellifera uncharacterized LOC102654140 (LOC102654140), transcript variant X2, ncRNA</t>
  </si>
  <si>
    <t>GB41826</t>
  </si>
  <si>
    <t xml:space="preserve"> PREDICTED: Apis mellifera ATP-binding cassette sub-family G member 5-like (LOC726513), transcript variant X1, mRNA</t>
  </si>
  <si>
    <t xml:space="preserve"> PREDICTED: Apis mellifera ubiquitin-like modifier-activating enzyme atg7-like (LOC726637), transcript variant X1, mRNA</t>
  </si>
  <si>
    <t xml:space="preserve"> PREDICTED: Apis mellifera uncharacterized LOC726657 (LOC726657), transcript variant X2, mRNA</t>
  </si>
  <si>
    <t>GB41830</t>
  </si>
  <si>
    <t>GB41832</t>
  </si>
  <si>
    <t xml:space="preserve"> PREDICTED: Apis mellifera uncharacterized LOC100576880 (LOC100576880), ncRNA</t>
  </si>
  <si>
    <t xml:space="preserve"> PREDICTED: Apis mellifera vacuolar fusion protein CCZ1 homolog (LOC552623), mRNA</t>
  </si>
  <si>
    <t xml:space="preserve"> PREDICTED: Apis mellifera sorting nexin-13-like (LOC413460), transcript variant X1, mRNA</t>
  </si>
  <si>
    <t xml:space="preserve"> PREDICTED: Apis mellifera cyclin-G-associated kinase-like (LOC413462), mRNA</t>
  </si>
  <si>
    <t xml:space="preserve"> PREDICTED: Apis mellifera putative tyrosine-protein phosphatase auxilin-like (LOC100576645), mRNA</t>
  </si>
  <si>
    <t xml:space="preserve"> PREDICTED: Apis mellifera uncharacterized LOC552552 (LOC552552), transcript variant X3, mRNA</t>
  </si>
  <si>
    <t>GB41838</t>
  </si>
  <si>
    <t xml:space="preserve"> PREDICTED: Apis mellifera kelch-like ECH-associated protein 1-like (LOC411679), mRNA</t>
  </si>
  <si>
    <t xml:space="preserve"> PREDICTED: Apis mellifera glucoside xylosyltransferase 1-like (LOC552516), mRNA</t>
  </si>
  <si>
    <t xml:space="preserve"> PREDICTED: Apis mellifera PDZ domain-containing protein GIPC1-like (LOC552503), mRNA</t>
  </si>
  <si>
    <t xml:space="preserve"> PREDICTED: Apis mellifera 3-oxoacid CoA-transferase (LOC409157), mRNA</t>
  </si>
  <si>
    <t xml:space="preserve"> PREDICTED: Apis mellifera ATP-binding cassette sub-family G member 5-like (LOC413844), mRNA</t>
  </si>
  <si>
    <t xml:space="preserve"> PREDICTED: Apis mellifera mitogen-activated protein kinase phosphatase 3 (Mkp3), mRNA</t>
  </si>
  <si>
    <t xml:space="preserve"> PREDICTED: Apis mellifera dolichyl-diphosphooligosaccharide--protein glycosyltransferase 48 kDa subunit-like (LOC552051), transcript variant 1, mRNA</t>
  </si>
  <si>
    <t xml:space="preserve"> PREDICTED: Apis mellifera vacuolar protein sorting-associated protein 13D-like (LOC412701), mRNA</t>
  </si>
  <si>
    <t xml:space="preserve"> PREDICTED: Apis mellifera tumor protein p63-regulated gene 1-like protein-like (LOC726713), transcript variant X1, mRNA</t>
  </si>
  <si>
    <t xml:space="preserve"> PREDICTED: Apis mellifera glycoprotein-N-acetylgalactosamine 3-beta-galactosyltransferase 1-B-like (LOC100577546), mRNA</t>
  </si>
  <si>
    <t xml:space="preserve"> PREDICTED: Apis mellifera hemolectin (Hml), transcript variant X1, mRNA</t>
  </si>
  <si>
    <t>GB41851</t>
  </si>
  <si>
    <t xml:space="preserve"> PREDICTED: Apis mellifera uncharacterized LOC409243 (LOC409243), transcript variant X1, mRNA</t>
  </si>
  <si>
    <t>GB41853</t>
  </si>
  <si>
    <t>GB41854</t>
  </si>
  <si>
    <t xml:space="preserve"> PREDICTED: Apis mellifera patched-related (Ptr), mRNA</t>
  </si>
  <si>
    <t>GB41855</t>
  </si>
  <si>
    <t xml:space="preserve"> Apis mellifera acetylcholinesterase 2 (AChE-2), mRNA</t>
  </si>
  <si>
    <t>GB41857</t>
  </si>
  <si>
    <t xml:space="preserve"> PREDICTED: Apis mellifera dnaJ homolog subfamily B member 6-like (LOC408966), transcript variant X6, mRNA</t>
  </si>
  <si>
    <t xml:space="preserve"> PREDICTED: Apis mellifera uncharacterized LOC724785 (LOC724785), transcript variant X1, mRNA</t>
  </si>
  <si>
    <t xml:space="preserve"> PREDICTED: Apis mellifera protein kinase C delta (Pkcdelta), transcript variant X3, mRNA</t>
  </si>
  <si>
    <t xml:space="preserve"> PREDICTED: Apis mellifera protein kinase C delta (Pkcdelta), transcript variant X2, mRNA</t>
  </si>
  <si>
    <t>GB41861</t>
  </si>
  <si>
    <t xml:space="preserve"> PREDICTED: Apis mellifera protein kinase C delta (Pkcdelta), transcript variant X1, mRNA</t>
  </si>
  <si>
    <t>GB41862</t>
  </si>
  <si>
    <t xml:space="preserve"> PREDICTED: Apis mellifera glutamate receptor binding protein (Grip), mRNA</t>
  </si>
  <si>
    <t xml:space="preserve"> PREDICTED: Apis mellifera uncharacterized LOC411268 (LOC411268), mRNA</t>
  </si>
  <si>
    <t xml:space="preserve"> Apis mellifera Ets at 97D ortholog (Ets97D-like), mRNA</t>
  </si>
  <si>
    <t xml:space="preserve"> PREDICTED: Apis mellifera uncharacterized LOC552431 (LOC552431), transcript variant X2, mRNA</t>
  </si>
  <si>
    <t xml:space="preserve"> PREDICTED: Apis mellifera endoplasmin-like (LOC412150), transcript variant 1, mRNA</t>
  </si>
  <si>
    <t xml:space="preserve"> PREDICTED: Apis mellifera uncharacterized LOC413912 (LOC413912), transcript variant X3, mRNA</t>
  </si>
  <si>
    <t>GB41870</t>
  </si>
  <si>
    <t xml:space="preserve"> PREDICTED: Apis mellifera prefoldin subunit 1-like (LOC726689), transcript variant X1, mRNA</t>
  </si>
  <si>
    <t>GB41871</t>
  </si>
  <si>
    <t xml:space="preserve"> PREDICTED: Apis mellifera ATP-binding cassette sub-family F member 3-like (LOC413652), transcript variant X1, mRNA</t>
  </si>
  <si>
    <t xml:space="preserve"> PREDICTED: Apis mellifera uncharacterized LOC412079 (LOC412079), mRNA</t>
  </si>
  <si>
    <t xml:space="preserve"> PREDICTED: Apis mellifera eukaryotic translation initiation factor 3 subunit C (eIF3-S8), mRNA</t>
  </si>
  <si>
    <t xml:space="preserve"> PREDICTED: Apis mellifera uncharacterized LOC100576972 (LOC100576972), mRNA</t>
  </si>
  <si>
    <t xml:space="preserve"> PREDICTED: Apis mellifera transcription factor RFX3-like (LOC411674), transcript variant X8, mRNA</t>
  </si>
  <si>
    <t xml:space="preserve"> PREDICTED: Apis mellifera traB domain-containing protein-like (LOC413724), transcript variant X2, mRNA</t>
  </si>
  <si>
    <t xml:space="preserve"> PREDICTED: Apis mellifera histone-lysine N-methyltransferase SETMAR-like (LOC102653839), mRNA</t>
  </si>
  <si>
    <t>GB41878</t>
  </si>
  <si>
    <t>GB41879</t>
  </si>
  <si>
    <t xml:space="preserve"> PREDICTED: Apis mellifera u3 small nucleolar ribonucleoprotein protein IMP4-like (LOC411856), mRNA</t>
  </si>
  <si>
    <t xml:space="preserve"> PREDICTED: Apis mellifera uncharacterized LOC409240 (LOC409240), transcript variant X3, mRNA</t>
  </si>
  <si>
    <t xml:space="preserve"> PREDICTED: Apis mellifera nuclear pore complex protein Nup160 homolog (LOC725332), partial mRNA</t>
  </si>
  <si>
    <t xml:space="preserve"> PREDICTED: Apis mellifera calcineurin-binding protein cabin-1-like (LOC412746), transcript variant X2, mRNA</t>
  </si>
  <si>
    <t>GB41885</t>
  </si>
  <si>
    <t xml:space="preserve"> PREDICTED: Apis mellifera Sec61alpha protein (Sec61alpha), mRNA</t>
  </si>
  <si>
    <t xml:space="preserve"> PREDICTED: Apis mellifera uncharacterized LOC100577280 (LOC100577280), mRNA</t>
  </si>
  <si>
    <t>GB41887</t>
  </si>
  <si>
    <t xml:space="preserve"> PREDICTED: Apis mellifera aminoacylase-1-like (LOC408969), mRNA</t>
  </si>
  <si>
    <t xml:space="preserve"> PREDICTED: Apis mellifera uncharacterized LOC411276 (LOC411276), mRNA</t>
  </si>
  <si>
    <t xml:space="preserve"> PREDICTED: Apis mellifera coiled-coil domain-containing protein CG32809-like (LOC411277), transcript variant X3, mRNA</t>
  </si>
  <si>
    <t>GB41891</t>
  </si>
  <si>
    <t>GB41892</t>
  </si>
  <si>
    <t>GB41893</t>
  </si>
  <si>
    <t xml:space="preserve"> PREDICTED: Apis mellifera coiled-coil domain-containing protein CG32809-like (LOC411277), transcript variant X27, mRNA</t>
  </si>
  <si>
    <t>GB41895</t>
  </si>
  <si>
    <t xml:space="preserve"> PREDICTED: Apis mellifera uncharacterized LOC100578200 (LOC100578200), transcript variant X1, mRNA</t>
  </si>
  <si>
    <t xml:space="preserve"> PREDICTED: Apis mellifera GTP-binding protein 128up (LOC411280), transcript variant 1, mRNA</t>
  </si>
  <si>
    <t xml:space="preserve"> PREDICTED: Apis mellifera DNA fragmentation factor-related protein 2 (Drep-2), transcript variant X2, mRNA</t>
  </si>
  <si>
    <t>GB41899</t>
  </si>
  <si>
    <t xml:space="preserve"> PREDICTED: Apis mellifera mind-meld (mmd), transcript variant X7, mRNA</t>
  </si>
  <si>
    <t xml:space="preserve"> PREDICTED: Apis mellifera protein phosphatase PTC7 homolog (LOC551694), mRNA</t>
  </si>
  <si>
    <t xml:space="preserve"> PREDICTED: Apis mellifera pre-rRNA-processing protein TSR1 homolog (LOC551781), mRNA</t>
  </si>
  <si>
    <t xml:space="preserve"> PREDICTED: Apis mellifera uncharacterized LOC100577351 (LOC100577351), transcript variant X2, mRNA</t>
  </si>
  <si>
    <t xml:space="preserve"> PREDICTED: Apis mellifera pancreatic triacylglycerol lipase-like (LOC409553), transcript variant X2, mRNA</t>
  </si>
  <si>
    <t xml:space="preserve"> PREDICTED: Apis mellifera protein SCO1 homolog, mitochondrial-like (LOC726314), mRNA</t>
  </si>
  <si>
    <t xml:space="preserve"> PREDICTED: Apis mellifera transcription initiation factor TFIID subunit 10-like (LOC410004), mRNA</t>
  </si>
  <si>
    <t>GB41906</t>
  </si>
  <si>
    <t xml:space="preserve"> PREDICTED: Apis mellifera PERQ amino acid-rich with GYF domain-containing protein CG11148-like (LOC410003), transcript variant X4, mRNA</t>
  </si>
  <si>
    <t xml:space="preserve"> PREDICTED: Apis mellifera bluestreak (blue), transcript variant X1, mRNA</t>
  </si>
  <si>
    <t xml:space="preserve"> PREDICTED: Apis mellifera procollagen-lysine,2-oxoglutarate 5-dioxygenase 3-like (LOC100578909), transcript variant X1, mRNA</t>
  </si>
  <si>
    <t>GB41910</t>
  </si>
  <si>
    <t xml:space="preserve"> PREDICTED: Apis mellifera uncharacterized oxidoreductase yrbE-like (LOC552024), mRNA</t>
  </si>
  <si>
    <t xml:space="preserve"> PREDICTED: Apis mellifera pancreas transcription factor 1 subunit alpha-like (LOC100576215), transcript variant X1, mRNA</t>
  </si>
  <si>
    <t>GB41913</t>
  </si>
  <si>
    <t>GB41914</t>
  </si>
  <si>
    <t xml:space="preserve"> PREDICTED: Apis mellifera uncharacterized LOC100576401 (LOC100576401), transcript variant X1, mRNA</t>
  </si>
  <si>
    <t>GB41915</t>
  </si>
  <si>
    <t xml:space="preserve"> PREDICTED: Apis mellifera uncharacterized LOC726658 (LOC726658), transcript variant 1, mRNA</t>
  </si>
  <si>
    <t>GB41918</t>
  </si>
  <si>
    <t xml:space="preserve"> PREDICTED: Apis mellifera adenylate cyclase type 5-like (LOC726514), mRNA</t>
  </si>
  <si>
    <t>GB41919</t>
  </si>
  <si>
    <t>GB41920</t>
  </si>
  <si>
    <t xml:space="preserve"> PREDICTED: Apis mellifera proton-coupled folate transporter-like (LOC552239), mRNA</t>
  </si>
  <si>
    <t xml:space="preserve"> PREDICTED: Apis mellifera bumetanide-sensitive sodium-(potassium)-chloride cotransporter-like (LOC552368), partial mRNA</t>
  </si>
  <si>
    <t>GB41923</t>
  </si>
  <si>
    <t>GB41924</t>
  </si>
  <si>
    <t xml:space="preserve"> PREDICTED: Apis mellifera uncharacterized LOC100577556 (LOC100577556), ncRNA</t>
  </si>
  <si>
    <t>GB41925</t>
  </si>
  <si>
    <t xml:space="preserve"> PREDICTED: Apis mellifera uncharacterized LOC102653783 (LOC102653783), mRNA</t>
  </si>
  <si>
    <t>GB41926</t>
  </si>
  <si>
    <t xml:space="preserve"> PREDICTED: Apis mellifera nucleosome assembly protein 1-like 4-like (LOC727449), partial mRNA</t>
  </si>
  <si>
    <t>GB41928</t>
  </si>
  <si>
    <t>GB41929</t>
  </si>
  <si>
    <t xml:space="preserve"> PREDICTED: Apis mellifera laminin A (LanA), mRNA</t>
  </si>
  <si>
    <t>GB41930</t>
  </si>
  <si>
    <t xml:space="preserve"> PREDICTED: Apis mellifera uncharacterized LOC102654150 (LOC102654150), ncRNA</t>
  </si>
  <si>
    <t>GB41931</t>
  </si>
  <si>
    <t>GB41932</t>
  </si>
  <si>
    <t>GB41933</t>
  </si>
  <si>
    <t>GB41934</t>
  </si>
  <si>
    <t>GB41935</t>
  </si>
  <si>
    <t xml:space="preserve"> PREDICTED: Apis mellifera probable 2-oxoglutarate dehydrogenase E1 component DHKTD1 homolog, mitochondrial-like (LOC412569), transcript variant X1, mRNA</t>
  </si>
  <si>
    <t>GB41936</t>
  </si>
  <si>
    <t xml:space="preserve"> PREDICTED: Apis mellifera uncharacterized LOC100578683 (LOC100578683), transcript variant X2, mRNA</t>
  </si>
  <si>
    <t>GB41938</t>
  </si>
  <si>
    <t xml:space="preserve"> PREDICTED: Apis mellifera protein still life, isoform SIF type 1-like (LOC727410), mRNA</t>
  </si>
  <si>
    <t>GB41939</t>
  </si>
  <si>
    <t xml:space="preserve"> PREDICTED: Apis mellifera odorant receptor Or2-like (LOC102655910), partial mRNA</t>
  </si>
  <si>
    <t>GB41940</t>
  </si>
  <si>
    <t xml:space="preserve"> PREDICTED: Apis mellifera uncharacterized LOC100577188 (LOC100577188), mRNA</t>
  </si>
  <si>
    <t>GB41941</t>
  </si>
  <si>
    <t xml:space="preserve"> PREDICTED: Apis mellifera von Hippel-Lindau (Vhl), mRNA</t>
  </si>
  <si>
    <t>GB41943</t>
  </si>
  <si>
    <t>GB41944</t>
  </si>
  <si>
    <t xml:space="preserve"> Apis mellifera cuticular protein analogous to peritrophins 3-D (Cpap3-d), mRNA</t>
  </si>
  <si>
    <t>GB41947</t>
  </si>
  <si>
    <t xml:space="preserve"> PREDICTED: Apis mellifera cytidine deaminase-like (LOC727234), transcript variant X1, mRNA</t>
  </si>
  <si>
    <t>GB41948</t>
  </si>
  <si>
    <t>GB41949</t>
  </si>
  <si>
    <t xml:space="preserve"> PREDICTED: Apis mellifera uncharacterized LOC100579060 (LOC100579060), mRNA</t>
  </si>
  <si>
    <t>GB41950</t>
  </si>
  <si>
    <t xml:space="preserve"> PREDICTED: Apis mellifera dentin sialophosphoprotein-like (LOC102655973), mRNA</t>
  </si>
  <si>
    <t>GB41951</t>
  </si>
  <si>
    <t xml:space="preserve"> PREDICTED: Apis mellifera uncharacterized LOC100577522 (LOC100577522), transcript variant X7, mRNA</t>
  </si>
  <si>
    <t>GB41952</t>
  </si>
  <si>
    <t>GB41953</t>
  </si>
  <si>
    <t xml:space="preserve"> PREDICTED: Apis mellifera uncharacterized LOC102655934 (LOC102655934), mRNA</t>
  </si>
  <si>
    <t>GB41954</t>
  </si>
  <si>
    <t>GB41955</t>
  </si>
  <si>
    <t>GB41956</t>
  </si>
  <si>
    <t xml:space="preserve"> PREDICTED: Apis mellifera uncharacterized LOC100578136 (LOC100578136), mRNA</t>
  </si>
  <si>
    <t>GB41957</t>
  </si>
  <si>
    <t>GB41958</t>
  </si>
  <si>
    <t xml:space="preserve"> PREDICTED: Apis mellifera elongation of very long chain fatty acids protein 6-like (LOC726467), mRNA</t>
  </si>
  <si>
    <t>GB41959</t>
  </si>
  <si>
    <t xml:space="preserve"> PREDICTED: Apis mellifera uncharacterized LOC100577283 (LOC100577283), transcript variant X2, misc_RNA</t>
  </si>
  <si>
    <t>GB41960</t>
  </si>
  <si>
    <t>GB41961</t>
  </si>
  <si>
    <t xml:space="preserve"> PREDICTED: Apis mellifera uncharacterized LOC100577283 (LOC100577283), transcript variant X1, mRNA</t>
  </si>
  <si>
    <t>GB41963</t>
  </si>
  <si>
    <t>GB41964</t>
  </si>
  <si>
    <t xml:space="preserve"> PREDICTED: Apis mellifera uncharacterized LOC100576936 (LOC100576936), mRNA</t>
  </si>
  <si>
    <t>GB41966</t>
  </si>
  <si>
    <t xml:space="preserve"> PREDICTED: Apis mellifera uncharacterized LOC100576746 (LOC100576746), transcript variant X1, mRNA</t>
  </si>
  <si>
    <t xml:space="preserve"> PREDICTED: Apis mellifera protein max (Max), transcript variant 2, mRNA</t>
  </si>
  <si>
    <t xml:space="preserve"> PREDICTED: Apis mellifera mediator of RNA polymerase II transcription subunit 26 (MED26), transcript variant X1, mRNA</t>
  </si>
  <si>
    <t xml:space="preserve"> PREDICTED: Apis mellifera ras-like protein 2-like (LOC409529), transcript variant X2, mRNA</t>
  </si>
  <si>
    <t xml:space="preserve"> PREDICTED: Apis mellifera monocarboxylate transporter 12-like (LOC551263), transcript variant X2, mRNA</t>
  </si>
  <si>
    <t xml:space="preserve"> PREDICTED: Apis mellifera thioredoxin domain-containing protein 9-like (LOC551696), mRNA</t>
  </si>
  <si>
    <t xml:space="preserve"> PREDICTED: Apis mellifera phosphorylated CTD-interacting factor 1-like (LOC551754), mRNA</t>
  </si>
  <si>
    <t xml:space="preserve"> PREDICTED: Apis mellifera cyclin-Y-like (LOC550698), mRNA</t>
  </si>
  <si>
    <t xml:space="preserve"> PREDICTED: Apis mellifera zinc finger protein 567-like (LOC100576975), mRNA</t>
  </si>
  <si>
    <t xml:space="preserve"> PREDICTED: Apis mellifera scavenger mRNA-decapping enzyme DcpS-like (LOC552284), transcript variant X4, mRNA</t>
  </si>
  <si>
    <t xml:space="preserve"> PREDICTED: Apis mellifera glucose-1-phosphate uridylyltransferase (UGP), transcript variant X5, mRNA</t>
  </si>
  <si>
    <t xml:space="preserve"> PREDICTED: Apis mellifera activating molecule in BECN1-regulated autophagy protein 1-like (LOC727634), transcript variant X1, mRNA</t>
  </si>
  <si>
    <t xml:space="preserve"> PREDICTED: Apis mellifera JmjC domain-containing protein 4 homolog (LOC412192), transcript variant 1, mRNA</t>
  </si>
  <si>
    <t xml:space="preserve"> PREDICTED: Apis mellifera polycomb protein Scm (Scm), transcript variant X1, mRNA</t>
  </si>
  <si>
    <t xml:space="preserve"> PREDICTED: Apis mellifera regulator of G-protein signaling 7-like (LOC409912), mRNA</t>
  </si>
  <si>
    <t xml:space="preserve"> PREDICTED: Apis mellifera uncharacterized LOC724979 (LOC724979), mRNA</t>
  </si>
  <si>
    <t xml:space="preserve"> PREDICTED: Apis mellifera proteasome assembly chaperone 4-like (LOC102655399), mRNA</t>
  </si>
  <si>
    <t>GB41987</t>
  </si>
  <si>
    <t xml:space="preserve"> PREDICTED: Apis mellifera midasin-like (LOC551016), mRNA</t>
  </si>
  <si>
    <t>GB41988</t>
  </si>
  <si>
    <t xml:space="preserve"> PREDICTED: Apis mellifera cAMP-specific 3',5'-cyclic phosphodiesterase (dnc), transcript variant X7, mRNA</t>
  </si>
  <si>
    <t>GB41990</t>
  </si>
  <si>
    <t xml:space="preserve"> PREDICTED: Apis mellifera cAMP-specific 3',5'-cyclic phosphodiesterase (dnc), transcript variant X10, mRNA</t>
  </si>
  <si>
    <t>GB41991</t>
  </si>
  <si>
    <t xml:space="preserve"> PREDICTED: Apis mellifera cAMP-specific 3',5'-cyclic phosphodiesterase (dnc), transcript variant X17, mRNA</t>
  </si>
  <si>
    <t>GB41992</t>
  </si>
  <si>
    <t>GB41993</t>
  </si>
  <si>
    <t xml:space="preserve"> PREDICTED: Apis mellifera cAMP-specific 3',5'-cyclic phosphodiesterase (dnc), transcript variant X16, mRNA</t>
  </si>
  <si>
    <t>GB41994</t>
  </si>
  <si>
    <t xml:space="preserve"> PREDICTED: Apis mellifera cAMP-specific 3',5'-cyclic phosphodiesterase (dnc), transcript variant X11, mRNA</t>
  </si>
  <si>
    <t>GB41995</t>
  </si>
  <si>
    <t>GB41996</t>
  </si>
  <si>
    <t xml:space="preserve"> PREDICTED: Apis mellifera cAMP-specific 3',5'-cyclic phosphodiesterase (dnc), transcript variant X4, mRNA</t>
  </si>
  <si>
    <t>GB41997</t>
  </si>
  <si>
    <t xml:space="preserve"> PREDICTED: Apis mellifera cAMP-specific 3',5'-cyclic phosphodiesterase (dnc), transcript variant X12, mRNA</t>
  </si>
  <si>
    <t>GB41998</t>
  </si>
  <si>
    <t xml:space="preserve"> PREDICTED: Apis mellifera cAMP-specific 3',5'-cyclic phosphodiesterase (dnc), transcript variant X19, mRNA</t>
  </si>
  <si>
    <t>GB41999</t>
  </si>
  <si>
    <t>GB42001</t>
  </si>
  <si>
    <t>GB42002</t>
  </si>
  <si>
    <t xml:space="preserve"> PREDICTED: Apis mellifera oligopeptide transport ATP-binding protein OppD-like (LOC100576577), partial mRNA</t>
  </si>
  <si>
    <t>GB42003</t>
  </si>
  <si>
    <t xml:space="preserve"> PREDICTED: Apis mellifera A disintegrin and metalloproteinase with thrombospondin motifs 14-like (LOC551407), transcript variant 1, mRNA</t>
  </si>
  <si>
    <t>GB42005</t>
  </si>
  <si>
    <t>GB42006</t>
  </si>
  <si>
    <t xml:space="preserve"> PREDICTED: Apis mellifera uncharacterized LOC100577035 (LOC100577035), mRNA</t>
  </si>
  <si>
    <t>GB42007</t>
  </si>
  <si>
    <t>GB42008</t>
  </si>
  <si>
    <t>GB42009</t>
  </si>
  <si>
    <t xml:space="preserve"> PREDICTED: Apis mellifera uncharacterized LOC724856 (LOC724856), mRNA</t>
  </si>
  <si>
    <t>GB42011</t>
  </si>
  <si>
    <t xml:space="preserve"> PREDICTED: Apis mellifera zinc finger protein 813-like (LOC100578355), mRNA</t>
  </si>
  <si>
    <t>GB42013</t>
  </si>
  <si>
    <t xml:space="preserve"> PREDICTED: Apis mellifera probable E3 ubiquitin-protein ligase TRIP12-like (LOC409382), transcript variant X3, mRNA</t>
  </si>
  <si>
    <t xml:space="preserve"> PREDICTED: Apis mellifera tubulin polyglutamylase TTLL6-like (LOC724974), mRNA</t>
  </si>
  <si>
    <t xml:space="preserve"> PREDICTED: Apis mellifera aquarius homolog (mouse) (AQR), mRNA</t>
  </si>
  <si>
    <t xml:space="preserve"> PREDICTED: Apis mellifera uncharacterized LOC725171 (LOC725171), mRNA</t>
  </si>
  <si>
    <t xml:space="preserve"> PREDICTED: Apis mellifera uncharacterized LOC100578191 (LOC100578191), transcript variant X2, mRNA</t>
  </si>
  <si>
    <t xml:space="preserve"> PREDICTED: Apis mellifera ras-related protein Rab-1A-like (LOC102654987), mRNA</t>
  </si>
  <si>
    <t>GB42019</t>
  </si>
  <si>
    <t xml:space="preserve"> PREDICTED: Apis mellifera exocyst complex component 5-like (LOC552574), transcript variant X1, mRNA</t>
  </si>
  <si>
    <t xml:space="preserve"> PREDICTED: Apis mellifera uncharacterized LOC409456 (LOC409456), mRNA</t>
  </si>
  <si>
    <t xml:space="preserve"> PREDICTED: Apis mellifera ubiquitin carboxyl-terminal hydrolase 34-like (LOC410109), mRNA</t>
  </si>
  <si>
    <t xml:space="preserve"> PREDICTED: Apis mellifera transmembrane protein C9orf5-like (LOC725477), mRNA</t>
  </si>
  <si>
    <t xml:space="preserve"> Apis mellifera translation initiation factor 2 (IF-2mt), mRNA</t>
  </si>
  <si>
    <t xml:space="preserve"> PREDICTED: Apis mellifera uncharacterized LOC551776 (LOC551776), transcript variant X3, mRNA</t>
  </si>
  <si>
    <t xml:space="preserve"> PREDICTED: Apis mellifera homeobox protein SIX1-like (LOC413366), transcript variant X4, mRNA</t>
  </si>
  <si>
    <t>GB42026</t>
  </si>
  <si>
    <t xml:space="preserve"> PREDICTED: Apis mellifera homeobox protein SIX1-like (LOC413366), transcript variant X1, mRNA</t>
  </si>
  <si>
    <t>GB42027</t>
  </si>
  <si>
    <t xml:space="preserve"> PREDICTED: Apis mellifera uncharacterized LOC100577396 (LOC100577396), transcript variant X1, mRNA</t>
  </si>
  <si>
    <t xml:space="preserve"> PREDICTED: Apis mellifera uncharacterized LOC100577396 (LOC100577396), transcript variant X8, misc_RNA</t>
  </si>
  <si>
    <t>GB42029</t>
  </si>
  <si>
    <t xml:space="preserve"> PREDICTED: Apis mellifera uncharacterized LOC100577396 (LOC100577396), transcript variant X6, misc_RNA</t>
  </si>
  <si>
    <t>GB42030</t>
  </si>
  <si>
    <t xml:space="preserve"> PREDICTED: Apis mellifera Rho GTPase-activating-like protein (LOC551830), mRNA</t>
  </si>
  <si>
    <t xml:space="preserve"> PREDICTED: Apis mellifera presenilin (Psn), transcript variant X2, mRNA</t>
  </si>
  <si>
    <t>GB42033</t>
  </si>
  <si>
    <t xml:space="preserve"> PREDICTED: Apis mellifera myosin 22 (Myo22), transcript variant X1, mRNA</t>
  </si>
  <si>
    <t xml:space="preserve"> PREDICTED: Apis mellifera protein SEC13 homolog (LOC410030), transcript variant X2, mRNA</t>
  </si>
  <si>
    <t xml:space="preserve"> PREDICTED: Apis mellifera condensin complex subunit 3-like (LOC413691), mRNA</t>
  </si>
  <si>
    <t xml:space="preserve"> PREDICTED: Apis mellifera WD repeat-containing protein 92-like (LOC551480), mRNA</t>
  </si>
  <si>
    <t xml:space="preserve"> PREDICTED: Apis mellifera ribosomal RNA processing protein 36 homolog (LOC724432), mRNA</t>
  </si>
  <si>
    <t xml:space="preserve"> PREDICTED: Apis mellifera uncharacterized LOC102655577 (LOC102655577), ncRNA</t>
  </si>
  <si>
    <t>GB42040</t>
  </si>
  <si>
    <t>GB42041</t>
  </si>
  <si>
    <t xml:space="preserve"> PREDICTED: Apis mellifera ribosome-releasing factor 2, mitochondrial (LOC408831), mRNA</t>
  </si>
  <si>
    <t xml:space="preserve"> PREDICTED: Apis mellifera uncharacterized LOC102654877 (LOC102654877), ncRNA</t>
  </si>
  <si>
    <t>GB42044</t>
  </si>
  <si>
    <t xml:space="preserve"> PREDICTED: Apis mellifera uncharacterized LOC100576680 (LOC100576680), ncRNA</t>
  </si>
  <si>
    <t>GB42045</t>
  </si>
  <si>
    <t xml:space="preserve"> PREDICTED: Apis mellifera kayak (Kay), transcript variant X2, mRNA</t>
  </si>
  <si>
    <t>GB42046</t>
  </si>
  <si>
    <t xml:space="preserve"> PREDICTED: Apis mellifera kayak (Kay), transcript variant X1, mRNA</t>
  </si>
  <si>
    <t>GB42048</t>
  </si>
  <si>
    <t xml:space="preserve"> PREDICTED: Apis mellifera kayak (Kay), transcript variant X3, mRNA</t>
  </si>
  <si>
    <t xml:space="preserve"> PREDICTED: Apis mellifera uncharacterized LOC102655139 (LOC102655139), mRNA</t>
  </si>
  <si>
    <t>GB42050</t>
  </si>
  <si>
    <t xml:space="preserve"> PREDICTED: Apis mellifera zinc finger protein-like 1 homolog (LOC411081), transcript variant 1, mRNA</t>
  </si>
  <si>
    <t xml:space="preserve"> PREDICTED: Apis mellifera short-chain dehydrogenase/reductase (shroud), mRNA</t>
  </si>
  <si>
    <t xml:space="preserve"> PREDICTED: Apis mellifera uncharacterized LOC724386 (LOC724386), mRNA</t>
  </si>
  <si>
    <t xml:space="preserve"> PREDICTED: Apis mellifera Rpb8 protein (Rpb8), transcript variant X5, mRNA</t>
  </si>
  <si>
    <t xml:space="preserve"> PREDICTED: Apis mellifera DNA-directed RNA polymerases I, II, and III subunit RPABC3-like (LOC102655904), transcript variant X8, mRNA</t>
  </si>
  <si>
    <t>GB42055</t>
  </si>
  <si>
    <t>GB42056</t>
  </si>
  <si>
    <t xml:space="preserve"> PREDICTED: Apis mellifera DNA-directed RNA polymerases I, II, and III subunit RPABC3-like (LOC102655904), transcript variant X5, mRNA</t>
  </si>
  <si>
    <t>GB42057</t>
  </si>
  <si>
    <t xml:space="preserve"> PREDICTED: Apis mellifera twister (tst), mRNA</t>
  </si>
  <si>
    <t>GB42059</t>
  </si>
  <si>
    <t xml:space="preserve"> PREDICTED: Apis mellifera uncharacterized LOC102656335 (LOC102656335), ncRNA</t>
  </si>
  <si>
    <t>GB42060</t>
  </si>
  <si>
    <t xml:space="preserve"> PREDICTED: Apis mellifera uncharacterized LOC724563 (LOC724563), mRNA</t>
  </si>
  <si>
    <t xml:space="preserve"> PREDICTED: Apis mellifera protein C kinase 98E ortholog (LOC724607), mRNA</t>
  </si>
  <si>
    <t>GB42063</t>
  </si>
  <si>
    <t xml:space="preserve"> PREDICTED: Apis mellifera uncharacterized LOC102656705 (LOC102656705), transcript variant X1, ncRNA</t>
  </si>
  <si>
    <t>GB42065</t>
  </si>
  <si>
    <t xml:space="preserve"> PREDICTED: Apis mellifera kinesin 3D (kinesin-3D), transcript variant X2, mRNA</t>
  </si>
  <si>
    <t xml:space="preserve"> PREDICTED: Apis mellifera uncharacterized LOC100577396 (LOC100577396), transcript variant X7, misc_RNA</t>
  </si>
  <si>
    <t>GB42067</t>
  </si>
  <si>
    <t xml:space="preserve"> PREDICTED: Apis mellifera uncharacterized LOC100577468 (LOC100577468), transcript variant X2, ncRNA</t>
  </si>
  <si>
    <t>GB42069</t>
  </si>
  <si>
    <t xml:space="preserve"> PREDICTED: Apis mellifera uncharacterized LOC100577588 (LOC100577588), transcript variant 2, mRNA</t>
  </si>
  <si>
    <t>GB42070</t>
  </si>
  <si>
    <t xml:space="preserve"> PREDICTED: Apis mellifera uncharacterized LOC551747 (LOC551747), mRNA</t>
  </si>
  <si>
    <t xml:space="preserve"> PREDICTED: Apis mellifera uncharacterized LOC726260 (LOC726260), transcript variant X5, mRNA</t>
  </si>
  <si>
    <t xml:space="preserve"> PREDICTED: Apis mellifera uncharacterized LOC100578651 (LOC100578651), mRNA</t>
  </si>
  <si>
    <t>GB42073</t>
  </si>
  <si>
    <t xml:space="preserve"> PREDICTED: Apis mellifera UPF0676 protein C1494.01-like (LOC726318), mRNA</t>
  </si>
  <si>
    <t>GB42074</t>
  </si>
  <si>
    <t xml:space="preserve"> PREDICTED: Apis mellifera beta-mannosidase-like (LOC409334), mRNA</t>
  </si>
  <si>
    <t>GB42076</t>
  </si>
  <si>
    <t xml:space="preserve"> PREDICTED: Apis mellifera uncharacterized LOC725568 (LOC725568), mRNA</t>
  </si>
  <si>
    <t xml:space="preserve"> PREDICTED: Apis mellifera arginine methyltransferase 1 (Art1), mRNA</t>
  </si>
  <si>
    <t xml:space="preserve"> PREDICTED: Apis mellifera phosphatidylinositol N-acetylglucosaminyltransferase subunit H-like (LOC725298), transcript variant X1, mRNA</t>
  </si>
  <si>
    <t xml:space="preserve"> PREDICTED: Apis mellifera hemomucin (Hmu), mRNA</t>
  </si>
  <si>
    <t xml:space="preserve"> PREDICTED: Apis mellifera uncharacterized LOC100578864 (LOC100578864), mRNA</t>
  </si>
  <si>
    <t xml:space="preserve"> PREDICTED: Apis mellifera G-protein coupled receptor Mth2-like (LOC100578046), transcript variant X2, mRNA</t>
  </si>
  <si>
    <t xml:space="preserve"> PREDICTED: Apis mellifera probable G-protein coupled receptor Mth-like 5-like (LOC102655112), mRNA</t>
  </si>
  <si>
    <t>GB42085</t>
  </si>
  <si>
    <t xml:space="preserve"> PREDICTED: Apis mellifera single-strand selective monofunctional uracil DNA glycosylase-like (LOC413439), mRNA</t>
  </si>
  <si>
    <t xml:space="preserve"> PREDICTED: Apis mellifera tRNA-specific adenosine deaminase 2-like (LOC102655240), mRNA</t>
  </si>
  <si>
    <t>GB42087</t>
  </si>
  <si>
    <t xml:space="preserve"> PREDICTED: Apis mellifera 40S ribosomal protein S29-like (LOC725147), transcript variant X1, mRNA</t>
  </si>
  <si>
    <t xml:space="preserve"> PREDICTED: Apis mellifera UPF0451 protein C17orf61 homolog (LOC552441), mRNA</t>
  </si>
  <si>
    <t xml:space="preserve"> PREDICTED: Apis mellifera kekkon-2 (kek2), transcript variant X5, mRNA</t>
  </si>
  <si>
    <t>GB42090</t>
  </si>
  <si>
    <t>GB42091</t>
  </si>
  <si>
    <t>GB42093</t>
  </si>
  <si>
    <t>GB42094</t>
  </si>
  <si>
    <t>GB42095</t>
  </si>
  <si>
    <t xml:space="preserve"> PREDICTED: Apis mellifera kekkon-2 (kek2), transcript variant X6, mRNA</t>
  </si>
  <si>
    <t>GB42097</t>
  </si>
  <si>
    <t xml:space="preserve"> PREDICTED: Apis mellifera chitin synthase 6-like (LOC727291), partial mRNA</t>
  </si>
  <si>
    <t>GB42098</t>
  </si>
  <si>
    <t xml:space="preserve"> PREDICTED: Apis mellifera uncharacterized LOC100579037 (LOC100579037), partial mRNA</t>
  </si>
  <si>
    <t>GB42099</t>
  </si>
  <si>
    <t>GB42100</t>
  </si>
  <si>
    <t>GB42101</t>
  </si>
  <si>
    <t>GB42102</t>
  </si>
  <si>
    <t>GB42103</t>
  </si>
  <si>
    <t>GB42104</t>
  </si>
  <si>
    <t>GB42105</t>
  </si>
  <si>
    <t xml:space="preserve"> PREDICTED: Apis mellifera chromatin assembly factor 1 subunit (Caf1), mRNA</t>
  </si>
  <si>
    <t>GB42107</t>
  </si>
  <si>
    <t xml:space="preserve"> PREDICTED: Apis mellifera uncharacterized LOC100577185 (LOC100577185), transcript variant X1, ncRNA</t>
  </si>
  <si>
    <t xml:space="preserve"> PREDICTED: Apis mellifera melanoma-associated antigen G1-like (LOC550978), transcript variant 2, mRNA</t>
  </si>
  <si>
    <t xml:space="preserve"> PREDICTED: Apis mellifera slowpoke binding protein (Slob), transcript variant X2, mRNA</t>
  </si>
  <si>
    <t xml:space="preserve"> PREDICTED: Apis mellifera uncharacterized LOC100576930 (LOC100576930), mRNA</t>
  </si>
  <si>
    <t xml:space="preserve"> PREDICTED: Apis mellifera activating transcription factor 6 (Atf6), transcript variant 1, mRNA</t>
  </si>
  <si>
    <t>GB42113</t>
  </si>
  <si>
    <t>GB42114</t>
  </si>
  <si>
    <t xml:space="preserve"> PREDICTED: Apis mellifera ribosyldihydronicotinamide dehydrogenase [quinone]-like (LOC102656771), partial mRNA</t>
  </si>
  <si>
    <t>GB42115</t>
  </si>
  <si>
    <t xml:space="preserve"> PREDICTED: Apis mellifera uncharacterized LOC102655621 (LOC102655621), transcript variant X2, ncRNA</t>
  </si>
  <si>
    <t>GB42116</t>
  </si>
  <si>
    <t>GB42117</t>
  </si>
  <si>
    <t>GB42118</t>
  </si>
  <si>
    <t xml:space="preserve"> PREDICTED: Apis mellifera uncharacterized LOC409090 (LOC409090), transcript variant X3, mRNA</t>
  </si>
  <si>
    <t>GB42119</t>
  </si>
  <si>
    <t>GB42120</t>
  </si>
  <si>
    <t xml:space="preserve"> PREDICTED: Apis mellifera flavohemoprotein A-like (LOC102655423), mRNA</t>
  </si>
  <si>
    <t>GB42121</t>
  </si>
  <si>
    <t xml:space="preserve"> PREDICTED: Apis mellifera aldo-keto reductase yakc [NADP(+)]-like (LOC102654744), mRNA</t>
  </si>
  <si>
    <t>GB42122</t>
  </si>
  <si>
    <t xml:space="preserve"> PREDICTED: Apis mellifera uncharacterized LOC102654706 (LOC102654706), partial mRNA</t>
  </si>
  <si>
    <t>GB42123</t>
  </si>
  <si>
    <t>GB42124</t>
  </si>
  <si>
    <t>GB42125</t>
  </si>
  <si>
    <t>GB42126</t>
  </si>
  <si>
    <t>GB42127</t>
  </si>
  <si>
    <t xml:space="preserve"> PREDICTED: Apis mellifera DNA (cytosine-5)-methyltransferase PliMCI-like (LOC102654132), mRNA</t>
  </si>
  <si>
    <t>GB42128</t>
  </si>
  <si>
    <t xml:space="preserve"> PREDICTED: Apis mellifera uncharacterized LOC102654179 (LOC102654179), mRNA</t>
  </si>
  <si>
    <t>GB42129</t>
  </si>
  <si>
    <t xml:space="preserve"> PREDICTED: Apis mellifera filamin-A-like (LOC410171), mRNA</t>
  </si>
  <si>
    <t>GB42130</t>
  </si>
  <si>
    <t>GB42131</t>
  </si>
  <si>
    <t xml:space="preserve"> PREDICTED: Apis mellifera uncharacterized LOC102656754 (LOC102656754), mRNA</t>
  </si>
  <si>
    <t>GB42132</t>
  </si>
  <si>
    <t xml:space="preserve"> PREDICTED: Apis mellifera alkyl hydroperoxide reductase subunit C-like (LOC726555), partial mRNA</t>
  </si>
  <si>
    <t>GB42133</t>
  </si>
  <si>
    <t xml:space="preserve"> PREDICTED: Apis mellifera uncharacterized LOC102655496 (LOC102655496), ncRNA</t>
  </si>
  <si>
    <t>GB42134</t>
  </si>
  <si>
    <t xml:space="preserve"> Apis mellifera pyrokinin-like receptor 2 (LOC726755), mRNA</t>
  </si>
  <si>
    <t>GB42135</t>
  </si>
  <si>
    <t xml:space="preserve"> PREDICTED: Apis mellifera ionotropic receptor 93a-like protein (LOC551697), partial mRNA</t>
  </si>
  <si>
    <t>GB42137</t>
  </si>
  <si>
    <t xml:space="preserve"> PREDICTED: Apis mellifera uncharacterized LOC551555 (LOC551555), transcript variant X3, mRNA</t>
  </si>
  <si>
    <t xml:space="preserve"> Apis mellifera ring finger and WD repeat domain 3 (Rfwd3), mRNA</t>
  </si>
  <si>
    <t xml:space="preserve"> PREDICTED: Apis mellifera ribose-phosphate diphosphokinase (LOC551448), transcript variant X2, mRNA</t>
  </si>
  <si>
    <t xml:space="preserve"> PREDICTED: Apis mellifera probable medium-chain specific acyl-CoA dehydrogenase, mitochondrial-like (LOC408567), mRNA</t>
  </si>
  <si>
    <t xml:space="preserve"> PREDICTED: Apis mellifera ftz transcription factor 1 (ftz-f1), transcript variant X4, mRNA</t>
  </si>
  <si>
    <t xml:space="preserve"> PREDICTED: Apis mellifera uncharacterized LOC408565 (LOC408565), transcript variant X2, mRNA</t>
  </si>
  <si>
    <t xml:space="preserve"> PREDICTED: Apis mellifera suppressor of Mek1-like (LOC102655580), mRNA</t>
  </si>
  <si>
    <t>GB42144</t>
  </si>
  <si>
    <t xml:space="preserve"> PREDICTED: Apis mellifera probable E3 ubiquitin-protein ligase MYCBP2-like (LOC551203), mRNA</t>
  </si>
  <si>
    <t xml:space="preserve"> PREDICTED: Apis mellifera uncharacterized LOC726446 (LOC726446), mRNA</t>
  </si>
  <si>
    <t>GB42146</t>
  </si>
  <si>
    <t>GB42147</t>
  </si>
  <si>
    <t xml:space="preserve"> PREDICTED: Apis mellifera WD repeat-containing protein 47-like (LOC410771), transcript variant X2, mRNA</t>
  </si>
  <si>
    <t>GB42148</t>
  </si>
  <si>
    <t xml:space="preserve"> PREDICTED: Apis mellifera WD repeat-containing protein 47-like (LOC410771), transcript variant X5, mRNA</t>
  </si>
  <si>
    <t>GB42149</t>
  </si>
  <si>
    <t xml:space="preserve"> PREDICTED: Apis mellifera WD repeat-containing protein 47-like (LOC410771), transcript variant X4, mRNA</t>
  </si>
  <si>
    <t xml:space="preserve"> PREDICTED: Apis mellifera serine/arginine-rich splicing factor 11-like (LOC102654047), mRNA</t>
  </si>
  <si>
    <t>GB42151</t>
  </si>
  <si>
    <t xml:space="preserve"> PREDICTED: Apis mellifera puromycin sensitive aminopeptidase (Psa), transcript variant X1, mRNA</t>
  </si>
  <si>
    <t>GB42153</t>
  </si>
  <si>
    <t>GB42154</t>
  </si>
  <si>
    <t xml:space="preserve"> PREDICTED: Apis mellifera Yeti protein (Yeti), transcript variant X1, mRNA</t>
  </si>
  <si>
    <t xml:space="preserve"> Apis mellifera neural precursor cell expressed, developmentally down-regulated gene 9 (Nedd9), mRNA</t>
  </si>
  <si>
    <t>GB42157</t>
  </si>
  <si>
    <t xml:space="preserve"> PREDICTED: Apis mellifera uncharacterized LOC410766 (LOC410766), transcript variant X4, mRNA</t>
  </si>
  <si>
    <t xml:space="preserve"> PREDICTED: Apis mellifera uncharacterized LOC100577848 (LOC100577848), transcript variant X1, ncRNA</t>
  </si>
  <si>
    <t>GB42160</t>
  </si>
  <si>
    <t xml:space="preserve"> PREDICTED: Apis mellifera poly(A)-specific ribonuclease PARN-like (LOC408626), transcript variant X3, mRNA</t>
  </si>
  <si>
    <t>GB42162</t>
  </si>
  <si>
    <t>GB42163</t>
  </si>
  <si>
    <t xml:space="preserve"> PREDICTED: Apis mellifera cortex (cort), transcript variant X3, mRNA</t>
  </si>
  <si>
    <t xml:space="preserve"> Apis mellifera microRNA mir-193 (Mir193), microRNA</t>
  </si>
  <si>
    <t>GB42165</t>
  </si>
  <si>
    <t xml:space="preserve"> PREDICTED: Apis mellifera uncharacterized LOC100577807 (LOC100577807), transcript variant X3, ncRNA</t>
  </si>
  <si>
    <t>GB42166</t>
  </si>
  <si>
    <t>GB42167</t>
  </si>
  <si>
    <t xml:space="preserve"> PREDICTED: Apis mellifera receptor expression-enhancing protein 5-like (LOC551678), transcript variant X2, mRNA</t>
  </si>
  <si>
    <t xml:space="preserve"> PREDICTED: Apis mellifera uncharacterized LOC102656058 (LOC102656058), mRNA</t>
  </si>
  <si>
    <t>GB42169</t>
  </si>
  <si>
    <t>GB42171</t>
  </si>
  <si>
    <t xml:space="preserve"> PREDICTED: Apis mellifera BTB/POZ domain-containing protein 3-like (LOC100578031), mRNA</t>
  </si>
  <si>
    <t xml:space="preserve"> PREDICTED: Apis mellifera uncharacterized LOC726788 (LOC726788), mRNA</t>
  </si>
  <si>
    <t xml:space="preserve"> PREDICTED: Apis mellifera arrest defective 1 (Ard1), mRNA</t>
  </si>
  <si>
    <t>GB42174</t>
  </si>
  <si>
    <t xml:space="preserve"> PREDICTED: Apis mellifera N-alpha-acetyltransferase 11-like (LOC102656362), mRNA</t>
  </si>
  <si>
    <t>GB42175</t>
  </si>
  <si>
    <t>GB42176</t>
  </si>
  <si>
    <t xml:space="preserve"> PREDICTED: Apis mellifera transcription factor 21-like (LOC100578334), mRNA</t>
  </si>
  <si>
    <t xml:space="preserve"> Apis mellifera extra macrochaetae (Emc), mRNA</t>
  </si>
  <si>
    <t>GB42178</t>
  </si>
  <si>
    <t xml:space="preserve"> PREDICTED: Apis mellifera uncharacterized aminotransferase SSO0104-like (LOC409721), mRNA</t>
  </si>
  <si>
    <t>GB42179</t>
  </si>
  <si>
    <t xml:space="preserve"> PREDICTED: Apis mellifera uncharacterized LOC100577692 (LOC100577692), mRNA</t>
  </si>
  <si>
    <t xml:space="preserve"> PREDICTED: Apis mellifera uncharacterized LOC102654086 (LOC102654086), transcript variant X2, mRNA</t>
  </si>
  <si>
    <t>GB42181</t>
  </si>
  <si>
    <t xml:space="preserve"> PREDICTED: Apis mellifera uncharacterized LOC100578571 (LOC100578571), mRNA</t>
  </si>
  <si>
    <t xml:space="preserve"> PREDICTED: Apis mellifera uncharacterized LOC100578600 (LOC100578600), mRNA</t>
  </si>
  <si>
    <t xml:space="preserve"> PREDICTED: Apis mellifera uncharacterized LOC100578621 (LOC100578621), transcript variant X4, mRNA</t>
  </si>
  <si>
    <t xml:space="preserve"> PREDICTED: Apis mellifera RING finger and SPRY domain-containing protein 1-like (LOC410772), transcript variant X1, mRNA</t>
  </si>
  <si>
    <t xml:space="preserve"> PREDICTED: Apis mellifera serine/threonine-protein phosphatase 4 regulatory subunit 1-like (LOC726544), transcript variant X7, mRNA</t>
  </si>
  <si>
    <t>GB42187</t>
  </si>
  <si>
    <t xml:space="preserve"> PREDICTED: Apis mellifera serine/threonine-protein phosphatase 4 regulatory subunit 1-like (LOC726544), transcript variant X5, mRNA</t>
  </si>
  <si>
    <t xml:space="preserve"> PREDICTED: Apis mellifera 15 kDa selenoprotein-like (LOC410663), transcript variant X2, mRNA</t>
  </si>
  <si>
    <t xml:space="preserve"> PREDICTED: Apis mellifera protein arginine N-methyltransferase 5 (csul), transcript variant X2, mRNA</t>
  </si>
  <si>
    <t xml:space="preserve"> PREDICTED: Apis mellifera glycine cleavage system H protein, mitochondrial-like (LOC102655627), mRNA</t>
  </si>
  <si>
    <t>GB42191</t>
  </si>
  <si>
    <t xml:space="preserve"> PREDICTED: Apis mellifera metallophosphoesterase domain-containing protein 1-like (LOC410665), transcript variant 1, mRNA</t>
  </si>
  <si>
    <t xml:space="preserve"> PREDICTED: Apis mellifera ubiquitin-conjugating enzyme E2-22 kDa-like (LOC726145), mRNA</t>
  </si>
  <si>
    <t xml:space="preserve"> PREDICTED: Apis mellifera uncharacterized LOC726347 (LOC726347), misc_RNA</t>
  </si>
  <si>
    <t xml:space="preserve"> PREDICTED: Apis mellifera ubiquitin-related modifier 1 homolog (LOC551580), mRNA</t>
  </si>
  <si>
    <t xml:space="preserve"> PREDICTED: Apis mellifera papilin-like (LOC408579), transcript variant X3, mRNA</t>
  </si>
  <si>
    <t xml:space="preserve"> PREDICTED: Apis mellifera uncharacterized LOC100576762 (LOC100576762), transcript variant X1, ncRNA</t>
  </si>
  <si>
    <t xml:space="preserve"> PREDICTED: Apis mellifera uncharacterized LOC100576762 (LOC100576762), transcript variant X2, ncRNA</t>
  </si>
  <si>
    <t>GB42198</t>
  </si>
  <si>
    <t xml:space="preserve"> PREDICTED: Apis mellifera phosphotidylinositol 3 kinase 21B ortholog (LOC408577), mRNA</t>
  </si>
  <si>
    <t>GB42199</t>
  </si>
  <si>
    <t xml:space="preserve"> PREDICTED: Apis mellifera uncharacterized LOC551647 (LOC551647), transcript variant X2, mRNA</t>
  </si>
  <si>
    <t xml:space="preserve"> PREDICTED: Apis mellifera histamine-gated chloride channel 2 (Hiscl2), transcript variant X3, mRNA</t>
  </si>
  <si>
    <t>GB42202</t>
  </si>
  <si>
    <t xml:space="preserve"> PREDICTED: Apis mellifera putative adenosylhomocysteinase 3-like (LOC551762), transcript variant X3, mRNA</t>
  </si>
  <si>
    <t xml:space="preserve"> PREDICTED: Apis mellifera rho guanine nucleotide exchange factor 3-like (LOC724332), mRNA</t>
  </si>
  <si>
    <t xml:space="preserve"> PREDICTED: Apis mellifera uncharacterized LOC724413 (LOC724413), mRNA</t>
  </si>
  <si>
    <t xml:space="preserve"> PREDICTED: Apis mellifera uncharacterized LOC100578913 (LOC100578913), transcript variant X1, mRNA</t>
  </si>
  <si>
    <t xml:space="preserve"> PREDICTED: Apis mellifera eukaryotic translation initiation factor 2D-like (LOC408580), transcript variant X2, mRNA</t>
  </si>
  <si>
    <t>GB42208</t>
  </si>
  <si>
    <t xml:space="preserve"> PREDICTED: Apis mellifera ELAV-like protein 2-like (LOC410689), transcript variant X2, mRNA</t>
  </si>
  <si>
    <t>GB42209</t>
  </si>
  <si>
    <t xml:space="preserve"> PREDICTED: Apis mellifera cytosolic carboxypeptidase 6-like (LOC552096), mRNA</t>
  </si>
  <si>
    <t xml:space="preserve"> PREDICTED: Apis mellifera RNA-binding protein 10-like (LOC410688), mRNA</t>
  </si>
  <si>
    <t xml:space="preserve"> PREDICTED: Apis mellifera SMAD family member 3 (SMAD3), transcript variant X2, mRNA</t>
  </si>
  <si>
    <t>GB42212</t>
  </si>
  <si>
    <t xml:space="preserve"> PREDICTED: Apis mellifera SMAD family member 3 (SMAD3), transcript variant X3, mRNA</t>
  </si>
  <si>
    <t>GB42214</t>
  </si>
  <si>
    <t xml:space="preserve"> PREDICTED: Apis mellifera integrin beta-PS-like (LOC724950), mRNA</t>
  </si>
  <si>
    <t xml:space="preserve"> PREDICTED: Apis mellifera uncharacterized LOC552332 (LOC552332), transcript variant 2, mRNA</t>
  </si>
  <si>
    <t xml:space="preserve"> PREDICTED: Apis mellifera acyl-CoA desaturase 1-like (LOC727333), mRNA</t>
  </si>
  <si>
    <t xml:space="preserve"> PREDICTED: Apis mellifera acyl-CoA Delta(11) desaturase-like (LOC100576797), transcript variant X1, mRNA</t>
  </si>
  <si>
    <t>GB42219</t>
  </si>
  <si>
    <t xml:space="preserve"> PREDICTED: Apis mellifera sodium bicarbonate cotransporter 3-like (LOC409792), transcript variant X2, mRNA</t>
  </si>
  <si>
    <t>GB42221</t>
  </si>
  <si>
    <t xml:space="preserve"> PREDICTED: Apis mellifera wishful thinking (wit), transcript variant X2, mRNA</t>
  </si>
  <si>
    <t xml:space="preserve"> PREDICTED: Apis mellifera elongation factor G, mitochondrial (LOC411351), mRNA</t>
  </si>
  <si>
    <t xml:space="preserve"> PREDICTED: Apis mellifera leucine-rich repeat and calponin homology domain-containing protein 1-like (LOC409027), transcript variant X3, misc_RNA</t>
  </si>
  <si>
    <t>GB42225</t>
  </si>
  <si>
    <t xml:space="preserve"> PREDICTED: Apis mellifera prd-like homeobox protein (LOC552251), mRNA</t>
  </si>
  <si>
    <t>GB42226</t>
  </si>
  <si>
    <t xml:space="preserve"> PREDICTED: Apis mellifera uncharacterized LOC102656224 (LOC102656224), mRNA</t>
  </si>
  <si>
    <t>GB42228</t>
  </si>
  <si>
    <t xml:space="preserve"> PREDICTED: Apis mellifera uncharacterized LOC102656575 (LOC102656575), transcript variant X3, ncRNA</t>
  </si>
  <si>
    <t>GB42229</t>
  </si>
  <si>
    <t xml:space="preserve"> PREDICTED: Apis mellifera uncharacterized LOC552167 (LOC552167), transcript variant X2, mRNA</t>
  </si>
  <si>
    <t xml:space="preserve"> PREDICTED: Apis mellifera beta 1,4-N-acetylgalactosaminyltransferase B (beta4GalNAcTB), transcript variant X3, mRNA</t>
  </si>
  <si>
    <t>GB42231</t>
  </si>
  <si>
    <t>GB42232</t>
  </si>
  <si>
    <t xml:space="preserve"> PREDICTED: Apis mellifera ELAV-like protein 2-like (LOC410689), transcript variant X13, mRNA</t>
  </si>
  <si>
    <t xml:space="preserve"> PREDICTED: Apis mellifera cat eye syndrome critical region protein 5-like (LOC410690), transcript variant X1, mRNA</t>
  </si>
  <si>
    <t xml:space="preserve"> PREDICTED: Apis mellifera uncharacterized LOC724497 (LOC724497), transcript variant X3, mRNA</t>
  </si>
  <si>
    <t>GB42235</t>
  </si>
  <si>
    <t xml:space="preserve"> PREDICTED: Apis mellifera uncharacterized LOC724497 (LOC724497), transcript variant X1, mRNA</t>
  </si>
  <si>
    <t xml:space="preserve"> PREDICTED: Apis mellifera N6-adenosine-methyltransferase MT-A70-like protein (LOC551911), mRNA</t>
  </si>
  <si>
    <t xml:space="preserve"> PREDICTED: Apis mellifera RNA exonuclease 4-like (LOC413245), transcript variant X2, mRNA</t>
  </si>
  <si>
    <t xml:space="preserve"> PREDICTED: Apis mellifera flavin-containing monooxygenase FMO GS-OX-like 3-like (LOC410687), transcript variant X3, mRNA</t>
  </si>
  <si>
    <t xml:space="preserve"> PREDICTED: Apis mellifera Magi protein (Magi), transcript variant X8, misc_RNA</t>
  </si>
  <si>
    <t>GB42242</t>
  </si>
  <si>
    <t xml:space="preserve"> PREDICTED: Apis mellifera uncharacterized LOC100576169 (LOC100576169), mRNA</t>
  </si>
  <si>
    <t xml:space="preserve"> PREDICTED: Apis mellifera rho GTPase-activating protein 190 (RhoGAPp190), transcript variant X1, mRNA</t>
  </si>
  <si>
    <t>GB42245</t>
  </si>
  <si>
    <t xml:space="preserve"> PREDICTED: Apis mellifera rho GTPase-activating protein 190 (RhoGAPp190), transcript variant X3, mRNA</t>
  </si>
  <si>
    <t xml:space="preserve"> PREDICTED: Apis mellifera uncharacterized LOC100576295 (LOC100576295), ncRNA</t>
  </si>
  <si>
    <t>GB42247</t>
  </si>
  <si>
    <t xml:space="preserve"> PREDICTED: Apis mellifera potassium voltage-gated channel protein Shal (Shal), transcript variant X9, mRNA</t>
  </si>
  <si>
    <t>GB42250</t>
  </si>
  <si>
    <t xml:space="preserve"> PREDICTED: Apis mellifera armadillo repeat-containing protein 6 homolog (LOC408578), transcript variant X2, mRNA</t>
  </si>
  <si>
    <t xml:space="preserve"> PREDICTED: Apis mellifera uncharacterized LOC100578783 (LOC100578783), transcript variant X1, mRNA</t>
  </si>
  <si>
    <t>GB42253</t>
  </si>
  <si>
    <t>GB42256</t>
  </si>
  <si>
    <t>GB42257</t>
  </si>
  <si>
    <t xml:space="preserve"> PREDICTED: Apis mellifera uncharacterized LOC100576833 (LOC100576833), ncRNA</t>
  </si>
  <si>
    <t xml:space="preserve"> PREDICTED: Apis mellifera uncharacterized LOC100576564 (LOC100576564), ncRNA</t>
  </si>
  <si>
    <t>GB42259</t>
  </si>
  <si>
    <t xml:space="preserve"> PREDICTED: Apis mellifera uncharacterized LOC410479 (LOC410479), transcript variant X2, mRNA</t>
  </si>
  <si>
    <t>GB42260</t>
  </si>
  <si>
    <t xml:space="preserve"> PREDICTED: Apis mellifera maternal protein exuperantia (exu), transcript variant X3, mRNA</t>
  </si>
  <si>
    <t xml:space="preserve"> PREDICTED: Apis mellifera uncharacterized LOC100576738 (LOC100576738), mRNA</t>
  </si>
  <si>
    <t xml:space="preserve"> PREDICTED: Apis mellifera RNA-binding protein 40-like (LOC550858), mRNA</t>
  </si>
  <si>
    <t xml:space="preserve"> PREDICTED: Apis mellifera uncharacterized LOC550914 (LOC550914), mRNA</t>
  </si>
  <si>
    <t xml:space="preserve"> PREDICTED: Apis mellifera transmembrane protein 188-like (LOC725054), transcript variant X1, mRNA</t>
  </si>
  <si>
    <t xml:space="preserve"> PREDICTED: Apis mellifera UPF0472 protein C16orf72 homolog (LOC551118), mRNA</t>
  </si>
  <si>
    <t>GB42267</t>
  </si>
  <si>
    <t xml:space="preserve"> PREDICTED: Apis mellifera dipeptidase 1-like (LOC412926), transcript variant X2, mRNA</t>
  </si>
  <si>
    <t>GB42268</t>
  </si>
  <si>
    <t xml:space="preserve"> PREDICTED: Apis mellifera dipeptidase 1-like (LOC412926), transcript variant X1, mRNA</t>
  </si>
  <si>
    <t>GB42270</t>
  </si>
  <si>
    <t xml:space="preserve"> PREDICTED: Apis mellifera Sans ortholog (Sans), transcript variant X3, mRNA</t>
  </si>
  <si>
    <t>GB42271</t>
  </si>
  <si>
    <t xml:space="preserve"> PREDICTED: Apis mellifera Usher syndrome type-1G protein homolog (LOC724915), transcript variant X1, mRNA</t>
  </si>
  <si>
    <t>GB42273</t>
  </si>
  <si>
    <t xml:space="preserve"> PREDICTED: Apis mellifera regulation of nuclear pre-mRNA domain-containing protein 1B-like (LOC412928), transcript variant X4, mRNA</t>
  </si>
  <si>
    <t xml:space="preserve"> PREDICTED: Apis mellifera uncharacterized LOC100576591 (LOC100576591), mRNA</t>
  </si>
  <si>
    <t xml:space="preserve"> PREDICTED: Apis mellifera uncharacterized LOC550958 (LOC550958), mRNA</t>
  </si>
  <si>
    <t xml:space="preserve"> PREDICTED: Apis mellifera probable ATP-dependent RNA helicase DDX5-like (LOC550801), mRNA</t>
  </si>
  <si>
    <t>GB42278</t>
  </si>
  <si>
    <t xml:space="preserve"> PREDICTED: Apis mellifera probable ATP-dependent RNA helicase DDX17-like (LOC726768), mRNA</t>
  </si>
  <si>
    <t>GB42279</t>
  </si>
  <si>
    <t>GB42280</t>
  </si>
  <si>
    <t xml:space="preserve"> PREDICTED: Apis mellifera ethanolamine-phosphate cytidylyltransferase-like (LOC551931), transcript variant X3, mRNA</t>
  </si>
  <si>
    <t xml:space="preserve"> PREDICTED: Apis mellifera uncharacterized LOC100576803 (LOC100576803), transcript variant X3, mRNA</t>
  </si>
  <si>
    <t>GB42283</t>
  </si>
  <si>
    <t>GB42284</t>
  </si>
  <si>
    <t xml:space="preserve"> PREDICTED: Apis mellifera UDP-glucose:glycoprotein glucosyltransferase-like (LOC100578588), partial mRNA</t>
  </si>
  <si>
    <t>GB42285</t>
  </si>
  <si>
    <t xml:space="preserve"> PREDICTED: Apis mellifera extensin-like (LOC102655819), mRNA</t>
  </si>
  <si>
    <t>GB42286</t>
  </si>
  <si>
    <t xml:space="preserve"> PREDICTED: Apis mellifera uncharacterized LOC100577577 (LOC100577577), mRNA</t>
  </si>
  <si>
    <t>GB42287</t>
  </si>
  <si>
    <t xml:space="preserve"> PREDICTED: Apis mellifera nucleolysin TIA-1 isoform p40-like (LOC551623), transcript variant X5, mRNA</t>
  </si>
  <si>
    <t>GB42288</t>
  </si>
  <si>
    <t>GB42289</t>
  </si>
  <si>
    <t>GB42290</t>
  </si>
  <si>
    <t xml:space="preserve"> PREDICTED: Apis mellifera nucleolysin TIA-1 isoform p40-like (LOC551623), transcript variant X10, mRNA</t>
  </si>
  <si>
    <t>GB42291</t>
  </si>
  <si>
    <t>GB42293</t>
  </si>
  <si>
    <t xml:space="preserve"> PREDICTED: Apis mellifera uncharacterized LOC102655730 (LOC102655730), ncRNA</t>
  </si>
  <si>
    <t>GB42294</t>
  </si>
  <si>
    <t xml:space="preserve"> Apis mellifera PRP3 pre-mRNA processing factor 3 homolog (Prpf3), mRNA</t>
  </si>
  <si>
    <t>GB42295</t>
  </si>
  <si>
    <t xml:space="preserve"> Apis mellifera peroxidase (LOC724541), mRNA</t>
  </si>
  <si>
    <t xml:space="preserve"> Apis mellifera heat shock protein cognate 5 (Hsc70-5), mRNA</t>
  </si>
  <si>
    <t xml:space="preserve"> PREDICTED: Apis mellifera protein farnesyltransferase/geranylgeranyltransferase type-1 subunit alpha-like (LOC551732), transcript variant X2, mRNA</t>
  </si>
  <si>
    <t>GB42299</t>
  </si>
  <si>
    <t xml:space="preserve"> PREDICTED: Apis mellifera uncharacterized LOC100577920 (LOC100577920), mRNA</t>
  </si>
  <si>
    <t xml:space="preserve"> PREDICTED: Apis mellifera uncharacterized LOC100577882 (LOC100577882), transcript variant X2, mRNA</t>
  </si>
  <si>
    <t xml:space="preserve"> PREDICTED: Apis mellifera uncharacterized LOC102655202 (LOC102655202), mRNA</t>
  </si>
  <si>
    <t>GB42302</t>
  </si>
  <si>
    <t xml:space="preserve"> PREDICTED: Apis mellifera uncharacterized LOC100577847 (LOC100577847), mRNA</t>
  </si>
  <si>
    <t xml:space="preserve"> PREDICTED: Apis mellifera transcription factor collier (collier), transcript variant X1, mRNA</t>
  </si>
  <si>
    <t xml:space="preserve"> PREDICTED: Apis mellifera FH1/FH2 domain-containing protein 1-like (LOC102654799), transcript variant X1, mRNA</t>
  </si>
  <si>
    <t>GB42305</t>
  </si>
  <si>
    <t xml:space="preserve"> PREDICTED: Apis mellifera ATP-dependent RNA helicase vasa (vas), transcript variant X1, mRNA</t>
  </si>
  <si>
    <t xml:space="preserve"> PREDICTED: Apis mellifera high affinity copper uptake protein 1-like (LOC102654496), transcript variant X1, mRNA</t>
  </si>
  <si>
    <t>GB42307</t>
  </si>
  <si>
    <t>GB42309</t>
  </si>
  <si>
    <t xml:space="preserve"> PREDICTED: Apis mellifera uncharacterized LOC724284 (LOC724284), mRNA</t>
  </si>
  <si>
    <t xml:space="preserve"> PREDICTED: Apis mellifera uncharacterized LOC102654257 (LOC102654257), mRNA</t>
  </si>
  <si>
    <t>GB42311</t>
  </si>
  <si>
    <t xml:space="preserve"> PREDICTED: Apis mellifera ferrochelatase, mitochondrial (ferrochelatase), transcript variant X1, mRNA</t>
  </si>
  <si>
    <t>GB42312</t>
  </si>
  <si>
    <t xml:space="preserve"> PREDICTED: Apis mellifera leishmanolysin-like peptidase (Invadolysin), mRNA</t>
  </si>
  <si>
    <t>GB42314</t>
  </si>
  <si>
    <t xml:space="preserve"> Apis mellifera tether containing UBX domain for GLUT4 (LOC727144), mRNA</t>
  </si>
  <si>
    <t>GB42315</t>
  </si>
  <si>
    <t>GB42316</t>
  </si>
  <si>
    <t xml:space="preserve"> PREDICTED: Apis mellifera uncharacterized LOC727127 (LOC727127), mRNA</t>
  </si>
  <si>
    <t xml:space="preserve"> PREDICTED: Apis mellifera uncharacterized LOC727116 (LOC727116), mRNA</t>
  </si>
  <si>
    <t xml:space="preserve"> PREDICTED: Apis mellifera uncharacterized LOC409105 (LOC409105), transcript variant 1, mRNA</t>
  </si>
  <si>
    <t xml:space="preserve"> Apis mellifera ecdysoneless (ecd), mRNA</t>
  </si>
  <si>
    <t>GB42320</t>
  </si>
  <si>
    <t xml:space="preserve"> PREDICTED: Apis mellifera ecdysoneless (ecd), transcript variant X1, mRNA</t>
  </si>
  <si>
    <t xml:space="preserve"> PREDICTED: Apis mellifera trace amine-associated receptor 8b-like (LOC100577118), transcript variant X1, mRNA</t>
  </si>
  <si>
    <t xml:space="preserve"> PREDICTED: Apis mellifera methyltransferase-like protein 10-like (LOC552181), mRNA</t>
  </si>
  <si>
    <t xml:space="preserve"> PREDICTED: Apis mellifera endoplasmic reticulum aminopeptidase 2-like (LOC412263), transcript variant X4, mRNA</t>
  </si>
  <si>
    <t>GB42325</t>
  </si>
  <si>
    <t xml:space="preserve"> PREDICTED: Apis mellifera endoplasmic reticulum aminopeptidase 2-like (LOC412263), transcript variant X3, mRNA</t>
  </si>
  <si>
    <t xml:space="preserve"> PREDICTED: Apis mellifera segmentation protein cap'n'collar-like (LOC725081), transcript variant X1, mRNA</t>
  </si>
  <si>
    <t>GB42327</t>
  </si>
  <si>
    <t xml:space="preserve"> PREDICTED: Apis mellifera segmentation protein cap'n'collar-like (LOC725081), transcript variant X4, mRNA</t>
  </si>
  <si>
    <t>GB42328</t>
  </si>
  <si>
    <t xml:space="preserve"> PREDICTED: Apis mellifera protein DPCD-like (LOC725045), mRNA</t>
  </si>
  <si>
    <t xml:space="preserve"> PREDICTED: Apis mellifera uncharacterized LOC724994 (LOC724994), mRNA</t>
  </si>
  <si>
    <t>GB42331</t>
  </si>
  <si>
    <t>GB42333</t>
  </si>
  <si>
    <t xml:space="preserve"> PREDICTED: Apis mellifera fibroblast growth factor 18-like (LOC100577390), transcript variant X3, mRNA</t>
  </si>
  <si>
    <t xml:space="preserve"> PREDICTED: Apis mellifera ES1 protein homolog, mitochondrial-like (LOC102655882), mRNA</t>
  </si>
  <si>
    <t>GB42335</t>
  </si>
  <si>
    <t xml:space="preserve"> PREDICTED: Apis mellifera uncharacterized LOC102655063 (LOC102655063), transcript variant X3, ncRNA</t>
  </si>
  <si>
    <t>GB42336</t>
  </si>
  <si>
    <t>GB42337</t>
  </si>
  <si>
    <t xml:space="preserve"> PREDICTED: Apis mellifera uncharacterized LOC102655063 (LOC102655063), transcript variant X2, ncRNA</t>
  </si>
  <si>
    <t>GB42338</t>
  </si>
  <si>
    <t xml:space="preserve"> PREDICTED: Apis mellifera uncharacterized LOC100577959 (LOC100577959), mRNA</t>
  </si>
  <si>
    <t>GB42340</t>
  </si>
  <si>
    <t xml:space="preserve"> PREDICTED: Apis mellifera leucine-rich repeat and death domain-containing protein 1-like (LOC102654766), mRNA</t>
  </si>
  <si>
    <t>GB42341</t>
  </si>
  <si>
    <t>GB42342</t>
  </si>
  <si>
    <t xml:space="preserve"> PREDICTED: Apis mellifera alanine--glyoxylate aminotransferase 2-like (LOC551937), mRNA</t>
  </si>
  <si>
    <t>GB42344</t>
  </si>
  <si>
    <t xml:space="preserve"> PREDICTED: Apis mellifera 1-deoxy-D-xylulose-5-phosphate synthase, chloroplastic-like (LOC102655851), mRNA</t>
  </si>
  <si>
    <t>GB42345</t>
  </si>
  <si>
    <t xml:space="preserve"> PREDICTED: Apis mellifera uncharacterized LOC100578206 (LOC100578206), transcript variant X1, mRNA</t>
  </si>
  <si>
    <t xml:space="preserve"> PREDICTED: Apis mellifera choline/ethanolaminephosphotransferase 1-like (LOC727465), partial mRNA</t>
  </si>
  <si>
    <t>GB42347</t>
  </si>
  <si>
    <t xml:space="preserve"> PREDICTED: Apis mellifera esterase FE4-like (LOC727220), partial mRNA</t>
  </si>
  <si>
    <t>GB42348</t>
  </si>
  <si>
    <t>GB42349</t>
  </si>
  <si>
    <t xml:space="preserve"> PREDICTED: Apis mellifera uncharacterized LOC100577919 (LOC100577919), mRNA</t>
  </si>
  <si>
    <t xml:space="preserve"> PREDICTED: Apis mellifera estradiol 17-beta-dehydrogenase 12-like (LOC725258), mRNA</t>
  </si>
  <si>
    <t xml:space="preserve"> PREDICTED: Apis mellifera elongation factor Tu GTP-binding domain-containing protein 1-like (LOC409305), transcript variant X4, misc_RNA</t>
  </si>
  <si>
    <t xml:space="preserve"> PREDICTED: Apis mellifera elongation factor Tu GTP-binding domain-containing protein 1-like (LOC409305), transcript variant X2, mRNA</t>
  </si>
  <si>
    <t>GB42353</t>
  </si>
  <si>
    <t xml:space="preserve"> PREDICTED: Apis mellifera ATP-dependent Clp protease ATP-binding subunit clpX-like, mitochondrial-like (LOC411141), transcript variant X2, mRNA</t>
  </si>
  <si>
    <t xml:space="preserve"> PREDICTED: Apis mellifera asparaginyl-tRNA synthetase, cytoplasmic-like (LOC551088), mRNA</t>
  </si>
  <si>
    <t xml:space="preserve"> PREDICTED: Apis mellifera uncharacterized LOC409536 (LOC409536), mRNA</t>
  </si>
  <si>
    <t xml:space="preserve"> PREDICTED: Apis mellifera angiopoietin (LOC412279), transcript variant X2, mRNA</t>
  </si>
  <si>
    <t>GB42357</t>
  </si>
  <si>
    <t xml:space="preserve"> PREDICTED: Apis mellifera angiopoietin (LOC412279), transcript variant X5, mRNA</t>
  </si>
  <si>
    <t xml:space="preserve"> PREDICTED: Apis mellifera dynein, axonemal, heavy chain 1 (DNAH1), mRNA</t>
  </si>
  <si>
    <t xml:space="preserve"> PREDICTED: Apis mellifera uncharacterized LOC724311 (LOC724311), transcript variant X1, mRNA</t>
  </si>
  <si>
    <t xml:space="preserve"> PREDICTED: Apis mellifera uncharacterized LOC100576696 (LOC100576696), transcript variant X2, ncRNA</t>
  </si>
  <si>
    <t>GB42362</t>
  </si>
  <si>
    <t xml:space="preserve"> PREDICTED: Apis mellifera uncharacterized LOC552058 (LOC552058), transcript variant X2, mRNA</t>
  </si>
  <si>
    <t xml:space="preserve"> PREDICTED: Apis mellifera centrosomal protein of 135 kDa-like (LOC100576719), transcript variant X2, mRNA</t>
  </si>
  <si>
    <t xml:space="preserve"> PREDICTED: Apis mellifera centrosomal protein of 135 kDa-like (LOC100576719), transcript variant X1, mRNA</t>
  </si>
  <si>
    <t>GB42365</t>
  </si>
  <si>
    <t xml:space="preserve"> PREDICTED: Apis mellifera zinc finger protein 593 homolog (LOC724352), mRNA</t>
  </si>
  <si>
    <t xml:space="preserve"> PREDICTED: Apis mellifera serine--tRNA ligase, mitochondrial-like (LOC102655284), mRNA</t>
  </si>
  <si>
    <t>GB42367</t>
  </si>
  <si>
    <t>GB42368</t>
  </si>
  <si>
    <t xml:space="preserve"> PREDICTED: Apis mellifera thyrotropin-releasing hormone receptor-like (LOC102655356), mRNA</t>
  </si>
  <si>
    <t>GB42369</t>
  </si>
  <si>
    <t xml:space="preserve"> PREDICTED: Apis mellifera uncharacterized LOC100577805 (LOC100577805), mRNA</t>
  </si>
  <si>
    <t xml:space="preserve"> PREDICTED: Apis mellifera uncharacterized LOC409972 (LOC409972), transcript variant X2, mRNA</t>
  </si>
  <si>
    <t xml:space="preserve"> PREDICTED: Apis mellifera dynein heavy chain 7, axonemal-like (LOC725593), partial mRNA</t>
  </si>
  <si>
    <t xml:space="preserve"> PREDICTED: Apis mellifera rabconnectin-3A (Rbcn-3A), mRNA</t>
  </si>
  <si>
    <t xml:space="preserve"> PREDICTED: Apis mellifera solute carrier family 25 member 46-like (LOC411142), transcript variant 1, mRNA</t>
  </si>
  <si>
    <t xml:space="preserve"> PREDICTED: Apis mellifera uncharacterized LOC725328 (LOC725328), mRNA</t>
  </si>
  <si>
    <t xml:space="preserve"> PREDICTED: Apis mellifera protein giant-lens-like (LOC100577214), mRNA</t>
  </si>
  <si>
    <t xml:space="preserve"> PREDICTED: Apis mellifera uncharacterized LOC100577168 (LOC100577168), transcript variant X1, mRNA</t>
  </si>
  <si>
    <t xml:space="preserve"> PREDICTED: Apis mellifera uncharacterized LOC725130 (LOC725130), transcript variant X1, mRNA</t>
  </si>
  <si>
    <t xml:space="preserve"> PREDICTED: Apis mellifera RING finger protein 126-like (LOC550689), transcript variant X1, mRNA</t>
  </si>
  <si>
    <t>GB42380</t>
  </si>
  <si>
    <t xml:space="preserve"> PREDICTED: Apis mellifera RING finger protein 126-like (LOC550689), transcript variant X2, mRNA</t>
  </si>
  <si>
    <t xml:space="preserve"> PREDICTED: Apis mellifera abnormal oocyte (abo), mRNA</t>
  </si>
  <si>
    <t xml:space="preserve"> PREDICTED: Apis mellifera uncharacterized LOC100577958 (LOC100577958), mRNA</t>
  </si>
  <si>
    <t xml:space="preserve"> PREDICTED: Apis mellifera serine/threonine-protein kinase RIO2-like (LOC550969), mRNA</t>
  </si>
  <si>
    <t xml:space="preserve"> PREDICTED: Apis mellifera sorbitol dehydrogenase (LOC408871), transcript variant 2, mRNA</t>
  </si>
  <si>
    <t xml:space="preserve"> PREDICTED: Apis mellifera uncharacterized LOC100577555 (LOC100577555), mRNA</t>
  </si>
  <si>
    <t>GB42386</t>
  </si>
  <si>
    <t>GB42387</t>
  </si>
  <si>
    <t>GB42388</t>
  </si>
  <si>
    <t xml:space="preserve"> PREDICTED: Apis mellifera ATP-dependent Clp protease proteolytic subunit 1-like (LOC727394), partial mRNA</t>
  </si>
  <si>
    <t>GB42389</t>
  </si>
  <si>
    <t xml:space="preserve"> PREDICTED: Apis mellifera uncharacterized LOC100578979 (LOC100578979), ncRNA</t>
  </si>
  <si>
    <t xml:space="preserve"> PREDICTED: Apis mellifera toll like receptor 8 (Toll-8), mRNA</t>
  </si>
  <si>
    <t>GB42391</t>
  </si>
  <si>
    <t>GB42392</t>
  </si>
  <si>
    <t>GB42393</t>
  </si>
  <si>
    <t xml:space="preserve"> PREDICTED: Apis mellifera tyrosine-protein phosphatase 69D-like (LOC100577023), mRNA</t>
  </si>
  <si>
    <t>GB42395</t>
  </si>
  <si>
    <t xml:space="preserve"> PREDICTED: Apis mellifera vacuolar protein sorting-associated protein 13B-like (LOC413036), transcript variant X1, mRNA</t>
  </si>
  <si>
    <t>GB42396</t>
  </si>
  <si>
    <t>GB42397</t>
  </si>
  <si>
    <t xml:space="preserve"> PREDICTED: Apis mellifera NADH dehydrogenase (ubiquinone) flavoprotein 2, 24kDa (Ndufv2), mRNA</t>
  </si>
  <si>
    <t xml:space="preserve"> PREDICTED: Apis mellifera elongation factor Ts 1, mitochondrial-like (LOC102656736), mRNA</t>
  </si>
  <si>
    <t>GB42399</t>
  </si>
  <si>
    <t xml:space="preserve"> PREDICTED: Apis mellifera mitochondrial glutamate carrier 1-like (LOC414011), partial mRNA</t>
  </si>
  <si>
    <t xml:space="preserve"> PREDICTED: Apis mellifera polychaetoid (pyd), transcript variant X1, mRNA</t>
  </si>
  <si>
    <t>GB42402</t>
  </si>
  <si>
    <t xml:space="preserve"> PREDICTED: Apis mellifera uncharacterized LOC102654145 (LOC102654145), partial mRNA</t>
  </si>
  <si>
    <t>GB42403</t>
  </si>
  <si>
    <t xml:space="preserve"> PREDICTED: Apis mellifera uncharacterized LOC100578304 (LOC100578304), mRNA</t>
  </si>
  <si>
    <t>GB42405</t>
  </si>
  <si>
    <t>GB42406</t>
  </si>
  <si>
    <t>GB42407</t>
  </si>
  <si>
    <t xml:space="preserve"> PREDICTED: Apis mellifera discoidin domain-containing receptor 2-like (LOC411213), transcript variant X2, mRNA</t>
  </si>
  <si>
    <t xml:space="preserve"> PREDICTED: Apis mellifera discoidin domain-containing receptor 2-like (LOC408922), mRNA</t>
  </si>
  <si>
    <t xml:space="preserve"> PREDICTED: Apis mellifera uncharacterized LOC100578816 (LOC100578816), mRNA</t>
  </si>
  <si>
    <t xml:space="preserve"> PREDICTED: Apis mellifera BTB/POZ domain-containing protein KCTD15-like (LOC411214), transcript variant X2, mRNA</t>
  </si>
  <si>
    <t xml:space="preserve"> PREDICTED: Apis mellifera tubulin delta chain-like (LOC100578704), mRNA</t>
  </si>
  <si>
    <t>GB42413</t>
  </si>
  <si>
    <t xml:space="preserve"> PREDICTED: Apis mellifera solute carrier family 35 member C2-like (LOC727001), transcript variant X1, mRNA</t>
  </si>
  <si>
    <t>GB42415</t>
  </si>
  <si>
    <t xml:space="preserve"> PREDICTED: Apis mellifera solute carrier family 35 member C2-like (LOC727001), transcript variant X2, mRNA</t>
  </si>
  <si>
    <t xml:space="preserve"> PREDICTED: Apis mellifera LITAF-like protein-like (LOC551998), mRNA</t>
  </si>
  <si>
    <t xml:space="preserve"> PREDICTED: Apis mellifera pyruvate dehydrogenase phosphatase regulatory subunit, mitochondrial-like (LOC412372), mRNA</t>
  </si>
  <si>
    <t xml:space="preserve"> PREDICTED: Apis mellifera uncharacterized LOC724863 (LOC724863), mRNA</t>
  </si>
  <si>
    <t xml:space="preserve"> PREDICTED: Apis mellifera coiled-coil domain-containing protein 102A-like (LOC412804), mRNA</t>
  </si>
  <si>
    <t xml:space="preserve"> PREDICTED: Apis mellifera uncharacterized LOC102655337 (LOC102655337), transcript variant X8, misc_RNA</t>
  </si>
  <si>
    <t>GB42421</t>
  </si>
  <si>
    <t xml:space="preserve"> Apis mellifera ADP/ATP translocase (Ant), mRNA</t>
  </si>
  <si>
    <t xml:space="preserve"> PREDICTED: Apis mellifera uncharacterized LOC724518 (LOC724518), mRNA</t>
  </si>
  <si>
    <t xml:space="preserve"> PREDICTED: Apis mellifera putative uncharacterized protein DDB_G0277255-like (LOC102655002), mRNA</t>
  </si>
  <si>
    <t>GB42424</t>
  </si>
  <si>
    <t xml:space="preserve"> PREDICTED: Apis mellifera aminopeptidase N-like (LOC551224), transcript variant X1, mRNA</t>
  </si>
  <si>
    <t xml:space="preserve"> PREDICTED: Apis mellifera aminopeptidase N-like (LOC551180), transcript variant X1, mRNA</t>
  </si>
  <si>
    <t xml:space="preserve"> PREDICTED: Apis mellifera uncharacterized LOC409619 (LOC409619), mRNA</t>
  </si>
  <si>
    <t xml:space="preserve"> PREDICTED: Apis mellifera organic cation transporter protein-like (LOC412809), transcript variant X4, mRNA</t>
  </si>
  <si>
    <t>GB42428</t>
  </si>
  <si>
    <t xml:space="preserve"> PREDICTED: Apis mellifera UPF0565 protein C2orf69 homolog (LOC551702), mRNA</t>
  </si>
  <si>
    <t xml:space="preserve"> PREDICTED: Apis mellifera adenylate kinase 1 (Adk1), transcript variant X2, mRNA</t>
  </si>
  <si>
    <t>GB42430</t>
  </si>
  <si>
    <t xml:space="preserve"> Apis mellifera adenylate kinase 1 (Adk1), mRNA</t>
  </si>
  <si>
    <t xml:space="preserve"> PREDICTED: Apis mellifera uncharacterized LOC727418 (LOC727418), transcript variant X1, mRNA</t>
  </si>
  <si>
    <t xml:space="preserve"> PREDICTED: Apis mellifera uncharacterized LOC100577307 (LOC100577307), transcript variant X3, ncRNA</t>
  </si>
  <si>
    <t>GB42433</t>
  </si>
  <si>
    <t xml:space="preserve"> PREDICTED: Apis mellifera chitotriosidase-1-like (LOC100577156), transcript variant X1, mRNA</t>
  </si>
  <si>
    <t xml:space="preserve"> PREDICTED: Apis mellifera SET and MYND domain-containing protein 4-like (LOC100577235), transcript variant X1, mRNA</t>
  </si>
  <si>
    <t>GB42435</t>
  </si>
  <si>
    <t xml:space="preserve"> PREDICTED: Apis mellifera protein arginine N-methyltransferase 7-like (LOC408925), transcript variant X2, mRNA</t>
  </si>
  <si>
    <t>GB42437</t>
  </si>
  <si>
    <t>GB42438</t>
  </si>
  <si>
    <t xml:space="preserve"> PREDICTED: Apis mellifera uncharacterized LOC725233 (LOC725233), ncRNA</t>
  </si>
  <si>
    <t>GB42439</t>
  </si>
  <si>
    <t>GB42440</t>
  </si>
  <si>
    <t>GB42441</t>
  </si>
  <si>
    <t>GB42442</t>
  </si>
  <si>
    <t>GB42443</t>
  </si>
  <si>
    <t>GB42444</t>
  </si>
  <si>
    <t>GB42445</t>
  </si>
  <si>
    <t>GB42446</t>
  </si>
  <si>
    <t xml:space="preserve"> PREDICTED: Apis mellifera uncharacterized LOC411218 (LOC411218), mRNA</t>
  </si>
  <si>
    <t xml:space="preserve"> PREDICTED: Apis mellifera uncharacterized LOC412491 (LOC412491), transcript variant X2, mRNA</t>
  </si>
  <si>
    <t xml:space="preserve"> PREDICTED: Apis mellifera uncharacterized LOC412491 (LOC412491), transcript variant X1, mRNA</t>
  </si>
  <si>
    <t>GB42449</t>
  </si>
  <si>
    <t xml:space="preserve"> PREDICTED: Apis mellifera uncharacterized LOC411219 (LOC411219), transcript variant X1, mRNA</t>
  </si>
  <si>
    <t xml:space="preserve"> PREDICTED: Apis mellifera IkappaB kinase-like 2 (ik2), mRNA</t>
  </si>
  <si>
    <t xml:space="preserve"> PREDICTED: Apis mellifera mediator of RNA polymerase II transcription subunit 27 (MED27), mRNA</t>
  </si>
  <si>
    <t>GB42453</t>
  </si>
  <si>
    <t xml:space="preserve"> PREDICTED: Apis mellifera protein VAC14 homolog (LOC413494), mRNA</t>
  </si>
  <si>
    <t xml:space="preserve"> PREDICTED: Apis mellifera thiolester-containing protein 7 (TEP7), transcript variant X1, mRNA</t>
  </si>
  <si>
    <t xml:space="preserve"> PREDICTED: Apis mellifera uncharacterized LOC100576741 (LOC100576741), mRNA</t>
  </si>
  <si>
    <t xml:space="preserve"> PREDICTED: Apis mellifera bifunctional coenzyme A synthase-like (LOC552104), mRNA</t>
  </si>
  <si>
    <t xml:space="preserve"> PREDICTED: Apis mellifera gemin3 (Gem3), transcript variant X2, mRNA</t>
  </si>
  <si>
    <t xml:space="preserve"> PREDICTED: Apis mellifera UPF0489 protein C5orf22 homolog (LOC725329), transcript variant X1, mRNA</t>
  </si>
  <si>
    <t>GB42459</t>
  </si>
  <si>
    <t xml:space="preserve"> PREDICTED: Apis mellifera glucose dehydrogenase [FAD, quinone]-like (LOC102656570), mRNA</t>
  </si>
  <si>
    <t>GB42460</t>
  </si>
  <si>
    <t>GB42461</t>
  </si>
  <si>
    <t>GB42462</t>
  </si>
  <si>
    <t>GB42463</t>
  </si>
  <si>
    <t xml:space="preserve"> PREDICTED: Apis mellifera uncharacterized LOC102656777 (LOC102656777), ncRNA</t>
  </si>
  <si>
    <t>GB42464</t>
  </si>
  <si>
    <t xml:space="preserve"> PREDICTED: Apis mellifera DTW domain-containing protein 2-like (LOC411215), transcript variant 1, mRNA</t>
  </si>
  <si>
    <t xml:space="preserve"> PREDICTED: Apis mellifera tetraspanin 14 (Tspan14), transcript variant X3, mRNA</t>
  </si>
  <si>
    <t xml:space="preserve"> PREDICTED: Apis mellifera phospholipase B1, membrane-associated-like (LOC551879), transcript variant X1, mRNA</t>
  </si>
  <si>
    <t xml:space="preserve"> PREDICTED: Apis mellifera phospholipase B1, membrane-associated-like (LOC411706), transcript variant X2, mRNA</t>
  </si>
  <si>
    <t xml:space="preserve"> PREDICTED: Apis mellifera phospholipase B1, membrane-associated-like (LOC725668), mRNA</t>
  </si>
  <si>
    <t xml:space="preserve"> PREDICTED: Apis mellifera dorsal-2 (Dl-2), transcript variant X2, mRNA</t>
  </si>
  <si>
    <t xml:space="preserve"> PREDICTED: Apis mellifera dorsal-2 (Dl-2), transcript variant X1, mRNA</t>
  </si>
  <si>
    <t>GB42473</t>
  </si>
  <si>
    <t xml:space="preserve"> PREDICTED: Apis mellifera phospholipase B1, membrane-associated-like (LOC551805), mRNA</t>
  </si>
  <si>
    <t xml:space="preserve"> PREDICTED: Apis mellifera uncharacterized LOC551778 (LOC551778), mRNA</t>
  </si>
  <si>
    <t xml:space="preserve"> PREDICTED: Apis mellifera RabX4 protein (RabX4), mRNA</t>
  </si>
  <si>
    <t>GB42477</t>
  </si>
  <si>
    <t xml:space="preserve"> PREDICTED: Apis mellifera T-complex protein 1 subunit eta (Tcp-1eta), mRNA</t>
  </si>
  <si>
    <t xml:space="preserve"> PREDICTED: Apis mellifera uncharacterized LOC726366 (LOC726366), mRNA</t>
  </si>
  <si>
    <t xml:space="preserve"> PREDICTED: Apis mellifera thiamin pyrophosphokinase 1-like (LOC727520), mRNA</t>
  </si>
  <si>
    <t xml:space="preserve"> PREDICTED: Apis mellifera v-type proton ATPase 116 kDa subunit a isoform 1-like (LOC412810), transcript variant X4, mRNA</t>
  </si>
  <si>
    <t xml:space="preserve"> PREDICTED: Apis mellifera aminopeptidase N-like (LOC412808), transcript variant X1, mRNA</t>
  </si>
  <si>
    <t xml:space="preserve"> PREDICTED: Apis mellifera calpain C (CalpC), transcript variant X2, mRNA</t>
  </si>
  <si>
    <t>GB42485</t>
  </si>
  <si>
    <t>GB42486</t>
  </si>
  <si>
    <t xml:space="preserve"> PREDICTED: Apis mellifera vesicle transport protein GOT1B-like (LOC412806), transcript variant 2, mRNA</t>
  </si>
  <si>
    <t xml:space="preserve"> PREDICTED: Apis mellifera protein furry-like (LOC724660), mRNA</t>
  </si>
  <si>
    <t xml:space="preserve"> PREDICTED: Apis mellifera uncharacterized LOC724705 (LOC724705), mRNA</t>
  </si>
  <si>
    <t xml:space="preserve"> PREDICTED: Apis mellifera uncharacterized LOC102655337 (LOC102655337), transcript variant X1, mRNA</t>
  </si>
  <si>
    <t>GB42491</t>
  </si>
  <si>
    <t xml:space="preserve"> PREDICTED: Apis mellifera zinc finger protein 615-like (LOC100576293), mRNA</t>
  </si>
  <si>
    <t xml:space="preserve"> PREDICTED: Apis mellifera uncharacterized LOC724749 (LOC724749), transcript variant X1, mRNA</t>
  </si>
  <si>
    <t xml:space="preserve"> PREDICTED: Apis mellifera negative elongation factor B-like (LOC100578503), mRNA</t>
  </si>
  <si>
    <t xml:space="preserve"> PREDICTED: Apis mellifera CCR4-NOT transcription complex, subunit 1 (CNOT1), transcript variant X1, mRNA</t>
  </si>
  <si>
    <t xml:space="preserve"> PREDICTED: Apis mellifera jumonji, AT rich interactive domain 2 (Jarid2), mRNA</t>
  </si>
  <si>
    <t>GB42497</t>
  </si>
  <si>
    <t xml:space="preserve"> PREDICTED: Apis mellifera armadillo repeat-containing protein 1-like (LOC100578629), mRNA</t>
  </si>
  <si>
    <t>GB42498</t>
  </si>
  <si>
    <t>GB42499</t>
  </si>
  <si>
    <t xml:space="preserve"> PREDICTED: Apis mellifera peptidoglycan recognition protein LC (PGRP-LC), transcript variant X2, mRNA</t>
  </si>
  <si>
    <t xml:space="preserve"> PREDICTED: Apis mellifera transcription initiation factor TFIID subunit 4-like (LOC408923), mRNA</t>
  </si>
  <si>
    <t xml:space="preserve"> PREDICTED: Apis mellifera uncharacterized LOC102655303 (LOC102655303), transcript variant X1, mRNA</t>
  </si>
  <si>
    <t>GB42503</t>
  </si>
  <si>
    <t xml:space="preserve"> PREDICTED: Apis mellifera uncharacterized LOC102656555 (LOC102656555), transcript variant X1, ncRNA</t>
  </si>
  <si>
    <t>GB42504</t>
  </si>
  <si>
    <t xml:space="preserve"> PREDICTED: Apis mellifera uncharacterized LOC100577778 (LOC100577778), transcript variant X7, mRNA</t>
  </si>
  <si>
    <t>GB42506</t>
  </si>
  <si>
    <t xml:space="preserve"> PREDICTED: Apis mellifera myosin 9 (Myo9), transcript variant X3, mRNA</t>
  </si>
  <si>
    <t>GB42507</t>
  </si>
  <si>
    <t xml:space="preserve"> PREDICTED: Apis mellifera myosin 9 (Myo9), transcript variant X4, mRNA</t>
  </si>
  <si>
    <t xml:space="preserve"> PREDICTED: Apis mellifera uncharacterized LOC102656608 (LOC102656608), ncRNA</t>
  </si>
  <si>
    <t>GB42509</t>
  </si>
  <si>
    <t>GB42510</t>
  </si>
  <si>
    <t xml:space="preserve"> PREDICTED: Apis mellifera protein rhomboid-like (LOC726936), partial mRNA</t>
  </si>
  <si>
    <t xml:space="preserve"> PREDICTED: Apis mellifera seryl-tRNA synthetase-like (LOC727461), partial mRNA</t>
  </si>
  <si>
    <t>GB42512</t>
  </si>
  <si>
    <t>GB42513</t>
  </si>
  <si>
    <t>GB42514</t>
  </si>
  <si>
    <t xml:space="preserve"> PREDICTED: Apis mellifera FAD-dependent oxidoreductase domain-containing protein 1-like (LOC552066), mRNA</t>
  </si>
  <si>
    <t xml:space="preserve"> Apis mellifera Rab escort protein (Rep), mRNA</t>
  </si>
  <si>
    <t>GB42517</t>
  </si>
  <si>
    <t>GB42518</t>
  </si>
  <si>
    <t xml:space="preserve"> PREDICTED: Apis mellifera transmembrane protein 164-like (LOC413065), transcript variant X2, mRNA</t>
  </si>
  <si>
    <t xml:space="preserve"> PREDICTED: Apis mellifera DNA-directed RNA polymerase I subunit RPA12-like (LOC100578235), partial mRNA</t>
  </si>
  <si>
    <t>GB42521</t>
  </si>
  <si>
    <t xml:space="preserve"> PREDICTED: Apis mellifera uncharacterized LOC100577744 (LOC100577744), ncRNA</t>
  </si>
  <si>
    <t>GB42522</t>
  </si>
  <si>
    <t xml:space="preserve"> PREDICTED: Apis mellifera uncharacterized LOC100577781 (LOC100577781), transcript variant X2, ncRNA</t>
  </si>
  <si>
    <t>GB42524</t>
  </si>
  <si>
    <t xml:space="preserve"> PREDICTED: Apis mellifera zinc finger protein ZPR1 (Zpr1), mRNA</t>
  </si>
  <si>
    <t xml:space="preserve"> PREDICTED: Apis mellifera malate dehydrogenase, mitochondrial-like (LOC408950), transcript variant 1, mRNA</t>
  </si>
  <si>
    <t xml:space="preserve"> PREDICTED: Apis mellifera uncharacterized LOC725708 (LOC725708), mRNA</t>
  </si>
  <si>
    <t xml:space="preserve"> PREDICTED: Apis mellifera signal peptide peptidase-like 3-like (LOC409691), transcript variant X2, mRNA</t>
  </si>
  <si>
    <t>GB42530</t>
  </si>
  <si>
    <t xml:space="preserve"> PREDICTED: Apis mellifera zinc finger protein 649-like (LOC725174), mRNA</t>
  </si>
  <si>
    <t xml:space="preserve"> PREDICTED: Apis mellifera uncharacterized LOC100578137 (LOC100578137), mRNA</t>
  </si>
  <si>
    <t xml:space="preserve"> PREDICTED: Apis mellifera uncharacterized LOC413153 (LOC413153), transcript variant X2, misc_RNA</t>
  </si>
  <si>
    <t>GB42535</t>
  </si>
  <si>
    <t xml:space="preserve"> PREDICTED: Apis mellifera uncharacterized LOC102654639 (LOC102654639), ncRNA</t>
  </si>
  <si>
    <t>GB42536</t>
  </si>
  <si>
    <t xml:space="preserve"> PREDICTED: Apis mellifera ribosomal protein S15 (RpS15), mRNA</t>
  </si>
  <si>
    <t xml:space="preserve"> PREDICTED: Apis mellifera WD repeat-containing protein 18-like (LOC102654594), mRNA</t>
  </si>
  <si>
    <t>GB42538</t>
  </si>
  <si>
    <t xml:space="preserve"> PREDICTED: Apis mellifera uncharacterized LOC100577997 (LOC100577997), transcript variant X2, mRNA</t>
  </si>
  <si>
    <t>GB42540</t>
  </si>
  <si>
    <t xml:space="preserve"> PREDICTED: Apis mellifera carbonic anhydrase-related protein 10-like (LOC413383), transcript variant X3, mRNA</t>
  </si>
  <si>
    <t xml:space="preserve"> PREDICTED: Apis mellifera kekkon 6 (kek6), transcript variant X3, mRNA</t>
  </si>
  <si>
    <t>GB42542</t>
  </si>
  <si>
    <t xml:space="preserve"> PREDICTED: Apis mellifera uncharacterized LOC725481 (LOC725481), transcript variant X1, mRNA</t>
  </si>
  <si>
    <t>GB42545</t>
  </si>
  <si>
    <t>GB42547</t>
  </si>
  <si>
    <t xml:space="preserve"> PREDICTED: Apis mellifera protein kinase C-binding protein NELL1-like (LOC411748), transcript variant X1, mRNA</t>
  </si>
  <si>
    <t xml:space="preserve"> PREDICTED: Apis mellifera 4-nitrophenylphosphatase-like (LOC551405), mRNA</t>
  </si>
  <si>
    <t xml:space="preserve"> PREDICTED: Apis mellifera MOSC domain-containing protein 1, mitochondrial-like (LOC100577026), transcript variant X1, mRNA</t>
  </si>
  <si>
    <t xml:space="preserve"> PREDICTED: Apis mellifera a-N-acetylglucosaminidase (LOC551437), mRNA</t>
  </si>
  <si>
    <t xml:space="preserve"> PREDICTED: Apis mellifera uncharacterized LOC100577098 (LOC100577098), mRNA</t>
  </si>
  <si>
    <t>GB42553</t>
  </si>
  <si>
    <t xml:space="preserve"> PREDICTED: Apis mellifera uncharacterized LOC100577132 (LOC100577132), mRNA</t>
  </si>
  <si>
    <t xml:space="preserve"> PREDICTED: Apis mellifera uncharacterized LOC100577221 (LOC100577221), mRNA</t>
  </si>
  <si>
    <t xml:space="preserve"> Apis mellifera take-out-like carrier protein (JHBP-1), mRNA</t>
  </si>
  <si>
    <t>GB42556</t>
  </si>
  <si>
    <t>GB42557</t>
  </si>
  <si>
    <t xml:space="preserve"> PREDICTED: Apis mellifera calcium release-activated calcium channel protein 1-like (LOC102655332), mRNA</t>
  </si>
  <si>
    <t>GB42558</t>
  </si>
  <si>
    <t xml:space="preserve"> PREDICTED: Apis mellifera oxysterol binding protein (Osbp), transcript variant X5, mRNA</t>
  </si>
  <si>
    <t xml:space="preserve"> PREDICTED: Apis mellifera 14-3-3 protein epsilon (14-3-3epsilon), transcript variant X1, mRNA</t>
  </si>
  <si>
    <t>GB42560</t>
  </si>
  <si>
    <t xml:space="preserve"> PREDICTED: Apis mellifera general transcription factor IIH, polypeptide 3 (Tfb4), mRNA</t>
  </si>
  <si>
    <t xml:space="preserve"> PREDICTED: Apis mellifera dynein light chain 1, axonemal-like (LOC725762), mRNA</t>
  </si>
  <si>
    <t xml:space="preserve"> PREDICTED: Apis mellifera serine/threonine-protein phosphatase 2A 56 kDa regulatory subunit delta isoform-like (LOC408949), transcript variant X5, mRNA</t>
  </si>
  <si>
    <t>GB42563</t>
  </si>
  <si>
    <t xml:space="preserve"> PREDICTED: Apis mellifera serine/threonine-protein phosphatase 2A 56 kDa regulatory subunit delta isoform-like (LOC408949), transcript variant X2, mRNA</t>
  </si>
  <si>
    <t xml:space="preserve"> PREDICTED: Apis mellifera venom dipeptidyl peptidase 4-like (LOC411229), transcript variant X7, mRNA</t>
  </si>
  <si>
    <t>GB42565</t>
  </si>
  <si>
    <t>GB42566</t>
  </si>
  <si>
    <t xml:space="preserve"> PREDICTED: Apis mellifera venom dipeptidyl peptidase 4-like (LOC411229), transcript variant X2, mRNA</t>
  </si>
  <si>
    <t xml:space="preserve"> PREDICTED: Apis mellifera F-box/SPRY domain-containing protein 1 (Fsn), transcript variant X3, mRNA</t>
  </si>
  <si>
    <t>GB42569</t>
  </si>
  <si>
    <t xml:space="preserve"> PREDICTED: Apis mellifera uncharacterized LOC725226 (LOC725226), transcript variant X1, mRNA</t>
  </si>
  <si>
    <t>GB42570</t>
  </si>
  <si>
    <t xml:space="preserve"> PREDICTED: Apis mellifera myosin regulatory light chain sqh-like (LOC552638), mRNA</t>
  </si>
  <si>
    <t xml:space="preserve"> PREDICTED: Apis mellifera uncharacterized LOC102654894 (LOC102654894), mRNA</t>
  </si>
  <si>
    <t>GB42572</t>
  </si>
  <si>
    <t>GB42573</t>
  </si>
  <si>
    <t xml:space="preserve"> Apis mellifera aubergine (aub), mRNA</t>
  </si>
  <si>
    <t>GB42574</t>
  </si>
  <si>
    <t xml:space="preserve"> PREDICTED: Apis mellifera radial spoke head 1 homolog (LOC100578291), partial mRNA</t>
  </si>
  <si>
    <t>GB42575</t>
  </si>
  <si>
    <t xml:space="preserve"> PREDICTED: Apis mellifera basement membrane-specific heparan sulfate proteoglycan core protein-like (LOC726106), mRNA</t>
  </si>
  <si>
    <t xml:space="preserve"> PREDICTED: Apis mellifera D2-like dopamine receptor (Dop3), transcript variant X2, mRNA</t>
  </si>
  <si>
    <t xml:space="preserve"> PREDICTED: Apis mellifera no receptor potential A2 (norpA2), mRNA</t>
  </si>
  <si>
    <t>GB42578</t>
  </si>
  <si>
    <t xml:space="preserve"> PREDICTED: Apis mellifera uncharacterized LOC725710 (LOC725710), mRNA</t>
  </si>
  <si>
    <t xml:space="preserve"> Apis mellifera cuticular protein 11 (CPR11), mRNA</t>
  </si>
  <si>
    <t xml:space="preserve"> PREDICTED: Apis mellifera cuticular protein 10 (CPR10), mRNA</t>
  </si>
  <si>
    <t>GB42582</t>
  </si>
  <si>
    <t xml:space="preserve"> PREDICTED: Apis mellifera peroxidasin-like (LOC409000), transcript variant X2, mRNA</t>
  </si>
  <si>
    <t>GB42583</t>
  </si>
  <si>
    <t xml:space="preserve"> PREDICTED: Apis mellifera peroxidasin-like (LOC409000), transcript variant X1, mRNA</t>
  </si>
  <si>
    <t xml:space="preserve"> PREDICTED: Apis mellifera cuticular protein 9 (CPR9), transcript variant X1, mRNA</t>
  </si>
  <si>
    <t xml:space="preserve"> PREDICTED: Apis mellifera peroxidasin-like (LOC409000), transcript variant X7, misc_RNA</t>
  </si>
  <si>
    <t>GB42586</t>
  </si>
  <si>
    <t xml:space="preserve"> PREDICTED: Apis mellifera uncharacterized LOC100578842 (LOC100578842), mRNA</t>
  </si>
  <si>
    <t>GB42588</t>
  </si>
  <si>
    <t xml:space="preserve"> PREDICTED: Apis mellifera odorant receptor 49b-like (LOC100576149), mRNA</t>
  </si>
  <si>
    <t xml:space="preserve"> PREDICTED: Apis mellifera uncharacterized LOC102656567 (LOC102656567), mRNA</t>
  </si>
  <si>
    <t>GB42590</t>
  </si>
  <si>
    <t>GB42591</t>
  </si>
  <si>
    <t xml:space="preserve"> PREDICTED: Apis mellifera visual system homeobox 1-like (LOC411315), transcript variant X2, mRNA</t>
  </si>
  <si>
    <t xml:space="preserve"> PREDICTED: Apis mellifera kinesin 9 (kinesin-9), transcript variant X1, mRNA</t>
  </si>
  <si>
    <t xml:space="preserve"> PREDICTED: Apis mellifera organic solute transporter alpha-like protein-like (LOC100578664), mRNA</t>
  </si>
  <si>
    <t xml:space="preserve"> Apis mellifera uncharacterized LOC100642173 (LOC100642173), mRNA</t>
  </si>
  <si>
    <t>GB42595</t>
  </si>
  <si>
    <t xml:space="preserve"> Apis mellifera CG1567-like (LOC411317), mRNA</t>
  </si>
  <si>
    <t xml:space="preserve"> Apis mellifera cuticular protein (LOC409002), mRNA</t>
  </si>
  <si>
    <t xml:space="preserve"> PREDICTED: Apis mellifera uncharacterized LOC100578625 (LOC100578625), mRNA</t>
  </si>
  <si>
    <t xml:space="preserve"> PREDICTED: Apis mellifera uncharacterized LOC724664 (LOC724664), transcript variant X1, mRNA</t>
  </si>
  <si>
    <t xml:space="preserve"> PREDICTED: Apis mellifera serine/threonine/tyrosine-interacting protein-like (LOC411320), mRNA</t>
  </si>
  <si>
    <t>GB42601</t>
  </si>
  <si>
    <t xml:space="preserve"> PREDICTED: Apis mellifera uncharacterized LOC100578400 (LOC100578400), transcript variant X2, mRNA</t>
  </si>
  <si>
    <t>GB42602</t>
  </si>
  <si>
    <t xml:space="preserve"> Apis mellifera neuroligin 3 (NLG-3), mRNA</t>
  </si>
  <si>
    <t xml:space="preserve"> PREDICTED: Apis mellifera arrestin 3 (Arr3), transcript variant X4, mRNA</t>
  </si>
  <si>
    <t xml:space="preserve"> PREDICTED: Apis mellifera serotonin receptor (5-HT2alpha), transcript variant X2, mRNA</t>
  </si>
  <si>
    <t>GB42605</t>
  </si>
  <si>
    <t xml:space="preserve"> PREDICTED: Apis mellifera cytochrome b5-like (LOC726850), transcript variant X1, mRNA</t>
  </si>
  <si>
    <t xml:space="preserve"> PREDICTED: Apis mellifera cytochrome b5-like (LOC726860), transcript variant 1, mRNA</t>
  </si>
  <si>
    <t>GB42609</t>
  </si>
  <si>
    <t>GB42610</t>
  </si>
  <si>
    <t xml:space="preserve"> PREDICTED: Apis mellifera cuticular protein 25 (CPR25), transcript variant X1, mRNA</t>
  </si>
  <si>
    <t xml:space="preserve"> PREDICTED: Apis mellifera uncharacterized LOC409010 (LOC409010), transcript variant X1, mRNA</t>
  </si>
  <si>
    <t xml:space="preserve"> PREDICTED: Apis mellifera LIX1-like protein-like (LOC551265), transcript variant X2, mRNA</t>
  </si>
  <si>
    <t>GB42615</t>
  </si>
  <si>
    <t xml:space="preserve"> PREDICTED: Apis mellifera beta-hexosaminidase subunit beta-like (LOC726818), mRNA</t>
  </si>
  <si>
    <t xml:space="preserve"> PREDICTED: Apis mellifera DBF4-type zinc finger-containing protein 2 homolog (LOC100577667), transcript variant X3, mRNA</t>
  </si>
  <si>
    <t>GB42617</t>
  </si>
  <si>
    <t xml:space="preserve"> PREDICTED: Apis mellifera putative uncharacterized protein DDB_G0271606-like (LOC102653673), mRNA</t>
  </si>
  <si>
    <t>GB42618</t>
  </si>
  <si>
    <t xml:space="preserve"> PREDICTED: Apis mellifera hydrocephalus-inducing protein homolog (LOC726796), transcript variant X1, mRNA</t>
  </si>
  <si>
    <t xml:space="preserve"> PREDICTED: Apis mellifera hydrocephalus-inducing protein-like (LOC100578512), mRNA</t>
  </si>
  <si>
    <t xml:space="preserve"> PREDICTED: Apis mellifera uncharacterized LOC726750 (LOC726750), transcript variant X2, mRNA</t>
  </si>
  <si>
    <t xml:space="preserve"> PREDICTED: Apis mellifera uncharacterized LOC102656409 (LOC102656409), ncRNA</t>
  </si>
  <si>
    <t>GB42622</t>
  </si>
  <si>
    <t>GB42623</t>
  </si>
  <si>
    <t xml:space="preserve"> PREDICTED: Apis mellifera uncharacterized LOC726629 (LOC726629), transcript variant X2, mRNA</t>
  </si>
  <si>
    <t xml:space="preserve"> PREDICTED: Apis mellifera uncharacterized LOC411330 (LOC411330), mRNA</t>
  </si>
  <si>
    <t>GB42625</t>
  </si>
  <si>
    <t>GB42626</t>
  </si>
  <si>
    <t xml:space="preserve"> PREDICTED: Apis mellifera uncharacterized LOC102656497 (LOC102656497), transcript variant X4, mRNA</t>
  </si>
  <si>
    <t>GB42627</t>
  </si>
  <si>
    <t>GB42628</t>
  </si>
  <si>
    <t xml:space="preserve"> PREDICTED: Apis mellifera chromatin accessibility complex protein 1-like (LOC726619), mRNA</t>
  </si>
  <si>
    <t xml:space="preserve"> PREDICTED: Apis mellifera uncharacterized LOC102653802 (LOC102653802), ncRNA</t>
  </si>
  <si>
    <t>GB42630</t>
  </si>
  <si>
    <t xml:space="preserve"> PREDICTED: Apis mellifera uncharacterized LOC726515 (LOC726515), transcript variant X1, mRNA</t>
  </si>
  <si>
    <t>GB42631</t>
  </si>
  <si>
    <t xml:space="preserve"> PREDICTED: Apis mellifera 2-oxoglutarate dehydrogenase, mitochondrial-like (LOC413768), transcript variant X2, mRNA</t>
  </si>
  <si>
    <t xml:space="preserve"> PREDICTED: Apis mellifera mitochondrial folate transporter/carrier-like (LOC410062), mRNA</t>
  </si>
  <si>
    <t xml:space="preserve"> PREDICTED: Apis mellifera uncharacterized LOC726382 (LOC726382), mRNA</t>
  </si>
  <si>
    <t>GB42636</t>
  </si>
  <si>
    <t xml:space="preserve"> PREDICTED: Apis mellifera uncharacterized LOC100576935 (LOC100576935), transcript variant X1, mRNA</t>
  </si>
  <si>
    <t xml:space="preserve"> PREDICTED: Apis mellifera uncharacterized LOC410063 (LOC410063), transcript variant X2, mRNA</t>
  </si>
  <si>
    <t>GB42638</t>
  </si>
  <si>
    <t xml:space="preserve"> PREDICTED: Apis mellifera uncharacterized LOC410063 (LOC410063), transcript variant X1, mRNA</t>
  </si>
  <si>
    <t>GB42639</t>
  </si>
  <si>
    <t xml:space="preserve"> PREDICTED: Apis mellifera uncharacterized LOC726288 (LOC726288), mRNA</t>
  </si>
  <si>
    <t xml:space="preserve"> PREDICTED: Apis mellifera uncharacterized LOC100576702 (LOC100576702), mRNA</t>
  </si>
  <si>
    <t>GB42641</t>
  </si>
  <si>
    <t xml:space="preserve"> PREDICTED: Apis mellifera uncharacterized LOC100578130 (LOC100578130), transcript variant X1, mRNA</t>
  </si>
  <si>
    <t xml:space="preserve"> PREDICTED: Apis mellifera uncharacterized LOC100578091 (LOC100578091), mRNA</t>
  </si>
  <si>
    <t xml:space="preserve"> PREDICTED: Apis mellifera nicotinic acetylcholine receptor alpha2 subunit (nAChRa2), transcript variant X3, mRNA</t>
  </si>
  <si>
    <t xml:space="preserve"> PREDICTED: Apis mellifera kinesin B (kinesin-B), mRNA</t>
  </si>
  <si>
    <t xml:space="preserve"> PREDICTED: Apis mellifera odorant receptor 119 (Or119), transcript variant X5, mRNA</t>
  </si>
  <si>
    <t>GB42646</t>
  </si>
  <si>
    <t xml:space="preserve"> PREDICTED: Apis mellifera odorant receptor 119 (Or119), transcript variant X1, mRNA</t>
  </si>
  <si>
    <t xml:space="preserve"> Apis mellifera ribophorin I (Rpn1), mRNA</t>
  </si>
  <si>
    <t xml:space="preserve"> PREDICTED: Apis mellifera putative deoxyribonuclease TATDN1-like (LOC411837), transcript variant X2, mRNA</t>
  </si>
  <si>
    <t xml:space="preserve"> PREDICTED: Apis mellifera GPI mannosyltransferase 4 (LOC551642), mRNA</t>
  </si>
  <si>
    <t xml:space="preserve"> PREDICTED: Apis mellifera mitochondrial intermediate peptidase-like (LOC412784), mRNA</t>
  </si>
  <si>
    <t xml:space="preserve"> PREDICTED: Apis mellifera glycogenin-1-like (LOC552421), transcript variant X2, mRNA</t>
  </si>
  <si>
    <t xml:space="preserve"> PREDICTED: Apis mellifera glycogenin-1-like (LOC552421), transcript variant X1, mRNA</t>
  </si>
  <si>
    <t>GB42653</t>
  </si>
  <si>
    <t xml:space="preserve"> PREDICTED: Apis mellifera leucine carboxyl methyltransferase 1-like (LOC409320), mRNA</t>
  </si>
  <si>
    <t xml:space="preserve"> PREDICTED: Apis mellifera solute carrier family 25 member 51-like (LOC102656893), mRNA</t>
  </si>
  <si>
    <t>GB42655</t>
  </si>
  <si>
    <t xml:space="preserve"> PREDICTED: Apis mellifera gamma-1-syntrophin-like (LOC552345), transcript variant X2, mRNA</t>
  </si>
  <si>
    <t xml:space="preserve"> PREDICTED: Apis mellifera cAMP-dependent protein kinase type I regulatory subunit (Pka-R1), transcript variant X1, mRNA</t>
  </si>
  <si>
    <t>GB42657</t>
  </si>
  <si>
    <t xml:space="preserve"> PREDICTED: Apis mellifera cAMP-dependent protein kinase type I regulatory subunit (Pka-R1), transcript variant X3, mRNA</t>
  </si>
  <si>
    <t xml:space="preserve"> PREDICTED: Apis mellifera uncharacterized LOC100579026 (LOC100579026), transcript variant X1, mRNA</t>
  </si>
  <si>
    <t>GB42660</t>
  </si>
  <si>
    <t xml:space="preserve"> PREDICTED: Apis mellifera 2',5'-phosphodiesterase 12-like (LOC725486), mRNA</t>
  </si>
  <si>
    <t xml:space="preserve"> Apis mellifera uncharacterized LOC725372 (LOC725372), mRNA</t>
  </si>
  <si>
    <t xml:space="preserve"> Apis mellifera cytochrome c oxidase subunit VIb polypeptide 1 (Cox6b1), mRNA</t>
  </si>
  <si>
    <t>GB42663</t>
  </si>
  <si>
    <t xml:space="preserve"> PREDICTED: Apis mellifera probable ATP-dependent RNA helicase DDX43-like (LOC411450), mRNA</t>
  </si>
  <si>
    <t xml:space="preserve"> PREDICTED: Apis mellifera serine palmitoyltransferase 2-like (LOC411447), mRNA</t>
  </si>
  <si>
    <t>GB42665</t>
  </si>
  <si>
    <t xml:space="preserve"> PREDICTED: Apis mellifera trafficking protein particle complex subunit 4-like (LOC552442), mRNA</t>
  </si>
  <si>
    <t xml:space="preserve"> PREDICTED: Apis mellifera tonsoku-like protein-like (LOC102655856), mRNA</t>
  </si>
  <si>
    <t xml:space="preserve"> PREDICTED: Apis mellifera tonsoku-like protein-like (LOC724663), mRNA</t>
  </si>
  <si>
    <t>GB42669</t>
  </si>
  <si>
    <t xml:space="preserve"> PREDICTED: Apis mellifera WD repeat-containing protein 35-like (LOC411338), mRNA</t>
  </si>
  <si>
    <t xml:space="preserve"> PREDICTED: Apis mellifera dally-like (dlp), mRNA</t>
  </si>
  <si>
    <t xml:space="preserve"> PREDICTED: Apis mellifera epidermal retinol dehydrogenase 2-like (LOC411340), mRNA</t>
  </si>
  <si>
    <t>GB42672</t>
  </si>
  <si>
    <t xml:space="preserve"> PREDICTED: Apis mellifera retinol dehydrogenase 10-A-like (LOC725026), transcript variant X1, mRNA</t>
  </si>
  <si>
    <t xml:space="preserve"> PREDICTED: Apis mellifera histone-lysine N-methyltransferase E(z) (E(z)), transcript variant X2, mRNA</t>
  </si>
  <si>
    <t xml:space="preserve"> PREDICTED: Apis mellifera adenylyl cyclase 76E ortholog (LOC552216), mRNA</t>
  </si>
  <si>
    <t xml:space="preserve"> PREDICTED: Apis mellifera epimerase family protein SDR39U1-like (LOC412276), mRNA</t>
  </si>
  <si>
    <t xml:space="preserve"> PREDICTED: Apis mellifera autophagy-related protein 101-like (LOC726197), transcript variant 1, mRNA</t>
  </si>
  <si>
    <t xml:space="preserve"> PREDICTED: Apis mellifera neuropeptide Y receptor type 2-like (LOC727324), transcript variant X1, mRNA</t>
  </si>
  <si>
    <t xml:space="preserve"> PREDICTED: Apis mellifera ribosomal protein S8 (Rps8), transcript variant X1, mRNA</t>
  </si>
  <si>
    <t xml:space="preserve"> PREDICTED: Apis mellifera myotubularin-related protein 9-like (LOC412880), mRNA</t>
  </si>
  <si>
    <t xml:space="preserve"> PREDICTED: Apis mellifera uncharacterized LOC413821 (LOC413821), transcript variant X3, mRNA</t>
  </si>
  <si>
    <t xml:space="preserve"> PREDICTED: Apis mellifera UPF0470 protein CG17669-like (LOC100577358), mRNA</t>
  </si>
  <si>
    <t xml:space="preserve"> PREDICTED: Apis mellifera probable histone-lysine N-methyltransferase NSD2-like (LOC100577330), mRNA</t>
  </si>
  <si>
    <t>GB42684</t>
  </si>
  <si>
    <t xml:space="preserve"> PREDICTED: Apis mellifera beta-1,3-glucan recognition protein 1 (B-gluc1), transcript variant X1, misc_RNA</t>
  </si>
  <si>
    <t xml:space="preserve"> PREDICTED: Apis mellifera uncharacterized LOC100577887 (LOC100577887), mRNA</t>
  </si>
  <si>
    <t>GB42686</t>
  </si>
  <si>
    <t xml:space="preserve"> PREDICTED: Apis mellifera uncharacterized LOC724583 (LOC724583), transcript variant X1, mRNA</t>
  </si>
  <si>
    <t>GB42688</t>
  </si>
  <si>
    <t xml:space="preserve"> PREDICTED: Apis mellifera uncharacterized LOC100577561 (LOC100577561), mRNA</t>
  </si>
  <si>
    <t xml:space="preserve"> PREDICTED: Apis mellifera augmenter of liver regeneration (Alr), transcript variant X1, mRNA</t>
  </si>
  <si>
    <t xml:space="preserve"> PREDICTED: Apis mellifera ribosomal RNA-processing protein 7 homolog A-like (LOC724267), mRNA</t>
  </si>
  <si>
    <t xml:space="preserve"> Apis mellifera ultraspiracle (Usp), mRNA</t>
  </si>
  <si>
    <t xml:space="preserve"> PREDICTED: Apis mellifera La autoantigen-like (La), mRNA</t>
  </si>
  <si>
    <t xml:space="preserve"> PREDICTED: Apis mellifera AP-1 complex subunit mu-1-like (LOC408391), transcript variant 1, mRNA</t>
  </si>
  <si>
    <t>GB42695</t>
  </si>
  <si>
    <t xml:space="preserve"> PREDICTED: Apis mellifera ribosomal protein L35A (RpL35A), transcript variant X3, mRNA</t>
  </si>
  <si>
    <t xml:space="preserve"> PREDICTED: Apis mellifera chronic lymphocytic leukemia deletion region gene 6 protein homolog (LOC409600), transcript variant 1, mRNA</t>
  </si>
  <si>
    <t xml:space="preserve"> PREDICTED: Apis mellifera dynactin subunit 3 (Dctn3), mRNA</t>
  </si>
  <si>
    <t>GB42699</t>
  </si>
  <si>
    <t xml:space="preserve"> PREDICTED: Apis mellifera protein takeout-like (LOC727028), transcript variant X1, mRNA</t>
  </si>
  <si>
    <t>GB42700</t>
  </si>
  <si>
    <t xml:space="preserve"> PREDICTED: Apis mellifera uncharacterized LOC100576902 (LOC100576902), mRNA</t>
  </si>
  <si>
    <t xml:space="preserve"> PREDICTED: Apis mellifera uncharacterized LOC727010 (LOC727010), mRNA</t>
  </si>
  <si>
    <t xml:space="preserve"> PREDICTED: Apis mellifera uncharacterized LOC102656101 (LOC102656101), mRNA</t>
  </si>
  <si>
    <t>GB42703</t>
  </si>
  <si>
    <t xml:space="preserve"> PREDICTED: Apis mellifera protein takeout-like (LOC412768), mRNA</t>
  </si>
  <si>
    <t xml:space="preserve"> PREDICTED: Apis mellifera protein archease-like (LOC412769), mRNA</t>
  </si>
  <si>
    <t xml:space="preserve"> PREDICTED: Apis mellifera transcription factor E2F2-like (LOC412770), transcript variant X4, mRNA</t>
  </si>
  <si>
    <t xml:space="preserve"> PREDICTED: Apis mellifera mortality factor 4-like protein 1-like (LOC413181), transcript variant X1, mRNA</t>
  </si>
  <si>
    <t xml:space="preserve"> PREDICTED: Apis mellifera serine/threonine-protein phosphatase PP1-beta catalytic subunit-like (LOC409804), transcript variant X2, mRNA</t>
  </si>
  <si>
    <t>GB42711</t>
  </si>
  <si>
    <t xml:space="preserve"> PREDICTED: Apis mellifera splicing factor 45-like (LOC409696), mRNA</t>
  </si>
  <si>
    <t xml:space="preserve"> PREDICTED: Apis mellifera cell division control protein 31-like (LOC551996), mRNA</t>
  </si>
  <si>
    <t xml:space="preserve"> PREDICTED: Apis mellifera connector enhancer of ksr (cnk), mRNA</t>
  </si>
  <si>
    <t xml:space="preserve"> PREDICTED: Apis mellifera peroxisome biogenesis factor 10-like (LOC725025), transcript variant 1, mRNA</t>
  </si>
  <si>
    <t xml:space="preserve"> PREDICTED: Apis mellifera e3 ubiquitin-protein ligase MARCH8-like (LOC725067), transcript variant X1, mRNA</t>
  </si>
  <si>
    <t xml:space="preserve"> PREDICTED: Apis mellifera helicase at 25E ortholog (LOC552515), transcript variant X1, mRNA</t>
  </si>
  <si>
    <t xml:space="preserve"> PREDICTED: Apis mellifera aspartyl-tRNA synthetase, mitochondrial-like (LOC725136), mRNA</t>
  </si>
  <si>
    <t xml:space="preserve"> PREDICTED: Apis mellifera GTP-binding protein 5-like (LOC411922), mRNA</t>
  </si>
  <si>
    <t xml:space="preserve"> PREDICTED: Apis mellifera mitochondrial ribosomal protein S25 (mRpS25), transcript variant X2, mRNA</t>
  </si>
  <si>
    <t xml:space="preserve"> PREDICTED: Apis mellifera succinate--hydroxymethylglutarate CoA-transferase-like (LOC102653793), mRNA</t>
  </si>
  <si>
    <t>GB42724</t>
  </si>
  <si>
    <t xml:space="preserve"> PREDICTED: Apis mellifera uncharacterized LOC409019 (LOC409019), transcript variant X2, mRNA</t>
  </si>
  <si>
    <t xml:space="preserve"> PREDICTED: Apis mellifera uncharacterized LOC726213 (LOC726213), mRNA</t>
  </si>
  <si>
    <t>GB42727</t>
  </si>
  <si>
    <t xml:space="preserve"> PREDICTED: Apis mellifera sodium channel protein paralytic (Para), transcript variant X27, mRNA</t>
  </si>
  <si>
    <t xml:space="preserve"> PREDICTED: Apis mellifera sodium channel protein paralytic (Para), transcript variant X2, mRNA</t>
  </si>
  <si>
    <t>GB42729</t>
  </si>
  <si>
    <t xml:space="preserve"> PREDICTED: Apis mellifera intracellular protein transport protein USO1-like (LOC100576876), transcript variant X2, mRNA</t>
  </si>
  <si>
    <t>GB42731</t>
  </si>
  <si>
    <t xml:space="preserve"> PREDICTED: Apis mellifera long-chain-fatty-acid--CoA ligase 3-like (LOC409515), transcript variant X2, mRNA</t>
  </si>
  <si>
    <t xml:space="preserve"> PREDICTED: Apis mellifera keratin, type I cytoskeletal 10-like (LOC102656158), mRNA</t>
  </si>
  <si>
    <t>GB42733</t>
  </si>
  <si>
    <t>GB42734</t>
  </si>
  <si>
    <t xml:space="preserve"> PREDICTED: Apis mellifera no mechanoreceptor potential A (nompA), mRNA</t>
  </si>
  <si>
    <t>GB42735</t>
  </si>
  <si>
    <t xml:space="preserve"> PREDICTED: Apis mellifera TM2 domain-containing protein CG10795 ortholog (LOC552462), mRNA</t>
  </si>
  <si>
    <t xml:space="preserve"> PREDICTED: Apis mellifera uncharacterized LOC724395 (LOC724395), mRNA</t>
  </si>
  <si>
    <t xml:space="preserve"> PREDICTED: Apis mellifera protein cueball-like (LOC552401), mRNA</t>
  </si>
  <si>
    <t xml:space="preserve"> PREDICTED: Apis mellifera xanthine dehydrogenase (LOC724718), transcript variant X5, mRNA</t>
  </si>
  <si>
    <t xml:space="preserve"> PREDICTED: Apis mellifera A disintegrin and metalloproteinase with thrombospondin motifs 9-like (LOC412091), transcript variant X3, mRNA</t>
  </si>
  <si>
    <t>GB42741</t>
  </si>
  <si>
    <t xml:space="preserve"> PREDICTED: Apis mellifera methionyl-tRNA formyltransferase, mitochondrial-like (LOC726626), mRNA</t>
  </si>
  <si>
    <t xml:space="preserve"> PREDICTED: Apis mellifera Y+L amino acid transporter 2-like (LOC727552), mRNA</t>
  </si>
  <si>
    <t xml:space="preserve"> PREDICTED: Apis mellifera uncharacterized LOC100577988 (LOC100577988), mRNA</t>
  </si>
  <si>
    <t xml:space="preserve"> PREDICTED: Apis mellifera uncharacterized LOC100578713 (LOC100578713), transcript variant X1, mRNA</t>
  </si>
  <si>
    <t xml:space="preserve"> PREDICTED: Apis mellifera protein translation factor SUI1 homolog (LOC102654691), mRNA</t>
  </si>
  <si>
    <t>GB42746</t>
  </si>
  <si>
    <t xml:space="preserve"> PREDICTED: Apis mellifera la-related protein 4-like (LOC411476), transcript variant X1, mRNA</t>
  </si>
  <si>
    <t xml:space="preserve"> PREDICTED: Apis mellifera GTPase-activating protein 69C ortholog (LOC411477), transcript variant X2, mRNA</t>
  </si>
  <si>
    <t xml:space="preserve"> PREDICTED: Apis mellifera v-type proton ATPase subunit F 1-like (LOC552476), mRNA</t>
  </si>
  <si>
    <t xml:space="preserve"> PREDICTED: Apis mellifera PHD finger protein 14-like (LOC726608), mRNA</t>
  </si>
  <si>
    <t xml:space="preserve"> PREDICTED: Apis mellifera DNA repair protein RAD50 (rad50), mRNA</t>
  </si>
  <si>
    <t>GB42752</t>
  </si>
  <si>
    <t xml:space="preserve"> PREDICTED: Apis mellifera ras-related protein Rab-7a-like (LOC724873), mRNA</t>
  </si>
  <si>
    <t xml:space="preserve"> PREDICTED: Apis mellifera putative membrane protein ycf1-like (LOC102655307), mRNA</t>
  </si>
  <si>
    <t>GB42754</t>
  </si>
  <si>
    <t xml:space="preserve"> PREDICTED: Apis mellifera anamorsin homolog (LOC552386), mRNA</t>
  </si>
  <si>
    <t xml:space="preserve"> PREDICTED: Apis mellifera disabled (Dab), transcript variant X2, mRNA</t>
  </si>
  <si>
    <t>GB42756</t>
  </si>
  <si>
    <t xml:space="preserve"> PREDICTED: Apis mellifera forkhead domain 59A ortholog (LOC724315), mRNA</t>
  </si>
  <si>
    <t xml:space="preserve"> PREDICTED: Apis mellifera ATP-binding cassette sub-family B member 8, mitochondrial-like (LOC552433), transcript variant X1, mRNA</t>
  </si>
  <si>
    <t xml:space="preserve"> PREDICTED: Apis mellifera uncharacterized LOC102655945 (LOC102655945), mRNA</t>
  </si>
  <si>
    <t>GB42760</t>
  </si>
  <si>
    <t xml:space="preserve"> PREDICTED: Apis mellifera inactivation no afterpotential D (inaD), transcript variant X2, mRNA</t>
  </si>
  <si>
    <t>GB42761</t>
  </si>
  <si>
    <t xml:space="preserve"> PREDICTED: Apis mellifera titin-like (LOC102656198), mRNA</t>
  </si>
  <si>
    <t>GB42763</t>
  </si>
  <si>
    <t xml:space="preserve"> PREDICTED: Apis mellifera uncharacterized LOC100576640 (LOC100576640), transcript variant X1, mRNA</t>
  </si>
  <si>
    <t>GB42765</t>
  </si>
  <si>
    <t>GB42766</t>
  </si>
  <si>
    <t xml:space="preserve"> PREDICTED: Apis mellifera uncharacterized LOC100576679 (LOC100576679), ncRNA</t>
  </si>
  <si>
    <t>GB42767</t>
  </si>
  <si>
    <t xml:space="preserve"> PREDICTED: Apis mellifera uncharacterized LOC100577999 (LOC100577999), transcript variant X2, ncRNA</t>
  </si>
  <si>
    <t>GB42768</t>
  </si>
  <si>
    <t xml:space="preserve"> PREDICTED: Apis mellifera uncharacterized LOC552217 (LOC552217), transcript variant 2, mRNA</t>
  </si>
  <si>
    <t xml:space="preserve"> PREDICTED: Apis mellifera male-specific lethal 3 (msl-3), transcript variant X1, mRNA</t>
  </si>
  <si>
    <t xml:space="preserve"> PREDICTED: Apis mellifera f-box/WD repeat-containing protein 5-like (LOC412155), mRNA</t>
  </si>
  <si>
    <t xml:space="preserve"> PREDICTED: Apis mellifera probable RNA-binding protein 18-like (LOC726029), transcript variant X1, mRNA</t>
  </si>
  <si>
    <t xml:space="preserve"> PREDICTED: Apis mellifera alanyl-tRNA synthetase, cytoplasmic-like (LOC411923), transcript variant X2, mRNA</t>
  </si>
  <si>
    <t xml:space="preserve"> PREDICTED: Apis mellifera transmembrane protein 189-like (LOC413030), mRNA</t>
  </si>
  <si>
    <t>GB42774</t>
  </si>
  <si>
    <t xml:space="preserve"> PREDICTED: Apis mellifera WD repeat-containing protein 82-like (LOC411879), mRNA</t>
  </si>
  <si>
    <t>GB42776</t>
  </si>
  <si>
    <t>GB42777</t>
  </si>
  <si>
    <t xml:space="preserve"> PREDICTED: Apis mellifera u6 snRNA-associated Sm-like protein LSm4-like (LOC552529), mRNA</t>
  </si>
  <si>
    <t xml:space="preserve"> PREDICTED: Apis mellifera glycolipid mannosyltransferase (LOC551972), mRNA</t>
  </si>
  <si>
    <t xml:space="preserve"> PREDICTED: Apis mellifera CCHC-type zinc finger protein CG3800-like (LOC725076), transcript variant X3, mRNA</t>
  </si>
  <si>
    <t xml:space="preserve"> PREDICTED: Apis mellifera bicaudal D (BicD), transcript variant X2, mRNA</t>
  </si>
  <si>
    <t>GB42782</t>
  </si>
  <si>
    <t xml:space="preserve"> PREDICTED: Apis mellifera receptor-type tyrosine-protein phosphatase kappa-like (LOC412960), transcript variant X2, mRNA</t>
  </si>
  <si>
    <t>GB42784</t>
  </si>
  <si>
    <t xml:space="preserve"> PREDICTED: Apis mellifera vacuolar protein sorting 16B (Vps16B), mRNA</t>
  </si>
  <si>
    <t xml:space="preserve"> PREDICTED: Apis mellifera microtubule-associated protein RP/EB family member 1-like (LOC411371), transcript variant X4, mRNA</t>
  </si>
  <si>
    <t xml:space="preserve"> PREDICTED: Apis mellifera uncharacterized LOC100576271 (LOC100576271), transcript variant X4, mRNA</t>
  </si>
  <si>
    <t xml:space="preserve"> PREDICTED: Apis mellifera homeobox protein Nkx-2.5-like (LOC725671), transcript variant X2, mRNA</t>
  </si>
  <si>
    <t>GB42788</t>
  </si>
  <si>
    <t xml:space="preserve"> PREDICTED: Apis mellifera homeobox protein Nkx-2.5-like (LOC725671), transcript variant X1, mRNA</t>
  </si>
  <si>
    <t>GB42791</t>
  </si>
  <si>
    <t xml:space="preserve"> PREDICTED: Apis mellifera myofilin (Mf), transcript variant X4, mRNA</t>
  </si>
  <si>
    <t xml:space="preserve"> PREDICTED: Apis mellifera myofilin (Mf), transcript variant X5, mRNA</t>
  </si>
  <si>
    <t>GB42793</t>
  </si>
  <si>
    <t xml:space="preserve"> PREDICTED: Apis mellifera circadian clock-controlled protein-like (LOC409602), transcript variant 1, mRNA</t>
  </si>
  <si>
    <t xml:space="preserve"> PREDICTED: Apis mellifera uncharacterized LOC100577064 (LOC100577064), mRNA</t>
  </si>
  <si>
    <t>GB42795</t>
  </si>
  <si>
    <t xml:space="preserve"> PREDICTED: Apis mellifera circadian clock-controlled protein-like (LOC412767), mRNA</t>
  </si>
  <si>
    <t xml:space="preserve"> PREDICTED: Apis mellifera protein takeout-like (LOC726981), mRNA</t>
  </si>
  <si>
    <t xml:space="preserve"> PREDICTED: Apis mellifera circadian clock-controlled protein-like (LOC552773), mRNA</t>
  </si>
  <si>
    <t xml:space="preserve"> PREDICTED: Apis mellifera protein takeout-like (LOC727021), mRNA</t>
  </si>
  <si>
    <t xml:space="preserve"> PREDICTED: Apis mellifera MFS-type transporter C6orf192 homolog (LOC412764), transcript variant X1, mRNA</t>
  </si>
  <si>
    <t>GB42801</t>
  </si>
  <si>
    <t xml:space="preserve"> PREDICTED: Apis mellifera MFS-type transporter C6orf192 homolog (LOC412764), transcript variant X2, mRNA</t>
  </si>
  <si>
    <t>GB42803</t>
  </si>
  <si>
    <t xml:space="preserve"> PREDICTED: Apis mellifera serine protease homolog 54 (SPH54), transcript variant X1, mRNA</t>
  </si>
  <si>
    <t xml:space="preserve"> PREDICTED: Apis mellifera heparan sulfate (glucosamine) 6-O-sulfotransferase (Hs6st), mRNA</t>
  </si>
  <si>
    <t xml:space="preserve"> PREDICTED: Apis mellifera uncharacterized LOC100577266 (LOC100577266), transcript variant X2, misc_RNA</t>
  </si>
  <si>
    <t>GB42806</t>
  </si>
  <si>
    <t>GB42807</t>
  </si>
  <si>
    <t xml:space="preserve"> PREDICTED: Apis mellifera neuroligin 5 (NLG-5), transcript variant X3, mRNA</t>
  </si>
  <si>
    <t xml:space="preserve"> PREDICTED: Apis mellifera translationally controlled tumor protein (Tctp), transcript variant 1, mRNA</t>
  </si>
  <si>
    <t xml:space="preserve"> PREDICTED: Apis mellifera uncharacterized protein C7orf26 homolog (LOC409262), mRNA</t>
  </si>
  <si>
    <t xml:space="preserve"> PREDICTED: Apis mellifera transmembrane protein 145-like (LOC100577252), transcript variant X2, mRNA</t>
  </si>
  <si>
    <t>GB42811</t>
  </si>
  <si>
    <t xml:space="preserve"> PREDICTED: Apis mellifera uncharacterized LOC724357 (LOC724357), mRNA</t>
  </si>
  <si>
    <t>GB42813</t>
  </si>
  <si>
    <t xml:space="preserve"> PREDICTED: Apis mellifera calcium-transporting ATPase type 2C member 1-like (LOC724440), transcript variant X1, mRNA</t>
  </si>
  <si>
    <t>GB42815</t>
  </si>
  <si>
    <t xml:space="preserve"> PREDICTED: Apis mellifera transmembrane protein 63A-like (LOC409310), transcript variant X2, mRNA</t>
  </si>
  <si>
    <t>GB42816</t>
  </si>
  <si>
    <t xml:space="preserve"> PREDICTED: Apis mellifera transmembrane protein 63A-like (LOC409310), transcript variant X3, mRNA</t>
  </si>
  <si>
    <t xml:space="preserve"> PREDICTED: Apis mellifera uncharacterized LOC102654791 (LOC102654791), transcript variant X2, mRNA</t>
  </si>
  <si>
    <t>GB42818</t>
  </si>
  <si>
    <t xml:space="preserve"> PREDICTED: Apis mellifera uncharacterized LOC412881 (LOC412881), mRNA</t>
  </si>
  <si>
    <t xml:space="preserve"> PREDICTED: Apis mellifera n-alpha-acetyltransferase 30, NatC catalytic subunit-like (LOC552341), mRNA</t>
  </si>
  <si>
    <t xml:space="preserve"> PREDICTED: Apis mellifera mediator of RNA polymerase II transcription subunit 10 (MED10), mRNA</t>
  </si>
  <si>
    <t xml:space="preserve"> PREDICTED: Apis mellifera chitooligosaccharidolytic beta-N-acetylglucosaminidase-like (LOC725178), mRNA</t>
  </si>
  <si>
    <t xml:space="preserve"> PREDICTED: Apis mellifera uncharacterized LOC100577440 (LOC100577440), transcript variant X2, mRNA</t>
  </si>
  <si>
    <t xml:space="preserve"> PREDICTED: Apis mellifera uncharacterized LOC724937 (LOC724937), mRNA</t>
  </si>
  <si>
    <t xml:space="preserve"> PREDICTED: Apis mellifera arginine-glutamic acid dipeptide repeats protein-like (LOC724895), transcript variant X1, mRNA</t>
  </si>
  <si>
    <t>GB42826</t>
  </si>
  <si>
    <t xml:space="preserve"> PREDICTED: Apis mellifera guanine nucleotide exchange factor for Rab-3A-like (LOC409085), transcript variant X3, mRNA</t>
  </si>
  <si>
    <t>GB42827</t>
  </si>
  <si>
    <t xml:space="preserve"> PREDICTED: Apis mellifera guanine nucleotide exchange factor for Rab-3A-like (LOC409085), transcript variant X4, mRNA</t>
  </si>
  <si>
    <t xml:space="preserve"> PREDICTED: Apis mellifera epoxide hydrolase (LOC406152), mRNA</t>
  </si>
  <si>
    <t xml:space="preserve"> PREDICTED: Apis mellifera gem-associated protein 6-like (LOC725227), mRNA</t>
  </si>
  <si>
    <t xml:space="preserve"> PREDICTED: Apis mellifera reticulon-4-like (LOC102656074), transcript variant X2, mRNA</t>
  </si>
  <si>
    <t>GB42831</t>
  </si>
  <si>
    <t xml:space="preserve"> PREDICTED: Apis mellifera reticulon-4-like (LOC102656074), transcript variant X3, mRNA</t>
  </si>
  <si>
    <t>GB42832</t>
  </si>
  <si>
    <t>GB42833</t>
  </si>
  <si>
    <t xml:space="preserve"> PREDICTED: Apis mellifera reticulon-4-like (LOC102656074), transcript variant X4, mRNA</t>
  </si>
  <si>
    <t>GB42834</t>
  </si>
  <si>
    <t xml:space="preserve"> PREDICTED: Apis mellifera glycogen phosphorylase (GlyP), mRNA</t>
  </si>
  <si>
    <t xml:space="preserve"> PREDICTED: Apis mellifera galectin-9-like (LOC725222), transcript variant X1, mRNA</t>
  </si>
  <si>
    <t xml:space="preserve"> PREDICTED: Apis mellifera N-acetyltransferase eco (eco), mRNA</t>
  </si>
  <si>
    <t xml:space="preserve"> PREDICTED: Apis mellifera RNA-binding protein 39-like (LOC552289), transcript variant X6, mRNA</t>
  </si>
  <si>
    <t>GB42839</t>
  </si>
  <si>
    <t xml:space="preserve"> PREDICTED: Apis mellifera leukocyte receptor cluster member 8 homolog (LOC725596), transcript variant X1, mRNA</t>
  </si>
  <si>
    <t xml:space="preserve"> PREDICTED: Apis mellifera very long-chain specific acyl-CoA dehydrogenase, mitochondrial-like (LOC412025), mRNA</t>
  </si>
  <si>
    <t>GB42842</t>
  </si>
  <si>
    <t xml:space="preserve"> PREDICTED: Apis mellifera guanine nucleotide exchange factor DBS-like (LOC409217), transcript variant X1, mRNA</t>
  </si>
  <si>
    <t>GB42843</t>
  </si>
  <si>
    <t xml:space="preserve"> PREDICTED: Apis mellifera adenylate kinase 2, mitochondrial (Adk2), mRNA</t>
  </si>
  <si>
    <t xml:space="preserve"> PREDICTED: Apis mellifera cullin-4B-like (LOC409279), mRNA</t>
  </si>
  <si>
    <t xml:space="preserve"> PREDICTED: Apis mellifera histone deacetylase 6 (HDAC6), mRNA</t>
  </si>
  <si>
    <t xml:space="preserve"> PREDICTED: Apis mellifera transmembrane protein 214-like (LOC726030), mRNA</t>
  </si>
  <si>
    <t xml:space="preserve"> PREDICTED: Apis mellifera putative ATP-dependent RNA helicase DHX30-like (LOC726077), mRNA</t>
  </si>
  <si>
    <t>GB42849</t>
  </si>
  <si>
    <t xml:space="preserve"> Apis mellifera nicotinic acetylcholine receptor alpha1 subunit (nAChRa1), mRNA</t>
  </si>
  <si>
    <t xml:space="preserve"> PREDICTED: Apis mellifera uncharacterized LOC100578227 (LOC100578227), transcript variant X2, mRNA</t>
  </si>
  <si>
    <t xml:space="preserve"> PREDICTED: Apis mellifera uncharacterized LOC100578227 (LOC100578227), transcript variant X1, mRNA</t>
  </si>
  <si>
    <t>GB42852</t>
  </si>
  <si>
    <t xml:space="preserve"> PREDICTED: Apis mellifera ATPase, class VI, type 11B (ATP11B), mRNA</t>
  </si>
  <si>
    <t xml:space="preserve"> PREDICTED: Apis mellifera uncharacterized LOC551880 (LOC551880), mRNA</t>
  </si>
  <si>
    <t xml:space="preserve"> PREDICTED: Apis mellifera alpha-1,2-mannosyltransferase ALG9-like (LOC413917), mRNA</t>
  </si>
  <si>
    <t xml:space="preserve"> PREDICTED: Apis mellifera pantothenate kinase 4 (PANK4), transcript variant X5, mRNA</t>
  </si>
  <si>
    <t xml:space="preserve"> PREDICTED: Apis mellifera uncharacterized LOC100577151 (LOC100577151), mRNA</t>
  </si>
  <si>
    <t>GB42857</t>
  </si>
  <si>
    <t xml:space="preserve"> PREDICTED: Apis mellifera uncharacterized LOC409016 (LOC409016), transcript variant X2, mRNA</t>
  </si>
  <si>
    <t>GB42858</t>
  </si>
  <si>
    <t xml:space="preserve"> PREDICTED: Apis mellifera biogenesis of lysosome-related organelles complex 1 subunit 5-like (LOC102656006), transcript variant X1, mRNA</t>
  </si>
  <si>
    <t>GB42859</t>
  </si>
  <si>
    <t xml:space="preserve"> PREDICTED: Apis mellifera transmembrane protein 199-like (LOC411335), mRNA</t>
  </si>
  <si>
    <t>GB42860</t>
  </si>
  <si>
    <t xml:space="preserve"> PREDICTED: Apis mellifera protein artemis-like (LOC726638), transcript variant X3, mRNA</t>
  </si>
  <si>
    <t xml:space="preserve"> PREDICTED: Apis mellifera elongation factor 1-delta (eEF1delta), transcript variant X1, mRNA</t>
  </si>
  <si>
    <t>GB42863</t>
  </si>
  <si>
    <t xml:space="preserve"> PREDICTED: Apis mellifera solute carrier organic anion transporter family member 3A1-like (LOC100577409), transcript variant X1, mRNA</t>
  </si>
  <si>
    <t>GB42864</t>
  </si>
  <si>
    <t xml:space="preserve"> PREDICTED: Apis mellifera solute carrier organic anion transporter family member 3A1-like (LOC100577409), transcript variant X3, misc_RNA</t>
  </si>
  <si>
    <t xml:space="preserve"> PREDICTED: Apis mellifera bruchpilot (brp), transcript variant X1, mRNA</t>
  </si>
  <si>
    <t xml:space="preserve"> Apis mellifera uncharacterized LOC100859932 (LOC100859932), mRNA</t>
  </si>
  <si>
    <t>GB42867</t>
  </si>
  <si>
    <t>GB42868</t>
  </si>
  <si>
    <t xml:space="preserve"> PREDICTED: Apis mellifera adenylate cyclase type 10-like (LOC100578700), mRNA</t>
  </si>
  <si>
    <t>GB42870</t>
  </si>
  <si>
    <t xml:space="preserve"> PREDICTED: Apis mellifera putative ATP-dependent Clp protease proteolytic subunit, mitochondrial-like (LOC409011), transcript variant X6, mRNA</t>
  </si>
  <si>
    <t xml:space="preserve"> PREDICTED: Apis mellifera G1/S-specific cyclin-E (CycE), mRNA</t>
  </si>
  <si>
    <t xml:space="preserve"> PREDICTED: Apis mellifera transforming acidic coiled-coil protein (tacc), transcript variant X2, mRNA</t>
  </si>
  <si>
    <t>GB42873</t>
  </si>
  <si>
    <t xml:space="preserve"> PREDICTED: Apis mellifera transforming acidic coiled-coil protein (tacc), transcript variant X1, mRNA</t>
  </si>
  <si>
    <t xml:space="preserve"> PREDICTED: Apis mellifera retinal-specific ATP-binding cassette transporter-like (LOC726941), transcript variant X2, mRNA</t>
  </si>
  <si>
    <t xml:space="preserve"> PREDICTED: Apis mellifera uncharacterized LOC102654316 (LOC102654316), transcript variant X2, ncRNA</t>
  </si>
  <si>
    <t>GB42876</t>
  </si>
  <si>
    <t xml:space="preserve"> PREDICTED: Apis mellifera uncharacterized LOC409009 (LOC409009), transcript variant 1, mRNA</t>
  </si>
  <si>
    <t xml:space="preserve"> PREDICTED: Apis mellifera bancal (bl), transcript variant X8, mRNA</t>
  </si>
  <si>
    <t>GB42878</t>
  </si>
  <si>
    <t>GB42879</t>
  </si>
  <si>
    <t xml:space="preserve"> PREDICTED: Apis mellifera protein FAM8A1-like (LOC409005), transcript variant X2, mRNA</t>
  </si>
  <si>
    <t xml:space="preserve"> PREDICTED: Apis mellifera Rab-protein 6 (Rab6), transcript variant X2, mRNA</t>
  </si>
  <si>
    <t>GB42882</t>
  </si>
  <si>
    <t>GB42883</t>
  </si>
  <si>
    <t xml:space="preserve"> PREDICTED: Apis mellifera neuroligin 1 (NLG-1), transcript variant X1, mRNA</t>
  </si>
  <si>
    <t xml:space="preserve"> PREDICTED: Apis mellifera neuroligin 4 (NLG-4), transcript variant X3, mRNA</t>
  </si>
  <si>
    <t xml:space="preserve"> PREDICTED: Apis mellifera neuroligin 4 (NLG-4), transcript variant X2, mRNA</t>
  </si>
  <si>
    <t>GB42886</t>
  </si>
  <si>
    <t xml:space="preserve"> PREDICTED: Apis mellifera protein NPC2 homolog (LOC551922), mRNA</t>
  </si>
  <si>
    <t xml:space="preserve"> PREDICTED: Apis mellifera uncharacterized LOC724521 (LOC724521), transcript variant X1, mRNA</t>
  </si>
  <si>
    <t xml:space="preserve"> PREDICTED: Apis mellifera neprilysin 5 (Nep5), transcript variant X1, mRNA</t>
  </si>
  <si>
    <t xml:space="preserve"> PREDICTED: Apis mellifera uncharacterized LOC100578860 (LOC100578860), mRNA</t>
  </si>
  <si>
    <t xml:space="preserve"> PREDICTED: Apis mellifera inner centromere protein A-like (LOC102655319), mRNA</t>
  </si>
  <si>
    <t>GB42891</t>
  </si>
  <si>
    <t xml:space="preserve"> PREDICTED: Apis mellifera uncharacterized LOC100578699 (LOC100578699), mRNA</t>
  </si>
  <si>
    <t>GB42893</t>
  </si>
  <si>
    <t xml:space="preserve"> PREDICTED: Apis mellifera dishevelled associated activator of morphogenesis (DAAM), transcript variant X1, mRNA</t>
  </si>
  <si>
    <t xml:space="preserve"> PREDICTED: Apis mellifera uncharacterized LOC100578774 (LOC100578774), transcript variant X1, mRNA</t>
  </si>
  <si>
    <t xml:space="preserve"> PREDICTED: Apis mellifera h2.0-like homeobox protein-like (LOC725302), mRNA</t>
  </si>
  <si>
    <t>GB42896</t>
  </si>
  <si>
    <t xml:space="preserve"> PREDICTED: Apis mellifera cytochrome P450 334A1 (CYP334A1), transcript variant X2, mRNA</t>
  </si>
  <si>
    <t xml:space="preserve"> PREDICTED: Apis mellifera uncharacterized LOC551133 (LOC551133), transcript variant X1, mRNA</t>
  </si>
  <si>
    <t xml:space="preserve"> PREDICTED: Apis mellifera uncharacterized LOC100576161 (LOC100576161), mRNA</t>
  </si>
  <si>
    <t>GB42900</t>
  </si>
  <si>
    <t xml:space="preserve"> PREDICTED: Apis mellifera uncharacterized LOC102655476 (LOC102655476), mRNA</t>
  </si>
  <si>
    <t>GB42901</t>
  </si>
  <si>
    <t xml:space="preserve"> PREDICTED: Apis mellifera uncharacterized LOC102653835 (LOC102653835), mRNA</t>
  </si>
  <si>
    <t>GB42902</t>
  </si>
  <si>
    <t xml:space="preserve"> PREDICTED: Apis mellifera uncharacterized LOC100576192 (LOC100576192), transcript variant X2, mRNA</t>
  </si>
  <si>
    <t xml:space="preserve"> PREDICTED: Apis mellifera uncharacterized LOC102655512 (LOC102655512), mRNA</t>
  </si>
  <si>
    <t>GB42904</t>
  </si>
  <si>
    <t xml:space="preserve"> PREDICTED: Apis mellifera uncharacterized LOC102653932 (LOC102653932), transcript variant X1, mRNA</t>
  </si>
  <si>
    <t>GB42905</t>
  </si>
  <si>
    <t xml:space="preserve"> PREDICTED: Apis mellifera uncharacterized LOC102654053 (LOC102654053), mRNA</t>
  </si>
  <si>
    <t>GB42906</t>
  </si>
  <si>
    <t xml:space="preserve"> PREDICTED: Apis mellifera uncharacterized LOC725903 (LOC725903), mRNA</t>
  </si>
  <si>
    <t xml:space="preserve"> PREDICTED: Apis mellifera protein doublesex-like (LOC102654158), mRNA</t>
  </si>
  <si>
    <t>GB42908</t>
  </si>
  <si>
    <t xml:space="preserve"> PREDICTED: Apis mellifera uncharacterized LOC725969 (LOC725969), mRNA</t>
  </si>
  <si>
    <t xml:space="preserve"> PREDICTED: Apis mellifera mantle protein-like (LOC102654246), mRNA</t>
  </si>
  <si>
    <t>GB42910</t>
  </si>
  <si>
    <t xml:space="preserve"> PREDICTED: Apis mellifera uncharacterized LOC726001 (LOC726001), mRNA</t>
  </si>
  <si>
    <t>GB42911</t>
  </si>
  <si>
    <t xml:space="preserve"> Apis mellifera uncharacterized protein LOC726031 (LOC726031), mRNA</t>
  </si>
  <si>
    <t>GB42913</t>
  </si>
  <si>
    <t xml:space="preserve"> PREDICTED: Apis mellifera uncharacterized LOC102654507 (LOC102654507), ncRNA</t>
  </si>
  <si>
    <t>GB42914</t>
  </si>
  <si>
    <t>GB42915</t>
  </si>
  <si>
    <t xml:space="preserve"> PREDICTED: Apis mellifera uncharacterized LOC100577076 (LOC100577076), mRNA</t>
  </si>
  <si>
    <t>GB42916</t>
  </si>
  <si>
    <t xml:space="preserve"> PREDICTED: Apis mellifera transmembrane protein 53-like (LOC409441), mRNA</t>
  </si>
  <si>
    <t xml:space="preserve"> PREDICTED: Apis mellifera protein NipSnap (Nipsnap), mRNA</t>
  </si>
  <si>
    <t xml:space="preserve"> PREDICTED: Apis mellifera Fanconi anemia group D2 protein homolog (LOC727180), transcript variant X2, mRNA</t>
  </si>
  <si>
    <t xml:space="preserve"> PREDICTED: Apis mellifera PAP-associated domain-containing protein 5-like (LOC552662), misc_RNA</t>
  </si>
  <si>
    <t xml:space="preserve"> PREDICTED: Apis mellifera polybromo protein (polybromo), transcript variant X4, mRNA</t>
  </si>
  <si>
    <t xml:space="preserve"> PREDICTED: Apis mellifera pyruvate dehydrogenase 2 (LOC412522), mRNA</t>
  </si>
  <si>
    <t xml:space="preserve"> PREDICTED: Apis mellifera GPI mannosyltransferase 2-like (LOC102655219), mRNA</t>
  </si>
  <si>
    <t>GB42923</t>
  </si>
  <si>
    <t xml:space="preserve"> PREDICTED: Apis mellifera zinc transporter ZIP3-like (LOC412448), mRNA</t>
  </si>
  <si>
    <t xml:space="preserve"> PREDICTED: Apis mellifera probable ATP-dependent RNA helicase DHX34-like (LOC413592), mRNA</t>
  </si>
  <si>
    <t xml:space="preserve"> PREDICTED: Apis mellifera UPF0369 protein C6orf57 homolog (LOC726174), mRNA</t>
  </si>
  <si>
    <t>GB42926</t>
  </si>
  <si>
    <t xml:space="preserve"> PREDICTED: Apis mellifera uncharacterized LOC100578223 (LOC100578223), transcript variant X1, mRNA</t>
  </si>
  <si>
    <t xml:space="preserve"> PREDICTED: Apis mellifera polybromo protein (polybromo), transcript variant X9, mRNA</t>
  </si>
  <si>
    <t>GB42928</t>
  </si>
  <si>
    <t xml:space="preserve"> PREDICTED: Apis mellifera cytochrome c oxidase subunit IV isoform 1 (Cox4I1), transcript variant X1, mRNA</t>
  </si>
  <si>
    <t xml:space="preserve"> PREDICTED: Apis mellifera transmembrane protein 20-like (LOC412661), transcript variant X2, mRNA</t>
  </si>
  <si>
    <t xml:space="preserve"> PREDICTED: Apis mellifera transport and golgi organization 2 (Tango2), mRNA</t>
  </si>
  <si>
    <t xml:space="preserve"> PREDICTED: Apis mellifera vacuolar protein sorting-associated protein 33A ortholog (car), transcript variant X2, mRNA</t>
  </si>
  <si>
    <t xml:space="preserve"> PREDICTED: Apis mellifera serine/threonine-protein kinase TAO1 (Tao-1), transcript variant X2, mRNA</t>
  </si>
  <si>
    <t xml:space="preserve"> PREDICTED: Apis mellifera structure-specific endonuclease subunit slx1-like (LOC102656132), transcript variant X1, mRNA</t>
  </si>
  <si>
    <t>GB42934</t>
  </si>
  <si>
    <t>GB42935</t>
  </si>
  <si>
    <t xml:space="preserve"> PREDICTED: Apis mellifera uncharacterized LOC102654285 (LOC102654285), ncRNA</t>
  </si>
  <si>
    <t>GB42936</t>
  </si>
  <si>
    <t>GB42937</t>
  </si>
  <si>
    <t>GB42938</t>
  </si>
  <si>
    <t>GB42939</t>
  </si>
  <si>
    <t xml:space="preserve"> PREDICTED: Apis mellifera glutamate [NMDA] receptor-associated protein 1-like (LOC408303), transcript variant X2, mRNA</t>
  </si>
  <si>
    <t xml:space="preserve"> PREDICTED: Apis mellifera uridine-cytidine kinase-like 1-like (LOC408305), transcript variant 1, mRNA</t>
  </si>
  <si>
    <t xml:space="preserve"> PREDICTED: Apis mellifera Na[+]/H[+] hydrogen exchanger 2 (Nhe2), transcript variant X3, misc_RNA</t>
  </si>
  <si>
    <t xml:space="preserve"> PREDICTED: Apis mellifera uncharacterized LOC410247 (LOC410247), mRNA</t>
  </si>
  <si>
    <t xml:space="preserve"> PREDICTED: Apis mellifera Rab-protein 10 (Rab10), transcript variant X2, mRNA</t>
  </si>
  <si>
    <t xml:space="preserve"> PREDICTED: Apis mellifera cirhin-like (LOC724542), mRNA</t>
  </si>
  <si>
    <t xml:space="preserve"> PREDICTED: Apis mellifera uncharacterized LOC102654079 (LOC102654079), transcript variant X3, ncRNA</t>
  </si>
  <si>
    <t>GB42946</t>
  </si>
  <si>
    <t>GB42947</t>
  </si>
  <si>
    <t>GB42948</t>
  </si>
  <si>
    <t xml:space="preserve"> PREDICTED: Apis mellifera brain tumor (brat), transcript variant X3, mRNA</t>
  </si>
  <si>
    <t>GB42949</t>
  </si>
  <si>
    <t xml:space="preserve"> PREDICTED: Apis mellifera histone-lysine N-methyltransferase SETMAR-like (LOC102654572), mRNA</t>
  </si>
  <si>
    <t>GB42950</t>
  </si>
  <si>
    <t xml:space="preserve"> PREDICTED: Apis mellifera ankyrin repeat and BTB/POZ domain-containing protein BTBD11-like (LOC551188), transcript variant X2, mRNA</t>
  </si>
  <si>
    <t>GB42951</t>
  </si>
  <si>
    <t xml:space="preserve"> PREDICTED: Apis mellifera Arflike at 72A ortholog (LOC724676), transcript variant 1, mRNA</t>
  </si>
  <si>
    <t xml:space="preserve"> PREDICTED: Apis mellifera leukocyte surface antigen CD53-like (LOC102655130), transcript variant X3, mRNA</t>
  </si>
  <si>
    <t>GB42953</t>
  </si>
  <si>
    <t xml:space="preserve"> PREDICTED: Apis mellifera teneurin-3-like (LOC411155), transcript variant X7, mRNA</t>
  </si>
  <si>
    <t>GB42954</t>
  </si>
  <si>
    <t>GB42955</t>
  </si>
  <si>
    <t>GB42956</t>
  </si>
  <si>
    <t xml:space="preserve"> PREDICTED: Apis mellifera uncharacterized LOC100577846 (LOC100577846), mRNA</t>
  </si>
  <si>
    <t>GB42957</t>
  </si>
  <si>
    <t>GB42958</t>
  </si>
  <si>
    <t xml:space="preserve"> PREDICTED: Apis mellifera uncharacterized LOC727380 (LOC727380), mRNA</t>
  </si>
  <si>
    <t xml:space="preserve"> PREDICTED: Apis mellifera protein CIP2A-like (LOC409977), transcript variant X2, mRNA</t>
  </si>
  <si>
    <t xml:space="preserve"> PREDICTED: Apis mellifera glutathione S-transferase T1 (GstT1), mRNA</t>
  </si>
  <si>
    <t xml:space="preserve"> PREDICTED: Apis mellifera coiled-coil domain-containing protein 19, mitochondrial-like (LOC412021), mRNA</t>
  </si>
  <si>
    <t xml:space="preserve"> PREDICTED: Apis mellifera peroxisomal acyl-coenzyme A oxidase 3-like (LOC412020), transcript variant X1, mRNA</t>
  </si>
  <si>
    <t xml:space="preserve"> PREDICTED: Apis mellifera beta-1,3-glucosyltransferase-like (LOC552204), transcript variant 2, mRNA</t>
  </si>
  <si>
    <t xml:space="preserve"> PREDICTED: Apis mellifera glutamate receptor, ionotropic kainate 1-like (LOC727346), mRNA</t>
  </si>
  <si>
    <t>GB42965</t>
  </si>
  <si>
    <t xml:space="preserve"> PREDICTED: Apis mellifera nitrogen permease regulator 2-like protein-like (LOC409317), transcript variant X2, mRNA</t>
  </si>
  <si>
    <t xml:space="preserve"> PREDICTED: Apis mellifera uncharacterized LOC102654930 (LOC102654930), transcript variant X1, mRNA</t>
  </si>
  <si>
    <t>GB42967</t>
  </si>
  <si>
    <t xml:space="preserve"> PREDICTED: Apis mellifera protein rogdi (rogdi), transcript variant X2, mRNA</t>
  </si>
  <si>
    <t xml:space="preserve"> PREDICTED: Apis mellifera sialin-like (LOC409336), mRNA</t>
  </si>
  <si>
    <t xml:space="preserve"> PREDICTED: Apis mellifera ras-related protein Rab-5B-like (LOC100577764), mRNA</t>
  </si>
  <si>
    <t>GB42971</t>
  </si>
  <si>
    <t>GB42972</t>
  </si>
  <si>
    <t xml:space="preserve"> PREDICTED: Apis mellifera notchless (Nle), mRNA</t>
  </si>
  <si>
    <t>GB42974</t>
  </si>
  <si>
    <t xml:space="preserve"> PREDICTED: Apis mellifera teneurin-3-like (LOC411155), transcript variant X5, mRNA</t>
  </si>
  <si>
    <t>GB42975</t>
  </si>
  <si>
    <t xml:space="preserve"> PREDICTED: Apis mellifera DNA polymerase delta catalytic subunit (DNApol-delta), transcript variant X3, mRNA</t>
  </si>
  <si>
    <t>GB42978</t>
  </si>
  <si>
    <t xml:space="preserve"> PREDICTED: Apis mellifera ankyrin repeat and BTB/POZ domain-containing protein BTBD11-like (LOC551188), transcript variant X3, mRNA</t>
  </si>
  <si>
    <t xml:space="preserve"> PREDICTED: Apis mellifera uncharacterized LOC100578460 (LOC100578460), mRNA</t>
  </si>
  <si>
    <t>GB42980</t>
  </si>
  <si>
    <t xml:space="preserve"> PREDICTED: Apis mellifera beta-1,3-glucan recognition protein 2 (B-gluc2), mRNA</t>
  </si>
  <si>
    <t xml:space="preserve"> PREDICTED: Apis mellifera glycoprotein 3-alpha-L-fucosyltransferase A-like (LOC100578168), transcript variant X3, mRNA</t>
  </si>
  <si>
    <t xml:space="preserve"> PREDICTED: Apis mellifera core alpha1,3-fucosyltransferase A (Fucta), mRNA</t>
  </si>
  <si>
    <t xml:space="preserve"> PREDICTED: Apis mellifera n-acetylneuraminate lyase-like (LOC725646), mRNA</t>
  </si>
  <si>
    <t xml:space="preserve"> PREDICTED: Apis mellifera coiled-coil domain-containing protein 58-like (LOC725961), mRNA</t>
  </si>
  <si>
    <t>GB42986</t>
  </si>
  <si>
    <t xml:space="preserve"> PREDICTED: Apis mellifera DDB1- and CUL4-associated factor 13-like (LOC411024), mRNA</t>
  </si>
  <si>
    <t>GB42988</t>
  </si>
  <si>
    <t>GB42989</t>
  </si>
  <si>
    <t xml:space="preserve"> PREDICTED: Apis mellifera uncharacterized LOC408803 (LOC408803), transcript variant X2, mRNA</t>
  </si>
  <si>
    <t>GB42990</t>
  </si>
  <si>
    <t>GB42991</t>
  </si>
  <si>
    <t>GB42992</t>
  </si>
  <si>
    <t xml:space="preserve"> PREDICTED: Apis mellifera uncharacterized LOC408803 (LOC408803), transcript variant X3, mRNA</t>
  </si>
  <si>
    <t>GB42993</t>
  </si>
  <si>
    <t xml:space="preserve"> PREDICTED: Apis mellifera uncharacterized LOC408803 (LOC408803), transcript variant X4, mRNA</t>
  </si>
  <si>
    <t xml:space="preserve"> PREDICTED: Apis mellifera uncharacterized LOC551126 (LOC551126), mRNA</t>
  </si>
  <si>
    <t xml:space="preserve"> PREDICTED: Apis mellifera uncharacterized LOC102654294 (LOC102654294), transcript variant X1, mRNA</t>
  </si>
  <si>
    <t>GB42996</t>
  </si>
  <si>
    <t xml:space="preserve"> PREDICTED: Apis mellifera uncharacterized LOC100578201 (LOC100578201), mRNA</t>
  </si>
  <si>
    <t xml:space="preserve"> PREDICTED: Apis mellifera 28S ribosomal protein S10, mitochondrial-like (LOC409129), mRNA</t>
  </si>
  <si>
    <t xml:space="preserve"> PREDICTED: Apis mellifera frataxin homolog (fh), mRNA</t>
  </si>
  <si>
    <t xml:space="preserve"> PREDICTED: Apis mellifera uncharacterized LOC409596 (LOC409596), misc_RNA</t>
  </si>
  <si>
    <t xml:space="preserve"> PREDICTED: Apis mellifera replication factor C subunit 4-like (LOC100577095), partial mRNA</t>
  </si>
  <si>
    <t xml:space="preserve"> PREDICTED: Apis mellifera glyoxylate/hydroxypyruvate reductase HPR3-like (LOC102655887), mRNA</t>
  </si>
  <si>
    <t>GB43002</t>
  </si>
  <si>
    <t>GB43003</t>
  </si>
  <si>
    <t xml:space="preserve"> PREDICTED: Apis mellifera 3-phosphoinositide-dependent protein kinase 1-like (LOC410732), transcript variant X1, mRNA</t>
  </si>
  <si>
    <t xml:space="preserve"> PREDICTED: Apis mellifera GMC oxidoreductase 14 (GMCOX14), transcript variant 2, mRNA</t>
  </si>
  <si>
    <t xml:space="preserve"> PREDICTED: Apis mellifera GMC oxidoreductase 13 (GMCOX13), mRNA</t>
  </si>
  <si>
    <t xml:space="preserve"> PREDICTED: Apis mellifera GMC oxidoreductase 12 (GMCOX12), mRNA</t>
  </si>
  <si>
    <t xml:space="preserve"> PREDICTED: Apis mellifera glucose dehydrogenase [FAD, quinone]-like (LOC102653881), mRNA</t>
  </si>
  <si>
    <t>GB43008</t>
  </si>
  <si>
    <t>GB43009</t>
  </si>
  <si>
    <t>GB43010</t>
  </si>
  <si>
    <t xml:space="preserve"> PREDICTED: Apis mellifera uncharacterized LOC102656489 (LOC102656489), mRNA</t>
  </si>
  <si>
    <t>GB43011</t>
  </si>
  <si>
    <t xml:space="preserve"> PREDICTED: Apis mellifera uncharacterized LOC102656521 (LOC102656521), ncRNA</t>
  </si>
  <si>
    <t>GB43012</t>
  </si>
  <si>
    <t xml:space="preserve"> PREDICTED: Apis mellifera uncharacterized LOC100577183 (LOC100577183), ncRNA</t>
  </si>
  <si>
    <t>GB43013</t>
  </si>
  <si>
    <t>GB43014</t>
  </si>
  <si>
    <t xml:space="preserve"> PREDICTED: Apis mellifera uncharacterized LOC408602 (LOC408602), transcript variant X3, mRNA</t>
  </si>
  <si>
    <t xml:space="preserve"> PREDICTED: Apis mellifera aprataxin-like protein (LOC408601), mRNA</t>
  </si>
  <si>
    <t xml:space="preserve"> PREDICTED: Apis mellifera uncharacterized LOC102653736 (LOC102653736), transcript variant X2, ncRNA</t>
  </si>
  <si>
    <t>GB43017</t>
  </si>
  <si>
    <t xml:space="preserve"> PREDICTED: Apis mellifera uncharacterized LOC102653666 (LOC102653666), transcript variant X3, misc_RNA</t>
  </si>
  <si>
    <t>GB43018</t>
  </si>
  <si>
    <t>GB43019</t>
  </si>
  <si>
    <t xml:space="preserve"> PREDICTED: Apis mellifera uncharacterized LOC102653841 (LOC102653841), transcript variant X2, ncRNA</t>
  </si>
  <si>
    <t>GB43020</t>
  </si>
  <si>
    <t xml:space="preserve"> PREDICTED: Apis mellifera uncharacterized LOC102654784 (LOC102654784), mRNA</t>
  </si>
  <si>
    <t>GB43021</t>
  </si>
  <si>
    <t xml:space="preserve"> PREDICTED: Apis mellifera zinc finger protein 250-like (LOC102655703), mRNA</t>
  </si>
  <si>
    <t>GB43022</t>
  </si>
  <si>
    <t>GB43023</t>
  </si>
  <si>
    <t xml:space="preserve"> PREDICTED: Apis mellifera odorant receptor 167PAR (Or167PAR), mRNA</t>
  </si>
  <si>
    <t>GB43024</t>
  </si>
  <si>
    <t xml:space="preserve"> PREDICTED: Apis mellifera uncharacterized LOC102655182 (LOC102655182), mRNA</t>
  </si>
  <si>
    <t>GB43025</t>
  </si>
  <si>
    <t xml:space="preserve"> PREDICTED: Apis mellifera uncharacterized LOC102655285 (LOC102655285), mRNA</t>
  </si>
  <si>
    <t>GB43026</t>
  </si>
  <si>
    <t>GB43027</t>
  </si>
  <si>
    <t xml:space="preserve"> PREDICTED: Apis mellifera vesicular glutamate transporter 2.1-like (LOC725462), transcript variant X1, mRNA</t>
  </si>
  <si>
    <t>GB43028</t>
  </si>
  <si>
    <t xml:space="preserve"> PREDICTED: Apis mellifera actin, indirect flight muscle-like (LOC725851), mRNA</t>
  </si>
  <si>
    <t>GB43029</t>
  </si>
  <si>
    <t>GB43030</t>
  </si>
  <si>
    <t>GB43031</t>
  </si>
  <si>
    <t>GB43032</t>
  </si>
  <si>
    <t xml:space="preserve"> PREDICTED: Apis mellifera uncharacterized LOC100578349 (LOC100578349), transcript variant X2, mRNA</t>
  </si>
  <si>
    <t>GB43033</t>
  </si>
  <si>
    <t xml:space="preserve"> PREDICTED: Apis mellifera synaptic vesicle glycoprotein 2B-like (LOC724227), transcript variant X1, mRNA</t>
  </si>
  <si>
    <t xml:space="preserve"> PREDICTED: Apis mellifera uncharacterized LOC100578282 (LOC100578282), mRNA</t>
  </si>
  <si>
    <t xml:space="preserve"> PREDICTED: Apis mellifera uncharacterized LOC102655911 (LOC102655911), mRNA</t>
  </si>
  <si>
    <t>GB43037</t>
  </si>
  <si>
    <t xml:space="preserve"> PREDICTED: Apis mellifera lipid A export ATP-binding/permease protein MsbA-like (LOC727635), partial mRNA</t>
  </si>
  <si>
    <t>GB43038</t>
  </si>
  <si>
    <t xml:space="preserve"> PREDICTED: Apis mellifera restin homolog (LOC727159), transcript variant X1, mRNA</t>
  </si>
  <si>
    <t xml:space="preserve"> PREDICTED: Apis mellifera probable cytidylate kinase-like (LOC102654997), partial mRNA</t>
  </si>
  <si>
    <t>GB43040</t>
  </si>
  <si>
    <t>GB43041</t>
  </si>
  <si>
    <t xml:space="preserve"> PREDICTED: Apis mellifera regulatory associated protein of MTOR, complex 1 (RPTOR), mRNA</t>
  </si>
  <si>
    <t>GB43042</t>
  </si>
  <si>
    <t>GB43043</t>
  </si>
  <si>
    <t>GB43044</t>
  </si>
  <si>
    <t>GB43045</t>
  </si>
  <si>
    <t xml:space="preserve"> PREDICTED: Apis mellifera uncharacterized LOC100577237 (LOC100577237), transcript variant X1, mRNA</t>
  </si>
  <si>
    <t>GB43046</t>
  </si>
  <si>
    <t>GB43047</t>
  </si>
  <si>
    <t>GB43048</t>
  </si>
  <si>
    <t xml:space="preserve"> PREDICTED: Apis mellifera uncharacterized LOC100577936 (LOC100577936), transcript variant X4, mRNA</t>
  </si>
  <si>
    <t>GB43049</t>
  </si>
  <si>
    <t>GB43050</t>
  </si>
  <si>
    <t>GB43051</t>
  </si>
  <si>
    <t xml:space="preserve"> PREDICTED: Apis mellifera paramyosin, long form-like (LOC409787), mRNA</t>
  </si>
  <si>
    <t>GB43053</t>
  </si>
  <si>
    <t xml:space="preserve"> PREDICTED: Apis mellifera jazigo (LOC409786), transcript variant X1, mRNA</t>
  </si>
  <si>
    <t>GB43055</t>
  </si>
  <si>
    <t xml:space="preserve"> PREDICTED: Apis mellifera catalase-like (LOC727526), partial mRNA</t>
  </si>
  <si>
    <t>GB43056</t>
  </si>
  <si>
    <t xml:space="preserve"> PREDICTED: Apis mellifera uncharacterized LOC100578333 (LOC100578333), partial mRNA</t>
  </si>
  <si>
    <t>GB43057</t>
  </si>
  <si>
    <t>GB43058</t>
  </si>
  <si>
    <t>GB43059</t>
  </si>
  <si>
    <t xml:space="preserve"> PREDICTED: Apis mellifera Ets at 97D ortholog (Ets97D-like), transcript variant X2, mRNA</t>
  </si>
  <si>
    <t>GB43060</t>
  </si>
  <si>
    <t xml:space="preserve"> PREDICTED: Apis mellifera exocyst complex component 1 (sec3), mRNA</t>
  </si>
  <si>
    <t>GB43061</t>
  </si>
  <si>
    <t xml:space="preserve"> PREDICTED: Apis mellifera SWI5-dependent HO expression protein 3-like (LOC102655424), mRNA</t>
  </si>
  <si>
    <t>GB43062</t>
  </si>
  <si>
    <t xml:space="preserve"> PREDICTED: Apis mellifera calmodulin-like protein 4-like (LOC552666), transcript variant X2, mRNA</t>
  </si>
  <si>
    <t>GB43063</t>
  </si>
  <si>
    <t xml:space="preserve"> PREDICTED: Apis mellifera nicotinic acetylcholine receptor alpha5 subunit-like (LOC552661), mRNA</t>
  </si>
  <si>
    <t>GB43065</t>
  </si>
  <si>
    <t>GB43066</t>
  </si>
  <si>
    <t xml:space="preserve"> PREDICTED: Apis mellifera catechol O-methyltransferase domain-containing protein 1-like (LOC102654670), partial mRNA</t>
  </si>
  <si>
    <t>GB43067</t>
  </si>
  <si>
    <t>GB43068</t>
  </si>
  <si>
    <t xml:space="preserve"> PREDICTED: Apis mellifera putative methylthiotransferase RP416-like (LOC100577170), partial mRNA</t>
  </si>
  <si>
    <t>GB43069</t>
  </si>
  <si>
    <t xml:space="preserve"> PREDICTED: Apis mellifera dipeptidase 1-like (LOC409231), transcript variant X3, mRNA</t>
  </si>
  <si>
    <t>GB43071</t>
  </si>
  <si>
    <t xml:space="preserve"> PREDICTED: Apis mellifera uncharacterized LOC100578064 (LOC100578064), transcript variant X1, mRNA</t>
  </si>
  <si>
    <t xml:space="preserve"> PREDICTED: Apis mellifera A disintegrin and metalloproteinase with thrombospondin motifs 16-like (LOC412887), transcript variant X4, mRNA</t>
  </si>
  <si>
    <t>GB43073</t>
  </si>
  <si>
    <t xml:space="preserve"> PREDICTED: Apis mellifera phosphatidylinositol-4,5-bisphosphate 3-kinase catalytic subunit delta isoform-like (LOC551500), transcript variant X2, mRNA</t>
  </si>
  <si>
    <t xml:space="preserve"> PREDICTED: Apis mellifera protein white-like (LOC726523), mRNA</t>
  </si>
  <si>
    <t xml:space="preserve"> PREDICTED: Apis mellifera scarlet (st), transcript variant X1, mRNA</t>
  </si>
  <si>
    <t xml:space="preserve"> PREDICTED: Apis mellifera uncharacterized LOC408333 (LOC408333), transcript variant X10, misc_RNA</t>
  </si>
  <si>
    <t xml:space="preserve"> PREDICTED: Apis mellifera mutS protein homolog 4-like (LOC726455), mRNA</t>
  </si>
  <si>
    <t>GB43078</t>
  </si>
  <si>
    <t xml:space="preserve"> PREDICTED: Apis mellifera zinc finger protein 236-like (LOC408332), mRNA</t>
  </si>
  <si>
    <t xml:space="preserve"> PREDICTED: Apis mellifera FAD synthase-like (LOC100576660), transcript variant X1, mRNA</t>
  </si>
  <si>
    <t>GB43083</t>
  </si>
  <si>
    <t xml:space="preserve"> PREDICTED: Apis mellifera uncharacterized LOC551624 (LOC551624), transcript variant X3, mRNA</t>
  </si>
  <si>
    <t xml:space="preserve"> PREDICTED: Apis mellifera cytochrome c1, heme protein, mitochondrial-like (LOC102653884), transcript variant X2, mRNA</t>
  </si>
  <si>
    <t>GB43085</t>
  </si>
  <si>
    <t xml:space="preserve"> PREDICTED: Apis mellifera uncharacterized LOC726486 (LOC726486), mRNA</t>
  </si>
  <si>
    <t xml:space="preserve"> PREDICTED: Apis mellifera uncharacterized LOC410282 (LOC410282), transcript variant X3, mRNA</t>
  </si>
  <si>
    <t xml:space="preserve"> PREDICTED: Apis mellifera elongation factor Tu, mitochondrial-like (LOC408328), transcript variant 1, mRNA</t>
  </si>
  <si>
    <t xml:space="preserve"> PREDICTED: Apis mellifera syntaxin 1A (Syx1A), transcript variant X1, mRNA</t>
  </si>
  <si>
    <t xml:space="preserve"> PREDICTED: Apis mellifera syntaxin 1A (Syx1A), transcript variant X6, misc_RNA</t>
  </si>
  <si>
    <t>GB43090</t>
  </si>
  <si>
    <t xml:space="preserve"> PREDICTED: Apis mellifera orcokinin peptides (LOC726294), transcript variant X1, mRNA</t>
  </si>
  <si>
    <t>GB43091</t>
  </si>
  <si>
    <t xml:space="preserve"> Apis mellifera cyclin-dependent kinase 5 (Cdk5), mRNA</t>
  </si>
  <si>
    <t xml:space="preserve"> PREDICTED: Apis mellifera uncharacterized LOC726019 (LOC726019), misc_RNA</t>
  </si>
  <si>
    <t>GB43093</t>
  </si>
  <si>
    <t xml:space="preserve"> PREDICTED: Apis mellifera crossveinless 2 (cv-2), transcript variant X2, mRNA</t>
  </si>
  <si>
    <t xml:space="preserve"> Apis mellifera protein kinase C (Pkc), mRNA</t>
  </si>
  <si>
    <t>GB43096</t>
  </si>
  <si>
    <t xml:space="preserve"> PREDICTED: Apis mellifera low affinity cationic amino acid transporter 2-like (LOC410272), transcript variant X4, mRNA</t>
  </si>
  <si>
    <t>GB43097</t>
  </si>
  <si>
    <t xml:space="preserve"> PREDICTED: Apis mellifera low affinity cationic amino acid transporter 2-like (LOC410272), transcript variant X1, mRNA</t>
  </si>
  <si>
    <t xml:space="preserve"> PREDICTED: Apis mellifera transcription elongation factor SPT6-like (LOC410274), mRNA</t>
  </si>
  <si>
    <t xml:space="preserve"> PREDICTED: Apis mellifera uncharacterized LOC724201 (LOC724201), transcript variant X1, mRNA</t>
  </si>
  <si>
    <t xml:space="preserve"> PREDICTED: Apis mellifera peptide chain release factor 2-like (LOC724155), mRNA</t>
  </si>
  <si>
    <t>GB43102</t>
  </si>
  <si>
    <t xml:space="preserve"> PREDICTED: Apis mellifera logjam (loj), mRNA</t>
  </si>
  <si>
    <t xml:space="preserve"> PREDICTED: Apis mellifera PMS1 protein homolog 1-like (LOC100577449), mRNA</t>
  </si>
  <si>
    <t xml:space="preserve"> PREDICTED: Apis mellifera casein kinase II alpha subunit (CkIIalpha), transcript variant X3, mRNA</t>
  </si>
  <si>
    <t xml:space="preserve"> PREDICTED: Apis mellifera ubiquitin-like modifier-activating enzyme 5-like (LOC409766), transcript variant X2, mRNA</t>
  </si>
  <si>
    <t xml:space="preserve"> PREDICTED: Apis mellifera uncharacterized LOC100578388 (LOC100578388), transcript variant X3, mRNA</t>
  </si>
  <si>
    <t>GB43107</t>
  </si>
  <si>
    <t xml:space="preserve"> PREDICTED: Apis mellifera uncharacterized LOC100578388 (LOC100578388), transcript variant X2, mRNA</t>
  </si>
  <si>
    <t>GB43108</t>
  </si>
  <si>
    <t xml:space="preserve"> PREDICTED: Apis mellifera uncharacterized LOC100577364 (LOC100577364), mRNA</t>
  </si>
  <si>
    <t xml:space="preserve"> PREDICTED: Apis mellifera uncharacterized LOC552459 (LOC552459), transcript variant X2, mRNA</t>
  </si>
  <si>
    <t xml:space="preserve"> PREDICTED: Apis mellifera serrate RNA effector molecule homolog (LOC413091), transcript variant X1, mRNA</t>
  </si>
  <si>
    <t xml:space="preserve"> PREDICTED: Apis mellifera uncharacterized LOC409764 (LOC409764), transcript variant X1, mRNA</t>
  </si>
  <si>
    <t xml:space="preserve"> PREDICTED: Apis mellifera U6 snRNA-associated Sm-like protein LSm7 (Lsm7), transcript variant X2, mRNA</t>
  </si>
  <si>
    <t xml:space="preserve"> PREDICTED: Apis mellifera sarcoplasmic calcium-binding protein 1 (Scp1), transcript variant X2, mRNA</t>
  </si>
  <si>
    <t xml:space="preserve"> PREDICTED: Apis mellifera nucleoside diphosphate-linked moiety X motif 8, mitochondrial-like (LOC102655411), mRNA</t>
  </si>
  <si>
    <t>GB43117</t>
  </si>
  <si>
    <t xml:space="preserve"> PREDICTED: Apis mellifera peptidyl-prolyl cis-trans isomerase-like 4-like (LOC725497), transcript variant X1, mRNA</t>
  </si>
  <si>
    <t xml:space="preserve"> PREDICTED: Apis mellifera DNA ligase III (lig3), transcript variant X1, mRNA</t>
  </si>
  <si>
    <t xml:space="preserve"> PREDICTED: Apis mellifera uncharacterized LOC100578004 (LOC100578004), transcript variant X1, mRNA</t>
  </si>
  <si>
    <t xml:space="preserve"> PREDICTED: Apis mellifera bifunctional polynucleotide phosphatase/kinase-like (LOC552254), transcript variant X5, mRNA</t>
  </si>
  <si>
    <t xml:space="preserve"> PREDICTED: Apis mellifera probable RNA-binding protein 19-like (LOC552231), transcript variant X1, mRNA</t>
  </si>
  <si>
    <t xml:space="preserve"> PREDICTED: Apis mellifera uncharacterized LOC409759 (LOC409759), misc_RNA</t>
  </si>
  <si>
    <t xml:space="preserve"> PREDICTED: Apis mellifera uncharacterized protein C19orf47 homolog (LOC100577520), mRNA</t>
  </si>
  <si>
    <t xml:space="preserve"> PREDICTED: Apis mellifera oligopeptidase A-like (LOC412154), transcript variant X2, mRNA</t>
  </si>
  <si>
    <t xml:space="preserve"> PREDICTED: Apis mellifera transmembrane protein 184B-like (LOC409373), transcript variant X1, mRNA</t>
  </si>
  <si>
    <t xml:space="preserve"> PREDICTED: Apis mellifera RCC1 and BTB domain-containing protein 1-like (LOC552695), transcript variant X2, mRNA</t>
  </si>
  <si>
    <t xml:space="preserve"> PREDICTED: Apis mellifera RCC1 and BTB domain-containing protein 1-like (LOC408321), transcript variant X3, mRNA</t>
  </si>
  <si>
    <t xml:space="preserve"> PREDICTED: Apis mellifera uncharacterized LOC408320 (LOC408320), transcript variant X3, mRNA</t>
  </si>
  <si>
    <t xml:space="preserve"> PREDICTED: Apis mellifera single Ig IL-1-related receptor-like (LOC100578939), mRNA</t>
  </si>
  <si>
    <t xml:space="preserve"> PREDICTED: Apis mellifera epidermal retinol dehydrogenase 2-like (LOC552746), transcript variant X4, mRNA</t>
  </si>
  <si>
    <t xml:space="preserve"> PREDICTED: Apis mellifera ketohexokinase-like (LOC726522), mRNA</t>
  </si>
  <si>
    <t xml:space="preserve"> PREDICTED: Apis mellifera uncharacterized LOC100578709 (LOC100578709), transcript variant X1, mRNA</t>
  </si>
  <si>
    <t xml:space="preserve"> PREDICTED: Apis mellifera cleft lip and palate transmembrane protein 1-like protein-like (LOC726579), transcript variant X1, mRNA</t>
  </si>
  <si>
    <t xml:space="preserve"> PREDICTED: Apis mellifera RAC serine/threonine-protein kinase (Akt1), mRNA</t>
  </si>
  <si>
    <t xml:space="preserve"> PREDICTED: Apis mellifera uncharacterized LOC409904 (LOC409904), transcript variant X3, mRNA</t>
  </si>
  <si>
    <t>GB43136</t>
  </si>
  <si>
    <t xml:space="preserve"> PREDICTED: Apis mellifera uncharacterized LOC409904 (LOC409904), transcript variant X5, mRNA</t>
  </si>
  <si>
    <t>GB43137</t>
  </si>
  <si>
    <t xml:space="preserve"> PREDICTED: Apis mellifera uncharacterized LOC102654162 (LOC102654162), transcript variant X3, ncRNA</t>
  </si>
  <si>
    <t>GB43139</t>
  </si>
  <si>
    <t xml:space="preserve"> PREDICTED: Apis mellifera stoned B (stnB), mRNA</t>
  </si>
  <si>
    <t>GB43140</t>
  </si>
  <si>
    <t xml:space="preserve"> PREDICTED: Apis mellifera tubulin-specific chaperone cofactor E-like protein-like (LOC552804), transcript variant X2, mRNA</t>
  </si>
  <si>
    <t>GB43142</t>
  </si>
  <si>
    <t>GB43144</t>
  </si>
  <si>
    <t xml:space="preserve"> PREDICTED: Apis mellifera uncharacterized LOC413427 (LOC413427), mRNA</t>
  </si>
  <si>
    <t>GB43146</t>
  </si>
  <si>
    <t xml:space="preserve"> PREDICTED: Apis mellifera proteasome subunit beta type-2-like (LOC409978), transcript variant 1, mRNA</t>
  </si>
  <si>
    <t xml:space="preserve"> PREDICTED: Apis mellifera zinc finger protein 729-like (LOC102653601), mRNA</t>
  </si>
  <si>
    <t>GB43149</t>
  </si>
  <si>
    <t xml:space="preserve"> PREDICTED: Apis mellifera ADP-dependent glucokinase-like (LOC413336), mRNA</t>
  </si>
  <si>
    <t xml:space="preserve"> PREDICTED: Apis mellifera uncharacterized LOC726757 (LOC726757), transcript variant X2, mRNA</t>
  </si>
  <si>
    <t>GB43153</t>
  </si>
  <si>
    <t xml:space="preserve"> PREDICTED: Apis mellifera YEATS domain-containing protein 4 (Gas41), transcript variant X2, mRNA</t>
  </si>
  <si>
    <t xml:space="preserve"> PREDICTED: Apis mellifera solute carrier family 25 member 35-like (LOC102655263), partial mRNA</t>
  </si>
  <si>
    <t>GB43155</t>
  </si>
  <si>
    <t xml:space="preserve"> PREDICTED: Apis mellifera pigment-dispersing hormone peptides-like (LOC100577073), mRNA</t>
  </si>
  <si>
    <t>GB43156</t>
  </si>
  <si>
    <t xml:space="preserve"> PREDICTED: Apis mellifera tyrosine-protein phosphatase non-receptor type 23-like (LOC551449), mRNA</t>
  </si>
  <si>
    <t xml:space="preserve"> PREDICTED: Apis mellifera nucleoporin 205kDa (NUP205), mRNA</t>
  </si>
  <si>
    <t xml:space="preserve"> PREDICTED: Apis mellifera NF-X1-type zinc finger protein NFXL1-like (LOC726904), mRNA</t>
  </si>
  <si>
    <t xml:space="preserve"> PREDICTED: Apis mellifera pre-mRNA-processing factor 6-like (LOC551493), mRNA</t>
  </si>
  <si>
    <t xml:space="preserve"> PREDICTED: Apis mellifera ciboulot (cib), mRNA</t>
  </si>
  <si>
    <t xml:space="preserve"> PREDICTED: Apis mellifera uncharacterized LOC100576989 (LOC100576989), mRNA</t>
  </si>
  <si>
    <t xml:space="preserve"> Apis mellifera nuclear factor related to kappaB binding protein (NFRKB), mRNA</t>
  </si>
  <si>
    <t xml:space="preserve"> PREDICTED: Apis mellifera uncharacterized LOC100577103 (LOC100577103), mRNA</t>
  </si>
  <si>
    <t>GB43164</t>
  </si>
  <si>
    <t xml:space="preserve"> PREDICTED: Apis mellifera uncharacterized LOC726964 (LOC726964), mRNA</t>
  </si>
  <si>
    <t xml:space="preserve"> PREDICTED: Apis mellifera inositol 1,4,5-triphosphate kinase (Ip3k), transcript variant X1, mRNA</t>
  </si>
  <si>
    <t>GB43167</t>
  </si>
  <si>
    <t xml:space="preserve"> PREDICTED: Apis mellifera phosphatidylinositol N-acetylglucosaminyltransferase subunit C-like (LOC102655948), mRNA</t>
  </si>
  <si>
    <t>GB43169</t>
  </si>
  <si>
    <t xml:space="preserve"> PREDICTED: Apis mellifera dolichyl-diphosphooligosaccharide--protein glycosyltransferase subunit STT3A-like (LOC409265), transcript variant X3, mRNA</t>
  </si>
  <si>
    <t xml:space="preserve"> PREDICTED: Apis mellifera serine/threonine-protein kinase PITSLRE (Pitslre), transcript variant X1, mRNA</t>
  </si>
  <si>
    <t xml:space="preserve"> PREDICTED: Apis mellifera chitinase 3 (Cht3), mRNA</t>
  </si>
  <si>
    <t xml:space="preserve"> PREDICTED: Apis mellifera uncharacterized LOC726814 (LOC726814), transcript variant X3, mRNA</t>
  </si>
  <si>
    <t xml:space="preserve"> PREDICTED: Apis mellifera ras-related protein Ral-a-like (LOC102656587), transcript variant X5, misc_RNA</t>
  </si>
  <si>
    <t xml:space="preserve"> PREDICTED: Apis mellifera ras-related protein Ral-a-like (LOC102656587), transcript variant X2, mRNA</t>
  </si>
  <si>
    <t>GB43177</t>
  </si>
  <si>
    <t xml:space="preserve"> PREDICTED: Apis mellifera WD repeat-containing protein mio (mio), transcript variant X1, mRNA</t>
  </si>
  <si>
    <t>GB43178</t>
  </si>
  <si>
    <t xml:space="preserve"> PREDICTED: Apis mellifera zinc finger matrin-type protein CG9776-like (LOC100578159), transcript variant X1, mRNA</t>
  </si>
  <si>
    <t>GB43179</t>
  </si>
  <si>
    <t xml:space="preserve"> PREDICTED: Apis mellifera minor histocompatibility antigen H13-like (LOC409870), mRNA</t>
  </si>
  <si>
    <t xml:space="preserve"> PREDICTED: Apis mellifera uncharacterized LOC552799 (LOC552799), transcript variant X1, mRNA</t>
  </si>
  <si>
    <t xml:space="preserve"> PREDICTED: Apis mellifera uncharacterized LOC100578413 (LOC100578413), mRNA</t>
  </si>
  <si>
    <t>GB43183</t>
  </si>
  <si>
    <t xml:space="preserve"> PREDICTED: Apis mellifera iron/zinc purple acid phosphatase-like protein-like (LOC413429), mRNA</t>
  </si>
  <si>
    <t xml:space="preserve"> PREDICTED: Apis mellifera exocyst complex component 2 (sec5), mRNA</t>
  </si>
  <si>
    <t xml:space="preserve"> PREDICTED: Apis mellifera symplekin (SYMPK), mRNA</t>
  </si>
  <si>
    <t>GB43187</t>
  </si>
  <si>
    <t xml:space="preserve"> PREDICTED: Apis mellifera biglycan-like (LOC100578976), mRNA</t>
  </si>
  <si>
    <t xml:space="preserve"> PREDICTED: Apis mellifera probable multidrug resistance-associated protein lethal(2)03659-like (LOC410269), transcript variant X1, mRNA</t>
  </si>
  <si>
    <t xml:space="preserve"> PREDICTED: Apis mellifera acetylcholinesterase 1 (AChE-1), transcript variant X1, mRNA</t>
  </si>
  <si>
    <t xml:space="preserve"> PREDICTED: Apis mellifera transcription initiation factor TFIID subunit 6 (Taf6), transcript variant X2, mRNA</t>
  </si>
  <si>
    <t xml:space="preserve"> PREDICTED: Apis mellifera putative uncharacterized protein DDB_G0282133-like (LOC102656166), transcript variant X1, mRNA</t>
  </si>
  <si>
    <t>GB43193</t>
  </si>
  <si>
    <t xml:space="preserve"> PREDICTED: Apis mellifera syntaxin 8 (Syx8), transcript variant 2, mRNA</t>
  </si>
  <si>
    <t xml:space="preserve"> PREDICTED: Apis mellifera putative uncharacterized protein DDB_G0282133-like (LOC100577623), transcript variant X2, mRNA</t>
  </si>
  <si>
    <t>GB43195</t>
  </si>
  <si>
    <t>GB43196</t>
  </si>
  <si>
    <t>GB43197</t>
  </si>
  <si>
    <t xml:space="preserve"> PREDICTED: Apis mellifera alpha actinin (Actn), mRNA</t>
  </si>
  <si>
    <t>GB43199</t>
  </si>
  <si>
    <t xml:space="preserve"> PREDICTED: Apis mellifera tRNA (uracil-5-)-methyltransferase homolog A-like (LOC413087), transcript variant X2, mRNA</t>
  </si>
  <si>
    <t xml:space="preserve"> PREDICTED: Apis mellifera prohormone-1 (LOC725616), transcript variant X1, mRNA</t>
  </si>
  <si>
    <t xml:space="preserve"> PREDICTED: Apis mellifera uncharacterized LOC725540 (LOC725540), transcript variant X2, mRNA</t>
  </si>
  <si>
    <t xml:space="preserve"> PREDICTED: Apis mellifera niemann-Pick C1 protein-like (LOC552375), transcript variant X3, mRNA</t>
  </si>
  <si>
    <t xml:space="preserve"> PREDICTED: Apis mellifera sarcoplasmic calcium-binding protein 1 (Scp1), transcript variant X3, mRNA</t>
  </si>
  <si>
    <t>GB43204</t>
  </si>
  <si>
    <t xml:space="preserve"> PREDICTED: Apis mellifera uncharacterized LOC725391 (LOC725391), partial mRNA</t>
  </si>
  <si>
    <t>GB43206</t>
  </si>
  <si>
    <t xml:space="preserve"> PREDICTED: Apis mellifera uncharacterized LOC725289 (LOC725289), mRNA</t>
  </si>
  <si>
    <t xml:space="preserve"> PREDICTED: Apis mellifera uncharacterized LOC552446 (LOC552446), transcript variant X2, mRNA</t>
  </si>
  <si>
    <t>GB43209</t>
  </si>
  <si>
    <t xml:space="preserve"> PREDICTED: Apis mellifera solute carrier family 2, facilitated glucose transporter member 10-like (LOC724998), mRNA</t>
  </si>
  <si>
    <t xml:space="preserve"> PREDICTED: Apis mellifera GalNAc-4-sulfotransferase (LOC724878), mRNA</t>
  </si>
  <si>
    <t xml:space="preserve"> PREDICTED: Apis mellifera ubiquitin-protein ligase E3C-like (LOC413096), transcript variant X2, mRNA</t>
  </si>
  <si>
    <t xml:space="preserve"> PREDICTED: Apis mellifera muskelin protein (muskelin), mRNA</t>
  </si>
  <si>
    <t xml:space="preserve"> PREDICTED: Apis mellifera dynein heavy chain at 62B ortholog (LOC413097), mRNA</t>
  </si>
  <si>
    <t xml:space="preserve"> PREDICTED: Apis mellifera actin-related protein 13E ortholog (LOC409765), transcript variant X3, mRNA</t>
  </si>
  <si>
    <t xml:space="preserve"> PREDICTED: Apis mellifera ephexin (Exn), transcript variant X1, mRNA</t>
  </si>
  <si>
    <t xml:space="preserve"> PREDICTED: Apis mellifera chiffon (chif), mRNA</t>
  </si>
  <si>
    <t xml:space="preserve"> PREDICTED: Apis mellifera uncharacterized LOC408322 (LOC408322), transcript variant X4, mRNA</t>
  </si>
  <si>
    <t xml:space="preserve"> Apis mellifera uncharacterized LOC724290 (LOC724290), mRNA</t>
  </si>
  <si>
    <t xml:space="preserve"> PREDICTED: Apis mellifera transcription termination factor 2 (lds), transcript variant X2, mRNA</t>
  </si>
  <si>
    <t>GB43221</t>
  </si>
  <si>
    <t xml:space="preserve"> PREDICTED: Apis mellifera protein kinase C (Pkc), transcript variant X1, mRNA</t>
  </si>
  <si>
    <t xml:space="preserve"> PREDICTED: Apis mellifera dynactin subunit 5 (Dctn5), mRNA</t>
  </si>
  <si>
    <t xml:space="preserve"> PREDICTED: Apis mellifera inorganic phosphate cotransporter-like protein (Picot), transcript variant X2, mRNA</t>
  </si>
  <si>
    <t>GB43224</t>
  </si>
  <si>
    <t xml:space="preserve"> PREDICTED: Apis mellifera inorganic phosphate cotransporter-like protein (Picot), transcript variant X1, mRNA</t>
  </si>
  <si>
    <t xml:space="preserve"> PREDICTED: Apis mellifera T-cell immunomodulatory protein (LOC408324), transcript variant X1, mRNA</t>
  </si>
  <si>
    <t>GB43226</t>
  </si>
  <si>
    <t>GB43227</t>
  </si>
  <si>
    <t xml:space="preserve"> PREDICTED: Apis mellifera uncharacterized LOC408327 (LOC408327), transcript variant X2, mRNA</t>
  </si>
  <si>
    <t xml:space="preserve"> PREDICTED: Apis mellifera GTP-binding nuclear protein Ran (ran), transcript variant X1, mRNA</t>
  </si>
  <si>
    <t xml:space="preserve"> PREDICTED: Apis mellifera prolow-density lipoprotein receptor-related protein 1-like (LOC100576279), transcript variant X1, mRNA</t>
  </si>
  <si>
    <t xml:space="preserve"> PREDICTED: Apis mellifera uncharacterized LOC408329 (LOC408329), mRNA</t>
  </si>
  <si>
    <t xml:space="preserve"> PREDICTED: Apis mellifera transmembrane protein 222-like (LOC410283), transcript variant 1, mRNA</t>
  </si>
  <si>
    <t xml:space="preserve"> PREDICTED: Apis mellifera histone deacetylase 4 (HDAC4), transcript variant X2, mRNA</t>
  </si>
  <si>
    <t>GB43233</t>
  </si>
  <si>
    <t xml:space="preserve"> PREDICTED: Apis mellifera histone deacetylase 4 (HDAC4), transcript variant X7, mRNA</t>
  </si>
  <si>
    <t xml:space="preserve"> PREDICTED: Apis mellifera UPF0631 protein-like (LOC726576), transcript variant X2, misc_RNA</t>
  </si>
  <si>
    <t xml:space="preserve"> PREDICTED: Apis mellifera probable tRNA (uracil-O(2)-)-methyltransferase-like (LOC410286), mRNA</t>
  </si>
  <si>
    <t xml:space="preserve"> PREDICTED: Apis mellifera uncharacterized LOC100576761 (LOC100576761), mRNA</t>
  </si>
  <si>
    <t xml:space="preserve"> PREDICTED: Apis mellifera nucleoporin 98kDa (Nup98), transcript variant X4, mRNA</t>
  </si>
  <si>
    <t xml:space="preserve"> PREDICTED: Apis mellifera voltage-dependent calcium channel subunit alpha-2/delta-3-like (LOC551454), transcript variant X2, mRNA</t>
  </si>
  <si>
    <t>GB43240</t>
  </si>
  <si>
    <t>GB43241</t>
  </si>
  <si>
    <t>GB43242</t>
  </si>
  <si>
    <t>GB43244</t>
  </si>
  <si>
    <t xml:space="preserve"> PREDICTED: Apis mellifera phosphodiesterase 1c (Pde1c), transcript variant X3, mRNA</t>
  </si>
  <si>
    <t xml:space="preserve"> PREDICTED: Apis mellifera uncharacterized LOC410135 (LOC410135), transcript variant X1, mRNA</t>
  </si>
  <si>
    <t xml:space="preserve"> PREDICTED: Apis mellifera alpha-glucosidase (Hbg3), transcript variant X2, mRNA</t>
  </si>
  <si>
    <t xml:space="preserve"> Apis mellifera alpha glucosidase 2 (AGLU2), mRNA</t>
  </si>
  <si>
    <t>GB43249</t>
  </si>
  <si>
    <t>GB43250</t>
  </si>
  <si>
    <t xml:space="preserve"> PREDICTED: Apis mellifera uncharacterized LOC102654816 (LOC102654816), transcript variant X1, ncRNA</t>
  </si>
  <si>
    <t>GB43251</t>
  </si>
  <si>
    <t>GB43252</t>
  </si>
  <si>
    <t xml:space="preserve"> PREDICTED: Apis mellifera uncharacterized LOC100577063 (LOC100577063), transcript variant X2, ncRNA</t>
  </si>
  <si>
    <t>GB43255</t>
  </si>
  <si>
    <t xml:space="preserve"> PREDICTED: Apis mellifera ATP-binding cassette sub-family D member 2-like (LOC411685), mRNA</t>
  </si>
  <si>
    <t>GB43257</t>
  </si>
  <si>
    <t xml:space="preserve"> PREDICTED: Apis mellifera protein glass-like (LOC100578523), mRNA</t>
  </si>
  <si>
    <t>GB43259</t>
  </si>
  <si>
    <t xml:space="preserve"> PREDICTED: Apis mellifera macrophage erythroblast attacher-like (LOC411683), transcript variant 1, mRNA</t>
  </si>
  <si>
    <t xml:space="preserve"> PREDICTED: Apis mellifera ubiquitin thioesterase trabid (trbd), transcript variant X1, mRNA</t>
  </si>
  <si>
    <t xml:space="preserve"> PREDICTED: Apis mellifera octopamine receptor 2 (oa2), transcript variant X3, mRNA</t>
  </si>
  <si>
    <t>GB43262</t>
  </si>
  <si>
    <t xml:space="preserve"> PREDICTED: Apis mellifera equilibrative nucleoside transporter 2 (Ent2), transcript variant X3, mRNA</t>
  </si>
  <si>
    <t>GB43264</t>
  </si>
  <si>
    <t xml:space="preserve"> PREDICTED: Apis mellifera equilibrative nucleoside transporter 2 (Ent2), transcript variant X2, mRNA</t>
  </si>
  <si>
    <t xml:space="preserve"> PREDICTED: Apis mellifera C-terminal binding protein (CtBP), transcript variant X6, mRNA</t>
  </si>
  <si>
    <t xml:space="preserve"> PREDICTED: Apis mellifera glutathione S-transferase F14-like (LOC102656227), mRNA</t>
  </si>
  <si>
    <t>GB43267</t>
  </si>
  <si>
    <t xml:space="preserve"> PREDICTED: Apis mellifera dihydroorotate dehydrogenase-like (LOC102656193), partial mRNA</t>
  </si>
  <si>
    <t>GB43268</t>
  </si>
  <si>
    <t xml:space="preserve"> PREDICTED: Apis mellifera GDP-fucose protein O-fucosyltransferase 1 (O-fut1), mRNA</t>
  </si>
  <si>
    <t xml:space="preserve"> PREDICTED: Apis mellifera uncharacterized LOC413176 (LOC413176), transcript variant X2, mRNA</t>
  </si>
  <si>
    <t xml:space="preserve"> PREDICTED: Apis mellifera nicotinic acetylcholine receptor alpha4 subunit (nAChRa4), transcript variant X1, mRNA</t>
  </si>
  <si>
    <t>GB43271</t>
  </si>
  <si>
    <t>GB43272</t>
  </si>
  <si>
    <t>GB43273</t>
  </si>
  <si>
    <t xml:space="preserve"> PREDICTED: Apis mellifera uncharacterized LOC102654317 (LOC102654317), transcript variant X4, misc_RNA</t>
  </si>
  <si>
    <t>GB43274</t>
  </si>
  <si>
    <t xml:space="preserve"> PREDICTED: Apis mellifera aminopeptidase N-like (LOC409077), transcript variant X2, mRNA</t>
  </si>
  <si>
    <t xml:space="preserve"> PREDICTED: Apis mellifera uncharacterized LOC100576606 (LOC100576606), mRNA</t>
  </si>
  <si>
    <t xml:space="preserve"> PREDICTED: Apis mellifera acidic leucine-rich nuclear phosphoprotein 32 family member A-like (LOC413280), transcript variant X1, mRNA</t>
  </si>
  <si>
    <t>GB43278</t>
  </si>
  <si>
    <t xml:space="preserve"> PREDICTED: Apis mellifera amphiphysin (Amph), mRNA</t>
  </si>
  <si>
    <t>GB43281</t>
  </si>
  <si>
    <t xml:space="preserve"> PREDICTED: Apis mellifera guanine nucleotide-binding protein G(q) subunit alpha-like (LOC550818), transcript variant X7, mRNA</t>
  </si>
  <si>
    <t xml:space="preserve"> PREDICTED: Apis mellifera uridine phosphorylase 1-like (LOC411599), transcript variant X1, mRNA</t>
  </si>
  <si>
    <t>GB43283</t>
  </si>
  <si>
    <t xml:space="preserve"> PREDICTED: Apis mellifera uridine phosphorylase 1-like (LOC411599), transcript variant X2, mRNA</t>
  </si>
  <si>
    <t>GB43284</t>
  </si>
  <si>
    <t xml:space="preserve"> PREDICTED: Apis mellifera uncharacterized LOC100576492 (LOC100576492), mRNA</t>
  </si>
  <si>
    <t xml:space="preserve"> PREDICTED: Apis mellifera ribonuclease P protein subunit p21-like (LOC724659), mRNA</t>
  </si>
  <si>
    <t xml:space="preserve"> PREDICTED: Apis mellifera cadherin-87A-like (LOC409212), transcript variant X1, mRNA</t>
  </si>
  <si>
    <t>GB43289</t>
  </si>
  <si>
    <t xml:space="preserve"> PREDICTED: Apis mellifera rasputin (rin), transcript variant X1, mRNA</t>
  </si>
  <si>
    <t>GB43290</t>
  </si>
  <si>
    <t xml:space="preserve"> PREDICTED: Apis mellifera rasputin (rin), transcript variant X2, mRNA</t>
  </si>
  <si>
    <t>GB43291</t>
  </si>
  <si>
    <t xml:space="preserve"> PREDICTED: Apis mellifera uncharacterized LOC551661 (LOC551661), mRNA</t>
  </si>
  <si>
    <t xml:space="preserve"> PREDICTED: Apis mellifera high-affinity choline transporter 1 (LOC408935), mRNA</t>
  </si>
  <si>
    <t>GB43294</t>
  </si>
  <si>
    <t xml:space="preserve"> PREDICTED: Apis mellifera uncharacterized LOC725064 (LOC725064), transcript variant X1, mRNA</t>
  </si>
  <si>
    <t>GB43295</t>
  </si>
  <si>
    <t>GB43297</t>
  </si>
  <si>
    <t xml:space="preserve"> PREDICTED: Apis mellifera uncharacterized LOC725019 (LOC725019), transcript variant X1, mRNA</t>
  </si>
  <si>
    <t xml:space="preserve"> PREDICTED: Apis mellifera uncharacterized LOC100576263 (LOC100576263), mRNA</t>
  </si>
  <si>
    <t xml:space="preserve"> PREDICTED: Apis mellifera RNA-binding protein squid-like (LOC408936), transcript variant X4, mRNA</t>
  </si>
  <si>
    <t xml:space="preserve"> PREDICTED: Apis mellifera BM-40-SPARC protein (BM-40-SPARC), transcript variant X2, mRNA</t>
  </si>
  <si>
    <t xml:space="preserve"> PREDICTED: Apis mellifera histone H2A variant (His2Av), mRNA</t>
  </si>
  <si>
    <t xml:space="preserve"> PREDICTED: Apis mellifera cadherin-87A-like (LOC409212), transcript variant X2, mRNA</t>
  </si>
  <si>
    <t xml:space="preserve"> Apis mellifera ubiquitin specific protease-like (LOC409389), mRNA</t>
  </si>
  <si>
    <t xml:space="preserve"> Apis mellifera uncharacterized LOC100188904 (LOC100188904), mRNA</t>
  </si>
  <si>
    <t>GB43307</t>
  </si>
  <si>
    <t>GB43308</t>
  </si>
  <si>
    <t xml:space="preserve"> PREDICTED: Apis mellifera uncharacterized LOC100576528 (LOC100576528), mRNA</t>
  </si>
  <si>
    <t xml:space="preserve"> PREDICTED: Apis mellifera vanin-like protein 1-like (LOC724312), mRNA</t>
  </si>
  <si>
    <t>GB43312</t>
  </si>
  <si>
    <t>GB43313</t>
  </si>
  <si>
    <t xml:space="preserve"> PREDICTED: Apis mellifera thyrotropin-releasing hormone-degrading ectoenzyme-like (LOC724612), mRNA</t>
  </si>
  <si>
    <t xml:space="preserve"> PREDICTED: Apis mellifera U1 small nuclear ribonucleoprotein C (Snrpc), mRNA</t>
  </si>
  <si>
    <t>GB43315</t>
  </si>
  <si>
    <t xml:space="preserve"> PREDICTED: Apis mellifera CCR4-NOT transcription complex subunit 6-like (LOC413177), transcript variant X4, mRNA</t>
  </si>
  <si>
    <t>GB43317</t>
  </si>
  <si>
    <t>GB43318</t>
  </si>
  <si>
    <t xml:space="preserve"> PREDICTED: Apis mellifera leptin receptor overlapping transcript-like 1-like (LOC100576612), partial mRNA</t>
  </si>
  <si>
    <t>GB43321</t>
  </si>
  <si>
    <t xml:space="preserve"> PREDICTED: Apis mellifera arabinose 5-phosphate isomerase-like (LOC100578488), mRNA</t>
  </si>
  <si>
    <t>GB43322</t>
  </si>
  <si>
    <t>GB43323</t>
  </si>
  <si>
    <t>GB43324</t>
  </si>
  <si>
    <t>GB43325</t>
  </si>
  <si>
    <t>GB43326</t>
  </si>
  <si>
    <t>GB43327</t>
  </si>
  <si>
    <t>GB43328</t>
  </si>
  <si>
    <t xml:space="preserve"> PREDICTED: Apis mellifera uncharacterized LOC102653626 (LOC102653626), mRNA</t>
  </si>
  <si>
    <t>GB43329</t>
  </si>
  <si>
    <t>GB43330</t>
  </si>
  <si>
    <t xml:space="preserve"> PREDICTED: Apis mellifera laminin subunit alpha-5-like (LOC410775), transcript variant X1, mRNA</t>
  </si>
  <si>
    <t>GB43331</t>
  </si>
  <si>
    <t xml:space="preserve"> PREDICTED: Apis mellifera signal sequence receptor beta (SsRbeta), transcript variant X1, mRNA</t>
  </si>
  <si>
    <t>GB43332</t>
  </si>
  <si>
    <t>GB43333</t>
  </si>
  <si>
    <t>GB43334</t>
  </si>
  <si>
    <t>GB43335</t>
  </si>
  <si>
    <t>GB43336</t>
  </si>
  <si>
    <t xml:space="preserve"> PREDICTED: Apis mellifera heparan sulfate N-deacetylase/ N-sulfotransferase (LOC413242), transcript variant X3, mRNA</t>
  </si>
  <si>
    <t>GB43337</t>
  </si>
  <si>
    <t>GB43339</t>
  </si>
  <si>
    <t>GB43340</t>
  </si>
  <si>
    <t>GB43341</t>
  </si>
  <si>
    <t>GB43342</t>
  </si>
  <si>
    <t>GB43343</t>
  </si>
  <si>
    <t>GB43344</t>
  </si>
  <si>
    <t>GB43345</t>
  </si>
  <si>
    <t>GB43346</t>
  </si>
  <si>
    <t>GB43347</t>
  </si>
  <si>
    <t xml:space="preserve"> PREDICTED: Apis mellifera uncharacterized protein KIAA0195-like (LOC100576524), mRNA</t>
  </si>
  <si>
    <t>GB43348</t>
  </si>
  <si>
    <t xml:space="preserve"> PREDICTED: Apis mellifera uncharacterized LOC102655140 (LOC102655140), ncRNA</t>
  </si>
  <si>
    <t>GB43349</t>
  </si>
  <si>
    <t>GB43351</t>
  </si>
  <si>
    <t>GB43352</t>
  </si>
  <si>
    <t xml:space="preserve"> PREDICTED: Apis mellifera uncharacterized LOC727578 (LOC727578), mRNA</t>
  </si>
  <si>
    <t xml:space="preserve"> PREDICTED: Apis mellifera putative odorant receptor 9a-like (LOC102656271), mRNA</t>
  </si>
  <si>
    <t>GB43354</t>
  </si>
  <si>
    <t>GB43355</t>
  </si>
  <si>
    <t>GB43356</t>
  </si>
  <si>
    <t xml:space="preserve"> PREDICTED: Apis mellifera uncharacterized LOC102656836 (LOC102656836), transcript variant X1, ncRNA</t>
  </si>
  <si>
    <t>GB43357</t>
  </si>
  <si>
    <t xml:space="preserve"> PREDICTED: Apis mellifera 1-acyl-sn-glycerol-3-phosphate acyltransferase alpha-like (LOC724907), transcript variant X4, mRNA</t>
  </si>
  <si>
    <t>GB43359</t>
  </si>
  <si>
    <t xml:space="preserve"> PREDICTED: Apis mellifera 1-acyl-sn-glycerol-3-phosphate acyltransferase alpha-like (LOC724951), transcript variant X1, mRNA</t>
  </si>
  <si>
    <t xml:space="preserve"> PREDICTED: Apis mellifera 1-acyl-sn-glycerol-3-phosphate acyltransferase alpha-like (LOC724995), mRNA</t>
  </si>
  <si>
    <t>GB43361</t>
  </si>
  <si>
    <t xml:space="preserve"> PREDICTED: Apis mellifera uncharacterized LOC102653578 (LOC102653578), transcript variant X1, mRNA</t>
  </si>
  <si>
    <t>GB43363</t>
  </si>
  <si>
    <t xml:space="preserve"> PREDICTED: Apis mellifera nucleoside diphosphate kinase 7 (nmdyn-D7), mRNA</t>
  </si>
  <si>
    <t xml:space="preserve"> PREDICTED: Apis mellifera major facilitator superfamily domain-containing protein 6-like (LOC725192), mRNA</t>
  </si>
  <si>
    <t xml:space="preserve"> PREDICTED: Apis mellifera uncharacterized LOC725108 (LOC725108), transcript variant X2, mRNA</t>
  </si>
  <si>
    <t xml:space="preserve"> PREDICTED: Apis mellifera uncharacterized LOC100577441 (LOC100577441), mRNA</t>
  </si>
  <si>
    <t xml:space="preserve"> PREDICTED: Apis mellifera serine protease 45 (SP45), transcript variant X2, mRNA</t>
  </si>
  <si>
    <t>GB43370</t>
  </si>
  <si>
    <t>GB43371</t>
  </si>
  <si>
    <t xml:space="preserve"> PREDICTED: Apis mellifera uncharacterized LOC102654742 (LOC102654742), partial mRNA</t>
  </si>
  <si>
    <t>GB43372</t>
  </si>
  <si>
    <t>GB43373</t>
  </si>
  <si>
    <t>GB43374</t>
  </si>
  <si>
    <t xml:space="preserve"> PREDICTED: Apis mellifera Ephrin-like protein (LOC727308), mRNA</t>
  </si>
  <si>
    <t xml:space="preserve"> PREDICTED: Apis mellifera low molecular weight phosphotyrosine protein phosphatase-like (LOC727300), transcript variant X1, mRNA</t>
  </si>
  <si>
    <t xml:space="preserve"> PREDICTED: Apis mellifera dynein-1-beta heavy chain, flagellar inner arm I1 complex-like (LOC102656247), transcript variant X1, mRNA</t>
  </si>
  <si>
    <t>GB43377</t>
  </si>
  <si>
    <t xml:space="preserve"> PREDICTED: Apis mellifera zinc finger protein 836-like (LOC100576274), transcript variant X1, mRNA</t>
  </si>
  <si>
    <t>GB43378</t>
  </si>
  <si>
    <t xml:space="preserve"> PREDICTED: Apis mellifera membrane-bound transcription factor site-2 protease-like (LOC724553), mRNA</t>
  </si>
  <si>
    <t xml:space="preserve"> PREDICTED: Apis mellifera uncharacterized LOC102656463 (LOC102656463), partial mRNA</t>
  </si>
  <si>
    <t>GB43380</t>
  </si>
  <si>
    <t>GB43381</t>
  </si>
  <si>
    <t>GB43382</t>
  </si>
  <si>
    <t>GB43383</t>
  </si>
  <si>
    <t>GB43384</t>
  </si>
  <si>
    <t>GB43385</t>
  </si>
  <si>
    <t xml:space="preserve"> PREDICTED: Apis mellifera transcription-factor-IIA-S (TfIIA-S), mRNA</t>
  </si>
  <si>
    <t xml:space="preserve"> PREDICTED: Apis mellifera nucleoside diphosphate-linked moiety X motif 18-like (LOC413933), mRNA</t>
  </si>
  <si>
    <t xml:space="preserve"> PREDICTED: Apis mellifera transmembrane protein 39A-A-like (LOC413023), mRNA</t>
  </si>
  <si>
    <t xml:space="preserve"> PREDICTED: Apis mellifera transmembrane protein 8A-like (LOC412780), transcript variant X5, mRNA</t>
  </si>
  <si>
    <t xml:space="preserve"> PREDICTED: Apis mellifera guanine deaminase-like (LOC727293), mRNA</t>
  </si>
  <si>
    <t xml:space="preserve"> PREDICTED: Apis mellifera U3 small nuclear riboprotein factor 55K (U3-55K), mRNA</t>
  </si>
  <si>
    <t>GB43394</t>
  </si>
  <si>
    <t>GB43395</t>
  </si>
  <si>
    <t>GB43396</t>
  </si>
  <si>
    <t>GB43397</t>
  </si>
  <si>
    <t>GB43398</t>
  </si>
  <si>
    <t>GB43399</t>
  </si>
  <si>
    <t>GB43400</t>
  </si>
  <si>
    <t xml:space="preserve"> PREDICTED: Apis mellifera mps one binder kinase activator-like 2-like (LOC408876), transcript variant X1, mRNA</t>
  </si>
  <si>
    <t xml:space="preserve"> PREDICTED: Apis mellifera chromatin assembly factor 1 subunit A (Chaf1a), mRNA</t>
  </si>
  <si>
    <t>GB43402</t>
  </si>
  <si>
    <t xml:space="preserve"> PREDICTED: Apis mellifera WD repeat-containing protein 96-like (LOC100576179), mRNA</t>
  </si>
  <si>
    <t>GB43405</t>
  </si>
  <si>
    <t>GB43406</t>
  </si>
  <si>
    <t xml:space="preserve"> PREDICTED: Apis mellifera uncharacterized LOC102656661 (LOC102656661), mRNA</t>
  </si>
  <si>
    <t>GB43407</t>
  </si>
  <si>
    <t>GB43408</t>
  </si>
  <si>
    <t xml:space="preserve"> PREDICTED: Apis mellifera zinc finger protein 714-like (LOC100576307), transcript variant X2, mRNA</t>
  </si>
  <si>
    <t xml:space="preserve"> PREDICTED: Apis mellifera huntingtin-interacting protein 14 (Hip14), transcript variant X1, mRNA</t>
  </si>
  <si>
    <t>GB43410</t>
  </si>
  <si>
    <t xml:space="preserve"> PREDICTED: Apis mellifera uncharacterized LOC100576336 (LOC100576336), transcript variant X1, mRNA</t>
  </si>
  <si>
    <t>GB43412</t>
  </si>
  <si>
    <t>GB43413</t>
  </si>
  <si>
    <t xml:space="preserve"> PREDICTED: Apis mellifera uncharacterized LOC102654619 (LOC102654619), mRNA</t>
  </si>
  <si>
    <t>GB43414</t>
  </si>
  <si>
    <t xml:space="preserve"> PREDICTED: Apis mellifera nicotinic acetylcholine receptor alpha6 subunit (nAChRa6), transcript variant X3, mRNA</t>
  </si>
  <si>
    <t>GB43415</t>
  </si>
  <si>
    <t xml:space="preserve"> PREDICTED: Apis mellifera ADP-ribose pyrophosphatase, mitochondrial-like (LOC727534), partial mRNA</t>
  </si>
  <si>
    <t xml:space="preserve"> PREDICTED: Apis mellifera uncharacterized LOC724275 (LOC724275), transcript variant X3, mRNA</t>
  </si>
  <si>
    <t xml:space="preserve"> PREDICTED: Apis mellifera delta(3,5)-Delta(2,4)-dienoyl-CoA isomerase, mitochondrial-like (LOC100578624), transcript variant X1, mRNA</t>
  </si>
  <si>
    <t xml:space="preserve"> PREDICTED: Apis mellifera general transcription factor IIH, polypeptide 4 (Tfb2), transcript variant X3, mRNA</t>
  </si>
  <si>
    <t xml:space="preserve"> PREDICTED: Apis mellifera sprouty-related protein with EVH-1 domain (Spred), transcript variant X2, mRNA</t>
  </si>
  <si>
    <t xml:space="preserve"> PREDICTED: Apis mellifera sorting nexin-24-like (LOC724716), mRNA</t>
  </si>
  <si>
    <t>GB43422</t>
  </si>
  <si>
    <t>GB43423</t>
  </si>
  <si>
    <t>GB43424</t>
  </si>
  <si>
    <t xml:space="preserve"> PREDICTED: Apis mellifera uncharacterized LOC102654003 (LOC102654003), transcript variant X1, ncRNA</t>
  </si>
  <si>
    <t>GB43425</t>
  </si>
  <si>
    <t xml:space="preserve"> PREDICTED: Apis mellifera uncharacterized LOC102654107 (LOC102654107), transcript variant X4, ncRNA</t>
  </si>
  <si>
    <t>GB43426</t>
  </si>
  <si>
    <t xml:space="preserve"> PREDICTED: Apis mellifera homer protein homolog 1-like (LOC413278), transcript variant X2, mRNA</t>
  </si>
  <si>
    <t xml:space="preserve"> PREDICTED: Apis mellifera methylosome subunit pICln-like (LOC551690), transcript variant X2, mRNA</t>
  </si>
  <si>
    <t>GB43431</t>
  </si>
  <si>
    <t xml:space="preserve"> PREDICTED: Apis mellifera uncharacterized LOC102656798 (LOC102656798), ncRNA</t>
  </si>
  <si>
    <t>GB43433</t>
  </si>
  <si>
    <t xml:space="preserve"> PREDICTED: Apis mellifera uncharacterized LOC551596 (LOC551596), transcript variant 2, mRNA</t>
  </si>
  <si>
    <t xml:space="preserve"> PREDICTED: Apis mellifera DEAH (Asp-Glu-Ala-His) box polypeptide 35 (DHX35), transcript variant X1, mRNA</t>
  </si>
  <si>
    <t>GB43435</t>
  </si>
  <si>
    <t xml:space="preserve"> PREDICTED: Apis mellifera ceramide phosphoethanolamine synthase-like (LOC102656381), mRNA</t>
  </si>
  <si>
    <t>GB43436</t>
  </si>
  <si>
    <t xml:space="preserve"> PREDICTED: Apis mellifera DEAH (Asp-Glu-Ala-His) box polypeptide 35 (DHX35), transcript variant X2, mRNA</t>
  </si>
  <si>
    <t xml:space="preserve"> PREDICTED: Apis mellifera WD repeat-containing protein 89-like (LOC551536), mRNA</t>
  </si>
  <si>
    <t xml:space="preserve"> PREDICTED: Apis mellifera uncharacterized LOC100578537 (LOC100578537), mRNA</t>
  </si>
  <si>
    <t xml:space="preserve"> PREDICTED: Apis mellifera small VCP/p97-interacting protein-like (LOC102655388), mRNA</t>
  </si>
  <si>
    <t>GB43440</t>
  </si>
  <si>
    <t xml:space="preserve"> PREDICTED: Apis mellifera kinesin 2B (kinesin-2B), mRNA</t>
  </si>
  <si>
    <t xml:space="preserve"> PREDICTED: Apis mellifera d-tyrosyl-tRNA(Tyr) deacylase 1-like (LOC100579024), mRNA</t>
  </si>
  <si>
    <t xml:space="preserve"> PREDICTED: Apis mellifera GRIP and coiled-coil domain-containing protein 1-like (LOC725295), mRNA</t>
  </si>
  <si>
    <t xml:space="preserve"> PREDICTED: Apis mellifera visgun (vsg), mRNA</t>
  </si>
  <si>
    <t xml:space="preserve"> PREDICTED: Apis mellifera uncharacterized LOC408718 (LOC408718), transcript variant X4, mRNA</t>
  </si>
  <si>
    <t xml:space="preserve"> PREDICTED: Apis mellifera uncharacterized LOC725677 (LOC725677), transcript variant X2, ncRNA</t>
  </si>
  <si>
    <t>GB43447</t>
  </si>
  <si>
    <t xml:space="preserve"> Apis mellifera calpain-B (Calpb), mRNA</t>
  </si>
  <si>
    <t xml:space="preserve"> PREDICTED: Apis mellifera signal recognition particle 9 kDa protein (Srp9), mRNA</t>
  </si>
  <si>
    <t xml:space="preserve"> PREDICTED: Apis mellifera band 4.1-like protein 4A-like (LOC411452), transcript variant X5, mRNA</t>
  </si>
  <si>
    <t>GB43450</t>
  </si>
  <si>
    <t xml:space="preserve"> PREDICTED: Apis mellifera band 4.1-like protein 4A-like (LOC411452), transcript variant X9, misc_RNA</t>
  </si>
  <si>
    <t>GB43451</t>
  </si>
  <si>
    <t xml:space="preserve"> PREDICTED: Apis mellifera band 4.1-like protein 4A-like (LOC411452), transcript variant X2, mRNA</t>
  </si>
  <si>
    <t>GB43454</t>
  </si>
  <si>
    <t xml:space="preserve"> PREDICTED: Apis mellifera uncharacterized LOC100578397 (LOC100578397), transcript variant X1, mRNA</t>
  </si>
  <si>
    <t xml:space="preserve"> Apis mellifera 18-wheeler (18-w), mRNA</t>
  </si>
  <si>
    <t xml:space="preserve"> PREDICTED: Apis mellifera uncharacterized LOC100578839 (LOC100578839), transcript variant X1, ncRNA</t>
  </si>
  <si>
    <t>GB43458</t>
  </si>
  <si>
    <t xml:space="preserve"> PREDICTED: Apis mellifera histone-lysine N-methyltransferase trithorax (trx), transcript variant X1, mRNA</t>
  </si>
  <si>
    <t>GB43460</t>
  </si>
  <si>
    <t>GB43461</t>
  </si>
  <si>
    <t xml:space="preserve"> PREDICTED: Apis mellifera uncharacterized LOC100578885 (LOC100578885), transcript variant X7, mRNA</t>
  </si>
  <si>
    <t xml:space="preserve"> PREDICTED: Apis mellifera uncharacterized LOC100578429 (LOC100578429), transcript variant X1, mRNA</t>
  </si>
  <si>
    <t xml:space="preserve"> PREDICTED: Apis mellifera lysosomal Pro-X carboxypeptidase-like (LOC551273), mRNA</t>
  </si>
  <si>
    <t xml:space="preserve"> PREDICTED: Apis mellifera tricalbin-1-like (LOC100578498), transcript variant X2, mRNA</t>
  </si>
  <si>
    <t xml:space="preserve"> PREDICTED: Apis mellifera retinol dehydrogenase 11-like (LOC413869), mRNA</t>
  </si>
  <si>
    <t xml:space="preserve"> PREDICTED: Apis mellifera uncharacterized LOC412143 (LOC412143), transcript variant X3, mRNA</t>
  </si>
  <si>
    <t xml:space="preserve"> PREDICTED: Apis mellifera cAMP-dependent protein kinase 1 (Pka-C1), transcript variant 1, mRNA</t>
  </si>
  <si>
    <t>GB43468</t>
  </si>
  <si>
    <t>GB43469</t>
  </si>
  <si>
    <t xml:space="preserve"> PREDICTED: Apis mellifera UPF2 regulator of nonsense transcripts homolog (Upf2), mRNA</t>
  </si>
  <si>
    <t xml:space="preserve"> PREDICTED: Apis mellifera abhydrolase domain-containing protein FAM108C1-like (LOC413279), transcript variant X1, mRNA</t>
  </si>
  <si>
    <t xml:space="preserve"> PREDICTED: Apis mellifera abhydrolase domain-containing protein FAM108C1-like (LOC413279), transcript variant X3, misc_RNA</t>
  </si>
  <si>
    <t>GB43472</t>
  </si>
  <si>
    <t xml:space="preserve"> PREDICTED: Apis mellifera semaphorin-1A-like (LOC724736), transcript variant X2, mRNA</t>
  </si>
  <si>
    <t>GB43474</t>
  </si>
  <si>
    <t>GB43475</t>
  </si>
  <si>
    <t>GB43477</t>
  </si>
  <si>
    <t xml:space="preserve"> PREDICTED: Apis mellifera ferredoxin (Fdxh), transcript variant X2, mRNA</t>
  </si>
  <si>
    <t xml:space="preserve"> PREDICTED: Apis mellifera cyclin C (CycC), mRNA</t>
  </si>
  <si>
    <t xml:space="preserve"> PREDICTED: Apis mellifera cleavage and polyadenylation specificity factor 160 (Cpsf160), transcript variant X1, mRNA</t>
  </si>
  <si>
    <t xml:space="preserve"> PREDICTED: Apis mellifera EF-hand calcium-binding domain-containing protein 2-like (LOC412759), transcript variant X3, mRNA</t>
  </si>
  <si>
    <t xml:space="preserve"> PREDICTED: Apis mellifera ATP synthase subunit b, mitochondrial-like (LOC102654955), mRNA</t>
  </si>
  <si>
    <t>GB43482</t>
  </si>
  <si>
    <t xml:space="preserve"> PREDICTED: Apis mellifera golgin-84 (Golgin84), mRNA</t>
  </si>
  <si>
    <t>GB43484</t>
  </si>
  <si>
    <t xml:space="preserve"> PREDICTED: Apis mellifera peroxisomal biogenesis factor 3-like (LOC552790), mRNA</t>
  </si>
  <si>
    <t xml:space="preserve"> PREDICTED: Apis mellifera uncharacterized LOC552788 (LOC552788), mRNA</t>
  </si>
  <si>
    <t xml:space="preserve"> PREDICTED: Apis mellifera exonuclease 1-like (LOC550962), transcript variant X2, mRNA</t>
  </si>
  <si>
    <t>GB43488</t>
  </si>
  <si>
    <t xml:space="preserve"> Apis mellifera nicotinic acetylcholine receptor alpha6 subunit (nAChRa6), mRNA</t>
  </si>
  <si>
    <t>GB43489</t>
  </si>
  <si>
    <t>GB43490</t>
  </si>
  <si>
    <t>GB43491</t>
  </si>
  <si>
    <t>GB43492</t>
  </si>
  <si>
    <t>GB43493</t>
  </si>
  <si>
    <t>GB43494</t>
  </si>
  <si>
    <t xml:space="preserve"> PREDICTED: Apis mellifera tRNA dimethylallyltransferase, mitochondrial-like (LOC724336), transcript variant X1, mRNA</t>
  </si>
  <si>
    <t xml:space="preserve"> PREDICTED: Apis mellifera neuromusculin (nrm), transcript variant X1, mRNA</t>
  </si>
  <si>
    <t>GB43496</t>
  </si>
  <si>
    <t>GB43498</t>
  </si>
  <si>
    <t>GB43499</t>
  </si>
  <si>
    <t xml:space="preserve"> PREDICTED: Apis mellifera neuromusculin (nrm), transcript variant X2, mRNA</t>
  </si>
  <si>
    <t>GB43500</t>
  </si>
  <si>
    <t xml:space="preserve"> PREDICTED: Apis mellifera uncharacterized LOC100576225 (LOC100576225), mRNA</t>
  </si>
  <si>
    <t xml:space="preserve"> PREDICTED: Apis mellifera e3 UFM1-protein ligase 1 homolog (LOC411483), mRNA</t>
  </si>
  <si>
    <t>GB43503</t>
  </si>
  <si>
    <t xml:space="preserve"> PREDICTED: Apis mellifera neural/ectodermal development factor IMP-L2 (ImpL2), transcript variant X1, mRNA</t>
  </si>
  <si>
    <t xml:space="preserve"> PREDICTED: Apis mellifera uncharacterized protein C9orf114 homolog (LOC551815), mRNA</t>
  </si>
  <si>
    <t>GB43505</t>
  </si>
  <si>
    <t xml:space="preserve"> PREDICTED: Apis mellifera transcription initiation factor TFIID subunit 13-like (LOC102653702), transcript variant X1, mRNA</t>
  </si>
  <si>
    <t>GB43506</t>
  </si>
  <si>
    <t xml:space="preserve"> PREDICTED: Apis mellifera pancreatic triacylglycerol lipase-like (LOC727193), transcript variant X2, mRNA</t>
  </si>
  <si>
    <t>GB43507</t>
  </si>
  <si>
    <t xml:space="preserve"> PREDICTED: Apis mellifera pancreatic triacylglycerol lipase-like (LOC727193), transcript variant X1, mRNA</t>
  </si>
  <si>
    <t>GB43509</t>
  </si>
  <si>
    <t xml:space="preserve"> PREDICTED: Apis mellifera pancreatic triacylglycerol lipase-like (LOC551268), transcript variant X2, mRNA</t>
  </si>
  <si>
    <t xml:space="preserve"> PREDICTED: Apis mellifera pancreatic triacylglycerol lipase-like (LOC413723), mRNA</t>
  </si>
  <si>
    <t>GB43511</t>
  </si>
  <si>
    <t>GB43512</t>
  </si>
  <si>
    <t xml:space="preserve"> PREDICTED: Apis mellifera pancreatic triacylglycerol lipase-like (LOC100576127), mRNA</t>
  </si>
  <si>
    <t xml:space="preserve"> PREDICTED: Apis mellifera lipase member H-A-like (LOC102654840), mRNA</t>
  </si>
  <si>
    <t>GB43514</t>
  </si>
  <si>
    <t xml:space="preserve"> PREDICTED: Apis mellifera lipase member H-A-like (LOC727037), transcript variant X1, mRNA</t>
  </si>
  <si>
    <t>GB43515</t>
  </si>
  <si>
    <t xml:space="preserve"> PREDICTED: Apis mellifera uncharacterized LOC727052 (LOC727052), partial mRNA</t>
  </si>
  <si>
    <t>GB43518</t>
  </si>
  <si>
    <t xml:space="preserve"> PREDICTED: Apis mellifera uncharacterized LOC411614 (LOC411614), transcript variant X2, mRNA</t>
  </si>
  <si>
    <t xml:space="preserve"> PREDICTED: Apis mellifera protoporphyrinogen oxidase (Ppox), mRNA</t>
  </si>
  <si>
    <t>GB43521</t>
  </si>
  <si>
    <t xml:space="preserve"> PREDICTED: Apis mellifera transmembrane protein 170A-like (LOC724896), transcript variant 2, mRNA</t>
  </si>
  <si>
    <t>GB43523</t>
  </si>
  <si>
    <t xml:space="preserve"> PREDICTED: Apis mellifera monocarboxylate transporter 10-like (LOC413906), transcript variant X5, mRNA</t>
  </si>
  <si>
    <t>GB43527</t>
  </si>
  <si>
    <t xml:space="preserve"> PREDICTED: Apis mellifera uncharacterized LOC100578962 (LOC100578962), ncRNA</t>
  </si>
  <si>
    <t>GB43529</t>
  </si>
  <si>
    <t xml:space="preserve"> PREDICTED: Apis mellifera uncharacterized LOC102655665 (LOC102655665), mRNA</t>
  </si>
  <si>
    <t>GB43530</t>
  </si>
  <si>
    <t>GB43532</t>
  </si>
  <si>
    <t xml:space="preserve"> PREDICTED: Apis mellifera uncharacterized LOC100576723 (LOC100576723), ncRNA</t>
  </si>
  <si>
    <t xml:space="preserve"> PREDICTED: Apis mellifera uncharacterized LOC100576688 (LOC100576688), transcript variant X4, mRNA</t>
  </si>
  <si>
    <t xml:space="preserve"> PREDICTED: Apis mellifera uncharacterized LOC100576767 (LOC100576767), mRNA</t>
  </si>
  <si>
    <t>GB43535</t>
  </si>
  <si>
    <t>GB43536</t>
  </si>
  <si>
    <t xml:space="preserve"> PREDICTED: Apis mellifera mitochondrial ribosomal protein S16 (mRpS16), mRNA</t>
  </si>
  <si>
    <t xml:space="preserve"> PREDICTED: Apis mellifera uncharacterized LOC100576542 (LOC100576542), transcript variant X2, mRNA</t>
  </si>
  <si>
    <t xml:space="preserve"> PREDICTED: Apis mellifera uncharacterized LOC552071 (LOC552071), mRNA</t>
  </si>
  <si>
    <t>GB43539</t>
  </si>
  <si>
    <t xml:space="preserve"> PREDICTED: Apis mellifera glutamate-gated chloride channel (GluCl), transcript variant X6, mRNA</t>
  </si>
  <si>
    <t>GB43541</t>
  </si>
  <si>
    <t>GB43542</t>
  </si>
  <si>
    <t xml:space="preserve"> PREDICTED: Apis mellifera DNA-directed RNA polymerases I, II, and III subunit RPABC1-like (LOC413110), mRNA</t>
  </si>
  <si>
    <t xml:space="preserve"> PREDICTED: Apis mellifera uncharacterized LOC102656671 (LOC102656671), transcript variant X2, ncRNA</t>
  </si>
  <si>
    <t>GB43545</t>
  </si>
  <si>
    <t xml:space="preserve"> PREDICTED: Apis mellifera uncharacterized LOC410487 (LOC410487), mRNA</t>
  </si>
  <si>
    <t xml:space="preserve"> PREDICTED: Apis mellifera uncharacterized LOC100577431 (LOC100577431), transcript variant X1, mRNA</t>
  </si>
  <si>
    <t xml:space="preserve"> PREDICTED: Apis mellifera 40S ribosomal protein SA (RpSA), mRNA</t>
  </si>
  <si>
    <t xml:space="preserve"> PREDICTED: Apis mellifera neurotactin (Nrt), mRNA</t>
  </si>
  <si>
    <t xml:space="preserve"> PREDICTED: Apis mellifera uncharacterized LOC409563 (LOC409563), mRNA</t>
  </si>
  <si>
    <t xml:space="preserve"> PREDICTED: Apis mellifera leucine-rich repeat-containing protein 15-like (LOC100579015), transcript variant X1, mRNA</t>
  </si>
  <si>
    <t xml:space="preserve"> PREDICTED: Apis mellifera SNF1A/AMP-activated protein kinase (SNF1A), transcript variant X3, mRNA</t>
  </si>
  <si>
    <t xml:space="preserve"> PREDICTED: Apis mellifera adapter molecule Crk-like (LOC409578), transcript variant X1, mRNA</t>
  </si>
  <si>
    <t xml:space="preserve"> Apis mellifera ubiquitin-like with PHD and ring finger domains 1 (UHRF1), mRNA</t>
  </si>
  <si>
    <t xml:space="preserve"> PREDICTED: Apis mellifera limkain-b1-like (LOC409429), misc_RNA</t>
  </si>
  <si>
    <t xml:space="preserve"> PREDICTED: Apis mellifera ribosomal protein L3 (RpL3), mRNA</t>
  </si>
  <si>
    <t>GB43558</t>
  </si>
  <si>
    <t xml:space="preserve"> Apis mellifera insulin-like peptide 2 (ILP-2), mRNA</t>
  </si>
  <si>
    <t xml:space="preserve"> PREDICTED: Apis mellifera uncharacterized LOC724646 (LOC724646), transcript variant X2, mRNA</t>
  </si>
  <si>
    <t xml:space="preserve"> PREDICTED: Apis mellifera uncharacterized LOC724593 (LOC724593), mRNA</t>
  </si>
  <si>
    <t xml:space="preserve"> PREDICTED: Apis mellifera glutamate receptor delta-2 subunit-like (LOC551704), mRNA</t>
  </si>
  <si>
    <t xml:space="preserve"> PREDICTED: Apis mellifera uncharacterized LOC100578443 (LOC100578443), mRNA</t>
  </si>
  <si>
    <t xml:space="preserve"> PREDICTED: Apis mellifera OTU domain-containing protein 5-A-like (LOC724338), mRNA</t>
  </si>
  <si>
    <t xml:space="preserve"> PREDICTED: Apis mellifera serine/threonine-protein kinase Nek5-like (LOC102654315), partial mRNA</t>
  </si>
  <si>
    <t>GB43566</t>
  </si>
  <si>
    <t xml:space="preserve"> PREDICTED: Apis mellifera uncharacterized LOC412057 (LOC412057), mRNA</t>
  </si>
  <si>
    <t xml:space="preserve"> PREDICTED: Apis mellifera uncharacterized LOC724121 (LOC724121), transcript variant X5, mRNA</t>
  </si>
  <si>
    <t>GB43568</t>
  </si>
  <si>
    <t xml:space="preserve"> PREDICTED: Apis mellifera uncharacterized LOC724121 (LOC724121), transcript variant X6, mRNA</t>
  </si>
  <si>
    <t>GB43569</t>
  </si>
  <si>
    <t>GB43570</t>
  </si>
  <si>
    <t xml:space="preserve"> PREDICTED: Apis mellifera esterase A2 (LOC406105), transcript variant X1, mRNA</t>
  </si>
  <si>
    <t xml:space="preserve"> PREDICTED: Apis mellifera esterase E4-like (LOC725953), misc_RNA</t>
  </si>
  <si>
    <t>GB43572</t>
  </si>
  <si>
    <t xml:space="preserve"> PREDICTED: Apis mellifera uncharacterized LOC725926 (LOC725926), transcript variant 2, mRNA</t>
  </si>
  <si>
    <t>GB43573</t>
  </si>
  <si>
    <t xml:space="preserve"> PREDICTED: Apis mellifera allatostatin-A receptor-like (LOC413582), transcript variant X3, mRNA</t>
  </si>
  <si>
    <t xml:space="preserve"> PREDICTED: Apis mellifera trehalase (LOC410484), transcript variant X3, mRNA</t>
  </si>
  <si>
    <t xml:space="preserve"> PREDICTED: Apis mellifera trehalase (LOC410484), transcript variant X2, mRNA</t>
  </si>
  <si>
    <t>GB43576</t>
  </si>
  <si>
    <t>GB43577</t>
  </si>
  <si>
    <t xml:space="preserve"> PREDICTED: Apis mellifera mucin-19-like (LOC102653655), transcript variant X3, mRNA</t>
  </si>
  <si>
    <t>GB43578</t>
  </si>
  <si>
    <t xml:space="preserve"> PREDICTED: Apis mellifera mucin-19-like (LOC102653655), transcript variant X6, mRNA</t>
  </si>
  <si>
    <t>GB43579</t>
  </si>
  <si>
    <t xml:space="preserve"> Apis mellifera C1q-like venom protein (C1q-VP), mRNA</t>
  </si>
  <si>
    <t xml:space="preserve"> PREDICTED: Apis mellifera uncharacterized LOC100577641 (LOC100577641), mRNA</t>
  </si>
  <si>
    <t>GB43582</t>
  </si>
  <si>
    <t>GB43583</t>
  </si>
  <si>
    <t xml:space="preserve"> PREDICTED: Apis mellifera uncharacterized LOC100577682 (LOC100577682), mRNA</t>
  </si>
  <si>
    <t xml:space="preserve"> PREDICTED: Apis mellifera uncharacterized LOC102656664 (LOC102656664), transcript variant X2, mRNA</t>
  </si>
  <si>
    <t>GB43585</t>
  </si>
  <si>
    <t xml:space="preserve"> PREDICTED: Apis mellifera uncharacterized LOC100576934 (LOC100576934), mRNA</t>
  </si>
  <si>
    <t xml:space="preserve"> PREDICTED: Apis mellifera uncharacterized LOC100576969 (LOC100576969), ncRNA</t>
  </si>
  <si>
    <t>GB43587</t>
  </si>
  <si>
    <t>GB43588</t>
  </si>
  <si>
    <t>GB43589</t>
  </si>
  <si>
    <t>GB43590</t>
  </si>
  <si>
    <t xml:space="preserve"> PREDICTED: Apis mellifera uncharacterized LOC408443 (LOC408443), mRNA</t>
  </si>
  <si>
    <t xml:space="preserve"> PREDICTED: Apis mellifera uncharacterized LOC100576122 (LOC100576122), ncRNA</t>
  </si>
  <si>
    <t>GB43592</t>
  </si>
  <si>
    <t>GB43593</t>
  </si>
  <si>
    <t>GB43594</t>
  </si>
  <si>
    <t>GB43595</t>
  </si>
  <si>
    <t>GB43596</t>
  </si>
  <si>
    <t>GB43597</t>
  </si>
  <si>
    <t xml:space="preserve"> PREDICTED: Apis mellifera e3 ubiquitin-protein ligase MARCH3-like (LOC100576834), mRNA</t>
  </si>
  <si>
    <t>GB43598</t>
  </si>
  <si>
    <t>GB43599</t>
  </si>
  <si>
    <t xml:space="preserve"> PREDICTED: Apis mellifera uncharacterized LOC410480 (LOC410480), mRNA</t>
  </si>
  <si>
    <t>GB43600</t>
  </si>
  <si>
    <t>GB43601</t>
  </si>
  <si>
    <t>GB43603</t>
  </si>
  <si>
    <t xml:space="preserve"> PREDICTED: Apis mellifera uncharacterized LOC725033 (LOC725033), transcript variant X4, mRNA</t>
  </si>
  <si>
    <t>GB43605</t>
  </si>
  <si>
    <t>GB43606</t>
  </si>
  <si>
    <t>GB43607</t>
  </si>
  <si>
    <t>GB43608</t>
  </si>
  <si>
    <t>GB43609</t>
  </si>
  <si>
    <t>GB43610</t>
  </si>
  <si>
    <t xml:space="preserve"> PREDICTED: Apis mellifera myosin 15 (Myo15), transcript variant X2, mRNA</t>
  </si>
  <si>
    <t xml:space="preserve"> PREDICTED: Apis mellifera myosin 15 (Myo15), transcript variant X1, mRNA</t>
  </si>
  <si>
    <t>GB43612</t>
  </si>
  <si>
    <t>GB43613</t>
  </si>
  <si>
    <t>GB43614</t>
  </si>
  <si>
    <t xml:space="preserve"> PREDICTED: Apis mellifera adenylosuccinate lyase-like (LOC410482), transcript variant X1, mRNA</t>
  </si>
  <si>
    <t>GB43615</t>
  </si>
  <si>
    <t>GB43616</t>
  </si>
  <si>
    <t xml:space="preserve"> PREDICTED: Apis mellifera adenylosuccinate lyase-like (LOC410482), transcript variant X2, mRNA</t>
  </si>
  <si>
    <t xml:space="preserve"> PREDICTED: Apis mellifera aconitate hydratase (LOC408446), transcript variant X2, mRNA</t>
  </si>
  <si>
    <t xml:space="preserve"> PREDICTED: Apis mellifera b9 domain-containing protein 1-like (LOC410483), mRNA</t>
  </si>
  <si>
    <t xml:space="preserve"> PREDICTED: Apis mellifera stargazin related protein STG-1 (Stg-1), transcript variant X1, mRNA</t>
  </si>
  <si>
    <t xml:space="preserve"> PREDICTED: Apis mellifera endoplasmic reticulum mannosyl-oligosaccharide 1,2-alpha-mannosidase-like (LOC413579), transcript variant X1, mRNA</t>
  </si>
  <si>
    <t xml:space="preserve"> PREDICTED: Apis mellifera DEAD (Asp-Glu-Ala-Asp) box polypeptide 17 (DDX17), transcript variant X4, mRNA</t>
  </si>
  <si>
    <t xml:space="preserve"> PREDICTED: Apis mellifera uncharacterized LOC100577121 (LOC100577121), transcript variant X2, mRNA</t>
  </si>
  <si>
    <t xml:space="preserve"> PREDICTED: Apis mellifera RNA methyltransferase-like protein 1-like (LOC724247), mRNA</t>
  </si>
  <si>
    <t xml:space="preserve"> PREDICTED: Apis mellifera uncharacterized LOC409331 (LOC409331), transcript variant X3, mRNA</t>
  </si>
  <si>
    <t xml:space="preserve"> PREDICTED: Apis mellifera uncharacterized LOC100578406 (LOC100578406), transcript variant X4, mRNA</t>
  </si>
  <si>
    <t xml:space="preserve"> PREDICTED: Apis mellifera iduronate-2-sulfatase (LOC724550), transcript variant X1, mRNA</t>
  </si>
  <si>
    <t xml:space="preserve"> PREDICTED: Apis mellifera NADH dehydrogenase [ubiquinone] 1 beta subcomplex subunit 10-like (LOC552424), mRNA</t>
  </si>
  <si>
    <t xml:space="preserve"> PREDICTED: Apis mellifera dolichyldiphosphatase 1-like (LOC552373), mRNA</t>
  </si>
  <si>
    <t xml:space="preserve"> PREDICTED: Apis mellifera inositol hexakisphosphate and diphosphoinositol-pentakisphosphate kinase-like (LOC725179), mRNA</t>
  </si>
  <si>
    <t>GB43632</t>
  </si>
  <si>
    <t xml:space="preserve"> Apis mellifera cutA divalent cation tolerance homolog (CUTA), mRNA</t>
  </si>
  <si>
    <t xml:space="preserve"> PREDICTED: Apis mellifera congested-like trachea protein-like (LOC552361), transcript variant X1, mRNA</t>
  </si>
  <si>
    <t xml:space="preserve"> PREDICTED: Apis mellifera mannose-1-phosphate guanylyltransferase (LOC413435), transcript variant 1, mRNA</t>
  </si>
  <si>
    <t xml:space="preserve"> PREDICTED: Apis mellifera transmembrane and TPR repeat-containing protein CG4050-like (LOC410485), transcript variant 1, mRNA</t>
  </si>
  <si>
    <t xml:space="preserve"> PREDICTED: Apis mellifera cell cycle regulator Mat89Bb homolog (LOC408448), mRNA</t>
  </si>
  <si>
    <t xml:space="preserve"> PREDICTED: Apis mellifera downstream of receptor kinase (drk), mRNA</t>
  </si>
  <si>
    <t xml:space="preserve"> PREDICTED: Apis mellifera uncharacterized LOC100577506 (LOC100577506), transcript variant X1, mRNA</t>
  </si>
  <si>
    <t xml:space="preserve"> PREDICTED: Apis mellifera uncharacterized LOC100576615 (LOC100576615), transcript variant X1, mRNA</t>
  </si>
  <si>
    <t>GB43641</t>
  </si>
  <si>
    <t xml:space="preserve"> PREDICTED: Apis mellifera PAR-domain protein 1 (Pdp1), transcript variant X4, mRNA</t>
  </si>
  <si>
    <t>GB43642</t>
  </si>
  <si>
    <t xml:space="preserve"> PREDICTED: Apis mellifera PAR-domain protein 1 (Pdp1), transcript variant X5, mRNA</t>
  </si>
  <si>
    <t>GB43644</t>
  </si>
  <si>
    <t>GB43645</t>
  </si>
  <si>
    <t xml:space="preserve"> PREDICTED: Apis mellifera uncharacterized LOC102653755 (LOC102653755), transcript variant X1, mRNA</t>
  </si>
  <si>
    <t>GB43646</t>
  </si>
  <si>
    <t>GB43647</t>
  </si>
  <si>
    <t>GB43648</t>
  </si>
  <si>
    <t xml:space="preserve"> PREDICTED: Apis mellifera bestrophin-2-like (LOC727248), mRNA</t>
  </si>
  <si>
    <t>GB43649</t>
  </si>
  <si>
    <t>GB43650</t>
  </si>
  <si>
    <t xml:space="preserve"> PREDICTED: Apis mellifera peptide chain release factor 2-like (LOC100577416), partial mRNA</t>
  </si>
  <si>
    <t>GB43651</t>
  </si>
  <si>
    <t>GB43653</t>
  </si>
  <si>
    <t>GB43654</t>
  </si>
  <si>
    <t xml:space="preserve"> PREDICTED: Apis mellifera potassium voltage-gated channel protein Shaker-like (LOC408343), transcript variant X3, mRNA</t>
  </si>
  <si>
    <t>GB43655</t>
  </si>
  <si>
    <t>GB43656</t>
  </si>
  <si>
    <t xml:space="preserve"> PREDICTED: Apis mellifera potassium voltage-gated channel protein Shaker-like (LOC408343), transcript variant X5, mRNA</t>
  </si>
  <si>
    <t>GB43657</t>
  </si>
  <si>
    <t xml:space="preserve"> PREDICTED: Apis mellifera uncharacterized LOC102654374 (LOC102654374), ncRNA</t>
  </si>
  <si>
    <t>GB43658</t>
  </si>
  <si>
    <t>GB43659</t>
  </si>
  <si>
    <t xml:space="preserve"> PREDICTED: Apis mellifera potassium voltage-gated channel protein Shaker-like (LOC408343), transcript variant X4, mRNA</t>
  </si>
  <si>
    <t>GB43661</t>
  </si>
  <si>
    <t xml:space="preserve"> PREDICTED: Apis mellifera zinc finger protein Xfin-like (LOC102654395), mRNA</t>
  </si>
  <si>
    <t>GB43662</t>
  </si>
  <si>
    <t xml:space="preserve"> PREDICTED: Apis mellifera uncharacterized LOC102654516 (LOC102654516), mRNA</t>
  </si>
  <si>
    <t>GB43663</t>
  </si>
  <si>
    <t>GB43664</t>
  </si>
  <si>
    <t>GB43665</t>
  </si>
  <si>
    <t>GB43666</t>
  </si>
  <si>
    <t>GB43667</t>
  </si>
  <si>
    <t>GB43668</t>
  </si>
  <si>
    <t>GB43669</t>
  </si>
  <si>
    <t xml:space="preserve"> PREDICTED: Apis mellifera cuticular protein 22 (CPR22), partial mRNA</t>
  </si>
  <si>
    <t>GB43671</t>
  </si>
  <si>
    <t xml:space="preserve"> PREDICTED: Apis mellifera transient receptor potential-gamma protein-like (LOC102656343), mRNA</t>
  </si>
  <si>
    <t>GB43672</t>
  </si>
  <si>
    <t>GB43673</t>
  </si>
  <si>
    <t>GB43674</t>
  </si>
  <si>
    <t>GB43675</t>
  </si>
  <si>
    <t xml:space="preserve"> PREDICTED: Apis mellifera saxophone (sax), mRNA</t>
  </si>
  <si>
    <t xml:space="preserve"> PREDICTED: Apis mellifera uncharacterized LOC100576498 (LOC100576498), mRNA</t>
  </si>
  <si>
    <t>GB43678</t>
  </si>
  <si>
    <t>GB43679</t>
  </si>
  <si>
    <t xml:space="preserve"> PREDICTED: Apis mellifera PAK-kinase (Pak), transcript variant 2, mRNA</t>
  </si>
  <si>
    <t>GB43680</t>
  </si>
  <si>
    <t>GB43681</t>
  </si>
  <si>
    <t>GB43682</t>
  </si>
  <si>
    <t>GB43683</t>
  </si>
  <si>
    <t xml:space="preserve"> PREDICTED: Apis mellifera carboxypeptidase M-like (LOC726554), mRNA</t>
  </si>
  <si>
    <t xml:space="preserve"> PREDICTED: Apis mellifera uncharacterized LOC100578519 (LOC100578519), mRNA</t>
  </si>
  <si>
    <t xml:space="preserve"> PREDICTED: Apis mellifera uncharacterized LOC100578468 (LOC100578468), transcript variant X1, mRNA</t>
  </si>
  <si>
    <t xml:space="preserve"> PREDICTED: Apis mellifera zinc finger protein 43-like (LOC100578694), mRNA</t>
  </si>
  <si>
    <t xml:space="preserve"> PREDICTED: Apis mellifera uncharacterized LOC100578392 (LOC100578392), mRNA</t>
  </si>
  <si>
    <t xml:space="preserve"> PREDICTED: Apis mellifera uncharacterized LOC727522 (LOC727522), mRNA</t>
  </si>
  <si>
    <t xml:space="preserve"> PREDICTED: Apis mellifera uncharacterized LOC727344 (LOC727344), mRNA</t>
  </si>
  <si>
    <t xml:space="preserve"> PREDICTED: Apis mellifera C-type lectin 11 (CTL11), mRNA</t>
  </si>
  <si>
    <t xml:space="preserve"> PREDICTED: Apis mellifera UPF0760 protein C2orf29-like (LOC552434), mRNA</t>
  </si>
  <si>
    <t xml:space="preserve"> PREDICTED: Apis mellifera cytochrome P450 343A1 (CYP343A1), transcript variant X3, mRNA</t>
  </si>
  <si>
    <t xml:space="preserve"> PREDICTED: Apis mellifera sentrin-specific protease 8-like (LOC726605), mRNA</t>
  </si>
  <si>
    <t>GB43694</t>
  </si>
  <si>
    <t xml:space="preserve"> PREDICTED: Apis mellifera uridine kinase-like (LOC727402), partial mRNA</t>
  </si>
  <si>
    <t>GB43695</t>
  </si>
  <si>
    <t>GB43696</t>
  </si>
  <si>
    <t xml:space="preserve"> PREDICTED: Apis mellifera mediator of RNA polymerase II transcription subunit 16 (MED16), transcript variant X3, mRNA</t>
  </si>
  <si>
    <t>GB43699</t>
  </si>
  <si>
    <t>GB43700</t>
  </si>
  <si>
    <t xml:space="preserve"> PREDICTED: Apis mellifera uncharacterized LOC726153 (LOC726153), transcript variant X1, mRNA</t>
  </si>
  <si>
    <t>GB43701</t>
  </si>
  <si>
    <t>GB43703</t>
  </si>
  <si>
    <t xml:space="preserve"> PREDICTED: Apis mellifera adenylosuccinate synthetase (LOC409299), mRNA</t>
  </si>
  <si>
    <t xml:space="preserve"> PREDICTED: Apis mellifera sugar transporter ERD6-like 18-like (LOC726066), transcript variant X1, mRNA</t>
  </si>
  <si>
    <t xml:space="preserve"> PREDICTED: Apis mellifera probable trans-2-enoyl-CoA reductase, mitochondrial-like (LOC411662), mRNA</t>
  </si>
  <si>
    <t xml:space="preserve"> PREDICTED: Apis mellifera smallminded (smid), mRNA</t>
  </si>
  <si>
    <t xml:space="preserve"> PREDICTED: Apis mellifera ferritin 2 light chain homologue (Fer2LCH), mRNA</t>
  </si>
  <si>
    <t xml:space="preserve"> PREDICTED: Apis mellifera membralin-like (LOC551846), transcript variant X4, mRNA</t>
  </si>
  <si>
    <t xml:space="preserve"> PREDICTED: Apis mellifera cytochrome P450 9e2-like (LOC102656882), mRNA</t>
  </si>
  <si>
    <t>GB43710</t>
  </si>
  <si>
    <t xml:space="preserve"> PREDICTED: Apis mellifera membralin-like (LOC551846), transcript variant X3, mRNA</t>
  </si>
  <si>
    <t>GB43711</t>
  </si>
  <si>
    <t>GB43712</t>
  </si>
  <si>
    <t xml:space="preserve"> PREDICTED: Apis mellifera cytochrome P450 9Q1 (CYP9Q1), mRNA</t>
  </si>
  <si>
    <t xml:space="preserve"> PREDICTED: Apis mellifera cytochrome P450 9S1 (CYP9S1), mRNA</t>
  </si>
  <si>
    <t>GB43714</t>
  </si>
  <si>
    <t>GB43715</t>
  </si>
  <si>
    <t>GB43716</t>
  </si>
  <si>
    <t xml:space="preserve"> PREDICTED: Apis mellifera negative elongation factor E-like (LOC100576690), transcript variant X7, misc_RNA</t>
  </si>
  <si>
    <t>GB43717</t>
  </si>
  <si>
    <t xml:space="preserve"> PREDICTED: Apis mellifera myosin 3 (Myo3), transcript variant X1, mRNA</t>
  </si>
  <si>
    <t xml:space="preserve"> PREDICTED: Apis mellifera alpha-catulin-like (LOC552017), transcript variant X3, mRNA</t>
  </si>
  <si>
    <t xml:space="preserve"> PREDICTED: Apis mellifera alpha-catulin-like (LOC552017), transcript variant X4, mRNA</t>
  </si>
  <si>
    <t>GB43720</t>
  </si>
  <si>
    <t>GB43721</t>
  </si>
  <si>
    <t xml:space="preserve"> PREDICTED: Apis mellifera NADPH oxidase (Nox), transcript variant X5, mRNA</t>
  </si>
  <si>
    <t>GB43724</t>
  </si>
  <si>
    <t>GB43725</t>
  </si>
  <si>
    <t>GB43726</t>
  </si>
  <si>
    <t xml:space="preserve"> PREDICTED: Apis mellifera cytochrome P450 9Q2 (CYP9Q2), mRNA</t>
  </si>
  <si>
    <t>GB43727</t>
  </si>
  <si>
    <t xml:space="preserve"> PREDICTED: Apis mellifera cytochrome P450 9Q3 (CYP9Q3), mRNA</t>
  </si>
  <si>
    <t>GB43728</t>
  </si>
  <si>
    <t xml:space="preserve"> PREDICTED: Apis mellifera FYVE, RhoGEF and PH domain-containing protein 4 (RhoGEF4), mRNA</t>
  </si>
  <si>
    <t xml:space="preserve"> PREDICTED: Apis mellifera small wing (sl), transcript variant X1, mRNA</t>
  </si>
  <si>
    <t xml:space="preserve"> PREDICTED: Apis mellifera ferritin 1 heavy chain homologue (Fer1HCH), mRNA</t>
  </si>
  <si>
    <t xml:space="preserve"> PREDICTED: Apis mellifera serine/threonine protein kinase 6 (Stk6), mRNA</t>
  </si>
  <si>
    <t xml:space="preserve"> PREDICTED: Apis mellifera uncharacterized LOC411663 (LOC411663), mRNA</t>
  </si>
  <si>
    <t>GB43734</t>
  </si>
  <si>
    <t xml:space="preserve"> PREDICTED: Apis mellifera protein OSCP1-like (LOC726020), mRNA</t>
  </si>
  <si>
    <t xml:space="preserve"> PREDICTED: Apis mellifera solute carrier family 12 member 9-like (LOC411661), transcript variant X2, mRNA</t>
  </si>
  <si>
    <t xml:space="preserve"> PREDICTED: Apis mellifera facilitated trehalose transporter Tret1-like (LOC551428), transcript variant X5, mRNA</t>
  </si>
  <si>
    <t xml:space="preserve"> Apis mellifera phenoloxidase subunit A3 (PPO), mRNA</t>
  </si>
  <si>
    <t xml:space="preserve"> PREDICTED: Apis mellifera carboxypeptidase B-like (LOC551327), mRNA</t>
  </si>
  <si>
    <t>GB43740</t>
  </si>
  <si>
    <t>GB43741</t>
  </si>
  <si>
    <t xml:space="preserve"> PREDICTED: Apis mellifera thioredoxin 1-like 1 (Trx1-like1), transcript variant 1, mRNA</t>
  </si>
  <si>
    <t xml:space="preserve"> PREDICTED: Apis mellifera lethal (2) k05819 ortholog (LOC412623), transcript variant X2, mRNA</t>
  </si>
  <si>
    <t xml:space="preserve"> PREDICTED: Apis mellifera uncharacterized LOC409882 (LOC409882), transcript variant X12, mRNA</t>
  </si>
  <si>
    <t>GB43744</t>
  </si>
  <si>
    <t xml:space="preserve"> PREDICTED: Apis mellifera uncharacterized LOC100577021 (LOC100577021), ncRNA</t>
  </si>
  <si>
    <t xml:space="preserve"> PREDICTED: Apis mellifera SH3 domain-binding protein 5-like (LOC551816), transcript variant 1, partial mRNA</t>
  </si>
  <si>
    <t>GB43746</t>
  </si>
  <si>
    <t xml:space="preserve"> PREDICTED: Apis mellifera uncharacterized LOC100577227 (LOC100577227), mRNA</t>
  </si>
  <si>
    <t>GB43747</t>
  </si>
  <si>
    <t xml:space="preserve"> PREDICTED: Apis mellifera serine/threonine-protein phosphatase 2A 65 kDa regulatory subunit A alpha isoform-like (LOC727475), partial mRNA</t>
  </si>
  <si>
    <t>GB43748</t>
  </si>
  <si>
    <t>GB43749</t>
  </si>
  <si>
    <t xml:space="preserve"> PREDICTED: Apis mellifera prefoldin subunit 5-like protein (LOC411936), mRNA</t>
  </si>
  <si>
    <t xml:space="preserve"> PREDICTED: Apis mellifera uncharacterized LOC413256 (LOC413256), transcript variant X1, mRNA</t>
  </si>
  <si>
    <t>GB43752</t>
  </si>
  <si>
    <t>GB43753</t>
  </si>
  <si>
    <t>GB43754</t>
  </si>
  <si>
    <t xml:space="preserve"> PREDICTED: Apis mellifera autophagy-related protein 16-like (LOC725024), transcript variant X9, mRNA</t>
  </si>
  <si>
    <t>GB43756</t>
  </si>
  <si>
    <t>GB43757</t>
  </si>
  <si>
    <t>GB43758</t>
  </si>
  <si>
    <t xml:space="preserve"> PREDICTED: Apis mellifera autophagy-related protein 16-1-like (LOC100577524), mRNA</t>
  </si>
  <si>
    <t>GB43760</t>
  </si>
  <si>
    <t xml:space="preserve"> PREDICTED: Apis mellifera uncharacterized LOC724936 (LOC724936), mRNA</t>
  </si>
  <si>
    <t xml:space="preserve"> PREDICTED: Apis mellifera uncharacterized LOC100578048 (LOC100578048), transcript variant X2, mRNA</t>
  </si>
  <si>
    <t>GB43762</t>
  </si>
  <si>
    <t>GB43763</t>
  </si>
  <si>
    <t xml:space="preserve"> PREDICTED: Apis mellifera uncharacterized LOC102655625 (LOC102655625), mRNA</t>
  </si>
  <si>
    <t>GB43764</t>
  </si>
  <si>
    <t>GB43765</t>
  </si>
  <si>
    <t>GB43766</t>
  </si>
  <si>
    <t>GB43767</t>
  </si>
  <si>
    <t xml:space="preserve"> PREDICTED: Apis mellifera uncharacterized LOC726628 (LOC726628), mRNA</t>
  </si>
  <si>
    <t>GB43768</t>
  </si>
  <si>
    <t xml:space="preserve"> PREDICTED: Apis mellifera uncharacterized LOC102654703 (LOC102654703), mRNA</t>
  </si>
  <si>
    <t>GB43769</t>
  </si>
  <si>
    <t xml:space="preserve"> PREDICTED: Apis mellifera WD repeat domain 79 homolog (WDR79), mRNA</t>
  </si>
  <si>
    <t xml:space="preserve"> PREDICTED: Apis mellifera uncharacterized LOC100577739 (LOC100577739), mRNA</t>
  </si>
  <si>
    <t xml:space="preserve"> PREDICTED: Apis mellifera uncharacterized LOC100577694 (LOC100577694), mRNA</t>
  </si>
  <si>
    <t>GB43773</t>
  </si>
  <si>
    <t>GB43774</t>
  </si>
  <si>
    <t>GB43775</t>
  </si>
  <si>
    <t xml:space="preserve"> PREDICTED: Apis mellifera uncharacterized LOC102656505 (LOC102656505), mRNA</t>
  </si>
  <si>
    <t>GB43776</t>
  </si>
  <si>
    <t>GB43777</t>
  </si>
  <si>
    <t xml:space="preserve"> PREDICTED: Apis mellifera E(spl)-like protein (LOC409822), mRNA</t>
  </si>
  <si>
    <t xml:space="preserve"> PREDICTED: Apis mellifera uncharacterized LOC100577849 (LOC100577849), mRNA</t>
  </si>
  <si>
    <t xml:space="preserve"> PREDICTED: Apis mellifera DNA ligase 1-like (LOC102653947), mRNA</t>
  </si>
  <si>
    <t>GB43780</t>
  </si>
  <si>
    <t xml:space="preserve"> PREDICTED: Apis mellifera mitochondrial 2-oxoglutarate/malate carrier protein-like (LOC412424), mRNA</t>
  </si>
  <si>
    <t>GB43781</t>
  </si>
  <si>
    <t xml:space="preserve"> PREDICTED: Apis mellifera dymeclin-like (LOC724804), mRNA</t>
  </si>
  <si>
    <t xml:space="preserve"> PREDICTED: Apis mellifera uncharacterized LOC727401 (LOC727401), mRNA</t>
  </si>
  <si>
    <t xml:space="preserve"> PREDICTED: Apis mellifera uncharacterized LOC100577430 (LOC100577430), mRNA</t>
  </si>
  <si>
    <t xml:space="preserve"> PREDICTED: Apis mellifera uncharacterized LOC102656801 (LOC102656801), ncRNA</t>
  </si>
  <si>
    <t>GB43785</t>
  </si>
  <si>
    <t xml:space="preserve"> PREDICTED: Apis mellifera calsyntenin-1-like (LOC413977), mRNA</t>
  </si>
  <si>
    <t xml:space="preserve"> PREDICTED: Apis mellifera IQ domain-containing protein H-like (LOC413294), mRNA</t>
  </si>
  <si>
    <t xml:space="preserve"> PREDICTED: Apis mellifera enhancer of split mbeta protein-like (LOC724465), mRNA</t>
  </si>
  <si>
    <t>GB43788</t>
  </si>
  <si>
    <t xml:space="preserve"> PREDICTED: Apis mellifera tubulin polyglutamylase TTLL4-like (LOC413213), transcript variant X6, mRNA</t>
  </si>
  <si>
    <t xml:space="preserve"> PREDICTED: Apis mellifera tubulin polyglutamylase TTLL4-like (LOC724379), mRNA</t>
  </si>
  <si>
    <t>GB43790</t>
  </si>
  <si>
    <t xml:space="preserve"> PREDICTED: Apis mellifera enhancer of split mbeta protein-like (LOC100578067), transcript variant X4, mRNA</t>
  </si>
  <si>
    <t xml:space="preserve"> PREDICTED: Apis mellifera protein gooseberry-like (LOC411373), transcript variant X2, mRNA</t>
  </si>
  <si>
    <t>GB43792</t>
  </si>
  <si>
    <t>GB43793</t>
  </si>
  <si>
    <t xml:space="preserve"> PREDICTED: Apis mellifera protein gooseberry-neuro-like (LOC411374), mRNA</t>
  </si>
  <si>
    <t>GB43794</t>
  </si>
  <si>
    <t>GB43796</t>
  </si>
  <si>
    <t xml:space="preserve"> PREDICTED: Apis mellifera echinus (ec), mRNA</t>
  </si>
  <si>
    <t>GB43797</t>
  </si>
  <si>
    <t xml:space="preserve"> PREDICTED: Apis mellifera mannosyl-oligosaccharide alpha-1,2-mannosidase isoform A-like (LOC726410), transcript variant X1, mRNA</t>
  </si>
  <si>
    <t>GB43799</t>
  </si>
  <si>
    <t xml:space="preserve"> PREDICTED: Apis mellifera facilitated trehalose transporter Tret1-like (LOC102655153), mRNA</t>
  </si>
  <si>
    <t>GB43800</t>
  </si>
  <si>
    <t>GB43801</t>
  </si>
  <si>
    <t xml:space="preserve"> PREDICTED: Apis mellifera mannosyl-oligosaccharide alpha-1,2-mannosidase isoform A-like (LOC726410), transcript variant X7, mRNA</t>
  </si>
  <si>
    <t>GB43802</t>
  </si>
  <si>
    <t>GB43803</t>
  </si>
  <si>
    <t xml:space="preserve"> PREDICTED: Apis mellifera membrane metallo-endopeptidase-like 1-like (LOC726421), transcript variant X2, mRNA</t>
  </si>
  <si>
    <t>GB43806</t>
  </si>
  <si>
    <t xml:space="preserve"> PREDICTED: Apis mellifera viral IAP-associated factor homolog (LOC100577876), transcript variant X2, mRNA</t>
  </si>
  <si>
    <t xml:space="preserve"> PREDICTED: Apis mellifera viral IAP-associated factor (viaf), mRNA</t>
  </si>
  <si>
    <t>GB43810</t>
  </si>
  <si>
    <t xml:space="preserve"> PREDICTED: Apis mellifera uncharacterized LOC413106 (LOC413106), transcript variant X1, mRNA</t>
  </si>
  <si>
    <t>GB43811</t>
  </si>
  <si>
    <t xml:space="preserve"> PREDICTED: Apis mellifera uncharacterized LOC413106 (LOC413106), transcript variant X4, mRNA</t>
  </si>
  <si>
    <t xml:space="preserve"> PREDICTED: Apis mellifera potassium channel subfamily K member 18-like (LOC724864), mRNA</t>
  </si>
  <si>
    <t xml:space="preserve"> PREDICTED: Apis mellifera potassium channel subfamily K member 18-like (LOC409771), transcript variant X2, mRNA</t>
  </si>
  <si>
    <t xml:space="preserve"> PREDICTED: Apis mellifera 39S ribosomal protein L23, mitochondrial-like (LOC724708), transcript variant X1, mRNA</t>
  </si>
  <si>
    <t xml:space="preserve"> PREDICTED: Apis mellifera probable tubulin polyglutamylase TTLL1-like (LOC409770), transcript variant X2, mRNA</t>
  </si>
  <si>
    <t xml:space="preserve"> PREDICTED: Apis mellifera atrial natriuretic peptide receptor 1-like (LOC724571), mRNA</t>
  </si>
  <si>
    <t xml:space="preserve"> PREDICTED: Apis mellifera trimeric intracellular cation channel type B-like (LOC411732), mRNA</t>
  </si>
  <si>
    <t xml:space="preserve"> PREDICTED: Apis mellifera ATPase ASNA1 homolog (LOC409264), mRNA</t>
  </si>
  <si>
    <t xml:space="preserve"> PREDICTED: Apis mellifera PHD finger and CXXC domain-containing protein CG17446 ortholog (LOC411265), transcript variant 1, mRNA</t>
  </si>
  <si>
    <t xml:space="preserve"> PREDICTED: Apis mellifera protein KRTCAP2 homolog (LOC100576515), transcript variant X1, mRNA</t>
  </si>
  <si>
    <t xml:space="preserve"> Apis mellifera chemosensory protein 1 (CSP1), mRNA</t>
  </si>
  <si>
    <t xml:space="preserve"> PREDICTED: Apis mellifera transmembrane protein 86A-like (LOC409538), transcript variant X2, mRNA</t>
  </si>
  <si>
    <t xml:space="preserve"> PREDICTED: Apis mellifera cathepsin D (cathD), mRNA</t>
  </si>
  <si>
    <t xml:space="preserve"> PREDICTED: Apis mellifera sugar transporter SWEET1-like (LOC409064), transcript variant X2, mRNA</t>
  </si>
  <si>
    <t xml:space="preserve"> PREDICTED: Apis mellifera TAR DNA-binding protein 43-like (LOC409065), transcript variant X3, mRNA</t>
  </si>
  <si>
    <t xml:space="preserve"> PREDICTED: Apis mellifera TAR DNA-binding protein 43-like (LOC409065), transcript variant X1, mRNA</t>
  </si>
  <si>
    <t>GB43828</t>
  </si>
  <si>
    <t>GB43829</t>
  </si>
  <si>
    <t xml:space="preserve"> PREDICTED: Apis mellifera TAR DNA-binding protein 43-like (LOC409065), transcript variant X5, misc_RNA</t>
  </si>
  <si>
    <t>GB43830</t>
  </si>
  <si>
    <t xml:space="preserve"> PREDICTED: Apis mellifera ATP-binding cassette sub-family D member 3-like (LOC552495), mRNA</t>
  </si>
  <si>
    <t xml:space="preserve"> PREDICTED: Apis mellifera uncharacterized LOC409273 (LOC409273), transcript variant X1, mRNA</t>
  </si>
  <si>
    <t>GB43832</t>
  </si>
  <si>
    <t xml:space="preserve"> PREDICTED: Apis mellifera uncharacterized LOC409273 (LOC409273), transcript variant X3, mRNA</t>
  </si>
  <si>
    <t xml:space="preserve"> PREDICTED: Apis mellifera polyadenylate-binding protein-interacting protein 1-like (LOC100577746), mRNA</t>
  </si>
  <si>
    <t>GB43835</t>
  </si>
  <si>
    <t xml:space="preserve"> PREDICTED: Apis mellifera serine/threonine-protein kinase PINK1, mitochondrial-like (LOC550929), transcript variant X2, mRNA</t>
  </si>
  <si>
    <t xml:space="preserve"> PREDICTED: Apis mellifera uncharacterized LOC100577711 (LOC100577711), mRNA</t>
  </si>
  <si>
    <t>GB43838</t>
  </si>
  <si>
    <t xml:space="preserve"> PREDICTED: Apis mellifera uncharacterized LOC100577587 (LOC100577587), mRNA</t>
  </si>
  <si>
    <t xml:space="preserve"> PREDICTED: Apis mellifera uncharacterized LOC551338 (LOC551338), transcript variant X2, mRNA</t>
  </si>
  <si>
    <t xml:space="preserve"> PREDICTED: Apis mellifera sex-lethal homolog (LOC725679), transcript variant X5, mRNA</t>
  </si>
  <si>
    <t xml:space="preserve"> PREDICTED: Apis mellifera sex-lethal homolog (LOC725679), transcript variant X1, mRNA</t>
  </si>
  <si>
    <t>GB43842</t>
  </si>
  <si>
    <t xml:space="preserve"> PREDICTED: Apis mellifera thioredoxin-related transmembrane protein 2 homolog (LOC411391), mRNA</t>
  </si>
  <si>
    <t xml:space="preserve"> PREDICTED: Apis mellifera uncharacterized protein C11orf46 homolog (LOC725871), mRNA</t>
  </si>
  <si>
    <t>GB43845</t>
  </si>
  <si>
    <t xml:space="preserve"> PREDICTED: Apis mellifera GTP-binding protein Di-Ras2-like (LOC725901), transcript variant X1, mRNA</t>
  </si>
  <si>
    <t>GB43846</t>
  </si>
  <si>
    <t xml:space="preserve"> PREDICTED: Apis mellifera doublesex- and mab-3-related transcription factor A2-like (LOC409455), transcript variant X1, mRNA</t>
  </si>
  <si>
    <t xml:space="preserve"> PREDICTED: Apis mellifera protein C20orf11-like (LOC409454), transcript variant X1, mRNA</t>
  </si>
  <si>
    <t>GB43849</t>
  </si>
  <si>
    <t>GB43850</t>
  </si>
  <si>
    <t xml:space="preserve"> PREDICTED: Apis mellifera uncharacterized LOC725999 (LOC725999), misc_RNA</t>
  </si>
  <si>
    <t xml:space="preserve"> PREDICTED: Apis mellifera ubiquitin-like protein 4A-like (LOC551718), transcript variant 2, mRNA</t>
  </si>
  <si>
    <t>GB43854</t>
  </si>
  <si>
    <t xml:space="preserve"> PREDICTED: Apis mellifera beta'-coatomer protein (beta'Cop), mRNA</t>
  </si>
  <si>
    <t xml:space="preserve"> PREDICTED: Apis mellifera dnaJ homolog subfamily C member 11-like (LOC409991), mRNA</t>
  </si>
  <si>
    <t xml:space="preserve"> PREDICTED: Apis mellifera cadmus (cdm), transcript variant X3, mRNA</t>
  </si>
  <si>
    <t xml:space="preserve"> PREDICTED: Apis mellifera uncharacterized LOC409994 (LOC409994), mRNA</t>
  </si>
  <si>
    <t xml:space="preserve"> PREDICTED: Apis mellifera E3 ubiquitin-protein ligase MARCH3-like (LOC102655138), mRNA</t>
  </si>
  <si>
    <t>GB43859</t>
  </si>
  <si>
    <t xml:space="preserve"> PREDICTED: Apis mellifera protein ELYS homolog (LOC726339), transcript variant X1, mRNA</t>
  </si>
  <si>
    <t xml:space="preserve"> PREDICTED: Apis mellifera protein-S-isoprenylcysteine O-methyltransferase-like (LOC726380), mRNA</t>
  </si>
  <si>
    <t>GB43861</t>
  </si>
  <si>
    <t xml:space="preserve"> PREDICTED: Apis mellifera uncharacterized LOC100577444 (LOC100577444), transcript variant X2, ncRNA</t>
  </si>
  <si>
    <t xml:space="preserve"> PREDICTED: Apis mellifera leucine-rich repeat flightless-interacting protein 2-like (LOC413006), transcript variant X2, mRNA</t>
  </si>
  <si>
    <t xml:space="preserve"> PREDICTED: Apis mellifera uncharacterized LOC102654582 (LOC102654582), ncRNA</t>
  </si>
  <si>
    <t>GB43864</t>
  </si>
  <si>
    <t>GB43866</t>
  </si>
  <si>
    <t xml:space="preserve"> PREDICTED: Apis mellifera uncharacterized LOC100577382 (LOC100577382), mRNA</t>
  </si>
  <si>
    <t xml:space="preserve"> PREDICTED: Apis mellifera dnaJ homolog subfamily C member 1-like (LOC552151), transcript variant X2, mRNA</t>
  </si>
  <si>
    <t xml:space="preserve"> PREDICTED: Apis mellifera basement membrane-specific heparan sulfate proteoglycan core protein-like (LOC409722), mRNA</t>
  </si>
  <si>
    <t>GB43869</t>
  </si>
  <si>
    <t>GB43871</t>
  </si>
  <si>
    <t xml:space="preserve"> PREDICTED: Apis mellifera coiled-coil domain-containing protein 50-like (LOC411435), mRNA</t>
  </si>
  <si>
    <t xml:space="preserve"> PREDICTED: Apis mellifera sin3 histone deacetylase corepressor complex component SDS3-like (LOC409995), transcript variant 1, mRNA</t>
  </si>
  <si>
    <t xml:space="preserve"> PREDICTED: Apis mellifera 5'-3' exoribonuclease 1 (XRN1), transcript variant X1, mRNA</t>
  </si>
  <si>
    <t xml:space="preserve"> PREDICTED: Apis mellifera uncharacterized protein C1orf50 homolog (LOC413612), transcript variant X2, mRNA</t>
  </si>
  <si>
    <t xml:space="preserve"> PREDICTED: Apis mellifera uncharacterized LOC726165 (LOC726165), transcript variant X2, mRNA</t>
  </si>
  <si>
    <t xml:space="preserve"> PREDICTED: Apis mellifera aquaporin AQPcic-like (LOC726136), transcript variant X2, mRNA</t>
  </si>
  <si>
    <t xml:space="preserve"> PREDICTED: Apis mellifera aquaporin AQPcic-like (LOC551806), transcript variant X2, mRNA</t>
  </si>
  <si>
    <t>GB43880</t>
  </si>
  <si>
    <t xml:space="preserve"> PREDICTED: Apis mellifera alpha mannosidase Iib (alpha-Man-IIb), transcript variant X1, mRNA</t>
  </si>
  <si>
    <t>GB43881</t>
  </si>
  <si>
    <t xml:space="preserve"> PREDICTED: Apis mellifera alpha mannosidase Iib (alpha-Man-IIb), transcript variant X4, mRNA</t>
  </si>
  <si>
    <t>GB43882</t>
  </si>
  <si>
    <t xml:space="preserve"> PREDICTED: Apis mellifera survival of motor neuron protein-interacting protein 1-like (LOC551751), mRNA</t>
  </si>
  <si>
    <t xml:space="preserve"> PREDICTED: Apis mellifera ribonuclease H2 subunit A (LOC412837), mRNA</t>
  </si>
  <si>
    <t>GB43884</t>
  </si>
  <si>
    <t xml:space="preserve"> PREDICTED: Apis mellifera uncharacterized LOC412835 (LOC412835), mRNA</t>
  </si>
  <si>
    <t>GB43886</t>
  </si>
  <si>
    <t>GB43887</t>
  </si>
  <si>
    <t xml:space="preserve"> PREDICTED: Apis mellifera hyrax (hyx), mRNA</t>
  </si>
  <si>
    <t xml:space="preserve"> PREDICTED: Apis mellifera ATP-dependent helicase kurz (kz), transcript variant X1, mRNA</t>
  </si>
  <si>
    <t xml:space="preserve"> PREDICTED: Apis mellifera uncharacterized LOC411392 (LOC411392), mRNA</t>
  </si>
  <si>
    <t>GB43891</t>
  </si>
  <si>
    <t xml:space="preserve"> PREDICTED: Apis mellifera aldehyde dehydrogenase 1 family, member L2 (ALDH1L2), transcript variant X3, mRNA</t>
  </si>
  <si>
    <t xml:space="preserve"> PREDICTED: Apis mellifera histone deacetylase 3 (Hdac3), transcript variant 1, mRNA</t>
  </si>
  <si>
    <t>GB43895</t>
  </si>
  <si>
    <t xml:space="preserve"> PREDICTED: Apis mellifera slit homolog 2 protein-like (LOC727408), transcript variant X1, mRNA</t>
  </si>
  <si>
    <t>GB43898</t>
  </si>
  <si>
    <t xml:space="preserve"> PREDICTED: Apis mellifera e3 ubiquitin-protein ligase MIB2-like (LOC409303), transcript variant X1, mRNA</t>
  </si>
  <si>
    <t xml:space="preserve"> PREDICTED: Apis mellifera probable alpha-ketoglutarate-dependent dioxygenase ABH7-like (LOC411448), mRNA</t>
  </si>
  <si>
    <t xml:space="preserve"> PREDICTED: Apis mellifera DNA2-like helicase-like (LOC725518), mRNA</t>
  </si>
  <si>
    <t xml:space="preserve"> PREDICTED: Apis mellifera hexaprenyldihydroxybenzoate methyltransferase, mitochondrial-like (LOC412082), mRNA</t>
  </si>
  <si>
    <t xml:space="preserve"> PREDICTED: Apis mellifera dynein light chain D (DLC-D), mRNA</t>
  </si>
  <si>
    <t>GB43903</t>
  </si>
  <si>
    <t xml:space="preserve"> PREDICTED: Apis mellifera intraflagellar transport protein 81 homolog (LOC725556), transcript variant X2, mRNA</t>
  </si>
  <si>
    <t xml:space="preserve"> PREDICTED: Apis mellifera stomatin-like protein 2-like (LOC412323), transcript variant 1, mRNA</t>
  </si>
  <si>
    <t xml:space="preserve"> PREDICTED: Apis mellifera phosphatidylinositol-binding clathrin assembly protein LAP (lap), transcript variant X3, mRNA</t>
  </si>
  <si>
    <t xml:space="preserve"> PREDICTED: Apis mellifera aldehyde oxidase 2-like (LOC724933), misc_RNA</t>
  </si>
  <si>
    <t xml:space="preserve"> PREDICTED: Apis mellifera plasma membrane calcium ATPase (PMCA), transcript variant X2, mRNA</t>
  </si>
  <si>
    <t xml:space="preserve"> PREDICTED: Apis mellifera plasma membrane calcium ATPase (PMCA), transcript variant X1, mRNA</t>
  </si>
  <si>
    <t>GB43910</t>
  </si>
  <si>
    <t xml:space="preserve"> PREDICTED: Apis mellifera plasma membrane calcium ATPase (PMCA), transcript variant X3, mRNA</t>
  </si>
  <si>
    <t>GB43911</t>
  </si>
  <si>
    <t xml:space="preserve"> PREDICTED: Apis mellifera nicalin (Ncln), transcript variant X1, mRNA</t>
  </si>
  <si>
    <t xml:space="preserve"> PREDICTED: Apis mellifera 2-amino-3-ketobutyrate coenzyme A ligase, mitochondrial-like (LOC411916), transcript variant X3, mRNA</t>
  </si>
  <si>
    <t xml:space="preserve"> PREDICTED: Apis mellifera p38 map kinase (p38b), transcript variant X2, mRNA</t>
  </si>
  <si>
    <t xml:space="preserve"> PREDICTED: Apis mellifera uncharacterized LOC100577825 (LOC100577825), transcript variant X1, mRNA</t>
  </si>
  <si>
    <t xml:space="preserve"> PREDICTED: Apis mellifera uncharacterized LOC102654641 (LOC102654641), mRNA</t>
  </si>
  <si>
    <t>GB43916</t>
  </si>
  <si>
    <t xml:space="preserve"> PREDICTED: Apis mellifera endoplasmic reticulum metallopeptidase 1-like (LOC411731), mRNA</t>
  </si>
  <si>
    <t xml:space="preserve"> PREDICTED: Apis mellifera EF-hand domain-containing protein KIAA0494-like (LOC409769), transcript variant X5, mRNA</t>
  </si>
  <si>
    <t>GB43919</t>
  </si>
  <si>
    <t xml:space="preserve"> PREDICTED: Apis mellifera EF-hand domain-containing protein KIAA0494-like (LOC409769), transcript variant X6, mRNA</t>
  </si>
  <si>
    <t xml:space="preserve"> PREDICTED: Apis mellifera cysteine and histidine-rich protein 1 homolog (LOC413103), mRNA</t>
  </si>
  <si>
    <t xml:space="preserve"> PREDICTED: Apis mellifera uncharacterized LOC100577269 (LOC100577269), transcript variant X1, mRNA</t>
  </si>
  <si>
    <t>GB43922</t>
  </si>
  <si>
    <t xml:space="preserve"> PREDICTED: Apis mellifera uncharacterized LOC100577269 (LOC100577269), transcript variant X7, mRNA</t>
  </si>
  <si>
    <t>GB43923</t>
  </si>
  <si>
    <t xml:space="preserve"> PREDICTED: Apis mellifera uncharacterized LOC102654212 (LOC102654212), mRNA</t>
  </si>
  <si>
    <t>GB43924</t>
  </si>
  <si>
    <t>GB43925</t>
  </si>
  <si>
    <t xml:space="preserve"> PREDICTED: Apis mellifera protein unc-13 homolog A-like (LOC100577517), mRNA</t>
  </si>
  <si>
    <t>GB43926</t>
  </si>
  <si>
    <t xml:space="preserve"> PREDICTED: Apis mellifera uncharacterized LOC727625 (LOC727625), mRNA</t>
  </si>
  <si>
    <t>GB43928</t>
  </si>
  <si>
    <t>GB43929</t>
  </si>
  <si>
    <t xml:space="preserve"> PREDICTED: Apis mellifera profilin-like (LOC726426), partial mRNA</t>
  </si>
  <si>
    <t>GB43930</t>
  </si>
  <si>
    <t>GB43931</t>
  </si>
  <si>
    <t xml:space="preserve"> PREDICTED: Apis mellifera uncharacterized LOC551988 (LOC551988), transcript variant X3, mRNA</t>
  </si>
  <si>
    <t>GB43933</t>
  </si>
  <si>
    <t xml:space="preserve"> PREDICTED: Apis mellifera uncharacterized LOC100576380 (LOC100576380), mRNA</t>
  </si>
  <si>
    <t>GB43934</t>
  </si>
  <si>
    <t xml:space="preserve"> PREDICTED: Apis mellifera uncharacterized LOC413054 (LOC413054), transcript variant X1, mRNA</t>
  </si>
  <si>
    <t>GB43936</t>
  </si>
  <si>
    <t xml:space="preserve"> PREDICTED: Apis mellifera uncharacterized LOC725243 (LOC725243), transcript variant X1, mRNA</t>
  </si>
  <si>
    <t>GB43937</t>
  </si>
  <si>
    <t xml:space="preserve"> PREDICTED: Apis mellifera cytosolic endo-beta-N-acetylglucosaminidase-like (LOC725194), transcript variant X5, mRNA</t>
  </si>
  <si>
    <t xml:space="preserve"> PREDICTED: Apis mellifera cytosolic endo-beta-N-acetylglucosaminidase-like (LOC725194), transcript variant X8, mRNA</t>
  </si>
  <si>
    <t>GB43939</t>
  </si>
  <si>
    <t xml:space="preserve"> PREDICTED: Apis mellifera uncharacterized LOC100578225 (LOC100578225), transcript variant X2, ncRNA</t>
  </si>
  <si>
    <t>GB43940</t>
  </si>
  <si>
    <t xml:space="preserve"> PREDICTED: Apis mellifera uncharacterized LOC100576157 (LOC100576157), mRNA</t>
  </si>
  <si>
    <t xml:space="preserve"> PREDICTED: Apis mellifera putative serine protease K12H4.7-like (LOC411889), transcript variant X2, mRNA</t>
  </si>
  <si>
    <t xml:space="preserve"> PREDICTED: Apis mellifera uncharacterized LOC102653945 (LOC102653945), transcript variant X3, ncRNA</t>
  </si>
  <si>
    <t>GB43943</t>
  </si>
  <si>
    <t xml:space="preserve"> PREDICTED: Apis mellifera uncharacterized LOC102653945 (LOC102653945), transcript variant X5, ncRNA</t>
  </si>
  <si>
    <t>GB43944</t>
  </si>
  <si>
    <t xml:space="preserve"> PREDICTED: Apis mellifera nuclear pore complex protein Nup153-like (LOC727447), transcript variant X1, mRNA</t>
  </si>
  <si>
    <t xml:space="preserve"> PREDICTED: Apis mellifera uncharacterized LOC102656796 (LOC102656796), mRNA</t>
  </si>
  <si>
    <t>GB43946</t>
  </si>
  <si>
    <t xml:space="preserve"> PREDICTED: Apis mellifera uncharacterized LOC102655986 (LOC102655986), ncRNA</t>
  </si>
  <si>
    <t>GB43947</t>
  </si>
  <si>
    <t>GB43948</t>
  </si>
  <si>
    <t xml:space="preserve"> PREDICTED: Apis mellifera adenosine receptor A1-like (LOC100578739), transcript variant X3, mRNA</t>
  </si>
  <si>
    <t>GB43949</t>
  </si>
  <si>
    <t xml:space="preserve"> PREDICTED: Apis mellifera uncharacterized LOC725580 (LOC725580), mRNA</t>
  </si>
  <si>
    <t xml:space="preserve"> PREDICTED: Apis mellifera nitric oxide synthase-interacting protein homolog (LOC725565), mRNA</t>
  </si>
  <si>
    <t xml:space="preserve"> PREDICTED: Apis mellifera cycle (Cyc), transcript variant X1, mRNA</t>
  </si>
  <si>
    <t xml:space="preserve"> PREDICTED: Apis mellifera breast cancer type 2 susceptibility protein homolog (LOC725687), mRNA</t>
  </si>
  <si>
    <t xml:space="preserve"> PREDICTED: Apis mellifera uncharacterized LOC725727 (LOC725727), mRNA</t>
  </si>
  <si>
    <t xml:space="preserve"> PREDICTED: Apis mellifera uncharacterized LOC725750 (LOC725750), transcript variant X1, mRNA</t>
  </si>
  <si>
    <t>GB43956</t>
  </si>
  <si>
    <t xml:space="preserve"> PREDICTED: Apis mellifera uncharacterized LOC100578162 (LOC100578162), transcript variant X12, misc_RNA</t>
  </si>
  <si>
    <t>GB43957</t>
  </si>
  <si>
    <t xml:space="preserve"> PREDICTED: Apis mellifera uncharacterized LOC100578162 (LOC100578162), transcript variant X2, mRNA</t>
  </si>
  <si>
    <t>GB43958</t>
  </si>
  <si>
    <t xml:space="preserve"> PREDICTED: Apis mellifera uncharacterized LOC100578375 (LOC100578375), transcript variant X1, ncRNA</t>
  </si>
  <si>
    <t>GB43962</t>
  </si>
  <si>
    <t xml:space="preserve"> PREDICTED: Apis mellifera tyrosine kinase receptor Cad96Ca ortholog (LOC409061), mRNA</t>
  </si>
  <si>
    <t xml:space="preserve"> PREDICTED: Apis mellifera geranylgeranyl pyrophosphate synthase-like (LOC727189), transcript variant X1, mRNA</t>
  </si>
  <si>
    <t xml:space="preserve"> PREDICTED: Apis mellifera uncharacterized LOC100578335 (LOC100578335), ncRNA</t>
  </si>
  <si>
    <t>GB43965</t>
  </si>
  <si>
    <t>GB43966</t>
  </si>
  <si>
    <t xml:space="preserve"> PREDICTED: Apis mellifera uncharacterized LOC100578089 (LOC100578089), mRNA</t>
  </si>
  <si>
    <t xml:space="preserve"> PREDICTED: Apis mellifera uncharacterized LOC100578524 (LOC100578524), transcript variant X11, misc_RNA</t>
  </si>
  <si>
    <t xml:space="preserve"> PREDICTED: Apis mellifera uncharacterized LOC100578669 (LOC100578669), ncRNA</t>
  </si>
  <si>
    <t>GB43971</t>
  </si>
  <si>
    <t xml:space="preserve"> PREDICTED: Apis mellifera uncharacterized LOC102656011 (LOC102656011), transcript variant X12, ncRNA</t>
  </si>
  <si>
    <t>GB43972</t>
  </si>
  <si>
    <t>GB43974</t>
  </si>
  <si>
    <t>GB43975</t>
  </si>
  <si>
    <t>GB43976</t>
  </si>
  <si>
    <t xml:space="preserve"> PREDICTED: Apis mellifera uncharacterized LOC552468 (LOC552468), transcript variant X1, mRNA</t>
  </si>
  <si>
    <t xml:space="preserve"> PREDICTED: Apis mellifera uncharacterized LOC100578197 (LOC100578197), mRNA</t>
  </si>
  <si>
    <t>GB43978</t>
  </si>
  <si>
    <t xml:space="preserve"> PREDICTED: Apis mellifera uncharacterized LOC413545 (LOC413545), transcript variant X2, mRNA</t>
  </si>
  <si>
    <t>GB43981</t>
  </si>
  <si>
    <t xml:space="preserve"> PREDICTED: Apis mellifera uncharacterized LOC102653629 (LOC102653629), transcript variant X1, ncRNA</t>
  </si>
  <si>
    <t>GB43982</t>
  </si>
  <si>
    <t xml:space="preserve"> PREDICTED: Apis mellifera C-type lectin 12 (CTL12), transcript variant X4, mRNA</t>
  </si>
  <si>
    <t xml:space="preserve"> PREDICTED: Apis mellifera xenotropic and polytropic retrovirus receptor 1 homolog (LOC551795), mRNA</t>
  </si>
  <si>
    <t xml:space="preserve"> PREDICTED: Apis mellifera uncharacterized LOC102654237 (LOC102654237), ncRNA</t>
  </si>
  <si>
    <t>GB43985</t>
  </si>
  <si>
    <t>GB43986</t>
  </si>
  <si>
    <t xml:space="preserve"> PREDICTED: Apis mellifera uncharacterized LOC100576189 (LOC100576189), transcript variant X1, ncRNA</t>
  </si>
  <si>
    <t>GB43987</t>
  </si>
  <si>
    <t xml:space="preserve"> PREDICTED: Apis mellifera uncharacterized LOC102654269 (LOC102654269), ncRNA</t>
  </si>
  <si>
    <t>GB43988</t>
  </si>
  <si>
    <t xml:space="preserve"> PREDICTED: Apis mellifera serine-threonine kinase receptor-associated protein-like (LOC413053), mRNA</t>
  </si>
  <si>
    <t xml:space="preserve"> PREDICTED: Apis mellifera peptidyl-tRNA hydrolase ICT1, mitochondrial-like (LOC410376), mRNA</t>
  </si>
  <si>
    <t xml:space="preserve"> PREDICTED: Apis mellifera clusterin-associated protein 1-like (LOC408382), mRNA</t>
  </si>
  <si>
    <t>GB43992</t>
  </si>
  <si>
    <t>GB43993</t>
  </si>
  <si>
    <t>GB43994</t>
  </si>
  <si>
    <t>GB43995</t>
  </si>
  <si>
    <t>GB43996</t>
  </si>
  <si>
    <t>GB43997</t>
  </si>
  <si>
    <t xml:space="preserve"> PREDICTED: Apis mellifera tyrosine-protein phosphatase Lar-like (LOC725410), partial mRNA</t>
  </si>
  <si>
    <t xml:space="preserve"> PREDICTED: Apis mellifera peroxiredoxin 5 (Prx5), mRNA</t>
  </si>
  <si>
    <t xml:space="preserve"> PREDICTED: Apis mellifera structural maintenance of chromosome protein 1 (SMC1), mRNA</t>
  </si>
  <si>
    <t xml:space="preserve"> PREDICTED: Apis mellifera structural maintenance of chromosomes protein 1A pseudogene (LOC724889), mRNA</t>
  </si>
  <si>
    <t xml:space="preserve"> PREDICTED: Apis mellifera fibril-forming collagen alpha chain-like (LOC410038), mRNA</t>
  </si>
  <si>
    <t xml:space="preserve"> PREDICTED: Apis mellifera sialin-like (LOC552293), mRNA</t>
  </si>
  <si>
    <t>GB44003</t>
  </si>
  <si>
    <t>GB44004</t>
  </si>
  <si>
    <t xml:space="preserve"> PREDICTED: Apis mellifera alkylglycerol monooxygenase-like (LOC413590), mRNA</t>
  </si>
  <si>
    <t>GB44007</t>
  </si>
  <si>
    <t xml:space="preserve"> PREDICTED: Apis mellifera transport and golgi organization 10 (Tango10), transcript variant X2, mRNA</t>
  </si>
  <si>
    <t xml:space="preserve"> PREDICTED: Apis mellifera holocarboxylase synthetase (Hcs), transcript variant X2, mRNA</t>
  </si>
  <si>
    <t xml:space="preserve"> PREDICTED: Apis mellifera zinc finger protein 23-like (LOC725012), transcript variant 1, mRNA</t>
  </si>
  <si>
    <t xml:space="preserve"> PREDICTED: Apis mellifera e3 ubiquitin-protein ligase Rnf220-like (LOC725092), transcript variant X5, mRNA</t>
  </si>
  <si>
    <t xml:space="preserve"> PREDICTED: Apis mellifera protein ARV1-like (LOC100577553), mRNA</t>
  </si>
  <si>
    <t xml:space="preserve"> PREDICTED: Apis mellifera gustatory receptor 10 (Gr10), transcript variant X1, mRNA</t>
  </si>
  <si>
    <t>GB44013</t>
  </si>
  <si>
    <t xml:space="preserve"> PREDICTED: Apis mellifera gustatory receptor 10 (Gr10), transcript variant X2, mRNA</t>
  </si>
  <si>
    <t xml:space="preserve"> PREDICTED: Apis mellifera mitogen-activated protein kinase 15-like (erk7), transcript variant X1, mRNA</t>
  </si>
  <si>
    <t>GB44015</t>
  </si>
  <si>
    <t xml:space="preserve"> PREDICTED: Apis mellifera longitudinals lacking protein-like (LOC725311), mRNA</t>
  </si>
  <si>
    <t xml:space="preserve"> PREDICTED: Apis mellifera uncharacterized LOC411209 (LOC411209), transcript variant X2, mRNA</t>
  </si>
  <si>
    <t>GB44018</t>
  </si>
  <si>
    <t xml:space="preserve"> PREDICTED: Apis mellifera vesicle-associated membrane protein 4-like (LOC102656652), transcript variant X1, mRNA</t>
  </si>
  <si>
    <t>GB44019</t>
  </si>
  <si>
    <t xml:space="preserve"> PREDICTED: Apis mellifera long-chain fatty acid transport protein 4-like (LOC408920), mRNA</t>
  </si>
  <si>
    <t xml:space="preserve"> PREDICTED: Apis mellifera 5-oxoprolinase-like (LOC725665), transcript variant X1, mRNA</t>
  </si>
  <si>
    <t xml:space="preserve"> PREDICTED: Apis mellifera cytochrome b-c1 complex subunit 7-like (LOC102655970), mRNA</t>
  </si>
  <si>
    <t>GB44022</t>
  </si>
  <si>
    <t xml:space="preserve"> PREDICTED: Apis mellifera uncharacterized LOC100577054 (LOC100577054), mRNA</t>
  </si>
  <si>
    <t xml:space="preserve"> PREDICTED: Apis mellifera probable calcium-binding protein CML13-like (LOC725962), transcript variant X1, mRNA</t>
  </si>
  <si>
    <t xml:space="preserve"> PREDICTED: Apis mellifera vacuolar protein sorting 35 (Vps35), transcript variant X1, mRNA</t>
  </si>
  <si>
    <t>GB44027</t>
  </si>
  <si>
    <t xml:space="preserve"> PREDICTED: Apis mellifera vacuolar protein sorting 35 (Vps35), transcript variant X3, mRNA</t>
  </si>
  <si>
    <t xml:space="preserve"> PREDICTED: Apis mellifera protein KIAA0317-like (LOC726045), mRNA</t>
  </si>
  <si>
    <t>GB44029</t>
  </si>
  <si>
    <t xml:space="preserve"> Apis mellifera dorsal (Dl), transcript variant B, mRNA</t>
  </si>
  <si>
    <t xml:space="preserve"> Apis mellifera dorsal (Dl), transcript variant A, mRNA</t>
  </si>
  <si>
    <t xml:space="preserve"> PREDICTED: Apis mellifera ribosomal protein L36A (RpL36A), transcript variant 2, mRNA</t>
  </si>
  <si>
    <t xml:space="preserve"> PREDICTED: Apis mellifera transportin-serine/arginine rich (Trn-SR), mRNA</t>
  </si>
  <si>
    <t>GB44034</t>
  </si>
  <si>
    <t xml:space="preserve"> PREDICTED: Apis mellifera ATP-dependent RNA helicase DEAD-box-1 (Ddx1), transcript variant 1, mRNA</t>
  </si>
  <si>
    <t xml:space="preserve"> PREDICTED: Apis mellifera heterotrimeric G protein alpha subunit (LOC411011), transcript variant 1, mRNA</t>
  </si>
  <si>
    <t>GB44038</t>
  </si>
  <si>
    <t xml:space="preserve"> PREDICTED: Apis mellifera malate dehydrogenase, cytoplasmic-like (LOC411014), transcript variant 1, mRNA</t>
  </si>
  <si>
    <t xml:space="preserve"> PREDICTED: Apis mellifera leucine-rich repeat-containing protein 67-like (LOC100576100), mRNA</t>
  </si>
  <si>
    <t xml:space="preserve"> PREDICTED: Apis mellifera uncharacterized LOC411009 (LOC411009), transcript variant X6, mRNA</t>
  </si>
  <si>
    <t>GB44042</t>
  </si>
  <si>
    <t xml:space="preserve"> PREDICTED: Apis mellifera juvenile hormone acid methyltransferase (jhamt), mRNA</t>
  </si>
  <si>
    <t xml:space="preserve"> PREDICTED: Apis mellifera intraflagellar transport protein 57 homolog (LOC552841), transcript variant X3, mRNA</t>
  </si>
  <si>
    <t xml:space="preserve"> PREDICTED: Apis mellifera scavenger receptor class B, type 9 (SCR-B9), transcript variant X6, mRNA</t>
  </si>
  <si>
    <t xml:space="preserve"> PREDICTED: Apis mellifera rhodopsin like (LOC724473), mRNA</t>
  </si>
  <si>
    <t>GB44047</t>
  </si>
  <si>
    <t xml:space="preserve"> PREDICTED: Apis mellifera endoplasmic reticulum lectin 1-like (LOC411006), transcript variant X4, mRNA</t>
  </si>
  <si>
    <t xml:space="preserve"> PREDICTED: Apis mellifera spermatogenesis-associated protein 5-like (LOC411003), transcript variant X2, mRNA</t>
  </si>
  <si>
    <t>GB44050</t>
  </si>
  <si>
    <t xml:space="preserve"> PREDICTED: Apis mellifera uncharacterized LOC724922 (LOC724922), mRNA</t>
  </si>
  <si>
    <t>GB44051</t>
  </si>
  <si>
    <t xml:space="preserve"> PREDICTED: Apis mellifera uncharacterized LOC100578999 (LOC100578999), transcript variant X1, mRNA</t>
  </si>
  <si>
    <t xml:space="preserve"> PREDICTED: Apis mellifera DNA replication complex GINS protein PSF1-like (LOC412072), mRNA</t>
  </si>
  <si>
    <t xml:space="preserve"> Apis mellifera NF-kappa-B inhibitor cactus 1 (cact1), mRNA</t>
  </si>
  <si>
    <t xml:space="preserve"> PREDICTED: Apis mellifera stress-induced-phosphoprotein 1-like (LOC102656934), mRNA</t>
  </si>
  <si>
    <t>GB44056</t>
  </si>
  <si>
    <t xml:space="preserve"> PREDICTED: Apis mellifera glucuronosyltransferase (LOC408788), mRNA</t>
  </si>
  <si>
    <t xml:space="preserve"> PREDICTED: Apis mellifera dolichyl-phosphate beta-D-mannosyltransferase (LOC409115), mRNA</t>
  </si>
  <si>
    <t xml:space="preserve"> PREDICTED: Apis mellifera uncharacterized protein KIAA0562-like (LOC100578015), transcript variant X1, mRNA</t>
  </si>
  <si>
    <t xml:space="preserve"> PREDICTED: Apis mellifera vacuolar protein sorting 16A (Vps16A), transcript variant X3, mRNA</t>
  </si>
  <si>
    <t xml:space="preserve"> PREDICTED: Apis mellifera tyrosine-protein kinase Fps85D ortholog (LOC411582), transcript variant X1, mRNA</t>
  </si>
  <si>
    <t xml:space="preserve"> PREDICTED: Apis mellifera actin-related protein Arp2/3 complex subunit Arpc3A (Arpc3A), transcript variant 1, mRNA</t>
  </si>
  <si>
    <t xml:space="preserve"> PREDICTED: Apis mellifera uncharacterized LOC725703 (LOC725703), mRNA</t>
  </si>
  <si>
    <t xml:space="preserve"> PREDICTED: Apis mellifera nanchung (Nan), mRNA</t>
  </si>
  <si>
    <t xml:space="preserve"> PREDICTED: Apis mellifera coiled-coil domain-containing protein 103-like (LOC102655592), mRNA</t>
  </si>
  <si>
    <t>GB44066</t>
  </si>
  <si>
    <t xml:space="preserve"> PREDICTED: Apis mellifera probable phospholipid-transporting ATPase IIB-like (LOC413138), mRNA</t>
  </si>
  <si>
    <t xml:space="preserve"> PREDICTED: Apis mellifera protein bcn92-like (LOC102655452), mRNA</t>
  </si>
  <si>
    <t>GB44068</t>
  </si>
  <si>
    <t xml:space="preserve"> PREDICTED: Apis mellifera syntaxin 16 (Syx16), transcript variant X1, mRNA</t>
  </si>
  <si>
    <t xml:space="preserve"> PREDICTED: Apis mellifera facilitated trehalose transporter Tret1-like (LOC102655622), mRNA</t>
  </si>
  <si>
    <t>GB44070</t>
  </si>
  <si>
    <t xml:space="preserve"> PREDICTED: Apis mellifera post-GPI attachment to proteins factor 2 (LOC408784), mRNA</t>
  </si>
  <si>
    <t xml:space="preserve"> PREDICTED: Apis mellifera tripartite motif protein 9 (Trim9), transcript variant X2, mRNA</t>
  </si>
  <si>
    <t xml:space="preserve"> PREDICTED: Apis mellifera organic cation transporter 1-like (LOC410997), mRNA</t>
  </si>
  <si>
    <t xml:space="preserve"> PREDICTED: Apis mellifera tubulin beta-1 chain-like (LOC410996), mRNA</t>
  </si>
  <si>
    <t xml:space="preserve"> PREDICTED: Apis mellifera tubulin beta-2 chain-like (LOC100577548), transcript variant X1, mRNA</t>
  </si>
  <si>
    <t xml:space="preserve"> PREDICTED: Apis mellifera uncharacterized LOC102654880 (LOC102654880), transcript variant X2, ncRNA</t>
  </si>
  <si>
    <t>GB44076</t>
  </si>
  <si>
    <t xml:space="preserve"> PREDICTED: Apis mellifera UPF0459 protein CG10681-like (LOC726308), mRNA</t>
  </si>
  <si>
    <t xml:space="preserve"> PREDICTED: Apis mellifera uncharacterized LOC726335 (LOC726335), mRNA</t>
  </si>
  <si>
    <t xml:space="preserve"> PREDICTED: Apis mellifera menin-like (LOC410989), mRNA</t>
  </si>
  <si>
    <t xml:space="preserve"> PREDICTED: Apis mellifera protein-L-isoaspartate(D-aspartate) O-methyltransferase-like (LOC409488), transcript variant X2, mRNA</t>
  </si>
  <si>
    <t xml:space="preserve"> PREDICTED: Apis mellifera uncharacterized protein C3orf23 homolog (LOC412457), transcript variant X2, mRNA</t>
  </si>
  <si>
    <t xml:space="preserve"> PREDICTED: Apis mellifera Ced-12 protein (Ced-12), mRNA</t>
  </si>
  <si>
    <t xml:space="preserve"> PREDICTED: Apis mellifera antimeros (atms), transcript variant X1, mRNA</t>
  </si>
  <si>
    <t xml:space="preserve"> PREDICTED: Apis mellifera CCAAT/enhancer-binding protein gamma-like (LOC726550), mRNA</t>
  </si>
  <si>
    <t xml:space="preserve"> PREDICTED: Apis mellifera NF-kappa-B inhibitor-interacting Ras-like protein (kappaB-Ras), mRNA</t>
  </si>
  <si>
    <t xml:space="preserve"> PREDICTED: Apis mellifera coiled-coil domain-containing protein 123, mitochondrial-like (LOC726602), transcript variant X1, mRNA</t>
  </si>
  <si>
    <t>GB44088</t>
  </si>
  <si>
    <t xml:space="preserve"> PREDICTED: Apis mellifera short stop (shot), mRNA</t>
  </si>
  <si>
    <t>GB44089</t>
  </si>
  <si>
    <t>GB44090</t>
  </si>
  <si>
    <t xml:space="preserve"> PREDICTED: Apis mellifera no mechanoreceptor potential C (NompC), transcript variant X1, mRNA</t>
  </si>
  <si>
    <t xml:space="preserve"> PREDICTED: Apis mellifera no mechanoreceptor potential C (NompC), transcript variant X2, mRNA</t>
  </si>
  <si>
    <t>GB44093</t>
  </si>
  <si>
    <t xml:space="preserve"> PREDICTED: Apis mellifera no mechanoreceptor potential C (NompC), transcript variant X3, mRNA</t>
  </si>
  <si>
    <t>GB44095</t>
  </si>
  <si>
    <t xml:space="preserve"> Apis mellifera PIH1 domain containing 1 (PIH1D1), mRNA</t>
  </si>
  <si>
    <t xml:space="preserve"> PREDICTED: Apis mellifera f-box only protein 22-like (LOC726805), transcript variant X1, mRNA</t>
  </si>
  <si>
    <t xml:space="preserve"> PREDICTED: Apis mellifera pancreatic triacylglycerol lipase-like (LOC726817), mRNA</t>
  </si>
  <si>
    <t xml:space="preserve"> PREDICTED: Apis mellifera coiled-coil domain-containing protein C6orf97-like (LOC726827), transcript variant X1, mRNA</t>
  </si>
  <si>
    <t xml:space="preserve"> PREDICTED: Apis mellifera uncharacterized LOC726855 (LOC726855), transcript variant X1, mRNA</t>
  </si>
  <si>
    <t xml:space="preserve"> PREDICTED: Apis mellifera uncharacterized LOC726866 (LOC726866), mRNA</t>
  </si>
  <si>
    <t>GB44101</t>
  </si>
  <si>
    <t xml:space="preserve"> PREDICTED: Apis mellifera uncharacterized LOC100578330 (LOC100578330), mRNA</t>
  </si>
  <si>
    <t xml:space="preserve"> PREDICTED: Apis mellifera protein LTV1 homolog (LOC409659), mRNA</t>
  </si>
  <si>
    <t xml:space="preserve"> PREDICTED: Apis mellifera vacuolar H[+] ATPase G-subunit (Vha13), mRNA</t>
  </si>
  <si>
    <t xml:space="preserve"> PREDICTED: Apis mellifera uncharacterized LOC102655274 (LOC102655274), ncRNA</t>
  </si>
  <si>
    <t>GB44105</t>
  </si>
  <si>
    <t xml:space="preserve"> PREDICTED: Apis mellifera uncharacterized LOC100578254 (LOC100578254), ncRNA</t>
  </si>
  <si>
    <t xml:space="preserve"> PREDICTED: Apis mellifera ADP-ribosylation factor-like protein 6-like (LOC102655466), transcript variant X1, mRNA</t>
  </si>
  <si>
    <t>GB44107</t>
  </si>
  <si>
    <t xml:space="preserve"> PREDICTED: Apis mellifera ADP-ribosylation factor-like protein 6-like (LOC102655466), transcript variant X2, mRNA</t>
  </si>
  <si>
    <t>GB44108</t>
  </si>
  <si>
    <t xml:space="preserve"> PREDICTED: Apis mellifera peptidylglycine-alpha-hydroxylating monooxygenase (Phm), mRNA</t>
  </si>
  <si>
    <t xml:space="preserve"> PREDICTED: Apis mellifera flocculation protein FLO11-like (LOC100578368), transcript variant X3, mRNA</t>
  </si>
  <si>
    <t>GB44110</t>
  </si>
  <si>
    <t>GB44111</t>
  </si>
  <si>
    <t xml:space="preserve"> Apis mellifera melittin (Melt), mRNA</t>
  </si>
  <si>
    <t xml:space="preserve"> PREDICTED: Apis mellifera alicorn (alc), transcript variant X2, mRNA</t>
  </si>
  <si>
    <t xml:space="preserve"> Apis mellifera zinc finger protein 629-like (LOC100578482), mRNA</t>
  </si>
  <si>
    <t xml:space="preserve"> PREDICTED: Apis mellifera sphingosine-1-phosphate phosphatase 1-like (LOC726784), transcript variant X1, mRNA</t>
  </si>
  <si>
    <t xml:space="preserve"> PREDICTED: Apis mellifera acyl-CoA synthetase family member 2 (ACSF2), transcript variant X2, misc_RNA</t>
  </si>
  <si>
    <t xml:space="preserve"> PREDICTED: Apis mellifera immunoglobulin-like and fibronectin type III domain containing 5 (IGFn3-5), transcript variant X2, mRNA</t>
  </si>
  <si>
    <t xml:space="preserve"> PREDICTED: Apis mellifera immunoglobulin-like and fibronectin type III domain containing 5 (IGFn3-5), transcript variant X3, mRNA</t>
  </si>
  <si>
    <t>GB44118</t>
  </si>
  <si>
    <t xml:space="preserve"> PREDICTED: Apis mellifera cappuccino (capu), mRNA</t>
  </si>
  <si>
    <t xml:space="preserve"> PREDICTED: Apis mellifera serine protease 28 (SP28), transcript variant X2, mRNA</t>
  </si>
  <si>
    <t xml:space="preserve"> PREDICTED: Apis mellifera neurotransmitter transporter 9 (NT-9), transcript variant X1, mRNA</t>
  </si>
  <si>
    <t xml:space="preserve"> PREDICTED: Apis mellifera fatty acid 2-hydroxylase-like (LOC726585), transcript variant X2, mRNA</t>
  </si>
  <si>
    <t xml:space="preserve"> PREDICTED: Apis mellifera palmitoyltransferase akr1-like (LOC409559), mRNA</t>
  </si>
  <si>
    <t xml:space="preserve"> PREDICTED: Apis mellifera equilibrative nucleoside transporter 1 (Ent1), transcript variant X1, mRNA</t>
  </si>
  <si>
    <t xml:space="preserve"> PREDICTED: Apis mellifera probable ATP-dependent RNA helicase DDX28-like (LOC552664), mRNA</t>
  </si>
  <si>
    <t xml:space="preserve"> PREDICTED: Apis mellifera signal-induced proliferation-associated 1-like protein 2-like (LOC408780), transcript variant X1, mRNA</t>
  </si>
  <si>
    <t>GB44126</t>
  </si>
  <si>
    <t xml:space="preserve"> PREDICTED: Apis mellifera signal-induced proliferation-associated 1-like protein 2-like (LOC408780), transcript variant X3, mRNA</t>
  </si>
  <si>
    <t>GB44128</t>
  </si>
  <si>
    <t xml:space="preserve"> PREDICTED: Apis mellifera uncharacterized LOC726378 (LOC726378), mRNA</t>
  </si>
  <si>
    <t xml:space="preserve"> PREDICTED: Apis mellifera pumilio domain-containing protein C14orf21-like (LOC410990), mRNA</t>
  </si>
  <si>
    <t xml:space="preserve"> PREDICTED: Apis mellifera vihar (vih), mRNA</t>
  </si>
  <si>
    <t xml:space="preserve"> PREDICTED: Apis mellifera valacyclovir hydrolase-like (LOC410993), transcript variant X2, misc_RNA</t>
  </si>
  <si>
    <t xml:space="preserve"> PREDICTED: Apis mellifera tubulin beta-1 (LOC408782), mRNA</t>
  </si>
  <si>
    <t xml:space="preserve"> PREDICTED: Apis mellifera beta-Tubulin at 60D ortholog (LOC410994), transcript variant 2, mRNA</t>
  </si>
  <si>
    <t xml:space="preserve"> PREDICTED: Apis mellifera vacuolar protein sorting 28 (Vps28), mRNA</t>
  </si>
  <si>
    <t>GB44135</t>
  </si>
  <si>
    <t xml:space="preserve"> PREDICTED: Apis mellifera l-2-hydroxyglutarate dehydrogenase, mitochondrial-like (LOC410999), transcript variant X4, mRNA</t>
  </si>
  <si>
    <t>GB44137</t>
  </si>
  <si>
    <t xml:space="preserve"> PREDICTED: Apis mellifera l-2-hydroxyglutarate dehydrogenase, mitochondrial-like (LOC410999), transcript variant X3, mRNA</t>
  </si>
  <si>
    <t>GB44139</t>
  </si>
  <si>
    <t xml:space="preserve"> PREDICTED: Apis mellifera WW domain-binding protein 4-like (LOC726024), mRNA</t>
  </si>
  <si>
    <t xml:space="preserve"> PREDICTED: Apis mellifera protein-L-isoaspartate(D-aspartate) O-methyltransferase-like (LOC408785), transcript variant X5, mRNA</t>
  </si>
  <si>
    <t xml:space="preserve"> PREDICTED: Apis mellifera oxidative stress-induced growth inhibitor 1-like (LOC413141), transcript variant X2, mRNA</t>
  </si>
  <si>
    <t>GB44142</t>
  </si>
  <si>
    <t xml:space="preserve"> PREDICTED: Apis mellifera oxidative stress-induced growth inhibitor 1-like (LOC413141), transcript variant X1, mRNA</t>
  </si>
  <si>
    <t xml:space="preserve"> PREDICTED: Apis mellifera phenylalanyl-tRNA synthetase (Aats-phe), mRNA</t>
  </si>
  <si>
    <t xml:space="preserve"> PREDICTED: Apis mellifera uncharacterized peptidase C1-like protein F26E4.3-like (LOC409789), mRNA</t>
  </si>
  <si>
    <t>GB44145</t>
  </si>
  <si>
    <t xml:space="preserve"> PREDICTED: Apis mellifera ribosomal protein L15 (RpL15), mRNA</t>
  </si>
  <si>
    <t xml:space="preserve"> PREDICTED: Apis mellifera SAFB-like transcription modulator-like (LOC409788), mRNA</t>
  </si>
  <si>
    <t xml:space="preserve"> PREDICTED: Apis mellifera serine protease 21 (SP21), transcript variant X2, mRNA</t>
  </si>
  <si>
    <t xml:space="preserve"> PREDICTED: Apis mellifera uncharacterized LOC102655905 (LOC102655905), transcript variant X1, mRNA</t>
  </si>
  <si>
    <t>GB44150</t>
  </si>
  <si>
    <t xml:space="preserve"> PREDICTED: Apis mellifera eIF2B-alpha protein (eIF2B-alpha), transcript variant X1, mRNA</t>
  </si>
  <si>
    <t>GB44151</t>
  </si>
  <si>
    <t xml:space="preserve"> PREDICTED: Apis mellifera eIF2B-alpha protein (eIF2B-alpha), transcript variant X2, mRNA</t>
  </si>
  <si>
    <t xml:space="preserve"> PREDICTED: Apis mellifera uncharacterized LOC552809 (LOC552809), mRNA</t>
  </si>
  <si>
    <t xml:space="preserve"> PREDICTED: Apis mellifera phosphopantothenoylcysteine synthetase (Ppcs), mRNA</t>
  </si>
  <si>
    <t xml:space="preserve"> PREDICTED: Apis mellifera slit homolog 2 protein-like (LOC725434), transcript variant X1, mRNA</t>
  </si>
  <si>
    <t xml:space="preserve"> PREDICTED: Apis mellifera tRNA (cytosine-5-)-methyltransferase CG6133 ortholog (LOC411579), mRNA</t>
  </si>
  <si>
    <t xml:space="preserve"> PREDICTED: Apis mellifera Down syndrome cell adhesion molecule (Dscam), transcript variant X85, mRNA</t>
  </si>
  <si>
    <t>GB44157</t>
  </si>
  <si>
    <t xml:space="preserve"> PREDICTED: Apis mellifera Down syndrome cell adhesion molecule (Dscam), transcript variant X62, mRNA</t>
  </si>
  <si>
    <t>GB44158</t>
  </si>
  <si>
    <t xml:space="preserve"> PREDICTED: Apis mellifera Down syndrome cell adhesion molecule (Dscam), transcript variant X97, mRNA</t>
  </si>
  <si>
    <t xml:space="preserve"> PREDICTED: Apis mellifera protein dpy-30 homolog (LOC725102), mRNA</t>
  </si>
  <si>
    <t>GB44161</t>
  </si>
  <si>
    <t xml:space="preserve"> PREDICTED: Apis mellifera transmembrane and TPR repeat-containing protein CG4341-like (LOC408787), transcript variant X5, mRNA</t>
  </si>
  <si>
    <t>GB44162</t>
  </si>
  <si>
    <t xml:space="preserve"> PREDICTED: Apis mellifera transmembrane and TPR repeat-containing protein CG4341-like (LOC408787), transcript variant X1, mRNA</t>
  </si>
  <si>
    <t>GB44164</t>
  </si>
  <si>
    <t xml:space="preserve"> PREDICTED: Apis mellifera mitochondrial ribosomal protein L4 (mRpL4), mRNA</t>
  </si>
  <si>
    <t xml:space="preserve"> PREDICTED: Apis mellifera uncharacterized LOC100578779 (LOC100578779), mRNA</t>
  </si>
  <si>
    <t>GB44166</t>
  </si>
  <si>
    <t xml:space="preserve"> PREDICTED: Apis mellifera uncharacterized LOC408789 (LOC408789), mRNA</t>
  </si>
  <si>
    <t>GB44168</t>
  </si>
  <si>
    <t xml:space="preserve"> PREDICTED: Apis mellifera uncharacterized LOC724698 (LOC724698), mRNA</t>
  </si>
  <si>
    <t xml:space="preserve"> PREDICTED: Apis mellifera uncharacterized protein C14orf179 homolog (LOC724653), transcript variant X1, mRNA</t>
  </si>
  <si>
    <t xml:space="preserve"> PREDICTED: Apis mellifera mitochondrial import receptor subunit TOM40 homolog 1-like (LOC102655740), mRNA</t>
  </si>
  <si>
    <t>GB44171</t>
  </si>
  <si>
    <t xml:space="preserve"> PREDICTED: Apis mellifera uncharacterized LOC100578879 (LOC100578879), transcript variant X1, mRNA</t>
  </si>
  <si>
    <t xml:space="preserve"> PREDICTED: Apis mellifera cornichon related (cnir), mRNA</t>
  </si>
  <si>
    <t xml:space="preserve"> PREDICTED: Apis mellifera phospholipase C (Plc), transcript variant X2, mRNA</t>
  </si>
  <si>
    <t xml:space="preserve"> PREDICTED: Apis mellifera protein 4.1 homolog (LOC408792), transcript variant X6, mRNA</t>
  </si>
  <si>
    <t xml:space="preserve"> Apis mellifera integrator complex subunit 8 (INTS8), mRNA</t>
  </si>
  <si>
    <t xml:space="preserve"> PREDICTED: Apis mellifera mothers against dpp (Mad), mRNA</t>
  </si>
  <si>
    <t xml:space="preserve"> PREDICTED: Apis mellifera toucan (toc), transcript variant X2, mRNA</t>
  </si>
  <si>
    <t>GB44178</t>
  </si>
  <si>
    <t xml:space="preserve"> PREDICTED: Apis mellifera toucan (toc), transcript variant X1, mRNA</t>
  </si>
  <si>
    <t>GB44179</t>
  </si>
  <si>
    <t xml:space="preserve"> PREDICTED: Apis mellifera uncharacterized LOC100576412 (LOC100576412), transcript variant X2, mRNA</t>
  </si>
  <si>
    <t xml:space="preserve"> PREDICTED: Apis mellifera e3 ubiquitin-protein ligase HECTD1-like (LOC726254), mRNA</t>
  </si>
  <si>
    <t xml:space="preserve"> PREDICTED: Apis mellifera phosphatidylinositide phosphatase SAC1 (Sac1), transcript variant 2, mRNA</t>
  </si>
  <si>
    <t xml:space="preserve"> PREDICTED: Apis mellifera NF-kappa-B inhibitor cactus 2 (cact2), mRNA</t>
  </si>
  <si>
    <t xml:space="preserve"> PREDICTED: Apis mellifera chameau (chm), mRNA</t>
  </si>
  <si>
    <t xml:space="preserve"> PREDICTED: Apis mellifera WASH complex subunit CCDC53-like (LOC726132), transcript variant X1, mRNA</t>
  </si>
  <si>
    <t xml:space="preserve"> PREDICTED: Apis mellifera uncharacterized LOC551774 (LOC551774), mRNA</t>
  </si>
  <si>
    <t>GB44190</t>
  </si>
  <si>
    <t xml:space="preserve"> PREDICTED: Apis mellifera uncharacterized LOC100576894 (LOC100576894), transcript variant X1, mRNA</t>
  </si>
  <si>
    <t xml:space="preserve"> PREDICTED: Apis mellifera leucine-rich repeat-containing protein 26-like (LOC100576745), mRNA</t>
  </si>
  <si>
    <t xml:space="preserve"> PREDICTED: Apis mellifera multidrug resistance-associated protein 7-like (LOC725993), transcript variant X1, mRNA</t>
  </si>
  <si>
    <t xml:space="preserve"> PREDICTED: Apis mellifera uncharacterized LOC100576964 (LOC100576964), transcript variant 1, mRNA</t>
  </si>
  <si>
    <t>GB44194</t>
  </si>
  <si>
    <t>GB44195</t>
  </si>
  <si>
    <t xml:space="preserve"> PREDICTED: Apis mellifera kinesin 11 (kinesin-11), transcript variant X2, mRNA</t>
  </si>
  <si>
    <t>GB44196</t>
  </si>
  <si>
    <t xml:space="preserve"> PREDICTED: Apis mellifera kinesin 11 (kinesin-11), transcript variant X3, mRNA</t>
  </si>
  <si>
    <t xml:space="preserve"> PREDICTED: Apis mellifera nidogen/entactin (Ndg), mRNA</t>
  </si>
  <si>
    <t xml:space="preserve"> PREDICTED: Apis mellifera neuropilin and tolloid-like protein 2-like (LOC411019), transcript variant X5, mRNA</t>
  </si>
  <si>
    <t>GB44200</t>
  </si>
  <si>
    <t>GB44201</t>
  </si>
  <si>
    <t xml:space="preserve"> PREDICTED: Apis mellifera uncharacterized LOC725381 (LOC725381), ncRNA</t>
  </si>
  <si>
    <t>GB44202</t>
  </si>
  <si>
    <t xml:space="preserve"> PREDICTED: Apis mellifera arrestin-like 1 (ArrL1), mRNA</t>
  </si>
  <si>
    <t xml:space="preserve"> PREDICTED: Apis mellifera slow border cells (slbo), mRNA</t>
  </si>
  <si>
    <t>GB44204</t>
  </si>
  <si>
    <t xml:space="preserve"> PREDICTED: Apis mellifera proteasome subunit beta type-5-like (LOC411206), mRNA</t>
  </si>
  <si>
    <t xml:space="preserve"> PREDICTED: Apis mellifera death-associated protein 1-like (LOC408918), mRNA</t>
  </si>
  <si>
    <t xml:space="preserve"> PREDICTED: Apis mellifera mitogen-activated protein kinase 15-like (erk7), transcript variant X2, mRNA</t>
  </si>
  <si>
    <t xml:space="preserve"> PREDICTED: Apis mellifera WD repeat-containing protein 37-like (LOC411204), transcript variant X4, mRNA</t>
  </si>
  <si>
    <t xml:space="preserve"> PREDICTED: Apis mellifera alcohol dehydrogenase [NADP+] A-like (LOC411202), mRNA</t>
  </si>
  <si>
    <t xml:space="preserve"> PREDICTED: Apis mellifera contactin-like (LOC725169), mRNA</t>
  </si>
  <si>
    <t xml:space="preserve"> PREDICTED: Apis mellifera succinyl-CoA ligase [GDP-forming] subunit beta, mitochondrial-like (LOC102656009), mRNA</t>
  </si>
  <si>
    <t>GB44211</t>
  </si>
  <si>
    <t xml:space="preserve"> PREDICTED: Apis mellifera succinyl-CoA ligase [GDP-forming] subunit beta, mitochondrial-like (LOC102654264), mRNA</t>
  </si>
  <si>
    <t>GB44212</t>
  </si>
  <si>
    <t xml:space="preserve"> Apis mellifera filamin-like (LOC409697), mRNA</t>
  </si>
  <si>
    <t>GB44214</t>
  </si>
  <si>
    <t>GB44215</t>
  </si>
  <si>
    <t xml:space="preserve"> PREDICTED: Apis mellifera metabotropic glutamate receptor 2 (mGlutR2), transcript variant X4, mRNA</t>
  </si>
  <si>
    <t xml:space="preserve"> PREDICTED: Apis mellifera ankyrin (Ank-1), transcript variant X2, mRNA</t>
  </si>
  <si>
    <t xml:space="preserve"> PREDICTED: Apis mellifera uncharacterized LOC102654949 (LOC102654949), mRNA</t>
  </si>
  <si>
    <t>GB44219</t>
  </si>
  <si>
    <t xml:space="preserve"> PREDICTED: Apis mellifera uncharacterized LOC409981 (LOC409981), mRNA</t>
  </si>
  <si>
    <t xml:space="preserve"> PREDICTED: Apis mellifera nucleolar complex protein 2 homolog (Noc2), mRNA</t>
  </si>
  <si>
    <t xml:space="preserve"> PREDICTED: Apis mellifera uncharacterized LOC724481 (LOC724481), transcript variant X1, mRNA</t>
  </si>
  <si>
    <t xml:space="preserve"> PREDICTED: Apis mellifera lysosomal alpha-mannosidase-like (LOC552249), mRNA</t>
  </si>
  <si>
    <t>GB44224</t>
  </si>
  <si>
    <t xml:space="preserve"> PREDICTED: Apis mellifera uncharacterized LOC724781 (LOC724781), transcript variant X4, mRNA</t>
  </si>
  <si>
    <t>GB44227</t>
  </si>
  <si>
    <t>GB44228</t>
  </si>
  <si>
    <t xml:space="preserve"> PREDICTED: Apis mellifera sloppy paired-like protein (slp), mRNA</t>
  </si>
  <si>
    <t>GB44229</t>
  </si>
  <si>
    <t>GB44230</t>
  </si>
  <si>
    <t xml:space="preserve"> PREDICTED: Apis mellifera myosin-IXb-like (LOC409800), partial mRNA</t>
  </si>
  <si>
    <t>GB44231</t>
  </si>
  <si>
    <t xml:space="preserve"> PREDICTED: Apis mellifera CDKAL1-like protein (LOC413250), mRNA</t>
  </si>
  <si>
    <t xml:space="preserve"> PREDICTED: Apis mellifera f-box only protein 43-like (LOC100577752), misc_RNA</t>
  </si>
  <si>
    <t xml:space="preserve"> PREDICTED: Apis mellifera metal tolerance protein 10-like (LOC102655570), mRNA</t>
  </si>
  <si>
    <t>GB44234</t>
  </si>
  <si>
    <t>GB44235</t>
  </si>
  <si>
    <t>GB44236</t>
  </si>
  <si>
    <t xml:space="preserve"> PREDICTED: Apis mellifera roughened (R), transcript variant X3, mRNA</t>
  </si>
  <si>
    <t>GB44238</t>
  </si>
  <si>
    <t xml:space="preserve"> PREDICTED: Apis mellifera uncharacterized LOC100576687 (LOC100576687), transcript variant X3, mRNA</t>
  </si>
  <si>
    <t>GB44245</t>
  </si>
  <si>
    <t xml:space="preserve"> PREDICTED: Apis mellifera hemicentin-2-like (LOC413333), mRNA</t>
  </si>
  <si>
    <t>GB44249</t>
  </si>
  <si>
    <t xml:space="preserve"> PREDICTED: Apis mellifera jerky protein homolog-like (LOC724817), transcript variant X1, mRNA</t>
  </si>
  <si>
    <t xml:space="preserve"> PREDICTED: Apis mellifera u3 small nucleolar ribonucleoprotein protein MPP10-like (LOC411233), mRNA</t>
  </si>
  <si>
    <t xml:space="preserve"> Apis mellifera nipped-B protein (Nipped-B), mRNA</t>
  </si>
  <si>
    <t>GB44252</t>
  </si>
  <si>
    <t xml:space="preserve"> PREDICTED: Apis mellifera uncharacterized LOC411586 (LOC411586), transcript variant X1, mRNA</t>
  </si>
  <si>
    <t>GB44253</t>
  </si>
  <si>
    <t xml:space="preserve"> PREDICTED: Apis mellifera uncharacterized LOC411586 (LOC411586), transcript variant X2, mRNA</t>
  </si>
  <si>
    <t>GB44255</t>
  </si>
  <si>
    <t xml:space="preserve"> PREDICTED: Apis mellifera golgin subfamily A member 6-like protein 2-like (LOC102654592), mRNA</t>
  </si>
  <si>
    <t>GB44256</t>
  </si>
  <si>
    <t>GB44257</t>
  </si>
  <si>
    <t xml:space="preserve"> PREDICTED: Apis mellifera tango (tgo), transcript variant X5, mRNA</t>
  </si>
  <si>
    <t>GB44258</t>
  </si>
  <si>
    <t xml:space="preserve"> PREDICTED: Apis mellifera tango (tgo), transcript variant X2, mRNA</t>
  </si>
  <si>
    <t xml:space="preserve"> PREDICTED: Apis mellifera karst (kst), transcript variant X3, mRNA</t>
  </si>
  <si>
    <t>GB44260</t>
  </si>
  <si>
    <t xml:space="preserve"> PREDICTED: Apis mellifera karst (kst), transcript variant X6, mRNA</t>
  </si>
  <si>
    <t>GB44261</t>
  </si>
  <si>
    <t xml:space="preserve"> PREDICTED: Apis mellifera karst (kst), transcript variant X4, mRNA</t>
  </si>
  <si>
    <t xml:space="preserve"> PREDICTED: Apis mellifera happyhour (hppy), transcript variant X9, misc_RNA</t>
  </si>
  <si>
    <t>GB44264</t>
  </si>
  <si>
    <t xml:space="preserve"> PREDICTED: Apis mellifera uncharacterized LOC100576687 (LOC100576687), transcript variant X24, misc_RNA</t>
  </si>
  <si>
    <t>GB44267</t>
  </si>
  <si>
    <t xml:space="preserve"> PREDICTED: Apis mellifera uncharacterized LOC100576687 (LOC100576687), transcript variant X27, misc_RNA</t>
  </si>
  <si>
    <t>GB44269</t>
  </si>
  <si>
    <t xml:space="preserve"> PREDICTED: Apis mellifera carboxylesterase clade I, member 1 (CCE-I1), mRNA</t>
  </si>
  <si>
    <t>GB44272</t>
  </si>
  <si>
    <t>GB44273</t>
  </si>
  <si>
    <t xml:space="preserve"> PREDICTED: Apis mellifera uncharacterized LOC102655547 (LOC102655547), mRNA</t>
  </si>
  <si>
    <t>GB44274</t>
  </si>
  <si>
    <t>GB44275</t>
  </si>
  <si>
    <t xml:space="preserve"> PREDICTED: Apis mellifera discoidin domain-containing receptor 2-like (LOC411212), mRNA</t>
  </si>
  <si>
    <t>GB44277</t>
  </si>
  <si>
    <t xml:space="preserve"> PREDICTED: Apis mellifera discoidin domain-containing receptor 2-like (LOC411201), transcript variant X6, mRNA</t>
  </si>
  <si>
    <t>GB44278</t>
  </si>
  <si>
    <t xml:space="preserve"> PREDICTED: Apis mellifera discoidin domain-containing receptor 2-like (LOC411201), transcript variant X4, mRNA</t>
  </si>
  <si>
    <t xml:space="preserve"> PREDICTED: Apis mellifera probable DNA primase large subunit-like (LOC100578483), mRNA</t>
  </si>
  <si>
    <t xml:space="preserve"> PREDICTED: Apis mellifera polyadenylate-binding protein 2 (Pabp2), mRNA</t>
  </si>
  <si>
    <t xml:space="preserve"> PREDICTED: Apis mellifera PP2C-like domain-containing protein CG9801-like (LOC724617), mRNA</t>
  </si>
  <si>
    <t xml:space="preserve"> PREDICTED: Apis mellifera uncharacterized LOC409107 (LOC409107), transcript variant X1, mRNA</t>
  </si>
  <si>
    <t>GB44284</t>
  </si>
  <si>
    <t xml:space="preserve"> PREDICTED: Apis mellifera diphthamide biosynthesis protein 2-like (LOC726363), partial mRNA</t>
  </si>
  <si>
    <t xml:space="preserve"> PREDICTED: Apis mellifera Na[+]/H[+] hydrogen exchanger 1 (Nhe1), mRNA</t>
  </si>
  <si>
    <t xml:space="preserve"> PREDICTED: Apis mellifera ataxin-3-like (LOC410162), transcript variant X2, mRNA</t>
  </si>
  <si>
    <t xml:space="preserve"> PREDICTED: Apis mellifera upstream of N-ras (Unr), mRNA</t>
  </si>
  <si>
    <t xml:space="preserve"> PREDICTED: Apis mellifera ecdysone-induced protein 63E ortholog (LOC552617), transcript variant X4, mRNA</t>
  </si>
  <si>
    <t xml:space="preserve"> PREDICTED: Apis mellifera uncharacterized LOC552605 (LOC552605), transcript variant X1, mRNA</t>
  </si>
  <si>
    <t xml:space="preserve"> PREDICTED: Apis mellifera uncharacterized LOC100579008 (LOC100579008), transcript variant X1, mRNA</t>
  </si>
  <si>
    <t xml:space="preserve"> PREDICTED: Apis mellifera neurotransmitter transporter 6 (NT-6), transcript variant X1, mRNA</t>
  </si>
  <si>
    <t xml:space="preserve"> PREDICTED: Apis mellifera APP-like protein interacting protein 1 (Aplip1), transcript variant X1, mRNA</t>
  </si>
  <si>
    <t xml:space="preserve"> PREDICTED: Apis mellifera TP53-regulating kinase-like (LOC409272), transcript variant X3, mRNA</t>
  </si>
  <si>
    <t xml:space="preserve"> PREDICTED: Apis mellifera 3,2-trans-enoyl-CoA isomerase, mitochondrial-like (LOC552000), mRNA</t>
  </si>
  <si>
    <t xml:space="preserve"> PREDICTED: Apis mellifera TOM1-like protein 2-like (LOC726833), transcript variant X1, mRNA</t>
  </si>
  <si>
    <t xml:space="preserve"> PREDICTED: Apis mellifera uncharacterized LOC409645 (LOC409645), mRNA</t>
  </si>
  <si>
    <t xml:space="preserve"> PREDICTED: Apis mellifera uncharacterized LOC100578937 (LOC100578937), transcript variant X1, mRNA</t>
  </si>
  <si>
    <t>GB44301</t>
  </si>
  <si>
    <t xml:space="preserve"> PREDICTED: Apis mellifera birt-hogg-dube homolog (BHD), transcript variant X3, mRNA</t>
  </si>
  <si>
    <t xml:space="preserve"> PREDICTED: Apis mellifera DNA polymerase delta small subunit-like (LOC727251), transcript variant X1, mRNA</t>
  </si>
  <si>
    <t xml:space="preserve"> PREDICTED: Apis mellifera uncharacterized LOC552061 (LOC552061), mRNA</t>
  </si>
  <si>
    <t xml:space="preserve"> PREDICTED: Apis mellifera PCI domain-containing protein 2 (PCID2), mRNA</t>
  </si>
  <si>
    <t xml:space="preserve"> PREDICTED: Apis mellifera epidermal growth factor receptor pathway substrate clone 15 (Eps-15), mRNA</t>
  </si>
  <si>
    <t>GB44308</t>
  </si>
  <si>
    <t xml:space="preserve"> PREDICTED: Apis mellifera zinc finger protein 187-like (LOC100578834), mRNA</t>
  </si>
  <si>
    <t>GB44309</t>
  </si>
  <si>
    <t xml:space="preserve"> Apis mellifera actin related protein 1 (Arp1), transcript variant 2, mRNA</t>
  </si>
  <si>
    <t xml:space="preserve"> PREDICTED: Apis mellifera transmembrane protein 104 homolog (LOC552568), transcript variant X4, mRNA</t>
  </si>
  <si>
    <t xml:space="preserve"> PREDICTED: Apis mellifera transmembrane protein 104 homolog (LOC552568), transcript variant X2, mRNA</t>
  </si>
  <si>
    <t>GB44313</t>
  </si>
  <si>
    <t>GB44314</t>
  </si>
  <si>
    <t xml:space="preserve"> PREDICTED: Apis mellifera uncharacterized LOC552505 (LOC552505), transcript variant X1, mRNA</t>
  </si>
  <si>
    <t xml:space="preserve"> PREDICTED: Apis mellifera uncharacterized LOC410067 (LOC410067), mRNA</t>
  </si>
  <si>
    <t xml:space="preserve"> PREDICTED: Apis mellifera uncharacterized LOC102655526 (LOC102655526), ncRNA</t>
  </si>
  <si>
    <t xml:space="preserve"> PREDICTED: Apis mellifera histone H4-like (LOC724757), mRNA</t>
  </si>
  <si>
    <t>GB44318</t>
  </si>
  <si>
    <t xml:space="preserve"> PREDICTED: Apis mellifera glycerate kinase-like (LOC411541), mRNA</t>
  </si>
  <si>
    <t xml:space="preserve"> PREDICTED: Apis mellifera MLL1/MLL complex subunit KIAA1267-like (LOC411539), transcript variant X1, mRNA</t>
  </si>
  <si>
    <t>GB44320</t>
  </si>
  <si>
    <t xml:space="preserve"> PREDICTED: Apis mellifera uncharacterized LOC102656617 (LOC102656617), ncRNA</t>
  </si>
  <si>
    <t>GB44323</t>
  </si>
  <si>
    <t>GB44324</t>
  </si>
  <si>
    <t xml:space="preserve"> PREDICTED: Apis mellifera minichromosome maintenance 10 (Mcm10), mRNA</t>
  </si>
  <si>
    <t xml:space="preserve"> PREDICTED: Apis mellifera eukaryotic peptide chain release factor subunit 1-like (LOC725555), mRNA</t>
  </si>
  <si>
    <t>GB44326</t>
  </si>
  <si>
    <t xml:space="preserve"> PREDICTED: Apis mellifera protein SERAC1-like (LOC725516), transcript variant X1, mRNA</t>
  </si>
  <si>
    <t xml:space="preserve"> PREDICTED: Apis mellifera GTP-binding protein RAD-like (LOC102655932), mRNA</t>
  </si>
  <si>
    <t xml:space="preserve"> PREDICTED: Apis mellifera uncharacterized LOC411197 (LOC411197), transcript variant X2, mRNA</t>
  </si>
  <si>
    <t>GB44329</t>
  </si>
  <si>
    <t xml:space="preserve"> PREDICTED: Apis mellifera BAI1-associated protein 3-like (LOC408914), mRNA</t>
  </si>
  <si>
    <t xml:space="preserve"> PREDICTED: Apis mellifera transcription elongation regulator 1 (Tf), transcript variant X1, mRNA</t>
  </si>
  <si>
    <t xml:space="preserve"> PREDICTED: Apis mellifera uncharacterized LOC552048 (LOC552048), transcript variant X3, mRNA</t>
  </si>
  <si>
    <t>GB44332</t>
  </si>
  <si>
    <t xml:space="preserve"> PREDICTED: Apis mellifera uncharacterized LOC552048 (LOC552048), transcript variant X2, mRNA</t>
  </si>
  <si>
    <t>GB44335</t>
  </si>
  <si>
    <t xml:space="preserve"> PREDICTED: Apis mellifera protein couch potato-like (LOC408915), transcript variant X7, mRNA</t>
  </si>
  <si>
    <t xml:space="preserve"> PREDICTED: Apis mellifera DNA polymerase delta small subunit-like (LOC725330), transcript variant X1, mRNA</t>
  </si>
  <si>
    <t xml:space="preserve"> PREDICTED: Apis mellifera small G protein signaling modulator 3 homolog (LOC411540), mRNA</t>
  </si>
  <si>
    <t xml:space="preserve"> PREDICTED: Apis mellifera histone H2B.3-like (LOC724869), mRNA</t>
  </si>
  <si>
    <t xml:space="preserve"> PREDICTED: Apis mellifera small ubiquitin-related modifier 3 (smt3), transcript variant 1, mRNA</t>
  </si>
  <si>
    <t xml:space="preserve"> PREDICTED: Apis mellifera transcription initiation factor TFIID subunit 1 (Taf1), mRNA</t>
  </si>
  <si>
    <t xml:space="preserve"> PREDICTED: Apis mellifera uncharacterized LOC102653798 (LOC102653798), mRNA</t>
  </si>
  <si>
    <t>GB44342</t>
  </si>
  <si>
    <t xml:space="preserve"> PREDICTED: Apis mellifera zinc finger and BTB domain-containing protein 44-like (LOC724893), mRNA</t>
  </si>
  <si>
    <t xml:space="preserve"> PREDICTED: Apis mellifera uncharacterized LOC100576497 (LOC100576497), transcript variant X1, mRNA</t>
  </si>
  <si>
    <t xml:space="preserve"> PREDICTED: Apis mellifera non-histone protein 10-like (LOC100576784), mRNA</t>
  </si>
  <si>
    <t xml:space="preserve"> PREDICTED: Apis mellifera ATP-dependent DNA helicase Q1-like (LOC413362), transcript variant X3, mRNA</t>
  </si>
  <si>
    <t xml:space="preserve"> PREDICTED: Apis mellifera Rab GTPase activating protein 9 (RabGAP9), transcript variant X2, mRNA</t>
  </si>
  <si>
    <t xml:space="preserve"> Apis mellifera actin related protein 1 (Arp1), transcript variant 1, mRNA</t>
  </si>
  <si>
    <t>GB44348</t>
  </si>
  <si>
    <t xml:space="preserve"> PREDICTED: Apis mellifera uncharacterized LOC100576974 (LOC100576974), mRNA</t>
  </si>
  <si>
    <t>GB44349</t>
  </si>
  <si>
    <t xml:space="preserve"> PREDICTED: Apis mellifera zinc finger protein 235-like (LOC552585), misc_RNA</t>
  </si>
  <si>
    <t>GB44350</t>
  </si>
  <si>
    <t xml:space="preserve"> PREDICTED: Apis mellifera uncharacterized LOC102654631 (LOC102654631), mRNA</t>
  </si>
  <si>
    <t>GB44352</t>
  </si>
  <si>
    <t xml:space="preserve"> PREDICTED: Apis mellifera uncharacterized LOC413433 (LOC413433), mRNA</t>
  </si>
  <si>
    <t xml:space="preserve"> PREDICTED: Apis mellifera WD repeat-containing protein 13-like (LOC412755), mRNA</t>
  </si>
  <si>
    <t xml:space="preserve"> PREDICTED: Apis mellifera diphthamide biosynthesis protein 1-like (LOC552087), mRNA</t>
  </si>
  <si>
    <t>GB44356</t>
  </si>
  <si>
    <t xml:space="preserve"> PREDICTED: Apis mellifera leucine-rich repeat-containing protein 48-like (LOC102654755), mRNA</t>
  </si>
  <si>
    <t>GB44357</t>
  </si>
  <si>
    <t xml:space="preserve"> PREDICTED: Apis mellifera leucine-rich repeat-containing protein 48-like (LOC100578975), transcript variant X1, mRNA</t>
  </si>
  <si>
    <t xml:space="preserve"> PREDICTED: Apis mellifera leucine-rich repeat-containing protein 16A-like (LOC552026), transcript variant X2, mRNA</t>
  </si>
  <si>
    <t xml:space="preserve"> PREDICTED: Apis mellifera uncharacterized protein C20orf24 homolog (LOC552050), mRNA</t>
  </si>
  <si>
    <t xml:space="preserve"> PREDICTED: Apis mellifera uncharacterized LOC726661 (LOC726661), mRNA</t>
  </si>
  <si>
    <t xml:space="preserve"> PREDICTED: Apis mellifera rab11 family-interacting protein 4A-like (LOC409274), transcript variant X3, mRNA</t>
  </si>
  <si>
    <t>GB44362</t>
  </si>
  <si>
    <t xml:space="preserve"> PREDICTED: Apis mellifera rab11 family-interacting protein 4A-like (LOC409274), transcript variant X1, mRNA</t>
  </si>
  <si>
    <t xml:space="preserve"> PREDICTED: Apis mellifera germ cell-expressed bHLH-PAS-like protein (LOC411534), transcript variant X2, mRNA</t>
  </si>
  <si>
    <t>GB44364</t>
  </si>
  <si>
    <t xml:space="preserve"> PREDICTED: Apis mellifera tryptophan hydroxylase (Trh), mRNA</t>
  </si>
  <si>
    <t xml:space="preserve"> PREDICTED: Apis mellifera phospholipase A2-like (LOC724436), mRNA</t>
  </si>
  <si>
    <t>GB44367</t>
  </si>
  <si>
    <t xml:space="preserve"> PREDICTED: Apis mellifera 1-acylglycerophosphocholine O-acyltransferase 1-like (LOC550970), transcript variant X4, mRNA</t>
  </si>
  <si>
    <t xml:space="preserve"> PREDICTED: Apis mellifera protein C9orf140-like (LOC413345), transcript variant X1, mRNA</t>
  </si>
  <si>
    <t xml:space="preserve"> PREDICTED: Apis mellifera uncharacterized LOC100578232 (LOC100578232), mRNA</t>
  </si>
  <si>
    <t xml:space="preserve"> PREDICTED: Apis mellifera serine/threonine-protein kinase SRPK1-like (LOC724672), transcript variant X1, mRNA</t>
  </si>
  <si>
    <t xml:space="preserve"> PREDICTED: Apis mellifera protein zer-1 homolog (LOC409106), transcript variant X2, mRNA</t>
  </si>
  <si>
    <t xml:space="preserve"> PREDICTED: Apis mellifera magnesium-dependent phosphatase 1-like (LOC102653960), mRNA</t>
  </si>
  <si>
    <t>GB44374</t>
  </si>
  <si>
    <t>GB44375</t>
  </si>
  <si>
    <t>GB44376</t>
  </si>
  <si>
    <t>GB44377</t>
  </si>
  <si>
    <t>GB44378</t>
  </si>
  <si>
    <t xml:space="preserve"> PREDICTED: Apis mellifera uncharacterized LOC100578981 (LOC100578981), ncRNA</t>
  </si>
  <si>
    <t>GB44379</t>
  </si>
  <si>
    <t xml:space="preserve"> PREDICTED: Apis mellifera uncharacterized LOC100578922 (LOC100578922), ncRNA</t>
  </si>
  <si>
    <t>GB44380</t>
  </si>
  <si>
    <t xml:space="preserve"> PREDICTED: Apis mellifera uncharacterized LOC100578841 (LOC100578841), transcript variant X2, ncRNA</t>
  </si>
  <si>
    <t>GB44381</t>
  </si>
  <si>
    <t>GB44382</t>
  </si>
  <si>
    <t xml:space="preserve"> PREDICTED: Apis mellifera histone acetyltransferase Tip60 (Tip60), mRNA</t>
  </si>
  <si>
    <t>GB44384</t>
  </si>
  <si>
    <t xml:space="preserve"> PREDICTED: Apis mellifera uncharacterized LOC550906 (LOC550906), mRNA</t>
  </si>
  <si>
    <t>GB44386</t>
  </si>
  <si>
    <t xml:space="preserve"> PREDICTED: Apis mellifera uncharacterized LOC724150 (LOC724150), transcript variant X1, mRNA</t>
  </si>
  <si>
    <t xml:space="preserve"> PREDICTED: Apis mellifera uncharacterized LOC102656220 (LOC102656220), ncRNA</t>
  </si>
  <si>
    <t>GB44388</t>
  </si>
  <si>
    <t xml:space="preserve"> PREDICTED: Apis mellifera malate dehydrogenase-like (LOC552575), partial mRNA</t>
  </si>
  <si>
    <t>GB44389</t>
  </si>
  <si>
    <t>GB44390</t>
  </si>
  <si>
    <t>GB44391</t>
  </si>
  <si>
    <t>GB44392</t>
  </si>
  <si>
    <t>GB44393</t>
  </si>
  <si>
    <t>GB44394</t>
  </si>
  <si>
    <t>GB44395</t>
  </si>
  <si>
    <t xml:space="preserve"> PREDICTED: Apis mellifera atlastin (atl), transcript variant X1, mRNA</t>
  </si>
  <si>
    <t xml:space="preserve"> PREDICTED: Apis mellifera regulator of microtubule dynamics protein 1-like (LOC412443), transcript variant X1, mRNA</t>
  </si>
  <si>
    <t xml:space="preserve"> PREDICTED: Apis mellifera proteasome alpha5 subunit (Prosalpha5), mRNA</t>
  </si>
  <si>
    <t xml:space="preserve"> PREDICTED: Apis mellifera CG30101-like (LOC551929), mRNA</t>
  </si>
  <si>
    <t xml:space="preserve"> PREDICTED: Apis mellifera uncharacterized LOC726806 (LOC726806), transcript variant X1, mRNA</t>
  </si>
  <si>
    <t>GB44401</t>
  </si>
  <si>
    <t xml:space="preserve"> PREDICTED: Apis mellifera Wnt7 protein (Wnt7), mRNA</t>
  </si>
  <si>
    <t>GB44403</t>
  </si>
  <si>
    <t xml:space="preserve"> PREDICTED: Apis mellifera retinol dehydrogenase 13-like (LOC412442), mRNA</t>
  </si>
  <si>
    <t>GB44405</t>
  </si>
  <si>
    <t xml:space="preserve"> PREDICTED: Apis mellifera uncharacterized LOC102655254 (LOC102655254), transcript variant X2, misc_RNA</t>
  </si>
  <si>
    <t>GB44407</t>
  </si>
  <si>
    <t>GB44408</t>
  </si>
  <si>
    <t xml:space="preserve"> PREDICTED: Apis mellifera uncharacterized LOC100577536 (LOC100577536), partial mRNA</t>
  </si>
  <si>
    <t>GB44409</t>
  </si>
  <si>
    <t xml:space="preserve"> PREDICTED: Apis mellifera BTB/POZ domain-containing protein KCTD3-like (LOC411419), transcript variant X1, mRNA</t>
  </si>
  <si>
    <t xml:space="preserve"> PREDICTED: Apis mellifera f-box only protein 11-like (LOC412059), mRNA</t>
  </si>
  <si>
    <t xml:space="preserve"> PREDICTED: Apis mellifera protein turtle homolog A-like (LOC413370), mRNA</t>
  </si>
  <si>
    <t xml:space="preserve"> PREDICTED: Apis mellifera uncharacterized LOC725478 (LOC725478), transcript variant 2, mRNA</t>
  </si>
  <si>
    <t xml:space="preserve"> PREDICTED: Apis mellifera alpha mannosidase II (alpha-Man-II), transcript variant X2, mRNA</t>
  </si>
  <si>
    <t xml:space="preserve"> PREDICTED: Apis mellifera deoxyribonuclease tatD-like (LOC412378), transcript variant X4, mRNA</t>
  </si>
  <si>
    <t xml:space="preserve"> PREDICTED: Apis mellifera zinc finger FYVE domain-containing protein 26-like (LOC725704), mRNA</t>
  </si>
  <si>
    <t xml:space="preserve"> PREDICTED: Apis mellifera signal recognition particle 14kDa (Srp14), transcript variant 2, mRNA</t>
  </si>
  <si>
    <t xml:space="preserve"> PREDICTED: Apis mellifera suppressor of hairy wing (su(Hw)), transcript variant X1, mRNA</t>
  </si>
  <si>
    <t xml:space="preserve"> PREDICTED: Apis mellifera peanut (pnut), transcript variant X3, mRNA</t>
  </si>
  <si>
    <t xml:space="preserve"> PREDICTED: Apis mellifera hydroxymethylglutaryl-coenzyme A synthase (Hmgs), transcript variant X2, mRNA</t>
  </si>
  <si>
    <t xml:space="preserve"> PREDICTED: Apis mellifera replication protein A 70 kDa DNA-binding subunit (RpA-70), transcript variant X1, mRNA</t>
  </si>
  <si>
    <t xml:space="preserve"> PREDICTED: Apis mellifera uncharacterized LOC412543 (LOC412543), transcript variant X1, mRNA</t>
  </si>
  <si>
    <t xml:space="preserve"> PREDICTED: Apis mellifera vacuolar fusion protein MON1 homolog A-like (LOC412707), mRNA</t>
  </si>
  <si>
    <t xml:space="preserve"> PREDICTED: Apis mellifera lipoma HMGIC fusion partner-like 4 protein-like (LOC100576826), transcript variant X2, mRNA</t>
  </si>
  <si>
    <t xml:space="preserve"> PREDICTED: Apis mellifera coiled-coil domain-containing protein 104-like (LOC100576859), mRNA</t>
  </si>
  <si>
    <t xml:space="preserve"> PREDICTED: Apis mellifera alcohol dehydrogenase [NADP+] B-like (LOC551927), transcript variant X1, mRNA</t>
  </si>
  <si>
    <t xml:space="preserve"> PREDICTED: Apis mellifera uncharacterized LOC727450 (LOC727450), ncRNA</t>
  </si>
  <si>
    <t xml:space="preserve"> PREDICTED: Apis mellifera protein HEXIM1-like (LOC102656249), mRNA</t>
  </si>
  <si>
    <t>GB44428</t>
  </si>
  <si>
    <t xml:space="preserve"> PREDICTED: Apis mellifera DNA damage-binding protein 1-like (LOC412593), mRNA</t>
  </si>
  <si>
    <t xml:space="preserve"> PREDICTED: Apis mellifera dihydrolipoyllysine-residue succinyltransferase component of 2-oxoglutarate dehydrogenase complex, mitochondrial-like (LOC409155), transcript variant X2, mRNA</t>
  </si>
  <si>
    <t xml:space="preserve"> PREDICTED: Apis mellifera proteasome 26S subunit subunit 4 ATPase (Pros26.4), transcript variant 1, mRNA</t>
  </si>
  <si>
    <t>GB44431</t>
  </si>
  <si>
    <t xml:space="preserve"> PREDICTED: Apis mellifera DNA-directed RNA polymerase III subunit RPC6-like protein (LOC552607), mRNA</t>
  </si>
  <si>
    <t xml:space="preserve"> PREDICTED: Apis mellifera ATP-dependent chromatin assembly factor large subunit (Acf1), transcript variant X8, mRNA</t>
  </si>
  <si>
    <t xml:space="preserve"> PREDICTED: Apis mellifera glucosamine 6-phosphate N-acetyltransferase (LOC411757), mRNA</t>
  </si>
  <si>
    <t xml:space="preserve"> PREDICTED: Apis mellifera coiled-coil domain-containing protein 61-like (LOC100576101), transcript variant X1, mRNA</t>
  </si>
  <si>
    <t xml:space="preserve"> PREDICTED: Apis mellifera GPI ethanolamine phosphate transferase 1-like (LOC726310), transcript variant X1, mRNA</t>
  </si>
  <si>
    <t xml:space="preserve"> PREDICTED: Apis mellifera MTA1-like protein (MTA1-like), transcript variant X2, mRNA</t>
  </si>
  <si>
    <t>GB44437</t>
  </si>
  <si>
    <t xml:space="preserve"> PREDICTED: Apis mellifera uncharacterized LOC102655231 (LOC102655231), mRNA</t>
  </si>
  <si>
    <t>GB44438</t>
  </si>
  <si>
    <t xml:space="preserve"> PREDICTED: Apis mellifera eukaryotic initiation factor 4A-III-like (LOC409866), transcript variant 1, mRNA</t>
  </si>
  <si>
    <t xml:space="preserve"> PREDICTED: Apis mellifera band4.1 inhibitor LRP interactor (Bili), transcript variant 1, mRNA</t>
  </si>
  <si>
    <t>GB44441</t>
  </si>
  <si>
    <t xml:space="preserve"> PREDICTED: Apis mellifera protein distal antenna-like (LOC100578718), mRNA</t>
  </si>
  <si>
    <t>GB44442</t>
  </si>
  <si>
    <t xml:space="preserve"> PREDICTED: Apis mellifera transmembrane protein 179-like (LOC411524), transcript variant X2, mRNA</t>
  </si>
  <si>
    <t xml:space="preserve"> PREDICTED: Apis mellifera 3'(2'),5'-bisphosphate nucleotidase 1-like (LOC411106), transcript variant X2, mRNA</t>
  </si>
  <si>
    <t xml:space="preserve"> PREDICTED: Apis mellifera 5'-3' exoribonuclease 2 homolog (LOC408840), mRNA</t>
  </si>
  <si>
    <t xml:space="preserve"> PREDICTED: Apis mellifera uncharacterized LOC100578440 (LOC100578440), transcript variant X3, ncRNA</t>
  </si>
  <si>
    <t>GB44446</t>
  </si>
  <si>
    <t xml:space="preserve"> PREDICTED: Apis mellifera uncharacterized LOC102654030 (LOC102654030), transcript variant X3, ncRNA</t>
  </si>
  <si>
    <t>GB44447</t>
  </si>
  <si>
    <t xml:space="preserve"> PREDICTED: Apis mellifera uncharacterized LOC411102 (LOC411102), transcript variant 1, mRNA</t>
  </si>
  <si>
    <t>GB44448</t>
  </si>
  <si>
    <t xml:space="preserve"> PREDICTED: Apis mellifera mitochondrial ribosomal protein S5 (mRpS5), transcript variant X3, mRNA</t>
  </si>
  <si>
    <t xml:space="preserve"> PREDICTED: Apis mellifera uncharacterized LOC100578123 (LOC100578123), mRNA</t>
  </si>
  <si>
    <t xml:space="preserve"> PREDICTED: Apis mellifera uncharacterized LOC100578085 (LOC100578085), mRNA</t>
  </si>
  <si>
    <t xml:space="preserve"> PREDICTED: Apis mellifera uncharacterized LOC100578193 (LOC100578193), mRNA</t>
  </si>
  <si>
    <t>GB44453</t>
  </si>
  <si>
    <t xml:space="preserve"> PREDICTED: Apis mellifera uncharacterized LOC100578156 (LOC100578156), mRNA</t>
  </si>
  <si>
    <t>GB44456</t>
  </si>
  <si>
    <t xml:space="preserve"> PREDICTED: Apis mellifera FGGY carbohydrate kinase domain-containing protein-like (LOC411100), transcript variant X2, mRNA</t>
  </si>
  <si>
    <t>GB44458</t>
  </si>
  <si>
    <t>GB44459</t>
  </si>
  <si>
    <t xml:space="preserve"> PREDICTED: Apis mellifera uncharacterized LOC100577717 (LOC100577717), transcript variant X1, mRNA</t>
  </si>
  <si>
    <t xml:space="preserve"> PREDICTED: Apis mellifera SPRY domain-containing SOCS box protein 3-like (LOC726828), mRNA</t>
  </si>
  <si>
    <t>GB44461</t>
  </si>
  <si>
    <t xml:space="preserve"> PREDICTED: Apis mellifera cytochrome c oxidase subunit Va (Cox5a), mRNA</t>
  </si>
  <si>
    <t xml:space="preserve"> PREDICTED: Apis mellifera DNA-binding protein Ewg (ewg), transcript variant X5, mRNA</t>
  </si>
  <si>
    <t>GB44463</t>
  </si>
  <si>
    <t xml:space="preserve"> Apis mellifera ubiquinone biosynthesis protein COQ7 (Coq7), mRNA</t>
  </si>
  <si>
    <t xml:space="preserve"> PREDICTED: Apis mellifera uncharacterized LOC102656119 (LOC102656119), transcript variant X2, ncRNA</t>
  </si>
  <si>
    <t>GB44465</t>
  </si>
  <si>
    <t>GB44466</t>
  </si>
  <si>
    <t xml:space="preserve"> PREDICTED: Apis mellifera peptide chain release factor 1-like, mitochondrial-like (LOC724133), mRNA</t>
  </si>
  <si>
    <t>GB44467</t>
  </si>
  <si>
    <t xml:space="preserve"> PREDICTED: Apis mellifera protein rolling stone-like (LOC100577335), transcript variant X1, mRNA</t>
  </si>
  <si>
    <t>GB44468</t>
  </si>
  <si>
    <t xml:space="preserve"> PREDICTED: Apis mellifera protein rolling stone-like (LOC100577335), transcript variant X2, mRNA</t>
  </si>
  <si>
    <t xml:space="preserve"> PREDICTED: Apis mellifera short stature homeobox protein 2-like (LOC724307), mRNA</t>
  </si>
  <si>
    <t>GB44470</t>
  </si>
  <si>
    <t>GB44471</t>
  </si>
  <si>
    <t>GB44472</t>
  </si>
  <si>
    <t xml:space="preserve"> PREDICTED: Apis mellifera uncharacterized LOC100577104 (LOC100577104), ncRNA</t>
  </si>
  <si>
    <t>GB44475</t>
  </si>
  <si>
    <t>GB44476</t>
  </si>
  <si>
    <t>GB44477</t>
  </si>
  <si>
    <t xml:space="preserve"> PREDICTED: Apis mellifera tetratricopeptide repeat protein 25-like (LOC102654740), transcript variant X2, mRNA</t>
  </si>
  <si>
    <t>GB44478</t>
  </si>
  <si>
    <t xml:space="preserve"> PREDICTED: Apis mellifera tetratricopeptide repeat protein 25-like (LOC100579007), transcript variant X1, mRNA</t>
  </si>
  <si>
    <t xml:space="preserve"> PREDICTED: Apis mellifera solute carrier family 12 member 6-like (LOC411113), transcript variant X1, mRNA</t>
  </si>
  <si>
    <t>GB44481</t>
  </si>
  <si>
    <t xml:space="preserve"> PREDICTED: Apis mellifera uncharacterized LOC724743 (LOC724743), transcript variant X1, mRNA</t>
  </si>
  <si>
    <t xml:space="preserve"> PREDICTED: Apis mellifera protein unc-79 homolog (LOC102653590), mRNA</t>
  </si>
  <si>
    <t>GB44484</t>
  </si>
  <si>
    <t xml:space="preserve"> PREDICTED: Apis mellifera protein unc-79 homolog (LOC408845), transcript variant X6, mRNA</t>
  </si>
  <si>
    <t xml:space="preserve"> PREDICTED: Apis mellifera protein tyrosine phosphatase Pez (Pez), transcript variant X3, mRNA</t>
  </si>
  <si>
    <t xml:space="preserve"> PREDICTED: Apis mellifera uncharacterized LOC100576597 (LOC100576597), transcript variant X2, ncRNA</t>
  </si>
  <si>
    <t>GB44487</t>
  </si>
  <si>
    <t xml:space="preserve"> PREDICTED: Apis mellifera uncharacterized LOC100576597 (LOC100576597), transcript variant X4, ncRNA</t>
  </si>
  <si>
    <t>GB44488</t>
  </si>
  <si>
    <t>GB44489</t>
  </si>
  <si>
    <t xml:space="preserve"> PREDICTED: Apis mellifera galectin 1 (galectin1), mRNA</t>
  </si>
  <si>
    <t xml:space="preserve"> PREDICTED: Apis mellifera uncharacterized LOC725299 (LOC725299), transcript variant X2, mRNA</t>
  </si>
  <si>
    <t xml:space="preserve"> PREDICTED: Apis mellifera isopentenyl-diphosphate Delta-isomerase 1-like (LOC725363), transcript variant X1, mRNA</t>
  </si>
  <si>
    <t xml:space="preserve"> PREDICTED: Apis mellifera glucosinolate sulphatase (LOC551758), mRNA</t>
  </si>
  <si>
    <t xml:space="preserve"> PREDICTED: Apis mellifera glucosinolate sulphatase (LOC411657), mRNA</t>
  </si>
  <si>
    <t xml:space="preserve"> PREDICTED: Apis mellifera Wnt11 protein (Wnt11), transcript variant X4, mRNA</t>
  </si>
  <si>
    <t xml:space="preserve"> PREDICTED: Apis mellifera TMS1 protein (TMS1), transcript variant X1, mRNA</t>
  </si>
  <si>
    <t xml:space="preserve"> PREDICTED: Apis mellifera uncharacterized LOC551934 (LOC551934), transcript variant X1, mRNA</t>
  </si>
  <si>
    <t xml:space="preserve"> PREDICTED: Apis mellifera gustatory receptor 1 (Gr1), transcript variant X3, mRNA</t>
  </si>
  <si>
    <t xml:space="preserve"> PREDICTED: Apis mellifera uncharacterized LOC409060 (LOC409060), transcript variant X3, mRNA</t>
  </si>
  <si>
    <t>GB44500</t>
  </si>
  <si>
    <t xml:space="preserve"> PREDICTED: Apis mellifera uncharacterized LOC409060 (LOC409060), transcript variant X2, mRNA</t>
  </si>
  <si>
    <t>GB44501</t>
  </si>
  <si>
    <t>GB44502</t>
  </si>
  <si>
    <t xml:space="preserve"> PREDICTED: Apis mellifera uncharacterized LOC727423 (LOC727423), transcript variant X1, mRNA</t>
  </si>
  <si>
    <t xml:space="preserve"> PREDICTED: Apis mellifera uncharacterized LOC727416 (LOC727416), mRNA</t>
  </si>
  <si>
    <t xml:space="preserve"> PREDICTED: Apis mellifera general transcriptional corepressor trfA-like (LOC102654715), transcript variant X1, mRNA</t>
  </si>
  <si>
    <t>GB44505</t>
  </si>
  <si>
    <t xml:space="preserve"> PREDICTED: Apis mellifera general transcriptional corepressor trfA-like (LOC102654715), transcript variant X2, mRNA</t>
  </si>
  <si>
    <t>GB44506</t>
  </si>
  <si>
    <t xml:space="preserve"> PREDICTED: Apis mellifera WD repeat-containing protein 20-like (LOC411604), transcript variant X1, mRNA</t>
  </si>
  <si>
    <t xml:space="preserve"> PREDICTED: Apis mellifera WD repeat-containing protein 20-like (LOC411604), transcript variant X3, misc_RNA</t>
  </si>
  <si>
    <t>GB44508</t>
  </si>
  <si>
    <t xml:space="preserve"> PREDICTED: Apis mellifera uncharacterized LOC100578746 (LOC100578746), transcript variant X1, mRNA</t>
  </si>
  <si>
    <t xml:space="preserve"> PREDICTED: Apis mellifera meckelin-like (LOC102654091), mRNA</t>
  </si>
  <si>
    <t>GB44510</t>
  </si>
  <si>
    <t xml:space="preserve"> PREDICTED: Apis mellifera fizzy-related protein homolog (LOC102654186), mRNA</t>
  </si>
  <si>
    <t>GB44511</t>
  </si>
  <si>
    <t xml:space="preserve"> PREDICTED: Apis mellifera nucleolar protein 58-like (LOC413935), mRNA</t>
  </si>
  <si>
    <t xml:space="preserve"> PREDICTED: Apis mellifera cytochrome P450 4AV1 (CYP4AV1), mRNA</t>
  </si>
  <si>
    <t xml:space="preserve"> PREDICTED: Apis mellifera UDP-xylose and UDP-N-acetylglucosamine transporter-like (LOC725569), mRNA</t>
  </si>
  <si>
    <t xml:space="preserve"> PREDICTED: Apis mellifera katanin p60 ATPase-containing subunit A-like 1-like (LOC413966), transcript variant X1, mRNA</t>
  </si>
  <si>
    <t xml:space="preserve"> PREDICTED: Apis mellifera exostasin 2 (Ext2), transcript variant X2, misc_RNA</t>
  </si>
  <si>
    <t xml:space="preserve"> PREDICTED: Apis mellifera sentrin-specific protease 1-like (LOC413926), transcript variant X1, mRNA</t>
  </si>
  <si>
    <t xml:space="preserve"> PREDICTED: Apis mellifera tubulin-folding cofactor B-like (LOC726139), transcript variant X1, mRNA</t>
  </si>
  <si>
    <t xml:space="preserve"> PREDICTED: Apis mellifera nitrogen permease regulator 3-like protein-like (LOC412531), transcript variant X2, mRNA</t>
  </si>
  <si>
    <t xml:space="preserve"> PREDICTED: Apis mellifera ribosomal protein S30 (RpS30), transcript variant X1, mRNA</t>
  </si>
  <si>
    <t xml:space="preserve"> PREDICTED: Apis mellifera tyrosyl-tRNA synthetase-like protein (LOC552025), mRNA</t>
  </si>
  <si>
    <t xml:space="preserve"> PREDICTED: Apis mellifera NACHT and WD repeat domain-containing protein 1-like (LOC409686), transcript variant X2, mRNA</t>
  </si>
  <si>
    <t xml:space="preserve"> PREDICTED: Apis mellifera peptidyl-prolyl cis-trans isomerase-like 2-like (LOC550966), mRNA</t>
  </si>
  <si>
    <t xml:space="preserve"> PREDICTED: Apis mellifera paxillin-like (LOC551919), transcript variant X8, misc_RNA</t>
  </si>
  <si>
    <t>GB44525</t>
  </si>
  <si>
    <t xml:space="preserve"> PREDICTED: Apis mellifera paxillin-like (LOC551919), transcript variant X10, misc_RNA</t>
  </si>
  <si>
    <t>GB44527</t>
  </si>
  <si>
    <t xml:space="preserve"> PREDICTED: Apis mellifera centrosomal and chromosomal factor-like (LOC102655661), transcript variant X1, mRNA</t>
  </si>
  <si>
    <t>GB44528</t>
  </si>
  <si>
    <t>GB44529</t>
  </si>
  <si>
    <t xml:space="preserve"> PREDICTED: Apis mellifera mitochondrial intermembrane space import and assembly protein 40-B-like (LOC726337), mRNA</t>
  </si>
  <si>
    <t>GB44530</t>
  </si>
  <si>
    <t xml:space="preserve"> PREDICTED: Apis mellifera mitochondrial intermembrane space import and assembly protein 40-B-like (LOC102655593), mRNA</t>
  </si>
  <si>
    <t>GB44531</t>
  </si>
  <si>
    <t xml:space="preserve"> PREDICTED: Apis mellifera uncharacterized LOC408852 (LOC408852), mRNA</t>
  </si>
  <si>
    <t xml:space="preserve"> PREDICTED: Apis mellifera putative cysteine proteinase CG12163-like (LOC408851), transcript variant X2, mRNA</t>
  </si>
  <si>
    <t xml:space="preserve"> PREDICTED: Apis mellifera spastin (spas), transcript variant X2, mRNA</t>
  </si>
  <si>
    <t xml:space="preserve"> PREDICTED: Apis mellifera zinc finger protein 836-like (LOC100576817), mRNA</t>
  </si>
  <si>
    <t xml:space="preserve"> PREDICTED: Apis mellifera uncharacterized LOC100576683 (LOC100576683), mRNA</t>
  </si>
  <si>
    <t xml:space="preserve"> PREDICTED: Apis mellifera myosin 1A (Myo1A), mRNA</t>
  </si>
  <si>
    <t xml:space="preserve"> PREDICTED: Apis mellifera protein FAN-like (LOC724701), transcript variant X1, mRNA</t>
  </si>
  <si>
    <t xml:space="preserve"> PREDICTED: Apis mellifera uncharacterized LOC100578298 (LOC100578298), transcript variant X1, mRNA</t>
  </si>
  <si>
    <t xml:space="preserve"> PREDICTED: Apis mellifera DNA repair protein Rad51 homolog (Rad51), mRNA</t>
  </si>
  <si>
    <t xml:space="preserve"> PREDICTED: Apis mellifera dipeptidyl peptidase 3-like (LOC412232), transcript variant 1, mRNA</t>
  </si>
  <si>
    <t xml:space="preserve"> PREDICTED: Apis mellifera DNA polymerase alpha subunit B (DNApol-alpha73), transcript variant X1, mRNA</t>
  </si>
  <si>
    <t>GB44542</t>
  </si>
  <si>
    <t xml:space="preserve"> PREDICTED: Apis mellifera DNA polymerase alpha subunit B (DNApol-alpha73), transcript variant X2, mRNA</t>
  </si>
  <si>
    <t>GB44543</t>
  </si>
  <si>
    <t xml:space="preserve"> PREDICTED: Apis mellifera estrogen-related receptor (Err), transcript variant X6, mRNA</t>
  </si>
  <si>
    <t>GB44545</t>
  </si>
  <si>
    <t xml:space="preserve"> PREDICTED: Apis mellifera uncharacterized LOC100576277 (LOC100576277), transcript variant X6, ncRNA</t>
  </si>
  <si>
    <t>GB44546</t>
  </si>
  <si>
    <t xml:space="preserve"> PREDICTED: Apis mellifera uncharacterized LOC100578476 (LOC100578476), mRNA</t>
  </si>
  <si>
    <t>GB44547</t>
  </si>
  <si>
    <t xml:space="preserve"> PREDICTED: Apis mellifera glucose dehydrogenase 2 (Gld2), transcript variant X1, mRNA</t>
  </si>
  <si>
    <t xml:space="preserve"> Apis mellifera glucose oxidase (LOC406081), mRNA</t>
  </si>
  <si>
    <t xml:space="preserve"> PREDICTED: Apis mellifera nephrin-like (LOC552513), transcript variant X4, mRNA</t>
  </si>
  <si>
    <t xml:space="preserve"> PREDICTED: Apis mellifera hemicentin-1-like (LOC408857), transcript variant X10, mRNA</t>
  </si>
  <si>
    <t xml:space="preserve"> PREDICTED: Apis mellifera flightin-like (LOC725364), transcript variant X2, mRNA</t>
  </si>
  <si>
    <t xml:space="preserve"> PREDICTED: Apis mellifera ubiquitin carboxyl-terminal hydrolase 45-like (LOC725435), mRNA</t>
  </si>
  <si>
    <t>GB44554</t>
  </si>
  <si>
    <t xml:space="preserve"> PREDICTED: Apis mellifera uncharacterized LOC413653 (LOC413653), transcript variant X1, mRNA</t>
  </si>
  <si>
    <t xml:space="preserve"> PREDICTED: Apis mellifera modifier of rpr and grim, ubiquitously expressed (morgue), transcript variant X2, mRNA</t>
  </si>
  <si>
    <t xml:space="preserve"> PREDICTED: Apis mellifera probable ribonuclease ZC3H12C-like (LOC413825), transcript variant X1, mRNA</t>
  </si>
  <si>
    <t xml:space="preserve"> PREDICTED: Apis mellifera probable malonyl-CoA-acyl carrier protein transacylase, mitochondrial-like (LOC412286), mRNA</t>
  </si>
  <si>
    <t xml:space="preserve"> PREDICTED: Apis mellifera small nuclear ribonucleoprotein at 69D ortholog (LOC552559), mRNA</t>
  </si>
  <si>
    <t xml:space="preserve"> PREDICTED: Apis mellifera uncharacterized LOC725148 (LOC725148), transcript variant X1, mRNA</t>
  </si>
  <si>
    <t>GB44560</t>
  </si>
  <si>
    <t xml:space="preserve"> PREDICTED: Apis mellifera uncharacterized LOC725148 (LOC725148), transcript variant X3, mRNA</t>
  </si>
  <si>
    <t>GB44561</t>
  </si>
  <si>
    <t xml:space="preserve"> PREDICTED: Apis mellifera uncharacterized LOC100576287 (LOC100576287), ncRNA</t>
  </si>
  <si>
    <t xml:space="preserve"> PREDICTED: Apis mellifera protein NPC2 homolog (LOC725038), transcript variant X1, mRNA</t>
  </si>
  <si>
    <t>GB44565</t>
  </si>
  <si>
    <t xml:space="preserve"> PREDICTED: Apis mellifera nephrin-like (LOC411116), transcript variant X2, mRNA</t>
  </si>
  <si>
    <t>GB44566</t>
  </si>
  <si>
    <t xml:space="preserve"> PREDICTED: Apis mellifera nephrin-like (LOC102653707), partial mRNA</t>
  </si>
  <si>
    <t xml:space="preserve"> PREDICTED: Apis mellifera neurochondrin homolog (LOC102654127), mRNA</t>
  </si>
  <si>
    <t>GB44570</t>
  </si>
  <si>
    <t xml:space="preserve"> PREDICTED: Apis mellifera PQ-loop repeat-containing protein 1-like (LOC552383), mRNA</t>
  </si>
  <si>
    <t xml:space="preserve"> PREDICTED: Apis mellifera kidney mitochondrial carrier protein 1-like (LOC413711), transcript variant X1, mRNA</t>
  </si>
  <si>
    <t xml:space="preserve"> PREDICTED: Apis mellifera ubiquitin carboxyl-terminal hydrolase 5-like (LOC552324), mRNA</t>
  </si>
  <si>
    <t xml:space="preserve"> PREDICTED: Apis mellifera uncharacterized LOC102654567 (LOC102654567), mRNA</t>
  </si>
  <si>
    <t>GB44574</t>
  </si>
  <si>
    <t xml:space="preserve"> PREDICTED: Apis mellifera ankyrin repeat and zinc finger domain-containing protein 1-like (LOC409046), transcript variant X1, mRNA</t>
  </si>
  <si>
    <t xml:space="preserve"> PREDICTED: Apis mellifera ester hydrolase C11orf54 homolog (LOC411385), mRNA</t>
  </si>
  <si>
    <t xml:space="preserve"> PREDICTED: Apis mellifera transmembrane protein 20-like (LOC724388), mRNA</t>
  </si>
  <si>
    <t xml:space="preserve"> PREDICTED: Apis mellifera uncharacterized LOC100578463 (LOC100578463), mRNA</t>
  </si>
  <si>
    <t xml:space="preserve"> PREDICTED: Apis mellifera ARF GTPase-activating protein GIT2-like (LOC411891), transcript variant X2, mRNA</t>
  </si>
  <si>
    <t xml:space="preserve"> PREDICTED: Apis mellifera Rox8 protein (Rox8), mRNA</t>
  </si>
  <si>
    <t xml:space="preserve"> PREDICTED: Apis mellifera pre-mRNA-processing factor 39-like (LOC408850), mRNA</t>
  </si>
  <si>
    <t xml:space="preserve"> PREDICTED: Apis mellifera synaptosomal-associated protein 25-like (LOC411114), transcript variant X13, mRNA</t>
  </si>
  <si>
    <t xml:space="preserve"> PREDICTED: Apis mellifera synaptosomal-associated protein 25-like (LOC411114), transcript variant X10, mRNA</t>
  </si>
  <si>
    <t>GB44583</t>
  </si>
  <si>
    <t xml:space="preserve"> PREDICTED: Apis mellifera synaptosomal-associated protein 25-like (LOC411114), transcript variant X5, mRNA</t>
  </si>
  <si>
    <t>GB44584</t>
  </si>
  <si>
    <t xml:space="preserve"> PREDICTED: Apis mellifera X box binding protein-1 (Xbp1), mRNA</t>
  </si>
  <si>
    <t xml:space="preserve"> PREDICTED: Apis mellifera 39S ribosomal protein L11, mitochondrial-like (LOC100577702), mRNA</t>
  </si>
  <si>
    <t xml:space="preserve"> PREDICTED: Apis mellifera baculoviral IAP repeat-containing protein 6-like (LOC411115), mRNA</t>
  </si>
  <si>
    <t>GB44587</t>
  </si>
  <si>
    <t xml:space="preserve"> PREDICTED: Apis mellifera histone-lysine N-methyltransferase SETMAR-like (LOC102653670), partial mRNA</t>
  </si>
  <si>
    <t>GB44589</t>
  </si>
  <si>
    <t xml:space="preserve"> PREDICTED: Apis mellifera uncharacterized LOC726101 (LOC726101), mRNA</t>
  </si>
  <si>
    <t xml:space="preserve"> PREDICTED: Apis mellifera liprin-beta-1-like (LOC411631), transcript variant X3, mRNA</t>
  </si>
  <si>
    <t xml:space="preserve"> PREDICTED: Apis mellifera liprin-beta-1-like (LOC411631), transcript variant X6, mRNA</t>
  </si>
  <si>
    <t>GB44593</t>
  </si>
  <si>
    <t xml:space="preserve"> PREDICTED: Apis mellifera hopscotch (hop), transcript variant X1, mRNA</t>
  </si>
  <si>
    <t xml:space="preserve"> Apis mellifera endoribonuclease Dicer-1 (Dcr-1), mRNA</t>
  </si>
  <si>
    <t xml:space="preserve"> PREDICTED: Apis mellifera uncharacterized LOC409510 (LOC409510), transcript variant X2, mRNA</t>
  </si>
  <si>
    <t xml:space="preserve"> PREDICTED: Apis mellifera transport and golgi organization 4 (Tango4), mRNA</t>
  </si>
  <si>
    <t xml:space="preserve"> PREDICTED: Apis mellifera threonine aspartase 1-like (LOC552236), transcript variant X2, mRNA</t>
  </si>
  <si>
    <t>GB44599</t>
  </si>
  <si>
    <t xml:space="preserve"> PREDICTED: Apis mellifera THAP domain-containing protein 4-like (LOC100578382), mRNA</t>
  </si>
  <si>
    <t>GB44601</t>
  </si>
  <si>
    <t xml:space="preserve"> PREDICTED: Apis mellifera AMP deaminase 2-like (LOC409444), transcript variant X4, mRNA</t>
  </si>
  <si>
    <t>GB44602</t>
  </si>
  <si>
    <t>GB44603</t>
  </si>
  <si>
    <t xml:space="preserve"> PREDICTED: Apis mellifera AMP deaminase 2-like (LOC409444), transcript variant X7, mRNA</t>
  </si>
  <si>
    <t>GB44604</t>
  </si>
  <si>
    <t xml:space="preserve"> PREDICTED: Apis mellifera AMP deaminase 2-like (LOC409444), transcript variant X10, mRNA</t>
  </si>
  <si>
    <t>GB44605</t>
  </si>
  <si>
    <t xml:space="preserve"> PREDICTED: Apis mellifera uncharacterized LOC100578566 (LOC100578566), mRNA</t>
  </si>
  <si>
    <t xml:space="preserve"> PREDICTED: Apis mellifera NADH dehydrogenase [ubiquinone] 1 beta subcomplex subunit 3-like (LOC725797), transcript variant 1, mRNA</t>
  </si>
  <si>
    <t xml:space="preserve"> PREDICTED: Apis mellifera translin associated factor X (Trax), mRNA</t>
  </si>
  <si>
    <t>GB44610</t>
  </si>
  <si>
    <t xml:space="preserve"> PREDICTED: Apis mellifera digestive organ expansion factor homolog (LOC411603), mRNA</t>
  </si>
  <si>
    <t xml:space="preserve"> PREDICTED: Apis mellifera transmembrane protein 192-like (LOC727420), transcript variant X1, mRNA</t>
  </si>
  <si>
    <t>GB44613</t>
  </si>
  <si>
    <t xml:space="preserve"> PREDICTED: Apis mellifera uncharacterized LOC100578733 (LOC100578733), mRNA</t>
  </si>
  <si>
    <t xml:space="preserve"> PREDICTED: Apis mellifera extended synaptotagmin-like protein 2 (Esyt2), transcript variant X1, mRNA</t>
  </si>
  <si>
    <t xml:space="preserve"> PREDICTED: Apis mellifera EF-hand domain-containing family member C2-like (LOC412641), transcript variant X2, mRNA</t>
  </si>
  <si>
    <t xml:space="preserve"> PREDICTED: Apis mellifera uncharacterized LOC100578799 (LOC100578799), transcript variant X5, ncRNA</t>
  </si>
  <si>
    <t>GB44618</t>
  </si>
  <si>
    <t xml:space="preserve"> PREDICTED: Apis mellifera Wnt11 protein (Wnt11), transcript variant X1, mRNA</t>
  </si>
  <si>
    <t>GB44619</t>
  </si>
  <si>
    <t xml:space="preserve"> PREDICTED: Apis mellifera uncharacterized LOC100578799 (LOC100578799), transcript variant X2, ncRNA</t>
  </si>
  <si>
    <t>GB44620</t>
  </si>
  <si>
    <t xml:space="preserve"> PREDICTED: Apis mellifera protein phosphatase D3 (PpD3), mRNA</t>
  </si>
  <si>
    <t>GB44622</t>
  </si>
  <si>
    <t xml:space="preserve"> PREDICTED: Apis mellifera DDB1- and CUL4-associated factor 5-like (LOC102656021), transcript variant X3, mRNA</t>
  </si>
  <si>
    <t>GB44623</t>
  </si>
  <si>
    <t>GB44624</t>
  </si>
  <si>
    <t xml:space="preserve"> PREDICTED: Apis mellifera uncharacterized LOC102656265 (LOC102656265), transcript variant X1, ncRNA</t>
  </si>
  <si>
    <t>GB44625</t>
  </si>
  <si>
    <t xml:space="preserve"> PREDICTED: Apis mellifera uncharacterized LOC725128 (LOC725128), transcript variant X1, mRNA</t>
  </si>
  <si>
    <t xml:space="preserve"> PREDICTED: Apis mellifera uncharacterized LOC102656464 (LOC102656464), mRNA</t>
  </si>
  <si>
    <t>GB44627</t>
  </si>
  <si>
    <t>GB44628</t>
  </si>
  <si>
    <t xml:space="preserve"> PREDICTED: Apis mellifera uncharacterized LOC100578865 (LOC100578865), transcript variant X7, mRNA</t>
  </si>
  <si>
    <t>GB44630</t>
  </si>
  <si>
    <t xml:space="preserve"> PREDICTED: Apis mellifera uroporphyrinogen-III synthase-like (LOC408847), mRNA</t>
  </si>
  <si>
    <t>GB44632</t>
  </si>
  <si>
    <t>GB44633</t>
  </si>
  <si>
    <t xml:space="preserve"> PREDICTED: Apis mellifera puckered (puc), mRNA</t>
  </si>
  <si>
    <t>GB44635</t>
  </si>
  <si>
    <t xml:space="preserve"> Apis mellifera bromodomain containing 7 (Brd7), transcript variant 1, mRNA</t>
  </si>
  <si>
    <t>GB44637</t>
  </si>
  <si>
    <t xml:space="preserve"> PREDICTED: Apis mellifera uncharacterized LOC100576965 (LOC100576965), transcript variant X3, misc_RNA</t>
  </si>
  <si>
    <t>GB44639</t>
  </si>
  <si>
    <t xml:space="preserve"> PREDICTED: Apis mellifera riboflavin transporter 2-A-like (LOC411110), transcript variant X2, mRNA</t>
  </si>
  <si>
    <t xml:space="preserve"> PREDICTED: Apis mellifera solute carrier family 52, riboflavin transporter, member 3-A-like (LOC100577158), mRNA</t>
  </si>
  <si>
    <t>GB44641</t>
  </si>
  <si>
    <t xml:space="preserve"> PREDICTED: Apis mellifera f-box/WD repeat-containing protein 9-like (LOC408843), transcript variant 1, mRNA</t>
  </si>
  <si>
    <t xml:space="preserve"> PREDICTED: Apis mellifera transportin-1 (LOC408842), transcript variant X2, mRNA</t>
  </si>
  <si>
    <t>GB44644</t>
  </si>
  <si>
    <t xml:space="preserve"> PREDICTED: Apis mellifera uncharacterized LOC724258 (LOC724258), mRNA</t>
  </si>
  <si>
    <t xml:space="preserve"> PREDICTED: Apis mellifera uncharacterized LOC100577295 (LOC100577295), mRNA</t>
  </si>
  <si>
    <t xml:space="preserve"> PREDICTED: Apis mellifera voltage-dependent calcium channel subunit alpha-2/delta-3-like (LOC100577376), transcript variant X2, mRNA</t>
  </si>
  <si>
    <t xml:space="preserve"> PREDICTED: Apis mellifera voltage-dependent calcium channel subunit alpha-2/delta-3-like (LOC408841), transcript variant X1, mRNA</t>
  </si>
  <si>
    <t xml:space="preserve"> PREDICTED: Apis mellifera scm-like with four MBT domains protein 2-like (LOC724524), partial mRNA</t>
  </si>
  <si>
    <t xml:space="preserve"> PREDICTED: Apis mellifera immunoglobulin-like and fibronectin type III domain containing 7 (IGFn3-7), transcript variant X6, mRNA</t>
  </si>
  <si>
    <t xml:space="preserve"> PREDICTED: Apis mellifera WNT inhibitory factor 1 (WIF-1), transcript variant X3, mRNA</t>
  </si>
  <si>
    <t>GB44652</t>
  </si>
  <si>
    <t xml:space="preserve"> PREDICTED: Apis mellifera DNA-binding protein Ewg (ewg), transcript variant X2, mRNA</t>
  </si>
  <si>
    <t>GB44655</t>
  </si>
  <si>
    <t xml:space="preserve"> PREDICTED: Apis mellifera putative uncharacterized zinc finger protein 814-like (LOC102656501), mRNA</t>
  </si>
  <si>
    <t>GB44656</t>
  </si>
  <si>
    <t xml:space="preserve"> PREDICTED: Apis mellifera zinc finger protein 84-like (LOC411099), transcript variant X2, mRNA</t>
  </si>
  <si>
    <t>GB44657</t>
  </si>
  <si>
    <t xml:space="preserve"> PREDICTED: Apis mellifera uncharacterized LOC100577941 (LOC100577941), transcript variant X1, mRNA</t>
  </si>
  <si>
    <t xml:space="preserve"> PREDICTED: Apis mellifera probable ribonuclease P/MRP protein subunit POP5-like (LOC552780), transcript variant 2, mRNA</t>
  </si>
  <si>
    <t xml:space="preserve"> PREDICTED: Apis mellifera cornetto (corn), transcript variant X1, mRNA</t>
  </si>
  <si>
    <t xml:space="preserve"> PREDICTED: Apis mellifera a-kinase anchor protein 10, mitochondrial-like (LOC726682), transcript variant X1, mRNA</t>
  </si>
  <si>
    <t xml:space="preserve"> PREDICTED: Apis mellifera homeobox protein Nkx-2.4-like (LOC411104), mRNA</t>
  </si>
  <si>
    <t xml:space="preserve"> PREDICTED: Apis mellifera uncharacterized LOC100578440 (LOC100578440), transcript variant X4, ncRNA</t>
  </si>
  <si>
    <t>GB44665</t>
  </si>
  <si>
    <t xml:space="preserve"> PREDICTED: Apis mellifera uncharacterized LOC100578567 (LOC100578567), transcript variant X10, ncRNA</t>
  </si>
  <si>
    <t>GB44667</t>
  </si>
  <si>
    <t xml:space="preserve"> PREDICTED: Apis mellifera uncharacterized LOC100578567 (LOC100578567), transcript variant X8, ncRNA</t>
  </si>
  <si>
    <t>GB44668</t>
  </si>
  <si>
    <t xml:space="preserve"> PREDICTED: Apis mellifera luciferin 4-monooxygenase-like (LOC411105), mRNA</t>
  </si>
  <si>
    <t xml:space="preserve"> PREDICTED: Apis mellifera mitochondrial transcription factor B2 (mtTFB2), mRNA</t>
  </si>
  <si>
    <t xml:space="preserve"> PREDICTED: Apis mellifera uncharacterized LOC726429 (LOC726429), mRNA</t>
  </si>
  <si>
    <t xml:space="preserve"> PREDICTED: Apis mellifera autophagy-specific gene 2 (Atg2), mRNA</t>
  </si>
  <si>
    <t xml:space="preserve"> PREDICTED: Apis mellifera coiled-coil domain-containing protein lobo homolog (LOC102654993), transcript variant X2, mRNA</t>
  </si>
  <si>
    <t>GB44674</t>
  </si>
  <si>
    <t>GB44675</t>
  </si>
  <si>
    <t xml:space="preserve"> PREDICTED: Apis mellifera coiled-coil domain-containing protein 135-like (LOC413319), mRNA</t>
  </si>
  <si>
    <t xml:space="preserve"> PREDICTED: Apis mellifera MAD2L1-binding protein-like (LOC726397), mRNA</t>
  </si>
  <si>
    <t xml:space="preserve"> Apis mellifera hairless (H), mRNA</t>
  </si>
  <si>
    <t>GB44678</t>
  </si>
  <si>
    <t xml:space="preserve"> PREDICTED: Apis mellifera MTA1-like protein (MTA1-like), transcript variant X5, mRNA</t>
  </si>
  <si>
    <t xml:space="preserve"> PREDICTED: Apis mellifera splicing factor 3B subunit 2-like (LOC726336), mRNA</t>
  </si>
  <si>
    <t xml:space="preserve"> PREDICTED: Apis mellifera putative OPA3-like protein CG13603-like (LOC552659), mRNA</t>
  </si>
  <si>
    <t xml:space="preserve"> PREDICTED: Apis mellifera catalase (Cat), transcript variant 1, mRNA</t>
  </si>
  <si>
    <t xml:space="preserve"> PREDICTED: Apis mellifera uncharacterized LOC726118 (LOC726118), mRNA</t>
  </si>
  <si>
    <t xml:space="preserve"> PREDICTED: Apis mellifera uncharacterized LOC726160 (LOC726160), mRNA</t>
  </si>
  <si>
    <t xml:space="preserve"> PREDICTED: Apis mellifera uncharacterized LOC552581 (LOC552581), mRNA</t>
  </si>
  <si>
    <t xml:space="preserve"> PREDICTED: Apis mellifera ADP-ribosylation factor-like protein 16-like (LOC726074), mRNA</t>
  </si>
  <si>
    <t xml:space="preserve"> PREDICTED: Apis mellifera minichromosome maintenance 5 (Mcm5), transcript variant X3, mRNA</t>
  </si>
  <si>
    <t xml:space="preserve"> PREDICTED: Apis mellifera uncharacterized LOC413451 (LOC413451), transcript variant X1, mRNA</t>
  </si>
  <si>
    <t xml:space="preserve"> PREDICTED: Apis mellifera e3 ubiquitin-protein ligase synoviolin A-like (LOC100576667), transcript variant X3, mRNA</t>
  </si>
  <si>
    <t xml:space="preserve"> PREDICTED: Apis mellifera serine/threonine-protein phosphatase 4 regulatory subunit 3 (flfl), transcript variant X1, mRNA</t>
  </si>
  <si>
    <t xml:space="preserve"> PREDICTED: Apis mellifera lipoma HMGIC fusion partner-like 4 protein-like (LOC100576826), transcript variant X1, mRNA</t>
  </si>
  <si>
    <t>GB44691</t>
  </si>
  <si>
    <t xml:space="preserve"> PREDICTED: Apis mellifera pre-mRNA-splicing factor 38A-like (LOC100576794), mRNA</t>
  </si>
  <si>
    <t xml:space="preserve"> PREDICTED: Apis mellifera complement component 1 Q subcomponent-binding protein, mitochondrial-like (LOC413762), mRNA</t>
  </si>
  <si>
    <t xml:space="preserve"> PREDICTED: Apis mellifera Rab-related protein 3 (Rab-RP3), mRNA</t>
  </si>
  <si>
    <t xml:space="preserve"> PREDICTED: Apis mellifera lysophospholipase-like protein 1-like (LOC725796), transcript variant X1, mRNA</t>
  </si>
  <si>
    <t>GB44696</t>
  </si>
  <si>
    <t xml:space="preserve"> PREDICTED: Apis mellifera uncharacterized LOC725733 (LOC725733), transcript variant X1, mRNA</t>
  </si>
  <si>
    <t>GB44698</t>
  </si>
  <si>
    <t xml:space="preserve"> PREDICTED: Apis mellifera uncharacterized LOC725733 (LOC725733), transcript variant X3, mRNA</t>
  </si>
  <si>
    <t>GB44699</t>
  </si>
  <si>
    <t xml:space="preserve"> PREDICTED: Apis mellifera uncharacterized LOC102654716 (LOC102654716), mRNA</t>
  </si>
  <si>
    <t>GB44700</t>
  </si>
  <si>
    <t xml:space="preserve"> PREDICTED: Apis mellifera uncharacterized LOC100577803 (LOC100577803), mRNA</t>
  </si>
  <si>
    <t xml:space="preserve"> PREDICTED: Apis mellifera n-alpha-acetyltransferase 40, NatD catalytic subunit-like (LOC725628), transcript variant X1, mRNA</t>
  </si>
  <si>
    <t xml:space="preserve"> PREDICTED: Apis mellifera proteasome activator complex subunit 4-like (LOC725550), mRNA</t>
  </si>
  <si>
    <t xml:space="preserve"> PREDICTED: Apis mellifera flavin reductase-like (LOC412445), mRNA</t>
  </si>
  <si>
    <t xml:space="preserve"> PREDICTED: Apis mellifera mediator of RNA polymerase II transcription subunit 6 (MED6), mRNA</t>
  </si>
  <si>
    <t>GB44706</t>
  </si>
  <si>
    <t xml:space="preserve"> PREDICTED: Apis mellifera CAAX prenyl protease 2-like (LOC409333), transcript variant X2, mRNA</t>
  </si>
  <si>
    <t xml:space="preserve"> PREDICTED: Apis mellifera putative odorant receptor 13a-like (LOC100577955), transcript variant X4, mRNA</t>
  </si>
  <si>
    <t xml:space="preserve"> PREDICTED: Apis mellifera kinesin 3E (kinesin-3E), transcript variant X7, mRNA</t>
  </si>
  <si>
    <t xml:space="preserve"> PREDICTED: Apis mellifera threonine dehydratase catabolic-like (LOC552523), mRNA</t>
  </si>
  <si>
    <t xml:space="preserve"> PREDICTED: Apis mellifera threonine dehydratase catabolic-like (LOC409058), mRNA</t>
  </si>
  <si>
    <t>GB44712</t>
  </si>
  <si>
    <t xml:space="preserve"> PREDICTED: Apis mellifera odorant receptor 148 (Or148), transcript variant X2, mRNA</t>
  </si>
  <si>
    <t xml:space="preserve"> PREDICTED: Apis mellifera uncharacterized LOC102654216 (LOC102654216), mRNA</t>
  </si>
  <si>
    <t>GB44714</t>
  </si>
  <si>
    <t xml:space="preserve"> PREDICTED: Apis mellifera uncharacterized LOC100578019 (LOC100578019), ncRNA</t>
  </si>
  <si>
    <t xml:space="preserve"> PREDICTED: Apis mellifera putative 3,4-dihydroxy-2-butanone kinase-like (LOC102654338), mRNA</t>
  </si>
  <si>
    <t>GB44716</t>
  </si>
  <si>
    <t>GB44717</t>
  </si>
  <si>
    <t xml:space="preserve"> PREDICTED: Apis mellifera diphosphomevalonate decarboxylase-like (LOC725817), transcript variant X1, mRNA</t>
  </si>
  <si>
    <t xml:space="preserve"> PREDICTED: Apis mellifera cleavage and polyadenylation specificity factor subunit 5-like (LOC552140), transcript variant 2, mRNA</t>
  </si>
  <si>
    <t>GB44722</t>
  </si>
  <si>
    <t xml:space="preserve"> PREDICTED: Apis mellifera uncharacterized LOC725848 (LOC725848), mRNA</t>
  </si>
  <si>
    <t>GB44724</t>
  </si>
  <si>
    <t xml:space="preserve"> PREDICTED: Apis mellifera uncharacterized LOC552067 (LOC552067), mRNA</t>
  </si>
  <si>
    <t xml:space="preserve"> PREDICTED: Apis mellifera basigin (Bsg), mRNA</t>
  </si>
  <si>
    <t>GB44727</t>
  </si>
  <si>
    <t xml:space="preserve"> PREDICTED: Apis mellifera uncharacterized LOC100578016 (LOC100578016), transcript variant X6, ncRNA</t>
  </si>
  <si>
    <t>GB44728</t>
  </si>
  <si>
    <t xml:space="preserve"> PREDICTED: Apis mellifera uncharacterized LOC100578133 (LOC100578133), transcript variant X2, misc_RNA</t>
  </si>
  <si>
    <t>GB44729</t>
  </si>
  <si>
    <t xml:space="preserve"> PREDICTED: Apis mellifera uncharacterized LOC100577891 (LOC100577891), ncRNA</t>
  </si>
  <si>
    <t xml:space="preserve"> PREDICTED: Apis mellifera tafazzin (Taz), transcript variant X2, mRNA</t>
  </si>
  <si>
    <t xml:space="preserve"> PREDICTED: Apis mellifera RING finger and CHY zinc finger domain-containing protein 1-like (LOC408590), transcript variant X3, mRNA</t>
  </si>
  <si>
    <t xml:space="preserve"> PREDICTED: Apis mellifera uncharacterized LOC100577336 (LOC100577336), transcript variant X6, ncRNA</t>
  </si>
  <si>
    <t xml:space="preserve"> PREDICTED: Apis mellifera checkpoint protein HUS1-like (LOC100577296), transcript variant X1, mRNA</t>
  </si>
  <si>
    <t xml:space="preserve"> PREDICTED: Apis mellifera uncharacterized LOC100577140 (LOC100577140), transcript variant X2, mRNA</t>
  </si>
  <si>
    <t xml:space="preserve"> PREDICTED: Apis mellifera uncharacterized LOC102653642 (LOC102653642), transcript variant X1, ncRNA</t>
  </si>
  <si>
    <t>GB44738</t>
  </si>
  <si>
    <t xml:space="preserve"> PREDICTED: Apis mellifera neurotrimin-like (LOC409546), transcript variant X2, mRNA</t>
  </si>
  <si>
    <t xml:space="preserve"> PREDICTED: Apis mellifera neurotrimin-like (LOC409546), transcript variant X3, mRNA</t>
  </si>
  <si>
    <t>GB44740</t>
  </si>
  <si>
    <t xml:space="preserve"> PREDICTED: Apis mellifera calpain 7 (CAPN7), mRNA</t>
  </si>
  <si>
    <t xml:space="preserve"> PREDICTED: Apis mellifera FACT complex subunit spt16 (dre4), mRNA</t>
  </si>
  <si>
    <t xml:space="preserve"> PREDICTED: Apis mellifera ninjurin-1-like (LOC725225), mRNA</t>
  </si>
  <si>
    <t xml:space="preserve"> PREDICTED: Apis mellifera zinc finger protein 880-like (LOC100576131), mRNA</t>
  </si>
  <si>
    <t xml:space="preserve"> PREDICTED: Apis mellifera mitochondrial-processing peptidase subunit beta-like (LOC100579052), mRNA</t>
  </si>
  <si>
    <t xml:space="preserve"> PREDICTED: Apis mellifera uncharacterized LOC724620 (LOC724620), misc_RNA</t>
  </si>
  <si>
    <t xml:space="preserve"> PREDICTED: Apis mellifera ribosomal protein L9 (RpL9), mRNA</t>
  </si>
  <si>
    <t xml:space="preserve"> PREDICTED: Apis mellifera ATP-binding cassette sub-family G member 4-like (LOC726944), transcript variant X3, mRNA</t>
  </si>
  <si>
    <t>GB44750</t>
  </si>
  <si>
    <t>GB44752</t>
  </si>
  <si>
    <t xml:space="preserve"> PREDICTED: Apis mellifera uncharacterized LOC726918 (LOC726918), misc_RNA</t>
  </si>
  <si>
    <t>GB44754</t>
  </si>
  <si>
    <t xml:space="preserve"> PREDICTED: Apis mellifera eukaryotic translation initiation factor 4E type 3-like (LOC409079), mRNA</t>
  </si>
  <si>
    <t xml:space="preserve"> PREDICTED: Apis mellifera rhythmically expressed gene 5 protein-like (LOC727390), transcript variant X2, mRNA</t>
  </si>
  <si>
    <t xml:space="preserve"> PREDICTED: Apis mellifera actin-interacting protein 1 (flr), transcript variant X1, mRNA</t>
  </si>
  <si>
    <t xml:space="preserve"> PREDICTED: Apis mellifera pancreatic eIF-2alpha kinase (PEK), transcript variant X1, mRNA</t>
  </si>
  <si>
    <t xml:space="preserve"> PREDICTED: Apis mellifera nucleoporin 154 (Nup154), mRNA</t>
  </si>
  <si>
    <t xml:space="preserve"> PREDICTED: Apis mellifera histone H2A-like (LOC724678), mRNA</t>
  </si>
  <si>
    <t>GB44760</t>
  </si>
  <si>
    <t xml:space="preserve"> PREDICTED: Apis mellifera Rab GTPase activating protein 10 (RabGAP10), transcript variant X3, mRNA</t>
  </si>
  <si>
    <t xml:space="preserve"> PREDICTED: Apis mellifera roquin (roq), mRNA</t>
  </si>
  <si>
    <t xml:space="preserve"> PREDICTED: Apis mellifera calcium-binding mitochondrial carrier protein SCaMC-1-B-like (LOC412201), mRNA</t>
  </si>
  <si>
    <t xml:space="preserve"> PREDICTED: Apis mellifera mitochondrial carrier homolog 1 (Mtch), transcript variant X1, mRNA</t>
  </si>
  <si>
    <t xml:space="preserve"> PREDICTED: Apis mellifera histone H2B.3-like (LOC724633), mRNA</t>
  </si>
  <si>
    <t>GB44765</t>
  </si>
  <si>
    <t xml:space="preserve"> PREDICTED: Apis mellifera hemicentin-1-like (LOC100578820), transcript variant X1, mRNA</t>
  </si>
  <si>
    <t>GB44767</t>
  </si>
  <si>
    <t xml:space="preserve"> PREDICTED: Apis mellifera transcription factor GAGA-like (LOC550977), transcript variant X2, mRNA</t>
  </si>
  <si>
    <t>GB44769</t>
  </si>
  <si>
    <t xml:space="preserve"> PREDICTED: Apis mellifera ATP-binding cassette sub-family G member 1-like (LOC412748), mRNA</t>
  </si>
  <si>
    <t xml:space="preserve"> PREDICTED: Apis mellifera ATP-binding cassette sub-family G member 4-like (LOC552371), transcript variant X5, mRNA</t>
  </si>
  <si>
    <t xml:space="preserve"> PREDICTED: Apis mellifera ATP-binding cassette sub-family G member 4-like (LOC411997), transcript variant X1, mRNA</t>
  </si>
  <si>
    <t xml:space="preserve"> PREDICTED: Apis mellifera neural Wiskott-Aldrich syndrome protein (WASp), transcript variant X3, mRNA</t>
  </si>
  <si>
    <t xml:space="preserve"> PREDICTED: Apis mellifera argininosuccinate lyase-like (LOC551670), transcript variant X2, mRNA</t>
  </si>
  <si>
    <t xml:space="preserve"> PREDICTED: Apis mellifera estradiol 17-beta-dehydrogenase 12-like (LOC102655714), mRNA</t>
  </si>
  <si>
    <t>GB44775</t>
  </si>
  <si>
    <t xml:space="preserve"> PREDICTED: Apis mellifera lanC-like protein 2-like (LOC551636), transcript variant X1, mRNA</t>
  </si>
  <si>
    <t xml:space="preserve"> PREDICTED: Apis mellifera uncharacterized LOC725882 (LOC725882), transcript variant X2, mRNA</t>
  </si>
  <si>
    <t xml:space="preserve"> PREDICTED: Apis mellifera protein tyrosine phosphatase, non-receptor type 4 (megakaryocyte) (PTPN4), transcript variant X2, mRNA</t>
  </si>
  <si>
    <t xml:space="preserve"> PREDICTED: Apis mellifera transcription factor IIB (TfIIB), transcript variant X2, mRNA</t>
  </si>
  <si>
    <t xml:space="preserve"> PREDICTED: Apis mellifera exocyst complex component 4-like (LOC551354), mRNA</t>
  </si>
  <si>
    <t xml:space="preserve"> PREDICTED: Apis mellifera cytosolic iron-sulfur protein assembly protein Ciao1 (Ciao1), mRNA</t>
  </si>
  <si>
    <t xml:space="preserve"> PREDICTED: Apis mellifera NIF3-like protein 1 (LOC551415), mRNA</t>
  </si>
  <si>
    <t>GB44785</t>
  </si>
  <si>
    <t xml:space="preserve"> PREDICTED: Apis mellifera CDK-activating kinase assembly factor MAT1-like (LOC412613), transcript variant 1, mRNA</t>
  </si>
  <si>
    <t xml:space="preserve"> PREDICTED: Apis mellifera Wnt4 protein (Wnt4), transcript variant X1, mRNA</t>
  </si>
  <si>
    <t>GB44788</t>
  </si>
  <si>
    <t xml:space="preserve"> PREDICTED: Apis mellifera nucleoporin 62kDa (Nup62), transcript variant X2, mRNA</t>
  </si>
  <si>
    <t xml:space="preserve"> PREDICTED: Apis mellifera myb protein (Myb), transcript variant X3, mRNA</t>
  </si>
  <si>
    <t xml:space="preserve"> PREDICTED: Apis mellifera PX domain-containing protein kinase-like protein-like (LOC408591), transcript variant X4, mRNA</t>
  </si>
  <si>
    <t xml:space="preserve"> PREDICTED: Apis mellifera uncharacterized LOC410724 (LOC410724), transcript variant X1, mRNA</t>
  </si>
  <si>
    <t>GB44793</t>
  </si>
  <si>
    <t xml:space="preserve"> PREDICTED: Apis mellifera uncharacterized LOC100578184 (LOC100578184), ncRNA</t>
  </si>
  <si>
    <t>GB44794</t>
  </si>
  <si>
    <t>GB44795</t>
  </si>
  <si>
    <t xml:space="preserve"> PREDICTED: Apis mellifera uncharacterized LOC410724 (LOC410724), transcript variant X8, mRNA</t>
  </si>
  <si>
    <t>GB44797</t>
  </si>
  <si>
    <t xml:space="preserve"> PREDICTED: Apis mellifera nahoda protein (nahoda), transcript variant X2, mRNA</t>
  </si>
  <si>
    <t xml:space="preserve"> PREDICTED: Apis mellifera uncharacterized LOC552039 (LOC552039), transcript variant X1, mRNA</t>
  </si>
  <si>
    <t xml:space="preserve"> PREDICTED: Apis mellifera f-box only protein 33-like (LOC726014), transcript variant X3, misc_RNA</t>
  </si>
  <si>
    <t>GB44801</t>
  </si>
  <si>
    <t xml:space="preserve"> PREDICTED: Apis mellifera transcriptional repressor p66-beta-like (LOC552094), transcript variant X8, mRNA</t>
  </si>
  <si>
    <t xml:space="preserve"> PREDICTED: Apis mellifera glutathione S-transferase O1 (GstO1), transcript variant X1, mRNA</t>
  </si>
  <si>
    <t xml:space="preserve"> PREDICTED: Apis mellifera uncharacterized LOC100578631 (LOC100578631), transcript variant X1, mRNA</t>
  </si>
  <si>
    <t>GB44805</t>
  </si>
  <si>
    <t>GB44807</t>
  </si>
  <si>
    <t xml:space="preserve"> PREDICTED: Apis mellifera peroxidasin (Pxn), transcript variant X2, mRNA</t>
  </si>
  <si>
    <t xml:space="preserve"> PREDICTED: Apis mellifera capon-like protein (LOC413024), mRNA</t>
  </si>
  <si>
    <t>GB44809</t>
  </si>
  <si>
    <t>GB44811</t>
  </si>
  <si>
    <t>GB44812</t>
  </si>
  <si>
    <t>GB44813</t>
  </si>
  <si>
    <t>GB44814</t>
  </si>
  <si>
    <t>GB44815</t>
  </si>
  <si>
    <t>GB44816</t>
  </si>
  <si>
    <t>GB44817</t>
  </si>
  <si>
    <t xml:space="preserve"> PREDICTED: Apis mellifera uncharacterized LOC412813 (LOC412813), partial mRNA</t>
  </si>
  <si>
    <t>GB44818</t>
  </si>
  <si>
    <t>GB44819</t>
  </si>
  <si>
    <t xml:space="preserve"> PREDICTED: Apis mellifera uncharacterized LOC102654043 (LOC102654043), ncRNA</t>
  </si>
  <si>
    <t>GB44820</t>
  </si>
  <si>
    <t>GB44822</t>
  </si>
  <si>
    <t xml:space="preserve"> PREDICTED: Apis mellifera corazonin receptor (Crzr), transcript variant X2, mRNA</t>
  </si>
  <si>
    <t>GB44823</t>
  </si>
  <si>
    <t>GB44825</t>
  </si>
  <si>
    <t xml:space="preserve"> PREDICTED: Apis mellifera protein unc-50 homolog (LOC550684), mRNA</t>
  </si>
  <si>
    <t xml:space="preserve"> PREDICTED: Apis mellifera egalitarian (egl), mRNA</t>
  </si>
  <si>
    <t xml:space="preserve"> PREDICTED: Apis mellifera bifunctional purine biosynthesis protein PURH-like (LOC412467), transcript variant X2, mRNA</t>
  </si>
  <si>
    <t xml:space="preserve"> PREDICTED: Apis mellifera cleavage stimulation factor 64 kilodalton subunit (CstF-64), transcript variant X3, mRNA</t>
  </si>
  <si>
    <t xml:space="preserve"> PREDICTED: Apis mellifera uncharacterized LOC411343 (LOC411343), transcript variant 2, mRNA</t>
  </si>
  <si>
    <t xml:space="preserve"> PREDICTED: Apis mellifera uncharacterized LOC102655639 (LOC102655639), mRNA</t>
  </si>
  <si>
    <t>GB44832</t>
  </si>
  <si>
    <t xml:space="preserve"> PREDICTED: Apis mellifera uncharacterized LOC100578430 (LOC100578430), ncRNA</t>
  </si>
  <si>
    <t xml:space="preserve"> PREDICTED: Apis mellifera uncharacterized LOC102655225 (LOC102655225), transcript variant X2, ncRNA</t>
  </si>
  <si>
    <t>GB44834</t>
  </si>
  <si>
    <t xml:space="preserve"> PREDICTED: Apis mellifera fruitless (Fru), transcript variant X1, mRNA</t>
  </si>
  <si>
    <t>GB44835</t>
  </si>
  <si>
    <t>GB44836</t>
  </si>
  <si>
    <t xml:space="preserve"> PREDICTED: Apis mellifera fruitless (Fru), transcript variant X4, mRNA</t>
  </si>
  <si>
    <t>GB44837</t>
  </si>
  <si>
    <t xml:space="preserve"> PREDICTED: Apis mellifera fruitless (Fru), transcript variant X6, mRNA</t>
  </si>
  <si>
    <t>GB44838</t>
  </si>
  <si>
    <t xml:space="preserve"> PREDICTED: Apis mellifera fruitless (Fru), transcript variant X11, mRNA</t>
  </si>
  <si>
    <t>GB44839</t>
  </si>
  <si>
    <t xml:space="preserve"> PREDICTED: Apis mellifera fruitless (Fru), transcript variant X12, mRNA</t>
  </si>
  <si>
    <t>GB44840</t>
  </si>
  <si>
    <t xml:space="preserve"> PREDICTED: Apis mellifera methylthioribose-1-phosphate isomerase-like (LOC409023), transcript variant X4, mRNA</t>
  </si>
  <si>
    <t xml:space="preserve"> PREDICTED: Apis mellifera tropomodulin (tmod), transcript variant X3, mRNA</t>
  </si>
  <si>
    <t xml:space="preserve"> PREDICTED: Apis mellifera tropomodulin (tmod), transcript variant X1, mRNA</t>
  </si>
  <si>
    <t>GB44843</t>
  </si>
  <si>
    <t xml:space="preserve"> PREDICTED: Apis mellifera fasciclin 1 (Fas1), transcript variant X2, mRNA</t>
  </si>
  <si>
    <t>GB44844</t>
  </si>
  <si>
    <t>GB44845</t>
  </si>
  <si>
    <t>GB44846</t>
  </si>
  <si>
    <t>GB44847</t>
  </si>
  <si>
    <t>GB44848</t>
  </si>
  <si>
    <t xml:space="preserve"> PREDICTED: Apis mellifera fasciclin-1-like (LOC102653646), transcript variant X1, mRNA</t>
  </si>
  <si>
    <t>GB44849</t>
  </si>
  <si>
    <t xml:space="preserve"> PREDICTED: Apis mellifera origin recognition complex subunit 3-like (LOC100577998), mRNA</t>
  </si>
  <si>
    <t>GB44851</t>
  </si>
  <si>
    <t>GB44852</t>
  </si>
  <si>
    <t>GB44853</t>
  </si>
  <si>
    <t>GB44854</t>
  </si>
  <si>
    <t xml:space="preserve"> PREDICTED: Apis mellifera uncharacterized LOC102654579 (LOC102654579), ncRNA</t>
  </si>
  <si>
    <t>GB44855</t>
  </si>
  <si>
    <t xml:space="preserve"> PREDICTED: Apis mellifera uncharacterized LOC102654439 (LOC102654439), transcript variant X3, ncRNA</t>
  </si>
  <si>
    <t>GB44856</t>
  </si>
  <si>
    <t xml:space="preserve"> PREDICTED: Apis mellifera uncharacterized LOC100578103 (LOC100578103), transcript variant X1, ncRNA</t>
  </si>
  <si>
    <t>GB44857</t>
  </si>
  <si>
    <t xml:space="preserve"> PREDICTED: Apis mellifera uncharacterized LOC102653713 (LOC102653713), transcript variant X1, ncRNA</t>
  </si>
  <si>
    <t>GB44858</t>
  </si>
  <si>
    <t>GB44859</t>
  </si>
  <si>
    <t>GB44860</t>
  </si>
  <si>
    <t xml:space="preserve"> PREDICTED: Apis mellifera uncharacterized LOC724356 (LOC724356), transcript variant X2, mRNA</t>
  </si>
  <si>
    <t>GB44861</t>
  </si>
  <si>
    <t xml:space="preserve"> PREDICTED: Apis mellifera uncharacterized LOC724356 (LOC724356), transcript variant X3, mRNA</t>
  </si>
  <si>
    <t xml:space="preserve"> PREDICTED: Apis mellifera uncharacterized LOC100578726 (LOC100578726), mRNA</t>
  </si>
  <si>
    <t>GB44864</t>
  </si>
  <si>
    <t xml:space="preserve"> PREDICTED: Apis mellifera rab GTPase-binding effector protein 1-like (LOC726432), transcript variant X2, mRNA</t>
  </si>
  <si>
    <t xml:space="preserve"> PREDICTED: Apis mellifera uncharacterized LOC100576985 (LOC100576985), transcript variant X1, mRNA</t>
  </si>
  <si>
    <t>GB44866</t>
  </si>
  <si>
    <t xml:space="preserve"> PREDICTED: Apis mellifera phospholipase A2-2.4 (PLA2-2.4), mRNA</t>
  </si>
  <si>
    <t>GB44868</t>
  </si>
  <si>
    <t xml:space="preserve"> PREDICTED: Apis mellifera soluble NSF attachment protein (Snap), transcript variant X2, mRNA</t>
  </si>
  <si>
    <t xml:space="preserve"> PREDICTED: Apis mellifera zinc finger protein 706-like (LOC726408), transcript variant X3, mRNA</t>
  </si>
  <si>
    <t xml:space="preserve"> PREDICTED: Apis mellifera glycine N-methyltransferase-like (LOC552832), mRNA</t>
  </si>
  <si>
    <t>GB44872</t>
  </si>
  <si>
    <t xml:space="preserve"> PREDICTED: Apis mellifera TLD domain-containing protein 1-like (LOC100576519), transcript variant 1, mRNA</t>
  </si>
  <si>
    <t>GB44873</t>
  </si>
  <si>
    <t xml:space="preserve"> PREDICTED: Apis mellifera uncharacterized LOC102653972 (LOC102653972), transcript variant X3, ncRNA</t>
  </si>
  <si>
    <t>GB44875</t>
  </si>
  <si>
    <t xml:space="preserve"> PREDICTED: Apis mellifera uncharacterized LOC100576421 (LOC100576421), transcript variant X6, mRNA</t>
  </si>
  <si>
    <t xml:space="preserve"> PREDICTED: Apis mellifera probable 39S ribosomal protein L49, mitochondrial-like (LOC726151), mRNA</t>
  </si>
  <si>
    <t xml:space="preserve"> PREDICTED: Apis mellifera Rpn12 protein (Rpn12), mRNA</t>
  </si>
  <si>
    <t xml:space="preserve"> PREDICTED: Apis mellifera actin related protein 11 (Arp11), transcript variant X2, mRNA</t>
  </si>
  <si>
    <t xml:space="preserve"> PREDICTED: Apis mellifera DENN domain-containing protein 1A-like (LOC409184), transcript variant X1, mRNA</t>
  </si>
  <si>
    <t xml:space="preserve"> PREDICTED: Apis mellifera nucleoporin 133 (Nup133), transcript variant X1, mRNA</t>
  </si>
  <si>
    <t xml:space="preserve"> PREDICTED: Apis mellifera uncharacterized LOC552843 (LOC552843), transcript variant X4, mRNA</t>
  </si>
  <si>
    <t xml:space="preserve"> PREDICTED: Apis mellifera bunched (bun), transcript variant X3, mRNA</t>
  </si>
  <si>
    <t xml:space="preserve"> PREDICTED: Apis mellifera splicing factor 3b, subunit 3, 130kDa (SF3B3), transcript variant 1, mRNA</t>
  </si>
  <si>
    <t xml:space="preserve"> PREDICTED: Apis mellifera uncharacterized LOC550984 (LOC550984), mRNA</t>
  </si>
  <si>
    <t xml:space="preserve"> PREDICTED: Apis mellifera uncharacterized LOC551146 (LOC551146), transcript variant X8, mRNA</t>
  </si>
  <si>
    <t>GB44887</t>
  </si>
  <si>
    <t xml:space="preserve"> PREDICTED: Apis mellifera uncharacterized LOC725245 (LOC725245), mRNA</t>
  </si>
  <si>
    <t xml:space="preserve"> PREDICTED: Apis mellifera big brain (bib), mRNA</t>
  </si>
  <si>
    <t xml:space="preserve"> PREDICTED: Apis mellifera regulator of nonsense transcripts 1 (Upf1), transcript variant X1, mRNA</t>
  </si>
  <si>
    <t xml:space="preserve"> PREDICTED: Apis mellifera syntaxin 18 (Syx18), transcript variant X2, mRNA</t>
  </si>
  <si>
    <t>GB44891</t>
  </si>
  <si>
    <t xml:space="preserve"> PREDICTED: Apis mellifera uncharacterized LOC102653856 (LOC102653856), ncRNA</t>
  </si>
  <si>
    <t>GB44892</t>
  </si>
  <si>
    <t xml:space="preserve"> PREDICTED: Apis mellifera uncharacterized LOC409636 (LOC409636), mRNA</t>
  </si>
  <si>
    <t xml:space="preserve"> PREDICTED: Apis mellifera dehydrogenase/reductase SDR family member 7-like (LOC411863), transcript variant X2, mRNA</t>
  </si>
  <si>
    <t xml:space="preserve"> PREDICTED: Apis mellifera NF-kappa-B-repressing factor-like (LOC411861), transcript variant 2, mRNA</t>
  </si>
  <si>
    <t xml:space="preserve"> PREDICTED: Apis mellifera coiled-coil domain-containing protein 132-like (LOC725781), mRNA</t>
  </si>
  <si>
    <t xml:space="preserve"> PREDICTED: Apis mellifera mummy (mmy), mRNA</t>
  </si>
  <si>
    <t xml:space="preserve"> PREDICTED: Apis mellifera separin-like (LOC100576647), mRNA</t>
  </si>
  <si>
    <t xml:space="preserve"> PREDICTED: Apis mellifera trithorax group protein osa (osa), transcript variant X2, mRNA</t>
  </si>
  <si>
    <t xml:space="preserve"> PREDICTED: Apis mellifera cullin 3 (cul-3), transcript variant X1, mRNA</t>
  </si>
  <si>
    <t xml:space="preserve"> PREDICTED: Apis mellifera conserved oligomeric Golgi complex subunit 2-like (LOC552714), transcript variant X1, mRNA</t>
  </si>
  <si>
    <t xml:space="preserve"> PREDICTED: Apis mellifera putative tRNA pseudouridine synthase Pus10-like (LOC411505), transcript variant X6, mRNA</t>
  </si>
  <si>
    <t xml:space="preserve"> PREDICTED: Apis mellifera calcineurin subunit B type 2-like (LOC551313), mRNA</t>
  </si>
  <si>
    <t xml:space="preserve"> PREDICTED: Apis mellifera protein phosphatase 4 regulatory subunit 2-related protein (PPP4R2r), mRNA</t>
  </si>
  <si>
    <t xml:space="preserve"> PREDICTED: Apis mellifera target of rapamycin (Tor), mRNA</t>
  </si>
  <si>
    <t xml:space="preserve"> PREDICTED: Apis mellifera ubiquitination factor E4B (UFD2 homolog, yeast) (UBE4B), transcript variant X1, mRNA</t>
  </si>
  <si>
    <t xml:space="preserve"> PREDICTED: Apis mellifera myelodysplasia/myeloid leukemia factor (Mlf), transcript variant X2, mRNA</t>
  </si>
  <si>
    <t xml:space="preserve"> PREDICTED: Apis mellifera integral membrane protein GPR155-like (LOC724877), mRNA</t>
  </si>
  <si>
    <t xml:space="preserve"> PREDICTED: Apis mellifera MLF1-adaptor molecule (Madm), mRNA</t>
  </si>
  <si>
    <t xml:space="preserve"> PREDICTED: Apis mellifera uncharacterized LOC102655371 (LOC102655371), ncRNA</t>
  </si>
  <si>
    <t>GB44911</t>
  </si>
  <si>
    <t xml:space="preserve"> PREDICTED: Apis mellifera lethal (3) malignant brain tumor ortholog (LOC408319), transcript variant X1, mRNA</t>
  </si>
  <si>
    <t xml:space="preserve"> PREDICTED: Apis mellifera fringe glycosyltransferase (fng), transcript variant X1, mRNA</t>
  </si>
  <si>
    <t xml:space="preserve"> PREDICTED: Apis mellifera fringe glycosyltransferase (fng), transcript variant X2, mRNA</t>
  </si>
  <si>
    <t>GB44914</t>
  </si>
  <si>
    <t>GB44915</t>
  </si>
  <si>
    <t xml:space="preserve"> PREDICTED: Apis mellifera uncharacterized LOC102654866 (LOC102654866), transcript variant X2, ncRNA</t>
  </si>
  <si>
    <t>GB44917</t>
  </si>
  <si>
    <t xml:space="preserve"> PREDICTED: Apis mellifera transcription initiation factor TFIID subunit 5 (Taf5), transcript variant X1, mRNA</t>
  </si>
  <si>
    <t xml:space="preserve"> PREDICTED: Apis mellifera uncharacterized LOC102653678 (LOC102653678), transcript variant X15, ncRNA</t>
  </si>
  <si>
    <t>GB44919</t>
  </si>
  <si>
    <t>GB44920</t>
  </si>
  <si>
    <t xml:space="preserve"> PREDICTED: Apis mellifera uncharacterized LOC102653678 (LOC102653678), transcript variant X10, ncRNA</t>
  </si>
  <si>
    <t>GB44921</t>
  </si>
  <si>
    <t>GB44922</t>
  </si>
  <si>
    <t>GB44923</t>
  </si>
  <si>
    <t>GB44924</t>
  </si>
  <si>
    <t xml:space="preserve"> PREDICTED: Apis mellifera ERI1 exoribonuclease 3-like (LOC100576286), partial mRNA</t>
  </si>
  <si>
    <t xml:space="preserve"> PREDICTED: Apis mellifera tRNA-dihydrouridine synthase 2-like (LOC410264), mRNA</t>
  </si>
  <si>
    <t xml:space="preserve"> PREDICTED: Apis mellifera DNA excision repair protein haywire (hay), transcript variant X3, mRNA</t>
  </si>
  <si>
    <t xml:space="preserve"> PREDICTED: Apis mellifera ceramide glucosyltransferase (GlcT-1), mRNA</t>
  </si>
  <si>
    <t>GB44928</t>
  </si>
  <si>
    <t xml:space="preserve"> PREDICTED: Apis mellifera uncharacterized LOC726564 (LOC726564), transcript variant X1, mRNA</t>
  </si>
  <si>
    <t xml:space="preserve"> PREDICTED: Apis mellifera ell-associated factor Eaf-like (LOC411433), transcript variant X1, mRNA</t>
  </si>
  <si>
    <t xml:space="preserve"> PREDICTED: Apis mellifera evolutionarily conserved signaling intermediate in Toll pathway, mitochondrial-like (LOC726612), mRNA</t>
  </si>
  <si>
    <t xml:space="preserve"> PREDICTED: Apis mellifera alanine--glyoxylate aminotransferase 2, mitochondrial-like (LOC100576186), mRNA</t>
  </si>
  <si>
    <t xml:space="preserve"> PREDICTED: Apis mellifera VWFA and cache domain-containing protein CG16868 ortholog (LOC412944), transcript variant X1, mRNA</t>
  </si>
  <si>
    <t xml:space="preserve"> PREDICTED: Apis mellifera cap binding protein 80 (Cbp80), transcript variant X1, mRNA</t>
  </si>
  <si>
    <t xml:space="preserve"> PREDICTED: Apis mellifera pellino (Pli), transcript variant X1, mRNA</t>
  </si>
  <si>
    <t xml:space="preserve"> PREDICTED: Apis mellifera histone-arginine methyltransferase CARMER-like (LOC411458), transcript variant 1, mRNA</t>
  </si>
  <si>
    <t xml:space="preserve"> PREDICTED: Apis mellifera putative Dol-P-Glc:Glc(2)Man(9)GlcNAc(2)-PP-Dol alpha-1,2-glucosyltransferase-like (LOC102655688), mRNA</t>
  </si>
  <si>
    <t>GB44937</t>
  </si>
  <si>
    <t xml:space="preserve"> PREDICTED: Apis mellifera ubiquitin-like-conjugating enzyme ATG10-like (LOC726781), transcript variant X15, mRNA</t>
  </si>
  <si>
    <t xml:space="preserve"> PREDICTED: Apis mellifera excitatory amino acid transporter 1-like (LOC409919), transcript variant X4, mRNA</t>
  </si>
  <si>
    <t xml:space="preserve"> PREDICTED: Apis mellifera exosome complex exonuclease RRP44-like (LOC413944), transcript variant X2, mRNA</t>
  </si>
  <si>
    <t xml:space="preserve"> PREDICTED: Apis mellifera Ef1alpha-like factor (Elf), mRNA</t>
  </si>
  <si>
    <t xml:space="preserve"> PREDICTED: Apis mellifera myosuppressin (MS), transcript variant X1, mRNA</t>
  </si>
  <si>
    <t>GB44942</t>
  </si>
  <si>
    <t xml:space="preserve"> PREDICTED: Apis mellifera NCK-interacting protein with SH3 domain-like (LOC409152), transcript variant X1, mRNA</t>
  </si>
  <si>
    <t xml:space="preserve"> PREDICTED: Apis mellifera kinesin 14 (kinesin-14), transcript variant X1, mRNA</t>
  </si>
  <si>
    <t xml:space="preserve"> PREDICTED: Apis mellifera putative leucine-rich repeat-containing protein DDB_G0290503-like (LOC102654041), mRNA</t>
  </si>
  <si>
    <t>GB44945</t>
  </si>
  <si>
    <t xml:space="preserve"> PREDICTED: Apis mellifera putative methyltransferase NSUN5-like (LOC410262), mRNA</t>
  </si>
  <si>
    <t xml:space="preserve"> PREDICTED: Apis mellifera echinoderm microtubule-associated protein-like CG42247 (LOC410261), transcript variant X1, mRNA</t>
  </si>
  <si>
    <t>GB44947</t>
  </si>
  <si>
    <t xml:space="preserve"> PREDICTED: Apis mellifera echinoderm microtubule-associated protein-like CG42247 (LOC410261), transcript variant X3, mRNA</t>
  </si>
  <si>
    <t xml:space="preserve"> PREDICTED: Apis mellifera uncharacterized LOC100578910 (LOC100578910), mRNA</t>
  </si>
  <si>
    <t xml:space="preserve"> PREDICTED: Apis mellifera uncharacterized LOC102656859 (LOC102656859), transcript variant X2, ncRNA</t>
  </si>
  <si>
    <t>GB44952</t>
  </si>
  <si>
    <t xml:space="preserve"> PREDICTED: Apis mellifera uncharacterized LOC100577828 (LOC100577828), transcript variant X3, ncRNA</t>
  </si>
  <si>
    <t>GB44954</t>
  </si>
  <si>
    <t>GB44955</t>
  </si>
  <si>
    <t>GB44956</t>
  </si>
  <si>
    <t xml:space="preserve"> PREDICTED: Apis mellifera uncharacterized LOC102656537 (LOC102656537), transcript variant X3, ncRNA</t>
  </si>
  <si>
    <t xml:space="preserve"> PREDICTED: Apis mellifera uncharacterized LOC100578878 (LOC100578878), transcript variant X3, ncRNA</t>
  </si>
  <si>
    <t>GB44958</t>
  </si>
  <si>
    <t xml:space="preserve"> Apis mellifera uncharacterized LOC408316 (LOC408316), mRNA</t>
  </si>
  <si>
    <t xml:space="preserve"> PREDICTED: Apis mellifera actin related protein 2/3 complex subunit 4 (Arpc4), mRNA</t>
  </si>
  <si>
    <t xml:space="preserve"> PREDICTED: Apis mellifera uncharacterized LOC410259 (LOC410259), transcript variant X1, mRNA</t>
  </si>
  <si>
    <t xml:space="preserve"> PREDICTED: Apis mellifera uncharacterized LOC410259 (LOC410259), transcript variant X2, mRNA</t>
  </si>
  <si>
    <t>GB44962</t>
  </si>
  <si>
    <t xml:space="preserve"> PREDICTED: Apis mellifera uncharacterized LOC102655785 (LOC102655785), transcript variant X1, ncRNA</t>
  </si>
  <si>
    <t>GB44963</t>
  </si>
  <si>
    <t xml:space="preserve"> PREDICTED: Apis mellifera uncharacterized LOC408314 (LOC408314), transcript variant X3, mRNA</t>
  </si>
  <si>
    <t xml:space="preserve"> PREDICTED: Apis mellifera selenide, water dikinase (SelD), mRNA</t>
  </si>
  <si>
    <t>GB44965</t>
  </si>
  <si>
    <t xml:space="preserve"> PREDICTED: Apis mellifera adenylate kinase 3 (Adk3), transcript variant X2, mRNA</t>
  </si>
  <si>
    <t xml:space="preserve"> PREDICTED: Apis mellifera metabotropic glutamate receptor 1 (mGlutR1), transcript variant X2, mRNA</t>
  </si>
  <si>
    <t xml:space="preserve"> PREDICTED: Apis mellifera lipoamide acyltransferase component of branched-chain alpha-keto acid dehydrogenase complex, mitochondrial-like (LOC552557), mRNA</t>
  </si>
  <si>
    <t xml:space="preserve"> PREDICTED: Apis mellifera RUN domain-containing protein 1-like (LOC410255), mRNA</t>
  </si>
  <si>
    <t xml:space="preserve"> PREDICTED: Apis mellifera replication factor C subunit 4-like (LOC726018), mRNA</t>
  </si>
  <si>
    <t xml:space="preserve"> PREDICTED: Apis mellifera catenin delta-2-like (LOC408311), transcript variant X5, mRNA</t>
  </si>
  <si>
    <t xml:space="preserve"> PREDICTED: Apis mellifera uncharacterized LOC725952 (LOC725952), mRNA</t>
  </si>
  <si>
    <t xml:space="preserve"> PREDICTED: Apis mellifera homeobox protein onecut (onecut), transcript variant X1, mRNA</t>
  </si>
  <si>
    <t xml:space="preserve"> PREDICTED: Apis mellifera uncharacterized LOC100577041 (LOC100577041), transcript variant X2, mRNA</t>
  </si>
  <si>
    <t>GB44975</t>
  </si>
  <si>
    <t xml:space="preserve"> PREDICTED: Apis mellifera vrille (Vri), transcript variant X1, mRNA</t>
  </si>
  <si>
    <t xml:space="preserve"> PREDICTED: Apis mellifera uncharacterized LOC102654161 (LOC102654161), mRNA</t>
  </si>
  <si>
    <t>GB44977</t>
  </si>
  <si>
    <t xml:space="preserve"> PREDICTED: Apis mellifera chitinase domain-containing protein 1-like (LOC552683), partial mRNA</t>
  </si>
  <si>
    <t xml:space="preserve"> PREDICTED: Apis mellifera epidermal retinol dehydrogenase 2-like (LOC409260), transcript variant X1, mRNA</t>
  </si>
  <si>
    <t xml:space="preserve"> PREDICTED: Apis mellifera integrin beta-nu-like (LOC100576742), transcript variant X1, mRNA</t>
  </si>
  <si>
    <t xml:space="preserve"> PREDICTED: Apis mellifera dihydrolipoyllysine-residue acetyltransferase component of pyruvate dehydrogenase complex, mitochondrial-like (LOC100576646), partial mRNA</t>
  </si>
  <si>
    <t xml:space="preserve"> PREDICTED: Apis mellifera u5 small nuclear ribonucleoprotein 40 kDa protein-like (LOC552715), transcript variant X2, mRNA</t>
  </si>
  <si>
    <t xml:space="preserve"> PREDICTED: Apis mellifera serine/threonine-protein kinase RIO3-like (LOC725615), transcript variant X1, mRNA</t>
  </si>
  <si>
    <t xml:space="preserve"> PREDICTED: Apis mellifera uncharacterized LOC102656725 (LOC102656725), mRNA</t>
  </si>
  <si>
    <t>GB44986</t>
  </si>
  <si>
    <t xml:space="preserve"> Apis mellifera prohormone-2 (LOC409314), mRNA</t>
  </si>
  <si>
    <t xml:space="preserve"> PREDICTED: Apis mellifera protein TANC1-like (LOC102656637), mRNA</t>
  </si>
  <si>
    <t>GB44989</t>
  </si>
  <si>
    <t xml:space="preserve"> PREDICTED: Apis mellifera mediator of RNA polymerase II transcription subunit 19 (MED19), transcript variant X2, mRNA</t>
  </si>
  <si>
    <t xml:space="preserve"> PREDICTED: Apis mellifera uncharacterized LOC552303 (LOC552303), transcript variant X1, mRNA</t>
  </si>
  <si>
    <t xml:space="preserve"> PREDICTED: Apis mellifera uncharacterized LOC100576176 (LOC100576176), mRNA</t>
  </si>
  <si>
    <t xml:space="preserve"> PREDICTED: Apis mellifera uncharacterized LOC102656066 (LOC102656066), transcript variant X1, ncRNA</t>
  </si>
  <si>
    <t>GB44993</t>
  </si>
  <si>
    <t xml:space="preserve"> PREDICTED: Apis mellifera coiled-coil-helix-coiled-coil-helix domain-containing protein 2, mitochondrial-like (LOC408308), mRNA</t>
  </si>
  <si>
    <t xml:space="preserve"> PREDICTED: Apis mellifera coiled-coil-helix-coiled-coil-helix domain-containing protein 10, mitochondrial-like (LOC100578540), mRNA</t>
  </si>
  <si>
    <t xml:space="preserve"> PREDICTED: Apis mellifera hexamerin 110 (Hex110), transcript variant X1, mRNA</t>
  </si>
  <si>
    <t xml:space="preserve"> PREDICTED: Apis mellifera uncharacterized LOC551683 (LOC551683), transcript variant X2, mRNA</t>
  </si>
  <si>
    <t xml:space="preserve"> PREDICTED: Apis mellifera RNA-binding protein S1 (RnpS1), transcript variant X1, mRNA</t>
  </si>
  <si>
    <t xml:space="preserve"> Apis mellifera chascon-like (LOC100578439), mRNA</t>
  </si>
  <si>
    <t xml:space="preserve"> PREDICTED: Apis mellifera protein singed wings 2-like (LOC100578716), mRNA</t>
  </si>
  <si>
    <t>GB45000</t>
  </si>
  <si>
    <t xml:space="preserve"> PREDICTED: Apis mellifera putative DNA helicase Ino80-like (LOC410352), mRNA</t>
  </si>
  <si>
    <t>GB45002</t>
  </si>
  <si>
    <t xml:space="preserve"> PREDICTED: Apis mellifera uncharacterized LOC100578475 (LOC100578475), transcript variant X2, ncRNA</t>
  </si>
  <si>
    <t>GB45004</t>
  </si>
  <si>
    <t xml:space="preserve"> PREDICTED: Apis mellifera neurogenic locus protein delta (Dl), mRNA</t>
  </si>
  <si>
    <t>GB45005</t>
  </si>
  <si>
    <t xml:space="preserve"> PREDICTED: Apis mellifera uncharacterized LOC100578317 (LOC100578317), transcript variant X1, ncRNA</t>
  </si>
  <si>
    <t>GB45006</t>
  </si>
  <si>
    <t xml:space="preserve"> PREDICTED: Apis mellifera uncharacterized LOC100578317 (LOC100578317), transcript variant X3, ncRNA</t>
  </si>
  <si>
    <t>GB45007</t>
  </si>
  <si>
    <t xml:space="preserve"> PREDICTED: Apis mellifera angio-associated migratory cell protein-like (LOC410350), transcript variant X2, mRNA</t>
  </si>
  <si>
    <t xml:space="preserve"> PREDICTED: Apis mellifera katanin 80 (kat80), transcript variant X2, mRNA</t>
  </si>
  <si>
    <t xml:space="preserve"> PREDICTED: Apis mellifera leucine-rich repeat-containing protein 23-like (LOC724459), mRNA</t>
  </si>
  <si>
    <t>GB45010</t>
  </si>
  <si>
    <t>GB45011</t>
  </si>
  <si>
    <t xml:space="preserve"> PREDICTED: Apis mellifera adenosylhomocysteinase (LOC408368), mRNA</t>
  </si>
  <si>
    <t xml:space="preserve"> PREDICTED: Apis mellifera repressor of RNA polymerase III transcription MAF1 homolog (LOC552145), mRNA</t>
  </si>
  <si>
    <t xml:space="preserve"> PREDICTED: Apis mellifera nuclear pore complex protein Nup93-like (LOC410343), mRNA</t>
  </si>
  <si>
    <t xml:space="preserve"> PREDICTED: Apis mellifera SHC SH2 domain-binding protein 1 homolog B-like (LOC724154), transcript variant X1, mRNA</t>
  </si>
  <si>
    <t xml:space="preserve"> PREDICTED: Apis mellifera RNA pseudouridylate synthase domain-containing protein 2-like (LOC410341), transcript variant X1, mRNA</t>
  </si>
  <si>
    <t>GB45016</t>
  </si>
  <si>
    <t xml:space="preserve"> PREDICTED: Apis mellifera RNA pseudouridylate synthase domain-containing protein 2-like (LOC410341), transcript variant X4, mRNA</t>
  </si>
  <si>
    <t xml:space="preserve"> PREDICTED: Apis mellifera prolactin regulatory element-binding protein-like (LOC410340), mRNA</t>
  </si>
  <si>
    <t xml:space="preserve"> PREDICTED: Apis mellifera vermiform (verm), transcript variant X2, mRNA</t>
  </si>
  <si>
    <t xml:space="preserve"> PREDICTED: Apis mellifera uncharacterized LOC408364 (LOC408364), transcript variant X2, mRNA</t>
  </si>
  <si>
    <t xml:space="preserve"> PREDICTED: Apis mellifera alpha-tocopherol transfer protein-like (LOC408361), transcript variant X3, mRNA</t>
  </si>
  <si>
    <t xml:space="preserve"> PREDICTED: Apis mellifera transmembrane protein 18-like (LOC552460), mRNA</t>
  </si>
  <si>
    <t xml:space="preserve"> PREDICTED: Apis mellifera mTERF domain-containing protein 1, mitochondrial-like (LOC410339), mRNA</t>
  </si>
  <si>
    <t xml:space="preserve"> PREDICTED: Apis mellifera reactive oxygen species modulator 1-like (LOC727012), mRNA</t>
  </si>
  <si>
    <t xml:space="preserve"> PREDICTED: Apis mellifera uncharacterized LOC102655046 (LOC102655046), transcript variant X1, ncRNA</t>
  </si>
  <si>
    <t>GB45027</t>
  </si>
  <si>
    <t xml:space="preserve"> Apis mellifera venom dipeptidylpeptidase IV (LOC410337), mRNA</t>
  </si>
  <si>
    <t xml:space="preserve"> PREDICTED: Apis mellifera dipeptidyl aminopeptidase-like protein 6-like (LOC410336), transcript variant X3, mRNA</t>
  </si>
  <si>
    <t xml:space="preserve"> PREDICTED: Apis mellifera meiotic W68 (mei-W68), mRNA</t>
  </si>
  <si>
    <t>GB45030</t>
  </si>
  <si>
    <t xml:space="preserve"> PREDICTED: Apis mellifera uncharacterized LOC410334 (LOC410334), transcript variant X1, mRNA</t>
  </si>
  <si>
    <t xml:space="preserve"> PREDICTED: Apis mellifera fatty acid desaturase 1-like (LOC726913), transcript variant X17, misc_RNA</t>
  </si>
  <si>
    <t>GB45032</t>
  </si>
  <si>
    <t xml:space="preserve"> PREDICTED: Apis mellifera fatty acid desaturase 1-like (LOC726913), transcript variant X2, mRNA</t>
  </si>
  <si>
    <t>GB45033</t>
  </si>
  <si>
    <t xml:space="preserve"> PREDICTED: Apis mellifera fatty acid desaturase 1-like (LOC726913), transcript variant X3, mRNA</t>
  </si>
  <si>
    <t xml:space="preserve"> PREDICTED: Apis mellifera uncharacterized LOC726896 (LOC726896), mRNA</t>
  </si>
  <si>
    <t xml:space="preserve"> PREDICTED: Apis mellifera breast cancer anti-estrogen resistance protein 3-like (LOC410332), transcript variant X2, mRNA</t>
  </si>
  <si>
    <t xml:space="preserve"> PREDICTED: Apis mellifera beta-lactamase-like protein 2 homolog (LOC408355), transcript variant X2, mRNA</t>
  </si>
  <si>
    <t xml:space="preserve"> PREDICTED: Apis mellifera phosphatidylserine synthase 1-like (LOC410330), transcript variant X4, mRNA</t>
  </si>
  <si>
    <t xml:space="preserve"> PREDICTED: Apis mellifera protein SLC7A6OS-like (LOC726800), mRNA</t>
  </si>
  <si>
    <t xml:space="preserve"> PREDICTED: Apis mellifera uncharacterized LOC410326 (LOC410326), transcript variant X1, mRNA</t>
  </si>
  <si>
    <t xml:space="preserve"> Apis mellifera metallophosphoesterase 1 homolog (LOC552716), mRNA</t>
  </si>
  <si>
    <t xml:space="preserve"> Apis mellifera neuroguidin-A-like (LOC552729), mRNA</t>
  </si>
  <si>
    <t xml:space="preserve"> PREDICTED: Apis mellifera uncharacterized LOC409396 (LOC409396), transcript variant X5, mRNA</t>
  </si>
  <si>
    <t>GB45043</t>
  </si>
  <si>
    <t xml:space="preserve"> PREDICTED: Apis mellifera uncharacterized LOC409396 (LOC409396), transcript variant X2, mRNA</t>
  </si>
  <si>
    <t xml:space="preserve"> PREDICTED: Apis mellifera uncharacterized LOC552753 (LOC552753), transcript variant X3, mRNA</t>
  </si>
  <si>
    <t xml:space="preserve"> PREDICTED: Apis mellifera cell division control protein 6 homolog (Cdc6), mRNA</t>
  </si>
  <si>
    <t xml:space="preserve"> PREDICTED: Apis mellifera proteasome subunit beta type-7-like (LOC408353), mRNA</t>
  </si>
  <si>
    <t>GB45048</t>
  </si>
  <si>
    <t xml:space="preserve"> PREDICTED: Apis mellifera dynein, axonemal, heavy chain 7 (DNAH7), mRNA</t>
  </si>
  <si>
    <t xml:space="preserve"> PREDICTED: Apis mellifera uncharacterized LOC726594 (LOC726594), mRNA</t>
  </si>
  <si>
    <t xml:space="preserve"> PREDICTED: Apis mellifera uncharacterized LOC408351 (LOC408351), transcript variant X3, mRNA</t>
  </si>
  <si>
    <t xml:space="preserve"> PREDICTED: Apis mellifera Ral guanine nucleotide exchange factor (Rgl), mRNA</t>
  </si>
  <si>
    <t xml:space="preserve"> PREDICTED: Apis mellifera whirlin-like (LOC410320), transcript variant X1, mRNA</t>
  </si>
  <si>
    <t>GB45053</t>
  </si>
  <si>
    <t xml:space="preserve"> PREDICTED: Apis mellifera whirlin-like (LOC410320), transcript variant X6, mRNA</t>
  </si>
  <si>
    <t>GB45055</t>
  </si>
  <si>
    <t xml:space="preserve"> PREDICTED: Apis mellifera uncharacterized LOC726407 (LOC726407), transcript variant X1, mRNA</t>
  </si>
  <si>
    <t>GB45057</t>
  </si>
  <si>
    <t xml:space="preserve"> PREDICTED: Apis mellifera MIP18 family protein CG7949-like (LOC552791), mRNA</t>
  </si>
  <si>
    <t xml:space="preserve"> PREDICTED: Apis mellifera uncharacterized LOC102654628 (LOC102654628), transcript variant X1, ncRNA</t>
  </si>
  <si>
    <t>GB45060</t>
  </si>
  <si>
    <t>GB45061</t>
  </si>
  <si>
    <t xml:space="preserve"> PREDICTED: Apis mellifera apterous (ap), transcript variant X2, mRNA</t>
  </si>
  <si>
    <t xml:space="preserve"> PREDICTED: Apis mellifera LIM/homeobox protein Lhx9-like (LOC726415), mRNA</t>
  </si>
  <si>
    <t xml:space="preserve"> PREDICTED: Apis mellifera otoferlin-like (LOC410318), mRNA</t>
  </si>
  <si>
    <t>GB45064</t>
  </si>
  <si>
    <t>GB45065</t>
  </si>
  <si>
    <t>GB45066</t>
  </si>
  <si>
    <t xml:space="preserve"> PREDICTED: Apis mellifera small conductance calcium-activated potassium channel (SK), transcript variant X1, mRNA</t>
  </si>
  <si>
    <t>GB45067</t>
  </si>
  <si>
    <t xml:space="preserve"> PREDICTED: Apis mellifera uncharacterized LOC102656770 (LOC102656770), ncRNA</t>
  </si>
  <si>
    <t>GB45068</t>
  </si>
  <si>
    <t xml:space="preserve"> PREDICTED: Apis mellifera small conductance calcium-activated potassium channel (SK), transcript variant X5, mRNA</t>
  </si>
  <si>
    <t>GB45069</t>
  </si>
  <si>
    <t xml:space="preserve"> PREDICTED: Apis mellifera rapsynoid (raps), mRNA</t>
  </si>
  <si>
    <t xml:space="preserve"> PREDICTED: Apis mellifera androglobin-like (LOC102653840), mRNA</t>
  </si>
  <si>
    <t>GB45072</t>
  </si>
  <si>
    <t xml:space="preserve"> PREDICTED: Apis mellifera fibrillin-2-like (LOC100577456), mRNA</t>
  </si>
  <si>
    <t xml:space="preserve"> PREDICTED: Apis mellifera SOX domain-containing protein dichaete-like (LOC102653993), mRNA</t>
  </si>
  <si>
    <t>GB45074</t>
  </si>
  <si>
    <t xml:space="preserve"> PREDICTED: Apis mellifera uncharacterized LOC726180 (LOC726180), transcript variant X2, mRNA</t>
  </si>
  <si>
    <t xml:space="preserve"> PREDICTED: Apis mellifera uncharacterized LOC726150 (LOC726150), mRNA</t>
  </si>
  <si>
    <t xml:space="preserve"> PREDICTED: Apis mellifera G2/mitotic-specific cyclin-B3 (CycB3), transcript variant X2, mRNA</t>
  </si>
  <si>
    <t xml:space="preserve"> Apis mellifera odorant receptor 98 (Or98), mRNA</t>
  </si>
  <si>
    <t xml:space="preserve"> PREDICTED: Apis mellifera uncharacterized LOC102655147 (LOC102655147), mRNA</t>
  </si>
  <si>
    <t>GB45080</t>
  </si>
  <si>
    <t xml:space="preserve"> Apis mellifera odorant receptor 105 (Or105), mRNA</t>
  </si>
  <si>
    <t>GB45081</t>
  </si>
  <si>
    <t xml:space="preserve"> PREDICTED: Apis mellifera SHC-transforming protein 1-like (LOC412172), transcript variant X6, mRNA</t>
  </si>
  <si>
    <t xml:space="preserve"> PREDICTED: Apis mellifera protein FRG1 homolog (LOC552828), mRNA</t>
  </si>
  <si>
    <t xml:space="preserve"> PREDICTED: Apis mellifera exportin-4-like (LOC725887), mRNA</t>
  </si>
  <si>
    <t xml:space="preserve"> PREDICTED: Apis mellifera pre-mRNA-processing factor 40 homolog A-like (LOC413108), transcript variant X2, mRNA</t>
  </si>
  <si>
    <t>GB45085</t>
  </si>
  <si>
    <t xml:space="preserve"> Apis mellifera pre-mRNA-processing factor 40 homolog A-like (LOC413108), mRNA</t>
  </si>
  <si>
    <t xml:space="preserve"> PREDICTED: Apis mellifera delta-1-pyrroline-5-carboxylate dehydrogenase, mitochondrial-like (LOC551113), transcript variant X1, mRNA</t>
  </si>
  <si>
    <t xml:space="preserve"> PREDICTED: Apis mellifera uncharacterized LOC102655564 (LOC102655564), mRNA</t>
  </si>
  <si>
    <t>GB45088</t>
  </si>
  <si>
    <t xml:space="preserve"> PREDICTED: Apis mellifera uncharacterized LOC413109 (LOC413109), mRNA</t>
  </si>
  <si>
    <t>GB45089</t>
  </si>
  <si>
    <t>GB45090</t>
  </si>
  <si>
    <t xml:space="preserve"> PREDICTED: Apis mellifera carbonic anhydrase-related protein 10-like (LOC100577879), transcript variant X1, mRNA</t>
  </si>
  <si>
    <t>GB45093</t>
  </si>
  <si>
    <t xml:space="preserve"> PREDICTED: Apis mellifera golgin subfamily A member 4-like (LOC725689), mRNA</t>
  </si>
  <si>
    <t>GB45095</t>
  </si>
  <si>
    <t xml:space="preserve"> Apis mellifera uncharacterized LOC725821 (LOC725821), mRNA</t>
  </si>
  <si>
    <t>GB45097</t>
  </si>
  <si>
    <t xml:space="preserve"> PREDICTED: Apis mellifera pre-mRNA-splicing regulator female lethal D (LOC552833), transcript variant X1, mRNA</t>
  </si>
  <si>
    <t xml:space="preserve"> Apis mellifera superoxide dismutase 2, mitochondrial (Sod2), mRNA</t>
  </si>
  <si>
    <t xml:space="preserve"> PREDICTED: Apis mellifera kinesin 3B (kinesin-3B), transcript variant X14, mRNA</t>
  </si>
  <si>
    <t>GB45100</t>
  </si>
  <si>
    <t xml:space="preserve"> PREDICTED: Apis mellifera kinesin 3B (kinesin-3B), transcript variant X9, mRNA</t>
  </si>
  <si>
    <t xml:space="preserve"> PREDICTED: Apis mellifera mus81 protein (mus81), mRNA</t>
  </si>
  <si>
    <t>GB45103</t>
  </si>
  <si>
    <t xml:space="preserve"> PREDICTED: Apis mellifera transcription elongation factor S-II-like (LOC102656650), transcript variant X3, mRNA</t>
  </si>
  <si>
    <t>GB45104</t>
  </si>
  <si>
    <t xml:space="preserve"> PREDICTED: Apis mellifera transcription elongation factor S-II-like (LOC102656650), transcript variant X1, mRNA</t>
  </si>
  <si>
    <t>GB45105</t>
  </si>
  <si>
    <t xml:space="preserve"> PREDICTED: Apis mellifera run domain Beclin-1 interacting and cystein-rich containing protein-like (LOC413668), transcript variant X1, mRNA</t>
  </si>
  <si>
    <t xml:space="preserve"> PREDICTED: Apis mellifera peroxisome biogenesis factor 1-like (LOC413666), transcript variant X2, mRNA</t>
  </si>
  <si>
    <t>GB45108</t>
  </si>
  <si>
    <t xml:space="preserve"> PREDICTED: Apis mellifera aldose 1-epimerase-like (LOC726225), mRNA</t>
  </si>
  <si>
    <t xml:space="preserve"> PREDICTED: Apis mellifera uncharacterized LOC410316 (LOC410316), mRNA</t>
  </si>
  <si>
    <t>GB45112</t>
  </si>
  <si>
    <t xml:space="preserve"> PREDICTED: Apis mellifera mitochondrial inner membrane protein OXA1L-like (LOC408349), mRNA</t>
  </si>
  <si>
    <t xml:space="preserve"> PREDICTED: Apis mellifera HEAT repeat containing 1 (HEATR1), transcript variant X3, mRNA</t>
  </si>
  <si>
    <t xml:space="preserve"> PREDICTED: Apis mellifera uncharacterized LOC102654991 (LOC102654991), ncRNA</t>
  </si>
  <si>
    <t>GB45115</t>
  </si>
  <si>
    <t xml:space="preserve"> PREDICTED: Apis mellifera uncharacterized LOC102655340 (LOC102655340), ncRNA</t>
  </si>
  <si>
    <t>GB45117</t>
  </si>
  <si>
    <t xml:space="preserve"> PREDICTED: Apis mellifera uncharacterized LOC102655299 (LOC102655299), transcript variant X1, ncRNA</t>
  </si>
  <si>
    <t>GB45118</t>
  </si>
  <si>
    <t xml:space="preserve"> PREDICTED: Apis mellifera elongation factor Ts, mitochondrial-like (LOC408352), mRNA</t>
  </si>
  <si>
    <t xml:space="preserve"> PREDICTED: Apis mellifera villin-like protein quail (qua), transcript variant X3, mRNA</t>
  </si>
  <si>
    <t xml:space="preserve"> PREDICTED: Apis mellifera uncharacterized protein C7orf30-like (LOC100577644), mRNA</t>
  </si>
  <si>
    <t xml:space="preserve"> PREDICTED: Apis mellifera uncharacterized LOC726695 (LOC726695), transcript variant X1, mRNA</t>
  </si>
  <si>
    <t xml:space="preserve"> PREDICTED: Apis mellifera mRNA cap guanine-N7 methyltransferase-like (LOC412277), mRNA</t>
  </si>
  <si>
    <t xml:space="preserve"> PREDICTED: Apis mellifera DNA topoisomerase 1 (Top1), transcript variant 2, mRNA</t>
  </si>
  <si>
    <t xml:space="preserve"> PREDICTED: Apis mellifera transmembrane 9 superfamily member 4-like (LOC552723), transcript variant 1, mRNA</t>
  </si>
  <si>
    <t xml:space="preserve"> PREDICTED: Apis mellifera enoyl-coA-hydratase (LOC410325), mRNA</t>
  </si>
  <si>
    <t>GB45129</t>
  </si>
  <si>
    <t xml:space="preserve"> PREDICTED: Apis mellifera uncharacterized LOC100576483 (LOC100576483), ncRNA</t>
  </si>
  <si>
    <t>GB45130</t>
  </si>
  <si>
    <t xml:space="preserve"> PREDICTED: Apis mellifera zinc finger protein ush-like (LOC100577801), transcript variant X6, mRNA</t>
  </si>
  <si>
    <t xml:space="preserve"> PREDICTED: Apis mellifera zinc finger protein 341-like (LOC410328), transcript variant X2, mRNA</t>
  </si>
  <si>
    <t xml:space="preserve"> PREDICTED: Apis mellifera membrane metallo-endopeptidase-like 1-like (LOC100577845), mRNA</t>
  </si>
  <si>
    <t xml:space="preserve"> Apis mellifera transcription elongation factor SPT6-like (LOC410331), mRNA</t>
  </si>
  <si>
    <t xml:space="preserve"> PREDICTED: Apis mellifera uncharacterized LOC552651 (LOC552651), transcript variant X1, mRNA</t>
  </si>
  <si>
    <t xml:space="preserve"> PREDICTED: Apis mellifera Rel NFAT transcription factor (NFAT), partial mRNA</t>
  </si>
  <si>
    <t xml:space="preserve"> PREDICTED: Apis mellifera uncharacterized LOC726903 (LOC726903), mRNA</t>
  </si>
  <si>
    <t xml:space="preserve"> PREDICTED: Apis mellifera junctophilin-1-like (LOC552577), transcript variant X3, mRNA</t>
  </si>
  <si>
    <t xml:space="preserve"> PREDICTED: Apis mellifera junctophilin-1-like (LOC552577), transcript variant X1, mRNA</t>
  </si>
  <si>
    <t>GB45141</t>
  </si>
  <si>
    <t xml:space="preserve"> PREDICTED: Apis mellifera uncharacterized LOC408358 (LOC408358), transcript variant X1, mRNA</t>
  </si>
  <si>
    <t>GB45143</t>
  </si>
  <si>
    <t xml:space="preserve"> PREDICTED: Apis mellifera varicose (vari), transcript variant X1, mRNA</t>
  </si>
  <si>
    <t>GB45144</t>
  </si>
  <si>
    <t xml:space="preserve"> PREDICTED: Apis mellifera varicose (vari), transcript variant X5, mRNA</t>
  </si>
  <si>
    <t xml:space="preserve"> PREDICTED: Apis mellifera endoplasmic reticulum-Golgi intermediate compartment protein 3-like (LOC410338), transcript variant X1, mRNA</t>
  </si>
  <si>
    <t xml:space="preserve"> PREDICTED: Apis mellifera clavesin-2-like (LOC552447), mRNA</t>
  </si>
  <si>
    <t xml:space="preserve"> PREDICTED: Apis mellifera clavesin-1-like (LOC727007), mRNA</t>
  </si>
  <si>
    <t xml:space="preserve"> PREDICTED: Apis mellifera alpha-tocopherol transfer protein-like (LOC552408), mRNA</t>
  </si>
  <si>
    <t xml:space="preserve"> PREDICTED: Apis mellifera adenylate cyclase 3 (Ac3), transcript variant X1, mRNA</t>
  </si>
  <si>
    <t xml:space="preserve"> PREDICTED: Apis mellifera serpentine (serp), transcript variant X2, mRNA</t>
  </si>
  <si>
    <t xml:space="preserve"> PREDICTED: Apis mellifera vermiform (verm), transcript variant X1, mRNA</t>
  </si>
  <si>
    <t xml:space="preserve"> PREDICTED: Apis mellifera NADH dehydrogenase (ubiquinone) flavoprotein 1, 51kDa (Ndufv1), transcript variant X2, mRNA</t>
  </si>
  <si>
    <t xml:space="preserve"> Apis mellifera ADP-ribosylation factor-like protein 2-binding protein-like (LOC552232), mRNA</t>
  </si>
  <si>
    <t xml:space="preserve"> PREDICTED: Apis mellifera cylindromatosis (CYLD), transcript variant X1, mRNA</t>
  </si>
  <si>
    <t xml:space="preserve"> PREDICTED: Apis mellifera WD repeat-containing protein 59 homolog (LOC410345), transcript variant X1, mRNA</t>
  </si>
  <si>
    <t xml:space="preserve"> PREDICTED: Apis mellifera big brother (Bgb), transcript variant 1, mRNA</t>
  </si>
  <si>
    <t xml:space="preserve"> PREDICTED: Apis mellifera UPF0598 protein C8orf82 homolog (LOC410349), mRNA</t>
  </si>
  <si>
    <t xml:space="preserve"> PREDICTED: Apis mellifera cation transport regulator-like protein 1-like (LOC408369), partial mRNA</t>
  </si>
  <si>
    <t xml:space="preserve"> PREDICTED: Apis mellifera uncharacterized LOC100578357 (LOC100578357), ncRNA</t>
  </si>
  <si>
    <t>GB45160</t>
  </si>
  <si>
    <t xml:space="preserve"> PREDICTED: Apis mellifera uncharacterized LOC100578438 (LOC100578438), transcript variant X3, ncRNA</t>
  </si>
  <si>
    <t>GB45161</t>
  </si>
  <si>
    <t>GB45164</t>
  </si>
  <si>
    <t xml:space="preserve"> PREDICTED: Apis mellifera uncharacterized LOC102655451 (LOC102655451), ncRNA</t>
  </si>
  <si>
    <t xml:space="preserve"> PREDICTED: Apis mellifera uncharacterized LOC102655300 (LOC102655300), ncRNA</t>
  </si>
  <si>
    <t>GB45166</t>
  </si>
  <si>
    <t xml:space="preserve"> PREDICTED: Apis mellifera serine-arginine protein 55 (B52), transcript variant X33, mRNA</t>
  </si>
  <si>
    <t>GB45168</t>
  </si>
  <si>
    <t>GB45169</t>
  </si>
  <si>
    <t xml:space="preserve"> PREDICTED: Apis mellifera uncharacterized LOC100578547 (LOC100578547), transcript variant X1, mRNA</t>
  </si>
  <si>
    <t xml:space="preserve"> PREDICTED: Apis mellifera lesswright (lwr), transcript variant X2, mRNA</t>
  </si>
  <si>
    <t xml:space="preserve"> PREDICTED: Apis mellifera vitamin-K epoxide reductase (Vkor), transcript variant X1, mRNA</t>
  </si>
  <si>
    <t xml:space="preserve"> PREDICTED: Apis mellifera uncharacterized LOC551735 (LOC551735), transcript variant X4, mRNA</t>
  </si>
  <si>
    <t xml:space="preserve"> Apis mellifera troponin C type IIa (TpnCIIa), mRNA</t>
  </si>
  <si>
    <t>GB45174</t>
  </si>
  <si>
    <t>GB45176</t>
  </si>
  <si>
    <t xml:space="preserve"> PREDICTED: Apis mellifera uncharacterized LOC725324 (LOC725324), transcript variant X1, mRNA</t>
  </si>
  <si>
    <t>GB45178</t>
  </si>
  <si>
    <t xml:space="preserve"> PREDICTED: Apis mellifera mRNA-capping-enzyme protein (mRNA-capping-enzyme), mRNA</t>
  </si>
  <si>
    <t>GB45179</t>
  </si>
  <si>
    <t xml:space="preserve"> PREDICTED: Apis mellifera myosin-1-like (LOC100578575), mRNA</t>
  </si>
  <si>
    <t>GB45180</t>
  </si>
  <si>
    <t xml:space="preserve"> PREDICTED: Apis mellifera Bax inhibitor 1 (BaxI1), mRNA</t>
  </si>
  <si>
    <t>GB45182</t>
  </si>
  <si>
    <t xml:space="preserve"> PREDICTED: Apis mellifera arginyl-tRNA--protein transferase 1 (Ate1), transcript variant X4, mRNA</t>
  </si>
  <si>
    <t xml:space="preserve"> Apis mellifera 2-hydroxyacyl-CoA lyase 1-like (LOC552738), mRNA</t>
  </si>
  <si>
    <t xml:space="preserve"> PREDICTED: Apis mellifera Fas-associated factor (Faf), mRNA</t>
  </si>
  <si>
    <t>GB45185</t>
  </si>
  <si>
    <t xml:space="preserve"> PREDICTED: Apis mellifera uncharacterized LOC100576532 (LOC100576532), mRNA</t>
  </si>
  <si>
    <t xml:space="preserve"> PREDICTED: Apis mellifera integrin beta-nu-like (LOC100576742), transcript variant X2, mRNA</t>
  </si>
  <si>
    <t>GB45187</t>
  </si>
  <si>
    <t xml:space="preserve"> PREDICTED: Apis mellifera epidermal retinol dehydrogenase 2-like (LOC552689), mRNA</t>
  </si>
  <si>
    <t xml:space="preserve"> PREDICTED: Apis mellifera ubiquitin carboxyl-terminal hydrolase calypso-like (LOC725780), mRNA</t>
  </si>
  <si>
    <t>GB45190</t>
  </si>
  <si>
    <t xml:space="preserve"> PREDICTED: Apis mellifera uncharacterized LOC102654250 (LOC102654250), transcript variant X1, ncRNA</t>
  </si>
  <si>
    <t>GB45191</t>
  </si>
  <si>
    <t xml:space="preserve"> PREDICTED: Apis mellifera caveolin-2-like (LOC408310), transcript variant X2, mRNA</t>
  </si>
  <si>
    <t xml:space="preserve"> PREDICTED: Apis mellifera glutaryl-CoA dehydrogenase, mitochondrial (Gdch), mRNA</t>
  </si>
  <si>
    <t xml:space="preserve"> PREDICTED: Apis mellifera neurospecific receptor kinase (Nrk), transcript variant 2, mRNA</t>
  </si>
  <si>
    <t xml:space="preserve"> PREDICTED: Apis mellifera protein lap1-like (LOC410256), mRNA</t>
  </si>
  <si>
    <t>GB45196</t>
  </si>
  <si>
    <t xml:space="preserve"> PREDICTED: Apis mellifera cysteine protease ATG4D-like (LOC410257), transcript variant X8, mRNA</t>
  </si>
  <si>
    <t xml:space="preserve"> PREDICTED: Apis mellifera ceramide kinase-like (LOC408315), transcript variant X11, misc_RNA</t>
  </si>
  <si>
    <t>GB45198</t>
  </si>
  <si>
    <t xml:space="preserve"> PREDICTED: Apis mellifera ceramide kinase-like (LOC408315), transcript variant X4, mRNA</t>
  </si>
  <si>
    <t>GB45200</t>
  </si>
  <si>
    <t xml:space="preserve"> PREDICTED: Apis mellifera uncharacterized LOC102656080 (LOC102656080), transcript variant X2, ncRNA</t>
  </si>
  <si>
    <t>GB45201</t>
  </si>
  <si>
    <t xml:space="preserve"> PREDICTED: Apis mellifera uncharacterized LOC100577687 (LOC100577687), transcript variant X2, mRNA</t>
  </si>
  <si>
    <t>GB45203</t>
  </si>
  <si>
    <t>GB45204</t>
  </si>
  <si>
    <t>GB45205</t>
  </si>
  <si>
    <t>GB45206</t>
  </si>
  <si>
    <t xml:space="preserve"> PREDICTED: Apis mellifera mitochondrial assembly regulatory factor (Marf), mRNA</t>
  </si>
  <si>
    <t>GB45208</t>
  </si>
  <si>
    <t xml:space="preserve"> PREDICTED: Apis mellifera uncharacterized LOC102653994 (LOC102653994), mRNA</t>
  </si>
  <si>
    <t>GB45209</t>
  </si>
  <si>
    <t xml:space="preserve"> PREDICTED: Apis mellifera troponin C type I (TpnCI), transcript variant X1, mRNA</t>
  </si>
  <si>
    <t xml:space="preserve"> PREDICTED: Apis mellifera uncharacterized protein KIAA0528-like (LOC411660), mRNA</t>
  </si>
  <si>
    <t xml:space="preserve"> PREDICTED: Apis mellifera acetate-CoA ligase 2 (LOC413942), transcript variant X2, mRNA</t>
  </si>
  <si>
    <t xml:space="preserve"> PREDICTED: Apis mellifera Smad anchor for receptor activation (Sara), transcript variant X1, mRNA</t>
  </si>
  <si>
    <t xml:space="preserve"> PREDICTED: Apis mellifera peroxisomal N(1)-acetyl-spermine/spermidine oxidase-like (LOC726801), mRNA</t>
  </si>
  <si>
    <t xml:space="preserve"> PREDICTED: Apis mellifera sequence-specific single-stranded DNA-binding protein (Ssdp), transcript variant X1, mRNA</t>
  </si>
  <si>
    <t xml:space="preserve"> PREDICTED: Apis mellifera sequence-specific single-stranded DNA-binding protein (Ssdp), transcript variant X5, mRNA</t>
  </si>
  <si>
    <t>GB45217</t>
  </si>
  <si>
    <t xml:space="preserve"> PREDICTED: Apis mellifera spatzle 6 (spz6), transcript variant 1, mRNA</t>
  </si>
  <si>
    <t xml:space="preserve"> PREDICTED: Apis mellifera galactosylgalactosylxylosylprotein 3-beta-glucuronosyltransferase P (GlcAT-P), transcript variant X1, mRNA</t>
  </si>
  <si>
    <t xml:space="preserve"> PREDICTED: Apis mellifera annexin-B11-like (LOC409068), transcript variant X4, mRNA</t>
  </si>
  <si>
    <t xml:space="preserve"> PREDICTED: Apis mellifera putative RNA-binding protein Luc7-like 2-like (LOC551987), transcript variant X2, mRNA</t>
  </si>
  <si>
    <t>GB45222</t>
  </si>
  <si>
    <t xml:space="preserve"> PREDICTED: Apis mellifera putative RNA-binding protein Luc7-like 2-like (LOC551987), transcript variant X6, mRNA</t>
  </si>
  <si>
    <t xml:space="preserve"> PREDICTED: Apis mellifera putative odorant receptor 63a-like (LOC100576153), mRNA</t>
  </si>
  <si>
    <t xml:space="preserve"> PREDICTED: Apis mellifera 26S proteasome non-ATPase regulatory subunit 2 (Psmd2), mRNA</t>
  </si>
  <si>
    <t xml:space="preserve"> PREDICTED: Apis mellifera transmembrane protein 64-like (LOC413916), transcript variant 1, mRNA</t>
  </si>
  <si>
    <t xml:space="preserve"> PREDICTED: Apis mellifera chondroitin sulfate synthase 2-like (LOC100579040), mRNA</t>
  </si>
  <si>
    <t xml:space="preserve"> PREDICTED: Apis mellifera uncharacterized LOC100576185 (LOC100576185), transcript variant X1, mRNA</t>
  </si>
  <si>
    <t xml:space="preserve"> PREDICTED: Apis mellifera replication factor C subunit 5-like (LOC410266), transcript variant X4, mRNA</t>
  </si>
  <si>
    <t xml:space="preserve"> PREDICTED: Apis mellifera replication factor C subunit 5-like (LOC410266), transcript variant X7, misc_RNA</t>
  </si>
  <si>
    <t>GB45231</t>
  </si>
  <si>
    <t>GB45232</t>
  </si>
  <si>
    <t>GB45233</t>
  </si>
  <si>
    <t>GB45234</t>
  </si>
  <si>
    <t xml:space="preserve"> PREDICTED: Apis mellifera uncharacterized LOC724460 (LOC724460), mRNA</t>
  </si>
  <si>
    <t>GB45236</t>
  </si>
  <si>
    <t xml:space="preserve"> PREDICTED: Apis mellifera uncharacterized LOC102654830 (LOC102654830), transcript variant X2, ncRNA</t>
  </si>
  <si>
    <t>GB45237</t>
  </si>
  <si>
    <t>GB45238</t>
  </si>
  <si>
    <t xml:space="preserve"> PREDICTED: Apis mellifera uncharacterized LOC100576557 (LOC100576557), transcript variant X3, mRNA</t>
  </si>
  <si>
    <t xml:space="preserve"> PREDICTED: Apis mellifera uncharacterized LOC100576557 (LOC100576557), transcript variant X4, mRNA</t>
  </si>
  <si>
    <t>GB45240</t>
  </si>
  <si>
    <t>GB45241</t>
  </si>
  <si>
    <t xml:space="preserve"> PREDICTED: Apis mellifera uncharacterized LOC100576629 (LOC100576629), ncRNA</t>
  </si>
  <si>
    <t>GB45242</t>
  </si>
  <si>
    <t>GB45243</t>
  </si>
  <si>
    <t xml:space="preserve"> PREDICTED: Apis mellifera uncharacterized LOC102654947 (LOC102654947), transcript variant X4, ncRNA</t>
  </si>
  <si>
    <t>GB45244</t>
  </si>
  <si>
    <t>GB45246</t>
  </si>
  <si>
    <t xml:space="preserve"> PREDICTED: Apis mellifera uncharacterized LOC724685 (LOC724685), transcript variant X2, mRNA</t>
  </si>
  <si>
    <t xml:space="preserve"> PREDICTED: Apis mellifera C-type lectin 2 (CTL2), transcript variant X2, mRNA</t>
  </si>
  <si>
    <t xml:space="preserve"> PREDICTED: Apis mellifera uncharacterized LOC724842 (LOC724842), transcript variant X1, mRNA</t>
  </si>
  <si>
    <t xml:space="preserve"> PREDICTED: Apis mellifera uncharacterized LOC409595 (LOC409595), mRNA</t>
  </si>
  <si>
    <t xml:space="preserve"> PREDICTED: Apis mellifera ubiA prenyltransferase domain-containing protein 1 homolog (LOC552769), mRNA</t>
  </si>
  <si>
    <t xml:space="preserve"> PREDICTED: Apis mellifera gametocyte-specific factor 1-like (LOC100577344), mRNA</t>
  </si>
  <si>
    <t xml:space="preserve"> PREDICTED: Apis mellifera cytidine deaminase-like (LOC727234), transcript variant X2, mRNA</t>
  </si>
  <si>
    <t xml:space="preserve"> PREDICTED: Apis mellifera ATP-binding cassette, sub-family B, member 10 (ABC10), mRNA</t>
  </si>
  <si>
    <t xml:space="preserve"> PREDICTED: Apis mellifera serine/threonine-protein kinase Ial (Ial), transcript variant X1, mRNA</t>
  </si>
  <si>
    <t xml:space="preserve"> PREDICTED: Apis mellifera uncharacterized LOC409491 (LOC409491), transcript variant X2, mRNA</t>
  </si>
  <si>
    <t xml:space="preserve"> PREDICTED: Apis mellifera ubiquitin-conjugating enzyme E2 L3-like (LOC413822), transcript variant 2, mRNA</t>
  </si>
  <si>
    <t xml:space="preserve"> PREDICTED: Apis mellifera isocitrate dehydrogenase (Idh), transcript variant 2, mRNA</t>
  </si>
  <si>
    <t xml:space="preserve"> PREDICTED: Apis mellifera zinc finger protein 729-like (LOC410108), transcript variant X2, mRNA</t>
  </si>
  <si>
    <t xml:space="preserve"> PREDICTED: Apis mellifera vacuolar protein sorting-associated protein 13C-like (LOC727221), mRNA</t>
  </si>
  <si>
    <t xml:space="preserve"> PREDICTED: Apis mellifera mannose-1-phosphate guanyltransferase beta (LOC409329), mRNA</t>
  </si>
  <si>
    <t>GB45262</t>
  </si>
  <si>
    <t xml:space="preserve"> PREDICTED: Apis mellifera prohormone-4 (LOC409241), mRNA</t>
  </si>
  <si>
    <t xml:space="preserve"> PREDICTED: Apis mellifera mitochondrial ribosomal protein S2 (mRpS2), mRNA</t>
  </si>
  <si>
    <t xml:space="preserve"> PREDICTED: Apis mellifera MVPVPVHHMADELLRNGPDTVI-containing neuropeptide (LOC409634), transcript variant X2, mRNA</t>
  </si>
  <si>
    <t xml:space="preserve"> PREDICTED: Apis mellifera uncharacterized LOC100576717 (LOC100576717), mRNA</t>
  </si>
  <si>
    <t xml:space="preserve"> PREDICTED: Apis mellifera poly(A) RNA polymerase gld-2 homolog A (Gld2), mRNA</t>
  </si>
  <si>
    <t>GB45267</t>
  </si>
  <si>
    <t>GB45269</t>
  </si>
  <si>
    <t>GB45270</t>
  </si>
  <si>
    <t xml:space="preserve"> PREDICTED: Apis mellifera uncharacterized LOC100578596 (LOC100578596), transcript variant X8, ncRNA</t>
  </si>
  <si>
    <t>GB45271</t>
  </si>
  <si>
    <t xml:space="preserve"> PREDICTED: Apis mellifera gliotactin (Gli), transcript variant X2, mRNA</t>
  </si>
  <si>
    <t xml:space="preserve"> PREDICTED: Apis mellifera uncharacterized LOC102654713 (LOC102654713), mRNA</t>
  </si>
  <si>
    <t xml:space="preserve"> PREDICTED: Apis mellifera uncharacterized LOC100578745 (LOC100578745), transcript variant X2, mRNA</t>
  </si>
  <si>
    <t xml:space="preserve"> PREDICTED: Apis mellifera serine/threonine-protein kinase polo (polo), transcript variant X3, mRNA</t>
  </si>
  <si>
    <t xml:space="preserve"> PREDICTED: Apis mellifera multidrug resistance-associated protein 4-like (LOC551061), transcript variant X3, mRNA</t>
  </si>
  <si>
    <t xml:space="preserve"> PREDICTED: Apis mellifera probable multidrug resistance-associated protein lethal(2)03659-like (LOC725051), mRNA</t>
  </si>
  <si>
    <t xml:space="preserve"> PREDICTED: Apis mellifera uncharacterized LOC725822 (LOC725822), mRNA</t>
  </si>
  <si>
    <t xml:space="preserve"> PREDICTED: Apis mellifera mitochondrial import inner membrane translocase subunit TIM44-like (LOC412409), transcript variant 1, mRNA</t>
  </si>
  <si>
    <t xml:space="preserve"> PREDICTED: Apis mellifera E3 ubiquitin-protein ligase hyd (hyd), transcript variant X3, mRNA</t>
  </si>
  <si>
    <t xml:space="preserve"> PREDICTED: Apis mellifera Williams-Beuren syndrome chromosomal region 16 protein homolog (LOC411554), transcript variant X4, mRNA</t>
  </si>
  <si>
    <t xml:space="preserve"> PREDICTED: Apis mellifera uncharacterized LOC725984 (LOC725984), mRNA</t>
  </si>
  <si>
    <t xml:space="preserve"> PREDICTED: Apis mellifera valyl-tRNA synthetase (Aats-val), transcript variant X1, mRNA</t>
  </si>
  <si>
    <t xml:space="preserve"> PREDICTED: Apis mellifera eukaryotic translation initiation factor 3 subunit F-1 (LOC413145), mRNA</t>
  </si>
  <si>
    <t xml:space="preserve"> PREDICTED: Apis mellifera uncharacterized LOC551211 (LOC551211), mRNA</t>
  </si>
  <si>
    <t xml:space="preserve"> PREDICTED: Apis mellifera nuclear anchorage protein 1-like (LOC102655980), mRNA</t>
  </si>
  <si>
    <t>GB45287</t>
  </si>
  <si>
    <t xml:space="preserve"> PREDICTED: Apis mellifera glutaredoxin 2 (Grx2), transcript variant X4, mRNA</t>
  </si>
  <si>
    <t xml:space="preserve"> Apis mellifera potassium voltage-gated channel protein eag-like (LOC100820634), mRNA</t>
  </si>
  <si>
    <t>GB45289</t>
  </si>
  <si>
    <t xml:space="preserve"> PREDICTED: Apis mellifera uncharacterized LOC102653896 (LOC102653896), transcript variant X1, ncRNA</t>
  </si>
  <si>
    <t>GB45290</t>
  </si>
  <si>
    <t xml:space="preserve"> PREDICTED: Apis mellifera uncharacterized LOC100576585 (LOC100576585), transcript variant X2, ncRNA</t>
  </si>
  <si>
    <t>GB45291</t>
  </si>
  <si>
    <t>GB45292</t>
  </si>
  <si>
    <t>GB45293</t>
  </si>
  <si>
    <t xml:space="preserve"> PREDICTED: Apis mellifera uncharacterized protein C16orf73 homolog (LOC100576947), mRNA</t>
  </si>
  <si>
    <t xml:space="preserve"> PREDICTED: Apis mellifera uncharacterized LOC100576744 (LOC100576744), transcript variant X1, mRNA</t>
  </si>
  <si>
    <t xml:space="preserve"> PREDICTED: Apis mellifera protein interacting with APP tail-1 (Pat1), mRNA</t>
  </si>
  <si>
    <t xml:space="preserve"> PREDICTED: Apis mellifera zinc finger FYVE domain-containing protein 1-like (LOC409941), mRNA</t>
  </si>
  <si>
    <t xml:space="preserve"> PREDICTED: Apis mellifera uncharacterized LOC552820 (LOC552820), mRNA</t>
  </si>
  <si>
    <t xml:space="preserve"> PREDICTED: Apis mellifera interference hedgehog-like (LOC409942), transcript variant X3, mRNA</t>
  </si>
  <si>
    <t>GB45299</t>
  </si>
  <si>
    <t xml:space="preserve"> PREDICTED: Apis mellifera interference hedgehog-like (LOC409942), transcript variant X9, mRNA</t>
  </si>
  <si>
    <t>GB45302</t>
  </si>
  <si>
    <t xml:space="preserve"> PREDICTED: Apis mellifera enoyl-CoA hydratase domain-containing protein 2, mitochondrial-like (LOC409494), transcript variant 1, mRNA</t>
  </si>
  <si>
    <t xml:space="preserve"> PREDICTED: Apis mellifera n-sulphoglucosamine sulphohydrolase-like (LOC550884), mRNA</t>
  </si>
  <si>
    <t xml:space="preserve"> PREDICTED: Apis mellifera wunen (wun), transcript variant X1, mRNA</t>
  </si>
  <si>
    <t>GB45306</t>
  </si>
  <si>
    <t xml:space="preserve"> PREDICTED: Apis mellifera phosphomannomutase-like protein (LOC550926), transcript variant X4, mRNA</t>
  </si>
  <si>
    <t>GB45308</t>
  </si>
  <si>
    <t xml:space="preserve"> PREDICTED: Apis mellifera xenotropic and polytropic retrovirus receptor 1 homolog (LOC552454), transcript variant 2, mRNA</t>
  </si>
  <si>
    <t>GB45309</t>
  </si>
  <si>
    <t xml:space="preserve"> PREDICTED: Apis mellifera rab3 GTPase-activating protein catalytic subunit (Rab3gap1), mRNA</t>
  </si>
  <si>
    <t>GB45310</t>
  </si>
  <si>
    <t>GB45311</t>
  </si>
  <si>
    <t>GB45312</t>
  </si>
  <si>
    <t xml:space="preserve"> PREDICTED: Apis mellifera cGMP-dependent 3',5'-cyclic phosphodiesterase-like (LOC412573), transcript variant 1, mRNA</t>
  </si>
  <si>
    <t xml:space="preserve"> PREDICTED: Apis mellifera inner centromere protein (Incenp), mRNA</t>
  </si>
  <si>
    <t xml:space="preserve"> PREDICTED: Apis mellifera tetratricopeptide repeat protein 8-like (LOC413899), transcript variant X1, mRNA</t>
  </si>
  <si>
    <t xml:space="preserve"> PREDICTED: Apis mellifera protein YIPF6-like (LOC413898), mRNA</t>
  </si>
  <si>
    <t>GB45317</t>
  </si>
  <si>
    <t xml:space="preserve"> PREDICTED: Apis mellifera chitin deacetylase-like 4 (Cda4), mRNA</t>
  </si>
  <si>
    <t xml:space="preserve"> PREDICTED: Apis mellifera uncharacterized LOC102655960 (LOC102655960), ncRNA</t>
  </si>
  <si>
    <t>GB45319</t>
  </si>
  <si>
    <t xml:space="preserve"> PREDICTED: Apis mellifera uncharacterized LOC552244 (LOC552244), transcript variant X19, misc_RNA</t>
  </si>
  <si>
    <t>GB45320</t>
  </si>
  <si>
    <t xml:space="preserve"> PREDICTED: Apis mellifera uncharacterized LOC552244 (LOC552244), transcript variant X5, mRNA</t>
  </si>
  <si>
    <t>GB45321</t>
  </si>
  <si>
    <t>GB45323</t>
  </si>
  <si>
    <t>GB45325</t>
  </si>
  <si>
    <t>GB45327</t>
  </si>
  <si>
    <t>GB45329</t>
  </si>
  <si>
    <t xml:space="preserve"> PREDICTED: Apis mellifera uncharacterized LOC102655018 (LOC102655018), transcript variant X2, misc_RNA</t>
  </si>
  <si>
    <t>GB45332</t>
  </si>
  <si>
    <t xml:space="preserve"> PREDICTED: Apis mellifera ribosomal protein L7A (RpL7A), mRNA</t>
  </si>
  <si>
    <t xml:space="preserve"> PREDICTED: Apis mellifera uncharacterized LOC551098 (LOC551098), mRNA</t>
  </si>
  <si>
    <t xml:space="preserve"> PREDICTED: Apis mellifera trypsin-3-like (LOC100576838), transcript variant X3, mRNA</t>
  </si>
  <si>
    <t xml:space="preserve"> PREDICTED: Apis mellifera serine protease homolog 52 (SPH52), transcript variant X1, mRNA</t>
  </si>
  <si>
    <t>GB45338</t>
  </si>
  <si>
    <t xml:space="preserve"> PREDICTED: Apis mellifera uncharacterized LOC102654545 (LOC102654545), transcript variant X2, ncRNA</t>
  </si>
  <si>
    <t>GB45339</t>
  </si>
  <si>
    <t xml:space="preserve"> PREDICTED: Apis mellifera asparagine synthetase (asparagine-synthetase), transcript variant X1, mRNA</t>
  </si>
  <si>
    <t>GB45340</t>
  </si>
  <si>
    <t xml:space="preserve"> PREDICTED: Apis mellifera polypeptide N-acetylgalactosaminyltransferase 35A ortholog (LOC552496), mRNA</t>
  </si>
  <si>
    <t xml:space="preserve"> PREDICTED: Apis mellifera transcriptional adapter 1-like (LOC412199), transcript variant 1, mRNA</t>
  </si>
  <si>
    <t xml:space="preserve"> PREDICTED: Apis mellifera conserved oligomeric Golgi complex subunit 5-like (LOC552540), mRNA</t>
  </si>
  <si>
    <t xml:space="preserve"> PREDICTED: Apis mellifera probable phosphatase phospho2-like (LOC725365), mRNA</t>
  </si>
  <si>
    <t xml:space="preserve"> PREDICTED: Apis mellifera zinc finger MYND domain-containing protein 11-like (LOC409593), transcript variant X3, mRNA</t>
  </si>
  <si>
    <t xml:space="preserve"> Apis mellifera eukaryotic translation initiation factor 4 gamma (Eif4g), mRNA</t>
  </si>
  <si>
    <t>GB45346</t>
  </si>
  <si>
    <t>GB45348</t>
  </si>
  <si>
    <t xml:space="preserve"> PREDICTED: Apis mellifera uncharacterized LOC413046 (LOC413046), mRNA</t>
  </si>
  <si>
    <t>GB45349</t>
  </si>
  <si>
    <t xml:space="preserve"> PREDICTED: Apis mellifera zinc finger CCCH domain-containing protein 10-like (LOC552267), transcript variant X1, mRNA</t>
  </si>
  <si>
    <t xml:space="preserve"> PREDICTED: Apis mellifera serine/threonine-protein kinase haspin-like protein (Haspin), mRNA</t>
  </si>
  <si>
    <t xml:space="preserve"> PREDICTED: Apis mellifera caspase-10-like (LOC724930), mRNA</t>
  </si>
  <si>
    <t xml:space="preserve"> PREDICTED: Apis mellifera uncharacterized LOC100577215 (LOC100577215), transcript variant X2, ncRNA</t>
  </si>
  <si>
    <t>GB45353</t>
  </si>
  <si>
    <t xml:space="preserve"> PREDICTED: Apis mellifera vacuolar H[+]-ATPase C39 subunit (VhaAC39), transcript variant X2, mRNA</t>
  </si>
  <si>
    <t xml:space="preserve"> PREDICTED: Apis mellifera uncharacterized LOC727398 (LOC727398), mRNA</t>
  </si>
  <si>
    <t xml:space="preserve"> PREDICTED: Apis mellifera ankyrin repeat and MYND domain-containing protein 2-like (LOC727375), mRNA</t>
  </si>
  <si>
    <t>GB45356</t>
  </si>
  <si>
    <t xml:space="preserve"> PREDICTED: Apis mellifera uncharacterized LOC551150 (LOC551150), transcript variant X1, mRNA</t>
  </si>
  <si>
    <t xml:space="preserve"> PREDICTED: Apis mellifera nuclear cap-binding protein subunit 2-like (LOC413877), mRNA</t>
  </si>
  <si>
    <t>GB45359</t>
  </si>
  <si>
    <t xml:space="preserve"> PREDICTED: Apis mellifera CAS/CSE1 segregation protein (Cas), mRNA</t>
  </si>
  <si>
    <t xml:space="preserve"> PREDICTED: Apis mellifera transmembrane 9 superfamily member 2-like (LOC552455), transcript variant X1, mRNA</t>
  </si>
  <si>
    <t xml:space="preserve"> PREDICTED: Apis mellifera eukaryotic translation initiation factor 2-alpha kinase 1-like (LOC552472), mRNA</t>
  </si>
  <si>
    <t xml:space="preserve"> PREDICTED: Apis mellifera uncharacterized LOC411638 (LOC411638), mRNA</t>
  </si>
  <si>
    <t xml:space="preserve"> PREDICTED: Apis mellifera uncharacterized LOC100578059 (LOC100578059), transcript variant X4, mRNA</t>
  </si>
  <si>
    <t xml:space="preserve"> PREDICTED: Apis mellifera large neutral amino acids transporter small subunit 2-like (LOC411935), transcript variant X1, mRNA</t>
  </si>
  <si>
    <t xml:space="preserve"> PREDICTED: Apis mellifera centromere protein I-like (LOC725879), partial mRNA</t>
  </si>
  <si>
    <t xml:space="preserve"> PREDICTED: Apis mellifera sds22 protein (sds22), mRNA</t>
  </si>
  <si>
    <t xml:space="preserve"> PREDICTED: Apis mellifera serine/threonine-protein phosphatase PP2A (mts), transcript variant 1, mRNA</t>
  </si>
  <si>
    <t xml:space="preserve"> PREDICTED: Apis mellifera receptor of activated protein kinase C 1 (Rack1), transcript variant X1, mRNA</t>
  </si>
  <si>
    <t xml:space="preserve"> PREDICTED: Apis mellifera RNA polymerase I 135kD subunit (RpI135), transcript variant X1, mRNA</t>
  </si>
  <si>
    <t xml:space="preserve"> PREDICTED: Apis mellifera probable arylformamidase-like (LOC726754), transcript variant X2, mRNA</t>
  </si>
  <si>
    <t>GB45371</t>
  </si>
  <si>
    <t xml:space="preserve"> PREDICTED: Apis mellifera probable arylformamidase-like (LOC726754), transcript variant X1, mRNA</t>
  </si>
  <si>
    <t xml:space="preserve"> PREDICTED: Apis mellifera mediator of RNA polymerase II transcription subunit 12 (MED12), mRNA</t>
  </si>
  <si>
    <t xml:space="preserve"> PREDICTED: Apis mellifera 40S ribosomal protein S23-like (LOC552272), mRNA</t>
  </si>
  <si>
    <t xml:space="preserve"> PREDICTED: Apis mellifera rhomboid-7 (rho-7), transcript variant X2, mRNA</t>
  </si>
  <si>
    <t xml:space="preserve"> PREDICTED: Apis mellifera parvulin prolyl isomerase 1 (parv1), mRNA</t>
  </si>
  <si>
    <t xml:space="preserve"> Apis mellifera glutamine synthetase (GlnS), mRNA</t>
  </si>
  <si>
    <t xml:space="preserve"> PREDICTED: Apis mellifera thrombospondin (Tsp), transcript variant X2, mRNA</t>
  </si>
  <si>
    <t xml:space="preserve"> PREDICTED: Apis mellifera c-Maf-inducing protein-like (LOC413783), transcript variant 1, mRNA</t>
  </si>
  <si>
    <t>GB45379</t>
  </si>
  <si>
    <t xml:space="preserve"> PREDICTED: Apis mellifera bolA-like protein 3-like (LOC727306), mRNA</t>
  </si>
  <si>
    <t xml:space="preserve"> PREDICTED: Apis mellifera putative sodium-coupled neutral amino acid transporter 7-like (LOC727310), mRNA</t>
  </si>
  <si>
    <t xml:space="preserve"> PREDICTED: Apis mellifera intraflagellar transport protein 74 homolog (LOC409358), mRNA</t>
  </si>
  <si>
    <t>GB45383</t>
  </si>
  <si>
    <t xml:space="preserve"> PREDICTED: Apis mellifera uncharacterized LOC102656000 (LOC102656000), ncRNA</t>
  </si>
  <si>
    <t>GB45384</t>
  </si>
  <si>
    <t xml:space="preserve"> PREDICTED: Apis mellifera SLIT-ROBO Rho GTPase-activating protein 1-like (LOC100577928), misc_RNA</t>
  </si>
  <si>
    <t>GB45386</t>
  </si>
  <si>
    <t>GB45388</t>
  </si>
  <si>
    <t xml:space="preserve"> PREDICTED: Apis mellifera e3 ubiquitin-protein ligase RNF123-like (LOC410136), transcript variant X1, mRNA</t>
  </si>
  <si>
    <t>GB45390</t>
  </si>
  <si>
    <t xml:space="preserve"> PREDICTED: Apis mellifera dipeptidase C (Dip-C), mRNA</t>
  </si>
  <si>
    <t xml:space="preserve"> PREDICTED: Apis mellifera surfeit 1 (Surf1), mRNA</t>
  </si>
  <si>
    <t xml:space="preserve"> PREDICTED: Apis mellifera coiled-coil domain-containing protein 39-like (LOC412193), mRNA</t>
  </si>
  <si>
    <t xml:space="preserve"> PREDICTED: Apis mellifera kinesin 4B (kinesin-4B), mRNA</t>
  </si>
  <si>
    <t xml:space="preserve"> PREDICTED: Apis mellifera uncharacterized LOC725814 (LOC725814), mRNA</t>
  </si>
  <si>
    <t xml:space="preserve"> PREDICTED: Apis mellifera uncharacterized LOC100579061 (LOC100579061), mRNA</t>
  </si>
  <si>
    <t>GB45398</t>
  </si>
  <si>
    <t xml:space="preserve"> PREDICTED: Apis mellifera innexin 2 (inx2), mRNA</t>
  </si>
  <si>
    <t>GB45399</t>
  </si>
  <si>
    <t xml:space="preserve"> PREDICTED: Apis mellifera innexin 7 (inx7), transcript variant X3, mRNA</t>
  </si>
  <si>
    <t xml:space="preserve"> PREDICTED: Apis mellifera innexin 7 (inx7), transcript variant X4, misc_RNA</t>
  </si>
  <si>
    <t>GB45401</t>
  </si>
  <si>
    <t>GB45402</t>
  </si>
  <si>
    <t xml:space="preserve"> PREDICTED: Apis mellifera innexin inx1-like (LOC725480), mRNA</t>
  </si>
  <si>
    <t>GB45404</t>
  </si>
  <si>
    <t xml:space="preserve"> PREDICTED: Apis mellifera uncharacterized LOC725513 (LOC725513), mRNA</t>
  </si>
  <si>
    <t xml:space="preserve"> PREDICTED: Apis mellifera innexin shaking-B-like (LOC413472), transcript variant X1, mRNA</t>
  </si>
  <si>
    <t xml:space="preserve"> PREDICTED: Apis mellifera papillote (pot), mRNA</t>
  </si>
  <si>
    <t>GB45410</t>
  </si>
  <si>
    <t xml:space="preserve"> PREDICTED: Apis mellifera GTPase activating Rap/RanGAP domain-like 3 (GARNL3), transcript variant X3, mRNA</t>
  </si>
  <si>
    <t>GB45411</t>
  </si>
  <si>
    <t xml:space="preserve"> PREDICTED: Apis mellifera GTPase activating Rap/RanGAP domain-like 3 (GARNL3), transcript variant X1, mRNA</t>
  </si>
  <si>
    <t xml:space="preserve"> PREDICTED: Apis mellifera hormone receptor-like in 39 (Hr39), transcript variant X1, mRNA</t>
  </si>
  <si>
    <t xml:space="preserve"> PREDICTED: Apis mellifera vacuolar H[+]-ATPase SFD subunit (VhaSFD), transcript variant X2, mRNA</t>
  </si>
  <si>
    <t xml:space="preserve"> PREDICTED: Apis mellifera uncharacterized LOC100576143 (LOC100576143), mRNA</t>
  </si>
  <si>
    <t xml:space="preserve"> PREDICTED: Apis mellifera thiolester-containing protein B (TEPB), mRNA</t>
  </si>
  <si>
    <t xml:space="preserve"> PREDICTED: Apis mellifera NFU1 iron-sulfur cluster scaffold homolog, mitochondrial-like (LOC412366), mRNA</t>
  </si>
  <si>
    <t xml:space="preserve"> PREDICTED: Apis mellifera mitochondrial ribosomal protein L15 (mRpL15), mRNA</t>
  </si>
  <si>
    <t xml:space="preserve"> PREDICTED: Apis mellifera graves disease carrier protein homolog (LOC551811), mRNA</t>
  </si>
  <si>
    <t xml:space="preserve"> PREDICTED: Apis mellifera TATA box binding protein-related factor 2 (Trf2), transcript variant 1, mRNA</t>
  </si>
  <si>
    <t xml:space="preserve"> PREDICTED: Apis mellifera ubiquitin-conjugating enzyme E2-like protein (LOC412360), mRNA</t>
  </si>
  <si>
    <t>GB45422</t>
  </si>
  <si>
    <t>GB45424</t>
  </si>
  <si>
    <t xml:space="preserve"> PREDICTED: Apis mellifera UPF0672 protein C3orf58 homolog (LOC100576337), mRNA</t>
  </si>
  <si>
    <t xml:space="preserve"> Apis mellifera kruppel homolog 1 (Kr-h1), mRNA</t>
  </si>
  <si>
    <t>GB45427</t>
  </si>
  <si>
    <t xml:space="preserve"> PREDICTED: Apis mellifera uncharacterized LOC100578161 (LOC100578161), transcript variant X1, mRNA</t>
  </si>
  <si>
    <t xml:space="preserve"> PREDICTED: Apis mellifera uncharacterized LOC100578161 (LOC100578161), transcript variant X3, misc_RNA</t>
  </si>
  <si>
    <t>GB45430</t>
  </si>
  <si>
    <t xml:space="preserve"> PREDICTED: Apis mellifera ras-like GTP-binding protein RhoL-like (LOC552419), transcript variant X2, mRNA</t>
  </si>
  <si>
    <t>GB45432</t>
  </si>
  <si>
    <t xml:space="preserve"> Apis mellifera small ribonucleoprotein particle protein B (Smb), mRNA</t>
  </si>
  <si>
    <t xml:space="preserve"> PREDICTED: Apis mellifera ATP synthase subunit g, mitochondrial-like (LOC726222), mRNA</t>
  </si>
  <si>
    <t xml:space="preserve"> PREDICTED: Apis mellifera tRNA(His) guanylyltransferase-like protein (LOC410055), mRNA</t>
  </si>
  <si>
    <t xml:space="preserve"> PREDICTED: Apis mellifera coiled-coil and C2 domain-containing protein 1-like (LOC413512), transcript variant X1, mRNA</t>
  </si>
  <si>
    <t xml:space="preserve"> PREDICTED: Apis mellifera traffic jam (tj), mRNA</t>
  </si>
  <si>
    <t xml:space="preserve"> PREDICTED: Apis mellifera uncharacterized LOC100577259 (LOC100577259), ncRNA</t>
  </si>
  <si>
    <t xml:space="preserve"> PREDICTED: Apis mellifera uncharacterized LOC100577373 (LOC100577373), transcript variant 1, ncRNA</t>
  </si>
  <si>
    <t xml:space="preserve"> PREDICTED: Apis mellifera sodium channel protein Nach-like (LOC100577346), mRNA</t>
  </si>
  <si>
    <t xml:space="preserve"> PREDICTED: Apis mellifera partitioning defective 6 (par-6), mRNA</t>
  </si>
  <si>
    <t>GB45442</t>
  </si>
  <si>
    <t xml:space="preserve"> PREDICTED: Apis mellifera dephospho-CoA kinase (Dpck), mRNA</t>
  </si>
  <si>
    <t xml:space="preserve"> PREDICTED: Apis mellifera coiled-coil domain-containing protein 75-like (LOC725173), mRNA</t>
  </si>
  <si>
    <t xml:space="preserve"> Apis mellifera bursicon subunit beta (Pburs), mRNA</t>
  </si>
  <si>
    <t xml:space="preserve"> Apis mellifera bursicon subunit alpha (Burs), mRNA</t>
  </si>
  <si>
    <t>GB45447</t>
  </si>
  <si>
    <t xml:space="preserve"> PREDICTED: Apis mellifera uncharacterized LOC102656888 (LOC102656888), ncRNA</t>
  </si>
  <si>
    <t>GB45448</t>
  </si>
  <si>
    <t xml:space="preserve"> PREDICTED: Apis mellifera protein LZIC-like (LOC552159), mRNA</t>
  </si>
  <si>
    <t>GB45450</t>
  </si>
  <si>
    <t xml:space="preserve"> PREDICTED: Apis mellifera ankyrin repeat, SAM and basic leucine zipper domain-containing protein 1-like (LOC100576669), mRNA</t>
  </si>
  <si>
    <t xml:space="preserve"> PREDICTED: Apis mellifera AP-3 complex subunit mu-1-like (LOC552520), transcript variant X2, mRNA</t>
  </si>
  <si>
    <t xml:space="preserve"> PREDICTED: Apis mellifera uncharacterized LOC724442 (LOC724442), transcript variant X2, mRNA</t>
  </si>
  <si>
    <t>GB45453</t>
  </si>
  <si>
    <t>GB45454</t>
  </si>
  <si>
    <t xml:space="preserve"> PREDICTED: Apis mellifera uncharacterized LOC100577970 (LOC100577970), ncRNA</t>
  </si>
  <si>
    <t>GB45455</t>
  </si>
  <si>
    <t xml:space="preserve"> PREDICTED: Apis mellifera uncharacterized LOC724442 (LOC724442), transcript variant X1, mRNA</t>
  </si>
  <si>
    <t xml:space="preserve"> PREDICTED: Apis mellifera vacuolar protein sorting-associated protein 53 homolog (LOC550700), mRNA</t>
  </si>
  <si>
    <t xml:space="preserve"> PREDICTED: Apis mellifera UDP-glucose 6-dehydrogenase (LOC413356), transcript variant X2, mRNA</t>
  </si>
  <si>
    <t xml:space="preserve"> PREDICTED: Apis mellifera baboon (babo), mRNA</t>
  </si>
  <si>
    <t>GB45460</t>
  </si>
  <si>
    <t xml:space="preserve"> PREDICTED: Apis mellifera LON peptidase N-terminal domain and RING finger protein 3-like (LOC411670), transcript variant X1, mRNA</t>
  </si>
  <si>
    <t>GB45462</t>
  </si>
  <si>
    <t xml:space="preserve"> PREDICTED: Apis mellifera LON peptidase N-terminal domain and RING finger protein 3-like (LOC411670), transcript variant X2, mRNA</t>
  </si>
  <si>
    <t xml:space="preserve"> PREDICTED: Apis mellifera uncharacterized LOC100576976 (LOC100576976), transcript variant X1, mRNA</t>
  </si>
  <si>
    <t xml:space="preserve"> PREDICTED: Apis mellifera uncharacterized LOC102655881 (LOC102655881), transcript variant X5, ncRNA</t>
  </si>
  <si>
    <t>GB45466</t>
  </si>
  <si>
    <t xml:space="preserve"> PREDICTED: Apis mellifera uncharacterized LOC102655881 (LOC102655881), transcript variant X2, ncRNA</t>
  </si>
  <si>
    <t>GB45467</t>
  </si>
  <si>
    <t xml:space="preserve"> PREDICTED: Apis mellifera uncharacterized LOC102655881 (LOC102655881), transcript variant X1, ncRNA</t>
  </si>
  <si>
    <t>GB45468</t>
  </si>
  <si>
    <t xml:space="preserve"> PREDICTED: Apis mellifera uncharacterized LOC100577020 (LOC100577020), transcript variant X1, mRNA</t>
  </si>
  <si>
    <t>GB45469</t>
  </si>
  <si>
    <t>GB45471</t>
  </si>
  <si>
    <t xml:space="preserve"> PREDICTED: Apis mellifera potassium channel subfamily T member 1-like (LOC413159), mRNA</t>
  </si>
  <si>
    <t>GB45472</t>
  </si>
  <si>
    <t>GB45473</t>
  </si>
  <si>
    <t xml:space="preserve"> PREDICTED: Apis mellifera uncharacterized LOC725881 (LOC725881), mRNA</t>
  </si>
  <si>
    <t xml:space="preserve"> PREDICTED: Apis mellifera WD repeat-containing protein on Y chromosome-like (LOC413900), mRNA</t>
  </si>
  <si>
    <t xml:space="preserve"> PREDICTED: Apis mellifera centrosomal protein of 135 kDa-like (LOC725707), transcript variant X1, mRNA</t>
  </si>
  <si>
    <t xml:space="preserve"> PREDICTED: Apis mellifera uncharacterized LOC102656289 (LOC102656289), mRNA</t>
  </si>
  <si>
    <t>GB45480</t>
  </si>
  <si>
    <t>GB45481</t>
  </si>
  <si>
    <t xml:space="preserve"> PREDICTED: Apis mellifera uncharacterized LOC102655132 (LOC102655132), partial mRNA</t>
  </si>
  <si>
    <t>GB45482</t>
  </si>
  <si>
    <t>GB45483</t>
  </si>
  <si>
    <t xml:space="preserve"> PREDICTED: Apis mellifera neurochondrin homolog (LOC102654821), partial mRNA</t>
  </si>
  <si>
    <t>GB45484</t>
  </si>
  <si>
    <t>GB45485</t>
  </si>
  <si>
    <t xml:space="preserve"> PREDICTED: Apis mellifera sodium/potassium/calcium exchanger Nckx30C ortholog (LOC412777), transcript variant X1, mRNA</t>
  </si>
  <si>
    <t xml:space="preserve"> PREDICTED: Apis mellifera uncharacterized LOC408574 (LOC408574), transcript variant 1, mRNA</t>
  </si>
  <si>
    <t xml:space="preserve"> PREDICTED: Apis mellifera hemicentin-2-like (LOC726148), transcript variant X2, mRNA</t>
  </si>
  <si>
    <t>GB45488</t>
  </si>
  <si>
    <t xml:space="preserve"> PREDICTED: Apis mellifera regulator of chromosome condensation 1 (RCC1), transcript variant X1, mRNA</t>
  </si>
  <si>
    <t xml:space="preserve"> PREDICTED: Apis mellifera protein BAT4 homolog (LOC726034), mRNA</t>
  </si>
  <si>
    <t xml:space="preserve"> PREDICTED: Apis mellifera protein misato-like (LOC551622), transcript variant X1, mRNA</t>
  </si>
  <si>
    <t xml:space="preserve"> PREDICTED: Apis mellifera calcium and integrin-binding family member 3-like (LOC102655034), mRNA</t>
  </si>
  <si>
    <t>GB45493</t>
  </si>
  <si>
    <t xml:space="preserve"> PREDICTED: Apis mellifera uncharacterized LOC100577704 (LOC100577704), transcript variant X1, mRNA</t>
  </si>
  <si>
    <t xml:space="preserve"> PREDICTED: Apis mellifera heat shock protein 83-like (LOC411700), mRNA</t>
  </si>
  <si>
    <t xml:space="preserve"> PREDICTED: Apis mellifera 28S ribosomal protein S36, mitochondrial-like (LOC725980), mRNA</t>
  </si>
  <si>
    <t xml:space="preserve"> PREDICTED: Apis mellifera receptor associated protein RIC-3 (Ric-3), transcript variant X2, mRNA</t>
  </si>
  <si>
    <t xml:space="preserve"> PREDICTED: Apis mellifera uncharacterized LOC551451 (LOC551451), mRNA</t>
  </si>
  <si>
    <t xml:space="preserve"> PREDICTED: Apis mellifera sodium-coupled monocarboxylate transporter 2-like (LOC410683), transcript variant X1, mRNA</t>
  </si>
  <si>
    <t xml:space="preserve"> PREDICTED: Apis mellifera orthodenticle 1 (otd1), transcript variant X1, mRNA</t>
  </si>
  <si>
    <t xml:space="preserve"> Apis mellifera homeotic protein ocelliless (otd2), mRNA</t>
  </si>
  <si>
    <t xml:space="preserve"> PREDICTED: Apis mellifera tyrosine-protein kinase-like otk-like (LOC410685), mRNA</t>
  </si>
  <si>
    <t>GB45502</t>
  </si>
  <si>
    <t xml:space="preserve"> PREDICTED: Apis mellifera endoplasmic reticulum-Golgi intermediate compartment protein 2-like (LOC411722), transcript variant X3, mRNA</t>
  </si>
  <si>
    <t xml:space="preserve"> Apis mellifera heat shock factor binding protein 1-like (LOC725609), mRNA</t>
  </si>
  <si>
    <t>GB45506</t>
  </si>
  <si>
    <t xml:space="preserve"> PREDICTED: Apis mellifera cell division cycle protein 23 homolog (LOC413499), mRNA</t>
  </si>
  <si>
    <t xml:space="preserve"> PREDICTED: Apis mellifera uncharacterized LOC409936 (LOC409936), mRNA</t>
  </si>
  <si>
    <t xml:space="preserve"> PREDICTED: Apis mellifera Wnt6 protein (Wnt6), transcript variant X2, mRNA</t>
  </si>
  <si>
    <t xml:space="preserve"> PREDICTED: Apis mellifera Wnt1 protein (Wnt1), transcript variant X2, mRNA</t>
  </si>
  <si>
    <t xml:space="preserve"> PREDICTED: Apis mellifera Wnt10 protein (Wnt10), mRNA</t>
  </si>
  <si>
    <t xml:space="preserve"> PREDICTED: Apis mellifera myosin 21 (Myo21), transcript variant X2, mRNA</t>
  </si>
  <si>
    <t xml:space="preserve"> Apis mellifera secretion regulating guanine nucleotide exchange factor (Sergef), mRNA</t>
  </si>
  <si>
    <t>GB45514</t>
  </si>
  <si>
    <t xml:space="preserve"> Apis mellifera uncharacterized LOC411721 (LOC411721), mRNA</t>
  </si>
  <si>
    <t xml:space="preserve"> PREDICTED: Apis mellifera E3 ubiquitin-protein ligase Nedd-4 (Nedd4), transcript variant X7, mRNA</t>
  </si>
  <si>
    <t>GB45516</t>
  </si>
  <si>
    <t xml:space="preserve"> PREDICTED: Apis mellifera E3 ubiquitin-protein ligase Nedd-4 (Nedd4), transcript variant X5, mRNA</t>
  </si>
  <si>
    <t xml:space="preserve"> PREDICTED: Apis mellifera semaphorin 1 (Sema-1), transcript variant X2, mRNA</t>
  </si>
  <si>
    <t>GB45519</t>
  </si>
  <si>
    <t>GB45520</t>
  </si>
  <si>
    <t xml:space="preserve"> PREDICTED: Apis mellifera uncharacterized LOC100577074 (LOC100577074), transcript variant X3, ncRNA</t>
  </si>
  <si>
    <t xml:space="preserve"> PREDICTED: Apis mellifera mitochondrial import inner membrane translocase subunit Tim10 (Tim10), transcript variant X3, mRNA</t>
  </si>
  <si>
    <t>GB45522</t>
  </si>
  <si>
    <t>GB45523</t>
  </si>
  <si>
    <t xml:space="preserve"> PREDICTED: Apis mellifera hemicentin-2-like (LOC726148), transcript variant X1, mRNA</t>
  </si>
  <si>
    <t>GB45524</t>
  </si>
  <si>
    <t xml:space="preserve"> PREDICTED: Apis mellifera eukaryotic translation initiation factor 6 (eIF6), transcript variant 1, mRNA</t>
  </si>
  <si>
    <t xml:space="preserve"> PREDICTED: Apis mellifera TM2 domain-containing protein almondex (amx), mRNA</t>
  </si>
  <si>
    <t xml:space="preserve"> PREDICTED: Apis mellifera DNA methyltransferase 1 associated protein 1 (DMAP1), mRNA</t>
  </si>
  <si>
    <t xml:space="preserve"> PREDICTED: Apis mellifera sodium/potassium/calcium exchanger Nckx30C ortholog (LOC412777), transcript variant X5, mRNA</t>
  </si>
  <si>
    <t>GB45529</t>
  </si>
  <si>
    <t xml:space="preserve"> PREDICTED: Apis mellifera kon-tiki (kon), transcript variant X3, mRNA</t>
  </si>
  <si>
    <t xml:space="preserve"> PREDICTED: Apis mellifera inositol 1,4,5,-tris-phosphate receptor (Itpr1), transcript variant X2, mRNA</t>
  </si>
  <si>
    <t>GB45531</t>
  </si>
  <si>
    <t xml:space="preserve"> PREDICTED: Apis mellifera zinc finger protein 324B-like (LOC102655131), partial mRNA</t>
  </si>
  <si>
    <t>GB45532</t>
  </si>
  <si>
    <t xml:space="preserve"> PREDICTED: Apis mellifera pre-mRNA cleavage complex 2 protein Pcf11-like (LOC100577248), partial mRNA</t>
  </si>
  <si>
    <t>GB45533</t>
  </si>
  <si>
    <t xml:space="preserve"> PREDICTED: Apis mellifera exocyst complex component 7-like (LOC551576), mRNA</t>
  </si>
  <si>
    <t xml:space="preserve"> PREDICTED: Apis mellifera ribose-phosphate diphosphokinase (LOC552273), transcript variant X2, mRNA</t>
  </si>
  <si>
    <t xml:space="preserve"> PREDICTED: Apis mellifera RhoGDI protein (RhoGDI), mRNA</t>
  </si>
  <si>
    <t>GB45537</t>
  </si>
  <si>
    <t xml:space="preserve"> PREDICTED: Apis mellifera fructose-1,6-bisphosphatase 1-like (LOC727153), transcript variant X2, mRNA</t>
  </si>
  <si>
    <t>GB45539</t>
  </si>
  <si>
    <t xml:space="preserve"> PREDICTED: Apis mellifera ets DNA-binding protein pokkuri-like (LOC100576369), transcript variant X2, mRNA</t>
  </si>
  <si>
    <t xml:space="preserve"> Apis mellifera ligand-gated chloride channel homolog 3 (LCCH3), mRNA</t>
  </si>
  <si>
    <t>GB45541</t>
  </si>
  <si>
    <t xml:space="preserve"> PREDICTED: Apis mellifera transmembrane protein 41 homolog (LOC409411), transcript variant X2, mRNA</t>
  </si>
  <si>
    <t xml:space="preserve"> Apis mellifera uncharacterized protein LOC552484 (LOC552484), mRNA</t>
  </si>
  <si>
    <t xml:space="preserve"> PREDICTED: Apis mellifera NADH dehydrogenase [ubiquinone] 1 beta subcomplex subunit 9-like (LOC409586), mRNA</t>
  </si>
  <si>
    <t xml:space="preserve"> PREDICTED: Apis mellifera uncharacterized LOC727592 (LOC727592), mRNA</t>
  </si>
  <si>
    <t xml:space="preserve"> PREDICTED: Apis mellifera wengen (wgn), mRNA</t>
  </si>
  <si>
    <t xml:space="preserve"> Apis mellifera cys-loop ligand-gated ion channel subunit 8916 (Amel_8916), mRNA</t>
  </si>
  <si>
    <t xml:space="preserve"> PREDICTED: Apis mellifera single-stranded DNA-binding protein, mitochondrial-like (LOC727210), ncRNA</t>
  </si>
  <si>
    <t>GB45550</t>
  </si>
  <si>
    <t xml:space="preserve"> PREDICTED: Apis mellifera septin-4-like (LOC412647), mRNA</t>
  </si>
  <si>
    <t>GB45552</t>
  </si>
  <si>
    <t xml:space="preserve"> PREDICTED: Apis mellifera cuticular protein 20 (CPR20), transcript variant X2, mRNA</t>
  </si>
  <si>
    <t xml:space="preserve"> PREDICTED: Apis mellifera ubiquitin-conjugating enzyme E2 T-like (LOC726740), mRNA</t>
  </si>
  <si>
    <t>GB45554</t>
  </si>
  <si>
    <t xml:space="preserve"> PREDICTED: Apis mellifera spenito (nito), transcript variant X1, mRNA</t>
  </si>
  <si>
    <t xml:space="preserve"> PREDICTED: Apis mellifera DNA replication licensing factor MCM4-like (LOC552291), mRNA</t>
  </si>
  <si>
    <t xml:space="preserve"> PREDICTED: Apis mellifera Ras-related protein Rac (Rac), transcript variant 1, mRNA</t>
  </si>
  <si>
    <t xml:space="preserve"> Apis mellifera serotonin receptor 7 (5-ht7), mRNA</t>
  </si>
  <si>
    <t>GB45559</t>
  </si>
  <si>
    <t xml:space="preserve"> PREDICTED: Apis mellifera 2-aminoethanethiol dioxygenase-like (LOC724666), transcript variant X2, mRNA</t>
  </si>
  <si>
    <t xml:space="preserve"> PREDICTED: Apis mellifera transmembrane protein 68-like (LOC552089), transcript variant X1, mRNA</t>
  </si>
  <si>
    <t xml:space="preserve"> PREDICTED: Apis mellifera FK506-binding protein 2 (FK506-bp2), mRNA</t>
  </si>
  <si>
    <t xml:space="preserve"> PREDICTED: Apis mellifera uncharacterized LOC100578680 (LOC100578680), transcript variant X2, mRNA</t>
  </si>
  <si>
    <t>GB45563</t>
  </si>
  <si>
    <t xml:space="preserve"> PREDICTED: Apis mellifera uncharacterized LOC100578680 (LOC100578680), transcript variant X1, mRNA</t>
  </si>
  <si>
    <t xml:space="preserve"> PREDICTED: Apis mellifera serine protease 35 (SP35), mRNA</t>
  </si>
  <si>
    <t xml:space="preserve"> PREDICTED: Apis mellifera stambha A (stmA), transcript variant X2, mRNA</t>
  </si>
  <si>
    <t xml:space="preserve"> PREDICTED: Apis mellifera e3 ubiquitin-protein ligase MARCH5-like (LOC552063), transcript variant X2, mRNA</t>
  </si>
  <si>
    <t xml:space="preserve"> PREDICTED: Apis mellifera uncharacterized protein C2orf42 homolog (LOC413154), mRNA</t>
  </si>
  <si>
    <t xml:space="preserve"> PREDICTED: Apis mellifera transcription factor BTF3 homolog 4-like (LOC726620), mRNA</t>
  </si>
  <si>
    <t>GB45570</t>
  </si>
  <si>
    <t>GB45571</t>
  </si>
  <si>
    <t>GB45572</t>
  </si>
  <si>
    <t xml:space="preserve"> PREDICTED: Apis mellifera uncharacterized LOC102655416 (LOC102655416), ncRNA</t>
  </si>
  <si>
    <t>GB45573</t>
  </si>
  <si>
    <t>GB45574</t>
  </si>
  <si>
    <t>GB45575</t>
  </si>
  <si>
    <t>GB45576</t>
  </si>
  <si>
    <t xml:space="preserve"> PREDICTED: Apis mellifera peroxisomal (S)-2-hydroxy-acid oxidase GLO3-like (LOC102653725), mRNA</t>
  </si>
  <si>
    <t>GB45577</t>
  </si>
  <si>
    <t xml:space="preserve"> PREDICTED: Apis mellifera uncharacterized LOC102653946 (LOC102653946), transcript variant X1, mRNA</t>
  </si>
  <si>
    <t>GB45578</t>
  </si>
  <si>
    <t>GB45579</t>
  </si>
  <si>
    <t>GB45580</t>
  </si>
  <si>
    <t xml:space="preserve"> PREDICTED: Apis mellifera coiled-coil domain-containing protein 40-like (LOC100576439), mRNA</t>
  </si>
  <si>
    <t xml:space="preserve"> PREDICTED: Apis mellifera facilitated trehalose transporter Tret1-like (LOC551936), transcript variant 3, mRNA</t>
  </si>
  <si>
    <t xml:space="preserve"> PREDICTED: Apis mellifera kelch domain-containing protein 4-like (LOC551907), mRNA</t>
  </si>
  <si>
    <t xml:space="preserve"> PREDICTED: Apis mellifera uncharacterized LOC100576698 (LOC100576698), ncRNA</t>
  </si>
  <si>
    <t>GB45584</t>
  </si>
  <si>
    <t>GB45585</t>
  </si>
  <si>
    <t>GB45586</t>
  </si>
  <si>
    <t>GB45587</t>
  </si>
  <si>
    <t>GB45588</t>
  </si>
  <si>
    <t>GB45589</t>
  </si>
  <si>
    <t>GB45590</t>
  </si>
  <si>
    <t xml:space="preserve"> PREDICTED: Apis mellifera uncharacterized LOC102655695 (LOC102655695), mRNA</t>
  </si>
  <si>
    <t>GB45591</t>
  </si>
  <si>
    <t xml:space="preserve"> PREDICTED: Apis mellifera protein dachsous-like (LOC408767), transcript variant X7, mRNA</t>
  </si>
  <si>
    <t>GB45592</t>
  </si>
  <si>
    <t xml:space="preserve"> PREDICTED: Apis mellifera uncharacterized LOC412665 (LOC412665), mRNA</t>
  </si>
  <si>
    <t>GB45594</t>
  </si>
  <si>
    <t>GB45595</t>
  </si>
  <si>
    <t xml:space="preserve"> PREDICTED: Apis mellifera elongation of very long chain fatty acids protein 6-like (LOC725031), mRNA</t>
  </si>
  <si>
    <t xml:space="preserve"> PREDICTED: Apis mellifera rap1 GTPase-GDP dissociation stimulator 1-B-like (LOC412679), partial mRNA</t>
  </si>
  <si>
    <t>GB45598</t>
  </si>
  <si>
    <t>GB45599</t>
  </si>
  <si>
    <t>GB45600</t>
  </si>
  <si>
    <t>GB45601</t>
  </si>
  <si>
    <t xml:space="preserve"> PREDICTED: Apis mellifera hepatocyte nuclear factor 4-alpha-like (LOC102655120), partial mRNA</t>
  </si>
  <si>
    <t>GB45602</t>
  </si>
  <si>
    <t xml:space="preserve"> PREDICTED: Apis mellifera uncharacterized LOC726204 (LOC726204), transcript variant X3, mRNA</t>
  </si>
  <si>
    <t>GB45603</t>
  </si>
  <si>
    <t>GB45604</t>
  </si>
  <si>
    <t>GB45605</t>
  </si>
  <si>
    <t xml:space="preserve"> PREDICTED: Apis mellifera excitatory amino acid transporter 3-like (LOC102654075), mRNA</t>
  </si>
  <si>
    <t>GB45606</t>
  </si>
  <si>
    <t>GB45607</t>
  </si>
  <si>
    <t>GB45608</t>
  </si>
  <si>
    <t xml:space="preserve"> PREDICTED: Apis mellifera flavin-containing monooxygenase FMO GS-OX-like 3-like (LOC726418), mRNA</t>
  </si>
  <si>
    <t xml:space="preserve"> PREDICTED: Apis mellifera uncharacterized LOC726437 (LOC726437), transcript variant X1, mRNA</t>
  </si>
  <si>
    <t xml:space="preserve"> PREDICTED: Apis mellifera tyrosine-protein phosphatase 10D-like (LOC100576384), mRNA</t>
  </si>
  <si>
    <t>GB45611</t>
  </si>
  <si>
    <t xml:space="preserve"> PREDICTED: Apis mellifera cholecystokinin receptor-like (LOC410654), transcript variant X2, mRNA</t>
  </si>
  <si>
    <t xml:space="preserve"> PREDICTED: Apis mellifera chymotrypsin inhibitor-like (LOC100576444), mRNA</t>
  </si>
  <si>
    <t>GB45614</t>
  </si>
  <si>
    <t xml:space="preserve"> Apis mellifera venom allergen Api m 6 (LOC678674), mRNA</t>
  </si>
  <si>
    <t xml:space="preserve"> PREDICTED: Apis mellifera uncharacterized LOC100576410 (LOC100576410), mRNA</t>
  </si>
  <si>
    <t>GB45616</t>
  </si>
  <si>
    <t xml:space="preserve"> PREDICTED: Apis mellifera uncharacterized LOC408561 (LOC408561), transcript variant X2, mRNA</t>
  </si>
  <si>
    <t xml:space="preserve"> PREDICTED: Apis mellifera ubiquitin ligase protein mind-bomb (Mib), transcript variant X1, mRNA</t>
  </si>
  <si>
    <t>GB45619</t>
  </si>
  <si>
    <t>GB45621</t>
  </si>
  <si>
    <t>GB45622</t>
  </si>
  <si>
    <t xml:space="preserve"> PREDICTED: Apis mellifera flightless I (fliI), mRNA</t>
  </si>
  <si>
    <t xml:space="preserve"> PREDICTED: Apis mellifera diphthamide methyltransferase (Dph5), mRNA</t>
  </si>
  <si>
    <t xml:space="preserve"> PREDICTED: Apis mellifera myb-like protein X-like (LOC102654994), partial mRNA</t>
  </si>
  <si>
    <t>GB45625</t>
  </si>
  <si>
    <t xml:space="preserve"> Apis mellifera Queen brain-selective protein-1 (Qbp-1), mRNA</t>
  </si>
  <si>
    <t>GB45626</t>
  </si>
  <si>
    <t xml:space="preserve"> PREDICTED: Apis mellifera uncharacterized LOC100578017 (LOC100578017), transcript variant X2, mRNA</t>
  </si>
  <si>
    <t xml:space="preserve"> PREDICTED: Apis mellifera cytoplasmic tRNA 2-thiolation protein 2 (LOC727009), mRNA</t>
  </si>
  <si>
    <t xml:space="preserve"> Apis mellifera NADH dehydrogenase (ubiquinone) Fe-S protein 5, 15kDa (NADH-coenzyme Q reductase) (Ndufs5), mRNA</t>
  </si>
  <si>
    <t>GB45630</t>
  </si>
  <si>
    <t xml:space="preserve"> PREDICTED: Apis mellifera uncharacterized LOC726999 (LOC726999), transcript variant X5, mRNA</t>
  </si>
  <si>
    <t xml:space="preserve"> PREDICTED: Apis mellifera uncharacterized LOC726990 (LOC726990), transcript variant X2, mRNA</t>
  </si>
  <si>
    <t xml:space="preserve"> PREDICTED: Apis mellifera e3 ubiquitin-protein ligase RNF34-like (LOC412550), transcript variant X1, mRNA</t>
  </si>
  <si>
    <t xml:space="preserve"> PREDICTED: Apis mellifera mitochondrial ribosomal protein L17 (mRpL17), mRNA</t>
  </si>
  <si>
    <t xml:space="preserve"> PREDICTED: Apis mellifera dnaJ homolog subfamily C member 17-like (LOC552846), mRNA</t>
  </si>
  <si>
    <t xml:space="preserve"> PREDICTED: Apis mellifera SAP30-binding protein-like (LOC726957), transcript variant X2, mRNA</t>
  </si>
  <si>
    <t>GB45637</t>
  </si>
  <si>
    <t xml:space="preserve"> PREDICTED: Apis mellifera ADP-ribosylation factor-binding protein GGA1 (Gga), transcript variant X3, mRNA</t>
  </si>
  <si>
    <t xml:space="preserve"> PREDICTED: Apis mellifera Sox box protein 14 (Sox14), partial mRNA</t>
  </si>
  <si>
    <t xml:space="preserve"> PREDICTED: Apis mellifera adenosine monophosphate-protein transferase FICD homolog (LOC409726), transcript variant 1, mRNA</t>
  </si>
  <si>
    <t>GB45641</t>
  </si>
  <si>
    <t>GB45642</t>
  </si>
  <si>
    <t>GB45644</t>
  </si>
  <si>
    <t xml:space="preserve"> PREDICTED: Apis mellifera uncharacterized LOC409729 (LOC409729), mRNA</t>
  </si>
  <si>
    <t xml:space="preserve"> PREDICTED: Apis mellifera uncharacterized LOC726841 (LOC726841), mRNA</t>
  </si>
  <si>
    <t xml:space="preserve"> Apis mellifera immune deficiency (Imd), mRNA</t>
  </si>
  <si>
    <t xml:space="preserve"> PREDICTED: Apis mellifera adenosine 3'-phospho 5'-phosphosulfate transporter 1 (sll), mRNA</t>
  </si>
  <si>
    <t xml:space="preserve"> PREDICTED: Apis mellifera uncharacterized aarF domain-containing protein kinase 2-like (LOC726776), transcript variant X1, mRNA</t>
  </si>
  <si>
    <t xml:space="preserve"> PREDICTED: Apis mellifera cytochrome P450 314A1 (Cyp314a1), transcript variant X4, mRNA</t>
  </si>
  <si>
    <t xml:space="preserve"> PREDICTED: Apis mellifera formin 3 (form3), mRNA</t>
  </si>
  <si>
    <t>GB45652</t>
  </si>
  <si>
    <t xml:space="preserve"> PREDICTED: Apis mellifera membrane magnesium transporter 1-like (LOC726894), mRNA</t>
  </si>
  <si>
    <t xml:space="preserve"> PREDICTED: Apis mellifera gamma-glutamyltranspeptidase 1-like (LOC410096), transcript variant X2, mRNA</t>
  </si>
  <si>
    <t xml:space="preserve"> PREDICTED: Apis mellifera suppressor of Hairless (Su(H)), transcript variant X1, mRNA</t>
  </si>
  <si>
    <t xml:space="preserve"> PREDICTED: Apis mellifera AKT-interacting protein-like (LOC552831), mRNA</t>
  </si>
  <si>
    <t xml:space="preserve"> PREDICTED: Apis mellifera Cdc42 homolog (Cdc42), transcript variant X1, mRNA</t>
  </si>
  <si>
    <t xml:space="preserve"> PREDICTED: Apis mellifera uncharacterized LOC726654 (LOC726654), mRNA</t>
  </si>
  <si>
    <t xml:space="preserve"> PREDICTED: Apis mellifera uncharacterized LOC100576707 (LOC100576707), mRNA</t>
  </si>
  <si>
    <t>GB45659</t>
  </si>
  <si>
    <t xml:space="preserve"> PREDICTED: Apis mellifera transcription and mRNA export factor ENY2-like (LOC102655217), mRNA</t>
  </si>
  <si>
    <t>GB45660</t>
  </si>
  <si>
    <t xml:space="preserve"> PREDICTED: Apis mellifera enhancer of yellow 2 transcription factor (e(y)2), mRNA</t>
  </si>
  <si>
    <t>GB45661</t>
  </si>
  <si>
    <t xml:space="preserve"> PREDICTED: Apis mellifera conserved oligomeric Golgi complex subunit 4-like (LOC411125), transcript variant X5, mRNA</t>
  </si>
  <si>
    <t xml:space="preserve"> PREDICTED: Apis mellifera transient receptor potential channel pyrexia-like (LOC102654980), mRNA</t>
  </si>
  <si>
    <t>GB45663</t>
  </si>
  <si>
    <t xml:space="preserve"> PREDICTED: Apis mellifera uncharacterized LOC552810 (LOC552810), mRNA</t>
  </si>
  <si>
    <t xml:space="preserve"> PREDICTED: Apis mellifera fidgetin-like protein 1-like (LOC552806), mRNA</t>
  </si>
  <si>
    <t xml:space="preserve"> PREDICTED: Apis mellifera arginine methyltransferase 3 (Art3), mRNA</t>
  </si>
  <si>
    <t xml:space="preserve"> PREDICTED: Apis mellifera stromal interaction molecule (Stim), transcript variant X1, mRNA</t>
  </si>
  <si>
    <t xml:space="preserve"> PREDICTED: Apis mellifera lutropin-choriogonadotropic hormone receptor-like (LOC411738), transcript variant X4, mRNA</t>
  </si>
  <si>
    <t>GB45668</t>
  </si>
  <si>
    <t xml:space="preserve"> PREDICTED: Apis mellifera uncharacterized LOC102654220 (LOC102654220), mRNA</t>
  </si>
  <si>
    <t>GB45669</t>
  </si>
  <si>
    <t xml:space="preserve"> PREDICTED: Apis mellifera charged multivesicular body protein 2a-like (LOC552786), transcript variant X2, mRNA</t>
  </si>
  <si>
    <t>GB45671</t>
  </si>
  <si>
    <t xml:space="preserve"> PREDICTED: Apis mellifera alpha-N acetylgalactosaminidase (LOC725899), partial mRNA</t>
  </si>
  <si>
    <t xml:space="preserve"> PREDICTED: Apis mellifera aurora borealis (bora), mRNA</t>
  </si>
  <si>
    <t>GB45675</t>
  </si>
  <si>
    <t>GB45676</t>
  </si>
  <si>
    <t>GB45677</t>
  </si>
  <si>
    <t xml:space="preserve"> PREDICTED: Apis mellifera abhydrolase domain-containing protein 4-like (LOC552611), transcript variant X2, mRNA</t>
  </si>
  <si>
    <t xml:space="preserve"> PREDICTED: Apis mellifera uncharacterized LOC100576908 (LOC100576908), transcript variant X1, mRNA</t>
  </si>
  <si>
    <t xml:space="preserve"> PREDICTED: Apis mellifera uncharacterized LOC552420 (LOC552420), transcript variant X3, mRNA</t>
  </si>
  <si>
    <t xml:space="preserve"> PREDICTED: Apis mellifera FK506-binding protein 2-like (LOC102656268), mRNA</t>
  </si>
  <si>
    <t>GB45681</t>
  </si>
  <si>
    <t xml:space="preserve"> PREDICTED: Apis mellifera reticulocyte-binding protein 2 homolog a-like (LOC100576966), transcript variant X1, mRNA</t>
  </si>
  <si>
    <t>GB45682</t>
  </si>
  <si>
    <t xml:space="preserve"> PREDICTED: Apis mellifera WD repeat-containing protein 3-like (LOC552439), mRNA</t>
  </si>
  <si>
    <t xml:space="preserve"> PREDICTED: Apis mellifera protein spire-like (LOC727246), transcript variant X1, mRNA</t>
  </si>
  <si>
    <t xml:space="preserve"> PREDICTED: Apis mellifera protein spire-like (LOC727246), transcript variant X4, mRNA</t>
  </si>
  <si>
    <t>GB45685</t>
  </si>
  <si>
    <t xml:space="preserve"> PREDICTED: Apis mellifera retinoblastoma-family protein (Rbf), transcript variant X3, mRNA</t>
  </si>
  <si>
    <t>GB45687</t>
  </si>
  <si>
    <t xml:space="preserve"> PREDICTED: Apis mellifera synaptic vesicle membrane protein VAT-1 homolog-like (LOC409207), mRNA</t>
  </si>
  <si>
    <t xml:space="preserve"> PREDICTED: Apis mellifera mediator of RNA polymerase II transcription subunit 25 (MED25), transcript variant X4, mRNA</t>
  </si>
  <si>
    <t xml:space="preserve"> PREDICTED: Apis mellifera phosphoribosylformylglycinamidine synthase (ade2), mRNA</t>
  </si>
  <si>
    <t xml:space="preserve"> PREDICTED: Apis mellifera uncharacterized LOC552782 (LOC552782), transcript variant X2, mRNA</t>
  </si>
  <si>
    <t>GB45691</t>
  </si>
  <si>
    <t xml:space="preserve"> PREDICTED: Apis mellifera uncharacterized LOC552782 (LOC552782), transcript variant X4, mRNA</t>
  </si>
  <si>
    <t xml:space="preserve"> PREDICTED: Apis mellifera DNA topoisomerase 3-beta-1-like (LOC552787), transcript variant 2, mRNA</t>
  </si>
  <si>
    <t xml:space="preserve"> PREDICTED: Apis mellifera lutropin-choriogonadotropic hormone receptor-like (LOC411738), transcript variant X1, mRNA</t>
  </si>
  <si>
    <t xml:space="preserve"> PREDICTED: Apis mellifera protein cramped-like (LOC726103), transcript variant X2, mRNA</t>
  </si>
  <si>
    <t xml:space="preserve"> PREDICTED: Apis mellifera uncharacterized LOC100578346 (LOC100578346), mRNA</t>
  </si>
  <si>
    <t xml:space="preserve"> PREDICTED: Apis mellifera SAGA-associated factor 11 homolog (Sgf11), mRNA</t>
  </si>
  <si>
    <t xml:space="preserve"> PREDICTED: Apis mellifera serine protease 1 (SP1), mRNA</t>
  </si>
  <si>
    <t>GB45699</t>
  </si>
  <si>
    <t xml:space="preserve"> PREDICTED: Apis mellifera serine protease 2 (SP2), mRNA</t>
  </si>
  <si>
    <t xml:space="preserve"> PREDICTED: Apis mellifera ubiquinone biosynthesis monooxygenase COQ6-like (LOC412426), transcript variant X2, mRNA</t>
  </si>
  <si>
    <t xml:space="preserve"> PREDICTED: Apis mellifera uncharacterized aarF domain-containing protein kinase 1-like (LOC408866), transcript variant 2, mRNA</t>
  </si>
  <si>
    <t xml:space="preserve"> PREDICTED: Apis mellifera uncharacterized LOC102655090 (LOC102655090), mRNA</t>
  </si>
  <si>
    <t>GB45704</t>
  </si>
  <si>
    <t xml:space="preserve"> Apis mellifera AncR-1 non-coding nuclear RNA (Ancr-1), long non-coding RNA</t>
  </si>
  <si>
    <t>GB45705</t>
  </si>
  <si>
    <t>GB45706</t>
  </si>
  <si>
    <t>GB45707</t>
  </si>
  <si>
    <t xml:space="preserve"> PREDICTED: Apis mellifera annulin-like (LOC726462), mRNA</t>
  </si>
  <si>
    <t xml:space="preserve"> PREDICTED: Apis mellifera uncharacterized LOC411126 (LOC411126), transcript variant X3, mRNA</t>
  </si>
  <si>
    <t xml:space="preserve"> PREDICTED: Apis mellifera uncharacterized LOC411126 (LOC411126), transcript variant X7, mRNA</t>
  </si>
  <si>
    <t>GB45710</t>
  </si>
  <si>
    <t xml:space="preserve"> PREDICTED: Apis mellifera uncharacterized LOC411126 (LOC411126), transcript variant X1, mRNA</t>
  </si>
  <si>
    <t>GB45711</t>
  </si>
  <si>
    <t xml:space="preserve"> PREDICTED: Apis mellifera TIM21-like protein, mitochondrial-like (LOC726569), transcript variant X1, mRNA</t>
  </si>
  <si>
    <t xml:space="preserve"> Apis mellifera transglutaminase (Tg), mRNA</t>
  </si>
  <si>
    <t>GB45713</t>
  </si>
  <si>
    <t xml:space="preserve"> PREDICTED: Apis mellifera t-box protein H15-like (LOC411133), transcript variant 1, mRNA</t>
  </si>
  <si>
    <t xml:space="preserve"> PREDICTED: Apis mellifera WD repeat and FYVE domain-containing protein 2-like (LOC410098), mRNA</t>
  </si>
  <si>
    <t xml:space="preserve"> PREDICTED: Apis mellifera myosin 7 (Myo7), mRNA</t>
  </si>
  <si>
    <t xml:space="preserve"> PREDICTED: Apis mellifera DNA repair protein complementing XP-G cells homolog (LOC410097), transcript variant X1, mRNA</t>
  </si>
  <si>
    <t>GB45718</t>
  </si>
  <si>
    <t xml:space="preserve"> PREDICTED: Apis mellifera proteasome subunit alpha type-7-1-like (LOC410095), mRNA</t>
  </si>
  <si>
    <t xml:space="preserve"> PREDICTED: Apis mellifera cyclin-dependent kinase 8-like (LOC100578736), misc_RNA</t>
  </si>
  <si>
    <t>GB45721</t>
  </si>
  <si>
    <t>GB45723</t>
  </si>
  <si>
    <t xml:space="preserve"> PREDICTED: Apis mellifera cytochrome P450 314A1 (Cyp314a1), transcript variant X3, mRNA</t>
  </si>
  <si>
    <t>GB45725</t>
  </si>
  <si>
    <t xml:space="preserve"> PREDICTED: Apis mellifera transmembrane protein 216-like (LOC102656287), mRNA</t>
  </si>
  <si>
    <t>GB45726</t>
  </si>
  <si>
    <t xml:space="preserve"> PREDICTED: Apis mellifera deoxyribonucleoside kinase (dnk), mRNA</t>
  </si>
  <si>
    <t xml:space="preserve"> PREDICTED: Apis mellifera uncharacterized LOC552842 (LOC552842), mRNA</t>
  </si>
  <si>
    <t>GB45729</t>
  </si>
  <si>
    <t xml:space="preserve"> PREDICTED: Apis mellifera ribosomal protein S5a (RpS5a), transcript variant X1, mRNA</t>
  </si>
  <si>
    <t>GB45730</t>
  </si>
  <si>
    <t xml:space="preserve"> PREDICTED: Apis mellifera NADH dehydrogenase (ubiquinone) 1 alpha subcomplex, 5, 13kDa (Ndufa5), mRNA</t>
  </si>
  <si>
    <t xml:space="preserve"> PREDICTED: Apis mellifera uncharacterized LOC726879 (LOC726879), mRNA</t>
  </si>
  <si>
    <t xml:space="preserve"> PREDICTED: Apis mellifera kinesin 13 (kinesin-13), transcript variant X1, mRNA</t>
  </si>
  <si>
    <t xml:space="preserve"> PREDICTED: Apis mellifera uncharacterized LOC102656678 (LOC102656678), transcript variant X1, ncRNA</t>
  </si>
  <si>
    <t>GB45734</t>
  </si>
  <si>
    <t xml:space="preserve"> PREDICTED: Apis mellifera putative achaete scute target 1 (Past1), mRNA</t>
  </si>
  <si>
    <t>GB45736</t>
  </si>
  <si>
    <t xml:space="preserve"> PREDICTED: Apis mellifera target of rapamycin complex subunit lst8-like (LOC409725), mRNA</t>
  </si>
  <si>
    <t xml:space="preserve"> PREDICTED: Apis mellifera seryl-tRNA synthetase, cytoplasmic-like (LOC413011), transcript variant 1, mRNA</t>
  </si>
  <si>
    <t xml:space="preserve"> PREDICTED: Apis mellifera 2-oxoisovalerate dehydrogenase subunit alpha, mitochondrial-like (LOC412548), transcript variant 1, mRNA</t>
  </si>
  <si>
    <t xml:space="preserve"> PREDICTED: Apis mellifera mitochondrial ribosomal protein L40 (mRpL40), mRNA</t>
  </si>
  <si>
    <t xml:space="preserve"> PREDICTED: Apis mellifera protein SMDT1 homolog, mitochondrial-like (LOC102654379), mRNA</t>
  </si>
  <si>
    <t>GB45742</t>
  </si>
  <si>
    <t xml:space="preserve"> PREDICTED: Apis mellifera maggie (mge), mRNA</t>
  </si>
  <si>
    <t>GB45744</t>
  </si>
  <si>
    <t xml:space="preserve"> PREDICTED: Apis mellifera uncharacterized LOC102655387 (LOC102655387), mRNA</t>
  </si>
  <si>
    <t>GB45745</t>
  </si>
  <si>
    <t xml:space="preserve"> PREDICTED: Apis mellifera cytochrome P450 6AS15 (CYP6AS15), mRNA</t>
  </si>
  <si>
    <t xml:space="preserve"> PREDICTED: Apis mellifera uncharacterized LOC102656390 (LOC102656390), ncRNA</t>
  </si>
  <si>
    <t>GB45747</t>
  </si>
  <si>
    <t xml:space="preserve"> PREDICTED: Apis mellifera probable cytochrome P450 6a13-like (LOC100576440), partial mRNA</t>
  </si>
  <si>
    <t>GB45748</t>
  </si>
  <si>
    <t xml:space="preserve"> PREDICTED: Apis mellifera sorting nexin-4-like (LOC414028), transcript variant X2, mRNA</t>
  </si>
  <si>
    <t>GB45750</t>
  </si>
  <si>
    <t>GB45751</t>
  </si>
  <si>
    <t xml:space="preserve"> PREDICTED: Apis mellifera ubiquitin-conjugating enzyme 13 (Ubc13), mRNA</t>
  </si>
  <si>
    <t>GB45753</t>
  </si>
  <si>
    <t>GB45754</t>
  </si>
  <si>
    <t xml:space="preserve"> PREDICTED: Apis mellifera short spindle 3 (ssp3), transcript variant X2, mRNA</t>
  </si>
  <si>
    <t xml:space="preserve"> PREDICTED: Apis mellifera insulin gene enhancer protein ISL-1-like (LOC100577472), transcript variant X4, mRNA</t>
  </si>
  <si>
    <t xml:space="preserve"> PREDICTED: Apis mellifera trehalose-6-phosphate synthase 1 (Tps1), transcript variant 1, mRNA</t>
  </si>
  <si>
    <t xml:space="preserve"> PREDICTED: Apis mellifera goosecoid (Gsc), mRNA</t>
  </si>
  <si>
    <t>GB45759</t>
  </si>
  <si>
    <t xml:space="preserve"> PREDICTED: Apis mellifera methionyl-tRNA synthetase, cytoplasmic-like (LOC413796), transcript variant 2, mRNA</t>
  </si>
  <si>
    <t xml:space="preserve"> PREDICTED: Apis mellifera t-complex protein 1 subunit gamma (Cctgamma), mRNA</t>
  </si>
  <si>
    <t xml:space="preserve"> PREDICTED: Apis mellifera death-associated protein kinase 1-like (LOC411980), transcript variant X1, mRNA</t>
  </si>
  <si>
    <t xml:space="preserve"> PREDICTED: Apis mellifera tropomyosin-2-like (LOC413204), transcript variant X1, mRNA</t>
  </si>
  <si>
    <t xml:space="preserve"> PREDICTED: Apis mellifera tropomyosin-2-like (LOC413205), mRNA</t>
  </si>
  <si>
    <t>GB45765</t>
  </si>
  <si>
    <t>GB45766</t>
  </si>
  <si>
    <t>GB45767</t>
  </si>
  <si>
    <t>GB45768</t>
  </si>
  <si>
    <t>GB45769</t>
  </si>
  <si>
    <t>GB45770</t>
  </si>
  <si>
    <t xml:space="preserve"> PREDICTED: Apis mellifera uncharacterized LOC724825 (LOC724825), transcript variant X1, mRNA</t>
  </si>
  <si>
    <t>GB45772</t>
  </si>
  <si>
    <t>GB45773</t>
  </si>
  <si>
    <t xml:space="preserve"> PREDICTED: Apis mellifera Dscam family member AbsCAM (Abscam), transcript variant X6, mRNA</t>
  </si>
  <si>
    <t xml:space="preserve"> PREDICTED: Apis mellifera pancreatic triacylglycerol lipase-like (LOC411609), transcript variant X2, mRNA</t>
  </si>
  <si>
    <t xml:space="preserve"> PREDICTED: Apis mellifera uncharacterized LOC102656088 (LOC102656088), mRNA</t>
  </si>
  <si>
    <t>GB45776</t>
  </si>
  <si>
    <t xml:space="preserve"> PREDICTED: Apis mellifera N-acetylglucosamine-6-sulphatase (LOC550869), mRNA</t>
  </si>
  <si>
    <t>GB45778</t>
  </si>
  <si>
    <t xml:space="preserve"> PREDICTED: Apis mellifera UNC93-like protein-like (LOC100577567), mRNA</t>
  </si>
  <si>
    <t>GB45779</t>
  </si>
  <si>
    <t>GB45780</t>
  </si>
  <si>
    <t xml:space="preserve"> PREDICTED: Apis mellifera alpha-glucosidase-like (LOC102656379), mRNA</t>
  </si>
  <si>
    <t>GB45781</t>
  </si>
  <si>
    <t>GB45782</t>
  </si>
  <si>
    <t>GB45783</t>
  </si>
  <si>
    <t>GB45784</t>
  </si>
  <si>
    <t>GB45785</t>
  </si>
  <si>
    <t xml:space="preserve"> PREDICTED: Apis mellifera uncharacterized LOC100577929 (LOC100577929), transcript variant X1, ncRNA</t>
  </si>
  <si>
    <t>GB45786</t>
  </si>
  <si>
    <t>GB45787</t>
  </si>
  <si>
    <t>GB45788</t>
  </si>
  <si>
    <t>GB45789</t>
  </si>
  <si>
    <t>GB45791</t>
  </si>
  <si>
    <t>GB45792</t>
  </si>
  <si>
    <t xml:space="preserve"> PREDICTED: Apis mellifera uncharacterized LOC102656849 (LOC102656849), transcript variant X1, ncRNA</t>
  </si>
  <si>
    <t>GB45793</t>
  </si>
  <si>
    <t xml:space="preserve"> PREDICTED: Apis mellifera protein TAPT1 homolog (LOC412787), partial mRNA</t>
  </si>
  <si>
    <t xml:space="preserve"> PREDICTED: Apis mellifera uncharacterized LOC412594 (LOC412594), mRNA</t>
  </si>
  <si>
    <t xml:space="preserve"> PREDICTED: Apis mellifera major royal jelly protein 3-like (LOC727045), mRNA</t>
  </si>
  <si>
    <t>GB45796</t>
  </si>
  <si>
    <t xml:space="preserve"> PREDICTED: Apis mellifera major royal jelly protein 1-like (LOC551813), mRNA</t>
  </si>
  <si>
    <t>GB45797</t>
  </si>
  <si>
    <t xml:space="preserve"> PREDICTED: Apis mellifera alpha-(1,6)-fucosyltransferase (FucT6), mRNA</t>
  </si>
  <si>
    <t>GB45798</t>
  </si>
  <si>
    <t>GB45799</t>
  </si>
  <si>
    <t xml:space="preserve"> PREDICTED: Apis mellifera regulator of G-protein signaling 11-like (LOC725485), mRNA</t>
  </si>
  <si>
    <t>GB45800</t>
  </si>
  <si>
    <t>GB45801</t>
  </si>
  <si>
    <t xml:space="preserve"> PREDICTED: Apis mellifera A disintegrin and metalloproteinase with thrombospondin motifs 7-like (LOC412888), transcript variant X9, mRNA</t>
  </si>
  <si>
    <t>GB45802</t>
  </si>
  <si>
    <t xml:space="preserve"> PREDICTED: Apis mellifera dentin sialophosphoprotein (Dspp), transcript variant X2, mRNA</t>
  </si>
  <si>
    <t>GB45803</t>
  </si>
  <si>
    <t>GB45804</t>
  </si>
  <si>
    <t>GB45805</t>
  </si>
  <si>
    <t xml:space="preserve"> PREDICTED: Apis mellifera UNC93-like protein MFSD11-like (LOC552407), partial mRNA</t>
  </si>
  <si>
    <t xml:space="preserve"> PREDICTED: Apis mellifera uncharacterized LOC100578194 (LOC100578194), ncRNA</t>
  </si>
  <si>
    <t xml:space="preserve"> PREDICTED: Apis mellifera uncharacterized LOC100578173 (LOC100578173), transcript variant X6, ncRNA</t>
  </si>
  <si>
    <t xml:space="preserve"> PREDICTED: Apis mellifera transmembrane channel-like protein 3-like (LOC410728), transcript variant X1, mRNA</t>
  </si>
  <si>
    <t xml:space="preserve"> PREDICTED: Apis mellifera locomotion-related protein Hikaru genki (hig), transcript variant X3, mRNA</t>
  </si>
  <si>
    <t xml:space="preserve"> PREDICTED: Apis mellifera uncharacterized LOC725649 (LOC725649), transcript variant X1, mRNA</t>
  </si>
  <si>
    <t>GB45811</t>
  </si>
  <si>
    <t xml:space="preserve"> PREDICTED: Apis mellifera trio protein (trio), transcript variant X3, mRNA</t>
  </si>
  <si>
    <t xml:space="preserve"> PREDICTED: Apis mellifera trio protein (trio), transcript variant X5, mRNA</t>
  </si>
  <si>
    <t>GB45813</t>
  </si>
  <si>
    <t xml:space="preserve"> PREDICTED: Apis mellifera putative E3 ubiquitin-protein ligase UBR7-like (LOC410726), transcript variant X2, mRNA</t>
  </si>
  <si>
    <t xml:space="preserve"> PREDICTED: Apis mellifera SCY1-like protein 2-like (LOC413759), transcript variant X3, mRNA</t>
  </si>
  <si>
    <t>GB45816</t>
  </si>
  <si>
    <t xml:space="preserve"> PREDICTED: Apis mellifera zinc finger protein 540-like (LOC725279), mRNA</t>
  </si>
  <si>
    <t xml:space="preserve"> PREDICTED: Apis mellifera discoidin domain-containing receptor 2-like (LOC725150), mRNA</t>
  </si>
  <si>
    <t>GB45818</t>
  </si>
  <si>
    <t xml:space="preserve"> PREDICTED: Apis mellifera COX10 homolog, cytochrome c oxidase assembly protein, heme A: farnesyltransferase (Cox10), mRNA</t>
  </si>
  <si>
    <t xml:space="preserve"> PREDICTED: Apis mellifera UPF0378 protein KIAA0100-like (LOC552502), transcript variant X1, mRNA</t>
  </si>
  <si>
    <t xml:space="preserve"> PREDICTED: Apis mellifera corepressor interacting with RBPJ 1-like (LOC724875), mRNA</t>
  </si>
  <si>
    <t xml:space="preserve"> PREDICTED: Apis mellifera pre-mRNA-processing-splicing factor 8-like (LOC551620), mRNA</t>
  </si>
  <si>
    <t xml:space="preserve"> PREDICTED: Apis mellifera astray (aay), transcript variant X4, mRNA</t>
  </si>
  <si>
    <t xml:space="preserve"> PREDICTED: Apis mellifera probable ATP-dependent RNA helicase DDX52-like (LOC724538), mRNA</t>
  </si>
  <si>
    <t xml:space="preserve"> PREDICTED: Apis mellifera arf-GAP with dual PH domain-containing protein 1-like (LOC551790), transcript variant X2, mRNA</t>
  </si>
  <si>
    <t xml:space="preserve"> PREDICTED: Apis mellifera ecto-NOX disulfide-thiol exchanger 1-like (LOC409757), transcript variant X6, mRNA</t>
  </si>
  <si>
    <t xml:space="preserve"> PREDICTED: Apis mellifera DPH4 homolog (LOC724329), mRNA</t>
  </si>
  <si>
    <t xml:space="preserve"> PREDICTED: Apis mellifera vacuolar protein sorting 4 (Vps4), transcript variant X1, mRNA</t>
  </si>
  <si>
    <t xml:space="preserve"> PREDICTED: Apis mellifera kinesin 8 (kinesin-8), mRNA</t>
  </si>
  <si>
    <t xml:space="preserve"> PREDICTED: Apis mellifera alpha-parvin-like (LOC409755), mRNA</t>
  </si>
  <si>
    <t xml:space="preserve"> PREDICTED: Apis mellifera uncharacterized LOC413907 (LOC413907), transcript variant X2, mRNA</t>
  </si>
  <si>
    <t>GB45832</t>
  </si>
  <si>
    <t xml:space="preserve"> PREDICTED: Apis mellifera uncharacterized LOC413907 (LOC413907), transcript variant X1, mRNA</t>
  </si>
  <si>
    <t xml:space="preserve"> PREDICTED: Apis mellifera pyruvate dehydrogenase E1 component subunit alpha, mitochondrial-like (LOC100578735), mRNA</t>
  </si>
  <si>
    <t xml:space="preserve"> PREDICTED: Apis mellifera blown fuse (blow), mRNA</t>
  </si>
  <si>
    <t xml:space="preserve"> PREDICTED: Apis mellifera transcription factor 25-like (LOC410116), transcript variant X2, mRNA</t>
  </si>
  <si>
    <t xml:space="preserve"> PREDICTED: Apis mellifera OCIA domain-containing protein 1 (asrij), transcript variant X1, mRNA</t>
  </si>
  <si>
    <t xml:space="preserve"> PREDICTED: Apis mellifera uncharacterized LOC725776 (LOC725776), transcript variant X2, mRNA</t>
  </si>
  <si>
    <t>GB45839</t>
  </si>
  <si>
    <t>GB45840</t>
  </si>
  <si>
    <t xml:space="preserve"> PREDICTED: Apis mellifera uncharacterized LOC725776 (LOC725776), transcript variant X1, mRNA</t>
  </si>
  <si>
    <t>GB45842</t>
  </si>
  <si>
    <t xml:space="preserve"> PREDICTED: Apis mellifera snapin protein (snapin), mRNA</t>
  </si>
  <si>
    <t xml:space="preserve"> PREDICTED: Apis mellifera hemK methyltransferase family member 2-like (LOC102654014), mRNA</t>
  </si>
  <si>
    <t>GB45844</t>
  </si>
  <si>
    <t xml:space="preserve"> PREDICTED: Apis mellifera uncharacterized LOC100578568 (LOC100578568), ncRNA</t>
  </si>
  <si>
    <t>GB45846</t>
  </si>
  <si>
    <t>GB45847</t>
  </si>
  <si>
    <t xml:space="preserve"> PREDICTED: Apis mellifera uncharacterized LOC100578424 (LOC100578424), mRNA</t>
  </si>
  <si>
    <t xml:space="preserve"> PREDICTED: Apis mellifera cellular retinaldehyde binding protein (Cralbp), transcript variant X2, mRNA</t>
  </si>
  <si>
    <t>GB45849</t>
  </si>
  <si>
    <t xml:space="preserve"> PREDICTED: Apis mellifera cellular retinaldehyde binding protein (Cralbp), transcript variant X1, mRNA</t>
  </si>
  <si>
    <t xml:space="preserve"> PREDICTED: Apis mellifera dnaJ homolog subfamily C member 22-like (LOC410730), mRNA</t>
  </si>
  <si>
    <t xml:space="preserve"> PREDICTED: Apis mellifera skiff (skf), transcript variant X3, mRNA</t>
  </si>
  <si>
    <t xml:space="preserve"> PREDICTED: Apis mellifera uncharacterized LOC102656618 (LOC102656618), transcript variant X1, mRNA</t>
  </si>
  <si>
    <t>GB45853</t>
  </si>
  <si>
    <t xml:space="preserve"> PREDICTED: Apis mellifera u2 small nuclear ribonucleoprotein auxiliary factor 35 kDa subunit-related protein 1-like (LOC408597), transcript variant X2, mRNA</t>
  </si>
  <si>
    <t xml:space="preserve"> PREDICTED: Apis mellifera putative serine protease K12H4.7-like (LOC410729), mRNA</t>
  </si>
  <si>
    <t xml:space="preserve"> PREDICTED: Apis mellifera protein GPR107-like (LOC725576), transcript variant X4, mRNA</t>
  </si>
  <si>
    <t xml:space="preserve"> PREDICTED: Apis mellifera uncharacterized LOC100578465 (LOC100578465), ncRNA</t>
  </si>
  <si>
    <t>GB45858</t>
  </si>
  <si>
    <t xml:space="preserve"> PREDICTED: Apis mellifera frequenin-1-like (LOC551385), transcript variant X2, mRNA</t>
  </si>
  <si>
    <t xml:space="preserve"> PREDICTED: Apis mellifera uncharacterized LOC725683 (LOC725683), transcript variant X1, mRNA</t>
  </si>
  <si>
    <t>GB45861</t>
  </si>
  <si>
    <t xml:space="preserve"> PREDICTED: Apis mellifera twinkle protein, mitochondrial-like (LOC100578653), transcript variant X2, mRNA</t>
  </si>
  <si>
    <t xml:space="preserve"> PREDICTED: Apis mellifera glycosyltransferase 25 family member (LOC413713), mRNA</t>
  </si>
  <si>
    <t xml:space="preserve"> PREDICTED: Apis mellifera actin-related protein 66B ortholog (LOC410115), mRNA</t>
  </si>
  <si>
    <t xml:space="preserve"> PREDICTED: Apis mellifera leucine-rich repeat-containing protein 59-like (LOC102654555), transcript variant X1, mRNA</t>
  </si>
  <si>
    <t>GB45865</t>
  </si>
  <si>
    <t xml:space="preserve"> PREDICTED: Apis mellifera mitochondrial ribosomal protein S35 (mRpS35), mRNA</t>
  </si>
  <si>
    <t xml:space="preserve"> PREDICTED: Apis mellifera pyruvate dehydrogenase phosphatase (Pdp), transcript variant X1, mRNA</t>
  </si>
  <si>
    <t xml:space="preserve"> PREDICTED: Apis mellifera archipelago (ago), transcript variant X2, mRNA</t>
  </si>
  <si>
    <t xml:space="preserve"> PREDICTED: Apis mellifera N-acetyltransferase 9-like protein (LOC551818), mRNA</t>
  </si>
  <si>
    <t>GB45869</t>
  </si>
  <si>
    <t xml:space="preserve"> PREDICTED: Apis mellifera protein halfway-like (LOC412164), transcript variant X2, mRNA</t>
  </si>
  <si>
    <t xml:space="preserve"> PREDICTED: Apis mellifera uncharacterized LOC100576871 (LOC100576871), transcript variant X2, mRNA</t>
  </si>
  <si>
    <t xml:space="preserve"> PREDICTED: Apis mellifera ubiquitin conjugation factor E4 A-like (LOC409564), transcript variant X2, mRNA</t>
  </si>
  <si>
    <t xml:space="preserve"> PREDICTED: Apis mellifera G-protein coupled receptor Mth2-like (LOC724760), transcript variant X1, mRNA</t>
  </si>
  <si>
    <t>GB45874</t>
  </si>
  <si>
    <t xml:space="preserve"> PREDICTED: Apis mellifera G-protein coupled receptor Mth2-like (LOC724760), transcript variant X2, mRNA</t>
  </si>
  <si>
    <t xml:space="preserve"> PREDICTED: Apis mellifera ribosomal protein S6 kinase beta-1-like (LOC552549), transcript variant X2, mRNA</t>
  </si>
  <si>
    <t xml:space="preserve"> PREDICTED: Apis mellifera sesquipedalian-1-like (LOC412343), mRNA</t>
  </si>
  <si>
    <t xml:space="preserve"> PREDICTED: Apis mellifera tRNA-dihydrouridine synthase 1-like (LOC409102), transcript variant X2, mRNA</t>
  </si>
  <si>
    <t xml:space="preserve"> PREDICTED: Apis mellifera ubiquinone biosynthesis protein COQ4 homolog, mitochondrial (LOC725105), transcript variant X2, mRNA</t>
  </si>
  <si>
    <t>GB45879</t>
  </si>
  <si>
    <t xml:space="preserve"> PREDICTED: Apis mellifera ubiquinone biosynthesis protein COQ4 homolog, mitochondrial (LOC725105), transcript variant X3, mRNA</t>
  </si>
  <si>
    <t xml:space="preserve"> PREDICTED: Apis mellifera type I inositol-3,4-bisphosphate 4-phosphatase-like (LOC410061), transcript variant X2, mRNA</t>
  </si>
  <si>
    <t xml:space="preserve"> PREDICTED: Apis mellifera scabrous (sca), mRNA</t>
  </si>
  <si>
    <t xml:space="preserve"> PREDICTED: Apis mellifera DDB1- and CUL4-associated factor 11-like (LOC100579041), mRNA</t>
  </si>
  <si>
    <t xml:space="preserve"> PREDICTED: Apis mellifera tan (t), transcript variant X1, mRNA</t>
  </si>
  <si>
    <t xml:space="preserve"> PREDICTED: Apis mellifera uncharacterized LOC725494 (LOC725494), mRNA</t>
  </si>
  <si>
    <t xml:space="preserve"> PREDICTED: Apis mellifera mitochondrial ribosomal protein L38 (mRpL38), transcript variant X2, mRNA</t>
  </si>
  <si>
    <t xml:space="preserve"> PREDICTED: Apis mellifera uncharacterized LOC100578300 (LOC100578300), transcript variant X3, mRNA</t>
  </si>
  <si>
    <t>GB45888</t>
  </si>
  <si>
    <t>GB45889</t>
  </si>
  <si>
    <t xml:space="preserve"> PREDICTED: Apis mellifera ribonuclease HII-like (LOC100577427), partial mRNA</t>
  </si>
  <si>
    <t>GB45890</t>
  </si>
  <si>
    <t>GB45891</t>
  </si>
  <si>
    <t>GB45892</t>
  </si>
  <si>
    <t>GB45893</t>
  </si>
  <si>
    <t>GB45894</t>
  </si>
  <si>
    <t>GB45895</t>
  </si>
  <si>
    <t>GB45896</t>
  </si>
  <si>
    <t>GB45897</t>
  </si>
  <si>
    <t>GB45898</t>
  </si>
  <si>
    <t>GB45899</t>
  </si>
  <si>
    <t>GB45901</t>
  </si>
  <si>
    <t xml:space="preserve"> PREDICTED: Apis mellifera sterile alpha motif domain-containing protein 5-like (LOC726534), transcript variant X1, mRNA</t>
  </si>
  <si>
    <t>GB45902</t>
  </si>
  <si>
    <t>GB45903</t>
  </si>
  <si>
    <t xml:space="preserve"> PREDICTED: Apis mellifera golgi microtubule-associated protein (Gmap), transcript variant X3, mRNA</t>
  </si>
  <si>
    <t xml:space="preserve"> PREDICTED: Apis mellifera protein lethal(2)essential for life-like (LOC410087), transcript variant 1, mRNA</t>
  </si>
  <si>
    <t xml:space="preserve"> PREDICTED: Apis mellifera protein lethal(2)essential for life-like (LOC724231), mRNA</t>
  </si>
  <si>
    <t>GB45907</t>
  </si>
  <si>
    <t xml:space="preserve"> PREDICTED: Apis mellifera uncharacterized LOC100576174 (LOC100576174), mRNA</t>
  </si>
  <si>
    <t xml:space="preserve"> PREDICTED: Apis mellifera protein lethal(2)essential for life-like (LOC724274), mRNA</t>
  </si>
  <si>
    <t>GB45909</t>
  </si>
  <si>
    <t xml:space="preserve"> PREDICTED: Apis mellifera protein lethal(2)essential for life-like (LOC724367), mRNA</t>
  </si>
  <si>
    <t xml:space="preserve"> PREDICTED: Apis mellifera protein lethal(2)essential for life-like (LOC724405), mRNA</t>
  </si>
  <si>
    <t>GB45911</t>
  </si>
  <si>
    <t xml:space="preserve"> PREDICTED: Apis mellifera protein lethal(2)essential for life-like (LOC724449), mRNA</t>
  </si>
  <si>
    <t xml:space="preserve"> PREDICTED: Apis mellifera protein lethal(2)essential for life-like (LOC724488), mRNA</t>
  </si>
  <si>
    <t xml:space="preserve"> PREDICTED: Apis mellifera uncharacterized LOC100578222 (LOC100578222), transcript variant X1, ncRNA</t>
  </si>
  <si>
    <t>GB45914</t>
  </si>
  <si>
    <t xml:space="preserve"> PREDICTED: Apis mellifera uncharacterized LOC100578222 (LOC100578222), transcript variant X2, ncRNA</t>
  </si>
  <si>
    <t>GB45915</t>
  </si>
  <si>
    <t xml:space="preserve"> PREDICTED: Apis mellifera uncharacterized LOC102654497 (LOC102654497), ncRNA</t>
  </si>
  <si>
    <t>GB45916</t>
  </si>
  <si>
    <t>GB45917</t>
  </si>
  <si>
    <t>GB45918</t>
  </si>
  <si>
    <t>GB45920</t>
  </si>
  <si>
    <t>GB45921</t>
  </si>
  <si>
    <t>GB45922</t>
  </si>
  <si>
    <t xml:space="preserve"> PREDICTED: Apis mellifera cytoplasmic dynein 1 intermediate chain (Dic), transcript variant X18, mRNA</t>
  </si>
  <si>
    <t xml:space="preserve"> PREDICTED: Apis mellifera elongin A (EloA), transcript variant X2, mRNA</t>
  </si>
  <si>
    <t xml:space="preserve"> PREDICTED: Apis mellifera abnormal chemosensory jump 6 (acj6), transcript variant X2, mRNA</t>
  </si>
  <si>
    <t xml:space="preserve"> PREDICTED: Apis mellifera cleavage and polyadenylation specificity factor 73-like (LOC102653588), mRNA</t>
  </si>
  <si>
    <t>GB45926</t>
  </si>
  <si>
    <t xml:space="preserve"> PREDICTED: Apis mellifera uncharacterized LOC724469 (LOC724469), transcript variant X1, mRNA</t>
  </si>
  <si>
    <t>GB45927</t>
  </si>
  <si>
    <t xml:space="preserve"> PREDICTED: Apis mellifera EF-hand domain-containing family member A2-like (LOC408562), mRNA</t>
  </si>
  <si>
    <t>GB45928</t>
  </si>
  <si>
    <t xml:space="preserve"> PREDICTED: Apis mellifera uncharacterized LOC551685 (LOC551685), transcript variant X3, mRNA</t>
  </si>
  <si>
    <t>GB45931</t>
  </si>
  <si>
    <t xml:space="preserve"> PREDICTED: Apis mellifera uncharacterized LOC551685 (LOC551685), transcript variant X4, mRNA</t>
  </si>
  <si>
    <t xml:space="preserve"> PREDICTED: Apis mellifera ATP synthase subunit s-like protein-like (LOC102655097), mRNA</t>
  </si>
  <si>
    <t>GB45933</t>
  </si>
  <si>
    <t xml:space="preserve"> PREDICTED: Apis mellifera integral membrane protein 2C-like (LOC409366), transcript variant X1, mRNA</t>
  </si>
  <si>
    <t xml:space="preserve"> PREDICTED: Apis mellifera long-chain fatty acid transport protein 4-like (LOC408564), transcript variant X1, mRNA</t>
  </si>
  <si>
    <t xml:space="preserve"> PREDICTED: Apis mellifera centrosomin (cnn), transcript variant X2, mRNA</t>
  </si>
  <si>
    <t xml:space="preserve"> PREDICTED: Apis mellifera aromatic-L-amino-acid decarboxylase-like (LOC410639), transcript variant X1, mRNA</t>
  </si>
  <si>
    <t xml:space="preserve"> PREDICTED: Apis mellifera spermine oxidase-like (LOC725007), mRNA</t>
  </si>
  <si>
    <t>GB45940</t>
  </si>
  <si>
    <t xml:space="preserve"> PREDICTED: Apis mellifera uncharacterized LOC102655640 (LOC102655640), ncRNA</t>
  </si>
  <si>
    <t>GB45941</t>
  </si>
  <si>
    <t xml:space="preserve"> PREDICTED: Apis mellifera uncharacterized LOC100578001 (LOC100578001), ncRNA</t>
  </si>
  <si>
    <t xml:space="preserve"> PREDICTED: Apis mellifera Rab-protein 14 (Rab14), transcript variant 1, mRNA</t>
  </si>
  <si>
    <t xml:space="preserve"> PREDICTED: Apis mellifera uncharacterized LOC100577823 (LOC100577823), mRNA</t>
  </si>
  <si>
    <t xml:space="preserve"> PREDICTED: Apis mellifera uncharacterized LOC725587 (LOC725587), transcript variant X4, mRNA</t>
  </si>
  <si>
    <t xml:space="preserve"> PREDICTED: Apis mellifera pterin-4a-carbinolamine dehydratase (Pcd), mRNA</t>
  </si>
  <si>
    <t xml:space="preserve"> PREDICTED: Apis mellifera pseudouridylate synthase 7 homolog (LOC102654640), mRNA</t>
  </si>
  <si>
    <t>GB45948</t>
  </si>
  <si>
    <t xml:space="preserve"> PREDICTED: Apis mellifera zinc finger protein 235-like (LOC102654597), mRNA</t>
  </si>
  <si>
    <t>GB45949</t>
  </si>
  <si>
    <t xml:space="preserve"> PREDICTED: Apis mellifera organic cation transporter protein-like (LOC412056), transcript variant X3, mRNA</t>
  </si>
  <si>
    <t xml:space="preserve"> Apis mellifera yellow-f (Y-f), mRNA</t>
  </si>
  <si>
    <t xml:space="preserve"> PREDICTED: Apis mellifera uncharacterized LOC412167 (LOC412167), transcript variant X1, mRNA</t>
  </si>
  <si>
    <t>GB45953</t>
  </si>
  <si>
    <t xml:space="preserve"> PREDICTED: Apis mellifera putative uncharacterized protein DDB_G0282133-like (LOC102654520), transcript variant X2, mRNA</t>
  </si>
  <si>
    <t>GB45954</t>
  </si>
  <si>
    <t xml:space="preserve"> PREDICTED: Apis mellifera beta-galactosidase (LOC725756), transcript variant X1, mRNA</t>
  </si>
  <si>
    <t xml:space="preserve"> PREDICTED: Apis mellifera putative succinate dehydrogenase [ubiquinone] cytochrome b small subunit, mitochondrial-like (LOC725566), mRNA</t>
  </si>
  <si>
    <t xml:space="preserve"> PREDICTED: Apis mellifera cuticular protein 15 (CPR15), mRNA</t>
  </si>
  <si>
    <t xml:space="preserve"> PREDICTED: Apis mellifera uncharacterized protein C05D11.1-like (LOC411714), transcript variant X2, mRNA</t>
  </si>
  <si>
    <t xml:space="preserve"> PREDICTED: Apis mellifera ankyrin repeat domain-containing protein 39-like (LOC414036), transcript variant X1, mRNA</t>
  </si>
  <si>
    <t>GB45960</t>
  </si>
  <si>
    <t xml:space="preserve"> PREDICTED: Apis mellifera ankyrin repeat domain-containing protein 39-like (LOC102655068), mRNA</t>
  </si>
  <si>
    <t xml:space="preserve"> PREDICTED: Apis mellifera uncharacterized LOC410637 (LOC410637), transcript variant X7, mRNA</t>
  </si>
  <si>
    <t>GB45962</t>
  </si>
  <si>
    <t>GB45964</t>
  </si>
  <si>
    <t xml:space="preserve"> PREDICTED: Apis mellifera uncharacterized LOC410637 (LOC410637), transcript variant X8, mRNA</t>
  </si>
  <si>
    <t>GB45965</t>
  </si>
  <si>
    <t xml:space="preserve"> PREDICTED: Apis mellifera uncharacterized LOC410637 (LOC410637), transcript variant X5, mRNA</t>
  </si>
  <si>
    <t>GB45966</t>
  </si>
  <si>
    <t xml:space="preserve"> PREDICTED: Apis mellifera collagen alpha-1(IV) chain-like (LOC408552), transcript variant 1, mRNA</t>
  </si>
  <si>
    <t xml:space="preserve"> PREDICTED: Apis mellifera tyrosine aminotransferase-like (LOC725204), transcript variant X1, mRNA</t>
  </si>
  <si>
    <t xml:space="preserve"> PREDICTED: Apis mellifera neural-cadherin-like (LOC102655737), transcript variant X5, mRNA</t>
  </si>
  <si>
    <t>GB45970</t>
  </si>
  <si>
    <t xml:space="preserve"> PREDICTED: Apis mellifera cadherin-N (CadN), transcript variant X1, mRNA</t>
  </si>
  <si>
    <t>GB45971</t>
  </si>
  <si>
    <t xml:space="preserve"> PREDICTED: Apis mellifera cadherin-N (CadN), transcript variant X2, mRNA</t>
  </si>
  <si>
    <t xml:space="preserve"> PREDICTED: Apis mellifera dopa decarboxylase (Ddc), mRNA</t>
  </si>
  <si>
    <t xml:space="preserve"> PREDICTED: Apis mellifera Lim3 homeobox (Lim3), mRNA</t>
  </si>
  <si>
    <t>GB45974</t>
  </si>
  <si>
    <t xml:space="preserve"> PREDICTED: Apis mellifera uncharacterized LOC410659 (LOC410659), transcript variant X1, mRNA</t>
  </si>
  <si>
    <t xml:space="preserve"> PREDICTED: Apis mellifera u11/U12 small nuclear ribonucleoprotein 25 kDa protein-like (LOC100578277), mRNA</t>
  </si>
  <si>
    <t xml:space="preserve"> PREDICTED: Apis mellifera tctex1 domain-containing protein 1 (TcTex1), transcript variant X2, mRNA</t>
  </si>
  <si>
    <t xml:space="preserve"> PREDICTED: Apis mellifera uncharacterized LOC102656744 (LOC102656744), transcript variant X2, ncRNA</t>
  </si>
  <si>
    <t>GB45979</t>
  </si>
  <si>
    <t>GB45981</t>
  </si>
  <si>
    <t xml:space="preserve"> PREDICTED: Apis mellifera mutagen-sensitive 308 (mus308), transcript variant X1, mRNA</t>
  </si>
  <si>
    <t xml:space="preserve"> PREDICTED: Apis mellifera venom acid phosphatase Acph-1-like (LOC100577516), transcript variant X2, mRNA</t>
  </si>
  <si>
    <t>GB45984</t>
  </si>
  <si>
    <t xml:space="preserve"> PREDICTED: Apis mellifera P protein-like (LOC551871), transcript variant X5, mRNA</t>
  </si>
  <si>
    <t>GB45985</t>
  </si>
  <si>
    <t xml:space="preserve"> PREDICTED: Apis mellifera scavenger receptor class B, type 2 (SCR-B2), mRNA</t>
  </si>
  <si>
    <t xml:space="preserve"> PREDICTED: Apis mellifera uncharacterized LOC100578618 (LOC100578618), transcript variant X2, misc_RNA</t>
  </si>
  <si>
    <t>GB45987</t>
  </si>
  <si>
    <t xml:space="preserve"> PREDICTED: Apis mellifera lachesin-like (LOC410655), transcript variant X5, mRNA</t>
  </si>
  <si>
    <t xml:space="preserve"> PREDICTED: Apis mellifera superoxide dismutase [Fe]-like (LOC727231), mRNA</t>
  </si>
  <si>
    <t>GB45989</t>
  </si>
  <si>
    <t>GB45990</t>
  </si>
  <si>
    <t>GB45991</t>
  </si>
  <si>
    <t>GB45992</t>
  </si>
  <si>
    <t>GB45995</t>
  </si>
  <si>
    <t>GB45996</t>
  </si>
  <si>
    <t>GB45997</t>
  </si>
  <si>
    <t xml:space="preserve"> PREDICTED: Apis mellifera titin-like (LOC102655460), mRNA</t>
  </si>
  <si>
    <t>GB45998</t>
  </si>
  <si>
    <t xml:space="preserve"> PREDICTED: Apis mellifera uncharacterized LOC100577821 (LOC100577821), mRNA</t>
  </si>
  <si>
    <t>GB45999</t>
  </si>
  <si>
    <t xml:space="preserve"> PREDICTED: Apis mellifera UPF0465 protein C5orf33-like (LOC724260), mRNA</t>
  </si>
  <si>
    <t>GB46000</t>
  </si>
  <si>
    <t xml:space="preserve"> PREDICTED: Apis mellifera FK506-binding protein 5-like (LOC102655379), mRNA</t>
  </si>
  <si>
    <t>GB46001</t>
  </si>
  <si>
    <t>GB46002</t>
  </si>
  <si>
    <t xml:space="preserve"> PREDICTED: Apis mellifera uncharacterized LOC100578742 (LOC100578742), mRNA</t>
  </si>
  <si>
    <t xml:space="preserve"> PREDICTED: Apis mellifera nitrilase homolog 1-like (LOC551760), mRNA</t>
  </si>
  <si>
    <t>GB46005</t>
  </si>
  <si>
    <t xml:space="preserve"> PREDICTED: Apis mellifera katanin p60 ATPase-containing subunit A-like 2-like (LOC551788), mRNA</t>
  </si>
  <si>
    <t xml:space="preserve"> PREDICTED: Apis mellifera adrenodoxin, mitochondrial-like (LOC413746), mRNA</t>
  </si>
  <si>
    <t xml:space="preserve"> PREDICTED: Apis mellifera uncharacterized LOC102656534 (LOC102656534), transcript variant X1, ncRNA</t>
  </si>
  <si>
    <t>GB46009</t>
  </si>
  <si>
    <t>GB46010</t>
  </si>
  <si>
    <t xml:space="preserve"> PREDICTED: Apis mellifera gonadal protein gdl (gdl), transcript variant X2, mRNA</t>
  </si>
  <si>
    <t>GB46011</t>
  </si>
  <si>
    <t xml:space="preserve"> PREDICTED: Apis mellifera gamma-tubulin ring protein 84 (Grip84), transcript variant X4, mRNA</t>
  </si>
  <si>
    <t xml:space="preserve"> PREDICTED: Apis mellifera uncharacterized LOC551924 (LOC551924), transcript variant X1, mRNA</t>
  </si>
  <si>
    <t xml:space="preserve"> PREDICTED: Apis mellifera cleavage and polyadenylation specificity factor subunit CG7185 ortholog (LOC551973), transcript variant X2, mRNA</t>
  </si>
  <si>
    <t xml:space="preserve"> PREDICTED: Apis mellifera cytochrome P450 301A1 (CYP301A1), mRNA</t>
  </si>
  <si>
    <t xml:space="preserve"> PREDICTED: Apis mellifera transmembrane protein 131-like (LOC100578433), mRNA</t>
  </si>
  <si>
    <t xml:space="preserve"> PREDICTED: Apis mellifera uncharacterized protein C4orf29 homolog (LOC552008), transcript variant X1, mRNA</t>
  </si>
  <si>
    <t xml:space="preserve"> PREDICTED: Apis mellifera La related protein (larp), transcript variant X1, mRNA</t>
  </si>
  <si>
    <t>GB46018</t>
  </si>
  <si>
    <t xml:space="preserve"> PREDICTED: Apis mellifera La related protein (larp), transcript variant X3, mRNA</t>
  </si>
  <si>
    <t xml:space="preserve"> PREDICTED: Apis mellifera uncharacterized LOC102654924 (LOC102654924), ncRNA</t>
  </si>
  <si>
    <t>GB46020</t>
  </si>
  <si>
    <t xml:space="preserve"> PREDICTED: Apis mellifera coenzyme Q biosynthesis protein 2 (Coq2), partial mRNA</t>
  </si>
  <si>
    <t xml:space="preserve"> PREDICTED: Apis mellifera uncharacterized LOC100576162 (LOC100576162), mRNA</t>
  </si>
  <si>
    <t xml:space="preserve"> PREDICTED: Apis mellifera uncharacterized LOC552624 (LOC552624), mRNA</t>
  </si>
  <si>
    <t xml:space="preserve"> PREDICTED: Apis mellifera carbohydrate sulfotransferase 8-like (LOC727202), partial mRNA</t>
  </si>
  <si>
    <t xml:space="preserve"> PREDICTED: Apis mellifera translocase of outer membrane 70 (Tom70), mRNA</t>
  </si>
  <si>
    <t xml:space="preserve"> PREDICTED: Apis mellifera beta-1,4-mannosyl-glycoprotein 4-beta-N-acetylglucosaminyltransferase-like (LOC100578875), transcript variant X1, mRNA</t>
  </si>
  <si>
    <t xml:space="preserve"> PREDICTED: Apis mellifera e3 ubiquitin-protein ligase RNF14-like (LOC552305), mRNA</t>
  </si>
  <si>
    <t xml:space="preserve"> PREDICTED: Apis mellifera uncharacterized LOC100578105 (LOC100578105), mRNA</t>
  </si>
  <si>
    <t xml:space="preserve"> PREDICTED: Apis mellifera cys-loop ligand-gated ion channel subunit 12344 (AmCG12344), mRNA</t>
  </si>
  <si>
    <t xml:space="preserve"> Apis mellifera vacuolar H+ ATP synthase 16 kDa proteolipid subunit (Vha16), mRNA</t>
  </si>
  <si>
    <t>GB46032</t>
  </si>
  <si>
    <t xml:space="preserve"> PREDICTED: Apis mellifera eukaryotic translation initiation factor 4 gamma 2-like (LOC411154), transcript variant X4, mRNA</t>
  </si>
  <si>
    <t>GB46033</t>
  </si>
  <si>
    <t xml:space="preserve"> PREDICTED: Apis mellifera syntaxin 13 (Syx13), mRNA</t>
  </si>
  <si>
    <t xml:space="preserve"> PREDICTED: Apis mellifera periodic tryptophan protein 2 homolog (LOC551087), mRNA</t>
  </si>
  <si>
    <t>GB46037</t>
  </si>
  <si>
    <t xml:space="preserve"> PREDICTED: Apis mellifera elongation of very long chain fatty acids protein 4-like (LOC411692), transcript variant X2, mRNA</t>
  </si>
  <si>
    <t xml:space="preserve"> PREDICTED: Apis mellifera tubulin alpha-1 chain-like (LOC550827), mRNA</t>
  </si>
  <si>
    <t xml:space="preserve"> PREDICTED: Apis mellifera UDP-N-acetylglucosamine--dolichyl-phosphate N-acetylglucosaminephosphotransferase-like (LOC552327), mRNA</t>
  </si>
  <si>
    <t>GB46040</t>
  </si>
  <si>
    <t xml:space="preserve"> PREDICTED: Apis mellifera TBC1 domain family member 23-like (LOC552363), mRNA</t>
  </si>
  <si>
    <t xml:space="preserve"> PREDICTED: Apis mellifera UDP-galactose translocator 1-like (LOC552387), transcript variant X3, mRNA</t>
  </si>
  <si>
    <t xml:space="preserve"> PREDICTED: Apis mellifera uncharacterized LOC413368 (LOC413368), transcript variant X4, mRNA</t>
  </si>
  <si>
    <t>GB46044</t>
  </si>
  <si>
    <t>GB46046</t>
  </si>
  <si>
    <t xml:space="preserve"> PREDICTED: Apis mellifera tetratricopeptide repeat protein 18-like (LOC100578239), mRNA</t>
  </si>
  <si>
    <t xml:space="preserve"> PREDICTED: Apis mellifera transmembrane protein 62-like (LOC411875), transcript variant X1, mRNA</t>
  </si>
  <si>
    <t xml:space="preserve"> PREDICTED: Apis mellifera protein king tubby-like (LOC412481), mRNA</t>
  </si>
  <si>
    <t xml:space="preserve"> PREDICTED: Apis mellifera protein FAM206A-like (LOC102655238), partial mRNA</t>
  </si>
  <si>
    <t>GB46051</t>
  </si>
  <si>
    <t xml:space="preserve"> PREDICTED: Apis mellifera UMP-CMP kinase-like (LOC100578311), transcript variant X3, mRNA</t>
  </si>
  <si>
    <t>GB46052</t>
  </si>
  <si>
    <t xml:space="preserve"> PREDICTED: Apis mellifera nose resistant to fluoxetine protein 6-like (LOC411387), mRNA</t>
  </si>
  <si>
    <t>GB46053</t>
  </si>
  <si>
    <t>GB46055</t>
  </si>
  <si>
    <t xml:space="preserve"> PREDICTED: Apis mellifera uncharacterized LOC100576222 (LOC100576222), transcript variant X1, mRNA</t>
  </si>
  <si>
    <t xml:space="preserve"> Apis mellifera pheromone biosynthesis-activating neuropeptide (Pban), mRNA</t>
  </si>
  <si>
    <t>GB46058</t>
  </si>
  <si>
    <t xml:space="preserve"> PREDICTED: Apis mellifera THO complex subunit 3-like (LOC413173), mRNA</t>
  </si>
  <si>
    <t xml:space="preserve"> PREDICTED: Apis mellifera uncharacterized LOC100576400 (LOC100576400), mRNA</t>
  </si>
  <si>
    <t xml:space="preserve"> PREDICTED: Apis mellifera RNA-binding protein 28-like (LOC552112), mRNA</t>
  </si>
  <si>
    <t xml:space="preserve"> PREDICTED: Apis mellifera cytochrome P450 49A1 (CYP49A1), mRNA</t>
  </si>
  <si>
    <t xml:space="preserve"> PREDICTED: Apis mellifera uncharacterized LOC100576568 (LOC100576568), mRNA</t>
  </si>
  <si>
    <t xml:space="preserve"> PREDICTED: Apis mellifera uncharacterized LOC100578602 (LOC100578602), transcript variant X1, mRNA</t>
  </si>
  <si>
    <t xml:space="preserve"> PREDICTED: Apis mellifera NAP-1 related protein (LOC550824), mRNA</t>
  </si>
  <si>
    <t xml:space="preserve"> PREDICTED: Apis mellifera putative N-acetylglucosamine-6-phosphate deacetylase (LOC551952), mRNA</t>
  </si>
  <si>
    <t xml:space="preserve"> PREDICTED: Apis mellifera transient receptor potential cation channel protein painless (Pain), transcript variant X2, mRNA</t>
  </si>
  <si>
    <t xml:space="preserve"> PREDICTED: Apis mellifera lon protease homolog, mitochondrial-like (LOC409459), transcript variant X2, mRNA</t>
  </si>
  <si>
    <t xml:space="preserve"> PREDICTED: Apis mellifera protein SMG5-like (LOC727497), mRNA</t>
  </si>
  <si>
    <t xml:space="preserve"> PREDICTED: Apis mellifera ubiquilin-1-like (LOC410054), mRNA</t>
  </si>
  <si>
    <t xml:space="preserve"> PREDICTED: Apis mellifera uncharacterized LOC551865 (LOC551865), transcript variant X2, mRNA</t>
  </si>
  <si>
    <t>GB46072</t>
  </si>
  <si>
    <t xml:space="preserve"> PREDICTED: Apis mellifera survival motor neuron protein-like (LOC100577491), mRNA</t>
  </si>
  <si>
    <t xml:space="preserve"> PREDICTED: Apis mellifera integral membrane protein DGCR2/IDD-like (LOC725417), transcript variant X4, mRNA</t>
  </si>
  <si>
    <t>GB46076</t>
  </si>
  <si>
    <t>GB46077</t>
  </si>
  <si>
    <t>GB46078</t>
  </si>
  <si>
    <t>GB46079</t>
  </si>
  <si>
    <t xml:space="preserve"> PREDICTED: Apis mellifera uncharacterized LOC102653661 (LOC102653661), transcript variant X3, ncRNA</t>
  </si>
  <si>
    <t>GB46080</t>
  </si>
  <si>
    <t>GB46081</t>
  </si>
  <si>
    <t xml:space="preserve"> PREDICTED: Apis mellifera uncharacterized LOC102653878 (LOC102653878), transcript variant X1, ncRNA</t>
  </si>
  <si>
    <t>GB46082</t>
  </si>
  <si>
    <t xml:space="preserve"> PREDICTED: Apis mellifera uncharacterized LOC102653910 (LOC102653910), mRNA</t>
  </si>
  <si>
    <t>GB46083</t>
  </si>
  <si>
    <t xml:space="preserve"> PREDICTED: Apis mellifera uncharacterized LOC100577698 (LOC100577698), mRNA</t>
  </si>
  <si>
    <t>GB46084</t>
  </si>
  <si>
    <t xml:space="preserve"> PREDICTED: Apis mellifera histone-lysine N-methyltransferase SETMAR-like (LOC100576243), partial mRNA</t>
  </si>
  <si>
    <t>GB46085</t>
  </si>
  <si>
    <t>GB46086</t>
  </si>
  <si>
    <t xml:space="preserve"> PREDICTED: Apis mellifera uncharacterized LOC724390 (LOC724390), mRNA</t>
  </si>
  <si>
    <t xml:space="preserve"> PREDICTED: Apis mellifera uncharacterized LOC102654138 (LOC102654138), transcript variant X6, ncRNA</t>
  </si>
  <si>
    <t>GB46088</t>
  </si>
  <si>
    <t>GB46089</t>
  </si>
  <si>
    <t xml:space="preserve"> PREDICTED: Apis mellifera semaphorin 2a (Sema-2a), transcript variant X5, mRNA</t>
  </si>
  <si>
    <t>GB46090</t>
  </si>
  <si>
    <t>GB46092</t>
  </si>
  <si>
    <t xml:space="preserve"> PREDICTED: Apis mellifera uncharacterized LOC102655401 (LOC102655401), mRNA</t>
  </si>
  <si>
    <t>GB46093</t>
  </si>
  <si>
    <t xml:space="preserve"> PREDICTED: Apis mellifera actin, cytoplasmic 1-like (LOC725739), mRNA</t>
  </si>
  <si>
    <t>GB46094</t>
  </si>
  <si>
    <t xml:space="preserve"> PREDICTED: Apis mellifera farnesyl pyrophosphate synthase-like (LOC412771), transcript variant X2, mRNA</t>
  </si>
  <si>
    <t xml:space="preserve"> PREDICTED: Apis mellifera farnesyl pyrophosphate synthase-like (LOC551910), transcript variant X1, mRNA</t>
  </si>
  <si>
    <t xml:space="preserve"> PREDICTED: Apis mellifera glycyl-tRNA synthetase alpha subunit-like (LOC100576210), partial mRNA</t>
  </si>
  <si>
    <t>GB46097</t>
  </si>
  <si>
    <t xml:space="preserve"> PREDICTED: Apis mellifera peptide O-xylosyltransferase (oxt), mRNA</t>
  </si>
  <si>
    <t>GB46098</t>
  </si>
  <si>
    <t>GB46099</t>
  </si>
  <si>
    <t xml:space="preserve"> PREDICTED: Apis mellifera histone-lysine N-methyltransferase SETMAR-like (LOC102656679), mRNA</t>
  </si>
  <si>
    <t>GB46100</t>
  </si>
  <si>
    <t>GB46101</t>
  </si>
  <si>
    <t xml:space="preserve"> PREDICTED: Apis mellifera vesicle-fusing ATPase 1-like (LOC725680), mRNA</t>
  </si>
  <si>
    <t xml:space="preserve"> PREDICTED: Apis mellifera uncharacterized LOC100577161 (LOC100577161), mRNA</t>
  </si>
  <si>
    <t>GB46104</t>
  </si>
  <si>
    <t>GB46105</t>
  </si>
  <si>
    <t>GB46106</t>
  </si>
  <si>
    <t>GB46107</t>
  </si>
  <si>
    <t>GB46108</t>
  </si>
  <si>
    <t xml:space="preserve"> PREDICTED: Apis mellifera RING finger protein 17-like (LOC727273), mRNA</t>
  </si>
  <si>
    <t>GB46109</t>
  </si>
  <si>
    <t>GB46110</t>
  </si>
  <si>
    <t xml:space="preserve"> PREDICTED: Apis mellifera beta-glucosidase 8-like (LOC102655191), partial mRNA</t>
  </si>
  <si>
    <t>GB46111</t>
  </si>
  <si>
    <t xml:space="preserve"> PREDICTED: Apis mellifera replication factor C subunit 4 (RfC4), mRNA</t>
  </si>
  <si>
    <t xml:space="preserve"> PREDICTED: Apis mellifera uncharacterized LOC726188 (LOC726188), transcript variant X1, mRNA</t>
  </si>
  <si>
    <t xml:space="preserve"> PREDICTED: Apis mellifera formin-like protein CG32138-like (LOC410904), mRNA</t>
  </si>
  <si>
    <t xml:space="preserve"> PREDICTED: Apis mellifera u4/U6 small nuclear ribonucleoprotein Prp31-like (LOC410907), transcript variant X1, mRNA</t>
  </si>
  <si>
    <t xml:space="preserve"> PREDICTED: Apis mellifera uncharacterized LOC408723 (LOC408723), transcript variant X2, mRNA</t>
  </si>
  <si>
    <t>GB46116</t>
  </si>
  <si>
    <t xml:space="preserve"> PREDICTED: Apis mellifera uncharacterized LOC408723 (LOC408723), transcript variant X3, mRNA</t>
  </si>
  <si>
    <t>GB46117</t>
  </si>
  <si>
    <t xml:space="preserve"> PREDICTED: Apis mellifera uncharacterized LOC408723 (LOC408723), transcript variant X1, mRNA</t>
  </si>
  <si>
    <t xml:space="preserve"> PREDICTED: Apis mellifera sodium/potassium-transporting ATPase subunit beta-2-like (LOC725991), transcript variant X2, mRNA</t>
  </si>
  <si>
    <t xml:space="preserve"> PREDICTED: Apis mellifera glutamate oxaloacetate transaminase 2 (Got2), transcript variant 1, mRNA</t>
  </si>
  <si>
    <t xml:space="preserve"> PREDICTED: Apis mellifera ubiquitin fusion-degradation 1-like (Ufd1-like), transcript variant X1, mRNA</t>
  </si>
  <si>
    <t xml:space="preserve"> PREDICTED: Apis mellifera cell cycle checkpoint control protein RAD9A-like (LOC100576872), mRNA</t>
  </si>
  <si>
    <t xml:space="preserve"> PREDICTED: Apis mellifera endonuclease G, mitochondrial-like (LOC551715), mRNA</t>
  </si>
  <si>
    <t xml:space="preserve"> PREDICTED: Apis mellifera serine/threonine-protein kinase GD17699-like (LOC410910), transcript variant X1, mRNA</t>
  </si>
  <si>
    <t>GB46125</t>
  </si>
  <si>
    <t>GB46126</t>
  </si>
  <si>
    <t>GB46127</t>
  </si>
  <si>
    <t xml:space="preserve"> PREDICTED: Apis mellifera uncharacterized LOC408725 (LOC408725), mRNA</t>
  </si>
  <si>
    <t>GB46129</t>
  </si>
  <si>
    <t xml:space="preserve"> PREDICTED: Apis mellifera uncharacterized LOC725433 (LOC725433), transcript variant X2, mRNA</t>
  </si>
  <si>
    <t xml:space="preserve"> PREDICTED: Apis mellifera uncharacterized LOC100576620 (LOC100576620), transcript variant 1, partial mRNA</t>
  </si>
  <si>
    <t xml:space="preserve"> PREDICTED: Apis mellifera glycosaminoglycan xylosylkinase-like (LOC410911), mRNA</t>
  </si>
  <si>
    <t xml:space="preserve"> PREDICTED: Apis mellifera uncharacterized LOC102656910 (LOC102656910), transcript variant X3, ncRNA</t>
  </si>
  <si>
    <t>GB46133</t>
  </si>
  <si>
    <t>GB46134</t>
  </si>
  <si>
    <t xml:space="preserve"> PREDICTED: Apis mellifera uncharacterized LOC102656726 (LOC102656726), ncRNA</t>
  </si>
  <si>
    <t>GB46136</t>
  </si>
  <si>
    <t>GB46139</t>
  </si>
  <si>
    <t xml:space="preserve"> PREDICTED: Apis mellifera crumbs (crb), transcript variant X2, mRNA</t>
  </si>
  <si>
    <t xml:space="preserve"> PREDICTED: Apis mellifera vacuolar protein sorting-associated protein 29-like (LOC725700), mRNA</t>
  </si>
  <si>
    <t xml:space="preserve"> PREDICTED: Apis mellifera sarcoplasmic calcium-binding protein (CBP), transcript variant 1, mRNA</t>
  </si>
  <si>
    <t xml:space="preserve"> PREDICTED: Apis mellifera solute carrier family 17 member 9-like (LOC412620), transcript variant X3, mRNA</t>
  </si>
  <si>
    <t xml:space="preserve"> PREDICTED: Apis mellifera uncharacterized LOC725864 (LOC725864), misc_RNA</t>
  </si>
  <si>
    <t xml:space="preserve"> PREDICTED: Apis mellifera sodium/potassium-transporting ATPase subunit beta-2-like (LOC408722), mRNA</t>
  </si>
  <si>
    <t xml:space="preserve"> PREDICTED: Apis mellifera sodium/potassium-transporting ATPase subunit beta-2 (nrv2), mRNA</t>
  </si>
  <si>
    <t xml:space="preserve"> PREDICTED: Apis mellifera uncharacterized LOC408724 (LOC408724), mRNA</t>
  </si>
  <si>
    <t xml:space="preserve"> PREDICTED: Apis mellifera guanine nucleotide-binding protein subunit alpha homolog (LOC410906), mRNA</t>
  </si>
  <si>
    <t xml:space="preserve"> PREDICTED: Apis mellifera uncharacterized LOC100577324 (LOC100577324), mRNA</t>
  </si>
  <si>
    <t xml:space="preserve"> PREDICTED: Apis mellifera meiosis-specific nuclear structural protein 1-like (LOC100577432), mRNA</t>
  </si>
  <si>
    <t>GB46150</t>
  </si>
  <si>
    <t xml:space="preserve"> PREDICTED: Apis mellifera uncharacterized LOC551510 (LOC551510), transcript variant X1, mRNA</t>
  </si>
  <si>
    <t xml:space="preserve"> PREDICTED: Apis mellifera neuronal calcium sensor 2-like (LOC726283), transcript variant X3, mRNA</t>
  </si>
  <si>
    <t>GB46152</t>
  </si>
  <si>
    <t>GB46154</t>
  </si>
  <si>
    <t xml:space="preserve"> PREDICTED: Apis mellifera tRNA-specific 2-thiouridylase mnmA-like (LOC100577705), partial mRNA</t>
  </si>
  <si>
    <t>GB46155</t>
  </si>
  <si>
    <t xml:space="preserve"> PREDICTED: Apis mellifera uncharacterized LOC100577795 (LOC100577795), mRNA</t>
  </si>
  <si>
    <t xml:space="preserve"> PREDICTED: Apis mellifera vacuolar protein sorting-associated protein 62-like (LOC551525), partial mRNA</t>
  </si>
  <si>
    <t xml:space="preserve"> PREDICTED: Apis mellifera protein disulfide-isomerase like 2-2-like (LOC102654513), mRNA</t>
  </si>
  <si>
    <t>GB46158</t>
  </si>
  <si>
    <t>GB46159</t>
  </si>
  <si>
    <t xml:space="preserve"> PREDICTED: Apis mellifera uncharacterized LOC102653836 (LOC102653836), ncRNA</t>
  </si>
  <si>
    <t>GB46160</t>
  </si>
  <si>
    <t xml:space="preserve"> PREDICTED: Apis mellifera low molecular weight phosphotyrosine protein phosphatase-like (LOC102655221), partial mRNA</t>
  </si>
  <si>
    <t>GB46161</t>
  </si>
  <si>
    <t xml:space="preserve"> PREDICTED: Apis mellifera uncharacterized LOC100577262 (LOC100577262), transcript variant X2, misc_RNA</t>
  </si>
  <si>
    <t>GB46162</t>
  </si>
  <si>
    <t xml:space="preserve"> PREDICTED: Apis mellifera poly(U)-binding-splicing factor half pint-like (LOC725115), transcript variant X3, mRNA</t>
  </si>
  <si>
    <t xml:space="preserve"> PREDICTED: Apis mellifera heartless (htl), transcript variant X2, mRNA</t>
  </si>
  <si>
    <t>GB46164</t>
  </si>
  <si>
    <t xml:space="preserve"> PREDICTED: Apis mellifera heartless (htl), transcript variant X1, mRNA</t>
  </si>
  <si>
    <t>GB46166</t>
  </si>
  <si>
    <t xml:space="preserve"> PREDICTED: Apis mellifera polycomb group RING finger protein 3-like (LOC725717), mRNA</t>
  </si>
  <si>
    <t xml:space="preserve"> PREDICTED: Apis mellifera uncharacterized LOC551984 (LOC551984), transcript variant X2, mRNA</t>
  </si>
  <si>
    <t>GB46168</t>
  </si>
  <si>
    <t xml:space="preserve"> PREDICTED: Apis mellifera uncharacterized LOC551984 (LOC551984), transcript variant X1, mRNA</t>
  </si>
  <si>
    <t xml:space="preserve"> PREDICTED: Apis mellifera UPF0687 protein C20orf27 homolog (LOC100577418), mRNA</t>
  </si>
  <si>
    <t>GB46171</t>
  </si>
  <si>
    <t xml:space="preserve"> PREDICTED: Apis mellifera myb-like protein X-like (LOC102654152), mRNA</t>
  </si>
  <si>
    <t>GB46172</t>
  </si>
  <si>
    <t xml:space="preserve"> PREDICTED: Apis mellifera WD repeat-containing protein 60-like (LOC726566), transcript variant X1, mRNA</t>
  </si>
  <si>
    <t xml:space="preserve"> PREDICTED: Apis mellifera l-asparaginase-like (LOC100578894), mRNA</t>
  </si>
  <si>
    <t xml:space="preserve"> PREDICTED: Apis mellifera transferrin-like (LOC726601), transcript variant X1, mRNA</t>
  </si>
  <si>
    <t>GB46175</t>
  </si>
  <si>
    <t xml:space="preserve"> PREDICTED: Apis mellifera major facilitator superfamily domain-containing protein 6-like (LOC412430), transcript variant X1, mRNA</t>
  </si>
  <si>
    <t xml:space="preserve"> PREDICTED: Apis mellifera f-box/WD repeat-containing protein 4-like (LOC726631), mRNA</t>
  </si>
  <si>
    <t xml:space="preserve"> PREDICTED: Apis mellifera uncharacterized LOC100578725 (LOC100578725), mRNA</t>
  </si>
  <si>
    <t xml:space="preserve"> PREDICTED: Apis mellifera s-adenosylmethionine mitochondrial carrier protein-like (LOC409508), transcript variant X1, mRNA</t>
  </si>
  <si>
    <t>GB46181</t>
  </si>
  <si>
    <t xml:space="preserve"> PREDICTED: Apis mellifera uncharacterized LOC100577836 (LOC100577836), mRNA</t>
  </si>
  <si>
    <t xml:space="preserve"> PREDICTED: Apis mellifera x-ray repair cross-complementing protein 5-like (LOC552750), mRNA</t>
  </si>
  <si>
    <t>GB46184</t>
  </si>
  <si>
    <t>GB46185</t>
  </si>
  <si>
    <t xml:space="preserve"> PREDICTED: Apis mellifera DEG/ENaC Na channel 4 (DEG4), transcript variant X1, mRNA</t>
  </si>
  <si>
    <t xml:space="preserve"> PREDICTED: Apis mellifera uncharacterized LOC726466 (LOC726466), transcript variant X1, mRNA</t>
  </si>
  <si>
    <t xml:space="preserve"> PREDICTED: Apis mellifera uncharacterized LOC411958 (LOC411958), transcript variant X2, misc_RNA</t>
  </si>
  <si>
    <t xml:space="preserve"> PREDICTED: Apis mellifera WD repeat-containing protein 91-like (LOC100578260), mRNA</t>
  </si>
  <si>
    <t xml:space="preserve"> PREDICTED: Apis mellifera huntingtin-interacting protein K-like (LOC552553), mRNA</t>
  </si>
  <si>
    <t>GB46191</t>
  </si>
  <si>
    <t>GB46192</t>
  </si>
  <si>
    <t>GB46193</t>
  </si>
  <si>
    <t xml:space="preserve"> PREDICTED: Apis mellifera uncharacterized LOC725889 (LOC725889), mRNA</t>
  </si>
  <si>
    <t xml:space="preserve"> PREDICTED: Apis mellifera uncharacterized LOC409200 (LOC409200), transcript variant X6, mRNA</t>
  </si>
  <si>
    <t xml:space="preserve"> PREDICTED: Apis mellifera anaphase-promoting complex subunit CDC26-like (LOC726277), transcript variant X1, mRNA</t>
  </si>
  <si>
    <t>GB46197</t>
  </si>
  <si>
    <t xml:space="preserve"> PREDICTED: Apis mellifera uncharacterized LOC100577558 (LOC100577558), partial mRNA</t>
  </si>
  <si>
    <t>GB46198</t>
  </si>
  <si>
    <t>GB46200</t>
  </si>
  <si>
    <t xml:space="preserve"> PREDICTED: Apis mellifera sideroflexin-2-like (LOC550915), mRNA</t>
  </si>
  <si>
    <t xml:space="preserve"> Apis mellifera inhibitor of growth family, member 3 (Ing3), mRNA</t>
  </si>
  <si>
    <t xml:space="preserve"> PREDICTED: Apis mellifera serine protease homolog 37 (SPH37), transcript variant X4, mRNA</t>
  </si>
  <si>
    <t xml:space="preserve"> PREDICTED: Apis mellifera protein cereblon-like (LOC411797), mRNA</t>
  </si>
  <si>
    <t xml:space="preserve"> PREDICTED: Apis mellifera uncharacterized LOC409200 (LOC409200), transcript variant X9, misc_RNA</t>
  </si>
  <si>
    <t>GB46205</t>
  </si>
  <si>
    <t xml:space="preserve"> PREDICTED: Apis mellifera origin recognition complex subunit 2-like (LOC100577679), mRNA</t>
  </si>
  <si>
    <t xml:space="preserve"> PREDICTED: Apis mellifera protein roadkill-like (LOC411827), transcript variant X14, mRNA</t>
  </si>
  <si>
    <t>GB46208</t>
  </si>
  <si>
    <t xml:space="preserve"> PREDICTED: Apis mellifera transcription initiation protein SPT3 homolog (LOC102654708), partial mRNA</t>
  </si>
  <si>
    <t>GB46210</t>
  </si>
  <si>
    <t xml:space="preserve"> PREDICTED: Apis mellifera zinc finger protein 347-like (LOC409573), transcript variant X7, mRNA</t>
  </si>
  <si>
    <t xml:space="preserve"> PREDICTED: Apis mellifera uncharacterized LOC100578556 (LOC100578556), mRNA</t>
  </si>
  <si>
    <t xml:space="preserve"> PREDICTED: Apis mellifera histone RNA hairpin-binding protein (Slbp), mRNA</t>
  </si>
  <si>
    <t xml:space="preserve"> PREDICTED: Apis mellifera phosphoglycerate mutase (LOC552736), mRNA</t>
  </si>
  <si>
    <t xml:space="preserve"> PREDICTED: Apis mellifera ras-related protein Rab-24-like (LOC552730), transcript variant X2, mRNA</t>
  </si>
  <si>
    <t xml:space="preserve"> PREDICTED: Apis mellifera protein RFT1 homolog (LOC412489), transcript variant X2, mRNA</t>
  </si>
  <si>
    <t xml:space="preserve"> PREDICTED: Apis mellifera cytoplasmic aconitate hydratase-like (LOC409485), transcript variant 1, mRNA</t>
  </si>
  <si>
    <t xml:space="preserve"> PREDICTED: Apis mellifera uncharacterized LOC726528 (LOC726528), transcript variant X1, mRNA</t>
  </si>
  <si>
    <t xml:space="preserve"> PREDICTED: Apis mellifera uncharacterized LOC725811 (LOC725811), transcript variant X1, mRNA</t>
  </si>
  <si>
    <t xml:space="preserve"> PREDICTED: Apis mellifera putative vacuolar protein sorting-associated protein YPR157W-like (LOC552668), mRNA</t>
  </si>
  <si>
    <t xml:space="preserve"> Apis mellifera odorant binding protein 13 (Obp13), mRNA</t>
  </si>
  <si>
    <t xml:space="preserve"> Apis mellifera odorant binding protein 14 (Obp14), mRNA</t>
  </si>
  <si>
    <t xml:space="preserve"> PREDICTED: Apis mellifera odorant binding protein 15 (Obp15), partial mRNA</t>
  </si>
  <si>
    <t xml:space="preserve"> Apis mellifera odorant binding protein 16 (Obp16), mRNA</t>
  </si>
  <si>
    <t xml:space="preserve"> Apis mellifera odorant binding protein 17 (Obp17), mRNA</t>
  </si>
  <si>
    <t xml:space="preserve"> PREDICTED: Apis mellifera odorant binding protein 18 (Obp18), transcript variant X1, mRNA</t>
  </si>
  <si>
    <t>GB46228</t>
  </si>
  <si>
    <t>GB46229</t>
  </si>
  <si>
    <t xml:space="preserve"> Apis mellifera odorant binding protein 21 (Obp21), mRNA</t>
  </si>
  <si>
    <t xml:space="preserve"> PREDICTED: Apis mellifera signal recognition particle 72 kDa protein-like (LOC726435), mRNA</t>
  </si>
  <si>
    <t>GB46232</t>
  </si>
  <si>
    <t xml:space="preserve"> PREDICTED: Apis mellifera tumor suppressor candidate 3-like (LOC552271), partial mRNA</t>
  </si>
  <si>
    <t>GB46233</t>
  </si>
  <si>
    <t>GB46234</t>
  </si>
  <si>
    <t xml:space="preserve"> PREDICTED: Apis mellifera uncharacterized LOC100578300 (LOC100578300), transcript variant X5, mRNA</t>
  </si>
  <si>
    <t xml:space="preserve"> PREDICTED: Apis mellifera apidaecin (Apid73), partial mRNA</t>
  </si>
  <si>
    <t>GB46236</t>
  </si>
  <si>
    <t>GB46237</t>
  </si>
  <si>
    <t>GB46238</t>
  </si>
  <si>
    <t>GB46239</t>
  </si>
  <si>
    <t xml:space="preserve"> PREDICTED: Apis mellifera uncharacterized LOC410041 (LOC410041), transcript variant X2, mRNA</t>
  </si>
  <si>
    <t xml:space="preserve"> PREDICTED: Apis mellifera TBC1 domain family member 19-like (LOC551193), transcript variant X3, mRNA</t>
  </si>
  <si>
    <t xml:space="preserve"> PREDICTED: Apis mellifera coronin-7-like (LOC409082), transcript variant X2, mRNA</t>
  </si>
  <si>
    <t xml:space="preserve"> PREDICTED: Apis mellifera zinc finger Ran-binding domain-containing protein 2-like (LOC409350), transcript variant X3, mRNA</t>
  </si>
  <si>
    <t xml:space="preserve"> PREDICTED: Apis mellifera integrator complex subunit 12 (Ints12), transcript variant X3, mRNA</t>
  </si>
  <si>
    <t>GB46244</t>
  </si>
  <si>
    <t xml:space="preserve"> PREDICTED: Apis mellifera integrator complex subunit 12 (Ints12), transcript variant X1, mRNA</t>
  </si>
  <si>
    <t xml:space="preserve"> PREDICTED: Apis mellifera uncharacterized LOC100577220 (LOC100577220), mRNA</t>
  </si>
  <si>
    <t xml:space="preserve"> Apis mellifera eukaryotic translation initiation factor 3, subunit H (Eif3h), mRNA</t>
  </si>
  <si>
    <t xml:space="preserve"> PREDICTED: Apis mellifera sorting nexin-9-like (LOC413831), transcript variant 1, mRNA</t>
  </si>
  <si>
    <t xml:space="preserve"> PREDICTED: Apis mellifera non-structural maintenance of chromosomes element 1 homolog (LOC727247), transcript variant X1, mRNA</t>
  </si>
  <si>
    <t xml:space="preserve"> PREDICTED: Apis mellifera uncharacterized LOC727239 (LOC727239), mRNA</t>
  </si>
  <si>
    <t xml:space="preserve"> PREDICTED: Apis mellifera uncharacterized LOC727230 (LOC727230), transcript variant X1, mRNA</t>
  </si>
  <si>
    <t xml:space="preserve"> PREDICTED: Apis mellifera uncharacterized LOC727230 (LOC727230), transcript variant X2, mRNA</t>
  </si>
  <si>
    <t>GB46252</t>
  </si>
  <si>
    <t xml:space="preserve"> PREDICTED: Apis mellifera uncharacterized LOC100577972 (LOC100577972), mRNA</t>
  </si>
  <si>
    <t xml:space="preserve"> PREDICTED: Apis mellifera Sirt4 histone deacetylase (Sirt4), transcript variant 2, mRNA</t>
  </si>
  <si>
    <t xml:space="preserve"> PREDICTED: Apis mellifera puff-specific protein Bx42 (Bx42), mRNA</t>
  </si>
  <si>
    <t>GB46256</t>
  </si>
  <si>
    <t xml:space="preserve"> PREDICTED: Apis mellifera egg-derived tyrosine phosphatase (EDTP), transcript variant 1, mRNA</t>
  </si>
  <si>
    <t>GB46258</t>
  </si>
  <si>
    <t xml:space="preserve"> PREDICTED: Apis mellifera peroxisome biogenesis factor 10-like (LOC724262), mRNA</t>
  </si>
  <si>
    <t xml:space="preserve"> PREDICTED: Apis mellifera schizo (siz), transcript variant X1, mRNA</t>
  </si>
  <si>
    <t>GB46260</t>
  </si>
  <si>
    <t xml:space="preserve"> PREDICTED: Apis mellifera uncharacterized LOC102655721 (LOC102655721), ncRNA</t>
  </si>
  <si>
    <t>GB46261</t>
  </si>
  <si>
    <t xml:space="preserve"> PREDICTED: Apis mellifera schizo (siz), transcript variant X2, mRNA</t>
  </si>
  <si>
    <t xml:space="preserve"> PREDICTED: Apis mellifera T-complex protein 1 subunit zeta (Tcp-1zeta), mRNA</t>
  </si>
  <si>
    <t>GB46264</t>
  </si>
  <si>
    <t xml:space="preserve"> PREDICTED: Apis mellifera coiled-coil domain-containing protein 174-like (LOC102656137), mRNA</t>
  </si>
  <si>
    <t>GB46265</t>
  </si>
  <si>
    <t xml:space="preserve"> PREDICTED: Apis mellifera calcium/calmodulin-dependent protein kinase I (CaMKI), transcript variant X1, mRNA</t>
  </si>
  <si>
    <t xml:space="preserve"> PREDICTED: Apis mellifera uncharacterized LOC727260 (LOC727260), mRNA</t>
  </si>
  <si>
    <t xml:space="preserve"> PREDICTED: Apis mellifera uncharacterized LOC409410 (LOC409410), transcript variant X1, mRNA</t>
  </si>
  <si>
    <t xml:space="preserve"> PREDICTED: Apis mellifera plexin B (plexB), transcript variant X1, mRNA</t>
  </si>
  <si>
    <t>GB46269</t>
  </si>
  <si>
    <t xml:space="preserve"> PREDICTED: Apis mellifera plexin B (plexB), transcript variant X2, mRNA</t>
  </si>
  <si>
    <t xml:space="preserve"> PREDICTED: Apis mellifera legless (lgs), transcript variant X2, mRNA</t>
  </si>
  <si>
    <t xml:space="preserve"> PREDICTED: Apis mellifera ubiquitin-fold modifier 1-like (LOC726196), transcript variant X1, mRNA</t>
  </si>
  <si>
    <t xml:space="preserve"> PREDICTED: Apis mellifera uncharacterized LOC409083 (LOC409083), mRNA</t>
  </si>
  <si>
    <t xml:space="preserve"> PREDICTED: Apis mellifera uncharacterized LOC100577707 (LOC100577707), transcript variant X2, mRNA</t>
  </si>
  <si>
    <t xml:space="preserve"> PREDICTED: Apis mellifera cyclin-dependent kinase 1-like (LOC409590), transcript variant 1, mRNA</t>
  </si>
  <si>
    <t xml:space="preserve"> PREDICTED: Apis mellifera apolipoprotein D-like (LOC550937), transcript variant 2, mRNA</t>
  </si>
  <si>
    <t xml:space="preserve"> PREDICTED: Apis mellifera phospholipase A2-2.2 (PLA2-2.2), mRNA</t>
  </si>
  <si>
    <t>GB46277</t>
  </si>
  <si>
    <t>GB46278</t>
  </si>
  <si>
    <t>GB46279</t>
  </si>
  <si>
    <t>GB46280</t>
  </si>
  <si>
    <t xml:space="preserve"> PREDICTED: Apis mellifera tyrosine aminotransferase-like (LOC551404), mRNA</t>
  </si>
  <si>
    <t xml:space="preserve"> PREDICTED: Apis mellifera uncharacterized LOC725406 (LOC725406), transcript variant X1, mRNA</t>
  </si>
  <si>
    <t xml:space="preserve"> PREDICTED: Apis mellifera serine/threonine-protein kinase PRP4 homolog (LOC102655672), mRNA</t>
  </si>
  <si>
    <t>GB46283</t>
  </si>
  <si>
    <t>GB46284</t>
  </si>
  <si>
    <t xml:space="preserve"> PREDICTED: Apis mellifera enolase-like (LOC102655754), mRNA</t>
  </si>
  <si>
    <t>GB46285</t>
  </si>
  <si>
    <t xml:space="preserve"> PREDICTED: Apis mellifera zinc carboxypeptidase A 1-like (LOC551524), transcript variant X1, mRNA</t>
  </si>
  <si>
    <t xml:space="preserve"> PREDICTED: Apis mellifera proton-coupled amino acid transporter 1-like (LOC726786), partial mRNA</t>
  </si>
  <si>
    <t>GB46288</t>
  </si>
  <si>
    <t xml:space="preserve"> PREDICTED: Apis mellifera luciferin 4-monooxygenase-like (LOC726362), mRNA</t>
  </si>
  <si>
    <t xml:space="preserve"> PREDICTED: Apis mellifera acetate-CoA ligase 1 (LOC409624), mRNA</t>
  </si>
  <si>
    <t xml:space="preserve"> PREDICTED: Apis mellifera inositol-1-(or 4-)monophosphatase (LOC409693), mRNA</t>
  </si>
  <si>
    <t xml:space="preserve"> PREDICTED: Apis mellifera tetratricopeptide repeat protein 8-like (LOC727406), partial mRNA</t>
  </si>
  <si>
    <t>GB46292</t>
  </si>
  <si>
    <t>GB46293</t>
  </si>
  <si>
    <t xml:space="preserve"> PREDICTED: Apis mellifera major royal jelly protein 1-like (LOC552388), mRNA</t>
  </si>
  <si>
    <t>GB46294</t>
  </si>
  <si>
    <t xml:space="preserve"> PREDICTED: Apis mellifera uncharacterized LOC413802 (LOC413802), mRNA</t>
  </si>
  <si>
    <t>GB46295</t>
  </si>
  <si>
    <t xml:space="preserve"> PREDICTED: Apis mellifera slit homolog 1 protein-like (LOC413237), mRNA</t>
  </si>
  <si>
    <t xml:space="preserve"> Apis mellifera cuticular protein 14 (CPR14), mRNA</t>
  </si>
  <si>
    <t xml:space="preserve"> PREDICTED: Apis mellifera endocuticle structural glycoprotein SgAbd-2-like (LOC724735), transcript variant X2, mRNA</t>
  </si>
  <si>
    <t xml:space="preserve"> Apis mellifera cuticular protein 18 (CPR18), mRNA</t>
  </si>
  <si>
    <t>GB46299</t>
  </si>
  <si>
    <t xml:space="preserve"> PREDICTED: Apis mellifera neurotransmitter transporter 5 (NT-5), mRNA</t>
  </si>
  <si>
    <t xml:space="preserve"> PREDICTED: Apis mellifera 1-phosphatidylinositol-4,5-bisphosphate phosphodiesterase-like (LOC724471), misc_RNA</t>
  </si>
  <si>
    <t>GB46301</t>
  </si>
  <si>
    <t xml:space="preserve"> PREDICTED: Apis mellifera adenylate cyclase, terminal-differentiation specific-like (LOC102654472), mRNA</t>
  </si>
  <si>
    <t>GB46303</t>
  </si>
  <si>
    <t xml:space="preserve"> PREDICTED: Apis mellifera uncharacterized LOC725270 (LOC725270), mRNA</t>
  </si>
  <si>
    <t xml:space="preserve"> PREDICTED: Apis mellifera sn1-specific diacylglycerol lipase beta-like (LOC726798), transcript variant X1, mRNA</t>
  </si>
  <si>
    <t xml:space="preserve"> PREDICTED: Apis mellifera RNA polymerase I-specific transcription initiation factor RRN3-like (LOC726812), transcript variant X1, mRNA</t>
  </si>
  <si>
    <t xml:space="preserve"> PREDICTED: Apis mellifera uncharacterized LOC726735 (LOC726735), mRNA</t>
  </si>
  <si>
    <t>GB46308</t>
  </si>
  <si>
    <t>GB46309</t>
  </si>
  <si>
    <t xml:space="preserve"> Apis mellifera cuticular protein 17 (CPR17), mRNA</t>
  </si>
  <si>
    <t xml:space="preserve"> Apis mellifera cuticular protein 21 (CPR21), mRNA</t>
  </si>
  <si>
    <t xml:space="preserve"> Apis mellifera cuticular protein 22 (CPR22), mRNA</t>
  </si>
  <si>
    <t>GB46312</t>
  </si>
  <si>
    <t xml:space="preserve"> PREDICTED: Apis mellifera n-acetylserotonin O-methyltransferase-like protein-like (LOC100578507), transcript variant X1, ncRNA</t>
  </si>
  <si>
    <t xml:space="preserve"> PREDICTED: Apis mellifera mitochondrial fission 1 protein-like (LOC551255), transcript variant X2, mRNA</t>
  </si>
  <si>
    <t>GB46315</t>
  </si>
  <si>
    <t xml:space="preserve"> PREDICTED: Apis mellifera CUGBP Elav-like family member 4-like (LOC410353), transcript variant X20, mRNA</t>
  </si>
  <si>
    <t>GB46316</t>
  </si>
  <si>
    <t xml:space="preserve"> PREDICTED: Apis mellifera apolipoprotein D-like (LOC409278), transcript variant 2, mRNA</t>
  </si>
  <si>
    <t>GB46317</t>
  </si>
  <si>
    <t>GB46319</t>
  </si>
  <si>
    <t xml:space="preserve"> PREDICTED: Apis mellifera inositol-pentakisphosphate 2-kinase-like (LOC100576733), mRNA</t>
  </si>
  <si>
    <t xml:space="preserve"> PREDICTED: Apis mellifera neurofibromin 1 (Nf1), transcript variant X1, mRNA</t>
  </si>
  <si>
    <t xml:space="preserve"> PREDICTED: Apis mellifera electron transfer flavoprotein-ubiquinone oxidoreductase, mitochondrial (Etfdh), transcript variant X1, mRNA</t>
  </si>
  <si>
    <t xml:space="preserve"> PREDICTED: Apis mellifera piggyBac transposable element-derived protein 4-like (LOC100576623), mRNA</t>
  </si>
  <si>
    <t>GB46323</t>
  </si>
  <si>
    <t xml:space="preserve"> PREDICTED: Apis mellifera putative odorant receptor 85b-like (LOC102654074), mRNA</t>
  </si>
  <si>
    <t>GB46324</t>
  </si>
  <si>
    <t xml:space="preserve"> PREDICTED: Apis mellifera fat-like cadherin-related tumor suppressor homolog (LOC411157), transcript variant X9, mRNA</t>
  </si>
  <si>
    <t>GB46326</t>
  </si>
  <si>
    <t xml:space="preserve"> PREDICTED: Apis mellifera neurogenic protein mastermind (mam), mRNA</t>
  </si>
  <si>
    <t>GB46327</t>
  </si>
  <si>
    <t>GB46328</t>
  </si>
  <si>
    <t xml:space="preserve"> PREDICTED: Apis mellifera uncharacterized LOC102656730 (LOC102656730), mRNA</t>
  </si>
  <si>
    <t>GB46329</t>
  </si>
  <si>
    <t xml:space="preserve"> PREDICTED: Apis mellifera mediator of RNA polymerase II transcription subunit 13-like (LOC410159), mRNA</t>
  </si>
  <si>
    <t xml:space="preserve"> PREDICTED: Apis mellifera glycoprotein-N-acetylgalactosamine 3-beta-galactosyltransferase 1-like (LOC409263), mRNA</t>
  </si>
  <si>
    <t xml:space="preserve"> PREDICTED: Apis mellifera uncharacterized LOC724516 (LOC724516), mRNA</t>
  </si>
  <si>
    <t xml:space="preserve"> PREDICTED: Apis mellifera uncharacterized LOC100577622 (LOC100577622), mRNA</t>
  </si>
  <si>
    <t xml:space="preserve"> PREDICTED: Apis mellifera uncharacterized LOC102656698 (LOC102656698), ncRNA</t>
  </si>
  <si>
    <t>GB46336</t>
  </si>
  <si>
    <t xml:space="preserve"> PREDICTED: Apis mellifera putative elongator complex protein 4-like (LOC411156), transcript variant X2, mRNA</t>
  </si>
  <si>
    <t xml:space="preserve"> PREDICTED: Apis mellifera tetraspanin 4 (Tspan4), mRNA</t>
  </si>
  <si>
    <t xml:space="preserve"> PREDICTED: Apis mellifera Trap1 protein (Trap1), transcript variant 1, mRNA</t>
  </si>
  <si>
    <t xml:space="preserve"> PREDICTED: Apis mellifera uncharacterized LOC102656875 (LOC102656875), transcript variant X1, ncRNA</t>
  </si>
  <si>
    <t>GB46340</t>
  </si>
  <si>
    <t>GB46341</t>
  </si>
  <si>
    <t xml:space="preserve"> PREDICTED: Apis mellifera disintegrin and metalloproteinase domain-containing protein 10-like (LOC409692), mRNA</t>
  </si>
  <si>
    <t>GB46343</t>
  </si>
  <si>
    <t xml:space="preserve"> PREDICTED: Apis mellifera ubiquitin carboxyl-terminal hydrolase 8-like (LOC411362), transcript variant X1, mRNA</t>
  </si>
  <si>
    <t xml:space="preserve"> PREDICTED: Apis mellifera peptide-N(4)-(N-acetyl-beta-glucosaminyl)asparagine amidase (PNGase), transcript variant X1, mRNA</t>
  </si>
  <si>
    <t>GB46346</t>
  </si>
  <si>
    <t xml:space="preserve"> PREDICTED: Apis mellifera uncharacterized LOC100577486 (LOC100577486), mRNA</t>
  </si>
  <si>
    <t>GB46347</t>
  </si>
  <si>
    <t>GB46348</t>
  </si>
  <si>
    <t xml:space="preserve"> PREDICTED: Apis mellifera uncharacterized LOC102654589 (LOC102654589), partial mRNA</t>
  </si>
  <si>
    <t>GB46349</t>
  </si>
  <si>
    <t>GB46350</t>
  </si>
  <si>
    <t>GB46351</t>
  </si>
  <si>
    <t>GB46352</t>
  </si>
  <si>
    <t>GB46353</t>
  </si>
  <si>
    <t xml:space="preserve"> PREDICTED: Apis mellifera uncharacterized LOC724830 (LOC724830), transcript variant X3, mRNA</t>
  </si>
  <si>
    <t>GB46354</t>
  </si>
  <si>
    <t>GB46355</t>
  </si>
  <si>
    <t>GB46356</t>
  </si>
  <si>
    <t>GB46357</t>
  </si>
  <si>
    <t>GB46358</t>
  </si>
  <si>
    <t>GB46359</t>
  </si>
  <si>
    <t xml:space="preserve"> PREDICTED: Apis mellifera immunoglobulin-like and fibronectin type III domain containing 12 (IGFn3-12), transcript variant X4, mRNA</t>
  </si>
  <si>
    <t xml:space="preserve"> PREDICTED: Apis mellifera immunoglobulin-like and fibronectin type III domain containing 12 (IGFn3-12), transcript variant X1, mRNA</t>
  </si>
  <si>
    <t>GB46361</t>
  </si>
  <si>
    <t xml:space="preserve"> PREDICTED: Apis mellifera protein FAM135A-like (LOC725046), mRNA</t>
  </si>
  <si>
    <t xml:space="preserve"> PREDICTED: Apis mellifera 15-hydroxyprostaglandin dehydrogenase [NAD+]-like (LOC409847), transcript variant X2, mRNA</t>
  </si>
  <si>
    <t xml:space="preserve"> PREDICTED: Apis mellifera uncharacterized LOC100576781 (LOC100576781), transcript variant X2, mRNA</t>
  </si>
  <si>
    <t xml:space="preserve"> PREDICTED: Apis mellifera 15-hydroxyprostaglandin dehydrogenase [NAD+]-like (LOC724838), mRNA</t>
  </si>
  <si>
    <t>GB46365</t>
  </si>
  <si>
    <t>GB46366</t>
  </si>
  <si>
    <t xml:space="preserve"> PREDICTED: Apis mellifera 15-hydroxyprostaglandin dehydrogenase [NAD+]-like (LOC100577149), mRNA</t>
  </si>
  <si>
    <t xml:space="preserve"> PREDICTED: Apis mellifera cytochrome c1, heme protein, mitochondrial (Cyc1), transcript variant X1, mRNA</t>
  </si>
  <si>
    <t xml:space="preserve"> PREDICTED: Apis mellifera Src oncogene at 64B ortholog (LOC413464), transcript variant X3, mRNA</t>
  </si>
  <si>
    <t>GB46370</t>
  </si>
  <si>
    <t xml:space="preserve"> PREDICTED: Apis mellifera Src oncogene at 64B ortholog (LOC413464), transcript variant X4, mRNA</t>
  </si>
  <si>
    <t>GB46372</t>
  </si>
  <si>
    <t xml:space="preserve"> PREDICTED: Apis mellifera uncharacterized LOC724683 (LOC724683), transcript variant 1, mRNA</t>
  </si>
  <si>
    <t>GB46374</t>
  </si>
  <si>
    <t xml:space="preserve"> PREDICTED: Apis mellifera ubiquitin-conjugating enzyme E2 variant 2-like (LOC409920), transcript variant 1, mRNA</t>
  </si>
  <si>
    <t xml:space="preserve"> PREDICTED: Apis mellifera trailer hitch (tral), transcript variant X2, mRNA</t>
  </si>
  <si>
    <t xml:space="preserve"> PREDICTED: Apis mellifera kelch-like protein 10-like (LOC413270), mRNA</t>
  </si>
  <si>
    <t xml:space="preserve"> PREDICTED: Apis mellifera galactosylgalactosylxylosylprotein 3-beta-glucuronosyltransferase I (GlcAT-I), mRNA</t>
  </si>
  <si>
    <t>GB46380</t>
  </si>
  <si>
    <t>GB46381</t>
  </si>
  <si>
    <t>GB46383</t>
  </si>
  <si>
    <t>GB46384</t>
  </si>
  <si>
    <t>GB46385</t>
  </si>
  <si>
    <t xml:space="preserve"> PREDICTED: Apis mellifera trichohyalin-like (LOC102654286), mRNA</t>
  </si>
  <si>
    <t>GB46386</t>
  </si>
  <si>
    <t xml:space="preserve"> PREDICTED: Apis mellifera zinc finger protein 511-like (LOC100576565), mRNA</t>
  </si>
  <si>
    <t xml:space="preserve"> PREDICTED: Apis mellifera uncharacterized LOC725107 (LOC725107), mRNA</t>
  </si>
  <si>
    <t>GB46389</t>
  </si>
  <si>
    <t>GB46390</t>
  </si>
  <si>
    <t>GB46391</t>
  </si>
  <si>
    <t xml:space="preserve"> PREDICTED: Apis mellifera cuticle protein 64-like (LOC102653988), mRNA</t>
  </si>
  <si>
    <t>GB46394</t>
  </si>
  <si>
    <t xml:space="preserve"> PREDICTED: Apis mellifera 40S ribosomal protein S12, mitochondrial (mRpS12), mRNA</t>
  </si>
  <si>
    <t xml:space="preserve"> PREDICTED: Apis mellifera giant (gt), transcript variant X3, mRNA</t>
  </si>
  <si>
    <t>GB46396</t>
  </si>
  <si>
    <t>GB46397</t>
  </si>
  <si>
    <t xml:space="preserve"> PREDICTED: Apis mellifera giant (gt), transcript variant X1, mRNA</t>
  </si>
  <si>
    <t xml:space="preserve"> PREDICTED: Apis mellifera shematrin-like protein 1-like (LOC102654242), mRNA</t>
  </si>
  <si>
    <t>GB46399</t>
  </si>
  <si>
    <t xml:space="preserve"> PREDICTED: Apis mellifera uncharacterized LOC413376 (LOC413376), transcript variant X1, mRNA</t>
  </si>
  <si>
    <t>GB46400</t>
  </si>
  <si>
    <t>GB46401</t>
  </si>
  <si>
    <t>GB46402</t>
  </si>
  <si>
    <t xml:space="preserve"> PREDICTED: Apis mellifera uncharacterized LOC725818 (LOC725818), transcript variant X2, mRNA</t>
  </si>
  <si>
    <t xml:space="preserve"> PREDICTED: Apis mellifera syntaxin 17 (Syx17), transcript variant X2, mRNA</t>
  </si>
  <si>
    <t xml:space="preserve"> PREDICTED: Apis mellifera uncharacterized LOC102653997 (LOC102653997), ncRNA</t>
  </si>
  <si>
    <t>GB46405</t>
  </si>
  <si>
    <t xml:space="preserve"> PREDICTED: Apis mellifera uncharacterized LOC100576884 (LOC100576884), transcript variant X1, mRNA</t>
  </si>
  <si>
    <t>GB46406</t>
  </si>
  <si>
    <t xml:space="preserve"> PREDICTED: Apis mellifera palmitoyltransferase ZDHHC3-like (LOC413240), mRNA</t>
  </si>
  <si>
    <t xml:space="preserve"> PREDICTED: Apis mellifera uncharacterized LOC100576730 (LOC100576730), mRNA</t>
  </si>
  <si>
    <t xml:space="preserve"> PREDICTED: Apis mellifera uncharacterized LOC100577918 (LOC100577918), transcript variant X2, mRNA</t>
  </si>
  <si>
    <t>GB46411</t>
  </si>
  <si>
    <t xml:space="preserve"> PREDICTED: Apis mellifera uncharacterized LOC100576505 (LOC100576505), mRNA</t>
  </si>
  <si>
    <t>GB46412</t>
  </si>
  <si>
    <t xml:space="preserve"> PREDICTED: Apis mellifera uncharacterized LOC102656732 (LOC102656732), mRNA</t>
  </si>
  <si>
    <t>GB46413</t>
  </si>
  <si>
    <t xml:space="preserve"> PREDICTED: Apis mellifera uncharacterized LOC102656640 (LOC102656640), mRNA</t>
  </si>
  <si>
    <t>GB46414</t>
  </si>
  <si>
    <t xml:space="preserve"> PREDICTED: Apis mellifera glycine-rich cell wall structural protein 1.8-like (LOC102656611), mRNA</t>
  </si>
  <si>
    <t>GB46415</t>
  </si>
  <si>
    <t>GB46416</t>
  </si>
  <si>
    <t xml:space="preserve"> PREDICTED: Apis mellifera uncharacterized LOC100576473 (LOC100576473), mRNA</t>
  </si>
  <si>
    <t>GB46417</t>
  </si>
  <si>
    <t xml:space="preserve"> PREDICTED: Apis mellifera uncharacterized LOC102656036 (LOC102656036), transcript variant X9, misc_RNA</t>
  </si>
  <si>
    <t>GB46418</t>
  </si>
  <si>
    <t xml:space="preserve"> PREDICTED: Apis mellifera uncharacterized LOC410723 (LOC410723), mRNA</t>
  </si>
  <si>
    <t xml:space="preserve"> PREDICTED: Apis mellifera eukaryotic translation initiation factor 3 subunit I (Trip1), transcript variant X1, mRNA</t>
  </si>
  <si>
    <t xml:space="preserve"> PREDICTED: Apis mellifera uncharacterized LOC102655469 (LOC102655469), mRNA</t>
  </si>
  <si>
    <t>GB46421</t>
  </si>
  <si>
    <t xml:space="preserve"> PREDICTED: Apis mellifera pathetic (path), mRNA</t>
  </si>
  <si>
    <t xml:space="preserve"> PREDICTED: Apis mellifera PAB-dependent poly(A)-specific ribonuclease subunit 3-like (LOC409718), mRNA</t>
  </si>
  <si>
    <t>GB46424</t>
  </si>
  <si>
    <t xml:space="preserve"> PREDICTED: Apis mellifera uncharacterized LOC551031 (LOC551031), transcript variant X1, mRNA</t>
  </si>
  <si>
    <t xml:space="preserve"> PREDICTED: Apis mellifera uncharacterized LOC100578708 (LOC100578708), mRNA</t>
  </si>
  <si>
    <t xml:space="preserve"> PREDICTED: Apis mellifera uncharacterized LOC409096 (LOC409096), mRNA</t>
  </si>
  <si>
    <t xml:space="preserve"> PREDICTED: Apis mellifera ebony protein (ebony), transcript variant X2, mRNA</t>
  </si>
  <si>
    <t>GB46428</t>
  </si>
  <si>
    <t xml:space="preserve"> PREDICTED: Apis mellifera protein FAM45B-like (LOC724330), mRNA</t>
  </si>
  <si>
    <t xml:space="preserve"> PREDICTED: Apis mellifera eukaryotic translation initiation factor 3 subunit A (eIF3-S10), mRNA</t>
  </si>
  <si>
    <t>GB46432</t>
  </si>
  <si>
    <t>GB46433</t>
  </si>
  <si>
    <t>GB46434</t>
  </si>
  <si>
    <t xml:space="preserve"> PREDICTED: Apis mellifera uncharacterized LOC726972 (LOC726972), transcript variant X2, mRNA</t>
  </si>
  <si>
    <t>GB46435</t>
  </si>
  <si>
    <t>GB46436</t>
  </si>
  <si>
    <t xml:space="preserve"> PREDICTED: Apis mellifera histone chaperone asf1 (asf1), mRNA</t>
  </si>
  <si>
    <t xml:space="preserve"> PREDICTED: Apis mellifera uncharacterized LOC100576106 (LOC100576106), mRNA</t>
  </si>
  <si>
    <t>GB46439</t>
  </si>
  <si>
    <t xml:space="preserve"> PREDICTED: Apis mellifera NADH dehydrogenase [ubiquinone] 1 beta subcomplex subunit 11, mitochondrial-like (LOC724719), mRNA</t>
  </si>
  <si>
    <t xml:space="preserve"> PREDICTED: Apis mellifera uncharacterized LOC100577499 (LOC100577499), mRNA</t>
  </si>
  <si>
    <t xml:space="preserve"> PREDICTED: Apis mellifera transmembrane protein 47-like (LOC551679), transcript variant X4, mRNA</t>
  </si>
  <si>
    <t>GB46442</t>
  </si>
  <si>
    <t xml:space="preserve"> PREDICTED: Apis mellifera transmembrane protein 47-like (LOC551679), transcript variant X3, mRNA</t>
  </si>
  <si>
    <t xml:space="preserve"> PREDICTED: Apis mellifera serine--pyruvate aminotransferase, mitochondrial-like (LOC413678), transcript variant X3, mRNA</t>
  </si>
  <si>
    <t>GB46446</t>
  </si>
  <si>
    <t xml:space="preserve"> PREDICTED: Apis mellifera Ssl1 protein (Ssl1), transcript variant X1, mRNA</t>
  </si>
  <si>
    <t xml:space="preserve"> PREDICTED: Apis mellifera high affinity cationic amino acid transporter 1-like (LOC409646), transcript variant X6, mRNA</t>
  </si>
  <si>
    <t xml:space="preserve"> PREDICTED: Apis mellifera cell growth-regulating nucleolar protein-like (LOC551406), mRNA</t>
  </si>
  <si>
    <t xml:space="preserve"> PREDICTED: Apis mellifera CAS1 domain-containing protein 1-like (LOC411555), transcript variant X2, mRNA</t>
  </si>
  <si>
    <t xml:space="preserve"> PREDICTED: Apis mellifera double parked (dup), transcript variant X2, mRNA</t>
  </si>
  <si>
    <t xml:space="preserve"> PREDICTED: Apis mellifera 39S ribosomal protein L33, mitochondrial-like (LOC726779), mRNA</t>
  </si>
  <si>
    <t>GB46455</t>
  </si>
  <si>
    <t>GB46456</t>
  </si>
  <si>
    <t xml:space="preserve"> PREDICTED: Apis mellifera GPI ethanolamine phosphate transferase 3-like (LOC409860), transcript variant X2, mRNA</t>
  </si>
  <si>
    <t xml:space="preserve"> PREDICTED: Apis mellifera uncharacterized LOC100577197 (LOC100577197), mRNA</t>
  </si>
  <si>
    <t xml:space="preserve"> PREDICTED: Apis mellifera islet cell autoantigen 1-like (LOC409351), transcript variant X1, mRNA</t>
  </si>
  <si>
    <t xml:space="preserve"> PREDICTED: Apis mellifera DNA polymerase delta subunit 3-like (LOC100578479), transcript variant X1, mRNA</t>
  </si>
  <si>
    <t xml:space="preserve"> PREDICTED: Apis mellifera uncharacterized LOC100578966 (LOC100578966), mRNA</t>
  </si>
  <si>
    <t xml:space="preserve"> PREDICTED: Apis mellifera galactosamine-6-phosphate isomerase (LOC551785), mRNA</t>
  </si>
  <si>
    <t xml:space="preserve"> PREDICTED: Apis mellifera uncharacterized LOC551976 (LOC551976), transcript variant X1, mRNA</t>
  </si>
  <si>
    <t>GB46463</t>
  </si>
  <si>
    <t xml:space="preserve"> PREDICTED: Apis mellifera abhydrolase domain-containing protein 13-like (LOC412636), transcript variant X1, mRNA</t>
  </si>
  <si>
    <t xml:space="preserve"> PREDICTED: Apis mellifera armadillo repeat-containing protein 8-like (LOC726667), mRNA</t>
  </si>
  <si>
    <t xml:space="preserve"> PREDICTED: Apis mellifera uncharacterized LOC726694 (LOC726694), transcript variant X2, mRNA</t>
  </si>
  <si>
    <t xml:space="preserve"> PREDICTED: Apis mellifera uncharacterized LOC726722 (LOC726722), mRNA</t>
  </si>
  <si>
    <t>GB46469</t>
  </si>
  <si>
    <t xml:space="preserve"> PREDICTED: Apis mellifera thioredoxin domain-containing protein 12-like (LOC100577311), mRNA</t>
  </si>
  <si>
    <t>GB46470</t>
  </si>
  <si>
    <t xml:space="preserve"> PREDICTED: Apis mellifera uncharacterized LOC726743 (LOC726743), mRNA</t>
  </si>
  <si>
    <t>GB46471</t>
  </si>
  <si>
    <t>GB46474</t>
  </si>
  <si>
    <t>GB46475</t>
  </si>
  <si>
    <t xml:space="preserve"> PREDICTED: Apis mellifera phosphatydylinositol phosphatase (LOC409100), mRNA</t>
  </si>
  <si>
    <t xml:space="preserve"> PREDICTED: Apis mellifera putative inositol monophosphatase 3-like (LOC726824), mRNA</t>
  </si>
  <si>
    <t xml:space="preserve"> PREDICTED: Apis mellifera galectin 2 (galectin2), transcript variant X2, mRNA</t>
  </si>
  <si>
    <t xml:space="preserve"> PREDICTED: Apis mellifera chromator (Chro), transcript variant X2, mRNA</t>
  </si>
  <si>
    <t xml:space="preserve"> PREDICTED: Apis mellifera uncharacterized LOC100577425 (LOC100577425), mRNA</t>
  </si>
  <si>
    <t xml:space="preserve"> PREDICTED: Apis mellifera ADP ribosylation factor 79F ortholog (LOC409481), transcript variant X1, mRNA</t>
  </si>
  <si>
    <t>GB46482</t>
  </si>
  <si>
    <t xml:space="preserve"> PREDICTED: Apis mellifera uncharacterized LOC100578657 (LOC100578657), transcript variant X3, ncRNA</t>
  </si>
  <si>
    <t>GB46483</t>
  </si>
  <si>
    <t>GB46484</t>
  </si>
  <si>
    <t xml:space="preserve"> PREDICTED: Apis mellifera dorsal-ventral patterning protein Sog (sog), transcript variant X7, mRNA</t>
  </si>
  <si>
    <t>GB46485</t>
  </si>
  <si>
    <t xml:space="preserve"> PREDICTED: Apis mellifera dorsal-ventral patterning protein Sog (sog), transcript variant X3, mRNA</t>
  </si>
  <si>
    <t>GB46486</t>
  </si>
  <si>
    <t>GB46488</t>
  </si>
  <si>
    <t xml:space="preserve"> PREDICTED: Apis mellifera rho guanine nucleotide exchange factor 10-like (LOC413677), transcript variant X1, mRNA</t>
  </si>
  <si>
    <t>GB46489</t>
  </si>
  <si>
    <t xml:space="preserve"> PREDICTED: Apis mellifera rho guanine nucleotide exchange factor 10-like (LOC413677), transcript variant X6, mRNA</t>
  </si>
  <si>
    <t xml:space="preserve"> PREDICTED: Apis mellifera cyclic-AMP response element binding protein B at 17A ortholog (Creb), transcript variant X23, mRNA</t>
  </si>
  <si>
    <t>GB46491</t>
  </si>
  <si>
    <t xml:space="preserve"> PREDICTED: Apis mellifera cyclic-AMP response element binding protein B at 17A ortholog (Creb), transcript variant X8, mRNA</t>
  </si>
  <si>
    <t xml:space="preserve"> PREDICTED: Apis mellifera hyccin-like (LOC551705), transcript variant X2, mRNA</t>
  </si>
  <si>
    <t xml:space="preserve"> PREDICTED: Apis mellifera Golgi reassembly-stacking protein 1-like (LOC409571), mRNA</t>
  </si>
  <si>
    <t xml:space="preserve"> PREDICTED: Apis mellifera DNA polymerase interacting tpr containing protein of 47kD (Dpit47), mRNA</t>
  </si>
  <si>
    <t xml:space="preserve"> PREDICTED: Apis mellifera uncharacterized LOC724235 (LOC724235), transcript variant X4, mRNA</t>
  </si>
  <si>
    <t xml:space="preserve"> PREDICTED: Apis mellifera ecdysis triggering hormone receptor (Ethr), transcript variant X5, mRNA</t>
  </si>
  <si>
    <t>GB46498</t>
  </si>
  <si>
    <t xml:space="preserve"> PREDICTED: Apis mellifera ecdysis triggering hormone receptor (Ethr), transcript variant X3, mRNA</t>
  </si>
  <si>
    <t xml:space="preserve"> PREDICTED: Apis mellifera tRNA guanosine-2'-O-methyltransferase TRM13 homolog (LOC724635), mRNA</t>
  </si>
  <si>
    <t xml:space="preserve"> PREDICTED: Apis mellifera uncharacterized LOC724680 (LOC724680), mRNA</t>
  </si>
  <si>
    <t xml:space="preserve"> PREDICTED: Apis mellifera DNA-directed RNA polymerases I, II, and III subunit RPABC5 (Rpb10), mRNA</t>
  </si>
  <si>
    <t xml:space="preserve"> PREDICTED: Apis mellifera uncharacterized LOC102655422 (LOC102655422), mRNA</t>
  </si>
  <si>
    <t>GB46504</t>
  </si>
  <si>
    <t>GB46505</t>
  </si>
  <si>
    <t xml:space="preserve"> PREDICTED: Apis mellifera WD repeat-containing protein 87-like (LOC100577730), transcript variant X1, mRNA</t>
  </si>
  <si>
    <t>GB46506</t>
  </si>
  <si>
    <t xml:space="preserve"> PREDICTED: Apis mellifera uncharacterized LOC552040 (LOC552040), transcript variant X5, mRNA</t>
  </si>
  <si>
    <t xml:space="preserve"> PREDICTED: Apis mellifera uncharacterized protein KIAA1143 homolog (LOC100577765), mRNA</t>
  </si>
  <si>
    <t xml:space="preserve"> PREDICTED: Apis mellifera uncharacterized LOC409717 (LOC409717), transcript variant X2, mRNA</t>
  </si>
  <si>
    <t xml:space="preserve"> PREDICTED: Apis mellifera poly-(ADP-ribose) polymerase (Parp), mRNA</t>
  </si>
  <si>
    <t xml:space="preserve"> PREDICTED: Apis mellifera piefke (pfk), transcript variant X1, mRNA</t>
  </si>
  <si>
    <t>GB46511</t>
  </si>
  <si>
    <t xml:space="preserve"> PREDICTED: Apis mellifera AFG3-like protein 2-like (LOC552166), mRNA</t>
  </si>
  <si>
    <t xml:space="preserve"> PREDICTED: Apis mellifera uncharacterized LOC725190 (LOC725190), mRNA</t>
  </si>
  <si>
    <t xml:space="preserve"> PREDICTED: Apis mellifera esterase B1-like (LOC552229), mRNA</t>
  </si>
  <si>
    <t>GB46515</t>
  </si>
  <si>
    <t xml:space="preserve"> PREDICTED: Apis mellifera prestin-like (LOC100576446), transcript variant X1, mRNA</t>
  </si>
  <si>
    <t xml:space="preserve"> PREDICTED: Apis mellifera signal peptidase complex subunit 1-like (LOC102656491), mRNA</t>
  </si>
  <si>
    <t>GB46517</t>
  </si>
  <si>
    <t xml:space="preserve"> PREDICTED: Apis mellifera uncharacterized LOC726920 (LOC726920), mRNA</t>
  </si>
  <si>
    <t xml:space="preserve"> PREDICTED: Apis mellifera glycine-rich cell wall structural protein-like (LOC102656669), transcript variant X2, mRNA</t>
  </si>
  <si>
    <t>GB46519</t>
  </si>
  <si>
    <t xml:space="preserve"> PREDICTED: Apis mellifera vacuolar protein sorting 26 (Vps26), mRNA</t>
  </si>
  <si>
    <t xml:space="preserve"> PREDICTED: Apis mellifera motile sperm domain-containing protein 2-like (LOC409739), mRNA</t>
  </si>
  <si>
    <t xml:space="preserve"> PREDICTED: Apis mellifera transcriptional repressor CTCFL-like (LOC100576586), mRNA</t>
  </si>
  <si>
    <t>GB46522</t>
  </si>
  <si>
    <t xml:space="preserve"> PREDICTED: Apis mellifera uncharacterized LOC100576809 (LOC100576809), transcript variant X2, mRNA</t>
  </si>
  <si>
    <t>GB46525</t>
  </si>
  <si>
    <t xml:space="preserve"> PREDICTED: Apis mellifera uncharacterized LOC410718 (LOC410718), transcript variant X3, mRNA</t>
  </si>
  <si>
    <t xml:space="preserve"> PREDICTED: Apis mellifera dehydrogenase/reductase SDR family member 11-like (LOC102656681), mRNA</t>
  </si>
  <si>
    <t>GB46527</t>
  </si>
  <si>
    <t>GB46528</t>
  </si>
  <si>
    <t>GB46529</t>
  </si>
  <si>
    <t>GB46530</t>
  </si>
  <si>
    <t>GB46531</t>
  </si>
  <si>
    <t xml:space="preserve"> PREDICTED: Apis mellifera buzidau (Bzd), mRNA</t>
  </si>
  <si>
    <t xml:space="preserve"> PREDICTED: Apis mellifera putative GTP-binding protein Parf-like (LOC552625), transcript variant X1, mRNA</t>
  </si>
  <si>
    <t xml:space="preserve"> PREDICTED: Apis mellifera uncharacterized LOC725740 (LOC725740), transcript variant X1, mRNA</t>
  </si>
  <si>
    <t xml:space="preserve"> PREDICTED: Apis mellifera uncharacterized LOC100578734 (LOC100578734), transcript variant X2, mRNA</t>
  </si>
  <si>
    <t>GB46535</t>
  </si>
  <si>
    <t xml:space="preserve"> PREDICTED: Apis mellifera torsin-like protein (torp4a), mRNA</t>
  </si>
  <si>
    <t xml:space="preserve"> PREDICTED: Apis mellifera deoxyribonuclease II (DNaseII), transcript variant X1, mRNA</t>
  </si>
  <si>
    <t xml:space="preserve"> PREDICTED: Apis mellifera uncharacterized LOC102656299 (LOC102656299), transcript variant X2, ncRNA</t>
  </si>
  <si>
    <t>GB46538</t>
  </si>
  <si>
    <t xml:space="preserve"> PREDICTED: Apis mellifera protein vav-like (LOC413488), transcript variant X3, mRNA</t>
  </si>
  <si>
    <t xml:space="preserve"> PREDICTED: Apis mellifera cytochrome b5-like (LOC413486), transcript variant X2, mRNA</t>
  </si>
  <si>
    <t xml:space="preserve"> PREDICTED: Apis mellifera B(0,+)-type amino acid transporter 1-like (LOC409932), transcript variant X1, mRNA</t>
  </si>
  <si>
    <t xml:space="preserve"> PREDICTED: Apis mellifera uncharacterized LOC413484 (LOC413484), mRNA</t>
  </si>
  <si>
    <t xml:space="preserve"> PREDICTED: Apis mellifera nicotinamidase-like (LOC102656684), mRNA</t>
  </si>
  <si>
    <t>GB46543</t>
  </si>
  <si>
    <t xml:space="preserve"> PREDICTED: Apis mellifera DNA-directed RNA polymerase II subunit RPB7-like (LOC552599), mRNA</t>
  </si>
  <si>
    <t xml:space="preserve"> PREDICTED: Apis mellifera uncharacterized LOC409701 (LOC409701), transcript variant X3, mRNA</t>
  </si>
  <si>
    <t>GB46545</t>
  </si>
  <si>
    <t>GB46546</t>
  </si>
  <si>
    <t>GB46548</t>
  </si>
  <si>
    <t>GB46549</t>
  </si>
  <si>
    <t>GB46550</t>
  </si>
  <si>
    <t>GB46551</t>
  </si>
  <si>
    <t>GB46552</t>
  </si>
  <si>
    <t>GB46553</t>
  </si>
  <si>
    <t xml:space="preserve"> PREDICTED: Apis mellifera protein TANC2-like (LOC727555), mRNA</t>
  </si>
  <si>
    <t>GB46555</t>
  </si>
  <si>
    <t xml:space="preserve"> PREDICTED: Apis mellifera uncharacterized LOC100578450 (LOC100578450), transcript variant X1, mRNA</t>
  </si>
  <si>
    <t>GB46556</t>
  </si>
  <si>
    <t xml:space="preserve"> PREDICTED: Apis mellifera protein PFC0760c-like (LOC100577915), transcript variant X3, mRNA</t>
  </si>
  <si>
    <t>GB46557</t>
  </si>
  <si>
    <t xml:space="preserve"> PREDICTED: Apis mellifera protein PFC0760c-like (LOC102656517), mRNA</t>
  </si>
  <si>
    <t>GB46558</t>
  </si>
  <si>
    <t>GB46559</t>
  </si>
  <si>
    <t>GB46560</t>
  </si>
  <si>
    <t>GB46561</t>
  </si>
  <si>
    <t xml:space="preserve"> PREDICTED: Apis mellifera 40S ribosomal protein S24-like (LOC408799), transcript variant X3, mRNA</t>
  </si>
  <si>
    <t xml:space="preserve"> PREDICTED: Apis mellifera protein PFC0760c-like (LOC102656444), transcript variant X1, mRNA</t>
  </si>
  <si>
    <t>GB46563</t>
  </si>
  <si>
    <t xml:space="preserve"> PREDICTED: Apis mellifera ankyrin (Ank), mRNA</t>
  </si>
  <si>
    <t xml:space="preserve"> PREDICTED: Apis mellifera pyruvate kinase (LOC552007), transcript variant X2, mRNA</t>
  </si>
  <si>
    <t xml:space="preserve"> PREDICTED: Apis mellifera eukaryotic initiation factor 1A (eIF-1A), mRNA</t>
  </si>
  <si>
    <t>GB46568</t>
  </si>
  <si>
    <t xml:space="preserve"> PREDICTED: Apis mellifera DnaJ-like-2 (Droj2), mRNA</t>
  </si>
  <si>
    <t xml:space="preserve"> PREDICTED: Apis mellifera ETS-like protein pointed, isoform P1-like (LOC102656666), transcript variant X2, mRNA</t>
  </si>
  <si>
    <t>GB46570</t>
  </si>
  <si>
    <t>GB46571</t>
  </si>
  <si>
    <t xml:space="preserve"> PREDICTED: Apis mellifera uncharacterized LOC102656330 (LOC102656330), partial mRNA</t>
  </si>
  <si>
    <t>GB46572</t>
  </si>
  <si>
    <t xml:space="preserve"> PREDICTED: Apis mellifera odorant receptor Or2-like (LOC100576992), mRNA</t>
  </si>
  <si>
    <t>GB46573</t>
  </si>
  <si>
    <t>GB46574</t>
  </si>
  <si>
    <t>GB46575</t>
  </si>
  <si>
    <t xml:space="preserve"> PREDICTED: Apis mellifera dual specificity tyrosine-phosphorylation-regulated kinase 2-like (LOC102655500), partial mRNA</t>
  </si>
  <si>
    <t>GB46576</t>
  </si>
  <si>
    <t xml:space="preserve"> PREDICTED: Apis mellifera uncharacterized LOC102655463 (LOC102655463), partial mRNA</t>
  </si>
  <si>
    <t>GB46577</t>
  </si>
  <si>
    <t xml:space="preserve"> PREDICTED: Apis mellifera glucose-6-phosphate 1-dehydrogenase (LOC725325), transcript variant X2, mRNA</t>
  </si>
  <si>
    <t xml:space="preserve"> PREDICTED: Apis mellifera protein wntless-like (LOC100578715), transcript variant X2, mRNA</t>
  </si>
  <si>
    <t xml:space="preserve"> PREDICTED: Apis mellifera Ubc-E2H protein (Ubc-E2H), mRNA</t>
  </si>
  <si>
    <t>GB46582</t>
  </si>
  <si>
    <t>GB46584</t>
  </si>
  <si>
    <t xml:space="preserve"> PREDICTED: Apis mellifera uncharacterized LOC100578514 (LOC100578514), mRNA</t>
  </si>
  <si>
    <t xml:space="preserve"> PREDICTED: Apis mellifera protein phosphatase 1H-like (LOC408701), mRNA</t>
  </si>
  <si>
    <t xml:space="preserve"> PREDICTED: Apis mellifera probable salivary secreted peptide-like (LOC100579019), mRNA</t>
  </si>
  <si>
    <t>GB46587</t>
  </si>
  <si>
    <t>GB46588</t>
  </si>
  <si>
    <t xml:space="preserve"> PREDICTED: Apis mellifera SAGA-associated factor 29 homolog (LOC408702), mRNA</t>
  </si>
  <si>
    <t xml:space="preserve"> PREDICTED: Apis mellifera uncharacterized LOC725009 (LOC725009), mRNA</t>
  </si>
  <si>
    <t xml:space="preserve"> Apis mellifera cuticular protein (LOC725089), mRNA</t>
  </si>
  <si>
    <t xml:space="preserve"> PREDICTED: Apis mellifera uncharacterized LOC100578611 (LOC100578611), transcript variant X6, mRNA</t>
  </si>
  <si>
    <t>GB46592</t>
  </si>
  <si>
    <t xml:space="preserve"> PREDICTED: Apis mellifera uncharacterized LOC100578611 (LOC100578611), transcript variant X2, mRNA</t>
  </si>
  <si>
    <t xml:space="preserve"> PREDICTED: Apis mellifera protein FAM40A-like (LOC412331), transcript variant X3, mRNA</t>
  </si>
  <si>
    <t xml:space="preserve"> PREDICTED: Apis mellifera coiled-coil-helix-coiled-coil-helix domain-containing protein 1-like (LOC725357), transcript variant X1, mRNA</t>
  </si>
  <si>
    <t xml:space="preserve"> PREDICTED: Apis mellifera clusterin-associated protein 1-like (LOC725083), partial mRNA</t>
  </si>
  <si>
    <t xml:space="preserve"> PREDICTED: Apis mellifera sodium-independent sulfate anion transporter-like (LOC413934), transcript variant X5, mRNA</t>
  </si>
  <si>
    <t xml:space="preserve"> PREDICTED: Apis mellifera uncharacterized LOC409569 (LOC409569), transcript variant X1, mRNA</t>
  </si>
  <si>
    <t xml:space="preserve"> PREDICTED: Apis mellifera uncharacterized LOC724799 (LOC724799), transcript variant X2, mRNA</t>
  </si>
  <si>
    <t xml:space="preserve"> PREDICTED: Apis mellifera uncharacterized LOC724768 (LOC724768), transcript variant X1, mRNA</t>
  </si>
  <si>
    <t xml:space="preserve"> PREDICTED: Apis mellifera ankyrin repeat domain-containing protein 40-like (LOC100577060), mRNA</t>
  </si>
  <si>
    <t xml:space="preserve"> PREDICTED: Apis mellifera nudix hydrolase 8-like (LOC727282), partial mRNA</t>
  </si>
  <si>
    <t>GB46603</t>
  </si>
  <si>
    <t xml:space="preserve"> PREDICTED: Apis mellifera STIP1 homology and U box-containing protein 1-like (LOC551229), transcript variant X2, mRNA</t>
  </si>
  <si>
    <t xml:space="preserve"> PREDICTED: Apis mellifera peptidyl-prolyl cis-trans isomerase FKBP8-like (LOC550701), transcript variant X1, mRNA</t>
  </si>
  <si>
    <t xml:space="preserve"> PREDICTED: Apis mellifera peptidyl-prolyl cis-trans isomerase FKBP8-like (LOC550701), transcript variant X3, mRNA</t>
  </si>
  <si>
    <t>GB46607</t>
  </si>
  <si>
    <t xml:space="preserve"> PREDICTED: Apis mellifera CCR4-NOT transcription complex subunit 10 homolog (LOC409280), mRNA</t>
  </si>
  <si>
    <t>GB46609</t>
  </si>
  <si>
    <t>GB46611</t>
  </si>
  <si>
    <t xml:space="preserve"> PREDICTED: Apis mellifera la-related protein 6-like (LOC102654369), mRNA</t>
  </si>
  <si>
    <t>GB46612</t>
  </si>
  <si>
    <t xml:space="preserve"> PREDICTED: Apis mellifera protein RIC1 homolog (LOC411939), mRNA</t>
  </si>
  <si>
    <t xml:space="preserve"> PREDICTED: Apis mellifera molecule interacting with CasL (Mical), transcript variant X2, mRNA</t>
  </si>
  <si>
    <t xml:space="preserve"> PREDICTED: Apis mellifera rho GTPase-activating protein 1-like (LOC551838), transcript variant X2, mRNA</t>
  </si>
  <si>
    <t xml:space="preserve"> PREDICTED: Apis mellifera uncharacterized LOC413309 (LOC413309), transcript variant X5, mRNA</t>
  </si>
  <si>
    <t xml:space="preserve"> PREDICTED: Apis mellifera rhythmically expressed gene 2 protein-like (LOC726955), transcript variant X1, mRNA</t>
  </si>
  <si>
    <t xml:space="preserve"> PREDICTED: Apis mellifera laminin B2 (LanB2), mRNA</t>
  </si>
  <si>
    <t xml:space="preserve"> PREDICTED: Apis mellifera DNA polymerase epsilon subunit 3 (Pole3), transcript variant X1, mRNA</t>
  </si>
  <si>
    <t xml:space="preserve"> PREDICTED: Apis mellifera uncharacterized LOC726895 (LOC726895), mRNA</t>
  </si>
  <si>
    <t xml:space="preserve"> PREDICTED: Apis mellifera anaphase-promoting complex subunit 5-like (LOC410290), mRNA</t>
  </si>
  <si>
    <t>GB46622</t>
  </si>
  <si>
    <t xml:space="preserve"> PREDICTED: Apis mellifera uncharacterized LOC102656331 (LOC102656331), mRNA</t>
  </si>
  <si>
    <t>GB46623</t>
  </si>
  <si>
    <t xml:space="preserve"> PREDICTED: Apis mellifera C-type lectin 3 (CTL3), transcript variant X2, mRNA</t>
  </si>
  <si>
    <t>GB46624</t>
  </si>
  <si>
    <t>GB46625</t>
  </si>
  <si>
    <t xml:space="preserve"> PREDICTED: Apis mellifera paraplegin-like (LOC410289), mRNA</t>
  </si>
  <si>
    <t xml:space="preserve"> PREDICTED: Apis mellifera uncharacterized LOC726780 (LOC726780), mRNA</t>
  </si>
  <si>
    <t xml:space="preserve"> PREDICTED: Apis mellifera uncharacterized LOC100577537 (LOC100577537), transcript variant X3, mRNA</t>
  </si>
  <si>
    <t xml:space="preserve"> PREDICTED: Apis mellifera uncharacterized LOC100577504 (LOC100577504), transcript variant X1, mRNA</t>
  </si>
  <si>
    <t>GB46631</t>
  </si>
  <si>
    <t>GB46632</t>
  </si>
  <si>
    <t>GB46633</t>
  </si>
  <si>
    <t>GB46634</t>
  </si>
  <si>
    <t xml:space="preserve"> PREDICTED: Apis mellifera phytanoyl-CoA dioxygenase domain-containing protein 1 homolog (LOC410288), mRNA</t>
  </si>
  <si>
    <t xml:space="preserve"> PREDICTED: Apis mellifera exonuclease mut-7 (LOC408336), transcript variant X3, mRNA</t>
  </si>
  <si>
    <t xml:space="preserve"> PREDICTED: Apis mellifera uncharacterized LOC100576370 (LOC100576370), mRNA</t>
  </si>
  <si>
    <t xml:space="preserve"> PREDICTED: Apis mellifera dipeptidase 1-like (LOC410291), mRNA</t>
  </si>
  <si>
    <t xml:space="preserve"> PREDICTED: Apis mellifera uncharacterized LOC100577651 (LOC100577651), mRNA</t>
  </si>
  <si>
    <t xml:space="preserve"> PREDICTED: Apis mellifera uncharacterized LOC100576552 (LOC100576552), transcript variant X1, mRNA</t>
  </si>
  <si>
    <t xml:space="preserve"> PREDICTED: Apis mellifera e3 ubiquitin-protein ligase LRSAM1-like (LOC412236), transcript variant X1, mRNA</t>
  </si>
  <si>
    <t xml:space="preserve"> PREDICTED: Apis mellifera gamma-soluble NSF attachment protein (gammaSnap), mRNA</t>
  </si>
  <si>
    <t>GB46643</t>
  </si>
  <si>
    <t>GB46644</t>
  </si>
  <si>
    <t xml:space="preserve"> PREDICTED: Apis mellifera Rab21 protein (Rab21), mRNA</t>
  </si>
  <si>
    <t xml:space="preserve"> PREDICTED: Apis mellifera UPF0554 protein C2orf43 homolog (LOC413311), mRNA</t>
  </si>
  <si>
    <t xml:space="preserve"> PREDICTED: Apis mellifera uncharacterized LOC102654282 (LOC102654282), mRNA</t>
  </si>
  <si>
    <t>GB46647</t>
  </si>
  <si>
    <t>GB46648</t>
  </si>
  <si>
    <t xml:space="preserve"> PREDICTED: Apis mellifera zinc finger protein 177-like (LOC102655759), partial mRNA</t>
  </si>
  <si>
    <t>GB46650</t>
  </si>
  <si>
    <t xml:space="preserve"> PREDICTED: Apis mellifera uncharacterized LOC100577250 (LOC100577250), mRNA</t>
  </si>
  <si>
    <t xml:space="preserve"> Apis mellifera peptidylprolyl isomerase B (cyclophilin B) (Ppib), mRNA</t>
  </si>
  <si>
    <t xml:space="preserve"> PREDICTED: Apis mellifera GPI inositol-deacylase-like (LOC724361), transcript variant X1, mRNA</t>
  </si>
  <si>
    <t xml:space="preserve"> PREDICTED: Apis mellifera ribosomal L1 domain-containing protein CG13096 ortholog (LOC551532), mRNA</t>
  </si>
  <si>
    <t xml:space="preserve"> PREDICTED: Apis mellifera U2 small nuclear riboprotein auxiliary factor 50 (U2af50), transcript variant X2, mRNA</t>
  </si>
  <si>
    <t xml:space="preserve"> PREDICTED: Apis mellifera U2 small nuclear riboprotein auxiliary factor 50 (U2af50), transcript variant X1, mRNA</t>
  </si>
  <si>
    <t>GB46656</t>
  </si>
  <si>
    <t xml:space="preserve"> PREDICTED: Apis mellifera galactokinase-like (LOC100577378), mRNA</t>
  </si>
  <si>
    <t xml:space="preserve"> PREDICTED: Apis mellifera sodium-independent sulfate anion transporter-like (LOC724952), transcript variant X1, mRNA</t>
  </si>
  <si>
    <t xml:space="preserve"> PREDICTED: Apis mellifera uncharacterized LOC410375 (LOC410375), transcript variant X1, mRNA</t>
  </si>
  <si>
    <t>GB46662</t>
  </si>
  <si>
    <t xml:space="preserve"> PREDICTED: Apis mellifera uncharacterized LOC410375 (LOC410375), transcript variant X2, mRNA</t>
  </si>
  <si>
    <t>GB46664</t>
  </si>
  <si>
    <t xml:space="preserve"> PREDICTED: Apis mellifera uncharacterized LOC102653907 (LOC102653907), transcript variant X3, ncRNA</t>
  </si>
  <si>
    <t>GB46665</t>
  </si>
  <si>
    <t>GB46666</t>
  </si>
  <si>
    <t>GB46667</t>
  </si>
  <si>
    <t xml:space="preserve"> PREDICTED: Apis mellifera uncharacterized LOC102656821 (LOC102656821), mRNA</t>
  </si>
  <si>
    <t>GB46668</t>
  </si>
  <si>
    <t>GB46669</t>
  </si>
  <si>
    <t>GB46670</t>
  </si>
  <si>
    <t>GB46671</t>
  </si>
  <si>
    <t xml:space="preserve"> PREDICTED: Apis mellifera tonalli (tna), mRNA</t>
  </si>
  <si>
    <t xml:space="preserve"> PREDICTED: Apis mellifera two pore potassium channel protein sup-9-like (LOC413020), transcript variant X1, mRNA</t>
  </si>
  <si>
    <t xml:space="preserve"> PREDICTED: Apis mellifera potassium/sodium hyperpolarization-activated cyclic nucleotide-gated channel 1-like (LOC100578151), mRNA</t>
  </si>
  <si>
    <t xml:space="preserve"> PREDICTED: Apis mellifera uncharacterized LOC102655605 (LOC102655605), transcript variant X1, ncRNA</t>
  </si>
  <si>
    <t>GB46675</t>
  </si>
  <si>
    <t>GB46676</t>
  </si>
  <si>
    <t xml:space="preserve"> PREDICTED: Apis mellifera radial spoke head protein 4 homolog A-like (LOC551802), mRNA</t>
  </si>
  <si>
    <t xml:space="preserve"> PREDICTED: Apis mellifera Bardet-Biedl syndrome 4 protein homolog (LOC551897), transcript variant X2, mRNA</t>
  </si>
  <si>
    <t xml:space="preserve"> PREDICTED: Apis mellifera uncharacterized LOC100577974 (LOC100577974), mRNA</t>
  </si>
  <si>
    <t>GB46679</t>
  </si>
  <si>
    <t xml:space="preserve"> PREDICTED: Apis mellifera uncharacterized LOC551993 (LOC551993), mRNA</t>
  </si>
  <si>
    <t xml:space="preserve"> PREDICTED: Apis mellifera cyclin K (CycK), mRNA</t>
  </si>
  <si>
    <t xml:space="preserve"> PREDICTED: Apis mellifera uncharacterized LOC100577896 (LOC100577896), mRNA</t>
  </si>
  <si>
    <t xml:space="preserve"> PREDICTED: Apis mellifera uncharacterized LOC725015 (LOC725015), mRNA</t>
  </si>
  <si>
    <t>GB46683</t>
  </si>
  <si>
    <t xml:space="preserve"> PREDICTED: Apis mellifera uncharacterized LOC411065 (LOC411065), transcript variant X3, mRNA</t>
  </si>
  <si>
    <t>GB46685</t>
  </si>
  <si>
    <t xml:space="preserve"> PREDICTED: Apis mellifera uncharacterized LOC411065 (LOC411065), transcript variant X2, mRNA</t>
  </si>
  <si>
    <t xml:space="preserve"> PREDICTED: Apis mellifera uncharacterized LOC552195 (LOC552195), transcript variant X3, mRNA</t>
  </si>
  <si>
    <t xml:space="preserve"> PREDICTED: Apis mellifera lysM and putative peptidoglycan-binding domain-containing protein 4-like (LOC725212), mRNA</t>
  </si>
  <si>
    <t xml:space="preserve"> PREDICTED: Apis mellifera kinesin 4A (kinesin-4A), transcript variant X1, mRNA</t>
  </si>
  <si>
    <t xml:space="preserve"> PREDICTED: Apis mellifera phosphatidylserine receptor (PSR), transcript variant X1, mRNA</t>
  </si>
  <si>
    <t>GB46690</t>
  </si>
  <si>
    <t xml:space="preserve"> PREDICTED: Apis mellifera histone-lysine N-methyltransferase, H3 lysine-79 specific-like (LOC411070), transcript variant X2, mRNA</t>
  </si>
  <si>
    <t xml:space="preserve"> PREDICTED: Apis mellifera A disintegrin and metalloproteinase with thrombospondin motifs 17-like (LOC725361), mRNA</t>
  </si>
  <si>
    <t xml:space="preserve"> PREDICTED: Apis mellifera WD repeat-containing protein 65-like (LOC411073), mRNA</t>
  </si>
  <si>
    <t xml:space="preserve"> PREDICTED: Apis mellifera facilitated trehalose transporter Tret1-2 homolog (LOC100578810), transcript variant X1, mRNA</t>
  </si>
  <si>
    <t>GB46695</t>
  </si>
  <si>
    <t xml:space="preserve"> PREDICTED: Apis mellifera dystroglycan (Dg), partial mRNA</t>
  </si>
  <si>
    <t xml:space="preserve"> PREDICTED: Apis mellifera carbonic anhydrase 1 (CAH1), mRNA</t>
  </si>
  <si>
    <t>GB46698</t>
  </si>
  <si>
    <t xml:space="preserve"> PREDICTED: Apis mellifera uncharacterized LOC725732 (LOC725732), mRNA</t>
  </si>
  <si>
    <t>GB46699</t>
  </si>
  <si>
    <t xml:space="preserve"> PREDICTED: Apis mellifera uncharacterized LOC100577709 (LOC100577709), mRNA</t>
  </si>
  <si>
    <t xml:space="preserve"> PREDICTED: Apis mellifera calponin homology domain-containing protein DDB_G0272472-like (LOC102656326), mRNA</t>
  </si>
  <si>
    <t>GB46702</t>
  </si>
  <si>
    <t xml:space="preserve"> PREDICTED: Apis mellifera uncharacterized LOC725833 (LOC725833), mRNA</t>
  </si>
  <si>
    <t>GB46704</t>
  </si>
  <si>
    <t xml:space="preserve"> PREDICTED: Apis mellifera Unc-89 protein (Unc-89), transcript variant X3, mRNA</t>
  </si>
  <si>
    <t xml:space="preserve"> PREDICTED: Apis mellifera uncharacterized LOC102656199 (LOC102656199), mRNA</t>
  </si>
  <si>
    <t>GB46706</t>
  </si>
  <si>
    <t xml:space="preserve"> PREDICTED: Apis mellifera vacuolar protein sorting 25 (Vps25), mRNA</t>
  </si>
  <si>
    <t xml:space="preserve"> PREDICTED: Apis mellifera cactin protein (cactin), transcript variant 2, mRNA</t>
  </si>
  <si>
    <t>GB46709</t>
  </si>
  <si>
    <t xml:space="preserve"> PREDICTED: Apis mellifera uncharacterized LOC100579049 (LOC100579049), transcript variant X1, mRNA</t>
  </si>
  <si>
    <t>GB46711</t>
  </si>
  <si>
    <t>GB46712</t>
  </si>
  <si>
    <t xml:space="preserve"> PREDICTED: Apis mellifera elongation factor 2-like (LOC409167), transcript variant 1, mRNA</t>
  </si>
  <si>
    <t xml:space="preserve"> PREDICTED: Apis mellifera Nup44A protein (Nup44A), transcript variant X2, mRNA</t>
  </si>
  <si>
    <t xml:space="preserve"> PREDICTED: Apis mellifera uncharacterized LOC102656159 (LOC102656159), mRNA</t>
  </si>
  <si>
    <t>GB46715</t>
  </si>
  <si>
    <t xml:space="preserve"> PREDICTED: Apis mellifera uncharacterized LOC102654898 (LOC102654898), ncRNA</t>
  </si>
  <si>
    <t>GB46716</t>
  </si>
  <si>
    <t>GB46717</t>
  </si>
  <si>
    <t xml:space="preserve"> PREDICTED: Apis mellifera uncharacterized LOC102654857 (LOC102654857), transcript variant X1, ncRNA</t>
  </si>
  <si>
    <t>GB46718</t>
  </si>
  <si>
    <t xml:space="preserve"> PREDICTED: Apis mellifera uncharacterized LOC726284 (LOC726284), transcript variant X2, mRNA</t>
  </si>
  <si>
    <t xml:space="preserve"> PREDICTED: Apis mellifera uncharacterized LOC726284 (LOC726284), transcript variant X1, mRNA</t>
  </si>
  <si>
    <t>GB46721</t>
  </si>
  <si>
    <t>GB46722</t>
  </si>
  <si>
    <t xml:space="preserve"> PREDICTED: Apis mellifera uncharacterized LOC100578665 (LOC100578665), transcript variant X3, mRNA</t>
  </si>
  <si>
    <t>GB46723</t>
  </si>
  <si>
    <t xml:space="preserve"> PREDICTED: Apis mellifera grainy head (grh), transcript variant X5, mRNA</t>
  </si>
  <si>
    <t>GB46724</t>
  </si>
  <si>
    <t xml:space="preserve"> PREDICTED: Apis mellifera grainy head (grh), transcript variant X6, mRNA</t>
  </si>
  <si>
    <t xml:space="preserve"> PREDICTED: Apis mellifera serine protease 7 (SP7), mRNA</t>
  </si>
  <si>
    <t xml:space="preserve"> PREDICTED: Apis mellifera arginine methyltransferase 8 (Art8), partial mRNA</t>
  </si>
  <si>
    <t xml:space="preserve"> PREDICTED: Apis mellifera leucine-rich repeat-containing protein 49-like (LOC414043), mRNA</t>
  </si>
  <si>
    <t xml:space="preserve"> PREDICTED: Apis mellifera uncharacterized LOC102656075 (LOC102656075), mRNA</t>
  </si>
  <si>
    <t>GB46729</t>
  </si>
  <si>
    <t xml:space="preserve"> PREDICTED: Apis mellifera membrane-bound transcription factor site-1 protease-like (LOC412293), transcript variant X1, mRNA</t>
  </si>
  <si>
    <t xml:space="preserve"> PREDICTED: Apis mellifera vacuolar H[+] ATPase 44kD C subunit (Vha44), transcript variant X1, mRNA</t>
  </si>
  <si>
    <t xml:space="preserve"> PREDICTED: Apis mellifera mitochondrial import inner membrane translocase subunit Tim14 (LOC726653), transcript variant X2, mRNA</t>
  </si>
  <si>
    <t>GB46733</t>
  </si>
  <si>
    <t xml:space="preserve"> PREDICTED: Apis mellifera mitochondrial import inner membrane translocase subunit Tim14 (LOC726653), transcript variant X1, mRNA</t>
  </si>
  <si>
    <t xml:space="preserve"> PREDICTED: Apis mellifera eukaryotic translation initiation factor 2A (LOC552764), mRNA</t>
  </si>
  <si>
    <t xml:space="preserve"> PREDICTED: Apis mellifera fat facets (faf), transcript variant X6, mRNA</t>
  </si>
  <si>
    <t xml:space="preserve"> PREDICTED: Apis mellifera hydroxyacid oxidase 1-like (LOC552771), transcript variant X2, mRNA</t>
  </si>
  <si>
    <t xml:space="preserve"> PREDICTED: Apis mellifera uncharacterized LOC100578444 (LOC100578444), ncRNA</t>
  </si>
  <si>
    <t>GB46738</t>
  </si>
  <si>
    <t xml:space="preserve"> PREDICTED: Apis mellifera uncharacterized LOC409882 (LOC409882), transcript variant X2, mRNA</t>
  </si>
  <si>
    <t xml:space="preserve"> PREDICTED: Apis mellifera n-acetylgalactosaminyltransferase 6-like (LOC100578215), transcript variant 1, mRNA</t>
  </si>
  <si>
    <t xml:space="preserve"> PREDICTED: Apis mellifera Rab GTPase activating protein 5 (RabGAP5), transcript variant X2, mRNA</t>
  </si>
  <si>
    <t xml:space="preserve"> PREDICTED: Apis mellifera histone acetyltransferase type B catalytic subunit-like (LOC552748), mRNA</t>
  </si>
  <si>
    <t xml:space="preserve"> PREDICTED: Apis mellifera putative S-methyl-5'-thioadenosine phosphorylase-like (LOC552740), mRNA</t>
  </si>
  <si>
    <t xml:space="preserve"> PREDICTED: Apis mellifera UPF0549 protein C20orf43 homolog (LOC409254), mRNA</t>
  </si>
  <si>
    <t>GB46744</t>
  </si>
  <si>
    <t xml:space="preserve"> PREDICTED: Apis mellifera general transcription factor 3C polypeptide 3-like (LOC726568), mRNA</t>
  </si>
  <si>
    <t xml:space="preserve"> PREDICTED: Apis mellifera ligase 4 (Lig4), mRNA</t>
  </si>
  <si>
    <t xml:space="preserve"> PREDICTED: Apis mellifera uncharacterized LOC100577410 (LOC100577410), mRNA</t>
  </si>
  <si>
    <t xml:space="preserve"> PREDICTED: Apis mellifera mitochondrial ribosomal protein L54 (mRpL54), mRNA</t>
  </si>
  <si>
    <t xml:space="preserve"> PREDICTED: Apis mellifera chitinase (LOC413705), transcript variant X1, mRNA</t>
  </si>
  <si>
    <t xml:space="preserve"> PREDICTED: Apis mellifera ribosomal protein S16 (RpS16), mRNA</t>
  </si>
  <si>
    <t xml:space="preserve"> PREDICTED: Apis mellifera serologically defined colon cancer antigen 1 homolog (LOC412408), transcript variant X1, mRNA</t>
  </si>
  <si>
    <t xml:space="preserve"> PREDICTED: Apis mellifera microtubule-associated serine/threonine-protein kinase-like (LOC411080), transcript variant X2, mRNA</t>
  </si>
  <si>
    <t xml:space="preserve"> PREDICTED: Apis mellifera uncharacterized LOC100578728 (LOC100578728), transcript variant X4, ncRNA</t>
  </si>
  <si>
    <t>GB46754</t>
  </si>
  <si>
    <t xml:space="preserve"> PREDICTED: Apis mellifera uncharacterized LOC100578665 (LOC100578665), transcript variant X7, mRNA</t>
  </si>
  <si>
    <t>GB46755</t>
  </si>
  <si>
    <t>GB46756</t>
  </si>
  <si>
    <t xml:space="preserve"> PREDICTED: Apis mellifera uncharacterized LOC100578984 (LOC100578984), transcript variant X1, mRNA</t>
  </si>
  <si>
    <t xml:space="preserve"> PREDICTED: Apis mellifera uncharacterized LOC102654857 (LOC102654857), transcript variant X2, ncRNA</t>
  </si>
  <si>
    <t>GB46758</t>
  </si>
  <si>
    <t xml:space="preserve"> PREDICTED: Apis mellifera immunoglobulin-like and fibronectin type III domain containing 9 (IGFn3-9), transcript variant X1, mRNA</t>
  </si>
  <si>
    <t xml:space="preserve"> Apis mellifera dolichyl-diphosphooligosaccharide--protein glycosyltransferase subunit 4 (LOC100188940), mRNA</t>
  </si>
  <si>
    <t>GB46760</t>
  </si>
  <si>
    <t xml:space="preserve"> PREDICTED: Apis mellifera protein PRRC1-like (LOC413630), transcript variant X3, mRNA</t>
  </si>
  <si>
    <t xml:space="preserve"> PREDICTED: Apis mellifera cyclin-dependent kinases regulatory subunit-like (LOC726047), mRNA</t>
  </si>
  <si>
    <t xml:space="preserve"> PREDICTED: Apis mellifera excitatory amino acid transporter 3 (Eaat-3), mRNA</t>
  </si>
  <si>
    <t xml:space="preserve"> PREDICTED: Apis mellifera NEDD8-conjugating enzyme UBE2F-like (LOC411077), mRNA</t>
  </si>
  <si>
    <t xml:space="preserve"> PREDICTED: Apis mellifera uncharacterized LOC100577584 (LOC100577584), mRNA</t>
  </si>
  <si>
    <t xml:space="preserve"> PREDICTED: Apis mellifera f-actin-capping protein subunit alpha-like (LOC552486), mRNA</t>
  </si>
  <si>
    <t xml:space="preserve"> PREDICTED: Apis mellifera UPF0553 protein C9orf64 homolog (LOC411076), mRNA</t>
  </si>
  <si>
    <t xml:space="preserve"> PREDICTED: Apis mellifera uncharacterized MFS-type transporter C09D4.1-like (LOC408828), transcript variant X3, mRNA</t>
  </si>
  <si>
    <t>GB46769</t>
  </si>
  <si>
    <t>GB46770</t>
  </si>
  <si>
    <t xml:space="preserve"> PREDICTED: Apis mellifera mediator of RNA polymerase II transcription subunit 20-like (LOC725476), transcript variant 1, mRNA</t>
  </si>
  <si>
    <t xml:space="preserve"> PREDICTED: Apis mellifera trans-2,3-enoyl-CoA reductase-like (LOC725146), mRNA</t>
  </si>
  <si>
    <t xml:space="preserve"> PREDICTED: Apis mellifera cysteine-rich protein 2-binding protein-like (LOC411072), mRNA</t>
  </si>
  <si>
    <t xml:space="preserve"> PREDICTED: Apis mellifera dnaJ protein homolog 1-like (LOC411071), mRNA</t>
  </si>
  <si>
    <t xml:space="preserve"> PREDICTED: Apis mellifera ribosomal protein S11 (RpS11), transcript variant X1, mRNA</t>
  </si>
  <si>
    <t xml:space="preserve"> PREDICTED: Apis mellifera uncharacterized protein C2orf64 homolog (LOC725170), transcript variant 2, mRNA</t>
  </si>
  <si>
    <t>GB46778</t>
  </si>
  <si>
    <t xml:space="preserve"> PREDICTED: Apis mellifera uncharacterized LOC100576641 (LOC100576641), transcript variant X1, ncRNA</t>
  </si>
  <si>
    <t>GB46779</t>
  </si>
  <si>
    <t>GB46780</t>
  </si>
  <si>
    <t>GB46782</t>
  </si>
  <si>
    <t>GB46783</t>
  </si>
  <si>
    <t xml:space="preserve"> PREDICTED: Apis mellifera lamin-B receptor-like (LOC724925), transcript variant X1, mRNA</t>
  </si>
  <si>
    <t xml:space="preserve"> PREDICTED: Apis mellifera uncharacterized LOC552102 (LOC552102), mRNA</t>
  </si>
  <si>
    <t xml:space="preserve"> PREDICTED: Apis mellifera RPS6-protein kinase-II (S6kII), transcript variant X1, mRNA</t>
  </si>
  <si>
    <t xml:space="preserve"> PREDICTED: Apis mellifera guanylate kinase-like (LOC552023), transcript variant X3, mRNA</t>
  </si>
  <si>
    <t xml:space="preserve"> PREDICTED: Apis mellifera uncharacterized LOC102656371 (LOC102656371), mRNA</t>
  </si>
  <si>
    <t>GB46788</t>
  </si>
  <si>
    <t xml:space="preserve"> PREDICTED: Apis mellifera neuromedin-U receptor 1-like (LOC413527), transcript variant X2, mRNA</t>
  </si>
  <si>
    <t xml:space="preserve"> PREDICTED: Apis mellifera solute carrier family 35 member F5-like (LOC412751), transcript variant X1, mRNA</t>
  </si>
  <si>
    <t>GB46791</t>
  </si>
  <si>
    <t xml:space="preserve"> PREDICTED: Apis mellifera inosine-5'-monophosphate dehydrogenase (ras), transcript variant 1, mRNA</t>
  </si>
  <si>
    <t xml:space="preserve"> PREDICTED: Apis mellifera eukaryotic translation elongation factor 1 epsilon-1-like (LOC100577000), mRNA</t>
  </si>
  <si>
    <t>GB46794</t>
  </si>
  <si>
    <t xml:space="preserve"> PREDICTED: Apis mellifera papilin-like (LOC413021), transcript variant X7, mRNA</t>
  </si>
  <si>
    <t>GB46796</t>
  </si>
  <si>
    <t xml:space="preserve"> PREDICTED: Apis mellifera uncharacterized LOC724168 (LOC724168), transcript variant X1, mRNA</t>
  </si>
  <si>
    <t>GB46797</t>
  </si>
  <si>
    <t>GB46798</t>
  </si>
  <si>
    <t xml:space="preserve"> PREDICTED: Apis mellifera uncharacterized LOC100577231 (LOC100577231), mRNA</t>
  </si>
  <si>
    <t xml:space="preserve"> PREDICTED: Apis mellifera tryptophanyl-tRNA synthetase (Aats-trp), mRNA</t>
  </si>
  <si>
    <t>GB46803</t>
  </si>
  <si>
    <t xml:space="preserve"> PREDICTED: Apis mellifera molybdenum cofactor biosynthesis protein C-like (LOC724754), partial mRNA</t>
  </si>
  <si>
    <t>GB46804</t>
  </si>
  <si>
    <t>GB46805</t>
  </si>
  <si>
    <t>GB46806</t>
  </si>
  <si>
    <t>GB46807</t>
  </si>
  <si>
    <t xml:space="preserve"> PREDICTED: Apis mellifera 30S ribosomal protein S10-like (LOC724364), mRNA</t>
  </si>
  <si>
    <t>GB46808</t>
  </si>
  <si>
    <t>GB46809</t>
  </si>
  <si>
    <t>GB46810</t>
  </si>
  <si>
    <t>GB46811</t>
  </si>
  <si>
    <t xml:space="preserve"> PREDICTED: Apis mellifera myosin-Ie-like (LOC409530), mRNA</t>
  </si>
  <si>
    <t>GB46812</t>
  </si>
  <si>
    <t xml:space="preserve"> PREDICTED: Apis mellifera cytochrome P450 6BE1 (CYP6BE1), mRNA</t>
  </si>
  <si>
    <t xml:space="preserve"> PREDICTED: Apis mellifera uncharacterized LOC552453 (LOC552453), mRNA</t>
  </si>
  <si>
    <t xml:space="preserve"> PREDICTED: Apis mellifera netrin-B-like (LOC724319), partial mRNA</t>
  </si>
  <si>
    <t xml:space="preserve"> PREDICTED: Apis mellifera transcription elongation regulator 1-like (LOC102654146), transcript variant X2, mRNA</t>
  </si>
  <si>
    <t>GB46817</t>
  </si>
  <si>
    <t xml:space="preserve"> PREDICTED: Apis mellifera EH domain-binding protein 1-like (LOC726053), transcript variant X1, mRNA</t>
  </si>
  <si>
    <t xml:space="preserve"> PREDICTED: Apis mellifera uncharacterized LOC102654355 (LOC102654355), transcript variant X1, mRNA</t>
  </si>
  <si>
    <t>GB46819</t>
  </si>
  <si>
    <t xml:space="preserve"> PREDICTED: Apis mellifera longevity assurance gene 1 (Lag1), mRNA</t>
  </si>
  <si>
    <t>GB46820</t>
  </si>
  <si>
    <t>GB46821</t>
  </si>
  <si>
    <t>GB46822</t>
  </si>
  <si>
    <t xml:space="preserve"> PREDICTED: Apis mellifera uncharacterized LOC102653681 (LOC102653681), ncRNA</t>
  </si>
  <si>
    <t>GB46823</t>
  </si>
  <si>
    <t xml:space="preserve"> PREDICTED: Apis mellifera uncharacterized LOC100576281 (LOC100576281), ncRNA</t>
  </si>
  <si>
    <t>GB46824</t>
  </si>
  <si>
    <t>GB46825</t>
  </si>
  <si>
    <t>GB46826</t>
  </si>
  <si>
    <t>GB46827</t>
  </si>
  <si>
    <t>GB46828</t>
  </si>
  <si>
    <t>GB46829</t>
  </si>
  <si>
    <t>GB46830</t>
  </si>
  <si>
    <t xml:space="preserve"> PREDICTED: Apis mellifera putative odorant receptor 13a-like (LOC102653886), mRNA</t>
  </si>
  <si>
    <t>GB46831</t>
  </si>
  <si>
    <t xml:space="preserve"> PREDICTED: Apis mellifera lactosylceramide 4-alpha-galactosyltransferase-like (LOC727510), transcript variant X2, mRNA</t>
  </si>
  <si>
    <t xml:space="preserve"> PREDICTED: Apis mellifera histone-lysine N-methyltransferase SETMAR-like (LOC100577086), partial mRNA</t>
  </si>
  <si>
    <t>GB46833</t>
  </si>
  <si>
    <t xml:space="preserve"> PREDICTED: Apis mellifera uncharacterized LOC100577216 (LOC100577216), transcript variant X2, ncRNA</t>
  </si>
  <si>
    <t>GB46834</t>
  </si>
  <si>
    <t xml:space="preserve"> PREDICTED: Apis mellifera uncharacterized LOC102655358 (LOC102655358), mRNA</t>
  </si>
  <si>
    <t>GB46835</t>
  </si>
  <si>
    <t xml:space="preserve"> PREDICTED: Apis mellifera protein unc-80 homolog (LOC413585), misc_RNA</t>
  </si>
  <si>
    <t>GB46836</t>
  </si>
  <si>
    <t xml:space="preserve"> PREDICTED: Apis mellifera uncharacterized LOC102656097 (LOC102656097), ncRNA</t>
  </si>
  <si>
    <t>GB46837</t>
  </si>
  <si>
    <t>GB46838</t>
  </si>
  <si>
    <t>GB46839</t>
  </si>
  <si>
    <t>GB46840</t>
  </si>
  <si>
    <t>GB46841</t>
  </si>
  <si>
    <t xml:space="preserve"> PREDICTED: Apis mellifera probable cytochrome P450 6a13-like (LOC727598), partial mRNA</t>
  </si>
  <si>
    <t>GB46843</t>
  </si>
  <si>
    <t xml:space="preserve"> PREDICTED: Apis mellifera uracil phosphoribosyltransferase homolog (LOC551948), transcript variant X2, mRNA</t>
  </si>
  <si>
    <t xml:space="preserve"> PREDICTED: Apis mellifera ribosomal protein L37A (RpL37A), mRNA</t>
  </si>
  <si>
    <t>GB46846</t>
  </si>
  <si>
    <t xml:space="preserve"> PREDICTED: Apis mellifera probable ATP-dependent RNA helicase CG8611-like (LOC413874), transcript variant X1, mRNA</t>
  </si>
  <si>
    <t xml:space="preserve"> PREDICTED: Apis mellifera uncharacterized LOC100577303 (LOC100577303), transcript variant X2, ncRNA</t>
  </si>
  <si>
    <t>GB46849</t>
  </si>
  <si>
    <t>GB46850</t>
  </si>
  <si>
    <t xml:space="preserve"> PREDICTED: Apis mellifera uncharacterized LOC100577278 (LOC100577278), mRNA</t>
  </si>
  <si>
    <t>GB46851</t>
  </si>
  <si>
    <t xml:space="preserve"> PREDICTED: Apis mellifera uncharacterized LOC100577162 (LOC100577162), mRNA</t>
  </si>
  <si>
    <t>GB46852</t>
  </si>
  <si>
    <t xml:space="preserve"> PREDICTED: Apis mellifera DNA replication complex GINS protein PSF2 (Psf2), transcript variant X2, mRNA</t>
  </si>
  <si>
    <t xml:space="preserve"> PREDICTED: Apis mellifera DNA replication complex GINS protein PSF2 (Psf2), transcript variant X3, misc_RNA</t>
  </si>
  <si>
    <t>GB46854</t>
  </si>
  <si>
    <t xml:space="preserve"> PREDICTED: Apis mellifera DNA replication complex GINS protein PSF2 (Psf2), transcript variant X10, misc_RNA</t>
  </si>
  <si>
    <t>GB46855</t>
  </si>
  <si>
    <t xml:space="preserve"> PREDICTED: Apis mellifera DNA replication complex GINS protein PSF2 (Psf2), transcript variant X11, misc_RNA</t>
  </si>
  <si>
    <t>GB46858</t>
  </si>
  <si>
    <t>GB46859</t>
  </si>
  <si>
    <t xml:space="preserve"> PREDICTED: Apis mellifera TNF receptor-associated factor 4-like (LOC408754), transcript variant X4, mRNA</t>
  </si>
  <si>
    <t>GB46860</t>
  </si>
  <si>
    <t>GB46861</t>
  </si>
  <si>
    <t>GB46863</t>
  </si>
  <si>
    <t>GB46864</t>
  </si>
  <si>
    <t xml:space="preserve"> PREDICTED: Apis mellifera uncharacterized LOC100576853 (LOC100576853), transcript variant 1, ncRNA</t>
  </si>
  <si>
    <t>GB46865</t>
  </si>
  <si>
    <t>GB46867</t>
  </si>
  <si>
    <t>GB46868</t>
  </si>
  <si>
    <t xml:space="preserve"> PREDICTED: Apis mellifera UPF0420 protein C16orf58 homolog (LOC410965), transcript variant X2, mRNA</t>
  </si>
  <si>
    <t>GB46869</t>
  </si>
  <si>
    <t xml:space="preserve"> PREDICTED: Apis mellifera uncharacterized LOC102654314 (LOC102654314), transcript variant X1, ncRNA</t>
  </si>
  <si>
    <t>GB46871</t>
  </si>
  <si>
    <t xml:space="preserve"> PREDICTED: Apis mellifera uncharacterized LOC102654260 (LOC102654260), transcript variant X1, ncRNA</t>
  </si>
  <si>
    <t>GB46872</t>
  </si>
  <si>
    <t xml:space="preserve"> PREDICTED: Apis mellifera uncharacterized LOC100578052 (LOC100578052), mRNA</t>
  </si>
  <si>
    <t>GB46874</t>
  </si>
  <si>
    <t xml:space="preserve"> PREDICTED: Apis mellifera uncharacterized LOC102653948 (LOC102653948), mRNA</t>
  </si>
  <si>
    <t>GB46875</t>
  </si>
  <si>
    <t xml:space="preserve"> PREDICTED: Apis mellifera Myb-interacting protein 40 (mip40), transcript variant X1, mRNA</t>
  </si>
  <si>
    <t xml:space="preserve"> PREDICTED: Apis mellifera kinase suppressor of ras (ksr), mRNA</t>
  </si>
  <si>
    <t xml:space="preserve"> PREDICTED: Apis mellifera uncharacterized LOC413376 (LOC413376), transcript variant X3, mRNA</t>
  </si>
  <si>
    <t xml:space="preserve"> PREDICTED: Apis mellifera E3 ubiquitin-protein ligase Bre1 (Bre1), mRNA</t>
  </si>
  <si>
    <t xml:space="preserve"> PREDICTED: Apis mellifera tubulin polyglutamylase complex subunit 2-like (LOC102656155), mRNA</t>
  </si>
  <si>
    <t>GB46880</t>
  </si>
  <si>
    <t xml:space="preserve"> PREDICTED: Apis mellifera COMM domain-containing protein 5-like (LOC726232), transcript variant X1, mRNA</t>
  </si>
  <si>
    <t xml:space="preserve"> PREDICTED: Apis mellifera NADH dehydrogenase (ubiquinone) Fe-S protein 3, 30kDa (NADH-coenzyme Q reductase) (Ndufs3), mRNA</t>
  </si>
  <si>
    <t>GB46883</t>
  </si>
  <si>
    <t xml:space="preserve"> PREDICTED: Apis mellifera UPF0547 protein C16orf87-like (LOC726129), mRNA</t>
  </si>
  <si>
    <t>GB46884</t>
  </si>
  <si>
    <t>GB46885</t>
  </si>
  <si>
    <t xml:space="preserve"> PREDICTED: Apis mellifera NMDA receptor 1 (Nmdar1), transcript variant X1, mRNA</t>
  </si>
  <si>
    <t xml:space="preserve"> PREDICTED: Apis mellifera sorting nexin-12-like (LOC409132), transcript variant 1, mRNA</t>
  </si>
  <si>
    <t xml:space="preserve"> PREDICTED: Apis mellifera alpha-methylacyl-CoA racemase-like (LOC412341), mRNA</t>
  </si>
  <si>
    <t xml:space="preserve"> PREDICTED: Apis mellifera SWI/SNF-related matrix-associated actin-dependent regulator of chromatin subfamily A-like protein 1-like (LOC551616), mRNA</t>
  </si>
  <si>
    <t xml:space="preserve"> PREDICTED: Apis mellifera protein FAM73B-like (LOC410961), mRNA</t>
  </si>
  <si>
    <t>GB46890</t>
  </si>
  <si>
    <t>GB46891</t>
  </si>
  <si>
    <t xml:space="preserve"> PREDICTED: Apis mellifera Arp2/3 protein complex subunit p16 (p16-ARC), mRNA</t>
  </si>
  <si>
    <t xml:space="preserve"> PREDICTED: Apis mellifera pre-mRNA-splicing factor SYF1-like (LOC412159), transcript variant X1, mRNA</t>
  </si>
  <si>
    <t xml:space="preserve"> PREDICTED: Apis mellifera KDEL motif-containing protein 1-like (LOC552603), transcript variant X1, mRNA</t>
  </si>
  <si>
    <t xml:space="preserve"> PREDICTED: Apis mellifera copper chaperone for superoxide dismutase (CCS), transcript variant X7, mRNA</t>
  </si>
  <si>
    <t xml:space="preserve"> PREDICTED: Apis mellifera protein asteroid-like (LOC100577681), partial mRNA</t>
  </si>
  <si>
    <t xml:space="preserve"> PREDICTED: Apis mellifera transcription initiation factor TFIID subunit 7 (Taf7), transcript variant X3, mRNA</t>
  </si>
  <si>
    <t xml:space="preserve"> PREDICTED: Apis mellifera uncharacterized protein C4orf34 homolog (LOC552551), mRNA</t>
  </si>
  <si>
    <t xml:space="preserve"> PREDICTED: Apis mellifera MORN repeat-containing protein 3-like (LOC726857), transcript variant X1, mRNA</t>
  </si>
  <si>
    <t xml:space="preserve"> PREDICTED: Apis mellifera SEC14-like protein 2-like (LOC552489), mRNA</t>
  </si>
  <si>
    <t xml:space="preserve"> PREDICTED: Apis mellifera ribosomal protein S6 kinase beta-1-like (LOC412419), misc_RNA</t>
  </si>
  <si>
    <t xml:space="preserve"> PREDICTED: Apis mellifera clot (cl), transcript variant X2, mRNA</t>
  </si>
  <si>
    <t xml:space="preserve"> PREDICTED: Apis mellifera calcium release-activated calcium channel protein 1 (olf186-F), transcript variant X5, mRNA</t>
  </si>
  <si>
    <t>GB46906</t>
  </si>
  <si>
    <t xml:space="preserve"> PREDICTED: Apis mellifera zinc finger CCHC domain-containing protein 8 homolog (LOC726870), mRNA</t>
  </si>
  <si>
    <t xml:space="preserve"> PREDICTED: Apis mellifera oxysterol-binding protein-related protein 8-like (LOC552573), transcript variant X10, mRNA</t>
  </si>
  <si>
    <t xml:space="preserve"> PREDICTED: Apis mellifera uncharacterized LOC552613 (LOC552613), transcript variant X2, mRNA</t>
  </si>
  <si>
    <t xml:space="preserve"> PREDICTED: Apis mellifera f-box only protein 42-like (LOC413363), transcript variant X2, mRNA</t>
  </si>
  <si>
    <t xml:space="preserve"> PREDICTED: Apis mellifera programmed cell death protein 10-like (LOC412160), mRNA</t>
  </si>
  <si>
    <t xml:space="preserve"> PREDICTED: Apis mellifera uncharacterized LOC551539 (LOC551539), mRNA</t>
  </si>
  <si>
    <t>GB46913</t>
  </si>
  <si>
    <t xml:space="preserve"> Apis mellifera unzipped (uzip), mRNA</t>
  </si>
  <si>
    <t xml:space="preserve"> PREDICTED: Apis mellifera phosphotyrosyl phosphatase activator (Ptpa), transcript variant X3, mRNA</t>
  </si>
  <si>
    <t xml:space="preserve"> PREDICTED: Apis mellifera cyclin-related protein FAM58A-like (LOC412342), transcript variant 1, mRNA</t>
  </si>
  <si>
    <t xml:space="preserve"> PREDICTED: Apis mellifera uncharacterized LOC726071 (LOC726071), mRNA</t>
  </si>
  <si>
    <t xml:space="preserve"> PREDICTED: Apis mellifera monocarboxylate transporter 13-like (LOC409131), transcript variant X2, misc_RNA</t>
  </si>
  <si>
    <t>GB46919</t>
  </si>
  <si>
    <t xml:space="preserve"> PREDICTED: Apis mellifera iron-sulfur cluster assembly enzyme ISCU, mitochondrial (Iscu), mRNA</t>
  </si>
  <si>
    <t xml:space="preserve"> PREDICTED: Apis mellifera monocarboxylate transporter 12-like (LOC411412), mRNA</t>
  </si>
  <si>
    <t>GB46922</t>
  </si>
  <si>
    <t>GB46923</t>
  </si>
  <si>
    <t xml:space="preserve"> PREDICTED: Apis mellifera ATP-binding cassette sub-family A member 2-like (LOC414029), transcript variant X2, mRNA</t>
  </si>
  <si>
    <t>GB46924</t>
  </si>
  <si>
    <t xml:space="preserve"> PREDICTED: Apis mellifera ATP-binding cassette sub-family A member 2-like (LOC414029), transcript variant X1, mRNA</t>
  </si>
  <si>
    <t xml:space="preserve"> PREDICTED: Apis mellifera tektin C (Tektin-C), transcript variant X5, mRNA</t>
  </si>
  <si>
    <t xml:space="preserve"> PREDICTED: Apis mellifera f-box only protein 21-like (LOC413498), mRNA</t>
  </si>
  <si>
    <t xml:space="preserve"> PREDICTED: Apis mellifera lys-63-specific deubiquitinase BRCC36-like (LOC552601), transcript variant X2, mRNA</t>
  </si>
  <si>
    <t xml:space="preserve"> PREDICTED: Apis mellifera ankyrin repeat domain-containing protein 13B-like (LOC412459), transcript variant X1, mRNA</t>
  </si>
  <si>
    <t xml:space="preserve"> PREDICTED: Apis mellifera multiple inositol polyphosphate phosphatase 1-like (LOC725931), transcript variant X1, mRNA</t>
  </si>
  <si>
    <t>GB46931</t>
  </si>
  <si>
    <t>GB46932</t>
  </si>
  <si>
    <t>GB46935</t>
  </si>
  <si>
    <t xml:space="preserve"> PREDICTED: Apis mellifera rhomboid-6 (rho-6), transcript variant X4, mRNA</t>
  </si>
  <si>
    <t>GB46936</t>
  </si>
  <si>
    <t xml:space="preserve"> PREDICTED: Apis mellifera uncharacterized LOC102653987 (LOC102653987), transcript variant X2, ncRNA</t>
  </si>
  <si>
    <t>GB46937</t>
  </si>
  <si>
    <t>GB46938</t>
  </si>
  <si>
    <t>GB46939</t>
  </si>
  <si>
    <t>GB46940</t>
  </si>
  <si>
    <t xml:space="preserve"> PREDICTED: Apis mellifera uncharacterized LOC102656930 (LOC102656930), ncRNA</t>
  </si>
  <si>
    <t>GB46941</t>
  </si>
  <si>
    <t xml:space="preserve"> PREDICTED: Apis mellifera rhomboid-6 (rho-6), transcript variant X9, mRNA</t>
  </si>
  <si>
    <t>GB46942</t>
  </si>
  <si>
    <t>GB46944</t>
  </si>
  <si>
    <t xml:space="preserve"> PREDICTED: Apis mellifera RWD domain-containing protein 4-like (LOC410964), mRNA</t>
  </si>
  <si>
    <t xml:space="preserve"> PREDICTED: Apis mellifera uncharacterized LOC100576737 (LOC100576737), transcript variant X1, mRNA</t>
  </si>
  <si>
    <t>GB46947</t>
  </si>
  <si>
    <t>GB46948</t>
  </si>
  <si>
    <t xml:space="preserve"> PREDICTED: Apis mellifera uncharacterized LOC100577203 (LOC100577203), transcript variant X1, mRNA</t>
  </si>
  <si>
    <t>GB46953</t>
  </si>
  <si>
    <t>GB46954</t>
  </si>
  <si>
    <t>GB46955</t>
  </si>
  <si>
    <t xml:space="preserve"> PREDICTED: Apis mellifera homeobox protein B-H2 (LOC725590), mRNA</t>
  </si>
  <si>
    <t xml:space="preserve"> PREDICTED: Apis mellifera uncharacterized LOC102655011 (LOC102655011), transcript variant X3, ncRNA</t>
  </si>
  <si>
    <t>GB46957</t>
  </si>
  <si>
    <t xml:space="preserve"> PREDICTED: Apis mellifera uncharacterized LOC100577327 (LOC100577327), transcript variant X2, mRNA</t>
  </si>
  <si>
    <t>GB46959</t>
  </si>
  <si>
    <t xml:space="preserve"> PREDICTED: Apis mellifera polypeptide N-acetylgalactosaminyltransferase 5-like (LOC413987), transcript variant X1, mRNA</t>
  </si>
  <si>
    <t xml:space="preserve"> PREDICTED: Apis mellifera polypeptide N-acetylgalactosaminyltransferase 5-like (LOC413987), transcript variant X4, mRNA</t>
  </si>
  <si>
    <t>GB46961</t>
  </si>
  <si>
    <t xml:space="preserve"> PREDICTED: Apis mellifera SH3 domain-binding glutamic acid-rich protein homolog (LOC551916), transcript variant X2, mRNA</t>
  </si>
  <si>
    <t xml:space="preserve"> PREDICTED: Apis mellifera probable ATP-dependent RNA helicase DHX36-like (LOC411492), transcript variant X2, mRNA</t>
  </si>
  <si>
    <t xml:space="preserve"> PREDICTED: Apis mellifera uncharacterized LOC100578165 (LOC100578165), transcript variant X8, misc_RNA</t>
  </si>
  <si>
    <t>GB46964</t>
  </si>
  <si>
    <t xml:space="preserve"> PREDICTED: Apis mellifera uncharacterized LOC100578165 (LOC100578165), transcript variant X5, mRNA</t>
  </si>
  <si>
    <t xml:space="preserve"> PREDICTED: Apis mellifera dystroglycan-like (LOC100576978), mRNA</t>
  </si>
  <si>
    <t>GB46967</t>
  </si>
  <si>
    <t>GB46968</t>
  </si>
  <si>
    <t>GB46969</t>
  </si>
  <si>
    <t xml:space="preserve"> PREDICTED: Apis mellifera serine protease inhibitor 1 (serpin-1), transcript variant X2, mRNA</t>
  </si>
  <si>
    <t xml:space="preserve"> PREDICTED: Apis mellifera bipolar kinesin KRP-130-like (LOC100577649), mRNA</t>
  </si>
  <si>
    <t xml:space="preserve"> PREDICTED: Apis mellifera vacuolar protein sorting-associated protein 52 homolog (LOC412346), transcript variant 1, mRNA</t>
  </si>
  <si>
    <t xml:space="preserve"> PREDICTED: Apis mellifera uncharacterized LOC412222 (LOC412222), partial mRNA</t>
  </si>
  <si>
    <t xml:space="preserve"> PREDICTED: Apis mellifera x-ray repair cross-complementing protein 6-like (LOC552680), mRNA</t>
  </si>
  <si>
    <t xml:space="preserve"> PREDICTED: Apis mellifera coiled-coil domain-containing protein 1-like (LOC102655595), mRNA</t>
  </si>
  <si>
    <t>GB46975</t>
  </si>
  <si>
    <t xml:space="preserve"> PREDICTED: Apis mellifera uncharacterized LOC727170 (LOC727170), mRNA</t>
  </si>
  <si>
    <t xml:space="preserve"> PREDICTED: Apis mellifera uncharacterized methyltransferase WBSCR22-like (LOC551414), mRNA</t>
  </si>
  <si>
    <t xml:space="preserve"> PREDICTED: Apis mellifera translocon-associated protein subunit alpha-like (LOC551353), mRNA</t>
  </si>
  <si>
    <t xml:space="preserve"> PREDICTED: Apis mellifera derlin-1-like (LOC727262), mRNA</t>
  </si>
  <si>
    <t xml:space="preserve"> PREDICTED: Apis mellifera O-sialoglycoprotein endopeptidase-like protein (LOC411654), mRNA</t>
  </si>
  <si>
    <t xml:space="preserve"> PREDICTED: Apis mellifera potassium voltage-gated channel protein Shab-like (LOC410060), transcript variant X4, mRNA</t>
  </si>
  <si>
    <t>GB46981</t>
  </si>
  <si>
    <t xml:space="preserve"> PREDICTED: Apis mellifera potassium voltage-gated channel protein Shab-like (LOC410060), transcript variant X6, mRNA</t>
  </si>
  <si>
    <t xml:space="preserve"> PREDICTED: Apis mellifera uncharacterized LOC411655 (LOC411655), transcript variant X1, mRNA</t>
  </si>
  <si>
    <t xml:space="preserve"> PREDICTED: Apis mellifera ribonuclease UK114-like (LOC100576270), transcript variant 1, mRNA</t>
  </si>
  <si>
    <t xml:space="preserve"> PREDICTED: Apis mellifera ribosomal protein L12 (RpL12), transcript variant X1, mRNA</t>
  </si>
  <si>
    <t xml:space="preserve"> PREDICTED: Apis mellifera mitochondrial ribosomal protein L46 (mRpL46), mRNA</t>
  </si>
  <si>
    <t xml:space="preserve"> PREDICTED: Apis mellifera uncharacterized LOC100576438 (LOC100576438), mRNA</t>
  </si>
  <si>
    <t xml:space="preserve"> PREDICTED: Apis mellifera uncharacterized LOC412107 (LOC412107), mRNA</t>
  </si>
  <si>
    <t>GB46988</t>
  </si>
  <si>
    <t>GB46989</t>
  </si>
  <si>
    <t xml:space="preserve"> PREDICTED: Apis mellifera probable RuBisCO transcriptional regulator-like (LOC102656405), mRNA</t>
  </si>
  <si>
    <t>GB46990</t>
  </si>
  <si>
    <t>GB46991</t>
  </si>
  <si>
    <t xml:space="preserve"> PREDICTED: Apis mellifera UDP-glucuronosyltransferase 2C1-like (LOC102656419), partial mRNA</t>
  </si>
  <si>
    <t>GB46992</t>
  </si>
  <si>
    <t>GB46993</t>
  </si>
  <si>
    <t>GB46994</t>
  </si>
  <si>
    <t xml:space="preserve"> PREDICTED: Apis mellifera dual specificity tyrosine-phosphorylation-regulated kinase 2-like (LOC412917), transcript variant X2, mRNA</t>
  </si>
  <si>
    <t>GB46995</t>
  </si>
  <si>
    <t>GB46996</t>
  </si>
  <si>
    <t>GB46997</t>
  </si>
  <si>
    <t xml:space="preserve"> PREDICTED: Apis mellifera uncharacterized LOC100577768 (LOC100577768), mRNA</t>
  </si>
  <si>
    <t>GB46998</t>
  </si>
  <si>
    <t>GB46999</t>
  </si>
  <si>
    <t xml:space="preserve"> PREDICTED: Apis mellifera histone-lysine N-methyltransferase SETMAR-like (LOC100576686), partial mRNA</t>
  </si>
  <si>
    <t>GB47000</t>
  </si>
  <si>
    <t>GB47001</t>
  </si>
  <si>
    <t>GB47002</t>
  </si>
  <si>
    <t>GB47003</t>
  </si>
  <si>
    <t xml:space="preserve"> PREDICTED: Apis mellifera uncharacterized LOC552598 (LOC552598), transcript variant X2, mRNA</t>
  </si>
  <si>
    <t>GB47005</t>
  </si>
  <si>
    <t>GB47006</t>
  </si>
  <si>
    <t xml:space="preserve"> PREDICTED: Apis mellifera actin-related protein 5 (Arp5), mRNA</t>
  </si>
  <si>
    <t xml:space="preserve"> PREDICTED: Apis mellifera uncharacterized LOC410079 (LOC410079), transcript variant X1, mRNA</t>
  </si>
  <si>
    <t xml:space="preserve"> PREDICTED: Apis mellifera uncharacterized LOC412243 (LOC412243), mRNA</t>
  </si>
  <si>
    <t xml:space="preserve"> PREDICTED: Apis mellifera uncharacterized LOC725167 (LOC725167), mRNA</t>
  </si>
  <si>
    <t xml:space="preserve"> PREDICTED: Apis mellifera 5-methylcytosine rRNA methyltransferase NSUN4-like (LOC102655259), transcript variant X1, mRNA</t>
  </si>
  <si>
    <t>GB47011</t>
  </si>
  <si>
    <t xml:space="preserve"> PREDICTED: Apis mellifera sperm flagellar protein 1-like (LOC102655189), mRNA</t>
  </si>
  <si>
    <t>GB47012</t>
  </si>
  <si>
    <t>GB47013</t>
  </si>
  <si>
    <t xml:space="preserve"> PREDICTED: Apis mellifera uncharacterized LOC410922 (LOC410922), transcript variant X2, mRNA</t>
  </si>
  <si>
    <t xml:space="preserve"> PREDICTED: Apis mellifera kynurenine--oxoglutarate transaminase 1, mitochondrial-like (LOC724811), mRNA</t>
  </si>
  <si>
    <t>GB47017</t>
  </si>
  <si>
    <t xml:space="preserve"> PREDICTED: Apis mellifera uncharacterized LOC724886 (LOC724886), transcript variant X1, mRNA</t>
  </si>
  <si>
    <t>GB47019</t>
  </si>
  <si>
    <t xml:space="preserve"> Apis mellifera feminizer (Fem), mRNA</t>
  </si>
  <si>
    <t xml:space="preserve"> PREDICTED: Apis mellifera complementary sex determiner (Csd), transcript variant X1, mRNA</t>
  </si>
  <si>
    <t xml:space="preserve"> PREDICTED: Apis mellifera uncharacterized LOC408733 (LOC408733), transcript variant X2, mRNA</t>
  </si>
  <si>
    <t>GB47023</t>
  </si>
  <si>
    <t xml:space="preserve"> PREDICTED: Apis mellifera uncharacterized LOC408733 (LOC408733), transcript variant X3, mRNA</t>
  </si>
  <si>
    <t xml:space="preserve"> PREDICTED: Apis mellifera FACT complex subunit SSRP1-like (LOC102653938), mRNA</t>
  </si>
  <si>
    <t>GB47027</t>
  </si>
  <si>
    <t xml:space="preserve"> PREDICTED: Apis mellifera enoyl-CoA hydratase domain-containing protein 3, mitochondrial-like (LOC551537), mRNA</t>
  </si>
  <si>
    <t xml:space="preserve"> PREDICTED: Apis mellifera uncharacterized LOC724558 (LOC724558), mRNA</t>
  </si>
  <si>
    <t xml:space="preserve"> PREDICTED: Apis mellifera protein phosphatase V (PpV), transcript variant 1, mRNA</t>
  </si>
  <si>
    <t>GB47031</t>
  </si>
  <si>
    <t>GB47032</t>
  </si>
  <si>
    <t xml:space="preserve"> PREDICTED: Apis mellifera uncharacterized LOC100577389 (LOC100577389), transcript variant X2, mRNA</t>
  </si>
  <si>
    <t>GB47033</t>
  </si>
  <si>
    <t xml:space="preserve"> PREDICTED: Apis mellifera uncharacterized LOC102655768 (LOC102655768), mRNA</t>
  </si>
  <si>
    <t>GB47034</t>
  </si>
  <si>
    <t xml:space="preserve"> PREDICTED: Apis mellifera ras GTPase-activating protein nGAP-like (LOC724344), transcript variant X3, mRNA</t>
  </si>
  <si>
    <t>GB47035</t>
  </si>
  <si>
    <t xml:space="preserve"> PREDICTED: Apis mellifera ras GTPase-activating protein nGAP-like (LOC724344), transcript variant X8, mRNA</t>
  </si>
  <si>
    <t xml:space="preserve"> PREDICTED: Apis mellifera hormone receptor-like in 4 (Hr4), transcript variant X1, mRNA</t>
  </si>
  <si>
    <t>GB47038</t>
  </si>
  <si>
    <t xml:space="preserve"> PREDICTED: Apis mellifera dynamin (shi), transcript variant X13, mRNA</t>
  </si>
  <si>
    <t xml:space="preserve"> PREDICTED: Apis mellifera uncharacterized LOC102656190 (LOC102656190), mRNA</t>
  </si>
  <si>
    <t>GB47040</t>
  </si>
  <si>
    <t xml:space="preserve"> PREDICTED: Apis mellifera uncharacterized LOC724652 (LOC724652), transcript variant X3, misc_RNA</t>
  </si>
  <si>
    <t xml:space="preserve"> PREDICTED: Apis mellifera succinate dehydrogenase [ubiquinone] flavoprotein subunit, mitochondrial-like (LOC408734), mRNA</t>
  </si>
  <si>
    <t xml:space="preserve"> PREDICTED: Apis mellifera succinate dehydrogenase A (SdhA), transcript variant X2, mRNA</t>
  </si>
  <si>
    <t xml:space="preserve"> PREDICTED: Apis mellifera uncharacterized LOC102653649 (LOC102653649), transcript variant X2, ncRNA</t>
  </si>
  <si>
    <t>GB47044</t>
  </si>
  <si>
    <t xml:space="preserve"> PREDICTED: Apis mellifera uncharacterized LOC551408 (LOC551408), transcript variant X1, mRNA</t>
  </si>
  <si>
    <t xml:space="preserve"> PREDICTED: Apis mellifera UPF0605 protein CG18335-like (LOC551347), transcript variant X2, mRNA</t>
  </si>
  <si>
    <t xml:space="preserve"> PREDICTED: Apis mellifera e3 SUMO-protein ligase NSE2-like (LOC100578530), mRNA</t>
  </si>
  <si>
    <t xml:space="preserve"> PREDICTED: Apis mellifera uncharacterized LOC408732 (LOC408732), transcript variant X2, mRNA</t>
  </si>
  <si>
    <t xml:space="preserve"> PREDICTED: Apis mellifera uncharacterized LOC725508 (LOC725508), transcript variant X2, mRNA</t>
  </si>
  <si>
    <t>GB47050</t>
  </si>
  <si>
    <t xml:space="preserve"> PREDICTED: Apis mellifera uncharacterized LOC725508 (LOC725508), transcript variant X10, mRNA</t>
  </si>
  <si>
    <t>GB47051</t>
  </si>
  <si>
    <t>GB47052</t>
  </si>
  <si>
    <t>GB47053</t>
  </si>
  <si>
    <t xml:space="preserve"> PREDICTED: Apis mellifera u6 snRNA-associated Sm-like protein LSm3-like (LOC725401), mRNA</t>
  </si>
  <si>
    <t xml:space="preserve"> PREDICTED: Apis mellifera putative inorganic phosphate cotransporter-like (LOC410920), transcript variant X2, mRNA</t>
  </si>
  <si>
    <t xml:space="preserve"> PREDICTED: Apis mellifera uncharacterized LOC410918 (LOC410918), transcript variant X7, mRNA</t>
  </si>
  <si>
    <t>GB47056</t>
  </si>
  <si>
    <t>GB47058</t>
  </si>
  <si>
    <t xml:space="preserve"> PREDICTED: Apis mellifera uncharacterized LOC410918 (LOC410918), transcript variant X5, mRNA</t>
  </si>
  <si>
    <t>GB47059</t>
  </si>
  <si>
    <t xml:space="preserve"> PREDICTED: Apis mellifera uncharacterized LOC410918 (LOC410918), transcript variant X8, mRNA</t>
  </si>
  <si>
    <t>GB47060</t>
  </si>
  <si>
    <t xml:space="preserve"> PREDICTED: Apis mellifera frizzled (fz), mRNA</t>
  </si>
  <si>
    <t>GB47062</t>
  </si>
  <si>
    <t xml:space="preserve"> PREDICTED: Apis mellifera zinc finger protein 717-like (LOC100578233), mRNA</t>
  </si>
  <si>
    <t>GB47064</t>
  </si>
  <si>
    <t xml:space="preserve"> PREDICTED: Apis mellifera pre-mRNA-processing factor 40 homolog A-like (LOC102653671), partial mRNA</t>
  </si>
  <si>
    <t>GB47066</t>
  </si>
  <si>
    <t>GB47067</t>
  </si>
  <si>
    <t>GB47068</t>
  </si>
  <si>
    <t>GB47069</t>
  </si>
  <si>
    <t>GB47070</t>
  </si>
  <si>
    <t>GB47071</t>
  </si>
  <si>
    <t>GB47072</t>
  </si>
  <si>
    <t xml:space="preserve"> PREDICTED: Apis mellifera uncharacterized LOC411746 (LOC411746), partial mRNA</t>
  </si>
  <si>
    <t xml:space="preserve"> PREDICTED: Apis mellifera uncharacterized LOC409185 (LOC409185), transcript variant X2, mRNA</t>
  </si>
  <si>
    <t xml:space="preserve"> PREDICTED: Apis mellifera Hermansky-Pudlak syndrome 1 protein homolog (LOC726067), mRNA</t>
  </si>
  <si>
    <t xml:space="preserve"> PREDICTED: Apis mellifera hexokinase (LOC551005), transcript variant X1, mRNA</t>
  </si>
  <si>
    <t>GB47077</t>
  </si>
  <si>
    <t xml:space="preserve"> PREDICTED: Apis mellifera hexokinase (LOC551005), transcript variant X5, mRNA</t>
  </si>
  <si>
    <t>GB47078</t>
  </si>
  <si>
    <t xml:space="preserve"> PREDICTED: Apis mellifera hexokinase (LOC551005), transcript variant X3, mRNA</t>
  </si>
  <si>
    <t xml:space="preserve"> PREDICTED: Apis mellifera uncharacterized LOC408504 (LOC408504), transcript variant X3, mRNA</t>
  </si>
  <si>
    <t xml:space="preserve"> PREDICTED: Apis mellifera uncharacterized LOC725987 (LOC725987), mRNA</t>
  </si>
  <si>
    <t xml:space="preserve"> Apis mellifera MAX dimerization protein (Mad), mRNA</t>
  </si>
  <si>
    <t>GB47083</t>
  </si>
  <si>
    <t xml:space="preserve"> PREDICTED: Apis mellifera uncharacterized LOC102654606 (LOC102654606), ncRNA</t>
  </si>
  <si>
    <t>GB47084</t>
  </si>
  <si>
    <t>GB47085</t>
  </si>
  <si>
    <t>GB47086</t>
  </si>
  <si>
    <t xml:space="preserve"> PREDICTED: Apis mellifera uncharacterized LOC102654757 (LOC102654757), transcript variant X2, ncRNA</t>
  </si>
  <si>
    <t>GB47087</t>
  </si>
  <si>
    <t>GB47088</t>
  </si>
  <si>
    <t xml:space="preserve"> PREDICTED: Apis mellifera uncharacterized LOC412453 (LOC412453), transcript variant X2, mRNA</t>
  </si>
  <si>
    <t xml:space="preserve"> PREDICTED: Apis mellifera uncharacterized LOC100577754 (LOC100577754), mRNA</t>
  </si>
  <si>
    <t xml:space="preserve"> PREDICTED: Apis mellifera uncharacterized LOC409422 (LOC409422), mRNA</t>
  </si>
  <si>
    <t>GB47091</t>
  </si>
  <si>
    <t xml:space="preserve"> PREDICTED: Apis mellifera uncharacterized LOC724483 (LOC724483), transcript variant X1, mRNA</t>
  </si>
  <si>
    <t xml:space="preserve"> PREDICTED: Apis mellifera activator of basal transcription 1-like (LOC724363), mRNA</t>
  </si>
  <si>
    <t xml:space="preserve"> PREDICTED: Apis mellifera ion transport peptide (itp), transcript variant X5, misc_RNA</t>
  </si>
  <si>
    <t>GB47094</t>
  </si>
  <si>
    <t xml:space="preserve"> PREDICTED: Apis mellifera zinc finger protein Xfin-like (LOC726882), transcript variant X1, mRNA</t>
  </si>
  <si>
    <t xml:space="preserve"> PREDICTED: Apis mellifera vacuolar protein sorting-associated protein VTA1 homolog (LOC727354), mRNA</t>
  </si>
  <si>
    <t xml:space="preserve"> PREDICTED: Apis mellifera canoe (cno), transcript variant X8, mRNA</t>
  </si>
  <si>
    <t xml:space="preserve"> PREDICTED: Apis mellifera glutamate synthase [NADH], amyloplastic-like (LOC727536), transcript variant X1, mRNA</t>
  </si>
  <si>
    <t xml:space="preserve"> PREDICTED: Apis mellifera putative glutamate synthase [NADPH]-like (LOC413372), transcript variant X2, mRNA</t>
  </si>
  <si>
    <t xml:space="preserve"> PREDICTED: Apis mellifera vacuolar protein sorting-associated protein 13-like protein-like (LOC102655050), mRNA</t>
  </si>
  <si>
    <t>GB47101</t>
  </si>
  <si>
    <t xml:space="preserve"> PREDICTED: Apis mellifera general vesicular transport factor p115 (p115), mRNA</t>
  </si>
  <si>
    <t xml:space="preserve"> PREDICTED: Apis mellifera elongation factor 1 beta (Ef1beta), mRNA</t>
  </si>
  <si>
    <t xml:space="preserve"> PREDICTED: Apis mellifera lysozyme 3 (Lys-3), transcript variant X1, mRNA</t>
  </si>
  <si>
    <t xml:space="preserve"> PREDICTED: Apis mellifera nucleolar MIF4G domain-containing protein 1-like (LOC100576775), transcript variant X1, mRNA</t>
  </si>
  <si>
    <t xml:space="preserve"> Apis mellifera NADH dehydrogenase (ubiquinone) Fe-S protein 1, 75kDa (NADH-coenzyme Q reductase) (Ndufs1), mRNA</t>
  </si>
  <si>
    <t xml:space="preserve"> PREDICTED: Apis mellifera protein charybde-like (LOC552667), mRNA</t>
  </si>
  <si>
    <t xml:space="preserve"> PREDICTED: Apis mellifera uncharacterized LOC100576464 (LOC100576464), mRNA</t>
  </si>
  <si>
    <t>GB47108</t>
  </si>
  <si>
    <t xml:space="preserve"> PREDICTED: Apis mellifera uncharacterized LOC551755 (LOC551755), transcript variant X2, mRNA</t>
  </si>
  <si>
    <t xml:space="preserve"> PREDICTED: Apis mellifera methylcrotonoyl-CoA carboxylase subunit alpha, mitochondrial-like (LOC413233), mRNA</t>
  </si>
  <si>
    <t xml:space="preserve"> PREDICTED: Apis mellifera transmembrane protein 209-like (LOC726869), mRNA</t>
  </si>
  <si>
    <t xml:space="preserve"> PREDICTED: Apis mellifera klaroid (koi), mRNA</t>
  </si>
  <si>
    <t xml:space="preserve"> PREDICTED: Apis mellifera uncharacterized LOC724402 (LOC724402), misc_RNA</t>
  </si>
  <si>
    <t xml:space="preserve"> PREDICTED: Apis mellifera dolichyl-diphosphooligosaccharide--protein glycosyltransferase subunit 2-like (LOC412045), mRNA</t>
  </si>
  <si>
    <t xml:space="preserve"> PREDICTED: Apis mellifera uncharacterized LOC102656479 (LOC102656479), mRNA</t>
  </si>
  <si>
    <t>GB47115</t>
  </si>
  <si>
    <t xml:space="preserve"> PREDICTED: Apis mellifera uncharacterized LOC100576748 (LOC100576748), transcript variant X1, mRNA</t>
  </si>
  <si>
    <t>GB47117</t>
  </si>
  <si>
    <t xml:space="preserve"> PREDICTED: Apis mellifera cadherin-89D ortholog (LOC413210), transcript variant X2, mRNA</t>
  </si>
  <si>
    <t xml:space="preserve"> Apis mellifera SIFamide receptor (SIFR), mRNA</t>
  </si>
  <si>
    <t>GB47119</t>
  </si>
  <si>
    <t xml:space="preserve"> PREDICTED: Apis mellifera putative odorant receptor 30a-like (LOC100577755), mRNA</t>
  </si>
  <si>
    <t>GB47121</t>
  </si>
  <si>
    <t xml:space="preserve"> PREDICTED: Apis mellifera odorant receptor Or2-like (LOC100577818), mRNA</t>
  </si>
  <si>
    <t>GB47122</t>
  </si>
  <si>
    <t xml:space="preserve"> PREDICTED: Apis mellifera odorant receptor 77PAR (Or77PAR), mRNA</t>
  </si>
  <si>
    <t>GB47123</t>
  </si>
  <si>
    <t>GB47124</t>
  </si>
  <si>
    <t xml:space="preserve"> PREDICTED: Apis mellifera dynamin associated protein 160 (Dap160), mRNA</t>
  </si>
  <si>
    <t>GB47125</t>
  </si>
  <si>
    <t xml:space="preserve"> PREDICTED: Apis mellifera peroxidase (Pxd), mRNA</t>
  </si>
  <si>
    <t>GB47127</t>
  </si>
  <si>
    <t xml:space="preserve"> PREDICTED: Apis mellifera dystrobrevin-like (Dyb), transcript variant X6, mRNA</t>
  </si>
  <si>
    <t>GB47128</t>
  </si>
  <si>
    <t xml:space="preserve"> PREDICTED: Apis mellifera protein yellow-like (LOC727607), partial mRNA</t>
  </si>
  <si>
    <t>GB47129</t>
  </si>
  <si>
    <t>GB47130</t>
  </si>
  <si>
    <t xml:space="preserve"> PREDICTED: Apis mellifera ubiquinone biosynthesis protein COQ4 homolog, mitochondrial-like (LOC727493), partial mRNA</t>
  </si>
  <si>
    <t xml:space="preserve"> PREDICTED: Apis mellifera voltage-gated potassium channel subunit beta-2-like (LOC726238), misc_RNA</t>
  </si>
  <si>
    <t>GB47132</t>
  </si>
  <si>
    <t xml:space="preserve"> PREDICTED: Apis mellifera ammonium transporter Rh type B-like (LOC551611), partial mRNA</t>
  </si>
  <si>
    <t xml:space="preserve"> PREDICTED: Apis mellifera renin receptor-like (LOC552228), transcript variant X1, mRNA</t>
  </si>
  <si>
    <t xml:space="preserve"> PREDICTED: Apis mellifera uncharacterized LOC724177 (LOC724177), transcript variant X7, mRNA</t>
  </si>
  <si>
    <t>GB47135</t>
  </si>
  <si>
    <t xml:space="preserve"> PREDICTED: Apis mellifera uncharacterized LOC724177 (LOC724177), transcript variant X1, mRNA</t>
  </si>
  <si>
    <t xml:space="preserve"> PREDICTED: Apis mellifera bolA-like protein DDB_G0274169-like (LOC551959), mRNA</t>
  </si>
  <si>
    <t xml:space="preserve"> PREDICTED: Apis mellifera calcium-activated potassium channel slowpoke-like (LOC413994), transcript variant X29, mRNA</t>
  </si>
  <si>
    <t xml:space="preserve"> PREDICTED: Apis mellifera calcium-activated potassium channel slowpoke-like (LOC413994), transcript variant X30, mRNA</t>
  </si>
  <si>
    <t>GB47139</t>
  </si>
  <si>
    <t xml:space="preserve"> PREDICTED: Apis mellifera lipid storage droplets surface-binding protein 1 (Lsd-1), mRNA</t>
  </si>
  <si>
    <t>GB47141</t>
  </si>
  <si>
    <t>GB47142</t>
  </si>
  <si>
    <t xml:space="preserve"> PREDICTED: Apis mellifera lipid storage droplets surface-binding protein 2-like (LOC100578428), mRNA</t>
  </si>
  <si>
    <t>GB47144</t>
  </si>
  <si>
    <t>GB47145</t>
  </si>
  <si>
    <t xml:space="preserve"> PREDICTED: Apis mellifera Shal K[+] channel interacting protein (SKIP), transcript variant X1, mRNA</t>
  </si>
  <si>
    <t>GB47147</t>
  </si>
  <si>
    <t xml:space="preserve"> PREDICTED: Apis mellifera uncharacterized LOC552326 (LOC552326), mRNA</t>
  </si>
  <si>
    <t xml:space="preserve"> PREDICTED: Apis mellifera calcium-activated potassium channel slowpoke-like (LOC413994), transcript variant X21, mRNA</t>
  </si>
  <si>
    <t>GB47149</t>
  </si>
  <si>
    <t>GB47150</t>
  </si>
  <si>
    <t xml:space="preserve"> PREDICTED: Apis mellifera absent, small, or homeotic discs 2 (ash2), transcript variant X5, mRNA</t>
  </si>
  <si>
    <t>GB47152</t>
  </si>
  <si>
    <t xml:space="preserve"> PREDICTED: Apis mellifera probable V-type proton ATPase 116 kDa subunit a-like (LOC412651), mRNA</t>
  </si>
  <si>
    <t xml:space="preserve"> PREDICTED: Apis mellifera methylated-DNA--protein-cysteine methyltransferase-like (LOC102653618), mRNA</t>
  </si>
  <si>
    <t>GB47154</t>
  </si>
  <si>
    <t>GB47155</t>
  </si>
  <si>
    <t>GB47156</t>
  </si>
  <si>
    <t xml:space="preserve"> PREDICTED: Apis mellifera tRNA 2'-phosphotransferase 1-like (LOC102655963), mRNA</t>
  </si>
  <si>
    <t>GB47157</t>
  </si>
  <si>
    <t>GB47158</t>
  </si>
  <si>
    <t xml:space="preserve"> PREDICTED: Apis mellifera caspase-1-like (LOC412235), mRNA</t>
  </si>
  <si>
    <t xml:space="preserve"> PREDICTED: Apis mellifera pyrroline-5-carboxylate reductase (LOC412234), transcript variant 2, mRNA</t>
  </si>
  <si>
    <t xml:space="preserve"> PREDICTED: Apis mellifera pre-mRNA-splicing factor 18-like (LOC725905), partial mRNA</t>
  </si>
  <si>
    <t xml:space="preserve"> PREDICTED: Apis mellifera ADP-ribosylation factor-like protein 13B-like (LOC100577580), transcript variant X1, mRNA</t>
  </si>
  <si>
    <t>GB47163</t>
  </si>
  <si>
    <t>GB47164</t>
  </si>
  <si>
    <t xml:space="preserve"> PREDICTED: Apis mellifera plasma glutamate carboxypeptidase-like (LOC552349), mRNA</t>
  </si>
  <si>
    <t>GB47166</t>
  </si>
  <si>
    <t xml:space="preserve"> PREDICTED: Apis mellifera TNF receptor-associated factor 6-A-like (LOC100576232), mRNA</t>
  </si>
  <si>
    <t>GB47168</t>
  </si>
  <si>
    <t>GB47169</t>
  </si>
  <si>
    <t>GB47170</t>
  </si>
  <si>
    <t>GB47171</t>
  </si>
  <si>
    <t>GB47172</t>
  </si>
  <si>
    <t>GB47173</t>
  </si>
  <si>
    <t>GB47174</t>
  </si>
  <si>
    <t>GB47175</t>
  </si>
  <si>
    <t xml:space="preserve"> PREDICTED: Apis mellifera 39S ribosomal protein L42, mitochondrial-like (LOC102656685), mRNA</t>
  </si>
  <si>
    <t>GB47176</t>
  </si>
  <si>
    <t xml:space="preserve"> PREDICTED: Apis mellifera uncharacterized LOC100576436 (LOC100576436), mRNA</t>
  </si>
  <si>
    <t xml:space="preserve"> PREDICTED: Apis mellifera alpha N-terminal protein methyltransferase 1A-like (LOC550780), transcript variant X2, mRNA</t>
  </si>
  <si>
    <t xml:space="preserve"> PREDICTED: Apis mellifera uncharacterized LOC102656492 (LOC102656492), mRNA</t>
  </si>
  <si>
    <t xml:space="preserve"> PREDICTED: Apis mellifera TATA-box-binding protein-like (LOC550692), transcript variant 1, mRNA</t>
  </si>
  <si>
    <t xml:space="preserve"> PREDICTED: Apis mellifera NADH dehydrogenase [ubiquinone] iron-sulfur protein 4, mitochondrial (Ndufs4), mRNA</t>
  </si>
  <si>
    <t xml:space="preserve"> PREDICTED: Apis mellifera uncharacterized LOC413984 (LOC413984), transcript variant X1, mRNA</t>
  </si>
  <si>
    <t xml:space="preserve"> PREDICTED: Apis mellifera uncharacterized LOC725558 (LOC725558), mRNA</t>
  </si>
  <si>
    <t xml:space="preserve"> PREDICTED: Apis mellifera SCY1-like protein 2-like (LOC412446), mRNA</t>
  </si>
  <si>
    <t xml:space="preserve"> PREDICTED: Apis mellifera uncharacterized LOC551433 (LOC551433), mRNA</t>
  </si>
  <si>
    <t xml:space="preserve"> PREDICTED: Apis mellifera COMM domain-containing protein 3-like (LOC100578763), transcript variant X1, mRNA</t>
  </si>
  <si>
    <t xml:space="preserve"> PREDICTED: Apis mellifera uncharacterized LOC725563 (LOC725563), mRNA</t>
  </si>
  <si>
    <t>GB47187</t>
  </si>
  <si>
    <t xml:space="preserve"> PREDICTED: Apis mellifera H(+)/Cl(-) exchange transporter 3-like (LOC409144), transcript variant X1, mRNA</t>
  </si>
  <si>
    <t xml:space="preserve"> PREDICTED: Apis mellifera Na channel protein 60E ortholog (LOC411653), transcript variant X5, mRNA</t>
  </si>
  <si>
    <t xml:space="preserve"> PREDICTED: Apis mellifera uncharacterized LOC100576348 (LOC100576348), transcript variant X1, mRNA</t>
  </si>
  <si>
    <t xml:space="preserve"> PREDICTED: Apis mellifera exosome complex exonuclease MTR3-like (LOC551097), transcript variant X2, mRNA</t>
  </si>
  <si>
    <t xml:space="preserve"> PREDICTED: Apis mellifera heparan sulfate (glucosamine) 2-O-sulfotransferase (Hs2st), mRNA</t>
  </si>
  <si>
    <t xml:space="preserve"> PREDICTED: Apis mellifera uncharacterized LOC411960 (LOC411960), mRNA</t>
  </si>
  <si>
    <t xml:space="preserve"> PREDICTED: Apis mellifera uncharacterized LOC412510 (LOC412510), mRNA</t>
  </si>
  <si>
    <t>GB47196</t>
  </si>
  <si>
    <t>GB47197</t>
  </si>
  <si>
    <t>GB47198</t>
  </si>
  <si>
    <t xml:space="preserve"> PREDICTED: Apis mellifera NAD-dependent methylenetetrahydrofolate dehydrogenase (Nmdmc), transcript variant X1, mRNA</t>
  </si>
  <si>
    <t xml:space="preserve"> PREDICTED: Apis mellifera glyoxylate reductase/hydroxypyruvate reductase-like (LOC727428), transcript variant X2, mRNA</t>
  </si>
  <si>
    <t xml:space="preserve"> PREDICTED: Apis mellifera integrin beta-PS (LOC406097), mRNA</t>
  </si>
  <si>
    <t xml:space="preserve"> PREDICTED: Apis mellifera uncharacterized LOC409518 (LOC409518), mRNA</t>
  </si>
  <si>
    <t xml:space="preserve"> PREDICTED: Apis mellifera uncharacterized LOC552612 (LOC552612), mRNA</t>
  </si>
  <si>
    <t xml:space="preserve"> PREDICTED: Apis mellifera cohesin subunit SA-1-like (LOC727407), mRNA</t>
  </si>
  <si>
    <t>GB47205</t>
  </si>
  <si>
    <t xml:space="preserve"> PREDICTED: Apis mellifera transmembrane protein 218-like (LOC102655523), mRNA</t>
  </si>
  <si>
    <t>GB47206</t>
  </si>
  <si>
    <t xml:space="preserve"> PREDICTED: Apis mellifera thioredoxin, mitochondrial-like (LOC100578002), mRNA</t>
  </si>
  <si>
    <t>GB47207</t>
  </si>
  <si>
    <t xml:space="preserve"> PREDICTED: Apis mellifera mitogen-activated protein kinase kinase kinase kinase 9 (MAPKKK9), transcript variant X4, mRNA</t>
  </si>
  <si>
    <t xml:space="preserve"> PREDICTED: Apis mellifera mitogen-activated protein kinase kinase kinase kinase 9 (MAPKKK9), transcript variant X1, mRNA</t>
  </si>
  <si>
    <t>GB47209</t>
  </si>
  <si>
    <t xml:space="preserve"> PREDICTED: Apis mellifera aldose 1-epimerase-like (LOC725351), mRNA</t>
  </si>
  <si>
    <t xml:space="preserve"> PREDICTED: Apis mellifera probable palmitoyltransferase ZDHHC24-like (LOC725183), transcript variant X1, mRNA</t>
  </si>
  <si>
    <t>GB47212</t>
  </si>
  <si>
    <t xml:space="preserve"> PREDICTED: Apis mellifera transformer-2 sex-determining protein (tra2), transcript variant X12, mRNA</t>
  </si>
  <si>
    <t>GB47213</t>
  </si>
  <si>
    <t xml:space="preserve"> PREDICTED: Apis mellifera RISC-loading complex subunit tarbp2-like (LOC552226), transcript variant X5, mRNA</t>
  </si>
  <si>
    <t xml:space="preserve"> PREDICTED: Apis mellifera uncharacterized LOC494508 (LOC494508), misc_RNA</t>
  </si>
  <si>
    <t>GB47215</t>
  </si>
  <si>
    <t>GB47216</t>
  </si>
  <si>
    <t xml:space="preserve"> PREDICTED: Apis mellifera diuretic hormone 31 receptor 1 (Dh31-R1), transcript variant X3, mRNA</t>
  </si>
  <si>
    <t>GB47219</t>
  </si>
  <si>
    <t xml:space="preserve"> PREDICTED: Apis mellifera ecdysone-induced protein 75 (E75), transcript variant X4, mRNA</t>
  </si>
  <si>
    <t>GB47220</t>
  </si>
  <si>
    <t xml:space="preserve"> Apis mellifera ecdysone-induced protein 75 (E75), mRNA</t>
  </si>
  <si>
    <t>GB47221</t>
  </si>
  <si>
    <t xml:space="preserve"> PREDICTED: Apis mellifera ecdysone-induced protein 75 (E75), transcript variant X3, mRNA</t>
  </si>
  <si>
    <t>GB47222</t>
  </si>
  <si>
    <t xml:space="preserve"> PREDICTED: Apis mellifera ecdysone-induced protein 75 (E75), transcript variant X5, mRNA</t>
  </si>
  <si>
    <t>GB47223</t>
  </si>
  <si>
    <t xml:space="preserve"> PREDICTED: Apis mellifera putative rRNA methyltransferase 3-like (LOC408348), transcript variant X2, misc_RNA</t>
  </si>
  <si>
    <t>GB47225</t>
  </si>
  <si>
    <t xml:space="preserve"> PREDICTED: Apis mellifera uncharacterized LOC724770 (LOC724770), mRNA</t>
  </si>
  <si>
    <t xml:space="preserve"> PREDICTED: Apis mellifera ribosomal protein L32 (RpL32), transcript variant X2, mRNA</t>
  </si>
  <si>
    <t xml:space="preserve"> PREDICTED: Apis mellifera heparan sulfate (glucosamine) 3-O-sulfotransferase B (Hs3st-B), transcript variant X2, mRNA</t>
  </si>
  <si>
    <t xml:space="preserve"> PREDICTED: Apis mellifera gem-associated protein 5-like (LOC724288), transcript variant X2, mRNA</t>
  </si>
  <si>
    <t xml:space="preserve"> PREDICTED: Apis mellifera Ranbp21 protein (Ranbp21), mRNA</t>
  </si>
  <si>
    <t xml:space="preserve"> PREDICTED: Apis mellifera ribosomal protein S6 kinase delta-1-like (LOC724179), mRNA</t>
  </si>
  <si>
    <t xml:space="preserve"> PREDICTED: Apis mellifera serum response factor homolog (bs), mRNA</t>
  </si>
  <si>
    <t>GB47234</t>
  </si>
  <si>
    <t xml:space="preserve"> PREDICTED: Apis mellifera protein UBASH3A homolog (LOC411364), mRNA</t>
  </si>
  <si>
    <t xml:space="preserve"> PREDICTED: Apis mellifera naked cuticle (nkd), transcript variant X1, mRNA</t>
  </si>
  <si>
    <t xml:space="preserve"> PREDICTED: Apis mellifera uncharacterized LOC724997 (LOC724997), mRNA</t>
  </si>
  <si>
    <t xml:space="preserve"> PREDICTED: Apis mellifera uncharacterized LOC408346 (LOC408346), transcript variant 1, mRNA</t>
  </si>
  <si>
    <t xml:space="preserve"> PREDICTED: Apis mellifera uncharacterized LOC410307 (LOC410307), mRNA</t>
  </si>
  <si>
    <t xml:space="preserve"> PREDICTED: Apis mellifera uncharacterized LOC102654293 (LOC102654293), transcript variant X1, ncRNA</t>
  </si>
  <si>
    <t>GB47240</t>
  </si>
  <si>
    <t xml:space="preserve"> PREDICTED: Apis mellifera immunoglobulin-like and fibronectin type III domain containing 4 (IGFn3-4), transcript variant X5, mRNA</t>
  </si>
  <si>
    <t>GB47241</t>
  </si>
  <si>
    <t>GB47242</t>
  </si>
  <si>
    <t xml:space="preserve"> PREDICTED: Apis mellifera immunoglobulin-like and fibronectin type III domain containing 4 (IGFn3-4), transcript variant X6, mRNA</t>
  </si>
  <si>
    <t>GB47244</t>
  </si>
  <si>
    <t>GB47245</t>
  </si>
  <si>
    <t>GB47246</t>
  </si>
  <si>
    <t xml:space="preserve"> PREDICTED: Apis mellifera ADP-ribosylation factor 2-like (LOC410306), mRNA</t>
  </si>
  <si>
    <t>GB47247</t>
  </si>
  <si>
    <t xml:space="preserve"> PREDICTED: Apis mellifera uncharacterized LOC724580 (LOC724580), transcript variant X2, mRNA</t>
  </si>
  <si>
    <t xml:space="preserve"> PREDICTED: Apis mellifera lethal with a checkpoint kinase (lack), transcript variant X3, mRNA</t>
  </si>
  <si>
    <t xml:space="preserve"> PREDICTED: Apis mellifera THO complex subunit 1-like (LOC409647), transcript variant X1, mRNA</t>
  </si>
  <si>
    <t>GB47251</t>
  </si>
  <si>
    <t>GB47252</t>
  </si>
  <si>
    <t>GB47253</t>
  </si>
  <si>
    <t xml:space="preserve"> PREDICTED: Apis mellifera uncharacterized LOC412865 (LOC412865), transcript variant X7, mRNA</t>
  </si>
  <si>
    <t>GB47254</t>
  </si>
  <si>
    <t xml:space="preserve"> PREDICTED: Apis mellifera uncharacterized LOC412865 (LOC412865), transcript variant X9, mRNA</t>
  </si>
  <si>
    <t>GB47255</t>
  </si>
  <si>
    <t>GB47256</t>
  </si>
  <si>
    <t xml:space="preserve"> PREDICTED: Apis mellifera uncharacterized LOC412865 (LOC412865), transcript variant X8, mRNA</t>
  </si>
  <si>
    <t>GB47257</t>
  </si>
  <si>
    <t xml:space="preserve"> PREDICTED: Apis mellifera uncharacterized LOC412865 (LOC412865), transcript variant X10, mRNA</t>
  </si>
  <si>
    <t xml:space="preserve"> PREDICTED: Apis mellifera transcription initiation factor TFIID subunit 12 (Taf12), transcript variant X1, mRNA</t>
  </si>
  <si>
    <t xml:space="preserve"> PREDICTED: Apis mellifera zinc finger protein 598-like (LOC408345), transcript variant X3, mRNA</t>
  </si>
  <si>
    <t>GB47262</t>
  </si>
  <si>
    <t>GB47263</t>
  </si>
  <si>
    <t>GB47264</t>
  </si>
  <si>
    <t>GB47265</t>
  </si>
  <si>
    <t xml:space="preserve"> PREDICTED: Apis mellifera heat shock protein 67B2-like (LOC724954), transcript variant X2, mRNA</t>
  </si>
  <si>
    <t xml:space="preserve"> PREDICTED: Apis mellifera uncharacterized LOC100578343 (LOC100578343), transcript variant X2, ncRNA</t>
  </si>
  <si>
    <t xml:space="preserve"> PREDICTED: Apis mellifera electron transfer flavoprotein subunit beta-like (LOC410308), mRNA</t>
  </si>
  <si>
    <t xml:space="preserve"> PREDICTED: Apis mellifera structural maintenance of chromosomes 2 (SMC2), transcript variant X2, mRNA</t>
  </si>
  <si>
    <t xml:space="preserve"> PREDICTED: Apis mellifera cytochrome P450 4AZ1 (CYP4AZ1), mRNA</t>
  </si>
  <si>
    <t xml:space="preserve"> PREDICTED: Apis mellifera adenylate cyclase type 9-like (LOC552535), transcript variant X2, mRNA</t>
  </si>
  <si>
    <t xml:space="preserve"> PREDICTED: Apis mellifera nucleoporin Nup37-like (LOC413343), transcript variant X2, mRNA</t>
  </si>
  <si>
    <t xml:space="preserve"> PREDICTED: Apis mellifera lipase 1-like (LOC552588), transcript variant X1, mRNA</t>
  </si>
  <si>
    <t xml:space="preserve"> PREDICTED: Apis mellifera UNC93-like protein (LOC413134), mRNA</t>
  </si>
  <si>
    <t>GB47275</t>
  </si>
  <si>
    <t xml:space="preserve"> PREDICTED: Apis mellifera Axis inhibition protein (Axin), transcript variant X1, mRNA</t>
  </si>
  <si>
    <t xml:space="preserve"> PREDICTED: Apis mellifera sodium-independent sulfate anion transporter-like (LOC413816), transcript variant X2, mRNA</t>
  </si>
  <si>
    <t xml:space="preserve"> PREDICTED: Apis mellifera cytochrome P450 6BD1 (CYP6BD1), partial mRNA</t>
  </si>
  <si>
    <t xml:space="preserve"> PREDICTED: Apis mellifera e3 ubiquitin-protein ligase HECW2-like (LOC409385), mRNA</t>
  </si>
  <si>
    <t xml:space="preserve"> PREDICTED: Apis mellifera kinesin heavy chain (Khc), transcript variant 1, mRNA</t>
  </si>
  <si>
    <t>GB47282</t>
  </si>
  <si>
    <t xml:space="preserve"> PREDICTED: Apis mellifera uncharacterized LOC100578581 (LOC100578581), mRNA</t>
  </si>
  <si>
    <t xml:space="preserve"> PREDICTED: Apis mellifera 26S protease regulatory subunit 8 (LOC550794), transcript variant X4, mRNA</t>
  </si>
  <si>
    <t xml:space="preserve"> PREDICTED: Apis mellifera putative rRNA methyltransferase 3-like (LOC408348), transcript variant X1, mRNA</t>
  </si>
  <si>
    <t>GB47286</t>
  </si>
  <si>
    <t>GB47287</t>
  </si>
  <si>
    <t>GB47288</t>
  </si>
  <si>
    <t>GB47289</t>
  </si>
  <si>
    <t>GB47290</t>
  </si>
  <si>
    <t>GB47291</t>
  </si>
  <si>
    <t>GB47292</t>
  </si>
  <si>
    <t xml:space="preserve"> PREDICTED: Apis mellifera uncharacterized LOC724955 (LOC724955), transcript variant X3, mRNA</t>
  </si>
  <si>
    <t xml:space="preserve"> PREDICTED: Apis mellifera transmembrane protein 19-like (LOC551324), transcript variant X2, mRNA</t>
  </si>
  <si>
    <t xml:space="preserve"> PREDICTED: Apis mellifera esterase FE4-like (LOC409171), transcript variant X9, misc_RNA</t>
  </si>
  <si>
    <t>GB47297</t>
  </si>
  <si>
    <t>GB47298</t>
  </si>
  <si>
    <t xml:space="preserve"> PREDICTED: Apis mellifera esterase FE4-like (LOC409171), transcript variant X4, mRNA</t>
  </si>
  <si>
    <t xml:space="preserve"> PREDICTED: Apis mellifera uncharacterized LOC100577014 (LOC100577014), transcript variant 1, mRNA</t>
  </si>
  <si>
    <t>GB47300</t>
  </si>
  <si>
    <t xml:space="preserve"> PREDICTED: Apis mellifera glucuronosyltransferase (LOC727593), mRNA</t>
  </si>
  <si>
    <t>GB47302</t>
  </si>
  <si>
    <t xml:space="preserve"> PREDICTED: Apis mellifera glucuronosyltransferase (LOC409203), transcript variant X2, mRNA</t>
  </si>
  <si>
    <t xml:space="preserve"> PREDICTED: Apis mellifera 5-formyltetrahydrofolate cyclo-ligase-like (LOC100577699), mRNA</t>
  </si>
  <si>
    <t xml:space="preserve"> PREDICTED: Apis mellifera transformer-2 sex-determining protein (tra2), transcript variant X8, mRNA</t>
  </si>
  <si>
    <t xml:space="preserve"> PREDICTED: Apis mellifera sulfhydryl oxidase 1-like (LOC725287), mRNA</t>
  </si>
  <si>
    <t xml:space="preserve"> PREDICTED: Apis mellifera putative ATP-dependent RNA helicase DDX11-like protein 8-like (LOC725323), mRNA</t>
  </si>
  <si>
    <t xml:space="preserve"> PREDICTED: Apis mellifera pecanex (pcx), transcript variant X1, mRNA</t>
  </si>
  <si>
    <t xml:space="preserve"> PREDICTED: Apis mellifera uncharacterized LOC727405 (LOC727405), mRNA</t>
  </si>
  <si>
    <t xml:space="preserve"> PREDICTED: Apis mellifera NECAP-like protein CG9132 ortholog (LOC409531), transcript variant X2, mRNA</t>
  </si>
  <si>
    <t xml:space="preserve"> PREDICTED: Apis mellifera RNA (guanine-9-)-methyltransferase domain-containing protein 2-like (LOC552626), transcript variant X2, mRNA</t>
  </si>
  <si>
    <t xml:space="preserve"> PREDICTED: Apis mellifera ATP-dependent RNA helicase p62-like (LOC550835), partial mRNA</t>
  </si>
  <si>
    <t xml:space="preserve"> PREDICTED: Apis mellifera probable ATP-dependent RNA helicase DDX5-like (LOC102655407), mRNA</t>
  </si>
  <si>
    <t>GB47314</t>
  </si>
  <si>
    <t xml:space="preserve"> PREDICTED: Apis mellifera mitochondrial thiamine pyrophosphate carrier-like (LOC727424), transcript variant X2, mRNA</t>
  </si>
  <si>
    <t xml:space="preserve"> PREDICTED: Apis mellifera Down syndrome cell adhesion molecule-like protein CG42256-like (LOC551577), transcript variant X1, mRNA</t>
  </si>
  <si>
    <t>GB47316</t>
  </si>
  <si>
    <t>GB47317</t>
  </si>
  <si>
    <t xml:space="preserve"> Apis mellifera abaecin (LOC406144), mRNA</t>
  </si>
  <si>
    <t xml:space="preserve"> PREDICTED: Apis mellifera zinc finger protein Noc-like (LOC409921), transcript variant X1, mRNA</t>
  </si>
  <si>
    <t xml:space="preserve"> PREDICTED: Apis mellifera mitochondrial GTPase 1-like (LOC102655141), transcript variant X2, mRNA</t>
  </si>
  <si>
    <t>GB47320</t>
  </si>
  <si>
    <t xml:space="preserve"> PREDICTED: Apis mellifera PTEN-like phosphatase (Plip), transcript variant X1, mRNA</t>
  </si>
  <si>
    <t xml:space="preserve"> PREDICTED: Apis mellifera uncharacterized LOC409486 (LOC409486), transcript variant X1, mRNA</t>
  </si>
  <si>
    <t>GB47323</t>
  </si>
  <si>
    <t xml:space="preserve"> PREDICTED: Apis mellifera leucine-rich repeat protein 1-like (LOC725461), mRNA</t>
  </si>
  <si>
    <t xml:space="preserve"> PREDICTED: Apis mellifera lipid phosphate phosphohydrolase 3-like (LOC727078), mRNA</t>
  </si>
  <si>
    <t>GB47326</t>
  </si>
  <si>
    <t xml:space="preserve"> PREDICTED: Apis mellifera tRNA selenocysteine 1-associated protein 1-like (LOC551421), transcript variant X2, mRNA</t>
  </si>
  <si>
    <t xml:space="preserve"> PREDICTED: Apis mellifera WD and tetratricopeptide repeats protein 1-like (LOC413547), transcript variant X1, mRNA</t>
  </si>
  <si>
    <t xml:space="preserve"> PREDICTED: Apis mellifera uncharacterized LOC100578466 (LOC100578466), mRNA</t>
  </si>
  <si>
    <t xml:space="preserve"> PREDICTED: Apis mellifera programmed cell death protein 5-like (LOC551586), mRNA</t>
  </si>
  <si>
    <t xml:space="preserve"> PREDICTED: Apis mellifera uncharacterized protein C16orf68 homolog (LOC727048), mRNA</t>
  </si>
  <si>
    <t xml:space="preserve"> PREDICTED: Apis mellifera probable glutamyl-tRNA synthetase, mitochondrial-like (LOC411707), partial mRNA</t>
  </si>
  <si>
    <t xml:space="preserve"> PREDICTED: Apis mellifera polycomb protein Su(z)12 (Su(z)12), mRNA</t>
  </si>
  <si>
    <t>GB47335</t>
  </si>
  <si>
    <t xml:space="preserve"> PREDICTED: Apis mellifera protein disulfide isomerase (Pdi), mRNA</t>
  </si>
  <si>
    <t>GB47337</t>
  </si>
  <si>
    <t xml:space="preserve"> PREDICTED: Apis mellifera dynein intermediate chain 2, axonemal-like (LOC412174), transcript variant X1, mRNA</t>
  </si>
  <si>
    <t xml:space="preserve"> PREDICTED: Apis mellifera uncharacterized LOC100578386 (LOC100578386), mRNA</t>
  </si>
  <si>
    <t xml:space="preserve"> PREDICTED: Apis mellifera protein disulfide-isomerase TMX3-like (LOC726237), transcript variant X1, mRNA</t>
  </si>
  <si>
    <t>GB47340</t>
  </si>
  <si>
    <t xml:space="preserve"> PREDICTED: Apis mellifera Bardet-Biedl syndrome 5 protein homolog (LOC551495), mRNA</t>
  </si>
  <si>
    <t xml:space="preserve"> PREDICTED: Apis mellifera uncharacterized LOC725286 (LOC725286), transcript variant X1, mRNA</t>
  </si>
  <si>
    <t>GB47343</t>
  </si>
  <si>
    <t xml:space="preserve"> PREDICTED: Apis mellifera uncharacterized LOC725286 (LOC725286), transcript variant X4, mRNA</t>
  </si>
  <si>
    <t xml:space="preserve"> PREDICTED: Apis mellifera ras-related protein Rab-35-like (LOC100577870), mRNA</t>
  </si>
  <si>
    <t xml:space="preserve"> PREDICTED: Apis mellifera partner of paired (ppa), mRNA</t>
  </si>
  <si>
    <t xml:space="preserve"> PREDICTED: Apis mellifera uncharacterized LOC100578533 (LOC100578533), transcript variant X1, mRNA</t>
  </si>
  <si>
    <t xml:space="preserve"> Apis mellifera DNA methyltransferase 1a (Dnmt1a), mRNA</t>
  </si>
  <si>
    <t xml:space="preserve"> PREDICTED: Apis mellifera phosphoacetylglucosamine mutase-like (LOC725539), mRNA</t>
  </si>
  <si>
    <t xml:space="preserve"> PREDICTED: Apis mellifera alanyl-tRNA synthetase, mitochondrial-like (LOC551243), mRNA</t>
  </si>
  <si>
    <t xml:space="preserve"> PREDICTED: Apis mellifera syntaxin binding protein 5 (tomosyn) (STXBP5), transcript variant X1, mRNA</t>
  </si>
  <si>
    <t xml:space="preserve"> PREDICTED: Apis mellifera zinc finger protein Noc-like (LOC408265), mRNA</t>
  </si>
  <si>
    <t xml:space="preserve"> PREDICTED: Apis mellifera neurotrimin-like (LOC414025), transcript variant X1, mRNA</t>
  </si>
  <si>
    <t xml:space="preserve"> PREDICTED: Apis mellifera uncharacterized LOC100578730 (LOC100578730), transcript variant 1, mRNA</t>
  </si>
  <si>
    <t>GB47355</t>
  </si>
  <si>
    <t>GB47356</t>
  </si>
  <si>
    <t>GB47357</t>
  </si>
  <si>
    <t>GB47358</t>
  </si>
  <si>
    <t>GB47359</t>
  </si>
  <si>
    <t xml:space="preserve"> PREDICTED: Apis mellifera serine protease 30 (SP30), transcript variant X1, mRNA</t>
  </si>
  <si>
    <t>GB47361</t>
  </si>
  <si>
    <t xml:space="preserve"> PREDICTED: Apis mellifera RING finger protein nhl-1-like (LOC408420), transcript variant X5, mRNA</t>
  </si>
  <si>
    <t>GB47362</t>
  </si>
  <si>
    <t>GB47363</t>
  </si>
  <si>
    <t xml:space="preserve"> PREDICTED: Apis mellifera RNA pseudouridine synthase 2, chloroplastic-like (LOC102654705), partial mRNA</t>
  </si>
  <si>
    <t>GB47364</t>
  </si>
  <si>
    <t>GB47365</t>
  </si>
  <si>
    <t>GB47366</t>
  </si>
  <si>
    <t>GB47367</t>
  </si>
  <si>
    <t xml:space="preserve"> PREDICTED: Apis mellifera StAR-related lipid transfer protein 13 (StARD13), transcript variant X1, mRNA</t>
  </si>
  <si>
    <t>GB47368</t>
  </si>
  <si>
    <t>GB47369</t>
  </si>
  <si>
    <t xml:space="preserve"> PREDICTED: Apis mellifera uncharacterized LOC100577313 (LOC100577313), mRNA</t>
  </si>
  <si>
    <t>GB47371</t>
  </si>
  <si>
    <t>GB47372</t>
  </si>
  <si>
    <t>GB47374</t>
  </si>
  <si>
    <t xml:space="preserve"> PREDICTED: Apis mellifera uncharacterized protein C21orf59 homolog (LOC550899), transcript variant X2, mRNA</t>
  </si>
  <si>
    <t>GB47375</t>
  </si>
  <si>
    <t xml:space="preserve"> PREDICTED: Apis mellifera uncharacterized protein C21orf59 homolog (LOC550899), transcript variant X1, mRNA</t>
  </si>
  <si>
    <t>GB47376</t>
  </si>
  <si>
    <t xml:space="preserve"> PREDICTED: Apis mellifera hormone receptor-like in 46 (Hr46), transcript variant X8, mRNA</t>
  </si>
  <si>
    <t>GB47377</t>
  </si>
  <si>
    <t xml:space="preserve"> PREDICTED: Apis mellifera uncharacterized LOC102654680 (LOC102654680), transcript variant X7, ncRNA</t>
  </si>
  <si>
    <t>GB47378</t>
  </si>
  <si>
    <t xml:space="preserve"> PREDICTED: Apis mellifera histidine decarboxylase (Hdc), transcript variant X4, mRNA</t>
  </si>
  <si>
    <t xml:space="preserve"> PREDICTED: Apis mellifera histone H3-like (LOC725414), mRNA</t>
  </si>
  <si>
    <t>GB47380</t>
  </si>
  <si>
    <t xml:space="preserve"> PREDICTED: Apis mellifera histone H2A-like (LOC725308), mRNA</t>
  </si>
  <si>
    <t>GB47381</t>
  </si>
  <si>
    <t xml:space="preserve"> PREDICTED: Apis mellifera histone H4-like (LOC725230), transcript variant 1, mRNA</t>
  </si>
  <si>
    <t>GB47382</t>
  </si>
  <si>
    <t xml:space="preserve"> PREDICTED: Apis mellifera PRP4 pre-mRNA processing factor 4 (PRPF4), mRNA</t>
  </si>
  <si>
    <t xml:space="preserve"> Apis mellifera Ks-1 non-coding nuclear RNA (Ks-1), long non-coding RNA</t>
  </si>
  <si>
    <t>GB47384</t>
  </si>
  <si>
    <t xml:space="preserve"> Apis mellifera tyramine receptor (TyrR), mRNA</t>
  </si>
  <si>
    <t>GB47385</t>
  </si>
  <si>
    <t xml:space="preserve"> PREDICTED: Apis mellifera glutamate receptor, ionotropic kainate 1-like (LOC412949), mRNA</t>
  </si>
  <si>
    <t>GB47386</t>
  </si>
  <si>
    <t xml:space="preserve"> PREDICTED: Apis mellifera uncharacterized LOC409690 (LOC409690), transcript variant X2, mRNA</t>
  </si>
  <si>
    <t>GB47388</t>
  </si>
  <si>
    <t xml:space="preserve"> PREDICTED: Apis mellifera LETM1 and EF-hand domain-containing protein anon-60Da, mitochondrial (LOC551843), mRNA</t>
  </si>
  <si>
    <t xml:space="preserve"> PREDICTED: Apis mellifera Mps one binder kinase activator-like 3 (Mob3), mRNA</t>
  </si>
  <si>
    <t xml:space="preserve"> PREDICTED: Apis mellifera nucleoporin 107 (Nup107), mRNA</t>
  </si>
  <si>
    <t xml:space="preserve"> PREDICTED: Apis mellifera protein BCCIP homolog (LOC413674), mRNA</t>
  </si>
  <si>
    <t xml:space="preserve"> PREDICTED: Apis mellifera hexosaminidase D-like (LOC413672), transcript variant 1, mRNA</t>
  </si>
  <si>
    <t>GB47393</t>
  </si>
  <si>
    <t xml:space="preserve"> PREDICTED: Apis mellifera uncharacterized protein CG7816-like (LOC410710), mRNA</t>
  </si>
  <si>
    <t>GB47394</t>
  </si>
  <si>
    <t xml:space="preserve"> PREDICTED: Apis mellifera nucleoplasmin-like protein-like (LOC102655896), transcript variant X4, mRNA</t>
  </si>
  <si>
    <t>GB47396</t>
  </si>
  <si>
    <t xml:space="preserve"> PREDICTED: Apis mellifera nucleoplasmin-like protein-like (LOC102655896), transcript variant X3, mRNA</t>
  </si>
  <si>
    <t>GB47397</t>
  </si>
  <si>
    <t xml:space="preserve"> PREDICTED: Apis mellifera uncharacterized LOC724539 (LOC724539), transcript variant X1, mRNA</t>
  </si>
  <si>
    <t xml:space="preserve"> PREDICTED: Apis mellifera muscle segmentation homeobox-like protein (LOC724412), transcript variant X1, mRNA</t>
  </si>
  <si>
    <t xml:space="preserve"> PREDICTED: Apis mellifera homeobox protein Nkx-2.5-like (LOC724373), mRNA</t>
  </si>
  <si>
    <t xml:space="preserve"> PREDICTED: Apis mellifera thyroid transcription factor 1-like (LOC100577942), mRNA</t>
  </si>
  <si>
    <t xml:space="preserve"> PREDICTED: Apis mellifera serine protease 31 (SP31), transcript variant X1, mRNA</t>
  </si>
  <si>
    <t>GB47403</t>
  </si>
  <si>
    <t>GB47404</t>
  </si>
  <si>
    <t xml:space="preserve"> PREDICTED: Apis mellifera neutral alpha-glucosidase AB-like (LOC551205), transcript variant 2, mRNA</t>
  </si>
  <si>
    <t xml:space="preserve"> PREDICTED: Apis mellifera histone H4-like (LOC102655073), mRNA</t>
  </si>
  <si>
    <t>GB47406</t>
  </si>
  <si>
    <t xml:space="preserve"> PREDICTED: Apis mellifera histone H4 (LOC406132), mRNA</t>
  </si>
  <si>
    <t xml:space="preserve"> PREDICTED: Apis mellifera histone H2B.3-like (LOC726447), mRNA</t>
  </si>
  <si>
    <t>GB47408</t>
  </si>
  <si>
    <t xml:space="preserve"> PREDICTED: Apis mellifera transmembrane protein 145-like (LOC551699), transcript variant X1, mRNA</t>
  </si>
  <si>
    <t xml:space="preserve"> PREDICTED: Apis mellifera transmembrane protein 145-like (LOC551699), transcript variant X2, misc_RNA</t>
  </si>
  <si>
    <t>GB47410</t>
  </si>
  <si>
    <t xml:space="preserve"> PREDICTED: Apis mellifera glycerol kinase (LOC409261), transcript variant X5, mRNA</t>
  </si>
  <si>
    <t xml:space="preserve"> PREDICTED: Apis mellifera e3 ubiquitin-protein ligase CBL-B-like (LOC411982), transcript variant X2, mRNA</t>
  </si>
  <si>
    <t>GB47412</t>
  </si>
  <si>
    <t xml:space="preserve"> PREDICTED: Apis mellifera uncharacterized LOC726325 (LOC726325), misc_RNA</t>
  </si>
  <si>
    <t xml:space="preserve"> PREDICTED: Apis mellifera uncharacterized LOC412196 (LOC412196), mRNA</t>
  </si>
  <si>
    <t xml:space="preserve"> PREDICTED: Apis mellifera polyhomeotic-like protein (LOC412117), transcript variant X2, mRNA</t>
  </si>
  <si>
    <t>GB47416</t>
  </si>
  <si>
    <t xml:space="preserve"> PREDICTED: Apis mellifera uncharacterized LOC409282 (LOC409282), transcript variant X3, misc_RNA</t>
  </si>
  <si>
    <t xml:space="preserve"> PREDICTED: Apis mellifera uncharacterized LOC552032 (LOC552032), transcript variant X1, mRNA</t>
  </si>
  <si>
    <t xml:space="preserve"> PREDICTED: Apis mellifera nuclear RNA export factor 1-like (LOC413650), transcript variant 2, mRNA</t>
  </si>
  <si>
    <t xml:space="preserve"> PREDICTED: Apis mellifera microtubule associated serine/threonine kinase 2 (MAST2), transcript variant X6, mRNA</t>
  </si>
  <si>
    <t xml:space="preserve"> PREDICTED: Apis mellifera prolyl 3-hydroxylase 2-like (LOC725819), mRNA</t>
  </si>
  <si>
    <t xml:space="preserve"> PREDICTED: Apis mellifera uncharacterized LOC552243 (LOC552243), transcript variant X6, mRNA</t>
  </si>
  <si>
    <t>GB47424</t>
  </si>
  <si>
    <t xml:space="preserve"> PREDICTED: Apis mellifera uncharacterized LOC552243 (LOC552243), transcript variant X3, mRNA</t>
  </si>
  <si>
    <t>GB47426</t>
  </si>
  <si>
    <t xml:space="preserve"> PREDICTED: Apis mellifera protein ariadne-2-like (LOC552264), mRNA</t>
  </si>
  <si>
    <t xml:space="preserve"> PREDICTED: Apis mellifera synaptojanin (synj), mRNA</t>
  </si>
  <si>
    <t xml:space="preserve"> PREDICTED: Apis mellifera uncharacterized LOC100577521 (LOC100577521), mRNA</t>
  </si>
  <si>
    <t xml:space="preserve"> PREDICTED: Apis mellifera small glutamine-rich tetratricopeptide containing protein (Sgt), transcript variant X2, mRNA</t>
  </si>
  <si>
    <t xml:space="preserve"> PREDICTED: Apis mellifera Ras-like GTP-binding protein Rho1 (Rho1), transcript variant X1, mRNA</t>
  </si>
  <si>
    <t xml:space="preserve"> PREDICTED: Apis mellifera 5-aminolevulinate synthase, erythroid-specific, mitochondrial-like (LOC413228), mRNA</t>
  </si>
  <si>
    <t xml:space="preserve"> PREDICTED: Apis mellifera ribosomal protein L18A (RpL18A), mRNA</t>
  </si>
  <si>
    <t xml:space="preserve"> PREDICTED: Apis mellifera f-box only protein 6-like (LOC725028), transcript variant 1, mRNA</t>
  </si>
  <si>
    <t xml:space="preserve"> PREDICTED: Apis mellifera tyrosine-protein phosphatase CDC14 (cdc14), transcript variant X1, mRNA</t>
  </si>
  <si>
    <t xml:space="preserve"> PREDICTED: Apis mellifera acetyl-coA-C-acetyltransferase 1 (LOC726218), transcript variant X2, mRNA</t>
  </si>
  <si>
    <t xml:space="preserve"> PREDICTED: Apis mellifera neurotransmitter transporter 12 (NT-12), transcript variant X3, mRNA</t>
  </si>
  <si>
    <t>GB47437</t>
  </si>
  <si>
    <t xml:space="preserve"> PREDICTED: Apis mellifera neurotransmitter transporter 12 (NT-12), transcript variant X6, mRNA</t>
  </si>
  <si>
    <t>GB47439</t>
  </si>
  <si>
    <t xml:space="preserve"> PREDICTED: Apis mellifera dynamin related protein 1 (Drp1), mRNA</t>
  </si>
  <si>
    <t xml:space="preserve"> PREDICTED: Apis mellifera v-type proton ATPase 21 kDa proteolipid subunit-like (LOC409074), mRNA</t>
  </si>
  <si>
    <t xml:space="preserve"> PREDICTED: Apis mellifera uncharacterized LOC409075 (LOC409075), transcript variant X4, mRNA</t>
  </si>
  <si>
    <t>GB47444</t>
  </si>
  <si>
    <t xml:space="preserve"> PREDICTED: Apis mellifera cysteine-rich motor neuron 1 protein-like (LOC725280), mRNA</t>
  </si>
  <si>
    <t>GB47445</t>
  </si>
  <si>
    <t>GB47447</t>
  </si>
  <si>
    <t>GB47448</t>
  </si>
  <si>
    <t xml:space="preserve"> PREDICTED: Apis mellifera nucleoporin NUP188 homolog (LOC411474), mRNA</t>
  </si>
  <si>
    <t xml:space="preserve"> PREDICTED: Apis mellifera carnitine O-palmitoyltransferase 1 (LOC411473), transcript variant 1, partial mRNA</t>
  </si>
  <si>
    <t xml:space="preserve"> PREDICTED: Apis mellifera SET and MYND domain-containing protein 4-like (LOC725421), mRNA</t>
  </si>
  <si>
    <t xml:space="preserve"> PREDICTED: Apis mellifera dynein heavy chain 64C-like protein (Dhc64C-like), partial mRNA</t>
  </si>
  <si>
    <t xml:space="preserve"> PREDICTED: Apis mellifera inhibitor of apoptosis 2 (Iap2), mRNA</t>
  </si>
  <si>
    <t xml:space="preserve"> PREDICTED: Apis mellifera e3 ubiquitin-protein ligase IAP-3-like (LOC726172), mRNA</t>
  </si>
  <si>
    <t xml:space="preserve"> PREDICTED: Apis mellifera uncharacterized LOC412918 (LOC412918), misc_RNA</t>
  </si>
  <si>
    <t>GB47456</t>
  </si>
  <si>
    <t xml:space="preserve"> PREDICTED: Apis mellifera protein-cysteine N-palmitoyltransferase porcupine (por), mRNA</t>
  </si>
  <si>
    <t xml:space="preserve"> PREDICTED: Apis mellifera uncharacterized LOC411996 (LOC411996), mRNA</t>
  </si>
  <si>
    <t xml:space="preserve"> PREDICTED: Apis mellifera fizzy (fzy), transcript variant X2, mRNA</t>
  </si>
  <si>
    <t xml:space="preserve"> PREDICTED: Apis mellifera PDZ domain-containing protein 6-like (LOC100578370), mRNA</t>
  </si>
  <si>
    <t xml:space="preserve"> PREDICTED: Apis mellifera ERp60 protein (ERp60), transcript variant 2, mRNA</t>
  </si>
  <si>
    <t xml:space="preserve"> PREDICTED: Apis mellifera heterotrimeric G protein alpha subunit-like protein (LOC411704), mRNA</t>
  </si>
  <si>
    <t xml:space="preserve"> PREDICTED: Apis mellifera DPH3 homolog (LOC100578901), mRNA</t>
  </si>
  <si>
    <t>GB47464</t>
  </si>
  <si>
    <t xml:space="preserve"> PREDICTED: Apis mellifera DNA-directed RNA polymerase III subunit RPC7-like (LOC102655679), mRNA</t>
  </si>
  <si>
    <t>GB47465</t>
  </si>
  <si>
    <t xml:space="preserve"> PREDICTED: Apis mellifera FCH domain only protein 2-like (LOC552221), transcript variant X1, mRNA</t>
  </si>
  <si>
    <t xml:space="preserve"> PREDICTED: Apis mellifera metalloendopeptidase OMA1, mitochondrial-like (LOC100577593), transcript variant X1, mRNA</t>
  </si>
  <si>
    <t xml:space="preserve"> PREDICTED: Apis mellifera integrin alpha-8-like (LOC725946), transcript variant X1, mRNA</t>
  </si>
  <si>
    <t xml:space="preserve"> PREDICTED: Apis mellifera bekka (Bka), mRNA</t>
  </si>
  <si>
    <t xml:space="preserve"> PREDICTED: Apis mellifera cadherin-related tumor suppressor fat (ft), mRNA</t>
  </si>
  <si>
    <t xml:space="preserve"> PREDICTED: Apis mellifera uncharacterized LOC100576231 (LOC100576231), mRNA</t>
  </si>
  <si>
    <t>GB47471</t>
  </si>
  <si>
    <t xml:space="preserve"> PREDICTED: Apis mellifera dysbindin-A-like (LOC551978), transcript variant X2, mRNA</t>
  </si>
  <si>
    <t xml:space="preserve"> PREDICTED: Apis mellifera dysbindin-A-like (LOC551978), transcript variant X1, mRNA</t>
  </si>
  <si>
    <t>GB47473</t>
  </si>
  <si>
    <t xml:space="preserve"> PREDICTED: Apis mellifera d-2-hydroxyglutarate dehydrogenase, mitochondrial-like (LOC726115), mRNA</t>
  </si>
  <si>
    <t xml:space="preserve"> PREDICTED: Apis mellifera protein lethal(2)essential for life-like (LOC412197), transcript variant 1, mRNA</t>
  </si>
  <si>
    <t xml:space="preserve"> PREDICTED: Apis mellifera ras GTPase-activating-like protein IQGAP1-like (LOC100578255), mRNA</t>
  </si>
  <si>
    <t xml:space="preserve"> PREDICTED: Apis mellifera peroxisome assembly factor 2-like (LOC726348), misc_RNA</t>
  </si>
  <si>
    <t xml:space="preserve"> PREDICTED: Apis mellifera glutathione peroxidase-like 1 (Gtpx1), transcript variant X1, mRNA</t>
  </si>
  <si>
    <t xml:space="preserve"> PREDICTED: Apis mellifera glycerol kinase (LOC409261), transcript variant X7, mRNA</t>
  </si>
  <si>
    <t>GB47479</t>
  </si>
  <si>
    <t xml:space="preserve"> PREDICTED: Apis mellifera peptidyl-tRNA hydrolase 2, mitochondrial-like (LOC726369), transcript variant 1, mRNA</t>
  </si>
  <si>
    <t>GB47480</t>
  </si>
  <si>
    <t>GB47481</t>
  </si>
  <si>
    <t xml:space="preserve"> PREDICTED: Apis mellifera histone H1-like (LOC100577833), mRNA</t>
  </si>
  <si>
    <t xml:space="preserve"> PREDICTED: Apis mellifera histone H2A-like (LOC726468), transcript variant 1, mRNA</t>
  </si>
  <si>
    <t>GB47483</t>
  </si>
  <si>
    <t xml:space="preserve"> PREDICTED: Apis mellifera uncharacterized LOC100578881 (LOC100578881), mRNA</t>
  </si>
  <si>
    <t xml:space="preserve"> PREDICTED: Apis mellifera histone H2B.1/H2B.2-like (LOC726487), mRNA</t>
  </si>
  <si>
    <t>GB47485</t>
  </si>
  <si>
    <t xml:space="preserve"> PREDICTED: Apis mellifera histone H3-like (LOC726542), transcript variant 1, mRNA</t>
  </si>
  <si>
    <t>GB47486</t>
  </si>
  <si>
    <t xml:space="preserve"> PREDICTED: Apis mellifera oligoribonuclease-like protein (LOC551671), transcript variant X1, mRNA</t>
  </si>
  <si>
    <t xml:space="preserve"> PREDICTED: Apis mellifera kinesin 5A (kinesin-5A), transcript variant X2, mRNA</t>
  </si>
  <si>
    <t xml:space="preserve"> PREDICTED: Apis mellifera Golgi pH regulator-like (LOC551156), transcript variant X4, mRNA</t>
  </si>
  <si>
    <t xml:space="preserve"> PREDICTED: Apis mellifera uncharacterized LOC724281 (LOC724281), transcript variant X1, mRNA</t>
  </si>
  <si>
    <t xml:space="preserve"> PREDICTED: Apis mellifera uncharacterized LOC100576257 (LOC100576257), transcript variant X5, ncRNA</t>
  </si>
  <si>
    <t>GB47491</t>
  </si>
  <si>
    <t>GB47492</t>
  </si>
  <si>
    <t xml:space="preserve"> Apis mellifera homeobox protein Msx (Msx), mRNA</t>
  </si>
  <si>
    <t xml:space="preserve"> PREDICTED: Apis mellifera uncharacterized LOC102655771 (LOC102655771), transcript variant X2, ncRNA</t>
  </si>
  <si>
    <t>GB47494</t>
  </si>
  <si>
    <t xml:space="preserve"> PREDICTED: Apis mellifera nucleotide exchange factor SIL1-like (LOC724587), mRNA</t>
  </si>
  <si>
    <t xml:space="preserve"> PREDICTED: Apis mellifera f-box/LRR-repeat protein 2-like (LOC413670), transcript variant X1, mRNA</t>
  </si>
  <si>
    <t xml:space="preserve"> PREDICTED: Apis mellifera ras-related protein Rab-28-like (LOC724762), mRNA</t>
  </si>
  <si>
    <t xml:space="preserve"> PREDICTED: Apis mellifera shootin-1-like (LOC100576435), transcript variant X1, mRNA</t>
  </si>
  <si>
    <t xml:space="preserve"> PREDICTED: Apis mellifera DOMON domain-containing protein CG14681-like (LOC410021), mRNA</t>
  </si>
  <si>
    <t xml:space="preserve"> PREDICTED: Apis mellifera mitochondrial-processing peptidase subunit beta-like (LOC410022), mRNA</t>
  </si>
  <si>
    <t xml:space="preserve"> PREDICTED: Apis mellifera delta-1-pyrroline-5-carboxylate synthase-like (LOC412948), transcript variant X3, mRNA</t>
  </si>
  <si>
    <t xml:space="preserve"> PREDICTED: Apis mellifera histone H3-like (LOC725272), mRNA</t>
  </si>
  <si>
    <t xml:space="preserve"> PREDICTED: Apis mellifera histone H2B-like (LOC725344), mRNA</t>
  </si>
  <si>
    <t>GB47505</t>
  </si>
  <si>
    <t xml:space="preserve"> PREDICTED: Apis mellifera uncharacterized LOC725238 (LOC725238), mRNA</t>
  </si>
  <si>
    <t>GB47506</t>
  </si>
  <si>
    <t xml:space="preserve"> PREDICTED: Apis mellifera histone H2A-like (LOC725450), mRNA</t>
  </si>
  <si>
    <t>GB47507</t>
  </si>
  <si>
    <t xml:space="preserve"> PREDICTED: Apis mellifera protein quiver-like (LOC100577019), transcript variant X2, mRNA</t>
  </si>
  <si>
    <t>GB47509</t>
  </si>
  <si>
    <t xml:space="preserve"> PREDICTED: Apis mellifera hormone receptor-like in 46 (Hr46), transcript variant X2, mRNA</t>
  </si>
  <si>
    <t>GB47510</t>
  </si>
  <si>
    <t>GB47511</t>
  </si>
  <si>
    <t xml:space="preserve"> PREDICTED: Apis mellifera hormone receptor-like in 46 (Hr46), transcript variant X4, mRNA</t>
  </si>
  <si>
    <t>GB47512</t>
  </si>
  <si>
    <t xml:space="preserve"> PREDICTED: Apis mellifera dynactin subunit 6 (Dctn6), mRNA</t>
  </si>
  <si>
    <t xml:space="preserve"> PREDICTED: Apis mellifera uncharacterized LOC725495 (LOC725495), mRNA</t>
  </si>
  <si>
    <t xml:space="preserve"> PREDICTED: Apis mellifera uncharacterized LOC100577273 (LOC100577273), mRNA</t>
  </si>
  <si>
    <t>GB47516</t>
  </si>
  <si>
    <t xml:space="preserve"> PREDICTED: Apis mellifera protein tipE-like (LOC102654970), transcript variant X1, mRNA</t>
  </si>
  <si>
    <t>GB47517</t>
  </si>
  <si>
    <t xml:space="preserve"> PREDICTED: Apis mellifera uncharacterized LOC100577239 (LOC100577239), mRNA</t>
  </si>
  <si>
    <t>GB47519</t>
  </si>
  <si>
    <t xml:space="preserve"> PREDICTED: Apis mellifera uncharacterized LOC725305 (LOC725305), mRNA</t>
  </si>
  <si>
    <t>GB47521</t>
  </si>
  <si>
    <t>GB47522</t>
  </si>
  <si>
    <t>GB47523</t>
  </si>
  <si>
    <t>GB47524</t>
  </si>
  <si>
    <t>GB47525</t>
  </si>
  <si>
    <t>GB47526</t>
  </si>
  <si>
    <t xml:space="preserve"> PREDICTED: Apis mellifera acyl-CoA synthetase family member 2, mitochondrial-like (LOC410988), mRNA</t>
  </si>
  <si>
    <t>GB47527</t>
  </si>
  <si>
    <t xml:space="preserve"> PREDICTED: Apis mellifera ankyrin repeat domain-containing protein SOWAHC-like (LOC102654907), partial mRNA</t>
  </si>
  <si>
    <t>GB47528</t>
  </si>
  <si>
    <t>GB47529</t>
  </si>
  <si>
    <t>GB47530</t>
  </si>
  <si>
    <t>GB47531</t>
  </si>
  <si>
    <t xml:space="preserve"> PREDICTED: Apis mellifera uncharacterized LOC102654906 (LOC102654906), transcript variant X1, mRNA</t>
  </si>
  <si>
    <t>GB47532</t>
  </si>
  <si>
    <t>GB47533</t>
  </si>
  <si>
    <t>GB47534</t>
  </si>
  <si>
    <t xml:space="preserve"> PREDICTED: Apis mellifera uncharacterized LOC410299 (LOC410299), transcript variant X5, mRNA</t>
  </si>
  <si>
    <t>GB47535</t>
  </si>
  <si>
    <t xml:space="preserve"> PREDICTED: Apis mellifera sarcalumenin-like (LOC727597), mRNA</t>
  </si>
  <si>
    <t>GB47537</t>
  </si>
  <si>
    <t xml:space="preserve"> PREDICTED: Apis mellifera cytochrome b reductase 1-like (LOC102653815), transcript variant X1, mRNA</t>
  </si>
  <si>
    <t>GB47538</t>
  </si>
  <si>
    <t xml:space="preserve"> PREDICTED: Apis mellifera chitinase 11 (Cht11), transcript variant X1, mRNA</t>
  </si>
  <si>
    <t xml:space="preserve"> PREDICTED: Apis mellifera proteasome 29kD subunit (Pros29), transcript variant X2, mRNA</t>
  </si>
  <si>
    <t>GB47541</t>
  </si>
  <si>
    <t xml:space="preserve"> PREDICTED: Apis mellifera eukaryotic translation initiation factor 3 subunit J (Adam), transcript variant 1, mRNA</t>
  </si>
  <si>
    <t xml:space="preserve"> PREDICTED: Apis mellifera uncharacterized LOC724831 (LOC724831), transcript variant X1, mRNA</t>
  </si>
  <si>
    <t>GB47544</t>
  </si>
  <si>
    <t xml:space="preserve"> PREDICTED: Apis mellifera uncharacterized LOC410069 (LOC410069), transcript variant X2, mRNA</t>
  </si>
  <si>
    <t xml:space="preserve"> PREDICTED: Apis mellifera apidaecins type 73-like (LOC102654136), transcript variant X10, mRNA</t>
  </si>
  <si>
    <t xml:space="preserve"> PREDICTED: Apis mellifera probable cyclin-dependent serine/threonine-protein kinase DDB_G0292550-like (LOC102656840), mRNA</t>
  </si>
  <si>
    <t xml:space="preserve"> PREDICTED: Apis mellifera uncharacterized LOC100578237 (LOC100578237), mRNA</t>
  </si>
  <si>
    <t>GB47548</t>
  </si>
  <si>
    <t xml:space="preserve"> PREDICTED: Apis mellifera glutamate receptor, ionotropic kainate 2-like (LOC409777), transcript variant X3, mRNA</t>
  </si>
  <si>
    <t xml:space="preserve"> PREDICTED: Apis mellifera DNA ligase 1-like (LOC102653780), mRNA</t>
  </si>
  <si>
    <t>GB47550</t>
  </si>
  <si>
    <t xml:space="preserve"> PREDICTED: Apis mellifera dentin sialophosphoprotein (Dspp), transcript variant X1, mRNA</t>
  </si>
  <si>
    <t xml:space="preserve"> PREDICTED: Apis mellifera mitochondrial ribosomal protein L22 (mRpL22), transcript variant X1, mRNA</t>
  </si>
  <si>
    <t xml:space="preserve"> PREDICTED: Apis mellifera electron transfer flavoprotein subunit alpha, mitochondrial-like (LOC551710), transcript variant 1, mRNA</t>
  </si>
  <si>
    <t xml:space="preserve"> PREDICTED: Apis mellifera apoptosis inhibitor 5 homolog (LOC551686), mRNA</t>
  </si>
  <si>
    <t>GB47555</t>
  </si>
  <si>
    <t xml:space="preserve"> PREDICTED: Apis mellifera tyrosine-protein kinase Btk29A-like (LOC100577206), transcript variant X5, mRNA</t>
  </si>
  <si>
    <t>GB47556</t>
  </si>
  <si>
    <t xml:space="preserve"> PREDICTED: Apis mellifera uncharacterized LOC100577317 (LOC100577317), transcript variant X1, ncRNA</t>
  </si>
  <si>
    <t>GB47557</t>
  </si>
  <si>
    <t>GB47558</t>
  </si>
  <si>
    <t xml:space="preserve"> PREDICTED: Apis mellifera uncharacterized LOC102655511 (LOC102655511), ncRNA</t>
  </si>
  <si>
    <t>GB47559</t>
  </si>
  <si>
    <t xml:space="preserve"> PREDICTED: Apis mellifera uncharacterized LOC102655619 (LOC102655619), transcript variant X2, ncRNA</t>
  </si>
  <si>
    <t>GB47560</t>
  </si>
  <si>
    <t>GB47561</t>
  </si>
  <si>
    <t xml:space="preserve"> PREDICTED: Apis mellifera uncharacterized LOC102656015 (LOC102656015), ncRNA</t>
  </si>
  <si>
    <t>GB47562</t>
  </si>
  <si>
    <t xml:space="preserve"> PREDICTED: Apis mellifera slit homolog 2 protein-like (LOC100577163), mRNA</t>
  </si>
  <si>
    <t>GB47563</t>
  </si>
  <si>
    <t>GB47564</t>
  </si>
  <si>
    <t>GB47565</t>
  </si>
  <si>
    <t xml:space="preserve"> PREDICTED: Apis mellifera tyrosine-protein kinase Btk29A-like (LOC410649), mRNA</t>
  </si>
  <si>
    <t xml:space="preserve"> PREDICTED: Apis mellifera nitrilase (LOC413852), transcript variant X3, mRNA</t>
  </si>
  <si>
    <t xml:space="preserve"> PREDICTED: Apis mellifera protein tyrosine phosphatase receptor (LOC725118), mRNA</t>
  </si>
  <si>
    <t xml:space="preserve"> PREDICTED: Apis mellifera uncharacterized LOC102654289 (LOC102654289), mRNA</t>
  </si>
  <si>
    <t>GB47569</t>
  </si>
  <si>
    <t xml:space="preserve"> PREDICTED: Apis mellifera tRNA splicing endonuclease 54 homolog (Tsen54), mRNA</t>
  </si>
  <si>
    <t xml:space="preserve"> PREDICTED: Apis mellifera dihydroxyacetone phosphate acyltransferase (Dhap-at), mRNA</t>
  </si>
  <si>
    <t xml:space="preserve"> PREDICTED: Apis mellifera glutamyl-prolyl-tRNA synthetase (Aats-glupro), mRNA</t>
  </si>
  <si>
    <t xml:space="preserve"> PREDICTED: Apis mellifera t-complex protein 1 subunit theta-like (LOC551436), mRNA</t>
  </si>
  <si>
    <t xml:space="preserve"> PREDICTED: Apis mellifera putative hydroxypyruvate isomerase-like (LOC102654610), partial mRNA</t>
  </si>
  <si>
    <t>GB47574</t>
  </si>
  <si>
    <t xml:space="preserve"> PREDICTED: Apis mellifera tyrosine-protein phosphatase corkscrew (csw), transcript variant X1, mRNA</t>
  </si>
  <si>
    <t xml:space="preserve"> PREDICTED: Apis mellifera probable methyltransferase C20orf7 homolog, mitochondrial-like (LOC100576544), transcript variant 1, mRNA</t>
  </si>
  <si>
    <t xml:space="preserve"> PREDICTED: Apis mellifera SAP domain-containing ribonucleoprotein-like (LOC551151), transcript variant X1, mRNA</t>
  </si>
  <si>
    <t xml:space="preserve"> PREDICTED: Apis mellifera Na[+]-dependent inorganic phosphate cotransporter (NaPi-T), transcript variant X4, mRNA</t>
  </si>
  <si>
    <t xml:space="preserve"> PREDICTED: Apis mellifera uncharacterized LOC102653808 (LOC102653808), mRNA</t>
  </si>
  <si>
    <t>GB47580</t>
  </si>
  <si>
    <t xml:space="preserve"> PREDICTED: Apis mellifera uncharacterized LOC409655 (LOC409655), transcript variant X15, mRNA</t>
  </si>
  <si>
    <t>GB47581</t>
  </si>
  <si>
    <t>GB47582</t>
  </si>
  <si>
    <t>GB47583</t>
  </si>
  <si>
    <t xml:space="preserve"> PREDICTED: Apis mellifera uncharacterized LOC409655 (LOC409655), transcript variant X1, mRNA</t>
  </si>
  <si>
    <t xml:space="preserve"> PREDICTED: Apis mellifera uncharacterized LOC552490 (LOC552490), transcript variant X3, misc_RNA</t>
  </si>
  <si>
    <t>GB47585</t>
  </si>
  <si>
    <t xml:space="preserve"> PREDICTED: Apis mellifera uncharacterized LOC552490 (LOC552490), transcript variant X1, mRNA</t>
  </si>
  <si>
    <t>GB47587</t>
  </si>
  <si>
    <t xml:space="preserve"> PREDICTED: Apis mellifera cell-cycle and apoptosis regulatory protein 1 (Ccar1), mRNA</t>
  </si>
  <si>
    <t xml:space="preserve"> PREDICTED: Apis mellifera ribosomal protein S7 (RpS7), mRNA</t>
  </si>
  <si>
    <t xml:space="preserve"> PREDICTED: Apis mellifera protein FAM192A-like (LOC726096), mRNA</t>
  </si>
  <si>
    <t xml:space="preserve"> PREDICTED: Apis mellifera cyclin-dependent kinase subunit 85A ortholog (LOC552597), transcript variant X2, mRNA</t>
  </si>
  <si>
    <t xml:space="preserve"> PREDICTED: Apis mellifera LIM protein unc-97 (LOC551547), transcript variant X2, mRNA</t>
  </si>
  <si>
    <t xml:space="preserve"> PREDICTED: Apis mellifera golgin-45-like (LOC552288), mRNA</t>
  </si>
  <si>
    <t>GB47595</t>
  </si>
  <si>
    <t xml:space="preserve"> PREDICTED: Apis mellifera general transcription factor 3C polypeptide 1-like (LOC100577886), mRNA</t>
  </si>
  <si>
    <t xml:space="preserve"> PREDICTED: Apis mellifera uncharacterized LOC102655363 (LOC102655363), ncRNA</t>
  </si>
  <si>
    <t>GB47597</t>
  </si>
  <si>
    <t>GB47598</t>
  </si>
  <si>
    <t xml:space="preserve"> PREDICTED: Apis mellifera dynein light intermediate chain (Dlic), transcript variant X2, mRNA</t>
  </si>
  <si>
    <t xml:space="preserve"> PREDICTED: Apis mellifera e3 ubiquitin-protein ligase MIB1-like (LOC550708), transcript variant X7, mRNA</t>
  </si>
  <si>
    <t>GB47600</t>
  </si>
  <si>
    <t xml:space="preserve"> PREDICTED: Apis mellifera WW domain-containing oxidoreductase (Wwox), transcript variant X1, mRNA</t>
  </si>
  <si>
    <t xml:space="preserve"> PREDICTED: Apis mellifera uncharacterized LOC552009 (LOC552009), transcript variant X3, mRNA</t>
  </si>
  <si>
    <t>GB47603</t>
  </si>
  <si>
    <t xml:space="preserve"> PREDICTED: Apis mellifera uncharacterized LOC552009 (LOC552009), transcript variant X1, mRNA</t>
  </si>
  <si>
    <t xml:space="preserve"> PREDICTED: Apis mellifera M-phase phosphoprotein 6 (Mpp6), mRNA</t>
  </si>
  <si>
    <t xml:space="preserve"> PREDICTED: Apis mellifera transmembrane protein 85-like (LOC412349), transcript variant 1, mRNA</t>
  </si>
  <si>
    <t xml:space="preserve"> PREDICTED: Apis mellifera long-chain fatty acid transport protein (FATP), mRNA</t>
  </si>
  <si>
    <t>GB47607</t>
  </si>
  <si>
    <t xml:space="preserve"> PREDICTED: Apis mellifera uncharacterized LOC102655538 (LOC102655538), mRNA</t>
  </si>
  <si>
    <t>GB47609</t>
  </si>
  <si>
    <t xml:space="preserve"> PREDICTED: Apis mellifera cytochrome c oxidase subunit Vb (Cox5b), mRNA</t>
  </si>
  <si>
    <t xml:space="preserve"> PREDICTED: Apis mellifera uncharacterized LOC100577966 (LOC100577966), mRNA</t>
  </si>
  <si>
    <t xml:space="preserve"> PREDICTED: Apis mellifera uncharacterized LOC102654007 (LOC102654007), mRNA</t>
  </si>
  <si>
    <t>GB47612</t>
  </si>
  <si>
    <t xml:space="preserve"> PREDICTED: Apis mellifera uncharacterized LOC726021 (LOC726021), transcript variant X3, mRNA</t>
  </si>
  <si>
    <t>GB47613</t>
  </si>
  <si>
    <t xml:space="preserve"> PREDICTED: Apis mellifera uncharacterized LOC726021 (LOC726021), transcript variant X5, mRNA</t>
  </si>
  <si>
    <t>GB47614</t>
  </si>
  <si>
    <t xml:space="preserve"> PREDICTED: Apis mellifera uncharacterized LOC726021 (LOC726021), transcript variant X7, mRNA</t>
  </si>
  <si>
    <t>GB47616</t>
  </si>
  <si>
    <t xml:space="preserve"> PREDICTED: Apis mellifera peptidyl-prolyl cis-trans isomerase-like (LOC409890), mRNA</t>
  </si>
  <si>
    <t xml:space="preserve"> Apis mellifera defensin 2 (Def2), mRNA</t>
  </si>
  <si>
    <t xml:space="preserve"> PREDICTED: Apis mellifera uncharacterized LOC100578923 (LOC100578923), ncRNA</t>
  </si>
  <si>
    <t>GB47619</t>
  </si>
  <si>
    <t>GB47620</t>
  </si>
  <si>
    <t xml:space="preserve"> PREDICTED: Apis mellifera uncharacterized LOC551079 (LOC551079), mRNA</t>
  </si>
  <si>
    <t xml:space="preserve"> PREDICTED: Apis mellifera A disintegrin and metalloproteinase with thrombospondin motifs 3-like (LOC412890), mRNA</t>
  </si>
  <si>
    <t>GB47624</t>
  </si>
  <si>
    <t xml:space="preserve"> PREDICTED: Apis mellifera uncharacterized LOC551214 (LOC551214), mRNA</t>
  </si>
  <si>
    <t xml:space="preserve"> PREDICTED: Apis mellifera GA binding protein beta chain (GABP-2), transcript variant X3, mRNA</t>
  </si>
  <si>
    <t xml:space="preserve"> PREDICTED: Apis mellifera uncharacterized LOC725662 (LOC725662), mRNA</t>
  </si>
  <si>
    <t xml:space="preserve"> PREDICTED: Apis mellifera ubiquitin-fold modifier-conjugating enzyme 1-like (LOC551106), mRNA</t>
  </si>
  <si>
    <t xml:space="preserve"> PREDICTED: Apis mellifera palmitoyltransferase ZDHHC2-like (LOC550989), transcript variant X1, mRNA</t>
  </si>
  <si>
    <t xml:space="preserve"> PREDICTED: Apis mellifera DNA polymerase zeta catalytic subunit-like (LOC100578071), mRNA</t>
  </si>
  <si>
    <t xml:space="preserve"> PREDICTED: Apis mellifera myb-like protein D-like (LOC102654771), mRNA</t>
  </si>
  <si>
    <t xml:space="preserve"> PREDICTED: Apis mellifera protein kinase D (PKD), transcript variant X2, mRNA</t>
  </si>
  <si>
    <t xml:space="preserve"> PREDICTED: Apis mellifera uncharacterized LOC102654910 (LOC102654910), mRNA</t>
  </si>
  <si>
    <t>GB47634</t>
  </si>
  <si>
    <t xml:space="preserve"> Apis mellifera suppressor of variegation 3-9 (Su(var)3-9), transcript variant 1, mRNA</t>
  </si>
  <si>
    <t xml:space="preserve"> PREDICTED: Apis mellifera Rab GTPase activating protein 7 (RabGAP7), transcript variant X1, mRNA</t>
  </si>
  <si>
    <t>GB47637</t>
  </si>
  <si>
    <t xml:space="preserve"> PREDICTED: Apis mellifera transmembrane protein 111-like (LOC551505), mRNA</t>
  </si>
  <si>
    <t xml:space="preserve"> PREDICTED: Apis mellifera uncharacterized LOC102656042 (LOC102656042), transcript variant X6, ncRNA</t>
  </si>
  <si>
    <t>GB47642</t>
  </si>
  <si>
    <t>GB47643</t>
  </si>
  <si>
    <t xml:space="preserve"> PREDICTED: Apis mellifera uncharacterized LOC102655928 (LOC102655928), transcript variant X3, mRNA</t>
  </si>
  <si>
    <t>GB47645</t>
  </si>
  <si>
    <t>GB47646</t>
  </si>
  <si>
    <t xml:space="preserve"> PREDICTED: Apis mellifera uncharacterized LOC102655864 (LOC102655864), ncRNA</t>
  </si>
  <si>
    <t>GB47647</t>
  </si>
  <si>
    <t xml:space="preserve"> PREDICTED: Apis mellifera uncharacterized LOC102655781 (LOC102655781), transcript variant X3, ncRNA</t>
  </si>
  <si>
    <t>GB47648</t>
  </si>
  <si>
    <t xml:space="preserve"> PREDICTED: Apis mellifera mediator of RNA polymerase II transcription subunit 7 (MED7), transcript variant 1, mRNA</t>
  </si>
  <si>
    <t xml:space="preserve"> Apis mellifera ribosomal protein L39 (Rpl39), mRNA</t>
  </si>
  <si>
    <t xml:space="preserve"> PREDICTED: Apis mellifera dnaJ homolog subfamily B member 14-like (LOC413120), mRNA</t>
  </si>
  <si>
    <t xml:space="preserve"> PREDICTED: Apis mellifera heparan-alpha-glucosaminide N-acetyltransferase-like (LOC413119), transcript variant X2, mRNA</t>
  </si>
  <si>
    <t>GB47653</t>
  </si>
  <si>
    <t xml:space="preserve"> PREDICTED: Apis mellifera protein spitz-like (LOC100577697), transcript variant X1, mRNA</t>
  </si>
  <si>
    <t xml:space="preserve"> PREDICTED: Apis mellifera uncharacterized protein C20orf4-like (LOC724692), mRNA</t>
  </si>
  <si>
    <t xml:space="preserve"> PREDICTED: Apis mellifera lactosylceramide 4-alpha-galactosyltransferase-like (LOC102654908), partial mRNA</t>
  </si>
  <si>
    <t>GB47656</t>
  </si>
  <si>
    <t xml:space="preserve"> PREDICTED: Apis mellifera sex determination protein fruitless-like (LOC727299), mRNA</t>
  </si>
  <si>
    <t>GB47657</t>
  </si>
  <si>
    <t xml:space="preserve"> PREDICTED: Apis mellifera tumor suppressor protein 101 (TSG101), mRNA</t>
  </si>
  <si>
    <t xml:space="preserve"> PREDICTED: Apis mellifera alpha-1,3-mannosyl-glycoprotein 4-beta-N-acetylglucosaminyltransferase B-like (LOC412423), transcript variant X2, mRNA</t>
  </si>
  <si>
    <t xml:space="preserve"> PREDICTED: Apis mellifera proline dehydrogenase, mitochondrial (LOC411808), mRNA</t>
  </si>
  <si>
    <t xml:space="preserve"> PREDICTED: Apis mellifera protein spinster homolog 1-like (LOC412925), mRNA</t>
  </si>
  <si>
    <t xml:space="preserve"> PREDICTED: Apis mellifera uncharacterized LOC727019 (LOC727019), transcript variant X1, mRNA</t>
  </si>
  <si>
    <t xml:space="preserve"> PREDICTED: Apis mellifera bolA-like protein 2-like (LOC552184), mRNA</t>
  </si>
  <si>
    <t>GB47664</t>
  </si>
  <si>
    <t>GB47665</t>
  </si>
  <si>
    <t xml:space="preserve"> PREDICTED: Apis mellifera mevalonate kinase-like (LOC552163), mRNA</t>
  </si>
  <si>
    <t xml:space="preserve"> PREDICTED: Apis mellifera dnaJ homolog subfamily C member 16-like (LOC412118), mRNA</t>
  </si>
  <si>
    <t xml:space="preserve"> PREDICTED: Apis mellifera lipase 3-like (LOC409999), transcript variant X2, mRNA</t>
  </si>
  <si>
    <t xml:space="preserve"> PREDICTED: Apis mellifera uncharacterized LOC409852 (LOC409852), mRNA</t>
  </si>
  <si>
    <t xml:space="preserve"> PREDICTED: Apis mellifera uncharacterized LOC100578245 (LOC100578245), transcript variant X2, mRNA</t>
  </si>
  <si>
    <t xml:space="preserve"> PREDICTED: Apis mellifera heparan sulfate (glucosamine) 2-O-sulfotransferase (LOC411665), transcript variant X2, mRNA</t>
  </si>
  <si>
    <t>GB47671</t>
  </si>
  <si>
    <t>GB47672</t>
  </si>
  <si>
    <t>GB47673</t>
  </si>
  <si>
    <t>GB47676</t>
  </si>
  <si>
    <t>GB47677</t>
  </si>
  <si>
    <t xml:space="preserve"> PREDICTED: Apis mellifera protein FAM69C-like (LOC409931), transcript variant X3, mRNA</t>
  </si>
  <si>
    <t xml:space="preserve"> PREDICTED: Apis mellifera putative ATP synthase subunit f, mitochondrial-like (LOC409930), mRNA</t>
  </si>
  <si>
    <t xml:space="preserve"> PREDICTED: Apis mellifera helicase 89B ortholog (LOC725306), transcript variant X2, mRNA</t>
  </si>
  <si>
    <t xml:space="preserve"> PREDICTED: Apis mellifera nucleolar protein 12-like (LOC724372), transcript variant X1, mRNA</t>
  </si>
  <si>
    <t>GB47682</t>
  </si>
  <si>
    <t xml:space="preserve"> PREDICTED: Apis mellifera vacuolar protein sorting-associated protein 8 homolog (LOC409620), mRNA</t>
  </si>
  <si>
    <t xml:space="preserve"> PREDICTED: Apis mellifera uncharacterized LOC102654998 (LOC102654998), transcript variant X7, ncRNA</t>
  </si>
  <si>
    <t>GB47684</t>
  </si>
  <si>
    <t xml:space="preserve"> PREDICTED: Apis mellifera uncharacterized LOC102654998 (LOC102654998), transcript variant X3, ncRNA</t>
  </si>
  <si>
    <t>GB47685</t>
  </si>
  <si>
    <t xml:space="preserve"> PREDICTED: Apis mellifera uncharacterized LOC102654789 (LOC102654789), mRNA</t>
  </si>
  <si>
    <t>GB47686</t>
  </si>
  <si>
    <t xml:space="preserve"> PREDICTED: Apis mellifera nuclear pore complex protein Nup85-like (LOC408625), transcript variant 1, mRNA</t>
  </si>
  <si>
    <t xml:space="preserve"> PREDICTED: Apis mellifera leucine-rich repeat serine/threonine-protein kinase 1-like (LOC100577077), mRNA</t>
  </si>
  <si>
    <t xml:space="preserve"> PREDICTED: Apis mellifera deoxyhypusine hydroxylase-like (LOC410763), mRNA</t>
  </si>
  <si>
    <t xml:space="preserve"> PREDICTED: Apis mellifera uncharacterized LOC100576954 (LOC100576954), mRNA</t>
  </si>
  <si>
    <t>GB47690</t>
  </si>
  <si>
    <t xml:space="preserve"> PREDICTED: Apis mellifera facilitated trehalose transporter Tret1-like (LOC724874), transcript variant X3, mRNA</t>
  </si>
  <si>
    <t>GB47692</t>
  </si>
  <si>
    <t xml:space="preserve"> Apis mellifera globin 1 (Glob1), mRNA</t>
  </si>
  <si>
    <t>GB47693</t>
  </si>
  <si>
    <t xml:space="preserve"> PREDICTED: Apis mellifera DNA ligase 1-like (LOC100576852), transcript variant X8, mRNA</t>
  </si>
  <si>
    <t>GB47695</t>
  </si>
  <si>
    <t xml:space="preserve"> PREDICTED: Apis mellifera DNA ligase 1-like (LOC100576852), transcript variant X3, mRNA</t>
  </si>
  <si>
    <t>GB47696</t>
  </si>
  <si>
    <t xml:space="preserve"> PREDICTED: Apis mellifera uncharacterized LOC102656689 (LOC102656689), transcript variant X10, misc_RNA</t>
  </si>
  <si>
    <t>GB47697</t>
  </si>
  <si>
    <t xml:space="preserve"> PREDICTED: Apis mellifera uncharacterized LOC102656689 (LOC102656689), transcript variant X9, misc_RNA</t>
  </si>
  <si>
    <t>GB47698</t>
  </si>
  <si>
    <t xml:space="preserve"> PREDICTED: Apis mellifera uncharacterized LOC102653619 (LOC102653619), transcript variant X2, ncRNA</t>
  </si>
  <si>
    <t>GB47699</t>
  </si>
  <si>
    <t>GB47700</t>
  </si>
  <si>
    <t xml:space="preserve"> PREDICTED: Apis mellifera uncharacterized LOC100579045 (LOC100579045), transcript variant X2, ncRNA</t>
  </si>
  <si>
    <t>GB47702</t>
  </si>
  <si>
    <t xml:space="preserve"> PREDICTED: Apis mellifera uncharacterized LOC102653712 (LOC102653712), transcript variant X2, ncRNA</t>
  </si>
  <si>
    <t>GB47703</t>
  </si>
  <si>
    <t xml:space="preserve"> PREDICTED: Apis mellifera uncharacterized LOC100576537 (LOC100576537), transcript variant X1, mRNA</t>
  </si>
  <si>
    <t>GB47706</t>
  </si>
  <si>
    <t>GB47707</t>
  </si>
  <si>
    <t>GB47708</t>
  </si>
  <si>
    <t>GB47709</t>
  </si>
  <si>
    <t>GB47710</t>
  </si>
  <si>
    <t>GB47711</t>
  </si>
  <si>
    <t xml:space="preserve"> PREDICTED: Apis mellifera uncharacterized LOC100576602 (LOC100576602), transcript variant X2, ncRNA</t>
  </si>
  <si>
    <t>GB47712</t>
  </si>
  <si>
    <t>GB47713</t>
  </si>
  <si>
    <t>GB47714</t>
  </si>
  <si>
    <t>GB47715</t>
  </si>
  <si>
    <t xml:space="preserve"> PREDICTED: Apis mellifera neurogenin-3-like (LOC100576700), transcript variant X1, mRNA</t>
  </si>
  <si>
    <t>GB47717</t>
  </si>
  <si>
    <t xml:space="preserve"> PREDICTED: Apis mellifera neurogenin-3-like (LOC100576700), transcript variant X3, mRNA</t>
  </si>
  <si>
    <t xml:space="preserve"> PREDICTED: Apis mellifera protein KRI1 homolog (LOC724948), partial mRNA</t>
  </si>
  <si>
    <t xml:space="preserve"> PREDICTED: Apis mellifera leucine-rich repeat-containing protein 57-like (LOC100576789), transcript variant X1, mRNA</t>
  </si>
  <si>
    <t xml:space="preserve"> PREDICTED: Apis mellifera uncharacterized LOC100576820 (LOC100576820), transcript variant X1, mRNA</t>
  </si>
  <si>
    <t xml:space="preserve"> PREDICTED: Apis mellifera uncharacterized LOC102654036 (LOC102654036), mRNA</t>
  </si>
  <si>
    <t>GB47722</t>
  </si>
  <si>
    <t xml:space="preserve"> PREDICTED: Apis mellifera facilitated trehalose transporter Tret1-like (LOC724874), transcript variant X1, mRNA</t>
  </si>
  <si>
    <t xml:space="preserve"> PREDICTED: Apis mellifera 28S ribosomal protein S23, mitochondrial-like (LOC100576088), mRNA</t>
  </si>
  <si>
    <t xml:space="preserve"> PREDICTED: Apis mellifera 7,8-dihydro-8-oxoguanine triphosphatase-like (LOC410765), mRNA</t>
  </si>
  <si>
    <t>GB47726</t>
  </si>
  <si>
    <t xml:space="preserve"> PREDICTED: Apis mellifera uncharacterized LOC724679 (LOC724679), transcript variant 2, mRNA</t>
  </si>
  <si>
    <t xml:space="preserve"> PREDICTED: Apis mellifera uncharacterized LOC409327 (LOC409327), transcript variant X2, mRNA</t>
  </si>
  <si>
    <t>GB47729</t>
  </si>
  <si>
    <t>GB47730</t>
  </si>
  <si>
    <t xml:space="preserve"> PREDICTED: Apis mellifera ubiquitin carboxyl-terminal hydrolase 36-like (LOC724537), transcript variant X1, mRNA</t>
  </si>
  <si>
    <t>GB47731</t>
  </si>
  <si>
    <t xml:space="preserve"> PREDICTED: Apis mellifera uncharacterized LOC102655107 (LOC102655107), mRNA</t>
  </si>
  <si>
    <t>GB47733</t>
  </si>
  <si>
    <t xml:space="preserve"> PREDICTED: Apis mellifera uncharacterized LOC100577325 (LOC100577325), transcript variant 1, mRNA</t>
  </si>
  <si>
    <t xml:space="preserve"> PREDICTED: Apis mellifera endonuclease III-like protein 1-like (LOC551204), mRNA</t>
  </si>
  <si>
    <t xml:space="preserve"> PREDICTED: Apis mellifera alkyldihydroxyacetonephosphate synthase (LOC725343), mRNA</t>
  </si>
  <si>
    <t xml:space="preserve"> PREDICTED: Apis mellifera glycogen-binding subunit 76A-like (LOC100578066), transcript variant X5, mRNA</t>
  </si>
  <si>
    <t>GB47737</t>
  </si>
  <si>
    <t xml:space="preserve"> PREDICTED: Apis mellifera glycogen-binding subunit 76A-like (LOC100578066), transcript variant X12, misc_RNA</t>
  </si>
  <si>
    <t>GB47738</t>
  </si>
  <si>
    <t xml:space="preserve"> PREDICTED: Apis mellifera slit homolog 2 protein-like (LOC725041), mRNA</t>
  </si>
  <si>
    <t xml:space="preserve"> PREDICTED: Apis mellifera serine/arginine-rich splicing factor 7-like (LOC413835), transcript variant X6, mRNA</t>
  </si>
  <si>
    <t xml:space="preserve"> PREDICTED: Apis mellifera protein kinase C iota type-like (LOC100578362), transcript variant X1, mRNA</t>
  </si>
  <si>
    <t xml:space="preserve"> PREDICTED: Apis mellifera atypical protein kinase C (aPKC), transcript variant X1, mRNA</t>
  </si>
  <si>
    <t xml:space="preserve"> PREDICTED: Apis mellifera sorting nexin-25-like (LOC727331), mRNA</t>
  </si>
  <si>
    <t xml:space="preserve"> PREDICTED: Apis mellifera UPF0327 protein C1orf151-like (LOC726902), transcript variant 1, mRNA</t>
  </si>
  <si>
    <t xml:space="preserve"> PREDICTED: Apis mellifera AP-3 complex subunit beta-1-like (LOC552064), transcript variant X2, mRNA</t>
  </si>
  <si>
    <t xml:space="preserve"> PREDICTED: Apis mellifera ribosomal protein L6 (RpL6), mRNA</t>
  </si>
  <si>
    <t xml:space="preserve"> Apis mellifera two pore segment channel 1 (Tpcn1), mRNA</t>
  </si>
  <si>
    <t xml:space="preserve"> PREDICTED: Apis mellifera uncharacterized LOC100578696 (LOC100578696), transcript variant X3, mRNA</t>
  </si>
  <si>
    <t xml:space="preserve"> PREDICTED: Apis mellifera UNC93-like protein-like (LOC411675), transcript variant X2, mRNA</t>
  </si>
  <si>
    <t xml:space="preserve"> PREDICTED: Apis mellifera cytochrome P450 303A1 (CYP303A1), mRNA</t>
  </si>
  <si>
    <t xml:space="preserve"> PREDICTED: Apis mellifera transmembrane protein 208-like (LOC725316), mRNA</t>
  </si>
  <si>
    <t xml:space="preserve"> PREDICTED: Apis mellifera UPF0197 transmembrane protein C11orf10 homolog (LOC100578943), ncRNA</t>
  </si>
  <si>
    <t xml:space="preserve"> PREDICTED: Apis mellifera serine/threonine-protein kinase GA29083-like (LOC550712), mRNA</t>
  </si>
  <si>
    <t>GB47755</t>
  </si>
  <si>
    <t>GB47756</t>
  </si>
  <si>
    <t>GB47757</t>
  </si>
  <si>
    <t>GB47758</t>
  </si>
  <si>
    <t>GB47759</t>
  </si>
  <si>
    <t xml:space="preserve"> PREDICTED: Apis mellifera uncharacterized LOC102654382 (LOC102654382), partial mRNA</t>
  </si>
  <si>
    <t>GB47760</t>
  </si>
  <si>
    <t>GB47761</t>
  </si>
  <si>
    <t xml:space="preserve"> PREDICTED: Apis mellifera uncharacterized LOC100576351 (LOC100576351), mRNA</t>
  </si>
  <si>
    <t>GB47762</t>
  </si>
  <si>
    <t>GB47763</t>
  </si>
  <si>
    <t xml:space="preserve"> PREDICTED: Apis mellifera RNA pseudouridylate synthase domain-containing protein 2-like (LOC102655021), mRNA</t>
  </si>
  <si>
    <t>GB47764</t>
  </si>
  <si>
    <t>GB47765</t>
  </si>
  <si>
    <t>GB47766</t>
  </si>
  <si>
    <t xml:space="preserve"> PREDICTED: Apis mellifera arrestin-like 4 (ArrL4), transcript variant X1, mRNA</t>
  </si>
  <si>
    <t xml:space="preserve"> PREDICTED: Apis mellifera rac GTPase-activating protein 1-like (LOC410144), mRNA</t>
  </si>
  <si>
    <t xml:space="preserve"> PREDICTED: Apis mellifera uncharacterized LOC102655841 (LOC102655841), mRNA</t>
  </si>
  <si>
    <t>GB47769</t>
  </si>
  <si>
    <t xml:space="preserve"> PREDICTED: Apis mellifera uncharacterized LOC100576843 (LOC100576843), mRNA</t>
  </si>
  <si>
    <t xml:space="preserve"> PREDICTED: Apis mellifera uncharacterized LOC100576758 (LOC100576758), mRNA</t>
  </si>
  <si>
    <t>GB47771</t>
  </si>
  <si>
    <t xml:space="preserve"> PREDICTED: Apis mellifera UPF0558 protein C1orf156-like (LOC551116), mRNA</t>
  </si>
  <si>
    <t xml:space="preserve"> PREDICTED: Apis mellifera signal recognition particle receptor beta (SrpRbeta), mRNA</t>
  </si>
  <si>
    <t>GB47773</t>
  </si>
  <si>
    <t>GB47774</t>
  </si>
  <si>
    <t>GB47775</t>
  </si>
  <si>
    <t>GB47776</t>
  </si>
  <si>
    <t>GB47777</t>
  </si>
  <si>
    <t>GB47778</t>
  </si>
  <si>
    <t xml:space="preserve"> PREDICTED: Apis mellifera uncharacterized LOC410467 (LOC410467), mRNA</t>
  </si>
  <si>
    <t>GB47780</t>
  </si>
  <si>
    <t xml:space="preserve"> PREDICTED: Apis mellifera EF-hand calcium-binding domain-containing protein 1-like (LOC100576460), mRNA</t>
  </si>
  <si>
    <t>GB47782</t>
  </si>
  <si>
    <t xml:space="preserve"> PREDICTED: Apis mellifera uncharacterized LOC724914 (LOC724914), mRNA</t>
  </si>
  <si>
    <t>GB47784</t>
  </si>
  <si>
    <t>GB47785</t>
  </si>
  <si>
    <t>GB47786</t>
  </si>
  <si>
    <t>GB47787</t>
  </si>
  <si>
    <t xml:space="preserve"> PREDICTED: Apis mellifera pou domain motif 3 (pdm3), transcript variant X2, mRNA</t>
  </si>
  <si>
    <t>GB47789</t>
  </si>
  <si>
    <t>GB47790</t>
  </si>
  <si>
    <t xml:space="preserve"> PREDICTED: Apis mellifera UNC93-like protein-like (LOC410465), mRNA</t>
  </si>
  <si>
    <t>GB47792</t>
  </si>
  <si>
    <t>GB47793</t>
  </si>
  <si>
    <t>GB47794</t>
  </si>
  <si>
    <t>GB47795</t>
  </si>
  <si>
    <t>GB47796</t>
  </si>
  <si>
    <t>GB47797</t>
  </si>
  <si>
    <t>GB47798</t>
  </si>
  <si>
    <t xml:space="preserve"> PREDICTED: Apis mellifera hairy (h), transcript variant X2, mRNA</t>
  </si>
  <si>
    <t>GB47800</t>
  </si>
  <si>
    <t>GB47801</t>
  </si>
  <si>
    <t xml:space="preserve"> PREDICTED: Apis mellifera pyridoxine-5'-phosphate oxidase-like (LOC409066), transcript variant X2, mRNA</t>
  </si>
  <si>
    <t xml:space="preserve"> PREDICTED: Apis mellifera peptidoglycan recognition protein S1 (PGRP-S1), transcript variant X1, mRNA</t>
  </si>
  <si>
    <t xml:space="preserve"> Apis mellifera peptidoglycan recognition protein S2 (Pgrp-s2), mRNA</t>
  </si>
  <si>
    <t xml:space="preserve"> PREDICTED: Apis mellifera uncharacterized LOC551249 (LOC551249), partial mRNA</t>
  </si>
  <si>
    <t>GB47807</t>
  </si>
  <si>
    <t xml:space="preserve"> PREDICTED: Apis mellifera DEP domain containing 5 (DEPDC5), transcript variant X2, mRNA</t>
  </si>
  <si>
    <t>GB47809</t>
  </si>
  <si>
    <t xml:space="preserve"> PREDICTED: Apis mellifera regulator of gene activity protein (Rga), transcript variant X2, mRNA</t>
  </si>
  <si>
    <t xml:space="preserve"> Apis mellifera hypothetical LOC551635 (LOC551635), mRNA</t>
  </si>
  <si>
    <t>GB47811</t>
  </si>
  <si>
    <t xml:space="preserve"> PREDICTED: Apis mellifera malonyl-CoA decarboxylase, mitochondrial-like (LOC552823), mRNA</t>
  </si>
  <si>
    <t xml:space="preserve"> PREDICTED: Apis mellifera transmembrane protein 135-like (LOC726102), mRNA</t>
  </si>
  <si>
    <t xml:space="preserve"> PREDICTED: Apis mellifera haloacid dehalogenase-like hydrolase domain-containing protein 2-like (LOC408860), mRNA</t>
  </si>
  <si>
    <t xml:space="preserve"> PREDICTED: Apis mellifera splicing factor 1-like (LOC411122), transcript variant X2, mRNA</t>
  </si>
  <si>
    <t xml:space="preserve"> PREDICTED: Apis mellifera uncharacterized LOC726025 (LOC726025), transcript variant X1, mRNA</t>
  </si>
  <si>
    <t xml:space="preserve"> PREDICTED: Apis mellifera uncharacterized LOC725963 (LOC725963), transcript variant X3, mRNA</t>
  </si>
  <si>
    <t>GB47818</t>
  </si>
  <si>
    <t xml:space="preserve"> PREDICTED: Apis mellifera uncharacterized LOC725963 (LOC725963), transcript variant X2, mRNA</t>
  </si>
  <si>
    <t xml:space="preserve"> PREDICTED: Apis mellifera zinc finger protein 91-like (LOC100576600), transcript variant X1, mRNA</t>
  </si>
  <si>
    <t xml:space="preserve"> PREDICTED: Apis mellifera UPF0693 protein C10orf32 homolog (LOC725774), mRNA</t>
  </si>
  <si>
    <t xml:space="preserve"> PREDICTED: Apis mellifera DNA polymerase epsilon subunit 4-like (LOC725835), mRNA</t>
  </si>
  <si>
    <t xml:space="preserve"> PREDICTED: Apis mellifera tetraspanin 3 (Tspan3), transcript variant X1, mRNA</t>
  </si>
  <si>
    <t>GB47824</t>
  </si>
  <si>
    <t xml:space="preserve"> PREDICTED: Apis mellifera uncharacterized LOC102654664 (LOC102654664), ncRNA</t>
  </si>
  <si>
    <t>GB47825</t>
  </si>
  <si>
    <t xml:space="preserve"> PREDICTED: Apis mellifera alkylated DNA repair protein alkB homolog 8-like (LOC411649), mRNA</t>
  </si>
  <si>
    <t xml:space="preserve"> PREDICTED: Apis mellifera exosome complex exonuclease RRP45-like (LOC551855), transcript variant X3, mRNA</t>
  </si>
  <si>
    <t xml:space="preserve"> PREDICTED: Apis mellifera high mobility group protein DSP1 (Dsp1), partial mRNA</t>
  </si>
  <si>
    <t xml:space="preserve"> PREDICTED: Apis mellifera mini spindles (msps), transcript variant X2, mRNA</t>
  </si>
  <si>
    <t>GB47830</t>
  </si>
  <si>
    <t xml:space="preserve"> PREDICTED: Apis mellifera protein SPT2 homolog (LOC412227), mRNA</t>
  </si>
  <si>
    <t xml:space="preserve"> PREDICTED: Apis mellifera fatty-acid amide hydrolase 2-like (LOC727271), mRNA</t>
  </si>
  <si>
    <t xml:space="preserve"> PREDICTED: Apis mellifera transmembrane protein 165-like (LOC551441), mRNA</t>
  </si>
  <si>
    <t xml:space="preserve"> PREDICTED: Apis mellifera SIN3-associated polypeptide 30 (Sap30), transcript variant X1, mRNA</t>
  </si>
  <si>
    <t xml:space="preserve"> PREDICTED: Apis mellifera putative high mobility group protein B1-like 1-like (LOC551877), transcript variant X1, mRNA</t>
  </si>
  <si>
    <t xml:space="preserve"> PREDICTED: Apis mellifera uncharacterized LOC551920 (LOC551920), mRNA</t>
  </si>
  <si>
    <t xml:space="preserve"> PREDICTED: Apis mellifera supercoiling factor (scf), mRNA</t>
  </si>
  <si>
    <t xml:space="preserve"> PREDICTED: Apis mellifera uncharacterized LOC100577128 (LOC100577128), mRNA</t>
  </si>
  <si>
    <t xml:space="preserve"> PREDICTED: Apis mellifera uncharacterized LOC409594 (LOC409594), mRNA</t>
  </si>
  <si>
    <t xml:space="preserve"> PREDICTED: Apis mellifera ubiquitin thioesterase otubain-like (LOC725744), mRNA</t>
  </si>
  <si>
    <t xml:space="preserve"> PREDICTED: Apis mellifera uncharacterized LOC100576559 (LOC100576559), transcript variant X1, mRNA</t>
  </si>
  <si>
    <t xml:space="preserve"> PREDICTED: Apis mellifera AP-3 complex subunit delta (g), mRNA</t>
  </si>
  <si>
    <t xml:space="preserve"> Apis mellifera nicotinic acetylcholine receptor alpha3 subunit (nAChRa3), mRNA</t>
  </si>
  <si>
    <t xml:space="preserve"> PREDICTED: Apis mellifera WD repeat-containing protein 48 homolog (LOC411121), transcript variant X2, mRNA</t>
  </si>
  <si>
    <t xml:space="preserve"> PREDICTED: Apis mellifera uncharacterized LOC100576848 (LOC100576848), transcript variant X1, mRNA</t>
  </si>
  <si>
    <t xml:space="preserve"> PREDICTED: Apis mellifera pyrroline-5-carboxylate reductase 2-like (LOC408859), transcript variant X3, mRNA</t>
  </si>
  <si>
    <t>GB47848</t>
  </si>
  <si>
    <t xml:space="preserve"> PREDICTED: Apis mellifera pyrroline-5-carboxylate reductase 2-like (LOC408859), transcript variant X2, mRNA</t>
  </si>
  <si>
    <t xml:space="preserve"> PREDICTED: Apis mellifera rho guanine nucleotide exchange factor 10-like (LOC413677), transcript variant X4, mRNA</t>
  </si>
  <si>
    <t>GB47850</t>
  </si>
  <si>
    <t>GB47851</t>
  </si>
  <si>
    <t>GB47852</t>
  </si>
  <si>
    <t>GB47853</t>
  </si>
  <si>
    <t>GB47854</t>
  </si>
  <si>
    <t>GB47855</t>
  </si>
  <si>
    <t>GB47856</t>
  </si>
  <si>
    <t>GB47857</t>
  </si>
  <si>
    <t>GB47858</t>
  </si>
  <si>
    <t>GB47859</t>
  </si>
  <si>
    <t xml:space="preserve"> PREDICTED: Apis mellifera uncharacterized LOC102655163 (LOC102655163), partial mRNA</t>
  </si>
  <si>
    <t>GB47860</t>
  </si>
  <si>
    <t xml:space="preserve"> PREDICTED: Apis mellifera uncharacterized LOC102655133 (LOC102655133), mRNA</t>
  </si>
  <si>
    <t>GB47861</t>
  </si>
  <si>
    <t>GB47862</t>
  </si>
  <si>
    <t>GB47863</t>
  </si>
  <si>
    <t>GB47864</t>
  </si>
  <si>
    <t>GB47865</t>
  </si>
  <si>
    <t>GB47866</t>
  </si>
  <si>
    <t>GB47867</t>
  </si>
  <si>
    <t>GB47868</t>
  </si>
  <si>
    <t xml:space="preserve"> PREDICTED: Apis mellifera uncharacterized LOC102654281 (LOC102654281), transcript variant X1, mRNA</t>
  </si>
  <si>
    <t>GB47869</t>
  </si>
  <si>
    <t>GB47870</t>
  </si>
  <si>
    <t xml:space="preserve"> PREDICTED: Apis mellifera uncharacterized LOC726915 (LOC726915), mRNA</t>
  </si>
  <si>
    <t>GB47872</t>
  </si>
  <si>
    <t>GB47873</t>
  </si>
  <si>
    <t>GB47874</t>
  </si>
  <si>
    <t>GB47875</t>
  </si>
  <si>
    <t xml:space="preserve"> Apis mellifera hyperpolarization-activated ion channel (Amih), mRNA</t>
  </si>
  <si>
    <t xml:space="preserve"> PREDICTED: Apis mellifera uncharacterized LOC100578113 (LOC100578113), mRNA</t>
  </si>
  <si>
    <t>GB47877</t>
  </si>
  <si>
    <t xml:space="preserve"> PREDICTED: Apis mellifera zinc finger HIT domain-containing protein 2-like (LOC100578259), mRNA</t>
  </si>
  <si>
    <t xml:space="preserve"> PREDICTED: Apis mellifera phosphatidylinositol 4-kinase alpha-like (LOC551182), mRNA</t>
  </si>
  <si>
    <t xml:space="preserve"> Apis mellifera superoxide dismutase 1 (Sod1), mRNA</t>
  </si>
  <si>
    <t xml:space="preserve"> PREDICTED: Apis mellifera spase 18/21-subunit (Spase18-21), mRNA</t>
  </si>
  <si>
    <t xml:space="preserve"> PREDICTED: Apis mellifera abelson interacting protein (Abi), mRNA</t>
  </si>
  <si>
    <t>GB47883</t>
  </si>
  <si>
    <t xml:space="preserve"> PREDICTED: Apis mellifera uncharacterized protein C8orf41-like (LOC100577931), transcript variant X1, mRNA</t>
  </si>
  <si>
    <t xml:space="preserve"> PREDICTED: Apis mellifera cytochrome P450 342A1 (CYP342A1), mRNA</t>
  </si>
  <si>
    <t xml:space="preserve"> PREDICTED: Apis mellifera NADH dehydrogenase [ubiquinone] 1 alpha subcomplex subunit 7-like (LOC724264), mRNA</t>
  </si>
  <si>
    <t>GB47887</t>
  </si>
  <si>
    <t xml:space="preserve"> PREDICTED: Apis mellifera bifunctional protein NCOAT-like (LOC411905), transcript variant X3, mRNA</t>
  </si>
  <si>
    <t xml:space="preserve"> PREDICTED: Apis mellifera transcription elongation factor SPT5 (Spt5), mRNA</t>
  </si>
  <si>
    <t xml:space="preserve"> PREDICTED: Apis mellifera uncharacterized LOC100577817 (LOC100577817), transcript variant X2, mRNA</t>
  </si>
  <si>
    <t xml:space="preserve"> PREDICTED: Apis mellifera tyrosine-protein kinase transmembrane receptor Ror (Ror), mRNA</t>
  </si>
  <si>
    <t>GB47891</t>
  </si>
  <si>
    <t>GB47892</t>
  </si>
  <si>
    <t>GB47893</t>
  </si>
  <si>
    <t xml:space="preserve"> PREDICTED: Apis mellifera decaprenyl-diphosphate synthase subunit 1-like (LOC102656543), partial mRNA</t>
  </si>
  <si>
    <t>GB47896</t>
  </si>
  <si>
    <t xml:space="preserve"> PREDICTED: Apis mellifera arginine biosynthesis bifunctional protein ArgJ, chloroplastic-like (LOC102654474), partial mRNA</t>
  </si>
  <si>
    <t>GB47897</t>
  </si>
  <si>
    <t>GB47898</t>
  </si>
  <si>
    <t xml:space="preserve"> PREDICTED: Apis mellifera glutathione reductase, chloroplastic-like (LOC102654311), partial mRNA</t>
  </si>
  <si>
    <t>GB47899</t>
  </si>
  <si>
    <t xml:space="preserve"> PREDICTED: Apis mellifera uncharacterized LOC102656085 (LOC102656085), transcript variant X1, ncRNA</t>
  </si>
  <si>
    <t>GB47900</t>
  </si>
  <si>
    <t xml:space="preserve"> PREDICTED: Apis mellifera cytochrome P450 302a1, mitochondrial (CYP302A1), mRNA</t>
  </si>
  <si>
    <t xml:space="preserve"> PREDICTED: Apis mellifera endocuticle structural glycoprotein SgAbd-1-like (LOC724624), mRNA</t>
  </si>
  <si>
    <t xml:space="preserve"> PREDICTED: Apis mellifera cuticular protein 24 (CPR24), transcript variant X1, mRNA</t>
  </si>
  <si>
    <t xml:space="preserve"> PREDICTED: Apis mellifera Rpt1 protein (Rpt1), mRNA</t>
  </si>
  <si>
    <t xml:space="preserve"> PREDICTED: Apis mellifera retinol dehydrogenase 11-like (LOC552758), transcript variant X2, mRNA</t>
  </si>
  <si>
    <t xml:space="preserve"> PREDICTED: Apis mellifera cuticular protein 49Ah ortholog (LOC726995), transcript variant X1, mRNA</t>
  </si>
  <si>
    <t xml:space="preserve"> PREDICTED: Apis mellifera D-xylulose reductase-like (LOC102653885), partial mRNA</t>
  </si>
  <si>
    <t>GB47907</t>
  </si>
  <si>
    <t xml:space="preserve"> PREDICTED: Apis mellifera uncharacterized LOC100577144 (LOC100577144), ncRNA</t>
  </si>
  <si>
    <t>GB47908</t>
  </si>
  <si>
    <t>GB47909</t>
  </si>
  <si>
    <t>GB47910</t>
  </si>
  <si>
    <t>GB47911</t>
  </si>
  <si>
    <t>GB47912</t>
  </si>
  <si>
    <t>GB47913</t>
  </si>
  <si>
    <t>GB47914</t>
  </si>
  <si>
    <t>GB47915</t>
  </si>
  <si>
    <t>GB47916</t>
  </si>
  <si>
    <t>GB47917</t>
  </si>
  <si>
    <t xml:space="preserve"> PREDICTED: Apis mellifera netrin receptor unc5-1 (unc5-1), transcript variant X1, mRNA</t>
  </si>
  <si>
    <t>GB47920</t>
  </si>
  <si>
    <t>GB47921</t>
  </si>
  <si>
    <t>GB47922</t>
  </si>
  <si>
    <t>GB47923</t>
  </si>
  <si>
    <t xml:space="preserve"> PREDICTED: Apis mellifera uncharacterized LOC100577028 (LOC100577028), ncRNA</t>
  </si>
  <si>
    <t>GB47924</t>
  </si>
  <si>
    <t xml:space="preserve"> PREDICTED: Apis mellifera beta-coatomer protein (betaCop), mRNA</t>
  </si>
  <si>
    <t xml:space="preserve"> PREDICTED: Apis mellifera histidine-rich glycoprotein-like (LOC102655783), mRNA</t>
  </si>
  <si>
    <t>GB47926</t>
  </si>
  <si>
    <t xml:space="preserve"> PREDICTED: Apis mellifera protein starmaker-like (LOC102655736), mRNA</t>
  </si>
  <si>
    <t>GB47927</t>
  </si>
  <si>
    <t xml:space="preserve"> Apis mellifera allatostatin (AST), mRNA</t>
  </si>
  <si>
    <t xml:space="preserve"> PREDICTED: Apis mellifera protein amnionless-like (LOC100577135), mRNA</t>
  </si>
  <si>
    <t>GB47930</t>
  </si>
  <si>
    <t xml:space="preserve"> PREDICTED: Apis mellifera facilitated trehalose transporter Tret1-like (LOC551957), transcript variant X1, mRNA</t>
  </si>
  <si>
    <t xml:space="preserve"> PREDICTED: Apis mellifera headcase (hdc), partial mRNA</t>
  </si>
  <si>
    <t>GB47932</t>
  </si>
  <si>
    <t xml:space="preserve"> PREDICTED: Apis mellifera serine protease 44 (SP44), mRNA</t>
  </si>
  <si>
    <t xml:space="preserve"> Apis mellifera worker-enriched antennal transcript (Wat), mRNA</t>
  </si>
  <si>
    <t>GB47935</t>
  </si>
  <si>
    <t>GB47937</t>
  </si>
  <si>
    <t xml:space="preserve"> PREDICTED: Apis mellifera C-type lectin 4 (CTL4), transcript variant X2, mRNA</t>
  </si>
  <si>
    <t xml:space="preserve"> PREDICTED: Apis mellifera uncharacterized LOC100576878 (LOC100576878), transcript variant X3, mRNA</t>
  </si>
  <si>
    <t>GB47939</t>
  </si>
  <si>
    <t xml:space="preserve"> PREDICTED: Apis mellifera uncharacterized LOC100576878 (LOC100576878), transcript variant X1, mRNA</t>
  </si>
  <si>
    <t xml:space="preserve"> PREDICTED: Apis mellifera cyclic AMP response element-binding protein A-like (LOC100576912), mRNA</t>
  </si>
  <si>
    <t xml:space="preserve"> PREDICTED: Apis mellifera transient-receptor-potential-like protein (TRPL), partial mRNA</t>
  </si>
  <si>
    <t xml:space="preserve"> PREDICTED: Apis mellifera uncharacterized LOC100576982 (LOC100576982), mRNA</t>
  </si>
  <si>
    <t xml:space="preserve"> PREDICTED: Apis mellifera muscle M-line assembly protein unc-89-like (LOC102655478), mRNA</t>
  </si>
  <si>
    <t>GB47944</t>
  </si>
  <si>
    <t xml:space="preserve"> PREDICTED: Apis mellifera titin-like (LOC725936), mRNA</t>
  </si>
  <si>
    <t>GB47945</t>
  </si>
  <si>
    <t>GB47946</t>
  </si>
  <si>
    <t>GB47947</t>
  </si>
  <si>
    <t>GB47948</t>
  </si>
  <si>
    <t>GB47949</t>
  </si>
  <si>
    <t xml:space="preserve"> PREDICTED: Apis mellifera tetratricopeptide repeat protein 37-like (LOC412454), transcript variant X1, mRNA</t>
  </si>
  <si>
    <t xml:space="preserve"> PREDICTED: Apis mellifera carbonic anhydrase 6-like (LOC725261), mRNA</t>
  </si>
  <si>
    <t xml:space="preserve"> PREDICTED: Apis mellifera putative odorant receptor 22c-like (LOC102654878), mRNA</t>
  </si>
  <si>
    <t xml:space="preserve"> Apis mellifera odorant receptor 170 (Or170), mRNA</t>
  </si>
  <si>
    <t>GB47953</t>
  </si>
  <si>
    <t xml:space="preserve"> PREDICTED: Apis mellifera mesenchyme homeobox 2 (MOX-2), transcript variant X1, mRNA</t>
  </si>
  <si>
    <t xml:space="preserve"> PREDICTED: Apis mellifera s-adenosylmethionine synthase-like (LOC551102), transcript variant X1, mRNA</t>
  </si>
  <si>
    <t xml:space="preserve"> PREDICTED: Apis mellifera uncharacterized LOC725594 (LOC725594), transcript variant X2, mRNA</t>
  </si>
  <si>
    <t>GB47956</t>
  </si>
  <si>
    <t xml:space="preserve"> PREDICTED: Apis mellifera uncharacterized LOC725594 (LOC725594), transcript variant X3, mRNA</t>
  </si>
  <si>
    <t xml:space="preserve"> PREDICTED: Apis mellifera moesin (Moe), transcript variant X16, mRNA</t>
  </si>
  <si>
    <t>GB47958</t>
  </si>
  <si>
    <t xml:space="preserve"> PREDICTED: Apis mellifera moesin (Moe), transcript variant X1, mRNA</t>
  </si>
  <si>
    <t xml:space="preserve"> PREDICTED: Apis mellifera Mekk1 protein (Mekk1), mRNA</t>
  </si>
  <si>
    <t xml:space="preserve"> PREDICTED: Apis mellifera choline O-acetyltransferase-like (LOC408934), transcript variant X2, mRNA</t>
  </si>
  <si>
    <t xml:space="preserve"> PREDICTED: Apis mellifera probable E3 ubiquitin-protein ligase HERC4-like (LOC411750), transcript variant X4, mRNA</t>
  </si>
  <si>
    <t xml:space="preserve"> PREDICTED: Apis mellifera zinc finger and SCAN domain-containing protein 2-like (LOC725515), transcript variant X1, mRNA</t>
  </si>
  <si>
    <t xml:space="preserve"> PREDICTED: Apis mellifera MKI67 FHA domain-interacting nucleolar phosphoprotein-like (LOC552509), mRNA</t>
  </si>
  <si>
    <t xml:space="preserve"> PREDICTED: Apis mellifera anosmin-1-like (LOC725366), transcript variant X2, mRNA</t>
  </si>
  <si>
    <t xml:space="preserve"> PREDICTED: Apis mellifera uncoordinated protein 58-like (LOC725219), mRNA</t>
  </si>
  <si>
    <t xml:space="preserve"> PREDICTED: Apis mellifera DNA polymerase subunit gamma-2, mitochondrial-like (LOC100576960), mRNA</t>
  </si>
  <si>
    <t xml:space="preserve"> PREDICTED: Apis mellifera general transcription factor IIF subunit 1-like (LOC727088), mRNA</t>
  </si>
  <si>
    <t xml:space="preserve"> PREDICTED: Apis mellifera lysine ketoglutarate reductase (LKR), mRNA</t>
  </si>
  <si>
    <t xml:space="preserve"> PREDICTED: Apis mellifera protein msta, isoform A-like (LOC552157), transcript variant X6, mRNA</t>
  </si>
  <si>
    <t xml:space="preserve"> PREDICTED: Apis mellifera protein msta, isoform A-like (LOC552157), transcript variant X7, mRNA</t>
  </si>
  <si>
    <t>GB47972</t>
  </si>
  <si>
    <t xml:space="preserve"> PREDICTED: Apis mellifera integrin-linked protein kinase-like (LOC413354), mRNA</t>
  </si>
  <si>
    <t xml:space="preserve"> PREDICTED: Apis mellifera carboxylesterase (LOC726134), transcript variant X1, mRNA</t>
  </si>
  <si>
    <t xml:space="preserve"> PREDICTED: Apis mellifera esterase FE4-like (LOC411223), transcript variant X6, mRNA</t>
  </si>
  <si>
    <t xml:space="preserve"> PREDICTED: Apis mellifera zormin protein (zormin), transcript variant X14, mRNA</t>
  </si>
  <si>
    <t>GB47976</t>
  </si>
  <si>
    <t xml:space="preserve"> PREDICTED: Apis mellifera zormin protein (zormin), transcript variant X13, mRNA</t>
  </si>
  <si>
    <t xml:space="preserve"> PREDICTED: Apis mellifera uncharacterized LOC100576427 (LOC100576427), mRNA</t>
  </si>
  <si>
    <t>GB47979</t>
  </si>
  <si>
    <t>GB47980</t>
  </si>
  <si>
    <t>GB47981</t>
  </si>
  <si>
    <t>GB47982</t>
  </si>
  <si>
    <t xml:space="preserve"> PREDICTED: Apis mellifera odorant receptor 46a, isoform A-like (LOC100578886), mRNA</t>
  </si>
  <si>
    <t>GB47983</t>
  </si>
  <si>
    <t xml:space="preserve"> PREDICTED: Apis mellifera odorant receptor 46a, isoform A-like (LOC100578751), transcript variant X1, mRNA</t>
  </si>
  <si>
    <t>GB47984</t>
  </si>
  <si>
    <t>GB47985</t>
  </si>
  <si>
    <t xml:space="preserve"> PREDICTED: Apis mellifera putative odorant receptor 94b-like (LOC100578617), mRNA</t>
  </si>
  <si>
    <t>GB47987</t>
  </si>
  <si>
    <t xml:space="preserve"> PREDICTED: Apis mellifera odorant receptor Or1-like (LOC102656701), mRNA</t>
  </si>
  <si>
    <t>GB47988</t>
  </si>
  <si>
    <t xml:space="preserve"> PREDICTED: Apis mellifera tropomyosin-1-like (LOC408414), mRNA</t>
  </si>
  <si>
    <t xml:space="preserve"> PREDICTED: Apis mellifera biogenesis of lysosome-related organelles complex 1 subunit 1-like (LOC408415), mRNA</t>
  </si>
  <si>
    <t xml:space="preserve"> PREDICTED: Apis mellifera spliceosomal protein on the X ortholog (Spx), mRNA</t>
  </si>
  <si>
    <t xml:space="preserve"> PREDICTED: Apis mellifera uncharacterized LOC102656244 (LOC102656244), mRNA</t>
  </si>
  <si>
    <t>GB47993</t>
  </si>
  <si>
    <t xml:space="preserve"> PREDICTED: Apis mellifera uncharacterized LOC100578649 (LOC100578649), transcript variant X1, mRNA</t>
  </si>
  <si>
    <t xml:space="preserve"> PREDICTED: Apis mellifera BMP and activin membrane-bound inhibitor homolog (LOC724378), mRNA</t>
  </si>
  <si>
    <t xml:space="preserve"> PREDICTED: Apis mellifera CTD nuclear envelope phosphatase 1 homolog (LOC408417), transcript variant X3, mRNA</t>
  </si>
  <si>
    <t>GB47997</t>
  </si>
  <si>
    <t xml:space="preserve"> PREDICTED: Apis mellifera clathrin coat adaptor protein AP50 (AP-50), transcript variant 1, mRNA</t>
  </si>
  <si>
    <t xml:space="preserve"> PREDICTED: Apis mellifera calmodulin-binding transcription activator (Camta), transcript variant X4, mRNA</t>
  </si>
  <si>
    <t>GB48000</t>
  </si>
  <si>
    <t xml:space="preserve"> PREDICTED: Apis mellifera calmodulin-binding transcription activator (Camta), transcript variant X2, mRNA</t>
  </si>
  <si>
    <t>GB48001</t>
  </si>
  <si>
    <t xml:space="preserve"> PREDICTED: Apis mellifera calmodulin-binding transcription activator (Camta), transcript variant X8, mRNA</t>
  </si>
  <si>
    <t xml:space="preserve"> PREDICTED: Apis mellifera uncharacterized LOC100578338 (LOC100578338), transcript variant X1, mRNA</t>
  </si>
  <si>
    <t>GB48004</t>
  </si>
  <si>
    <t xml:space="preserve"> Apis mellifera serotonin receptor (5-HT1), mRNA</t>
  </si>
  <si>
    <t xml:space="preserve"> PREDICTED: Apis mellifera membrane metallo-endopeptidase-like 1-like (LOC724803), transcript variant X2, mRNA</t>
  </si>
  <si>
    <t xml:space="preserve"> PREDICTED: Apis mellifera peroxisomal membrane protein PEX14-like (LOC552256), mRNA</t>
  </si>
  <si>
    <t xml:space="preserve"> PREDICTED: Apis mellifera decapping protein 1 (Dcp1), transcript variant 1, mRNA</t>
  </si>
  <si>
    <t xml:space="preserve"> PREDICTED: Apis mellifera uncharacterized LOC724205 (LOC724205), transcript variant X2, mRNA</t>
  </si>
  <si>
    <t>GB48011</t>
  </si>
  <si>
    <t>GB48012</t>
  </si>
  <si>
    <t xml:space="preserve"> PREDICTED: Apis mellifera major royal jelly protein 5-like (LOC102654393), transcript variant X4, mRNA</t>
  </si>
  <si>
    <t>GB48013</t>
  </si>
  <si>
    <t>GB48014</t>
  </si>
  <si>
    <t>GB48015</t>
  </si>
  <si>
    <t>GB48016</t>
  </si>
  <si>
    <t xml:space="preserve"> PREDICTED: Apis mellifera transforming growth factor beta regulator 1-like (LOC412016), mRNA</t>
  </si>
  <si>
    <t xml:space="preserve"> PREDICTED: Apis mellifera uncharacterized LOC100578752 (LOC100578752), mRNA</t>
  </si>
  <si>
    <t xml:space="preserve"> PREDICTED: Apis mellifera uncharacterized LOC102655581 (LOC102655581), transcript variant X1, ncRNA</t>
  </si>
  <si>
    <t>GB48019</t>
  </si>
  <si>
    <t xml:space="preserve"> PREDICTED: Apis mellifera uncharacterized LOC552041 (LOC552041), mRNA</t>
  </si>
  <si>
    <t xml:space="preserve"> PREDICTED: Apis mellifera phenylalanine hydroxylase (LOC408622), transcript variant X3, mRNA</t>
  </si>
  <si>
    <t xml:space="preserve"> PREDICTED: Apis mellifera muscleblind (mbl), transcript variant X4, mRNA</t>
  </si>
  <si>
    <t>GB48024</t>
  </si>
  <si>
    <t xml:space="preserve"> PREDICTED: Apis mellifera muscleblind (mbl), transcript variant X3, mRNA</t>
  </si>
  <si>
    <t>GB48025</t>
  </si>
  <si>
    <t xml:space="preserve"> PREDICTED: Apis mellifera muscleblind (mbl), transcript variant X2, mRNA</t>
  </si>
  <si>
    <t>GB48027</t>
  </si>
  <si>
    <t xml:space="preserve"> PREDICTED: Apis mellifera clock (Clk), mRNA</t>
  </si>
  <si>
    <t xml:space="preserve"> PREDICTED: Apis mellifera mitochondrial carnitine/acylcarnitine carrier protein CACL-like (LOC725922), transcript variant X1, mRNA</t>
  </si>
  <si>
    <t xml:space="preserve"> PREDICTED: Apis mellifera kelch-like 10 (Drosophila) (KLHL10), mRNA</t>
  </si>
  <si>
    <t xml:space="preserve"> PREDICTED: Apis mellifera vacuolar protein sorting-associated protein 54 (scat), mRNA</t>
  </si>
  <si>
    <t xml:space="preserve"> PREDICTED: Apis mellifera cytoplasmic dynein 2 light intermediate chain 1-like (LOC726015), transcript variant X1, mRNA</t>
  </si>
  <si>
    <t xml:space="preserve"> PREDICTED: Apis mellifera protein numb-like (LOC727399), transcript variant X2, mRNA</t>
  </si>
  <si>
    <t>GB48035</t>
  </si>
  <si>
    <t xml:space="preserve"> PREDICTED: Apis mellifera radial spoke head 10 homolog B-like (LOC726810), transcript variant X3, mRNA</t>
  </si>
  <si>
    <t>GB48036</t>
  </si>
  <si>
    <t xml:space="preserve"> PREDICTED: Apis mellifera radial spoke head 10 homolog B-like (LOC726810), transcript variant X4, mRNA</t>
  </si>
  <si>
    <t xml:space="preserve"> PREDICTED: Apis mellifera uncharacterized LOC552366 (LOC552366), mRNA</t>
  </si>
  <si>
    <t xml:space="preserve"> PREDICTED: Apis mellifera etoposide-induced protein 2.4-like (LOC412017), transcript variant X1, mRNA</t>
  </si>
  <si>
    <t xml:space="preserve"> PREDICTED: Apis mellifera selenium-binding protein 1-B-like (LOC727487), mRNA</t>
  </si>
  <si>
    <t xml:space="preserve"> PREDICTED: Apis mellifera putative purine permease C1399.01c-like (LOC102656503), mRNA</t>
  </si>
  <si>
    <t>GB48041</t>
  </si>
  <si>
    <t>GB48042</t>
  </si>
  <si>
    <t>GB48043</t>
  </si>
  <si>
    <t xml:space="preserve"> PREDICTED: Apis mellifera obscurin-like (LOC100578681), ncRNA</t>
  </si>
  <si>
    <t>GB48045</t>
  </si>
  <si>
    <t xml:space="preserve"> PREDICTED: Apis mellifera juvenile hormone esterase-like (LOC413047), mRNA</t>
  </si>
  <si>
    <t xml:space="preserve"> PREDICTED: Apis mellifera uncharacterized LOC725186 (LOC725186), transcript variant 1, mRNA</t>
  </si>
  <si>
    <t xml:space="preserve"> PREDICTED: Apis mellifera uncharacterized protein F13E9.13, mitochondrial-like (LOC413051), transcript variant X4, mRNA</t>
  </si>
  <si>
    <t xml:space="preserve"> PREDICTED: Apis mellifera uncharacterized protein F13E9.13, mitochondrial-like (LOC413051), transcript variant X5, misc_RNA</t>
  </si>
  <si>
    <t>GB48050</t>
  </si>
  <si>
    <t xml:space="preserve"> PREDICTED: Apis mellifera uncharacterized LOC725263 (LOC725263), transcript variant X2, mRNA</t>
  </si>
  <si>
    <t>GB48051</t>
  </si>
  <si>
    <t xml:space="preserve"> PREDICTED: Apis mellifera uncharacterized LOC725263 (LOC725263), transcript variant X4, mRNA</t>
  </si>
  <si>
    <t xml:space="preserve"> PREDICTED: Apis mellifera uncharacterized LOC100577859 (LOC100577859), mRNA</t>
  </si>
  <si>
    <t xml:space="preserve"> PREDICTED: Apis mellifera neprilysin 1 (Nep1), transcript variant X1, mRNA</t>
  </si>
  <si>
    <t xml:space="preserve"> PREDICTED: Apis mellifera neprilysin 1 (Nep1), transcript variant X2, mRNA</t>
  </si>
  <si>
    <t>GB48056</t>
  </si>
  <si>
    <t>GB48057</t>
  </si>
  <si>
    <t xml:space="preserve"> Apis mellifera ecdysone receptor (Ecr), transcript variant A, mRNA</t>
  </si>
  <si>
    <t>GB48058</t>
  </si>
  <si>
    <t xml:space="preserve"> Apis mellifera ecdysone receptor (Ecr), transcript variant B1, mRNA</t>
  </si>
  <si>
    <t xml:space="preserve"> PREDICTED: Apis mellifera ecdysone receptor (Ecr), transcript variant X2, misc_RNA</t>
  </si>
  <si>
    <t>GB48060</t>
  </si>
  <si>
    <t xml:space="preserve"> PREDICTED: Apis mellifera activated Cdc42-associated kinase 1 (Ack), mRNA</t>
  </si>
  <si>
    <t xml:space="preserve"> PREDICTED: Apis mellifera uncharacterized LOC100577424 (LOC100577424), transcript variant X1, mRNA</t>
  </si>
  <si>
    <t xml:space="preserve"> PREDICTED: Apis mellifera uncharacterized LOC100577889 (LOC100577889), transcript variant X1, mRNA</t>
  </si>
  <si>
    <t xml:space="preserve"> PREDICTED: Apis mellifera 28S ribosomal protein S15, mitochondrial-like (LOC100577575), transcript variant X2, misc_RNA</t>
  </si>
  <si>
    <t>GB48065</t>
  </si>
  <si>
    <t xml:space="preserve"> PREDICTED: Apis mellifera bifunctional 3'-phosphoadenosine 5'-phosphosulfate synthase 2-like (LOC413048), transcript variant X2, mRNA</t>
  </si>
  <si>
    <t>GB48067</t>
  </si>
  <si>
    <t>GB48068</t>
  </si>
  <si>
    <t xml:space="preserve"> PREDICTED: Apis mellifera carboxyl-terminal PDZ ligand of neuronal nitric oxide synthase protein-like (LOC102655161), mRNA</t>
  </si>
  <si>
    <t>GB48069</t>
  </si>
  <si>
    <t>GB48070</t>
  </si>
  <si>
    <t>GB48071</t>
  </si>
  <si>
    <t xml:space="preserve"> PREDICTED: Apis mellifera transport and golgi organization 7 (Tango7), mRNA</t>
  </si>
  <si>
    <t xml:space="preserve"> PREDICTED: Apis mellifera Bloom syndrome protein homolog (LOC726752), mRNA</t>
  </si>
  <si>
    <t xml:space="preserve"> PREDICTED: Apis mellifera Bloom syndrome protein homolog (mus309), partial mRNA</t>
  </si>
  <si>
    <t xml:space="preserve"> PREDICTED: Apis mellifera helicase POLQ-like (LOC724475), mRNA</t>
  </si>
  <si>
    <t xml:space="preserve"> PREDICTED: Apis mellifera uncharacterized LOC102656738 (LOC102656738), mRNA</t>
  </si>
  <si>
    <t>GB48076</t>
  </si>
  <si>
    <t>GB48077</t>
  </si>
  <si>
    <t xml:space="preserve"> PREDICTED: Apis mellifera n-acetyllactosaminide beta-1,3-N-acetylglucosaminyltransferase-like (LOC410005), mRNA</t>
  </si>
  <si>
    <t xml:space="preserve"> PREDICTED: Apis mellifera serine protease 22 (SP22), mRNA</t>
  </si>
  <si>
    <t xml:space="preserve"> PREDICTED: Apis mellifera serine protease homolog 57 (SPH57), mRNA</t>
  </si>
  <si>
    <t xml:space="preserve"> PREDICTED: Apis mellifera serine protease 47 (SP47), partial mRNA</t>
  </si>
  <si>
    <t xml:space="preserve"> PREDICTED: Apis mellifera ribosomal RNA-processing protein 8-like (LOC724435), mRNA</t>
  </si>
  <si>
    <t>GB48083</t>
  </si>
  <si>
    <t xml:space="preserve"> PREDICTED: Apis mellifera ethanolamine kinase-like (LOC102656504), transcript variant X1, mRNA</t>
  </si>
  <si>
    <t>GB48084</t>
  </si>
  <si>
    <t>GB48085</t>
  </si>
  <si>
    <t xml:space="preserve"> PREDICTED: Apis mellifera lobe (lobe), mRNA</t>
  </si>
  <si>
    <t>GB48087</t>
  </si>
  <si>
    <t>GB48088</t>
  </si>
  <si>
    <t>GB48089</t>
  </si>
  <si>
    <t>GB48090</t>
  </si>
  <si>
    <t>GB48091</t>
  </si>
  <si>
    <t>GB48092</t>
  </si>
  <si>
    <t xml:space="preserve"> PREDICTED: Apis mellifera histone deacetylase 6-like (LOC727620), transcript variant X1, mRNA</t>
  </si>
  <si>
    <t xml:space="preserve"> PREDICTED: Apis mellifera cytohesin-1-like (LOC727485), transcript variant X2, misc_RNA</t>
  </si>
  <si>
    <t>GB48094</t>
  </si>
  <si>
    <t xml:space="preserve"> PREDICTED: Apis mellifera uncharacterized LOC725915 (LOC725915), mRNA</t>
  </si>
  <si>
    <t xml:space="preserve"> PREDICTED: Apis mellifera NMDA receptor 2 (Nmdar2), transcript variant X1, mRNA</t>
  </si>
  <si>
    <t>GB48096</t>
  </si>
  <si>
    <t xml:space="preserve"> PREDICTED: Apis mellifera NMDA receptor 2 (Nmdar2), transcript variant X3, mRNA</t>
  </si>
  <si>
    <t xml:space="preserve"> PREDICTED: Apis mellifera crocodile (croc), mRNA</t>
  </si>
  <si>
    <t>GB48099</t>
  </si>
  <si>
    <t xml:space="preserve"> PREDICTED: Apis mellifera uncharacterized LOC726050 (LOC726050), mRNA</t>
  </si>
  <si>
    <t xml:space="preserve"> PREDICTED: Apis mellifera importin-4-like (LOC412817), mRNA</t>
  </si>
  <si>
    <t xml:space="preserve"> PREDICTED: Apis mellifera adenylate cyclase type 2-like (LOC551461), transcript variant X2, mRNA</t>
  </si>
  <si>
    <t xml:space="preserve"> PREDICTED: Apis mellifera syntaxin 7 (Syx7), transcript variant X1, mRNA</t>
  </si>
  <si>
    <t xml:space="preserve"> PREDICTED: Apis mellifera uncharacterized protein CG1161-like (LOC726164), mRNA</t>
  </si>
  <si>
    <t xml:space="preserve"> PREDICTED: Apis mellifera small subunit processome component 20 homolog (LOC100577763), partial mRNA</t>
  </si>
  <si>
    <t xml:space="preserve"> PREDICTED: Apis mellifera uncharacterized LOC409163 (LOC409163), transcript variant 1, mRNA</t>
  </si>
  <si>
    <t>GB48107</t>
  </si>
  <si>
    <t xml:space="preserve"> PREDICTED: Apis mellifera uncharacterized LOC102655858 (LOC102655858), mRNA</t>
  </si>
  <si>
    <t>GB48108</t>
  </si>
  <si>
    <t xml:space="preserve"> PREDICTED: Apis mellifera retinoid-inducible serine carboxypeptidase-like (LOC409162), transcript variant X3, mRNA</t>
  </si>
  <si>
    <t xml:space="preserve"> PREDICTED: Apis mellifera forkhead domain 64A ortholog (LOC726400), mRNA</t>
  </si>
  <si>
    <t xml:space="preserve"> PREDICTED: Apis mellifera proteasome 26kD subunit (Pros26), mRNA</t>
  </si>
  <si>
    <t xml:space="preserve"> PREDICTED: Apis mellifera abhydrolase domain-containing protein 16A-like (LOC411908), mRNA</t>
  </si>
  <si>
    <t xml:space="preserve"> PREDICTED: Apis mellifera uncharacterized LOC409504 (LOC409504), mRNA</t>
  </si>
  <si>
    <t>GB48114</t>
  </si>
  <si>
    <t xml:space="preserve"> PREDICTED: Apis mellifera sugar-baby (Sug), mRNA</t>
  </si>
  <si>
    <t xml:space="preserve"> PREDICTED: Apis mellifera ubiquitin-specific protease 64E ortholog (LOC408911), transcript variant X1, mRNA</t>
  </si>
  <si>
    <t xml:space="preserve"> PREDICTED: Apis mellifera negative elongation factor E (Nelf-E), mRNA</t>
  </si>
  <si>
    <t xml:space="preserve"> PREDICTED: Apis mellifera uncharacterized LOC100577498 (LOC100577498), transcript variant X4, mRNA</t>
  </si>
  <si>
    <t>GB48119</t>
  </si>
  <si>
    <t xml:space="preserve"> PREDICTED: Apis mellifera DNA-binding protein D-ETS-3-like (LOC551804), transcript variant X5, mRNA</t>
  </si>
  <si>
    <t xml:space="preserve"> PREDICTED: Apis mellifera cohesin loading complex subunit SCC4 homolog (LOC411194), transcript variant X1, mRNA</t>
  </si>
  <si>
    <t>GB48123</t>
  </si>
  <si>
    <t xml:space="preserve"> PREDICTED: Apis mellifera non-specific lipid-transfer protein-like (LOC408904), transcript variant X2, mRNA</t>
  </si>
  <si>
    <t xml:space="preserve"> PREDICTED: Apis mellifera uncharacterized LOC724706 (LOC724706), transcript variant X1, mRNA</t>
  </si>
  <si>
    <t xml:space="preserve"> PREDICTED: Apis mellifera uncharacterized LOC552150 (LOC552150), mRNA</t>
  </si>
  <si>
    <t xml:space="preserve"> PREDICTED: Apis mellifera nuclear factor Y-box B (Nf-YB), transcript variant 2, mRNA</t>
  </si>
  <si>
    <t xml:space="preserve"> PREDICTED: Apis mellifera DNA-directed RNA polymerase III subunit RPC8-like (LOC411191), transcript variant 1, mRNA</t>
  </si>
  <si>
    <t xml:space="preserve"> PREDICTED: Apis mellifera uncharacterized LOC100578532 (LOC100578532), mRNA</t>
  </si>
  <si>
    <t>GB48130</t>
  </si>
  <si>
    <t xml:space="preserve"> PREDICTED: Apis mellifera l-lactate dehydrogenase A-like 6A-like (LOC725482), transcript variant X5, mRNA</t>
  </si>
  <si>
    <t>GB48131</t>
  </si>
  <si>
    <t xml:space="preserve"> PREDICTED: Apis mellifera l-lactate dehydrogenase A-like 6A-like (LOC725482), transcript variant X1, mRNA</t>
  </si>
  <si>
    <t xml:space="preserve"> PREDICTED: Apis mellifera l-lactate dehydrogenase A-like 6A-like (LOC411189), mRNA</t>
  </si>
  <si>
    <t xml:space="preserve"> PREDICTED: Apis mellifera L-lactate dehydrogenase (LOC411188), transcript variant X2, mRNA</t>
  </si>
  <si>
    <t xml:space="preserve"> PREDICTED: Apis mellifera l-lactate dehydrogenase-like (LOC411187), mRNA</t>
  </si>
  <si>
    <t xml:space="preserve"> PREDICTED: Apis mellifera bestrophin 2 (Best2), mRNA</t>
  </si>
  <si>
    <t xml:space="preserve"> PREDICTED: Apis mellifera Shroom protein (Shroom), mRNA</t>
  </si>
  <si>
    <t>GB48137</t>
  </si>
  <si>
    <t>GB48138</t>
  </si>
  <si>
    <t>GB48139</t>
  </si>
  <si>
    <t xml:space="preserve"> PREDICTED: Apis mellifera uncharacterized LOC725408 (LOC725408), transcript variant X3, mRNA</t>
  </si>
  <si>
    <t>GB48142</t>
  </si>
  <si>
    <t xml:space="preserve"> PREDICTED: Apis mellifera uncharacterized LOC725408 (LOC725408), transcript variant X4, mRNA</t>
  </si>
  <si>
    <t xml:space="preserve"> PREDICTED: Apis mellifera protein tyrosine phosphatase 61F ortholog (LOC408900), mRNA</t>
  </si>
  <si>
    <t>GB48144</t>
  </si>
  <si>
    <t>GB48146</t>
  </si>
  <si>
    <t xml:space="preserve"> PREDICTED: Apis mellifera uncharacterized LOC100578269 (LOC100578269), transcript variant X1, mRNA</t>
  </si>
  <si>
    <t xml:space="preserve"> PREDICTED: Apis mellifera uncharacterized LOC725175 (LOC725175), transcript variant X1, mRNA</t>
  </si>
  <si>
    <t xml:space="preserve"> PREDICTED: Apis mellifera uncharacterized LOC725175 (LOC725175), transcript variant X2, mRNA</t>
  </si>
  <si>
    <t>GB48149</t>
  </si>
  <si>
    <t xml:space="preserve"> PREDICTED: Apis mellifera suppressor of profilin 2 (Sop2), mRNA</t>
  </si>
  <si>
    <t xml:space="preserve"> PREDICTED: Apis mellifera f-box/LRR-repeat protein 16-like (LOC408902), mRNA</t>
  </si>
  <si>
    <t xml:space="preserve"> PREDICTED: Apis mellifera ribosome biogenesis regulatory protein homolog (LOC411192), transcript variant X2, mRNA</t>
  </si>
  <si>
    <t xml:space="preserve"> PREDICTED: Apis mellifera uncharacterized LOC408903 (LOC408903), transcript variant X4, mRNA</t>
  </si>
  <si>
    <t>GB48153</t>
  </si>
  <si>
    <t>GB48154</t>
  </si>
  <si>
    <t xml:space="preserve"> PREDICTED: Apis mellifera uncharacterized LOC408903 (LOC408903), transcript variant X10, mRNA</t>
  </si>
  <si>
    <t>GB48155</t>
  </si>
  <si>
    <t xml:space="preserve"> PREDICTED: Apis mellifera glomulin-like (LOC102653641), mRNA</t>
  </si>
  <si>
    <t xml:space="preserve"> PREDICTED: Apis mellifera G patch domain-containing protein 1 homolog (LOC552172), mRNA</t>
  </si>
  <si>
    <t xml:space="preserve"> PREDICTED: Apis mellifera uncharacterized LOC408905 (LOC408905), mRNA</t>
  </si>
  <si>
    <t xml:space="preserve"> PREDICTED: Apis mellifera multiple C2 domain and transmembrane region protein (Mctp), transcript variant X4, mRNA</t>
  </si>
  <si>
    <t>GB48159</t>
  </si>
  <si>
    <t xml:space="preserve"> PREDICTED: Apis mellifera multiple C2 domain and transmembrane region protein (Mctp), transcript variant X1, mRNA</t>
  </si>
  <si>
    <t xml:space="preserve"> PREDICTED: Apis mellifera uncharacterized LOC724569 (LOC724569), mRNA</t>
  </si>
  <si>
    <t xml:space="preserve"> PREDICTED: Apis mellifera anoctamin-8-like (LOC408908), transcript variant X1, mRNA</t>
  </si>
  <si>
    <t xml:space="preserve"> PREDICTED: Apis mellifera NADH dehydrogenase [ubiquinone] iron-sulfur protein 7, mitochondrial (Ndufs7), transcript variant X2, mRNA</t>
  </si>
  <si>
    <t>GB48164</t>
  </si>
  <si>
    <t xml:space="preserve"> PREDICTED: Apis mellifera protein SCAI-like (LOC408910), transcript variant X3, mRNA</t>
  </si>
  <si>
    <t>GB48166</t>
  </si>
  <si>
    <t xml:space="preserve"> PREDICTED: Apis mellifera uncharacterized LOC100577498 (LOC100577498), transcript variant X1, mRNA</t>
  </si>
  <si>
    <t xml:space="preserve"> PREDICTED: Apis mellifera tuberous sclerosis complex 1 (Tsc1), transcript variant X3, mRNA</t>
  </si>
  <si>
    <t xml:space="preserve"> PREDICTED: Apis mellifera ran GTPase-activating protein 1-like (LOC411909), transcript variant X2, mRNA</t>
  </si>
  <si>
    <t xml:space="preserve"> PREDICTED: Apis mellifera multiprotein bridging factor 1 (mbf1), transcript variant X2, mRNA</t>
  </si>
  <si>
    <t xml:space="preserve"> PREDICTED: Apis mellifera GDP-mannose 4,6 dehydratase-like (LOC411696), transcript variant X3, mRNA</t>
  </si>
  <si>
    <t xml:space="preserve"> PREDICTED: Apis mellifera uncharacterized LOC551089 (LOC551089), mRNA</t>
  </si>
  <si>
    <t xml:space="preserve"> PREDICTED: Apis mellifera cytochrome P450 15A1 (CYP15A1), mRNA</t>
  </si>
  <si>
    <t xml:space="preserve"> PREDICTED: Apis mellifera uncharacterized protein C9orf78 homolog (LOC551293), mRNA</t>
  </si>
  <si>
    <t xml:space="preserve"> PREDICTED: Apis mellifera flotillin 1 (Flo1), transcript variant X2, mRNA</t>
  </si>
  <si>
    <t xml:space="preserve"> PREDICTED: Apis mellifera ADP,ATP carrier protein-like (LOC412477), transcript variant X2, mRNA</t>
  </si>
  <si>
    <t>GB48179</t>
  </si>
  <si>
    <t xml:space="preserve"> PREDICTED: Apis mellifera uncharacterized LOC100577018 (LOC100577018), mRNA</t>
  </si>
  <si>
    <t>GB48180</t>
  </si>
  <si>
    <t>GB48181</t>
  </si>
  <si>
    <t>GB48182</t>
  </si>
  <si>
    <t xml:space="preserve"> PREDICTED: Apis mellifera uncharacterized LOC100577159 (LOC100577159), transcript variant X2, mRNA</t>
  </si>
  <si>
    <t>GB48184</t>
  </si>
  <si>
    <t>GB48185</t>
  </si>
  <si>
    <t>GB48186</t>
  </si>
  <si>
    <t xml:space="preserve"> PREDICTED: Apis mellifera TGF-beta activated kinase 1 (Tak1), transcript variant X2, mRNA</t>
  </si>
  <si>
    <t>GB48188</t>
  </si>
  <si>
    <t xml:space="preserve"> PREDICTED: Apis mellifera uncharacterized LOC727639 (LOC727639), mRNA</t>
  </si>
  <si>
    <t xml:space="preserve"> PREDICTED: Apis mellifera bestrophin-3-like (LOC551782), mRNA</t>
  </si>
  <si>
    <t xml:space="preserve"> PREDICTED: Apis mellifera protein phosphatase inhibitor 2-like (LOC727432), mRNA</t>
  </si>
  <si>
    <t xml:space="preserve"> Apis mellifera outspread (osp), mRNA</t>
  </si>
  <si>
    <t>GB48192</t>
  </si>
  <si>
    <t xml:space="preserve"> PREDICTED: Apis mellifera acyl-CoA Delta(11) desaturase-like (LOC552176), mRNA</t>
  </si>
  <si>
    <t xml:space="preserve"> PREDICTED: Apis mellifera acyl-CoA desaturase 1-like (LOC727166), mRNA</t>
  </si>
  <si>
    <t xml:space="preserve"> PREDICTED: Apis mellifera acyl-CoA Delta(11) desaturase-like (LOC412166), mRNA</t>
  </si>
  <si>
    <t xml:space="preserve"> PREDICTED: Apis mellifera uncharacterized LOC100578555 (LOC100578555), transcript variant 1, ncRNA</t>
  </si>
  <si>
    <t>GB48196</t>
  </si>
  <si>
    <t>GB48197</t>
  </si>
  <si>
    <t>GB48198</t>
  </si>
  <si>
    <t xml:space="preserve"> PREDICTED: Apis mellifera sphingomyelin phosphodiesterase-like (LOC727146), transcript variant X3, mRNA</t>
  </si>
  <si>
    <t xml:space="preserve"> PREDICTED: Apis mellifera multiple coagulation factor deficiency protein 2 homolog (LOC100579055), transcript variant X1, mRNA</t>
  </si>
  <si>
    <t xml:space="preserve"> PREDICTED: Apis mellifera mitochondrial ribosomal protein L53 (mRpL53), mRNA</t>
  </si>
  <si>
    <t xml:space="preserve"> PREDICTED: Apis mellifera uncharacterized LOC724939 (LOC724939), mRNA</t>
  </si>
  <si>
    <t xml:space="preserve"> PREDICTED: Apis mellifera laminin B1 (LanB1), transcript variant X2, mRNA</t>
  </si>
  <si>
    <t xml:space="preserve"> PREDICTED: Apis mellifera thiolester-containing protein A (TEPA), transcript variant X2, mRNA</t>
  </si>
  <si>
    <t xml:space="preserve"> PREDICTED: Apis mellifera uncharacterized LOC727444 (LOC727444), mRNA</t>
  </si>
  <si>
    <t xml:space="preserve"> PREDICTED: Apis mellifera uncharacterized LOC102654116 (LOC102654116), transcript variant X2, mRNA</t>
  </si>
  <si>
    <t>GB48206</t>
  </si>
  <si>
    <t xml:space="preserve"> PREDICTED: Apis mellifera proteasomal ubiquitin receptor ADRM1-like (LOC413299), transcript variant X2, mRNA</t>
  </si>
  <si>
    <t xml:space="preserve"> PREDICTED: Apis mellifera argonaute 1 (AGO1), transcript variant X4, mRNA</t>
  </si>
  <si>
    <t xml:space="preserve"> PREDICTED: Apis mellifera lysine-specific demethylase NO66-like (LOC411568), transcript variant X2, mRNA</t>
  </si>
  <si>
    <t xml:space="preserve"> PREDICTED: Apis mellifera uncharacterized LOC726538 (LOC726538), mRNA</t>
  </si>
  <si>
    <t>GB48211</t>
  </si>
  <si>
    <t>GB48212</t>
  </si>
  <si>
    <t xml:space="preserve"> PREDICTED: Apis mellifera uncharacterized LOC552584 (LOC552584), misc_RNA</t>
  </si>
  <si>
    <t>GB48213</t>
  </si>
  <si>
    <t>GB48214</t>
  </si>
  <si>
    <t xml:space="preserve"> PREDICTED: Apis mellifera thioredoxin 1-like 3 (Trx1-like3), transcript variant X2, mRNA</t>
  </si>
  <si>
    <t xml:space="preserve"> Apis mellifera troponin C type IIb (TpnCIIb), mRNA</t>
  </si>
  <si>
    <t xml:space="preserve"> PREDICTED: Apis mellifera uncharacterized LOC102654964 (LOC102654964), transcript variant X3, mRNA</t>
  </si>
  <si>
    <t>GB48217</t>
  </si>
  <si>
    <t xml:space="preserve"> PREDICTED: Apis mellifera partner of Y14 and mago-like (LOC410103), transcript variant X2, mRNA</t>
  </si>
  <si>
    <t xml:space="preserve"> PREDICTED: Apis mellifera GATA zinc finger domain-containing protein 1-like (LOC410102), mRNA</t>
  </si>
  <si>
    <t xml:space="preserve"> PREDICTED: Apis mellifera beta-1,3-galactosyltransferase 1-like (LOC552398), mRNA</t>
  </si>
  <si>
    <t xml:space="preserve"> PREDICTED: Apis mellifera peroxisomal targeting signal 1 receptor-like (LOC413880), transcript variant X1, mRNA</t>
  </si>
  <si>
    <t xml:space="preserve"> PREDICTED: Apis mellifera leucine-rich repeat-containing protein 51-like (LOC724686), transcript variant 2, mRNA</t>
  </si>
  <si>
    <t xml:space="preserve"> PREDICTED: Apis mellifera ras-related protein M-Ras-like (LOC410415), transcript variant X1, mRNA</t>
  </si>
  <si>
    <t xml:space="preserve"> PREDICTED: Apis mellifera transmembrane protein 132C-like (LOC102654165), transcript variant X1, mRNA</t>
  </si>
  <si>
    <t>GB48226</t>
  </si>
  <si>
    <t xml:space="preserve"> PREDICTED: Apis mellifera uncharacterized LOC100577462 (LOC100577462), mRNA</t>
  </si>
  <si>
    <t>GB48227</t>
  </si>
  <si>
    <t xml:space="preserve"> Apis mellifera phospholipase A2 (Pla2), mRNA</t>
  </si>
  <si>
    <t>GB48228</t>
  </si>
  <si>
    <t>GB48229</t>
  </si>
  <si>
    <t xml:space="preserve"> PREDICTED: Apis mellifera cyclic AMP-dependent transcription factor ATF-2-like (LOC100576527), mRNA</t>
  </si>
  <si>
    <t xml:space="preserve"> PREDICTED: Apis mellifera eukaryotic translation initiation factor 5B-like (LOC102653890), transcript variant X1, mRNA</t>
  </si>
  <si>
    <t>GB48231</t>
  </si>
  <si>
    <t xml:space="preserve"> PREDICTED: Apis mellifera uncharacterized LOC552578 (LOC552578), transcript variant X1, mRNA</t>
  </si>
  <si>
    <t xml:space="preserve"> PREDICTED: Apis mellifera uncharacterized LOC100577348 (LOC100577348), transcript variant X2, mRNA</t>
  </si>
  <si>
    <t xml:space="preserve"> PREDICTED: Apis mellifera receptor-type tyrosine-protein phosphatase S-like (LOC410417), mRNA</t>
  </si>
  <si>
    <t xml:space="preserve"> PREDICTED: Apis mellifera tRNA-specific adenosine deaminase-like protein 3-like (LOC725247), mRNA</t>
  </si>
  <si>
    <t>GB48235</t>
  </si>
  <si>
    <t>GB48236</t>
  </si>
  <si>
    <t xml:space="preserve"> PREDICTED: Apis mellifera gemini (gem), transcript variant X1, mRNA</t>
  </si>
  <si>
    <t>GB48237</t>
  </si>
  <si>
    <t xml:space="preserve"> PREDICTED: Apis mellifera gemini (gem), transcript variant X2, mRNA</t>
  </si>
  <si>
    <t xml:space="preserve"> PREDICTED: Apis mellifera gemini (gem), transcript variant X4, mRNA</t>
  </si>
  <si>
    <t>GB48239</t>
  </si>
  <si>
    <t xml:space="preserve"> PREDICTED: Apis mellifera protein N-terminal glutamine amidohydrolase (tun), mRNA</t>
  </si>
  <si>
    <t>GB48240</t>
  </si>
  <si>
    <t xml:space="preserve"> PREDICTED: Apis mellifera cyclin-dependent kinase 4 (Cdk4), transcript variant X2, mRNA</t>
  </si>
  <si>
    <t>GB48242</t>
  </si>
  <si>
    <t xml:space="preserve"> PREDICTED: Apis mellifera cyclin-dependent kinase 4 (Cdk4), transcript variant X5, mRNA</t>
  </si>
  <si>
    <t xml:space="preserve"> PREDICTED: Apis mellifera histidine triad nucleotide-binding protein 1-like (LOC102656183), mRNA</t>
  </si>
  <si>
    <t>GB48244</t>
  </si>
  <si>
    <t xml:space="preserve"> PREDICTED: Apis mellifera coiled-coil domain-containing protein 72 homolog (LOC408407), mRNA</t>
  </si>
  <si>
    <t>GB48246</t>
  </si>
  <si>
    <t xml:space="preserve"> PREDICTED: Apis mellifera uncharacterized LOC410423 (LOC410423), transcript variant X1, mRNA</t>
  </si>
  <si>
    <t xml:space="preserve"> PREDICTED: Apis mellifera protein CDV3 homolog (LOC552707), transcript variant X2, mRNA</t>
  </si>
  <si>
    <t xml:space="preserve"> PREDICTED: Apis mellifera putative gamma-glutamylcyclotransferase CG2811-like (LOC550955), transcript variant X4, mRNA</t>
  </si>
  <si>
    <t>GB48249</t>
  </si>
  <si>
    <t xml:space="preserve"> PREDICTED: Apis mellifera pyruvate dehydrogenase kinase (Pdk), transcript variant X2, mRNA</t>
  </si>
  <si>
    <t xml:space="preserve"> PREDICTED: Apis mellifera dihydrofolate reductase (Dhfr), transcript variant X2, mRNA</t>
  </si>
  <si>
    <t xml:space="preserve"> PREDICTED: Apis mellifera uncharacterized LOC102656918 (LOC102656918), ncRNA</t>
  </si>
  <si>
    <t>GB48253</t>
  </si>
  <si>
    <t xml:space="preserve"> PREDICTED: Apis mellifera pawn (pwn), transcript variant X1, mRNA</t>
  </si>
  <si>
    <t xml:space="preserve"> PREDICTED: Apis mellifera isochorismatase domain-containing protein 1-like (LOC410420), transcript variant X3, mRNA</t>
  </si>
  <si>
    <t xml:space="preserve"> PREDICTED: Apis mellifera uncharacterized LOC725426 (LOC725426), transcript variant X3, mRNA</t>
  </si>
  <si>
    <t>GB48257</t>
  </si>
  <si>
    <t>GB48258</t>
  </si>
  <si>
    <t xml:space="preserve"> Apis mellifera mitochondrial ribosomal protein L16 (mRpL16), mRNA</t>
  </si>
  <si>
    <t>GB48260</t>
  </si>
  <si>
    <t xml:space="preserve"> PREDICTED: Apis mellifera 116 kDa U5 small nuclear ribonucleoprotein component-like (LOC410414), transcript variant 1, mRNA</t>
  </si>
  <si>
    <t>GB48264</t>
  </si>
  <si>
    <t xml:space="preserve"> PREDICTED: Apis mellifera borealin-like (LOC724643), mRNA</t>
  </si>
  <si>
    <t>GB48265</t>
  </si>
  <si>
    <t xml:space="preserve"> PREDICTED: Apis mellifera uncharacterized LOC724591 (LOC724591), mRNA</t>
  </si>
  <si>
    <t xml:space="preserve"> PREDICTED: Apis mellifera G patch domain-containing protein 4-like (LOC552409), mRNA</t>
  </si>
  <si>
    <t xml:space="preserve"> PREDICTED: Apis mellifera AP-3 complex subunit sigma-2-like (LOC413881), transcript variant X1, mRNA</t>
  </si>
  <si>
    <t>GB48268</t>
  </si>
  <si>
    <t xml:space="preserve"> PREDICTED: Apis mellifera uncharacterized LOC100577569 (LOC100577569), mRNA</t>
  </si>
  <si>
    <t xml:space="preserve"> PREDICTED: Apis mellifera uncharacterized LOC100577045 (LOC100577045), transcript variant X1, mRNA</t>
  </si>
  <si>
    <t xml:space="preserve"> PREDICTED: Apis mellifera broad-complex (Br-c), transcript variant X11, mRNA</t>
  </si>
  <si>
    <t xml:space="preserve"> Apis mellifera broad-complex (Br-c), mRNA</t>
  </si>
  <si>
    <t>GB48272</t>
  </si>
  <si>
    <t xml:space="preserve"> PREDICTED: Apis mellifera broad-complex (Br-c), transcript variant X19, mRNA</t>
  </si>
  <si>
    <t>GB48273</t>
  </si>
  <si>
    <t xml:space="preserve"> PREDICTED: Apis mellifera calmodulin-like (LOC552209), transcript variant X2, mRNA</t>
  </si>
  <si>
    <t>GB48274</t>
  </si>
  <si>
    <t xml:space="preserve"> PREDICTED: Apis mellifera calmodulin-like (LOC552209), transcript variant X3, mRNA</t>
  </si>
  <si>
    <t xml:space="preserve"> PREDICTED: Apis mellifera transcription factor Sp3-like (LOC724156), transcript variant X1, mRNA</t>
  </si>
  <si>
    <t xml:space="preserve"> PREDICTED: Apis mellifera transcription factor Sp9-like (LOC552146), partial mRNA</t>
  </si>
  <si>
    <t>GB48279</t>
  </si>
  <si>
    <t>GB48280</t>
  </si>
  <si>
    <t>GB48281</t>
  </si>
  <si>
    <t xml:space="preserve"> PREDICTED: Apis mellifera sortilin-related receptor, L(DLR class) A repeats-containing (SORL1), mRNA</t>
  </si>
  <si>
    <t>GB48282</t>
  </si>
  <si>
    <t>GB48283</t>
  </si>
  <si>
    <t>GB48284</t>
  </si>
  <si>
    <t>GB48285</t>
  </si>
  <si>
    <t>GB48286</t>
  </si>
  <si>
    <t xml:space="preserve"> PREDICTED: Apis mellifera uncharacterized LOC102655266 (LOC102655266), mRNA</t>
  </si>
  <si>
    <t>GB48287</t>
  </si>
  <si>
    <t>GB48288</t>
  </si>
  <si>
    <t xml:space="preserve"> PREDICTED: Apis mellifera uncharacterized LOC726292 (LOC726292), transcript variant X1, mRNA</t>
  </si>
  <si>
    <t xml:space="preserve"> PREDICTED: Apis mellifera actin-2-like (LOC102653846), partial mRNA</t>
  </si>
  <si>
    <t>GB48290</t>
  </si>
  <si>
    <t>GB48291</t>
  </si>
  <si>
    <t>GB48292</t>
  </si>
  <si>
    <t xml:space="preserve"> PREDICTED: Apis mellifera mitochondrial ribosomal protein S24 (mRpS24), mRNA</t>
  </si>
  <si>
    <t>GB48294</t>
  </si>
  <si>
    <t>GB48295</t>
  </si>
  <si>
    <t xml:space="preserve"> PREDICTED: Apis mellifera uncharacterized LOC100576450 (LOC100576450), mRNA</t>
  </si>
  <si>
    <t>GB48296</t>
  </si>
  <si>
    <t>GB48297</t>
  </si>
  <si>
    <t xml:space="preserve"> PREDICTED: Apis mellifera twin protein (twin), transcript variant X1, mRNA</t>
  </si>
  <si>
    <t>GB48298</t>
  </si>
  <si>
    <t xml:space="preserve"> PREDICTED: Apis mellifera protein YIPF5-like (LOC102654121), mRNA</t>
  </si>
  <si>
    <t>GB48299</t>
  </si>
  <si>
    <t xml:space="preserve"> PREDICTED: Apis mellifera forkhead box protein O (foxo), transcript variant X1, mRNA</t>
  </si>
  <si>
    <t>GB48302</t>
  </si>
  <si>
    <t xml:space="preserve"> PREDICTED: Apis mellifera decaprenyl-diphosphate synthase subunit 1-like (LOC412735), mRNA</t>
  </si>
  <si>
    <t xml:space="preserve"> PREDICTED: Apis mellifera eukaryotic translation initiation factor 2 subunit 2-like (LOC100578660), transcript variant X3, mRNA</t>
  </si>
  <si>
    <t xml:space="preserve"> PREDICTED: Apis mellifera RNA polymerase II 215kD subunit (RpII215), transcript variant 2, mRNA</t>
  </si>
  <si>
    <t>GB48306</t>
  </si>
  <si>
    <t xml:space="preserve"> PREDICTED: Apis mellifera uncharacterized LOC412065 (LOC412065), transcript variant X2, mRNA</t>
  </si>
  <si>
    <t xml:space="preserve"> PREDICTED: Apis mellifera probable pyruvate dehydrogenase E1 component subunit alpha, mitochondrial-like (LOC551103), transcript variant X2, mRNA</t>
  </si>
  <si>
    <t xml:space="preserve"> PREDICTED: Apis mellifera uncharacterized LOC552534 (LOC552534), mRNA</t>
  </si>
  <si>
    <t xml:space="preserve"> PREDICTED: Apis mellifera zinc transporter ZIP1-like (LOC413553), transcript variant X3, mRNA</t>
  </si>
  <si>
    <t xml:space="preserve"> PREDICTED: Apis mellifera uncharacterized LOC411807 (LOC411807), transcript variant X4, mRNA</t>
  </si>
  <si>
    <t xml:space="preserve"> PREDICTED: Apis mellifera pre-mRNA-splicing factor RBM22-like (LOC411538), mRNA</t>
  </si>
  <si>
    <t xml:space="preserve"> PREDICTED: Apis mellifera transmembrane 9 superfamily member 3 (TM9SF3), mRNA</t>
  </si>
  <si>
    <t xml:space="preserve"> PREDICTED: Apis mellifera stress-associated endoplasmic reticulum protein 2-like (LOC724407), mRNA</t>
  </si>
  <si>
    <t xml:space="preserve"> PREDICTED: Apis mellifera uncharacterized LOC100578805 (LOC100578805), mRNA</t>
  </si>
  <si>
    <t>GB48316</t>
  </si>
  <si>
    <t xml:space="preserve"> PREDICTED: Apis mellifera ectonucleoside triphosphate diphosphohydrolase 5-like (LOC551373), partial mRNA</t>
  </si>
  <si>
    <t xml:space="preserve"> PREDICTED: Apis mellifera suppressor of fused homolog (LOC725488), partial mRNA</t>
  </si>
  <si>
    <t>GB48318</t>
  </si>
  <si>
    <t xml:space="preserve"> PREDICTED: Apis mellifera probable cytochrome P450 6a13-like (LOC727543), partial mRNA</t>
  </si>
  <si>
    <t>GB48320</t>
  </si>
  <si>
    <t xml:space="preserve"> PREDICTED: Apis mellifera vanin-like protein 1-like (LOC413631), mRNA</t>
  </si>
  <si>
    <t xml:space="preserve"> PREDICTED: Apis mellifera cytochrome b-c1 complex subunit Rieske, mitochondrial-like (LOC725527), mRNA</t>
  </si>
  <si>
    <t xml:space="preserve"> PREDICTED: Apis mellifera mediator of RNA polymerase II transcription subunit 11 (MED11), transcript variant X2, mRNA</t>
  </si>
  <si>
    <t>GB48324</t>
  </si>
  <si>
    <t xml:space="preserve"> PREDICTED: Apis mellifera rho-type guanine exchange factor (rtGEF), transcript variant X4, misc_RNA</t>
  </si>
  <si>
    <t>GB48325</t>
  </si>
  <si>
    <t xml:space="preserve"> Apis mellifera rho-type guanine exchange factor (rtGEF), mRNA</t>
  </si>
  <si>
    <t>GB48327</t>
  </si>
  <si>
    <t>GB48328</t>
  </si>
  <si>
    <t>GB48329</t>
  </si>
  <si>
    <t xml:space="preserve"> PREDICTED: Apis mellifera DEG/ENaC Na channel 5 (DEG5), transcript variant X1, mRNA</t>
  </si>
  <si>
    <t xml:space="preserve"> PREDICTED: Apis mellifera uncharacterized LOC409903 (LOC409903), transcript variant X2, mRNA</t>
  </si>
  <si>
    <t xml:space="preserve"> PREDICTED: Apis mellifera brain protein 44-like (LOC724499), mRNA</t>
  </si>
  <si>
    <t xml:space="preserve"> PREDICTED: Apis mellifera probable N-acetyltransferase san-like (LOC724486), mRNA</t>
  </si>
  <si>
    <t xml:space="preserve"> PREDICTED: Apis mellifera uncharacterized LOC102654693 (LOC102654693), transcript variant X2, ncRNA</t>
  </si>
  <si>
    <t>GB48334</t>
  </si>
  <si>
    <t xml:space="preserve"> PREDICTED: Apis mellifera 40S ribosomal protein S19a-like (LOC410024), mRNA</t>
  </si>
  <si>
    <t xml:space="preserve"> PREDICTED: Apis mellifera arf-GAP with SH3 domain, ANK repeat and PH domain-containing protein 2-like (LOC413683), transcript variant X1, mRNA</t>
  </si>
  <si>
    <t xml:space="preserve"> PREDICTED: Apis mellifera crooked neck (crn), mRNA</t>
  </si>
  <si>
    <t xml:space="preserve"> PREDICTED: Apis mellifera mitochondrial import inner membrane translocase subunit Tim9-like (LOC725240), transcript variant X2, mRNA</t>
  </si>
  <si>
    <t xml:space="preserve"> PREDICTED: Apis mellifera uncharacterized LOC412607 (LOC412607), transcript variant X3, mRNA</t>
  </si>
  <si>
    <t xml:space="preserve"> PREDICTED: Apis mellifera SET domain-containing protein 3-like (LOC410155), mRNA</t>
  </si>
  <si>
    <t>GB48340</t>
  </si>
  <si>
    <t xml:space="preserve"> PREDICTED: Apis mellifera zinc finger protein 512B-like (LOC100576193), transcript variant X1, mRNA</t>
  </si>
  <si>
    <t xml:space="preserve"> PREDICTED: Apis mellifera scavenger receptor class B, type 7 (SCR-B7), transcript variant X3, mRNA</t>
  </si>
  <si>
    <t xml:space="preserve"> PREDICTED: Apis mellifera G-protein coupled receptor moody-like (LOC409159), transcript variant X1, mRNA</t>
  </si>
  <si>
    <t xml:space="preserve"> PREDICTED: Apis mellifera uncharacterized LOC551589 (LOC551589), mRNA</t>
  </si>
  <si>
    <t>GB48345</t>
  </si>
  <si>
    <t xml:space="preserve"> PREDICTED: Apis mellifera uncharacterized LOC725577 (LOC725577), transcript variant X1, mRNA</t>
  </si>
  <si>
    <t xml:space="preserve"> PREDICTED: Apis mellifera WASH complex subunit strumpellin-like (LOC725612), transcript variant X2, mRNA</t>
  </si>
  <si>
    <t xml:space="preserve"> PREDICTED: Apis mellifera uncharacterized LOC102656116 (LOC102656116), mRNA</t>
  </si>
  <si>
    <t>GB48348</t>
  </si>
  <si>
    <t xml:space="preserve"> PREDICTED: Apis mellifera uncharacterized LOC409497 (LOC409497), transcript variant X3, mRNA</t>
  </si>
  <si>
    <t xml:space="preserve"> Apis mellifera dehydrogenase/reductase (SDR family) member 4 (DHRS4), mRNA</t>
  </si>
  <si>
    <t xml:space="preserve"> PREDICTED: Apis mellifera succinic semialdehyde dehydrogenase (Ssadh), mRNA</t>
  </si>
  <si>
    <t xml:space="preserve"> PREDICTED: Apis mellifera Rab GTPase activating protein 3 (RabGAP3), mRNA</t>
  </si>
  <si>
    <t>GB48353</t>
  </si>
  <si>
    <t xml:space="preserve"> PREDICTED: Apis mellifera uncharacterized LOC100578455 (LOC100578455), transcript variant X1, ncRNA</t>
  </si>
  <si>
    <t>GB48354</t>
  </si>
  <si>
    <t xml:space="preserve"> PREDICTED: Apis mellifera uncharacterized LOC410237 (LOC410237), transcript variant X2, mRNA</t>
  </si>
  <si>
    <t xml:space="preserve"> PREDICTED: Apis mellifera transmembrane protein 55B-like (LOC408301), mRNA</t>
  </si>
  <si>
    <t xml:space="preserve"> PREDICTED: Apis mellifera chromosome transmission fidelity protein 8 homolog (LOC726016), mRNA</t>
  </si>
  <si>
    <t xml:space="preserve"> PREDICTED: Apis mellifera leukocyte receptor cluster member 1-like (LOC410238), transcript variant X3, mRNA</t>
  </si>
  <si>
    <t xml:space="preserve"> PREDICTED: Apis mellifera zinc finger protein 568-like (LOC726063), mRNA</t>
  </si>
  <si>
    <t xml:space="preserve"> Apis mellifera microRNA mir-263 (Mir263), microRNA</t>
  </si>
  <si>
    <t>GB48361</t>
  </si>
  <si>
    <t xml:space="preserve"> PREDICTED: Apis mellifera cAMP-dependent protein kinase 3 (Pka-C3), transcript variant X2, mRNA</t>
  </si>
  <si>
    <t xml:space="preserve"> PREDICTED: Apis mellifera DEG/ENaC Na channel 6 (DEG6), transcript variant X1, mRNA</t>
  </si>
  <si>
    <t xml:space="preserve"> PREDICTED: Apis mellifera inactive hydroxysteroid dehydrogenase-like protein 1-like (LOC410227), transcript variant X3, mRNA</t>
  </si>
  <si>
    <t xml:space="preserve"> PREDICTED: Apis mellifera cryptocephal (crc), transcript variant X3, mRNA</t>
  </si>
  <si>
    <t>GB48366</t>
  </si>
  <si>
    <t xml:space="preserve"> PREDICTED: Apis mellifera connector of kinase to AP-1 (Cka), transcript variant X2, mRNA</t>
  </si>
  <si>
    <t xml:space="preserve"> PREDICTED: Apis mellifera lysM and putative peptidoglycan-binding domain-containing protein 1-like (LOC726265), transcript variant X2, mRNA</t>
  </si>
  <si>
    <t xml:space="preserve"> PREDICTED: Apis mellifera ATP-binding cassette subfamily B, member 7 (ABCB7), transcript variant X2, mRNA</t>
  </si>
  <si>
    <t xml:space="preserve"> PREDICTED: Apis mellifera uncharacterized LOC726219 (LOC726219), mRNA</t>
  </si>
  <si>
    <t xml:space="preserve"> PREDICTED: Apis mellifera uncharacterized LOC725562 (LOC725562), transcript variant X1, mRNA</t>
  </si>
  <si>
    <t xml:space="preserve"> PREDICTED: Apis mellifera tetratricopeptide repeat protein 19-like (LOC725675), partial mRNA</t>
  </si>
  <si>
    <t xml:space="preserve"> PREDICTED: Apis mellifera tetratricopeptide repeat protein 19-like (LOC726627), mRNA</t>
  </si>
  <si>
    <t xml:space="preserve"> PREDICTED: Apis mellifera kinesin 3C (kinesin-3C), mRNA</t>
  </si>
  <si>
    <t xml:space="preserve"> PREDICTED: Apis mellifera phosphatase nuclear targeting subunit (PNUTS), transcript variant X3, mRNA</t>
  </si>
  <si>
    <t>GB48376</t>
  </si>
  <si>
    <t>GB48377</t>
  </si>
  <si>
    <t xml:space="preserve"> PREDICTED: Apis mellifera phosphatase nuclear targeting subunit (PNUTS), transcript variant X2, mRNA</t>
  </si>
  <si>
    <t>GB48379</t>
  </si>
  <si>
    <t xml:space="preserve"> PREDICTED: Apis mellifera major facilitator superfamily domain-containing protein 8-like (LOC552144), transcript variant X2, mRNA</t>
  </si>
  <si>
    <t>GB48381</t>
  </si>
  <si>
    <t xml:space="preserve"> PREDICTED: Apis mellifera solute carrier family 22 member 21-like (LOC408302), transcript variant X3, mRNA</t>
  </si>
  <si>
    <t>GB48383</t>
  </si>
  <si>
    <t xml:space="preserve"> PREDICTED: Apis mellifera dTDP-glucose 4,6-dehydratase (LOC410234), transcript variant X1, mRNA</t>
  </si>
  <si>
    <t xml:space="preserve"> PREDICTED: Apis mellifera N-acetylglucosamine-6-sulfatase (Sulf1), transcript variant X3, mRNA</t>
  </si>
  <si>
    <t xml:space="preserve"> PREDICTED: Apis mellifera suppressor of variegation 3-3 (Su(var)3-3), transcript variant X2, mRNA</t>
  </si>
  <si>
    <t>GB48387</t>
  </si>
  <si>
    <t>GB48388</t>
  </si>
  <si>
    <t xml:space="preserve"> PREDICTED: Apis mellifera trichoplein keratin filament-binding protein-like (LOC102655993), mRNA</t>
  </si>
  <si>
    <t>GB48389</t>
  </si>
  <si>
    <t>GB48390</t>
  </si>
  <si>
    <t xml:space="preserve"> PREDICTED: Apis mellifera uncharacterized LOC726592 (LOC726592), mRNA</t>
  </si>
  <si>
    <t>GB48392</t>
  </si>
  <si>
    <t>GB48393</t>
  </si>
  <si>
    <t xml:space="preserve"> PREDICTED: Apis mellifera uncharacterized LOC102655334 (LOC102655334), ncRNA</t>
  </si>
  <si>
    <t>GB48394</t>
  </si>
  <si>
    <t>GB48395</t>
  </si>
  <si>
    <t xml:space="preserve"> PREDICTED: Apis mellifera toll like receptor 6 (Toll-6), mRNA</t>
  </si>
  <si>
    <t xml:space="preserve"> PREDICTED: Apis mellifera uncharacterized LOC102655797 (LOC102655797), transcript variant X1, ncRNA</t>
  </si>
  <si>
    <t>GB48397</t>
  </si>
  <si>
    <t>GB48398</t>
  </si>
  <si>
    <t xml:space="preserve"> PREDICTED: Apis mellifera ATP synthase subunit s, mitochondrial-like (LOC726453), mRNA</t>
  </si>
  <si>
    <t xml:space="preserve"> PREDICTED: Apis mellifera UPF0544 protein C5orf45 homolog (LOC100576957), transcript variant X2, mRNA</t>
  </si>
  <si>
    <t xml:space="preserve"> PREDICTED: Apis mellifera zinc finger C4H2 domain-containing protein-like (LOC412302), transcript variant X3, mRNA</t>
  </si>
  <si>
    <t xml:space="preserve"> PREDICTED: Apis mellifera DNA methyltransferase 1.1 (Dnmt1.1), mRNA</t>
  </si>
  <si>
    <t>GB48403</t>
  </si>
  <si>
    <t xml:space="preserve"> PREDICTED: Apis mellifera transmembrane and coiled-coil domain-containing protein 1-like (LOC552501), transcript variant X2, mRNA</t>
  </si>
  <si>
    <t xml:space="preserve"> PREDICTED: Apis mellifera mitochondrial ribosomal protein S18B (mRpS18B), mRNA</t>
  </si>
  <si>
    <t>GB48406</t>
  </si>
  <si>
    <t xml:space="preserve"> PREDICTED: Apis mellifera uncharacterized LOC100578341 (LOC100578341), mRNA</t>
  </si>
  <si>
    <t xml:space="preserve"> PREDICTED: Apis mellifera catecholamines up (Catsup), mRNA</t>
  </si>
  <si>
    <t xml:space="preserve"> PREDICTED: Apis mellifera transmembrane protein C9orf91 homolog (LOC412598), transcript variant X3, mRNA</t>
  </si>
  <si>
    <t xml:space="preserve"> PREDICTED: Apis mellifera transmembrane protein C9orf91 homolog (LOC412598), transcript variant X1, mRNA</t>
  </si>
  <si>
    <t>GB48410</t>
  </si>
  <si>
    <t xml:space="preserve"> PREDICTED: Apis mellifera recombination repair protein 1 (Rrp1), transcript variant X1, mRNA</t>
  </si>
  <si>
    <t xml:space="preserve"> PREDICTED: Apis mellifera protein-cysteine N-palmitoyltransferase Rasp (rasp), mRNA</t>
  </si>
  <si>
    <t>GB48412</t>
  </si>
  <si>
    <t xml:space="preserve"> PREDICTED: Apis mellifera decaprenyl-diphosphate synthase subunit 2-like (LOC551463), partial mRNA</t>
  </si>
  <si>
    <t xml:space="preserve"> PREDICTED: Apis mellifera Bet3 protein (Bet3), mRNA</t>
  </si>
  <si>
    <t>GB48415</t>
  </si>
  <si>
    <t xml:space="preserve"> PREDICTED: Apis mellifera uncharacterized LOC100577401 (LOC100577401), transcript variant X1, mRNA</t>
  </si>
  <si>
    <t xml:space="preserve"> PREDICTED: Apis mellifera probable E3 ubiquitin-protein ligase RNF144A-like (LOC410225), transcript variant X1, mRNA</t>
  </si>
  <si>
    <t xml:space="preserve"> PREDICTED: Apis mellifera chondroitin 4-O-sulfotransferase (LOC550998), transcript variant X1, mRNA</t>
  </si>
  <si>
    <t>GB48421</t>
  </si>
  <si>
    <t xml:space="preserve"> PREDICTED: Apis mellifera uncharacterized LOC410239 (LOC410239), transcript variant X2, mRNA</t>
  </si>
  <si>
    <t xml:space="preserve"> PREDICTED: Apis mellifera small nuclear ribonucleoprotein F (DebB), transcript variant 2, mRNA</t>
  </si>
  <si>
    <t xml:space="preserve"> PREDICTED: Apis mellifera uncharacterized LOC100577466 (LOC100577466), mRNA</t>
  </si>
  <si>
    <t xml:space="preserve"> PREDICTED: Apis mellifera hillarin (Hil), transcript variant X2, mRNA</t>
  </si>
  <si>
    <t xml:space="preserve"> PREDICTED: Apis mellifera toll like receptor 10 (Toll-10), mRNA</t>
  </si>
  <si>
    <t>GB48427</t>
  </si>
  <si>
    <t xml:space="preserve"> PREDICTED: Apis mellifera uncharacterized LOC102655357 (LOC102655357), ncRNA</t>
  </si>
  <si>
    <t>GB48428</t>
  </si>
  <si>
    <t xml:space="preserve"> PREDICTED: Apis mellifera ancient ubiquitous protein 1-like (LOC102655967), mRNA</t>
  </si>
  <si>
    <t xml:space="preserve"> PREDICTED: Apis mellifera peptidyl-prolyl cis-trans isomerase E-like (LOC409427), transcript variant 1, mRNA</t>
  </si>
  <si>
    <t>GB48430</t>
  </si>
  <si>
    <t xml:space="preserve"> PREDICTED: Apis mellifera FIT family protein CG10671-like (LOC551499), mRNA</t>
  </si>
  <si>
    <t>GB48431</t>
  </si>
  <si>
    <t xml:space="preserve"> PREDICTED: Apis mellifera transmembrane protein 223-like (LOC100578811), mRNA</t>
  </si>
  <si>
    <t xml:space="preserve"> PREDICTED: Apis mellifera Sjoegren syndrome nuclear autoantigen 1 homolog (LOC725536), transcript variant X1, mRNA</t>
  </si>
  <si>
    <t xml:space="preserve"> PREDICTED: Apis mellifera cell division cycle protein 27 homolog (Cdc27), mRNA</t>
  </si>
  <si>
    <t xml:space="preserve"> PREDICTED: Apis mellifera phosphotriesterase-related protein (LOC411691), transcript variant X2, mRNA</t>
  </si>
  <si>
    <t xml:space="preserve"> PREDICTED: Apis mellifera phosphotriesterase-related protein (LOC411691), transcript variant X1, mRNA</t>
  </si>
  <si>
    <t>GB48437</t>
  </si>
  <si>
    <t xml:space="preserve"> PREDICTED: Apis mellifera zinc finger protein 512B-like (LOC100577839), mRNA</t>
  </si>
  <si>
    <t xml:space="preserve"> PREDICTED: Apis mellifera uncharacterized LOC100577877 (LOC100577877), mRNA</t>
  </si>
  <si>
    <t>GB48441</t>
  </si>
  <si>
    <t>GB48442</t>
  </si>
  <si>
    <t xml:space="preserve"> PREDICTED: Apis mellifera uncharacterized LOC102656803 (LOC102656803), mRNA</t>
  </si>
  <si>
    <t>GB48443</t>
  </si>
  <si>
    <t xml:space="preserve"> PREDICTED: Apis mellifera G patch domain-containing protein 2-like (LOC725193), transcript variant X1, mRNA</t>
  </si>
  <si>
    <t xml:space="preserve"> PREDICTED: Apis mellifera putative leucine-rich repeat-containing protein DDB_G0290503-like (LOC100576223), transcript variant X1, mRNA</t>
  </si>
  <si>
    <t>GB48445</t>
  </si>
  <si>
    <t xml:space="preserve"> PREDICTED: Apis mellifera interferon regulatory factor 2-binding protein 2-like (LOC409876), mRNA</t>
  </si>
  <si>
    <t xml:space="preserve"> PREDICTED: Apis mellifera putative leucine-rich repeat-containing protein DDB_G0290503-like (LOC100576223), transcript variant X2, mRNA</t>
  </si>
  <si>
    <t>GB48447</t>
  </si>
  <si>
    <t xml:space="preserve"> PREDICTED: Apis mellifera inositol-tetrakisphosphate 1-kinase-like (LOC551726), mRNA</t>
  </si>
  <si>
    <t xml:space="preserve"> PREDICTED: Apis mellifera bobby sox (bbx), transcript variant X3, misc_RNA</t>
  </si>
  <si>
    <t>GB48449</t>
  </si>
  <si>
    <t xml:space="preserve"> PREDICTED: Apis mellifera protein yippee-like 5-like (LOC724141), transcript variant X1, mRNA</t>
  </si>
  <si>
    <t xml:space="preserve"> PREDICTED: Apis mellifera protein Smaug homolog 2-like (LOC409472), mRNA</t>
  </si>
  <si>
    <t xml:space="preserve"> PREDICTED: Apis mellifera protein ETHE1, mitochondrial-like (LOC410023), transcript variant X2, mRNA</t>
  </si>
  <si>
    <t xml:space="preserve"> PREDICTED: Apis mellifera beta amyloid protein precursor-like (Appl), transcript variant X1, mRNA</t>
  </si>
  <si>
    <t xml:space="preserve"> PREDICTED: Apis mellifera hormone-sensitive lipase-like (LOC413702), transcript variant X1, mRNA</t>
  </si>
  <si>
    <t xml:space="preserve"> PREDICTED: Apis mellifera peptidylprolyl isomerase domain and WD repeat containing 1 (PPWD1), transcript variant X1, mRNA</t>
  </si>
  <si>
    <t xml:space="preserve"> PREDICTED: Apis mellifera sperm mitochondrial-associated cysteine-rich protein-like (LOC102655031), transcript variant X2, mRNA</t>
  </si>
  <si>
    <t>GB48458</t>
  </si>
  <si>
    <t xml:space="preserve"> PREDICTED: Apis mellifera voltage-dependent anion-selective channel-like (LOC102655239), mRNA</t>
  </si>
  <si>
    <t>GB48459</t>
  </si>
  <si>
    <t xml:space="preserve"> PREDICTED: Apis mellifera uncharacterized LOC102655521 (LOC102655521), mRNA</t>
  </si>
  <si>
    <t>GB48460</t>
  </si>
  <si>
    <t xml:space="preserve"> PREDICTED: Apis mellifera tripartite motif-containing protein 71-like (LOC724752), transcript variant X1, mRNA</t>
  </si>
  <si>
    <t xml:space="preserve"> PREDICTED: Apis mellifera uncharacterized LOC411486 (LOC411486), mRNA</t>
  </si>
  <si>
    <t xml:space="preserve"> PREDICTED: Apis mellifera zinc finger protein 726-like (LOC100578920), mRNA</t>
  </si>
  <si>
    <t xml:space="preserve"> PREDICTED: Apis mellifera ZC3H3 protein (ZC3H3), mRNA</t>
  </si>
  <si>
    <t xml:space="preserve"> PREDICTED: Apis mellifera n-acetyltransferase 15-like (LOC552443), mRNA</t>
  </si>
  <si>
    <t>GB48466</t>
  </si>
  <si>
    <t xml:space="preserve"> PREDICTED: Apis mellifera methyltransferase-like protein 13 (LOC412624), transcript variant X2, mRNA</t>
  </si>
  <si>
    <t xml:space="preserve"> PREDICTED: Apis mellifera zinc finger BED domain-containing protein 4-like (LOC100576136), partial mRNA</t>
  </si>
  <si>
    <t xml:space="preserve"> PREDICTED: Apis mellifera diablo (dbo), transcript variant X2, mRNA</t>
  </si>
  <si>
    <t xml:space="preserve"> PREDICTED: Apis mellifera serine protease homolog 53 (SPH53), mRNA</t>
  </si>
  <si>
    <t xml:space="preserve"> PREDICTED: Apis mellifera mitochondrial ribosomal protein S33 (mRpS33), mRNA</t>
  </si>
  <si>
    <t xml:space="preserve"> PREDICTED: Apis mellifera G protein gamma30A ortholog (LOC725453), mRNA</t>
  </si>
  <si>
    <t>GB48472</t>
  </si>
  <si>
    <t xml:space="preserve"> PREDICTED: Apis mellifera chitinase (LOC413481), mRNA</t>
  </si>
  <si>
    <t xml:space="preserve"> PREDICTED: Apis mellifera DNA ligase 1-like (LOC102655875), transcript variant X1, mRNA</t>
  </si>
  <si>
    <t xml:space="preserve"> PREDICTED: Apis mellifera dynein intermediate chain 2, axonemal-like (LOC100578990), transcript variant X1, mRNA</t>
  </si>
  <si>
    <t xml:space="preserve"> PREDICTED: Apis mellifera dynein intermediate chain 2, axonemal-like (LOC100578990), transcript variant X2, mRNA</t>
  </si>
  <si>
    <t>GB48477</t>
  </si>
  <si>
    <t xml:space="preserve"> PREDICTED: Apis mellifera multiple inositol polyphosphate phosphatase 1-like (LOC100578307), mRNA</t>
  </si>
  <si>
    <t>GB48479</t>
  </si>
  <si>
    <t>GB48480</t>
  </si>
  <si>
    <t xml:space="preserve"> PREDICTED: Apis mellifera furin-like protease 1 (Fur1), transcript variant X1, mRNA</t>
  </si>
  <si>
    <t xml:space="preserve"> PREDICTED: Apis mellifera tRNA pseudouridine synthase 3-like (LOC410475), transcript variant X1, mRNA</t>
  </si>
  <si>
    <t xml:space="preserve"> PREDICTED: Apis mellifera chaoptin-like (LOC725543), transcript variant X1, mRNA</t>
  </si>
  <si>
    <t>GB48484</t>
  </si>
  <si>
    <t>GB48485</t>
  </si>
  <si>
    <t xml:space="preserve"> PREDICTED: Apis mellifera zinc finger protein sens-like (LOC102656900), mRNA</t>
  </si>
  <si>
    <t>GB48486</t>
  </si>
  <si>
    <t xml:space="preserve"> PREDICTED: Apis mellifera LETM1 domain-containing protein 1-like (LOC727277), mRNA</t>
  </si>
  <si>
    <t xml:space="preserve"> PREDICTED: Apis mellifera dipeptidyl aminopeptidase-like protein 6-like (LOC552477), transcript variant X2, mRNA</t>
  </si>
  <si>
    <t xml:space="preserve"> PREDICTED: Apis mellifera f-box/WD repeat-containing protein 1A-like (LOC100576156), mRNA</t>
  </si>
  <si>
    <t>GB48490</t>
  </si>
  <si>
    <t xml:space="preserve"> PREDICTED: Apis mellifera uncharacterized LOC409423 (LOC409423), mRNA</t>
  </si>
  <si>
    <t>GB48491</t>
  </si>
  <si>
    <t>GB48493</t>
  </si>
  <si>
    <t>GB48494</t>
  </si>
  <si>
    <t>GB48495</t>
  </si>
  <si>
    <t>GB48496</t>
  </si>
  <si>
    <t xml:space="preserve"> PREDICTED: Apis mellifera peptidyl-prolyl cis-trans isomerase FKBP14-like (LOC413785), partial mRNA</t>
  </si>
  <si>
    <t xml:space="preserve"> PREDICTED: Apis mellifera adenosine kinase-like (LOC102654574), mRNA</t>
  </si>
  <si>
    <t>GB48498</t>
  </si>
  <si>
    <t>GB48499</t>
  </si>
  <si>
    <t>GB48500</t>
  </si>
  <si>
    <t>GB48501</t>
  </si>
  <si>
    <t>GB48502</t>
  </si>
  <si>
    <t xml:space="preserve"> PREDICTED: Apis mellifera polypeptide N-acetylgalactosaminyltransferase 5-like (LOC727154), mRNA</t>
  </si>
  <si>
    <t>GB48504</t>
  </si>
  <si>
    <t xml:space="preserve"> PREDICTED: Apis mellifera chitinase-like protein Idgf4-like (LOC724987), partial mRNA</t>
  </si>
  <si>
    <t xml:space="preserve"> PREDICTED: Apis mellifera uncharacterized LOC102655290 (LOC102655290), ncRNA</t>
  </si>
  <si>
    <t>GB48506</t>
  </si>
  <si>
    <t>GB48507</t>
  </si>
  <si>
    <t xml:space="preserve"> PREDICTED: Apis mellifera potassium/sodium hyperpolarization-activated cyclic nucleotide-gated channel 4-like (LOC102653779), partial mRNA</t>
  </si>
  <si>
    <t>GB48508</t>
  </si>
  <si>
    <t xml:space="preserve"> PREDICTED: Apis mellifera prominin (prom), mRNA</t>
  </si>
  <si>
    <t xml:space="preserve"> Apis mellifera serine protease 34 (SP34), mRNA</t>
  </si>
  <si>
    <t xml:space="preserve"> PREDICTED: Apis mellifera phospholipase B1, membrane-associated-like (LOC412515), transcript variant X3, mRNA</t>
  </si>
  <si>
    <t xml:space="preserve"> PREDICTED: Apis mellifera phospholipase B1, membrane-associated-like (LOC552829), transcript variant X3, mRNA</t>
  </si>
  <si>
    <t>GB48513</t>
  </si>
  <si>
    <t xml:space="preserve"> PREDICTED: Apis mellifera uncharacterized LOC102653648 (LOC102653648), transcript variant X1, mRNA</t>
  </si>
  <si>
    <t>GB48514</t>
  </si>
  <si>
    <t>GB48515</t>
  </si>
  <si>
    <t>GB48516</t>
  </si>
  <si>
    <t>GB48517</t>
  </si>
  <si>
    <t>GB48518</t>
  </si>
  <si>
    <t>GB48519</t>
  </si>
  <si>
    <t>GB48520</t>
  </si>
  <si>
    <t xml:space="preserve"> PREDICTED: Apis mellifera RNA polymerase II elongation factor ELL-like (LOC409928), transcript variant X2, mRNA</t>
  </si>
  <si>
    <t xml:space="preserve"> PREDICTED: Apis mellifera integrator complex subunit 3 homolog (LOC411177), mRNA</t>
  </si>
  <si>
    <t>GB48523</t>
  </si>
  <si>
    <t xml:space="preserve"> PREDICTED: Apis mellifera protein fem-1 homolog CG6966-like (LOC409291), transcript variant X1, mRNA</t>
  </si>
  <si>
    <t xml:space="preserve"> PREDICTED: Apis mellifera probable isocitrate dehydrogenase [NAD] subunit alpha, mitochondrial-like (LOC409292), mRNA</t>
  </si>
  <si>
    <t xml:space="preserve"> PREDICTED: Apis mellifera uncharacterized LOC551566 (LOC551566), transcript variant X3, mRNA</t>
  </si>
  <si>
    <t>GB48529</t>
  </si>
  <si>
    <t xml:space="preserve"> PREDICTED: Apis mellifera uncharacterized LOC551566 (LOC551566), transcript variant X2, mRNA</t>
  </si>
  <si>
    <t xml:space="preserve"> PREDICTED: Apis mellifera ribonucleoside diphosphate reductase large subunit (RnrL), mRNA</t>
  </si>
  <si>
    <t xml:space="preserve"> PREDICTED: Apis mellifera protein zer-1 homolog (LOC725599), transcript variant X1, mRNA</t>
  </si>
  <si>
    <t xml:space="preserve"> PREDICTED: Apis mellifera uncharacterized LOC725524 (LOC725524), transcript variant X1, mRNA</t>
  </si>
  <si>
    <t xml:space="preserve"> PREDICTED: Apis mellifera probable protein phosphatase 2C T23F11.1-like (LOC551020), transcript variant X4, mRNA</t>
  </si>
  <si>
    <t xml:space="preserve"> PREDICTED: Apis mellifera MIT domain-containing protein 1-like (LOC724982), mRNA</t>
  </si>
  <si>
    <t xml:space="preserve"> PREDICTED: Apis mellifera t-complex protein 1 subunit beta-like (LOC409809), transcript variant 1, mRNA</t>
  </si>
  <si>
    <t xml:space="preserve"> PREDICTED: Apis mellifera transmembrane protein 60-like (LOC102655111), mRNA</t>
  </si>
  <si>
    <t>GB48537</t>
  </si>
  <si>
    <t xml:space="preserve"> PREDICTED: Apis mellifera uncharacterized LOC725097 (LOC725097), mRNA</t>
  </si>
  <si>
    <t xml:space="preserve"> PREDICTED: Apis mellifera calcium-dependent protein kinase 4-like (LOC413190), mRNA</t>
  </si>
  <si>
    <t>GB48540</t>
  </si>
  <si>
    <t xml:space="preserve"> PREDICTED: Apis mellifera uncharacterized LOC100577936 (LOC100577936), transcript variant X1, mRNA</t>
  </si>
  <si>
    <t>GB48541</t>
  </si>
  <si>
    <t xml:space="preserve"> PREDICTED: Apis mellifera uncharacterized LOC100578757 (LOC100578757), ncRNA</t>
  </si>
  <si>
    <t xml:space="preserve"> PREDICTED: Apis mellifera coiled-coil domain-containing protein 43-like (LOC551099), mRNA</t>
  </si>
  <si>
    <t>GB48545</t>
  </si>
  <si>
    <t>GB48546</t>
  </si>
  <si>
    <t>GB48548</t>
  </si>
  <si>
    <t>GB48549</t>
  </si>
  <si>
    <t xml:space="preserve"> PREDICTED: Apis mellifera uncharacterized LOC102654583 (LOC102654583), transcript variant X1, ncRNA</t>
  </si>
  <si>
    <t>GB48550</t>
  </si>
  <si>
    <t xml:space="preserve"> PREDICTED: Apis mellifera DNA repair endonuclease XPF-like (LOC725405), mRNA</t>
  </si>
  <si>
    <t xml:space="preserve"> PREDICTED: Apis mellifera mesencephalic astrocyte-derived neurotrophic factor (Manf), mRNA</t>
  </si>
  <si>
    <t xml:space="preserve"> PREDICTED: Apis mellifera sushi, von Willebrand factor type A, EGF and pentraxin domain-containing protein 1-like (LOC100578434), transcript variant X2, mRNA</t>
  </si>
  <si>
    <t>GB48553</t>
  </si>
  <si>
    <t xml:space="preserve"> PREDICTED: Apis mellifera uncharacterized LOC102653636 (LOC102653636), mRNA</t>
  </si>
  <si>
    <t>GB48554</t>
  </si>
  <si>
    <t xml:space="preserve"> PREDICTED: Apis mellifera uncharacterized LOC100577712 (LOC100577712), transcript variant X1, mRNA</t>
  </si>
  <si>
    <t xml:space="preserve"> PREDICTED: Apis mellifera RNA polymerase I subunit (RpI1), mRNA</t>
  </si>
  <si>
    <t xml:space="preserve"> PREDICTED: Apis mellifera uncharacterized LOC409452 (LOC409452), transcript variant X1, mRNA</t>
  </si>
  <si>
    <t xml:space="preserve"> PREDICTED: Apis mellifera putative sodium-dependent multivitamin transporter-like (LOC409899), mRNA</t>
  </si>
  <si>
    <t>GB48561</t>
  </si>
  <si>
    <t>GB48562</t>
  </si>
  <si>
    <t xml:space="preserve"> PREDICTED: Apis mellifera WD repeat-containing protein 26-like (LOC724976), mRNA</t>
  </si>
  <si>
    <t xml:space="preserve"> PREDICTED: Apis mellifera tubulin-specific chaperone C-like (LOC724928), transcript variant 1, mRNA</t>
  </si>
  <si>
    <t>GB48564</t>
  </si>
  <si>
    <t>GB48565</t>
  </si>
  <si>
    <t xml:space="preserve"> PREDICTED: Apis mellifera BTB/POZ domain-containing protein 2-like (LOC413971), transcript variant X1, mRNA</t>
  </si>
  <si>
    <t xml:space="preserve"> PREDICTED: Apis mellifera uncharacterized LOC100577552 (LOC100577552), transcript variant X1, mRNA</t>
  </si>
  <si>
    <t>GB48568</t>
  </si>
  <si>
    <t>GB48569</t>
  </si>
  <si>
    <t xml:space="preserve"> PREDICTED: Apis mellifera protein expanded-like (LOC409898), mRNA</t>
  </si>
  <si>
    <t>GB48570</t>
  </si>
  <si>
    <t xml:space="preserve"> PREDICTED: Apis mellifera probable multidrug resistance-associated protein lethal(2)03659-like (LOC409897), transcript variant X5, mRNA</t>
  </si>
  <si>
    <t xml:space="preserve"> PREDICTED: Apis mellifera thioredoxin 2 (Trx-2), transcript variant 1, mRNA</t>
  </si>
  <si>
    <t xml:space="preserve"> PREDICTED: Apis mellifera protein SHQ1 homolog (LOC551431), transcript variant X3, mRNA</t>
  </si>
  <si>
    <t xml:space="preserve"> PREDICTED: Apis mellifera sushi, von Willebrand factor type A, EGF and pentraxin domain-containing protein 1-like (LOC100578434), transcript variant X1, mRNA</t>
  </si>
  <si>
    <t>GB48577</t>
  </si>
  <si>
    <t xml:space="preserve"> PREDICTED: Apis mellifera lethal (2) neighbor of tid ortholog (LOC724399), mRNA</t>
  </si>
  <si>
    <t xml:space="preserve"> PREDICTED: Apis mellifera zinc finger protein 277-like (LOC412545), mRNA</t>
  </si>
  <si>
    <t xml:space="preserve"> PREDICTED: Apis mellifera peptidyl-prolyl cis-trans isomerase-like 6-like (LOC724323), mRNA</t>
  </si>
  <si>
    <t>GB48581</t>
  </si>
  <si>
    <t>GB48582</t>
  </si>
  <si>
    <t>GB48583</t>
  </si>
  <si>
    <t xml:space="preserve"> PREDICTED: Apis mellifera dual specificity tyrosine-phosphorylation-regulated kinase 2-like (LOC412917), transcript variant X1, mRNA</t>
  </si>
  <si>
    <t>GB48584</t>
  </si>
  <si>
    <t xml:space="preserve"> PREDICTED: Apis mellifera uncharacterized LOC102654551 (LOC102654551), ncRNA</t>
  </si>
  <si>
    <t>GB48585</t>
  </si>
  <si>
    <t>GB48586</t>
  </si>
  <si>
    <t>GB48587</t>
  </si>
  <si>
    <t>GB48588</t>
  </si>
  <si>
    <t xml:space="preserve"> PREDICTED: Apis mellifera uncharacterized LOC102654810 (LOC102654810), transcript variant X2, ncRNA</t>
  </si>
  <si>
    <t>GB48590</t>
  </si>
  <si>
    <t>GB48591</t>
  </si>
  <si>
    <t>GB48592</t>
  </si>
  <si>
    <t>GB48593</t>
  </si>
  <si>
    <t>GB48594</t>
  </si>
  <si>
    <t xml:space="preserve"> PREDICTED: Apis mellifera anaphase-promoting complex subunit 4-like (LOC409810), transcript variant X2, mRNA</t>
  </si>
  <si>
    <t xml:space="preserve"> PREDICTED: Apis mellifera NADH-cytochrome b5 reductase 2-like (LOC413189), transcript variant X2, mRNA</t>
  </si>
  <si>
    <t xml:space="preserve"> PREDICTED: Apis mellifera uncharacterized LOC100576116 (LOC100576116), mRNA</t>
  </si>
  <si>
    <t xml:space="preserve"> PREDICTED: Apis mellifera uncharacterized LOC100576151 (LOC100576151), transcript variant X1, mRNA</t>
  </si>
  <si>
    <t xml:space="preserve"> PREDICTED: Apis mellifera ADP-ribosylation factor GTPase-activating protein 2-like (LOC409617), transcript variant 1, mRNA</t>
  </si>
  <si>
    <t xml:space="preserve"> PREDICTED: Apis mellifera phosphotidylinositol 3 kinase 59F ortholog (LOC725770), mRNA</t>
  </si>
  <si>
    <t xml:space="preserve"> PREDICTED: Apis mellifera G kinase-anchoring protein 1-like (LOC411970), mRNA</t>
  </si>
  <si>
    <t xml:space="preserve"> PREDICTED: Apis mellifera uncharacterized LOC409293 (LOC409293), mRNA</t>
  </si>
  <si>
    <t xml:space="preserve"> PREDICTED: Apis mellifera rumpelstiltskin (rump), transcript variant X5, mRNA</t>
  </si>
  <si>
    <t xml:space="preserve"> PREDICTED: Apis mellifera rumpelstiltskin (rump), transcript variant X3, mRNA</t>
  </si>
  <si>
    <t>GB48605</t>
  </si>
  <si>
    <t>GB48606</t>
  </si>
  <si>
    <t xml:space="preserve"> PREDICTED: Apis mellifera protein groucho-like (LOC408894), transcript variant X1, mRNA</t>
  </si>
  <si>
    <t xml:space="preserve"> PREDICTED: Apis mellifera uncharacterized LOC102656844 (LOC102656844), ncRNA</t>
  </si>
  <si>
    <t>GB48609</t>
  </si>
  <si>
    <t xml:space="preserve"> PREDICTED: Apis mellifera uncharacterized LOC724490 (LOC724490), ncRNA</t>
  </si>
  <si>
    <t>GB48611</t>
  </si>
  <si>
    <t>GB48612</t>
  </si>
  <si>
    <t>GB48613</t>
  </si>
  <si>
    <t xml:space="preserve"> PREDICTED: Apis mellifera uncharacterized LOC102653837 (LOC102653837), transcript variant X2, ncRNA</t>
  </si>
  <si>
    <t>GB48614</t>
  </si>
  <si>
    <t>GB48615</t>
  </si>
  <si>
    <t>GB48616</t>
  </si>
  <si>
    <t xml:space="preserve"> PREDICTED: Apis mellifera uncharacterized protein C15orf41 homolog (LOC724306), transcript variant X2, mRNA</t>
  </si>
  <si>
    <t xml:space="preserve"> PREDICTED: Apis mellifera uncharacterized LOC100576792 (LOC100576792), transcript variant X1, mRNA</t>
  </si>
  <si>
    <t xml:space="preserve"> PREDICTED: Apis mellifera zinc finger protein 642-like (LOC100576216), mRNA</t>
  </si>
  <si>
    <t>GB48620</t>
  </si>
  <si>
    <t xml:space="preserve"> PREDICTED: Apis mellifera n-acetylated-alpha-linked acidic dipeptidase-like protein-like (LOC726107), mRNA</t>
  </si>
  <si>
    <t xml:space="preserve"> PREDICTED: Apis mellifera ADP/ATP translocase 1-like (LOC102655380), mRNA</t>
  </si>
  <si>
    <t>GB48622</t>
  </si>
  <si>
    <t xml:space="preserve"> PREDICTED: Apis mellifera l-asparaginase-like (LOC551548), transcript variant X1, mRNA</t>
  </si>
  <si>
    <t xml:space="preserve"> PREDICTED: Apis mellifera uncharacterized LOC102655168 (LOC102655168), mRNA</t>
  </si>
  <si>
    <t>GB48624</t>
  </si>
  <si>
    <t xml:space="preserve"> PREDICTED: Apis mellifera spindle E (spn-E), transcript variant X2, mRNA</t>
  </si>
  <si>
    <t xml:space="preserve"> PREDICTED: Apis mellifera uncharacterized LOC100578106 (LOC100578106), transcript variant X1, mRNA</t>
  </si>
  <si>
    <t>GB48626</t>
  </si>
  <si>
    <t xml:space="preserve"> PREDICTED: Apis mellifera uncharacterized LOC102654470 (LOC102654470), transcript variant X2, mRNA</t>
  </si>
  <si>
    <t>GB48627</t>
  </si>
  <si>
    <t xml:space="preserve"> PREDICTED: Apis mellifera RNA-binding protein Nova-2-like (LOC410165), transcript variant X1, mRNA</t>
  </si>
  <si>
    <t>GB48629</t>
  </si>
  <si>
    <t xml:space="preserve"> PREDICTED: Apis mellifera JNK1/MAPK8-associated membrane protein-like (LOC409819), mRNA</t>
  </si>
  <si>
    <t xml:space="preserve"> PREDICTED: Apis mellifera complex I intermediate-associated protein 30-like protein (LOC726255), mRNA</t>
  </si>
  <si>
    <t xml:space="preserve"> PREDICTED: Apis mellifera synaptotagmin 14 (Syt14), transcript variant X2, mRNA</t>
  </si>
  <si>
    <t xml:space="preserve"> PREDICTED: Apis mellifera synaptotagmin 14 (Syt14), transcript variant X3, misc_RNA</t>
  </si>
  <si>
    <t>GB48633</t>
  </si>
  <si>
    <t xml:space="preserve"> PREDICTED: Apis mellifera glutathione peroxidase-like 2 (Gtpx2), transcript variant X3, mRNA</t>
  </si>
  <si>
    <t xml:space="preserve"> PREDICTED: Apis mellifera uncharacterized LOC102656635 (LOC102656635), transcript variant X1, ncRNA</t>
  </si>
  <si>
    <t>GB48635</t>
  </si>
  <si>
    <t xml:space="preserve"> PREDICTED: Apis mellifera exosome complex exonuclease RRP46 (Rrp46), mRNA</t>
  </si>
  <si>
    <t>GB48637</t>
  </si>
  <si>
    <t xml:space="preserve"> PREDICTED: Apis mellifera autophagy-specific gene 6 (Atg6), transcript variant X2, mRNA</t>
  </si>
  <si>
    <t xml:space="preserve"> PREDICTED: Apis mellifera serrate (Ser), transcript variant X3, mRNA</t>
  </si>
  <si>
    <t xml:space="preserve"> PREDICTED: Apis mellifera uncharacterized LOC100576584 (LOC100576584), mRNA</t>
  </si>
  <si>
    <t xml:space="preserve"> PREDICTED: Apis mellifera 39S ribosomal protein L9, mitochondrial-like (LOC725866), mRNA</t>
  </si>
  <si>
    <t xml:space="preserve"> PREDICTED: Apis mellifera uncharacterized LOC100577967 (LOC100577967), mRNA</t>
  </si>
  <si>
    <t xml:space="preserve"> Apis mellifera STT3, subunit of the oligosaccharyltransferase complex, homolog B (STT3B), transcript variant 2, mRNA</t>
  </si>
  <si>
    <t xml:space="preserve"> PREDICTED: Apis mellifera uncharacterized LOC725795 (LOC725795), mRNA</t>
  </si>
  <si>
    <t>GB48644</t>
  </si>
  <si>
    <t xml:space="preserve"> PREDICTED: Apis mellifera HSPB1-associated protein 1-like (LOC725898), mRNA</t>
  </si>
  <si>
    <t xml:space="preserve"> PREDICTED: Apis mellifera ADP-ribosylation factor-like protein 2-like (LOC411085), transcript variant 1, mRNA</t>
  </si>
  <si>
    <t xml:space="preserve"> PREDICTED: Apis mellifera uncharacterized LOC100577015 (LOC100577015), transcript variant X10, ncRNA</t>
  </si>
  <si>
    <t>GB48648</t>
  </si>
  <si>
    <t>GB48649</t>
  </si>
  <si>
    <t>GB48651</t>
  </si>
  <si>
    <t xml:space="preserve"> PREDICTED: Apis mellifera uridine diphosphate glucose pyrophosphatase-like (LOC408833), transcript variant 1, mRNA</t>
  </si>
  <si>
    <t xml:space="preserve"> PREDICTED: Apis mellifera homeobox protein homothorax-like (LOC552079), transcript variant X3, mRNA</t>
  </si>
  <si>
    <t>GB48653</t>
  </si>
  <si>
    <t>GB48654</t>
  </si>
  <si>
    <t xml:space="preserve"> PREDICTED: Apis mellifera homeobox protein homothorax-like (LOC552079), transcript variant X1, mRNA</t>
  </si>
  <si>
    <t xml:space="preserve"> PREDICTED: Apis mellifera uncharacterized LOC412969 (LOC412969), mRNA</t>
  </si>
  <si>
    <t xml:space="preserve"> PREDICTED: Apis mellifera uncharacterized LOC412968 (LOC412968), transcript variant X1, mRNA</t>
  </si>
  <si>
    <t>GB48657</t>
  </si>
  <si>
    <t xml:space="preserve"> PREDICTED: Apis mellifera uncharacterized LOC412968 (LOC412968), transcript variant X3, mRNA</t>
  </si>
  <si>
    <t xml:space="preserve"> PREDICTED: Apis mellifera pre-mRNA-splicing factor ISY1 homolog (LOC412966), misc_RNA</t>
  </si>
  <si>
    <t xml:space="preserve"> PREDICTED: Apis mellifera cardiolipin synthetase-like protein (LOC409698), mRNA</t>
  </si>
  <si>
    <t xml:space="preserve"> PREDICTED: Apis mellifera polyribonucleotide nucleotidyltransferase 1, mitochondrial-like (LOC413542), transcript variant X1, mRNA</t>
  </si>
  <si>
    <t xml:space="preserve"> PREDICTED: Apis mellifera nyctalopin-like (LOC102656128), mRNA</t>
  </si>
  <si>
    <t xml:space="preserve"> PREDICTED: Apis mellifera leucine-rich repeats and immunoglobulin-like domains protein 3-like (LOC100577480), mRNA</t>
  </si>
  <si>
    <t xml:space="preserve"> PREDICTED: Apis mellifera leucine-rich repeat-containing protein 15-like (LOC726309), mRNA</t>
  </si>
  <si>
    <t xml:space="preserve"> PREDICTED: Apis mellifera Na/Ca-exchange protein (Calx), transcript variant X3, mRNA</t>
  </si>
  <si>
    <t xml:space="preserve"> PREDICTED: Apis mellifera alpha glucosidase 3 (AGLU3), transcript variant X1, mRNA</t>
  </si>
  <si>
    <t>GB48666</t>
  </si>
  <si>
    <t xml:space="preserve"> PREDICTED: Apis mellifera uncharacterized LOC102653596 (LOC102653596), transcript variant X1, mRNA</t>
  </si>
  <si>
    <t>GB48668</t>
  </si>
  <si>
    <t xml:space="preserve"> PREDICTED: Apis mellifera alpha glucosidase-like 2 (AGLU-like2), transcript variant X1, mRNA</t>
  </si>
  <si>
    <t xml:space="preserve"> PREDICTED: Apis mellifera serine/threonine-protein phosphatase 2A 56 kDa regulatory subunit alpha isoform-like (LOC551258), transcript variant 1, mRNA</t>
  </si>
  <si>
    <t xml:space="preserve"> PREDICTED: Apis mellifera scaffold protein salvador-like (LOC552413), transcript variant X2, mRNA</t>
  </si>
  <si>
    <t xml:space="preserve"> PREDICTED: Apis mellifera glutathione S-transferase Z1 (GstZ1), mRNA</t>
  </si>
  <si>
    <t xml:space="preserve"> PREDICTED: Apis mellifera RNA-binding protein Nova-2-like (LOC410165), transcript variant X3, mRNA</t>
  </si>
  <si>
    <t>GB48673</t>
  </si>
  <si>
    <t xml:space="preserve"> PREDICTED: Apis mellifera molybdopterin synthase 2 (Mocs2), mRNA</t>
  </si>
  <si>
    <t xml:space="preserve"> PREDICTED: Apis mellifera tubulin polyglutamylase TTLL5-like (LOC414032), transcript variant X3, mRNA</t>
  </si>
  <si>
    <t xml:space="preserve"> PREDICTED: Apis mellifera uncharacterized LOC551526 (LOC551526), transcript variant X5, mRNA</t>
  </si>
  <si>
    <t xml:space="preserve"> PREDICTED: Apis mellifera protein O-mannosyltransferase 2 (LOC551578), transcript variant X3, mRNA</t>
  </si>
  <si>
    <t xml:space="preserve"> PREDICTED: Apis mellifera uncharacterized LOC551619 (LOC551619), mRNA</t>
  </si>
  <si>
    <t xml:space="preserve"> PREDICTED: Apis mellifera uncharacterized LOC102655563 (LOC102655563), transcript variant X3, mRNA</t>
  </si>
  <si>
    <t>GB48679</t>
  </si>
  <si>
    <t xml:space="preserve"> PREDICTED: Apis mellifera uncharacterized LOC100576165 (LOC100576165), mRNA</t>
  </si>
  <si>
    <t>GB48680</t>
  </si>
  <si>
    <t xml:space="preserve"> PREDICTED: Apis mellifera uncharacterized LOC100576759 (LOC100576759), transcript variant X1, mRNA</t>
  </si>
  <si>
    <t xml:space="preserve"> PREDICTED: Apis mellifera protein FAM50 homolog (LOC551692), mRNA</t>
  </si>
  <si>
    <t xml:space="preserve"> PREDICTED: Apis mellifera uncharacterized LOC724349 (LOC724349), transcript variant X1, mRNA</t>
  </si>
  <si>
    <t>GB48683</t>
  </si>
  <si>
    <t xml:space="preserve"> PREDICTED: Apis mellifera amontillado (amon), transcript variant 1, mRNA</t>
  </si>
  <si>
    <t xml:space="preserve"> PREDICTED: Apis mellifera endothelin-converting enzyme 1-like (LOC724433), transcript variant X1, mRNA</t>
  </si>
  <si>
    <t xml:space="preserve"> PREDICTED: Apis mellifera nimrod A (NimA), mRNA</t>
  </si>
  <si>
    <t xml:space="preserve"> PREDICTED: Apis mellifera fibrillin-2-like (LOC725413), partial mRNA</t>
  </si>
  <si>
    <t>GB48688</t>
  </si>
  <si>
    <t xml:space="preserve"> PREDICTED: Apis mellifera uncharacterized LOC102655235 (LOC102655235), transcript variant X4, ncRNA</t>
  </si>
  <si>
    <t>GB48689</t>
  </si>
  <si>
    <t xml:space="preserve"> PREDICTED: Apis mellifera protein TKR (LOC412955), transcript variant X3, mRNA</t>
  </si>
  <si>
    <t>GB48690</t>
  </si>
  <si>
    <t xml:space="preserve"> PREDICTED: Apis mellifera fibronectin type-III domain-containing protein C4orf31 homolog (LOC100576121), transcript variant X1, mRNA</t>
  </si>
  <si>
    <t xml:space="preserve"> PREDICTED: Apis mellifera translocation protein SEC63 homolog (LOC412505), transcript variant 1, mRNA</t>
  </si>
  <si>
    <t xml:space="preserve"> PREDICTED: Apis mellifera translational activator GCN1-like (LOC409457), mRNA</t>
  </si>
  <si>
    <t xml:space="preserve"> PREDICTED: Apis mellifera uncharacterized LOC552292 (LOC552292), transcript variant X2, mRNA</t>
  </si>
  <si>
    <t>GB48695</t>
  </si>
  <si>
    <t xml:space="preserve"> PREDICTED: Apis mellifera uncharacterized LOC102654685 (LOC102654685), mRNA</t>
  </si>
  <si>
    <t>GB48696</t>
  </si>
  <si>
    <t xml:space="preserve"> Apis mellifera uncharacterized LOC100217360 (LOC100217360), mRNA</t>
  </si>
  <si>
    <t xml:space="preserve"> PREDICTED: Apis mellifera tetraspanin 12 (Tspan12), transcript variant X1, mRNA</t>
  </si>
  <si>
    <t xml:space="preserve"> PREDICTED: Apis mellifera 60S ribosomal protein L11-like (LOC726171), mRNA</t>
  </si>
  <si>
    <t xml:space="preserve"> PREDICTED: Apis mellifera uncharacterized LOC102654576 (LOC102654576), mRNA</t>
  </si>
  <si>
    <t>GB48700</t>
  </si>
  <si>
    <t xml:space="preserve"> PREDICTED: Apis mellifera uncharacterized LOC102654729 (LOC102654729), mRNA</t>
  </si>
  <si>
    <t>GB48701</t>
  </si>
  <si>
    <t xml:space="preserve"> PREDICTED: Apis mellifera uncharacterized LOC102655483 (LOC102655483), mRNA</t>
  </si>
  <si>
    <t>GB48702</t>
  </si>
  <si>
    <t xml:space="preserve"> PREDICTED: Apis mellifera putative odorant receptor 65c-like (LOC100579011), mRNA</t>
  </si>
  <si>
    <t>GB48703</t>
  </si>
  <si>
    <t xml:space="preserve"> PREDICTED: Apis mellifera uncharacterized LOC102655559 (LOC102655559), mRNA</t>
  </si>
  <si>
    <t>GB48704</t>
  </si>
  <si>
    <t>GB48705</t>
  </si>
  <si>
    <t xml:space="preserve"> PREDICTED: Apis mellifera radial spoke head 10 homolog B2-like (LOC726760), mRNA</t>
  </si>
  <si>
    <t xml:space="preserve"> PREDICTED: Apis mellifera sphingomyelin synthase-related 1 (SMSr), mRNA</t>
  </si>
  <si>
    <t xml:space="preserve"> Apis mellifera uncharacterized LOC724300 (LOC724300), mRNA</t>
  </si>
  <si>
    <t>GB48710</t>
  </si>
  <si>
    <t xml:space="preserve"> PREDICTED: Apis mellifera uncharacterized LOC102655291 (LOC102655291), transcript variant X3, ncRNA</t>
  </si>
  <si>
    <t>GB48711</t>
  </si>
  <si>
    <t>GB48712</t>
  </si>
  <si>
    <t xml:space="preserve"> PREDICTED: Apis mellifera uncharacterized LOC102653859 (LOC102653859), partial mRNA</t>
  </si>
  <si>
    <t>GB48713</t>
  </si>
  <si>
    <t xml:space="preserve"> PREDICTED: Apis mellifera MAP kinase-activating death domain protein-like (LOC409137), transcript variant X5, mRNA</t>
  </si>
  <si>
    <t>GB48714</t>
  </si>
  <si>
    <t>GB48715</t>
  </si>
  <si>
    <t>GB48716</t>
  </si>
  <si>
    <t>GB48717</t>
  </si>
  <si>
    <t>GB48718</t>
  </si>
  <si>
    <t xml:space="preserve"> PREDICTED: Apis mellifera BTB/POZ domain-containing protein 19-like (LOC412476), transcript variant X1, mRNA</t>
  </si>
  <si>
    <t>GB48719</t>
  </si>
  <si>
    <t xml:space="preserve"> PREDICTED: Apis mellifera probable small nuclear ribonucleoprotein E-like (LOC724485), mRNA</t>
  </si>
  <si>
    <t>GB48720</t>
  </si>
  <si>
    <t xml:space="preserve"> PREDICTED: Apis mellifera BTB/POZ domain-containing protein 19-like (LOC412476), transcript variant X2, mRNA</t>
  </si>
  <si>
    <t xml:space="preserve"> PREDICTED: Apis mellifera uncharacterized LOC100577772 (LOC100577772), transcript variant X16, misc_RNA</t>
  </si>
  <si>
    <t>GB48722</t>
  </si>
  <si>
    <t xml:space="preserve"> PREDICTED: Apis mellifera uncharacterized LOC100577772 (LOC100577772), transcript variant X2, mRNA</t>
  </si>
  <si>
    <t xml:space="preserve"> PREDICTED: Apis mellifera uncharacterized LOC100577772 (LOC100577772), transcript variant X9, misc_RNA</t>
  </si>
  <si>
    <t>GB48724</t>
  </si>
  <si>
    <t xml:space="preserve"> PREDICTED: Apis mellifera uncharacterized LOC100577837 (LOC100577837), transcript variant X3, misc_RNA</t>
  </si>
  <si>
    <t>GB48725</t>
  </si>
  <si>
    <t>GB48726</t>
  </si>
  <si>
    <t xml:space="preserve"> PREDICTED: Apis mellifera knirps-like (Knrl), transcript variant X1, mRNA</t>
  </si>
  <si>
    <t xml:space="preserve"> PREDICTED: Apis mellifera sodium-independent sulfate anion transporter-like (LOC102655983), transcript variant X1, mRNA</t>
  </si>
  <si>
    <t>GB48728</t>
  </si>
  <si>
    <t>GB48729</t>
  </si>
  <si>
    <t>GB48730</t>
  </si>
  <si>
    <t>GB48731</t>
  </si>
  <si>
    <t>GB48732</t>
  </si>
  <si>
    <t>GB48733</t>
  </si>
  <si>
    <t>GB48734</t>
  </si>
  <si>
    <t xml:space="preserve"> PREDICTED: Apis mellifera uncharacterized LOC102653814 (LOC102653814), mRNA</t>
  </si>
  <si>
    <t>GB48736</t>
  </si>
  <si>
    <t>GB48737</t>
  </si>
  <si>
    <t>GB48738</t>
  </si>
  <si>
    <t xml:space="preserve"> PREDICTED: Apis mellifera uncharacterized LOC102654893 (LOC102654893), ncRNA</t>
  </si>
  <si>
    <t>GB48739</t>
  </si>
  <si>
    <t>GB48741</t>
  </si>
  <si>
    <t>GB48742</t>
  </si>
  <si>
    <t xml:space="preserve"> PREDICTED: Apis mellifera uncharacterized LOC100577165 (LOC100577165), transcript variant X2, mRNA</t>
  </si>
  <si>
    <t xml:space="preserve"> PREDICTED: Apis mellifera 5'-nucleotidase domain-containing protein 3-like (LOC410189), mRNA</t>
  </si>
  <si>
    <t xml:space="preserve"> PREDICTED: Apis mellifera esterase E4-like (LOC410187), mRNA</t>
  </si>
  <si>
    <t>GB48747</t>
  </si>
  <si>
    <t xml:space="preserve"> PREDICTED: Apis mellifera uncharacterized LOC408275 (LOC408275), transcript variant X2, mRNA</t>
  </si>
  <si>
    <t xml:space="preserve"> PREDICTED: Apis mellifera F-box-like/WD repeat-containing protein ebi (ebi), transcript variant 1, mRNA</t>
  </si>
  <si>
    <t xml:space="preserve"> PREDICTED: Apis mellifera uncharacterized LOC100576168 (LOC100576168), ncRNA</t>
  </si>
  <si>
    <t>GB48751</t>
  </si>
  <si>
    <t>GB48752</t>
  </si>
  <si>
    <t xml:space="preserve"> PREDICTED: Apis mellifera uncharacterized LOC100576103 (LOC100576103), ncRNA</t>
  </si>
  <si>
    <t>GB48753</t>
  </si>
  <si>
    <t xml:space="preserve"> PREDICTED: Apis mellifera DTW domain-containing protein 1-like (LOC551981), mRNA</t>
  </si>
  <si>
    <t xml:space="preserve"> PREDICTED: Apis mellifera uncharacterized LOC727455 (LOC727455), transcript variant X1, mRNA</t>
  </si>
  <si>
    <t>GB48758</t>
  </si>
  <si>
    <t xml:space="preserve"> PREDICTED: Apis mellifera uncharacterized LOC102656067 (LOC102656067), ncRNA</t>
  </si>
  <si>
    <t>GB48759</t>
  </si>
  <si>
    <t xml:space="preserve"> PREDICTED: Apis mellifera uncharacterized LOC724458 (LOC724458), transcript variant X1, mRNA</t>
  </si>
  <si>
    <t xml:space="preserve"> PREDICTED: Apis mellifera uncharacterized LOC100578866 (LOC100578866), transcript variant X6, ncRNA</t>
  </si>
  <si>
    <t>GB48761</t>
  </si>
  <si>
    <t xml:space="preserve"> PREDICTED: Apis mellifera uncharacterized LOC100578780 (LOC100578780), mRNA</t>
  </si>
  <si>
    <t>GB48764</t>
  </si>
  <si>
    <t xml:space="preserve"> PREDICTED: Apis mellifera uncharacterized LOC410179 (LOC410179), mRNA</t>
  </si>
  <si>
    <t>GB48768</t>
  </si>
  <si>
    <t xml:space="preserve"> PREDICTED: Apis mellifera uncharacterized LOC100578719 (LOC100578719), mRNA</t>
  </si>
  <si>
    <t>GB48769</t>
  </si>
  <si>
    <t xml:space="preserve"> PREDICTED: Apis mellifera zinc finger HIT domain-containing protein 1-like (LOC408269), mRNA</t>
  </si>
  <si>
    <t>GB48770</t>
  </si>
  <si>
    <t>GB48771</t>
  </si>
  <si>
    <t xml:space="preserve"> PREDICTED: Apis mellifera inositol tetrakisphosphate 5-kinase (Ipk2), transcript variant X2, mRNA</t>
  </si>
  <si>
    <t xml:space="preserve"> PREDICTED: Apis mellifera zinc finger protein 62 homolog (LOC100578404), mRNA</t>
  </si>
  <si>
    <t>GB48773</t>
  </si>
  <si>
    <t xml:space="preserve"> PREDICTED: Apis mellifera coiled-coil domain-containing protein 6-like (LOC551682), mRNA</t>
  </si>
  <si>
    <t xml:space="preserve"> PREDICTED: Apis mellifera u3 small nucleolar RNA-associated protein 14 homolog A-like (LOC413758), mRNA</t>
  </si>
  <si>
    <t>GB48778</t>
  </si>
  <si>
    <t xml:space="preserve"> PREDICTED: Apis mellifera s-adenosylmethionine decarboxylase proenzyme-like (LOC100576837), mRNA</t>
  </si>
  <si>
    <t xml:space="preserve"> PREDICTED: Apis mellifera tryptophan-rich protein-like (LOC100577285), mRNA</t>
  </si>
  <si>
    <t xml:space="preserve"> PREDICTED: Apis mellifera nuclear nucleic acid-binding protein C1D-like (LOC725049), transcript variant X2, mRNA</t>
  </si>
  <si>
    <t xml:space="preserve"> PREDICTED: Apis mellifera bifunctional 3'-phosphoadenosine 5'-phosphosulfate synthase-like (LOC409460), mRNA</t>
  </si>
  <si>
    <t xml:space="preserve"> PREDICTED: Apis mellifera meiotic nuclear division protein 1 homolog (LOC551820), transcript variant X2, mRNA</t>
  </si>
  <si>
    <t xml:space="preserve"> Apis mellifera mitochondrial cytochrome C (CytC), mRNA</t>
  </si>
  <si>
    <t xml:space="preserve"> PREDICTED: Apis mellifera uncharacterized LOC102654334 (LOC102654334), ncRNA</t>
  </si>
  <si>
    <t>GB48785</t>
  </si>
  <si>
    <t xml:space="preserve"> PREDICTED: Apis mellifera Rapgap1 protein (Rapgap1), transcript variant X12, mRNA</t>
  </si>
  <si>
    <t>GB48786</t>
  </si>
  <si>
    <t xml:space="preserve"> PREDICTED: Apis mellifera Rapgap1 protein (Rapgap1), transcript variant X5, mRNA</t>
  </si>
  <si>
    <t>GB48787</t>
  </si>
  <si>
    <t xml:space="preserve"> PREDICTED: Apis mellifera Rapgap1 protein (Rapgap1), transcript variant X9, mRNA</t>
  </si>
  <si>
    <t xml:space="preserve"> PREDICTED: Apis mellifera disks large homolog 5-like (LOC410178), transcript variant X5, mRNA</t>
  </si>
  <si>
    <t xml:space="preserve"> PREDICTED: Apis mellifera monocarboxylate transporter 9-like (LOC408272), transcript variant X2, mRNA</t>
  </si>
  <si>
    <t xml:space="preserve"> PREDICTED: Apis mellifera cytochrome c, testis-specific-like (LOC724543), mRNA</t>
  </si>
  <si>
    <t xml:space="preserve"> PREDICTED: Apis mellifera uncharacterized LOC100577017 (LOC100577017), transcript variant X17, misc_RNA</t>
  </si>
  <si>
    <t>GB48792</t>
  </si>
  <si>
    <t xml:space="preserve"> PREDICTED: Apis mellifera uncharacterized LOC100577017 (LOC100577017), transcript variant X5, misc_RNA</t>
  </si>
  <si>
    <t>GB48793</t>
  </si>
  <si>
    <t xml:space="preserve"> Apis mellifera yellow-y (Y-y), mRNA</t>
  </si>
  <si>
    <t xml:space="preserve"> PREDICTED: Apis mellifera 1-phosphatidylinositol-3-phosphate 5-kinase (fab1), transcript variant X3, mRNA</t>
  </si>
  <si>
    <t xml:space="preserve"> PREDICTED: Apis mellifera uncharacterized LOC100576130 (LOC100576130), mRNA</t>
  </si>
  <si>
    <t xml:space="preserve"> PREDICTED: Apis mellifera methionine sulfoxide reductase B (MsrB), transcript variant X2, mRNA</t>
  </si>
  <si>
    <t xml:space="preserve"> PREDICTED: Apis mellifera RagA protein (RagA), mRNA</t>
  </si>
  <si>
    <t xml:space="preserve"> PREDICTED: Apis mellifera beta carbonic anhydrase 1-like (LOC725877), mRNA</t>
  </si>
  <si>
    <t xml:space="preserve"> PREDICTED: Apis mellifera uncharacterized LOC100576423 (LOC100576423), transcript variant X7, ncRNA</t>
  </si>
  <si>
    <t>GB48801</t>
  </si>
  <si>
    <t>GB48803</t>
  </si>
  <si>
    <t xml:space="preserve"> PREDICTED: Apis mellifera uncharacterized LOC102653912 (LOC102653912), transcript variant X2, ncRNA</t>
  </si>
  <si>
    <t>GB48804</t>
  </si>
  <si>
    <t>GB48805</t>
  </si>
  <si>
    <t xml:space="preserve"> PREDICTED: Apis mellifera uncharacterized LOC724334 (LOC724334), mRNA</t>
  </si>
  <si>
    <t xml:space="preserve"> PREDICTED: Apis mellifera uncharacterized LOC100576452 (LOC100576452), transcript variant 2, ncRNA</t>
  </si>
  <si>
    <t>GB48807</t>
  </si>
  <si>
    <t>GB48808</t>
  </si>
  <si>
    <t xml:space="preserve"> PREDICTED: Apis mellifera proline-, glutamic acid- and leucine-rich protein 1-like (LOC100577127), mRNA</t>
  </si>
  <si>
    <t xml:space="preserve"> PREDICTED: Apis mellifera ribosomal protein L8 (RpL8), mRNA</t>
  </si>
  <si>
    <t xml:space="preserve"> PREDICTED: Apis mellifera ATP-dependent RNA helicase bel (bel), mRNA</t>
  </si>
  <si>
    <t xml:space="preserve"> PREDICTED: Apis mellifera P58IPK protein (P58IPK), mRNA</t>
  </si>
  <si>
    <t xml:space="preserve"> PREDICTED: Apis mellifera dusky-like (dyl), transcript variant X1, mRNA</t>
  </si>
  <si>
    <t>GB48814</t>
  </si>
  <si>
    <t xml:space="preserve"> PREDICTED: Apis mellifera derailed 2 (Drl2), transcript variant X4, mRNA</t>
  </si>
  <si>
    <t>GB48815</t>
  </si>
  <si>
    <t xml:space="preserve"> PREDICTED: Apis mellifera derailed 2 (Drl2), transcript variant X7, mRNA</t>
  </si>
  <si>
    <t xml:space="preserve"> PREDICTED: Apis mellifera nuclear protein localization protein 4 homolog (LOC409841), transcript variant X3, mRNA</t>
  </si>
  <si>
    <t>GB48818</t>
  </si>
  <si>
    <t xml:space="preserve"> PREDICTED: Apis mellifera uncharacterized LOC100578061 (LOC100578061), mRNA</t>
  </si>
  <si>
    <t xml:space="preserve"> PREDICTED: Apis mellifera antitrypsin-like (LOC100578030), mRNA</t>
  </si>
  <si>
    <t xml:space="preserve"> PREDICTED: Apis mellifera structural maintenance of chromosomes protein 6-like (LOC727192), transcript variant X1, mRNA</t>
  </si>
  <si>
    <t xml:space="preserve"> Apis mellifera cuticular protein 2 (CPR2), mRNA</t>
  </si>
  <si>
    <t xml:space="preserve"> PREDICTED: Apis mellifera uncharacterized LOC724715 (LOC724715), transcript variant X1, mRNA</t>
  </si>
  <si>
    <t xml:space="preserve"> PREDICTED: Apis mellifera activating signal cointegrator 1 complex subunit 3-like (LOC552814), mRNA</t>
  </si>
  <si>
    <t xml:space="preserve"> PREDICTED: Apis mellifera uncharacterized LOC102654700 (LOC102654700), ncRNA</t>
  </si>
  <si>
    <t>GB48826</t>
  </si>
  <si>
    <t xml:space="preserve"> PREDICTED: Apis mellifera DCN1-like protein 3-like (LOC102654871), mRNA</t>
  </si>
  <si>
    <t>GB48827</t>
  </si>
  <si>
    <t xml:space="preserve"> PREDICTED: Apis mellifera uncharacterized LOC724670 (LOC724670), misc_RNA</t>
  </si>
  <si>
    <t xml:space="preserve"> PREDICTED: Apis mellifera blood vessel epicardial substance-like (LOC410134), transcript variant X1, mRNA</t>
  </si>
  <si>
    <t xml:space="preserve"> PREDICTED: Apis mellifera blood vessel epicardial substance-like (LOC410134), transcript variant X2, mRNA</t>
  </si>
  <si>
    <t>GB48830</t>
  </si>
  <si>
    <t xml:space="preserve"> Apis mellifera cuticular protein 4 (CPR4), mRNA</t>
  </si>
  <si>
    <t xml:space="preserve"> Apis mellifera cuticular protein 3 (CPR3), mRNA</t>
  </si>
  <si>
    <t xml:space="preserve"> Apis mellifera cuticular protein 1 (CPR1), mRNA</t>
  </si>
  <si>
    <t>GB48833</t>
  </si>
  <si>
    <t xml:space="preserve"> PREDICTED: Apis mellifera uncharacterized LOC100577766 (LOC100577766), mRNA</t>
  </si>
  <si>
    <t xml:space="preserve"> PREDICTED: Apis mellifera EKC/KEOPS complex subunit TPRKB-like (LOC102655203), mRNA</t>
  </si>
  <si>
    <t>GB48835</t>
  </si>
  <si>
    <t xml:space="preserve"> PREDICTED: Apis mellifera uncharacterized LOC100577578 (LOC100577578), transcript variant X1, mRNA</t>
  </si>
  <si>
    <t xml:space="preserve"> PREDICTED: Apis mellifera uncharacterized LOC409784 (LOC409784), transcript variant X2, mRNA</t>
  </si>
  <si>
    <t xml:space="preserve"> PREDICTED: Apis mellifera hephaestus (heph), mRNA</t>
  </si>
  <si>
    <t>GB48838</t>
  </si>
  <si>
    <t>GB48839</t>
  </si>
  <si>
    <t xml:space="preserve"> PREDICTED: Apis mellifera uncharacterized LOC725454 (LOC725454), mRNA</t>
  </si>
  <si>
    <t xml:space="preserve"> PREDICTED: Apis mellifera uncharacterized LOC725838 (LOC725838), mRNA</t>
  </si>
  <si>
    <t xml:space="preserve"> PREDICTED: Apis mellifera uncharacterized LOC102655502 (LOC102655502), transcript variant X1, mRNA</t>
  </si>
  <si>
    <t>GB48843</t>
  </si>
  <si>
    <t xml:space="preserve"> PREDICTED: Apis mellifera uncharacterized LOC100576916 (LOC100576916), mRNA</t>
  </si>
  <si>
    <t xml:space="preserve"> PREDICTED: Apis mellifera rRNA-processing protein EBP2-like protein (LOC726028), mRNA</t>
  </si>
  <si>
    <t xml:space="preserve"> PREDICTED: Apis mellifera organic cation transporter protein-like (LOC412399), mRNA</t>
  </si>
  <si>
    <t xml:space="preserve"> PREDICTED: Apis mellifera minichromosome maintenance 3 (Mcm3), mRNA</t>
  </si>
  <si>
    <t>GB48848</t>
  </si>
  <si>
    <t xml:space="preserve"> PREDICTED: Apis mellifera mob as tumor suppressor (mats), transcript variant X2, mRNA</t>
  </si>
  <si>
    <t xml:space="preserve"> PREDICTED: Apis mellifera fatty-acid amide hydrolase 2-A-like (LOC551094), mRNA</t>
  </si>
  <si>
    <t xml:space="preserve"> PREDICTED: Apis mellifera myosin heavy chain 95F-like (LOC727038), mRNA</t>
  </si>
  <si>
    <t xml:space="preserve"> PREDICTED: Apis mellifera heterogeneous nuclear ribonucleoprotein H-like (LOC727106), transcript variant X1, mRNA</t>
  </si>
  <si>
    <t xml:space="preserve"> PREDICTED: Apis mellifera ATP-binding cassette, sub-family C (CFTR/MRP), member 5 (ABCC5), mRNA</t>
  </si>
  <si>
    <t>GB48853</t>
  </si>
  <si>
    <t xml:space="preserve"> PREDICTED: Apis mellifera uncharacterized protein YJR142W-like (LOC100576795), mRNA</t>
  </si>
  <si>
    <t xml:space="preserve"> PREDICTED: Apis mellifera myb-like protein X-like (LOC102655072), transcript variant X3, mRNA</t>
  </si>
  <si>
    <t>GB48856</t>
  </si>
  <si>
    <t xml:space="preserve"> Apis mellifera quinone oxidoreductase-like protein 2-like (LOC552665), mRNA</t>
  </si>
  <si>
    <t>GB48858</t>
  </si>
  <si>
    <t xml:space="preserve"> PREDICTED: Apis mellifera UPF0160 protein MYG1, mitochondrial-like (LOC551296), transcript variant X1, mRNA</t>
  </si>
  <si>
    <t xml:space="preserve"> PREDICTED: Apis mellifera uncharacterized LOC552685 (LOC552685), mRNA</t>
  </si>
  <si>
    <t>GB48860</t>
  </si>
  <si>
    <t xml:space="preserve"> PREDICTED: Apis mellifera uncharacterized LOC725804 (LOC725804), mRNA</t>
  </si>
  <si>
    <t>GB48862</t>
  </si>
  <si>
    <t xml:space="preserve"> PREDICTED: Apis mellifera uncharacterized LOC102655690 (LOC102655690), mRNA</t>
  </si>
  <si>
    <t>GB48863</t>
  </si>
  <si>
    <t>GB48864</t>
  </si>
  <si>
    <t xml:space="preserve"> PREDICTED: Apis mellifera protein sel-1 homolog 2-like (LOC724401), partial mRNA</t>
  </si>
  <si>
    <t>GB48865</t>
  </si>
  <si>
    <t xml:space="preserve"> PREDICTED: Apis mellifera UPF0692 protein CG33108-like (LOC551982), transcript variant X2, mRNA</t>
  </si>
  <si>
    <t>GB48867</t>
  </si>
  <si>
    <t xml:space="preserve"> PREDICTED: Apis mellifera uncharacterized LOC409678 (LOC409678), misc_RNA</t>
  </si>
  <si>
    <t xml:space="preserve"> PREDICTED: Apis mellifera cyclin-dependent kinase-like 1-like (LOC411507), transcript variant X3, mRNA</t>
  </si>
  <si>
    <t xml:space="preserve"> PREDICTED: Apis mellifera DNA polymerase epsilon subunit 2-like (LOC724891), transcript variant X1, mRNA</t>
  </si>
  <si>
    <t xml:space="preserve"> PREDICTED: Apis mellifera tetratricopeptide repeat protein 30 homolog (LOC413930), mRNA</t>
  </si>
  <si>
    <t>GB48873</t>
  </si>
  <si>
    <t xml:space="preserve"> PREDICTED: Apis mellifera 26S proteasome non-ATPase regulatory subunit 9-like (LOC410128), transcript variant X1, mRNA</t>
  </si>
  <si>
    <t>GB48875</t>
  </si>
  <si>
    <t xml:space="preserve"> PREDICTED: Apis mellifera probable S-adenosyl-L-methionine-dependent methyltransferase CG14683-like (LOC724742), transcript variant X1, mRNA</t>
  </si>
  <si>
    <t>GB48877</t>
  </si>
  <si>
    <t>GB48878</t>
  </si>
  <si>
    <t>GB48879</t>
  </si>
  <si>
    <t>GB48880</t>
  </si>
  <si>
    <t xml:space="preserve"> PREDICTED: Apis mellifera c-1-tetrahydrofolate synthase, cytoplasmic (pug), mRNA</t>
  </si>
  <si>
    <t xml:space="preserve"> PREDICTED: Apis mellifera nucleolar protein of 40 kDa-like (LOC102656657), mRNA</t>
  </si>
  <si>
    <t>GB48882</t>
  </si>
  <si>
    <t xml:space="preserve"> PREDICTED: Apis mellifera egl nine homolog 1-like (LOC413929), mRNA</t>
  </si>
  <si>
    <t>GB48883</t>
  </si>
  <si>
    <t xml:space="preserve"> PREDICTED: Apis mellifera uncharacterized LOC102656901 (LOC102656901), transcript variant X1, ncRNA</t>
  </si>
  <si>
    <t>GB48885</t>
  </si>
  <si>
    <t xml:space="preserve"> PREDICTED: Apis mellifera protein YIF1B-like (LOC551459), mRNA</t>
  </si>
  <si>
    <t xml:space="preserve"> PREDICTED: Apis mellifera krueppel target at 95D ortholog (LOC725093), transcript variant X6, mRNA</t>
  </si>
  <si>
    <t>GB48887</t>
  </si>
  <si>
    <t>GB48888</t>
  </si>
  <si>
    <t xml:space="preserve"> PREDICTED: Apis mellifera krueppel target at 95D ortholog (LOC725093), transcript variant X2, mRNA</t>
  </si>
  <si>
    <t xml:space="preserve"> PREDICTED: Apis mellifera zinc finger protein 160-like (LOC727619), mRNA</t>
  </si>
  <si>
    <t>GB48891</t>
  </si>
  <si>
    <t xml:space="preserve"> PREDICTED: Apis mellifera synaptogyrin protein (synaptogyrin), mRNA</t>
  </si>
  <si>
    <t>GB48893</t>
  </si>
  <si>
    <t>GB48894</t>
  </si>
  <si>
    <t>GB48895</t>
  </si>
  <si>
    <t>GB48896</t>
  </si>
  <si>
    <t xml:space="preserve"> PREDICTED: Apis mellifera farnesyl pyrophosphate synthase-like (LOC727618), mRNA</t>
  </si>
  <si>
    <t xml:space="preserve"> PREDICTED: Apis mellifera farnesyl pyrophosphate synthase-like (LOC726969), mRNA</t>
  </si>
  <si>
    <t xml:space="preserve"> PREDICTED: Apis mellifera farnesyl pyrophosphate synthase-like (LOC102654683), partial mRNA</t>
  </si>
  <si>
    <t>GB48899</t>
  </si>
  <si>
    <t>GB48900</t>
  </si>
  <si>
    <t xml:space="preserve"> PREDICTED: Apis mellifera elongation factor 4-like (LOC552687), partial mRNA</t>
  </si>
  <si>
    <t>GB48901</t>
  </si>
  <si>
    <t>GB48902</t>
  </si>
  <si>
    <t>GB48903</t>
  </si>
  <si>
    <t xml:space="preserve"> PREDICTED: Apis mellifera glutathione S-transferase-like (LOC102655694), partial mRNA</t>
  </si>
  <si>
    <t xml:space="preserve"> Apis mellifera glutathione S-transferase S1 (GstS1), mRNA</t>
  </si>
  <si>
    <t>GB48906</t>
  </si>
  <si>
    <t xml:space="preserve"> PREDICTED: Apis mellifera uncharacterized LOC102653788 (LOC102653788), transcript variant X1, ncRNA</t>
  </si>
  <si>
    <t>GB48907</t>
  </si>
  <si>
    <t xml:space="preserve"> PREDICTED: Apis mellifera uncharacterized LOC102653753 (LOC102653753), mRNA</t>
  </si>
  <si>
    <t>GB48908</t>
  </si>
  <si>
    <t xml:space="preserve"> PREDICTED: Apis mellifera outer dense fiber protein 3-like (LOC727524), mRNA</t>
  </si>
  <si>
    <t>GB48909</t>
  </si>
  <si>
    <t xml:space="preserve"> PREDICTED: Apis mellifera outer dense fiber protein 3-B-like (LOC725444), mRNA</t>
  </si>
  <si>
    <t>GB48910</t>
  </si>
  <si>
    <t xml:space="preserve"> PREDICTED: Apis mellifera WD repeat-containing protein 16-like (LOC552238), mRNA</t>
  </si>
  <si>
    <t>GB48911</t>
  </si>
  <si>
    <t xml:space="preserve"> PREDICTED: Apis mellifera RNA-binding protein Musashi homolog Rbp6-like (LOC551123), transcript variant X3, mRNA</t>
  </si>
  <si>
    <t>GB48912</t>
  </si>
  <si>
    <t xml:space="preserve"> PREDICTED: Apis mellifera RNA-binding protein Musashi homolog Rbp6-like (LOC551123), transcript variant X1, mRNA</t>
  </si>
  <si>
    <t>GB48913</t>
  </si>
  <si>
    <t>GB48914</t>
  </si>
  <si>
    <t>GB48915</t>
  </si>
  <si>
    <t xml:space="preserve"> PREDICTED: Apis mellifera charged multivesicular body protein 6-like (LOC410883), mRNA</t>
  </si>
  <si>
    <t xml:space="preserve"> PREDICTED: Apis mellifera uncharacterized LOC100577268 (LOC100577268), transcript variant X1, mRNA</t>
  </si>
  <si>
    <t>GB48918</t>
  </si>
  <si>
    <t xml:space="preserve"> PREDICTED: Apis mellifera uncharacterized LOC410882 (LOC410882), transcript variant X7, mRNA</t>
  </si>
  <si>
    <t>GB48920</t>
  </si>
  <si>
    <t xml:space="preserve"> PREDICTED: Apis mellifera cancer susceptibility candidate protein 1 homolog (LOC412436), transcript variant X6, mRNA</t>
  </si>
  <si>
    <t>GB48921</t>
  </si>
  <si>
    <t>GB48922</t>
  </si>
  <si>
    <t xml:space="preserve"> PREDICTED: Apis mellifera endoribonuclease Dicer-like (LOC726766), mRNA</t>
  </si>
  <si>
    <t xml:space="preserve"> PREDICTED: Apis mellifera FK506-binding protein 1 (FK506-bp1), transcript variant X1, mRNA</t>
  </si>
  <si>
    <t xml:space="preserve"> PREDICTED: Apis mellifera superkiller viralicidic activity 2-like 2-like (LOC551637), transcript variant X1, mRNA</t>
  </si>
  <si>
    <t xml:space="preserve"> PREDICTED: Apis mellifera NEDD8-conjugating enzyme Ubc12 (LOC409225), mRNA</t>
  </si>
  <si>
    <t xml:space="preserve"> PREDICTED: Apis mellifera f-box only protein 28-like (LOC726708), misc_RNA</t>
  </si>
  <si>
    <t xml:space="preserve"> PREDICTED: Apis mellifera thioredoxin-related transmembrane protein 1-like (LOC414042), mRNA</t>
  </si>
  <si>
    <t>GB48929</t>
  </si>
  <si>
    <t xml:space="preserve"> PREDICTED: Apis mellifera coiled-coil domain containing 13-like (LOC726591), mRNA</t>
  </si>
  <si>
    <t>GB48931</t>
  </si>
  <si>
    <t xml:space="preserve"> PREDICTED: Apis mellifera immune response deficient 1 (ird1), transcript variant X1, mRNA</t>
  </si>
  <si>
    <t xml:space="preserve"> PREDICTED: Apis mellifera methenyltetrahydrofolate synthase domain-containing protein-like (LOC412407), mRNA</t>
  </si>
  <si>
    <t xml:space="preserve"> PREDICTED: Apis mellifera uncharacterized LOC102656513 (LOC102656513), ncRNA</t>
  </si>
  <si>
    <t>GB48934</t>
  </si>
  <si>
    <t xml:space="preserve"> PREDICTED: Apis mellifera protein Star-like (LOC100578467), mRNA</t>
  </si>
  <si>
    <t xml:space="preserve"> PREDICTED: Apis mellifera facilitated trehalose transporter Tret1-2 homolog (LOC413576), mRNA</t>
  </si>
  <si>
    <t xml:space="preserve"> PREDICTED: Apis mellifera facilitated trehalose transporter Tret1-like (LOC413575), mRNA</t>
  </si>
  <si>
    <t xml:space="preserve"> PREDICTED: Apis mellifera 26S proteasome non-ATPase regulatory subunit 2-like (LOC413574), mRNA</t>
  </si>
  <si>
    <t xml:space="preserve"> PREDICTED: Apis mellifera actin-binding LIM protein 1-like (LOC726349), transcript variant X2, mRNA</t>
  </si>
  <si>
    <t xml:space="preserve"> PREDICTED: Apis mellifera serine/threonine-protein kinase 32B-like (LOC413577), transcript variant X3, mRNA</t>
  </si>
  <si>
    <t>GB48941</t>
  </si>
  <si>
    <t xml:space="preserve"> PREDICTED: Apis mellifera isocitrate dehydrogenase [NAD] subunit beta, mitochondrial-like (LOC552128), mRNA</t>
  </si>
  <si>
    <t xml:space="preserve"> PREDICTED: Apis mellifera vesicle transport protein SEC20-like (LOC552153), transcript variant X1, mRNA</t>
  </si>
  <si>
    <t xml:space="preserve"> PREDICTED: Apis mellifera vesicle transport protein SEC20-like (LOC552153), transcript variant X2, mRNA</t>
  </si>
  <si>
    <t>GB48945</t>
  </si>
  <si>
    <t xml:space="preserve"> PREDICTED: Apis mellifera uncharacterized LOC726647 (LOC726647), transcript variant X2, mRNA</t>
  </si>
  <si>
    <t xml:space="preserve"> PREDICTED: Apis mellifera uncharacterized LOC726647 (LOC726647), transcript variant X3, mRNA</t>
  </si>
  <si>
    <t>GB48947</t>
  </si>
  <si>
    <t xml:space="preserve"> PREDICTED: Apis mellifera AMY-1-associating protein expressed in testis 1-like (LOC100576242), mRNA</t>
  </si>
  <si>
    <t xml:space="preserve"> PREDICTED: Apis mellifera importin 7 (IPO7), transcript variant X2, mRNA</t>
  </si>
  <si>
    <t xml:space="preserve"> PREDICTED: Apis mellifera importin 7 (IPO7), transcript variant X3, misc_RNA</t>
  </si>
  <si>
    <t>GB48950</t>
  </si>
  <si>
    <t xml:space="preserve"> PREDICTED: Apis mellifera caspar (casp), transcript variant X1, mRNA</t>
  </si>
  <si>
    <t>GB48953</t>
  </si>
  <si>
    <t>GB48954</t>
  </si>
  <si>
    <t xml:space="preserve"> PREDICTED: Apis mellifera microfibril-associated protein 1 (Mfap1), mRNA</t>
  </si>
  <si>
    <t xml:space="preserve"> Apis mellifera ubiquinol-cytochrome c reductase, complex III subunit XI (Uqcr11), mRNA</t>
  </si>
  <si>
    <t>GB48957</t>
  </si>
  <si>
    <t xml:space="preserve"> PREDICTED: Apis mellifera uncharacterized LOC551318 (LOC551318), mRNA</t>
  </si>
  <si>
    <t xml:space="preserve"> PREDICTED: Apis mellifera uncharacterized LOC102656125 (LOC102656125), transcript variant X2, ncRNA</t>
  </si>
  <si>
    <t>GB48959</t>
  </si>
  <si>
    <t xml:space="preserve"> PREDICTED: Apis mellifera dexamethasone-induced Ras-related protein 1-like (LOC409966), partial mRNA</t>
  </si>
  <si>
    <t xml:space="preserve"> PREDICTED: Apis mellifera peroxisomal membrane protein PMP34-like (LOC551241), transcript variant X2, mRNA</t>
  </si>
  <si>
    <t xml:space="preserve"> PREDICTED: Apis mellifera uncharacterized LOC100577113 (LOC100577113), transcript variant X2, misc_RNA</t>
  </si>
  <si>
    <t xml:space="preserve"> PREDICTED: Apis mellifera chromosome transmission fidelity protein 18 homolog (LOC726742), transcript variant X1, mRNA</t>
  </si>
  <si>
    <t>GB48964</t>
  </si>
  <si>
    <t xml:space="preserve"> PREDICTED: Apis mellifera serine hydrolase-like protein-like (LOC100576770), transcript variant X3, mRNA</t>
  </si>
  <si>
    <t xml:space="preserve"> Apis mellifera homeotic protein caudal (cad), mRNA</t>
  </si>
  <si>
    <t xml:space="preserve"> PREDICTED: Apis mellifera uncharacterized LOC410736 (LOC410736), mRNA</t>
  </si>
  <si>
    <t>GB48968</t>
  </si>
  <si>
    <t xml:space="preserve"> PREDICTED: Apis mellifera uncharacterized LOC408608 (LOC408608), mRNA</t>
  </si>
  <si>
    <t xml:space="preserve"> PREDICTED: Apis mellifera uncharacterized LOC102654566 (LOC102654566), mRNA</t>
  </si>
  <si>
    <t>GB48970</t>
  </si>
  <si>
    <t>GB48971</t>
  </si>
  <si>
    <t xml:space="preserve"> PREDICTED: Apis mellifera tenascin major (ten-M), transcript variant X2, mRNA</t>
  </si>
  <si>
    <t xml:space="preserve"> PREDICTED: Apis mellifera syndapin (Synd), transcript variant X3, mRNA</t>
  </si>
  <si>
    <t xml:space="preserve"> PREDICTED: Apis mellifera mediator of RNA polymerase II transcription subunit 31 (MED31), transcript variant X2, mRNA</t>
  </si>
  <si>
    <t xml:space="preserve"> PREDICTED: Apis mellifera uncharacterized LOC100576961 (LOC100576961), transcript variant X1, mRNA</t>
  </si>
  <si>
    <t xml:space="preserve"> PREDICTED: Apis mellifera SET and MYND domain-containing protein 4-like (LOC100577194), partial mRNA</t>
  </si>
  <si>
    <t xml:space="preserve"> PREDICTED: Apis mellifera solute carrier family 22 member 8-like (LOC726412), transcript variant X2, mRNA</t>
  </si>
  <si>
    <t>GB48977</t>
  </si>
  <si>
    <t xml:space="preserve"> PREDICTED: Apis mellifera solute carrier family 22 member 8-like (LOC726412), transcript variant X1, mRNA</t>
  </si>
  <si>
    <t xml:space="preserve"> PREDICTED: Apis mellifera alpha-tocopherol transfer protein-like (LOC413056), mRNA</t>
  </si>
  <si>
    <t>GB48979</t>
  </si>
  <si>
    <t xml:space="preserve"> PREDICTED: Apis mellifera cuticular protein 26 (CPR26), mRNA</t>
  </si>
  <si>
    <t xml:space="preserve"> PREDICTED: Apis mellifera uncharacterized LOC413055 (LOC413055), mRNA</t>
  </si>
  <si>
    <t xml:space="preserve"> PREDICTED: Apis mellifera RING finger protein 121-like (LOC410740), transcript variant X1, mRNA</t>
  </si>
  <si>
    <t>GB48984</t>
  </si>
  <si>
    <t>GB48985</t>
  </si>
  <si>
    <t xml:space="preserve"> PREDICTED: Apis mellifera putative inorganic phosphate cotransporter-like (LOC726545), mRNA</t>
  </si>
  <si>
    <t xml:space="preserve"> PREDICTED: Apis mellifera putative inorganic phosphate cotransporter-like (LOC726560), mRNA</t>
  </si>
  <si>
    <t>GB48987</t>
  </si>
  <si>
    <t xml:space="preserve"> PREDICTED: Apis mellifera putative inorganic phosphate cotransporter-like (LOC726578), transcript variant X1, mRNA</t>
  </si>
  <si>
    <t>GB48989</t>
  </si>
  <si>
    <t>GB48990</t>
  </si>
  <si>
    <t xml:space="preserve"> PREDICTED: Apis mellifera 3-hydroxyacyl-coA-dehydrogenase 2 (LOC726590), mRNA</t>
  </si>
  <si>
    <t>GB48991</t>
  </si>
  <si>
    <t>GB48992</t>
  </si>
  <si>
    <t xml:space="preserve"> PREDICTED: Apis mellifera cytochrome P450 6BC1 (CYP6BC1), mRNA</t>
  </si>
  <si>
    <t xml:space="preserve"> PREDICTED: Apis mellifera phosphotidylinositol 3 kinase 68D ortholog (LOC413425), transcript variant X2, mRNA</t>
  </si>
  <si>
    <t xml:space="preserve"> PREDICTED: Apis mellifera putative protein arginine N-methyltransferase 10-like (LOC100577481), transcript variant X1, mRNA</t>
  </si>
  <si>
    <t xml:space="preserve"> PREDICTED: Apis mellifera Scm-related gene containing four mbt domains (Sfmbt), mRNA</t>
  </si>
  <si>
    <t>GB48997</t>
  </si>
  <si>
    <t>GB48998</t>
  </si>
  <si>
    <t xml:space="preserve"> PREDICTED: Apis mellifera cropped (crp), mRNA</t>
  </si>
  <si>
    <t xml:space="preserve"> PREDICTED: Apis mellifera TBC1 domain family member 13-like (LOC408604), transcript variant X3, misc_RNA</t>
  </si>
  <si>
    <t xml:space="preserve"> PREDICTED: Apis mellifera uncharacterized LOC100577003 (LOC100577003), transcript variant X6, mRNA</t>
  </si>
  <si>
    <t xml:space="preserve"> PREDICTED: Apis mellifera golgin subfamily A member 6-like protein 2-like (LOC102653957), transcript variant X1, mRNA</t>
  </si>
  <si>
    <t>GB49002</t>
  </si>
  <si>
    <t xml:space="preserve"> PREDICTED: Apis mellifera uncharacterized LOC100577082 (LOC100577082), transcript variant X1, mRNA</t>
  </si>
  <si>
    <t>GB49003</t>
  </si>
  <si>
    <t>GB49005</t>
  </si>
  <si>
    <t>GB49006</t>
  </si>
  <si>
    <t>GB49007</t>
  </si>
  <si>
    <t>GB49009</t>
  </si>
  <si>
    <t xml:space="preserve"> PREDICTED: Apis mellifera uncharacterized LOC409695 (LOC409695), transcript variant X1, mRNA</t>
  </si>
  <si>
    <t>GB49011</t>
  </si>
  <si>
    <t xml:space="preserve"> PREDICTED: Apis mellifera glycerol kinase (LOC409199), transcript variant X1, mRNA</t>
  </si>
  <si>
    <t xml:space="preserve"> PREDICTED: Apis mellifera tsunagi (tsu), mRNA</t>
  </si>
  <si>
    <t>GB49014</t>
  </si>
  <si>
    <t>GB49015</t>
  </si>
  <si>
    <t xml:space="preserve"> PREDICTED: Apis mellifera facilitated trehalose transporter Tret1-like (LOC412007), mRNA</t>
  </si>
  <si>
    <t>GB49016</t>
  </si>
  <si>
    <t xml:space="preserve"> PREDICTED: Apis mellifera putative odorant receptor 13a-like (LOC100576734), transcript variant X1, mRNA</t>
  </si>
  <si>
    <t xml:space="preserve"> PREDICTED: Apis mellifera uncharacterized LOC724157 (LOC724157), mRNA</t>
  </si>
  <si>
    <t xml:space="preserve"> PREDICTED: Apis mellifera DNA-directed RNA polymerase III subunit 5 (RPC5), mRNA</t>
  </si>
  <si>
    <t xml:space="preserve"> Apis mellifera cuticular protein (LOC724464), mRNA</t>
  </si>
  <si>
    <t xml:space="preserve"> PREDICTED: Apis mellifera luc7-like protein 3-like (LOC411791), misc_RNA</t>
  </si>
  <si>
    <t xml:space="preserve"> PREDICTED: Apis mellifera ribosomal protein S9 (RpS9), transcript variant X1, mRNA</t>
  </si>
  <si>
    <t>GB49024</t>
  </si>
  <si>
    <t xml:space="preserve"> PREDICTED: Apis mellifera zinc transporter foi-like (LOC552697), transcript variant X1, mRNA</t>
  </si>
  <si>
    <t xml:space="preserve"> PREDICTED: Apis mellifera cyclin T (CycT), transcript variant X1, mRNA</t>
  </si>
  <si>
    <t xml:space="preserve"> PREDICTED: Apis mellifera sulfide:quinone oxidoreductase, mitochondrial-like (LOC100577145), transcript variant X1, mRNA</t>
  </si>
  <si>
    <t xml:space="preserve"> PREDICTED: Apis mellifera zetaCOP protein (zetaCOP), transcript variant X5, mRNA</t>
  </si>
  <si>
    <t xml:space="preserve"> Apis mellifera segmentation protein even-skipped (eve), mRNA</t>
  </si>
  <si>
    <t>GB49030</t>
  </si>
  <si>
    <t xml:space="preserve"> PREDICTED: Apis mellifera ribosomal protein S18 (RpS18), mRNA</t>
  </si>
  <si>
    <t xml:space="preserve"> PREDICTED: Apis mellifera CDP-diacylglycerol--glycerol-3-phosphate 3-phosphatidyltransferase, mitochondrial-like (LOC413879), transcript variant X2, mRNA</t>
  </si>
  <si>
    <t xml:space="preserve"> PREDICTED: Apis mellifera glutamyl-tRNA amidotransferase subunit A (gatA), transcript variant X2, mRNA</t>
  </si>
  <si>
    <t xml:space="preserve"> PREDICTED: Apis mellifera uncharacterized LOC100576830 (LOC100576830), transcript variant X6, misc_RNA</t>
  </si>
  <si>
    <t>GB49034</t>
  </si>
  <si>
    <t xml:space="preserve"> PREDICTED: Apis mellifera uncharacterized LOC100576830 (LOC100576830), transcript variant X3, mRNA</t>
  </si>
  <si>
    <t>GB49035</t>
  </si>
  <si>
    <t>GB49036</t>
  </si>
  <si>
    <t xml:space="preserve"> PREDICTED: Apis mellifera eukaryotic translation initiation factor 3 subunit B (eIF3-S9), transcript variant 1, mRNA</t>
  </si>
  <si>
    <t xml:space="preserve"> PREDICTED: Apis mellifera endophilin B (endoB), transcript variant X3, mRNA</t>
  </si>
  <si>
    <t xml:space="preserve"> PREDICTED: Apis mellifera endophilin B (endoB), transcript variant X2, mRNA</t>
  </si>
  <si>
    <t>GB49039</t>
  </si>
  <si>
    <t xml:space="preserve"> PREDICTED: Apis mellifera dim gamma-tubulin 1 (dgt1), transcript variant X5, mRNA</t>
  </si>
  <si>
    <t xml:space="preserve"> PREDICTED: Apis mellifera solute carrier family 25 member 38-like (LOC411790), transcript variant X3, mRNA</t>
  </si>
  <si>
    <t xml:space="preserve"> PREDICTED: Apis mellifera vacuolar protein sorting-associated protein 18 homolog (dor), mRNA</t>
  </si>
  <si>
    <t>GB49043</t>
  </si>
  <si>
    <t>GB49044</t>
  </si>
  <si>
    <t xml:space="preserve"> PREDICTED: Apis mellifera rhomboid-5 (rho-5), mRNA</t>
  </si>
  <si>
    <t>GB49045</t>
  </si>
  <si>
    <t xml:space="preserve"> PREDICTED: Apis mellifera Tat-binding protein-1 (Tbp-1), mRNA</t>
  </si>
  <si>
    <t xml:space="preserve"> PREDICTED: Apis mellifera testis-specific serine/threonine-protein kinase 4-like (LOC411779), transcript variant X2, mRNA</t>
  </si>
  <si>
    <t xml:space="preserve"> PREDICTED: Apis mellifera testis-specific serine/threonine-protein kinase 4-like (LOC411779), transcript variant X4, misc_RNA</t>
  </si>
  <si>
    <t>GB49049</t>
  </si>
  <si>
    <t xml:space="preserve"> PREDICTED: Apis mellifera zinc finger protein 709-like (LOC411780), transcript variant X3, mRNA</t>
  </si>
  <si>
    <t xml:space="preserve"> PREDICTED: Apis mellifera uncharacterized LOC100577922 (LOC100577922), partial mRNA</t>
  </si>
  <si>
    <t>GB49052</t>
  </si>
  <si>
    <t xml:space="preserve"> PREDICTED: Apis mellifera uncharacterized LOC100578544 (LOC100578544), transcript variant X1, ncRNA</t>
  </si>
  <si>
    <t xml:space="preserve"> PREDICTED: Apis mellifera uncharacterized LOC410975 (LOC410975), transcript variant X4, mRNA</t>
  </si>
  <si>
    <t xml:space="preserve"> PREDICTED: Apis mellifera uncharacterized LOC100578418 (LOC100578418), transcript variant X3, misc_RNA</t>
  </si>
  <si>
    <t>GB49056</t>
  </si>
  <si>
    <t xml:space="preserve"> PREDICTED: Apis mellifera autophagy-specific gene 5 (Atg5), mRNA</t>
  </si>
  <si>
    <t>GB49057</t>
  </si>
  <si>
    <t xml:space="preserve"> PREDICTED: Apis mellifera uncharacterized LOC100578353 (LOC100578353), transcript variant X2, misc_RNA</t>
  </si>
  <si>
    <t>GB49058</t>
  </si>
  <si>
    <t>GB49060</t>
  </si>
  <si>
    <t xml:space="preserve"> PREDICTED: Apis mellifera uncharacterized LOC100578261 (LOC100578261), transcript variant X1, ncRNA</t>
  </si>
  <si>
    <t>GB49062</t>
  </si>
  <si>
    <t>GB49063</t>
  </si>
  <si>
    <t xml:space="preserve"> PREDICTED: Apis mellifera uncharacterized LOC100578710 (LOC100578710), ncRNA</t>
  </si>
  <si>
    <t>GB49065</t>
  </si>
  <si>
    <t xml:space="preserve"> PREDICTED: Apis mellifera zinc finger protein 76-like (LOC100578226), mRNA</t>
  </si>
  <si>
    <t>GB49066</t>
  </si>
  <si>
    <t xml:space="preserve"> PREDICTED: Apis mellifera metabotropic GABA-B receptor subtype 1 (GABA-B-R1), transcript variant X1, mRNA</t>
  </si>
  <si>
    <t>GB49068</t>
  </si>
  <si>
    <t xml:space="preserve"> PREDICTED: Apis mellifera mediator of RNA polymerase II transcription subunit 22 (MED22), mRNA</t>
  </si>
  <si>
    <t>GB49069</t>
  </si>
  <si>
    <t xml:space="preserve"> PREDICTED: Apis mellifera uncharacterized LOC725791 (LOC725791), mRNA</t>
  </si>
  <si>
    <t xml:space="preserve"> PREDICTED: Apis mellifera uncharacterized LOC102656892 (LOC102656892), transcript variant X3, ncRNA</t>
  </si>
  <si>
    <t>GB49072</t>
  </si>
  <si>
    <t xml:space="preserve"> PREDICTED: Apis mellifera uncharacterized LOC725829 (LOC725829), partial mRNA</t>
  </si>
  <si>
    <t xml:space="preserve"> PREDICTED: Apis mellifera piRNA methyltransferase (Pimet), mRNA</t>
  </si>
  <si>
    <t xml:space="preserve"> PREDICTED: Apis mellifera protein FAM102B-like (LOC408759), transcript variant X4, mRNA</t>
  </si>
  <si>
    <t>GB49075</t>
  </si>
  <si>
    <t xml:space="preserve"> PREDICTED: Apis mellifera protein FAM102B-like (LOC408759), transcript variant X2, mRNA</t>
  </si>
  <si>
    <t xml:space="preserve"> PREDICTED: Apis mellifera nose resistant to fluoxetine protein 6-like (LOC411564), transcript variant X3, mRNA</t>
  </si>
  <si>
    <t xml:space="preserve"> PREDICTED: Apis mellifera 3-oxoacyl-reductase 2 (LOC552493), mRNA</t>
  </si>
  <si>
    <t xml:space="preserve"> PREDICTED: Apis mellifera nose resistant to fluoxetine protein 6-like (LOC412295), transcript variant X1, mRNA</t>
  </si>
  <si>
    <t xml:space="preserve"> PREDICTED: Apis mellifera 60 kDa SS-A/Ro ribonucleoprotein-like (LOC724212), mRNA</t>
  </si>
  <si>
    <t xml:space="preserve"> PREDICTED: Apis mellifera uncharacterized LOC102655746 (LOC102655746), ncRNA</t>
  </si>
  <si>
    <t>GB49082</t>
  </si>
  <si>
    <t xml:space="preserve"> PREDICTED: Apis mellifera casein kinase II beta subunit (CkIIbeta), transcript variant X4, mRNA</t>
  </si>
  <si>
    <t xml:space="preserve"> PREDICTED: Apis mellifera uncharacterized LOC100577120 (LOC100577120), mRNA</t>
  </si>
  <si>
    <t xml:space="preserve"> PREDICTED: Apis mellifera ubiquitin like (ubl), mRNA</t>
  </si>
  <si>
    <t>GB49085</t>
  </si>
  <si>
    <t xml:space="preserve"> PREDICTED: Apis mellifera folylpolyglutamate synthase, mitochondrial-like (LOC413810), transcript variant X3, mRNA</t>
  </si>
  <si>
    <t xml:space="preserve"> PREDICTED: Apis mellifera cdc42-interacting protein 4-like (LOC413812), transcript variant X8, mRNA</t>
  </si>
  <si>
    <t xml:space="preserve"> PREDICTED: Apis mellifera integrator complex subunit 4-like (LOC551396), mRNA</t>
  </si>
  <si>
    <t xml:space="preserve"> PREDICTED: Apis mellifera WD repeat-containing protein 46-like (LOC724809), transcript variant X2, mRNA</t>
  </si>
  <si>
    <t xml:space="preserve"> PREDICTED: Apis mellifera uncharacterized LOC102654462 (LOC102654462), ncRNA</t>
  </si>
  <si>
    <t>GB49091</t>
  </si>
  <si>
    <t xml:space="preserve"> PREDICTED: Apis mellifera u7 snRNA-associated Sm-like protein LSm11-like (LOC725036), mRNA</t>
  </si>
  <si>
    <t>GB49094</t>
  </si>
  <si>
    <t xml:space="preserve"> PREDICTED: Apis mellifera high affinity copper uptake protein 1-like (LOC551217), transcript variant X1, mRNA</t>
  </si>
  <si>
    <t xml:space="preserve"> PREDICTED: Apis mellifera drosha protein (drosha), transcript variant X2, mRNA</t>
  </si>
  <si>
    <t xml:space="preserve"> PREDICTED: Apis mellifera sex-regulated protein janus-A-like (LOC100576467), mRNA</t>
  </si>
  <si>
    <t xml:space="preserve"> PREDICTED: Apis mellifera ABC transporter G family member 22-like (LOC410967), transcript variant X1, mRNA</t>
  </si>
  <si>
    <t xml:space="preserve"> PREDICTED: Apis mellifera arrestin 4-like protein (LOC551043), transcript variant X5, mRNA</t>
  </si>
  <si>
    <t xml:space="preserve"> PREDICTED: Apis mellifera probable tRNA pseudouridine synthase 2-like (LOC551083), mRNA</t>
  </si>
  <si>
    <t xml:space="preserve"> PREDICTED: Apis mellifera ras-related protein Rab-9A-like (LOC410969), transcript variant X1, mRNA</t>
  </si>
  <si>
    <t xml:space="preserve"> PREDICTED: Apis mellifera uncharacterized LOC724920 (LOC724920), mRNA</t>
  </si>
  <si>
    <t>GB49103</t>
  </si>
  <si>
    <t xml:space="preserve"> PREDICTED: Apis mellifera ecdysteroid-regulated gene E74 (E74), transcript variant X9, mRNA</t>
  </si>
  <si>
    <t>GB49104</t>
  </si>
  <si>
    <t xml:space="preserve"> PREDICTED: Apis mellifera ecdysteroid-regulated gene E74 (E74), transcript variant X10, mRNA</t>
  </si>
  <si>
    <t xml:space="preserve"> PREDICTED: Apis mellifera spectrin alpha chain-like (LOC551291), mRNA</t>
  </si>
  <si>
    <t xml:space="preserve"> PREDICTED: Apis mellifera nuclear pore complex protein Nup214 (Nup214), mRNA</t>
  </si>
  <si>
    <t xml:space="preserve"> PREDICTED: Apis mellifera PDZ domain-containing protein 8-like (LOC551430), mRNA</t>
  </si>
  <si>
    <t xml:space="preserve"> PREDICTED: Apis mellifera leucine-rich repeat-containing protein 20-like (LOC551458), transcript variant X2, mRNA</t>
  </si>
  <si>
    <t>GB49109</t>
  </si>
  <si>
    <t xml:space="preserve"> PREDICTED: Apis mellifera leucine-rich repeat-containing protein 20-like (LOC551458), transcript variant X3, mRNA</t>
  </si>
  <si>
    <t xml:space="preserve"> PREDICTED: Apis mellifera neuropathy target esterase sws (sws), transcript variant X4, misc_RNA</t>
  </si>
  <si>
    <t xml:space="preserve"> PREDICTED: Apis mellifera uridine-cytidine kinase-like protein (LOC410076), transcript variant X1, mRNA</t>
  </si>
  <si>
    <t>GB49113</t>
  </si>
  <si>
    <t xml:space="preserve"> PREDICTED: Apis mellifera nucleolar complex protein 4 homolog B-like (LOC411404), transcript variant X2, mRNA</t>
  </si>
  <si>
    <t xml:space="preserve"> PREDICTED: Apis mellifera high affinity copper uptake protein 1-like (LOC411403), transcript variant X3, mRNA</t>
  </si>
  <si>
    <t xml:space="preserve"> PREDICTED: Apis mellifera porphobilinogen synthase (Pbgs), transcript variant X1, mRNA</t>
  </si>
  <si>
    <t xml:space="preserve"> Apis mellifera heat shock 70 kDa protein cognate 3 (Hsc70-3), mRNA</t>
  </si>
  <si>
    <t xml:space="preserve"> PREDICTED: Apis mellifera 26S proteasome non-ATPase regulatory subunit 5-like (LOC102654919), partial mRNA</t>
  </si>
  <si>
    <t>GB49118</t>
  </si>
  <si>
    <t xml:space="preserve"> PREDICTED: Apis mellifera deoxynucleotidyltransferase terminal-interacting protein 2-like (LOC412294), mRNA</t>
  </si>
  <si>
    <t xml:space="preserve"> PREDICTED: Apis mellifera Raf kinase, effector of Ras (Raf1), mRNA</t>
  </si>
  <si>
    <t xml:space="preserve"> PREDICTED: Apis mellifera uncharacterized LOC100577638 (LOC100577638), transcript variant X4, mRNA</t>
  </si>
  <si>
    <t>GB49121</t>
  </si>
  <si>
    <t xml:space="preserve"> PREDICTED: Apis mellifera uncharacterized LOC100577638 (LOC100577638), transcript variant X3, mRNA</t>
  </si>
  <si>
    <t>GB49122</t>
  </si>
  <si>
    <t xml:space="preserve"> PREDICTED: Apis mellifera uncharacterized LOC100577638 (LOC100577638), transcript variant X1, mRNA</t>
  </si>
  <si>
    <t xml:space="preserve"> PREDICTED: Apis mellifera myotubularin related protein 2 (MTMR2), transcript variant X1, mRNA</t>
  </si>
  <si>
    <t xml:space="preserve"> PREDICTED: Apis mellifera uncharacterized LOC102656527 (LOC102656527), ncRNA</t>
  </si>
  <si>
    <t>GB49125</t>
  </si>
  <si>
    <t xml:space="preserve"> PREDICTED: Apis mellifera Rab GTPase activating protein 6 (RabGAP6), transcript variant X3, mRNA</t>
  </si>
  <si>
    <t xml:space="preserve"> PREDICTED: Apis mellifera uncharacterized LOC102656892 (LOC102656892), transcript variant X1, ncRNA</t>
  </si>
  <si>
    <t>GB49127</t>
  </si>
  <si>
    <t>GB49128</t>
  </si>
  <si>
    <t xml:space="preserve"> PREDICTED: Apis mellifera bifocal (bif), transcript variant 2, mRNA</t>
  </si>
  <si>
    <t>GB49130</t>
  </si>
  <si>
    <t xml:space="preserve"> PREDICTED: Apis mellifera metabotropic GABA-B receptor subtype 1 (GABA-B-R1), transcript variant X3, mRNA</t>
  </si>
  <si>
    <t xml:space="preserve"> PREDICTED: Apis mellifera nucleoporin 54kDa (NUP54), transcript variant X1, mRNA</t>
  </si>
  <si>
    <t xml:space="preserve"> PREDICTED: Apis mellifera uncharacterized LOC102653875 (LOC102653875), ncRNA</t>
  </si>
  <si>
    <t>GB49134</t>
  </si>
  <si>
    <t xml:space="preserve"> PREDICTED: Apis mellifera uncharacterized LOC102654134 (LOC102654134), transcript variant X2, ncRNA</t>
  </si>
  <si>
    <t>GB49135</t>
  </si>
  <si>
    <t>GB49137</t>
  </si>
  <si>
    <t>GB49138</t>
  </si>
  <si>
    <t xml:space="preserve"> PREDICTED: Apis mellifera uncharacterized LOC410975 (LOC410975), transcript variant X2, mRNA</t>
  </si>
  <si>
    <t>GB49140</t>
  </si>
  <si>
    <t>GB49141</t>
  </si>
  <si>
    <t>GB49142</t>
  </si>
  <si>
    <t xml:space="preserve"> PREDICTED: Apis mellifera uncharacterized LOC102654364 (LOC102654364), ncRNA</t>
  </si>
  <si>
    <t>GB49143</t>
  </si>
  <si>
    <t xml:space="preserve"> PREDICTED: Apis mellifera uncharacterized LOC102653628 (LOC102653628), ncRNA</t>
  </si>
  <si>
    <t>GB49144</t>
  </si>
  <si>
    <t>GB49145</t>
  </si>
  <si>
    <t xml:space="preserve"> PREDICTED: Apis mellifera Ras opposite (Rop), transcript variant 1, mRNA</t>
  </si>
  <si>
    <t xml:space="preserve"> PREDICTED: Apis mellifera argininosuccinate synthase-like (LOC412923), mRNA</t>
  </si>
  <si>
    <t xml:space="preserve"> PREDICTED: Apis mellifera neurogenic locus Notch protein (N), transcript variant X1, mRNA</t>
  </si>
  <si>
    <t xml:space="preserve"> PREDICTED: Apis mellifera guanine nucleotide-releasing factor 2-like (LOC409856), transcript variant X2, mRNA</t>
  </si>
  <si>
    <t xml:space="preserve"> PREDICTED: Apis mellifera TBC1 domain family member 24-like (LOC413791), transcript variant X1, mRNA</t>
  </si>
  <si>
    <t>GB49151</t>
  </si>
  <si>
    <t xml:space="preserve"> PREDICTED: Apis mellifera TBC1 domain family member 24-like (LOC413791), transcript variant X2, mRNA</t>
  </si>
  <si>
    <t>GB49153</t>
  </si>
  <si>
    <t xml:space="preserve"> PREDICTED: Apis mellifera buffy (LOC411613), mRNA</t>
  </si>
  <si>
    <t xml:space="preserve"> PREDICTED: Apis mellifera lysyl-tRNA synthetase (Aats-lys), transcript variant X2, mRNA</t>
  </si>
  <si>
    <t xml:space="preserve"> PREDICTED: Apis mellifera mediator of RNA polymerase II transcription subunit 15 (MED15), transcript variant X2, mRNA</t>
  </si>
  <si>
    <t xml:space="preserve"> PREDICTED: Apis mellifera dynactin subunit 2 (Dctn2), transcript variant X1, mRNA</t>
  </si>
  <si>
    <t xml:space="preserve"> PREDICTED: Apis mellifera probable nuclear transport factor 2-like (LOC409406), transcript variant 1, mRNA</t>
  </si>
  <si>
    <t xml:space="preserve"> PREDICTED: Apis mellifera probable nuclear transport factor 2-like (LOC409406), transcript variant 3, mRNA</t>
  </si>
  <si>
    <t>GB49160</t>
  </si>
  <si>
    <t xml:space="preserve"> PREDICTED: Apis mellifera aminoacyl tRNA synthetase complex-interacting multifunctional protein 2-like (LOC409404), transcript variant X1, mRNA</t>
  </si>
  <si>
    <t>GB49162</t>
  </si>
  <si>
    <t xml:space="preserve"> PREDICTED: Apis mellifera e3 ubiquitin-protein ligase UBR3-like (LOC412002), transcript variant X1, mRNA</t>
  </si>
  <si>
    <t>GB49163</t>
  </si>
  <si>
    <t xml:space="preserve"> PREDICTED: Apis mellifera protein RER1-like (LOC410094), transcript variant X1, mRNA</t>
  </si>
  <si>
    <t xml:space="preserve"> PREDICTED: Apis mellifera diuretic hormone receptor-like (LOC413829), mRNA</t>
  </si>
  <si>
    <t xml:space="preserve"> PREDICTED: Apis mellifera small ubiquitin-related modifier-like (LOC409308), mRNA</t>
  </si>
  <si>
    <t xml:space="preserve"> PREDICTED: Apis mellifera uncharacterized LOC725122 (LOC725122), mRNA</t>
  </si>
  <si>
    <t>GB49168</t>
  </si>
  <si>
    <t xml:space="preserve"> PREDICTED: Apis mellifera 40S ribosomal protein S15Aa-like (LOC551125), transcript variant 1, mRNA</t>
  </si>
  <si>
    <t xml:space="preserve"> PREDICTED: Apis mellifera immunoglobulin-like and fibronectin type III domain containing 8 (IGFn3-8), transcript variant X3, mRNA</t>
  </si>
  <si>
    <t xml:space="preserve"> PREDICTED: Apis mellifera nucleosome-remodeling factor subunit NURF301-like (LOC412256), transcript variant X2, mRNA</t>
  </si>
  <si>
    <t xml:space="preserve"> PREDICTED: Apis mellifera 4-aminobutyrate aminotransferase, mitochondrial-like (LOC412177), transcript variant X1, mRNA</t>
  </si>
  <si>
    <t xml:space="preserve"> PREDICTED: Apis mellifera uncharacterized LOC412265 (LOC412265), transcript variant X2, mRNA</t>
  </si>
  <si>
    <t xml:space="preserve"> PREDICTED: Apis mellifera 4-hydroxyphenylpyruvate dioxygenase-like (LOC725400), mRNA</t>
  </si>
  <si>
    <t>GB49176</t>
  </si>
  <si>
    <t xml:space="preserve"> PREDICTED: Apis mellifera ribosomal protein L27 (RpL27), transcript variant X2, mRNA</t>
  </si>
  <si>
    <t xml:space="preserve"> PREDICTED: Apis mellifera OTU domain-containing protein 6B-like (LOC551509), mRNA</t>
  </si>
  <si>
    <t xml:space="preserve"> PREDICTED: Apis mellifera protein PIH1D3-like (LOC102655282), mRNA</t>
  </si>
  <si>
    <t>GB49179</t>
  </si>
  <si>
    <t xml:space="preserve"> PREDICTED: Apis mellifera cysteine-rich secretory protein 1-like (LOC551597), transcript variant X5, misc_RNA</t>
  </si>
  <si>
    <t>GB49182</t>
  </si>
  <si>
    <t xml:space="preserve"> PREDICTED: Apis mellifera PH domain leucine-rich repeat protein phosphatase (Phlpp), transcript variant X1, mRNA</t>
  </si>
  <si>
    <t>GB49183</t>
  </si>
  <si>
    <t xml:space="preserve"> PREDICTED: Apis mellifera PH domain leucine-rich repeat protein phosphatase (Phlpp), transcript variant X2, mRNA</t>
  </si>
  <si>
    <t xml:space="preserve"> PREDICTED: Apis mellifera putative glycerophosphocholine phosphodiesterase GPCPD1-like (LOC410117), mRNA</t>
  </si>
  <si>
    <t>GB49185</t>
  </si>
  <si>
    <t xml:space="preserve"> PREDICTED: Apis mellifera multiple EGF-like-domains 8 (Megf8), mRNA</t>
  </si>
  <si>
    <t xml:space="preserve"> PREDICTED: Apis mellifera intraflagellar transport 80 homolog (Chlamydomonas) (IFT80), transcript variant X1, mRNA</t>
  </si>
  <si>
    <t xml:space="preserve"> PREDICTED: Apis mellifera leucine-rich repeat-containing protein 57-like (LOC726043), mRNA</t>
  </si>
  <si>
    <t>GB49189</t>
  </si>
  <si>
    <t xml:space="preserve"> PREDICTED: Apis mellifera polycomblike (Pcl), transcript variant X4, mRNA</t>
  </si>
  <si>
    <t>GB49191</t>
  </si>
  <si>
    <t xml:space="preserve"> PREDICTED: Apis mellifera ribosomal RNA small subunit methyltransferase NEP1-like (LOC409857), mRNA</t>
  </si>
  <si>
    <t xml:space="preserve"> PREDICTED: Apis mellifera uncharacterized LOC551826 (LOC551826), transcript variant X1, mRNA</t>
  </si>
  <si>
    <t xml:space="preserve"> PREDICTED: Apis mellifera uncharacterized LOC100578771 (LOC100578771), transcript variant X3, mRNA</t>
  </si>
  <si>
    <t>GB49194</t>
  </si>
  <si>
    <t xml:space="preserve"> PREDICTED: Apis mellifera uncharacterized LOC100578771 (LOC100578771), transcript variant X4, mRNA</t>
  </si>
  <si>
    <t>GB49195</t>
  </si>
  <si>
    <t>GB49196</t>
  </si>
  <si>
    <t xml:space="preserve"> PREDICTED: Apis mellifera multidrug resistance-associated protein 1-like (LOC727307), mRNA</t>
  </si>
  <si>
    <t>GB49197</t>
  </si>
  <si>
    <t>GB49198</t>
  </si>
  <si>
    <t>GB49199</t>
  </si>
  <si>
    <t>GB49200</t>
  </si>
  <si>
    <t>GB49201</t>
  </si>
  <si>
    <t>GB49202</t>
  </si>
  <si>
    <t>GB49203</t>
  </si>
  <si>
    <t>GB49204</t>
  </si>
  <si>
    <t>GB49205</t>
  </si>
  <si>
    <t>GB49206</t>
  </si>
  <si>
    <t xml:space="preserve"> PREDICTED: Apis mellifera putative phosphatidate phosphatase-like (LOC724942), transcript variant X1, mRNA</t>
  </si>
  <si>
    <t xml:space="preserve"> PREDICTED: Apis mellifera uncharacterized LOC102655834 (LOC102655834), partial mRNA</t>
  </si>
  <si>
    <t>GB49208</t>
  </si>
  <si>
    <t>GB49209</t>
  </si>
  <si>
    <t>GB49210</t>
  </si>
  <si>
    <t xml:space="preserve"> PREDICTED: Apis mellifera nucleolar protein 10-like (LOC727200), mRNA</t>
  </si>
  <si>
    <t>GB49212</t>
  </si>
  <si>
    <t xml:space="preserve"> PREDICTED: Apis mellifera uncharacterized LOC100577320 (LOC100577320), transcript variant X2, mRNA</t>
  </si>
  <si>
    <t>GB49213</t>
  </si>
  <si>
    <t>GB49214</t>
  </si>
  <si>
    <t>GB49215</t>
  </si>
  <si>
    <t xml:space="preserve"> PREDICTED: Apis mellifera uncharacterized LOC725973 (LOC725973), transcript variant X1, mRNA</t>
  </si>
  <si>
    <t>GB49216</t>
  </si>
  <si>
    <t xml:space="preserve"> PREDICTED: Apis mellifera rho GTPase-activating protein 100F ortholog (LOC409836), transcript variant X17, mRNA</t>
  </si>
  <si>
    <t>GB49217</t>
  </si>
  <si>
    <t>GB49218</t>
  </si>
  <si>
    <t xml:space="preserve"> PREDICTED: Apis mellifera ribosomal protein L29 (RpL29), mRNA</t>
  </si>
  <si>
    <t xml:space="preserve"> PREDICTED: Apis mellifera phosphomevalonate kinase-like protein (LOC725018), mRNA</t>
  </si>
  <si>
    <t xml:space="preserve"> PREDICTED: Apis mellifera decapping protein 2 (Dcp2), mRNA</t>
  </si>
  <si>
    <t xml:space="preserve"> PREDICTED: Apis mellifera uncharacterized LOC725131 (LOC725131), mRNA</t>
  </si>
  <si>
    <t>GB49224</t>
  </si>
  <si>
    <t xml:space="preserve"> PREDICTED: Apis mellifera uncharacterized LOC102653587 (LOC102653587), mRNA</t>
  </si>
  <si>
    <t>GB49225</t>
  </si>
  <si>
    <t xml:space="preserve"> PREDICTED: Apis mellifera tetratricopeptide repeat protein 1-like (LOC551047), mRNA</t>
  </si>
  <si>
    <t xml:space="preserve"> PREDICTED: Apis mellifera probable sodium/potassium/calcium exchanger CG1090-like (LOC100577986), mRNA</t>
  </si>
  <si>
    <t xml:space="preserve"> PREDICTED: Apis mellifera uncharacterized LOC102656658 (LOC102656658), transcript variant X2, ncRNA</t>
  </si>
  <si>
    <t>GB49229</t>
  </si>
  <si>
    <t xml:space="preserve"> PREDICTED: Apis mellifera RNA-binding protein orb2 (orb2), mRNA</t>
  </si>
  <si>
    <t xml:space="preserve"> PREDICTED: Apis mellifera probable RNA-binding protein orb2-like (LOC724704), mRNA</t>
  </si>
  <si>
    <t>GB49231</t>
  </si>
  <si>
    <t>GB49232</t>
  </si>
  <si>
    <t xml:space="preserve"> PREDICTED: Apis mellifera uncharacterized LOC100577341 (LOC100577341), mRNA</t>
  </si>
  <si>
    <t xml:space="preserve"> PREDICTED: Apis mellifera WD repeat-containing protein 24-like (LOC413957), mRNA</t>
  </si>
  <si>
    <t>GB49236</t>
  </si>
  <si>
    <t xml:space="preserve"> PREDICTED: Apis mellifera uncharacterized LOC100577507 (LOC100577507), transcript variant X3, mRNA</t>
  </si>
  <si>
    <t>GB49238</t>
  </si>
  <si>
    <t xml:space="preserve"> PREDICTED: Apis mellifera metabotropic GABA-B receptor subtype 2 (GABA-B-R2), transcript variant X3, misc_RNA</t>
  </si>
  <si>
    <t xml:space="preserve"> PREDICTED: Apis mellifera aldehyde dehydrogenase (Aldh), transcript variant 1, mRNA</t>
  </si>
  <si>
    <t xml:space="preserve"> PREDICTED: Apis mellifera thioredoxin reductase 3 (Trxr-3), transcript variant X2, mRNA</t>
  </si>
  <si>
    <t>GB49241</t>
  </si>
  <si>
    <t xml:space="preserve"> PREDICTED: Apis mellifera thioredoxin reductase 3 (Trxr-3), transcript variant X1, mRNA</t>
  </si>
  <si>
    <t>GB49243</t>
  </si>
  <si>
    <t xml:space="preserve"> PREDICTED: Apis mellifera charged multivesicular body protein 5 (LOC408939), mRNA</t>
  </si>
  <si>
    <t xml:space="preserve"> PREDICTED: Apis mellifera transmembrane protein 194A-like (LOC724862), transcript variant X1, mRNA</t>
  </si>
  <si>
    <t xml:space="preserve"> PREDICTED: Apis mellifera tincar (tinc), transcript variant X2, mRNA</t>
  </si>
  <si>
    <t>GB49247</t>
  </si>
  <si>
    <t xml:space="preserve"> PREDICTED: Apis mellifera tachykinin (Tk), transcript variant X1, mRNA</t>
  </si>
  <si>
    <t xml:space="preserve"> PREDICTED: Apis mellifera COMM domain-containing protein 4-like (LOC409913), mRNA</t>
  </si>
  <si>
    <t xml:space="preserve"> Apis mellifera heme oxygenase (Ho), mRNA</t>
  </si>
  <si>
    <t>GB49251</t>
  </si>
  <si>
    <t xml:space="preserve"> PREDICTED: Apis mellifera twitching mobility protein-like (LOC100576910), mRNA</t>
  </si>
  <si>
    <t>GB49252</t>
  </si>
  <si>
    <t xml:space="preserve"> PREDICTED: Apis mellifera mannose-1-phosphate guanyltransferase-like (LOC102655441), mRNA</t>
  </si>
  <si>
    <t>GB49253</t>
  </si>
  <si>
    <t>GB49254</t>
  </si>
  <si>
    <t xml:space="preserve"> PREDICTED: Apis mellifera adenylate kinase isoenzyme 5-like (LOC100578112), partial mRNA</t>
  </si>
  <si>
    <t>GB49256</t>
  </si>
  <si>
    <t>GB49257</t>
  </si>
  <si>
    <t xml:space="preserve"> PREDICTED: Apis mellifera mitochondrial uncoupling protein 2-like (LOC410791), transcript variant X2, mRNA</t>
  </si>
  <si>
    <t>GB49258</t>
  </si>
  <si>
    <t xml:space="preserve"> PREDICTED: Apis mellifera mitochondrial uncoupling protein 2-like (LOC410791), transcript variant X3, mRNA</t>
  </si>
  <si>
    <t xml:space="preserve"> PREDICTED: Apis mellifera C-type lectin 1 (CTL1), mRNA</t>
  </si>
  <si>
    <t xml:space="preserve"> PREDICTED: Apis mellifera uncharacterized LOC100576662 (LOC100576662), transcript variant X1, mRNA</t>
  </si>
  <si>
    <t xml:space="preserve"> PREDICTED: Apis mellifera uncharacterized LOC100577043 (LOC100577043), mRNA</t>
  </si>
  <si>
    <t xml:space="preserve"> PREDICTED: Apis mellifera uncharacterized LOC725283 (LOC725283), mRNA</t>
  </si>
  <si>
    <t>GB49263</t>
  </si>
  <si>
    <t xml:space="preserve"> PREDICTED: Apis mellifera protein phosphatase methylesterase 1-like (LOC550901), transcript variant 1, mRNA</t>
  </si>
  <si>
    <t xml:space="preserve"> PREDICTED: Apis mellifera BTB/POZ domain-containing protein KCTD16-like (LOC725415), mRNA</t>
  </si>
  <si>
    <t>GB49265</t>
  </si>
  <si>
    <t>GB49266</t>
  </si>
  <si>
    <t>GB49267</t>
  </si>
  <si>
    <t xml:space="preserve"> PREDICTED: Apis mellifera NMDA kainate sensitive receptor (LOC410788), transcript variant X1, mRNA</t>
  </si>
  <si>
    <t xml:space="preserve"> PREDICTED: Apis mellifera PI-PLC X domain-containing protein 1-like (LOC101664702), transcript variant X1, mRNA</t>
  </si>
  <si>
    <t>GB49269</t>
  </si>
  <si>
    <t xml:space="preserve"> Apis mellifera PI-PLC X domain-containing protein 1-like (LOC101664702), mRNA</t>
  </si>
  <si>
    <t>GB49270</t>
  </si>
  <si>
    <t xml:space="preserve"> PREDICTED: Apis mellifera microsomal gluathione S-transferase 2 (GST-mic2), mRNA</t>
  </si>
  <si>
    <t>GB49271</t>
  </si>
  <si>
    <t>GB49272</t>
  </si>
  <si>
    <t xml:space="preserve"> PREDICTED: Apis mellifera glutamate receptor, ionotropic, kainate 2 (GRIK2), transcript variant X1, mRNA</t>
  </si>
  <si>
    <t>GB49274</t>
  </si>
  <si>
    <t xml:space="preserve"> PREDICTED: Apis mellifera glutamate receptor ionotropic, kainate 2-like (LOC102653800), transcript variant X2, mRNA</t>
  </si>
  <si>
    <t>GB49275</t>
  </si>
  <si>
    <t xml:space="preserve"> PREDICTED: Apis mellifera uncharacterized LOC725651 (LOC725651), mRNA</t>
  </si>
  <si>
    <t>GB49277</t>
  </si>
  <si>
    <t>GB49278</t>
  </si>
  <si>
    <t>GB49279</t>
  </si>
  <si>
    <t xml:space="preserve"> PREDICTED: Apis mellifera monocarboxylate transporter 8-like (LOC408646), transcript variant X1, mRNA</t>
  </si>
  <si>
    <t xml:space="preserve"> Apis mellifera DNA damage-regulated autophagy modulator protein 2-like (LOC100576447), mRNA</t>
  </si>
  <si>
    <t xml:space="preserve"> PREDICTED: Apis mellifera uncharacterized LOC551941 (LOC551941), misc_RNA</t>
  </si>
  <si>
    <t>GB49283</t>
  </si>
  <si>
    <t xml:space="preserve"> PREDICTED: Apis mellifera transient receptor potential mucolipin (TRPML), transcript variant 2, mRNA</t>
  </si>
  <si>
    <t xml:space="preserve"> PREDICTED: Apis mellifera kelch-like 5 (Drosophila) (KLHL5), mRNA</t>
  </si>
  <si>
    <t>GB49286</t>
  </si>
  <si>
    <t>GB49287</t>
  </si>
  <si>
    <t xml:space="preserve"> PREDICTED: Apis mellifera cytosolic carboxypeptidase 1-like (LOC551792), transcript variant X13, mRNA</t>
  </si>
  <si>
    <t xml:space="preserve"> PREDICTED: Apis mellifera cytosolic carboxypeptidase 1-like (LOC551792), transcript variant X8, mRNA</t>
  </si>
  <si>
    <t>GB49290</t>
  </si>
  <si>
    <t xml:space="preserve"> PREDICTED: Apis mellifera helix-loop-helix protein 1-like (LOC102653654), mRNA</t>
  </si>
  <si>
    <t>GB49291</t>
  </si>
  <si>
    <t>GB49292</t>
  </si>
  <si>
    <t>GB49293</t>
  </si>
  <si>
    <t>GB49294</t>
  </si>
  <si>
    <t xml:space="preserve"> PREDICTED: Apis mellifera probable nuclear hormone receptor HR38-like (LOC551232), mRNA</t>
  </si>
  <si>
    <t>GB49295</t>
  </si>
  <si>
    <t xml:space="preserve"> PREDICTED: Apis mellifera uncharacterized LOC552765 (LOC552765), mRNA</t>
  </si>
  <si>
    <t xml:space="preserve"> PREDICTED: Apis mellifera protein eyes shut-like (LOC726433), transcript variant X1, mRNA</t>
  </si>
  <si>
    <t xml:space="preserve"> PREDICTED: Apis mellifera integrin alpha-PS1 (mew), transcript variant X2, mRNA</t>
  </si>
  <si>
    <t xml:space="preserve"> PREDICTED: Apis mellifera ADP-ribosylation factor-related protein 1-like (LOC409342), mRNA</t>
  </si>
  <si>
    <t>GB49300</t>
  </si>
  <si>
    <t xml:space="preserve"> PREDICTED: Apis mellifera AP-1 complex subunit gamma-1-like (LOC412884), mRNA</t>
  </si>
  <si>
    <t xml:space="preserve"> PREDICTED: Apis mellifera BTB/POZ domain-containing protein 3-like (LOC100578209), transcript variant X1, mRNA</t>
  </si>
  <si>
    <t>GB49302</t>
  </si>
  <si>
    <t xml:space="preserve"> PREDICTED: Apis mellifera BTB/POZ domain-containing protein 3-like (LOC100578209), transcript variant X2, mRNA</t>
  </si>
  <si>
    <t xml:space="preserve"> PREDICTED: Apis mellifera tubulin, gamma 1 (TUBG1), transcript variant 1, mRNA</t>
  </si>
  <si>
    <t xml:space="preserve"> PREDICTED: Apis mellifera jagunal (jagn), mRNA</t>
  </si>
  <si>
    <t xml:space="preserve"> PREDICTED: Apis mellifera ATP synthase, H+ transporting, mitochondrial F1 complex, gamma polypeptide 1 (Atp5c1), transcript variant X1, mRNA</t>
  </si>
  <si>
    <t xml:space="preserve"> PREDICTED: Apis mellifera DNA-directed RNA polymerases I and III subunit RPAC1-like (LOC411510), transcript variant X1, mRNA</t>
  </si>
  <si>
    <t xml:space="preserve"> PREDICTED: Apis mellifera DNA-directed RNA polymerases I and III subunit RPAC1-like (LOC411510), transcript variant X2, mRNA</t>
  </si>
  <si>
    <t>GB49308</t>
  </si>
  <si>
    <t xml:space="preserve"> PREDICTED: Apis mellifera uncharacterized LOC726065 (LOC726065), transcript variant X1, mRNA</t>
  </si>
  <si>
    <t xml:space="preserve"> PREDICTED: Apis mellifera TD and POZ domain-containing protein 5-like (LOC100577913), transcript variant X3, mRNA</t>
  </si>
  <si>
    <t>GB49311</t>
  </si>
  <si>
    <t xml:space="preserve"> PREDICTED: Apis mellifera glyoxylate reductase/hydroxypyruvate reductase-like (LOC410042), mRNA</t>
  </si>
  <si>
    <t xml:space="preserve"> PREDICTED: Apis mellifera voltage-dependent anion-selective channel (porin), mRNA</t>
  </si>
  <si>
    <t xml:space="preserve"> PREDICTED: Apis mellifera protein lin-54 homolog (LOC409483), transcript variant X1, mRNA</t>
  </si>
  <si>
    <t>GB49314</t>
  </si>
  <si>
    <t xml:space="preserve"> PREDICTED: Apis mellifera protein lin-54 homolog (LOC409483), transcript variant X3, mRNA</t>
  </si>
  <si>
    <t>GB49316</t>
  </si>
  <si>
    <t>GB49317</t>
  </si>
  <si>
    <t xml:space="preserve"> PREDICTED: Apis mellifera poly(A)-specific ribonuclease PARN-like domain-containing protein 1-like (LOC551033), transcript variant X1, mRNA</t>
  </si>
  <si>
    <t xml:space="preserve"> PREDICTED: Apis mellifera calcium-transporting ATPase sarcoplasmic/endoplasmic reticulum type (LOC410371), transcript variant X4, mRNA</t>
  </si>
  <si>
    <t xml:space="preserve"> PREDICTED: Apis mellifera sorbitol dehydrogenase-like (LOC410167), mRNA</t>
  </si>
  <si>
    <t xml:space="preserve"> PREDICTED: Apis mellifera anoctamin-4-like (LOC552711), mRNA</t>
  </si>
  <si>
    <t xml:space="preserve"> PREDICTED: Apis mellifera putative fatty acyl-CoA reductase CG5065-like (LOC100578814), transcript variant X3, mRNA</t>
  </si>
  <si>
    <t xml:space="preserve"> PREDICTED: Apis mellifera n-acetylglucosamine-1-phosphotransferase subunits alpha/beta-like (LOC552725), transcript variant X2, mRNA</t>
  </si>
  <si>
    <t xml:space="preserve"> PREDICTED: Apis mellifera chromatin-remodeling complex ATPase chain Iswi (Iswi), mRNA</t>
  </si>
  <si>
    <t xml:space="preserve"> Apis mellifera putative fatty acyl-CoA reductase CG8306-like (LOC725187), mRNA</t>
  </si>
  <si>
    <t xml:space="preserve"> PREDICTED: Apis mellifera putative fatty acyl-CoA reductase CG5065-like (LOC552110), mRNA</t>
  </si>
  <si>
    <t>GB49327</t>
  </si>
  <si>
    <t xml:space="preserve"> PREDICTED: Apis mellifera putative transmembrane protein 185B-like (LOC413297), transcript variant X2, mRNA</t>
  </si>
  <si>
    <t xml:space="preserve"> PREDICTED: Apis mellifera nicastrin (nct), transcript variant X2, mRNA</t>
  </si>
  <si>
    <t xml:space="preserve"> PREDICTED: Apis mellifera slit homolog 3 protein-like (LOC724772), mRNA</t>
  </si>
  <si>
    <t xml:space="preserve"> PREDICTED: Apis mellifera brain-specific homeobox protein homolog (LOC724801), mRNA</t>
  </si>
  <si>
    <t>GB49333</t>
  </si>
  <si>
    <t xml:space="preserve"> PREDICTED: Apis mellifera acetyl-CoA carboxylase-like (LOC552286), transcript variant X6, mRNA</t>
  </si>
  <si>
    <t>GB49334</t>
  </si>
  <si>
    <t xml:space="preserve"> PREDICTED: Apis mellifera acetyl-CoA carboxylase-like (LOC552286), transcript variant X8, mRNA</t>
  </si>
  <si>
    <t>GB49335</t>
  </si>
  <si>
    <t xml:space="preserve"> PREDICTED: Apis mellifera acetyl-CoA carboxylase-like (LOC552286), transcript variant X2, mRNA</t>
  </si>
  <si>
    <t xml:space="preserve"> PREDICTED: Apis mellifera 26S proteasome non-ATPase regulatory subunit 13 (Rpn9), mRNA</t>
  </si>
  <si>
    <t xml:space="preserve"> PREDICTED: Apis mellifera e3 ubiquitin-protein ligase FANCL-like (LOC727490), mRNA</t>
  </si>
  <si>
    <t xml:space="preserve"> PREDICTED: Apis mellifera proton-coupled folate transporter-like (LOC727496), mRNA</t>
  </si>
  <si>
    <t xml:space="preserve"> PREDICTED: Apis mellifera phosphatidylserine decarboxylase proenzyme-like (LOC727050), mRNA</t>
  </si>
  <si>
    <t xml:space="preserve"> PREDICTED: Apis mellifera CB1 cannabinoid receptor-interacting protein 1-like (LOC102656473), mRNA</t>
  </si>
  <si>
    <t>GB49341</t>
  </si>
  <si>
    <t xml:space="preserve"> PREDICTED: Apis mellifera sugar phosphate exchanger 2-like (LOC413840), transcript variant X1, mRNA</t>
  </si>
  <si>
    <t xml:space="preserve"> PREDICTED: Apis mellifera transcriptional repressor protein YY1-like (LOC100578927), transcript variant 2, mRNA</t>
  </si>
  <si>
    <t xml:space="preserve"> PREDICTED: Apis mellifera serine/threonine-protein kinase pelle (pelle), transcript variant X2, mRNA</t>
  </si>
  <si>
    <t xml:space="preserve"> PREDICTED: Apis mellifera HEAT repeat-containing protein 5B-like (LOC412157), mRNA</t>
  </si>
  <si>
    <t>GB49345</t>
  </si>
  <si>
    <t xml:space="preserve"> PREDICTED: Apis mellifera prostaglandin reductase 1-like (LOC411378), mRNA</t>
  </si>
  <si>
    <t xml:space="preserve"> PREDICTED: Apis mellifera transmembrane protein 115-like (LOC409041), mRNA</t>
  </si>
  <si>
    <t xml:space="preserve"> PREDICTED: Apis mellifera CTL-like protein 1 (LOC552329), mRNA</t>
  </si>
  <si>
    <t xml:space="preserve"> PREDICTED: Apis mellifera prenylcysteine oxidase-like (LOC412611), mRNA</t>
  </si>
  <si>
    <t xml:space="preserve"> PREDICTED: Apis mellifera solute carrier family 35 member E2-like (LOC100578526), transcript variant X1, mRNA</t>
  </si>
  <si>
    <t xml:space="preserve"> PREDICTED: Apis mellifera transmembrane protein 59-like (LOC724710), mRNA</t>
  </si>
  <si>
    <t xml:space="preserve"> PREDICTED: Apis mellifera lamin Dm0-like (LOC413222), transcript variant X2, mRNA</t>
  </si>
  <si>
    <t xml:space="preserve"> PREDICTED: Apis mellifera uncharacterized LOC100576227 (LOC100576227), transcript variant X1, mRNA</t>
  </si>
  <si>
    <t xml:space="preserve"> PREDICTED: Apis mellifera uncharacterized LOC100576266 (LOC100576266), transcript variant X1, mRNA</t>
  </si>
  <si>
    <t xml:space="preserve"> PREDICTED: Apis mellifera Eip55E ortholog (LOC412460), transcript variant X1, mRNA</t>
  </si>
  <si>
    <t xml:space="preserve"> PREDICTED: Apis mellifera brix domain-containing protein 2 homolog (LOC724203), transcript variant X1, mRNA</t>
  </si>
  <si>
    <t xml:space="preserve"> PREDICTED: Apis mellifera uncharacterized LOC552347 (LOC552347), mRNA</t>
  </si>
  <si>
    <t>GB49359</t>
  </si>
  <si>
    <t xml:space="preserve"> PREDICTED: Apis mellifera uncharacterized LOC100578502 (LOC100578502), transcript variant X2, mRNA</t>
  </si>
  <si>
    <t>GB49360</t>
  </si>
  <si>
    <t xml:space="preserve"> PREDICTED: Apis mellifera uncharacterized LOC102655824 (LOC102655824), mRNA</t>
  </si>
  <si>
    <t>GB49362</t>
  </si>
  <si>
    <t xml:space="preserve"> PREDICTED: Apis mellifera scavenger receptor class B, type 5 (SCR-B5), transcript variant X3, mRNA</t>
  </si>
  <si>
    <t xml:space="preserve"> PREDICTED: Apis mellifera U2 small nuclear riboprotein auxiliary factor 38 (U2af38), mRNA</t>
  </si>
  <si>
    <t xml:space="preserve"> PREDICTED: Apis mellifera gamma-secretase subunit pen-2 (pen-2), transcript variant 1, mRNA</t>
  </si>
  <si>
    <t xml:space="preserve"> PREDICTED: Apis mellifera RNA polymerase II-associated protein 1-like (LOC551753), mRNA</t>
  </si>
  <si>
    <t>GB49367</t>
  </si>
  <si>
    <t xml:space="preserve"> PREDICTED: Apis mellifera rho-related GTP-binding protein RhoU-like (LOC412309), mRNA</t>
  </si>
  <si>
    <t xml:space="preserve"> PREDICTED: Apis mellifera sepiapterin reductase-like (LOC551857), mRNA</t>
  </si>
  <si>
    <t>GB49369</t>
  </si>
  <si>
    <t xml:space="preserve"> PREDICTED: Apis mellifera NADH-cytochrome b5 reductase 2-like (LOC100578628), mRNA</t>
  </si>
  <si>
    <t xml:space="preserve"> PREDICTED: Apis mellifera SID1 transmembrane family member 1-like (LOC411699), transcript variant X1, mRNA</t>
  </si>
  <si>
    <t xml:space="preserve"> PREDICTED: Apis mellifera uncharacterized LOC552265 (LOC552265), transcript variant X11, mRNA</t>
  </si>
  <si>
    <t xml:space="preserve"> PREDICTED: Apis mellifera homeobox protein PKNOX2-like (LOC724727), transcript variant X3, mRNA</t>
  </si>
  <si>
    <t xml:space="preserve"> PREDICTED: Apis mellifera f-box/LRR-repeat protein 21-like (LOC724642), transcript variant X4, mRNA</t>
  </si>
  <si>
    <t xml:space="preserve"> PREDICTED: Apis mellifera ribosomal protein S3A (RpS3A), mRNA</t>
  </si>
  <si>
    <t>GB49378</t>
  </si>
  <si>
    <t xml:space="preserve"> PREDICTED: Apis mellifera fatty acyl-CoA reductase 1 (FAR1), transcript variant X3, mRNA</t>
  </si>
  <si>
    <t>GB49379</t>
  </si>
  <si>
    <t xml:space="preserve"> PREDICTED: Apis mellifera uncharacterized LOC102655613 (LOC102655613), mRNA</t>
  </si>
  <si>
    <t xml:space="preserve"> PREDICTED: Apis mellifera uncharacterized LOC411361 (LOC411361), mRNA</t>
  </si>
  <si>
    <t>GB49382</t>
  </si>
  <si>
    <t xml:space="preserve"> PREDICTED: Apis mellifera CUE domain-containing protein 2-like (LOC100576619), mRNA</t>
  </si>
  <si>
    <t xml:space="preserve"> PREDICTED: Apis mellifera uncharacterized LOC725157 (LOC725157), mRNA</t>
  </si>
  <si>
    <t xml:space="preserve"> PREDICTED: Apis mellifera uncharacterized LOC102654968 (LOC102654968), mRNA</t>
  </si>
  <si>
    <t>GB49385</t>
  </si>
  <si>
    <t xml:space="preserve"> PREDICTED: Apis mellifera uncharacterized LOC102654936 (LOC102654936), mRNA</t>
  </si>
  <si>
    <t>GB49386</t>
  </si>
  <si>
    <t xml:space="preserve"> PREDICTED: Apis mellifera son of sevenless (Sos), mRNA</t>
  </si>
  <si>
    <t>GB49387</t>
  </si>
  <si>
    <t xml:space="preserve"> PREDICTED: Apis mellifera lachesin-like (LOC414035), transcript variant X2, mRNA</t>
  </si>
  <si>
    <t xml:space="preserve"> PREDICTED: Apis mellifera protein tyrosine phosphatase-ERK/Enhancer of Ras1 (PTP-ER), transcript variant X5, mRNA</t>
  </si>
  <si>
    <t xml:space="preserve"> PREDICTED: Apis mellifera myelin gene regulatory factor-like (LOC410166), transcript variant X3, mRNA</t>
  </si>
  <si>
    <t xml:space="preserve"> PREDICTED: Apis mellifera actin-binding Rho-activating protein-like (LOC410370), transcript variant 2, mRNA</t>
  </si>
  <si>
    <t>GB49393</t>
  </si>
  <si>
    <t xml:space="preserve"> PREDICTED: Apis mellifera laccase-21-like (LOC725500), mRNA</t>
  </si>
  <si>
    <t>GB49394</t>
  </si>
  <si>
    <t xml:space="preserve"> PREDICTED: Apis mellifera uncharacterized LOC102655922 (LOC102655922), mRNA</t>
  </si>
  <si>
    <t>GB49395</t>
  </si>
  <si>
    <t xml:space="preserve"> PREDICTED: Apis mellifera neurotransmitter transporter 4 (NT-4), transcript variant X2, mRNA</t>
  </si>
  <si>
    <t xml:space="preserve"> PREDICTED: Apis mellifera slit homolog 1 protein-like (LOC410373), transcript variant X6, mRNA</t>
  </si>
  <si>
    <t xml:space="preserve"> PREDICTED: Apis mellifera uncharacterized LOC725656 (LOC725656), transcript variant X2, mRNA</t>
  </si>
  <si>
    <t xml:space="preserve"> PREDICTED: Apis mellifera COP9 complex homolog subunit 4 (CSN4), transcript variant X1, mRNA</t>
  </si>
  <si>
    <t xml:space="preserve"> PREDICTED: Apis mellifera protein msta, isoform B-like (LOC412862), transcript variant X3, mRNA</t>
  </si>
  <si>
    <t xml:space="preserve"> PREDICTED: Apis mellifera protein msta, isoform A-like (LOC725783), mRNA</t>
  </si>
  <si>
    <t xml:space="preserve"> PREDICTED: Apis mellifera erlin-1-like (LOC551427), mRNA</t>
  </si>
  <si>
    <t xml:space="preserve"> PREDICTED: Apis mellifera ragulator complex protein LAMTOR3-A-like (LOC725855), mRNA</t>
  </si>
  <si>
    <t xml:space="preserve"> PREDICTED: Apis mellifera tudor and KH domain-containing protein-like (LOC551474), transcript variant X3, misc_RNA</t>
  </si>
  <si>
    <t>GB49405</t>
  </si>
  <si>
    <t xml:space="preserve"> PREDICTED: Apis mellifera Golgi apparatus protein 1-like (LOC413732), transcript variant X1, mRNA</t>
  </si>
  <si>
    <t xml:space="preserve"> PREDICTED: Apis mellifera carboxy-terminal domain RNA polymerase II polypeptide A small phosphatase 1-like (LOC551591), transcript variant X3, mRNA</t>
  </si>
  <si>
    <t xml:space="preserve"> PREDICTED: Apis mellifera kaptin-like (LOC102653773), transcript variant X2, mRNA</t>
  </si>
  <si>
    <t>GB49408</t>
  </si>
  <si>
    <t xml:space="preserve"> PREDICTED: Apis mellifera tetratricopeptide repeat protein 7B-like (LOC551884), transcript variant X2, mRNA</t>
  </si>
  <si>
    <t xml:space="preserve"> PREDICTED: Apis mellifera calmodulin-like (LOC551859), mRNA</t>
  </si>
  <si>
    <t xml:space="preserve"> PREDICTED: Apis mellifera tRNA (adenine-N(1)-)-methyltransferase catalytic subunit TRMT61A-like (LOC411509), mRNA</t>
  </si>
  <si>
    <t xml:space="preserve"> PREDICTED: Apis mellifera transcription factor IIIB 90 kDa subunit-like (LOC409247), transcript variant X2, mRNA</t>
  </si>
  <si>
    <t xml:space="preserve"> PREDICTED: Apis mellifera COP9 complex homolog subunit 5 (CSN5), transcript variant X4, mRNA</t>
  </si>
  <si>
    <t xml:space="preserve"> PREDICTED: Apis mellifera post-GPI attachment to proteins factor 3 (LOC412085), transcript variant X1, mRNA</t>
  </si>
  <si>
    <t xml:space="preserve"> PREDICTED: Apis mellifera ATP synthase mitochondrial F1 complex assembly factor 2-like (LOC413714), mRNA</t>
  </si>
  <si>
    <t xml:space="preserve"> PREDICTED: Apis mellifera protein msta, isoform A-like (LOC726471), transcript variant X2, mRNA</t>
  </si>
  <si>
    <t xml:space="preserve"> PREDICTED: Apis mellifera PITH domain-containing protein GA19395-like (LOC727612), transcript variant X1, mRNA</t>
  </si>
  <si>
    <t xml:space="preserve"> PREDICTED: Apis mellifera mediator of RNA polymerase II transcription subunit 8 (MED8), transcript variant X1, mRNA</t>
  </si>
  <si>
    <t xml:space="preserve"> PREDICTED: Apis mellifera uncharacterized LOC724622 (LOC724622), mRNA</t>
  </si>
  <si>
    <t xml:space="preserve"> PREDICTED: Apis mellifera isopeptidase-T-3 protein (isopeptidase-T-3), mRNA</t>
  </si>
  <si>
    <t>GB49420</t>
  </si>
  <si>
    <t xml:space="preserve"> PREDICTED: Apis mellifera coiled-coil domain-containing protein 25-like (LOC551148), transcript variant X3, mRNA</t>
  </si>
  <si>
    <t xml:space="preserve"> PREDICTED: Apis mellifera ragulator complex protein LAMTOR2-like (LOC724446), mRNA</t>
  </si>
  <si>
    <t xml:space="preserve"> PREDICTED: Apis mellifera tRNA-guanine transglycosylase (Tgt), mRNA</t>
  </si>
  <si>
    <t xml:space="preserve"> PREDICTED: Apis mellifera coiled-coil domain-containing protein 28A-like (LOC724527), transcript variant X3, mRNA</t>
  </si>
  <si>
    <t xml:space="preserve"> PREDICTED: Apis mellifera ATP-dependent zinc metalloprotease YME1 homolog (LOC409178), transcript variant X1, mRNA</t>
  </si>
  <si>
    <t xml:space="preserve"> PREDICTED: Apis mellifera pitrilysin metallopeptidase 1 (PITRM1), mRNA</t>
  </si>
  <si>
    <t xml:space="preserve"> PREDICTED: Apis mellifera UPF0431 protein C1orf66 homolog (LOC100578723), mRNA</t>
  </si>
  <si>
    <t xml:space="preserve"> PREDICTED: Apis mellifera gigas (gig), transcript variant X1, mRNA</t>
  </si>
  <si>
    <t xml:space="preserve"> PREDICTED: Apis mellifera calcium channel flower (LOC551483), transcript variant X2, mRNA</t>
  </si>
  <si>
    <t xml:space="preserve"> PREDICTED: Apis mellifera calcium channel flower (LOC551483), transcript variant X1, mRNA</t>
  </si>
  <si>
    <t>GB49430</t>
  </si>
  <si>
    <t>GB49431</t>
  </si>
  <si>
    <t xml:space="preserve"> PREDICTED: Apis mellifera H/ACA ribonucleoprotein complex subunit 2-like protein (NHP2), mRNA</t>
  </si>
  <si>
    <t xml:space="preserve"> PREDICTED: Apis mellifera uncharacterized LOC102655145 (LOC102655145), transcript variant X3, ncRNA</t>
  </si>
  <si>
    <t>GB49434</t>
  </si>
  <si>
    <t xml:space="preserve"> PREDICTED: Apis mellifera uncharacterized LOC102655145 (LOC102655145), transcript variant X2, ncRNA</t>
  </si>
  <si>
    <t>GB49435</t>
  </si>
  <si>
    <t>GB49436</t>
  </si>
  <si>
    <t>GB49437</t>
  </si>
  <si>
    <t xml:space="preserve"> PREDICTED: Apis mellifera tankyrase protein (tankyrase), transcript variant X2, mRNA</t>
  </si>
  <si>
    <t xml:space="preserve"> PREDICTED: Apis mellifera protein phosphatase 1 regulatory subunit 3C-B-like (LOC724295), transcript variant X1, mRNA</t>
  </si>
  <si>
    <t xml:space="preserve"> PREDICTED: Apis mellifera serine protease 10 (SP10), mRNA</t>
  </si>
  <si>
    <t xml:space="preserve"> PREDICTED: Apis mellifera serine protease snake-like (LOC724208), mRNA</t>
  </si>
  <si>
    <t>GB49442</t>
  </si>
  <si>
    <t xml:space="preserve"> PREDICTED: Apis mellifera uncharacterized LOC409378 (LOC409378), mRNA</t>
  </si>
  <si>
    <t xml:space="preserve"> PREDICTED: Apis mellifera uncharacterized LOC100576159 (LOC100576159), mRNA</t>
  </si>
  <si>
    <t xml:space="preserve"> PREDICTED: Apis mellifera uncharacterized LOC100576123 (LOC100576123), mRNA</t>
  </si>
  <si>
    <t xml:space="preserve"> PREDICTED: Apis mellifera ralA-binding protein 1-like (LOC727467), transcript variant X1, mRNA</t>
  </si>
  <si>
    <t xml:space="preserve"> PREDICTED: Apis mellifera ralA-binding protein 1-like (LOC102653965), mRNA</t>
  </si>
  <si>
    <t>GB49447</t>
  </si>
  <si>
    <t xml:space="preserve"> PREDICTED: Apis mellifera 4-hydroxybutyrate coenzyme A transferase-like (LOC409180), misc_RNA</t>
  </si>
  <si>
    <t xml:space="preserve"> PREDICTED: Apis mellifera 4-hydroxybutyrate coenzyme A transferase-like (LOC409179), transcript variant 1, mRNA</t>
  </si>
  <si>
    <t xml:space="preserve"> PREDICTED: Apis mellifera uncharacterized LOC102656870 (LOC102656870), mRNA</t>
  </si>
  <si>
    <t xml:space="preserve"> PREDICTED: Apis mellifera uncharacterized LOC726666 (LOC726666), mRNA</t>
  </si>
  <si>
    <t xml:space="preserve"> PREDICTED: Apis mellifera f-box/LRR-repeat protein 7-like (LOC726706), transcript variant 2, mRNA</t>
  </si>
  <si>
    <t>GB49452</t>
  </si>
  <si>
    <t xml:space="preserve"> PREDICTED: Apis mellifera rhomboid domain-containing protein 1-like (LOC726718), mRNA</t>
  </si>
  <si>
    <t xml:space="preserve"> PREDICTED: Apis mellifera cytosolic purine 5'-nucleotidase-like (LOC551770), transcript variant X1, mRNA</t>
  </si>
  <si>
    <t>GB49454</t>
  </si>
  <si>
    <t xml:space="preserve"> PREDICTED: Apis mellifera cytosolic purine 5'-nucleotidase-like (LOC551770), transcript variant X5, mRNA</t>
  </si>
  <si>
    <t>GB49455</t>
  </si>
  <si>
    <t xml:space="preserve"> PREDICTED: Apis mellifera cytosolic purine 5'-nucleotidase-like (LOC551770), transcript variant X7, mRNA</t>
  </si>
  <si>
    <t xml:space="preserve"> PREDICTED: Apis mellifera hydroxymethylglutaryl-CoA lyase (LOC726494), transcript variant X1, mRNA</t>
  </si>
  <si>
    <t xml:space="preserve"> PREDICTED: Apis mellifera probable sulfite oxidase, mitochondrial-like (LOC411849), mRNA</t>
  </si>
  <si>
    <t xml:space="preserve"> PREDICTED: Apis mellifera uncharacterized protein C10orf118-like (LOC726416), transcript variant X2, mRNA</t>
  </si>
  <si>
    <t>GB49460</t>
  </si>
  <si>
    <t>GB49461</t>
  </si>
  <si>
    <t xml:space="preserve"> PREDICTED: Apis mellifera uncharacterized LOC726543 (LOC726543), transcript variant 2, mRNA</t>
  </si>
  <si>
    <t xml:space="preserve"> PREDICTED: Apis mellifera golgin subfamily A member 7B-like (LOC726330), transcript variant 1, mRNA</t>
  </si>
  <si>
    <t>GB49463</t>
  </si>
  <si>
    <t xml:space="preserve"> PREDICTED: Apis mellifera G protein-coupled receptor kinase 2 (Gprk2), transcript variant X2, mRNA</t>
  </si>
  <si>
    <t xml:space="preserve"> PREDICTED: Apis mellifera G protein-coupled receptor kinase 2 (Gprk2), transcript variant X1, mRNA</t>
  </si>
  <si>
    <t>GB49467</t>
  </si>
  <si>
    <t xml:space="preserve"> PREDICTED: Apis mellifera RRP12-like protein-like (LOC727591), transcript variant X1, mRNA</t>
  </si>
  <si>
    <t xml:space="preserve"> PREDICTED: Apis mellifera uncharacterized LOC551213 (LOC551213), transcript variant X2, mRNA</t>
  </si>
  <si>
    <t>GB49470</t>
  </si>
  <si>
    <t xml:space="preserve"> PREDICTED: Apis mellifera thioredoxin/glutaredoxin protein (Trx/Gtx), mRNA</t>
  </si>
  <si>
    <t xml:space="preserve"> PREDICTED: Apis mellifera Y+L amino acid transporter 2-like (LOC411772), transcript variant X3, mRNA</t>
  </si>
  <si>
    <t>GB49473</t>
  </si>
  <si>
    <t>GB49474</t>
  </si>
  <si>
    <t xml:space="preserve"> PREDICTED: Apis mellifera Y+L amino acid transporter 2-like (LOC411772), transcript variant X2, mRNA</t>
  </si>
  <si>
    <t xml:space="preserve"> PREDICTED: Apis mellifera lysyl oxidase-like 2 (lox2), transcript variant X2, mRNA</t>
  </si>
  <si>
    <t xml:space="preserve"> PREDICTED: Apis mellifera uncharacterized LOC726387 (LOC726387), ncRNA</t>
  </si>
  <si>
    <t>GB49477</t>
  </si>
  <si>
    <t xml:space="preserve"> PREDICTED: Apis mellifera uncharacterized LOC726228 (LOC726228), mRNA</t>
  </si>
  <si>
    <t xml:space="preserve"> PREDICTED: Apis mellifera vesicular acetylcholine transporter unc-17-like (LOC726278), mRNA</t>
  </si>
  <si>
    <t xml:space="preserve"> PREDICTED: Apis mellifera cGMP-specific 3',5'-cyclic phosphodiesterase-like (LOC410630), transcript variant X4, mRNA</t>
  </si>
  <si>
    <t xml:space="preserve"> PREDICTED: Apis mellifera WD repeat-containing protein 34-like (LOC413795), mRNA</t>
  </si>
  <si>
    <t>GB49482</t>
  </si>
  <si>
    <t>GB49483</t>
  </si>
  <si>
    <t xml:space="preserve"> PREDICTED: Apis mellifera uncharacterized LOC408543 (LOC408543), transcript variant X8, mRNA</t>
  </si>
  <si>
    <t xml:space="preserve"> PREDICTED: Apis mellifera probable prolyl-tRNA synthetase, mitochondrial-like (LOC726436), transcript variant X1, mRNA</t>
  </si>
  <si>
    <t xml:space="preserve"> PREDICTED: Apis mellifera UPF0668 protein C10orf76 homolog (LOC409440), transcript variant X1, mRNA</t>
  </si>
  <si>
    <t xml:space="preserve"> PREDICTED: Apis mellifera protein FRA10AC1-like (LOC726509), mRNA</t>
  </si>
  <si>
    <t xml:space="preserve"> PREDICTED: Apis mellifera o-phosphoseryl-tRNA(Sec) selenium transferase-like (LOC552745), transcript variant X3, mRNA</t>
  </si>
  <si>
    <t xml:space="preserve"> PREDICTED: Apis mellifera mannosyl-oligosaccharide glucosidase-like (LOC411730), mRNA</t>
  </si>
  <si>
    <t xml:space="preserve"> PREDICTED: Apis mellifera actin-related protein 87C ortholog (LOC551438), mRNA</t>
  </si>
  <si>
    <t xml:space="preserve"> PREDICTED: Apis mellifera anaphase promoting complex subunit 1 (ANAPC1), mRNA</t>
  </si>
  <si>
    <t xml:space="preserve"> PREDICTED: Apis mellifera pre-mRNA-splicing factor Slu7 (Slu7), transcript variant X4, mRNA</t>
  </si>
  <si>
    <t xml:space="preserve"> PREDICTED: Apis mellifera cytosol aminopeptidase-like (LOC552109), mRNA</t>
  </si>
  <si>
    <t>GB49493</t>
  </si>
  <si>
    <t xml:space="preserve"> PREDICTED: Apis mellifera E3 ubiquitin-protein ligase RFWD2-like (LOC102653576), mRNA</t>
  </si>
  <si>
    <t>GB49494</t>
  </si>
  <si>
    <t xml:space="preserve"> PREDICTED: Apis mellifera mitogen-activated protein kinase kinase kinase 7 interacting protein 1 (LOC411720), transcript variant X1, mRNA</t>
  </si>
  <si>
    <t xml:space="preserve"> PREDICTED: Apis mellifera v-type proton ATPase subunit B-like (LOC551721), mRNA</t>
  </si>
  <si>
    <t xml:space="preserve"> PREDICTED: Apis mellifera interleukin enhancer-binding factor 2 homolog (LOC552452), transcript variant X1, mRNA</t>
  </si>
  <si>
    <t xml:space="preserve"> PREDICTED: Apis mellifera uncharacterized LOC102654466 (LOC102654466), mRNA</t>
  </si>
  <si>
    <t>GB49499</t>
  </si>
  <si>
    <t xml:space="preserve"> PREDICTED: Apis mellifera zinc finger protein 808-like (LOC100576221), transcript variant X2, misc_RNA</t>
  </si>
  <si>
    <t xml:space="preserve"> PREDICTED: Apis mellifera zinc finger protein 780A-like (LOC100578561), mRNA</t>
  </si>
  <si>
    <t>GB49501</t>
  </si>
  <si>
    <t xml:space="preserve"> PREDICTED: Apis mellifera uncharacterized LOC100578592 (LOC100578592), mRNA</t>
  </si>
  <si>
    <t>GB49502</t>
  </si>
  <si>
    <t xml:space="preserve"> PREDICTED: Apis mellifera uncharacterized LOC100576262 (LOC100576262), mRNA</t>
  </si>
  <si>
    <t>GB49503</t>
  </si>
  <si>
    <t xml:space="preserve"> PREDICTED: Apis mellifera clavesin-1-like (LOC409740), mRNA</t>
  </si>
  <si>
    <t xml:space="preserve"> PREDICTED: Apis mellifera RhoBTB protein (RhoBTB), transcript variant X3, mRNA</t>
  </si>
  <si>
    <t xml:space="preserve"> PREDICTED: Apis mellifera RING finger protein 37-like (LOC724690), mRNA</t>
  </si>
  <si>
    <t xml:space="preserve"> PREDICTED: Apis mellifera dynein heavy chain 8, axonemal-like (LOC724806), mRNA</t>
  </si>
  <si>
    <t>GB49508</t>
  </si>
  <si>
    <t xml:space="preserve"> PREDICTED: Apis mellifera chymotrypsin inhibitor-like (LOC100578838), mRNA</t>
  </si>
  <si>
    <t>GB49509</t>
  </si>
  <si>
    <t xml:space="preserve"> PREDICTED: Apis mellifera allergen Api m 6-like (LOC100578873), mRNA</t>
  </si>
  <si>
    <t>GB49510</t>
  </si>
  <si>
    <t xml:space="preserve"> PREDICTED: Apis mellifera radish (rad), transcript variant X7, mRNA</t>
  </si>
  <si>
    <t xml:space="preserve"> PREDICTED: Apis mellifera radish (rad), transcript variant X6, mRNA</t>
  </si>
  <si>
    <t>GB49512</t>
  </si>
  <si>
    <t>GB49513</t>
  </si>
  <si>
    <t xml:space="preserve"> PREDICTED: Apis mellifera pitchoune (pit), mRNA</t>
  </si>
  <si>
    <t xml:space="preserve"> PREDICTED: Apis mellifera held out wings (how), mRNA</t>
  </si>
  <si>
    <t xml:space="preserve"> PREDICTED: Apis mellifera calcium and integrin-binding protein 1-like (LOC551605), transcript variant X3, mRNA</t>
  </si>
  <si>
    <t xml:space="preserve"> PREDICTED: Apis mellifera c-myc promoter-binding protein-like (LOC413331), mRNA</t>
  </si>
  <si>
    <t xml:space="preserve"> PREDICTED: Apis mellifera negative elongation factor D (TH1), mRNA</t>
  </si>
  <si>
    <t xml:space="preserve"> PREDICTED: Apis mellifera e3 ubiquitin-protein ligase ZNRF1-like (LOC552614), mRNA</t>
  </si>
  <si>
    <t xml:space="preserve"> PREDICTED: Apis mellifera BRCA1-A complex subunit BRE-like (LOC412589), mRNA</t>
  </si>
  <si>
    <t xml:space="preserve"> PREDICTED: Apis mellifera yjeF N-terminal domain-containing protein GH12525-like (LOC727471), transcript variant 1, mRNA</t>
  </si>
  <si>
    <t xml:space="preserve"> PREDICTED: Apis mellifera roadblock (robl), mRNA</t>
  </si>
  <si>
    <t xml:space="preserve"> PREDICTED: Apis mellifera transmembrane protein 138-like (LOC102655942), transcript variant X2, mRNA</t>
  </si>
  <si>
    <t>GB49523</t>
  </si>
  <si>
    <t xml:space="preserve"> PREDICTED: Apis mellifera GPI mannosyltransferase 3-like (LOC102655898), mRNA</t>
  </si>
  <si>
    <t>GB49524</t>
  </si>
  <si>
    <t xml:space="preserve"> PREDICTED: Apis mellifera RNA-binding protein fusilli (fus), mRNA</t>
  </si>
  <si>
    <t xml:space="preserve"> PREDICTED: Apis mellifera protein transport protein sec31-like (LOC102655838), mRNA</t>
  </si>
  <si>
    <t>GB49526</t>
  </si>
  <si>
    <t xml:space="preserve"> PREDICTED: Apis mellifera centromere/kinetochore protein zw10 (zw10), mRNA</t>
  </si>
  <si>
    <t xml:space="preserve"> PREDICTED: Apis mellifera exocyst complex component 6 (sec15), transcript variant 1, mRNA</t>
  </si>
  <si>
    <t xml:space="preserve"> PREDICTED: Apis mellifera proliferation-associated protein 2G4-like (LOC412221), mRNA</t>
  </si>
  <si>
    <t xml:space="preserve"> PREDICTED: Apis mellifera coronin-2B-like (LOC409316), transcript variant X1, mRNA</t>
  </si>
  <si>
    <t>GB49530</t>
  </si>
  <si>
    <t xml:space="preserve"> PREDICTED: Apis mellifera coronin-2B-like (LOC409316), transcript variant X2, mRNA</t>
  </si>
  <si>
    <t>GB49531</t>
  </si>
  <si>
    <t xml:space="preserve"> PREDICTED: Apis mellifera coronin-2B-like (LOC409316), transcript variant X3, mRNA</t>
  </si>
  <si>
    <t>GB49532</t>
  </si>
  <si>
    <t xml:space="preserve"> PREDICTED: Apis mellifera glucosamine-fructose-6-phosphate aminotransferase 2 (Gfat2), transcript variant X1, mRNA</t>
  </si>
  <si>
    <t xml:space="preserve"> PREDICTED: Apis mellifera calcium/calmodulin-dependent protein kinase II (Camkii), transcript variant X3, mRNA</t>
  </si>
  <si>
    <t xml:space="preserve"> PREDICTED: Apis mellifera gamma-secretase subunit Aph-1 (aph-1), mRNA</t>
  </si>
  <si>
    <t xml:space="preserve"> PREDICTED: Apis mellifera DNA mismatch repair protein Msh6 (Msh6), mRNA</t>
  </si>
  <si>
    <t xml:space="preserve"> PREDICTED: Apis mellifera inhibitor of growth protein 1-like (LOC411044), mRNA</t>
  </si>
  <si>
    <t xml:space="preserve"> PREDICTED: Apis mellifera toys are us (trus), mRNA</t>
  </si>
  <si>
    <t xml:space="preserve"> PREDICTED: Apis mellifera dynactin subunit 4 (Dctn4), mRNA</t>
  </si>
  <si>
    <t xml:space="preserve"> PREDICTED: Apis mellifera zinc finger SWIM domain-containing protein KIAA0913-like (LOC413399), transcript variant X2, mRNA</t>
  </si>
  <si>
    <t>GB49542</t>
  </si>
  <si>
    <t xml:space="preserve"> PREDICTED: Apis mellifera alanine--glyoxylate aminotransferase 2-like (LOC408817), mRNA</t>
  </si>
  <si>
    <t xml:space="preserve"> Apis mellifera vitellogenin (Vg), mRNA</t>
  </si>
  <si>
    <t xml:space="preserve"> PREDICTED: Apis mellifera glutathione S-transferase S4 (GstS4), transcript variant X1, mRNA</t>
  </si>
  <si>
    <t>GB49546</t>
  </si>
  <si>
    <t xml:space="preserve"> PREDICTED: Apis mellifera histone acetyltransferase KAT6B-like (LOC100578887), transcript variant X2, mRNA</t>
  </si>
  <si>
    <t>GB49547</t>
  </si>
  <si>
    <t xml:space="preserve"> PREDICTED: Apis mellifera ubiquitin-conjugating enzyme E2 J1-like (LOC409794), mRNA</t>
  </si>
  <si>
    <t xml:space="preserve"> PREDICTED: Apis mellifera ectonucleotide pyrophosphatase/phosphodiesterase family member 4-like (LOC724738), transcript variant X1, mRNA</t>
  </si>
  <si>
    <t xml:space="preserve"> PREDICTED: Apis mellifera serine protease 3 (SP3), mRNA</t>
  </si>
  <si>
    <t xml:space="preserve"> PREDICTED: Apis mellifera stromal membrane-associated protein 1-like (LOC550748), mRNA</t>
  </si>
  <si>
    <t xml:space="preserve"> PREDICTED: Apis mellifera 40S ribosomal protein S28-like (LOC724531), mRNA</t>
  </si>
  <si>
    <t>GB49554</t>
  </si>
  <si>
    <t xml:space="preserve"> PREDICTED: Apis mellifera coiled-coil domain-containing protein 115-like (LOC102656291), mRNA</t>
  </si>
  <si>
    <t>GB49555</t>
  </si>
  <si>
    <t xml:space="preserve"> PREDICTED: Apis mellifera DNA replication licensing factor Mcm2-like (LOC411640), transcript variant X2, mRNA</t>
  </si>
  <si>
    <t>GB49557</t>
  </si>
  <si>
    <t xml:space="preserve"> PREDICTED: Apis mellifera protein zwilch homolog (LOC102656142), mRNA</t>
  </si>
  <si>
    <t>GB49558</t>
  </si>
  <si>
    <t xml:space="preserve"> PREDICTED: Apis mellifera no mechanoreceptor potential B (nompB), transcript variant X2, mRNA</t>
  </si>
  <si>
    <t xml:space="preserve"> PREDICTED: Apis mellifera no mechanoreceptor potential B (nompB), transcript variant X8, misc_RNA</t>
  </si>
  <si>
    <t>GB49560</t>
  </si>
  <si>
    <t xml:space="preserve"> PREDICTED: Apis mellifera no mechanoreceptor potential B (nompB), transcript variant X1, mRNA</t>
  </si>
  <si>
    <t>GB49561</t>
  </si>
  <si>
    <t xml:space="preserve"> PREDICTED: Apis mellifera hexokinase (LOC408818), mRNA</t>
  </si>
  <si>
    <t xml:space="preserve"> PREDICTED: Apis mellifera sestrin homolog (LOC411048), transcript variant X4, mRNA</t>
  </si>
  <si>
    <t>GB49563</t>
  </si>
  <si>
    <t xml:space="preserve"> PREDICTED: Apis mellifera sestrin homolog (LOC411048), transcript variant X1, mRNA</t>
  </si>
  <si>
    <t>GB49564</t>
  </si>
  <si>
    <t xml:space="preserve"> PREDICTED: Apis mellifera uncharacterized LOC724189 (LOC724189), mRNA</t>
  </si>
  <si>
    <t>GB49565</t>
  </si>
  <si>
    <t>GB49566</t>
  </si>
  <si>
    <t xml:space="preserve"> PREDICTED: Apis mellifera glutamate receptor, ionotropic kainate 2-like (LOC411049), mRNA</t>
  </si>
  <si>
    <t>GB49569</t>
  </si>
  <si>
    <t xml:space="preserve"> PREDICTED: Apis mellifera centaurin gamma 1A (cenG1A), mRNA</t>
  </si>
  <si>
    <t xml:space="preserve"> PREDICTED: Apis mellifera uncharacterized LOC100578773 (LOC100578773), partial mRNA</t>
  </si>
  <si>
    <t>GB49571</t>
  </si>
  <si>
    <t xml:space="preserve"> PREDICTED: Apis mellifera MRG-binding protein (MrgBP), mRNA</t>
  </si>
  <si>
    <t xml:space="preserve"> PREDICTED: Apis mellifera uncharacterized LOC552171 (LOC552171), transcript variant X1, mRNA</t>
  </si>
  <si>
    <t xml:space="preserve"> PREDICTED: Apis mellifera uncharacterized LOC552171 (LOC552171), transcript variant X8, misc_RNA</t>
  </si>
  <si>
    <t>GB49575</t>
  </si>
  <si>
    <t xml:space="preserve"> PREDICTED: Apis mellifera uncharacterized LOC552171 (LOC552171), transcript variant X6, misc_RNA</t>
  </si>
  <si>
    <t>GB49576</t>
  </si>
  <si>
    <t xml:space="preserve"> PREDICTED: Apis mellifera uncharacterized LOC411046 (LOC411046), transcript variant X12, mRNA</t>
  </si>
  <si>
    <t>GB49577</t>
  </si>
  <si>
    <t xml:space="preserve"> PREDICTED: Apis mellifera glutamyl aminopeptidase-like (LOC552078), transcript variant X5, misc_RNA</t>
  </si>
  <si>
    <t>GB49579</t>
  </si>
  <si>
    <t xml:space="preserve"> PREDICTED: Apis mellifera uncharacterized LOC100577614 (LOC100577614), transcript variant X1, mRNA</t>
  </si>
  <si>
    <t>GB49580</t>
  </si>
  <si>
    <t xml:space="preserve"> PREDICTED: Apis mellifera meiotic recombination 11 (mre11), mRNA</t>
  </si>
  <si>
    <t xml:space="preserve"> Apis mellifera ribosomal protein S14 (Rps14), mRNA</t>
  </si>
  <si>
    <t xml:space="preserve"> PREDICTED: Apis mellifera acyl-CoA dehydrogenase family member 9, mitochondrial-like (LOC102654465), mRNA</t>
  </si>
  <si>
    <t>GB49584</t>
  </si>
  <si>
    <t xml:space="preserve"> PREDICTED: Apis mellifera ubiquitin conjugating enzyme (UbcD6), transcript variant 3, mRNA</t>
  </si>
  <si>
    <t xml:space="preserve"> PREDICTED: Apis mellifera ubiquitin conjugating enzyme (UbcD6), transcript variant 1, mRNA</t>
  </si>
  <si>
    <t>GB49586</t>
  </si>
  <si>
    <t xml:space="preserve"> PREDICTED: Apis mellifera microtubule-associated protein Jupiter-like (LOC551257), transcript variant X2, mRNA</t>
  </si>
  <si>
    <t>GB49587</t>
  </si>
  <si>
    <t xml:space="preserve"> PREDICTED: Apis mellifera microtubule-associated protein Jupiter-like (LOC551257), transcript variant X1, mRNA</t>
  </si>
  <si>
    <t xml:space="preserve"> PREDICTED: Apis mellifera mediator of RNA polymerase II transcription subunit 17 (MED17), mRNA</t>
  </si>
  <si>
    <t xml:space="preserve"> PREDICTED: Apis mellifera uncharacterized LOC725546 (LOC725546), transcript variant X1, mRNA</t>
  </si>
  <si>
    <t>GB49592</t>
  </si>
  <si>
    <t xml:space="preserve"> PREDICTED: Apis mellifera cytosolic carboxypeptidase-like protein 5-like (LOC412727), transcript variant X2, mRNA</t>
  </si>
  <si>
    <t xml:space="preserve"> PREDICTED: Apis mellifera uncharacterized LOC725645 (LOC725645), mRNA</t>
  </si>
  <si>
    <t xml:space="preserve"> PREDICTED: Apis mellifera NEDD8-activating enzyme E1 catalytic subunit (LOC409394), mRNA</t>
  </si>
  <si>
    <t xml:space="preserve"> PREDICTED: Apis mellifera eukaryotic translation initiation factor 4B-like (LOC409560), mRNA</t>
  </si>
  <si>
    <t xml:space="preserve"> PREDICTED: Apis mellifera repressor splicing factor 1 (Rsf1), mRNA</t>
  </si>
  <si>
    <t>GB49599</t>
  </si>
  <si>
    <t xml:space="preserve"> PREDICTED: Apis mellifera uncharacterized LOC102655708 (LOC102655708), ncRNA</t>
  </si>
  <si>
    <t>GB49600</t>
  </si>
  <si>
    <t xml:space="preserve"> PREDICTED: Apis mellifera uncharacterized LOC102655878 (LOC102655878), ncRNA</t>
  </si>
  <si>
    <t>GB49602</t>
  </si>
  <si>
    <t xml:space="preserve"> PREDICTED: Apis mellifera uncharacterized LOC102655779 (LOC102655779), ncRNA</t>
  </si>
  <si>
    <t>GB49603</t>
  </si>
  <si>
    <t xml:space="preserve"> PREDICTED: Apis mellifera zinc finger BED domain-containing protein 1-like (LOC727528), mRNA</t>
  </si>
  <si>
    <t xml:space="preserve"> PREDICTED: Apis mellifera ATP synthase subunit epsilon, mitochondrial-like (LOC727483), transcript variant 1, mRNA</t>
  </si>
  <si>
    <t xml:space="preserve"> PREDICTED: Apis mellifera lysosome-associated membrane glycoprotein 1-like (LOC409495), transcript variant 2, mRNA</t>
  </si>
  <si>
    <t xml:space="preserve"> PREDICTED: Apis mellifera uncharacterized LOC412416 (LOC412416), transcript variant X2, mRNA</t>
  </si>
  <si>
    <t xml:space="preserve"> PREDICTED: Apis mellifera palmitoyl-protein thioesterase 1 (Ppt1), partial mRNA</t>
  </si>
  <si>
    <t>GB49610</t>
  </si>
  <si>
    <t xml:space="preserve"> PREDICTED: Apis mellifera aristaless-like homeobox (LOC724983), transcript variant X1, mRNA</t>
  </si>
  <si>
    <t xml:space="preserve"> PREDICTED: Apis mellifera protein real-time-like (LOC551515), transcript variant X1, mRNA</t>
  </si>
  <si>
    <t xml:space="preserve"> PREDICTED: Apis mellifera morula (mr), partial mRNA</t>
  </si>
  <si>
    <t xml:space="preserve"> PREDICTED: Apis mellifera glutathione S-transferase U1 (GstU1), mRNA</t>
  </si>
  <si>
    <t>GB49615</t>
  </si>
  <si>
    <t xml:space="preserve"> PREDICTED: Apis mellifera chitotriosidase-1-like (LOC102656714), partial mRNA</t>
  </si>
  <si>
    <t>GB49616</t>
  </si>
  <si>
    <t>GB49617</t>
  </si>
  <si>
    <t>GB49618</t>
  </si>
  <si>
    <t>GB49619</t>
  </si>
  <si>
    <t xml:space="preserve"> PREDICTED: Apis mellifera potassium voltage-gated channel subfamily H member 4-like (LOC102654743), transcript variant X1, mRNA</t>
  </si>
  <si>
    <t>GB49620</t>
  </si>
  <si>
    <t xml:space="preserve"> PREDICTED: Apis mellifera alpha-L-fucosidase (Fuca), mRNA</t>
  </si>
  <si>
    <t xml:space="preserve"> PREDICTED: Apis mellifera HBS1-like protein-like (LOC551269), mRNA</t>
  </si>
  <si>
    <t xml:space="preserve"> PREDICTED: Apis mellifera alpha-tubulin N-acetyltransferase-like (LOC726664), transcript variant X1, mRNA</t>
  </si>
  <si>
    <t xml:space="preserve"> PREDICTED: Apis mellifera presqualene diphosphate phosphatase-like (LOC552437), mRNA</t>
  </si>
  <si>
    <t xml:space="preserve"> PREDICTED: Apis mellifera uncharacterized LOC100578097 (LOC100578097), transcript variant X1, mRNA</t>
  </si>
  <si>
    <t>GB49625</t>
  </si>
  <si>
    <t xml:space="preserve"> Apis mellifera cytochrome P450 4aa1-like (LOC100577883), mRNA</t>
  </si>
  <si>
    <t xml:space="preserve"> Apis mellifera selenoprotein K-like (LOC551304), mRNA</t>
  </si>
  <si>
    <t xml:space="preserve"> PREDICTED: Apis mellifera cytosolic non-specific dipeptidase-like (LOC412393), transcript variant 1, mRNA</t>
  </si>
  <si>
    <t xml:space="preserve"> PREDICTED: Apis mellifera ubiquitin carboxy-terminal hydrolase (Uch), transcript variant X1, mRNA</t>
  </si>
  <si>
    <t>GB49630</t>
  </si>
  <si>
    <t xml:space="preserve"> PREDICTED: Apis mellifera probable proline-specific permease put4-like (LOC102655833), mRNA</t>
  </si>
  <si>
    <t>GB49631</t>
  </si>
  <si>
    <t xml:space="preserve"> PREDICTED: Apis mellifera succinyl coenzyme A synthetase alpha subunit (Scsalpha), transcript variant X2, mRNA</t>
  </si>
  <si>
    <t xml:space="preserve"> PREDICTED: Apis mellifera probable RNA 3'-terminal phosphate cyclase-like protein-like (LOC100576850), transcript variant X1, mRNA</t>
  </si>
  <si>
    <t xml:space="preserve"> PREDICTED: Apis mellifera tetratricopeptide repeat protein 15-like (LOC412596), mRNA</t>
  </si>
  <si>
    <t>GB49635</t>
  </si>
  <si>
    <t xml:space="preserve"> PREDICTED: Apis mellifera karyopherin alpha1 (Kap-alpha1), transcript variant 1, mRNA</t>
  </si>
  <si>
    <t xml:space="preserve"> PREDICTED: Apis mellifera probable palmitoyltransferase Zdhhc6 (Zdhhc6), mRNA</t>
  </si>
  <si>
    <t xml:space="preserve"> PREDICTED: Apis mellifera putative ferric-chelate reductase 1-like (LOC726072), mRNA</t>
  </si>
  <si>
    <t xml:space="preserve"> PREDICTED: Apis mellifera uncharacterized LOC552608 (LOC552608), transcript variant X3, mRNA</t>
  </si>
  <si>
    <t xml:space="preserve"> PREDICTED: Apis mellifera guanosine-3',5'-bis(diphosphate) 3'-pyrophosphohydrolase MESH1-like (LOC552583), mRNA</t>
  </si>
  <si>
    <t xml:space="preserve"> PREDICTED: Apis mellifera DNA-dependent protein kinase catalytic subunit-like (LOC552548), mRNA</t>
  </si>
  <si>
    <t xml:space="preserve"> PREDICTED: Apis mellifera 3-hydroxypropionyl-coenzyme A dehydratase-like (LOC409324), mRNA</t>
  </si>
  <si>
    <t xml:space="preserve"> PREDICTED: Apis mellifera uncharacterized LOC726394 (LOC726394), transcript variant X1, mRNA</t>
  </si>
  <si>
    <t>GB49645</t>
  </si>
  <si>
    <t xml:space="preserve"> PREDICTED: Apis mellifera eclosion hormone (Eh), transcript variant X2, mRNA</t>
  </si>
  <si>
    <t xml:space="preserve"> PREDICTED: Apis mellifera eclosion hormone-like (LOC726377), mRNA</t>
  </si>
  <si>
    <t>GB49647</t>
  </si>
  <si>
    <t xml:space="preserve"> PREDICTED: Apis mellifera 2-oxoisovalerate dehydrogenase subunit beta, mitochondrial-like (LOC409306), mRNA</t>
  </si>
  <si>
    <t xml:space="preserve"> PREDICTED: Apis mellifera protein FAM46A-like (LOC411557), transcript variant X3, mRNA</t>
  </si>
  <si>
    <t>GB49650</t>
  </si>
  <si>
    <t xml:space="preserve"> PREDICTED: Apis mellifera exocyst complex component 3 (sec6), mRNA</t>
  </si>
  <si>
    <t xml:space="preserve"> PREDICTED: Apis mellifera cell division cycle 5-like protein-like (LOC552527), mRNA</t>
  </si>
  <si>
    <t xml:space="preserve"> PREDICTED: Apis mellifera probable phosphoserine aminotransferase-like (LOC412670), mRNA</t>
  </si>
  <si>
    <t xml:space="preserve"> PREDICTED: Apis mellifera zinc finger protein 830-like (LOC727140), mRNA</t>
  </si>
  <si>
    <t xml:space="preserve"> PREDICTED: Apis mellifera uncharacterized LOC726100 (LOC726100), transcript variant X1, mRNA</t>
  </si>
  <si>
    <t>GB49656</t>
  </si>
  <si>
    <t xml:space="preserve"> PREDICTED: Apis mellifera zinc finger protein 1-like (LOC100576993), mRNA</t>
  </si>
  <si>
    <t xml:space="preserve"> PREDICTED: Apis mellifera tRNA-specific adenosine deaminase 1 (adat), transcript variant X3, mRNA</t>
  </si>
  <si>
    <t xml:space="preserve"> PREDICTED: Apis mellifera tRNA-specific adenosine deaminase 1 (adat), transcript variant X1, mRNA</t>
  </si>
  <si>
    <t>GB49659</t>
  </si>
  <si>
    <t xml:space="preserve"> PREDICTED: Apis mellifera UDP-N-acetylglucosamine transferase subunit ALG13 homolog (LOC726253), mRNA</t>
  </si>
  <si>
    <t xml:space="preserve"> PREDICTED: Apis mellifera uncharacterized LOC726305 (LOC726305), transcript variant X1, mRNA</t>
  </si>
  <si>
    <t xml:space="preserve"> PREDICTED: Apis mellifera uncharacterized LOC100578648 (LOC100578648), partial mRNA</t>
  </si>
  <si>
    <t>GB49663</t>
  </si>
  <si>
    <t xml:space="preserve"> PREDICTED: Apis mellifera uncharacterized LOC408339 (LOC408339), transcript variant X2, mRNA</t>
  </si>
  <si>
    <t>GB49665</t>
  </si>
  <si>
    <t xml:space="preserve"> PREDICTED: Apis mellifera dnaJ homolog subfamily C member 8-like (LOC410294), mRNA</t>
  </si>
  <si>
    <t>GB49667</t>
  </si>
  <si>
    <t xml:space="preserve"> PREDICTED: Apis mellifera uncharacterized LOC102654329 (LOC102654329), transcript variant X2, ncRNA</t>
  </si>
  <si>
    <t>GB49668</t>
  </si>
  <si>
    <t xml:space="preserve"> PREDICTED: Apis mellifera uncharacterized LOC102654272 (LOC102654272), transcript variant X3, ncRNA</t>
  </si>
  <si>
    <t>GB49669</t>
  </si>
  <si>
    <t>GB49670</t>
  </si>
  <si>
    <t>GB49671</t>
  </si>
  <si>
    <t xml:space="preserve"> PREDICTED: Apis mellifera uncharacterized LOC102654166 (LOC102654166), transcript variant X2, mRNA</t>
  </si>
  <si>
    <t>GB49672</t>
  </si>
  <si>
    <t xml:space="preserve"> PREDICTED: Apis mellifera ATP-binding cassette sub-family G member 1-like (LOC102653999), partial mRNA</t>
  </si>
  <si>
    <t>GB49673</t>
  </si>
  <si>
    <t>GB49674</t>
  </si>
  <si>
    <t xml:space="preserve"> PREDICTED: Apis mellifera uncharacterized LOC100577186 (LOC100577186), ncRNA</t>
  </si>
  <si>
    <t>GB49675</t>
  </si>
  <si>
    <t xml:space="preserve"> PREDICTED: Apis mellifera uncharacterized LOC102656686 (LOC102656686), ncRNA</t>
  </si>
  <si>
    <t>GB49676</t>
  </si>
  <si>
    <t>GB49677</t>
  </si>
  <si>
    <t xml:space="preserve"> PREDICTED: Apis mellifera uncharacterized LOC100578098 (LOC100578098), mRNA</t>
  </si>
  <si>
    <t>GB49678</t>
  </si>
  <si>
    <t>GB49679</t>
  </si>
  <si>
    <t xml:space="preserve"> PREDICTED: Apis mellifera LIM-kinase1 (LIMK1), transcript variant X3, mRNA</t>
  </si>
  <si>
    <t xml:space="preserve"> PREDICTED: Apis mellifera uncharacterized LOC102653847 (LOC102653847), transcript variant X1, ncRNA</t>
  </si>
  <si>
    <t>GB49681</t>
  </si>
  <si>
    <t>GB49682</t>
  </si>
  <si>
    <t xml:space="preserve"> PREDICTED: Apis mellifera uncharacterized LOC726842 (LOC726842), transcript variant X1, mRNA</t>
  </si>
  <si>
    <t>GB49683</t>
  </si>
  <si>
    <t xml:space="preserve"> PREDICTED: Apis mellifera uncharacterized LOC726842 (LOC726842), transcript variant X2, mRNA</t>
  </si>
  <si>
    <t xml:space="preserve"> PREDICTED: Apis mellifera uncharacterized LOC102656917 (LOC102656917), transcript variant X1, ncRNA</t>
  </si>
  <si>
    <t>GB49685</t>
  </si>
  <si>
    <t xml:space="preserve"> PREDICTED: Apis mellifera Fanconi anemia group J protein homolog (LOC411185), transcript variant 1, mRNA</t>
  </si>
  <si>
    <t>GB49686</t>
  </si>
  <si>
    <t xml:space="preserve"> PREDICTED: Apis mellifera synaptic vesicle glycoprotein 2C-like (LOC411186), transcript variant X5, mRNA</t>
  </si>
  <si>
    <t>GB49687</t>
  </si>
  <si>
    <t xml:space="preserve"> PREDICTED: Apis mellifera peroxidase-like (LOC408953), transcript variant X2, mRNA</t>
  </si>
  <si>
    <t xml:space="preserve"> PREDICTED: Apis mellifera uncharacterized LOC100576812 (LOC100576812), mRNA</t>
  </si>
  <si>
    <t xml:space="preserve"> PREDICTED: Apis mellifera uncharacterized LOC726343 (LOC726343), transcript variant X1, mRNA</t>
  </si>
  <si>
    <t xml:space="preserve"> PREDICTED: Apis mellifera BTB/POZ domain-containing protein KCTD9-like (LOC412259), transcript variant X3, mRNA</t>
  </si>
  <si>
    <t>GB49693</t>
  </si>
  <si>
    <t>GB49694</t>
  </si>
  <si>
    <t xml:space="preserve"> PREDICTED: Apis mellifera octopamine receptor beta-2R (Octbeta2R), transcript variant X7, mRNA</t>
  </si>
  <si>
    <t>GB49695</t>
  </si>
  <si>
    <t xml:space="preserve"> PREDICTED: Apis mellifera octopamine receptor beta-2R (Octbeta2R), transcript variant X12, mRNA</t>
  </si>
  <si>
    <t>GB49698</t>
  </si>
  <si>
    <t>GB49699</t>
  </si>
  <si>
    <t xml:space="preserve"> PREDICTED: Apis mellifera facilitated trehalose transporter Tret1-like (LOC726762), mRNA</t>
  </si>
  <si>
    <t xml:space="preserve"> PREDICTED: Apis mellifera uncharacterized LOC411802 (LOC411802), misc_RNA</t>
  </si>
  <si>
    <t xml:space="preserve"> PREDICTED: Apis mellifera mitoferrin (mfrn), transcript variant X2, mRNA</t>
  </si>
  <si>
    <t xml:space="preserve"> PREDICTED: Apis mellifera uncharacterized LOC100576932 (LOC100576932), mRNA</t>
  </si>
  <si>
    <t xml:space="preserve"> PREDICTED: Apis mellifera ATP-dependent RNA helicase SUV3 homolog, mitochondrial (LOC551613), mRNA</t>
  </si>
  <si>
    <t xml:space="preserve"> PREDICTED: Apis mellifera sarcoplasmic calcium-binding protein 2 (Scp2), transcript variant 1, mRNA</t>
  </si>
  <si>
    <t xml:space="preserve"> PREDICTED: Apis mellifera uncharacterized LOC551570 (LOC551570), transcript variant X2, mRNA</t>
  </si>
  <si>
    <t xml:space="preserve"> PREDICTED: Apis mellifera synaptic vesicle glycoprotein 2C-like (LOC411186), transcript variant X1, mRNA</t>
  </si>
  <si>
    <t xml:space="preserve"> PREDICTED: Apis mellifera coiled-coil domain-containing protein 86-like (LOC551400), mRNA</t>
  </si>
  <si>
    <t>GB49710</t>
  </si>
  <si>
    <t xml:space="preserve"> PREDICTED: Apis mellifera cytohesin-1-like (LOC726993), partial mRNA</t>
  </si>
  <si>
    <t xml:space="preserve"> PREDICTED: Apis mellifera peptidyl-prolyl cis-trans isomerase-like 1-like (LOC727378), transcript variant X1, mRNA</t>
  </si>
  <si>
    <t>GB49712</t>
  </si>
  <si>
    <t xml:space="preserve"> PREDICTED: Apis mellifera coiled-coil domain-containing protein 65-like (LOC727601), partial mRNA</t>
  </si>
  <si>
    <t xml:space="preserve"> PREDICTED: Apis mellifera Ran-binding protein M (RanBPM), transcript variant X1, mRNA</t>
  </si>
  <si>
    <t xml:space="preserve"> PREDICTED: Apis mellifera Ran-binding protein M (RanBPM), transcript variant X2, misc_RNA</t>
  </si>
  <si>
    <t>GB49715</t>
  </si>
  <si>
    <t xml:space="preserve"> PREDICTED: Apis mellifera uncharacterized LOC100578884 (LOC100578884), ncRNA</t>
  </si>
  <si>
    <t>GB49716</t>
  </si>
  <si>
    <t>GB49717</t>
  </si>
  <si>
    <t>GB49718</t>
  </si>
  <si>
    <t xml:space="preserve"> PREDICTED: Apis mellifera uncharacterized LOC724385 (LOC724385), transcript variant X4, mRNA</t>
  </si>
  <si>
    <t>GB49719</t>
  </si>
  <si>
    <t>GB49720</t>
  </si>
  <si>
    <t>GB49721</t>
  </si>
  <si>
    <t xml:space="preserve"> PREDICTED: Apis mellifera CUGBP Elav-like family member 2-like (LOC409780), transcript variant X13, mRNA</t>
  </si>
  <si>
    <t>GB49722</t>
  </si>
  <si>
    <t xml:space="preserve"> PREDICTED: Apis mellifera CUGBP Elav-like family member 2-like (LOC409780), transcript variant X4, mRNA</t>
  </si>
  <si>
    <t>GB49724</t>
  </si>
  <si>
    <t xml:space="preserve"> PREDICTED: Apis mellifera centrosomal protein of 78 kDa-like (LOC102653680), mRNA</t>
  </si>
  <si>
    <t>GB49725</t>
  </si>
  <si>
    <t xml:space="preserve"> PREDICTED: Apis mellifera thrombospondin type-1 domain-containing protein 4-like (LOC409970), transcript variant X6, mRNA</t>
  </si>
  <si>
    <t xml:space="preserve"> PREDICTED: Apis mellifera prostaglandin E2 receptor EP4 subtype-like (LOC724237), transcript variant X1, mRNA</t>
  </si>
  <si>
    <t xml:space="preserve"> PREDICTED: Apis mellifera uncharacterized LOC551206 (LOC551206), mRNA</t>
  </si>
  <si>
    <t>GB49729</t>
  </si>
  <si>
    <t xml:space="preserve"> PREDICTED: Apis mellifera uncharacterized LOC413562 (LOC413562), transcript variant X2, mRNA</t>
  </si>
  <si>
    <t>GB49730</t>
  </si>
  <si>
    <t xml:space="preserve"> PREDICTED: Apis mellifera uncharacterized LOC413562 (LOC413562), transcript variant X3, mRNA</t>
  </si>
  <si>
    <t>GB49733</t>
  </si>
  <si>
    <t xml:space="preserve"> PREDICTED: Apis mellifera mind the gap (mtg), transcript variant X2, mRNA</t>
  </si>
  <si>
    <t xml:space="preserve"> PREDICTED: Apis mellifera adenylate kinase isoenzyme 5-like (LOC724374), transcript variant X2, mRNA</t>
  </si>
  <si>
    <t>GB49736</t>
  </si>
  <si>
    <t>GB49737</t>
  </si>
  <si>
    <t xml:space="preserve"> PREDICTED: Apis mellifera hormone receptor-like in 51 (Hr51), transcript variant X2, mRNA</t>
  </si>
  <si>
    <t>GB49739</t>
  </si>
  <si>
    <t>GB49740</t>
  </si>
  <si>
    <t>GB49741</t>
  </si>
  <si>
    <t>GB49742</t>
  </si>
  <si>
    <t xml:space="preserve"> PREDICTED: Apis mellifera uncharacterized LOC102655706 (LOC102655706), mRNA</t>
  </si>
  <si>
    <t>GB49743</t>
  </si>
  <si>
    <t>GB49744</t>
  </si>
  <si>
    <t>GB49745</t>
  </si>
  <si>
    <t xml:space="preserve"> PREDICTED: Apis mellifera Rab GTPase activating protein 11 (RabGAP11), mRNA</t>
  </si>
  <si>
    <t>GB49747</t>
  </si>
  <si>
    <t xml:space="preserve"> PREDICTED: Apis mellifera uncharacterized LOC102656630 (LOC102656630), partial mRNA</t>
  </si>
  <si>
    <t>GB49748</t>
  </si>
  <si>
    <t xml:space="preserve"> PREDICTED: Apis mellifera uncharacterized protein C12orf4 homolog (LOC410871), mRNA</t>
  </si>
  <si>
    <t xml:space="preserve"> PREDICTED: Apis mellifera leucine-rich repeat neuronal protein 3-like (LOC724187), transcript variant X1, mRNA</t>
  </si>
  <si>
    <t xml:space="preserve"> PREDICTED: Apis mellifera uncharacterized LOC551364 (LOC551364), mRNA</t>
  </si>
  <si>
    <t xml:space="preserve"> PREDICTED: Apis mellifera uncharacterized LOC100577749 (LOC100577749), transcript variant X3, mRNA</t>
  </si>
  <si>
    <t xml:space="preserve"> PREDICTED: Apis mellifera otopetrin-3-like (LOC410870), transcript variant X4, mRNA</t>
  </si>
  <si>
    <t xml:space="preserve"> PREDICTED: Apis mellifera larsen (lsn), transcript variant X1, mRNA</t>
  </si>
  <si>
    <t>GB49754</t>
  </si>
  <si>
    <t xml:space="preserve"> PREDICTED: Apis mellifera uncharacterized LOC410867 (LOC410867), mRNA</t>
  </si>
  <si>
    <t xml:space="preserve"> Apis mellifera fatty acid binding protein (Fabp), mRNA</t>
  </si>
  <si>
    <t>GB49756</t>
  </si>
  <si>
    <t xml:space="preserve"> PREDICTED: Apis mellifera fatty acid binding protein (Fabp), transcript variant X1, mRNA</t>
  </si>
  <si>
    <t xml:space="preserve"> PREDICTED: Apis mellifera uncharacterized LOC100578691 (LOC100578691), transcript variant X1, mRNA</t>
  </si>
  <si>
    <t>GB49759</t>
  </si>
  <si>
    <t xml:space="preserve"> PREDICTED: Apis mellifera nucleoporin 50kDa (NUP50), transcript variant X1, mRNA</t>
  </si>
  <si>
    <t xml:space="preserve"> PREDICTED: Apis mellifera uncharacterized LOC100577605 (LOC100577605), mRNA</t>
  </si>
  <si>
    <t xml:space="preserve"> PREDICTED: Apis mellifera uncharacterized LOC102654905 (LOC102654905), mRNA</t>
  </si>
  <si>
    <t>GB49764</t>
  </si>
  <si>
    <t>GB49765</t>
  </si>
  <si>
    <t>GB49766</t>
  </si>
  <si>
    <t xml:space="preserve"> PREDICTED: Apis mellifera Down syndrome cell adhesion molecule-like protein CG42256-like (LOC408688), transcript variant X1, mRNA</t>
  </si>
  <si>
    <t xml:space="preserve"> PREDICTED: Apis mellifera actin-like protein 6A-like (LOC551914), transcript variant 2, mRNA</t>
  </si>
  <si>
    <t xml:space="preserve"> PREDICTED: Apis mellifera putative ribosomal RNA methyltransferase 1-like (LOC408687), transcript variant 1, mRNA</t>
  </si>
  <si>
    <t xml:space="preserve"> PREDICTED: Apis mellifera uncharacterized LOC100578213 (LOC100578213), mRNA</t>
  </si>
  <si>
    <t xml:space="preserve"> PREDICTED: Apis mellifera U3 small nucleolar RNA-associated protein 11-like protein (LOC725143), transcript variant X1, mRNA</t>
  </si>
  <si>
    <t xml:space="preserve"> PREDICTED: Apis mellifera uncharacterized LOC100578072 (LOC100578072), transcript variant X1, mRNA</t>
  </si>
  <si>
    <t xml:space="preserve"> PREDICTED: Apis mellifera refractory to sigma P (ref(2)P), mRNA</t>
  </si>
  <si>
    <t>GB49774</t>
  </si>
  <si>
    <t xml:space="preserve"> PREDICTED: Apis mellifera protein lethal(2)essential for life-like (LOC410857), mRNA</t>
  </si>
  <si>
    <t xml:space="preserve"> PREDICTED: Apis mellifera retinoblastoma-binding protein 5-like (LOC410855), transcript variant X1, mRNA</t>
  </si>
  <si>
    <t xml:space="preserve"> PREDICTED: Apis mellifera seipin-like (LOC410854), transcript variant 1, mRNA</t>
  </si>
  <si>
    <t xml:space="preserve"> PREDICTED: Apis mellifera irregular chiasm C-roughest protein-like (LOC410853), transcript variant X1, mRNA</t>
  </si>
  <si>
    <t xml:space="preserve"> PREDICTED: Apis mellifera transmembrane protein 93-like (LOC551477), mRNA</t>
  </si>
  <si>
    <t xml:space="preserve"> PREDICTED: Apis mellifera periostin-like (LOC725892), transcript variant X5, mRNA</t>
  </si>
  <si>
    <t xml:space="preserve"> PREDICTED: Apis mellifera 5'-nucleotidase domain-containing protein 1-like (LOC102655971), mRNA</t>
  </si>
  <si>
    <t>GB49783</t>
  </si>
  <si>
    <t xml:space="preserve"> PREDICTED: Apis mellifera acetyl-CoA acetyltransferase, cytosolic-like (LOC551395), mRNA</t>
  </si>
  <si>
    <t xml:space="preserve"> PREDICTED: Apis mellifera excitatory amino acid transporter 2 (Eaat-2), transcript variant X1, mRNA</t>
  </si>
  <si>
    <t xml:space="preserve"> PREDICTED: Apis mellifera uncharacterized LOC725491 (LOC725491), mRNA</t>
  </si>
  <si>
    <t>GB49786</t>
  </si>
  <si>
    <t xml:space="preserve"> PREDICTED: Apis mellifera uncharacterized LOC102656399 (LOC102656399), mRNA</t>
  </si>
  <si>
    <t>GB49787</t>
  </si>
  <si>
    <t xml:space="preserve"> PREDICTED: Apis mellifera GPI mannosyltransferase 1-like (LOC102656357), mRNA</t>
  </si>
  <si>
    <t>GB49788</t>
  </si>
  <si>
    <t xml:space="preserve"> PREDICTED: Apis mellifera mitochondrial ribosomal protein S29 (mRpS29), transcript variant X3, mRNA</t>
  </si>
  <si>
    <t xml:space="preserve"> PREDICTED: Apis mellifera uncharacterized LOC102653599 (LOC102653599), transcript variant X1, ncRNA</t>
  </si>
  <si>
    <t>GB49790</t>
  </si>
  <si>
    <t xml:space="preserve"> PREDICTED: Apis mellifera glutamate receptor 1-like (LOC102653640), transcript variant X3, mRNA</t>
  </si>
  <si>
    <t>GB49791</t>
  </si>
  <si>
    <t xml:space="preserve"> PREDICTED: Apis mellifera uncharacterized LOC100577496 (LOC100577496), transcript variant X2, mRNA</t>
  </si>
  <si>
    <t xml:space="preserve"> PREDICTED: Apis mellifera uncharacterized LOC100577530 (LOC100577530), transcript variant X1, mRNA</t>
  </si>
  <si>
    <t>GB49793</t>
  </si>
  <si>
    <t xml:space="preserve"> PREDICTED: Apis mellifera uncharacterized LOC100577530 (LOC100577530), transcript variant X3, mRNA</t>
  </si>
  <si>
    <t xml:space="preserve"> PREDICTED: Apis mellifera uncharacterized LOC725507 (LOC725507), transcript variant X1, mRNA</t>
  </si>
  <si>
    <t xml:space="preserve"> PREDICTED: Apis mellifera uncharacterized LOC100578144 (LOC100578144), mRNA</t>
  </si>
  <si>
    <t xml:space="preserve"> PREDICTED: Apis mellifera uncharacterized LOC100578183 (LOC100578183), mRNA</t>
  </si>
  <si>
    <t xml:space="preserve"> PREDICTED: Apis mellifera U3 small nucleolar RNA-associated protein 11-like protein (LOC725143), transcript variant X2, mRNA</t>
  </si>
  <si>
    <t>GB49798</t>
  </si>
  <si>
    <t xml:space="preserve"> PREDICTED: Apis mellifera ceroid-lipofuscinosis, neuronal 3 (cln3), transcript variant X1, mRNA</t>
  </si>
  <si>
    <t xml:space="preserve"> PREDICTED: Apis mellifera uncharacterized LOC102654726 (LOC102654726), mRNA</t>
  </si>
  <si>
    <t>GB49800</t>
  </si>
  <si>
    <t xml:space="preserve"> PREDICTED: Apis mellifera solute carrier family 41 member 2-like (LOC410862), transcript variant X1, mRNA</t>
  </si>
  <si>
    <t xml:space="preserve"> PREDICTED: Apis mellifera uncharacterized LOC100578478 (LOC100578478), transcript variant X1, mRNA</t>
  </si>
  <si>
    <t xml:space="preserve"> PREDICTED: Apis mellifera protein lin-9 homolog (LOC410863), mRNA</t>
  </si>
  <si>
    <t xml:space="preserve"> PREDICTED: Apis mellifera uncharacterized LOC410865 (LOC410865), mRNA</t>
  </si>
  <si>
    <t xml:space="preserve"> PREDICTED: Apis mellifera LIM domain only protein 3-like (LOC724851), transcript variant X4, mRNA</t>
  </si>
  <si>
    <t xml:space="preserve"> PREDICTED: Apis mellifera LIM domain only protein 3-like (LOC410866), mRNA</t>
  </si>
  <si>
    <t xml:space="preserve"> PREDICTED: Apis mellifera radiation insensitive 1 (Rad1), mRNA</t>
  </si>
  <si>
    <t xml:space="preserve"> PREDICTED: Apis mellifera uncharacterized LOC100578801 (LOC100578801), mRNA</t>
  </si>
  <si>
    <t xml:space="preserve"> PREDICTED: Apis mellifera calmodulin-like (LOC408690), transcript variant X1, mRNA</t>
  </si>
  <si>
    <t xml:space="preserve"> PREDICTED: Apis mellifera RIB43A-like with coiled-coils protein 1-like (LOC724507), mRNA</t>
  </si>
  <si>
    <t xml:space="preserve"> PREDICTED: Apis mellifera uncharacterized LOC100578833 (LOC100578833), transcript variant X2, mRNA</t>
  </si>
  <si>
    <t xml:space="preserve"> PREDICTED: Apis mellifera RING-box protein 1A (Roc1a), transcript variant X1, mRNA</t>
  </si>
  <si>
    <t xml:space="preserve"> PREDICTED: Apis mellifera Aos1 protein (Aos1), mRNA</t>
  </si>
  <si>
    <t xml:space="preserve"> PREDICTED: Apis mellifera uncharacterized LOC409606 (LOC409606), transcript variant X2, mRNA</t>
  </si>
  <si>
    <t>GB49814</t>
  </si>
  <si>
    <t xml:space="preserve"> PREDICTED: Apis mellifera sodium/bile acid cotransporter 7-like (LOC102656878), mRNA</t>
  </si>
  <si>
    <t>GB49815</t>
  </si>
  <si>
    <t>GB49816</t>
  </si>
  <si>
    <t>GB49817</t>
  </si>
  <si>
    <t>GB49818</t>
  </si>
  <si>
    <t xml:space="preserve"> PREDICTED: Apis mellifera branched-chain-amino-acid aminotransferase, cytosolic-like (LOC100577298), partial mRNA</t>
  </si>
  <si>
    <t xml:space="preserve"> PREDICTED: Apis mellifera uncharacterized LOC102655909 (LOC102655909), partial mRNA</t>
  </si>
  <si>
    <t>GB49820</t>
  </si>
  <si>
    <t>GB49821</t>
  </si>
  <si>
    <t>GB49822</t>
  </si>
  <si>
    <t xml:space="preserve"> PREDICTED: Apis mellifera dynein heavy chain 1, axonemal-like (LOC102654432), mRNA</t>
  </si>
  <si>
    <t>GB49823</t>
  </si>
  <si>
    <t>GB49824</t>
  </si>
  <si>
    <t xml:space="preserve"> PREDICTED: Apis mellifera uncharacterized LOC102654481 (LOC102654481), mRNA</t>
  </si>
  <si>
    <t>GB49825</t>
  </si>
  <si>
    <t xml:space="preserve"> PREDICTED: Apis mellifera sterol O-acyltransferase 1-like (LOC552313), mRNA</t>
  </si>
  <si>
    <t xml:space="preserve"> PREDICTED: Apis mellifera uronosyl C5 epimerase (LOC410118), transcript variant X2, mRNA</t>
  </si>
  <si>
    <t xml:space="preserve"> PREDICTED: Apis mellifera zinc finger CCHC-type and RNA-binding motif-containing protein 1-like (LOC552308), mRNA</t>
  </si>
  <si>
    <t xml:space="preserve"> PREDICTED: Apis mellifera UPF0406 protein C16orf57 homolog (LOC724953), mRNA</t>
  </si>
  <si>
    <t xml:space="preserve"> PREDICTED: Apis mellifera uncharacterized LOC725084 (LOC725084), mRNA</t>
  </si>
  <si>
    <t xml:space="preserve"> PREDICTED: Apis mellifera putative ribosomal RNA methyltransferase CG11447-like (LOC412247), mRNA</t>
  </si>
  <si>
    <t>GB49831</t>
  </si>
  <si>
    <t>GB49832</t>
  </si>
  <si>
    <t>GB49833</t>
  </si>
  <si>
    <t>GB49834</t>
  </si>
  <si>
    <t>GB49835</t>
  </si>
  <si>
    <t xml:space="preserve"> PREDICTED: Apis mellifera zonadhesin-like (LOC100577455), mRNA</t>
  </si>
  <si>
    <t>GB49836</t>
  </si>
  <si>
    <t xml:space="preserve"> PREDICTED: Apis mellifera WD repeat domain phosphoinositide-interacting protein 3-like (LOC412972), transcript variant 1, mRNA</t>
  </si>
  <si>
    <t xml:space="preserve"> PREDICTED: Apis mellifera UPF0193 protein EVG1-like (LOC725050), mRNA</t>
  </si>
  <si>
    <t xml:space="preserve"> PREDICTED: Apis mellifera sorting nexin-8-like (LOC412842), transcript variant X2, mRNA</t>
  </si>
  <si>
    <t xml:space="preserve"> PREDICTED: Apis mellifera uncharacterized LOC102654083 (LOC102654083), transcript variant X2, ncRNA</t>
  </si>
  <si>
    <t>GB49840</t>
  </si>
  <si>
    <t xml:space="preserve"> PREDICTED: Apis mellifera centrosomal protein 190kD (Cp190), mRNA</t>
  </si>
  <si>
    <t xml:space="preserve"> PREDICTED: Apis mellifera dysfusion (dys), transcript variant X3, mRNA</t>
  </si>
  <si>
    <t>GB49842</t>
  </si>
  <si>
    <t xml:space="preserve"> PREDICTED: Apis mellifera dysfusion (dys), transcript variant X1, mRNA</t>
  </si>
  <si>
    <t xml:space="preserve"> PREDICTED: Apis mellifera mediator of RNA polymerase II transcription subunit 1 (MED1), transcript variant X1, mRNA</t>
  </si>
  <si>
    <t xml:space="preserve"> PREDICTED: Apis mellifera uncharacterized LOC412215 (LOC412215), transcript variant X2, mRNA</t>
  </si>
  <si>
    <t>GB49846</t>
  </si>
  <si>
    <t>GB49847</t>
  </si>
  <si>
    <t xml:space="preserve"> PREDICTED: Apis mellifera uncharacterized LOC100577143 (LOC100577143), mRNA</t>
  </si>
  <si>
    <t>GB49849</t>
  </si>
  <si>
    <t>GB49850</t>
  </si>
  <si>
    <t>GB49851</t>
  </si>
  <si>
    <t xml:space="preserve"> PREDICTED: Apis mellifera putative polypeptide N-acetylgalactosaminyltransferase 9-like (LOC410470), transcript variant X2, mRNA</t>
  </si>
  <si>
    <t xml:space="preserve"> PREDICTED: Apis mellifera trichohyalin-like (LOC102654010), partial mRNA</t>
  </si>
  <si>
    <t xml:space="preserve"> Apis mellifera alpha-amylase (LOC406114), mRNA</t>
  </si>
  <si>
    <t>GB49855</t>
  </si>
  <si>
    <t>GB49856</t>
  </si>
  <si>
    <t xml:space="preserve"> PREDICTED: Apis mellifera uncharacterized LOC100577092 (LOC100577092), transcript variant X2, mRNA</t>
  </si>
  <si>
    <t xml:space="preserve"> PREDICTED: Apis mellifera uncharacterized LOC100577092 (LOC100577092), transcript variant X4, misc_RNA</t>
  </si>
  <si>
    <t>GB49858</t>
  </si>
  <si>
    <t xml:space="preserve"> PREDICTED: Apis mellifera PAB-dependent poly(A)-specific ribonuclease subunit 2-like (LOC724505), transcript variant X1, mRNA</t>
  </si>
  <si>
    <t>GB49860</t>
  </si>
  <si>
    <t xml:space="preserve"> PREDICTED: Apis mellifera uncharacterized LOC102656452 (LOC102656452), transcript variant X1, mRNA</t>
  </si>
  <si>
    <t>GB49861</t>
  </si>
  <si>
    <t xml:space="preserve"> PREDICTED: Apis mellifera uncharacterized LOC724773 (LOC724773), transcript variant X1, mRNA</t>
  </si>
  <si>
    <t>GB49863</t>
  </si>
  <si>
    <t xml:space="preserve"> PREDICTED: Apis mellifera UPF0082 protein Pmob_0807-like (LOC100578853), mRNA</t>
  </si>
  <si>
    <t xml:space="preserve"> PREDICTED: Apis mellifera protein drumstick-like (LOC724961), transcript variant X1, mRNA</t>
  </si>
  <si>
    <t>GB49865</t>
  </si>
  <si>
    <t xml:space="preserve"> PREDICTED: Apis mellifera uncharacterized LOC724120 (LOC724120), transcript variant X1, mRNA</t>
  </si>
  <si>
    <t>GB49867</t>
  </si>
  <si>
    <t xml:space="preserve"> PREDICTED: Apis mellifera uncharacterized LOC100578674 (LOC100578674), mRNA</t>
  </si>
  <si>
    <t xml:space="preserve"> PREDICTED: Apis mellifera microsomal triacylglycerol transfer protein (Mtp), transcript variant X2, mRNA</t>
  </si>
  <si>
    <t xml:space="preserve"> PREDICTED: Apis mellifera long-chain-fatty-acid--CoA ligase 1-like (LOC412541), transcript variant X5, mRNA</t>
  </si>
  <si>
    <t xml:space="preserve"> PREDICTED: Apis mellifera protein ERGIC-53-like (LOC550798), mRNA</t>
  </si>
  <si>
    <t xml:space="preserve"> PREDICTED: Apis mellifera talin-1-like (LOC408396), mRNA</t>
  </si>
  <si>
    <t>GB49873</t>
  </si>
  <si>
    <t>GB49874</t>
  </si>
  <si>
    <t xml:space="preserve"> PREDICTED: Apis mellifera cytochrome P450 6AS11 (CYP6AS11), mRNA</t>
  </si>
  <si>
    <t>GB49875</t>
  </si>
  <si>
    <t>GB49877</t>
  </si>
  <si>
    <t xml:space="preserve"> PREDICTED: Apis mellifera cytochrome P450 6AS8 (CYP6AS8), transcript variant X1, mRNA</t>
  </si>
  <si>
    <t xml:space="preserve"> PREDICTED: Apis mellifera potassium voltage-gated channel protein Shaw-like (LOC551845), transcript variant X3, mRNA</t>
  </si>
  <si>
    <t>GB49880</t>
  </si>
  <si>
    <t>GB49881</t>
  </si>
  <si>
    <t xml:space="preserve"> PREDICTED: Apis mellifera potassium voltage-gated channel protein Shaw (Shaw), transcript variant X3, mRNA</t>
  </si>
  <si>
    <t xml:space="preserve"> PREDICTED: Apis mellifera uncharacterized LOC551475 (LOC551475), mRNA</t>
  </si>
  <si>
    <t xml:space="preserve"> PREDICTED: Apis mellifera coiled-coil domain-containing protein 47-like (LOC412935), transcript variant X2, mRNA</t>
  </si>
  <si>
    <t xml:space="preserve"> PREDICTED: Apis mellifera cytochrome P450 6AS4 (CYP6AS4), transcript variant 1, mRNA</t>
  </si>
  <si>
    <t xml:space="preserve"> PREDICTED: Apis mellifera cytochrome P450 6AS3 (CYP6AS3), mRNA</t>
  </si>
  <si>
    <t>GB49886</t>
  </si>
  <si>
    <t>GB49888</t>
  </si>
  <si>
    <t>GB49889</t>
  </si>
  <si>
    <t xml:space="preserve"> Apis mellifera cytochrome P450 6AS5 (Cyp6as5), mRNA</t>
  </si>
  <si>
    <t xml:space="preserve"> PREDICTED: Apis mellifera cytochrome P450 6AS17 (CYP6AS17), transcript variant X1, mRNA</t>
  </si>
  <si>
    <t>GB49891</t>
  </si>
  <si>
    <t xml:space="preserve"> PREDICTED: Apis mellifera cytochrome P450 6AS7 (CYP6AS7), transcript variant X1, mRNA</t>
  </si>
  <si>
    <t xml:space="preserve"> PREDICTED: Apis mellifera PI-PLC X domain-containing protein 3-like (LOC724463), mRNA</t>
  </si>
  <si>
    <t xml:space="preserve"> PREDICTED: Apis mellifera kinesin 2A (kinesin-2A), mRNA</t>
  </si>
  <si>
    <t xml:space="preserve"> PREDICTED: Apis mellifera uncharacterized LOC724645 (LOC724645), mRNA</t>
  </si>
  <si>
    <t xml:space="preserve"> PREDICTED: Apis mellifera uncharacterized LOC724962 (LOC724962), transcript variant X5, mRNA</t>
  </si>
  <si>
    <t xml:space="preserve"> PREDICTED: Apis mellifera uncharacterized LOC724962 (LOC724962), transcript variant X4, mRNA</t>
  </si>
  <si>
    <t>GB49900</t>
  </si>
  <si>
    <t xml:space="preserve"> PREDICTED: Apis mellifera protein bowel-like (LOC410399), transcript variant X1, mRNA</t>
  </si>
  <si>
    <t xml:space="preserve"> PREDICTED: Apis mellifera spermidine synthase (SpdS), transcript variant X3, mRNA</t>
  </si>
  <si>
    <t xml:space="preserve"> PREDICTED: Apis mellifera vesicle transport through interaction with t-SNAREs homolog 1A-like (LOC551363), transcript variant X2, misc_RNA</t>
  </si>
  <si>
    <t xml:space="preserve"> PREDICTED: Apis mellifera bone morphogenetic protein 5-like (LOC724246), mRNA</t>
  </si>
  <si>
    <t>GB49905</t>
  </si>
  <si>
    <t xml:space="preserve"> Apis mellifera cGMP-dependent protein kinase foraging (For), mRNA</t>
  </si>
  <si>
    <t>GB49906</t>
  </si>
  <si>
    <t>GB49907</t>
  </si>
  <si>
    <t xml:space="preserve"> PREDICTED: Apis mellifera argonaute 3 (Ago3), transcript variant X2, mRNA</t>
  </si>
  <si>
    <t xml:space="preserve"> PREDICTED: Apis mellifera insulin receptor substrate (IRS), transcript variant X1, mRNA</t>
  </si>
  <si>
    <t xml:space="preserve"> PREDICTED: Apis mellifera protein odd-skipped-like (LOC725053), mRNA</t>
  </si>
  <si>
    <t>GB49912</t>
  </si>
  <si>
    <t>GB49913</t>
  </si>
  <si>
    <t xml:space="preserve"> PREDICTED: Apis mellifera uncharacterized LOC408439 (LOC408439), mRNA</t>
  </si>
  <si>
    <t>GB49916</t>
  </si>
  <si>
    <t>GB49917</t>
  </si>
  <si>
    <t xml:space="preserve"> PREDICTED: Apis mellifera inhibitor of kappaB kinase gamma (IKKgamma), transcript variant X1, mRNA</t>
  </si>
  <si>
    <t xml:space="preserve"> PREDICTED: Apis mellifera uncharacterized LOC724687 (LOC724687), transcript variant X1, mRNA</t>
  </si>
  <si>
    <t xml:space="preserve"> PREDICTED: Apis mellifera integrin alpha-PS2 (if), transcript variant X2, mRNA</t>
  </si>
  <si>
    <t>GB49920</t>
  </si>
  <si>
    <t xml:space="preserve"> PREDICTED: Apis mellifera integrin alpha-PS2 (if), transcript variant X1, mRNA</t>
  </si>
  <si>
    <t>GB49922</t>
  </si>
  <si>
    <t>GB49923</t>
  </si>
  <si>
    <t xml:space="preserve"> PREDICTED: Apis mellifera uncharacterized LOC100578423 (LOC100578423), mRNA</t>
  </si>
  <si>
    <t>GB49925</t>
  </si>
  <si>
    <t>GB49926</t>
  </si>
  <si>
    <t xml:space="preserve"> PREDICTED: Apis mellifera neural proliferation differentiation and control protein 1-like (LOC552002), mRNA</t>
  </si>
  <si>
    <t xml:space="preserve"> PREDICTED: Apis mellifera early girl (elgi), transcript variant X2, mRNA</t>
  </si>
  <si>
    <t xml:space="preserve"> PREDICTED: Apis mellifera peptide transporter family 1-like (LOC725069), mRNA</t>
  </si>
  <si>
    <t xml:space="preserve"> PREDICTED: Apis mellifera eukaryotic translation initiation factor 2 alpha kinase 4 (EIF2AK4), mRNA</t>
  </si>
  <si>
    <t>GB49931</t>
  </si>
  <si>
    <t xml:space="preserve"> PREDICTED: Apis mellifera uncharacterized LOC100576958 (LOC100576958), mRNA</t>
  </si>
  <si>
    <t xml:space="preserve"> PREDICTED: Apis mellifera cysteine string protein (Csp), mRNA</t>
  </si>
  <si>
    <t xml:space="preserve"> PREDICTED: Apis mellifera calcium uptake protein 1 homolog, mitochondrial-like (LOC552081), transcript variant X3, mRNA</t>
  </si>
  <si>
    <t>GB49935</t>
  </si>
  <si>
    <t xml:space="preserve"> PREDICTED: Apis mellifera calcium uptake protein 1 homolog, mitochondrial-like (LOC552081), transcript variant X4, mRNA</t>
  </si>
  <si>
    <t xml:space="preserve"> PREDICTED: Apis mellifera bifunctional ATP-dependent dihydroxyacetone kinase/FAD-AMP lyase (cyclizing)-like (LOC413697), mRNA</t>
  </si>
  <si>
    <t xml:space="preserve"> PREDICTED: Apis mellifera uncharacterized LOC102655352 (LOC102655352), mRNA</t>
  </si>
  <si>
    <t>GB49938</t>
  </si>
  <si>
    <t xml:space="preserve"> PREDICTED: Apis mellifera protein FAM188A homolog (LOC412828), mRNA</t>
  </si>
  <si>
    <t>GB49940</t>
  </si>
  <si>
    <t xml:space="preserve"> PREDICTED: Apis mellifera protein transport protein Sec24B-like (LOC411410), mRNA</t>
  </si>
  <si>
    <t xml:space="preserve"> PREDICTED: Apis mellifera mitochondrial dicarboxylate carrier-like (LOC412503), transcript variant 1, mRNA</t>
  </si>
  <si>
    <t xml:space="preserve"> PREDICTED: Apis mellifera eukaryotic translation initiation factor 3 subunit D-1 (eIF-3p66), mRNA</t>
  </si>
  <si>
    <t xml:space="preserve"> PREDICTED: Apis mellifera iron-sulfur cluster assembly 1 homolog, mitochondrial-like (LOC552616), mRNA</t>
  </si>
  <si>
    <t xml:space="preserve"> PREDICTED: Apis mellifera BRCA1-associated RING domain protein 1-like (LOC724551), transcript variant X1, mRNA</t>
  </si>
  <si>
    <t xml:space="preserve"> PREDICTED: Apis mellifera serine protease homolog 41 (SPH41), mRNA</t>
  </si>
  <si>
    <t xml:space="preserve"> PREDICTED: Apis mellifera nephrin-like (LOC410573), transcript variant X2, mRNA</t>
  </si>
  <si>
    <t xml:space="preserve"> PREDICTED: Apis mellifera mitochondrial ribosomal protein S7 (mRpS7), transcript variant X1, mRNA</t>
  </si>
  <si>
    <t xml:space="preserve"> PREDICTED: Apis mellifera WD repeat domain phosphoinositide-interacting protein 2-like (LOC552201), transcript variant X2, mRNA</t>
  </si>
  <si>
    <t>GB49950</t>
  </si>
  <si>
    <t xml:space="preserve"> PREDICTED: Apis mellifera dynein, axonemal, heavy chain 3 (DNAH3), mRNA</t>
  </si>
  <si>
    <t>GB49951</t>
  </si>
  <si>
    <t xml:space="preserve"> PREDICTED: Apis mellifera vacuolar protein sorting-associated protein 45-like (LOC727031), transcript variant 1, mRNA</t>
  </si>
  <si>
    <t xml:space="preserve"> PREDICTED: Apis mellifera vacuole membrane protein 1 (Vmp1), transcript variant X1, mRNA</t>
  </si>
  <si>
    <t>GB49954</t>
  </si>
  <si>
    <t xml:space="preserve"> PREDICTED: Apis mellifera proline synthetase co-transcribed bacterial homolog protein (LOC551119), mRNA</t>
  </si>
  <si>
    <t xml:space="preserve"> PREDICTED: Apis mellifera acid sphingomyelinase-like phosphodiesterase 3a-like (LOC410577), transcript variant X2, mRNA</t>
  </si>
  <si>
    <t>GB49958</t>
  </si>
  <si>
    <t xml:space="preserve"> PREDICTED: Apis mellifera trafficking protein particle complex subunit 1 (Trappc1), mRNA</t>
  </si>
  <si>
    <t xml:space="preserve"> Apis mellifera uncharacterized protein LOC100379261 (LOC100379261), mRNA</t>
  </si>
  <si>
    <t xml:space="preserve"> PREDICTED: Apis mellifera rab11 binding protein (LOC408507), transcript variant X2, mRNA</t>
  </si>
  <si>
    <t xml:space="preserve"> PREDICTED: Apis mellifera dusky (dy), transcript variant X2, mRNA</t>
  </si>
  <si>
    <t>GB49962</t>
  </si>
  <si>
    <t xml:space="preserve"> PREDICTED: Apis mellifera uncharacterized LOC726965 (LOC726965), mRNA</t>
  </si>
  <si>
    <t>GB49963</t>
  </si>
  <si>
    <t xml:space="preserve"> PREDICTED: Apis mellifera cubilin-like (LOC726948), transcript variant X2, mRNA</t>
  </si>
  <si>
    <t>GB49965</t>
  </si>
  <si>
    <t xml:space="preserve"> PREDICTED: Apis mellifera malate dehydrogenase (Mdh), transcript variant X1, mRNA</t>
  </si>
  <si>
    <t>GB49968</t>
  </si>
  <si>
    <t xml:space="preserve"> PREDICTED: Apis mellifera tubby-related protein 4-like (LOC409680), transcript variant X2, mRNA</t>
  </si>
  <si>
    <t xml:space="preserve"> PREDICTED: Apis mellifera sphingosine-1-phosphate lyase (Sply), transcript variant X2, mRNA</t>
  </si>
  <si>
    <t xml:space="preserve"> PREDICTED: Apis mellifera tachykinin-like peptides receptor 99D-like (LOC411611), transcript variant X1, mRNA</t>
  </si>
  <si>
    <t>GB49971</t>
  </si>
  <si>
    <t xml:space="preserve"> PREDICTED: Apis mellifera uncharacterized LOC100578044 (LOC100578044), mRNA</t>
  </si>
  <si>
    <t xml:space="preserve"> PREDICTED: Apis mellifera 3-hydroxyisobutyryl-CoA hydrolase, mitochondrial-like (LOC412796), transcript variant X1, mRNA</t>
  </si>
  <si>
    <t xml:space="preserve"> PREDICTED: Apis mellifera mitochondrial ribosomal protein L1 (mRpL1), transcript variant X1, mRNA</t>
  </si>
  <si>
    <t xml:space="preserve"> PREDICTED: Apis mellifera uncharacterized LOC102653746 (LOC102653746), ncRNA</t>
  </si>
  <si>
    <t>GB49976</t>
  </si>
  <si>
    <t xml:space="preserve"> PREDICTED: Apis mellifera cadherin 99C ortholog (Cad99C-like), transcript variant X7, mRNA</t>
  </si>
  <si>
    <t xml:space="preserve"> PREDICTED: Apis mellifera tetraspanin-3-like (LOC102654084), transcript variant X2, mRNA</t>
  </si>
  <si>
    <t xml:space="preserve"> PREDICTED: Apis mellifera carbonic anhydrase 7-like (LOC100577841), mRNA</t>
  </si>
  <si>
    <t xml:space="preserve"> PREDICTED: Apis mellifera carbonic anhydrase 2-like (LOC100576224), mRNA</t>
  </si>
  <si>
    <t xml:space="preserve"> PREDICTED: Apis mellifera carbonic anhydrase 2-like (LOC726877), transcript variant X2, mRNA</t>
  </si>
  <si>
    <t xml:space="preserve"> PREDICTED: Apis mellifera homeobox protein ceh-19 homolog (LOC726825), mRNA</t>
  </si>
  <si>
    <t xml:space="preserve"> PREDICTED: Apis mellifera kuzbanian (kuz), transcript variant X2, mRNA</t>
  </si>
  <si>
    <t xml:space="preserve"> PREDICTED: Apis mellifera MORN repeat-containing protein 5-like (LOC102656397), partial mRNA</t>
  </si>
  <si>
    <t>GB49986</t>
  </si>
  <si>
    <t xml:space="preserve"> PREDICTED: Apis mellifera HIG1 domain family member 2A-like (LOC726746), mRNA</t>
  </si>
  <si>
    <t>GB49987</t>
  </si>
  <si>
    <t xml:space="preserve"> PREDICTED: Apis mellifera SRR1-like protein-like (LOC100577209), transcript variant X2, mRNA</t>
  </si>
  <si>
    <t xml:space="preserve"> PREDICTED: Apis mellifera UPF0562 protein C7orf55 homolog (LOC102656162), transcript variant X1, mRNA</t>
  </si>
  <si>
    <t>GB49989</t>
  </si>
  <si>
    <t xml:space="preserve"> PREDICTED: Apis mellifera uncharacterized LOC409713 (LOC409713), transcript variant X4, misc_RNA</t>
  </si>
  <si>
    <t xml:space="preserve"> PREDICTED: Apis mellifera uncharacterized LOC409713 (LOC409713), transcript variant X5, misc_RNA</t>
  </si>
  <si>
    <t>GB49991</t>
  </si>
  <si>
    <t xml:space="preserve"> PREDICTED: Apis mellifera U4/U6.U5 small nuclear ribonucleoprotein 27 kDa protein (Snrnp27), mRNA</t>
  </si>
  <si>
    <t xml:space="preserve"> Apis mellifera cuticular protein CPF1 (CPF1), mRNA</t>
  </si>
  <si>
    <t>GB49993</t>
  </si>
  <si>
    <t xml:space="preserve"> PREDICTED: Apis mellifera ribosomal protein L26 (RpL26), mRNA</t>
  </si>
  <si>
    <t xml:space="preserve"> PREDICTED: Apis mellifera locomotion defects (loco), transcript variant X4, mRNA</t>
  </si>
  <si>
    <t>GB49995</t>
  </si>
  <si>
    <t xml:space="preserve"> PREDICTED: Apis mellifera locomotion defects (loco), transcript variant X1, mRNA</t>
  </si>
  <si>
    <t xml:space="preserve"> PREDICTED: Apis mellifera uncharacterized LOC726510 (LOC726510), transcript variant X3, mRNA</t>
  </si>
  <si>
    <t>GB49997</t>
  </si>
  <si>
    <t xml:space="preserve"> PREDICTED: Apis mellifera uncharacterized LOC726510 (LOC726510), transcript variant X1, mRNA</t>
  </si>
  <si>
    <t xml:space="preserve"> PREDICTED: Apis mellifera phosphatidylethanolamine-binding protein homolog F40A3.3-like (LOC408516), transcript variant X2, mRNA</t>
  </si>
  <si>
    <t xml:space="preserve"> PREDICTED: Apis mellifera OV-16 antigen-like (LOC726495), mRNA</t>
  </si>
  <si>
    <t xml:space="preserve"> PREDICTED: Apis mellifera putative odorant receptor 56a-like (LOC726459), transcript variant X2, mRNA</t>
  </si>
  <si>
    <t xml:space="preserve"> PREDICTED: Apis mellifera odorant receptor 141 (Or141), transcript variant X5, mRNA</t>
  </si>
  <si>
    <t>GB50002</t>
  </si>
  <si>
    <t xml:space="preserve"> PREDICTED: Apis mellifera protein preli-like (LOC408511), transcript variant 1, mRNA</t>
  </si>
  <si>
    <t xml:space="preserve"> PREDICTED: Apis mellifera protease inhibitor 1 (LOC552461), mRNA</t>
  </si>
  <si>
    <t xml:space="preserve"> PREDICTED: Apis mellifera glutamate receptor delta-2 subunit-like (LOC100576097), transcript variant X1, mRNA</t>
  </si>
  <si>
    <t>GB50007</t>
  </si>
  <si>
    <t xml:space="preserve"> PREDICTED: Apis mellifera uncharacterized LOC408510 (LOC408510), mRNA</t>
  </si>
  <si>
    <t>GB50008</t>
  </si>
  <si>
    <t xml:space="preserve"> PREDICTED: Apis mellifera platelet glycoprotein V-like (LOC102654111), mRNA</t>
  </si>
  <si>
    <t>GB50009</t>
  </si>
  <si>
    <t>GB50010</t>
  </si>
  <si>
    <t xml:space="preserve"> PREDICTED: Apis mellifera glutamate decarboxylase 1 (Gad1), mRNA</t>
  </si>
  <si>
    <t xml:space="preserve"> PREDICTED: Apis mellifera uncharacterized LOC726323 (LOC726323), transcript variant X1, mRNA</t>
  </si>
  <si>
    <t xml:space="preserve"> PREDICTED: Apis mellifera serine protease 8 (SP8), mRNA</t>
  </si>
  <si>
    <t xml:space="preserve"> PREDICTED: Apis mellifera coiled-coil domain-containing protein 111-like (LOC726041), transcript variant X1, mRNA</t>
  </si>
  <si>
    <t xml:space="preserve"> PREDICTED: Apis mellifera zinc finger protein 845-like (LOC100578924), transcript variant X1, mRNA</t>
  </si>
  <si>
    <t>GB50015</t>
  </si>
  <si>
    <t xml:space="preserve"> PREDICTED: Apis mellifera uncharacterized LOC725859 (LOC725859), mRNA</t>
  </si>
  <si>
    <t xml:space="preserve"> PREDICTED: Apis mellifera SWI/SNF complex subunit SMARCC2-like (LOC409501), transcript variant X1, mRNA</t>
  </si>
  <si>
    <t xml:space="preserve"> PREDICTED: Apis mellifera tetracycline resistance (rtet), transcript variant X3, mRNA</t>
  </si>
  <si>
    <t xml:space="preserve"> PREDICTED: Apis mellifera signal-transducer and activator of transcription protein at 92E ortholog (STAT92E-like), mRNA</t>
  </si>
  <si>
    <t>GB50019</t>
  </si>
  <si>
    <t xml:space="preserve"> PREDICTED: Apis mellifera exonuclease 3'-5' domain-containing protein 2-like (LOC725586), transcript variant X1, mRNA</t>
  </si>
  <si>
    <t xml:space="preserve"> PREDICTED: Apis mellifera uncharacterized LOC552770 (LOC552770), transcript variant X2, mRNA</t>
  </si>
  <si>
    <t xml:space="preserve"> PREDICTED: Apis mellifera GMC oxidoreductase 15 (GMCOX15), transcript variant 1, mRNA</t>
  </si>
  <si>
    <t xml:space="preserve"> PREDICTED: Apis mellifera origin recognition complex subunit 1 (Orc1), mRNA</t>
  </si>
  <si>
    <t xml:space="preserve"> PREDICTED: Apis mellifera uncharacterized LOC102655585 (LOC102655585), mRNA</t>
  </si>
  <si>
    <t>GB50025</t>
  </si>
  <si>
    <t xml:space="preserve"> PREDICTED: Apis mellifera trypsin-1-like (LOC725250), transcript variant X1, mRNA</t>
  </si>
  <si>
    <t xml:space="preserve"> PREDICTED: Apis mellifera enteropeptidase-like (LOC102656186), mRNA</t>
  </si>
  <si>
    <t>GB50027</t>
  </si>
  <si>
    <t>GB50028</t>
  </si>
  <si>
    <t xml:space="preserve"> PREDICTED: Apis mellifera mimitin, mitochondrial-like (LOC100578218), mRNA</t>
  </si>
  <si>
    <t>GB50029</t>
  </si>
  <si>
    <t xml:space="preserve"> PREDICTED: Apis mellifera SET and MYND domain-containing protein 5 (Smyd5), mRNA</t>
  </si>
  <si>
    <t xml:space="preserve"> PREDICTED: Apis mellifera metal transporter CNNM2-like (LOC552800), transcript variant X1, mRNA</t>
  </si>
  <si>
    <t xml:space="preserve"> PREDICTED: Apis mellifera prefoldin subunit 6-like (LOC552807), transcript variant X2, mRNA</t>
  </si>
  <si>
    <t>GB50033</t>
  </si>
  <si>
    <t xml:space="preserve"> Apis mellifera long wavelength sensitive opsin 2 (Lop2), mRNA</t>
  </si>
  <si>
    <t xml:space="preserve"> PREDICTED: Apis mellifera DNA replication complex GINS protein SLD5-like (LOC100577899), mRNA</t>
  </si>
  <si>
    <t>GB50035</t>
  </si>
  <si>
    <t>GB50036</t>
  </si>
  <si>
    <t xml:space="preserve"> PREDICTED: Apis mellifera tubulin, alpha 7 (LOC552766), mRNA</t>
  </si>
  <si>
    <t xml:space="preserve"> PREDICTED: Apis mellifera dynactin subunit 1 (Dctn1), transcript variant X1, mRNA</t>
  </si>
  <si>
    <t xml:space="preserve"> PREDICTED: Apis mellifera methionyl-tRNA synthetase (Aats-met), mRNA</t>
  </si>
  <si>
    <t xml:space="preserve"> PREDICTED: Apis mellifera uncharacterized LOC100577656 (LOC100577656), mRNA</t>
  </si>
  <si>
    <t>GB50041</t>
  </si>
  <si>
    <t xml:space="preserve"> PREDICTED: Apis mellifera lectin, mannose-binding 2 (Lman2), mRNA</t>
  </si>
  <si>
    <t xml:space="preserve"> PREDICTED: Apis mellifera type I inositol 1,4,5-trisphosphate 5-phosphatase (LOC406096), transcript variant X1, mRNA</t>
  </si>
  <si>
    <t xml:space="preserve"> PREDICTED: Apis mellifera small ribonucleoprotein G (SmG), mRNA</t>
  </si>
  <si>
    <t xml:space="preserve"> PREDICTED: Apis mellifera UPF0704 protein C6orf165 homolog (LOC410601), mRNA</t>
  </si>
  <si>
    <t>GB50046</t>
  </si>
  <si>
    <t xml:space="preserve"> Apis mellifera transcription factor mblk-1-like (Mblk-1), mRNA</t>
  </si>
  <si>
    <t>GB50047</t>
  </si>
  <si>
    <t xml:space="preserve"> PREDICTED: Apis mellifera transcription factor mblk-1-like (Mblk-1), transcript variant X2, mRNA</t>
  </si>
  <si>
    <t xml:space="preserve"> PREDICTED: Apis mellifera uncharacterized LOC100578249 (LOC100578249), transcript variant X1, mRNA</t>
  </si>
  <si>
    <t xml:space="preserve"> PREDICTED: Apis mellifera ADP-ribosylation factor-like protein 3-like (LOC408522), mRNA</t>
  </si>
  <si>
    <t xml:space="preserve"> PREDICTED: Apis mellifera putative odorant receptor 13a-like (LOC726932), mRNA</t>
  </si>
  <si>
    <t>GB50051</t>
  </si>
  <si>
    <t xml:space="preserve"> Apis mellifera odorant receptor 63 (Or63), mRNA</t>
  </si>
  <si>
    <t xml:space="preserve"> PREDICTED: Apis mellifera putative odorant receptor 45a-like (LOC410603), partial mRNA</t>
  </si>
  <si>
    <t xml:space="preserve"> PREDICTED: Apis mellifera odorant receptor 47a-like (LOC100578045), mRNA</t>
  </si>
  <si>
    <t>GB50054</t>
  </si>
  <si>
    <t xml:space="preserve"> PREDICTED: Apis mellifera putative odorant receptor 13a-like (LOC100578010), transcript variant X1, mRNA</t>
  </si>
  <si>
    <t xml:space="preserve"> PREDICTED: Apis mellifera dihydroorotate dehydrogenase, mitochondrial-like (LOC100577081), mRNA</t>
  </si>
  <si>
    <t xml:space="preserve"> PREDICTED: Apis mellifera uncharacterized LOC100576891 (LOC100576891), mRNA</t>
  </si>
  <si>
    <t>GB50058</t>
  </si>
  <si>
    <t xml:space="preserve"> PREDICTED: Apis mellifera DOMON domain-containing protein CG14681-like (LOC410606), mRNA</t>
  </si>
  <si>
    <t>GB50059</t>
  </si>
  <si>
    <t xml:space="preserve"> PREDICTED: Apis mellifera sulfotransferase 4A1-like (LOC726863), mRNA</t>
  </si>
  <si>
    <t xml:space="preserve"> PREDICTED: Apis mellifera sulfotransferase 1C4-like (LOC412996), mRNA</t>
  </si>
  <si>
    <t xml:space="preserve"> PREDICTED: Apis mellifera WD repeat domain 32 (LOC412997), mRNA</t>
  </si>
  <si>
    <t xml:space="preserve"> PREDICTED: Apis mellifera complexin (cpx), transcript variant X4, mRNA</t>
  </si>
  <si>
    <t xml:space="preserve"> PREDICTED: Apis mellifera uncharacterized LOC100576569 (LOC100576569), mRNA</t>
  </si>
  <si>
    <t xml:space="preserve"> PREDICTED: Apis mellifera uncharacterized LOC100576529 (LOC100576529), mRNA</t>
  </si>
  <si>
    <t>GB50066</t>
  </si>
  <si>
    <t xml:space="preserve"> PREDICTED: Apis mellifera vacuolar protein sorting 24 (Vps24), mRNA</t>
  </si>
  <si>
    <t xml:space="preserve"> PREDICTED: Apis mellifera uncharacterized LOC102655461 (LOC102655461), mRNA</t>
  </si>
  <si>
    <t>GB50068</t>
  </si>
  <si>
    <t xml:space="preserve"> PREDICTED: Apis mellifera protein fat-free homolog (LOC552845), mRNA</t>
  </si>
  <si>
    <t>GB50070</t>
  </si>
  <si>
    <t xml:space="preserve"> PREDICTED: Apis mellifera mothers against decapentaplegic homolog 4 (Smad4), transcript variant X1, mRNA</t>
  </si>
  <si>
    <t>GB50072</t>
  </si>
  <si>
    <t xml:space="preserve"> PREDICTED: Apis mellifera Kv channel-interacting protein 2-like (LOC409318), transcript variant X2, mRNA</t>
  </si>
  <si>
    <t>GB50073</t>
  </si>
  <si>
    <t xml:space="preserve"> PREDICTED: Apis mellifera Kv channel-interacting protein 2-like (LOC409318), transcript variant X1, mRNA</t>
  </si>
  <si>
    <t xml:space="preserve"> PREDICTED: Apis mellifera polyamine oxidase (LOC413478), transcript variant 1, mRNA</t>
  </si>
  <si>
    <t xml:space="preserve"> PREDICTED: Apis mellifera uncharacterized LOC102654652 (LOC102654652), mRNA</t>
  </si>
  <si>
    <t>GB50077</t>
  </si>
  <si>
    <t xml:space="preserve"> PREDICTED: Apis mellifera ATP-dependent RNA helicase abstrakt (abs), mRNA</t>
  </si>
  <si>
    <t xml:space="preserve"> PREDICTED: Apis mellifera uncharacterized LOC726615 (LOC726615), mRNA</t>
  </si>
  <si>
    <t xml:space="preserve"> PREDICTED: Apis mellifera calmodulin-like protein 4-like (LOC410610), mRNA</t>
  </si>
  <si>
    <t xml:space="preserve"> PREDICTED: Apis mellifera uncharacterized LOC102654171 (LOC102654171), transcript variant X1, mRNA</t>
  </si>
  <si>
    <t>GB50081</t>
  </si>
  <si>
    <t>GB50082</t>
  </si>
  <si>
    <t xml:space="preserve"> PREDICTED: Apis mellifera pre-mRNA-splicing factor SPF27 (Bcas2), transcript variant X1, mRNA</t>
  </si>
  <si>
    <t>GB50084</t>
  </si>
  <si>
    <t xml:space="preserve"> PREDICTED: Apis mellifera colorectal mutant cancer protein-like (LOC408528), transcript variant X2, mRNA</t>
  </si>
  <si>
    <t>GB50085</t>
  </si>
  <si>
    <t xml:space="preserve"> PREDICTED: Apis mellifera colorectal mutant cancer protein-like (LOC408528), transcript variant X4, misc_RNA</t>
  </si>
  <si>
    <t>GB50086</t>
  </si>
  <si>
    <t xml:space="preserve"> PREDICTED: Apis mellifera solute carrier family 25 member 44-like (LOC410612), transcript variant X1, mRNA</t>
  </si>
  <si>
    <t>GB50088</t>
  </si>
  <si>
    <t>GB50089</t>
  </si>
  <si>
    <t xml:space="preserve"> PREDICTED: Apis mellifera adenosine deaminase acting on RNA (Adar), transcript variant X2, mRNA</t>
  </si>
  <si>
    <t xml:space="preserve"> PREDICTED: Apis mellifera uncharacterized LOC726302 (LOC726302), transcript variant X1, mRNA</t>
  </si>
  <si>
    <t xml:space="preserve"> PREDICTED: Apis mellifera PAP21-like protein (LOC408531), transcript variant 2, mRNA</t>
  </si>
  <si>
    <t xml:space="preserve"> PREDICTED: Apis mellifera cytochrome c oxidase assembly protein COX15 homolog (LOC410617), mRNA</t>
  </si>
  <si>
    <t xml:space="preserve"> PREDICTED: Apis mellifera MMS19 nucleotide excision repair homolog (Mms19), mRNA</t>
  </si>
  <si>
    <t xml:space="preserve"> PREDICTED: Apis mellifera retinophilin protein (retinophilin), mRNA</t>
  </si>
  <si>
    <t xml:space="preserve"> PREDICTED: Apis mellifera pantothenate kinase 2, mitochondrial-like (LOC726156), transcript variant X2, mRNA</t>
  </si>
  <si>
    <t xml:space="preserve"> PREDICTED: Apis mellifera fumble (fbl), mRNA</t>
  </si>
  <si>
    <t xml:space="preserve"> PREDICTED: Apis mellifera arrestin 1 (Arr1), transcript variant X3, misc_RNA</t>
  </si>
  <si>
    <t>GB50098</t>
  </si>
  <si>
    <t xml:space="preserve"> PREDICTED: Apis mellifera uncharacterized LOC409665 (LOC409665), transcript variant X1, mRNA</t>
  </si>
  <si>
    <t xml:space="preserve"> PREDICTED: Apis mellifera copper homeostasis protein cutC homolog (LOC725954), mRNA</t>
  </si>
  <si>
    <t xml:space="preserve"> PREDICTED: Apis mellifera ABC transporter G family member 20-like (LOC409666), transcript variant X1, mRNA</t>
  </si>
  <si>
    <t xml:space="preserve"> PREDICTED: Apis mellifera polyA-binding protein interacting protein 2 (Paip2), transcript variant X2, mRNA</t>
  </si>
  <si>
    <t xml:space="preserve"> PREDICTED: Apis mellifera crossover junction endonuclease EME1-like (LOC552851), mRNA</t>
  </si>
  <si>
    <t xml:space="preserve"> PREDICTED: Apis mellifera reduction in Cnn dots 1 (Rcd1), transcript variant X1, mRNA</t>
  </si>
  <si>
    <t xml:space="preserve"> PREDICTED: Apis mellifera glycerol-3-phosphate acetyltransferase (LOC411724), transcript variant X4, mRNA</t>
  </si>
  <si>
    <t xml:space="preserve"> PREDICTED: Apis mellifera uncharacterized LOC725661 (LOC725661), mRNA</t>
  </si>
  <si>
    <t xml:space="preserve"> PREDICTED: Apis mellifera tetraspanin 7 (Tspan7), mRNA</t>
  </si>
  <si>
    <t xml:space="preserve"> PREDICTED: Apis mellifera transmembrane protein 161B-like (LOC410618), mRNA</t>
  </si>
  <si>
    <t xml:space="preserve"> PREDICTED: Apis mellifera mediator of RNA polymerase II transcription subunit 12-like (LOC102653784), mRNA</t>
  </si>
  <si>
    <t>GB50109</t>
  </si>
  <si>
    <t xml:space="preserve"> PREDICTED: Apis mellifera protein kinase at 92B ortholog (LOC408533), transcript variant X5, mRNA</t>
  </si>
  <si>
    <t>GB50110</t>
  </si>
  <si>
    <t>GB50111</t>
  </si>
  <si>
    <t>GB50112</t>
  </si>
  <si>
    <t xml:space="preserve"> PREDICTED: Apis mellifera protein kinase at 92B ortholog (LOC408533), transcript variant X1, mRNA</t>
  </si>
  <si>
    <t xml:space="preserve"> PREDICTED: Apis mellifera dynein heavy chain at 93AB ortholog (LOC551562), transcript variant X1, mRNA</t>
  </si>
  <si>
    <t xml:space="preserve"> PREDICTED: Apis mellifera chymotrypsin inhibitor-like (LOC725202), transcript variant X3, mRNA</t>
  </si>
  <si>
    <t>GB50115</t>
  </si>
  <si>
    <t xml:space="preserve"> PREDICTED: Apis mellifera chymotrypsin inhibitor-like (LOC725202), transcript variant X1, mRNA</t>
  </si>
  <si>
    <t xml:space="preserve"> PREDICTED: Apis mellifera headcase protein-like (LOC100576791), mRNA</t>
  </si>
  <si>
    <t>GB50117</t>
  </si>
  <si>
    <t xml:space="preserve"> PREDICTED: Apis mellifera uncharacterized LOC725114 (LOC725114), transcript variant 1, mRNA</t>
  </si>
  <si>
    <t>GB50118</t>
  </si>
  <si>
    <t xml:space="preserve"> PREDICTED: Apis mellifera mucin-6-like (LOC100577777), transcript variant X4, mRNA</t>
  </si>
  <si>
    <t>GB50119</t>
  </si>
  <si>
    <t>GB50120</t>
  </si>
  <si>
    <t xml:space="preserve"> PREDICTED: Apis mellifera chymotrypsin inhibitor (Amci), mRNA</t>
  </si>
  <si>
    <t xml:space="preserve"> PREDICTED: Apis mellifera myophilin-like (LOC408532), mRNA</t>
  </si>
  <si>
    <t xml:space="preserve"> PREDICTED: Apis mellifera astakine-like (LOC100577112), transcript variant X1, mRNA</t>
  </si>
  <si>
    <t xml:space="preserve"> PREDICTED: Apis mellifera AN1-type zinc finger protein 1-like (LOC725468), mRNA</t>
  </si>
  <si>
    <t xml:space="preserve"> PREDICTED: Apis mellifera Brd8 protein (Brd8), mRNA</t>
  </si>
  <si>
    <t>GB50126</t>
  </si>
  <si>
    <t xml:space="preserve"> PREDICTED: Apis mellifera heparanase-like (LOC725623), transcript variant X3, mRNA</t>
  </si>
  <si>
    <t>GB50127</t>
  </si>
  <si>
    <t xml:space="preserve"> PREDICTED: Apis mellifera heparanase-like (LOC725623), transcript variant X1, mRNA</t>
  </si>
  <si>
    <t xml:space="preserve"> PREDICTED: Apis mellifera tektin-3-like (LOC411725), mRNA</t>
  </si>
  <si>
    <t xml:space="preserve"> PREDICTED: Apis mellifera nucleolar complex protein 3 homolog (LOC725755), mRNA</t>
  </si>
  <si>
    <t xml:space="preserve"> PREDICTED: Apis mellifera phosphatidate phosphatase PPAPDC1A-like (LOC551489), transcript variant X2, mRNA</t>
  </si>
  <si>
    <t xml:space="preserve"> PREDICTED: Apis mellifera supernumerary limbs (slmb), transcript variant X2, mRNA</t>
  </si>
  <si>
    <t xml:space="preserve"> PREDICTED: Apis mellifera Ran-binding protein 16 (Ranbp16), transcript variant X3, mRNA</t>
  </si>
  <si>
    <t xml:space="preserve"> PREDICTED: Apis mellifera alpha catenin (alpha-Cat), transcript variant X2, mRNA</t>
  </si>
  <si>
    <t xml:space="preserve"> PREDICTED: Apis mellifera BCL2/adenovirus E1B 19 kDa protein-interacting protein 3-like (LOC409667), transcript variant 1, mRNA</t>
  </si>
  <si>
    <t xml:space="preserve"> PREDICTED: Apis mellifera kinesin F (kinesin-F), transcript variant X3, mRNA</t>
  </si>
  <si>
    <t xml:space="preserve"> PREDICTED: Apis mellifera alpha-tocopherol transfer protein-like (LOC100576855), mRNA</t>
  </si>
  <si>
    <t>GB50140</t>
  </si>
  <si>
    <t xml:space="preserve"> PREDICTED: Apis mellifera erythroid differentiation-related factor 1-like (LOC409664), transcript variant X1, mRNA</t>
  </si>
  <si>
    <t xml:space="preserve"> PREDICTED: Apis mellifera uncharacterized LOC726068 (LOC726068), mRNA</t>
  </si>
  <si>
    <t xml:space="preserve"> PREDICTED: Apis mellifera alpha (1,2) fucosyltransferase (LOC726095), mRNA</t>
  </si>
  <si>
    <t>GB50143</t>
  </si>
  <si>
    <t xml:space="preserve"> PREDICTED: Apis mellifera ubiquitin domain-containing protein 2-like (LOC552847), mRNA</t>
  </si>
  <si>
    <t xml:space="preserve"> PREDICTED: Apis mellifera xaa-Pro aminopeptidase 1-like (LOC410616), transcript variant X3, mRNA</t>
  </si>
  <si>
    <t xml:space="preserve"> PREDICTED: Apis mellifera nuclear receptor-binding factor 2-like (LOC102656905), mRNA</t>
  </si>
  <si>
    <t>GB50147</t>
  </si>
  <si>
    <t xml:space="preserve"> PREDICTED: Apis mellifera tubulin alpha chain-like (LOC410614), mRNA</t>
  </si>
  <si>
    <t>GB50149</t>
  </si>
  <si>
    <t xml:space="preserve"> PREDICTED: Apis mellifera major facilitator superfamily domain-containing protein 6-like (LOC410613), transcript variant X1, mRNA</t>
  </si>
  <si>
    <t xml:space="preserve"> Apis mellifera odorant binding protein 9 (Obp9), mRNA</t>
  </si>
  <si>
    <t>GB50151</t>
  </si>
  <si>
    <t>GB50152</t>
  </si>
  <si>
    <t xml:space="preserve"> PREDICTED: Apis mellifera chitin-binding lectin 1-like (LOC102653647), mRNA</t>
  </si>
  <si>
    <t>GB50153</t>
  </si>
  <si>
    <t xml:space="preserve"> Apis mellifera dopamine receptor 2 (DopR2), mRNA</t>
  </si>
  <si>
    <t>GB50154</t>
  </si>
  <si>
    <t>GB50155</t>
  </si>
  <si>
    <t xml:space="preserve"> PREDICTED: Apis mellifera Ets at 96B ortholog (LOC726458), mRNA</t>
  </si>
  <si>
    <t>GB50156</t>
  </si>
  <si>
    <t xml:space="preserve"> PREDICTED: Apis mellifera ribosomal protein L4 (RpL4), transcript variant 1, mRNA</t>
  </si>
  <si>
    <t xml:space="preserve"> PREDICTED: Apis mellifera nicotinic acetylcholine receptor alpha5 subunit (nAChRa5), transcript variant X1, mRNA</t>
  </si>
  <si>
    <t xml:space="preserve"> PREDICTED: Apis mellifera disintegrin and metalloproteinase domain-containing protein 10-like (LOC410609), transcript variant X1, mRNA</t>
  </si>
  <si>
    <t xml:space="preserve"> PREDICTED: Apis mellifera uncharacterized LOC726650 (LOC726650), transcript variant X2, mRNA</t>
  </si>
  <si>
    <t>GB50161</t>
  </si>
  <si>
    <t xml:space="preserve"> PREDICTED: Apis mellifera uncharacterized LOC726650 (LOC726650), transcript variant X1, mRNA</t>
  </si>
  <si>
    <t xml:space="preserve"> PREDICTED: Apis mellifera spermine oxidase-like (LOC102654565), mRNA</t>
  </si>
  <si>
    <t>GB50163</t>
  </si>
  <si>
    <t xml:space="preserve"> PREDICTED: Apis mellifera serine protease 13 (SP13), mRNA</t>
  </si>
  <si>
    <t>GB50165</t>
  </si>
  <si>
    <t xml:space="preserve"> PREDICTED: Apis mellifera uncharacterized LOC100576273 (LOC100576273), mRNA</t>
  </si>
  <si>
    <t xml:space="preserve"> PREDICTED: Apis mellifera mitochondrial ribosomal protein S26 (mRpS26), mRNA</t>
  </si>
  <si>
    <t xml:space="preserve"> PREDICTED: Apis mellifera uncharacterized LOC100576411 (LOC100576411), mRNA</t>
  </si>
  <si>
    <t xml:space="preserve"> PREDICTED: Apis mellifera DOMON domain-containing protein CG14681-like (LOC100577783), transcript variant X1, mRNA</t>
  </si>
  <si>
    <t xml:space="preserve"> PREDICTED: Apis mellifera DOMON domain-containing protein CG14681-like (LOC100577783), transcript variant X2, mRNA</t>
  </si>
  <si>
    <t>GB50171</t>
  </si>
  <si>
    <t xml:space="preserve"> PREDICTED: Apis mellifera putative ankyrin repeat protein L93-like (LOC726854), transcript variant X1, mRNA</t>
  </si>
  <si>
    <t xml:space="preserve"> PREDICTED: Apis mellifera uncharacterized LOC552839 (LOC552839), mRNA</t>
  </si>
  <si>
    <t xml:space="preserve"> PREDICTED: Apis mellifera protein phosphatase PP2A 55 kDa regulatory subunit (tws), transcript variant X8, mRNA</t>
  </si>
  <si>
    <t>GB50174</t>
  </si>
  <si>
    <t xml:space="preserve"> PREDICTED: Apis mellifera TRC8 protein (Trc8), mRNA</t>
  </si>
  <si>
    <t xml:space="preserve"> PREDICTED: Apis mellifera uncharacterized protein C20orf26-like (LOC726905), mRNA</t>
  </si>
  <si>
    <t xml:space="preserve"> PREDICTED: Apis mellifera homeodomain-only protein-like (LOC726978), mRNA</t>
  </si>
  <si>
    <t xml:space="preserve"> PREDICTED: Apis mellifera uncharacterized LOC552836 (LOC552836), transcript variant 2, mRNA</t>
  </si>
  <si>
    <t xml:space="preserve"> PREDICTED: Apis mellifera probable E3 ubiquitin-protein ligase HERC4-like (LOC410602), mRNA</t>
  </si>
  <si>
    <t>GB50182</t>
  </si>
  <si>
    <t xml:space="preserve"> PREDICTED: Apis mellifera upstream activation factor subunit spp27-like (LOC408520), mRNA</t>
  </si>
  <si>
    <t xml:space="preserve"> PREDICTED: Apis mellifera disintegrin and metalloproteinase domain-containing protein 12-like (LOC410600), mRNA</t>
  </si>
  <si>
    <t>GB50185</t>
  </si>
  <si>
    <t xml:space="preserve"> PREDICTED: Apis mellifera uncharacterized LOC100577394 (LOC100577394), transcript variant X3, mRNA</t>
  </si>
  <si>
    <t xml:space="preserve"> PREDICTED: Apis mellifera uncharacterized LOC102653924 (LOC102653924), ncRNA</t>
  </si>
  <si>
    <t>GB50187</t>
  </si>
  <si>
    <t xml:space="preserve"> PREDICTED: Apis mellifera sarcoglycan alpha (Scgalpha), mRNA</t>
  </si>
  <si>
    <t>GB50188</t>
  </si>
  <si>
    <t xml:space="preserve"> PREDICTED: Apis mellifera wolfram syndrome 1 (wfs1), transcript variant X3, mRNA</t>
  </si>
  <si>
    <t xml:space="preserve"> PREDICTED: Apis mellifera uncharacterized LOC724160 (LOC724160), transcript variant X1, mRNA</t>
  </si>
  <si>
    <t xml:space="preserve"> PREDICTED: Apis mellifera dopamine receptor, D1 (Dop1), transcript variant X1, mRNA</t>
  </si>
  <si>
    <t xml:space="preserve"> PREDICTED: Apis mellifera casein kinase 1, alpha 1 (Csnk1a1), mRNA</t>
  </si>
  <si>
    <t xml:space="preserve"> PREDICTED: Apis mellifera nuclear inhibitor of protein phosphatase 1 (NiPp1), transcript variant X1, mRNA</t>
  </si>
  <si>
    <t xml:space="preserve"> PREDICTED: Apis mellifera multidrug resistance-associated protein 4-like (LOC413959), mRNA</t>
  </si>
  <si>
    <t xml:space="preserve"> Apis mellifera long wavelength sensitive opsin 1 (Lop1), mRNA</t>
  </si>
  <si>
    <t xml:space="preserve"> PREDICTED: Apis mellifera splicing factor 3a, subunit 3, 60kDa (SF3A3), transcript variant X2, mRNA</t>
  </si>
  <si>
    <t xml:space="preserve"> PREDICTED: Apis mellifera serine/threonine-protein kinase grapes (grp), transcript variant X3, mRNA</t>
  </si>
  <si>
    <t>GB50199</t>
  </si>
  <si>
    <t xml:space="preserve"> PREDICTED: Apis mellifera uncharacterized LOC102654925 (LOC102654925), mRNA</t>
  </si>
  <si>
    <t>GB50200</t>
  </si>
  <si>
    <t xml:space="preserve"> PREDICTED: Apis mellifera poly(U)-binding-splicing factor half pint-like (LOC725115), transcript variant X4, mRNA</t>
  </si>
  <si>
    <t>GB50201</t>
  </si>
  <si>
    <t xml:space="preserve"> PREDICTED: Apis mellifera poly(U)-binding-splicing factor half pint-like (LOC725115), transcript variant X6, mRNA</t>
  </si>
  <si>
    <t xml:space="preserve"> PREDICTED: Apis mellifera sterile20-like kinase-like protein (LOC408519), transcript variant X3, mRNA</t>
  </si>
  <si>
    <t>GB50203</t>
  </si>
  <si>
    <t xml:space="preserve"> PREDICTED: Apis mellifera sterile20-like kinase-like protein (LOC408519), transcript variant X6, mRNA</t>
  </si>
  <si>
    <t xml:space="preserve"> PREDICTED: Apis mellifera uncharacterized LOC100576650 (LOC100576650), ncRNA</t>
  </si>
  <si>
    <t>GB50205</t>
  </si>
  <si>
    <t xml:space="preserve"> PREDICTED: Apis mellifera flavin-containing monooxygenase FMO GS-OX-like 2-like (LOC100578286), transcript variant X1, mRNA</t>
  </si>
  <si>
    <t xml:space="preserve"> PREDICTED: Apis mellifera ligand-gated ion channel pHCl (pHCl), transcript variant X7, mRNA</t>
  </si>
  <si>
    <t xml:space="preserve"> PREDICTED: Apis mellifera putative RNA-binding protein 11-like (LOC410591), transcript variant 1, mRNA</t>
  </si>
  <si>
    <t xml:space="preserve"> PREDICTED: Apis mellifera protein farnesyltransferase subunit beta-like (LOC102656263), mRNA</t>
  </si>
  <si>
    <t>GB50209</t>
  </si>
  <si>
    <t xml:space="preserve"> PREDICTED: Apis mellifera mitochondrial import inner membrane translocase subunit Tim16-like (LOC102655673), mRNA</t>
  </si>
  <si>
    <t>GB50210</t>
  </si>
  <si>
    <t xml:space="preserve"> PREDICTED: Apis mellifera phosphatidylinositol 4-kinase II beta (Pi4k2b), mRNA</t>
  </si>
  <si>
    <t>GB50211</t>
  </si>
  <si>
    <t xml:space="preserve"> PREDICTED: Apis mellifera protein PTCD3 homolog, mitochondrial (LOC552702), mRNA</t>
  </si>
  <si>
    <t xml:space="preserve"> PREDICTED: Apis mellifera uncharacterized LOC409502 (LOC409502), mRNA</t>
  </si>
  <si>
    <t xml:space="preserve"> PREDICTED: Apis mellifera uncharacterized LOC725824 (LOC725824), transcript variant X1, mRNA</t>
  </si>
  <si>
    <t>GB50215</t>
  </si>
  <si>
    <t xml:space="preserve"> PREDICTED: Apis mellifera ornithine aminotransferase, mitochondrial (LOC410582), mRNA</t>
  </si>
  <si>
    <t xml:space="preserve"> PREDICTED: Apis mellifera ornithine aminotransferase, mitochondrial (Oat), mRNA</t>
  </si>
  <si>
    <t xml:space="preserve"> PREDICTED: Apis mellifera DE-cadherin (LOC410585), transcript variant X4, mRNA</t>
  </si>
  <si>
    <t xml:space="preserve"> PREDICTED: Apis mellifera uncharacterized LOC102656552 (LOC102656552), mRNA</t>
  </si>
  <si>
    <t>GB50220</t>
  </si>
  <si>
    <t xml:space="preserve"> PREDICTED: Apis mellifera START domain containing 7 (LOC552633), transcript variant X2, mRNA</t>
  </si>
  <si>
    <t xml:space="preserve"> PREDICTED: Apis mellifera atrial natriuretic peptide receptor 1-like (LOC726069), transcript variant X2, mRNA</t>
  </si>
  <si>
    <t>GB50223</t>
  </si>
  <si>
    <t xml:space="preserve"> PREDICTED: Apis mellifera semaphorin 5c (Sema-5c), transcript variant X3, mRNA</t>
  </si>
  <si>
    <t xml:space="preserve"> PREDICTED: Apis mellifera uncharacterized LOC726250 (LOC726250), transcript variant X1, mRNA</t>
  </si>
  <si>
    <t xml:space="preserve"> Apis mellifera transferrin 1 (Tsf1), mRNA</t>
  </si>
  <si>
    <t xml:space="preserve"> PREDICTED: Apis mellifera uncharacterized LOC102653771 (LOC102653771), mRNA</t>
  </si>
  <si>
    <t>GB50227</t>
  </si>
  <si>
    <t xml:space="preserve"> PREDICTED: Apis mellifera no mechanoreceptor potential A (nompA), transcript variant X1, mRNA</t>
  </si>
  <si>
    <t xml:space="preserve"> PREDICTED: Apis mellifera uncharacterized LOC100576432 (LOC100576432), mRNA</t>
  </si>
  <si>
    <t xml:space="preserve"> PREDICTED: Apis mellifera v-type proton ATPase subunit e 2-like (LOC552410), mRNA</t>
  </si>
  <si>
    <t xml:space="preserve"> PREDICTED: Apis mellifera protein RMD5 homolog A-like (LOC410595), mRNA</t>
  </si>
  <si>
    <t xml:space="preserve"> PREDICTED: Apis mellifera alpha-1,6-mannosyl-glycoprotein beta-1,2-N-acetylglucosaminyltransferase (Mgat2), transcript variant X7, mRNA</t>
  </si>
  <si>
    <t xml:space="preserve"> PREDICTED: Apis mellifera MATH and LRR domain-containing protein PFE0570w-like (LOC102655576), transcript variant X1, mRNA</t>
  </si>
  <si>
    <t>GB50233</t>
  </si>
  <si>
    <t xml:space="preserve"> PREDICTED: Apis mellifera uncharacterized LOC726616 (LOC726616), mRNA</t>
  </si>
  <si>
    <t>GB50234</t>
  </si>
  <si>
    <t>GB50235</t>
  </si>
  <si>
    <t xml:space="preserve"> Apis mellifera cuticular protein CPF2 (CPF2), transcript variant 1, mRNA</t>
  </si>
  <si>
    <t>GB50236</t>
  </si>
  <si>
    <t xml:space="preserve"> PREDICTED: Apis mellifera uncharacterized LOC726651 (LOC726651), transcript variant X1, mRNA</t>
  </si>
  <si>
    <t xml:space="preserve"> PREDICTED: Apis mellifera tubulin alpha chain, testis-specific-like (LOC412886), transcript variant X2, mRNA</t>
  </si>
  <si>
    <t xml:space="preserve"> PREDICTED: Apis mellifera short/branched chain specific acyl-CoA dehydrogenase, mitochondrial-like (LOC409712), mRNA</t>
  </si>
  <si>
    <t xml:space="preserve"> PREDICTED: Apis mellifera proteasome 54kD subunit (Pros54), mRNA</t>
  </si>
  <si>
    <t xml:space="preserve"> PREDICTED: Apis mellifera rhotekin-like (LOC409610), mRNA</t>
  </si>
  <si>
    <t xml:space="preserve"> PREDICTED: Apis mellifera NHL repeat containing 2 (Nhlrc2), transcript variant X3, mRNA</t>
  </si>
  <si>
    <t xml:space="preserve"> PREDICTED: Apis mellifera uncharacterized LOC412791 (LOC412791), transcript variant X1, mRNA</t>
  </si>
  <si>
    <t xml:space="preserve"> PREDICTED: Apis mellifera transmembrane protein HEM-2 (Hem-2), mRNA</t>
  </si>
  <si>
    <t xml:space="preserve"> PREDICTED: Apis mellifera uncharacterized LOC100577551 (LOC100577551), transcript variant X1, mRNA</t>
  </si>
  <si>
    <t xml:space="preserve"> PREDICTED: Apis mellifera uncharacterized LOC102653663 (LOC102653663), mRNA</t>
  </si>
  <si>
    <t>GB50248</t>
  </si>
  <si>
    <t xml:space="preserve"> PREDICTED: Apis mellifera MYCBP-associated protein-like (LOC100576150), mRNA</t>
  </si>
  <si>
    <t>GB50249</t>
  </si>
  <si>
    <t xml:space="preserve"> PREDICTED: Apis mellifera carbonic anhydrase III (Ca3), mRNA</t>
  </si>
  <si>
    <t xml:space="preserve"> PREDICTED: Apis mellifera uncharacterized LOC100577912 (LOC100577912), mRNA</t>
  </si>
  <si>
    <t xml:space="preserve"> PREDICTED: Apis mellifera uncharacterized LOC409613 (LOC409613), transcript variant X4, mRNA</t>
  </si>
  <si>
    <t xml:space="preserve"> PREDICTED: Apis mellifera peptide deformylase, mitochondrial-like (LOC102654737), mRNA</t>
  </si>
  <si>
    <t>GB50253</t>
  </si>
  <si>
    <t>GB50254</t>
  </si>
  <si>
    <t xml:space="preserve"> PREDICTED: Apis mellifera RWD domain-containing protein 1-like (LOC409681), transcript variant X2, mRNA</t>
  </si>
  <si>
    <t xml:space="preserve"> PREDICTED: Apis mellifera uncharacterized LOC102655522 (LOC102655522), transcript variant X2, ncRNA</t>
  </si>
  <si>
    <t>GB50256</t>
  </si>
  <si>
    <t xml:space="preserve"> PREDICTED: Apis mellifera miniature (m), transcript variant X2, mRNA</t>
  </si>
  <si>
    <t xml:space="preserve"> PREDICTED: Apis mellifera uncharacterized LOC100578457 (LOC100578457), transcript variant X2, ncRNA</t>
  </si>
  <si>
    <t xml:space="preserve"> PREDICTED: Apis mellifera fragile X mental retardation syndrome-related protein 1 (Fmr1), transcript variant X3, mRNA</t>
  </si>
  <si>
    <t xml:space="preserve"> PREDICTED: Apis mellifera fragile X mental retardation syndrome-related protein 1 (Fmr1), transcript variant X1, mRNA</t>
  </si>
  <si>
    <t>GB50260</t>
  </si>
  <si>
    <t xml:space="preserve"> PREDICTED: Apis mellifera ring finger protein 19 (Rnf19), mRNA</t>
  </si>
  <si>
    <t xml:space="preserve"> PREDICTED: Apis mellifera neurotransmitter transporter 8 (NT-8), transcript variant X3, mRNA</t>
  </si>
  <si>
    <t>GB50263</t>
  </si>
  <si>
    <t xml:space="preserve"> PREDICTED: Apis mellifera glutathione S-transferase 1-1-like (LOC102656423), mRNA</t>
  </si>
  <si>
    <t>GB50264</t>
  </si>
  <si>
    <t xml:space="preserve"> PREDICTED: Apis mellifera glutathione S-transferase D1 (GstD1), transcript variant X4, mRNA</t>
  </si>
  <si>
    <t>GB50266</t>
  </si>
  <si>
    <t>GB50267</t>
  </si>
  <si>
    <t xml:space="preserve"> PREDICTED: Apis mellifera NADH dehydrogenase [ubiquinone] iron-sulfur protein 8, mitochondrial (Ndufs8), transcript variant 2, mRNA</t>
  </si>
  <si>
    <t xml:space="preserve"> PREDICTED: Apis mellifera 3-hydroxyacyl-CoA dehydratase 3-like (LOC413078), transcript variant X1, mRNA</t>
  </si>
  <si>
    <t xml:space="preserve"> PREDICTED: Apis mellifera metaxin-1 homolog (LOC551902), transcript variant X1, mRNA</t>
  </si>
  <si>
    <t xml:space="preserve"> PREDICTED: Apis mellifera zinc transporter 1-like (LOC552634), mRNA</t>
  </si>
  <si>
    <t xml:space="preserve"> PREDICTED: Apis mellifera trans-1,2-dihydrobenzene-1,2-diol dehydrogenase-like (LOC412231), transcript variant X5, mRNA</t>
  </si>
  <si>
    <t xml:space="preserve"> PREDICTED: Apis mellifera uncharacterized LOC102653747 (LOC102653747), ncRNA</t>
  </si>
  <si>
    <t>GB50273</t>
  </si>
  <si>
    <t xml:space="preserve"> PREDICTED: Apis mellifera transitional endoplasmic reticulum ATPase TER94 (TER94), mRNA</t>
  </si>
  <si>
    <t xml:space="preserve"> PREDICTED: Apis mellifera monocyte to macrophage differentiation factor 2-like (LOC412205), transcript variant X2, mRNA</t>
  </si>
  <si>
    <t xml:space="preserve"> PREDICTED: Apis mellifera MAP kinase kinase 4 (Mkk4), mRNA</t>
  </si>
  <si>
    <t xml:space="preserve"> PREDICTED: Apis mellifera forkhead box protein J1-like (LOC100576194), mRNA</t>
  </si>
  <si>
    <t xml:space="preserve"> PREDICTED: Apis mellifera KLRAQ motif-containing protein 1-like (LOC724380), mRNA</t>
  </si>
  <si>
    <t xml:space="preserve"> PREDICTED: Apis mellifera iron-sulfur cluster assembly 2 homolog, mitochondrial-like (LOC724467), mRNA</t>
  </si>
  <si>
    <t>GB50279</t>
  </si>
  <si>
    <t xml:space="preserve"> PREDICTED: Apis mellifera transducin (beta)-like 3 (TBL3), transcript variant X1, mRNA</t>
  </si>
  <si>
    <t xml:space="preserve"> PREDICTED: Apis mellifera cys-loop ligand-gated ion channel (Amel_6927), transcript variant X9, mRNA</t>
  </si>
  <si>
    <t xml:space="preserve"> PREDICTED: Apis mellifera uncharacterized LOC551908 (LOC551908), mRNA</t>
  </si>
  <si>
    <t xml:space="preserve"> PREDICTED: Apis mellifera UPF0463 transmembrane protein C6orf35 homolog (LOC552237), mRNA</t>
  </si>
  <si>
    <t>GB50284</t>
  </si>
  <si>
    <t xml:space="preserve"> PREDICTED: Apis mellifera uncharacterized LOC411646 (LOC411646), partial mRNA</t>
  </si>
  <si>
    <t xml:space="preserve"> PREDICTED: Apis mellifera RINT1-like protein (LOC552312), transcript variant X2, mRNA</t>
  </si>
  <si>
    <t xml:space="preserve"> PREDICTED: Apis mellifera uncharacterized LOC100577001 (LOC100577001), transcript variant X1, mRNA</t>
  </si>
  <si>
    <t xml:space="preserve"> PREDICTED: Apis mellifera signal recognition particle 54 kDa protein-like (LOC552114), mRNA</t>
  </si>
  <si>
    <t xml:space="preserve"> PREDICTED: Apis mellifera serine protease homolog 55 (SPH55), transcript variant X2, mRNA</t>
  </si>
  <si>
    <t xml:space="preserve"> PREDICTED: Apis mellifera short spindle protein 4-like (LOC727519), mRNA</t>
  </si>
  <si>
    <t xml:space="preserve"> PREDICTED: Apis mellifera neprilysin-2-like (LOC724228), mRNA</t>
  </si>
  <si>
    <t xml:space="preserve"> PREDICTED: Apis mellifera uncharacterized LOC102656649 (LOC102656649), mRNA</t>
  </si>
  <si>
    <t>GB50293</t>
  </si>
  <si>
    <t xml:space="preserve"> PREDICTED: Apis mellifera uncharacterized LOC100576196 (LOC100576196), transcript variant X3, mRNA</t>
  </si>
  <si>
    <t>GB50294</t>
  </si>
  <si>
    <t xml:space="preserve"> PREDICTED: Apis mellifera uncharacterized LOC100576196 (LOC100576196), transcript variant X1, mRNA</t>
  </si>
  <si>
    <t xml:space="preserve"> PREDICTED: Apis mellifera ribosomal protein S25 (RpS25), partial mRNA</t>
  </si>
  <si>
    <t xml:space="preserve"> PREDICTED: Apis mellifera testis-specific serine/threonine-protein kinase 1-like (LOC411093), transcript variant X2, mRNA</t>
  </si>
  <si>
    <t xml:space="preserve"> PREDICTED: Apis mellifera putative transferase C1orf69, mitochondrial-like (LOC724700), mRNA</t>
  </si>
  <si>
    <t xml:space="preserve"> PREDICTED: Apis mellifera tubulin--tyrosine ligase-like protein 12-like (LOC411090), mRNA</t>
  </si>
  <si>
    <t>GB50300</t>
  </si>
  <si>
    <t xml:space="preserve"> PREDICTED: Apis mellifera uncharacterized LOC100576129 (LOC100576129), transcript variant X2, mRNA</t>
  </si>
  <si>
    <t xml:space="preserve"> PREDICTED: Apis mellifera uncharacterized LOC411091 (LOC411091), mRNA</t>
  </si>
  <si>
    <t xml:space="preserve"> PREDICTED: Apis mellifera unc-112-related protein-like (LOC408836), transcript variant 1, mRNA</t>
  </si>
  <si>
    <t xml:space="preserve"> PREDICTED: Apis mellifera zinc transporter 7-like (LOC411095), mRNA</t>
  </si>
  <si>
    <t>GB50305</t>
  </si>
  <si>
    <t>GB50306</t>
  </si>
  <si>
    <t>GB50307</t>
  </si>
  <si>
    <t>GB50308</t>
  </si>
  <si>
    <t xml:space="preserve"> PREDICTED: Apis mellifera transmembrane channel-like protein 3-like (LOC413251), mRNA</t>
  </si>
  <si>
    <t>GB50310</t>
  </si>
  <si>
    <t>GB50311</t>
  </si>
  <si>
    <t>GB50312</t>
  </si>
  <si>
    <t xml:space="preserve"> PREDICTED: Apis mellifera serine protease 27 (SP27), mRNA</t>
  </si>
  <si>
    <t>GB50315</t>
  </si>
  <si>
    <t>GB50316</t>
  </si>
  <si>
    <t>GB50317</t>
  </si>
  <si>
    <t xml:space="preserve"> PREDICTED: Apis mellifera putative pre-mRNA-splicing factor ATP-dependent RNA helicase DHX15-like (LOC727531), partial mRNA</t>
  </si>
  <si>
    <t>GB50318</t>
  </si>
  <si>
    <t xml:space="preserve"> PREDICTED: Apis mellifera uncharacterized LOC102655850 (LOC102655850), mRNA</t>
  </si>
  <si>
    <t>GB50319</t>
  </si>
  <si>
    <t xml:space="preserve"> PREDICTED: Apis mellifera uncharacterized LOC727603 (LOC727603), mRNA</t>
  </si>
  <si>
    <t>GB50320</t>
  </si>
  <si>
    <t xml:space="preserve"> PREDICTED: Apis mellifera lipid A export ATP-binding/permease protein MsbA-like (LOC727377), mRNA</t>
  </si>
  <si>
    <t>GB50321</t>
  </si>
  <si>
    <t xml:space="preserve"> PREDICTED: Apis mellifera WD repeat domain phosphoinositide-interacting protein 4-like (LOC412744), transcript variant X1, mRNA</t>
  </si>
  <si>
    <t xml:space="preserve"> PREDICTED: Apis mellifera phosphatidylinositol glycan anchor biosynthesis class U protein-like (LOC724943), partial mRNA</t>
  </si>
  <si>
    <t xml:space="preserve"> PREDICTED: Apis mellifera uncharacterized LOC724988 (LOC724988), mRNA</t>
  </si>
  <si>
    <t>GB50325</t>
  </si>
  <si>
    <t xml:space="preserve"> PREDICTED: Apis mellifera uncharacterized LOC102655344 (LOC102655344), mRNA</t>
  </si>
  <si>
    <t>GB50326</t>
  </si>
  <si>
    <t xml:space="preserve"> PREDICTED: Apis mellifera uncharacterized LOC726319 (LOC726319), mRNA</t>
  </si>
  <si>
    <t>GB50327</t>
  </si>
  <si>
    <t>GB50328</t>
  </si>
  <si>
    <t>GB50329</t>
  </si>
  <si>
    <t>GB50330</t>
  </si>
  <si>
    <t xml:space="preserve"> PREDICTED: Apis mellifera probable mitochondrial import inner membrane translocase subunit Tim17 1-like (LOC724906), mRNA</t>
  </si>
  <si>
    <t>GB50331</t>
  </si>
  <si>
    <t xml:space="preserve"> PREDICTED: Apis mellifera uncharacterized LOC410761 (LOC410761), mRNA</t>
  </si>
  <si>
    <t xml:space="preserve"> PREDICTED: Apis mellifera 40S ribosomal protein S6-like (LOC725647), mRNA</t>
  </si>
  <si>
    <t xml:space="preserve"> PREDICTED: Apis mellifera translation factor GUF1 homolog, mitochondrial-like (LOC102655778), mRNA</t>
  </si>
  <si>
    <t>GB50334</t>
  </si>
  <si>
    <t xml:space="preserve"> PREDICTED: Apis mellifera cytochrome b-c1 complex subunit 6, mitochondrial-like (LOC726316), mRNA</t>
  </si>
  <si>
    <t xml:space="preserve"> PREDICTED: Apis mellifera uncharacterized LOC100578472 (LOC100578472), mRNA</t>
  </si>
  <si>
    <t xml:space="preserve"> PREDICTED: Apis mellifera uncharacterized protein KIAA1841-like (LOC412000), mRNA</t>
  </si>
  <si>
    <t xml:space="preserve"> PREDICTED: Apis mellifera SH3 domain-binding protein 5 homolog (LOC552162), mRNA</t>
  </si>
  <si>
    <t xml:space="preserve"> PREDICTED: Apis mellifera uncharacterized LOC100578309 (LOC100578309), transcript variant X2, mRNA</t>
  </si>
  <si>
    <t xml:space="preserve"> PREDICTED: Apis mellifera Sno oncogene (Snoo), mRNA</t>
  </si>
  <si>
    <t>GB50340</t>
  </si>
  <si>
    <t xml:space="preserve"> PREDICTED: Apis mellifera proton-coupled amino acid transporter 2-like (LOC102655654), mRNA</t>
  </si>
  <si>
    <t>GB50341</t>
  </si>
  <si>
    <t xml:space="preserve"> PREDICTED: Apis mellifera Paired box gene 6 (LOC724238), mRNA</t>
  </si>
  <si>
    <t xml:space="preserve"> PREDICTED: Apis mellifera ribonuclease P protein subunit p29-like (LOC727419), mRNA</t>
  </si>
  <si>
    <t xml:space="preserve"> PREDICTED: Apis mellifera nucleostemin 2 (ns2), mRNA</t>
  </si>
  <si>
    <t xml:space="preserve"> PREDICTED: Apis mellifera glycogen phosphorylase (LOC550706), transcript variant X2, mRNA</t>
  </si>
  <si>
    <t xml:space="preserve"> PREDICTED: Apis mellifera translation initiation factor eIF-2B subunit epsilon-like (LOC102655618), mRNA</t>
  </si>
  <si>
    <t>GB50346</t>
  </si>
  <si>
    <t xml:space="preserve"> PREDICTED: Apis mellifera polymerase delta-interacting protein 2-like (LOC551574), mRNA</t>
  </si>
  <si>
    <t xml:space="preserve"> PREDICTED: Apis mellifera bleomycin hydrolase-like (LOC724901), transcript variant X2, mRNA</t>
  </si>
  <si>
    <t>GB50349</t>
  </si>
  <si>
    <t xml:space="preserve"> PREDICTED: Apis mellifera uncharacterized protein F58A4.6-like (LOC725638), mRNA</t>
  </si>
  <si>
    <t>GB50351</t>
  </si>
  <si>
    <t xml:space="preserve"> PREDICTED: Apis mellifera glutathione synthetase-like (LOC412610), transcript variant X1, mRNA</t>
  </si>
  <si>
    <t xml:space="preserve"> PREDICTED: Apis mellifera rabphilin (Rph), mRNA</t>
  </si>
  <si>
    <t>GB50354</t>
  </si>
  <si>
    <t xml:space="preserve"> PREDICTED: Apis mellifera mitochondrial ribosomal protein L28 (mRpL28), mRNA</t>
  </si>
  <si>
    <t xml:space="preserve"> PREDICTED: Apis mellifera ribosomal protein P2 (RpLP2), mRNA</t>
  </si>
  <si>
    <t xml:space="preserve"> PREDICTED: Apis mellifera clathrin heavy chain-like (LOC550716), transcript variant 1, mRNA</t>
  </si>
  <si>
    <t xml:space="preserve"> PREDICTED: Apis mellifera UHRF1-binding protein 1-like (LOC408624), transcript variant X4, mRNA</t>
  </si>
  <si>
    <t xml:space="preserve"> PREDICTED: Apis mellifera uncharacterized LOC551279 (LOC551279), mRNA</t>
  </si>
  <si>
    <t>GB50361</t>
  </si>
  <si>
    <t>GB50362</t>
  </si>
  <si>
    <t xml:space="preserve"> PREDICTED: Apis mellifera uncharacterized LOC100576540 (LOC100576540), transcript variant X1, mRNA</t>
  </si>
  <si>
    <t xml:space="preserve"> PREDICTED: Apis mellifera pre-mRNA-splicing factor CWC22 homolog (LOC724331), partial mRNA</t>
  </si>
  <si>
    <t xml:space="preserve"> PREDICTED: Apis mellifera uncharacterized LOC551450 (LOC551450), transcript variant X2, mRNA</t>
  </si>
  <si>
    <t xml:space="preserve"> PREDICTED: Apis mellifera ankyrin repeat and FYVE domain-containing protein 1-like (LOC726291), transcript variant X1, mRNA</t>
  </si>
  <si>
    <t>GB50368</t>
  </si>
  <si>
    <t xml:space="preserve"> PREDICTED: Apis mellifera ankyrin repeat and FYVE domain-containing protein 1-like (LOC726291), transcript variant X3, mRNA</t>
  </si>
  <si>
    <t xml:space="preserve"> PREDICTED: Apis mellifera uncharacterized LOC411985 (LOC411985), transcript variant 1, mRNA</t>
  </si>
  <si>
    <t xml:space="preserve"> PREDICTED: Apis mellifera mediator of RNA polymerase II transcription subunit 21 (MED21), mRNA</t>
  </si>
  <si>
    <t xml:space="preserve"> PREDICTED: Apis mellifera Ranbp11 protein (Ranbp11), transcript variant X3, mRNA</t>
  </si>
  <si>
    <t xml:space="preserve"> PREDICTED: Apis mellifera endophilin A (endoA), transcript variant X2, mRNA</t>
  </si>
  <si>
    <t xml:space="preserve"> PREDICTED: Apis mellifera uncharacterized LOC100576147 (LOC100576147), mRNA</t>
  </si>
  <si>
    <t xml:space="preserve"> PREDICTED: Apis mellifera RRP15-like protein (LOC724992), mRNA</t>
  </si>
  <si>
    <t xml:space="preserve"> PREDICTED: Apis mellifera protein muscleblind-like (LOC725043), mRNA</t>
  </si>
  <si>
    <t>GB50376</t>
  </si>
  <si>
    <t xml:space="preserve"> PREDICTED: Apis mellifera two pore potassium channel protein sup-9-like (LOC411036), mRNA</t>
  </si>
  <si>
    <t xml:space="preserve"> PREDICTED: Apis mellifera uncharacterized LOC724604 (LOC724604), mRNA</t>
  </si>
  <si>
    <t>GB50378</t>
  </si>
  <si>
    <t xml:space="preserve"> PREDICTED: Apis mellifera zinc finger protein 41-like (LOC102654692), mRNA</t>
  </si>
  <si>
    <t>GB50379</t>
  </si>
  <si>
    <t xml:space="preserve"> PREDICTED: Apis mellifera zinc finger protein 569-like (LOC102654736), mRNA</t>
  </si>
  <si>
    <t>GB50380</t>
  </si>
  <si>
    <t xml:space="preserve"> PREDICTED: Apis mellifera zinc finger protein 27-like (LOC102655124), mRNA</t>
  </si>
  <si>
    <t>GB50381</t>
  </si>
  <si>
    <t xml:space="preserve"> PREDICTED: Apis mellifera zinc finger protein 615-like (LOC102654773), mRNA</t>
  </si>
  <si>
    <t>GB50382</t>
  </si>
  <si>
    <t xml:space="preserve"> PREDICTED: Apis mellifera zinc finger protein 62 homolog (LOC102654818), mRNA</t>
  </si>
  <si>
    <t>GB50383</t>
  </si>
  <si>
    <t xml:space="preserve"> PREDICTED: Apis mellifera zinc finger protein 62 homolog (LOC102654858), mRNA</t>
  </si>
  <si>
    <t>GB50384</t>
  </si>
  <si>
    <t xml:space="preserve"> PREDICTED: Apis mellifera putative uncharacterized zinc finger protein 814-like (LOC724511), mRNA</t>
  </si>
  <si>
    <t>GB50385</t>
  </si>
  <si>
    <t>GB50386</t>
  </si>
  <si>
    <t>GB50387</t>
  </si>
  <si>
    <t>GB50388</t>
  </si>
  <si>
    <t xml:space="preserve"> PREDICTED: Apis mellifera uncharacterized LOC100577976 (LOC100577976), transcript variant X3, mRNA</t>
  </si>
  <si>
    <t>GB50389</t>
  </si>
  <si>
    <t xml:space="preserve"> PREDICTED: Apis mellifera transmembrane and coiled-coil domains protein 1-like (LOC408811), transcript variant X2, mRNA</t>
  </si>
  <si>
    <t xml:space="preserve"> PREDICTED: Apis mellifera u4/U6.U5 tri-snRNP-associated protein 2-like (LOC411030), mRNA</t>
  </si>
  <si>
    <t xml:space="preserve"> PREDICTED: Apis mellifera rap guanine nucleotide exchange factor 2-like (LOC408810), transcript variant X4, mRNA</t>
  </si>
  <si>
    <t>GB50393</t>
  </si>
  <si>
    <t>GB50394</t>
  </si>
  <si>
    <t xml:space="preserve"> PREDICTED: Apis mellifera rap guanine nucleotide exchange factor 2-like (LOC408810), transcript variant X9, mRNA</t>
  </si>
  <si>
    <t>GB50395</t>
  </si>
  <si>
    <t xml:space="preserve"> PREDICTED: Apis mellifera rap guanine nucleotide exchange factor 2-like (LOC408810), transcript variant X7, mRNA</t>
  </si>
  <si>
    <t>GB50396</t>
  </si>
  <si>
    <t xml:space="preserve"> PREDICTED: Apis mellifera rap guanine nucleotide exchange factor 2-like (LOC408810), transcript variant X10, mRNA</t>
  </si>
  <si>
    <t xml:space="preserve"> PREDICTED: Apis mellifera uncharacterized LOC100578609 (LOC100578609), mRNA</t>
  </si>
  <si>
    <t>GB50399</t>
  </si>
  <si>
    <t xml:space="preserve"> PREDICTED: Apis mellifera ras-GEF domain-containing family member 1B-like (LOC412801), mRNA</t>
  </si>
  <si>
    <t>GB50400</t>
  </si>
  <si>
    <t>GB50401</t>
  </si>
  <si>
    <t xml:space="preserve"> PREDICTED: Apis mellifera uncharacterized LOC100577492 (LOC100577492), transcript variant X2, mRNA</t>
  </si>
  <si>
    <t>GB50403</t>
  </si>
  <si>
    <t>GB50404</t>
  </si>
  <si>
    <t xml:space="preserve"> PREDICTED: Apis mellifera uncharacterized LOC100578579 (LOC100578579), transcript variant X2, mRNA</t>
  </si>
  <si>
    <t>GB50406</t>
  </si>
  <si>
    <t xml:space="preserve"> PREDICTED: Apis mellifera protein QIL1-like (LOC725253), transcript variant 2, mRNA</t>
  </si>
  <si>
    <t>GB50408</t>
  </si>
  <si>
    <t xml:space="preserve"> PREDICTED: Apis mellifera splicing factor 3a, subunit 1, 120kDa (SF3A1), transcript variant X1, mRNA</t>
  </si>
  <si>
    <t xml:space="preserve"> PREDICTED: Apis mellifera uncharacterized LOC102656261 (LOC102656261), transcript variant X1, ncRNA</t>
  </si>
  <si>
    <t>GB50410</t>
  </si>
  <si>
    <t xml:space="preserve"> PREDICTED: Apis mellifera daughters against dpp (Dad), mRNA</t>
  </si>
  <si>
    <t>GB50412</t>
  </si>
  <si>
    <t xml:space="preserve"> PREDICTED: Apis mellifera protein TBRG4-like (LOC100576514), transcript variant X1, mRNA</t>
  </si>
  <si>
    <t xml:space="preserve"> PREDICTED: Apis mellifera AP-1sigma protein (AP-1sigma), partial mRNA</t>
  </si>
  <si>
    <t xml:space="preserve"> PREDICTED: Apis mellifera diacylglycerol kinase theta-like (LOC408809), transcript variant X7, mRNA</t>
  </si>
  <si>
    <t xml:space="preserve"> PREDICTED: Apis mellifera diacylglycerol kinase theta-like (LOC408809), transcript variant X9, mRNA</t>
  </si>
  <si>
    <t>GB50416</t>
  </si>
  <si>
    <t>GB50417</t>
  </si>
  <si>
    <t xml:space="preserve"> PREDICTED: Apis mellifera toll like receptor 1 (Toll-1), mRNA</t>
  </si>
  <si>
    <t xml:space="preserve"> PREDICTED: Apis mellifera TEL2-interacting protein 1 homolog (LOC724472), mRNA</t>
  </si>
  <si>
    <t>GB50419</t>
  </si>
  <si>
    <t xml:space="preserve"> PREDICTED: Apis mellifera saposin-related (Sap-r), transcript variant X1, mRNA</t>
  </si>
  <si>
    <t>GB50422</t>
  </si>
  <si>
    <t xml:space="preserve"> PREDICTED: Apis mellifera uncharacterized LOC408807 (IRP30), mRNA</t>
  </si>
  <si>
    <t xml:space="preserve"> PREDICTED: Apis mellifera uncharacterized LOC102655177 (LOC102655177), transcript variant X2, misc_RNA</t>
  </si>
  <si>
    <t>GB50424</t>
  </si>
  <si>
    <t xml:space="preserve"> PREDICTED: Apis mellifera maternal gene required for meiosis (mamo), transcript variant X2, mRNA</t>
  </si>
  <si>
    <t xml:space="preserve"> PREDICTED: Apis mellifera zinc finger and SCAN domain-containing protein 12-like (LOC102654975), mRNA</t>
  </si>
  <si>
    <t>GB50426</t>
  </si>
  <si>
    <t xml:space="preserve"> PREDICTED: Apis mellifera nucleoporin NDC1-like (LOC100576125), mRNA</t>
  </si>
  <si>
    <t>GB50428</t>
  </si>
  <si>
    <t xml:space="preserve"> PREDICTED: Apis mellifera uncharacterized LOC100578996 (LOC100578996), transcript variant X1, mRNA</t>
  </si>
  <si>
    <t>GB50429</t>
  </si>
  <si>
    <t xml:space="preserve"> PREDICTED: Apis mellifera uncharacterized LOC724830 (LOC724830), transcript variant X5, mRNA</t>
  </si>
  <si>
    <t>GB50430</t>
  </si>
  <si>
    <t>GB50431</t>
  </si>
  <si>
    <t>GB50432</t>
  </si>
  <si>
    <t xml:space="preserve"> PREDICTED: Apis mellifera uncharacterized LOC102654066 (LOC102654066), ncRNA</t>
  </si>
  <si>
    <t>GB50433</t>
  </si>
  <si>
    <t xml:space="preserve"> PREDICTED: Apis mellifera proton-coupled amino acid transporter 4-like (LOC413117), mRNA</t>
  </si>
  <si>
    <t xml:space="preserve"> PREDICTED: Apis mellifera zinc finger and SCAN domain-containing protein 22-like (LOC725254), mRNA</t>
  </si>
  <si>
    <t xml:space="preserve"> PREDICTED: Apis mellifera tailless (Tll), mRNA</t>
  </si>
  <si>
    <t>GB50436</t>
  </si>
  <si>
    <t xml:space="preserve"> Apis mellifera cuticular protein 27 (CPR27), mRNA</t>
  </si>
  <si>
    <t xml:space="preserve"> PREDICTED: Apis mellifera cuticular protein 97Ea ortholog (LOC725547), mRNA</t>
  </si>
  <si>
    <t>GB50440</t>
  </si>
  <si>
    <t xml:space="preserve"> PREDICTED: Apis mellifera uncharacterized LOC413113 (LOC413113), transcript variant X2, mRNA</t>
  </si>
  <si>
    <t xml:space="preserve"> PREDICTED: Apis mellifera uncharacterized LOC100577562 (LOC100577562), transcript variant X2, mRNA</t>
  </si>
  <si>
    <t xml:space="preserve"> PREDICTED: Apis mellifera pyruvate kinase-like (LOC413112), mRNA</t>
  </si>
  <si>
    <t xml:space="preserve"> PREDICTED: Apis mellifera uncharacterized LOC725794 (LOC725794), transcript variant X1, mRNA</t>
  </si>
  <si>
    <t xml:space="preserve"> PREDICTED: Apis mellifera vesicular glutamate transporter 2.1-like (LOC725701), misc_RNA</t>
  </si>
  <si>
    <t>GB50446</t>
  </si>
  <si>
    <t xml:space="preserve"> PREDICTED: Apis mellifera uncharacterized LOC100578248 (LOC100578248), mRNA</t>
  </si>
  <si>
    <t xml:space="preserve"> PREDICTED: Apis mellifera uncharacterized LOC100578672 (LOC100578672), mRNA</t>
  </si>
  <si>
    <t xml:space="preserve"> PREDICTED: Apis mellifera uncharacterized LOC409776 (LOC409776), mRNA</t>
  </si>
  <si>
    <t xml:space="preserve"> PREDICTED: Apis mellifera uncharacterized LOC551656 (LOC551656), transcript variant 2, mRNA</t>
  </si>
  <si>
    <t>GB50452</t>
  </si>
  <si>
    <t xml:space="preserve"> Apis mellifera cuticular protein 19 (CPR19), mRNA</t>
  </si>
  <si>
    <t xml:space="preserve"> PREDICTED: Apis mellifera scavenger receptor class B, type 4 (SCR-B4), transcript variant X1, mRNA</t>
  </si>
  <si>
    <t xml:space="preserve"> PREDICTED: Apis mellifera ubiquitin-conjugating enzyme E2-17 kDa-like (LOC724793), mRNA</t>
  </si>
  <si>
    <t xml:space="preserve"> PREDICTED: Apis mellifera progestin and adipoQ receptor family member 3-like (LOC408805), transcript variant X3, mRNA</t>
  </si>
  <si>
    <t xml:space="preserve"> PREDICTED: Apis mellifera nuclear receptor subfamily 2 group E member 1-like (LOC102654580), transcript variant X1, mRNA</t>
  </si>
  <si>
    <t>GB50458</t>
  </si>
  <si>
    <t xml:space="preserve"> PREDICTED: Apis mellifera WD repeat-containing protein 36-like (LOC411026), mRNA</t>
  </si>
  <si>
    <t xml:space="preserve"> PREDICTED: Apis mellifera Ras association family member (Rassf), mRNA</t>
  </si>
  <si>
    <t>GB50461</t>
  </si>
  <si>
    <t>GB50462</t>
  </si>
  <si>
    <t xml:space="preserve"> PREDICTED: Apis mellifera uncharacterized LOC100576283 (LOC100576283), transcript variant X2, ncRNA</t>
  </si>
  <si>
    <t>GB50463</t>
  </si>
  <si>
    <t>GB50464</t>
  </si>
  <si>
    <t>GB50465</t>
  </si>
  <si>
    <t xml:space="preserve"> PREDICTED: Apis mellifera uncharacterized LOC100576361 (LOC100576361), mRNA</t>
  </si>
  <si>
    <t xml:space="preserve"> PREDICTED: Apis mellifera uncharacterized LOC100578446 (LOC100578446), transcript variant X3, mRNA</t>
  </si>
  <si>
    <t>GB50467</t>
  </si>
  <si>
    <t xml:space="preserve"> PREDICTED: Apis mellifera uncharacterized LOC100578446 (LOC100578446), transcript variant X1, mRNA</t>
  </si>
  <si>
    <t>GB50468</t>
  </si>
  <si>
    <t xml:space="preserve"> PREDICTED: Apis mellifera uncharacterized LOC100578446 (LOC100578446), transcript variant X5, mRNA</t>
  </si>
  <si>
    <t xml:space="preserve"> PREDICTED: Apis mellifera uncharacterized protein KIAA0090-like (LOC552077), transcript variant X1, mRNA</t>
  </si>
  <si>
    <t xml:space="preserve"> PREDICTED: Apis mellifera lysosomal enzyme receptor protein (Lerp), transcript variant X1, mRNA</t>
  </si>
  <si>
    <t xml:space="preserve"> PREDICTED: Apis mellifera lysosomal enzyme receptor protein (Lerp), transcript variant X2, mRNA</t>
  </si>
  <si>
    <t>GB50472</t>
  </si>
  <si>
    <t xml:space="preserve"> PREDICTED: Apis mellifera xylulokinase (LOC409884), transcript variant X2, mRNA</t>
  </si>
  <si>
    <t xml:space="preserve"> PREDICTED: Apis mellifera uncharacterized LOC725208 (LOC725208), mRNA</t>
  </si>
  <si>
    <t xml:space="preserve"> PREDICTED: Apis mellifera uncharacterized LOC100577527 (LOC100577527), mRNA</t>
  </si>
  <si>
    <t xml:space="preserve"> PREDICTED: Apis mellifera tyrosine-protein phosphatase gamma (LOC724717), mRNA</t>
  </si>
  <si>
    <t>GB50478</t>
  </si>
  <si>
    <t xml:space="preserve"> PREDICTED: Apis mellifera uncharacterized LOC102656583 (LOC102656583), mRNA</t>
  </si>
  <si>
    <t>GB50479</t>
  </si>
  <si>
    <t xml:space="preserve"> PREDICTED: Apis mellifera mitochondrial inner membrane protein COX18-like (LOC725011), transcript variant X1, mRNA</t>
  </si>
  <si>
    <t xml:space="preserve"> PREDICTED: Apis mellifera uncharacterized LOC100577725 (LOC100577725), mRNA</t>
  </si>
  <si>
    <t xml:space="preserve"> PREDICTED: Apis mellifera serine protease 23 (SP23), transcript variant X1, mRNA</t>
  </si>
  <si>
    <t>GB50483</t>
  </si>
  <si>
    <t>GB50484</t>
  </si>
  <si>
    <t xml:space="preserve"> PREDICTED: Apis mellifera uncharacterized LOC100577798 (LOC100577798), ncRNA</t>
  </si>
  <si>
    <t>GB50487</t>
  </si>
  <si>
    <t xml:space="preserve"> PREDICTED: Apis mellifera uncharacterized LOC102653991 (LOC102653991), ncRNA</t>
  </si>
  <si>
    <t>GB50488</t>
  </si>
  <si>
    <t>GB50489</t>
  </si>
  <si>
    <t>GB50490</t>
  </si>
  <si>
    <t xml:space="preserve"> PREDICTED: Apis mellifera zinc finger protein 571-like (LOC724739), mRNA</t>
  </si>
  <si>
    <t xml:space="preserve"> PREDICTED: Apis mellifera f-box only protein 39-like (LOC100578714), transcript variant X1, mRNA</t>
  </si>
  <si>
    <t>GB50494</t>
  </si>
  <si>
    <t>GB50495</t>
  </si>
  <si>
    <t xml:space="preserve"> PREDICTED: Apis mellifera uncharacterized LOC726559 (LOC726559), mRNA</t>
  </si>
  <si>
    <t xml:space="preserve"> PREDICTED: Apis mellifera protein RSM22 homolog, mitochondrial-like (LOC727122), mRNA</t>
  </si>
  <si>
    <t xml:space="preserve"> PREDICTED: Apis mellifera protein SZT2-like (LOC100578661), transcript variant X1, mRNA</t>
  </si>
  <si>
    <t>GB50499</t>
  </si>
  <si>
    <t>GB50500</t>
  </si>
  <si>
    <t>GB50501</t>
  </si>
  <si>
    <t>GB50502</t>
  </si>
  <si>
    <t xml:space="preserve"> PREDICTED: Apis mellifera microsomal triacylglycerol transfer protein (Mtp), transcript variant X1, mRNA</t>
  </si>
  <si>
    <t>GB50503</t>
  </si>
  <si>
    <t>GB50504</t>
  </si>
  <si>
    <t xml:space="preserve"> PREDICTED: Apis mellifera angiotensin-converting enzyme-like (LOC408536), transcript variant X3, mRNA</t>
  </si>
  <si>
    <t xml:space="preserve"> PREDICTED: Apis mellifera angiotensin-converting enzyme-like (LOC408536), transcript variant X1, mRNA</t>
  </si>
  <si>
    <t>GB50506</t>
  </si>
  <si>
    <t xml:space="preserve"> PREDICTED: Apis mellifera nimrod C1 (NimC1), mRNA</t>
  </si>
  <si>
    <t xml:space="preserve"> PREDICTED: Apis mellifera nimrod C2 (NimC2), transcript variant X2, mRNA</t>
  </si>
  <si>
    <t xml:space="preserve"> PREDICTED: Apis mellifera uncharacterized LOC409674 (LOC409674), transcript variant X3, mRNA</t>
  </si>
  <si>
    <t xml:space="preserve"> PREDICTED: Apis mellifera mutL homolog 1, colon cancer, nonpolyposis type 2 (E. coli) (MLH1), transcript variant X1, mRNA</t>
  </si>
  <si>
    <t xml:space="preserve"> PREDICTED: Apis mellifera uncharacterized LOC102655306 (LOC102655306), mRNA</t>
  </si>
  <si>
    <t>GB50512</t>
  </si>
  <si>
    <t xml:space="preserve"> PREDICTED: Apis mellifera dihydropteridine reductase (Dhpr), transcript variant X2, mRNA</t>
  </si>
  <si>
    <t xml:space="preserve"> PREDICTED: Apis mellifera glycerol-3-phosphate acyltransferase 4-like (LOC409270), transcript variant X2, mRNA</t>
  </si>
  <si>
    <t xml:space="preserve"> PREDICTED: Apis mellifera uncharacterized LOC551946 (LOC551946), transcript variant X1, mRNA</t>
  </si>
  <si>
    <t xml:space="preserve"> PREDICTED: Apis mellifera TPPP family protein CG4893-like (LOC411570), transcript variant X1, mRNA</t>
  </si>
  <si>
    <t xml:space="preserve"> PREDICTED: Apis mellifera uncharacterized LOC102654477 (LOC102654477), ncRNA</t>
  </si>
  <si>
    <t>GB50518</t>
  </si>
  <si>
    <t xml:space="preserve"> PREDICTED: Apis mellifera transmembrane emp24 domain-containing protein eca-like (LOC412554), mRNA</t>
  </si>
  <si>
    <t xml:space="preserve"> PREDICTED: Apis mellifera uncharacterized LOC102654261 (LOC102654261), mRNA</t>
  </si>
  <si>
    <t>GB50520</t>
  </si>
  <si>
    <t xml:space="preserve"> PREDICTED: Apis mellifera uncharacterized LOC410623 (LOC410623), transcript variant X3, mRNA</t>
  </si>
  <si>
    <t xml:space="preserve"> PREDICTED: Apis mellifera uncharacterized LOC726457 (LOC726457), transcript variant X1, mRNA</t>
  </si>
  <si>
    <t xml:space="preserve"> PREDICTED: Apis mellifera serine protease 16 (SP16), transcript variant X1, mRNA</t>
  </si>
  <si>
    <t>GB50523</t>
  </si>
  <si>
    <t xml:space="preserve"> PREDICTED: Apis mellifera SECIS-binding protein 2 (Sbp2), mRNA</t>
  </si>
  <si>
    <t xml:space="preserve"> PREDICTED: Apis mellifera uncharacterized LOC552257 (LOC552257), transcript variant X3, mRNA</t>
  </si>
  <si>
    <t xml:space="preserve"> PREDICTED: Apis mellifera sodium-coupled monocarboxylate transporter 2-like (LOC410626), transcript variant X1, mRNA</t>
  </si>
  <si>
    <t xml:space="preserve"> PREDICTED: Apis mellifera putative aminopeptidase W07G4.4-like (LOC410627), mRNA</t>
  </si>
  <si>
    <t xml:space="preserve"> PREDICTED: Apis mellifera keratin-associated protein 10-3-like (LOC102656143), mRNA</t>
  </si>
  <si>
    <t>GB50528</t>
  </si>
  <si>
    <t xml:space="preserve"> PREDICTED: Apis mellifera uncharacterized LOC100577544 (LOC100577544), mRNA</t>
  </si>
  <si>
    <t>GB50529</t>
  </si>
  <si>
    <t xml:space="preserve"> PREDICTED: Apis mellifera uncharacterized LOC100577464 (LOC100577464), transcript variant X2, mRNA</t>
  </si>
  <si>
    <t xml:space="preserve"> PREDICTED: Apis mellifera sideroflexin-3 (LOC408539), transcript variant 1, mRNA</t>
  </si>
  <si>
    <t xml:space="preserve"> PREDICTED: Apis mellifera homeobox protein slou (slou), mRNA</t>
  </si>
  <si>
    <t xml:space="preserve"> PREDICTED: Apis mellifera uncharacterized LOC102656029 (LOC102656029), mRNA</t>
  </si>
  <si>
    <t>GB50533</t>
  </si>
  <si>
    <t xml:space="preserve"> PREDICTED: Apis mellifera tumor protein p73-like (LOC100577122), transcript variant X1, mRNA</t>
  </si>
  <si>
    <t xml:space="preserve"> PREDICTED: Apis mellifera myoblast city (mbc), mRNA</t>
  </si>
  <si>
    <t>GB50536</t>
  </si>
  <si>
    <t xml:space="preserve"> PREDICTED: Apis mellifera uncharacterized LOC409603 (LOC409603), transcript variant X1, mRNA</t>
  </si>
  <si>
    <t xml:space="preserve"> PREDICTED: Apis mellifera uncharacterized LOC412774 (LOC412774), transcript variant X2, mRNA</t>
  </si>
  <si>
    <t xml:space="preserve"> PREDICTED: Apis mellifera uncharacterized LOC724847 (LOC724847), transcript variant X3, mRNA</t>
  </si>
  <si>
    <t>GB50539</t>
  </si>
  <si>
    <t xml:space="preserve"> PREDICTED: Apis mellifera uncharacterized LOC724847 (LOC724847), transcript variant X2, mRNA</t>
  </si>
  <si>
    <t>GB50541</t>
  </si>
  <si>
    <t>GB50542</t>
  </si>
  <si>
    <t>GB50543</t>
  </si>
  <si>
    <t>GB50544</t>
  </si>
  <si>
    <t xml:space="preserve"> PREDICTED: Apis mellifera uncharacterized LOC724916 (LOC724916), transcript variant X1, mRNA</t>
  </si>
  <si>
    <t xml:space="preserve"> PREDICTED: Apis mellifera uncharacterized LOC725005 (LOC725005), mRNA</t>
  </si>
  <si>
    <t>GB50546</t>
  </si>
  <si>
    <t xml:space="preserve"> PREDICTED: Apis mellifera dynein heavy chain 2, axonemal-like (LOC102655991), mRNA</t>
  </si>
  <si>
    <t>GB50547</t>
  </si>
  <si>
    <t xml:space="preserve"> PREDICTED: Apis mellifera dynein, axonemal, heavy chain 2 (DNAH2), mRNA</t>
  </si>
  <si>
    <t>GB50549</t>
  </si>
  <si>
    <t xml:space="preserve"> PREDICTED: Apis mellifera uncharacterized LOC100576592 (LOC100576592), mRNA</t>
  </si>
  <si>
    <t xml:space="preserve"> PREDICTED: Apis mellifera uncharacterized LOC100576625 (LOC100576625), mRNA</t>
  </si>
  <si>
    <t xml:space="preserve"> PREDICTED: Apis mellifera oxysterol-binding protein-related protein 11-like (LOC552690), mRNA</t>
  </si>
  <si>
    <t xml:space="preserve"> PREDICTED: Apis mellifera uncharacterized LOC408542 (LOC408542), transcript variant X2, mRNA</t>
  </si>
  <si>
    <t xml:space="preserve"> PREDICTED: Apis mellifera negative elongation factor A-like (LOC408541), mRNA</t>
  </si>
  <si>
    <t xml:space="preserve"> Apis mellifera thioredoxin peroxidase 3 (Tpx-3), transcript variant 2, mRNA</t>
  </si>
  <si>
    <t>GB50557</t>
  </si>
  <si>
    <t xml:space="preserve"> PREDICTED: Apis mellifera mitochondrial ribosomal protein L2 (mRpL2), mRNA</t>
  </si>
  <si>
    <t xml:space="preserve"> PREDICTED: Apis mellifera uncharacterized LOC102655457 (LOC102655457), mRNA</t>
  </si>
  <si>
    <t>GB50559</t>
  </si>
  <si>
    <t xml:space="preserve"> PREDICTED: Apis mellifera uncharacterized LOC102655520 (LOC102655520), transcript variant X1, mRNA</t>
  </si>
  <si>
    <t>GB50560</t>
  </si>
  <si>
    <t xml:space="preserve"> PREDICTED: Apis mellifera uncharacterized LOC725622 (LOC725622), transcript variant X2, mRNA</t>
  </si>
  <si>
    <t xml:space="preserve"> PREDICTED: Apis mellifera uncharacterized LOC725660 (LOC725660), mRNA</t>
  </si>
  <si>
    <t xml:space="preserve"> PREDICTED: Apis mellifera nucleolin-like (LOC102655709), mRNA</t>
  </si>
  <si>
    <t>GB50563</t>
  </si>
  <si>
    <t xml:space="preserve"> PREDICTED: Apis mellifera uncharacterized LOC725729 (LOC725729), mRNA</t>
  </si>
  <si>
    <t>GB50564</t>
  </si>
  <si>
    <t xml:space="preserve"> PREDICTED: Apis mellifera osiris 7 (Osi7), mRNA</t>
  </si>
  <si>
    <t>GB50566</t>
  </si>
  <si>
    <t xml:space="preserve"> PREDICTED: Apis mellifera osiris 9 (Osi9), mRNA</t>
  </si>
  <si>
    <t>GB50567</t>
  </si>
  <si>
    <t xml:space="preserve"> PREDICTED: Apis mellifera uncharacterized LOC100576740 (LOC100576740), mRNA</t>
  </si>
  <si>
    <t>GB50568</t>
  </si>
  <si>
    <t>GB50569</t>
  </si>
  <si>
    <t xml:space="preserve"> PREDICTED: Apis mellifera uncharacterized LOC725988 (LOC725988), mRNA</t>
  </si>
  <si>
    <t xml:space="preserve"> PREDICTED: Apis mellifera uncharacterized LOC102655899 (LOC102655899), mRNA</t>
  </si>
  <si>
    <t>GB50571</t>
  </si>
  <si>
    <t xml:space="preserve"> PREDICTED: Apis mellifera uncharacterized LOC408538 (LOC408538), mRNA</t>
  </si>
  <si>
    <t xml:space="preserve"> PREDICTED: Apis mellifera uncharacterized LOC726094 (LOC726094), mRNA</t>
  </si>
  <si>
    <t xml:space="preserve"> PREDICTED: Apis mellifera uncharacterized LOC102656231 (LOC102656231), mRNA</t>
  </si>
  <si>
    <t>GB50574</t>
  </si>
  <si>
    <t xml:space="preserve"> PREDICTED: Apis mellifera uncharacterized LOC726125 (LOC726125), mRNA</t>
  </si>
  <si>
    <t>GB50575</t>
  </si>
  <si>
    <t xml:space="preserve"> PREDICTED: Apis mellifera uncharacterized LOC100577654 (LOC100577654), ncRNA</t>
  </si>
  <si>
    <t>GB50576</t>
  </si>
  <si>
    <t xml:space="preserve"> PREDICTED: Apis mellifera osiris 17 (Osi17), mRNA</t>
  </si>
  <si>
    <t xml:space="preserve"> PREDICTED: Apis mellifera osiris 18 (Osi18), mRNA</t>
  </si>
  <si>
    <t xml:space="preserve"> PREDICTED: Apis mellifera osiris 19 (Osi19), mRNA</t>
  </si>
  <si>
    <t xml:space="preserve"> PREDICTED: Apis mellifera osiris 20 (Osi20), mRNA</t>
  </si>
  <si>
    <t>GB50581</t>
  </si>
  <si>
    <t xml:space="preserve"> PREDICTED: Apis mellifera alpha-2B adrenergic receptor-like (LOC726331), mRNA</t>
  </si>
  <si>
    <t>GB50583</t>
  </si>
  <si>
    <t>GB50584</t>
  </si>
  <si>
    <t xml:space="preserve"> PREDICTED: Apis mellifera uncharacterized LOC410622 (LOC410622), mRNA</t>
  </si>
  <si>
    <t>GB50588</t>
  </si>
  <si>
    <t xml:space="preserve"> PREDICTED: Apis mellifera DDRGK domain-containing protein 1-like (LOC552123), mRNA</t>
  </si>
  <si>
    <t>GB50590</t>
  </si>
  <si>
    <t>GB50591</t>
  </si>
  <si>
    <t xml:space="preserve"> PREDICTED: Apis mellifera protein TANC2-like (LOC411569), transcript variant X3, mRNA</t>
  </si>
  <si>
    <t>GB50592</t>
  </si>
  <si>
    <t xml:space="preserve"> PREDICTED: Apis mellifera protein TANC2-like (LOC411569), transcript variant X2, mRNA</t>
  </si>
  <si>
    <t xml:space="preserve"> PREDICTED: Apis mellifera probable N(2),N(2)-dimethylguanosine tRNA methyltransferase-like (LOC412163), mRNA</t>
  </si>
  <si>
    <t>GB50594</t>
  </si>
  <si>
    <t xml:space="preserve"> PREDICTED: Apis mellifera alcohol dehydrogenase [NADP+] A-like (LOC552018), transcript variant X1, mRNA</t>
  </si>
  <si>
    <t xml:space="preserve"> PREDICTED: Apis mellifera uncharacterized LOC102654517 (LOC102654517), transcript variant X1, mRNA</t>
  </si>
  <si>
    <t>GB50597</t>
  </si>
  <si>
    <t xml:space="preserve"> PREDICTED: Apis mellifera aldose reductase-like (LOC551968), transcript variant 1, mRNA</t>
  </si>
  <si>
    <t xml:space="preserve"> PREDICTED: Apis mellifera mitochondrial ribosomal protein L43 (mRpL43), mRNA</t>
  </si>
  <si>
    <t>GB50599</t>
  </si>
  <si>
    <t xml:space="preserve"> PREDICTED: Apis mellifera ATP synthase subunit e, mitochondrial (Atp5i), mRNA</t>
  </si>
  <si>
    <t xml:space="preserve"> PREDICTED: Apis mellifera e3 ubiquitin-protein ligase KCMF1-like (LOC411694), transcript variant X2, mRNA</t>
  </si>
  <si>
    <t xml:space="preserve"> PREDICTED: Apis mellifera ribose 5-phosphate isomerase A (Rpia), mRNA</t>
  </si>
  <si>
    <t xml:space="preserve"> PREDICTED: Apis mellifera cardioacceleratory peptide (Ccap), mRNA</t>
  </si>
  <si>
    <t xml:space="preserve"> PREDICTED: Apis mellifera putative pre-mRNA-splicing factor ATP-dependent RNA helicase DHX15-like (LOC551824), mRNA</t>
  </si>
  <si>
    <t>GB50605</t>
  </si>
  <si>
    <t xml:space="preserve"> PREDICTED: Apis mellifera GrpE protein homolog, mitochondrial (Roe1), mRNA</t>
  </si>
  <si>
    <t xml:space="preserve"> Apis mellifera heat shock protein Hsp70Ab-like (LOC410620), mRNA</t>
  </si>
  <si>
    <t>GB50608</t>
  </si>
  <si>
    <t xml:space="preserve"> PREDICTED: Apis mellifera uncharacterized LOC100576418 (LOC100576418), mRNA</t>
  </si>
  <si>
    <t xml:space="preserve"> PREDICTED: Apis mellifera titin-like (LOC102655810), mRNA</t>
  </si>
  <si>
    <t>GB50611</t>
  </si>
  <si>
    <t>GB50612</t>
  </si>
  <si>
    <t>GB50613</t>
  </si>
  <si>
    <t xml:space="preserve"> PREDICTED: Apis mellifera uncharacterized LOC102655874 (LOC102655874), mRNA</t>
  </si>
  <si>
    <t>GB50614</t>
  </si>
  <si>
    <t xml:space="preserve"> PREDICTED: Apis mellifera aryl hydrocarbon receptor nuclear translocator-like protein 1-like (LOC726606), mRNA</t>
  </si>
  <si>
    <t>GB50615</t>
  </si>
  <si>
    <t>GB50616</t>
  </si>
  <si>
    <t xml:space="preserve"> PREDICTED: Apis mellifera uncharacterized LOC100577125 (LOC100577125), ncRNA</t>
  </si>
  <si>
    <t>GB50617</t>
  </si>
  <si>
    <t>GB50618</t>
  </si>
  <si>
    <t xml:space="preserve"> PREDICTED: Apis mellifera uncharacterized LOC100577905 (LOC100577905), transcript variant X2, mRNA</t>
  </si>
  <si>
    <t xml:space="preserve"> PREDICTED: Apis mellifera peptidyl-prolyl cis-trans isomerase-like (LOC724326), mRNA</t>
  </si>
  <si>
    <t xml:space="preserve"> PREDICTED: Apis mellifera sodium/potassium/calcium exchanger 4-like (LOC411976), transcript variant X5, mRNA</t>
  </si>
  <si>
    <t xml:space="preserve"> PREDICTED: Apis mellifera hyperkinetic (Hk), mRNA</t>
  </si>
  <si>
    <t xml:space="preserve"> PREDICTED: Apis mellifera sulfatase-modifying factor 1-like (LOC409298), transcript variant 2, mRNA</t>
  </si>
  <si>
    <t>GB50624</t>
  </si>
  <si>
    <t xml:space="preserve"> PREDICTED: Apis mellifera uncharacterized LOC100577872 (LOC100577872), mRNA</t>
  </si>
  <si>
    <t xml:space="preserve"> PREDICTED: Apis mellifera phospholipase D3-like (LOC411715), transcript variant X3, mRNA</t>
  </si>
  <si>
    <t xml:space="preserve"> PREDICTED: Apis mellifera putative fatty acyl-CoA reductase (LOC411983), transcript variant X2, mRNA</t>
  </si>
  <si>
    <t xml:space="preserve"> Apis mellifera solute carrier family 35, member B1 (Slc35b1), mRNA</t>
  </si>
  <si>
    <t xml:space="preserve"> PREDICTED: Apis mellifera sodium/potassium/calcium exchanger 3-like (LOC411781), mRNA</t>
  </si>
  <si>
    <t xml:space="preserve"> PREDICTED: Apis mellifera sodium/potassium/calcium exchanger 5-like (LOC412316), mRNA</t>
  </si>
  <si>
    <t xml:space="preserve"> PREDICTED: Apis mellifera cdc42 homolog (LOC724279), misc_RNA</t>
  </si>
  <si>
    <t>GB50632</t>
  </si>
  <si>
    <t xml:space="preserve"> PREDICTED: Apis mellifera neurocalcin homolog (LOC408721), mRNA</t>
  </si>
  <si>
    <t xml:space="preserve"> PREDICTED: Apis mellifera nucleoside diphosphate kinase 6-like (LOC724131), transcript variant X1, mRNA</t>
  </si>
  <si>
    <t xml:space="preserve"> PREDICTED: Apis mellifera DNA topoisomerase 2 (Top2), mRNA</t>
  </si>
  <si>
    <t xml:space="preserve"> PREDICTED: Apis mellifera cuticular protein analogous to peritrophins 3-A (Cpap3-a), mRNA</t>
  </si>
  <si>
    <t xml:space="preserve"> PREDICTED: Apis mellifera UPF0485 protein C1orf144 homolog (LOC551727), transcript variant X1, mRNA</t>
  </si>
  <si>
    <t xml:space="preserve"> PREDICTED: Apis mellifera late secretory pathway protein AVL9 homolog (LOC551701), transcript variant X2, mRNA</t>
  </si>
  <si>
    <t xml:space="preserve"> PREDICTED: Apis mellifera tousled-like kinase (tlk), transcript variant X7, mRNA</t>
  </si>
  <si>
    <t>GB50639</t>
  </si>
  <si>
    <t xml:space="preserve"> PREDICTED: Apis mellifera tousled-like kinase (tlk), transcript variant X6, mRNA</t>
  </si>
  <si>
    <t xml:space="preserve"> PREDICTED: Apis mellifera uncharacterized LOC724167 (LOC724167), mRNA</t>
  </si>
  <si>
    <t xml:space="preserve"> PREDICTED: Apis mellifera NEDD8-activating enzyme E1 regulatory subunit (APP-BP1), mRNA</t>
  </si>
  <si>
    <t>GB50642</t>
  </si>
  <si>
    <t>GB50644</t>
  </si>
  <si>
    <t>GB50645</t>
  </si>
  <si>
    <t xml:space="preserve"> PREDICTED: Apis mellifera uncharacterized LOC100576248 (LOC100576248), mRNA</t>
  </si>
  <si>
    <t>GB50646</t>
  </si>
  <si>
    <t xml:space="preserve"> PREDICTED: Apis mellifera serine protease 25 (SP25), transcript variant X1, mRNA</t>
  </si>
  <si>
    <t>GB50649</t>
  </si>
  <si>
    <t xml:space="preserve"> PREDICTED: Apis mellifera serine protease 33 (SP33), transcript variant X3, mRNA</t>
  </si>
  <si>
    <t xml:space="preserve"> PREDICTED: Apis mellifera prohormone-3 (LOC726472), mRNA</t>
  </si>
  <si>
    <t xml:space="preserve"> PREDICTED: Apis mellifera t-complex chaperonin 5 (Cct5), mRNA</t>
  </si>
  <si>
    <t>GB50653</t>
  </si>
  <si>
    <t xml:space="preserve"> PREDICTED: Apis mellifera uncharacterized LOC102656393 (LOC102656393), mRNA</t>
  </si>
  <si>
    <t xml:space="preserve"> PREDICTED: Apis mellifera cysteine dioxygenase type 1-like (LOC726371), mRNA</t>
  </si>
  <si>
    <t xml:space="preserve"> PREDICTED: Apis mellifera protein ACN9 homolog, mitochondrial-like (LOC100579038), mRNA</t>
  </si>
  <si>
    <t xml:space="preserve"> PREDICTED: Apis mellifera nucleoside diphosphate-linked moiety X motif 19, mitochondrial-like (LOC413491), mRNA</t>
  </si>
  <si>
    <t xml:space="preserve"> PREDICTED: Apis mellifera DNA primase large subunit (DNApol-alpha60), mRNA</t>
  </si>
  <si>
    <t>GB50658</t>
  </si>
  <si>
    <t xml:space="preserve"> PREDICTED: Apis mellifera slit homolog 1 protein-like (LOC726248), mRNA</t>
  </si>
  <si>
    <t xml:space="preserve"> PREDICTED: Apis mellifera inosine triphosphate pyrophosphatase-like (LOC726205), transcript variant X3, mRNA</t>
  </si>
  <si>
    <t xml:space="preserve"> PREDICTED: Apis mellifera larval-specific very high density lipoprotein (Vhdl), mRNA</t>
  </si>
  <si>
    <t xml:space="preserve"> PREDICTED: Apis mellifera protein l(2)37Cc-like (LOC408412), transcript variant X2, mRNA</t>
  </si>
  <si>
    <t>GB50664</t>
  </si>
  <si>
    <t>GB50665</t>
  </si>
  <si>
    <t>GB50666</t>
  </si>
  <si>
    <t>GB50667</t>
  </si>
  <si>
    <t xml:space="preserve"> PREDICTED: Apis mellifera uncharacterized LOC100578442 (LOC100578442), transcript variant X1, mRNA</t>
  </si>
  <si>
    <t>GB50668</t>
  </si>
  <si>
    <t xml:space="preserve"> PREDICTED: Apis mellifera uncharacterized LOC410428 (LOC410428), partial mRNA</t>
  </si>
  <si>
    <t>GB50670</t>
  </si>
  <si>
    <t>GB50671</t>
  </si>
  <si>
    <t xml:space="preserve"> PREDICTED: Apis mellifera germinal centre kinase III (GckIII), mRNA</t>
  </si>
  <si>
    <t>GB50673</t>
  </si>
  <si>
    <t>GB50674</t>
  </si>
  <si>
    <t xml:space="preserve"> PREDICTED: Apis mellifera uncharacterized LOC408408 (LOC408408), transcript variant X2, mRNA</t>
  </si>
  <si>
    <t xml:space="preserve"> PREDICTED: Apis mellifera leucine-rich repeat-containing protein 71-like (LOC102654168), transcript variant X1, mRNA</t>
  </si>
  <si>
    <t>GB50676</t>
  </si>
  <si>
    <t xml:space="preserve"> PREDICTED: Apis mellifera lipoma HMGIC fusion partner-like 2 protein-like (LOC410425), transcript variant X1, mRNA</t>
  </si>
  <si>
    <t xml:space="preserve"> PREDICTED: Apis mellifera 2-oxoglutarate and iron-dependent oxygenase domain-containing protein 1-like (LOC725925), transcript variant X1, mRNA</t>
  </si>
  <si>
    <t xml:space="preserve"> PREDICTED: Apis mellifera UPF0430 protein CG31712-like (LOC408409), transcript variant X1, mRNA</t>
  </si>
  <si>
    <t xml:space="preserve"> PREDICTED: Apis mellifera mannose-P-dolichol utilization defect 1 protein homolog (LOC410429), transcript variant X2, mRNA</t>
  </si>
  <si>
    <t>GB50681</t>
  </si>
  <si>
    <t xml:space="preserve"> PREDICTED: Apis mellifera uncharacterized LOC726093 (LOC726093), mRNA</t>
  </si>
  <si>
    <t>GB50682</t>
  </si>
  <si>
    <t>GB50684</t>
  </si>
  <si>
    <t>GB50685</t>
  </si>
  <si>
    <t xml:space="preserve"> PREDICTED: Apis mellifera transcription factor SOX-2-like (LOC408411), transcript variant X3, mRNA</t>
  </si>
  <si>
    <t xml:space="preserve"> PREDICTED: Apis mellifera transcription factor SOX-2-like (LOC408411), transcript variant X4, misc_RNA</t>
  </si>
  <si>
    <t>GB50687</t>
  </si>
  <si>
    <t xml:space="preserve"> PREDICTED: Apis mellifera 26S proteasome non-ATPase regulatory subunit 7-like (LOC408413), mRNA</t>
  </si>
  <si>
    <t xml:space="preserve"> PREDICTED: Apis mellifera L-threonine 3-dehydrogenase (LOC410432), mRNA</t>
  </si>
  <si>
    <t xml:space="preserve"> PREDICTED: Apis mellifera myosin 5 (Myo5), mRNA</t>
  </si>
  <si>
    <t>GB50691</t>
  </si>
  <si>
    <t xml:space="preserve"> PREDICTED: Apis mellifera uncharacterized LOC102656072 (LOC102656072), ncRNA</t>
  </si>
  <si>
    <t>GB50692</t>
  </si>
  <si>
    <t xml:space="preserve"> PREDICTED: Apis mellifera neuropeptide F (NPF), transcript variant X1, mRNA</t>
  </si>
  <si>
    <t xml:space="preserve"> PREDICTED: Apis mellifera f-box/LRR-repeat protein 20-like (LOC409829), transcript variant X2, mRNA</t>
  </si>
  <si>
    <t xml:space="preserve"> PREDICTED: Apis mellifera probable pre-mRNA-splicing factor ATP-dependent RNA helicase mog-4-like (LOC726598), mRNA</t>
  </si>
  <si>
    <t xml:space="preserve"> PREDICTED: Apis mellifera L-ornithine 5-monooxygenase-like (LOC102655949), mRNA</t>
  </si>
  <si>
    <t>GB50696</t>
  </si>
  <si>
    <t>GB50697</t>
  </si>
  <si>
    <t xml:space="preserve"> PREDICTED: Apis mellifera tyrosine-protein phosphatase corkscrew (csw), transcript variant X4, mRNA</t>
  </si>
  <si>
    <t>GB50698</t>
  </si>
  <si>
    <t xml:space="preserve"> PREDICTED: Apis mellifera protein SET-like (LOC724665), transcript variant X1, mRNA</t>
  </si>
  <si>
    <t xml:space="preserve"> PREDICTED: Apis mellifera fibrillin-1-like (LOC409950), mRNA</t>
  </si>
  <si>
    <t xml:space="preserve"> PREDICTED: Apis mellifera pleckstrin homology domain-containing family M member 1-like (LOC412386), mRNA</t>
  </si>
  <si>
    <t xml:space="preserve"> PREDICTED: Apis mellifera protein BTG2-like (LOC726804), mRNA</t>
  </si>
  <si>
    <t>GB50702</t>
  </si>
  <si>
    <t>GB50703</t>
  </si>
  <si>
    <t xml:space="preserve"> PREDICTED: Apis mellifera spindle assembly abnormal 6 (sas-6), mRNA</t>
  </si>
  <si>
    <t xml:space="preserve"> PREDICTED: Apis mellifera serine/threonine-protein kinase PLK3-like (LOC726051), mRNA</t>
  </si>
  <si>
    <t>GB50706</t>
  </si>
  <si>
    <t>GB50707</t>
  </si>
  <si>
    <t xml:space="preserve"> PREDICTED: Apis mellifera uncharacterized LOC726891 (LOC726891), mRNA</t>
  </si>
  <si>
    <t xml:space="preserve"> PREDICTED: Apis mellifera ribosomal protein S19a (RpS19a), mRNA</t>
  </si>
  <si>
    <t xml:space="preserve"> PREDICTED: Apis mellifera uncharacterized LOC102655006 (LOC102655006), partial mRNA</t>
  </si>
  <si>
    <t>GB50710</t>
  </si>
  <si>
    <t>GB50711</t>
  </si>
  <si>
    <t xml:space="preserve"> PREDICTED: Apis mellifera dTDP-glucose 4,6-dehydratase-like (LOC727566), mRNA</t>
  </si>
  <si>
    <t>GB50712</t>
  </si>
  <si>
    <t xml:space="preserve"> PREDICTED: Apis mellifera dTDP-4-dehydrorhamnose 3,5-epimerase (LOC727564), mRNA</t>
  </si>
  <si>
    <t>GB50713</t>
  </si>
  <si>
    <t>GB50714</t>
  </si>
  <si>
    <t xml:space="preserve"> PREDICTED: Apis mellifera protein unc-80 homolog (LOC726032), transcript variant X2, mRNA</t>
  </si>
  <si>
    <t>GB50716</t>
  </si>
  <si>
    <t>GB50717</t>
  </si>
  <si>
    <t xml:space="preserve"> PREDICTED: Apis mellifera RNA-binding protein 1-like (LOC727349), transcript variant X7, misc_RNA</t>
  </si>
  <si>
    <t>GB50719</t>
  </si>
  <si>
    <t xml:space="preserve"> PREDICTED: Apis mellifera uncharacterized LOC102654210 (LOC102654210), ncRNA</t>
  </si>
  <si>
    <t>GB50720</t>
  </si>
  <si>
    <t>GB50721</t>
  </si>
  <si>
    <t xml:space="preserve"> PREDICTED: Apis mellifera phospholipase A1 member A-like (LOC410884), mRNA</t>
  </si>
  <si>
    <t xml:space="preserve"> PREDICTED: Apis mellifera ribosomal protein S27 (RpS27), mRNA</t>
  </si>
  <si>
    <t>GB50723</t>
  </si>
  <si>
    <t xml:space="preserve"> PREDICTED: Apis mellifera peptidyl-tRNA hydrolase 2, mitochondrial-like (LOC412127), transcript variant 1, mRNA</t>
  </si>
  <si>
    <t xml:space="preserve"> PREDICTED: Apis mellifera vang-like protein 1-like (LOC551508), transcript variant X2, mRNA</t>
  </si>
  <si>
    <t>GB50726</t>
  </si>
  <si>
    <t xml:space="preserve"> PREDICTED: Apis mellifera prefoldin subunit 2-like (LOC726085), mRNA</t>
  </si>
  <si>
    <t xml:space="preserve"> PREDICTED: Apis mellifera malignant T cell-amplified sequence 1-like (LOC726009), mRNA</t>
  </si>
  <si>
    <t xml:space="preserve"> PREDICTED: Apis mellifera synaptotagmin 13 (Syt13), transcript variant X1, mRNA</t>
  </si>
  <si>
    <t xml:space="preserve"> PREDICTED: Apis mellifera heat shock protein 70Cb ortholog (Hsc70cb), transcript variant X1, mRNA</t>
  </si>
  <si>
    <t xml:space="preserve"> PREDICTED: Apis mellifera ragulator complex protein LAMTOR1-like (LOC725789), mRNA</t>
  </si>
  <si>
    <t xml:space="preserve"> PREDICTED: Apis mellifera nuclear transcription factor Y subunit alpha-like (LOC725757), transcript variant X2, mRNA</t>
  </si>
  <si>
    <t xml:space="preserve"> PREDICTED: Apis mellifera u8-agatoxin-Ao1a-like (LOC100576512), transcript variant 1, mRNA</t>
  </si>
  <si>
    <t xml:space="preserve"> PREDICTED: Apis mellifera uncharacterized LOC725625 (LOC725625), mRNA</t>
  </si>
  <si>
    <t xml:space="preserve"> PREDICTED: Apis mellifera uncharacterized LOC725506 (LOC725506), transcript variant X2, mRNA</t>
  </si>
  <si>
    <t xml:space="preserve"> PREDICTED: Apis mellifera uncharacterized LOC100576320 (LOC100576320), transcript variant X1, mRNA</t>
  </si>
  <si>
    <t>GB50736</t>
  </si>
  <si>
    <t xml:space="preserve"> PREDICTED: Apis mellifera uncharacterized LOC100576320 (LOC100576320), transcript variant X2, mRNA</t>
  </si>
  <si>
    <t xml:space="preserve"> PREDICTED: Apis mellifera uncharacterized LOC725530 (LOC725530), transcript variant X2, mRNA</t>
  </si>
  <si>
    <t>GB50739</t>
  </si>
  <si>
    <t xml:space="preserve"> PREDICTED: Apis mellifera ubiquitin-conjugating enzyme E2 S-like (LOC408708), transcript variant X5, mRNA</t>
  </si>
  <si>
    <t xml:space="preserve"> PREDICTED: Apis mellifera dispatched (disp), mRNA</t>
  </si>
  <si>
    <t xml:space="preserve"> PREDICTED: Apis mellifera Bardet-Biedl syndrome 1 protein-like (LOC102655146), mRNA</t>
  </si>
  <si>
    <t>GB50742</t>
  </si>
  <si>
    <t xml:space="preserve"> PREDICTED: Apis mellifera phospholipase D (Pld), transcript variant X1, mRNA</t>
  </si>
  <si>
    <t xml:space="preserve"> PREDICTED: Apis mellifera uncharacterized LOC409038 (LOC409038), transcript variant X4, mRNA</t>
  </si>
  <si>
    <t xml:space="preserve"> PREDICTED: Apis mellifera sphingosine kinase 2-like (LOC411349), transcript variant X2, mRNA</t>
  </si>
  <si>
    <t xml:space="preserve"> PREDICTED: Apis mellifera mitochondrial ribosomal protein L52 (mRpL52), mRNA</t>
  </si>
  <si>
    <t xml:space="preserve"> PREDICTED: Apis mellifera UPF0533 protein C5orf44 homolog (LOC552422), mRNA</t>
  </si>
  <si>
    <t xml:space="preserve"> PREDICTED: Apis mellifera GC-rich sequence DNA-binding factor 1-like (LOC100579003), mRNA</t>
  </si>
  <si>
    <t xml:space="preserve"> PREDICTED: Apis mellifera uncharacterized LOC411955 (LOC411955), transcript variant X1, mRNA</t>
  </si>
  <si>
    <t xml:space="preserve"> PREDICTED: Apis mellifera delta-coatomer protein (deltaCOP), transcript variant 2, mRNA</t>
  </si>
  <si>
    <t xml:space="preserve"> PREDICTED: Apis mellifera probable arginyl-tRNA synthetase, mitochondrial-like (LOC552307), transcript variant X1, mRNA</t>
  </si>
  <si>
    <t xml:space="preserve"> PREDICTED: Apis mellifera uncharacterized LOC408705 (LOC408705), misc_RNA</t>
  </si>
  <si>
    <t>GB50754</t>
  </si>
  <si>
    <t>GB50755</t>
  </si>
  <si>
    <t xml:space="preserve"> PREDICTED: Apis mellifera d-arabinose 1-dehydrogenase-like (LOC551849), transcript variant X4, mRNA</t>
  </si>
  <si>
    <t xml:space="preserve"> PREDICTED: Apis mellifera KH domain-containing, RNA-binding, signal transduction-associated protein 3-like (LOC408710), transcript variant X2, mRNA</t>
  </si>
  <si>
    <t xml:space="preserve"> PREDICTED: Apis mellifera KH domain-containing, RNA-binding, signal transduction-associated protein 3-like (LOC408710), transcript variant X4, mRNA</t>
  </si>
  <si>
    <t>GB50758</t>
  </si>
  <si>
    <t xml:space="preserve"> PREDICTED: Apis mellifera KH domain-containing, RNA-binding, signal transduction-associated protein 3-like (LOC408710), transcript variant X6, misc_RNA</t>
  </si>
  <si>
    <t>GB50759</t>
  </si>
  <si>
    <t xml:space="preserve"> PREDICTED: Apis mellifera KH domain-containing, RNA-binding, signal transduction-associated protein 3-like (LOC408710), transcript variant X5, misc_RNA</t>
  </si>
  <si>
    <t>GB50760</t>
  </si>
  <si>
    <t xml:space="preserve"> PREDICTED: Apis mellifera serine protease 36 (SP36), mRNA</t>
  </si>
  <si>
    <t>GB50762</t>
  </si>
  <si>
    <t xml:space="preserve"> PREDICTED: Apis mellifera arrestin-like 2 (ArrL2), mRNA</t>
  </si>
  <si>
    <t xml:space="preserve"> PREDICTED: Apis mellifera coiled-coil domain-containing protein 124-A-like (LOC410897), mRNA</t>
  </si>
  <si>
    <t xml:space="preserve"> PREDICTED: Apis mellifera uncharacterized LOC100577598 (LOC100577598), mRNA</t>
  </si>
  <si>
    <t xml:space="preserve"> PREDICTED: Apis mellifera uncharacterized LOC100578727 (LOC100578727), transcript variant X1, mRNA</t>
  </si>
  <si>
    <t>GB50768</t>
  </si>
  <si>
    <t xml:space="preserve"> PREDICTED: Apis mellifera uncharacterized LOC408714 (LOC408714), transcript variant X4, mRNA</t>
  </si>
  <si>
    <t>GB50770</t>
  </si>
  <si>
    <t xml:space="preserve"> PREDICTED: Apis mellifera uncharacterized LOC100578420 (LOC100578420), transcript variant X1, mRNA</t>
  </si>
  <si>
    <t>GB50771</t>
  </si>
  <si>
    <t xml:space="preserve"> PREDICTED: Apis mellifera uncharacterized LOC100578420 (LOC100578420), transcript variant X2, mRNA</t>
  </si>
  <si>
    <t>GB50773</t>
  </si>
  <si>
    <t xml:space="preserve"> PREDICTED: Apis mellifera extensin-like (LOC102654288), partial mRNA</t>
  </si>
  <si>
    <t>GB50775</t>
  </si>
  <si>
    <t xml:space="preserve"> PREDICTED: Apis mellifera uncharacterized LOC102655029 (LOC102655029), ncRNA</t>
  </si>
  <si>
    <t>GB50776</t>
  </si>
  <si>
    <t xml:space="preserve"> PREDICTED: Apis mellifera uncharacterized LOC100576249 (LOC100576249), mRNA</t>
  </si>
  <si>
    <t xml:space="preserve"> PREDICTED: Apis mellifera UPF0235 protein C15orf40 homolog (LOC408713), mRNA</t>
  </si>
  <si>
    <t xml:space="preserve"> PREDICTED: Apis mellifera BUD13 homolog (LOC408712), mRNA</t>
  </si>
  <si>
    <t xml:space="preserve"> PREDICTED: Apis mellifera igloo (igl), transcript variant X3, mRNA</t>
  </si>
  <si>
    <t>GB50781</t>
  </si>
  <si>
    <t xml:space="preserve"> PREDICTED: Apis mellifera igloo (igl), transcript variant X6, misc_RNA</t>
  </si>
  <si>
    <t>GB50782</t>
  </si>
  <si>
    <t xml:space="preserve"> PREDICTED: Apis mellifera igloo (igl), transcript variant X1, mRNA</t>
  </si>
  <si>
    <t>GB50783</t>
  </si>
  <si>
    <t xml:space="preserve"> PREDICTED: Apis mellifera zinc finger matrin-type protein 5-like (LOC408711), mRNA</t>
  </si>
  <si>
    <t xml:space="preserve"> PREDICTED: Apis mellifera uncharacterized LOC410895 (LOC410895), transcript variant X4, mRNA</t>
  </si>
  <si>
    <t>GB50785</t>
  </si>
  <si>
    <t>GB50786</t>
  </si>
  <si>
    <t xml:space="preserve"> PREDICTED: Apis mellifera uncharacterized LOC410895 (LOC410895), transcript variant X1, mRNA</t>
  </si>
  <si>
    <t>GB50788</t>
  </si>
  <si>
    <t>GB50789</t>
  </si>
  <si>
    <t xml:space="preserve"> PREDICTED: Apis mellifera uncharacterized LOC102656156 (LOC102656156), transcript variant X2, ncRNA</t>
  </si>
  <si>
    <t>GB50790</t>
  </si>
  <si>
    <t>GB50791</t>
  </si>
  <si>
    <t xml:space="preserve"> PREDICTED: Apis mellifera uncharacterized LOC100578491 (LOC100578491), ncRNA</t>
  </si>
  <si>
    <t>GB50793</t>
  </si>
  <si>
    <t>GB50794</t>
  </si>
  <si>
    <t xml:space="preserve"> PREDICTED: Apis mellifera AP-2 protein (AP-2), mRNA</t>
  </si>
  <si>
    <t xml:space="preserve"> PREDICTED: Apis mellifera uncharacterized LOC726303 (LOC726303), mRNA</t>
  </si>
  <si>
    <t>GB50798</t>
  </si>
  <si>
    <t>GB50799</t>
  </si>
  <si>
    <t xml:space="preserve"> PREDICTED: Apis mellifera lachesin-like (LOC410888), transcript variant X2, mRNA</t>
  </si>
  <si>
    <t xml:space="preserve"> PREDICTED: Apis mellifera serine/threonine-protein kinase VRK1-like (LOC551773), mRNA</t>
  </si>
  <si>
    <t xml:space="preserve"> PREDICTED: Apis mellifera putative tyrosine-protein kinase Wsck-like (LOC551743), mRNA</t>
  </si>
  <si>
    <t>GB50803</t>
  </si>
  <si>
    <t xml:space="preserve"> PREDICTED: Apis mellifera 28S ribosomal protein S9, mitochondrial-like (LOC724162), mRNA</t>
  </si>
  <si>
    <t xml:space="preserve"> PREDICTED: Apis mellifera transient receptor potential channel pyrexia-like (LOC102656691), mRNA</t>
  </si>
  <si>
    <t xml:space="preserve"> PREDICTED: Apis mellifera DNA-binding protein RFXANK-like (LOC413265), mRNA</t>
  </si>
  <si>
    <t>GB50806</t>
  </si>
  <si>
    <t xml:space="preserve"> PREDICTED: Apis mellifera water witch (Wtrw), transcript variant X2, mRNA</t>
  </si>
  <si>
    <t>GB50807</t>
  </si>
  <si>
    <t xml:space="preserve"> PREDICTED: Apis mellifera uncharacterized LOC724424 (LOC724424), transcript variant X1, mRNA</t>
  </si>
  <si>
    <t xml:space="preserve"> PREDICTED: Apis mellifera GPN-loop GTPase 2-like (LOC552405), mRNA</t>
  </si>
  <si>
    <t>GB50810</t>
  </si>
  <si>
    <t xml:space="preserve"> PREDICTED: Apis mellifera tectonic-3-like (LOC724598), mRNA</t>
  </si>
  <si>
    <t>GB50812</t>
  </si>
  <si>
    <t xml:space="preserve"> PREDICTED: Apis mellifera Rho guanine nucleotide exchange factor 2 (RhoGEF2), transcript variant X1, mRNA</t>
  </si>
  <si>
    <t xml:space="preserve"> PREDICTED: Apis mellifera Rho guanine nucleotide exchange factor 2 (RhoGEF2), transcript variant X2, mRNA</t>
  </si>
  <si>
    <t>GB50814</t>
  </si>
  <si>
    <t xml:space="preserve"> PREDICTED: Apis mellifera mitochondrial ribosomal protein L13 (mRpL13), mRNA</t>
  </si>
  <si>
    <t xml:space="preserve"> PREDICTED: Apis mellifera uncharacterized LOC552483 (LOC552483), mRNA</t>
  </si>
  <si>
    <t xml:space="preserve"> PREDICTED: Apis mellifera 60S ribosomal protein L18-like (LOC102654426), mRNA</t>
  </si>
  <si>
    <t>GB50817</t>
  </si>
  <si>
    <t xml:space="preserve"> PREDICTED: Apis mellifera breast carcinoma-amplified sequence 3 homolog (LOC409039), transcript variant X1, mRNA</t>
  </si>
  <si>
    <t>GB50820</t>
  </si>
  <si>
    <t>GB50821</t>
  </si>
  <si>
    <t xml:space="preserve"> Apis mellifera histamine-gated chloride channel 1 (Hiscl1), mRNA</t>
  </si>
  <si>
    <t xml:space="preserve"> PREDICTED: Apis mellifera protein trapped in endoderm-1-like (LOC725008), transcript variant X1, mRNA</t>
  </si>
  <si>
    <t>GB50823</t>
  </si>
  <si>
    <t xml:space="preserve"> PREDICTED: Apis mellifera protein trapped in endoderm-1-like (LOC725008), transcript variant X3, mRNA</t>
  </si>
  <si>
    <t xml:space="preserve"> PREDICTED: Apis mellifera odorant receptor 47b-like (LOC102654452), mRNA</t>
  </si>
  <si>
    <t>GB50825</t>
  </si>
  <si>
    <t>GB50826</t>
  </si>
  <si>
    <t xml:space="preserve"> PREDICTED: Apis mellifera uncharacterized LOC725164 (LOC725164), transcript variant X4, mRNA</t>
  </si>
  <si>
    <t>GB50827</t>
  </si>
  <si>
    <t xml:space="preserve"> PREDICTED: Apis mellifera uncharacterized LOC725164 (LOC725164), transcript variant X7, mRNA</t>
  </si>
  <si>
    <t xml:space="preserve"> PREDICTED: Apis mellifera Ets at 98B ortholog (LOC413060), mRNA</t>
  </si>
  <si>
    <t xml:space="preserve"> PREDICTED: Apis mellifera targeting protein for Xklp2-A-like (LOC100579058), transcript variant X1, mRNA</t>
  </si>
  <si>
    <t xml:space="preserve"> PREDICTED: Apis mellifera protein canopy-1-like (LOC410890), mRNA</t>
  </si>
  <si>
    <t xml:space="preserve"> PREDICTED: Apis mellifera THO complex subunit 4-like (LOC725396), mRNA</t>
  </si>
  <si>
    <t xml:space="preserve"> PREDICTED: Apis mellifera ARL-6-interacting protein 1 homolog (LOC725429), mRNA</t>
  </si>
  <si>
    <t xml:space="preserve"> PREDICTED: Apis mellifera peroxisomal membrane protein 11B-like (LOC410889), transcript variant 2, mRNA</t>
  </si>
  <si>
    <t>GB50835</t>
  </si>
  <si>
    <t>GB50836</t>
  </si>
  <si>
    <t xml:space="preserve"> PREDICTED: Apis mellifera uncharacterized LOC725588 (LOC725588), mRNA</t>
  </si>
  <si>
    <t>GB50838</t>
  </si>
  <si>
    <t xml:space="preserve"> PREDICTED: Apis mellifera uncharacterized LOC102655671 (LOC102655671), mRNA</t>
  </si>
  <si>
    <t>GB50839</t>
  </si>
  <si>
    <t xml:space="preserve"> PREDICTED: Apis mellifera vacuolar ATPase assembly integral membrane protein VMA21 (LOC725742), mRNA</t>
  </si>
  <si>
    <t xml:space="preserve"> PREDICTED: Apis mellifera caseinolytic peptidase B protein homolog (LOC725826), mRNA</t>
  </si>
  <si>
    <t xml:space="preserve"> PREDICTED: Apis mellifera synaptotagmin 13 (Syt13), transcript variant X4, mRNA</t>
  </si>
  <si>
    <t>GB50842</t>
  </si>
  <si>
    <t>GB50843</t>
  </si>
  <si>
    <t xml:space="preserve"> PREDICTED: Apis mellifera synaptotagmin 12 (Syt12), transcript variant X5, mRNA</t>
  </si>
  <si>
    <t xml:space="preserve"> PREDICTED: Apis mellifera vacuolar protein sorting 36 (Vps36), mRNA</t>
  </si>
  <si>
    <t xml:space="preserve"> PREDICTED: Apis mellifera uncharacterized LOC412077 (LOC412077), mRNA</t>
  </si>
  <si>
    <t xml:space="preserve"> PREDICTED: Apis mellifera polycomb protein eed-A-like (LOC551412), mRNA</t>
  </si>
  <si>
    <t>GB50848</t>
  </si>
  <si>
    <t>GB50849</t>
  </si>
  <si>
    <t xml:space="preserve"> PREDICTED: Apis mellifera Snf5-related 1 (Snr1), mRNA</t>
  </si>
  <si>
    <t xml:space="preserve"> PREDICTED: Apis mellifera tricarboxylate transport protein, mitochondrial-like (LOC412678), mRNA</t>
  </si>
  <si>
    <t xml:space="preserve"> PREDICTED: Apis mellifera tetratricopeptide repeat protein 28-like (LOC413955), transcript variant X1, mRNA</t>
  </si>
  <si>
    <t xml:space="preserve"> PREDICTED: Apis mellifera SET domain binding factor (Sbf), transcript variant X1, mRNA</t>
  </si>
  <si>
    <t xml:space="preserve"> PREDICTED: Apis mellifera AP-2 complex subunit beta-like (LOC726187), mRNA</t>
  </si>
  <si>
    <t xml:space="preserve"> PREDICTED: Apis mellifera E3 ubiquitin-protein ligase UBR1 (LOC410886), mRNA</t>
  </si>
  <si>
    <t>GB50856</t>
  </si>
  <si>
    <t xml:space="preserve"> PREDICTED: Apis mellifera CDK5 and ABL1 enzyme substrate 1-like (LOC551254), transcript variant X1, mRNA</t>
  </si>
  <si>
    <t xml:space="preserve"> PREDICTED: Apis mellifera t-box transcription factor TBX5-like (LOC410885), mRNA</t>
  </si>
  <si>
    <t xml:space="preserve"> PREDICTED: Apis mellifera RNA-binding protein Musashi homolog Rbp6-like (LOC100578264), transcript variant X1, mRNA</t>
  </si>
  <si>
    <t>GB50859</t>
  </si>
  <si>
    <t>GB50860</t>
  </si>
  <si>
    <t>GB50861</t>
  </si>
  <si>
    <t xml:space="preserve"> PREDICTED: Apis mellifera uncharacterized LOC102656663 (LOC102656663), partial mRNA</t>
  </si>
  <si>
    <t>GB50862</t>
  </si>
  <si>
    <t>GB50863</t>
  </si>
  <si>
    <t xml:space="preserve"> PREDICTED: Apis mellifera sodium-coupled monocarboxylate transporter 2-like (LOC409467), transcript variant X1, mRNA</t>
  </si>
  <si>
    <t xml:space="preserve"> PREDICTED: Apis mellifera sensory neuron membrane protein 2-like (LOC100577943), mRNA</t>
  </si>
  <si>
    <t xml:space="preserve"> PREDICTED: Apis mellifera scavenger receptor class B, type 10 (SCR-B10), partial mRNA</t>
  </si>
  <si>
    <t xml:space="preserve"> PREDICTED: Apis mellifera cell differentiation protein RCD1 homolog (LOC412388), transcript variant X2, mRNA</t>
  </si>
  <si>
    <t xml:space="preserve"> PREDICTED: Apis mellifera metabotropic glutamate receptor 4-like (LOC102656515), mRNA</t>
  </si>
  <si>
    <t>GB50868</t>
  </si>
  <si>
    <t xml:space="preserve"> PREDICTED: Apis mellifera mannose-6-phosphate isomerase-like (LOC551447), transcript variant X1, mRNA</t>
  </si>
  <si>
    <t xml:space="preserve"> PREDICTED: Apis mellifera mitochondrial ribosomal protein L41 (mRpL41), mRNA</t>
  </si>
  <si>
    <t xml:space="preserve"> PREDICTED: Apis mellifera uncharacterized LOC413736 (LOC413736), transcript variant X2, mRNA</t>
  </si>
  <si>
    <t xml:space="preserve"> PREDICTED: Apis mellifera transcription factor TFIIFbeta (TfIIFbeta), transcript variant X1, mRNA</t>
  </si>
  <si>
    <t xml:space="preserve"> PREDICTED: Apis mellifera ribosomal protein L30 (RpL30), transcript variant 1, mRNA</t>
  </si>
  <si>
    <t xml:space="preserve"> PREDICTED: Apis mellifera transcription factor Ken (ken), mRNA</t>
  </si>
  <si>
    <t xml:space="preserve"> PREDICTED: Apis mellifera apolipoprotein D-like (LOC100578744), mRNA</t>
  </si>
  <si>
    <t>GB50875</t>
  </si>
  <si>
    <t xml:space="preserve"> PREDICTED: Apis mellifera tyrosine-protein kinase Dnt (Dnt), transcript variant X2, mRNA</t>
  </si>
  <si>
    <t>GB50878</t>
  </si>
  <si>
    <t xml:space="preserve"> PREDICTED: Apis mellifera uncharacterized LOC726611 (LOC726611), mRNA</t>
  </si>
  <si>
    <t xml:space="preserve"> PREDICTED: Apis mellifera uncharacterized LOC102655420 (LOC102655420), mRNA</t>
  </si>
  <si>
    <t>GB50881</t>
  </si>
  <si>
    <t xml:space="preserve"> PREDICTED: Apis mellifera uncharacterized LOC551496 (LOC551496), transcript variant X2, mRNA</t>
  </si>
  <si>
    <t>GB50882</t>
  </si>
  <si>
    <t xml:space="preserve"> PREDICTED: Apis mellifera uncharacterized LOC409648 (LOC409648), mRNA</t>
  </si>
  <si>
    <t xml:space="preserve"> PREDICTED: Apis mellifera mediator of RNA polymerase II transcription subunit 30 (MED30), transcript variant 1, mRNA</t>
  </si>
  <si>
    <t>GB50887</t>
  </si>
  <si>
    <t xml:space="preserve"> PREDICTED: Apis mellifera uncharacterized LOC100578316 (LOC100578316), mRNA</t>
  </si>
  <si>
    <t xml:space="preserve"> PREDICTED: Apis mellifera RNA-binding protein 38-like (LOC551587), transcript variant X4, mRNA</t>
  </si>
  <si>
    <t xml:space="preserve"> PREDICTED: Apis mellifera solute carrier organic anion transporter family member 5A1-like (LOC409649), transcript variant X1, mRNA</t>
  </si>
  <si>
    <t xml:space="preserve"> PREDICTED: Apis mellifera solute carrier organic anion transporter family member 5A1-like (LOC409650), mRNA</t>
  </si>
  <si>
    <t xml:space="preserve"> PREDICTED: Apis mellifera uncharacterized LOC100577980 (LOC100577980), transcript variant X1, mRNA</t>
  </si>
  <si>
    <t xml:space="preserve"> PREDICTED: Apis mellifera insulin-like growth factor-binding protein complex acid labile subunit-like (LOC100577981), mRNA</t>
  </si>
  <si>
    <t xml:space="preserve"> PREDICTED: Apis mellifera glycoprotein 150 (Gp150), transcript variant X1, mRNA</t>
  </si>
  <si>
    <t xml:space="preserve"> PREDICTED: Apis mellifera probable hydroxyacid-oxoacid transhydrogenase, mitochondrial-like (LOC100577856), mRNA</t>
  </si>
  <si>
    <t>GB50898</t>
  </si>
  <si>
    <t xml:space="preserve"> PREDICTED: Apis mellifera type III alcohol dehydrogenase (T3dh), mRNA</t>
  </si>
  <si>
    <t xml:space="preserve"> PREDICTED: Apis mellifera glyceraldehyde-3-phosphate dehydrogenase 1-like (LOC413924), transcript variant X4, mRNA</t>
  </si>
  <si>
    <t xml:space="preserve"> PREDICTED: Apis mellifera glyceraldehyde 3-phosphate dehydrogenase (Gapdh), transcript variant 1, mRNA</t>
  </si>
  <si>
    <t xml:space="preserve"> PREDICTED: Apis mellifera uncharacterized LOC100577788 (LOC100577788), transcript variant X1, mRNA</t>
  </si>
  <si>
    <t xml:space="preserve"> PREDICTED: Apis mellifera uncharacterized LOC102656594 (LOC102656594), mRNA</t>
  </si>
  <si>
    <t>GB50904</t>
  </si>
  <si>
    <t xml:space="preserve"> PREDICTED: Apis mellifera uncharacterized LOC100577748 (LOC100577748), transcript variant X1, mRNA</t>
  </si>
  <si>
    <t xml:space="preserve"> PREDICTED: Apis mellifera uncharacterized LOC726268 (LOC726268), transcript variant 2, mRNA</t>
  </si>
  <si>
    <t xml:space="preserve"> PREDICTED: Apis mellifera uncharacterized LOC100577573 (LOC100577573), transcript variant X2, mRNA</t>
  </si>
  <si>
    <t>GB50908</t>
  </si>
  <si>
    <t xml:space="preserve"> PREDICTED: Apis mellifera dual 3',5'-cyclic-AMP and -GMP phosphodiesterase 11-like (LOC100577138), transcript variant X1, mRNA</t>
  </si>
  <si>
    <t xml:space="preserve"> PREDICTED: Apis mellifera probable G-protein coupled receptor CG31760-like (LOC100577004), transcript variant X4, mRNA</t>
  </si>
  <si>
    <t xml:space="preserve"> PREDICTED: Apis mellifera lachesin-like (LOC726017), mRNA</t>
  </si>
  <si>
    <t>GB50912</t>
  </si>
  <si>
    <t xml:space="preserve"> PREDICTED: Apis mellifera uncharacterized LOC100576750 (LOC100576750), ncRNA</t>
  </si>
  <si>
    <t>GB50914</t>
  </si>
  <si>
    <t xml:space="preserve"> PREDICTED: Apis mellifera uncharacterized LOC102654938 (LOC102654938), transcript variant X3, ncRNA</t>
  </si>
  <si>
    <t>GB50915</t>
  </si>
  <si>
    <t xml:space="preserve"> PREDICTED: Apis mellifera uncharacterized LOC102654989 (LOC102654989), transcript variant X1, ncRNA</t>
  </si>
  <si>
    <t>GB50916</t>
  </si>
  <si>
    <t xml:space="preserve"> Apis mellifera ribosomal protein LP1 (RpLP1), mRNA</t>
  </si>
  <si>
    <t xml:space="preserve"> PREDICTED: Apis mellifera NADH dehydrogenase (ubiquinone) Fe-S protein 6, 13kDa (NADH-coenzyme Q reductase) (Ndufs6), mRNA</t>
  </si>
  <si>
    <t xml:space="preserve"> PREDICTED: Apis mellifera uncharacterized LOC102654029 (LOC102654029), transcript variant X1, mRNA</t>
  </si>
  <si>
    <t>GB50919</t>
  </si>
  <si>
    <t xml:space="preserve"> PREDICTED: Apis mellifera mitochondrial ribosomal protein L37 (mRpL37), mRNA</t>
  </si>
  <si>
    <t xml:space="preserve"> PREDICTED: Apis mellifera DNA replication licensing factor REC (rec), partial mRNA</t>
  </si>
  <si>
    <t>GB50922</t>
  </si>
  <si>
    <t xml:space="preserve"> PREDICTED: Apis mellifera serine/threonine-protein kinase ATM (ATM), transcript variant X1, mRNA</t>
  </si>
  <si>
    <t xml:space="preserve"> PREDICTED: Apis mellifera uncharacterized LOC413792 (LOC413792), mRNA</t>
  </si>
  <si>
    <t xml:space="preserve"> PREDICTED: Apis mellifera prostaglandin E synthase 2-like (LOC726977), mRNA</t>
  </si>
  <si>
    <t xml:space="preserve"> PREDICTED: Apis mellifera PRKCA-binding protein-like (LOC409315), transcript variant X2, mRNA</t>
  </si>
  <si>
    <t xml:space="preserve"> PREDICTED: Apis mellifera mitochondrial ribosomal protein L14 (mRpL14), mRNA</t>
  </si>
  <si>
    <t xml:space="preserve"> PREDICTED: Apis mellifera mitochondrial import receptor subunit TOM40 homolog 1-like (LOC408284), transcript variant 1, mRNA</t>
  </si>
  <si>
    <t xml:space="preserve"> PREDICTED: Apis mellifera uncharacterized LOC725422 (LOC725422), transcript variant X4, mRNA</t>
  </si>
  <si>
    <t xml:space="preserve"> PREDICTED: Apis mellifera uncharacterized LOC725422 (LOC725422), transcript variant X2, mRNA</t>
  </si>
  <si>
    <t xml:space="preserve"> PREDICTED: Apis mellifera uncharacterized LOC725389 (LOC725389), transcript variant X1, mRNA</t>
  </si>
  <si>
    <t xml:space="preserve"> PREDICTED: Apis mellifera GATA-binding factor A (pnr), mRNA</t>
  </si>
  <si>
    <t xml:space="preserve"> PREDICTED: Apis mellifera nuclear receptor subfamily 2 group E member 1-like (LOC102656008), mRNA</t>
  </si>
  <si>
    <t>GB50934</t>
  </si>
  <si>
    <t xml:space="preserve"> PREDICTED: Apis mellifera mitochondrial chaperone BCS1-like (LOC552253), mRNA</t>
  </si>
  <si>
    <t xml:space="preserve"> Apis mellifera odorant binding protein 10 (Obp10), mRNA</t>
  </si>
  <si>
    <t xml:space="preserve"> Apis mellifera odorant binding protein 11 (Obp11), mRNA</t>
  </si>
  <si>
    <t xml:space="preserve"> PREDICTED: Apis mellifera UPF0587 protein v1g245604-like (LOC724996), mRNA</t>
  </si>
  <si>
    <t>GB50938</t>
  </si>
  <si>
    <t>GB50939</t>
  </si>
  <si>
    <t>GB50940</t>
  </si>
  <si>
    <t xml:space="preserve"> PREDICTED: Apis mellifera phosphatidate phosphatase LPIN1-like (LOC410201), transcript variant X1, mRNA</t>
  </si>
  <si>
    <t xml:space="preserve"> PREDICTED: Apis mellifera 14-3-3 protein zeta-like (LOC102655329), transcript variant X2, mRNA</t>
  </si>
  <si>
    <t>GB50942</t>
  </si>
  <si>
    <t xml:space="preserve"> PREDICTED: Apis mellifera 6-phosphofructokinase (Pfk), mRNA</t>
  </si>
  <si>
    <t xml:space="preserve"> PREDICTED: Apis mellifera translocating chain-associated membrane protein 1-like 1-like (LOC410172), mRNA</t>
  </si>
  <si>
    <t xml:space="preserve"> PREDICTED: Apis mellifera uncharacterized LOC100577102 (LOC100577102), mRNA</t>
  </si>
  <si>
    <t xml:space="preserve"> PREDICTED: Apis mellifera uncharacterized LOC724626 (LOC724626), mRNA</t>
  </si>
  <si>
    <t xml:space="preserve"> PREDICTED: Apis mellifera ribosome biogenesis protein BMS1 (BMS1), mRNA</t>
  </si>
  <si>
    <t xml:space="preserve"> PREDICTED: Apis mellifera uncharacterized LOC408282 (LOC408282), transcript variant X1, mRNA</t>
  </si>
  <si>
    <t xml:space="preserve"> PREDICTED: Apis mellifera mitochondrial translocator assembly and maintenance protein 41 homolog (LOC102654612), mRNA</t>
  </si>
  <si>
    <t>GB50950</t>
  </si>
  <si>
    <t xml:space="preserve"> PREDICTED: Apis mellifera uncharacterized LOC100576915 (LOC100576915), mRNA</t>
  </si>
  <si>
    <t xml:space="preserve"> PREDICTED: Apis mellifera e3 ubiquitin-protein ligase RNF13-like (LOC408283), transcript variant X2, mRNA</t>
  </si>
  <si>
    <t xml:space="preserve"> PREDICTED: Apis mellifera uncharacterized LOC100576882 (LOC100576882), mRNA</t>
  </si>
  <si>
    <t>GB50953</t>
  </si>
  <si>
    <t xml:space="preserve"> PREDICTED: Apis mellifera argonaute 2 (AGO2), mRNA</t>
  </si>
  <si>
    <t>GB50955</t>
  </si>
  <si>
    <t xml:space="preserve"> PREDICTED: Apis mellifera protein FAM13B-like (LOC410170), transcript variant 1, partial mRNA</t>
  </si>
  <si>
    <t xml:space="preserve"> PREDICTED: Apis mellifera 2-oxoglutarate dehydrogenase, mitochondrial-like (LOC408286), transcript variant X8, mRNA</t>
  </si>
  <si>
    <t xml:space="preserve"> PREDICTED: Apis mellifera RNA polymerase III 128kD subunit (RpIII128), transcript variant 1, mRNA</t>
  </si>
  <si>
    <t xml:space="preserve"> PREDICTED: Apis mellifera uncharacterized LOC100577672 (LOC100577672), transcript variant X3, mRNA</t>
  </si>
  <si>
    <t>GB50961</t>
  </si>
  <si>
    <t xml:space="preserve"> PREDICTED: Apis mellifera POU domain protein CF1A-like (LOC410203), mRNA</t>
  </si>
  <si>
    <t xml:space="preserve"> PREDICTED: Apis mellifera uncharacterized LOC726488 (LOC726488), mRNA</t>
  </si>
  <si>
    <t>GB50963</t>
  </si>
  <si>
    <t xml:space="preserve"> PREDICTED: Apis mellifera methyltransferase-like protein 4-like (LOC100577423), mRNA</t>
  </si>
  <si>
    <t xml:space="preserve"> PREDICTED: Apis mellifera glycerophosphodiester phosphodiesterase 1-like (LOC726389), mRNA</t>
  </si>
  <si>
    <t xml:space="preserve"> PREDICTED: Apis mellifera serine/threonine-protein kinase RIO1-like (LOC100576572), partial mRNA</t>
  </si>
  <si>
    <t xml:space="preserve"> PREDICTED: Apis mellifera Ran-binding protein 2 (RANBP2), transcript variant X1, mRNA</t>
  </si>
  <si>
    <t xml:space="preserve"> PREDICTED: Apis mellifera acetyl-coA-C-acetyltransferase 2 (LOC408291), transcript variant X2, mRNA</t>
  </si>
  <si>
    <t xml:space="preserve"> PREDICTED: Apis mellifera dihydropyrimidine dehydrogenase [NADP+]-like (LOC410207), transcript variant X1, mRNA</t>
  </si>
  <si>
    <t xml:space="preserve"> PREDICTED: Apis mellifera gastrulation defective protein 1 homolog (LOC410205), mRNA</t>
  </si>
  <si>
    <t xml:space="preserve"> PREDICTED: Apis mellifera uncharacterized LOC726121 (LOC726121), transcript variant X1, mRNA</t>
  </si>
  <si>
    <t xml:space="preserve"> PREDICTED: Apis mellifera uncharacterized LOC410204 (LOC410204), mRNA</t>
  </si>
  <si>
    <t>GB50975</t>
  </si>
  <si>
    <t>GB50976</t>
  </si>
  <si>
    <t xml:space="preserve"> PREDICTED: Apis mellifera probable tubulin polyglutamylase TTLL2-like (LOC551967), mRNA</t>
  </si>
  <si>
    <t xml:space="preserve"> PREDICTED: Apis mellifera transcription factor IIEalpha (TfIIEalpha), mRNA</t>
  </si>
  <si>
    <t xml:space="preserve"> PREDICTED: Apis mellifera akirin (akirin), transcript variant 2, mRNA</t>
  </si>
  <si>
    <t>GB50979</t>
  </si>
  <si>
    <t xml:space="preserve"> PREDICTED: Apis mellifera acyl-protein thioesterase 1-like (LOC409201), mRNA</t>
  </si>
  <si>
    <t xml:space="preserve"> PREDICTED: Apis mellifera peroxisomal 3,2-trans-enoyl-CoA isomerase-like (LOC552143), mRNA</t>
  </si>
  <si>
    <t>GB50982</t>
  </si>
  <si>
    <t xml:space="preserve"> PREDICTED: Apis mellifera sorting nexin-17-like (LOC552189), transcript variant X1, mRNA</t>
  </si>
  <si>
    <t xml:space="preserve"> PREDICTED: Apis mellifera yorkie homolog (LOC408292), transcript variant X2, mRNA</t>
  </si>
  <si>
    <t xml:space="preserve"> Apis mellifera hunchback (Hb), mRNA</t>
  </si>
  <si>
    <t>GB50986</t>
  </si>
  <si>
    <t xml:space="preserve"> PREDICTED: Apis mellifera adenylate cyclase type 10-like (LOC100576217), mRNA</t>
  </si>
  <si>
    <t>GB50987</t>
  </si>
  <si>
    <t xml:space="preserve"> PREDICTED: Apis mellifera uncharacterized LOC100576518 (LOC100576518), transcript variant X1, mRNA</t>
  </si>
  <si>
    <t xml:space="preserve"> PREDICTED: Apis mellifera heparan sulfate polymerase (ttv), transcript variant X2, mRNA</t>
  </si>
  <si>
    <t>GB50989</t>
  </si>
  <si>
    <t xml:space="preserve"> PREDICTED: Apis mellifera protein FAM76A-like (LOC408294), transcript variant X4, misc_RNA</t>
  </si>
  <si>
    <t xml:space="preserve"> PREDICTED: Apis mellifera protein FAM76A-like (LOC408294), transcript variant X5, misc_RNA</t>
  </si>
  <si>
    <t>GB50992</t>
  </si>
  <si>
    <t xml:space="preserve"> PREDICTED: Apis mellifera uncharacterized LOC552353 (LOC552353), mRNA</t>
  </si>
  <si>
    <t xml:space="preserve"> PREDICTED: Apis mellifera mitotic spindle assembly checkpoint protein MAD2A-like (LOC102656337), transcript variant X2, mRNA</t>
  </si>
  <si>
    <t>GB50994</t>
  </si>
  <si>
    <t xml:space="preserve"> PREDICTED: Apis mellifera reticulocalbin-2-like (LOC410216), mRNA</t>
  </si>
  <si>
    <t xml:space="preserve"> PREDICTED: Apis mellifera DNA-directed RNA polymerase II subunit RPB3-like (LOC552458), mRNA</t>
  </si>
  <si>
    <t xml:space="preserve"> PREDICTED: Apis mellifera chromosome-associated protein (Cap), mRNA</t>
  </si>
  <si>
    <t xml:space="preserve"> PREDICTED: Apis mellifera uncharacterized LOC410219 (LOC410219), mRNA</t>
  </si>
  <si>
    <t xml:space="preserve"> PREDICTED: Apis mellifera pumilio (pum), transcript variant X4, mRNA</t>
  </si>
  <si>
    <t>GB50999</t>
  </si>
  <si>
    <t xml:space="preserve"> PREDICTED: Apis mellifera dnaJ homolog subfamily C member 4-like (LOC102655765), mRNA</t>
  </si>
  <si>
    <t>GB51001</t>
  </si>
  <si>
    <t xml:space="preserve"> PREDICTED: Apis mellifera Unc-76 protein (Unc-76), transcript variant X1, mRNA</t>
  </si>
  <si>
    <t xml:space="preserve"> PREDICTED: Apis mellifera uncharacterized LOC100576945 (LOC100576945), mRNA</t>
  </si>
  <si>
    <t xml:space="preserve"> PREDICTED: Apis mellifera acyl-CoA:lysophosphatidylglycerol acyltransferase 1-like (LOC552688), transcript variant X2, mRNA</t>
  </si>
  <si>
    <t xml:space="preserve"> PREDICTED: Apis mellifera n-alpha-acetyltransferase 20, NatB catalytic subunit-like (LOC414027), transcript variant X1, mRNA</t>
  </si>
  <si>
    <t>GB51006</t>
  </si>
  <si>
    <t>GB51007</t>
  </si>
  <si>
    <t xml:space="preserve"> PREDICTED: Apis mellifera metaxin-2-like (LOC726364), transcript variant 1, mRNA</t>
  </si>
  <si>
    <t xml:space="preserve"> PREDICTED: Apis mellifera t-complex protein 1 subunit delta-like (LOC551275), transcript variant 1, mRNA</t>
  </si>
  <si>
    <t xml:space="preserve"> PREDICTED: Apis mellifera transcription factor Sox-10-like (LOC102654915), transcript variant X1, mRNA</t>
  </si>
  <si>
    <t>GB51010</t>
  </si>
  <si>
    <t xml:space="preserve"> PREDICTED: Apis mellifera uncharacterized LOC100578854 (LOC100578854), transcript variant X1, mRNA</t>
  </si>
  <si>
    <t xml:space="preserve"> PREDICTED: Apis mellifera uncharacterized LOC102654696 (LOC102654696), transcript variant X1, mRNA</t>
  </si>
  <si>
    <t>GB51012</t>
  </si>
  <si>
    <t xml:space="preserve"> PREDICTED: Apis mellifera uncharacterized LOC412976 (LOC412976), transcript variant X1, mRNA</t>
  </si>
  <si>
    <t xml:space="preserve"> PREDICTED: Apis mellifera EF-hand domain-containing protein CG10641-like (LOC552261), transcript variant X3, mRNA</t>
  </si>
  <si>
    <t xml:space="preserve"> PREDICTED: Apis mellifera acylamino-acid-releasing enzyme-like (LOC727648), transcript variant X1, mRNA</t>
  </si>
  <si>
    <t xml:space="preserve"> PREDICTED: Apis mellifera uncharacterized LOC727652 (LOC727652), mRNA</t>
  </si>
  <si>
    <t>GB51018</t>
  </si>
  <si>
    <t xml:space="preserve"> PREDICTED: Apis mellifera kinase D-interacting substrate of 220 kDa-like (LOC409177), mRNA</t>
  </si>
  <si>
    <t xml:space="preserve"> PREDICTED: Apis mellifera uncharacterized LOC102653745 (LOC102653745), ncRNA</t>
  </si>
  <si>
    <t>GB51020</t>
  </si>
  <si>
    <t>GB51021</t>
  </si>
  <si>
    <t>GB51022</t>
  </si>
  <si>
    <t>GB51023</t>
  </si>
  <si>
    <t>GB51024</t>
  </si>
  <si>
    <t>GB51025</t>
  </si>
  <si>
    <t>GB51026</t>
  </si>
  <si>
    <t>GB51027</t>
  </si>
  <si>
    <t>GB51028</t>
  </si>
  <si>
    <t xml:space="preserve"> PREDICTED: Apis mellifera yurt-like protein (LOC551579), transcript variant X1, mRNA</t>
  </si>
  <si>
    <t xml:space="preserve"> PREDICTED: Apis mellifera tRNA (guanine-N(7)-)-methyltransferase-like (LOC100578380), mRNA</t>
  </si>
  <si>
    <t xml:space="preserve"> PREDICTED: Apis mellifera uncharacterized LOC727650 (LOC727650), transcript variant X1, mRNA</t>
  </si>
  <si>
    <t xml:space="preserve"> PREDICTED: Apis mellifera uncharacterized LOC100578048 (LOC100578048), transcript variant X1, mRNA</t>
  </si>
  <si>
    <t xml:space="preserve"> PREDICTED: Apis mellifera e3 ubiquitin-protein ligase parkin-like (LOC412975), transcript variant 1, mRNA</t>
  </si>
  <si>
    <t xml:space="preserve"> PREDICTED: Apis mellifera dnaJ homolog subfamily B member 13-like (LOC727642), mRNA</t>
  </si>
  <si>
    <t xml:space="preserve"> PREDICTED: Apis mellifera uncharacterized LOC409702 (LOC409702), mRNA</t>
  </si>
  <si>
    <t xml:space="preserve"> PREDICTED: Apis mellifera protein MON2 homolog (LOC409743), transcript variant X1, mRNA</t>
  </si>
  <si>
    <t xml:space="preserve"> PREDICTED: Apis mellifera uncharacterized LOC411972 (LOC411972), transcript variant X3, mRNA</t>
  </si>
  <si>
    <t xml:space="preserve"> PREDICTED: Apis mellifera ribosomal protein L23 (RpL23), mRNA</t>
  </si>
  <si>
    <t>GB51039</t>
  </si>
  <si>
    <t xml:space="preserve"> PREDICTED: Apis mellifera uncharacterized LOC102653769 (LOC102653769), ncRNA</t>
  </si>
  <si>
    <t>GB51040</t>
  </si>
  <si>
    <t xml:space="preserve"> PREDICTED: Apis mellifera uncharacterized protein CG42248-like (LOC724417), mRNA</t>
  </si>
  <si>
    <t xml:space="preserve"> PREDICTED: Apis mellifera fumarate hydratase, mitochondrial-like (LOC724321), mRNA</t>
  </si>
  <si>
    <t xml:space="preserve"> PREDICTED: Apis mellifera arginase-1-like (LOC552556), transcript variant X3, mRNA</t>
  </si>
  <si>
    <t xml:space="preserve"> PREDICTED: Apis mellifera dopamine N acetyltransferase (Dat), transcript variant X1, mRNA</t>
  </si>
  <si>
    <t>GB51044</t>
  </si>
  <si>
    <t xml:space="preserve"> PREDICTED: Apis mellifera probable signal peptidase complex subunit 2-like (LOC410218), mRNA</t>
  </si>
  <si>
    <t xml:space="preserve"> PREDICTED: Apis mellifera uncharacterized LOC724908 (LOC724908), transcript variant X1, mRNA</t>
  </si>
  <si>
    <t xml:space="preserve"> PREDICTED: Apis mellifera uncharacterized LOC408297 (LOC408297), transcript variant X3, mRNA</t>
  </si>
  <si>
    <t xml:space="preserve"> PREDICTED: Apis mellifera uncharacterized LOC408297 (LOC408297), transcript variant X1, mRNA</t>
  </si>
  <si>
    <t>GB51049</t>
  </si>
  <si>
    <t xml:space="preserve"> PREDICTED: Apis mellifera uncharacterized LOC725047 (LOC725047), transcript variant X1, mRNA</t>
  </si>
  <si>
    <t xml:space="preserve"> PREDICTED: Apis mellifera uncharacterized LOC725082 (LOC725082), transcript variant X1, mRNA</t>
  </si>
  <si>
    <t xml:space="preserve"> PREDICTED: Apis mellifera uncharacterized LOC725155 (LOC725155), misc_RNA</t>
  </si>
  <si>
    <t>GB51052</t>
  </si>
  <si>
    <t>GB51053</t>
  </si>
  <si>
    <t>GB51054</t>
  </si>
  <si>
    <t xml:space="preserve"> PREDICTED: Apis mellifera limpet (Lmpt), transcript variant X4, mRNA</t>
  </si>
  <si>
    <t>GB51056</t>
  </si>
  <si>
    <t xml:space="preserve"> PREDICTED: Apis mellifera limpet (Lmpt), transcript variant X3, mRNA</t>
  </si>
  <si>
    <t>GB51057</t>
  </si>
  <si>
    <t xml:space="preserve"> PREDICTED: Apis mellifera limpet (Lmpt), transcript variant X5, mRNA</t>
  </si>
  <si>
    <t>GB51058</t>
  </si>
  <si>
    <t xml:space="preserve"> PREDICTED: Apis mellifera limpet (Lmpt), transcript variant X8, mRNA</t>
  </si>
  <si>
    <t xml:space="preserve"> PREDICTED: Apis mellifera Blimp-1 protein (Blimp-1), transcript variant X5, mRNA</t>
  </si>
  <si>
    <t>GB51061</t>
  </si>
  <si>
    <t xml:space="preserve"> PREDICTED: Apis mellifera chitin deacetylase-like 5 (Cda5), transcript variant X2, mRNA</t>
  </si>
  <si>
    <t xml:space="preserve"> PREDICTED: Apis mellifera serine/threonine-protein kinase 3-like (LOC410208), transcript variant X1, mRNA</t>
  </si>
  <si>
    <t xml:space="preserve"> PREDICTED: Apis mellifera 40S ribosomal protein S10-like (LOC409552), transcript variant 1, mRNA</t>
  </si>
  <si>
    <t xml:space="preserve"> PREDICTED: Apis mellifera DNA repair and recombination protein RAD54B-like (LOC552169), transcript variant X1, mRNA</t>
  </si>
  <si>
    <t xml:space="preserve"> PREDICTED: Apis mellifera arrestin 2 (Arr2), transcript variant 2, mRNA</t>
  </si>
  <si>
    <t xml:space="preserve"> PREDICTED: Apis mellifera rab-like protein 3-like (LOC552042), transcript variant X2, mRNA</t>
  </si>
  <si>
    <t xml:space="preserve"> PREDICTED: Apis mellifera putative ATPase N2B-like (LOC552015), mRNA</t>
  </si>
  <si>
    <t xml:space="preserve"> PREDICTED: Apis mellifera putative deoxyribose-phosphate aldolase-like (LOC551986), transcript variant X2, mRNA</t>
  </si>
  <si>
    <t xml:space="preserve"> PREDICTED: Apis mellifera 40S ribosomal protein S4-like (LOC550651), transcript variant 1, mRNA</t>
  </si>
  <si>
    <t xml:space="preserve"> PREDICTED: Apis mellifera differentially expressed in FDCP 8 homolog (LOC410206), transcript variant X3, mRNA</t>
  </si>
  <si>
    <t>GB51073</t>
  </si>
  <si>
    <t xml:space="preserve"> PREDICTED: Apis mellifera differentially expressed in FDCP 8 homolog (LOC410206), transcript variant X2, mRNA</t>
  </si>
  <si>
    <t xml:space="preserve"> PREDICTED: Apis mellifera odorant receptor 2a-like (LOC100576462), partial mRNA</t>
  </si>
  <si>
    <t xml:space="preserve"> PREDICTED: Apis mellifera uncharacterized LOC100577308 (LOC100577308), transcript variant X1, mRNA</t>
  </si>
  <si>
    <t xml:space="preserve"> PREDICTED: Apis mellifera factor VIII intron 22 protein-like (LOC551588), mRNA</t>
  </si>
  <si>
    <t xml:space="preserve"> PREDICTED: Apis mellifera UDP-glucose 4-epimeras (LOC409499), mRNA</t>
  </si>
  <si>
    <t xml:space="preserve"> PREDICTED: Apis mellifera lariat debranching enzyme (ldbr), transcript variant X4, mRNA</t>
  </si>
  <si>
    <t xml:space="preserve"> PREDICTED: Apis mellifera lariat debranching enzyme (ldbr), transcript variant X3, mRNA</t>
  </si>
  <si>
    <t>GB51081</t>
  </si>
  <si>
    <t>GB51082</t>
  </si>
  <si>
    <t>GB51083</t>
  </si>
  <si>
    <t xml:space="preserve"> PREDICTED: Apis mellifera radial spoke head protein 3 homolog (LOC410202), transcript variant X1, mRNA</t>
  </si>
  <si>
    <t xml:space="preserve"> PREDICTED: Apis mellifera early growth response protein 1-A-like (LOC102656356), mRNA</t>
  </si>
  <si>
    <t>GB51085</t>
  </si>
  <si>
    <t xml:space="preserve"> PREDICTED: Apis mellifera ATP synthase, H+ transporting, mitochondrial F1 complex, delta subunit (Atp5d), transcript variant 3, mRNA</t>
  </si>
  <si>
    <t xml:space="preserve"> PREDICTED: Apis mellifera pyridoxal kinase-like (LOC552663), mRNA</t>
  </si>
  <si>
    <t xml:space="preserve"> PREDICTED: Apis mellifera isovaleryl-CoA dehydrogenase, mitochondrial-like (LOC408288), mRNA</t>
  </si>
  <si>
    <t xml:space="preserve"> PREDICTED: Apis mellifera Z band alternatively spliced PDZ-motif protein 66 (Zasp66), transcript variant X3, mRNA</t>
  </si>
  <si>
    <t>GB51089</t>
  </si>
  <si>
    <t xml:space="preserve"> PREDICTED: Apis mellifera Z band alternatively spliced PDZ-motif protein 66 (Zasp66), transcript variant X7, mRNA</t>
  </si>
  <si>
    <t>GB51090</t>
  </si>
  <si>
    <t xml:space="preserve"> PREDICTED: Apis mellifera Z band alternatively spliced PDZ-motif protein 66 (Zasp66), transcript variant X6, mRNA</t>
  </si>
  <si>
    <t>GB51091</t>
  </si>
  <si>
    <t xml:space="preserve"> PREDICTED: Apis mellifera uncharacterized LOC552618 (LOC552618), mRNA</t>
  </si>
  <si>
    <t xml:space="preserve"> PREDICTED: Apis mellifera uncharacterized LOC410198 (LOC410198), transcript variant X1, mRNA</t>
  </si>
  <si>
    <t xml:space="preserve"> PREDICTED: Apis mellifera cryptochrome 2 (Cry2), transcript variant X2, mRNA</t>
  </si>
  <si>
    <t>GB51094</t>
  </si>
  <si>
    <t xml:space="preserve"> PREDICTED: Apis mellifera uncharacterized LOC102654089 (LOC102654089), transcript variant X11, ncRNA</t>
  </si>
  <si>
    <t>GB51096</t>
  </si>
  <si>
    <t xml:space="preserve"> PREDICTED: Apis mellifera uncharacterized LOC102654089 (LOC102654089), transcript variant X18, ncRNA</t>
  </si>
  <si>
    <t>GB51098</t>
  </si>
  <si>
    <t xml:space="preserve"> PREDICTED: Apis mellifera uncharacterized LOC102654089 (LOC102654089), transcript variant X9, ncRNA</t>
  </si>
  <si>
    <t>GB51099</t>
  </si>
  <si>
    <t>GB51102</t>
  </si>
  <si>
    <t xml:space="preserve"> PREDICTED: Apis mellifera COP9 signalosome complex subunit 6-like (LOC410195), transcript variant X2, mRNA</t>
  </si>
  <si>
    <t xml:space="preserve"> PREDICTED: Apis mellifera hairy/enhancer-of-split related with YRPW motif protein 1-like (LOC100577069), mRNA</t>
  </si>
  <si>
    <t>GB51105</t>
  </si>
  <si>
    <t xml:space="preserve"> PREDICTED: Apis mellifera mRNA turnover protein 4 homolog (LOC410200), mRNA</t>
  </si>
  <si>
    <t xml:space="preserve"> PREDICTED: Apis mellifera uncharacterized LOC100578731 (LOC100578731), transcript variant X1, mRNA</t>
  </si>
  <si>
    <t xml:space="preserve"> PREDICTED: Apis mellifera uncharacterized LOC100578769 (LOC100578769), mRNA</t>
  </si>
  <si>
    <t xml:space="preserve"> PREDICTED: Apis mellifera uncharacterized LOC100578797 (LOC100578797), mRNA</t>
  </si>
  <si>
    <t xml:space="preserve"> PREDICTED: Apis mellifera nodal modulator 2-like (LOC725048), transcript variant 1, mRNA</t>
  </si>
  <si>
    <t>GB51110</t>
  </si>
  <si>
    <t xml:space="preserve"> PREDICTED: Apis mellifera uncharacterized LOC552275 (LOC552275), transcript variant X3, mRNA</t>
  </si>
  <si>
    <t xml:space="preserve"> PREDICTED: Apis mellifera UDP-glucose-glycoprotein glucosyltransferase (Ugt), mRNA</t>
  </si>
  <si>
    <t>GB51114</t>
  </si>
  <si>
    <t xml:space="preserve"> PREDICTED: Apis mellifera immunoglobulin-binding protein 1-like (LOC102656107), mRNA</t>
  </si>
  <si>
    <t>GB51115</t>
  </si>
  <si>
    <t xml:space="preserve"> PREDICTED: Apis mellifera uncharacterized LOC408285 (LOC408285), transcript variant X1, mRNA</t>
  </si>
  <si>
    <t>GB51116</t>
  </si>
  <si>
    <t xml:space="preserve"> PREDICTED: Apis mellifera uncharacterized LOC408285 (LOC408285), transcript variant X2, mRNA</t>
  </si>
  <si>
    <t xml:space="preserve"> PREDICTED: Apis mellifera mitochondrial ribosomal protein S28 (mRpS28), mRNA</t>
  </si>
  <si>
    <t xml:space="preserve"> PREDICTED: Apis mellifera glycosylphosphatidylinositol anchor attachment 1 protein-like (LOC552360), mRNA</t>
  </si>
  <si>
    <t xml:space="preserve"> PREDICTED: Apis mellifera intraflagellar transport 122 homolog (Chlamydomonas) (IFT122), mRNA</t>
  </si>
  <si>
    <t xml:space="preserve"> PREDICTED: Apis mellifera uncharacterized LOC551372 (LOC551372), mRNA</t>
  </si>
  <si>
    <t xml:space="preserve"> PREDICTED: Apis mellifera geranylgeranyl transferase type-2 subunit alpha-like (LOC726983), mRNA</t>
  </si>
  <si>
    <t xml:space="preserve"> PREDICTED: Apis mellifera UPF0047 protein yjbQ-like (LOC411366), mRNA</t>
  </si>
  <si>
    <t xml:space="preserve"> PREDICTED: Apis mellifera DNA-directed RNA polymerase, mitochondrial-like (LOC725579), mRNA</t>
  </si>
  <si>
    <t xml:space="preserve"> PREDICTED: Apis mellifera inositol-3-phosphate synthase (Inos), transcript variant X1, mRNA</t>
  </si>
  <si>
    <t xml:space="preserve"> PREDICTED: Apis mellifera uncharacterized LOC100576387 (LOC100576387), mRNA</t>
  </si>
  <si>
    <t xml:space="preserve"> PREDICTED: Apis mellifera uncharacterized LOC725726 (LOC725726), mRNA</t>
  </si>
  <si>
    <t>GB51127</t>
  </si>
  <si>
    <t>GB51128</t>
  </si>
  <si>
    <t xml:space="preserve"> PREDICTED: Apis mellifera cyclin-dependent kinase 20-like (LOC552469), transcript variant 1, mRNA</t>
  </si>
  <si>
    <t xml:space="preserve"> PREDICTED: Apis mellifera e3 ubiquitin-protein ligase Su(dx)-like (LOC100576472), mRNA</t>
  </si>
  <si>
    <t xml:space="preserve"> PREDICTED: Apis mellifera protein SYS1 homolog (LOC725977), mRNA</t>
  </si>
  <si>
    <t xml:space="preserve"> PREDICTED: Apis mellifera uncharacterized LOC725950 (LOC725950), transcript variant X1, mRNA</t>
  </si>
  <si>
    <t xml:space="preserve"> PREDICTED: Apis mellifera misshapen (msn), transcript variant X5, mRNA</t>
  </si>
  <si>
    <t>GB51135</t>
  </si>
  <si>
    <t xml:space="preserve"> PREDICTED: Apis mellifera uncharacterized LOC100576772 (LOC100576772), ncRNA</t>
  </si>
  <si>
    <t xml:space="preserve"> PREDICTED: Apis mellifera uncharacterized LOC102655115 (LOC102655115), ncRNA</t>
  </si>
  <si>
    <t>GB51137</t>
  </si>
  <si>
    <t xml:space="preserve"> PREDICTED: Apis mellifera uncharacterized LOC102655450 (LOC102655450), ncRNA</t>
  </si>
  <si>
    <t>GB51138</t>
  </si>
  <si>
    <t>GB51139</t>
  </si>
  <si>
    <t>GB51142</t>
  </si>
  <si>
    <t xml:space="preserve"> PREDICTED: Apis mellifera protein downstream neighbor of son homolog (LOC410194), mRNA</t>
  </si>
  <si>
    <t xml:space="preserve"> PREDICTED: Apis mellifera myoneurin-like (LOC100576963), transcript variant X2, mRNA</t>
  </si>
  <si>
    <t xml:space="preserve"> PREDICTED: Apis mellifera PDZ and LIM domain protein Zasp-like (LOC102655756), transcript variant X1, mRNA</t>
  </si>
  <si>
    <t>GB51146</t>
  </si>
  <si>
    <t xml:space="preserve"> PREDICTED: Apis mellifera uncharacterized LOC100577211 (LOC100577211), ncRNA</t>
  </si>
  <si>
    <t>GB51147</t>
  </si>
  <si>
    <t xml:space="preserve"> PREDICTED: Apis mellifera ring canal kelch protein (kel), transcript variant X5, mRNA</t>
  </si>
  <si>
    <t>GB51149</t>
  </si>
  <si>
    <t>GB51150</t>
  </si>
  <si>
    <t xml:space="preserve"> PREDICTED: Apis mellifera uncharacterized LOC102656499 (LOC102656499), ncRNA</t>
  </si>
  <si>
    <t>GB51151</t>
  </si>
  <si>
    <t>GB51152</t>
  </si>
  <si>
    <t>GB51153</t>
  </si>
  <si>
    <t xml:space="preserve"> PREDICTED: Apis mellifera uncharacterized LOC726201 (LOC726201), transcript variant X4, mRNA</t>
  </si>
  <si>
    <t>GB51154</t>
  </si>
  <si>
    <t xml:space="preserve"> PREDICTED: Apis mellifera uncharacterized LOC726321 (LOC726321), mRNA</t>
  </si>
  <si>
    <t xml:space="preserve"> PREDICTED: Apis mellifera Reps protein (Reps), transcript variant X4, mRNA</t>
  </si>
  <si>
    <t xml:space="preserve"> PREDICTED: Apis mellifera uncharacterized LOC726273 (LOC726273), transcript variant X1, mRNA</t>
  </si>
  <si>
    <t xml:space="preserve"> PREDICTED: Apis mellifera uncharacterized LOC102654070 (LOC102654070), transcript variant X1, ncRNA</t>
  </si>
  <si>
    <t>GB51161</t>
  </si>
  <si>
    <t>GB51162</t>
  </si>
  <si>
    <t xml:space="preserve"> PREDICTED: Apis mellifera uncharacterized LOC726414 (LOC726414), transcript variant X2, mRNA</t>
  </si>
  <si>
    <t xml:space="preserve"> PREDICTED: Apis mellifera uncharacterized LOC102654428 (LOC102654428), transcript variant X2, misc_RNA</t>
  </si>
  <si>
    <t>GB51164</t>
  </si>
  <si>
    <t xml:space="preserve"> PREDICTED: Apis mellifera organic anion transporting polypeptide 33Eb ortholog (LOC726470), mRNA</t>
  </si>
  <si>
    <t xml:space="preserve"> PREDICTED: Apis mellifera uncharacterized LOC102654762 (LOC102654762), ncRNA</t>
  </si>
  <si>
    <t>GB51166</t>
  </si>
  <si>
    <t xml:space="preserve"> PREDICTED: Apis mellifera gem-associated protein 7-like (LOC726546), transcript variant X2, mRNA</t>
  </si>
  <si>
    <t xml:space="preserve"> PREDICTED: Apis mellifera gem-associated protein 7-like (LOC726546), transcript variant X1, mRNA</t>
  </si>
  <si>
    <t>GB51168</t>
  </si>
  <si>
    <t xml:space="preserve"> PREDICTED: Apis mellifera gem-associated protein 7-like (LOC726546), transcript variant X4, misc_RNA</t>
  </si>
  <si>
    <t>GB51169</t>
  </si>
  <si>
    <t xml:space="preserve"> PREDICTED: Apis mellifera uncharacterized LOC100578448 (LOC100578448), mRNA</t>
  </si>
  <si>
    <t xml:space="preserve"> PREDICTED: Apis mellifera uncharacterized LOC102655465 (LOC102655465), ncRNA</t>
  </si>
  <si>
    <t>GB51173</t>
  </si>
  <si>
    <t xml:space="preserve"> PREDICTED: Apis mellifera uncharacterized LOC408280 (LOC408280), mRNA</t>
  </si>
  <si>
    <t>GB51176</t>
  </si>
  <si>
    <t>GB51177</t>
  </si>
  <si>
    <t xml:space="preserve"> Apis mellifera odorant receptor 57 (Or57), mRNA</t>
  </si>
  <si>
    <t>GB51178</t>
  </si>
  <si>
    <t xml:space="preserve"> Apis mellifera odorant receptor 58 (Or58), mRNA</t>
  </si>
  <si>
    <t>GB51179</t>
  </si>
  <si>
    <t>GB51180</t>
  </si>
  <si>
    <t>GB51181</t>
  </si>
  <si>
    <t>GB51182</t>
  </si>
  <si>
    <t xml:space="preserve"> PREDICTED: Apis mellifera uncharacterized LOC726655 (LOC726655), mRNA</t>
  </si>
  <si>
    <t xml:space="preserve"> PREDICTED: Apis mellifera uncharacterized LOC102655092 (LOC102655092), transcript variant X1, mRNA</t>
  </si>
  <si>
    <t>GB51184</t>
  </si>
  <si>
    <t xml:space="preserve"> PREDICTED: Apis mellifera uncharacterized LOC100576233 (LOC100576233), mRNA</t>
  </si>
  <si>
    <t xml:space="preserve"> PREDICTED: Apis mellifera probable Ufm1-specific protease 2-like (LOC413447), transcript variant X1, mRNA</t>
  </si>
  <si>
    <t xml:space="preserve"> PREDICTED: Apis mellifera membrane-bound O-acyltransferase domain-containing protein 2-like (LOC552342), mRNA</t>
  </si>
  <si>
    <t>GB51187</t>
  </si>
  <si>
    <t xml:space="preserve"> PREDICTED: Apis mellifera chaoptic (chp), mRNA</t>
  </si>
  <si>
    <t xml:space="preserve"> PREDICTED: Apis mellifera neurotransmitter transporter 7 (NT-7), transcript variant X2, mRNA</t>
  </si>
  <si>
    <t xml:space="preserve"> PREDICTED: Apis mellifera beethoven (btv), transcript variant X1, mRNA</t>
  </si>
  <si>
    <t xml:space="preserve"> PREDICTED: Apis mellifera Rieske iron-sulfur protein (RFeSP), mRNA</t>
  </si>
  <si>
    <t xml:space="preserve"> PREDICTED: Apis mellifera uncharacterized LOC551086 (LOC551086), transcript variant X4, mRNA</t>
  </si>
  <si>
    <t>GB51193</t>
  </si>
  <si>
    <t xml:space="preserve"> PREDICTED: Apis mellifera uncharacterized LOC551086 (LOC551086), transcript variant X2, mRNA</t>
  </si>
  <si>
    <t>GB51194</t>
  </si>
  <si>
    <t xml:space="preserve"> PREDICTED: Apis mellifera uncharacterized LOC551086 (LOC551086), transcript variant X3, mRNA</t>
  </si>
  <si>
    <t xml:space="preserve"> PREDICTED: Apis mellifera uncharacterized LOC100578394 (LOC100578394), ncRNA</t>
  </si>
  <si>
    <t>GB51196</t>
  </si>
  <si>
    <t xml:space="preserve"> PREDICTED: Apis mellifera protein TSSC1-like (LOC411793), mRNA</t>
  </si>
  <si>
    <t xml:space="preserve"> Apis mellifera GABA neurotransmitter transporter-1B (Gat-1B), mRNA</t>
  </si>
  <si>
    <t xml:space="preserve"> PREDICTED: Apis mellifera DNA-binding protein D-ETS-6-like (LOC725629), mRNA</t>
  </si>
  <si>
    <t>GB51199</t>
  </si>
  <si>
    <t>GB51200</t>
  </si>
  <si>
    <t xml:space="preserve"> PREDICTED: Apis mellifera ribosomal protein S12 (RpS12), transcript variant X2, mRNA</t>
  </si>
  <si>
    <t xml:space="preserve"> PREDICTED: Apis mellifera zinc finger MYND domain-containing protein 10-like (LOC726340), mRNA</t>
  </si>
  <si>
    <t>GB51203</t>
  </si>
  <si>
    <t xml:space="preserve"> PREDICTED: Apis mellifera uncharacterized LOC552306 (LOC552306), mRNA</t>
  </si>
  <si>
    <t xml:space="preserve"> PREDICTED: Apis mellifera RNA-binding protein pno1-like (LOC725734), transcript variant X2, mRNA</t>
  </si>
  <si>
    <t>GB51205</t>
  </si>
  <si>
    <t xml:space="preserve"> Apis mellifera cytochrome c oxidase subunit VIc (Cox6c), mRNA</t>
  </si>
  <si>
    <t xml:space="preserve"> PREDICTED: Apis mellifera uncharacterized LOC725706 (LOC725706), misc_RNA</t>
  </si>
  <si>
    <t xml:space="preserve"> PREDICTED: Apis mellifera RNA-binding protein pno1-like (LOC725734), transcript variant X1, mRNA</t>
  </si>
  <si>
    <t xml:space="preserve"> PREDICTED: Apis mellifera uncharacterized LOC725799 (LOC725799), transcript variant X1, mRNA</t>
  </si>
  <si>
    <t xml:space="preserve"> PREDICTED: Apis mellifera lateral signaling target protein 2 homolog (LOC413998), mRNA</t>
  </si>
  <si>
    <t xml:space="preserve"> PREDICTED: Apis mellifera neither inactivation nor afterpotential protein G-like (LOC726236), partial mRNA</t>
  </si>
  <si>
    <t>GB51212</t>
  </si>
  <si>
    <t xml:space="preserve"> PREDICTED: Apis mellifera u11/U12 small nuclear ribonucleoprotein 35 kDa protein-like (LOC551177), mRNA</t>
  </si>
  <si>
    <t xml:space="preserve"> Apis mellifera troponin T, skeletal muscle (TpnT), mRNA</t>
  </si>
  <si>
    <t>GB51215</t>
  </si>
  <si>
    <t>GB51216</t>
  </si>
  <si>
    <t>GB51217</t>
  </si>
  <si>
    <t>GB51218</t>
  </si>
  <si>
    <t xml:space="preserve"> PREDICTED: Apis mellifera retinal degeneration A (rdgA), transcript variant X1, mRNA</t>
  </si>
  <si>
    <t xml:space="preserve"> PREDICTED: Apis mellifera uncharacterized LOC726441 (LOC726441), mRNA</t>
  </si>
  <si>
    <t xml:space="preserve"> PREDICTED: Apis mellifera Angelman syndrome (As), transcript variant X1, mRNA</t>
  </si>
  <si>
    <t>GB51222</t>
  </si>
  <si>
    <t xml:space="preserve"> Apis mellifera hymenoptaecin (LOC406142), mRNA</t>
  </si>
  <si>
    <t xml:space="preserve"> PREDICTED: Apis mellifera mitochondrial import inner membrane translocase subunit Tim8 (Tim8), mRNA</t>
  </si>
  <si>
    <t xml:space="preserve"> PREDICTED: Apis mellifera C-terminal Src kinase (Csk), transcript variant X2, mRNA</t>
  </si>
  <si>
    <t>GB51225</t>
  </si>
  <si>
    <t xml:space="preserve"> PREDICTED: Apis mellifera C-terminal Src kinase (Csk), transcript variant X3, mRNA</t>
  </si>
  <si>
    <t xml:space="preserve"> PREDICTED: Apis mellifera uncharacterized LOC100577583 (LOC100577583), transcript variant X1, mRNA</t>
  </si>
  <si>
    <t>GB51228</t>
  </si>
  <si>
    <t>GB51229</t>
  </si>
  <si>
    <t>GB51230</t>
  </si>
  <si>
    <t xml:space="preserve"> PREDICTED: Apis mellifera eagle (Eg), transcript variant X1, mRNA</t>
  </si>
  <si>
    <t xml:space="preserve"> PREDICTED: Apis mellifera uncharacterized LOC100577301 (LOC100577301), ncRNA</t>
  </si>
  <si>
    <t>GB51233</t>
  </si>
  <si>
    <t>GB51234</t>
  </si>
  <si>
    <t>GB51235</t>
  </si>
  <si>
    <t xml:space="preserve"> PREDICTED: Apis mellifera acyl-CoA Delta(11) desaturase-like (LOC552417), transcript variant X2, mRNA</t>
  </si>
  <si>
    <t xml:space="preserve"> PREDICTED: Apis mellifera glutamyl aminopeptidase-like (LOC551518), mRNA</t>
  </si>
  <si>
    <t xml:space="preserve"> PREDICTED: Apis mellifera acyl-CoA Delta(11) desaturase-like (LOC551527), transcript variant X2, mRNA</t>
  </si>
  <si>
    <t>GB51239</t>
  </si>
  <si>
    <t xml:space="preserve"> PREDICTED: Apis mellifera putative fructose-bisphosphate aldolase-like (LOC724140), partial mRNA</t>
  </si>
  <si>
    <t>GB51240</t>
  </si>
  <si>
    <t xml:space="preserve"> PREDICTED: Apis mellifera uncharacterized LOC727370 (LOC727370), transcript variant X3, mRNA</t>
  </si>
  <si>
    <t xml:space="preserve"> PREDICTED: Apis mellifera glutathione S-transferase O2 (GstO2), mRNA</t>
  </si>
  <si>
    <t xml:space="preserve"> PREDICTED: Apis mellifera uncharacterized LOC100578020 (LOC100578020), mRNA</t>
  </si>
  <si>
    <t>GB51245</t>
  </si>
  <si>
    <t xml:space="preserve"> PREDICTED: Apis mellifera mediator of RNA polymerase II transcription subunit 23 (MED23), transcript variant X2, mRNA</t>
  </si>
  <si>
    <t xml:space="preserve"> PREDICTED: Apis mellifera elongation of very long chain fatty acids protein AAEL008004-like (LOC413789), mRNA</t>
  </si>
  <si>
    <t xml:space="preserve"> PREDICTED: Apis mellifera uncharacterized LOC102656506 (LOC102656506), ncRNA</t>
  </si>
  <si>
    <t>GB51248</t>
  </si>
  <si>
    <t xml:space="preserve"> PREDICTED: Apis mellifera elongation of very long chain fatty acids protein AAEL008004-like (LOC409638), transcript variant X3, mRNA</t>
  </si>
  <si>
    <t>GB51249</t>
  </si>
  <si>
    <t>GB51250</t>
  </si>
  <si>
    <t xml:space="preserve"> PREDICTED: Apis mellifera ADP-ribosylation factor-like protein 8B-A-like (LOC552448), transcript variant X1, mRNA</t>
  </si>
  <si>
    <t xml:space="preserve"> PREDICTED: Apis mellifera protein FAM32A-like (LOC724807), mRNA</t>
  </si>
  <si>
    <t>GB51252</t>
  </si>
  <si>
    <t>GB51253</t>
  </si>
  <si>
    <t xml:space="preserve"> PREDICTED: Apis mellifera nuclear RNA export factor 2-like (LOC102656258), mRNA</t>
  </si>
  <si>
    <t>GB51254</t>
  </si>
  <si>
    <t xml:space="preserve"> PREDICTED: Apis mellifera uncharacterized LOC100578129 (LOC100578129), mRNA</t>
  </si>
  <si>
    <t xml:space="preserve"> PREDICTED: Apis mellifera splicing factor 3A subunit 2-like (LOC552334), mRNA</t>
  </si>
  <si>
    <t xml:space="preserve"> PREDICTED: Apis mellifera eukaryotic translation initiation factor 5B (eIF5B), mRNA</t>
  </si>
  <si>
    <t xml:space="preserve"> PREDICTED: Apis mellifera sprouty protein (sty), partial mRNA</t>
  </si>
  <si>
    <t>GB51258</t>
  </si>
  <si>
    <t xml:space="preserve"> PREDICTED: Apis mellifera uncharacterized LOC102655822 (LOC102655822), transcript variant X2, ncRNA</t>
  </si>
  <si>
    <t>GB51259</t>
  </si>
  <si>
    <t xml:space="preserve"> PREDICTED: Apis mellifera uncharacterized LOC100577046 (LOC100577046), mRNA</t>
  </si>
  <si>
    <t>GB51260</t>
  </si>
  <si>
    <t xml:space="preserve"> PREDICTED: Apis mellifera potassium channel, subfamily K (LOC409572), transcript variant 1, mRNA</t>
  </si>
  <si>
    <t>GB51262</t>
  </si>
  <si>
    <t xml:space="preserve"> PREDICTED: Apis mellifera uncharacterized LOC725251 (LOC725251), transcript variant X2, mRNA</t>
  </si>
  <si>
    <t xml:space="preserve"> PREDICTED: Apis mellifera glutamine-dependent NAD(+) synthetase (LOC409487), transcript variant X1, mRNA</t>
  </si>
  <si>
    <t xml:space="preserve"> PREDICTED: Apis mellifera uncharacterized LOC102654984 (LOC102654984), transcript variant X1, ncRNA</t>
  </si>
  <si>
    <t>GB51265</t>
  </si>
  <si>
    <t xml:space="preserve"> PREDICTED: Apis mellifera uncharacterized LOC102655025 (LOC102655025), transcript variant X3, ncRNA</t>
  </si>
  <si>
    <t>GB51267</t>
  </si>
  <si>
    <t xml:space="preserve"> PREDICTED: Apis mellifera uncharacterized LOC102655079 (LOC102655079), ncRNA</t>
  </si>
  <si>
    <t>GB51268</t>
  </si>
  <si>
    <t>GB51269</t>
  </si>
  <si>
    <t>GB51270</t>
  </si>
  <si>
    <t xml:space="preserve"> PREDICTED: Apis mellifera protein Peter pan-like (LOC411953), mRNA</t>
  </si>
  <si>
    <t>GB51272</t>
  </si>
  <si>
    <t>GB51274</t>
  </si>
  <si>
    <t xml:space="preserve"> PREDICTED: Apis mellifera plexin domain-containing protein 2-like (LOC725788), transcript variant X1, mRNA</t>
  </si>
  <si>
    <t>GB51275</t>
  </si>
  <si>
    <t xml:space="preserve"> PREDICTED: Apis mellifera protocadherin-like wing polarity protein stan-like (LOC551848), transcript variant X3, mRNA</t>
  </si>
  <si>
    <t xml:space="preserve"> PREDICTED: Apis mellifera innexin 3 (inx3), mRNA</t>
  </si>
  <si>
    <t>GB51277</t>
  </si>
  <si>
    <t xml:space="preserve"> PREDICTED: Apis mellifera DRR1-related protein (LOC409514), transcript variant 1, mRNA</t>
  </si>
  <si>
    <t>GB51279</t>
  </si>
  <si>
    <t xml:space="preserve"> PREDICTED: Apis mellifera uncharacterized LOC102653684 (LOC102653684), transcript variant X2, ncRNA</t>
  </si>
  <si>
    <t>GB51280</t>
  </si>
  <si>
    <t xml:space="preserve"> PREDICTED: Apis mellifera thioredoxin domain-containing protein 5-like (LOC408557), transcript variant 1, mRNA</t>
  </si>
  <si>
    <t xml:space="preserve"> PREDICTED: Apis mellifera retinal dehydrogenase 1-like (LOC408559), transcript variant X1, mRNA</t>
  </si>
  <si>
    <t xml:space="preserve"> PREDICTED: Apis mellifera homeobox protein abdominal-B (Abd-B), transcript variant X2, mRNA</t>
  </si>
  <si>
    <t>GB51285</t>
  </si>
  <si>
    <t>GB51286</t>
  </si>
  <si>
    <t xml:space="preserve"> PREDICTED: Apis mellifera homeobox protein abdominal-A (Abd-A), transcript variant 1, mRNA</t>
  </si>
  <si>
    <t>GB51288</t>
  </si>
  <si>
    <t>GB51289</t>
  </si>
  <si>
    <t xml:space="preserve"> PREDICTED: Apis mellifera ultrabithorax (Ubx), transcript variant X5, mRNA</t>
  </si>
  <si>
    <t>GB51291</t>
  </si>
  <si>
    <t xml:space="preserve"> Apis mellifera homeotic protein antennapedia (Antp), mRNA</t>
  </si>
  <si>
    <t>GB51293</t>
  </si>
  <si>
    <t xml:space="preserve"> PREDICTED: Apis mellifera putative uncharacterized protein DDB_G0271606-like (LOC102656757), mRNA</t>
  </si>
  <si>
    <t>GB51294</t>
  </si>
  <si>
    <t xml:space="preserve"> PREDICTED: Apis mellifera sex combs reduced (Scr), mRNA</t>
  </si>
  <si>
    <t xml:space="preserve"> PREDICTED: Apis mellifera uncharacterized LOC102655164 (LOC102655164), ncRNA</t>
  </si>
  <si>
    <t>GB51296</t>
  </si>
  <si>
    <t>GB51297</t>
  </si>
  <si>
    <t>GB51298</t>
  </si>
  <si>
    <t xml:space="preserve"> PREDICTED: Apis mellifera homeotic protein deformed (Dfd), mRNA</t>
  </si>
  <si>
    <t>GB51300</t>
  </si>
  <si>
    <t xml:space="preserve"> PREDICTED: Apis mellifera homeobox protein OTX-like (LOC724297), mRNA</t>
  </si>
  <si>
    <t>GB51301</t>
  </si>
  <si>
    <t xml:space="preserve"> PREDICTED: Apis mellifera maxillopedia (Mxp), mRNA</t>
  </si>
  <si>
    <t xml:space="preserve"> PREDICTED: Apis mellifera homeobox protein labial (lab), transcript variant X2, mRNA</t>
  </si>
  <si>
    <t xml:space="preserve"> PREDICTED: Apis mellifera uncharacterized LOC100578921 (LOC100578921), mRNA</t>
  </si>
  <si>
    <t xml:space="preserve"> PREDICTED: Apis mellifera uncharacterized LOC551252 (LOC551252), transcript variant X1, mRNA</t>
  </si>
  <si>
    <t xml:space="preserve"> PREDICTED: Apis mellifera apidaecins type 73-like (LOC102654136), transcript variant X2, mRNA</t>
  </si>
  <si>
    <t>GB51306</t>
  </si>
  <si>
    <t xml:space="preserve"> PREDICTED: Apis mellifera mitochondrial import inner membrane translocase subunit Tim17 (Tim17), transcript variant 2, mRNA</t>
  </si>
  <si>
    <t>GB51307</t>
  </si>
  <si>
    <t>GB51308</t>
  </si>
  <si>
    <t xml:space="preserve"> PREDICTED: Apis mellifera uncharacterized LOC102653741 (LOC102653741), ncRNA</t>
  </si>
  <si>
    <t>GB51309</t>
  </si>
  <si>
    <t xml:space="preserve"> PREDICTED: Apis mellifera uncharacterized LOC102654593 (LOC102654593), ncRNA</t>
  </si>
  <si>
    <t>GB51310</t>
  </si>
  <si>
    <t>GB51311</t>
  </si>
  <si>
    <t xml:space="preserve"> PREDICTED: Apis mellifera uncharacterized LOC102655509 (LOC102655509), transcript variant X1, ncRNA</t>
  </si>
  <si>
    <t>GB51312</t>
  </si>
  <si>
    <t xml:space="preserve"> PREDICTED: Apis mellifera uncharacterized LOC102655316 (LOC102655316), transcript variant X10, ncRNA</t>
  </si>
  <si>
    <t>GB51313</t>
  </si>
  <si>
    <t>GB51314</t>
  </si>
  <si>
    <t xml:space="preserve"> PREDICTED: Apis mellifera uncharacterized LOC102655257 (LOC102655257), ncRNA</t>
  </si>
  <si>
    <t>GB51315</t>
  </si>
  <si>
    <t xml:space="preserve"> PREDICTED: Apis mellifera uncharacterized LOC100578558 (LOC100578558), ncRNA</t>
  </si>
  <si>
    <t>GB51316</t>
  </si>
  <si>
    <t xml:space="preserve"> PREDICTED: Apis mellifera ultrabithorax (Ubx), transcript variant X3, mRNA</t>
  </si>
  <si>
    <t>GB51317</t>
  </si>
  <si>
    <t>GB51318</t>
  </si>
  <si>
    <t>GB51319</t>
  </si>
  <si>
    <t>GB51320</t>
  </si>
  <si>
    <t>GB51321</t>
  </si>
  <si>
    <t xml:space="preserve"> PREDICTED: Apis mellifera uncharacterized LOC102656276 (LOC102656276), ncRNA</t>
  </si>
  <si>
    <t>GB51322</t>
  </si>
  <si>
    <t>GB51323</t>
  </si>
  <si>
    <t xml:space="preserve"> PREDICTED: Apis mellifera uncharacterized LOC102656349 (LOC102656349), transcript variant X3, ncRNA</t>
  </si>
  <si>
    <t>GB51324</t>
  </si>
  <si>
    <t>GB51325</t>
  </si>
  <si>
    <t>GB51326</t>
  </si>
  <si>
    <t xml:space="preserve"> PREDICTED: Apis mellifera uncharacterized LOC100577695 (LOC100577695), transcript variant X1, mRNA</t>
  </si>
  <si>
    <t>GB51327</t>
  </si>
  <si>
    <t>GB51328</t>
  </si>
  <si>
    <t xml:space="preserve"> PREDICTED: Apis mellifera uncharacterized LOC102656603 (LOC102656603), ncRNA</t>
  </si>
  <si>
    <t>GB51329</t>
  </si>
  <si>
    <t xml:space="preserve"> Apis mellifera NADH dehydrogenase (ubiquinone) 1 beta subcomplex, 2, 8kDa (Ndufb2), mRNA</t>
  </si>
  <si>
    <t xml:space="preserve"> PREDICTED: Apis mellifera tektin-4-like (LOC408558), mRNA</t>
  </si>
  <si>
    <t xml:space="preserve"> PREDICTED: Apis mellifera leucine-rich repeat-containing protein 40-like (LOC412084), transcript variant X3, mRNA</t>
  </si>
  <si>
    <t xml:space="preserve"> PREDICTED: Apis mellifera gamma-coatomer protein (gammaCop), transcript variant X2, mRNA</t>
  </si>
  <si>
    <t xml:space="preserve"> PREDICTED: Apis mellifera methionine aminopeptidase 2 (Metap2), mRNA</t>
  </si>
  <si>
    <t xml:space="preserve"> PREDICTED: Apis mellifera dihydrolipamide dehydrogenase 1 (LOC551039), transcript variant 1, mRNA</t>
  </si>
  <si>
    <t xml:space="preserve"> PREDICTED: Apis mellifera dedicator of cytokinesis protein 3-like (LOC725928), transcript variant X2, mRNA</t>
  </si>
  <si>
    <t>GB51336</t>
  </si>
  <si>
    <t xml:space="preserve"> PREDICTED: Apis mellifera dedicator of cytokinesis protein 3-like (LOC725928), transcript variant X1, mRNA</t>
  </si>
  <si>
    <t xml:space="preserve"> PREDICTED: Apis mellifera uncharacterized LOC100576590 (LOC100576590), mRNA</t>
  </si>
  <si>
    <t>GB51338</t>
  </si>
  <si>
    <t xml:space="preserve"> PREDICTED: Apis mellifera uncharacterized protein C7orf63 homolog (LOC100576554), transcript variant X1, mRNA</t>
  </si>
  <si>
    <t>GB51340</t>
  </si>
  <si>
    <t xml:space="preserve"> PREDICTED: Apis mellifera plexin domain-containing protein 2-like (LOC725788), transcript variant X3, mRNA</t>
  </si>
  <si>
    <t xml:space="preserve"> PREDICTED: Apis mellifera mitochondrial ribosomal protein L47 (mRpL47), transcript variant 1, mRNA</t>
  </si>
  <si>
    <t xml:space="preserve"> PREDICTED: Apis mellifera poly(ADP-ribose) glycohydrolase (LOC551947), mRNA</t>
  </si>
  <si>
    <t>GB51343</t>
  </si>
  <si>
    <t xml:space="preserve"> PREDICTED: Apis mellifera uncharacterized LOC551991 (LOC551991), transcript variant X5, mRNA</t>
  </si>
  <si>
    <t>GB51345</t>
  </si>
  <si>
    <t xml:space="preserve"> PREDICTED: Apis mellifera uncharacterized LOC100576736 (LOC100576736), mRNA</t>
  </si>
  <si>
    <t xml:space="preserve"> PREDICTED: Apis mellifera rootletin-like (LOC552019), transcript variant X1, mRNA</t>
  </si>
  <si>
    <t xml:space="preserve"> PREDICTED: Apis mellifera kinesin 7A (kinesin-7A), mRNA</t>
  </si>
  <si>
    <t xml:space="preserve"> PREDICTED: Apis mellifera uncharacterized LOC102655317 (LOC102655317), transcript variant X1, ncRNA</t>
  </si>
  <si>
    <t>GB51350</t>
  </si>
  <si>
    <t xml:space="preserve"> PREDICTED: Apis mellifera uncharacterized LOC102655208 (LOC102655208), ncRNA</t>
  </si>
  <si>
    <t>GB51351</t>
  </si>
  <si>
    <t xml:space="preserve"> PREDICTED: Apis mellifera uncharacterized LOC102654984 (LOC102654984), transcript variant X2, ncRNA</t>
  </si>
  <si>
    <t>GB51352</t>
  </si>
  <si>
    <t xml:space="preserve"> PREDICTED: Apis mellifera ovo protein (ovo), mRNA</t>
  </si>
  <si>
    <t>GB51353</t>
  </si>
  <si>
    <t xml:space="preserve"> PREDICTED: Apis mellifera cytosolic carboxypeptidase 2-like (LOC411556), transcript variant X1, mRNA</t>
  </si>
  <si>
    <t xml:space="preserve"> PREDICTED: Apis mellifera cytochrome P450 4G11 (Cyp4g11), transcript variant X2, mRNA</t>
  </si>
  <si>
    <t xml:space="preserve"> PREDICTED: Apis mellifera uncharacterized LOC100577996 (LOC100577996), transcript variant X2, mRNA</t>
  </si>
  <si>
    <t xml:space="preserve"> PREDICTED: Apis mellifera TIP41-like protein-like (LOC412696), transcript variant X2, mRNA</t>
  </si>
  <si>
    <t xml:space="preserve"> PREDICTED: Apis mellifera ribosomal protein L27A (RpL27A), transcript variant X1, mRNA</t>
  </si>
  <si>
    <t xml:space="preserve"> PREDICTED: Apis mellifera integrator complex subunit 1-like (LOC411469), transcript variant X1, mRNA</t>
  </si>
  <si>
    <t xml:space="preserve"> PREDICTED: Apis mellifera uncharacterized LOC412513 (LOC412513), mRNA</t>
  </si>
  <si>
    <t>GB51362</t>
  </si>
  <si>
    <t>GB51363</t>
  </si>
  <si>
    <t>GB51364</t>
  </si>
  <si>
    <t>GB51365</t>
  </si>
  <si>
    <t xml:space="preserve"> PREDICTED: Apis mellifera glucose-fructose oxidoreductase domain-containing protein 2-like (LOC724822), mRNA</t>
  </si>
  <si>
    <t xml:space="preserve"> PREDICTED: Apis mellifera tRNA (guanine(37)-N1)-methyltransferase-like (LOC102655612), mRNA</t>
  </si>
  <si>
    <t>GB51367</t>
  </si>
  <si>
    <t xml:space="preserve"> PREDICTED: Apis mellifera FAD synthase-like (LOC102655648), transcript variant X1, mRNA</t>
  </si>
  <si>
    <t>GB51368</t>
  </si>
  <si>
    <t xml:space="preserve"> Apis mellifera ultraviolet-sensitive opsin (Uvop), mRNA</t>
  </si>
  <si>
    <t xml:space="preserve"> PREDICTED: Apis mellifera uncharacterized LOC726868 (LOC726868), transcript variant X1, mRNA</t>
  </si>
  <si>
    <t xml:space="preserve"> PREDICTED: Apis mellifera glutamine synthetase 2 cytoplasmic-like (LOC727342), partial mRNA</t>
  </si>
  <si>
    <t xml:space="preserve"> Apis mellifera 26S proteasome non-ATPase regulatory subunit 1-like (LOC409699), mRNA</t>
  </si>
  <si>
    <t xml:space="preserve"> PREDICTED: Apis mellifera uncharacterized LOC100577331 (LOC100577331), mRNA</t>
  </si>
  <si>
    <t>GB51373</t>
  </si>
  <si>
    <t xml:space="preserve"> Apis mellifera serotonin receptor (5-HT2beta), mRNA</t>
  </si>
  <si>
    <t>GB51374</t>
  </si>
  <si>
    <t xml:space="preserve"> PREDICTED: Apis mellifera 5-hydroxytryptamine receptor 2B-like (LOC102655289), transcript variant X2, mRNA</t>
  </si>
  <si>
    <t>GB51375</t>
  </si>
  <si>
    <t>GB51377</t>
  </si>
  <si>
    <t xml:space="preserve"> PREDICTED: Apis mellifera inosine triphosphate pyrophosphatase-like (LOC102656525), mRNA</t>
  </si>
  <si>
    <t>GB51378</t>
  </si>
  <si>
    <t xml:space="preserve"> PREDICTED: Apis mellifera mitochondrial sodium/hydrogen exchanger NHA2-like (LOC410780), mRNA</t>
  </si>
  <si>
    <t>GB51379</t>
  </si>
  <si>
    <t xml:space="preserve"> PREDICTED: Apis mellifera microtubule-associated protein 2-like (LOC409539), partial mRNA</t>
  </si>
  <si>
    <t xml:space="preserve"> PREDICTED: Apis mellifera mushroom body defect (mud), transcript variant X1, mRNA</t>
  </si>
  <si>
    <t xml:space="preserve"> PREDICTED: Apis mellifera uncharacterized LOC100577683 (LOC100577683), mRNA</t>
  </si>
  <si>
    <t>GB51382</t>
  </si>
  <si>
    <t xml:space="preserve"> PREDICTED: Apis mellifera cytochrome P450 6AR1 (CYP6AR1), mRNA</t>
  </si>
  <si>
    <t xml:space="preserve"> PREDICTED: Apis mellifera nephrin-like (LOC412858), transcript variant 1, mRNA</t>
  </si>
  <si>
    <t>GB51384</t>
  </si>
  <si>
    <t>GB51386</t>
  </si>
  <si>
    <t>GB51387</t>
  </si>
  <si>
    <t>GB51388</t>
  </si>
  <si>
    <t xml:space="preserve"> PREDICTED: Apis mellifera Down syndrome cell adhesion molecule homolog (LOC412859), transcript variant X1, mRNA</t>
  </si>
  <si>
    <t>GB51389</t>
  </si>
  <si>
    <t>GB51390</t>
  </si>
  <si>
    <t xml:space="preserve"> PREDICTED: Apis mellifera Down syndrome cell adhesion molecule homolog (LOC412859), transcript variant X3, mRNA</t>
  </si>
  <si>
    <t xml:space="preserve"> PREDICTED: Apis mellifera uncharacterized LOC102656073 (LOC102656073), ncRNA</t>
  </si>
  <si>
    <t>GB51392</t>
  </si>
  <si>
    <t xml:space="preserve"> PREDICTED: Apis mellifera uncharacterized LOC102656245 (LOC102656245), mRNA</t>
  </si>
  <si>
    <t>GB51393</t>
  </si>
  <si>
    <t xml:space="preserve"> PREDICTED: Apis mellifera poly(ADP-ribose) glycohydrolase ARH3-like (LOC411423), mRNA</t>
  </si>
  <si>
    <t xml:space="preserve"> PREDICTED: Apis mellifera rabenosyn-5 (Rbsn-5), mRNA</t>
  </si>
  <si>
    <t xml:space="preserve"> PREDICTED: Apis mellifera hydroxysteroid dehydrogenase-like protein 2-like (LOC552717), transcript variant X2, mRNA</t>
  </si>
  <si>
    <t xml:space="preserve"> PREDICTED: Apis mellifera L-aminoadipate-semialdehyde dehydrogenase-phosphopantetheinyl transferase-like (LOC102655912), mRNA</t>
  </si>
  <si>
    <t>GB51398</t>
  </si>
  <si>
    <t xml:space="preserve"> PREDICTED: Apis mellifera C-type lectin 8 (CTL8), transcript variant X1, mRNA</t>
  </si>
  <si>
    <t xml:space="preserve"> PREDICTED: Apis mellifera phenylalanyl-tRNA synthetase alpha chain-like protein (LOC552768), transcript variant X4, mRNA</t>
  </si>
  <si>
    <t xml:space="preserve"> PREDICTED: Apis mellifera probable helicase senataxin-like (LOC725908), mRNA</t>
  </si>
  <si>
    <t>GB51402</t>
  </si>
  <si>
    <t>GB51403</t>
  </si>
  <si>
    <t xml:space="preserve"> PREDICTED: Apis mellifera uncharacterized LOC100577539 (LOC100577539), ncRNA</t>
  </si>
  <si>
    <t>GB51404</t>
  </si>
  <si>
    <t xml:space="preserve"> PREDICTED: Apis mellifera e3 ubiquitin-protein ligase HUWE1-like (LOC411961), mRNA</t>
  </si>
  <si>
    <t>GB51405</t>
  </si>
  <si>
    <t xml:space="preserve"> PREDICTED: Apis mellifera putative uncharacterized protein DDB_G0282133-like (LOC102655023), transcript variant X1, mRNA</t>
  </si>
  <si>
    <t>GB51407</t>
  </si>
  <si>
    <t xml:space="preserve"> PREDICTED: Apis mellifera probable alpha-ketoglutarate-dependent dioxygenase ABH6-like (LOC552732), mRNA</t>
  </si>
  <si>
    <t xml:space="preserve"> PREDICTED: Apis mellifera homeobox protein Nkx-6.2-like (LOC725220), mRNA</t>
  </si>
  <si>
    <t xml:space="preserve"> PREDICTED: Apis mellifera uncharacterized LOC725065 (LOC725065), mRNA</t>
  </si>
  <si>
    <t>GB51410</t>
  </si>
  <si>
    <t xml:space="preserve"> PREDICTED: Apis mellifera uncharacterized LOC724931 (LOC724931), mRNA</t>
  </si>
  <si>
    <t xml:space="preserve"> PREDICTED: Apis mellifera mRNA export factor-like (LOC409169), mRNA</t>
  </si>
  <si>
    <t xml:space="preserve"> PREDICTED: Apis mellifera uncharacterized LOC102655375 (LOC102655375), transcript variant X1, ncRNA</t>
  </si>
  <si>
    <t>GB51416</t>
  </si>
  <si>
    <t xml:space="preserve"> PREDICTED: Apis mellifera uncharacterized LOC725844 (LOC725844), mRNA</t>
  </si>
  <si>
    <t xml:space="preserve"> PREDICTED: Apis mellifera uncharacterized LOC100577680 (LOC100577680), transcript variant X2, mRNA</t>
  </si>
  <si>
    <t xml:space="preserve"> PREDICTED: Apis mellifera CTP synthase (LOC551835), transcript variant X3, mRNA</t>
  </si>
  <si>
    <t xml:space="preserve"> PREDICTED: Apis mellifera WD repeat-containing protein 63-like (LOC409463), mRNA</t>
  </si>
  <si>
    <t xml:space="preserve"> PREDICTED: Apis mellifera asparagine synthetase domain-containing (LOC552710), transcript variant X7, mRNA</t>
  </si>
  <si>
    <t>GB51423</t>
  </si>
  <si>
    <t>GB51424</t>
  </si>
  <si>
    <t xml:space="preserve"> PREDICTED: Apis mellifera asparagine synthetase domain-containing (LOC552710), transcript variant X3, mRNA</t>
  </si>
  <si>
    <t>GB51425</t>
  </si>
  <si>
    <t xml:space="preserve"> PREDICTED: Apis mellifera asparagine synthetase domain-containing (LOC552710), transcript variant X6, mRNA</t>
  </si>
  <si>
    <t xml:space="preserve"> PREDICTED: Apis mellifera tube protein (tub), mRNA</t>
  </si>
  <si>
    <t xml:space="preserve"> PREDICTED: Apis mellifera uncharacterized LOC727358 (LOC727358), mRNA</t>
  </si>
  <si>
    <t xml:space="preserve"> PREDICTED: Apis mellifera glycogen branching enzyme (LOC725738), mRNA</t>
  </si>
  <si>
    <t xml:space="preserve"> PREDICTED: Apis mellifera 1,4-alpha-glucan-branching enzyme-like (LOC727168), misc_RNA</t>
  </si>
  <si>
    <t>GB51431</t>
  </si>
  <si>
    <t xml:space="preserve"> PREDICTED: Apis mellifera uncharacterized LOC727515 (LOC727515), mRNA</t>
  </si>
  <si>
    <t xml:space="preserve"> PREDICTED: Apis mellifera TWiK family of potassium channels protein 7-like (LOC726925), mRNA</t>
  </si>
  <si>
    <t>GB51435</t>
  </si>
  <si>
    <t xml:space="preserve"> PREDICTED: Apis mellifera uncharacterized LOC727243 (LOC727243), mRNA</t>
  </si>
  <si>
    <t xml:space="preserve"> PREDICTED: Apis mellifera uncharacterized LOC102654178 (LOC102654178), mRNA</t>
  </si>
  <si>
    <t>GB51437</t>
  </si>
  <si>
    <t>GB51438</t>
  </si>
  <si>
    <t>GB51439</t>
  </si>
  <si>
    <t xml:space="preserve"> PREDICTED: Apis mellifera uncharacterized LOC727574 (LOC727574), mRNA</t>
  </si>
  <si>
    <t xml:space="preserve"> PREDICTED: Apis mellifera uncharacterized LOC100578586 (LOC100578586), transcript variant X1, mRNA</t>
  </si>
  <si>
    <t>GB51442</t>
  </si>
  <si>
    <t>GB51443</t>
  </si>
  <si>
    <t xml:space="preserve"> PREDICTED: Apis mellifera multiple inositol polyphosphate phosphatase 1-like (LOC724619), transcript variant X4, mRNA</t>
  </si>
  <si>
    <t xml:space="preserve"> PREDICTED: Apis mellifera uncharacterized LOC727549 (LOC727549), mRNA</t>
  </si>
  <si>
    <t>GB51445</t>
  </si>
  <si>
    <t xml:space="preserve"> PREDICTED: Apis mellifera glucose dehydrogenase [acceptor]-like (LOC727367), mRNA</t>
  </si>
  <si>
    <t>GB51446</t>
  </si>
  <si>
    <t xml:space="preserve"> PREDICTED: Apis mellifera uncharacterized LOC727137 (LOC727137), partial mRNA</t>
  </si>
  <si>
    <t>GB51448</t>
  </si>
  <si>
    <t xml:space="preserve"> PREDICTED: Apis mellifera single-stranded DNA-binding protein, mitochondrial-like (LOC102653943), mRNA</t>
  </si>
  <si>
    <t>GB51449</t>
  </si>
  <si>
    <t>GB51450</t>
  </si>
  <si>
    <t>GB51451</t>
  </si>
  <si>
    <t>GB51452</t>
  </si>
  <si>
    <t>GB51453</t>
  </si>
  <si>
    <t>GB51454</t>
  </si>
  <si>
    <t xml:space="preserve"> PREDICTED: Apis mellifera guanine nucleotide-binding protein G(o) subunit alpha-like (LOC102656465), mRNA</t>
  </si>
  <si>
    <t>GB51455</t>
  </si>
  <si>
    <t>GB51456</t>
  </si>
  <si>
    <t xml:space="preserve"> PREDICTED: Apis mellifera uncharacterized LOC102653844 (LOC102653844), transcript variant X2, ncRNA</t>
  </si>
  <si>
    <t>GB51457</t>
  </si>
  <si>
    <t>GB51458</t>
  </si>
  <si>
    <t>GB51459</t>
  </si>
  <si>
    <t xml:space="preserve"> PREDICTED: Apis mellifera uncharacterized LOC102655962 (LOC102655962), mRNA</t>
  </si>
  <si>
    <t>GB51460</t>
  </si>
  <si>
    <t xml:space="preserve"> PREDICTED: Apis mellifera myelin transcription factor 1-like (LOC102655505), mRNA</t>
  </si>
  <si>
    <t>GB51461</t>
  </si>
  <si>
    <t xml:space="preserve"> PREDICTED: Apis mellifera UPF0563 protein C17orf95 homolog (LOC552348), transcript variant X2, mRNA</t>
  </si>
  <si>
    <t xml:space="preserve"> PREDICTED: Apis mellifera acyl-CoA-binding domain-containing protein 6-like (LOC102656914), mRNA</t>
  </si>
  <si>
    <t>GB51463</t>
  </si>
  <si>
    <t xml:space="preserve"> PREDICTED: Apis mellifera rho GTPase-activating protein 92B ortholog (LOC411535), transcript variant X3, mRNA</t>
  </si>
  <si>
    <t xml:space="preserve"> PREDICTED: Apis mellifera Sirt7 histone deacetylase (Sirt7), mRNA</t>
  </si>
  <si>
    <t>GB51466</t>
  </si>
  <si>
    <t xml:space="preserve"> PREDICTED: Apis mellifera uncharacterized LOC100578021 (LOC100578021), mRNA</t>
  </si>
  <si>
    <t>GB51468</t>
  </si>
  <si>
    <t>GB51469</t>
  </si>
  <si>
    <t>GB51470</t>
  </si>
  <si>
    <t>GB51471</t>
  </si>
  <si>
    <t>GB51472</t>
  </si>
  <si>
    <t>GB51473</t>
  </si>
  <si>
    <t>GB51474</t>
  </si>
  <si>
    <t xml:space="preserve"> PREDICTED: Apis mellifera flocculation protein FLO11-like (LOC102656217), mRNA</t>
  </si>
  <si>
    <t>GB51475</t>
  </si>
  <si>
    <t>GB51476</t>
  </si>
  <si>
    <t>GB51477</t>
  </si>
  <si>
    <t xml:space="preserve"> PREDICTED: Apis mellifera uncharacterized LOC410091 (LOC410091), transcript variant X1, mRNA</t>
  </si>
  <si>
    <t>GB51478</t>
  </si>
  <si>
    <t xml:space="preserve"> PREDICTED: Apis mellifera uncharacterized LOC410091 (LOC410091), transcript variant X3, mRNA</t>
  </si>
  <si>
    <t>GB51480</t>
  </si>
  <si>
    <t xml:space="preserve"> PREDICTED: Apis mellifera dual oxidase (Duox), transcript variant X5, mRNA</t>
  </si>
  <si>
    <t xml:space="preserve"> PREDICTED: Apis mellifera uncharacterized LOC413858 (LOC413858), transcript variant X4, mRNA</t>
  </si>
  <si>
    <t xml:space="preserve"> PREDICTED: Apis mellifera transcription elongation factor SPT4 (spt4), transcript variant 2, mRNA</t>
  </si>
  <si>
    <t xml:space="preserve"> PREDICTED: Apis mellifera mago nashi (mago), mRNA</t>
  </si>
  <si>
    <t xml:space="preserve"> PREDICTED: Apis mellifera uncharacterized LOC102656758 (LOC102656758), mRNA</t>
  </si>
  <si>
    <t>GB51485</t>
  </si>
  <si>
    <t xml:space="preserve"> PREDICTED: Apis mellifera SWI/SNF-related matrix-associated actin-dependent regulator of chromatin subfamily A containing DEAD/H box 1-like (LOC412850), transcript variant X2, mRNA</t>
  </si>
  <si>
    <t xml:space="preserve"> PREDICTED: Apis mellifera proton-coupled amino acid transporter 4-like (LOC552193), mRNA</t>
  </si>
  <si>
    <t xml:space="preserve"> PREDICTED: Apis mellifera uncharacterized LOC102656549 (LOC102656549), transcript variant X2, ncRNA</t>
  </si>
  <si>
    <t>GB51488</t>
  </si>
  <si>
    <t xml:space="preserve"> PREDICTED: Apis mellifera proton-coupled amino acid transporter 1-like (LOC409640), transcript variant X2, mRNA</t>
  </si>
  <si>
    <t xml:space="preserve"> PREDICTED: Apis mellifera Sirt6 histone deacetylase (Sirt6), transcript variant X2, mRNA</t>
  </si>
  <si>
    <t>GB51491</t>
  </si>
  <si>
    <t>GB51492</t>
  </si>
  <si>
    <t xml:space="preserve"> PREDICTED: Apis mellifera dual specificity protein phosphatase CDC14A-like (LOC412844), transcript variant X7, mRNA</t>
  </si>
  <si>
    <t xml:space="preserve"> PREDICTED: Apis mellifera phosphoenolpyruvate carboxykinase (Pepck), transcript variant X1, mRNA</t>
  </si>
  <si>
    <t xml:space="preserve"> PREDICTED: Apis mellifera u4/U6.U5 tri-snRNP-associated protein 1-like (LOC409347), transcript variant X1, mRNA</t>
  </si>
  <si>
    <t xml:space="preserve"> PREDICTED: Apis mellifera uncharacterized LOC100576768 (LOC100576768), mRNA</t>
  </si>
  <si>
    <t xml:space="preserve"> PREDICTED: Apis mellifera DNA-directed RNA polymerase II subunit RPB11 (Rpb11), mRNA</t>
  </si>
  <si>
    <t xml:space="preserve"> PREDICTED: Apis mellifera myeloid differentiation primary response factor 88 (Myd88), transcript variant X1, mRNA</t>
  </si>
  <si>
    <t xml:space="preserve"> PREDICTED: Apis mellifera myeloid differentiation primary response factor 88 (Myd88), transcript variant X3, mRNA</t>
  </si>
  <si>
    <t>GB51499</t>
  </si>
  <si>
    <t xml:space="preserve"> PREDICTED: Apis mellifera sterile alpha and TIR motif-containing protein 1 (Ect4), mRNA</t>
  </si>
  <si>
    <t xml:space="preserve"> PREDICTED: Apis mellifera restin homolog (LOC727159), transcript variant X5, mRNA</t>
  </si>
  <si>
    <t>GB51501</t>
  </si>
  <si>
    <t xml:space="preserve"> PREDICTED: Apis mellifera restin homolog (LOC412634), transcript variant X2, mRNA</t>
  </si>
  <si>
    <t xml:space="preserve"> PREDICTED: Apis mellifera mitogen-activated protein kinase ERK-A (rl), mRNA</t>
  </si>
  <si>
    <t xml:space="preserve"> PREDICTED: Apis mellifera solute carrier family 23 member 2-like (LOC410114), mRNA</t>
  </si>
  <si>
    <t xml:space="preserve"> PREDICTED: Apis mellifera sphingomyelin phosphodiesterase 4-like (LOC551484), mRNA</t>
  </si>
  <si>
    <t xml:space="preserve"> PREDICTED: Apis mellifera adenosine receptor (AdoR), mRNA</t>
  </si>
  <si>
    <t xml:space="preserve"> PREDICTED: Apis mellifera probable elongator complex protein 3-like (LOC100576866), transcript variant X1, mRNA</t>
  </si>
  <si>
    <t xml:space="preserve"> PREDICTED: Apis mellifera uncharacterized LOC100576999 (LOC100576999), transcript variant X3, mRNA</t>
  </si>
  <si>
    <t>GB51509</t>
  </si>
  <si>
    <t>GB51510</t>
  </si>
  <si>
    <t xml:space="preserve"> PREDICTED: Apis mellifera Rab GTPase activating protein 2 (RabGAP2), transcript variant X2, mRNA</t>
  </si>
  <si>
    <t xml:space="preserve"> PREDICTED: Apis mellifera UPF0183 protein CG7083-like (LOC409639), mRNA</t>
  </si>
  <si>
    <t>GB51514</t>
  </si>
  <si>
    <t xml:space="preserve"> PREDICTED: Apis mellifera uncharacterized LOC100577174 (LOC100577174), transcript variant X2, mRNA</t>
  </si>
  <si>
    <t xml:space="preserve"> PREDICTED: Apis mellifera lactosylceramide 1,3-N-acetyl-beta-D-glucosaminyltransferase-like (LOC724947), transcript variant X1, mRNA</t>
  </si>
  <si>
    <t>GB51516</t>
  </si>
  <si>
    <t>GB51517</t>
  </si>
  <si>
    <t xml:space="preserve"> PREDICTED: Apis mellifera uncharacterized LOC724810 (LOC724810), mRNA</t>
  </si>
  <si>
    <t>GB51519</t>
  </si>
  <si>
    <t>GB51520</t>
  </si>
  <si>
    <t xml:space="preserve"> PREDICTED: Apis mellifera LIM homeobox transcription factor 1-beta-like (LOC724778), transcript variant X1, mRNA</t>
  </si>
  <si>
    <t>GB51521</t>
  </si>
  <si>
    <t xml:space="preserve"> PREDICTED: Apis mellifera glycerophosphodiester phosphodiesterase domain-containing protein 1-like (LOC412851), mRNA</t>
  </si>
  <si>
    <t xml:space="preserve"> PREDICTED: Apis mellifera uncharacterized LOC100577525 (LOC100577525), mRNA</t>
  </si>
  <si>
    <t xml:space="preserve"> PREDICTED: Apis mellifera geminin protein (geminin), transcript variant X3, mRNA</t>
  </si>
  <si>
    <t xml:space="preserve"> PREDICTED: Apis mellifera uncharacterized LOC413858 (LOC413858), transcript variant X3, mRNA</t>
  </si>
  <si>
    <t>GB51527</t>
  </si>
  <si>
    <t xml:space="preserve"> PREDICTED: Apis mellifera DUOXA-like protein C06E1.3-like (LOC410092), mRNA</t>
  </si>
  <si>
    <t xml:space="preserve"> PREDICTED: Apis mellifera dual oxidase (Duox), transcript variant X3, mRNA</t>
  </si>
  <si>
    <t>GB51529</t>
  </si>
  <si>
    <t>GB51530</t>
  </si>
  <si>
    <t>GB51531</t>
  </si>
  <si>
    <t>GB51532</t>
  </si>
  <si>
    <t xml:space="preserve"> PREDICTED: Apis mellifera pleckstrin homology domain-containing family F member 2-like (LOC551633), transcript variant 2, mRNA</t>
  </si>
  <si>
    <t xml:space="preserve"> PREDICTED: Apis mellifera exosome complex exonuclease RRP43-like (LOC551606), mRNA</t>
  </si>
  <si>
    <t xml:space="preserve"> PREDICTED: Apis mellifera uncharacterized LOC100578271 (LOC100578271), mRNA</t>
  </si>
  <si>
    <t xml:space="preserve"> PREDICTED: Apis mellifera PCTP-like protein-like (LOC412361), transcript variant X2, mRNA</t>
  </si>
  <si>
    <t xml:space="preserve"> PREDICTED: Apis mellifera mitochondrial ribosomal protein S11 (mRpS11), transcript variant X1, mRNA</t>
  </si>
  <si>
    <t>GB51538</t>
  </si>
  <si>
    <t xml:space="preserve"> PREDICTED: Apis mellifera mitochondrial ribosomal protein S17 (mRpS17), transcript variant X2, mRNA</t>
  </si>
  <si>
    <t xml:space="preserve"> PREDICTED: Apis mellifera centromere protein L-like (LOC100576938), transcript variant X1, mRNA</t>
  </si>
  <si>
    <t xml:space="preserve"> PREDICTED: Apis mellifera protein Hook homolog 3-like (LOC412262), transcript variant 1, mRNA</t>
  </si>
  <si>
    <t xml:space="preserve"> PREDICTED: Apis mellifera BRWD3 protein (BRWD3), transcript variant X2, mRNA</t>
  </si>
  <si>
    <t xml:space="preserve"> PREDICTED: Apis mellifera ribosomal protein L13A (RpL13A), transcript variant 2, mRNA</t>
  </si>
  <si>
    <t xml:space="preserve"> PREDICTED: Apis mellifera trafficking protein particle complex subunit 10 (LOC551472), transcript variant X2, mRNA</t>
  </si>
  <si>
    <t xml:space="preserve"> PREDICTED: Apis mellifera dystrophin, isoforms A/C/F/G/H-like (LOC413968), mRNA</t>
  </si>
  <si>
    <t>GB51546</t>
  </si>
  <si>
    <t xml:space="preserve"> PREDICTED: Apis mellifera mucin-5AC-like (LOC102654846), mRNA</t>
  </si>
  <si>
    <t>GB51547</t>
  </si>
  <si>
    <t>GB51548</t>
  </si>
  <si>
    <t>GB51549</t>
  </si>
  <si>
    <t>GB51550</t>
  </si>
  <si>
    <t xml:space="preserve"> PREDICTED: Apis mellifera calponin-like protein Chd64 (Chd64), mRNA</t>
  </si>
  <si>
    <t xml:space="preserve"> PREDICTED: Apis mellifera iron-sulfur cluster co-chaperone protein HscB, mitochondrial-like (LOC100577992), mRNA</t>
  </si>
  <si>
    <t xml:space="preserve"> PREDICTED: Apis mellifera proline-rich protein PRCC-like (LOC725042), transcript variant X1, mRNA</t>
  </si>
  <si>
    <t xml:space="preserve"> PREDICTED: Apis mellifera protein BTG3-like (LOC410675), transcript variant X2, mRNA</t>
  </si>
  <si>
    <t>GB51555</t>
  </si>
  <si>
    <t xml:space="preserve"> PREDICTED: Apis mellifera uncharacterized LOC725079 (LOC725079), mRNA</t>
  </si>
  <si>
    <t xml:space="preserve"> PREDICTED: Apis mellifera uncharacterized LOC100576454 (LOC100576454), transcript variant X1, mRNA</t>
  </si>
  <si>
    <t>GB51559</t>
  </si>
  <si>
    <t xml:space="preserve"> PREDICTED: Apis mellifera uncharacterized LOC725239 (LOC725239), transcript variant X1, mRNA</t>
  </si>
  <si>
    <t xml:space="preserve"> PREDICTED: Apis mellifera uncharacterized LOC410672 (LOC410672), transcript variant X2, mRNA</t>
  </si>
  <si>
    <t xml:space="preserve"> PREDICTED: Apis mellifera cAMP-dependent protein kinase catalytic subunit-like (LOC102653709), mRNA</t>
  </si>
  <si>
    <t>GB51562</t>
  </si>
  <si>
    <t xml:space="preserve"> PREDICTED: Apis mellifera sevenless (sev), transcript variant X1, mRNA</t>
  </si>
  <si>
    <t>GB51563</t>
  </si>
  <si>
    <t xml:space="preserve"> PREDICTED: Apis mellifera prefoldin subunit 3-like protein (LOC551893), mRNA</t>
  </si>
  <si>
    <t xml:space="preserve"> PREDICTED: Apis mellifera transmembrane protein C5orf28-like (LOC725459), mRNA</t>
  </si>
  <si>
    <t xml:space="preserve"> PREDICTED: Apis mellifera uncharacterized LOC100576258 (LOC100576258), transcript variant X1, mRNA</t>
  </si>
  <si>
    <t>GB51567</t>
  </si>
  <si>
    <t>GB51568</t>
  </si>
  <si>
    <t>GB51569</t>
  </si>
  <si>
    <t xml:space="preserve"> PREDICTED: Apis mellifera CWF19-like protein 1 homolog (LOC412734), transcript variant 1, mRNA</t>
  </si>
  <si>
    <t xml:space="preserve"> PREDICTED: Apis mellifera COMM domain-containing protein 10-like (LOC725684), transcript variant X1, mRNA</t>
  </si>
  <si>
    <t>GB51572</t>
  </si>
  <si>
    <t xml:space="preserve"> PREDICTED: Apis mellifera ankyrin repeat domain-containing protein 16-like (LOC725748), transcript variant X2, mRNA</t>
  </si>
  <si>
    <t xml:space="preserve"> PREDICTED: Apis mellifera uncharacterized LOC100578882 (LOC100578882), ncRNA</t>
  </si>
  <si>
    <t>GB51574</t>
  </si>
  <si>
    <t>GB51576</t>
  </si>
  <si>
    <t xml:space="preserve"> PREDICTED: Apis mellifera mitochondrial import inner membrane translocase subunit TIM50-C-like (LOC408569), mRNA</t>
  </si>
  <si>
    <t xml:space="preserve"> PREDICTED: Apis mellifera u6 snRNA-associated Sm-like protein LSm6-like (LOC725947), mRNA</t>
  </si>
  <si>
    <t xml:space="preserve"> PREDICTED: Apis mellifera very long-chain-fatty-acid--CoA ligase bubblegum (bgm), transcript variant X1, mRNA</t>
  </si>
  <si>
    <t xml:space="preserve"> PREDICTED: Apis mellifera uncharacterized LOC100577648 (LOC100577648), mRNA</t>
  </si>
  <si>
    <t xml:space="preserve"> PREDICTED: Apis mellifera homeobrain (hbn), transcript variant X1, mRNA</t>
  </si>
  <si>
    <t xml:space="preserve"> PREDICTED: Apis mellifera kynurenine/alpha-aminoadipate aminotransferase, mitochondrial-like (LOC724239), mRNA</t>
  </si>
  <si>
    <t xml:space="preserve"> PREDICTED: Apis mellifera homeobox protein orthopedia-like (LOC724282), transcript variant X1, mRNA</t>
  </si>
  <si>
    <t xml:space="preserve"> PREDICTED: Apis mellifera 39S ribosomal protein L34, mitochondrial-like (LOC100578551), mRNA</t>
  </si>
  <si>
    <t xml:space="preserve"> PREDICTED: Apis mellifera 26S protease regulatory subunit 10B (LOC551386), mRNA</t>
  </si>
  <si>
    <t xml:space="preserve"> PREDICTED: Apis mellifera alkaline ceramidase (bwa), mRNA</t>
  </si>
  <si>
    <t xml:space="preserve"> PREDICTED: Apis mellifera actin-related protein 14D ortholog (LOC409313), transcript variant X3, mRNA</t>
  </si>
  <si>
    <t xml:space="preserve"> PREDICTED: Apis mellifera nuclear pore membrane glycoprotein 210-like (LOC100577501), mRNA</t>
  </si>
  <si>
    <t xml:space="preserve"> PREDICTED: Apis mellifera UPF0402 protein CG32590-like (LOC551585), mRNA</t>
  </si>
  <si>
    <t xml:space="preserve"> PREDICTED: Apis mellifera 3-hydroxy-3-methylglutaryl-coenzyme A reductase (Hmgcr), transcript variant X3, mRNA</t>
  </si>
  <si>
    <t xml:space="preserve"> PREDICTED: Apis mellifera COP9 signalosome complex subunit 2 (LOC409062), mRNA</t>
  </si>
  <si>
    <t xml:space="preserve"> PREDICTED: Apis mellifera alpha-(1,3)-fucosyltransferase C-like (LOC102654353), mRNA</t>
  </si>
  <si>
    <t>GB51593</t>
  </si>
  <si>
    <t xml:space="preserve"> PREDICTED: Apis mellifera lachesin-like (LOC410662), partial mRNA</t>
  </si>
  <si>
    <t>GB51594</t>
  </si>
  <si>
    <t xml:space="preserve"> PREDICTED: Apis mellifera uncharacterized LOC102656402 (LOC102656402), mRNA</t>
  </si>
  <si>
    <t>GB51595</t>
  </si>
  <si>
    <t xml:space="preserve"> PREDICTED: Apis mellifera neuroblastoma amplified sequence (NBAS), mRNA</t>
  </si>
  <si>
    <t xml:space="preserve"> PREDICTED: Apis mellifera xeroderma pigmentosum group A-like (Xpac), mRNA</t>
  </si>
  <si>
    <t xml:space="preserve"> PREDICTED: Apis mellifera signal sequence receptor beta (SsRbeta), transcript variant 2, mRNA</t>
  </si>
  <si>
    <t xml:space="preserve"> PREDICTED: Apis mellifera collagen type IV alpha-3-binding protein-like (LOC409312), transcript variant X1, mRNA</t>
  </si>
  <si>
    <t xml:space="preserve"> PREDICTED: Apis mellifera 6-pyruvoyl tetrahydrobiopterin synthase-like (LOC412015), mRNA</t>
  </si>
  <si>
    <t xml:space="preserve"> PREDICTED: Apis mellifera tRNA (guanine-N(7)-)-methyltransferase non-catalytic subunit wdr4-like (LOC102656446), mRNA</t>
  </si>
  <si>
    <t>GB51601</t>
  </si>
  <si>
    <t xml:space="preserve"> PREDICTED: Apis mellifera RNA pseudouridylate synthase domain-containing protein 4-like (LOC100577533), mRNA</t>
  </si>
  <si>
    <t xml:space="preserve"> PREDICTED: Apis mellifera peptidyl-alpha-hydroxyglycine alpha-amidating lyase 1-like (LOC408568), transcript variant X1, mRNA</t>
  </si>
  <si>
    <t xml:space="preserve"> PREDICTED: Apis mellifera retinal homeobox (Rx), mRNA</t>
  </si>
  <si>
    <t>GB51605</t>
  </si>
  <si>
    <t xml:space="preserve"> PREDICTED: Apis mellifera protein TIPIN homolog (LOC725981), mRNA</t>
  </si>
  <si>
    <t>GB51606</t>
  </si>
  <si>
    <t xml:space="preserve"> PREDICTED: Apis mellifera monoacylglycerol lipase ABHD12-like (LOC411927), transcript variant X2, mRNA</t>
  </si>
  <si>
    <t xml:space="preserve"> PREDICTED: Apis mellifera uncharacterized LOC100577689 (LOC100577689), mRNA</t>
  </si>
  <si>
    <t xml:space="preserve"> PREDICTED: Apis mellifera uncharacterized LOC102655926 (LOC102655926), mRNA</t>
  </si>
  <si>
    <t>GB51609</t>
  </si>
  <si>
    <t xml:space="preserve"> PREDICTED: Apis mellifera latrophilin Cirl-like (LOC552142), transcript variant X7, mRNA</t>
  </si>
  <si>
    <t xml:space="preserve"> PREDICTED: Apis mellifera latrophilin Cirl-like (LOC552142), transcript variant X5, mRNA</t>
  </si>
  <si>
    <t>GB51612</t>
  </si>
  <si>
    <t xml:space="preserve"> PREDICTED: Apis mellifera uncharacterized LOC408570 (LOC408570), transcript variant X1, mRNA</t>
  </si>
  <si>
    <t xml:space="preserve"> PREDICTED: Apis mellifera probable methylthioribulose-1-phosphate dehydratase-like (LOC552014), mRNA</t>
  </si>
  <si>
    <t xml:space="preserve"> PREDICTED: Apis mellifera single-minded (sim), transcript variant X6, mRNA</t>
  </si>
  <si>
    <t>GB51616</t>
  </si>
  <si>
    <t xml:space="preserve"> PREDICTED: Apis mellifera c-Myc-binding protein homolog (LOC551912), transcript variant X2, mRNA</t>
  </si>
  <si>
    <t xml:space="preserve"> PREDICTED: Apis mellifera uncharacterized LOC102653874 (LOC102653874), mRNA</t>
  </si>
  <si>
    <t>GB51618</t>
  </si>
  <si>
    <t xml:space="preserve"> PREDICTED: Apis mellifera UPF0431 protein C1orf66 homolog (LOC410673), mRNA</t>
  </si>
  <si>
    <t xml:space="preserve"> PREDICTED: Apis mellifera smooth (sm), transcript variant X2, mRNA</t>
  </si>
  <si>
    <t>GB51621</t>
  </si>
  <si>
    <t xml:space="preserve"> PREDICTED: Apis mellifera smooth (sm), transcript variant X1, mRNA</t>
  </si>
  <si>
    <t xml:space="preserve"> PREDICTED: Apis mellifera adenylate kinase 6 (Ak6), transcript variant X2, mRNA</t>
  </si>
  <si>
    <t xml:space="preserve"> PREDICTED: Apis mellifera mitochondrial ribosomal protein S6 (mRpS6), mRNA</t>
  </si>
  <si>
    <t xml:space="preserve"> PREDICTED: Apis mellifera H/ACA ribonucleoprotein complex subunit 3 (LOC724638), mRNA</t>
  </si>
  <si>
    <t xml:space="preserve"> PREDICTED: Apis mellifera uncharacterized LOC551452 (LOC551452), mRNA</t>
  </si>
  <si>
    <t xml:space="preserve"> PREDICTED: Apis mellifera dehydrodolichyl diphosphate synthase-like (LOC551358), transcript variant X4, mRNA</t>
  </si>
  <si>
    <t xml:space="preserve"> PREDICTED: Apis mellifera snurportin-1-like (LOC551281), mRNA</t>
  </si>
  <si>
    <t xml:space="preserve"> PREDICTED: Apis mellifera RNA polymerase II subunit A C-terminal domain phosphatase-like (LOC551207), mRNA</t>
  </si>
  <si>
    <t xml:space="preserve"> PREDICTED: Apis mellifera kin of IRRE-like protein 2-like (LOC724195), transcript variant X1, mRNA</t>
  </si>
  <si>
    <t xml:space="preserve"> PREDICTED: Apis mellifera serine protease 24 (SP24), mRNA</t>
  </si>
  <si>
    <t xml:space="preserve"> Apis mellifera uncharacterized LOC100578205 (LOC100578205), mRNA</t>
  </si>
  <si>
    <t>GB51632</t>
  </si>
  <si>
    <t xml:space="preserve"> PREDICTED: Apis mellifera protein HIRA homolog (LOC727229), mRNA</t>
  </si>
  <si>
    <t xml:space="preserve"> PREDICTED: Apis mellifera phosphoglucomutase 2 (Pgm2), transcript variant X2, mRNA</t>
  </si>
  <si>
    <t xml:space="preserve"> PREDICTED: Apis mellifera centrin 2 (Cetn2), mRNA</t>
  </si>
  <si>
    <t xml:space="preserve"> PREDICTED: Apis mellifera ribonuclease kappa-like (LOC725572), mRNA</t>
  </si>
  <si>
    <t xml:space="preserve"> PREDICTED: Apis mellifera uncharacterized MFS-type transporter C19orf28 homolog (LOC551665), transcript variant X2, mRNA</t>
  </si>
  <si>
    <t xml:space="preserve"> PREDICTED: Apis mellifera uncharacterized LOC102656360 (LOC102656360), mRNA</t>
  </si>
  <si>
    <t>GB51638</t>
  </si>
  <si>
    <t>GB51639</t>
  </si>
  <si>
    <t>GB51640</t>
  </si>
  <si>
    <t xml:space="preserve"> PREDICTED: Apis mellifera very low-density lipoprotein receptor-like (LOC726006), transcript variant X1, mRNA</t>
  </si>
  <si>
    <t xml:space="preserve"> PREDICTED: Apis mellifera lipophorin receptor (LOC412401), transcript variant X2, mRNA</t>
  </si>
  <si>
    <t xml:space="preserve"> PREDICTED: Apis mellifera brix domain-containing protein 1 homolog (LOC551311), partial mRNA</t>
  </si>
  <si>
    <t xml:space="preserve"> PREDICTED: Apis mellifera probable cysteinyl-tRNA synthetase, mitochondrial-like (LOC725909), mRNA</t>
  </si>
  <si>
    <t>GB51644</t>
  </si>
  <si>
    <t>GB51645</t>
  </si>
  <si>
    <t xml:space="preserve"> PREDICTED: Apis mellifera 4-aminobutyrate aminotransferase, mitochondrial-like (LOC408955), transcript variant X1, mRNA</t>
  </si>
  <si>
    <t xml:space="preserve"> PREDICTED: Apis mellifera coiled-coil domain-containing protein 65-like (LOC725334), transcript variant X1, mRNA</t>
  </si>
  <si>
    <t xml:space="preserve"> PREDICTED: Apis mellifera structural maintenance of chromosome protein 4 (SMC4), transcript variant X4, mRNA</t>
  </si>
  <si>
    <t xml:space="preserve"> PREDICTED: Apis mellifera putative inorganic phosphate cotransporter-like (LOC551863), mRNA</t>
  </si>
  <si>
    <t xml:space="preserve"> PREDICTED: Apis mellifera putative inorganic phosphate cotransporter-like (LOC413263), transcript variant X2, mRNA</t>
  </si>
  <si>
    <t xml:space="preserve"> PREDICTED: Apis mellifera myosin heavy chain 1 (Mhc1), transcript variant X13, mRNA</t>
  </si>
  <si>
    <t>GB51652</t>
  </si>
  <si>
    <t xml:space="preserve"> PREDICTED: Apis mellifera myosin heavy chain 1 (Mhc1), transcript variant X5, mRNA</t>
  </si>
  <si>
    <t xml:space="preserve"> PREDICTED: Apis mellifera ubiquitin carboxyl-terminal hydrolase 30-like (LOC409403), transcript variant X2, mRNA</t>
  </si>
  <si>
    <t xml:space="preserve"> PREDICTED: Apis mellifera nucleoporin GLE1 (LOC412950), mRNA</t>
  </si>
  <si>
    <t xml:space="preserve"> PREDICTED: Apis mellifera zinc finger HIT domain-containing protein 3-like (LOC724786), mRNA</t>
  </si>
  <si>
    <t xml:space="preserve"> PREDICTED: Apis mellifera uncharacterized LOC100578157 (LOC100578157), mRNA</t>
  </si>
  <si>
    <t>GB51657</t>
  </si>
  <si>
    <t xml:space="preserve"> PREDICTED: Apis mellifera ribosome maturation protein SBDS-like (LOC413196), mRNA</t>
  </si>
  <si>
    <t xml:space="preserve"> PREDICTED: Apis mellifera dnaJ homolog subfamily B member 11-like (LOC552223), mRNA</t>
  </si>
  <si>
    <t xml:space="preserve"> PREDICTED: Apis mellifera low density lipoprotein receptor-related protein 6 (LRP6), mRNA</t>
  </si>
  <si>
    <t xml:space="preserve"> PREDICTED: Apis mellifera protein phosphatase 19C ortholog (LOC552290), partial mRNA</t>
  </si>
  <si>
    <t xml:space="preserve"> PREDICTED: Apis mellifera microspherule protein 1-like (LOC552310), mRNA</t>
  </si>
  <si>
    <t xml:space="preserve"> PREDICTED: Apis mellifera ubiquitin conjugating enzyme 2 (UbcD2), transcript variant X1, mRNA</t>
  </si>
  <si>
    <t>GB51663</t>
  </si>
  <si>
    <t xml:space="preserve"> PREDICTED: Apis mellifera tetraspanin 11 (Tspan11), transcript variant X2, mRNA</t>
  </si>
  <si>
    <t>GB51665</t>
  </si>
  <si>
    <t xml:space="preserve"> PREDICTED: Apis mellifera tetraspanin 11 (Tspan11), transcript variant X3, mRNA</t>
  </si>
  <si>
    <t xml:space="preserve"> PREDICTED: Apis mellifera uncharacterized LOC412161 (LOC412161), mRNA</t>
  </si>
  <si>
    <t>GB51668</t>
  </si>
  <si>
    <t xml:space="preserve"> PREDICTED: Apis mellifera myosuppressin receptor (LOC724225), transcript variant X1, mRNA</t>
  </si>
  <si>
    <t xml:space="preserve"> PREDICTED: Apis mellifera uncharacterized LOC411290 (LOC411290), transcript variant X4, mRNA</t>
  </si>
  <si>
    <t xml:space="preserve"> PREDICTED: Apis mellifera transmembrane protein nessy (nes), mRNA</t>
  </si>
  <si>
    <t xml:space="preserve"> PREDICTED: Apis mellifera dynein beta chain, ciliary-like (LOC411894), mRNA</t>
  </si>
  <si>
    <t xml:space="preserve"> PREDICTED: Apis mellifera 26S proteasome non-ATPase regulatory subunit 10-like (LOC551954), mRNA</t>
  </si>
  <si>
    <t xml:space="preserve"> PREDICTED: Apis mellifera l-allo-threonine aldolase-like (LOC413885), transcript variant X1, mRNA</t>
  </si>
  <si>
    <t xml:space="preserve"> PREDICTED: Apis mellifera uncharacterized LOC102656023 (LOC102656023), mRNA</t>
  </si>
  <si>
    <t>GB51676</t>
  </si>
  <si>
    <t xml:space="preserve"> PREDICTED: Apis mellifera uncharacterized LOC100577832 (LOC100577832), transcript variant X5, mRNA</t>
  </si>
  <si>
    <t>GB51677</t>
  </si>
  <si>
    <t>GB51679</t>
  </si>
  <si>
    <t xml:space="preserve"> PREDICTED: Apis mellifera uncharacterized LOC100577832 (LOC100577832), transcript variant X3, mRNA</t>
  </si>
  <si>
    <t>GB51680</t>
  </si>
  <si>
    <t xml:space="preserve"> PREDICTED: Apis mellifera lachesin-like (LOC413215), transcript variant X3, mRNA</t>
  </si>
  <si>
    <t xml:space="preserve"> PREDICTED: Apis mellifera annexin-B9-like (LOC409533), transcript variant X1, mRNA</t>
  </si>
  <si>
    <t>GB51682</t>
  </si>
  <si>
    <t xml:space="preserve"> PREDICTED: Apis mellifera uncharacterized LOC726832 (LOC726832), transcript variant X1, mRNA</t>
  </si>
  <si>
    <t xml:space="preserve"> PREDICTED: Apis mellifera TRAF-interacting protein-like (LOC100577676), mRNA</t>
  </si>
  <si>
    <t>GB51686</t>
  </si>
  <si>
    <t xml:space="preserve"> PREDICTED: Apis mellifera uncharacterized LOC102654665 (LOC102654665), transcript variant X5, misc_RNA</t>
  </si>
  <si>
    <t>GB51688</t>
  </si>
  <si>
    <t xml:space="preserve"> PREDICTED: Apis mellifera muscarinic acetylcholine receptor (LOC412299), mRNA</t>
  </si>
  <si>
    <t xml:space="preserve"> PREDICTED: Apis mellifera UPF0551 protein C8orf38 homolog, mitochondrial-like (LOC726383), mRNA</t>
  </si>
  <si>
    <t xml:space="preserve"> PREDICTED: Apis mellifera ubiquinol-cytochrome c reductase complex chaperone CBP3 homolog (LOC726341), mRNA</t>
  </si>
  <si>
    <t xml:space="preserve"> PREDICTED: Apis mellifera mediator of RNA polymerase II transcription subunit 14 (MED14), transcript variant X2, mRNA</t>
  </si>
  <si>
    <t xml:space="preserve"> PREDICTED: Apis mellifera tubulin-specific chaperone D-like (LOC725910), mRNA</t>
  </si>
  <si>
    <t xml:space="preserve"> PREDICTED: Apis mellifera singed (sn), transcript variant X1, mRNA</t>
  </si>
  <si>
    <t xml:space="preserve"> PREDICTED: Apis mellifera uncharacterized LOC102653693 (LOC102653693), transcript variant X2, mRNA</t>
  </si>
  <si>
    <t>GB51695</t>
  </si>
  <si>
    <t xml:space="preserve"> Apis mellifera hexamerin 70c (Hex70c), mRNA</t>
  </si>
  <si>
    <t xml:space="preserve"> Apis mellifera hexamerin 70b (HEX70b), mRNA</t>
  </si>
  <si>
    <t xml:space="preserve"> Apis mellifera hexamerin 70a (Hex70a), mRNA</t>
  </si>
  <si>
    <t xml:space="preserve"> PREDICTED: Apis mellifera WD repeat-containing protein 43-like (LOC409353), mRNA</t>
  </si>
  <si>
    <t xml:space="preserve"> PREDICTED: Apis mellifera beta subunit of type II geranylgeranyl transferase (betaggt-II), mRNA</t>
  </si>
  <si>
    <t xml:space="preserve"> PREDICTED: Apis mellifera shutdown (shu), mRNA</t>
  </si>
  <si>
    <t xml:space="preserve"> PREDICTED: Apis mellifera pre-mRNA-splicing factor ATP-dependent RNA helicase PRP16-like (LOC726778), mRNA</t>
  </si>
  <si>
    <t xml:space="preserve"> PREDICTED: Apis mellifera ras-related protein Rab-34-like (LOC102656792), transcript variant X1, mRNA</t>
  </si>
  <si>
    <t>GB51703</t>
  </si>
  <si>
    <t xml:space="preserve"> PREDICTED: Apis mellifera NADPH--cytochrome P450 reductase-like (LOC724870), transcript variant X3, mRNA</t>
  </si>
  <si>
    <t>GB51704</t>
  </si>
  <si>
    <t xml:space="preserve"> PREDICTED: Apis mellifera activating signal cointegrator 1 complex subunit 1-like (LOC551376), mRNA</t>
  </si>
  <si>
    <t xml:space="preserve"> PREDICTED: Apis mellifera uncharacterized LOC102656541 (LOC102656541), transcript variant X1, mRNA</t>
  </si>
  <si>
    <t>GB51709</t>
  </si>
  <si>
    <t xml:space="preserve"> PREDICTED: Apis mellifera eukaryotic initiation factor 4A-like (LOC411989), transcript variant X2, mRNA</t>
  </si>
  <si>
    <t xml:space="preserve"> PREDICTED: Apis mellifera eukaryotic translation initiation factor 4E-binding protein 1-like (LOC725039), transcript variant X1, mRNA</t>
  </si>
  <si>
    <t xml:space="preserve"> PREDICTED: Apis mellifera macoilin-like (LOC412398), transcript variant X3, mRNA</t>
  </si>
  <si>
    <t xml:space="preserve"> PREDICTED: Apis mellifera transmembrane protein 173-like (LOC100578892), partial mRNA</t>
  </si>
  <si>
    <t>GB51715</t>
  </si>
  <si>
    <t xml:space="preserve"> PREDICTED: Apis mellifera ribosomal protein L23A (RpL23A), mRNA</t>
  </si>
  <si>
    <t xml:space="preserve"> PREDICTED: Apis mellifera WASH complex subunit 7-like (LOC551888), mRNA</t>
  </si>
  <si>
    <t xml:space="preserve"> PREDICTED: Apis mellifera protein FAM86A-like (LOC726811), transcript variant X1, mRNA</t>
  </si>
  <si>
    <t xml:space="preserve"> PREDICTED: Apis mellifera ribonuclease Z, mitochondrial (JhI-1), mRNA</t>
  </si>
  <si>
    <t xml:space="preserve"> PREDICTED: Apis mellifera alpha-(1,3)-fucosyltransferase 10-like (LOC100577519), mRNA</t>
  </si>
  <si>
    <t xml:space="preserve"> PREDICTED: Apis mellifera zinc finger protein 800-like (LOC725941), transcript variant X2, mRNA</t>
  </si>
  <si>
    <t xml:space="preserve"> PREDICTED: Apis mellifera tetraspanin 8 (Tspan8), transcript variant X1, mRNA</t>
  </si>
  <si>
    <t xml:space="preserve"> PREDICTED: Apis mellifera nonsense-mediated mRNA 3 (Nmd3), mRNA</t>
  </si>
  <si>
    <t xml:space="preserve"> PREDICTED: Apis mellifera sphingomyelin phosphodiesterase 1-like (LOC726315), mRNA</t>
  </si>
  <si>
    <t xml:space="preserve"> PREDICTED: Apis mellifera rab5 GDP/GTP exchange factor-like (LOC412728), transcript variant X1, mRNA</t>
  </si>
  <si>
    <t xml:space="preserve"> PREDICTED: Apis mellifera sorting nexin-14-like (LOC551297), transcript variant X2, mRNA</t>
  </si>
  <si>
    <t xml:space="preserve"> PREDICTED: Apis mellifera activator of 90 kDa heat shock protein ATPase homolog 1-like (LOC551720), transcript variant 2, mRNA</t>
  </si>
  <si>
    <t xml:space="preserve"> PREDICTED: Apis mellifera DEAD box protein 73D ortholog (LOC726819), mRNA</t>
  </si>
  <si>
    <t xml:space="preserve"> PREDICTED: Apis mellifera luciferin 4-monooxygenase-like (LOC726625), transcript variant X1, mRNA</t>
  </si>
  <si>
    <t xml:space="preserve"> PREDICTED: Apis mellifera calcium and integrin-binding family member 3-like (LOC100578928), transcript variant X6, mRNA</t>
  </si>
  <si>
    <t>GB51730</t>
  </si>
  <si>
    <t xml:space="preserve"> PREDICTED: Apis mellifera calcium and integrin-binding family member 3-like (LOC100578928), transcript variant X13, mRNA</t>
  </si>
  <si>
    <t>GB51731</t>
  </si>
  <si>
    <t xml:space="preserve"> PREDICTED: Apis mellifera venom acid phosphatase Acph-1-like (LOC726571), mRNA</t>
  </si>
  <si>
    <t xml:space="preserve"> PREDICTED: Apis mellifera myosin heavy chain 2 (Mhc2), transcript variant X4, mRNA</t>
  </si>
  <si>
    <t xml:space="preserve"> PREDICTED: Apis mellifera PHD finger-like domain-containing protein 5A-like (LOC724320), mRNA</t>
  </si>
  <si>
    <t xml:space="preserve"> PREDICTED: Apis mellifera tweedle motif cuticular protein 2 (Twdl2), mRNA</t>
  </si>
  <si>
    <t xml:space="preserve"> PREDICTED: Apis mellifera trafficking kinesin-binding protein milt (milt), transcript variant X7, mRNA</t>
  </si>
  <si>
    <t>GB51737</t>
  </si>
  <si>
    <t xml:space="preserve"> PREDICTED: Apis mellifera trafficking kinesin-binding protein milt (milt), transcript variant X6, mRNA</t>
  </si>
  <si>
    <t xml:space="preserve"> PREDICTED: Apis mellifera probable alpha-ketoglutarate-dependent dioxygenase ABH4-like (LOC551104), mRNA</t>
  </si>
  <si>
    <t xml:space="preserve"> PREDICTED: Apis mellifera tetraspanin 17 (Tspan17), mRNA</t>
  </si>
  <si>
    <t xml:space="preserve"> Apis mellifera peptidoglycan recognition protein S3 (PGRP-S3), mRNA</t>
  </si>
  <si>
    <t>GB51742</t>
  </si>
  <si>
    <t xml:space="preserve"> PREDICTED: Apis mellifera decapentaplegic (dpp), mRNA</t>
  </si>
  <si>
    <t xml:space="preserve"> PREDICTED: Apis mellifera uncharacterized LOC724439 (LOC724439), mRNA</t>
  </si>
  <si>
    <t xml:space="preserve"> PREDICTED: Apis mellifera alsin-like (LOC413195), mRNA</t>
  </si>
  <si>
    <t xml:space="preserve"> PREDICTED: Apis mellifera cob(I)yrinic acid a,c-diamide adenosyltransferase, mitochondrial-like (LOC552180), mRNA</t>
  </si>
  <si>
    <t>GB51747</t>
  </si>
  <si>
    <t xml:space="preserve"> PREDICTED: Apis mellifera uncharacterized LOC724613 (LOC724613), mRNA</t>
  </si>
  <si>
    <t xml:space="preserve"> PREDICTED: Apis mellifera G protein-coupled receptor kinase 1 (Gprk1), mRNA</t>
  </si>
  <si>
    <t>GB51750</t>
  </si>
  <si>
    <t xml:space="preserve"> PREDICTED: Apis mellifera beta-glucuronidase-like (LOC409814), transcript variant X1, mRNA</t>
  </si>
  <si>
    <t xml:space="preserve"> PREDICTED: Apis mellifera uncharacterized LOC100576760 (LOC100576760), transcript variant X2, mRNA</t>
  </si>
  <si>
    <t>GB51752</t>
  </si>
  <si>
    <t xml:space="preserve"> PREDICTED: Apis mellifera uncharacterized LOC100576760 (LOC100576760), transcript variant X1, mRNA</t>
  </si>
  <si>
    <t>GB51754</t>
  </si>
  <si>
    <t xml:space="preserve"> PREDICTED: Apis mellifera deltex (dx), mRNA</t>
  </si>
  <si>
    <t xml:space="preserve"> PREDICTED: Apis mellifera uncharacterized LOC100577033 (LOC100577033), transcript variant X1, mRNA</t>
  </si>
  <si>
    <t xml:space="preserve"> PREDICTED: Apis mellifera uncharacterized LOC412254 (LOC412254), transcript variant X5, mRNA</t>
  </si>
  <si>
    <t xml:space="preserve"> PREDICTED: Apis mellifera uncharacterized LOC412254 (LOC412254), transcript variant X3, mRNA</t>
  </si>
  <si>
    <t>GB51758</t>
  </si>
  <si>
    <t xml:space="preserve"> PREDICTED: Apis mellifera yellow-b (Y-b), mRNA</t>
  </si>
  <si>
    <t>GB51759</t>
  </si>
  <si>
    <t xml:space="preserve"> PREDICTED: Apis mellifera uncharacterized LOC725135 (LOC725135), mRNA</t>
  </si>
  <si>
    <t xml:space="preserve"> PREDICTED: Apis mellifera THO complex subunit 5 (thoc5), transcript variant X2, mRNA</t>
  </si>
  <si>
    <t xml:space="preserve"> PREDICTED: Apis mellifera UPF0505 protein C16orf62 homolog (LOC411237), transcript variant X1, mRNA</t>
  </si>
  <si>
    <t xml:space="preserve"> PREDICTED: Apis mellifera uncharacterized LOC100577363 (LOC100577363), partial mRNA</t>
  </si>
  <si>
    <t xml:space="preserve"> PREDICTED: Apis mellifera MICAL-like protein (MICAL-like), mRNA</t>
  </si>
  <si>
    <t>GB51766</t>
  </si>
  <si>
    <t>GB51767</t>
  </si>
  <si>
    <t xml:space="preserve"> PREDICTED: Apis mellifera uncharacterized LOC727363 (LOC727363), mRNA</t>
  </si>
  <si>
    <t>GB51770</t>
  </si>
  <si>
    <t xml:space="preserve"> PREDICTED: Apis mellifera dynein intermediate chain 2, axonemal-like (LOC100578294), mRNA</t>
  </si>
  <si>
    <t xml:space="preserve"> PREDICTED: Apis mellifera uncharacterized LOC102654436 (LOC102654436), mRNA</t>
  </si>
  <si>
    <t>GB51772</t>
  </si>
  <si>
    <t xml:space="preserve"> PREDICTED: Apis mellifera protein unc-80 homolog (LOC726959), mRNA</t>
  </si>
  <si>
    <t>GB51773</t>
  </si>
  <si>
    <t xml:space="preserve"> PREDICTED: Apis mellifera myosin 6 (Myo6), transcript variant X1, mRNA</t>
  </si>
  <si>
    <t>GB51777</t>
  </si>
  <si>
    <t>GB51778</t>
  </si>
  <si>
    <t>GB51779</t>
  </si>
  <si>
    <t>GB51780</t>
  </si>
  <si>
    <t xml:space="preserve"> PREDICTED: Apis mellifera uncharacterized LOC100577596 (LOC100577596), mRNA</t>
  </si>
  <si>
    <t xml:space="preserve"> PREDICTED: Apis mellifera plasma glutamate carboxypeptidase-like (LOC410148), transcript variant 1, mRNA</t>
  </si>
  <si>
    <t xml:space="preserve"> PREDICTED: Apis mellifera plasma glutamate carboxypeptidase-like (LOC410149), transcript variant X4, mRNA</t>
  </si>
  <si>
    <t xml:space="preserve"> PREDICTED: Apis mellifera uncharacterized LOC102654240 (LOC102654240), ncRNA</t>
  </si>
  <si>
    <t>GB51784</t>
  </si>
  <si>
    <t>GB51785</t>
  </si>
  <si>
    <t xml:space="preserve"> PREDICTED: Apis mellifera uncharacterized LOC100577908 (LOC100577908), transcript variant X1, mRNA</t>
  </si>
  <si>
    <t>GB51786</t>
  </si>
  <si>
    <t xml:space="preserve"> PREDICTED: Apis mellifera myosin light chain alkali-like (LOC410058), transcript variant X5, mRNA</t>
  </si>
  <si>
    <t>GB51788</t>
  </si>
  <si>
    <t>GB51789</t>
  </si>
  <si>
    <t xml:space="preserve"> PREDICTED: Apis mellifera protein scarlet-like (LOC726853), transcript variant X2, mRNA</t>
  </si>
  <si>
    <t xml:space="preserve"> PREDICTED: Apis mellifera uncharacterized LOC727223 (LOC727223), transcript variant X1, mRNA</t>
  </si>
  <si>
    <t xml:space="preserve"> PREDICTED: Apis mellifera uncharacterized LOC727223 (LOC727223), transcript variant X4, misc_RNA</t>
  </si>
  <si>
    <t>GB51792</t>
  </si>
  <si>
    <t xml:space="preserve"> PREDICTED: Apis mellifera e3 ubiquitin-protein ligase MARCH2-like (LOC409835), transcript variant X2, mRNA</t>
  </si>
  <si>
    <t xml:space="preserve"> PREDICTED: Apis mellifera conserved oligomeric Golgi complex subunit 1-like (LOC727228), transcript variant X2, mRNA</t>
  </si>
  <si>
    <t>GB51794</t>
  </si>
  <si>
    <t>GB51795</t>
  </si>
  <si>
    <t>GB51796</t>
  </si>
  <si>
    <t xml:space="preserve"> PREDICTED: Apis mellifera uncharacterized LOC726887 (LOC726887), mRNA</t>
  </si>
  <si>
    <t>GB51798</t>
  </si>
  <si>
    <t xml:space="preserve"> PREDICTED: Apis mellifera brown (bw), mRNA</t>
  </si>
  <si>
    <t xml:space="preserve"> PREDICTED: Apis mellifera uncharacterized LOC409090 (LOC409090), transcript variant X2, mRNA</t>
  </si>
  <si>
    <t>GB51801</t>
  </si>
  <si>
    <t xml:space="preserve"> PREDICTED: Apis mellifera uncharacterized LOC551416 (LOC551416), mRNA</t>
  </si>
  <si>
    <t>GB51803</t>
  </si>
  <si>
    <t xml:space="preserve"> PREDICTED: Apis mellifera proton-coupled amino acid transporter 4-like (LOC410741), transcript variant X2, mRNA</t>
  </si>
  <si>
    <t xml:space="preserve"> PREDICTED: Apis mellifera fidipidine protein (fidipidine), transcript variant X3, mRNA</t>
  </si>
  <si>
    <t xml:space="preserve"> PREDICTED: Apis mellifera phosphorylase kinase gamma (PhKgamma), mRNA</t>
  </si>
  <si>
    <t>GB51808</t>
  </si>
  <si>
    <t>GB51809</t>
  </si>
  <si>
    <t>GB51810</t>
  </si>
  <si>
    <t xml:space="preserve"> PREDICTED: Apis mellifera GMC oxidoreductase (GMCOX1), transcript variant X1, mRNA</t>
  </si>
  <si>
    <t>GB51811</t>
  </si>
  <si>
    <t xml:space="preserve"> PREDICTED: Apis mellifera GMC oxidoreductase 2 (GMCOX2), mRNA</t>
  </si>
  <si>
    <t xml:space="preserve"> PREDICTED: Apis mellifera GMC oxidoreductase 3 (GMCOX3), transcript variant X1, mRNA</t>
  </si>
  <si>
    <t xml:space="preserve"> PREDICTED: Apis mellifera GMC oxidoreductase 4 (GMCOX4), transcript variant X1, mRNA</t>
  </si>
  <si>
    <t xml:space="preserve"> PREDICTED: Apis mellifera GMC oxidoreductase 5 (GMCOX5), mRNA</t>
  </si>
  <si>
    <t xml:space="preserve"> PREDICTED: Apis mellifera GMC oxidoreductase 6 (GMCOX6), mRNA</t>
  </si>
  <si>
    <t xml:space="preserve"> PREDICTED: Apis mellifera GMC oxidoreductase 7 (GMCOX7), transcript variant X3, mRNA</t>
  </si>
  <si>
    <t xml:space="preserve"> PREDICTED: Apis mellifera glucose dehydrogenase [acceptor]-like (LOC410744), transcript variant 2, mRNA</t>
  </si>
  <si>
    <t xml:space="preserve"> PREDICTED: Apis mellifera GMC oxidoreductase 9 (GMCOX9), mRNA</t>
  </si>
  <si>
    <t xml:space="preserve"> PREDICTED: Apis mellifera GMC oxidoreductase 10 (GMCOX10), transcript variant X2, mRNA</t>
  </si>
  <si>
    <t xml:space="preserve"> Apis mellifera Sip1/TFIP11 interacting protein (Stip), mRNA</t>
  </si>
  <si>
    <t xml:space="preserve"> PREDICTED: Apis mellifera uncharacterized LOC100576726 (LOC100576726), transcript variant X1, ncRNA</t>
  </si>
  <si>
    <t>GB51823</t>
  </si>
  <si>
    <t>GB51824</t>
  </si>
  <si>
    <t>GB51825</t>
  </si>
  <si>
    <t>GB51826</t>
  </si>
  <si>
    <t>GB51827</t>
  </si>
  <si>
    <t xml:space="preserve"> PREDICTED: Apis mellifera uncharacterized LOC725775 (LOC725775), transcript variant X2, mRNA</t>
  </si>
  <si>
    <t xml:space="preserve"> PREDICTED: Apis mellifera uncharacterized LOC100577291 (LOC100577291), ncRNA</t>
  </si>
  <si>
    <t xml:space="preserve"> PREDICTED: Apis mellifera uncharacterized LOC102655001 (LOC102655001), transcript variant X1, ncRNA</t>
  </si>
  <si>
    <t>GB51831</t>
  </si>
  <si>
    <t xml:space="preserve"> PREDICTED: Apis mellifera uncharacterized LOC102654695 (LOC102654695), ncRNA</t>
  </si>
  <si>
    <t>GB51832</t>
  </si>
  <si>
    <t xml:space="preserve"> PREDICTED: Apis mellifera sodium-dependent nutrient amino acid transporter 1-like (LOC725456), transcript variant X2, mRNA</t>
  </si>
  <si>
    <t xml:space="preserve"> PREDICTED: Apis mellifera sodium-dependent nutrient amino acid transporter 1-like (LOC725420), mRNA</t>
  </si>
  <si>
    <t>GB51835</t>
  </si>
  <si>
    <t xml:space="preserve"> PREDICTED: Apis mellifera GPI ethanolamine phosphate transferase 2-like (LOC725149), partial mRNA</t>
  </si>
  <si>
    <t>GB51837</t>
  </si>
  <si>
    <t xml:space="preserve"> PREDICTED: Apis mellifera uncharacterized LOC552650 (LOC552650), mRNA</t>
  </si>
  <si>
    <t xml:space="preserve"> PREDICTED: Apis mellifera uncharacterized LOC102653718 (LOC102653718), mRNA</t>
  </si>
  <si>
    <t>GB51839</t>
  </si>
  <si>
    <t xml:space="preserve"> PREDICTED: Apis mellifera multiple inositol polyphosphate phosphatase 1-like (LOC409751), mRNA</t>
  </si>
  <si>
    <t xml:space="preserve"> PREDICTED: Apis mellifera multiple inositol polyphosphate phosphatase 1-like (LOC100577002), mRNA</t>
  </si>
  <si>
    <t xml:space="preserve"> PREDICTED: Apis mellifera uncharacterized LOC102654160 (LOC102654160), transcript variant X1, mRNA</t>
  </si>
  <si>
    <t>GB51842</t>
  </si>
  <si>
    <t xml:space="preserve"> PREDICTED: Apis mellifera uncharacterized LOC725318 (LOC725318), mRNA</t>
  </si>
  <si>
    <t xml:space="preserve"> PREDICTED: Apis mellifera neurotransmitter transporter 10 (NT-10), transcript variant X1, mRNA</t>
  </si>
  <si>
    <t xml:space="preserve"> PREDICTED: Apis mellifera sodium-dependent nutrient amino acid transporter 1-like (LOC102654427), mRNA</t>
  </si>
  <si>
    <t>GB51845</t>
  </si>
  <si>
    <t xml:space="preserve"> PREDICTED: Apis mellifera intraflagellar transport protein 46 homolog (LOC413068), mRNA</t>
  </si>
  <si>
    <t xml:space="preserve"> PREDICTED: Apis mellifera chloride channel 7 (CLCN7), mRNA</t>
  </si>
  <si>
    <t xml:space="preserve"> PREDICTED: Apis mellifera uncharacterized LOC725575 (LOC725575), mRNA</t>
  </si>
  <si>
    <t>GB51849</t>
  </si>
  <si>
    <t xml:space="preserve"> PREDICTED: Apis mellifera cyclin-dependent kinase 2-associated protein 2-like (LOC725607), mRNA</t>
  </si>
  <si>
    <t>GB51850</t>
  </si>
  <si>
    <t xml:space="preserve"> PREDICTED: Apis mellifera WD repeat-containing protein 85-like (LOC100577136), transcript variant X1, mRNA</t>
  </si>
  <si>
    <t xml:space="preserve"> PREDICTED: Apis mellifera uncharacterized LOC409752 (LOC409752), transcript variant X1, mRNA</t>
  </si>
  <si>
    <t xml:space="preserve"> PREDICTED: Apis mellifera RING finger protein unkempt-like (LOC727518), mRNA</t>
  </si>
  <si>
    <t xml:space="preserve"> PREDICTED: Apis mellifera potassium voltage-gated channel subfamily KQT member 1-like (LOC100577254), transcript variant X8, mRNA</t>
  </si>
  <si>
    <t>GB51855</t>
  </si>
  <si>
    <t xml:space="preserve"> PREDICTED: Apis mellifera uncharacterized LOC100577384 (LOC100577384), transcript variant X1, ncRNA</t>
  </si>
  <si>
    <t>GB51857</t>
  </si>
  <si>
    <t xml:space="preserve"> PREDICTED: Apis mellifera uncharacterized LOC102655433 (LOC102655433), ncRNA</t>
  </si>
  <si>
    <t>GB51859</t>
  </si>
  <si>
    <t xml:space="preserve"> PREDICTED: Apis mellifera flotillin 2 (Flo2), transcript variant X1, mRNA</t>
  </si>
  <si>
    <t>GB51861</t>
  </si>
  <si>
    <t xml:space="preserve"> PREDICTED: Apis mellifera flotillin 2 (Flo2), transcript variant X2, mRNA</t>
  </si>
  <si>
    <t xml:space="preserve"> PREDICTED: Apis mellifera uncharacterized LOC100578082 (LOC100578082), transcript variant X1, ncRNA</t>
  </si>
  <si>
    <t>GB51865</t>
  </si>
  <si>
    <t xml:space="preserve"> PREDICTED: Apis mellifera autophagy-specific gene 13 (Atg13), transcript variant X2, mRNA</t>
  </si>
  <si>
    <t xml:space="preserve"> PREDICTED: Apis mellifera ubiquitin C-terminal hydrolase (Uch-L3), mRNA</t>
  </si>
  <si>
    <t>GB51868</t>
  </si>
  <si>
    <t>GB51869</t>
  </si>
  <si>
    <t xml:space="preserve"> PREDICTED: Apis mellifera uncharacterized LOC102655204 (LOC102655204), mRNA</t>
  </si>
  <si>
    <t>GB51870</t>
  </si>
  <si>
    <t xml:space="preserve"> PREDICTED: Apis mellifera uncharacterized LOC727370 (LOC727370), transcript variant X6, mRNA</t>
  </si>
  <si>
    <t>GB51871</t>
  </si>
  <si>
    <t>GB51872</t>
  </si>
  <si>
    <t>GB51873</t>
  </si>
  <si>
    <t xml:space="preserve"> PREDICTED: Apis mellifera SLIT-ROBO Rho GTPase-activating protein 1-like (LOC552604), partial mRNA</t>
  </si>
  <si>
    <t>GB51875</t>
  </si>
  <si>
    <t>GB51876</t>
  </si>
  <si>
    <t>GB51877</t>
  </si>
  <si>
    <t>GB51878</t>
  </si>
  <si>
    <t>GB51879</t>
  </si>
  <si>
    <t>GB51880</t>
  </si>
  <si>
    <t xml:space="preserve"> PREDICTED: Apis mellifera uncharacterized LOC100577971 (LOC100577971), ncRNA</t>
  </si>
  <si>
    <t xml:space="preserve"> PREDICTED: Apis mellifera stress-activated map kinase-interacting protein 1 (Sin1), mRNA</t>
  </si>
  <si>
    <t xml:space="preserve"> PREDICTED: Apis mellifera calcyclin-binding protein-like (LOC412708), mRNA</t>
  </si>
  <si>
    <t xml:space="preserve"> PREDICTED: Apis mellifera uncharacterized LOC100577228 (LOC100577228), transcript variant X1, mRNA</t>
  </si>
  <si>
    <t>GB51886</t>
  </si>
  <si>
    <t xml:space="preserve"> PREDICTED: Apis mellifera uncharacterized LOC100577147 (LOC100577147), mRNA</t>
  </si>
  <si>
    <t xml:space="preserve"> PREDICTED: Apis mellifera uncharacterized LOC100577678 (LOC100577678), transcript variant X1, mRNA</t>
  </si>
  <si>
    <t xml:space="preserve"> PREDICTED: Apis mellifera vesicle-trafficking protein SEC22b-B-like (LOC413394), transcript variant X2, mRNA</t>
  </si>
  <si>
    <t xml:space="preserve"> PREDICTED: Apis mellifera uncharacterized LOC100577538 (LOC100577538), transcript variant X2, ncRNA</t>
  </si>
  <si>
    <t>GB51892</t>
  </si>
  <si>
    <t xml:space="preserve"> PREDICTED: Apis mellifera ATP-binding cassette sub-family F member 1-like (LOC413390), transcript variant 1, mRNA</t>
  </si>
  <si>
    <t xml:space="preserve"> PREDICTED: Apis mellifera HEM-protein (hem), mRNA</t>
  </si>
  <si>
    <t xml:space="preserve"> PREDICTED: Apis mellifera histone-lysine N-methyltransferase EHMT1-like (LOC413388), transcript variant X2, mRNA</t>
  </si>
  <si>
    <t>GB51896</t>
  </si>
  <si>
    <t xml:space="preserve"> PREDICTED: Apis mellifera cacophony (Cac), transcript variant X20, mRNA</t>
  </si>
  <si>
    <t>GB51898</t>
  </si>
  <si>
    <t>GB51899</t>
  </si>
  <si>
    <t xml:space="preserve"> PREDICTED: Apis mellifera surfeit locus protein 6 homolog (LOC100577300), mRNA</t>
  </si>
  <si>
    <t xml:space="preserve"> PREDICTED: Apis mellifera nose resistant to fluoxetine protein 6-like (LOC410976), mRNA</t>
  </si>
  <si>
    <t xml:space="preserve"> PREDICTED: Apis mellifera uncharacterized LOC551850 (LOC551850), transcript variant X3, mRNA</t>
  </si>
  <si>
    <t>GB51902</t>
  </si>
  <si>
    <t xml:space="preserve"> PREDICTED: Apis mellifera uncharacterized LOC551850 (LOC551850), transcript variant X2, mRNA</t>
  </si>
  <si>
    <t xml:space="preserve"> PREDICTED: Apis mellifera homeobox protein extradenticle (exd), transcript variant X9, mRNA</t>
  </si>
  <si>
    <t xml:space="preserve"> PREDICTED: Apis mellifera homeobox protein extradenticle (exd), transcript variant X2, mRNA</t>
  </si>
  <si>
    <t>GB51905</t>
  </si>
  <si>
    <t>GB51906</t>
  </si>
  <si>
    <t xml:space="preserve"> PREDICTED: Apis mellifera adenylate kinase 8-like (LOC100576953), mRNA</t>
  </si>
  <si>
    <t>GB51908</t>
  </si>
  <si>
    <t xml:space="preserve"> PREDICTED: Apis mellifera homeobox protein GBX-1-like (LOC413391), mRNA</t>
  </si>
  <si>
    <t xml:space="preserve"> PREDICTED: Apis mellifera zinc finger CCCH-type with G patch domain-containing protein (LOC552022), mRNA</t>
  </si>
  <si>
    <t xml:space="preserve"> PREDICTED: Apis mellifera box C/D snoRNA protein 1-like (LOC413393), mRNA</t>
  </si>
  <si>
    <t xml:space="preserve"> PREDICTED: Apis mellifera uncharacterized LOC409888 (LOC409888), transcript variant X10, mRNA</t>
  </si>
  <si>
    <t xml:space="preserve"> PREDICTED: Apis mellifera thymidylate kinase-like (LOC552148), transcript variant X2, mRNA</t>
  </si>
  <si>
    <t xml:space="preserve"> PREDICTED: Apis mellifera uncharacterized LOC100577743 (LOC100577743), transcript variant X2, mRNA</t>
  </si>
  <si>
    <t>GB51914</t>
  </si>
  <si>
    <t>GB51915</t>
  </si>
  <si>
    <t xml:space="preserve"> PREDICTED: Apis mellifera FMRFamide receptor (FR), partial mRNA</t>
  </si>
  <si>
    <t xml:space="preserve"> PREDICTED: Apis mellifera 1-acyl-sn-glycerol-3-phosphate acyltransferase alpha-like (LOC552139), transcript variant X3, mRNA</t>
  </si>
  <si>
    <t xml:space="preserve"> PREDICTED: Apis mellifera uncharacterized LOC102653952 (LOC102653952), mRNA</t>
  </si>
  <si>
    <t>GB51918</t>
  </si>
  <si>
    <t xml:space="preserve"> PREDICTED: Apis mellifera uncharacterized LOC100577932 (LOC100577932), transcript variant X2, mRNA</t>
  </si>
  <si>
    <t>GB51919</t>
  </si>
  <si>
    <t>GB51920</t>
  </si>
  <si>
    <t>GB51921</t>
  </si>
  <si>
    <t>GB51922</t>
  </si>
  <si>
    <t xml:space="preserve"> PREDICTED: Apis mellifera ribosome biogenesis protein BOP1 homolog (LOC551531), mRNA</t>
  </si>
  <si>
    <t>GB51923</t>
  </si>
  <si>
    <t xml:space="preserve"> PREDICTED: Apis mellifera peroxisomal multifunctional enzyme type 2-like (LOC727584), partial mRNA</t>
  </si>
  <si>
    <t>GB51924</t>
  </si>
  <si>
    <t>GB51925</t>
  </si>
  <si>
    <t>GB51926</t>
  </si>
  <si>
    <t>GB51927</t>
  </si>
  <si>
    <t>GB51928</t>
  </si>
  <si>
    <t>GB51929</t>
  </si>
  <si>
    <t xml:space="preserve"> PREDICTED: Apis mellifera tipE homolog 1 (Teh1), mRNA</t>
  </si>
  <si>
    <t>GB51931</t>
  </si>
  <si>
    <t>GB51932</t>
  </si>
  <si>
    <t>GB51933</t>
  </si>
  <si>
    <t>GB51934</t>
  </si>
  <si>
    <t>GB51935</t>
  </si>
  <si>
    <t xml:space="preserve"> PREDICTED: Apis mellifera uncharacterized LOC102654698 (LOC102654698), transcript variant X5, ncRNA</t>
  </si>
  <si>
    <t>GB51936</t>
  </si>
  <si>
    <t xml:space="preserve"> PREDICTED: Apis mellifera hiiragi (hrg), transcript variant X2, mRNA</t>
  </si>
  <si>
    <t xml:space="preserve"> PREDICTED: Apis mellifera leucine rich repeat G protein coupled receptor (LOC551621), transcript variant X1, mRNA</t>
  </si>
  <si>
    <t xml:space="preserve"> PREDICTED: Apis mellifera uncharacterized LOC102654380 (LOC102654380), mRNA</t>
  </si>
  <si>
    <t>GB51939</t>
  </si>
  <si>
    <t xml:space="preserve"> PREDICTED: Apis mellifera uncharacterized LOC551558 (LOC551558), transcript variant X5, mRNA</t>
  </si>
  <si>
    <t xml:space="preserve"> PREDICTED: Apis mellifera uncharacterized LOC551529 (LOC551529), transcript variant X2, mRNA</t>
  </si>
  <si>
    <t xml:space="preserve"> PREDICTED: Apis mellifera short coiled-coil protein B-like (LOC409706), mRNA</t>
  </si>
  <si>
    <t>GB51944</t>
  </si>
  <si>
    <t xml:space="preserve"> PREDICTED: Apis mellifera odorant receptor 160 (Or160), mRNA</t>
  </si>
  <si>
    <t>GB51946</t>
  </si>
  <si>
    <t xml:space="preserve"> PREDICTED: Apis mellifera uncharacterized LOC724835 (LOC724835), transcript variant X3, mRNA</t>
  </si>
  <si>
    <t>GB51948</t>
  </si>
  <si>
    <t xml:space="preserve"> PREDICTED: Apis mellifera uncharacterized LOC724835 (LOC724835), transcript variant X2, mRNA</t>
  </si>
  <si>
    <t>GB51949</t>
  </si>
  <si>
    <t xml:space="preserve"> PREDICTED: Apis mellifera uncharacterized LOC724120 (LOC724120), transcript variant X2, mRNA</t>
  </si>
  <si>
    <t>GB51950</t>
  </si>
  <si>
    <t>GB51951</t>
  </si>
  <si>
    <t>GB51952</t>
  </si>
  <si>
    <t xml:space="preserve"> PREDICTED: Apis mellifera ras-specific guanine nucleotide-releasing factor 1-like (LOC726401), mRNA</t>
  </si>
  <si>
    <t xml:space="preserve"> PREDICTED: Apis mellifera sec1 family domain-containing protein 2-like (LOC552681), transcript variant X3, mRNA</t>
  </si>
  <si>
    <t xml:space="preserve"> PREDICTED: Apis mellifera will die slowly (wds), mRNA</t>
  </si>
  <si>
    <t xml:space="preserve"> PREDICTED: Apis mellifera e3 ubiquitin-protein ligase UBR4-like (LOC412281), transcript variant X1, mRNA</t>
  </si>
  <si>
    <t xml:space="preserve"> PREDICTED: Apis mellifera DNA repair protein XRCC2-like (LOC102656733), mRNA</t>
  </si>
  <si>
    <t>GB51957</t>
  </si>
  <si>
    <t>GB51958</t>
  </si>
  <si>
    <t xml:space="preserve"> PREDICTED: Apis mellifera uncharacterized LOC102656480 (LOC102656480), mRNA</t>
  </si>
  <si>
    <t>GB51959</t>
  </si>
  <si>
    <t>GB51960</t>
  </si>
  <si>
    <t xml:space="preserve"> PREDICTED: Apis mellifera uncharacterized LOC726524 (LOC726524), mRNA</t>
  </si>
  <si>
    <t xml:space="preserve"> PREDICTED: Apis mellifera mitochondrial ribonuclease P protein 1 homolog (LOC100577673), mRNA</t>
  </si>
  <si>
    <t xml:space="preserve"> PREDICTED: Apis mellifera F box and leucine-rich-repeat gene 4 (Fbxl4), transcript variant X2, mRNA</t>
  </si>
  <si>
    <t xml:space="preserve"> PREDICTED: Apis mellifera nucleolar pre-ribosomal-associated protein 1-like (LOC102654333), mRNA</t>
  </si>
  <si>
    <t>GB51965</t>
  </si>
  <si>
    <t xml:space="preserve"> PREDICTED: Apis mellifera nucleolar pre-ribosomal-associated protein 1-like (LOC726580), mRNA</t>
  </si>
  <si>
    <t xml:space="preserve"> PREDICTED: Apis mellifera ankyrin repeat domain-containing protein 6-like (LOC408390), transcript variant X2, mRNA</t>
  </si>
  <si>
    <t xml:space="preserve"> PREDICTED: Apis mellifera conserved oligomeric Golgi complex subunit 3 (Cog3), mRNA</t>
  </si>
  <si>
    <t xml:space="preserve"> PREDICTED: Apis mellifera uncharacterized LOC102653706 (LOC102653706), transcript variant X2, ncRNA</t>
  </si>
  <si>
    <t>GB51969</t>
  </si>
  <si>
    <t>GB51970</t>
  </si>
  <si>
    <t xml:space="preserve"> PREDICTED: Apis mellifera uncharacterized LOC102656500 (LOC102656500), transcript variant X4, ncRNA</t>
  </si>
  <si>
    <t>GB51972</t>
  </si>
  <si>
    <t xml:space="preserve"> PREDICTED: Apis mellifera methionine aminopeptidase 1-like (LOC410385), mRNA</t>
  </si>
  <si>
    <t xml:space="preserve"> PREDICTED: Apis mellifera uncharacterized LOC100578613 (LOC100578613), transcript variant X1, mRNA</t>
  </si>
  <si>
    <t>GB51974</t>
  </si>
  <si>
    <t xml:space="preserve"> PREDICTED: Apis mellifera PEST proteolytic signal-containing nuclear protein-like (LOC726782), mRNA</t>
  </si>
  <si>
    <t xml:space="preserve"> PREDICTED: Apis mellifera aveugle (ave), mRNA</t>
  </si>
  <si>
    <t xml:space="preserve"> PREDICTED: Apis mellifera uncharacterized LOC552190 (LOC552190), transcript variant X2, mRNA</t>
  </si>
  <si>
    <t xml:space="preserve"> PREDICTED: Apis mellifera uncharacterized LOC100576774 (LOC100576774), mRNA</t>
  </si>
  <si>
    <t xml:space="preserve"> PREDICTED: Apis mellifera homolog of RecQ (RecQ5), mRNA</t>
  </si>
  <si>
    <t xml:space="preserve"> PREDICTED: Apis mellifera uncharacterized LOC102655436 (LOC102655436), mRNA</t>
  </si>
  <si>
    <t>GB51986</t>
  </si>
  <si>
    <t>GB51987</t>
  </si>
  <si>
    <t xml:space="preserve"> PREDICTED: Apis mellifera protein suppressor of forked-like (LOC410390), transcript variant X1, mRNA</t>
  </si>
  <si>
    <t>GB51988</t>
  </si>
  <si>
    <t xml:space="preserve"> PREDICTED: Apis mellifera uncharacterized LOC100576495 (LOC100576495), transcript variant X5, misc_RNA</t>
  </si>
  <si>
    <t>GB51989</t>
  </si>
  <si>
    <t xml:space="preserve"> PREDICTED: Apis mellifera ring and YY1 binding protein (RYBP), transcript variant X1, mRNA</t>
  </si>
  <si>
    <t>GB51990</t>
  </si>
  <si>
    <t>GB51991</t>
  </si>
  <si>
    <t>GB51992</t>
  </si>
  <si>
    <t xml:space="preserve"> PREDICTED: Apis mellifera UPF0139 membrane protein pMsmaA27-like (LOC724802), mRNA</t>
  </si>
  <si>
    <t>GB51993</t>
  </si>
  <si>
    <t xml:space="preserve"> PREDICTED: Apis mellifera proteasome subunit beta type-6-like (LOC409831), mRNA</t>
  </si>
  <si>
    <t xml:space="preserve"> PREDICTED: Apis mellifera sodium-coupled monocarboxylate transporter 1-like (LOC724546), mRNA</t>
  </si>
  <si>
    <t xml:space="preserve"> PREDICTED: Apis mellifera ADP-ribosylation factor-like protein 5B-like (LOC551034), mRNA</t>
  </si>
  <si>
    <t xml:space="preserve"> PREDICTED: Apis mellifera transcription elongation factor 1 homolog (LOC102654012), mRNA</t>
  </si>
  <si>
    <t>GB51997</t>
  </si>
  <si>
    <t xml:space="preserve"> PREDICTED: Apis mellifera uncharacterized LOC413753 (LOC413753), misc_RNA</t>
  </si>
  <si>
    <t xml:space="preserve"> PREDICTED: Apis mellifera glycyl-tRNA synthetase (Aats-gly), mRNA</t>
  </si>
  <si>
    <t xml:space="preserve"> PREDICTED: Apis mellifera agrin-like (LOC408393), transcript variant X6, mRNA</t>
  </si>
  <si>
    <t>GB52000</t>
  </si>
  <si>
    <t xml:space="preserve"> PREDICTED: Apis mellifera agrin-like (LOC408393), transcript variant X3, mRNA</t>
  </si>
  <si>
    <t>GB52001</t>
  </si>
  <si>
    <t xml:space="preserve"> PREDICTED: Apis mellifera agrin-like (LOC408393), transcript variant X10, mRNA</t>
  </si>
  <si>
    <t xml:space="preserve"> PREDICTED: Apis mellifera caspase-1-like (LOC100576484), transcript variant X1, mRNA</t>
  </si>
  <si>
    <t>GB52005</t>
  </si>
  <si>
    <t xml:space="preserve"> PREDICTED: Apis mellifera DCN1-like protein 4-like (LOC410394), transcript variant X3, mRNA</t>
  </si>
  <si>
    <t>GB52006</t>
  </si>
  <si>
    <t xml:space="preserve"> PREDICTED: Apis mellifera DCN1-like protein 4-like (LOC410394), transcript variant X1, mRNA</t>
  </si>
  <si>
    <t xml:space="preserve"> PREDICTED: Apis mellifera translocase of outer membrane 34 (Tom34), mRNA</t>
  </si>
  <si>
    <t xml:space="preserve"> PREDICTED: Apis mellifera mitochondrial import inner membrane translocase subunit Tim22-like (LOC100576422), mRNA</t>
  </si>
  <si>
    <t xml:space="preserve"> PREDICTED: Apis mellifera uncharacterized LOC725618 (LOC725618), mRNA</t>
  </si>
  <si>
    <t>GB52011</t>
  </si>
  <si>
    <t xml:space="preserve"> PREDICTED: Apis mellifera CCAAT/enhancer-binding protein zeta-like (LOC100578014), transcript variant X1, mRNA</t>
  </si>
  <si>
    <t xml:space="preserve"> PREDICTED: Apis mellifera isocitrate dehydrogenase [NAD] subunit gamma 1, mitochondrial-like (LOC410396), transcript variant 2, mRNA</t>
  </si>
  <si>
    <t xml:space="preserve"> PREDICTED: Apis mellifera collagen alpha-1(XI) chain-like (LOC408394), transcript variant 1, mRNA</t>
  </si>
  <si>
    <t xml:space="preserve"> PREDICTED: Apis mellifera PNR nuclear receptor-like (PNR-like), mRNA</t>
  </si>
  <si>
    <t>GB52016</t>
  </si>
  <si>
    <t xml:space="preserve"> PREDICTED: Apis mellifera uncharacterized LOC100578911 (LOC100578911), transcript variant X7, misc_RNA</t>
  </si>
  <si>
    <t>GB52018</t>
  </si>
  <si>
    <t xml:space="preserve"> PREDICTED: Apis mellifera uncharacterized LOC100578818 (LOC100578818), transcript variant X4, mRNA</t>
  </si>
  <si>
    <t>GB52019</t>
  </si>
  <si>
    <t xml:space="preserve"> PREDICTED: Apis mellifera uncharacterized LOC100578818 (LOC100578818), transcript variant X3, mRNA</t>
  </si>
  <si>
    <t>GB52020</t>
  </si>
  <si>
    <t xml:space="preserve"> PREDICTED: Apis mellifera uncharacterized LOC100578818 (LOC100578818), transcript variant X1, mRNA</t>
  </si>
  <si>
    <t xml:space="preserve"> PREDICTED: Apis mellifera uncharacterized LOC102654992 (LOC102654992), transcript variant X4, misc_RNA</t>
  </si>
  <si>
    <t>GB52022</t>
  </si>
  <si>
    <t xml:space="preserve"> PREDICTED: Apis mellifera cytochrome P450 6AQ1 (CYP6AQ1), transcript variant X1, mRNA</t>
  </si>
  <si>
    <t xml:space="preserve"> PREDICTED: Apis mellifera neprilysin 2 (Nep2), transcript variant X1, mRNA</t>
  </si>
  <si>
    <t>GB52024</t>
  </si>
  <si>
    <t xml:space="preserve"> PREDICTED: Apis mellifera neprilysin 2 (Nep2), transcript variant X4, mRNA</t>
  </si>
  <si>
    <t xml:space="preserve"> PREDICTED: Apis mellifera uncharacterized LOC726092 (LOC726092), transcript variant X1, mRNA</t>
  </si>
  <si>
    <t xml:space="preserve"> PREDICTED: Apis mellifera uncharacterized LOC100577829 (LOC100577829), transcript variant X1, mRNA</t>
  </si>
  <si>
    <t xml:space="preserve"> PREDICTED: Apis mellifera translation elongation factor eEF-1 alpha chain (Ef-1a-f1), transcript variant X3, mRNA</t>
  </si>
  <si>
    <t xml:space="preserve"> PREDICTED: Apis mellifera eukaryotic translation initiation factor 3 subunit G-1 (LOC408386), mRNA</t>
  </si>
  <si>
    <t xml:space="preserve"> PREDICTED: Apis mellifera HIV Tat-specific factor 1 homolog (LOC408387), mRNA</t>
  </si>
  <si>
    <t>GB52031</t>
  </si>
  <si>
    <t xml:space="preserve"> PREDICTED: Apis mellifera uncharacterized LOC100578121 (LOC100578121), transcript variant X2, mRNA</t>
  </si>
  <si>
    <t xml:space="preserve"> PREDICTED: Apis mellifera uncharacterized LOC102654011 (LOC102654011), ncRNA</t>
  </si>
  <si>
    <t>GB52034</t>
  </si>
  <si>
    <t>GB52035</t>
  </si>
  <si>
    <t xml:space="preserve"> PREDICTED: Apis mellifera uncharacterized LOC726247 (LOC726247), transcript variant X1, mRNA</t>
  </si>
  <si>
    <t xml:space="preserve"> PREDICTED: Apis mellifera uncharacterized LOC410383 (LOC410383), transcript variant X2, mRNA</t>
  </si>
  <si>
    <t>GB52038</t>
  </si>
  <si>
    <t xml:space="preserve"> PREDICTED: Apis mellifera uncharacterized LOC726204 (LOC726204), transcript variant X4, mRNA</t>
  </si>
  <si>
    <t xml:space="preserve"> PREDICTED: Apis mellifera popeye domain-containing protein 3-like (LOC410381), mRNA</t>
  </si>
  <si>
    <t>GB52041</t>
  </si>
  <si>
    <t xml:space="preserve"> PREDICTED: Apis mellifera blood vessel epicardial substance-like (LOC726152), transcript variant X2, mRNA</t>
  </si>
  <si>
    <t xml:space="preserve"> PREDICTED: Apis mellifera transcriptional adapter 2-alpha-like (LOC408384), mRNA</t>
  </si>
  <si>
    <t>GB52044</t>
  </si>
  <si>
    <t xml:space="preserve"> PREDICTED: Apis mellifera phosphodiesterase 9 (Pde9), transcript variant X3, mRNA</t>
  </si>
  <si>
    <t>GB52045</t>
  </si>
  <si>
    <t>GB52046</t>
  </si>
  <si>
    <t xml:space="preserve"> PREDICTED: Apis mellifera trithorax group protein osa-like (LOC102654959), mRNA</t>
  </si>
  <si>
    <t>GB52047</t>
  </si>
  <si>
    <t>GB52048</t>
  </si>
  <si>
    <t>GB52049</t>
  </si>
  <si>
    <t>GB52050</t>
  </si>
  <si>
    <t>GB52051</t>
  </si>
  <si>
    <t xml:space="preserve"> PREDICTED: Apis mellifera venom carboxylesterase-6-like (LOC408395), transcript variant X1, mRNA</t>
  </si>
  <si>
    <t>GB52053</t>
  </si>
  <si>
    <t xml:space="preserve"> PREDICTED: Apis mellifera IGF-II mRNA-binding protein (Imp), transcript variant X4, mRNA</t>
  </si>
  <si>
    <t>GB52054</t>
  </si>
  <si>
    <t>GB52055</t>
  </si>
  <si>
    <t xml:space="preserve"> PREDICTED: Apis mellifera IGF-II mRNA-binding protein (Imp), transcript variant X1, mRNA</t>
  </si>
  <si>
    <t xml:space="preserve"> PREDICTED: Apis mellifera probable ATP-dependent RNA helicase DDX10-like (LOC725642), mRNA</t>
  </si>
  <si>
    <t xml:space="preserve"> PREDICTED: Apis mellifera chromobox protein homolog 1-like (LOC410395), transcript variant X1, mRNA</t>
  </si>
  <si>
    <t xml:space="preserve"> PREDICTED: Apis mellifera eukaryotic translation initiation factor 4H-like (LOC409379), transcript variant X2, mRNA</t>
  </si>
  <si>
    <t xml:space="preserve"> PREDICTED: Apis mellifera septin-1-like (LOC412180), mRNA</t>
  </si>
  <si>
    <t xml:space="preserve"> PREDICTED: Apis mellifera cell division cycle 7-related protein kinase-like (LOC725465), transcript variant X1, mRNA</t>
  </si>
  <si>
    <t xml:space="preserve"> PREDICTED: Apis mellifera alkaline phosphatase, tissue-nonspecific isozyme-like (LOC410393), transcript variant X14, mRNA</t>
  </si>
  <si>
    <t>GB52062</t>
  </si>
  <si>
    <t xml:space="preserve"> PREDICTED: Apis mellifera alkaline phosphatase, tissue-nonspecific isozyme-like (LOC410393), transcript variant X5, mRNA</t>
  </si>
  <si>
    <t xml:space="preserve"> PREDICTED: Apis mellifera alkaline phosphatase, tissue-nonspecific isozyme-like (LOC410393), transcript variant X6, mRNA</t>
  </si>
  <si>
    <t>GB52064</t>
  </si>
  <si>
    <t xml:space="preserve"> PREDICTED: Apis mellifera alkaline phosphatase, tissue-nonspecific isozyme-like (LOC410393), transcript variant X2, mRNA</t>
  </si>
  <si>
    <t>GB52065</t>
  </si>
  <si>
    <t>GB52067</t>
  </si>
  <si>
    <t xml:space="preserve"> PREDICTED: Apis mellifera uncharacterized LOC102656885 (LOC102656885), transcript variant X2, ncRNA</t>
  </si>
  <si>
    <t>GB52068</t>
  </si>
  <si>
    <t xml:space="preserve"> PREDICTED: Apis mellifera uncharacterized LOC102653958 (LOC102653958), mRNA</t>
  </si>
  <si>
    <t>GB52069</t>
  </si>
  <si>
    <t xml:space="preserve"> PREDICTED: Apis mellifera phosphatidylinositol N-acetylglucosaminyltransferase subunit P-like (LOC725086), transcript variant X1, mRNA</t>
  </si>
  <si>
    <t xml:space="preserve"> PREDICTED: Apis mellifera phosphatidylinositol N-acetylglucosaminyltransferase subunit P-like (LOC725086), transcript variant X2, mRNA</t>
  </si>
  <si>
    <t>GB52071</t>
  </si>
  <si>
    <t xml:space="preserve"> PREDICTED: Apis mellifera methylenetetrahydrofolate reductase-like (LOC100578936), transcript variant X1, mRNA</t>
  </si>
  <si>
    <t xml:space="preserve"> PREDICTED: Apis mellifera probable citrate synthase 1, mitochondrial-like (LOC410059), mRNA</t>
  </si>
  <si>
    <t xml:space="preserve"> PREDICTED: Apis mellifera 6-phosphogluconate dehydrogenase, decarboxylating (Pgd), mRNA</t>
  </si>
  <si>
    <t xml:space="preserve"> PREDICTED: Apis mellifera RNA-binding protein 45-like (LOC412116), transcript variant X1, mRNA</t>
  </si>
  <si>
    <t xml:space="preserve"> PREDICTED: Apis mellifera RNA-binding protein 45-like (LOC412116), transcript variant X3, mRNA</t>
  </si>
  <si>
    <t>GB52076</t>
  </si>
  <si>
    <t xml:space="preserve"> Apis mellifera period circadian protein (Per), mRNA</t>
  </si>
  <si>
    <t>GB52078</t>
  </si>
  <si>
    <t xml:space="preserve"> PREDICTED: Apis mellifera rapamycin-insensitive companion of Tor (rictor), mRNA</t>
  </si>
  <si>
    <t xml:space="preserve"> PREDICTED: Apis mellifera GDP-L-fucose synthetase (Gmer), transcript variant X2, mRNA</t>
  </si>
  <si>
    <t xml:space="preserve"> PREDICTED: Apis mellifera inactivation no afterpotential E (inaE), mRNA</t>
  </si>
  <si>
    <t>GB52081</t>
  </si>
  <si>
    <t>GB52083</t>
  </si>
  <si>
    <t>GB52084</t>
  </si>
  <si>
    <t xml:space="preserve"> PREDICTED: Apis mellifera uncharacterized LOC724959 (LOC724959), mRNA</t>
  </si>
  <si>
    <t>GB52085</t>
  </si>
  <si>
    <t xml:space="preserve"> PREDICTED: Apis mellifera putative fatty acyl-CoA reductase CG5065-like (LOC100578329), mRNA</t>
  </si>
  <si>
    <t xml:space="preserve"> PREDICTED: Apis mellifera zinc finger protein 396-like (LOC552397), transcript variant X2, mRNA</t>
  </si>
  <si>
    <t>GB52088</t>
  </si>
  <si>
    <t>GB52089</t>
  </si>
  <si>
    <t xml:space="preserve"> PREDICTED: Apis mellifera zinc finger protein 396-like (LOC552397), transcript variant X1, mRNA</t>
  </si>
  <si>
    <t xml:space="preserve"> PREDICTED: Apis mellifera protein suppressor of forked-like (LOC410390), transcript variant X3, mRNA</t>
  </si>
  <si>
    <t xml:space="preserve"> PREDICTED: Apis mellifera fasciclin 3 (Fas3), transcript variant X6, mRNA</t>
  </si>
  <si>
    <t>GB52092</t>
  </si>
  <si>
    <t xml:space="preserve"> PREDICTED: Apis mellifera fasciclin 3 (Fas3), transcript variant X7, mRNA</t>
  </si>
  <si>
    <t>GB52093</t>
  </si>
  <si>
    <t>GB52094</t>
  </si>
  <si>
    <t>GB52095</t>
  </si>
  <si>
    <t xml:space="preserve"> PREDICTED: Apis mellifera uncharacterized LOC100576705 (LOC100576705), transcript variant X1, mRNA</t>
  </si>
  <si>
    <t xml:space="preserve"> PREDICTED: Apis mellifera scavenger receptor class B, type 1 (SCR-B1), transcript variant X5, mRNA</t>
  </si>
  <si>
    <t xml:space="preserve"> PREDICTED: Apis mellifera uncharacterized protein KIAA1109-like (LOC410019), transcript variant X3, mRNA</t>
  </si>
  <si>
    <t>GB52099</t>
  </si>
  <si>
    <t xml:space="preserve"> PREDICTED: Apis mellifera collagen alpha-2(IV) chain-like (LOC102654867), misc_RNA</t>
  </si>
  <si>
    <t>GB52100</t>
  </si>
  <si>
    <t xml:space="preserve"> PREDICTED: Apis mellifera leucokinin receptor (Lkr), transcript variant X3, misc_RNA</t>
  </si>
  <si>
    <t>GB52101</t>
  </si>
  <si>
    <t xml:space="preserve"> PREDICTED: Apis mellifera ribosomal protein S26 (RpS26), mRNA</t>
  </si>
  <si>
    <t xml:space="preserve"> PREDICTED: Apis mellifera protein spaetzle-like (LOC100578548), transcript variant X1, mRNA</t>
  </si>
  <si>
    <t xml:space="preserve"> PREDICTED: Apis mellifera uncharacterized LOC726758 (LOC726758), mRNA</t>
  </si>
  <si>
    <t xml:space="preserve"> PREDICTED: Apis mellifera uncharacterized LOC100578613 (LOC100578613), transcript variant X2, mRNA</t>
  </si>
  <si>
    <t xml:space="preserve"> PREDICTED: Apis mellifera tolkin (tok), transcript variant X1, mRNA</t>
  </si>
  <si>
    <t xml:space="preserve"> PREDICTED: Apis mellifera tubulin alpha-1 chain-like (LOC408388), mRNA</t>
  </si>
  <si>
    <t xml:space="preserve"> PREDICTED: Apis mellifera uncharacterized LOC726709 (LOC726709), transcript variant X1, mRNA</t>
  </si>
  <si>
    <t>GB52108</t>
  </si>
  <si>
    <t xml:space="preserve"> PREDICTED: Apis mellifera protein trachealess-like (LOC408389), transcript variant X4, mRNA</t>
  </si>
  <si>
    <t>GB52110</t>
  </si>
  <si>
    <t xml:space="preserve"> PREDICTED: Apis mellifera protein trachealess-like (LOC408389), transcript variant X1, mRNA</t>
  </si>
  <si>
    <t>GB52111</t>
  </si>
  <si>
    <t>GB52112</t>
  </si>
  <si>
    <t xml:space="preserve"> PREDICTED: Apis mellifera protein trachealess-like (LOC408389), transcript variant X5, mRNA</t>
  </si>
  <si>
    <t>GB52113</t>
  </si>
  <si>
    <t xml:space="preserve"> PREDICTED: Apis mellifera protein trachealess-like (LOC408389), transcript variant X7, mRNA</t>
  </si>
  <si>
    <t xml:space="preserve"> PREDICTED: Apis mellifera cellular repressor of E1A-stimulated genes (CREG), mRNA</t>
  </si>
  <si>
    <t xml:space="preserve"> PREDICTED: Apis mellifera ribosomal protein L36 (RpL36), transcript variant X2, mRNA</t>
  </si>
  <si>
    <t>GB52117</t>
  </si>
  <si>
    <t xml:space="preserve"> PREDICTED: Apis mellifera CDK5RAP1-like protein-like (LOC410388), mRNA</t>
  </si>
  <si>
    <t>GB52119</t>
  </si>
  <si>
    <t xml:space="preserve"> PREDICTED: Apis mellifera thioredoxin peroxidase 5 (Tpx-5), mRNA</t>
  </si>
  <si>
    <t xml:space="preserve"> PREDICTED: Apis mellifera barrier to autointegration factor (baf), mRNA</t>
  </si>
  <si>
    <t>GB52122</t>
  </si>
  <si>
    <t>GB52123</t>
  </si>
  <si>
    <t>GB52124</t>
  </si>
  <si>
    <t xml:space="preserve"> PREDICTED: Apis mellifera uncharacterized LOC102654215 (LOC102654215), mRNA</t>
  </si>
  <si>
    <t>GB52125</t>
  </si>
  <si>
    <t xml:space="preserve"> PREDICTED: Apis mellifera uncharacterized LOC102654367 (LOC102654367), mRNA</t>
  </si>
  <si>
    <t>GB52126</t>
  </si>
  <si>
    <t>GB52127</t>
  </si>
  <si>
    <t>GB52128</t>
  </si>
  <si>
    <t>GB52129</t>
  </si>
  <si>
    <t>GB52130</t>
  </si>
  <si>
    <t>GB52131</t>
  </si>
  <si>
    <t>GB52132</t>
  </si>
  <si>
    <t xml:space="preserve"> PREDICTED: Apis mellifera zinc finger protein 426-like (LOC725885), mRNA</t>
  </si>
  <si>
    <t>GB52134</t>
  </si>
  <si>
    <t>GB52135</t>
  </si>
  <si>
    <t>GB52136</t>
  </si>
  <si>
    <t>GB52137</t>
  </si>
  <si>
    <t>GB52138</t>
  </si>
  <si>
    <t>GB52139</t>
  </si>
  <si>
    <t xml:space="preserve"> PREDICTED: Apis mellifera NGFI-A-binding protein homolog (LOC724902), transcript variant X2, mRNA</t>
  </si>
  <si>
    <t xml:space="preserve"> PREDICTED: Apis mellifera quick-to-court (qtc), partial mRNA</t>
  </si>
  <si>
    <t>GB52141</t>
  </si>
  <si>
    <t xml:space="preserve"> PREDICTED: Apis mellifera RING finger protein 113A-like (LOC725161), transcript variant X1, mRNA</t>
  </si>
  <si>
    <t xml:space="preserve"> PREDICTED: Apis mellifera origin recognition complex subunit 4 (Orc4), transcript variant X2, mRNA</t>
  </si>
  <si>
    <t>GB52143</t>
  </si>
  <si>
    <t xml:space="preserve"> PREDICTED: Apis mellifera uncharacterized LOC725964 (LOC725964), transcript variant X5, mRNA</t>
  </si>
  <si>
    <t xml:space="preserve"> PREDICTED: Apis mellifera uncharacterized LOC725964 (LOC725964), transcript variant X2, mRNA</t>
  </si>
  <si>
    <t>GB52145</t>
  </si>
  <si>
    <t xml:space="preserve"> PREDICTED: Apis mellifera uncharacterized LOC102654305 (LOC102654305), ncRNA</t>
  </si>
  <si>
    <t>GB52146</t>
  </si>
  <si>
    <t xml:space="preserve"> PREDICTED: Apis mellifera uncharacterized LOC102653657 (LOC102653657), ncRNA</t>
  </si>
  <si>
    <t>GB52147</t>
  </si>
  <si>
    <t>GB52148</t>
  </si>
  <si>
    <t xml:space="preserve"> PREDICTED: Apis mellifera uncharacterized LOC102653863 (LOC102653863), ncRNA</t>
  </si>
  <si>
    <t>GB52149</t>
  </si>
  <si>
    <t>GB52150</t>
  </si>
  <si>
    <t xml:space="preserve"> PREDICTED: Apis mellifera beta subunit of type I geranylgeranyl transferase (betaggt-I), transcript variant X1, mRNA</t>
  </si>
  <si>
    <t>GB52151</t>
  </si>
  <si>
    <t xml:space="preserve"> PREDICTED: Apis mellifera tumor necrosis factor, alpha-induced protein 8-like protein (LOC725570), transcript variant X6, mRNA</t>
  </si>
  <si>
    <t xml:space="preserve"> PREDICTED: Apis mellifera u3 small nucleolar RNA-associated protein 15 homolog (LOC412931), mRNA</t>
  </si>
  <si>
    <t xml:space="preserve"> PREDICTED: Apis mellifera protein prenyltransferase alpha subunit repeat-containing protein 1-like (LOC725592), transcript variant X1, mRNA</t>
  </si>
  <si>
    <t xml:space="preserve"> PREDICTED: Apis mellifera GRAM domain-containing protein 3-like (LOC412099), transcript variant X3, mRNA</t>
  </si>
  <si>
    <t>GB52155</t>
  </si>
  <si>
    <t xml:space="preserve"> PREDICTED: Apis mellifera GRAM domain-containing protein 3-like (LOC412099), transcript variant X2, mRNA</t>
  </si>
  <si>
    <t>GB52156</t>
  </si>
  <si>
    <t xml:space="preserve"> PREDICTED: Apis mellifera MATH and LRR domain-containing protein PFE0570w-like (LOC102655953), mRNA</t>
  </si>
  <si>
    <t>GB52159</t>
  </si>
  <si>
    <t xml:space="preserve"> PREDICTED: Apis mellifera sialin-like (LOC409183), transcript variant X6, mRNA</t>
  </si>
  <si>
    <t>GB52160</t>
  </si>
  <si>
    <t xml:space="preserve"> Apis mellifera cuticular protein 28 (CPR28), mRNA</t>
  </si>
  <si>
    <t xml:space="preserve"> PREDICTED: Apis mellifera uncharacterized LOC100578454 (LOC100578454), ncRNA</t>
  </si>
  <si>
    <t>GB52162</t>
  </si>
  <si>
    <t xml:space="preserve"> PREDICTED: Apis mellifera bromodomain-containing protein DDB_G0280777-like (LOC102655446), mRNA</t>
  </si>
  <si>
    <t>GB52163</t>
  </si>
  <si>
    <t xml:space="preserve"> PREDICTED: Apis mellifera cyclin-dependent kinase 7 (Cdk7), mRNA</t>
  </si>
  <si>
    <t xml:space="preserve"> PREDICTED: Apis mellifera YTH domain containing 2 (YTHDC2), transcript variant X2, mRNA</t>
  </si>
  <si>
    <t xml:space="preserve"> PREDICTED: Apis mellifera uncharacterized protein KIAA0564-like (LOC411355), mRNA</t>
  </si>
  <si>
    <t>GB52166</t>
  </si>
  <si>
    <t>GB52167</t>
  </si>
  <si>
    <t xml:space="preserve"> PREDICTED: Apis mellifera uncharacterized LOC550870 (LOC550870), mRNA</t>
  </si>
  <si>
    <t>GB52169</t>
  </si>
  <si>
    <t>GB52170</t>
  </si>
  <si>
    <t>GB52171</t>
  </si>
  <si>
    <t>GB52172</t>
  </si>
  <si>
    <t xml:space="preserve"> PREDICTED: Apis mellifera uncharacterized LOC102654304 (LOC102654304), ncRNA</t>
  </si>
  <si>
    <t>GB52173</t>
  </si>
  <si>
    <t xml:space="preserve"> PREDICTED: Apis mellifera uncharacterized LOC100578421 (LOC100578421), mRNA</t>
  </si>
  <si>
    <t>GB52175</t>
  </si>
  <si>
    <t xml:space="preserve"> PREDICTED: Apis mellifera uncharacterized LOC102654137 (LOC102654137), ncRNA</t>
  </si>
  <si>
    <t>GB52176</t>
  </si>
  <si>
    <t>GB52177</t>
  </si>
  <si>
    <t xml:space="preserve"> PREDICTED: Apis mellifera glucuronosyltransferase (LOC725997), mRNA</t>
  </si>
  <si>
    <t>GB52180</t>
  </si>
  <si>
    <t xml:space="preserve"> PREDICTED: Apis mellifera uncharacterized LOC102654052 (LOC102654052), transcript variant X1, ncRNA</t>
  </si>
  <si>
    <t>GB52181</t>
  </si>
  <si>
    <t>GB52182</t>
  </si>
  <si>
    <t xml:space="preserve"> PREDICTED: Apis mellifera uncharacterized LOC100577526 (LOC100577526), mRNA</t>
  </si>
  <si>
    <t>GB52183</t>
  </si>
  <si>
    <t xml:space="preserve"> PREDICTED: Apis mellifera uncharacterized LOC100577819 (LOC100577819), mRNA</t>
  </si>
  <si>
    <t xml:space="preserve"> PREDICTED: Apis mellifera uncharacterized LOC100578041 (LOC100578041), transcript variant X1, mRNA</t>
  </si>
  <si>
    <t xml:space="preserve"> PREDICTED: Apis mellifera serine protease 40 (SP40), mRNA</t>
  </si>
  <si>
    <t>GB52187</t>
  </si>
  <si>
    <t xml:space="preserve"> PREDICTED: Apis mellifera probable phospholipid-transporting ATPase ID-like (LOC413328), transcript variant X10, mRNA</t>
  </si>
  <si>
    <t>GB52188</t>
  </si>
  <si>
    <t xml:space="preserve"> PREDICTED: Apis mellifera probable phospholipid-transporting ATPase ID-like (LOC413328), transcript variant X8, mRNA</t>
  </si>
  <si>
    <t xml:space="preserve"> PREDICTED: Apis mellifera tRNA pseudouridine synthase A, mitochondrial-like (LOC551700), mRNA</t>
  </si>
  <si>
    <t xml:space="preserve"> PREDICTED: Apis mellifera serine protease 49 (SP49), mRNA</t>
  </si>
  <si>
    <t xml:space="preserve"> PREDICTED: Apis mellifera uncharacterized LOC411496 (LOC411496), mRNA</t>
  </si>
  <si>
    <t>GB52193</t>
  </si>
  <si>
    <t xml:space="preserve"> PREDICTED: Apis mellifera collagen alpha-2(IV) chain-like (LOC409448), transcript variant X1, mRNA</t>
  </si>
  <si>
    <t xml:space="preserve"> PREDICTED: Apis mellifera dystrobrevin-like (Dyb), transcript variant X2, mRNA</t>
  </si>
  <si>
    <t xml:space="preserve"> PREDICTED: Apis mellifera uncharacterized LOC100576908 (LOC100576908), transcript variant X2, mRNA</t>
  </si>
  <si>
    <t>GB52196</t>
  </si>
  <si>
    <t xml:space="preserve"> PREDICTED: Apis mellifera actin-binding protein anillin (scra), mRNA</t>
  </si>
  <si>
    <t>GB52197</t>
  </si>
  <si>
    <t xml:space="preserve"> PREDICTED: Apis mellifera uncharacterized LOC100578593 (LOC100578593), transcript variant X1, ncRNA</t>
  </si>
  <si>
    <t xml:space="preserve"> PREDICTED: Apis mellifera uncharacterized LOC102655655 (LOC102655655), ncRNA</t>
  </si>
  <si>
    <t>GB52201</t>
  </si>
  <si>
    <t xml:space="preserve"> Apis mellifera cuticular protein 12 (CPR12), mRNA</t>
  </si>
  <si>
    <t>GB52202</t>
  </si>
  <si>
    <t xml:space="preserve"> Apis mellifera cuticular protein 13 (CPR13), mRNA</t>
  </si>
  <si>
    <t>GB52203</t>
  </si>
  <si>
    <t xml:space="preserve"> PREDICTED: Apis mellifera sialin-like (LOC409183), transcript variant X5, mRNA</t>
  </si>
  <si>
    <t xml:space="preserve"> PREDICTED: Apis mellifera uncharacterized LOC100577894 (LOC100577894), mRNA</t>
  </si>
  <si>
    <t>GB52206</t>
  </si>
  <si>
    <t xml:space="preserve"> PREDICTED: Apis mellifera uncharacterized LOC725630 (LOC725630), mRNA</t>
  </si>
  <si>
    <t>GB52208</t>
  </si>
  <si>
    <t xml:space="preserve"> PREDICTED: Apis mellifera DDB1- and CUL4-associated factor 12-like (LOC412932), transcript variant X3, mRNA</t>
  </si>
  <si>
    <t xml:space="preserve"> PREDICTED: Apis mellifera Zn72D protein (Zn72D), transcript variant X1, mRNA</t>
  </si>
  <si>
    <t xml:space="preserve"> PREDICTED: Apis mellifera polyubiquitin-A-like (LOC409675), transcript variant X1, mRNA</t>
  </si>
  <si>
    <t xml:space="preserve"> PREDICTED: Apis mellifera fibrillin 2 (FBN2), transcript variant X4, mRNA</t>
  </si>
  <si>
    <t xml:space="preserve"> PREDICTED: Apis mellifera fibrillin 2 (FBN2), transcript variant X2, mRNA</t>
  </si>
  <si>
    <t>GB52214</t>
  </si>
  <si>
    <t xml:space="preserve"> PREDICTED: Apis mellifera uncharacterized LOC725868 (LOC725868), mRNA</t>
  </si>
  <si>
    <t>GB52216</t>
  </si>
  <si>
    <t>GB52217</t>
  </si>
  <si>
    <t>GB52218</t>
  </si>
  <si>
    <t xml:space="preserve"> PREDICTED: Apis mellifera uncharacterized LOC409452 (LOC409452), transcript variant X2, mRNA</t>
  </si>
  <si>
    <t>GB52219</t>
  </si>
  <si>
    <t xml:space="preserve"> PREDICTED: Apis mellifera ribonuclease H1 (rnh1), mRNA</t>
  </si>
  <si>
    <t xml:space="preserve"> PREDICTED: Apis mellifera putative metal ion transporter C17A12.14-like (LOC102655386), mRNA</t>
  </si>
  <si>
    <t>GB52221</t>
  </si>
  <si>
    <t>GB52222</t>
  </si>
  <si>
    <t>GB52223</t>
  </si>
  <si>
    <t xml:space="preserve"> PREDICTED: Apis mellifera fat-like cadherin-related tumor suppressor homolog (LOC552589), transcript variant 2, mRNA</t>
  </si>
  <si>
    <t>GB52225</t>
  </si>
  <si>
    <t>GB52226</t>
  </si>
  <si>
    <t>GB52228</t>
  </si>
  <si>
    <t>GB52229</t>
  </si>
  <si>
    <t xml:space="preserve"> PREDICTED: Apis mellifera histone-lysine N-methyltransferase SETMAR-like (LOC725514), mRNA</t>
  </si>
  <si>
    <t xml:space="preserve"> PREDICTED: Apis mellifera serine/threonine-protein kinase/endoribonuclease IRE1-like (LOC100576259), partial mRNA</t>
  </si>
  <si>
    <t>GB52231</t>
  </si>
  <si>
    <t xml:space="preserve"> PREDICTED: Apis mellifera uncharacterized LOC102656715 (LOC102656715), mRNA</t>
  </si>
  <si>
    <t>GB52232</t>
  </si>
  <si>
    <t>GB52234</t>
  </si>
  <si>
    <t xml:space="preserve"> PREDICTED: Apis mellifera uncharacterized LOC100577809 (LOC100577809), mRNA</t>
  </si>
  <si>
    <t xml:space="preserve"> PREDICTED: Apis mellifera leucine-rich repeat-containing protein C10orf11 homolog (LOC725390), transcript variant X1, mRNA</t>
  </si>
  <si>
    <t>GB52237</t>
  </si>
  <si>
    <t xml:space="preserve"> PREDICTED: Apis mellifera bitesize (btsz), transcript variant X6, mRNA</t>
  </si>
  <si>
    <t>GB52238</t>
  </si>
  <si>
    <t xml:space="preserve"> PREDICTED: Apis mellifera bitesize (btsz), transcript variant X2, mRNA</t>
  </si>
  <si>
    <t xml:space="preserve"> PREDICTED: Apis mellifera probable serine acetyltransferase 2-like (LOC102653801), mRNA</t>
  </si>
  <si>
    <t>GB52240</t>
  </si>
  <si>
    <t>GB52241</t>
  </si>
  <si>
    <t>GB52242</t>
  </si>
  <si>
    <t>GB52243</t>
  </si>
  <si>
    <t xml:space="preserve"> Apis mellifera telomerase reverse transcriptase (Tert), mRNA</t>
  </si>
  <si>
    <t xml:space="preserve"> PREDICTED: Apis mellifera speckle targeted PIP5K1A-regulated poly(A) polymerase-like (LOC100576862), transcript variant X1, mRNA</t>
  </si>
  <si>
    <t xml:space="preserve"> PREDICTED: Apis mellifera uncharacterized LOC725528 (LOC725528), transcript variant X1, mRNA</t>
  </si>
  <si>
    <t xml:space="preserve"> PREDICTED: Apis mellifera uncharacterized LOC100576829 (LOC100576829), transcript variant X2, mRNA</t>
  </si>
  <si>
    <t xml:space="preserve"> PREDICTED: Apis mellifera uncharacterized LOC100576896 (LOC100576896), transcript variant X5, misc_RNA</t>
  </si>
  <si>
    <t xml:space="preserve"> PREDICTED: Apis mellifera uncharacterized LOC409556 (LOC409556), transcript variant X1, mRNA</t>
  </si>
  <si>
    <t xml:space="preserve"> PREDICTED: Apis mellifera uncharacterized LOC100576506 (LOC100576506), partial mRNA</t>
  </si>
  <si>
    <t xml:space="preserve"> PREDICTED: Apis mellifera multifunctional protein ADE2 (ade5), transcript variant X1, mRNA</t>
  </si>
  <si>
    <t xml:space="preserve"> PREDICTED: Apis mellifera E3 ubiquitin-protein ligase HERC2 (HERC2), mRNA</t>
  </si>
  <si>
    <t xml:space="preserve"> PREDICTED: Apis mellifera uncharacterized LOC409242 (LOC409242), transcript variant X1, mRNA</t>
  </si>
  <si>
    <t xml:space="preserve"> PREDICTED: Apis mellifera protein-associating with the carboxyl-terminal domain of ezrin-like (LOC727415), transcript variant X1, mRNA</t>
  </si>
  <si>
    <t xml:space="preserve"> PREDICTED: Apis mellifera mitochondrial-processing peptidase subunit alpha-like (LOC552175), mRNA</t>
  </si>
  <si>
    <t xml:space="preserve"> PREDICTED: Apis mellifera ribosomal protein L5 (RpL5), mRNA</t>
  </si>
  <si>
    <t xml:space="preserve"> PREDICTED: Apis mellifera uncharacterized LOC100576120 (LOC100576120), ncRNA</t>
  </si>
  <si>
    <t xml:space="preserve"> PREDICTED: Apis mellifera peptidyl-prolyl cis-trans isomerase-like 3-like (LOC551723), mRNA</t>
  </si>
  <si>
    <t xml:space="preserve"> PREDICTED: Apis mellifera probable Xaa-Pro aminopeptidase 3-like (LOC100576296), mRNA</t>
  </si>
  <si>
    <t xml:space="preserve"> PREDICTED: Apis mellifera amidophosphoribosyltransferase-like (LOC412619), transcript variant X2, mRNA</t>
  </si>
  <si>
    <t xml:space="preserve"> PREDICTED: Apis mellifera protein SDA1 homolog (LOC552280), mRNA</t>
  </si>
  <si>
    <t xml:space="preserve"> PREDICTED: Apis mellifera iron-sulfur protein NUBPL-like (LOC551442), mRNA</t>
  </si>
  <si>
    <t>GB52263</t>
  </si>
  <si>
    <t xml:space="preserve"> PREDICTED: Apis mellifera protein sprint-like (LOC727000), mRNA</t>
  </si>
  <si>
    <t>GB52264</t>
  </si>
  <si>
    <t>GB52265</t>
  </si>
  <si>
    <t xml:space="preserve"> PREDICTED: Apis mellifera furin-like protease 2-like (LOC408618), mRNA</t>
  </si>
  <si>
    <t xml:space="preserve"> PREDICTED: Apis mellifera uncharacterized LOC100577895 (LOC100577895), partial mRNA</t>
  </si>
  <si>
    <t xml:space="preserve"> PREDICTED: Apis mellifera uncharacterized LOC100577933 (LOC100577933), mRNA</t>
  </si>
  <si>
    <t>GB52268</t>
  </si>
  <si>
    <t xml:space="preserve"> PREDICTED: Apis mellifera nose resistant to fluoxetine protein 6-like (LOC100578042), transcript variant X2, mRNA</t>
  </si>
  <si>
    <t>GB52269</t>
  </si>
  <si>
    <t>GB52270</t>
  </si>
  <si>
    <t>GB52271</t>
  </si>
  <si>
    <t>GB52272</t>
  </si>
  <si>
    <t>GB52273</t>
  </si>
  <si>
    <t>GB52274</t>
  </si>
  <si>
    <t xml:space="preserve"> Apis mellifera pancreatic lipase-related protein 2-like (LOC726880), mRNA</t>
  </si>
  <si>
    <t>GB52276</t>
  </si>
  <si>
    <t>GB52277</t>
  </si>
  <si>
    <t xml:space="preserve"> PREDICTED: Apis mellifera filamin-B-like (LOC552466), mRNA</t>
  </si>
  <si>
    <t xml:space="preserve"> Apis mellifera neurexin 1 (Nrx-1), mRNA</t>
  </si>
  <si>
    <t>GB52280</t>
  </si>
  <si>
    <t>GB52281</t>
  </si>
  <si>
    <t xml:space="preserve"> PREDICTED: Apis mellifera integrator complex subunit 11-like (LOC100576359), mRNA</t>
  </si>
  <si>
    <t xml:space="preserve"> PREDICTED: Apis mellifera vesicle transport protein USE1 (Use1), mRNA</t>
  </si>
  <si>
    <t xml:space="preserve"> PREDICTED: Apis mellifera uncharacterized LOC411809 (LOC411809), mRNA</t>
  </si>
  <si>
    <t>GB52287</t>
  </si>
  <si>
    <t xml:space="preserve"> PREDICTED: Apis mellifera uncharacterized LOC724450 (LOC724450), transcript variant X3, mRNA</t>
  </si>
  <si>
    <t>GB52288</t>
  </si>
  <si>
    <t>GB52289</t>
  </si>
  <si>
    <t xml:space="preserve"> PREDICTED: Apis mellifera angiogenic factor with G patch and FHA domains 1-like (LOC411059), transcript variant X2, mRNA</t>
  </si>
  <si>
    <t xml:space="preserve"> PREDICTED: Apis mellifera uncharacterized LOC411058 (LOC411058), mRNA</t>
  </si>
  <si>
    <t>GB52291</t>
  </si>
  <si>
    <t>GB52292</t>
  </si>
  <si>
    <t>GB52293</t>
  </si>
  <si>
    <t>GB52294</t>
  </si>
  <si>
    <t xml:space="preserve"> PREDICTED: Apis mellifera G-box-binding factor-like (LOC102654814), mRNA</t>
  </si>
  <si>
    <t>GB52295</t>
  </si>
  <si>
    <t>GB52296</t>
  </si>
  <si>
    <t>GB52297</t>
  </si>
  <si>
    <t>GB52298</t>
  </si>
  <si>
    <t>GB52299</t>
  </si>
  <si>
    <t>GB52301</t>
  </si>
  <si>
    <t>GB52302</t>
  </si>
  <si>
    <t xml:space="preserve"> PREDICTED: Apis mellifera uncharacterized LOC100579056 (LOC100579056), partial mRNA</t>
  </si>
  <si>
    <t xml:space="preserve"> PREDICTED: Apis mellifera uncharacterized LOC408822 (LOC408822), mRNA</t>
  </si>
  <si>
    <t>GB52305</t>
  </si>
  <si>
    <t xml:space="preserve"> PREDICTED: Apis mellifera receptor mediated endocytosis 8 (Rme-8), mRNA</t>
  </si>
  <si>
    <t xml:space="preserve"> PREDICTED: Apis mellifera zinc finger protein 62-like (LOC724513), transcript variant X1, mRNA</t>
  </si>
  <si>
    <t xml:space="preserve"> PREDICTED: Apis mellifera fatty acyl-CoA reductase 1-like (LOC724560), mRNA</t>
  </si>
  <si>
    <t>GB52309</t>
  </si>
  <si>
    <t>GB52310</t>
  </si>
  <si>
    <t>GB52311</t>
  </si>
  <si>
    <t xml:space="preserve"> PREDICTED: Apis mellifera uncharacterized LOC102655425 (LOC102655425), mRNA</t>
  </si>
  <si>
    <t>GB52312</t>
  </si>
  <si>
    <t>GB52313</t>
  </si>
  <si>
    <t xml:space="preserve"> PREDICTED: Apis mellifera gamma-tubulin complex component 4 homolog (Grip75), mRNA</t>
  </si>
  <si>
    <t xml:space="preserve"> PREDICTED: Apis mellifera sorting nexin-2-like (LOC725492), mRNA</t>
  </si>
  <si>
    <t xml:space="preserve"> PREDICTED: Apis mellifera aluminum tubes (alt), mRNA</t>
  </si>
  <si>
    <t xml:space="preserve"> PREDICTED: Apis mellifera secapin (LOC406145), mRNA</t>
  </si>
  <si>
    <t>GB52317</t>
  </si>
  <si>
    <t xml:space="preserve"> PREDICTED: Apis mellifera uncharacterized LOC102655788 (LOC102655788), mRNA</t>
  </si>
  <si>
    <t>GB52318</t>
  </si>
  <si>
    <t>GB52319</t>
  </si>
  <si>
    <t xml:space="preserve"> PREDICTED: Apis mellifera uncharacterized LOC100578903 (LOC100578903), mRNA</t>
  </si>
  <si>
    <t>GB52320</t>
  </si>
  <si>
    <t xml:space="preserve"> PREDICTED: Apis mellifera probable dolichyl-P-Man:Man(7)GlcNAc(2)-PP-dolichyl-alpha-1,6-mannosyltransferase-like (LOC724431), transcript variant X1, mRNA</t>
  </si>
  <si>
    <t xml:space="preserve"> PREDICTED: Apis mellifera transcriptional adapter 2B-like (LOC102656134), transcript variant X1, mRNA</t>
  </si>
  <si>
    <t>GB52323</t>
  </si>
  <si>
    <t xml:space="preserve"> Apis mellifera chemosensory protein 3 (CSP3), mRNA</t>
  </si>
  <si>
    <t xml:space="preserve"> PREDICTED: Apis mellifera DC-STAMP domain-containing protein 1-like (LOC724561), mRNA</t>
  </si>
  <si>
    <t xml:space="preserve"> Apis mellifera chemosensory protein 4 (CSP4), mRNA</t>
  </si>
  <si>
    <t xml:space="preserve"> PREDICTED: Apis mellifera protein patched-like (LOC100576449), transcript variant X2, mRNA</t>
  </si>
  <si>
    <t>GB52329</t>
  </si>
  <si>
    <t xml:space="preserve"> PREDICTED: Apis mellifera knirps (Knr), transcript variant X1, mRNA</t>
  </si>
  <si>
    <t>GB52330</t>
  </si>
  <si>
    <t>GB52332</t>
  </si>
  <si>
    <t>GB52333</t>
  </si>
  <si>
    <t>GB52334</t>
  </si>
  <si>
    <t>GB52335</t>
  </si>
  <si>
    <t>GB52336</t>
  </si>
  <si>
    <t>GB52337</t>
  </si>
  <si>
    <t>GB52338</t>
  </si>
  <si>
    <t xml:space="preserve"> PREDICTED: Apis mellifera microtubule-associated proteins 1A/1B light chain 3A-like (LOC411870), transcript variant X1, mRNA</t>
  </si>
  <si>
    <t xml:space="preserve"> PREDICTED: Apis mellifera hormone receptor-like in 78 (Hr78), mRNA</t>
  </si>
  <si>
    <t>GB52341</t>
  </si>
  <si>
    <t xml:space="preserve"> PREDICTED: Apis mellifera immunoglobulin-like and fibronectin type III domain containing 13 (IGFn3-13), mRNA</t>
  </si>
  <si>
    <t>GB52342</t>
  </si>
  <si>
    <t xml:space="preserve"> PREDICTED: Apis mellifera APOBEC1 complementation factor-like (LOC724425), mRNA</t>
  </si>
  <si>
    <t>GB52344</t>
  </si>
  <si>
    <t xml:space="preserve"> Apis mellifera cell division cycle 37 homolog (Cdc37), mRNA</t>
  </si>
  <si>
    <t xml:space="preserve"> PREDICTED: Apis mellifera chromodomain-helicase-DNA-binding protein 1 (Chd1), mRNA</t>
  </si>
  <si>
    <t xml:space="preserve"> PREDICTED: Apis mellifera probable saccharopine dehydrogenase-like (LOC552075), transcript variant 1, mRNA</t>
  </si>
  <si>
    <t>GB52348</t>
  </si>
  <si>
    <t xml:space="preserve"> PREDICTED: Apis mellifera xeroderma pigmentosum D (Xpd), mRNA</t>
  </si>
  <si>
    <t xml:space="preserve"> PREDICTED: Apis mellifera BRO1 domain-containing protein BROX-like (LOC724850), mRNA</t>
  </si>
  <si>
    <t xml:space="preserve"> PREDICTED: Apis mellifera porphobilinogen deaminase-like (LOC551872), mRNA</t>
  </si>
  <si>
    <t xml:space="preserve"> PREDICTED: Apis mellifera WD repeat and HMG-box DNA-binding protein 1-like (LOC409871), transcript variant X1, mRNA</t>
  </si>
  <si>
    <t xml:space="preserve"> PREDICTED: Apis mellifera WD repeat and HMG-box DNA-binding protein 1-like (LOC409871), transcript variant X2, mRNA</t>
  </si>
  <si>
    <t>GB52353</t>
  </si>
  <si>
    <t xml:space="preserve"> PREDICTED: Apis mellifera sarcoglycan delta (Scgdelta), transcript variant X2, mRNA</t>
  </si>
  <si>
    <t>GB52354</t>
  </si>
  <si>
    <t>GB52355</t>
  </si>
  <si>
    <t>GB52357</t>
  </si>
  <si>
    <t>GB52359</t>
  </si>
  <si>
    <t xml:space="preserve"> PREDICTED: Apis mellifera high affinity cAMP-specific and IBMX-insensitive 3',5'-cyclic phosphodiesterase 8A-like (LOC408699), partial mRNA</t>
  </si>
  <si>
    <t xml:space="preserve"> PREDICTED: Apis mellifera odorant receptor 1 (Or1), mRNA</t>
  </si>
  <si>
    <t>GB52361</t>
  </si>
  <si>
    <t xml:space="preserve"> PREDICTED: Apis mellifera odorant receptor 3 (Or3), mRNA</t>
  </si>
  <si>
    <t>GB52362</t>
  </si>
  <si>
    <t xml:space="preserve"> Apis mellifera odorant receptor 4 (Or4), mRNA</t>
  </si>
  <si>
    <t>GB52363</t>
  </si>
  <si>
    <t xml:space="preserve"> Apis mellifera odorant receptor 5 (Or5), mRNA</t>
  </si>
  <si>
    <t xml:space="preserve"> PREDICTED: Apis mellifera putative odorant receptor 85f-like (LOC102655434), transcript variant X3, mRNA</t>
  </si>
  <si>
    <t>GB52365</t>
  </si>
  <si>
    <t>GB52366</t>
  </si>
  <si>
    <t xml:space="preserve"> PREDICTED: Apis mellifera uncharacterized LOC102655553 (LOC102655553), mRNA</t>
  </si>
  <si>
    <t>GB52367</t>
  </si>
  <si>
    <t xml:space="preserve"> Apis mellifera odorant receptor 9 (Or9), mRNA</t>
  </si>
  <si>
    <t>GB52368</t>
  </si>
  <si>
    <t xml:space="preserve"> Apis mellifera odorant receptor 10 (Or10), mRNA</t>
  </si>
  <si>
    <t>GB52369</t>
  </si>
  <si>
    <t xml:space="preserve"> Apis mellifera odorant receptor 11 (Or11), mRNA</t>
  </si>
  <si>
    <t xml:space="preserve"> Apis mellifera odorant receptor 12 (Or12), mRNA</t>
  </si>
  <si>
    <t xml:space="preserve"> Apis mellifera odorant receptor 13 (Or13), mRNA</t>
  </si>
  <si>
    <t>GB52372</t>
  </si>
  <si>
    <t xml:space="preserve"> Apis mellifera odorant receptor 14 (Or14), mRNA</t>
  </si>
  <si>
    <t>GB52373</t>
  </si>
  <si>
    <t xml:space="preserve"> PREDICTED: Apis mellifera odorant receptor 15 (Or15), mRNA</t>
  </si>
  <si>
    <t>GB52374</t>
  </si>
  <si>
    <t xml:space="preserve"> PREDICTED: Apis mellifera odorant receptor 16 (Or16), mRNA</t>
  </si>
  <si>
    <t>GB52375</t>
  </si>
  <si>
    <t xml:space="preserve"> PREDICTED: Apis mellifera odorant receptor 17 (Or17), mRNA</t>
  </si>
  <si>
    <t>GB52376</t>
  </si>
  <si>
    <t xml:space="preserve"> PREDICTED: Apis mellifera odorant receptor 18 (Or18), mRNA</t>
  </si>
  <si>
    <t xml:space="preserve"> Apis mellifera odorant receptor 19 (Or19), mRNA</t>
  </si>
  <si>
    <t>GB52378</t>
  </si>
  <si>
    <t xml:space="preserve"> PREDICTED: Apis mellifera odorant receptor 20 (Or20), transcript variant X1, mRNA</t>
  </si>
  <si>
    <t>GB52379</t>
  </si>
  <si>
    <t xml:space="preserve"> PREDICTED: Apis mellifera putative odorant receptor 85b-like (LOC102655825), mRNA</t>
  </si>
  <si>
    <t>GB52380</t>
  </si>
  <si>
    <t xml:space="preserve"> PREDICTED: Apis mellifera odorant receptor 22 (Or22), mRNA</t>
  </si>
  <si>
    <t>GB52382</t>
  </si>
  <si>
    <t xml:space="preserve"> PREDICTED: Apis mellifera odorant receptor Or1-like (LOC102655857), mRNA</t>
  </si>
  <si>
    <t>GB52383</t>
  </si>
  <si>
    <t xml:space="preserve"> Apis mellifera odorant receptor 25 (Or25), mRNA</t>
  </si>
  <si>
    <t>GB52384</t>
  </si>
  <si>
    <t xml:space="preserve"> Apis mellifera odorant receptor 26 (Or26), mRNA</t>
  </si>
  <si>
    <t xml:space="preserve"> Apis mellifera odorant receptor 27 (Or27), mRNA</t>
  </si>
  <si>
    <t xml:space="preserve"> PREDICTED: Apis mellifera odorant receptor 30 (Or30), transcript variant X4, mRNA</t>
  </si>
  <si>
    <t>GB52388</t>
  </si>
  <si>
    <t xml:space="preserve"> PREDICTED: Apis mellifera odorant receptor 30 (Or30), transcript variant X3, mRNA</t>
  </si>
  <si>
    <t xml:space="preserve"> PREDICTED: Apis mellifera odorant receptor 31 (Or31), mRNA</t>
  </si>
  <si>
    <t xml:space="preserve"> PREDICTED: Apis mellifera odorant receptor 32 (Or32), mRNA</t>
  </si>
  <si>
    <t xml:space="preserve"> PREDICTED: Apis mellifera odorant receptor 33 (Or33), mRNA</t>
  </si>
  <si>
    <t>GB52393</t>
  </si>
  <si>
    <t xml:space="preserve"> Apis mellifera odorant receptor 35 (Or35), mRNA</t>
  </si>
  <si>
    <t xml:space="preserve"> PREDICTED: Apis mellifera uncharacterized LOC100577226 (LOC100577226), mRNA</t>
  </si>
  <si>
    <t xml:space="preserve"> Apis mellifera odorant receptor 37 (Or37), mRNA</t>
  </si>
  <si>
    <t xml:space="preserve"> PREDICTED: Apis mellifera uncharacterized LOC100576881 (LOC100576881), transcript variant X3, mRNA</t>
  </si>
  <si>
    <t>GB52397</t>
  </si>
  <si>
    <t xml:space="preserve"> PREDICTED: Apis mellifera uncharacterized LOC100577101 (LOC100577101), mRNA</t>
  </si>
  <si>
    <t xml:space="preserve"> PREDICTED: Apis mellifera odorant receptor Or1-like (LOC100577068), transcript variant X2, mRNA</t>
  </si>
  <si>
    <t xml:space="preserve"> Apis mellifera odorant receptor 41 (Or41), mRNA</t>
  </si>
  <si>
    <t>GB52400</t>
  </si>
  <si>
    <t xml:space="preserve"> PREDICTED: Apis mellifera uncharacterized LOC102656487 (LOC102656487), mRNA</t>
  </si>
  <si>
    <t>GB52401</t>
  </si>
  <si>
    <t xml:space="preserve"> PREDICTED: Apis mellifera odorant receptor Or1-like (LOC100576984), mRNA</t>
  </si>
  <si>
    <t xml:space="preserve"> PREDICTED: Apis mellifera uncharacterized LOC100576944 (LOC100576944), mRNA</t>
  </si>
  <si>
    <t xml:space="preserve"> PREDICTED: Apis mellifera uncharacterized LOC100576914 (LOC100576914), mRNA</t>
  </si>
  <si>
    <t xml:space="preserve"> PREDICTED: Apis mellifera uncharacterized LOC100576881 (LOC100576881), transcript variant X2, mRNA</t>
  </si>
  <si>
    <t xml:space="preserve"> PREDICTED: Apis mellifera uncharacterized LOC100576816 (LOC100576816), mRNA</t>
  </si>
  <si>
    <t>GB52406</t>
  </si>
  <si>
    <t xml:space="preserve"> Apis mellifera odorant receptor 50 (Or50), mRNA</t>
  </si>
  <si>
    <t>GB52409</t>
  </si>
  <si>
    <t xml:space="preserve"> Apis mellifera odorant receptor 51 (Or51), mRNA</t>
  </si>
  <si>
    <t xml:space="preserve"> Apis mellifera odorant receptor 53 (Or53), mRNA</t>
  </si>
  <si>
    <t>GB52411</t>
  </si>
  <si>
    <t xml:space="preserve"> PREDICTED: Apis mellifera odorant receptor Or2-like (LOC102656907), mRNA</t>
  </si>
  <si>
    <t>GB52412</t>
  </si>
  <si>
    <t xml:space="preserve"> Apis mellifera odorant receptor 55 (Or55), mRNA</t>
  </si>
  <si>
    <t xml:space="preserve"> PREDICTED: Apis mellifera putative odorant receptor 85b-like (LOC102653581), transcript variant X1, mRNA</t>
  </si>
  <si>
    <t>GB52415</t>
  </si>
  <si>
    <t xml:space="preserve"> PREDICTED: Apis mellifera putative odorant receptor 85c-like (LOC102653637), mRNA</t>
  </si>
  <si>
    <t>GB52416</t>
  </si>
  <si>
    <t xml:space="preserve"> PREDICTED: Apis mellifera spatacsin (SPG11), transcript variant X1, mRNA</t>
  </si>
  <si>
    <t>GB52418</t>
  </si>
  <si>
    <t xml:space="preserve"> PREDICTED: Apis mellifera uncharacterized LOC100576571 (LOC100576571), partial mRNA</t>
  </si>
  <si>
    <t xml:space="preserve"> PREDICTED: Apis mellifera PPPDE peptidase domain-containing protein 1-like (LOC550664), transcript variant X2, mRNA</t>
  </si>
  <si>
    <t xml:space="preserve"> PREDICTED: Apis mellifera lines (lin), transcript variant 1, mRNA</t>
  </si>
  <si>
    <t xml:space="preserve"> PREDICTED: Apis mellifera protein FAM98A-like (LOC726679), mRNA</t>
  </si>
  <si>
    <t xml:space="preserve"> PREDICTED: Apis mellifera transmembrane channel-like protein 7-like (LOC412005), mRNA</t>
  </si>
  <si>
    <t xml:space="preserve"> PREDICTED: Apis mellifera dihydropyrimidinase-like (LOC100578817), transcript variant X2, mRNA</t>
  </si>
  <si>
    <t xml:space="preserve"> PREDICTED: Apis mellifera epidermal growth factor receptor kinase substrate 8-like protein 1-like (LOC408693), mRNA</t>
  </si>
  <si>
    <t>GB52425</t>
  </si>
  <si>
    <t xml:space="preserve"> PREDICTED: Apis mellifera lysine-specific demethylase lid (lid), transcript variant X1, mRNA</t>
  </si>
  <si>
    <t xml:space="preserve"> PREDICTED: Apis mellifera fimbrin (Fim), mRNA</t>
  </si>
  <si>
    <t xml:space="preserve"> PREDICTED: Apis mellifera uncharacterized LOC726803 (LOC726803), mRNA</t>
  </si>
  <si>
    <t>GB52428</t>
  </si>
  <si>
    <t xml:space="preserve"> PREDICTED: Apis mellifera uncharacterized LOC100578437 (LOC100578437), mRNA</t>
  </si>
  <si>
    <t xml:space="preserve"> PREDICTED: Apis mellifera uncharacterized LOC100578365 (LOC100578365), ncRNA</t>
  </si>
  <si>
    <t>GB52430</t>
  </si>
  <si>
    <t xml:space="preserve"> PREDICTED: Apis mellifera uncharacterized LOC408697 (LOC408697), transcript variant X2, mRNA</t>
  </si>
  <si>
    <t>GB52431</t>
  </si>
  <si>
    <t xml:space="preserve"> PREDICTED: Apis mellifera uncharacterized LOC408697 (LOC408697), transcript variant X3, mRNA</t>
  </si>
  <si>
    <t xml:space="preserve"> PREDICTED: Apis mellifera BET1 homolog (LOC726840), transcript variant X2, mRNA</t>
  </si>
  <si>
    <t xml:space="preserve"> PREDICTED: Apis mellifera ribosome production factor 1-like protein (LOC410875), mRNA</t>
  </si>
  <si>
    <t xml:space="preserve"> PREDICTED: Apis mellifera alpha-coatomer protein (alphaCop), transcript variant 1, mRNA</t>
  </si>
  <si>
    <t xml:space="preserve"> PREDICTED: Apis mellifera host cell factor (Hcf), transcript variant X1, mRNA</t>
  </si>
  <si>
    <t xml:space="preserve"> PREDICTED: Apis mellifera e3 ubiquitin-protein ligase IAP-3-like (LOC726899), mRNA</t>
  </si>
  <si>
    <t xml:space="preserve"> PREDICTED: Apis mellifera synapse-associated protein of 47 kDa-like (LOC726924), transcript variant X1, mRNA</t>
  </si>
  <si>
    <t xml:space="preserve"> PREDICTED: Apis mellifera Ras which interacts with calmodulin (Ric), transcript variant X4, mRNA</t>
  </si>
  <si>
    <t>GB52440</t>
  </si>
  <si>
    <t xml:space="preserve"> PREDICTED: Apis mellifera uncharacterized LOC100577670 (LOC100577670), mRNA</t>
  </si>
  <si>
    <t>GB52441</t>
  </si>
  <si>
    <t>GB52442</t>
  </si>
  <si>
    <t>GB52443</t>
  </si>
  <si>
    <t xml:space="preserve"> PREDICTED: Apis mellifera uncharacterized LOC100577255 (LOC100577255), transcript variant X2, mRNA</t>
  </si>
  <si>
    <t>GB52444</t>
  </si>
  <si>
    <t xml:space="preserve"> PREDICTED: Apis mellifera uncharacterized LOC100577255 (LOC100577255), transcript variant X1, mRNA</t>
  </si>
  <si>
    <t xml:space="preserve"> PREDICTED: Apis mellifera uncharacterized LOC726987 (LOC726987), transcript variant X5, mRNA</t>
  </si>
  <si>
    <t xml:space="preserve"> PREDICTED: Apis mellifera uncharacterized LOC100576284 (LOC100576284), mRNA</t>
  </si>
  <si>
    <t>GB52449</t>
  </si>
  <si>
    <t xml:space="preserve"> PREDICTED: Apis mellifera uncharacterized LOC102656188 (LOC102656188), ncRNA</t>
  </si>
  <si>
    <t>GB52450</t>
  </si>
  <si>
    <t xml:space="preserve"> PREDICTED: Apis mellifera uncharacterized LOC100577827 (LOC100577827), transcript variant X4, misc_RNA</t>
  </si>
  <si>
    <t>GB52452</t>
  </si>
  <si>
    <t xml:space="preserve"> PREDICTED: Apis mellifera apoptotic protease-activating factor 1-like (LOC100578356), transcript variant X1, mRNA</t>
  </si>
  <si>
    <t xml:space="preserve"> PREDICTED: Apis mellifera brain protein 44-like (LOC413186), mRNA</t>
  </si>
  <si>
    <t xml:space="preserve"> PREDICTED: Apis mellifera uncharacterized LOC726956 (LOC726956), transcript variant X1, mRNA</t>
  </si>
  <si>
    <t xml:space="preserve"> PREDICTED: Apis mellifera protein FAM116A-like (LOC100576433), mRNA</t>
  </si>
  <si>
    <t xml:space="preserve"> PREDICTED: Apis mellifera kinesin A (kinesin-A), mRNA</t>
  </si>
  <si>
    <t xml:space="preserve"> PREDICTED: Apis mellifera cysteine-rich with EGF-like domain protein 2-like (LOC410877), mRNA</t>
  </si>
  <si>
    <t>GB52459</t>
  </si>
  <si>
    <t xml:space="preserve"> PREDICTED: Apis mellifera uncharacterized LOC100576403 (LOC100576403), transcript variant X4, ncRNA</t>
  </si>
  <si>
    <t xml:space="preserve"> PREDICTED: Apis mellifera uncharacterized LOC100576403 (LOC100576403), transcript variant X6, ncRNA</t>
  </si>
  <si>
    <t>GB52461</t>
  </si>
  <si>
    <t xml:space="preserve"> PREDICTED: Apis mellifera THUMP domain-containing protein 3-like (LOC410876), transcript variant X2, mRNA</t>
  </si>
  <si>
    <t>GB52463</t>
  </si>
  <si>
    <t xml:space="preserve"> PREDICTED: Apis mellifera uncharacterized LOC726793 (LOC726793), mRNA</t>
  </si>
  <si>
    <t xml:space="preserve"> PREDICTED: Apis mellifera uncharacterized LOC726783 (LOC726783), mRNA</t>
  </si>
  <si>
    <t xml:space="preserve"> PREDICTED: Apis mellifera uncharacterized LOC408696 (LOC408696), mRNA</t>
  </si>
  <si>
    <t xml:space="preserve"> PREDICTED: Apis mellifera uncharacterized LOC408695 (LOC408695), mRNA</t>
  </si>
  <si>
    <t xml:space="preserve"> PREDICTED: Apis mellifera cytochrome b-c1 complex subunit 8-like (LOC726747), mRNA</t>
  </si>
  <si>
    <t xml:space="preserve"> PREDICTED: Apis mellifera ribonuclease H2 subunit C-like (LOC726711), mRNA</t>
  </si>
  <si>
    <t xml:space="preserve"> PREDICTED: Apis mellifera serine/threonine-protein kinase Genghis Khan (gek), transcript variant X2, mRNA</t>
  </si>
  <si>
    <t xml:space="preserve"> PREDICTED: Apis mellifera DNApol-eta protein (DNApol-eta), mRNA</t>
  </si>
  <si>
    <t>GB52474</t>
  </si>
  <si>
    <t>GB52475</t>
  </si>
  <si>
    <t>GB52477</t>
  </si>
  <si>
    <t>GB52479</t>
  </si>
  <si>
    <t>GB52481</t>
  </si>
  <si>
    <t>GB52484</t>
  </si>
  <si>
    <t>GB52485</t>
  </si>
  <si>
    <t>GB52486</t>
  </si>
  <si>
    <t>GB52488</t>
  </si>
  <si>
    <t xml:space="preserve"> PREDICTED: Apis mellifera aquaporin-4-like (LOC725165), transcript variant X1, mRNA</t>
  </si>
  <si>
    <t xml:space="preserve"> PREDICTED: Apis mellifera aquaporin-4-like (LOC725165), transcript variant X3, misc_RNA</t>
  </si>
  <si>
    <t>GB52490</t>
  </si>
  <si>
    <t>GB52492</t>
  </si>
  <si>
    <t xml:space="preserve"> PREDICTED: Apis mellifera uncharacterized LOC102655100 (LOC102655100), ncRNA</t>
  </si>
  <si>
    <t>GB52493</t>
  </si>
  <si>
    <t xml:space="preserve"> PREDICTED: Apis mellifera uncharacterized LOC100578436 (LOC100578436), transcript variant X4, ncRNA</t>
  </si>
  <si>
    <t>GB52494</t>
  </si>
  <si>
    <t xml:space="preserve"> PREDICTED: Apis mellifera uncharacterized LOC102653869 (LOC102653869), ncRNA</t>
  </si>
  <si>
    <t>GB52495</t>
  </si>
  <si>
    <t xml:space="preserve"> PREDICTED: Apis mellifera epoxide hydrolase 4-like (LOC410878), transcript variant X4, mRNA</t>
  </si>
  <si>
    <t xml:space="preserve"> PREDICTED: Apis mellifera mitochondrial import receptor subunit TOM20 homolog (LOC413845), mRNA</t>
  </si>
  <si>
    <t xml:space="preserve"> PREDICTED: Apis mellifera tubulin-specific chaperone E-like (LOC724808), mRNA</t>
  </si>
  <si>
    <t>GB52498</t>
  </si>
  <si>
    <t xml:space="preserve"> PREDICTED: Apis mellifera rRNA 2'-O-methyltransferase fibrillarin (Fib), mRNA</t>
  </si>
  <si>
    <t xml:space="preserve"> PREDICTED: Apis mellifera uncharacterized LOC100577939 (LOC100577939), transcript variant X1, mRNA</t>
  </si>
  <si>
    <t xml:space="preserve"> PREDICTED: Apis mellifera uncharacterized LOC100577939 (LOC100577939), transcript variant X2, misc_RNA</t>
  </si>
  <si>
    <t>GB52502</t>
  </si>
  <si>
    <t xml:space="preserve"> PREDICTED: Apis mellifera integrator complex subunit 7-like (LOC413351), transcript variant X2, mRNA</t>
  </si>
  <si>
    <t xml:space="preserve"> PREDICTED: Apis mellifera lachesin-like (LOC413350), transcript variant X5, mRNA</t>
  </si>
  <si>
    <t xml:space="preserve"> PREDICTED: Apis mellifera uncharacterized LOC100578084 (LOC100578084), partial mRNA</t>
  </si>
  <si>
    <t xml:space="preserve"> PREDICTED: Apis mellifera uncharacterized LOC100578119 (LOC100578119), transcript variant X1, mRNA</t>
  </si>
  <si>
    <t xml:space="preserve"> PREDICTED: Apis mellifera enhancer of mRNA-decapping protein 3-like (LOC409092), transcript variant X2, mRNA</t>
  </si>
  <si>
    <t xml:space="preserve"> PREDICTED: Apis mellifera putative dual specificity tyrosine-phosphorylation-regulated kinase 3 homolog (LOC411871), transcript variant X2, mRNA</t>
  </si>
  <si>
    <t xml:space="preserve"> PREDICTED: Apis mellifera uncharacterized LOC102655772 (LOC102655772), mRNA</t>
  </si>
  <si>
    <t>GB52509</t>
  </si>
  <si>
    <t xml:space="preserve"> PREDICTED: Apis mellifera suppressor of cytokine signaling 7 (Socs7), transcript variant X2, mRNA</t>
  </si>
  <si>
    <t xml:space="preserve"> PREDICTED: Apis mellifera UPF0532 protein CG3570-like (LOC727303), mRNA</t>
  </si>
  <si>
    <t xml:space="preserve"> PREDICTED: Apis mellifera ribosomal protein L28 (RpL28), mRNA</t>
  </si>
  <si>
    <t xml:space="preserve"> PREDICTED: Apis mellifera courtless (crl), transcript variant X2, mRNA</t>
  </si>
  <si>
    <t xml:space="preserve"> PREDICTED: Apis mellifera PQ-loop repeat-containing protein 3-like (LOC726443), transcript variant X1, mRNA</t>
  </si>
  <si>
    <t xml:space="preserve"> PREDICTED: Apis mellifera transcription initiation factor TFIID subunit 9-like (LOC727023), mRNA</t>
  </si>
  <si>
    <t xml:space="preserve"> PREDICTED: Apis mellifera oxysterol-binding protein-related protein 1-like (LOC409525), transcript variant X1, mRNA</t>
  </si>
  <si>
    <t>GB52518</t>
  </si>
  <si>
    <t>GB52519</t>
  </si>
  <si>
    <t xml:space="preserve"> PREDICTED: Apis mellifera uncharacterized LOC726199 (LOC726199), transcript variant X1, mRNA</t>
  </si>
  <si>
    <t>GB52521</t>
  </si>
  <si>
    <t>GB52522</t>
  </si>
  <si>
    <t xml:space="preserve"> PREDICTED: Apis mellifera uncharacterized LOC726179 (LOC726179), transcript variant X1, mRNA</t>
  </si>
  <si>
    <t xml:space="preserve"> PREDICTED: Apis mellifera uncharacterized LOC724872 (LOC724872), mRNA</t>
  </si>
  <si>
    <t xml:space="preserve"> PREDICTED: Apis mellifera UPF0468 protein CG5343-like (LOC412310), transcript variant X2, mRNA</t>
  </si>
  <si>
    <t xml:space="preserve"> PREDICTED: Apis mellifera 26S proteasome non-ATPase regulatory subunit 1-like (LOC727029), mRNA</t>
  </si>
  <si>
    <t>GB52527</t>
  </si>
  <si>
    <t xml:space="preserve"> PREDICTED: Apis mellifera uncharacterized LOC100576886 (LOC100576886), mRNA</t>
  </si>
  <si>
    <t xml:space="preserve"> PREDICTED: Apis mellifera f-actin-capping protein subunit beta-like (LOC409581), mRNA</t>
  </si>
  <si>
    <t xml:space="preserve"> PREDICTED: Apis mellifera uroporphyrinogen decarboxylase (Updo), mRNA</t>
  </si>
  <si>
    <t xml:space="preserve"> PREDICTED: Apis mellifera eukaryotic translation initiation factor 5A-like (LOC552572), mRNA</t>
  </si>
  <si>
    <t xml:space="preserve"> PREDICTED: Apis mellifera 1-acyl-sn-glycerol-3-phosphate acyltransferase gamma-like (LOC552566), mRNA</t>
  </si>
  <si>
    <t>GB52533</t>
  </si>
  <si>
    <t>GB52534</t>
  </si>
  <si>
    <t>GB52535</t>
  </si>
  <si>
    <t xml:space="preserve"> PREDICTED: Apis mellifera proteasome-associated protein ECM29 homolog (LOC725156), mRNA</t>
  </si>
  <si>
    <t xml:space="preserve"> PREDICTED: Apis mellifera amylo-1,6-glucosidase (LOC411488), transcript variant X3, mRNA</t>
  </si>
  <si>
    <t>GB52538</t>
  </si>
  <si>
    <t xml:space="preserve"> PREDICTED: Apis mellifera steroid receptor RNA activator 1-like (LOC100576543), mRNA</t>
  </si>
  <si>
    <t>GB52540</t>
  </si>
  <si>
    <t xml:space="preserve"> PREDICTED: Apis mellifera probable cation-transporting ATPase 13A1-like (LOC412741), mRNA</t>
  </si>
  <si>
    <t xml:space="preserve"> PREDICTED: Apis mellifera sodium-coupled monocarboxylate transporter 1-like (LOC725617), transcript variant X7, mRNA</t>
  </si>
  <si>
    <t>GB52542</t>
  </si>
  <si>
    <t xml:space="preserve"> PREDICTED: Apis mellifera sodium-coupled monocarboxylate transporter 1-like (LOC725617), transcript variant X2, mRNA</t>
  </si>
  <si>
    <t>GB52545</t>
  </si>
  <si>
    <t>GB52546</t>
  </si>
  <si>
    <t>GB52547</t>
  </si>
  <si>
    <t xml:space="preserve"> PREDICTED: Apis mellifera uncharacterized LOC102654922 (LOC102654922), ncRNA</t>
  </si>
  <si>
    <t>GB52548</t>
  </si>
  <si>
    <t>GB52549</t>
  </si>
  <si>
    <t>GB52550</t>
  </si>
  <si>
    <t>GB52551</t>
  </si>
  <si>
    <t>GB52552</t>
  </si>
  <si>
    <t xml:space="preserve"> PREDICTED: Apis mellifera uncharacterized LOC725541 (LOC725541), mRNA</t>
  </si>
  <si>
    <t>GB52554</t>
  </si>
  <si>
    <t xml:space="preserve"> PREDICTED: Apis mellifera uncharacterized LOC412878 (LOC412878), transcript variant X1, mRNA</t>
  </si>
  <si>
    <t xml:space="preserve"> PREDICTED: Apis mellifera protein transport protein Sec24C-like (LOC409439), mRNA</t>
  </si>
  <si>
    <t xml:space="preserve"> Apis mellifera BBSome-interacting protein 1-like (BBIP1), mRNA</t>
  </si>
  <si>
    <t>GB52558</t>
  </si>
  <si>
    <t>GB52559</t>
  </si>
  <si>
    <t xml:space="preserve"> PREDICTED: Apis mellifera penguin (pen), mRNA</t>
  </si>
  <si>
    <t>GB52561</t>
  </si>
  <si>
    <t xml:space="preserve"> PREDICTED: Apis mellifera ATP-dependent helicase brahma (brm), mRNA</t>
  </si>
  <si>
    <t>GB52564</t>
  </si>
  <si>
    <t>GB52565</t>
  </si>
  <si>
    <t xml:space="preserve"> PREDICTED: Apis mellifera histone-lysine N-methyltransferase, H3 lysine-36 and H4 lysine-20 specific-like (LOC102655244), partial mRNA</t>
  </si>
  <si>
    <t>GB52566</t>
  </si>
  <si>
    <t xml:space="preserve"> PREDICTED: Apis mellifera ATP-dependent RNA helicase DHX8-like (LOC550940), transcript variant X1, mRNA</t>
  </si>
  <si>
    <t xml:space="preserve"> PREDICTED: Apis mellifera uncharacterized protein CG1785-like (LOC412688), mRNA</t>
  </si>
  <si>
    <t xml:space="preserve"> PREDICTED: Apis mellifera glycerate kinase-like (LOC726367), mRNA</t>
  </si>
  <si>
    <t>GB52570</t>
  </si>
  <si>
    <t xml:space="preserve"> PREDICTED: Apis mellifera uncharacterized LOC100576170 (LOC100576170), mRNA</t>
  </si>
  <si>
    <t>GB52571</t>
  </si>
  <si>
    <t>GB52572</t>
  </si>
  <si>
    <t>GB52573</t>
  </si>
  <si>
    <t xml:space="preserve"> PREDICTED: Apis mellifera UPF0493 protein AAEL009648-like (LOC727278), transcript variant X3, misc_RNA</t>
  </si>
  <si>
    <t>GB52574</t>
  </si>
  <si>
    <t xml:space="preserve"> PREDICTED: Apis mellifera UPF0493 protein AAEL009648-like (LOC727278), transcript variant X2, mRNA</t>
  </si>
  <si>
    <t xml:space="preserve"> PREDICTED: Apis mellifera protein fem-1 homolog B (Fem-1), mRNA</t>
  </si>
  <si>
    <t xml:space="preserve"> Apis mellifera WRN exonuclease (WRNexo), mRNA</t>
  </si>
  <si>
    <t>GB52577</t>
  </si>
  <si>
    <t>GB52578</t>
  </si>
  <si>
    <t>GB52579</t>
  </si>
  <si>
    <t>GB52580</t>
  </si>
  <si>
    <t>GB52581</t>
  </si>
  <si>
    <t xml:space="preserve"> PREDICTED: Apis mellifera uncharacterized LOC100576699 (LOC100576699), transcript variant X2, ncRNA</t>
  </si>
  <si>
    <t>GB52582</t>
  </si>
  <si>
    <t xml:space="preserve"> PREDICTED: Apis mellifera uncharacterized LOC102656347 (LOC102656347), transcript variant X7, ncRNA</t>
  </si>
  <si>
    <t>GB52583</t>
  </si>
  <si>
    <t xml:space="preserve"> PREDICTED: Apis mellifera uncharacterized LOC102656347 (LOC102656347), transcript variant X12, ncRNA</t>
  </si>
  <si>
    <t>GB52584</t>
  </si>
  <si>
    <t xml:space="preserve"> PREDICTED: Apis mellifera uncharacterized LOC102656347 (LOC102656347), transcript variant X14, ncRNA</t>
  </si>
  <si>
    <t>GB52585</t>
  </si>
  <si>
    <t xml:space="preserve"> PREDICTED: Apis mellifera UPF0414 transmembrane protein C20orf30 homolog (LOC724630), transcript variant X1, mRNA</t>
  </si>
  <si>
    <t xml:space="preserve"> PREDICTED: Apis mellifera conserved oligomeric Golgi complex subunit 7 (Cog7), mRNA</t>
  </si>
  <si>
    <t xml:space="preserve"> PREDICTED: Apis mellifera citron Rho-interacting kinase-like (LOC551513), transcript variant X2, mRNA</t>
  </si>
  <si>
    <t xml:space="preserve"> PREDICTED: Apis mellifera fatty acid synthase-like (LOC411959), transcript variant 1, mRNA</t>
  </si>
  <si>
    <t xml:space="preserve"> PREDICTED: Apis mellifera uncharacterized LOC100576381 (LOC100576381), transcript variant X1, mRNA</t>
  </si>
  <si>
    <t xml:space="preserve"> PREDICTED: Apis mellifera uncharacterized LOC100576754 (LOC100576754), transcript variant X1, mRNA</t>
  </si>
  <si>
    <t xml:space="preserve"> PREDICTED: Apis mellifera uncharacterized LOC100576754 (LOC100576754), transcript variant X5, mRNA</t>
  </si>
  <si>
    <t>GB52593</t>
  </si>
  <si>
    <t>GB52594</t>
  </si>
  <si>
    <t xml:space="preserve"> PREDICTED: Apis mellifera uncharacterized LOC551432 (LOC551432), transcript variant X3, mRNA</t>
  </si>
  <si>
    <t xml:space="preserve"> PREDICTED: Apis mellifera protein nanos (nanos), transcript variant X1, mRNA</t>
  </si>
  <si>
    <t xml:space="preserve"> PREDICTED: Apis mellifera uncharacterized LOC100576326 (LOC100576326), mRNA</t>
  </si>
  <si>
    <t xml:space="preserve"> PREDICTED: Apis mellifera uncharacterized LOC102656049 (LOC102656049), transcript variant X2, ncRNA</t>
  </si>
  <si>
    <t>GB52599</t>
  </si>
  <si>
    <t xml:space="preserve"> PREDICTED: Apis mellifera uncharacterized LOC413002 (LOC413002), transcript variant X2, mRNA</t>
  </si>
  <si>
    <t xml:space="preserve"> PREDICTED: Apis mellifera uncharacterized LOC100576405 (LOC100576405), transcript variant X1, mRNA</t>
  </si>
  <si>
    <t xml:space="preserve"> PREDICTED: Apis mellifera uncharacterized LOC411238 (LOC411238), transcript variant X4, mRNA</t>
  </si>
  <si>
    <t>GB52602</t>
  </si>
  <si>
    <t xml:space="preserve"> PREDICTED: Apis mellifera uncharacterized LOC411238 (LOC411238), transcript variant X1, mRNA</t>
  </si>
  <si>
    <t>GB52603</t>
  </si>
  <si>
    <t>GB52605</t>
  </si>
  <si>
    <t xml:space="preserve"> PREDICTED: Apis mellifera uncharacterized LOC102654423 (LOC102654423), mRNA</t>
  </si>
  <si>
    <t>GB52606</t>
  </si>
  <si>
    <t xml:space="preserve"> PREDICTED: Apis mellifera queuine tRNA-ribosyltransferase-like (LOC102655255), mRNA</t>
  </si>
  <si>
    <t>GB52607</t>
  </si>
  <si>
    <t>GB52609</t>
  </si>
  <si>
    <t xml:space="preserve"> PREDICTED: Apis mellifera uncharacterized LOC102655479 (LOC102655479), mRNA</t>
  </si>
  <si>
    <t>GB52610</t>
  </si>
  <si>
    <t xml:space="preserve"> PREDICTED: Apis mellifera uncharacterized LOC410220 (LOC410220), transcript variant X7, mRNA</t>
  </si>
  <si>
    <t xml:space="preserve"> PREDICTED: Apis mellifera ESF1 homolog (LOC724119), mRNA</t>
  </si>
  <si>
    <t xml:space="preserve"> PREDICTED: Apis mellifera uncharacterized LOC725681 (LOC725681), transcript variant X1, mRNA</t>
  </si>
  <si>
    <t xml:space="preserve"> PREDICTED: Apis mellifera REST corepressor (CoRest), transcript variant X2, mRNA</t>
  </si>
  <si>
    <t xml:space="preserve"> PREDICTED: Apis mellifera beta-catenin-like protein 1-like (LOC409671), transcript variant X3, mRNA</t>
  </si>
  <si>
    <t xml:space="preserve"> PREDICTED: Apis mellifera uncharacterized LOC102654879 (LOC102654879), ncRNA</t>
  </si>
  <si>
    <t>GB52617</t>
  </si>
  <si>
    <t xml:space="preserve"> PREDICTED: Apis mellifera uncharacterized LOC412914 (LOC412914), transcript variant X3, mRNA</t>
  </si>
  <si>
    <t xml:space="preserve"> PREDICTED: Apis mellifera transmembrane and TPR repeat-containing protein 4-like (LOC100577493), mRNA</t>
  </si>
  <si>
    <t xml:space="preserve"> PREDICTED: Apis mellifera paired box protein Pax-1 (Pax-1), transcript variant X1, mRNA</t>
  </si>
  <si>
    <t xml:space="preserve"> PREDICTED: Apis mellifera DNA polymerase epsilon (DNApol-epsilon), mRNA</t>
  </si>
  <si>
    <t>GB52621</t>
  </si>
  <si>
    <t>GB52622</t>
  </si>
  <si>
    <t xml:space="preserve"> PREDICTED: Apis mellifera ETS-like protein pointed (pnt), transcript variant X5, mRNA</t>
  </si>
  <si>
    <t>GB52623</t>
  </si>
  <si>
    <t xml:space="preserve"> PREDICTED: Apis mellifera ETS-like protein pointed (pnt), transcript variant X6, mRNA</t>
  </si>
  <si>
    <t>GB52624</t>
  </si>
  <si>
    <t xml:space="preserve"> PREDICTED: Apis mellifera DNA mismatch repair protein Mlh3-like (LOC102654349), mRNA</t>
  </si>
  <si>
    <t>GB52626</t>
  </si>
  <si>
    <t xml:space="preserve"> PREDICTED: Apis mellifera protein pigeon-like (LOC725949), mRNA</t>
  </si>
  <si>
    <t xml:space="preserve"> PREDICTED: Apis mellifera heat shock factor (Hsf), transcript variant X1, mRNA</t>
  </si>
  <si>
    <t xml:space="preserve"> PREDICTED: Apis mellifera potassium/sodium hyperpolarization-activated cyclic nucleotide-gated channel 1-like (LOC100577949), transcript variant X1, mRNA</t>
  </si>
  <si>
    <t xml:space="preserve"> PREDICTED: Apis mellifera ninjurin-1-like (LOC102654069), transcript variant X1, mRNA</t>
  </si>
  <si>
    <t>GB52630</t>
  </si>
  <si>
    <t xml:space="preserve"> PREDICTED: Apis mellifera uncharacterized LOC100577844 (LOC100577844), transcript variant X1, mRNA</t>
  </si>
  <si>
    <t xml:space="preserve"> PREDICTED: Apis mellifera acylphosphatase-1-like (LOC552639), mRNA</t>
  </si>
  <si>
    <t>GB52633</t>
  </si>
  <si>
    <t xml:space="preserve"> PREDICTED: Apis mellifera uncharacterized LOC725578 (LOC725578), transcript variant X1, mRNA</t>
  </si>
  <si>
    <t>GB52635</t>
  </si>
  <si>
    <t xml:space="preserve"> PREDICTED: Apis mellifera cell growth regulator with RING finger domain protein 1-like (LOC725654), transcript variant X4, mRNA</t>
  </si>
  <si>
    <t xml:space="preserve"> PREDICTED: Apis mellifera CDC42 small effector protein homolog (Spec2), transcript variant X2, mRNA</t>
  </si>
  <si>
    <t xml:space="preserve"> PREDICTED: Apis mellifera uncharacterized LOC725749 (LOC725749), mRNA</t>
  </si>
  <si>
    <t xml:space="preserve"> PREDICTED: Apis mellifera uncharacterized LOC100578641 (LOC100578641), transcript variant X1, mRNA</t>
  </si>
  <si>
    <t>GB52639</t>
  </si>
  <si>
    <t xml:space="preserve"> PREDICTED: Apis mellifera f-box/LRR-repeat protein 2-like (LOC725886), mRNA</t>
  </si>
  <si>
    <t xml:space="preserve"> PREDICTED: Apis mellifera glyoxalase domain-containing protein 4-like (LOC552722), mRNA</t>
  </si>
  <si>
    <t xml:space="preserve"> PREDICTED: Apis mellifera uncharacterized LOC552728 (LOC552728), mRNA</t>
  </si>
  <si>
    <t xml:space="preserve"> PREDICTED: Apis mellifera uncharacterized LOC552734 (LOC552734), mRNA</t>
  </si>
  <si>
    <t xml:space="preserve"> PREDICTED: Apis mellifera ATP synthase-coupling factor 6, mitochondrial (ATPsyn-Cf6), mRNA</t>
  </si>
  <si>
    <t xml:space="preserve"> PREDICTED: Apis mellifera pinin (Pnn), mRNA</t>
  </si>
  <si>
    <t xml:space="preserve"> PREDICTED: Apis mellifera PSEA-binding protein 49kD (Pbp49), mRNA</t>
  </si>
  <si>
    <t>GB52647</t>
  </si>
  <si>
    <t xml:space="preserve"> PREDICTED: Apis mellifera Golgi SNAP receptor complex member 2-like protein (membrin), mRNA</t>
  </si>
  <si>
    <t xml:space="preserve"> PREDICTED: Apis mellifera uncharacterized protein C1orf31 homolog (LOC726345), transcript variant X1, mRNA</t>
  </si>
  <si>
    <t xml:space="preserve"> PREDICTED: Apis mellifera uncharacterized LOC100577602 (LOC100577602), mRNA</t>
  </si>
  <si>
    <t xml:space="preserve"> PREDICTED: Apis mellifera meiotically up-regulated gene 71 protein-like (LOC411591), transcript variant X2, mRNA</t>
  </si>
  <si>
    <t xml:space="preserve"> PREDICTED: Apis mellifera uncharacterized LOC724152 (LOC724152), mRNA</t>
  </si>
  <si>
    <t xml:space="preserve"> PREDICTED: Apis mellifera farnesyl pyrophosphate synthase-like (LOC551189), mRNA</t>
  </si>
  <si>
    <t xml:space="preserve"> PREDICTED: Apis mellifera uncharacterized LOC725523 (LOC725523), transcript variant X2, mRNA</t>
  </si>
  <si>
    <t xml:space="preserve"> PREDICTED: Apis mellifera signal transducing adaptor molecule (Stam), mRNA</t>
  </si>
  <si>
    <t xml:space="preserve"> PREDICTED: Apis mellifera C-type lectin 7 (CTL7), mRNA</t>
  </si>
  <si>
    <t xml:space="preserve"> PREDICTED: Apis mellifera e3 ubiquitin-protein ligase MARCH3-like (LOC100579022), transcript variant X2, mRNA</t>
  </si>
  <si>
    <t xml:space="preserve"> PREDICTED: Apis mellifera general transcription factor 3C polypeptide 5-like (LOC727205), mRNA</t>
  </si>
  <si>
    <t xml:space="preserve"> PREDICTED: Apis mellifera s-adenosylmethionine decarboxylase proenzyme-like (LOC551724), transcript variant X2, mRNA</t>
  </si>
  <si>
    <t xml:space="preserve"> PREDICTED: Apis mellifera s-adenosylmethionine decarboxylase proenzyme-like (LOC551724), transcript variant X1, mRNA</t>
  </si>
  <si>
    <t>GB52660</t>
  </si>
  <si>
    <t xml:space="preserve"> PREDICTED: Apis mellifera diacylglycerol kinase eta-like (LOC412355), mRNA</t>
  </si>
  <si>
    <t xml:space="preserve"> PREDICTED: Apis mellifera actin-related protein 2/3 complex subunit 2 (Arc-p34), transcript variant 2, mRNA</t>
  </si>
  <si>
    <t xml:space="preserve"> PREDICTED: Apis mellifera transmembrane inner ear expressed protein-like (LOC102655470), mRNA</t>
  </si>
  <si>
    <t>GB52663</t>
  </si>
  <si>
    <t>GB52664</t>
  </si>
  <si>
    <t xml:space="preserve"> PREDICTED: Apis mellifera adenylate cyclase type 2-like (LOC102656544), mRNA</t>
  </si>
  <si>
    <t>GB52665</t>
  </si>
  <si>
    <t xml:space="preserve"> PREDICTED: Apis mellifera uncharacterized LOC100578587 (LOC100578587), mRNA</t>
  </si>
  <si>
    <t xml:space="preserve"> PREDICTED: Apis mellifera uncharacterized LOC552202 (LOC552202), transcript variant X1, mRNA</t>
  </si>
  <si>
    <t xml:space="preserve"> PREDICTED: Apis mellifera uncharacterized LOC100578553 (LOC100578553), mRNA</t>
  </si>
  <si>
    <t>GB52668</t>
  </si>
  <si>
    <t>GB52669</t>
  </si>
  <si>
    <t xml:space="preserve"> PREDICTED: Apis mellifera selenium-binding protein 1-like (LOC727334), mRNA</t>
  </si>
  <si>
    <t>GB52670</t>
  </si>
  <si>
    <t xml:space="preserve"> Apis mellifera selenium-binding protein 1-like (LOC551434), mRNA</t>
  </si>
  <si>
    <t xml:space="preserve"> PREDICTED: Apis mellifera protein BUD31 homolog (LOC727332), transcript variant X1, mRNA</t>
  </si>
  <si>
    <t>GB52672</t>
  </si>
  <si>
    <t xml:space="preserve"> PREDICTED: Apis mellifera gamma-tubulin complex component 6-like (LOC100577816), transcript variant X1, mRNA</t>
  </si>
  <si>
    <t xml:space="preserve"> PREDICTED: Apis mellifera uncharacterized LOC100577594 (LOC100577594), transcript variant X1, mRNA</t>
  </si>
  <si>
    <t xml:space="preserve"> PREDICTED: Apis mellifera Rpn5 protein (Rpn5), mRNA</t>
  </si>
  <si>
    <t xml:space="preserve"> PREDICTED: Apis mellifera isoleucyl-tRNA synthetase, mitochondrial-like (LOC726483), partial mRNA</t>
  </si>
  <si>
    <t xml:space="preserve"> PREDICTED: Apis mellifera forkhead box protein K2-like (LOC551340), transcript variant X2, mRNA</t>
  </si>
  <si>
    <t xml:space="preserve"> PREDICTED: Apis mellifera uncharacterized LOC409139 (LOC409139), transcript variant X1, mRNA</t>
  </si>
  <si>
    <t>GB52678</t>
  </si>
  <si>
    <t xml:space="preserve"> PREDICTED: Apis mellifera uncharacterized LOC409139 (LOC409139), transcript variant X2, mRNA</t>
  </si>
  <si>
    <t xml:space="preserve"> PREDICTED: Apis mellifera probable serine/threonine-protein kinase DDB_G0267686-like (LOC102656055), mRNA</t>
  </si>
  <si>
    <t>GB52680</t>
  </si>
  <si>
    <t xml:space="preserve"> PREDICTED: Apis mellifera yellow-x1 (Y-x1), mRNA</t>
  </si>
  <si>
    <t>GB52681</t>
  </si>
  <si>
    <t xml:space="preserve"> PREDICTED: Apis mellifera uncharacterized LOC102656932 (LOC102656932), ncRNA</t>
  </si>
  <si>
    <t>GB52682</t>
  </si>
  <si>
    <t xml:space="preserve"> PREDICTED: Apis mellifera thioredoxin 1 (Trx-1), mRNA</t>
  </si>
  <si>
    <t xml:space="preserve"> PREDICTED: Apis mellifera uncharacterized LOC100576195 (LOC100576195), transcript variant X1, mRNA</t>
  </si>
  <si>
    <t xml:space="preserve"> PREDICTED: Apis mellifera thioredoxin domain-containing protein 11-like (LOC410121), transcript variant 1, mRNA</t>
  </si>
  <si>
    <t xml:space="preserve"> PREDICTED: Apis mellifera uncharacterized LOC724420 (LOC724420), mRNA</t>
  </si>
  <si>
    <t xml:space="preserve"> PREDICTED: Apis mellifera serine/arginine-rich splicing factor 2-like (LOC409862), mRNA</t>
  </si>
  <si>
    <t xml:space="preserve"> PREDICTED: Apis mellifera ADP-ribosylation factor-like protein 4C-like (LOC724594), transcript variant 1, mRNA</t>
  </si>
  <si>
    <t xml:space="preserve"> PREDICTED: Apis mellifera CDGSH iron-sulfur domain-containing protein 3, mitochondrial-like (LOC102656425), mRNA</t>
  </si>
  <si>
    <t>GB52690</t>
  </si>
  <si>
    <t xml:space="preserve"> PREDICTED: Apis mellifera kinesin 6B (kinesin-6B), transcript variant X1, mRNA</t>
  </si>
  <si>
    <t xml:space="preserve"> PREDICTED: Apis mellifera UPF0586 protein C9orf41 homolog (LOC551439), transcript variant X1, mRNA</t>
  </si>
  <si>
    <t xml:space="preserve"> PREDICTED: Apis mellifera probable chitinase 2-like (LOC551344), partial mRNA</t>
  </si>
  <si>
    <t xml:space="preserve"> PREDICTED: Apis mellifera proteasome subunit beta type-4-like (LOC411520), mRNA</t>
  </si>
  <si>
    <t xml:space="preserve"> PREDICTED: Apis mellifera Sirt5 histone deacetylase (Sirt5), mRNA</t>
  </si>
  <si>
    <t xml:space="preserve"> PREDICTED: Apis mellifera glyoxylate/hydroxypyruvate reductase A-like (LOC725056), transcript variant X4, mRNA</t>
  </si>
  <si>
    <t xml:space="preserve"> PREDICTED: Apis mellifera synaptobrevin-like (LOC725310), transcript variant X2, mRNA</t>
  </si>
  <si>
    <t xml:space="preserve"> PREDICTED: Apis mellifera malate dehydrogenase-like (LOC410520), mRNA</t>
  </si>
  <si>
    <t xml:space="preserve"> PREDICTED: Apis mellifera chloride channel protein 2 (LOC408467), transcript variant X5, mRNA</t>
  </si>
  <si>
    <t xml:space="preserve"> PREDICTED: Apis mellifera facilitated trehalose transporter Tret1-like (LOC552592), transcript variant X2, mRNA</t>
  </si>
  <si>
    <t xml:space="preserve"> PREDICTED: Apis mellifera cullin 2 (cul-2), mRNA</t>
  </si>
  <si>
    <t>GB52703</t>
  </si>
  <si>
    <t xml:space="preserve"> PREDICTED: Apis mellifera uncharacterized LOC100577155 (LOC100577155), mRNA</t>
  </si>
  <si>
    <t xml:space="preserve"> PREDICTED: Apis mellifera serine protease 26 (SP26), transcript variant X2, mRNA</t>
  </si>
  <si>
    <t xml:space="preserve"> PREDICTED: Apis mellifera uncharacterized LOC725754 (LOC725754), transcript variant X4, mRNA</t>
  </si>
  <si>
    <t>GB52707</t>
  </si>
  <si>
    <t xml:space="preserve"> PREDICTED: Apis mellifera uncharacterized LOC725784 (LOC725784), transcript variant X2, mRNA</t>
  </si>
  <si>
    <t>GB52710</t>
  </si>
  <si>
    <t xml:space="preserve"> PREDICTED: Apis mellifera lipase member H-A-like (LOC102653717), partial mRNA</t>
  </si>
  <si>
    <t>GB52711</t>
  </si>
  <si>
    <t xml:space="preserve"> PREDICTED: Apis mellifera uncharacterized LOC100578813 (LOC100578813), transcript variant X1, mRNA</t>
  </si>
  <si>
    <t xml:space="preserve"> PREDICTED: Apis mellifera NAD kinase-like (LOC408470), transcript variant X11, misc_RNA</t>
  </si>
  <si>
    <t>GB52713</t>
  </si>
  <si>
    <t>GB52714</t>
  </si>
  <si>
    <t xml:space="preserve"> PREDICTED: Apis mellifera NAD kinase-like (LOC408470), transcript variant X4, mRNA</t>
  </si>
  <si>
    <t>GB52715</t>
  </si>
  <si>
    <t xml:space="preserve"> PREDICTED: Apis mellifera NAD kinase-like (LOC408470), transcript variant X7, mRNA</t>
  </si>
  <si>
    <t xml:space="preserve"> PREDICTED: Apis mellifera solute carrier family 28 member 3-like (LOC410532), transcript variant X7, mRNA</t>
  </si>
  <si>
    <t xml:space="preserve"> PREDICTED: Apis mellifera uncharacterized LOC410534 (LOC410534), mRNA</t>
  </si>
  <si>
    <t xml:space="preserve"> PREDICTED: Apis mellifera run-like transcription factor (LOC726124), mRNA</t>
  </si>
  <si>
    <t>GB52720</t>
  </si>
  <si>
    <t xml:space="preserve"> PREDICTED: Apis mellifera uncharacterized LOC410537 (LOC410537), mRNA</t>
  </si>
  <si>
    <t xml:space="preserve"> PREDICTED: Apis mellifera protein dumpy-19-like (LOC410538), transcript variant X3, mRNA</t>
  </si>
  <si>
    <t xml:space="preserve"> PREDICTED: Apis mellifera uncharacterized LOC726322 (LOC726322), transcript variant X2, mRNA</t>
  </si>
  <si>
    <t xml:space="preserve"> PREDICTED: Apis mellifera protein 5NUC-like (LOC410539), transcript variant X2, mRNA</t>
  </si>
  <si>
    <t xml:space="preserve"> PREDICTED: Apis mellifera uncharacterized LOC410541 (LOC410541), mRNA</t>
  </si>
  <si>
    <t xml:space="preserve"> PREDICTED: Apis mellifera ras association domain-containing protein 8-like (LOC410542), transcript variant X2, mRNA</t>
  </si>
  <si>
    <t xml:space="preserve"> PREDICTED: Apis mellifera replication factor C 38kD subunit (RfC38), transcript variant X1, mRNA</t>
  </si>
  <si>
    <t xml:space="preserve"> PREDICTED: Apis mellifera prohibitin-2-like (LOC551944), mRNA</t>
  </si>
  <si>
    <t xml:space="preserve"> PREDICTED: Apis mellifera aspartyl-tRNA synthetase (Aats-asp), mRNA</t>
  </si>
  <si>
    <t xml:space="preserve"> PREDICTED: Apis mellifera PSEA-binding protein 45kD (Pbp45), mRNA</t>
  </si>
  <si>
    <t xml:space="preserve"> PREDICTED: Apis mellifera lysosomal acid phosphatase-like (LOC412301), transcript variant X4, mRNA</t>
  </si>
  <si>
    <t>GB52733</t>
  </si>
  <si>
    <t>GB52734</t>
  </si>
  <si>
    <t xml:space="preserve"> PREDICTED: Apis mellifera uncharacterized LOC550799 (LOC550799), transcript variant X2, mRNA</t>
  </si>
  <si>
    <t xml:space="preserve"> PREDICTED: Apis mellifera ATP synthase subunit beta, mitochondrial (Atp5b), transcript variant X1, mRNA</t>
  </si>
  <si>
    <t xml:space="preserve"> PREDICTED: Apis mellifera light (lt), transcript variant X2, mRNA</t>
  </si>
  <si>
    <t xml:space="preserve"> PREDICTED: Apis mellifera tyrosyl-tRNA synthetase (Aats-tyr), transcript variant X1, mRNA</t>
  </si>
  <si>
    <t>GB52738</t>
  </si>
  <si>
    <t xml:space="preserve"> PREDICTED: Apis mellifera uncharacterized LOC100578703 (LOC100578703), transcript variant X2, mRNA</t>
  </si>
  <si>
    <t xml:space="preserve"> PREDICTED: Apis mellifera RING finger protein 207-like (LOC726670), transcript variant X3, mRNA</t>
  </si>
  <si>
    <t xml:space="preserve"> PREDICTED: Apis mellifera encore (enc), transcript variant X1, mRNA</t>
  </si>
  <si>
    <t xml:space="preserve"> PREDICTED: Apis mellifera poly(A) RNA polymerase, mitochondrial-like (LOC551561), transcript variant X1, mRNA</t>
  </si>
  <si>
    <t xml:space="preserve"> PREDICTED: Apis mellifera thioredoxin domain-containing protein 15-like (LOC726649), transcript variant X1, mRNA</t>
  </si>
  <si>
    <t xml:space="preserve"> PREDICTED: Apis mellifera zinc finger protein 90-like (LOC100578743), transcript variant X1, mRNA</t>
  </si>
  <si>
    <t xml:space="preserve"> PREDICTED: Apis mellifera neuropeptide Y receptor type 1-like (LOC102653795), mRNA</t>
  </si>
  <si>
    <t>GB52747</t>
  </si>
  <si>
    <t xml:space="preserve"> PREDICTED: Apis mellifera uncharacterized LOC100578998 (LOC100578998), transcript variant X2, mRNA</t>
  </si>
  <si>
    <t>GB52748</t>
  </si>
  <si>
    <t xml:space="preserve"> PREDICTED: Apis mellifera uncharacterized LOC551740 (LOC551740), transcript variant 2, mRNA</t>
  </si>
  <si>
    <t xml:space="preserve"> PREDICTED: Apis mellifera protein FAM136A-like (LOC726527), mRNA</t>
  </si>
  <si>
    <t xml:space="preserve"> PREDICTED: Apis mellifera uncharacterized LOC551823 (LOC551823), mRNA</t>
  </si>
  <si>
    <t xml:space="preserve"> PREDICTED: Apis mellifera lysosomal acid phosphatase-like (LOC412301), transcript variant X6, mRNA</t>
  </si>
  <si>
    <t xml:space="preserve"> PREDICTED: Apis mellifera succinate dehydrogenase C (SdhC), mRNA</t>
  </si>
  <si>
    <t xml:space="preserve"> PREDICTED: Apis mellifera dimethyladenosine transferase (LOC552043), mRNA</t>
  </si>
  <si>
    <t xml:space="preserve"> PREDICTED: Apis mellifera SET and MYND domain-containing protein 4-like (LOC726373), transcript variant X1, mRNA</t>
  </si>
  <si>
    <t xml:space="preserve"> PREDICTED: Apis mellifera apyrase (LOC408474), transcript variant X2, mRNA</t>
  </si>
  <si>
    <t xml:space="preserve"> PREDICTED: Apis mellifera uncharacterized LOC408473 (LOC408473), transcript variant 1, mRNA</t>
  </si>
  <si>
    <t xml:space="preserve"> PREDICTED: Apis mellifera uncharacterized LOC726276 (LOC726276), transcript variant X1, mRNA</t>
  </si>
  <si>
    <t xml:space="preserve"> PREDICTED: Apis mellifera brefeldin A-inhibited guanine nucleotide-exchange protein 3-like (LOC408471), transcript variant X2, mRNA</t>
  </si>
  <si>
    <t xml:space="preserve"> PREDICTED: Apis mellifera runt-related transcription factor 1-like (LOC410535), transcript variant X3, mRNA</t>
  </si>
  <si>
    <t>GB52760</t>
  </si>
  <si>
    <t xml:space="preserve"> PREDICTED: Apis mellifera runt-related transcription factor 1-like (LOC410535), transcript variant X9, mRNA</t>
  </si>
  <si>
    <t xml:space="preserve"> PREDICTED: Apis mellifera glycolipid transfer protein domain-containing protein 1-like (LOC410533), transcript variant X4, mRNA</t>
  </si>
  <si>
    <t xml:space="preserve"> PREDICTED: Apis mellifera uncharacterized LOC100578776 (LOC100578776), transcript variant X2, mRNA</t>
  </si>
  <si>
    <t xml:space="preserve"> PREDICTED: Apis mellifera uncharacterized LOC100576805 (LOC100576805), transcript variant X3, mRNA</t>
  </si>
  <si>
    <t>GB52765</t>
  </si>
  <si>
    <t xml:space="preserve"> PREDICTED: Apis mellifera uncharacterized LOC725978 (LOC725978), mRNA</t>
  </si>
  <si>
    <t>GB52766</t>
  </si>
  <si>
    <t xml:space="preserve"> PREDICTED: Apis mellifera alkaline phosphatase, tissue-nonspecific isozyme-like (LOC410530), transcript variant X1, mRNA</t>
  </si>
  <si>
    <t xml:space="preserve"> PREDICTED: Apis mellifera uncharacterized LOC100576925 (LOC100576925), transcript variant X3, ncRNA</t>
  </si>
  <si>
    <t>GB52770</t>
  </si>
  <si>
    <t xml:space="preserve"> PREDICTED: Apis mellifera uncharacterized LOC100578877 (LOC100578877), mRNA</t>
  </si>
  <si>
    <t>GB52772</t>
  </si>
  <si>
    <t xml:space="preserve"> PREDICTED: Apis mellifera N-myristoyl transferase (Nmt), mRNA</t>
  </si>
  <si>
    <t xml:space="preserve"> PREDICTED: Apis mellifera hyaluronoglucosaminidase (LOC406146), transcript variant X1, mRNA</t>
  </si>
  <si>
    <t>GB52776</t>
  </si>
  <si>
    <t xml:space="preserve"> PREDICTED: Apis mellifera probable cation-transporting ATPase 13A3-like (LOC410527), transcript variant X3, mRNA</t>
  </si>
  <si>
    <t>GB52778</t>
  </si>
  <si>
    <t xml:space="preserve"> PREDICTED: Apis mellifera prenyl-binding protein (PrBP), transcript variant X2, mRNA</t>
  </si>
  <si>
    <t xml:space="preserve"> PREDICTED: Apis mellifera uncharacterized LOC725502 (LOC725502), mRNA</t>
  </si>
  <si>
    <t xml:space="preserve"> PREDICTED: Apis mellifera proteasome subunit beta type-3-like (LOC552579), mRNA</t>
  </si>
  <si>
    <t>GB52782</t>
  </si>
  <si>
    <t>GB52783</t>
  </si>
  <si>
    <t>GB52784</t>
  </si>
  <si>
    <t xml:space="preserve"> PREDICTED: Apis mellifera neither inactivation nor afterpotential B (ninaB), transcript variant 1, mRNA</t>
  </si>
  <si>
    <t xml:space="preserve"> PREDICTED: Apis mellifera uncharacterized LOC408465 (LOC408465), transcript variant X3, mRNA</t>
  </si>
  <si>
    <t>GB52787</t>
  </si>
  <si>
    <t xml:space="preserve"> PREDICTED: Apis mellifera uncharacterized LOC408465 (LOC408465), transcript variant X4, mRNA</t>
  </si>
  <si>
    <t>GB52788</t>
  </si>
  <si>
    <t xml:space="preserve"> PREDICTED: Apis mellifera ribosomal protein L22 (RpL22), transcript variant 1, mRNA</t>
  </si>
  <si>
    <t xml:space="preserve"> PREDICTED: Apis mellifera autophagy-specific gene 8a (Atg8a), mRNA</t>
  </si>
  <si>
    <t xml:space="preserve"> PREDICTED: Apis mellifera ammonium transporter 1-like (LOC552640), transcript variant X1, mRNA</t>
  </si>
  <si>
    <t xml:space="preserve"> PREDICTED: Apis mellifera synaptic vesicle glycoprotein 2B-like (LOC412941), mRNA</t>
  </si>
  <si>
    <t>GB52794</t>
  </si>
  <si>
    <t>GB52795</t>
  </si>
  <si>
    <t xml:space="preserve"> PREDICTED: Apis mellifera translin (trsn), mRNA</t>
  </si>
  <si>
    <t xml:space="preserve"> PREDICTED: Apis mellifera enhancer of polycomb (E(Pc)), mRNA</t>
  </si>
  <si>
    <t xml:space="preserve"> PREDICTED: Apis mellifera fanconi-associated nuclease 1-like (LOC100577784), transcript variant X1, mRNA</t>
  </si>
  <si>
    <t xml:space="preserve"> PREDICTED: Apis mellifera methionine aminopeptidase 1D, mitochondrial-like (LOC724879), mRNA</t>
  </si>
  <si>
    <t xml:space="preserve"> PREDICTED: Apis mellifera protein KTI12 homolog (LOC412954), transcript variant X2, mRNA</t>
  </si>
  <si>
    <t xml:space="preserve"> PREDICTED: Apis mellifera phosphatidylinositol-5-phosphate 4-kinase type-2 alpha-like (LOC409276), transcript variant X3, mRNA</t>
  </si>
  <si>
    <t xml:space="preserve"> PREDICTED: Apis mellifera coiled-coil domain-containing protein 37-like (LOC100576128), mRNA</t>
  </si>
  <si>
    <t>GB52802</t>
  </si>
  <si>
    <t xml:space="preserve"> PREDICTED: Apis mellifera 28 kDa heat- and acid-stable phosphoprotein-like (LOC724487), mRNA</t>
  </si>
  <si>
    <t xml:space="preserve"> PREDICTED: Apis mellifera lysophospholipid acyltransferase 7-like (LOC413305), mRNA</t>
  </si>
  <si>
    <t xml:space="preserve"> PREDICTED: Apis mellifera phosphatidylinositol N-acetylglucosaminyltransferase subunit Q-like (LOC724339), mRNA</t>
  </si>
  <si>
    <t xml:space="preserve"> PREDICTED: Apis mellifera uncharacterized protein C7orf50 homolog (LOC100576226), mRNA</t>
  </si>
  <si>
    <t>GB52808</t>
  </si>
  <si>
    <t>GB52810</t>
  </si>
  <si>
    <t xml:space="preserve"> PREDICTED: Apis mellifera hexosaminidase D-like (LOC551303), mRNA</t>
  </si>
  <si>
    <t xml:space="preserve"> PREDICTED: Apis mellifera uncharacterized LOC100576265 (LOC100576265), mRNA</t>
  </si>
  <si>
    <t>GB52814</t>
  </si>
  <si>
    <t>GB52815</t>
  </si>
  <si>
    <t>GB52816</t>
  </si>
  <si>
    <t>GB52817</t>
  </si>
  <si>
    <t>GB52818</t>
  </si>
  <si>
    <t xml:space="preserve"> PREDICTED: Apis mellifera uncharacterized LOC551572 (LOC551572), transcript variant X2, mRNA</t>
  </si>
  <si>
    <t xml:space="preserve"> PREDICTED: Apis mellifera parathyroid hormone/parathyroid hormone-related peptide receptor-like (LOC726953), transcript variant X2, mRNA</t>
  </si>
  <si>
    <t>GB52821</t>
  </si>
  <si>
    <t>GB52822</t>
  </si>
  <si>
    <t xml:space="preserve"> PREDICTED: Apis mellifera cuticular protein 23 (CPR23), mRNA</t>
  </si>
  <si>
    <t xml:space="preserve"> PREDICTED: Apis mellifera Bardet-Biedl syndrome 7 protein-like (LOC411651), mRNA</t>
  </si>
  <si>
    <t xml:space="preserve"> PREDICTED: Apis mellifera transmembrane protein 184C-like (LOC552432), mRNA</t>
  </si>
  <si>
    <t xml:space="preserve"> PREDICTED: Apis mellifera uncharacterized LOC100578253 (LOC100578253), transcript variant X3, mRNA</t>
  </si>
  <si>
    <t xml:space="preserve"> PREDICTED: Apis mellifera imaginal disc growth factor 4-like protein (LOC413324), transcript variant X1, mRNA</t>
  </si>
  <si>
    <t xml:space="preserve"> PREDICTED: Apis mellifera uncharacterized LOC100578055 (LOC100578055), transcript variant X5, mRNA</t>
  </si>
  <si>
    <t>GB52830</t>
  </si>
  <si>
    <t xml:space="preserve"> PREDICTED: Apis mellifera uncharacterized LOC100578107 (LOC100578107), mRNA</t>
  </si>
  <si>
    <t>GB52831</t>
  </si>
  <si>
    <t xml:space="preserve"> PREDICTED: Apis mellifera uncharacterized LOC100578025 (LOC100578025), mRNA</t>
  </si>
  <si>
    <t>GB52832</t>
  </si>
  <si>
    <t xml:space="preserve"> PREDICTED: Apis mellifera uncharacterized LOC100578668 (LOC100578668), mRNA</t>
  </si>
  <si>
    <t>GB52834</t>
  </si>
  <si>
    <t>GB52835</t>
  </si>
  <si>
    <t>GB52836</t>
  </si>
  <si>
    <t xml:space="preserve"> PREDICTED: Apis mellifera protein PFC0760c-like (LOC100577915), transcript variant X1, mRNA</t>
  </si>
  <si>
    <t>GB52837</t>
  </si>
  <si>
    <t xml:space="preserve"> PREDICTED: Apis mellifera uncharacterized LOC102654677 (LOC102654677), ncRNA</t>
  </si>
  <si>
    <t>GB52838</t>
  </si>
  <si>
    <t>GB52839</t>
  </si>
  <si>
    <t xml:space="preserve"> PREDICTED: Apis mellifera uncharacterized LOC100578055 (LOC100578055), transcript variant X1, mRNA</t>
  </si>
  <si>
    <t xml:space="preserve"> PREDICTED: Apis mellifera Rab-protein 3 (Rab3), transcript variant X2, mRNA</t>
  </si>
  <si>
    <t xml:space="preserve"> PREDICTED: Apis mellifera uncharacterized LOC726829 (LOC726829), transcript variant X5, mRNA</t>
  </si>
  <si>
    <t>GB52843</t>
  </si>
  <si>
    <t xml:space="preserve"> PREDICTED: Apis mellifera uncharacterized LOC726829 (LOC726829), transcript variant X1, mRNA</t>
  </si>
  <si>
    <t>GB52844</t>
  </si>
  <si>
    <t>GB52845</t>
  </si>
  <si>
    <t>GB52846</t>
  </si>
  <si>
    <t>GB52847</t>
  </si>
  <si>
    <t xml:space="preserve"> PREDICTED: Apis mellifera uncharacterized LOC100578705 (LOC100578705), mRNA</t>
  </si>
  <si>
    <t xml:space="preserve"> PREDICTED: Apis mellifera optic atrophy 1-like (opa1-like), transcript variant X2, mRNA</t>
  </si>
  <si>
    <t>GB52850</t>
  </si>
  <si>
    <t xml:space="preserve"> PREDICTED: Apis mellifera zinc finger protein 227-like (LOC411652), transcript variant X2, mRNA</t>
  </si>
  <si>
    <t>GB52851</t>
  </si>
  <si>
    <t xml:space="preserve"> PREDICTED: Apis mellifera zinc finger protein 227-like (LOC411652), transcript variant X1, mRNA</t>
  </si>
  <si>
    <t xml:space="preserve"> PREDICTED: Apis mellifera uncharacterized LOC102656616 (LOC102656616), transcript variant X3, ncRNA</t>
  </si>
  <si>
    <t>GB52853</t>
  </si>
  <si>
    <t xml:space="preserve"> PREDICTED: Apis mellifera cuticular protein analogous to peritrophins 3-E (Cpap3-e), transcript variant 1, mRNA</t>
  </si>
  <si>
    <t xml:space="preserve"> PREDICTED: Apis mellifera peptidyl-prolyl cis-trans isomerase E-like (LOC727111), mRNA</t>
  </si>
  <si>
    <t>GB52855</t>
  </si>
  <si>
    <t xml:space="preserve"> PREDICTED: Apis mellifera synaptotagmin-like protein 5-like (LOC552369), partial mRNA</t>
  </si>
  <si>
    <t>GB52857</t>
  </si>
  <si>
    <t>GB52858</t>
  </si>
  <si>
    <t xml:space="preserve"> PREDICTED: Apis mellifera neutral alpha-glucosidase AB-like (LOC102656320), mRNA</t>
  </si>
  <si>
    <t>GB52859</t>
  </si>
  <si>
    <t xml:space="preserve"> PREDICTED: Apis mellifera uncharacterized LOC727315 (LOC727315), mRNA</t>
  </si>
  <si>
    <t>GB52860</t>
  </si>
  <si>
    <t>GB52861</t>
  </si>
  <si>
    <t>GB52862</t>
  </si>
  <si>
    <t xml:space="preserve"> PREDICTED: Apis mellifera uncharacterized LOC727464 (LOC727464), mRNA</t>
  </si>
  <si>
    <t xml:space="preserve"> PREDICTED: Apis mellifera uncharacterized LOC724114 (LOC724114), transcript variant X1, mRNA</t>
  </si>
  <si>
    <t xml:space="preserve"> PREDICTED: Apis mellifera transmembrane protein DDB_G0269096-like (LOC102656304), mRNA</t>
  </si>
  <si>
    <t>GB52865</t>
  </si>
  <si>
    <t>GB52866</t>
  </si>
  <si>
    <t>GB52867</t>
  </si>
  <si>
    <t>GB52868</t>
  </si>
  <si>
    <t>GB52869</t>
  </si>
  <si>
    <t>GB52870</t>
  </si>
  <si>
    <t>GB52871</t>
  </si>
  <si>
    <t xml:space="preserve"> PREDICTED: Apis mellifera Zn finger homeodomain 2-like (LOC410304), transcript variant X1, mRNA</t>
  </si>
  <si>
    <t>GB52872</t>
  </si>
  <si>
    <t>GB52873</t>
  </si>
  <si>
    <t>GB52874</t>
  </si>
  <si>
    <t xml:space="preserve"> PREDICTED: Apis mellifera uncharacterized LOC552005 (LOC552005), transcript variant X1, mRNA</t>
  </si>
  <si>
    <t xml:space="preserve"> PREDICTED: Apis mellifera uncharacterized LOC102656070 (LOC102656070), mRNA</t>
  </si>
  <si>
    <t>GB52876</t>
  </si>
  <si>
    <t xml:space="preserve"> PREDICTED: Apis mellifera uncharacterized LOC726699 (LOC726699), transcript variant X1, mRNA</t>
  </si>
  <si>
    <t xml:space="preserve"> PREDICTED: Apis mellifera octopamine receptor beta-3R-like (LOC412994), transcript variant X4, mRNA</t>
  </si>
  <si>
    <t>GB52878</t>
  </si>
  <si>
    <t xml:space="preserve"> PREDICTED: Apis mellifera octopamine receptor beta-3R-like (LOC412994), transcript variant X2, mRNA</t>
  </si>
  <si>
    <t>GB52880</t>
  </si>
  <si>
    <t>GB52881</t>
  </si>
  <si>
    <t xml:space="preserve"> PREDICTED: Apis mellifera calcium-independent phospholipase A2-gamma-like (LOC726656), transcript variant X2, mRNA</t>
  </si>
  <si>
    <t xml:space="preserve"> PREDICTED: Apis mellifera FAM203 family protein GA19338-like (LOC413192), mRNA</t>
  </si>
  <si>
    <t>GB52884</t>
  </si>
  <si>
    <t>GB52885</t>
  </si>
  <si>
    <t xml:space="preserve"> PREDICTED: Apis mellifera uncharacterized LOC102654310 (LOC102654310), mRNA</t>
  </si>
  <si>
    <t>GB52886</t>
  </si>
  <si>
    <t xml:space="preserve"> PREDICTED: Apis mellifera protein SZT2-like (LOC102656303), partial mRNA</t>
  </si>
  <si>
    <t>GB52887</t>
  </si>
  <si>
    <t xml:space="preserve"> PREDICTED: Apis mellifera uncharacterized protein C9orf85 homolog (LOC727142), mRNA</t>
  </si>
  <si>
    <t xml:space="preserve"> PREDICTED: Apis mellifera histone deacetylase complex subunit SAP18-like (LOC100576967), partial mRNA</t>
  </si>
  <si>
    <t xml:space="preserve"> PREDICTED: Apis mellifera kinesin 3B (kinesin-3B), transcript variant X13, mRNA</t>
  </si>
  <si>
    <t>GB52890</t>
  </si>
  <si>
    <t>GB52891</t>
  </si>
  <si>
    <t xml:space="preserve"> PREDICTED: Apis mellifera uncharacterized LOC102656577 (LOC102656577), ncRNA</t>
  </si>
  <si>
    <t>GB52892</t>
  </si>
  <si>
    <t xml:space="preserve"> PREDICTED: Apis mellifera protein sel-1 homolog 1-like (LOC409281), mRNA</t>
  </si>
  <si>
    <t xml:space="preserve"> PREDICTED: Apis mellifera uncharacterized LOC725598 (LOC725598), partial mRNA</t>
  </si>
  <si>
    <t xml:space="preserve"> PREDICTED: Apis mellifera organic cation transporter 1-like (LOC412540), transcript variant 1, mRNA</t>
  </si>
  <si>
    <t xml:space="preserve"> PREDICTED: Apis mellifera zinc finger CCCH-type with G patch domain-containing protein-like (LOC100578451), mRNA</t>
  </si>
  <si>
    <t>GB52896</t>
  </si>
  <si>
    <t>GB52897</t>
  </si>
  <si>
    <t>GB52898</t>
  </si>
  <si>
    <t>GB52899</t>
  </si>
  <si>
    <t>GB52900</t>
  </si>
  <si>
    <t>GB52901</t>
  </si>
  <si>
    <t>GB52903</t>
  </si>
  <si>
    <t xml:space="preserve"> PREDICTED: Apis mellifera hormone receptor-like in 96 (Hr96), transcript variant X2, mRNA</t>
  </si>
  <si>
    <t xml:space="preserve"> PREDICTED: Apis mellifera distracted (dsd), transcript variant X2, mRNA</t>
  </si>
  <si>
    <t>GB52906</t>
  </si>
  <si>
    <t xml:space="preserve"> PREDICTED: Apis mellifera uncharacterized LOC100578991 (LOC100578991), mRNA</t>
  </si>
  <si>
    <t>GB52908</t>
  </si>
  <si>
    <t>GB52909</t>
  </si>
  <si>
    <t xml:space="preserve"> Apis mellifera octopamine receptor (Oa1), mRNA</t>
  </si>
  <si>
    <t xml:space="preserve"> PREDICTED: Apis mellifera 3'-5' exoribonuclease CSL4 homolog (LOC552072), mRNA</t>
  </si>
  <si>
    <t xml:space="preserve"> PREDICTED: Apis mellifera empty spiracles homeotic protein (ems), mRNA</t>
  </si>
  <si>
    <t xml:space="preserve"> PREDICTED: Apis mellifera organic cation transporter protein-like (LOC410633), mRNA</t>
  </si>
  <si>
    <t>GB52914</t>
  </si>
  <si>
    <t xml:space="preserve"> PREDICTED: Apis mellifera ubiquitin-like domain-containing CTD phosphatase 1-like (LOC725786), transcript variant 1, mRNA</t>
  </si>
  <si>
    <t xml:space="preserve"> PREDICTED: Apis mellifera uncharacterized LOC408546 (LOC408546), transcript variant X1, mRNA</t>
  </si>
  <si>
    <t xml:space="preserve"> PREDICTED: Apis mellifera zinc finger CCHC domain-containing protein 4-like (LOC102653759), mRNA</t>
  </si>
  <si>
    <t>GB52917</t>
  </si>
  <si>
    <t xml:space="preserve"> PREDICTED: Apis mellifera serine protease HTRA2, mitochondrial (HtrA2), mRNA</t>
  </si>
  <si>
    <t xml:space="preserve"> PREDICTED: Apis mellifera uncharacterized LOC102653832 (LOC102653832), transcript variant X1, mRNA</t>
  </si>
  <si>
    <t>GB52919</t>
  </si>
  <si>
    <t xml:space="preserve"> Apis mellifera cuticular protein 16 (CPR16), mRNA</t>
  </si>
  <si>
    <t xml:space="preserve"> PREDICTED: Apis mellifera uncharacterized LOC102653918 (LOC102653918), transcript variant X1, ncRNA</t>
  </si>
  <si>
    <t>GB52921</t>
  </si>
  <si>
    <t>GB52922</t>
  </si>
  <si>
    <t xml:space="preserve"> PREDICTED: Apis mellifera n-acetyl-D-glucosamine kinase-like (LOC551847), transcript variant X4, mRNA</t>
  </si>
  <si>
    <t xml:space="preserve"> PREDICTED: Apis mellifera neurobeachin-like (LOC724172), mRNA</t>
  </si>
  <si>
    <t>GB52924</t>
  </si>
  <si>
    <t xml:space="preserve"> PREDICTED: Apis mellifera adenylate kinase 7-like (LOC102654366), mRNA</t>
  </si>
  <si>
    <t>GB52926</t>
  </si>
  <si>
    <t xml:space="preserve"> PREDICTED: Apis mellifera uncharacterized LOC102654173 (LOC102654173), mRNA</t>
  </si>
  <si>
    <t>GB52927</t>
  </si>
  <si>
    <t xml:space="preserve"> Apis mellifera soluble guanylyl cyclase alpha 1 subunit (sGC-alpha1), mRNA</t>
  </si>
  <si>
    <t>GB52928</t>
  </si>
  <si>
    <t>GB52930</t>
  </si>
  <si>
    <t>GB52931</t>
  </si>
  <si>
    <t>GB52932</t>
  </si>
  <si>
    <t xml:space="preserve"> PREDICTED: Apis mellifera uncharacterized LOC411158 (LOC411158), transcript variant X3, mRNA</t>
  </si>
  <si>
    <t>GB52934</t>
  </si>
  <si>
    <t>GB52935</t>
  </si>
  <si>
    <t>GB52936</t>
  </si>
  <si>
    <t xml:space="preserve"> PREDICTED: Apis mellifera uncharacterized LOC551803 (LOC551803), partial mRNA</t>
  </si>
  <si>
    <t>GB52937</t>
  </si>
  <si>
    <t xml:space="preserve"> PREDICTED: Apis mellifera uncharacterized LOC100576253 (LOC100576253), transcript variant X1, mRNA</t>
  </si>
  <si>
    <t>GB52939</t>
  </si>
  <si>
    <t>GB52940</t>
  </si>
  <si>
    <t>GB52941</t>
  </si>
  <si>
    <t>GB52942</t>
  </si>
  <si>
    <t>GB52943</t>
  </si>
  <si>
    <t>GB52944</t>
  </si>
  <si>
    <t>GB52945</t>
  </si>
  <si>
    <t xml:space="preserve"> PREDICTED: Apis mellifera CCR4-NOT transcription complex subunit 7-like (LOC551045), transcript variant X1, mRNA</t>
  </si>
  <si>
    <t xml:space="preserve"> PREDICTED: Apis mellifera extracellular domains-containing protein CG31004-like (LOC408878), transcript variant X2, mRNA</t>
  </si>
  <si>
    <t xml:space="preserve"> PREDICTED: Apis mellifera glycosyltransferase-like protein LARGE1-like (LOC551749), transcript variant X1, mRNA</t>
  </si>
  <si>
    <t>GB52949</t>
  </si>
  <si>
    <t>GB52950</t>
  </si>
  <si>
    <t>GB52952</t>
  </si>
  <si>
    <t xml:space="preserve"> PREDICTED: Apis mellifera guanylate cyclase, soluble, beta 1 (Gycbeta1), transcript variant X2, misc_RNA</t>
  </si>
  <si>
    <t xml:space="preserve"> PREDICTED: Apis mellifera glutaredoxin-like 1 (Grx-like1), mRNA</t>
  </si>
  <si>
    <t xml:space="preserve"> PREDICTED: Apis mellifera synaptotagmin alpha (Sytalpha), mRNA</t>
  </si>
  <si>
    <t xml:space="preserve"> PREDICTED: Apis mellifera protein mab-21-like (LOC550922), transcript variant 1, mRNA</t>
  </si>
  <si>
    <t xml:space="preserve"> PREDICTED: Apis mellifera protein mab-21-like (LOC550677), transcript variant 1, mRNA</t>
  </si>
  <si>
    <t>GB52958</t>
  </si>
  <si>
    <t xml:space="preserve"> PREDICTED: Apis mellifera uncharacterized LOC102654524 (LOC102654524), transcript variant X1, ncRNA</t>
  </si>
  <si>
    <t>GB52959</t>
  </si>
  <si>
    <t xml:space="preserve"> PREDICTED: Apis mellifera glycogen-binding subunit 76A-like (LOC100578066), transcript variant X4, mRNA</t>
  </si>
  <si>
    <t>GB52960</t>
  </si>
  <si>
    <t xml:space="preserve"> PREDICTED: Apis mellifera uncharacterized LOC102656153 (LOC102656153), transcript variant X2, ncRNA</t>
  </si>
  <si>
    <t>GB52961</t>
  </si>
  <si>
    <t xml:space="preserve"> PREDICTED: Apis mellifera uncharacterized LOC727241 (LOC727241), transcript variant X1, mRNA</t>
  </si>
  <si>
    <t>GB52963</t>
  </si>
  <si>
    <t>GB52964</t>
  </si>
  <si>
    <t>GB52965</t>
  </si>
  <si>
    <t>GB52966</t>
  </si>
  <si>
    <t>GB52967</t>
  </si>
  <si>
    <t>GB52968</t>
  </si>
  <si>
    <t>GB52969</t>
  </si>
  <si>
    <t xml:space="preserve"> PREDICTED: Apis mellifera uncharacterized LOC102654529 (LOC102654529), mRNA</t>
  </si>
  <si>
    <t>GB52970</t>
  </si>
  <si>
    <t xml:space="preserve"> PREDICTED: Apis mellifera protein kibra-like (LOC413440), transcript variant X2, mRNA</t>
  </si>
  <si>
    <t>GB52971</t>
  </si>
  <si>
    <t>GB52972</t>
  </si>
  <si>
    <t xml:space="preserve"> PREDICTED: Apis mellifera defense repressor 1 (dnr1), mRNA</t>
  </si>
  <si>
    <t xml:space="preserve"> PREDICTED: Apis mellifera uncharacterized LOC409658 (LOC409658), mRNA</t>
  </si>
  <si>
    <t>GB52974</t>
  </si>
  <si>
    <t xml:space="preserve"> PREDICTED: Apis mellifera histone H2A-like (LOC552322), transcript variant 6, mRNA</t>
  </si>
  <si>
    <t>GB52976</t>
  </si>
  <si>
    <t xml:space="preserve"> PREDICTED: Apis mellifera UBX domain-containing protein 1-like (LOC552336), mRNA</t>
  </si>
  <si>
    <t xml:space="preserve"> PREDICTED: Apis mellifera Rab GTPase activating protein 8 (RabGAP8), mRNA</t>
  </si>
  <si>
    <t xml:space="preserve"> PREDICTED: Apis mellifera uncharacterized LOC410987 (LOC410987), transcript variant X2, mRNA</t>
  </si>
  <si>
    <t xml:space="preserve"> PREDICTED: Apis mellifera uncharacterized LOC552428 (LOC552428), mRNA</t>
  </si>
  <si>
    <t xml:space="preserve"> PREDICTED: Apis mellifera fuzzy (fy), mRNA</t>
  </si>
  <si>
    <t xml:space="preserve"> PREDICTED: Apis mellifera spichthyin (spict), mRNA</t>
  </si>
  <si>
    <t xml:space="preserve"> PREDICTED: Apis mellifera probable phenylalanyl-tRNA synthetase beta chain-like (LOC551101), mRNA</t>
  </si>
  <si>
    <t>GB52984</t>
  </si>
  <si>
    <t xml:space="preserve"> PREDICTED: Apis mellifera multiple ankyrin repeats single KH domain (mask), mRNA</t>
  </si>
  <si>
    <t xml:space="preserve"> PREDICTED: Apis mellifera mitochondrial import inner membrane translocase subunit Tim23-like (LOC552727), transcript variant X4, mRNA</t>
  </si>
  <si>
    <t xml:space="preserve"> PREDICTED: Apis mellifera uncharacterized LOC727651 (LOC727651), mRNA</t>
  </si>
  <si>
    <t>GB52987</t>
  </si>
  <si>
    <t xml:space="preserve"> PREDICTED: Apis mellifera uncharacterized LOC102656620 (LOC102656620), mRNA</t>
  </si>
  <si>
    <t>GB52988</t>
  </si>
  <si>
    <t xml:space="preserve"> PREDICTED: Apis mellifera MATH and LRR domain-containing protein PFE0570w-like (LOC100578880), mRNA</t>
  </si>
  <si>
    <t>GB52989</t>
  </si>
  <si>
    <t xml:space="preserve"> PREDICTED: Apis mellifera uncharacterized LOC724855 (LOC724855), mRNA</t>
  </si>
  <si>
    <t xml:space="preserve"> PREDICTED: Apis mellifera 80 kDa MCM3-associated protein-like (LOC724923), mRNA</t>
  </si>
  <si>
    <t xml:space="preserve"> PREDICTED: Apis mellifera agrin-like (LOC409949), mRNA</t>
  </si>
  <si>
    <t xml:space="preserve"> PREDICTED: Apis mellifera PTK2 protein tyrosine kinase 2 (PTK2), transcript variant X5, mRNA</t>
  </si>
  <si>
    <t xml:space="preserve"> PREDICTED: Apis mellifera elongin C (Elongin-C), transcript variant X1, mRNA</t>
  </si>
  <si>
    <t xml:space="preserve"> PREDICTED: Apis mellifera coiled-coil domain-containing protein 85C-like (LOC725125), transcript variant X2, mRNA</t>
  </si>
  <si>
    <t xml:space="preserve"> PREDICTED: Apis mellifera uncharacterized LOC100577497 (LOC100577497), mRNA</t>
  </si>
  <si>
    <t xml:space="preserve"> PREDICTED: Apis mellifera lysosomal-trafficking regulator-like (LOC408774), mRNA</t>
  </si>
  <si>
    <t xml:space="preserve"> PREDICTED: Apis mellifera radial spoke head protein 9 homolog (LOC725360), mRNA</t>
  </si>
  <si>
    <t xml:space="preserve"> PREDICTED: Apis mellifera uncharacterized LOC408772 (LOC408772), transcript variant X4, mRNA</t>
  </si>
  <si>
    <t xml:space="preserve"> PREDICTED: Apis mellifera ribosomal protein L40 (RpL40), transcript variant 2, mRNA</t>
  </si>
  <si>
    <t xml:space="preserve"> PREDICTED: Apis mellifera uncharacterized LOC100577272 (LOC100577272), mRNA</t>
  </si>
  <si>
    <t xml:space="preserve"> PREDICTED: Apis mellifera excitatory amino acid transporter 4 (Eaat-4), transcript variant X1, mRNA</t>
  </si>
  <si>
    <t>GB53004</t>
  </si>
  <si>
    <t xml:space="preserve"> PREDICTED: Apis mellifera uncharacterized LOC726086 (LOC726086), mRNA</t>
  </si>
  <si>
    <t xml:space="preserve"> PREDICTED: Apis mellifera protein dachsous-like (LOC408767), transcript variant X1, mRNA</t>
  </si>
  <si>
    <t>GB53006</t>
  </si>
  <si>
    <t>GB53007</t>
  </si>
  <si>
    <t xml:space="preserve"> PREDICTED: Apis mellifera protein dachsous-like (LOC408767), transcript variant X9, mRNA</t>
  </si>
  <si>
    <t xml:space="preserve"> PREDICTED: Apis mellifera metabotropic GABA-B receptor subtype 3 (GABA-B-R3), mRNA</t>
  </si>
  <si>
    <t xml:space="preserve"> PREDICTED: Apis mellifera uncharacterized LOC551541 (LOC551541), mRNA</t>
  </si>
  <si>
    <t xml:space="preserve"> PREDICTED: Apis mellifera FIG4 homolog, SAC1 lipid phosphatase domain containing (S. cerevisiae) (FIG4), transcript variant X4, mRNA</t>
  </si>
  <si>
    <t xml:space="preserve"> PREDICTED: Apis mellifera immunoglobulin-like and fibronectin type III domain containing 10 (IGFn3-10), transcript variant X1, mRNA</t>
  </si>
  <si>
    <t xml:space="preserve"> PREDICTED: Apis mellifera immunoglobulin-like and fibronectin type III domain containing 11 (IGFn3-11), transcript variant X3, mRNA</t>
  </si>
  <si>
    <t xml:space="preserve"> PREDICTED: Apis mellifera scavenger receptor class B, type 6 (SCR-B6), transcript variant X1, mRNA</t>
  </si>
  <si>
    <t xml:space="preserve"> PREDICTED: Apis mellifera protein FAM151B-like (LOC725548), transcript variant X1, mRNA</t>
  </si>
  <si>
    <t xml:space="preserve"> PREDICTED: Apis mellifera peptidyl-prolyl cis-trans isomerase G-like (LOC100577397), mRNA</t>
  </si>
  <si>
    <t>GB53017</t>
  </si>
  <si>
    <t xml:space="preserve"> PREDICTED: Apis mellifera COMM domain-containing protein 8-like (LOC725475), mRNA</t>
  </si>
  <si>
    <t xml:space="preserve"> PREDICTED: Apis mellifera ankyrin repeat domain-containing protein 49-like (LOC408773), mRNA</t>
  </si>
  <si>
    <t xml:space="preserve"> PREDICTED: Apis mellifera beta4GalNAcTB pilot (GABPI), mRNA</t>
  </si>
  <si>
    <t xml:space="preserve"> PREDICTED: Apis mellifera PR domain zinc finger protein 10-like (LOC412574), transcript variant X1, mRNA</t>
  </si>
  <si>
    <t xml:space="preserve"> PREDICTED: Apis mellifera PR domain zinc finger protein 10-like (LOC412574), transcript variant X2, mRNA</t>
  </si>
  <si>
    <t>GB53022</t>
  </si>
  <si>
    <t xml:space="preserve"> PREDICTED: Apis mellifera UDP-glucose 4-epimerase (LOC411633), transcript variant X7, mRNA</t>
  </si>
  <si>
    <t xml:space="preserve"> PREDICTED: Apis mellifera biogenesis of lysosome-related organelles complex 1 subunit 2-like (LOC102656131), mRNA</t>
  </si>
  <si>
    <t>GB53024</t>
  </si>
  <si>
    <t xml:space="preserve"> PREDICTED: Apis mellifera sister chromatid cohesion protein DCC1-like (LOC725013), mRNA</t>
  </si>
  <si>
    <t xml:space="preserve"> PREDICTED: Apis mellifera uncharacterized LOC102655514 (LOC102655514), transcript variant X3, ncRNA</t>
  </si>
  <si>
    <t>GB53026</t>
  </si>
  <si>
    <t xml:space="preserve"> PREDICTED: Apis mellifera mediator of RNA polymerase II transcription subunit 4 (MED4), mRNA</t>
  </si>
  <si>
    <t xml:space="preserve"> PREDICTED: Apis mellifera laccase-1-like (LOC724890), mRNA</t>
  </si>
  <si>
    <t xml:space="preserve"> PREDICTED: Apis mellifera pre-mRNA splicing factor PRP17 (PRP17), transcript variant X2, mRNA</t>
  </si>
  <si>
    <t xml:space="preserve"> PREDICTED: Apis mellifera transmembrane protein 181-like (LOC552194), transcript variant X2, mRNA</t>
  </si>
  <si>
    <t xml:space="preserve"> PREDICTED: Apis mellifera single stranded-binding protein c31A (Ssb-c31a), transcript variant X2, mRNA</t>
  </si>
  <si>
    <t>GB53032</t>
  </si>
  <si>
    <t xml:space="preserve"> PREDICTED: Apis mellifera lipase maturation factor 2-like (LOC724741), transcript variant 1, mRNA</t>
  </si>
  <si>
    <t xml:space="preserve"> PREDICTED: Apis mellifera Numb-associated kinase (Nak), mRNA</t>
  </si>
  <si>
    <t xml:space="preserve"> PREDICTED: Apis mellifera Sir2 histone deacetylase (Sir2), transcript variant X2, mRNA</t>
  </si>
  <si>
    <t xml:space="preserve"> PREDICTED: Apis mellifera serine/threonine-protein kinase LATS1-like (LOC411678), transcript variant X1, mRNA</t>
  </si>
  <si>
    <t xml:space="preserve"> PREDICTED: Apis mellifera brain protein 44-like protein-like (LOC411677), transcript variant 1, mRNA</t>
  </si>
  <si>
    <t xml:space="preserve"> PREDICTED: Apis mellifera heterogeneous nuclear ribonucleoprotein Q-like (LOC408775), transcript variant X17, mRNA</t>
  </si>
  <si>
    <t xml:space="preserve"> PREDICTED: Apis mellifera heterogeneous nuclear ribonucleoprotein Q-like (LOC408775), transcript variant X6, mRNA</t>
  </si>
  <si>
    <t>GB53039</t>
  </si>
  <si>
    <t xml:space="preserve"> PREDICTED: Apis mellifera cubilin-like (LOC410986), transcript variant X11, misc_RNA</t>
  </si>
  <si>
    <t xml:space="preserve"> PREDICTED: Apis mellifera cubilin-like (LOC410986), transcript variant X9, mRNA</t>
  </si>
  <si>
    <t>GB53042</t>
  </si>
  <si>
    <t xml:space="preserve"> PREDICTED: Apis mellifera ATP-binding cassette, sub-family G (WHITE), member 4 (ABCG4), transcript variant X1, mRNA</t>
  </si>
  <si>
    <t xml:space="preserve"> PREDICTED: Apis mellifera 40S ribosomal protein S28-like (LOC724629), mRNA</t>
  </si>
  <si>
    <t>GB53044</t>
  </si>
  <si>
    <t xml:space="preserve"> PREDICTED: Apis mellifera ATP-binding cassette sub-family G member 4-like (LOC414051), transcript variant X1, mRNA</t>
  </si>
  <si>
    <t xml:space="preserve"> PREDICTED: Apis mellifera ATP-binding cassette sub-family G member 1-like (LOC724304), transcript variant X3, mRNA</t>
  </si>
  <si>
    <t xml:space="preserve"> PREDICTED: Apis mellifera ribonuclease X25 (RNaseX25), mRNA</t>
  </si>
  <si>
    <t xml:space="preserve"> PREDICTED: Apis mellifera uncharacterized LOC102655409 (LOC102655409), transcript variant X3, ncRNA</t>
  </si>
  <si>
    <t>GB53048</t>
  </si>
  <si>
    <t>GB53049</t>
  </si>
  <si>
    <t>GB53050</t>
  </si>
  <si>
    <t xml:space="preserve"> Apis mellifera nicotinic acetylcholine receptor alpha7 subunit (nAChRa7), mRNA</t>
  </si>
  <si>
    <t>GB53051</t>
  </si>
  <si>
    <t>GB53052</t>
  </si>
  <si>
    <t xml:space="preserve"> PREDICTED: Apis mellifera uncharacterized LOC100577945 (LOC100577945), transcript variant X1, ncRNA</t>
  </si>
  <si>
    <t xml:space="preserve"> Apis mellifera nicotinic acetylcholine receptor beta1 subunit (nAChRb1), mRNA</t>
  </si>
  <si>
    <t xml:space="preserve"> PREDICTED: Apis mellifera uncharacterized LOC102656826 (LOC102656826), transcript variant X5, misc_RNA</t>
  </si>
  <si>
    <t>GB53056</t>
  </si>
  <si>
    <t>GB53057</t>
  </si>
  <si>
    <t>GB53058</t>
  </si>
  <si>
    <t xml:space="preserve"> PREDICTED: Apis mellifera probable arginine--tRNA ligase, cytoplasmic-like (LOC102654267), partial mRNA</t>
  </si>
  <si>
    <t>GB53059</t>
  </si>
  <si>
    <t xml:space="preserve"> PREDICTED: Apis mellifera vigilin-like (LOC412111), transcript variant X1, mRNA</t>
  </si>
  <si>
    <t>GB53060</t>
  </si>
  <si>
    <t>GB53061</t>
  </si>
  <si>
    <t xml:space="preserve"> PREDICTED: Apis mellifera serine/threonine-protein kinase minibrain-like (LOC409111), transcript variant X1, mRNA</t>
  </si>
  <si>
    <t>GB53063</t>
  </si>
  <si>
    <t xml:space="preserve"> PREDICTED: Apis mellifera uncharacterized LOC413936 (LOC413936), mRNA</t>
  </si>
  <si>
    <t xml:space="preserve"> PREDICTED: Apis mellifera uncharacterized LOC726080 (LOC726080), mRNA</t>
  </si>
  <si>
    <t>GB53065</t>
  </si>
  <si>
    <t xml:space="preserve"> PREDICTED: Apis mellifera uncharacterized LOC552451 (LOC552451), mRNA</t>
  </si>
  <si>
    <t xml:space="preserve"> PREDICTED: Apis mellifera cysteine and histidine-rich domain (CHORD)-containing 1 (CHORD), mRNA</t>
  </si>
  <si>
    <t xml:space="preserve"> PREDICTED: Apis mellifera UPF0483 protein GA18864-like (LOC100576898), mRNA</t>
  </si>
  <si>
    <t xml:space="preserve"> PREDICTED: Apis mellifera phosphatidylcholine:ceramide cholinephosphotransferase 1-like (LOC408766), transcript variant X4, mRNA</t>
  </si>
  <si>
    <t xml:space="preserve"> PREDICTED: Apis mellifera phosphatidylcholine:ceramide cholinephosphotransferase 1-like (LOC408766), transcript variant X1, mRNA</t>
  </si>
  <si>
    <t>GB53071</t>
  </si>
  <si>
    <t>GB53072</t>
  </si>
  <si>
    <t xml:space="preserve"> PREDICTED: Apis mellifera uncharacterized LOC102654965 (LOC102654965), mRNA</t>
  </si>
  <si>
    <t>GB53073</t>
  </si>
  <si>
    <t>GB53074</t>
  </si>
  <si>
    <t>GB53075</t>
  </si>
  <si>
    <t xml:space="preserve"> PREDICTED: Apis mellifera cysteine-rich protein 1-like (LOC726733), mRNA</t>
  </si>
  <si>
    <t xml:space="preserve"> PREDICTED: Apis mellifera uncharacterized LOC100578989 (LOC100578989), transcript variant X1, mRNA</t>
  </si>
  <si>
    <t xml:space="preserve"> PREDICTED: Apis mellifera motile sperm domain-containing protein 1-like (LOC411531), transcript variant X2, mRNA</t>
  </si>
  <si>
    <t xml:space="preserve"> PREDICTED: Apis mellifera alpha-2-macroglobulin receptor-associated protein-like (LOC411533), mRNA</t>
  </si>
  <si>
    <t xml:space="preserve"> PREDICTED: Apis mellifera 33 kDa inner dynein arm light chain, axonemal-like (LOC551085), mRNA</t>
  </si>
  <si>
    <t xml:space="preserve"> PREDICTED: Apis mellifera uncharacterized LOC100576735 (LOC100576735), transcript variant X1, mRNA</t>
  </si>
  <si>
    <t xml:space="preserve"> PREDICTED: Apis mellifera protogenin-like (LOC550865), mRNA</t>
  </si>
  <si>
    <t xml:space="preserve"> PREDICTED: Apis mellifera punt (put), transcript variant X2, mRNA</t>
  </si>
  <si>
    <t xml:space="preserve"> PREDICTED: Apis mellifera phosphatidylinositol-glycan biosynthesis class F protein-like (LOC100578188), mRNA</t>
  </si>
  <si>
    <t xml:space="preserve"> PREDICTED: Apis mellifera formaldehyde dehydrogenase (Fdh), transcript variant X2, mRNA</t>
  </si>
  <si>
    <t>GB53087</t>
  </si>
  <si>
    <t xml:space="preserve"> PREDICTED: Apis mellifera cleft lip and palate transmembrane protein 1-like (LOC727027), mRNA</t>
  </si>
  <si>
    <t xml:space="preserve"> PREDICTED: Apis mellifera wings apart-like (wapl), transcript variant X1, mRNA</t>
  </si>
  <si>
    <t xml:space="preserve"> PREDICTED: Apis mellifera mitochondrial ribosomal protein S31 (mRpS31), transcript variant X1, mRNA</t>
  </si>
  <si>
    <t>GB53090</t>
  </si>
  <si>
    <t xml:space="preserve"> PREDICTED: Apis mellifera exosome complex exonuclease RRP41-like (LOC412345), transcript variant 1, mRNA</t>
  </si>
  <si>
    <t xml:space="preserve"> PREDICTED: Apis mellifera protein lethal(2)denticleless-like (LOC412472), transcript variant X2, mRNA</t>
  </si>
  <si>
    <t xml:space="preserve"> PREDICTED: Apis mellifera DDB1- and CUL4-associated factor 8-like (LOC408820), transcript variant X1, mRNA</t>
  </si>
  <si>
    <t>GB53094</t>
  </si>
  <si>
    <t xml:space="preserve"> PREDICTED: Apis mellifera POU domain, class 2, transcription factor 1 (LOC727085), mRNA</t>
  </si>
  <si>
    <t>GB53097</t>
  </si>
  <si>
    <t>GB53098</t>
  </si>
  <si>
    <t xml:space="preserve"> PREDICTED: Apis mellifera POU domain, class 2, transcription factor 3-like (LOC727092), transcript variant X1, mRNA</t>
  </si>
  <si>
    <t>GB53099</t>
  </si>
  <si>
    <t xml:space="preserve"> PREDICTED: Apis mellifera KRR1 small subunit processome component homolog (LOC102654312), mRNA</t>
  </si>
  <si>
    <t>GB53103</t>
  </si>
  <si>
    <t xml:space="preserve"> PREDICTED: Apis mellifera cubilin (intrinsic factor-cobalamin receptor) (CUBN), mRNA</t>
  </si>
  <si>
    <t xml:space="preserve"> PREDICTED: Apis mellifera uncharacterized LOC100576476 (LOC100576476), mRNA</t>
  </si>
  <si>
    <t>GB53106</t>
  </si>
  <si>
    <t>GB53107</t>
  </si>
  <si>
    <t xml:space="preserve"> PREDICTED: Apis mellifera uncharacterized LOC100576933 (LOC100576933), transcript variant X1, ncRNA</t>
  </si>
  <si>
    <t>GB53108</t>
  </si>
  <si>
    <t xml:space="preserve"> PREDICTED: Apis mellifera uncharacterized LOC102653818 (LOC102653818), ncRNA</t>
  </si>
  <si>
    <t xml:space="preserve"> Apis mellifera apidermin 3 (apd-3), mRNA</t>
  </si>
  <si>
    <t>GB53110</t>
  </si>
  <si>
    <t>GB53111</t>
  </si>
  <si>
    <t xml:space="preserve"> PREDICTED: Apis mellifera uncharacterized LOC727131 (LOC727131), mRNA</t>
  </si>
  <si>
    <t xml:space="preserve"> Apis mellifera apidermin-like (LOC727145), mRNA</t>
  </si>
  <si>
    <t xml:space="preserve"> Apis mellifera apidermin 3 (Apd-3), mRNA</t>
  </si>
  <si>
    <t xml:space="preserve"> Apis mellifera apidermin 1 (Apd-1), mRNA</t>
  </si>
  <si>
    <t xml:space="preserve"> PREDICTED: Apis mellifera uncharacterized LOC727165 (LOC727165), mRNA</t>
  </si>
  <si>
    <t xml:space="preserve"> PREDICTED: Apis mellifera glutamate receptor, ionotropic kainate 1-like (LOC412993), transcript variant X1, mRNA</t>
  </si>
  <si>
    <t>GB53117</t>
  </si>
  <si>
    <t xml:space="preserve"> Apis mellifera apidermin 2 (Apd-2), mRNA</t>
  </si>
  <si>
    <t xml:space="preserve"> PREDICTED: Apis mellifera uncharacterized LOC727136 (LOC727136), ncRNA</t>
  </si>
  <si>
    <t>GB53121</t>
  </si>
  <si>
    <t xml:space="preserve"> PREDICTED: Apis mellifera glutamate receptor, ionotropic kainate 2-like (LOC411050), misc_RNA</t>
  </si>
  <si>
    <t xml:space="preserve"> PREDICTED: Apis mellifera vesicular glutamate transporter 2-like (LOC411052), transcript variant X2, mRNA</t>
  </si>
  <si>
    <t xml:space="preserve"> PREDICTED: Apis mellifera transcriptional regulator ATRX homolog (LOC102654271), mRNA</t>
  </si>
  <si>
    <t>GB53125</t>
  </si>
  <si>
    <t xml:space="preserve"> PREDICTED: Apis mellifera polypeptide N-acetylgalactosaminyltransferase 2-like (LOC411054), transcript variant X3, mRNA</t>
  </si>
  <si>
    <t xml:space="preserve"> PREDICTED: Apis mellifera mitochondrial pyruvate carrier 1-like (LOC102655315), mRNA</t>
  </si>
  <si>
    <t>GB53127</t>
  </si>
  <si>
    <t xml:space="preserve"> PREDICTED: Apis mellifera transmembrane protein 147-like (LOC408819), mRNA</t>
  </si>
  <si>
    <t>GB53129</t>
  </si>
  <si>
    <t xml:space="preserve"> PREDICTED: Apis mellifera acylglycerol kinase, mitochondrial-like (LOC727071), mRNA</t>
  </si>
  <si>
    <t xml:space="preserve"> PREDICTED: Apis mellifera acetyl-coA-C-acyltransferase (LOC551775), mRNA</t>
  </si>
  <si>
    <t xml:space="preserve"> PREDICTED: Apis mellifera ral GTPase-activating protein subunit beta-like (LOC412130), transcript variant X1, mRNA</t>
  </si>
  <si>
    <t xml:space="preserve"> PREDICTED: Apis mellifera multidrug resistance-associated protein 1-like (LOC412217), transcript variant X3, mRNA</t>
  </si>
  <si>
    <t xml:space="preserve"> PREDICTED: Apis mellifera multidrug resistance-associated protein 1-like (LOC412217), transcript variant X7, mRNA</t>
  </si>
  <si>
    <t>GB53135</t>
  </si>
  <si>
    <t xml:space="preserve"> PREDICTED: Apis mellifera Caf1-105 protein (Caf1-105), mRNA</t>
  </si>
  <si>
    <t xml:space="preserve"> PREDICTED: Apis mellifera tubulin alpha-1C chain-like (LOC411519), transcript variant X2, mRNA</t>
  </si>
  <si>
    <t xml:space="preserve"> PREDICTED: Apis mellifera inorganic pyrophosphatase-like (LOC100578006), mRNA</t>
  </si>
  <si>
    <t xml:space="preserve"> PREDICTED: Apis mellifera testican-1-like (LOC409774), mRNA</t>
  </si>
  <si>
    <t xml:space="preserve"> PREDICTED: Apis mellifera e3 ubiquitin-protein ligase listerin-like (LOC726989), mRNA</t>
  </si>
  <si>
    <t xml:space="preserve"> PREDICTED: Apis mellifera uncharacterized LOC726980 (LOC726980), mRNA</t>
  </si>
  <si>
    <t xml:space="preserve"> PREDICTED: Apis mellifera proton-coupled folate transporter-like (LOC100578557), transcript variant X1, mRNA</t>
  </si>
  <si>
    <t xml:space="preserve"> PREDICTED: Apis mellifera angiotensin-converting enzyme-like (LOC726966), transcript variant X1, mRNA</t>
  </si>
  <si>
    <t xml:space="preserve"> PREDICTED: Apis mellifera uncharacterized LOC726949 (LOC726949), transcript variant X5, mRNA</t>
  </si>
  <si>
    <t>GB53144</t>
  </si>
  <si>
    <t xml:space="preserve"> PREDICTED: Apis mellifera uncharacterized LOC726949 (LOC726949), transcript variant X1, mRNA</t>
  </si>
  <si>
    <t xml:space="preserve"> PREDICTED: Apis mellifera uncharacterized LOC412149 (LOC412149), transcript variant X2, mRNA</t>
  </si>
  <si>
    <t xml:space="preserve"> PREDICTED: Apis mellifera cell division cycle protein 16 homolog (LOC550920), transcript variant X2, mRNA</t>
  </si>
  <si>
    <t xml:space="preserve"> PREDICTED: Apis mellifera oo18 RNA-binding protein (orb), transcript variant X1, mRNA</t>
  </si>
  <si>
    <t xml:space="preserve"> PREDICTED: Apis mellifera protein lap4-like (LOC413669), mRNA</t>
  </si>
  <si>
    <t xml:space="preserve"> PREDICTED: Apis mellifera uncharacterized LOC100576765 (LOC100576765), mRNA</t>
  </si>
  <si>
    <t xml:space="preserve"> PREDICTED: Apis mellifera 4EHP (4EHP), transcript variant X1, mRNA</t>
  </si>
  <si>
    <t xml:space="preserve"> PREDICTED: Apis mellifera peptidyl-prolyl cis-trans isomerase 1-like (LOC726826), mRNA</t>
  </si>
  <si>
    <t xml:space="preserve"> PREDICTED: Apis mellifera maternal embryonic leucine zipper kinase-like (LOC411529), mRNA</t>
  </si>
  <si>
    <t>GB53157</t>
  </si>
  <si>
    <t>GB53158</t>
  </si>
  <si>
    <t>GB53159</t>
  </si>
  <si>
    <t xml:space="preserve"> PREDICTED: Apis mellifera uncharacterized LOC102654259 (LOC102654259), transcript variant X1, ncRNA</t>
  </si>
  <si>
    <t>GB53160</t>
  </si>
  <si>
    <t xml:space="preserve"> PREDICTED: Apis mellifera paired box protein Pax-2a-like (LOC726761), transcript variant X1, mRNA</t>
  </si>
  <si>
    <t>GB53161</t>
  </si>
  <si>
    <t xml:space="preserve"> PREDICTED: Apis mellifera paired box protein Pax-2a-like (LOC726761), transcript variant X2, mRNA</t>
  </si>
  <si>
    <t xml:space="preserve"> PREDICTED: Apis mellifera transient receptor potential channel pyrexia 2 (Pyx2), transcript variant X1, mRNA</t>
  </si>
  <si>
    <t xml:space="preserve"> PREDICTED: Apis mellifera protein pangolin, isoforms A/H/I/S-like (LOC102654533), transcript variant X3, mRNA</t>
  </si>
  <si>
    <t>GB53164</t>
  </si>
  <si>
    <t xml:space="preserve"> PREDICTED: Apis mellifera pangolin (pan), mRNA</t>
  </si>
  <si>
    <t>GB53168</t>
  </si>
  <si>
    <t>GB53169</t>
  </si>
  <si>
    <t xml:space="preserve"> PREDICTED: Apis mellifera uncharacterized LOC102654638 (LOC102654638), transcript variant X2, ncRNA</t>
  </si>
  <si>
    <t>GB53170</t>
  </si>
  <si>
    <t xml:space="preserve"> PREDICTED: Apis mellifera elongin B (Elongin-B), mRNA</t>
  </si>
  <si>
    <t xml:space="preserve"> PREDICTED: Apis mellifera ADAM 17-like protease-like (LOC551599), transcript variant 2, mRNA</t>
  </si>
  <si>
    <t xml:space="preserve"> PREDICTED: Apis mellifera isoleucyl-tRNA synthetase (Aats-ile), mRNA</t>
  </si>
  <si>
    <t xml:space="preserve"> PREDICTED: Apis mellifera ALG-2 interacting protein X (ALiX), transcript variant X2, mRNA</t>
  </si>
  <si>
    <t>GB53175</t>
  </si>
  <si>
    <t>GB53176</t>
  </si>
  <si>
    <t xml:space="preserve"> PREDICTED: Apis mellifera GPN-loop GTPase 1-like (LOC725745), mRNA</t>
  </si>
  <si>
    <t xml:space="preserve"> PREDICTED: Apis mellifera uncharacterized LOC100578247 (LOC100578247), transcript variant X1, mRNA</t>
  </si>
  <si>
    <t>GB53179</t>
  </si>
  <si>
    <t xml:space="preserve"> PREDICTED: Apis mellifera karyopherin alpha3 (Kap-alpha3), mRNA</t>
  </si>
  <si>
    <t>GB53181</t>
  </si>
  <si>
    <t>GB53182</t>
  </si>
  <si>
    <t xml:space="preserve"> PREDICTED: Apis mellifera LIM/homeobox protein Awh (Awh), mRNA</t>
  </si>
  <si>
    <t xml:space="preserve"> PREDICTED: Apis mellifera replication protein A2 (RPA2), mRNA</t>
  </si>
  <si>
    <t xml:space="preserve"> PREDICTED: Apis mellifera GPN-loop GTPase 3-like (LOC552648), mRNA</t>
  </si>
  <si>
    <t xml:space="preserve"> PREDICTED: Apis mellifera mitochondrial ribosomal protein L18 (mRpL18), mRNA</t>
  </si>
  <si>
    <t>GB53187</t>
  </si>
  <si>
    <t xml:space="preserve"> PREDICTED: Apis mellifera abhydrolase domain-containing protein 11-like (LOC414038), transcript variant X2, mRNA</t>
  </si>
  <si>
    <t xml:space="preserve"> PREDICTED: Apis mellifera synaptic vesicle 2-related protein-like (LOC724578), partial mRNA</t>
  </si>
  <si>
    <t xml:space="preserve"> PREDICTED: Apis mellifera CWC25 spliceosome-associated protein homolog (Cwc25), mRNA</t>
  </si>
  <si>
    <t xml:space="preserve"> PREDICTED: Apis mellifera drongo protein (drongo), transcript variant X2, mRNA</t>
  </si>
  <si>
    <t xml:space="preserve"> PREDICTED: Apis mellifera uncharacterized LOC100577454 (LOC100577454), mRNA</t>
  </si>
  <si>
    <t>GB53193</t>
  </si>
  <si>
    <t xml:space="preserve"> PREDICTED: Apis mellifera ribosomal protein L14 (RpL14), transcript variant X2, mRNA</t>
  </si>
  <si>
    <t xml:space="preserve"> PREDICTED: Apis mellifera protein AATF-like (LOC726685), partial mRNA</t>
  </si>
  <si>
    <t>GB53195</t>
  </si>
  <si>
    <t xml:space="preserve"> PREDICTED: Apis mellifera DNA repair protein xrcc4-like (LOC102654398), mRNA</t>
  </si>
  <si>
    <t>GB53197</t>
  </si>
  <si>
    <t>GB53198</t>
  </si>
  <si>
    <t xml:space="preserve"> PREDICTED: Apis mellifera UDP-N-acetyl-alpha-D-galactosamine:polypeptide N-acetylgalactosaminyltransferase 2 (GalNAc-T2), mRNA</t>
  </si>
  <si>
    <t xml:space="preserve"> PREDICTED: Apis mellifera chaperone protein dnaJ 1, mitochondrial-like (LOC102654159), mRNA</t>
  </si>
  <si>
    <t>GB53200</t>
  </si>
  <si>
    <t xml:space="preserve"> PREDICTED: Apis mellifera mitochondrial ribosomal protein L44 (mRpL44), mRNA</t>
  </si>
  <si>
    <t xml:space="preserve"> PREDICTED: Apis mellifera uncharacterized LOC724535 (LOC724535), mRNA</t>
  </si>
  <si>
    <t>GB53202</t>
  </si>
  <si>
    <t>GB53203</t>
  </si>
  <si>
    <t>GB53204</t>
  </si>
  <si>
    <t>GB53205</t>
  </si>
  <si>
    <t xml:space="preserve"> PREDICTED: Apis mellifera Meckel syndrome type 1 protein-like (LOC102653893), mRNA</t>
  </si>
  <si>
    <t>GB53207</t>
  </si>
  <si>
    <t xml:space="preserve"> PREDICTED: Apis mellifera uncharacterized LOC408620 (LOC408620), transcript variant X1, mRNA</t>
  </si>
  <si>
    <t>GB53209</t>
  </si>
  <si>
    <t xml:space="preserve"> PREDICTED: Apis mellifera furin-like (LOC100576626), transcript variant X1, mRNA</t>
  </si>
  <si>
    <t>GB53210</t>
  </si>
  <si>
    <t>GB53211</t>
  </si>
  <si>
    <t>GB53212</t>
  </si>
  <si>
    <t xml:space="preserve"> PREDICTED: Apis mellifera uncharacterized LOC102656702 (LOC102656702), ncRNA</t>
  </si>
  <si>
    <t>GB53213</t>
  </si>
  <si>
    <t xml:space="preserve"> PREDICTED: Apis mellifera furin-like (LOC100576626), transcript variant X17, misc_RNA</t>
  </si>
  <si>
    <t>GB53214</t>
  </si>
  <si>
    <t>GB53215</t>
  </si>
  <si>
    <t>GB53217</t>
  </si>
  <si>
    <t>GB53218</t>
  </si>
  <si>
    <t xml:space="preserve"> PREDICTED: Apis mellifera ribosomal protein S17 (RpS17), mRNA</t>
  </si>
  <si>
    <t xml:space="preserve"> PREDICTED: Apis mellifera ubiquitin carboxyl-terminal hydrolase 3-like (LOC408619), transcript variant X2, mRNA</t>
  </si>
  <si>
    <t xml:space="preserve"> PREDICTED: Apis mellifera uncharacterized LOC102653658 (LOC102653658), mRNA</t>
  </si>
  <si>
    <t>GB53221</t>
  </si>
  <si>
    <t xml:space="preserve"> PREDICTED: Apis mellifera UPF0480 protein C15orf24 homolog (LOC408621), mRNA</t>
  </si>
  <si>
    <t xml:space="preserve"> PREDICTED: Apis mellifera rhomboid-related protein 3-like (LOC412319), transcript variant X2, mRNA</t>
  </si>
  <si>
    <t xml:space="preserve"> PREDICTED: Apis mellifera uncharacterized LOC102653954 (LOC102653954), transcript variant X1, ncRNA</t>
  </si>
  <si>
    <t>GB53224</t>
  </si>
  <si>
    <t xml:space="preserve"> PREDICTED: Apis mellifera uncharacterized LOC102653920 (LOC102653920), mRNA</t>
  </si>
  <si>
    <t>GB53225</t>
  </si>
  <si>
    <t>GB53226</t>
  </si>
  <si>
    <t xml:space="preserve"> PREDICTED: Apis mellifera vacuolar protein sorting-associated protein 37B-like (LOC724720), mRNA</t>
  </si>
  <si>
    <t xml:space="preserve"> PREDICTED: Apis mellifera WAS protein family homolog 1-like (LOC724795), mRNA</t>
  </si>
  <si>
    <t xml:space="preserve"> Apis mellifera adipokinetic hormone receptor (Akhr), mRNA</t>
  </si>
  <si>
    <t xml:space="preserve"> PREDICTED: Apis mellifera protein Daple-like (LOC414017), mRNA</t>
  </si>
  <si>
    <t>GB53232</t>
  </si>
  <si>
    <t>GB53233</t>
  </si>
  <si>
    <t xml:space="preserve"> PREDICTED: Apis mellifera uncharacterized LOC100577342 (LOC100577342), mRNA</t>
  </si>
  <si>
    <t xml:space="preserve"> PREDICTED: Apis mellifera retrograde Golgi transport protein RGP1 homolog (LOC413244), transcript variant X2, mRNA</t>
  </si>
  <si>
    <t xml:space="preserve"> PREDICTED: Apis mellifera KIF1-binding protein homolog (LOC100578513), mRNA</t>
  </si>
  <si>
    <t xml:space="preserve"> PREDICTED: Apis mellifera HEAT repeat-containing protein 6-like (LOC100577369), mRNA</t>
  </si>
  <si>
    <t xml:space="preserve"> PREDICTED: Apis mellifera e3 ubiquitin-protein ligase RNF25-like (LOC551842), transcript variant X2, misc_RNA</t>
  </si>
  <si>
    <t xml:space="preserve"> PREDICTED: Apis mellifera dreadlocks (dock), transcript variant X2, mRNA</t>
  </si>
  <si>
    <t>GB53241</t>
  </si>
  <si>
    <t xml:space="preserve"> PREDICTED: Apis mellifera dreadlocks (dock), transcript variant X3, mRNA</t>
  </si>
  <si>
    <t>GB53242</t>
  </si>
  <si>
    <t xml:space="preserve"> PREDICTED: Apis mellifera probable phosphorylase b kinase regulatory subunit beta-like (LOC725560), mRNA</t>
  </si>
  <si>
    <t xml:space="preserve"> PREDICTED: Apis mellifera GDI interacting protein 3 (Gint3), mRNA</t>
  </si>
  <si>
    <t>GB53244</t>
  </si>
  <si>
    <t xml:space="preserve"> PREDICTED: Apis mellifera protein unc-119 homolog (unc-119), mRNA</t>
  </si>
  <si>
    <t xml:space="preserve"> PREDICTED: Apis mellifera transmembrane emp24 domain-containing protein-like (LOC552602), mRNA</t>
  </si>
  <si>
    <t xml:space="preserve"> PREDICTED: Apis mellifera Wnt5 protein (Wnt5), transcript variant X4, mRNA</t>
  </si>
  <si>
    <t>GB53248</t>
  </si>
  <si>
    <t xml:space="preserve"> PREDICTED: Apis mellifera Wnt5 protein (Wnt5), transcript variant X6, mRNA</t>
  </si>
  <si>
    <t xml:space="preserve"> PREDICTED: Apis mellifera PHD finger protein 12-like (LOC725317), transcript variant X1, mRNA</t>
  </si>
  <si>
    <t xml:space="preserve"> PREDICTED: Apis mellifera phagocyte signaling impaired (psidin), transcript variant X1, mRNA</t>
  </si>
  <si>
    <t xml:space="preserve"> PREDICTED: Apis mellifera autophagy-related protein 23-like (LOC102655724), transcript variant X1, mRNA</t>
  </si>
  <si>
    <t>GB53252</t>
  </si>
  <si>
    <t xml:space="preserve"> PREDICTED: Apis mellifera LIM/homeobox protein Awh-like (LOC725532), transcript variant X1, mRNA</t>
  </si>
  <si>
    <t xml:space="preserve"> PREDICTED: Apis mellifera uncharacterized LOC100578104 (LOC100578104), transcript variant X1, ncRNA</t>
  </si>
  <si>
    <t>GB53254</t>
  </si>
  <si>
    <t xml:space="preserve"> PREDICTED: Apis mellifera uncharacterized LOC100578131 (LOC100578131), ncRNA</t>
  </si>
  <si>
    <t>GB53255</t>
  </si>
  <si>
    <t xml:space="preserve"> PREDICTED: Apis mellifera mitochondrial ribosomal protein L3 (mRpL3), mRNA</t>
  </si>
  <si>
    <t xml:space="preserve"> PREDICTED: Apis mellifera high affinity nerve growth factor receptor-like (LOC725720), transcript variant X2, mRNA</t>
  </si>
  <si>
    <t xml:space="preserve"> PREDICTED: Apis mellifera heat shock factor protein 5-like (LOC102656395), mRNA</t>
  </si>
  <si>
    <t>GB53258</t>
  </si>
  <si>
    <t>GB53259</t>
  </si>
  <si>
    <t>GB53260</t>
  </si>
  <si>
    <t xml:space="preserve"> PREDICTED: Apis mellifera ABC transporter G family member 20-like (LOC550941), partial mRNA</t>
  </si>
  <si>
    <t xml:space="preserve"> PREDICTED: Apis mellifera nicotinamide mononucleotide adenylyltransferase 1-like (LOC100576799), partial mRNA</t>
  </si>
  <si>
    <t>GB53263</t>
  </si>
  <si>
    <t>GB53264</t>
  </si>
  <si>
    <t>GB53265</t>
  </si>
  <si>
    <t xml:space="preserve"> PREDICTED: Apis mellifera alpha-(1,3)-fucosyltransferase C-like (LOC724575), mRNA</t>
  </si>
  <si>
    <t>GB53266</t>
  </si>
  <si>
    <t>GB53267</t>
  </si>
  <si>
    <t xml:space="preserve"> PREDICTED: Apis mellifera SPARC-related modular calcium-binding protein 1-like (LOC411502), mRNA</t>
  </si>
  <si>
    <t xml:space="preserve"> Apis mellifera uncharacterized LOC412643 (LOC412643), mRNA</t>
  </si>
  <si>
    <t xml:space="preserve"> PREDICTED: Apis mellifera UPF0428 protein CXorf56 homolog (LOC412642), transcript variant X2, mRNA</t>
  </si>
  <si>
    <t xml:space="preserve"> PREDICTED: Apis mellifera cyclin-dependent kinase 9 (Cdk9), mRNA</t>
  </si>
  <si>
    <t>GB53272</t>
  </si>
  <si>
    <t xml:space="preserve"> PREDICTED: Apis mellifera ran-binding protein 10-like (LOC100579062), mRNA</t>
  </si>
  <si>
    <t>GB53274</t>
  </si>
  <si>
    <t xml:space="preserve"> PREDICTED: Apis mellifera histone-lysine N-methyltransferase SETMAR-like (LOC102654847), mRNA</t>
  </si>
  <si>
    <t>GB53275</t>
  </si>
  <si>
    <t>GB53276</t>
  </si>
  <si>
    <t xml:space="preserve"> PREDICTED: Apis mellifera ras-related protein Rab-32-like (LOC100577960), mRNA</t>
  </si>
  <si>
    <t>GB53277</t>
  </si>
  <si>
    <t>GB53278</t>
  </si>
  <si>
    <t xml:space="preserve"> PREDICTED: Apis mellifera bifunctional protein FolD-like (LOC551886), mRNA</t>
  </si>
  <si>
    <t>GB53279</t>
  </si>
  <si>
    <t>GB53280</t>
  </si>
  <si>
    <t>GB53281</t>
  </si>
  <si>
    <t xml:space="preserve"> PREDICTED: Apis mellifera uncharacterized LOC409711 (LOC409711), mRNA</t>
  </si>
  <si>
    <t>GB53282</t>
  </si>
  <si>
    <t>GB53283</t>
  </si>
  <si>
    <t xml:space="preserve"> PREDICTED: Apis mellifera proto-oncogene tyrosine-protein kinase receptor Ret-like (LOC412667), transcript variant X3, mRNA</t>
  </si>
  <si>
    <t>GB53285</t>
  </si>
  <si>
    <t xml:space="preserve"> PREDICTED: Apis mellifera putative inorganic phosphate cotransporter-like (LOC550691), transcript variant X1, mRNA</t>
  </si>
  <si>
    <t xml:space="preserve"> PREDICTED: Apis mellifera homogentisate 1,2-dioxygenase-like (LOC551465), mRNA</t>
  </si>
  <si>
    <t xml:space="preserve"> PREDICTED: Apis mellifera uncharacterized LOC552029 (LOC552029), transcript variant X3, mRNA</t>
  </si>
  <si>
    <t>GB53290</t>
  </si>
  <si>
    <t xml:space="preserve"> PREDICTED: Apis mellifera LIM/homeobox protein Lhx1-like (LOC100577751), mRNA</t>
  </si>
  <si>
    <t>GB53291</t>
  </si>
  <si>
    <t xml:space="preserve"> PREDICTED: Apis mellifera uncharacterized LOC102656001 (LOC102656001), ncRNA</t>
  </si>
  <si>
    <t>GB53293</t>
  </si>
  <si>
    <t xml:space="preserve"> PREDICTED: Apis mellifera limbic system-associated membrane protein-like (LOC724138), transcript variant X4, mRNA</t>
  </si>
  <si>
    <t xml:space="preserve"> Apis mellifera pipsqueak (Psq), mRNA</t>
  </si>
  <si>
    <t>GB53295</t>
  </si>
  <si>
    <t xml:space="preserve"> PREDICTED: Apis mellifera histidine triad nucleotide-binding protein 3-like (LOC552803), mRNA</t>
  </si>
  <si>
    <t xml:space="preserve"> PREDICTED: Apis mellifera uncharacterized LOC725634 (LOC725634), transcript variant X2, mRNA</t>
  </si>
  <si>
    <t xml:space="preserve"> PREDICTED: Apis mellifera dipeptidase 1-like (LOC409231), transcript variant X2, mRNA</t>
  </si>
  <si>
    <t xml:space="preserve"> PREDICTED: Apis mellifera endothelin-converting enzyme 1-like (LOC411846), transcript variant X2, mRNA</t>
  </si>
  <si>
    <t xml:space="preserve"> PREDICTED: Apis mellifera NF-kappa-B inhibitor cactus-like (LOC725766), mRNA</t>
  </si>
  <si>
    <t>GB53301</t>
  </si>
  <si>
    <t xml:space="preserve"> PREDICTED: Apis mellifera NF-kappa-B inhibitor cactus 3 (cact3), transcript variant 2, mRNA</t>
  </si>
  <si>
    <t xml:space="preserve"> PREDICTED: Apis mellifera tryptophanyl-tRNA synthetase, mitochondrial-like (LOC411305), mRNA</t>
  </si>
  <si>
    <t xml:space="preserve"> PREDICTED: Apis mellifera protein still life, isoform SIF type 1-like (LOC725970), mRNA</t>
  </si>
  <si>
    <t>GB53304</t>
  </si>
  <si>
    <t xml:space="preserve"> PREDICTED: Apis mellifera niemann-Pick C1 protein-like (LOC408992), partial mRNA</t>
  </si>
  <si>
    <t xml:space="preserve"> PREDICTED: Apis mellifera uncharacterized LOC552749 (LOC552749), transcript variant X2, mRNA</t>
  </si>
  <si>
    <t xml:space="preserve"> PREDICTED: Apis mellifera no extended memory (nemy), transcript variant X2, mRNA</t>
  </si>
  <si>
    <t>GB53308</t>
  </si>
  <si>
    <t>GB53309</t>
  </si>
  <si>
    <t xml:space="preserve"> PREDICTED: Apis mellifera no extended memory (nemy), transcript variant X3, mRNA</t>
  </si>
  <si>
    <t xml:space="preserve"> PREDICTED: Apis mellifera neuralized-like protein 2-like (LOC408990), mRNA</t>
  </si>
  <si>
    <t xml:space="preserve"> PREDICTED: Apis mellifera glycerol kinase (LOC408989), transcript variant X2, mRNA</t>
  </si>
  <si>
    <t xml:space="preserve"> PREDICTED: Apis mellifera aldehyde dehydrogenase type III (Aldh-III), mRNA</t>
  </si>
  <si>
    <t>GB53313</t>
  </si>
  <si>
    <t xml:space="preserve"> PREDICTED: Apis mellifera uncharacterized LOC726215 (LOC726215), mRNA</t>
  </si>
  <si>
    <t xml:space="preserve"> PREDICTED: Apis mellifera uncharacterized LOC552693 (LOC552693), transcript variant X2, mRNA</t>
  </si>
  <si>
    <t xml:space="preserve"> PREDICTED: Apis mellifera uncharacterized LOC552674 (LOC552674), mRNA</t>
  </si>
  <si>
    <t xml:space="preserve"> PREDICTED: Apis mellifera Jun-related antigen (Jra), mRNA</t>
  </si>
  <si>
    <t xml:space="preserve"> PREDICTED: Apis mellifera uncharacterized LOC100579006 (LOC100579006), transcript variant X4, mRNA</t>
  </si>
  <si>
    <t xml:space="preserve"> PREDICTED: Apis mellifera dynein heavy chain 10, axonemal-like (LOC411301), mRNA</t>
  </si>
  <si>
    <t xml:space="preserve"> PREDICTED: Apis mellifera uncharacterized LOC552643 (LOC552643), transcript variant X1, mRNA</t>
  </si>
  <si>
    <t xml:space="preserve"> PREDICTED: Apis mellifera uncharacterized LOC408988 (LOC408988), transcript variant X1, mRNA</t>
  </si>
  <si>
    <t xml:space="preserve"> PREDICTED: Apis mellifera beta-N-acetylglucosaminidase (LOC411490), transcript variant X8, mRNA</t>
  </si>
  <si>
    <t xml:space="preserve"> PREDICTED: Apis mellifera gustatory receptor 7 (Gr7), transcript variant X1, mRNA</t>
  </si>
  <si>
    <t xml:space="preserve"> PREDICTED: Apis mellifera helix loop helix protein 4C ortholog (LOC726553), mRNA</t>
  </si>
  <si>
    <t>GB53325</t>
  </si>
  <si>
    <t xml:space="preserve"> PREDICTED: Apis mellifera uncharacterized LOC100576167 (LOC100576167), transcript variant X1, mRNA</t>
  </si>
  <si>
    <t>GB53326</t>
  </si>
  <si>
    <t xml:space="preserve"> PREDICTED: Apis mellifera kin17 protein (kin17), mRNA</t>
  </si>
  <si>
    <t xml:space="preserve"> PREDICTED: Apis mellifera protein FAM188B-like (LOC552561), transcript variant X3, mRNA</t>
  </si>
  <si>
    <t xml:space="preserve"> PREDICTED: Apis mellifera protocadherin Fat 4-like (LOC552546), transcript variant X1, mRNA</t>
  </si>
  <si>
    <t>GB53330</t>
  </si>
  <si>
    <t xml:space="preserve"> PREDICTED: Apis mellifera uncharacterized LOC726639 (LOC726639), transcript variant X2, mRNA</t>
  </si>
  <si>
    <t xml:space="preserve"> PREDICTED: Apis mellifera v-type proton ATPase catalytic subunit A-like (LOC551093), transcript variant X3, mRNA</t>
  </si>
  <si>
    <t xml:space="preserve"> PREDICTED: Apis mellifera ubiquitin domain-containing protein UBFD1-like (LOC552499), mRNA</t>
  </si>
  <si>
    <t xml:space="preserve"> PREDICTED: Apis mellifera uncharacterized LOC552487 (LOC552487), transcript variant X3, mRNA</t>
  </si>
  <si>
    <t xml:space="preserve"> PREDICTED: Apis mellifera equilibrative nucleoside transporter 3 (Ent3), mRNA</t>
  </si>
  <si>
    <t xml:space="preserve"> PREDICTED: Apis mellifera uncharacterized LOC412272 (LOC412272), mRNA</t>
  </si>
  <si>
    <t xml:space="preserve"> PREDICTED: Apis mellifera COP9 complex homolog subunit 3 (CSN3), mRNA</t>
  </si>
  <si>
    <t xml:space="preserve"> PREDICTED: Apis mellifera vam6/Vps39-like protein-like (LOC409186), transcript variant X1, mRNA</t>
  </si>
  <si>
    <t xml:space="preserve"> PREDICTED: Apis mellifera beta spectrin (beta-Spec), transcript variant X1, mRNA</t>
  </si>
  <si>
    <t>GB53342</t>
  </si>
  <si>
    <t xml:space="preserve"> PREDICTED: Apis mellifera uncharacterized LOC102654795 (LOC102654795), mRNA</t>
  </si>
  <si>
    <t>GB53343</t>
  </si>
  <si>
    <t xml:space="preserve"> PREDICTED: Apis mellifera uncharacterized LOC100578798 (LOC100578798), transcript variant X1, mRNA</t>
  </si>
  <si>
    <t xml:space="preserve"> PREDICTED: Apis mellifera uncharacterized LOC100578770 (LOC100578770), mRNA</t>
  </si>
  <si>
    <t xml:space="preserve"> Apis mellifera odorant receptor 115 (Or115), mRNA</t>
  </si>
  <si>
    <t>GB53346</t>
  </si>
  <si>
    <t xml:space="preserve"> PREDICTED: Apis mellifera odorant receptor 49b-like (LOC102656708), transcript variant X3, mRNA</t>
  </si>
  <si>
    <t xml:space="preserve"> PREDICTED: Apis mellifera uncharacterized LOC100578732 (LOC100578732), mRNA</t>
  </si>
  <si>
    <t xml:space="preserve"> PREDICTED: Apis mellifera proteasome alpha7 subunit (Prosalpha7), mRNA</t>
  </si>
  <si>
    <t xml:space="preserve"> Apis mellifera pteropsin (LOC408985), mRNA</t>
  </si>
  <si>
    <t xml:space="preserve"> PREDICTED: Apis mellifera UDP-glycosyltransferase (LOC411298), transcript variant 1, mRNA</t>
  </si>
  <si>
    <t>GB53352</t>
  </si>
  <si>
    <t xml:space="preserve"> PREDICTED: Apis mellifera insulin receptor B (IR-B), transcript variant 1, mRNA</t>
  </si>
  <si>
    <t xml:space="preserve"> PREDICTED: Apis mellifera serine protease homolog 50 (SPH50), transcript variant X1, mRNA</t>
  </si>
  <si>
    <t xml:space="preserve"> PREDICTED: Apis mellifera serine protease easter-like (LOC102656398), transcript variant X2, mRNA</t>
  </si>
  <si>
    <t>GB53355</t>
  </si>
  <si>
    <t xml:space="preserve"> PREDICTED: Apis mellifera uncharacterized LOC100577196 (LOC100577196), transcript variant X4, misc_RNA</t>
  </si>
  <si>
    <t>GB53356</t>
  </si>
  <si>
    <t xml:space="preserve"> PREDICTED: Apis mellifera protein transport protein Sec23A-like (LOC408983), transcript variant X1, mRNA</t>
  </si>
  <si>
    <t xml:space="preserve"> PREDICTED: Apis mellifera protein transport protein Sec61 subunit gamma-like (LOC726721), transcript variant X2, mRNA</t>
  </si>
  <si>
    <t xml:space="preserve"> PREDICTED: Apis mellifera alkylated DNA repair protein alkB (AlkB), mRNA</t>
  </si>
  <si>
    <t xml:space="preserve"> PREDICTED: Apis mellifera v-type proton ATPase subunit D 1-like (LOC411295), transcript variant 1, mRNA</t>
  </si>
  <si>
    <t xml:space="preserve"> PREDICTED: Apis mellifera uncharacterized LOC411294 (LOC411294), transcript variant X1, mRNA</t>
  </si>
  <si>
    <t xml:space="preserve"> PREDICTED: Apis mellifera eukaryotic translation initiation factor 5 (eIF5), transcript variant X2, mRNA</t>
  </si>
  <si>
    <t>GB53362</t>
  </si>
  <si>
    <t>GB53363</t>
  </si>
  <si>
    <t xml:space="preserve"> PREDICTED: Apis mellifera kinesin light chain-like (LOC726991), transcript variant X6, mRNA</t>
  </si>
  <si>
    <t>GB53364</t>
  </si>
  <si>
    <t xml:space="preserve"> PREDICTED: Apis mellifera kinesin light chain-like (LOC726991), transcript variant X5, mRNA</t>
  </si>
  <si>
    <t>GB53366</t>
  </si>
  <si>
    <t xml:space="preserve"> Apis mellifera odorant binding protein 5 (Obp5), mRNA</t>
  </si>
  <si>
    <t xml:space="preserve"> Apis mellifera odorant binding protein 6 (Obp6), mRNA</t>
  </si>
  <si>
    <t xml:space="preserve"> Apis mellifera odorant binding protein 2 (Obp2), mRNA</t>
  </si>
  <si>
    <t xml:space="preserve"> Apis mellifera odorant binding protein 7 (Obp7), mRNA</t>
  </si>
  <si>
    <t>GB53370</t>
  </si>
  <si>
    <t xml:space="preserve"> Apis mellifera odorant binding protein 3 (Obp3), mRNA</t>
  </si>
  <si>
    <t xml:space="preserve"> Apis mellifera odorant binding protein 4 (Obp4), mRNA</t>
  </si>
  <si>
    <t xml:space="preserve"> PREDICTED: Apis mellifera leucine-rich repeat-containing protein 58-like (LOC411291), mRNA</t>
  </si>
  <si>
    <t xml:space="preserve"> PREDICTED: Apis mellifera connectin (Con), transcript variant X2, mRNA</t>
  </si>
  <si>
    <t xml:space="preserve"> PREDICTED: Apis mellifera Rh-like protein (LOC551604), transcript variant X2, mRNA</t>
  </si>
  <si>
    <t xml:space="preserve"> PREDICTED: Apis mellifera uncharacterized protein C18orf8 homolog (LOC412629), mRNA</t>
  </si>
  <si>
    <t xml:space="preserve"> PREDICTED: Apis mellifera uncharacterized LOC100578529 (LOC100578529), mRNA</t>
  </si>
  <si>
    <t xml:space="preserve"> PREDICTED: Apis mellifera uncharacterized LOC100578212 (LOC100578212), transcript variant X1, mRNA</t>
  </si>
  <si>
    <t>GB53379</t>
  </si>
  <si>
    <t xml:space="preserve"> PREDICTED: Apis mellifera uncharacterized protein KIAA2013 homolog (LOC412291), mRNA</t>
  </si>
  <si>
    <t xml:space="preserve"> PREDICTED: Apis mellifera cytochrome c oxidase assembly protein COX11, mitochondrial-like (LOC409420), transcript variant X2, mRNA</t>
  </si>
  <si>
    <t xml:space="preserve"> PREDICTED: Apis mellifera cytosolic Fe-S cluster assembly factor NUBP1 homolog (LOC412289), transcript variant X1, mRNA</t>
  </si>
  <si>
    <t xml:space="preserve"> PREDICTED: Apis mellifera lysosomal alpha-glucosidase-like (LOC409365), mRNA</t>
  </si>
  <si>
    <t xml:space="preserve"> PREDICTED: Apis mellifera protein N-terminal asparagine amidohydrolase-like (LOC412885), transcript variant X8, mRNA</t>
  </si>
  <si>
    <t>GB53386</t>
  </si>
  <si>
    <t xml:space="preserve"> PREDICTED: Apis mellifera GTP-binding protein Di-Ras2-like (LOC551930), mRNA</t>
  </si>
  <si>
    <t xml:space="preserve"> PREDICTED: Apis mellifera uncharacterized LOC100578597 (LOC100578597), mRNA</t>
  </si>
  <si>
    <t xml:space="preserve"> PREDICTED: Apis mellifera GTP-binding protein (Gtp-bp), transcript variant X1, mRNA</t>
  </si>
  <si>
    <t xml:space="preserve"> PREDICTED: Apis mellifera GTP-binding protein (Gtp-bp), transcript variant X2, misc_RNA</t>
  </si>
  <si>
    <t>GB53390</t>
  </si>
  <si>
    <t xml:space="preserve"> PREDICTED: Apis mellifera uncharacterized LOC102654831 (LOC102654831), ncRNA</t>
  </si>
  <si>
    <t>GB53391</t>
  </si>
  <si>
    <t>GB53392</t>
  </si>
  <si>
    <t xml:space="preserve"> PREDICTED: Apis mellifera GSK-3 beta (sgg), transcript variant X4, mRNA</t>
  </si>
  <si>
    <t>GB53393</t>
  </si>
  <si>
    <t xml:space="preserve"> PREDICTED: Apis mellifera GSK-3 beta (sgg), transcript variant X5, mRNA</t>
  </si>
  <si>
    <t xml:space="preserve"> PREDICTED: Apis mellifera mitochondrial ribonuclease P protein 3-like (LOC100576610), mRNA</t>
  </si>
  <si>
    <t>GB53395</t>
  </si>
  <si>
    <t>GB53397</t>
  </si>
  <si>
    <t xml:space="preserve"> PREDICTED: Apis mellifera zinc finger protein 622-like (LOC411293), transcript variant 1, mRNA</t>
  </si>
  <si>
    <t>GB53399</t>
  </si>
  <si>
    <t xml:space="preserve"> PREDICTED: Apis mellifera ATF-3-like protein (ATF-3-like), transcript variant X1, mRNA</t>
  </si>
  <si>
    <t>GB53400</t>
  </si>
  <si>
    <t xml:space="preserve"> PREDICTED: Apis mellifera ATF-3-like protein (ATF-3-like), transcript variant X2, mRNA</t>
  </si>
  <si>
    <t xml:space="preserve"> PREDICTED: Apis mellifera ethanol sensitive with low memory (elm), mRNA</t>
  </si>
  <si>
    <t xml:space="preserve"> PREDICTED: Apis mellifera uncharacterized LOC100577196 (LOC100577196), transcript variant X3, misc_RNA</t>
  </si>
  <si>
    <t xml:space="preserve"> PREDICTED: Apis mellifera protein fork head-like (LOC411296), transcript variant 1, mRNA</t>
  </si>
  <si>
    <t xml:space="preserve"> Apis mellifera cytochrome c oxidase assembly factor-like (Pet117), mRNA</t>
  </si>
  <si>
    <t>GB53405</t>
  </si>
  <si>
    <t xml:space="preserve"> Apis mellifera lin-52 protein (Lin-52), mRNA</t>
  </si>
  <si>
    <t xml:space="preserve"> PREDICTED: Apis mellifera uncharacterized LOC100578345 (LOC100578345), mRNA</t>
  </si>
  <si>
    <t xml:space="preserve"> PREDICTED: Apis mellifera peroxiredoxin-like (LOC100578494), mRNA</t>
  </si>
  <si>
    <t>GB53408</t>
  </si>
  <si>
    <t xml:space="preserve"> PREDICTED: Apis mellifera uncharacterized LOC552359 (LOC552359), transcript variant 2, mRNA</t>
  </si>
  <si>
    <t xml:space="preserve"> Apis mellifera nicotinamide riboside kinase (Nrk1), mRNA</t>
  </si>
  <si>
    <t xml:space="preserve"> PREDICTED: Apis mellifera IQ and AAA domain-containing protein 1-like (LOC726765), transcript variant X2, mRNA</t>
  </si>
  <si>
    <t xml:space="preserve"> PREDICTED: Apis mellifera fatty acid synthetase (LOC412815), mRNA</t>
  </si>
  <si>
    <t xml:space="preserve"> PREDICTED: Apis mellifera serine/threonine-protein kinase ICK-like (LOC409409), transcript variant X1, mRNA</t>
  </si>
  <si>
    <t xml:space="preserve"> PREDICTED: Apis mellifera WW domain-binding protein 2-like (LOC410012), transcript variant X1, mRNA</t>
  </si>
  <si>
    <t xml:space="preserve"> PREDICTED: Apis mellifera WW domain-binding protein 2-like (LOC410012), transcript variant X2, mRNA</t>
  </si>
  <si>
    <t>GB53416</t>
  </si>
  <si>
    <t xml:space="preserve"> PREDICTED: Apis mellifera upstream stimulatory factor 1-like (LOC551264), transcript variant X2, mRNA</t>
  </si>
  <si>
    <t xml:space="preserve"> PREDICTED: Apis mellifera HD domain-containing protein 2-like (LOC552514), transcript variant X2, mRNA</t>
  </si>
  <si>
    <t xml:space="preserve"> PREDICTED: Apis mellifera pyrazinamidase/nicotinamidase-like (LOC552524), transcript variant X2, mRNA</t>
  </si>
  <si>
    <t xml:space="preserve"> PREDICTED: Apis mellifera uncharacterized LOC100576355 (LOC100576355), transcript variant X1, mRNA</t>
  </si>
  <si>
    <t xml:space="preserve"> PREDICTED: Apis mellifera uncharacterized LOC411299 (LOC411299), mRNA</t>
  </si>
  <si>
    <t xml:space="preserve"> PREDICTED: Apis mellifera ufm1-specific protease 1-like (LOC726361), transcript variant X1, mRNA</t>
  </si>
  <si>
    <t xml:space="preserve"> PREDICTED: Apis mellifera uncharacterized LOC102656282 (LOC102656282), ncRNA</t>
  </si>
  <si>
    <t>GB53423</t>
  </si>
  <si>
    <t xml:space="preserve"> PREDICTED: Apis mellifera multiple coagulation factor deficiency protein 2 homolog (LOC409790), transcript variant X1, mRNA</t>
  </si>
  <si>
    <t xml:space="preserve"> PREDICTED: Apis mellifera G protein pathway suppressor 1 (GPS1), mRNA</t>
  </si>
  <si>
    <t xml:space="preserve"> Apis mellifera nicotinic acetylcholine receptor alpha9 subunit (nAChRa9), mRNA</t>
  </si>
  <si>
    <t xml:space="preserve"> Apis mellifera nicotinic acetylcholine receptor beta2 subunit (nAChRb2), mRNA</t>
  </si>
  <si>
    <t>GB53429</t>
  </si>
  <si>
    <t xml:space="preserve"> PREDICTED: Apis mellifera reticulon-4-interacting protein 1, mitochondrial-like (LOC411304), transcript variant 1, mRNA</t>
  </si>
  <si>
    <t xml:space="preserve"> PREDICTED: Apis mellifera inositol trisphosphate 3-kinase (LOC411306), transcript variant X2, mRNA</t>
  </si>
  <si>
    <t>GB53432</t>
  </si>
  <si>
    <t xml:space="preserve"> PREDICTED: Apis mellifera inositol trisphosphate 3-kinase (LOC411306), transcript variant X1, mRNA</t>
  </si>
  <si>
    <t>GB53433</t>
  </si>
  <si>
    <t xml:space="preserve"> PREDICTED: Apis mellifera p21-activated protein kinase-interacting protein 1-like (LOC411845), mRNA</t>
  </si>
  <si>
    <t xml:space="preserve"> PREDICTED: Apis mellifera uncharacterized LOC409232 (LOC409232), mRNA</t>
  </si>
  <si>
    <t>GB53436</t>
  </si>
  <si>
    <t xml:space="preserve"> PREDICTED: Apis mellifera f-box only protein 32-like (LOC552793), transcript variant X2, mRNA</t>
  </si>
  <si>
    <t xml:space="preserve"> PREDICTED: Apis mellifera histone deacetylase 1 (HDAC1), transcript variant 1, mRNA</t>
  </si>
  <si>
    <t xml:space="preserve"> PREDICTED: Apis mellifera putative sodium-coupled neutral amino acid transporter 10-like (LOC552798), transcript variant X1, mRNA</t>
  </si>
  <si>
    <t xml:space="preserve"> PREDICTED: Apis mellifera mitochondrial enolase superfamily member 1-like (LOC411307), mRNA</t>
  </si>
  <si>
    <t xml:space="preserve"> PREDICTED: Apis mellifera uncharacterized LOC725336 (LOC725336), transcript variant X3, mRNA</t>
  </si>
  <si>
    <t>GB53441</t>
  </si>
  <si>
    <t xml:space="preserve"> PREDICTED: Apis mellifera uncharacterized LOC725336 (LOC725336), transcript variant X49, mRNA</t>
  </si>
  <si>
    <t>GB53442</t>
  </si>
  <si>
    <t>GB53443</t>
  </si>
  <si>
    <t>GB53444</t>
  </si>
  <si>
    <t xml:space="preserve"> PREDICTED: Apis mellifera uncharacterized LOC725336 (LOC725336), transcript variant X25, mRNA</t>
  </si>
  <si>
    <t>GB53445</t>
  </si>
  <si>
    <t xml:space="preserve"> PREDICTED: Apis mellifera uncharacterized LOC725336 (LOC725336), transcript variant X40, mRNA</t>
  </si>
  <si>
    <t>GB53446</t>
  </si>
  <si>
    <t xml:space="preserve"> PREDICTED: Apis mellifera uncharacterized LOC725336 (LOC725336), transcript variant X101, misc_RNA</t>
  </si>
  <si>
    <t>GB53447</t>
  </si>
  <si>
    <t xml:space="preserve"> PREDICTED: Apis mellifera uncharacterized LOC725336 (LOC725336), transcript variant X80, mRNA</t>
  </si>
  <si>
    <t>GB53448</t>
  </si>
  <si>
    <t xml:space="preserve"> PREDICTED: Apis mellifera uncharacterized LOC725336 (LOC725336), transcript variant X57, mRNA</t>
  </si>
  <si>
    <t>GB53449</t>
  </si>
  <si>
    <t xml:space="preserve"> PREDICTED: Apis mellifera uncharacterized LOC725336 (LOC725336), transcript variant X89, mRNA</t>
  </si>
  <si>
    <t>GB53450</t>
  </si>
  <si>
    <t xml:space="preserve"> PREDICTED: Apis mellifera uncharacterized LOC725336 (LOC725336), transcript variant X16, mRNA</t>
  </si>
  <si>
    <t xml:space="preserve"> PREDICTED: Apis mellifera uncharacterized LOC725336 (LOC725336), transcript variant X105, misc_RNA</t>
  </si>
  <si>
    <t>GB53452</t>
  </si>
  <si>
    <t xml:space="preserve"> PREDICTED: Apis mellifera uncharacterized LOC725336 (LOC725336), transcript variant X65, mRNA</t>
  </si>
  <si>
    <t>GB53453</t>
  </si>
  <si>
    <t xml:space="preserve"> PREDICTED: Apis mellifera uncharacterized LOC725336 (LOC725336), transcript variant X87, mRNA</t>
  </si>
  <si>
    <t>GB53454</t>
  </si>
  <si>
    <t xml:space="preserve"> PREDICTED: Apis mellifera uncharacterized LOC725336 (LOC725336), transcript variant X55, mRNA</t>
  </si>
  <si>
    <t>GB53455</t>
  </si>
  <si>
    <t xml:space="preserve"> PREDICTED: Apis mellifera uncharacterized LOC725336 (LOC725336), transcript variant X8, mRNA</t>
  </si>
  <si>
    <t>GB53456</t>
  </si>
  <si>
    <t xml:space="preserve"> PREDICTED: Apis mellifera uncharacterized LOC725336 (LOC725336), transcript variant X91, mRNA</t>
  </si>
  <si>
    <t>GB53457</t>
  </si>
  <si>
    <t xml:space="preserve"> PREDICTED: Apis mellifera uncharacterized LOC725336 (LOC725336), transcript variant X10, mRNA</t>
  </si>
  <si>
    <t>GB53458</t>
  </si>
  <si>
    <t xml:space="preserve"> PREDICTED: Apis mellifera uncharacterized LOC725336 (LOC725336), transcript variant X79, mRNA</t>
  </si>
  <si>
    <t>GB53459</t>
  </si>
  <si>
    <t xml:space="preserve"> PREDICTED: Apis mellifera uncharacterized LOC725336 (LOC725336), transcript variant X56, mRNA</t>
  </si>
  <si>
    <t>GB53460</t>
  </si>
  <si>
    <t xml:space="preserve"> PREDICTED: Apis mellifera uncharacterized LOC725336 (LOC725336), transcript variant X31, mRNA</t>
  </si>
  <si>
    <t>GB53461</t>
  </si>
  <si>
    <t xml:space="preserve"> PREDICTED: Apis mellifera uncharacterized LOC725336 (LOC725336), transcript variant X67, mRNA</t>
  </si>
  <si>
    <t xml:space="preserve"> PREDICTED: Apis mellifera uncharacterized LOC725336 (LOC725336), transcript variant X104, misc_RNA</t>
  </si>
  <si>
    <t>GB53463</t>
  </si>
  <si>
    <t xml:space="preserve"> PREDICTED: Apis mellifera uncharacterized LOC725336 (LOC725336), transcript variant X17, mRNA</t>
  </si>
  <si>
    <t>GB53464</t>
  </si>
  <si>
    <t xml:space="preserve"> PREDICTED: Apis mellifera uncharacterized LOC725336 (LOC725336), transcript variant X12, mRNA</t>
  </si>
  <si>
    <t>GB53465</t>
  </si>
  <si>
    <t xml:space="preserve"> PREDICTED: Apis mellifera uncharacterized LOC725336 (LOC725336), transcript variant X46, mRNA</t>
  </si>
  <si>
    <t>GB53466</t>
  </si>
  <si>
    <t>GB53467</t>
  </si>
  <si>
    <t xml:space="preserve"> PREDICTED: Apis mellifera uncharacterized LOC725336 (LOC725336), transcript variant X85, mRNA</t>
  </si>
  <si>
    <t>GB53468</t>
  </si>
  <si>
    <t xml:space="preserve"> PREDICTED: Apis mellifera uncharacterized LOC725336 (LOC725336), transcript variant X63, mRNA</t>
  </si>
  <si>
    <t>GB53469</t>
  </si>
  <si>
    <t xml:space="preserve"> PREDICTED: Apis mellifera uncharacterized LOC725336 (LOC725336), transcript variant X37, mRNA</t>
  </si>
  <si>
    <t>GB53470</t>
  </si>
  <si>
    <t xml:space="preserve"> PREDICTED: Apis mellifera uncharacterized LOC725336 (LOC725336), transcript variant X44, mRNA</t>
  </si>
  <si>
    <t>GB53471</t>
  </si>
  <si>
    <t xml:space="preserve"> PREDICTED: Apis mellifera transcription factor Sp8-like (LOC102654928), mRNA</t>
  </si>
  <si>
    <t>GB53473</t>
  </si>
  <si>
    <t xml:space="preserve"> PREDICTED: Apis mellifera uncharacterized LOC725336 (LOC725336), transcript variant X62, mRNA</t>
  </si>
  <si>
    <t>GB53474</t>
  </si>
  <si>
    <t>GB53475</t>
  </si>
  <si>
    <t xml:space="preserve"> PREDICTED: Apis mellifera zinc finger protein 516-like (LOC102654868), mRNA</t>
  </si>
  <si>
    <t>GB53476</t>
  </si>
  <si>
    <t xml:space="preserve"> PREDICTED: Apis mellifera uncharacterized LOC725336 (LOC725336), transcript variant X90, mRNA</t>
  </si>
  <si>
    <t>GB53477</t>
  </si>
  <si>
    <t xml:space="preserve"> PREDICTED: Apis mellifera longitudinals lacking protein, isoforms F/I/K/T-like (LOC102654811), mRNA</t>
  </si>
  <si>
    <t>GB53478</t>
  </si>
  <si>
    <t xml:space="preserve"> PREDICTED: Apis mellifera uncharacterized LOC725336 (LOC725336), transcript variant X47, mRNA</t>
  </si>
  <si>
    <t>GB53479</t>
  </si>
  <si>
    <t xml:space="preserve"> PREDICTED: Apis mellifera uncharacterized LOC725336 (LOC725336), transcript variant X68, mRNA</t>
  </si>
  <si>
    <t>GB53480</t>
  </si>
  <si>
    <t xml:space="preserve"> Apis mellifera microRNA mir-3753 (Mir3753), microRNA</t>
  </si>
  <si>
    <t>GB53481</t>
  </si>
  <si>
    <t xml:space="preserve"> PREDICTED: Apis mellifera uncharacterized LOC725336 (LOC725336), transcript variant X77, mRNA</t>
  </si>
  <si>
    <t>GB53482</t>
  </si>
  <si>
    <t xml:space="preserve"> PREDICTED: Apis mellifera zinc finger protein 85-like (LOC724479), transcript variant X2, mRNA</t>
  </si>
  <si>
    <t>GB53483</t>
  </si>
  <si>
    <t xml:space="preserve"> PREDICTED: Apis mellifera zinc finger protein 91-like (LOC102655047), mRNA</t>
  </si>
  <si>
    <t>GB53484</t>
  </si>
  <si>
    <t>GB53485</t>
  </si>
  <si>
    <t xml:space="preserve"> PREDICTED: Apis mellifera gastrula zinc finger protein xFG20-1-like (LOC102655129), mRNA</t>
  </si>
  <si>
    <t>GB53486</t>
  </si>
  <si>
    <t xml:space="preserve"> PREDICTED: Apis mellifera zinc finger protein 30-like (LOC100576534), mRNA</t>
  </si>
  <si>
    <t>GB53488</t>
  </si>
  <si>
    <t>GB53489</t>
  </si>
  <si>
    <t xml:space="preserve"> PREDICTED: Apis mellifera zinc finger protein 624-like (LOC102655188), mRNA</t>
  </si>
  <si>
    <t xml:space="preserve"> PREDICTED: Apis mellifera longitudinals lacking protein, isoforms A/B/D/L-like (LOC102654585), mRNA</t>
  </si>
  <si>
    <t xml:space="preserve"> PREDICTED: Apis mellifera zinc finger protein 775-like (LOC102654541), mRNA</t>
  </si>
  <si>
    <t>GB53492</t>
  </si>
  <si>
    <t xml:space="preserve"> PREDICTED: Apis mellifera uncharacterized LOC724178 (LOC724178), mRNA</t>
  </si>
  <si>
    <t>GB53493</t>
  </si>
  <si>
    <t xml:space="preserve"> PREDICTED: Apis mellifera uncharacterized LOC102655343 (LOC102655343), ncRNA</t>
  </si>
  <si>
    <t>GB53494</t>
  </si>
  <si>
    <t>GB53495</t>
  </si>
  <si>
    <t xml:space="preserve"> PREDICTED: Apis mellifera uncharacterized LOC102654390 (LOC102654390), ncRNA</t>
  </si>
  <si>
    <t>GB53496</t>
  </si>
  <si>
    <t xml:space="preserve"> PREDICTED: Apis mellifera uncharacterized LOC100577794 (LOC100577794), transcript variant X5, ncRNA</t>
  </si>
  <si>
    <t>GB53497</t>
  </si>
  <si>
    <t>GB53498</t>
  </si>
  <si>
    <t>GB53499</t>
  </si>
  <si>
    <t xml:space="preserve"> PREDICTED: Apis mellifera uncharacterized LOC100576392 (LOC100576392), mRNA</t>
  </si>
  <si>
    <t>GB53503</t>
  </si>
  <si>
    <t xml:space="preserve"> PREDICTED: Apis mellifera tRNA dimethylallyltransferase, mitochondrial-like (LOC408344), misc_RNA</t>
  </si>
  <si>
    <t>GB53504</t>
  </si>
  <si>
    <t xml:space="preserve"> PREDICTED: Apis mellifera protein FAM49B-like (LOC550655), transcript variant X1, mRNA</t>
  </si>
  <si>
    <t xml:space="preserve"> PREDICTED: Apis mellifera ATP-dependent Clp protease ATP-binding subunit ClpX-like (LOC726807), mRNA</t>
  </si>
  <si>
    <t>GB53508</t>
  </si>
  <si>
    <t>GB53509</t>
  </si>
  <si>
    <t>GB53510</t>
  </si>
  <si>
    <t>GB53511</t>
  </si>
  <si>
    <t xml:space="preserve"> PREDICTED: Apis mellifera seven up (SVP), partial mRNA</t>
  </si>
  <si>
    <t>GB53512</t>
  </si>
  <si>
    <t xml:space="preserve"> PREDICTED: Apis mellifera transcription initiation factor TFIID subunit 11 (Taf11), transcript variant X1, mRNA</t>
  </si>
  <si>
    <t xml:space="preserve"> PREDICTED: Apis mellifera ADAMTS-like protein 3-like (LOC100577057), transcript variant X3, misc_RNA</t>
  </si>
  <si>
    <t>GB53515</t>
  </si>
  <si>
    <t xml:space="preserve"> PREDICTED: Apis mellifera putative fatty acyl-CoA reductase (LOC412986), transcript variant X1, mRNA</t>
  </si>
  <si>
    <t xml:space="preserve"> PREDICTED: Apis mellifera otoferlin-like (LOC724747), transcript variant X2, mRNA</t>
  </si>
  <si>
    <t xml:space="preserve"> PREDICTED: Apis mellifera mitochondrial ribosomal protein S30 (mRpS30), mRNA</t>
  </si>
  <si>
    <t xml:space="preserve"> PREDICTED: Apis mellifera uncharacterized LOC102656621 (LOC102656621), ncRNA</t>
  </si>
  <si>
    <t>GB53519</t>
  </si>
  <si>
    <t xml:space="preserve"> PREDICTED: Apis mellifera tubulin glycylase 3A-like (LOC724611), transcript variant X4, mRNA</t>
  </si>
  <si>
    <t xml:space="preserve"> PREDICTED: Apis mellifera probable serine/threonine-protein kinase tsuA-like (LOC102656253), mRNA</t>
  </si>
  <si>
    <t>GB53521</t>
  </si>
  <si>
    <t xml:space="preserve"> PREDICTED: Apis mellifera uncharacterized LOC100577815 (LOC100577815), mRNA</t>
  </si>
  <si>
    <t>GB53523</t>
  </si>
  <si>
    <t xml:space="preserve"> PREDICTED: Apis mellifera uncharacterized LOC100576895 (LOC100576895), mRNA</t>
  </si>
  <si>
    <t>GB53525</t>
  </si>
  <si>
    <t xml:space="preserve"> PREDICTED: Apis mellifera uncharacterized LOC102655974 (LOC102655974), ncRNA</t>
  </si>
  <si>
    <t>GB53526</t>
  </si>
  <si>
    <t xml:space="preserve"> PREDICTED: Apis mellifera neurotrimin-like (LOC100577636), mRNA</t>
  </si>
  <si>
    <t>GB53528</t>
  </si>
  <si>
    <t>GB53529</t>
  </si>
  <si>
    <t xml:space="preserve"> PREDICTED: Apis mellifera A disintegrin and metalloproteinase with thrombospondin motifs 7-like (LOC724391), mRNA</t>
  </si>
  <si>
    <t xml:space="preserve"> PREDICTED: Apis mellifera A disintegrin and metalloproteinase with thrombospondin motifs 7-like (LOC412888), transcript variant X8, mRNA</t>
  </si>
  <si>
    <t xml:space="preserve"> PREDICTED: Apis mellifera serine/threonine-protein kinase PAK 1-like (LOC551659), mRNA</t>
  </si>
  <si>
    <t xml:space="preserve"> PREDICTED: Apis mellifera uncharacterized LOC408874 (LOC408874), transcript variant X9, mRNA</t>
  </si>
  <si>
    <t>GB53533</t>
  </si>
  <si>
    <t>GB53534</t>
  </si>
  <si>
    <t>GB53535</t>
  </si>
  <si>
    <t xml:space="preserve"> PREDICTED: Apis mellifera uncharacterized LOC102653977 (LOC102653977), ncRNA</t>
  </si>
  <si>
    <t>GB53536</t>
  </si>
  <si>
    <t>GB53537</t>
  </si>
  <si>
    <t xml:space="preserve"> PREDICTED: Apis mellifera nischarin-like (LOC411145), mRNA</t>
  </si>
  <si>
    <t xml:space="preserve"> PREDICTED: Apis mellifera uncharacterized LOC100576621 (LOC100576621), mRNA</t>
  </si>
  <si>
    <t xml:space="preserve"> PREDICTED: Apis mellifera AP-2 complex subunit alpha (alpha-Adaptin), transcript variant X1, mRNA</t>
  </si>
  <si>
    <t>GB53540</t>
  </si>
  <si>
    <t>GB53541</t>
  </si>
  <si>
    <t xml:space="preserve"> PREDICTED: Apis mellifera AP-2 complex subunit alpha (alpha-Adaptin), transcript variant X2, misc_RNA</t>
  </si>
  <si>
    <t>GB53542</t>
  </si>
  <si>
    <t>GB53544</t>
  </si>
  <si>
    <t xml:space="preserve"> PREDICTED: Apis mellifera uncharacterized LOC102653613 (LOC102653613), transcript variant X7, ncRNA</t>
  </si>
  <si>
    <t>GB53545</t>
  </si>
  <si>
    <t>GB53546</t>
  </si>
  <si>
    <t>GB53547</t>
  </si>
  <si>
    <t xml:space="preserve"> PREDICTED: Apis mellifera tumor necrosis factor receptor superfamily member 10B-like (LOC100577213), mRNA</t>
  </si>
  <si>
    <t>GB53548</t>
  </si>
  <si>
    <t xml:space="preserve"> PREDICTED: Apis mellifera heat shock protein beta-1-like (LOC408875), transcript variant X1, mRNA</t>
  </si>
  <si>
    <t>GB53549</t>
  </si>
  <si>
    <t xml:space="preserve"> PREDICTED: Apis mellifera heat shock protein beta-1-like (LOC408875), transcript variant X3, mRNA</t>
  </si>
  <si>
    <t>GB53553</t>
  </si>
  <si>
    <t xml:space="preserve"> PREDICTED: Apis mellifera uncharacterized LOC408874 (LOC408874), transcript variant X2, mRNA</t>
  </si>
  <si>
    <t xml:space="preserve"> PREDICTED: Apis mellifera uncharacterized LOC100576661 (LOC100576661), transcript variant X2, ncRNA</t>
  </si>
  <si>
    <t>GB53555</t>
  </si>
  <si>
    <t xml:space="preserve"> PREDICTED: Apis mellifera uncharacterized LOC408874 (LOC408874), transcript variant X3, mRNA</t>
  </si>
  <si>
    <t>GB53556</t>
  </si>
  <si>
    <t>GB53557</t>
  </si>
  <si>
    <t>GB53558</t>
  </si>
  <si>
    <t xml:space="preserve"> PREDICTED: Apis mellifera uncharacterized LOC102654016 (LOC102654016), mRNA</t>
  </si>
  <si>
    <t>GB53559</t>
  </si>
  <si>
    <t xml:space="preserve"> PREDICTED: Apis mellifera uncharacterized LOC408874 (LOC408874), transcript variant X14, misc_RNA</t>
  </si>
  <si>
    <t>GB53563</t>
  </si>
  <si>
    <t xml:space="preserve"> PREDICTED: Apis mellifera chitinase 5 (Cht5), transcript variant 2, mRNA</t>
  </si>
  <si>
    <t xml:space="preserve"> PREDICTED: Apis mellifera dihydrolipoamide S-acetyltransferase (LOC551631), mRNA</t>
  </si>
  <si>
    <t xml:space="preserve"> PREDICTED: Apis mellifera branched-chain-amino-acid aminotransferase, cytosolic-like (LOC412889), transcript variant 1, mRNA</t>
  </si>
  <si>
    <t xml:space="preserve"> PREDICTED: Apis mellifera uncharacterized LOC724221 (LOC724221), transcript variant 1, mRNA</t>
  </si>
  <si>
    <t>GB53568</t>
  </si>
  <si>
    <t xml:space="preserve"> PREDICTED: Apis mellifera uncharacterized LOC102655251 (LOC102655251), transcript variant X2, ncRNA</t>
  </si>
  <si>
    <t>GB53569</t>
  </si>
  <si>
    <t xml:space="preserve"> PREDICTED: Apis mellifera A disintegrin and metalloproteinase with thrombospondin motifs 16-like (LOC412887), transcript variant X1, mRNA</t>
  </si>
  <si>
    <t>GB53571</t>
  </si>
  <si>
    <t>GB53572</t>
  </si>
  <si>
    <t>GB53573</t>
  </si>
  <si>
    <t xml:space="preserve"> PREDICTED: Apis mellifera neurotrimin-like (LOC409707), transcript variant X2, mRNA</t>
  </si>
  <si>
    <t xml:space="preserve"> PREDICTED: Apis mellifera uncharacterized LOC102656458 (LOC102656458), transcript variant X2, ncRNA</t>
  </si>
  <si>
    <t>GB53575</t>
  </si>
  <si>
    <t xml:space="preserve"> Apis mellifera apisimin (LOC406093), mRNA</t>
  </si>
  <si>
    <t xml:space="preserve"> PREDICTED: Apis mellifera glucocerebrosidase (LOC409708), transcript variant X3, mRNA</t>
  </si>
  <si>
    <t>GB53577</t>
  </si>
  <si>
    <t xml:space="preserve"> PREDICTED: Apis mellifera glucocerebrosidase (LOC409708), transcript variant X2, mRNA</t>
  </si>
  <si>
    <t xml:space="preserve"> PREDICTED: Apis mellifera glucocerebrosidase (LOC409709), mRNA</t>
  </si>
  <si>
    <t xml:space="preserve"> PREDICTED: Apis mellifera nucleostemin 4 (ns4), mRNA</t>
  </si>
  <si>
    <t xml:space="preserve"> PREDICTED: Apis mellifera protein cappuccino homolog (LOC552047), transcript variant X3, mRNA</t>
  </si>
  <si>
    <t xml:space="preserve"> PREDICTED: Apis mellifera tricornered (trc), transcript variant X1, mRNA</t>
  </si>
  <si>
    <t>GB53583</t>
  </si>
  <si>
    <t>GB53584</t>
  </si>
  <si>
    <t>GB53585</t>
  </si>
  <si>
    <t>GB53586</t>
  </si>
  <si>
    <t>GB53587</t>
  </si>
  <si>
    <t xml:space="preserve"> PREDICTED: Apis mellifera frizzled-2-like (LOC100576247), transcript variant X7, misc_RNA</t>
  </si>
  <si>
    <t>GB53588</t>
  </si>
  <si>
    <t xml:space="preserve"> PREDICTED: Apis mellifera frizzled-2-like (LOC100576247), transcript variant X5, mRNA</t>
  </si>
  <si>
    <t>GB53589</t>
  </si>
  <si>
    <t xml:space="preserve"> PREDICTED: Apis mellifera uncharacterized LOC100576301 (LOC100576301), ncRNA</t>
  </si>
  <si>
    <t>GB53590</t>
  </si>
  <si>
    <t>GB53591</t>
  </si>
  <si>
    <t xml:space="preserve"> PREDICTED: Apis mellifera uncharacterized LOC413510 (LOC413510), mRNA</t>
  </si>
  <si>
    <t xml:space="preserve"> PREDICTED: Apis mellifera uncharacterized LOC724285 (LOC724285), mRNA</t>
  </si>
  <si>
    <t xml:space="preserve"> PREDICTED: Apis mellifera choline transporter-like protein 1-like (LOC413509), transcript variant X5, mRNA</t>
  </si>
  <si>
    <t>GB53595</t>
  </si>
  <si>
    <t xml:space="preserve"> PREDICTED: Apis mellifera choline transporter-like protein 1-like (LOC413509), transcript variant X8, mRNA</t>
  </si>
  <si>
    <t>GB53597</t>
  </si>
  <si>
    <t xml:space="preserve"> PREDICTED: Apis mellifera carbon catabolite-derepressing protein kinase-like (LOC102656656), transcript variant X3, misc_RNA</t>
  </si>
  <si>
    <t>GB53598</t>
  </si>
  <si>
    <t xml:space="preserve"> PREDICTED: Apis mellifera frizzled-2-like (LOC100576247), transcript variant X8, misc_RNA</t>
  </si>
  <si>
    <t>GB53599</t>
  </si>
  <si>
    <t>GB53600</t>
  </si>
  <si>
    <t xml:space="preserve"> PREDICTED: Apis mellifera uncharacterized LOC100578257 (LOC100578257), mRNA</t>
  </si>
  <si>
    <t>GB53601</t>
  </si>
  <si>
    <t xml:space="preserve"> PREDICTED: Apis mellifera paired box pox-neuro protein (Poxn), mRNA</t>
  </si>
  <si>
    <t xml:space="preserve"> PREDICTED: Apis mellifera TRAF3-interacting protein 1-like (LOC551464), transcript variant X1, mRNA</t>
  </si>
  <si>
    <t xml:space="preserve"> PREDICTED: Apis mellifera spaghetti (spag), mRNA</t>
  </si>
  <si>
    <t xml:space="preserve"> PREDICTED: Apis mellifera serine/threonine-protein kinase SIK3-like (LOC412260), misc_RNA</t>
  </si>
  <si>
    <t xml:space="preserve"> PREDICTED: Apis mellifera eggless (egg), mRNA</t>
  </si>
  <si>
    <t xml:space="preserve"> PREDICTED: Apis mellifera Wee1-like protein kinase (wee), mRNA</t>
  </si>
  <si>
    <t xml:space="preserve"> PREDICTED: Apis mellifera sodium/bile acid cotransporter 7-like (LOC724999), transcript variant X1, mRNA</t>
  </si>
  <si>
    <t xml:space="preserve"> PREDICTED: Apis mellifera uncharacterized LOC100576302 (LOC100576302), ncRNA</t>
  </si>
  <si>
    <t>GB53610</t>
  </si>
  <si>
    <t xml:space="preserve"> PREDICTED: Apis mellifera ankyrin repeat domain 50 (ANKRD50), transcript variant X5, mRNA</t>
  </si>
  <si>
    <t xml:space="preserve"> PREDICTED: Apis mellifera excitatory amino acid transporter 5 (Eaat-5), transcript variant X1, mRNA</t>
  </si>
  <si>
    <t xml:space="preserve"> PREDICTED: Apis mellifera second mitotic wave missing (swm), transcript variant X2, mRNA</t>
  </si>
  <si>
    <t xml:space="preserve"> PREDICTED: Apis mellifera anoctamin-4-like (LOC724912), mRNA</t>
  </si>
  <si>
    <t>GB53615</t>
  </si>
  <si>
    <t xml:space="preserve"> PREDICTED: Apis mellifera sorting and assembly machinery component 50 homolog (LOC413450), mRNA</t>
  </si>
  <si>
    <t xml:space="preserve"> PREDICTED: Apis mellifera uncharacterized LOC724843 (LOC724843), transcript variant X1, mRNA</t>
  </si>
  <si>
    <t>GB53619</t>
  </si>
  <si>
    <t xml:space="preserve"> PREDICTED: Apis mellifera uncharacterized LOC102654184 (LOC102654184), mRNA</t>
  </si>
  <si>
    <t>GB53620</t>
  </si>
  <si>
    <t xml:space="preserve"> Apis mellifera silk fibroin 1 (Fibroin1), mRNA</t>
  </si>
  <si>
    <t xml:space="preserve"> Apis mellifera silk fibroin 2 (Fibroin2), mRNA</t>
  </si>
  <si>
    <t xml:space="preserve"> Apis mellifera silk fibroin 3 (Fibroin3), mRNA</t>
  </si>
  <si>
    <t xml:space="preserve"> Apis mellifera silk fibroin 4 (Fibroin4), mRNA</t>
  </si>
  <si>
    <t xml:space="preserve"> PREDICTED: Apis mellifera uncharacterized LOC411622 (LOC411622), mRNA</t>
  </si>
  <si>
    <t xml:space="preserve"> PREDICTED: Apis mellifera myotrophin-like (LOC551350), transcript variant 2, mRNA</t>
  </si>
  <si>
    <t xml:space="preserve"> PREDICTED: Apis mellifera zinc transporter ZIP9-B-like (LOC409145), mRNA</t>
  </si>
  <si>
    <t xml:space="preserve"> PREDICTED: Apis mellifera polarization-related protein LKB1 (lkb1), transcript variant X2, mRNA</t>
  </si>
  <si>
    <t>GB53629</t>
  </si>
  <si>
    <t>GB53630</t>
  </si>
  <si>
    <t xml:space="preserve"> PREDICTED: Apis mellifera uncharacterized LOC726252 (LOC726252), transcript variant X2, mRNA</t>
  </si>
  <si>
    <t>GB53632</t>
  </si>
  <si>
    <t xml:space="preserve"> PREDICTED: Apis mellifera uncharacterized LOC100577253 (LOC100577253), transcript variant X1, mRNA</t>
  </si>
  <si>
    <t>GB53633</t>
  </si>
  <si>
    <t xml:space="preserve"> PREDICTED: Apis mellifera uncharacterized LOC100577224 (LOC100577224), transcript variant X2, mRNA</t>
  </si>
  <si>
    <t>GB53635</t>
  </si>
  <si>
    <t xml:space="preserve"> PREDICTED: Apis mellifera uncharacterized LOC100577224 (LOC100577224), transcript variant X1, mRNA</t>
  </si>
  <si>
    <t xml:space="preserve"> PREDICTED: Apis mellifera ribosomal protein S6 kinase alpha-3-like (LOC410933), mRNA</t>
  </si>
  <si>
    <t>GB53638</t>
  </si>
  <si>
    <t>GB53639</t>
  </si>
  <si>
    <t>GB53640</t>
  </si>
  <si>
    <t xml:space="preserve"> PREDICTED: Apis mellifera uncharacterized LOC100577178 (LOC100577178), transcript variant X1, mRNA</t>
  </si>
  <si>
    <t>GB53643</t>
  </si>
  <si>
    <t xml:space="preserve"> PREDICTED: Apis mellifera protein Tob1-like (LOC100578925), transcript variant X1, mRNA</t>
  </si>
  <si>
    <t>GB53644</t>
  </si>
  <si>
    <t xml:space="preserve"> PREDICTED: Apis mellifera zinc finger protein 845-like (LOC100578888), mRNA</t>
  </si>
  <si>
    <t>GB53645</t>
  </si>
  <si>
    <t xml:space="preserve"> PREDICTED: Apis mellifera polycomb (Pc), mRNA</t>
  </si>
  <si>
    <t xml:space="preserve"> PREDICTED: Apis mellifera WD repeat-containing protein 75-like (LOC550808), mRNA</t>
  </si>
  <si>
    <t xml:space="preserve"> PREDICTED: Apis mellifera tRNA pseudouridine synthase-like 1-like (LOC725326), transcript variant X1, mRNA</t>
  </si>
  <si>
    <t xml:space="preserve"> PREDICTED: Apis mellifera dual specificity protein phosphatase 19-like (LOC102656384), mRNA</t>
  </si>
  <si>
    <t>GB53649</t>
  </si>
  <si>
    <t xml:space="preserve"> PREDICTED: Apis mellifera putative glycerol kinase 3-like (LOC551041), transcript variant X4, mRNA</t>
  </si>
  <si>
    <t xml:space="preserve"> Apis mellifera nitric oxide synthase (NOS), mRNA</t>
  </si>
  <si>
    <t xml:space="preserve"> PREDICTED: Apis mellifera coenzyme Q-binding protein COQ10, mitochondrial (LOC725060), mRNA</t>
  </si>
  <si>
    <t xml:space="preserve"> PREDICTED: Apis mellifera uncharacterized LOC551215 (LOC551215), transcript variant X1, mRNA</t>
  </si>
  <si>
    <t xml:space="preserve"> PREDICTED: Apis mellifera actin-binding protein IPP-like (LOC724969), mRNA</t>
  </si>
  <si>
    <t xml:space="preserve"> PREDICTED: Apis mellifera uncharacterized LOC724921 (LOC724921), mRNA</t>
  </si>
  <si>
    <t xml:space="preserve"> PREDICTED: Apis mellifera mitochondrial ubiquitin ligase activator of nfkb 1-like (LOC409295), mRNA</t>
  </si>
  <si>
    <t xml:space="preserve"> PREDICTED: Apis mellifera cell division cycle 2-like protein kinase CG7597 ortholog (LOC409965), transcript variant X2, mRNA</t>
  </si>
  <si>
    <t xml:space="preserve"> PREDICTED: Apis mellifera uncharacterized LOC725037 (LOC725037), transcript variant X1, mRNA</t>
  </si>
  <si>
    <t xml:space="preserve"> PREDICTED: Apis mellifera ribosome biogenesis protein WDR12 homolog (LOC413404), transcript variant X2, mRNA</t>
  </si>
  <si>
    <t xml:space="preserve"> PREDICTED: Apis mellifera uncharacterized LOC102655840 (LOC102655840), ncRNA</t>
  </si>
  <si>
    <t>GB53660</t>
  </si>
  <si>
    <t xml:space="preserve"> PREDICTED: Apis mellifera methyltransferase-like (metl), transcript variant X1, mRNA</t>
  </si>
  <si>
    <t xml:space="preserve"> PREDICTED: Apis mellifera UPF0663 transmembrane protein C17orf28 homolog (LOC550991), transcript variant X2, mRNA</t>
  </si>
  <si>
    <t xml:space="preserve"> PREDICTED: Apis mellifera GTPase Era, mitochondrial-like (LOC726385), transcript variant X1, mRNA</t>
  </si>
  <si>
    <t xml:space="preserve"> PREDICTED: Apis mellifera uncharacterized LOC411931 (LOC411931), mRNA</t>
  </si>
  <si>
    <t xml:space="preserve"> Apis mellifera tyramine beta hydroxylase (Tbh), mRNA</t>
  </si>
  <si>
    <t xml:space="preserve"> PREDICTED: Apis mellifera armadillo repeat-containing protein 5-like (LOC409256), mRNA</t>
  </si>
  <si>
    <t xml:space="preserve"> PREDICTED: Apis mellifera transmembrane protein 120 homolog (LOC552590), mRNA</t>
  </si>
  <si>
    <t xml:space="preserve"> PREDICTED: Apis mellifera translocator protein-like (LOC413997), mRNA</t>
  </si>
  <si>
    <t xml:space="preserve"> PREDICTED: Apis mellifera DNA-directed RNA polymerase III subunit RPC9-like (LOC724343), mRNA</t>
  </si>
  <si>
    <t xml:space="preserve"> PREDICTED: Apis mellifera protein KIAA0664 homolog (LOC552519), transcript variant X2, mRNA</t>
  </si>
  <si>
    <t xml:space="preserve"> PREDICTED: Apis mellifera failed axon connections (fax), transcript variant X1, mRNA</t>
  </si>
  <si>
    <t xml:space="preserve"> PREDICTED: Apis mellifera uncharacterized LOC100576644 (LOC100576644), transcript variant X6, ncRNA</t>
  </si>
  <si>
    <t>GB53673</t>
  </si>
  <si>
    <t xml:space="preserve"> PREDICTED: Apis mellifera peflin-like (LOC726147), transcript variant X1, mRNA</t>
  </si>
  <si>
    <t>GB53675</t>
  </si>
  <si>
    <t xml:space="preserve"> PREDICTED: Apis mellifera smoothened (smo), transcript variant X2, mRNA</t>
  </si>
  <si>
    <t xml:space="preserve"> PREDICTED: Apis mellifera clavesin-2-like (LOC413490), transcript variant X3, mRNA</t>
  </si>
  <si>
    <t xml:space="preserve"> PREDICTED: Apis mellifera cytochrome b5 reductase 4-like (LOC410936), transcript variant X2, mRNA</t>
  </si>
  <si>
    <t>GB53679</t>
  </si>
  <si>
    <t xml:space="preserve"> PREDICTED: Apis mellifera uncharacterized LOC102656050 (LOC102656050), transcript variant X2, ncRNA</t>
  </si>
  <si>
    <t>GB53680</t>
  </si>
  <si>
    <t xml:space="preserve"> PREDICTED: Apis mellifera cytochrome b5 reductase 4-like (LOC410936), transcript variant X4, mRNA</t>
  </si>
  <si>
    <t xml:space="preserve"> PREDICTED: Apis mellifera monocarboxylate transporter 10-like (LOC100578314), transcript variant X9, mRNA</t>
  </si>
  <si>
    <t xml:space="preserve"> PREDICTED: Apis mellifera integrator complex subunit 10-like (LOC551745), transcript variant X1, mRNA</t>
  </si>
  <si>
    <t xml:space="preserve"> PREDICTED: Apis mellifera polypeptide N-acetylgalactosaminyltransferase 3 (pgant3), transcript variant X2, mRNA</t>
  </si>
  <si>
    <t xml:space="preserve"> PREDICTED: Apis mellifera lateral signaling target protein 2 homolog (LOC102655212), transcript variant X1, mRNA</t>
  </si>
  <si>
    <t>GB53687</t>
  </si>
  <si>
    <t xml:space="preserve"> PREDICTED: Apis mellifera uncharacterized LOC725792 (LOC725792), mRNA</t>
  </si>
  <si>
    <t xml:space="preserve"> PREDICTED: Apis mellifera MDS1 and EVI1 complex locus protein EVI1-A-like (LOC102655392), mRNA</t>
  </si>
  <si>
    <t>GB53689</t>
  </si>
  <si>
    <t xml:space="preserve"> PREDICTED: Apis mellifera protein-transport protein SEC31 (sec31), mRNA</t>
  </si>
  <si>
    <t>GB53691</t>
  </si>
  <si>
    <t>GB53692</t>
  </si>
  <si>
    <t xml:space="preserve"> PREDICTED: Apis mellifera uncharacterized LOC102656050 (LOC102656050), transcript variant X1, ncRNA</t>
  </si>
  <si>
    <t>GB53693</t>
  </si>
  <si>
    <t>GB53694</t>
  </si>
  <si>
    <t xml:space="preserve"> PREDICTED: Apis mellifera fatty-acid amide hydrolase 2-like (LOC408742), transcript variant X2, mRNA</t>
  </si>
  <si>
    <t xml:space="preserve"> PREDICTED: Apis mellifera androgen-induced gene 1 protein-like (LOC412929), transcript variant X2, mRNA</t>
  </si>
  <si>
    <t xml:space="preserve"> PREDICTED: Apis mellifera chitinase (LOC411903), transcript variant X1, mRNA</t>
  </si>
  <si>
    <t xml:space="preserve"> PREDICTED: Apis mellifera tripartite motif-containing protein 45-like (LOC100576502), mRNA</t>
  </si>
  <si>
    <t xml:space="preserve"> PREDICTED: Apis mellifera survival of motor neuron-related-splicing factor 30-like (LOC410027), transcript variant 1, mRNA</t>
  </si>
  <si>
    <t xml:space="preserve"> PREDICTED: Apis mellifera solute carrier family 12 member 8-like (LOC413689), mRNA</t>
  </si>
  <si>
    <t xml:space="preserve"> PREDICTED: Apis mellifera immunoglobulin-like and fibronectin type III domain containing 6 (IGFn3-6), transcript variant X5, misc_RNA</t>
  </si>
  <si>
    <t xml:space="preserve"> PREDICTED: Apis mellifera uncharacterized protein C45G9.7-like (LOC551654), mRNA</t>
  </si>
  <si>
    <t xml:space="preserve"> PREDICTED: Apis mellifera Sec61beta protein (Sec61beta), mRNA</t>
  </si>
  <si>
    <t xml:space="preserve"> PREDICTED: Apis mellifera uncharacterized LOC409642 (LOC409642), transcript variant X2, mRNA</t>
  </si>
  <si>
    <t xml:space="preserve"> PREDICTED: Apis mellifera putative methyltransferase METT10D-like (LOC552510), transcript variant X1, mRNA</t>
  </si>
  <si>
    <t xml:space="preserve"> PREDICTED: Apis mellifera density-regulated protein-like (LOC552539), transcript variant X2, mRNA</t>
  </si>
  <si>
    <t xml:space="preserve"> PREDICTED: Apis mellifera autophagy-specific gene 1 (Atg1), mRNA</t>
  </si>
  <si>
    <t xml:space="preserve"> PREDICTED: Apis mellifera cytochrome P450 315A1, mitochondrial (CYP315A1), transcript variant X2, mRNA</t>
  </si>
  <si>
    <t xml:space="preserve"> PREDICTED: Apis mellifera active breakpoint cluster region-related protein-like (LOC409255), transcript variant X3, mRNA</t>
  </si>
  <si>
    <t xml:space="preserve"> PREDICTED: Apis mellifera putative phospholipase B-like lamina ancestor-like (LOC410007), transcript variant X1, mRNA</t>
  </si>
  <si>
    <t>GB53711</t>
  </si>
  <si>
    <t xml:space="preserve"> PREDICTED: Apis mellifera putative phospholipase B-like lamina ancestor-like (LOC410007), transcript variant X2, mRNA</t>
  </si>
  <si>
    <t xml:space="preserve"> PREDICTED: Apis mellifera DNA excision repair protein ERCC-6-like (LOC724695), mRNA</t>
  </si>
  <si>
    <t xml:space="preserve"> PREDICTED: Apis mellifera zinc finger protein 480-like (LOC100578116), mRNA</t>
  </si>
  <si>
    <t xml:space="preserve"> PREDICTED: Apis mellifera zinc finger protein 26-like (LOC411930), mRNA</t>
  </si>
  <si>
    <t xml:space="preserve"> PREDICTED: Apis mellifera estrogen sulfotransferase-like (LOC411376), mRNA</t>
  </si>
  <si>
    <t xml:space="preserve"> PREDICTED: Apis mellifera uncharacterized LOC726365 (LOC726365), transcript variant X1, mRNA</t>
  </si>
  <si>
    <t xml:space="preserve"> PREDICTED: Apis mellifera protein alan shepard-like (LOC409893), transcript variant X11, mRNA</t>
  </si>
  <si>
    <t xml:space="preserve"> PREDICTED: Apis mellifera receptor-type tyrosine-protein phosphatase N2-like (LOC551375), transcript variant X1, mRNA</t>
  </si>
  <si>
    <t>GB53720</t>
  </si>
  <si>
    <t xml:space="preserve"> PREDICTED: Apis mellifera receptor-type tyrosine-protein phosphatase N2-like (LOC551375), transcript variant X2, mRNA</t>
  </si>
  <si>
    <t xml:space="preserve"> PREDICTED: Apis mellifera probable splicing factor 3B subunit 5-like (LOC102656442), transcript variant X1, mRNA</t>
  </si>
  <si>
    <t>GB53722</t>
  </si>
  <si>
    <t xml:space="preserve"> PREDICTED: Apis mellifera cytoplasmic tRNA 2-thiolation protein 1 (LOC413889), mRNA</t>
  </si>
  <si>
    <t xml:space="preserve"> PREDICTED: Apis mellifera uncharacterized LOC102656280 (LOC102656280), ncRNA</t>
  </si>
  <si>
    <t>GB53724</t>
  </si>
  <si>
    <t xml:space="preserve"> PREDICTED: Apis mellifera splicing factor 3B subunit 1-like (LOC551331), transcript variant X1, mRNA</t>
  </si>
  <si>
    <t xml:space="preserve"> PREDICTED: Apis mellifera uncharacterized protein C2orf24 homolog (LOC551256), mRNA</t>
  </si>
  <si>
    <t xml:space="preserve"> PREDICTED: Apis mellifera succinate dehydrogenase [ubiquinone] iron-sulfur subunit, mitochondrial-like (LOC551169), mRNA</t>
  </si>
  <si>
    <t xml:space="preserve"> PREDICTED: Apis mellifera kinesin-like protein KIF15-like (LOC102656334), mRNA</t>
  </si>
  <si>
    <t>GB53728</t>
  </si>
  <si>
    <t>GB53730</t>
  </si>
  <si>
    <t xml:space="preserve"> PREDICTED: Apis mellifera uncharacterized LOC725359 (LOC725359), mRNA</t>
  </si>
  <si>
    <t xml:space="preserve"> PREDICTED: Apis mellifera uncharacterized LOC102653935 (LOC102653935), mRNA</t>
  </si>
  <si>
    <t>GB53732</t>
  </si>
  <si>
    <t xml:space="preserve"> PREDICTED: Apis mellifera uncharacterized LOC100578666 (LOC100578666), transcript variant X1, ncRNA</t>
  </si>
  <si>
    <t>GB53733</t>
  </si>
  <si>
    <t xml:space="preserve"> PREDICTED: Apis mellifera Ras-related protein Rab-26 (Rab26), transcript variant X2, mRNA</t>
  </si>
  <si>
    <t xml:space="preserve"> PREDICTED: Apis mellifera Ras-related protein Rab-26 (Rab26), transcript variant X4, mRNA</t>
  </si>
  <si>
    <t>GB53736</t>
  </si>
  <si>
    <t>GB53738</t>
  </si>
  <si>
    <t>GB53739</t>
  </si>
  <si>
    <t xml:space="preserve"> PREDICTED: Apis mellifera uncharacterized LOC725699 (LOC725699), mRNA</t>
  </si>
  <si>
    <t xml:space="preserve"> PREDICTED: Apis mellifera uncharacterized LOC408740 (LOC408740), transcript variant X4, mRNA</t>
  </si>
  <si>
    <t>GB53741</t>
  </si>
  <si>
    <t xml:space="preserve"> PREDICTED: Apis mellifera f-box only protein 7-like (LOC100576098), mRNA</t>
  </si>
  <si>
    <t xml:space="preserve"> PREDICTED: Apis mellifera uncharacterized LOC408740 (LOC408740), transcript variant X5, mRNA</t>
  </si>
  <si>
    <t>GB53743</t>
  </si>
  <si>
    <t>GB53744</t>
  </si>
  <si>
    <t>GB53745</t>
  </si>
  <si>
    <t xml:space="preserve"> PREDICTED: Apis mellifera uncharacterized LOC408740 (LOC408740), transcript variant X1, mRNA</t>
  </si>
  <si>
    <t>GB53746</t>
  </si>
  <si>
    <t>GB53747</t>
  </si>
  <si>
    <t xml:space="preserve"> PREDICTED: Apis mellifera uncharacterized LOC725960 (LOC725960), mRNA</t>
  </si>
  <si>
    <t xml:space="preserve"> PREDICTED: Apis mellifera cytochrome c oxidase subunit 6A1, mitochondrial (Cox6a1), mRNA</t>
  </si>
  <si>
    <t xml:space="preserve"> PREDICTED: Apis mellifera UPF0454 protein C12orf49 homolog (LOC726099), transcript variant X1, mRNA</t>
  </si>
  <si>
    <t xml:space="preserve"> PREDICTED: Apis mellifera uncharacterized LOC726130 (LOC726130), mRNA</t>
  </si>
  <si>
    <t xml:space="preserve"> PREDICTED: Apis mellifera gamma-glutamyltranspeptidase 1-like (LOC726158), transcript variant X2, mRNA</t>
  </si>
  <si>
    <t>GB53752</t>
  </si>
  <si>
    <t xml:space="preserve"> PREDICTED: Apis mellifera gamma-glutamyltranspeptidase 1-like (LOC726158), transcript variant X1, mRNA</t>
  </si>
  <si>
    <t>GB53754</t>
  </si>
  <si>
    <t xml:space="preserve"> Apis mellifera juvenile hormone esterase (Jhe), mRNA</t>
  </si>
  <si>
    <t xml:space="preserve"> Apis mellifera venom carboxylesterase-6 (Est-6), mRNA</t>
  </si>
  <si>
    <t xml:space="preserve"> PREDICTED: Apis mellifera uncharacterized LOC100578616 (LOC100578616), mRNA</t>
  </si>
  <si>
    <t>GB53757</t>
  </si>
  <si>
    <t>GB53758</t>
  </si>
  <si>
    <t xml:space="preserve"> PREDICTED: Apis mellifera uncharacterized LOC100576920 (LOC100576920), partial mRNA</t>
  </si>
  <si>
    <t>GB53759</t>
  </si>
  <si>
    <t xml:space="preserve"> PREDICTED: Apis mellifera CD109 antigen-like (LOC102655402), partial mRNA</t>
  </si>
  <si>
    <t>GB53760</t>
  </si>
  <si>
    <t>GB53761</t>
  </si>
  <si>
    <t>GB53762</t>
  </si>
  <si>
    <t xml:space="preserve"> PREDICTED: Apis mellifera uncharacterized LOC100578053 (LOC100578053), transcript variant X2, ncRNA</t>
  </si>
  <si>
    <t>GB53764</t>
  </si>
  <si>
    <t>GB53765</t>
  </si>
  <si>
    <t>GB53767</t>
  </si>
  <si>
    <t xml:space="preserve"> PREDICTED: Apis mellifera GMC oxidoreductase 18 (GMCOX18), transcript variant X2, mRNA</t>
  </si>
  <si>
    <t xml:space="preserve"> PREDICTED: Apis mellifera uncharacterized LOC100577875 (LOC100577875), transcript variant X2, mRNA</t>
  </si>
  <si>
    <t xml:space="preserve"> PREDICTED: Apis mellifera mitochondrial ribosomal protein L51 (mRpL51), mRNA</t>
  </si>
  <si>
    <t xml:space="preserve"> PREDICTED: Apis mellifera uncharacterized LOC102654080 (LOC102654080), transcript variant X2, mRNA</t>
  </si>
  <si>
    <t>GB53771</t>
  </si>
  <si>
    <t>GB53772</t>
  </si>
  <si>
    <t xml:space="preserve"> PREDICTED: Apis mellifera uncharacterized LOC102654411 (LOC102654411), transcript variant X6, ncRNA</t>
  </si>
  <si>
    <t>GB53773</t>
  </si>
  <si>
    <t xml:space="preserve"> PREDICTED: Apis mellifera uncharacterized LOC726532 (LOC726532), mRNA</t>
  </si>
  <si>
    <t>GB53774</t>
  </si>
  <si>
    <t xml:space="preserve"> PREDICTED: Apis mellifera retinol dehydrogenase 14-like (LOC413168), mRNA</t>
  </si>
  <si>
    <t xml:space="preserve"> PREDICTED: Apis mellifera uncharacterized LOC100577541 (LOC100577541), transcript variant X1, mRNA</t>
  </si>
  <si>
    <t xml:space="preserve"> PREDICTED: Apis mellifera beta-4-galactosyltransferase 7 (beta4GalT7), transcript variant X2, mRNA</t>
  </si>
  <si>
    <t xml:space="preserve"> PREDICTED: Apis mellifera huntingtin-like (LOC726358), mRNA</t>
  </si>
  <si>
    <t xml:space="preserve"> PREDICTED: Apis mellifera uncharacterized LOC100578177 (LOC100578177), transcript variant X1, mRNA</t>
  </si>
  <si>
    <t xml:space="preserve"> PREDICTED: Apis mellifera nucleoside diphosphate kinase homolog 5-like (LOC102656548), transcript variant X3, mRNA</t>
  </si>
  <si>
    <t>GB53780</t>
  </si>
  <si>
    <t xml:space="preserve"> PREDICTED: Apis mellifera uncharacterized LOC102656332 (LOC102656332), ncRNA</t>
  </si>
  <si>
    <t>GB53781</t>
  </si>
  <si>
    <t xml:space="preserve"> PREDICTED: Apis mellifera uncharacterized LOC408942 (LOC408942), transcript variant X6, mRNA</t>
  </si>
  <si>
    <t xml:space="preserve"> PREDICTED: Apis mellifera hormone receptor 4-like (LOC102655143), mRNA</t>
  </si>
  <si>
    <t>GB53783</t>
  </si>
  <si>
    <t xml:space="preserve"> PREDICTED: Apis mellifera uncharacterized LOC408944 (LOC408944), transcript variant X2, mRNA</t>
  </si>
  <si>
    <t>GB53784</t>
  </si>
  <si>
    <t xml:space="preserve"> PREDICTED: Apis mellifera uncharacterized LOC408944 (LOC408944), transcript variant X4, mRNA</t>
  </si>
  <si>
    <t>GB53785</t>
  </si>
  <si>
    <t>GB53786</t>
  </si>
  <si>
    <t xml:space="preserve"> PREDICTED: Apis mellifera tyrosine-protein phosphatase non-receptor type 9-like (LOC411227), transcript variant 1, mRNA</t>
  </si>
  <si>
    <t xml:space="preserve"> PREDICTED: Apis mellifera sorting nexin-27-like (LOC408945), transcript variant X2, mRNA</t>
  </si>
  <si>
    <t>GB53789</t>
  </si>
  <si>
    <t xml:space="preserve"> PREDICTED: Apis mellifera sorting nexin-27-like (LOC408945), transcript variant X3, mRNA</t>
  </si>
  <si>
    <t xml:space="preserve"> PREDICTED: Apis mellifera uncharacterized LOC726210 (LOC726210), transcript variant X2, mRNA</t>
  </si>
  <si>
    <t xml:space="preserve"> PREDICTED: Apis mellifera uncharacterized LOC100578207 (LOC100578207), mRNA</t>
  </si>
  <si>
    <t xml:space="preserve"> PREDICTED: Apis mellifera uncharacterized LOC726379 (LOC726379), mRNA</t>
  </si>
  <si>
    <t xml:space="preserve"> PREDICTED: Apis mellifera transferrin 2 (Tsf2), mRNA</t>
  </si>
  <si>
    <t xml:space="preserve"> PREDICTED: Apis mellifera uncharacterized LOC100577489 (LOC100577489), mRNA</t>
  </si>
  <si>
    <t>GB53795</t>
  </si>
  <si>
    <t xml:space="preserve"> PREDICTED: Apis mellifera glutamic acid-rich protein-like (LOC100577453), mRNA</t>
  </si>
  <si>
    <t>GB53796</t>
  </si>
  <si>
    <t>GB53797</t>
  </si>
  <si>
    <t xml:space="preserve"> PREDICTED: Apis mellifera esterase E4-like (LOC409801), mRNA</t>
  </si>
  <si>
    <t xml:space="preserve"> PREDICTED: Apis mellifera proteasome 25kD subunit (Pros25), mRNA</t>
  </si>
  <si>
    <t xml:space="preserve"> PREDICTED: Apis mellifera RNA-binding protein Musashi homolog Rbp6-like (LOC100578236), partial mRNA</t>
  </si>
  <si>
    <t>GB53801</t>
  </si>
  <si>
    <t xml:space="preserve"> PREDICTED: Apis mellifera dipeptidyl peptidase 9-like (LOC412681), mRNA</t>
  </si>
  <si>
    <t xml:space="preserve"> PREDICTED: Apis mellifera uncharacterized LOC724353 (LOC724353), mRNA</t>
  </si>
  <si>
    <t xml:space="preserve"> PREDICTED: Apis mellifera uncharacterized LOC409768 (LOC409768), transcript variant X2, mRNA</t>
  </si>
  <si>
    <t>GB53804</t>
  </si>
  <si>
    <t xml:space="preserve"> PREDICTED: Apis mellifera uncharacterized LOC409768 (LOC409768), transcript variant X1, mRNA</t>
  </si>
  <si>
    <t>GB53806</t>
  </si>
  <si>
    <t xml:space="preserve"> PREDICTED: Apis mellifera uncharacterized LOC724476 (LOC724476), transcript variant X2, misc_RNA</t>
  </si>
  <si>
    <t>GB53808</t>
  </si>
  <si>
    <t xml:space="preserve"> PREDICTED: Apis mellifera uncharacterized LOC102653719 (LOC102653719), transcript variant X3, ncRNA</t>
  </si>
  <si>
    <t>GB53809</t>
  </si>
  <si>
    <t>GB53810</t>
  </si>
  <si>
    <t xml:space="preserve"> PREDICTED: Apis mellifera immunoglobulin superfamily member 10-like (LOC100577574), transcript variant X1, mRNA</t>
  </si>
  <si>
    <t xml:space="preserve"> PREDICTED: Apis mellifera prolyl endopeptidase-like (LOC411896), transcript variant X1, mRNA</t>
  </si>
  <si>
    <t xml:space="preserve"> PREDICTED: Apis mellifera uncharacterized LOC102653624 (LOC102653624), ncRNA</t>
  </si>
  <si>
    <t>GB53813</t>
  </si>
  <si>
    <t>GB53814</t>
  </si>
  <si>
    <t xml:space="preserve"> PREDICTED: Apis mellifera leucine-rich repeat and immunoglobulin-like domain containing-NOGO receptor-interacting protein 4-like (LOC724651), mRNA</t>
  </si>
  <si>
    <t xml:space="preserve"> PREDICTED: Apis mellifera leucine-rich repeat-containing protein 7-like (LOC724557), transcript variant X1, mRNA</t>
  </si>
  <si>
    <t xml:space="preserve"> PREDICTED: Apis mellifera uncharacterized LOC100577293 (LOC100577293), mRNA</t>
  </si>
  <si>
    <t xml:space="preserve"> PREDICTED: Apis mellifera gametogenetin-binding protein 2-like (LOC724214), transcript variant X1, mRNA</t>
  </si>
  <si>
    <t xml:space="preserve"> PREDICTED: Apis mellifera telomerase-binding protein EST1A-like (LOC409795), transcript variant X5, mRNA</t>
  </si>
  <si>
    <t xml:space="preserve"> PREDICTED: Apis mellifera uncharacterized LOC102656177 (LOC102656177), transcript variant X1, ncRNA</t>
  </si>
  <si>
    <t>GB53822</t>
  </si>
  <si>
    <t xml:space="preserve"> PREDICTED: Apis mellifera 3-oxoacylsynthase I/II (LOC413655), mRNA</t>
  </si>
  <si>
    <t xml:space="preserve"> PREDICTED: Apis mellifera neuferricin-like (LOC724256), mRNA</t>
  </si>
  <si>
    <t xml:space="preserve"> PREDICTED: Apis mellifera transcription initiation factor TFIID subunit 2 (Taf2), mRNA</t>
  </si>
  <si>
    <t xml:space="preserve"> PREDICTED: Apis mellifera E2F transcription factor 2 (E2f2), transcript variant X2, mRNA</t>
  </si>
  <si>
    <t xml:space="preserve"> PREDICTED: Apis mellifera mpv17-like protein-like (LOC102654488), mRNA</t>
  </si>
  <si>
    <t>GB53827</t>
  </si>
  <si>
    <t xml:space="preserve"> PREDICTED: Apis mellifera uncharacterized LOC551874 (LOC551874), transcript variant X1, mRNA</t>
  </si>
  <si>
    <t xml:space="preserve"> PREDICTED: Apis mellifera LIN1-like protein (LOC551827), mRNA</t>
  </si>
  <si>
    <t xml:space="preserve"> PREDICTED: Apis mellifera toll-like receptor 13-like (LOC724779), transcript variant 1, mRNA</t>
  </si>
  <si>
    <t xml:space="preserve"> PREDICTED: Apis mellifera alpha/beta hydrolase 1 (Hydr1), transcript variant X2, mRNA</t>
  </si>
  <si>
    <t xml:space="preserve"> PREDICTED: Apis mellifera lipoyltransferase 1, mitochondrial-like (LOC551712), transcript variant X2, mRNA</t>
  </si>
  <si>
    <t xml:space="preserve"> PREDICTED: Apis mellifera zinc finger protein 395-like (LOC724885), transcript variant X2, mRNA</t>
  </si>
  <si>
    <t>GB53833</t>
  </si>
  <si>
    <t xml:space="preserve"> PREDICTED: Apis mellifera zinc finger protein 395-like (LOC724885), transcript variant X4, mRNA</t>
  </si>
  <si>
    <t>GB53834</t>
  </si>
  <si>
    <t xml:space="preserve"> PREDICTED: Apis mellifera protein spinster-like (LOC413089), transcript variant X1, mRNA</t>
  </si>
  <si>
    <t>GB53837</t>
  </si>
  <si>
    <t xml:space="preserve"> PREDICTED: Apis mellifera uncharacterized LOC100577658 (LOC100577658), ncRNA</t>
  </si>
  <si>
    <t>GB53838</t>
  </si>
  <si>
    <t>GB53839</t>
  </si>
  <si>
    <t xml:space="preserve"> PREDICTED: Apis mellifera muscle M-line assembly protein unc-89-like (LOC725840), partial mRNA</t>
  </si>
  <si>
    <t>GB53840</t>
  </si>
  <si>
    <t>GB53841</t>
  </si>
  <si>
    <t>GB53842</t>
  </si>
  <si>
    <t>GB53843</t>
  </si>
  <si>
    <t xml:space="preserve"> PREDICTED: Apis mellifera harmonin-like (LOC100576811), mRNA</t>
  </si>
  <si>
    <t xml:space="preserve"> PREDICTED: Apis mellifera uncharacterized LOC102656472 (LOC102656472), transcript variant X1, ncRNA</t>
  </si>
  <si>
    <t>GB53845</t>
  </si>
  <si>
    <t xml:space="preserve"> PREDICTED: Apis mellifera structural maintenance of chromosomes protein 5-like (LOC724244), mRNA</t>
  </si>
  <si>
    <t xml:space="preserve"> PREDICTED: Apis mellifera alpha/beta hydrolase 2 (Hydr2), mRNA</t>
  </si>
  <si>
    <t xml:space="preserve"> PREDICTED: Apis mellifera adenosine deaminase CECR1-like (LOC102656439), mRNA</t>
  </si>
  <si>
    <t xml:space="preserve"> PREDICTED: Apis mellifera segment polarity protein dishevelled (dsh), transcript variant X2, mRNA</t>
  </si>
  <si>
    <t xml:space="preserve"> PREDICTED: Apis mellifera segment polarity protein dishevelled (dsh), transcript variant X3, mRNA</t>
  </si>
  <si>
    <t>GB53850</t>
  </si>
  <si>
    <t xml:space="preserve"> PREDICTED: Apis mellifera transcriptional corepressor Sin3a (Sin3A), transcript variant X1, mRNA</t>
  </si>
  <si>
    <t xml:space="preserve"> PREDICTED: Apis mellifera COP9 signalosome complex subunit 7-like (LOC411843), transcript variant X4, mRNA</t>
  </si>
  <si>
    <t xml:space="preserve"> PREDICTED: Apis mellifera COP9 signalosome complex subunit 7-like (LOC411843), transcript variant X7, misc_RNA</t>
  </si>
  <si>
    <t>GB53854</t>
  </si>
  <si>
    <t xml:space="preserve"> PREDICTED: Apis mellifera metabotropic glutamate receptor B (Glurb), transcript variant X6, mRNA</t>
  </si>
  <si>
    <t>GB53856</t>
  </si>
  <si>
    <t xml:space="preserve"> PREDICTED: Apis mellifera metabotropic glutamate receptor B (Glurb), transcript variant X10, mRNA</t>
  </si>
  <si>
    <t xml:space="preserve"> PREDICTED: Apis mellifera COP9 signalosome complex subunit 7-like (LOC411843), transcript variant X6, mRNA</t>
  </si>
  <si>
    <t>GB53858</t>
  </si>
  <si>
    <t xml:space="preserve"> PREDICTED: Apis mellifera centaurin beta 1A (cenB1A), transcript variant X2, mRNA</t>
  </si>
  <si>
    <t xml:space="preserve"> PREDICTED: Apis mellifera uncharacterized LOC724644 (LOC724644), mRNA</t>
  </si>
  <si>
    <t xml:space="preserve"> PREDICTED: Apis mellifera mitochondrial tRNA-specific 2-thiouridylase 1 (LOC551812), mRNA</t>
  </si>
  <si>
    <t xml:space="preserve"> PREDICTED: Apis mellifera neprilysin 4 (Nep4), mRNA</t>
  </si>
  <si>
    <t xml:space="preserve"> Apis mellifera uncharacterized LOC100187599 (LOC100187599), mRNA</t>
  </si>
  <si>
    <t>GB53863</t>
  </si>
  <si>
    <t xml:space="preserve"> PREDICTED: Apis mellifera uncharacterized LOC102656830 (LOC102656830), partial mRNA</t>
  </si>
  <si>
    <t xml:space="preserve"> PREDICTED: Apis mellifera venus kinase receptor (Vkr), transcript variant X2, mRNA</t>
  </si>
  <si>
    <t>GB53866</t>
  </si>
  <si>
    <t xml:space="preserve"> PREDICTED: Apis mellifera snail protein (Snail), mRNA</t>
  </si>
  <si>
    <t xml:space="preserve"> PREDICTED: Apis mellifera uncharacterized LOC100577013 (LOC100577013), ncRNA</t>
  </si>
  <si>
    <t>GB53868</t>
  </si>
  <si>
    <t>GB53870</t>
  </si>
  <si>
    <t>GB53871</t>
  </si>
  <si>
    <t xml:space="preserve"> PREDICTED: Apis mellifera elongation of very long chain fatty acids protein 6-like (LOC725842), partial mRNA</t>
  </si>
  <si>
    <t>GB53874</t>
  </si>
  <si>
    <t xml:space="preserve"> PREDICTED: Apis mellifera uncharacterized LOC102656940 (LOC102656940), transcript variant X2, ncRNA</t>
  </si>
  <si>
    <t>GB53875</t>
  </si>
  <si>
    <t xml:space="preserve"> PREDICTED: Apis mellifera TRAF-interacting protein-like (LOC726290), mRNA</t>
  </si>
  <si>
    <t>GB53878</t>
  </si>
  <si>
    <t xml:space="preserve"> PREDICTED: Apis mellifera WD repeat-containing protein 7-like (LOC727434), mRNA</t>
  </si>
  <si>
    <t>GB53879</t>
  </si>
  <si>
    <t xml:space="preserve"> PREDICTED: Apis mellifera uncharacterized LOC100576155 (LOC100576155), mRNA</t>
  </si>
  <si>
    <t xml:space="preserve"> Apis mellifera chromatin modifying protein 1 (Chmp1), mRNA</t>
  </si>
  <si>
    <t xml:space="preserve"> PREDICTED: Apis mellifera IST1 homolog (LOC727141), transcript variant X2, mRNA</t>
  </si>
  <si>
    <t>GB53883</t>
  </si>
  <si>
    <t xml:space="preserve"> PREDICTED: Apis mellifera carbonic anhydrase 1-like (LOC102656578), mRNA</t>
  </si>
  <si>
    <t>GB53884</t>
  </si>
  <si>
    <t xml:space="preserve"> PREDICTED: Apis mellifera uncharacterized LOC724117 (LOC724117), mRNA</t>
  </si>
  <si>
    <t>GB53885</t>
  </si>
  <si>
    <t xml:space="preserve"> PREDICTED: Apis mellifera uncharacterized LOC100578389 (LOC100578389), transcript variant X2, mRNA</t>
  </si>
  <si>
    <t xml:space="preserve"> PREDICTED: Apis mellifera protein G12-like (LOC102654405), mRNA</t>
  </si>
  <si>
    <t>GB53887</t>
  </si>
  <si>
    <t xml:space="preserve"> PREDICTED: Apis mellifera protein G12-like (LOC100578347), mRNA</t>
  </si>
  <si>
    <t>GB53889</t>
  </si>
  <si>
    <t xml:space="preserve"> PREDICTED: Apis mellifera ribosomal RNA large subunit methyltransferase E-like (LOC727301), partial mRNA</t>
  </si>
  <si>
    <t>GB53890</t>
  </si>
  <si>
    <t>GB53891</t>
  </si>
  <si>
    <t>GB53892</t>
  </si>
  <si>
    <t xml:space="preserve"> PREDICTED: Apis mellifera uncharacterized LOC100578486 (LOC100578486), partial mRNA</t>
  </si>
  <si>
    <t xml:space="preserve"> PREDICTED: Apis mellifera uncharacterized LOC725714 (LOC725714), misc_RNA</t>
  </si>
  <si>
    <t>GB53895</t>
  </si>
  <si>
    <t xml:space="preserve"> PREDICTED: Apis mellifera cadherin 99C ortholog (Cad99C-like), transcript variant X6, mRNA</t>
  </si>
  <si>
    <t>GB53896</t>
  </si>
  <si>
    <t>GB53897</t>
  </si>
  <si>
    <t>GB53898</t>
  </si>
  <si>
    <t>GB53899</t>
  </si>
  <si>
    <t>GB53900</t>
  </si>
  <si>
    <t>GB53901</t>
  </si>
  <si>
    <t>GB53902</t>
  </si>
  <si>
    <t xml:space="preserve"> PREDICTED: Apis mellifera tRNA-splicing ligase RtcB homolog 2-like (LOC102656391), mRNA</t>
  </si>
  <si>
    <t>GB53903</t>
  </si>
  <si>
    <t>GB53904</t>
  </si>
  <si>
    <t>GB53905</t>
  </si>
  <si>
    <t>GB53906</t>
  </si>
  <si>
    <t>GB53907</t>
  </si>
  <si>
    <t xml:space="preserve"> PREDICTED: Apis mellifera uncharacterized LOC100576425 (LOC100576425), mRNA</t>
  </si>
  <si>
    <t xml:space="preserve"> PREDICTED: Apis mellifera putative U5 small nuclear ribonucleoprotein 200 kDa helicase-like (LOC551530), mRNA</t>
  </si>
  <si>
    <t xml:space="preserve"> PREDICTED: Apis mellifera flap endonuclease GEN-like (LOC724240), mRNA</t>
  </si>
  <si>
    <t xml:space="preserve"> PREDICTED: Apis mellifera uncharacterized LOC725725 (LOC725725), transcript variant X1, mRNA</t>
  </si>
  <si>
    <t xml:space="preserve"> PREDICTED: Apis mellifera tyramine receptor-like (LOC410755), transcript variant X1, mRNA</t>
  </si>
  <si>
    <t xml:space="preserve"> PREDICTED: Apis mellifera mitochondrial transcription factor B1 (mtTFB1), mRNA</t>
  </si>
  <si>
    <t>GB53914</t>
  </si>
  <si>
    <t xml:space="preserve"> PREDICTED: Apis mellifera eukaryotic translation initiation factor 3 subunit E-like (LOC551242), transcript variant X2, mRNA</t>
  </si>
  <si>
    <t>GB53917</t>
  </si>
  <si>
    <t xml:space="preserve"> PREDICTED: Apis mellifera ubiquinone biosynthesis methyltransferase COQ5, mitochondrial-like (LOC413255), mRNA</t>
  </si>
  <si>
    <t xml:space="preserve"> PREDICTED: Apis mellifera trithorax-like (Trl), mRNA</t>
  </si>
  <si>
    <t>GB53919</t>
  </si>
  <si>
    <t>GB53921</t>
  </si>
  <si>
    <t xml:space="preserve"> PREDICTED: Apis mellifera uncharacterized LOC102655243 (LOC102655243), transcript variant X2, mRNA</t>
  </si>
  <si>
    <t>GB53922</t>
  </si>
  <si>
    <t xml:space="preserve"> PREDICTED: Apis mellifera uncharacterized LOC102655243 (LOC102655243), transcript variant X3, mRNA</t>
  </si>
  <si>
    <t>GB53923</t>
  </si>
  <si>
    <t xml:space="preserve"> PREDICTED: Apis mellifera uncharacterized LOC724993 (LOC724993), mRNA</t>
  </si>
  <si>
    <t>GB53926</t>
  </si>
  <si>
    <t xml:space="preserve"> PREDICTED: Apis mellifera lipase member H-A-like (LOC552230), mRNA</t>
  </si>
  <si>
    <t>GB53927</t>
  </si>
  <si>
    <t>GB53928</t>
  </si>
  <si>
    <t>GB53929</t>
  </si>
  <si>
    <t xml:space="preserve"> PREDICTED: Apis mellifera uncharacterized LOC100578543 (LOC100578543), mRNA</t>
  </si>
  <si>
    <t xml:space="preserve"> PREDICTED: Apis mellifera laminin subunit alpha-5-like (LOC410775), transcript variant X3, mRNA</t>
  </si>
  <si>
    <t xml:space="preserve"> PREDICTED: Apis mellifera protein phosphatase 1L-like (LOC552068), transcript variant X3, mRNA</t>
  </si>
  <si>
    <t xml:space="preserve"> PREDICTED: Apis mellifera vesicular glutamate transporter 2-like (LOC412220), transcript variant X1, mRNA</t>
  </si>
  <si>
    <t xml:space="preserve"> PREDICTED: Apis mellifera rho GTPase-activating protein 54D ortholog (LOC413855), mRNA</t>
  </si>
  <si>
    <t xml:space="preserve"> PREDICTED: Apis mellifera cytochrome c oxidase assembly protein COX16 homolog, mitochondrial-like (LOC726259), mRNA</t>
  </si>
  <si>
    <t xml:space="preserve"> PREDICTED: Apis mellifera blastoderm-specific gene 25D ortholog (LOC412745), mRNA</t>
  </si>
  <si>
    <t xml:space="preserve"> PREDICTED: Apis mellifera liquid facets-related (lqfR), mRNA</t>
  </si>
  <si>
    <t>GB53938</t>
  </si>
  <si>
    <t xml:space="preserve"> PREDICTED: Apis mellifera budding uninhibited by benzimidazoles 3 homolog (Bub3), mRNA</t>
  </si>
  <si>
    <t xml:space="preserve"> PREDICTED: Apis mellifera t-cell leukemia homeobox protein 3-like (LOC724148), mRNA</t>
  </si>
  <si>
    <t>GB53940</t>
  </si>
  <si>
    <t>GB53942</t>
  </si>
  <si>
    <t xml:space="preserve"> PREDICTED: Apis mellifera tRNA methyltransferase 112 homolog (LOC724794), mRNA</t>
  </si>
  <si>
    <t xml:space="preserve"> PREDICTED: Apis mellifera GTP-binding protein Rheb homolog (Rheb), mRNA</t>
  </si>
  <si>
    <t xml:space="preserve"> PREDICTED: Apis mellifera uncharacterized LOC551381 (LOC551381), transcript variant 2, mRNA</t>
  </si>
  <si>
    <t xml:space="preserve"> PREDICTED: Apis mellifera HIG1 domain family member 1B-like (LOC102656599), mRNA</t>
  </si>
  <si>
    <t>GB53947</t>
  </si>
  <si>
    <t xml:space="preserve"> PREDICTED: Apis mellifera uncharacterized LOC410057 (LOC410057), transcript variant X1, mRNA</t>
  </si>
  <si>
    <t xml:space="preserve"> PREDICTED: Apis mellifera ER degradation enhancer, mannosidase 2 (Edem2), mRNA</t>
  </si>
  <si>
    <t xml:space="preserve"> PREDICTED: Apis mellifera protein FAM54A-like (LOC724118), mRNA</t>
  </si>
  <si>
    <t xml:space="preserve"> Apis mellifera corazonin (Crz), mRNA</t>
  </si>
  <si>
    <t>GB53951</t>
  </si>
  <si>
    <t>GB53952</t>
  </si>
  <si>
    <t xml:space="preserve"> PREDICTED: Apis mellifera solute carrier family 25 member 42-like (LOC413551), transcript variant X1, mRNA</t>
  </si>
  <si>
    <t xml:space="preserve"> PREDICTED: Apis mellifera nucleolar protein 56-like (LOC100578005), mRNA</t>
  </si>
  <si>
    <t xml:space="preserve"> PREDICTED: Apis mellifera FGFR1 oncogene partner 2 homolog (LOC411546), mRNA</t>
  </si>
  <si>
    <t xml:space="preserve"> PREDICTED: Apis mellifera uncharacterized LOC100578146 (LOC100578146), mRNA</t>
  </si>
  <si>
    <t xml:space="preserve"> PREDICTED: Apis mellifera u6 snRNA-associated Sm-like protein LSm1-like (LOC552260), mRNA</t>
  </si>
  <si>
    <t xml:space="preserve"> PREDICTED: Apis mellifera autophagy-specific gene 4 (Atg4), transcript variant X3, mRNA</t>
  </si>
  <si>
    <t xml:space="preserve"> PREDICTED: Apis mellifera dedicator of cytokinesis protein 9-like (LOC410777), transcript variant X2, mRNA</t>
  </si>
  <si>
    <t xml:space="preserve"> PREDICTED: Apis mellifera protein CWC15 homolog A-like (LOC408632), transcript variant 1, mRNA</t>
  </si>
  <si>
    <t>GB53961</t>
  </si>
  <si>
    <t xml:space="preserve"> PREDICTED: Apis mellifera glass bottom boat (gbb), mRNA</t>
  </si>
  <si>
    <t xml:space="preserve"> PREDICTED: Apis mellifera short spindle protein 4-like (LOC408631), transcript variant X1, mRNA</t>
  </si>
  <si>
    <t>GB53964</t>
  </si>
  <si>
    <t xml:space="preserve"> PREDICTED: Apis mellifera uncharacterized LOC100578606 (LOC100578606), transcript variant X5, mRNA</t>
  </si>
  <si>
    <t>GB53966</t>
  </si>
  <si>
    <t xml:space="preserve"> PREDICTED: Apis mellifera polyubiquitin-A-like (LOC412353), mRNA</t>
  </si>
  <si>
    <t>GB53968</t>
  </si>
  <si>
    <t>GB53969</t>
  </si>
  <si>
    <t xml:space="preserve"> PREDICTED: Apis mellifera guanine nucleotide exchange factor GEF64C ortholog (LOC412354), transcript variant X1, mRNA</t>
  </si>
  <si>
    <t xml:space="preserve"> PREDICTED: Apis mellifera uncharacterized LOC100576708 (LOC100576708), transcript variant X2, mRNA</t>
  </si>
  <si>
    <t>GB53971</t>
  </si>
  <si>
    <t xml:space="preserve"> PREDICTED: Apis mellifera uncharacterized LOC100576708 (LOC100576708), transcript variant X4, mRNA</t>
  </si>
  <si>
    <t xml:space="preserve"> PREDICTED: Apis mellifera putative uncharacterized protein DDB_G0286901-like (LOC100578968), mRNA</t>
  </si>
  <si>
    <t xml:space="preserve"> PREDICTED: Apis mellifera armitage (armi), mRNA</t>
  </si>
  <si>
    <t xml:space="preserve"> PREDICTED: Apis mellifera zinc finger CCCH domain-containing protein 15 homolog (LOC409311), mRNA</t>
  </si>
  <si>
    <t xml:space="preserve"> PREDICTED: Apis mellifera uncharacterized LOC410756 (LOC410756), transcript variant X6, mRNA</t>
  </si>
  <si>
    <t>GB53977</t>
  </si>
  <si>
    <t xml:space="preserve"> PREDICTED: Apis mellifera uncharacterized LOC724199 (LOC724199), misc_RNA</t>
  </si>
  <si>
    <t>GB53978</t>
  </si>
  <si>
    <t xml:space="preserve"> PREDICTED: Apis mellifera uncharacterized LOC408607 (LOC408607), transcript variant X1, mRNA</t>
  </si>
  <si>
    <t>GB53980</t>
  </si>
  <si>
    <t xml:space="preserve"> PREDICTED: Apis mellifera adenylyl cyclase-associated protein 1-like (LOC100576145), mRNA</t>
  </si>
  <si>
    <t>GB53981</t>
  </si>
  <si>
    <t>GB53982</t>
  </si>
  <si>
    <t>GB53983</t>
  </si>
  <si>
    <t>GB53984</t>
  </si>
  <si>
    <t xml:space="preserve"> PREDICTED: Apis mellifera dehydrogenase/reductase SDR family member 11-like (LOC551640), transcript variant X1, mRNA</t>
  </si>
  <si>
    <t>GB53987</t>
  </si>
  <si>
    <t>GB53988</t>
  </si>
  <si>
    <t xml:space="preserve"> PREDICTED: Apis mellifera peripheral plasma membrane protein CASK-like (LOC411347), transcript variant X3, mRNA</t>
  </si>
  <si>
    <t>GB53989</t>
  </si>
  <si>
    <t xml:space="preserve"> PREDICTED: Apis mellifera peripheral plasma membrane protein CASK-like (LOC411347), transcript variant X11, mRNA</t>
  </si>
  <si>
    <t>GB53990</t>
  </si>
  <si>
    <t xml:space="preserve"> PREDICTED: Apis mellifera uncharacterized LOC102653686 (LOC102653686), mRNA</t>
  </si>
  <si>
    <t>GB53991</t>
  </si>
  <si>
    <t xml:space="preserve"> PREDICTED: Apis mellifera peripheral plasma membrane protein CASK-like (LOC411347), transcript variant X12, mRNA</t>
  </si>
  <si>
    <t>GB53992</t>
  </si>
  <si>
    <t>GB53993</t>
  </si>
  <si>
    <t>GB53994</t>
  </si>
  <si>
    <t>GB53995</t>
  </si>
  <si>
    <t xml:space="preserve"> PREDICTED: Apis mellifera peripheral plasma membrane protein CASK-like (LOC411347), transcript variant X2, mRNA</t>
  </si>
  <si>
    <t>GB53996</t>
  </si>
  <si>
    <t>GB53997</t>
  </si>
  <si>
    <t>GB53998</t>
  </si>
  <si>
    <t>GB53999</t>
  </si>
  <si>
    <t>GB54000</t>
  </si>
  <si>
    <t xml:space="preserve"> PREDICTED: Apis mellifera uncharacterized LOC100577133 (LOC100577133), transcript variant X2, ncRNA</t>
  </si>
  <si>
    <t xml:space="preserve"> PREDICTED: Apis mellifera neurotrimin-like (LOC411345), transcript variant X9, mRNA</t>
  </si>
  <si>
    <t>GB54002</t>
  </si>
  <si>
    <t>GB54003</t>
  </si>
  <si>
    <t>GB54004</t>
  </si>
  <si>
    <t xml:space="preserve"> PREDICTED: Apis mellifera neurotrimin-like (LOC411345), transcript variant X6, mRNA</t>
  </si>
  <si>
    <t>GB54006</t>
  </si>
  <si>
    <t>GB54007</t>
  </si>
  <si>
    <t>GB54008</t>
  </si>
  <si>
    <t>GB54009</t>
  </si>
  <si>
    <t xml:space="preserve"> PREDICTED: Apis mellifera uncharacterized LOC102656421 (LOC102656421), ncRNA</t>
  </si>
  <si>
    <t>GB54010</t>
  </si>
  <si>
    <t>GB54011</t>
  </si>
  <si>
    <t xml:space="preserve"> PREDICTED: Apis mellifera uncharacterized LOC100576813 (LOC100576813), transcript variant X2, ncRNA</t>
  </si>
  <si>
    <t>GB54012</t>
  </si>
  <si>
    <t>GB54013</t>
  </si>
  <si>
    <t>GB54015</t>
  </si>
  <si>
    <t xml:space="preserve"> PREDICTED: Apis mellifera uncharacterized LOC725264 (LOC725264), transcript variant X1, mRNA</t>
  </si>
  <si>
    <t>GB54017</t>
  </si>
  <si>
    <t xml:space="preserve"> PREDICTED: Apis mellifera uncharacterized LOC100576864 (LOC100576864), transcript variant X2, mRNA</t>
  </si>
  <si>
    <t>GB54018</t>
  </si>
  <si>
    <t xml:space="preserve"> PREDICTED: Apis mellifera apolipoprotein D-like (LOC409025), mRNA</t>
  </si>
  <si>
    <t xml:space="preserve"> PREDICTED: Apis mellifera peripheral plasma membrane protein CASK-like (LOC411347), transcript variant X7, mRNA</t>
  </si>
  <si>
    <t>GB54021</t>
  </si>
  <si>
    <t>GB54022</t>
  </si>
  <si>
    <t>GB54023</t>
  </si>
  <si>
    <t>GB54024</t>
  </si>
  <si>
    <t>GB54025</t>
  </si>
  <si>
    <t xml:space="preserve"> PREDICTED: Apis mellifera sperm mitochondrial-associated cysteine-rich protein-like (LOC102655031), transcript variant X1, mRNA</t>
  </si>
  <si>
    <t>GB54026</t>
  </si>
  <si>
    <t xml:space="preserve"> PREDICTED: Apis mellifera ATP-dependent DNA helicase Q4-like (LOC100576466), partial mRNA</t>
  </si>
  <si>
    <t>GB54027</t>
  </si>
  <si>
    <t>GB54028</t>
  </si>
  <si>
    <t>GB54029</t>
  </si>
  <si>
    <t xml:space="preserve"> PREDICTED: Apis mellifera Zn finger homeodomain 2-like (LOC410304), transcript variant X3, mRNA</t>
  </si>
  <si>
    <t xml:space="preserve"> PREDICTED: Apis mellifera Zn finger homeodomain 2-like (LOC410304), transcript variant X5, mRNA</t>
  </si>
  <si>
    <t>GB54031</t>
  </si>
  <si>
    <t xml:space="preserve"> PREDICTED: Apis mellifera methyltransferase-like protein 9-like (LOC551114), transcript variant X3, mRNA</t>
  </si>
  <si>
    <t xml:space="preserve"> PREDICTED: Apis mellifera Golgi to ER traffic protein 4 homolog (LOC411795), mRNA</t>
  </si>
  <si>
    <t xml:space="preserve"> PREDICTED: Apis mellifera uncharacterized LOC727236 (LOC727236), transcript variant X2, mRNA</t>
  </si>
  <si>
    <t xml:space="preserve"> PREDICTED: Apis mellifera uncharacterized LOC727502 (LOC727502), mRNA</t>
  </si>
  <si>
    <t>GB54036</t>
  </si>
  <si>
    <t xml:space="preserve"> PREDICTED: Apis mellifera zinc finger protein 268-like (LOC409470), transcript variant X7, mRNA</t>
  </si>
  <si>
    <t>GB54038</t>
  </si>
  <si>
    <t>GB54039</t>
  </si>
  <si>
    <t xml:space="preserve"> PREDICTED: Apis mellifera zinc finger protein 268-like (LOC409470), transcript variant X6, mRNA</t>
  </si>
  <si>
    <t xml:space="preserve"> PREDICTED: Apis mellifera NHP2-like protein 1-like (LOC102655272), mRNA</t>
  </si>
  <si>
    <t>GB54041</t>
  </si>
  <si>
    <t xml:space="preserve"> PREDICTED: Apis mellifera chromosome transmission fidelity protein 18 homolog (LOC412606), mRNA</t>
  </si>
  <si>
    <t>GB54043</t>
  </si>
  <si>
    <t xml:space="preserve"> PREDICTED: Apis mellifera developmentally-regulated GTP-binding protein 2-like (LOC552085), transcript variant X3, mRNA</t>
  </si>
  <si>
    <t xml:space="preserve"> PREDICTED: Apis mellifera ras-related protein Rab-40C-like (LOC413827), transcript variant 2, mRNA</t>
  </si>
  <si>
    <t>GB54046</t>
  </si>
  <si>
    <t xml:space="preserve"> PREDICTED: Apis mellifera BTB/POZ domain-containing protein KCTD5-like (LOC552480), partial mRNA</t>
  </si>
  <si>
    <t xml:space="preserve"> PREDICTED: Apis mellifera glucose-induced degradation protein 4 homolog (LOC102655030), mRNA</t>
  </si>
  <si>
    <t>GB54048</t>
  </si>
  <si>
    <t xml:space="preserve"> PREDICTED: Apis mellifera eukaryotic translation initiation factor 3 subunit L (LOC552056), mRNA</t>
  </si>
  <si>
    <t xml:space="preserve"> PREDICTED: Apis mellifera chitobiosyldiphosphodolichol beta-mannosyltransferase-like (LOC551379), mRNA</t>
  </si>
  <si>
    <t>GB54051</t>
  </si>
  <si>
    <t xml:space="preserve"> PREDICTED: Apis mellifera inositol trisphosphate phosphatase (LOC409136), transcript variant X2, mRNA</t>
  </si>
  <si>
    <t xml:space="preserve"> PREDICTED: Apis mellifera ubiquitin-specific protease 7 (Usp7), mRNA</t>
  </si>
  <si>
    <t>GB54053</t>
  </si>
  <si>
    <t>GB54055</t>
  </si>
  <si>
    <t xml:space="preserve"> PREDICTED: Apis mellifera serine hydroxymethyltransferase (LOC411796), transcript variant X3, mRNA</t>
  </si>
  <si>
    <t xml:space="preserve"> PREDICTED: Apis mellifera uncharacterized LOC551162 (LOC551162), transcript variant X3, mRNA</t>
  </si>
  <si>
    <t>GB54058</t>
  </si>
  <si>
    <t>GB54059</t>
  </si>
  <si>
    <t>GB54060</t>
  </si>
  <si>
    <t>GB54061</t>
  </si>
  <si>
    <t>GB54062</t>
  </si>
  <si>
    <t>GB54063</t>
  </si>
  <si>
    <t>GB54065</t>
  </si>
  <si>
    <t>GB54066</t>
  </si>
  <si>
    <t xml:space="preserve"> PREDICTED: Apis mellifera uncharacterized LOC102655159 (LOC102655159), ncRNA</t>
  </si>
  <si>
    <t>GB54067</t>
  </si>
  <si>
    <t>GB54068</t>
  </si>
  <si>
    <t>GB54070</t>
  </si>
  <si>
    <t>GB54071</t>
  </si>
  <si>
    <t>GB54072</t>
  </si>
  <si>
    <t>GB54073</t>
  </si>
  <si>
    <t>GB54074</t>
  </si>
  <si>
    <t>GB54075</t>
  </si>
  <si>
    <t xml:space="preserve"> PREDICTED: Apis mellifera alpha-tocopherol transfer protein-like (LOC408362), mRNA</t>
  </si>
  <si>
    <t>GB54077</t>
  </si>
  <si>
    <t>GB54078</t>
  </si>
  <si>
    <t>GB54079</t>
  </si>
  <si>
    <t>GB54080</t>
  </si>
  <si>
    <t xml:space="preserve"> PREDICTED: Apis mellifera protein HIRA-like (LOC100577187), partial mRNA</t>
  </si>
  <si>
    <t>GB54081</t>
  </si>
  <si>
    <t>GB54082</t>
  </si>
  <si>
    <t xml:space="preserve"> PREDICTED: Apis mellifera RING finger protein unkempt homolog (LOC409753), transcript variant X3, mRNA</t>
  </si>
  <si>
    <t xml:space="preserve"> PREDICTED: Apis mellifera histone H3.3-like (LOC552116), transcript variant 2, mRNA</t>
  </si>
  <si>
    <t xml:space="preserve"> PREDICTED: Apis mellifera histone H3.3-like (LOC726692), transcript variant X2, mRNA</t>
  </si>
  <si>
    <t xml:space="preserve"> PREDICTED: Apis mellifera nuclear distribution protein nudE-like 1-A-like (LOC409894), transcript variant X3, mRNA</t>
  </si>
  <si>
    <t>GB54086</t>
  </si>
  <si>
    <t xml:space="preserve"> PREDICTED: Apis mellifera zinc finger FYVE domain-containing protein 19-like (LOC552088), mRNA</t>
  </si>
  <si>
    <t xml:space="preserve"> PREDICTED: Apis mellifera uncharacterized LOC100577840 (LOC100577840), mRNA</t>
  </si>
  <si>
    <t xml:space="preserve"> PREDICTED: Apis mellifera transport and golgi organization 9 (Tango9), transcript variant X1, mRNA</t>
  </si>
  <si>
    <t>GB54090</t>
  </si>
  <si>
    <t xml:space="preserve"> PREDICTED: Apis mellifera uncharacterized LOC726961 (LOC726961), mRNA</t>
  </si>
  <si>
    <t xml:space="preserve"> PREDICTED: Apis mellifera uncharacterized LOC409084 (LOC409084), transcript variant X7, mRNA</t>
  </si>
  <si>
    <t xml:space="preserve"> PREDICTED: Apis mellifera transcription factor 15-like (LOC102655918), mRNA</t>
  </si>
  <si>
    <t>GB54093</t>
  </si>
  <si>
    <t xml:space="preserve"> PREDICTED: Apis mellifera uncharacterized LOC726928 (LOC726928), mRNA</t>
  </si>
  <si>
    <t>GB54095</t>
  </si>
  <si>
    <t xml:space="preserve"> PREDICTED: Apis mellifera malvolio (Mvl), transcript variant X3, mRNA</t>
  </si>
  <si>
    <t xml:space="preserve"> PREDICTED: Apis mellifera uncharacterized LOC100577279 (LOC100577279), transcript variant X2, mRNA</t>
  </si>
  <si>
    <t>GB54099</t>
  </si>
  <si>
    <t xml:space="preserve"> PREDICTED: Apis mellifera UPF0539 protein CG14977-like (LOC724365), transcript variant X1, mRNA</t>
  </si>
  <si>
    <t xml:space="preserve"> PREDICTED: Apis mellifera HEAT repeat-containing protein 3-like (LOC724506), mRNA</t>
  </si>
  <si>
    <t xml:space="preserve"> PREDICTED: Apis mellifera activating signal cointegrator 1-like (LOC102654890), transcript variant X2, mRNA</t>
  </si>
  <si>
    <t>GB54102</t>
  </si>
  <si>
    <t xml:space="preserve"> PREDICTED: Apis mellifera pallidin-like (LOC724688), mRNA</t>
  </si>
  <si>
    <t xml:space="preserve"> PREDICTED: Apis mellifera uncharacterized LOC100576983 (LOC100576983), transcript variant X1, mRNA</t>
  </si>
  <si>
    <t xml:space="preserve"> PREDICTED: Apis mellifera shrub (shrb), transcript variant X2, misc_RNA</t>
  </si>
  <si>
    <t>GB54105</t>
  </si>
  <si>
    <t>GB54106</t>
  </si>
  <si>
    <t>GB54107</t>
  </si>
  <si>
    <t xml:space="preserve"> PREDICTED: Apis mellifera dual specificity protein phosphatase 3-like (LOC552492), transcript variant X2, mRNA</t>
  </si>
  <si>
    <t xml:space="preserve"> PREDICTED: Apis mellifera probable leucyl-tRNA synthetase, mitochondrial-like (LOC552532), mRNA</t>
  </si>
  <si>
    <t xml:space="preserve"> PREDICTED: Apis mellifera uncharacterized LOC100576082 (LOC100576082), mRNA</t>
  </si>
  <si>
    <t xml:space="preserve"> PREDICTED: Apis mellifera slit homolog 1 protein-like (LOC551378), transcript variant X2, mRNA</t>
  </si>
  <si>
    <t xml:space="preserve"> PREDICTED: Apis mellifera adenine phosphoribosyltransferase (Aprt), transcript variant X1, mRNA</t>
  </si>
  <si>
    <t xml:space="preserve"> PREDICTED: Apis mellifera DET1- and DDB1-associated protein 1-like (LOC409984), mRNA</t>
  </si>
  <si>
    <t xml:space="preserve"> PREDICTED: Apis mellifera ubiquitin carboxyl-terminal hydrolase 48-like (LOC409985), transcript variant X2, mRNA</t>
  </si>
  <si>
    <t>GB54115</t>
  </si>
  <si>
    <t xml:space="preserve"> PREDICTED: Apis mellifera zinc finger protein squeeze (sqz), transcript variant X1, mRNA</t>
  </si>
  <si>
    <t>GB54116</t>
  </si>
  <si>
    <t>GB54117</t>
  </si>
  <si>
    <t>GB54118</t>
  </si>
  <si>
    <t xml:space="preserve"> PREDICTED: Apis mellifera vacuolar protein sorting-associated protein 11 homolog (LOC410493), transcript variant X2, mRNA</t>
  </si>
  <si>
    <t xml:space="preserve"> PREDICTED: Apis mellifera activating signal cointegrator 1 complex subunit 2-like (LOC100578931), transcript variant X1, mRNA</t>
  </si>
  <si>
    <t xml:space="preserve"> PREDICTED: Apis mellifera facilitated trehalose transporter Tret1-2 homolog (LOC408456), transcript variant X1, mRNA</t>
  </si>
  <si>
    <t>GB54121</t>
  </si>
  <si>
    <t xml:space="preserve"> PREDICTED: Apis mellifera facilitated trehalose transporter Tret1-2 homolog (LOC408456), transcript variant X2, mRNA</t>
  </si>
  <si>
    <t xml:space="preserve"> PREDICTED: Apis mellifera uncharacterized LOC410496 (LOC410496), mRNA</t>
  </si>
  <si>
    <t xml:space="preserve"> PREDICTED: Apis mellifera uncharacterized LOC410498 (LOC410498), transcript variant X2, mRNA</t>
  </si>
  <si>
    <t>GB54125</t>
  </si>
  <si>
    <t xml:space="preserve"> PREDICTED: Apis mellifera uncharacterized LOC410498 (LOC410498), transcript variant X6, mRNA</t>
  </si>
  <si>
    <t>GB54126</t>
  </si>
  <si>
    <t xml:space="preserve"> PREDICTED: Apis mellifera uncharacterized LOC100578729 (LOC100578729), mRNA</t>
  </si>
  <si>
    <t xml:space="preserve"> PREDICTED: Apis mellifera protein LSM12 homolog (LOC408457), transcript variant X1, mRNA</t>
  </si>
  <si>
    <t xml:space="preserve"> PREDICTED: Apis mellifera transcription-associated protein 1 (Nipped-A), mRNA</t>
  </si>
  <si>
    <t xml:space="preserve"> PREDICTED: Apis mellifera uncharacterized LOC726184 (LOC726184), mRNA</t>
  </si>
  <si>
    <t xml:space="preserve"> PREDICTED: Apis mellifera DNA primase small subunit (DNApol-alpha50), mRNA</t>
  </si>
  <si>
    <t>GB54132</t>
  </si>
  <si>
    <t xml:space="preserve"> PREDICTED: Apis mellifera uncharacterized LOC102654839 (LOC102654839), mRNA</t>
  </si>
  <si>
    <t>GB54133</t>
  </si>
  <si>
    <t xml:space="preserve"> PREDICTED: Apis mellifera uncharacterized LOC726275 (LOC726275), transcript variant X1, mRNA</t>
  </si>
  <si>
    <t>GB54134</t>
  </si>
  <si>
    <t xml:space="preserve"> PREDICTED: Apis mellifera multiple wing hairs (mwh), transcript variant X2, mRNA</t>
  </si>
  <si>
    <t>GB54135</t>
  </si>
  <si>
    <t xml:space="preserve"> PREDICTED: Apis mellifera multiple wing hairs (mwh), transcript variant X1, mRNA</t>
  </si>
  <si>
    <t xml:space="preserve"> PREDICTED: Apis mellifera uncharacterized LOC100578563 (LOC100578563), transcript variant X1, mRNA</t>
  </si>
  <si>
    <t xml:space="preserve"> PREDICTED: Apis mellifera mucin related 89F ortholog (LOC410509), partial mRNA</t>
  </si>
  <si>
    <t xml:space="preserve"> PREDICTED: Apis mellifera hepatocyte growth factor regulated tyrosine kinase substrate (Hrs), transcript variant X3, mRNA</t>
  </si>
  <si>
    <t xml:space="preserve"> PREDICTED: Apis mellifera DNA methyltransferase 2 (Dnmt2), transcript variant X1, mRNA</t>
  </si>
  <si>
    <t xml:space="preserve"> PREDICTED: Apis mellifera uncharacterized LOC410514 (LOC410514), mRNA</t>
  </si>
  <si>
    <t>GB54142</t>
  </si>
  <si>
    <t xml:space="preserve"> PREDICTED: Apis mellifera uncharacterized LOC410515 (LOC410515), mRNA</t>
  </si>
  <si>
    <t xml:space="preserve"> PREDICTED: Apis mellifera prominin-like protein-like (LOC726582), transcript variant X1, mRNA</t>
  </si>
  <si>
    <t xml:space="preserve"> PREDICTED: Apis mellifera cytosolic Fe-S cluster assembly factor NUBP2 homolog (LOC410516), mRNA</t>
  </si>
  <si>
    <t xml:space="preserve"> PREDICTED: Apis mellifera loss of heterozygosity 12 chromosomal region 1 protein homolog (LOC410518), mRNA</t>
  </si>
  <si>
    <t xml:space="preserve"> PREDICTED: Apis mellifera oxidoreductase-like domain-containing protein 1-like (LOC102656485), mRNA</t>
  </si>
  <si>
    <t>GB54148</t>
  </si>
  <si>
    <t xml:space="preserve"> PREDICTED: Apis mellifera uncharacterized LOC408462 (LOC408462), mRNA</t>
  </si>
  <si>
    <t>GB54149</t>
  </si>
  <si>
    <t xml:space="preserve"> PREDICTED: Apis mellifera uncharacterized LOC408463 (LOC408463), transcript variant X13, mRNA</t>
  </si>
  <si>
    <t xml:space="preserve"> PREDICTED: Apis mellifera uncharacterized LOC408463 (LOC408463), transcript variant X12, mRNA</t>
  </si>
  <si>
    <t>GB54152</t>
  </si>
  <si>
    <t xml:space="preserve"> PREDICTED: Apis mellifera uncharacterized LOC100576236 (LOC100576236), transcript variant X1, mRNA</t>
  </si>
  <si>
    <t xml:space="preserve"> PREDICTED: Apis mellifera uncharacterized LOC100578265 (LOC100578265), mRNA</t>
  </si>
  <si>
    <t>GB54154</t>
  </si>
  <si>
    <t>GB54155</t>
  </si>
  <si>
    <t xml:space="preserve"> PREDICTED: Apis mellifera protein NASP homolog (LOC408464), transcript variant X2, mRNA</t>
  </si>
  <si>
    <t>GB54157</t>
  </si>
  <si>
    <t xml:space="preserve"> PREDICTED: Apis mellifera reduced mechanoreceptor potential A (rempA), mRNA</t>
  </si>
  <si>
    <t xml:space="preserve"> PREDICTED: Apis mellifera uncharacterized LOC552735 (LOC552735), mRNA</t>
  </si>
  <si>
    <t xml:space="preserve"> PREDICTED: Apis mellifera uncharacterized LOC100576081 (LOC100576081), mRNA</t>
  </si>
  <si>
    <t>GB54160</t>
  </si>
  <si>
    <t>GB54161</t>
  </si>
  <si>
    <t xml:space="preserve"> PREDICTED: Apis mellifera uncharacterized LOC726697 (LOC726697), transcript variant X2, mRNA</t>
  </si>
  <si>
    <t xml:space="preserve"> PREDICTED: Apis mellifera dentin matrix protein 4-like (LOC410517), mRNA</t>
  </si>
  <si>
    <t>GB54163</t>
  </si>
  <si>
    <t xml:space="preserve"> PREDICTED: Apis mellifera signal recognition particle 68 kDa protein (Srp68), mRNA</t>
  </si>
  <si>
    <t xml:space="preserve"> PREDICTED: Apis mellifera uridine 5'-monophosphate synthase (LOC408461), transcript variant X1, mRNA</t>
  </si>
  <si>
    <t xml:space="preserve"> PREDICTED: Apis mellifera tetratricopeptide repeat protein 26-like (LOC726600), mRNA</t>
  </si>
  <si>
    <t xml:space="preserve"> PREDICTED: Apis mellifera transcription factor MafG-like (LOC726492), transcript variant X2, mRNA</t>
  </si>
  <si>
    <t xml:space="preserve"> PREDICTED: Apis mellifera protein CLEC16A-like (LOC410511), transcript variant X5, mRNA</t>
  </si>
  <si>
    <t xml:space="preserve"> PREDICTED: Apis mellifera sodium-independent sulfate anion transporter-like (LOC726392), mRNA</t>
  </si>
  <si>
    <t xml:space="preserve"> PREDICTED: Apis mellifera sodium-independent sulfate anion transporter-like (LOC410507), transcript variant X1, mRNA</t>
  </si>
  <si>
    <t>GB54173</t>
  </si>
  <si>
    <t xml:space="preserve"> PREDICTED: Apis mellifera E3 ubiquitin-protein ligase RING1 (Sce), transcript variant 1, mRNA</t>
  </si>
  <si>
    <t xml:space="preserve"> PREDICTED: Apis mellifera uncharacterized LOC100576814 (LOC100576814), mRNA</t>
  </si>
  <si>
    <t>GB54175</t>
  </si>
  <si>
    <t xml:space="preserve"> PREDICTED: Apis mellifera mediator of RNA polymerase II transcription subunit 24 (MED24), transcript variant X5, mRNA</t>
  </si>
  <si>
    <t xml:space="preserve"> PREDICTED: Apis mellifera leucine-rich repeat and WD repeat-containing protein KIAA1239-like (LOC410501), transcript variant X2, mRNA</t>
  </si>
  <si>
    <t xml:space="preserve"> PREDICTED: Apis mellifera galanin receptor type 1-like (LOC100577030), mRNA</t>
  </si>
  <si>
    <t xml:space="preserve"> PREDICTED: Apis mellifera uncharacterized LOC100577065 (LOC100577065), mRNA</t>
  </si>
  <si>
    <t xml:space="preserve"> PREDICTED: Apis mellifera segmentation protein paired (Prd), mRNA</t>
  </si>
  <si>
    <t xml:space="preserve"> PREDICTED: Apis mellifera G protein beta subunit 2 (LOC410497), transcript variant X2, mRNA</t>
  </si>
  <si>
    <t>GB54182</t>
  </si>
  <si>
    <t xml:space="preserve"> PREDICTED: Apis mellifera DNA-directed RNA polymerases I, II, and III subunit RPABC2-like (LOC410494), mRNA</t>
  </si>
  <si>
    <t xml:space="preserve"> PREDICTED: Apis mellifera bridging integrator 3 homolog (LOC725583), mRNA</t>
  </si>
  <si>
    <t>GB54185</t>
  </si>
  <si>
    <t xml:space="preserve"> PREDICTED: Apis mellifera uncharacterized LOC724158 (LOC724158), mRNA</t>
  </si>
  <si>
    <t xml:space="preserve"> PREDICTED: Apis mellifera WD repeat-containing protein 67-like (LOC724206), mRNA</t>
  </si>
  <si>
    <t xml:space="preserve"> PREDICTED: Apis mellifera homocysteine-responsive endoplasmic reticulum-resident ubiquitin-like domain member 2 protein-like (LOC725292), mRNA</t>
  </si>
  <si>
    <t xml:space="preserve"> PREDICTED: Apis mellifera IQ and AAA domain-containing protein 1-like (LOC725200), transcript variant X1, mRNA</t>
  </si>
  <si>
    <t xml:space="preserve"> PREDICTED: Apis mellifera chaperone activity of bc1 complex-like, mitochondrial-like (LOC552569), transcript variant X1, mRNA</t>
  </si>
  <si>
    <t xml:space="preserve"> PREDICTED: Apis mellifera gamma-glutamylcyclotransferase-like (LOC725055), mRNA</t>
  </si>
  <si>
    <t xml:space="preserve"> PREDICTED: Apis mellifera ribosomal protein L13 (RpL13), transcript variant 1, mRNA</t>
  </si>
  <si>
    <t xml:space="preserve"> PREDICTED: Apis mellifera kinesin 6A (kinesin-6A), transcript variant X2, mRNA</t>
  </si>
  <si>
    <t xml:space="preserve"> PREDICTED: Apis mellifera shrub (shrb), transcript variant X1, mRNA</t>
  </si>
  <si>
    <t xml:space="preserve"> PREDICTED: Apis mellifera uncharacterized LOC724846 (LOC724846), transcript variant X1, mRNA</t>
  </si>
  <si>
    <t xml:space="preserve"> PREDICTED: Apis mellifera liprin-alpha-2-like (LOC409902), transcript variant X4, mRNA</t>
  </si>
  <si>
    <t>GB54197</t>
  </si>
  <si>
    <t xml:space="preserve"> PREDICTED: Apis mellifera liprin-alpha-2-like (LOC409902), transcript variant X6, mRNA</t>
  </si>
  <si>
    <t>GB54199</t>
  </si>
  <si>
    <t xml:space="preserve"> PREDICTED: Apis mellifera GDP-fucose protein O-fucosyltransferase 2 (O-fut2), mRNA</t>
  </si>
  <si>
    <t xml:space="preserve"> PREDICTED: Apis mellifera uncharacterized LOC100577050 (LOC100577050), transcript variant X8, mRNA</t>
  </si>
  <si>
    <t xml:space="preserve"> PREDICTED: Apis mellifera uncharacterized LOC409300 (LOC409300), transcript variant X2, mRNA</t>
  </si>
  <si>
    <t>GB54202</t>
  </si>
  <si>
    <t>GB54204</t>
  </si>
  <si>
    <t xml:space="preserve"> PREDICTED: Apis mellifera coiled-coil domain-containing protein 130 homolog (LOC551191), mRNA</t>
  </si>
  <si>
    <t xml:space="preserve"> PREDICTED: Apis mellifera O/E-associated zinc finger protein (Oaz), transcript variant X1, mRNA</t>
  </si>
  <si>
    <t>GB54206</t>
  </si>
  <si>
    <t xml:space="preserve"> PREDICTED: Apis mellifera O/E-associated zinc finger protein (Oaz), transcript variant X5, mRNA</t>
  </si>
  <si>
    <t xml:space="preserve"> PREDICTED: Apis mellifera acyl-CoA-binding domain-containing protein 5-like (LOC726922), transcript variant X1, mRNA</t>
  </si>
  <si>
    <t xml:space="preserve"> PREDICTED: Apis mellifera prostatic acid phosphatase-like (LOC551618), transcript variant X2, mRNA</t>
  </si>
  <si>
    <t xml:space="preserve"> PREDICTED: Apis mellifera thyroid receptor-interacting protein 6-like (LOC412617), transcript variant X1, mRNA</t>
  </si>
  <si>
    <t xml:space="preserve"> PREDICTED: Apis mellifera protein DJ-1-like (LOC551882), mRNA</t>
  </si>
  <si>
    <t xml:space="preserve"> PREDICTED: Apis mellifera uncharacterized LOC102655994 (LOC102655994), mRNA</t>
  </si>
  <si>
    <t>GB54212</t>
  </si>
  <si>
    <t xml:space="preserve"> PREDICTED: Apis mellifera probable cation-transporting ATPase 13A3-like (LOC412074), transcript variant X1, mRNA</t>
  </si>
  <si>
    <t xml:space="preserve"> PREDICTED: Apis mellifera heavy metal tolerance factor 1 (Hmt-1), partial mRNA</t>
  </si>
  <si>
    <t xml:space="preserve"> PREDICTED: Apis mellifera serine/threonine-protein kinase 16-like (LOC412070), mRNA</t>
  </si>
  <si>
    <t xml:space="preserve"> PREDICTED: Apis mellifera ATP citrate lyase (ATPCL), transcript variant X2, mRNA</t>
  </si>
  <si>
    <t xml:space="preserve"> PREDICTED: Apis mellifera uncharacterized LOC726906 (LOC726906), mRNA</t>
  </si>
  <si>
    <t xml:space="preserve"> PREDICTED: Apis mellifera uncharacterized LOC727486 (LOC727486), transcript variant X1, mRNA</t>
  </si>
  <si>
    <t>GB54218</t>
  </si>
  <si>
    <t xml:space="preserve"> PREDICTED: Apis mellifera uncharacterized LOC727486 (LOC727486), transcript variant X3, mRNA</t>
  </si>
  <si>
    <t xml:space="preserve"> PREDICTED: Apis mellifera nuclear distribution protein nudE-like 1-A-like (LOC409894), transcript variant X4, misc_RNA</t>
  </si>
  <si>
    <t xml:space="preserve"> PREDICTED: Apis mellifera N-acetylhexosaminidase (LOC551794), mRNA</t>
  </si>
  <si>
    <t xml:space="preserve"> PREDICTED: Apis mellifera hypoxia up-regulated protein 1-like (LOC551763), transcript variant X2, mRNA</t>
  </si>
  <si>
    <t xml:space="preserve"> PREDICTED: Apis mellifera uncharacterized LOC100576140 (LOC100576140), mRNA</t>
  </si>
  <si>
    <t>GB54224</t>
  </si>
  <si>
    <t xml:space="preserve"> PREDICTED: Apis mellifera myosin 20 (Myo20), transcript variant X3, mRNA</t>
  </si>
  <si>
    <t>GB54225</t>
  </si>
  <si>
    <t xml:space="preserve"> PREDICTED: Apis mellifera myosin 20 (Myo20), transcript variant X1, mRNA</t>
  </si>
  <si>
    <t xml:space="preserve"> PREDICTED: Apis mellifera phosducin-like protein-like (LOC410223), transcript variant 1, mRNA</t>
  </si>
  <si>
    <t xml:space="preserve"> PREDICTED: Apis mellifera Smt3 activating enzyme 2 (Uba2), transcript variant X2, mRNA</t>
  </si>
  <si>
    <t xml:space="preserve"> PREDICTED: Apis mellifera uncharacterized LOC102655230 (LOC102655230), ncRNA</t>
  </si>
  <si>
    <t>GB54229</t>
  </si>
  <si>
    <t xml:space="preserve"> PREDICTED: Apis mellifera spinophilin (Spn), mRNA</t>
  </si>
  <si>
    <t xml:space="preserve"> PREDICTED: Apis mellifera dyslexia susceptibility 1 candidate gene 1 protein-like (LOC411506), mRNA</t>
  </si>
  <si>
    <t xml:space="preserve"> PREDICTED: Apis mellifera uncharacterized LOC102655156 (LOC102655156), mRNA</t>
  </si>
  <si>
    <t>GB54232</t>
  </si>
  <si>
    <t>GB54233</t>
  </si>
  <si>
    <t xml:space="preserve"> PREDICTED: Apis mellifera pentatricopeptide repeat-containing protein 1, mitochondrial-like (LOC102655127), mRNA</t>
  </si>
  <si>
    <t>GB54234</t>
  </si>
  <si>
    <t xml:space="preserve"> PREDICTED: Apis mellifera uncharacterized LOC551361 (LOC551361), mRNA</t>
  </si>
  <si>
    <t>GB54236</t>
  </si>
  <si>
    <t xml:space="preserve"> PREDICTED: Apis mellifera ribokinase (LOC551282), mRNA</t>
  </si>
  <si>
    <t xml:space="preserve"> PREDICTED: Apis mellifera probable serine/threonine-protein kinase vps15-like (LOC102656203), mRNA</t>
  </si>
  <si>
    <t>GB54238</t>
  </si>
  <si>
    <t xml:space="preserve"> PREDICTED: Apis mellifera jim protein (jim), transcript variant X6, mRNA</t>
  </si>
  <si>
    <t xml:space="preserve"> PREDICTED: Apis mellifera uncharacterized LOC100578890 (LOC100578890), mRNA</t>
  </si>
  <si>
    <t xml:space="preserve"> PREDICTED: Apis mellifera cAMP-dependent protein kinase type II regulatory subunit (Pka-R2), transcript variant X2, mRNA</t>
  </si>
  <si>
    <t>GB54241</t>
  </si>
  <si>
    <t xml:space="preserve"> PREDICTED: Apis mellifera ribonucleases P/MRP protein subunit POP1-like (LOC100578852), mRNA</t>
  </si>
  <si>
    <t xml:space="preserve"> PREDICTED: Apis mellifera carbonyl reductase [NADPH] 1-like (LOC551072), mRNA</t>
  </si>
  <si>
    <t xml:space="preserve"> PREDICTED: Apis mellifera drebrin-like protein-like (LOC409548), mRNA</t>
  </si>
  <si>
    <t xml:space="preserve"> PREDICTED: Apis mellifera serine protease 30 (SP30), transcript variant X2, mRNA</t>
  </si>
  <si>
    <t>GB54245</t>
  </si>
  <si>
    <t>GB54247</t>
  </si>
  <si>
    <t>GB54248</t>
  </si>
  <si>
    <t>GB54249</t>
  </si>
  <si>
    <t xml:space="preserve"> PREDICTED: Apis mellifera zinc finger protein ZIC 5-like (LOC100578824), mRNA</t>
  </si>
  <si>
    <t xml:space="preserve"> PREDICTED: Apis mellifera DCN1-like protein 1-like (LOC550726), transcript variant X2, mRNA</t>
  </si>
  <si>
    <t xml:space="preserve"> PREDICTED: Apis mellifera photorepair (phr), transcript variant X1, mRNA</t>
  </si>
  <si>
    <t xml:space="preserve"> PREDICTED: Apis mellifera uncharacterized LOC727266 (LOC727266), mRNA</t>
  </si>
  <si>
    <t xml:space="preserve"> PREDICTED: Apis mellifera uncharacterized LOC551516 (LOC551516), mRNA</t>
  </si>
  <si>
    <t xml:space="preserve"> PREDICTED: Apis mellifera pickel (pck), mRNA</t>
  </si>
  <si>
    <t xml:space="preserve"> PREDICTED: Apis mellifera uncharacterized LOC100577343 (LOC100577343), transcript variant X2, mRNA</t>
  </si>
  <si>
    <t>GB54257</t>
  </si>
  <si>
    <t xml:space="preserve"> PREDICTED: Apis mellifera 3-hydroxyacyl-CoA dehydratase 2-like (LOC100577192), mRNA</t>
  </si>
  <si>
    <t xml:space="preserve"> PREDICTED: Apis mellifera Sirt2 histone deacetylase (Sirt2), transcript variant X5, mRNA</t>
  </si>
  <si>
    <t xml:space="preserve"> PREDICTED: Apis mellifera probable 2-oxoglutarate dehydrogenase E1 component DHKTD1 homolog, mitochondrial-like (LOC412569), transcript variant X2, mRNA</t>
  </si>
  <si>
    <t xml:space="preserve"> PREDICTED: Apis mellifera pseudouridine-metabolizing bifunctional protein C1861.05-like (LOC412233), mRNA</t>
  </si>
  <si>
    <t>GB54262</t>
  </si>
  <si>
    <t xml:space="preserve"> PREDICTED: Apis mellifera integrator complex subunit 6-like (LOC411711), transcript variant X2, mRNA</t>
  </si>
  <si>
    <t xml:space="preserve"> PREDICTED: Apis mellifera maternal effect protein staufen (stau), transcript variant X4, mRNA</t>
  </si>
  <si>
    <t xml:space="preserve"> PREDICTED: Apis mellifera UPF0468 protein C16orf80 homolog (LOC412363), mRNA</t>
  </si>
  <si>
    <t xml:space="preserve"> PREDICTED: Apis mellifera uncharacterized LOC727285 (LOC727285), mRNA</t>
  </si>
  <si>
    <t xml:space="preserve"> PREDICTED: Apis mellifera nicotinate phosphoribosyltransferase (LOC550885), transcript variant X2, mRNA</t>
  </si>
  <si>
    <t xml:space="preserve"> PREDICTED: Apis mellifera tripeptidyl-peptidase 2 (TppII), mRNA</t>
  </si>
  <si>
    <t>GB54270</t>
  </si>
  <si>
    <t>GB54271</t>
  </si>
  <si>
    <t xml:space="preserve"> PREDICTED: Apis mellifera uncharacterized LOC410001 (LOC410001), transcript variant X1, mRNA</t>
  </si>
  <si>
    <t>GB54273</t>
  </si>
  <si>
    <t>GB54274</t>
  </si>
  <si>
    <t xml:space="preserve"> PREDICTED: Apis mellifera uncharacterized LOC100577759 (LOC100577759), transcript variant X4, mRNA</t>
  </si>
  <si>
    <t>GB54275</t>
  </si>
  <si>
    <t>GB54276</t>
  </si>
  <si>
    <t xml:space="preserve"> PREDICTED: Apis mellifera uncharacterized LOC100577759 (LOC100577759), transcript variant X2, mRNA</t>
  </si>
  <si>
    <t>GB54277</t>
  </si>
  <si>
    <t xml:space="preserve"> PREDICTED: Apis mellifera clipper (Clp), mRNA</t>
  </si>
  <si>
    <t xml:space="preserve"> PREDICTED: Apis mellifera u6 snRNA-associated Sm-like protein LSm2-like (LOC725142), mRNA</t>
  </si>
  <si>
    <t xml:space="preserve"> PREDICTED: Apis mellifera cAMP-dependent protein kinase type II regulatory subunit (Pka-R2), transcript variant X1, mRNA</t>
  </si>
  <si>
    <t xml:space="preserve"> PREDICTED: Apis mellifera kinetochore protein NDC80 homolog (LOC100578011), mRNA</t>
  </si>
  <si>
    <t xml:space="preserve"> PREDICTED: Apis mellifera uncharacterized LOC551210 (LOC551210), transcript variant X2, mRNA</t>
  </si>
  <si>
    <t>GB54284</t>
  </si>
  <si>
    <t xml:space="preserve"> PREDICTED: Apis mellifera uncharacterized LOC409395 (LOC409395), transcript variant X2, mRNA</t>
  </si>
  <si>
    <t xml:space="preserve"> PREDICTED: Apis mellifera virilizer (vir), mRNA</t>
  </si>
  <si>
    <t xml:space="preserve"> PREDICTED: Apis mellifera megator (Mtor), mRNA</t>
  </si>
  <si>
    <t xml:space="preserve"> PREDICTED: Apis mellifera vascular endothelial growth factor A-A-like (LOC100579031), mRNA</t>
  </si>
  <si>
    <t xml:space="preserve"> PREDICTED: Apis mellifera YTH domain-containing protein 1-like (LOC411754), mRNA</t>
  </si>
  <si>
    <t xml:space="preserve"> PREDICTED: Apis mellifera carbohydrate sulfotransferase 11-like (LOC100576099), mRNA</t>
  </si>
  <si>
    <t xml:space="preserve"> PREDICTED: Apis mellifera uncharacterized LOC724457 (LOC724457), mRNA</t>
  </si>
  <si>
    <t xml:space="preserve"> PREDICTED: Apis mellifera purine nucleoside phosphorylase-like (LOC408299), transcript variant X2, mRNA</t>
  </si>
  <si>
    <t xml:space="preserve"> PREDICTED: Apis mellifera syntrophin-like 1 (Syn1), transcript variant X3, mRNA</t>
  </si>
  <si>
    <t xml:space="preserve"> PREDICTED: Apis mellifera LSM domain-containing protein 1-A-like (LOC724241), mRNA</t>
  </si>
  <si>
    <t xml:space="preserve"> PREDICTED: Apis mellifera zinc finger protein RP-8 (Zfrp8), mRNA</t>
  </si>
  <si>
    <t xml:space="preserve"> PREDICTED: Apis mellifera stromal cell-derived factor 2-like protein 1-like (LOC551844), transcript variant X3, mRNA</t>
  </si>
  <si>
    <t xml:space="preserve"> PREDICTED: Apis mellifera basement membrane-specific heparan sulfate proteoglycan core protein-like (LOC724823), partial mRNA</t>
  </si>
  <si>
    <t xml:space="preserve"> PREDICTED: Apis mellifera U2 small nuclear ribonucleoprotein A' (U2A), transcript variant X1, mRNA</t>
  </si>
  <si>
    <t xml:space="preserve"> PREDICTED: Apis mellifera NADH dehydrogenase [ubiquinone] 1 beta subcomplex subunit 7-like (LOC724827), mRNA</t>
  </si>
  <si>
    <t xml:space="preserve"> PREDICTED: Apis mellifera elongation of very long chain fatty acids protein AAEL008004-like (LOC551938), transcript variant X4, mRNA</t>
  </si>
  <si>
    <t xml:space="preserve"> PREDICTED: Apis mellifera DNA fragmentation factor subunit beta-like (LOC100577769), mRNA</t>
  </si>
  <si>
    <t>GB54304</t>
  </si>
  <si>
    <t>GB54305</t>
  </si>
  <si>
    <t>GB54306</t>
  </si>
  <si>
    <t>GB54307</t>
  </si>
  <si>
    <t xml:space="preserve"> PREDICTED: Apis mellifera uncharacterized LOC724468 (LOC724468), transcript variant X1, mRNA</t>
  </si>
  <si>
    <t xml:space="preserve"> PREDICTED: Apis mellifera uncharacterized LOC100577061 (LOC100577061), mRNA</t>
  </si>
  <si>
    <t>GB54309</t>
  </si>
  <si>
    <t xml:space="preserve"> PREDICTED: Apis mellifera uncharacterized LOC551080 (LOC551080), transcript variant X1, mRNA</t>
  </si>
  <si>
    <t xml:space="preserve"> PREDICTED: Apis mellifera uncharacterized LOC551080 (LOC551080), transcript variant X6, mRNA</t>
  </si>
  <si>
    <t>GB54312</t>
  </si>
  <si>
    <t xml:space="preserve"> PREDICTED: Apis mellifera uncharacterized LOC413386 (LOC413386), transcript variant X3, mRNA</t>
  </si>
  <si>
    <t xml:space="preserve"> PREDICTED: Apis mellifera nucleostemin 1 (ns1), mRNA</t>
  </si>
  <si>
    <t xml:space="preserve"> PREDICTED: Apis mellifera uncharacterized LOC724126 (LOC724126), mRNA</t>
  </si>
  <si>
    <t xml:space="preserve"> PREDICTED: Apis mellifera cardioacceleratory peptide receptor (CCAPR), transcript variant X1, mRNA</t>
  </si>
  <si>
    <t xml:space="preserve"> PREDICTED: Apis mellifera uncharacterized LOC100576779 (LOC100576779), mRNA</t>
  </si>
  <si>
    <t>GB54317</t>
  </si>
  <si>
    <t xml:space="preserve"> PREDICTED: Apis mellifera synaptotagmin 20 (Syt20), transcript variant X6, mRNA</t>
  </si>
  <si>
    <t xml:space="preserve"> PREDICTED: Apis mellifera uncharacterized LOC100576709 (LOC100576709), transcript variant X1, mRNA</t>
  </si>
  <si>
    <t xml:space="preserve"> PREDICTED: Apis mellifera RuvB-like 2 (Reptin), transcript variant X1, mRNA</t>
  </si>
  <si>
    <t>GB54322</t>
  </si>
  <si>
    <t>GB54323</t>
  </si>
  <si>
    <t xml:space="preserve"> PREDICTED: Apis mellifera serine/threonine kinase SAD-1-like (LOC413633), transcript variant X1, mRNA</t>
  </si>
  <si>
    <t xml:space="preserve"> PREDICTED: Apis mellifera apoptosis regulatory protein Siva-like (LOC100576487), mRNA</t>
  </si>
  <si>
    <t>GB54327</t>
  </si>
  <si>
    <t xml:space="preserve"> PREDICTED: Apis mellifera alpha-1,2-mannosyltransferase (LOC552533), mRNA</t>
  </si>
  <si>
    <t xml:space="preserve"> PREDICTED: Apis mellifera uncharacterized WD repeat-containing protein YPL183C-like (LOC100577610), mRNA</t>
  </si>
  <si>
    <t xml:space="preserve"> PREDICTED: Apis mellifera trafficking protein particle complex subunit 5-like (LOC411574), mRNA</t>
  </si>
  <si>
    <t xml:space="preserve"> PREDICTED: Apis mellifera cathepsin L-like (LOC552756), transcript variant X1, mRNA</t>
  </si>
  <si>
    <t xml:space="preserve"> PREDICTED: Apis mellifera codanin-1-like (LOC726888), mRNA</t>
  </si>
  <si>
    <t>GB54333</t>
  </si>
  <si>
    <t xml:space="preserve"> PREDICTED: Apis mellifera probable G-protein coupled receptor Mth-like 1-like (LOC100578662), transcript variant X1, mRNA</t>
  </si>
  <si>
    <t>GB54334</t>
  </si>
  <si>
    <t xml:space="preserve"> PREDICTED: Apis mellifera ribonuclease P protein subunit p20-like (LOC102655617), mRNA</t>
  </si>
  <si>
    <t>GB54335</t>
  </si>
  <si>
    <t xml:space="preserve"> PREDICTED: Apis mellifera transmembrane protein 203-like (LOC726521), mRNA</t>
  </si>
  <si>
    <t xml:space="preserve"> PREDICTED: Apis mellifera uncharacterized LOC412943 (LOC412943), transcript variant X2, mRNA</t>
  </si>
  <si>
    <t xml:space="preserve"> Apis mellifera K(lysine) acetyltransferase 2A (KAT2A), mRNA</t>
  </si>
  <si>
    <t xml:space="preserve"> PREDICTED: Apis mellifera actin, clone 403-like (LOC552637), mRNA</t>
  </si>
  <si>
    <t xml:space="preserve"> PREDICTED: Apis mellifera GTP-binding protein 10 homolog (LOC413533), mRNA</t>
  </si>
  <si>
    <t xml:space="preserve"> PREDICTED: Apis mellifera uncharacterized LOC409953 (LOC409953), mRNA</t>
  </si>
  <si>
    <t xml:space="preserve"> PREDICTED: Apis mellifera DEAD box protein 80 (Dbp80), transcript variant X2, mRNA</t>
  </si>
  <si>
    <t xml:space="preserve"> PREDICTED: Apis mellifera 10 kDa heat shock protein, mitochondrial-like (LOC552531), transcript variant X2, mRNA</t>
  </si>
  <si>
    <t xml:space="preserve"> PREDICTED: Apis mellifera mitochondrial ribosomal protein L20 (mRpL20), mRNA</t>
  </si>
  <si>
    <t xml:space="preserve"> PREDICTED: Apis mellifera uncharacterized LOC102654461 (LOC102654461), mRNA</t>
  </si>
  <si>
    <t>GB54345</t>
  </si>
  <si>
    <t xml:space="preserve"> PREDICTED: Apis mellifera uncharacterized LOC552481 (LOC552481), misc_RNA</t>
  </si>
  <si>
    <t>GB54346</t>
  </si>
  <si>
    <t xml:space="preserve"> PREDICTED: Apis mellifera uncharacterized LOC409604 (LOC409604), mRNA</t>
  </si>
  <si>
    <t xml:space="preserve"> PREDICTED: Apis mellifera uncharacterized LOC409952 (LOC409952), mRNA</t>
  </si>
  <si>
    <t xml:space="preserve"> PREDICTED: Apis mellifera uncharacterized LOC102654268 (LOC102654268), mRNA</t>
  </si>
  <si>
    <t>GB54349</t>
  </si>
  <si>
    <t xml:space="preserve"> PREDICTED: Apis mellifera uncharacterized LOC726460 (LOC726460), transcript variant X2, mRNA</t>
  </si>
  <si>
    <t xml:space="preserve"> PREDICTED: Apis mellifera LK6 protein kinase (Lk6), mRNA</t>
  </si>
  <si>
    <t xml:space="preserve"> PREDICTED: Apis mellifera uncharacterized LOC102653888 (LOC102653888), transcript variant X1, mRNA</t>
  </si>
  <si>
    <t>GB54352</t>
  </si>
  <si>
    <t xml:space="preserve"> PREDICTED: Apis mellifera S-phase kinase-associated protein 2 (Skp2), transcript variant X6, mRNA</t>
  </si>
  <si>
    <t xml:space="preserve"> PREDICTED: Apis mellifera uncharacterized LOC726354 (LOC726354), transcript variant X1, mRNA</t>
  </si>
  <si>
    <t xml:space="preserve"> PREDICTED: Apis mellifera ypsilon schachtel (yps), transcript variant X6, mRNA</t>
  </si>
  <si>
    <t xml:space="preserve"> PREDICTED: Apis mellifera growth factor receptor-bound protein 14-like (LOC100576563), transcript variant X1, mRNA</t>
  </si>
  <si>
    <t xml:space="preserve"> PREDICTED: Apis mellifera uncharacterized LOC102656868 (LOC102656868), ncRNA</t>
  </si>
  <si>
    <t>GB54357</t>
  </si>
  <si>
    <t xml:space="preserve"> PREDICTED: Apis mellifera growth factor receptor-bound protein 14-like (LOC100576563), transcript variant X7, mRNA</t>
  </si>
  <si>
    <t>GB54358</t>
  </si>
  <si>
    <t xml:space="preserve"> PREDICTED: Apis mellifera uncharacterized LOC726251 (LOC726251), transcript variant X1, mRNA</t>
  </si>
  <si>
    <t xml:space="preserve"> PREDICTED: Apis mellifera uncharacterized LOC726251 (LOC726251), transcript variant X3, misc_RNA</t>
  </si>
  <si>
    <t>GB54360</t>
  </si>
  <si>
    <t xml:space="preserve"> PREDICTED: Apis mellifera metabotropic glutamate receptor-like (LOC726424), mRNA</t>
  </si>
  <si>
    <t xml:space="preserve"> PREDICTED: Apis mellifera SET and MYND domain-containing protein 4-like (LOC100577347), transcript variant X1, mRNA</t>
  </si>
  <si>
    <t xml:space="preserve"> PREDICTED: Apis mellifera belphegor (bor), transcript variant X1, mRNA</t>
  </si>
  <si>
    <t xml:space="preserve"> PREDICTED: Apis mellifera uncharacterized protein C4orf14-like (LOC413531), mRNA</t>
  </si>
  <si>
    <t xml:space="preserve"> PREDICTED: Apis mellifera exosome component 10-like (LOC413532), mRNA</t>
  </si>
  <si>
    <t>GB54365</t>
  </si>
  <si>
    <t>GB54366</t>
  </si>
  <si>
    <t xml:space="preserve"> PREDICTED: Apis mellifera uncharacterized protein CG16817-like (LOC552470), transcript variant X2, mRNA</t>
  </si>
  <si>
    <t xml:space="preserve"> Apis mellifera triosephosphate isomerase (Tpi), mRNA</t>
  </si>
  <si>
    <t>GB54369</t>
  </si>
  <si>
    <t>GB54370</t>
  </si>
  <si>
    <t xml:space="preserve"> PREDICTED: Apis mellifera something about silencing protein 10-like (LOC413529), mRNA</t>
  </si>
  <si>
    <t xml:space="preserve"> PREDICTED: Apis mellifera 60 kDa heat shock protein, mitochondrial-like (LOC409384), mRNA</t>
  </si>
  <si>
    <t xml:space="preserve"> PREDICTED: Apis mellifera probable O-sialoglycoprotein endopeptidase 2-like (LOC413534), mRNA</t>
  </si>
  <si>
    <t xml:space="preserve"> PREDICTED: Apis mellifera solute carrier family 2, facilitated glucose transporter member 1-like (LOC409424), transcript variant X9, mRNA</t>
  </si>
  <si>
    <t>GB54374</t>
  </si>
  <si>
    <t>GB54375</t>
  </si>
  <si>
    <t xml:space="preserve"> PREDICTED: Apis mellifera solute carrier family 2, facilitated glucose transporter member 1-like (LOC409424), transcript variant X13, mRNA</t>
  </si>
  <si>
    <t xml:space="preserve"> PREDICTED: Apis mellifera protein shuttle craft-like (LOC412455), transcript variant X2, mRNA</t>
  </si>
  <si>
    <t xml:space="preserve"> PREDICTED: Apis mellifera cleavage stimulation factor subunit 1-like (LOC409688), mRNA</t>
  </si>
  <si>
    <t xml:space="preserve"> PREDICTED: Apis mellifera uncharacterized LOC552675 (LOC552675), transcript variant X1, mRNA</t>
  </si>
  <si>
    <t>GB54380</t>
  </si>
  <si>
    <t xml:space="preserve"> PREDICTED: Apis mellifera uncharacterized LOC725315 (LOC725315), mRNA</t>
  </si>
  <si>
    <t xml:space="preserve"> PREDICTED: Apis mellifera cation transport regulator-like protein 2-like (LOC727004), mRNA</t>
  </si>
  <si>
    <t xml:space="preserve"> PREDICTED: Apis mellifera cyclin G (CycG), transcript variant X1, mRNA</t>
  </si>
  <si>
    <t xml:space="preserve"> PREDICTED: Apis mellifera probable ribosome biogenesis protein RLP24-like (LOC100576457), mRNA</t>
  </si>
  <si>
    <t xml:space="preserve"> PREDICTED: Apis mellifera RNA 3'-terminal phosphate cyclase (LOC552554), transcript variant X2, mRNA</t>
  </si>
  <si>
    <t xml:space="preserve"> PREDICTED: Apis mellifera ATPase, Cu++ transporting, alpha polypeptide (ATP7), transcript variant X1, mRNA</t>
  </si>
  <si>
    <t>GB54390</t>
  </si>
  <si>
    <t xml:space="preserve"> PREDICTED: Apis mellifera glycogen synthase (LOC552328), transcript variant X1, mRNA</t>
  </si>
  <si>
    <t>GB54392</t>
  </si>
  <si>
    <t xml:space="preserve"> PREDICTED: Apis mellifera uncharacterized LOC726864 (LOC726864), transcript variant X3, mRNA</t>
  </si>
  <si>
    <t xml:space="preserve"> PREDICTED: Apis mellifera protein kinase Tesk1 (Tesk1), mRNA</t>
  </si>
  <si>
    <t>GB54394</t>
  </si>
  <si>
    <t xml:space="preserve"> PREDICTED: Apis mellifera elongation of very long chain fatty acids protein AAEL008004-like (LOC724552), transcript variant X1, mRNA</t>
  </si>
  <si>
    <t xml:space="preserve"> PREDICTED: Apis mellifera elongation of very long chain fatty acids protein AAEL008004-like (LOC102655009), mRNA</t>
  </si>
  <si>
    <t>GB54397</t>
  </si>
  <si>
    <t>GB54398</t>
  </si>
  <si>
    <t xml:space="preserve"> PREDICTED: Apis mellifera elongation of very long chain fatty acids protein 4-like (LOC552205), transcript variant X1, mRNA</t>
  </si>
  <si>
    <t xml:space="preserve"> PREDICTED: Apis mellifera elongation of very long chain fatty acids protein AAEL008004-like (LOC724867), transcript variant X2, mRNA</t>
  </si>
  <si>
    <t>GB54400</t>
  </si>
  <si>
    <t>GB54403</t>
  </si>
  <si>
    <t xml:space="preserve"> PREDICTED: Apis mellifera elongation of very long chain fatty acids protein AAEL008004-like (LOC550828), mRNA</t>
  </si>
  <si>
    <t>GB54405</t>
  </si>
  <si>
    <t>GB54406</t>
  </si>
  <si>
    <t>GB54407</t>
  </si>
  <si>
    <t xml:space="preserve"> Apis mellifera D2-like dopamine receptor (Dop3), mRNA</t>
  </si>
  <si>
    <t>GB54408</t>
  </si>
  <si>
    <t>GB54409</t>
  </si>
  <si>
    <t xml:space="preserve"> PREDICTED: Apis mellifera uncharacterized LOC726672 (LOC726672), mRNA</t>
  </si>
  <si>
    <t>GB54410</t>
  </si>
  <si>
    <t>GB54411</t>
  </si>
  <si>
    <t>GB54412</t>
  </si>
  <si>
    <t>GB54413</t>
  </si>
  <si>
    <t xml:space="preserve"> PREDICTED: Apis mellifera tRNA modification GTPase mnmE-like (LOC727499), partial mRNA</t>
  </si>
  <si>
    <t>GB54414</t>
  </si>
  <si>
    <t>GB54415</t>
  </si>
  <si>
    <t xml:space="preserve"> PREDICTED: Apis mellifera uncharacterized LOC552179 (LOC552179), transcript variant X2, mRNA</t>
  </si>
  <si>
    <t xml:space="preserve"> PREDICTED: Apis mellifera dehydrogenase/reductase SDR family member 11-like (LOC552158), transcript variant X1, mRNA</t>
  </si>
  <si>
    <t>GB54418</t>
  </si>
  <si>
    <t xml:space="preserve"> Apis mellifera short-chain dehydrogenase/reductase (LOC406147), mRNA</t>
  </si>
  <si>
    <t xml:space="preserve"> PREDICTED: Apis mellifera uncharacterized LOC724732 (LOC724732), mRNA</t>
  </si>
  <si>
    <t xml:space="preserve"> PREDICTED: Apis mellifera uncharacterized LOC552006 (LOC552006), mRNA</t>
  </si>
  <si>
    <t xml:space="preserve"> PREDICTED: Apis mellifera succinyl-CoA ligase [ADP-forming] subunit beta, mitochondrial-like (LOC551958), mRNA</t>
  </si>
  <si>
    <t>GB54422</t>
  </si>
  <si>
    <t xml:space="preserve"> PREDICTED: Apis mellifera PCNA-associated factor-like (LOC102655670), mRNA</t>
  </si>
  <si>
    <t>GB54424</t>
  </si>
  <si>
    <t xml:space="preserve"> PREDICTED: Apis mellifera cullin-associated NEDD8-dissociated protein 1-like (LOC409918), transcript variant X1, mRNA</t>
  </si>
  <si>
    <t xml:space="preserve"> PREDICTED: Apis mellifera uncharacterized LOC411902 (LOC411902), mRNA</t>
  </si>
  <si>
    <t xml:space="preserve"> PREDICTED: Apis mellifera ribonucleoside diphosphate reductase small subunit (RnrS), transcript variant X1, mRNA</t>
  </si>
  <si>
    <t xml:space="preserve"> PREDICTED: Apis mellifera uncharacterized LOC724249 (LOC724249), mRNA</t>
  </si>
  <si>
    <t>GB54428</t>
  </si>
  <si>
    <t>GB54429</t>
  </si>
  <si>
    <t xml:space="preserve"> PREDICTED: Apis mellifera phospholipid scramblase 2-like (LOC724207), transcript variant X7, mRNA</t>
  </si>
  <si>
    <t xml:space="preserve"> PREDICTED: Apis mellifera reversed polarity (repo), transcript variant X1, mRNA</t>
  </si>
  <si>
    <t xml:space="preserve"> PREDICTED: Apis mellifera ribosomal protein L19 (RpL19), mRNA</t>
  </si>
  <si>
    <t xml:space="preserve"> PREDICTED: Apis mellifera translation initiation factor eIF-2B subunit delta-like (LOC724123), transcript variant X3, mRNA</t>
  </si>
  <si>
    <t xml:space="preserve"> PREDICTED: Apis mellifera probable peroxisomal acyl-coenzyme A oxidase 1-like (LOC552757), transcript variant X1, mRNA</t>
  </si>
  <si>
    <t>GB54438</t>
  </si>
  <si>
    <t xml:space="preserve"> PREDICTED: Apis mellifera syndecan (Sdc), transcript variant X2, mRNA</t>
  </si>
  <si>
    <t xml:space="preserve"> PREDICTED: Apis mellifera uncharacterized LOC102654768 (LOC102654768), transcript variant X1, ncRNA</t>
  </si>
  <si>
    <t>GB54440</t>
  </si>
  <si>
    <t xml:space="preserve"> PREDICTED: Apis mellifera uncharacterized LOC100578419 (LOC100578419), transcript variant X1, ncRNA</t>
  </si>
  <si>
    <t>GB54441</t>
  </si>
  <si>
    <t>GB54443</t>
  </si>
  <si>
    <t xml:space="preserve"> PREDICTED: Apis mellifera arginine kinase (Argk), transcript variant X2, mRNA</t>
  </si>
  <si>
    <t>GB54445</t>
  </si>
  <si>
    <t xml:space="preserve"> PREDICTED: Apis mellifera Ras-associated protein 2-like (Rap2l), mRNA</t>
  </si>
  <si>
    <t>GB54447</t>
  </si>
  <si>
    <t xml:space="preserve"> PREDICTED: Apis mellifera 1,2-dihydroxy-3-keto-5-methylthiopentene dioxygenase-like (LOC551839), transcript variant X2, mRNA</t>
  </si>
  <si>
    <t xml:space="preserve"> PREDICTED: Apis mellifera DDB1- and CUL4-associated factor 7-like (LOC411901), mRNA</t>
  </si>
  <si>
    <t xml:space="preserve"> PREDICTED: Apis mellifera uncharacterized LOC724647 (LOC724647), mRNA</t>
  </si>
  <si>
    <t xml:space="preserve"> PREDICTED: Apis mellifera serine/arginine-rich splicing factor 1-like (LOC410040), mRNA</t>
  </si>
  <si>
    <t>GB54452</t>
  </si>
  <si>
    <t xml:space="preserve"> PREDICTED: Apis mellifera uncharacterized LOC724783 (LOC724783), transcript variant X2, mRNA</t>
  </si>
  <si>
    <t xml:space="preserve"> PREDICTED: Apis mellifera histidine-rich glycoprotein-like (LOC102654534), mRNA</t>
  </si>
  <si>
    <t>GB54455</t>
  </si>
  <si>
    <t xml:space="preserve"> PREDICTED: Apis mellifera uncharacterized LOC724892 (LOC724892), mRNA</t>
  </si>
  <si>
    <t>GB54456</t>
  </si>
  <si>
    <t xml:space="preserve"> PREDICTED: Apis mellifera uncharacterized LOC102654660 (LOC102654660), mRNA</t>
  </si>
  <si>
    <t>GB54457</t>
  </si>
  <si>
    <t xml:space="preserve"> PREDICTED: Apis mellifera uncharacterized LOC102654206 (LOC102654206), transcript variant X1, mRNA</t>
  </si>
  <si>
    <t>GB54458</t>
  </si>
  <si>
    <t>GB54459</t>
  </si>
  <si>
    <t xml:space="preserve"> PREDICTED: Apis mellifera UDP-glycosyltransferase (LOC725017), mRNA</t>
  </si>
  <si>
    <t xml:space="preserve"> PREDICTED: Apis mellifera uncharacterized LOC102654004 (LOC102654004), transcript variant X1, mRNA</t>
  </si>
  <si>
    <t>GB54461</t>
  </si>
  <si>
    <t xml:space="preserve"> PREDICTED: Apis mellifera protein LLP homolog (LOC100577923), mRNA</t>
  </si>
  <si>
    <t>GB54463</t>
  </si>
  <si>
    <t>GB54464</t>
  </si>
  <si>
    <t>GB54465</t>
  </si>
  <si>
    <t>GB54466</t>
  </si>
  <si>
    <t xml:space="preserve"> PREDICTED: Apis mellifera DopEcR protein (DopEcR), transcript variant 1, mRNA</t>
  </si>
  <si>
    <t xml:space="preserve"> PREDICTED: Apis mellifera dynein, axonemal, heavy chain 5 (DNAH5), mRNA</t>
  </si>
  <si>
    <t xml:space="preserve"> PREDICTED: Apis mellifera ribosome-recycling factor, mitochondrial-like (LOC411482), mRNA</t>
  </si>
  <si>
    <t>GB54470</t>
  </si>
  <si>
    <t>GB54471</t>
  </si>
  <si>
    <t xml:space="preserve"> PREDICTED: Apis mellifera protein NDRG3-like (LOC413005), transcript variant X2, mRNA</t>
  </si>
  <si>
    <t>GB54472</t>
  </si>
  <si>
    <t xml:space="preserve"> PREDICTED: Apis mellifera protein NDRG3-like (LOC413005), transcript variant X5, mRNA</t>
  </si>
  <si>
    <t>GB54473</t>
  </si>
  <si>
    <t xml:space="preserve"> PREDICTED: Apis mellifera protein NDRG3-like (LOC413005), transcript variant X7, mRNA</t>
  </si>
  <si>
    <t xml:space="preserve"> PREDICTED: Apis mellifera epidermal growth factor receptor-like (LOC102654710), partial mRNA</t>
  </si>
  <si>
    <t>GB54475</t>
  </si>
  <si>
    <t>GB54476</t>
  </si>
  <si>
    <t xml:space="preserve"> PREDICTED: Apis mellifera epidermal growth factor receptor-like (LOC100577393), transcript variant X1, mRNA</t>
  </si>
  <si>
    <t xml:space="preserve"> PREDICTED: Apis mellifera TAR RNA-binding protein 2 (PRM1), mRNA</t>
  </si>
  <si>
    <t>GB54481</t>
  </si>
  <si>
    <t>GB54482</t>
  </si>
  <si>
    <t xml:space="preserve"> PREDICTED: Apis mellifera uncharacterized LOC100577629 (LOC100577629), transcript variant X1, mRNA</t>
  </si>
  <si>
    <t xml:space="preserve"> PREDICTED: Apis mellifera charged multivesicular body protein 7-like (LOC100577963), mRNA</t>
  </si>
  <si>
    <t xml:space="preserve"> PREDICTED: Apis mellifera UDP-glycosyltransferase (LOC413043), mRNA</t>
  </si>
  <si>
    <t xml:space="preserve"> PREDICTED: Apis mellifera beta-glucosidase (LOC411978), mRNA</t>
  </si>
  <si>
    <t>GB54487</t>
  </si>
  <si>
    <t xml:space="preserve"> PREDICTED: Apis mellifera high mobility group nucleosome-binding domain-containing protein 5-like (LOC102654621), mRNA</t>
  </si>
  <si>
    <t>GB54488</t>
  </si>
  <si>
    <t xml:space="preserve"> PREDICTED: Apis mellifera histidine-rich glycoprotein-like (LOC102654897), mRNA</t>
  </si>
  <si>
    <t>GB54489</t>
  </si>
  <si>
    <t xml:space="preserve"> PREDICTED: Apis mellifera inactive hydroxysteroid dehydrogenase-like protein 1-like (LOC727259), partial mRNA</t>
  </si>
  <si>
    <t>GB54490</t>
  </si>
  <si>
    <t>GB54491</t>
  </si>
  <si>
    <t>GB54492</t>
  </si>
  <si>
    <t xml:space="preserve"> PREDICTED: Apis mellifera spineless (ss), transcript variant X2, misc_RNA</t>
  </si>
  <si>
    <t>GB54495</t>
  </si>
  <si>
    <t xml:space="preserve"> PREDICTED: Apis mellifera uncharacterized LOC408963 (LOC408963), transcript variant X5, mRNA</t>
  </si>
  <si>
    <t>GB54497</t>
  </si>
  <si>
    <t xml:space="preserve"> PREDICTED: Apis mellifera ADP-ribosylation factor-like protein 1-like (LOC726027), mRNA</t>
  </si>
  <si>
    <t xml:space="preserve"> PREDICTED: Apis mellifera molybdenum cofactor sulfurase 1-like (LOC411261), transcript variant X3, mRNA</t>
  </si>
  <si>
    <t xml:space="preserve"> PREDICTED: Apis mellifera ras-related protein Rab-27A-like (LOC411260), transcript variant 1, mRNA</t>
  </si>
  <si>
    <t xml:space="preserve"> PREDICTED: Apis mellifera uncharacterized LOC102656871 (LOC102656871), transcript variant X1, ncRNA</t>
  </si>
  <si>
    <t>GB54501</t>
  </si>
  <si>
    <t xml:space="preserve"> PREDICTED: Apis mellifera chaoptin-like (LOC725803), transcript variant X1, mRNA</t>
  </si>
  <si>
    <t xml:space="preserve"> PREDICTED: Apis mellifera protein disulfide-isomerase A4-like (LOC411255), mRNA</t>
  </si>
  <si>
    <t xml:space="preserve"> PREDICTED: Apis mellifera myosin heavy chain, fast skeletal muscle-like (LOC102656645), mRNA</t>
  </si>
  <si>
    <t>GB54504</t>
  </si>
  <si>
    <t xml:space="preserve"> PREDICTED: Apis mellifera uncharacterized LOC102656369 (LOC102656369), mRNA</t>
  </si>
  <si>
    <t xml:space="preserve"> PREDICTED: Apis mellifera scavenger receptor class C (SCR-C), mRNA</t>
  </si>
  <si>
    <t xml:space="preserve"> PREDICTED: Apis mellifera retinoid- and fatty acid-binding glycoprotein (Rfabg), mRNA</t>
  </si>
  <si>
    <t xml:space="preserve"> PREDICTED: Apis mellifera uncharacterized LOC725439 (LOC725439), transcript variant 1, mRNA</t>
  </si>
  <si>
    <t xml:space="preserve"> PREDICTED: Apis mellifera GTP-binding protein 2-like (LOC411252), transcript variant X1, mRNA</t>
  </si>
  <si>
    <t xml:space="preserve"> PREDICTED: Apis mellifera RNA-dependent helicase p72 (LOC411250), mRNA</t>
  </si>
  <si>
    <t xml:space="preserve"> PREDICTED: Apis mellifera cap-specific mRNA (nucleoside-2'-O-)-methyltransferase 1-like (LOC411249), mRNA</t>
  </si>
  <si>
    <t xml:space="preserve"> PREDICTED: Apis mellifera axotactin (axo), transcript variant X5, mRNA</t>
  </si>
  <si>
    <t>GB54513</t>
  </si>
  <si>
    <t>GB54514</t>
  </si>
  <si>
    <t xml:space="preserve"> PREDICTED: Apis mellifera uncharacterized LOC100577150 (LOC100577150), transcript variant X1, mRNA</t>
  </si>
  <si>
    <t xml:space="preserve"> PREDICTED: Apis mellifera serine protease 48 (SP48), transcript variant X1, mRNA</t>
  </si>
  <si>
    <t xml:space="preserve"> PREDICTED: Apis mellifera uncharacterized LOC100577110 (LOC100577110), mRNA</t>
  </si>
  <si>
    <t>GB54518</t>
  </si>
  <si>
    <t xml:space="preserve"> PREDICTED: Apis mellifera uncharacterized LOC100577080 (LOC100577080), transcript variant X1, mRNA</t>
  </si>
  <si>
    <t>GB54520</t>
  </si>
  <si>
    <t xml:space="preserve"> PREDICTED: Apis mellifera ER membrane protein complex subunit 10-like (LOC724750), partial mRNA</t>
  </si>
  <si>
    <t>GB54521</t>
  </si>
  <si>
    <t xml:space="preserve"> PREDICTED: Apis mellifera Bardet-Biedl syndrome 2 protein homolog (LOC412827), transcript variant X3, mRNA</t>
  </si>
  <si>
    <t>GB54523</t>
  </si>
  <si>
    <t>GB54524</t>
  </si>
  <si>
    <t xml:space="preserve"> PREDICTED: Apis mellifera ras-like protein family member 11B-like (LOC409633), mRNA</t>
  </si>
  <si>
    <t xml:space="preserve"> PREDICTED: Apis mellifera TXBP181-like protein (TXBP181-like), mRNA</t>
  </si>
  <si>
    <t xml:space="preserve"> PREDICTED: Apis mellifera uncharacterized LOC100576471 (LOC100576471), mRNA</t>
  </si>
  <si>
    <t>GB54527</t>
  </si>
  <si>
    <t>GB54529</t>
  </si>
  <si>
    <t xml:space="preserve"> PREDICTED: Apis mellifera dedicator of cytokinesis protein 7-like (LOC411245), mRNA</t>
  </si>
  <si>
    <t xml:space="preserve"> PREDICTED: Apis mellifera BAI1-associated protein 3 (Baiap3), transcript variant X3, mRNA</t>
  </si>
  <si>
    <t>GB54531</t>
  </si>
  <si>
    <t xml:space="preserve"> PREDICTED: Apis mellifera BAI1-associated protein 3 (Baiap3), transcript variant X4, mRNA</t>
  </si>
  <si>
    <t>GB54532</t>
  </si>
  <si>
    <t xml:space="preserve"> PREDICTED: Apis mellifera BAI1-associated protein 3 (Baiap3), transcript variant X5, mRNA</t>
  </si>
  <si>
    <t xml:space="preserve"> PREDICTED: Apis mellifera slit (sli), transcript variant X2, mRNA</t>
  </si>
  <si>
    <t>GB54534</t>
  </si>
  <si>
    <t>GB54535</t>
  </si>
  <si>
    <t xml:space="preserve"> PREDICTED: Apis mellifera slit (sli), transcript variant X1, mRNA</t>
  </si>
  <si>
    <t xml:space="preserve"> PREDICTED: Apis mellifera axotactin (axo), transcript variant X11, mRNA</t>
  </si>
  <si>
    <t>GB54539</t>
  </si>
  <si>
    <t xml:space="preserve"> PREDICTED: Apis mellifera nudC domain-containing protein 1-like (LOC100577288), mRNA</t>
  </si>
  <si>
    <t xml:space="preserve"> PREDICTED: Apis mellifera uncharacterized LOC100577408 (LOC100577408), transcript variant X1, mRNA</t>
  </si>
  <si>
    <t xml:space="preserve"> PREDICTED: Apis mellifera BTB/POZ domain-containing protein 7-like (LOC411991), transcript variant X1, mRNA</t>
  </si>
  <si>
    <t>GB54542</t>
  </si>
  <si>
    <t xml:space="preserve"> PREDICTED: Apis mellifera BTB/POZ domain-containing protein 7-like (LOC411991), transcript variant X2, mRNA</t>
  </si>
  <si>
    <t>GB54544</t>
  </si>
  <si>
    <t>GB54545</t>
  </si>
  <si>
    <t xml:space="preserve"> PREDICTED: Apis mellifera uncharacterized LOC100577600 (LOC100577600), mRNA</t>
  </si>
  <si>
    <t xml:space="preserve"> PREDICTED: Apis mellifera ELMO domain-containing protein 2-like (LOC100577724), transcript variant X2, mRNA</t>
  </si>
  <si>
    <t>GB54547</t>
  </si>
  <si>
    <t xml:space="preserve"> PREDICTED: Apis mellifera uncharacterized LOC725765 (LOC725765), transcript variant X2, mRNA</t>
  </si>
  <si>
    <t xml:space="preserve"> Apis mellifera alpha-glucosidase (Hbg2), mRNA</t>
  </si>
  <si>
    <t>GB54550</t>
  </si>
  <si>
    <t xml:space="preserve"> PREDICTED: Apis mellifera slit homolog 3 protein-like (LOC725870), transcript variant X2, mRNA</t>
  </si>
  <si>
    <t>GB54552</t>
  </si>
  <si>
    <t xml:space="preserve"> PREDICTED: Apis mellifera uncharacterized LOC102653762 (LOC102653762), mRNA</t>
  </si>
  <si>
    <t>GB54553</t>
  </si>
  <si>
    <t xml:space="preserve"> PREDICTED: Apis mellifera uncharacterized LOC100576182 (LOC100576182), mRNA</t>
  </si>
  <si>
    <t xml:space="preserve"> PREDICTED: Apis mellifera nucleolar protein 16-like (LOC552214), transcript variant 2, mRNA</t>
  </si>
  <si>
    <t xml:space="preserve"> PREDICTED: Apis mellifera leucine-zipper-like transcription regulator 1 (LZTR1), transcript variant X2, mRNA</t>
  </si>
  <si>
    <t xml:space="preserve"> PREDICTED: Apis mellifera splicing factor, arginine/serine-rich 18-like (LOC726190), transcript variant X1, mRNA</t>
  </si>
  <si>
    <t>GB54558</t>
  </si>
  <si>
    <t>GB54559</t>
  </si>
  <si>
    <t>GB54560</t>
  </si>
  <si>
    <t xml:space="preserve"> PREDICTED: Apis mellifera uncharacterized LOC102655346 (LOC102655346), ncRNA</t>
  </si>
  <si>
    <t>GB54561</t>
  </si>
  <si>
    <t>GB54562</t>
  </si>
  <si>
    <t>GB54563</t>
  </si>
  <si>
    <t xml:space="preserve"> PREDICTED: Apis mellifera uncharacterized LOC102654783 (LOC102654783), transcript variant X1, mRNA</t>
  </si>
  <si>
    <t>GB54564</t>
  </si>
  <si>
    <t>GB54565</t>
  </si>
  <si>
    <t>GB54566</t>
  </si>
  <si>
    <t>GB54567</t>
  </si>
  <si>
    <t xml:space="preserve"> PREDICTED: Apis mellifera uncharacterized LOC726916 (LOC726916), mRNA</t>
  </si>
  <si>
    <t xml:space="preserve"> PREDICTED: Apis mellifera growth arrest-specific protein 1-like (LOC100576349), transcript variant X2, mRNA</t>
  </si>
  <si>
    <t xml:space="preserve"> PREDICTED: Apis mellifera golgin subfamily A member 2-like (LOC551520), transcript variant X2, mRNA</t>
  </si>
  <si>
    <t xml:space="preserve"> PREDICTED: Apis mellifera structure specific recognition protein (Ssrp), mRNA</t>
  </si>
  <si>
    <t xml:space="preserve"> PREDICTED: Apis mellifera ribonuclease P protein subunit p30-like (LOC100576378), ncRNA</t>
  </si>
  <si>
    <t xml:space="preserve"> PREDICTED: Apis mellifera regulatory particle non-ATPase 3 (Rpn3), transcript variant X2, mRNA</t>
  </si>
  <si>
    <t xml:space="preserve"> PREDICTED: Apis mellifera coiled-coil domain-containing protein 147-like (LOC412109), mRNA</t>
  </si>
  <si>
    <t>GB54575</t>
  </si>
  <si>
    <t>GB54576</t>
  </si>
  <si>
    <t xml:space="preserve"> PREDICTED: Apis mellifera uncharacterized LOC100579028 (LOC100579028), mRNA</t>
  </si>
  <si>
    <t>GB54577</t>
  </si>
  <si>
    <t xml:space="preserve"> PREDICTED: Apis mellifera transmembrane protein 43 homolog (LOC552246), transcript variant X2, mRNA</t>
  </si>
  <si>
    <t xml:space="preserve"> PREDICTED: Apis mellifera Upf3 regulator of nonsense transcripts (Upf3), transcript variant 1, mRNA</t>
  </si>
  <si>
    <t xml:space="preserve"> PREDICTED: Apis mellifera WD repeat-containing protein WRAP73-like (LOC102656841), mRNA</t>
  </si>
  <si>
    <t>GB54580</t>
  </si>
  <si>
    <t>GB54581</t>
  </si>
  <si>
    <t xml:space="preserve"> PREDICTED: Apis mellifera putative ATP-dependent RNA helicase DHX57-like (LOC725983), mRNA</t>
  </si>
  <si>
    <t xml:space="preserve"> PREDICTED: Apis mellifera H/ACA ribonucleoprotein complex non-core subunit NAF1 (LOC725948), mRNA</t>
  </si>
  <si>
    <t xml:space="preserve"> PREDICTED: Apis mellifera uncharacterized LOC409057 (LOC409057), transcript variant X6, mRNA</t>
  </si>
  <si>
    <t>GB54584</t>
  </si>
  <si>
    <t xml:space="preserve"> PREDICTED: Apis mellifera ras-related GTP-binding protein D-like (LOC551980), transcript variant X2, mRNA</t>
  </si>
  <si>
    <t>GB54586</t>
  </si>
  <si>
    <t xml:space="preserve"> PREDICTED: Apis mellifera pseudouridine-5'-monophosphatase-like (LOC725653), transcript variant X2, mRNA</t>
  </si>
  <si>
    <t xml:space="preserve"> PREDICTED: Apis mellifera transport and golgi organization 11 (Tango11), mRNA</t>
  </si>
  <si>
    <t xml:space="preserve"> PREDICTED: Apis mellifera YTH domain family protein 1-like (LOC551840), transcript variant X2, mRNA</t>
  </si>
  <si>
    <t xml:space="preserve"> PREDICTED: Apis mellifera polyadenylate-binding protein 1-like (LOC412602), transcript variant X2, mRNA</t>
  </si>
  <si>
    <t xml:space="preserve"> PREDICTED: Apis mellifera tudor domain-containing protein 7-like (LOC726241), transcript variant X1, mRNA</t>
  </si>
  <si>
    <t xml:space="preserve"> PREDICTED: Apis mellifera adenylate cyclase type 8-like (LOC726262), mRNA</t>
  </si>
  <si>
    <t xml:space="preserve"> PREDICTED: Apis mellifera histone demethylase UTY-like (LOC100578754), mRNA</t>
  </si>
  <si>
    <t xml:space="preserve"> PREDICTED: Apis mellifera cytochrome b-c1 complex subunit 7-like (LOC551757), mRNA</t>
  </si>
  <si>
    <t xml:space="preserve"> PREDICTED: Apis mellifera sodium-dependent phosphate transporter 1-B-like (LOC409056), mRNA</t>
  </si>
  <si>
    <t xml:space="preserve"> PREDICTED: Apis mellifera EF-hand domain-containing protein 1-like (LOC551814), mRNA</t>
  </si>
  <si>
    <t xml:space="preserve"> PREDICTED: Apis mellifera DNA polymerase alpha catalytic subunit-like (LOC725611), mRNA</t>
  </si>
  <si>
    <t xml:space="preserve"> PREDICTED: Apis mellifera protein disulfide-isomerase A6-like (LOC412526), transcript variant 1, mRNA</t>
  </si>
  <si>
    <t xml:space="preserve"> PREDICTED: Apis mellifera uncharacterized LOC725685 (LOC725685), partial mRNA</t>
  </si>
  <si>
    <t xml:space="preserve"> PREDICTED: Apis mellifera uncharacterized LOC100578849 (LOC100578849), transcript variant X2, mRNA</t>
  </si>
  <si>
    <t xml:space="preserve"> PREDICTED: Apis mellifera uncharacterized LOC409057 (LOC409057), transcript variant X1, mRNA</t>
  </si>
  <si>
    <t xml:space="preserve"> PREDICTED: Apis mellifera 3-oxoacyl-reductase 1 (LOC411417), mRNA</t>
  </si>
  <si>
    <t xml:space="preserve"> PREDICTED: Apis mellifera riboflavin kinase-like (LOC552134), mRNA</t>
  </si>
  <si>
    <t xml:space="preserve"> PREDICTED: Apis mellifera probable elongator complex protein 2-like (LOC412937), mRNA</t>
  </si>
  <si>
    <t xml:space="preserve"> PREDICTED: Apis mellifera CAP-D2 condensin subunit (CAP-D2), mRNA</t>
  </si>
  <si>
    <t xml:space="preserve"> PREDICTED: Apis mellifera thiamine transporter 2-like (LOC412431), transcript variant X1, mRNA</t>
  </si>
  <si>
    <t xml:space="preserve"> PREDICTED: Apis mellifera serine protease inhibitor 5 (serpin-5), mRNA</t>
  </si>
  <si>
    <t>GB54612</t>
  </si>
  <si>
    <t xml:space="preserve"> PREDICTED: Apis mellifera guanine nucleotide-binding protein subunit alpha homolog (LOC727645), partial mRNA</t>
  </si>
  <si>
    <t>GB54613</t>
  </si>
  <si>
    <t xml:space="preserve"> PREDICTED: Apis mellifera uncharacterized LOC100578497 (LOC100578497), mRNA</t>
  </si>
  <si>
    <t>GB54614</t>
  </si>
  <si>
    <t>GB54615</t>
  </si>
  <si>
    <t>GB54616</t>
  </si>
  <si>
    <t>GB54617</t>
  </si>
  <si>
    <t xml:space="preserve"> PREDICTED: Apis mellifera DNA-directed RNA polymerases I, II, and III subunit RPABC1-like (LOC551142), mRNA</t>
  </si>
  <si>
    <t>GB54618</t>
  </si>
  <si>
    <t>GB54619</t>
  </si>
  <si>
    <t xml:space="preserve"> PREDICTED: Apis mellifera n-acetyl-gamma-glutamyl-phosphate reductase 2-like (LOC100577535), partial mRNA</t>
  </si>
  <si>
    <t>GB54620</t>
  </si>
  <si>
    <t xml:space="preserve"> PREDICTED: Apis mellifera netrin-1-like (LOC726680), transcript variant X3, mRNA</t>
  </si>
  <si>
    <t>GB54621</t>
  </si>
  <si>
    <t xml:space="preserve"> PREDICTED: Apis mellifera mitochondrial carnitine palmitoyltransferase I (CPTI), transcript variant X1, mRNA</t>
  </si>
  <si>
    <t xml:space="preserve"> PREDICTED: Apis mellifera molybdenum cofactor synthesis protein cinnamon (cin), transcript variant 2, mRNA</t>
  </si>
  <si>
    <t xml:space="preserve"> PREDICTED: Apis mellifera uncharacterized LOC100577995 (LOC100577995), transcript variant X6, mRNA</t>
  </si>
  <si>
    <t xml:space="preserve"> PREDICTED: Apis mellifera netrin-A-like (LOC413786), transcript variant X2, mRNA</t>
  </si>
  <si>
    <t>GB54628</t>
  </si>
  <si>
    <t xml:space="preserve"> PREDICTED: Apis mellifera uncharacterized LOC552160 (LOC552160), partial mRNA</t>
  </si>
  <si>
    <t>GB54629</t>
  </si>
  <si>
    <t>GB54630</t>
  </si>
  <si>
    <t>GB54631</t>
  </si>
  <si>
    <t xml:space="preserve"> PREDICTED: Apis mellifera protein STICHEL-like 1-like (LOC102655873), partial mRNA</t>
  </si>
  <si>
    <t>GB54632</t>
  </si>
  <si>
    <t>GB54633</t>
  </si>
  <si>
    <t xml:space="preserve"> PREDICTED: Apis mellifera uncharacterized LOC725260 (LOC725260), transcript variant X1, mRNA</t>
  </si>
  <si>
    <t>GB54635</t>
  </si>
  <si>
    <t>GB54636</t>
  </si>
  <si>
    <t>GB54637</t>
  </si>
  <si>
    <t>GB54638</t>
  </si>
  <si>
    <t xml:space="preserve"> PREDICTED: Apis mellifera protein lin-10-like (LOC727498), transcript variant X2, mRNA</t>
  </si>
  <si>
    <t>GB54640</t>
  </si>
  <si>
    <t>GB54641</t>
  </si>
  <si>
    <t xml:space="preserve"> PREDICTED: Apis mellifera guanine nucleotide-binding protein G(o) subunit alpha-like (LOC725140), mRNA</t>
  </si>
  <si>
    <t xml:space="preserve"> PREDICTED: Apis mellifera putative mitochondrial inner membrane protein-like (LOC408548), transcript variant X6, mRNA</t>
  </si>
  <si>
    <t>GB54644</t>
  </si>
  <si>
    <t>GB54645</t>
  </si>
  <si>
    <t xml:space="preserve"> PREDICTED: Apis mellifera TBC1 domain family member 7-like (LOC725584), mRNA</t>
  </si>
  <si>
    <t>GB54646</t>
  </si>
  <si>
    <t xml:space="preserve"> PREDICTED: Apis mellifera uncharacterized LOC725503 (LOC725503), transcript variant X2, mRNA</t>
  </si>
  <si>
    <t xml:space="preserve"> PREDICTED: Apis mellifera uncharacterized LOC413515 (LOC413515), transcript variant X1, mRNA</t>
  </si>
  <si>
    <t xml:space="preserve"> PREDICTED: Apis mellifera 28S ribosomal protein S18c, mitochondrial-like (LOC100578560), mRNA</t>
  </si>
  <si>
    <t xml:space="preserve"> Apis mellifera U1 small nuclear ribonucleoprotein A (Snf), mRNA</t>
  </si>
  <si>
    <t xml:space="preserve"> PREDICTED: Apis mellifera uncharacterized LOC100577909 (LOC100577909), mRNA</t>
  </si>
  <si>
    <t xml:space="preserve"> PREDICTED: Apis mellifera GDP-fucose transporter (Gfr), mRNA</t>
  </si>
  <si>
    <t xml:space="preserve"> PREDICTED: Apis mellifera tRNA-dihydrouridine synthase 4-like (LOC551147), transcript variant X4, mRNA</t>
  </si>
  <si>
    <t xml:space="preserve"> PREDICTED: Apis mellifera Rad54 protein (Rad54), transcript variant X1, mRNA</t>
  </si>
  <si>
    <t xml:space="preserve"> Apis mellifera uncharacterized LOC100578262 (LOC100578262), mRNA</t>
  </si>
  <si>
    <t xml:space="preserve"> PREDICTED: Apis mellifera transcription initiation factor TFIID subunit 8-like (LOC411742), mRNA</t>
  </si>
  <si>
    <t xml:space="preserve"> PREDICTED: Apis mellifera protein FAM173B-like (LOC552053), transcript variant X1, mRNA</t>
  </si>
  <si>
    <t xml:space="preserve"> PREDICTED: Apis mellifera phosphoglucomutase 1 (Pgm1), transcript variant X3, mRNA</t>
  </si>
  <si>
    <t xml:space="preserve"> PREDICTED: Apis mellifera UPF0708 protein C6orf162 homolog (LOC100577797), mRNA</t>
  </si>
  <si>
    <t xml:space="preserve"> PREDICTED: Apis mellifera draper (drpr), mRNA</t>
  </si>
  <si>
    <t>GB54663</t>
  </si>
  <si>
    <t xml:space="preserve"> PREDICTED: Apis mellifera ATP-dependent DNA helicase Q5-like (LOC100577640), mRNA</t>
  </si>
  <si>
    <t xml:space="preserve"> PREDICTED: Apis mellifera choline/ethanolaminephosphotransferase 1-like (LOC552795), transcript variant X7, mRNA</t>
  </si>
  <si>
    <t xml:space="preserve"> PREDICTED: Apis mellifera MAP kinase-activating death domain protein-like (LOC409137), transcript variant X9, mRNA</t>
  </si>
  <si>
    <t>GB54667</t>
  </si>
  <si>
    <t xml:space="preserve"> PREDICTED: Apis mellifera MAP kinase-activating death domain protein-like (LOC409137), transcript variant X2, mRNA</t>
  </si>
  <si>
    <t>GB54669</t>
  </si>
  <si>
    <t xml:space="preserve"> PREDICTED: Apis mellifera MAP kinase-activating death domain protein-like (LOC409137), transcript variant X3, mRNA</t>
  </si>
  <si>
    <t>GB54670</t>
  </si>
  <si>
    <t>GB54671</t>
  </si>
  <si>
    <t xml:space="preserve"> PREDICTED: Apis mellifera 39S ribosomal protein L21, mitochondrial-like (LOC725201), mRNA</t>
  </si>
  <si>
    <t xml:space="preserve"> PREDICTED: Apis mellifera tetraspanin 9 (Tspan9), transcript variant X2, mRNA</t>
  </si>
  <si>
    <t xml:space="preserve"> PREDICTED: Apis mellifera uncharacterized LOC552784 (LOC552784), misc_RNA</t>
  </si>
  <si>
    <t>GB54674</t>
  </si>
  <si>
    <t xml:space="preserve"> PREDICTED: Apis mellifera probable aspartate aminotransferase, cytoplasmic-like (LOC727622), mRNA</t>
  </si>
  <si>
    <t>GB54676</t>
  </si>
  <si>
    <t xml:space="preserve"> PREDICTED: Apis mellifera u3 small nucleolar ribonucleoprotein protein IMP3-like (LOC551413), mRNA</t>
  </si>
  <si>
    <t xml:space="preserve"> PREDICTED: Apis mellifera uncharacterized LOC552028 (LOC552028), mRNA</t>
  </si>
  <si>
    <t xml:space="preserve"> PREDICTED: Apis mellifera vinculin (Vinc), mRNA</t>
  </si>
  <si>
    <t>GB54679</t>
  </si>
  <si>
    <t xml:space="preserve"> PREDICTED: Apis mellifera n-alpha-acetyltransferase 38, NatC auxiliary subunit-like (LOC552155), mRNA</t>
  </si>
  <si>
    <t xml:space="preserve"> PREDICTED: Apis mellifera gamma-glutamyltransferase 7-like (LOC551194), transcript variant X3, mRNA</t>
  </si>
  <si>
    <t xml:space="preserve"> PREDICTED: Apis mellifera ADIPOR-like receptor CG5315 ortholog (LOC550659), transcript variant X2, mRNA</t>
  </si>
  <si>
    <t xml:space="preserve"> PREDICTED: Apis mellifera uncharacterized LOC725379 (LOC725379), transcript variant X2, mRNA</t>
  </si>
  <si>
    <t xml:space="preserve"> PREDICTED: Apis mellifera uncharacterized LOC102656197 (LOC102656197), ncRNA</t>
  </si>
  <si>
    <t xml:space="preserve"> PREDICTED: Apis mellifera phosphate carrier protein, mitochondrial-like (LOC413517), transcript variant 1, mRNA</t>
  </si>
  <si>
    <t xml:space="preserve"> PREDICTED: Apis mellifera uncharacterized LOC102655965 (LOC102655965), ncRNA</t>
  </si>
  <si>
    <t>GB54688</t>
  </si>
  <si>
    <t xml:space="preserve"> PREDICTED: Apis mellifera hippocampus abundant transcript 1 protein-like (LOC552258), transcript variant X4, mRNA</t>
  </si>
  <si>
    <t xml:space="preserve"> PREDICTED: Apis mellifera uncharacterized LOC408547 (LOC408547), mRNA</t>
  </si>
  <si>
    <t xml:space="preserve"> PREDICTED: Apis mellifera mitochondrial ribosomal protein L35 (mRpL35), mRNA</t>
  </si>
  <si>
    <t xml:space="preserve"> PREDICTED: Apis mellifera fumarylacetoacetate hydrolase domain-containing protein 2A-like (LOC410635), transcript variant X3, mRNA</t>
  </si>
  <si>
    <t>GB54692</t>
  </si>
  <si>
    <t xml:space="preserve"> PREDICTED: Apis mellifera fumarylacetoacetate hydrolase domain-containing protein 2A-like (LOC410635), transcript variant X2, mRNA</t>
  </si>
  <si>
    <t>GB54694</t>
  </si>
  <si>
    <t xml:space="preserve"> PREDICTED: Apis mellifera KN motif and ankyrin repeat domain-containing protein 1-like (LOC550928), partial mRNA</t>
  </si>
  <si>
    <t>GB54695</t>
  </si>
  <si>
    <t>GB54696</t>
  </si>
  <si>
    <t xml:space="preserve"> PREDICTED: Apis mellifera uncharacterized LOC100576951 (LOC100576951), mRNA</t>
  </si>
  <si>
    <t xml:space="preserve"> PREDICTED: Apis mellifera uncharacterized LOC551240 (LOC551240), transcript variant X3, mRNA</t>
  </si>
  <si>
    <t xml:space="preserve"> PREDICTED: Apis mellifera uncharacterized LOC100576919 (LOC100576919), mRNA</t>
  </si>
  <si>
    <t xml:space="preserve"> PREDICTED: Apis mellifera Sgt1 protein (Sgt1), transcript variant X2, mRNA</t>
  </si>
  <si>
    <t xml:space="preserve"> PREDICTED: Apis mellifera s1 RNA-binding domain-containing protein 1-like (LOC725268), transcript variant X1, mRNA</t>
  </si>
  <si>
    <t>GB54703</t>
  </si>
  <si>
    <t>GB54704</t>
  </si>
  <si>
    <t xml:space="preserve"> PREDICTED: Apis mellifera uncharacterized LOC727503 (LOC727503), mRNA</t>
  </si>
  <si>
    <t>GB54705</t>
  </si>
  <si>
    <t>GB54706</t>
  </si>
  <si>
    <t>GB54707</t>
  </si>
  <si>
    <t xml:space="preserve"> PREDICTED: Apis mellifera histidinol-phosphate aminotransferase-like (LOC102655192), partial mRNA</t>
  </si>
  <si>
    <t>GB54708</t>
  </si>
  <si>
    <t>GB54709</t>
  </si>
  <si>
    <t>GB54710</t>
  </si>
  <si>
    <t xml:space="preserve"> PREDICTED: Apis mellifera uncharacterized LOC726719 (LOC726719), mRNA</t>
  </si>
  <si>
    <t>GB54711</t>
  </si>
  <si>
    <t>GB54712</t>
  </si>
  <si>
    <t>GB54713</t>
  </si>
  <si>
    <t xml:space="preserve"> PREDICTED: Apis mellifera GTP-binding protein CG1354 ortholog (LOC413266), transcript variant X1, mRNA</t>
  </si>
  <si>
    <t xml:space="preserve"> PREDICTED: Apis mellifera protein kintoun-like (LOC413267), transcript variant X2, mRNA</t>
  </si>
  <si>
    <t xml:space="preserve"> PREDICTED: Apis mellifera eag-like K[+] channel (elk), transcript variant X1, mRNA</t>
  </si>
  <si>
    <t xml:space="preserve"> PREDICTED: Apis mellifera mitochondrial 2-oxoglutarate/malate carrier protein-like (LOC552016), transcript variant X2, mRNA</t>
  </si>
  <si>
    <t xml:space="preserve"> PREDICTED: Apis mellifera DNA repair protein REV1 (Rev1), mRNA</t>
  </si>
  <si>
    <t>GB54719</t>
  </si>
  <si>
    <t xml:space="preserve"> PREDICTED: Apis mellifera probable malate dehydrogenase, mitochondrial-like (LOC726838), mRNA</t>
  </si>
  <si>
    <t xml:space="preserve"> PREDICTED: Apis mellifera serine/threonine-protein kinase 17A-like (LOC551895), transcript variant X6, mRNA</t>
  </si>
  <si>
    <t>GB54721</t>
  </si>
  <si>
    <t xml:space="preserve"> PREDICTED: Apis mellifera serine/threonine-protein kinase 17A-like (LOC551895), transcript variant X4, mRNA</t>
  </si>
  <si>
    <t xml:space="preserve"> PREDICTED: Apis mellifera uncharacterized LOC726790 (LOC726790), transcript variant X1, mRNA</t>
  </si>
  <si>
    <t xml:space="preserve"> PREDICTED: Apis mellifera cationic amino acid transporter 4-like (LOC551796), mRNA</t>
  </si>
  <si>
    <t>GB54725</t>
  </si>
  <si>
    <t xml:space="preserve"> PREDICTED: Apis mellifera uncharacterized LOC100578321 (LOC100578321), transcript variant X2, mRNA</t>
  </si>
  <si>
    <t>GB54726</t>
  </si>
  <si>
    <t>GB54727</t>
  </si>
  <si>
    <t xml:space="preserve"> PREDICTED: Apis mellifera ATP-dependent DNA helicase PIF1-like (LOC410410), mRNA</t>
  </si>
  <si>
    <t xml:space="preserve"> PREDICTED: Apis mellifera uncharacterized LOC408400 (LOC408400), transcript variant 1, mRNA</t>
  </si>
  <si>
    <t>GB54730</t>
  </si>
  <si>
    <t xml:space="preserve"> PREDICTED: Apis mellifera WD repeat-containing protein 63-like (LOC102655268), mRNA</t>
  </si>
  <si>
    <t xml:space="preserve"> PREDICTED: Apis mellifera uncharacterized LOC726696 (LOC726696), mRNA</t>
  </si>
  <si>
    <t xml:space="preserve"> PREDICTED: Apis mellifera uncharacterized LOC726677 (LOC726677), transcript variant X1, mRNA</t>
  </si>
  <si>
    <t xml:space="preserve"> PREDICTED: Apis mellifera uncharacterized LOC726669 (LOC726669), mRNA</t>
  </si>
  <si>
    <t xml:space="preserve"> PREDICTED: Apis mellifera uncharacterized LOC100578100 (LOC100578100), mRNA</t>
  </si>
  <si>
    <t>GB54737</t>
  </si>
  <si>
    <t>GB54738</t>
  </si>
  <si>
    <t xml:space="preserve"> PREDICTED: Apis mellifera S-antigen protein-like (LOC102654408), mRNA</t>
  </si>
  <si>
    <t>GB54739</t>
  </si>
  <si>
    <t>GB54740</t>
  </si>
  <si>
    <t xml:space="preserve"> PREDICTED: Apis mellifera uncharacterized LOC551392 (LOC551392), mRNA</t>
  </si>
  <si>
    <t xml:space="preserve"> PREDICTED: Apis mellifera serine/threonine-protein kinase fused (fu), transcript variant X1, mRNA</t>
  </si>
  <si>
    <t xml:space="preserve"> PREDICTED: Apis mellifera cytochrome P450 306A1 (CYP306A1), transcript variant X2, mRNA</t>
  </si>
  <si>
    <t xml:space="preserve"> PREDICTED: Apis mellifera uncharacterized LOC102654236 (LOC102654236), ncRNA</t>
  </si>
  <si>
    <t>GB54744</t>
  </si>
  <si>
    <t xml:space="preserve"> PREDICTED: Apis mellifera uncharacterized LOC100577515 (LOC100577515), mRNA</t>
  </si>
  <si>
    <t xml:space="preserve"> PREDICTED: Apis mellifera pleckstrin homology domain-containing family A member 8-like (LOC100577451), transcript variant 1, mRNA</t>
  </si>
  <si>
    <t xml:space="preserve"> PREDICTED: Apis mellifera 26S proteasome non-ATPase regulatory subunit 11-like (LOC408397), mRNA</t>
  </si>
  <si>
    <t xml:space="preserve"> PREDICTED: Apis mellifera proteasome activator complex subunit 3-like (LOC410403), mRNA</t>
  </si>
  <si>
    <t xml:space="preserve"> PREDICTED: Apis mellifera uncharacterized LOC100576722 (LOC100576722), mRNA</t>
  </si>
  <si>
    <t>GB54749</t>
  </si>
  <si>
    <t xml:space="preserve"> PREDICTED: Apis mellifera uncharacterized LOC100577367 (LOC100577367), misc_RNA</t>
  </si>
  <si>
    <t xml:space="preserve"> PREDICTED: Apis mellifera breast cancer metastasis-suppressor 1-like protein-A-like (LOC552686), transcript variant 1, mRNA</t>
  </si>
  <si>
    <t xml:space="preserve"> PREDICTED: Apis mellifera enolase-like (LOC552678), misc_RNA</t>
  </si>
  <si>
    <t>GB54754</t>
  </si>
  <si>
    <t xml:space="preserve"> PREDICTED: Apis mellifera uncharacterized LOC102656795 (LOC102656795), ncRNA</t>
  </si>
  <si>
    <t>GB54755</t>
  </si>
  <si>
    <t xml:space="preserve"> PREDICTED: Apis mellifera facilitated trehalose transporter Tret1-like (LOC551053), mRNA</t>
  </si>
  <si>
    <t xml:space="preserve"> PREDICTED: Apis mellifera uncharacterized WD repeat-containing protein alr3466-like (LOC411805), transcript variant X2, mRNA</t>
  </si>
  <si>
    <t xml:space="preserve"> PREDICTED: Apis mellifera myosin light chain cytoplasmic (Mlc-c), transcript variant X1, mRNA</t>
  </si>
  <si>
    <t>GB54760</t>
  </si>
  <si>
    <t xml:space="preserve"> PREDICTED: Apis mellifera ornithine decarboxylase antizyme 1-like (LOC100576851), mRNA</t>
  </si>
  <si>
    <t>GB54761</t>
  </si>
  <si>
    <t xml:space="preserve"> PREDICTED: Apis mellifera serine protease 6 (SP6), transcript variant X2, mRNA</t>
  </si>
  <si>
    <t xml:space="preserve"> PREDICTED: Apis mellifera motor neuron and pancreas homeobox protein 1 (Mnx1), transcript variant X1, mRNA</t>
  </si>
  <si>
    <t xml:space="preserve"> PREDICTED: Apis mellifera caspase-2-like (LOC100576819), mRNA</t>
  </si>
  <si>
    <t xml:space="preserve"> PREDICTED: Apis mellifera cytochrome P450 18A1 (CYP18A1), mRNA</t>
  </si>
  <si>
    <t>GB54766</t>
  </si>
  <si>
    <t xml:space="preserve"> PREDICTED: Apis mellifera zinc metalloproteinase nas-13-like (LOC410406), transcript variant X3, mRNA</t>
  </si>
  <si>
    <t xml:space="preserve"> PREDICTED: Apis mellifera uncharacterized LOC102654865 (LOC102654865), transcript variant X1, ncRNA</t>
  </si>
  <si>
    <t>GB54768</t>
  </si>
  <si>
    <t xml:space="preserve"> PREDICTED: Apis mellifera uncharacterized LOC100577770 (LOC100577770), transcript variant X2, ncRNA</t>
  </si>
  <si>
    <t>GB54770</t>
  </si>
  <si>
    <t xml:space="preserve"> PREDICTED: Apis mellifera uncharacterized LOC102654730 (LOC102654730), ncRNA</t>
  </si>
  <si>
    <t>GB54771</t>
  </si>
  <si>
    <t>GB54772</t>
  </si>
  <si>
    <t xml:space="preserve"> PREDICTED: Apis mellifera uncharacterized LOC726597 (LOC726597), mRNA</t>
  </si>
  <si>
    <t>GB54773</t>
  </si>
  <si>
    <t xml:space="preserve"> PREDICTED: Apis mellifera armadillo segment polarity protein (arm), transcript variant X4, mRNA</t>
  </si>
  <si>
    <t xml:space="preserve"> PREDICTED: Apis mellifera serine protease homolog 56 (SPH56), transcript variant X2, mRNA</t>
  </si>
  <si>
    <t xml:space="preserve"> PREDICTED: Apis mellifera pyridoxine/pyridoxamine 5'-phosphate oxidase-like (LOC551533), mRNA</t>
  </si>
  <si>
    <t xml:space="preserve"> PREDICTED: Apis mellifera conserved ATPase domain protein (Cad), transcript variant 1, mRNA</t>
  </si>
  <si>
    <t>GB54777</t>
  </si>
  <si>
    <t>GB54778</t>
  </si>
  <si>
    <t xml:space="preserve"> PREDICTED: Apis mellifera syntenin-1-like (LOC551650), transcript variant X1, mRNA</t>
  </si>
  <si>
    <t xml:space="preserve"> PREDICTED: Apis mellifera NIK- and IKBKB-binding protein homolog (LOC408401), transcript variant X2, mRNA</t>
  </si>
  <si>
    <t>GB54781</t>
  </si>
  <si>
    <t xml:space="preserve"> PREDICTED: Apis mellifera uncharacterized LOC100576994 (LOC100576994), transcript variant X1, mRNA</t>
  </si>
  <si>
    <t xml:space="preserve"> PREDICTED: Apis mellifera acetyl-coenzyme A transporter 1-like (LOC408402), transcript variant X1, mRNA</t>
  </si>
  <si>
    <t xml:space="preserve"> PREDICTED: Apis mellifera ATP-dependent RNA helicase DDX42-like (LOC551822), transcript variant X2, mRNA</t>
  </si>
  <si>
    <t xml:space="preserve"> PREDICTED: Apis mellifera uncharacterized LOC102656087 (LOC102656087), ncRNA</t>
  </si>
  <si>
    <t>GB54785</t>
  </si>
  <si>
    <t xml:space="preserve"> PREDICTED: Apis mellifera uncharacterized LOC100576397 (LOC100576397), transcript variant X2, ncRNA</t>
  </si>
  <si>
    <t>GB54786</t>
  </si>
  <si>
    <t xml:space="preserve"> PREDICTED: Apis mellifera uncharacterized LOC100577146 (LOC100577146), transcript variant X1, mRNA</t>
  </si>
  <si>
    <t>GB54788</t>
  </si>
  <si>
    <t xml:space="preserve"> PREDICTED: Apis mellifera burgundy (bur), mRNA</t>
  </si>
  <si>
    <t xml:space="preserve"> PREDICTED: Apis mellifera heparin sulfate O-sulfotransferase-like (LOC100576508), transcript variant X4, mRNA</t>
  </si>
  <si>
    <t>GB54790</t>
  </si>
  <si>
    <t xml:space="preserve"> PREDICTED: Apis mellifera heparin sulfate O-sulfotransferase-like (LOC100576508), transcript variant X1, mRNA</t>
  </si>
  <si>
    <t>GB54792</t>
  </si>
  <si>
    <t xml:space="preserve"> PREDICTED: Apis mellifera uncharacterized LOC100576198 (LOC100576198), transcript variant X1, mRNA</t>
  </si>
  <si>
    <t xml:space="preserve"> PREDICTED: Apis mellifera uncharacterized LOC102655321 (LOC102655321), mRNA</t>
  </si>
  <si>
    <t>GB54795</t>
  </si>
  <si>
    <t xml:space="preserve"> PREDICTED: Apis mellifera homeodomain-like protein (PHDP), mRNA</t>
  </si>
  <si>
    <t xml:space="preserve"> PREDICTED: Apis mellifera SWI/SNF-related matrix-associated actin-dependent regulator of chromatin subfamily D member 1-like (LOC552582), transcript variant X2, mRNA</t>
  </si>
  <si>
    <t xml:space="preserve"> PREDICTED: Apis mellifera THO complex 2 (tho2), mRNA</t>
  </si>
  <si>
    <t xml:space="preserve"> PREDICTED: Apis mellifera n-acetyllactosaminide beta-1,3-N-acetylglucosaminyltransferase-like (LOC409245), transcript variant X4, mRNA</t>
  </si>
  <si>
    <t xml:space="preserve"> PREDICTED: Apis mellifera uncharacterized LOC102655607 (LOC102655607), mRNA</t>
  </si>
  <si>
    <t>GB54803</t>
  </si>
  <si>
    <t>GB54804</t>
  </si>
  <si>
    <t xml:space="preserve"> PREDICTED: Apis mellifera sterol regulatory element-binding protein cleavage-activating protein-like (LOC411459), transcript variant X3, mRNA</t>
  </si>
  <si>
    <t xml:space="preserve"> PREDICTED: Apis mellifera facilitated trehalose transporter Tret1-like (LOC551553), mRNA</t>
  </si>
  <si>
    <t xml:space="preserve"> PREDICTED: Apis mellifera maelstrom (mael), transcript variant X3, mRNA</t>
  </si>
  <si>
    <t>GB54807</t>
  </si>
  <si>
    <t xml:space="preserve"> PREDICTED: Apis mellifera uncharacterized LOC412655 (LOC412655), transcript variant X2, mRNA</t>
  </si>
  <si>
    <t>GB54810</t>
  </si>
  <si>
    <t xml:space="preserve"> PREDICTED: Apis mellifera N-acetylglucosamine 6-O- sulfotransferase (LOC412612), transcript variant X1, mRNA</t>
  </si>
  <si>
    <t xml:space="preserve"> PREDICTED: Apis mellifera DNA repair protein complementing XP-C cells homolog (LOC552498), mRNA</t>
  </si>
  <si>
    <t xml:space="preserve"> PREDICTED: Apis mellifera uncharacterized LOC102655689 (LOC102655689), mRNA</t>
  </si>
  <si>
    <t xml:space="preserve"> PREDICTED: Apis mellifera ribosomal protein L31 (RpL31), transcript variant 1, mRNA</t>
  </si>
  <si>
    <t xml:space="preserve"> PREDICTED: Apis mellifera protein phosphatase 1 regulatory subunit 14B-like (LOC552560), transcript variant X1, mRNA</t>
  </si>
  <si>
    <t>GB54815</t>
  </si>
  <si>
    <t xml:space="preserve"> PREDICTED: Apis mellifera muscle protein 20 (Mp20), mRNA</t>
  </si>
  <si>
    <t xml:space="preserve"> PREDICTED: Apis mellifera muscle LIM protein Mlp84B-like (LOC411285), transcript variant X2, mRNA</t>
  </si>
  <si>
    <t>GB54819</t>
  </si>
  <si>
    <t>GB54820</t>
  </si>
  <si>
    <t>GB54821</t>
  </si>
  <si>
    <t>GB54822</t>
  </si>
  <si>
    <t xml:space="preserve"> PREDICTED: Apis mellifera uncharacterized LOC102655558 (LOC102655558), mRNA</t>
  </si>
  <si>
    <t>GB54823</t>
  </si>
  <si>
    <t xml:space="preserve"> PREDICTED: Apis mellifera uncharacterized LOC727325 (LOC727325), mRNA</t>
  </si>
  <si>
    <t>GB54824</t>
  </si>
  <si>
    <t>GB54825</t>
  </si>
  <si>
    <t>GB54826</t>
  </si>
  <si>
    <t xml:space="preserve"> Apis mellifera synaptotagmin 1 (Syt1), mRNA</t>
  </si>
  <si>
    <t xml:space="preserve"> PREDICTED: Apis mellifera uncharacterized LOC408614 (LOC408614), transcript variant X2, mRNA</t>
  </si>
  <si>
    <t>GB54828</t>
  </si>
  <si>
    <t xml:space="preserve"> PREDICTED: Apis mellifera uncharacterized LOC408614 (LOC408614), transcript variant X1, mRNA</t>
  </si>
  <si>
    <t xml:space="preserve"> PREDICTED: Apis mellifera intraflagellar transport protein 52 homolog (LOC551202), mRNA</t>
  </si>
  <si>
    <t xml:space="preserve"> PREDICTED: Apis mellifera nuclear transcription factor Y subunit gamma-like (LOC408615), transcript variant X2, mRNA</t>
  </si>
  <si>
    <t>GB54832</t>
  </si>
  <si>
    <t xml:space="preserve"> PREDICTED: Apis mellifera developmental protein eyes absent (eya), transcript variant X2, mRNA</t>
  </si>
  <si>
    <t>GB54833</t>
  </si>
  <si>
    <t xml:space="preserve"> PREDICTED: Apis mellifera developmental protein eyes absent (eya), transcript variant X1, mRNA</t>
  </si>
  <si>
    <t>GB54834</t>
  </si>
  <si>
    <t xml:space="preserve"> PREDICTED: Apis mellifera developmental protein eyes absent (eya), transcript variant X3, mRNA</t>
  </si>
  <si>
    <t>GB54836</t>
  </si>
  <si>
    <t xml:space="preserve"> PREDICTED: Apis mellifera protein MAK16 homolog A-like (LOC551383), mRNA</t>
  </si>
  <si>
    <t xml:space="preserve"> PREDICTED: Apis mellifera post-GPI attachment to proteins factor 2-like (LOC410754), transcript variant X1, mRNA</t>
  </si>
  <si>
    <t xml:space="preserve"> PREDICTED: Apis mellifera uncharacterized LOC100577822 (LOC100577822), transcript variant X1, mRNA</t>
  </si>
  <si>
    <t>GB54839</t>
  </si>
  <si>
    <t>GB54840</t>
  </si>
  <si>
    <t xml:space="preserve"> PREDICTED: Apis mellifera scalloped (sd), transcript variant X7, mRNA</t>
  </si>
  <si>
    <t xml:space="preserve"> PREDICTED: Apis mellifera arginyl-tRNA synthetase (Aats-arg), mRNA</t>
  </si>
  <si>
    <t xml:space="preserve"> PREDICTED: Apis mellifera leucyl-tRNA synthetase, cytoplasmic-like (LOC412282), transcript variant X1, mRNA</t>
  </si>
  <si>
    <t xml:space="preserve"> PREDICTED: Apis mellifera uncharacterized LOC551443 (LOC551443), transcript variant X1, mRNA</t>
  </si>
  <si>
    <t xml:space="preserve"> PREDICTED: Apis mellifera TNF-receptor-associated factor 6 (Traf6), transcript variant X1, mRNA</t>
  </si>
  <si>
    <t xml:space="preserve"> PREDICTED: Apis mellifera polyprenol reductase-like (LOC102656812), transcript variant X1, mRNA</t>
  </si>
  <si>
    <t>GB54846</t>
  </si>
  <si>
    <t xml:space="preserve"> PREDICTED: Apis mellifera uncharacterized LOC725841 (LOC725841), transcript variant X1, mRNA</t>
  </si>
  <si>
    <t xml:space="preserve"> PREDICTED: Apis mellifera magnesium transporter protein 1-like (LOC412141), mRNA</t>
  </si>
  <si>
    <t xml:space="preserve"> PREDICTED: Apis mellifera zinc transporter 1-like (LOC727479), transcript variant X1, mRNA</t>
  </si>
  <si>
    <t>GB54849</t>
  </si>
  <si>
    <t xml:space="preserve"> PREDICTED: Apis mellifera zinc transporter 1-like (LOC727479), transcript variant X2, mRNA</t>
  </si>
  <si>
    <t>GB54850</t>
  </si>
  <si>
    <t xml:space="preserve"> PREDICTED: Apis mellifera zinc transporter 1-like (LOC727479), transcript variant X7, mRNA</t>
  </si>
  <si>
    <t xml:space="preserve"> PREDICTED: Apis mellifera PDGF-and VEGF-receptor related (Pvr), mRNA</t>
  </si>
  <si>
    <t xml:space="preserve"> PREDICTED: Apis mellifera proteasome maturation protein-like (LOC551411), mRNA</t>
  </si>
  <si>
    <t xml:space="preserve"> PREDICTED: Apis mellifera homocysteine S-methyltransferase 2-like (LOC550789), mRNA</t>
  </si>
  <si>
    <t xml:space="preserve"> PREDICTED: Apis mellifera homocysteine S-methyltransferase ybgG-like (LOC725816), mRNA</t>
  </si>
  <si>
    <t>GB54856</t>
  </si>
  <si>
    <t xml:space="preserve"> PREDICTED: Apis mellifera uncharacterized LOC102654454 (LOC102654454), ncRNA</t>
  </si>
  <si>
    <t>GB54857</t>
  </si>
  <si>
    <t xml:space="preserve"> PREDICTED: Apis mellifera uncharacterized LOC100577822 (LOC100577822), transcript variant X7, misc_RNA</t>
  </si>
  <si>
    <t>GB54858</t>
  </si>
  <si>
    <t>GB54859</t>
  </si>
  <si>
    <t xml:space="preserve"> PREDICTED: Apis mellifera uncharacterized LOC100578324 (LOC100578324), mRNA</t>
  </si>
  <si>
    <t xml:space="preserve"> PREDICTED: Apis mellifera counting factor associated protein D-like (LOC409517), mRNA</t>
  </si>
  <si>
    <t>GB54862</t>
  </si>
  <si>
    <t>GB54863</t>
  </si>
  <si>
    <t xml:space="preserve"> PREDICTED: Apis mellifera uncharacterized LOC100578000 (LOC100578000), mRNA</t>
  </si>
  <si>
    <t xml:space="preserve"> PREDICTED: Apis mellifera TATA-box-binding protein-like (LOC410753), mRNA</t>
  </si>
  <si>
    <t xml:space="preserve"> PREDICTED: Apis mellifera uncharacterized LOC100578445 (LOC100578445), mRNA</t>
  </si>
  <si>
    <t xml:space="preserve"> PREDICTED: Apis mellifera vesicular glutamate transporter 3-like (LOC410752), transcript variant X3, mRNA</t>
  </si>
  <si>
    <t xml:space="preserve"> PREDICTED: Apis mellifera phospholipase A1 member A-like (LOC410751), transcript variant 1, mRNA</t>
  </si>
  <si>
    <t xml:space="preserve"> PREDICTED: Apis mellifera uncharacterized LOC100578481 (LOC100578481), transcript variant X3, ncRNA</t>
  </si>
  <si>
    <t>GB54869</t>
  </si>
  <si>
    <t xml:space="preserve"> PREDICTED: Apis mellifera LON peptidase N-terminal domain and RING finger protein 3-like (LOC727454), partial mRNA</t>
  </si>
  <si>
    <t>GB54870</t>
  </si>
  <si>
    <t>GB54871</t>
  </si>
  <si>
    <t>GB54873</t>
  </si>
  <si>
    <t>GB54874</t>
  </si>
  <si>
    <t>GB54875</t>
  </si>
  <si>
    <t xml:space="preserve"> PREDICTED: Apis mellifera uncharacterized LOC102655677 (LOC102655677), transcript variant X1, mRNA</t>
  </si>
  <si>
    <t>GB54876</t>
  </si>
  <si>
    <t>GB54877</t>
  </si>
  <si>
    <t>GB54878</t>
  </si>
  <si>
    <t xml:space="preserve"> PREDICTED: Apis mellifera leucine-rich repeat-containing protein 71-like (LOC102654168), transcript variant X2, misc_RNA</t>
  </si>
  <si>
    <t>GB54879</t>
  </si>
  <si>
    <t>GB54880</t>
  </si>
  <si>
    <t xml:space="preserve"> PREDICTED: Apis mellifera glutamate receptor 1-like (LOC100576135), mRNA</t>
  </si>
  <si>
    <t xml:space="preserve"> PREDICTED: Apis mellifera UPF0534 protein CG15027-like (LOC100579057), mRNA</t>
  </si>
  <si>
    <t xml:space="preserve"> PREDICTED: Apis mellifera uncharacterized LOC409598 (LOC409598), misc_RNA</t>
  </si>
  <si>
    <t>GB54883</t>
  </si>
  <si>
    <t xml:space="preserve"> PREDICTED: Apis mellifera cubitus interruptus (Ci), transcript variant X1, mRNA</t>
  </si>
  <si>
    <t xml:space="preserve"> PREDICTED: Apis mellifera protein GDAP2 homolog (LOC409182), mRNA</t>
  </si>
  <si>
    <t xml:space="preserve"> PREDICTED: Apis mellifera 2-acylglycerol O-acyltransferase 1-like (LOC409905), transcript variant X1, mRNA</t>
  </si>
  <si>
    <t>GB54889</t>
  </si>
  <si>
    <t xml:space="preserve"> PREDICTED: Apis mellifera kynurenine 3-monooxygenase (cn), transcript variant X1, mRNA</t>
  </si>
  <si>
    <t xml:space="preserve"> PREDICTED: Apis mellifera uncharacterized LOC100578919 (LOC100578919), mRNA</t>
  </si>
  <si>
    <t xml:space="preserve"> PREDICTED: Apis mellifera uncharacterized LOC100578955 (LOC100578955), mRNA</t>
  </si>
  <si>
    <t>GB54892</t>
  </si>
  <si>
    <t>GB54894</t>
  </si>
  <si>
    <t xml:space="preserve"> PREDICTED: Apis mellifera uncharacterized LOC100576093 (LOC100576093), mRNA</t>
  </si>
  <si>
    <t>GB54895</t>
  </si>
  <si>
    <t>GB54896</t>
  </si>
  <si>
    <t>GB54897</t>
  </si>
  <si>
    <t>GB54898</t>
  </si>
  <si>
    <t>GB54899</t>
  </si>
  <si>
    <t>GB54900</t>
  </si>
  <si>
    <t xml:space="preserve"> PREDICTED: Apis mellifera vesicle-associated membrane protein 7-like (LOC102655626), mRNA</t>
  </si>
  <si>
    <t>GB54901</t>
  </si>
  <si>
    <t xml:space="preserve"> PREDICTED: Apis mellifera choline-phosphate cytidylyltransferase B-like (LOC412303), transcript variant X3, mRNA</t>
  </si>
  <si>
    <t>GB54902</t>
  </si>
  <si>
    <t xml:space="preserve"> PREDICTED: Apis mellifera uncharacterized LOC552168 (LOC552168), mRNA</t>
  </si>
  <si>
    <t xml:space="preserve"> Apis mellifera PI-PLC X domain-containing protein 1-like (LOC101664701), mRNA</t>
  </si>
  <si>
    <t>GB54904</t>
  </si>
  <si>
    <t xml:space="preserve"> PREDICTED: Apis mellifera uncharacterized LOC724197 (LOC724197), mRNA</t>
  </si>
  <si>
    <t xml:space="preserve"> PREDICTED: Apis mellifera niemann-Pick C1 protein-like (LOC724283), transcript variant X1, mRNA</t>
  </si>
  <si>
    <t>GB54907</t>
  </si>
  <si>
    <t xml:space="preserve"> PREDICTED: Apis mellifera uncharacterized LOC100576697 (LOC100576697), ncRNA</t>
  </si>
  <si>
    <t>GB54908</t>
  </si>
  <si>
    <t xml:space="preserve"> PREDICTED: Apis mellifera dynamin-binding protein-like (LOC724415), transcript variant X2, mRNA</t>
  </si>
  <si>
    <t xml:space="preserve"> PREDICTED: Apis mellifera tyrosine-protein kinase Abl-like (LOC409127), transcript variant X6, mRNA</t>
  </si>
  <si>
    <t xml:space="preserve"> PREDICTED: Apis mellifera PHD finger protein rhinoceros (rno), mRNA</t>
  </si>
  <si>
    <t>GB54911</t>
  </si>
  <si>
    <t xml:space="preserve"> PREDICTED: Apis mellifera myeloma-overexpressed gene 2 protein homolog (LOC724639), mRNA</t>
  </si>
  <si>
    <t xml:space="preserve"> PREDICTED: Apis mellifera calcium binding protein 39 (LOC409886), transcript variant X3, mRNA</t>
  </si>
  <si>
    <t xml:space="preserve"> PREDICTED: Apis mellifera palmitoyltransferase ZDHHC3-like (LOC552426), transcript variant X5, mRNA</t>
  </si>
  <si>
    <t xml:space="preserve"> PREDICTED: Apis mellifera GABA neurotransmitter transporter-1A (Gat-a), transcript variant X1, mRNA</t>
  </si>
  <si>
    <t xml:space="preserve"> PREDICTED: Apis mellifera uncharacterized LOC100577450 (LOC100577450), mRNA</t>
  </si>
  <si>
    <t xml:space="preserve"> PREDICTED: Apis mellifera uncharacterized protein CG10915-like (LOC551889), transcript variant X3, mRNA</t>
  </si>
  <si>
    <t xml:space="preserve"> PREDICTED: Apis mellifera uncharacterized LOC412088 (LOC412088), transcript variant X2, mRNA</t>
  </si>
  <si>
    <t>GB54921</t>
  </si>
  <si>
    <t xml:space="preserve"> PREDICTED: Apis mellifera serine protease 14 (SP14), transcript variant X1, mRNA</t>
  </si>
  <si>
    <t>GB54922</t>
  </si>
  <si>
    <t xml:space="preserve"> PREDICTED: Apis mellifera uncharacterized LOC100576132 (LOC100576132), transcript variant X1, mRNA</t>
  </si>
  <si>
    <t xml:space="preserve"> PREDICTED: Apis mellifera transmembrane protein 42-like (LOC100579021), transcript variant X2, mRNA</t>
  </si>
  <si>
    <t xml:space="preserve"> PREDICTED: Apis mellifera dual specificity protein phosphatase 15-like (LOC100578953), mRNA</t>
  </si>
  <si>
    <t>GB54925</t>
  </si>
  <si>
    <t>GB54926</t>
  </si>
  <si>
    <t xml:space="preserve"> PREDICTED: Apis mellifera BRCA1-associated protein-like (LOC409251), transcript variant X2, mRNA</t>
  </si>
  <si>
    <t xml:space="preserve"> PREDICTED: Apis mellifera tRNA guanosine-2'-O-methyltransferase TRM11 homolog (LOC724798), mRNA</t>
  </si>
  <si>
    <t xml:space="preserve"> PREDICTED: Apis mellifera sorting nexin-6-like (LOC727452), partial mRNA</t>
  </si>
  <si>
    <t xml:space="preserve"> PREDICTED: Apis mellifera bromodomain adjacent to zinc finger domain protein 2B-like (LOC551071), transcript variant X5, mRNA</t>
  </si>
  <si>
    <t>GB54930</t>
  </si>
  <si>
    <t>GB54931</t>
  </si>
  <si>
    <t xml:space="preserve"> PREDICTED: Apis mellifera 3-hydroxyisobutyrate dehydrogenase-like protein (LOC551208), transcript variant X3, mRNA</t>
  </si>
  <si>
    <t xml:space="preserve"> PREDICTED: Apis mellifera LIM and SH3 domain protein Lasp-like (LOC725777), mRNA</t>
  </si>
  <si>
    <t>GB54933</t>
  </si>
  <si>
    <t xml:space="preserve"> PREDICTED: Apis mellifera uncharacterized LOC551320 (LOC551320), transcript variant X3, mRNA</t>
  </si>
  <si>
    <t xml:space="preserve"> PREDICTED: Apis mellifera Rho-associated, coiled-coil containing protein kinase 2 (ROCK2), transcript variant X1, mRNA</t>
  </si>
  <si>
    <t>GB54936</t>
  </si>
  <si>
    <t xml:space="preserve"> PREDICTED: Apis mellifera BTB/POZ domain-containing protein 2-like (LOC408635), mRNA</t>
  </si>
  <si>
    <t xml:space="preserve"> PREDICTED: Apis mellifera ATPase WRNIP1-like (LOC409392), transcript variant X2, mRNA</t>
  </si>
  <si>
    <t xml:space="preserve"> PREDICTED: Apis mellifera rabconnectin-3B (Rbcn-3B), transcript variant X6, mRNA</t>
  </si>
  <si>
    <t xml:space="preserve"> PREDICTED: Apis mellifera growth hormone-inducible transmembrane protein-like (LOC409189), transcript variant X5, mRNA</t>
  </si>
  <si>
    <t xml:space="preserve"> PREDICTED: Apis mellifera uncharacterized LOC100577142 (LOC100577142), mRNA</t>
  </si>
  <si>
    <t xml:space="preserve"> PREDICTED: Apis mellifera G-protein coupled receptor Mth2-like (LOC100577108), mRNA</t>
  </si>
  <si>
    <t>GB54943</t>
  </si>
  <si>
    <t>GB54944</t>
  </si>
  <si>
    <t>GB54945</t>
  </si>
  <si>
    <t xml:space="preserve"> PREDICTED: Apis mellifera tribbles (trbl), transcript variant X2, mRNA</t>
  </si>
  <si>
    <t>GB54946</t>
  </si>
  <si>
    <t>GB54947</t>
  </si>
  <si>
    <t>GB54948</t>
  </si>
  <si>
    <t>GB54949</t>
  </si>
  <si>
    <t xml:space="preserve"> PREDICTED: Apis mellifera uncharacterized LOC726431 (LOC726431), transcript variant X2, mRNA</t>
  </si>
  <si>
    <t xml:space="preserve"> PREDICTED: Apis mellifera ubiquitin carboxyl-terminal hydrolase 46-like (LOC552660), transcript variant X2, mRNA</t>
  </si>
  <si>
    <t xml:space="preserve"> PREDICTED: Apis mellifera proteasome subunit alpha type-1-like (LOC552654), mRNA</t>
  </si>
  <si>
    <t xml:space="preserve"> PREDICTED: Apis mellifera sterol regulatory element-binding protein 2-like (LOC413422), mRNA</t>
  </si>
  <si>
    <t>GB54954</t>
  </si>
  <si>
    <t xml:space="preserve"> PREDICTED: Apis mellifera uncharacterized LOC100576918 (LOC100576918), mRNA</t>
  </si>
  <si>
    <t>GB54955</t>
  </si>
  <si>
    <t xml:space="preserve"> PREDICTED: Apis mellifera autophagy 1 (Aut1), mRNA</t>
  </si>
  <si>
    <t xml:space="preserve"> PREDICTED: Apis mellifera anaphase promoting complex 7 (APC7), transcript variant X2, mRNA</t>
  </si>
  <si>
    <t xml:space="preserve"> PREDICTED: Apis mellifera cdc2-related-kinase (cdc2rk), mRNA</t>
  </si>
  <si>
    <t xml:space="preserve"> PREDICTED: Apis mellifera uncharacterized LOC552185 (LOC552185), transcript variant X1, mRNA</t>
  </si>
  <si>
    <t xml:space="preserve"> PREDICTED: Apis mellifera probable oligoribonuclease-like (LOC725736), mRNA</t>
  </si>
  <si>
    <t xml:space="preserve"> PREDICTED: Apis mellifera NADH dehydrogenase (ubiquinone) 1 beta subcomplex, 6, 17kDa (Ndufb6), transcript variant X3, mRNA</t>
  </si>
  <si>
    <t xml:space="preserve"> PREDICTED: Apis mellifera uncharacterized LOC102655636 (LOC102655636), mRNA</t>
  </si>
  <si>
    <t>GB54962</t>
  </si>
  <si>
    <t>GB54963</t>
  </si>
  <si>
    <t xml:space="preserve"> PREDICTED: Apis mellifera NADH dehydrogenase [ubiquinone] 1 alpha subcomplex subunit 12-like (LOC727199), mRNA</t>
  </si>
  <si>
    <t>GB54964</t>
  </si>
  <si>
    <t>GB54965</t>
  </si>
  <si>
    <t xml:space="preserve"> PREDICTED: Apis mellifera exosome complex exonuclease RRP42-like (LOC411836), partial mRNA</t>
  </si>
  <si>
    <t xml:space="preserve"> PREDICTED: Apis mellifera phosphorylated adaptor for RNA export (Phax), mRNA</t>
  </si>
  <si>
    <t xml:space="preserve"> Apis mellifera chemosensory protein 5 (LOC751767), mRNA</t>
  </si>
  <si>
    <t>GB54969</t>
  </si>
  <si>
    <t xml:space="preserve"> Apis mellifera chemosensory protein 6 (CSP6), mRNA</t>
  </si>
  <si>
    <t>GB54970</t>
  </si>
  <si>
    <t xml:space="preserve"> PREDICTED: Apis mellifera BTB (POZ) domain containing 9 (BTBD9), transcript variant X2, mRNA</t>
  </si>
  <si>
    <t xml:space="preserve"> PREDICTED: Apis mellifera ankyrin repeat domain-containing protein 13C-like (LOC412451), mRNA</t>
  </si>
  <si>
    <t xml:space="preserve"> PREDICTED: Apis mellifera selT-like protein-like (LOC550992), transcript variant 1, mRNA</t>
  </si>
  <si>
    <t xml:space="preserve"> PREDICTED: Apis mellifera protein FAM122A-like (LOC552274), mRNA</t>
  </si>
  <si>
    <t xml:space="preserve"> PREDICTED: Apis mellifera putative leucine-rich repeat-containing protein DDB_G0290503-like (LOC102656301), transcript variant X1, mRNA</t>
  </si>
  <si>
    <t>GB54975</t>
  </si>
  <si>
    <t xml:space="preserve"> PREDICTED: Apis mellifera UPF0172 protein CG3501-like (LOC552372), mRNA</t>
  </si>
  <si>
    <t xml:space="preserve"> PREDICTED: Apis mellifera nuclear receptor 2C2-associated protein-like (LOC727436), mRNA</t>
  </si>
  <si>
    <t xml:space="preserve"> PREDICTED: Apis mellifera lipoic acid synthase (Las), mRNA</t>
  </si>
  <si>
    <t xml:space="preserve"> PREDICTED: Apis mellifera ribosomal protein L21 (RpL21), mRNA</t>
  </si>
  <si>
    <t xml:space="preserve"> PREDICTED: Apis mellifera condensin complex subunit 2-like (LOC100576990), mRNA</t>
  </si>
  <si>
    <t xml:space="preserve"> PREDICTED: Apis mellifera cysteine-rich hydrophobic domain 2 protein-like (LOC409505), mRNA</t>
  </si>
  <si>
    <t xml:space="preserve"> PREDICTED: Apis mellifera uncharacterized LOC102656779 (LOC102656779), transcript variant X1, mRNA</t>
  </si>
  <si>
    <t>GB54982</t>
  </si>
  <si>
    <t xml:space="preserve"> PREDICTED: Apis mellifera probable RNA methyltransferase CG11342-like (LOC102653614), transcript variant X7, mRNA</t>
  </si>
  <si>
    <t>GB54983</t>
  </si>
  <si>
    <t xml:space="preserve"> PREDICTED: Apis mellifera chromatin complexes subunit BAP18-like (LOC408633), transcript variant X2, mRNA</t>
  </si>
  <si>
    <t xml:space="preserve"> PREDICTED: Apis mellifera major facilitator superfamily domain-containing protein 1-like (LOC408634), mRNA</t>
  </si>
  <si>
    <t xml:space="preserve"> PREDICTED: Apis mellifera putative ATP-dependent RNA helicase DHX33-like (LOC726350), mRNA</t>
  </si>
  <si>
    <t xml:space="preserve"> PREDICTED: Apis mellifera neuroligin 2 (NLG-2), transcript variant X3, mRNA</t>
  </si>
  <si>
    <t xml:space="preserve"> PREDICTED: Apis mellifera Rab GTPase activating protein 4 (RabGAP4), transcript variant X1, mRNA</t>
  </si>
  <si>
    <t xml:space="preserve"> PREDICTED: Apis mellifera hrp65 protein-like (LOC726178), transcript variant X1, mRNA</t>
  </si>
  <si>
    <t xml:space="preserve"> PREDICTED: Apis mellifera dnaJ homolog subfamily C member 21-like (LOC100578360), mRNA</t>
  </si>
  <si>
    <t xml:space="preserve"> PREDICTED: Apis mellifera UPF0585 protein CG18661-like (LOC726062), transcript variant X1, mRNA</t>
  </si>
  <si>
    <t xml:space="preserve"> Apis mellifera protein O-mannosyltransferase 1-like (LOC551420), mRNA</t>
  </si>
  <si>
    <t xml:space="preserve"> Apis mellifera Rho-associated, coiled-coil containing protein kinase 2 (ROCK2), mRNA</t>
  </si>
  <si>
    <t xml:space="preserve"> PREDICTED: Apis mellifera uncharacterized LOC725724 (LOC725724), transcript variant X1, mRNA</t>
  </si>
  <si>
    <t xml:space="preserve"> PREDICTED: Apis mellifera uncharacterized LOC408641 (LOC408641), transcript variant X1, mRNA</t>
  </si>
  <si>
    <t xml:space="preserve"> PREDICTED: Apis mellifera UPF0465 protein C5orf33-like (LOC408642), mRNA</t>
  </si>
  <si>
    <t xml:space="preserve"> PREDICTED: Apis mellifera hemicentin-1-like (LOC725460), transcript variant X5, mRNA</t>
  </si>
  <si>
    <t xml:space="preserve"> PREDICTED: Apis mellifera tetratricopeptide repeat protein 35-B-like (LOC411882), transcript variant X4, mRNA</t>
  </si>
  <si>
    <t xml:space="preserve"> PREDICTED: Apis mellifera uncharacterized LOC100578883 (LOC100578883), mRNA</t>
  </si>
  <si>
    <t xml:space="preserve"> PREDICTED: Apis mellifera protein phosphatase 1 regulatory subunit 16A-like (LOC411548), transcript variant X2, mRNA</t>
  </si>
  <si>
    <t xml:space="preserve"> PREDICTED: Apis mellifera methionine sulphoxide reductase A (MsrA), transcript variant X1, mRNA</t>
  </si>
  <si>
    <t xml:space="preserve"> PREDICTED: Apis mellifera uncharacterized LOC100579054 (LOC100579054), mRNA</t>
  </si>
  <si>
    <t xml:space="preserve"> PREDICTED: Apis mellifera TAF5-like RNA polymerase II p300/CBP-associated factor-associated factor 65 kDa subunit 5L-like (LOC725044), mRNA</t>
  </si>
  <si>
    <t xml:space="preserve"> PREDICTED: Apis mellifera uncharacterized LOC725284 (LOC725284), mRNA</t>
  </si>
  <si>
    <t xml:space="preserve"> PREDICTED: Apis mellifera another transcription unit protein (Atu), mRNA</t>
  </si>
  <si>
    <t xml:space="preserve"> PREDICTED: Apis mellifera spermine synthase-like (LOC410080), transcript variant X2, mRNA</t>
  </si>
  <si>
    <t xml:space="preserve"> PREDICTED: Apis mellifera eukaryotic translation initiation factor 3 subunit K-like (LOC551960), mRNA</t>
  </si>
  <si>
    <t xml:space="preserve"> PREDICTED: Apis mellifera DP transcription factor (Dp), mRNA</t>
  </si>
  <si>
    <t xml:space="preserve"> PREDICTED: Apis mellifera NTF2-related export protein 1 (Nxt1), transcript variant X3, mRNA</t>
  </si>
  <si>
    <t xml:space="preserve"> PREDICTED: Apis mellifera ras-related protein Rab-2-like (LOC409126), mRNA</t>
  </si>
  <si>
    <t xml:space="preserve"> PREDICTED: Apis mellifera huntingtin interacting protein 1 (Hip1), transcript variant X4, mRNA</t>
  </si>
  <si>
    <t xml:space="preserve"> PREDICTED: Apis mellifera uncharacterized LOC408643 (LOC408643), transcript variant X1, mRNA</t>
  </si>
  <si>
    <t xml:space="preserve"> PREDICTED: Apis mellifera putative GTP-binding protein 6-like (LOC410784), transcript variant X1, mRNA</t>
  </si>
  <si>
    <t xml:space="preserve"> PREDICTED: Apis mellifera plexin A (plexA), transcript variant X2, mRNA</t>
  </si>
  <si>
    <t>GB55018</t>
  </si>
  <si>
    <t xml:space="preserve"> PREDICTED: Apis mellifera plexin A (plexA), transcript variant X1, mRNA</t>
  </si>
  <si>
    <t>GB55019</t>
  </si>
  <si>
    <t xml:space="preserve"> PREDICTED: Apis mellifera plexin A (plexA), transcript variant X3, mRNA</t>
  </si>
  <si>
    <t>GB55021</t>
  </si>
  <si>
    <t xml:space="preserve"> PREDICTED: Apis mellifera receptor-mediated endocytosis protein 6 homolog (LOC411806), transcript variant X1, mRNA</t>
  </si>
  <si>
    <t xml:space="preserve"> PREDICTED: Apis mellifera uncharacterized LOC102656712 (LOC102656712), ncRNA</t>
  </si>
  <si>
    <t>GB55023</t>
  </si>
  <si>
    <t xml:space="preserve"> PREDICTED: Apis mellifera uncharacterized LOC102656835 (LOC102656835), transcript variant X2, ncRNA</t>
  </si>
  <si>
    <t>GB55024</t>
  </si>
  <si>
    <t>GB55025</t>
  </si>
  <si>
    <t>GB55026</t>
  </si>
  <si>
    <t>GB55027</t>
  </si>
  <si>
    <t>GB55028</t>
  </si>
  <si>
    <t>GB55029</t>
  </si>
  <si>
    <t xml:space="preserve"> PREDICTED: Apis mellifera uncharacterized LOC725074 (LOC725074), mRNA</t>
  </si>
  <si>
    <t xml:space="preserve"> PREDICTED: Apis mellifera uncharacterized LOC102656027 (LOC102656027), ncRNA</t>
  </si>
  <si>
    <t>GB55031</t>
  </si>
  <si>
    <t xml:space="preserve"> PREDICTED: Apis mellifera homeobox protein prospero (Pros), transcript variant X2, mRNA</t>
  </si>
  <si>
    <t>GB55033</t>
  </si>
  <si>
    <t>GB55034</t>
  </si>
  <si>
    <t xml:space="preserve"> PREDICTED: Apis mellifera uncharacterized LOC100577230 (LOC100577230), transcript variant X3, ncRNA</t>
  </si>
  <si>
    <t xml:space="preserve"> Apis mellifera doublesex (Dsx), transcript variant M, mRNA</t>
  </si>
  <si>
    <t xml:space="preserve"> PREDICTED: Apis mellifera uncharacterized LOC102656230 (LOC102656230), transcript variant X2, misc_RNA</t>
  </si>
  <si>
    <t>GB55037</t>
  </si>
  <si>
    <t xml:space="preserve"> PREDICTED: Apis mellifera protein UXT homolog (LOC725210), mRNA</t>
  </si>
  <si>
    <t xml:space="preserve"> PREDICTED: Apis mellifera cysteine sulfinic acid decarboxylase-like (LOC409063), transcript variant X3, mRNA</t>
  </si>
  <si>
    <t xml:space="preserve"> PREDICTED: Apis mellifera elongation of very long chain fatty acids protein 4-like (LOC725255), transcript variant X1, mRNA</t>
  </si>
  <si>
    <t>GB55041</t>
  </si>
  <si>
    <t xml:space="preserve"> PREDICTED: Apis mellifera elongation of very long chain fatty acids protein 4-like (LOC725255), transcript variant X3, misc_RNA</t>
  </si>
  <si>
    <t>GB55042</t>
  </si>
  <si>
    <t xml:space="preserve"> PREDICTED: Apis mellifera glutamate receptor, ionotropic kainate 2-like (LOC727453), mRNA</t>
  </si>
  <si>
    <t>GB55043</t>
  </si>
  <si>
    <t>GB55044</t>
  </si>
  <si>
    <t>GB55045</t>
  </si>
  <si>
    <t xml:space="preserve"> PREDICTED: Apis mellifera probable G-protein coupled receptor B0563.6-like (LOC552761), mRNA</t>
  </si>
  <si>
    <t>GB55047</t>
  </si>
  <si>
    <t>GB55048</t>
  </si>
  <si>
    <t>GB55049</t>
  </si>
  <si>
    <t xml:space="preserve"> PREDICTED: Apis mellifera solute carrier family 26 member 6-like (LOC413896), partial mRNA</t>
  </si>
  <si>
    <t>GB55051</t>
  </si>
  <si>
    <t>GB55052</t>
  </si>
  <si>
    <t xml:space="preserve"> PREDICTED: Apis mellifera soluble calcium-activated nucleotidase 1-like (LOC550987), mRNA</t>
  </si>
  <si>
    <t xml:space="preserve"> PREDICTED: Apis mellifera tetratricopeptide repeat protein 39C-like (LOC724397), mRNA</t>
  </si>
  <si>
    <t xml:space="preserve"> PREDICTED: Apis mellifera spermatogenesis associated 20 (SPATA20), transcript variant X1, mRNA</t>
  </si>
  <si>
    <t xml:space="preserve"> PREDICTED: Apis mellifera voltage-dependent T-type calcium channel subunit alpha-1H-like (LOC551883), mRNA</t>
  </si>
  <si>
    <t>GB55057</t>
  </si>
  <si>
    <t>GB55058</t>
  </si>
  <si>
    <t xml:space="preserve"> PREDICTED: Apis mellifera rhomboid-related protein 3-like (LOC724287), transcript variant X5, mRNA</t>
  </si>
  <si>
    <t>GB55061</t>
  </si>
  <si>
    <t xml:space="preserve"> PREDICTED: Apis mellifera mitochondrial ribosomal protein L32 (mRpL32), mRNA</t>
  </si>
  <si>
    <t xml:space="preserve"> PREDICTED: Apis mellifera dnaJ homolog subfamily C member 9-like (LOC409892), transcript variant X3, misc_RNA</t>
  </si>
  <si>
    <t xml:space="preserve"> PREDICTED: Apis mellifera uncharacterized LOC102656041 (LOC102656041), mRNA</t>
  </si>
  <si>
    <t>GB55064</t>
  </si>
  <si>
    <t xml:space="preserve"> PREDICTED: Apis mellifera sonic hedgehog protein-like (LOC102655561), mRNA</t>
  </si>
  <si>
    <t>GB55065</t>
  </si>
  <si>
    <t xml:space="preserve"> PREDICTED: Apis mellifera hedgehog-like (LOC726929), mRNA</t>
  </si>
  <si>
    <t>GB55066</t>
  </si>
  <si>
    <t xml:space="preserve"> PREDICTED: Apis mellifera short transient receptor potential channel 4-like (LOC726193), mRNA</t>
  </si>
  <si>
    <t xml:space="preserve"> PREDICTED: Apis mellifera uncharacterized LOC100576840 (LOC100576840), mRNA</t>
  </si>
  <si>
    <t>GB55068</t>
  </si>
  <si>
    <t xml:space="preserve"> PREDICTED: Apis mellifera carbonic anhydrase 2-like (LOC727237), mRNA</t>
  </si>
  <si>
    <t xml:space="preserve"> PREDICTED: Apis mellifera f-box only protein 9-like (LOC413709), mRNA</t>
  </si>
  <si>
    <t xml:space="preserve"> PREDICTED: Apis mellifera uncharacterized LOC411812 (LOC411812), transcript variant X9, mRNA</t>
  </si>
  <si>
    <t>GB55072</t>
  </si>
  <si>
    <t xml:space="preserve"> PREDICTED: Apis mellifera uncharacterized LOC411812 (LOC411812), transcript variant X12, mRNA</t>
  </si>
  <si>
    <t>GB55073</t>
  </si>
  <si>
    <t xml:space="preserve"> PREDICTED: Apis mellifera uncharacterized LOC411812 (LOC411812), transcript variant X1, mRNA</t>
  </si>
  <si>
    <t>GB55075</t>
  </si>
  <si>
    <t xml:space="preserve"> PREDICTED: Apis mellifera signal recognition particle 19 kDa protein (Srp19), mRNA</t>
  </si>
  <si>
    <t xml:space="preserve"> PREDICTED: Apis mellifera icarus (ics), transcript variant X2, mRNA</t>
  </si>
  <si>
    <t xml:space="preserve"> PREDICTED: Apis mellifera tubulin alpha-2 chain-like (LOC724291), mRNA</t>
  </si>
  <si>
    <t>GB55079</t>
  </si>
  <si>
    <t xml:space="preserve"> PREDICTED: Apis mellifera uncharacterized LOC726039 (LOC726039), mRNA</t>
  </si>
  <si>
    <t xml:space="preserve"> PREDICTED: Apis mellifera TM2 domain-containing protein CG11103 ortholog (LOC408370), mRNA</t>
  </si>
  <si>
    <t xml:space="preserve"> PREDICTED: Apis mellifera UPF0368 protein Cxorf26-like (LOC550854), mRNA</t>
  </si>
  <si>
    <t>GB55083</t>
  </si>
  <si>
    <t>GB55084</t>
  </si>
  <si>
    <t>GB55085</t>
  </si>
  <si>
    <t>GB55086</t>
  </si>
  <si>
    <t>GB55087</t>
  </si>
  <si>
    <t xml:space="preserve"> PREDICTED: Apis mellifera poly(rC)-binding protein 3-like (LOC408372), transcript variant X2, mRNA</t>
  </si>
  <si>
    <t>GB55089</t>
  </si>
  <si>
    <t xml:space="preserve"> PREDICTED: Apis mellifera helicase (Hlc), transcript variant 1, mRNA</t>
  </si>
  <si>
    <t xml:space="preserve"> PREDICTED: Apis mellifera eIF2B-beta protein (eIF2B-beta), mRNA</t>
  </si>
  <si>
    <t xml:space="preserve"> PREDICTED: Apis mellifera suppressor of fused (Su(fu)), mRNA</t>
  </si>
  <si>
    <t>GB55093</t>
  </si>
  <si>
    <t xml:space="preserve"> PREDICTED: Apis mellifera neuralized (neur), transcript variant X3, mRNA</t>
  </si>
  <si>
    <t xml:space="preserve"> PREDICTED: Apis mellifera uncharacterized LOC100577202 (LOC100577202), mRNA</t>
  </si>
  <si>
    <t xml:space="preserve"> PREDICTED: Apis mellifera malic enzyme (Men), transcript variant X1, mRNA</t>
  </si>
  <si>
    <t xml:space="preserve"> PREDICTED: Apis mellifera uncharacterized LOC411812 (LOC411812), transcript variant X10, mRNA</t>
  </si>
  <si>
    <t>GB55097</t>
  </si>
  <si>
    <t xml:space="preserve"> PREDICTED: Apis mellifera progestin and adipoQ receptor family member 4-like (LOC727130), transcript variant X3, mRNA</t>
  </si>
  <si>
    <t>GB55099</t>
  </si>
  <si>
    <t>GB55100</t>
  </si>
  <si>
    <t xml:space="preserve"> PREDICTED: Apis mellifera coiled-coil domain-containing protein 12-like (LOC551200), transcript variant 1, mRNA</t>
  </si>
  <si>
    <t xml:space="preserve"> PREDICTED: Apis mellifera f-box only protein 28-like (LOC552488), transcript variant X5, mRNA</t>
  </si>
  <si>
    <t xml:space="preserve"> PREDICTED: Apis mellifera max-like protein X-like (LOC412452), mRNA</t>
  </si>
  <si>
    <t>GB55104</t>
  </si>
  <si>
    <t xml:space="preserve"> PREDICTED: Apis mellifera spindle-F (spn-F), transcript variant X3, mRNA</t>
  </si>
  <si>
    <t xml:space="preserve"> PREDICTED: Apis mellifera uncharacterized protein CG4449-like (LOC725267), transcript variant X1, mRNA</t>
  </si>
  <si>
    <t xml:space="preserve"> PREDICTED: Apis mellifera tRNA modification GTPase GTPBP3, mitochondrial-like (LOC725337), transcript variant X1, mRNA</t>
  </si>
  <si>
    <t xml:space="preserve"> PREDICTED: Apis mellifera neverland (LOC725442), mRNA</t>
  </si>
  <si>
    <t xml:space="preserve"> PREDICTED: Apis mellifera cytosolic 5'-nucleotidase 3-like (LOC725409), mRNA</t>
  </si>
  <si>
    <t>GB55110</t>
  </si>
  <si>
    <t xml:space="preserve"> PREDICTED: Apis mellifera TP53-regulated inhibitor of apoptosis 1-like (LOC100578534), transcript variant X1, mRNA</t>
  </si>
  <si>
    <t xml:space="preserve"> PREDICTED: Apis mellifera histone H4 transcription factor-like (LOC725303), transcript variant X1, mRNA</t>
  </si>
  <si>
    <t>GB55113</t>
  </si>
  <si>
    <t xml:space="preserve"> PREDICTED: Apis mellifera netrin-1-like (LOC726680), transcript variant X1, mRNA</t>
  </si>
  <si>
    <t>GB55114</t>
  </si>
  <si>
    <t>GB55117</t>
  </si>
  <si>
    <t xml:space="preserve"> PREDICTED: Apis mellifera uncharacterized LOC100577437 (LOC100577437), transcript variant X2, misc_RNA</t>
  </si>
  <si>
    <t>GB55118</t>
  </si>
  <si>
    <t>GB55119</t>
  </si>
  <si>
    <t>GB55120</t>
  </si>
  <si>
    <t>GB55121</t>
  </si>
  <si>
    <t>GB55122</t>
  </si>
  <si>
    <t xml:space="preserve"> PREDICTED: Apis mellifera cytohesin-1-like (LOC727485), transcript variant X1, mRNA</t>
  </si>
  <si>
    <t>GB55124</t>
  </si>
  <si>
    <t>GB55125</t>
  </si>
  <si>
    <t xml:space="preserve"> PREDICTED: Apis mellifera exosome complex exonuclease rrp6-like (LOC102653861), partial mRNA</t>
  </si>
  <si>
    <t>GB55126</t>
  </si>
  <si>
    <t>GB55127</t>
  </si>
  <si>
    <t xml:space="preserve"> PREDICTED: Apis mellifera uncharacterized LOC102654884 (LOC102654884), ncRNA</t>
  </si>
  <si>
    <t>GB55128</t>
  </si>
  <si>
    <t>GB55129</t>
  </si>
  <si>
    <t xml:space="preserve"> PREDICTED: Apis mellifera threonyl-tRNA synthetase, cytoplasmic-like (LOC726911), mRNA</t>
  </si>
  <si>
    <t>GB55130</t>
  </si>
  <si>
    <t>GB55131</t>
  </si>
  <si>
    <t>GB55132</t>
  </si>
  <si>
    <t>GB55133</t>
  </si>
  <si>
    <t>GB55134</t>
  </si>
  <si>
    <t>GB55135</t>
  </si>
  <si>
    <t>GB55136</t>
  </si>
  <si>
    <t>GB55137</t>
  </si>
  <si>
    <t>GB55138</t>
  </si>
  <si>
    <t xml:space="preserve"> PREDICTED: Apis mellifera nucleoside diphosphate kinase awd (awd), mRNA</t>
  </si>
  <si>
    <t xml:space="preserve"> PREDICTED: Apis mellifera u6 snRNA-associated Sm-like protein LSm5-like (LOC725641), mRNA</t>
  </si>
  <si>
    <t xml:space="preserve"> PREDICTED: Apis mellifera uncharacterized LOC100578101 (LOC100578101), ncRNA</t>
  </si>
  <si>
    <t>GB55141</t>
  </si>
  <si>
    <t xml:space="preserve"> PREDICTED: Apis mellifera RecQ4 protein (RecQ4), mRNA</t>
  </si>
  <si>
    <t>GB55143</t>
  </si>
  <si>
    <t xml:space="preserve"> PREDICTED: Apis mellifera nervous wreck (nwk), mRNA</t>
  </si>
  <si>
    <t>GB55145</t>
  </si>
  <si>
    <t xml:space="preserve"> PREDICTED: Apis mellifera valyl-tRNA synthetase, mitochondrial-like (LOC727495), mRNA</t>
  </si>
  <si>
    <t xml:space="preserve"> PREDICTED: Apis mellifera serine/threonine-protein phosphatase 6 regulatory subunit 3-like (LOC551486), transcript variant X1, mRNA</t>
  </si>
  <si>
    <t xml:space="preserve"> Apis mellifera uncharacterized LOC100302106 (LOC100302106), transcript variant 1, mRNA</t>
  </si>
  <si>
    <t>GB55149</t>
  </si>
  <si>
    <t>GB55150</t>
  </si>
  <si>
    <t xml:space="preserve"> PREDICTED: Apis mellifera uncharacterized LOC409534 (LOC409534), transcript variant X3, mRNA</t>
  </si>
  <si>
    <t xml:space="preserve"> PREDICTED: Apis mellifera uncharacterized LOC100577771 (LOC100577771), transcript variant X2, mRNA</t>
  </si>
  <si>
    <t>GB55152</t>
  </si>
  <si>
    <t>GB55153</t>
  </si>
  <si>
    <t xml:space="preserve"> PREDICTED: Apis mellifera uncharacterized LOC102656737 (LOC102656737), transcript variant X1, ncRNA</t>
  </si>
  <si>
    <t>GB55154</t>
  </si>
  <si>
    <t xml:space="preserve"> PREDICTED: Apis mellifera uncharacterized LOC551609 (LOC551609), mRNA</t>
  </si>
  <si>
    <t xml:space="preserve"> PREDICTED: Apis mellifera THUMP domain-containing protein 1-like (LOC100578697), mRNA</t>
  </si>
  <si>
    <t xml:space="preserve"> PREDICTED: Apis mellifera prefoldin subunit 4-like (LOC102656136), mRNA</t>
  </si>
  <si>
    <t>GB55157</t>
  </si>
  <si>
    <t xml:space="preserve"> PREDICTED: Apis mellifera SET and MYND domain-containing protein 4-like (LOC724876), transcript variant X2, mRNA</t>
  </si>
  <si>
    <t xml:space="preserve"> PREDICTED: Apis mellifera liquid facets (lqf), transcript variant X4, mRNA</t>
  </si>
  <si>
    <t>GB55159</t>
  </si>
  <si>
    <t xml:space="preserve"> PREDICTED: Apis mellifera liquid facets (lqf), transcript variant X5, mRNA</t>
  </si>
  <si>
    <t xml:space="preserve"> PREDICTED: Apis mellifera nudC domain-containing protein 3-like (LOC412375), transcript variant X2, mRNA</t>
  </si>
  <si>
    <t xml:space="preserve"> PREDICTED: Apis mellifera uncharacterized LOC551144 (LOC551144), transcript variant X2, mRNA</t>
  </si>
  <si>
    <t xml:space="preserve"> PREDICTED: Apis mellifera glutaminyl-peptide cyclotransferase-like (LOC411943), mRNA</t>
  </si>
  <si>
    <t xml:space="preserve"> PREDICTED: Apis mellifera lethal giant larvae (LOC409348), transcript variant X10, mRNA</t>
  </si>
  <si>
    <t xml:space="preserve"> PREDICTED: Apis mellifera uncharacterized LOC412108 (LOC412108), transcript variant X6, mRNA</t>
  </si>
  <si>
    <t xml:space="preserve"> PREDICTED: Apis mellifera uncharacterized LOC412108 (LOC412108), transcript variant X1, mRNA</t>
  </si>
  <si>
    <t>GB55166</t>
  </si>
  <si>
    <t>GB55168</t>
  </si>
  <si>
    <t xml:space="preserve"> PREDICTED: Apis mellifera uncharacterized LOC724335 (LOC724335), transcript variant X2, mRNA</t>
  </si>
  <si>
    <t>GB55169</t>
  </si>
  <si>
    <t>GB55171</t>
  </si>
  <si>
    <t>GB55172</t>
  </si>
  <si>
    <t>GB55174</t>
  </si>
  <si>
    <t xml:space="preserve"> PREDICTED: Apis mellifera uncharacterized LOC100576095 (LOC100576095), mRNA</t>
  </si>
  <si>
    <t>GB55175</t>
  </si>
  <si>
    <t>GB55177</t>
  </si>
  <si>
    <t>GB55178</t>
  </si>
  <si>
    <t>GB55179</t>
  </si>
  <si>
    <t>GB55180</t>
  </si>
  <si>
    <t>GB55181</t>
  </si>
  <si>
    <t xml:space="preserve"> PREDICTED: Apis mellifera uncharacterized LOC410299 (LOC410299), transcript variant X2, mRNA</t>
  </si>
  <si>
    <t>GB55184</t>
  </si>
  <si>
    <t xml:space="preserve"> PREDICTED: Apis mellifera queuine tRNA-ribosyltransferase subunit QTRTD1 homolog (LOC410295), transcript variant X1, mRNA</t>
  </si>
  <si>
    <t xml:space="preserve"> PREDICTED: Apis mellifera B(0,+)-type amino acid transporter 1-like (LOC410296), mRNA</t>
  </si>
  <si>
    <t xml:space="preserve"> PREDICTED: Apis mellifera conserved oligomeric Golgi complex subunit 6 (LOC410298), mRNA</t>
  </si>
  <si>
    <t xml:space="preserve"> PREDICTED: Apis mellifera protein kinase related to protein kinase N (Pkn), mRNA</t>
  </si>
  <si>
    <t>GB55188</t>
  </si>
  <si>
    <t>GB55189</t>
  </si>
  <si>
    <t xml:space="preserve"> PREDICTED: Apis mellifera uncharacterized LOC100576289 (LOC100576289), mRNA</t>
  </si>
  <si>
    <t xml:space="preserve"> PREDICTED: Apis mellifera sorting nexin-16-like (LOC410297), mRNA</t>
  </si>
  <si>
    <t xml:space="preserve"> PREDICTED: Apis mellifera ZZ-type zinc finger-containing protein 3-like (LOC408340), mRNA</t>
  </si>
  <si>
    <t xml:space="preserve"> PREDICTED: Apis mellifera uncharacterized LOC102656195 (LOC102656195), transcript variant X3, ncRNA</t>
  </si>
  <si>
    <t>GB55194</t>
  </si>
  <si>
    <t xml:space="preserve"> PREDICTED: Apis mellifera homeobox protein araucan-like (LOC412840), transcript variant X2, mRNA</t>
  </si>
  <si>
    <t>GB55195</t>
  </si>
  <si>
    <t xml:space="preserve"> PREDICTED: Apis mellifera homeobox protein araucan-like (LOC412840), transcript variant X1, mRNA</t>
  </si>
  <si>
    <t>GB55197</t>
  </si>
  <si>
    <t xml:space="preserve"> PREDICTED: Apis mellifera mirror (mirr), transcript variant X4, mRNA</t>
  </si>
  <si>
    <t xml:space="preserve"> PREDICTED: Apis mellifera uncharacterized LOC100576080 (LOC100576080), transcript variant X3, ncRNA</t>
  </si>
  <si>
    <t>GB55199</t>
  </si>
  <si>
    <t xml:space="preserve"> PREDICTED: Apis mellifera uncharacterized LOC102654037 (LOC102654037), ncRNA</t>
  </si>
  <si>
    <t>GB55200</t>
  </si>
  <si>
    <t xml:space="preserve"> PREDICTED: Apis mellifera yellow-g2 (Y-g2), transcript variant X1, mRNA</t>
  </si>
  <si>
    <t xml:space="preserve"> PREDICTED: Apis mellifera yellow-e (Y-e), transcript variant X2, mRNA</t>
  </si>
  <si>
    <t xml:space="preserve"> PREDICTED: Apis mellifera yellow-e3 (Y-e3), transcript variant X1, mRNA</t>
  </si>
  <si>
    <t xml:space="preserve"> Apis mellifera major royal jelly protein 3 (Mrjp3), mRNA</t>
  </si>
  <si>
    <t xml:space="preserve"> Apis mellifera major royal jelly protein 1 (Mrjp1), mRNA</t>
  </si>
  <si>
    <t xml:space="preserve"> Apis mellifera major royal jelly protein 4 (Mrjp4), mRNA</t>
  </si>
  <si>
    <t xml:space="preserve"> PREDICTED: Apis mellifera major royal jelly protein 6 (Mrjp6), transcript variant X1, mRNA</t>
  </si>
  <si>
    <t xml:space="preserve"> Apis mellifera major royal jelly protein 5 (Mrjp5), mRNA</t>
  </si>
  <si>
    <t>GB55208</t>
  </si>
  <si>
    <t>GB55209</t>
  </si>
  <si>
    <t xml:space="preserve"> PREDICTED: Apis mellifera major royal jelly protein 5-like (LOC102654393), transcript variant X2, mRNA</t>
  </si>
  <si>
    <t>GB55210</t>
  </si>
  <si>
    <t xml:space="preserve"> PREDICTED: Apis mellifera major royal jelly protein 2-like (LOC100578601), misc_RNA</t>
  </si>
  <si>
    <t>GB55211</t>
  </si>
  <si>
    <t xml:space="preserve"> Apis mellifera major royal jelly protein 2 (Mrjp2), mRNA</t>
  </si>
  <si>
    <t>GB55212</t>
  </si>
  <si>
    <t xml:space="preserve"> Apis mellifera major royal jelly protein 7 (Mrjp7), mRNA</t>
  </si>
  <si>
    <t xml:space="preserve"> PREDICTED: Apis mellifera major royal jelly protein 8 (Mrjp8), transcript variant X3, mRNA</t>
  </si>
  <si>
    <t xml:space="preserve"> Apis mellifera major royal jelly protein 9 (Mrjp9), mRNA</t>
  </si>
  <si>
    <t xml:space="preserve"> PREDICTED: Apis mellifera yellow-h (Y-h), transcript variant X1, mRNA</t>
  </si>
  <si>
    <t xml:space="preserve"> PREDICTED: Apis mellifera uncharacterized LOC412147 (LOC412147), mRNA</t>
  </si>
  <si>
    <t>GB55217</t>
  </si>
  <si>
    <t xml:space="preserve"> PREDICTED: Apis mellifera uncharacterized LOC724286 (LOC724286), transcript variant X2, mRNA</t>
  </si>
  <si>
    <t>GB55218</t>
  </si>
  <si>
    <t xml:space="preserve"> PREDICTED: Apis mellifera L-xylulose reductase (LOC413567), mRNA</t>
  </si>
  <si>
    <t xml:space="preserve"> PREDICTED: Apis mellifera protein C10-like (LOC724769), mRNA</t>
  </si>
  <si>
    <t xml:space="preserve"> PREDICTED: Apis mellifera neosin (Neos), transcript variant X1, mRNA</t>
  </si>
  <si>
    <t xml:space="preserve"> PREDICTED: Apis mellifera crossveinless (cv), transcript variant X2, mRNA</t>
  </si>
  <si>
    <t xml:space="preserve"> PREDICTED: Apis mellifera C-type lectin 6 (CTL6), transcript variant X1, mRNA</t>
  </si>
  <si>
    <t xml:space="preserve"> PREDICTED: Apis mellifera myosin regulatory light chain sqh-like (LOC550973), transcript variant 1, mRNA</t>
  </si>
  <si>
    <t xml:space="preserve"> PREDICTED: Apis mellifera uncharacterized LOC409956 (LOC409956), transcript variant X1, mRNA</t>
  </si>
  <si>
    <t>GB55227</t>
  </si>
  <si>
    <t xml:space="preserve"> PREDICTED: Apis mellifera uncharacterized LOC409956 (LOC409956), transcript variant X2, mRNA</t>
  </si>
  <si>
    <t>GB55228</t>
  </si>
  <si>
    <t>GB55229</t>
  </si>
  <si>
    <t>GB55230</t>
  </si>
  <si>
    <t xml:space="preserve"> PREDICTED: Apis mellifera uncharacterized LOC100577771 (LOC100577771), transcript variant X1, mRNA</t>
  </si>
  <si>
    <t xml:space="preserve"> PREDICTED: Apis mellifera 3-hydroxyacyl-coA-dehydrogenase 1 (LOC725274), mRNA</t>
  </si>
  <si>
    <t xml:space="preserve"> PREDICTED: Apis mellifera nurim homolog (LOC725424), mRNA</t>
  </si>
  <si>
    <t>GB55235</t>
  </si>
  <si>
    <t xml:space="preserve"> PREDICTED: Apis mellifera DISCO interacting protein 2 (DIP2), transcript variant X8, mRNA</t>
  </si>
  <si>
    <t>GB55236</t>
  </si>
  <si>
    <t xml:space="preserve"> PREDICTED: Apis mellifera DISCO interacting protein 2 (DIP2), transcript variant X2, mRNA</t>
  </si>
  <si>
    <t xml:space="preserve"> PREDICTED: Apis mellifera uncharacterized LOC100578944 (LOC100578944), mRNA</t>
  </si>
  <si>
    <t>GB55238</t>
  </si>
  <si>
    <t xml:space="preserve"> PREDICTED: Apis mellifera anion exchange protein 2-like (LOC725581), mRNA</t>
  </si>
  <si>
    <t xml:space="preserve"> Apis mellifera mos protein (c-mos), mRNA</t>
  </si>
  <si>
    <t xml:space="preserve"> PREDICTED: Apis mellifera uncharacterized LOC100578246 (LOC100578246), transcript variant X1, mRNA</t>
  </si>
  <si>
    <t xml:space="preserve"> PREDICTED: Apis mellifera lipopolysaccharide-induced tumor necrosis factor-alpha factor homolog (LOC725688), transcript variant X1, mRNA</t>
  </si>
  <si>
    <t xml:space="preserve"> PREDICTED: Apis mellifera super sex combs (sxc), transcript variant 1, mRNA</t>
  </si>
  <si>
    <t>GB55243</t>
  </si>
  <si>
    <t xml:space="preserve"> PREDICTED: Apis mellifera super sex combs (sxc), transcript variant 2, mRNA</t>
  </si>
  <si>
    <t>GB55244</t>
  </si>
  <si>
    <t>GB55245</t>
  </si>
  <si>
    <t>GB55246</t>
  </si>
  <si>
    <t>GB55248</t>
  </si>
  <si>
    <t xml:space="preserve"> PREDICTED: Apis mellifera U1 small nuclear ribonucleoprotein 70 kDa (snRNP70K), transcript variant X2, mRNA</t>
  </si>
  <si>
    <t xml:space="preserve"> PREDICTED: Apis mellifera uncharacterized LOC100578489 (LOC100578489), transcript variant X10, mRNA</t>
  </si>
  <si>
    <t>GB55251</t>
  </si>
  <si>
    <t xml:space="preserve"> PREDICTED: Apis mellifera uncharacterized LOC409665 (LOC409665), transcript variant X2, mRNA</t>
  </si>
  <si>
    <t>GB55252</t>
  </si>
  <si>
    <t>GB55253</t>
  </si>
  <si>
    <t xml:space="preserve"> PREDICTED: Apis mellifera probable acyl-[acyl-carrier-protein]--UDP-N-acetylglucosamine O-acyltransferase, mitochondrial-like (LOC102655985), mRNA</t>
  </si>
  <si>
    <t>GB55254</t>
  </si>
  <si>
    <t>GB55255</t>
  </si>
  <si>
    <t>GB55256</t>
  </si>
  <si>
    <t xml:space="preserve"> PREDICTED: Apis mellifera probable cytochrome P450 6a21-like (LOC102653899), partial mRNA</t>
  </si>
  <si>
    <t>GB55257</t>
  </si>
  <si>
    <t>GB55258</t>
  </si>
  <si>
    <t xml:space="preserve"> Apis mellifera caskin-1-like (LOC726770), mRNA</t>
  </si>
  <si>
    <t xml:space="preserve"> PREDICTED: Apis mellifera uncharacterized LOC100578332 (LOC100578332), mRNA</t>
  </si>
  <si>
    <t xml:space="preserve"> PREDICTED: Apis mellifera synaptotagmin 7 (Syt7), transcript variant X9, mRNA</t>
  </si>
  <si>
    <t>GB55261</t>
  </si>
  <si>
    <t xml:space="preserve"> PREDICTED: Apis mellifera synaptotagmin 7 (Syt7), transcript variant X6, mRNA</t>
  </si>
  <si>
    <t xml:space="preserve"> PREDICTED: Apis mellifera putative fatty acyl-CoA reductase CG5065-like (LOC100576414), mRNA</t>
  </si>
  <si>
    <t xml:space="preserve"> PREDICTED: Apis mellifera uncharacterized LOC411910 (LOC411910), mRNA</t>
  </si>
  <si>
    <t xml:space="preserve"> PREDICTED: Apis mellifera uncharacterized LOC102654175 (LOC102654175), mRNA</t>
  </si>
  <si>
    <t>GB55265</t>
  </si>
  <si>
    <t xml:space="preserve"> PREDICTED: Apis mellifera 43 kDa receptor-associated protein of the synapse-like (LOC409238), transcript variant X4, mRNA</t>
  </si>
  <si>
    <t>GB55266</t>
  </si>
  <si>
    <t xml:space="preserve"> PREDICTED: Apis mellifera 43 kDa receptor-associated protein of the synapse-like (LOC409238), transcript variant X3, mRNA</t>
  </si>
  <si>
    <t xml:space="preserve"> PREDICTED: Apis mellifera protein associated with topo II related - 1 (Patr-1), mRNA</t>
  </si>
  <si>
    <t xml:space="preserve"> PREDICTED: Apis mellifera diaphanous (dia), transcript variant X3, mRNA</t>
  </si>
  <si>
    <t>GB55270</t>
  </si>
  <si>
    <t xml:space="preserve"> PREDICTED: Apis mellifera diaphanous (dia), transcript variant X2, mRNA</t>
  </si>
  <si>
    <t xml:space="preserve"> PREDICTED: Apis mellifera diaphanous (dia), transcript variant X5, mRNA</t>
  </si>
  <si>
    <t>GB55273</t>
  </si>
  <si>
    <t xml:space="preserve"> PREDICTED: Apis mellifera rhophilin-2-like (LOC724411), transcript variant X2, mRNA</t>
  </si>
  <si>
    <t xml:space="preserve"> PREDICTED: Apis mellifera clavesin-2-like (LOC551703), transcript variant 1, mRNA</t>
  </si>
  <si>
    <t xml:space="preserve"> PREDICTED: Apis mellifera Roc2 protein (Roc2), mRNA</t>
  </si>
  <si>
    <t>GB55276</t>
  </si>
  <si>
    <t xml:space="preserve"> PREDICTED: Apis mellifera putative odorant receptor 30a-like (LOC102656429), transcript variant X1, mRNA</t>
  </si>
  <si>
    <t>GB55277</t>
  </si>
  <si>
    <t xml:space="preserve"> PREDICTED: Apis mellifera zinc finger protein 658-like (LOC726368), mRNA</t>
  </si>
  <si>
    <t xml:space="preserve"> PREDICTED: Apis mellifera serine protease inhibitor 3 (serpin-3), mRNA</t>
  </si>
  <si>
    <t xml:space="preserve"> PREDICTED: Apis mellifera serpin B3-like (LOC726320), mRNA</t>
  </si>
  <si>
    <t xml:space="preserve"> PREDICTED: Apis mellifera TBC1 domain family member 20-like (LOC100578721), transcript variant X1, mRNA</t>
  </si>
  <si>
    <t xml:space="preserve"> PREDICTED: Apis mellifera UPF0464 protein C15orf44 homolog (LOC552065), mRNA</t>
  </si>
  <si>
    <t xml:space="preserve"> PREDICTED: Apis mellifera suppressor of cytokine signaling 5 (Socs-5), transcript variant X2, mRNA</t>
  </si>
  <si>
    <t>GB55284</t>
  </si>
  <si>
    <t xml:space="preserve"> PREDICTED: Apis mellifera uncharacterized LOC724761 (LOC724761), mRNA</t>
  </si>
  <si>
    <t xml:space="preserve"> PREDICTED: Apis mellifera homeobox protein six4 (Six4), mRNA</t>
  </si>
  <si>
    <t>GB55286</t>
  </si>
  <si>
    <t xml:space="preserve"> PREDICTED: Apis mellifera cysteine-rich motor neuron 1 protein-like (LOC724618), partial mRNA</t>
  </si>
  <si>
    <t xml:space="preserve"> PREDICTED: Apis mellifera MACRO domain-containing protein 2-like (LOC408589), transcript variant X3, mRNA</t>
  </si>
  <si>
    <t xml:space="preserve"> PREDICTED: Apis mellifera par-1 protein kinase (par-1), transcript variant X10, mRNA</t>
  </si>
  <si>
    <t>GB55290</t>
  </si>
  <si>
    <t xml:space="preserve"> PREDICTED: Apis mellifera par-1 protein kinase (par-1), transcript variant X14, mRNA</t>
  </si>
  <si>
    <t>GB55291</t>
  </si>
  <si>
    <t>GB55292</t>
  </si>
  <si>
    <t xml:space="preserve"> PREDICTED: Apis mellifera par-1 protein kinase (par-1), transcript variant X3, mRNA</t>
  </si>
  <si>
    <t xml:space="preserve"> PREDICTED: Apis mellifera par-1 protein kinase (par-1), transcript variant X18, mRNA</t>
  </si>
  <si>
    <t>GB55294</t>
  </si>
  <si>
    <t xml:space="preserve"> PREDICTED: Apis mellifera diadenosine tetraphosphate hydrolase (Apf), transcript variant X1, mRNA</t>
  </si>
  <si>
    <t xml:space="preserve"> PREDICTED: Apis mellifera pyroglutamyl-peptidase 1-like (LOC726220), mRNA</t>
  </si>
  <si>
    <t xml:space="preserve"> PREDICTED: Apis mellifera group XV phospholipase A2-like (LOC552091), transcript variant X1, mRNA</t>
  </si>
  <si>
    <t xml:space="preserve"> PREDICTED: Apis mellifera cytochrome b-c1 complex subunit 9-like (LOC100578782), transcript variant X1, mRNA</t>
  </si>
  <si>
    <t>GB55298</t>
  </si>
  <si>
    <t xml:space="preserve"> PREDICTED: Apis mellifera serine/threonine-protein kinase PAK mbt (mbt), transcript variant X3, mRNA</t>
  </si>
  <si>
    <t xml:space="preserve"> PREDICTED: Apis mellifera trehalose transporter 1 (Tret1), transcript variant X2, mRNA</t>
  </si>
  <si>
    <t>GB55300</t>
  </si>
  <si>
    <t xml:space="preserve"> PREDICTED: Apis mellifera trehalose transporter 1 (Tret1), transcript variant X3, mRNA</t>
  </si>
  <si>
    <t>GB55301</t>
  </si>
  <si>
    <t xml:space="preserve"> PREDICTED: Apis mellifera trehalose transporter 1 (Tret1), transcript variant X6, mRNA</t>
  </si>
  <si>
    <t xml:space="preserve"> PREDICTED: Apis mellifera methylmalonic aciduria and homocystinuria type D homolog, mitochondrial-like (LOC551676), transcript variant X3, mRNA</t>
  </si>
  <si>
    <t xml:space="preserve"> PREDICTED: Apis mellifera leucine-rich repeat-containing protein 6-like (LOC100578952), transcript variant X1, mRNA</t>
  </si>
  <si>
    <t xml:space="preserve"> PREDICTED: Apis mellifera uncharacterized LOC100576230 (LOC100576230), transcript variant X1, ncRNA</t>
  </si>
  <si>
    <t>GB55305</t>
  </si>
  <si>
    <t xml:space="preserve"> PREDICTED: Apis mellifera myogenic-determination protein nautilus (nau), mRNA</t>
  </si>
  <si>
    <t xml:space="preserve"> PREDICTED: Apis mellifera cancer susceptibility candidate protein 1 homolog (LOC412436), transcript variant X1, mRNA</t>
  </si>
  <si>
    <t>GB55308</t>
  </si>
  <si>
    <t>GB55309</t>
  </si>
  <si>
    <t>GB55310</t>
  </si>
  <si>
    <t>GB55311</t>
  </si>
  <si>
    <t xml:space="preserve"> PREDICTED: Apis mellifera uncharacterized LOC100577260 (LOC100577260), ncRNA</t>
  </si>
  <si>
    <t>GB55313</t>
  </si>
  <si>
    <t xml:space="preserve"> PREDICTED: Apis mellifera probable malate dehydrogenase, mitochondrial-like (LOC725281), transcript variant X2, mRNA</t>
  </si>
  <si>
    <t>GB55315</t>
  </si>
  <si>
    <t xml:space="preserve"> PREDICTED: Apis mellifera probable malate dehydrogenase, mitochondrial-like (LOC725281), transcript variant X1, mRNA</t>
  </si>
  <si>
    <t xml:space="preserve"> PREDICTED: Apis mellifera protein lunapark-B-like (LOC410702), transcript variant X1, mRNA</t>
  </si>
  <si>
    <t xml:space="preserve"> PREDICTED: Apis mellifera nascent polypeptide-associated complex subunit alpha-like (LOC551157), transcript variant X2, mRNA</t>
  </si>
  <si>
    <t>GB55319</t>
  </si>
  <si>
    <t xml:space="preserve"> PREDICTED: Apis mellifera uncharacterized LOC100576909 (LOC100576909), transcript variant X1, mRNA</t>
  </si>
  <si>
    <t>GB55320</t>
  </si>
  <si>
    <t xml:space="preserve"> PREDICTED: Apis mellifera uncharacterized LOC100576977 (LOC100576977), mRNA</t>
  </si>
  <si>
    <t>GB55321</t>
  </si>
  <si>
    <t xml:space="preserve"> PREDICTED: Apis mellifera segmentation polarity homeobox protein engrailed (En), mRNA</t>
  </si>
  <si>
    <t xml:space="preserve"> PREDICTED: Apis mellifera uncharacterized LOC724991 (LOC724991), transcript variant X1, mRNA</t>
  </si>
  <si>
    <t xml:space="preserve"> PREDICTED: Apis mellifera uncharacterized LOC724991 (LOC724991), transcript variant X2, mRNA</t>
  </si>
  <si>
    <t>GB55324</t>
  </si>
  <si>
    <t xml:space="preserve"> PREDICTED: Apis mellifera uncharacterized LOC408583 (LOC408583), transcript variant X22, mRNA</t>
  </si>
  <si>
    <t>GB55325</t>
  </si>
  <si>
    <t xml:space="preserve"> PREDICTED: Apis mellifera uncharacterized LOC408583 (LOC408583), transcript variant X19, mRNA</t>
  </si>
  <si>
    <t>GB55326</t>
  </si>
  <si>
    <t xml:space="preserve"> PREDICTED: Apis mellifera uncharacterized LOC102654916 (LOC102654916), ncRNA</t>
  </si>
  <si>
    <t>GB55327</t>
  </si>
  <si>
    <t xml:space="preserve"> PREDICTED: Apis mellifera tropomyosin-2-like (LOC102655831), mRNA</t>
  </si>
  <si>
    <t>GB55329</t>
  </si>
  <si>
    <t xml:space="preserve"> PREDICTED: Apis mellifera synaptic vesicle glycoprotein 2C-like (LOC410705), transcript variant X2, mRNA</t>
  </si>
  <si>
    <t xml:space="preserve"> PREDICTED: Apis mellifera uncharacterized LOC725078 (LOC725078), mRNA</t>
  </si>
  <si>
    <t xml:space="preserve"> PREDICTED: Apis mellifera uncharacterized LOC100577365 (LOC100577365), transcript variant X1, mRNA</t>
  </si>
  <si>
    <t xml:space="preserve"> PREDICTED: Apis mellifera N(alpha)-acetyltransferase 35, NatC auxiliary subunit (NAA35), transcript variant X1, mRNA</t>
  </si>
  <si>
    <t xml:space="preserve"> PREDICTED: Apis mellifera IQ and ubiquitin-like domain-containing protein-like (LOC100577415), mRNA</t>
  </si>
  <si>
    <t xml:space="preserve"> PREDICTED: Apis mellifera IQ and ubiquitin-like domain-containing protein-like (LOC725386), transcript variant X1, mRNA</t>
  </si>
  <si>
    <t>GB55336</t>
  </si>
  <si>
    <t xml:space="preserve"> PREDICTED: Apis mellifera DEG/ENaC Na channel 2 (DEG2), mRNA</t>
  </si>
  <si>
    <t>GB55337</t>
  </si>
  <si>
    <t>GB55338</t>
  </si>
  <si>
    <t>GB55339</t>
  </si>
  <si>
    <t>GB55340</t>
  </si>
  <si>
    <t>GB55341</t>
  </si>
  <si>
    <t>GB55342</t>
  </si>
  <si>
    <t>GB55343</t>
  </si>
  <si>
    <t>GB55344</t>
  </si>
  <si>
    <t xml:space="preserve"> PREDICTED: Apis mellifera connector enhancer of kinase suppressor of ras 3-like (LOC102656432), partial mRNA</t>
  </si>
  <si>
    <t>GB55345</t>
  </si>
  <si>
    <t>GB55346</t>
  </si>
  <si>
    <t xml:space="preserve"> PREDICTED: Apis mellifera ensconsin (ens), transcript variant X13, mRNA</t>
  </si>
  <si>
    <t>GB55347</t>
  </si>
  <si>
    <t xml:space="preserve"> PREDICTED: Apis mellifera ensconsin (ens), transcript variant X4, mRNA</t>
  </si>
  <si>
    <t xml:space="preserve"> PREDICTED: Apis mellifera amyloid beta A4 precursor protein-binding family B member 2-like (LOC410852), transcript variant X3, mRNA</t>
  </si>
  <si>
    <t>GB55349</t>
  </si>
  <si>
    <t xml:space="preserve"> PREDICTED: Apis mellifera amyloid beta A4 precursor protein-binding family B member 2-like (LOC410852), transcript variant X7, mRNA</t>
  </si>
  <si>
    <t xml:space="preserve"> PREDICTED: Apis mellifera coiled-coil domain-containing protein 63-like (LOC410850), transcript variant X2, mRNA</t>
  </si>
  <si>
    <t xml:space="preserve"> PREDICTED: Apis mellifera jmjC domain-containing histone demethylation protein 1-like (LOC410848), mRNA</t>
  </si>
  <si>
    <t xml:space="preserve"> PREDICTED: Apis mellifera uncharacterized LOC724508 (LOC724508), mRNA</t>
  </si>
  <si>
    <t xml:space="preserve"> PREDICTED: Apis mellifera n-acetylglucosaminyl-phosphatidylinositol de-N-acetylase-like (LOC724648), mRNA</t>
  </si>
  <si>
    <t xml:space="preserve"> PREDICTED: Apis mellifera tetraspanin 13 (Tspan13), transcript variant X3, mRNA</t>
  </si>
  <si>
    <t xml:space="preserve"> PREDICTED: Apis mellifera uncharacterized LOC552101 (LOC552101), mRNA</t>
  </si>
  <si>
    <t xml:space="preserve"> PREDICTED: Apis mellifera uncharacterized LOC100577719 (LOC100577719), mRNA</t>
  </si>
  <si>
    <t xml:space="preserve"> PREDICTED: Apis mellifera probable phospholipid-transporting ATPase IA-like (LOC552074), transcript variant X6, mRNA</t>
  </si>
  <si>
    <t>GB55358</t>
  </si>
  <si>
    <t xml:space="preserve"> PREDICTED: Apis mellifera uncharacterized LOC552044 (LOC552044), transcript variant X2, mRNA</t>
  </si>
  <si>
    <t xml:space="preserve"> PREDICTED: Apis mellifera hematopoietically-expressed homeobox protein hhex-like (LOC725058), mRNA</t>
  </si>
  <si>
    <t>GB55360</t>
  </si>
  <si>
    <t xml:space="preserve"> PREDICTED: Apis mellifera uncharacterized LOC100577750 (LOC100577750), mRNA</t>
  </si>
  <si>
    <t>GB55361</t>
  </si>
  <si>
    <t xml:space="preserve"> PREDICTED: Apis mellifera protein tyrosine phosphatase 99A ortholog (LOC725294), transcript variant X1, mRNA</t>
  </si>
  <si>
    <t>GB55362</t>
  </si>
  <si>
    <t>GB55363</t>
  </si>
  <si>
    <t xml:space="preserve"> PREDICTED: Apis mellifera uncharacterized LOC100577606 (LOC100577606), mRNA</t>
  </si>
  <si>
    <t xml:space="preserve"> PREDICTED: Apis mellifera uncharacterized LOC725589 (LOC725589), transcript variant X1, mRNA</t>
  </si>
  <si>
    <t xml:space="preserve"> PREDICTED: Apis mellifera RNA polymerase-associated protein Rtf1 (Rtf1), mRNA</t>
  </si>
  <si>
    <t xml:space="preserve"> PREDICTED: Apis mellifera cofilin/actin-depolymerizing factor homolog (LOC725718), mRNA</t>
  </si>
  <si>
    <t>GB55368</t>
  </si>
  <si>
    <t xml:space="preserve"> PREDICTED: Apis mellifera WD repeat-containing protein CG11141-like (LOC551595), transcript variant 2, mRNA</t>
  </si>
  <si>
    <t>GB55369</t>
  </si>
  <si>
    <t xml:space="preserve"> PREDICTED: Apis mellifera hemicentin-1-like (LOC409235), mRNA</t>
  </si>
  <si>
    <t xml:space="preserve"> PREDICTED: Apis mellifera probable asparaginyl-tRNA synthetase, mitochondrial-like (LOC551476), transcript variant X1, mRNA</t>
  </si>
  <si>
    <t xml:space="preserve"> PREDICTED: Apis mellifera ras-related protein Rab-30-like (LOC412030), transcript variant 1, mRNA</t>
  </si>
  <si>
    <t xml:space="preserve"> PREDICTED: Apis mellifera kruppel homolog 2 (Kr-h2), mRNA</t>
  </si>
  <si>
    <t xml:space="preserve"> PREDICTED: Apis mellifera cathepsin O-like (LOC551290), mRNA</t>
  </si>
  <si>
    <t xml:space="preserve"> PREDICTED: Apis mellifera retinal-specific ATP-binding cassette transporter-like (LOC410829), misc_RNA</t>
  </si>
  <si>
    <t xml:space="preserve"> PREDICTED: Apis mellifera uncharacterized LOC100577032 (LOC100577032), transcript variant X1, ncRNA</t>
  </si>
  <si>
    <t>GB55376</t>
  </si>
  <si>
    <t>GB55377</t>
  </si>
  <si>
    <t xml:space="preserve"> PREDICTED: Apis mellifera multidrug resistance protein homolog 49-like (LOC551167), transcript variant X1, mRNA</t>
  </si>
  <si>
    <t xml:space="preserve"> PREDICTED: Apis mellifera histidine-rich glycoprotein-like (LOC102656824), mRNA</t>
  </si>
  <si>
    <t>GB55379</t>
  </si>
  <si>
    <t xml:space="preserve"> PREDICTED: Apis mellifera dipeptidase 1-like (LOC551121), transcript variant X3, mRNA</t>
  </si>
  <si>
    <t xml:space="preserve"> PREDICTED: Apis mellifera centrosomal protein of 97 kDa (Cep97), transcript variant X1, mRNA</t>
  </si>
  <si>
    <t xml:space="preserve"> PREDICTED: Apis mellifera putative oxidoreductase GLYR1 homolog (LOC550663), mRNA</t>
  </si>
  <si>
    <t>GB55383</t>
  </si>
  <si>
    <t xml:space="preserve"> PREDICTED: Apis mellifera AF4/FMR2 family member 4-like (LOC100577139), transcript variant X4, mRNA</t>
  </si>
  <si>
    <t>GB55384</t>
  </si>
  <si>
    <t>GB55386</t>
  </si>
  <si>
    <t xml:space="preserve"> PREDICTED: Apis mellifera AF4/FMR2 family member 4-like (LOC100577139), transcript variant X6, mRNA</t>
  </si>
  <si>
    <t>GB55387</t>
  </si>
  <si>
    <t xml:space="preserve"> PREDICTED: Apis mellifera glucosinolate sulphatase (LOC552073), mRNA</t>
  </si>
  <si>
    <t xml:space="preserve"> PREDICTED: Apis mellifera fat-spondin protein (fat-spondin), transcript variant X1, mRNA</t>
  </si>
  <si>
    <t xml:space="preserve"> PREDICTED: Apis mellifera probable tyrosyl-DNA phosphodiesterase-like (LOC408668), transcript variant X3, mRNA</t>
  </si>
  <si>
    <t xml:space="preserve"> PREDICTED: Apis mellifera UPF0670 protein CG4666-like (LOC724554), transcript variant X1, mRNA</t>
  </si>
  <si>
    <t>GB55391</t>
  </si>
  <si>
    <t xml:space="preserve"> PREDICTED: Apis mellifera UPF0670 protein CG4666-like (LOC552211), mRNA</t>
  </si>
  <si>
    <t>GB55393</t>
  </si>
  <si>
    <t xml:space="preserve"> PREDICTED: Apis mellifera tetraspanin 1 (Tspan1), transcript variant X2, mRNA</t>
  </si>
  <si>
    <t>GB55394</t>
  </si>
  <si>
    <t xml:space="preserve"> PREDICTED: Apis mellifera tetraspanin 1 (Tspan1), transcript variant X4, mRNA</t>
  </si>
  <si>
    <t xml:space="preserve"> PREDICTED: Apis mellifera uncharacterized LOC552356 (LOC552356), transcript variant X1, mRNA</t>
  </si>
  <si>
    <t xml:space="preserve"> Apis mellifera vesicle-associated membrane protein 7 (Vamp7), mRNA</t>
  </si>
  <si>
    <t>GB55398</t>
  </si>
  <si>
    <t xml:space="preserve"> PREDICTED: Apis mellifera otopetrin-2-like (LOC410820), mRNA</t>
  </si>
  <si>
    <t>GB55399</t>
  </si>
  <si>
    <t xml:space="preserve"> PREDICTED: Apis mellifera uncharacterized LOC410819 (LOC410819), transcript variant X4, mRNA</t>
  </si>
  <si>
    <t>GB55401</t>
  </si>
  <si>
    <t xml:space="preserve"> PREDICTED: Apis mellifera uncharacterized LOC410819 (LOC410819), transcript variant X9, mRNA</t>
  </si>
  <si>
    <t>GB55402</t>
  </si>
  <si>
    <t xml:space="preserve"> PREDICTED: Apis mellifera uncharacterized LOC410819 (LOC410819), transcript variant X10, mRNA</t>
  </si>
  <si>
    <t>GB55404</t>
  </si>
  <si>
    <t xml:space="preserve"> PREDICTED: Apis mellifera eyegone (Eyg), transcript variant X1, mRNA</t>
  </si>
  <si>
    <t xml:space="preserve"> PREDICTED: Apis mellifera uncharacterized LOC100576949 (LOC100576949), mRNA</t>
  </si>
  <si>
    <t>GB55407</t>
  </si>
  <si>
    <t xml:space="preserve"> PREDICTED: Apis mellifera PDGF- and VEGF-related factor 1 (Pvf1), mRNA</t>
  </si>
  <si>
    <t xml:space="preserve"> PREDICTED: Apis mellifera uncharacterized LOC102653975 (LOC102653975), ncRNA</t>
  </si>
  <si>
    <t>GB55409</t>
  </si>
  <si>
    <t xml:space="preserve"> PREDICTED: Apis mellifera homeodomain interacting protein kinase (hipk), transcript variant X6, mRNA</t>
  </si>
  <si>
    <t xml:space="preserve"> PREDICTED: Apis mellifera zinc transporter 9-like (LOC410816), mRNA</t>
  </si>
  <si>
    <t xml:space="preserve"> PREDICTED: Apis mellifera uncharacterized LOC100578170 (LOC100578170), transcript variant X1, mRNA</t>
  </si>
  <si>
    <t>GB55415</t>
  </si>
  <si>
    <t xml:space="preserve"> PREDICTED: Apis mellifera ferritin 3 heavy chain homologue (Fer3HCH), mRNA</t>
  </si>
  <si>
    <t>GB55416</t>
  </si>
  <si>
    <t xml:space="preserve"> PREDICTED: Apis mellifera uncharacterized LOC100577903 (LOC100577903), transcript variant X2, mRNA</t>
  </si>
  <si>
    <t xml:space="preserve"> PREDICTED: Apis mellifera dolichyl-phosphate beta-glucosyltransferase-like (LOC100576818), mRNA</t>
  </si>
  <si>
    <t xml:space="preserve"> PREDICTED: Apis mellifera programmed cell death protein 6-like (LOC408672), transcript variant 1, mRNA</t>
  </si>
  <si>
    <t xml:space="preserve"> PREDICTED: Apis mellifera adenosine deaminase (Ada), transcript variant X2, mRNA</t>
  </si>
  <si>
    <t xml:space="preserve"> PREDICTED: Apis mellifera maspardin-like (LOC408673), transcript variant X3, mRNA</t>
  </si>
  <si>
    <t xml:space="preserve"> PREDICTED: Apis mellifera uncharacterized MFS-type transporter C19orf28 homolog (LOC408674), mRNA</t>
  </si>
  <si>
    <t xml:space="preserve"> Apis mellifera insulin-like receptor-like (InR-2), mRNA</t>
  </si>
  <si>
    <t>GB55424</t>
  </si>
  <si>
    <t xml:space="preserve"> PREDICTED: Apis mellifera big bang (bbg), transcript variant X1, mRNA</t>
  </si>
  <si>
    <t xml:space="preserve"> PREDICTED: Apis mellifera uncharacterized LOC100577661 (LOC100577661), transcript variant 1, mRNA</t>
  </si>
  <si>
    <t xml:space="preserve"> PREDICTED: Apis mellifera uncharacterized LOC408676 (LOC408676), transcript variant X4, mRNA</t>
  </si>
  <si>
    <t>GB55428</t>
  </si>
  <si>
    <t xml:space="preserve"> PREDICTED: Apis mellifera uncharacterized LOC408676 (LOC408676), transcript variant X2, mRNA</t>
  </si>
  <si>
    <t xml:space="preserve"> PREDICTED: Apis mellifera ubiquitin-conjugating enzyme E2 R2-like (LOC410838), transcript variant X2, mRNA</t>
  </si>
  <si>
    <t xml:space="preserve"> PREDICTED: Apis mellifera glucosidase 2 subunit beta-like (LOC552747), mRNA</t>
  </si>
  <si>
    <t xml:space="preserve"> PREDICTED: Apis mellifera uncharacterized LOC102654445 (LOC102654445), transcript variant X2, ncRNA</t>
  </si>
  <si>
    <t>GB55433</t>
  </si>
  <si>
    <t xml:space="preserve"> PREDICTED: Apis mellifera GDP dissociation inhibitor (Gdi), mRNA</t>
  </si>
  <si>
    <t xml:space="preserve"> PREDICTED: Apis mellifera uncharacterized LOC100576796 (LOC100576796), mRNA</t>
  </si>
  <si>
    <t>GB55436</t>
  </si>
  <si>
    <t xml:space="preserve"> PREDICTED: Apis mellifera uncharacterized LOC411906 (LOC411906), mRNA</t>
  </si>
  <si>
    <t>GB55437</t>
  </si>
  <si>
    <t xml:space="preserve"> PREDICTED: Apis mellifera DEAD box protein 45A ortholog (LOC725441), mRNA</t>
  </si>
  <si>
    <t xml:space="preserve"> PREDICTED: Apis mellifera vibrator (vib), mRNA</t>
  </si>
  <si>
    <t xml:space="preserve"> PREDICTED: Apis mellifera uncharacterized LOC409164 (LOC409164), transcript variant X1, mRNA</t>
  </si>
  <si>
    <t>GB55442</t>
  </si>
  <si>
    <t xml:space="preserve"> PREDICTED: Apis mellifera endoplasmic reticulum resident protein 29-like (LOC724341), mRNA</t>
  </si>
  <si>
    <t xml:space="preserve"> PREDICTED: Apis mellifera serine/threonine-protein phosphatase PP1-gamma catalytic subunit-like (LOC409430), transcript variant 1, mRNA</t>
  </si>
  <si>
    <t xml:space="preserve"> PREDICTED: Apis mellifera t-box transcription factor TBX10-like (LOC552311), mRNA</t>
  </si>
  <si>
    <t>GB55446</t>
  </si>
  <si>
    <t xml:space="preserve"> PREDICTED: Apis mellifera uncharacterized LOC412314 (LOC412314), mRNA</t>
  </si>
  <si>
    <t>GB55447</t>
  </si>
  <si>
    <t xml:space="preserve"> PREDICTED: Apis mellifera uncharacterized LOC724555 (LOC724555), transcript variant X2, mRNA</t>
  </si>
  <si>
    <t>GB55449</t>
  </si>
  <si>
    <t>GB55450</t>
  </si>
  <si>
    <t xml:space="preserve"> PREDICTED: Apis mellifera uncharacterized LOC102656130 (LOC102656130), ncRNA</t>
  </si>
  <si>
    <t>GB55451</t>
  </si>
  <si>
    <t xml:space="preserve"> Apis mellifera apolipophorin-III-like protein (A4), mRNA</t>
  </si>
  <si>
    <t xml:space="preserve"> PREDICTED: Apis mellifera uncharacterized LOC409151 (LOC409151), transcript variant X2, mRNA</t>
  </si>
  <si>
    <t xml:space="preserve"> PREDICTED: Apis mellifera probable ATP-dependent RNA helicase DDX55 homolog (LOC102656093), mRNA</t>
  </si>
  <si>
    <t>GB55454</t>
  </si>
  <si>
    <t xml:space="preserve"> PREDICTED: Apis mellifera testin-like (LOC724792), transcript variant X1, mRNA</t>
  </si>
  <si>
    <t xml:space="preserve"> PREDICTED: Apis mellifera CWF19-like protein 2-like (LOC726570), mRNA</t>
  </si>
  <si>
    <t xml:space="preserve"> PREDICTED: Apis mellifera uncharacterized LOC725376 (LOC725376), mRNA</t>
  </si>
  <si>
    <t xml:space="preserve"> PREDICTED: Apis mellifera general transcription factor IIH subunit 1 (Tfb1), transcript variant X1, mRNA</t>
  </si>
  <si>
    <t xml:space="preserve"> PREDICTED: Apis mellifera uncharacterized LOC552092 (LOC552092), transcript variant X4, mRNA</t>
  </si>
  <si>
    <t>GB55460</t>
  </si>
  <si>
    <t xml:space="preserve"> PREDICTED: Apis mellifera uncharacterized LOC552092 (LOC552092), transcript variant X1, mRNA</t>
  </si>
  <si>
    <t xml:space="preserve"> PREDICTED: Apis mellifera uncharacterized LOC409086 (LOC409086), mRNA</t>
  </si>
  <si>
    <t xml:space="preserve"> PREDICTED: Apis mellifera POC1 centriolar protein homolog B-like (LOC552037), transcript variant X2, mRNA</t>
  </si>
  <si>
    <t xml:space="preserve"> PREDICTED: Apis mellifera DNA fragmentation factor-related protein 1 (Drep-1), mRNA</t>
  </si>
  <si>
    <t xml:space="preserve"> PREDICTED: Apis mellifera molybdenum cofactor biosynthesis protein 1 (Mocs1), transcript variant X3, mRNA</t>
  </si>
  <si>
    <t xml:space="preserve"> PREDICTED: Apis mellifera hemicentin-1-like (LOC724734), transcript variant X1, mRNA</t>
  </si>
  <si>
    <t xml:space="preserve"> PREDICTED: Apis mellifera tctex1 domain-containing protein 1-like (LOC100578614), mRNA</t>
  </si>
  <si>
    <t xml:space="preserve"> PREDICTED: Apis mellifera lipoma HMGIC fusion partner homolog (LOC724852), transcript variant X1, mRNA</t>
  </si>
  <si>
    <t xml:space="preserve"> PREDICTED: Apis mellifera uncharacterized LOC102654200 (LOC102654200), ncRNA</t>
  </si>
  <si>
    <t>GB55470</t>
  </si>
  <si>
    <t xml:space="preserve"> PREDICTED: Apis mellifera uncharacterized LOC102654309 (LOC102654309), mRNA</t>
  </si>
  <si>
    <t>GB55471</t>
  </si>
  <si>
    <t xml:space="preserve"> PREDICTED: Apis mellifera Ras oncogene at 85D ortholog (LOC410812), transcript variant X2, mRNA</t>
  </si>
  <si>
    <t xml:space="preserve"> PREDICTED: Apis mellifera transmembrane protein 167 homolog (LOC725059), mRNA</t>
  </si>
  <si>
    <t xml:space="preserve"> PREDICTED: Apis mellifera pygopus (Pygo), mRNA</t>
  </si>
  <si>
    <t xml:space="preserve"> PREDICTED: Apis mellifera cullin-5 (cul-5), transcript variant X3, mRNA</t>
  </si>
  <si>
    <t xml:space="preserve"> PREDICTED: Apis mellifera oxysterol-binding protein-related protein 9-like (LOC552620), transcript variant X1, mRNA</t>
  </si>
  <si>
    <t xml:space="preserve"> PREDICTED: Apis mellifera mitochondrial ribosomal protein L19 (mRpL19), mRNA</t>
  </si>
  <si>
    <t xml:space="preserve"> PREDICTED: Apis mellifera makorin 1 (Mkrn1), transcript variant X1, mRNA</t>
  </si>
  <si>
    <t xml:space="preserve"> PREDICTED: Apis mellifera cell division cycle protein 123 homolog (LOC725473), mRNA</t>
  </si>
  <si>
    <t xml:space="preserve"> PREDICTED: Apis mellifera voltage-dependent calcium channel type D subunit alpha-1-like (LOC100578899), mRNA</t>
  </si>
  <si>
    <t>GB55481</t>
  </si>
  <si>
    <t xml:space="preserve"> PREDICTED: Apis mellifera Na(+)/H(+) exchange regulatory cofactor NHE-RF1-like (LOC413207), transcript variant X2, mRNA</t>
  </si>
  <si>
    <t xml:space="preserve"> PREDICTED: Apis mellifera immunoglobulin-like and fibronectin type III domain containing 2 (IGFn3-2), mRNA</t>
  </si>
  <si>
    <t xml:space="preserve"> PREDICTED: Apis mellifera UBX domain-containing protein 7-like (LOC409820), mRNA</t>
  </si>
  <si>
    <t xml:space="preserve"> PREDICTED: Apis mellifera DNA methyltransferase 3 (Dnmt3), transcript variant X16, mRNA</t>
  </si>
  <si>
    <t xml:space="preserve"> PREDICTED: Apis mellifera PHD finger protein 2-like (LOC410796), transcript variant X1, mRNA</t>
  </si>
  <si>
    <t>GB55487</t>
  </si>
  <si>
    <t>GB55488</t>
  </si>
  <si>
    <t xml:space="preserve"> PREDICTED: Apis mellifera trehalase (LOC410795), transcript variant X1, mRNA</t>
  </si>
  <si>
    <t xml:space="preserve"> PREDICTED: Apis mellifera uncharacterized LOC410793 (LOC410793), mRNA</t>
  </si>
  <si>
    <t xml:space="preserve"> PREDICTED: Apis mellifera tetratricopeptide repeat protein 39B-like (LOC413787), transcript variant X2, mRNA</t>
  </si>
  <si>
    <t xml:space="preserve"> PREDICTED: Apis mellifera importin 9 (Ipo9), transcript variant X1, mRNA</t>
  </si>
  <si>
    <t xml:space="preserve"> PREDICTED: Apis mellifera GPI transamidase component PIG-T-like (LOC410132), transcript variant 1, mRNA</t>
  </si>
  <si>
    <t xml:space="preserve"> PREDICTED: Apis mellifera nucleolar GTP-binding 1-like protein (LOC410799), transcript variant 1, mRNA</t>
  </si>
  <si>
    <t xml:space="preserve"> PREDICTED: Apis mellifera calcium activated protein for secretion (Caps), transcript variant X9, mRNA</t>
  </si>
  <si>
    <t xml:space="preserve"> Apis mellifera pyruvate dehydrogenase (lipoamide) beta (PDHB), mRNA</t>
  </si>
  <si>
    <t xml:space="preserve"> PREDICTED: Apis mellifera microphthalmia-associated transcription factor-like (LOC410802), transcript variant X3, mRNA</t>
  </si>
  <si>
    <t>GB55497</t>
  </si>
  <si>
    <t xml:space="preserve"> PREDICTED: Apis mellifera microphthalmia-associated transcription factor-like (LOC410802), transcript variant X1, mRNA</t>
  </si>
  <si>
    <t xml:space="preserve"> PREDICTED: Apis mellifera alkaline phosphatase 4-like (LOC551687), transcript variant X3, mRNA</t>
  </si>
  <si>
    <t xml:space="preserve"> PREDICTED: Apis mellifera solute carrier family 41 member 1-like (LOC551653), mRNA</t>
  </si>
  <si>
    <t>GB55500</t>
  </si>
  <si>
    <t xml:space="preserve"> PREDICTED: Apis mellifera solute carrier family 41 member 1-like (LOC410803), transcript variant X11, mRNA</t>
  </si>
  <si>
    <t>GB55502</t>
  </si>
  <si>
    <t xml:space="preserve"> PREDICTED: Apis mellifera solute carrier family 41 member 1-like (LOC410803), transcript variant X12, mRNA</t>
  </si>
  <si>
    <t xml:space="preserve"> PREDICTED: Apis mellifera zinc finger protein 76-like (LOC408657), transcript variant X2, mRNA</t>
  </si>
  <si>
    <t xml:space="preserve"> PREDICTED: Apis mellifera uncharacterized LOC410805 (LOC410805), mRNA</t>
  </si>
  <si>
    <t xml:space="preserve"> PREDICTED: Apis mellifera histidyl-tRNA synthetase, cytoplasmic-like (LOC410806), transcript variant X2, mRNA</t>
  </si>
  <si>
    <t xml:space="preserve"> PREDICTED: Apis mellifera FYVE, RhoGEF and PH domain-containing protein 4-like (LOC410804), transcript variant X1, mRNA</t>
  </si>
  <si>
    <t xml:space="preserve"> PREDICTED: Apis mellifera uncharacterized LOC408656 (LOC408656), transcript variant X2, mRNA</t>
  </si>
  <si>
    <t xml:space="preserve"> PREDICTED: Apis mellifera uncharacterized LOC100577377 (LOC100577377), mRNA</t>
  </si>
  <si>
    <t>GB55509</t>
  </si>
  <si>
    <t xml:space="preserve"> PREDICTED: Apis mellifera cathepsin J-like (LOC410801), partial mRNA</t>
  </si>
  <si>
    <t xml:space="preserve"> PREDICTED: Apis mellifera activin like protein at 23B-like protein (LOC726478), transcript variant 1, mRNA</t>
  </si>
  <si>
    <t xml:space="preserve"> PREDICTED: Apis mellifera Fibp protein (Fibp), transcript variant X1, mRNA</t>
  </si>
  <si>
    <t xml:space="preserve"> PREDICTED: Apis mellifera beta-1,3-galactosyltransferase (LOC726419), mRNA</t>
  </si>
  <si>
    <t xml:space="preserve"> PREDICTED: Apis mellifera suppressor of white-apricot (su(w[a])), mRNA</t>
  </si>
  <si>
    <t xml:space="preserve"> PREDICTED: Apis mellifera inositol oxygenase-like (LOC408650), mRNA</t>
  </si>
  <si>
    <t xml:space="preserve"> PREDICTED: Apis mellifera maverick (mav), transcript variant X1, mRNA</t>
  </si>
  <si>
    <t xml:space="preserve"> PREDICTED: Apis mellifera uncharacterized LOC410000 (LOC410000), transcript variant X3, mRNA</t>
  </si>
  <si>
    <t xml:space="preserve"> PREDICTED: Apis mellifera uncharacterized protein C17orf59 homolog (LOC726304), transcript variant X1, mRNA</t>
  </si>
  <si>
    <t>GB55519</t>
  </si>
  <si>
    <t xml:space="preserve"> PREDICTED: Apis mellifera slo-interacting protein 1 (Slip1), mRNA</t>
  </si>
  <si>
    <t xml:space="preserve"> PREDICTED: Apis mellifera Rab GTPase activating protein (LOC410792), transcript variant X1, mRNA</t>
  </si>
  <si>
    <t xml:space="preserve"> PREDICTED: Apis mellifera RING finger protein 11-like (LOC408648), transcript variant X2, mRNA</t>
  </si>
  <si>
    <t xml:space="preserve"> PREDICTED: Apis mellifera leucine-rich repeats and immunoglobulin-like domains 3 (LRIG3), mRNA</t>
  </si>
  <si>
    <t xml:space="preserve"> PREDICTED: Apis mellifera polynucleotide 5'-hydroxyl-kinase NOL9-like (LOC100577927), transcript variant X1, mRNA</t>
  </si>
  <si>
    <t xml:space="preserve"> PREDICTED: Apis mellifera uncharacterized LOC408649 (LOC408649), transcript variant X2, mRNA</t>
  </si>
  <si>
    <t>GB55526</t>
  </si>
  <si>
    <t xml:space="preserve"> PREDICTED: Apis mellifera uncharacterized LOC408649 (LOC408649), transcript variant X1, mRNA</t>
  </si>
  <si>
    <t xml:space="preserve"> PREDICTED: Apis mellifera 26S proteasome non-ATPase regulatory subunit 6-like (LOC552319), mRNA</t>
  </si>
  <si>
    <t xml:space="preserve"> PREDICTED: Apis mellifera PRA1 family protein 3-like (LOC410130), transcript variant 1, mRNA</t>
  </si>
  <si>
    <t xml:space="preserve"> PREDICTED: Apis mellifera uncharacterized LOC725828 (LOC725828), transcript variant X1, mRNA</t>
  </si>
  <si>
    <t xml:space="preserve"> PREDICTED: Apis mellifera Rab11 interacting protein (Rip11), transcript variant X1, mRNA</t>
  </si>
  <si>
    <t xml:space="preserve"> PREDICTED: Apis mellifera dnaJ homolog subfamily C member 2-like (LOC413209), transcript variant X2, mRNA</t>
  </si>
  <si>
    <t xml:space="preserve"> PREDICTED: Apis mellifera RNA-binding protein squid-like (LOC725626), mRNA</t>
  </si>
  <si>
    <t xml:space="preserve"> PREDICTED: Apis mellifera E3 ubiquitin-protein ligase sina (sina), transcript variant X2, mRNA</t>
  </si>
  <si>
    <t xml:space="preserve"> PREDICTED: Apis mellifera transketolase (LOC550804), transcript variant 2, mRNA</t>
  </si>
  <si>
    <t>GB55536</t>
  </si>
  <si>
    <t xml:space="preserve"> PREDICTED: Apis mellifera transketolase (LOC550804), transcript variant 1, mRNA</t>
  </si>
  <si>
    <t xml:space="preserve"> PREDICTED: Apis mellifera uncharacterized LOC409034 (LOC409034), mRNA</t>
  </si>
  <si>
    <t xml:space="preserve"> PREDICTED: Apis mellifera uncharacterized LOC100577742 (LOC100577742), mRNA</t>
  </si>
  <si>
    <t xml:space="preserve"> PREDICTED: Apis mellifera zinc finger MYM-type protein 4-like (LOC552580), mRNA</t>
  </si>
  <si>
    <t>GB55541</t>
  </si>
  <si>
    <t xml:space="preserve"> PREDICTED: Apis mellifera sarah (sra), mRNA</t>
  </si>
  <si>
    <t xml:space="preserve"> PREDICTED: Apis mellifera endoplasmic reticulum oxidoreductin-1-like (Ero1L), mRNA</t>
  </si>
  <si>
    <t>GB55545</t>
  </si>
  <si>
    <t>GB55546</t>
  </si>
  <si>
    <t xml:space="preserve"> Apis mellifera chemosensory protein 2 (CSP2), mRNA</t>
  </si>
  <si>
    <t xml:space="preserve"> PREDICTED: Apis mellifera lachesin-like (LOC725091), transcript variant X1, mRNA</t>
  </si>
  <si>
    <t>GB55548</t>
  </si>
  <si>
    <t xml:space="preserve"> PREDICTED: Apis mellifera ras GTPase-activating protein 1-like (LOC410811), transcript variant X2, mRNA</t>
  </si>
  <si>
    <t>GB55551</t>
  </si>
  <si>
    <t xml:space="preserve"> PREDICTED: Apis mellifera band 7 protein AAEL010189-like (LOC551688), transcript variant X4, mRNA</t>
  </si>
  <si>
    <t>GB55553</t>
  </si>
  <si>
    <t>GB55554</t>
  </si>
  <si>
    <t>GB55555</t>
  </si>
  <si>
    <t xml:space="preserve"> PREDICTED: Apis mellifera uncharacterized LOC408660 (LOC408660), mRNA</t>
  </si>
  <si>
    <t xml:space="preserve"> PREDICTED: Apis mellifera UPF0614 protein C14orf102-like (LOC724986), mRNA</t>
  </si>
  <si>
    <t xml:space="preserve"> PREDICTED: Apis mellifera uncharacterized LOC409088 (LOC409088), transcript variant 1, mRNA</t>
  </si>
  <si>
    <t xml:space="preserve"> PREDICTED: Apis mellifera d-beta-hydroxybutyrate dehydrogenase, mitochondrial-like (LOC409087), transcript variant X2, mRNA</t>
  </si>
  <si>
    <t xml:space="preserve"> PREDICTED: Apis mellifera SH2B adapter protein 1-like (LOC552012), transcript variant X2, mRNA</t>
  </si>
  <si>
    <t xml:space="preserve"> PREDICTED: Apis mellifera copper transport protein ATOX1-like (LOC725138), mRNA</t>
  </si>
  <si>
    <t>GB55562</t>
  </si>
  <si>
    <t xml:space="preserve"> PREDICTED: Apis mellifera protein midA homolog, mitochondrial (LOC551492), transcript variant X1, mRNA</t>
  </si>
  <si>
    <t xml:space="preserve"> PREDICTED: Apis mellifera uncharacterized LOC726589 (LOC726589), transcript variant X2, mRNA</t>
  </si>
  <si>
    <t xml:space="preserve"> PREDICTED: Apis mellifera uncharacterized LOC102656267 (LOC102656267), ncRNA</t>
  </si>
  <si>
    <t>GB55565</t>
  </si>
  <si>
    <t xml:space="preserve"> PREDICTED: Apis mellifera ran-specific GTPase-activating protein-like (LOC412315), transcript variant X2, mRNA</t>
  </si>
  <si>
    <t xml:space="preserve"> PREDICTED: Apis mellifera uncharacterized LOC724299 (LOC724299), transcript variant X2, mRNA</t>
  </si>
  <si>
    <t xml:space="preserve"> PREDICTED: Apis mellifera Arc42 protein (Arc42), transcript variant X2, mRNA</t>
  </si>
  <si>
    <t xml:space="preserve"> PREDICTED: Apis mellifera plenty of SH3s (POSH), transcript variant X3, mRNA</t>
  </si>
  <si>
    <t xml:space="preserve"> PREDICTED: Apis mellifera transmembrane protein 53-like (LOC552562), transcript variant X3, mRNA</t>
  </si>
  <si>
    <t xml:space="preserve"> PREDICTED: Apis mellifera mitochondrial ornithine transporter 1-like (LOC552595), transcript variant X1, mRNA</t>
  </si>
  <si>
    <t xml:space="preserve"> PREDICTED: Apis mellifera S-phase kinase-associated protein 1 (skp1), transcript variant 1, mRNA</t>
  </si>
  <si>
    <t xml:space="preserve"> PREDICTED: Apis mellifera acyl-CoA synthetase family member 4-like (LOC411766), mRNA</t>
  </si>
  <si>
    <t xml:space="preserve"> PREDICTED: Apis mellifera probable phospholipid-transporting ATPase VD-like (LOC409192), transcript variant X2, mRNA</t>
  </si>
  <si>
    <t xml:space="preserve"> PREDICTED: Apis mellifera bestrophin-2-like (LOC411764), transcript variant X6, mRNA</t>
  </si>
  <si>
    <t xml:space="preserve"> PREDICTED: Apis mellifera uncharacterized LOC408661 (LOC408661), transcript variant X1, mRNA</t>
  </si>
  <si>
    <t xml:space="preserve"> PREDICTED: Apis mellifera uncharacterized LOC726461 (LOC726461), mRNA</t>
  </si>
  <si>
    <t>GB55577</t>
  </si>
  <si>
    <t xml:space="preserve"> PREDICTED: Apis mellifera WD repeat domain 19 (WDR19), mRNA</t>
  </si>
  <si>
    <t>GB55580</t>
  </si>
  <si>
    <t xml:space="preserve"> PREDICTED: Apis mellifera membrane-associated progesterone receptor component 2-like (LOC413164), transcript variant 2, mRNA</t>
  </si>
  <si>
    <t xml:space="preserve"> PREDICTED: Apis mellifera histone acetyltransferase p300-like (LOC726332), transcript variant X2, mRNA</t>
  </si>
  <si>
    <t xml:space="preserve"> PREDICTED: Apis mellifera uncharacterized LOC726280 (LOC726280), mRNA</t>
  </si>
  <si>
    <t xml:space="preserve"> PREDICTED: Apis mellifera daughter of sevenless (dos), mRNA</t>
  </si>
  <si>
    <t xml:space="preserve"> PREDICTED: Apis mellifera uncharacterized LOC726231 (LOC726231), mRNA</t>
  </si>
  <si>
    <t>GB55586</t>
  </si>
  <si>
    <t xml:space="preserve"> PREDICTED: Apis mellifera OTU domain-containing protein 7B-like (LOC408678), transcript variant X5, mRNA</t>
  </si>
  <si>
    <t xml:space="preserve"> Apis mellifera jumping translocation breakpoint protein (Jtb), mRNA</t>
  </si>
  <si>
    <t>GB55588</t>
  </si>
  <si>
    <t>GB55589</t>
  </si>
  <si>
    <t xml:space="preserve"> PREDICTED: Apis mellifera microsomal gluathione S-transferase 1 (GST-mic1), transcript variant 1, mRNA</t>
  </si>
  <si>
    <t xml:space="preserve"> PREDICTED: Apis mellifera uncharacterized LOC408677 (LOC408677), transcript variant X1, mRNA</t>
  </si>
  <si>
    <t xml:space="preserve"> PREDICTED: Apis mellifera myb-like protein X-like (LOC102656639), mRNA</t>
  </si>
  <si>
    <t>GB55592</t>
  </si>
  <si>
    <t xml:space="preserve"> Apis mellifera odorant binding protein 1 (Obp1), mRNA</t>
  </si>
  <si>
    <t xml:space="preserve"> PREDICTED: Apis mellifera mucosa-associated lymphoid tissue lymphoma translocation protein 1-like (LOC725958), transcript variant X1, mRNA</t>
  </si>
  <si>
    <t xml:space="preserve"> PREDICTED: Apis mellifera mitochondrial ribosomal protein L24 (mRpL24), mRNA</t>
  </si>
  <si>
    <t xml:space="preserve"> PREDICTED: Apis mellifera uncharacterized LOC725697 (LOC725697), transcript variant X5, mRNA</t>
  </si>
  <si>
    <t xml:space="preserve"> PREDICTED: Apis mellifera cytochrome c oxidase subunit 6B1-like (LOC100576847), mRNA</t>
  </si>
  <si>
    <t xml:space="preserve"> Apis mellifera troponin I (TpnI), mRNA</t>
  </si>
  <si>
    <t xml:space="preserve"> PREDICTED: Apis mellifera skin secretory protein xP2-like (LOC102656695), mRNA</t>
  </si>
  <si>
    <t>GB55599</t>
  </si>
  <si>
    <t xml:space="preserve"> PREDICTED: Apis mellifera CD151 antigen-like (LOC102656585), mRNA</t>
  </si>
  <si>
    <t>GB55600</t>
  </si>
  <si>
    <t xml:space="preserve"> PREDICTED: Apis mellifera protein YIPF1-like (LOC725358), mRNA</t>
  </si>
  <si>
    <t xml:space="preserve"> PREDICTED: Apis mellifera uncharacterized LOC100578412 (LOC100578412), mRNA</t>
  </si>
  <si>
    <t xml:space="preserve"> PREDICTED: Apis mellifera uncharacterized LOC100578484 (LOC100578484), mRNA</t>
  </si>
  <si>
    <t xml:space="preserve"> PREDICTED: Apis mellifera uncharacterized LOC725144 (LOC725144), transcript variant X2, mRNA</t>
  </si>
  <si>
    <t xml:space="preserve"> PREDICTED: Apis mellifera cyclin-dependent kinase inhibitor 1-like (LOC102653940), mRNA</t>
  </si>
  <si>
    <t>GB55605</t>
  </si>
  <si>
    <t>GB55606</t>
  </si>
  <si>
    <t xml:space="preserve"> PREDICTED: Apis mellifera uncharacterized LOC100578654 (LOC100578654), transcript variant X2, mRNA</t>
  </si>
  <si>
    <t>GB55607</t>
  </si>
  <si>
    <t>GB55608</t>
  </si>
  <si>
    <t>GB55609</t>
  </si>
  <si>
    <t xml:space="preserve"> PREDICTED: Apis mellifera MOSC domain-containing protein 2, mitochondrial-like (LOC724919), mRNA</t>
  </si>
  <si>
    <t xml:space="preserve"> PREDICTED: Apis mellifera uncharacterized LOC100576986 (LOC100576986), transcript variant X1, mRNA</t>
  </si>
  <si>
    <t xml:space="preserve"> PREDICTED: Apis mellifera uncharacterized LOC552320 (LOC552320), transcript variant X1, mRNA</t>
  </si>
  <si>
    <t xml:space="preserve"> PREDICTED: Apis mellifera uncharacterized LOC100576118 (LOC100576118), transcript variant X4, mRNA</t>
  </si>
  <si>
    <t xml:space="preserve"> PREDICTED: Apis mellifera uncharacterized LOC724776 (LOC724776), mRNA</t>
  </si>
  <si>
    <t xml:space="preserve"> PREDICTED: Apis mellifera uncharacterized LOC552277 (LOC552277), mRNA</t>
  </si>
  <si>
    <t>GB55616</t>
  </si>
  <si>
    <t xml:space="preserve"> PREDICTED: Apis mellifera uncharacterized LOC100576254 (LOC100576254), mRNA</t>
  </si>
  <si>
    <t xml:space="preserve"> PREDICTED: Apis mellifera transient receptor potential-gamma protein (trpgamma), transcript variant X1, mRNA</t>
  </si>
  <si>
    <t xml:space="preserve"> PREDICTED: Apis mellifera uncharacterized LOC408669 (LOC408669), transcript variant X3, mRNA</t>
  </si>
  <si>
    <t xml:space="preserve"> PREDICTED: Apis mellifera transient receptor potential-gamma protein (trpgamma), transcript variant X11, mRNA</t>
  </si>
  <si>
    <t>GB55620</t>
  </si>
  <si>
    <t xml:space="preserve"> PREDICTED: Apis mellifera uncharacterized LOC102656490 (LOC102656490), transcript variant X2, mRNA</t>
  </si>
  <si>
    <t>GB55621</t>
  </si>
  <si>
    <t xml:space="preserve"> PREDICTED: Apis mellifera uncharacterized LOC100577106 (LOC100577106), transcript variant X1, mRNA</t>
  </si>
  <si>
    <t>GB55623</t>
  </si>
  <si>
    <t xml:space="preserve"> PREDICTED: Apis mellifera leucine-rich repeat and immunoglobulin-like domain-containing nogo receptor-interacting protein 2-like (LOC410825), transcript variant X2, mRNA</t>
  </si>
  <si>
    <t xml:space="preserve"> PREDICTED: Apis mellifera NEDD4 family-interacting protein 1-like (LOC550738), mRNA</t>
  </si>
  <si>
    <t xml:space="preserve"> PREDICTED: Apis mellifera peptidyl-prolyl cis-trans isomerase D-like (LOC100576706), transcript variant X1, mRNA</t>
  </si>
  <si>
    <t xml:space="preserve"> PREDICTED: Apis mellifera DNA polymerase subunit gamma-1, mitochondrial (tam), mRNA</t>
  </si>
  <si>
    <t>GB55627</t>
  </si>
  <si>
    <t xml:space="preserve"> PREDICTED: Apis mellifera RNA-binding EIF1AD-like protein (LOC726428), transcript variant X1, mRNA</t>
  </si>
  <si>
    <t xml:space="preserve"> Apis mellifera capa receptor-like GPCR (LOC726393), mRNA</t>
  </si>
  <si>
    <t xml:space="preserve"> PREDICTED: Apis mellifera neuropeptides capa receptor-like protein (LOC411672), transcript variant X1, mRNA</t>
  </si>
  <si>
    <t xml:space="preserve"> PREDICTED: Apis mellifera acidic repeat-containing protein-like (LOC102653961), transcript variant X2, mRNA</t>
  </si>
  <si>
    <t>GB55631</t>
  </si>
  <si>
    <t xml:space="preserve"> PREDICTED: Apis mellifera uncharacterized LOC412133 (LOC412133), transcript variant X1, mRNA</t>
  </si>
  <si>
    <t>GB55633</t>
  </si>
  <si>
    <t>GB55634</t>
  </si>
  <si>
    <t xml:space="preserve"> PREDICTED: Apis mellifera cAMP-responsive element-binding protein-like 2-like (LOC726230), mRNA</t>
  </si>
  <si>
    <t>GB55636</t>
  </si>
  <si>
    <t>GB55637</t>
  </si>
  <si>
    <t xml:space="preserve"> PREDICTED: Apis mellifera tryptophan 2,3-dioxygenase (LOC410828), transcript variant X1, mRNA</t>
  </si>
  <si>
    <t xml:space="preserve"> PREDICTED: Apis mellifera ribosomal protein S3 (RpS3), mRNA</t>
  </si>
  <si>
    <t xml:space="preserve"> PREDICTED: Apis mellifera retinol dehydrogenase 12-like (LOC725930), mRNA</t>
  </si>
  <si>
    <t xml:space="preserve"> PREDICTED: Apis mellifera Pcf11, cleavage and polyadenylation factor subunit (Pcf11), transcript variant X1, mRNA</t>
  </si>
  <si>
    <t xml:space="preserve"> PREDICTED: Apis mellifera uncharacterized LOC725758 (LOC725758), transcript variant X1, mRNA</t>
  </si>
  <si>
    <t xml:space="preserve"> PREDICTED: Apis mellifera ATP synthase subunit O, mitochondrial (Oscp), mRNA</t>
  </si>
  <si>
    <t xml:space="preserve"> PREDICTED: Apis mellifera uncharacterized LOC409221 (LOC409221), transcript variant X1, mRNA</t>
  </si>
  <si>
    <t xml:space="preserve"> PREDICTED: Apis mellifera nucleolar protein 6 (LOC551689), mRNA</t>
  </si>
  <si>
    <t xml:space="preserve"> PREDICTED: Apis mellifera casein kinase gilgamesh (gish), transcript variant X3, mRNA</t>
  </si>
  <si>
    <t>GB55647</t>
  </si>
  <si>
    <t xml:space="preserve"> PREDICTED: Apis mellifera Down syndrome cell adhesion molecule-like protein CG42256-like (LOC408670), transcript variant X2, mRNA</t>
  </si>
  <si>
    <t>GB55649</t>
  </si>
  <si>
    <t xml:space="preserve"> PREDICTED: Apis mellifera ryanodine receptor (RyR), transcript variant X14, mRNA</t>
  </si>
  <si>
    <t xml:space="preserve"> PREDICTED: Apis mellifera solute carrier family 35 member F1-like (LOC408681), transcript variant X1, mRNA</t>
  </si>
  <si>
    <t xml:space="preserve"> PREDICTED: Apis mellifera Ctr9, Paf1/RNA polymerase II complex component, homolog (S. cerevisiae) (CTR9), mRNA</t>
  </si>
  <si>
    <t xml:space="preserve"> PREDICTED: Apis mellifera uncharacterized LOC100577635 (LOC100577635), transcript variant X1, mRNA</t>
  </si>
  <si>
    <t>GB55653</t>
  </si>
  <si>
    <t xml:space="preserve"> PREDICTED: Apis mellifera uncharacterized LOC725101 (LOC725101), mRNA</t>
  </si>
  <si>
    <t xml:space="preserve"> PREDICTED: Apis mellifera probable phospholipid-transporting ATPase IA-like (LOC552074), transcript variant X16, mRNA</t>
  </si>
  <si>
    <t>GB55657</t>
  </si>
  <si>
    <t xml:space="preserve"> PREDICTED: Apis mellifera probable phospholipid-transporting ATPase IA-like (LOC552074), transcript variant X13, mRNA</t>
  </si>
  <si>
    <t xml:space="preserve"> PREDICTED: Apis mellifera tudor domain-containing protein 3-like (LOC724775), transcript variant X1, mRNA</t>
  </si>
  <si>
    <t xml:space="preserve"> PREDICTED: Apis mellifera Sak kinase (SAK), transcript variant X2, mRNA</t>
  </si>
  <si>
    <t xml:space="preserve"> PREDICTED: Apis mellifera neuronal membrane glycoprotein M6-b-like (LOC410844), transcript variant X2, mRNA</t>
  </si>
  <si>
    <t xml:space="preserve"> PREDICTED: Apis mellifera mitochondrial fission process protein 1-like (LOC724600), mRNA</t>
  </si>
  <si>
    <t xml:space="preserve"> PREDICTED: Apis mellifera uncharacterized LOC551007 (LOC551007), transcript variant X1, mRNA</t>
  </si>
  <si>
    <t xml:space="preserve"> PREDICTED: Apis mellifera SLY-1 homologous (LOC410849), mRNA</t>
  </si>
  <si>
    <t>GB55665</t>
  </si>
  <si>
    <t xml:space="preserve"> PREDICTED: Apis mellifera coiled-coil domain-containing protein 42 homolog (LOC551122), transcript variant X1, mRNA</t>
  </si>
  <si>
    <t xml:space="preserve"> PREDICTED: Apis mellifera coiled-coil domain-containing protein 64 homolog (LOC410851), transcript variant 1, mRNA</t>
  </si>
  <si>
    <t>GB55667</t>
  </si>
  <si>
    <t xml:space="preserve"> PREDICTED: Apis mellifera cytochrome P450 336A1 (CYP336A1), mRNA</t>
  </si>
  <si>
    <t>GB55669</t>
  </si>
  <si>
    <t>GB55670</t>
  </si>
  <si>
    <t xml:space="preserve"> PREDICTED: Apis mellifera uncharacterized LOC102655313 (LOC102655313), transcript variant X1, ncRNA</t>
  </si>
  <si>
    <t>GB55671</t>
  </si>
  <si>
    <t>GB55672</t>
  </si>
  <si>
    <t>GB55673</t>
  </si>
  <si>
    <t xml:space="preserve"> PREDICTED: Apis mellifera uncharacterized LOC102654180 (LOC102654180), ncRNA</t>
  </si>
  <si>
    <t>GB55674</t>
  </si>
  <si>
    <t>GB55675</t>
  </si>
  <si>
    <t>GB55677</t>
  </si>
  <si>
    <t xml:space="preserve"> PREDICTED: Apis mellifera b-cell receptor-associated protein 31-like (LOC551768), transcript variant X2, mRNA</t>
  </si>
  <si>
    <t>GB55678</t>
  </si>
  <si>
    <t xml:space="preserve"> PREDICTED: Apis mellifera b-cell receptor-associated protein 31-like (LOC551768), transcript variant X1, mRNA</t>
  </si>
  <si>
    <t>GB55679</t>
  </si>
  <si>
    <t xml:space="preserve"> PREDICTED: Apis mellifera NADH dehydrogenase [ubiquinone] 1 alpha subcomplex subunit 13-like (LOC102653862), mRNA</t>
  </si>
  <si>
    <t>GB55681</t>
  </si>
  <si>
    <t>GB55682</t>
  </si>
  <si>
    <t xml:space="preserve"> PREDICTED: Apis mellifera uncharacterized LOC551742 (LOC551742), mRNA</t>
  </si>
  <si>
    <t xml:space="preserve"> PREDICTED: Apis mellifera b-cell receptor-associated protein 31-like (LOC413613), mRNA</t>
  </si>
  <si>
    <t xml:space="preserve"> PREDICTED: Apis mellifera uncharacterized LOC100576996 (LOC100576996), mRNA</t>
  </si>
  <si>
    <t xml:space="preserve"> PREDICTED: Apis mellifera uncharacterized LOC102655474 (LOC102655474), mRNA</t>
  </si>
  <si>
    <t>GB55686</t>
  </si>
  <si>
    <t>GB55687</t>
  </si>
  <si>
    <t>GB55688</t>
  </si>
  <si>
    <t>GB55689</t>
  </si>
  <si>
    <t>GB55690</t>
  </si>
  <si>
    <t xml:space="preserve"> PREDICTED: Apis mellifera spindle pole body component 110-like (LOC102656122), mRNA</t>
  </si>
  <si>
    <t>GB55691</t>
  </si>
  <si>
    <t xml:space="preserve"> PREDICTED: Apis mellifera protein lin-7 homolog B-like (LOC552362), transcript variant X1, mRNA</t>
  </si>
  <si>
    <t xml:space="preserve"> PREDICTED: Apis mellifera peroxisomal multifunctional enzyme type 2-like (LOC409986), transcript variant X1, mRNA</t>
  </si>
  <si>
    <t xml:space="preserve"> PREDICTED: Apis mellifera uncharacterized LOC100578659 (LOC100578659), transcript variant X9, misc_RNA</t>
  </si>
  <si>
    <t>GB55695</t>
  </si>
  <si>
    <t xml:space="preserve"> PREDICTED: Apis mellifera uncharacterized LOC102655494 (LOC102655494), transcript variant X2, ncRNA</t>
  </si>
  <si>
    <t>GB55696</t>
  </si>
  <si>
    <t xml:space="preserve"> PREDICTED: Apis mellifera uncharacterized LOC725914 (LOC725914), ncRNA</t>
  </si>
  <si>
    <t>GB55698</t>
  </si>
  <si>
    <t xml:space="preserve"> PREDICTED: Apis mellifera exportin 6 (Exp6), mRNA</t>
  </si>
  <si>
    <t xml:space="preserve"> PREDICTED: Apis mellifera putative aldehyde dehydrogenase family 7 member A1 homolog (LOC411140), transcript variant 2, mRNA</t>
  </si>
  <si>
    <t xml:space="preserve"> PREDICTED: Apis mellifera lissencephaly-1 (Lis-1), mRNA</t>
  </si>
  <si>
    <t xml:space="preserve"> PREDICTED: Apis mellifera nuclear pore complex protein Nup88 (mbo), mRNA</t>
  </si>
  <si>
    <t xml:space="preserve"> PREDICTED: Apis mellifera inositol-1-(or 4-)monophosphatase (LOC726481), mRNA</t>
  </si>
  <si>
    <t xml:space="preserve"> PREDICTED: Apis mellifera inositol monophosphatase 3-like (LOC726463), mRNA</t>
  </si>
  <si>
    <t xml:space="preserve"> PREDICTED: Apis mellifera inositol-1-(or 4-)monophosphatase (LOC408868), mRNA</t>
  </si>
  <si>
    <t xml:space="preserve"> PREDICTED: Apis mellifera NADH dehydrogenase [ubiquinone] 1 beta subcomplex subunit 8, mitochondrial-like (LOC551660), mRNA</t>
  </si>
  <si>
    <t xml:space="preserve"> PREDICTED: Apis mellifera uncharacterized LOC102654337 (LOC102654337), transcript variant X1, ncRNA</t>
  </si>
  <si>
    <t>GB55709</t>
  </si>
  <si>
    <t xml:space="preserve"> PREDICTED: Apis mellifera FK506-binding protein 15-like (LOC100579053), transcript variant X2, mRNA</t>
  </si>
  <si>
    <t xml:space="preserve"> PREDICTED: Apis mellifera uncharacterized LOC100578289 (LOC100578289), transcript variant 2, mRNA</t>
  </si>
  <si>
    <t xml:space="preserve"> PREDICTED: Apis mellifera uncharacterized LOC100578391 (LOC100578391), transcript variant X2, ncRNA</t>
  </si>
  <si>
    <t>GB55713</t>
  </si>
  <si>
    <t xml:space="preserve"> PREDICTED: Apis mellifera kinesin-like protein KIF20B-like (LOC102656082), mRNA</t>
  </si>
  <si>
    <t>GB55714</t>
  </si>
  <si>
    <t xml:space="preserve"> PREDICTED: Apis mellifera homeobox protein cut (ct), transcript variant X5, mRNA</t>
  </si>
  <si>
    <t xml:space="preserve"> PREDICTED: Apis mellifera uncharacterized LOC726163 (LOC726163), mRNA</t>
  </si>
  <si>
    <t>GB55716</t>
  </si>
  <si>
    <t>GB55717</t>
  </si>
  <si>
    <t xml:space="preserve"> PREDICTED: Apis mellifera uncharacterized LOC100578659 (LOC100578659), transcript variant X1, mRNA</t>
  </si>
  <si>
    <t xml:space="preserve"> PREDICTED: Apis mellifera uncharacterized LOC100578659 (LOC100578659), transcript variant X16, misc_RNA</t>
  </si>
  <si>
    <t>GB55719</t>
  </si>
  <si>
    <t xml:space="preserve"> PREDICTED: Apis mellifera G/T mismatch-specific thymine DNA glycosylase-like (LOC725801), mRNA</t>
  </si>
  <si>
    <t xml:space="preserve"> PREDICTED: Apis mellifera uncharacterized LOC725935 (LOC725935), mRNA</t>
  </si>
  <si>
    <t xml:space="preserve"> PREDICTED: Apis mellifera uncharacterized LOC725965 (LOC725965), mRNA</t>
  </si>
  <si>
    <t>GB55725</t>
  </si>
  <si>
    <t>GB55726</t>
  </si>
  <si>
    <t>GB55727</t>
  </si>
  <si>
    <t xml:space="preserve"> PREDICTED: Apis mellifera CUGBP Elav-like family member 4-like (LOC410353), transcript variant X18, mRNA</t>
  </si>
  <si>
    <t>GB55728</t>
  </si>
  <si>
    <t xml:space="preserve"> PREDICTED: Apis mellifera yellow-x2 (Y-x2), mRNA</t>
  </si>
  <si>
    <t xml:space="preserve"> PREDICTED: Apis mellifera CUGBP Elav-like family member 4-like (LOC410353), transcript variant X17, mRNA</t>
  </si>
  <si>
    <t>GB55731</t>
  </si>
  <si>
    <t>GB55732</t>
  </si>
  <si>
    <t>GB55733</t>
  </si>
  <si>
    <t>GB55734</t>
  </si>
  <si>
    <t>GB55735</t>
  </si>
  <si>
    <t xml:space="preserve"> PREDICTED: Apis mellifera armadillo segment polarity protein-like (LOC550976), transcript variant X4, mRNA</t>
  </si>
  <si>
    <t>GB55737</t>
  </si>
  <si>
    <t>GB55738</t>
  </si>
  <si>
    <t>GB55739</t>
  </si>
  <si>
    <t>GB55740</t>
  </si>
  <si>
    <t>GB55741</t>
  </si>
  <si>
    <t xml:space="preserve"> PREDICTED: Apis mellifera uncharacterized LOC100576430 (LOC100576430), transcript variant X1, ncRNA</t>
  </si>
  <si>
    <t>GB55742</t>
  </si>
  <si>
    <t xml:space="preserve"> PREDICTED: Apis mellifera WD repeat-containing protein 78-like (LOC100576290), transcript variant X2, mRNA</t>
  </si>
  <si>
    <t xml:space="preserve"> PREDICTED: Apis mellifera uncharacterized LOC410957 (LOC410957), transcript variant X3, mRNA</t>
  </si>
  <si>
    <t xml:space="preserve"> PREDICTED: Apis mellifera myosin 1B (Myo1B), transcript variant X2, mRNA</t>
  </si>
  <si>
    <t xml:space="preserve"> PREDICTED: Apis mellifera peroxisomal membrane protein 2-like (LOC551171), mRNA</t>
  </si>
  <si>
    <t xml:space="preserve"> PREDICTED: Apis mellifera Rrp40 protein (Rrp40), mRNA</t>
  </si>
  <si>
    <t xml:space="preserve"> PREDICTED: Apis mellifera uncharacterized LOC100578821 (LOC100578821), transcript variant X1, mRNA</t>
  </si>
  <si>
    <t>GB55750</t>
  </si>
  <si>
    <t xml:space="preserve"> PREDICTED: Apis mellifera retinal degeneration B (rdgB), transcript variant X1, mRNA</t>
  </si>
  <si>
    <t xml:space="preserve"> PREDICTED: Apis mellifera RPA-interacting protein alpha (Ripalpha), mRNA</t>
  </si>
  <si>
    <t xml:space="preserve"> PREDICTED: Apis mellifera dehydrogenase/reductase SDR family protein 7-like (LOC410952), transcript variant 1, mRNA</t>
  </si>
  <si>
    <t>GB55754</t>
  </si>
  <si>
    <t>GB55756</t>
  </si>
  <si>
    <t xml:space="preserve"> PREDICTED: Apis mellifera uncharacterized LOC100577047 (LOC100577047), mRNA</t>
  </si>
  <si>
    <t xml:space="preserve"> PREDICTED: Apis mellifera RNA binding protein fox-1 homolog 2-like (LOC410951), transcript variant X2, mRNA</t>
  </si>
  <si>
    <t>GB55758</t>
  </si>
  <si>
    <t xml:space="preserve"> PREDICTED: Apis mellifera RNA binding protein fox-1 homolog 2-like (LOC410951), transcript variant X9, mRNA</t>
  </si>
  <si>
    <t xml:space="preserve"> PREDICTED: Apis mellifera RNA binding protein fox-1 homolog 2-like (LOC410951), transcript variant X5, mRNA</t>
  </si>
  <si>
    <t>GB55761</t>
  </si>
  <si>
    <t>GB55762</t>
  </si>
  <si>
    <t xml:space="preserve"> PREDICTED: Apis mellifera sulfonylurea receptor (Sur), transcript variant X4, mRNA</t>
  </si>
  <si>
    <t xml:space="preserve"> PREDICTED: Apis mellifera zinc finger protein 714-like (LOC100576901), mRNA</t>
  </si>
  <si>
    <t>GB55765</t>
  </si>
  <si>
    <t xml:space="preserve"> PREDICTED: Apis mellifera cGMP-dependent protein kinase, isozyme 1-like (LOC551714), mRNA</t>
  </si>
  <si>
    <t xml:space="preserve"> PREDICTED: Apis mellifera peptidyl-prolyl cis-trans isomerase H-like (LOC726409), mRNA</t>
  </si>
  <si>
    <t>GB55768</t>
  </si>
  <si>
    <t xml:space="preserve"> PREDICTED: Apis mellifera alba-like protein C9orf23 homolog (LOC100578399), transcript variant X3, mRNA</t>
  </si>
  <si>
    <t xml:space="preserve"> PREDICTED: Apis mellifera Rab GTPase activating protein 12 (RabGAP12), mRNA</t>
  </si>
  <si>
    <t xml:space="preserve"> PREDICTED: Apis mellifera ankyrin repeat domain-containing protein 29-like (LOC726529), partial mRNA</t>
  </si>
  <si>
    <t>GB55771</t>
  </si>
  <si>
    <t xml:space="preserve"> PREDICTED: Apis mellifera syntaxin-1B-like (LOC726584), mRNA</t>
  </si>
  <si>
    <t xml:space="preserve"> PREDICTED: Apis mellifera probable G-protein coupled receptor AH9.1-like (LOC100578296), transcript variant X1, mRNA</t>
  </si>
  <si>
    <t xml:space="preserve"> PREDICTED: Apis mellifera gryzun (gry), transcript variant X1, mRNA</t>
  </si>
  <si>
    <t>GB55776</t>
  </si>
  <si>
    <t xml:space="preserve"> PREDICTED: Apis mellifera pelota (pelo), mRNA</t>
  </si>
  <si>
    <t>GB55777</t>
  </si>
  <si>
    <t xml:space="preserve"> PREDICTED: Apis mellifera pescadillo homolog (LOC724129), transcript variant X4, misc_RNA</t>
  </si>
  <si>
    <t xml:space="preserve"> PREDICTED: Apis mellifera uncharacterized LOC102654835 (LOC102654835), transcript variant X1, ncRNA</t>
  </si>
  <si>
    <t>GB55780</t>
  </si>
  <si>
    <t xml:space="preserve"> PREDICTED: Apis mellifera dumpy (dp), mRNA</t>
  </si>
  <si>
    <t>GB55781</t>
  </si>
  <si>
    <t xml:space="preserve"> PREDICTED: Apis mellifera NADH dehydrogenase [ubiquinone] 1 alpha subcomplex subunit 6-like (LOC551042), mRNA</t>
  </si>
  <si>
    <t>GB55783</t>
  </si>
  <si>
    <t xml:space="preserve"> PREDICTED: Apis mellifera probable G-protein coupled receptor Mth-like 1-like (LOC724853), mRNA</t>
  </si>
  <si>
    <t>GB55785</t>
  </si>
  <si>
    <t xml:space="preserve"> PREDICTED: Apis mellifera transport and golgi organization 13 (Tango13), transcript variant X3, mRNA</t>
  </si>
  <si>
    <t xml:space="preserve"> PREDICTED: Apis mellifera DNA topoisomerase 2-binding protein 1-like (LOC410940), mRNA</t>
  </si>
  <si>
    <t xml:space="preserve"> PREDICTED: Apis mellifera DNA repair protein RAD51 homolog 4-like (LOC100576677), mRNA</t>
  </si>
  <si>
    <t xml:space="preserve"> PREDICTED: Apis mellifera uncharacterized LOC552192 (LOC552192), mRNA</t>
  </si>
  <si>
    <t>GB55790</t>
  </si>
  <si>
    <t xml:space="preserve"> PREDICTED: Apis mellifera uncharacterized LOC410044 (LOC410044), transcript variant X1, mRNA</t>
  </si>
  <si>
    <t xml:space="preserve"> PREDICTED: Apis mellifera uncharacterized LOC102654622 (LOC102654622), ncRNA</t>
  </si>
  <si>
    <t>GB55792</t>
  </si>
  <si>
    <t xml:space="preserve"> PREDICTED: Apis mellifera serine/threonine-protein phosphatase 4 regulatory subunit 4-like (LOC410045), transcript variant X4, mRNA</t>
  </si>
  <si>
    <t xml:space="preserve"> PREDICTED: Apis mellifera uncharacterized LOC100578848 (LOC100578848), mRNA</t>
  </si>
  <si>
    <t xml:space="preserve"> PREDICTED: Apis mellifera uncharacterized LOC725698 (LOC725698), mRNA</t>
  </si>
  <si>
    <t xml:space="preserve"> PREDICTED: Apis mellifera SPRY domain-containing SOCS box protein 1-like (LOC409081), mRNA</t>
  </si>
  <si>
    <t>GB55796</t>
  </si>
  <si>
    <t xml:space="preserve"> PREDICTED: Apis mellifera Cdk5 activator-like protein (Cdk5alpha), transcript variant X2, mRNA</t>
  </si>
  <si>
    <t>GB55799</t>
  </si>
  <si>
    <t xml:space="preserve"> PREDICTED: Apis mellifera protein transport protein SFT2-like (LOC411493), transcript variant 1, mRNA</t>
  </si>
  <si>
    <t xml:space="preserve"> PREDICTED: Apis mellifera uncharacterized LOC413738 (LOC413738), transcript variant X2, mRNA</t>
  </si>
  <si>
    <t xml:space="preserve"> PREDICTED: Apis mellifera tubulin polyglutamylase TTLL4-like (LOC102654331), transcript variant X1, mRNA</t>
  </si>
  <si>
    <t>GB55802</t>
  </si>
  <si>
    <t xml:space="preserve"> PREDICTED: Apis mellifera uncharacterized LOC100576638 (LOC100576638), transcript variant X2, mRNA</t>
  </si>
  <si>
    <t xml:space="preserve"> PREDICTED: Apis mellifera kelch domain-containing protein 10-like (LOC552147), transcript variant 2, mRNA</t>
  </si>
  <si>
    <t xml:space="preserve"> PREDICTED: Apis mellifera uncharacterized LOC409872 (LOC409872), transcript variant X4, mRNA</t>
  </si>
  <si>
    <t xml:space="preserve"> PREDICTED: Apis mellifera uncharacterized LOC413341 (LOC413341), mRNA</t>
  </si>
  <si>
    <t>GB55807</t>
  </si>
  <si>
    <t>GB55809</t>
  </si>
  <si>
    <t xml:space="preserve"> PREDICTED: Apis mellifera putative uncharacterized protein C3orf83-like (LOC102655318), mRNA</t>
  </si>
  <si>
    <t>GB55810</t>
  </si>
  <si>
    <t xml:space="preserve"> PREDICTED: Apis mellifera protein MTO1 homolog, mitochondrial-like (LOC410941), transcript variant 1, mRNA</t>
  </si>
  <si>
    <t xml:space="preserve"> PREDICTED: Apis mellifera uncharacterized LOC102655390 (LOC102655390), mRNA</t>
  </si>
  <si>
    <t>GB55812</t>
  </si>
  <si>
    <t xml:space="preserve"> PREDICTED: Apis mellifera uncharacterized LOC100577773 (LOC100577773), ncRNA</t>
  </si>
  <si>
    <t>GB55813</t>
  </si>
  <si>
    <t xml:space="preserve"> PREDICTED: Apis mellifera uncharacterized LOC100577810 (LOC100577810), transcript variant X1, mRNA</t>
  </si>
  <si>
    <t>GB55815</t>
  </si>
  <si>
    <t xml:space="preserve"> PREDICTED: Apis mellifera GTP-binding protein Rhes-like (LOC410943), mRNA</t>
  </si>
  <si>
    <t xml:space="preserve"> PREDICTED: Apis mellifera uncharacterized LOC100577885 (LOC100577885), mRNA</t>
  </si>
  <si>
    <t xml:space="preserve"> PREDICTED: Apis mellifera somatostatin receptor type 4-like (LOC412883), mRNA</t>
  </si>
  <si>
    <t>GB55819</t>
  </si>
  <si>
    <t xml:space="preserve"> PREDICTED: Apis mellifera guanylate cyclase 32E-like (LOC550964), transcript variant X4, mRNA</t>
  </si>
  <si>
    <t xml:space="preserve"> PREDICTED: Apis mellifera guanylate cyclase 32E-like (LOC724603), misc_RNA</t>
  </si>
  <si>
    <t>GB55821</t>
  </si>
  <si>
    <t xml:space="preserve"> PREDICTED: Apis mellifera tRNA-splicing ligase RtcB homolog (LOC409653), mRNA</t>
  </si>
  <si>
    <t xml:space="preserve"> PREDICTED: Apis mellifera probable serine hydrolase-like (LOC409335), transcript variant X3, mRNA</t>
  </si>
  <si>
    <t xml:space="preserve"> PREDICTED: Apis mellifera lymphokine-activated killer T-cell-originated protein kinase-like (LOC551365), transcript variant X2, mRNA</t>
  </si>
  <si>
    <t xml:space="preserve"> PREDICTED: Apis mellifera condensin-2 complex subunit D3-like (LOC100578339), mRNA</t>
  </si>
  <si>
    <t>GB55826</t>
  </si>
  <si>
    <t xml:space="preserve"> PREDICTED: Apis mellifera acyl carrier protein, mitochondrial-like (LOC551479), transcript variant X1, mRNA</t>
  </si>
  <si>
    <t xml:space="preserve"> PREDICTED: Apis mellifera acyl carrier protein, mitochondrial-like (LOC102654169), mRNA</t>
  </si>
  <si>
    <t>GB55828</t>
  </si>
  <si>
    <t xml:space="preserve"> PREDICTED: Apis mellifera mps one binder kinase activator-like 4-like (LOC410949), transcript variant X2, mRNA</t>
  </si>
  <si>
    <t xml:space="preserve"> PREDICTED: Apis mellifera tyrosine decarboxylase 2 (Tdc2), transcript variant X2, mRNA</t>
  </si>
  <si>
    <t xml:space="preserve"> PREDICTED: Apis mellifera tyrosine decarboxylase 1 (Tdc1), transcript variant X2, mRNA</t>
  </si>
  <si>
    <t>GB55832</t>
  </si>
  <si>
    <t>GB55833</t>
  </si>
  <si>
    <t xml:space="preserve"> PREDICTED: Apis mellifera uncharacterized LOC726282 (LOC726282), mRNA</t>
  </si>
  <si>
    <t xml:space="preserve"> PREDICTED: Apis mellifera transmembrane protein 11 homolog (Pmi), mRNA</t>
  </si>
  <si>
    <t xml:space="preserve"> PREDICTED: Apis mellifera Mlx interactor (Mio), transcript variant X3, mRNA</t>
  </si>
  <si>
    <t xml:space="preserve"> PREDICTED: Apis mellifera contactin-5-like (LOC413314), transcript variant X5, mRNA</t>
  </si>
  <si>
    <t>GB55839</t>
  </si>
  <si>
    <t xml:space="preserve"> PREDICTED: Apis mellifera contactin-5-like (LOC413314), transcript variant X1, mRNA</t>
  </si>
  <si>
    <t xml:space="preserve"> PREDICTED: Apis mellifera uncharacterized LOC725959 (LOC725959), transcript variant X3, mRNA</t>
  </si>
  <si>
    <t>GB55841</t>
  </si>
  <si>
    <t xml:space="preserve"> PREDICTED: Apis mellifera uncharacterized LOC725959 (LOC725959), transcript variant X2, mRNA</t>
  </si>
  <si>
    <t>GB55842</t>
  </si>
  <si>
    <t xml:space="preserve"> PREDICTED: Apis mellifera uncharacterized LOC725959 (LOC725959), transcript variant X4, mRNA</t>
  </si>
  <si>
    <t>GB55844</t>
  </si>
  <si>
    <t xml:space="preserve"> PREDICTED: Apis mellifera kinesin 12 (kinesin-12), transcript variant X1, mRNA</t>
  </si>
  <si>
    <t xml:space="preserve"> PREDICTED: Apis mellifera ubiquitin activating enzyme 1 (Uba1), transcript variant 1, mRNA</t>
  </si>
  <si>
    <t xml:space="preserve"> PREDICTED: Apis mellifera DNA ligase 1-like protein (LOC408752), transcript variant X2, mRNA</t>
  </si>
  <si>
    <t xml:space="preserve"> PREDICTED: Apis mellifera THO complex subunit 6 (thoc6), mRNA</t>
  </si>
  <si>
    <t xml:space="preserve"> PREDICTED: Apis mellifera uncharacterized LOC100576234 (LOC100576234), transcript variant X3, misc_RNA</t>
  </si>
  <si>
    <t>GB55850</t>
  </si>
  <si>
    <t xml:space="preserve"> PREDICTED: Apis mellifera uncharacterized LOC100576234 (LOC100576234), transcript variant X1, mRNA</t>
  </si>
  <si>
    <t xml:space="preserve"> PREDICTED: Apis mellifera RING finger protein 185-like (LOC408751), transcript variant 1, mRNA</t>
  </si>
  <si>
    <t xml:space="preserve"> PREDICTED: Apis mellifera pre-mRNA-processing factor 19 (Prp19), mRNA</t>
  </si>
  <si>
    <t xml:space="preserve"> PREDICTED: Apis mellifera ubiquitin-protein ligase E3B-like (LOC408749), transcript variant X3, mRNA</t>
  </si>
  <si>
    <t xml:space="preserve"> PREDICTED: Apis mellifera nemo (nmo), transcript variant X4, mRNA</t>
  </si>
  <si>
    <t xml:space="preserve"> PREDICTED: Apis mellifera thioredoxin 1-like 2 (Trx1-like2), mRNA</t>
  </si>
  <si>
    <t>GB55858</t>
  </si>
  <si>
    <t>GB55859</t>
  </si>
  <si>
    <t xml:space="preserve"> PREDICTED: Apis mellifera sterile alpha and TIR motif-containing protein 1-like (LOC100577242), partial mRNA</t>
  </si>
  <si>
    <t>GB55861</t>
  </si>
  <si>
    <t>GB55862</t>
  </si>
  <si>
    <t>GB55863</t>
  </si>
  <si>
    <t xml:space="preserve"> PREDICTED: Apis mellifera glucuronosyltransferase (LOC725106), mRNA</t>
  </si>
  <si>
    <t>GB55865</t>
  </si>
  <si>
    <t>GB55866</t>
  </si>
  <si>
    <t xml:space="preserve"> PREDICTED: Apis mellifera uncharacterized LOC102656559 (LOC102656559), ncRNA</t>
  </si>
  <si>
    <t>GB55867</t>
  </si>
  <si>
    <t>GB55868</t>
  </si>
  <si>
    <t xml:space="preserve"> PREDICTED: Apis mellifera o-glucosyltransferase rumi homolog (LOC100577328), transcript variant X1, mRNA</t>
  </si>
  <si>
    <t xml:space="preserve"> PREDICTED: Apis mellifera uncharacterized LOC100577265 (LOC100577265), ncRNA</t>
  </si>
  <si>
    <t>GB55871</t>
  </si>
  <si>
    <t xml:space="preserve"> PREDICTED: Apis mellifera uncharacterized LOC100577027 (LOC100577027), mRNA</t>
  </si>
  <si>
    <t xml:space="preserve"> PREDICTED: Apis mellifera proteasome inhibitor PI31 subunit-like (LOC409668), transcript variant X2, mRNA</t>
  </si>
  <si>
    <t xml:space="preserve"> PREDICTED: Apis mellifera uncharacterized LOC100577407 (LOC100577407), transcript variant X4, ncRNA</t>
  </si>
  <si>
    <t>GB55874</t>
  </si>
  <si>
    <t xml:space="preserve"> PREDICTED: Apis mellifera WD repeat-containing protein 69-like (LOC411414), transcript variant X2, mRNA</t>
  </si>
  <si>
    <t xml:space="preserve"> PREDICTED: Apis mellifera solute carrier organic anion transporter family member 4A1-like (LOC552333), mRNA</t>
  </si>
  <si>
    <t>GB55877</t>
  </si>
  <si>
    <t>GB55878</t>
  </si>
  <si>
    <t xml:space="preserve"> PREDICTED: Apis mellifera organic anion transporting polypeptide 30B ortholog (LOC409670), transcript variant X1, mRNA</t>
  </si>
  <si>
    <t>GB55880</t>
  </si>
  <si>
    <t xml:space="preserve"> PREDICTED: Apis mellifera organic anion transporting polypeptide 30B ortholog (LOC409670), transcript variant X7, mRNA</t>
  </si>
  <si>
    <t xml:space="preserve"> PREDICTED: Apis mellifera organic anion transporting polypeptide 30B ortholog (LOC409670), transcript variant X3, mRNA</t>
  </si>
  <si>
    <t>GB55882</t>
  </si>
  <si>
    <t xml:space="preserve"> PREDICTED: Apis mellifera organic anion transporting polypeptide 30B ortholog (LOC409670), transcript variant X4, mRNA</t>
  </si>
  <si>
    <t>GB55883</t>
  </si>
  <si>
    <t>GB55884</t>
  </si>
  <si>
    <t xml:space="preserve"> PREDICTED: Apis mellifera protein tyrosine phosphatase prl-1 (Prl-1), mRNA</t>
  </si>
  <si>
    <t>GB55885</t>
  </si>
  <si>
    <t xml:space="preserve"> PREDICTED: Apis mellifera kinesin 3A (kinesin-3A), transcript variant X12, mRNA</t>
  </si>
  <si>
    <t>GB55886</t>
  </si>
  <si>
    <t>GB55887</t>
  </si>
  <si>
    <t xml:space="preserve"> PREDICTED: Apis mellifera kinesin 3A (kinesin-3A), transcript variant X7, mRNA</t>
  </si>
  <si>
    <t xml:space="preserve"> PREDICTED: Apis mellifera matrix metalloproteinase-14-like (LOC409868), transcript variant X6, mRNA</t>
  </si>
  <si>
    <t>GB55890</t>
  </si>
  <si>
    <t xml:space="preserve"> PREDICTED: Apis mellifera Aps protein (Aps), mRNA</t>
  </si>
  <si>
    <t xml:space="preserve"> PREDICTED: Apis mellifera glutamate-rich WD repeat-containing protein 1-like (LOC726110), mRNA</t>
  </si>
  <si>
    <t xml:space="preserve"> PREDICTED: Apis mellifera mismatch repair endonuclease PMS2-like (LOC100576649), partial mRNA</t>
  </si>
  <si>
    <t xml:space="preserve"> PREDICTED: Apis mellifera uncharacterized LOC725916 (LOC725916), ncRNA</t>
  </si>
  <si>
    <t>GB55894</t>
  </si>
  <si>
    <t xml:space="preserve"> PREDICTED: Apis mellifera NADH dehydrogenase [ubiquinone] 1 alpha subcomplex subunit 2-like (LOC727049), mRNA</t>
  </si>
  <si>
    <t xml:space="preserve"> PREDICTED: Apis mellifera u2 snRNP-associated SURP motif-containing protein-like (LOC413578), mRNA</t>
  </si>
  <si>
    <t>GB55897</t>
  </si>
  <si>
    <t xml:space="preserve"> PREDICTED: Apis mellifera male-specific lethal 2 homolog (LOC726108), transcript variant X2, mRNA</t>
  </si>
  <si>
    <t>GB55899</t>
  </si>
  <si>
    <t xml:space="preserve"> PREDICTED: Apis mellifera ribosomal protein S27A (RpS27A), transcript variant X1, mRNA</t>
  </si>
  <si>
    <t>GB55900</t>
  </si>
  <si>
    <t xml:space="preserve"> PREDICTED: Apis mellifera ribosomal protein S27A (RpS27A), transcript variant X2, mRNA</t>
  </si>
  <si>
    <t xml:space="preserve"> Apis mellifera cystathionine beta-synthase (Cbs), mRNA</t>
  </si>
  <si>
    <t>GB55903</t>
  </si>
  <si>
    <t xml:space="preserve"> PREDICTED: Apis mellifera calpain-D (sol), transcript variant X3, mRNA</t>
  </si>
  <si>
    <t xml:space="preserve"> PREDICTED: Apis mellifera nucleoporin Nup58 (Nup58), transcript variant X3, mRNA</t>
  </si>
  <si>
    <t>GB55905</t>
  </si>
  <si>
    <t xml:space="preserve"> PREDICTED: Apis mellifera nucleoporin Nup58 (Nup58), transcript variant X1, mRNA</t>
  </si>
  <si>
    <t>GB55907</t>
  </si>
  <si>
    <t xml:space="preserve"> PREDICTED: Apis mellifera protein kibra-like (LOC413440), transcript variant X1, mRNA</t>
  </si>
  <si>
    <t xml:space="preserve"> PREDICTED: Apis mellifera uncharacterized LOC725992 (LOC725992), transcript variant X1, mRNA</t>
  </si>
  <si>
    <t xml:space="preserve"> PREDICTED: Apis mellifera target of Myb protein 1-like (LOC102654825), transcript variant X3, mRNA</t>
  </si>
  <si>
    <t>GB55910</t>
  </si>
  <si>
    <t xml:space="preserve"> PREDICTED: Apis mellifera myosin 18 (Myo18), transcript variant X1, mRNA</t>
  </si>
  <si>
    <t xml:space="preserve"> PREDICTED: Apis mellifera myosin 18 (Myo18), transcript variant X3, mRNA</t>
  </si>
  <si>
    <t>GB55912</t>
  </si>
  <si>
    <t xml:space="preserve"> PREDICTED: Apis mellifera integrator complex subunit 2 (INTS2), mRNA</t>
  </si>
  <si>
    <t xml:space="preserve"> PREDICTED: Apis mellifera dual specificity mitogen-activated protein kinase kinase 6-like (LOC725374), mRNA</t>
  </si>
  <si>
    <t xml:space="preserve"> PREDICTED: Apis mellifera diacyl glycerol kinase epsilon (Dgk-epsilon), mRNA</t>
  </si>
  <si>
    <t>GB55915</t>
  </si>
  <si>
    <t xml:space="preserve"> PREDICTED: Apis mellifera kinetochore-associated protein 1-like (LOC100578823), mRNA</t>
  </si>
  <si>
    <t xml:space="preserve"> PREDICTED: Apis mellifera tRNA-splicing endonuclease subunit Sen34-like (LOC100576272), mRNA</t>
  </si>
  <si>
    <t xml:space="preserve"> PREDICTED: Apis mellifera t-complex protein 1 subunit alpha-like (LOC409134), transcript variant 1, mRNA</t>
  </si>
  <si>
    <t xml:space="preserve"> PREDICTED: Apis mellifera protein NDUFAF4 homolog (LOC102653955), transcript variant X3, mRNA</t>
  </si>
  <si>
    <t>GB55920</t>
  </si>
  <si>
    <t xml:space="preserve"> PREDICTED: Apis mellifera esterase FE4-like (LOC409173), mRNA</t>
  </si>
  <si>
    <t xml:space="preserve"> PREDICTED: Apis mellifera uncharacterized LOC102653782 (LOC102653782), mRNA</t>
  </si>
  <si>
    <t>GB55922</t>
  </si>
  <si>
    <t xml:space="preserve"> PREDICTED: Apis mellifera uncharacterized LOC100576383 (LOC100576383), transcript variant X3, mRNA</t>
  </si>
  <si>
    <t>GB55924</t>
  </si>
  <si>
    <t xml:space="preserve"> PREDICTED: Apis mellifera uncharacterized LOC102656904 (LOC102656904), mRNA</t>
  </si>
  <si>
    <t>GB55925</t>
  </si>
  <si>
    <t>GB55926</t>
  </si>
  <si>
    <t xml:space="preserve"> PREDICTED: Apis mellifera odorant receptor 130 (Or130), transcript variant X1, mRNA</t>
  </si>
  <si>
    <t xml:space="preserve"> PREDICTED: Apis mellifera alpha mannosidase I (alpha-Man-I), partial mRNA</t>
  </si>
  <si>
    <t xml:space="preserve"> PREDICTED: Apis mellifera xaa-Pro aminopeptidase 1-like (LOC409172), mRNA</t>
  </si>
  <si>
    <t xml:space="preserve"> PREDICTED: Apis mellifera verthandi (vtd), transcript variant X1, mRNA</t>
  </si>
  <si>
    <t xml:space="preserve"> PREDICTED: Apis mellifera mitochondrial ribosomal protein L27 (mRpL27), transcript variant X3, mRNA</t>
  </si>
  <si>
    <t xml:space="preserve"> PREDICTED: Apis mellifera Mig-2-like GTPase Mtl (LOC552138), transcript variant 2, mRNA</t>
  </si>
  <si>
    <t xml:space="preserve"> PREDICTED: Apis mellifera uncharacterized LOC102654345 (LOC102654345), mRNA</t>
  </si>
  <si>
    <t>GB55934</t>
  </si>
  <si>
    <t>GB55935</t>
  </si>
  <si>
    <t>GB55937</t>
  </si>
  <si>
    <t xml:space="preserve"> PREDICTED: Apis mellifera oligosaccharyltransferase complex subunit ostc-like (LOC725266), mRNA</t>
  </si>
  <si>
    <t xml:space="preserve"> PREDICTED: Apis mellifera beta-1,3-galactosyltransferase 5-like (LOC725341), mRNA</t>
  </si>
  <si>
    <t xml:space="preserve"> PREDICTED: Apis mellifera lethal (1) discs degenerate 4 ortholog (LOC726073), mRNA</t>
  </si>
  <si>
    <t xml:space="preserve"> PREDICTED: Apis mellifera hemK methyltransferase family member 1-like (LOC409833), transcript variant X1, mRNA</t>
  </si>
  <si>
    <t>GB55942</t>
  </si>
  <si>
    <t xml:space="preserve"> PREDICTED: Apis mellifera protein FAM114A2-like (LOC551672), mRNA</t>
  </si>
  <si>
    <t xml:space="preserve"> PREDICTED: Apis mellifera trafficking protein particle complex subunit 6B-like (LOC725904), mRNA</t>
  </si>
  <si>
    <t xml:space="preserve"> PREDICTED: Apis mellifera GRAM domain-containing protein 1A-like (LOC411468), transcript variant X2, mRNA</t>
  </si>
  <si>
    <t xml:space="preserve"> PREDICTED: Apis mellifera GDP-D-glucose phosphorylase 1-like (LOC102655796), transcript variant X2, mRNA</t>
  </si>
  <si>
    <t>GB55946</t>
  </si>
  <si>
    <t>GB55947</t>
  </si>
  <si>
    <t xml:space="preserve"> PREDICTED: Apis mellifera uncharacterized LOC726726 (LOC726726), transcript variant X3, mRNA</t>
  </si>
  <si>
    <t xml:space="preserve"> PREDICTED: Apis mellifera solute carrier family 35 member F4-like (LOC409588), transcript variant X8, mRNA</t>
  </si>
  <si>
    <t xml:space="preserve"> PREDICTED: Apis mellifera solute carrier family 35 member F4-like (LOC409588), transcript variant X6, mRNA</t>
  </si>
  <si>
    <t>GB55950</t>
  </si>
  <si>
    <t xml:space="preserve"> PREDICTED: Apis mellifera solute carrier family 35 member F4-like (LOC409588), transcript variant X14, misc_RNA</t>
  </si>
  <si>
    <t>GB55951</t>
  </si>
  <si>
    <t>GB55952</t>
  </si>
  <si>
    <t xml:space="preserve"> PREDICTED: Apis mellifera uncharacterized LOC102655256 (LOC102655256), transcript variant X1, ncRNA</t>
  </si>
  <si>
    <t>GB55953</t>
  </si>
  <si>
    <t>GB55954</t>
  </si>
  <si>
    <t>GB55955</t>
  </si>
  <si>
    <t xml:space="preserve"> PREDICTED: Apis mellifera cytochrome c oxidase subunit 3-like (LOC102653906), mRNA</t>
  </si>
  <si>
    <t>GB55956</t>
  </si>
  <si>
    <t>GB55957</t>
  </si>
  <si>
    <t xml:space="preserve"> PREDICTED: Apis mellifera e3 ubiquitin-protein ligase AMFR-like (LOC100576187), partial mRNA</t>
  </si>
  <si>
    <t xml:space="preserve"> PREDICTED: Apis mellifera crowded by cid (cbc), mRNA</t>
  </si>
  <si>
    <t xml:space="preserve"> PREDICTED: Apis mellifera ras-related protein Rab-8A-like (LOC100576085), transcript variant X1, mRNA</t>
  </si>
  <si>
    <t xml:space="preserve"> PREDICTED: Apis mellifera dolichyl-diphosphooligosaccharide--protein glycosyltransferase subunit DAD1-like (LOC727568), mRNA</t>
  </si>
  <si>
    <t xml:space="preserve"> PREDICTED: Apis mellifera uncharacterized LOC724871 (LOC724871), mRNA</t>
  </si>
  <si>
    <t xml:space="preserve"> PREDICTED: Apis mellifera uncharacterized LOC725224 (LOC725224), transcript variant X1, mRNA</t>
  </si>
  <si>
    <t xml:space="preserve"> PREDICTED: Apis mellifera dehydrogenase/reductase SDR family member 4-like (LOC100577607), mRNA</t>
  </si>
  <si>
    <t>GB55964</t>
  </si>
  <si>
    <t xml:space="preserve"> PREDICTED: Apis mellifera UPF0184 protein C9orf16 homolog (LOC725944), mRNA</t>
  </si>
  <si>
    <t xml:space="preserve"> PREDICTED: Apis mellifera kinesin associated protein 3 (Kap3), transcript variant X3, mRNA</t>
  </si>
  <si>
    <t xml:space="preserve"> PREDICTED: Apis mellifera uncharacterized LOC100577690 (LOC100577690), mRNA</t>
  </si>
  <si>
    <t xml:space="preserve"> PREDICTED: Apis mellifera Painting of fourth (Pof), transcript variant X2, mRNA</t>
  </si>
  <si>
    <t xml:space="preserve"> PREDICTED: Apis mellifera proliferating cell nuclear antigen (mus209), mRNA</t>
  </si>
  <si>
    <t xml:space="preserve"> PREDICTED: Apis mellifera uncharacterized LOC412051 (LOC412051), transcript variant X2, mRNA</t>
  </si>
  <si>
    <t xml:space="preserve"> PREDICTED: Apis mellifera uncharacterized LOC100577198 (LOC100577198), transcript variant X2, mRNA</t>
  </si>
  <si>
    <t>GB55972</t>
  </si>
  <si>
    <t xml:space="preserve"> PREDICTED: Apis mellifera coiled-coil domain-containing protein 109A-like (LOC725974), transcript variant X1, mRNA</t>
  </si>
  <si>
    <t xml:space="preserve"> PREDICTED: Apis mellifera protein odr-4 homolog (LOC727261), mRNA</t>
  </si>
  <si>
    <t xml:space="preserve"> PREDICTED: Apis mellifera zinc finger protein 271-like (LOC727269), transcript variant X1, mRNA</t>
  </si>
  <si>
    <t xml:space="preserve"> PREDICTED: Apis mellifera eukaryotic translation initiation factor 4E (eIF-4E), mRNA</t>
  </si>
  <si>
    <t xml:space="preserve"> PREDICTED: Apis mellifera RNA-binding protein NOB1-like (LOC727288), mRNA</t>
  </si>
  <si>
    <t xml:space="preserve"> PREDICTED: Apis mellifera ribonuclease P protein subunit p40-like (LOC551953), mRNA</t>
  </si>
  <si>
    <t xml:space="preserve"> PREDICTED: Apis mellifera acetolactate synthase large subunit-like (LOC102654406), partial mRNA</t>
  </si>
  <si>
    <t>GB55980</t>
  </si>
  <si>
    <t>GB55981</t>
  </si>
  <si>
    <t xml:space="preserve"> PREDICTED: Apis mellifera SEC14-like protein 2-like (LOC725676), mRNA</t>
  </si>
  <si>
    <t xml:space="preserve"> PREDICTED: Apis mellifera UPF0568 protein C14orf166 homolog (LOC102656110), partial mRNA</t>
  </si>
  <si>
    <t>GB55983</t>
  </si>
  <si>
    <t xml:space="preserve"> PREDICTED: Apis mellifera protein RCC2 homolog (LOC409433), mRNA</t>
  </si>
  <si>
    <t xml:space="preserve"> PREDICTED: Apis mellifera rho GTPase-activating protein 93B ortholog (LOC409268), misc_RNA</t>
  </si>
  <si>
    <t xml:space="preserve"> PREDICTED: Apis mellifera pancreatic lipase-related protein 2-like (LOC727173), transcript variant X1, mRNA</t>
  </si>
  <si>
    <t xml:space="preserve"> PREDICTED: Apis mellifera Rab-related protein 4 (Rab-RP4), mRNA</t>
  </si>
  <si>
    <t xml:space="preserve"> PREDICTED: Apis mellifera uncharacterized LOC102655897 (LOC102655897), mRNA</t>
  </si>
  <si>
    <t>GB55988</t>
  </si>
  <si>
    <t xml:space="preserve"> PREDICTED: Apis mellifera AN1-type zinc finger protein 2B-like (LOC412318), transcript variant X1, mRNA</t>
  </si>
  <si>
    <t>GB55990</t>
  </si>
  <si>
    <t>GB55991</t>
  </si>
  <si>
    <t>GB55992</t>
  </si>
  <si>
    <t xml:space="preserve"> PREDICTED: Apis mellifera polypeptide N-acetylgalactosaminyltransferase 3 (pgant3), transcript variant X4, mRNA</t>
  </si>
  <si>
    <t>GB55993</t>
  </si>
  <si>
    <t xml:space="preserve"> PREDICTED: Apis mellifera MAPK phosphatase 4 (MKP-4), transcript variant X2, mRNA</t>
  </si>
  <si>
    <t xml:space="preserve"> PREDICTED: Apis mellifera protostome-specific GEF (PsGEF), mRNA</t>
  </si>
  <si>
    <t>GB55996</t>
  </si>
  <si>
    <t xml:space="preserve"> PREDICTED: Apis mellifera uncharacterized LOC552297 (LOC552297), transcript variant X2, mRNA</t>
  </si>
  <si>
    <t xml:space="preserve"> PREDICTED: Apis mellifera beta 1,4-N-acetylgalactosaminyltransferase A (beta4GalNAcTA), transcript variant X2, mRNA</t>
  </si>
  <si>
    <t>GB55998</t>
  </si>
  <si>
    <t>GB55999</t>
  </si>
  <si>
    <t>GB56000</t>
  </si>
  <si>
    <t xml:space="preserve"> PREDICTED: Apis mellifera peroxisome biogenesis factor 2-like (LOC102655950), mRNA</t>
  </si>
  <si>
    <t>GB56001</t>
  </si>
  <si>
    <t xml:space="preserve"> PREDICTED: Apis mellifera methyltransferase-like protein 14 homolog (LOC409900), mRNA</t>
  </si>
  <si>
    <t xml:space="preserve"> PREDICTED: Apis mellifera ATPase family AAA domain-containing protein 1-A-like (LOC411858), mRNA</t>
  </si>
  <si>
    <t xml:space="preserve"> PREDICTED: Apis mellifera phosphatase and tensin-like (Pten), transcript variant X1, mRNA</t>
  </si>
  <si>
    <t xml:space="preserve"> PREDICTED: Apis mellifera phosphatase and tensin-like (Pten), transcript variant X3, mRNA</t>
  </si>
  <si>
    <t>GB56006</t>
  </si>
  <si>
    <t xml:space="preserve"> PREDICTED: Apis mellifera phosphatase and tensin-like (Pten), transcript variant X4, mRNA</t>
  </si>
  <si>
    <t>GB56007</t>
  </si>
  <si>
    <t xml:space="preserve"> PREDICTED: Apis mellifera bicaudal C (BicC), transcript variant X1, mRNA</t>
  </si>
  <si>
    <t>GB56008</t>
  </si>
  <si>
    <t xml:space="preserve"> PREDICTED: Apis mellifera bicaudal C (BicC), transcript variant X2, mRNA</t>
  </si>
  <si>
    <t xml:space="preserve"> PREDICTED: Apis mellifera JNK MAP kinase basket (bsk), transcript variant X10, mRNA</t>
  </si>
  <si>
    <t>GB56010</t>
  </si>
  <si>
    <t>GB56011</t>
  </si>
  <si>
    <t xml:space="preserve"> PREDICTED: Apis mellifera JNK MAP kinase basket (bsk), transcript variant X5, mRNA</t>
  </si>
  <si>
    <t xml:space="preserve"> PREDICTED: Apis mellifera uncharacterized LOC100577436 (LOC100577436), mRNA</t>
  </si>
  <si>
    <t>GB56014</t>
  </si>
  <si>
    <t xml:space="preserve"> PREDICTED: Apis mellifera mitochondrial ribosomal protein L30 (mRpL30), mRNA</t>
  </si>
  <si>
    <t xml:space="preserve"> PREDICTED: Apis mellifera homeobox protein aristaless-like 4-like (LOC724301), transcript variant X1, mRNA</t>
  </si>
  <si>
    <t xml:space="preserve"> PREDICTED: Apis mellifera surfeit 4 (Surf4), mRNA</t>
  </si>
  <si>
    <t>GB56019</t>
  </si>
  <si>
    <t>GB56020</t>
  </si>
  <si>
    <t xml:space="preserve"> PREDICTED: Apis mellifera DNA replication licensing factor MCM8-like (LOC100578111), mRNA</t>
  </si>
  <si>
    <t xml:space="preserve"> PREDICTED: Apis mellifera uncharacterized LOC102654618 (LOC102654618), ncRNA</t>
  </si>
  <si>
    <t>GB56022</t>
  </si>
  <si>
    <t>GB56023</t>
  </si>
  <si>
    <t>GB56024</t>
  </si>
  <si>
    <t xml:space="preserve"> PREDICTED: Apis mellifera uncharacterized LOC724498 (LOC724498), transcript variant X2, mRNA</t>
  </si>
  <si>
    <t>GB56026</t>
  </si>
  <si>
    <t xml:space="preserve"> PREDICTED: Apis mellifera serine protease 38 (SP38), mRNA</t>
  </si>
  <si>
    <t xml:space="preserve"> PREDICTED: Apis mellifera uncharacterized LOC100576134 (LOC100576134), transcript variant X1, mRNA</t>
  </si>
  <si>
    <t xml:space="preserve"> PREDICTED: Apis mellifera sperm-tail PG-rich repeat-containing protein 2-like (LOC102656560), mRNA</t>
  </si>
  <si>
    <t>GB56029</t>
  </si>
  <si>
    <t>GB56030</t>
  </si>
  <si>
    <t>GB56031</t>
  </si>
  <si>
    <t xml:space="preserve"> PREDICTED: Apis mellifera netrin receptor UNC5B-like (LOC410246), transcript variant X2, mRNA</t>
  </si>
  <si>
    <t>GB56033</t>
  </si>
  <si>
    <t xml:space="preserve"> PREDICTED: Apis mellifera nuclear migration protein nudC-like (LOC408304), mRNA</t>
  </si>
  <si>
    <t>GB56035</t>
  </si>
  <si>
    <t xml:space="preserve"> PREDICTED: Apis mellifera uncharacterized LOC410244 (LOC410244), transcript variant 2, mRNA</t>
  </si>
  <si>
    <t xml:space="preserve"> PREDICTED: Apis mellifera bifunctional aspartate aminotransferase and glutamate/aspartate-prephenate aminotransferase-like (LOC102655471), mRNA</t>
  </si>
  <si>
    <t>GB56037</t>
  </si>
  <si>
    <t>GB56038</t>
  </si>
  <si>
    <t>one mite</t>
  </si>
  <si>
    <t>three mites</t>
  </si>
  <si>
    <t>0 vs 1 mite</t>
  </si>
  <si>
    <t>0 vs 3 mites</t>
  </si>
  <si>
    <t>sample</t>
  </si>
  <si>
    <t>mite</t>
  </si>
  <si>
    <t>no</t>
  </si>
  <si>
    <t>one</t>
  </si>
  <si>
    <t>three</t>
  </si>
  <si>
    <t>tot</t>
  </si>
  <si>
    <t>1 vs 3 mites</t>
  </si>
  <si>
    <t>DWV reads</t>
  </si>
  <si>
    <t>total reads</t>
  </si>
  <si>
    <t>prop of DWV reads</t>
  </si>
  <si>
    <t>mean</t>
  </si>
  <si>
    <t>OK</t>
  </si>
  <si>
    <t>no mites</t>
  </si>
  <si>
    <t>The details of the statistical analysis are reported in columns Q to BH; if you are interested, use the command "format &gt; unhide"</t>
  </si>
  <si>
    <t>standard deviation</t>
  </si>
  <si>
    <t>Toll_pathwa</t>
  </si>
  <si>
    <t>TEP - Thioe</t>
  </si>
  <si>
    <t>serine prot</t>
  </si>
  <si>
    <t>Scav. Recep</t>
  </si>
  <si>
    <t>PPO - melan</t>
  </si>
  <si>
    <t>JAK-STAT ca</t>
  </si>
  <si>
    <t>immune-rela</t>
  </si>
  <si>
    <t>Immune syst</t>
  </si>
  <si>
    <t>IG Superfam</t>
  </si>
  <si>
    <t>IG superfam</t>
  </si>
  <si>
    <t>C-lectin do</t>
  </si>
  <si>
    <t>Antimicrobi</t>
  </si>
  <si>
    <t>Vago orthol</t>
  </si>
  <si>
    <t>SR a</t>
  </si>
  <si>
    <t>SR b</t>
  </si>
  <si>
    <t>SR c</t>
  </si>
  <si>
    <t>n</t>
  </si>
  <si>
    <t>SR^2/n</t>
  </si>
  <si>
    <t>H</t>
  </si>
  <si>
    <t>D</t>
  </si>
  <si>
    <t>adj H</t>
  </si>
  <si>
    <t>df</t>
  </si>
  <si>
    <t>ties</t>
  </si>
  <si>
    <t>n. of significantly different genes</t>
  </si>
  <si>
    <t>BH correction</t>
  </si>
  <si>
    <t>(i/m)/Q</t>
  </si>
  <si>
    <t>P&lt;(i/m)/Q</t>
  </si>
  <si>
    <t>False discovery rate BH correction (McDonald, 2009)</t>
  </si>
  <si>
    <t>FDR</t>
  </si>
  <si>
    <t>P-values</t>
  </si>
  <si>
    <t>To see only the significantly differentially expressed genes, use the "filter" in column BK</t>
  </si>
  <si>
    <t>If you want to change the significance level go to the spreadsheet "reference parameters"</t>
  </si>
  <si>
    <t>Correction for multiple comparisons according to McDonald, J.H. 2014. Handbook of Biological Statistics (3rd ed.). Sparky House Publishing, Baltimore, Maryland</t>
  </si>
  <si>
    <t>The gene list has been adapted from: Ryabov EV, Wood GR, Fannon JM, Moore JD, Bull JC, Chandler D, Mead A, Burroughs N, Evans DJ. (2014) A virulent strain of deformed wing virus (DWV) of honeybees (Apis mellifera) prevails after Varroa destructor-mediated, or in vitro, transmission. PLoS Pathog. 2014 Jun 26;10(6):e1004230. doi: 10.1371/journal.ppat.1004230.</t>
  </si>
  <si>
    <t>Note that double entries were excluded from the original list for the sake of the statistical analysis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</si>
</sst>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0000"/>
    <numFmt numFmtId="166" formatCode="0.0000"/>
    <numFmt numFmtId="167" formatCode="0.0"/>
  </numFmts>
  <fonts count="11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charset val="128"/>
      <scheme val="minor"/>
    </font>
    <font>
      <sz val="10"/>
      <name val="Verdana"/>
      <family val="2"/>
    </font>
    <font>
      <sz val="10"/>
      <color indexed="8"/>
      <name val="Verdana"/>
      <family val="2"/>
    </font>
    <font>
      <u/>
      <sz val="11"/>
      <color theme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25">
    <xf numFmtId="0" fontId="0" fillId="0" borderId="0"/>
    <xf numFmtId="0" fontId="5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81">
    <xf numFmtId="0" fontId="0" fillId="0" borderId="0" xfId="0"/>
    <xf numFmtId="2" fontId="0" fillId="0" borderId="0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left"/>
    </xf>
    <xf numFmtId="2" fontId="6" fillId="0" borderId="0" xfId="0" applyNumberFormat="1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1" fontId="7" fillId="0" borderId="0" xfId="0" applyNumberFormat="1" applyFont="1" applyFill="1" applyBorder="1" applyAlignment="1">
      <alignment horizontal="left"/>
    </xf>
    <xf numFmtId="0" fontId="0" fillId="0" borderId="0" xfId="0" applyFont="1" applyFill="1" applyBorder="1"/>
    <xf numFmtId="2" fontId="0" fillId="0" borderId="0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vertical="top" wrapText="1"/>
    </xf>
    <xf numFmtId="0" fontId="0" fillId="0" borderId="0" xfId="0" applyBorder="1"/>
    <xf numFmtId="0" fontId="0" fillId="0" borderId="0" xfId="0" applyFont="1" applyBorder="1"/>
    <xf numFmtId="0" fontId="3" fillId="0" borderId="0" xfId="0" applyFont="1" applyAlignment="1">
      <alignment horizontal="left"/>
    </xf>
    <xf numFmtId="0" fontId="3" fillId="0" borderId="0" xfId="0" applyFont="1"/>
    <xf numFmtId="17" fontId="0" fillId="0" borderId="0" xfId="0" applyNumberFormat="1" applyAlignment="1">
      <alignment horizontal="left"/>
    </xf>
    <xf numFmtId="17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Font="1" applyAlignment="1">
      <alignment horizontal="left"/>
    </xf>
    <xf numFmtId="0" fontId="0" fillId="0" borderId="0" xfId="0" applyFill="1" applyBorder="1" applyAlignment="1">
      <alignment horizontal="left"/>
    </xf>
    <xf numFmtId="0" fontId="4" fillId="0" borderId="0" xfId="0" applyFont="1" applyFill="1" applyBorder="1"/>
    <xf numFmtId="0" fontId="4" fillId="0" borderId="0" xfId="0" applyFont="1" applyBorder="1"/>
    <xf numFmtId="1" fontId="0" fillId="0" borderId="0" xfId="0" applyNumberFormat="1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0" fontId="5" fillId="0" borderId="0" xfId="1" applyFont="1" applyFill="1" applyBorder="1"/>
    <xf numFmtId="1" fontId="0" fillId="0" borderId="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4" fillId="0" borderId="0" xfId="0" applyFont="1" applyFill="1" applyBorder="1" applyAlignment="1">
      <alignment vertical="top" wrapText="1"/>
    </xf>
    <xf numFmtId="2" fontId="4" fillId="0" borderId="0" xfId="0" applyNumberFormat="1" applyFont="1" applyBorder="1" applyAlignment="1">
      <alignment horizontal="center" vertical="top" wrapText="1"/>
    </xf>
    <xf numFmtId="0" fontId="9" fillId="0" borderId="0" xfId="0" applyFont="1" applyBorder="1"/>
    <xf numFmtId="164" fontId="0" fillId="0" borderId="0" xfId="0" applyNumberFormat="1" applyFill="1" applyBorder="1" applyAlignment="1">
      <alignment horizontal="left"/>
    </xf>
    <xf numFmtId="165" fontId="0" fillId="0" borderId="0" xfId="0" applyNumberFormat="1" applyFill="1" applyBorder="1" applyAlignment="1">
      <alignment horizontal="left"/>
    </xf>
    <xf numFmtId="2" fontId="3" fillId="0" borderId="0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0" fontId="3" fillId="0" borderId="0" xfId="0" applyFont="1" applyFill="1" applyBorder="1"/>
    <xf numFmtId="2" fontId="0" fillId="0" borderId="0" xfId="0" applyNumberFormat="1" applyFill="1" applyBorder="1" applyAlignment="1">
      <alignment horizontal="center"/>
    </xf>
    <xf numFmtId="0" fontId="0" fillId="0" borderId="0" xfId="0" applyFill="1" applyAlignment="1">
      <alignment horizontal="left"/>
    </xf>
    <xf numFmtId="2" fontId="0" fillId="0" borderId="0" xfId="0" applyNumberFormat="1" applyFill="1" applyBorder="1" applyAlignment="1">
      <alignment horizontal="left" wrapText="1"/>
    </xf>
    <xf numFmtId="0" fontId="0" fillId="2" borderId="0" xfId="0" applyFill="1"/>
    <xf numFmtId="2" fontId="0" fillId="0" borderId="0" xfId="0" applyNumberFormat="1" applyFont="1" applyFill="1" applyAlignment="1">
      <alignment horizontal="left"/>
    </xf>
    <xf numFmtId="1" fontId="0" fillId="0" borderId="0" xfId="0" applyNumberFormat="1" applyFont="1" applyFill="1" applyAlignment="1">
      <alignment horizontal="center"/>
    </xf>
    <xf numFmtId="2" fontId="2" fillId="0" borderId="0" xfId="0" applyNumberFormat="1" applyFont="1" applyFill="1" applyAlignment="1">
      <alignment horizontal="left"/>
    </xf>
    <xf numFmtId="1" fontId="4" fillId="0" borderId="0" xfId="0" applyNumberFormat="1" applyFont="1" applyFill="1" applyAlignment="1">
      <alignment horizontal="center"/>
    </xf>
    <xf numFmtId="1" fontId="0" fillId="0" borderId="0" xfId="0" applyNumberForma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Fill="1" applyBorder="1"/>
    <xf numFmtId="164" fontId="0" fillId="0" borderId="0" xfId="0" applyNumberFormat="1" applyFill="1"/>
    <xf numFmtId="1" fontId="0" fillId="0" borderId="0" xfId="0" applyNumberFormat="1" applyFill="1" applyBorder="1"/>
    <xf numFmtId="2" fontId="10" fillId="0" borderId="0" xfId="0" applyNumberFormat="1" applyFont="1" applyFill="1" applyBorder="1"/>
    <xf numFmtId="1" fontId="0" fillId="0" borderId="0" xfId="0" applyNumberFormat="1" applyFill="1"/>
    <xf numFmtId="166" fontId="10" fillId="0" borderId="0" xfId="0" applyNumberFormat="1" applyFont="1" applyFill="1" applyBorder="1"/>
    <xf numFmtId="0" fontId="1" fillId="0" borderId="0" xfId="0" applyFont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1" fillId="0" borderId="0" xfId="0" applyFont="1" applyBorder="1"/>
    <xf numFmtId="1" fontId="3" fillId="0" borderId="0" xfId="0" applyNumberFormat="1" applyFont="1" applyFill="1" applyBorder="1" applyAlignment="1">
      <alignment horizontal="left"/>
    </xf>
    <xf numFmtId="166" fontId="0" fillId="0" borderId="0" xfId="0" applyNumberFormat="1" applyFill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166" fontId="4" fillId="0" borderId="0" xfId="0" applyNumberFormat="1" applyFont="1" applyBorder="1" applyAlignment="1">
      <alignment horizontal="center"/>
    </xf>
    <xf numFmtId="166" fontId="0" fillId="0" borderId="0" xfId="0" applyNumberFormat="1" applyFont="1" applyBorder="1" applyAlignment="1">
      <alignment horizontal="center"/>
    </xf>
    <xf numFmtId="166" fontId="3" fillId="0" borderId="0" xfId="0" applyNumberFormat="1" applyFont="1" applyFill="1" applyBorder="1" applyAlignment="1">
      <alignment horizontal="center" vertical="center"/>
    </xf>
    <xf numFmtId="167" fontId="0" fillId="0" borderId="0" xfId="0" applyNumberFormat="1" applyFont="1" applyBorder="1"/>
    <xf numFmtId="1" fontId="0" fillId="0" borderId="0" xfId="0" applyNumberFormat="1" applyFill="1" applyBorder="1" applyAlignment="1">
      <alignment horizontal="left"/>
    </xf>
    <xf numFmtId="0" fontId="1" fillId="0" borderId="0" xfId="0" applyFont="1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2" fontId="0" fillId="0" borderId="0" xfId="0" applyNumberForma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0" applyFont="1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125">
    <cellStyle name="Collegamento ipertestuale" xfId="1" builtinId="8"/>
    <cellStyle name="Collegamento visitato" xfId="2" builtinId="9" hidden="1"/>
    <cellStyle name="Collegamento visitato" xfId="3" builtinId="9" hidden="1"/>
    <cellStyle name="Collegamento visitato" xfId="4" builtinId="9" hidden="1"/>
    <cellStyle name="Collegamento visitato" xfId="5" builtinId="9" hidden="1"/>
    <cellStyle name="Collegamento visitato" xfId="6" builtinId="9" hidden="1"/>
    <cellStyle name="Collegamento visitato" xfId="7" builtinId="9" hidden="1"/>
    <cellStyle name="Collegamento visitato" xfId="8" builtinId="9" hidden="1"/>
    <cellStyle name="Collegamento visitato" xfId="9" builtinId="9" hidden="1"/>
    <cellStyle name="Collegamento visitato" xfId="10" builtinId="9" hidden="1"/>
    <cellStyle name="Collegamento visitato" xfId="11" builtinId="9" hidden="1"/>
    <cellStyle name="Collegamento visitato" xfId="12" builtinId="9" hidden="1"/>
    <cellStyle name="Collegamento visitato" xfId="13" builtinId="9" hidden="1"/>
    <cellStyle name="Collegamento visitato" xfId="14" builtinId="9" hidden="1"/>
    <cellStyle name="Collegamento visitato" xfId="15" builtinId="9" hidden="1"/>
    <cellStyle name="Collegamento visitato" xfId="16" builtinId="9" hidden="1"/>
    <cellStyle name="Collegamento visitato" xfId="17" builtinId="9" hidden="1"/>
    <cellStyle name="Collegamento visitato" xfId="18" builtinId="9" hidden="1"/>
    <cellStyle name="Collegamento visitato" xfId="19" builtinId="9" hidden="1"/>
    <cellStyle name="Collegamento visitato" xfId="20" builtinId="9" hidden="1"/>
    <cellStyle name="Collegamento visitato" xfId="21" builtinId="9" hidden="1"/>
    <cellStyle name="Collegamento visitato" xfId="22" builtinId="9" hidden="1"/>
    <cellStyle name="Collegamento visitato" xfId="23" builtinId="9" hidden="1"/>
    <cellStyle name="Collegamento visitato" xfId="24" builtinId="9" hidden="1"/>
    <cellStyle name="Collegamento visitato" xfId="25" builtinId="9" hidden="1"/>
    <cellStyle name="Collegamento visitato" xfId="26" builtinId="9" hidden="1"/>
    <cellStyle name="Collegamento visitato" xfId="27" builtinId="9" hidden="1"/>
    <cellStyle name="Collegamento visitato" xfId="28" builtinId="9" hidden="1"/>
    <cellStyle name="Collegamento visitato" xfId="29" builtinId="9" hidden="1"/>
    <cellStyle name="Collegamento visitato" xfId="30" builtinId="9" hidden="1"/>
    <cellStyle name="Collegamento visitato" xfId="31" builtinId="9" hidden="1"/>
    <cellStyle name="Collegamento visitato" xfId="32" builtinId="9" hidden="1"/>
    <cellStyle name="Collegamento visitato" xfId="33" builtinId="9" hidden="1"/>
    <cellStyle name="Collegamento visitato" xfId="34" builtinId="9" hidden="1"/>
    <cellStyle name="Collegamento visitato" xfId="35" builtinId="9" hidden="1"/>
    <cellStyle name="Collegamento visitato" xfId="36" builtinId="9" hidden="1"/>
    <cellStyle name="Collegamento visitato" xfId="37" builtinId="9" hidden="1"/>
    <cellStyle name="Collegamento visitato" xfId="38" builtinId="9" hidden="1"/>
    <cellStyle name="Collegamento visitato" xfId="39" builtinId="9" hidden="1"/>
    <cellStyle name="Collegamento visitato" xfId="40" builtinId="9" hidden="1"/>
    <cellStyle name="Collegamento visitato" xfId="41" builtinId="9" hidden="1"/>
    <cellStyle name="Collegamento visitato" xfId="42" builtinId="9" hidden="1"/>
    <cellStyle name="Collegamento visitato" xfId="43" builtinId="9" hidden="1"/>
    <cellStyle name="Collegamento visitato" xfId="44" builtinId="9" hidden="1"/>
    <cellStyle name="Collegamento visitato" xfId="45" builtinId="9" hidden="1"/>
    <cellStyle name="Collegamento visitato" xfId="46" builtinId="9" hidden="1"/>
    <cellStyle name="Collegamento visitato" xfId="47" builtinId="9" hidden="1"/>
    <cellStyle name="Collegamento visitato" xfId="48" builtinId="9" hidden="1"/>
    <cellStyle name="Collegamento visitato" xfId="49" builtinId="9" hidden="1"/>
    <cellStyle name="Collegamento visitato" xfId="50" builtinId="9" hidden="1"/>
    <cellStyle name="Collegamento visitato" xfId="51" builtinId="9" hidden="1"/>
    <cellStyle name="Collegamento visitato" xfId="52" builtinId="9" hidden="1"/>
    <cellStyle name="Collegamento visitato" xfId="53" builtinId="9" hidden="1"/>
    <cellStyle name="Collegamento visitato" xfId="54" builtinId="9" hidden="1"/>
    <cellStyle name="Collegamento visitato" xfId="55" builtinId="9" hidden="1"/>
    <cellStyle name="Collegamento visitato" xfId="56" builtinId="9" hidden="1"/>
    <cellStyle name="Collegamento visitato" xfId="57" builtinId="9" hidden="1"/>
    <cellStyle name="Collegamento visitato" xfId="58" builtinId="9" hidden="1"/>
    <cellStyle name="Collegamento visitato" xfId="59" builtinId="9" hidden="1"/>
    <cellStyle name="Collegamento visitato" xfId="60" builtinId="9" hidden="1"/>
    <cellStyle name="Collegamento visitato" xfId="61" builtinId="9" hidden="1"/>
    <cellStyle name="Collegamento visitato" xfId="62" builtinId="9" hidden="1"/>
    <cellStyle name="Collegamento visitato" xfId="63" builtinId="9" hidden="1"/>
    <cellStyle name="Collegamento visitato" xfId="64" builtinId="9" hidden="1"/>
    <cellStyle name="Collegamento visitato" xfId="65" builtinId="9" hidden="1"/>
    <cellStyle name="Collegamento visitato" xfId="66" builtinId="9" hidden="1"/>
    <cellStyle name="Collegamento visitato" xfId="67" builtinId="9" hidden="1"/>
    <cellStyle name="Collegamento visitato" xfId="68" builtinId="9" hidden="1"/>
    <cellStyle name="Collegamento visitato" xfId="69" builtinId="9" hidden="1"/>
    <cellStyle name="Collegamento visitato" xfId="70" builtinId="9" hidden="1"/>
    <cellStyle name="Collegamento visitato" xfId="71" builtinId="9" hidden="1"/>
    <cellStyle name="Collegamento visitato" xfId="72" builtinId="9" hidden="1"/>
    <cellStyle name="Collegamento visitato" xfId="73" builtinId="9" hidden="1"/>
    <cellStyle name="Collegamento visitato" xfId="74" builtinId="9" hidden="1"/>
    <cellStyle name="Collegamento visitato" xfId="75" builtinId="9" hidden="1"/>
    <cellStyle name="Collegamento visitato" xfId="76" builtinId="9" hidden="1"/>
    <cellStyle name="Collegamento visitato" xfId="77" builtinId="9" hidden="1"/>
    <cellStyle name="Collegamento visitato" xfId="78" builtinId="9" hidden="1"/>
    <cellStyle name="Collegamento visitato" xfId="79" builtinId="9" hidden="1"/>
    <cellStyle name="Collegamento visitato" xfId="80" builtinId="9" hidden="1"/>
    <cellStyle name="Collegamento visitato" xfId="81" builtinId="9" hidden="1"/>
    <cellStyle name="Collegamento visitato" xfId="82" builtinId="9" hidden="1"/>
    <cellStyle name="Collegamento visitato" xfId="83" builtinId="9" hidden="1"/>
    <cellStyle name="Collegamento visitato" xfId="84" builtinId="9" hidden="1"/>
    <cellStyle name="Collegamento visitato" xfId="85" builtinId="9" hidden="1"/>
    <cellStyle name="Collegamento visitato" xfId="86" builtinId="9" hidden="1"/>
    <cellStyle name="Collegamento visitato" xfId="87" builtinId="9" hidden="1"/>
    <cellStyle name="Collegamento visitato" xfId="88" builtinId="9" hidden="1"/>
    <cellStyle name="Collegamento visitato" xfId="89" builtinId="9" hidden="1"/>
    <cellStyle name="Collegamento visitato" xfId="90" builtinId="9" hidden="1"/>
    <cellStyle name="Collegamento visitato" xfId="91" builtinId="9" hidden="1"/>
    <cellStyle name="Collegamento visitato" xfId="92" builtinId="9" hidden="1"/>
    <cellStyle name="Collegamento visitato" xfId="93" builtinId="9" hidden="1"/>
    <cellStyle name="Collegamento visitato" xfId="94" builtinId="9" hidden="1"/>
    <cellStyle name="Collegamento visitato" xfId="95" builtinId="9" hidden="1"/>
    <cellStyle name="Collegamento visitato" xfId="96" builtinId="9" hidden="1"/>
    <cellStyle name="Collegamento visitato" xfId="97" builtinId="9" hidden="1"/>
    <cellStyle name="Collegamento visitato" xfId="98" builtinId="9" hidden="1"/>
    <cellStyle name="Collegamento visitato" xfId="99" builtinId="9" hidden="1"/>
    <cellStyle name="Collegamento visitato" xfId="100" builtinId="9" hidden="1"/>
    <cellStyle name="Collegamento visitato" xfId="101" builtinId="9" hidden="1"/>
    <cellStyle name="Collegamento visitato" xfId="102" builtinId="9" hidden="1"/>
    <cellStyle name="Collegamento visitato" xfId="103" builtinId="9" hidden="1"/>
    <cellStyle name="Collegamento visitato" xfId="104" builtinId="9" hidden="1"/>
    <cellStyle name="Collegamento visitato" xfId="105" builtinId="9" hidden="1"/>
    <cellStyle name="Collegamento visitato" xfId="106" builtinId="9" hidden="1"/>
    <cellStyle name="Collegamento visitato" xfId="107" builtinId="9" hidden="1"/>
    <cellStyle name="Collegamento visitato" xfId="108" builtinId="9" hidden="1"/>
    <cellStyle name="Collegamento visitato" xfId="109" builtinId="9" hidden="1"/>
    <cellStyle name="Collegamento visitato" xfId="110" builtinId="9" hidden="1"/>
    <cellStyle name="Collegamento visitato" xfId="111" builtinId="9" hidden="1"/>
    <cellStyle name="Collegamento visitato" xfId="112" builtinId="9" hidden="1"/>
    <cellStyle name="Collegamento visitato" xfId="113" builtinId="9" hidden="1"/>
    <cellStyle name="Collegamento visitato" xfId="114" builtinId="9" hidden="1"/>
    <cellStyle name="Collegamento visitato" xfId="115" builtinId="9" hidden="1"/>
    <cellStyle name="Collegamento visitato" xfId="116" builtinId="9" hidden="1"/>
    <cellStyle name="Collegamento visitato" xfId="117" builtinId="9" hidden="1"/>
    <cellStyle name="Collegamento visitato" xfId="118" builtinId="9" hidden="1"/>
    <cellStyle name="Collegamento visitato" xfId="119" builtinId="9" hidden="1"/>
    <cellStyle name="Collegamento visitato" xfId="120" builtinId="9" hidden="1"/>
    <cellStyle name="Collegamento visitato" xfId="121" builtinId="9" hidden="1"/>
    <cellStyle name="Collegamento visitato" xfId="122" builtinId="9" hidden="1"/>
    <cellStyle name="Collegamento visitato" xfId="123" builtinId="9" hidden="1"/>
    <cellStyle name="Collegamento visitato" xfId="124" builtinId="9" hidden="1"/>
    <cellStyle name="Normale" xfId="0" builtinId="0"/>
  </cellStyles>
  <dxfs count="1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66FF"/>
      <color rgb="FFFF6FCF"/>
      <color rgb="FFCCFF66"/>
      <color rgb="FF800080"/>
      <color rgb="FF0000FF"/>
      <color rgb="FFFFFF00"/>
      <color rgb="FF53632E"/>
      <color rgb="FFF7FFC0"/>
      <color rgb="FFFFFFA1"/>
      <color rgb="FFEAC2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Genes differentially expressed in each contrast</a:t>
            </a:r>
            <a:endParaRPr lang="it-IT">
              <a:effectLst/>
            </a:endParaRPr>
          </a:p>
        </c:rich>
      </c:tx>
      <c:layout>
        <c:manualLayout>
          <c:xMode val="edge"/>
          <c:yMode val="edge"/>
          <c:x val="0.130460008288438"/>
          <c:y val="0.026479750778816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0648059043639953"/>
          <c:y val="0.108810312262369"/>
          <c:w val="0.892277921781516"/>
          <c:h val="0.5664677312532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'Fig. S9'!$A$2</c:f>
              <c:strCache>
                <c:ptCount val="1"/>
                <c:pt idx="0">
                  <c:v>Toll_pathwa</c:v>
                </c:pt>
              </c:strCache>
            </c:strRef>
          </c:tx>
          <c:spPr>
            <a:solidFill>
              <a:srgbClr val="436B97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'Fig. S9'!$B$1:$D$1</c:f>
              <c:strCache>
                <c:ptCount val="3"/>
                <c:pt idx="0">
                  <c:v>0 vs 1 mite</c:v>
                </c:pt>
                <c:pt idx="1">
                  <c:v>0 vs 3 mites</c:v>
                </c:pt>
                <c:pt idx="2">
                  <c:v>1 vs 3 mites</c:v>
                </c:pt>
              </c:strCache>
            </c:strRef>
          </c:cat>
          <c:val>
            <c:numRef>
              <c:f>'Fig. S9'!$B$2:$D$2</c:f>
              <c:numCache>
                <c:formatCode>General</c:formatCode>
                <c:ptCount val="3"/>
                <c:pt idx="0">
                  <c:v>9.0</c:v>
                </c:pt>
                <c:pt idx="1">
                  <c:v>10.0</c:v>
                </c:pt>
                <c:pt idx="2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'Fig. S9'!$A$3</c:f>
              <c:strCache>
                <c:ptCount val="1"/>
                <c:pt idx="0">
                  <c:v>TEP - Thioe</c:v>
                </c:pt>
              </c:strCache>
            </c:strRef>
          </c:tx>
          <c:spPr>
            <a:solidFill>
              <a:srgbClr val="CC66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'Fig. S9'!$B$1:$D$1</c:f>
              <c:strCache>
                <c:ptCount val="3"/>
                <c:pt idx="0">
                  <c:v>0 vs 1 mite</c:v>
                </c:pt>
                <c:pt idx="1">
                  <c:v>0 vs 3 mites</c:v>
                </c:pt>
                <c:pt idx="2">
                  <c:v>1 vs 3 mites</c:v>
                </c:pt>
              </c:strCache>
            </c:strRef>
          </c:cat>
          <c:val>
            <c:numRef>
              <c:f>'Fig. S9'!$B$3:$D$3</c:f>
              <c:numCache>
                <c:formatCode>General</c:formatCode>
                <c:ptCount val="3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'Fig. S9'!$A$4</c:f>
              <c:strCache>
                <c:ptCount val="1"/>
                <c:pt idx="0">
                  <c:v>serine prot</c:v>
                </c:pt>
              </c:strCache>
            </c:strRef>
          </c:tx>
          <c:spPr>
            <a:solidFill>
              <a:srgbClr val="B3D46E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'Fig. S9'!$B$1:$D$1</c:f>
              <c:strCache>
                <c:ptCount val="3"/>
                <c:pt idx="0">
                  <c:v>0 vs 1 mite</c:v>
                </c:pt>
                <c:pt idx="1">
                  <c:v>0 vs 3 mites</c:v>
                </c:pt>
                <c:pt idx="2">
                  <c:v>1 vs 3 mites</c:v>
                </c:pt>
              </c:strCache>
            </c:strRef>
          </c:cat>
          <c:val>
            <c:numRef>
              <c:f>'Fig. S9'!$B$4:$D$4</c:f>
              <c:numCache>
                <c:formatCode>General</c:formatCode>
                <c:ptCount val="3"/>
                <c:pt idx="0">
                  <c:v>8.0</c:v>
                </c:pt>
                <c:pt idx="1">
                  <c:v>18.0</c:v>
                </c:pt>
                <c:pt idx="2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'Fig. S9'!$A$5</c:f>
              <c:strCache>
                <c:ptCount val="1"/>
                <c:pt idx="0">
                  <c:v>Scav. Recep</c:v>
                </c:pt>
              </c:strCache>
            </c:strRef>
          </c:tx>
          <c:spPr>
            <a:solidFill>
              <a:srgbClr val="946137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'Fig. S9'!$B$1:$D$1</c:f>
              <c:strCache>
                <c:ptCount val="3"/>
                <c:pt idx="0">
                  <c:v>0 vs 1 mite</c:v>
                </c:pt>
                <c:pt idx="1">
                  <c:v>0 vs 3 mites</c:v>
                </c:pt>
                <c:pt idx="2">
                  <c:v>1 vs 3 mites</c:v>
                </c:pt>
              </c:strCache>
            </c:strRef>
          </c:cat>
          <c:val>
            <c:numRef>
              <c:f>'Fig. S9'!$B$5:$D$5</c:f>
              <c:numCache>
                <c:formatCode>General</c:formatCode>
                <c:ptCount val="3"/>
                <c:pt idx="0">
                  <c:v>1.0</c:v>
                </c:pt>
                <c:pt idx="1">
                  <c:v>2.0</c:v>
                </c:pt>
                <c:pt idx="2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'Fig. S9'!$A$6</c:f>
              <c:strCache>
                <c:ptCount val="1"/>
                <c:pt idx="0">
                  <c:v>PPO - melan</c:v>
                </c:pt>
              </c:strCache>
            </c:strRef>
          </c:tx>
          <c:spPr>
            <a:solidFill>
              <a:srgbClr val="79FADA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'Fig. S9'!$B$1:$D$1</c:f>
              <c:strCache>
                <c:ptCount val="3"/>
                <c:pt idx="0">
                  <c:v>0 vs 1 mite</c:v>
                </c:pt>
                <c:pt idx="1">
                  <c:v>0 vs 3 mites</c:v>
                </c:pt>
                <c:pt idx="2">
                  <c:v>1 vs 3 mites</c:v>
                </c:pt>
              </c:strCache>
            </c:strRef>
          </c:cat>
          <c:val>
            <c:numRef>
              <c:f>'Fig. S9'!$B$6:$D$6</c:f>
              <c:numCache>
                <c:formatCode>General</c:formatCode>
                <c:ptCount val="3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</c:numCache>
            </c:numRef>
          </c:val>
        </c:ser>
        <c:ser>
          <c:idx val="5"/>
          <c:order val="5"/>
          <c:tx>
            <c:strRef>
              <c:f>'Fig. S9'!$A$7</c:f>
              <c:strCache>
                <c:ptCount val="1"/>
                <c:pt idx="0">
                  <c:v>Lysozyme</c:v>
                </c:pt>
              </c:strCache>
            </c:strRef>
          </c:tx>
          <c:invertIfNegative val="0"/>
          <c:cat>
            <c:strRef>
              <c:f>'Fig. S9'!$B$1:$D$1</c:f>
              <c:strCache>
                <c:ptCount val="3"/>
                <c:pt idx="0">
                  <c:v>0 vs 1 mite</c:v>
                </c:pt>
                <c:pt idx="1">
                  <c:v>0 vs 3 mites</c:v>
                </c:pt>
                <c:pt idx="2">
                  <c:v>1 vs 3 mites</c:v>
                </c:pt>
              </c:strCache>
            </c:strRef>
          </c:cat>
          <c:val>
            <c:numRef>
              <c:f>'Fig. S9'!$B$7:$D$7</c:f>
              <c:numCache>
                <c:formatCode>General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ser>
          <c:idx val="6"/>
          <c:order val="6"/>
          <c:tx>
            <c:strRef>
              <c:f>'Fig. S9'!$A$8</c:f>
              <c:strCache>
                <c:ptCount val="1"/>
                <c:pt idx="0">
                  <c:v>JNK cascade</c:v>
                </c:pt>
              </c:strCache>
            </c:strRef>
          </c:tx>
          <c:spPr>
            <a:solidFill>
              <a:srgbClr val="6666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'Fig. S9'!$B$1:$D$1</c:f>
              <c:strCache>
                <c:ptCount val="3"/>
                <c:pt idx="0">
                  <c:v>0 vs 1 mite</c:v>
                </c:pt>
                <c:pt idx="1">
                  <c:v>0 vs 3 mites</c:v>
                </c:pt>
                <c:pt idx="2">
                  <c:v>1 vs 3 mites</c:v>
                </c:pt>
              </c:strCache>
            </c:strRef>
          </c:cat>
          <c:val>
            <c:numRef>
              <c:f>'Fig. S9'!$B$8:$D$8</c:f>
              <c:numCache>
                <c:formatCode>General</c:formatCode>
                <c:ptCount val="3"/>
                <c:pt idx="0">
                  <c:v>4.0</c:v>
                </c:pt>
                <c:pt idx="1">
                  <c:v>6.0</c:v>
                </c:pt>
                <c:pt idx="2">
                  <c:v>0.0</c:v>
                </c:pt>
              </c:numCache>
            </c:numRef>
          </c:val>
        </c:ser>
        <c:ser>
          <c:idx val="7"/>
          <c:order val="7"/>
          <c:tx>
            <c:strRef>
              <c:f>'Fig. S9'!$A$9</c:f>
              <c:strCache>
                <c:ptCount val="1"/>
                <c:pt idx="0">
                  <c:v>JAK-STAT ca</c:v>
                </c:pt>
              </c:strCache>
            </c:strRef>
          </c:tx>
          <c:spPr>
            <a:solidFill>
              <a:srgbClr val="FF6B1A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'Fig. S9'!$B$1:$D$1</c:f>
              <c:strCache>
                <c:ptCount val="3"/>
                <c:pt idx="0">
                  <c:v>0 vs 1 mite</c:v>
                </c:pt>
                <c:pt idx="1">
                  <c:v>0 vs 3 mites</c:v>
                </c:pt>
                <c:pt idx="2">
                  <c:v>1 vs 3 mites</c:v>
                </c:pt>
              </c:strCache>
            </c:strRef>
          </c:cat>
          <c:val>
            <c:numRef>
              <c:f>'Fig. S9'!$B$9:$D$9</c:f>
              <c:numCache>
                <c:formatCode>General</c:formatCode>
                <c:ptCount val="3"/>
                <c:pt idx="0">
                  <c:v>5.0</c:v>
                </c:pt>
                <c:pt idx="1">
                  <c:v>3.0</c:v>
                </c:pt>
                <c:pt idx="2">
                  <c:v>0.0</c:v>
                </c:pt>
              </c:numCache>
            </c:numRef>
          </c:val>
        </c:ser>
        <c:ser>
          <c:idx val="8"/>
          <c:order val="8"/>
          <c:tx>
            <c:strRef>
              <c:f>'Fig. S9'!$A$10</c:f>
              <c:strCache>
                <c:ptCount val="1"/>
                <c:pt idx="0">
                  <c:v>Imd-Pathway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'Fig. S9'!$B$1:$D$1</c:f>
              <c:strCache>
                <c:ptCount val="3"/>
                <c:pt idx="0">
                  <c:v>0 vs 1 mite</c:v>
                </c:pt>
                <c:pt idx="1">
                  <c:v>0 vs 3 mites</c:v>
                </c:pt>
                <c:pt idx="2">
                  <c:v>1 vs 3 mites</c:v>
                </c:pt>
              </c:strCache>
            </c:strRef>
          </c:cat>
          <c:val>
            <c:numRef>
              <c:f>'Fig. S9'!$B$10:$D$10</c:f>
              <c:numCache>
                <c:formatCode>General</c:formatCode>
                <c:ptCount val="3"/>
                <c:pt idx="0">
                  <c:v>1.0</c:v>
                </c:pt>
                <c:pt idx="1">
                  <c:v>1.0</c:v>
                </c:pt>
                <c:pt idx="2">
                  <c:v>0.0</c:v>
                </c:pt>
              </c:numCache>
            </c:numRef>
          </c:val>
        </c:ser>
        <c:ser>
          <c:idx val="9"/>
          <c:order val="9"/>
          <c:tx>
            <c:strRef>
              <c:f>'Fig. S9'!$A$11</c:f>
              <c:strCache>
                <c:ptCount val="1"/>
                <c:pt idx="0">
                  <c:v>IG Superfam</c:v>
                </c:pt>
              </c:strCache>
            </c:strRef>
          </c:tx>
          <c:spPr>
            <a:solidFill>
              <a:srgbClr val="80004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'Fig. S9'!$B$1:$D$1</c:f>
              <c:strCache>
                <c:ptCount val="3"/>
                <c:pt idx="0">
                  <c:v>0 vs 1 mite</c:v>
                </c:pt>
                <c:pt idx="1">
                  <c:v>0 vs 3 mites</c:v>
                </c:pt>
                <c:pt idx="2">
                  <c:v>1 vs 3 mites</c:v>
                </c:pt>
              </c:strCache>
            </c:strRef>
          </c:cat>
          <c:val>
            <c:numRef>
              <c:f>'Fig. S9'!$B$11:$D$11</c:f>
              <c:numCache>
                <c:formatCode>General</c:formatCode>
                <c:ptCount val="3"/>
                <c:pt idx="0">
                  <c:v>7.0</c:v>
                </c:pt>
                <c:pt idx="1">
                  <c:v>3.0</c:v>
                </c:pt>
                <c:pt idx="2">
                  <c:v>0.0</c:v>
                </c:pt>
              </c:numCache>
            </c:numRef>
          </c:val>
        </c:ser>
        <c:ser>
          <c:idx val="10"/>
          <c:order val="10"/>
          <c:tx>
            <c:strRef>
              <c:f>'Fig. S9'!$A$12</c:f>
              <c:strCache>
                <c:ptCount val="1"/>
                <c:pt idx="0">
                  <c:v>C-lectin do</c:v>
                </c:pt>
              </c:strCache>
            </c:strRef>
          </c:tx>
          <c:spPr>
            <a:solidFill>
              <a:srgbClr val="319FF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'Fig. S9'!$B$1:$D$1</c:f>
              <c:strCache>
                <c:ptCount val="3"/>
                <c:pt idx="0">
                  <c:v>0 vs 1 mite</c:v>
                </c:pt>
                <c:pt idx="1">
                  <c:v>0 vs 3 mites</c:v>
                </c:pt>
                <c:pt idx="2">
                  <c:v>1 vs 3 mites</c:v>
                </c:pt>
              </c:strCache>
            </c:strRef>
          </c:cat>
          <c:val>
            <c:numRef>
              <c:f>'Fig. S9'!$B$12:$D$12</c:f>
              <c:numCache>
                <c:formatCode>General</c:formatCode>
                <c:ptCount val="3"/>
                <c:pt idx="0">
                  <c:v>6.0</c:v>
                </c:pt>
                <c:pt idx="1">
                  <c:v>3.0</c:v>
                </c:pt>
                <c:pt idx="2">
                  <c:v>0.0</c:v>
                </c:pt>
              </c:numCache>
            </c:numRef>
          </c:val>
        </c:ser>
        <c:ser>
          <c:idx val="11"/>
          <c:order val="11"/>
          <c:tx>
            <c:strRef>
              <c:f>'Fig. S9'!$A$13</c:f>
              <c:strCache>
                <c:ptCount val="1"/>
                <c:pt idx="0">
                  <c:v>Antimicrobi</c:v>
                </c:pt>
              </c:strCache>
            </c:strRef>
          </c:tx>
          <c:invertIfNegative val="0"/>
          <c:cat>
            <c:strRef>
              <c:f>'Fig. S9'!$B$1:$D$1</c:f>
              <c:strCache>
                <c:ptCount val="3"/>
                <c:pt idx="0">
                  <c:v>0 vs 1 mite</c:v>
                </c:pt>
                <c:pt idx="1">
                  <c:v>0 vs 3 mites</c:v>
                </c:pt>
                <c:pt idx="2">
                  <c:v>1 vs 3 mites</c:v>
                </c:pt>
              </c:strCache>
            </c:strRef>
          </c:cat>
          <c:val>
            <c:numRef>
              <c:f>'Fig. S9'!$B$13:$D$13</c:f>
              <c:numCache>
                <c:formatCode>General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ser>
          <c:idx val="12"/>
          <c:order val="12"/>
          <c:tx>
            <c:strRef>
              <c:f>'Fig. S9'!$A$14</c:f>
              <c:strCache>
                <c:ptCount val="1"/>
                <c:pt idx="0">
                  <c:v>RNAi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'Fig. S9'!$B$1:$D$1</c:f>
              <c:strCache>
                <c:ptCount val="3"/>
                <c:pt idx="0">
                  <c:v>0 vs 1 mite</c:v>
                </c:pt>
                <c:pt idx="1">
                  <c:v>0 vs 3 mites</c:v>
                </c:pt>
                <c:pt idx="2">
                  <c:v>1 vs 3 mites</c:v>
                </c:pt>
              </c:strCache>
            </c:strRef>
          </c:cat>
          <c:val>
            <c:numRef>
              <c:f>'Fig. S9'!$B$14:$D$14</c:f>
              <c:numCache>
                <c:formatCode>General</c:formatCode>
                <c:ptCount val="3"/>
                <c:pt idx="0">
                  <c:v>2.0</c:v>
                </c:pt>
                <c:pt idx="1">
                  <c:v>1.0</c:v>
                </c:pt>
                <c:pt idx="2">
                  <c:v>0.0</c:v>
                </c:pt>
              </c:numCache>
            </c:numRef>
          </c:val>
        </c:ser>
        <c:ser>
          <c:idx val="13"/>
          <c:order val="13"/>
          <c:tx>
            <c:strRef>
              <c:f>'Fig. S9'!$A$15</c:f>
              <c:strCache>
                <c:ptCount val="1"/>
                <c:pt idx="0">
                  <c:v>immune-rela</c:v>
                </c:pt>
              </c:strCache>
            </c:strRef>
          </c:tx>
          <c:spPr>
            <a:solidFill>
              <a:srgbClr val="F56A77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'Fig. S9'!$B$1:$D$1</c:f>
              <c:strCache>
                <c:ptCount val="3"/>
                <c:pt idx="0">
                  <c:v>0 vs 1 mite</c:v>
                </c:pt>
                <c:pt idx="1">
                  <c:v>0 vs 3 mites</c:v>
                </c:pt>
                <c:pt idx="2">
                  <c:v>1 vs 3 mites</c:v>
                </c:pt>
              </c:strCache>
            </c:strRef>
          </c:cat>
          <c:val>
            <c:numRef>
              <c:f>'Fig. S9'!$B$15:$D$15</c:f>
              <c:numCache>
                <c:formatCode>General</c:formatCode>
                <c:ptCount val="3"/>
                <c:pt idx="0">
                  <c:v>2.0</c:v>
                </c:pt>
                <c:pt idx="1">
                  <c:v>4.0</c:v>
                </c:pt>
                <c:pt idx="2">
                  <c:v>0.0</c:v>
                </c:pt>
              </c:numCache>
            </c:numRef>
          </c:val>
        </c:ser>
        <c:ser>
          <c:idx val="14"/>
          <c:order val="14"/>
          <c:tx>
            <c:strRef>
              <c:f>'Fig. S9'!$A$16</c:f>
              <c:strCache>
                <c:ptCount val="1"/>
                <c:pt idx="0">
                  <c:v>Immune syst</c:v>
                </c:pt>
              </c:strCache>
            </c:strRef>
          </c:tx>
          <c:spPr>
            <a:solidFill>
              <a:srgbClr val="97A284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'Fig. S9'!$B$1:$D$1</c:f>
              <c:strCache>
                <c:ptCount val="3"/>
                <c:pt idx="0">
                  <c:v>0 vs 1 mite</c:v>
                </c:pt>
                <c:pt idx="1">
                  <c:v>0 vs 3 mites</c:v>
                </c:pt>
                <c:pt idx="2">
                  <c:v>1 vs 3 mites</c:v>
                </c:pt>
              </c:strCache>
            </c:strRef>
          </c:cat>
          <c:val>
            <c:numRef>
              <c:f>'Fig. S9'!$B$16:$D$16</c:f>
              <c:numCache>
                <c:formatCode>General</c:formatCode>
                <c:ptCount val="3"/>
                <c:pt idx="0">
                  <c:v>42.0</c:v>
                </c:pt>
                <c:pt idx="1">
                  <c:v>25.0</c:v>
                </c:pt>
                <c:pt idx="2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38520824"/>
        <c:axId val="-2138517592"/>
      </c:barChart>
      <c:catAx>
        <c:axId val="-2138520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2138517592"/>
        <c:crosses val="autoZero"/>
        <c:auto val="1"/>
        <c:lblAlgn val="ctr"/>
        <c:lblOffset val="100"/>
        <c:noMultiLvlLbl val="0"/>
      </c:catAx>
      <c:valAx>
        <c:axId val="-2138517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2138520824"/>
        <c:crosses val="autoZero"/>
        <c:crossBetween val="between"/>
      </c:valAx>
      <c:spPr>
        <a:noFill/>
      </c:spPr>
    </c:plotArea>
    <c:legend>
      <c:legendPos val="r"/>
      <c:legendEntry>
        <c:idx val="3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0743094159509553"/>
          <c:y val="0.760774891456325"/>
          <c:w val="0.907819569287051"/>
          <c:h val="0.17561471288051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>
          <a:latin typeface="Arial"/>
          <a:cs typeface="Arial"/>
        </a:defRPr>
      </a:pPr>
      <a:endParaRPr lang="it-IT"/>
    </a:p>
  </c:txPr>
  <c:printSettings>
    <c:headerFooter/>
    <c:pageMargins b="1.0" l="0.75" r="0.75" t="1.0" header="0.5" footer="0.5"/>
    <c:pageSetup paperSize="9"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'outlier treatment'!$AA$2:$AO$3</c:f>
              <c:multiLvlStrCache>
                <c:ptCount val="15"/>
                <c:lvl>
                  <c:pt idx="0">
                    <c:v>G1</c:v>
                  </c:pt>
                  <c:pt idx="1">
                    <c:v>G2</c:v>
                  </c:pt>
                  <c:pt idx="2">
                    <c:v>G3</c:v>
                  </c:pt>
                  <c:pt idx="3">
                    <c:v>G4</c:v>
                  </c:pt>
                  <c:pt idx="4">
                    <c:v>G5</c:v>
                  </c:pt>
                  <c:pt idx="5">
                    <c:v>H1</c:v>
                  </c:pt>
                  <c:pt idx="6">
                    <c:v>H2</c:v>
                  </c:pt>
                  <c:pt idx="7">
                    <c:v>H3</c:v>
                  </c:pt>
                  <c:pt idx="8">
                    <c:v>H4</c:v>
                  </c:pt>
                  <c:pt idx="9">
                    <c:v>H5</c:v>
                  </c:pt>
                  <c:pt idx="10">
                    <c:v>I1</c:v>
                  </c:pt>
                  <c:pt idx="11">
                    <c:v>I2</c:v>
                  </c:pt>
                  <c:pt idx="12">
                    <c:v>I3</c:v>
                  </c:pt>
                  <c:pt idx="13">
                    <c:v>I4</c:v>
                  </c:pt>
                  <c:pt idx="14">
                    <c:v>I5</c:v>
                  </c:pt>
                </c:lvl>
                <c:lvl>
                  <c:pt idx="0">
                    <c:v>no mite</c:v>
                  </c:pt>
                  <c:pt idx="5">
                    <c:v>one mite</c:v>
                  </c:pt>
                  <c:pt idx="10">
                    <c:v>three mites</c:v>
                  </c:pt>
                </c:lvl>
              </c:multiLvlStrCache>
            </c:multiLvlStrRef>
          </c:cat>
          <c:val>
            <c:numRef>
              <c:f>'outlier treatment'!$AA$361:$AO$361</c:f>
              <c:numCache>
                <c:formatCode>General</c:formatCode>
                <c:ptCount val="15"/>
                <c:pt idx="0">
                  <c:v>0.331460674157303</c:v>
                </c:pt>
                <c:pt idx="1">
                  <c:v>0.0112359550561798</c:v>
                </c:pt>
                <c:pt idx="2">
                  <c:v>0.0</c:v>
                </c:pt>
                <c:pt idx="3">
                  <c:v>0.00280898876404494</c:v>
                </c:pt>
                <c:pt idx="4">
                  <c:v>0.00842696629213483</c:v>
                </c:pt>
                <c:pt idx="5">
                  <c:v>0.0842696629213483</c:v>
                </c:pt>
                <c:pt idx="6">
                  <c:v>0.0393258426966292</c:v>
                </c:pt>
                <c:pt idx="7">
                  <c:v>0.0730337078651685</c:v>
                </c:pt>
                <c:pt idx="8">
                  <c:v>0.0308988764044944</c:v>
                </c:pt>
                <c:pt idx="9">
                  <c:v>0.0955056179775281</c:v>
                </c:pt>
                <c:pt idx="10">
                  <c:v>0.047752808988764</c:v>
                </c:pt>
                <c:pt idx="11">
                  <c:v>0.0140449438202247</c:v>
                </c:pt>
                <c:pt idx="12">
                  <c:v>0.120786516853933</c:v>
                </c:pt>
                <c:pt idx="13">
                  <c:v>0.0140449438202247</c:v>
                </c:pt>
                <c:pt idx="14">
                  <c:v>0.0112359550561798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8268968"/>
        <c:axId val="-2138265400"/>
      </c:barChart>
      <c:catAx>
        <c:axId val="-213826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2138265400"/>
        <c:crosses val="autoZero"/>
        <c:auto val="1"/>
        <c:lblAlgn val="ctr"/>
        <c:lblOffset val="100"/>
        <c:noMultiLvlLbl val="0"/>
      </c:catAx>
      <c:valAx>
        <c:axId val="-2138265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proportion of outlayer genes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2138268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12700</xdr:colOff>
      <xdr:row>4</xdr:row>
      <xdr:rowOff>12700</xdr:rowOff>
    </xdr:from>
    <xdr:to>
      <xdr:col>21</xdr:col>
      <xdr:colOff>393700</xdr:colOff>
      <xdr:row>49</xdr:row>
      <xdr:rowOff>165100</xdr:rowOff>
    </xdr:to>
    <xdr:graphicFrame macro="">
      <xdr:nvGraphicFramePr>
        <xdr:cNvPr id="4" name="Gra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203200</xdr:colOff>
      <xdr:row>2</xdr:row>
      <xdr:rowOff>88900</xdr:rowOff>
    </xdr:from>
    <xdr:to>
      <xdr:col>50</xdr:col>
      <xdr:colOff>419100</xdr:colOff>
      <xdr:row>27</xdr:row>
      <xdr:rowOff>76200</xdr:rowOff>
    </xdr:to>
    <xdr:graphicFrame macro="">
      <xdr:nvGraphicFramePr>
        <xdr:cNvPr id="3" name="Gra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367"/>
  <sheetViews>
    <sheetView zoomScale="125" zoomScaleNormal="125" zoomScalePageLayoutView="125" workbookViewId="0">
      <selection activeCell="A10" sqref="A10"/>
    </sheetView>
  </sheetViews>
  <sheetFormatPr baseColWidth="10" defaultColWidth="6.5" defaultRowHeight="14" x14ac:dyDescent="0"/>
  <cols>
    <col min="1" max="2" width="10.33203125" style="6" customWidth="1"/>
    <col min="3" max="3" width="6.5" style="6"/>
    <col min="4" max="4" width="13.5" style="11" customWidth="1"/>
    <col min="5" max="5" width="59.5" style="11" customWidth="1"/>
    <col min="6" max="6" width="23" style="11" customWidth="1"/>
    <col min="7" max="7" width="6.5" style="11" customWidth="1"/>
    <col min="8" max="15" width="6.5" style="7"/>
    <col min="16" max="16" width="6.5" style="7" customWidth="1"/>
    <col min="17" max="18" width="6.5" style="7" hidden="1" customWidth="1"/>
    <col min="19" max="46" width="6.5" style="11" hidden="1" customWidth="1"/>
    <col min="47" max="47" width="12.5" style="11" hidden="1" customWidth="1"/>
    <col min="48" max="48" width="19.83203125" style="11" hidden="1" customWidth="1"/>
    <col min="49" max="49" width="9.83203125" style="11" hidden="1" customWidth="1"/>
    <col min="50" max="50" width="15" style="11" hidden="1" customWidth="1"/>
    <col min="51" max="51" width="7.5" style="11" hidden="1" customWidth="1"/>
    <col min="52" max="52" width="6.6640625" style="11" hidden="1" customWidth="1"/>
    <col min="53" max="53" width="10.5" style="11" hidden="1" customWidth="1"/>
    <col min="54" max="54" width="9.1640625" style="11" hidden="1" customWidth="1"/>
    <col min="55" max="56" width="7" style="11" hidden="1" customWidth="1"/>
    <col min="57" max="57" width="8.5" style="11" hidden="1" customWidth="1"/>
    <col min="58" max="59" width="12.1640625" style="11" hidden="1" customWidth="1"/>
    <col min="60" max="60" width="12.1640625" style="11" customWidth="1"/>
    <col min="61" max="61" width="15.6640625" style="7" customWidth="1"/>
    <col min="62" max="62" width="11.33203125" style="65" customWidth="1"/>
    <col min="63" max="63" width="10.6640625" style="7" customWidth="1"/>
    <col min="64" max="16384" width="6.5" style="11"/>
  </cols>
  <sheetData>
    <row r="1" spans="1:66" s="21" customFormat="1" ht="15">
      <c r="A1" s="35" t="s">
        <v>9494</v>
      </c>
      <c r="B1" s="20"/>
      <c r="C1" s="20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BI1" s="8"/>
      <c r="BJ1" s="64"/>
      <c r="BK1" s="8"/>
    </row>
    <row r="2" spans="1:66" s="21" customFormat="1" ht="15">
      <c r="A2" s="6" t="s">
        <v>27786</v>
      </c>
      <c r="B2" s="20"/>
      <c r="C2" s="20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BI2" s="8"/>
      <c r="BJ2" s="64"/>
      <c r="BK2" s="8"/>
    </row>
    <row r="3" spans="1:66">
      <c r="A3" s="6" t="s">
        <v>27787</v>
      </c>
    </row>
    <row r="4" spans="1:66">
      <c r="A4" s="6" t="s">
        <v>27751</v>
      </c>
    </row>
    <row r="5" spans="1:66">
      <c r="A5" s="6" t="s">
        <v>27784</v>
      </c>
      <c r="R5" s="22"/>
    </row>
    <row r="6" spans="1:66" s="21" customFormat="1" ht="15">
      <c r="A6" s="11" t="s">
        <v>27783</v>
      </c>
      <c r="B6" s="20"/>
      <c r="C6" s="20"/>
      <c r="H6" s="76"/>
      <c r="I6" s="76"/>
      <c r="J6" s="76"/>
      <c r="K6" s="76"/>
      <c r="L6" s="76"/>
      <c r="M6" s="76"/>
      <c r="N6" s="76"/>
      <c r="O6" s="76"/>
      <c r="P6" s="76"/>
      <c r="Q6" s="8"/>
      <c r="R6" s="23"/>
      <c r="S6" s="10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8"/>
      <c r="BJ6" s="64"/>
      <c r="BK6" s="8"/>
    </row>
    <row r="7" spans="1:66" s="21" customFormat="1" ht="15">
      <c r="A7" s="11" t="s">
        <v>27785</v>
      </c>
      <c r="B7" s="20"/>
      <c r="C7" s="20"/>
      <c r="H7" s="70"/>
      <c r="I7" s="70"/>
      <c r="J7" s="70"/>
      <c r="K7" s="70"/>
      <c r="L7" s="70"/>
      <c r="M7" s="70"/>
      <c r="N7" s="70"/>
      <c r="O7" s="70"/>
      <c r="P7" s="70"/>
      <c r="Q7" s="8"/>
      <c r="R7" s="23"/>
      <c r="S7" s="10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8"/>
      <c r="BJ7" s="64"/>
      <c r="BK7" s="8"/>
    </row>
    <row r="8" spans="1:66" s="21" customFormat="1" ht="15">
      <c r="A8" s="24"/>
      <c r="B8" s="20"/>
      <c r="C8" s="20"/>
      <c r="H8" s="23">
        <v>3</v>
      </c>
      <c r="I8" s="23">
        <f t="shared" ref="I8:P8" si="0">H8+1</f>
        <v>4</v>
      </c>
      <c r="J8" s="23">
        <f t="shared" si="0"/>
        <v>5</v>
      </c>
      <c r="K8" s="23">
        <f t="shared" si="0"/>
        <v>6</v>
      </c>
      <c r="L8" s="23">
        <v>7</v>
      </c>
      <c r="M8" s="23">
        <f t="shared" si="0"/>
        <v>8</v>
      </c>
      <c r="N8" s="23">
        <f t="shared" si="0"/>
        <v>9</v>
      </c>
      <c r="O8" s="23">
        <f t="shared" si="0"/>
        <v>10</v>
      </c>
      <c r="P8" s="23">
        <f t="shared" si="0"/>
        <v>11</v>
      </c>
      <c r="Q8" s="8"/>
      <c r="R8" s="25"/>
      <c r="S8" s="26"/>
      <c r="T8" s="78"/>
      <c r="U8" s="78"/>
      <c r="V8" s="78"/>
      <c r="W8" s="78"/>
      <c r="X8" s="78"/>
      <c r="Y8" s="78"/>
      <c r="Z8" s="78"/>
      <c r="AA8" s="78"/>
      <c r="AB8" s="78"/>
      <c r="AC8" s="19"/>
      <c r="AD8" s="78"/>
      <c r="AE8" s="78"/>
      <c r="AF8" s="78"/>
      <c r="AG8" s="78"/>
      <c r="AH8" s="78"/>
      <c r="AI8" s="78"/>
      <c r="AJ8" s="78"/>
      <c r="AK8" s="78"/>
      <c r="AL8" s="78"/>
      <c r="AM8" s="19"/>
      <c r="AN8" s="78"/>
      <c r="AO8" s="78"/>
      <c r="AP8" s="78"/>
      <c r="AQ8" s="78"/>
      <c r="AR8" s="78"/>
      <c r="AS8" s="78"/>
      <c r="AT8" s="78"/>
      <c r="AU8" s="78"/>
      <c r="AV8" s="78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26"/>
      <c r="BJ8" s="62" t="s">
        <v>27782</v>
      </c>
      <c r="BK8" s="62" t="s">
        <v>27781</v>
      </c>
    </row>
    <row r="9" spans="1:66">
      <c r="H9" s="77" t="s">
        <v>9488</v>
      </c>
      <c r="I9" s="77"/>
      <c r="J9" s="77"/>
      <c r="K9" s="77"/>
      <c r="L9" s="77" t="s">
        <v>27734</v>
      </c>
      <c r="M9" s="77"/>
      <c r="N9" s="77"/>
      <c r="O9" s="77"/>
      <c r="P9" s="77"/>
      <c r="R9" s="27" t="s">
        <v>0</v>
      </c>
      <c r="T9" s="78"/>
      <c r="U9" s="78"/>
      <c r="V9" s="78"/>
      <c r="W9" s="78"/>
      <c r="X9" s="78" t="s">
        <v>9493</v>
      </c>
      <c r="Y9" s="78"/>
      <c r="Z9" s="78"/>
      <c r="AA9" s="78"/>
      <c r="AB9" s="78"/>
      <c r="AC9" s="19"/>
      <c r="AD9" s="78"/>
      <c r="AE9" s="78"/>
      <c r="AF9" s="78"/>
      <c r="AG9" s="78"/>
      <c r="AH9" s="78" t="s">
        <v>9493</v>
      </c>
      <c r="AI9" s="78"/>
      <c r="AJ9" s="78"/>
      <c r="AK9" s="78"/>
      <c r="AL9" s="78"/>
      <c r="AM9" s="19"/>
      <c r="AN9" s="78"/>
      <c r="AO9" s="78"/>
      <c r="AP9" s="78"/>
      <c r="AQ9" s="78"/>
      <c r="AR9" s="78" t="s">
        <v>9493</v>
      </c>
      <c r="AS9" s="78"/>
      <c r="AT9" s="78"/>
      <c r="AU9" s="78"/>
      <c r="AV9" s="78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63" t="s">
        <v>27777</v>
      </c>
      <c r="BJ9" s="71">
        <f>COUNTA(BH11:BH365)</f>
        <v>355</v>
      </c>
      <c r="BK9" s="11">
        <f>'reference parameters'!B7</f>
        <v>0.1</v>
      </c>
    </row>
    <row r="10" spans="1:66" s="9" customFormat="1" ht="79" customHeight="1">
      <c r="A10" s="28" t="s">
        <v>1</v>
      </c>
      <c r="B10" s="28" t="s">
        <v>2</v>
      </c>
      <c r="C10" s="28" t="s">
        <v>3</v>
      </c>
      <c r="D10" s="9" t="s">
        <v>4</v>
      </c>
      <c r="E10" s="9" t="s">
        <v>5</v>
      </c>
      <c r="H10" s="10" t="str">
        <f>HLOOKUP(H8,data!$C$1:$Q$2,2,FALSE)</f>
        <v>G2</v>
      </c>
      <c r="I10" s="10" t="str">
        <f>HLOOKUP(I8,data!$C$1:$Q$2,2,FALSE)</f>
        <v>G3</v>
      </c>
      <c r="J10" s="10" t="str">
        <f>HLOOKUP(J8,data!$C$1:$Q$2,2,FALSE)</f>
        <v>G4</v>
      </c>
      <c r="K10" s="10" t="str">
        <f>HLOOKUP(K8,data!$C$1:$Q$2,2,FALSE)</f>
        <v>G5</v>
      </c>
      <c r="L10" s="10" t="str">
        <f>HLOOKUP(L8,data!$C$1:$Q$2,2,FALSE)</f>
        <v>H1</v>
      </c>
      <c r="M10" s="10" t="str">
        <f>HLOOKUP(M8,data!$C$1:$Q$2,2,FALSE)</f>
        <v>H2</v>
      </c>
      <c r="N10" s="10" t="str">
        <f>HLOOKUP(N8,data!$C$1:$Q$2,2,FALSE)</f>
        <v>H3</v>
      </c>
      <c r="O10" s="10" t="str">
        <f>HLOOKUP(O8,data!$C$1:$Q$2,2,FALSE)</f>
        <v>H4</v>
      </c>
      <c r="P10" s="10" t="str">
        <f>HLOOKUP(P8,data!$C$1:$Q$2,2,FALSE)</f>
        <v>H5</v>
      </c>
      <c r="Q10" s="29"/>
      <c r="R10" s="27"/>
      <c r="T10" s="2">
        <v>2</v>
      </c>
      <c r="U10" s="2">
        <v>3</v>
      </c>
      <c r="V10" s="2">
        <v>4</v>
      </c>
      <c r="W10" s="2">
        <v>5</v>
      </c>
      <c r="X10" s="2">
        <v>1</v>
      </c>
      <c r="Y10" s="2">
        <v>2</v>
      </c>
      <c r="Z10" s="2">
        <v>3</v>
      </c>
      <c r="AA10" s="2">
        <v>4</v>
      </c>
      <c r="AB10" s="2">
        <v>5</v>
      </c>
      <c r="AC10" s="3"/>
      <c r="AD10" s="2">
        <v>2</v>
      </c>
      <c r="AE10" s="2">
        <v>3</v>
      </c>
      <c r="AF10" s="2">
        <v>4</v>
      </c>
      <c r="AG10" s="2">
        <v>5</v>
      </c>
      <c r="AH10" s="2">
        <v>1</v>
      </c>
      <c r="AI10" s="2">
        <v>2</v>
      </c>
      <c r="AJ10" s="2">
        <v>3</v>
      </c>
      <c r="AK10" s="2">
        <v>4</v>
      </c>
      <c r="AL10" s="2">
        <v>5</v>
      </c>
      <c r="AM10" s="3"/>
      <c r="AN10" s="2">
        <v>2</v>
      </c>
      <c r="AO10" s="2">
        <v>3</v>
      </c>
      <c r="AP10" s="2">
        <v>4</v>
      </c>
      <c r="AQ10" s="2">
        <v>5</v>
      </c>
      <c r="AR10" s="2">
        <v>1</v>
      </c>
      <c r="AS10" s="2">
        <v>2</v>
      </c>
      <c r="AT10" s="2">
        <v>3</v>
      </c>
      <c r="AU10" s="2">
        <v>4</v>
      </c>
      <c r="AV10" s="2">
        <v>5</v>
      </c>
      <c r="AW10" s="3"/>
      <c r="AX10" s="3" t="s">
        <v>7</v>
      </c>
      <c r="AY10" s="3" t="s">
        <v>8</v>
      </c>
      <c r="AZ10" s="3" t="s">
        <v>9</v>
      </c>
      <c r="BA10" s="3" t="s">
        <v>10</v>
      </c>
      <c r="BB10" s="3" t="s">
        <v>11</v>
      </c>
      <c r="BC10" s="3" t="s">
        <v>12</v>
      </c>
      <c r="BD10" s="3" t="s">
        <v>13</v>
      </c>
      <c r="BE10" s="4" t="s">
        <v>14</v>
      </c>
      <c r="BF10" s="4" t="s">
        <v>15</v>
      </c>
      <c r="BG10" s="4" t="s">
        <v>16</v>
      </c>
      <c r="BH10" s="4" t="s">
        <v>17</v>
      </c>
      <c r="BI10" s="33" t="s">
        <v>27778</v>
      </c>
      <c r="BJ10" s="66" t="s">
        <v>27779</v>
      </c>
      <c r="BK10" s="33" t="s">
        <v>9496</v>
      </c>
      <c r="BM10" s="34" t="s">
        <v>6</v>
      </c>
      <c r="BN10" s="9" t="s">
        <v>27776</v>
      </c>
    </row>
    <row r="11" spans="1:66">
      <c r="A11" s="30" t="s">
        <v>18</v>
      </c>
      <c r="B11" s="30" t="s">
        <v>19</v>
      </c>
      <c r="C11" s="30" t="s">
        <v>20</v>
      </c>
      <c r="D11" s="30" t="s">
        <v>21</v>
      </c>
      <c r="E11" s="30" t="s">
        <v>22</v>
      </c>
      <c r="F11" s="11" t="str">
        <f>MID(E11,1,11)</f>
        <v>Toll_pathwa</v>
      </c>
      <c r="H11" s="11">
        <f>VLOOKUP($B11,data!$B$3:$Q$15316,'diff expr 0 vs 1 mite'!H$8,FALSE)</f>
        <v>1.7387254510000001</v>
      </c>
      <c r="I11" s="11">
        <f>VLOOKUP($B11,data!$B$3:$Q$15316,'diff expr 0 vs 1 mite'!I$8,FALSE)</f>
        <v>0.68764273399999998</v>
      </c>
      <c r="J11" s="11">
        <f>VLOOKUP($B11,data!$B$3:$Q$15316,'diff expr 0 vs 1 mite'!J$8,FALSE)</f>
        <v>1.0997680919999999</v>
      </c>
      <c r="K11" s="11">
        <f>VLOOKUP($B11,data!$B$3:$Q$15316,'diff expr 0 vs 1 mite'!K$8,FALSE)</f>
        <v>0.47834278899999999</v>
      </c>
      <c r="L11" s="11">
        <f>VLOOKUP($B11,data!$B$3:$Q$15316,'diff expr 0 vs 1 mite'!L$8,FALSE)</f>
        <v>0.79790074200000005</v>
      </c>
      <c r="M11" s="11">
        <f>VLOOKUP($B11,data!$B$3:$Q$15316,'diff expr 0 vs 1 mite'!M$8,FALSE)</f>
        <v>12.455671629999999</v>
      </c>
      <c r="N11" s="11">
        <f>VLOOKUP($B11,data!$B$3:$Q$15316,'diff expr 0 vs 1 mite'!N$8,FALSE)</f>
        <v>1.8143547149999999</v>
      </c>
      <c r="O11" s="11">
        <f>VLOOKUP($B11,data!$B$3:$Q$15316,'diff expr 0 vs 1 mite'!O$8,FALSE)</f>
        <v>4.2935570670000001</v>
      </c>
      <c r="P11" s="11">
        <f>VLOOKUP($B11,data!$B$3:$Q$15316,'diff expr 0 vs 1 mite'!P$8,FALSE)</f>
        <v>2.4795958159999998</v>
      </c>
      <c r="R11" s="27" t="s">
        <v>27749</v>
      </c>
      <c r="T11" s="2">
        <f>IF(ISNUMBER(H11)=TRUE,RANK(H11,$H11:$P11,1))</f>
        <v>5</v>
      </c>
      <c r="U11" s="2">
        <f t="shared" ref="U11:U74" si="1">IF(ISNUMBER(I11)=TRUE,RANK(I11,$H11:$P11,1))</f>
        <v>2</v>
      </c>
      <c r="V11" s="2">
        <f t="shared" ref="V11:V74" si="2">IF(ISNUMBER(J11)=TRUE,RANK(J11,$H11:$P11,1))</f>
        <v>4</v>
      </c>
      <c r="W11" s="2">
        <f t="shared" ref="W11:W74" si="3">IF(ISNUMBER(K11)=TRUE,RANK(K11,$H11:$P11,1))</f>
        <v>1</v>
      </c>
      <c r="X11" s="2">
        <f t="shared" ref="X11:X74" si="4">IF(ISNUMBER(L11)=TRUE,RANK(L11,$H11:$P11,1))</f>
        <v>3</v>
      </c>
      <c r="Y11" s="2">
        <f t="shared" ref="Y11:Y74" si="5">IF(ISNUMBER(M11)=TRUE,RANK(M11,$H11:$P11,1))</f>
        <v>9</v>
      </c>
      <c r="Z11" s="2">
        <f t="shared" ref="Z11:Z74" si="6">IF(ISNUMBER(N11)=TRUE,RANK(N11,$H11:$P11,1))</f>
        <v>6</v>
      </c>
      <c r="AA11" s="2">
        <f t="shared" ref="AA11:AA74" si="7">IF(ISNUMBER(O11)=TRUE,RANK(O11,$H11:$P11,1))</f>
        <v>8</v>
      </c>
      <c r="AB11" s="2">
        <f t="shared" ref="AB11:AB74" si="8">IF(ISNUMBER(P11)=TRUE,RANK(P11,$H11:$P11,1))</f>
        <v>7</v>
      </c>
      <c r="AC11" s="2"/>
      <c r="AD11" s="2">
        <f t="shared" ref="AD11:AD74" si="9">IF(ISNUMBER(H11)=TRUE,((COUNT($H11:$P11)+1-RANK(H11,$H11:$P11,0)-RANK(H11,$H11:$P11,1))/2),"")</f>
        <v>0</v>
      </c>
      <c r="AE11" s="2">
        <f t="shared" ref="AE11:AE74" si="10">IF(ISNUMBER(I11)=TRUE,((COUNT($H11:$P11)+1-RANK(I11,$H11:$P11,0)-RANK(I11,$H11:$P11,1))/2),"")</f>
        <v>0</v>
      </c>
      <c r="AF11" s="2">
        <f t="shared" ref="AF11:AF74" si="11">IF(ISNUMBER(J11)=TRUE,((COUNT($H11:$P11)+1-RANK(J11,$H11:$P11,0)-RANK(J11,$H11:$P11,1))/2),"")</f>
        <v>0</v>
      </c>
      <c r="AG11" s="2">
        <f t="shared" ref="AG11:AG74" si="12">IF(ISNUMBER(K11)=TRUE,((COUNT($H11:$P11)+1-RANK(K11,$H11:$P11,0)-RANK(K11,$H11:$P11,1))/2),"")</f>
        <v>0</v>
      </c>
      <c r="AH11" s="2">
        <f t="shared" ref="AH11:AH74" si="13">IF(ISNUMBER(L11)=TRUE,((COUNT($H11:$P11)+1-RANK(L11,$H11:$P11,0)-RANK(L11,$H11:$P11,1))/2),"")</f>
        <v>0</v>
      </c>
      <c r="AI11" s="2">
        <f t="shared" ref="AI11:AI74" si="14">IF(ISNUMBER(M11)=TRUE,((COUNT($H11:$P11)+1-RANK(M11,$H11:$P11,0)-RANK(M11,$H11:$P11,1))/2),"")</f>
        <v>0</v>
      </c>
      <c r="AJ11" s="2">
        <f t="shared" ref="AJ11:AJ74" si="15">IF(ISNUMBER(N11)=TRUE,((COUNT($H11:$P11)+1-RANK(N11,$H11:$P11,0)-RANK(N11,$H11:$P11,1))/2),"")</f>
        <v>0</v>
      </c>
      <c r="AK11" s="2">
        <f t="shared" ref="AK11:AK74" si="16">IF(ISNUMBER(O11)=TRUE,((COUNT($H11:$P11)+1-RANK(O11,$H11:$P11,0)-RANK(O11,$H11:$P11,1))/2),"")</f>
        <v>0</v>
      </c>
      <c r="AL11" s="2">
        <f t="shared" ref="AL11:AL74" si="17">IF(ISNUMBER(P11)=TRUE,((COUNT($H11:$P11)+1-RANK(P11,$H11:$P11,0)-RANK(P11,$H11:$P11,1))/2),"")</f>
        <v>0</v>
      </c>
      <c r="AM11" s="2"/>
      <c r="AN11" s="2">
        <f t="shared" ref="AN11:AN74" si="18">IF(ISNUMBER(H11)=TRUE,(T11+AD11),"")</f>
        <v>5</v>
      </c>
      <c r="AO11" s="2">
        <f t="shared" ref="AO11:AO74" si="19">IF(ISNUMBER(I11)=TRUE,(U11+AE11),"")</f>
        <v>2</v>
      </c>
      <c r="AP11" s="2">
        <f t="shared" ref="AP11:AP74" si="20">IF(ISNUMBER(J11)=TRUE,(V11+AF11),"")</f>
        <v>4</v>
      </c>
      <c r="AQ11" s="2">
        <f t="shared" ref="AQ11:AQ74" si="21">IF(ISNUMBER(K11)=TRUE,(W11+AG11),"")</f>
        <v>1</v>
      </c>
      <c r="AR11" s="2">
        <f t="shared" ref="AR11:AR74" si="22">IF(ISNUMBER(L11)=TRUE,(X11+AH11),"")</f>
        <v>3</v>
      </c>
      <c r="AS11" s="2">
        <f t="shared" ref="AS11:AS74" si="23">IF(ISNUMBER(M11)=TRUE,(Y11+AI11),"")</f>
        <v>9</v>
      </c>
      <c r="AT11" s="2">
        <f t="shared" ref="AT11:AT74" si="24">IF(ISNUMBER(N11)=TRUE,(Z11+AJ11),"")</f>
        <v>6</v>
      </c>
      <c r="AU11" s="2">
        <f t="shared" ref="AU11:AU74" si="25">IF(ISNUMBER(O11)=TRUE,(AA11+AK11),"")</f>
        <v>8</v>
      </c>
      <c r="AV11" s="2">
        <f t="shared" ref="AV11:AV74" si="26">IF(ISNUMBER(P11)=TRUE,(AB11+AL11),"")</f>
        <v>7</v>
      </c>
      <c r="AW11" s="2"/>
      <c r="AX11" s="5">
        <f t="shared" ref="AX11:AX74" si="27">COUNT(H11:K11)</f>
        <v>4</v>
      </c>
      <c r="AY11" s="2">
        <f>COUNT(L11:P11)</f>
        <v>5</v>
      </c>
      <c r="AZ11" s="2">
        <f>SUM(AN11:AQ11)</f>
        <v>12</v>
      </c>
      <c r="BA11" s="2">
        <f>SUM(AR11:AV11)</f>
        <v>33</v>
      </c>
      <c r="BB11" s="2">
        <f>AX11*AY11+(AX11*(AX11+1))/2-AZ11</f>
        <v>18</v>
      </c>
      <c r="BC11" s="2">
        <f>AX11*AY11+(AY11*(AY11+1)/2-BA11)</f>
        <v>2</v>
      </c>
      <c r="BD11" s="2">
        <f>MIN(BB11:BC11)</f>
        <v>2</v>
      </c>
      <c r="BE11" s="19">
        <f>AX11*AY11/2</f>
        <v>10</v>
      </c>
      <c r="BF11" s="19">
        <f>SQRT((AX11*AY11*(AX11+AY11+1))/12)</f>
        <v>4.0824829046386304</v>
      </c>
      <c r="BG11" s="31">
        <f>(BD11-BE11)/BF11</f>
        <v>-1.9595917942265424</v>
      </c>
      <c r="BH11" s="32">
        <f>IF(R11="OK",_xlfn.NORM.S.DIST(BG11,TRUE),"")</f>
        <v>2.5021760624352556E-2</v>
      </c>
      <c r="BI11" s="62">
        <f t="shared" ref="BI11:BI74" si="28">(RANK(BH11,$BH$11:$BH$365,1)/$BJ$9)*$BK$9</f>
        <v>2.47887323943662E-2</v>
      </c>
      <c r="BJ11" s="62" t="str">
        <f>IF(BH11&lt;BI11,BH11,"")</f>
        <v/>
      </c>
      <c r="BK11" s="26" t="str">
        <f>IF(BH11&lt;=MAX(BJ$11:BJ$365),"sign","")</f>
        <v/>
      </c>
      <c r="BM11" s="11">
        <f t="shared" ref="BM11:BM74" si="29">LOG(AVERAGE(L11:P11)/AVERAGE(H11:K11))</f>
        <v>0.63981806833079813</v>
      </c>
      <c r="BN11" s="11">
        <f>COUNTIF(BK11:BK365,"=sign")</f>
        <v>87</v>
      </c>
    </row>
    <row r="12" spans="1:66">
      <c r="A12" s="30" t="s">
        <v>23</v>
      </c>
      <c r="B12" s="30" t="s">
        <v>24</v>
      </c>
      <c r="C12" s="30" t="s">
        <v>25</v>
      </c>
      <c r="D12" s="30" t="s">
        <v>26</v>
      </c>
      <c r="E12" s="30" t="s">
        <v>22</v>
      </c>
      <c r="F12" s="11" t="str">
        <f t="shared" ref="F12:F75" si="30">MID(E12,1,11)</f>
        <v>Toll_pathwa</v>
      </c>
      <c r="H12" s="11">
        <f>VLOOKUP($B12,data!$B$3:$Q$15316,'diff expr 0 vs 1 mite'!H$8,FALSE)</f>
        <v>0.47188983699999998</v>
      </c>
      <c r="I12" s="11">
        <f>VLOOKUP($B12,data!$B$3:$Q$15316,'diff expr 0 vs 1 mite'!I$8,FALSE)</f>
        <v>0.45323490900000002</v>
      </c>
      <c r="J12" s="11">
        <f>VLOOKUP($B12,data!$B$3:$Q$15316,'diff expr 0 vs 1 mite'!J$8,FALSE)</f>
        <v>0.32619261399999999</v>
      </c>
      <c r="K12" s="11">
        <f>VLOOKUP($B12,data!$B$3:$Q$15316,'diff expr 0 vs 1 mite'!K$8,FALSE)</f>
        <v>9.1957365999999999E-2</v>
      </c>
      <c r="L12" s="11">
        <f>VLOOKUP($B12,data!$B$3:$Q$15316,'diff expr 0 vs 1 mite'!L$8,FALSE)</f>
        <v>0</v>
      </c>
      <c r="M12" s="11">
        <f>VLOOKUP($B12,data!$B$3:$Q$15316,'diff expr 0 vs 1 mite'!M$8,FALSE)</f>
        <v>0.38829694100000001</v>
      </c>
      <c r="N12" s="11">
        <f>VLOOKUP($B12,data!$B$3:$Q$15316,'diff expr 0 vs 1 mite'!N$8,FALSE)</f>
        <v>0.607577323</v>
      </c>
      <c r="O12" s="11">
        <f>VLOOKUP($B12,data!$B$3:$Q$15316,'diff expr 0 vs 1 mite'!O$8,FALSE)</f>
        <v>1.207902627</v>
      </c>
      <c r="P12" s="11">
        <f>VLOOKUP($B12,data!$B$3:$Q$15316,'diff expr 0 vs 1 mite'!P$8,FALSE)</f>
        <v>0.33648097399999999</v>
      </c>
      <c r="R12" s="27" t="s">
        <v>27749</v>
      </c>
      <c r="T12" s="2">
        <f t="shared" ref="T12:T74" si="31">IF(ISNUMBER(H12)=TRUE,RANK(H12,$H12:$P12,1))</f>
        <v>7</v>
      </c>
      <c r="U12" s="2">
        <f t="shared" si="1"/>
        <v>6</v>
      </c>
      <c r="V12" s="2">
        <f t="shared" si="2"/>
        <v>3</v>
      </c>
      <c r="W12" s="2">
        <f t="shared" si="3"/>
        <v>2</v>
      </c>
      <c r="X12" s="2">
        <f t="shared" si="4"/>
        <v>1</v>
      </c>
      <c r="Y12" s="2">
        <f t="shared" si="5"/>
        <v>5</v>
      </c>
      <c r="Z12" s="2">
        <f t="shared" si="6"/>
        <v>8</v>
      </c>
      <c r="AA12" s="2">
        <f t="shared" si="7"/>
        <v>9</v>
      </c>
      <c r="AB12" s="2">
        <f t="shared" si="8"/>
        <v>4</v>
      </c>
      <c r="AC12" s="2"/>
      <c r="AD12" s="2">
        <f t="shared" si="9"/>
        <v>0</v>
      </c>
      <c r="AE12" s="2">
        <f t="shared" si="10"/>
        <v>0</v>
      </c>
      <c r="AF12" s="2">
        <f t="shared" si="11"/>
        <v>0</v>
      </c>
      <c r="AG12" s="2">
        <f t="shared" si="12"/>
        <v>0</v>
      </c>
      <c r="AH12" s="2">
        <f t="shared" si="13"/>
        <v>0</v>
      </c>
      <c r="AI12" s="2">
        <f t="shared" si="14"/>
        <v>0</v>
      </c>
      <c r="AJ12" s="2">
        <f t="shared" si="15"/>
        <v>0</v>
      </c>
      <c r="AK12" s="2">
        <f t="shared" si="16"/>
        <v>0</v>
      </c>
      <c r="AL12" s="2">
        <f t="shared" si="17"/>
        <v>0</v>
      </c>
      <c r="AM12" s="2"/>
      <c r="AN12" s="2">
        <f t="shared" si="18"/>
        <v>7</v>
      </c>
      <c r="AO12" s="2">
        <f t="shared" si="19"/>
        <v>6</v>
      </c>
      <c r="AP12" s="2">
        <f t="shared" si="20"/>
        <v>3</v>
      </c>
      <c r="AQ12" s="2">
        <f t="shared" si="21"/>
        <v>2</v>
      </c>
      <c r="AR12" s="2">
        <f t="shared" si="22"/>
        <v>1</v>
      </c>
      <c r="AS12" s="2">
        <f t="shared" si="23"/>
        <v>5</v>
      </c>
      <c r="AT12" s="2">
        <f t="shared" si="24"/>
        <v>8</v>
      </c>
      <c r="AU12" s="2">
        <f t="shared" si="25"/>
        <v>9</v>
      </c>
      <c r="AV12" s="2">
        <f t="shared" si="26"/>
        <v>4</v>
      </c>
      <c r="AW12" s="2"/>
      <c r="AX12" s="5">
        <f t="shared" si="27"/>
        <v>4</v>
      </c>
      <c r="AY12" s="2">
        <f t="shared" ref="AY12:AY74" si="32">COUNT(L12:P12)</f>
        <v>5</v>
      </c>
      <c r="AZ12" s="2">
        <f t="shared" ref="AZ12:AZ74" si="33">SUM(AN12:AQ12)</f>
        <v>18</v>
      </c>
      <c r="BA12" s="2">
        <f t="shared" ref="BA12:BA75" si="34">SUM(AR12:AV12)</f>
        <v>27</v>
      </c>
      <c r="BB12" s="2">
        <f t="shared" ref="BB12:BB75" si="35">AX12*AY12+(AX12*(AX12+1))/2-AZ12</f>
        <v>12</v>
      </c>
      <c r="BC12" s="2">
        <f t="shared" ref="BC12:BC75" si="36">AX12*AY12+(AY12*(AY12+1)/2-BA12)</f>
        <v>8</v>
      </c>
      <c r="BD12" s="2">
        <f t="shared" ref="BD12:BD75" si="37">MIN(BB12:BC12)</f>
        <v>8</v>
      </c>
      <c r="BE12" s="19">
        <f t="shared" ref="BE12:BE75" si="38">AX12*AY12/2</f>
        <v>10</v>
      </c>
      <c r="BF12" s="19">
        <f t="shared" ref="BF12:BF75" si="39">SQRT((AX12*AY12*(AX12+AY12+1))/12)</f>
        <v>4.0824829046386304</v>
      </c>
      <c r="BG12" s="31">
        <f t="shared" ref="BG12:BG75" si="40">(BD12-BE12)/BF12</f>
        <v>-0.4898979485566356</v>
      </c>
      <c r="BH12" s="32">
        <f t="shared" ref="BH12:BH74" si="41">IF(R12="OK",_xlfn.NORM.S.DIST(BG12,TRUE),"")</f>
        <v>0.31210305738320299</v>
      </c>
      <c r="BI12" s="62">
        <f t="shared" si="28"/>
        <v>8.2816901408450716E-2</v>
      </c>
      <c r="BJ12" s="62" t="str">
        <f t="shared" ref="BJ12:BJ75" si="42">IF(BH12&lt;BI12,BH12,"")</f>
        <v/>
      </c>
      <c r="BK12" s="73" t="str">
        <f t="shared" ref="BK12:BK75" si="43">IF(BH12&lt;=MAX(BJ$11:BJ$365),"sign","")</f>
        <v/>
      </c>
      <c r="BM12" s="11">
        <f t="shared" si="29"/>
        <v>0.17980294818445428</v>
      </c>
    </row>
    <row r="13" spans="1:66">
      <c r="A13" s="30" t="s">
        <v>27</v>
      </c>
      <c r="B13" s="30" t="s">
        <v>28</v>
      </c>
      <c r="C13" s="30" t="s">
        <v>29</v>
      </c>
      <c r="D13" s="30" t="s">
        <v>30</v>
      </c>
      <c r="E13" s="30" t="s">
        <v>22</v>
      </c>
      <c r="F13" s="11" t="str">
        <f t="shared" si="30"/>
        <v>Toll_pathwa</v>
      </c>
      <c r="H13" s="11">
        <f>VLOOKUP($B13,data!$B$3:$Q$15316,'diff expr 0 vs 1 mite'!H$8,FALSE)</f>
        <v>1.024810655</v>
      </c>
      <c r="I13" s="11">
        <f>VLOOKUP($B13,data!$B$3:$Q$15316,'diff expr 0 vs 1 mite'!I$8,FALSE)</f>
        <v>0.91718626199999997</v>
      </c>
      <c r="J13" s="11">
        <f>VLOOKUP($B13,data!$B$3:$Q$15316,'diff expr 0 vs 1 mite'!J$8,FALSE)</f>
        <v>0.94453024200000002</v>
      </c>
      <c r="K13" s="11">
        <f>VLOOKUP($B13,data!$B$3:$Q$15316,'diff expr 0 vs 1 mite'!K$8,FALSE)</f>
        <v>0.79882109199999995</v>
      </c>
      <c r="L13" s="11">
        <f>VLOOKUP($B13,data!$B$3:$Q$15316,'diff expr 0 vs 1 mite'!L$8,FALSE)</f>
        <v>0.96907293100000003</v>
      </c>
      <c r="M13" s="11">
        <f>VLOOKUP($B13,data!$B$3:$Q$15316,'diff expr 0 vs 1 mite'!M$8,FALSE)</f>
        <v>2.7597948049999999</v>
      </c>
      <c r="N13" s="11">
        <f>VLOOKUP($B13,data!$B$3:$Q$15316,'diff expr 0 vs 1 mite'!N$8,FALSE)</f>
        <v>2.3990642260000001</v>
      </c>
      <c r="O13" s="11">
        <f>VLOOKUP($B13,data!$B$3:$Q$15316,'diff expr 0 vs 1 mite'!O$8,FALSE)</f>
        <v>4.3879338490000004</v>
      </c>
      <c r="P13" s="11">
        <f>VLOOKUP($B13,data!$B$3:$Q$15316,'diff expr 0 vs 1 mite'!P$8,FALSE)</f>
        <v>6.3773766590000003</v>
      </c>
      <c r="R13" s="27" t="s">
        <v>27749</v>
      </c>
      <c r="T13" s="2">
        <f t="shared" si="31"/>
        <v>5</v>
      </c>
      <c r="U13" s="2">
        <f t="shared" si="1"/>
        <v>2</v>
      </c>
      <c r="V13" s="2">
        <f t="shared" si="2"/>
        <v>3</v>
      </c>
      <c r="W13" s="2">
        <f t="shared" si="3"/>
        <v>1</v>
      </c>
      <c r="X13" s="2">
        <f t="shared" si="4"/>
        <v>4</v>
      </c>
      <c r="Y13" s="2">
        <f t="shared" si="5"/>
        <v>7</v>
      </c>
      <c r="Z13" s="2">
        <f t="shared" si="6"/>
        <v>6</v>
      </c>
      <c r="AA13" s="2">
        <f t="shared" si="7"/>
        <v>8</v>
      </c>
      <c r="AB13" s="2">
        <f t="shared" si="8"/>
        <v>9</v>
      </c>
      <c r="AC13" s="2"/>
      <c r="AD13" s="2">
        <f t="shared" si="9"/>
        <v>0</v>
      </c>
      <c r="AE13" s="2">
        <f t="shared" si="10"/>
        <v>0</v>
      </c>
      <c r="AF13" s="2">
        <f t="shared" si="11"/>
        <v>0</v>
      </c>
      <c r="AG13" s="2">
        <f t="shared" si="12"/>
        <v>0</v>
      </c>
      <c r="AH13" s="2">
        <f t="shared" si="13"/>
        <v>0</v>
      </c>
      <c r="AI13" s="2">
        <f t="shared" si="14"/>
        <v>0</v>
      </c>
      <c r="AJ13" s="2">
        <f t="shared" si="15"/>
        <v>0</v>
      </c>
      <c r="AK13" s="2">
        <f t="shared" si="16"/>
        <v>0</v>
      </c>
      <c r="AL13" s="2">
        <f t="shared" si="17"/>
        <v>0</v>
      </c>
      <c r="AM13" s="2"/>
      <c r="AN13" s="2">
        <f t="shared" si="18"/>
        <v>5</v>
      </c>
      <c r="AO13" s="2">
        <f t="shared" si="19"/>
        <v>2</v>
      </c>
      <c r="AP13" s="2">
        <f t="shared" si="20"/>
        <v>3</v>
      </c>
      <c r="AQ13" s="2">
        <f t="shared" si="21"/>
        <v>1</v>
      </c>
      <c r="AR13" s="2">
        <f t="shared" si="22"/>
        <v>4</v>
      </c>
      <c r="AS13" s="2">
        <f t="shared" si="23"/>
        <v>7</v>
      </c>
      <c r="AT13" s="2">
        <f t="shared" si="24"/>
        <v>6</v>
      </c>
      <c r="AU13" s="2">
        <f t="shared" si="25"/>
        <v>8</v>
      </c>
      <c r="AV13" s="2">
        <f t="shared" si="26"/>
        <v>9</v>
      </c>
      <c r="AW13" s="2"/>
      <c r="AX13" s="5">
        <f t="shared" si="27"/>
        <v>4</v>
      </c>
      <c r="AY13" s="2">
        <f t="shared" si="32"/>
        <v>5</v>
      </c>
      <c r="AZ13" s="2">
        <f t="shared" si="33"/>
        <v>11</v>
      </c>
      <c r="BA13" s="2">
        <f t="shared" si="34"/>
        <v>34</v>
      </c>
      <c r="BB13" s="2">
        <f t="shared" si="35"/>
        <v>19</v>
      </c>
      <c r="BC13" s="2">
        <f t="shared" si="36"/>
        <v>1</v>
      </c>
      <c r="BD13" s="2">
        <f t="shared" si="37"/>
        <v>1</v>
      </c>
      <c r="BE13" s="19">
        <f t="shared" si="38"/>
        <v>10</v>
      </c>
      <c r="BF13" s="19">
        <f t="shared" si="39"/>
        <v>4.0824829046386304</v>
      </c>
      <c r="BG13" s="31">
        <f t="shared" si="40"/>
        <v>-2.2045407685048604</v>
      </c>
      <c r="BH13" s="32">
        <f t="shared" si="41"/>
        <v>1.3743168055755161E-2</v>
      </c>
      <c r="BI13" s="62">
        <f t="shared" si="28"/>
        <v>1.887323943661972E-2</v>
      </c>
      <c r="BJ13" s="62">
        <f>IF(BH13&lt;BI13,BH13,"")</f>
        <v>1.3743168055755161E-2</v>
      </c>
      <c r="BK13" s="73" t="str">
        <f t="shared" si="43"/>
        <v>sign</v>
      </c>
      <c r="BM13" s="11">
        <f t="shared" si="29"/>
        <v>0.56432446929457492</v>
      </c>
    </row>
    <row r="14" spans="1:66">
      <c r="A14" s="30" t="s">
        <v>31</v>
      </c>
      <c r="B14" s="30" t="s">
        <v>32</v>
      </c>
      <c r="C14" s="30" t="s">
        <v>25</v>
      </c>
      <c r="D14" s="30" t="s">
        <v>26</v>
      </c>
      <c r="E14" s="30" t="s">
        <v>22</v>
      </c>
      <c r="F14" s="11" t="str">
        <f t="shared" si="30"/>
        <v>Toll_pathwa</v>
      </c>
      <c r="H14" s="11">
        <f>VLOOKUP($B14,data!$B$3:$Q$15316,'diff expr 0 vs 1 mite'!H$8,FALSE)</f>
        <v>0.49789192999999998</v>
      </c>
      <c r="I14" s="11">
        <f>VLOOKUP($B14,data!$B$3:$Q$15316,'diff expr 0 vs 1 mite'!I$8,FALSE)</f>
        <v>0.29888067299999999</v>
      </c>
      <c r="J14" s="11">
        <f>VLOOKUP($B14,data!$B$3:$Q$15316,'diff expr 0 vs 1 mite'!J$8,FALSE)</f>
        <v>7.6481442999999996E-2</v>
      </c>
      <c r="K14" s="11">
        <f>VLOOKUP($B14,data!$B$3:$Q$15316,'diff expr 0 vs 1 mite'!K$8,FALSE)</f>
        <v>0</v>
      </c>
      <c r="L14" s="11">
        <f>VLOOKUP($B14,data!$B$3:$Q$15316,'diff expr 0 vs 1 mite'!L$8,FALSE)</f>
        <v>0.21578902899999999</v>
      </c>
      <c r="M14" s="11">
        <f>VLOOKUP($B14,data!$B$3:$Q$15316,'diff expr 0 vs 1 mite'!M$8,FALSE)</f>
        <v>0</v>
      </c>
      <c r="N14" s="11">
        <f>VLOOKUP($B14,data!$B$3:$Q$15316,'diff expr 0 vs 1 mite'!N$8,FALSE)</f>
        <v>0.56982762099999995</v>
      </c>
      <c r="O14" s="11">
        <f>VLOOKUP($B14,data!$B$3:$Q$15316,'diff expr 0 vs 1 mite'!O$8,FALSE)</f>
        <v>0.25489210499999998</v>
      </c>
      <c r="P14" s="11">
        <f>VLOOKUP($B14,data!$B$3:$Q$15316,'diff expr 0 vs 1 mite'!P$8,FALSE)</f>
        <v>1.4200870480000001</v>
      </c>
      <c r="R14" s="27" t="s">
        <v>27749</v>
      </c>
      <c r="T14" s="2">
        <f t="shared" si="31"/>
        <v>7</v>
      </c>
      <c r="U14" s="2">
        <f t="shared" si="1"/>
        <v>6</v>
      </c>
      <c r="V14" s="2">
        <f t="shared" si="2"/>
        <v>3</v>
      </c>
      <c r="W14" s="2">
        <f t="shared" si="3"/>
        <v>1</v>
      </c>
      <c r="X14" s="2">
        <f t="shared" si="4"/>
        <v>4</v>
      </c>
      <c r="Y14" s="2">
        <f t="shared" si="5"/>
        <v>1</v>
      </c>
      <c r="Z14" s="2">
        <f t="shared" si="6"/>
        <v>8</v>
      </c>
      <c r="AA14" s="2">
        <f t="shared" si="7"/>
        <v>5</v>
      </c>
      <c r="AB14" s="2">
        <f t="shared" si="8"/>
        <v>9</v>
      </c>
      <c r="AC14" s="2"/>
      <c r="AD14" s="2">
        <f t="shared" si="9"/>
        <v>0</v>
      </c>
      <c r="AE14" s="2">
        <f t="shared" si="10"/>
        <v>0</v>
      </c>
      <c r="AF14" s="2">
        <f t="shared" si="11"/>
        <v>0</v>
      </c>
      <c r="AG14" s="2">
        <f t="shared" si="12"/>
        <v>0.5</v>
      </c>
      <c r="AH14" s="2">
        <f t="shared" si="13"/>
        <v>0</v>
      </c>
      <c r="AI14" s="2">
        <f t="shared" si="14"/>
        <v>0.5</v>
      </c>
      <c r="AJ14" s="2">
        <f t="shared" si="15"/>
        <v>0</v>
      </c>
      <c r="AK14" s="2">
        <f t="shared" si="16"/>
        <v>0</v>
      </c>
      <c r="AL14" s="2">
        <f t="shared" si="17"/>
        <v>0</v>
      </c>
      <c r="AM14" s="2"/>
      <c r="AN14" s="2">
        <f t="shared" si="18"/>
        <v>7</v>
      </c>
      <c r="AO14" s="2">
        <f t="shared" si="19"/>
        <v>6</v>
      </c>
      <c r="AP14" s="2">
        <f t="shared" si="20"/>
        <v>3</v>
      </c>
      <c r="AQ14" s="2">
        <f t="shared" si="21"/>
        <v>1.5</v>
      </c>
      <c r="AR14" s="2">
        <f t="shared" si="22"/>
        <v>4</v>
      </c>
      <c r="AS14" s="2">
        <f t="shared" si="23"/>
        <v>1.5</v>
      </c>
      <c r="AT14" s="2">
        <f t="shared" si="24"/>
        <v>8</v>
      </c>
      <c r="AU14" s="2">
        <f t="shared" si="25"/>
        <v>5</v>
      </c>
      <c r="AV14" s="2">
        <f t="shared" si="26"/>
        <v>9</v>
      </c>
      <c r="AW14" s="2"/>
      <c r="AX14" s="5">
        <f t="shared" si="27"/>
        <v>4</v>
      </c>
      <c r="AY14" s="2">
        <f t="shared" si="32"/>
        <v>5</v>
      </c>
      <c r="AZ14" s="2">
        <f t="shared" si="33"/>
        <v>17.5</v>
      </c>
      <c r="BA14" s="2">
        <f t="shared" si="34"/>
        <v>27.5</v>
      </c>
      <c r="BB14" s="2">
        <f t="shared" si="35"/>
        <v>12.5</v>
      </c>
      <c r="BC14" s="2">
        <f t="shared" si="36"/>
        <v>7.5</v>
      </c>
      <c r="BD14" s="2">
        <f t="shared" si="37"/>
        <v>7.5</v>
      </c>
      <c r="BE14" s="19">
        <f t="shared" si="38"/>
        <v>10</v>
      </c>
      <c r="BF14" s="19">
        <f t="shared" si="39"/>
        <v>4.0824829046386304</v>
      </c>
      <c r="BG14" s="31">
        <f t="shared" si="40"/>
        <v>-0.61237243569579447</v>
      </c>
      <c r="BH14" s="32">
        <f t="shared" si="41"/>
        <v>0.27014568730370991</v>
      </c>
      <c r="BI14" s="62">
        <f t="shared" si="28"/>
        <v>8.2535211267605643E-2</v>
      </c>
      <c r="BJ14" s="62" t="str">
        <f t="shared" si="42"/>
        <v/>
      </c>
      <c r="BK14" s="73" t="str">
        <f t="shared" si="43"/>
        <v/>
      </c>
      <c r="BM14" s="11">
        <f t="shared" si="29"/>
        <v>0.35298965938724763</v>
      </c>
    </row>
    <row r="15" spans="1:66">
      <c r="A15" s="30" t="s">
        <v>33</v>
      </c>
      <c r="B15" s="30" t="s">
        <v>34</v>
      </c>
      <c r="C15" s="30" t="s">
        <v>29</v>
      </c>
      <c r="D15" s="30" t="s">
        <v>30</v>
      </c>
      <c r="E15" s="30" t="s">
        <v>22</v>
      </c>
      <c r="F15" s="11" t="str">
        <f t="shared" si="30"/>
        <v>Toll_pathwa</v>
      </c>
      <c r="H15" s="11">
        <f>VLOOKUP($B15,data!$B$3:$Q$15316,'diff expr 0 vs 1 mite'!H$8,FALSE)</f>
        <v>2.9460306300000001</v>
      </c>
      <c r="I15" s="11">
        <f>VLOOKUP($B15,data!$B$3:$Q$15316,'diff expr 0 vs 1 mite'!I$8,FALSE)</f>
        <v>3.52409712</v>
      </c>
      <c r="J15" s="11">
        <f>VLOOKUP($B15,data!$B$3:$Q$15316,'diff expr 0 vs 1 mite'!J$8,FALSE)</f>
        <v>2.0405499699999998</v>
      </c>
      <c r="K15" s="11">
        <f>VLOOKUP($B15,data!$B$3:$Q$15316,'diff expr 0 vs 1 mite'!K$8,FALSE)</f>
        <v>2.421633709</v>
      </c>
      <c r="L15" s="11">
        <f>VLOOKUP($B15,data!$B$3:$Q$15316,'diff expr 0 vs 1 mite'!L$8,FALSE)</f>
        <v>1.5786205609999999</v>
      </c>
      <c r="M15" s="11">
        <f>VLOOKUP($B15,data!$B$3:$Q$15316,'diff expr 0 vs 1 mite'!M$8,FALSE)</f>
        <v>5.2890681080000004</v>
      </c>
      <c r="N15" s="11">
        <f>VLOOKUP($B15,data!$B$3:$Q$15316,'diff expr 0 vs 1 mite'!N$8,FALSE)</f>
        <v>9.2874312270000008</v>
      </c>
      <c r="O15" s="11">
        <f>VLOOKUP($B15,data!$B$3:$Q$15316,'diff expr 0 vs 1 mite'!O$8,FALSE)</f>
        <v>4.4971742350000001</v>
      </c>
      <c r="P15" s="11">
        <f>VLOOKUP($B15,data!$B$3:$Q$15316,'diff expr 0 vs 1 mite'!P$8,FALSE)</f>
        <v>3.5138424380000002</v>
      </c>
      <c r="R15" s="27" t="s">
        <v>27749</v>
      </c>
      <c r="T15" s="2">
        <f t="shared" si="31"/>
        <v>4</v>
      </c>
      <c r="U15" s="2">
        <f t="shared" si="1"/>
        <v>6</v>
      </c>
      <c r="V15" s="2">
        <f t="shared" si="2"/>
        <v>2</v>
      </c>
      <c r="W15" s="2">
        <f t="shared" si="3"/>
        <v>3</v>
      </c>
      <c r="X15" s="2">
        <f t="shared" si="4"/>
        <v>1</v>
      </c>
      <c r="Y15" s="2">
        <f t="shared" si="5"/>
        <v>8</v>
      </c>
      <c r="Z15" s="2">
        <f t="shared" si="6"/>
        <v>9</v>
      </c>
      <c r="AA15" s="2">
        <f t="shared" si="7"/>
        <v>7</v>
      </c>
      <c r="AB15" s="2">
        <f t="shared" si="8"/>
        <v>5</v>
      </c>
      <c r="AC15" s="2"/>
      <c r="AD15" s="2">
        <f t="shared" si="9"/>
        <v>0</v>
      </c>
      <c r="AE15" s="2">
        <f t="shared" si="10"/>
        <v>0</v>
      </c>
      <c r="AF15" s="2">
        <f t="shared" si="11"/>
        <v>0</v>
      </c>
      <c r="AG15" s="2">
        <f t="shared" si="12"/>
        <v>0</v>
      </c>
      <c r="AH15" s="2">
        <f t="shared" si="13"/>
        <v>0</v>
      </c>
      <c r="AI15" s="2">
        <f t="shared" si="14"/>
        <v>0</v>
      </c>
      <c r="AJ15" s="2">
        <f t="shared" si="15"/>
        <v>0</v>
      </c>
      <c r="AK15" s="2">
        <f t="shared" si="16"/>
        <v>0</v>
      </c>
      <c r="AL15" s="2">
        <f t="shared" si="17"/>
        <v>0</v>
      </c>
      <c r="AM15" s="2"/>
      <c r="AN15" s="2">
        <f t="shared" si="18"/>
        <v>4</v>
      </c>
      <c r="AO15" s="2">
        <f t="shared" si="19"/>
        <v>6</v>
      </c>
      <c r="AP15" s="2">
        <f t="shared" si="20"/>
        <v>2</v>
      </c>
      <c r="AQ15" s="2">
        <f t="shared" si="21"/>
        <v>3</v>
      </c>
      <c r="AR15" s="2">
        <f t="shared" si="22"/>
        <v>1</v>
      </c>
      <c r="AS15" s="2">
        <f t="shared" si="23"/>
        <v>8</v>
      </c>
      <c r="AT15" s="2">
        <f t="shared" si="24"/>
        <v>9</v>
      </c>
      <c r="AU15" s="2">
        <f t="shared" si="25"/>
        <v>7</v>
      </c>
      <c r="AV15" s="2">
        <f t="shared" si="26"/>
        <v>5</v>
      </c>
      <c r="AW15" s="2"/>
      <c r="AX15" s="5">
        <f t="shared" si="27"/>
        <v>4</v>
      </c>
      <c r="AY15" s="2">
        <f t="shared" si="32"/>
        <v>5</v>
      </c>
      <c r="AZ15" s="2">
        <f t="shared" si="33"/>
        <v>15</v>
      </c>
      <c r="BA15" s="2">
        <f t="shared" si="34"/>
        <v>30</v>
      </c>
      <c r="BB15" s="2">
        <f t="shared" si="35"/>
        <v>15</v>
      </c>
      <c r="BC15" s="2">
        <f t="shared" si="36"/>
        <v>5</v>
      </c>
      <c r="BD15" s="2">
        <f t="shared" si="37"/>
        <v>5</v>
      </c>
      <c r="BE15" s="19">
        <f t="shared" si="38"/>
        <v>10</v>
      </c>
      <c r="BF15" s="19">
        <f t="shared" si="39"/>
        <v>4.0824829046386304</v>
      </c>
      <c r="BG15" s="31">
        <f t="shared" si="40"/>
        <v>-1.2247448713915889</v>
      </c>
      <c r="BH15" s="32">
        <f t="shared" si="41"/>
        <v>0.1103356809599234</v>
      </c>
      <c r="BI15" s="62">
        <f t="shared" si="28"/>
        <v>6.1690140845070421E-2</v>
      </c>
      <c r="BJ15" s="62" t="str">
        <f t="shared" si="42"/>
        <v/>
      </c>
      <c r="BK15" s="73" t="str">
        <f t="shared" si="43"/>
        <v/>
      </c>
      <c r="BM15" s="11">
        <f t="shared" si="29"/>
        <v>0.24758521750293092</v>
      </c>
    </row>
    <row r="16" spans="1:66">
      <c r="A16" s="30" t="s">
        <v>35</v>
      </c>
      <c r="B16" s="30" t="s">
        <v>36</v>
      </c>
      <c r="C16" s="30" t="s">
        <v>37</v>
      </c>
      <c r="D16" s="30" t="s">
        <v>38</v>
      </c>
      <c r="E16" s="30" t="s">
        <v>22</v>
      </c>
      <c r="F16" s="11" t="str">
        <f t="shared" si="30"/>
        <v>Toll_pathwa</v>
      </c>
      <c r="H16" s="11">
        <f>VLOOKUP($B16,data!$B$3:$Q$15316,'diff expr 0 vs 1 mite'!H$8,FALSE)</f>
        <v>0.58701671499999997</v>
      </c>
      <c r="I16" s="11">
        <f>VLOOKUP($B16,data!$B$3:$Q$15316,'diff expr 0 vs 1 mite'!I$8,FALSE)</f>
        <v>0.37587369900000001</v>
      </c>
      <c r="J16" s="11">
        <f>VLOOKUP($B16,data!$B$3:$Q$15316,'diff expr 0 vs 1 mite'!J$8,FALSE)</f>
        <v>0.52099347900000004</v>
      </c>
      <c r="K16" s="11">
        <f>VLOOKUP($B16,data!$B$3:$Q$15316,'diff expr 0 vs 1 mite'!K$8,FALSE)</f>
        <v>0.37283379900000002</v>
      </c>
      <c r="L16" s="11">
        <f>VLOOKUP($B16,data!$B$3:$Q$15316,'diff expr 0 vs 1 mite'!L$8,FALSE)</f>
        <v>0.113073861</v>
      </c>
      <c r="M16" s="11">
        <f>VLOOKUP($B16,data!$B$3:$Q$15316,'diff expr 0 vs 1 mite'!M$8,FALSE)</f>
        <v>2.0036786530000001</v>
      </c>
      <c r="N16" s="11">
        <f>VLOOKUP($B16,data!$B$3:$Q$15316,'diff expr 0 vs 1 mite'!N$8,FALSE)</f>
        <v>1.393423531</v>
      </c>
      <c r="O16" s="11">
        <f>VLOOKUP($B16,data!$B$3:$Q$15316,'diff expr 0 vs 1 mite'!O$8,FALSE)</f>
        <v>2.2705871119999999</v>
      </c>
      <c r="P16" s="11">
        <f>VLOOKUP($B16,data!$B$3:$Q$15316,'diff expr 0 vs 1 mite'!P$8,FALSE)</f>
        <v>6.1390585800000004</v>
      </c>
      <c r="R16" s="27" t="s">
        <v>27749</v>
      </c>
      <c r="T16" s="2">
        <f t="shared" si="31"/>
        <v>5</v>
      </c>
      <c r="U16" s="2">
        <f t="shared" si="1"/>
        <v>3</v>
      </c>
      <c r="V16" s="2">
        <f t="shared" si="2"/>
        <v>4</v>
      </c>
      <c r="W16" s="2">
        <f t="shared" si="3"/>
        <v>2</v>
      </c>
      <c r="X16" s="2">
        <f t="shared" si="4"/>
        <v>1</v>
      </c>
      <c r="Y16" s="2">
        <f t="shared" si="5"/>
        <v>7</v>
      </c>
      <c r="Z16" s="2">
        <f t="shared" si="6"/>
        <v>6</v>
      </c>
      <c r="AA16" s="2">
        <f t="shared" si="7"/>
        <v>8</v>
      </c>
      <c r="AB16" s="2">
        <f t="shared" si="8"/>
        <v>9</v>
      </c>
      <c r="AC16" s="2"/>
      <c r="AD16" s="2">
        <f t="shared" si="9"/>
        <v>0</v>
      </c>
      <c r="AE16" s="2">
        <f t="shared" si="10"/>
        <v>0</v>
      </c>
      <c r="AF16" s="2">
        <f t="shared" si="11"/>
        <v>0</v>
      </c>
      <c r="AG16" s="2">
        <f t="shared" si="12"/>
        <v>0</v>
      </c>
      <c r="AH16" s="2">
        <f t="shared" si="13"/>
        <v>0</v>
      </c>
      <c r="AI16" s="2">
        <f t="shared" si="14"/>
        <v>0</v>
      </c>
      <c r="AJ16" s="2">
        <f t="shared" si="15"/>
        <v>0</v>
      </c>
      <c r="AK16" s="2">
        <f t="shared" si="16"/>
        <v>0</v>
      </c>
      <c r="AL16" s="2">
        <f t="shared" si="17"/>
        <v>0</v>
      </c>
      <c r="AM16" s="2"/>
      <c r="AN16" s="2">
        <f t="shared" si="18"/>
        <v>5</v>
      </c>
      <c r="AO16" s="2">
        <f t="shared" si="19"/>
        <v>3</v>
      </c>
      <c r="AP16" s="2">
        <f t="shared" si="20"/>
        <v>4</v>
      </c>
      <c r="AQ16" s="2">
        <f t="shared" si="21"/>
        <v>2</v>
      </c>
      <c r="AR16" s="2">
        <f t="shared" si="22"/>
        <v>1</v>
      </c>
      <c r="AS16" s="2">
        <f t="shared" si="23"/>
        <v>7</v>
      </c>
      <c r="AT16" s="2">
        <f t="shared" si="24"/>
        <v>6</v>
      </c>
      <c r="AU16" s="2">
        <f t="shared" si="25"/>
        <v>8</v>
      </c>
      <c r="AV16" s="2">
        <f t="shared" si="26"/>
        <v>9</v>
      </c>
      <c r="AW16" s="2"/>
      <c r="AX16" s="5">
        <f t="shared" si="27"/>
        <v>4</v>
      </c>
      <c r="AY16" s="2">
        <f t="shared" si="32"/>
        <v>5</v>
      </c>
      <c r="AZ16" s="2">
        <f t="shared" si="33"/>
        <v>14</v>
      </c>
      <c r="BA16" s="2">
        <f t="shared" si="34"/>
        <v>31</v>
      </c>
      <c r="BB16" s="2">
        <f t="shared" si="35"/>
        <v>16</v>
      </c>
      <c r="BC16" s="2">
        <f t="shared" si="36"/>
        <v>4</v>
      </c>
      <c r="BD16" s="2">
        <f t="shared" si="37"/>
        <v>4</v>
      </c>
      <c r="BE16" s="19">
        <f t="shared" si="38"/>
        <v>10</v>
      </c>
      <c r="BF16" s="19">
        <f t="shared" si="39"/>
        <v>4.0824829046386304</v>
      </c>
      <c r="BG16" s="31">
        <f t="shared" si="40"/>
        <v>-1.4696938456699067</v>
      </c>
      <c r="BH16" s="32">
        <f t="shared" si="41"/>
        <v>7.0822345147568383E-2</v>
      </c>
      <c r="BI16" s="62">
        <f t="shared" si="28"/>
        <v>4.1971830985915497E-2</v>
      </c>
      <c r="BJ16" s="62" t="str">
        <f t="shared" si="42"/>
        <v/>
      </c>
      <c r="BK16" s="73" t="str">
        <f t="shared" si="43"/>
        <v/>
      </c>
      <c r="BM16" s="11">
        <f t="shared" si="29"/>
        <v>0.71061387182622093</v>
      </c>
    </row>
    <row r="17" spans="1:65">
      <c r="A17" s="30" t="s">
        <v>39</v>
      </c>
      <c r="B17" s="30" t="s">
        <v>40</v>
      </c>
      <c r="C17" s="30" t="s">
        <v>41</v>
      </c>
      <c r="D17" s="30" t="s">
        <v>42</v>
      </c>
      <c r="E17" s="30" t="s">
        <v>22</v>
      </c>
      <c r="F17" s="11" t="str">
        <f t="shared" si="30"/>
        <v>Toll_pathwa</v>
      </c>
      <c r="H17" s="11">
        <f>VLOOKUP($B17,data!$B$3:$Q$15316,'diff expr 0 vs 1 mite'!H$8,FALSE)</f>
        <v>0.52606589800000003</v>
      </c>
      <c r="I17" s="11">
        <f>VLOOKUP($B17,data!$B$3:$Q$15316,'diff expr 0 vs 1 mite'!I$8,FALSE)</f>
        <v>1.263173154</v>
      </c>
      <c r="J17" s="11">
        <f>VLOOKUP($B17,data!$B$3:$Q$15316,'diff expr 0 vs 1 mite'!J$8,FALSE)</f>
        <v>0.79340001699999996</v>
      </c>
      <c r="K17" s="11">
        <f>VLOOKUP($B17,data!$B$3:$Q$15316,'diff expr 0 vs 1 mite'!K$8,FALSE)</f>
        <v>0.78283935599999999</v>
      </c>
      <c r="L17" s="11">
        <f>VLOOKUP($B17,data!$B$3:$Q$15316,'diff expr 0 vs 1 mite'!L$8,FALSE)</f>
        <v>0.497454061</v>
      </c>
      <c r="M17" s="11">
        <f>VLOOKUP($B17,data!$B$3:$Q$15316,'diff expr 0 vs 1 mite'!M$8,FALSE)</f>
        <v>1.259275599</v>
      </c>
      <c r="N17" s="11">
        <f>VLOOKUP($B17,data!$B$3:$Q$15316,'diff expr 0 vs 1 mite'!N$8,FALSE)</f>
        <v>2.5724902200000002</v>
      </c>
      <c r="O17" s="11">
        <f>VLOOKUP($B17,data!$B$3:$Q$15316,'diff expr 0 vs 1 mite'!O$8,FALSE)</f>
        <v>1.0772622430000001</v>
      </c>
      <c r="P17" s="11">
        <f>VLOOKUP($B17,data!$B$3:$Q$15316,'diff expr 0 vs 1 mite'!P$8,FALSE)</f>
        <v>0.95482852299999998</v>
      </c>
      <c r="R17" s="27" t="s">
        <v>27749</v>
      </c>
      <c r="T17" s="2">
        <f t="shared" si="31"/>
        <v>2</v>
      </c>
      <c r="U17" s="2">
        <f t="shared" si="1"/>
        <v>8</v>
      </c>
      <c r="V17" s="2">
        <f t="shared" si="2"/>
        <v>4</v>
      </c>
      <c r="W17" s="2">
        <f t="shared" si="3"/>
        <v>3</v>
      </c>
      <c r="X17" s="2">
        <f t="shared" si="4"/>
        <v>1</v>
      </c>
      <c r="Y17" s="2">
        <f t="shared" si="5"/>
        <v>7</v>
      </c>
      <c r="Z17" s="2">
        <f t="shared" si="6"/>
        <v>9</v>
      </c>
      <c r="AA17" s="2">
        <f t="shared" si="7"/>
        <v>6</v>
      </c>
      <c r="AB17" s="2">
        <f t="shared" si="8"/>
        <v>5</v>
      </c>
      <c r="AC17" s="2"/>
      <c r="AD17" s="2">
        <f t="shared" si="9"/>
        <v>0</v>
      </c>
      <c r="AE17" s="2">
        <f t="shared" si="10"/>
        <v>0</v>
      </c>
      <c r="AF17" s="2">
        <f t="shared" si="11"/>
        <v>0</v>
      </c>
      <c r="AG17" s="2">
        <f t="shared" si="12"/>
        <v>0</v>
      </c>
      <c r="AH17" s="2">
        <f t="shared" si="13"/>
        <v>0</v>
      </c>
      <c r="AI17" s="2">
        <f t="shared" si="14"/>
        <v>0</v>
      </c>
      <c r="AJ17" s="2">
        <f t="shared" si="15"/>
        <v>0</v>
      </c>
      <c r="AK17" s="2">
        <f t="shared" si="16"/>
        <v>0</v>
      </c>
      <c r="AL17" s="2">
        <f t="shared" si="17"/>
        <v>0</v>
      </c>
      <c r="AM17" s="2"/>
      <c r="AN17" s="2">
        <f t="shared" si="18"/>
        <v>2</v>
      </c>
      <c r="AO17" s="2">
        <f t="shared" si="19"/>
        <v>8</v>
      </c>
      <c r="AP17" s="2">
        <f t="shared" si="20"/>
        <v>4</v>
      </c>
      <c r="AQ17" s="2">
        <f t="shared" si="21"/>
        <v>3</v>
      </c>
      <c r="AR17" s="2">
        <f t="shared" si="22"/>
        <v>1</v>
      </c>
      <c r="AS17" s="2">
        <f t="shared" si="23"/>
        <v>7</v>
      </c>
      <c r="AT17" s="2">
        <f t="shared" si="24"/>
        <v>9</v>
      </c>
      <c r="AU17" s="2">
        <f t="shared" si="25"/>
        <v>6</v>
      </c>
      <c r="AV17" s="2">
        <f t="shared" si="26"/>
        <v>5</v>
      </c>
      <c r="AW17" s="2"/>
      <c r="AX17" s="5">
        <f t="shared" si="27"/>
        <v>4</v>
      </c>
      <c r="AY17" s="2">
        <f t="shared" si="32"/>
        <v>5</v>
      </c>
      <c r="AZ17" s="2">
        <f t="shared" si="33"/>
        <v>17</v>
      </c>
      <c r="BA17" s="2">
        <f t="shared" si="34"/>
        <v>28</v>
      </c>
      <c r="BB17" s="2">
        <f t="shared" si="35"/>
        <v>13</v>
      </c>
      <c r="BC17" s="2">
        <f t="shared" si="36"/>
        <v>7</v>
      </c>
      <c r="BD17" s="2">
        <f t="shared" si="37"/>
        <v>7</v>
      </c>
      <c r="BE17" s="19">
        <f t="shared" si="38"/>
        <v>10</v>
      </c>
      <c r="BF17" s="19">
        <f t="shared" si="39"/>
        <v>4.0824829046386304</v>
      </c>
      <c r="BG17" s="31">
        <f t="shared" si="40"/>
        <v>-0.73484692283495334</v>
      </c>
      <c r="BH17" s="32">
        <f t="shared" si="41"/>
        <v>0.23121636322523817</v>
      </c>
      <c r="BI17" s="62">
        <f t="shared" si="28"/>
        <v>7.6619718309859156E-2</v>
      </c>
      <c r="BJ17" s="62" t="str">
        <f t="shared" si="42"/>
        <v/>
      </c>
      <c r="BK17" s="73" t="str">
        <f t="shared" si="43"/>
        <v/>
      </c>
      <c r="BM17" s="11">
        <f t="shared" si="29"/>
        <v>0.17958978049043769</v>
      </c>
    </row>
    <row r="18" spans="1:65">
      <c r="A18" s="30" t="s">
        <v>43</v>
      </c>
      <c r="B18" s="30" t="s">
        <v>44</v>
      </c>
      <c r="C18" s="30" t="s">
        <v>45</v>
      </c>
      <c r="D18" s="30" t="s">
        <v>46</v>
      </c>
      <c r="E18" s="30" t="s">
        <v>22</v>
      </c>
      <c r="F18" s="11" t="str">
        <f t="shared" si="30"/>
        <v>Toll_pathwa</v>
      </c>
      <c r="H18" s="11">
        <f>VLOOKUP($B18,data!$B$3:$Q$15316,'diff expr 0 vs 1 mite'!H$8,FALSE)</f>
        <v>1.188151196</v>
      </c>
      <c r="I18" s="11">
        <f>VLOOKUP($B18,data!$B$3:$Q$15316,'diff expr 0 vs 1 mite'!I$8,FALSE)</f>
        <v>0.77282494000000002</v>
      </c>
      <c r="J18" s="11">
        <f>VLOOKUP($B18,data!$B$3:$Q$15316,'diff expr 0 vs 1 mite'!J$8,FALSE)</f>
        <v>0.69308557199999998</v>
      </c>
      <c r="K18" s="11">
        <f>VLOOKUP($B18,data!$B$3:$Q$15316,'diff expr 0 vs 1 mite'!K$8,FALSE)</f>
        <v>0.86752545999999997</v>
      </c>
      <c r="L18" s="11">
        <f>VLOOKUP($B18,data!$B$3:$Q$15316,'diff expr 0 vs 1 mite'!L$8,FALSE)</f>
        <v>1.6165553269999999</v>
      </c>
      <c r="M18" s="11">
        <f>VLOOKUP($B18,data!$B$3:$Q$15316,'diff expr 0 vs 1 mite'!M$8,FALSE)</f>
        <v>1.584082999</v>
      </c>
      <c r="N18" s="11">
        <f>VLOOKUP($B18,data!$B$3:$Q$15316,'diff expr 0 vs 1 mite'!N$8,FALSE)</f>
        <v>1.583583089</v>
      </c>
      <c r="O18" s="11">
        <f>VLOOKUP($B18,data!$B$3:$Q$15316,'diff expr 0 vs 1 mite'!O$8,FALSE)</f>
        <v>2.7410434110000002</v>
      </c>
      <c r="P18" s="11">
        <f>VLOOKUP($B18,data!$B$3:$Q$15316,'diff expr 0 vs 1 mite'!P$8,FALSE)</f>
        <v>3.3030505689999998</v>
      </c>
      <c r="R18" s="27" t="s">
        <v>27749</v>
      </c>
      <c r="T18" s="2">
        <f t="shared" si="31"/>
        <v>4</v>
      </c>
      <c r="U18" s="2">
        <f t="shared" si="1"/>
        <v>2</v>
      </c>
      <c r="V18" s="2">
        <f t="shared" si="2"/>
        <v>1</v>
      </c>
      <c r="W18" s="2">
        <f t="shared" si="3"/>
        <v>3</v>
      </c>
      <c r="X18" s="2">
        <f t="shared" si="4"/>
        <v>7</v>
      </c>
      <c r="Y18" s="2">
        <f t="shared" si="5"/>
        <v>6</v>
      </c>
      <c r="Z18" s="2">
        <f t="shared" si="6"/>
        <v>5</v>
      </c>
      <c r="AA18" s="2">
        <f t="shared" si="7"/>
        <v>8</v>
      </c>
      <c r="AB18" s="2">
        <f t="shared" si="8"/>
        <v>9</v>
      </c>
      <c r="AC18" s="2"/>
      <c r="AD18" s="2">
        <f t="shared" si="9"/>
        <v>0</v>
      </c>
      <c r="AE18" s="2">
        <f t="shared" si="10"/>
        <v>0</v>
      </c>
      <c r="AF18" s="2">
        <f t="shared" si="11"/>
        <v>0</v>
      </c>
      <c r="AG18" s="2">
        <f t="shared" si="12"/>
        <v>0</v>
      </c>
      <c r="AH18" s="2">
        <f t="shared" si="13"/>
        <v>0</v>
      </c>
      <c r="AI18" s="2">
        <f t="shared" si="14"/>
        <v>0</v>
      </c>
      <c r="AJ18" s="2">
        <f t="shared" si="15"/>
        <v>0</v>
      </c>
      <c r="AK18" s="2">
        <f t="shared" si="16"/>
        <v>0</v>
      </c>
      <c r="AL18" s="2">
        <f t="shared" si="17"/>
        <v>0</v>
      </c>
      <c r="AM18" s="2"/>
      <c r="AN18" s="2">
        <f t="shared" si="18"/>
        <v>4</v>
      </c>
      <c r="AO18" s="2">
        <f t="shared" si="19"/>
        <v>2</v>
      </c>
      <c r="AP18" s="2">
        <f t="shared" si="20"/>
        <v>1</v>
      </c>
      <c r="AQ18" s="2">
        <f t="shared" si="21"/>
        <v>3</v>
      </c>
      <c r="AR18" s="2">
        <f t="shared" si="22"/>
        <v>7</v>
      </c>
      <c r="AS18" s="2">
        <f t="shared" si="23"/>
        <v>6</v>
      </c>
      <c r="AT18" s="2">
        <f t="shared" si="24"/>
        <v>5</v>
      </c>
      <c r="AU18" s="2">
        <f t="shared" si="25"/>
        <v>8</v>
      </c>
      <c r="AV18" s="2">
        <f t="shared" si="26"/>
        <v>9</v>
      </c>
      <c r="AW18" s="2"/>
      <c r="AX18" s="5">
        <f t="shared" si="27"/>
        <v>4</v>
      </c>
      <c r="AY18" s="2">
        <f t="shared" si="32"/>
        <v>5</v>
      </c>
      <c r="AZ18" s="2">
        <f t="shared" si="33"/>
        <v>10</v>
      </c>
      <c r="BA18" s="2">
        <f t="shared" si="34"/>
        <v>35</v>
      </c>
      <c r="BB18" s="2">
        <f t="shared" si="35"/>
        <v>20</v>
      </c>
      <c r="BC18" s="2">
        <f t="shared" si="36"/>
        <v>0</v>
      </c>
      <c r="BD18" s="2">
        <f t="shared" si="37"/>
        <v>0</v>
      </c>
      <c r="BE18" s="19">
        <f t="shared" si="38"/>
        <v>10</v>
      </c>
      <c r="BF18" s="19">
        <f t="shared" si="39"/>
        <v>4.0824829046386304</v>
      </c>
      <c r="BG18" s="31">
        <f t="shared" si="40"/>
        <v>-2.4494897427831779</v>
      </c>
      <c r="BH18" s="32">
        <f t="shared" si="41"/>
        <v>7.1529392177148241E-3</v>
      </c>
      <c r="BI18" s="62">
        <f t="shared" si="28"/>
        <v>2.8169014084507044E-4</v>
      </c>
      <c r="BJ18" s="62" t="str">
        <f t="shared" si="42"/>
        <v/>
      </c>
      <c r="BK18" s="73" t="str">
        <f t="shared" si="43"/>
        <v>sign</v>
      </c>
      <c r="BM18" s="11">
        <f t="shared" si="29"/>
        <v>0.39091244119126195</v>
      </c>
    </row>
    <row r="19" spans="1:65">
      <c r="A19" s="30" t="s">
        <v>47</v>
      </c>
      <c r="B19" s="30" t="s">
        <v>48</v>
      </c>
      <c r="C19" s="30" t="s">
        <v>49</v>
      </c>
      <c r="D19" s="30" t="s">
        <v>50</v>
      </c>
      <c r="E19" s="30" t="s">
        <v>22</v>
      </c>
      <c r="F19" s="11" t="str">
        <f t="shared" si="30"/>
        <v>Toll_pathwa</v>
      </c>
      <c r="H19" s="11">
        <f>VLOOKUP($B19,data!$B$3:$Q$15316,'diff expr 0 vs 1 mite'!H$8,FALSE)</f>
        <v>0.38930911499999998</v>
      </c>
      <c r="I19" s="11">
        <f>VLOOKUP($B19,data!$B$3:$Q$15316,'diff expr 0 vs 1 mite'!I$8,FALSE)</f>
        <v>0.62319800000000003</v>
      </c>
      <c r="J19" s="11">
        <f>VLOOKUP($B19,data!$B$3:$Q$15316,'diff expr 0 vs 1 mite'!J$8,FALSE)</f>
        <v>0.39867986100000002</v>
      </c>
      <c r="K19" s="11">
        <f>VLOOKUP($B19,data!$B$3:$Q$15316,'diff expr 0 vs 1 mite'!K$8,FALSE)</f>
        <v>0.30345930900000001</v>
      </c>
      <c r="L19" s="11">
        <f>VLOOKUP($B19,data!$B$3:$Q$15316,'diff expr 0 vs 1 mite'!L$8,FALSE)</f>
        <v>0.224971541</v>
      </c>
      <c r="M19" s="11">
        <f>VLOOKUP($B19,data!$B$3:$Q$15316,'diff expr 0 vs 1 mite'!M$8,FALSE)</f>
        <v>2.5627598090000001</v>
      </c>
      <c r="N19" s="11">
        <f>VLOOKUP($B19,data!$B$3:$Q$15316,'diff expr 0 vs 1 mite'!N$8,FALSE)</f>
        <v>1.26241066</v>
      </c>
      <c r="O19" s="11">
        <f>VLOOKUP($B19,data!$B$3:$Q$15316,'diff expr 0 vs 1 mite'!O$8,FALSE)</f>
        <v>1.0629543109999999</v>
      </c>
      <c r="P19" s="11">
        <f>VLOOKUP($B19,data!$B$3:$Q$15316,'diff expr 0 vs 1 mite'!P$8,FALSE)</f>
        <v>1.1103872130000001</v>
      </c>
      <c r="R19" s="27" t="s">
        <v>27749</v>
      </c>
      <c r="T19" s="2">
        <f t="shared" si="31"/>
        <v>3</v>
      </c>
      <c r="U19" s="2">
        <f t="shared" si="1"/>
        <v>5</v>
      </c>
      <c r="V19" s="2">
        <f t="shared" si="2"/>
        <v>4</v>
      </c>
      <c r="W19" s="2">
        <f t="shared" si="3"/>
        <v>2</v>
      </c>
      <c r="X19" s="2">
        <f t="shared" si="4"/>
        <v>1</v>
      </c>
      <c r="Y19" s="2">
        <f t="shared" si="5"/>
        <v>9</v>
      </c>
      <c r="Z19" s="2">
        <f t="shared" si="6"/>
        <v>8</v>
      </c>
      <c r="AA19" s="2">
        <f t="shared" si="7"/>
        <v>6</v>
      </c>
      <c r="AB19" s="2">
        <f t="shared" si="8"/>
        <v>7</v>
      </c>
      <c r="AC19" s="2"/>
      <c r="AD19" s="2">
        <f t="shared" si="9"/>
        <v>0</v>
      </c>
      <c r="AE19" s="2">
        <f t="shared" si="10"/>
        <v>0</v>
      </c>
      <c r="AF19" s="2">
        <f t="shared" si="11"/>
        <v>0</v>
      </c>
      <c r="AG19" s="2">
        <f t="shared" si="12"/>
        <v>0</v>
      </c>
      <c r="AH19" s="2">
        <f t="shared" si="13"/>
        <v>0</v>
      </c>
      <c r="AI19" s="2">
        <f t="shared" si="14"/>
        <v>0</v>
      </c>
      <c r="AJ19" s="2">
        <f t="shared" si="15"/>
        <v>0</v>
      </c>
      <c r="AK19" s="2">
        <f t="shared" si="16"/>
        <v>0</v>
      </c>
      <c r="AL19" s="2">
        <f t="shared" si="17"/>
        <v>0</v>
      </c>
      <c r="AM19" s="2"/>
      <c r="AN19" s="2">
        <f t="shared" si="18"/>
        <v>3</v>
      </c>
      <c r="AO19" s="2">
        <f t="shared" si="19"/>
        <v>5</v>
      </c>
      <c r="AP19" s="2">
        <f t="shared" si="20"/>
        <v>4</v>
      </c>
      <c r="AQ19" s="2">
        <f t="shared" si="21"/>
        <v>2</v>
      </c>
      <c r="AR19" s="2">
        <f t="shared" si="22"/>
        <v>1</v>
      </c>
      <c r="AS19" s="2">
        <f t="shared" si="23"/>
        <v>9</v>
      </c>
      <c r="AT19" s="2">
        <f t="shared" si="24"/>
        <v>8</v>
      </c>
      <c r="AU19" s="2">
        <f t="shared" si="25"/>
        <v>6</v>
      </c>
      <c r="AV19" s="2">
        <f t="shared" si="26"/>
        <v>7</v>
      </c>
      <c r="AW19" s="2"/>
      <c r="AX19" s="5">
        <f t="shared" si="27"/>
        <v>4</v>
      </c>
      <c r="AY19" s="2">
        <f t="shared" si="32"/>
        <v>5</v>
      </c>
      <c r="AZ19" s="2">
        <f t="shared" si="33"/>
        <v>14</v>
      </c>
      <c r="BA19" s="2">
        <f t="shared" si="34"/>
        <v>31</v>
      </c>
      <c r="BB19" s="2">
        <f t="shared" si="35"/>
        <v>16</v>
      </c>
      <c r="BC19" s="2">
        <f t="shared" si="36"/>
        <v>4</v>
      </c>
      <c r="BD19" s="2">
        <f t="shared" si="37"/>
        <v>4</v>
      </c>
      <c r="BE19" s="19">
        <f t="shared" si="38"/>
        <v>10</v>
      </c>
      <c r="BF19" s="19">
        <f t="shared" si="39"/>
        <v>4.0824829046386304</v>
      </c>
      <c r="BG19" s="31">
        <f t="shared" si="40"/>
        <v>-1.4696938456699067</v>
      </c>
      <c r="BH19" s="32">
        <f t="shared" si="41"/>
        <v>7.0822345147568383E-2</v>
      </c>
      <c r="BI19" s="62">
        <f t="shared" si="28"/>
        <v>4.1971830985915497E-2</v>
      </c>
      <c r="BJ19" s="62" t="str">
        <f t="shared" si="42"/>
        <v/>
      </c>
      <c r="BK19" s="73" t="str">
        <f t="shared" si="43"/>
        <v/>
      </c>
      <c r="BM19" s="11">
        <f t="shared" si="29"/>
        <v>0.46294898897504327</v>
      </c>
    </row>
    <row r="20" spans="1:65">
      <c r="A20" s="30" t="s">
        <v>51</v>
      </c>
      <c r="B20" s="30" t="s">
        <v>52</v>
      </c>
      <c r="C20" s="30" t="s">
        <v>29</v>
      </c>
      <c r="D20" s="30" t="s">
        <v>30</v>
      </c>
      <c r="E20" s="30" t="s">
        <v>22</v>
      </c>
      <c r="F20" s="11" t="str">
        <f t="shared" si="30"/>
        <v>Toll_pathwa</v>
      </c>
      <c r="H20" s="11">
        <f>VLOOKUP($B20,data!$B$3:$Q$15316,'diff expr 0 vs 1 mite'!H$8,FALSE)</f>
        <v>3.949799923</v>
      </c>
      <c r="I20" s="11">
        <f>VLOOKUP($B20,data!$B$3:$Q$15316,'diff expr 0 vs 1 mite'!I$8,FALSE)</f>
        <v>5.3049483650000004</v>
      </c>
      <c r="J20" s="11">
        <f>VLOOKUP($B20,data!$B$3:$Q$15316,'diff expr 0 vs 1 mite'!J$8,FALSE)</f>
        <v>5.9390565110000004</v>
      </c>
      <c r="K20" s="11">
        <f>VLOOKUP($B20,data!$B$3:$Q$15316,'diff expr 0 vs 1 mite'!K$8,FALSE)</f>
        <v>5.1563584149999997</v>
      </c>
      <c r="L20" s="11">
        <f>VLOOKUP($B20,data!$B$3:$Q$15316,'diff expr 0 vs 1 mite'!L$8,FALSE)</f>
        <v>10.855725720000001</v>
      </c>
      <c r="M20" s="11">
        <f>VLOOKUP($B20,data!$B$3:$Q$15316,'diff expr 0 vs 1 mite'!M$8,FALSE)</f>
        <v>18.179493069999999</v>
      </c>
      <c r="N20" s="11">
        <f>VLOOKUP($B20,data!$B$3:$Q$15316,'diff expr 0 vs 1 mite'!N$8,FALSE)</f>
        <v>16.740436450000001</v>
      </c>
      <c r="O20" s="11">
        <f>VLOOKUP($B20,data!$B$3:$Q$15316,'diff expr 0 vs 1 mite'!O$8,FALSE)</f>
        <v>14.92715806</v>
      </c>
      <c r="P20" s="11">
        <f>VLOOKUP($B20,data!$B$3:$Q$15316,'diff expr 0 vs 1 mite'!P$8,FALSE)</f>
        <v>52.023336309999998</v>
      </c>
      <c r="R20" s="27" t="s">
        <v>27749</v>
      </c>
      <c r="T20" s="2">
        <f t="shared" si="31"/>
        <v>1</v>
      </c>
      <c r="U20" s="2">
        <f t="shared" si="1"/>
        <v>3</v>
      </c>
      <c r="V20" s="2">
        <f t="shared" si="2"/>
        <v>4</v>
      </c>
      <c r="W20" s="2">
        <f t="shared" si="3"/>
        <v>2</v>
      </c>
      <c r="X20" s="2">
        <f t="shared" si="4"/>
        <v>5</v>
      </c>
      <c r="Y20" s="2">
        <f t="shared" si="5"/>
        <v>8</v>
      </c>
      <c r="Z20" s="2">
        <f t="shared" si="6"/>
        <v>7</v>
      </c>
      <c r="AA20" s="2">
        <f t="shared" si="7"/>
        <v>6</v>
      </c>
      <c r="AB20" s="2">
        <f t="shared" si="8"/>
        <v>9</v>
      </c>
      <c r="AC20" s="2"/>
      <c r="AD20" s="2">
        <f t="shared" si="9"/>
        <v>0</v>
      </c>
      <c r="AE20" s="2">
        <f t="shared" si="10"/>
        <v>0</v>
      </c>
      <c r="AF20" s="2">
        <f t="shared" si="11"/>
        <v>0</v>
      </c>
      <c r="AG20" s="2">
        <f t="shared" si="12"/>
        <v>0</v>
      </c>
      <c r="AH20" s="2">
        <f t="shared" si="13"/>
        <v>0</v>
      </c>
      <c r="AI20" s="2">
        <f t="shared" si="14"/>
        <v>0</v>
      </c>
      <c r="AJ20" s="2">
        <f t="shared" si="15"/>
        <v>0</v>
      </c>
      <c r="AK20" s="2">
        <f t="shared" si="16"/>
        <v>0</v>
      </c>
      <c r="AL20" s="2">
        <f t="shared" si="17"/>
        <v>0</v>
      </c>
      <c r="AM20" s="2"/>
      <c r="AN20" s="2">
        <f t="shared" si="18"/>
        <v>1</v>
      </c>
      <c r="AO20" s="2">
        <f t="shared" si="19"/>
        <v>3</v>
      </c>
      <c r="AP20" s="2">
        <f t="shared" si="20"/>
        <v>4</v>
      </c>
      <c r="AQ20" s="2">
        <f t="shared" si="21"/>
        <v>2</v>
      </c>
      <c r="AR20" s="2">
        <f t="shared" si="22"/>
        <v>5</v>
      </c>
      <c r="AS20" s="2">
        <f t="shared" si="23"/>
        <v>8</v>
      </c>
      <c r="AT20" s="2">
        <f t="shared" si="24"/>
        <v>7</v>
      </c>
      <c r="AU20" s="2">
        <f t="shared" si="25"/>
        <v>6</v>
      </c>
      <c r="AV20" s="2">
        <f t="shared" si="26"/>
        <v>9</v>
      </c>
      <c r="AW20" s="2"/>
      <c r="AX20" s="5">
        <f t="shared" si="27"/>
        <v>4</v>
      </c>
      <c r="AY20" s="2">
        <f t="shared" si="32"/>
        <v>5</v>
      </c>
      <c r="AZ20" s="2">
        <f t="shared" si="33"/>
        <v>10</v>
      </c>
      <c r="BA20" s="2">
        <f t="shared" si="34"/>
        <v>35</v>
      </c>
      <c r="BB20" s="2">
        <f t="shared" si="35"/>
        <v>20</v>
      </c>
      <c r="BC20" s="2">
        <f t="shared" si="36"/>
        <v>0</v>
      </c>
      <c r="BD20" s="2">
        <f t="shared" si="37"/>
        <v>0</v>
      </c>
      <c r="BE20" s="19">
        <f t="shared" si="38"/>
        <v>10</v>
      </c>
      <c r="BF20" s="19">
        <f t="shared" si="39"/>
        <v>4.0824829046386304</v>
      </c>
      <c r="BG20" s="31">
        <f t="shared" si="40"/>
        <v>-2.4494897427831779</v>
      </c>
      <c r="BH20" s="32">
        <f t="shared" si="41"/>
        <v>7.1529392177148241E-3</v>
      </c>
      <c r="BI20" s="62">
        <f t="shared" si="28"/>
        <v>2.8169014084507044E-4</v>
      </c>
      <c r="BJ20" s="62" t="str">
        <f t="shared" si="42"/>
        <v/>
      </c>
      <c r="BK20" s="73" t="str">
        <f t="shared" si="43"/>
        <v>sign</v>
      </c>
      <c r="BM20" s="11">
        <f t="shared" si="29"/>
        <v>0.64654676330053062</v>
      </c>
    </row>
    <row r="21" spans="1:65">
      <c r="A21" s="30" t="s">
        <v>53</v>
      </c>
      <c r="B21" s="30" t="s">
        <v>54</v>
      </c>
      <c r="C21" s="30" t="s">
        <v>55</v>
      </c>
      <c r="D21" s="30" t="s">
        <v>56</v>
      </c>
      <c r="E21" s="30" t="s">
        <v>22</v>
      </c>
      <c r="F21" s="11" t="str">
        <f t="shared" si="30"/>
        <v>Toll_pathwa</v>
      </c>
      <c r="H21" s="11">
        <f>VLOOKUP($B21,data!$B$3:$Q$15316,'diff expr 0 vs 1 mite'!H$8,FALSE)</f>
        <v>10.404338640000001</v>
      </c>
      <c r="I21" s="11">
        <f>VLOOKUP($B21,data!$B$3:$Q$15316,'diff expr 0 vs 1 mite'!I$8,FALSE)</f>
        <v>11.635952319999999</v>
      </c>
      <c r="J21" s="11">
        <f>VLOOKUP($B21,data!$B$3:$Q$15316,'diff expr 0 vs 1 mite'!J$8,FALSE)</f>
        <v>11.94056943</v>
      </c>
      <c r="K21" s="11">
        <f>VLOOKUP($B21,data!$B$3:$Q$15316,'diff expr 0 vs 1 mite'!K$8,FALSE)</f>
        <v>11.27151287</v>
      </c>
      <c r="L21" s="11">
        <f>VLOOKUP($B21,data!$B$3:$Q$15316,'diff expr 0 vs 1 mite'!L$8,FALSE)</f>
        <v>4.0354378559999997</v>
      </c>
      <c r="M21" s="11">
        <f>VLOOKUP($B21,data!$B$3:$Q$15316,'diff expr 0 vs 1 mite'!M$8,FALSE)</f>
        <v>17.87707739</v>
      </c>
      <c r="N21" s="11">
        <f>VLOOKUP($B21,data!$B$3:$Q$15316,'diff expr 0 vs 1 mite'!N$8,FALSE)</f>
        <v>20.52540947</v>
      </c>
      <c r="O21" s="11">
        <f>VLOOKUP($B21,data!$B$3:$Q$15316,'diff expr 0 vs 1 mite'!O$8,FALSE)</f>
        <v>7.7278294609999998</v>
      </c>
      <c r="P21" s="11">
        <f>VLOOKUP($B21,data!$B$3:$Q$15316,'diff expr 0 vs 1 mite'!P$8,FALSE)</f>
        <v>7.7457427189999999</v>
      </c>
      <c r="R21" s="27" t="s">
        <v>27749</v>
      </c>
      <c r="T21" s="2">
        <f t="shared" si="31"/>
        <v>4</v>
      </c>
      <c r="U21" s="2">
        <f t="shared" si="1"/>
        <v>6</v>
      </c>
      <c r="V21" s="2">
        <f t="shared" si="2"/>
        <v>7</v>
      </c>
      <c r="W21" s="2">
        <f t="shared" si="3"/>
        <v>5</v>
      </c>
      <c r="X21" s="2">
        <f t="shared" si="4"/>
        <v>1</v>
      </c>
      <c r="Y21" s="2">
        <f t="shared" si="5"/>
        <v>8</v>
      </c>
      <c r="Z21" s="2">
        <f t="shared" si="6"/>
        <v>9</v>
      </c>
      <c r="AA21" s="2">
        <f t="shared" si="7"/>
        <v>2</v>
      </c>
      <c r="AB21" s="2">
        <f t="shared" si="8"/>
        <v>3</v>
      </c>
      <c r="AC21" s="2"/>
      <c r="AD21" s="2">
        <f t="shared" si="9"/>
        <v>0</v>
      </c>
      <c r="AE21" s="2">
        <f t="shared" si="10"/>
        <v>0</v>
      </c>
      <c r="AF21" s="2">
        <f t="shared" si="11"/>
        <v>0</v>
      </c>
      <c r="AG21" s="2">
        <f t="shared" si="12"/>
        <v>0</v>
      </c>
      <c r="AH21" s="2">
        <f t="shared" si="13"/>
        <v>0</v>
      </c>
      <c r="AI21" s="2">
        <f t="shared" si="14"/>
        <v>0</v>
      </c>
      <c r="AJ21" s="2">
        <f t="shared" si="15"/>
        <v>0</v>
      </c>
      <c r="AK21" s="2">
        <f t="shared" si="16"/>
        <v>0</v>
      </c>
      <c r="AL21" s="2">
        <f t="shared" si="17"/>
        <v>0</v>
      </c>
      <c r="AM21" s="2"/>
      <c r="AN21" s="2">
        <f t="shared" si="18"/>
        <v>4</v>
      </c>
      <c r="AO21" s="2">
        <f t="shared" si="19"/>
        <v>6</v>
      </c>
      <c r="AP21" s="2">
        <f t="shared" si="20"/>
        <v>7</v>
      </c>
      <c r="AQ21" s="2">
        <f t="shared" si="21"/>
        <v>5</v>
      </c>
      <c r="AR21" s="2">
        <f t="shared" si="22"/>
        <v>1</v>
      </c>
      <c r="AS21" s="2">
        <f t="shared" si="23"/>
        <v>8</v>
      </c>
      <c r="AT21" s="2">
        <f t="shared" si="24"/>
        <v>9</v>
      </c>
      <c r="AU21" s="2">
        <f t="shared" si="25"/>
        <v>2</v>
      </c>
      <c r="AV21" s="2">
        <f t="shared" si="26"/>
        <v>3</v>
      </c>
      <c r="AW21" s="2"/>
      <c r="AX21" s="5">
        <f t="shared" si="27"/>
        <v>4</v>
      </c>
      <c r="AY21" s="2">
        <f t="shared" si="32"/>
        <v>5</v>
      </c>
      <c r="AZ21" s="2">
        <f t="shared" si="33"/>
        <v>22</v>
      </c>
      <c r="BA21" s="2">
        <f t="shared" si="34"/>
        <v>23</v>
      </c>
      <c r="BB21" s="2">
        <f t="shared" si="35"/>
        <v>8</v>
      </c>
      <c r="BC21" s="2">
        <f t="shared" si="36"/>
        <v>12</v>
      </c>
      <c r="BD21" s="2">
        <f t="shared" si="37"/>
        <v>8</v>
      </c>
      <c r="BE21" s="19">
        <f t="shared" si="38"/>
        <v>10</v>
      </c>
      <c r="BF21" s="19">
        <f t="shared" si="39"/>
        <v>4.0824829046386304</v>
      </c>
      <c r="BG21" s="31">
        <f t="shared" si="40"/>
        <v>-0.4898979485566356</v>
      </c>
      <c r="BH21" s="32">
        <f t="shared" si="41"/>
        <v>0.31210305738320299</v>
      </c>
      <c r="BI21" s="62">
        <f t="shared" si="28"/>
        <v>8.2816901408450716E-2</v>
      </c>
      <c r="BJ21" s="62" t="str">
        <f t="shared" si="42"/>
        <v/>
      </c>
      <c r="BK21" s="73" t="str">
        <f t="shared" si="43"/>
        <v/>
      </c>
      <c r="BM21" s="11">
        <f t="shared" si="29"/>
        <v>1.0213417005643471E-2</v>
      </c>
    </row>
    <row r="22" spans="1:65">
      <c r="A22" s="30" t="s">
        <v>57</v>
      </c>
      <c r="B22" s="30" t="s">
        <v>58</v>
      </c>
      <c r="C22" s="30" t="s">
        <v>59</v>
      </c>
      <c r="D22" s="30" t="s">
        <v>60</v>
      </c>
      <c r="E22" s="30" t="s">
        <v>22</v>
      </c>
      <c r="F22" s="11" t="str">
        <f t="shared" si="30"/>
        <v>Toll_pathwa</v>
      </c>
      <c r="H22" s="11">
        <f>VLOOKUP($B22,data!$B$3:$Q$15316,'diff expr 0 vs 1 mite'!H$8,FALSE)</f>
        <v>0.876878359</v>
      </c>
      <c r="I22" s="11">
        <f>VLOOKUP($B22,data!$B$3:$Q$15316,'diff expr 0 vs 1 mite'!I$8,FALSE)</f>
        <v>0.42110663599999998</v>
      </c>
      <c r="J22" s="11">
        <f>VLOOKUP($B22,data!$B$3:$Q$15316,'diff expr 0 vs 1 mite'!J$8,FALSE)</f>
        <v>0.44899249600000002</v>
      </c>
      <c r="K22" s="11">
        <f>VLOOKUP($B22,data!$B$3:$Q$15316,'diff expr 0 vs 1 mite'!K$8,FALSE)</f>
        <v>0.34175529199999999</v>
      </c>
      <c r="L22" s="11">
        <f>VLOOKUP($B22,data!$B$3:$Q$15316,'diff expr 0 vs 1 mite'!L$8,FALSE)</f>
        <v>0</v>
      </c>
      <c r="M22" s="11">
        <f>VLOOKUP($B22,data!$B$3:$Q$15316,'diff expr 0 vs 1 mite'!M$8,FALSE)</f>
        <v>0</v>
      </c>
      <c r="N22" s="11">
        <f>VLOOKUP($B22,data!$B$3:$Q$15316,'diff expr 0 vs 1 mite'!N$8,FALSE)</f>
        <v>0.418154254</v>
      </c>
      <c r="O22" s="11">
        <f>VLOOKUP($B22,data!$B$3:$Q$15316,'diff expr 0 vs 1 mite'!O$8,FALSE)</f>
        <v>0.59854855399999995</v>
      </c>
      <c r="P22" s="11">
        <f>VLOOKUP($B22,data!$B$3:$Q$15316,'diff expr 0 vs 1 mite'!P$8,FALSE)</f>
        <v>0.41683864999999998</v>
      </c>
      <c r="R22" s="27" t="s">
        <v>27749</v>
      </c>
      <c r="T22" s="2">
        <f t="shared" si="31"/>
        <v>9</v>
      </c>
      <c r="U22" s="2">
        <f t="shared" si="1"/>
        <v>6</v>
      </c>
      <c r="V22" s="2">
        <f t="shared" si="2"/>
        <v>7</v>
      </c>
      <c r="W22" s="2">
        <f t="shared" si="3"/>
        <v>3</v>
      </c>
      <c r="X22" s="2">
        <f t="shared" si="4"/>
        <v>1</v>
      </c>
      <c r="Y22" s="2">
        <f t="shared" si="5"/>
        <v>1</v>
      </c>
      <c r="Z22" s="2">
        <f t="shared" si="6"/>
        <v>5</v>
      </c>
      <c r="AA22" s="2">
        <f t="shared" si="7"/>
        <v>8</v>
      </c>
      <c r="AB22" s="2">
        <f t="shared" si="8"/>
        <v>4</v>
      </c>
      <c r="AC22" s="2"/>
      <c r="AD22" s="2">
        <f t="shared" si="9"/>
        <v>0</v>
      </c>
      <c r="AE22" s="2">
        <f t="shared" si="10"/>
        <v>0</v>
      </c>
      <c r="AF22" s="2">
        <f t="shared" si="11"/>
        <v>0</v>
      </c>
      <c r="AG22" s="2">
        <f t="shared" si="12"/>
        <v>0</v>
      </c>
      <c r="AH22" s="2">
        <f t="shared" si="13"/>
        <v>0.5</v>
      </c>
      <c r="AI22" s="2">
        <f t="shared" si="14"/>
        <v>0.5</v>
      </c>
      <c r="AJ22" s="2">
        <f t="shared" si="15"/>
        <v>0</v>
      </c>
      <c r="AK22" s="2">
        <f t="shared" si="16"/>
        <v>0</v>
      </c>
      <c r="AL22" s="2">
        <f t="shared" si="17"/>
        <v>0</v>
      </c>
      <c r="AM22" s="2"/>
      <c r="AN22" s="2">
        <f t="shared" si="18"/>
        <v>9</v>
      </c>
      <c r="AO22" s="2">
        <f t="shared" si="19"/>
        <v>6</v>
      </c>
      <c r="AP22" s="2">
        <f t="shared" si="20"/>
        <v>7</v>
      </c>
      <c r="AQ22" s="2">
        <f t="shared" si="21"/>
        <v>3</v>
      </c>
      <c r="AR22" s="2">
        <f t="shared" si="22"/>
        <v>1.5</v>
      </c>
      <c r="AS22" s="2">
        <f t="shared" si="23"/>
        <v>1.5</v>
      </c>
      <c r="AT22" s="2">
        <f t="shared" si="24"/>
        <v>5</v>
      </c>
      <c r="AU22" s="2">
        <f t="shared" si="25"/>
        <v>8</v>
      </c>
      <c r="AV22" s="2">
        <f t="shared" si="26"/>
        <v>4</v>
      </c>
      <c r="AW22" s="2"/>
      <c r="AX22" s="5">
        <f t="shared" si="27"/>
        <v>4</v>
      </c>
      <c r="AY22" s="2">
        <f t="shared" si="32"/>
        <v>5</v>
      </c>
      <c r="AZ22" s="2">
        <f t="shared" si="33"/>
        <v>25</v>
      </c>
      <c r="BA22" s="2">
        <f t="shared" si="34"/>
        <v>20</v>
      </c>
      <c r="BB22" s="2">
        <f t="shared" si="35"/>
        <v>5</v>
      </c>
      <c r="BC22" s="2">
        <f t="shared" si="36"/>
        <v>15</v>
      </c>
      <c r="BD22" s="2">
        <f t="shared" si="37"/>
        <v>5</v>
      </c>
      <c r="BE22" s="19">
        <f t="shared" si="38"/>
        <v>10</v>
      </c>
      <c r="BF22" s="19">
        <f t="shared" si="39"/>
        <v>4.0824829046386304</v>
      </c>
      <c r="BG22" s="31">
        <f t="shared" si="40"/>
        <v>-1.2247448713915889</v>
      </c>
      <c r="BH22" s="32">
        <f t="shared" si="41"/>
        <v>0.1103356809599234</v>
      </c>
      <c r="BI22" s="62">
        <f t="shared" si="28"/>
        <v>6.1690140845070421E-2</v>
      </c>
      <c r="BJ22" s="62" t="str">
        <f t="shared" si="42"/>
        <v/>
      </c>
      <c r="BK22" s="73" t="str">
        <f t="shared" si="43"/>
        <v/>
      </c>
      <c r="BM22" s="11">
        <f t="shared" si="29"/>
        <v>-0.26038263886827906</v>
      </c>
    </row>
    <row r="23" spans="1:65">
      <c r="A23" s="30" t="s">
        <v>61</v>
      </c>
      <c r="B23" s="30" t="s">
        <v>62</v>
      </c>
      <c r="C23" s="30" t="s">
        <v>63</v>
      </c>
      <c r="D23" s="30" t="s">
        <v>64</v>
      </c>
      <c r="E23" s="30" t="s">
        <v>22</v>
      </c>
      <c r="F23" s="11" t="str">
        <f t="shared" si="30"/>
        <v>Toll_pathwa</v>
      </c>
      <c r="H23" s="11">
        <f>VLOOKUP($B23,data!$B$3:$Q$15316,'diff expr 0 vs 1 mite'!H$8,FALSE)</f>
        <v>1.9895708270000001</v>
      </c>
      <c r="I23" s="11">
        <f>VLOOKUP($B23,data!$B$3:$Q$15316,'diff expr 0 vs 1 mite'!I$8,FALSE)</f>
        <v>1.4566836670000001</v>
      </c>
      <c r="J23" s="11">
        <f>VLOOKUP($B23,data!$B$3:$Q$15316,'diff expr 0 vs 1 mite'!J$8,FALSE)</f>
        <v>1.042110782</v>
      </c>
      <c r="K23" s="11">
        <f>VLOOKUP($B23,data!$B$3:$Q$15316,'diff expr 0 vs 1 mite'!K$8,FALSE)</f>
        <v>1.4999869210000001</v>
      </c>
      <c r="L23" s="11">
        <f>VLOOKUP($B23,data!$B$3:$Q$15316,'diff expr 0 vs 1 mite'!L$8,FALSE)</f>
        <v>1.017785688</v>
      </c>
      <c r="M23" s="11">
        <f>VLOOKUP($B23,data!$B$3:$Q$15316,'diff expr 0 vs 1 mite'!M$8,FALSE)</f>
        <v>6.0117502839999997</v>
      </c>
      <c r="N23" s="11">
        <f>VLOOKUP($B23,data!$B$3:$Q$15316,'diff expr 0 vs 1 mite'!N$8,FALSE)</f>
        <v>3.1169113780000002</v>
      </c>
      <c r="O23" s="11">
        <f>VLOOKUP($B23,data!$B$3:$Q$15316,'diff expr 0 vs 1 mite'!O$8,FALSE)</f>
        <v>7.5472598240000002</v>
      </c>
      <c r="P23" s="11">
        <f>VLOOKUP($B23,data!$B$3:$Q$15316,'diff expr 0 vs 1 mite'!P$8,FALSE)</f>
        <v>10.605088569999999</v>
      </c>
      <c r="R23" s="27" t="s">
        <v>27749</v>
      </c>
      <c r="T23" s="2">
        <f t="shared" si="31"/>
        <v>5</v>
      </c>
      <c r="U23" s="2">
        <f t="shared" si="1"/>
        <v>3</v>
      </c>
      <c r="V23" s="2">
        <f t="shared" si="2"/>
        <v>2</v>
      </c>
      <c r="W23" s="2">
        <f t="shared" si="3"/>
        <v>4</v>
      </c>
      <c r="X23" s="2">
        <f t="shared" si="4"/>
        <v>1</v>
      </c>
      <c r="Y23" s="2">
        <f t="shared" si="5"/>
        <v>7</v>
      </c>
      <c r="Z23" s="2">
        <f t="shared" si="6"/>
        <v>6</v>
      </c>
      <c r="AA23" s="2">
        <f t="shared" si="7"/>
        <v>8</v>
      </c>
      <c r="AB23" s="2">
        <f t="shared" si="8"/>
        <v>9</v>
      </c>
      <c r="AC23" s="2"/>
      <c r="AD23" s="2">
        <f t="shared" si="9"/>
        <v>0</v>
      </c>
      <c r="AE23" s="2">
        <f t="shared" si="10"/>
        <v>0</v>
      </c>
      <c r="AF23" s="2">
        <f t="shared" si="11"/>
        <v>0</v>
      </c>
      <c r="AG23" s="2">
        <f t="shared" si="12"/>
        <v>0</v>
      </c>
      <c r="AH23" s="2">
        <f t="shared" si="13"/>
        <v>0</v>
      </c>
      <c r="AI23" s="2">
        <f t="shared" si="14"/>
        <v>0</v>
      </c>
      <c r="AJ23" s="2">
        <f t="shared" si="15"/>
        <v>0</v>
      </c>
      <c r="AK23" s="2">
        <f t="shared" si="16"/>
        <v>0</v>
      </c>
      <c r="AL23" s="2">
        <f t="shared" si="17"/>
        <v>0</v>
      </c>
      <c r="AM23" s="2"/>
      <c r="AN23" s="2">
        <f t="shared" si="18"/>
        <v>5</v>
      </c>
      <c r="AO23" s="2">
        <f t="shared" si="19"/>
        <v>3</v>
      </c>
      <c r="AP23" s="2">
        <f t="shared" si="20"/>
        <v>2</v>
      </c>
      <c r="AQ23" s="2">
        <f t="shared" si="21"/>
        <v>4</v>
      </c>
      <c r="AR23" s="2">
        <f t="shared" si="22"/>
        <v>1</v>
      </c>
      <c r="AS23" s="2">
        <f t="shared" si="23"/>
        <v>7</v>
      </c>
      <c r="AT23" s="2">
        <f t="shared" si="24"/>
        <v>6</v>
      </c>
      <c r="AU23" s="2">
        <f t="shared" si="25"/>
        <v>8</v>
      </c>
      <c r="AV23" s="2">
        <f t="shared" si="26"/>
        <v>9</v>
      </c>
      <c r="AW23" s="2"/>
      <c r="AX23" s="5">
        <f t="shared" si="27"/>
        <v>4</v>
      </c>
      <c r="AY23" s="2">
        <f t="shared" si="32"/>
        <v>5</v>
      </c>
      <c r="AZ23" s="2">
        <f t="shared" si="33"/>
        <v>14</v>
      </c>
      <c r="BA23" s="2">
        <f t="shared" si="34"/>
        <v>31</v>
      </c>
      <c r="BB23" s="2">
        <f t="shared" si="35"/>
        <v>16</v>
      </c>
      <c r="BC23" s="2">
        <f t="shared" si="36"/>
        <v>4</v>
      </c>
      <c r="BD23" s="2">
        <f t="shared" si="37"/>
        <v>4</v>
      </c>
      <c r="BE23" s="19">
        <f t="shared" si="38"/>
        <v>10</v>
      </c>
      <c r="BF23" s="19">
        <f t="shared" si="39"/>
        <v>4.0824829046386304</v>
      </c>
      <c r="BG23" s="31">
        <f t="shared" si="40"/>
        <v>-1.4696938456699067</v>
      </c>
      <c r="BH23" s="32">
        <f t="shared" si="41"/>
        <v>7.0822345147568383E-2</v>
      </c>
      <c r="BI23" s="62">
        <f t="shared" si="28"/>
        <v>4.1971830985915497E-2</v>
      </c>
      <c r="BJ23" s="62" t="str">
        <f t="shared" si="42"/>
        <v/>
      </c>
      <c r="BK23" s="73" t="str">
        <f t="shared" si="43"/>
        <v/>
      </c>
      <c r="BM23" s="11">
        <f t="shared" si="29"/>
        <v>0.57755060661963087</v>
      </c>
    </row>
    <row r="24" spans="1:65">
      <c r="A24" s="30" t="s">
        <v>65</v>
      </c>
      <c r="B24" s="30" t="s">
        <v>66</v>
      </c>
      <c r="C24" s="30" t="s">
        <v>45</v>
      </c>
      <c r="D24" s="30" t="s">
        <v>46</v>
      </c>
      <c r="E24" s="30" t="s">
        <v>22</v>
      </c>
      <c r="F24" s="11" t="str">
        <f t="shared" si="30"/>
        <v>Toll_pathwa</v>
      </c>
      <c r="H24" s="11">
        <f>VLOOKUP($B24,data!$B$3:$Q$15316,'diff expr 0 vs 1 mite'!H$8,FALSE)</f>
        <v>1.165757054</v>
      </c>
      <c r="I24" s="11">
        <f>VLOOKUP($B24,data!$B$3:$Q$15316,'diff expr 0 vs 1 mite'!I$8,FALSE)</f>
        <v>1.131335153</v>
      </c>
      <c r="J24" s="11">
        <f>VLOOKUP($B24,data!$B$3:$Q$15316,'diff expr 0 vs 1 mite'!J$8,FALSE)</f>
        <v>1.1341262000000001</v>
      </c>
      <c r="K24" s="11">
        <f>VLOOKUP($B24,data!$B$3:$Q$15316,'diff expr 0 vs 1 mite'!K$8,FALSE)</f>
        <v>1.1358577780000001</v>
      </c>
      <c r="L24" s="11">
        <f>VLOOKUP($B24,data!$B$3:$Q$15316,'diff expr 0 vs 1 mite'!L$8,FALSE)</f>
        <v>2.5683305330000001</v>
      </c>
      <c r="M24" s="11">
        <f>VLOOKUP($B24,data!$B$3:$Q$15316,'diff expr 0 vs 1 mite'!M$8,FALSE)</f>
        <v>5.5956197059999999</v>
      </c>
      <c r="N24" s="11">
        <f>VLOOKUP($B24,data!$B$3:$Q$15316,'diff expr 0 vs 1 mite'!N$8,FALSE)</f>
        <v>2.487701451</v>
      </c>
      <c r="O24" s="11">
        <f>VLOOKUP($B24,data!$B$3:$Q$15316,'diff expr 0 vs 1 mite'!O$8,FALSE)</f>
        <v>2.9342702799999998</v>
      </c>
      <c r="P24" s="11">
        <f>VLOOKUP($B24,data!$B$3:$Q$15316,'diff expr 0 vs 1 mite'!P$8,FALSE)</f>
        <v>4.3640251350000003</v>
      </c>
      <c r="R24" s="27" t="s">
        <v>27749</v>
      </c>
      <c r="T24" s="2">
        <f t="shared" si="31"/>
        <v>4</v>
      </c>
      <c r="U24" s="2">
        <f t="shared" si="1"/>
        <v>1</v>
      </c>
      <c r="V24" s="2">
        <f t="shared" si="2"/>
        <v>2</v>
      </c>
      <c r="W24" s="2">
        <f t="shared" si="3"/>
        <v>3</v>
      </c>
      <c r="X24" s="2">
        <f t="shared" si="4"/>
        <v>6</v>
      </c>
      <c r="Y24" s="2">
        <f t="shared" si="5"/>
        <v>9</v>
      </c>
      <c r="Z24" s="2">
        <f t="shared" si="6"/>
        <v>5</v>
      </c>
      <c r="AA24" s="2">
        <f t="shared" si="7"/>
        <v>7</v>
      </c>
      <c r="AB24" s="2">
        <f t="shared" si="8"/>
        <v>8</v>
      </c>
      <c r="AC24" s="2"/>
      <c r="AD24" s="2">
        <f t="shared" si="9"/>
        <v>0</v>
      </c>
      <c r="AE24" s="2">
        <f t="shared" si="10"/>
        <v>0</v>
      </c>
      <c r="AF24" s="2">
        <f t="shared" si="11"/>
        <v>0</v>
      </c>
      <c r="AG24" s="2">
        <f t="shared" si="12"/>
        <v>0</v>
      </c>
      <c r="AH24" s="2">
        <f t="shared" si="13"/>
        <v>0</v>
      </c>
      <c r="AI24" s="2">
        <f t="shared" si="14"/>
        <v>0</v>
      </c>
      <c r="AJ24" s="2">
        <f t="shared" si="15"/>
        <v>0</v>
      </c>
      <c r="AK24" s="2">
        <f t="shared" si="16"/>
        <v>0</v>
      </c>
      <c r="AL24" s="2">
        <f t="shared" si="17"/>
        <v>0</v>
      </c>
      <c r="AM24" s="2"/>
      <c r="AN24" s="2">
        <f t="shared" si="18"/>
        <v>4</v>
      </c>
      <c r="AO24" s="2">
        <f t="shared" si="19"/>
        <v>1</v>
      </c>
      <c r="AP24" s="2">
        <f t="shared" si="20"/>
        <v>2</v>
      </c>
      <c r="AQ24" s="2">
        <f t="shared" si="21"/>
        <v>3</v>
      </c>
      <c r="AR24" s="2">
        <f t="shared" si="22"/>
        <v>6</v>
      </c>
      <c r="AS24" s="2">
        <f t="shared" si="23"/>
        <v>9</v>
      </c>
      <c r="AT24" s="2">
        <f t="shared" si="24"/>
        <v>5</v>
      </c>
      <c r="AU24" s="2">
        <f t="shared" si="25"/>
        <v>7</v>
      </c>
      <c r="AV24" s="2">
        <f t="shared" si="26"/>
        <v>8</v>
      </c>
      <c r="AW24" s="2"/>
      <c r="AX24" s="5">
        <f t="shared" si="27"/>
        <v>4</v>
      </c>
      <c r="AY24" s="2">
        <f t="shared" si="32"/>
        <v>5</v>
      </c>
      <c r="AZ24" s="2">
        <f t="shared" si="33"/>
        <v>10</v>
      </c>
      <c r="BA24" s="2">
        <f t="shared" si="34"/>
        <v>35</v>
      </c>
      <c r="BB24" s="2">
        <f t="shared" si="35"/>
        <v>20</v>
      </c>
      <c r="BC24" s="2">
        <f t="shared" si="36"/>
        <v>0</v>
      </c>
      <c r="BD24" s="2">
        <f t="shared" si="37"/>
        <v>0</v>
      </c>
      <c r="BE24" s="19">
        <f t="shared" si="38"/>
        <v>10</v>
      </c>
      <c r="BF24" s="19">
        <f t="shared" si="39"/>
        <v>4.0824829046386304</v>
      </c>
      <c r="BG24" s="31">
        <f t="shared" si="40"/>
        <v>-2.4494897427831779</v>
      </c>
      <c r="BH24" s="32">
        <f t="shared" si="41"/>
        <v>7.1529392177148241E-3</v>
      </c>
      <c r="BI24" s="62">
        <f t="shared" si="28"/>
        <v>2.8169014084507044E-4</v>
      </c>
      <c r="BJ24" s="62" t="str">
        <f t="shared" si="42"/>
        <v/>
      </c>
      <c r="BK24" s="73" t="str">
        <f t="shared" si="43"/>
        <v>sign</v>
      </c>
      <c r="BM24" s="11">
        <f t="shared" si="29"/>
        <v>0.49751490384083624</v>
      </c>
    </row>
    <row r="25" spans="1:65">
      <c r="A25" s="30" t="s">
        <v>67</v>
      </c>
      <c r="B25" s="30" t="s">
        <v>68</v>
      </c>
      <c r="C25" s="30" t="s">
        <v>69</v>
      </c>
      <c r="D25" s="30" t="s">
        <v>70</v>
      </c>
      <c r="E25" s="30" t="s">
        <v>22</v>
      </c>
      <c r="F25" s="11" t="str">
        <f t="shared" si="30"/>
        <v>Toll_pathwa</v>
      </c>
      <c r="H25" s="11">
        <f>VLOOKUP($B25,data!$B$3:$Q$15316,'diff expr 0 vs 1 mite'!H$8,FALSE)</f>
        <v>1.2202871870000001</v>
      </c>
      <c r="I25" s="11">
        <f>VLOOKUP($B25,data!$B$3:$Q$15316,'diff expr 0 vs 1 mite'!I$8,FALSE)</f>
        <v>1.3022737010000001</v>
      </c>
      <c r="J25" s="11">
        <f>VLOOKUP($B25,data!$B$3:$Q$15316,'diff expr 0 vs 1 mite'!J$8,FALSE)</f>
        <v>1.187176749</v>
      </c>
      <c r="K25" s="11">
        <f>VLOOKUP($B25,data!$B$3:$Q$15316,'diff expr 0 vs 1 mite'!K$8,FALSE)</f>
        <v>0.81908153500000003</v>
      </c>
      <c r="L25" s="11">
        <f>VLOOKUP($B25,data!$B$3:$Q$15316,'diff expr 0 vs 1 mite'!L$8,FALSE)</f>
        <v>0.23505733400000001</v>
      </c>
      <c r="M25" s="11">
        <f>VLOOKUP($B25,data!$B$3:$Q$15316,'diff expr 0 vs 1 mite'!M$8,FALSE)</f>
        <v>1.3388259840000001</v>
      </c>
      <c r="N25" s="11">
        <f>VLOOKUP($B25,data!$B$3:$Q$15316,'diff expr 0 vs 1 mite'!N$8,FALSE)</f>
        <v>3.4332958649999998</v>
      </c>
      <c r="O25" s="11">
        <f>VLOOKUP($B25,data!$B$3:$Q$15316,'diff expr 0 vs 1 mite'!O$8,FALSE)</f>
        <v>2.6376941459999999</v>
      </c>
      <c r="P25" s="11">
        <f>VLOOKUP($B25,data!$B$3:$Q$15316,'diff expr 0 vs 1 mite'!P$8,FALSE)</f>
        <v>1.836931791</v>
      </c>
      <c r="R25" s="27" t="s">
        <v>27749</v>
      </c>
      <c r="T25" s="2">
        <f t="shared" si="31"/>
        <v>4</v>
      </c>
      <c r="U25" s="2">
        <f t="shared" si="1"/>
        <v>5</v>
      </c>
      <c r="V25" s="2">
        <f t="shared" si="2"/>
        <v>3</v>
      </c>
      <c r="W25" s="2">
        <f t="shared" si="3"/>
        <v>2</v>
      </c>
      <c r="X25" s="2">
        <f t="shared" si="4"/>
        <v>1</v>
      </c>
      <c r="Y25" s="2">
        <f t="shared" si="5"/>
        <v>6</v>
      </c>
      <c r="Z25" s="2">
        <f t="shared" si="6"/>
        <v>9</v>
      </c>
      <c r="AA25" s="2">
        <f t="shared" si="7"/>
        <v>8</v>
      </c>
      <c r="AB25" s="2">
        <f t="shared" si="8"/>
        <v>7</v>
      </c>
      <c r="AC25" s="2"/>
      <c r="AD25" s="2">
        <f t="shared" si="9"/>
        <v>0</v>
      </c>
      <c r="AE25" s="2">
        <f t="shared" si="10"/>
        <v>0</v>
      </c>
      <c r="AF25" s="2">
        <f t="shared" si="11"/>
        <v>0</v>
      </c>
      <c r="AG25" s="2">
        <f t="shared" si="12"/>
        <v>0</v>
      </c>
      <c r="AH25" s="2">
        <f t="shared" si="13"/>
        <v>0</v>
      </c>
      <c r="AI25" s="2">
        <f t="shared" si="14"/>
        <v>0</v>
      </c>
      <c r="AJ25" s="2">
        <f t="shared" si="15"/>
        <v>0</v>
      </c>
      <c r="AK25" s="2">
        <f t="shared" si="16"/>
        <v>0</v>
      </c>
      <c r="AL25" s="2">
        <f t="shared" si="17"/>
        <v>0</v>
      </c>
      <c r="AM25" s="2"/>
      <c r="AN25" s="2">
        <f t="shared" si="18"/>
        <v>4</v>
      </c>
      <c r="AO25" s="2">
        <f t="shared" si="19"/>
        <v>5</v>
      </c>
      <c r="AP25" s="2">
        <f t="shared" si="20"/>
        <v>3</v>
      </c>
      <c r="AQ25" s="2">
        <f t="shared" si="21"/>
        <v>2</v>
      </c>
      <c r="AR25" s="2">
        <f t="shared" si="22"/>
        <v>1</v>
      </c>
      <c r="AS25" s="2">
        <f t="shared" si="23"/>
        <v>6</v>
      </c>
      <c r="AT25" s="2">
        <f t="shared" si="24"/>
        <v>9</v>
      </c>
      <c r="AU25" s="2">
        <f t="shared" si="25"/>
        <v>8</v>
      </c>
      <c r="AV25" s="2">
        <f t="shared" si="26"/>
        <v>7</v>
      </c>
      <c r="AW25" s="2"/>
      <c r="AX25" s="5">
        <f t="shared" si="27"/>
        <v>4</v>
      </c>
      <c r="AY25" s="2">
        <f t="shared" si="32"/>
        <v>5</v>
      </c>
      <c r="AZ25" s="2">
        <f t="shared" si="33"/>
        <v>14</v>
      </c>
      <c r="BA25" s="2">
        <f t="shared" si="34"/>
        <v>31</v>
      </c>
      <c r="BB25" s="2">
        <f t="shared" si="35"/>
        <v>16</v>
      </c>
      <c r="BC25" s="2">
        <f t="shared" si="36"/>
        <v>4</v>
      </c>
      <c r="BD25" s="2">
        <f t="shared" si="37"/>
        <v>4</v>
      </c>
      <c r="BE25" s="19">
        <f t="shared" si="38"/>
        <v>10</v>
      </c>
      <c r="BF25" s="19">
        <f t="shared" si="39"/>
        <v>4.0824829046386304</v>
      </c>
      <c r="BG25" s="31">
        <f t="shared" si="40"/>
        <v>-1.4696938456699067</v>
      </c>
      <c r="BH25" s="32">
        <f t="shared" si="41"/>
        <v>7.0822345147568383E-2</v>
      </c>
      <c r="BI25" s="62">
        <f t="shared" si="28"/>
        <v>4.1971830985915497E-2</v>
      </c>
      <c r="BJ25" s="62" t="str">
        <f t="shared" si="42"/>
        <v/>
      </c>
      <c r="BK25" s="73" t="str">
        <f t="shared" si="43"/>
        <v/>
      </c>
      <c r="BM25" s="11">
        <f t="shared" si="29"/>
        <v>0.22399603159745785</v>
      </c>
    </row>
    <row r="26" spans="1:65">
      <c r="A26" s="30" t="s">
        <v>71</v>
      </c>
      <c r="B26" s="30" t="s">
        <v>72</v>
      </c>
      <c r="C26" s="30" t="s">
        <v>73</v>
      </c>
      <c r="D26" s="30" t="s">
        <v>74</v>
      </c>
      <c r="E26" s="30" t="s">
        <v>22</v>
      </c>
      <c r="F26" s="11" t="str">
        <f t="shared" si="30"/>
        <v>Toll_pathwa</v>
      </c>
      <c r="H26" s="11">
        <f>VLOOKUP($B26,data!$B$3:$Q$15316,'diff expr 0 vs 1 mite'!H$8,FALSE)</f>
        <v>5.3535088389999999</v>
      </c>
      <c r="I26" s="11">
        <f>VLOOKUP($B26,data!$B$3:$Q$15316,'diff expr 0 vs 1 mite'!I$8,FALSE)</f>
        <v>5.9223345969999999</v>
      </c>
      <c r="J26" s="11">
        <f>VLOOKUP($B26,data!$B$3:$Q$15316,'diff expr 0 vs 1 mite'!J$8,FALSE)</f>
        <v>4.6404336219999998</v>
      </c>
      <c r="K26" s="11">
        <f>VLOOKUP($B26,data!$B$3:$Q$15316,'diff expr 0 vs 1 mite'!K$8,FALSE)</f>
        <v>4.6200649159999996</v>
      </c>
      <c r="L26" s="11">
        <f>VLOOKUP($B26,data!$B$3:$Q$15316,'diff expr 0 vs 1 mite'!L$8,FALSE)</f>
        <v>3.9775532629999999</v>
      </c>
      <c r="M26" s="11">
        <f>VLOOKUP($B26,data!$B$3:$Q$15316,'diff expr 0 vs 1 mite'!M$8,FALSE)</f>
        <v>10.6982502</v>
      </c>
      <c r="N26" s="11">
        <f>VLOOKUP($B26,data!$B$3:$Q$15316,'diff expr 0 vs 1 mite'!N$8,FALSE)</f>
        <v>11.706920909999999</v>
      </c>
      <c r="O26" s="11">
        <f>VLOOKUP($B26,data!$B$3:$Q$15316,'diff expr 0 vs 1 mite'!O$8,FALSE)</f>
        <v>10.96275763</v>
      </c>
      <c r="P26" s="11">
        <f>VLOOKUP($B26,data!$B$3:$Q$15316,'diff expr 0 vs 1 mite'!P$8,FALSE)</f>
        <v>11.451955890000001</v>
      </c>
      <c r="R26" s="27" t="s">
        <v>27749</v>
      </c>
      <c r="T26" s="2">
        <f t="shared" si="31"/>
        <v>4</v>
      </c>
      <c r="U26" s="2">
        <f t="shared" si="1"/>
        <v>5</v>
      </c>
      <c r="V26" s="2">
        <f t="shared" si="2"/>
        <v>3</v>
      </c>
      <c r="W26" s="2">
        <f t="shared" si="3"/>
        <v>2</v>
      </c>
      <c r="X26" s="2">
        <f t="shared" si="4"/>
        <v>1</v>
      </c>
      <c r="Y26" s="2">
        <f t="shared" si="5"/>
        <v>6</v>
      </c>
      <c r="Z26" s="2">
        <f t="shared" si="6"/>
        <v>9</v>
      </c>
      <c r="AA26" s="2">
        <f t="shared" si="7"/>
        <v>7</v>
      </c>
      <c r="AB26" s="2">
        <f t="shared" si="8"/>
        <v>8</v>
      </c>
      <c r="AC26" s="2"/>
      <c r="AD26" s="2">
        <f t="shared" si="9"/>
        <v>0</v>
      </c>
      <c r="AE26" s="2">
        <f t="shared" si="10"/>
        <v>0</v>
      </c>
      <c r="AF26" s="2">
        <f t="shared" si="11"/>
        <v>0</v>
      </c>
      <c r="AG26" s="2">
        <f t="shared" si="12"/>
        <v>0</v>
      </c>
      <c r="AH26" s="2">
        <f t="shared" si="13"/>
        <v>0</v>
      </c>
      <c r="AI26" s="2">
        <f t="shared" si="14"/>
        <v>0</v>
      </c>
      <c r="AJ26" s="2">
        <f t="shared" si="15"/>
        <v>0</v>
      </c>
      <c r="AK26" s="2">
        <f t="shared" si="16"/>
        <v>0</v>
      </c>
      <c r="AL26" s="2">
        <f t="shared" si="17"/>
        <v>0</v>
      </c>
      <c r="AM26" s="2"/>
      <c r="AN26" s="2">
        <f t="shared" si="18"/>
        <v>4</v>
      </c>
      <c r="AO26" s="2">
        <f t="shared" si="19"/>
        <v>5</v>
      </c>
      <c r="AP26" s="2">
        <f t="shared" si="20"/>
        <v>3</v>
      </c>
      <c r="AQ26" s="2">
        <f t="shared" si="21"/>
        <v>2</v>
      </c>
      <c r="AR26" s="2">
        <f t="shared" si="22"/>
        <v>1</v>
      </c>
      <c r="AS26" s="2">
        <f t="shared" si="23"/>
        <v>6</v>
      </c>
      <c r="AT26" s="2">
        <f t="shared" si="24"/>
        <v>9</v>
      </c>
      <c r="AU26" s="2">
        <f t="shared" si="25"/>
        <v>7</v>
      </c>
      <c r="AV26" s="2">
        <f t="shared" si="26"/>
        <v>8</v>
      </c>
      <c r="AW26" s="2"/>
      <c r="AX26" s="5">
        <f t="shared" si="27"/>
        <v>4</v>
      </c>
      <c r="AY26" s="2">
        <f t="shared" si="32"/>
        <v>5</v>
      </c>
      <c r="AZ26" s="2">
        <f t="shared" si="33"/>
        <v>14</v>
      </c>
      <c r="BA26" s="2">
        <f t="shared" si="34"/>
        <v>31</v>
      </c>
      <c r="BB26" s="2">
        <f t="shared" si="35"/>
        <v>16</v>
      </c>
      <c r="BC26" s="2">
        <f t="shared" si="36"/>
        <v>4</v>
      </c>
      <c r="BD26" s="2">
        <f t="shared" si="37"/>
        <v>4</v>
      </c>
      <c r="BE26" s="19">
        <f t="shared" si="38"/>
        <v>10</v>
      </c>
      <c r="BF26" s="19">
        <f t="shared" si="39"/>
        <v>4.0824829046386304</v>
      </c>
      <c r="BG26" s="31">
        <f t="shared" si="40"/>
        <v>-1.4696938456699067</v>
      </c>
      <c r="BH26" s="32">
        <f t="shared" si="41"/>
        <v>7.0822345147568383E-2</v>
      </c>
      <c r="BI26" s="62">
        <f t="shared" si="28"/>
        <v>4.1971830985915497E-2</v>
      </c>
      <c r="BJ26" s="62" t="str">
        <f t="shared" si="42"/>
        <v/>
      </c>
      <c r="BK26" s="73" t="str">
        <f t="shared" si="43"/>
        <v/>
      </c>
      <c r="BM26" s="11">
        <f t="shared" si="29"/>
        <v>0.27896391932829273</v>
      </c>
    </row>
    <row r="27" spans="1:65">
      <c r="A27" s="30" t="s">
        <v>75</v>
      </c>
      <c r="B27" s="30" t="s">
        <v>76</v>
      </c>
      <c r="C27" s="30" t="s">
        <v>49</v>
      </c>
      <c r="D27" s="30" t="s">
        <v>50</v>
      </c>
      <c r="E27" s="30" t="s">
        <v>22</v>
      </c>
      <c r="F27" s="11" t="str">
        <f t="shared" si="30"/>
        <v>Toll_pathwa</v>
      </c>
      <c r="H27" s="11">
        <f>VLOOKUP($B27,data!$B$3:$Q$15316,'diff expr 0 vs 1 mite'!H$8,FALSE)</f>
        <v>5.4650860320000003</v>
      </c>
      <c r="I27" s="11">
        <f>VLOOKUP($B27,data!$B$3:$Q$15316,'diff expr 0 vs 1 mite'!I$8,FALSE)</f>
        <v>4.996680574</v>
      </c>
      <c r="J27" s="11">
        <f>VLOOKUP($B27,data!$B$3:$Q$15316,'diff expr 0 vs 1 mite'!J$8,FALSE)</f>
        <v>5.5212924399999999</v>
      </c>
      <c r="K27" s="11">
        <f>VLOOKUP($B27,data!$B$3:$Q$15316,'diff expr 0 vs 1 mite'!K$8,FALSE)</f>
        <v>5.2020350730000002</v>
      </c>
      <c r="L27" s="11">
        <f>VLOOKUP($B27,data!$B$3:$Q$15316,'diff expr 0 vs 1 mite'!L$8,FALSE)</f>
        <v>6.468093326</v>
      </c>
      <c r="M27" s="11">
        <f>VLOOKUP($B27,data!$B$3:$Q$15316,'diff expr 0 vs 1 mite'!M$8,FALSE)</f>
        <v>5.5347368660000003</v>
      </c>
      <c r="N27" s="11">
        <f>VLOOKUP($B27,data!$B$3:$Q$15316,'diff expr 0 vs 1 mite'!N$8,FALSE)</f>
        <v>3.7588248609999999</v>
      </c>
      <c r="O27" s="11">
        <f>VLOOKUP($B27,data!$B$3:$Q$15316,'diff expr 0 vs 1 mite'!O$8,FALSE)</f>
        <v>6.9945263249999998</v>
      </c>
      <c r="P27" s="11">
        <f>VLOOKUP($B27,data!$B$3:$Q$15316,'diff expr 0 vs 1 mite'!P$8,FALSE)</f>
        <v>5.5455581929999997</v>
      </c>
      <c r="R27" s="27" t="s">
        <v>27749</v>
      </c>
      <c r="T27" s="2">
        <f t="shared" si="31"/>
        <v>4</v>
      </c>
      <c r="U27" s="2">
        <f t="shared" si="1"/>
        <v>2</v>
      </c>
      <c r="V27" s="2">
        <f t="shared" si="2"/>
        <v>5</v>
      </c>
      <c r="W27" s="2">
        <f t="shared" si="3"/>
        <v>3</v>
      </c>
      <c r="X27" s="2">
        <f t="shared" si="4"/>
        <v>8</v>
      </c>
      <c r="Y27" s="2">
        <f t="shared" si="5"/>
        <v>6</v>
      </c>
      <c r="Z27" s="2">
        <f t="shared" si="6"/>
        <v>1</v>
      </c>
      <c r="AA27" s="2">
        <f t="shared" si="7"/>
        <v>9</v>
      </c>
      <c r="AB27" s="2">
        <f t="shared" si="8"/>
        <v>7</v>
      </c>
      <c r="AC27" s="2"/>
      <c r="AD27" s="2">
        <f t="shared" si="9"/>
        <v>0</v>
      </c>
      <c r="AE27" s="2">
        <f t="shared" si="10"/>
        <v>0</v>
      </c>
      <c r="AF27" s="2">
        <f t="shared" si="11"/>
        <v>0</v>
      </c>
      <c r="AG27" s="2">
        <f t="shared" si="12"/>
        <v>0</v>
      </c>
      <c r="AH27" s="2">
        <f t="shared" si="13"/>
        <v>0</v>
      </c>
      <c r="AI27" s="2">
        <f t="shared" si="14"/>
        <v>0</v>
      </c>
      <c r="AJ27" s="2">
        <f t="shared" si="15"/>
        <v>0</v>
      </c>
      <c r="AK27" s="2">
        <f t="shared" si="16"/>
        <v>0</v>
      </c>
      <c r="AL27" s="2">
        <f t="shared" si="17"/>
        <v>0</v>
      </c>
      <c r="AM27" s="2"/>
      <c r="AN27" s="2">
        <f t="shared" si="18"/>
        <v>4</v>
      </c>
      <c r="AO27" s="2">
        <f t="shared" si="19"/>
        <v>2</v>
      </c>
      <c r="AP27" s="2">
        <f t="shared" si="20"/>
        <v>5</v>
      </c>
      <c r="AQ27" s="2">
        <f t="shared" si="21"/>
        <v>3</v>
      </c>
      <c r="AR27" s="2">
        <f t="shared" si="22"/>
        <v>8</v>
      </c>
      <c r="AS27" s="2">
        <f t="shared" si="23"/>
        <v>6</v>
      </c>
      <c r="AT27" s="2">
        <f t="shared" si="24"/>
        <v>1</v>
      </c>
      <c r="AU27" s="2">
        <f t="shared" si="25"/>
        <v>9</v>
      </c>
      <c r="AV27" s="2">
        <f t="shared" si="26"/>
        <v>7</v>
      </c>
      <c r="AW27" s="2"/>
      <c r="AX27" s="5">
        <f t="shared" si="27"/>
        <v>4</v>
      </c>
      <c r="AY27" s="2">
        <f t="shared" si="32"/>
        <v>5</v>
      </c>
      <c r="AZ27" s="2">
        <f t="shared" si="33"/>
        <v>14</v>
      </c>
      <c r="BA27" s="2">
        <f t="shared" si="34"/>
        <v>31</v>
      </c>
      <c r="BB27" s="2">
        <f t="shared" si="35"/>
        <v>16</v>
      </c>
      <c r="BC27" s="2">
        <f t="shared" si="36"/>
        <v>4</v>
      </c>
      <c r="BD27" s="2">
        <f t="shared" si="37"/>
        <v>4</v>
      </c>
      <c r="BE27" s="19">
        <f t="shared" si="38"/>
        <v>10</v>
      </c>
      <c r="BF27" s="19">
        <f t="shared" si="39"/>
        <v>4.0824829046386304</v>
      </c>
      <c r="BG27" s="31">
        <f t="shared" si="40"/>
        <v>-1.4696938456699067</v>
      </c>
      <c r="BH27" s="32">
        <f t="shared" si="41"/>
        <v>7.0822345147568383E-2</v>
      </c>
      <c r="BI27" s="62">
        <f t="shared" si="28"/>
        <v>4.1971830985915497E-2</v>
      </c>
      <c r="BJ27" s="62" t="str">
        <f t="shared" si="42"/>
        <v/>
      </c>
      <c r="BK27" s="73" t="str">
        <f t="shared" si="43"/>
        <v/>
      </c>
      <c r="BM27" s="11">
        <f t="shared" si="29"/>
        <v>2.8872719536183884E-2</v>
      </c>
    </row>
    <row r="28" spans="1:65">
      <c r="A28" s="30" t="s">
        <v>77</v>
      </c>
      <c r="B28" s="30" t="s">
        <v>78</v>
      </c>
      <c r="C28" s="30" t="s">
        <v>20</v>
      </c>
      <c r="D28" s="30" t="s">
        <v>21</v>
      </c>
      <c r="E28" s="30" t="s">
        <v>22</v>
      </c>
      <c r="F28" s="11" t="str">
        <f t="shared" si="30"/>
        <v>Toll_pathwa</v>
      </c>
      <c r="H28" s="11">
        <f>VLOOKUP($B28,data!$B$3:$Q$15316,'diff expr 0 vs 1 mite'!H$8,FALSE)</f>
        <v>1.7472121309999999</v>
      </c>
      <c r="I28" s="11">
        <f>VLOOKUP($B28,data!$B$3:$Q$15316,'diff expr 0 vs 1 mite'!I$8,FALSE)</f>
        <v>1.410506174</v>
      </c>
      <c r="J28" s="11">
        <f>VLOOKUP($B28,data!$B$3:$Q$15316,'diff expr 0 vs 1 mite'!J$8,FALSE)</f>
        <v>1.277167063</v>
      </c>
      <c r="K28" s="11">
        <f>VLOOKUP($B28,data!$B$3:$Q$15316,'diff expr 0 vs 1 mite'!K$8,FALSE)</f>
        <v>1.3384384060000001</v>
      </c>
      <c r="L28" s="11">
        <f>VLOOKUP($B28,data!$B$3:$Q$15316,'diff expr 0 vs 1 mite'!L$8,FALSE)</f>
        <v>1.2794932299999999</v>
      </c>
      <c r="M28" s="11">
        <f>VLOOKUP($B28,data!$B$3:$Q$15316,'diff expr 0 vs 1 mite'!M$8,FALSE)</f>
        <v>2.9745565780000001</v>
      </c>
      <c r="N28" s="11">
        <f>VLOOKUP($B28,data!$B$3:$Q$15316,'diff expr 0 vs 1 mite'!N$8,FALSE)</f>
        <v>1.7841707149999999</v>
      </c>
      <c r="O28" s="11">
        <f>VLOOKUP($B28,data!$B$3:$Q$15316,'diff expr 0 vs 1 mite'!O$8,FALSE)</f>
        <v>2.2516028829999999</v>
      </c>
      <c r="P28" s="11">
        <f>VLOOKUP($B28,data!$B$3:$Q$15316,'diff expr 0 vs 1 mite'!P$8,FALSE)</f>
        <v>2.1909764150000002</v>
      </c>
      <c r="R28" s="27" t="s">
        <v>27749</v>
      </c>
      <c r="T28" s="2">
        <f t="shared" si="31"/>
        <v>5</v>
      </c>
      <c r="U28" s="2">
        <f t="shared" si="1"/>
        <v>4</v>
      </c>
      <c r="V28" s="2">
        <f t="shared" si="2"/>
        <v>1</v>
      </c>
      <c r="W28" s="2">
        <f t="shared" si="3"/>
        <v>3</v>
      </c>
      <c r="X28" s="2">
        <f t="shared" si="4"/>
        <v>2</v>
      </c>
      <c r="Y28" s="2">
        <f t="shared" si="5"/>
        <v>9</v>
      </c>
      <c r="Z28" s="2">
        <f t="shared" si="6"/>
        <v>6</v>
      </c>
      <c r="AA28" s="2">
        <f t="shared" si="7"/>
        <v>8</v>
      </c>
      <c r="AB28" s="2">
        <f t="shared" si="8"/>
        <v>7</v>
      </c>
      <c r="AC28" s="2"/>
      <c r="AD28" s="2">
        <f t="shared" si="9"/>
        <v>0</v>
      </c>
      <c r="AE28" s="2">
        <f t="shared" si="10"/>
        <v>0</v>
      </c>
      <c r="AF28" s="2">
        <f t="shared" si="11"/>
        <v>0</v>
      </c>
      <c r="AG28" s="2">
        <f t="shared" si="12"/>
        <v>0</v>
      </c>
      <c r="AH28" s="2">
        <f t="shared" si="13"/>
        <v>0</v>
      </c>
      <c r="AI28" s="2">
        <f t="shared" si="14"/>
        <v>0</v>
      </c>
      <c r="AJ28" s="2">
        <f t="shared" si="15"/>
        <v>0</v>
      </c>
      <c r="AK28" s="2">
        <f t="shared" si="16"/>
        <v>0</v>
      </c>
      <c r="AL28" s="2">
        <f t="shared" si="17"/>
        <v>0</v>
      </c>
      <c r="AM28" s="2"/>
      <c r="AN28" s="2">
        <f t="shared" si="18"/>
        <v>5</v>
      </c>
      <c r="AO28" s="2">
        <f t="shared" si="19"/>
        <v>4</v>
      </c>
      <c r="AP28" s="2">
        <f t="shared" si="20"/>
        <v>1</v>
      </c>
      <c r="AQ28" s="2">
        <f t="shared" si="21"/>
        <v>3</v>
      </c>
      <c r="AR28" s="2">
        <f t="shared" si="22"/>
        <v>2</v>
      </c>
      <c r="AS28" s="2">
        <f t="shared" si="23"/>
        <v>9</v>
      </c>
      <c r="AT28" s="2">
        <f t="shared" si="24"/>
        <v>6</v>
      </c>
      <c r="AU28" s="2">
        <f t="shared" si="25"/>
        <v>8</v>
      </c>
      <c r="AV28" s="2">
        <f t="shared" si="26"/>
        <v>7</v>
      </c>
      <c r="AW28" s="2"/>
      <c r="AX28" s="5">
        <f t="shared" si="27"/>
        <v>4</v>
      </c>
      <c r="AY28" s="2">
        <f t="shared" si="32"/>
        <v>5</v>
      </c>
      <c r="AZ28" s="2">
        <f t="shared" si="33"/>
        <v>13</v>
      </c>
      <c r="BA28" s="2">
        <f t="shared" si="34"/>
        <v>32</v>
      </c>
      <c r="BB28" s="2">
        <f t="shared" si="35"/>
        <v>17</v>
      </c>
      <c r="BC28" s="2">
        <f t="shared" si="36"/>
        <v>3</v>
      </c>
      <c r="BD28" s="2">
        <f t="shared" si="37"/>
        <v>3</v>
      </c>
      <c r="BE28" s="19">
        <f t="shared" si="38"/>
        <v>10</v>
      </c>
      <c r="BF28" s="19">
        <f t="shared" si="39"/>
        <v>4.0824829046386304</v>
      </c>
      <c r="BG28" s="31">
        <f t="shared" si="40"/>
        <v>-1.7146428199482247</v>
      </c>
      <c r="BH28" s="32">
        <f t="shared" si="41"/>
        <v>4.3205366486849993E-2</v>
      </c>
      <c r="BI28" s="62">
        <f t="shared" si="28"/>
        <v>3.3239436619718309E-2</v>
      </c>
      <c r="BJ28" s="62" t="str">
        <f t="shared" si="42"/>
        <v/>
      </c>
      <c r="BK28" s="73" t="str">
        <f t="shared" si="43"/>
        <v/>
      </c>
      <c r="BM28" s="11">
        <f t="shared" si="29"/>
        <v>0.16205849933993879</v>
      </c>
    </row>
    <row r="29" spans="1:65">
      <c r="A29" s="30" t="s">
        <v>79</v>
      </c>
      <c r="B29" s="30" t="s">
        <v>80</v>
      </c>
      <c r="C29" s="30" t="s">
        <v>81</v>
      </c>
      <c r="D29" s="30" t="s">
        <v>82</v>
      </c>
      <c r="E29" s="30" t="s">
        <v>22</v>
      </c>
      <c r="F29" s="11" t="str">
        <f t="shared" si="30"/>
        <v>Toll_pathwa</v>
      </c>
      <c r="H29" s="11">
        <f>VLOOKUP($B29,data!$B$3:$Q$15316,'diff expr 0 vs 1 mite'!H$8,FALSE)</f>
        <v>10.165293569999999</v>
      </c>
      <c r="I29" s="11">
        <f>VLOOKUP($B29,data!$B$3:$Q$15316,'diff expr 0 vs 1 mite'!I$8,FALSE)</f>
        <v>14.13308471</v>
      </c>
      <c r="J29" s="11">
        <f>VLOOKUP($B29,data!$B$3:$Q$15316,'diff expr 0 vs 1 mite'!J$8,FALSE)</f>
        <v>11.793117580000001</v>
      </c>
      <c r="K29" s="11">
        <f>VLOOKUP($B29,data!$B$3:$Q$15316,'diff expr 0 vs 1 mite'!K$8,FALSE)</f>
        <v>11.02663136</v>
      </c>
      <c r="L29" s="11">
        <f>VLOOKUP($B29,data!$B$3:$Q$15316,'diff expr 0 vs 1 mite'!L$8,FALSE)</f>
        <v>4.5597378749999997</v>
      </c>
      <c r="M29" s="11">
        <f>VLOOKUP($B29,data!$B$3:$Q$15316,'diff expr 0 vs 1 mite'!M$8,FALSE)</f>
        <v>21.993536979999998</v>
      </c>
      <c r="N29" s="11">
        <f>VLOOKUP($B29,data!$B$3:$Q$15316,'diff expr 0 vs 1 mite'!N$8,FALSE)</f>
        <v>65.329275629999998</v>
      </c>
      <c r="O29" s="11">
        <f>VLOOKUP($B29,data!$B$3:$Q$15316,'diff expr 0 vs 1 mite'!O$8,FALSE)</f>
        <v>6.6961166130000001</v>
      </c>
      <c r="P29" s="11">
        <f>VLOOKUP($B29,data!$B$3:$Q$15316,'diff expr 0 vs 1 mite'!P$8,FALSE)</f>
        <v>5.6770379640000002</v>
      </c>
      <c r="R29" s="27" t="s">
        <v>27749</v>
      </c>
      <c r="T29" s="2">
        <f t="shared" si="31"/>
        <v>4</v>
      </c>
      <c r="U29" s="2">
        <f t="shared" si="1"/>
        <v>7</v>
      </c>
      <c r="V29" s="2">
        <f t="shared" si="2"/>
        <v>6</v>
      </c>
      <c r="W29" s="2">
        <f t="shared" si="3"/>
        <v>5</v>
      </c>
      <c r="X29" s="2">
        <f t="shared" si="4"/>
        <v>1</v>
      </c>
      <c r="Y29" s="2">
        <f t="shared" si="5"/>
        <v>8</v>
      </c>
      <c r="Z29" s="2">
        <f t="shared" si="6"/>
        <v>9</v>
      </c>
      <c r="AA29" s="2">
        <f t="shared" si="7"/>
        <v>3</v>
      </c>
      <c r="AB29" s="2">
        <f t="shared" si="8"/>
        <v>2</v>
      </c>
      <c r="AC29" s="2"/>
      <c r="AD29" s="2">
        <f t="shared" si="9"/>
        <v>0</v>
      </c>
      <c r="AE29" s="2">
        <f t="shared" si="10"/>
        <v>0</v>
      </c>
      <c r="AF29" s="2">
        <f t="shared" si="11"/>
        <v>0</v>
      </c>
      <c r="AG29" s="2">
        <f t="shared" si="12"/>
        <v>0</v>
      </c>
      <c r="AH29" s="2">
        <f t="shared" si="13"/>
        <v>0</v>
      </c>
      <c r="AI29" s="2">
        <f t="shared" si="14"/>
        <v>0</v>
      </c>
      <c r="AJ29" s="2">
        <f t="shared" si="15"/>
        <v>0</v>
      </c>
      <c r="AK29" s="2">
        <f t="shared" si="16"/>
        <v>0</v>
      </c>
      <c r="AL29" s="2">
        <f t="shared" si="17"/>
        <v>0</v>
      </c>
      <c r="AM29" s="2"/>
      <c r="AN29" s="2">
        <f t="shared" si="18"/>
        <v>4</v>
      </c>
      <c r="AO29" s="2">
        <f t="shared" si="19"/>
        <v>7</v>
      </c>
      <c r="AP29" s="2">
        <f t="shared" si="20"/>
        <v>6</v>
      </c>
      <c r="AQ29" s="2">
        <f t="shared" si="21"/>
        <v>5</v>
      </c>
      <c r="AR29" s="2">
        <f t="shared" si="22"/>
        <v>1</v>
      </c>
      <c r="AS29" s="2">
        <f t="shared" si="23"/>
        <v>8</v>
      </c>
      <c r="AT29" s="2">
        <f t="shared" si="24"/>
        <v>9</v>
      </c>
      <c r="AU29" s="2">
        <f t="shared" si="25"/>
        <v>3</v>
      </c>
      <c r="AV29" s="2">
        <f t="shared" si="26"/>
        <v>2</v>
      </c>
      <c r="AW29" s="2"/>
      <c r="AX29" s="5">
        <f t="shared" si="27"/>
        <v>4</v>
      </c>
      <c r="AY29" s="2">
        <f t="shared" si="32"/>
        <v>5</v>
      </c>
      <c r="AZ29" s="2">
        <f t="shared" si="33"/>
        <v>22</v>
      </c>
      <c r="BA29" s="2">
        <f t="shared" si="34"/>
        <v>23</v>
      </c>
      <c r="BB29" s="2">
        <f t="shared" si="35"/>
        <v>8</v>
      </c>
      <c r="BC29" s="2">
        <f t="shared" si="36"/>
        <v>12</v>
      </c>
      <c r="BD29" s="2">
        <f t="shared" si="37"/>
        <v>8</v>
      </c>
      <c r="BE29" s="19">
        <f t="shared" si="38"/>
        <v>10</v>
      </c>
      <c r="BF29" s="19">
        <f t="shared" si="39"/>
        <v>4.0824829046386304</v>
      </c>
      <c r="BG29" s="31">
        <f t="shared" si="40"/>
        <v>-0.4898979485566356</v>
      </c>
      <c r="BH29" s="32">
        <f t="shared" si="41"/>
        <v>0.31210305738320299</v>
      </c>
      <c r="BI29" s="62">
        <f t="shared" si="28"/>
        <v>8.2816901408450716E-2</v>
      </c>
      <c r="BJ29" s="62" t="str">
        <f t="shared" si="42"/>
        <v/>
      </c>
      <c r="BK29" s="73" t="str">
        <f t="shared" si="43"/>
        <v/>
      </c>
      <c r="BM29" s="11">
        <f t="shared" si="29"/>
        <v>0.2480017962303889</v>
      </c>
    </row>
    <row r="30" spans="1:65">
      <c r="A30" s="30" t="s">
        <v>83</v>
      </c>
      <c r="B30" s="30" t="s">
        <v>84</v>
      </c>
      <c r="C30" s="30" t="s">
        <v>85</v>
      </c>
      <c r="D30" s="30" t="s">
        <v>86</v>
      </c>
      <c r="E30" s="30" t="s">
        <v>22</v>
      </c>
      <c r="F30" s="11" t="str">
        <f t="shared" si="30"/>
        <v>Toll_pathwa</v>
      </c>
      <c r="H30" s="11">
        <f>VLOOKUP($B30,data!$B$3:$Q$15316,'diff expr 0 vs 1 mite'!H$8,FALSE)</f>
        <v>1.5161304330000001</v>
      </c>
      <c r="I30" s="11">
        <f>VLOOKUP($B30,data!$B$3:$Q$15316,'diff expr 0 vs 1 mite'!I$8,FALSE)</f>
        <v>0.74889986900000005</v>
      </c>
      <c r="J30" s="11">
        <f>VLOOKUP($B30,data!$B$3:$Q$15316,'diff expr 0 vs 1 mite'!J$8,FALSE)</f>
        <v>0.63879386900000001</v>
      </c>
      <c r="K30" s="11">
        <f>VLOOKUP($B30,data!$B$3:$Q$15316,'diff expr 0 vs 1 mite'!K$8,FALSE)</f>
        <v>1.114264648</v>
      </c>
      <c r="L30" s="11">
        <f>VLOOKUP($B30,data!$B$3:$Q$15316,'diff expr 0 vs 1 mite'!L$8,FALSE)</f>
        <v>0.97626144500000001</v>
      </c>
      <c r="M30" s="11">
        <f>VLOOKUP($B30,data!$B$3:$Q$15316,'diff expr 0 vs 1 mite'!M$8,FALSE)</f>
        <v>0.28515556600000003</v>
      </c>
      <c r="N30" s="11">
        <f>VLOOKUP($B30,data!$B$3:$Q$15316,'diff expr 0 vs 1 mite'!N$8,FALSE)</f>
        <v>2.330101226</v>
      </c>
      <c r="O30" s="11">
        <f>VLOOKUP($B30,data!$B$3:$Q$15316,'diff expr 0 vs 1 mite'!O$8,FALSE)</f>
        <v>1.774106983</v>
      </c>
      <c r="P30" s="11">
        <f>VLOOKUP($B30,data!$B$3:$Q$15316,'diff expr 0 vs 1 mite'!P$8,FALSE)</f>
        <v>2.9652385790000002</v>
      </c>
      <c r="R30" s="27" t="s">
        <v>27749</v>
      </c>
      <c r="T30" s="2">
        <f t="shared" si="31"/>
        <v>6</v>
      </c>
      <c r="U30" s="2">
        <f t="shared" si="1"/>
        <v>3</v>
      </c>
      <c r="V30" s="2">
        <f t="shared" si="2"/>
        <v>2</v>
      </c>
      <c r="W30" s="2">
        <f t="shared" si="3"/>
        <v>5</v>
      </c>
      <c r="X30" s="2">
        <f t="shared" si="4"/>
        <v>4</v>
      </c>
      <c r="Y30" s="2">
        <f t="shared" si="5"/>
        <v>1</v>
      </c>
      <c r="Z30" s="2">
        <f t="shared" si="6"/>
        <v>8</v>
      </c>
      <c r="AA30" s="2">
        <f t="shared" si="7"/>
        <v>7</v>
      </c>
      <c r="AB30" s="2">
        <f t="shared" si="8"/>
        <v>9</v>
      </c>
      <c r="AC30" s="2"/>
      <c r="AD30" s="2">
        <f t="shared" si="9"/>
        <v>0</v>
      </c>
      <c r="AE30" s="2">
        <f t="shared" si="10"/>
        <v>0</v>
      </c>
      <c r="AF30" s="2">
        <f t="shared" si="11"/>
        <v>0</v>
      </c>
      <c r="AG30" s="2">
        <f t="shared" si="12"/>
        <v>0</v>
      </c>
      <c r="AH30" s="2">
        <f t="shared" si="13"/>
        <v>0</v>
      </c>
      <c r="AI30" s="2">
        <f t="shared" si="14"/>
        <v>0</v>
      </c>
      <c r="AJ30" s="2">
        <f t="shared" si="15"/>
        <v>0</v>
      </c>
      <c r="AK30" s="2">
        <f t="shared" si="16"/>
        <v>0</v>
      </c>
      <c r="AL30" s="2">
        <f t="shared" si="17"/>
        <v>0</v>
      </c>
      <c r="AM30" s="2"/>
      <c r="AN30" s="2">
        <f t="shared" si="18"/>
        <v>6</v>
      </c>
      <c r="AO30" s="2">
        <f t="shared" si="19"/>
        <v>3</v>
      </c>
      <c r="AP30" s="2">
        <f t="shared" si="20"/>
        <v>2</v>
      </c>
      <c r="AQ30" s="2">
        <f t="shared" si="21"/>
        <v>5</v>
      </c>
      <c r="AR30" s="2">
        <f t="shared" si="22"/>
        <v>4</v>
      </c>
      <c r="AS30" s="2">
        <f t="shared" si="23"/>
        <v>1</v>
      </c>
      <c r="AT30" s="2">
        <f t="shared" si="24"/>
        <v>8</v>
      </c>
      <c r="AU30" s="2">
        <f t="shared" si="25"/>
        <v>7</v>
      </c>
      <c r="AV30" s="2">
        <f t="shared" si="26"/>
        <v>9</v>
      </c>
      <c r="AW30" s="2"/>
      <c r="AX30" s="5">
        <f t="shared" si="27"/>
        <v>4</v>
      </c>
      <c r="AY30" s="2">
        <f t="shared" si="32"/>
        <v>5</v>
      </c>
      <c r="AZ30" s="2">
        <f t="shared" si="33"/>
        <v>16</v>
      </c>
      <c r="BA30" s="2">
        <f t="shared" si="34"/>
        <v>29</v>
      </c>
      <c r="BB30" s="2">
        <f t="shared" si="35"/>
        <v>14</v>
      </c>
      <c r="BC30" s="2">
        <f t="shared" si="36"/>
        <v>6</v>
      </c>
      <c r="BD30" s="2">
        <f t="shared" si="37"/>
        <v>6</v>
      </c>
      <c r="BE30" s="19">
        <f t="shared" si="38"/>
        <v>10</v>
      </c>
      <c r="BF30" s="19">
        <f t="shared" si="39"/>
        <v>4.0824829046386304</v>
      </c>
      <c r="BG30" s="31">
        <f t="shared" si="40"/>
        <v>-0.9797958971132712</v>
      </c>
      <c r="BH30" s="32">
        <f t="shared" si="41"/>
        <v>0.16359343889515282</v>
      </c>
      <c r="BI30" s="62">
        <f t="shared" si="28"/>
        <v>6.9014084507042259E-2</v>
      </c>
      <c r="BJ30" s="62" t="str">
        <f t="shared" si="42"/>
        <v/>
      </c>
      <c r="BK30" s="73" t="str">
        <f t="shared" si="43"/>
        <v/>
      </c>
      <c r="BM30" s="11">
        <f t="shared" si="29"/>
        <v>0.21976048874903081</v>
      </c>
    </row>
    <row r="31" spans="1:65">
      <c r="A31" s="30" t="s">
        <v>87</v>
      </c>
      <c r="B31" s="30" t="s">
        <v>88</v>
      </c>
      <c r="C31" s="30" t="s">
        <v>89</v>
      </c>
      <c r="D31" s="30" t="s">
        <v>90</v>
      </c>
      <c r="E31" s="30" t="s">
        <v>22</v>
      </c>
      <c r="F31" s="11" t="str">
        <f t="shared" si="30"/>
        <v>Toll_pathwa</v>
      </c>
      <c r="H31" s="11">
        <f>VLOOKUP($B31,data!$B$3:$Q$15316,'diff expr 0 vs 1 mite'!H$8,FALSE)</f>
        <v>13.391048319999999</v>
      </c>
      <c r="I31" s="11">
        <f>VLOOKUP($B31,data!$B$3:$Q$15316,'diff expr 0 vs 1 mite'!I$8,FALSE)</f>
        <v>12.41579715</v>
      </c>
      <c r="J31" s="11">
        <f>VLOOKUP($B31,data!$B$3:$Q$15316,'diff expr 0 vs 1 mite'!J$8,FALSE)</f>
        <v>13.406193890000001</v>
      </c>
      <c r="K31" s="11">
        <f>VLOOKUP($B31,data!$B$3:$Q$15316,'diff expr 0 vs 1 mite'!K$8,FALSE)</f>
        <v>11.092195780000001</v>
      </c>
      <c r="L31" s="11">
        <f>VLOOKUP($B31,data!$B$3:$Q$15316,'diff expr 0 vs 1 mite'!L$8,FALSE)</f>
        <v>16.56003922</v>
      </c>
      <c r="M31" s="11">
        <f>VLOOKUP($B31,data!$B$3:$Q$15316,'diff expr 0 vs 1 mite'!M$8,FALSE)</f>
        <v>8.4625089720000002</v>
      </c>
      <c r="N31" s="11">
        <f>VLOOKUP($B31,data!$B$3:$Q$15316,'diff expr 0 vs 1 mite'!N$8,FALSE)</f>
        <v>17.032065849999999</v>
      </c>
      <c r="O31" s="11">
        <f>VLOOKUP($B31,data!$B$3:$Q$15316,'diff expr 0 vs 1 mite'!O$8,FALSE)</f>
        <v>11.62684071</v>
      </c>
      <c r="P31" s="11">
        <f>VLOOKUP($B31,data!$B$3:$Q$15316,'diff expr 0 vs 1 mite'!P$8,FALSE)</f>
        <v>6.9258343709999997</v>
      </c>
      <c r="R31" s="27" t="s">
        <v>27749</v>
      </c>
      <c r="T31" s="2">
        <f t="shared" si="31"/>
        <v>6</v>
      </c>
      <c r="U31" s="2">
        <f t="shared" si="1"/>
        <v>5</v>
      </c>
      <c r="V31" s="2">
        <f t="shared" si="2"/>
        <v>7</v>
      </c>
      <c r="W31" s="2">
        <f t="shared" si="3"/>
        <v>3</v>
      </c>
      <c r="X31" s="2">
        <f t="shared" si="4"/>
        <v>8</v>
      </c>
      <c r="Y31" s="2">
        <f t="shared" si="5"/>
        <v>2</v>
      </c>
      <c r="Z31" s="2">
        <f t="shared" si="6"/>
        <v>9</v>
      </c>
      <c r="AA31" s="2">
        <f t="shared" si="7"/>
        <v>4</v>
      </c>
      <c r="AB31" s="2">
        <f t="shared" si="8"/>
        <v>1</v>
      </c>
      <c r="AC31" s="2"/>
      <c r="AD31" s="2">
        <f t="shared" si="9"/>
        <v>0</v>
      </c>
      <c r="AE31" s="2">
        <f t="shared" si="10"/>
        <v>0</v>
      </c>
      <c r="AF31" s="2">
        <f t="shared" si="11"/>
        <v>0</v>
      </c>
      <c r="AG31" s="2">
        <f t="shared" si="12"/>
        <v>0</v>
      </c>
      <c r="AH31" s="2">
        <f t="shared" si="13"/>
        <v>0</v>
      </c>
      <c r="AI31" s="2">
        <f t="shared" si="14"/>
        <v>0</v>
      </c>
      <c r="AJ31" s="2">
        <f t="shared" si="15"/>
        <v>0</v>
      </c>
      <c r="AK31" s="2">
        <f t="shared" si="16"/>
        <v>0</v>
      </c>
      <c r="AL31" s="2">
        <f t="shared" si="17"/>
        <v>0</v>
      </c>
      <c r="AM31" s="2"/>
      <c r="AN31" s="2">
        <f t="shared" si="18"/>
        <v>6</v>
      </c>
      <c r="AO31" s="2">
        <f t="shared" si="19"/>
        <v>5</v>
      </c>
      <c r="AP31" s="2">
        <f t="shared" si="20"/>
        <v>7</v>
      </c>
      <c r="AQ31" s="2">
        <f t="shared" si="21"/>
        <v>3</v>
      </c>
      <c r="AR31" s="2">
        <f t="shared" si="22"/>
        <v>8</v>
      </c>
      <c r="AS31" s="2">
        <f t="shared" si="23"/>
        <v>2</v>
      </c>
      <c r="AT31" s="2">
        <f t="shared" si="24"/>
        <v>9</v>
      </c>
      <c r="AU31" s="2">
        <f t="shared" si="25"/>
        <v>4</v>
      </c>
      <c r="AV31" s="2">
        <f t="shared" si="26"/>
        <v>1</v>
      </c>
      <c r="AW31" s="2"/>
      <c r="AX31" s="5">
        <f t="shared" si="27"/>
        <v>4</v>
      </c>
      <c r="AY31" s="2">
        <f t="shared" si="32"/>
        <v>5</v>
      </c>
      <c r="AZ31" s="2">
        <f t="shared" si="33"/>
        <v>21</v>
      </c>
      <c r="BA31" s="2">
        <f t="shared" si="34"/>
        <v>24</v>
      </c>
      <c r="BB31" s="2">
        <f t="shared" si="35"/>
        <v>9</v>
      </c>
      <c r="BC31" s="2">
        <f t="shared" si="36"/>
        <v>11</v>
      </c>
      <c r="BD31" s="2">
        <f t="shared" si="37"/>
        <v>9</v>
      </c>
      <c r="BE31" s="19">
        <f t="shared" si="38"/>
        <v>10</v>
      </c>
      <c r="BF31" s="19">
        <f t="shared" si="39"/>
        <v>4.0824829046386304</v>
      </c>
      <c r="BG31" s="31">
        <f t="shared" si="40"/>
        <v>-0.2449489742783178</v>
      </c>
      <c r="BH31" s="32">
        <f t="shared" si="41"/>
        <v>0.40324797025367004</v>
      </c>
      <c r="BI31" s="62">
        <f t="shared" si="28"/>
        <v>9.2676056338028168E-2</v>
      </c>
      <c r="BJ31" s="62" t="str">
        <f t="shared" si="42"/>
        <v/>
      </c>
      <c r="BK31" s="73" t="str">
        <f t="shared" si="43"/>
        <v/>
      </c>
      <c r="BM31" s="11">
        <f t="shared" si="29"/>
        <v>-1.5998337280379089E-2</v>
      </c>
    </row>
    <row r="32" spans="1:65">
      <c r="A32" s="30" t="s">
        <v>91</v>
      </c>
      <c r="B32" s="30" t="s">
        <v>92</v>
      </c>
      <c r="C32" s="30" t="s">
        <v>93</v>
      </c>
      <c r="D32" s="30" t="s">
        <v>94</v>
      </c>
      <c r="E32" s="30" t="s">
        <v>22</v>
      </c>
      <c r="F32" s="11" t="str">
        <f t="shared" si="30"/>
        <v>Toll_pathwa</v>
      </c>
      <c r="H32" s="11">
        <f>VLOOKUP($B32,data!$B$3:$Q$15316,'diff expr 0 vs 1 mite'!H$8,FALSE)</f>
        <v>7.8712922000000001</v>
      </c>
      <c r="I32" s="11">
        <f>VLOOKUP($B32,data!$B$3:$Q$15316,'diff expr 0 vs 1 mite'!I$8,FALSE)</f>
        <v>10.65853166</v>
      </c>
      <c r="J32" s="11">
        <f>VLOOKUP($B32,data!$B$3:$Q$15316,'diff expr 0 vs 1 mite'!J$8,FALSE)</f>
        <v>8.4043289259999998</v>
      </c>
      <c r="K32" s="11">
        <f>VLOOKUP($B32,data!$B$3:$Q$15316,'diff expr 0 vs 1 mite'!K$8,FALSE)</f>
        <v>12.371637959999999</v>
      </c>
      <c r="L32" s="11">
        <f>VLOOKUP($B32,data!$B$3:$Q$15316,'diff expr 0 vs 1 mite'!L$8,FALSE)</f>
        <v>2.6844276960000002</v>
      </c>
      <c r="M32" s="11">
        <f>VLOOKUP($B32,data!$B$3:$Q$15316,'diff expr 0 vs 1 mite'!M$8,FALSE)</f>
        <v>3.3977351489999998</v>
      </c>
      <c r="N32" s="11">
        <f>VLOOKUP($B32,data!$B$3:$Q$15316,'diff expr 0 vs 1 mite'!N$8,FALSE)</f>
        <v>9.0823811810000006</v>
      </c>
      <c r="O32" s="11">
        <f>VLOOKUP($B32,data!$B$3:$Q$15316,'diff expr 0 vs 1 mite'!O$8,FALSE)</f>
        <v>4.7563082559999996</v>
      </c>
      <c r="P32" s="11">
        <f>VLOOKUP($B32,data!$B$3:$Q$15316,'diff expr 0 vs 1 mite'!P$8,FALSE)</f>
        <v>11.041226869999999</v>
      </c>
      <c r="R32" s="27" t="s">
        <v>27749</v>
      </c>
      <c r="T32" s="2">
        <f t="shared" si="31"/>
        <v>4</v>
      </c>
      <c r="U32" s="2">
        <f t="shared" si="1"/>
        <v>7</v>
      </c>
      <c r="V32" s="2">
        <f t="shared" si="2"/>
        <v>5</v>
      </c>
      <c r="W32" s="2">
        <f t="shared" si="3"/>
        <v>9</v>
      </c>
      <c r="X32" s="2">
        <f t="shared" si="4"/>
        <v>1</v>
      </c>
      <c r="Y32" s="2">
        <f t="shared" si="5"/>
        <v>2</v>
      </c>
      <c r="Z32" s="2">
        <f t="shared" si="6"/>
        <v>6</v>
      </c>
      <c r="AA32" s="2">
        <f t="shared" si="7"/>
        <v>3</v>
      </c>
      <c r="AB32" s="2">
        <f t="shared" si="8"/>
        <v>8</v>
      </c>
      <c r="AC32" s="2"/>
      <c r="AD32" s="2">
        <f t="shared" si="9"/>
        <v>0</v>
      </c>
      <c r="AE32" s="2">
        <f t="shared" si="10"/>
        <v>0</v>
      </c>
      <c r="AF32" s="2">
        <f t="shared" si="11"/>
        <v>0</v>
      </c>
      <c r="AG32" s="2">
        <f t="shared" si="12"/>
        <v>0</v>
      </c>
      <c r="AH32" s="2">
        <f t="shared" si="13"/>
        <v>0</v>
      </c>
      <c r="AI32" s="2">
        <f t="shared" si="14"/>
        <v>0</v>
      </c>
      <c r="AJ32" s="2">
        <f t="shared" si="15"/>
        <v>0</v>
      </c>
      <c r="AK32" s="2">
        <f t="shared" si="16"/>
        <v>0</v>
      </c>
      <c r="AL32" s="2">
        <f t="shared" si="17"/>
        <v>0</v>
      </c>
      <c r="AM32" s="2"/>
      <c r="AN32" s="2">
        <f t="shared" si="18"/>
        <v>4</v>
      </c>
      <c r="AO32" s="2">
        <f t="shared" si="19"/>
        <v>7</v>
      </c>
      <c r="AP32" s="2">
        <f t="shared" si="20"/>
        <v>5</v>
      </c>
      <c r="AQ32" s="2">
        <f t="shared" si="21"/>
        <v>9</v>
      </c>
      <c r="AR32" s="2">
        <f t="shared" si="22"/>
        <v>1</v>
      </c>
      <c r="AS32" s="2">
        <f t="shared" si="23"/>
        <v>2</v>
      </c>
      <c r="AT32" s="2">
        <f t="shared" si="24"/>
        <v>6</v>
      </c>
      <c r="AU32" s="2">
        <f t="shared" si="25"/>
        <v>3</v>
      </c>
      <c r="AV32" s="2">
        <f t="shared" si="26"/>
        <v>8</v>
      </c>
      <c r="AW32" s="2"/>
      <c r="AX32" s="5">
        <f t="shared" si="27"/>
        <v>4</v>
      </c>
      <c r="AY32" s="2">
        <f t="shared" si="32"/>
        <v>5</v>
      </c>
      <c r="AZ32" s="2">
        <f t="shared" si="33"/>
        <v>25</v>
      </c>
      <c r="BA32" s="2">
        <f t="shared" si="34"/>
        <v>20</v>
      </c>
      <c r="BB32" s="2">
        <f t="shared" si="35"/>
        <v>5</v>
      </c>
      <c r="BC32" s="2">
        <f t="shared" si="36"/>
        <v>15</v>
      </c>
      <c r="BD32" s="2">
        <f t="shared" si="37"/>
        <v>5</v>
      </c>
      <c r="BE32" s="19">
        <f t="shared" si="38"/>
        <v>10</v>
      </c>
      <c r="BF32" s="19">
        <f t="shared" si="39"/>
        <v>4.0824829046386304</v>
      </c>
      <c r="BG32" s="31">
        <f t="shared" si="40"/>
        <v>-1.2247448713915889</v>
      </c>
      <c r="BH32" s="32">
        <f t="shared" si="41"/>
        <v>0.1103356809599234</v>
      </c>
      <c r="BI32" s="62">
        <f t="shared" si="28"/>
        <v>6.1690140845070421E-2</v>
      </c>
      <c r="BJ32" s="62" t="str">
        <f t="shared" si="42"/>
        <v/>
      </c>
      <c r="BK32" s="73" t="str">
        <f t="shared" si="43"/>
        <v/>
      </c>
      <c r="BM32" s="11">
        <f t="shared" si="29"/>
        <v>-0.20053643421356779</v>
      </c>
    </row>
    <row r="33" spans="1:65">
      <c r="A33" s="30" t="s">
        <v>95</v>
      </c>
      <c r="B33" s="30" t="s">
        <v>96</v>
      </c>
      <c r="C33" s="30" t="s">
        <v>97</v>
      </c>
      <c r="D33" s="30" t="s">
        <v>98</v>
      </c>
      <c r="E33" s="30" t="s">
        <v>22</v>
      </c>
      <c r="F33" s="11" t="str">
        <f t="shared" si="30"/>
        <v>Toll_pathwa</v>
      </c>
      <c r="H33" s="11">
        <f>VLOOKUP($B33,data!$B$3:$Q$15316,'diff expr 0 vs 1 mite'!H$8,FALSE)</f>
        <v>0.58261780799999996</v>
      </c>
      <c r="I33" s="11">
        <f>VLOOKUP($B33,data!$B$3:$Q$15316,'diff expr 0 vs 1 mite'!I$8,FALSE)</f>
        <v>0.63153225300000004</v>
      </c>
      <c r="J33" s="11">
        <f>VLOOKUP($B33,data!$B$3:$Q$15316,'diff expr 0 vs 1 mite'!J$8,FALSE)</f>
        <v>0.43981004400000001</v>
      </c>
      <c r="K33" s="11">
        <f>VLOOKUP($B33,data!$B$3:$Q$15316,'diff expr 0 vs 1 mite'!K$8,FALSE)</f>
        <v>0.45413988599999999</v>
      </c>
      <c r="L33" s="11">
        <f>VLOOKUP($B33,data!$B$3:$Q$15316,'diff expr 0 vs 1 mite'!L$8,FALSE)</f>
        <v>0.981180465</v>
      </c>
      <c r="M33" s="11">
        <f>VLOOKUP($B33,data!$B$3:$Q$15316,'diff expr 0 vs 1 mite'!M$8,FALSE)</f>
        <v>46.461678929999998</v>
      </c>
      <c r="N33" s="11">
        <f>VLOOKUP($B33,data!$B$3:$Q$15316,'diff expr 0 vs 1 mite'!N$8,FALSE)</f>
        <v>1.8384483519999999</v>
      </c>
      <c r="O33" s="11">
        <f>VLOOKUP($B33,data!$B$3:$Q$15316,'diff expr 0 vs 1 mite'!O$8,FALSE)</f>
        <v>58.528486610000002</v>
      </c>
      <c r="P33" s="11">
        <f>VLOOKUP($B33,data!$B$3:$Q$15316,'diff expr 0 vs 1 mite'!P$8,FALSE)</f>
        <v>6.1721851069999998</v>
      </c>
      <c r="R33" s="27" t="s">
        <v>27749</v>
      </c>
      <c r="T33" s="2">
        <f t="shared" si="31"/>
        <v>3</v>
      </c>
      <c r="U33" s="2">
        <f t="shared" si="1"/>
        <v>4</v>
      </c>
      <c r="V33" s="2">
        <f t="shared" si="2"/>
        <v>1</v>
      </c>
      <c r="W33" s="2">
        <f t="shared" si="3"/>
        <v>2</v>
      </c>
      <c r="X33" s="2">
        <f t="shared" si="4"/>
        <v>5</v>
      </c>
      <c r="Y33" s="2">
        <f t="shared" si="5"/>
        <v>8</v>
      </c>
      <c r="Z33" s="2">
        <f t="shared" si="6"/>
        <v>6</v>
      </c>
      <c r="AA33" s="2">
        <f t="shared" si="7"/>
        <v>9</v>
      </c>
      <c r="AB33" s="2">
        <f t="shared" si="8"/>
        <v>7</v>
      </c>
      <c r="AC33" s="2"/>
      <c r="AD33" s="2">
        <f t="shared" si="9"/>
        <v>0</v>
      </c>
      <c r="AE33" s="2">
        <f t="shared" si="10"/>
        <v>0</v>
      </c>
      <c r="AF33" s="2">
        <f t="shared" si="11"/>
        <v>0</v>
      </c>
      <c r="AG33" s="2">
        <f t="shared" si="12"/>
        <v>0</v>
      </c>
      <c r="AH33" s="2">
        <f t="shared" si="13"/>
        <v>0</v>
      </c>
      <c r="AI33" s="2">
        <f t="shared" si="14"/>
        <v>0</v>
      </c>
      <c r="AJ33" s="2">
        <f t="shared" si="15"/>
        <v>0</v>
      </c>
      <c r="AK33" s="2">
        <f t="shared" si="16"/>
        <v>0</v>
      </c>
      <c r="AL33" s="2">
        <f t="shared" si="17"/>
        <v>0</v>
      </c>
      <c r="AM33" s="2"/>
      <c r="AN33" s="2">
        <f t="shared" si="18"/>
        <v>3</v>
      </c>
      <c r="AO33" s="2">
        <f t="shared" si="19"/>
        <v>4</v>
      </c>
      <c r="AP33" s="2">
        <f t="shared" si="20"/>
        <v>1</v>
      </c>
      <c r="AQ33" s="2">
        <f t="shared" si="21"/>
        <v>2</v>
      </c>
      <c r="AR33" s="2">
        <f t="shared" si="22"/>
        <v>5</v>
      </c>
      <c r="AS33" s="2">
        <f t="shared" si="23"/>
        <v>8</v>
      </c>
      <c r="AT33" s="2">
        <f t="shared" si="24"/>
        <v>6</v>
      </c>
      <c r="AU33" s="2">
        <f t="shared" si="25"/>
        <v>9</v>
      </c>
      <c r="AV33" s="2">
        <f t="shared" si="26"/>
        <v>7</v>
      </c>
      <c r="AW33" s="2"/>
      <c r="AX33" s="5">
        <f t="shared" si="27"/>
        <v>4</v>
      </c>
      <c r="AY33" s="2">
        <f t="shared" si="32"/>
        <v>5</v>
      </c>
      <c r="AZ33" s="2">
        <f t="shared" si="33"/>
        <v>10</v>
      </c>
      <c r="BA33" s="2">
        <f t="shared" si="34"/>
        <v>35</v>
      </c>
      <c r="BB33" s="2">
        <f t="shared" si="35"/>
        <v>20</v>
      </c>
      <c r="BC33" s="2">
        <f t="shared" si="36"/>
        <v>0</v>
      </c>
      <c r="BD33" s="2">
        <f t="shared" si="37"/>
        <v>0</v>
      </c>
      <c r="BE33" s="19">
        <f t="shared" si="38"/>
        <v>10</v>
      </c>
      <c r="BF33" s="19">
        <f t="shared" si="39"/>
        <v>4.0824829046386304</v>
      </c>
      <c r="BG33" s="31">
        <f t="shared" si="40"/>
        <v>-2.4494897427831779</v>
      </c>
      <c r="BH33" s="32">
        <f t="shared" si="41"/>
        <v>7.1529392177148241E-3</v>
      </c>
      <c r="BI33" s="62">
        <f t="shared" si="28"/>
        <v>2.8169014084507044E-4</v>
      </c>
      <c r="BJ33" s="62" t="str">
        <f t="shared" si="42"/>
        <v/>
      </c>
      <c r="BK33" s="73" t="str">
        <f t="shared" si="43"/>
        <v>sign</v>
      </c>
      <c r="BM33" s="11">
        <f t="shared" si="29"/>
        <v>1.6360349754521781</v>
      </c>
    </row>
    <row r="34" spans="1:65">
      <c r="A34" s="30" t="s">
        <v>99</v>
      </c>
      <c r="B34" s="30" t="s">
        <v>100</v>
      </c>
      <c r="C34" s="30" t="s">
        <v>55</v>
      </c>
      <c r="D34" s="30" t="s">
        <v>56</v>
      </c>
      <c r="E34" s="30" t="s">
        <v>22</v>
      </c>
      <c r="F34" s="11" t="str">
        <f t="shared" si="30"/>
        <v>Toll_pathwa</v>
      </c>
      <c r="H34" s="11">
        <f>VLOOKUP($B34,data!$B$3:$Q$15316,'diff expr 0 vs 1 mite'!H$8,FALSE)</f>
        <v>1.252375585</v>
      </c>
      <c r="I34" s="11">
        <f>VLOOKUP($B34,data!$B$3:$Q$15316,'diff expr 0 vs 1 mite'!I$8,FALSE)</f>
        <v>0.81733216099999995</v>
      </c>
      <c r="J34" s="11">
        <f>VLOOKUP($B34,data!$B$3:$Q$15316,'diff expr 0 vs 1 mite'!J$8,FALSE)</f>
        <v>0.51300820400000002</v>
      </c>
      <c r="K34" s="11">
        <f>VLOOKUP($B34,data!$B$3:$Q$15316,'diff expr 0 vs 1 mite'!K$8,FALSE)</f>
        <v>0.650802518</v>
      </c>
      <c r="L34" s="11">
        <f>VLOOKUP($B34,data!$B$3:$Q$15316,'diff expr 0 vs 1 mite'!L$8,FALSE)</f>
        <v>1.447430097</v>
      </c>
      <c r="M34" s="11">
        <f>VLOOKUP($B34,data!$B$3:$Q$15316,'diff expr 0 vs 1 mite'!M$8,FALSE)</f>
        <v>5.7075152649999996</v>
      </c>
      <c r="N34" s="11">
        <f>VLOOKUP($B34,data!$B$3:$Q$15316,'diff expr 0 vs 1 mite'!N$8,FALSE)</f>
        <v>1.5619507109999999</v>
      </c>
      <c r="O34" s="11">
        <f>VLOOKUP($B34,data!$B$3:$Q$15316,'diff expr 0 vs 1 mite'!O$8,FALSE)</f>
        <v>2.3673025999999999</v>
      </c>
      <c r="P34" s="11">
        <f>VLOOKUP($B34,data!$B$3:$Q$15316,'diff expr 0 vs 1 mite'!P$8,FALSE)</f>
        <v>5.037470946</v>
      </c>
      <c r="R34" s="27" t="s">
        <v>27749</v>
      </c>
      <c r="T34" s="2">
        <f t="shared" si="31"/>
        <v>4</v>
      </c>
      <c r="U34" s="2">
        <f t="shared" si="1"/>
        <v>3</v>
      </c>
      <c r="V34" s="2">
        <f t="shared" si="2"/>
        <v>1</v>
      </c>
      <c r="W34" s="2">
        <f t="shared" si="3"/>
        <v>2</v>
      </c>
      <c r="X34" s="2">
        <f t="shared" si="4"/>
        <v>5</v>
      </c>
      <c r="Y34" s="2">
        <f t="shared" si="5"/>
        <v>9</v>
      </c>
      <c r="Z34" s="2">
        <f t="shared" si="6"/>
        <v>6</v>
      </c>
      <c r="AA34" s="2">
        <f t="shared" si="7"/>
        <v>7</v>
      </c>
      <c r="AB34" s="2">
        <f t="shared" si="8"/>
        <v>8</v>
      </c>
      <c r="AC34" s="2"/>
      <c r="AD34" s="2">
        <f t="shared" si="9"/>
        <v>0</v>
      </c>
      <c r="AE34" s="2">
        <f t="shared" si="10"/>
        <v>0</v>
      </c>
      <c r="AF34" s="2">
        <f t="shared" si="11"/>
        <v>0</v>
      </c>
      <c r="AG34" s="2">
        <f t="shared" si="12"/>
        <v>0</v>
      </c>
      <c r="AH34" s="2">
        <f t="shared" si="13"/>
        <v>0</v>
      </c>
      <c r="AI34" s="2">
        <f t="shared" si="14"/>
        <v>0</v>
      </c>
      <c r="AJ34" s="2">
        <f t="shared" si="15"/>
        <v>0</v>
      </c>
      <c r="AK34" s="2">
        <f t="shared" si="16"/>
        <v>0</v>
      </c>
      <c r="AL34" s="2">
        <f t="shared" si="17"/>
        <v>0</v>
      </c>
      <c r="AM34" s="2"/>
      <c r="AN34" s="2">
        <f t="shared" si="18"/>
        <v>4</v>
      </c>
      <c r="AO34" s="2">
        <f t="shared" si="19"/>
        <v>3</v>
      </c>
      <c r="AP34" s="2">
        <f t="shared" si="20"/>
        <v>1</v>
      </c>
      <c r="AQ34" s="2">
        <f t="shared" si="21"/>
        <v>2</v>
      </c>
      <c r="AR34" s="2">
        <f t="shared" si="22"/>
        <v>5</v>
      </c>
      <c r="AS34" s="2">
        <f t="shared" si="23"/>
        <v>9</v>
      </c>
      <c r="AT34" s="2">
        <f t="shared" si="24"/>
        <v>6</v>
      </c>
      <c r="AU34" s="2">
        <f t="shared" si="25"/>
        <v>7</v>
      </c>
      <c r="AV34" s="2">
        <f t="shared" si="26"/>
        <v>8</v>
      </c>
      <c r="AW34" s="2"/>
      <c r="AX34" s="5">
        <f t="shared" si="27"/>
        <v>4</v>
      </c>
      <c r="AY34" s="2">
        <f t="shared" si="32"/>
        <v>5</v>
      </c>
      <c r="AZ34" s="2">
        <f t="shared" si="33"/>
        <v>10</v>
      </c>
      <c r="BA34" s="2">
        <f t="shared" si="34"/>
        <v>35</v>
      </c>
      <c r="BB34" s="2">
        <f t="shared" si="35"/>
        <v>20</v>
      </c>
      <c r="BC34" s="2">
        <f t="shared" si="36"/>
        <v>0</v>
      </c>
      <c r="BD34" s="2">
        <f t="shared" si="37"/>
        <v>0</v>
      </c>
      <c r="BE34" s="19">
        <f t="shared" si="38"/>
        <v>10</v>
      </c>
      <c r="BF34" s="19">
        <f t="shared" si="39"/>
        <v>4.0824829046386304</v>
      </c>
      <c r="BG34" s="31">
        <f t="shared" si="40"/>
        <v>-2.4494897427831779</v>
      </c>
      <c r="BH34" s="32">
        <f t="shared" si="41"/>
        <v>7.1529392177148241E-3</v>
      </c>
      <c r="BI34" s="62">
        <f t="shared" si="28"/>
        <v>2.8169014084507044E-4</v>
      </c>
      <c r="BJ34" s="62" t="str">
        <f t="shared" si="42"/>
        <v/>
      </c>
      <c r="BK34" s="73" t="str">
        <f t="shared" si="43"/>
        <v>sign</v>
      </c>
      <c r="BM34" s="11">
        <f t="shared" si="29"/>
        <v>0.60082465818242592</v>
      </c>
    </row>
    <row r="35" spans="1:65">
      <c r="A35" s="30" t="s">
        <v>102</v>
      </c>
      <c r="B35" s="30" t="s">
        <v>103</v>
      </c>
      <c r="C35" s="30" t="s">
        <v>104</v>
      </c>
      <c r="D35" s="30" t="s">
        <v>105</v>
      </c>
      <c r="E35" s="30" t="s">
        <v>106</v>
      </c>
      <c r="F35" s="11" t="str">
        <f t="shared" si="30"/>
        <v>Toll_pathwa</v>
      </c>
      <c r="G35" s="6" t="s">
        <v>101</v>
      </c>
      <c r="H35" s="11">
        <f>VLOOKUP($B35,data!$B$3:$Q$15316,'diff expr 0 vs 1 mite'!H$8,FALSE)</f>
        <v>0.415186844</v>
      </c>
      <c r="I35" s="11">
        <f>VLOOKUP($B35,data!$B$3:$Q$15316,'diff expr 0 vs 1 mite'!I$8,FALSE)</f>
        <v>0.15247222799999999</v>
      </c>
      <c r="J35" s="11">
        <f>VLOOKUP($B35,data!$B$3:$Q$15316,'diff expr 0 vs 1 mite'!J$8,FALSE)</f>
        <v>0.22509554400000001</v>
      </c>
      <c r="K35" s="11">
        <f>VLOOKUP($B35,data!$B$3:$Q$15316,'diff expr 0 vs 1 mite'!K$8,FALSE)</f>
        <v>0.13325962699999999</v>
      </c>
      <c r="L35" s="11">
        <f>VLOOKUP($B35,data!$B$3:$Q$15316,'diff expr 0 vs 1 mite'!L$8,FALSE)</f>
        <v>0.97381567999999996</v>
      </c>
      <c r="M35" s="11">
        <f>VLOOKUP($B35,data!$B$3:$Q$15316,'diff expr 0 vs 1 mite'!M$8,FALSE)</f>
        <v>0.64308441599999999</v>
      </c>
      <c r="N35" s="11">
        <f>VLOOKUP($B35,data!$B$3:$Q$15316,'diff expr 0 vs 1 mite'!N$8,FALSE)</f>
        <v>6.9878420999999996E-2</v>
      </c>
      <c r="O35" s="11">
        <f>VLOOKUP($B35,data!$B$3:$Q$15316,'diff expr 0 vs 1 mite'!O$8,FALSE)</f>
        <v>0.60014638799999998</v>
      </c>
      <c r="P35" s="11">
        <f>VLOOKUP($B35,data!$B$3:$Q$15316,'diff expr 0 vs 1 mite'!P$8,FALSE)</f>
        <v>0.83590281399999999</v>
      </c>
      <c r="R35" s="27" t="s">
        <v>27749</v>
      </c>
      <c r="T35" s="2">
        <f t="shared" si="31"/>
        <v>5</v>
      </c>
      <c r="U35" s="2">
        <f t="shared" si="1"/>
        <v>3</v>
      </c>
      <c r="V35" s="2">
        <f t="shared" si="2"/>
        <v>4</v>
      </c>
      <c r="W35" s="2">
        <f t="shared" si="3"/>
        <v>2</v>
      </c>
      <c r="X35" s="2">
        <f t="shared" si="4"/>
        <v>9</v>
      </c>
      <c r="Y35" s="2">
        <f t="shared" si="5"/>
        <v>7</v>
      </c>
      <c r="Z35" s="2">
        <f t="shared" si="6"/>
        <v>1</v>
      </c>
      <c r="AA35" s="2">
        <f t="shared" si="7"/>
        <v>6</v>
      </c>
      <c r="AB35" s="2">
        <f t="shared" si="8"/>
        <v>8</v>
      </c>
      <c r="AC35" s="2"/>
      <c r="AD35" s="2">
        <f t="shared" si="9"/>
        <v>0</v>
      </c>
      <c r="AE35" s="2">
        <f t="shared" si="10"/>
        <v>0</v>
      </c>
      <c r="AF35" s="2">
        <f t="shared" si="11"/>
        <v>0</v>
      </c>
      <c r="AG35" s="2">
        <f t="shared" si="12"/>
        <v>0</v>
      </c>
      <c r="AH35" s="2">
        <f t="shared" si="13"/>
        <v>0</v>
      </c>
      <c r="AI35" s="2">
        <f t="shared" si="14"/>
        <v>0</v>
      </c>
      <c r="AJ35" s="2">
        <f t="shared" si="15"/>
        <v>0</v>
      </c>
      <c r="AK35" s="2">
        <f t="shared" si="16"/>
        <v>0</v>
      </c>
      <c r="AL35" s="2">
        <f t="shared" si="17"/>
        <v>0</v>
      </c>
      <c r="AM35" s="2"/>
      <c r="AN35" s="2">
        <f t="shared" si="18"/>
        <v>5</v>
      </c>
      <c r="AO35" s="2">
        <f t="shared" si="19"/>
        <v>3</v>
      </c>
      <c r="AP35" s="2">
        <f t="shared" si="20"/>
        <v>4</v>
      </c>
      <c r="AQ35" s="2">
        <f t="shared" si="21"/>
        <v>2</v>
      </c>
      <c r="AR35" s="2">
        <f t="shared" si="22"/>
        <v>9</v>
      </c>
      <c r="AS35" s="2">
        <f t="shared" si="23"/>
        <v>7</v>
      </c>
      <c r="AT35" s="2">
        <f t="shared" si="24"/>
        <v>1</v>
      </c>
      <c r="AU35" s="2">
        <f t="shared" si="25"/>
        <v>6</v>
      </c>
      <c r="AV35" s="2">
        <f t="shared" si="26"/>
        <v>8</v>
      </c>
      <c r="AW35" s="2"/>
      <c r="AX35" s="5">
        <f t="shared" si="27"/>
        <v>4</v>
      </c>
      <c r="AY35" s="2">
        <f t="shared" si="32"/>
        <v>5</v>
      </c>
      <c r="AZ35" s="2">
        <f t="shared" si="33"/>
        <v>14</v>
      </c>
      <c r="BA35" s="2">
        <f t="shared" si="34"/>
        <v>31</v>
      </c>
      <c r="BB35" s="2">
        <f t="shared" si="35"/>
        <v>16</v>
      </c>
      <c r="BC35" s="2">
        <f t="shared" si="36"/>
        <v>4</v>
      </c>
      <c r="BD35" s="2">
        <f t="shared" si="37"/>
        <v>4</v>
      </c>
      <c r="BE35" s="19">
        <f t="shared" si="38"/>
        <v>10</v>
      </c>
      <c r="BF35" s="19">
        <f t="shared" si="39"/>
        <v>4.0824829046386304</v>
      </c>
      <c r="BG35" s="31">
        <f t="shared" si="40"/>
        <v>-1.4696938456699067</v>
      </c>
      <c r="BH35" s="32">
        <f t="shared" si="41"/>
        <v>7.0822345147568383E-2</v>
      </c>
      <c r="BI35" s="62">
        <f t="shared" si="28"/>
        <v>4.1971830985915497E-2</v>
      </c>
      <c r="BJ35" s="62" t="str">
        <f t="shared" si="42"/>
        <v/>
      </c>
      <c r="BK35" s="73" t="str">
        <f t="shared" si="43"/>
        <v/>
      </c>
      <c r="BM35" s="11">
        <f t="shared" si="29"/>
        <v>0.43102034600318706</v>
      </c>
    </row>
    <row r="36" spans="1:65">
      <c r="A36" s="30" t="s">
        <v>107</v>
      </c>
      <c r="B36" s="30" t="s">
        <v>108</v>
      </c>
      <c r="C36" s="30" t="s">
        <v>109</v>
      </c>
      <c r="D36" s="30" t="s">
        <v>110</v>
      </c>
      <c r="E36" s="30" t="s">
        <v>106</v>
      </c>
      <c r="F36" s="11" t="str">
        <f t="shared" si="30"/>
        <v>Toll_pathwa</v>
      </c>
      <c r="H36" s="11">
        <f>VLOOKUP($B36,data!$B$3:$Q$15316,'diff expr 0 vs 1 mite'!H$8,FALSE)</f>
        <v>4.0462656189999997</v>
      </c>
      <c r="I36" s="11">
        <f>VLOOKUP($B36,data!$B$3:$Q$15316,'diff expr 0 vs 1 mite'!I$8,FALSE)</f>
        <v>2.1450396399999998</v>
      </c>
      <c r="J36" s="11">
        <f>VLOOKUP($B36,data!$B$3:$Q$15316,'diff expr 0 vs 1 mite'!J$8,FALSE)</f>
        <v>2.389331232</v>
      </c>
      <c r="K36" s="11">
        <f>VLOOKUP($B36,data!$B$3:$Q$15316,'diff expr 0 vs 1 mite'!K$8,FALSE)</f>
        <v>1.5974753370000001</v>
      </c>
      <c r="L36" s="11">
        <f>VLOOKUP($B36,data!$B$3:$Q$15316,'diff expr 0 vs 1 mite'!L$8,FALSE)</f>
        <v>3.461796428</v>
      </c>
      <c r="M36" s="11">
        <f>VLOOKUP($B36,data!$B$3:$Q$15316,'diff expr 0 vs 1 mite'!M$8,FALSE)</f>
        <v>0.34592105400000001</v>
      </c>
      <c r="N36" s="11">
        <f>VLOOKUP($B36,data!$B$3:$Q$15316,'diff expr 0 vs 1 mite'!N$8,FALSE)</f>
        <v>5.9840491780000002</v>
      </c>
      <c r="O36" s="11">
        <f>VLOOKUP($B36,data!$B$3:$Q$15316,'diff expr 0 vs 1 mite'!O$8,FALSE)</f>
        <v>6.1336615459999999</v>
      </c>
      <c r="P36" s="11">
        <f>VLOOKUP($B36,data!$B$3:$Q$15316,'diff expr 0 vs 1 mite'!P$8,FALSE)</f>
        <v>5.8453180949999997</v>
      </c>
      <c r="R36" s="27" t="s">
        <v>27749</v>
      </c>
      <c r="T36" s="2">
        <f t="shared" si="31"/>
        <v>6</v>
      </c>
      <c r="U36" s="2">
        <f t="shared" si="1"/>
        <v>3</v>
      </c>
      <c r="V36" s="2">
        <f t="shared" si="2"/>
        <v>4</v>
      </c>
      <c r="W36" s="2">
        <f t="shared" si="3"/>
        <v>2</v>
      </c>
      <c r="X36" s="2">
        <f t="shared" si="4"/>
        <v>5</v>
      </c>
      <c r="Y36" s="2">
        <f t="shared" si="5"/>
        <v>1</v>
      </c>
      <c r="Z36" s="2">
        <f t="shared" si="6"/>
        <v>8</v>
      </c>
      <c r="AA36" s="2">
        <f t="shared" si="7"/>
        <v>9</v>
      </c>
      <c r="AB36" s="2">
        <f t="shared" si="8"/>
        <v>7</v>
      </c>
      <c r="AC36" s="2"/>
      <c r="AD36" s="2">
        <f t="shared" si="9"/>
        <v>0</v>
      </c>
      <c r="AE36" s="2">
        <f t="shared" si="10"/>
        <v>0</v>
      </c>
      <c r="AF36" s="2">
        <f t="shared" si="11"/>
        <v>0</v>
      </c>
      <c r="AG36" s="2">
        <f t="shared" si="12"/>
        <v>0</v>
      </c>
      <c r="AH36" s="2">
        <f t="shared" si="13"/>
        <v>0</v>
      </c>
      <c r="AI36" s="2">
        <f t="shared" si="14"/>
        <v>0</v>
      </c>
      <c r="AJ36" s="2">
        <f t="shared" si="15"/>
        <v>0</v>
      </c>
      <c r="AK36" s="2">
        <f t="shared" si="16"/>
        <v>0</v>
      </c>
      <c r="AL36" s="2">
        <f t="shared" si="17"/>
        <v>0</v>
      </c>
      <c r="AM36" s="2"/>
      <c r="AN36" s="2">
        <f t="shared" si="18"/>
        <v>6</v>
      </c>
      <c r="AO36" s="2">
        <f t="shared" si="19"/>
        <v>3</v>
      </c>
      <c r="AP36" s="2">
        <f t="shared" si="20"/>
        <v>4</v>
      </c>
      <c r="AQ36" s="2">
        <f t="shared" si="21"/>
        <v>2</v>
      </c>
      <c r="AR36" s="2">
        <f t="shared" si="22"/>
        <v>5</v>
      </c>
      <c r="AS36" s="2">
        <f t="shared" si="23"/>
        <v>1</v>
      </c>
      <c r="AT36" s="2">
        <f t="shared" si="24"/>
        <v>8</v>
      </c>
      <c r="AU36" s="2">
        <f t="shared" si="25"/>
        <v>9</v>
      </c>
      <c r="AV36" s="2">
        <f t="shared" si="26"/>
        <v>7</v>
      </c>
      <c r="AW36" s="2"/>
      <c r="AX36" s="5">
        <f t="shared" si="27"/>
        <v>4</v>
      </c>
      <c r="AY36" s="2">
        <f t="shared" si="32"/>
        <v>5</v>
      </c>
      <c r="AZ36" s="2">
        <f t="shared" si="33"/>
        <v>15</v>
      </c>
      <c r="BA36" s="2">
        <f t="shared" si="34"/>
        <v>30</v>
      </c>
      <c r="BB36" s="2">
        <f t="shared" si="35"/>
        <v>15</v>
      </c>
      <c r="BC36" s="2">
        <f t="shared" si="36"/>
        <v>5</v>
      </c>
      <c r="BD36" s="2">
        <f t="shared" si="37"/>
        <v>5</v>
      </c>
      <c r="BE36" s="19">
        <f t="shared" si="38"/>
        <v>10</v>
      </c>
      <c r="BF36" s="19">
        <f t="shared" si="39"/>
        <v>4.0824829046386304</v>
      </c>
      <c r="BG36" s="31">
        <f t="shared" si="40"/>
        <v>-1.2247448713915889</v>
      </c>
      <c r="BH36" s="32">
        <f t="shared" si="41"/>
        <v>0.1103356809599234</v>
      </c>
      <c r="BI36" s="62">
        <f t="shared" si="28"/>
        <v>6.1690140845070421E-2</v>
      </c>
      <c r="BJ36" s="62" t="str">
        <f t="shared" si="42"/>
        <v/>
      </c>
      <c r="BK36" s="73" t="str">
        <f t="shared" si="43"/>
        <v/>
      </c>
      <c r="BM36" s="11">
        <f t="shared" si="29"/>
        <v>0.23329608569612933</v>
      </c>
    </row>
    <row r="37" spans="1:65">
      <c r="A37" s="30" t="s">
        <v>111</v>
      </c>
      <c r="B37" s="30" t="s">
        <v>112</v>
      </c>
      <c r="C37" s="30" t="s">
        <v>113</v>
      </c>
      <c r="D37" s="30" t="s">
        <v>114</v>
      </c>
      <c r="E37" s="30" t="s">
        <v>106</v>
      </c>
      <c r="F37" s="11" t="str">
        <f t="shared" si="30"/>
        <v>Toll_pathwa</v>
      </c>
      <c r="H37" s="11">
        <f>VLOOKUP($B37,data!$B$3:$Q$15316,'diff expr 0 vs 1 mite'!H$8,FALSE)</f>
        <v>1.761327182</v>
      </c>
      <c r="I37" s="11">
        <f>VLOOKUP($B37,data!$B$3:$Q$15316,'diff expr 0 vs 1 mite'!I$8,FALSE)</f>
        <v>0.91278654400000003</v>
      </c>
      <c r="J37" s="11">
        <f>VLOOKUP($B37,data!$B$3:$Q$15316,'diff expr 0 vs 1 mite'!J$8,FALSE)</f>
        <v>0.51386631400000005</v>
      </c>
      <c r="K37" s="11">
        <f>VLOOKUP($B37,data!$B$3:$Q$15316,'diff expr 0 vs 1 mite'!K$8,FALSE)</f>
        <v>0.95808240099999997</v>
      </c>
      <c r="L37" s="11">
        <f>VLOOKUP($B37,data!$B$3:$Q$15316,'diff expr 0 vs 1 mite'!L$8,FALSE)</f>
        <v>1.493786104</v>
      </c>
      <c r="M37" s="11">
        <f>VLOOKUP($B37,data!$B$3:$Q$15316,'diff expr 0 vs 1 mite'!M$8,FALSE)</f>
        <v>1.418036764</v>
      </c>
      <c r="N37" s="11">
        <f>VLOOKUP($B37,data!$B$3:$Q$15316,'diff expr 0 vs 1 mite'!N$8,FALSE)</f>
        <v>1.776518504</v>
      </c>
      <c r="O37" s="11">
        <f>VLOOKUP($B37,data!$B$3:$Q$15316,'diff expr 0 vs 1 mite'!O$8,FALSE)</f>
        <v>2.0499044450000001</v>
      </c>
      <c r="P37" s="11">
        <f>VLOOKUP($B37,data!$B$3:$Q$15316,'diff expr 0 vs 1 mite'!P$8,FALSE)</f>
        <v>2.8913129639999999</v>
      </c>
      <c r="R37" s="27" t="s">
        <v>27749</v>
      </c>
      <c r="T37" s="2">
        <f t="shared" si="31"/>
        <v>6</v>
      </c>
      <c r="U37" s="2">
        <f t="shared" si="1"/>
        <v>2</v>
      </c>
      <c r="V37" s="2">
        <f t="shared" si="2"/>
        <v>1</v>
      </c>
      <c r="W37" s="2">
        <f t="shared" si="3"/>
        <v>3</v>
      </c>
      <c r="X37" s="2">
        <f t="shared" si="4"/>
        <v>5</v>
      </c>
      <c r="Y37" s="2">
        <f t="shared" si="5"/>
        <v>4</v>
      </c>
      <c r="Z37" s="2">
        <f t="shared" si="6"/>
        <v>7</v>
      </c>
      <c r="AA37" s="2">
        <f t="shared" si="7"/>
        <v>8</v>
      </c>
      <c r="AB37" s="2">
        <f t="shared" si="8"/>
        <v>9</v>
      </c>
      <c r="AC37" s="2"/>
      <c r="AD37" s="2">
        <f t="shared" si="9"/>
        <v>0</v>
      </c>
      <c r="AE37" s="2">
        <f t="shared" si="10"/>
        <v>0</v>
      </c>
      <c r="AF37" s="2">
        <f t="shared" si="11"/>
        <v>0</v>
      </c>
      <c r="AG37" s="2">
        <f t="shared" si="12"/>
        <v>0</v>
      </c>
      <c r="AH37" s="2">
        <f t="shared" si="13"/>
        <v>0</v>
      </c>
      <c r="AI37" s="2">
        <f t="shared" si="14"/>
        <v>0</v>
      </c>
      <c r="AJ37" s="2">
        <f t="shared" si="15"/>
        <v>0</v>
      </c>
      <c r="AK37" s="2">
        <f t="shared" si="16"/>
        <v>0</v>
      </c>
      <c r="AL37" s="2">
        <f t="shared" si="17"/>
        <v>0</v>
      </c>
      <c r="AM37" s="2"/>
      <c r="AN37" s="2">
        <f t="shared" si="18"/>
        <v>6</v>
      </c>
      <c r="AO37" s="2">
        <f t="shared" si="19"/>
        <v>2</v>
      </c>
      <c r="AP37" s="2">
        <f t="shared" si="20"/>
        <v>1</v>
      </c>
      <c r="AQ37" s="2">
        <f t="shared" si="21"/>
        <v>3</v>
      </c>
      <c r="AR37" s="2">
        <f t="shared" si="22"/>
        <v>5</v>
      </c>
      <c r="AS37" s="2">
        <f t="shared" si="23"/>
        <v>4</v>
      </c>
      <c r="AT37" s="2">
        <f t="shared" si="24"/>
        <v>7</v>
      </c>
      <c r="AU37" s="2">
        <f t="shared" si="25"/>
        <v>8</v>
      </c>
      <c r="AV37" s="2">
        <f t="shared" si="26"/>
        <v>9</v>
      </c>
      <c r="AW37" s="2"/>
      <c r="AX37" s="5">
        <f t="shared" si="27"/>
        <v>4</v>
      </c>
      <c r="AY37" s="2">
        <f t="shared" si="32"/>
        <v>5</v>
      </c>
      <c r="AZ37" s="2">
        <f t="shared" si="33"/>
        <v>12</v>
      </c>
      <c r="BA37" s="2">
        <f t="shared" si="34"/>
        <v>33</v>
      </c>
      <c r="BB37" s="2">
        <f t="shared" si="35"/>
        <v>18</v>
      </c>
      <c r="BC37" s="2">
        <f t="shared" si="36"/>
        <v>2</v>
      </c>
      <c r="BD37" s="2">
        <f t="shared" si="37"/>
        <v>2</v>
      </c>
      <c r="BE37" s="19">
        <f t="shared" si="38"/>
        <v>10</v>
      </c>
      <c r="BF37" s="19">
        <f t="shared" si="39"/>
        <v>4.0824829046386304</v>
      </c>
      <c r="BG37" s="31">
        <f t="shared" si="40"/>
        <v>-1.9595917942265424</v>
      </c>
      <c r="BH37" s="32">
        <f t="shared" si="41"/>
        <v>2.5021760624352556E-2</v>
      </c>
      <c r="BI37" s="62">
        <f t="shared" si="28"/>
        <v>2.47887323943662E-2</v>
      </c>
      <c r="BJ37" s="62" t="str">
        <f t="shared" si="42"/>
        <v/>
      </c>
      <c r="BK37" s="73" t="str">
        <f t="shared" si="43"/>
        <v/>
      </c>
      <c r="BM37" s="11">
        <f t="shared" si="29"/>
        <v>0.26906053711404554</v>
      </c>
    </row>
    <row r="38" spans="1:65">
      <c r="A38" s="30" t="s">
        <v>115</v>
      </c>
      <c r="B38" s="30" t="s">
        <v>116</v>
      </c>
      <c r="C38" s="30" t="s">
        <v>117</v>
      </c>
      <c r="D38" s="30" t="s">
        <v>98</v>
      </c>
      <c r="E38" s="30" t="s">
        <v>106</v>
      </c>
      <c r="F38" s="11" t="str">
        <f t="shared" si="30"/>
        <v>Toll_pathwa</v>
      </c>
      <c r="H38" s="11">
        <f>VLOOKUP($B38,data!$B$3:$Q$15316,'diff expr 0 vs 1 mite'!H$8,FALSE)</f>
        <v>4.9518063720000001</v>
      </c>
      <c r="I38" s="11">
        <f>VLOOKUP($B38,data!$B$3:$Q$15316,'diff expr 0 vs 1 mite'!I$8,FALSE)</f>
        <v>0.92800969499999997</v>
      </c>
      <c r="J38" s="11">
        <f>VLOOKUP($B38,data!$B$3:$Q$15316,'diff expr 0 vs 1 mite'!J$8,FALSE)</f>
        <v>0.519468017</v>
      </c>
      <c r="K38" s="11">
        <f>VLOOKUP($B38,data!$B$3:$Q$15316,'diff expr 0 vs 1 mite'!K$8,FALSE)</f>
        <v>0.65899744199999999</v>
      </c>
      <c r="L38" s="11">
        <f>VLOOKUP($B38,data!$B$3:$Q$15316,'diff expr 0 vs 1 mite'!L$8,FALSE)</f>
        <v>0.41875890799999999</v>
      </c>
      <c r="M38" s="11">
        <f>VLOOKUP($B38,data!$B$3:$Q$15316,'diff expr 0 vs 1 mite'!M$8,FALSE)</f>
        <v>1.192571396</v>
      </c>
      <c r="N38" s="11">
        <f>VLOOKUP($B38,data!$B$3:$Q$15316,'diff expr 0 vs 1 mite'!N$8,FALSE)</f>
        <v>1.3476987419999999</v>
      </c>
      <c r="O38" s="11">
        <f>VLOOKUP($B38,data!$B$3:$Q$15316,'diff expr 0 vs 1 mite'!O$8,FALSE)</f>
        <v>1.7312473690000001</v>
      </c>
      <c r="P38" s="11">
        <f>VLOOKUP($B38,data!$B$3:$Q$15316,'diff expr 0 vs 1 mite'!P$8,FALSE)</f>
        <v>1.8946210859999999</v>
      </c>
      <c r="R38" s="27" t="s">
        <v>27749</v>
      </c>
      <c r="T38" s="2">
        <f t="shared" si="31"/>
        <v>9</v>
      </c>
      <c r="U38" s="2">
        <f t="shared" si="1"/>
        <v>4</v>
      </c>
      <c r="V38" s="2">
        <f t="shared" si="2"/>
        <v>2</v>
      </c>
      <c r="W38" s="2">
        <f t="shared" si="3"/>
        <v>3</v>
      </c>
      <c r="X38" s="2">
        <f t="shared" si="4"/>
        <v>1</v>
      </c>
      <c r="Y38" s="2">
        <f t="shared" si="5"/>
        <v>5</v>
      </c>
      <c r="Z38" s="2">
        <f t="shared" si="6"/>
        <v>6</v>
      </c>
      <c r="AA38" s="2">
        <f t="shared" si="7"/>
        <v>7</v>
      </c>
      <c r="AB38" s="2">
        <f t="shared" si="8"/>
        <v>8</v>
      </c>
      <c r="AC38" s="2"/>
      <c r="AD38" s="2">
        <f t="shared" si="9"/>
        <v>0</v>
      </c>
      <c r="AE38" s="2">
        <f t="shared" si="10"/>
        <v>0</v>
      </c>
      <c r="AF38" s="2">
        <f t="shared" si="11"/>
        <v>0</v>
      </c>
      <c r="AG38" s="2">
        <f t="shared" si="12"/>
        <v>0</v>
      </c>
      <c r="AH38" s="2">
        <f t="shared" si="13"/>
        <v>0</v>
      </c>
      <c r="AI38" s="2">
        <f t="shared" si="14"/>
        <v>0</v>
      </c>
      <c r="AJ38" s="2">
        <f t="shared" si="15"/>
        <v>0</v>
      </c>
      <c r="AK38" s="2">
        <f t="shared" si="16"/>
        <v>0</v>
      </c>
      <c r="AL38" s="2">
        <f t="shared" si="17"/>
        <v>0</v>
      </c>
      <c r="AM38" s="2"/>
      <c r="AN38" s="2">
        <f t="shared" si="18"/>
        <v>9</v>
      </c>
      <c r="AO38" s="2">
        <f t="shared" si="19"/>
        <v>4</v>
      </c>
      <c r="AP38" s="2">
        <f t="shared" si="20"/>
        <v>2</v>
      </c>
      <c r="AQ38" s="2">
        <f t="shared" si="21"/>
        <v>3</v>
      </c>
      <c r="AR38" s="2">
        <f t="shared" si="22"/>
        <v>1</v>
      </c>
      <c r="AS38" s="2">
        <f t="shared" si="23"/>
        <v>5</v>
      </c>
      <c r="AT38" s="2">
        <f t="shared" si="24"/>
        <v>6</v>
      </c>
      <c r="AU38" s="2">
        <f t="shared" si="25"/>
        <v>7</v>
      </c>
      <c r="AV38" s="2">
        <f t="shared" si="26"/>
        <v>8</v>
      </c>
      <c r="AW38" s="2"/>
      <c r="AX38" s="5">
        <f t="shared" si="27"/>
        <v>4</v>
      </c>
      <c r="AY38" s="2">
        <f t="shared" si="32"/>
        <v>5</v>
      </c>
      <c r="AZ38" s="2">
        <f t="shared" si="33"/>
        <v>18</v>
      </c>
      <c r="BA38" s="2">
        <f t="shared" si="34"/>
        <v>27</v>
      </c>
      <c r="BB38" s="2">
        <f t="shared" si="35"/>
        <v>12</v>
      </c>
      <c r="BC38" s="2">
        <f t="shared" si="36"/>
        <v>8</v>
      </c>
      <c r="BD38" s="2">
        <f t="shared" si="37"/>
        <v>8</v>
      </c>
      <c r="BE38" s="19">
        <f t="shared" si="38"/>
        <v>10</v>
      </c>
      <c r="BF38" s="19">
        <f t="shared" si="39"/>
        <v>4.0824829046386304</v>
      </c>
      <c r="BG38" s="31">
        <f t="shared" si="40"/>
        <v>-0.4898979485566356</v>
      </c>
      <c r="BH38" s="32">
        <f t="shared" si="41"/>
        <v>0.31210305738320299</v>
      </c>
      <c r="BI38" s="62">
        <f t="shared" si="28"/>
        <v>8.2816901408450716E-2</v>
      </c>
      <c r="BJ38" s="62" t="str">
        <f t="shared" si="42"/>
        <v/>
      </c>
      <c r="BK38" s="73" t="str">
        <f t="shared" si="43"/>
        <v/>
      </c>
      <c r="BM38" s="11">
        <f t="shared" si="29"/>
        <v>-0.12705997038682104</v>
      </c>
    </row>
    <row r="39" spans="1:65">
      <c r="A39" s="30" t="s">
        <v>118</v>
      </c>
      <c r="B39" s="30" t="s">
        <v>119</v>
      </c>
      <c r="C39" s="30" t="s">
        <v>120</v>
      </c>
      <c r="D39" s="30" t="s">
        <v>121</v>
      </c>
      <c r="E39" s="30" t="s">
        <v>106</v>
      </c>
      <c r="F39" s="11" t="str">
        <f t="shared" si="30"/>
        <v>Toll_pathwa</v>
      </c>
      <c r="H39" s="11">
        <f>VLOOKUP($B39,data!$B$3:$Q$15316,'diff expr 0 vs 1 mite'!H$8,FALSE)</f>
        <v>1.25464891</v>
      </c>
      <c r="I39" s="11">
        <f>VLOOKUP($B39,data!$B$3:$Q$15316,'diff expr 0 vs 1 mite'!I$8,FALSE)</f>
        <v>1.498169839</v>
      </c>
      <c r="J39" s="11">
        <f>VLOOKUP($B39,data!$B$3:$Q$15316,'diff expr 0 vs 1 mite'!J$8,FALSE)</f>
        <v>1.625159791</v>
      </c>
      <c r="K39" s="11">
        <f>VLOOKUP($B39,data!$B$3:$Q$15316,'diff expr 0 vs 1 mite'!K$8,FALSE)</f>
        <v>1.1894300179999999</v>
      </c>
      <c r="L39" s="11">
        <f>VLOOKUP($B39,data!$B$3:$Q$15316,'diff expr 0 vs 1 mite'!L$8,FALSE)</f>
        <v>1.7635834290000001</v>
      </c>
      <c r="M39" s="11">
        <f>VLOOKUP($B39,data!$B$3:$Q$15316,'diff expr 0 vs 1 mite'!M$8,FALSE)</f>
        <v>3.348305533</v>
      </c>
      <c r="N39" s="11">
        <f>VLOOKUP($B39,data!$B$3:$Q$15316,'diff expr 0 vs 1 mite'!N$8,FALSE)</f>
        <v>3.2211206450000001</v>
      </c>
      <c r="O39" s="11">
        <f>VLOOKUP($B39,data!$B$3:$Q$15316,'diff expr 0 vs 1 mite'!O$8,FALSE)</f>
        <v>3.6108140340000001</v>
      </c>
      <c r="P39" s="11">
        <f>VLOOKUP($B39,data!$B$3:$Q$15316,'diff expr 0 vs 1 mite'!P$8,FALSE)</f>
        <v>5.8997037409999997</v>
      </c>
      <c r="R39" s="27" t="s">
        <v>27749</v>
      </c>
      <c r="T39" s="2">
        <f t="shared" si="31"/>
        <v>2</v>
      </c>
      <c r="U39" s="2">
        <f t="shared" si="1"/>
        <v>3</v>
      </c>
      <c r="V39" s="2">
        <f t="shared" si="2"/>
        <v>4</v>
      </c>
      <c r="W39" s="2">
        <f t="shared" si="3"/>
        <v>1</v>
      </c>
      <c r="X39" s="2">
        <f t="shared" si="4"/>
        <v>5</v>
      </c>
      <c r="Y39" s="2">
        <f t="shared" si="5"/>
        <v>7</v>
      </c>
      <c r="Z39" s="2">
        <f t="shared" si="6"/>
        <v>6</v>
      </c>
      <c r="AA39" s="2">
        <f t="shared" si="7"/>
        <v>8</v>
      </c>
      <c r="AB39" s="2">
        <f t="shared" si="8"/>
        <v>9</v>
      </c>
      <c r="AC39" s="2"/>
      <c r="AD39" s="2">
        <f t="shared" si="9"/>
        <v>0</v>
      </c>
      <c r="AE39" s="2">
        <f t="shared" si="10"/>
        <v>0</v>
      </c>
      <c r="AF39" s="2">
        <f t="shared" si="11"/>
        <v>0</v>
      </c>
      <c r="AG39" s="2">
        <f t="shared" si="12"/>
        <v>0</v>
      </c>
      <c r="AH39" s="2">
        <f t="shared" si="13"/>
        <v>0</v>
      </c>
      <c r="AI39" s="2">
        <f t="shared" si="14"/>
        <v>0</v>
      </c>
      <c r="AJ39" s="2">
        <f t="shared" si="15"/>
        <v>0</v>
      </c>
      <c r="AK39" s="2">
        <f t="shared" si="16"/>
        <v>0</v>
      </c>
      <c r="AL39" s="2">
        <f t="shared" si="17"/>
        <v>0</v>
      </c>
      <c r="AM39" s="2"/>
      <c r="AN39" s="2">
        <f t="shared" si="18"/>
        <v>2</v>
      </c>
      <c r="AO39" s="2">
        <f t="shared" si="19"/>
        <v>3</v>
      </c>
      <c r="AP39" s="2">
        <f t="shared" si="20"/>
        <v>4</v>
      </c>
      <c r="AQ39" s="2">
        <f t="shared" si="21"/>
        <v>1</v>
      </c>
      <c r="AR39" s="2">
        <f t="shared" si="22"/>
        <v>5</v>
      </c>
      <c r="AS39" s="2">
        <f t="shared" si="23"/>
        <v>7</v>
      </c>
      <c r="AT39" s="2">
        <f t="shared" si="24"/>
        <v>6</v>
      </c>
      <c r="AU39" s="2">
        <f t="shared" si="25"/>
        <v>8</v>
      </c>
      <c r="AV39" s="2">
        <f t="shared" si="26"/>
        <v>9</v>
      </c>
      <c r="AW39" s="2"/>
      <c r="AX39" s="5">
        <f t="shared" si="27"/>
        <v>4</v>
      </c>
      <c r="AY39" s="2">
        <f t="shared" si="32"/>
        <v>5</v>
      </c>
      <c r="AZ39" s="2">
        <f t="shared" si="33"/>
        <v>10</v>
      </c>
      <c r="BA39" s="2">
        <f t="shared" si="34"/>
        <v>35</v>
      </c>
      <c r="BB39" s="2">
        <f t="shared" si="35"/>
        <v>20</v>
      </c>
      <c r="BC39" s="2">
        <f t="shared" si="36"/>
        <v>0</v>
      </c>
      <c r="BD39" s="2">
        <f t="shared" si="37"/>
        <v>0</v>
      </c>
      <c r="BE39" s="19">
        <f t="shared" si="38"/>
        <v>10</v>
      </c>
      <c r="BF39" s="19">
        <f t="shared" si="39"/>
        <v>4.0824829046386304</v>
      </c>
      <c r="BG39" s="31">
        <f t="shared" si="40"/>
        <v>-2.4494897427831779</v>
      </c>
      <c r="BH39" s="32">
        <f t="shared" si="41"/>
        <v>7.1529392177148241E-3</v>
      </c>
      <c r="BI39" s="62">
        <f t="shared" si="28"/>
        <v>2.8169014084507044E-4</v>
      </c>
      <c r="BJ39" s="62" t="str">
        <f t="shared" si="42"/>
        <v/>
      </c>
      <c r="BK39" s="73" t="str">
        <f t="shared" si="43"/>
        <v>sign</v>
      </c>
      <c r="BM39" s="11">
        <f t="shared" si="29"/>
        <v>0.40891760595406162</v>
      </c>
    </row>
    <row r="40" spans="1:65">
      <c r="A40" s="30" t="s">
        <v>122</v>
      </c>
      <c r="B40" s="30" t="s">
        <v>123</v>
      </c>
      <c r="C40" s="30" t="s">
        <v>124</v>
      </c>
      <c r="D40" s="30" t="s">
        <v>98</v>
      </c>
      <c r="E40" s="30" t="s">
        <v>106</v>
      </c>
      <c r="F40" s="11" t="str">
        <f t="shared" si="30"/>
        <v>Toll_pathwa</v>
      </c>
      <c r="H40" s="11">
        <f>VLOOKUP($B40,data!$B$3:$Q$15316,'diff expr 0 vs 1 mite'!H$8,FALSE)</f>
        <v>2.937732966</v>
      </c>
      <c r="I40" s="11">
        <f>VLOOKUP($B40,data!$B$3:$Q$15316,'diff expr 0 vs 1 mite'!I$8,FALSE)</f>
        <v>2.502839528</v>
      </c>
      <c r="J40" s="11">
        <f>VLOOKUP($B40,data!$B$3:$Q$15316,'diff expr 0 vs 1 mite'!J$8,FALSE)</f>
        <v>1.6766729840000001</v>
      </c>
      <c r="K40" s="11">
        <f>VLOOKUP($B40,data!$B$3:$Q$15316,'diff expr 0 vs 1 mite'!K$8,FALSE)</f>
        <v>2.883943865</v>
      </c>
      <c r="L40" s="11">
        <f>VLOOKUP($B40,data!$B$3:$Q$15316,'diff expr 0 vs 1 mite'!L$8,FALSE)</f>
        <v>3.2177005759999999</v>
      </c>
      <c r="M40" s="11">
        <f>VLOOKUP($B40,data!$B$3:$Q$15316,'diff expr 0 vs 1 mite'!M$8,FALSE)</f>
        <v>6.6350102819999996</v>
      </c>
      <c r="N40" s="11">
        <f>VLOOKUP($B40,data!$B$3:$Q$15316,'diff expr 0 vs 1 mite'!N$8,FALSE)</f>
        <v>3.6505658570000001</v>
      </c>
      <c r="O40" s="11">
        <f>VLOOKUP($B40,data!$B$3:$Q$15316,'diff expr 0 vs 1 mite'!O$8,FALSE)</f>
        <v>6.645071089</v>
      </c>
      <c r="P40" s="11">
        <f>VLOOKUP($B40,data!$B$3:$Q$15316,'diff expr 0 vs 1 mite'!P$8,FALSE)</f>
        <v>6.2404268580000002</v>
      </c>
      <c r="R40" s="27" t="s">
        <v>27749</v>
      </c>
      <c r="T40" s="2">
        <f t="shared" si="31"/>
        <v>4</v>
      </c>
      <c r="U40" s="2">
        <f t="shared" si="1"/>
        <v>2</v>
      </c>
      <c r="V40" s="2">
        <f t="shared" si="2"/>
        <v>1</v>
      </c>
      <c r="W40" s="2">
        <f t="shared" si="3"/>
        <v>3</v>
      </c>
      <c r="X40" s="2">
        <f t="shared" si="4"/>
        <v>5</v>
      </c>
      <c r="Y40" s="2">
        <f t="shared" si="5"/>
        <v>8</v>
      </c>
      <c r="Z40" s="2">
        <f t="shared" si="6"/>
        <v>6</v>
      </c>
      <c r="AA40" s="2">
        <f t="shared" si="7"/>
        <v>9</v>
      </c>
      <c r="AB40" s="2">
        <f t="shared" si="8"/>
        <v>7</v>
      </c>
      <c r="AC40" s="2"/>
      <c r="AD40" s="2">
        <f t="shared" si="9"/>
        <v>0</v>
      </c>
      <c r="AE40" s="2">
        <f t="shared" si="10"/>
        <v>0</v>
      </c>
      <c r="AF40" s="2">
        <f t="shared" si="11"/>
        <v>0</v>
      </c>
      <c r="AG40" s="2">
        <f t="shared" si="12"/>
        <v>0</v>
      </c>
      <c r="AH40" s="2">
        <f t="shared" si="13"/>
        <v>0</v>
      </c>
      <c r="AI40" s="2">
        <f t="shared" si="14"/>
        <v>0</v>
      </c>
      <c r="AJ40" s="2">
        <f t="shared" si="15"/>
        <v>0</v>
      </c>
      <c r="AK40" s="2">
        <f t="shared" si="16"/>
        <v>0</v>
      </c>
      <c r="AL40" s="2">
        <f t="shared" si="17"/>
        <v>0</v>
      </c>
      <c r="AM40" s="2"/>
      <c r="AN40" s="2">
        <f t="shared" si="18"/>
        <v>4</v>
      </c>
      <c r="AO40" s="2">
        <f t="shared" si="19"/>
        <v>2</v>
      </c>
      <c r="AP40" s="2">
        <f t="shared" si="20"/>
        <v>1</v>
      </c>
      <c r="AQ40" s="2">
        <f t="shared" si="21"/>
        <v>3</v>
      </c>
      <c r="AR40" s="2">
        <f t="shared" si="22"/>
        <v>5</v>
      </c>
      <c r="AS40" s="2">
        <f t="shared" si="23"/>
        <v>8</v>
      </c>
      <c r="AT40" s="2">
        <f t="shared" si="24"/>
        <v>6</v>
      </c>
      <c r="AU40" s="2">
        <f t="shared" si="25"/>
        <v>9</v>
      </c>
      <c r="AV40" s="2">
        <f t="shared" si="26"/>
        <v>7</v>
      </c>
      <c r="AW40" s="2"/>
      <c r="AX40" s="5">
        <f t="shared" si="27"/>
        <v>4</v>
      </c>
      <c r="AY40" s="2">
        <f t="shared" si="32"/>
        <v>5</v>
      </c>
      <c r="AZ40" s="2">
        <f t="shared" si="33"/>
        <v>10</v>
      </c>
      <c r="BA40" s="2">
        <f t="shared" si="34"/>
        <v>35</v>
      </c>
      <c r="BB40" s="2">
        <f t="shared" si="35"/>
        <v>20</v>
      </c>
      <c r="BC40" s="2">
        <f t="shared" si="36"/>
        <v>0</v>
      </c>
      <c r="BD40" s="2">
        <f t="shared" si="37"/>
        <v>0</v>
      </c>
      <c r="BE40" s="19">
        <f t="shared" si="38"/>
        <v>10</v>
      </c>
      <c r="BF40" s="19">
        <f t="shared" si="39"/>
        <v>4.0824829046386304</v>
      </c>
      <c r="BG40" s="31">
        <f t="shared" si="40"/>
        <v>-2.4494897427831779</v>
      </c>
      <c r="BH40" s="32">
        <f t="shared" si="41"/>
        <v>7.1529392177148241E-3</v>
      </c>
      <c r="BI40" s="62">
        <f t="shared" si="28"/>
        <v>2.8169014084507044E-4</v>
      </c>
      <c r="BJ40" s="62" t="str">
        <f t="shared" si="42"/>
        <v/>
      </c>
      <c r="BK40" s="73" t="str">
        <f t="shared" si="43"/>
        <v>sign</v>
      </c>
      <c r="BM40" s="11">
        <f t="shared" si="29"/>
        <v>0.32445756218444038</v>
      </c>
    </row>
    <row r="41" spans="1:65">
      <c r="A41" s="30" t="s">
        <v>125</v>
      </c>
      <c r="B41" s="30" t="s">
        <v>126</v>
      </c>
      <c r="C41" s="30" t="s">
        <v>127</v>
      </c>
      <c r="D41" s="30">
        <v>0</v>
      </c>
      <c r="E41" s="30" t="s">
        <v>106</v>
      </c>
      <c r="F41" s="11" t="str">
        <f t="shared" si="30"/>
        <v>Toll_pathwa</v>
      </c>
      <c r="H41" s="11">
        <f>VLOOKUP($B41,data!$B$3:$Q$15316,'diff expr 0 vs 1 mite'!H$8,FALSE)</f>
        <v>3.7944183370000002</v>
      </c>
      <c r="I41" s="11">
        <f>VLOOKUP($B41,data!$B$3:$Q$15316,'diff expr 0 vs 1 mite'!I$8,FALSE)</f>
        <v>3.2619772419999999</v>
      </c>
      <c r="J41" s="11">
        <f>VLOOKUP($B41,data!$B$3:$Q$15316,'diff expr 0 vs 1 mite'!J$8,FALSE)</f>
        <v>3.252517272</v>
      </c>
      <c r="K41" s="11">
        <f>VLOOKUP($B41,data!$B$3:$Q$15316,'diff expr 0 vs 1 mite'!K$8,FALSE)</f>
        <v>2.8846503139999999</v>
      </c>
      <c r="L41" s="11">
        <f>VLOOKUP($B41,data!$B$3:$Q$15316,'diff expr 0 vs 1 mite'!L$8,FALSE)</f>
        <v>2.679960522</v>
      </c>
      <c r="M41" s="11">
        <f>VLOOKUP($B41,data!$B$3:$Q$15316,'diff expr 0 vs 1 mite'!M$8,FALSE)</f>
        <v>101.7624287</v>
      </c>
      <c r="N41" s="11">
        <f>VLOOKUP($B41,data!$B$3:$Q$15316,'diff expr 0 vs 1 mite'!N$8,FALSE)</f>
        <v>5.0396044959999999</v>
      </c>
      <c r="O41" s="11">
        <f>VLOOKUP($B41,data!$B$3:$Q$15316,'diff expr 0 vs 1 mite'!O$8,FALSE)</f>
        <v>54.774394890000003</v>
      </c>
      <c r="P41" s="11">
        <f>VLOOKUP($B41,data!$B$3:$Q$15316,'diff expr 0 vs 1 mite'!P$8,FALSE)</f>
        <v>12.42576167</v>
      </c>
      <c r="R41" s="27" t="s">
        <v>27749</v>
      </c>
      <c r="T41" s="2">
        <f t="shared" si="31"/>
        <v>5</v>
      </c>
      <c r="U41" s="2">
        <f t="shared" si="1"/>
        <v>4</v>
      </c>
      <c r="V41" s="2">
        <f t="shared" si="2"/>
        <v>3</v>
      </c>
      <c r="W41" s="2">
        <f t="shared" si="3"/>
        <v>2</v>
      </c>
      <c r="X41" s="2">
        <f t="shared" si="4"/>
        <v>1</v>
      </c>
      <c r="Y41" s="2">
        <f t="shared" si="5"/>
        <v>9</v>
      </c>
      <c r="Z41" s="2">
        <f t="shared" si="6"/>
        <v>6</v>
      </c>
      <c r="AA41" s="2">
        <f t="shared" si="7"/>
        <v>8</v>
      </c>
      <c r="AB41" s="2">
        <f t="shared" si="8"/>
        <v>7</v>
      </c>
      <c r="AC41" s="2"/>
      <c r="AD41" s="2">
        <f t="shared" si="9"/>
        <v>0</v>
      </c>
      <c r="AE41" s="2">
        <f t="shared" si="10"/>
        <v>0</v>
      </c>
      <c r="AF41" s="2">
        <f t="shared" si="11"/>
        <v>0</v>
      </c>
      <c r="AG41" s="2">
        <f t="shared" si="12"/>
        <v>0</v>
      </c>
      <c r="AH41" s="2">
        <f t="shared" si="13"/>
        <v>0</v>
      </c>
      <c r="AI41" s="2">
        <f t="shared" si="14"/>
        <v>0</v>
      </c>
      <c r="AJ41" s="2">
        <f t="shared" si="15"/>
        <v>0</v>
      </c>
      <c r="AK41" s="2">
        <f t="shared" si="16"/>
        <v>0</v>
      </c>
      <c r="AL41" s="2">
        <f t="shared" si="17"/>
        <v>0</v>
      </c>
      <c r="AM41" s="2"/>
      <c r="AN41" s="2">
        <f t="shared" si="18"/>
        <v>5</v>
      </c>
      <c r="AO41" s="2">
        <f t="shared" si="19"/>
        <v>4</v>
      </c>
      <c r="AP41" s="2">
        <f t="shared" si="20"/>
        <v>3</v>
      </c>
      <c r="AQ41" s="2">
        <f t="shared" si="21"/>
        <v>2</v>
      </c>
      <c r="AR41" s="2">
        <f t="shared" si="22"/>
        <v>1</v>
      </c>
      <c r="AS41" s="2">
        <f t="shared" si="23"/>
        <v>9</v>
      </c>
      <c r="AT41" s="2">
        <f t="shared" si="24"/>
        <v>6</v>
      </c>
      <c r="AU41" s="2">
        <f t="shared" si="25"/>
        <v>8</v>
      </c>
      <c r="AV41" s="2">
        <f t="shared" si="26"/>
        <v>7</v>
      </c>
      <c r="AW41" s="2"/>
      <c r="AX41" s="5">
        <f t="shared" si="27"/>
        <v>4</v>
      </c>
      <c r="AY41" s="2">
        <f t="shared" si="32"/>
        <v>5</v>
      </c>
      <c r="AZ41" s="2">
        <f t="shared" si="33"/>
        <v>14</v>
      </c>
      <c r="BA41" s="2">
        <f t="shared" si="34"/>
        <v>31</v>
      </c>
      <c r="BB41" s="2">
        <f t="shared" si="35"/>
        <v>16</v>
      </c>
      <c r="BC41" s="2">
        <f t="shared" si="36"/>
        <v>4</v>
      </c>
      <c r="BD41" s="2">
        <f t="shared" si="37"/>
        <v>4</v>
      </c>
      <c r="BE41" s="19">
        <f t="shared" si="38"/>
        <v>10</v>
      </c>
      <c r="BF41" s="19">
        <f t="shared" si="39"/>
        <v>4.0824829046386304</v>
      </c>
      <c r="BG41" s="31">
        <f t="shared" si="40"/>
        <v>-1.4696938456699067</v>
      </c>
      <c r="BH41" s="32">
        <f t="shared" si="41"/>
        <v>7.0822345147568383E-2</v>
      </c>
      <c r="BI41" s="62">
        <f t="shared" si="28"/>
        <v>4.1971830985915497E-2</v>
      </c>
      <c r="BJ41" s="62" t="str">
        <f t="shared" si="42"/>
        <v/>
      </c>
      <c r="BK41" s="73" t="str">
        <f t="shared" si="43"/>
        <v/>
      </c>
      <c r="BM41" s="11">
        <f t="shared" si="29"/>
        <v>1.0299205624927434</v>
      </c>
    </row>
    <row r="42" spans="1:65">
      <c r="A42" s="30" t="s">
        <v>128</v>
      </c>
      <c r="B42" s="30" t="s">
        <v>129</v>
      </c>
      <c r="C42" s="30" t="s">
        <v>104</v>
      </c>
      <c r="D42" s="30" t="s">
        <v>98</v>
      </c>
      <c r="E42" s="30" t="s">
        <v>106</v>
      </c>
      <c r="F42" s="11" t="str">
        <f t="shared" si="30"/>
        <v>Toll_pathwa</v>
      </c>
      <c r="H42" s="11">
        <f>VLOOKUP($B42,data!$B$3:$Q$15316,'diff expr 0 vs 1 mite'!H$8,FALSE)</f>
        <v>0.62630992299999999</v>
      </c>
      <c r="I42" s="11">
        <f>VLOOKUP($B42,data!$B$3:$Q$15316,'diff expr 0 vs 1 mite'!I$8,FALSE)</f>
        <v>0.24507609</v>
      </c>
      <c r="J42" s="11">
        <f>VLOOKUP($B42,data!$B$3:$Q$15316,'diff expr 0 vs 1 mite'!J$8,FALSE)</f>
        <v>0.44184322399999998</v>
      </c>
      <c r="K42" s="11">
        <f>VLOOKUP($B42,data!$B$3:$Q$15316,'diff expr 0 vs 1 mite'!K$8,FALSE)</f>
        <v>0.43395296700000002</v>
      </c>
      <c r="L42" s="11">
        <f>VLOOKUP($B42,data!$B$3:$Q$15316,'diff expr 0 vs 1 mite'!L$8,FALSE)</f>
        <v>3.6594952350000001</v>
      </c>
      <c r="M42" s="11">
        <f>VLOOKUP($B42,data!$B$3:$Q$15316,'diff expr 0 vs 1 mite'!M$8,FALSE)</f>
        <v>1.068899566</v>
      </c>
      <c r="N42" s="11">
        <f>VLOOKUP($B42,data!$B$3:$Q$15316,'diff expr 0 vs 1 mite'!N$8,FALSE)</f>
        <v>0.39822195199999999</v>
      </c>
      <c r="O42" s="11">
        <f>VLOOKUP($B42,data!$B$3:$Q$15316,'diff expr 0 vs 1 mite'!O$8,FALSE)</f>
        <v>0.807524558</v>
      </c>
      <c r="P42" s="11">
        <f>VLOOKUP($B42,data!$B$3:$Q$15316,'diff expr 0 vs 1 mite'!P$8,FALSE)</f>
        <v>1.521714727</v>
      </c>
      <c r="R42" s="27" t="s">
        <v>27749</v>
      </c>
      <c r="T42" s="2">
        <f t="shared" si="31"/>
        <v>5</v>
      </c>
      <c r="U42" s="2">
        <f t="shared" si="1"/>
        <v>1</v>
      </c>
      <c r="V42" s="2">
        <f t="shared" si="2"/>
        <v>4</v>
      </c>
      <c r="W42" s="2">
        <f t="shared" si="3"/>
        <v>3</v>
      </c>
      <c r="X42" s="2">
        <f t="shared" si="4"/>
        <v>9</v>
      </c>
      <c r="Y42" s="2">
        <f t="shared" si="5"/>
        <v>7</v>
      </c>
      <c r="Z42" s="2">
        <f t="shared" si="6"/>
        <v>2</v>
      </c>
      <c r="AA42" s="2">
        <f t="shared" si="7"/>
        <v>6</v>
      </c>
      <c r="AB42" s="2">
        <f t="shared" si="8"/>
        <v>8</v>
      </c>
      <c r="AC42" s="2"/>
      <c r="AD42" s="2">
        <f t="shared" si="9"/>
        <v>0</v>
      </c>
      <c r="AE42" s="2">
        <f t="shared" si="10"/>
        <v>0</v>
      </c>
      <c r="AF42" s="2">
        <f t="shared" si="11"/>
        <v>0</v>
      </c>
      <c r="AG42" s="2">
        <f t="shared" si="12"/>
        <v>0</v>
      </c>
      <c r="AH42" s="2">
        <f t="shared" si="13"/>
        <v>0</v>
      </c>
      <c r="AI42" s="2">
        <f t="shared" si="14"/>
        <v>0</v>
      </c>
      <c r="AJ42" s="2">
        <f t="shared" si="15"/>
        <v>0</v>
      </c>
      <c r="AK42" s="2">
        <f t="shared" si="16"/>
        <v>0</v>
      </c>
      <c r="AL42" s="2">
        <f t="shared" si="17"/>
        <v>0</v>
      </c>
      <c r="AM42" s="2"/>
      <c r="AN42" s="2">
        <f t="shared" si="18"/>
        <v>5</v>
      </c>
      <c r="AO42" s="2">
        <f t="shared" si="19"/>
        <v>1</v>
      </c>
      <c r="AP42" s="2">
        <f t="shared" si="20"/>
        <v>4</v>
      </c>
      <c r="AQ42" s="2">
        <f t="shared" si="21"/>
        <v>3</v>
      </c>
      <c r="AR42" s="2">
        <f t="shared" si="22"/>
        <v>9</v>
      </c>
      <c r="AS42" s="2">
        <f t="shared" si="23"/>
        <v>7</v>
      </c>
      <c r="AT42" s="2">
        <f t="shared" si="24"/>
        <v>2</v>
      </c>
      <c r="AU42" s="2">
        <f t="shared" si="25"/>
        <v>6</v>
      </c>
      <c r="AV42" s="2">
        <f t="shared" si="26"/>
        <v>8</v>
      </c>
      <c r="AW42" s="2"/>
      <c r="AX42" s="5">
        <f t="shared" si="27"/>
        <v>4</v>
      </c>
      <c r="AY42" s="2">
        <f t="shared" si="32"/>
        <v>5</v>
      </c>
      <c r="AZ42" s="2">
        <f t="shared" si="33"/>
        <v>13</v>
      </c>
      <c r="BA42" s="2">
        <f t="shared" si="34"/>
        <v>32</v>
      </c>
      <c r="BB42" s="2">
        <f t="shared" si="35"/>
        <v>17</v>
      </c>
      <c r="BC42" s="2">
        <f t="shared" si="36"/>
        <v>3</v>
      </c>
      <c r="BD42" s="2">
        <f t="shared" si="37"/>
        <v>3</v>
      </c>
      <c r="BE42" s="19">
        <f t="shared" si="38"/>
        <v>10</v>
      </c>
      <c r="BF42" s="19">
        <f t="shared" si="39"/>
        <v>4.0824829046386304</v>
      </c>
      <c r="BG42" s="31">
        <f t="shared" si="40"/>
        <v>-1.7146428199482247</v>
      </c>
      <c r="BH42" s="32">
        <f t="shared" si="41"/>
        <v>4.3205366486849993E-2</v>
      </c>
      <c r="BI42" s="62">
        <f t="shared" si="28"/>
        <v>3.3239436619718309E-2</v>
      </c>
      <c r="BJ42" s="62" t="str">
        <f t="shared" si="42"/>
        <v/>
      </c>
      <c r="BK42" s="73" t="str">
        <f t="shared" si="43"/>
        <v/>
      </c>
      <c r="BM42" s="11">
        <f t="shared" si="29"/>
        <v>0.53324930328673792</v>
      </c>
    </row>
    <row r="43" spans="1:65">
      <c r="A43" s="30" t="s">
        <v>130</v>
      </c>
      <c r="B43" s="30" t="s">
        <v>131</v>
      </c>
      <c r="C43" s="30" t="s">
        <v>132</v>
      </c>
      <c r="D43" s="30" t="s">
        <v>133</v>
      </c>
      <c r="E43" s="30" t="s">
        <v>106</v>
      </c>
      <c r="F43" s="11" t="str">
        <f t="shared" si="30"/>
        <v>Toll_pathwa</v>
      </c>
      <c r="H43" s="11">
        <f>VLOOKUP($B43,data!$B$3:$Q$15316,'diff expr 0 vs 1 mite'!H$8,FALSE)</f>
        <v>5.7815107179999998</v>
      </c>
      <c r="I43" s="11">
        <f>VLOOKUP($B43,data!$B$3:$Q$15316,'diff expr 0 vs 1 mite'!I$8,FALSE)</f>
        <v>9.2752635639999994</v>
      </c>
      <c r="J43" s="11">
        <f>VLOOKUP($B43,data!$B$3:$Q$15316,'diff expr 0 vs 1 mite'!J$8,FALSE)</f>
        <v>11.2818095</v>
      </c>
      <c r="K43" s="11">
        <f>VLOOKUP($B43,data!$B$3:$Q$15316,'diff expr 0 vs 1 mite'!K$8,FALSE)</f>
        <v>7.1808166230000001</v>
      </c>
      <c r="L43" s="11">
        <f>VLOOKUP($B43,data!$B$3:$Q$15316,'diff expr 0 vs 1 mite'!L$8,FALSE)</f>
        <v>7.3795352330000004</v>
      </c>
      <c r="M43" s="11">
        <f>VLOOKUP($B43,data!$B$3:$Q$15316,'diff expr 0 vs 1 mite'!M$8,FALSE)</f>
        <v>30.530655920000001</v>
      </c>
      <c r="N43" s="11">
        <f>VLOOKUP($B43,data!$B$3:$Q$15316,'diff expr 0 vs 1 mite'!N$8,FALSE)</f>
        <v>10.797788239999999</v>
      </c>
      <c r="O43" s="11">
        <f>VLOOKUP($B43,data!$B$3:$Q$15316,'diff expr 0 vs 1 mite'!O$8,FALSE)</f>
        <v>20.68608742</v>
      </c>
      <c r="P43" s="11">
        <f>VLOOKUP($B43,data!$B$3:$Q$15316,'diff expr 0 vs 1 mite'!P$8,FALSE)</f>
        <v>16.12760316</v>
      </c>
      <c r="R43" s="27" t="s">
        <v>27749</v>
      </c>
      <c r="T43" s="2">
        <f t="shared" si="31"/>
        <v>1</v>
      </c>
      <c r="U43" s="2">
        <f t="shared" si="1"/>
        <v>4</v>
      </c>
      <c r="V43" s="2">
        <f t="shared" si="2"/>
        <v>6</v>
      </c>
      <c r="W43" s="2">
        <f t="shared" si="3"/>
        <v>2</v>
      </c>
      <c r="X43" s="2">
        <f t="shared" si="4"/>
        <v>3</v>
      </c>
      <c r="Y43" s="2">
        <f t="shared" si="5"/>
        <v>9</v>
      </c>
      <c r="Z43" s="2">
        <f t="shared" si="6"/>
        <v>5</v>
      </c>
      <c r="AA43" s="2">
        <f t="shared" si="7"/>
        <v>8</v>
      </c>
      <c r="AB43" s="2">
        <f t="shared" si="8"/>
        <v>7</v>
      </c>
      <c r="AC43" s="2"/>
      <c r="AD43" s="2">
        <f t="shared" si="9"/>
        <v>0</v>
      </c>
      <c r="AE43" s="2">
        <f t="shared" si="10"/>
        <v>0</v>
      </c>
      <c r="AF43" s="2">
        <f t="shared" si="11"/>
        <v>0</v>
      </c>
      <c r="AG43" s="2">
        <f t="shared" si="12"/>
        <v>0</v>
      </c>
      <c r="AH43" s="2">
        <f t="shared" si="13"/>
        <v>0</v>
      </c>
      <c r="AI43" s="2">
        <f t="shared" si="14"/>
        <v>0</v>
      </c>
      <c r="AJ43" s="2">
        <f t="shared" si="15"/>
        <v>0</v>
      </c>
      <c r="AK43" s="2">
        <f t="shared" si="16"/>
        <v>0</v>
      </c>
      <c r="AL43" s="2">
        <f t="shared" si="17"/>
        <v>0</v>
      </c>
      <c r="AM43" s="2"/>
      <c r="AN43" s="2">
        <f t="shared" si="18"/>
        <v>1</v>
      </c>
      <c r="AO43" s="2">
        <f t="shared" si="19"/>
        <v>4</v>
      </c>
      <c r="AP43" s="2">
        <f t="shared" si="20"/>
        <v>6</v>
      </c>
      <c r="AQ43" s="2">
        <f t="shared" si="21"/>
        <v>2</v>
      </c>
      <c r="AR43" s="2">
        <f t="shared" si="22"/>
        <v>3</v>
      </c>
      <c r="AS43" s="2">
        <f t="shared" si="23"/>
        <v>9</v>
      </c>
      <c r="AT43" s="2">
        <f t="shared" si="24"/>
        <v>5</v>
      </c>
      <c r="AU43" s="2">
        <f t="shared" si="25"/>
        <v>8</v>
      </c>
      <c r="AV43" s="2">
        <f t="shared" si="26"/>
        <v>7</v>
      </c>
      <c r="AW43" s="2"/>
      <c r="AX43" s="5">
        <f t="shared" si="27"/>
        <v>4</v>
      </c>
      <c r="AY43" s="2">
        <f t="shared" si="32"/>
        <v>5</v>
      </c>
      <c r="AZ43" s="2">
        <f t="shared" si="33"/>
        <v>13</v>
      </c>
      <c r="BA43" s="2">
        <f t="shared" si="34"/>
        <v>32</v>
      </c>
      <c r="BB43" s="2">
        <f t="shared" si="35"/>
        <v>17</v>
      </c>
      <c r="BC43" s="2">
        <f t="shared" si="36"/>
        <v>3</v>
      </c>
      <c r="BD43" s="2">
        <f t="shared" si="37"/>
        <v>3</v>
      </c>
      <c r="BE43" s="19">
        <f t="shared" si="38"/>
        <v>10</v>
      </c>
      <c r="BF43" s="19">
        <f t="shared" si="39"/>
        <v>4.0824829046386304</v>
      </c>
      <c r="BG43" s="31">
        <f t="shared" si="40"/>
        <v>-1.7146428199482247</v>
      </c>
      <c r="BH43" s="32">
        <f t="shared" si="41"/>
        <v>4.3205366486849993E-2</v>
      </c>
      <c r="BI43" s="62">
        <f t="shared" si="28"/>
        <v>3.3239436619718309E-2</v>
      </c>
      <c r="BJ43" s="62" t="str">
        <f t="shared" si="42"/>
        <v/>
      </c>
      <c r="BK43" s="73" t="str">
        <f t="shared" si="43"/>
        <v/>
      </c>
      <c r="BM43" s="11">
        <f t="shared" si="29"/>
        <v>0.30986991833141364</v>
      </c>
    </row>
    <row r="44" spans="1:65">
      <c r="A44" s="30" t="s">
        <v>134</v>
      </c>
      <c r="B44" s="30" t="s">
        <v>135</v>
      </c>
      <c r="C44" s="30" t="s">
        <v>136</v>
      </c>
      <c r="D44" s="30" t="s">
        <v>133</v>
      </c>
      <c r="E44" s="30" t="s">
        <v>106</v>
      </c>
      <c r="F44" s="11" t="str">
        <f t="shared" si="30"/>
        <v>Toll_pathwa</v>
      </c>
      <c r="H44" s="11">
        <f>VLOOKUP($B44,data!$B$3:$Q$15316,'diff expr 0 vs 1 mite'!H$8,FALSE)</f>
        <v>1.0096259320000001</v>
      </c>
      <c r="I44" s="11">
        <f>VLOOKUP($B44,data!$B$3:$Q$15316,'diff expr 0 vs 1 mite'!I$8,FALSE)</f>
        <v>0.67133978100000002</v>
      </c>
      <c r="J44" s="11">
        <f>VLOOKUP($B44,data!$B$3:$Q$15316,'diff expr 0 vs 1 mite'!J$8,FALSE)</f>
        <v>0.57263694899999995</v>
      </c>
      <c r="K44" s="11">
        <f>VLOOKUP($B44,data!$B$3:$Q$15316,'diff expr 0 vs 1 mite'!K$8,FALSE)</f>
        <v>0.484298387</v>
      </c>
      <c r="L44" s="11">
        <f>VLOOKUP($B44,data!$B$3:$Q$15316,'diff expr 0 vs 1 mite'!L$8,FALSE)</f>
        <v>0.13463916500000001</v>
      </c>
      <c r="M44" s="11">
        <f>VLOOKUP($B44,data!$B$3:$Q$15316,'diff expr 0 vs 1 mite'!M$8,FALSE)</f>
        <v>2.5562332560000001</v>
      </c>
      <c r="N44" s="11">
        <f>VLOOKUP($B44,data!$B$3:$Q$15316,'diff expr 0 vs 1 mite'!N$8,FALSE)</f>
        <v>2.355436648</v>
      </c>
      <c r="O44" s="11">
        <f>VLOOKUP($B44,data!$B$3:$Q$15316,'diff expr 0 vs 1 mite'!O$8,FALSE)</f>
        <v>1.1132596619999999</v>
      </c>
      <c r="P44" s="11">
        <f>VLOOKUP($B44,data!$B$3:$Q$15316,'diff expr 0 vs 1 mite'!P$8,FALSE)</f>
        <v>1.5505831619999999</v>
      </c>
      <c r="R44" s="27" t="s">
        <v>27749</v>
      </c>
      <c r="T44" s="2">
        <f t="shared" si="31"/>
        <v>5</v>
      </c>
      <c r="U44" s="2">
        <f t="shared" si="1"/>
        <v>4</v>
      </c>
      <c r="V44" s="2">
        <f t="shared" si="2"/>
        <v>3</v>
      </c>
      <c r="W44" s="2">
        <f t="shared" si="3"/>
        <v>2</v>
      </c>
      <c r="X44" s="2">
        <f t="shared" si="4"/>
        <v>1</v>
      </c>
      <c r="Y44" s="2">
        <f t="shared" si="5"/>
        <v>9</v>
      </c>
      <c r="Z44" s="2">
        <f t="shared" si="6"/>
        <v>8</v>
      </c>
      <c r="AA44" s="2">
        <f t="shared" si="7"/>
        <v>6</v>
      </c>
      <c r="AB44" s="2">
        <f t="shared" si="8"/>
        <v>7</v>
      </c>
      <c r="AC44" s="2"/>
      <c r="AD44" s="2">
        <f t="shared" si="9"/>
        <v>0</v>
      </c>
      <c r="AE44" s="2">
        <f t="shared" si="10"/>
        <v>0</v>
      </c>
      <c r="AF44" s="2">
        <f t="shared" si="11"/>
        <v>0</v>
      </c>
      <c r="AG44" s="2">
        <f t="shared" si="12"/>
        <v>0</v>
      </c>
      <c r="AH44" s="2">
        <f t="shared" si="13"/>
        <v>0</v>
      </c>
      <c r="AI44" s="2">
        <f t="shared" si="14"/>
        <v>0</v>
      </c>
      <c r="AJ44" s="2">
        <f t="shared" si="15"/>
        <v>0</v>
      </c>
      <c r="AK44" s="2">
        <f t="shared" si="16"/>
        <v>0</v>
      </c>
      <c r="AL44" s="2">
        <f t="shared" si="17"/>
        <v>0</v>
      </c>
      <c r="AM44" s="2"/>
      <c r="AN44" s="2">
        <f t="shared" si="18"/>
        <v>5</v>
      </c>
      <c r="AO44" s="2">
        <f t="shared" si="19"/>
        <v>4</v>
      </c>
      <c r="AP44" s="2">
        <f t="shared" si="20"/>
        <v>3</v>
      </c>
      <c r="AQ44" s="2">
        <f t="shared" si="21"/>
        <v>2</v>
      </c>
      <c r="AR44" s="2">
        <f t="shared" si="22"/>
        <v>1</v>
      </c>
      <c r="AS44" s="2">
        <f t="shared" si="23"/>
        <v>9</v>
      </c>
      <c r="AT44" s="2">
        <f t="shared" si="24"/>
        <v>8</v>
      </c>
      <c r="AU44" s="2">
        <f t="shared" si="25"/>
        <v>6</v>
      </c>
      <c r="AV44" s="2">
        <f t="shared" si="26"/>
        <v>7</v>
      </c>
      <c r="AW44" s="2"/>
      <c r="AX44" s="5">
        <f t="shared" si="27"/>
        <v>4</v>
      </c>
      <c r="AY44" s="2">
        <f t="shared" si="32"/>
        <v>5</v>
      </c>
      <c r="AZ44" s="2">
        <f t="shared" si="33"/>
        <v>14</v>
      </c>
      <c r="BA44" s="2">
        <f t="shared" si="34"/>
        <v>31</v>
      </c>
      <c r="BB44" s="2">
        <f t="shared" si="35"/>
        <v>16</v>
      </c>
      <c r="BC44" s="2">
        <f t="shared" si="36"/>
        <v>4</v>
      </c>
      <c r="BD44" s="2">
        <f t="shared" si="37"/>
        <v>4</v>
      </c>
      <c r="BE44" s="19">
        <f t="shared" si="38"/>
        <v>10</v>
      </c>
      <c r="BF44" s="19">
        <f t="shared" si="39"/>
        <v>4.0824829046386304</v>
      </c>
      <c r="BG44" s="31">
        <f t="shared" si="40"/>
        <v>-1.4696938456699067</v>
      </c>
      <c r="BH44" s="32">
        <f t="shared" si="41"/>
        <v>7.0822345147568383E-2</v>
      </c>
      <c r="BI44" s="62">
        <f t="shared" si="28"/>
        <v>4.1971830985915497E-2</v>
      </c>
      <c r="BJ44" s="62" t="str">
        <f t="shared" si="42"/>
        <v/>
      </c>
      <c r="BK44" s="73" t="str">
        <f t="shared" si="43"/>
        <v/>
      </c>
      <c r="BM44" s="11">
        <f t="shared" si="29"/>
        <v>0.35273517273535632</v>
      </c>
    </row>
    <row r="45" spans="1:65">
      <c r="A45" s="30" t="s">
        <v>137</v>
      </c>
      <c r="B45" s="30" t="s">
        <v>138</v>
      </c>
      <c r="C45" s="30" t="s">
        <v>139</v>
      </c>
      <c r="D45" s="30" t="s">
        <v>98</v>
      </c>
      <c r="E45" s="30" t="s">
        <v>106</v>
      </c>
      <c r="F45" s="11" t="str">
        <f t="shared" si="30"/>
        <v>Toll_pathwa</v>
      </c>
      <c r="H45" s="11">
        <f>VLOOKUP($B45,data!$B$3:$Q$15316,'diff expr 0 vs 1 mite'!H$8,FALSE)</f>
        <v>0.80076710799999995</v>
      </c>
      <c r="I45" s="11">
        <f>VLOOKUP($B45,data!$B$3:$Q$15316,'diff expr 0 vs 1 mite'!I$8,FALSE)</f>
        <v>0.20429507699999999</v>
      </c>
      <c r="J45" s="11">
        <f>VLOOKUP($B45,data!$B$3:$Q$15316,'diff expr 0 vs 1 mite'!J$8,FALSE)</f>
        <v>0.33826721300000001</v>
      </c>
      <c r="K45" s="11">
        <f>VLOOKUP($B45,data!$B$3:$Q$15316,'diff expr 0 vs 1 mite'!K$8,FALSE)</f>
        <v>0.29258590299999998</v>
      </c>
      <c r="L45" s="11">
        <f>VLOOKUP($B45,data!$B$3:$Q$15316,'diff expr 0 vs 1 mite'!L$8,FALSE)</f>
        <v>1.041170261</v>
      </c>
      <c r="M45" s="11">
        <f>VLOOKUP($B45,data!$B$3:$Q$15316,'diff expr 0 vs 1 mite'!M$8,FALSE)</f>
        <v>0.82364408499999997</v>
      </c>
      <c r="N45" s="11">
        <f>VLOOKUP($B45,data!$B$3:$Q$15316,'diff expr 0 vs 1 mite'!N$8,FALSE)</f>
        <v>0.18615641799999999</v>
      </c>
      <c r="O45" s="11">
        <f>VLOOKUP($B45,data!$B$3:$Q$15316,'diff expr 0 vs 1 mite'!O$8,FALSE)</f>
        <v>2.3059508709999998</v>
      </c>
      <c r="P45" s="11">
        <f>VLOOKUP($B45,data!$B$3:$Q$15316,'diff expr 0 vs 1 mite'!P$8,FALSE)</f>
        <v>3.568667874</v>
      </c>
      <c r="R45" s="27" t="s">
        <v>27749</v>
      </c>
      <c r="T45" s="2">
        <f t="shared" si="31"/>
        <v>5</v>
      </c>
      <c r="U45" s="2">
        <f t="shared" si="1"/>
        <v>2</v>
      </c>
      <c r="V45" s="2">
        <f t="shared" si="2"/>
        <v>4</v>
      </c>
      <c r="W45" s="2">
        <f t="shared" si="3"/>
        <v>3</v>
      </c>
      <c r="X45" s="2">
        <f t="shared" si="4"/>
        <v>7</v>
      </c>
      <c r="Y45" s="2">
        <f t="shared" si="5"/>
        <v>6</v>
      </c>
      <c r="Z45" s="2">
        <f t="shared" si="6"/>
        <v>1</v>
      </c>
      <c r="AA45" s="2">
        <f t="shared" si="7"/>
        <v>8</v>
      </c>
      <c r="AB45" s="2">
        <f t="shared" si="8"/>
        <v>9</v>
      </c>
      <c r="AC45" s="2"/>
      <c r="AD45" s="2">
        <f t="shared" si="9"/>
        <v>0</v>
      </c>
      <c r="AE45" s="2">
        <f t="shared" si="10"/>
        <v>0</v>
      </c>
      <c r="AF45" s="2">
        <f t="shared" si="11"/>
        <v>0</v>
      </c>
      <c r="AG45" s="2">
        <f t="shared" si="12"/>
        <v>0</v>
      </c>
      <c r="AH45" s="2">
        <f t="shared" si="13"/>
        <v>0</v>
      </c>
      <c r="AI45" s="2">
        <f t="shared" si="14"/>
        <v>0</v>
      </c>
      <c r="AJ45" s="2">
        <f t="shared" si="15"/>
        <v>0</v>
      </c>
      <c r="AK45" s="2">
        <f t="shared" si="16"/>
        <v>0</v>
      </c>
      <c r="AL45" s="2">
        <f t="shared" si="17"/>
        <v>0</v>
      </c>
      <c r="AM45" s="2"/>
      <c r="AN45" s="2">
        <f t="shared" si="18"/>
        <v>5</v>
      </c>
      <c r="AO45" s="2">
        <f t="shared" si="19"/>
        <v>2</v>
      </c>
      <c r="AP45" s="2">
        <f t="shared" si="20"/>
        <v>4</v>
      </c>
      <c r="AQ45" s="2">
        <f t="shared" si="21"/>
        <v>3</v>
      </c>
      <c r="AR45" s="2">
        <f t="shared" si="22"/>
        <v>7</v>
      </c>
      <c r="AS45" s="2">
        <f t="shared" si="23"/>
        <v>6</v>
      </c>
      <c r="AT45" s="2">
        <f t="shared" si="24"/>
        <v>1</v>
      </c>
      <c r="AU45" s="2">
        <f t="shared" si="25"/>
        <v>8</v>
      </c>
      <c r="AV45" s="2">
        <f t="shared" si="26"/>
        <v>9</v>
      </c>
      <c r="AW45" s="2"/>
      <c r="AX45" s="5">
        <f t="shared" si="27"/>
        <v>4</v>
      </c>
      <c r="AY45" s="2">
        <f t="shared" si="32"/>
        <v>5</v>
      </c>
      <c r="AZ45" s="2">
        <f t="shared" si="33"/>
        <v>14</v>
      </c>
      <c r="BA45" s="2">
        <f t="shared" si="34"/>
        <v>31</v>
      </c>
      <c r="BB45" s="2">
        <f t="shared" si="35"/>
        <v>16</v>
      </c>
      <c r="BC45" s="2">
        <f t="shared" si="36"/>
        <v>4</v>
      </c>
      <c r="BD45" s="2">
        <f t="shared" si="37"/>
        <v>4</v>
      </c>
      <c r="BE45" s="19">
        <f t="shared" si="38"/>
        <v>10</v>
      </c>
      <c r="BF45" s="19">
        <f t="shared" si="39"/>
        <v>4.0824829046386304</v>
      </c>
      <c r="BG45" s="31">
        <f t="shared" si="40"/>
        <v>-1.4696938456699067</v>
      </c>
      <c r="BH45" s="32">
        <f t="shared" si="41"/>
        <v>7.0822345147568383E-2</v>
      </c>
      <c r="BI45" s="62">
        <f t="shared" si="28"/>
        <v>4.1971830985915497E-2</v>
      </c>
      <c r="BJ45" s="62" t="str">
        <f t="shared" si="42"/>
        <v/>
      </c>
      <c r="BK45" s="73" t="str">
        <f t="shared" si="43"/>
        <v/>
      </c>
      <c r="BM45" s="11">
        <f t="shared" si="29"/>
        <v>0.58836074764963264</v>
      </c>
    </row>
    <row r="46" spans="1:65">
      <c r="A46" s="30" t="s">
        <v>140</v>
      </c>
      <c r="B46" s="30" t="s">
        <v>141</v>
      </c>
      <c r="C46" s="30" t="s">
        <v>142</v>
      </c>
      <c r="D46" s="30" t="s">
        <v>143</v>
      </c>
      <c r="E46" s="30" t="s">
        <v>106</v>
      </c>
      <c r="F46" s="11" t="str">
        <f t="shared" si="30"/>
        <v>Toll_pathwa</v>
      </c>
      <c r="H46" s="11">
        <f>VLOOKUP($B46,data!$B$3:$Q$15316,'diff expr 0 vs 1 mite'!H$8,FALSE)</f>
        <v>3.7341894739999999</v>
      </c>
      <c r="I46" s="11">
        <f>VLOOKUP($B46,data!$B$3:$Q$15316,'diff expr 0 vs 1 mite'!I$8,FALSE)</f>
        <v>5.5666525419999999</v>
      </c>
      <c r="J46" s="11">
        <f>VLOOKUP($B46,data!$B$3:$Q$15316,'diff expr 0 vs 1 mite'!J$8,FALSE)</f>
        <v>4.1586784520000002</v>
      </c>
      <c r="K46" s="11">
        <f>VLOOKUP($B46,data!$B$3:$Q$15316,'diff expr 0 vs 1 mite'!K$8,FALSE)</f>
        <v>4.7299397320000001</v>
      </c>
      <c r="L46" s="11">
        <f>VLOOKUP($B46,data!$B$3:$Q$15316,'diff expr 0 vs 1 mite'!L$8,FALSE)</f>
        <v>16.72364975</v>
      </c>
      <c r="M46" s="11">
        <f>VLOOKUP($B46,data!$B$3:$Q$15316,'diff expr 0 vs 1 mite'!M$8,FALSE)</f>
        <v>11.266554599999999</v>
      </c>
      <c r="N46" s="11">
        <f>VLOOKUP($B46,data!$B$3:$Q$15316,'diff expr 0 vs 1 mite'!N$8,FALSE)</f>
        <v>5.6537584250000004</v>
      </c>
      <c r="O46" s="11">
        <f>VLOOKUP($B46,data!$B$3:$Q$15316,'diff expr 0 vs 1 mite'!O$8,FALSE)</f>
        <v>12.107374999999999</v>
      </c>
      <c r="P46" s="11">
        <f>VLOOKUP($B46,data!$B$3:$Q$15316,'diff expr 0 vs 1 mite'!P$8,FALSE)</f>
        <v>12.42576167</v>
      </c>
      <c r="R46" s="27" t="s">
        <v>27749</v>
      </c>
      <c r="T46" s="2">
        <f t="shared" si="31"/>
        <v>1</v>
      </c>
      <c r="U46" s="2">
        <f t="shared" si="1"/>
        <v>4</v>
      </c>
      <c r="V46" s="2">
        <f t="shared" si="2"/>
        <v>2</v>
      </c>
      <c r="W46" s="2">
        <f t="shared" si="3"/>
        <v>3</v>
      </c>
      <c r="X46" s="2">
        <f t="shared" si="4"/>
        <v>9</v>
      </c>
      <c r="Y46" s="2">
        <f t="shared" si="5"/>
        <v>6</v>
      </c>
      <c r="Z46" s="2">
        <f t="shared" si="6"/>
        <v>5</v>
      </c>
      <c r="AA46" s="2">
        <f t="shared" si="7"/>
        <v>7</v>
      </c>
      <c r="AB46" s="2">
        <f t="shared" si="8"/>
        <v>8</v>
      </c>
      <c r="AC46" s="2"/>
      <c r="AD46" s="2">
        <f t="shared" si="9"/>
        <v>0</v>
      </c>
      <c r="AE46" s="2">
        <f t="shared" si="10"/>
        <v>0</v>
      </c>
      <c r="AF46" s="2">
        <f t="shared" si="11"/>
        <v>0</v>
      </c>
      <c r="AG46" s="2">
        <f t="shared" si="12"/>
        <v>0</v>
      </c>
      <c r="AH46" s="2">
        <f t="shared" si="13"/>
        <v>0</v>
      </c>
      <c r="AI46" s="2">
        <f t="shared" si="14"/>
        <v>0</v>
      </c>
      <c r="AJ46" s="2">
        <f t="shared" si="15"/>
        <v>0</v>
      </c>
      <c r="AK46" s="2">
        <f t="shared" si="16"/>
        <v>0</v>
      </c>
      <c r="AL46" s="2">
        <f t="shared" si="17"/>
        <v>0</v>
      </c>
      <c r="AM46" s="2"/>
      <c r="AN46" s="2">
        <f t="shared" si="18"/>
        <v>1</v>
      </c>
      <c r="AO46" s="2">
        <f t="shared" si="19"/>
        <v>4</v>
      </c>
      <c r="AP46" s="2">
        <f t="shared" si="20"/>
        <v>2</v>
      </c>
      <c r="AQ46" s="2">
        <f t="shared" si="21"/>
        <v>3</v>
      </c>
      <c r="AR46" s="2">
        <f t="shared" si="22"/>
        <v>9</v>
      </c>
      <c r="AS46" s="2">
        <f t="shared" si="23"/>
        <v>6</v>
      </c>
      <c r="AT46" s="2">
        <f t="shared" si="24"/>
        <v>5</v>
      </c>
      <c r="AU46" s="2">
        <f t="shared" si="25"/>
        <v>7</v>
      </c>
      <c r="AV46" s="2">
        <f t="shared" si="26"/>
        <v>8</v>
      </c>
      <c r="AW46" s="2"/>
      <c r="AX46" s="5">
        <f t="shared" si="27"/>
        <v>4</v>
      </c>
      <c r="AY46" s="2">
        <f t="shared" si="32"/>
        <v>5</v>
      </c>
      <c r="AZ46" s="2">
        <f t="shared" si="33"/>
        <v>10</v>
      </c>
      <c r="BA46" s="2">
        <f t="shared" si="34"/>
        <v>35</v>
      </c>
      <c r="BB46" s="2">
        <f t="shared" si="35"/>
        <v>20</v>
      </c>
      <c r="BC46" s="2">
        <f t="shared" si="36"/>
        <v>0</v>
      </c>
      <c r="BD46" s="2">
        <f t="shared" si="37"/>
        <v>0</v>
      </c>
      <c r="BE46" s="19">
        <f t="shared" si="38"/>
        <v>10</v>
      </c>
      <c r="BF46" s="19">
        <f t="shared" si="39"/>
        <v>4.0824829046386304</v>
      </c>
      <c r="BG46" s="31">
        <f t="shared" si="40"/>
        <v>-2.4494897427831779</v>
      </c>
      <c r="BH46" s="32">
        <f t="shared" si="41"/>
        <v>7.1529392177148241E-3</v>
      </c>
      <c r="BI46" s="62">
        <f t="shared" si="28"/>
        <v>2.8169014084507044E-4</v>
      </c>
      <c r="BJ46" s="62" t="str">
        <f t="shared" si="42"/>
        <v/>
      </c>
      <c r="BK46" s="73" t="str">
        <f t="shared" si="43"/>
        <v>sign</v>
      </c>
      <c r="BM46" s="11">
        <f t="shared" si="29"/>
        <v>0.40802224077532229</v>
      </c>
    </row>
    <row r="47" spans="1:65">
      <c r="A47" s="30" t="s">
        <v>144</v>
      </c>
      <c r="B47" s="30" t="s">
        <v>145</v>
      </c>
      <c r="C47" s="30" t="s">
        <v>146</v>
      </c>
      <c r="D47" s="30"/>
      <c r="E47" s="30" t="s">
        <v>106</v>
      </c>
      <c r="F47" s="11" t="str">
        <f t="shared" si="30"/>
        <v>Toll_pathwa</v>
      </c>
      <c r="H47" s="11">
        <f>VLOOKUP($B47,data!$B$3:$Q$15316,'diff expr 0 vs 1 mite'!H$8,FALSE)</f>
        <v>1.191466967</v>
      </c>
      <c r="I47" s="11">
        <f>VLOOKUP($B47,data!$B$3:$Q$15316,'diff expr 0 vs 1 mite'!I$8,FALSE)</f>
        <v>0.77653369400000005</v>
      </c>
      <c r="J47" s="11">
        <f>VLOOKUP($B47,data!$B$3:$Q$15316,'diff expr 0 vs 1 mite'!J$8,FALSE)</f>
        <v>0.52291963200000002</v>
      </c>
      <c r="K47" s="11">
        <f>VLOOKUP($B47,data!$B$3:$Q$15316,'diff expr 0 vs 1 mite'!K$8,FALSE)</f>
        <v>0.46436331400000003</v>
      </c>
      <c r="L47" s="11">
        <f>VLOOKUP($B47,data!$B$3:$Q$15316,'diff expr 0 vs 1 mite'!L$8,FALSE)</f>
        <v>1.622934232</v>
      </c>
      <c r="M47" s="11">
        <f>VLOOKUP($B47,data!$B$3:$Q$15316,'diff expr 0 vs 1 mite'!M$8,FALSE)</f>
        <v>0</v>
      </c>
      <c r="N47" s="11">
        <f>VLOOKUP($B47,data!$B$3:$Q$15316,'diff expr 0 vs 1 mite'!N$8,FALSE)</f>
        <v>0.58440460599999999</v>
      </c>
      <c r="O47" s="11">
        <f>VLOOKUP($B47,data!$B$3:$Q$15316,'diff expr 0 vs 1 mite'!O$8,FALSE)</f>
        <v>2.0913008080000002</v>
      </c>
      <c r="P47" s="11">
        <f>VLOOKUP($B47,data!$B$3:$Q$15316,'diff expr 0 vs 1 mite'!P$8,FALSE)</f>
        <v>2.184622284</v>
      </c>
      <c r="R47" s="27" t="s">
        <v>27749</v>
      </c>
      <c r="T47" s="2">
        <f t="shared" si="31"/>
        <v>6</v>
      </c>
      <c r="U47" s="2">
        <f t="shared" si="1"/>
        <v>5</v>
      </c>
      <c r="V47" s="2">
        <f t="shared" si="2"/>
        <v>3</v>
      </c>
      <c r="W47" s="2">
        <f t="shared" si="3"/>
        <v>2</v>
      </c>
      <c r="X47" s="2">
        <f t="shared" si="4"/>
        <v>7</v>
      </c>
      <c r="Y47" s="2">
        <f t="shared" si="5"/>
        <v>1</v>
      </c>
      <c r="Z47" s="2">
        <f t="shared" si="6"/>
        <v>4</v>
      </c>
      <c r="AA47" s="2">
        <f t="shared" si="7"/>
        <v>8</v>
      </c>
      <c r="AB47" s="2">
        <f t="shared" si="8"/>
        <v>9</v>
      </c>
      <c r="AC47" s="2"/>
      <c r="AD47" s="2">
        <f t="shared" si="9"/>
        <v>0</v>
      </c>
      <c r="AE47" s="2">
        <f t="shared" si="10"/>
        <v>0</v>
      </c>
      <c r="AF47" s="2">
        <f t="shared" si="11"/>
        <v>0</v>
      </c>
      <c r="AG47" s="2">
        <f t="shared" si="12"/>
        <v>0</v>
      </c>
      <c r="AH47" s="2">
        <f t="shared" si="13"/>
        <v>0</v>
      </c>
      <c r="AI47" s="2">
        <f t="shared" si="14"/>
        <v>0</v>
      </c>
      <c r="AJ47" s="2">
        <f t="shared" si="15"/>
        <v>0</v>
      </c>
      <c r="AK47" s="2">
        <f t="shared" si="16"/>
        <v>0</v>
      </c>
      <c r="AL47" s="2">
        <f t="shared" si="17"/>
        <v>0</v>
      </c>
      <c r="AM47" s="2"/>
      <c r="AN47" s="2">
        <f t="shared" si="18"/>
        <v>6</v>
      </c>
      <c r="AO47" s="2">
        <f t="shared" si="19"/>
        <v>5</v>
      </c>
      <c r="AP47" s="2">
        <f t="shared" si="20"/>
        <v>3</v>
      </c>
      <c r="AQ47" s="2">
        <f t="shared" si="21"/>
        <v>2</v>
      </c>
      <c r="AR47" s="2">
        <f t="shared" si="22"/>
        <v>7</v>
      </c>
      <c r="AS47" s="2">
        <f t="shared" si="23"/>
        <v>1</v>
      </c>
      <c r="AT47" s="2">
        <f t="shared" si="24"/>
        <v>4</v>
      </c>
      <c r="AU47" s="2">
        <f t="shared" si="25"/>
        <v>8</v>
      </c>
      <c r="AV47" s="2">
        <f t="shared" si="26"/>
        <v>9</v>
      </c>
      <c r="AW47" s="2"/>
      <c r="AX47" s="5">
        <f t="shared" si="27"/>
        <v>4</v>
      </c>
      <c r="AY47" s="2">
        <f t="shared" si="32"/>
        <v>5</v>
      </c>
      <c r="AZ47" s="2">
        <f t="shared" si="33"/>
        <v>16</v>
      </c>
      <c r="BA47" s="2">
        <f t="shared" si="34"/>
        <v>29</v>
      </c>
      <c r="BB47" s="2">
        <f t="shared" si="35"/>
        <v>14</v>
      </c>
      <c r="BC47" s="2">
        <f t="shared" si="36"/>
        <v>6</v>
      </c>
      <c r="BD47" s="2">
        <f t="shared" si="37"/>
        <v>6</v>
      </c>
      <c r="BE47" s="19">
        <f t="shared" si="38"/>
        <v>10</v>
      </c>
      <c r="BF47" s="19">
        <f t="shared" si="39"/>
        <v>4.0824829046386304</v>
      </c>
      <c r="BG47" s="31">
        <f t="shared" si="40"/>
        <v>-0.9797958971132712</v>
      </c>
      <c r="BH47" s="32">
        <f t="shared" si="41"/>
        <v>0.16359343889515282</v>
      </c>
      <c r="BI47" s="62">
        <f t="shared" si="28"/>
        <v>6.9014084507042259E-2</v>
      </c>
      <c r="BJ47" s="62" t="str">
        <f t="shared" si="42"/>
        <v/>
      </c>
      <c r="BK47" s="73" t="str">
        <f t="shared" si="43"/>
        <v/>
      </c>
      <c r="BM47" s="11">
        <f t="shared" si="29"/>
        <v>0.24428439010418698</v>
      </c>
    </row>
    <row r="48" spans="1:65">
      <c r="A48" s="30" t="s">
        <v>147</v>
      </c>
      <c r="B48" s="30" t="s">
        <v>148</v>
      </c>
      <c r="C48" s="30" t="s">
        <v>136</v>
      </c>
      <c r="D48" s="30" t="s">
        <v>149</v>
      </c>
      <c r="E48" s="30" t="s">
        <v>106</v>
      </c>
      <c r="F48" s="11" t="str">
        <f t="shared" si="30"/>
        <v>Toll_pathwa</v>
      </c>
      <c r="H48" s="11">
        <f>VLOOKUP($B48,data!$B$3:$Q$15316,'diff expr 0 vs 1 mite'!H$8,FALSE)</f>
        <v>2.8209611539999999</v>
      </c>
      <c r="I48" s="11">
        <f>VLOOKUP($B48,data!$B$3:$Q$15316,'diff expr 0 vs 1 mite'!I$8,FALSE)</f>
        <v>2.8156944699999999</v>
      </c>
      <c r="J48" s="11">
        <f>VLOOKUP($B48,data!$B$3:$Q$15316,'diff expr 0 vs 1 mite'!J$8,FALSE)</f>
        <v>3.0927819240000001</v>
      </c>
      <c r="K48" s="11">
        <f>VLOOKUP($B48,data!$B$3:$Q$15316,'diff expr 0 vs 1 mite'!K$8,FALSE)</f>
        <v>2.069541112</v>
      </c>
      <c r="L48" s="11">
        <f>VLOOKUP($B48,data!$B$3:$Q$15316,'diff expr 0 vs 1 mite'!L$8,FALSE)</f>
        <v>4.3151282560000004</v>
      </c>
      <c r="M48" s="11">
        <f>VLOOKUP($B48,data!$B$3:$Q$15316,'diff expr 0 vs 1 mite'!M$8,FALSE)</f>
        <v>7.6464447760000001</v>
      </c>
      <c r="N48" s="11">
        <f>VLOOKUP($B48,data!$B$3:$Q$15316,'diff expr 0 vs 1 mite'!N$8,FALSE)</f>
        <v>8.4511654660000008</v>
      </c>
      <c r="O48" s="11">
        <f>VLOOKUP($B48,data!$B$3:$Q$15316,'diff expr 0 vs 1 mite'!O$8,FALSE)</f>
        <v>4.7572668020000002</v>
      </c>
      <c r="P48" s="11">
        <f>VLOOKUP($B48,data!$B$3:$Q$15316,'diff expr 0 vs 1 mite'!P$8,FALSE)</f>
        <v>2.366454005</v>
      </c>
      <c r="R48" s="27" t="s">
        <v>27749</v>
      </c>
      <c r="T48" s="2">
        <f t="shared" si="31"/>
        <v>4</v>
      </c>
      <c r="U48" s="2">
        <f t="shared" si="1"/>
        <v>3</v>
      </c>
      <c r="V48" s="2">
        <f t="shared" si="2"/>
        <v>5</v>
      </c>
      <c r="W48" s="2">
        <f t="shared" si="3"/>
        <v>1</v>
      </c>
      <c r="X48" s="2">
        <f t="shared" si="4"/>
        <v>6</v>
      </c>
      <c r="Y48" s="2">
        <f t="shared" si="5"/>
        <v>8</v>
      </c>
      <c r="Z48" s="2">
        <f t="shared" si="6"/>
        <v>9</v>
      </c>
      <c r="AA48" s="2">
        <f t="shared" si="7"/>
        <v>7</v>
      </c>
      <c r="AB48" s="2">
        <f t="shared" si="8"/>
        <v>2</v>
      </c>
      <c r="AC48" s="2"/>
      <c r="AD48" s="2">
        <f t="shared" si="9"/>
        <v>0</v>
      </c>
      <c r="AE48" s="2">
        <f t="shared" si="10"/>
        <v>0</v>
      </c>
      <c r="AF48" s="2">
        <f t="shared" si="11"/>
        <v>0</v>
      </c>
      <c r="AG48" s="2">
        <f t="shared" si="12"/>
        <v>0</v>
      </c>
      <c r="AH48" s="2">
        <f t="shared" si="13"/>
        <v>0</v>
      </c>
      <c r="AI48" s="2">
        <f t="shared" si="14"/>
        <v>0</v>
      </c>
      <c r="AJ48" s="2">
        <f t="shared" si="15"/>
        <v>0</v>
      </c>
      <c r="AK48" s="2">
        <f t="shared" si="16"/>
        <v>0</v>
      </c>
      <c r="AL48" s="2">
        <f t="shared" si="17"/>
        <v>0</v>
      </c>
      <c r="AM48" s="2"/>
      <c r="AN48" s="2">
        <f t="shared" si="18"/>
        <v>4</v>
      </c>
      <c r="AO48" s="2">
        <f t="shared" si="19"/>
        <v>3</v>
      </c>
      <c r="AP48" s="2">
        <f t="shared" si="20"/>
        <v>5</v>
      </c>
      <c r="AQ48" s="2">
        <f t="shared" si="21"/>
        <v>1</v>
      </c>
      <c r="AR48" s="2">
        <f t="shared" si="22"/>
        <v>6</v>
      </c>
      <c r="AS48" s="2">
        <f t="shared" si="23"/>
        <v>8</v>
      </c>
      <c r="AT48" s="2">
        <f t="shared" si="24"/>
        <v>9</v>
      </c>
      <c r="AU48" s="2">
        <f t="shared" si="25"/>
        <v>7</v>
      </c>
      <c r="AV48" s="2">
        <f t="shared" si="26"/>
        <v>2</v>
      </c>
      <c r="AW48" s="2"/>
      <c r="AX48" s="5">
        <f t="shared" si="27"/>
        <v>4</v>
      </c>
      <c r="AY48" s="2">
        <f t="shared" si="32"/>
        <v>5</v>
      </c>
      <c r="AZ48" s="2">
        <f t="shared" si="33"/>
        <v>13</v>
      </c>
      <c r="BA48" s="2">
        <f t="shared" si="34"/>
        <v>32</v>
      </c>
      <c r="BB48" s="2">
        <f t="shared" si="35"/>
        <v>17</v>
      </c>
      <c r="BC48" s="2">
        <f t="shared" si="36"/>
        <v>3</v>
      </c>
      <c r="BD48" s="2">
        <f t="shared" si="37"/>
        <v>3</v>
      </c>
      <c r="BE48" s="19">
        <f t="shared" si="38"/>
        <v>10</v>
      </c>
      <c r="BF48" s="19">
        <f t="shared" si="39"/>
        <v>4.0824829046386304</v>
      </c>
      <c r="BG48" s="31">
        <f t="shared" si="40"/>
        <v>-1.7146428199482247</v>
      </c>
      <c r="BH48" s="32">
        <f t="shared" si="41"/>
        <v>4.3205366486849993E-2</v>
      </c>
      <c r="BI48" s="62">
        <f t="shared" si="28"/>
        <v>3.3239436619718309E-2</v>
      </c>
      <c r="BJ48" s="62" t="str">
        <f t="shared" si="42"/>
        <v/>
      </c>
      <c r="BK48" s="73" t="str">
        <f t="shared" si="43"/>
        <v/>
      </c>
      <c r="BM48" s="11">
        <f t="shared" si="29"/>
        <v>0.30961540105917928</v>
      </c>
    </row>
    <row r="49" spans="1:65">
      <c r="A49" s="30" t="s">
        <v>150</v>
      </c>
      <c r="B49" s="30" t="s">
        <v>151</v>
      </c>
      <c r="C49" s="30" t="s">
        <v>104</v>
      </c>
      <c r="D49" s="30" t="s">
        <v>152</v>
      </c>
      <c r="E49" s="30" t="s">
        <v>106</v>
      </c>
      <c r="F49" s="11" t="str">
        <f t="shared" si="30"/>
        <v>Toll_pathwa</v>
      </c>
      <c r="H49" s="11">
        <f>VLOOKUP($B49,data!$B$3:$Q$15316,'diff expr 0 vs 1 mite'!H$8,FALSE)</f>
        <v>1.2532553719999999</v>
      </c>
      <c r="I49" s="11">
        <f>VLOOKUP($B49,data!$B$3:$Q$15316,'diff expr 0 vs 1 mite'!I$8,FALSE)</f>
        <v>0.77381434599999999</v>
      </c>
      <c r="J49" s="11">
        <f>VLOOKUP($B49,data!$B$3:$Q$15316,'diff expr 0 vs 1 mite'!J$8,FALSE)</f>
        <v>0.33002266400000002</v>
      </c>
      <c r="K49" s="11">
        <f>VLOOKUP($B49,data!$B$3:$Q$15316,'diff expr 0 vs 1 mite'!K$8,FALSE)</f>
        <v>0.83733390399999996</v>
      </c>
      <c r="L49" s="11">
        <f>VLOOKUP($B49,data!$B$3:$Q$15316,'diff expr 0 vs 1 mite'!L$8,FALSE)</f>
        <v>4.0349592420000002</v>
      </c>
      <c r="M49" s="11">
        <f>VLOOKUP($B49,data!$B$3:$Q$15316,'diff expr 0 vs 1 mite'!M$8,FALSE)</f>
        <v>0</v>
      </c>
      <c r="N49" s="11">
        <f>VLOOKUP($B49,data!$B$3:$Q$15316,'diff expr 0 vs 1 mite'!N$8,FALSE)</f>
        <v>0.25612971000000001</v>
      </c>
      <c r="O49" s="11">
        <f>VLOOKUP($B49,data!$B$3:$Q$15316,'diff expr 0 vs 1 mite'!O$8,FALSE)</f>
        <v>0.18331281499999999</v>
      </c>
      <c r="P49" s="11">
        <f>VLOOKUP($B49,data!$B$3:$Q$15316,'diff expr 0 vs 1 mite'!P$8,FALSE)</f>
        <v>1.021295479</v>
      </c>
      <c r="R49" s="27" t="s">
        <v>27749</v>
      </c>
      <c r="T49" s="2">
        <f t="shared" si="31"/>
        <v>8</v>
      </c>
      <c r="U49" s="2">
        <f t="shared" si="1"/>
        <v>5</v>
      </c>
      <c r="V49" s="2">
        <f t="shared" si="2"/>
        <v>4</v>
      </c>
      <c r="W49" s="2">
        <f t="shared" si="3"/>
        <v>6</v>
      </c>
      <c r="X49" s="2">
        <f t="shared" si="4"/>
        <v>9</v>
      </c>
      <c r="Y49" s="2">
        <f t="shared" si="5"/>
        <v>1</v>
      </c>
      <c r="Z49" s="2">
        <f t="shared" si="6"/>
        <v>3</v>
      </c>
      <c r="AA49" s="2">
        <f t="shared" si="7"/>
        <v>2</v>
      </c>
      <c r="AB49" s="2">
        <f t="shared" si="8"/>
        <v>7</v>
      </c>
      <c r="AC49" s="2"/>
      <c r="AD49" s="2">
        <f t="shared" si="9"/>
        <v>0</v>
      </c>
      <c r="AE49" s="2">
        <f t="shared" si="10"/>
        <v>0</v>
      </c>
      <c r="AF49" s="2">
        <f t="shared" si="11"/>
        <v>0</v>
      </c>
      <c r="AG49" s="2">
        <f t="shared" si="12"/>
        <v>0</v>
      </c>
      <c r="AH49" s="2">
        <f t="shared" si="13"/>
        <v>0</v>
      </c>
      <c r="AI49" s="2">
        <f t="shared" si="14"/>
        <v>0</v>
      </c>
      <c r="AJ49" s="2">
        <f t="shared" si="15"/>
        <v>0</v>
      </c>
      <c r="AK49" s="2">
        <f t="shared" si="16"/>
        <v>0</v>
      </c>
      <c r="AL49" s="2">
        <f t="shared" si="17"/>
        <v>0</v>
      </c>
      <c r="AM49" s="2"/>
      <c r="AN49" s="2">
        <f t="shared" si="18"/>
        <v>8</v>
      </c>
      <c r="AO49" s="2">
        <f t="shared" si="19"/>
        <v>5</v>
      </c>
      <c r="AP49" s="2">
        <f t="shared" si="20"/>
        <v>4</v>
      </c>
      <c r="AQ49" s="2">
        <f t="shared" si="21"/>
        <v>6</v>
      </c>
      <c r="AR49" s="2">
        <f t="shared" si="22"/>
        <v>9</v>
      </c>
      <c r="AS49" s="2">
        <f t="shared" si="23"/>
        <v>1</v>
      </c>
      <c r="AT49" s="2">
        <f t="shared" si="24"/>
        <v>3</v>
      </c>
      <c r="AU49" s="2">
        <f t="shared" si="25"/>
        <v>2</v>
      </c>
      <c r="AV49" s="2">
        <f t="shared" si="26"/>
        <v>7</v>
      </c>
      <c r="AW49" s="2"/>
      <c r="AX49" s="5">
        <f t="shared" si="27"/>
        <v>4</v>
      </c>
      <c r="AY49" s="2">
        <f t="shared" si="32"/>
        <v>5</v>
      </c>
      <c r="AZ49" s="2">
        <f t="shared" si="33"/>
        <v>23</v>
      </c>
      <c r="BA49" s="2">
        <f t="shared" si="34"/>
        <v>22</v>
      </c>
      <c r="BB49" s="2">
        <f t="shared" si="35"/>
        <v>7</v>
      </c>
      <c r="BC49" s="2">
        <f t="shared" si="36"/>
        <v>13</v>
      </c>
      <c r="BD49" s="2">
        <f t="shared" si="37"/>
        <v>7</v>
      </c>
      <c r="BE49" s="19">
        <f t="shared" si="38"/>
        <v>10</v>
      </c>
      <c r="BF49" s="19">
        <f t="shared" si="39"/>
        <v>4.0824829046386304</v>
      </c>
      <c r="BG49" s="31">
        <f t="shared" si="40"/>
        <v>-0.73484692283495334</v>
      </c>
      <c r="BH49" s="32">
        <f t="shared" si="41"/>
        <v>0.23121636322523817</v>
      </c>
      <c r="BI49" s="62">
        <f t="shared" si="28"/>
        <v>7.6619718309859156E-2</v>
      </c>
      <c r="BJ49" s="62" t="str">
        <f t="shared" si="42"/>
        <v/>
      </c>
      <c r="BK49" s="73" t="str">
        <f t="shared" si="43"/>
        <v/>
      </c>
      <c r="BM49" s="11">
        <f t="shared" si="29"/>
        <v>0.13871991584914031</v>
      </c>
    </row>
    <row r="50" spans="1:65">
      <c r="A50" s="30" t="s">
        <v>153</v>
      </c>
      <c r="B50" s="30" t="s">
        <v>154</v>
      </c>
      <c r="C50" s="30" t="s">
        <v>136</v>
      </c>
      <c r="D50" s="30" t="s">
        <v>56</v>
      </c>
      <c r="E50" s="30" t="s">
        <v>106</v>
      </c>
      <c r="F50" s="11" t="str">
        <f t="shared" si="30"/>
        <v>Toll_pathwa</v>
      </c>
      <c r="H50" s="11">
        <f>VLOOKUP($B50,data!$B$3:$Q$15316,'diff expr 0 vs 1 mite'!H$8,FALSE)</f>
        <v>1.1945391059999999</v>
      </c>
      <c r="I50" s="11">
        <f>VLOOKUP($B50,data!$B$3:$Q$15316,'diff expr 0 vs 1 mite'!I$8,FALSE)</f>
        <v>1.9234417530000001</v>
      </c>
      <c r="J50" s="11">
        <f>VLOOKUP($B50,data!$B$3:$Q$15316,'diff expr 0 vs 1 mite'!J$8,FALSE)</f>
        <v>1.6406503050000001</v>
      </c>
      <c r="K50" s="11">
        <f>VLOOKUP($B50,data!$B$3:$Q$15316,'diff expr 0 vs 1 mite'!K$8,FALSE)</f>
        <v>1.204980511</v>
      </c>
      <c r="L50" s="11">
        <f>VLOOKUP($B50,data!$B$3:$Q$15316,'diff expr 0 vs 1 mite'!L$8,FALSE)</f>
        <v>0.121816387</v>
      </c>
      <c r="M50" s="11">
        <f>VLOOKUP($B50,data!$B$3:$Q$15316,'diff expr 0 vs 1 mite'!M$8,FALSE)</f>
        <v>0.46255649399999998</v>
      </c>
      <c r="N50" s="11">
        <f>VLOOKUP($B50,data!$B$3:$Q$15316,'diff expr 0 vs 1 mite'!N$8,FALSE)</f>
        <v>0.92482103800000004</v>
      </c>
      <c r="O50" s="11">
        <f>VLOOKUP($B50,data!$B$3:$Q$15316,'diff expr 0 vs 1 mite'!O$8,FALSE)</f>
        <v>1.295016341</v>
      </c>
      <c r="P50" s="11">
        <f>VLOOKUP($B50,data!$B$3:$Q$15316,'diff expr 0 vs 1 mite'!P$8,FALSE)</f>
        <v>3.206648172</v>
      </c>
      <c r="R50" s="27" t="s">
        <v>27749</v>
      </c>
      <c r="T50" s="2">
        <f t="shared" si="31"/>
        <v>4</v>
      </c>
      <c r="U50" s="2">
        <f t="shared" si="1"/>
        <v>8</v>
      </c>
      <c r="V50" s="2">
        <f t="shared" si="2"/>
        <v>7</v>
      </c>
      <c r="W50" s="2">
        <f t="shared" si="3"/>
        <v>5</v>
      </c>
      <c r="X50" s="2">
        <f t="shared" si="4"/>
        <v>1</v>
      </c>
      <c r="Y50" s="2">
        <f t="shared" si="5"/>
        <v>2</v>
      </c>
      <c r="Z50" s="2">
        <f t="shared" si="6"/>
        <v>3</v>
      </c>
      <c r="AA50" s="2">
        <f t="shared" si="7"/>
        <v>6</v>
      </c>
      <c r="AB50" s="2">
        <f t="shared" si="8"/>
        <v>9</v>
      </c>
      <c r="AC50" s="2"/>
      <c r="AD50" s="2">
        <f t="shared" si="9"/>
        <v>0</v>
      </c>
      <c r="AE50" s="2">
        <f t="shared" si="10"/>
        <v>0</v>
      </c>
      <c r="AF50" s="2">
        <f t="shared" si="11"/>
        <v>0</v>
      </c>
      <c r="AG50" s="2">
        <f t="shared" si="12"/>
        <v>0</v>
      </c>
      <c r="AH50" s="2">
        <f t="shared" si="13"/>
        <v>0</v>
      </c>
      <c r="AI50" s="2">
        <f t="shared" si="14"/>
        <v>0</v>
      </c>
      <c r="AJ50" s="2">
        <f t="shared" si="15"/>
        <v>0</v>
      </c>
      <c r="AK50" s="2">
        <f t="shared" si="16"/>
        <v>0</v>
      </c>
      <c r="AL50" s="2">
        <f t="shared" si="17"/>
        <v>0</v>
      </c>
      <c r="AM50" s="2"/>
      <c r="AN50" s="2">
        <f t="shared" si="18"/>
        <v>4</v>
      </c>
      <c r="AO50" s="2">
        <f t="shared" si="19"/>
        <v>8</v>
      </c>
      <c r="AP50" s="2">
        <f t="shared" si="20"/>
        <v>7</v>
      </c>
      <c r="AQ50" s="2">
        <f t="shared" si="21"/>
        <v>5</v>
      </c>
      <c r="AR50" s="2">
        <f t="shared" si="22"/>
        <v>1</v>
      </c>
      <c r="AS50" s="2">
        <f t="shared" si="23"/>
        <v>2</v>
      </c>
      <c r="AT50" s="2">
        <f t="shared" si="24"/>
        <v>3</v>
      </c>
      <c r="AU50" s="2">
        <f t="shared" si="25"/>
        <v>6</v>
      </c>
      <c r="AV50" s="2">
        <f t="shared" si="26"/>
        <v>9</v>
      </c>
      <c r="AW50" s="2"/>
      <c r="AX50" s="5">
        <f t="shared" si="27"/>
        <v>4</v>
      </c>
      <c r="AY50" s="2">
        <f t="shared" si="32"/>
        <v>5</v>
      </c>
      <c r="AZ50" s="2">
        <f t="shared" si="33"/>
        <v>24</v>
      </c>
      <c r="BA50" s="2">
        <f t="shared" si="34"/>
        <v>21</v>
      </c>
      <c r="BB50" s="2">
        <f t="shared" si="35"/>
        <v>6</v>
      </c>
      <c r="BC50" s="2">
        <f t="shared" si="36"/>
        <v>14</v>
      </c>
      <c r="BD50" s="2">
        <f t="shared" si="37"/>
        <v>6</v>
      </c>
      <c r="BE50" s="19">
        <f t="shared" si="38"/>
        <v>10</v>
      </c>
      <c r="BF50" s="19">
        <f t="shared" si="39"/>
        <v>4.0824829046386304</v>
      </c>
      <c r="BG50" s="31">
        <f t="shared" si="40"/>
        <v>-0.9797958971132712</v>
      </c>
      <c r="BH50" s="32">
        <f t="shared" si="41"/>
        <v>0.16359343889515282</v>
      </c>
      <c r="BI50" s="62">
        <f t="shared" si="28"/>
        <v>6.9014084507042259E-2</v>
      </c>
      <c r="BJ50" s="62" t="str">
        <f t="shared" si="42"/>
        <v/>
      </c>
      <c r="BK50" s="73" t="str">
        <f t="shared" si="43"/>
        <v/>
      </c>
      <c r="BM50" s="11">
        <f t="shared" si="29"/>
        <v>-9.3482869735714916E-2</v>
      </c>
    </row>
    <row r="51" spans="1:65">
      <c r="A51" s="30" t="s">
        <v>155</v>
      </c>
      <c r="B51" s="30" t="s">
        <v>156</v>
      </c>
      <c r="C51" s="30" t="s">
        <v>136</v>
      </c>
      <c r="D51" s="30" t="s">
        <v>56</v>
      </c>
      <c r="E51" s="30" t="s">
        <v>106</v>
      </c>
      <c r="F51" s="11" t="str">
        <f t="shared" si="30"/>
        <v>Toll_pathwa</v>
      </c>
      <c r="H51" s="11">
        <f>VLOOKUP($B51,data!$B$3:$Q$15316,'diff expr 0 vs 1 mite'!H$8,FALSE)</f>
        <v>37.867401540000003</v>
      </c>
      <c r="I51" s="11">
        <f>VLOOKUP($B51,data!$B$3:$Q$15316,'diff expr 0 vs 1 mite'!I$8,FALSE)</f>
        <v>35.248126040000002</v>
      </c>
      <c r="J51" s="11">
        <f>VLOOKUP($B51,data!$B$3:$Q$15316,'diff expr 0 vs 1 mite'!J$8,FALSE)</f>
        <v>31.550494530000002</v>
      </c>
      <c r="K51" s="11">
        <f>VLOOKUP($B51,data!$B$3:$Q$15316,'diff expr 0 vs 1 mite'!K$8,FALSE)</f>
        <v>29.449477030000001</v>
      </c>
      <c r="L51" s="11">
        <f>VLOOKUP($B51,data!$B$3:$Q$15316,'diff expr 0 vs 1 mite'!L$8,FALSE)</f>
        <v>92.882171810000003</v>
      </c>
      <c r="M51" s="11">
        <f>VLOOKUP($B51,data!$B$3:$Q$15316,'diff expr 0 vs 1 mite'!M$8,FALSE)</f>
        <v>44.299739989999999</v>
      </c>
      <c r="N51" s="11">
        <f>VLOOKUP($B51,data!$B$3:$Q$15316,'diff expr 0 vs 1 mite'!N$8,FALSE)</f>
        <v>44.452922530000002</v>
      </c>
      <c r="O51" s="11">
        <f>VLOOKUP($B51,data!$B$3:$Q$15316,'diff expr 0 vs 1 mite'!O$8,FALSE)</f>
        <v>53.83751711</v>
      </c>
      <c r="P51" s="11">
        <f>VLOOKUP($B51,data!$B$3:$Q$15316,'diff expr 0 vs 1 mite'!P$8,FALSE)</f>
        <v>34.623438550000003</v>
      </c>
      <c r="R51" s="27" t="s">
        <v>27749</v>
      </c>
      <c r="T51" s="2">
        <f t="shared" si="31"/>
        <v>5</v>
      </c>
      <c r="U51" s="2">
        <f t="shared" si="1"/>
        <v>4</v>
      </c>
      <c r="V51" s="2">
        <f t="shared" si="2"/>
        <v>2</v>
      </c>
      <c r="W51" s="2">
        <f t="shared" si="3"/>
        <v>1</v>
      </c>
      <c r="X51" s="2">
        <f t="shared" si="4"/>
        <v>9</v>
      </c>
      <c r="Y51" s="2">
        <f t="shared" si="5"/>
        <v>6</v>
      </c>
      <c r="Z51" s="2">
        <f t="shared" si="6"/>
        <v>7</v>
      </c>
      <c r="AA51" s="2">
        <f t="shared" si="7"/>
        <v>8</v>
      </c>
      <c r="AB51" s="2">
        <f t="shared" si="8"/>
        <v>3</v>
      </c>
      <c r="AC51" s="2"/>
      <c r="AD51" s="2">
        <f t="shared" si="9"/>
        <v>0</v>
      </c>
      <c r="AE51" s="2">
        <f t="shared" si="10"/>
        <v>0</v>
      </c>
      <c r="AF51" s="2">
        <f t="shared" si="11"/>
        <v>0</v>
      </c>
      <c r="AG51" s="2">
        <f t="shared" si="12"/>
        <v>0</v>
      </c>
      <c r="AH51" s="2">
        <f t="shared" si="13"/>
        <v>0</v>
      </c>
      <c r="AI51" s="2">
        <f t="shared" si="14"/>
        <v>0</v>
      </c>
      <c r="AJ51" s="2">
        <f t="shared" si="15"/>
        <v>0</v>
      </c>
      <c r="AK51" s="2">
        <f t="shared" si="16"/>
        <v>0</v>
      </c>
      <c r="AL51" s="2">
        <f t="shared" si="17"/>
        <v>0</v>
      </c>
      <c r="AM51" s="2"/>
      <c r="AN51" s="2">
        <f t="shared" si="18"/>
        <v>5</v>
      </c>
      <c r="AO51" s="2">
        <f t="shared" si="19"/>
        <v>4</v>
      </c>
      <c r="AP51" s="2">
        <f t="shared" si="20"/>
        <v>2</v>
      </c>
      <c r="AQ51" s="2">
        <f t="shared" si="21"/>
        <v>1</v>
      </c>
      <c r="AR51" s="2">
        <f t="shared" si="22"/>
        <v>9</v>
      </c>
      <c r="AS51" s="2">
        <f t="shared" si="23"/>
        <v>6</v>
      </c>
      <c r="AT51" s="2">
        <f t="shared" si="24"/>
        <v>7</v>
      </c>
      <c r="AU51" s="2">
        <f t="shared" si="25"/>
        <v>8</v>
      </c>
      <c r="AV51" s="2">
        <f t="shared" si="26"/>
        <v>3</v>
      </c>
      <c r="AW51" s="2"/>
      <c r="AX51" s="5">
        <f t="shared" si="27"/>
        <v>4</v>
      </c>
      <c r="AY51" s="2">
        <f t="shared" si="32"/>
        <v>5</v>
      </c>
      <c r="AZ51" s="2">
        <f t="shared" si="33"/>
        <v>12</v>
      </c>
      <c r="BA51" s="2">
        <f t="shared" si="34"/>
        <v>33</v>
      </c>
      <c r="BB51" s="2">
        <f t="shared" si="35"/>
        <v>18</v>
      </c>
      <c r="BC51" s="2">
        <f t="shared" si="36"/>
        <v>2</v>
      </c>
      <c r="BD51" s="2">
        <f t="shared" si="37"/>
        <v>2</v>
      </c>
      <c r="BE51" s="19">
        <f t="shared" si="38"/>
        <v>10</v>
      </c>
      <c r="BF51" s="19">
        <f t="shared" si="39"/>
        <v>4.0824829046386304</v>
      </c>
      <c r="BG51" s="31">
        <f t="shared" si="40"/>
        <v>-1.9595917942265424</v>
      </c>
      <c r="BH51" s="32">
        <f t="shared" si="41"/>
        <v>2.5021760624352556E-2</v>
      </c>
      <c r="BI51" s="62">
        <f t="shared" si="28"/>
        <v>2.47887323943662E-2</v>
      </c>
      <c r="BJ51" s="62" t="str">
        <f t="shared" si="42"/>
        <v/>
      </c>
      <c r="BK51" s="73" t="str">
        <f t="shared" si="43"/>
        <v/>
      </c>
      <c r="BM51" s="11">
        <f t="shared" si="29"/>
        <v>0.20712883158041961</v>
      </c>
    </row>
    <row r="52" spans="1:65">
      <c r="A52" s="30" t="s">
        <v>157</v>
      </c>
      <c r="B52" s="30" t="s">
        <v>158</v>
      </c>
      <c r="C52" s="30" t="s">
        <v>159</v>
      </c>
      <c r="D52" s="30" t="s">
        <v>160</v>
      </c>
      <c r="E52" s="30" t="s">
        <v>106</v>
      </c>
      <c r="F52" s="11" t="str">
        <f t="shared" si="30"/>
        <v>Toll_pathwa</v>
      </c>
      <c r="H52" s="11">
        <f>VLOOKUP($B52,data!$B$3:$Q$15316,'diff expr 0 vs 1 mite'!H$8,FALSE)</f>
        <v>12.16378851</v>
      </c>
      <c r="I52" s="11">
        <f>VLOOKUP($B52,data!$B$3:$Q$15316,'diff expr 0 vs 1 mite'!I$8,FALSE)</f>
        <v>15.283564200000001</v>
      </c>
      <c r="J52" s="11">
        <f>VLOOKUP($B52,data!$B$3:$Q$15316,'diff expr 0 vs 1 mite'!J$8,FALSE)</f>
        <v>8.1845812529999993</v>
      </c>
      <c r="K52" s="11">
        <f>VLOOKUP($B52,data!$B$3:$Q$15316,'diff expr 0 vs 1 mite'!K$8,FALSE)</f>
        <v>17.595083970000001</v>
      </c>
      <c r="L52" s="11">
        <f>VLOOKUP($B52,data!$B$3:$Q$15316,'diff expr 0 vs 1 mite'!L$8,FALSE)</f>
        <v>17.699591850000001</v>
      </c>
      <c r="M52" s="11">
        <f>VLOOKUP($B52,data!$B$3:$Q$15316,'diff expr 0 vs 1 mite'!M$8,FALSE)</f>
        <v>20.214968939999999</v>
      </c>
      <c r="N52" s="11">
        <f>VLOOKUP($B52,data!$B$3:$Q$15316,'diff expr 0 vs 1 mite'!N$8,FALSE)</f>
        <v>39.093521959999997</v>
      </c>
      <c r="O52" s="11">
        <f>VLOOKUP($B52,data!$B$3:$Q$15316,'diff expr 0 vs 1 mite'!O$8,FALSE)</f>
        <v>11.923483790000001</v>
      </c>
      <c r="P52" s="11">
        <f>VLOOKUP($B52,data!$B$3:$Q$15316,'diff expr 0 vs 1 mite'!P$8,FALSE)</f>
        <v>10.464939640000001</v>
      </c>
      <c r="R52" s="27" t="s">
        <v>27749</v>
      </c>
      <c r="T52" s="2">
        <f t="shared" si="31"/>
        <v>4</v>
      </c>
      <c r="U52" s="2">
        <f t="shared" si="1"/>
        <v>5</v>
      </c>
      <c r="V52" s="2">
        <f t="shared" si="2"/>
        <v>1</v>
      </c>
      <c r="W52" s="2">
        <f t="shared" si="3"/>
        <v>6</v>
      </c>
      <c r="X52" s="2">
        <f t="shared" si="4"/>
        <v>7</v>
      </c>
      <c r="Y52" s="2">
        <f t="shared" si="5"/>
        <v>8</v>
      </c>
      <c r="Z52" s="2">
        <f t="shared" si="6"/>
        <v>9</v>
      </c>
      <c r="AA52" s="2">
        <f t="shared" si="7"/>
        <v>3</v>
      </c>
      <c r="AB52" s="2">
        <f t="shared" si="8"/>
        <v>2</v>
      </c>
      <c r="AC52" s="2"/>
      <c r="AD52" s="2">
        <f t="shared" si="9"/>
        <v>0</v>
      </c>
      <c r="AE52" s="2">
        <f t="shared" si="10"/>
        <v>0</v>
      </c>
      <c r="AF52" s="2">
        <f t="shared" si="11"/>
        <v>0</v>
      </c>
      <c r="AG52" s="2">
        <f t="shared" si="12"/>
        <v>0</v>
      </c>
      <c r="AH52" s="2">
        <f t="shared" si="13"/>
        <v>0</v>
      </c>
      <c r="AI52" s="2">
        <f t="shared" si="14"/>
        <v>0</v>
      </c>
      <c r="AJ52" s="2">
        <f t="shared" si="15"/>
        <v>0</v>
      </c>
      <c r="AK52" s="2">
        <f t="shared" si="16"/>
        <v>0</v>
      </c>
      <c r="AL52" s="2">
        <f t="shared" si="17"/>
        <v>0</v>
      </c>
      <c r="AM52" s="2"/>
      <c r="AN52" s="2">
        <f t="shared" si="18"/>
        <v>4</v>
      </c>
      <c r="AO52" s="2">
        <f t="shared" si="19"/>
        <v>5</v>
      </c>
      <c r="AP52" s="2">
        <f t="shared" si="20"/>
        <v>1</v>
      </c>
      <c r="AQ52" s="2">
        <f t="shared" si="21"/>
        <v>6</v>
      </c>
      <c r="AR52" s="2">
        <f t="shared" si="22"/>
        <v>7</v>
      </c>
      <c r="AS52" s="2">
        <f t="shared" si="23"/>
        <v>8</v>
      </c>
      <c r="AT52" s="2">
        <f t="shared" si="24"/>
        <v>9</v>
      </c>
      <c r="AU52" s="2">
        <f t="shared" si="25"/>
        <v>3</v>
      </c>
      <c r="AV52" s="2">
        <f t="shared" si="26"/>
        <v>2</v>
      </c>
      <c r="AW52" s="2"/>
      <c r="AX52" s="5">
        <f t="shared" si="27"/>
        <v>4</v>
      </c>
      <c r="AY52" s="2">
        <f t="shared" si="32"/>
        <v>5</v>
      </c>
      <c r="AZ52" s="2">
        <f t="shared" si="33"/>
        <v>16</v>
      </c>
      <c r="BA52" s="2">
        <f t="shared" si="34"/>
        <v>29</v>
      </c>
      <c r="BB52" s="2">
        <f t="shared" si="35"/>
        <v>14</v>
      </c>
      <c r="BC52" s="2">
        <f t="shared" si="36"/>
        <v>6</v>
      </c>
      <c r="BD52" s="2">
        <f t="shared" si="37"/>
        <v>6</v>
      </c>
      <c r="BE52" s="19">
        <f t="shared" si="38"/>
        <v>10</v>
      </c>
      <c r="BF52" s="19">
        <f t="shared" si="39"/>
        <v>4.0824829046386304</v>
      </c>
      <c r="BG52" s="31">
        <f t="shared" si="40"/>
        <v>-0.9797958971132712</v>
      </c>
      <c r="BH52" s="32">
        <f t="shared" si="41"/>
        <v>0.16359343889515282</v>
      </c>
      <c r="BI52" s="62">
        <f t="shared" si="28"/>
        <v>6.9014084507042259E-2</v>
      </c>
      <c r="BJ52" s="62" t="str">
        <f t="shared" si="42"/>
        <v/>
      </c>
      <c r="BK52" s="73" t="str">
        <f t="shared" si="43"/>
        <v/>
      </c>
      <c r="BM52" s="11">
        <f t="shared" si="29"/>
        <v>0.17432897074746331</v>
      </c>
    </row>
    <row r="53" spans="1:65">
      <c r="A53" s="30" t="s">
        <v>161</v>
      </c>
      <c r="B53" s="30" t="s">
        <v>162</v>
      </c>
      <c r="C53" s="30" t="s">
        <v>163</v>
      </c>
      <c r="D53" s="30" t="s">
        <v>164</v>
      </c>
      <c r="E53" s="30" t="s">
        <v>165</v>
      </c>
      <c r="F53" s="11" t="str">
        <f t="shared" si="30"/>
        <v>TEP - Thioe</v>
      </c>
      <c r="H53" s="11">
        <f>VLOOKUP($B53,data!$B$3:$Q$15316,'diff expr 0 vs 1 mite'!H$8,FALSE)</f>
        <v>1.343610231</v>
      </c>
      <c r="I53" s="11">
        <f>VLOOKUP($B53,data!$B$3:$Q$15316,'diff expr 0 vs 1 mite'!I$8,FALSE)</f>
        <v>1.7499882419999999</v>
      </c>
      <c r="J53" s="11">
        <f>VLOOKUP($B53,data!$B$3:$Q$15316,'diff expr 0 vs 1 mite'!J$8,FALSE)</f>
        <v>1.4134771319999999</v>
      </c>
      <c r="K53" s="11">
        <f>VLOOKUP($B53,data!$B$3:$Q$15316,'diff expr 0 vs 1 mite'!K$8,FALSE)</f>
        <v>1.8724803350000001</v>
      </c>
      <c r="L53" s="11">
        <f>VLOOKUP($B53,data!$B$3:$Q$15316,'diff expr 0 vs 1 mite'!L$8,FALSE)</f>
        <v>1.341118732</v>
      </c>
      <c r="M53" s="11">
        <f>VLOOKUP($B53,data!$B$3:$Q$15316,'diff expr 0 vs 1 mite'!M$8,FALSE)</f>
        <v>3.7523274469999999</v>
      </c>
      <c r="N53" s="11">
        <f>VLOOKUP($B53,data!$B$3:$Q$15316,'diff expr 0 vs 1 mite'!N$8,FALSE)</f>
        <v>2.8075326989999998</v>
      </c>
      <c r="O53" s="11">
        <f>VLOOKUP($B53,data!$B$3:$Q$15316,'diff expr 0 vs 1 mite'!O$8,FALSE)</f>
        <v>2.2094619409999998</v>
      </c>
      <c r="P53" s="11">
        <f>VLOOKUP($B53,data!$B$3:$Q$15316,'diff expr 0 vs 1 mite'!P$8,FALSE)</f>
        <v>2.2645079670000001</v>
      </c>
      <c r="R53" s="27" t="s">
        <v>27749</v>
      </c>
      <c r="T53" s="2">
        <f t="shared" si="31"/>
        <v>2</v>
      </c>
      <c r="U53" s="2">
        <f t="shared" si="1"/>
        <v>4</v>
      </c>
      <c r="V53" s="2">
        <f t="shared" si="2"/>
        <v>3</v>
      </c>
      <c r="W53" s="2">
        <f t="shared" si="3"/>
        <v>5</v>
      </c>
      <c r="X53" s="2">
        <f t="shared" si="4"/>
        <v>1</v>
      </c>
      <c r="Y53" s="2">
        <f t="shared" si="5"/>
        <v>9</v>
      </c>
      <c r="Z53" s="2">
        <f t="shared" si="6"/>
        <v>8</v>
      </c>
      <c r="AA53" s="2">
        <f t="shared" si="7"/>
        <v>6</v>
      </c>
      <c r="AB53" s="2">
        <f t="shared" si="8"/>
        <v>7</v>
      </c>
      <c r="AC53" s="2"/>
      <c r="AD53" s="2">
        <f t="shared" si="9"/>
        <v>0</v>
      </c>
      <c r="AE53" s="2">
        <f t="shared" si="10"/>
        <v>0</v>
      </c>
      <c r="AF53" s="2">
        <f t="shared" si="11"/>
        <v>0</v>
      </c>
      <c r="AG53" s="2">
        <f t="shared" si="12"/>
        <v>0</v>
      </c>
      <c r="AH53" s="2">
        <f t="shared" si="13"/>
        <v>0</v>
      </c>
      <c r="AI53" s="2">
        <f t="shared" si="14"/>
        <v>0</v>
      </c>
      <c r="AJ53" s="2">
        <f t="shared" si="15"/>
        <v>0</v>
      </c>
      <c r="AK53" s="2">
        <f t="shared" si="16"/>
        <v>0</v>
      </c>
      <c r="AL53" s="2">
        <f t="shared" si="17"/>
        <v>0</v>
      </c>
      <c r="AM53" s="2"/>
      <c r="AN53" s="2">
        <f t="shared" si="18"/>
        <v>2</v>
      </c>
      <c r="AO53" s="2">
        <f t="shared" si="19"/>
        <v>4</v>
      </c>
      <c r="AP53" s="2">
        <f t="shared" si="20"/>
        <v>3</v>
      </c>
      <c r="AQ53" s="2">
        <f t="shared" si="21"/>
        <v>5</v>
      </c>
      <c r="AR53" s="2">
        <f t="shared" si="22"/>
        <v>1</v>
      </c>
      <c r="AS53" s="2">
        <f t="shared" si="23"/>
        <v>9</v>
      </c>
      <c r="AT53" s="2">
        <f t="shared" si="24"/>
        <v>8</v>
      </c>
      <c r="AU53" s="2">
        <f t="shared" si="25"/>
        <v>6</v>
      </c>
      <c r="AV53" s="2">
        <f t="shared" si="26"/>
        <v>7</v>
      </c>
      <c r="AW53" s="2"/>
      <c r="AX53" s="5">
        <f t="shared" si="27"/>
        <v>4</v>
      </c>
      <c r="AY53" s="2">
        <f t="shared" si="32"/>
        <v>5</v>
      </c>
      <c r="AZ53" s="2">
        <f t="shared" si="33"/>
        <v>14</v>
      </c>
      <c r="BA53" s="2">
        <f t="shared" si="34"/>
        <v>31</v>
      </c>
      <c r="BB53" s="2">
        <f t="shared" si="35"/>
        <v>16</v>
      </c>
      <c r="BC53" s="2">
        <f t="shared" si="36"/>
        <v>4</v>
      </c>
      <c r="BD53" s="2">
        <f t="shared" si="37"/>
        <v>4</v>
      </c>
      <c r="BE53" s="19">
        <f t="shared" si="38"/>
        <v>10</v>
      </c>
      <c r="BF53" s="19">
        <f t="shared" si="39"/>
        <v>4.0824829046386304</v>
      </c>
      <c r="BG53" s="31">
        <f t="shared" si="40"/>
        <v>-1.4696938456699067</v>
      </c>
      <c r="BH53" s="32">
        <f t="shared" si="41"/>
        <v>7.0822345147568383E-2</v>
      </c>
      <c r="BI53" s="62">
        <f t="shared" si="28"/>
        <v>4.1971830985915497E-2</v>
      </c>
      <c r="BJ53" s="62" t="str">
        <f t="shared" si="42"/>
        <v/>
      </c>
      <c r="BK53" s="73" t="str">
        <f t="shared" si="43"/>
        <v/>
      </c>
      <c r="BM53" s="11">
        <f t="shared" si="29"/>
        <v>0.19084294730755871</v>
      </c>
    </row>
    <row r="54" spans="1:65">
      <c r="A54" s="30" t="s">
        <v>166</v>
      </c>
      <c r="B54" s="30" t="s">
        <v>167</v>
      </c>
      <c r="C54" s="30" t="s">
        <v>168</v>
      </c>
      <c r="D54" s="30" t="s">
        <v>169</v>
      </c>
      <c r="E54" s="30" t="s">
        <v>165</v>
      </c>
      <c r="F54" s="11" t="str">
        <f t="shared" si="30"/>
        <v>TEP - Thioe</v>
      </c>
      <c r="H54" s="11">
        <f>VLOOKUP($B54,data!$B$3:$Q$15316,'diff expr 0 vs 1 mite'!H$8,FALSE)</f>
        <v>4.0077935880000002</v>
      </c>
      <c r="I54" s="11">
        <f>VLOOKUP($B54,data!$B$3:$Q$15316,'diff expr 0 vs 1 mite'!I$8,FALSE)</f>
        <v>5.9997152270000003</v>
      </c>
      <c r="J54" s="11">
        <f>VLOOKUP($B54,data!$B$3:$Q$15316,'diff expr 0 vs 1 mite'!J$8,FALSE)</f>
        <v>5.3337244999999998</v>
      </c>
      <c r="K54" s="11">
        <f>VLOOKUP($B54,data!$B$3:$Q$15316,'diff expr 0 vs 1 mite'!K$8,FALSE)</f>
        <v>4.2920463450000002</v>
      </c>
      <c r="L54" s="11">
        <f>VLOOKUP($B54,data!$B$3:$Q$15316,'diff expr 0 vs 1 mite'!L$8,FALSE)</f>
        <v>7.3015453350000001</v>
      </c>
      <c r="M54" s="11">
        <f>VLOOKUP($B54,data!$B$3:$Q$15316,'diff expr 0 vs 1 mite'!M$8,FALSE)</f>
        <v>4.6694983929999996</v>
      </c>
      <c r="N54" s="11">
        <f>VLOOKUP($B54,data!$B$3:$Q$15316,'diff expr 0 vs 1 mite'!N$8,FALSE)</f>
        <v>8.8996907160000003</v>
      </c>
      <c r="O54" s="11">
        <f>VLOOKUP($B54,data!$B$3:$Q$15316,'diff expr 0 vs 1 mite'!O$8,FALSE)</f>
        <v>7.7894266510000003</v>
      </c>
      <c r="P54" s="11">
        <f>VLOOKUP($B54,data!$B$3:$Q$15316,'diff expr 0 vs 1 mite'!P$8,FALSE)</f>
        <v>15.24979841</v>
      </c>
      <c r="R54" s="27" t="s">
        <v>27749</v>
      </c>
      <c r="T54" s="2">
        <f t="shared" si="31"/>
        <v>1</v>
      </c>
      <c r="U54" s="2">
        <f t="shared" si="1"/>
        <v>5</v>
      </c>
      <c r="V54" s="2">
        <f t="shared" si="2"/>
        <v>4</v>
      </c>
      <c r="W54" s="2">
        <f t="shared" si="3"/>
        <v>2</v>
      </c>
      <c r="X54" s="2">
        <f t="shared" si="4"/>
        <v>6</v>
      </c>
      <c r="Y54" s="2">
        <f t="shared" si="5"/>
        <v>3</v>
      </c>
      <c r="Z54" s="2">
        <f t="shared" si="6"/>
        <v>8</v>
      </c>
      <c r="AA54" s="2">
        <f t="shared" si="7"/>
        <v>7</v>
      </c>
      <c r="AB54" s="2">
        <f t="shared" si="8"/>
        <v>9</v>
      </c>
      <c r="AC54" s="2"/>
      <c r="AD54" s="2">
        <f t="shared" si="9"/>
        <v>0</v>
      </c>
      <c r="AE54" s="2">
        <f t="shared" si="10"/>
        <v>0</v>
      </c>
      <c r="AF54" s="2">
        <f t="shared" si="11"/>
        <v>0</v>
      </c>
      <c r="AG54" s="2">
        <f t="shared" si="12"/>
        <v>0</v>
      </c>
      <c r="AH54" s="2">
        <f t="shared" si="13"/>
        <v>0</v>
      </c>
      <c r="AI54" s="2">
        <f t="shared" si="14"/>
        <v>0</v>
      </c>
      <c r="AJ54" s="2">
        <f t="shared" si="15"/>
        <v>0</v>
      </c>
      <c r="AK54" s="2">
        <f t="shared" si="16"/>
        <v>0</v>
      </c>
      <c r="AL54" s="2">
        <f t="shared" si="17"/>
        <v>0</v>
      </c>
      <c r="AM54" s="2"/>
      <c r="AN54" s="2">
        <f t="shared" si="18"/>
        <v>1</v>
      </c>
      <c r="AO54" s="2">
        <f t="shared" si="19"/>
        <v>5</v>
      </c>
      <c r="AP54" s="2">
        <f t="shared" si="20"/>
        <v>4</v>
      </c>
      <c r="AQ54" s="2">
        <f t="shared" si="21"/>
        <v>2</v>
      </c>
      <c r="AR54" s="2">
        <f t="shared" si="22"/>
        <v>6</v>
      </c>
      <c r="AS54" s="2">
        <f t="shared" si="23"/>
        <v>3</v>
      </c>
      <c r="AT54" s="2">
        <f t="shared" si="24"/>
        <v>8</v>
      </c>
      <c r="AU54" s="2">
        <f t="shared" si="25"/>
        <v>7</v>
      </c>
      <c r="AV54" s="2">
        <f t="shared" si="26"/>
        <v>9</v>
      </c>
      <c r="AW54" s="2"/>
      <c r="AX54" s="5">
        <f t="shared" si="27"/>
        <v>4</v>
      </c>
      <c r="AY54" s="2">
        <f t="shared" si="32"/>
        <v>5</v>
      </c>
      <c r="AZ54" s="2">
        <f t="shared" si="33"/>
        <v>12</v>
      </c>
      <c r="BA54" s="2">
        <f t="shared" si="34"/>
        <v>33</v>
      </c>
      <c r="BB54" s="2">
        <f t="shared" si="35"/>
        <v>18</v>
      </c>
      <c r="BC54" s="2">
        <f t="shared" si="36"/>
        <v>2</v>
      </c>
      <c r="BD54" s="2">
        <f t="shared" si="37"/>
        <v>2</v>
      </c>
      <c r="BE54" s="19">
        <f t="shared" si="38"/>
        <v>10</v>
      </c>
      <c r="BF54" s="19">
        <f t="shared" si="39"/>
        <v>4.0824829046386304</v>
      </c>
      <c r="BG54" s="31">
        <f t="shared" si="40"/>
        <v>-1.9595917942265424</v>
      </c>
      <c r="BH54" s="32">
        <f t="shared" si="41"/>
        <v>2.5021760624352556E-2</v>
      </c>
      <c r="BI54" s="62">
        <f t="shared" si="28"/>
        <v>2.47887323943662E-2</v>
      </c>
      <c r="BJ54" s="62" t="str">
        <f t="shared" si="42"/>
        <v/>
      </c>
      <c r="BK54" s="73" t="str">
        <f t="shared" si="43"/>
        <v/>
      </c>
      <c r="BM54" s="11">
        <f t="shared" si="29"/>
        <v>0.25266017078031877</v>
      </c>
    </row>
    <row r="55" spans="1:65">
      <c r="A55" s="30" t="s">
        <v>170</v>
      </c>
      <c r="B55" s="30" t="s">
        <v>171</v>
      </c>
      <c r="C55" s="30" t="s">
        <v>172</v>
      </c>
      <c r="D55" s="30" t="s">
        <v>173</v>
      </c>
      <c r="E55" s="30" t="s">
        <v>165</v>
      </c>
      <c r="F55" s="11" t="str">
        <f t="shared" si="30"/>
        <v>TEP - Thioe</v>
      </c>
      <c r="H55" s="11">
        <f>VLOOKUP($B55,data!$B$3:$Q$15316,'diff expr 0 vs 1 mite'!H$8,FALSE)</f>
        <v>0.765739532</v>
      </c>
      <c r="I55" s="11">
        <f>VLOOKUP($B55,data!$B$3:$Q$15316,'diff expr 0 vs 1 mite'!I$8,FALSE)</f>
        <v>0.52533430400000003</v>
      </c>
      <c r="J55" s="11">
        <f>VLOOKUP($B55,data!$B$3:$Q$15316,'diff expr 0 vs 1 mite'!J$8,FALSE)</f>
        <v>0.42569284499999999</v>
      </c>
      <c r="K55" s="11">
        <f>VLOOKUP($B55,data!$B$3:$Q$15316,'diff expr 0 vs 1 mite'!K$8,FALSE)</f>
        <v>0.31265137999999998</v>
      </c>
      <c r="L55" s="11">
        <f>VLOOKUP($B55,data!$B$3:$Q$15316,'diff expr 0 vs 1 mite'!L$8,FALSE)</f>
        <v>0.34767921499999999</v>
      </c>
      <c r="M55" s="11">
        <f>VLOOKUP($B55,data!$B$3:$Q$15316,'diff expr 0 vs 1 mite'!M$8,FALSE)</f>
        <v>0.36005294300000001</v>
      </c>
      <c r="N55" s="11">
        <f>VLOOKUP($B55,data!$B$3:$Q$15316,'diff expr 0 vs 1 mite'!N$8,FALSE)</f>
        <v>0.84507491499999998</v>
      </c>
      <c r="O55" s="11">
        <f>VLOOKUP($B55,data!$B$3:$Q$15316,'diff expr 0 vs 1 mite'!O$8,FALSE)</f>
        <v>1.120042033</v>
      </c>
      <c r="P55" s="11">
        <f>VLOOKUP($B55,data!$B$3:$Q$15316,'diff expr 0 vs 1 mite'!P$8,FALSE)</f>
        <v>2.4440467840000002</v>
      </c>
      <c r="R55" s="27" t="s">
        <v>27749</v>
      </c>
      <c r="T55" s="2">
        <f t="shared" si="31"/>
        <v>6</v>
      </c>
      <c r="U55" s="2">
        <f t="shared" si="1"/>
        <v>5</v>
      </c>
      <c r="V55" s="2">
        <f t="shared" si="2"/>
        <v>4</v>
      </c>
      <c r="W55" s="2">
        <f t="shared" si="3"/>
        <v>1</v>
      </c>
      <c r="X55" s="2">
        <f t="shared" si="4"/>
        <v>2</v>
      </c>
      <c r="Y55" s="2">
        <f t="shared" si="5"/>
        <v>3</v>
      </c>
      <c r="Z55" s="2">
        <f t="shared" si="6"/>
        <v>7</v>
      </c>
      <c r="AA55" s="2">
        <f t="shared" si="7"/>
        <v>8</v>
      </c>
      <c r="AB55" s="2">
        <f t="shared" si="8"/>
        <v>9</v>
      </c>
      <c r="AC55" s="2"/>
      <c r="AD55" s="2">
        <f t="shared" si="9"/>
        <v>0</v>
      </c>
      <c r="AE55" s="2">
        <f t="shared" si="10"/>
        <v>0</v>
      </c>
      <c r="AF55" s="2">
        <f t="shared" si="11"/>
        <v>0</v>
      </c>
      <c r="AG55" s="2">
        <f t="shared" si="12"/>
        <v>0</v>
      </c>
      <c r="AH55" s="2">
        <f t="shared" si="13"/>
        <v>0</v>
      </c>
      <c r="AI55" s="2">
        <f t="shared" si="14"/>
        <v>0</v>
      </c>
      <c r="AJ55" s="2">
        <f t="shared" si="15"/>
        <v>0</v>
      </c>
      <c r="AK55" s="2">
        <f t="shared" si="16"/>
        <v>0</v>
      </c>
      <c r="AL55" s="2">
        <f t="shared" si="17"/>
        <v>0</v>
      </c>
      <c r="AM55" s="2"/>
      <c r="AN55" s="2">
        <f t="shared" si="18"/>
        <v>6</v>
      </c>
      <c r="AO55" s="2">
        <f t="shared" si="19"/>
        <v>5</v>
      </c>
      <c r="AP55" s="2">
        <f t="shared" si="20"/>
        <v>4</v>
      </c>
      <c r="AQ55" s="2">
        <f t="shared" si="21"/>
        <v>1</v>
      </c>
      <c r="AR55" s="2">
        <f t="shared" si="22"/>
        <v>2</v>
      </c>
      <c r="AS55" s="2">
        <f t="shared" si="23"/>
        <v>3</v>
      </c>
      <c r="AT55" s="2">
        <f t="shared" si="24"/>
        <v>7</v>
      </c>
      <c r="AU55" s="2">
        <f t="shared" si="25"/>
        <v>8</v>
      </c>
      <c r="AV55" s="2">
        <f t="shared" si="26"/>
        <v>9</v>
      </c>
      <c r="AW55" s="2"/>
      <c r="AX55" s="5">
        <f t="shared" si="27"/>
        <v>4</v>
      </c>
      <c r="AY55" s="2">
        <f t="shared" si="32"/>
        <v>5</v>
      </c>
      <c r="AZ55" s="2">
        <f t="shared" si="33"/>
        <v>16</v>
      </c>
      <c r="BA55" s="2">
        <f t="shared" si="34"/>
        <v>29</v>
      </c>
      <c r="BB55" s="2">
        <f t="shared" si="35"/>
        <v>14</v>
      </c>
      <c r="BC55" s="2">
        <f t="shared" si="36"/>
        <v>6</v>
      </c>
      <c r="BD55" s="2">
        <f t="shared" si="37"/>
        <v>6</v>
      </c>
      <c r="BE55" s="19">
        <f t="shared" si="38"/>
        <v>10</v>
      </c>
      <c r="BF55" s="19">
        <f t="shared" si="39"/>
        <v>4.0824829046386304</v>
      </c>
      <c r="BG55" s="31">
        <f t="shared" si="40"/>
        <v>-0.9797958971132712</v>
      </c>
      <c r="BH55" s="32">
        <f t="shared" si="41"/>
        <v>0.16359343889515282</v>
      </c>
      <c r="BI55" s="62">
        <f t="shared" si="28"/>
        <v>6.9014084507042259E-2</v>
      </c>
      <c r="BJ55" s="62" t="str">
        <f t="shared" si="42"/>
        <v/>
      </c>
      <c r="BK55" s="73" t="str">
        <f t="shared" si="43"/>
        <v/>
      </c>
      <c r="BM55" s="11">
        <f t="shared" si="29"/>
        <v>0.30472504665856898</v>
      </c>
    </row>
    <row r="56" spans="1:65">
      <c r="A56" s="30" t="s">
        <v>174</v>
      </c>
      <c r="B56" s="30" t="s">
        <v>175</v>
      </c>
      <c r="C56" s="30" t="s">
        <v>136</v>
      </c>
      <c r="D56" s="30" t="s">
        <v>176</v>
      </c>
      <c r="E56" s="30" t="s">
        <v>177</v>
      </c>
      <c r="F56" s="11" t="str">
        <f t="shared" si="30"/>
        <v>serine prot</v>
      </c>
      <c r="H56" s="11">
        <f>VLOOKUP($B56,data!$B$3:$Q$15316,'diff expr 0 vs 1 mite'!H$8,FALSE)</f>
        <v>1.9610584980000001</v>
      </c>
      <c r="I56" s="11">
        <f>VLOOKUP($B56,data!$B$3:$Q$15316,'diff expr 0 vs 1 mite'!I$8,FALSE)</f>
        <v>0.573249232</v>
      </c>
      <c r="J56" s="11">
        <f>VLOOKUP($B56,data!$B$3:$Q$15316,'diff expr 0 vs 1 mite'!J$8,FALSE)</f>
        <v>0.31433659200000003</v>
      </c>
      <c r="K56" s="11">
        <f>VLOOKUP($B56,data!$B$3:$Q$15316,'diff expr 0 vs 1 mite'!K$8,FALSE)</f>
        <v>1.262764038</v>
      </c>
      <c r="L56" s="11">
        <f>VLOOKUP($B56,data!$B$3:$Q$15316,'diff expr 0 vs 1 mite'!L$8,FALSE)</f>
        <v>0.44344343800000002</v>
      </c>
      <c r="M56" s="11">
        <f>VLOOKUP($B56,data!$B$3:$Q$15316,'diff expr 0 vs 1 mite'!M$8,FALSE)</f>
        <v>1.122550895</v>
      </c>
      <c r="N56" s="11">
        <f>VLOOKUP($B56,data!$B$3:$Q$15316,'diff expr 0 vs 1 mite'!N$8,FALSE)</f>
        <v>0.78065852999999996</v>
      </c>
      <c r="O56" s="11">
        <f>VLOOKUP($B56,data!$B$3:$Q$15316,'diff expr 0 vs 1 mite'!O$8,FALSE)</f>
        <v>1.5713991389999999</v>
      </c>
      <c r="P56" s="11">
        <f>VLOOKUP($B56,data!$B$3:$Q$15316,'diff expr 0 vs 1 mite'!P$8,FALSE)</f>
        <v>4.1342002930000001</v>
      </c>
      <c r="R56" s="27" t="s">
        <v>27749</v>
      </c>
      <c r="T56" s="2">
        <f t="shared" si="31"/>
        <v>8</v>
      </c>
      <c r="U56" s="2">
        <f t="shared" si="1"/>
        <v>3</v>
      </c>
      <c r="V56" s="2">
        <f t="shared" si="2"/>
        <v>1</v>
      </c>
      <c r="W56" s="2">
        <f t="shared" si="3"/>
        <v>6</v>
      </c>
      <c r="X56" s="2">
        <f t="shared" si="4"/>
        <v>2</v>
      </c>
      <c r="Y56" s="2">
        <f t="shared" si="5"/>
        <v>5</v>
      </c>
      <c r="Z56" s="2">
        <f t="shared" si="6"/>
        <v>4</v>
      </c>
      <c r="AA56" s="2">
        <f t="shared" si="7"/>
        <v>7</v>
      </c>
      <c r="AB56" s="2">
        <f t="shared" si="8"/>
        <v>9</v>
      </c>
      <c r="AC56" s="2"/>
      <c r="AD56" s="2">
        <f t="shared" si="9"/>
        <v>0</v>
      </c>
      <c r="AE56" s="2">
        <f t="shared" si="10"/>
        <v>0</v>
      </c>
      <c r="AF56" s="2">
        <f t="shared" si="11"/>
        <v>0</v>
      </c>
      <c r="AG56" s="2">
        <f t="shared" si="12"/>
        <v>0</v>
      </c>
      <c r="AH56" s="2">
        <f t="shared" si="13"/>
        <v>0</v>
      </c>
      <c r="AI56" s="2">
        <f t="shared" si="14"/>
        <v>0</v>
      </c>
      <c r="AJ56" s="2">
        <f t="shared" si="15"/>
        <v>0</v>
      </c>
      <c r="AK56" s="2">
        <f t="shared" si="16"/>
        <v>0</v>
      </c>
      <c r="AL56" s="2">
        <f t="shared" si="17"/>
        <v>0</v>
      </c>
      <c r="AM56" s="2"/>
      <c r="AN56" s="2">
        <f t="shared" si="18"/>
        <v>8</v>
      </c>
      <c r="AO56" s="2">
        <f t="shared" si="19"/>
        <v>3</v>
      </c>
      <c r="AP56" s="2">
        <f t="shared" si="20"/>
        <v>1</v>
      </c>
      <c r="AQ56" s="2">
        <f t="shared" si="21"/>
        <v>6</v>
      </c>
      <c r="AR56" s="2">
        <f t="shared" si="22"/>
        <v>2</v>
      </c>
      <c r="AS56" s="2">
        <f t="shared" si="23"/>
        <v>5</v>
      </c>
      <c r="AT56" s="2">
        <f t="shared" si="24"/>
        <v>4</v>
      </c>
      <c r="AU56" s="2">
        <f t="shared" si="25"/>
        <v>7</v>
      </c>
      <c r="AV56" s="2">
        <f t="shared" si="26"/>
        <v>9</v>
      </c>
      <c r="AW56" s="2"/>
      <c r="AX56" s="5">
        <f t="shared" si="27"/>
        <v>4</v>
      </c>
      <c r="AY56" s="2">
        <f t="shared" si="32"/>
        <v>5</v>
      </c>
      <c r="AZ56" s="2">
        <f t="shared" si="33"/>
        <v>18</v>
      </c>
      <c r="BA56" s="2">
        <f t="shared" si="34"/>
        <v>27</v>
      </c>
      <c r="BB56" s="2">
        <f t="shared" si="35"/>
        <v>12</v>
      </c>
      <c r="BC56" s="2">
        <f t="shared" si="36"/>
        <v>8</v>
      </c>
      <c r="BD56" s="2">
        <f t="shared" si="37"/>
        <v>8</v>
      </c>
      <c r="BE56" s="19">
        <f t="shared" si="38"/>
        <v>10</v>
      </c>
      <c r="BF56" s="19">
        <f t="shared" si="39"/>
        <v>4.0824829046386304</v>
      </c>
      <c r="BG56" s="31">
        <f t="shared" si="40"/>
        <v>-0.4898979485566356</v>
      </c>
      <c r="BH56" s="32">
        <f t="shared" si="41"/>
        <v>0.31210305738320299</v>
      </c>
      <c r="BI56" s="62">
        <f t="shared" si="28"/>
        <v>8.2816901408450716E-2</v>
      </c>
      <c r="BJ56" s="62" t="str">
        <f t="shared" si="42"/>
        <v/>
      </c>
      <c r="BK56" s="73" t="str">
        <f t="shared" si="43"/>
        <v/>
      </c>
      <c r="BM56" s="11">
        <f t="shared" si="29"/>
        <v>0.19501674620837392</v>
      </c>
    </row>
    <row r="57" spans="1:65">
      <c r="A57" s="30" t="s">
        <v>178</v>
      </c>
      <c r="B57" s="30" t="s">
        <v>179</v>
      </c>
      <c r="C57" s="30" t="s">
        <v>180</v>
      </c>
      <c r="D57" s="30" t="s">
        <v>181</v>
      </c>
      <c r="E57" s="30" t="s">
        <v>177</v>
      </c>
      <c r="F57" s="11" t="str">
        <f t="shared" si="30"/>
        <v>serine prot</v>
      </c>
      <c r="H57" s="11">
        <f>VLOOKUP($B57,data!$B$3:$Q$15316,'diff expr 0 vs 1 mite'!H$8,FALSE)</f>
        <v>0.55548052299999995</v>
      </c>
      <c r="I57" s="11">
        <f>VLOOKUP($B57,data!$B$3:$Q$15316,'diff expr 0 vs 1 mite'!I$8,FALSE)</f>
        <v>0.64022526800000001</v>
      </c>
      <c r="J57" s="11">
        <f>VLOOKUP($B57,data!$B$3:$Q$15316,'diff expr 0 vs 1 mite'!J$8,FALSE)</f>
        <v>0.443703817</v>
      </c>
      <c r="K57" s="11">
        <f>VLOOKUP($B57,data!$B$3:$Q$15316,'diff expr 0 vs 1 mite'!K$8,FALSE)</f>
        <v>0.43298687000000002</v>
      </c>
      <c r="L57" s="11">
        <f>VLOOKUP($B57,data!$B$3:$Q$15316,'diff expr 0 vs 1 mite'!L$8,FALSE)</f>
        <v>0.57779576099999996</v>
      </c>
      <c r="M57" s="11">
        <f>VLOOKUP($B57,data!$B$3:$Q$15316,'diff expr 0 vs 1 mite'!M$8,FALSE)</f>
        <v>0.36566396800000001</v>
      </c>
      <c r="N57" s="11">
        <f>VLOOKUP($B57,data!$B$3:$Q$15316,'diff expr 0 vs 1 mite'!N$8,FALSE)</f>
        <v>3.8144198660000002</v>
      </c>
      <c r="O57" s="11">
        <f>VLOOKUP($B57,data!$B$3:$Q$15316,'diff expr 0 vs 1 mite'!O$8,FALSE)</f>
        <v>2.2749932899999998</v>
      </c>
      <c r="P57" s="11">
        <f>VLOOKUP($B57,data!$B$3:$Q$15316,'diff expr 0 vs 1 mite'!P$8,FALSE)</f>
        <v>3.0102482720000001</v>
      </c>
      <c r="R57" s="27" t="s">
        <v>27749</v>
      </c>
      <c r="T57" s="2">
        <f t="shared" si="31"/>
        <v>4</v>
      </c>
      <c r="U57" s="2">
        <f t="shared" si="1"/>
        <v>6</v>
      </c>
      <c r="V57" s="2">
        <f t="shared" si="2"/>
        <v>3</v>
      </c>
      <c r="W57" s="2">
        <f t="shared" si="3"/>
        <v>2</v>
      </c>
      <c r="X57" s="2">
        <f t="shared" si="4"/>
        <v>5</v>
      </c>
      <c r="Y57" s="2">
        <f t="shared" si="5"/>
        <v>1</v>
      </c>
      <c r="Z57" s="2">
        <f t="shared" si="6"/>
        <v>9</v>
      </c>
      <c r="AA57" s="2">
        <f t="shared" si="7"/>
        <v>7</v>
      </c>
      <c r="AB57" s="2">
        <f t="shared" si="8"/>
        <v>8</v>
      </c>
      <c r="AC57" s="2"/>
      <c r="AD57" s="2">
        <f t="shared" si="9"/>
        <v>0</v>
      </c>
      <c r="AE57" s="2">
        <f t="shared" si="10"/>
        <v>0</v>
      </c>
      <c r="AF57" s="2">
        <f t="shared" si="11"/>
        <v>0</v>
      </c>
      <c r="AG57" s="2">
        <f t="shared" si="12"/>
        <v>0</v>
      </c>
      <c r="AH57" s="2">
        <f t="shared" si="13"/>
        <v>0</v>
      </c>
      <c r="AI57" s="2">
        <f t="shared" si="14"/>
        <v>0</v>
      </c>
      <c r="AJ57" s="2">
        <f t="shared" si="15"/>
        <v>0</v>
      </c>
      <c r="AK57" s="2">
        <f t="shared" si="16"/>
        <v>0</v>
      </c>
      <c r="AL57" s="2">
        <f t="shared" si="17"/>
        <v>0</v>
      </c>
      <c r="AM57" s="2"/>
      <c r="AN57" s="2">
        <f t="shared" si="18"/>
        <v>4</v>
      </c>
      <c r="AO57" s="2">
        <f t="shared" si="19"/>
        <v>6</v>
      </c>
      <c r="AP57" s="2">
        <f t="shared" si="20"/>
        <v>3</v>
      </c>
      <c r="AQ57" s="2">
        <f t="shared" si="21"/>
        <v>2</v>
      </c>
      <c r="AR57" s="2">
        <f t="shared" si="22"/>
        <v>5</v>
      </c>
      <c r="AS57" s="2">
        <f t="shared" si="23"/>
        <v>1</v>
      </c>
      <c r="AT57" s="2">
        <f t="shared" si="24"/>
        <v>9</v>
      </c>
      <c r="AU57" s="2">
        <f t="shared" si="25"/>
        <v>7</v>
      </c>
      <c r="AV57" s="2">
        <f t="shared" si="26"/>
        <v>8</v>
      </c>
      <c r="AW57" s="2"/>
      <c r="AX57" s="5">
        <f t="shared" si="27"/>
        <v>4</v>
      </c>
      <c r="AY57" s="2">
        <f t="shared" si="32"/>
        <v>5</v>
      </c>
      <c r="AZ57" s="2">
        <f t="shared" si="33"/>
        <v>15</v>
      </c>
      <c r="BA57" s="2">
        <f t="shared" si="34"/>
        <v>30</v>
      </c>
      <c r="BB57" s="2">
        <f t="shared" si="35"/>
        <v>15</v>
      </c>
      <c r="BC57" s="2">
        <f t="shared" si="36"/>
        <v>5</v>
      </c>
      <c r="BD57" s="2">
        <f t="shared" si="37"/>
        <v>5</v>
      </c>
      <c r="BE57" s="19">
        <f t="shared" si="38"/>
        <v>10</v>
      </c>
      <c r="BF57" s="19">
        <f t="shared" si="39"/>
        <v>4.0824829046386304</v>
      </c>
      <c r="BG57" s="31">
        <f t="shared" si="40"/>
        <v>-1.2247448713915889</v>
      </c>
      <c r="BH57" s="32">
        <f t="shared" si="41"/>
        <v>0.1103356809599234</v>
      </c>
      <c r="BI57" s="62">
        <f t="shared" si="28"/>
        <v>6.1690140845070421E-2</v>
      </c>
      <c r="BJ57" s="62" t="str">
        <f t="shared" si="42"/>
        <v/>
      </c>
      <c r="BK57" s="73" t="str">
        <f t="shared" si="43"/>
        <v/>
      </c>
      <c r="BM57" s="11">
        <f t="shared" si="29"/>
        <v>0.58848584336556897</v>
      </c>
    </row>
    <row r="58" spans="1:65">
      <c r="A58" s="30" t="s">
        <v>182</v>
      </c>
      <c r="B58" s="30" t="s">
        <v>183</v>
      </c>
      <c r="C58" s="30" t="s">
        <v>184</v>
      </c>
      <c r="D58" s="30">
        <v>0</v>
      </c>
      <c r="E58" s="30" t="s">
        <v>177</v>
      </c>
      <c r="F58" s="11" t="str">
        <f t="shared" si="30"/>
        <v>serine prot</v>
      </c>
      <c r="H58" s="11">
        <f>VLOOKUP($B58,data!$B$3:$Q$15316,'diff expr 0 vs 1 mite'!H$8,FALSE)</f>
        <v>25.153875710000001</v>
      </c>
      <c r="I58" s="11">
        <f>VLOOKUP($B58,data!$B$3:$Q$15316,'diff expr 0 vs 1 mite'!I$8,FALSE)</f>
        <v>66.923776059999994</v>
      </c>
      <c r="J58" s="11">
        <f>VLOOKUP($B58,data!$B$3:$Q$15316,'diff expr 0 vs 1 mite'!J$8,FALSE)</f>
        <v>33.351559250000001</v>
      </c>
      <c r="K58" s="11">
        <f>VLOOKUP($B58,data!$B$3:$Q$15316,'diff expr 0 vs 1 mite'!K$8,FALSE)</f>
        <v>98.360799549999996</v>
      </c>
      <c r="L58" s="11">
        <f>VLOOKUP($B58,data!$B$3:$Q$15316,'diff expr 0 vs 1 mite'!L$8,FALSE)</f>
        <v>247.51067370000001</v>
      </c>
      <c r="M58" s="11">
        <f>VLOOKUP($B58,data!$B$3:$Q$15316,'diff expr 0 vs 1 mite'!M$8,FALSE)</f>
        <v>48.620218469999998</v>
      </c>
      <c r="N58" s="11">
        <f>VLOOKUP($B58,data!$B$3:$Q$15316,'diff expr 0 vs 1 mite'!N$8,FALSE)</f>
        <v>32.735522690000003</v>
      </c>
      <c r="O58" s="11">
        <f>VLOOKUP($B58,data!$B$3:$Q$15316,'diff expr 0 vs 1 mite'!O$8,FALSE)</f>
        <v>18.406393730000001</v>
      </c>
      <c r="P58" s="11">
        <f>VLOOKUP($B58,data!$B$3:$Q$15316,'diff expr 0 vs 1 mite'!P$8,FALSE)</f>
        <v>40.939714369999997</v>
      </c>
      <c r="R58" s="27" t="s">
        <v>27749</v>
      </c>
      <c r="T58" s="2">
        <f t="shared" si="31"/>
        <v>2</v>
      </c>
      <c r="U58" s="2">
        <f t="shared" si="1"/>
        <v>7</v>
      </c>
      <c r="V58" s="2">
        <f t="shared" si="2"/>
        <v>4</v>
      </c>
      <c r="W58" s="2">
        <f t="shared" si="3"/>
        <v>8</v>
      </c>
      <c r="X58" s="2">
        <f t="shared" si="4"/>
        <v>9</v>
      </c>
      <c r="Y58" s="2">
        <f t="shared" si="5"/>
        <v>6</v>
      </c>
      <c r="Z58" s="2">
        <f t="shared" si="6"/>
        <v>3</v>
      </c>
      <c r="AA58" s="2">
        <f t="shared" si="7"/>
        <v>1</v>
      </c>
      <c r="AB58" s="2">
        <f t="shared" si="8"/>
        <v>5</v>
      </c>
      <c r="AC58" s="2"/>
      <c r="AD58" s="2">
        <f t="shared" si="9"/>
        <v>0</v>
      </c>
      <c r="AE58" s="2">
        <f t="shared" si="10"/>
        <v>0</v>
      </c>
      <c r="AF58" s="2">
        <f t="shared" si="11"/>
        <v>0</v>
      </c>
      <c r="AG58" s="2">
        <f t="shared" si="12"/>
        <v>0</v>
      </c>
      <c r="AH58" s="2">
        <f t="shared" si="13"/>
        <v>0</v>
      </c>
      <c r="AI58" s="2">
        <f t="shared" si="14"/>
        <v>0</v>
      </c>
      <c r="AJ58" s="2">
        <f t="shared" si="15"/>
        <v>0</v>
      </c>
      <c r="AK58" s="2">
        <f t="shared" si="16"/>
        <v>0</v>
      </c>
      <c r="AL58" s="2">
        <f t="shared" si="17"/>
        <v>0</v>
      </c>
      <c r="AM58" s="2"/>
      <c r="AN58" s="2">
        <f t="shared" si="18"/>
        <v>2</v>
      </c>
      <c r="AO58" s="2">
        <f t="shared" si="19"/>
        <v>7</v>
      </c>
      <c r="AP58" s="2">
        <f t="shared" si="20"/>
        <v>4</v>
      </c>
      <c r="AQ58" s="2">
        <f t="shared" si="21"/>
        <v>8</v>
      </c>
      <c r="AR58" s="2">
        <f t="shared" si="22"/>
        <v>9</v>
      </c>
      <c r="AS58" s="2">
        <f t="shared" si="23"/>
        <v>6</v>
      </c>
      <c r="AT58" s="2">
        <f t="shared" si="24"/>
        <v>3</v>
      </c>
      <c r="AU58" s="2">
        <f t="shared" si="25"/>
        <v>1</v>
      </c>
      <c r="AV58" s="2">
        <f t="shared" si="26"/>
        <v>5</v>
      </c>
      <c r="AW58" s="2"/>
      <c r="AX58" s="5">
        <f t="shared" si="27"/>
        <v>4</v>
      </c>
      <c r="AY58" s="2">
        <f t="shared" si="32"/>
        <v>5</v>
      </c>
      <c r="AZ58" s="2">
        <f t="shared" si="33"/>
        <v>21</v>
      </c>
      <c r="BA58" s="2">
        <f t="shared" si="34"/>
        <v>24</v>
      </c>
      <c r="BB58" s="2">
        <f t="shared" si="35"/>
        <v>9</v>
      </c>
      <c r="BC58" s="2">
        <f t="shared" si="36"/>
        <v>11</v>
      </c>
      <c r="BD58" s="2">
        <f t="shared" si="37"/>
        <v>9</v>
      </c>
      <c r="BE58" s="19">
        <f t="shared" si="38"/>
        <v>10</v>
      </c>
      <c r="BF58" s="19">
        <f t="shared" si="39"/>
        <v>4.0824829046386304</v>
      </c>
      <c r="BG58" s="31">
        <f t="shared" si="40"/>
        <v>-0.2449489742783178</v>
      </c>
      <c r="BH58" s="32">
        <f t="shared" si="41"/>
        <v>0.40324797025367004</v>
      </c>
      <c r="BI58" s="62">
        <f t="shared" si="28"/>
        <v>9.2676056338028168E-2</v>
      </c>
      <c r="BJ58" s="62" t="str">
        <f t="shared" si="42"/>
        <v/>
      </c>
      <c r="BK58" s="73" t="str">
        <f t="shared" si="43"/>
        <v/>
      </c>
      <c r="BM58" s="11">
        <f t="shared" si="29"/>
        <v>0.14231883094368872</v>
      </c>
    </row>
    <row r="59" spans="1:65">
      <c r="A59" s="30" t="s">
        <v>185</v>
      </c>
      <c r="B59" s="30" t="s">
        <v>186</v>
      </c>
      <c r="C59" s="30" t="s">
        <v>187</v>
      </c>
      <c r="D59" s="30" t="s">
        <v>188</v>
      </c>
      <c r="E59" s="30" t="s">
        <v>177</v>
      </c>
      <c r="F59" s="11" t="str">
        <f t="shared" si="30"/>
        <v>serine prot</v>
      </c>
      <c r="H59" s="11">
        <f>VLOOKUP($B59,data!$B$3:$Q$15316,'diff expr 0 vs 1 mite'!H$8,FALSE)</f>
        <v>0.82808123899999997</v>
      </c>
      <c r="I59" s="11">
        <f>VLOOKUP($B59,data!$B$3:$Q$15316,'diff expr 0 vs 1 mite'!I$8,FALSE)</f>
        <v>1.1046461359999999</v>
      </c>
      <c r="J59" s="11">
        <f>VLOOKUP($B59,data!$B$3:$Q$15316,'diff expr 0 vs 1 mite'!J$8,FALSE)</f>
        <v>0.54649747000000004</v>
      </c>
      <c r="K59" s="11">
        <f>VLOOKUP($B59,data!$B$3:$Q$15316,'diff expr 0 vs 1 mite'!K$8,FALSE)</f>
        <v>0.525941879</v>
      </c>
      <c r="L59" s="11">
        <f>VLOOKUP($B59,data!$B$3:$Q$15316,'diff expr 0 vs 1 mite'!L$8,FALSE)</f>
        <v>0.85071370499999999</v>
      </c>
      <c r="M59" s="11">
        <f>VLOOKUP($B59,data!$B$3:$Q$15316,'diff expr 0 vs 1 mite'!M$8,FALSE)</f>
        <v>8.6814240270000003</v>
      </c>
      <c r="N59" s="11">
        <f>VLOOKUP($B59,data!$B$3:$Q$15316,'diff expr 0 vs 1 mite'!N$8,FALSE)</f>
        <v>2.1060507940000002</v>
      </c>
      <c r="O59" s="11">
        <f>VLOOKUP($B59,data!$B$3:$Q$15316,'diff expr 0 vs 1 mite'!O$8,FALSE)</f>
        <v>5.0243566179999997</v>
      </c>
      <c r="P59" s="11">
        <f>VLOOKUP($B59,data!$B$3:$Q$15316,'diff expr 0 vs 1 mite'!P$8,FALSE)</f>
        <v>4.5487535159999997</v>
      </c>
      <c r="R59" s="27" t="s">
        <v>27749</v>
      </c>
      <c r="T59" s="2">
        <f t="shared" si="31"/>
        <v>3</v>
      </c>
      <c r="U59" s="2">
        <f t="shared" si="1"/>
        <v>5</v>
      </c>
      <c r="V59" s="2">
        <f t="shared" si="2"/>
        <v>2</v>
      </c>
      <c r="W59" s="2">
        <f t="shared" si="3"/>
        <v>1</v>
      </c>
      <c r="X59" s="2">
        <f t="shared" si="4"/>
        <v>4</v>
      </c>
      <c r="Y59" s="2">
        <f t="shared" si="5"/>
        <v>9</v>
      </c>
      <c r="Z59" s="2">
        <f t="shared" si="6"/>
        <v>6</v>
      </c>
      <c r="AA59" s="2">
        <f t="shared" si="7"/>
        <v>8</v>
      </c>
      <c r="AB59" s="2">
        <f t="shared" si="8"/>
        <v>7</v>
      </c>
      <c r="AC59" s="2"/>
      <c r="AD59" s="2">
        <f t="shared" si="9"/>
        <v>0</v>
      </c>
      <c r="AE59" s="2">
        <f t="shared" si="10"/>
        <v>0</v>
      </c>
      <c r="AF59" s="2">
        <f t="shared" si="11"/>
        <v>0</v>
      </c>
      <c r="AG59" s="2">
        <f t="shared" si="12"/>
        <v>0</v>
      </c>
      <c r="AH59" s="2">
        <f t="shared" si="13"/>
        <v>0</v>
      </c>
      <c r="AI59" s="2">
        <f t="shared" si="14"/>
        <v>0</v>
      </c>
      <c r="AJ59" s="2">
        <f t="shared" si="15"/>
        <v>0</v>
      </c>
      <c r="AK59" s="2">
        <f t="shared" si="16"/>
        <v>0</v>
      </c>
      <c r="AL59" s="2">
        <f t="shared" si="17"/>
        <v>0</v>
      </c>
      <c r="AM59" s="2"/>
      <c r="AN59" s="2">
        <f t="shared" si="18"/>
        <v>3</v>
      </c>
      <c r="AO59" s="2">
        <f t="shared" si="19"/>
        <v>5</v>
      </c>
      <c r="AP59" s="2">
        <f t="shared" si="20"/>
        <v>2</v>
      </c>
      <c r="AQ59" s="2">
        <f t="shared" si="21"/>
        <v>1</v>
      </c>
      <c r="AR59" s="2">
        <f t="shared" si="22"/>
        <v>4</v>
      </c>
      <c r="AS59" s="2">
        <f t="shared" si="23"/>
        <v>9</v>
      </c>
      <c r="AT59" s="2">
        <f t="shared" si="24"/>
        <v>6</v>
      </c>
      <c r="AU59" s="2">
        <f t="shared" si="25"/>
        <v>8</v>
      </c>
      <c r="AV59" s="2">
        <f t="shared" si="26"/>
        <v>7</v>
      </c>
      <c r="AW59" s="2"/>
      <c r="AX59" s="5">
        <f t="shared" si="27"/>
        <v>4</v>
      </c>
      <c r="AY59" s="2">
        <f t="shared" si="32"/>
        <v>5</v>
      </c>
      <c r="AZ59" s="2">
        <f t="shared" si="33"/>
        <v>11</v>
      </c>
      <c r="BA59" s="2">
        <f t="shared" si="34"/>
        <v>34</v>
      </c>
      <c r="BB59" s="2">
        <f t="shared" si="35"/>
        <v>19</v>
      </c>
      <c r="BC59" s="2">
        <f t="shared" si="36"/>
        <v>1</v>
      </c>
      <c r="BD59" s="2">
        <f t="shared" si="37"/>
        <v>1</v>
      </c>
      <c r="BE59" s="19">
        <f t="shared" si="38"/>
        <v>10</v>
      </c>
      <c r="BF59" s="19">
        <f t="shared" si="39"/>
        <v>4.0824829046386304</v>
      </c>
      <c r="BG59" s="31">
        <f t="shared" si="40"/>
        <v>-2.2045407685048604</v>
      </c>
      <c r="BH59" s="32">
        <f t="shared" si="41"/>
        <v>1.3743168055755161E-2</v>
      </c>
      <c r="BI59" s="62">
        <f t="shared" si="28"/>
        <v>1.887323943661972E-2</v>
      </c>
      <c r="BJ59" s="62">
        <f t="shared" si="42"/>
        <v>1.3743168055755161E-2</v>
      </c>
      <c r="BK59" s="73" t="str">
        <f t="shared" si="43"/>
        <v>sign</v>
      </c>
      <c r="BM59" s="11">
        <f t="shared" si="29"/>
        <v>0.7517886746840643</v>
      </c>
    </row>
    <row r="60" spans="1:65">
      <c r="A60" s="30" t="s">
        <v>189</v>
      </c>
      <c r="B60" s="30" t="s">
        <v>190</v>
      </c>
      <c r="C60" s="30" t="s">
        <v>136</v>
      </c>
      <c r="D60" s="30" t="s">
        <v>191</v>
      </c>
      <c r="E60" s="30" t="s">
        <v>177</v>
      </c>
      <c r="F60" s="11" t="str">
        <f t="shared" si="30"/>
        <v>serine prot</v>
      </c>
      <c r="H60" s="11">
        <f>VLOOKUP($B60,data!$B$3:$Q$15316,'diff expr 0 vs 1 mite'!H$8,FALSE)</f>
        <v>0.99344922300000005</v>
      </c>
      <c r="I60" s="11">
        <f>VLOOKUP($B60,data!$B$3:$Q$15316,'diff expr 0 vs 1 mite'!I$8,FALSE)</f>
        <v>0.13011488299999999</v>
      </c>
      <c r="J60" s="11">
        <f>VLOOKUP($B60,data!$B$3:$Q$15316,'diff expr 0 vs 1 mite'!J$8,FALSE)</f>
        <v>0.16647737500000001</v>
      </c>
      <c r="K60" s="11">
        <f>VLOOKUP($B60,data!$B$3:$Q$15316,'diff expr 0 vs 1 mite'!K$8,FALSE)</f>
        <v>0.140795533</v>
      </c>
      <c r="L60" s="11">
        <f>VLOOKUP($B60,data!$B$3:$Q$15316,'diff expr 0 vs 1 mite'!L$8,FALSE)</f>
        <v>0.15656953200000001</v>
      </c>
      <c r="M60" s="11">
        <f>VLOOKUP($B60,data!$B$3:$Q$15316,'diff expr 0 vs 1 mite'!M$8,FALSE)</f>
        <v>1.189039596</v>
      </c>
      <c r="N60" s="11">
        <f>VLOOKUP($B60,data!$B$3:$Q$15316,'diff expr 0 vs 1 mite'!N$8,FALSE)</f>
        <v>0.155043177</v>
      </c>
      <c r="O60" s="11">
        <f>VLOOKUP($B60,data!$B$3:$Q$15316,'diff expr 0 vs 1 mite'!O$8,FALSE)</f>
        <v>1.1096487509999999</v>
      </c>
      <c r="P60" s="11">
        <f>VLOOKUP($B60,data!$B$3:$Q$15316,'diff expr 0 vs 1 mite'!P$8,FALSE)</f>
        <v>3.091107542</v>
      </c>
      <c r="R60" s="27" t="s">
        <v>27749</v>
      </c>
      <c r="T60" s="2">
        <f t="shared" si="31"/>
        <v>6</v>
      </c>
      <c r="U60" s="2">
        <f t="shared" si="1"/>
        <v>1</v>
      </c>
      <c r="V60" s="2">
        <f t="shared" si="2"/>
        <v>5</v>
      </c>
      <c r="W60" s="2">
        <f t="shared" si="3"/>
        <v>2</v>
      </c>
      <c r="X60" s="2">
        <f t="shared" si="4"/>
        <v>4</v>
      </c>
      <c r="Y60" s="2">
        <f t="shared" si="5"/>
        <v>8</v>
      </c>
      <c r="Z60" s="2">
        <f t="shared" si="6"/>
        <v>3</v>
      </c>
      <c r="AA60" s="2">
        <f t="shared" si="7"/>
        <v>7</v>
      </c>
      <c r="AB60" s="2">
        <f t="shared" si="8"/>
        <v>9</v>
      </c>
      <c r="AC60" s="2"/>
      <c r="AD60" s="2">
        <f t="shared" si="9"/>
        <v>0</v>
      </c>
      <c r="AE60" s="2">
        <f t="shared" si="10"/>
        <v>0</v>
      </c>
      <c r="AF60" s="2">
        <f t="shared" si="11"/>
        <v>0</v>
      </c>
      <c r="AG60" s="2">
        <f t="shared" si="12"/>
        <v>0</v>
      </c>
      <c r="AH60" s="2">
        <f t="shared" si="13"/>
        <v>0</v>
      </c>
      <c r="AI60" s="2">
        <f t="shared" si="14"/>
        <v>0</v>
      </c>
      <c r="AJ60" s="2">
        <f t="shared" si="15"/>
        <v>0</v>
      </c>
      <c r="AK60" s="2">
        <f t="shared" si="16"/>
        <v>0</v>
      </c>
      <c r="AL60" s="2">
        <f t="shared" si="17"/>
        <v>0</v>
      </c>
      <c r="AM60" s="2"/>
      <c r="AN60" s="2">
        <f t="shared" si="18"/>
        <v>6</v>
      </c>
      <c r="AO60" s="2">
        <f t="shared" si="19"/>
        <v>1</v>
      </c>
      <c r="AP60" s="2">
        <f t="shared" si="20"/>
        <v>5</v>
      </c>
      <c r="AQ60" s="2">
        <f t="shared" si="21"/>
        <v>2</v>
      </c>
      <c r="AR60" s="2">
        <f t="shared" si="22"/>
        <v>4</v>
      </c>
      <c r="AS60" s="2">
        <f t="shared" si="23"/>
        <v>8</v>
      </c>
      <c r="AT60" s="2">
        <f t="shared" si="24"/>
        <v>3</v>
      </c>
      <c r="AU60" s="2">
        <f t="shared" si="25"/>
        <v>7</v>
      </c>
      <c r="AV60" s="2">
        <f t="shared" si="26"/>
        <v>9</v>
      </c>
      <c r="AW60" s="2"/>
      <c r="AX60" s="5">
        <f t="shared" si="27"/>
        <v>4</v>
      </c>
      <c r="AY60" s="2">
        <f t="shared" si="32"/>
        <v>5</v>
      </c>
      <c r="AZ60" s="2">
        <f t="shared" si="33"/>
        <v>14</v>
      </c>
      <c r="BA60" s="2">
        <f t="shared" si="34"/>
        <v>31</v>
      </c>
      <c r="BB60" s="2">
        <f t="shared" si="35"/>
        <v>16</v>
      </c>
      <c r="BC60" s="2">
        <f t="shared" si="36"/>
        <v>4</v>
      </c>
      <c r="BD60" s="2">
        <f t="shared" si="37"/>
        <v>4</v>
      </c>
      <c r="BE60" s="19">
        <f t="shared" si="38"/>
        <v>10</v>
      </c>
      <c r="BF60" s="19">
        <f t="shared" si="39"/>
        <v>4.0824829046386304</v>
      </c>
      <c r="BG60" s="31">
        <f t="shared" si="40"/>
        <v>-1.4696938456699067</v>
      </c>
      <c r="BH60" s="32">
        <f t="shared" si="41"/>
        <v>7.0822345147568383E-2</v>
      </c>
      <c r="BI60" s="62">
        <f t="shared" si="28"/>
        <v>4.1971830985915497E-2</v>
      </c>
      <c r="BJ60" s="62" t="str">
        <f t="shared" si="42"/>
        <v/>
      </c>
      <c r="BK60" s="73" t="str">
        <f t="shared" si="43"/>
        <v/>
      </c>
      <c r="BM60" s="11">
        <f t="shared" si="29"/>
        <v>0.50348198703635194</v>
      </c>
    </row>
    <row r="61" spans="1:65">
      <c r="A61" s="30" t="s">
        <v>192</v>
      </c>
      <c r="B61" s="30" t="s">
        <v>193</v>
      </c>
      <c r="C61" s="30" t="s">
        <v>194</v>
      </c>
      <c r="D61" s="30" t="s">
        <v>195</v>
      </c>
      <c r="E61" s="30" t="s">
        <v>177</v>
      </c>
      <c r="F61" s="11" t="str">
        <f t="shared" si="30"/>
        <v>serine prot</v>
      </c>
      <c r="H61" s="11">
        <f>VLOOKUP($B61,data!$B$3:$Q$15316,'diff expr 0 vs 1 mite'!H$8,FALSE)</f>
        <v>149.71602279999999</v>
      </c>
      <c r="I61" s="11">
        <f>VLOOKUP($B61,data!$B$3:$Q$15316,'diff expr 0 vs 1 mite'!I$8,FALSE)</f>
        <v>141.1195568</v>
      </c>
      <c r="J61" s="11">
        <f>VLOOKUP($B61,data!$B$3:$Q$15316,'diff expr 0 vs 1 mite'!J$8,FALSE)</f>
        <v>80.348829679999994</v>
      </c>
      <c r="K61" s="11">
        <f>VLOOKUP($B61,data!$B$3:$Q$15316,'diff expr 0 vs 1 mite'!K$8,FALSE)</f>
        <v>158.97323119999999</v>
      </c>
      <c r="L61" s="11">
        <f>VLOOKUP($B61,data!$B$3:$Q$15316,'diff expr 0 vs 1 mite'!L$8,FALSE)</f>
        <v>731.68717400000003</v>
      </c>
      <c r="M61" s="11">
        <f>VLOOKUP($B61,data!$B$3:$Q$15316,'diff expr 0 vs 1 mite'!M$8,FALSE)</f>
        <v>287.48110639999999</v>
      </c>
      <c r="N61" s="11">
        <f>VLOOKUP($B61,data!$B$3:$Q$15316,'diff expr 0 vs 1 mite'!N$8,FALSE)</f>
        <v>96.996901289999997</v>
      </c>
      <c r="O61" s="11">
        <f>VLOOKUP($B61,data!$B$3:$Q$15316,'diff expr 0 vs 1 mite'!O$8,FALSE)</f>
        <v>300.8242401</v>
      </c>
      <c r="P61" s="11">
        <f>VLOOKUP($B61,data!$B$3:$Q$15316,'diff expr 0 vs 1 mite'!P$8,FALSE)</f>
        <v>396.05607329999998</v>
      </c>
      <c r="R61" s="27" t="s">
        <v>27749</v>
      </c>
      <c r="T61" s="2">
        <f t="shared" si="31"/>
        <v>4</v>
      </c>
      <c r="U61" s="2">
        <f t="shared" si="1"/>
        <v>3</v>
      </c>
      <c r="V61" s="2">
        <f t="shared" si="2"/>
        <v>1</v>
      </c>
      <c r="W61" s="2">
        <f t="shared" si="3"/>
        <v>5</v>
      </c>
      <c r="X61" s="2">
        <f t="shared" si="4"/>
        <v>9</v>
      </c>
      <c r="Y61" s="2">
        <f t="shared" si="5"/>
        <v>6</v>
      </c>
      <c r="Z61" s="2">
        <f t="shared" si="6"/>
        <v>2</v>
      </c>
      <c r="AA61" s="2">
        <f t="shared" si="7"/>
        <v>7</v>
      </c>
      <c r="AB61" s="2">
        <f t="shared" si="8"/>
        <v>8</v>
      </c>
      <c r="AC61" s="2"/>
      <c r="AD61" s="2">
        <f t="shared" si="9"/>
        <v>0</v>
      </c>
      <c r="AE61" s="2">
        <f t="shared" si="10"/>
        <v>0</v>
      </c>
      <c r="AF61" s="2">
        <f t="shared" si="11"/>
        <v>0</v>
      </c>
      <c r="AG61" s="2">
        <f t="shared" si="12"/>
        <v>0</v>
      </c>
      <c r="AH61" s="2">
        <f t="shared" si="13"/>
        <v>0</v>
      </c>
      <c r="AI61" s="2">
        <f t="shared" si="14"/>
        <v>0</v>
      </c>
      <c r="AJ61" s="2">
        <f t="shared" si="15"/>
        <v>0</v>
      </c>
      <c r="AK61" s="2">
        <f t="shared" si="16"/>
        <v>0</v>
      </c>
      <c r="AL61" s="2">
        <f t="shared" si="17"/>
        <v>0</v>
      </c>
      <c r="AM61" s="2"/>
      <c r="AN61" s="2">
        <f t="shared" si="18"/>
        <v>4</v>
      </c>
      <c r="AO61" s="2">
        <f t="shared" si="19"/>
        <v>3</v>
      </c>
      <c r="AP61" s="2">
        <f t="shared" si="20"/>
        <v>1</v>
      </c>
      <c r="AQ61" s="2">
        <f t="shared" si="21"/>
        <v>5</v>
      </c>
      <c r="AR61" s="2">
        <f t="shared" si="22"/>
        <v>9</v>
      </c>
      <c r="AS61" s="2">
        <f t="shared" si="23"/>
        <v>6</v>
      </c>
      <c r="AT61" s="2">
        <f t="shared" si="24"/>
        <v>2</v>
      </c>
      <c r="AU61" s="2">
        <f t="shared" si="25"/>
        <v>7</v>
      </c>
      <c r="AV61" s="2">
        <f t="shared" si="26"/>
        <v>8</v>
      </c>
      <c r="AW61" s="2"/>
      <c r="AX61" s="5">
        <f t="shared" si="27"/>
        <v>4</v>
      </c>
      <c r="AY61" s="2">
        <f t="shared" si="32"/>
        <v>5</v>
      </c>
      <c r="AZ61" s="2">
        <f t="shared" si="33"/>
        <v>13</v>
      </c>
      <c r="BA61" s="2">
        <f t="shared" si="34"/>
        <v>32</v>
      </c>
      <c r="BB61" s="2">
        <f t="shared" si="35"/>
        <v>17</v>
      </c>
      <c r="BC61" s="2">
        <f t="shared" si="36"/>
        <v>3</v>
      </c>
      <c r="BD61" s="2">
        <f t="shared" si="37"/>
        <v>3</v>
      </c>
      <c r="BE61" s="19">
        <f t="shared" si="38"/>
        <v>10</v>
      </c>
      <c r="BF61" s="19">
        <f t="shared" si="39"/>
        <v>4.0824829046386304</v>
      </c>
      <c r="BG61" s="31">
        <f t="shared" si="40"/>
        <v>-1.7146428199482247</v>
      </c>
      <c r="BH61" s="32">
        <f t="shared" si="41"/>
        <v>4.3205366486849993E-2</v>
      </c>
      <c r="BI61" s="62">
        <f t="shared" si="28"/>
        <v>3.3239436619718309E-2</v>
      </c>
      <c r="BJ61" s="62" t="str">
        <f t="shared" si="42"/>
        <v/>
      </c>
      <c r="BK61" s="73" t="str">
        <f t="shared" si="43"/>
        <v/>
      </c>
      <c r="BM61" s="11">
        <f t="shared" si="29"/>
        <v>0.43709366434092811</v>
      </c>
    </row>
    <row r="62" spans="1:65">
      <c r="A62" s="30" t="s">
        <v>196</v>
      </c>
      <c r="B62" s="30" t="s">
        <v>197</v>
      </c>
      <c r="C62" s="30" t="s">
        <v>136</v>
      </c>
      <c r="D62" s="30" t="s">
        <v>198</v>
      </c>
      <c r="E62" s="30" t="s">
        <v>177</v>
      </c>
      <c r="F62" s="11" t="str">
        <f t="shared" si="30"/>
        <v>serine prot</v>
      </c>
      <c r="H62" s="11">
        <f>VLOOKUP($B62,data!$B$3:$Q$15316,'diff expr 0 vs 1 mite'!H$8,FALSE)</f>
        <v>0.117291849</v>
      </c>
      <c r="I62" s="11">
        <f>VLOOKUP($B62,data!$B$3:$Q$15316,'diff expr 0 vs 1 mite'!I$8,FALSE)</f>
        <v>5.6327512000000003E-2</v>
      </c>
      <c r="J62" s="11">
        <f>VLOOKUP($B62,data!$B$3:$Q$15316,'diff expr 0 vs 1 mite'!J$8,FALSE)</f>
        <v>0.57655241499999998</v>
      </c>
      <c r="K62" s="11">
        <f>VLOOKUP($B62,data!$B$3:$Q$15316,'diff expr 0 vs 1 mite'!K$8,FALSE)</f>
        <v>0.36570737199999998</v>
      </c>
      <c r="L62" s="11">
        <f>VLOOKUP($B62,data!$B$3:$Q$15316,'diff expr 0 vs 1 mite'!L$8,FALSE)</f>
        <v>0.203339662</v>
      </c>
      <c r="M62" s="11">
        <f>VLOOKUP($B62,data!$B$3:$Q$15316,'diff expr 0 vs 1 mite'!M$8,FALSE)</f>
        <v>0.77211353199999999</v>
      </c>
      <c r="N62" s="11">
        <f>VLOOKUP($B62,data!$B$3:$Q$15316,'diff expr 0 vs 1 mite'!N$8,FALSE)</f>
        <v>0.93966766300000004</v>
      </c>
      <c r="O62" s="11">
        <f>VLOOKUP($B62,data!$B$3:$Q$15316,'diff expr 0 vs 1 mite'!O$8,FALSE)</f>
        <v>0.96074716599999999</v>
      </c>
      <c r="P62" s="11">
        <f>VLOOKUP($B62,data!$B$3:$Q$15316,'diff expr 0 vs 1 mite'!P$8,FALSE)</f>
        <v>1.003619211</v>
      </c>
      <c r="R62" s="27" t="s">
        <v>27749</v>
      </c>
      <c r="T62" s="2">
        <f t="shared" si="31"/>
        <v>2</v>
      </c>
      <c r="U62" s="2">
        <f t="shared" si="1"/>
        <v>1</v>
      </c>
      <c r="V62" s="2">
        <f t="shared" si="2"/>
        <v>5</v>
      </c>
      <c r="W62" s="2">
        <f t="shared" si="3"/>
        <v>4</v>
      </c>
      <c r="X62" s="2">
        <f t="shared" si="4"/>
        <v>3</v>
      </c>
      <c r="Y62" s="2">
        <f t="shared" si="5"/>
        <v>6</v>
      </c>
      <c r="Z62" s="2">
        <f t="shared" si="6"/>
        <v>7</v>
      </c>
      <c r="AA62" s="2">
        <f t="shared" si="7"/>
        <v>8</v>
      </c>
      <c r="AB62" s="2">
        <f t="shared" si="8"/>
        <v>9</v>
      </c>
      <c r="AC62" s="2"/>
      <c r="AD62" s="2">
        <f t="shared" si="9"/>
        <v>0</v>
      </c>
      <c r="AE62" s="2">
        <f t="shared" si="10"/>
        <v>0</v>
      </c>
      <c r="AF62" s="2">
        <f t="shared" si="11"/>
        <v>0</v>
      </c>
      <c r="AG62" s="2">
        <f t="shared" si="12"/>
        <v>0</v>
      </c>
      <c r="AH62" s="2">
        <f t="shared" si="13"/>
        <v>0</v>
      </c>
      <c r="AI62" s="2">
        <f t="shared" si="14"/>
        <v>0</v>
      </c>
      <c r="AJ62" s="2">
        <f t="shared" si="15"/>
        <v>0</v>
      </c>
      <c r="AK62" s="2">
        <f t="shared" si="16"/>
        <v>0</v>
      </c>
      <c r="AL62" s="2">
        <f t="shared" si="17"/>
        <v>0</v>
      </c>
      <c r="AM62" s="2"/>
      <c r="AN62" s="2">
        <f t="shared" si="18"/>
        <v>2</v>
      </c>
      <c r="AO62" s="2">
        <f t="shared" si="19"/>
        <v>1</v>
      </c>
      <c r="AP62" s="2">
        <f t="shared" si="20"/>
        <v>5</v>
      </c>
      <c r="AQ62" s="2">
        <f t="shared" si="21"/>
        <v>4</v>
      </c>
      <c r="AR62" s="2">
        <f t="shared" si="22"/>
        <v>3</v>
      </c>
      <c r="AS62" s="2">
        <f t="shared" si="23"/>
        <v>6</v>
      </c>
      <c r="AT62" s="2">
        <f t="shared" si="24"/>
        <v>7</v>
      </c>
      <c r="AU62" s="2">
        <f t="shared" si="25"/>
        <v>8</v>
      </c>
      <c r="AV62" s="2">
        <f t="shared" si="26"/>
        <v>9</v>
      </c>
      <c r="AW62" s="2"/>
      <c r="AX62" s="5">
        <f t="shared" si="27"/>
        <v>4</v>
      </c>
      <c r="AY62" s="2">
        <f t="shared" si="32"/>
        <v>5</v>
      </c>
      <c r="AZ62" s="2">
        <f t="shared" si="33"/>
        <v>12</v>
      </c>
      <c r="BA62" s="2">
        <f t="shared" si="34"/>
        <v>33</v>
      </c>
      <c r="BB62" s="2">
        <f t="shared" si="35"/>
        <v>18</v>
      </c>
      <c r="BC62" s="2">
        <f t="shared" si="36"/>
        <v>2</v>
      </c>
      <c r="BD62" s="2">
        <f t="shared" si="37"/>
        <v>2</v>
      </c>
      <c r="BE62" s="19">
        <f t="shared" si="38"/>
        <v>10</v>
      </c>
      <c r="BF62" s="19">
        <f t="shared" si="39"/>
        <v>4.0824829046386304</v>
      </c>
      <c r="BG62" s="31">
        <f t="shared" si="40"/>
        <v>-1.9595917942265424</v>
      </c>
      <c r="BH62" s="32">
        <f t="shared" si="41"/>
        <v>2.5021760624352556E-2</v>
      </c>
      <c r="BI62" s="62">
        <f t="shared" si="28"/>
        <v>2.47887323943662E-2</v>
      </c>
      <c r="BJ62" s="62" t="str">
        <f t="shared" si="42"/>
        <v/>
      </c>
      <c r="BK62" s="73" t="str">
        <f t="shared" si="43"/>
        <v/>
      </c>
      <c r="BM62" s="11">
        <f t="shared" si="29"/>
        <v>0.44424715192574821</v>
      </c>
    </row>
    <row r="63" spans="1:65">
      <c r="A63" s="30" t="s">
        <v>199</v>
      </c>
      <c r="B63" s="30" t="s">
        <v>200</v>
      </c>
      <c r="C63" s="30" t="s">
        <v>136</v>
      </c>
      <c r="D63" s="30" t="s">
        <v>201</v>
      </c>
      <c r="E63" s="30" t="s">
        <v>177</v>
      </c>
      <c r="F63" s="11" t="str">
        <f t="shared" si="30"/>
        <v>serine prot</v>
      </c>
      <c r="H63" s="11">
        <f>VLOOKUP($B63,data!$B$3:$Q$15316,'diff expr 0 vs 1 mite'!H$8,FALSE)</f>
        <v>1.2241878960000001</v>
      </c>
      <c r="I63" s="11">
        <f>VLOOKUP($B63,data!$B$3:$Q$15316,'diff expr 0 vs 1 mite'!I$8,FALSE)</f>
        <v>1.450144498</v>
      </c>
      <c r="J63" s="11">
        <f>VLOOKUP($B63,data!$B$3:$Q$15316,'diff expr 0 vs 1 mite'!J$8,FALSE)</f>
        <v>1.002923469</v>
      </c>
      <c r="K63" s="11">
        <f>VLOOKUP($B63,data!$B$3:$Q$15316,'diff expr 0 vs 1 mite'!K$8,FALSE)</f>
        <v>2.4810031779999999</v>
      </c>
      <c r="L63" s="11">
        <f>VLOOKUP($B63,data!$B$3:$Q$15316,'diff expr 0 vs 1 mite'!L$8,FALSE)</f>
        <v>0.14148522399999999</v>
      </c>
      <c r="M63" s="11">
        <f>VLOOKUP($B63,data!$B$3:$Q$15316,'diff expr 0 vs 1 mite'!M$8,FALSE)</f>
        <v>10.74484487</v>
      </c>
      <c r="N63" s="11">
        <f>VLOOKUP($B63,data!$B$3:$Q$15316,'diff expr 0 vs 1 mite'!N$8,FALSE)</f>
        <v>1.774675005</v>
      </c>
      <c r="O63" s="11">
        <f>VLOOKUP($B63,data!$B$3:$Q$15316,'diff expr 0 vs 1 mite'!O$8,FALSE)</f>
        <v>11.197289680000001</v>
      </c>
      <c r="P63" s="11">
        <f>VLOOKUP($B63,data!$B$3:$Q$15316,'diff expr 0 vs 1 mite'!P$8,FALSE)</f>
        <v>22.811969229999999</v>
      </c>
      <c r="R63" s="27" t="s">
        <v>27749</v>
      </c>
      <c r="T63" s="2">
        <f t="shared" si="31"/>
        <v>3</v>
      </c>
      <c r="U63" s="2">
        <f t="shared" si="1"/>
        <v>4</v>
      </c>
      <c r="V63" s="2">
        <f t="shared" si="2"/>
        <v>2</v>
      </c>
      <c r="W63" s="2">
        <f t="shared" si="3"/>
        <v>6</v>
      </c>
      <c r="X63" s="2">
        <f t="shared" si="4"/>
        <v>1</v>
      </c>
      <c r="Y63" s="2">
        <f t="shared" si="5"/>
        <v>7</v>
      </c>
      <c r="Z63" s="2">
        <f t="shared" si="6"/>
        <v>5</v>
      </c>
      <c r="AA63" s="2">
        <f t="shared" si="7"/>
        <v>8</v>
      </c>
      <c r="AB63" s="2">
        <f t="shared" si="8"/>
        <v>9</v>
      </c>
      <c r="AC63" s="2"/>
      <c r="AD63" s="2">
        <f t="shared" si="9"/>
        <v>0</v>
      </c>
      <c r="AE63" s="2">
        <f t="shared" si="10"/>
        <v>0</v>
      </c>
      <c r="AF63" s="2">
        <f t="shared" si="11"/>
        <v>0</v>
      </c>
      <c r="AG63" s="2">
        <f t="shared" si="12"/>
        <v>0</v>
      </c>
      <c r="AH63" s="2">
        <f t="shared" si="13"/>
        <v>0</v>
      </c>
      <c r="AI63" s="2">
        <f t="shared" si="14"/>
        <v>0</v>
      </c>
      <c r="AJ63" s="2">
        <f t="shared" si="15"/>
        <v>0</v>
      </c>
      <c r="AK63" s="2">
        <f t="shared" si="16"/>
        <v>0</v>
      </c>
      <c r="AL63" s="2">
        <f t="shared" si="17"/>
        <v>0</v>
      </c>
      <c r="AM63" s="2"/>
      <c r="AN63" s="2">
        <f t="shared" si="18"/>
        <v>3</v>
      </c>
      <c r="AO63" s="2">
        <f t="shared" si="19"/>
        <v>4</v>
      </c>
      <c r="AP63" s="2">
        <f t="shared" si="20"/>
        <v>2</v>
      </c>
      <c r="AQ63" s="2">
        <f t="shared" si="21"/>
        <v>6</v>
      </c>
      <c r="AR63" s="2">
        <f t="shared" si="22"/>
        <v>1</v>
      </c>
      <c r="AS63" s="2">
        <f t="shared" si="23"/>
        <v>7</v>
      </c>
      <c r="AT63" s="2">
        <f t="shared" si="24"/>
        <v>5</v>
      </c>
      <c r="AU63" s="2">
        <f t="shared" si="25"/>
        <v>8</v>
      </c>
      <c r="AV63" s="2">
        <f t="shared" si="26"/>
        <v>9</v>
      </c>
      <c r="AW63" s="2"/>
      <c r="AX63" s="5">
        <f t="shared" si="27"/>
        <v>4</v>
      </c>
      <c r="AY63" s="2">
        <f t="shared" si="32"/>
        <v>5</v>
      </c>
      <c r="AZ63" s="2">
        <f t="shared" si="33"/>
        <v>15</v>
      </c>
      <c r="BA63" s="2">
        <f t="shared" si="34"/>
        <v>30</v>
      </c>
      <c r="BB63" s="2">
        <f t="shared" si="35"/>
        <v>15</v>
      </c>
      <c r="BC63" s="2">
        <f t="shared" si="36"/>
        <v>5</v>
      </c>
      <c r="BD63" s="2">
        <f t="shared" si="37"/>
        <v>5</v>
      </c>
      <c r="BE63" s="19">
        <f t="shared" si="38"/>
        <v>10</v>
      </c>
      <c r="BF63" s="19">
        <f t="shared" si="39"/>
        <v>4.0824829046386304</v>
      </c>
      <c r="BG63" s="31">
        <f t="shared" si="40"/>
        <v>-1.2247448713915889</v>
      </c>
      <c r="BH63" s="32">
        <f t="shared" si="41"/>
        <v>0.1103356809599234</v>
      </c>
      <c r="BI63" s="62">
        <f t="shared" si="28"/>
        <v>6.1690140845070421E-2</v>
      </c>
      <c r="BJ63" s="62" t="str">
        <f t="shared" si="42"/>
        <v/>
      </c>
      <c r="BK63" s="73" t="str">
        <f t="shared" si="43"/>
        <v/>
      </c>
      <c r="BM63" s="11">
        <f t="shared" si="29"/>
        <v>0.78267229153044238</v>
      </c>
    </row>
    <row r="64" spans="1:65">
      <c r="A64" s="30" t="s">
        <v>202</v>
      </c>
      <c r="B64" s="30" t="s">
        <v>203</v>
      </c>
      <c r="C64" s="30" t="s">
        <v>136</v>
      </c>
      <c r="D64" s="30" t="s">
        <v>204</v>
      </c>
      <c r="E64" s="30" t="s">
        <v>177</v>
      </c>
      <c r="F64" s="11" t="str">
        <f t="shared" si="30"/>
        <v>serine prot</v>
      </c>
      <c r="H64" s="11">
        <f>VLOOKUP($B64,data!$B$3:$Q$15316,'diff expr 0 vs 1 mite'!H$8,FALSE)</f>
        <v>14.9367579</v>
      </c>
      <c r="I64" s="11">
        <f>VLOOKUP($B64,data!$B$3:$Q$15316,'diff expr 0 vs 1 mite'!I$8,FALSE)</f>
        <v>4.1713346150000001</v>
      </c>
      <c r="J64" s="11">
        <f>VLOOKUP($B64,data!$B$3:$Q$15316,'diff expr 0 vs 1 mite'!J$8,FALSE)</f>
        <v>14.614606139999999</v>
      </c>
      <c r="K64" s="11">
        <f>VLOOKUP($B64,data!$B$3:$Q$15316,'diff expr 0 vs 1 mite'!K$8,FALSE)</f>
        <v>4.9355892859999999</v>
      </c>
      <c r="L64" s="11">
        <f>VLOOKUP($B64,data!$B$3:$Q$15316,'diff expr 0 vs 1 mite'!L$8,FALSE)</f>
        <v>47.145211779999997</v>
      </c>
      <c r="M64" s="11">
        <f>VLOOKUP($B64,data!$B$3:$Q$15316,'diff expr 0 vs 1 mite'!M$8,FALSE)</f>
        <v>2.671910183</v>
      </c>
      <c r="N64" s="11">
        <f>VLOOKUP($B64,data!$B$3:$Q$15316,'diff expr 0 vs 1 mite'!N$8,FALSE)</f>
        <v>8.6867743280000003</v>
      </c>
      <c r="O64" s="11">
        <f>VLOOKUP($B64,data!$B$3:$Q$15316,'diff expr 0 vs 1 mite'!O$8,FALSE)</f>
        <v>6.8155932510000001</v>
      </c>
      <c r="P64" s="11">
        <f>VLOOKUP($B64,data!$B$3:$Q$15316,'diff expr 0 vs 1 mite'!P$8,FALSE)</f>
        <v>20.375161989999999</v>
      </c>
      <c r="R64" s="27" t="s">
        <v>27749</v>
      </c>
      <c r="T64" s="2">
        <f t="shared" si="31"/>
        <v>7</v>
      </c>
      <c r="U64" s="2">
        <f t="shared" si="1"/>
        <v>2</v>
      </c>
      <c r="V64" s="2">
        <f t="shared" si="2"/>
        <v>6</v>
      </c>
      <c r="W64" s="2">
        <f t="shared" si="3"/>
        <v>3</v>
      </c>
      <c r="X64" s="2">
        <f t="shared" si="4"/>
        <v>9</v>
      </c>
      <c r="Y64" s="2">
        <f t="shared" si="5"/>
        <v>1</v>
      </c>
      <c r="Z64" s="2">
        <f t="shared" si="6"/>
        <v>5</v>
      </c>
      <c r="AA64" s="2">
        <f t="shared" si="7"/>
        <v>4</v>
      </c>
      <c r="AB64" s="2">
        <f t="shared" si="8"/>
        <v>8</v>
      </c>
      <c r="AC64" s="2"/>
      <c r="AD64" s="2">
        <f t="shared" si="9"/>
        <v>0</v>
      </c>
      <c r="AE64" s="2">
        <f t="shared" si="10"/>
        <v>0</v>
      </c>
      <c r="AF64" s="2">
        <f t="shared" si="11"/>
        <v>0</v>
      </c>
      <c r="AG64" s="2">
        <f t="shared" si="12"/>
        <v>0</v>
      </c>
      <c r="AH64" s="2">
        <f t="shared" si="13"/>
        <v>0</v>
      </c>
      <c r="AI64" s="2">
        <f t="shared" si="14"/>
        <v>0</v>
      </c>
      <c r="AJ64" s="2">
        <f t="shared" si="15"/>
        <v>0</v>
      </c>
      <c r="AK64" s="2">
        <f t="shared" si="16"/>
        <v>0</v>
      </c>
      <c r="AL64" s="2">
        <f t="shared" si="17"/>
        <v>0</v>
      </c>
      <c r="AM64" s="2"/>
      <c r="AN64" s="2">
        <f t="shared" si="18"/>
        <v>7</v>
      </c>
      <c r="AO64" s="2">
        <f t="shared" si="19"/>
        <v>2</v>
      </c>
      <c r="AP64" s="2">
        <f t="shared" si="20"/>
        <v>6</v>
      </c>
      <c r="AQ64" s="2">
        <f t="shared" si="21"/>
        <v>3</v>
      </c>
      <c r="AR64" s="2">
        <f t="shared" si="22"/>
        <v>9</v>
      </c>
      <c r="AS64" s="2">
        <f t="shared" si="23"/>
        <v>1</v>
      </c>
      <c r="AT64" s="2">
        <f t="shared" si="24"/>
        <v>5</v>
      </c>
      <c r="AU64" s="2">
        <f t="shared" si="25"/>
        <v>4</v>
      </c>
      <c r="AV64" s="2">
        <f t="shared" si="26"/>
        <v>8</v>
      </c>
      <c r="AW64" s="2"/>
      <c r="AX64" s="5">
        <f t="shared" si="27"/>
        <v>4</v>
      </c>
      <c r="AY64" s="2">
        <f t="shared" si="32"/>
        <v>5</v>
      </c>
      <c r="AZ64" s="2">
        <f t="shared" si="33"/>
        <v>18</v>
      </c>
      <c r="BA64" s="2">
        <f t="shared" si="34"/>
        <v>27</v>
      </c>
      <c r="BB64" s="2">
        <f t="shared" si="35"/>
        <v>12</v>
      </c>
      <c r="BC64" s="2">
        <f t="shared" si="36"/>
        <v>8</v>
      </c>
      <c r="BD64" s="2">
        <f t="shared" si="37"/>
        <v>8</v>
      </c>
      <c r="BE64" s="19">
        <f t="shared" si="38"/>
        <v>10</v>
      </c>
      <c r="BF64" s="19">
        <f t="shared" si="39"/>
        <v>4.0824829046386304</v>
      </c>
      <c r="BG64" s="31">
        <f t="shared" si="40"/>
        <v>-0.4898979485566356</v>
      </c>
      <c r="BH64" s="32">
        <f t="shared" si="41"/>
        <v>0.31210305738320299</v>
      </c>
      <c r="BI64" s="62">
        <f t="shared" si="28"/>
        <v>8.2816901408450716E-2</v>
      </c>
      <c r="BJ64" s="62" t="str">
        <f t="shared" si="42"/>
        <v/>
      </c>
      <c r="BK64" s="73" t="str">
        <f t="shared" si="43"/>
        <v/>
      </c>
      <c r="BM64" s="11">
        <f t="shared" si="29"/>
        <v>0.24880108757496874</v>
      </c>
    </row>
    <row r="65" spans="1:65">
      <c r="A65" s="30" t="s">
        <v>205</v>
      </c>
      <c r="B65" s="30" t="s">
        <v>206</v>
      </c>
      <c r="C65" s="30" t="s">
        <v>136</v>
      </c>
      <c r="D65" s="30" t="s">
        <v>207</v>
      </c>
      <c r="E65" s="30" t="s">
        <v>177</v>
      </c>
      <c r="F65" s="11" t="str">
        <f t="shared" si="30"/>
        <v>serine prot</v>
      </c>
      <c r="H65" s="11">
        <f>VLOOKUP($B65,data!$B$3:$Q$15316,'diff expr 0 vs 1 mite'!H$8,FALSE)</f>
        <v>8.5496636909999992</v>
      </c>
      <c r="I65" s="11">
        <f>VLOOKUP($B65,data!$B$3:$Q$15316,'diff expr 0 vs 1 mite'!I$8,FALSE)</f>
        <v>8.0618270580000004</v>
      </c>
      <c r="J65" s="11">
        <f>VLOOKUP($B65,data!$B$3:$Q$15316,'diff expr 0 vs 1 mite'!J$8,FALSE)</f>
        <v>8.3592234520000002</v>
      </c>
      <c r="K65" s="11">
        <f>VLOOKUP($B65,data!$B$3:$Q$15316,'diff expr 0 vs 1 mite'!K$8,FALSE)</f>
        <v>7.7344863999999998</v>
      </c>
      <c r="L65" s="11">
        <f>VLOOKUP($B65,data!$B$3:$Q$15316,'diff expr 0 vs 1 mite'!L$8,FALSE)</f>
        <v>11.03526842</v>
      </c>
      <c r="M65" s="11">
        <f>VLOOKUP($B65,data!$B$3:$Q$15316,'diff expr 0 vs 1 mite'!M$8,FALSE)</f>
        <v>6.5729719529999997</v>
      </c>
      <c r="N65" s="11">
        <f>VLOOKUP($B65,data!$B$3:$Q$15316,'diff expr 0 vs 1 mite'!N$8,FALSE)</f>
        <v>5.3209986259999997</v>
      </c>
      <c r="O65" s="11">
        <f>VLOOKUP($B65,data!$B$3:$Q$15316,'diff expr 0 vs 1 mite'!O$8,FALSE)</f>
        <v>6.773070916</v>
      </c>
      <c r="P65" s="11">
        <f>VLOOKUP($B65,data!$B$3:$Q$15316,'diff expr 0 vs 1 mite'!P$8,FALSE)</f>
        <v>5.5178518719999996</v>
      </c>
      <c r="R65" s="27" t="s">
        <v>27749</v>
      </c>
      <c r="T65" s="2">
        <f t="shared" si="31"/>
        <v>8</v>
      </c>
      <c r="U65" s="2">
        <f t="shared" si="1"/>
        <v>6</v>
      </c>
      <c r="V65" s="2">
        <f t="shared" si="2"/>
        <v>7</v>
      </c>
      <c r="W65" s="2">
        <f t="shared" si="3"/>
        <v>5</v>
      </c>
      <c r="X65" s="2">
        <f t="shared" si="4"/>
        <v>9</v>
      </c>
      <c r="Y65" s="2">
        <f t="shared" si="5"/>
        <v>3</v>
      </c>
      <c r="Z65" s="2">
        <f t="shared" si="6"/>
        <v>1</v>
      </c>
      <c r="AA65" s="2">
        <f t="shared" si="7"/>
        <v>4</v>
      </c>
      <c r="AB65" s="2">
        <f t="shared" si="8"/>
        <v>2</v>
      </c>
      <c r="AC65" s="2"/>
      <c r="AD65" s="2">
        <f t="shared" si="9"/>
        <v>0</v>
      </c>
      <c r="AE65" s="2">
        <f t="shared" si="10"/>
        <v>0</v>
      </c>
      <c r="AF65" s="2">
        <f t="shared" si="11"/>
        <v>0</v>
      </c>
      <c r="AG65" s="2">
        <f t="shared" si="12"/>
        <v>0</v>
      </c>
      <c r="AH65" s="2">
        <f t="shared" si="13"/>
        <v>0</v>
      </c>
      <c r="AI65" s="2">
        <f t="shared" si="14"/>
        <v>0</v>
      </c>
      <c r="AJ65" s="2">
        <f t="shared" si="15"/>
        <v>0</v>
      </c>
      <c r="AK65" s="2">
        <f t="shared" si="16"/>
        <v>0</v>
      </c>
      <c r="AL65" s="2">
        <f t="shared" si="17"/>
        <v>0</v>
      </c>
      <c r="AM65" s="2"/>
      <c r="AN65" s="2">
        <f t="shared" si="18"/>
        <v>8</v>
      </c>
      <c r="AO65" s="2">
        <f t="shared" si="19"/>
        <v>6</v>
      </c>
      <c r="AP65" s="2">
        <f t="shared" si="20"/>
        <v>7</v>
      </c>
      <c r="AQ65" s="2">
        <f t="shared" si="21"/>
        <v>5</v>
      </c>
      <c r="AR65" s="2">
        <f t="shared" si="22"/>
        <v>9</v>
      </c>
      <c r="AS65" s="2">
        <f t="shared" si="23"/>
        <v>3</v>
      </c>
      <c r="AT65" s="2">
        <f t="shared" si="24"/>
        <v>1</v>
      </c>
      <c r="AU65" s="2">
        <f t="shared" si="25"/>
        <v>4</v>
      </c>
      <c r="AV65" s="2">
        <f t="shared" si="26"/>
        <v>2</v>
      </c>
      <c r="AW65" s="2"/>
      <c r="AX65" s="5">
        <f t="shared" si="27"/>
        <v>4</v>
      </c>
      <c r="AY65" s="2">
        <f t="shared" si="32"/>
        <v>5</v>
      </c>
      <c r="AZ65" s="2">
        <f t="shared" si="33"/>
        <v>26</v>
      </c>
      <c r="BA65" s="2">
        <f t="shared" si="34"/>
        <v>19</v>
      </c>
      <c r="BB65" s="2">
        <f t="shared" si="35"/>
        <v>4</v>
      </c>
      <c r="BC65" s="2">
        <f t="shared" si="36"/>
        <v>16</v>
      </c>
      <c r="BD65" s="2">
        <f t="shared" si="37"/>
        <v>4</v>
      </c>
      <c r="BE65" s="19">
        <f t="shared" si="38"/>
        <v>10</v>
      </c>
      <c r="BF65" s="19">
        <f t="shared" si="39"/>
        <v>4.0824829046386304</v>
      </c>
      <c r="BG65" s="31">
        <f t="shared" si="40"/>
        <v>-1.4696938456699067</v>
      </c>
      <c r="BH65" s="32">
        <f t="shared" si="41"/>
        <v>7.0822345147568383E-2</v>
      </c>
      <c r="BI65" s="62">
        <f t="shared" si="28"/>
        <v>4.1971830985915497E-2</v>
      </c>
      <c r="BJ65" s="62" t="str">
        <f t="shared" si="42"/>
        <v/>
      </c>
      <c r="BK65" s="73" t="str">
        <f t="shared" si="43"/>
        <v/>
      </c>
      <c r="BM65" s="11">
        <f t="shared" si="29"/>
        <v>-6.473548367107218E-2</v>
      </c>
    </row>
    <row r="66" spans="1:65">
      <c r="A66" s="30" t="s">
        <v>208</v>
      </c>
      <c r="B66" s="30" t="s">
        <v>209</v>
      </c>
      <c r="C66" s="30" t="s">
        <v>210</v>
      </c>
      <c r="D66" s="30" t="s">
        <v>211</v>
      </c>
      <c r="E66" s="30" t="s">
        <v>177</v>
      </c>
      <c r="F66" s="11" t="str">
        <f t="shared" si="30"/>
        <v>serine prot</v>
      </c>
      <c r="H66" s="11">
        <f>VLOOKUP($B66,data!$B$3:$Q$15316,'diff expr 0 vs 1 mite'!H$8,FALSE)</f>
        <v>3.31661837</v>
      </c>
      <c r="I66" s="11">
        <f>VLOOKUP($B66,data!$B$3:$Q$15316,'diff expr 0 vs 1 mite'!I$8,FALSE)</f>
        <v>3.1855045560000002</v>
      </c>
      <c r="J66" s="11">
        <f>VLOOKUP($B66,data!$B$3:$Q$15316,'diff expr 0 vs 1 mite'!J$8,FALSE)</f>
        <v>0.75244431199999995</v>
      </c>
      <c r="K66" s="11">
        <f>VLOOKUP($B66,data!$B$3:$Q$15316,'diff expr 0 vs 1 mite'!K$8,FALSE)</f>
        <v>6.8409510600000001</v>
      </c>
      <c r="L66" s="11">
        <f>VLOOKUP($B66,data!$B$3:$Q$15316,'diff expr 0 vs 1 mite'!L$8,FALSE)</f>
        <v>3.7594588930000001</v>
      </c>
      <c r="M66" s="11">
        <f>VLOOKUP($B66,data!$B$3:$Q$15316,'diff expr 0 vs 1 mite'!M$8,FALSE)</f>
        <v>4.8703870890000003</v>
      </c>
      <c r="N66" s="11">
        <f>VLOOKUP($B66,data!$B$3:$Q$15316,'diff expr 0 vs 1 mite'!N$8,FALSE)</f>
        <v>2.8760523689999999</v>
      </c>
      <c r="O66" s="11">
        <f>VLOOKUP($B66,data!$B$3:$Q$15316,'diff expr 0 vs 1 mite'!O$8,FALSE)</f>
        <v>4.4407095029999999</v>
      </c>
      <c r="P66" s="11">
        <f>VLOOKUP($B66,data!$B$3:$Q$15316,'diff expr 0 vs 1 mite'!P$8,FALSE)</f>
        <v>6.8400595449999999</v>
      </c>
      <c r="R66" s="27" t="s">
        <v>27749</v>
      </c>
      <c r="T66" s="2">
        <f t="shared" si="31"/>
        <v>4</v>
      </c>
      <c r="U66" s="2">
        <f t="shared" si="1"/>
        <v>3</v>
      </c>
      <c r="V66" s="2">
        <f t="shared" si="2"/>
        <v>1</v>
      </c>
      <c r="W66" s="2">
        <f t="shared" si="3"/>
        <v>9</v>
      </c>
      <c r="X66" s="2">
        <f t="shared" si="4"/>
        <v>5</v>
      </c>
      <c r="Y66" s="2">
        <f t="shared" si="5"/>
        <v>7</v>
      </c>
      <c r="Z66" s="2">
        <f t="shared" si="6"/>
        <v>2</v>
      </c>
      <c r="AA66" s="2">
        <f t="shared" si="7"/>
        <v>6</v>
      </c>
      <c r="AB66" s="2">
        <f t="shared" si="8"/>
        <v>8</v>
      </c>
      <c r="AC66" s="2"/>
      <c r="AD66" s="2">
        <f t="shared" si="9"/>
        <v>0</v>
      </c>
      <c r="AE66" s="2">
        <f t="shared" si="10"/>
        <v>0</v>
      </c>
      <c r="AF66" s="2">
        <f t="shared" si="11"/>
        <v>0</v>
      </c>
      <c r="AG66" s="2">
        <f t="shared" si="12"/>
        <v>0</v>
      </c>
      <c r="AH66" s="2">
        <f t="shared" si="13"/>
        <v>0</v>
      </c>
      <c r="AI66" s="2">
        <f t="shared" si="14"/>
        <v>0</v>
      </c>
      <c r="AJ66" s="2">
        <f t="shared" si="15"/>
        <v>0</v>
      </c>
      <c r="AK66" s="2">
        <f t="shared" si="16"/>
        <v>0</v>
      </c>
      <c r="AL66" s="2">
        <f t="shared" si="17"/>
        <v>0</v>
      </c>
      <c r="AM66" s="2"/>
      <c r="AN66" s="2">
        <f t="shared" si="18"/>
        <v>4</v>
      </c>
      <c r="AO66" s="2">
        <f t="shared" si="19"/>
        <v>3</v>
      </c>
      <c r="AP66" s="2">
        <f t="shared" si="20"/>
        <v>1</v>
      </c>
      <c r="AQ66" s="2">
        <f t="shared" si="21"/>
        <v>9</v>
      </c>
      <c r="AR66" s="2">
        <f t="shared" si="22"/>
        <v>5</v>
      </c>
      <c r="AS66" s="2">
        <f t="shared" si="23"/>
        <v>7</v>
      </c>
      <c r="AT66" s="2">
        <f t="shared" si="24"/>
        <v>2</v>
      </c>
      <c r="AU66" s="2">
        <f t="shared" si="25"/>
        <v>6</v>
      </c>
      <c r="AV66" s="2">
        <f t="shared" si="26"/>
        <v>8</v>
      </c>
      <c r="AW66" s="2"/>
      <c r="AX66" s="5">
        <f t="shared" si="27"/>
        <v>4</v>
      </c>
      <c r="AY66" s="2">
        <f t="shared" si="32"/>
        <v>5</v>
      </c>
      <c r="AZ66" s="2">
        <f t="shared" si="33"/>
        <v>17</v>
      </c>
      <c r="BA66" s="2">
        <f t="shared" si="34"/>
        <v>28</v>
      </c>
      <c r="BB66" s="2">
        <f t="shared" si="35"/>
        <v>13</v>
      </c>
      <c r="BC66" s="2">
        <f t="shared" si="36"/>
        <v>7</v>
      </c>
      <c r="BD66" s="2">
        <f t="shared" si="37"/>
        <v>7</v>
      </c>
      <c r="BE66" s="19">
        <f t="shared" si="38"/>
        <v>10</v>
      </c>
      <c r="BF66" s="19">
        <f t="shared" si="39"/>
        <v>4.0824829046386304</v>
      </c>
      <c r="BG66" s="31">
        <f t="shared" si="40"/>
        <v>-0.73484692283495334</v>
      </c>
      <c r="BH66" s="32">
        <f t="shared" si="41"/>
        <v>0.23121636322523817</v>
      </c>
      <c r="BI66" s="62">
        <f t="shared" si="28"/>
        <v>7.6619718309859156E-2</v>
      </c>
      <c r="BJ66" s="62" t="str">
        <f t="shared" si="42"/>
        <v/>
      </c>
      <c r="BK66" s="73" t="str">
        <f t="shared" si="43"/>
        <v/>
      </c>
      <c r="BM66" s="11">
        <f t="shared" si="29"/>
        <v>0.11168975059084382</v>
      </c>
    </row>
    <row r="67" spans="1:65">
      <c r="A67" s="30" t="s">
        <v>212</v>
      </c>
      <c r="B67" s="30" t="s">
        <v>213</v>
      </c>
      <c r="C67" s="30" t="s">
        <v>214</v>
      </c>
      <c r="D67" s="30" t="s">
        <v>215</v>
      </c>
      <c r="E67" s="30" t="s">
        <v>177</v>
      </c>
      <c r="F67" s="11" t="str">
        <f t="shared" si="30"/>
        <v>serine prot</v>
      </c>
      <c r="H67" s="11">
        <f>VLOOKUP($B67,data!$B$3:$Q$15316,'diff expr 0 vs 1 mite'!H$8,FALSE)</f>
        <v>1.489117268</v>
      </c>
      <c r="I67" s="11">
        <f>VLOOKUP($B67,data!$B$3:$Q$15316,'diff expr 0 vs 1 mite'!I$8,FALSE)</f>
        <v>1.564334755</v>
      </c>
      <c r="J67" s="11">
        <f>VLOOKUP($B67,data!$B$3:$Q$15316,'diff expr 0 vs 1 mite'!J$8,FALSE)</f>
        <v>2.6305570509999998</v>
      </c>
      <c r="K67" s="11">
        <f>VLOOKUP($B67,data!$B$3:$Q$15316,'diff expr 0 vs 1 mite'!K$8,FALSE)</f>
        <v>1.1607395730000001</v>
      </c>
      <c r="L67" s="11">
        <f>VLOOKUP($B67,data!$B$3:$Q$15316,'diff expr 0 vs 1 mite'!L$8,FALSE)</f>
        <v>1.452130648</v>
      </c>
      <c r="M67" s="11">
        <f>VLOOKUP($B67,data!$B$3:$Q$15316,'diff expr 0 vs 1 mite'!M$8,FALSE)</f>
        <v>5.5139745639999997</v>
      </c>
      <c r="N67" s="11">
        <f>VLOOKUP($B67,data!$B$3:$Q$15316,'diff expr 0 vs 1 mite'!N$8,FALSE)</f>
        <v>3.7280812679999999</v>
      </c>
      <c r="O67" s="11">
        <f>VLOOKUP($B67,data!$B$3:$Q$15316,'diff expr 0 vs 1 mite'!O$8,FALSE)</f>
        <v>6.8610835259999998</v>
      </c>
      <c r="P67" s="11">
        <f>VLOOKUP($B67,data!$B$3:$Q$15316,'diff expr 0 vs 1 mite'!P$8,FALSE)</f>
        <v>5.3090741599999998</v>
      </c>
      <c r="R67" s="27" t="s">
        <v>27749</v>
      </c>
      <c r="T67" s="2">
        <f t="shared" si="31"/>
        <v>3</v>
      </c>
      <c r="U67" s="2">
        <f t="shared" si="1"/>
        <v>4</v>
      </c>
      <c r="V67" s="2">
        <f t="shared" si="2"/>
        <v>5</v>
      </c>
      <c r="W67" s="2">
        <f t="shared" si="3"/>
        <v>1</v>
      </c>
      <c r="X67" s="2">
        <f t="shared" si="4"/>
        <v>2</v>
      </c>
      <c r="Y67" s="2">
        <f t="shared" si="5"/>
        <v>8</v>
      </c>
      <c r="Z67" s="2">
        <f t="shared" si="6"/>
        <v>6</v>
      </c>
      <c r="AA67" s="2">
        <f t="shared" si="7"/>
        <v>9</v>
      </c>
      <c r="AB67" s="2">
        <f t="shared" si="8"/>
        <v>7</v>
      </c>
      <c r="AC67" s="2"/>
      <c r="AD67" s="2">
        <f t="shared" si="9"/>
        <v>0</v>
      </c>
      <c r="AE67" s="2">
        <f t="shared" si="10"/>
        <v>0</v>
      </c>
      <c r="AF67" s="2">
        <f t="shared" si="11"/>
        <v>0</v>
      </c>
      <c r="AG67" s="2">
        <f t="shared" si="12"/>
        <v>0</v>
      </c>
      <c r="AH67" s="2">
        <f t="shared" si="13"/>
        <v>0</v>
      </c>
      <c r="AI67" s="2">
        <f t="shared" si="14"/>
        <v>0</v>
      </c>
      <c r="AJ67" s="2">
        <f t="shared" si="15"/>
        <v>0</v>
      </c>
      <c r="AK67" s="2">
        <f t="shared" si="16"/>
        <v>0</v>
      </c>
      <c r="AL67" s="2">
        <f t="shared" si="17"/>
        <v>0</v>
      </c>
      <c r="AM67" s="2"/>
      <c r="AN67" s="2">
        <f t="shared" si="18"/>
        <v>3</v>
      </c>
      <c r="AO67" s="2">
        <f t="shared" si="19"/>
        <v>4</v>
      </c>
      <c r="AP67" s="2">
        <f t="shared" si="20"/>
        <v>5</v>
      </c>
      <c r="AQ67" s="2">
        <f t="shared" si="21"/>
        <v>1</v>
      </c>
      <c r="AR67" s="2">
        <f t="shared" si="22"/>
        <v>2</v>
      </c>
      <c r="AS67" s="2">
        <f t="shared" si="23"/>
        <v>8</v>
      </c>
      <c r="AT67" s="2">
        <f t="shared" si="24"/>
        <v>6</v>
      </c>
      <c r="AU67" s="2">
        <f t="shared" si="25"/>
        <v>9</v>
      </c>
      <c r="AV67" s="2">
        <f t="shared" si="26"/>
        <v>7</v>
      </c>
      <c r="AW67" s="2"/>
      <c r="AX67" s="5">
        <f t="shared" si="27"/>
        <v>4</v>
      </c>
      <c r="AY67" s="2">
        <f t="shared" si="32"/>
        <v>5</v>
      </c>
      <c r="AZ67" s="2">
        <f t="shared" si="33"/>
        <v>13</v>
      </c>
      <c r="BA67" s="2">
        <f t="shared" si="34"/>
        <v>32</v>
      </c>
      <c r="BB67" s="2">
        <f t="shared" si="35"/>
        <v>17</v>
      </c>
      <c r="BC67" s="2">
        <f t="shared" si="36"/>
        <v>3</v>
      </c>
      <c r="BD67" s="2">
        <f t="shared" si="37"/>
        <v>3</v>
      </c>
      <c r="BE67" s="19">
        <f t="shared" si="38"/>
        <v>10</v>
      </c>
      <c r="BF67" s="19">
        <f t="shared" si="39"/>
        <v>4.0824829046386304</v>
      </c>
      <c r="BG67" s="31">
        <f t="shared" si="40"/>
        <v>-1.7146428199482247</v>
      </c>
      <c r="BH67" s="32">
        <f t="shared" si="41"/>
        <v>4.3205366486849993E-2</v>
      </c>
      <c r="BI67" s="62">
        <f t="shared" si="28"/>
        <v>3.3239436619718309E-2</v>
      </c>
      <c r="BJ67" s="62" t="str">
        <f t="shared" si="42"/>
        <v/>
      </c>
      <c r="BK67" s="73" t="str">
        <f t="shared" si="43"/>
        <v/>
      </c>
      <c r="BM67" s="11">
        <f t="shared" si="29"/>
        <v>0.42689123112248856</v>
      </c>
    </row>
    <row r="68" spans="1:65">
      <c r="A68" s="30" t="s">
        <v>216</v>
      </c>
      <c r="B68" s="30" t="s">
        <v>217</v>
      </c>
      <c r="C68" s="30" t="s">
        <v>136</v>
      </c>
      <c r="D68" s="30" t="s">
        <v>218</v>
      </c>
      <c r="E68" s="30" t="s">
        <v>177</v>
      </c>
      <c r="F68" s="11" t="str">
        <f t="shared" si="30"/>
        <v>serine prot</v>
      </c>
      <c r="H68" s="11">
        <f>VLOOKUP($B68,data!$B$3:$Q$15316,'diff expr 0 vs 1 mite'!H$8,FALSE)</f>
        <v>0.23793925099999999</v>
      </c>
      <c r="I68" s="11">
        <f>VLOOKUP($B68,data!$B$3:$Q$15316,'diff expr 0 vs 1 mite'!I$8,FALSE)</f>
        <v>0.39993265700000002</v>
      </c>
      <c r="J68" s="11">
        <f>VLOOKUP($B68,data!$B$3:$Q$15316,'diff expr 0 vs 1 mite'!J$8,FALSE)</f>
        <v>0.43859969100000001</v>
      </c>
      <c r="K68" s="11">
        <f>VLOOKUP($B68,data!$B$3:$Q$15316,'diff expr 0 vs 1 mite'!K$8,FALSE)</f>
        <v>0.27820391700000002</v>
      </c>
      <c r="L68" s="11">
        <f>VLOOKUP($B68,data!$B$3:$Q$15316,'diff expr 0 vs 1 mite'!L$8,FALSE)</f>
        <v>0.82499316700000003</v>
      </c>
      <c r="M68" s="11">
        <f>VLOOKUP($B68,data!$B$3:$Q$15316,'diff expr 0 vs 1 mite'!M$8,FALSE)</f>
        <v>0</v>
      </c>
      <c r="N68" s="11">
        <f>VLOOKUP($B68,data!$B$3:$Q$15316,'diff expr 0 vs 1 mite'!N$8,FALSE)</f>
        <v>0.47655447200000001</v>
      </c>
      <c r="O68" s="11">
        <f>VLOOKUP($B68,data!$B$3:$Q$15316,'diff expr 0 vs 1 mite'!O$8,FALSE)</f>
        <v>0.73086748000000001</v>
      </c>
      <c r="P68" s="11">
        <f>VLOOKUP($B68,data!$B$3:$Q$15316,'diff expr 0 vs 1 mite'!P$8,FALSE)</f>
        <v>1.017975273</v>
      </c>
      <c r="R68" s="27" t="s">
        <v>27749</v>
      </c>
      <c r="T68" s="2">
        <f t="shared" si="31"/>
        <v>2</v>
      </c>
      <c r="U68" s="2">
        <f t="shared" si="1"/>
        <v>4</v>
      </c>
      <c r="V68" s="2">
        <f t="shared" si="2"/>
        <v>5</v>
      </c>
      <c r="W68" s="2">
        <f t="shared" si="3"/>
        <v>3</v>
      </c>
      <c r="X68" s="2">
        <f t="shared" si="4"/>
        <v>8</v>
      </c>
      <c r="Y68" s="2">
        <f t="shared" si="5"/>
        <v>1</v>
      </c>
      <c r="Z68" s="2">
        <f t="shared" si="6"/>
        <v>6</v>
      </c>
      <c r="AA68" s="2">
        <f t="shared" si="7"/>
        <v>7</v>
      </c>
      <c r="AB68" s="2">
        <f t="shared" si="8"/>
        <v>9</v>
      </c>
      <c r="AC68" s="2"/>
      <c r="AD68" s="2">
        <f t="shared" si="9"/>
        <v>0</v>
      </c>
      <c r="AE68" s="2">
        <f t="shared" si="10"/>
        <v>0</v>
      </c>
      <c r="AF68" s="2">
        <f t="shared" si="11"/>
        <v>0</v>
      </c>
      <c r="AG68" s="2">
        <f t="shared" si="12"/>
        <v>0</v>
      </c>
      <c r="AH68" s="2">
        <f t="shared" si="13"/>
        <v>0</v>
      </c>
      <c r="AI68" s="2">
        <f t="shared" si="14"/>
        <v>0</v>
      </c>
      <c r="AJ68" s="2">
        <f t="shared" si="15"/>
        <v>0</v>
      </c>
      <c r="AK68" s="2">
        <f t="shared" si="16"/>
        <v>0</v>
      </c>
      <c r="AL68" s="2">
        <f t="shared" si="17"/>
        <v>0</v>
      </c>
      <c r="AM68" s="2"/>
      <c r="AN68" s="2">
        <f t="shared" si="18"/>
        <v>2</v>
      </c>
      <c r="AO68" s="2">
        <f t="shared" si="19"/>
        <v>4</v>
      </c>
      <c r="AP68" s="2">
        <f t="shared" si="20"/>
        <v>5</v>
      </c>
      <c r="AQ68" s="2">
        <f t="shared" si="21"/>
        <v>3</v>
      </c>
      <c r="AR68" s="2">
        <f t="shared" si="22"/>
        <v>8</v>
      </c>
      <c r="AS68" s="2">
        <f t="shared" si="23"/>
        <v>1</v>
      </c>
      <c r="AT68" s="2">
        <f t="shared" si="24"/>
        <v>6</v>
      </c>
      <c r="AU68" s="2">
        <f t="shared" si="25"/>
        <v>7</v>
      </c>
      <c r="AV68" s="2">
        <f t="shared" si="26"/>
        <v>9</v>
      </c>
      <c r="AW68" s="2"/>
      <c r="AX68" s="5">
        <f t="shared" si="27"/>
        <v>4</v>
      </c>
      <c r="AY68" s="2">
        <f t="shared" si="32"/>
        <v>5</v>
      </c>
      <c r="AZ68" s="2">
        <f t="shared" si="33"/>
        <v>14</v>
      </c>
      <c r="BA68" s="2">
        <f t="shared" si="34"/>
        <v>31</v>
      </c>
      <c r="BB68" s="2">
        <f t="shared" si="35"/>
        <v>16</v>
      </c>
      <c r="BC68" s="2">
        <f t="shared" si="36"/>
        <v>4</v>
      </c>
      <c r="BD68" s="2">
        <f t="shared" si="37"/>
        <v>4</v>
      </c>
      <c r="BE68" s="19">
        <f t="shared" si="38"/>
        <v>10</v>
      </c>
      <c r="BF68" s="19">
        <f t="shared" si="39"/>
        <v>4.0824829046386304</v>
      </c>
      <c r="BG68" s="31">
        <f t="shared" si="40"/>
        <v>-1.4696938456699067</v>
      </c>
      <c r="BH68" s="32">
        <f t="shared" si="41"/>
        <v>7.0822345147568383E-2</v>
      </c>
      <c r="BI68" s="62">
        <f t="shared" si="28"/>
        <v>4.1971830985915497E-2</v>
      </c>
      <c r="BJ68" s="62" t="str">
        <f t="shared" si="42"/>
        <v/>
      </c>
      <c r="BK68" s="73" t="str">
        <f t="shared" si="43"/>
        <v/>
      </c>
      <c r="BM68" s="11">
        <f t="shared" si="29"/>
        <v>0.25561012976890091</v>
      </c>
    </row>
    <row r="69" spans="1:65">
      <c r="A69" s="30" t="s">
        <v>219</v>
      </c>
      <c r="B69" s="30" t="s">
        <v>220</v>
      </c>
      <c r="C69" s="30" t="s">
        <v>221</v>
      </c>
      <c r="D69" s="30" t="s">
        <v>222</v>
      </c>
      <c r="E69" s="30" t="s">
        <v>177</v>
      </c>
      <c r="F69" s="11" t="str">
        <f t="shared" si="30"/>
        <v>serine prot</v>
      </c>
      <c r="H69" s="11">
        <f>VLOOKUP($B69,data!$B$3:$Q$15316,'diff expr 0 vs 1 mite'!H$8,FALSE)</f>
        <v>4.8462446090000002</v>
      </c>
      <c r="I69" s="11">
        <f>VLOOKUP($B69,data!$B$3:$Q$15316,'diff expr 0 vs 1 mite'!I$8,FALSE)</f>
        <v>3.2733998299999998</v>
      </c>
      <c r="J69" s="11">
        <f>VLOOKUP($B69,data!$B$3:$Q$15316,'diff expr 0 vs 1 mite'!J$8,FALSE)</f>
        <v>3.6555955770000002</v>
      </c>
      <c r="K69" s="11">
        <f>VLOOKUP($B69,data!$B$3:$Q$15316,'diff expr 0 vs 1 mite'!K$8,FALSE)</f>
        <v>2.764067345</v>
      </c>
      <c r="L69" s="11">
        <f>VLOOKUP($B69,data!$B$3:$Q$15316,'diff expr 0 vs 1 mite'!L$8,FALSE)</f>
        <v>3.5518762659999998</v>
      </c>
      <c r="M69" s="11">
        <f>VLOOKUP($B69,data!$B$3:$Q$15316,'diff expr 0 vs 1 mite'!M$8,FALSE)</f>
        <v>5.1873260569999999</v>
      </c>
      <c r="N69" s="11">
        <f>VLOOKUP($B69,data!$B$3:$Q$15316,'diff expr 0 vs 1 mite'!N$8,FALSE)</f>
        <v>3.2692387319999998</v>
      </c>
      <c r="O69" s="11">
        <f>VLOOKUP($B69,data!$B$3:$Q$15316,'diff expr 0 vs 1 mite'!O$8,FALSE)</f>
        <v>6.7773637300000003</v>
      </c>
      <c r="P69" s="11">
        <f>VLOOKUP($B69,data!$B$3:$Q$15316,'diff expr 0 vs 1 mite'!P$8,FALSE)</f>
        <v>9.7768589850000005</v>
      </c>
      <c r="R69" s="27" t="s">
        <v>27749</v>
      </c>
      <c r="T69" s="2">
        <f t="shared" si="31"/>
        <v>6</v>
      </c>
      <c r="U69" s="2">
        <f t="shared" si="1"/>
        <v>3</v>
      </c>
      <c r="V69" s="2">
        <f t="shared" si="2"/>
        <v>5</v>
      </c>
      <c r="W69" s="2">
        <f t="shared" si="3"/>
        <v>1</v>
      </c>
      <c r="X69" s="2">
        <f t="shared" si="4"/>
        <v>4</v>
      </c>
      <c r="Y69" s="2">
        <f t="shared" si="5"/>
        <v>7</v>
      </c>
      <c r="Z69" s="2">
        <f t="shared" si="6"/>
        <v>2</v>
      </c>
      <c r="AA69" s="2">
        <f t="shared" si="7"/>
        <v>8</v>
      </c>
      <c r="AB69" s="2">
        <f t="shared" si="8"/>
        <v>9</v>
      </c>
      <c r="AC69" s="2"/>
      <c r="AD69" s="2">
        <f t="shared" si="9"/>
        <v>0</v>
      </c>
      <c r="AE69" s="2">
        <f t="shared" si="10"/>
        <v>0</v>
      </c>
      <c r="AF69" s="2">
        <f t="shared" si="11"/>
        <v>0</v>
      </c>
      <c r="AG69" s="2">
        <f t="shared" si="12"/>
        <v>0</v>
      </c>
      <c r="AH69" s="2">
        <f t="shared" si="13"/>
        <v>0</v>
      </c>
      <c r="AI69" s="2">
        <f t="shared" si="14"/>
        <v>0</v>
      </c>
      <c r="AJ69" s="2">
        <f t="shared" si="15"/>
        <v>0</v>
      </c>
      <c r="AK69" s="2">
        <f t="shared" si="16"/>
        <v>0</v>
      </c>
      <c r="AL69" s="2">
        <f t="shared" si="17"/>
        <v>0</v>
      </c>
      <c r="AM69" s="2"/>
      <c r="AN69" s="2">
        <f t="shared" si="18"/>
        <v>6</v>
      </c>
      <c r="AO69" s="2">
        <f t="shared" si="19"/>
        <v>3</v>
      </c>
      <c r="AP69" s="2">
        <f t="shared" si="20"/>
        <v>5</v>
      </c>
      <c r="AQ69" s="2">
        <f t="shared" si="21"/>
        <v>1</v>
      </c>
      <c r="AR69" s="2">
        <f t="shared" si="22"/>
        <v>4</v>
      </c>
      <c r="AS69" s="2">
        <f t="shared" si="23"/>
        <v>7</v>
      </c>
      <c r="AT69" s="2">
        <f t="shared" si="24"/>
        <v>2</v>
      </c>
      <c r="AU69" s="2">
        <f t="shared" si="25"/>
        <v>8</v>
      </c>
      <c r="AV69" s="2">
        <f t="shared" si="26"/>
        <v>9</v>
      </c>
      <c r="AW69" s="2"/>
      <c r="AX69" s="5">
        <f t="shared" si="27"/>
        <v>4</v>
      </c>
      <c r="AY69" s="2">
        <f t="shared" si="32"/>
        <v>5</v>
      </c>
      <c r="AZ69" s="2">
        <f t="shared" si="33"/>
        <v>15</v>
      </c>
      <c r="BA69" s="2">
        <f t="shared" si="34"/>
        <v>30</v>
      </c>
      <c r="BB69" s="2">
        <f t="shared" si="35"/>
        <v>15</v>
      </c>
      <c r="BC69" s="2">
        <f t="shared" si="36"/>
        <v>5</v>
      </c>
      <c r="BD69" s="2">
        <f t="shared" si="37"/>
        <v>5</v>
      </c>
      <c r="BE69" s="19">
        <f t="shared" si="38"/>
        <v>10</v>
      </c>
      <c r="BF69" s="19">
        <f t="shared" si="39"/>
        <v>4.0824829046386304</v>
      </c>
      <c r="BG69" s="31">
        <f t="shared" si="40"/>
        <v>-1.2247448713915889</v>
      </c>
      <c r="BH69" s="32">
        <f t="shared" si="41"/>
        <v>0.1103356809599234</v>
      </c>
      <c r="BI69" s="62">
        <f t="shared" si="28"/>
        <v>6.1690140845070421E-2</v>
      </c>
      <c r="BJ69" s="62" t="str">
        <f t="shared" si="42"/>
        <v/>
      </c>
      <c r="BK69" s="73" t="str">
        <f t="shared" si="43"/>
        <v/>
      </c>
      <c r="BM69" s="11">
        <f t="shared" si="29"/>
        <v>0.19634497689813818</v>
      </c>
    </row>
    <row r="70" spans="1:65">
      <c r="A70" s="30" t="s">
        <v>223</v>
      </c>
      <c r="B70" s="30" t="s">
        <v>224</v>
      </c>
      <c r="C70" s="30" t="s">
        <v>136</v>
      </c>
      <c r="D70" s="30" t="s">
        <v>225</v>
      </c>
      <c r="E70" s="30" t="s">
        <v>177</v>
      </c>
      <c r="F70" s="11" t="str">
        <f t="shared" si="30"/>
        <v>serine prot</v>
      </c>
      <c r="H70" s="11">
        <f>VLOOKUP($B70,data!$B$3:$Q$15316,'diff expr 0 vs 1 mite'!H$8,FALSE)</f>
        <v>6.2049978100000001</v>
      </c>
      <c r="I70" s="11">
        <f>VLOOKUP($B70,data!$B$3:$Q$15316,'diff expr 0 vs 1 mite'!I$8,FALSE)</f>
        <v>2.3215108459999998</v>
      </c>
      <c r="J70" s="11">
        <f>VLOOKUP($B70,data!$B$3:$Q$15316,'diff expr 0 vs 1 mite'!J$8,FALSE)</f>
        <v>1.8619732959999999</v>
      </c>
      <c r="K70" s="11">
        <f>VLOOKUP($B70,data!$B$3:$Q$15316,'diff expr 0 vs 1 mite'!K$8,FALSE)</f>
        <v>1.8559360709999999</v>
      </c>
      <c r="L70" s="11">
        <f>VLOOKUP($B70,data!$B$3:$Q$15316,'diff expr 0 vs 1 mite'!L$8,FALSE)</f>
        <v>5.0033102950000004</v>
      </c>
      <c r="M70" s="11">
        <f>VLOOKUP($B70,data!$B$3:$Q$15316,'diff expr 0 vs 1 mite'!M$8,FALSE)</f>
        <v>10.924066850000001</v>
      </c>
      <c r="N70" s="11">
        <f>VLOOKUP($B70,data!$B$3:$Q$15316,'diff expr 0 vs 1 mite'!N$8,FALSE)</f>
        <v>8.5878594899999996</v>
      </c>
      <c r="O70" s="11">
        <f>VLOOKUP($B70,data!$B$3:$Q$15316,'diff expr 0 vs 1 mite'!O$8,FALSE)</f>
        <v>12.410913710000001</v>
      </c>
      <c r="P70" s="11">
        <f>VLOOKUP($B70,data!$B$3:$Q$15316,'diff expr 0 vs 1 mite'!P$8,FALSE)</f>
        <v>15.022628259999999</v>
      </c>
      <c r="R70" s="27" t="s">
        <v>27749</v>
      </c>
      <c r="T70" s="2">
        <f t="shared" si="31"/>
        <v>5</v>
      </c>
      <c r="U70" s="2">
        <f t="shared" si="1"/>
        <v>3</v>
      </c>
      <c r="V70" s="2">
        <f t="shared" si="2"/>
        <v>2</v>
      </c>
      <c r="W70" s="2">
        <f t="shared" si="3"/>
        <v>1</v>
      </c>
      <c r="X70" s="2">
        <f t="shared" si="4"/>
        <v>4</v>
      </c>
      <c r="Y70" s="2">
        <f t="shared" si="5"/>
        <v>7</v>
      </c>
      <c r="Z70" s="2">
        <f t="shared" si="6"/>
        <v>6</v>
      </c>
      <c r="AA70" s="2">
        <f t="shared" si="7"/>
        <v>8</v>
      </c>
      <c r="AB70" s="2">
        <f t="shared" si="8"/>
        <v>9</v>
      </c>
      <c r="AC70" s="2"/>
      <c r="AD70" s="2">
        <f t="shared" si="9"/>
        <v>0</v>
      </c>
      <c r="AE70" s="2">
        <f t="shared" si="10"/>
        <v>0</v>
      </c>
      <c r="AF70" s="2">
        <f t="shared" si="11"/>
        <v>0</v>
      </c>
      <c r="AG70" s="2">
        <f t="shared" si="12"/>
        <v>0</v>
      </c>
      <c r="AH70" s="2">
        <f t="shared" si="13"/>
        <v>0</v>
      </c>
      <c r="AI70" s="2">
        <f t="shared" si="14"/>
        <v>0</v>
      </c>
      <c r="AJ70" s="2">
        <f t="shared" si="15"/>
        <v>0</v>
      </c>
      <c r="AK70" s="2">
        <f t="shared" si="16"/>
        <v>0</v>
      </c>
      <c r="AL70" s="2">
        <f t="shared" si="17"/>
        <v>0</v>
      </c>
      <c r="AM70" s="2"/>
      <c r="AN70" s="2">
        <f t="shared" si="18"/>
        <v>5</v>
      </c>
      <c r="AO70" s="2">
        <f t="shared" si="19"/>
        <v>3</v>
      </c>
      <c r="AP70" s="2">
        <f t="shared" si="20"/>
        <v>2</v>
      </c>
      <c r="AQ70" s="2">
        <f t="shared" si="21"/>
        <v>1</v>
      </c>
      <c r="AR70" s="2">
        <f t="shared" si="22"/>
        <v>4</v>
      </c>
      <c r="AS70" s="2">
        <f t="shared" si="23"/>
        <v>7</v>
      </c>
      <c r="AT70" s="2">
        <f t="shared" si="24"/>
        <v>6</v>
      </c>
      <c r="AU70" s="2">
        <f t="shared" si="25"/>
        <v>8</v>
      </c>
      <c r="AV70" s="2">
        <f t="shared" si="26"/>
        <v>9</v>
      </c>
      <c r="AW70" s="2"/>
      <c r="AX70" s="5">
        <f t="shared" si="27"/>
        <v>4</v>
      </c>
      <c r="AY70" s="2">
        <f t="shared" si="32"/>
        <v>5</v>
      </c>
      <c r="AZ70" s="2">
        <f t="shared" si="33"/>
        <v>11</v>
      </c>
      <c r="BA70" s="2">
        <f t="shared" si="34"/>
        <v>34</v>
      </c>
      <c r="BB70" s="2">
        <f t="shared" si="35"/>
        <v>19</v>
      </c>
      <c r="BC70" s="2">
        <f t="shared" si="36"/>
        <v>1</v>
      </c>
      <c r="BD70" s="2">
        <f t="shared" si="37"/>
        <v>1</v>
      </c>
      <c r="BE70" s="19">
        <f t="shared" si="38"/>
        <v>10</v>
      </c>
      <c r="BF70" s="19">
        <f t="shared" si="39"/>
        <v>4.0824829046386304</v>
      </c>
      <c r="BG70" s="31">
        <f t="shared" si="40"/>
        <v>-2.2045407685048604</v>
      </c>
      <c r="BH70" s="32">
        <f t="shared" si="41"/>
        <v>1.3743168055755161E-2</v>
      </c>
      <c r="BI70" s="62">
        <f t="shared" si="28"/>
        <v>1.887323943661972E-2</v>
      </c>
      <c r="BJ70" s="62">
        <f t="shared" si="42"/>
        <v>1.3743168055755161E-2</v>
      </c>
      <c r="BK70" s="73" t="str">
        <f t="shared" si="43"/>
        <v>sign</v>
      </c>
      <c r="BM70" s="11">
        <f t="shared" si="29"/>
        <v>0.53072718013842379</v>
      </c>
    </row>
    <row r="71" spans="1:65">
      <c r="A71" s="30" t="s">
        <v>226</v>
      </c>
      <c r="B71" s="30" t="s">
        <v>227</v>
      </c>
      <c r="C71" s="30" t="s">
        <v>136</v>
      </c>
      <c r="D71" s="30" t="s">
        <v>228</v>
      </c>
      <c r="E71" s="30" t="s">
        <v>177</v>
      </c>
      <c r="F71" s="11" t="str">
        <f t="shared" si="30"/>
        <v>serine prot</v>
      </c>
      <c r="H71" s="11">
        <f>VLOOKUP($B71,data!$B$3:$Q$15316,'diff expr 0 vs 1 mite'!H$8,FALSE)</f>
        <v>0.77972422299999999</v>
      </c>
      <c r="I71" s="11">
        <f>VLOOKUP($B71,data!$B$3:$Q$15316,'diff expr 0 vs 1 mite'!I$8,FALSE)</f>
        <v>1.414588642</v>
      </c>
      <c r="J71" s="11">
        <f>VLOOKUP($B71,data!$B$3:$Q$15316,'diff expr 0 vs 1 mite'!J$8,FALSE)</f>
        <v>0.95819080300000004</v>
      </c>
      <c r="K71" s="11">
        <f>VLOOKUP($B71,data!$B$3:$Q$15316,'diff expr 0 vs 1 mite'!K$8,FALSE)</f>
        <v>1.2830926250000001</v>
      </c>
      <c r="L71" s="11">
        <f>VLOOKUP($B71,data!$B$3:$Q$15316,'diff expr 0 vs 1 mite'!L$8,FALSE)</f>
        <v>1.652134754</v>
      </c>
      <c r="M71" s="11">
        <f>VLOOKUP($B71,data!$B$3:$Q$15316,'diff expr 0 vs 1 mite'!M$8,FALSE)</f>
        <v>5.1328001859999999</v>
      </c>
      <c r="N71" s="11">
        <f>VLOOKUP($B71,data!$B$3:$Q$15316,'diff expr 0 vs 1 mite'!N$8,FALSE)</f>
        <v>3.3216336630000001</v>
      </c>
      <c r="O71" s="11">
        <f>VLOOKUP($B71,data!$B$3:$Q$15316,'diff expr 0 vs 1 mite'!O$8,FALSE)</f>
        <v>5.3223209489999999</v>
      </c>
      <c r="P71" s="11">
        <f>VLOOKUP($B71,data!$B$3:$Q$15316,'diff expr 0 vs 1 mite'!P$8,FALSE)</f>
        <v>13.09647039</v>
      </c>
      <c r="R71" s="27" t="s">
        <v>27749</v>
      </c>
      <c r="T71" s="2">
        <f t="shared" si="31"/>
        <v>1</v>
      </c>
      <c r="U71" s="2">
        <f t="shared" si="1"/>
        <v>4</v>
      </c>
      <c r="V71" s="2">
        <f t="shared" si="2"/>
        <v>2</v>
      </c>
      <c r="W71" s="2">
        <f t="shared" si="3"/>
        <v>3</v>
      </c>
      <c r="X71" s="2">
        <f t="shared" si="4"/>
        <v>5</v>
      </c>
      <c r="Y71" s="2">
        <f t="shared" si="5"/>
        <v>7</v>
      </c>
      <c r="Z71" s="2">
        <f t="shared" si="6"/>
        <v>6</v>
      </c>
      <c r="AA71" s="2">
        <f t="shared" si="7"/>
        <v>8</v>
      </c>
      <c r="AB71" s="2">
        <f t="shared" si="8"/>
        <v>9</v>
      </c>
      <c r="AC71" s="2"/>
      <c r="AD71" s="2">
        <f t="shared" si="9"/>
        <v>0</v>
      </c>
      <c r="AE71" s="2">
        <f t="shared" si="10"/>
        <v>0</v>
      </c>
      <c r="AF71" s="2">
        <f t="shared" si="11"/>
        <v>0</v>
      </c>
      <c r="AG71" s="2">
        <f t="shared" si="12"/>
        <v>0</v>
      </c>
      <c r="AH71" s="2">
        <f t="shared" si="13"/>
        <v>0</v>
      </c>
      <c r="AI71" s="2">
        <f t="shared" si="14"/>
        <v>0</v>
      </c>
      <c r="AJ71" s="2">
        <f t="shared" si="15"/>
        <v>0</v>
      </c>
      <c r="AK71" s="2">
        <f t="shared" si="16"/>
        <v>0</v>
      </c>
      <c r="AL71" s="2">
        <f t="shared" si="17"/>
        <v>0</v>
      </c>
      <c r="AM71" s="2"/>
      <c r="AN71" s="2">
        <f t="shared" si="18"/>
        <v>1</v>
      </c>
      <c r="AO71" s="2">
        <f t="shared" si="19"/>
        <v>4</v>
      </c>
      <c r="AP71" s="2">
        <f t="shared" si="20"/>
        <v>2</v>
      </c>
      <c r="AQ71" s="2">
        <f t="shared" si="21"/>
        <v>3</v>
      </c>
      <c r="AR71" s="2">
        <f t="shared" si="22"/>
        <v>5</v>
      </c>
      <c r="AS71" s="2">
        <f t="shared" si="23"/>
        <v>7</v>
      </c>
      <c r="AT71" s="2">
        <f t="shared" si="24"/>
        <v>6</v>
      </c>
      <c r="AU71" s="2">
        <f t="shared" si="25"/>
        <v>8</v>
      </c>
      <c r="AV71" s="2">
        <f t="shared" si="26"/>
        <v>9</v>
      </c>
      <c r="AW71" s="2"/>
      <c r="AX71" s="5">
        <f t="shared" si="27"/>
        <v>4</v>
      </c>
      <c r="AY71" s="2">
        <f t="shared" si="32"/>
        <v>5</v>
      </c>
      <c r="AZ71" s="2">
        <f t="shared" si="33"/>
        <v>10</v>
      </c>
      <c r="BA71" s="2">
        <f t="shared" si="34"/>
        <v>35</v>
      </c>
      <c r="BB71" s="2">
        <f t="shared" si="35"/>
        <v>20</v>
      </c>
      <c r="BC71" s="2">
        <f t="shared" si="36"/>
        <v>0</v>
      </c>
      <c r="BD71" s="2">
        <f t="shared" si="37"/>
        <v>0</v>
      </c>
      <c r="BE71" s="19">
        <f t="shared" si="38"/>
        <v>10</v>
      </c>
      <c r="BF71" s="19">
        <f t="shared" si="39"/>
        <v>4.0824829046386304</v>
      </c>
      <c r="BG71" s="31">
        <f t="shared" si="40"/>
        <v>-2.4494897427831779</v>
      </c>
      <c r="BH71" s="32">
        <f t="shared" si="41"/>
        <v>7.1529392177148241E-3</v>
      </c>
      <c r="BI71" s="62">
        <f t="shared" si="28"/>
        <v>2.8169014084507044E-4</v>
      </c>
      <c r="BJ71" s="62" t="str">
        <f t="shared" si="42"/>
        <v/>
      </c>
      <c r="BK71" s="73" t="str">
        <f t="shared" si="43"/>
        <v>sign</v>
      </c>
      <c r="BM71" s="11">
        <f t="shared" si="29"/>
        <v>0.71136910833597555</v>
      </c>
    </row>
    <row r="72" spans="1:65">
      <c r="A72" s="30" t="s">
        <v>229</v>
      </c>
      <c r="B72" s="30" t="s">
        <v>230</v>
      </c>
      <c r="C72" s="30" t="s">
        <v>231</v>
      </c>
      <c r="D72" s="30" t="s">
        <v>232</v>
      </c>
      <c r="E72" s="30" t="s">
        <v>177</v>
      </c>
      <c r="F72" s="11" t="str">
        <f t="shared" si="30"/>
        <v>serine prot</v>
      </c>
      <c r="H72" s="11">
        <f>VLOOKUP($B72,data!$B$3:$Q$15316,'diff expr 0 vs 1 mite'!H$8,FALSE)</f>
        <v>0.91089127199999997</v>
      </c>
      <c r="I72" s="11">
        <f>VLOOKUP($B72,data!$B$3:$Q$15316,'diff expr 0 vs 1 mite'!I$8,FALSE)</f>
        <v>2.0505036859999999</v>
      </c>
      <c r="J72" s="11">
        <f>VLOOKUP($B72,data!$B$3:$Q$15316,'diff expr 0 vs 1 mite'!J$8,FALSE)</f>
        <v>0.90949618700000001</v>
      </c>
      <c r="K72" s="11">
        <f>VLOOKUP($B72,data!$B$3:$Q$15316,'diff expr 0 vs 1 mite'!K$8,FALSE)</f>
        <v>0.976281658</v>
      </c>
      <c r="L72" s="11">
        <f>VLOOKUP($B72,data!$B$3:$Q$15316,'diff expr 0 vs 1 mite'!L$8,FALSE)</f>
        <v>2.960888669</v>
      </c>
      <c r="M72" s="11">
        <f>VLOOKUP($B72,data!$B$3:$Q$15316,'diff expr 0 vs 1 mite'!M$8,FALSE)</f>
        <v>0.74953149399999996</v>
      </c>
      <c r="N72" s="11">
        <f>VLOOKUP($B72,data!$B$3:$Q$15316,'diff expr 0 vs 1 mite'!N$8,FALSE)</f>
        <v>2.4759311529999999</v>
      </c>
      <c r="O72" s="11">
        <f>VLOOKUP($B72,data!$B$3:$Q$15316,'diff expr 0 vs 1 mite'!O$8,FALSE)</f>
        <v>1.9818773220000001</v>
      </c>
      <c r="P72" s="11">
        <f>VLOOKUP($B72,data!$B$3:$Q$15316,'diff expr 0 vs 1 mite'!P$8,FALSE)</f>
        <v>6.0079756160000004</v>
      </c>
      <c r="R72" s="27" t="s">
        <v>27749</v>
      </c>
      <c r="T72" s="2">
        <f t="shared" si="31"/>
        <v>3</v>
      </c>
      <c r="U72" s="2">
        <f t="shared" si="1"/>
        <v>6</v>
      </c>
      <c r="V72" s="2">
        <f t="shared" si="2"/>
        <v>2</v>
      </c>
      <c r="W72" s="2">
        <f t="shared" si="3"/>
        <v>4</v>
      </c>
      <c r="X72" s="2">
        <f t="shared" si="4"/>
        <v>8</v>
      </c>
      <c r="Y72" s="2">
        <f t="shared" si="5"/>
        <v>1</v>
      </c>
      <c r="Z72" s="2">
        <f t="shared" si="6"/>
        <v>7</v>
      </c>
      <c r="AA72" s="2">
        <f t="shared" si="7"/>
        <v>5</v>
      </c>
      <c r="AB72" s="2">
        <f t="shared" si="8"/>
        <v>9</v>
      </c>
      <c r="AC72" s="2"/>
      <c r="AD72" s="2">
        <f t="shared" si="9"/>
        <v>0</v>
      </c>
      <c r="AE72" s="2">
        <f t="shared" si="10"/>
        <v>0</v>
      </c>
      <c r="AF72" s="2">
        <f t="shared" si="11"/>
        <v>0</v>
      </c>
      <c r="AG72" s="2">
        <f t="shared" si="12"/>
        <v>0</v>
      </c>
      <c r="AH72" s="2">
        <f t="shared" si="13"/>
        <v>0</v>
      </c>
      <c r="AI72" s="2">
        <f t="shared" si="14"/>
        <v>0</v>
      </c>
      <c r="AJ72" s="2">
        <f t="shared" si="15"/>
        <v>0</v>
      </c>
      <c r="AK72" s="2">
        <f t="shared" si="16"/>
        <v>0</v>
      </c>
      <c r="AL72" s="2">
        <f t="shared" si="17"/>
        <v>0</v>
      </c>
      <c r="AM72" s="2"/>
      <c r="AN72" s="2">
        <f t="shared" si="18"/>
        <v>3</v>
      </c>
      <c r="AO72" s="2">
        <f t="shared" si="19"/>
        <v>6</v>
      </c>
      <c r="AP72" s="2">
        <f t="shared" si="20"/>
        <v>2</v>
      </c>
      <c r="AQ72" s="2">
        <f t="shared" si="21"/>
        <v>4</v>
      </c>
      <c r="AR72" s="2">
        <f t="shared" si="22"/>
        <v>8</v>
      </c>
      <c r="AS72" s="2">
        <f t="shared" si="23"/>
        <v>1</v>
      </c>
      <c r="AT72" s="2">
        <f t="shared" si="24"/>
        <v>7</v>
      </c>
      <c r="AU72" s="2">
        <f t="shared" si="25"/>
        <v>5</v>
      </c>
      <c r="AV72" s="2">
        <f t="shared" si="26"/>
        <v>9</v>
      </c>
      <c r="AW72" s="2"/>
      <c r="AX72" s="5">
        <f t="shared" si="27"/>
        <v>4</v>
      </c>
      <c r="AY72" s="2">
        <f t="shared" si="32"/>
        <v>5</v>
      </c>
      <c r="AZ72" s="2">
        <f t="shared" si="33"/>
        <v>15</v>
      </c>
      <c r="BA72" s="2">
        <f t="shared" si="34"/>
        <v>30</v>
      </c>
      <c r="BB72" s="2">
        <f t="shared" si="35"/>
        <v>15</v>
      </c>
      <c r="BC72" s="2">
        <f t="shared" si="36"/>
        <v>5</v>
      </c>
      <c r="BD72" s="2">
        <f t="shared" si="37"/>
        <v>5</v>
      </c>
      <c r="BE72" s="19">
        <f t="shared" si="38"/>
        <v>10</v>
      </c>
      <c r="BF72" s="19">
        <f t="shared" si="39"/>
        <v>4.0824829046386304</v>
      </c>
      <c r="BG72" s="31">
        <f t="shared" si="40"/>
        <v>-1.2247448713915889</v>
      </c>
      <c r="BH72" s="32">
        <f t="shared" si="41"/>
        <v>0.1103356809599234</v>
      </c>
      <c r="BI72" s="62">
        <f t="shared" si="28"/>
        <v>6.1690140845070421E-2</v>
      </c>
      <c r="BJ72" s="62" t="str">
        <f t="shared" si="42"/>
        <v/>
      </c>
      <c r="BK72" s="73" t="str">
        <f t="shared" si="43"/>
        <v/>
      </c>
      <c r="BM72" s="11">
        <f t="shared" si="29"/>
        <v>0.36916144628186237</v>
      </c>
    </row>
    <row r="73" spans="1:65">
      <c r="A73" s="30" t="s">
        <v>233</v>
      </c>
      <c r="B73" s="30" t="s">
        <v>234</v>
      </c>
      <c r="C73" s="30" t="s">
        <v>235</v>
      </c>
      <c r="D73" s="30" t="s">
        <v>236</v>
      </c>
      <c r="E73" s="30" t="s">
        <v>177</v>
      </c>
      <c r="F73" s="11" t="str">
        <f t="shared" si="30"/>
        <v>serine prot</v>
      </c>
      <c r="H73" s="11">
        <f>VLOOKUP($B73,data!$B$3:$Q$15316,'diff expr 0 vs 1 mite'!H$8,FALSE)</f>
        <v>15.357440820000001</v>
      </c>
      <c r="I73" s="11">
        <f>VLOOKUP($B73,data!$B$3:$Q$15316,'diff expr 0 vs 1 mite'!I$8,FALSE)</f>
        <v>0.946544897</v>
      </c>
      <c r="J73" s="11">
        <f>VLOOKUP($B73,data!$B$3:$Q$15316,'diff expr 0 vs 1 mite'!J$8,FALSE)</f>
        <v>1.5642995280000001</v>
      </c>
      <c r="K73" s="11">
        <f>VLOOKUP($B73,data!$B$3:$Q$15316,'diff expr 0 vs 1 mite'!K$8,FALSE)</f>
        <v>0.38409122499999998</v>
      </c>
      <c r="L73" s="11">
        <f>VLOOKUP($B73,data!$B$3:$Q$15316,'diff expr 0 vs 1 mite'!L$8,FALSE)</f>
        <v>0.56949707800000005</v>
      </c>
      <c r="M73" s="11">
        <f>VLOOKUP($B73,data!$B$3:$Q$15316,'diff expr 0 vs 1 mite'!M$8,FALSE)</f>
        <v>0</v>
      </c>
      <c r="N73" s="11">
        <f>VLOOKUP($B73,data!$B$3:$Q$15316,'diff expr 0 vs 1 mite'!N$8,FALSE)</f>
        <v>1.503853865</v>
      </c>
      <c r="O73" s="11">
        <f>VLOOKUP($B73,data!$B$3:$Q$15316,'diff expr 0 vs 1 mite'!O$8,FALSE)</f>
        <v>4.0361730140000001</v>
      </c>
      <c r="P73" s="11">
        <f>VLOOKUP($B73,data!$B$3:$Q$15316,'diff expr 0 vs 1 mite'!P$8,FALSE)</f>
        <v>6.5586605560000004</v>
      </c>
      <c r="R73" s="27" t="s">
        <v>27749</v>
      </c>
      <c r="T73" s="2">
        <f t="shared" si="31"/>
        <v>9</v>
      </c>
      <c r="U73" s="2">
        <f t="shared" si="1"/>
        <v>4</v>
      </c>
      <c r="V73" s="2">
        <f t="shared" si="2"/>
        <v>6</v>
      </c>
      <c r="W73" s="2">
        <f t="shared" si="3"/>
        <v>2</v>
      </c>
      <c r="X73" s="2">
        <f t="shared" si="4"/>
        <v>3</v>
      </c>
      <c r="Y73" s="2">
        <f t="shared" si="5"/>
        <v>1</v>
      </c>
      <c r="Z73" s="2">
        <f t="shared" si="6"/>
        <v>5</v>
      </c>
      <c r="AA73" s="2">
        <f t="shared" si="7"/>
        <v>7</v>
      </c>
      <c r="AB73" s="2">
        <f t="shared" si="8"/>
        <v>8</v>
      </c>
      <c r="AC73" s="2"/>
      <c r="AD73" s="2">
        <f t="shared" si="9"/>
        <v>0</v>
      </c>
      <c r="AE73" s="2">
        <f t="shared" si="10"/>
        <v>0</v>
      </c>
      <c r="AF73" s="2">
        <f t="shared" si="11"/>
        <v>0</v>
      </c>
      <c r="AG73" s="2">
        <f t="shared" si="12"/>
        <v>0</v>
      </c>
      <c r="AH73" s="2">
        <f t="shared" si="13"/>
        <v>0</v>
      </c>
      <c r="AI73" s="2">
        <f t="shared" si="14"/>
        <v>0</v>
      </c>
      <c r="AJ73" s="2">
        <f t="shared" si="15"/>
        <v>0</v>
      </c>
      <c r="AK73" s="2">
        <f t="shared" si="16"/>
        <v>0</v>
      </c>
      <c r="AL73" s="2">
        <f t="shared" si="17"/>
        <v>0</v>
      </c>
      <c r="AM73" s="2"/>
      <c r="AN73" s="2">
        <f t="shared" si="18"/>
        <v>9</v>
      </c>
      <c r="AO73" s="2">
        <f t="shared" si="19"/>
        <v>4</v>
      </c>
      <c r="AP73" s="2">
        <f t="shared" si="20"/>
        <v>6</v>
      </c>
      <c r="AQ73" s="2">
        <f t="shared" si="21"/>
        <v>2</v>
      </c>
      <c r="AR73" s="2">
        <f t="shared" si="22"/>
        <v>3</v>
      </c>
      <c r="AS73" s="2">
        <f t="shared" si="23"/>
        <v>1</v>
      </c>
      <c r="AT73" s="2">
        <f t="shared" si="24"/>
        <v>5</v>
      </c>
      <c r="AU73" s="2">
        <f t="shared" si="25"/>
        <v>7</v>
      </c>
      <c r="AV73" s="2">
        <f t="shared" si="26"/>
        <v>8</v>
      </c>
      <c r="AW73" s="2"/>
      <c r="AX73" s="5">
        <f t="shared" si="27"/>
        <v>4</v>
      </c>
      <c r="AY73" s="2">
        <f t="shared" si="32"/>
        <v>5</v>
      </c>
      <c r="AZ73" s="2">
        <f t="shared" si="33"/>
        <v>21</v>
      </c>
      <c r="BA73" s="2">
        <f t="shared" si="34"/>
        <v>24</v>
      </c>
      <c r="BB73" s="2">
        <f t="shared" si="35"/>
        <v>9</v>
      </c>
      <c r="BC73" s="2">
        <f t="shared" si="36"/>
        <v>11</v>
      </c>
      <c r="BD73" s="2">
        <f t="shared" si="37"/>
        <v>9</v>
      </c>
      <c r="BE73" s="19">
        <f t="shared" si="38"/>
        <v>10</v>
      </c>
      <c r="BF73" s="19">
        <f t="shared" si="39"/>
        <v>4.0824829046386304</v>
      </c>
      <c r="BG73" s="31">
        <f t="shared" si="40"/>
        <v>-0.2449489742783178</v>
      </c>
      <c r="BH73" s="32">
        <f t="shared" si="41"/>
        <v>0.40324797025367004</v>
      </c>
      <c r="BI73" s="62">
        <f t="shared" si="28"/>
        <v>9.2676056338028168E-2</v>
      </c>
      <c r="BJ73" s="62" t="str">
        <f t="shared" si="42"/>
        <v/>
      </c>
      <c r="BK73" s="73" t="str">
        <f t="shared" si="43"/>
        <v/>
      </c>
      <c r="BM73" s="11">
        <f t="shared" si="29"/>
        <v>-0.25551505059969071</v>
      </c>
    </row>
    <row r="74" spans="1:65">
      <c r="A74" s="30" t="s">
        <v>237</v>
      </c>
      <c r="B74" s="30" t="s">
        <v>238</v>
      </c>
      <c r="C74" s="30" t="s">
        <v>239</v>
      </c>
      <c r="D74" s="30" t="s">
        <v>240</v>
      </c>
      <c r="E74" s="30" t="s">
        <v>177</v>
      </c>
      <c r="F74" s="11" t="str">
        <f t="shared" si="30"/>
        <v>serine prot</v>
      </c>
      <c r="H74" s="11">
        <f>VLOOKUP($B74,data!$B$3:$Q$15316,'diff expr 0 vs 1 mite'!H$8,FALSE)</f>
        <v>0.95410055500000002</v>
      </c>
      <c r="I74" s="11">
        <f>VLOOKUP($B74,data!$B$3:$Q$15316,'diff expr 0 vs 1 mite'!I$8,FALSE)</f>
        <v>0.73819716700000004</v>
      </c>
      <c r="J74" s="11">
        <f>VLOOKUP($B74,data!$B$3:$Q$15316,'diff expr 0 vs 1 mite'!J$8,FALSE)</f>
        <v>0.13027545900000001</v>
      </c>
      <c r="K74" s="11">
        <f>VLOOKUP($B74,data!$B$3:$Q$15316,'diff expr 0 vs 1 mite'!K$8,FALSE)</f>
        <v>0.99160515599999999</v>
      </c>
      <c r="L74" s="11">
        <f>VLOOKUP($B74,data!$B$3:$Q$15316,'diff expr 0 vs 1 mite'!L$8,FALSE)</f>
        <v>1.654049162</v>
      </c>
      <c r="M74" s="11">
        <f>VLOOKUP($B74,data!$B$3:$Q$15316,'diff expr 0 vs 1 mite'!M$8,FALSE)</f>
        <v>0.69785464100000005</v>
      </c>
      <c r="N74" s="11">
        <f>VLOOKUP($B74,data!$B$3:$Q$15316,'diff expr 0 vs 1 mite'!N$8,FALSE)</f>
        <v>1.0009537180000001</v>
      </c>
      <c r="O74" s="11">
        <f>VLOOKUP($B74,data!$B$3:$Q$15316,'diff expr 0 vs 1 mite'!O$8,FALSE)</f>
        <v>1.193976055</v>
      </c>
      <c r="P74" s="11">
        <f>VLOOKUP($B74,data!$B$3:$Q$15316,'diff expr 0 vs 1 mite'!P$8,FALSE)</f>
        <v>1.81419</v>
      </c>
      <c r="R74" s="27" t="s">
        <v>27749</v>
      </c>
      <c r="T74" s="2">
        <f t="shared" si="31"/>
        <v>4</v>
      </c>
      <c r="U74" s="2">
        <f t="shared" si="1"/>
        <v>3</v>
      </c>
      <c r="V74" s="2">
        <f t="shared" si="2"/>
        <v>1</v>
      </c>
      <c r="W74" s="2">
        <f t="shared" si="3"/>
        <v>5</v>
      </c>
      <c r="X74" s="2">
        <f t="shared" si="4"/>
        <v>8</v>
      </c>
      <c r="Y74" s="2">
        <f t="shared" si="5"/>
        <v>2</v>
      </c>
      <c r="Z74" s="2">
        <f t="shared" si="6"/>
        <v>6</v>
      </c>
      <c r="AA74" s="2">
        <f t="shared" si="7"/>
        <v>7</v>
      </c>
      <c r="AB74" s="2">
        <f t="shared" si="8"/>
        <v>9</v>
      </c>
      <c r="AC74" s="2"/>
      <c r="AD74" s="2">
        <f t="shared" si="9"/>
        <v>0</v>
      </c>
      <c r="AE74" s="2">
        <f t="shared" si="10"/>
        <v>0</v>
      </c>
      <c r="AF74" s="2">
        <f t="shared" si="11"/>
        <v>0</v>
      </c>
      <c r="AG74" s="2">
        <f t="shared" si="12"/>
        <v>0</v>
      </c>
      <c r="AH74" s="2">
        <f t="shared" si="13"/>
        <v>0</v>
      </c>
      <c r="AI74" s="2">
        <f t="shared" si="14"/>
        <v>0</v>
      </c>
      <c r="AJ74" s="2">
        <f t="shared" si="15"/>
        <v>0</v>
      </c>
      <c r="AK74" s="2">
        <f t="shared" si="16"/>
        <v>0</v>
      </c>
      <c r="AL74" s="2">
        <f t="shared" si="17"/>
        <v>0</v>
      </c>
      <c r="AM74" s="2"/>
      <c r="AN74" s="2">
        <f t="shared" si="18"/>
        <v>4</v>
      </c>
      <c r="AO74" s="2">
        <f t="shared" si="19"/>
        <v>3</v>
      </c>
      <c r="AP74" s="2">
        <f t="shared" si="20"/>
        <v>1</v>
      </c>
      <c r="AQ74" s="2">
        <f t="shared" si="21"/>
        <v>5</v>
      </c>
      <c r="AR74" s="2">
        <f t="shared" si="22"/>
        <v>8</v>
      </c>
      <c r="AS74" s="2">
        <f t="shared" si="23"/>
        <v>2</v>
      </c>
      <c r="AT74" s="2">
        <f t="shared" si="24"/>
        <v>6</v>
      </c>
      <c r="AU74" s="2">
        <f t="shared" si="25"/>
        <v>7</v>
      </c>
      <c r="AV74" s="2">
        <f t="shared" si="26"/>
        <v>9</v>
      </c>
      <c r="AW74" s="2"/>
      <c r="AX74" s="5">
        <f t="shared" si="27"/>
        <v>4</v>
      </c>
      <c r="AY74" s="2">
        <f t="shared" si="32"/>
        <v>5</v>
      </c>
      <c r="AZ74" s="2">
        <f t="shared" si="33"/>
        <v>13</v>
      </c>
      <c r="BA74" s="2">
        <f t="shared" si="34"/>
        <v>32</v>
      </c>
      <c r="BB74" s="2">
        <f t="shared" si="35"/>
        <v>17</v>
      </c>
      <c r="BC74" s="2">
        <f t="shared" si="36"/>
        <v>3</v>
      </c>
      <c r="BD74" s="2">
        <f t="shared" si="37"/>
        <v>3</v>
      </c>
      <c r="BE74" s="19">
        <f t="shared" si="38"/>
        <v>10</v>
      </c>
      <c r="BF74" s="19">
        <f t="shared" si="39"/>
        <v>4.0824829046386304</v>
      </c>
      <c r="BG74" s="31">
        <f t="shared" si="40"/>
        <v>-1.7146428199482247</v>
      </c>
      <c r="BH74" s="32">
        <f t="shared" si="41"/>
        <v>4.3205366486849993E-2</v>
      </c>
      <c r="BI74" s="62">
        <f t="shared" si="28"/>
        <v>3.3239436619718309E-2</v>
      </c>
      <c r="BJ74" s="62" t="str">
        <f t="shared" si="42"/>
        <v/>
      </c>
      <c r="BK74" s="73" t="str">
        <f t="shared" si="43"/>
        <v/>
      </c>
      <c r="BM74" s="11">
        <f t="shared" si="29"/>
        <v>0.25726537660571558</v>
      </c>
    </row>
    <row r="75" spans="1:65">
      <c r="A75" s="30" t="s">
        <v>241</v>
      </c>
      <c r="B75" s="30" t="s">
        <v>242</v>
      </c>
      <c r="C75" s="30" t="s">
        <v>243</v>
      </c>
      <c r="D75" s="30" t="s">
        <v>244</v>
      </c>
      <c r="E75" s="30" t="s">
        <v>177</v>
      </c>
      <c r="F75" s="11" t="str">
        <f t="shared" si="30"/>
        <v>serine prot</v>
      </c>
      <c r="H75" s="11">
        <f>VLOOKUP($B75,data!$B$3:$Q$15316,'diff expr 0 vs 1 mite'!H$8,FALSE)</f>
        <v>0.66320686799999995</v>
      </c>
      <c r="I75" s="11">
        <f>VLOOKUP($B75,data!$B$3:$Q$15316,'diff expr 0 vs 1 mite'!I$8,FALSE)</f>
        <v>0.70404016700000005</v>
      </c>
      <c r="J75" s="11">
        <f>VLOOKUP($B75,data!$B$3:$Q$15316,'diff expr 0 vs 1 mite'!J$8,FALSE)</f>
        <v>0.36460725999999999</v>
      </c>
      <c r="K75" s="11">
        <f>VLOOKUP($B75,data!$B$3:$Q$15316,'diff expr 0 vs 1 mite'!K$8,FALSE)</f>
        <v>0.84345710100000004</v>
      </c>
      <c r="L75" s="11">
        <f>VLOOKUP($B75,data!$B$3:$Q$15316,'diff expr 0 vs 1 mite'!L$8,FALSE)</f>
        <v>1.815394159</v>
      </c>
      <c r="M75" s="11">
        <f>VLOOKUP($B75,data!$B$3:$Q$15316,'diff expr 0 vs 1 mite'!M$8,FALSE)</f>
        <v>4.365785024</v>
      </c>
      <c r="N75" s="11">
        <f>VLOOKUP($B75,data!$B$3:$Q$15316,'diff expr 0 vs 1 mite'!N$8,FALSE)</f>
        <v>2.1772100270000001</v>
      </c>
      <c r="O75" s="11">
        <f>VLOOKUP($B75,data!$B$3:$Q$15316,'diff expr 0 vs 1 mite'!O$8,FALSE)</f>
        <v>4.6461161129999997</v>
      </c>
      <c r="P75" s="11">
        <f>VLOOKUP($B75,data!$B$3:$Q$15316,'diff expr 0 vs 1 mite'!P$8,FALSE)</f>
        <v>3.1858496139999999</v>
      </c>
      <c r="R75" s="27" t="s">
        <v>27749</v>
      </c>
      <c r="T75" s="2">
        <f t="shared" ref="T75:T138" si="44">IF(ISNUMBER(H75)=TRUE,RANK(H75,$H75:$P75,1))</f>
        <v>2</v>
      </c>
      <c r="U75" s="2">
        <f t="shared" ref="U75:U138" si="45">IF(ISNUMBER(I75)=TRUE,RANK(I75,$H75:$P75,1))</f>
        <v>3</v>
      </c>
      <c r="V75" s="2">
        <f t="shared" ref="V75:V138" si="46">IF(ISNUMBER(J75)=TRUE,RANK(J75,$H75:$P75,1))</f>
        <v>1</v>
      </c>
      <c r="W75" s="2">
        <f t="shared" ref="W75:W138" si="47">IF(ISNUMBER(K75)=TRUE,RANK(K75,$H75:$P75,1))</f>
        <v>4</v>
      </c>
      <c r="X75" s="2">
        <f t="shared" ref="X75:X138" si="48">IF(ISNUMBER(L75)=TRUE,RANK(L75,$H75:$P75,1))</f>
        <v>5</v>
      </c>
      <c r="Y75" s="2">
        <f t="shared" ref="Y75:Y138" si="49">IF(ISNUMBER(M75)=TRUE,RANK(M75,$H75:$P75,1))</f>
        <v>8</v>
      </c>
      <c r="Z75" s="2">
        <f t="shared" ref="Z75:Z138" si="50">IF(ISNUMBER(N75)=TRUE,RANK(N75,$H75:$P75,1))</f>
        <v>6</v>
      </c>
      <c r="AA75" s="2">
        <f t="shared" ref="AA75:AA138" si="51">IF(ISNUMBER(O75)=TRUE,RANK(O75,$H75:$P75,1))</f>
        <v>9</v>
      </c>
      <c r="AB75" s="2">
        <f t="shared" ref="AB75:AB138" si="52">IF(ISNUMBER(P75)=TRUE,RANK(P75,$H75:$P75,1))</f>
        <v>7</v>
      </c>
      <c r="AC75" s="2"/>
      <c r="AD75" s="2">
        <f t="shared" ref="AD75:AD138" si="53">IF(ISNUMBER(H75)=TRUE,((COUNT($H75:$P75)+1-RANK(H75,$H75:$P75,0)-RANK(H75,$H75:$P75,1))/2),"")</f>
        <v>0</v>
      </c>
      <c r="AE75" s="2">
        <f t="shared" ref="AE75:AE138" si="54">IF(ISNUMBER(I75)=TRUE,((COUNT($H75:$P75)+1-RANK(I75,$H75:$P75,0)-RANK(I75,$H75:$P75,1))/2),"")</f>
        <v>0</v>
      </c>
      <c r="AF75" s="2">
        <f t="shared" ref="AF75:AF138" si="55">IF(ISNUMBER(J75)=TRUE,((COUNT($H75:$P75)+1-RANK(J75,$H75:$P75,0)-RANK(J75,$H75:$P75,1))/2),"")</f>
        <v>0</v>
      </c>
      <c r="AG75" s="2">
        <f t="shared" ref="AG75:AG138" si="56">IF(ISNUMBER(K75)=TRUE,((COUNT($H75:$P75)+1-RANK(K75,$H75:$P75,0)-RANK(K75,$H75:$P75,1))/2),"")</f>
        <v>0</v>
      </c>
      <c r="AH75" s="2">
        <f t="shared" ref="AH75:AH138" si="57">IF(ISNUMBER(L75)=TRUE,((COUNT($H75:$P75)+1-RANK(L75,$H75:$P75,0)-RANK(L75,$H75:$P75,1))/2),"")</f>
        <v>0</v>
      </c>
      <c r="AI75" s="2">
        <f t="shared" ref="AI75:AI138" si="58">IF(ISNUMBER(M75)=TRUE,((COUNT($H75:$P75)+1-RANK(M75,$H75:$P75,0)-RANK(M75,$H75:$P75,1))/2),"")</f>
        <v>0</v>
      </c>
      <c r="AJ75" s="2">
        <f t="shared" ref="AJ75:AJ138" si="59">IF(ISNUMBER(N75)=TRUE,((COUNT($H75:$P75)+1-RANK(N75,$H75:$P75,0)-RANK(N75,$H75:$P75,1))/2),"")</f>
        <v>0</v>
      </c>
      <c r="AK75" s="2">
        <f t="shared" ref="AK75:AK138" si="60">IF(ISNUMBER(O75)=TRUE,((COUNT($H75:$P75)+1-RANK(O75,$H75:$P75,0)-RANK(O75,$H75:$P75,1))/2),"")</f>
        <v>0</v>
      </c>
      <c r="AL75" s="2">
        <f t="shared" ref="AL75:AL138" si="61">IF(ISNUMBER(P75)=TRUE,((COUNT($H75:$P75)+1-RANK(P75,$H75:$P75,0)-RANK(P75,$H75:$P75,1))/2),"")</f>
        <v>0</v>
      </c>
      <c r="AM75" s="2"/>
      <c r="AN75" s="2">
        <f t="shared" ref="AN75:AN138" si="62">IF(ISNUMBER(H75)=TRUE,(T75+AD75),"")</f>
        <v>2</v>
      </c>
      <c r="AO75" s="2">
        <f t="shared" ref="AO75:AO138" si="63">IF(ISNUMBER(I75)=TRUE,(U75+AE75),"")</f>
        <v>3</v>
      </c>
      <c r="AP75" s="2">
        <f t="shared" ref="AP75:AP138" si="64">IF(ISNUMBER(J75)=TRUE,(V75+AF75),"")</f>
        <v>1</v>
      </c>
      <c r="AQ75" s="2">
        <f t="shared" ref="AQ75:AQ138" si="65">IF(ISNUMBER(K75)=TRUE,(W75+AG75),"")</f>
        <v>4</v>
      </c>
      <c r="AR75" s="2">
        <f t="shared" ref="AR75:AR138" si="66">IF(ISNUMBER(L75)=TRUE,(X75+AH75),"")</f>
        <v>5</v>
      </c>
      <c r="AS75" s="2">
        <f t="shared" ref="AS75:AS138" si="67">IF(ISNUMBER(M75)=TRUE,(Y75+AI75),"")</f>
        <v>8</v>
      </c>
      <c r="AT75" s="2">
        <f t="shared" ref="AT75:AT138" si="68">IF(ISNUMBER(N75)=TRUE,(Z75+AJ75),"")</f>
        <v>6</v>
      </c>
      <c r="AU75" s="2">
        <f t="shared" ref="AU75:AU138" si="69">IF(ISNUMBER(O75)=TRUE,(AA75+AK75),"")</f>
        <v>9</v>
      </c>
      <c r="AV75" s="2">
        <f t="shared" ref="AV75:AV138" si="70">IF(ISNUMBER(P75)=TRUE,(AB75+AL75),"")</f>
        <v>7</v>
      </c>
      <c r="AW75" s="2"/>
      <c r="AX75" s="5">
        <f t="shared" ref="AX75:AX138" si="71">COUNT(H75:K75)</f>
        <v>4</v>
      </c>
      <c r="AY75" s="2">
        <f t="shared" ref="AY75:AY138" si="72">COUNT(L75:P75)</f>
        <v>5</v>
      </c>
      <c r="AZ75" s="2">
        <f t="shared" ref="AZ75:AZ138" si="73">SUM(AN75:AQ75)</f>
        <v>10</v>
      </c>
      <c r="BA75" s="2">
        <f t="shared" si="34"/>
        <v>35</v>
      </c>
      <c r="BB75" s="2">
        <f t="shared" si="35"/>
        <v>20</v>
      </c>
      <c r="BC75" s="2">
        <f t="shared" si="36"/>
        <v>0</v>
      </c>
      <c r="BD75" s="2">
        <f t="shared" si="37"/>
        <v>0</v>
      </c>
      <c r="BE75" s="19">
        <f t="shared" si="38"/>
        <v>10</v>
      </c>
      <c r="BF75" s="19">
        <f t="shared" si="39"/>
        <v>4.0824829046386304</v>
      </c>
      <c r="BG75" s="31">
        <f t="shared" si="40"/>
        <v>-2.4494897427831779</v>
      </c>
      <c r="BH75" s="32">
        <f t="shared" ref="BH75:BH138" si="74">IF(R75="OK",_xlfn.NORM.S.DIST(BG75,TRUE),"")</f>
        <v>7.1529392177148241E-3</v>
      </c>
      <c r="BI75" s="62">
        <f t="shared" ref="BI75:BI138" si="75">(RANK(BH75,$BH$11:$BH$365,1)/$BJ$9)*$BK$9</f>
        <v>2.8169014084507044E-4</v>
      </c>
      <c r="BJ75" s="62" t="str">
        <f t="shared" si="42"/>
        <v/>
      </c>
      <c r="BK75" s="73" t="str">
        <f t="shared" si="43"/>
        <v>sign</v>
      </c>
      <c r="BM75" s="11">
        <f t="shared" ref="BM75:BM138" si="76">LOG(AVERAGE(L75:P75)/AVERAGE(H75:K75))</f>
        <v>0.7015166071318687</v>
      </c>
    </row>
    <row r="76" spans="1:65">
      <c r="A76" s="30" t="s">
        <v>245</v>
      </c>
      <c r="B76" s="30" t="s">
        <v>246</v>
      </c>
      <c r="C76" s="30" t="s">
        <v>136</v>
      </c>
      <c r="D76" s="30" t="s">
        <v>247</v>
      </c>
      <c r="E76" s="30" t="s">
        <v>177</v>
      </c>
      <c r="F76" s="11" t="str">
        <f t="shared" ref="F76:F139" si="77">MID(E76,1,11)</f>
        <v>serine prot</v>
      </c>
      <c r="H76" s="11">
        <f>VLOOKUP($B76,data!$B$3:$Q$15316,'diff expr 0 vs 1 mite'!H$8,FALSE)</f>
        <v>14.122253479999999</v>
      </c>
      <c r="I76" s="11">
        <f>VLOOKUP($B76,data!$B$3:$Q$15316,'diff expr 0 vs 1 mite'!I$8,FALSE)</f>
        <v>80.878313759999998</v>
      </c>
      <c r="J76" s="11">
        <f>VLOOKUP($B76,data!$B$3:$Q$15316,'diff expr 0 vs 1 mite'!J$8,FALSE)</f>
        <v>76.802254219999995</v>
      </c>
      <c r="K76" s="11">
        <f>VLOOKUP($B76,data!$B$3:$Q$15316,'diff expr 0 vs 1 mite'!K$8,FALSE)</f>
        <v>101.3286418</v>
      </c>
      <c r="L76" s="11">
        <f>VLOOKUP($B76,data!$B$3:$Q$15316,'diff expr 0 vs 1 mite'!L$8,FALSE)</f>
        <v>202.09583929999999</v>
      </c>
      <c r="M76" s="11">
        <f>VLOOKUP($B76,data!$B$3:$Q$15316,'diff expr 0 vs 1 mite'!M$8,FALSE)</f>
        <v>484.45497390000003</v>
      </c>
      <c r="N76" s="11">
        <f>VLOOKUP($B76,data!$B$3:$Q$15316,'diff expr 0 vs 1 mite'!N$8,FALSE)</f>
        <v>12.197274950000001</v>
      </c>
      <c r="O76" s="11">
        <f>VLOOKUP($B76,data!$B$3:$Q$15316,'diff expr 0 vs 1 mite'!O$8,FALSE)</f>
        <v>506.17466469999999</v>
      </c>
      <c r="P76" s="11">
        <f>VLOOKUP($B76,data!$B$3:$Q$15316,'diff expr 0 vs 1 mite'!P$8,FALSE)</f>
        <v>1280.1870289999999</v>
      </c>
      <c r="R76" s="27" t="s">
        <v>27749</v>
      </c>
      <c r="T76" s="2">
        <f t="shared" si="44"/>
        <v>2</v>
      </c>
      <c r="U76" s="2">
        <f t="shared" si="45"/>
        <v>4</v>
      </c>
      <c r="V76" s="2">
        <f t="shared" si="46"/>
        <v>3</v>
      </c>
      <c r="W76" s="2">
        <f t="shared" si="47"/>
        <v>5</v>
      </c>
      <c r="X76" s="2">
        <f t="shared" si="48"/>
        <v>6</v>
      </c>
      <c r="Y76" s="2">
        <f t="shared" si="49"/>
        <v>7</v>
      </c>
      <c r="Z76" s="2">
        <f t="shared" si="50"/>
        <v>1</v>
      </c>
      <c r="AA76" s="2">
        <f t="shared" si="51"/>
        <v>8</v>
      </c>
      <c r="AB76" s="2">
        <f t="shared" si="52"/>
        <v>9</v>
      </c>
      <c r="AC76" s="2"/>
      <c r="AD76" s="2">
        <f t="shared" si="53"/>
        <v>0</v>
      </c>
      <c r="AE76" s="2">
        <f t="shared" si="54"/>
        <v>0</v>
      </c>
      <c r="AF76" s="2">
        <f t="shared" si="55"/>
        <v>0</v>
      </c>
      <c r="AG76" s="2">
        <f t="shared" si="56"/>
        <v>0</v>
      </c>
      <c r="AH76" s="2">
        <f t="shared" si="57"/>
        <v>0</v>
      </c>
      <c r="AI76" s="2">
        <f t="shared" si="58"/>
        <v>0</v>
      </c>
      <c r="AJ76" s="2">
        <f t="shared" si="59"/>
        <v>0</v>
      </c>
      <c r="AK76" s="2">
        <f t="shared" si="60"/>
        <v>0</v>
      </c>
      <c r="AL76" s="2">
        <f t="shared" si="61"/>
        <v>0</v>
      </c>
      <c r="AM76" s="2"/>
      <c r="AN76" s="2">
        <f t="shared" si="62"/>
        <v>2</v>
      </c>
      <c r="AO76" s="2">
        <f t="shared" si="63"/>
        <v>4</v>
      </c>
      <c r="AP76" s="2">
        <f t="shared" si="64"/>
        <v>3</v>
      </c>
      <c r="AQ76" s="2">
        <f t="shared" si="65"/>
        <v>5</v>
      </c>
      <c r="AR76" s="2">
        <f t="shared" si="66"/>
        <v>6</v>
      </c>
      <c r="AS76" s="2">
        <f t="shared" si="67"/>
        <v>7</v>
      </c>
      <c r="AT76" s="2">
        <f t="shared" si="68"/>
        <v>1</v>
      </c>
      <c r="AU76" s="2">
        <f t="shared" si="69"/>
        <v>8</v>
      </c>
      <c r="AV76" s="2">
        <f t="shared" si="70"/>
        <v>9</v>
      </c>
      <c r="AW76" s="2"/>
      <c r="AX76" s="5">
        <f t="shared" si="71"/>
        <v>4</v>
      </c>
      <c r="AY76" s="2">
        <f t="shared" si="72"/>
        <v>5</v>
      </c>
      <c r="AZ76" s="2">
        <f t="shared" si="73"/>
        <v>14</v>
      </c>
      <c r="BA76" s="2">
        <f t="shared" ref="BA76:BA139" si="78">SUM(AR76:AV76)</f>
        <v>31</v>
      </c>
      <c r="BB76" s="2">
        <f t="shared" ref="BB76:BB139" si="79">AX76*AY76+(AX76*(AX76+1))/2-AZ76</f>
        <v>16</v>
      </c>
      <c r="BC76" s="2">
        <f t="shared" ref="BC76:BC139" si="80">AX76*AY76+(AY76*(AY76+1)/2-BA76)</f>
        <v>4</v>
      </c>
      <c r="BD76" s="2">
        <f t="shared" ref="BD76:BD139" si="81">MIN(BB76:BC76)</f>
        <v>4</v>
      </c>
      <c r="BE76" s="19">
        <f t="shared" ref="BE76:BE139" si="82">AX76*AY76/2</f>
        <v>10</v>
      </c>
      <c r="BF76" s="19">
        <f t="shared" ref="BF76:BF139" si="83">SQRT((AX76*AY76*(AX76+AY76+1))/12)</f>
        <v>4.0824829046386304</v>
      </c>
      <c r="BG76" s="31">
        <f t="shared" ref="BG76:BG139" si="84">(BD76-BE76)/BF76</f>
        <v>-1.4696938456699067</v>
      </c>
      <c r="BH76" s="32">
        <f t="shared" si="74"/>
        <v>7.0822345147568383E-2</v>
      </c>
      <c r="BI76" s="62">
        <f t="shared" si="75"/>
        <v>4.1971830985915497E-2</v>
      </c>
      <c r="BJ76" s="62" t="str">
        <f t="shared" ref="BJ76:BJ139" si="85">IF(BH76&lt;BI76,BH76,"")</f>
        <v/>
      </c>
      <c r="BK76" s="73" t="str">
        <f t="shared" ref="BK76:BK139" si="86">IF(BH76&lt;=MAX(BJ$11:BJ$365),"sign","")</f>
        <v/>
      </c>
      <c r="BM76" s="11">
        <f t="shared" si="76"/>
        <v>0.86206383443001788</v>
      </c>
    </row>
    <row r="77" spans="1:65">
      <c r="A77" s="30" t="s">
        <v>248</v>
      </c>
      <c r="B77" s="30" t="s">
        <v>249</v>
      </c>
      <c r="C77" s="30" t="s">
        <v>250</v>
      </c>
      <c r="D77" s="30" t="s">
        <v>251</v>
      </c>
      <c r="E77" s="30" t="s">
        <v>177</v>
      </c>
      <c r="F77" s="11" t="str">
        <f t="shared" si="77"/>
        <v>serine prot</v>
      </c>
      <c r="H77" s="11">
        <f>VLOOKUP($B77,data!$B$3:$Q$15316,'diff expr 0 vs 1 mite'!H$8,FALSE)</f>
        <v>6.1615718050000003</v>
      </c>
      <c r="I77" s="11">
        <f>VLOOKUP($B77,data!$B$3:$Q$15316,'diff expr 0 vs 1 mite'!I$8,FALSE)</f>
        <v>7.004203607</v>
      </c>
      <c r="J77" s="11">
        <f>VLOOKUP($B77,data!$B$3:$Q$15316,'diff expr 0 vs 1 mite'!J$8,FALSE)</f>
        <v>3.9776218399999999</v>
      </c>
      <c r="K77" s="11">
        <f>VLOOKUP($B77,data!$B$3:$Q$15316,'diff expr 0 vs 1 mite'!K$8,FALSE)</f>
        <v>8.9977107840000006</v>
      </c>
      <c r="L77" s="11">
        <f>VLOOKUP($B77,data!$B$3:$Q$15316,'diff expr 0 vs 1 mite'!L$8,FALSE)</f>
        <v>13.92694667</v>
      </c>
      <c r="M77" s="11">
        <f>VLOOKUP($B77,data!$B$3:$Q$15316,'diff expr 0 vs 1 mite'!M$8,FALSE)</f>
        <v>1.540277635</v>
      </c>
      <c r="N77" s="11">
        <f>VLOOKUP($B77,data!$B$3:$Q$15316,'diff expr 0 vs 1 mite'!N$8,FALSE)</f>
        <v>3.7936893230000002</v>
      </c>
      <c r="O77" s="11">
        <f>VLOOKUP($B77,data!$B$3:$Q$15316,'diff expr 0 vs 1 mite'!O$8,FALSE)</f>
        <v>9.1037551170000004</v>
      </c>
      <c r="P77" s="11">
        <f>VLOOKUP($B77,data!$B$3:$Q$15316,'diff expr 0 vs 1 mite'!P$8,FALSE)</f>
        <v>22.6905213</v>
      </c>
      <c r="R77" s="27" t="s">
        <v>27749</v>
      </c>
      <c r="T77" s="2">
        <f t="shared" si="44"/>
        <v>4</v>
      </c>
      <c r="U77" s="2">
        <f t="shared" si="45"/>
        <v>5</v>
      </c>
      <c r="V77" s="2">
        <f t="shared" si="46"/>
        <v>3</v>
      </c>
      <c r="W77" s="2">
        <f t="shared" si="47"/>
        <v>6</v>
      </c>
      <c r="X77" s="2">
        <f t="shared" si="48"/>
        <v>8</v>
      </c>
      <c r="Y77" s="2">
        <f t="shared" si="49"/>
        <v>1</v>
      </c>
      <c r="Z77" s="2">
        <f t="shared" si="50"/>
        <v>2</v>
      </c>
      <c r="AA77" s="2">
        <f t="shared" si="51"/>
        <v>7</v>
      </c>
      <c r="AB77" s="2">
        <f t="shared" si="52"/>
        <v>9</v>
      </c>
      <c r="AC77" s="2"/>
      <c r="AD77" s="2">
        <f t="shared" si="53"/>
        <v>0</v>
      </c>
      <c r="AE77" s="2">
        <f t="shared" si="54"/>
        <v>0</v>
      </c>
      <c r="AF77" s="2">
        <f t="shared" si="55"/>
        <v>0</v>
      </c>
      <c r="AG77" s="2">
        <f t="shared" si="56"/>
        <v>0</v>
      </c>
      <c r="AH77" s="2">
        <f t="shared" si="57"/>
        <v>0</v>
      </c>
      <c r="AI77" s="2">
        <f t="shared" si="58"/>
        <v>0</v>
      </c>
      <c r="AJ77" s="2">
        <f t="shared" si="59"/>
        <v>0</v>
      </c>
      <c r="AK77" s="2">
        <f t="shared" si="60"/>
        <v>0</v>
      </c>
      <c r="AL77" s="2">
        <f t="shared" si="61"/>
        <v>0</v>
      </c>
      <c r="AM77" s="2"/>
      <c r="AN77" s="2">
        <f t="shared" si="62"/>
        <v>4</v>
      </c>
      <c r="AO77" s="2">
        <f t="shared" si="63"/>
        <v>5</v>
      </c>
      <c r="AP77" s="2">
        <f t="shared" si="64"/>
        <v>3</v>
      </c>
      <c r="AQ77" s="2">
        <f t="shared" si="65"/>
        <v>6</v>
      </c>
      <c r="AR77" s="2">
        <f t="shared" si="66"/>
        <v>8</v>
      </c>
      <c r="AS77" s="2">
        <f t="shared" si="67"/>
        <v>1</v>
      </c>
      <c r="AT77" s="2">
        <f t="shared" si="68"/>
        <v>2</v>
      </c>
      <c r="AU77" s="2">
        <f t="shared" si="69"/>
        <v>7</v>
      </c>
      <c r="AV77" s="2">
        <f t="shared" si="70"/>
        <v>9</v>
      </c>
      <c r="AW77" s="2"/>
      <c r="AX77" s="5">
        <f t="shared" si="71"/>
        <v>4</v>
      </c>
      <c r="AY77" s="2">
        <f t="shared" si="72"/>
        <v>5</v>
      </c>
      <c r="AZ77" s="2">
        <f t="shared" si="73"/>
        <v>18</v>
      </c>
      <c r="BA77" s="2">
        <f t="shared" si="78"/>
        <v>27</v>
      </c>
      <c r="BB77" s="2">
        <f t="shared" si="79"/>
        <v>12</v>
      </c>
      <c r="BC77" s="2">
        <f t="shared" si="80"/>
        <v>8</v>
      </c>
      <c r="BD77" s="2">
        <f t="shared" si="81"/>
        <v>8</v>
      </c>
      <c r="BE77" s="19">
        <f t="shared" si="82"/>
        <v>10</v>
      </c>
      <c r="BF77" s="19">
        <f t="shared" si="83"/>
        <v>4.0824829046386304</v>
      </c>
      <c r="BG77" s="31">
        <f t="shared" si="84"/>
        <v>-0.4898979485566356</v>
      </c>
      <c r="BH77" s="32">
        <f t="shared" si="74"/>
        <v>0.31210305738320299</v>
      </c>
      <c r="BI77" s="62">
        <f t="shared" si="75"/>
        <v>8.2816901408450716E-2</v>
      </c>
      <c r="BJ77" s="62" t="str">
        <f t="shared" si="85"/>
        <v/>
      </c>
      <c r="BK77" s="73" t="str">
        <f t="shared" si="86"/>
        <v/>
      </c>
      <c r="BM77" s="11">
        <f t="shared" si="76"/>
        <v>0.19380589216066602</v>
      </c>
    </row>
    <row r="78" spans="1:65">
      <c r="A78" s="30" t="s">
        <v>252</v>
      </c>
      <c r="B78" s="30" t="s">
        <v>253</v>
      </c>
      <c r="C78" s="30" t="s">
        <v>136</v>
      </c>
      <c r="D78" s="30" t="s">
        <v>254</v>
      </c>
      <c r="E78" s="30" t="s">
        <v>177</v>
      </c>
      <c r="F78" s="11" t="str">
        <f t="shared" si="77"/>
        <v>serine prot</v>
      </c>
      <c r="H78" s="11">
        <f>VLOOKUP($B78,data!$B$3:$Q$15316,'diff expr 0 vs 1 mite'!H$8,FALSE)</f>
        <v>0.33397776400000001</v>
      </c>
      <c r="I78" s="11">
        <f>VLOOKUP($B78,data!$B$3:$Q$15316,'diff expr 0 vs 1 mite'!I$8,FALSE)</f>
        <v>0.22454238000000001</v>
      </c>
      <c r="J78" s="11">
        <f>VLOOKUP($B78,data!$B$3:$Q$15316,'diff expr 0 vs 1 mite'!J$8,FALSE)</f>
        <v>0.205210004</v>
      </c>
      <c r="K78" s="11">
        <f>VLOOKUP($B78,data!$B$3:$Q$15316,'diff expr 0 vs 1 mite'!K$8,FALSE)</f>
        <v>0.46859316400000001</v>
      </c>
      <c r="L78" s="11">
        <f>VLOOKUP($B78,data!$B$3:$Q$15316,'diff expr 0 vs 1 mite'!L$8,FALSE)</f>
        <v>0.92638560999999997</v>
      </c>
      <c r="M78" s="11">
        <f>VLOOKUP($B78,data!$B$3:$Q$15316,'diff expr 0 vs 1 mite'!M$8,FALSE)</f>
        <v>0.29313631299999998</v>
      </c>
      <c r="N78" s="11">
        <f>VLOOKUP($B78,data!$B$3:$Q$15316,'diff expr 0 vs 1 mite'!N$8,FALSE)</f>
        <v>0.80268520300000001</v>
      </c>
      <c r="O78" s="11">
        <f>VLOOKUP($B78,data!$B$3:$Q$15316,'diff expr 0 vs 1 mite'!O$8,FALSE)</f>
        <v>0.91187976299999995</v>
      </c>
      <c r="P78" s="11">
        <f>VLOOKUP($B78,data!$B$3:$Q$15316,'diff expr 0 vs 1 mite'!P$8,FALSE)</f>
        <v>4.1913131339999996</v>
      </c>
      <c r="R78" s="27" t="s">
        <v>27749</v>
      </c>
      <c r="T78" s="2">
        <f t="shared" si="44"/>
        <v>4</v>
      </c>
      <c r="U78" s="2">
        <f t="shared" si="45"/>
        <v>2</v>
      </c>
      <c r="V78" s="2">
        <f t="shared" si="46"/>
        <v>1</v>
      </c>
      <c r="W78" s="2">
        <f t="shared" si="47"/>
        <v>5</v>
      </c>
      <c r="X78" s="2">
        <f t="shared" si="48"/>
        <v>8</v>
      </c>
      <c r="Y78" s="2">
        <f t="shared" si="49"/>
        <v>3</v>
      </c>
      <c r="Z78" s="2">
        <f t="shared" si="50"/>
        <v>6</v>
      </c>
      <c r="AA78" s="2">
        <f t="shared" si="51"/>
        <v>7</v>
      </c>
      <c r="AB78" s="2">
        <f t="shared" si="52"/>
        <v>9</v>
      </c>
      <c r="AC78" s="2"/>
      <c r="AD78" s="2">
        <f t="shared" si="53"/>
        <v>0</v>
      </c>
      <c r="AE78" s="2">
        <f t="shared" si="54"/>
        <v>0</v>
      </c>
      <c r="AF78" s="2">
        <f t="shared" si="55"/>
        <v>0</v>
      </c>
      <c r="AG78" s="2">
        <f t="shared" si="56"/>
        <v>0</v>
      </c>
      <c r="AH78" s="2">
        <f t="shared" si="57"/>
        <v>0</v>
      </c>
      <c r="AI78" s="2">
        <f t="shared" si="58"/>
        <v>0</v>
      </c>
      <c r="AJ78" s="2">
        <f t="shared" si="59"/>
        <v>0</v>
      </c>
      <c r="AK78" s="2">
        <f t="shared" si="60"/>
        <v>0</v>
      </c>
      <c r="AL78" s="2">
        <f t="shared" si="61"/>
        <v>0</v>
      </c>
      <c r="AM78" s="2"/>
      <c r="AN78" s="2">
        <f t="shared" si="62"/>
        <v>4</v>
      </c>
      <c r="AO78" s="2">
        <f t="shared" si="63"/>
        <v>2</v>
      </c>
      <c r="AP78" s="2">
        <f t="shared" si="64"/>
        <v>1</v>
      </c>
      <c r="AQ78" s="2">
        <f t="shared" si="65"/>
        <v>5</v>
      </c>
      <c r="AR78" s="2">
        <f t="shared" si="66"/>
        <v>8</v>
      </c>
      <c r="AS78" s="2">
        <f t="shared" si="67"/>
        <v>3</v>
      </c>
      <c r="AT78" s="2">
        <f t="shared" si="68"/>
        <v>6</v>
      </c>
      <c r="AU78" s="2">
        <f t="shared" si="69"/>
        <v>7</v>
      </c>
      <c r="AV78" s="2">
        <f t="shared" si="70"/>
        <v>9</v>
      </c>
      <c r="AW78" s="2"/>
      <c r="AX78" s="5">
        <f t="shared" si="71"/>
        <v>4</v>
      </c>
      <c r="AY78" s="2">
        <f t="shared" si="72"/>
        <v>5</v>
      </c>
      <c r="AZ78" s="2">
        <f t="shared" si="73"/>
        <v>12</v>
      </c>
      <c r="BA78" s="2">
        <f t="shared" si="78"/>
        <v>33</v>
      </c>
      <c r="BB78" s="2">
        <f t="shared" si="79"/>
        <v>18</v>
      </c>
      <c r="BC78" s="2">
        <f t="shared" si="80"/>
        <v>2</v>
      </c>
      <c r="BD78" s="2">
        <f t="shared" si="81"/>
        <v>2</v>
      </c>
      <c r="BE78" s="19">
        <f t="shared" si="82"/>
        <v>10</v>
      </c>
      <c r="BF78" s="19">
        <f t="shared" si="83"/>
        <v>4.0824829046386304</v>
      </c>
      <c r="BG78" s="31">
        <f t="shared" si="84"/>
        <v>-1.9595917942265424</v>
      </c>
      <c r="BH78" s="32">
        <f t="shared" si="74"/>
        <v>2.5021760624352556E-2</v>
      </c>
      <c r="BI78" s="62">
        <f t="shared" si="75"/>
        <v>2.47887323943662E-2</v>
      </c>
      <c r="BJ78" s="62" t="str">
        <f t="shared" si="85"/>
        <v/>
      </c>
      <c r="BK78" s="73" t="str">
        <f t="shared" si="86"/>
        <v/>
      </c>
      <c r="BM78" s="11">
        <f t="shared" si="76"/>
        <v>0.66517457367775046</v>
      </c>
    </row>
    <row r="79" spans="1:65">
      <c r="A79" s="30" t="s">
        <v>255</v>
      </c>
      <c r="B79" s="30" t="s">
        <v>256</v>
      </c>
      <c r="C79" s="30" t="s">
        <v>136</v>
      </c>
      <c r="D79" s="30" t="s">
        <v>257</v>
      </c>
      <c r="E79" s="30" t="s">
        <v>177</v>
      </c>
      <c r="F79" s="11" t="str">
        <f t="shared" si="77"/>
        <v>serine prot</v>
      </c>
      <c r="H79" s="11">
        <f>VLOOKUP($B79,data!$B$3:$Q$15316,'diff expr 0 vs 1 mite'!H$8,FALSE)</f>
        <v>1.338422325</v>
      </c>
      <c r="I79" s="11">
        <f>VLOOKUP($B79,data!$B$3:$Q$15316,'diff expr 0 vs 1 mite'!I$8,FALSE)</f>
        <v>1.6794583190000001</v>
      </c>
      <c r="J79" s="11">
        <f>VLOOKUP($B79,data!$B$3:$Q$15316,'diff expr 0 vs 1 mite'!J$8,FALSE)</f>
        <v>1.5386521500000001</v>
      </c>
      <c r="K79" s="11">
        <f>VLOOKUP($B79,data!$B$3:$Q$15316,'diff expr 0 vs 1 mite'!K$8,FALSE)</f>
        <v>1.480778315</v>
      </c>
      <c r="L79" s="11">
        <f>VLOOKUP($B79,data!$B$3:$Q$15316,'diff expr 0 vs 1 mite'!L$8,FALSE)</f>
        <v>3.5927498560000002</v>
      </c>
      <c r="M79" s="11">
        <f>VLOOKUP($B79,data!$B$3:$Q$15316,'diff expr 0 vs 1 mite'!M$8,FALSE)</f>
        <v>1.9894949909999999</v>
      </c>
      <c r="N79" s="11">
        <f>VLOOKUP($B79,data!$B$3:$Q$15316,'diff expr 0 vs 1 mite'!N$8,FALSE)</f>
        <v>1.4823854460000001</v>
      </c>
      <c r="O79" s="11">
        <f>VLOOKUP($B79,data!$B$3:$Q$15316,'diff expr 0 vs 1 mite'!O$8,FALSE)</f>
        <v>3.359668004</v>
      </c>
      <c r="P79" s="11">
        <f>VLOOKUP($B79,data!$B$3:$Q$15316,'diff expr 0 vs 1 mite'!P$8,FALSE)</f>
        <v>2.5860126920000002</v>
      </c>
      <c r="R79" s="27" t="s">
        <v>27749</v>
      </c>
      <c r="T79" s="2">
        <f t="shared" si="44"/>
        <v>1</v>
      </c>
      <c r="U79" s="2">
        <f t="shared" si="45"/>
        <v>5</v>
      </c>
      <c r="V79" s="2">
        <f t="shared" si="46"/>
        <v>4</v>
      </c>
      <c r="W79" s="2">
        <f t="shared" si="47"/>
        <v>2</v>
      </c>
      <c r="X79" s="2">
        <f t="shared" si="48"/>
        <v>9</v>
      </c>
      <c r="Y79" s="2">
        <f t="shared" si="49"/>
        <v>6</v>
      </c>
      <c r="Z79" s="2">
        <f t="shared" si="50"/>
        <v>3</v>
      </c>
      <c r="AA79" s="2">
        <f t="shared" si="51"/>
        <v>8</v>
      </c>
      <c r="AB79" s="2">
        <f t="shared" si="52"/>
        <v>7</v>
      </c>
      <c r="AC79" s="2"/>
      <c r="AD79" s="2">
        <f t="shared" si="53"/>
        <v>0</v>
      </c>
      <c r="AE79" s="2">
        <f t="shared" si="54"/>
        <v>0</v>
      </c>
      <c r="AF79" s="2">
        <f t="shared" si="55"/>
        <v>0</v>
      </c>
      <c r="AG79" s="2">
        <f t="shared" si="56"/>
        <v>0</v>
      </c>
      <c r="AH79" s="2">
        <f t="shared" si="57"/>
        <v>0</v>
      </c>
      <c r="AI79" s="2">
        <f t="shared" si="58"/>
        <v>0</v>
      </c>
      <c r="AJ79" s="2">
        <f t="shared" si="59"/>
        <v>0</v>
      </c>
      <c r="AK79" s="2">
        <f t="shared" si="60"/>
        <v>0</v>
      </c>
      <c r="AL79" s="2">
        <f t="shared" si="61"/>
        <v>0</v>
      </c>
      <c r="AM79" s="2"/>
      <c r="AN79" s="2">
        <f t="shared" si="62"/>
        <v>1</v>
      </c>
      <c r="AO79" s="2">
        <f t="shared" si="63"/>
        <v>5</v>
      </c>
      <c r="AP79" s="2">
        <f t="shared" si="64"/>
        <v>4</v>
      </c>
      <c r="AQ79" s="2">
        <f t="shared" si="65"/>
        <v>2</v>
      </c>
      <c r="AR79" s="2">
        <f t="shared" si="66"/>
        <v>9</v>
      </c>
      <c r="AS79" s="2">
        <f t="shared" si="67"/>
        <v>6</v>
      </c>
      <c r="AT79" s="2">
        <f t="shared" si="68"/>
        <v>3</v>
      </c>
      <c r="AU79" s="2">
        <f t="shared" si="69"/>
        <v>8</v>
      </c>
      <c r="AV79" s="2">
        <f t="shared" si="70"/>
        <v>7</v>
      </c>
      <c r="AW79" s="2"/>
      <c r="AX79" s="5">
        <f t="shared" si="71"/>
        <v>4</v>
      </c>
      <c r="AY79" s="2">
        <f t="shared" si="72"/>
        <v>5</v>
      </c>
      <c r="AZ79" s="2">
        <f t="shared" si="73"/>
        <v>12</v>
      </c>
      <c r="BA79" s="2">
        <f t="shared" si="78"/>
        <v>33</v>
      </c>
      <c r="BB79" s="2">
        <f t="shared" si="79"/>
        <v>18</v>
      </c>
      <c r="BC79" s="2">
        <f t="shared" si="80"/>
        <v>2</v>
      </c>
      <c r="BD79" s="2">
        <f t="shared" si="81"/>
        <v>2</v>
      </c>
      <c r="BE79" s="19">
        <f t="shared" si="82"/>
        <v>10</v>
      </c>
      <c r="BF79" s="19">
        <f t="shared" si="83"/>
        <v>4.0824829046386304</v>
      </c>
      <c r="BG79" s="31">
        <f t="shared" si="84"/>
        <v>-1.9595917942265424</v>
      </c>
      <c r="BH79" s="32">
        <f t="shared" si="74"/>
        <v>2.5021760624352556E-2</v>
      </c>
      <c r="BI79" s="62">
        <f t="shared" si="75"/>
        <v>2.47887323943662E-2</v>
      </c>
      <c r="BJ79" s="62" t="str">
        <f t="shared" si="85"/>
        <v/>
      </c>
      <c r="BK79" s="73" t="str">
        <f t="shared" si="86"/>
        <v/>
      </c>
      <c r="BM79" s="11">
        <f t="shared" si="76"/>
        <v>0.23653410865448043</v>
      </c>
    </row>
    <row r="80" spans="1:65">
      <c r="A80" s="30" t="s">
        <v>258</v>
      </c>
      <c r="B80" s="30" t="s">
        <v>259</v>
      </c>
      <c r="C80" s="30" t="s">
        <v>260</v>
      </c>
      <c r="D80" s="30" t="s">
        <v>261</v>
      </c>
      <c r="E80" s="30" t="s">
        <v>177</v>
      </c>
      <c r="F80" s="11" t="str">
        <f t="shared" si="77"/>
        <v>serine prot</v>
      </c>
      <c r="H80" s="11">
        <f>VLOOKUP($B80,data!$B$3:$Q$15316,'diff expr 0 vs 1 mite'!H$8,FALSE)</f>
        <v>49.92715261</v>
      </c>
      <c r="I80" s="11">
        <f>VLOOKUP($B80,data!$B$3:$Q$15316,'diff expr 0 vs 1 mite'!I$8,FALSE)</f>
        <v>42.843623520000001</v>
      </c>
      <c r="J80" s="11">
        <f>VLOOKUP($B80,data!$B$3:$Q$15316,'diff expr 0 vs 1 mite'!J$8,FALSE)</f>
        <v>16.875333860000001</v>
      </c>
      <c r="K80" s="11">
        <f>VLOOKUP($B80,data!$B$3:$Q$15316,'diff expr 0 vs 1 mite'!K$8,FALSE)</f>
        <v>57.915178859999997</v>
      </c>
      <c r="L80" s="11">
        <f>VLOOKUP($B80,data!$B$3:$Q$15316,'diff expr 0 vs 1 mite'!L$8,FALSE)</f>
        <v>64.797841790000007</v>
      </c>
      <c r="M80" s="11">
        <f>VLOOKUP($B80,data!$B$3:$Q$15316,'diff expr 0 vs 1 mite'!M$8,FALSE)</f>
        <v>46.096559390000003</v>
      </c>
      <c r="N80" s="11">
        <f>VLOOKUP($B80,data!$B$3:$Q$15316,'diff expr 0 vs 1 mite'!N$8,FALSE)</f>
        <v>61.928395690000002</v>
      </c>
      <c r="O80" s="11">
        <f>VLOOKUP($B80,data!$B$3:$Q$15316,'diff expr 0 vs 1 mite'!O$8,FALSE)</f>
        <v>16.201864489999998</v>
      </c>
      <c r="P80" s="11">
        <f>VLOOKUP($B80,data!$B$3:$Q$15316,'diff expr 0 vs 1 mite'!P$8,FALSE)</f>
        <v>33.460624600000003</v>
      </c>
      <c r="R80" s="27" t="s">
        <v>27749</v>
      </c>
      <c r="T80" s="2">
        <f t="shared" si="44"/>
        <v>6</v>
      </c>
      <c r="U80" s="2">
        <f t="shared" si="45"/>
        <v>4</v>
      </c>
      <c r="V80" s="2">
        <f t="shared" si="46"/>
        <v>2</v>
      </c>
      <c r="W80" s="2">
        <f t="shared" si="47"/>
        <v>7</v>
      </c>
      <c r="X80" s="2">
        <f t="shared" si="48"/>
        <v>9</v>
      </c>
      <c r="Y80" s="2">
        <f t="shared" si="49"/>
        <v>5</v>
      </c>
      <c r="Z80" s="2">
        <f t="shared" si="50"/>
        <v>8</v>
      </c>
      <c r="AA80" s="2">
        <f t="shared" si="51"/>
        <v>1</v>
      </c>
      <c r="AB80" s="2">
        <f t="shared" si="52"/>
        <v>3</v>
      </c>
      <c r="AC80" s="2"/>
      <c r="AD80" s="2">
        <f t="shared" si="53"/>
        <v>0</v>
      </c>
      <c r="AE80" s="2">
        <f t="shared" si="54"/>
        <v>0</v>
      </c>
      <c r="AF80" s="2">
        <f t="shared" si="55"/>
        <v>0</v>
      </c>
      <c r="AG80" s="2">
        <f t="shared" si="56"/>
        <v>0</v>
      </c>
      <c r="AH80" s="2">
        <f t="shared" si="57"/>
        <v>0</v>
      </c>
      <c r="AI80" s="2">
        <f t="shared" si="58"/>
        <v>0</v>
      </c>
      <c r="AJ80" s="2">
        <f t="shared" si="59"/>
        <v>0</v>
      </c>
      <c r="AK80" s="2">
        <f t="shared" si="60"/>
        <v>0</v>
      </c>
      <c r="AL80" s="2">
        <f t="shared" si="61"/>
        <v>0</v>
      </c>
      <c r="AM80" s="2"/>
      <c r="AN80" s="2">
        <f t="shared" si="62"/>
        <v>6</v>
      </c>
      <c r="AO80" s="2">
        <f t="shared" si="63"/>
        <v>4</v>
      </c>
      <c r="AP80" s="2">
        <f t="shared" si="64"/>
        <v>2</v>
      </c>
      <c r="AQ80" s="2">
        <f t="shared" si="65"/>
        <v>7</v>
      </c>
      <c r="AR80" s="2">
        <f t="shared" si="66"/>
        <v>9</v>
      </c>
      <c r="AS80" s="2">
        <f t="shared" si="67"/>
        <v>5</v>
      </c>
      <c r="AT80" s="2">
        <f t="shared" si="68"/>
        <v>8</v>
      </c>
      <c r="AU80" s="2">
        <f t="shared" si="69"/>
        <v>1</v>
      </c>
      <c r="AV80" s="2">
        <f t="shared" si="70"/>
        <v>3</v>
      </c>
      <c r="AW80" s="2"/>
      <c r="AX80" s="5">
        <f t="shared" si="71"/>
        <v>4</v>
      </c>
      <c r="AY80" s="2">
        <f t="shared" si="72"/>
        <v>5</v>
      </c>
      <c r="AZ80" s="2">
        <f t="shared" si="73"/>
        <v>19</v>
      </c>
      <c r="BA80" s="2">
        <f t="shared" si="78"/>
        <v>26</v>
      </c>
      <c r="BB80" s="2">
        <f t="shared" si="79"/>
        <v>11</v>
      </c>
      <c r="BC80" s="2">
        <f t="shared" si="80"/>
        <v>9</v>
      </c>
      <c r="BD80" s="2">
        <f t="shared" si="81"/>
        <v>9</v>
      </c>
      <c r="BE80" s="19">
        <f t="shared" si="82"/>
        <v>10</v>
      </c>
      <c r="BF80" s="19">
        <f t="shared" si="83"/>
        <v>4.0824829046386304</v>
      </c>
      <c r="BG80" s="31">
        <f t="shared" si="84"/>
        <v>-0.2449489742783178</v>
      </c>
      <c r="BH80" s="32">
        <f t="shared" si="74"/>
        <v>0.40324797025367004</v>
      </c>
      <c r="BI80" s="62">
        <f t="shared" si="75"/>
        <v>9.2676056338028168E-2</v>
      </c>
      <c r="BJ80" s="62" t="str">
        <f t="shared" si="85"/>
        <v/>
      </c>
      <c r="BK80" s="73" t="str">
        <f t="shared" si="86"/>
        <v/>
      </c>
      <c r="BM80" s="11">
        <f t="shared" si="76"/>
        <v>2.6217589026946847E-2</v>
      </c>
    </row>
    <row r="81" spans="1:65">
      <c r="A81" s="30" t="s">
        <v>262</v>
      </c>
      <c r="B81" s="30" t="s">
        <v>263</v>
      </c>
      <c r="C81" s="30" t="s">
        <v>136</v>
      </c>
      <c r="D81" s="30" t="s">
        <v>264</v>
      </c>
      <c r="E81" s="30" t="s">
        <v>177</v>
      </c>
      <c r="F81" s="11" t="str">
        <f t="shared" si="77"/>
        <v>serine prot</v>
      </c>
      <c r="H81" s="11">
        <f>VLOOKUP($B81,data!$B$3:$Q$15316,'diff expr 0 vs 1 mite'!H$8,FALSE)</f>
        <v>2.7900486610000002</v>
      </c>
      <c r="I81" s="11">
        <f>VLOOKUP($B81,data!$B$3:$Q$15316,'diff expr 0 vs 1 mite'!I$8,FALSE)</f>
        <v>27.888110489999999</v>
      </c>
      <c r="J81" s="11">
        <f>VLOOKUP($B81,data!$B$3:$Q$15316,'diff expr 0 vs 1 mite'!J$8,FALSE)</f>
        <v>15.269438689999999</v>
      </c>
      <c r="K81" s="11">
        <f>VLOOKUP($B81,data!$B$3:$Q$15316,'diff expr 0 vs 1 mite'!K$8,FALSE)</f>
        <v>20.584656429999999</v>
      </c>
      <c r="L81" s="11">
        <f>VLOOKUP($B81,data!$B$3:$Q$15316,'diff expr 0 vs 1 mite'!L$8,FALSE)</f>
        <v>29.021328780000001</v>
      </c>
      <c r="M81" s="11">
        <f>VLOOKUP($B81,data!$B$3:$Q$15316,'diff expr 0 vs 1 mite'!M$8,FALSE)</f>
        <v>21.356331740000002</v>
      </c>
      <c r="N81" s="11">
        <f>VLOOKUP($B81,data!$B$3:$Q$15316,'diff expr 0 vs 1 mite'!N$8,FALSE)</f>
        <v>34.679163420000002</v>
      </c>
      <c r="O81" s="11">
        <f>VLOOKUP($B81,data!$B$3:$Q$15316,'diff expr 0 vs 1 mite'!O$8,FALSE)</f>
        <v>7.1749416029999997</v>
      </c>
      <c r="P81" s="11">
        <f>VLOOKUP($B81,data!$B$3:$Q$15316,'diff expr 0 vs 1 mite'!P$8,FALSE)</f>
        <v>19.801905290000001</v>
      </c>
      <c r="R81" s="27" t="s">
        <v>27749</v>
      </c>
      <c r="T81" s="2">
        <f t="shared" si="44"/>
        <v>1</v>
      </c>
      <c r="U81" s="2">
        <f t="shared" si="45"/>
        <v>7</v>
      </c>
      <c r="V81" s="2">
        <f t="shared" si="46"/>
        <v>3</v>
      </c>
      <c r="W81" s="2">
        <f t="shared" si="47"/>
        <v>5</v>
      </c>
      <c r="X81" s="2">
        <f t="shared" si="48"/>
        <v>8</v>
      </c>
      <c r="Y81" s="2">
        <f t="shared" si="49"/>
        <v>6</v>
      </c>
      <c r="Z81" s="2">
        <f t="shared" si="50"/>
        <v>9</v>
      </c>
      <c r="AA81" s="2">
        <f t="shared" si="51"/>
        <v>2</v>
      </c>
      <c r="AB81" s="2">
        <f t="shared" si="52"/>
        <v>4</v>
      </c>
      <c r="AC81" s="2"/>
      <c r="AD81" s="2">
        <f t="shared" si="53"/>
        <v>0</v>
      </c>
      <c r="AE81" s="2">
        <f t="shared" si="54"/>
        <v>0</v>
      </c>
      <c r="AF81" s="2">
        <f t="shared" si="55"/>
        <v>0</v>
      </c>
      <c r="AG81" s="2">
        <f t="shared" si="56"/>
        <v>0</v>
      </c>
      <c r="AH81" s="2">
        <f t="shared" si="57"/>
        <v>0</v>
      </c>
      <c r="AI81" s="2">
        <f t="shared" si="58"/>
        <v>0</v>
      </c>
      <c r="AJ81" s="2">
        <f t="shared" si="59"/>
        <v>0</v>
      </c>
      <c r="AK81" s="2">
        <f t="shared" si="60"/>
        <v>0</v>
      </c>
      <c r="AL81" s="2">
        <f t="shared" si="61"/>
        <v>0</v>
      </c>
      <c r="AM81" s="2"/>
      <c r="AN81" s="2">
        <f t="shared" si="62"/>
        <v>1</v>
      </c>
      <c r="AO81" s="2">
        <f t="shared" si="63"/>
        <v>7</v>
      </c>
      <c r="AP81" s="2">
        <f t="shared" si="64"/>
        <v>3</v>
      </c>
      <c r="AQ81" s="2">
        <f t="shared" si="65"/>
        <v>5</v>
      </c>
      <c r="AR81" s="2">
        <f t="shared" si="66"/>
        <v>8</v>
      </c>
      <c r="AS81" s="2">
        <f t="shared" si="67"/>
        <v>6</v>
      </c>
      <c r="AT81" s="2">
        <f t="shared" si="68"/>
        <v>9</v>
      </c>
      <c r="AU81" s="2">
        <f t="shared" si="69"/>
        <v>2</v>
      </c>
      <c r="AV81" s="2">
        <f t="shared" si="70"/>
        <v>4</v>
      </c>
      <c r="AW81" s="2"/>
      <c r="AX81" s="5">
        <f t="shared" si="71"/>
        <v>4</v>
      </c>
      <c r="AY81" s="2">
        <f t="shared" si="72"/>
        <v>5</v>
      </c>
      <c r="AZ81" s="2">
        <f t="shared" si="73"/>
        <v>16</v>
      </c>
      <c r="BA81" s="2">
        <f t="shared" si="78"/>
        <v>29</v>
      </c>
      <c r="BB81" s="2">
        <f t="shared" si="79"/>
        <v>14</v>
      </c>
      <c r="BC81" s="2">
        <f t="shared" si="80"/>
        <v>6</v>
      </c>
      <c r="BD81" s="2">
        <f t="shared" si="81"/>
        <v>6</v>
      </c>
      <c r="BE81" s="19">
        <f t="shared" si="82"/>
        <v>10</v>
      </c>
      <c r="BF81" s="19">
        <f t="shared" si="83"/>
        <v>4.0824829046386304</v>
      </c>
      <c r="BG81" s="31">
        <f t="shared" si="84"/>
        <v>-0.9797958971132712</v>
      </c>
      <c r="BH81" s="32">
        <f t="shared" si="74"/>
        <v>0.16359343889515282</v>
      </c>
      <c r="BI81" s="62">
        <f t="shared" si="75"/>
        <v>6.9014084507042259E-2</v>
      </c>
      <c r="BJ81" s="62" t="str">
        <f t="shared" si="85"/>
        <v/>
      </c>
      <c r="BK81" s="73" t="str">
        <f t="shared" si="86"/>
        <v/>
      </c>
      <c r="BM81" s="11">
        <f t="shared" si="76"/>
        <v>0.12940631442378916</v>
      </c>
    </row>
    <row r="82" spans="1:65">
      <c r="A82" s="30" t="s">
        <v>265</v>
      </c>
      <c r="B82" s="30" t="s">
        <v>266</v>
      </c>
      <c r="C82" s="30" t="s">
        <v>267</v>
      </c>
      <c r="D82" s="30" t="s">
        <v>268</v>
      </c>
      <c r="E82" s="30" t="s">
        <v>177</v>
      </c>
      <c r="F82" s="11" t="str">
        <f t="shared" si="77"/>
        <v>serine prot</v>
      </c>
      <c r="H82" s="11">
        <f>VLOOKUP($B82,data!$B$3:$Q$15316,'diff expr 0 vs 1 mite'!H$8,FALSE)</f>
        <v>1.4779909870000001</v>
      </c>
      <c r="I82" s="11">
        <f>VLOOKUP($B82,data!$B$3:$Q$15316,'diff expr 0 vs 1 mite'!I$8,FALSE)</f>
        <v>1.1356499900000001</v>
      </c>
      <c r="J82" s="11">
        <f>VLOOKUP($B82,data!$B$3:$Q$15316,'diff expr 0 vs 1 mite'!J$8,FALSE)</f>
        <v>0.31784896899999998</v>
      </c>
      <c r="K82" s="11">
        <f>VLOOKUP($B82,data!$B$3:$Q$15316,'diff expr 0 vs 1 mite'!K$8,FALSE)</f>
        <v>0.57603342099999999</v>
      </c>
      <c r="L82" s="11">
        <f>VLOOKUP($B82,data!$B$3:$Q$15316,'diff expr 0 vs 1 mite'!L$8,FALSE)</f>
        <v>0.76868305199999998</v>
      </c>
      <c r="M82" s="11">
        <f>VLOOKUP($B82,data!$B$3:$Q$15316,'diff expr 0 vs 1 mite'!M$8,FALSE)</f>
        <v>4.3782205139999997</v>
      </c>
      <c r="N82" s="11">
        <f>VLOOKUP($B82,data!$B$3:$Q$15316,'diff expr 0 vs 1 mite'!N$8,FALSE)</f>
        <v>1.480090423</v>
      </c>
      <c r="O82" s="11">
        <f>VLOOKUP($B82,data!$B$3:$Q$15316,'diff expr 0 vs 1 mite'!O$8,FALSE)</f>
        <v>4.6912089010000004</v>
      </c>
      <c r="P82" s="11">
        <f>VLOOKUP($B82,data!$B$3:$Q$15316,'diff expr 0 vs 1 mite'!P$8,FALSE)</f>
        <v>7.3771686790000004</v>
      </c>
      <c r="R82" s="27" t="s">
        <v>27749</v>
      </c>
      <c r="T82" s="2">
        <f t="shared" si="44"/>
        <v>5</v>
      </c>
      <c r="U82" s="2">
        <f t="shared" si="45"/>
        <v>4</v>
      </c>
      <c r="V82" s="2">
        <f t="shared" si="46"/>
        <v>1</v>
      </c>
      <c r="W82" s="2">
        <f t="shared" si="47"/>
        <v>2</v>
      </c>
      <c r="X82" s="2">
        <f t="shared" si="48"/>
        <v>3</v>
      </c>
      <c r="Y82" s="2">
        <f t="shared" si="49"/>
        <v>7</v>
      </c>
      <c r="Z82" s="2">
        <f t="shared" si="50"/>
        <v>6</v>
      </c>
      <c r="AA82" s="2">
        <f t="shared" si="51"/>
        <v>8</v>
      </c>
      <c r="AB82" s="2">
        <f t="shared" si="52"/>
        <v>9</v>
      </c>
      <c r="AC82" s="2"/>
      <c r="AD82" s="2">
        <f t="shared" si="53"/>
        <v>0</v>
      </c>
      <c r="AE82" s="2">
        <f t="shared" si="54"/>
        <v>0</v>
      </c>
      <c r="AF82" s="2">
        <f t="shared" si="55"/>
        <v>0</v>
      </c>
      <c r="AG82" s="2">
        <f t="shared" si="56"/>
        <v>0</v>
      </c>
      <c r="AH82" s="2">
        <f t="shared" si="57"/>
        <v>0</v>
      </c>
      <c r="AI82" s="2">
        <f t="shared" si="58"/>
        <v>0</v>
      </c>
      <c r="AJ82" s="2">
        <f t="shared" si="59"/>
        <v>0</v>
      </c>
      <c r="AK82" s="2">
        <f t="shared" si="60"/>
        <v>0</v>
      </c>
      <c r="AL82" s="2">
        <f t="shared" si="61"/>
        <v>0</v>
      </c>
      <c r="AM82" s="2"/>
      <c r="AN82" s="2">
        <f t="shared" si="62"/>
        <v>5</v>
      </c>
      <c r="AO82" s="2">
        <f t="shared" si="63"/>
        <v>4</v>
      </c>
      <c r="AP82" s="2">
        <f t="shared" si="64"/>
        <v>1</v>
      </c>
      <c r="AQ82" s="2">
        <f t="shared" si="65"/>
        <v>2</v>
      </c>
      <c r="AR82" s="2">
        <f t="shared" si="66"/>
        <v>3</v>
      </c>
      <c r="AS82" s="2">
        <f t="shared" si="67"/>
        <v>7</v>
      </c>
      <c r="AT82" s="2">
        <f t="shared" si="68"/>
        <v>6</v>
      </c>
      <c r="AU82" s="2">
        <f t="shared" si="69"/>
        <v>8</v>
      </c>
      <c r="AV82" s="2">
        <f t="shared" si="70"/>
        <v>9</v>
      </c>
      <c r="AW82" s="2"/>
      <c r="AX82" s="5">
        <f t="shared" si="71"/>
        <v>4</v>
      </c>
      <c r="AY82" s="2">
        <f t="shared" si="72"/>
        <v>5</v>
      </c>
      <c r="AZ82" s="2">
        <f t="shared" si="73"/>
        <v>12</v>
      </c>
      <c r="BA82" s="2">
        <f t="shared" si="78"/>
        <v>33</v>
      </c>
      <c r="BB82" s="2">
        <f t="shared" si="79"/>
        <v>18</v>
      </c>
      <c r="BC82" s="2">
        <f t="shared" si="80"/>
        <v>2</v>
      </c>
      <c r="BD82" s="2">
        <f t="shared" si="81"/>
        <v>2</v>
      </c>
      <c r="BE82" s="19">
        <f t="shared" si="82"/>
        <v>10</v>
      </c>
      <c r="BF82" s="19">
        <f t="shared" si="83"/>
        <v>4.0824829046386304</v>
      </c>
      <c r="BG82" s="31">
        <f t="shared" si="84"/>
        <v>-1.9595917942265424</v>
      </c>
      <c r="BH82" s="32">
        <f t="shared" si="74"/>
        <v>2.5021760624352556E-2</v>
      </c>
      <c r="BI82" s="62">
        <f t="shared" si="75"/>
        <v>2.47887323943662E-2</v>
      </c>
      <c r="BJ82" s="62" t="str">
        <f t="shared" si="85"/>
        <v/>
      </c>
      <c r="BK82" s="73" t="str">
        <f t="shared" si="86"/>
        <v/>
      </c>
      <c r="BM82" s="11">
        <f t="shared" si="76"/>
        <v>0.62982351517077884</v>
      </c>
    </row>
    <row r="83" spans="1:65">
      <c r="A83" s="30" t="s">
        <v>269</v>
      </c>
      <c r="B83" s="30" t="s">
        <v>270</v>
      </c>
      <c r="C83" s="30" t="s">
        <v>136</v>
      </c>
      <c r="D83" s="30" t="s">
        <v>271</v>
      </c>
      <c r="E83" s="30" t="s">
        <v>177</v>
      </c>
      <c r="F83" s="11" t="str">
        <f t="shared" si="77"/>
        <v>serine prot</v>
      </c>
      <c r="H83" s="11">
        <f>VLOOKUP($B83,data!$B$3:$Q$15316,'diff expr 0 vs 1 mite'!H$8,FALSE)</f>
        <v>0.418420499</v>
      </c>
      <c r="I83" s="11">
        <f>VLOOKUP($B83,data!$B$3:$Q$15316,'diff expr 0 vs 1 mite'!I$8,FALSE)</f>
        <v>0.50234917700000004</v>
      </c>
      <c r="J83" s="11">
        <f>VLOOKUP($B83,data!$B$3:$Q$15316,'diff expr 0 vs 1 mite'!J$8,FALSE)</f>
        <v>0.24424041799999999</v>
      </c>
      <c r="K83" s="11">
        <f>VLOOKUP($B83,data!$B$3:$Q$15316,'diff expr 0 vs 1 mite'!K$8,FALSE)</f>
        <v>0.55445686599999999</v>
      </c>
      <c r="L83" s="11">
        <f>VLOOKUP($B83,data!$B$3:$Q$15316,'diff expr 0 vs 1 mite'!L$8,FALSE)</f>
        <v>0.25388395899999999</v>
      </c>
      <c r="M83" s="11">
        <f>VLOOKUP($B83,data!$B$3:$Q$15316,'diff expr 0 vs 1 mite'!M$8,FALSE)</f>
        <v>5.0956314980000004</v>
      </c>
      <c r="N83" s="11">
        <f>VLOOKUP($B83,data!$B$3:$Q$15316,'diff expr 0 vs 1 mite'!N$8,FALSE)</f>
        <v>0.71831117300000003</v>
      </c>
      <c r="O83" s="11">
        <f>VLOOKUP($B83,data!$B$3:$Q$15316,'diff expr 0 vs 1 mite'!O$8,FALSE)</f>
        <v>1.842182709</v>
      </c>
      <c r="P83" s="11">
        <f>VLOOKUP($B83,data!$B$3:$Q$15316,'diff expr 0 vs 1 mite'!P$8,FALSE)</f>
        <v>1.9691408269999999</v>
      </c>
      <c r="R83" s="27" t="s">
        <v>27749</v>
      </c>
      <c r="T83" s="2">
        <f t="shared" si="44"/>
        <v>3</v>
      </c>
      <c r="U83" s="2">
        <f t="shared" si="45"/>
        <v>4</v>
      </c>
      <c r="V83" s="2">
        <f t="shared" si="46"/>
        <v>1</v>
      </c>
      <c r="W83" s="2">
        <f t="shared" si="47"/>
        <v>5</v>
      </c>
      <c r="X83" s="2">
        <f t="shared" si="48"/>
        <v>2</v>
      </c>
      <c r="Y83" s="2">
        <f t="shared" si="49"/>
        <v>9</v>
      </c>
      <c r="Z83" s="2">
        <f t="shared" si="50"/>
        <v>6</v>
      </c>
      <c r="AA83" s="2">
        <f t="shared" si="51"/>
        <v>7</v>
      </c>
      <c r="AB83" s="2">
        <f t="shared" si="52"/>
        <v>8</v>
      </c>
      <c r="AC83" s="2"/>
      <c r="AD83" s="2">
        <f t="shared" si="53"/>
        <v>0</v>
      </c>
      <c r="AE83" s="2">
        <f t="shared" si="54"/>
        <v>0</v>
      </c>
      <c r="AF83" s="2">
        <f t="shared" si="55"/>
        <v>0</v>
      </c>
      <c r="AG83" s="2">
        <f t="shared" si="56"/>
        <v>0</v>
      </c>
      <c r="AH83" s="2">
        <f t="shared" si="57"/>
        <v>0</v>
      </c>
      <c r="AI83" s="2">
        <f t="shared" si="58"/>
        <v>0</v>
      </c>
      <c r="AJ83" s="2">
        <f t="shared" si="59"/>
        <v>0</v>
      </c>
      <c r="AK83" s="2">
        <f t="shared" si="60"/>
        <v>0</v>
      </c>
      <c r="AL83" s="2">
        <f t="shared" si="61"/>
        <v>0</v>
      </c>
      <c r="AM83" s="2"/>
      <c r="AN83" s="2">
        <f t="shared" si="62"/>
        <v>3</v>
      </c>
      <c r="AO83" s="2">
        <f t="shared" si="63"/>
        <v>4</v>
      </c>
      <c r="AP83" s="2">
        <f t="shared" si="64"/>
        <v>1</v>
      </c>
      <c r="AQ83" s="2">
        <f t="shared" si="65"/>
        <v>5</v>
      </c>
      <c r="AR83" s="2">
        <f t="shared" si="66"/>
        <v>2</v>
      </c>
      <c r="AS83" s="2">
        <f t="shared" si="67"/>
        <v>9</v>
      </c>
      <c r="AT83" s="2">
        <f t="shared" si="68"/>
        <v>6</v>
      </c>
      <c r="AU83" s="2">
        <f t="shared" si="69"/>
        <v>7</v>
      </c>
      <c r="AV83" s="2">
        <f t="shared" si="70"/>
        <v>8</v>
      </c>
      <c r="AW83" s="2"/>
      <c r="AX83" s="5">
        <f t="shared" si="71"/>
        <v>4</v>
      </c>
      <c r="AY83" s="2">
        <f t="shared" si="72"/>
        <v>5</v>
      </c>
      <c r="AZ83" s="2">
        <f t="shared" si="73"/>
        <v>13</v>
      </c>
      <c r="BA83" s="2">
        <f t="shared" si="78"/>
        <v>32</v>
      </c>
      <c r="BB83" s="2">
        <f t="shared" si="79"/>
        <v>17</v>
      </c>
      <c r="BC83" s="2">
        <f t="shared" si="80"/>
        <v>3</v>
      </c>
      <c r="BD83" s="2">
        <f t="shared" si="81"/>
        <v>3</v>
      </c>
      <c r="BE83" s="19">
        <f t="shared" si="82"/>
        <v>10</v>
      </c>
      <c r="BF83" s="19">
        <f t="shared" si="83"/>
        <v>4.0824829046386304</v>
      </c>
      <c r="BG83" s="31">
        <f t="shared" si="84"/>
        <v>-1.7146428199482247</v>
      </c>
      <c r="BH83" s="32">
        <f t="shared" si="74"/>
        <v>4.3205366486849993E-2</v>
      </c>
      <c r="BI83" s="62">
        <f t="shared" si="75"/>
        <v>3.3239436619718309E-2</v>
      </c>
      <c r="BJ83" s="62" t="str">
        <f t="shared" si="85"/>
        <v/>
      </c>
      <c r="BK83" s="73" t="str">
        <f t="shared" si="86"/>
        <v/>
      </c>
      <c r="BM83" s="11">
        <f t="shared" si="76"/>
        <v>0.66241573872005732</v>
      </c>
    </row>
    <row r="84" spans="1:65">
      <c r="A84" s="30" t="s">
        <v>272</v>
      </c>
      <c r="B84" s="30" t="s">
        <v>273</v>
      </c>
      <c r="C84" s="30" t="s">
        <v>136</v>
      </c>
      <c r="D84" s="30" t="s">
        <v>274</v>
      </c>
      <c r="E84" s="30" t="s">
        <v>177</v>
      </c>
      <c r="F84" s="11" t="str">
        <f t="shared" si="77"/>
        <v>serine prot</v>
      </c>
      <c r="H84" s="11">
        <f>VLOOKUP($B84,data!$B$3:$Q$15316,'diff expr 0 vs 1 mite'!H$8,FALSE)</f>
        <v>1.5780707839999999</v>
      </c>
      <c r="I84" s="11">
        <f>VLOOKUP($B84,data!$B$3:$Q$15316,'diff expr 0 vs 1 mite'!I$8,FALSE)</f>
        <v>1.45739028</v>
      </c>
      <c r="J84" s="11">
        <f>VLOOKUP($B84,data!$B$3:$Q$15316,'diff expr 0 vs 1 mite'!J$8,FALSE)</f>
        <v>0.54697254799999995</v>
      </c>
      <c r="K84" s="11">
        <f>VLOOKUP($B84,data!$B$3:$Q$15316,'diff expr 0 vs 1 mite'!K$8,FALSE)</f>
        <v>1.324698529</v>
      </c>
      <c r="L84" s="11">
        <f>VLOOKUP($B84,data!$B$3:$Q$15316,'diff expr 0 vs 1 mite'!L$8,FALSE)</f>
        <v>5.3312583650000001</v>
      </c>
      <c r="M84" s="11">
        <f>VLOOKUP($B84,data!$B$3:$Q$15316,'diff expr 0 vs 1 mite'!M$8,FALSE)</f>
        <v>16.248191890000001</v>
      </c>
      <c r="N84" s="11">
        <f>VLOOKUP($B84,data!$B$3:$Q$15316,'diff expr 0 vs 1 mite'!N$8,FALSE)</f>
        <v>3.125892618</v>
      </c>
      <c r="O84" s="11">
        <f>VLOOKUP($B84,data!$B$3:$Q$15316,'diff expr 0 vs 1 mite'!O$8,FALSE)</f>
        <v>7.3745099820000002</v>
      </c>
      <c r="P84" s="11">
        <f>VLOOKUP($B84,data!$B$3:$Q$15316,'diff expr 0 vs 1 mite'!P$8,FALSE)</f>
        <v>7.7324399220000002</v>
      </c>
      <c r="R84" s="27" t="s">
        <v>27749</v>
      </c>
      <c r="T84" s="2">
        <f t="shared" si="44"/>
        <v>4</v>
      </c>
      <c r="U84" s="2">
        <f t="shared" si="45"/>
        <v>3</v>
      </c>
      <c r="V84" s="2">
        <f t="shared" si="46"/>
        <v>1</v>
      </c>
      <c r="W84" s="2">
        <f t="shared" si="47"/>
        <v>2</v>
      </c>
      <c r="X84" s="2">
        <f t="shared" si="48"/>
        <v>6</v>
      </c>
      <c r="Y84" s="2">
        <f t="shared" si="49"/>
        <v>9</v>
      </c>
      <c r="Z84" s="2">
        <f t="shared" si="50"/>
        <v>5</v>
      </c>
      <c r="AA84" s="2">
        <f t="shared" si="51"/>
        <v>7</v>
      </c>
      <c r="AB84" s="2">
        <f t="shared" si="52"/>
        <v>8</v>
      </c>
      <c r="AC84" s="2"/>
      <c r="AD84" s="2">
        <f t="shared" si="53"/>
        <v>0</v>
      </c>
      <c r="AE84" s="2">
        <f t="shared" si="54"/>
        <v>0</v>
      </c>
      <c r="AF84" s="2">
        <f t="shared" si="55"/>
        <v>0</v>
      </c>
      <c r="AG84" s="2">
        <f t="shared" si="56"/>
        <v>0</v>
      </c>
      <c r="AH84" s="2">
        <f t="shared" si="57"/>
        <v>0</v>
      </c>
      <c r="AI84" s="2">
        <f t="shared" si="58"/>
        <v>0</v>
      </c>
      <c r="AJ84" s="2">
        <f t="shared" si="59"/>
        <v>0</v>
      </c>
      <c r="AK84" s="2">
        <f t="shared" si="60"/>
        <v>0</v>
      </c>
      <c r="AL84" s="2">
        <f t="shared" si="61"/>
        <v>0</v>
      </c>
      <c r="AM84" s="2"/>
      <c r="AN84" s="2">
        <f t="shared" si="62"/>
        <v>4</v>
      </c>
      <c r="AO84" s="2">
        <f t="shared" si="63"/>
        <v>3</v>
      </c>
      <c r="AP84" s="2">
        <f t="shared" si="64"/>
        <v>1</v>
      </c>
      <c r="AQ84" s="2">
        <f t="shared" si="65"/>
        <v>2</v>
      </c>
      <c r="AR84" s="2">
        <f t="shared" si="66"/>
        <v>6</v>
      </c>
      <c r="AS84" s="2">
        <f t="shared" si="67"/>
        <v>9</v>
      </c>
      <c r="AT84" s="2">
        <f t="shared" si="68"/>
        <v>5</v>
      </c>
      <c r="AU84" s="2">
        <f t="shared" si="69"/>
        <v>7</v>
      </c>
      <c r="AV84" s="2">
        <f t="shared" si="70"/>
        <v>8</v>
      </c>
      <c r="AW84" s="2"/>
      <c r="AX84" s="5">
        <f t="shared" si="71"/>
        <v>4</v>
      </c>
      <c r="AY84" s="2">
        <f t="shared" si="72"/>
        <v>5</v>
      </c>
      <c r="AZ84" s="2">
        <f t="shared" si="73"/>
        <v>10</v>
      </c>
      <c r="BA84" s="2">
        <f t="shared" si="78"/>
        <v>35</v>
      </c>
      <c r="BB84" s="2">
        <f t="shared" si="79"/>
        <v>20</v>
      </c>
      <c r="BC84" s="2">
        <f t="shared" si="80"/>
        <v>0</v>
      </c>
      <c r="BD84" s="2">
        <f t="shared" si="81"/>
        <v>0</v>
      </c>
      <c r="BE84" s="19">
        <f t="shared" si="82"/>
        <v>10</v>
      </c>
      <c r="BF84" s="19">
        <f t="shared" si="83"/>
        <v>4.0824829046386304</v>
      </c>
      <c r="BG84" s="31">
        <f t="shared" si="84"/>
        <v>-2.4494897427831779</v>
      </c>
      <c r="BH84" s="32">
        <f t="shared" si="74"/>
        <v>7.1529392177148241E-3</v>
      </c>
      <c r="BI84" s="62">
        <f t="shared" si="75"/>
        <v>2.8169014084507044E-4</v>
      </c>
      <c r="BJ84" s="62" t="str">
        <f t="shared" si="85"/>
        <v/>
      </c>
      <c r="BK84" s="73" t="str">
        <f t="shared" si="86"/>
        <v>sign</v>
      </c>
      <c r="BM84" s="11">
        <f t="shared" si="76"/>
        <v>0.81227942319961011</v>
      </c>
    </row>
    <row r="85" spans="1:65">
      <c r="A85" s="30" t="s">
        <v>275</v>
      </c>
      <c r="B85" s="30" t="s">
        <v>276</v>
      </c>
      <c r="C85" s="30" t="s">
        <v>277</v>
      </c>
      <c r="D85" s="30" t="s">
        <v>278</v>
      </c>
      <c r="E85" s="30" t="s">
        <v>177</v>
      </c>
      <c r="F85" s="11" t="str">
        <f t="shared" si="77"/>
        <v>serine prot</v>
      </c>
      <c r="H85" s="11">
        <f>VLOOKUP($B85,data!$B$3:$Q$15316,'diff expr 0 vs 1 mite'!H$8,FALSE)</f>
        <v>1.834508977</v>
      </c>
      <c r="I85" s="11">
        <f>VLOOKUP($B85,data!$B$3:$Q$15316,'diff expr 0 vs 1 mite'!I$8,FALSE)</f>
        <v>2.2351124699999998</v>
      </c>
      <c r="J85" s="11">
        <f>VLOOKUP($B85,data!$B$3:$Q$15316,'diff expr 0 vs 1 mite'!J$8,FALSE)</f>
        <v>1.4611846390000001</v>
      </c>
      <c r="K85" s="11">
        <f>VLOOKUP($B85,data!$B$3:$Q$15316,'diff expr 0 vs 1 mite'!K$8,FALSE)</f>
        <v>1.721255454</v>
      </c>
      <c r="L85" s="11">
        <f>VLOOKUP($B85,data!$B$3:$Q$15316,'diff expr 0 vs 1 mite'!L$8,FALSE)</f>
        <v>0.88342890699999999</v>
      </c>
      <c r="M85" s="11">
        <f>VLOOKUP($B85,data!$B$3:$Q$15316,'diff expr 0 vs 1 mite'!M$8,FALSE)</f>
        <v>8.2744881330000002</v>
      </c>
      <c r="N85" s="11">
        <f>VLOOKUP($B85,data!$B$3:$Q$15316,'diff expr 0 vs 1 mite'!N$8,FALSE)</f>
        <v>4.0435966700000003</v>
      </c>
      <c r="O85" s="11">
        <f>VLOOKUP($B85,data!$B$3:$Q$15316,'diff expr 0 vs 1 mite'!O$8,FALSE)</f>
        <v>3.8957887320000002</v>
      </c>
      <c r="P85" s="11">
        <f>VLOOKUP($B85,data!$B$3:$Q$15316,'diff expr 0 vs 1 mite'!P$8,FALSE)</f>
        <v>6.4920336660000002</v>
      </c>
      <c r="R85" s="27" t="s">
        <v>27749</v>
      </c>
      <c r="T85" s="2">
        <f t="shared" si="44"/>
        <v>4</v>
      </c>
      <c r="U85" s="2">
        <f t="shared" si="45"/>
        <v>5</v>
      </c>
      <c r="V85" s="2">
        <f t="shared" si="46"/>
        <v>2</v>
      </c>
      <c r="W85" s="2">
        <f t="shared" si="47"/>
        <v>3</v>
      </c>
      <c r="X85" s="2">
        <f t="shared" si="48"/>
        <v>1</v>
      </c>
      <c r="Y85" s="2">
        <f t="shared" si="49"/>
        <v>9</v>
      </c>
      <c r="Z85" s="2">
        <f t="shared" si="50"/>
        <v>7</v>
      </c>
      <c r="AA85" s="2">
        <f t="shared" si="51"/>
        <v>6</v>
      </c>
      <c r="AB85" s="2">
        <f t="shared" si="52"/>
        <v>8</v>
      </c>
      <c r="AC85" s="2"/>
      <c r="AD85" s="2">
        <f t="shared" si="53"/>
        <v>0</v>
      </c>
      <c r="AE85" s="2">
        <f t="shared" si="54"/>
        <v>0</v>
      </c>
      <c r="AF85" s="2">
        <f t="shared" si="55"/>
        <v>0</v>
      </c>
      <c r="AG85" s="2">
        <f t="shared" si="56"/>
        <v>0</v>
      </c>
      <c r="AH85" s="2">
        <f t="shared" si="57"/>
        <v>0</v>
      </c>
      <c r="AI85" s="2">
        <f t="shared" si="58"/>
        <v>0</v>
      </c>
      <c r="AJ85" s="2">
        <f t="shared" si="59"/>
        <v>0</v>
      </c>
      <c r="AK85" s="2">
        <f t="shared" si="60"/>
        <v>0</v>
      </c>
      <c r="AL85" s="2">
        <f t="shared" si="61"/>
        <v>0</v>
      </c>
      <c r="AM85" s="2"/>
      <c r="AN85" s="2">
        <f t="shared" si="62"/>
        <v>4</v>
      </c>
      <c r="AO85" s="2">
        <f t="shared" si="63"/>
        <v>5</v>
      </c>
      <c r="AP85" s="2">
        <f t="shared" si="64"/>
        <v>2</v>
      </c>
      <c r="AQ85" s="2">
        <f t="shared" si="65"/>
        <v>3</v>
      </c>
      <c r="AR85" s="2">
        <f t="shared" si="66"/>
        <v>1</v>
      </c>
      <c r="AS85" s="2">
        <f t="shared" si="67"/>
        <v>9</v>
      </c>
      <c r="AT85" s="2">
        <f t="shared" si="68"/>
        <v>7</v>
      </c>
      <c r="AU85" s="2">
        <f t="shared" si="69"/>
        <v>6</v>
      </c>
      <c r="AV85" s="2">
        <f t="shared" si="70"/>
        <v>8</v>
      </c>
      <c r="AW85" s="2"/>
      <c r="AX85" s="5">
        <f t="shared" si="71"/>
        <v>4</v>
      </c>
      <c r="AY85" s="2">
        <f t="shared" si="72"/>
        <v>5</v>
      </c>
      <c r="AZ85" s="2">
        <f t="shared" si="73"/>
        <v>14</v>
      </c>
      <c r="BA85" s="2">
        <f t="shared" si="78"/>
        <v>31</v>
      </c>
      <c r="BB85" s="2">
        <f t="shared" si="79"/>
        <v>16</v>
      </c>
      <c r="BC85" s="2">
        <f t="shared" si="80"/>
        <v>4</v>
      </c>
      <c r="BD85" s="2">
        <f t="shared" si="81"/>
        <v>4</v>
      </c>
      <c r="BE85" s="19">
        <f t="shared" si="82"/>
        <v>10</v>
      </c>
      <c r="BF85" s="19">
        <f t="shared" si="83"/>
        <v>4.0824829046386304</v>
      </c>
      <c r="BG85" s="31">
        <f t="shared" si="84"/>
        <v>-1.4696938456699067</v>
      </c>
      <c r="BH85" s="32">
        <f t="shared" si="74"/>
        <v>7.0822345147568383E-2</v>
      </c>
      <c r="BI85" s="62">
        <f t="shared" si="75"/>
        <v>4.1971830985915497E-2</v>
      </c>
      <c r="BJ85" s="62" t="str">
        <f t="shared" si="85"/>
        <v/>
      </c>
      <c r="BK85" s="73" t="str">
        <f t="shared" si="86"/>
        <v/>
      </c>
      <c r="BM85" s="11">
        <f t="shared" si="76"/>
        <v>0.41534422457862613</v>
      </c>
    </row>
    <row r="86" spans="1:65">
      <c r="A86" s="30" t="s">
        <v>279</v>
      </c>
      <c r="B86" s="30" t="s">
        <v>280</v>
      </c>
      <c r="C86" s="30" t="s">
        <v>136</v>
      </c>
      <c r="D86" s="30" t="s">
        <v>281</v>
      </c>
      <c r="E86" s="30" t="s">
        <v>177</v>
      </c>
      <c r="F86" s="11" t="str">
        <f t="shared" si="77"/>
        <v>serine prot</v>
      </c>
      <c r="H86" s="11">
        <f>VLOOKUP($B86,data!$B$3:$Q$15316,'diff expr 0 vs 1 mite'!H$8,FALSE)</f>
        <v>1.0431186560000001</v>
      </c>
      <c r="I86" s="11">
        <f>VLOOKUP($B86,data!$B$3:$Q$15316,'diff expr 0 vs 1 mite'!I$8,FALSE)</f>
        <v>0.972414585</v>
      </c>
      <c r="J86" s="11">
        <f>VLOOKUP($B86,data!$B$3:$Q$15316,'diff expr 0 vs 1 mite'!J$8,FALSE)</f>
        <v>0.904850873</v>
      </c>
      <c r="K86" s="11">
        <f>VLOOKUP($B86,data!$B$3:$Q$15316,'diff expr 0 vs 1 mite'!K$8,FALSE)</f>
        <v>0.66960504700000001</v>
      </c>
      <c r="L86" s="11">
        <f>VLOOKUP($B86,data!$B$3:$Q$15316,'diff expr 0 vs 1 mite'!L$8,FALSE)</f>
        <v>3.6167456979999999</v>
      </c>
      <c r="M86" s="11">
        <f>VLOOKUP($B86,data!$B$3:$Q$15316,'diff expr 0 vs 1 mite'!M$8,FALSE)</f>
        <v>5.6549160110000001</v>
      </c>
      <c r="N86" s="11">
        <f>VLOOKUP($B86,data!$B$3:$Q$15316,'diff expr 0 vs 1 mite'!N$8,FALSE)</f>
        <v>0.94804067199999997</v>
      </c>
      <c r="O86" s="11">
        <f>VLOOKUP($B86,data!$B$3:$Q$15316,'diff expr 0 vs 1 mite'!O$8,FALSE)</f>
        <v>5.5286456639999999</v>
      </c>
      <c r="P86" s="11">
        <f>VLOOKUP($B86,data!$B$3:$Q$15316,'diff expr 0 vs 1 mite'!P$8,FALSE)</f>
        <v>12.95079385</v>
      </c>
      <c r="R86" s="27" t="s">
        <v>27749</v>
      </c>
      <c r="T86" s="2">
        <f t="shared" si="44"/>
        <v>5</v>
      </c>
      <c r="U86" s="2">
        <f t="shared" si="45"/>
        <v>4</v>
      </c>
      <c r="V86" s="2">
        <f t="shared" si="46"/>
        <v>2</v>
      </c>
      <c r="W86" s="2">
        <f t="shared" si="47"/>
        <v>1</v>
      </c>
      <c r="X86" s="2">
        <f t="shared" si="48"/>
        <v>6</v>
      </c>
      <c r="Y86" s="2">
        <f t="shared" si="49"/>
        <v>8</v>
      </c>
      <c r="Z86" s="2">
        <f t="shared" si="50"/>
        <v>3</v>
      </c>
      <c r="AA86" s="2">
        <f t="shared" si="51"/>
        <v>7</v>
      </c>
      <c r="AB86" s="2">
        <f t="shared" si="52"/>
        <v>9</v>
      </c>
      <c r="AC86" s="2"/>
      <c r="AD86" s="2">
        <f t="shared" si="53"/>
        <v>0</v>
      </c>
      <c r="AE86" s="2">
        <f t="shared" si="54"/>
        <v>0</v>
      </c>
      <c r="AF86" s="2">
        <f t="shared" si="55"/>
        <v>0</v>
      </c>
      <c r="AG86" s="2">
        <f t="shared" si="56"/>
        <v>0</v>
      </c>
      <c r="AH86" s="2">
        <f t="shared" si="57"/>
        <v>0</v>
      </c>
      <c r="AI86" s="2">
        <f t="shared" si="58"/>
        <v>0</v>
      </c>
      <c r="AJ86" s="2">
        <f t="shared" si="59"/>
        <v>0</v>
      </c>
      <c r="AK86" s="2">
        <f t="shared" si="60"/>
        <v>0</v>
      </c>
      <c r="AL86" s="2">
        <f t="shared" si="61"/>
        <v>0</v>
      </c>
      <c r="AM86" s="2"/>
      <c r="AN86" s="2">
        <f t="shared" si="62"/>
        <v>5</v>
      </c>
      <c r="AO86" s="2">
        <f t="shared" si="63"/>
        <v>4</v>
      </c>
      <c r="AP86" s="2">
        <f t="shared" si="64"/>
        <v>2</v>
      </c>
      <c r="AQ86" s="2">
        <f t="shared" si="65"/>
        <v>1</v>
      </c>
      <c r="AR86" s="2">
        <f t="shared" si="66"/>
        <v>6</v>
      </c>
      <c r="AS86" s="2">
        <f t="shared" si="67"/>
        <v>8</v>
      </c>
      <c r="AT86" s="2">
        <f t="shared" si="68"/>
        <v>3</v>
      </c>
      <c r="AU86" s="2">
        <f t="shared" si="69"/>
        <v>7</v>
      </c>
      <c r="AV86" s="2">
        <f t="shared" si="70"/>
        <v>9</v>
      </c>
      <c r="AW86" s="2"/>
      <c r="AX86" s="5">
        <f t="shared" si="71"/>
        <v>4</v>
      </c>
      <c r="AY86" s="2">
        <f t="shared" si="72"/>
        <v>5</v>
      </c>
      <c r="AZ86" s="2">
        <f t="shared" si="73"/>
        <v>12</v>
      </c>
      <c r="BA86" s="2">
        <f t="shared" si="78"/>
        <v>33</v>
      </c>
      <c r="BB86" s="2">
        <f t="shared" si="79"/>
        <v>18</v>
      </c>
      <c r="BC86" s="2">
        <f t="shared" si="80"/>
        <v>2</v>
      </c>
      <c r="BD86" s="2">
        <f t="shared" si="81"/>
        <v>2</v>
      </c>
      <c r="BE86" s="19">
        <f t="shared" si="82"/>
        <v>10</v>
      </c>
      <c r="BF86" s="19">
        <f t="shared" si="83"/>
        <v>4.0824829046386304</v>
      </c>
      <c r="BG86" s="31">
        <f t="shared" si="84"/>
        <v>-1.9595917942265424</v>
      </c>
      <c r="BH86" s="32">
        <f t="shared" si="74"/>
        <v>2.5021760624352556E-2</v>
      </c>
      <c r="BI86" s="62">
        <f t="shared" si="75"/>
        <v>2.47887323943662E-2</v>
      </c>
      <c r="BJ86" s="62" t="str">
        <f t="shared" si="85"/>
        <v/>
      </c>
      <c r="BK86" s="73" t="str">
        <f t="shared" si="86"/>
        <v/>
      </c>
      <c r="BM86" s="11">
        <f t="shared" si="76"/>
        <v>0.80586576115937814</v>
      </c>
    </row>
    <row r="87" spans="1:65">
      <c r="A87" s="30" t="s">
        <v>282</v>
      </c>
      <c r="B87" s="30" t="s">
        <v>283</v>
      </c>
      <c r="C87" s="30" t="s">
        <v>136</v>
      </c>
      <c r="D87" s="30" t="s">
        <v>284</v>
      </c>
      <c r="E87" s="30" t="s">
        <v>177</v>
      </c>
      <c r="F87" s="11" t="str">
        <f t="shared" si="77"/>
        <v>serine prot</v>
      </c>
      <c r="H87" s="11">
        <f>VLOOKUP($B87,data!$B$3:$Q$15316,'diff expr 0 vs 1 mite'!H$8,FALSE)</f>
        <v>1.3634521930000001</v>
      </c>
      <c r="I87" s="11">
        <f>VLOOKUP($B87,data!$B$3:$Q$15316,'diff expr 0 vs 1 mite'!I$8,FALSE)</f>
        <v>1.800633565</v>
      </c>
      <c r="J87" s="11">
        <f>VLOOKUP($B87,data!$B$3:$Q$15316,'diff expr 0 vs 1 mite'!J$8,FALSE)</f>
        <v>1.4660842890000001</v>
      </c>
      <c r="K87" s="11">
        <f>VLOOKUP($B87,data!$B$3:$Q$15316,'diff expr 0 vs 1 mite'!K$8,FALSE)</f>
        <v>2.284989801</v>
      </c>
      <c r="L87" s="11">
        <f>VLOOKUP($B87,data!$B$3:$Q$15316,'diff expr 0 vs 1 mite'!L$8,FALSE)</f>
        <v>2.245524434</v>
      </c>
      <c r="M87" s="11">
        <f>VLOOKUP($B87,data!$B$3:$Q$15316,'diff expr 0 vs 1 mite'!M$8,FALSE)</f>
        <v>1.346308246</v>
      </c>
      <c r="N87" s="11">
        <f>VLOOKUP($B87,data!$B$3:$Q$15316,'diff expr 0 vs 1 mite'!N$8,FALSE)</f>
        <v>0.93626669399999995</v>
      </c>
      <c r="O87" s="11">
        <f>VLOOKUP($B87,data!$B$3:$Q$15316,'diff expr 0 vs 1 mite'!O$8,FALSE)</f>
        <v>2.5128334969999999</v>
      </c>
      <c r="P87" s="11">
        <f>VLOOKUP($B87,data!$B$3:$Q$15316,'diff expr 0 vs 1 mite'!P$8,FALSE)</f>
        <v>3.6943956070000001</v>
      </c>
      <c r="R87" s="27" t="s">
        <v>27749</v>
      </c>
      <c r="T87" s="2">
        <f t="shared" si="44"/>
        <v>3</v>
      </c>
      <c r="U87" s="2">
        <f t="shared" si="45"/>
        <v>5</v>
      </c>
      <c r="V87" s="2">
        <f t="shared" si="46"/>
        <v>4</v>
      </c>
      <c r="W87" s="2">
        <f t="shared" si="47"/>
        <v>7</v>
      </c>
      <c r="X87" s="2">
        <f t="shared" si="48"/>
        <v>6</v>
      </c>
      <c r="Y87" s="2">
        <f t="shared" si="49"/>
        <v>2</v>
      </c>
      <c r="Z87" s="2">
        <f t="shared" si="50"/>
        <v>1</v>
      </c>
      <c r="AA87" s="2">
        <f t="shared" si="51"/>
        <v>8</v>
      </c>
      <c r="AB87" s="2">
        <f t="shared" si="52"/>
        <v>9</v>
      </c>
      <c r="AC87" s="2"/>
      <c r="AD87" s="2">
        <f t="shared" si="53"/>
        <v>0</v>
      </c>
      <c r="AE87" s="2">
        <f t="shared" si="54"/>
        <v>0</v>
      </c>
      <c r="AF87" s="2">
        <f t="shared" si="55"/>
        <v>0</v>
      </c>
      <c r="AG87" s="2">
        <f t="shared" si="56"/>
        <v>0</v>
      </c>
      <c r="AH87" s="2">
        <f t="shared" si="57"/>
        <v>0</v>
      </c>
      <c r="AI87" s="2">
        <f t="shared" si="58"/>
        <v>0</v>
      </c>
      <c r="AJ87" s="2">
        <f t="shared" si="59"/>
        <v>0</v>
      </c>
      <c r="AK87" s="2">
        <f t="shared" si="60"/>
        <v>0</v>
      </c>
      <c r="AL87" s="2">
        <f t="shared" si="61"/>
        <v>0</v>
      </c>
      <c r="AM87" s="2"/>
      <c r="AN87" s="2">
        <f t="shared" si="62"/>
        <v>3</v>
      </c>
      <c r="AO87" s="2">
        <f t="shared" si="63"/>
        <v>5</v>
      </c>
      <c r="AP87" s="2">
        <f t="shared" si="64"/>
        <v>4</v>
      </c>
      <c r="AQ87" s="2">
        <f t="shared" si="65"/>
        <v>7</v>
      </c>
      <c r="AR87" s="2">
        <f t="shared" si="66"/>
        <v>6</v>
      </c>
      <c r="AS87" s="2">
        <f t="shared" si="67"/>
        <v>2</v>
      </c>
      <c r="AT87" s="2">
        <f t="shared" si="68"/>
        <v>1</v>
      </c>
      <c r="AU87" s="2">
        <f t="shared" si="69"/>
        <v>8</v>
      </c>
      <c r="AV87" s="2">
        <f t="shared" si="70"/>
        <v>9</v>
      </c>
      <c r="AW87" s="2"/>
      <c r="AX87" s="5">
        <f t="shared" si="71"/>
        <v>4</v>
      </c>
      <c r="AY87" s="2">
        <f t="shared" si="72"/>
        <v>5</v>
      </c>
      <c r="AZ87" s="2">
        <f t="shared" si="73"/>
        <v>19</v>
      </c>
      <c r="BA87" s="2">
        <f t="shared" si="78"/>
        <v>26</v>
      </c>
      <c r="BB87" s="2">
        <f t="shared" si="79"/>
        <v>11</v>
      </c>
      <c r="BC87" s="2">
        <f t="shared" si="80"/>
        <v>9</v>
      </c>
      <c r="BD87" s="2">
        <f t="shared" si="81"/>
        <v>9</v>
      </c>
      <c r="BE87" s="19">
        <f t="shared" si="82"/>
        <v>10</v>
      </c>
      <c r="BF87" s="19">
        <f t="shared" si="83"/>
        <v>4.0824829046386304</v>
      </c>
      <c r="BG87" s="31">
        <f t="shared" si="84"/>
        <v>-0.2449489742783178</v>
      </c>
      <c r="BH87" s="32">
        <f t="shared" si="74"/>
        <v>0.40324797025367004</v>
      </c>
      <c r="BI87" s="62">
        <f t="shared" si="75"/>
        <v>9.2676056338028168E-2</v>
      </c>
      <c r="BJ87" s="62" t="str">
        <f t="shared" si="85"/>
        <v/>
      </c>
      <c r="BK87" s="73" t="str">
        <f t="shared" si="86"/>
        <v/>
      </c>
      <c r="BM87" s="11">
        <f t="shared" si="76"/>
        <v>9.410310091156919E-2</v>
      </c>
    </row>
    <row r="88" spans="1:65">
      <c r="A88" s="30" t="s">
        <v>285</v>
      </c>
      <c r="B88" s="30" t="s">
        <v>286</v>
      </c>
      <c r="C88" s="30" t="s">
        <v>136</v>
      </c>
      <c r="D88" s="30" t="s">
        <v>287</v>
      </c>
      <c r="E88" s="30" t="s">
        <v>177</v>
      </c>
      <c r="F88" s="11" t="str">
        <f t="shared" si="77"/>
        <v>serine prot</v>
      </c>
      <c r="H88" s="11">
        <f>VLOOKUP($B88,data!$B$3:$Q$15316,'diff expr 0 vs 1 mite'!H$8,FALSE)</f>
        <v>1.074639492</v>
      </c>
      <c r="I88" s="11">
        <f>VLOOKUP($B88,data!$B$3:$Q$15316,'diff expr 0 vs 1 mite'!I$8,FALSE)</f>
        <v>1.100966866</v>
      </c>
      <c r="J88" s="11">
        <f>VLOOKUP($B88,data!$B$3:$Q$15316,'diff expr 0 vs 1 mite'!J$8,FALSE)</f>
        <v>1.0564860229999999</v>
      </c>
      <c r="K88" s="11">
        <f>VLOOKUP($B88,data!$B$3:$Q$15316,'diff expr 0 vs 1 mite'!K$8,FALSE)</f>
        <v>0.83766175600000004</v>
      </c>
      <c r="L88" s="11">
        <f>VLOOKUP($B88,data!$B$3:$Q$15316,'diff expr 0 vs 1 mite'!L$8,FALSE)</f>
        <v>0.86940842200000001</v>
      </c>
      <c r="M88" s="11">
        <f>VLOOKUP($B88,data!$B$3:$Q$15316,'diff expr 0 vs 1 mite'!M$8,FALSE)</f>
        <v>1.886448098</v>
      </c>
      <c r="N88" s="11">
        <f>VLOOKUP($B88,data!$B$3:$Q$15316,'diff expr 0 vs 1 mite'!N$8,FALSE)</f>
        <v>10.49518061</v>
      </c>
      <c r="O88" s="11">
        <f>VLOOKUP($B88,data!$B$3:$Q$15316,'diff expr 0 vs 1 mite'!O$8,FALSE)</f>
        <v>3.8143994769999998</v>
      </c>
      <c r="P88" s="11">
        <f>VLOOKUP($B88,data!$B$3:$Q$15316,'diff expr 0 vs 1 mite'!P$8,FALSE)</f>
        <v>1.8390516480000001</v>
      </c>
      <c r="R88" s="27" t="s">
        <v>27749</v>
      </c>
      <c r="T88" s="2">
        <f t="shared" si="44"/>
        <v>4</v>
      </c>
      <c r="U88" s="2">
        <f t="shared" si="45"/>
        <v>5</v>
      </c>
      <c r="V88" s="2">
        <f t="shared" si="46"/>
        <v>3</v>
      </c>
      <c r="W88" s="2">
        <f t="shared" si="47"/>
        <v>1</v>
      </c>
      <c r="X88" s="2">
        <f t="shared" si="48"/>
        <v>2</v>
      </c>
      <c r="Y88" s="2">
        <f t="shared" si="49"/>
        <v>7</v>
      </c>
      <c r="Z88" s="2">
        <f t="shared" si="50"/>
        <v>9</v>
      </c>
      <c r="AA88" s="2">
        <f t="shared" si="51"/>
        <v>8</v>
      </c>
      <c r="AB88" s="2">
        <f t="shared" si="52"/>
        <v>6</v>
      </c>
      <c r="AC88" s="2"/>
      <c r="AD88" s="2">
        <f t="shared" si="53"/>
        <v>0</v>
      </c>
      <c r="AE88" s="2">
        <f t="shared" si="54"/>
        <v>0</v>
      </c>
      <c r="AF88" s="2">
        <f t="shared" si="55"/>
        <v>0</v>
      </c>
      <c r="AG88" s="2">
        <f t="shared" si="56"/>
        <v>0</v>
      </c>
      <c r="AH88" s="2">
        <f t="shared" si="57"/>
        <v>0</v>
      </c>
      <c r="AI88" s="2">
        <f t="shared" si="58"/>
        <v>0</v>
      </c>
      <c r="AJ88" s="2">
        <f t="shared" si="59"/>
        <v>0</v>
      </c>
      <c r="AK88" s="2">
        <f t="shared" si="60"/>
        <v>0</v>
      </c>
      <c r="AL88" s="2">
        <f t="shared" si="61"/>
        <v>0</v>
      </c>
      <c r="AM88" s="2"/>
      <c r="AN88" s="2">
        <f t="shared" si="62"/>
        <v>4</v>
      </c>
      <c r="AO88" s="2">
        <f t="shared" si="63"/>
        <v>5</v>
      </c>
      <c r="AP88" s="2">
        <f t="shared" si="64"/>
        <v>3</v>
      </c>
      <c r="AQ88" s="2">
        <f t="shared" si="65"/>
        <v>1</v>
      </c>
      <c r="AR88" s="2">
        <f t="shared" si="66"/>
        <v>2</v>
      </c>
      <c r="AS88" s="2">
        <f t="shared" si="67"/>
        <v>7</v>
      </c>
      <c r="AT88" s="2">
        <f t="shared" si="68"/>
        <v>9</v>
      </c>
      <c r="AU88" s="2">
        <f t="shared" si="69"/>
        <v>8</v>
      </c>
      <c r="AV88" s="2">
        <f t="shared" si="70"/>
        <v>6</v>
      </c>
      <c r="AW88" s="2"/>
      <c r="AX88" s="5">
        <f t="shared" si="71"/>
        <v>4</v>
      </c>
      <c r="AY88" s="2">
        <f t="shared" si="72"/>
        <v>5</v>
      </c>
      <c r="AZ88" s="2">
        <f t="shared" si="73"/>
        <v>13</v>
      </c>
      <c r="BA88" s="2">
        <f t="shared" si="78"/>
        <v>32</v>
      </c>
      <c r="BB88" s="2">
        <f t="shared" si="79"/>
        <v>17</v>
      </c>
      <c r="BC88" s="2">
        <f t="shared" si="80"/>
        <v>3</v>
      </c>
      <c r="BD88" s="2">
        <f t="shared" si="81"/>
        <v>3</v>
      </c>
      <c r="BE88" s="19">
        <f t="shared" si="82"/>
        <v>10</v>
      </c>
      <c r="BF88" s="19">
        <f t="shared" si="83"/>
        <v>4.0824829046386304</v>
      </c>
      <c r="BG88" s="31">
        <f t="shared" si="84"/>
        <v>-1.7146428199482247</v>
      </c>
      <c r="BH88" s="32">
        <f t="shared" si="74"/>
        <v>4.3205366486849993E-2</v>
      </c>
      <c r="BI88" s="62">
        <f t="shared" si="75"/>
        <v>3.3239436619718309E-2</v>
      </c>
      <c r="BJ88" s="62" t="str">
        <f t="shared" si="85"/>
        <v/>
      </c>
      <c r="BK88" s="73" t="str">
        <f t="shared" si="86"/>
        <v/>
      </c>
      <c r="BM88" s="11">
        <f t="shared" si="76"/>
        <v>0.57008673917509001</v>
      </c>
    </row>
    <row r="89" spans="1:65">
      <c r="A89" s="30" t="s">
        <v>288</v>
      </c>
      <c r="B89" s="30" t="s">
        <v>289</v>
      </c>
      <c r="C89" s="30" t="s">
        <v>136</v>
      </c>
      <c r="D89" s="30" t="s">
        <v>290</v>
      </c>
      <c r="E89" s="30" t="s">
        <v>177</v>
      </c>
      <c r="F89" s="11" t="str">
        <f t="shared" si="77"/>
        <v>serine prot</v>
      </c>
      <c r="H89" s="11">
        <f>VLOOKUP($B89,data!$B$3:$Q$15316,'diff expr 0 vs 1 mite'!H$8,FALSE)</f>
        <v>3.3615454439999999</v>
      </c>
      <c r="I89" s="11">
        <f>VLOOKUP($B89,data!$B$3:$Q$15316,'diff expr 0 vs 1 mite'!I$8,FALSE)</f>
        <v>1.15309127</v>
      </c>
      <c r="J89" s="11">
        <f>VLOOKUP($B89,data!$B$3:$Q$15316,'diff expr 0 vs 1 mite'!J$8,FALSE)</f>
        <v>1.063616745</v>
      </c>
      <c r="K89" s="11">
        <f>VLOOKUP($B89,data!$B$3:$Q$15316,'diff expr 0 vs 1 mite'!K$8,FALSE)</f>
        <v>1.270958115</v>
      </c>
      <c r="L89" s="11">
        <f>VLOOKUP($B89,data!$B$3:$Q$15316,'diff expr 0 vs 1 mite'!L$8,FALSE)</f>
        <v>3.349445067</v>
      </c>
      <c r="M89" s="11">
        <f>VLOOKUP($B89,data!$B$3:$Q$15316,'diff expr 0 vs 1 mite'!M$8,FALSE)</f>
        <v>2.7936334349999998</v>
      </c>
      <c r="N89" s="11">
        <f>VLOOKUP($B89,data!$B$3:$Q$15316,'diff expr 0 vs 1 mite'!N$8,FALSE)</f>
        <v>1.866095031</v>
      </c>
      <c r="O89" s="11">
        <f>VLOOKUP($B89,data!$B$3:$Q$15316,'diff expr 0 vs 1 mite'!O$8,FALSE)</f>
        <v>3.8649197829999999</v>
      </c>
      <c r="P89" s="11">
        <f>VLOOKUP($B89,data!$B$3:$Q$15316,'diff expr 0 vs 1 mite'!P$8,FALSE)</f>
        <v>5.4787415939999997</v>
      </c>
      <c r="R89" s="27" t="s">
        <v>27749</v>
      </c>
      <c r="T89" s="2">
        <f t="shared" si="44"/>
        <v>7</v>
      </c>
      <c r="U89" s="2">
        <f t="shared" si="45"/>
        <v>2</v>
      </c>
      <c r="V89" s="2">
        <f t="shared" si="46"/>
        <v>1</v>
      </c>
      <c r="W89" s="2">
        <f t="shared" si="47"/>
        <v>3</v>
      </c>
      <c r="X89" s="2">
        <f t="shared" si="48"/>
        <v>6</v>
      </c>
      <c r="Y89" s="2">
        <f t="shared" si="49"/>
        <v>5</v>
      </c>
      <c r="Z89" s="2">
        <f t="shared" si="50"/>
        <v>4</v>
      </c>
      <c r="AA89" s="2">
        <f t="shared" si="51"/>
        <v>8</v>
      </c>
      <c r="AB89" s="2">
        <f t="shared" si="52"/>
        <v>9</v>
      </c>
      <c r="AC89" s="2"/>
      <c r="AD89" s="2">
        <f t="shared" si="53"/>
        <v>0</v>
      </c>
      <c r="AE89" s="2">
        <f t="shared" si="54"/>
        <v>0</v>
      </c>
      <c r="AF89" s="2">
        <f t="shared" si="55"/>
        <v>0</v>
      </c>
      <c r="AG89" s="2">
        <f t="shared" si="56"/>
        <v>0</v>
      </c>
      <c r="AH89" s="2">
        <f t="shared" si="57"/>
        <v>0</v>
      </c>
      <c r="AI89" s="2">
        <f t="shared" si="58"/>
        <v>0</v>
      </c>
      <c r="AJ89" s="2">
        <f t="shared" si="59"/>
        <v>0</v>
      </c>
      <c r="AK89" s="2">
        <f t="shared" si="60"/>
        <v>0</v>
      </c>
      <c r="AL89" s="2">
        <f t="shared" si="61"/>
        <v>0</v>
      </c>
      <c r="AM89" s="2"/>
      <c r="AN89" s="2">
        <f t="shared" si="62"/>
        <v>7</v>
      </c>
      <c r="AO89" s="2">
        <f t="shared" si="63"/>
        <v>2</v>
      </c>
      <c r="AP89" s="2">
        <f t="shared" si="64"/>
        <v>1</v>
      </c>
      <c r="AQ89" s="2">
        <f t="shared" si="65"/>
        <v>3</v>
      </c>
      <c r="AR89" s="2">
        <f t="shared" si="66"/>
        <v>6</v>
      </c>
      <c r="AS89" s="2">
        <f t="shared" si="67"/>
        <v>5</v>
      </c>
      <c r="AT89" s="2">
        <f t="shared" si="68"/>
        <v>4</v>
      </c>
      <c r="AU89" s="2">
        <f t="shared" si="69"/>
        <v>8</v>
      </c>
      <c r="AV89" s="2">
        <f t="shared" si="70"/>
        <v>9</v>
      </c>
      <c r="AW89" s="2"/>
      <c r="AX89" s="5">
        <f t="shared" si="71"/>
        <v>4</v>
      </c>
      <c r="AY89" s="2">
        <f t="shared" si="72"/>
        <v>5</v>
      </c>
      <c r="AZ89" s="2">
        <f t="shared" si="73"/>
        <v>13</v>
      </c>
      <c r="BA89" s="2">
        <f t="shared" si="78"/>
        <v>32</v>
      </c>
      <c r="BB89" s="2">
        <f t="shared" si="79"/>
        <v>17</v>
      </c>
      <c r="BC89" s="2">
        <f t="shared" si="80"/>
        <v>3</v>
      </c>
      <c r="BD89" s="2">
        <f t="shared" si="81"/>
        <v>3</v>
      </c>
      <c r="BE89" s="19">
        <f t="shared" si="82"/>
        <v>10</v>
      </c>
      <c r="BF89" s="19">
        <f t="shared" si="83"/>
        <v>4.0824829046386304</v>
      </c>
      <c r="BG89" s="31">
        <f t="shared" si="84"/>
        <v>-1.7146428199482247</v>
      </c>
      <c r="BH89" s="32">
        <f t="shared" si="74"/>
        <v>4.3205366486849993E-2</v>
      </c>
      <c r="BI89" s="62">
        <f t="shared" si="75"/>
        <v>3.3239436619718309E-2</v>
      </c>
      <c r="BJ89" s="62" t="str">
        <f t="shared" si="85"/>
        <v/>
      </c>
      <c r="BK89" s="73" t="str">
        <f t="shared" si="86"/>
        <v/>
      </c>
      <c r="BM89" s="11">
        <f t="shared" si="76"/>
        <v>0.30681984014665087</v>
      </c>
    </row>
    <row r="90" spans="1:65">
      <c r="A90" s="30" t="s">
        <v>291</v>
      </c>
      <c r="B90" s="30" t="s">
        <v>292</v>
      </c>
      <c r="C90" s="30" t="s">
        <v>293</v>
      </c>
      <c r="D90" s="30" t="s">
        <v>294</v>
      </c>
      <c r="E90" s="30" t="s">
        <v>177</v>
      </c>
      <c r="F90" s="11" t="str">
        <f t="shared" si="77"/>
        <v>serine prot</v>
      </c>
      <c r="H90" s="11">
        <f>VLOOKUP($B90,data!$B$3:$Q$15316,'diff expr 0 vs 1 mite'!H$8,FALSE)</f>
        <v>50.753336240000003</v>
      </c>
      <c r="I90" s="11">
        <f>VLOOKUP($B90,data!$B$3:$Q$15316,'diff expr 0 vs 1 mite'!I$8,FALSE)</f>
        <v>98.968923599999997</v>
      </c>
      <c r="J90" s="11">
        <f>VLOOKUP($B90,data!$B$3:$Q$15316,'diff expr 0 vs 1 mite'!J$8,FALSE)</f>
        <v>49.922940820000001</v>
      </c>
      <c r="K90" s="11">
        <f>VLOOKUP($B90,data!$B$3:$Q$15316,'diff expr 0 vs 1 mite'!K$8,FALSE)</f>
        <v>96.851063800000006</v>
      </c>
      <c r="L90" s="11">
        <f>VLOOKUP($B90,data!$B$3:$Q$15316,'diff expr 0 vs 1 mite'!L$8,FALSE)</f>
        <v>23.708331810000001</v>
      </c>
      <c r="M90" s="11">
        <f>VLOOKUP($B90,data!$B$3:$Q$15316,'diff expr 0 vs 1 mite'!M$8,FALSE)</f>
        <v>233.4856509</v>
      </c>
      <c r="N90" s="11">
        <f>VLOOKUP($B90,data!$B$3:$Q$15316,'diff expr 0 vs 1 mite'!N$8,FALSE)</f>
        <v>105.919442</v>
      </c>
      <c r="O90" s="11">
        <f>VLOOKUP($B90,data!$B$3:$Q$15316,'diff expr 0 vs 1 mite'!O$8,FALSE)</f>
        <v>124.59761810000001</v>
      </c>
      <c r="P90" s="11">
        <f>VLOOKUP($B90,data!$B$3:$Q$15316,'diff expr 0 vs 1 mite'!P$8,FALSE)</f>
        <v>166.0343981</v>
      </c>
      <c r="R90" s="27" t="s">
        <v>27749</v>
      </c>
      <c r="T90" s="2">
        <f t="shared" si="44"/>
        <v>3</v>
      </c>
      <c r="U90" s="2">
        <f t="shared" si="45"/>
        <v>5</v>
      </c>
      <c r="V90" s="2">
        <f t="shared" si="46"/>
        <v>2</v>
      </c>
      <c r="W90" s="2">
        <f t="shared" si="47"/>
        <v>4</v>
      </c>
      <c r="X90" s="2">
        <f t="shared" si="48"/>
        <v>1</v>
      </c>
      <c r="Y90" s="2">
        <f t="shared" si="49"/>
        <v>9</v>
      </c>
      <c r="Z90" s="2">
        <f t="shared" si="50"/>
        <v>6</v>
      </c>
      <c r="AA90" s="2">
        <f t="shared" si="51"/>
        <v>7</v>
      </c>
      <c r="AB90" s="2">
        <f t="shared" si="52"/>
        <v>8</v>
      </c>
      <c r="AC90" s="2"/>
      <c r="AD90" s="2">
        <f t="shared" si="53"/>
        <v>0</v>
      </c>
      <c r="AE90" s="2">
        <f t="shared" si="54"/>
        <v>0</v>
      </c>
      <c r="AF90" s="2">
        <f t="shared" si="55"/>
        <v>0</v>
      </c>
      <c r="AG90" s="2">
        <f t="shared" si="56"/>
        <v>0</v>
      </c>
      <c r="AH90" s="2">
        <f t="shared" si="57"/>
        <v>0</v>
      </c>
      <c r="AI90" s="2">
        <f t="shared" si="58"/>
        <v>0</v>
      </c>
      <c r="AJ90" s="2">
        <f t="shared" si="59"/>
        <v>0</v>
      </c>
      <c r="AK90" s="2">
        <f t="shared" si="60"/>
        <v>0</v>
      </c>
      <c r="AL90" s="2">
        <f t="shared" si="61"/>
        <v>0</v>
      </c>
      <c r="AM90" s="2"/>
      <c r="AN90" s="2">
        <f t="shared" si="62"/>
        <v>3</v>
      </c>
      <c r="AO90" s="2">
        <f t="shared" si="63"/>
        <v>5</v>
      </c>
      <c r="AP90" s="2">
        <f t="shared" si="64"/>
        <v>2</v>
      </c>
      <c r="AQ90" s="2">
        <f t="shared" si="65"/>
        <v>4</v>
      </c>
      <c r="AR90" s="2">
        <f t="shared" si="66"/>
        <v>1</v>
      </c>
      <c r="AS90" s="2">
        <f t="shared" si="67"/>
        <v>9</v>
      </c>
      <c r="AT90" s="2">
        <f t="shared" si="68"/>
        <v>6</v>
      </c>
      <c r="AU90" s="2">
        <f t="shared" si="69"/>
        <v>7</v>
      </c>
      <c r="AV90" s="2">
        <f t="shared" si="70"/>
        <v>8</v>
      </c>
      <c r="AW90" s="2"/>
      <c r="AX90" s="5">
        <f t="shared" si="71"/>
        <v>4</v>
      </c>
      <c r="AY90" s="2">
        <f t="shared" si="72"/>
        <v>5</v>
      </c>
      <c r="AZ90" s="2">
        <f t="shared" si="73"/>
        <v>14</v>
      </c>
      <c r="BA90" s="2">
        <f t="shared" si="78"/>
        <v>31</v>
      </c>
      <c r="BB90" s="2">
        <f t="shared" si="79"/>
        <v>16</v>
      </c>
      <c r="BC90" s="2">
        <f t="shared" si="80"/>
        <v>4</v>
      </c>
      <c r="BD90" s="2">
        <f t="shared" si="81"/>
        <v>4</v>
      </c>
      <c r="BE90" s="19">
        <f t="shared" si="82"/>
        <v>10</v>
      </c>
      <c r="BF90" s="19">
        <f t="shared" si="83"/>
        <v>4.0824829046386304</v>
      </c>
      <c r="BG90" s="31">
        <f t="shared" si="84"/>
        <v>-1.4696938456699067</v>
      </c>
      <c r="BH90" s="32">
        <f t="shared" si="74"/>
        <v>7.0822345147568383E-2</v>
      </c>
      <c r="BI90" s="62">
        <f t="shared" si="75"/>
        <v>4.1971830985915497E-2</v>
      </c>
      <c r="BJ90" s="62" t="str">
        <f t="shared" si="85"/>
        <v/>
      </c>
      <c r="BK90" s="73" t="str">
        <f t="shared" si="86"/>
        <v/>
      </c>
      <c r="BM90" s="11">
        <f t="shared" si="76"/>
        <v>0.24647943411230078</v>
      </c>
    </row>
    <row r="91" spans="1:65">
      <c r="A91" s="30" t="s">
        <v>295</v>
      </c>
      <c r="B91" s="30" t="s">
        <v>296</v>
      </c>
      <c r="C91" s="30" t="s">
        <v>136</v>
      </c>
      <c r="D91" s="30" t="s">
        <v>297</v>
      </c>
      <c r="E91" s="30" t="s">
        <v>177</v>
      </c>
      <c r="F91" s="11" t="str">
        <f t="shared" si="77"/>
        <v>serine prot</v>
      </c>
      <c r="H91" s="11">
        <f>VLOOKUP($B91,data!$B$3:$Q$15316,'diff expr 0 vs 1 mite'!H$8,FALSE)</f>
        <v>1.2363194879999999</v>
      </c>
      <c r="I91" s="11">
        <f>VLOOKUP($B91,data!$B$3:$Q$15316,'diff expr 0 vs 1 mite'!I$8,FALSE)</f>
        <v>1.424933805</v>
      </c>
      <c r="J91" s="11">
        <f>VLOOKUP($B91,data!$B$3:$Q$15316,'diff expr 0 vs 1 mite'!J$8,FALSE)</f>
        <v>1.114148586</v>
      </c>
      <c r="K91" s="11">
        <f>VLOOKUP($B91,data!$B$3:$Q$15316,'diff expr 0 vs 1 mite'!K$8,FALSE)</f>
        <v>2.1201143579999999</v>
      </c>
      <c r="L91" s="11">
        <f>VLOOKUP($B91,data!$B$3:$Q$15316,'diff expr 0 vs 1 mite'!L$8,FALSE)</f>
        <v>1.0002113100000001</v>
      </c>
      <c r="M91" s="11">
        <f>VLOOKUP($B91,data!$B$3:$Q$15316,'diff expr 0 vs 1 mite'!M$8,FALSE)</f>
        <v>4.3405301280000002</v>
      </c>
      <c r="N91" s="11">
        <f>VLOOKUP($B91,data!$B$3:$Q$15316,'diff expr 0 vs 1 mite'!N$8,FALSE)</f>
        <v>3.3486998190000001</v>
      </c>
      <c r="O91" s="11">
        <f>VLOOKUP($B91,data!$B$3:$Q$15316,'diff expr 0 vs 1 mite'!O$8,FALSE)</f>
        <v>5.2321771349999997</v>
      </c>
      <c r="P91" s="11">
        <f>VLOOKUP($B91,data!$B$3:$Q$15316,'diff expr 0 vs 1 mite'!P$8,FALSE)</f>
        <v>4.4665575720000001</v>
      </c>
      <c r="R91" s="27" t="s">
        <v>27749</v>
      </c>
      <c r="T91" s="2">
        <f t="shared" si="44"/>
        <v>3</v>
      </c>
      <c r="U91" s="2">
        <f t="shared" si="45"/>
        <v>4</v>
      </c>
      <c r="V91" s="2">
        <f t="shared" si="46"/>
        <v>2</v>
      </c>
      <c r="W91" s="2">
        <f t="shared" si="47"/>
        <v>5</v>
      </c>
      <c r="X91" s="2">
        <f t="shared" si="48"/>
        <v>1</v>
      </c>
      <c r="Y91" s="2">
        <f t="shared" si="49"/>
        <v>7</v>
      </c>
      <c r="Z91" s="2">
        <f t="shared" si="50"/>
        <v>6</v>
      </c>
      <c r="AA91" s="2">
        <f t="shared" si="51"/>
        <v>9</v>
      </c>
      <c r="AB91" s="2">
        <f t="shared" si="52"/>
        <v>8</v>
      </c>
      <c r="AC91" s="2"/>
      <c r="AD91" s="2">
        <f t="shared" si="53"/>
        <v>0</v>
      </c>
      <c r="AE91" s="2">
        <f t="shared" si="54"/>
        <v>0</v>
      </c>
      <c r="AF91" s="2">
        <f t="shared" si="55"/>
        <v>0</v>
      </c>
      <c r="AG91" s="2">
        <f t="shared" si="56"/>
        <v>0</v>
      </c>
      <c r="AH91" s="2">
        <f t="shared" si="57"/>
        <v>0</v>
      </c>
      <c r="AI91" s="2">
        <f t="shared" si="58"/>
        <v>0</v>
      </c>
      <c r="AJ91" s="2">
        <f t="shared" si="59"/>
        <v>0</v>
      </c>
      <c r="AK91" s="2">
        <f t="shared" si="60"/>
        <v>0</v>
      </c>
      <c r="AL91" s="2">
        <f t="shared" si="61"/>
        <v>0</v>
      </c>
      <c r="AM91" s="2"/>
      <c r="AN91" s="2">
        <f t="shared" si="62"/>
        <v>3</v>
      </c>
      <c r="AO91" s="2">
        <f t="shared" si="63"/>
        <v>4</v>
      </c>
      <c r="AP91" s="2">
        <f t="shared" si="64"/>
        <v>2</v>
      </c>
      <c r="AQ91" s="2">
        <f t="shared" si="65"/>
        <v>5</v>
      </c>
      <c r="AR91" s="2">
        <f t="shared" si="66"/>
        <v>1</v>
      </c>
      <c r="AS91" s="2">
        <f t="shared" si="67"/>
        <v>7</v>
      </c>
      <c r="AT91" s="2">
        <f t="shared" si="68"/>
        <v>6</v>
      </c>
      <c r="AU91" s="2">
        <f t="shared" si="69"/>
        <v>9</v>
      </c>
      <c r="AV91" s="2">
        <f t="shared" si="70"/>
        <v>8</v>
      </c>
      <c r="AW91" s="2"/>
      <c r="AX91" s="5">
        <f t="shared" si="71"/>
        <v>4</v>
      </c>
      <c r="AY91" s="2">
        <f t="shared" si="72"/>
        <v>5</v>
      </c>
      <c r="AZ91" s="2">
        <f t="shared" si="73"/>
        <v>14</v>
      </c>
      <c r="BA91" s="2">
        <f t="shared" si="78"/>
        <v>31</v>
      </c>
      <c r="BB91" s="2">
        <f t="shared" si="79"/>
        <v>16</v>
      </c>
      <c r="BC91" s="2">
        <f t="shared" si="80"/>
        <v>4</v>
      </c>
      <c r="BD91" s="2">
        <f t="shared" si="81"/>
        <v>4</v>
      </c>
      <c r="BE91" s="19">
        <f t="shared" si="82"/>
        <v>10</v>
      </c>
      <c r="BF91" s="19">
        <f t="shared" si="83"/>
        <v>4.0824829046386304</v>
      </c>
      <c r="BG91" s="31">
        <f t="shared" si="84"/>
        <v>-1.4696938456699067</v>
      </c>
      <c r="BH91" s="32">
        <f t="shared" si="74"/>
        <v>7.0822345147568383E-2</v>
      </c>
      <c r="BI91" s="62">
        <f t="shared" si="75"/>
        <v>4.1971830985915497E-2</v>
      </c>
      <c r="BJ91" s="62" t="str">
        <f t="shared" si="85"/>
        <v/>
      </c>
      <c r="BK91" s="73" t="str">
        <f t="shared" si="86"/>
        <v/>
      </c>
      <c r="BM91" s="11">
        <f t="shared" si="76"/>
        <v>0.39710679822545442</v>
      </c>
    </row>
    <row r="92" spans="1:65">
      <c r="A92" s="30" t="s">
        <v>298</v>
      </c>
      <c r="B92" s="30" t="s">
        <v>299</v>
      </c>
      <c r="C92" s="30" t="s">
        <v>300</v>
      </c>
      <c r="D92" s="30" t="s">
        <v>301</v>
      </c>
      <c r="E92" s="30" t="s">
        <v>177</v>
      </c>
      <c r="F92" s="11" t="str">
        <f t="shared" si="77"/>
        <v>serine prot</v>
      </c>
      <c r="H92" s="11">
        <f>VLOOKUP($B92,data!$B$3:$Q$15316,'diff expr 0 vs 1 mite'!H$8,FALSE)</f>
        <v>1.174656146</v>
      </c>
      <c r="I92" s="11">
        <f>VLOOKUP($B92,data!$B$3:$Q$15316,'diff expr 0 vs 1 mite'!I$8,FALSE)</f>
        <v>0.73768178100000004</v>
      </c>
      <c r="J92" s="11">
        <f>VLOOKUP($B92,data!$B$3:$Q$15316,'diff expr 0 vs 1 mite'!J$8,FALSE)</f>
        <v>0.41639896599999998</v>
      </c>
      <c r="K92" s="11">
        <f>VLOOKUP($B92,data!$B$3:$Q$15316,'diff expr 0 vs 1 mite'!K$8,FALSE)</f>
        <v>0.95083916700000004</v>
      </c>
      <c r="L92" s="11">
        <f>VLOOKUP($B92,data!$B$3:$Q$15316,'diff expr 0 vs 1 mite'!L$8,FALSE)</f>
        <v>1.409821657</v>
      </c>
      <c r="M92" s="11">
        <f>VLOOKUP($B92,data!$B$3:$Q$15316,'diff expr 0 vs 1 mite'!M$8,FALSE)</f>
        <v>1.4870334700000001</v>
      </c>
      <c r="N92" s="11">
        <f>VLOOKUP($B92,data!$B$3:$Q$15316,'diff expr 0 vs 1 mite'!N$8,FALSE)</f>
        <v>0.77559870600000003</v>
      </c>
      <c r="O92" s="11">
        <f>VLOOKUP($B92,data!$B$3:$Q$15316,'diff expr 0 vs 1 mite'!O$8,FALSE)</f>
        <v>2.7754918129999999</v>
      </c>
      <c r="P92" s="11">
        <f>VLOOKUP($B92,data!$B$3:$Q$15316,'diff expr 0 vs 1 mite'!P$8,FALSE)</f>
        <v>3.221493765</v>
      </c>
      <c r="R92" s="27" t="s">
        <v>27749</v>
      </c>
      <c r="T92" s="2">
        <f t="shared" si="44"/>
        <v>5</v>
      </c>
      <c r="U92" s="2">
        <f t="shared" si="45"/>
        <v>2</v>
      </c>
      <c r="V92" s="2">
        <f t="shared" si="46"/>
        <v>1</v>
      </c>
      <c r="W92" s="2">
        <f t="shared" si="47"/>
        <v>4</v>
      </c>
      <c r="X92" s="2">
        <f t="shared" si="48"/>
        <v>6</v>
      </c>
      <c r="Y92" s="2">
        <f t="shared" si="49"/>
        <v>7</v>
      </c>
      <c r="Z92" s="2">
        <f t="shared" si="50"/>
        <v>3</v>
      </c>
      <c r="AA92" s="2">
        <f t="shared" si="51"/>
        <v>8</v>
      </c>
      <c r="AB92" s="2">
        <f t="shared" si="52"/>
        <v>9</v>
      </c>
      <c r="AC92" s="2"/>
      <c r="AD92" s="2">
        <f t="shared" si="53"/>
        <v>0</v>
      </c>
      <c r="AE92" s="2">
        <f t="shared" si="54"/>
        <v>0</v>
      </c>
      <c r="AF92" s="2">
        <f t="shared" si="55"/>
        <v>0</v>
      </c>
      <c r="AG92" s="2">
        <f t="shared" si="56"/>
        <v>0</v>
      </c>
      <c r="AH92" s="2">
        <f t="shared" si="57"/>
        <v>0</v>
      </c>
      <c r="AI92" s="2">
        <f t="shared" si="58"/>
        <v>0</v>
      </c>
      <c r="AJ92" s="2">
        <f t="shared" si="59"/>
        <v>0</v>
      </c>
      <c r="AK92" s="2">
        <f t="shared" si="60"/>
        <v>0</v>
      </c>
      <c r="AL92" s="2">
        <f t="shared" si="61"/>
        <v>0</v>
      </c>
      <c r="AM92" s="2"/>
      <c r="AN92" s="2">
        <f t="shared" si="62"/>
        <v>5</v>
      </c>
      <c r="AO92" s="2">
        <f t="shared" si="63"/>
        <v>2</v>
      </c>
      <c r="AP92" s="2">
        <f t="shared" si="64"/>
        <v>1</v>
      </c>
      <c r="AQ92" s="2">
        <f t="shared" si="65"/>
        <v>4</v>
      </c>
      <c r="AR92" s="2">
        <f t="shared" si="66"/>
        <v>6</v>
      </c>
      <c r="AS92" s="2">
        <f t="shared" si="67"/>
        <v>7</v>
      </c>
      <c r="AT92" s="2">
        <f t="shared" si="68"/>
        <v>3</v>
      </c>
      <c r="AU92" s="2">
        <f t="shared" si="69"/>
        <v>8</v>
      </c>
      <c r="AV92" s="2">
        <f t="shared" si="70"/>
        <v>9</v>
      </c>
      <c r="AW92" s="2"/>
      <c r="AX92" s="5">
        <f t="shared" si="71"/>
        <v>4</v>
      </c>
      <c r="AY92" s="2">
        <f t="shared" si="72"/>
        <v>5</v>
      </c>
      <c r="AZ92" s="2">
        <f t="shared" si="73"/>
        <v>12</v>
      </c>
      <c r="BA92" s="2">
        <f t="shared" si="78"/>
        <v>33</v>
      </c>
      <c r="BB92" s="2">
        <f t="shared" si="79"/>
        <v>18</v>
      </c>
      <c r="BC92" s="2">
        <f t="shared" si="80"/>
        <v>2</v>
      </c>
      <c r="BD92" s="2">
        <f t="shared" si="81"/>
        <v>2</v>
      </c>
      <c r="BE92" s="19">
        <f t="shared" si="82"/>
        <v>10</v>
      </c>
      <c r="BF92" s="19">
        <f t="shared" si="83"/>
        <v>4.0824829046386304</v>
      </c>
      <c r="BG92" s="31">
        <f t="shared" si="84"/>
        <v>-1.9595917942265424</v>
      </c>
      <c r="BH92" s="32">
        <f t="shared" si="74"/>
        <v>2.5021760624352556E-2</v>
      </c>
      <c r="BI92" s="62">
        <f t="shared" si="75"/>
        <v>2.47887323943662E-2</v>
      </c>
      <c r="BJ92" s="62" t="str">
        <f t="shared" si="85"/>
        <v/>
      </c>
      <c r="BK92" s="73" t="str">
        <f t="shared" si="86"/>
        <v/>
      </c>
      <c r="BM92" s="11">
        <f t="shared" si="76"/>
        <v>0.37267357591419964</v>
      </c>
    </row>
    <row r="93" spans="1:65">
      <c r="A93" s="30" t="s">
        <v>302</v>
      </c>
      <c r="B93" s="30" t="s">
        <v>303</v>
      </c>
      <c r="C93" s="30" t="s">
        <v>304</v>
      </c>
      <c r="D93" s="30" t="s">
        <v>305</v>
      </c>
      <c r="E93" s="30" t="s">
        <v>177</v>
      </c>
      <c r="F93" s="11" t="str">
        <f t="shared" si="77"/>
        <v>serine prot</v>
      </c>
      <c r="H93" s="11">
        <f>VLOOKUP($B93,data!$B$3:$Q$15316,'diff expr 0 vs 1 mite'!H$8,FALSE)</f>
        <v>14.146885579999999</v>
      </c>
      <c r="I93" s="11">
        <f>VLOOKUP($B93,data!$B$3:$Q$15316,'diff expr 0 vs 1 mite'!I$8,FALSE)</f>
        <v>13.090908089999999</v>
      </c>
      <c r="J93" s="11">
        <f>VLOOKUP($B93,data!$B$3:$Q$15316,'diff expr 0 vs 1 mite'!J$8,FALSE)</f>
        <v>10.312024729999999</v>
      </c>
      <c r="K93" s="11">
        <f>VLOOKUP($B93,data!$B$3:$Q$15316,'diff expr 0 vs 1 mite'!K$8,FALSE)</f>
        <v>14.27819208</v>
      </c>
      <c r="L93" s="11">
        <f>VLOOKUP($B93,data!$B$3:$Q$15316,'diff expr 0 vs 1 mite'!L$8,FALSE)</f>
        <v>24.641029499999998</v>
      </c>
      <c r="M93" s="11">
        <f>VLOOKUP($B93,data!$B$3:$Q$15316,'diff expr 0 vs 1 mite'!M$8,FALSE)</f>
        <v>15.594328020000001</v>
      </c>
      <c r="N93" s="11">
        <f>VLOOKUP($B93,data!$B$3:$Q$15316,'diff expr 0 vs 1 mite'!N$8,FALSE)</f>
        <v>11.436686610000001</v>
      </c>
      <c r="O93" s="11">
        <f>VLOOKUP($B93,data!$B$3:$Q$15316,'diff expr 0 vs 1 mite'!O$8,FALSE)</f>
        <v>7.6523406669999998</v>
      </c>
      <c r="P93" s="11">
        <f>VLOOKUP($B93,data!$B$3:$Q$15316,'diff expr 0 vs 1 mite'!P$8,FALSE)</f>
        <v>5.9953620289999998</v>
      </c>
      <c r="R93" s="27" t="s">
        <v>27749</v>
      </c>
      <c r="T93" s="2">
        <f t="shared" si="44"/>
        <v>6</v>
      </c>
      <c r="U93" s="2">
        <f t="shared" si="45"/>
        <v>5</v>
      </c>
      <c r="V93" s="2">
        <f t="shared" si="46"/>
        <v>3</v>
      </c>
      <c r="W93" s="2">
        <f t="shared" si="47"/>
        <v>7</v>
      </c>
      <c r="X93" s="2">
        <f t="shared" si="48"/>
        <v>9</v>
      </c>
      <c r="Y93" s="2">
        <f t="shared" si="49"/>
        <v>8</v>
      </c>
      <c r="Z93" s="2">
        <f t="shared" si="50"/>
        <v>4</v>
      </c>
      <c r="AA93" s="2">
        <f t="shared" si="51"/>
        <v>2</v>
      </c>
      <c r="AB93" s="2">
        <f t="shared" si="52"/>
        <v>1</v>
      </c>
      <c r="AC93" s="2"/>
      <c r="AD93" s="2">
        <f t="shared" si="53"/>
        <v>0</v>
      </c>
      <c r="AE93" s="2">
        <f t="shared" si="54"/>
        <v>0</v>
      </c>
      <c r="AF93" s="2">
        <f t="shared" si="55"/>
        <v>0</v>
      </c>
      <c r="AG93" s="2">
        <f t="shared" si="56"/>
        <v>0</v>
      </c>
      <c r="AH93" s="2">
        <f t="shared" si="57"/>
        <v>0</v>
      </c>
      <c r="AI93" s="2">
        <f t="shared" si="58"/>
        <v>0</v>
      </c>
      <c r="AJ93" s="2">
        <f t="shared" si="59"/>
        <v>0</v>
      </c>
      <c r="AK93" s="2">
        <f t="shared" si="60"/>
        <v>0</v>
      </c>
      <c r="AL93" s="2">
        <f t="shared" si="61"/>
        <v>0</v>
      </c>
      <c r="AM93" s="2"/>
      <c r="AN93" s="2">
        <f t="shared" si="62"/>
        <v>6</v>
      </c>
      <c r="AO93" s="2">
        <f t="shared" si="63"/>
        <v>5</v>
      </c>
      <c r="AP93" s="2">
        <f t="shared" si="64"/>
        <v>3</v>
      </c>
      <c r="AQ93" s="2">
        <f t="shared" si="65"/>
        <v>7</v>
      </c>
      <c r="AR93" s="2">
        <f t="shared" si="66"/>
        <v>9</v>
      </c>
      <c r="AS93" s="2">
        <f t="shared" si="67"/>
        <v>8</v>
      </c>
      <c r="AT93" s="2">
        <f t="shared" si="68"/>
        <v>4</v>
      </c>
      <c r="AU93" s="2">
        <f t="shared" si="69"/>
        <v>2</v>
      </c>
      <c r="AV93" s="2">
        <f t="shared" si="70"/>
        <v>1</v>
      </c>
      <c r="AW93" s="2"/>
      <c r="AX93" s="5">
        <f t="shared" si="71"/>
        <v>4</v>
      </c>
      <c r="AY93" s="2">
        <f t="shared" si="72"/>
        <v>5</v>
      </c>
      <c r="AZ93" s="2">
        <f t="shared" si="73"/>
        <v>21</v>
      </c>
      <c r="BA93" s="2">
        <f t="shared" si="78"/>
        <v>24</v>
      </c>
      <c r="BB93" s="2">
        <f t="shared" si="79"/>
        <v>9</v>
      </c>
      <c r="BC93" s="2">
        <f t="shared" si="80"/>
        <v>11</v>
      </c>
      <c r="BD93" s="2">
        <f t="shared" si="81"/>
        <v>9</v>
      </c>
      <c r="BE93" s="19">
        <f t="shared" si="82"/>
        <v>10</v>
      </c>
      <c r="BF93" s="19">
        <f t="shared" si="83"/>
        <v>4.0824829046386304</v>
      </c>
      <c r="BG93" s="31">
        <f t="shared" si="84"/>
        <v>-0.2449489742783178</v>
      </c>
      <c r="BH93" s="32">
        <f t="shared" si="74"/>
        <v>0.40324797025367004</v>
      </c>
      <c r="BI93" s="62">
        <f t="shared" si="75"/>
        <v>9.2676056338028168E-2</v>
      </c>
      <c r="BJ93" s="62" t="str">
        <f t="shared" si="85"/>
        <v/>
      </c>
      <c r="BK93" s="73" t="str">
        <f t="shared" si="86"/>
        <v/>
      </c>
      <c r="BM93" s="11">
        <f t="shared" si="76"/>
        <v>3.5699418572905208E-3</v>
      </c>
    </row>
    <row r="94" spans="1:65">
      <c r="A94" s="30" t="s">
        <v>306</v>
      </c>
      <c r="B94" s="30" t="s">
        <v>307</v>
      </c>
      <c r="C94" s="30" t="s">
        <v>308</v>
      </c>
      <c r="D94" s="30" t="s">
        <v>309</v>
      </c>
      <c r="E94" s="30" t="s">
        <v>177</v>
      </c>
      <c r="F94" s="11" t="str">
        <f t="shared" si="77"/>
        <v>serine prot</v>
      </c>
      <c r="H94" s="11">
        <f>VLOOKUP($B94,data!$B$3:$Q$15316,'diff expr 0 vs 1 mite'!H$8,FALSE)</f>
        <v>1.58832712</v>
      </c>
      <c r="I94" s="11">
        <f>VLOOKUP($B94,data!$B$3:$Q$15316,'diff expr 0 vs 1 mite'!I$8,FALSE)</f>
        <v>2.339156381</v>
      </c>
      <c r="J94" s="11">
        <f>VLOOKUP($B94,data!$B$3:$Q$15316,'diff expr 0 vs 1 mite'!J$8,FALSE)</f>
        <v>1.561496124</v>
      </c>
      <c r="K94" s="11">
        <f>VLOOKUP($B94,data!$B$3:$Q$15316,'diff expr 0 vs 1 mite'!K$8,FALSE)</f>
        <v>1.4444171370000001</v>
      </c>
      <c r="L94" s="11">
        <f>VLOOKUP($B94,data!$B$3:$Q$15316,'diff expr 0 vs 1 mite'!L$8,FALSE)</f>
        <v>1.1932084329999999</v>
      </c>
      <c r="M94" s="11">
        <f>VLOOKUP($B94,data!$B$3:$Q$15316,'diff expr 0 vs 1 mite'!M$8,FALSE)</f>
        <v>8.0160397969999995</v>
      </c>
      <c r="N94" s="11">
        <f>VLOOKUP($B94,data!$B$3:$Q$15316,'diff expr 0 vs 1 mite'!N$8,FALSE)</f>
        <v>2.7570110250000002</v>
      </c>
      <c r="O94" s="11">
        <f>VLOOKUP($B94,data!$B$3:$Q$15316,'diff expr 0 vs 1 mite'!O$8,FALSE)</f>
        <v>6.0713883419999997</v>
      </c>
      <c r="P94" s="11">
        <f>VLOOKUP($B94,data!$B$3:$Q$15316,'diff expr 0 vs 1 mite'!P$8,FALSE)</f>
        <v>16.308812190000001</v>
      </c>
      <c r="R94" s="27" t="s">
        <v>27749</v>
      </c>
      <c r="T94" s="2">
        <f t="shared" si="44"/>
        <v>4</v>
      </c>
      <c r="U94" s="2">
        <f t="shared" si="45"/>
        <v>5</v>
      </c>
      <c r="V94" s="2">
        <f t="shared" si="46"/>
        <v>3</v>
      </c>
      <c r="W94" s="2">
        <f t="shared" si="47"/>
        <v>2</v>
      </c>
      <c r="X94" s="2">
        <f t="shared" si="48"/>
        <v>1</v>
      </c>
      <c r="Y94" s="2">
        <f t="shared" si="49"/>
        <v>8</v>
      </c>
      <c r="Z94" s="2">
        <f t="shared" si="50"/>
        <v>6</v>
      </c>
      <c r="AA94" s="2">
        <f t="shared" si="51"/>
        <v>7</v>
      </c>
      <c r="AB94" s="2">
        <f t="shared" si="52"/>
        <v>9</v>
      </c>
      <c r="AC94" s="2"/>
      <c r="AD94" s="2">
        <f t="shared" si="53"/>
        <v>0</v>
      </c>
      <c r="AE94" s="2">
        <f t="shared" si="54"/>
        <v>0</v>
      </c>
      <c r="AF94" s="2">
        <f t="shared" si="55"/>
        <v>0</v>
      </c>
      <c r="AG94" s="2">
        <f t="shared" si="56"/>
        <v>0</v>
      </c>
      <c r="AH94" s="2">
        <f t="shared" si="57"/>
        <v>0</v>
      </c>
      <c r="AI94" s="2">
        <f t="shared" si="58"/>
        <v>0</v>
      </c>
      <c r="AJ94" s="2">
        <f t="shared" si="59"/>
        <v>0</v>
      </c>
      <c r="AK94" s="2">
        <f t="shared" si="60"/>
        <v>0</v>
      </c>
      <c r="AL94" s="2">
        <f t="shared" si="61"/>
        <v>0</v>
      </c>
      <c r="AM94" s="2"/>
      <c r="AN94" s="2">
        <f t="shared" si="62"/>
        <v>4</v>
      </c>
      <c r="AO94" s="2">
        <f t="shared" si="63"/>
        <v>5</v>
      </c>
      <c r="AP94" s="2">
        <f t="shared" si="64"/>
        <v>3</v>
      </c>
      <c r="AQ94" s="2">
        <f t="shared" si="65"/>
        <v>2</v>
      </c>
      <c r="AR94" s="2">
        <f t="shared" si="66"/>
        <v>1</v>
      </c>
      <c r="AS94" s="2">
        <f t="shared" si="67"/>
        <v>8</v>
      </c>
      <c r="AT94" s="2">
        <f t="shared" si="68"/>
        <v>6</v>
      </c>
      <c r="AU94" s="2">
        <f t="shared" si="69"/>
        <v>7</v>
      </c>
      <c r="AV94" s="2">
        <f t="shared" si="70"/>
        <v>9</v>
      </c>
      <c r="AW94" s="2"/>
      <c r="AX94" s="5">
        <f t="shared" si="71"/>
        <v>4</v>
      </c>
      <c r="AY94" s="2">
        <f t="shared" si="72"/>
        <v>5</v>
      </c>
      <c r="AZ94" s="2">
        <f t="shared" si="73"/>
        <v>14</v>
      </c>
      <c r="BA94" s="2">
        <f t="shared" si="78"/>
        <v>31</v>
      </c>
      <c r="BB94" s="2">
        <f t="shared" si="79"/>
        <v>16</v>
      </c>
      <c r="BC94" s="2">
        <f t="shared" si="80"/>
        <v>4</v>
      </c>
      <c r="BD94" s="2">
        <f t="shared" si="81"/>
        <v>4</v>
      </c>
      <c r="BE94" s="19">
        <f t="shared" si="82"/>
        <v>10</v>
      </c>
      <c r="BF94" s="19">
        <f t="shared" si="83"/>
        <v>4.0824829046386304</v>
      </c>
      <c r="BG94" s="31">
        <f t="shared" si="84"/>
        <v>-1.4696938456699067</v>
      </c>
      <c r="BH94" s="32">
        <f t="shared" si="74"/>
        <v>7.0822345147568383E-2</v>
      </c>
      <c r="BI94" s="62">
        <f t="shared" si="75"/>
        <v>4.1971830985915497E-2</v>
      </c>
      <c r="BJ94" s="62" t="str">
        <f t="shared" si="85"/>
        <v/>
      </c>
      <c r="BK94" s="73" t="str">
        <f t="shared" si="86"/>
        <v/>
      </c>
      <c r="BM94" s="11">
        <f t="shared" si="76"/>
        <v>0.59802591309237796</v>
      </c>
    </row>
    <row r="95" spans="1:65">
      <c r="A95" s="30" t="s">
        <v>310</v>
      </c>
      <c r="B95" s="30" t="s">
        <v>311</v>
      </c>
      <c r="C95" s="30" t="s">
        <v>312</v>
      </c>
      <c r="D95" s="30" t="s">
        <v>313</v>
      </c>
      <c r="E95" s="30" t="s">
        <v>177</v>
      </c>
      <c r="F95" s="11" t="str">
        <f t="shared" si="77"/>
        <v>serine prot</v>
      </c>
      <c r="H95" s="11">
        <f>VLOOKUP($B95,data!$B$3:$Q$15316,'diff expr 0 vs 1 mite'!H$8,FALSE)</f>
        <v>6.3793264570000003</v>
      </c>
      <c r="I95" s="11">
        <f>VLOOKUP($B95,data!$B$3:$Q$15316,'diff expr 0 vs 1 mite'!I$8,FALSE)</f>
        <v>5.0573190200000004</v>
      </c>
      <c r="J95" s="11">
        <f>VLOOKUP($B95,data!$B$3:$Q$15316,'diff expr 0 vs 1 mite'!J$8,FALSE)</f>
        <v>4.3863609989999999</v>
      </c>
      <c r="K95" s="11">
        <f>VLOOKUP($B95,data!$B$3:$Q$15316,'diff expr 0 vs 1 mite'!K$8,FALSE)</f>
        <v>4.893638213</v>
      </c>
      <c r="L95" s="11">
        <f>VLOOKUP($B95,data!$B$3:$Q$15316,'diff expr 0 vs 1 mite'!L$8,FALSE)</f>
        <v>6.2318486340000003</v>
      </c>
      <c r="M95" s="11">
        <f>VLOOKUP($B95,data!$B$3:$Q$15316,'diff expr 0 vs 1 mite'!M$8,FALSE)</f>
        <v>7.6655875870000001</v>
      </c>
      <c r="N95" s="11">
        <f>VLOOKUP($B95,data!$B$3:$Q$15316,'diff expr 0 vs 1 mite'!N$8,FALSE)</f>
        <v>2.8682558679999999</v>
      </c>
      <c r="O95" s="11">
        <f>VLOOKUP($B95,data!$B$3:$Q$15316,'diff expr 0 vs 1 mite'!O$8,FALSE)</f>
        <v>3.939754566</v>
      </c>
      <c r="P95" s="11">
        <f>VLOOKUP($B95,data!$B$3:$Q$15316,'diff expr 0 vs 1 mite'!P$8,FALSE)</f>
        <v>4.0433579740000001</v>
      </c>
      <c r="R95" s="27" t="s">
        <v>27749</v>
      </c>
      <c r="T95" s="2">
        <f t="shared" si="44"/>
        <v>8</v>
      </c>
      <c r="U95" s="2">
        <f t="shared" si="45"/>
        <v>6</v>
      </c>
      <c r="V95" s="2">
        <f t="shared" si="46"/>
        <v>4</v>
      </c>
      <c r="W95" s="2">
        <f t="shared" si="47"/>
        <v>5</v>
      </c>
      <c r="X95" s="2">
        <f t="shared" si="48"/>
        <v>7</v>
      </c>
      <c r="Y95" s="2">
        <f t="shared" si="49"/>
        <v>9</v>
      </c>
      <c r="Z95" s="2">
        <f t="shared" si="50"/>
        <v>1</v>
      </c>
      <c r="AA95" s="2">
        <f t="shared" si="51"/>
        <v>2</v>
      </c>
      <c r="AB95" s="2">
        <f t="shared" si="52"/>
        <v>3</v>
      </c>
      <c r="AC95" s="2"/>
      <c r="AD95" s="2">
        <f t="shared" si="53"/>
        <v>0</v>
      </c>
      <c r="AE95" s="2">
        <f t="shared" si="54"/>
        <v>0</v>
      </c>
      <c r="AF95" s="2">
        <f t="shared" si="55"/>
        <v>0</v>
      </c>
      <c r="AG95" s="2">
        <f t="shared" si="56"/>
        <v>0</v>
      </c>
      <c r="AH95" s="2">
        <f t="shared" si="57"/>
        <v>0</v>
      </c>
      <c r="AI95" s="2">
        <f t="shared" si="58"/>
        <v>0</v>
      </c>
      <c r="AJ95" s="2">
        <f t="shared" si="59"/>
        <v>0</v>
      </c>
      <c r="AK95" s="2">
        <f t="shared" si="60"/>
        <v>0</v>
      </c>
      <c r="AL95" s="2">
        <f t="shared" si="61"/>
        <v>0</v>
      </c>
      <c r="AM95" s="2"/>
      <c r="AN95" s="2">
        <f t="shared" si="62"/>
        <v>8</v>
      </c>
      <c r="AO95" s="2">
        <f t="shared" si="63"/>
        <v>6</v>
      </c>
      <c r="AP95" s="2">
        <f t="shared" si="64"/>
        <v>4</v>
      </c>
      <c r="AQ95" s="2">
        <f t="shared" si="65"/>
        <v>5</v>
      </c>
      <c r="AR95" s="2">
        <f t="shared" si="66"/>
        <v>7</v>
      </c>
      <c r="AS95" s="2">
        <f t="shared" si="67"/>
        <v>9</v>
      </c>
      <c r="AT95" s="2">
        <f t="shared" si="68"/>
        <v>1</v>
      </c>
      <c r="AU95" s="2">
        <f t="shared" si="69"/>
        <v>2</v>
      </c>
      <c r="AV95" s="2">
        <f t="shared" si="70"/>
        <v>3</v>
      </c>
      <c r="AW95" s="2"/>
      <c r="AX95" s="5">
        <f t="shared" si="71"/>
        <v>4</v>
      </c>
      <c r="AY95" s="2">
        <f t="shared" si="72"/>
        <v>5</v>
      </c>
      <c r="AZ95" s="2">
        <f t="shared" si="73"/>
        <v>23</v>
      </c>
      <c r="BA95" s="2">
        <f t="shared" si="78"/>
        <v>22</v>
      </c>
      <c r="BB95" s="2">
        <f t="shared" si="79"/>
        <v>7</v>
      </c>
      <c r="BC95" s="2">
        <f t="shared" si="80"/>
        <v>13</v>
      </c>
      <c r="BD95" s="2">
        <f t="shared" si="81"/>
        <v>7</v>
      </c>
      <c r="BE95" s="19">
        <f t="shared" si="82"/>
        <v>10</v>
      </c>
      <c r="BF95" s="19">
        <f t="shared" si="83"/>
        <v>4.0824829046386304</v>
      </c>
      <c r="BG95" s="31">
        <f t="shared" si="84"/>
        <v>-0.73484692283495334</v>
      </c>
      <c r="BH95" s="32">
        <f t="shared" si="74"/>
        <v>0.23121636322523817</v>
      </c>
      <c r="BI95" s="62">
        <f t="shared" si="75"/>
        <v>7.6619718309859156E-2</v>
      </c>
      <c r="BJ95" s="62" t="str">
        <f t="shared" si="85"/>
        <v/>
      </c>
      <c r="BK95" s="73" t="str">
        <f t="shared" si="86"/>
        <v/>
      </c>
      <c r="BM95" s="11">
        <f t="shared" si="76"/>
        <v>-1.9675203249206769E-2</v>
      </c>
    </row>
    <row r="96" spans="1:65">
      <c r="A96" s="30" t="s">
        <v>314</v>
      </c>
      <c r="B96" s="30" t="s">
        <v>315</v>
      </c>
      <c r="C96" s="30" t="s">
        <v>316</v>
      </c>
      <c r="D96" s="30" t="s">
        <v>317</v>
      </c>
      <c r="E96" s="30" t="s">
        <v>177</v>
      </c>
      <c r="F96" s="11" t="str">
        <f t="shared" si="77"/>
        <v>serine prot</v>
      </c>
      <c r="H96" s="11">
        <f>VLOOKUP($B96,data!$B$3:$Q$15316,'diff expr 0 vs 1 mite'!H$8,FALSE)</f>
        <v>0.93254570800000003</v>
      </c>
      <c r="I96" s="11">
        <f>VLOOKUP($B96,data!$B$3:$Q$15316,'diff expr 0 vs 1 mite'!I$8,FALSE)</f>
        <v>0.51855155500000005</v>
      </c>
      <c r="J96" s="11">
        <f>VLOOKUP($B96,data!$B$3:$Q$15316,'diff expr 0 vs 1 mite'!J$8,FALSE)</f>
        <v>0.39204945600000002</v>
      </c>
      <c r="K96" s="11">
        <f>VLOOKUP($B96,data!$B$3:$Q$15316,'diff expr 0 vs 1 mite'!K$8,FALSE)</f>
        <v>0.87993431499999997</v>
      </c>
      <c r="L96" s="11">
        <f>VLOOKUP($B96,data!$B$3:$Q$15316,'diff expr 0 vs 1 mite'!L$8,FALSE)</f>
        <v>0.76579636699999998</v>
      </c>
      <c r="M96" s="11">
        <f>VLOOKUP($B96,data!$B$3:$Q$15316,'diff expr 0 vs 1 mite'!M$8,FALSE)</f>
        <v>0.323094718</v>
      </c>
      <c r="N96" s="11">
        <f>VLOOKUP($B96,data!$B$3:$Q$15316,'diff expr 0 vs 1 mite'!N$8,FALSE)</f>
        <v>1.432402653</v>
      </c>
      <c r="O96" s="11">
        <f>VLOOKUP($B96,data!$B$3:$Q$15316,'diff expr 0 vs 1 mite'!O$8,FALSE)</f>
        <v>2.0101469679999999</v>
      </c>
      <c r="P96" s="11">
        <f>VLOOKUP($B96,data!$B$3:$Q$15316,'diff expr 0 vs 1 mite'!P$8,FALSE)</f>
        <v>1.5398878460000001</v>
      </c>
      <c r="R96" s="27" t="s">
        <v>27749</v>
      </c>
      <c r="T96" s="2">
        <f t="shared" si="44"/>
        <v>6</v>
      </c>
      <c r="U96" s="2">
        <f t="shared" si="45"/>
        <v>3</v>
      </c>
      <c r="V96" s="2">
        <f t="shared" si="46"/>
        <v>2</v>
      </c>
      <c r="W96" s="2">
        <f t="shared" si="47"/>
        <v>5</v>
      </c>
      <c r="X96" s="2">
        <f t="shared" si="48"/>
        <v>4</v>
      </c>
      <c r="Y96" s="2">
        <f t="shared" si="49"/>
        <v>1</v>
      </c>
      <c r="Z96" s="2">
        <f t="shared" si="50"/>
        <v>7</v>
      </c>
      <c r="AA96" s="2">
        <f t="shared" si="51"/>
        <v>9</v>
      </c>
      <c r="AB96" s="2">
        <f t="shared" si="52"/>
        <v>8</v>
      </c>
      <c r="AC96" s="2"/>
      <c r="AD96" s="2">
        <f t="shared" si="53"/>
        <v>0</v>
      </c>
      <c r="AE96" s="2">
        <f t="shared" si="54"/>
        <v>0</v>
      </c>
      <c r="AF96" s="2">
        <f t="shared" si="55"/>
        <v>0</v>
      </c>
      <c r="AG96" s="2">
        <f t="shared" si="56"/>
        <v>0</v>
      </c>
      <c r="AH96" s="2">
        <f t="shared" si="57"/>
        <v>0</v>
      </c>
      <c r="AI96" s="2">
        <f t="shared" si="58"/>
        <v>0</v>
      </c>
      <c r="AJ96" s="2">
        <f t="shared" si="59"/>
        <v>0</v>
      </c>
      <c r="AK96" s="2">
        <f t="shared" si="60"/>
        <v>0</v>
      </c>
      <c r="AL96" s="2">
        <f t="shared" si="61"/>
        <v>0</v>
      </c>
      <c r="AM96" s="2"/>
      <c r="AN96" s="2">
        <f t="shared" si="62"/>
        <v>6</v>
      </c>
      <c r="AO96" s="2">
        <f t="shared" si="63"/>
        <v>3</v>
      </c>
      <c r="AP96" s="2">
        <f t="shared" si="64"/>
        <v>2</v>
      </c>
      <c r="AQ96" s="2">
        <f t="shared" si="65"/>
        <v>5</v>
      </c>
      <c r="AR96" s="2">
        <f t="shared" si="66"/>
        <v>4</v>
      </c>
      <c r="AS96" s="2">
        <f t="shared" si="67"/>
        <v>1</v>
      </c>
      <c r="AT96" s="2">
        <f t="shared" si="68"/>
        <v>7</v>
      </c>
      <c r="AU96" s="2">
        <f t="shared" si="69"/>
        <v>9</v>
      </c>
      <c r="AV96" s="2">
        <f t="shared" si="70"/>
        <v>8</v>
      </c>
      <c r="AW96" s="2"/>
      <c r="AX96" s="5">
        <f t="shared" si="71"/>
        <v>4</v>
      </c>
      <c r="AY96" s="2">
        <f t="shared" si="72"/>
        <v>5</v>
      </c>
      <c r="AZ96" s="2">
        <f t="shared" si="73"/>
        <v>16</v>
      </c>
      <c r="BA96" s="2">
        <f t="shared" si="78"/>
        <v>29</v>
      </c>
      <c r="BB96" s="2">
        <f t="shared" si="79"/>
        <v>14</v>
      </c>
      <c r="BC96" s="2">
        <f t="shared" si="80"/>
        <v>6</v>
      </c>
      <c r="BD96" s="2">
        <f t="shared" si="81"/>
        <v>6</v>
      </c>
      <c r="BE96" s="19">
        <f t="shared" si="82"/>
        <v>10</v>
      </c>
      <c r="BF96" s="19">
        <f t="shared" si="83"/>
        <v>4.0824829046386304</v>
      </c>
      <c r="BG96" s="31">
        <f t="shared" si="84"/>
        <v>-0.9797958971132712</v>
      </c>
      <c r="BH96" s="32">
        <f t="shared" si="74"/>
        <v>0.16359343889515282</v>
      </c>
      <c r="BI96" s="62">
        <f t="shared" si="75"/>
        <v>6.9014084507042259E-2</v>
      </c>
      <c r="BJ96" s="62" t="str">
        <f t="shared" si="85"/>
        <v/>
      </c>
      <c r="BK96" s="73" t="str">
        <f t="shared" si="86"/>
        <v/>
      </c>
      <c r="BM96" s="11">
        <f t="shared" si="76"/>
        <v>0.25131315713783492</v>
      </c>
    </row>
    <row r="97" spans="1:65">
      <c r="A97" s="30" t="s">
        <v>318</v>
      </c>
      <c r="B97" s="30" t="s">
        <v>319</v>
      </c>
      <c r="C97" s="30" t="s">
        <v>320</v>
      </c>
      <c r="D97" s="30" t="s">
        <v>321</v>
      </c>
      <c r="E97" s="30" t="s">
        <v>177</v>
      </c>
      <c r="F97" s="11" t="str">
        <f t="shared" si="77"/>
        <v>serine prot</v>
      </c>
      <c r="H97" s="11">
        <f>VLOOKUP($B97,data!$B$3:$Q$15316,'diff expr 0 vs 1 mite'!H$8,FALSE)</f>
        <v>0.92101653100000003</v>
      </c>
      <c r="I97" s="11">
        <f>VLOOKUP($B97,data!$B$3:$Q$15316,'diff expr 0 vs 1 mite'!I$8,FALSE)</f>
        <v>0.82317554599999998</v>
      </c>
      <c r="J97" s="11">
        <f>VLOOKUP($B97,data!$B$3:$Q$15316,'diff expr 0 vs 1 mite'!J$8,FALSE)</f>
        <v>0.33011495200000002</v>
      </c>
      <c r="K97" s="11">
        <f>VLOOKUP($B97,data!$B$3:$Q$15316,'diff expr 0 vs 1 mite'!K$8,FALSE)</f>
        <v>1.1765836999999999</v>
      </c>
      <c r="L97" s="11">
        <f>VLOOKUP($B97,data!$B$3:$Q$15316,'diff expr 0 vs 1 mite'!L$8,FALSE)</f>
        <v>2.9716249260000001</v>
      </c>
      <c r="M97" s="11">
        <f>VLOOKUP($B97,data!$B$3:$Q$15316,'diff expr 0 vs 1 mite'!M$8,FALSE)</f>
        <v>9.4311854279999991</v>
      </c>
      <c r="N97" s="11">
        <f>VLOOKUP($B97,data!$B$3:$Q$15316,'diff expr 0 vs 1 mite'!N$8,FALSE)</f>
        <v>1.87392976</v>
      </c>
      <c r="O97" s="11">
        <f>VLOOKUP($B97,data!$B$3:$Q$15316,'diff expr 0 vs 1 mite'!O$8,FALSE)</f>
        <v>2.7242662929999999</v>
      </c>
      <c r="P97" s="11">
        <f>VLOOKUP($B97,data!$B$3:$Q$15316,'diff expr 0 vs 1 mite'!P$8,FALSE)</f>
        <v>2.6998928449999999</v>
      </c>
      <c r="R97" s="27" t="s">
        <v>27749</v>
      </c>
      <c r="T97" s="2">
        <f t="shared" si="44"/>
        <v>3</v>
      </c>
      <c r="U97" s="2">
        <f t="shared" si="45"/>
        <v>2</v>
      </c>
      <c r="V97" s="2">
        <f t="shared" si="46"/>
        <v>1</v>
      </c>
      <c r="W97" s="2">
        <f t="shared" si="47"/>
        <v>4</v>
      </c>
      <c r="X97" s="2">
        <f t="shared" si="48"/>
        <v>8</v>
      </c>
      <c r="Y97" s="2">
        <f t="shared" si="49"/>
        <v>9</v>
      </c>
      <c r="Z97" s="2">
        <f t="shared" si="50"/>
        <v>5</v>
      </c>
      <c r="AA97" s="2">
        <f t="shared" si="51"/>
        <v>7</v>
      </c>
      <c r="AB97" s="2">
        <f t="shared" si="52"/>
        <v>6</v>
      </c>
      <c r="AC97" s="2"/>
      <c r="AD97" s="2">
        <f t="shared" si="53"/>
        <v>0</v>
      </c>
      <c r="AE97" s="2">
        <f t="shared" si="54"/>
        <v>0</v>
      </c>
      <c r="AF97" s="2">
        <f t="shared" si="55"/>
        <v>0</v>
      </c>
      <c r="AG97" s="2">
        <f t="shared" si="56"/>
        <v>0</v>
      </c>
      <c r="AH97" s="2">
        <f t="shared" si="57"/>
        <v>0</v>
      </c>
      <c r="AI97" s="2">
        <f t="shared" si="58"/>
        <v>0</v>
      </c>
      <c r="AJ97" s="2">
        <f t="shared" si="59"/>
        <v>0</v>
      </c>
      <c r="AK97" s="2">
        <f t="shared" si="60"/>
        <v>0</v>
      </c>
      <c r="AL97" s="2">
        <f t="shared" si="61"/>
        <v>0</v>
      </c>
      <c r="AM97" s="2"/>
      <c r="AN97" s="2">
        <f t="shared" si="62"/>
        <v>3</v>
      </c>
      <c r="AO97" s="2">
        <f t="shared" si="63"/>
        <v>2</v>
      </c>
      <c r="AP97" s="2">
        <f t="shared" si="64"/>
        <v>1</v>
      </c>
      <c r="AQ97" s="2">
        <f t="shared" si="65"/>
        <v>4</v>
      </c>
      <c r="AR97" s="2">
        <f t="shared" si="66"/>
        <v>8</v>
      </c>
      <c r="AS97" s="2">
        <f t="shared" si="67"/>
        <v>9</v>
      </c>
      <c r="AT97" s="2">
        <f t="shared" si="68"/>
        <v>5</v>
      </c>
      <c r="AU97" s="2">
        <f t="shared" si="69"/>
        <v>7</v>
      </c>
      <c r="AV97" s="2">
        <f t="shared" si="70"/>
        <v>6</v>
      </c>
      <c r="AW97" s="2"/>
      <c r="AX97" s="5">
        <f t="shared" si="71"/>
        <v>4</v>
      </c>
      <c r="AY97" s="2">
        <f t="shared" si="72"/>
        <v>5</v>
      </c>
      <c r="AZ97" s="2">
        <f t="shared" si="73"/>
        <v>10</v>
      </c>
      <c r="BA97" s="2">
        <f t="shared" si="78"/>
        <v>35</v>
      </c>
      <c r="BB97" s="2">
        <f t="shared" si="79"/>
        <v>20</v>
      </c>
      <c r="BC97" s="2">
        <f t="shared" si="80"/>
        <v>0</v>
      </c>
      <c r="BD97" s="2">
        <f t="shared" si="81"/>
        <v>0</v>
      </c>
      <c r="BE97" s="19">
        <f t="shared" si="82"/>
        <v>10</v>
      </c>
      <c r="BF97" s="19">
        <f t="shared" si="83"/>
        <v>4.0824829046386304</v>
      </c>
      <c r="BG97" s="31">
        <f t="shared" si="84"/>
        <v>-2.4494897427831779</v>
      </c>
      <c r="BH97" s="32">
        <f t="shared" si="74"/>
        <v>7.1529392177148241E-3</v>
      </c>
      <c r="BI97" s="62">
        <f t="shared" si="75"/>
        <v>2.8169014084507044E-4</v>
      </c>
      <c r="BJ97" s="62" t="str">
        <f t="shared" si="85"/>
        <v/>
      </c>
      <c r="BK97" s="73" t="str">
        <f t="shared" si="86"/>
        <v>sign</v>
      </c>
      <c r="BM97" s="11">
        <f t="shared" si="76"/>
        <v>0.68557366511575712</v>
      </c>
    </row>
    <row r="98" spans="1:65">
      <c r="A98" s="30" t="s">
        <v>322</v>
      </c>
      <c r="B98" s="30" t="s">
        <v>323</v>
      </c>
      <c r="C98" s="30" t="s">
        <v>136</v>
      </c>
      <c r="D98" s="30" t="s">
        <v>324</v>
      </c>
      <c r="E98" s="30" t="s">
        <v>177</v>
      </c>
      <c r="F98" s="11" t="str">
        <f t="shared" si="77"/>
        <v>serine prot</v>
      </c>
      <c r="H98" s="11">
        <f>VLOOKUP($B98,data!$B$3:$Q$15316,'diff expr 0 vs 1 mite'!H$8,FALSE)</f>
        <v>11.79678333</v>
      </c>
      <c r="I98" s="11">
        <f>VLOOKUP($B98,data!$B$3:$Q$15316,'diff expr 0 vs 1 mite'!I$8,FALSE)</f>
        <v>6.939286428</v>
      </c>
      <c r="J98" s="11">
        <f>VLOOKUP($B98,data!$B$3:$Q$15316,'diff expr 0 vs 1 mite'!J$8,FALSE)</f>
        <v>12.138831079999999</v>
      </c>
      <c r="K98" s="11">
        <f>VLOOKUP($B98,data!$B$3:$Q$15316,'diff expr 0 vs 1 mite'!K$8,FALSE)</f>
        <v>6.3470205179999999</v>
      </c>
      <c r="L98" s="11">
        <f>VLOOKUP($B98,data!$B$3:$Q$15316,'diff expr 0 vs 1 mite'!L$8,FALSE)</f>
        <v>12.293835120000001</v>
      </c>
      <c r="M98" s="11">
        <f>VLOOKUP($B98,data!$B$3:$Q$15316,'diff expr 0 vs 1 mite'!M$8,FALSE)</f>
        <v>18.343153149999999</v>
      </c>
      <c r="N98" s="11">
        <f>VLOOKUP($B98,data!$B$3:$Q$15316,'diff expr 0 vs 1 mite'!N$8,FALSE)</f>
        <v>15.28670676</v>
      </c>
      <c r="O98" s="11">
        <f>VLOOKUP($B98,data!$B$3:$Q$15316,'diff expr 0 vs 1 mite'!O$8,FALSE)</f>
        <v>22.038660369999999</v>
      </c>
      <c r="P98" s="11">
        <f>VLOOKUP($B98,data!$B$3:$Q$15316,'diff expr 0 vs 1 mite'!P$8,FALSE)</f>
        <v>32.504595950000002</v>
      </c>
      <c r="R98" s="27" t="s">
        <v>27749</v>
      </c>
      <c r="T98" s="2">
        <f t="shared" si="44"/>
        <v>3</v>
      </c>
      <c r="U98" s="2">
        <f t="shared" si="45"/>
        <v>2</v>
      </c>
      <c r="V98" s="2">
        <f t="shared" si="46"/>
        <v>4</v>
      </c>
      <c r="W98" s="2">
        <f t="shared" si="47"/>
        <v>1</v>
      </c>
      <c r="X98" s="2">
        <f t="shared" si="48"/>
        <v>5</v>
      </c>
      <c r="Y98" s="2">
        <f t="shared" si="49"/>
        <v>7</v>
      </c>
      <c r="Z98" s="2">
        <f t="shared" si="50"/>
        <v>6</v>
      </c>
      <c r="AA98" s="2">
        <f t="shared" si="51"/>
        <v>8</v>
      </c>
      <c r="AB98" s="2">
        <f t="shared" si="52"/>
        <v>9</v>
      </c>
      <c r="AC98" s="2"/>
      <c r="AD98" s="2">
        <f t="shared" si="53"/>
        <v>0</v>
      </c>
      <c r="AE98" s="2">
        <f t="shared" si="54"/>
        <v>0</v>
      </c>
      <c r="AF98" s="2">
        <f t="shared" si="55"/>
        <v>0</v>
      </c>
      <c r="AG98" s="2">
        <f t="shared" si="56"/>
        <v>0</v>
      </c>
      <c r="AH98" s="2">
        <f t="shared" si="57"/>
        <v>0</v>
      </c>
      <c r="AI98" s="2">
        <f t="shared" si="58"/>
        <v>0</v>
      </c>
      <c r="AJ98" s="2">
        <f t="shared" si="59"/>
        <v>0</v>
      </c>
      <c r="AK98" s="2">
        <f t="shared" si="60"/>
        <v>0</v>
      </c>
      <c r="AL98" s="2">
        <f t="shared" si="61"/>
        <v>0</v>
      </c>
      <c r="AM98" s="2"/>
      <c r="AN98" s="2">
        <f t="shared" si="62"/>
        <v>3</v>
      </c>
      <c r="AO98" s="2">
        <f t="shared" si="63"/>
        <v>2</v>
      </c>
      <c r="AP98" s="2">
        <f t="shared" si="64"/>
        <v>4</v>
      </c>
      <c r="AQ98" s="2">
        <f t="shared" si="65"/>
        <v>1</v>
      </c>
      <c r="AR98" s="2">
        <f t="shared" si="66"/>
        <v>5</v>
      </c>
      <c r="AS98" s="2">
        <f t="shared" si="67"/>
        <v>7</v>
      </c>
      <c r="AT98" s="2">
        <f t="shared" si="68"/>
        <v>6</v>
      </c>
      <c r="AU98" s="2">
        <f t="shared" si="69"/>
        <v>8</v>
      </c>
      <c r="AV98" s="2">
        <f t="shared" si="70"/>
        <v>9</v>
      </c>
      <c r="AW98" s="2"/>
      <c r="AX98" s="5">
        <f t="shared" si="71"/>
        <v>4</v>
      </c>
      <c r="AY98" s="2">
        <f t="shared" si="72"/>
        <v>5</v>
      </c>
      <c r="AZ98" s="2">
        <f t="shared" si="73"/>
        <v>10</v>
      </c>
      <c r="BA98" s="2">
        <f t="shared" si="78"/>
        <v>35</v>
      </c>
      <c r="BB98" s="2">
        <f t="shared" si="79"/>
        <v>20</v>
      </c>
      <c r="BC98" s="2">
        <f t="shared" si="80"/>
        <v>0</v>
      </c>
      <c r="BD98" s="2">
        <f t="shared" si="81"/>
        <v>0</v>
      </c>
      <c r="BE98" s="19">
        <f t="shared" si="82"/>
        <v>10</v>
      </c>
      <c r="BF98" s="19">
        <f t="shared" si="83"/>
        <v>4.0824829046386304</v>
      </c>
      <c r="BG98" s="31">
        <f t="shared" si="84"/>
        <v>-2.4494897427831779</v>
      </c>
      <c r="BH98" s="32">
        <f t="shared" si="74"/>
        <v>7.1529392177148241E-3</v>
      </c>
      <c r="BI98" s="62">
        <f t="shared" si="75"/>
        <v>2.8169014084507044E-4</v>
      </c>
      <c r="BJ98" s="62" t="str">
        <f t="shared" si="85"/>
        <v/>
      </c>
      <c r="BK98" s="73" t="str">
        <f t="shared" si="86"/>
        <v>sign</v>
      </c>
      <c r="BM98" s="11">
        <f t="shared" si="76"/>
        <v>0.33431442367755621</v>
      </c>
    </row>
    <row r="99" spans="1:65">
      <c r="A99" s="30" t="s">
        <v>325</v>
      </c>
      <c r="B99" s="30" t="s">
        <v>326</v>
      </c>
      <c r="C99" s="30" t="s">
        <v>327</v>
      </c>
      <c r="D99" s="30" t="s">
        <v>328</v>
      </c>
      <c r="E99" s="30" t="s">
        <v>177</v>
      </c>
      <c r="F99" s="11" t="str">
        <f t="shared" si="77"/>
        <v>serine prot</v>
      </c>
      <c r="H99" s="11">
        <f>VLOOKUP($B99,data!$B$3:$Q$15316,'diff expr 0 vs 1 mite'!H$8,FALSE)</f>
        <v>0.52899123599999998</v>
      </c>
      <c r="I99" s="11">
        <f>VLOOKUP($B99,data!$B$3:$Q$15316,'diff expr 0 vs 1 mite'!I$8,FALSE)</f>
        <v>0.86908242099999999</v>
      </c>
      <c r="J99" s="11">
        <f>VLOOKUP($B99,data!$B$3:$Q$15316,'diff expr 0 vs 1 mite'!J$8,FALSE)</f>
        <v>0.27371325800000001</v>
      </c>
      <c r="K99" s="11">
        <f>VLOOKUP($B99,data!$B$3:$Q$15316,'diff expr 0 vs 1 mite'!K$8,FALSE)</f>
        <v>1.1068045689999999</v>
      </c>
      <c r="L99" s="11">
        <f>VLOOKUP($B99,data!$B$3:$Q$15316,'diff expr 0 vs 1 mite'!L$8,FALSE)</f>
        <v>1.448006114</v>
      </c>
      <c r="M99" s="11">
        <f>VLOOKUP($B99,data!$B$3:$Q$15316,'diff expr 0 vs 1 mite'!M$8,FALSE)</f>
        <v>0.36655420300000002</v>
      </c>
      <c r="N99" s="11">
        <f>VLOOKUP($B99,data!$B$3:$Q$15316,'diff expr 0 vs 1 mite'!N$8,FALSE)</f>
        <v>0.47796329300000001</v>
      </c>
      <c r="O99" s="11">
        <f>VLOOKUP($B99,data!$B$3:$Q$15316,'diff expr 0 vs 1 mite'!O$8,FALSE)</f>
        <v>0.51311968200000002</v>
      </c>
      <c r="P99" s="11">
        <f>VLOOKUP($B99,data!$B$3:$Q$15316,'diff expr 0 vs 1 mite'!P$8,FALSE)</f>
        <v>1.0323289520000001</v>
      </c>
      <c r="R99" s="27" t="s">
        <v>27749</v>
      </c>
      <c r="T99" s="2">
        <f t="shared" si="44"/>
        <v>5</v>
      </c>
      <c r="U99" s="2">
        <f t="shared" si="45"/>
        <v>6</v>
      </c>
      <c r="V99" s="2">
        <f t="shared" si="46"/>
        <v>1</v>
      </c>
      <c r="W99" s="2">
        <f t="shared" si="47"/>
        <v>8</v>
      </c>
      <c r="X99" s="2">
        <f t="shared" si="48"/>
        <v>9</v>
      </c>
      <c r="Y99" s="2">
        <f t="shared" si="49"/>
        <v>2</v>
      </c>
      <c r="Z99" s="2">
        <f t="shared" si="50"/>
        <v>3</v>
      </c>
      <c r="AA99" s="2">
        <f t="shared" si="51"/>
        <v>4</v>
      </c>
      <c r="AB99" s="2">
        <f t="shared" si="52"/>
        <v>7</v>
      </c>
      <c r="AC99" s="2"/>
      <c r="AD99" s="2">
        <f t="shared" si="53"/>
        <v>0</v>
      </c>
      <c r="AE99" s="2">
        <f t="shared" si="54"/>
        <v>0</v>
      </c>
      <c r="AF99" s="2">
        <f t="shared" si="55"/>
        <v>0</v>
      </c>
      <c r="AG99" s="2">
        <f t="shared" si="56"/>
        <v>0</v>
      </c>
      <c r="AH99" s="2">
        <f t="shared" si="57"/>
        <v>0</v>
      </c>
      <c r="AI99" s="2">
        <f t="shared" si="58"/>
        <v>0</v>
      </c>
      <c r="AJ99" s="2">
        <f t="shared" si="59"/>
        <v>0</v>
      </c>
      <c r="AK99" s="2">
        <f t="shared" si="60"/>
        <v>0</v>
      </c>
      <c r="AL99" s="2">
        <f t="shared" si="61"/>
        <v>0</v>
      </c>
      <c r="AM99" s="2"/>
      <c r="AN99" s="2">
        <f t="shared" si="62"/>
        <v>5</v>
      </c>
      <c r="AO99" s="2">
        <f t="shared" si="63"/>
        <v>6</v>
      </c>
      <c r="AP99" s="2">
        <f t="shared" si="64"/>
        <v>1</v>
      </c>
      <c r="AQ99" s="2">
        <f t="shared" si="65"/>
        <v>8</v>
      </c>
      <c r="AR99" s="2">
        <f t="shared" si="66"/>
        <v>9</v>
      </c>
      <c r="AS99" s="2">
        <f t="shared" si="67"/>
        <v>2</v>
      </c>
      <c r="AT99" s="2">
        <f t="shared" si="68"/>
        <v>3</v>
      </c>
      <c r="AU99" s="2">
        <f t="shared" si="69"/>
        <v>4</v>
      </c>
      <c r="AV99" s="2">
        <f t="shared" si="70"/>
        <v>7</v>
      </c>
      <c r="AW99" s="2"/>
      <c r="AX99" s="5">
        <f t="shared" si="71"/>
        <v>4</v>
      </c>
      <c r="AY99" s="2">
        <f t="shared" si="72"/>
        <v>5</v>
      </c>
      <c r="AZ99" s="2">
        <f t="shared" si="73"/>
        <v>20</v>
      </c>
      <c r="BA99" s="2">
        <f t="shared" si="78"/>
        <v>25</v>
      </c>
      <c r="BB99" s="2">
        <f t="shared" si="79"/>
        <v>10</v>
      </c>
      <c r="BC99" s="2">
        <f t="shared" si="80"/>
        <v>10</v>
      </c>
      <c r="BD99" s="2">
        <f t="shared" si="81"/>
        <v>10</v>
      </c>
      <c r="BE99" s="19">
        <f t="shared" si="82"/>
        <v>10</v>
      </c>
      <c r="BF99" s="19">
        <f t="shared" si="83"/>
        <v>4.0824829046386304</v>
      </c>
      <c r="BG99" s="31">
        <f t="shared" si="84"/>
        <v>0</v>
      </c>
      <c r="BH99" s="32">
        <f t="shared" si="74"/>
        <v>0.5</v>
      </c>
      <c r="BI99" s="62">
        <f t="shared" si="75"/>
        <v>9.7464788732394378E-2</v>
      </c>
      <c r="BJ99" s="62" t="str">
        <f t="shared" si="85"/>
        <v/>
      </c>
      <c r="BK99" s="73" t="str">
        <f t="shared" si="86"/>
        <v/>
      </c>
      <c r="BM99" s="11">
        <f t="shared" si="76"/>
        <v>4.3367116282582628E-2</v>
      </c>
    </row>
    <row r="100" spans="1:65">
      <c r="A100" s="30" t="s">
        <v>329</v>
      </c>
      <c r="B100" s="30" t="s">
        <v>330</v>
      </c>
      <c r="C100" s="30" t="s">
        <v>331</v>
      </c>
      <c r="D100" s="30" t="s">
        <v>332</v>
      </c>
      <c r="E100" s="30" t="s">
        <v>177</v>
      </c>
      <c r="F100" s="11" t="str">
        <f t="shared" si="77"/>
        <v>serine prot</v>
      </c>
      <c r="H100" s="11">
        <f>VLOOKUP($B100,data!$B$3:$Q$15316,'diff expr 0 vs 1 mite'!H$8,FALSE)</f>
        <v>4.4118406099999996</v>
      </c>
      <c r="I100" s="11">
        <f>VLOOKUP($B100,data!$B$3:$Q$15316,'diff expr 0 vs 1 mite'!I$8,FALSE)</f>
        <v>1.5239880020000001</v>
      </c>
      <c r="J100" s="11">
        <f>VLOOKUP($B100,data!$B$3:$Q$15316,'diff expr 0 vs 1 mite'!J$8,FALSE)</f>
        <v>1.2840729550000001</v>
      </c>
      <c r="K100" s="11">
        <f>VLOOKUP($B100,data!$B$3:$Q$15316,'diff expr 0 vs 1 mite'!K$8,FALSE)</f>
        <v>2.2323000739999999</v>
      </c>
      <c r="L100" s="11">
        <f>VLOOKUP($B100,data!$B$3:$Q$15316,'diff expr 0 vs 1 mite'!L$8,FALSE)</f>
        <v>3.7571389320000002</v>
      </c>
      <c r="M100" s="11">
        <f>VLOOKUP($B100,data!$B$3:$Q$15316,'diff expr 0 vs 1 mite'!M$8,FALSE)</f>
        <v>3.0570992650000002</v>
      </c>
      <c r="N100" s="11">
        <f>VLOOKUP($B100,data!$B$3:$Q$15316,'diff expr 0 vs 1 mite'!N$8,FALSE)</f>
        <v>2.1260066050000002</v>
      </c>
      <c r="O100" s="11">
        <f>VLOOKUP($B100,data!$B$3:$Q$15316,'diff expr 0 vs 1 mite'!O$8,FALSE)</f>
        <v>4.2794702449999997</v>
      </c>
      <c r="P100" s="11">
        <f>VLOOKUP($B100,data!$B$3:$Q$15316,'diff expr 0 vs 1 mite'!P$8,FALSE)</f>
        <v>7.9474414710000003</v>
      </c>
      <c r="R100" s="27" t="s">
        <v>27749</v>
      </c>
      <c r="T100" s="2">
        <f t="shared" si="44"/>
        <v>8</v>
      </c>
      <c r="U100" s="2">
        <f t="shared" si="45"/>
        <v>2</v>
      </c>
      <c r="V100" s="2">
        <f t="shared" si="46"/>
        <v>1</v>
      </c>
      <c r="W100" s="2">
        <f t="shared" si="47"/>
        <v>4</v>
      </c>
      <c r="X100" s="2">
        <f t="shared" si="48"/>
        <v>6</v>
      </c>
      <c r="Y100" s="2">
        <f t="shared" si="49"/>
        <v>5</v>
      </c>
      <c r="Z100" s="2">
        <f t="shared" si="50"/>
        <v>3</v>
      </c>
      <c r="AA100" s="2">
        <f t="shared" si="51"/>
        <v>7</v>
      </c>
      <c r="AB100" s="2">
        <f t="shared" si="52"/>
        <v>9</v>
      </c>
      <c r="AC100" s="2"/>
      <c r="AD100" s="2">
        <f t="shared" si="53"/>
        <v>0</v>
      </c>
      <c r="AE100" s="2">
        <f t="shared" si="54"/>
        <v>0</v>
      </c>
      <c r="AF100" s="2">
        <f t="shared" si="55"/>
        <v>0</v>
      </c>
      <c r="AG100" s="2">
        <f t="shared" si="56"/>
        <v>0</v>
      </c>
      <c r="AH100" s="2">
        <f t="shared" si="57"/>
        <v>0</v>
      </c>
      <c r="AI100" s="2">
        <f t="shared" si="58"/>
        <v>0</v>
      </c>
      <c r="AJ100" s="2">
        <f t="shared" si="59"/>
        <v>0</v>
      </c>
      <c r="AK100" s="2">
        <f t="shared" si="60"/>
        <v>0</v>
      </c>
      <c r="AL100" s="2">
        <f t="shared" si="61"/>
        <v>0</v>
      </c>
      <c r="AM100" s="2"/>
      <c r="AN100" s="2">
        <f t="shared" si="62"/>
        <v>8</v>
      </c>
      <c r="AO100" s="2">
        <f t="shared" si="63"/>
        <v>2</v>
      </c>
      <c r="AP100" s="2">
        <f t="shared" si="64"/>
        <v>1</v>
      </c>
      <c r="AQ100" s="2">
        <f t="shared" si="65"/>
        <v>4</v>
      </c>
      <c r="AR100" s="2">
        <f t="shared" si="66"/>
        <v>6</v>
      </c>
      <c r="AS100" s="2">
        <f t="shared" si="67"/>
        <v>5</v>
      </c>
      <c r="AT100" s="2">
        <f t="shared" si="68"/>
        <v>3</v>
      </c>
      <c r="AU100" s="2">
        <f t="shared" si="69"/>
        <v>7</v>
      </c>
      <c r="AV100" s="2">
        <f t="shared" si="70"/>
        <v>9</v>
      </c>
      <c r="AW100" s="2"/>
      <c r="AX100" s="5">
        <f t="shared" si="71"/>
        <v>4</v>
      </c>
      <c r="AY100" s="2">
        <f t="shared" si="72"/>
        <v>5</v>
      </c>
      <c r="AZ100" s="2">
        <f t="shared" si="73"/>
        <v>15</v>
      </c>
      <c r="BA100" s="2">
        <f t="shared" si="78"/>
        <v>30</v>
      </c>
      <c r="BB100" s="2">
        <f t="shared" si="79"/>
        <v>15</v>
      </c>
      <c r="BC100" s="2">
        <f t="shared" si="80"/>
        <v>5</v>
      </c>
      <c r="BD100" s="2">
        <f t="shared" si="81"/>
        <v>5</v>
      </c>
      <c r="BE100" s="19">
        <f t="shared" si="82"/>
        <v>10</v>
      </c>
      <c r="BF100" s="19">
        <f t="shared" si="83"/>
        <v>4.0824829046386304</v>
      </c>
      <c r="BG100" s="31">
        <f t="shared" si="84"/>
        <v>-1.2247448713915889</v>
      </c>
      <c r="BH100" s="32">
        <f t="shared" si="74"/>
        <v>0.1103356809599234</v>
      </c>
      <c r="BI100" s="62">
        <f t="shared" si="75"/>
        <v>6.1690140845070421E-2</v>
      </c>
      <c r="BJ100" s="62" t="str">
        <f t="shared" si="85"/>
        <v/>
      </c>
      <c r="BK100" s="73" t="str">
        <f t="shared" si="86"/>
        <v/>
      </c>
      <c r="BM100" s="11">
        <f t="shared" si="76"/>
        <v>0.25321953041003614</v>
      </c>
    </row>
    <row r="101" spans="1:65">
      <c r="A101" s="30" t="s">
        <v>333</v>
      </c>
      <c r="B101" s="30" t="s">
        <v>334</v>
      </c>
      <c r="C101" s="30" t="s">
        <v>136</v>
      </c>
      <c r="D101" s="30" t="s">
        <v>335</v>
      </c>
      <c r="E101" s="30" t="s">
        <v>177</v>
      </c>
      <c r="F101" s="11" t="str">
        <f t="shared" si="77"/>
        <v>serine prot</v>
      </c>
      <c r="H101" s="11">
        <f>VLOOKUP($B101,data!$B$3:$Q$15316,'diff expr 0 vs 1 mite'!H$8,FALSE)</f>
        <v>0.1241352</v>
      </c>
      <c r="I101" s="11">
        <f>VLOOKUP($B101,data!$B$3:$Q$15316,'diff expr 0 vs 1 mite'!I$8,FALSE)</f>
        <v>0.17884175999999999</v>
      </c>
      <c r="J101" s="11">
        <f>VLOOKUP($B101,data!$B$3:$Q$15316,'diff expr 0 vs 1 mite'!J$8,FALSE)</f>
        <v>7.6273894999999994E-2</v>
      </c>
      <c r="K101" s="11">
        <f>VLOOKUP($B101,data!$B$3:$Q$15316,'diff expr 0 vs 1 mite'!K$8,FALSE)</f>
        <v>0.193522218</v>
      </c>
      <c r="L101" s="11">
        <f>VLOOKUP($B101,data!$B$3:$Q$15316,'diff expr 0 vs 1 mite'!L$8,FALSE)</f>
        <v>3.0128481800000002</v>
      </c>
      <c r="M101" s="11">
        <f>VLOOKUP($B101,data!$B$3:$Q$15316,'diff expr 0 vs 1 mite'!M$8,FALSE)</f>
        <v>0.81716221899999997</v>
      </c>
      <c r="N101" s="11">
        <f>VLOOKUP($B101,data!$B$3:$Q$15316,'diff expr 0 vs 1 mite'!N$8,FALSE)</f>
        <v>0</v>
      </c>
      <c r="O101" s="11">
        <f>VLOOKUP($B101,data!$B$3:$Q$15316,'diff expr 0 vs 1 mite'!O$8,FALSE)</f>
        <v>5.0840080710000004</v>
      </c>
      <c r="P101" s="11">
        <f>VLOOKUP($B101,data!$B$3:$Q$15316,'diff expr 0 vs 1 mite'!P$8,FALSE)</f>
        <v>4.6027583920000001</v>
      </c>
      <c r="R101" s="27" t="s">
        <v>27749</v>
      </c>
      <c r="T101" s="2">
        <f t="shared" si="44"/>
        <v>3</v>
      </c>
      <c r="U101" s="2">
        <f t="shared" si="45"/>
        <v>4</v>
      </c>
      <c r="V101" s="2">
        <f t="shared" si="46"/>
        <v>2</v>
      </c>
      <c r="W101" s="2">
        <f t="shared" si="47"/>
        <v>5</v>
      </c>
      <c r="X101" s="2">
        <f t="shared" si="48"/>
        <v>7</v>
      </c>
      <c r="Y101" s="2">
        <f t="shared" si="49"/>
        <v>6</v>
      </c>
      <c r="Z101" s="2">
        <f t="shared" si="50"/>
        <v>1</v>
      </c>
      <c r="AA101" s="2">
        <f t="shared" si="51"/>
        <v>9</v>
      </c>
      <c r="AB101" s="2">
        <f t="shared" si="52"/>
        <v>8</v>
      </c>
      <c r="AC101" s="2"/>
      <c r="AD101" s="2">
        <f t="shared" si="53"/>
        <v>0</v>
      </c>
      <c r="AE101" s="2">
        <f t="shared" si="54"/>
        <v>0</v>
      </c>
      <c r="AF101" s="2">
        <f t="shared" si="55"/>
        <v>0</v>
      </c>
      <c r="AG101" s="2">
        <f t="shared" si="56"/>
        <v>0</v>
      </c>
      <c r="AH101" s="2">
        <f t="shared" si="57"/>
        <v>0</v>
      </c>
      <c r="AI101" s="2">
        <f t="shared" si="58"/>
        <v>0</v>
      </c>
      <c r="AJ101" s="2">
        <f t="shared" si="59"/>
        <v>0</v>
      </c>
      <c r="AK101" s="2">
        <f t="shared" si="60"/>
        <v>0</v>
      </c>
      <c r="AL101" s="2">
        <f t="shared" si="61"/>
        <v>0</v>
      </c>
      <c r="AM101" s="2"/>
      <c r="AN101" s="2">
        <f t="shared" si="62"/>
        <v>3</v>
      </c>
      <c r="AO101" s="2">
        <f t="shared" si="63"/>
        <v>4</v>
      </c>
      <c r="AP101" s="2">
        <f t="shared" si="64"/>
        <v>2</v>
      </c>
      <c r="AQ101" s="2">
        <f t="shared" si="65"/>
        <v>5</v>
      </c>
      <c r="AR101" s="2">
        <f t="shared" si="66"/>
        <v>7</v>
      </c>
      <c r="AS101" s="2">
        <f t="shared" si="67"/>
        <v>6</v>
      </c>
      <c r="AT101" s="2">
        <f t="shared" si="68"/>
        <v>1</v>
      </c>
      <c r="AU101" s="2">
        <f t="shared" si="69"/>
        <v>9</v>
      </c>
      <c r="AV101" s="2">
        <f t="shared" si="70"/>
        <v>8</v>
      </c>
      <c r="AW101" s="2"/>
      <c r="AX101" s="5">
        <f t="shared" si="71"/>
        <v>4</v>
      </c>
      <c r="AY101" s="2">
        <f t="shared" si="72"/>
        <v>5</v>
      </c>
      <c r="AZ101" s="2">
        <f t="shared" si="73"/>
        <v>14</v>
      </c>
      <c r="BA101" s="2">
        <f t="shared" si="78"/>
        <v>31</v>
      </c>
      <c r="BB101" s="2">
        <f t="shared" si="79"/>
        <v>16</v>
      </c>
      <c r="BC101" s="2">
        <f t="shared" si="80"/>
        <v>4</v>
      </c>
      <c r="BD101" s="2">
        <f t="shared" si="81"/>
        <v>4</v>
      </c>
      <c r="BE101" s="19">
        <f t="shared" si="82"/>
        <v>10</v>
      </c>
      <c r="BF101" s="19">
        <f t="shared" si="83"/>
        <v>4.0824829046386304</v>
      </c>
      <c r="BG101" s="31">
        <f t="shared" si="84"/>
        <v>-1.4696938456699067</v>
      </c>
      <c r="BH101" s="32">
        <f t="shared" si="74"/>
        <v>7.0822345147568383E-2</v>
      </c>
      <c r="BI101" s="62">
        <f t="shared" si="75"/>
        <v>4.1971830985915497E-2</v>
      </c>
      <c r="BJ101" s="62" t="str">
        <f t="shared" si="85"/>
        <v/>
      </c>
      <c r="BK101" s="73" t="str">
        <f t="shared" si="86"/>
        <v/>
      </c>
      <c r="BM101" s="11">
        <f t="shared" si="76"/>
        <v>1.275980538528539</v>
      </c>
    </row>
    <row r="102" spans="1:65">
      <c r="A102" s="30" t="s">
        <v>336</v>
      </c>
      <c r="B102" s="30" t="s">
        <v>337</v>
      </c>
      <c r="C102" s="30" t="s">
        <v>338</v>
      </c>
      <c r="D102" s="30" t="s">
        <v>339</v>
      </c>
      <c r="E102" s="30" t="s">
        <v>177</v>
      </c>
      <c r="F102" s="11" t="str">
        <f t="shared" si="77"/>
        <v>serine prot</v>
      </c>
      <c r="H102" s="11">
        <f>VLOOKUP($B102,data!$B$3:$Q$15316,'diff expr 0 vs 1 mite'!H$8,FALSE)</f>
        <v>2.1203144530000002</v>
      </c>
      <c r="I102" s="11">
        <f>VLOOKUP($B102,data!$B$3:$Q$15316,'diff expr 0 vs 1 mite'!I$8,FALSE)</f>
        <v>4.2238381169999997</v>
      </c>
      <c r="J102" s="11">
        <f>VLOOKUP($B102,data!$B$3:$Q$15316,'diff expr 0 vs 1 mite'!J$8,FALSE)</f>
        <v>3.3294046110000002</v>
      </c>
      <c r="K102" s="11">
        <f>VLOOKUP($B102,data!$B$3:$Q$15316,'diff expr 0 vs 1 mite'!K$8,FALSE)</f>
        <v>3.0606410940000002</v>
      </c>
      <c r="L102" s="11">
        <f>VLOOKUP($B102,data!$B$3:$Q$15316,'diff expr 0 vs 1 mite'!L$8,FALSE)</f>
        <v>8.8492024580000006</v>
      </c>
      <c r="M102" s="11">
        <f>VLOOKUP($B102,data!$B$3:$Q$15316,'diff expr 0 vs 1 mite'!M$8,FALSE)</f>
        <v>2.5847577479999999</v>
      </c>
      <c r="N102" s="11">
        <f>VLOOKUP($B102,data!$B$3:$Q$15316,'diff expr 0 vs 1 mite'!N$8,FALSE)</f>
        <v>1.797524898</v>
      </c>
      <c r="O102" s="11">
        <f>VLOOKUP($B102,data!$B$3:$Q$15316,'diff expr 0 vs 1 mite'!O$8,FALSE)</f>
        <v>3.0554233910000002</v>
      </c>
      <c r="P102" s="11">
        <f>VLOOKUP($B102,data!$B$3:$Q$15316,'diff expr 0 vs 1 mite'!P$8,FALSE)</f>
        <v>6.04755954</v>
      </c>
      <c r="R102" s="27" t="s">
        <v>27749</v>
      </c>
      <c r="T102" s="2">
        <f t="shared" si="44"/>
        <v>2</v>
      </c>
      <c r="U102" s="2">
        <f t="shared" si="45"/>
        <v>7</v>
      </c>
      <c r="V102" s="2">
        <f t="shared" si="46"/>
        <v>6</v>
      </c>
      <c r="W102" s="2">
        <f t="shared" si="47"/>
        <v>5</v>
      </c>
      <c r="X102" s="2">
        <f t="shared" si="48"/>
        <v>9</v>
      </c>
      <c r="Y102" s="2">
        <f t="shared" si="49"/>
        <v>3</v>
      </c>
      <c r="Z102" s="2">
        <f t="shared" si="50"/>
        <v>1</v>
      </c>
      <c r="AA102" s="2">
        <f t="shared" si="51"/>
        <v>4</v>
      </c>
      <c r="AB102" s="2">
        <f t="shared" si="52"/>
        <v>8</v>
      </c>
      <c r="AC102" s="2"/>
      <c r="AD102" s="2">
        <f t="shared" si="53"/>
        <v>0</v>
      </c>
      <c r="AE102" s="2">
        <f t="shared" si="54"/>
        <v>0</v>
      </c>
      <c r="AF102" s="2">
        <f t="shared" si="55"/>
        <v>0</v>
      </c>
      <c r="AG102" s="2">
        <f t="shared" si="56"/>
        <v>0</v>
      </c>
      <c r="AH102" s="2">
        <f t="shared" si="57"/>
        <v>0</v>
      </c>
      <c r="AI102" s="2">
        <f t="shared" si="58"/>
        <v>0</v>
      </c>
      <c r="AJ102" s="2">
        <f t="shared" si="59"/>
        <v>0</v>
      </c>
      <c r="AK102" s="2">
        <f t="shared" si="60"/>
        <v>0</v>
      </c>
      <c r="AL102" s="2">
        <f t="shared" si="61"/>
        <v>0</v>
      </c>
      <c r="AM102" s="2"/>
      <c r="AN102" s="2">
        <f t="shared" si="62"/>
        <v>2</v>
      </c>
      <c r="AO102" s="2">
        <f t="shared" si="63"/>
        <v>7</v>
      </c>
      <c r="AP102" s="2">
        <f t="shared" si="64"/>
        <v>6</v>
      </c>
      <c r="AQ102" s="2">
        <f t="shared" si="65"/>
        <v>5</v>
      </c>
      <c r="AR102" s="2">
        <f t="shared" si="66"/>
        <v>9</v>
      </c>
      <c r="AS102" s="2">
        <f t="shared" si="67"/>
        <v>3</v>
      </c>
      <c r="AT102" s="2">
        <f t="shared" si="68"/>
        <v>1</v>
      </c>
      <c r="AU102" s="2">
        <f t="shared" si="69"/>
        <v>4</v>
      </c>
      <c r="AV102" s="2">
        <f t="shared" si="70"/>
        <v>8</v>
      </c>
      <c r="AW102" s="2"/>
      <c r="AX102" s="5">
        <f t="shared" si="71"/>
        <v>4</v>
      </c>
      <c r="AY102" s="2">
        <f t="shared" si="72"/>
        <v>5</v>
      </c>
      <c r="AZ102" s="2">
        <f t="shared" si="73"/>
        <v>20</v>
      </c>
      <c r="BA102" s="2">
        <f t="shared" si="78"/>
        <v>25</v>
      </c>
      <c r="BB102" s="2">
        <f t="shared" si="79"/>
        <v>10</v>
      </c>
      <c r="BC102" s="2">
        <f t="shared" si="80"/>
        <v>10</v>
      </c>
      <c r="BD102" s="2">
        <f t="shared" si="81"/>
        <v>10</v>
      </c>
      <c r="BE102" s="19">
        <f t="shared" si="82"/>
        <v>10</v>
      </c>
      <c r="BF102" s="19">
        <f t="shared" si="83"/>
        <v>4.0824829046386304</v>
      </c>
      <c r="BG102" s="31">
        <f t="shared" si="84"/>
        <v>0</v>
      </c>
      <c r="BH102" s="32">
        <f t="shared" si="74"/>
        <v>0.5</v>
      </c>
      <c r="BI102" s="62">
        <f t="shared" si="75"/>
        <v>9.7464788732394378E-2</v>
      </c>
      <c r="BJ102" s="62" t="str">
        <f t="shared" si="85"/>
        <v/>
      </c>
      <c r="BK102" s="73" t="str">
        <f t="shared" si="86"/>
        <v/>
      </c>
      <c r="BM102" s="11">
        <f t="shared" si="76"/>
        <v>0.14709399217963856</v>
      </c>
    </row>
    <row r="103" spans="1:65">
      <c r="A103" s="30" t="s">
        <v>340</v>
      </c>
      <c r="B103" s="30" t="s">
        <v>341</v>
      </c>
      <c r="C103" s="30" t="s">
        <v>136</v>
      </c>
      <c r="D103" s="30" t="s">
        <v>342</v>
      </c>
      <c r="E103" s="30" t="s">
        <v>177</v>
      </c>
      <c r="F103" s="11" t="str">
        <f t="shared" si="77"/>
        <v>serine prot</v>
      </c>
      <c r="H103" s="11">
        <f>VLOOKUP($B103,data!$B$3:$Q$15316,'diff expr 0 vs 1 mite'!H$8,FALSE)</f>
        <v>22.671084</v>
      </c>
      <c r="I103" s="11">
        <f>VLOOKUP($B103,data!$B$3:$Q$15316,'diff expr 0 vs 1 mite'!I$8,FALSE)</f>
        <v>33.776723590000003</v>
      </c>
      <c r="J103" s="11">
        <f>VLOOKUP($B103,data!$B$3:$Q$15316,'diff expr 0 vs 1 mite'!J$8,FALSE)</f>
        <v>24.405041860000001</v>
      </c>
      <c r="K103" s="11">
        <f>VLOOKUP($B103,data!$B$3:$Q$15316,'diff expr 0 vs 1 mite'!K$8,FALSE)</f>
        <v>24.559479939999999</v>
      </c>
      <c r="L103" s="11">
        <f>VLOOKUP($B103,data!$B$3:$Q$15316,'diff expr 0 vs 1 mite'!L$8,FALSE)</f>
        <v>27.543101140000001</v>
      </c>
      <c r="M103" s="11">
        <f>VLOOKUP($B103,data!$B$3:$Q$15316,'diff expr 0 vs 1 mite'!M$8,FALSE)</f>
        <v>14.688989149999999</v>
      </c>
      <c r="N103" s="11">
        <f>VLOOKUP($B103,data!$B$3:$Q$15316,'diff expr 0 vs 1 mite'!N$8,FALSE)</f>
        <v>31.411747600000002</v>
      </c>
      <c r="O103" s="11">
        <f>VLOOKUP($B103,data!$B$3:$Q$15316,'diff expr 0 vs 1 mite'!O$8,FALSE)</f>
        <v>44.780191090000002</v>
      </c>
      <c r="P103" s="11">
        <f>VLOOKUP($B103,data!$B$3:$Q$15316,'diff expr 0 vs 1 mite'!P$8,FALSE)</f>
        <v>25.203081470000001</v>
      </c>
      <c r="R103" s="27" t="s">
        <v>27749</v>
      </c>
      <c r="T103" s="2">
        <f t="shared" si="44"/>
        <v>2</v>
      </c>
      <c r="U103" s="2">
        <f t="shared" si="45"/>
        <v>8</v>
      </c>
      <c r="V103" s="2">
        <f t="shared" si="46"/>
        <v>3</v>
      </c>
      <c r="W103" s="2">
        <f t="shared" si="47"/>
        <v>4</v>
      </c>
      <c r="X103" s="2">
        <f t="shared" si="48"/>
        <v>6</v>
      </c>
      <c r="Y103" s="2">
        <f t="shared" si="49"/>
        <v>1</v>
      </c>
      <c r="Z103" s="2">
        <f t="shared" si="50"/>
        <v>7</v>
      </c>
      <c r="AA103" s="2">
        <f t="shared" si="51"/>
        <v>9</v>
      </c>
      <c r="AB103" s="2">
        <f t="shared" si="52"/>
        <v>5</v>
      </c>
      <c r="AC103" s="2"/>
      <c r="AD103" s="2">
        <f t="shared" si="53"/>
        <v>0</v>
      </c>
      <c r="AE103" s="2">
        <f t="shared" si="54"/>
        <v>0</v>
      </c>
      <c r="AF103" s="2">
        <f t="shared" si="55"/>
        <v>0</v>
      </c>
      <c r="AG103" s="2">
        <f t="shared" si="56"/>
        <v>0</v>
      </c>
      <c r="AH103" s="2">
        <f t="shared" si="57"/>
        <v>0</v>
      </c>
      <c r="AI103" s="2">
        <f t="shared" si="58"/>
        <v>0</v>
      </c>
      <c r="AJ103" s="2">
        <f t="shared" si="59"/>
        <v>0</v>
      </c>
      <c r="AK103" s="2">
        <f t="shared" si="60"/>
        <v>0</v>
      </c>
      <c r="AL103" s="2">
        <f t="shared" si="61"/>
        <v>0</v>
      </c>
      <c r="AM103" s="2"/>
      <c r="AN103" s="2">
        <f t="shared" si="62"/>
        <v>2</v>
      </c>
      <c r="AO103" s="2">
        <f t="shared" si="63"/>
        <v>8</v>
      </c>
      <c r="AP103" s="2">
        <f t="shared" si="64"/>
        <v>3</v>
      </c>
      <c r="AQ103" s="2">
        <f t="shared" si="65"/>
        <v>4</v>
      </c>
      <c r="AR103" s="2">
        <f t="shared" si="66"/>
        <v>6</v>
      </c>
      <c r="AS103" s="2">
        <f t="shared" si="67"/>
        <v>1</v>
      </c>
      <c r="AT103" s="2">
        <f t="shared" si="68"/>
        <v>7</v>
      </c>
      <c r="AU103" s="2">
        <f t="shared" si="69"/>
        <v>9</v>
      </c>
      <c r="AV103" s="2">
        <f t="shared" si="70"/>
        <v>5</v>
      </c>
      <c r="AW103" s="2"/>
      <c r="AX103" s="5">
        <f t="shared" si="71"/>
        <v>4</v>
      </c>
      <c r="AY103" s="2">
        <f t="shared" si="72"/>
        <v>5</v>
      </c>
      <c r="AZ103" s="2">
        <f t="shared" si="73"/>
        <v>17</v>
      </c>
      <c r="BA103" s="2">
        <f t="shared" si="78"/>
        <v>28</v>
      </c>
      <c r="BB103" s="2">
        <f t="shared" si="79"/>
        <v>13</v>
      </c>
      <c r="BC103" s="2">
        <f t="shared" si="80"/>
        <v>7</v>
      </c>
      <c r="BD103" s="2">
        <f t="shared" si="81"/>
        <v>7</v>
      </c>
      <c r="BE103" s="19">
        <f t="shared" si="82"/>
        <v>10</v>
      </c>
      <c r="BF103" s="19">
        <f t="shared" si="83"/>
        <v>4.0824829046386304</v>
      </c>
      <c r="BG103" s="31">
        <f t="shared" si="84"/>
        <v>-0.73484692283495334</v>
      </c>
      <c r="BH103" s="32">
        <f t="shared" si="74"/>
        <v>0.23121636322523817</v>
      </c>
      <c r="BI103" s="62">
        <f t="shared" si="75"/>
        <v>7.6619718309859156E-2</v>
      </c>
      <c r="BJ103" s="62" t="str">
        <f t="shared" si="85"/>
        <v/>
      </c>
      <c r="BK103" s="73" t="str">
        <f t="shared" si="86"/>
        <v/>
      </c>
      <c r="BM103" s="11">
        <f t="shared" si="76"/>
        <v>3.7434999808331412E-2</v>
      </c>
    </row>
    <row r="104" spans="1:65">
      <c r="A104" s="30" t="s">
        <v>343</v>
      </c>
      <c r="B104" s="30" t="s">
        <v>344</v>
      </c>
      <c r="C104" s="30" t="s">
        <v>345</v>
      </c>
      <c r="D104" s="30" t="s">
        <v>346</v>
      </c>
      <c r="E104" s="30" t="s">
        <v>177</v>
      </c>
      <c r="F104" s="11" t="str">
        <f t="shared" si="77"/>
        <v>serine prot</v>
      </c>
      <c r="H104" s="11">
        <f>VLOOKUP($B104,data!$B$3:$Q$15316,'diff expr 0 vs 1 mite'!H$8,FALSE)</f>
        <v>1.596533703</v>
      </c>
      <c r="I104" s="11">
        <f>VLOOKUP($B104,data!$B$3:$Q$15316,'diff expr 0 vs 1 mite'!I$8,FALSE)</f>
        <v>1.713821155</v>
      </c>
      <c r="J104" s="11">
        <f>VLOOKUP($B104,data!$B$3:$Q$15316,'diff expr 0 vs 1 mite'!J$8,FALSE)</f>
        <v>3.4526562709999999</v>
      </c>
      <c r="K104" s="11">
        <f>VLOOKUP($B104,data!$B$3:$Q$15316,'diff expr 0 vs 1 mite'!K$8,FALSE)</f>
        <v>3.03796774</v>
      </c>
      <c r="L104" s="11">
        <f>VLOOKUP($B104,data!$B$3:$Q$15316,'diff expr 0 vs 1 mite'!L$8,FALSE)</f>
        <v>3.0934067999999999</v>
      </c>
      <c r="M104" s="11">
        <f>VLOOKUP($B104,data!$B$3:$Q$15316,'diff expr 0 vs 1 mite'!M$8,FALSE)</f>
        <v>0.92732882800000005</v>
      </c>
      <c r="N104" s="11">
        <f>VLOOKUP($B104,data!$B$3:$Q$15316,'diff expr 0 vs 1 mite'!N$8,FALSE)</f>
        <v>1.0569108119999999</v>
      </c>
      <c r="O104" s="11">
        <f>VLOOKUP($B104,data!$B$3:$Q$15316,'diff expr 0 vs 1 mite'!O$8,FALSE)</f>
        <v>2.7564978569999998</v>
      </c>
      <c r="P104" s="11">
        <f>VLOOKUP($B104,data!$B$3:$Q$15316,'diff expr 0 vs 1 mite'!P$8,FALSE)</f>
        <v>4.062554413</v>
      </c>
      <c r="R104" s="27" t="s">
        <v>27749</v>
      </c>
      <c r="T104" s="2">
        <f t="shared" si="44"/>
        <v>3</v>
      </c>
      <c r="U104" s="2">
        <f t="shared" si="45"/>
        <v>4</v>
      </c>
      <c r="V104" s="2">
        <f t="shared" si="46"/>
        <v>8</v>
      </c>
      <c r="W104" s="2">
        <f t="shared" si="47"/>
        <v>6</v>
      </c>
      <c r="X104" s="2">
        <f t="shared" si="48"/>
        <v>7</v>
      </c>
      <c r="Y104" s="2">
        <f t="shared" si="49"/>
        <v>1</v>
      </c>
      <c r="Z104" s="2">
        <f t="shared" si="50"/>
        <v>2</v>
      </c>
      <c r="AA104" s="2">
        <f t="shared" si="51"/>
        <v>5</v>
      </c>
      <c r="AB104" s="2">
        <f t="shared" si="52"/>
        <v>9</v>
      </c>
      <c r="AC104" s="2"/>
      <c r="AD104" s="2">
        <f t="shared" si="53"/>
        <v>0</v>
      </c>
      <c r="AE104" s="2">
        <f t="shared" si="54"/>
        <v>0</v>
      </c>
      <c r="AF104" s="2">
        <f t="shared" si="55"/>
        <v>0</v>
      </c>
      <c r="AG104" s="2">
        <f t="shared" si="56"/>
        <v>0</v>
      </c>
      <c r="AH104" s="2">
        <f t="shared" si="57"/>
        <v>0</v>
      </c>
      <c r="AI104" s="2">
        <f t="shared" si="58"/>
        <v>0</v>
      </c>
      <c r="AJ104" s="2">
        <f t="shared" si="59"/>
        <v>0</v>
      </c>
      <c r="AK104" s="2">
        <f t="shared" si="60"/>
        <v>0</v>
      </c>
      <c r="AL104" s="2">
        <f t="shared" si="61"/>
        <v>0</v>
      </c>
      <c r="AM104" s="2"/>
      <c r="AN104" s="2">
        <f t="shared" si="62"/>
        <v>3</v>
      </c>
      <c r="AO104" s="2">
        <f t="shared" si="63"/>
        <v>4</v>
      </c>
      <c r="AP104" s="2">
        <f t="shared" si="64"/>
        <v>8</v>
      </c>
      <c r="AQ104" s="2">
        <f t="shared" si="65"/>
        <v>6</v>
      </c>
      <c r="AR104" s="2">
        <f t="shared" si="66"/>
        <v>7</v>
      </c>
      <c r="AS104" s="2">
        <f t="shared" si="67"/>
        <v>1</v>
      </c>
      <c r="AT104" s="2">
        <f t="shared" si="68"/>
        <v>2</v>
      </c>
      <c r="AU104" s="2">
        <f t="shared" si="69"/>
        <v>5</v>
      </c>
      <c r="AV104" s="2">
        <f t="shared" si="70"/>
        <v>9</v>
      </c>
      <c r="AW104" s="2"/>
      <c r="AX104" s="5">
        <f t="shared" si="71"/>
        <v>4</v>
      </c>
      <c r="AY104" s="2">
        <f t="shared" si="72"/>
        <v>5</v>
      </c>
      <c r="AZ104" s="2">
        <f t="shared" si="73"/>
        <v>21</v>
      </c>
      <c r="BA104" s="2">
        <f t="shared" si="78"/>
        <v>24</v>
      </c>
      <c r="BB104" s="2">
        <f t="shared" si="79"/>
        <v>9</v>
      </c>
      <c r="BC104" s="2">
        <f t="shared" si="80"/>
        <v>11</v>
      </c>
      <c r="BD104" s="2">
        <f t="shared" si="81"/>
        <v>9</v>
      </c>
      <c r="BE104" s="19">
        <f t="shared" si="82"/>
        <v>10</v>
      </c>
      <c r="BF104" s="19">
        <f t="shared" si="83"/>
        <v>4.0824829046386304</v>
      </c>
      <c r="BG104" s="31">
        <f t="shared" si="84"/>
        <v>-0.2449489742783178</v>
      </c>
      <c r="BH104" s="32">
        <f t="shared" si="74"/>
        <v>0.40324797025367004</v>
      </c>
      <c r="BI104" s="62">
        <f t="shared" si="75"/>
        <v>9.2676056338028168E-2</v>
      </c>
      <c r="BJ104" s="62" t="str">
        <f t="shared" si="85"/>
        <v/>
      </c>
      <c r="BK104" s="73" t="str">
        <f t="shared" si="86"/>
        <v/>
      </c>
      <c r="BM104" s="11">
        <f t="shared" si="76"/>
        <v>-1.275300286703567E-2</v>
      </c>
    </row>
    <row r="105" spans="1:65">
      <c r="A105" s="30" t="s">
        <v>347</v>
      </c>
      <c r="B105" s="30" t="s">
        <v>348</v>
      </c>
      <c r="C105" s="30" t="s">
        <v>349</v>
      </c>
      <c r="D105" s="30" t="s">
        <v>350</v>
      </c>
      <c r="E105" s="30" t="s">
        <v>177</v>
      </c>
      <c r="F105" s="11" t="str">
        <f t="shared" si="77"/>
        <v>serine prot</v>
      </c>
      <c r="H105" s="11">
        <f>VLOOKUP($B105,data!$B$3:$Q$15316,'diff expr 0 vs 1 mite'!H$8,FALSE)</f>
        <v>0.91441921199999998</v>
      </c>
      <c r="I105" s="11">
        <f>VLOOKUP($B105,data!$B$3:$Q$15316,'diff expr 0 vs 1 mite'!I$8,FALSE)</f>
        <v>0.72457278700000005</v>
      </c>
      <c r="J105" s="11">
        <f>VLOOKUP($B105,data!$B$3:$Q$15316,'diff expr 0 vs 1 mite'!J$8,FALSE)</f>
        <v>0.94111160699999996</v>
      </c>
      <c r="K105" s="11">
        <f>VLOOKUP($B105,data!$B$3:$Q$15316,'diff expr 0 vs 1 mite'!K$8,FALSE)</f>
        <v>0.89096623600000002</v>
      </c>
      <c r="L105" s="11">
        <f>VLOOKUP($B105,data!$B$3:$Q$15316,'diff expr 0 vs 1 mite'!L$8,FALSE)</f>
        <v>2.0212023370000001</v>
      </c>
      <c r="M105" s="11">
        <f>VLOOKUP($B105,data!$B$3:$Q$15316,'diff expr 0 vs 1 mite'!M$8,FALSE)</f>
        <v>4.8155806510000003</v>
      </c>
      <c r="N105" s="11">
        <f>VLOOKUP($B105,data!$B$3:$Q$15316,'diff expr 0 vs 1 mite'!N$8,FALSE)</f>
        <v>1.4389856050000001</v>
      </c>
      <c r="O105" s="11">
        <f>VLOOKUP($B105,data!$B$3:$Q$15316,'diff expr 0 vs 1 mite'!O$8,FALSE)</f>
        <v>3.9791065159999999</v>
      </c>
      <c r="P105" s="11">
        <f>VLOOKUP($B105,data!$B$3:$Q$15316,'diff expr 0 vs 1 mite'!P$8,FALSE)</f>
        <v>4.1077667880000002</v>
      </c>
      <c r="R105" s="27" t="s">
        <v>27749</v>
      </c>
      <c r="T105" s="2">
        <f t="shared" si="44"/>
        <v>3</v>
      </c>
      <c r="U105" s="2">
        <f t="shared" si="45"/>
        <v>1</v>
      </c>
      <c r="V105" s="2">
        <f t="shared" si="46"/>
        <v>4</v>
      </c>
      <c r="W105" s="2">
        <f t="shared" si="47"/>
        <v>2</v>
      </c>
      <c r="X105" s="2">
        <f t="shared" si="48"/>
        <v>6</v>
      </c>
      <c r="Y105" s="2">
        <f t="shared" si="49"/>
        <v>9</v>
      </c>
      <c r="Z105" s="2">
        <f t="shared" si="50"/>
        <v>5</v>
      </c>
      <c r="AA105" s="2">
        <f t="shared" si="51"/>
        <v>7</v>
      </c>
      <c r="AB105" s="2">
        <f t="shared" si="52"/>
        <v>8</v>
      </c>
      <c r="AC105" s="2"/>
      <c r="AD105" s="2">
        <f t="shared" si="53"/>
        <v>0</v>
      </c>
      <c r="AE105" s="2">
        <f t="shared" si="54"/>
        <v>0</v>
      </c>
      <c r="AF105" s="2">
        <f t="shared" si="55"/>
        <v>0</v>
      </c>
      <c r="AG105" s="2">
        <f t="shared" si="56"/>
        <v>0</v>
      </c>
      <c r="AH105" s="2">
        <f t="shared" si="57"/>
        <v>0</v>
      </c>
      <c r="AI105" s="2">
        <f t="shared" si="58"/>
        <v>0</v>
      </c>
      <c r="AJ105" s="2">
        <f t="shared" si="59"/>
        <v>0</v>
      </c>
      <c r="AK105" s="2">
        <f t="shared" si="60"/>
        <v>0</v>
      </c>
      <c r="AL105" s="2">
        <f t="shared" si="61"/>
        <v>0</v>
      </c>
      <c r="AM105" s="2"/>
      <c r="AN105" s="2">
        <f t="shared" si="62"/>
        <v>3</v>
      </c>
      <c r="AO105" s="2">
        <f t="shared" si="63"/>
        <v>1</v>
      </c>
      <c r="AP105" s="2">
        <f t="shared" si="64"/>
        <v>4</v>
      </c>
      <c r="AQ105" s="2">
        <f t="shared" si="65"/>
        <v>2</v>
      </c>
      <c r="AR105" s="2">
        <f t="shared" si="66"/>
        <v>6</v>
      </c>
      <c r="AS105" s="2">
        <f t="shared" si="67"/>
        <v>9</v>
      </c>
      <c r="AT105" s="2">
        <f t="shared" si="68"/>
        <v>5</v>
      </c>
      <c r="AU105" s="2">
        <f t="shared" si="69"/>
        <v>7</v>
      </c>
      <c r="AV105" s="2">
        <f t="shared" si="70"/>
        <v>8</v>
      </c>
      <c r="AW105" s="2"/>
      <c r="AX105" s="5">
        <f t="shared" si="71"/>
        <v>4</v>
      </c>
      <c r="AY105" s="2">
        <f t="shared" si="72"/>
        <v>5</v>
      </c>
      <c r="AZ105" s="2">
        <f t="shared" si="73"/>
        <v>10</v>
      </c>
      <c r="BA105" s="2">
        <f t="shared" si="78"/>
        <v>35</v>
      </c>
      <c r="BB105" s="2">
        <f t="shared" si="79"/>
        <v>20</v>
      </c>
      <c r="BC105" s="2">
        <f t="shared" si="80"/>
        <v>0</v>
      </c>
      <c r="BD105" s="2">
        <f t="shared" si="81"/>
        <v>0</v>
      </c>
      <c r="BE105" s="19">
        <f t="shared" si="82"/>
        <v>10</v>
      </c>
      <c r="BF105" s="19">
        <f t="shared" si="83"/>
        <v>4.0824829046386304</v>
      </c>
      <c r="BG105" s="31">
        <f t="shared" si="84"/>
        <v>-2.4494897427831779</v>
      </c>
      <c r="BH105" s="32">
        <f t="shared" si="74"/>
        <v>7.1529392177148241E-3</v>
      </c>
      <c r="BI105" s="62">
        <f t="shared" si="75"/>
        <v>2.8169014084507044E-4</v>
      </c>
      <c r="BJ105" s="62" t="str">
        <f t="shared" si="85"/>
        <v/>
      </c>
      <c r="BK105" s="73" t="str">
        <f t="shared" si="86"/>
        <v>sign</v>
      </c>
      <c r="BM105" s="11">
        <f t="shared" si="76"/>
        <v>0.57648006049919809</v>
      </c>
    </row>
    <row r="106" spans="1:65">
      <c r="A106" s="30" t="s">
        <v>351</v>
      </c>
      <c r="B106" s="30" t="s">
        <v>352</v>
      </c>
      <c r="C106" s="30" t="s">
        <v>353</v>
      </c>
      <c r="D106" s="30" t="s">
        <v>354</v>
      </c>
      <c r="E106" s="30" t="s">
        <v>177</v>
      </c>
      <c r="F106" s="11" t="str">
        <f t="shared" si="77"/>
        <v>serine prot</v>
      </c>
      <c r="H106" s="11">
        <f>VLOOKUP($B106,data!$B$3:$Q$15316,'diff expr 0 vs 1 mite'!H$8,FALSE)</f>
        <v>46.46278092</v>
      </c>
      <c r="I106" s="11">
        <f>VLOOKUP($B106,data!$B$3:$Q$15316,'diff expr 0 vs 1 mite'!I$8,FALSE)</f>
        <v>4.3590190150000003</v>
      </c>
      <c r="J106" s="11">
        <f>VLOOKUP($B106,data!$B$3:$Q$15316,'diff expr 0 vs 1 mite'!J$8,FALSE)</f>
        <v>4.0310528620000001</v>
      </c>
      <c r="K106" s="11">
        <f>VLOOKUP($B106,data!$B$3:$Q$15316,'diff expr 0 vs 1 mite'!K$8,FALSE)</f>
        <v>2.5218720530000001</v>
      </c>
      <c r="L106" s="11">
        <f>VLOOKUP($B106,data!$B$3:$Q$15316,'diff expr 0 vs 1 mite'!L$8,FALSE)</f>
        <v>1.7138057959999999</v>
      </c>
      <c r="M106" s="11">
        <f>VLOOKUP($B106,data!$B$3:$Q$15316,'diff expr 0 vs 1 mite'!M$8,FALSE)</f>
        <v>0</v>
      </c>
      <c r="N106" s="11">
        <f>VLOOKUP($B106,data!$B$3:$Q$15316,'diff expr 0 vs 1 mite'!N$8,FALSE)</f>
        <v>1.5942439020000001</v>
      </c>
      <c r="O106" s="11">
        <f>VLOOKUP($B106,data!$B$3:$Q$15316,'diff expr 0 vs 1 mite'!O$8,FALSE)</f>
        <v>7.3613240629999996</v>
      </c>
      <c r="P106" s="11">
        <f>VLOOKUP($B106,data!$B$3:$Q$15316,'diff expr 0 vs 1 mite'!P$8,FALSE)</f>
        <v>3.332252392</v>
      </c>
      <c r="R106" s="27" t="s">
        <v>27749</v>
      </c>
      <c r="T106" s="2">
        <f t="shared" si="44"/>
        <v>9</v>
      </c>
      <c r="U106" s="2">
        <f t="shared" si="45"/>
        <v>7</v>
      </c>
      <c r="V106" s="2">
        <f t="shared" si="46"/>
        <v>6</v>
      </c>
      <c r="W106" s="2">
        <f t="shared" si="47"/>
        <v>4</v>
      </c>
      <c r="X106" s="2">
        <f t="shared" si="48"/>
        <v>3</v>
      </c>
      <c r="Y106" s="2">
        <f t="shared" si="49"/>
        <v>1</v>
      </c>
      <c r="Z106" s="2">
        <f t="shared" si="50"/>
        <v>2</v>
      </c>
      <c r="AA106" s="2">
        <f t="shared" si="51"/>
        <v>8</v>
      </c>
      <c r="AB106" s="2">
        <f t="shared" si="52"/>
        <v>5</v>
      </c>
      <c r="AC106" s="2"/>
      <c r="AD106" s="2">
        <f t="shared" si="53"/>
        <v>0</v>
      </c>
      <c r="AE106" s="2">
        <f t="shared" si="54"/>
        <v>0</v>
      </c>
      <c r="AF106" s="2">
        <f t="shared" si="55"/>
        <v>0</v>
      </c>
      <c r="AG106" s="2">
        <f t="shared" si="56"/>
        <v>0</v>
      </c>
      <c r="AH106" s="2">
        <f t="shared" si="57"/>
        <v>0</v>
      </c>
      <c r="AI106" s="2">
        <f t="shared" si="58"/>
        <v>0</v>
      </c>
      <c r="AJ106" s="2">
        <f t="shared" si="59"/>
        <v>0</v>
      </c>
      <c r="AK106" s="2">
        <f t="shared" si="60"/>
        <v>0</v>
      </c>
      <c r="AL106" s="2">
        <f t="shared" si="61"/>
        <v>0</v>
      </c>
      <c r="AM106" s="2"/>
      <c r="AN106" s="2">
        <f t="shared" si="62"/>
        <v>9</v>
      </c>
      <c r="AO106" s="2">
        <f t="shared" si="63"/>
        <v>7</v>
      </c>
      <c r="AP106" s="2">
        <f t="shared" si="64"/>
        <v>6</v>
      </c>
      <c r="AQ106" s="2">
        <f t="shared" si="65"/>
        <v>4</v>
      </c>
      <c r="AR106" s="2">
        <f t="shared" si="66"/>
        <v>3</v>
      </c>
      <c r="AS106" s="2">
        <f t="shared" si="67"/>
        <v>1</v>
      </c>
      <c r="AT106" s="2">
        <f t="shared" si="68"/>
        <v>2</v>
      </c>
      <c r="AU106" s="2">
        <f t="shared" si="69"/>
        <v>8</v>
      </c>
      <c r="AV106" s="2">
        <f t="shared" si="70"/>
        <v>5</v>
      </c>
      <c r="AW106" s="2"/>
      <c r="AX106" s="5">
        <f t="shared" si="71"/>
        <v>4</v>
      </c>
      <c r="AY106" s="2">
        <f t="shared" si="72"/>
        <v>5</v>
      </c>
      <c r="AZ106" s="2">
        <f t="shared" si="73"/>
        <v>26</v>
      </c>
      <c r="BA106" s="2">
        <f t="shared" si="78"/>
        <v>19</v>
      </c>
      <c r="BB106" s="2">
        <f t="shared" si="79"/>
        <v>4</v>
      </c>
      <c r="BC106" s="2">
        <f t="shared" si="80"/>
        <v>16</v>
      </c>
      <c r="BD106" s="2">
        <f t="shared" si="81"/>
        <v>4</v>
      </c>
      <c r="BE106" s="19">
        <f t="shared" si="82"/>
        <v>10</v>
      </c>
      <c r="BF106" s="19">
        <f t="shared" si="83"/>
        <v>4.0824829046386304</v>
      </c>
      <c r="BG106" s="31">
        <f t="shared" si="84"/>
        <v>-1.4696938456699067</v>
      </c>
      <c r="BH106" s="32">
        <f t="shared" si="74"/>
        <v>7.0822345147568383E-2</v>
      </c>
      <c r="BI106" s="62">
        <f t="shared" si="75"/>
        <v>4.1971830985915497E-2</v>
      </c>
      <c r="BJ106" s="62" t="str">
        <f t="shared" si="85"/>
        <v/>
      </c>
      <c r="BK106" s="73" t="str">
        <f t="shared" si="86"/>
        <v/>
      </c>
      <c r="BM106" s="11">
        <f t="shared" si="76"/>
        <v>-0.70945215113025073</v>
      </c>
    </row>
    <row r="107" spans="1:65">
      <c r="A107" s="30" t="s">
        <v>355</v>
      </c>
      <c r="B107" s="30" t="s">
        <v>356</v>
      </c>
      <c r="C107" s="30" t="s">
        <v>357</v>
      </c>
      <c r="D107" s="30" t="s">
        <v>358</v>
      </c>
      <c r="E107" s="30" t="s">
        <v>177</v>
      </c>
      <c r="F107" s="11" t="str">
        <f t="shared" si="77"/>
        <v>serine prot</v>
      </c>
      <c r="H107" s="11">
        <f>VLOOKUP($B107,data!$B$3:$Q$15316,'diff expr 0 vs 1 mite'!H$8,FALSE)</f>
        <v>4.8062632269999996</v>
      </c>
      <c r="I107" s="11">
        <f>VLOOKUP($B107,data!$B$3:$Q$15316,'diff expr 0 vs 1 mite'!I$8,FALSE)</f>
        <v>7.5722864799999998</v>
      </c>
      <c r="J107" s="11">
        <f>VLOOKUP($B107,data!$B$3:$Q$15316,'diff expr 0 vs 1 mite'!J$8,FALSE)</f>
        <v>7.1497813299999997</v>
      </c>
      <c r="K107" s="11">
        <f>VLOOKUP($B107,data!$B$3:$Q$15316,'diff expr 0 vs 1 mite'!K$8,FALSE)</f>
        <v>9.2673955649999993</v>
      </c>
      <c r="L107" s="11">
        <f>VLOOKUP($B107,data!$B$3:$Q$15316,'diff expr 0 vs 1 mite'!L$8,FALSE)</f>
        <v>24.85054302</v>
      </c>
      <c r="M107" s="11">
        <f>VLOOKUP($B107,data!$B$3:$Q$15316,'diff expr 0 vs 1 mite'!M$8,FALSE)</f>
        <v>9.4361524780000003</v>
      </c>
      <c r="N107" s="11">
        <f>VLOOKUP($B107,data!$B$3:$Q$15316,'diff expr 0 vs 1 mite'!N$8,FALSE)</f>
        <v>7.3342329260000003</v>
      </c>
      <c r="O107" s="11">
        <f>VLOOKUP($B107,data!$B$3:$Q$15316,'diff expr 0 vs 1 mite'!O$8,FALSE)</f>
        <v>8.2881045849999992</v>
      </c>
      <c r="P107" s="11">
        <f>VLOOKUP($B107,data!$B$3:$Q$15316,'diff expr 0 vs 1 mite'!P$8,FALSE)</f>
        <v>7.2149583870000003</v>
      </c>
      <c r="R107" s="27" t="s">
        <v>27749</v>
      </c>
      <c r="T107" s="2">
        <f t="shared" si="44"/>
        <v>1</v>
      </c>
      <c r="U107" s="2">
        <f t="shared" si="45"/>
        <v>5</v>
      </c>
      <c r="V107" s="2">
        <f t="shared" si="46"/>
        <v>2</v>
      </c>
      <c r="W107" s="2">
        <f t="shared" si="47"/>
        <v>7</v>
      </c>
      <c r="X107" s="2">
        <f t="shared" si="48"/>
        <v>9</v>
      </c>
      <c r="Y107" s="2">
        <f t="shared" si="49"/>
        <v>8</v>
      </c>
      <c r="Z107" s="2">
        <f t="shared" si="50"/>
        <v>4</v>
      </c>
      <c r="AA107" s="2">
        <f t="shared" si="51"/>
        <v>6</v>
      </c>
      <c r="AB107" s="2">
        <f t="shared" si="52"/>
        <v>3</v>
      </c>
      <c r="AC107" s="2"/>
      <c r="AD107" s="2">
        <f t="shared" si="53"/>
        <v>0</v>
      </c>
      <c r="AE107" s="2">
        <f t="shared" si="54"/>
        <v>0</v>
      </c>
      <c r="AF107" s="2">
        <f t="shared" si="55"/>
        <v>0</v>
      </c>
      <c r="AG107" s="2">
        <f t="shared" si="56"/>
        <v>0</v>
      </c>
      <c r="AH107" s="2">
        <f t="shared" si="57"/>
        <v>0</v>
      </c>
      <c r="AI107" s="2">
        <f t="shared" si="58"/>
        <v>0</v>
      </c>
      <c r="AJ107" s="2">
        <f t="shared" si="59"/>
        <v>0</v>
      </c>
      <c r="AK107" s="2">
        <f t="shared" si="60"/>
        <v>0</v>
      </c>
      <c r="AL107" s="2">
        <f t="shared" si="61"/>
        <v>0</v>
      </c>
      <c r="AM107" s="2"/>
      <c r="AN107" s="2">
        <f t="shared" si="62"/>
        <v>1</v>
      </c>
      <c r="AO107" s="2">
        <f t="shared" si="63"/>
        <v>5</v>
      </c>
      <c r="AP107" s="2">
        <f t="shared" si="64"/>
        <v>2</v>
      </c>
      <c r="AQ107" s="2">
        <f t="shared" si="65"/>
        <v>7</v>
      </c>
      <c r="AR107" s="2">
        <f t="shared" si="66"/>
        <v>9</v>
      </c>
      <c r="AS107" s="2">
        <f t="shared" si="67"/>
        <v>8</v>
      </c>
      <c r="AT107" s="2">
        <f t="shared" si="68"/>
        <v>4</v>
      </c>
      <c r="AU107" s="2">
        <f t="shared" si="69"/>
        <v>6</v>
      </c>
      <c r="AV107" s="2">
        <f t="shared" si="70"/>
        <v>3</v>
      </c>
      <c r="AW107" s="2"/>
      <c r="AX107" s="5">
        <f t="shared" si="71"/>
        <v>4</v>
      </c>
      <c r="AY107" s="2">
        <f t="shared" si="72"/>
        <v>5</v>
      </c>
      <c r="AZ107" s="2">
        <f t="shared" si="73"/>
        <v>15</v>
      </c>
      <c r="BA107" s="2">
        <f t="shared" si="78"/>
        <v>30</v>
      </c>
      <c r="BB107" s="2">
        <f t="shared" si="79"/>
        <v>15</v>
      </c>
      <c r="BC107" s="2">
        <f t="shared" si="80"/>
        <v>5</v>
      </c>
      <c r="BD107" s="2">
        <f t="shared" si="81"/>
        <v>5</v>
      </c>
      <c r="BE107" s="19">
        <f t="shared" si="82"/>
        <v>10</v>
      </c>
      <c r="BF107" s="19">
        <f t="shared" si="83"/>
        <v>4.0824829046386304</v>
      </c>
      <c r="BG107" s="31">
        <f t="shared" si="84"/>
        <v>-1.2247448713915889</v>
      </c>
      <c r="BH107" s="32">
        <f t="shared" si="74"/>
        <v>0.1103356809599234</v>
      </c>
      <c r="BI107" s="62">
        <f t="shared" si="75"/>
        <v>6.1690140845070421E-2</v>
      </c>
      <c r="BJ107" s="62" t="str">
        <f t="shared" si="85"/>
        <v/>
      </c>
      <c r="BK107" s="73" t="str">
        <f t="shared" si="86"/>
        <v/>
      </c>
      <c r="BM107" s="11">
        <f t="shared" si="76"/>
        <v>0.20058049051251053</v>
      </c>
    </row>
    <row r="108" spans="1:65">
      <c r="A108" s="30" t="s">
        <v>359</v>
      </c>
      <c r="B108" s="30" t="s">
        <v>360</v>
      </c>
      <c r="C108" s="30" t="s">
        <v>361</v>
      </c>
      <c r="D108" s="30" t="s">
        <v>362</v>
      </c>
      <c r="E108" s="30" t="s">
        <v>363</v>
      </c>
      <c r="F108" s="11" t="str">
        <f t="shared" si="77"/>
        <v>Scav. Recep</v>
      </c>
      <c r="H108" s="11">
        <f>VLOOKUP($B108,data!$B$3:$Q$15316,'diff expr 0 vs 1 mite'!H$8,FALSE)</f>
        <v>9.724283002</v>
      </c>
      <c r="I108" s="11">
        <f>VLOOKUP($B108,data!$B$3:$Q$15316,'diff expr 0 vs 1 mite'!I$8,FALSE)</f>
        <v>7.3384606120000004</v>
      </c>
      <c r="J108" s="11">
        <f>VLOOKUP($B108,data!$B$3:$Q$15316,'diff expr 0 vs 1 mite'!J$8,FALSE)</f>
        <v>6.4017953890000001</v>
      </c>
      <c r="K108" s="11">
        <f>VLOOKUP($B108,data!$B$3:$Q$15316,'diff expr 0 vs 1 mite'!K$8,FALSE)</f>
        <v>7.3091893639999999</v>
      </c>
      <c r="L108" s="11">
        <f>VLOOKUP($B108,data!$B$3:$Q$15316,'diff expr 0 vs 1 mite'!L$8,FALSE)</f>
        <v>5.9347834099999996</v>
      </c>
      <c r="M108" s="11">
        <f>VLOOKUP($B108,data!$B$3:$Q$15316,'diff expr 0 vs 1 mite'!M$8,FALSE)</f>
        <v>9.7979699870000001</v>
      </c>
      <c r="N108" s="11">
        <f>VLOOKUP($B108,data!$B$3:$Q$15316,'diff expr 0 vs 1 mite'!N$8,FALSE)</f>
        <v>7.8075113780000001</v>
      </c>
      <c r="O108" s="11">
        <f>VLOOKUP($B108,data!$B$3:$Q$15316,'diff expr 0 vs 1 mite'!O$8,FALSE)</f>
        <v>25.094570099999999</v>
      </c>
      <c r="P108" s="11">
        <f>VLOOKUP($B108,data!$B$3:$Q$15316,'diff expr 0 vs 1 mite'!P$8,FALSE)</f>
        <v>11.74517494</v>
      </c>
      <c r="R108" s="27" t="s">
        <v>27749</v>
      </c>
      <c r="T108" s="2">
        <f t="shared" si="44"/>
        <v>6</v>
      </c>
      <c r="U108" s="2">
        <f t="shared" si="45"/>
        <v>4</v>
      </c>
      <c r="V108" s="2">
        <f t="shared" si="46"/>
        <v>2</v>
      </c>
      <c r="W108" s="2">
        <f t="shared" si="47"/>
        <v>3</v>
      </c>
      <c r="X108" s="2">
        <f t="shared" si="48"/>
        <v>1</v>
      </c>
      <c r="Y108" s="2">
        <f t="shared" si="49"/>
        <v>7</v>
      </c>
      <c r="Z108" s="2">
        <f t="shared" si="50"/>
        <v>5</v>
      </c>
      <c r="AA108" s="2">
        <f t="shared" si="51"/>
        <v>9</v>
      </c>
      <c r="AB108" s="2">
        <f t="shared" si="52"/>
        <v>8</v>
      </c>
      <c r="AC108" s="2"/>
      <c r="AD108" s="2">
        <f t="shared" si="53"/>
        <v>0</v>
      </c>
      <c r="AE108" s="2">
        <f t="shared" si="54"/>
        <v>0</v>
      </c>
      <c r="AF108" s="2">
        <f t="shared" si="55"/>
        <v>0</v>
      </c>
      <c r="AG108" s="2">
        <f t="shared" si="56"/>
        <v>0</v>
      </c>
      <c r="AH108" s="2">
        <f t="shared" si="57"/>
        <v>0</v>
      </c>
      <c r="AI108" s="2">
        <f t="shared" si="58"/>
        <v>0</v>
      </c>
      <c r="AJ108" s="2">
        <f t="shared" si="59"/>
        <v>0</v>
      </c>
      <c r="AK108" s="2">
        <f t="shared" si="60"/>
        <v>0</v>
      </c>
      <c r="AL108" s="2">
        <f t="shared" si="61"/>
        <v>0</v>
      </c>
      <c r="AM108" s="2"/>
      <c r="AN108" s="2">
        <f t="shared" si="62"/>
        <v>6</v>
      </c>
      <c r="AO108" s="2">
        <f t="shared" si="63"/>
        <v>4</v>
      </c>
      <c r="AP108" s="2">
        <f t="shared" si="64"/>
        <v>2</v>
      </c>
      <c r="AQ108" s="2">
        <f t="shared" si="65"/>
        <v>3</v>
      </c>
      <c r="AR108" s="2">
        <f t="shared" si="66"/>
        <v>1</v>
      </c>
      <c r="AS108" s="2">
        <f t="shared" si="67"/>
        <v>7</v>
      </c>
      <c r="AT108" s="2">
        <f t="shared" si="68"/>
        <v>5</v>
      </c>
      <c r="AU108" s="2">
        <f t="shared" si="69"/>
        <v>9</v>
      </c>
      <c r="AV108" s="2">
        <f t="shared" si="70"/>
        <v>8</v>
      </c>
      <c r="AW108" s="2"/>
      <c r="AX108" s="5">
        <f t="shared" si="71"/>
        <v>4</v>
      </c>
      <c r="AY108" s="2">
        <f t="shared" si="72"/>
        <v>5</v>
      </c>
      <c r="AZ108" s="2">
        <f t="shared" si="73"/>
        <v>15</v>
      </c>
      <c r="BA108" s="2">
        <f t="shared" si="78"/>
        <v>30</v>
      </c>
      <c r="BB108" s="2">
        <f t="shared" si="79"/>
        <v>15</v>
      </c>
      <c r="BC108" s="2">
        <f t="shared" si="80"/>
        <v>5</v>
      </c>
      <c r="BD108" s="2">
        <f t="shared" si="81"/>
        <v>5</v>
      </c>
      <c r="BE108" s="19">
        <f t="shared" si="82"/>
        <v>10</v>
      </c>
      <c r="BF108" s="19">
        <f t="shared" si="83"/>
        <v>4.0824829046386304</v>
      </c>
      <c r="BG108" s="31">
        <f t="shared" si="84"/>
        <v>-1.2247448713915889</v>
      </c>
      <c r="BH108" s="32">
        <f t="shared" si="74"/>
        <v>0.1103356809599234</v>
      </c>
      <c r="BI108" s="62">
        <f t="shared" si="75"/>
        <v>6.1690140845070421E-2</v>
      </c>
      <c r="BJ108" s="62" t="str">
        <f t="shared" si="85"/>
        <v/>
      </c>
      <c r="BK108" s="73" t="str">
        <f t="shared" si="86"/>
        <v/>
      </c>
      <c r="BM108" s="11">
        <f t="shared" si="76"/>
        <v>0.19580305023176467</v>
      </c>
    </row>
    <row r="109" spans="1:65">
      <c r="A109" s="30" t="s">
        <v>364</v>
      </c>
      <c r="B109" s="30" t="s">
        <v>365</v>
      </c>
      <c r="C109" s="30" t="s">
        <v>366</v>
      </c>
      <c r="D109" s="30" t="s">
        <v>367</v>
      </c>
      <c r="E109" s="30" t="s">
        <v>363</v>
      </c>
      <c r="F109" s="11" t="str">
        <f t="shared" si="77"/>
        <v>Scav. Recep</v>
      </c>
      <c r="H109" s="11">
        <f>VLOOKUP($B109,data!$B$3:$Q$15316,'diff expr 0 vs 1 mite'!H$8,FALSE)</f>
        <v>8.8242365060000001</v>
      </c>
      <c r="I109" s="11">
        <f>VLOOKUP($B109,data!$B$3:$Q$15316,'diff expr 0 vs 1 mite'!I$8,FALSE)</f>
        <v>12.520467590000001</v>
      </c>
      <c r="J109" s="11">
        <f>VLOOKUP($B109,data!$B$3:$Q$15316,'diff expr 0 vs 1 mite'!J$8,FALSE)</f>
        <v>9.6116963480000006</v>
      </c>
      <c r="K109" s="11">
        <f>VLOOKUP($B109,data!$B$3:$Q$15316,'diff expr 0 vs 1 mite'!K$8,FALSE)</f>
        <v>7.958398764</v>
      </c>
      <c r="L109" s="11">
        <f>VLOOKUP($B109,data!$B$3:$Q$15316,'diff expr 0 vs 1 mite'!L$8,FALSE)</f>
        <v>24.147901829999999</v>
      </c>
      <c r="M109" s="11">
        <f>VLOOKUP($B109,data!$B$3:$Q$15316,'diff expr 0 vs 1 mite'!M$8,FALSE)</f>
        <v>12.721870640000001</v>
      </c>
      <c r="N109" s="11">
        <f>VLOOKUP($B109,data!$B$3:$Q$15316,'diff expr 0 vs 1 mite'!N$8,FALSE)</f>
        <v>17.172756920000001</v>
      </c>
      <c r="O109" s="11">
        <f>VLOOKUP($B109,data!$B$3:$Q$15316,'diff expr 0 vs 1 mite'!O$8,FALSE)</f>
        <v>16.128605279999999</v>
      </c>
      <c r="P109" s="11">
        <f>VLOOKUP($B109,data!$B$3:$Q$15316,'diff expr 0 vs 1 mite'!P$8,FALSE)</f>
        <v>23.50444993</v>
      </c>
      <c r="R109" s="27" t="s">
        <v>27749</v>
      </c>
      <c r="T109" s="2">
        <f t="shared" si="44"/>
        <v>2</v>
      </c>
      <c r="U109" s="2">
        <f t="shared" si="45"/>
        <v>4</v>
      </c>
      <c r="V109" s="2">
        <f t="shared" si="46"/>
        <v>3</v>
      </c>
      <c r="W109" s="2">
        <f t="shared" si="47"/>
        <v>1</v>
      </c>
      <c r="X109" s="2">
        <f t="shared" si="48"/>
        <v>9</v>
      </c>
      <c r="Y109" s="2">
        <f t="shared" si="49"/>
        <v>5</v>
      </c>
      <c r="Z109" s="2">
        <f t="shared" si="50"/>
        <v>7</v>
      </c>
      <c r="AA109" s="2">
        <f t="shared" si="51"/>
        <v>6</v>
      </c>
      <c r="AB109" s="2">
        <f t="shared" si="52"/>
        <v>8</v>
      </c>
      <c r="AC109" s="2"/>
      <c r="AD109" s="2">
        <f t="shared" si="53"/>
        <v>0</v>
      </c>
      <c r="AE109" s="2">
        <f t="shared" si="54"/>
        <v>0</v>
      </c>
      <c r="AF109" s="2">
        <f t="shared" si="55"/>
        <v>0</v>
      </c>
      <c r="AG109" s="2">
        <f t="shared" si="56"/>
        <v>0</v>
      </c>
      <c r="AH109" s="2">
        <f t="shared" si="57"/>
        <v>0</v>
      </c>
      <c r="AI109" s="2">
        <f t="shared" si="58"/>
        <v>0</v>
      </c>
      <c r="AJ109" s="2">
        <f t="shared" si="59"/>
        <v>0</v>
      </c>
      <c r="AK109" s="2">
        <f t="shared" si="60"/>
        <v>0</v>
      </c>
      <c r="AL109" s="2">
        <f t="shared" si="61"/>
        <v>0</v>
      </c>
      <c r="AM109" s="2"/>
      <c r="AN109" s="2">
        <f t="shared" si="62"/>
        <v>2</v>
      </c>
      <c r="AO109" s="2">
        <f t="shared" si="63"/>
        <v>4</v>
      </c>
      <c r="AP109" s="2">
        <f t="shared" si="64"/>
        <v>3</v>
      </c>
      <c r="AQ109" s="2">
        <f t="shared" si="65"/>
        <v>1</v>
      </c>
      <c r="AR109" s="2">
        <f t="shared" si="66"/>
        <v>9</v>
      </c>
      <c r="AS109" s="2">
        <f t="shared" si="67"/>
        <v>5</v>
      </c>
      <c r="AT109" s="2">
        <f t="shared" si="68"/>
        <v>7</v>
      </c>
      <c r="AU109" s="2">
        <f t="shared" si="69"/>
        <v>6</v>
      </c>
      <c r="AV109" s="2">
        <f t="shared" si="70"/>
        <v>8</v>
      </c>
      <c r="AW109" s="2"/>
      <c r="AX109" s="5">
        <f t="shared" si="71"/>
        <v>4</v>
      </c>
      <c r="AY109" s="2">
        <f t="shared" si="72"/>
        <v>5</v>
      </c>
      <c r="AZ109" s="2">
        <f t="shared" si="73"/>
        <v>10</v>
      </c>
      <c r="BA109" s="2">
        <f t="shared" si="78"/>
        <v>35</v>
      </c>
      <c r="BB109" s="2">
        <f t="shared" si="79"/>
        <v>20</v>
      </c>
      <c r="BC109" s="2">
        <f t="shared" si="80"/>
        <v>0</v>
      </c>
      <c r="BD109" s="2">
        <f t="shared" si="81"/>
        <v>0</v>
      </c>
      <c r="BE109" s="19">
        <f t="shared" si="82"/>
        <v>10</v>
      </c>
      <c r="BF109" s="19">
        <f t="shared" si="83"/>
        <v>4.0824829046386304</v>
      </c>
      <c r="BG109" s="31">
        <f t="shared" si="84"/>
        <v>-2.4494897427831779</v>
      </c>
      <c r="BH109" s="32">
        <f t="shared" si="74"/>
        <v>7.1529392177148241E-3</v>
      </c>
      <c r="BI109" s="62">
        <f t="shared" si="75"/>
        <v>2.8169014084507044E-4</v>
      </c>
      <c r="BJ109" s="62" t="str">
        <f t="shared" si="85"/>
        <v/>
      </c>
      <c r="BK109" s="73" t="str">
        <f t="shared" si="86"/>
        <v>sign</v>
      </c>
      <c r="BM109" s="11">
        <f t="shared" si="76"/>
        <v>0.28460160513776278</v>
      </c>
    </row>
    <row r="110" spans="1:65">
      <c r="A110" s="30" t="s">
        <v>368</v>
      </c>
      <c r="B110" s="30" t="s">
        <v>369</v>
      </c>
      <c r="C110" s="30" t="s">
        <v>136</v>
      </c>
      <c r="D110" s="30" t="s">
        <v>370</v>
      </c>
      <c r="E110" s="30" t="s">
        <v>363</v>
      </c>
      <c r="F110" s="11" t="str">
        <f t="shared" si="77"/>
        <v>Scav. Recep</v>
      </c>
      <c r="H110" s="11">
        <f>VLOOKUP($B110,data!$B$3:$Q$15316,'diff expr 0 vs 1 mite'!H$8,FALSE)</f>
        <v>3.8521112469999998</v>
      </c>
      <c r="I110" s="11">
        <f>VLOOKUP($B110,data!$B$3:$Q$15316,'diff expr 0 vs 1 mite'!I$8,FALSE)</f>
        <v>12.94939844</v>
      </c>
      <c r="J110" s="11">
        <f>VLOOKUP($B110,data!$B$3:$Q$15316,'diff expr 0 vs 1 mite'!J$8,FALSE)</f>
        <v>8.8758727040000007</v>
      </c>
      <c r="K110" s="11">
        <f>VLOOKUP($B110,data!$B$3:$Q$15316,'diff expr 0 vs 1 mite'!K$8,FALSE)</f>
        <v>17.265237500000001</v>
      </c>
      <c r="L110" s="11">
        <f>VLOOKUP($B110,data!$B$3:$Q$15316,'diff expr 0 vs 1 mite'!L$8,FALSE)</f>
        <v>26.044600079999999</v>
      </c>
      <c r="M110" s="11">
        <f>VLOOKUP($B110,data!$B$3:$Q$15316,'diff expr 0 vs 1 mite'!M$8,FALSE)</f>
        <v>3.8036750860000001</v>
      </c>
      <c r="N110" s="11">
        <f>VLOOKUP($B110,data!$B$3:$Q$15316,'diff expr 0 vs 1 mite'!N$8,FALSE)</f>
        <v>11.021665820000001</v>
      </c>
      <c r="O110" s="11">
        <f>VLOOKUP($B110,data!$B$3:$Q$15316,'diff expr 0 vs 1 mite'!O$8,FALSE)</f>
        <v>4.3385319400000002</v>
      </c>
      <c r="P110" s="11">
        <f>VLOOKUP($B110,data!$B$3:$Q$15316,'diff expr 0 vs 1 mite'!P$8,FALSE)</f>
        <v>9.3389408730000003</v>
      </c>
      <c r="R110" s="27" t="s">
        <v>27749</v>
      </c>
      <c r="T110" s="2">
        <f t="shared" si="44"/>
        <v>2</v>
      </c>
      <c r="U110" s="2">
        <f t="shared" si="45"/>
        <v>7</v>
      </c>
      <c r="V110" s="2">
        <f t="shared" si="46"/>
        <v>4</v>
      </c>
      <c r="W110" s="2">
        <f t="shared" si="47"/>
        <v>8</v>
      </c>
      <c r="X110" s="2">
        <f t="shared" si="48"/>
        <v>9</v>
      </c>
      <c r="Y110" s="2">
        <f t="shared" si="49"/>
        <v>1</v>
      </c>
      <c r="Z110" s="2">
        <f t="shared" si="50"/>
        <v>6</v>
      </c>
      <c r="AA110" s="2">
        <f t="shared" si="51"/>
        <v>3</v>
      </c>
      <c r="AB110" s="2">
        <f t="shared" si="52"/>
        <v>5</v>
      </c>
      <c r="AC110" s="2"/>
      <c r="AD110" s="2">
        <f t="shared" si="53"/>
        <v>0</v>
      </c>
      <c r="AE110" s="2">
        <f t="shared" si="54"/>
        <v>0</v>
      </c>
      <c r="AF110" s="2">
        <f t="shared" si="55"/>
        <v>0</v>
      </c>
      <c r="AG110" s="2">
        <f t="shared" si="56"/>
        <v>0</v>
      </c>
      <c r="AH110" s="2">
        <f t="shared" si="57"/>
        <v>0</v>
      </c>
      <c r="AI110" s="2">
        <f t="shared" si="58"/>
        <v>0</v>
      </c>
      <c r="AJ110" s="2">
        <f t="shared" si="59"/>
        <v>0</v>
      </c>
      <c r="AK110" s="2">
        <f t="shared" si="60"/>
        <v>0</v>
      </c>
      <c r="AL110" s="2">
        <f t="shared" si="61"/>
        <v>0</v>
      </c>
      <c r="AM110" s="2"/>
      <c r="AN110" s="2">
        <f t="shared" si="62"/>
        <v>2</v>
      </c>
      <c r="AO110" s="2">
        <f t="shared" si="63"/>
        <v>7</v>
      </c>
      <c r="AP110" s="2">
        <f t="shared" si="64"/>
        <v>4</v>
      </c>
      <c r="AQ110" s="2">
        <f t="shared" si="65"/>
        <v>8</v>
      </c>
      <c r="AR110" s="2">
        <f t="shared" si="66"/>
        <v>9</v>
      </c>
      <c r="AS110" s="2">
        <f t="shared" si="67"/>
        <v>1</v>
      </c>
      <c r="AT110" s="2">
        <f t="shared" si="68"/>
        <v>6</v>
      </c>
      <c r="AU110" s="2">
        <f t="shared" si="69"/>
        <v>3</v>
      </c>
      <c r="AV110" s="2">
        <f t="shared" si="70"/>
        <v>5</v>
      </c>
      <c r="AW110" s="2"/>
      <c r="AX110" s="5">
        <f t="shared" si="71"/>
        <v>4</v>
      </c>
      <c r="AY110" s="2">
        <f t="shared" si="72"/>
        <v>5</v>
      </c>
      <c r="AZ110" s="2">
        <f t="shared" si="73"/>
        <v>21</v>
      </c>
      <c r="BA110" s="2">
        <f t="shared" si="78"/>
        <v>24</v>
      </c>
      <c r="BB110" s="2">
        <f t="shared" si="79"/>
        <v>9</v>
      </c>
      <c r="BC110" s="2">
        <f t="shared" si="80"/>
        <v>11</v>
      </c>
      <c r="BD110" s="2">
        <f t="shared" si="81"/>
        <v>9</v>
      </c>
      <c r="BE110" s="19">
        <f t="shared" si="82"/>
        <v>10</v>
      </c>
      <c r="BF110" s="19">
        <f t="shared" si="83"/>
        <v>4.0824829046386304</v>
      </c>
      <c r="BG110" s="31">
        <f t="shared" si="84"/>
        <v>-0.2449489742783178</v>
      </c>
      <c r="BH110" s="32">
        <f t="shared" si="74"/>
        <v>0.40324797025367004</v>
      </c>
      <c r="BI110" s="62">
        <f t="shared" si="75"/>
        <v>9.2676056338028168E-2</v>
      </c>
      <c r="BJ110" s="62" t="str">
        <f t="shared" si="85"/>
        <v/>
      </c>
      <c r="BK110" s="73" t="str">
        <f t="shared" si="86"/>
        <v/>
      </c>
      <c r="BM110" s="11">
        <f t="shared" si="76"/>
        <v>6.9756148141446811E-3</v>
      </c>
    </row>
    <row r="111" spans="1:65">
      <c r="A111" s="30" t="s">
        <v>371</v>
      </c>
      <c r="B111" s="30" t="s">
        <v>372</v>
      </c>
      <c r="C111" s="30" t="s">
        <v>373</v>
      </c>
      <c r="D111" s="30" t="s">
        <v>374</v>
      </c>
      <c r="E111" s="30" t="s">
        <v>363</v>
      </c>
      <c r="F111" s="11" t="str">
        <f t="shared" si="77"/>
        <v>Scav. Recep</v>
      </c>
      <c r="H111" s="11">
        <f>VLOOKUP($B111,data!$B$3:$Q$15316,'diff expr 0 vs 1 mite'!H$8,FALSE)</f>
        <v>5.4210113419999999</v>
      </c>
      <c r="I111" s="11">
        <f>VLOOKUP($B111,data!$B$3:$Q$15316,'diff expr 0 vs 1 mite'!I$8,FALSE)</f>
        <v>3.8443879179999998</v>
      </c>
      <c r="J111" s="11">
        <f>VLOOKUP($B111,data!$B$3:$Q$15316,'diff expr 0 vs 1 mite'!J$8,FALSE)</f>
        <v>4.3954857829999998</v>
      </c>
      <c r="K111" s="11">
        <f>VLOOKUP($B111,data!$B$3:$Q$15316,'diff expr 0 vs 1 mite'!K$8,FALSE)</f>
        <v>3.323694718</v>
      </c>
      <c r="L111" s="11">
        <f>VLOOKUP($B111,data!$B$3:$Q$15316,'diff expr 0 vs 1 mite'!L$8,FALSE)</f>
        <v>3.1971464350000001</v>
      </c>
      <c r="M111" s="11">
        <f>VLOOKUP($B111,data!$B$3:$Q$15316,'diff expr 0 vs 1 mite'!M$8,FALSE)</f>
        <v>31.548746300000001</v>
      </c>
      <c r="N111" s="11">
        <f>VLOOKUP($B111,data!$B$3:$Q$15316,'diff expr 0 vs 1 mite'!N$8,FALSE)</f>
        <v>5.017840316</v>
      </c>
      <c r="O111" s="11">
        <f>VLOOKUP($B111,data!$B$3:$Q$15316,'diff expr 0 vs 1 mite'!O$8,FALSE)</f>
        <v>18.96669223</v>
      </c>
      <c r="P111" s="11">
        <f>VLOOKUP($B111,data!$B$3:$Q$15316,'diff expr 0 vs 1 mite'!P$8,FALSE)</f>
        <v>16.09836915</v>
      </c>
      <c r="R111" s="27" t="s">
        <v>27749</v>
      </c>
      <c r="T111" s="2">
        <f t="shared" si="44"/>
        <v>6</v>
      </c>
      <c r="U111" s="2">
        <f t="shared" si="45"/>
        <v>3</v>
      </c>
      <c r="V111" s="2">
        <f t="shared" si="46"/>
        <v>4</v>
      </c>
      <c r="W111" s="2">
        <f t="shared" si="47"/>
        <v>2</v>
      </c>
      <c r="X111" s="2">
        <f t="shared" si="48"/>
        <v>1</v>
      </c>
      <c r="Y111" s="2">
        <f t="shared" si="49"/>
        <v>9</v>
      </c>
      <c r="Z111" s="2">
        <f t="shared" si="50"/>
        <v>5</v>
      </c>
      <c r="AA111" s="2">
        <f t="shared" si="51"/>
        <v>8</v>
      </c>
      <c r="AB111" s="2">
        <f t="shared" si="52"/>
        <v>7</v>
      </c>
      <c r="AC111" s="2"/>
      <c r="AD111" s="2">
        <f t="shared" si="53"/>
        <v>0</v>
      </c>
      <c r="AE111" s="2">
        <f t="shared" si="54"/>
        <v>0</v>
      </c>
      <c r="AF111" s="2">
        <f t="shared" si="55"/>
        <v>0</v>
      </c>
      <c r="AG111" s="2">
        <f t="shared" si="56"/>
        <v>0</v>
      </c>
      <c r="AH111" s="2">
        <f t="shared" si="57"/>
        <v>0</v>
      </c>
      <c r="AI111" s="2">
        <f t="shared" si="58"/>
        <v>0</v>
      </c>
      <c r="AJ111" s="2">
        <f t="shared" si="59"/>
        <v>0</v>
      </c>
      <c r="AK111" s="2">
        <f t="shared" si="60"/>
        <v>0</v>
      </c>
      <c r="AL111" s="2">
        <f t="shared" si="61"/>
        <v>0</v>
      </c>
      <c r="AM111" s="2"/>
      <c r="AN111" s="2">
        <f t="shared" si="62"/>
        <v>6</v>
      </c>
      <c r="AO111" s="2">
        <f t="shared" si="63"/>
        <v>3</v>
      </c>
      <c r="AP111" s="2">
        <f t="shared" si="64"/>
        <v>4</v>
      </c>
      <c r="AQ111" s="2">
        <f t="shared" si="65"/>
        <v>2</v>
      </c>
      <c r="AR111" s="2">
        <f t="shared" si="66"/>
        <v>1</v>
      </c>
      <c r="AS111" s="2">
        <f t="shared" si="67"/>
        <v>9</v>
      </c>
      <c r="AT111" s="2">
        <f t="shared" si="68"/>
        <v>5</v>
      </c>
      <c r="AU111" s="2">
        <f t="shared" si="69"/>
        <v>8</v>
      </c>
      <c r="AV111" s="2">
        <f t="shared" si="70"/>
        <v>7</v>
      </c>
      <c r="AW111" s="2"/>
      <c r="AX111" s="5">
        <f t="shared" si="71"/>
        <v>4</v>
      </c>
      <c r="AY111" s="2">
        <f t="shared" si="72"/>
        <v>5</v>
      </c>
      <c r="AZ111" s="2">
        <f t="shared" si="73"/>
        <v>15</v>
      </c>
      <c r="BA111" s="2">
        <f t="shared" si="78"/>
        <v>30</v>
      </c>
      <c r="BB111" s="2">
        <f t="shared" si="79"/>
        <v>15</v>
      </c>
      <c r="BC111" s="2">
        <f t="shared" si="80"/>
        <v>5</v>
      </c>
      <c r="BD111" s="2">
        <f t="shared" si="81"/>
        <v>5</v>
      </c>
      <c r="BE111" s="19">
        <f t="shared" si="82"/>
        <v>10</v>
      </c>
      <c r="BF111" s="19">
        <f t="shared" si="83"/>
        <v>4.0824829046386304</v>
      </c>
      <c r="BG111" s="31">
        <f t="shared" si="84"/>
        <v>-1.2247448713915889</v>
      </c>
      <c r="BH111" s="32">
        <f t="shared" si="74"/>
        <v>0.1103356809599234</v>
      </c>
      <c r="BI111" s="62">
        <f t="shared" si="75"/>
        <v>6.1690140845070421E-2</v>
      </c>
      <c r="BJ111" s="62" t="str">
        <f t="shared" si="85"/>
        <v/>
      </c>
      <c r="BK111" s="73" t="str">
        <f t="shared" si="86"/>
        <v/>
      </c>
      <c r="BM111" s="11">
        <f t="shared" si="76"/>
        <v>0.54710392948163733</v>
      </c>
    </row>
    <row r="112" spans="1:65">
      <c r="A112" s="30" t="s">
        <v>375</v>
      </c>
      <c r="B112" s="30" t="s">
        <v>376</v>
      </c>
      <c r="C112" s="30" t="s">
        <v>136</v>
      </c>
      <c r="D112" s="30" t="s">
        <v>377</v>
      </c>
      <c r="E112" s="30" t="s">
        <v>363</v>
      </c>
      <c r="F112" s="11" t="str">
        <f t="shared" si="77"/>
        <v>Scav. Recep</v>
      </c>
      <c r="H112" s="11">
        <f>VLOOKUP($B112,data!$B$3:$Q$15316,'diff expr 0 vs 1 mite'!H$8,FALSE)</f>
        <v>7.5331102940000001</v>
      </c>
      <c r="I112" s="11">
        <f>VLOOKUP($B112,data!$B$3:$Q$15316,'diff expr 0 vs 1 mite'!I$8,FALSE)</f>
        <v>11.281369209999999</v>
      </c>
      <c r="J112" s="11">
        <f>VLOOKUP($B112,data!$B$3:$Q$15316,'diff expr 0 vs 1 mite'!J$8,FALSE)</f>
        <v>46.895636570000001</v>
      </c>
      <c r="K112" s="11">
        <f>VLOOKUP($B112,data!$B$3:$Q$15316,'diff expr 0 vs 1 mite'!K$8,FALSE)</f>
        <v>8.112522684</v>
      </c>
      <c r="L112" s="11">
        <f>VLOOKUP($B112,data!$B$3:$Q$15316,'diff expr 0 vs 1 mite'!L$8,FALSE)</f>
        <v>32.562985310000002</v>
      </c>
      <c r="M112" s="11">
        <f>VLOOKUP($B112,data!$B$3:$Q$15316,'diff expr 0 vs 1 mite'!M$8,FALSE)</f>
        <v>16.312257720000002</v>
      </c>
      <c r="N112" s="11">
        <f>VLOOKUP($B112,data!$B$3:$Q$15316,'diff expr 0 vs 1 mite'!N$8,FALSE)</f>
        <v>13.868133419999999</v>
      </c>
      <c r="O112" s="11">
        <f>VLOOKUP($B112,data!$B$3:$Q$15316,'diff expr 0 vs 1 mite'!O$8,FALSE)</f>
        <v>28.01051597</v>
      </c>
      <c r="P112" s="11">
        <f>VLOOKUP($B112,data!$B$3:$Q$15316,'diff expr 0 vs 1 mite'!P$8,FALSE)</f>
        <v>36.469543180000002</v>
      </c>
      <c r="R112" s="27" t="s">
        <v>27749</v>
      </c>
      <c r="T112" s="2">
        <f t="shared" si="44"/>
        <v>1</v>
      </c>
      <c r="U112" s="2">
        <f t="shared" si="45"/>
        <v>3</v>
      </c>
      <c r="V112" s="2">
        <f t="shared" si="46"/>
        <v>9</v>
      </c>
      <c r="W112" s="2">
        <f t="shared" si="47"/>
        <v>2</v>
      </c>
      <c r="X112" s="2">
        <f t="shared" si="48"/>
        <v>7</v>
      </c>
      <c r="Y112" s="2">
        <f t="shared" si="49"/>
        <v>5</v>
      </c>
      <c r="Z112" s="2">
        <f t="shared" si="50"/>
        <v>4</v>
      </c>
      <c r="AA112" s="2">
        <f t="shared" si="51"/>
        <v>6</v>
      </c>
      <c r="AB112" s="2">
        <f t="shared" si="52"/>
        <v>8</v>
      </c>
      <c r="AC112" s="2"/>
      <c r="AD112" s="2">
        <f t="shared" si="53"/>
        <v>0</v>
      </c>
      <c r="AE112" s="2">
        <f t="shared" si="54"/>
        <v>0</v>
      </c>
      <c r="AF112" s="2">
        <f t="shared" si="55"/>
        <v>0</v>
      </c>
      <c r="AG112" s="2">
        <f t="shared" si="56"/>
        <v>0</v>
      </c>
      <c r="AH112" s="2">
        <f t="shared" si="57"/>
        <v>0</v>
      </c>
      <c r="AI112" s="2">
        <f t="shared" si="58"/>
        <v>0</v>
      </c>
      <c r="AJ112" s="2">
        <f t="shared" si="59"/>
        <v>0</v>
      </c>
      <c r="AK112" s="2">
        <f t="shared" si="60"/>
        <v>0</v>
      </c>
      <c r="AL112" s="2">
        <f t="shared" si="61"/>
        <v>0</v>
      </c>
      <c r="AM112" s="2"/>
      <c r="AN112" s="2">
        <f t="shared" si="62"/>
        <v>1</v>
      </c>
      <c r="AO112" s="2">
        <f t="shared" si="63"/>
        <v>3</v>
      </c>
      <c r="AP112" s="2">
        <f t="shared" si="64"/>
        <v>9</v>
      </c>
      <c r="AQ112" s="2">
        <f t="shared" si="65"/>
        <v>2</v>
      </c>
      <c r="AR112" s="2">
        <f t="shared" si="66"/>
        <v>7</v>
      </c>
      <c r="AS112" s="2">
        <f t="shared" si="67"/>
        <v>5</v>
      </c>
      <c r="AT112" s="2">
        <f t="shared" si="68"/>
        <v>4</v>
      </c>
      <c r="AU112" s="2">
        <f t="shared" si="69"/>
        <v>6</v>
      </c>
      <c r="AV112" s="2">
        <f t="shared" si="70"/>
        <v>8</v>
      </c>
      <c r="AW112" s="2"/>
      <c r="AX112" s="5">
        <f t="shared" si="71"/>
        <v>4</v>
      </c>
      <c r="AY112" s="2">
        <f t="shared" si="72"/>
        <v>5</v>
      </c>
      <c r="AZ112" s="2">
        <f t="shared" si="73"/>
        <v>15</v>
      </c>
      <c r="BA112" s="2">
        <f t="shared" si="78"/>
        <v>30</v>
      </c>
      <c r="BB112" s="2">
        <f t="shared" si="79"/>
        <v>15</v>
      </c>
      <c r="BC112" s="2">
        <f t="shared" si="80"/>
        <v>5</v>
      </c>
      <c r="BD112" s="2">
        <f t="shared" si="81"/>
        <v>5</v>
      </c>
      <c r="BE112" s="19">
        <f t="shared" si="82"/>
        <v>10</v>
      </c>
      <c r="BF112" s="19">
        <f t="shared" si="83"/>
        <v>4.0824829046386304</v>
      </c>
      <c r="BG112" s="31">
        <f t="shared" si="84"/>
        <v>-1.2247448713915889</v>
      </c>
      <c r="BH112" s="32">
        <f t="shared" si="74"/>
        <v>0.1103356809599234</v>
      </c>
      <c r="BI112" s="62">
        <f t="shared" si="75"/>
        <v>6.1690140845070421E-2</v>
      </c>
      <c r="BJ112" s="62" t="str">
        <f t="shared" si="85"/>
        <v/>
      </c>
      <c r="BK112" s="73" t="str">
        <f t="shared" si="86"/>
        <v/>
      </c>
      <c r="BM112" s="11">
        <f t="shared" si="76"/>
        <v>0.13946754147438942</v>
      </c>
    </row>
    <row r="113" spans="1:65">
      <c r="A113" s="30" t="s">
        <v>378</v>
      </c>
      <c r="B113" s="30" t="s">
        <v>379</v>
      </c>
      <c r="C113" s="30" t="s">
        <v>380</v>
      </c>
      <c r="D113" s="30" t="s">
        <v>381</v>
      </c>
      <c r="E113" s="30" t="s">
        <v>363</v>
      </c>
      <c r="F113" s="11" t="str">
        <f t="shared" si="77"/>
        <v>Scav. Recep</v>
      </c>
      <c r="H113" s="11">
        <f>VLOOKUP($B113,data!$B$3:$Q$15316,'diff expr 0 vs 1 mite'!H$8,FALSE)</f>
        <v>3.8223437439999999</v>
      </c>
      <c r="I113" s="11">
        <f>VLOOKUP($B113,data!$B$3:$Q$15316,'diff expr 0 vs 1 mite'!I$8,FALSE)</f>
        <v>2.9847458549999999</v>
      </c>
      <c r="J113" s="11">
        <f>VLOOKUP($B113,data!$B$3:$Q$15316,'diff expr 0 vs 1 mite'!J$8,FALSE)</f>
        <v>3.03600673</v>
      </c>
      <c r="K113" s="11">
        <f>VLOOKUP($B113,data!$B$3:$Q$15316,'diff expr 0 vs 1 mite'!K$8,FALSE)</f>
        <v>3.657694824</v>
      </c>
      <c r="L113" s="11">
        <f>VLOOKUP($B113,data!$B$3:$Q$15316,'diff expr 0 vs 1 mite'!L$8,FALSE)</f>
        <v>2.585950049</v>
      </c>
      <c r="M113" s="11">
        <f>VLOOKUP($B113,data!$B$3:$Q$15316,'diff expr 0 vs 1 mite'!M$8,FALSE)</f>
        <v>13.706064270000001</v>
      </c>
      <c r="N113" s="11">
        <f>VLOOKUP($B113,data!$B$3:$Q$15316,'diff expr 0 vs 1 mite'!N$8,FALSE)</f>
        <v>5.9217119279999997</v>
      </c>
      <c r="O113" s="11">
        <f>VLOOKUP($B113,data!$B$3:$Q$15316,'diff expr 0 vs 1 mite'!O$8,FALSE)</f>
        <v>18.77275161</v>
      </c>
      <c r="P113" s="11">
        <f>VLOOKUP($B113,data!$B$3:$Q$15316,'diff expr 0 vs 1 mite'!P$8,FALSE)</f>
        <v>54.687701730000001</v>
      </c>
      <c r="R113" s="27" t="s">
        <v>27749</v>
      </c>
      <c r="T113" s="2">
        <f t="shared" si="44"/>
        <v>5</v>
      </c>
      <c r="U113" s="2">
        <f t="shared" si="45"/>
        <v>2</v>
      </c>
      <c r="V113" s="2">
        <f t="shared" si="46"/>
        <v>3</v>
      </c>
      <c r="W113" s="2">
        <f t="shared" si="47"/>
        <v>4</v>
      </c>
      <c r="X113" s="2">
        <f t="shared" si="48"/>
        <v>1</v>
      </c>
      <c r="Y113" s="2">
        <f t="shared" si="49"/>
        <v>7</v>
      </c>
      <c r="Z113" s="2">
        <f t="shared" si="50"/>
        <v>6</v>
      </c>
      <c r="AA113" s="2">
        <f t="shared" si="51"/>
        <v>8</v>
      </c>
      <c r="AB113" s="2">
        <f t="shared" si="52"/>
        <v>9</v>
      </c>
      <c r="AC113" s="2"/>
      <c r="AD113" s="2">
        <f t="shared" si="53"/>
        <v>0</v>
      </c>
      <c r="AE113" s="2">
        <f t="shared" si="54"/>
        <v>0</v>
      </c>
      <c r="AF113" s="2">
        <f t="shared" si="55"/>
        <v>0</v>
      </c>
      <c r="AG113" s="2">
        <f t="shared" si="56"/>
        <v>0</v>
      </c>
      <c r="AH113" s="2">
        <f t="shared" si="57"/>
        <v>0</v>
      </c>
      <c r="AI113" s="2">
        <f t="shared" si="58"/>
        <v>0</v>
      </c>
      <c r="AJ113" s="2">
        <f t="shared" si="59"/>
        <v>0</v>
      </c>
      <c r="AK113" s="2">
        <f t="shared" si="60"/>
        <v>0</v>
      </c>
      <c r="AL113" s="2">
        <f t="shared" si="61"/>
        <v>0</v>
      </c>
      <c r="AM113" s="2"/>
      <c r="AN113" s="2">
        <f t="shared" si="62"/>
        <v>5</v>
      </c>
      <c r="AO113" s="2">
        <f t="shared" si="63"/>
        <v>2</v>
      </c>
      <c r="AP113" s="2">
        <f t="shared" si="64"/>
        <v>3</v>
      </c>
      <c r="AQ113" s="2">
        <f t="shared" si="65"/>
        <v>4</v>
      </c>
      <c r="AR113" s="2">
        <f t="shared" si="66"/>
        <v>1</v>
      </c>
      <c r="AS113" s="2">
        <f t="shared" si="67"/>
        <v>7</v>
      </c>
      <c r="AT113" s="2">
        <f t="shared" si="68"/>
        <v>6</v>
      </c>
      <c r="AU113" s="2">
        <f t="shared" si="69"/>
        <v>8</v>
      </c>
      <c r="AV113" s="2">
        <f t="shared" si="70"/>
        <v>9</v>
      </c>
      <c r="AW113" s="2"/>
      <c r="AX113" s="5">
        <f t="shared" si="71"/>
        <v>4</v>
      </c>
      <c r="AY113" s="2">
        <f t="shared" si="72"/>
        <v>5</v>
      </c>
      <c r="AZ113" s="2">
        <f t="shared" si="73"/>
        <v>14</v>
      </c>
      <c r="BA113" s="2">
        <f t="shared" si="78"/>
        <v>31</v>
      </c>
      <c r="BB113" s="2">
        <f t="shared" si="79"/>
        <v>16</v>
      </c>
      <c r="BC113" s="2">
        <f t="shared" si="80"/>
        <v>4</v>
      </c>
      <c r="BD113" s="2">
        <f t="shared" si="81"/>
        <v>4</v>
      </c>
      <c r="BE113" s="19">
        <f t="shared" si="82"/>
        <v>10</v>
      </c>
      <c r="BF113" s="19">
        <f t="shared" si="83"/>
        <v>4.0824829046386304</v>
      </c>
      <c r="BG113" s="31">
        <f t="shared" si="84"/>
        <v>-1.4696938456699067</v>
      </c>
      <c r="BH113" s="32">
        <f t="shared" si="74"/>
        <v>7.0822345147568383E-2</v>
      </c>
      <c r="BI113" s="62">
        <f t="shared" si="75"/>
        <v>4.1971830985915497E-2</v>
      </c>
      <c r="BJ113" s="62" t="str">
        <f t="shared" si="85"/>
        <v/>
      </c>
      <c r="BK113" s="73" t="str">
        <f t="shared" si="86"/>
        <v/>
      </c>
      <c r="BM113" s="11">
        <f t="shared" si="76"/>
        <v>0.75352551468699058</v>
      </c>
    </row>
    <row r="114" spans="1:65">
      <c r="A114" s="30" t="s">
        <v>382</v>
      </c>
      <c r="B114" s="30" t="s">
        <v>383</v>
      </c>
      <c r="C114" s="30" t="s">
        <v>384</v>
      </c>
      <c r="D114" s="30" t="s">
        <v>385</v>
      </c>
      <c r="E114" s="30" t="s">
        <v>363</v>
      </c>
      <c r="F114" s="11" t="str">
        <f t="shared" si="77"/>
        <v>Scav. Recep</v>
      </c>
      <c r="H114" s="11">
        <f>VLOOKUP($B114,data!$B$3:$Q$15316,'diff expr 0 vs 1 mite'!H$8,FALSE)</f>
        <v>1.5487629860000001</v>
      </c>
      <c r="I114" s="11">
        <f>VLOOKUP($B114,data!$B$3:$Q$15316,'diff expr 0 vs 1 mite'!I$8,FALSE)</f>
        <v>3.2141418000000002</v>
      </c>
      <c r="J114" s="11">
        <f>VLOOKUP($B114,data!$B$3:$Q$15316,'diff expr 0 vs 1 mite'!J$8,FALSE)</f>
        <v>1.2235181239999999</v>
      </c>
      <c r="K114" s="11">
        <f>VLOOKUP($B114,data!$B$3:$Q$15316,'diff expr 0 vs 1 mite'!K$8,FALSE)</f>
        <v>2.328233752</v>
      </c>
      <c r="L114" s="11">
        <f>VLOOKUP($B114,data!$B$3:$Q$15316,'diff expr 0 vs 1 mite'!L$8,FALSE)</f>
        <v>2.1096182589999999</v>
      </c>
      <c r="M114" s="11">
        <f>VLOOKUP($B114,data!$B$3:$Q$15316,'diff expr 0 vs 1 mite'!M$8,FALSE)</f>
        <v>7.6464447760000001</v>
      </c>
      <c r="N114" s="11">
        <f>VLOOKUP($B114,data!$B$3:$Q$15316,'diff expr 0 vs 1 mite'!N$8,FALSE)</f>
        <v>6.4254179379999998</v>
      </c>
      <c r="O114" s="11">
        <f>VLOOKUP($B114,data!$B$3:$Q$15316,'diff expr 0 vs 1 mite'!O$8,FALSE)</f>
        <v>6.5695589170000002</v>
      </c>
      <c r="P114" s="11">
        <f>VLOOKUP($B114,data!$B$3:$Q$15316,'diff expr 0 vs 1 mite'!P$8,FALSE)</f>
        <v>10.570161219999999</v>
      </c>
      <c r="R114" s="27" t="s">
        <v>27749</v>
      </c>
      <c r="T114" s="2">
        <f t="shared" si="44"/>
        <v>2</v>
      </c>
      <c r="U114" s="2">
        <f t="shared" si="45"/>
        <v>5</v>
      </c>
      <c r="V114" s="2">
        <f t="shared" si="46"/>
        <v>1</v>
      </c>
      <c r="W114" s="2">
        <f t="shared" si="47"/>
        <v>4</v>
      </c>
      <c r="X114" s="2">
        <f t="shared" si="48"/>
        <v>3</v>
      </c>
      <c r="Y114" s="2">
        <f t="shared" si="49"/>
        <v>8</v>
      </c>
      <c r="Z114" s="2">
        <f t="shared" si="50"/>
        <v>6</v>
      </c>
      <c r="AA114" s="2">
        <f t="shared" si="51"/>
        <v>7</v>
      </c>
      <c r="AB114" s="2">
        <f t="shared" si="52"/>
        <v>9</v>
      </c>
      <c r="AC114" s="2"/>
      <c r="AD114" s="2">
        <f t="shared" si="53"/>
        <v>0</v>
      </c>
      <c r="AE114" s="2">
        <f t="shared" si="54"/>
        <v>0</v>
      </c>
      <c r="AF114" s="2">
        <f t="shared" si="55"/>
        <v>0</v>
      </c>
      <c r="AG114" s="2">
        <f t="shared" si="56"/>
        <v>0</v>
      </c>
      <c r="AH114" s="2">
        <f t="shared" si="57"/>
        <v>0</v>
      </c>
      <c r="AI114" s="2">
        <f t="shared" si="58"/>
        <v>0</v>
      </c>
      <c r="AJ114" s="2">
        <f t="shared" si="59"/>
        <v>0</v>
      </c>
      <c r="AK114" s="2">
        <f t="shared" si="60"/>
        <v>0</v>
      </c>
      <c r="AL114" s="2">
        <f t="shared" si="61"/>
        <v>0</v>
      </c>
      <c r="AM114" s="2"/>
      <c r="AN114" s="2">
        <f t="shared" si="62"/>
        <v>2</v>
      </c>
      <c r="AO114" s="2">
        <f t="shared" si="63"/>
        <v>5</v>
      </c>
      <c r="AP114" s="2">
        <f t="shared" si="64"/>
        <v>1</v>
      </c>
      <c r="AQ114" s="2">
        <f t="shared" si="65"/>
        <v>4</v>
      </c>
      <c r="AR114" s="2">
        <f t="shared" si="66"/>
        <v>3</v>
      </c>
      <c r="AS114" s="2">
        <f t="shared" si="67"/>
        <v>8</v>
      </c>
      <c r="AT114" s="2">
        <f t="shared" si="68"/>
        <v>6</v>
      </c>
      <c r="AU114" s="2">
        <f t="shared" si="69"/>
        <v>7</v>
      </c>
      <c r="AV114" s="2">
        <f t="shared" si="70"/>
        <v>9</v>
      </c>
      <c r="AW114" s="2"/>
      <c r="AX114" s="5">
        <f t="shared" si="71"/>
        <v>4</v>
      </c>
      <c r="AY114" s="2">
        <f t="shared" si="72"/>
        <v>5</v>
      </c>
      <c r="AZ114" s="2">
        <f t="shared" si="73"/>
        <v>12</v>
      </c>
      <c r="BA114" s="2">
        <f t="shared" si="78"/>
        <v>33</v>
      </c>
      <c r="BB114" s="2">
        <f t="shared" si="79"/>
        <v>18</v>
      </c>
      <c r="BC114" s="2">
        <f t="shared" si="80"/>
        <v>2</v>
      </c>
      <c r="BD114" s="2">
        <f t="shared" si="81"/>
        <v>2</v>
      </c>
      <c r="BE114" s="19">
        <f t="shared" si="82"/>
        <v>10</v>
      </c>
      <c r="BF114" s="19">
        <f t="shared" si="83"/>
        <v>4.0824829046386304</v>
      </c>
      <c r="BG114" s="31">
        <f t="shared" si="84"/>
        <v>-1.9595917942265424</v>
      </c>
      <c r="BH114" s="32">
        <f t="shared" si="74"/>
        <v>2.5021760624352556E-2</v>
      </c>
      <c r="BI114" s="62">
        <f t="shared" si="75"/>
        <v>2.47887323943662E-2</v>
      </c>
      <c r="BJ114" s="62" t="str">
        <f t="shared" si="85"/>
        <v/>
      </c>
      <c r="BK114" s="73" t="str">
        <f t="shared" si="86"/>
        <v/>
      </c>
      <c r="BM114" s="11">
        <f t="shared" si="76"/>
        <v>0.50596631421235982</v>
      </c>
    </row>
    <row r="115" spans="1:65">
      <c r="A115" s="30" t="s">
        <v>386</v>
      </c>
      <c r="B115" s="30" t="s">
        <v>387</v>
      </c>
      <c r="C115" s="30" t="s">
        <v>136</v>
      </c>
      <c r="D115" s="30" t="s">
        <v>388</v>
      </c>
      <c r="E115" s="30" t="s">
        <v>363</v>
      </c>
      <c r="F115" s="11" t="str">
        <f t="shared" si="77"/>
        <v>Scav. Recep</v>
      </c>
      <c r="H115" s="11">
        <f>VLOOKUP($B115,data!$B$3:$Q$15316,'diff expr 0 vs 1 mite'!H$8,FALSE)</f>
        <v>3.9056127919999999</v>
      </c>
      <c r="I115" s="11">
        <f>VLOOKUP($B115,data!$B$3:$Q$15316,'diff expr 0 vs 1 mite'!I$8,FALSE)</f>
        <v>0.97634353299999999</v>
      </c>
      <c r="J115" s="11">
        <f>VLOOKUP($B115,data!$B$3:$Q$15316,'diff expr 0 vs 1 mite'!J$8,FALSE)</f>
        <v>2.1039105669999998</v>
      </c>
      <c r="K115" s="11">
        <f>VLOOKUP($B115,data!$B$3:$Q$15316,'diff expr 0 vs 1 mite'!K$8,FALSE)</f>
        <v>2.2936909719999998</v>
      </c>
      <c r="L115" s="11">
        <f>VLOOKUP($B115,data!$B$3:$Q$15316,'diff expr 0 vs 1 mite'!L$8,FALSE)</f>
        <v>7.4201139820000002</v>
      </c>
      <c r="M115" s="11">
        <f>VLOOKUP($B115,data!$B$3:$Q$15316,'diff expr 0 vs 1 mite'!M$8,FALSE)</f>
        <v>3.8741135130000002</v>
      </c>
      <c r="N115" s="11">
        <f>VLOOKUP($B115,data!$B$3:$Q$15316,'diff expr 0 vs 1 mite'!N$8,FALSE)</f>
        <v>1.0409351060000001</v>
      </c>
      <c r="O115" s="11">
        <f>VLOOKUP($B115,data!$B$3:$Q$15316,'diff expr 0 vs 1 mite'!O$8,FALSE)</f>
        <v>5.1492677059999998</v>
      </c>
      <c r="P115" s="11">
        <f>VLOOKUP($B115,data!$B$3:$Q$15316,'diff expr 0 vs 1 mite'!P$8,FALSE)</f>
        <v>8.0876448740000004</v>
      </c>
      <c r="R115" s="27" t="s">
        <v>27749</v>
      </c>
      <c r="T115" s="2">
        <f t="shared" si="44"/>
        <v>6</v>
      </c>
      <c r="U115" s="2">
        <f t="shared" si="45"/>
        <v>1</v>
      </c>
      <c r="V115" s="2">
        <f t="shared" si="46"/>
        <v>3</v>
      </c>
      <c r="W115" s="2">
        <f t="shared" si="47"/>
        <v>4</v>
      </c>
      <c r="X115" s="2">
        <f t="shared" si="48"/>
        <v>8</v>
      </c>
      <c r="Y115" s="2">
        <f t="shared" si="49"/>
        <v>5</v>
      </c>
      <c r="Z115" s="2">
        <f t="shared" si="50"/>
        <v>2</v>
      </c>
      <c r="AA115" s="2">
        <f t="shared" si="51"/>
        <v>7</v>
      </c>
      <c r="AB115" s="2">
        <f t="shared" si="52"/>
        <v>9</v>
      </c>
      <c r="AC115" s="2"/>
      <c r="AD115" s="2">
        <f t="shared" si="53"/>
        <v>0</v>
      </c>
      <c r="AE115" s="2">
        <f t="shared" si="54"/>
        <v>0</v>
      </c>
      <c r="AF115" s="2">
        <f t="shared" si="55"/>
        <v>0</v>
      </c>
      <c r="AG115" s="2">
        <f t="shared" si="56"/>
        <v>0</v>
      </c>
      <c r="AH115" s="2">
        <f t="shared" si="57"/>
        <v>0</v>
      </c>
      <c r="AI115" s="2">
        <f t="shared" si="58"/>
        <v>0</v>
      </c>
      <c r="AJ115" s="2">
        <f t="shared" si="59"/>
        <v>0</v>
      </c>
      <c r="AK115" s="2">
        <f t="shared" si="60"/>
        <v>0</v>
      </c>
      <c r="AL115" s="2">
        <f t="shared" si="61"/>
        <v>0</v>
      </c>
      <c r="AM115" s="2"/>
      <c r="AN115" s="2">
        <f t="shared" si="62"/>
        <v>6</v>
      </c>
      <c r="AO115" s="2">
        <f t="shared" si="63"/>
        <v>1</v>
      </c>
      <c r="AP115" s="2">
        <f t="shared" si="64"/>
        <v>3</v>
      </c>
      <c r="AQ115" s="2">
        <f t="shared" si="65"/>
        <v>4</v>
      </c>
      <c r="AR115" s="2">
        <f t="shared" si="66"/>
        <v>8</v>
      </c>
      <c r="AS115" s="2">
        <f t="shared" si="67"/>
        <v>5</v>
      </c>
      <c r="AT115" s="2">
        <f t="shared" si="68"/>
        <v>2</v>
      </c>
      <c r="AU115" s="2">
        <f t="shared" si="69"/>
        <v>7</v>
      </c>
      <c r="AV115" s="2">
        <f t="shared" si="70"/>
        <v>9</v>
      </c>
      <c r="AW115" s="2"/>
      <c r="AX115" s="5">
        <f t="shared" si="71"/>
        <v>4</v>
      </c>
      <c r="AY115" s="2">
        <f t="shared" si="72"/>
        <v>5</v>
      </c>
      <c r="AZ115" s="2">
        <f t="shared" si="73"/>
        <v>14</v>
      </c>
      <c r="BA115" s="2">
        <f t="shared" si="78"/>
        <v>31</v>
      </c>
      <c r="BB115" s="2">
        <f t="shared" si="79"/>
        <v>16</v>
      </c>
      <c r="BC115" s="2">
        <f t="shared" si="80"/>
        <v>4</v>
      </c>
      <c r="BD115" s="2">
        <f t="shared" si="81"/>
        <v>4</v>
      </c>
      <c r="BE115" s="19">
        <f t="shared" si="82"/>
        <v>10</v>
      </c>
      <c r="BF115" s="19">
        <f t="shared" si="83"/>
        <v>4.0824829046386304</v>
      </c>
      <c r="BG115" s="31">
        <f t="shared" si="84"/>
        <v>-1.4696938456699067</v>
      </c>
      <c r="BH115" s="32">
        <f t="shared" si="74"/>
        <v>7.0822345147568383E-2</v>
      </c>
      <c r="BI115" s="62">
        <f t="shared" si="75"/>
        <v>4.1971830985915497E-2</v>
      </c>
      <c r="BJ115" s="62" t="str">
        <f t="shared" si="85"/>
        <v/>
      </c>
      <c r="BK115" s="73" t="str">
        <f t="shared" si="86"/>
        <v/>
      </c>
      <c r="BM115" s="11">
        <f t="shared" si="76"/>
        <v>0.34332867535150829</v>
      </c>
    </row>
    <row r="116" spans="1:65">
      <c r="A116" s="30" t="s">
        <v>389</v>
      </c>
      <c r="B116" s="30" t="s">
        <v>390</v>
      </c>
      <c r="C116" s="30" t="s">
        <v>136</v>
      </c>
      <c r="D116" s="30" t="s">
        <v>391</v>
      </c>
      <c r="E116" s="30" t="s">
        <v>363</v>
      </c>
      <c r="F116" s="11" t="str">
        <f t="shared" si="77"/>
        <v>Scav. Recep</v>
      </c>
      <c r="H116" s="11">
        <f>VLOOKUP($B116,data!$B$3:$Q$15316,'diff expr 0 vs 1 mite'!H$8,FALSE)</f>
        <v>1.4925476360000001</v>
      </c>
      <c r="I116" s="11">
        <f>VLOOKUP($B116,data!$B$3:$Q$15316,'diff expr 0 vs 1 mite'!I$8,FALSE)</f>
        <v>0.79641315400000001</v>
      </c>
      <c r="J116" s="11">
        <f>VLOOKUP($B116,data!$B$3:$Q$15316,'diff expr 0 vs 1 mite'!J$8,FALSE)</f>
        <v>0.271728631</v>
      </c>
      <c r="K116" s="11">
        <f>VLOOKUP($B116,data!$B$3:$Q$15316,'diff expr 0 vs 1 mite'!K$8,FALSE)</f>
        <v>1.1203240940000001</v>
      </c>
      <c r="L116" s="11">
        <f>VLOOKUP($B116,data!$B$3:$Q$15316,'diff expr 0 vs 1 mite'!L$8,FALSE)</f>
        <v>0.67083658899999998</v>
      </c>
      <c r="M116" s="11">
        <f>VLOOKUP($B116,data!$B$3:$Q$15316,'diff expr 0 vs 1 mite'!M$8,FALSE)</f>
        <v>2.183378448</v>
      </c>
      <c r="N116" s="11">
        <f>VLOOKUP($B116,data!$B$3:$Q$15316,'diff expr 0 vs 1 mite'!N$8,FALSE)</f>
        <v>3.3214838850000001</v>
      </c>
      <c r="O116" s="11">
        <f>VLOOKUP($B116,data!$B$3:$Q$15316,'diff expr 0 vs 1 mite'!O$8,FALSE)</f>
        <v>5.9995903090000002</v>
      </c>
      <c r="P116" s="11">
        <f>VLOOKUP($B116,data!$B$3:$Q$15316,'diff expr 0 vs 1 mite'!P$8,FALSE)</f>
        <v>17.185841969999998</v>
      </c>
      <c r="R116" s="27" t="s">
        <v>27749</v>
      </c>
      <c r="T116" s="2">
        <f t="shared" si="44"/>
        <v>5</v>
      </c>
      <c r="U116" s="2">
        <f t="shared" si="45"/>
        <v>3</v>
      </c>
      <c r="V116" s="2">
        <f t="shared" si="46"/>
        <v>1</v>
      </c>
      <c r="W116" s="2">
        <f t="shared" si="47"/>
        <v>4</v>
      </c>
      <c r="X116" s="2">
        <f t="shared" si="48"/>
        <v>2</v>
      </c>
      <c r="Y116" s="2">
        <f t="shared" si="49"/>
        <v>6</v>
      </c>
      <c r="Z116" s="2">
        <f t="shared" si="50"/>
        <v>7</v>
      </c>
      <c r="AA116" s="2">
        <f t="shared" si="51"/>
        <v>8</v>
      </c>
      <c r="AB116" s="2">
        <f t="shared" si="52"/>
        <v>9</v>
      </c>
      <c r="AC116" s="2"/>
      <c r="AD116" s="2">
        <f t="shared" si="53"/>
        <v>0</v>
      </c>
      <c r="AE116" s="2">
        <f t="shared" si="54"/>
        <v>0</v>
      </c>
      <c r="AF116" s="2">
        <f t="shared" si="55"/>
        <v>0</v>
      </c>
      <c r="AG116" s="2">
        <f t="shared" si="56"/>
        <v>0</v>
      </c>
      <c r="AH116" s="2">
        <f t="shared" si="57"/>
        <v>0</v>
      </c>
      <c r="AI116" s="2">
        <f t="shared" si="58"/>
        <v>0</v>
      </c>
      <c r="AJ116" s="2">
        <f t="shared" si="59"/>
        <v>0</v>
      </c>
      <c r="AK116" s="2">
        <f t="shared" si="60"/>
        <v>0</v>
      </c>
      <c r="AL116" s="2">
        <f t="shared" si="61"/>
        <v>0</v>
      </c>
      <c r="AM116" s="2"/>
      <c r="AN116" s="2">
        <f t="shared" si="62"/>
        <v>5</v>
      </c>
      <c r="AO116" s="2">
        <f t="shared" si="63"/>
        <v>3</v>
      </c>
      <c r="AP116" s="2">
        <f t="shared" si="64"/>
        <v>1</v>
      </c>
      <c r="AQ116" s="2">
        <f t="shared" si="65"/>
        <v>4</v>
      </c>
      <c r="AR116" s="2">
        <f t="shared" si="66"/>
        <v>2</v>
      </c>
      <c r="AS116" s="2">
        <f t="shared" si="67"/>
        <v>6</v>
      </c>
      <c r="AT116" s="2">
        <f t="shared" si="68"/>
        <v>7</v>
      </c>
      <c r="AU116" s="2">
        <f t="shared" si="69"/>
        <v>8</v>
      </c>
      <c r="AV116" s="2">
        <f t="shared" si="70"/>
        <v>9</v>
      </c>
      <c r="AW116" s="2"/>
      <c r="AX116" s="5">
        <f t="shared" si="71"/>
        <v>4</v>
      </c>
      <c r="AY116" s="2">
        <f t="shared" si="72"/>
        <v>5</v>
      </c>
      <c r="AZ116" s="2">
        <f t="shared" si="73"/>
        <v>13</v>
      </c>
      <c r="BA116" s="2">
        <f t="shared" si="78"/>
        <v>32</v>
      </c>
      <c r="BB116" s="2">
        <f t="shared" si="79"/>
        <v>17</v>
      </c>
      <c r="BC116" s="2">
        <f t="shared" si="80"/>
        <v>3</v>
      </c>
      <c r="BD116" s="2">
        <f t="shared" si="81"/>
        <v>3</v>
      </c>
      <c r="BE116" s="19">
        <f t="shared" si="82"/>
        <v>10</v>
      </c>
      <c r="BF116" s="19">
        <f t="shared" si="83"/>
        <v>4.0824829046386304</v>
      </c>
      <c r="BG116" s="31">
        <f t="shared" si="84"/>
        <v>-1.7146428199482247</v>
      </c>
      <c r="BH116" s="32">
        <f t="shared" si="74"/>
        <v>4.3205366486849993E-2</v>
      </c>
      <c r="BI116" s="62">
        <f t="shared" si="75"/>
        <v>3.3239436619718309E-2</v>
      </c>
      <c r="BJ116" s="62" t="str">
        <f t="shared" si="85"/>
        <v/>
      </c>
      <c r="BK116" s="73" t="str">
        <f t="shared" si="86"/>
        <v/>
      </c>
      <c r="BM116" s="11">
        <f t="shared" si="76"/>
        <v>0.80489535871077422</v>
      </c>
    </row>
    <row r="117" spans="1:65">
      <c r="A117" s="30" t="s">
        <v>392</v>
      </c>
      <c r="B117" s="30" t="s">
        <v>393</v>
      </c>
      <c r="C117" s="30" t="s">
        <v>136</v>
      </c>
      <c r="D117" s="30" t="s">
        <v>394</v>
      </c>
      <c r="E117" s="30" t="s">
        <v>363</v>
      </c>
      <c r="F117" s="11" t="str">
        <f t="shared" si="77"/>
        <v>Scav. Recep</v>
      </c>
      <c r="H117" s="11">
        <f>VLOOKUP($B117,data!$B$3:$Q$15316,'diff expr 0 vs 1 mite'!H$8,FALSE)</f>
        <v>59.209534619999999</v>
      </c>
      <c r="I117" s="11">
        <f>VLOOKUP($B117,data!$B$3:$Q$15316,'diff expr 0 vs 1 mite'!I$8,FALSE)</f>
        <v>76.268913650000002</v>
      </c>
      <c r="J117" s="11">
        <f>VLOOKUP($B117,data!$B$3:$Q$15316,'diff expr 0 vs 1 mite'!J$8,FALSE)</f>
        <v>121.67502260000001</v>
      </c>
      <c r="K117" s="11">
        <f>VLOOKUP($B117,data!$B$3:$Q$15316,'diff expr 0 vs 1 mite'!K$8,FALSE)</f>
        <v>84.741997159999997</v>
      </c>
      <c r="L117" s="11">
        <f>VLOOKUP($B117,data!$B$3:$Q$15316,'diff expr 0 vs 1 mite'!L$8,FALSE)</f>
        <v>122.9016606</v>
      </c>
      <c r="M117" s="11">
        <f>VLOOKUP($B117,data!$B$3:$Q$15316,'diff expr 0 vs 1 mite'!M$8,FALSE)</f>
        <v>95.160486000000006</v>
      </c>
      <c r="N117" s="11">
        <f>VLOOKUP($B117,data!$B$3:$Q$15316,'diff expr 0 vs 1 mite'!N$8,FALSE)</f>
        <v>87.368172430000001</v>
      </c>
      <c r="O117" s="11">
        <f>VLOOKUP($B117,data!$B$3:$Q$15316,'diff expr 0 vs 1 mite'!O$8,FALSE)</f>
        <v>165.85365849999999</v>
      </c>
      <c r="P117" s="11">
        <f>VLOOKUP($B117,data!$B$3:$Q$15316,'diff expr 0 vs 1 mite'!P$8,FALSE)</f>
        <v>189.2104617</v>
      </c>
      <c r="R117" s="27" t="s">
        <v>27749</v>
      </c>
      <c r="T117" s="2">
        <f t="shared" si="44"/>
        <v>1</v>
      </c>
      <c r="U117" s="2">
        <f t="shared" si="45"/>
        <v>2</v>
      </c>
      <c r="V117" s="2">
        <f t="shared" si="46"/>
        <v>6</v>
      </c>
      <c r="W117" s="2">
        <f t="shared" si="47"/>
        <v>3</v>
      </c>
      <c r="X117" s="2">
        <f t="shared" si="48"/>
        <v>7</v>
      </c>
      <c r="Y117" s="2">
        <f t="shared" si="49"/>
        <v>5</v>
      </c>
      <c r="Z117" s="2">
        <f t="shared" si="50"/>
        <v>4</v>
      </c>
      <c r="AA117" s="2">
        <f t="shared" si="51"/>
        <v>8</v>
      </c>
      <c r="AB117" s="2">
        <f t="shared" si="52"/>
        <v>9</v>
      </c>
      <c r="AC117" s="2"/>
      <c r="AD117" s="2">
        <f t="shared" si="53"/>
        <v>0</v>
      </c>
      <c r="AE117" s="2">
        <f t="shared" si="54"/>
        <v>0</v>
      </c>
      <c r="AF117" s="2">
        <f t="shared" si="55"/>
        <v>0</v>
      </c>
      <c r="AG117" s="2">
        <f t="shared" si="56"/>
        <v>0</v>
      </c>
      <c r="AH117" s="2">
        <f t="shared" si="57"/>
        <v>0</v>
      </c>
      <c r="AI117" s="2">
        <f t="shared" si="58"/>
        <v>0</v>
      </c>
      <c r="AJ117" s="2">
        <f t="shared" si="59"/>
        <v>0</v>
      </c>
      <c r="AK117" s="2">
        <f t="shared" si="60"/>
        <v>0</v>
      </c>
      <c r="AL117" s="2">
        <f t="shared" si="61"/>
        <v>0</v>
      </c>
      <c r="AM117" s="2"/>
      <c r="AN117" s="2">
        <f t="shared" si="62"/>
        <v>1</v>
      </c>
      <c r="AO117" s="2">
        <f t="shared" si="63"/>
        <v>2</v>
      </c>
      <c r="AP117" s="2">
        <f t="shared" si="64"/>
        <v>6</v>
      </c>
      <c r="AQ117" s="2">
        <f t="shared" si="65"/>
        <v>3</v>
      </c>
      <c r="AR117" s="2">
        <f t="shared" si="66"/>
        <v>7</v>
      </c>
      <c r="AS117" s="2">
        <f t="shared" si="67"/>
        <v>5</v>
      </c>
      <c r="AT117" s="2">
        <f t="shared" si="68"/>
        <v>4</v>
      </c>
      <c r="AU117" s="2">
        <f t="shared" si="69"/>
        <v>8</v>
      </c>
      <c r="AV117" s="2">
        <f t="shared" si="70"/>
        <v>9</v>
      </c>
      <c r="AW117" s="2"/>
      <c r="AX117" s="5">
        <f t="shared" si="71"/>
        <v>4</v>
      </c>
      <c r="AY117" s="2">
        <f t="shared" si="72"/>
        <v>5</v>
      </c>
      <c r="AZ117" s="2">
        <f t="shared" si="73"/>
        <v>12</v>
      </c>
      <c r="BA117" s="2">
        <f t="shared" si="78"/>
        <v>33</v>
      </c>
      <c r="BB117" s="2">
        <f t="shared" si="79"/>
        <v>18</v>
      </c>
      <c r="BC117" s="2">
        <f t="shared" si="80"/>
        <v>2</v>
      </c>
      <c r="BD117" s="2">
        <f t="shared" si="81"/>
        <v>2</v>
      </c>
      <c r="BE117" s="19">
        <f t="shared" si="82"/>
        <v>10</v>
      </c>
      <c r="BF117" s="19">
        <f t="shared" si="83"/>
        <v>4.0824829046386304</v>
      </c>
      <c r="BG117" s="31">
        <f t="shared" si="84"/>
        <v>-1.9595917942265424</v>
      </c>
      <c r="BH117" s="32">
        <f t="shared" si="74"/>
        <v>2.5021760624352556E-2</v>
      </c>
      <c r="BI117" s="62">
        <f t="shared" si="75"/>
        <v>2.47887323943662E-2</v>
      </c>
      <c r="BJ117" s="62" t="str">
        <f t="shared" si="85"/>
        <v/>
      </c>
      <c r="BK117" s="73" t="str">
        <f t="shared" si="86"/>
        <v/>
      </c>
      <c r="BM117" s="11">
        <f t="shared" si="76"/>
        <v>0.18906580851189755</v>
      </c>
    </row>
    <row r="118" spans="1:65">
      <c r="A118" s="30" t="s">
        <v>395</v>
      </c>
      <c r="B118" s="30" t="s">
        <v>396</v>
      </c>
      <c r="C118" s="30" t="s">
        <v>397</v>
      </c>
      <c r="D118" s="30" t="s">
        <v>398</v>
      </c>
      <c r="E118" s="30" t="s">
        <v>363</v>
      </c>
      <c r="F118" s="11" t="str">
        <f t="shared" si="77"/>
        <v>Scav. Recep</v>
      </c>
      <c r="H118" s="11">
        <f>VLOOKUP($B118,data!$B$3:$Q$15316,'diff expr 0 vs 1 mite'!H$8,FALSE)</f>
        <v>62.846180699999998</v>
      </c>
      <c r="I118" s="11">
        <f>VLOOKUP($B118,data!$B$3:$Q$15316,'diff expr 0 vs 1 mite'!I$8,FALSE)</f>
        <v>12.501855949999999</v>
      </c>
      <c r="J118" s="11">
        <f>VLOOKUP($B118,data!$B$3:$Q$15316,'diff expr 0 vs 1 mite'!J$8,FALSE)</f>
        <v>4.694029081</v>
      </c>
      <c r="K118" s="11">
        <f>VLOOKUP($B118,data!$B$3:$Q$15316,'diff expr 0 vs 1 mite'!K$8,FALSE)</f>
        <v>20.561862399999999</v>
      </c>
      <c r="L118" s="11">
        <f>VLOOKUP($B118,data!$B$3:$Q$15316,'diff expr 0 vs 1 mite'!L$8,FALSE)</f>
        <v>45.407988760000002</v>
      </c>
      <c r="M118" s="11">
        <f>VLOOKUP($B118,data!$B$3:$Q$15316,'diff expr 0 vs 1 mite'!M$8,FALSE)</f>
        <v>58.875622499999999</v>
      </c>
      <c r="N118" s="11">
        <f>VLOOKUP($B118,data!$B$3:$Q$15316,'diff expr 0 vs 1 mite'!N$8,FALSE)</f>
        <v>43.198388219999998</v>
      </c>
      <c r="O118" s="11">
        <f>VLOOKUP($B118,data!$B$3:$Q$15316,'diff expr 0 vs 1 mite'!O$8,FALSE)</f>
        <v>126.13265749999999</v>
      </c>
      <c r="P118" s="11">
        <f>VLOOKUP($B118,data!$B$3:$Q$15316,'diff expr 0 vs 1 mite'!P$8,FALSE)</f>
        <v>383.09812649999998</v>
      </c>
      <c r="R118" s="27" t="s">
        <v>27749</v>
      </c>
      <c r="T118" s="2">
        <f t="shared" si="44"/>
        <v>7</v>
      </c>
      <c r="U118" s="2">
        <f t="shared" si="45"/>
        <v>2</v>
      </c>
      <c r="V118" s="2">
        <f t="shared" si="46"/>
        <v>1</v>
      </c>
      <c r="W118" s="2">
        <f t="shared" si="47"/>
        <v>3</v>
      </c>
      <c r="X118" s="2">
        <f t="shared" si="48"/>
        <v>5</v>
      </c>
      <c r="Y118" s="2">
        <f t="shared" si="49"/>
        <v>6</v>
      </c>
      <c r="Z118" s="2">
        <f t="shared" si="50"/>
        <v>4</v>
      </c>
      <c r="AA118" s="2">
        <f t="shared" si="51"/>
        <v>8</v>
      </c>
      <c r="AB118" s="2">
        <f t="shared" si="52"/>
        <v>9</v>
      </c>
      <c r="AC118" s="2"/>
      <c r="AD118" s="2">
        <f t="shared" si="53"/>
        <v>0</v>
      </c>
      <c r="AE118" s="2">
        <f t="shared" si="54"/>
        <v>0</v>
      </c>
      <c r="AF118" s="2">
        <f t="shared" si="55"/>
        <v>0</v>
      </c>
      <c r="AG118" s="2">
        <f t="shared" si="56"/>
        <v>0</v>
      </c>
      <c r="AH118" s="2">
        <f t="shared" si="57"/>
        <v>0</v>
      </c>
      <c r="AI118" s="2">
        <f t="shared" si="58"/>
        <v>0</v>
      </c>
      <c r="AJ118" s="2">
        <f t="shared" si="59"/>
        <v>0</v>
      </c>
      <c r="AK118" s="2">
        <f t="shared" si="60"/>
        <v>0</v>
      </c>
      <c r="AL118" s="2">
        <f t="shared" si="61"/>
        <v>0</v>
      </c>
      <c r="AM118" s="2"/>
      <c r="AN118" s="2">
        <f t="shared" si="62"/>
        <v>7</v>
      </c>
      <c r="AO118" s="2">
        <f t="shared" si="63"/>
        <v>2</v>
      </c>
      <c r="AP118" s="2">
        <f t="shared" si="64"/>
        <v>1</v>
      </c>
      <c r="AQ118" s="2">
        <f t="shared" si="65"/>
        <v>3</v>
      </c>
      <c r="AR118" s="2">
        <f t="shared" si="66"/>
        <v>5</v>
      </c>
      <c r="AS118" s="2">
        <f t="shared" si="67"/>
        <v>6</v>
      </c>
      <c r="AT118" s="2">
        <f t="shared" si="68"/>
        <v>4</v>
      </c>
      <c r="AU118" s="2">
        <f t="shared" si="69"/>
        <v>8</v>
      </c>
      <c r="AV118" s="2">
        <f t="shared" si="70"/>
        <v>9</v>
      </c>
      <c r="AW118" s="2"/>
      <c r="AX118" s="5">
        <f t="shared" si="71"/>
        <v>4</v>
      </c>
      <c r="AY118" s="2">
        <f t="shared" si="72"/>
        <v>5</v>
      </c>
      <c r="AZ118" s="2">
        <f t="shared" si="73"/>
        <v>13</v>
      </c>
      <c r="BA118" s="2">
        <f t="shared" si="78"/>
        <v>32</v>
      </c>
      <c r="BB118" s="2">
        <f t="shared" si="79"/>
        <v>17</v>
      </c>
      <c r="BC118" s="2">
        <f t="shared" si="80"/>
        <v>3</v>
      </c>
      <c r="BD118" s="2">
        <f t="shared" si="81"/>
        <v>3</v>
      </c>
      <c r="BE118" s="19">
        <f t="shared" si="82"/>
        <v>10</v>
      </c>
      <c r="BF118" s="19">
        <f t="shared" si="83"/>
        <v>4.0824829046386304</v>
      </c>
      <c r="BG118" s="31">
        <f t="shared" si="84"/>
        <v>-1.7146428199482247</v>
      </c>
      <c r="BH118" s="32">
        <f t="shared" si="74"/>
        <v>4.3205366486849993E-2</v>
      </c>
      <c r="BI118" s="62">
        <f t="shared" si="75"/>
        <v>3.3239436619718309E-2</v>
      </c>
      <c r="BJ118" s="62" t="str">
        <f t="shared" si="85"/>
        <v/>
      </c>
      <c r="BK118" s="73" t="str">
        <f t="shared" si="86"/>
        <v/>
      </c>
      <c r="BM118" s="11">
        <f t="shared" si="76"/>
        <v>0.71785051898043484</v>
      </c>
    </row>
    <row r="119" spans="1:65">
      <c r="A119" s="30" t="s">
        <v>399</v>
      </c>
      <c r="B119" s="30" t="s">
        <v>400</v>
      </c>
      <c r="C119" s="30" t="s">
        <v>401</v>
      </c>
      <c r="D119" s="30" t="s">
        <v>402</v>
      </c>
      <c r="E119" s="30" t="s">
        <v>363</v>
      </c>
      <c r="F119" s="11" t="str">
        <f t="shared" si="77"/>
        <v>Scav. Recep</v>
      </c>
      <c r="H119" s="11">
        <f>VLOOKUP($B119,data!$B$3:$Q$15316,'diff expr 0 vs 1 mite'!H$8,FALSE)</f>
        <v>9.8585821249999999</v>
      </c>
      <c r="I119" s="11">
        <f>VLOOKUP($B119,data!$B$3:$Q$15316,'diff expr 0 vs 1 mite'!I$8,FALSE)</f>
        <v>7.6129545309999997</v>
      </c>
      <c r="J119" s="11">
        <f>VLOOKUP($B119,data!$B$3:$Q$15316,'diff expr 0 vs 1 mite'!J$8,FALSE)</f>
        <v>7.9474768239999998</v>
      </c>
      <c r="K119" s="11">
        <f>VLOOKUP($B119,data!$B$3:$Q$15316,'diff expr 0 vs 1 mite'!K$8,FALSE)</f>
        <v>11.06580065</v>
      </c>
      <c r="L119" s="11">
        <f>VLOOKUP($B119,data!$B$3:$Q$15316,'diff expr 0 vs 1 mite'!L$8,FALSE)</f>
        <v>14.62993809</v>
      </c>
      <c r="M119" s="11">
        <f>VLOOKUP($B119,data!$B$3:$Q$15316,'diff expr 0 vs 1 mite'!M$8,FALSE)</f>
        <v>18.690472400000001</v>
      </c>
      <c r="N119" s="11">
        <f>VLOOKUP($B119,data!$B$3:$Q$15316,'diff expr 0 vs 1 mite'!N$8,FALSE)</f>
        <v>7.3113550439999999</v>
      </c>
      <c r="O119" s="11">
        <f>VLOOKUP($B119,data!$B$3:$Q$15316,'diff expr 0 vs 1 mite'!O$8,FALSE)</f>
        <v>15.50447151</v>
      </c>
      <c r="P119" s="11">
        <f>VLOOKUP($B119,data!$B$3:$Q$15316,'diff expr 0 vs 1 mite'!P$8,FALSE)</f>
        <v>16.42128675</v>
      </c>
      <c r="R119" s="27" t="s">
        <v>27749</v>
      </c>
      <c r="T119" s="2">
        <f t="shared" si="44"/>
        <v>4</v>
      </c>
      <c r="U119" s="2">
        <f t="shared" si="45"/>
        <v>2</v>
      </c>
      <c r="V119" s="2">
        <f t="shared" si="46"/>
        <v>3</v>
      </c>
      <c r="W119" s="2">
        <f t="shared" si="47"/>
        <v>5</v>
      </c>
      <c r="X119" s="2">
        <f t="shared" si="48"/>
        <v>6</v>
      </c>
      <c r="Y119" s="2">
        <f t="shared" si="49"/>
        <v>9</v>
      </c>
      <c r="Z119" s="2">
        <f t="shared" si="50"/>
        <v>1</v>
      </c>
      <c r="AA119" s="2">
        <f t="shared" si="51"/>
        <v>7</v>
      </c>
      <c r="AB119" s="2">
        <f t="shared" si="52"/>
        <v>8</v>
      </c>
      <c r="AC119" s="2"/>
      <c r="AD119" s="2">
        <f t="shared" si="53"/>
        <v>0</v>
      </c>
      <c r="AE119" s="2">
        <f t="shared" si="54"/>
        <v>0</v>
      </c>
      <c r="AF119" s="2">
        <f t="shared" si="55"/>
        <v>0</v>
      </c>
      <c r="AG119" s="2">
        <f t="shared" si="56"/>
        <v>0</v>
      </c>
      <c r="AH119" s="2">
        <f t="shared" si="57"/>
        <v>0</v>
      </c>
      <c r="AI119" s="2">
        <f t="shared" si="58"/>
        <v>0</v>
      </c>
      <c r="AJ119" s="2">
        <f t="shared" si="59"/>
        <v>0</v>
      </c>
      <c r="AK119" s="2">
        <f t="shared" si="60"/>
        <v>0</v>
      </c>
      <c r="AL119" s="2">
        <f t="shared" si="61"/>
        <v>0</v>
      </c>
      <c r="AM119" s="2"/>
      <c r="AN119" s="2">
        <f t="shared" si="62"/>
        <v>4</v>
      </c>
      <c r="AO119" s="2">
        <f t="shared" si="63"/>
        <v>2</v>
      </c>
      <c r="AP119" s="2">
        <f t="shared" si="64"/>
        <v>3</v>
      </c>
      <c r="AQ119" s="2">
        <f t="shared" si="65"/>
        <v>5</v>
      </c>
      <c r="AR119" s="2">
        <f t="shared" si="66"/>
        <v>6</v>
      </c>
      <c r="AS119" s="2">
        <f t="shared" si="67"/>
        <v>9</v>
      </c>
      <c r="AT119" s="2">
        <f t="shared" si="68"/>
        <v>1</v>
      </c>
      <c r="AU119" s="2">
        <f t="shared" si="69"/>
        <v>7</v>
      </c>
      <c r="AV119" s="2">
        <f t="shared" si="70"/>
        <v>8</v>
      </c>
      <c r="AW119" s="2"/>
      <c r="AX119" s="5">
        <f t="shared" si="71"/>
        <v>4</v>
      </c>
      <c r="AY119" s="2">
        <f t="shared" si="72"/>
        <v>5</v>
      </c>
      <c r="AZ119" s="2">
        <f t="shared" si="73"/>
        <v>14</v>
      </c>
      <c r="BA119" s="2">
        <f t="shared" si="78"/>
        <v>31</v>
      </c>
      <c r="BB119" s="2">
        <f t="shared" si="79"/>
        <v>16</v>
      </c>
      <c r="BC119" s="2">
        <f t="shared" si="80"/>
        <v>4</v>
      </c>
      <c r="BD119" s="2">
        <f t="shared" si="81"/>
        <v>4</v>
      </c>
      <c r="BE119" s="19">
        <f t="shared" si="82"/>
        <v>10</v>
      </c>
      <c r="BF119" s="19">
        <f t="shared" si="83"/>
        <v>4.0824829046386304</v>
      </c>
      <c r="BG119" s="31">
        <f t="shared" si="84"/>
        <v>-1.4696938456699067</v>
      </c>
      <c r="BH119" s="32">
        <f t="shared" si="74"/>
        <v>7.0822345147568383E-2</v>
      </c>
      <c r="BI119" s="62">
        <f t="shared" si="75"/>
        <v>4.1971830985915497E-2</v>
      </c>
      <c r="BJ119" s="62" t="str">
        <f t="shared" si="85"/>
        <v/>
      </c>
      <c r="BK119" s="73" t="str">
        <f t="shared" si="86"/>
        <v/>
      </c>
      <c r="BM119" s="11">
        <f t="shared" si="76"/>
        <v>0.20166030181377173</v>
      </c>
    </row>
    <row r="120" spans="1:65">
      <c r="A120" s="30" t="s">
        <v>403</v>
      </c>
      <c r="B120" s="30" t="s">
        <v>404</v>
      </c>
      <c r="C120" s="30" t="s">
        <v>405</v>
      </c>
      <c r="D120" s="30" t="s">
        <v>406</v>
      </c>
      <c r="E120" s="30" t="s">
        <v>363</v>
      </c>
      <c r="F120" s="11" t="str">
        <f t="shared" si="77"/>
        <v>Scav. Recep</v>
      </c>
      <c r="H120" s="11">
        <f>VLOOKUP($B120,data!$B$3:$Q$15316,'diff expr 0 vs 1 mite'!H$8,FALSE)</f>
        <v>0.99667228500000005</v>
      </c>
      <c r="I120" s="11">
        <f>VLOOKUP($B120,data!$B$3:$Q$15316,'diff expr 0 vs 1 mite'!I$8,FALSE)</f>
        <v>1.402897826</v>
      </c>
      <c r="J120" s="11">
        <f>VLOOKUP($B120,data!$B$3:$Q$15316,'diff expr 0 vs 1 mite'!J$8,FALSE)</f>
        <v>1.2247948559999999</v>
      </c>
      <c r="K120" s="11">
        <f>VLOOKUP($B120,data!$B$3:$Q$15316,'diff expr 0 vs 1 mite'!K$8,FALSE)</f>
        <v>1.607353963</v>
      </c>
      <c r="L120" s="11">
        <f>VLOOKUP($B120,data!$B$3:$Q$15316,'diff expr 0 vs 1 mite'!L$8,FALSE)</f>
        <v>1.25120348</v>
      </c>
      <c r="M120" s="11">
        <f>VLOOKUP($B120,data!$B$3:$Q$15316,'diff expr 0 vs 1 mite'!M$8,FALSE)</f>
        <v>5.6559781669999998</v>
      </c>
      <c r="N120" s="11">
        <f>VLOOKUP($B120,data!$B$3:$Q$15316,'diff expr 0 vs 1 mite'!N$8,FALSE)</f>
        <v>8.1617050160000009</v>
      </c>
      <c r="O120" s="11">
        <f>VLOOKUP($B120,data!$B$3:$Q$15316,'diff expr 0 vs 1 mite'!O$8,FALSE)</f>
        <v>5.1375792300000001</v>
      </c>
      <c r="P120" s="11">
        <f>VLOOKUP($B120,data!$B$3:$Q$15316,'diff expr 0 vs 1 mite'!P$8,FALSE)</f>
        <v>5.391342871</v>
      </c>
      <c r="R120" s="27" t="s">
        <v>27749</v>
      </c>
      <c r="T120" s="2">
        <f t="shared" si="44"/>
        <v>1</v>
      </c>
      <c r="U120" s="2">
        <f t="shared" si="45"/>
        <v>4</v>
      </c>
      <c r="V120" s="2">
        <f t="shared" si="46"/>
        <v>2</v>
      </c>
      <c r="W120" s="2">
        <f t="shared" si="47"/>
        <v>5</v>
      </c>
      <c r="X120" s="2">
        <f t="shared" si="48"/>
        <v>3</v>
      </c>
      <c r="Y120" s="2">
        <f t="shared" si="49"/>
        <v>8</v>
      </c>
      <c r="Z120" s="2">
        <f t="shared" si="50"/>
        <v>9</v>
      </c>
      <c r="AA120" s="2">
        <f t="shared" si="51"/>
        <v>6</v>
      </c>
      <c r="AB120" s="2">
        <f t="shared" si="52"/>
        <v>7</v>
      </c>
      <c r="AC120" s="2"/>
      <c r="AD120" s="2">
        <f t="shared" si="53"/>
        <v>0</v>
      </c>
      <c r="AE120" s="2">
        <f t="shared" si="54"/>
        <v>0</v>
      </c>
      <c r="AF120" s="2">
        <f t="shared" si="55"/>
        <v>0</v>
      </c>
      <c r="AG120" s="2">
        <f t="shared" si="56"/>
        <v>0</v>
      </c>
      <c r="AH120" s="2">
        <f t="shared" si="57"/>
        <v>0</v>
      </c>
      <c r="AI120" s="2">
        <f t="shared" si="58"/>
        <v>0</v>
      </c>
      <c r="AJ120" s="2">
        <f t="shared" si="59"/>
        <v>0</v>
      </c>
      <c r="AK120" s="2">
        <f t="shared" si="60"/>
        <v>0</v>
      </c>
      <c r="AL120" s="2">
        <f t="shared" si="61"/>
        <v>0</v>
      </c>
      <c r="AM120" s="2"/>
      <c r="AN120" s="2">
        <f t="shared" si="62"/>
        <v>1</v>
      </c>
      <c r="AO120" s="2">
        <f t="shared" si="63"/>
        <v>4</v>
      </c>
      <c r="AP120" s="2">
        <f t="shared" si="64"/>
        <v>2</v>
      </c>
      <c r="AQ120" s="2">
        <f t="shared" si="65"/>
        <v>5</v>
      </c>
      <c r="AR120" s="2">
        <f t="shared" si="66"/>
        <v>3</v>
      </c>
      <c r="AS120" s="2">
        <f t="shared" si="67"/>
        <v>8</v>
      </c>
      <c r="AT120" s="2">
        <f t="shared" si="68"/>
        <v>9</v>
      </c>
      <c r="AU120" s="2">
        <f t="shared" si="69"/>
        <v>6</v>
      </c>
      <c r="AV120" s="2">
        <f t="shared" si="70"/>
        <v>7</v>
      </c>
      <c r="AW120" s="2"/>
      <c r="AX120" s="5">
        <f t="shared" si="71"/>
        <v>4</v>
      </c>
      <c r="AY120" s="2">
        <f t="shared" si="72"/>
        <v>5</v>
      </c>
      <c r="AZ120" s="2">
        <f t="shared" si="73"/>
        <v>12</v>
      </c>
      <c r="BA120" s="2">
        <f t="shared" si="78"/>
        <v>33</v>
      </c>
      <c r="BB120" s="2">
        <f t="shared" si="79"/>
        <v>18</v>
      </c>
      <c r="BC120" s="2">
        <f t="shared" si="80"/>
        <v>2</v>
      </c>
      <c r="BD120" s="2">
        <f t="shared" si="81"/>
        <v>2</v>
      </c>
      <c r="BE120" s="19">
        <f t="shared" si="82"/>
        <v>10</v>
      </c>
      <c r="BF120" s="19">
        <f t="shared" si="83"/>
        <v>4.0824829046386304</v>
      </c>
      <c r="BG120" s="31">
        <f t="shared" si="84"/>
        <v>-1.9595917942265424</v>
      </c>
      <c r="BH120" s="32">
        <f t="shared" si="74"/>
        <v>2.5021760624352556E-2</v>
      </c>
      <c r="BI120" s="62">
        <f t="shared" si="75"/>
        <v>2.47887323943662E-2</v>
      </c>
      <c r="BJ120" s="62" t="str">
        <f t="shared" si="85"/>
        <v/>
      </c>
      <c r="BK120" s="73" t="str">
        <f t="shared" si="86"/>
        <v/>
      </c>
      <c r="BM120" s="11">
        <f t="shared" si="76"/>
        <v>0.59264837339652299</v>
      </c>
    </row>
    <row r="121" spans="1:65">
      <c r="A121" s="30" t="s">
        <v>407</v>
      </c>
      <c r="B121" s="30" t="s">
        <v>408</v>
      </c>
      <c r="C121" s="30" t="s">
        <v>409</v>
      </c>
      <c r="D121" s="30" t="s">
        <v>410</v>
      </c>
      <c r="E121" s="30" t="s">
        <v>363</v>
      </c>
      <c r="F121" s="11" t="str">
        <f t="shared" si="77"/>
        <v>Scav. Recep</v>
      </c>
      <c r="H121" s="11">
        <f>VLOOKUP($B121,data!$B$3:$Q$15316,'diff expr 0 vs 1 mite'!H$8,FALSE)</f>
        <v>6.5773381879999997</v>
      </c>
      <c r="I121" s="11">
        <f>VLOOKUP($B121,data!$B$3:$Q$15316,'diff expr 0 vs 1 mite'!I$8,FALSE)</f>
        <v>5.5652584129999996</v>
      </c>
      <c r="J121" s="11">
        <f>VLOOKUP($B121,data!$B$3:$Q$15316,'diff expr 0 vs 1 mite'!J$8,FALSE)</f>
        <v>4.5994908079999997</v>
      </c>
      <c r="K121" s="11">
        <f>VLOOKUP($B121,data!$B$3:$Q$15316,'diff expr 0 vs 1 mite'!K$8,FALSE)</f>
        <v>5.8105029530000003</v>
      </c>
      <c r="L121" s="11">
        <f>VLOOKUP($B121,data!$B$3:$Q$15316,'diff expr 0 vs 1 mite'!L$8,FALSE)</f>
        <v>2.9321008430000002</v>
      </c>
      <c r="M121" s="11">
        <f>VLOOKUP($B121,data!$B$3:$Q$15316,'diff expr 0 vs 1 mite'!M$8,FALSE)</f>
        <v>10.1027659</v>
      </c>
      <c r="N121" s="11">
        <f>VLOOKUP($B121,data!$B$3:$Q$15316,'diff expr 0 vs 1 mite'!N$8,FALSE)</f>
        <v>5.2155760300000003</v>
      </c>
      <c r="O121" s="11">
        <f>VLOOKUP($B121,data!$B$3:$Q$15316,'diff expr 0 vs 1 mite'!O$8,FALSE)</f>
        <v>10.51855336</v>
      </c>
      <c r="P121" s="11">
        <f>VLOOKUP($B121,data!$B$3:$Q$15316,'diff expr 0 vs 1 mite'!P$8,FALSE)</f>
        <v>13.489246919999999</v>
      </c>
      <c r="R121" s="27" t="s">
        <v>27749</v>
      </c>
      <c r="T121" s="2">
        <f t="shared" si="44"/>
        <v>6</v>
      </c>
      <c r="U121" s="2">
        <f t="shared" si="45"/>
        <v>4</v>
      </c>
      <c r="V121" s="2">
        <f t="shared" si="46"/>
        <v>2</v>
      </c>
      <c r="W121" s="2">
        <f t="shared" si="47"/>
        <v>5</v>
      </c>
      <c r="X121" s="2">
        <f t="shared" si="48"/>
        <v>1</v>
      </c>
      <c r="Y121" s="2">
        <f t="shared" si="49"/>
        <v>7</v>
      </c>
      <c r="Z121" s="2">
        <f t="shared" si="50"/>
        <v>3</v>
      </c>
      <c r="AA121" s="2">
        <f t="shared" si="51"/>
        <v>8</v>
      </c>
      <c r="AB121" s="2">
        <f t="shared" si="52"/>
        <v>9</v>
      </c>
      <c r="AC121" s="2"/>
      <c r="AD121" s="2">
        <f t="shared" si="53"/>
        <v>0</v>
      </c>
      <c r="AE121" s="2">
        <f t="shared" si="54"/>
        <v>0</v>
      </c>
      <c r="AF121" s="2">
        <f t="shared" si="55"/>
        <v>0</v>
      </c>
      <c r="AG121" s="2">
        <f t="shared" si="56"/>
        <v>0</v>
      </c>
      <c r="AH121" s="2">
        <f t="shared" si="57"/>
        <v>0</v>
      </c>
      <c r="AI121" s="2">
        <f t="shared" si="58"/>
        <v>0</v>
      </c>
      <c r="AJ121" s="2">
        <f t="shared" si="59"/>
        <v>0</v>
      </c>
      <c r="AK121" s="2">
        <f t="shared" si="60"/>
        <v>0</v>
      </c>
      <c r="AL121" s="2">
        <f t="shared" si="61"/>
        <v>0</v>
      </c>
      <c r="AM121" s="2"/>
      <c r="AN121" s="2">
        <f t="shared" si="62"/>
        <v>6</v>
      </c>
      <c r="AO121" s="2">
        <f t="shared" si="63"/>
        <v>4</v>
      </c>
      <c r="AP121" s="2">
        <f t="shared" si="64"/>
        <v>2</v>
      </c>
      <c r="AQ121" s="2">
        <f t="shared" si="65"/>
        <v>5</v>
      </c>
      <c r="AR121" s="2">
        <f t="shared" si="66"/>
        <v>1</v>
      </c>
      <c r="AS121" s="2">
        <f t="shared" si="67"/>
        <v>7</v>
      </c>
      <c r="AT121" s="2">
        <f t="shared" si="68"/>
        <v>3</v>
      </c>
      <c r="AU121" s="2">
        <f t="shared" si="69"/>
        <v>8</v>
      </c>
      <c r="AV121" s="2">
        <f t="shared" si="70"/>
        <v>9</v>
      </c>
      <c r="AW121" s="2"/>
      <c r="AX121" s="5">
        <f t="shared" si="71"/>
        <v>4</v>
      </c>
      <c r="AY121" s="2">
        <f t="shared" si="72"/>
        <v>5</v>
      </c>
      <c r="AZ121" s="2">
        <f t="shared" si="73"/>
        <v>17</v>
      </c>
      <c r="BA121" s="2">
        <f t="shared" si="78"/>
        <v>28</v>
      </c>
      <c r="BB121" s="2">
        <f t="shared" si="79"/>
        <v>13</v>
      </c>
      <c r="BC121" s="2">
        <f t="shared" si="80"/>
        <v>7</v>
      </c>
      <c r="BD121" s="2">
        <f t="shared" si="81"/>
        <v>7</v>
      </c>
      <c r="BE121" s="19">
        <f t="shared" si="82"/>
        <v>10</v>
      </c>
      <c r="BF121" s="19">
        <f t="shared" si="83"/>
        <v>4.0824829046386304</v>
      </c>
      <c r="BG121" s="31">
        <f t="shared" si="84"/>
        <v>-0.73484692283495334</v>
      </c>
      <c r="BH121" s="32">
        <f t="shared" si="74"/>
        <v>0.23121636322523817</v>
      </c>
      <c r="BI121" s="62">
        <f t="shared" si="75"/>
        <v>7.6619718309859156E-2</v>
      </c>
      <c r="BJ121" s="62" t="str">
        <f t="shared" si="85"/>
        <v/>
      </c>
      <c r="BK121" s="73" t="str">
        <f t="shared" si="86"/>
        <v/>
      </c>
      <c r="BM121" s="11">
        <f t="shared" si="76"/>
        <v>0.17580499207454242</v>
      </c>
    </row>
    <row r="122" spans="1:65">
      <c r="A122" s="30" t="s">
        <v>411</v>
      </c>
      <c r="B122" s="30" t="s">
        <v>412</v>
      </c>
      <c r="C122" s="30" t="s">
        <v>413</v>
      </c>
      <c r="D122" s="30" t="s">
        <v>414</v>
      </c>
      <c r="E122" s="30" t="s">
        <v>415</v>
      </c>
      <c r="F122" s="11" t="str">
        <f t="shared" si="77"/>
        <v>PPO - melan</v>
      </c>
      <c r="H122" s="11">
        <f>VLOOKUP($B122,data!$B$3:$Q$15316,'diff expr 0 vs 1 mite'!H$8,FALSE)</f>
        <v>3.1738991200000002</v>
      </c>
      <c r="I122" s="11">
        <f>VLOOKUP($B122,data!$B$3:$Q$15316,'diff expr 0 vs 1 mite'!I$8,FALSE)</f>
        <v>2.362531186</v>
      </c>
      <c r="J122" s="11">
        <f>VLOOKUP($B122,data!$B$3:$Q$15316,'diff expr 0 vs 1 mite'!J$8,FALSE)</f>
        <v>1.7551595630000001</v>
      </c>
      <c r="K122" s="11">
        <f>VLOOKUP($B122,data!$B$3:$Q$15316,'diff expr 0 vs 1 mite'!K$8,FALSE)</f>
        <v>1.0823732930000001</v>
      </c>
      <c r="L122" s="11">
        <f>VLOOKUP($B122,data!$B$3:$Q$15316,'diff expr 0 vs 1 mite'!L$8,FALSE)</f>
        <v>1.5131433649999999</v>
      </c>
      <c r="M122" s="11">
        <f>VLOOKUP($B122,data!$B$3:$Q$15316,'diff expr 0 vs 1 mite'!M$8,FALSE)</f>
        <v>0.783497687</v>
      </c>
      <c r="N122" s="11">
        <f>VLOOKUP($B122,data!$B$3:$Q$15316,'diff expr 0 vs 1 mite'!N$8,FALSE)</f>
        <v>2.111370719</v>
      </c>
      <c r="O122" s="11">
        <f>VLOOKUP($B122,data!$B$3:$Q$15316,'diff expr 0 vs 1 mite'!O$8,FALSE)</f>
        <v>4.2246211039999997</v>
      </c>
      <c r="P122" s="11">
        <f>VLOOKUP($B122,data!$B$3:$Q$15316,'diff expr 0 vs 1 mite'!P$8,FALSE)</f>
        <v>3.734194638</v>
      </c>
      <c r="R122" s="27" t="s">
        <v>27749</v>
      </c>
      <c r="T122" s="2">
        <f t="shared" si="44"/>
        <v>7</v>
      </c>
      <c r="U122" s="2">
        <f t="shared" si="45"/>
        <v>6</v>
      </c>
      <c r="V122" s="2">
        <f t="shared" si="46"/>
        <v>4</v>
      </c>
      <c r="W122" s="2">
        <f t="shared" si="47"/>
        <v>2</v>
      </c>
      <c r="X122" s="2">
        <f t="shared" si="48"/>
        <v>3</v>
      </c>
      <c r="Y122" s="2">
        <f t="shared" si="49"/>
        <v>1</v>
      </c>
      <c r="Z122" s="2">
        <f t="shared" si="50"/>
        <v>5</v>
      </c>
      <c r="AA122" s="2">
        <f t="shared" si="51"/>
        <v>9</v>
      </c>
      <c r="AB122" s="2">
        <f t="shared" si="52"/>
        <v>8</v>
      </c>
      <c r="AC122" s="2"/>
      <c r="AD122" s="2">
        <f t="shared" si="53"/>
        <v>0</v>
      </c>
      <c r="AE122" s="2">
        <f t="shared" si="54"/>
        <v>0</v>
      </c>
      <c r="AF122" s="2">
        <f t="shared" si="55"/>
        <v>0</v>
      </c>
      <c r="AG122" s="2">
        <f t="shared" si="56"/>
        <v>0</v>
      </c>
      <c r="AH122" s="2">
        <f t="shared" si="57"/>
        <v>0</v>
      </c>
      <c r="AI122" s="2">
        <f t="shared" si="58"/>
        <v>0</v>
      </c>
      <c r="AJ122" s="2">
        <f t="shared" si="59"/>
        <v>0</v>
      </c>
      <c r="AK122" s="2">
        <f t="shared" si="60"/>
        <v>0</v>
      </c>
      <c r="AL122" s="2">
        <f t="shared" si="61"/>
        <v>0</v>
      </c>
      <c r="AM122" s="2"/>
      <c r="AN122" s="2">
        <f t="shared" si="62"/>
        <v>7</v>
      </c>
      <c r="AO122" s="2">
        <f t="shared" si="63"/>
        <v>6</v>
      </c>
      <c r="AP122" s="2">
        <f t="shared" si="64"/>
        <v>4</v>
      </c>
      <c r="AQ122" s="2">
        <f t="shared" si="65"/>
        <v>2</v>
      </c>
      <c r="AR122" s="2">
        <f t="shared" si="66"/>
        <v>3</v>
      </c>
      <c r="AS122" s="2">
        <f t="shared" si="67"/>
        <v>1</v>
      </c>
      <c r="AT122" s="2">
        <f t="shared" si="68"/>
        <v>5</v>
      </c>
      <c r="AU122" s="2">
        <f t="shared" si="69"/>
        <v>9</v>
      </c>
      <c r="AV122" s="2">
        <f t="shared" si="70"/>
        <v>8</v>
      </c>
      <c r="AW122" s="2"/>
      <c r="AX122" s="5">
        <f t="shared" si="71"/>
        <v>4</v>
      </c>
      <c r="AY122" s="2">
        <f t="shared" si="72"/>
        <v>5</v>
      </c>
      <c r="AZ122" s="2">
        <f t="shared" si="73"/>
        <v>19</v>
      </c>
      <c r="BA122" s="2">
        <f t="shared" si="78"/>
        <v>26</v>
      </c>
      <c r="BB122" s="2">
        <f t="shared" si="79"/>
        <v>11</v>
      </c>
      <c r="BC122" s="2">
        <f t="shared" si="80"/>
        <v>9</v>
      </c>
      <c r="BD122" s="2">
        <f t="shared" si="81"/>
        <v>9</v>
      </c>
      <c r="BE122" s="19">
        <f t="shared" si="82"/>
        <v>10</v>
      </c>
      <c r="BF122" s="19">
        <f t="shared" si="83"/>
        <v>4.0824829046386304</v>
      </c>
      <c r="BG122" s="31">
        <f t="shared" si="84"/>
        <v>-0.2449489742783178</v>
      </c>
      <c r="BH122" s="32">
        <f t="shared" si="74"/>
        <v>0.40324797025367004</v>
      </c>
      <c r="BI122" s="62">
        <f t="shared" si="75"/>
        <v>9.2676056338028168E-2</v>
      </c>
      <c r="BJ122" s="62" t="str">
        <f t="shared" si="85"/>
        <v/>
      </c>
      <c r="BK122" s="73" t="str">
        <f t="shared" si="86"/>
        <v/>
      </c>
      <c r="BM122" s="11">
        <f t="shared" si="76"/>
        <v>7.2417244427161659E-2</v>
      </c>
    </row>
    <row r="123" spans="1:65">
      <c r="A123" s="30" t="s">
        <v>416</v>
      </c>
      <c r="B123" s="30" t="s">
        <v>417</v>
      </c>
      <c r="C123" s="30" t="s">
        <v>418</v>
      </c>
      <c r="D123" s="30" t="s">
        <v>419</v>
      </c>
      <c r="E123" s="30" t="s">
        <v>415</v>
      </c>
      <c r="F123" s="11" t="str">
        <f t="shared" si="77"/>
        <v>PPO - melan</v>
      </c>
      <c r="H123" s="11">
        <f>VLOOKUP($B123,data!$B$3:$Q$15316,'diff expr 0 vs 1 mite'!H$8,FALSE)</f>
        <v>11.75362069</v>
      </c>
      <c r="I123" s="11">
        <f>VLOOKUP($B123,data!$B$3:$Q$15316,'diff expr 0 vs 1 mite'!I$8,FALSE)</f>
        <v>11.22795063</v>
      </c>
      <c r="J123" s="11">
        <f>VLOOKUP($B123,data!$B$3:$Q$15316,'diff expr 0 vs 1 mite'!J$8,FALSE)</f>
        <v>12.21870717</v>
      </c>
      <c r="K123" s="11">
        <f>VLOOKUP($B123,data!$B$3:$Q$15316,'diff expr 0 vs 1 mite'!K$8,FALSE)</f>
        <v>9.8220365310000002</v>
      </c>
      <c r="L123" s="11">
        <f>VLOOKUP($B123,data!$B$3:$Q$15316,'diff expr 0 vs 1 mite'!L$8,FALSE)</f>
        <v>30.949991050000001</v>
      </c>
      <c r="M123" s="11">
        <f>VLOOKUP($B123,data!$B$3:$Q$15316,'diff expr 0 vs 1 mite'!M$8,FALSE)</f>
        <v>9.8980665319999996</v>
      </c>
      <c r="N123" s="11">
        <f>VLOOKUP($B123,data!$B$3:$Q$15316,'diff expr 0 vs 1 mite'!N$8,FALSE)</f>
        <v>10.3372765</v>
      </c>
      <c r="O123" s="11">
        <f>VLOOKUP($B123,data!$B$3:$Q$15316,'diff expr 0 vs 1 mite'!O$8,FALSE)</f>
        <v>7.4157671890000003</v>
      </c>
      <c r="P123" s="11">
        <f>VLOOKUP($B123,data!$B$3:$Q$15316,'diff expr 0 vs 1 mite'!P$8,FALSE)</f>
        <v>9.3624662549999993</v>
      </c>
      <c r="R123" s="27" t="s">
        <v>27749</v>
      </c>
      <c r="T123" s="2">
        <f t="shared" si="44"/>
        <v>7</v>
      </c>
      <c r="U123" s="2">
        <f t="shared" si="45"/>
        <v>6</v>
      </c>
      <c r="V123" s="2">
        <f t="shared" si="46"/>
        <v>8</v>
      </c>
      <c r="W123" s="2">
        <f t="shared" si="47"/>
        <v>3</v>
      </c>
      <c r="X123" s="2">
        <f t="shared" si="48"/>
        <v>9</v>
      </c>
      <c r="Y123" s="2">
        <f t="shared" si="49"/>
        <v>4</v>
      </c>
      <c r="Z123" s="2">
        <f t="shared" si="50"/>
        <v>5</v>
      </c>
      <c r="AA123" s="2">
        <f t="shared" si="51"/>
        <v>1</v>
      </c>
      <c r="AB123" s="2">
        <f t="shared" si="52"/>
        <v>2</v>
      </c>
      <c r="AC123" s="2"/>
      <c r="AD123" s="2">
        <f t="shared" si="53"/>
        <v>0</v>
      </c>
      <c r="AE123" s="2">
        <f t="shared" si="54"/>
        <v>0</v>
      </c>
      <c r="AF123" s="2">
        <f t="shared" si="55"/>
        <v>0</v>
      </c>
      <c r="AG123" s="2">
        <f t="shared" si="56"/>
        <v>0</v>
      </c>
      <c r="AH123" s="2">
        <f t="shared" si="57"/>
        <v>0</v>
      </c>
      <c r="AI123" s="2">
        <f t="shared" si="58"/>
        <v>0</v>
      </c>
      <c r="AJ123" s="2">
        <f t="shared" si="59"/>
        <v>0</v>
      </c>
      <c r="AK123" s="2">
        <f t="shared" si="60"/>
        <v>0</v>
      </c>
      <c r="AL123" s="2">
        <f t="shared" si="61"/>
        <v>0</v>
      </c>
      <c r="AM123" s="2"/>
      <c r="AN123" s="2">
        <f t="shared" si="62"/>
        <v>7</v>
      </c>
      <c r="AO123" s="2">
        <f t="shared" si="63"/>
        <v>6</v>
      </c>
      <c r="AP123" s="2">
        <f t="shared" si="64"/>
        <v>8</v>
      </c>
      <c r="AQ123" s="2">
        <f t="shared" si="65"/>
        <v>3</v>
      </c>
      <c r="AR123" s="2">
        <f t="shared" si="66"/>
        <v>9</v>
      </c>
      <c r="AS123" s="2">
        <f t="shared" si="67"/>
        <v>4</v>
      </c>
      <c r="AT123" s="2">
        <f t="shared" si="68"/>
        <v>5</v>
      </c>
      <c r="AU123" s="2">
        <f t="shared" si="69"/>
        <v>1</v>
      </c>
      <c r="AV123" s="2">
        <f t="shared" si="70"/>
        <v>2</v>
      </c>
      <c r="AW123" s="2"/>
      <c r="AX123" s="5">
        <f t="shared" si="71"/>
        <v>4</v>
      </c>
      <c r="AY123" s="2">
        <f t="shared" si="72"/>
        <v>5</v>
      </c>
      <c r="AZ123" s="2">
        <f t="shared" si="73"/>
        <v>24</v>
      </c>
      <c r="BA123" s="2">
        <f t="shared" si="78"/>
        <v>21</v>
      </c>
      <c r="BB123" s="2">
        <f t="shared" si="79"/>
        <v>6</v>
      </c>
      <c r="BC123" s="2">
        <f t="shared" si="80"/>
        <v>14</v>
      </c>
      <c r="BD123" s="2">
        <f t="shared" si="81"/>
        <v>6</v>
      </c>
      <c r="BE123" s="19">
        <f t="shared" si="82"/>
        <v>10</v>
      </c>
      <c r="BF123" s="19">
        <f t="shared" si="83"/>
        <v>4.0824829046386304</v>
      </c>
      <c r="BG123" s="31">
        <f t="shared" si="84"/>
        <v>-0.9797958971132712</v>
      </c>
      <c r="BH123" s="32">
        <f t="shared" si="74"/>
        <v>0.16359343889515282</v>
      </c>
      <c r="BI123" s="62">
        <f t="shared" si="75"/>
        <v>6.9014084507042259E-2</v>
      </c>
      <c r="BJ123" s="62" t="str">
        <f t="shared" si="85"/>
        <v/>
      </c>
      <c r="BK123" s="73" t="str">
        <f t="shared" si="86"/>
        <v/>
      </c>
      <c r="BM123" s="11">
        <f t="shared" si="76"/>
        <v>8.1938332254982205E-2</v>
      </c>
    </row>
    <row r="124" spans="1:65">
      <c r="A124" s="30" t="s">
        <v>420</v>
      </c>
      <c r="B124" s="30" t="s">
        <v>421</v>
      </c>
      <c r="C124" s="30" t="s">
        <v>422</v>
      </c>
      <c r="D124" s="30" t="s">
        <v>423</v>
      </c>
      <c r="E124" s="30" t="s">
        <v>424</v>
      </c>
      <c r="F124" s="11" t="str">
        <f t="shared" si="77"/>
        <v>Lysozyme</v>
      </c>
      <c r="H124" s="11">
        <f>VLOOKUP($B124,data!$B$3:$Q$15316,'diff expr 0 vs 1 mite'!H$8,FALSE)</f>
        <v>277.36422579999999</v>
      </c>
      <c r="I124" s="11">
        <f>VLOOKUP($B124,data!$B$3:$Q$15316,'diff expr 0 vs 1 mite'!I$8,FALSE)</f>
        <v>13.004152769999999</v>
      </c>
      <c r="J124" s="11">
        <f>VLOOKUP($B124,data!$B$3:$Q$15316,'diff expr 0 vs 1 mite'!J$8,FALSE)</f>
        <v>19.015259350000001</v>
      </c>
      <c r="K124" s="11">
        <f>VLOOKUP($B124,data!$B$3:$Q$15316,'diff expr 0 vs 1 mite'!K$8,FALSE)</f>
        <v>23.670467630000001</v>
      </c>
      <c r="L124" s="11">
        <f>VLOOKUP($B124,data!$B$3:$Q$15316,'diff expr 0 vs 1 mite'!L$8,FALSE)</f>
        <v>17.101166500000001</v>
      </c>
      <c r="M124" s="11">
        <f>VLOOKUP($B124,data!$B$3:$Q$15316,'diff expr 0 vs 1 mite'!M$8,FALSE)</f>
        <v>0</v>
      </c>
      <c r="N124" s="11">
        <f>VLOOKUP($B124,data!$B$3:$Q$15316,'diff expr 0 vs 1 mite'!N$8,FALSE)</f>
        <v>1.8816057399999999</v>
      </c>
      <c r="O124" s="11">
        <f>VLOOKUP($B124,data!$B$3:$Q$15316,'diff expr 0 vs 1 mite'!O$8,FALSE)</f>
        <v>24.160861610000001</v>
      </c>
      <c r="P124" s="11">
        <f>VLOOKUP($B124,data!$B$3:$Q$15316,'diff expr 0 vs 1 mite'!P$8,FALSE)</f>
        <v>12.68846276</v>
      </c>
      <c r="R124" s="27" t="s">
        <v>27749</v>
      </c>
      <c r="T124" s="2">
        <f t="shared" si="44"/>
        <v>9</v>
      </c>
      <c r="U124" s="2">
        <f t="shared" si="45"/>
        <v>4</v>
      </c>
      <c r="V124" s="2">
        <f t="shared" si="46"/>
        <v>6</v>
      </c>
      <c r="W124" s="2">
        <f t="shared" si="47"/>
        <v>7</v>
      </c>
      <c r="X124" s="2">
        <f t="shared" si="48"/>
        <v>5</v>
      </c>
      <c r="Y124" s="2">
        <f t="shared" si="49"/>
        <v>1</v>
      </c>
      <c r="Z124" s="2">
        <f t="shared" si="50"/>
        <v>2</v>
      </c>
      <c r="AA124" s="2">
        <f t="shared" si="51"/>
        <v>8</v>
      </c>
      <c r="AB124" s="2">
        <f t="shared" si="52"/>
        <v>3</v>
      </c>
      <c r="AC124" s="2"/>
      <c r="AD124" s="2">
        <f t="shared" si="53"/>
        <v>0</v>
      </c>
      <c r="AE124" s="2">
        <f t="shared" si="54"/>
        <v>0</v>
      </c>
      <c r="AF124" s="2">
        <f t="shared" si="55"/>
        <v>0</v>
      </c>
      <c r="AG124" s="2">
        <f t="shared" si="56"/>
        <v>0</v>
      </c>
      <c r="AH124" s="2">
        <f t="shared" si="57"/>
        <v>0</v>
      </c>
      <c r="AI124" s="2">
        <f t="shared" si="58"/>
        <v>0</v>
      </c>
      <c r="AJ124" s="2">
        <f t="shared" si="59"/>
        <v>0</v>
      </c>
      <c r="AK124" s="2">
        <f t="shared" si="60"/>
        <v>0</v>
      </c>
      <c r="AL124" s="2">
        <f t="shared" si="61"/>
        <v>0</v>
      </c>
      <c r="AM124" s="2"/>
      <c r="AN124" s="2">
        <f t="shared" si="62"/>
        <v>9</v>
      </c>
      <c r="AO124" s="2">
        <f t="shared" si="63"/>
        <v>4</v>
      </c>
      <c r="AP124" s="2">
        <f t="shared" si="64"/>
        <v>6</v>
      </c>
      <c r="AQ124" s="2">
        <f t="shared" si="65"/>
        <v>7</v>
      </c>
      <c r="AR124" s="2">
        <f t="shared" si="66"/>
        <v>5</v>
      </c>
      <c r="AS124" s="2">
        <f t="shared" si="67"/>
        <v>1</v>
      </c>
      <c r="AT124" s="2">
        <f t="shared" si="68"/>
        <v>2</v>
      </c>
      <c r="AU124" s="2">
        <f t="shared" si="69"/>
        <v>8</v>
      </c>
      <c r="AV124" s="2">
        <f t="shared" si="70"/>
        <v>3</v>
      </c>
      <c r="AW124" s="2"/>
      <c r="AX124" s="5">
        <f t="shared" si="71"/>
        <v>4</v>
      </c>
      <c r="AY124" s="2">
        <f t="shared" si="72"/>
        <v>5</v>
      </c>
      <c r="AZ124" s="2">
        <f t="shared" si="73"/>
        <v>26</v>
      </c>
      <c r="BA124" s="2">
        <f t="shared" si="78"/>
        <v>19</v>
      </c>
      <c r="BB124" s="2">
        <f t="shared" si="79"/>
        <v>4</v>
      </c>
      <c r="BC124" s="2">
        <f t="shared" si="80"/>
        <v>16</v>
      </c>
      <c r="BD124" s="2">
        <f t="shared" si="81"/>
        <v>4</v>
      </c>
      <c r="BE124" s="19">
        <f t="shared" si="82"/>
        <v>10</v>
      </c>
      <c r="BF124" s="19">
        <f t="shared" si="83"/>
        <v>4.0824829046386304</v>
      </c>
      <c r="BG124" s="31">
        <f t="shared" si="84"/>
        <v>-1.4696938456699067</v>
      </c>
      <c r="BH124" s="32">
        <f t="shared" si="74"/>
        <v>7.0822345147568383E-2</v>
      </c>
      <c r="BI124" s="62">
        <f t="shared" si="75"/>
        <v>4.1971830985915497E-2</v>
      </c>
      <c r="BJ124" s="62" t="str">
        <f t="shared" si="85"/>
        <v/>
      </c>
      <c r="BK124" s="73" t="str">
        <f t="shared" si="86"/>
        <v/>
      </c>
      <c r="BM124" s="11">
        <f t="shared" si="76"/>
        <v>-0.87254086776442108</v>
      </c>
    </row>
    <row r="125" spans="1:65">
      <c r="A125" s="30" t="s">
        <v>425</v>
      </c>
      <c r="B125" s="30" t="s">
        <v>426</v>
      </c>
      <c r="C125" s="30" t="s">
        <v>427</v>
      </c>
      <c r="D125" s="30"/>
      <c r="E125" s="30" t="s">
        <v>424</v>
      </c>
      <c r="F125" s="11" t="str">
        <f t="shared" si="77"/>
        <v>Lysozyme</v>
      </c>
      <c r="H125" s="11">
        <f>VLOOKUP($B125,data!$B$3:$Q$15316,'diff expr 0 vs 1 mite'!H$8,FALSE)</f>
        <v>147.81846110000001</v>
      </c>
      <c r="I125" s="11">
        <f>VLOOKUP($B125,data!$B$3:$Q$15316,'diff expr 0 vs 1 mite'!I$8,FALSE)</f>
        <v>66.478762180000004</v>
      </c>
      <c r="J125" s="11">
        <f>VLOOKUP($B125,data!$B$3:$Q$15316,'diff expr 0 vs 1 mite'!J$8,FALSE)</f>
        <v>116.4780646</v>
      </c>
      <c r="K125" s="11">
        <f>VLOOKUP($B125,data!$B$3:$Q$15316,'diff expr 0 vs 1 mite'!K$8,FALSE)</f>
        <v>64.150502729999999</v>
      </c>
      <c r="L125" s="11">
        <f>VLOOKUP($B125,data!$B$3:$Q$15316,'diff expr 0 vs 1 mite'!L$8,FALSE)</f>
        <v>42.594775480000003</v>
      </c>
      <c r="M125" s="11">
        <f>VLOOKUP($B125,data!$B$3:$Q$15316,'diff expr 0 vs 1 mite'!M$8,FALSE)</f>
        <v>161.7392408</v>
      </c>
      <c r="N125" s="11">
        <f>VLOOKUP($B125,data!$B$3:$Q$15316,'diff expr 0 vs 1 mite'!N$8,FALSE)</f>
        <v>100.0192109</v>
      </c>
      <c r="O125" s="11">
        <f>VLOOKUP($B125,data!$B$3:$Q$15316,'diff expr 0 vs 1 mite'!O$8,FALSE)</f>
        <v>395.96208530000001</v>
      </c>
      <c r="P125" s="11">
        <f>VLOOKUP($B125,data!$B$3:$Q$15316,'diff expr 0 vs 1 mite'!P$8,FALSE)</f>
        <v>133.88893849999999</v>
      </c>
      <c r="R125" s="27" t="s">
        <v>27749</v>
      </c>
      <c r="T125" s="2">
        <f t="shared" si="44"/>
        <v>7</v>
      </c>
      <c r="U125" s="2">
        <f t="shared" si="45"/>
        <v>3</v>
      </c>
      <c r="V125" s="2">
        <f t="shared" si="46"/>
        <v>5</v>
      </c>
      <c r="W125" s="2">
        <f t="shared" si="47"/>
        <v>2</v>
      </c>
      <c r="X125" s="2">
        <f t="shared" si="48"/>
        <v>1</v>
      </c>
      <c r="Y125" s="2">
        <f t="shared" si="49"/>
        <v>8</v>
      </c>
      <c r="Z125" s="2">
        <f t="shared" si="50"/>
        <v>4</v>
      </c>
      <c r="AA125" s="2">
        <f t="shared" si="51"/>
        <v>9</v>
      </c>
      <c r="AB125" s="2">
        <f t="shared" si="52"/>
        <v>6</v>
      </c>
      <c r="AC125" s="2"/>
      <c r="AD125" s="2">
        <f t="shared" si="53"/>
        <v>0</v>
      </c>
      <c r="AE125" s="2">
        <f t="shared" si="54"/>
        <v>0</v>
      </c>
      <c r="AF125" s="2">
        <f t="shared" si="55"/>
        <v>0</v>
      </c>
      <c r="AG125" s="2">
        <f t="shared" si="56"/>
        <v>0</v>
      </c>
      <c r="AH125" s="2">
        <f t="shared" si="57"/>
        <v>0</v>
      </c>
      <c r="AI125" s="2">
        <f t="shared" si="58"/>
        <v>0</v>
      </c>
      <c r="AJ125" s="2">
        <f t="shared" si="59"/>
        <v>0</v>
      </c>
      <c r="AK125" s="2">
        <f t="shared" si="60"/>
        <v>0</v>
      </c>
      <c r="AL125" s="2">
        <f t="shared" si="61"/>
        <v>0</v>
      </c>
      <c r="AM125" s="2"/>
      <c r="AN125" s="2">
        <f t="shared" si="62"/>
        <v>7</v>
      </c>
      <c r="AO125" s="2">
        <f t="shared" si="63"/>
        <v>3</v>
      </c>
      <c r="AP125" s="2">
        <f t="shared" si="64"/>
        <v>5</v>
      </c>
      <c r="AQ125" s="2">
        <f t="shared" si="65"/>
        <v>2</v>
      </c>
      <c r="AR125" s="2">
        <f t="shared" si="66"/>
        <v>1</v>
      </c>
      <c r="AS125" s="2">
        <f t="shared" si="67"/>
        <v>8</v>
      </c>
      <c r="AT125" s="2">
        <f t="shared" si="68"/>
        <v>4</v>
      </c>
      <c r="AU125" s="2">
        <f t="shared" si="69"/>
        <v>9</v>
      </c>
      <c r="AV125" s="2">
        <f t="shared" si="70"/>
        <v>6</v>
      </c>
      <c r="AW125" s="2"/>
      <c r="AX125" s="5">
        <f t="shared" si="71"/>
        <v>4</v>
      </c>
      <c r="AY125" s="2">
        <f t="shared" si="72"/>
        <v>5</v>
      </c>
      <c r="AZ125" s="2">
        <f t="shared" si="73"/>
        <v>17</v>
      </c>
      <c r="BA125" s="2">
        <f t="shared" si="78"/>
        <v>28</v>
      </c>
      <c r="BB125" s="2">
        <f t="shared" si="79"/>
        <v>13</v>
      </c>
      <c r="BC125" s="2">
        <f t="shared" si="80"/>
        <v>7</v>
      </c>
      <c r="BD125" s="2">
        <f t="shared" si="81"/>
        <v>7</v>
      </c>
      <c r="BE125" s="19">
        <f t="shared" si="82"/>
        <v>10</v>
      </c>
      <c r="BF125" s="19">
        <f t="shared" si="83"/>
        <v>4.0824829046386304</v>
      </c>
      <c r="BG125" s="31">
        <f t="shared" si="84"/>
        <v>-0.73484692283495334</v>
      </c>
      <c r="BH125" s="32">
        <f t="shared" si="74"/>
        <v>0.23121636322523817</v>
      </c>
      <c r="BI125" s="62">
        <f t="shared" si="75"/>
        <v>7.6619718309859156E-2</v>
      </c>
      <c r="BJ125" s="62" t="str">
        <f t="shared" si="85"/>
        <v/>
      </c>
      <c r="BK125" s="73" t="str">
        <f t="shared" si="86"/>
        <v/>
      </c>
      <c r="BM125" s="11">
        <f t="shared" si="76"/>
        <v>0.22784688936389441</v>
      </c>
    </row>
    <row r="126" spans="1:65">
      <c r="A126" s="30" t="s">
        <v>428</v>
      </c>
      <c r="B126" s="30" t="s">
        <v>429</v>
      </c>
      <c r="C126" s="30" t="s">
        <v>430</v>
      </c>
      <c r="D126" s="30" t="s">
        <v>431</v>
      </c>
      <c r="E126" s="30" t="s">
        <v>432</v>
      </c>
      <c r="F126" s="11" t="str">
        <f t="shared" si="77"/>
        <v>JNK cascade</v>
      </c>
      <c r="H126" s="11">
        <f>VLOOKUP($B126,data!$B$3:$Q$15316,'diff expr 0 vs 1 mite'!H$8,FALSE)</f>
        <v>275.25677359999997</v>
      </c>
      <c r="I126" s="11">
        <f>VLOOKUP($B126,data!$B$3:$Q$15316,'diff expr 0 vs 1 mite'!I$8,FALSE)</f>
        <v>294.11758680000003</v>
      </c>
      <c r="J126" s="11">
        <f>VLOOKUP($B126,data!$B$3:$Q$15316,'diff expr 0 vs 1 mite'!J$8,FALSE)</f>
        <v>282.10881890000002</v>
      </c>
      <c r="K126" s="11">
        <f>VLOOKUP($B126,data!$B$3:$Q$15316,'diff expr 0 vs 1 mite'!K$8,FALSE)</f>
        <v>141.31728770000001</v>
      </c>
      <c r="L126" s="11">
        <f>VLOOKUP($B126,data!$B$3:$Q$15316,'diff expr 0 vs 1 mite'!L$8,FALSE)</f>
        <v>33.142340189999999</v>
      </c>
      <c r="M126" s="11">
        <f>VLOOKUP($B126,data!$B$3:$Q$15316,'diff expr 0 vs 1 mite'!M$8,FALSE)</f>
        <v>73.160777550000006</v>
      </c>
      <c r="N126" s="11">
        <f>VLOOKUP($B126,data!$B$3:$Q$15316,'diff expr 0 vs 1 mite'!N$8,FALSE)</f>
        <v>166.27076539999999</v>
      </c>
      <c r="O126" s="11">
        <f>VLOOKUP($B126,data!$B$3:$Q$15316,'diff expr 0 vs 1 mite'!O$8,FALSE)</f>
        <v>68.462460399999998</v>
      </c>
      <c r="P126" s="11">
        <f>VLOOKUP($B126,data!$B$3:$Q$15316,'diff expr 0 vs 1 mite'!P$8,FALSE)</f>
        <v>129.31983310000001</v>
      </c>
      <c r="R126" s="27" t="s">
        <v>27749</v>
      </c>
      <c r="T126" s="2">
        <f t="shared" si="44"/>
        <v>7</v>
      </c>
      <c r="U126" s="2">
        <f t="shared" si="45"/>
        <v>9</v>
      </c>
      <c r="V126" s="2">
        <f t="shared" si="46"/>
        <v>8</v>
      </c>
      <c r="W126" s="2">
        <f t="shared" si="47"/>
        <v>5</v>
      </c>
      <c r="X126" s="2">
        <f t="shared" si="48"/>
        <v>1</v>
      </c>
      <c r="Y126" s="2">
        <f t="shared" si="49"/>
        <v>3</v>
      </c>
      <c r="Z126" s="2">
        <f t="shared" si="50"/>
        <v>6</v>
      </c>
      <c r="AA126" s="2">
        <f t="shared" si="51"/>
        <v>2</v>
      </c>
      <c r="AB126" s="2">
        <f t="shared" si="52"/>
        <v>4</v>
      </c>
      <c r="AC126" s="2"/>
      <c r="AD126" s="2">
        <f t="shared" si="53"/>
        <v>0</v>
      </c>
      <c r="AE126" s="2">
        <f t="shared" si="54"/>
        <v>0</v>
      </c>
      <c r="AF126" s="2">
        <f t="shared" si="55"/>
        <v>0</v>
      </c>
      <c r="AG126" s="2">
        <f t="shared" si="56"/>
        <v>0</v>
      </c>
      <c r="AH126" s="2">
        <f t="shared" si="57"/>
        <v>0</v>
      </c>
      <c r="AI126" s="2">
        <f t="shared" si="58"/>
        <v>0</v>
      </c>
      <c r="AJ126" s="2">
        <f t="shared" si="59"/>
        <v>0</v>
      </c>
      <c r="AK126" s="2">
        <f t="shared" si="60"/>
        <v>0</v>
      </c>
      <c r="AL126" s="2">
        <f t="shared" si="61"/>
        <v>0</v>
      </c>
      <c r="AM126" s="2"/>
      <c r="AN126" s="2">
        <f t="shared" si="62"/>
        <v>7</v>
      </c>
      <c r="AO126" s="2">
        <f t="shared" si="63"/>
        <v>9</v>
      </c>
      <c r="AP126" s="2">
        <f t="shared" si="64"/>
        <v>8</v>
      </c>
      <c r="AQ126" s="2">
        <f t="shared" si="65"/>
        <v>5</v>
      </c>
      <c r="AR126" s="2">
        <f t="shared" si="66"/>
        <v>1</v>
      </c>
      <c r="AS126" s="2">
        <f t="shared" si="67"/>
        <v>3</v>
      </c>
      <c r="AT126" s="2">
        <f t="shared" si="68"/>
        <v>6</v>
      </c>
      <c r="AU126" s="2">
        <f t="shared" si="69"/>
        <v>2</v>
      </c>
      <c r="AV126" s="2">
        <f t="shared" si="70"/>
        <v>4</v>
      </c>
      <c r="AW126" s="2"/>
      <c r="AX126" s="5">
        <f t="shared" si="71"/>
        <v>4</v>
      </c>
      <c r="AY126" s="2">
        <f t="shared" si="72"/>
        <v>5</v>
      </c>
      <c r="AZ126" s="2">
        <f t="shared" si="73"/>
        <v>29</v>
      </c>
      <c r="BA126" s="2">
        <f t="shared" si="78"/>
        <v>16</v>
      </c>
      <c r="BB126" s="2">
        <f t="shared" si="79"/>
        <v>1</v>
      </c>
      <c r="BC126" s="2">
        <f t="shared" si="80"/>
        <v>19</v>
      </c>
      <c r="BD126" s="2">
        <f t="shared" si="81"/>
        <v>1</v>
      </c>
      <c r="BE126" s="19">
        <f t="shared" si="82"/>
        <v>10</v>
      </c>
      <c r="BF126" s="19">
        <f t="shared" si="83"/>
        <v>4.0824829046386304</v>
      </c>
      <c r="BG126" s="31">
        <f t="shared" si="84"/>
        <v>-2.2045407685048604</v>
      </c>
      <c r="BH126" s="32">
        <f t="shared" si="74"/>
        <v>1.3743168055755161E-2</v>
      </c>
      <c r="BI126" s="62">
        <f t="shared" si="75"/>
        <v>1.887323943661972E-2</v>
      </c>
      <c r="BJ126" s="62">
        <f t="shared" si="85"/>
        <v>1.3743168055755161E-2</v>
      </c>
      <c r="BK126" s="73" t="str">
        <f t="shared" si="86"/>
        <v>sign</v>
      </c>
      <c r="BM126" s="11">
        <f t="shared" si="76"/>
        <v>-0.42134513430291481</v>
      </c>
    </row>
    <row r="127" spans="1:65">
      <c r="A127" s="30" t="s">
        <v>433</v>
      </c>
      <c r="B127" s="30" t="s">
        <v>434</v>
      </c>
      <c r="C127" s="30" t="s">
        <v>435</v>
      </c>
      <c r="D127" s="30" t="s">
        <v>436</v>
      </c>
      <c r="E127" s="30" t="s">
        <v>432</v>
      </c>
      <c r="F127" s="11" t="str">
        <f t="shared" si="77"/>
        <v>JNK cascade</v>
      </c>
      <c r="H127" s="11">
        <f>VLOOKUP($B127,data!$B$3:$Q$15316,'diff expr 0 vs 1 mite'!H$8,FALSE)</f>
        <v>3.6403459690000002</v>
      </c>
      <c r="I127" s="11">
        <f>VLOOKUP($B127,data!$B$3:$Q$15316,'diff expr 0 vs 1 mite'!I$8,FALSE)</f>
        <v>5.2446516489999997</v>
      </c>
      <c r="J127" s="11">
        <f>VLOOKUP($B127,data!$B$3:$Q$15316,'diff expr 0 vs 1 mite'!J$8,FALSE)</f>
        <v>4.6501518080000004</v>
      </c>
      <c r="K127" s="11">
        <f>VLOOKUP($B127,data!$B$3:$Q$15316,'diff expr 0 vs 1 mite'!K$8,FALSE)</f>
        <v>4.8537601439999998</v>
      </c>
      <c r="L127" s="11">
        <f>VLOOKUP($B127,data!$B$3:$Q$15316,'diff expr 0 vs 1 mite'!L$8,FALSE)</f>
        <v>3.8198047499999999</v>
      </c>
      <c r="M127" s="11">
        <f>VLOOKUP($B127,data!$B$3:$Q$15316,'diff expr 0 vs 1 mite'!M$8,FALSE)</f>
        <v>2.5225070380000001</v>
      </c>
      <c r="N127" s="11">
        <f>VLOOKUP($B127,data!$B$3:$Q$15316,'diff expr 0 vs 1 mite'!N$8,FALSE)</f>
        <v>12.444095470000001</v>
      </c>
      <c r="O127" s="11">
        <f>VLOOKUP($B127,data!$B$3:$Q$15316,'diff expr 0 vs 1 mite'!O$8,FALSE)</f>
        <v>7.2584196900000002</v>
      </c>
      <c r="P127" s="11">
        <f>VLOOKUP($B127,data!$B$3:$Q$15316,'diff expr 0 vs 1 mite'!P$8,FALSE)</f>
        <v>4.3717863030000004</v>
      </c>
      <c r="R127" s="27" t="s">
        <v>27749</v>
      </c>
      <c r="T127" s="2">
        <f t="shared" si="44"/>
        <v>2</v>
      </c>
      <c r="U127" s="2">
        <f t="shared" si="45"/>
        <v>7</v>
      </c>
      <c r="V127" s="2">
        <f t="shared" si="46"/>
        <v>5</v>
      </c>
      <c r="W127" s="2">
        <f t="shared" si="47"/>
        <v>6</v>
      </c>
      <c r="X127" s="2">
        <f t="shared" si="48"/>
        <v>3</v>
      </c>
      <c r="Y127" s="2">
        <f t="shared" si="49"/>
        <v>1</v>
      </c>
      <c r="Z127" s="2">
        <f t="shared" si="50"/>
        <v>9</v>
      </c>
      <c r="AA127" s="2">
        <f t="shared" si="51"/>
        <v>8</v>
      </c>
      <c r="AB127" s="2">
        <f t="shared" si="52"/>
        <v>4</v>
      </c>
      <c r="AC127" s="2"/>
      <c r="AD127" s="2">
        <f t="shared" si="53"/>
        <v>0</v>
      </c>
      <c r="AE127" s="2">
        <f t="shared" si="54"/>
        <v>0</v>
      </c>
      <c r="AF127" s="2">
        <f t="shared" si="55"/>
        <v>0</v>
      </c>
      <c r="AG127" s="2">
        <f t="shared" si="56"/>
        <v>0</v>
      </c>
      <c r="AH127" s="2">
        <f t="shared" si="57"/>
        <v>0</v>
      </c>
      <c r="AI127" s="2">
        <f t="shared" si="58"/>
        <v>0</v>
      </c>
      <c r="AJ127" s="2">
        <f t="shared" si="59"/>
        <v>0</v>
      </c>
      <c r="AK127" s="2">
        <f t="shared" si="60"/>
        <v>0</v>
      </c>
      <c r="AL127" s="2">
        <f t="shared" si="61"/>
        <v>0</v>
      </c>
      <c r="AM127" s="2"/>
      <c r="AN127" s="2">
        <f t="shared" si="62"/>
        <v>2</v>
      </c>
      <c r="AO127" s="2">
        <f t="shared" si="63"/>
        <v>7</v>
      </c>
      <c r="AP127" s="2">
        <f t="shared" si="64"/>
        <v>5</v>
      </c>
      <c r="AQ127" s="2">
        <f t="shared" si="65"/>
        <v>6</v>
      </c>
      <c r="AR127" s="2">
        <f t="shared" si="66"/>
        <v>3</v>
      </c>
      <c r="AS127" s="2">
        <f t="shared" si="67"/>
        <v>1</v>
      </c>
      <c r="AT127" s="2">
        <f t="shared" si="68"/>
        <v>9</v>
      </c>
      <c r="AU127" s="2">
        <f t="shared" si="69"/>
        <v>8</v>
      </c>
      <c r="AV127" s="2">
        <f t="shared" si="70"/>
        <v>4</v>
      </c>
      <c r="AW127" s="2"/>
      <c r="AX127" s="5">
        <f t="shared" si="71"/>
        <v>4</v>
      </c>
      <c r="AY127" s="2">
        <f t="shared" si="72"/>
        <v>5</v>
      </c>
      <c r="AZ127" s="2">
        <f t="shared" si="73"/>
        <v>20</v>
      </c>
      <c r="BA127" s="2">
        <f t="shared" si="78"/>
        <v>25</v>
      </c>
      <c r="BB127" s="2">
        <f t="shared" si="79"/>
        <v>10</v>
      </c>
      <c r="BC127" s="2">
        <f t="shared" si="80"/>
        <v>10</v>
      </c>
      <c r="BD127" s="2">
        <f t="shared" si="81"/>
        <v>10</v>
      </c>
      <c r="BE127" s="19">
        <f t="shared" si="82"/>
        <v>10</v>
      </c>
      <c r="BF127" s="19">
        <f t="shared" si="83"/>
        <v>4.0824829046386304</v>
      </c>
      <c r="BG127" s="31">
        <f t="shared" si="84"/>
        <v>0</v>
      </c>
      <c r="BH127" s="32">
        <f t="shared" si="74"/>
        <v>0.5</v>
      </c>
      <c r="BI127" s="62">
        <f t="shared" si="75"/>
        <v>9.7464788732394378E-2</v>
      </c>
      <c r="BJ127" s="62" t="str">
        <f t="shared" si="85"/>
        <v/>
      </c>
      <c r="BK127" s="73" t="str">
        <f t="shared" si="86"/>
        <v/>
      </c>
      <c r="BM127" s="11">
        <f t="shared" si="76"/>
        <v>0.12164486561935858</v>
      </c>
    </row>
    <row r="128" spans="1:65">
      <c r="A128" s="30" t="s">
        <v>437</v>
      </c>
      <c r="B128" s="30" t="s">
        <v>438</v>
      </c>
      <c r="C128" s="30" t="s">
        <v>439</v>
      </c>
      <c r="D128" s="30" t="s">
        <v>440</v>
      </c>
      <c r="E128" s="30" t="s">
        <v>432</v>
      </c>
      <c r="F128" s="11" t="str">
        <f t="shared" si="77"/>
        <v>JNK cascade</v>
      </c>
      <c r="H128" s="11">
        <f>VLOOKUP($B128,data!$B$3:$Q$15316,'diff expr 0 vs 1 mite'!H$8,FALSE)</f>
        <v>0.35259349699999998</v>
      </c>
      <c r="I128" s="11">
        <f>VLOOKUP($B128,data!$B$3:$Q$15316,'diff expr 0 vs 1 mite'!I$8,FALSE)</f>
        <v>0.28885248499999999</v>
      </c>
      <c r="J128" s="11">
        <f>VLOOKUP($B128,data!$B$3:$Q$15316,'diff expr 0 vs 1 mite'!J$8,FALSE)</f>
        <v>0.29311239900000002</v>
      </c>
      <c r="K128" s="11">
        <f>VLOOKUP($B128,data!$B$3:$Q$15316,'diff expr 0 vs 1 mite'!K$8,FALSE)</f>
        <v>0.35567549900000001</v>
      </c>
      <c r="L128" s="11">
        <f>VLOOKUP($B128,data!$B$3:$Q$15316,'diff expr 0 vs 1 mite'!L$8,FALSE)</f>
        <v>0.53935027099999999</v>
      </c>
      <c r="M128" s="11">
        <f>VLOOKUP($B128,data!$B$3:$Q$15316,'diff expr 0 vs 1 mite'!M$8,FALSE)</f>
        <v>1.2288000450000001</v>
      </c>
      <c r="N128" s="11">
        <f>VLOOKUP($B128,data!$B$3:$Q$15316,'diff expr 0 vs 1 mite'!N$8,FALSE)</f>
        <v>1.9939445309999999</v>
      </c>
      <c r="O128" s="11">
        <f>VLOOKUP($B128,data!$B$3:$Q$15316,'diff expr 0 vs 1 mite'!O$8,FALSE)</f>
        <v>1.2316992120000001</v>
      </c>
      <c r="P128" s="11">
        <f>VLOOKUP($B128,data!$B$3:$Q$15316,'diff expr 0 vs 1 mite'!P$8,FALSE)</f>
        <v>2.1888045370000002</v>
      </c>
      <c r="R128" s="27" t="s">
        <v>27749</v>
      </c>
      <c r="T128" s="2">
        <f t="shared" si="44"/>
        <v>3</v>
      </c>
      <c r="U128" s="2">
        <f t="shared" si="45"/>
        <v>1</v>
      </c>
      <c r="V128" s="2">
        <f t="shared" si="46"/>
        <v>2</v>
      </c>
      <c r="W128" s="2">
        <f t="shared" si="47"/>
        <v>4</v>
      </c>
      <c r="X128" s="2">
        <f t="shared" si="48"/>
        <v>5</v>
      </c>
      <c r="Y128" s="2">
        <f t="shared" si="49"/>
        <v>6</v>
      </c>
      <c r="Z128" s="2">
        <f t="shared" si="50"/>
        <v>8</v>
      </c>
      <c r="AA128" s="2">
        <f t="shared" si="51"/>
        <v>7</v>
      </c>
      <c r="AB128" s="2">
        <f t="shared" si="52"/>
        <v>9</v>
      </c>
      <c r="AC128" s="2"/>
      <c r="AD128" s="2">
        <f t="shared" si="53"/>
        <v>0</v>
      </c>
      <c r="AE128" s="2">
        <f t="shared" si="54"/>
        <v>0</v>
      </c>
      <c r="AF128" s="2">
        <f t="shared" si="55"/>
        <v>0</v>
      </c>
      <c r="AG128" s="2">
        <f t="shared" si="56"/>
        <v>0</v>
      </c>
      <c r="AH128" s="2">
        <f t="shared" si="57"/>
        <v>0</v>
      </c>
      <c r="AI128" s="2">
        <f t="shared" si="58"/>
        <v>0</v>
      </c>
      <c r="AJ128" s="2">
        <f t="shared" si="59"/>
        <v>0</v>
      </c>
      <c r="AK128" s="2">
        <f t="shared" si="60"/>
        <v>0</v>
      </c>
      <c r="AL128" s="2">
        <f t="shared" si="61"/>
        <v>0</v>
      </c>
      <c r="AM128" s="2"/>
      <c r="AN128" s="2">
        <f t="shared" si="62"/>
        <v>3</v>
      </c>
      <c r="AO128" s="2">
        <f t="shared" si="63"/>
        <v>1</v>
      </c>
      <c r="AP128" s="2">
        <f t="shared" si="64"/>
        <v>2</v>
      </c>
      <c r="AQ128" s="2">
        <f t="shared" si="65"/>
        <v>4</v>
      </c>
      <c r="AR128" s="2">
        <f t="shared" si="66"/>
        <v>5</v>
      </c>
      <c r="AS128" s="2">
        <f t="shared" si="67"/>
        <v>6</v>
      </c>
      <c r="AT128" s="2">
        <f t="shared" si="68"/>
        <v>8</v>
      </c>
      <c r="AU128" s="2">
        <f t="shared" si="69"/>
        <v>7</v>
      </c>
      <c r="AV128" s="2">
        <f t="shared" si="70"/>
        <v>9</v>
      </c>
      <c r="AW128" s="2"/>
      <c r="AX128" s="5">
        <f t="shared" si="71"/>
        <v>4</v>
      </c>
      <c r="AY128" s="2">
        <f t="shared" si="72"/>
        <v>5</v>
      </c>
      <c r="AZ128" s="2">
        <f t="shared" si="73"/>
        <v>10</v>
      </c>
      <c r="BA128" s="2">
        <f t="shared" si="78"/>
        <v>35</v>
      </c>
      <c r="BB128" s="2">
        <f t="shared" si="79"/>
        <v>20</v>
      </c>
      <c r="BC128" s="2">
        <f t="shared" si="80"/>
        <v>0</v>
      </c>
      <c r="BD128" s="2">
        <f t="shared" si="81"/>
        <v>0</v>
      </c>
      <c r="BE128" s="19">
        <f t="shared" si="82"/>
        <v>10</v>
      </c>
      <c r="BF128" s="19">
        <f t="shared" si="83"/>
        <v>4.0824829046386304</v>
      </c>
      <c r="BG128" s="31">
        <f t="shared" si="84"/>
        <v>-2.4494897427831779</v>
      </c>
      <c r="BH128" s="32">
        <f t="shared" si="74"/>
        <v>7.1529392177148241E-3</v>
      </c>
      <c r="BI128" s="62">
        <f t="shared" si="75"/>
        <v>2.8169014084507044E-4</v>
      </c>
      <c r="BJ128" s="62" t="str">
        <f t="shared" si="85"/>
        <v/>
      </c>
      <c r="BK128" s="73" t="str">
        <f t="shared" si="86"/>
        <v>sign</v>
      </c>
      <c r="BM128" s="11">
        <f t="shared" si="76"/>
        <v>0.64870314152363995</v>
      </c>
    </row>
    <row r="129" spans="1:65">
      <c r="A129" s="30" t="s">
        <v>441</v>
      </c>
      <c r="B129" s="30" t="s">
        <v>442</v>
      </c>
      <c r="C129" s="30" t="s">
        <v>443</v>
      </c>
      <c r="D129" s="30" t="s">
        <v>444</v>
      </c>
      <c r="E129" s="30" t="s">
        <v>432</v>
      </c>
      <c r="F129" s="11" t="str">
        <f t="shared" si="77"/>
        <v>JNK cascade</v>
      </c>
      <c r="H129" s="11">
        <f>VLOOKUP($B129,data!$B$3:$Q$15316,'diff expr 0 vs 1 mite'!H$8,FALSE)</f>
        <v>8.6755522700000007</v>
      </c>
      <c r="I129" s="11">
        <f>VLOOKUP($B129,data!$B$3:$Q$15316,'diff expr 0 vs 1 mite'!I$8,FALSE)</f>
        <v>3.8416472760000002</v>
      </c>
      <c r="J129" s="11">
        <f>VLOOKUP($B129,data!$B$3:$Q$15316,'diff expr 0 vs 1 mite'!J$8,FALSE)</f>
        <v>4.2229624240000003</v>
      </c>
      <c r="K129" s="11">
        <f>VLOOKUP($B129,data!$B$3:$Q$15316,'diff expr 0 vs 1 mite'!K$8,FALSE)</f>
        <v>4.2155431029999999</v>
      </c>
      <c r="L129" s="11">
        <f>VLOOKUP($B129,data!$B$3:$Q$15316,'diff expr 0 vs 1 mite'!L$8,FALSE)</f>
        <v>8.3990298810000006</v>
      </c>
      <c r="M129" s="11">
        <f>VLOOKUP($B129,data!$B$3:$Q$15316,'diff expr 0 vs 1 mite'!M$8,FALSE)</f>
        <v>3.7084270639999999</v>
      </c>
      <c r="N129" s="11">
        <f>VLOOKUP($B129,data!$B$3:$Q$15316,'diff expr 0 vs 1 mite'!N$8,FALSE)</f>
        <v>1.547376729</v>
      </c>
      <c r="O129" s="11">
        <f>VLOOKUP($B129,data!$B$3:$Q$15316,'diff expr 0 vs 1 mite'!O$8,FALSE)</f>
        <v>2.7686556269999998</v>
      </c>
      <c r="P129" s="11">
        <f>VLOOKUP($B129,data!$B$3:$Q$15316,'diff expr 0 vs 1 mite'!P$8,FALSE)</f>
        <v>14.782371639999999</v>
      </c>
      <c r="R129" s="27" t="s">
        <v>27749</v>
      </c>
      <c r="T129" s="2">
        <f t="shared" si="44"/>
        <v>8</v>
      </c>
      <c r="U129" s="2">
        <f t="shared" si="45"/>
        <v>4</v>
      </c>
      <c r="V129" s="2">
        <f t="shared" si="46"/>
        <v>6</v>
      </c>
      <c r="W129" s="2">
        <f t="shared" si="47"/>
        <v>5</v>
      </c>
      <c r="X129" s="2">
        <f t="shared" si="48"/>
        <v>7</v>
      </c>
      <c r="Y129" s="2">
        <f t="shared" si="49"/>
        <v>3</v>
      </c>
      <c r="Z129" s="2">
        <f t="shared" si="50"/>
        <v>1</v>
      </c>
      <c r="AA129" s="2">
        <f t="shared" si="51"/>
        <v>2</v>
      </c>
      <c r="AB129" s="2">
        <f t="shared" si="52"/>
        <v>9</v>
      </c>
      <c r="AC129" s="2"/>
      <c r="AD129" s="2">
        <f t="shared" si="53"/>
        <v>0</v>
      </c>
      <c r="AE129" s="2">
        <f t="shared" si="54"/>
        <v>0</v>
      </c>
      <c r="AF129" s="2">
        <f t="shared" si="55"/>
        <v>0</v>
      </c>
      <c r="AG129" s="2">
        <f t="shared" si="56"/>
        <v>0</v>
      </c>
      <c r="AH129" s="2">
        <f t="shared" si="57"/>
        <v>0</v>
      </c>
      <c r="AI129" s="2">
        <f t="shared" si="58"/>
        <v>0</v>
      </c>
      <c r="AJ129" s="2">
        <f t="shared" si="59"/>
        <v>0</v>
      </c>
      <c r="AK129" s="2">
        <f t="shared" si="60"/>
        <v>0</v>
      </c>
      <c r="AL129" s="2">
        <f t="shared" si="61"/>
        <v>0</v>
      </c>
      <c r="AM129" s="2"/>
      <c r="AN129" s="2">
        <f t="shared" si="62"/>
        <v>8</v>
      </c>
      <c r="AO129" s="2">
        <f t="shared" si="63"/>
        <v>4</v>
      </c>
      <c r="AP129" s="2">
        <f t="shared" si="64"/>
        <v>6</v>
      </c>
      <c r="AQ129" s="2">
        <f t="shared" si="65"/>
        <v>5</v>
      </c>
      <c r="AR129" s="2">
        <f t="shared" si="66"/>
        <v>7</v>
      </c>
      <c r="AS129" s="2">
        <f t="shared" si="67"/>
        <v>3</v>
      </c>
      <c r="AT129" s="2">
        <f t="shared" si="68"/>
        <v>1</v>
      </c>
      <c r="AU129" s="2">
        <f t="shared" si="69"/>
        <v>2</v>
      </c>
      <c r="AV129" s="2">
        <f t="shared" si="70"/>
        <v>9</v>
      </c>
      <c r="AW129" s="2"/>
      <c r="AX129" s="5">
        <f t="shared" si="71"/>
        <v>4</v>
      </c>
      <c r="AY129" s="2">
        <f t="shared" si="72"/>
        <v>5</v>
      </c>
      <c r="AZ129" s="2">
        <f t="shared" si="73"/>
        <v>23</v>
      </c>
      <c r="BA129" s="2">
        <f t="shared" si="78"/>
        <v>22</v>
      </c>
      <c r="BB129" s="2">
        <f t="shared" si="79"/>
        <v>7</v>
      </c>
      <c r="BC129" s="2">
        <f t="shared" si="80"/>
        <v>13</v>
      </c>
      <c r="BD129" s="2">
        <f t="shared" si="81"/>
        <v>7</v>
      </c>
      <c r="BE129" s="19">
        <f t="shared" si="82"/>
        <v>10</v>
      </c>
      <c r="BF129" s="19">
        <f t="shared" si="83"/>
        <v>4.0824829046386304</v>
      </c>
      <c r="BG129" s="31">
        <f t="shared" si="84"/>
        <v>-0.73484692283495334</v>
      </c>
      <c r="BH129" s="32">
        <f t="shared" si="74"/>
        <v>0.23121636322523817</v>
      </c>
      <c r="BI129" s="62">
        <f t="shared" si="75"/>
        <v>7.6619718309859156E-2</v>
      </c>
      <c r="BJ129" s="62" t="str">
        <f t="shared" si="85"/>
        <v/>
      </c>
      <c r="BK129" s="73" t="str">
        <f t="shared" si="86"/>
        <v/>
      </c>
      <c r="BM129" s="11">
        <f t="shared" si="76"/>
        <v>7.6023878226572347E-2</v>
      </c>
    </row>
    <row r="130" spans="1:65">
      <c r="A130" s="30" t="s">
        <v>445</v>
      </c>
      <c r="B130" s="30" t="s">
        <v>446</v>
      </c>
      <c r="C130" s="30" t="s">
        <v>447</v>
      </c>
      <c r="D130" s="30" t="s">
        <v>448</v>
      </c>
      <c r="E130" s="30" t="s">
        <v>432</v>
      </c>
      <c r="F130" s="11" t="str">
        <f t="shared" si="77"/>
        <v>JNK cascade</v>
      </c>
      <c r="H130" s="11">
        <f>VLOOKUP($B130,data!$B$3:$Q$15316,'diff expr 0 vs 1 mite'!H$8,FALSE)</f>
        <v>21.836556559999998</v>
      </c>
      <c r="I130" s="11">
        <f>VLOOKUP($B130,data!$B$3:$Q$15316,'diff expr 0 vs 1 mite'!I$8,FALSE)</f>
        <v>21.696522959999999</v>
      </c>
      <c r="J130" s="11">
        <f>VLOOKUP($B130,data!$B$3:$Q$15316,'diff expr 0 vs 1 mite'!J$8,FALSE)</f>
        <v>17.041513250000001</v>
      </c>
      <c r="K130" s="11">
        <f>VLOOKUP($B130,data!$B$3:$Q$15316,'diff expr 0 vs 1 mite'!K$8,FALSE)</f>
        <v>16.923372000000001</v>
      </c>
      <c r="L130" s="11">
        <f>VLOOKUP($B130,data!$B$3:$Q$15316,'diff expr 0 vs 1 mite'!L$8,FALSE)</f>
        <v>17.405205639999998</v>
      </c>
      <c r="M130" s="11">
        <f>VLOOKUP($B130,data!$B$3:$Q$15316,'diff expr 0 vs 1 mite'!M$8,FALSE)</f>
        <v>7.4351673480000002</v>
      </c>
      <c r="N130" s="11">
        <f>VLOOKUP($B130,data!$B$3:$Q$15316,'diff expr 0 vs 1 mite'!N$8,FALSE)</f>
        <v>13.71660675</v>
      </c>
      <c r="O130" s="11">
        <f>VLOOKUP($B130,data!$B$3:$Q$15316,'diff expr 0 vs 1 mite'!O$8,FALSE)</f>
        <v>34.436657680000003</v>
      </c>
      <c r="P130" s="11">
        <f>VLOOKUP($B130,data!$B$3:$Q$15316,'diff expr 0 vs 1 mite'!P$8,FALSE)</f>
        <v>30.06727514</v>
      </c>
      <c r="R130" s="27" t="s">
        <v>27749</v>
      </c>
      <c r="T130" s="2">
        <f t="shared" si="44"/>
        <v>7</v>
      </c>
      <c r="U130" s="2">
        <f t="shared" si="45"/>
        <v>6</v>
      </c>
      <c r="V130" s="2">
        <f t="shared" si="46"/>
        <v>4</v>
      </c>
      <c r="W130" s="2">
        <f t="shared" si="47"/>
        <v>3</v>
      </c>
      <c r="X130" s="2">
        <f t="shared" si="48"/>
        <v>5</v>
      </c>
      <c r="Y130" s="2">
        <f t="shared" si="49"/>
        <v>1</v>
      </c>
      <c r="Z130" s="2">
        <f t="shared" si="50"/>
        <v>2</v>
      </c>
      <c r="AA130" s="2">
        <f t="shared" si="51"/>
        <v>9</v>
      </c>
      <c r="AB130" s="2">
        <f t="shared" si="52"/>
        <v>8</v>
      </c>
      <c r="AC130" s="2"/>
      <c r="AD130" s="2">
        <f t="shared" si="53"/>
        <v>0</v>
      </c>
      <c r="AE130" s="2">
        <f t="shared" si="54"/>
        <v>0</v>
      </c>
      <c r="AF130" s="2">
        <f t="shared" si="55"/>
        <v>0</v>
      </c>
      <c r="AG130" s="2">
        <f t="shared" si="56"/>
        <v>0</v>
      </c>
      <c r="AH130" s="2">
        <f t="shared" si="57"/>
        <v>0</v>
      </c>
      <c r="AI130" s="2">
        <f t="shared" si="58"/>
        <v>0</v>
      </c>
      <c r="AJ130" s="2">
        <f t="shared" si="59"/>
        <v>0</v>
      </c>
      <c r="AK130" s="2">
        <f t="shared" si="60"/>
        <v>0</v>
      </c>
      <c r="AL130" s="2">
        <f t="shared" si="61"/>
        <v>0</v>
      </c>
      <c r="AM130" s="2"/>
      <c r="AN130" s="2">
        <f t="shared" si="62"/>
        <v>7</v>
      </c>
      <c r="AO130" s="2">
        <f t="shared" si="63"/>
        <v>6</v>
      </c>
      <c r="AP130" s="2">
        <f t="shared" si="64"/>
        <v>4</v>
      </c>
      <c r="AQ130" s="2">
        <f t="shared" si="65"/>
        <v>3</v>
      </c>
      <c r="AR130" s="2">
        <f t="shared" si="66"/>
        <v>5</v>
      </c>
      <c r="AS130" s="2">
        <f t="shared" si="67"/>
        <v>1</v>
      </c>
      <c r="AT130" s="2">
        <f t="shared" si="68"/>
        <v>2</v>
      </c>
      <c r="AU130" s="2">
        <f t="shared" si="69"/>
        <v>9</v>
      </c>
      <c r="AV130" s="2">
        <f t="shared" si="70"/>
        <v>8</v>
      </c>
      <c r="AW130" s="2"/>
      <c r="AX130" s="5">
        <f t="shared" si="71"/>
        <v>4</v>
      </c>
      <c r="AY130" s="2">
        <f t="shared" si="72"/>
        <v>5</v>
      </c>
      <c r="AZ130" s="2">
        <f t="shared" si="73"/>
        <v>20</v>
      </c>
      <c r="BA130" s="2">
        <f t="shared" si="78"/>
        <v>25</v>
      </c>
      <c r="BB130" s="2">
        <f t="shared" si="79"/>
        <v>10</v>
      </c>
      <c r="BC130" s="2">
        <f t="shared" si="80"/>
        <v>10</v>
      </c>
      <c r="BD130" s="2">
        <f t="shared" si="81"/>
        <v>10</v>
      </c>
      <c r="BE130" s="19">
        <f t="shared" si="82"/>
        <v>10</v>
      </c>
      <c r="BF130" s="19">
        <f t="shared" si="83"/>
        <v>4.0824829046386304</v>
      </c>
      <c r="BG130" s="31">
        <f t="shared" si="84"/>
        <v>0</v>
      </c>
      <c r="BH130" s="32">
        <f t="shared" si="74"/>
        <v>0.5</v>
      </c>
      <c r="BI130" s="62">
        <f t="shared" si="75"/>
        <v>9.7464788732394378E-2</v>
      </c>
      <c r="BJ130" s="62" t="str">
        <f t="shared" si="85"/>
        <v/>
      </c>
      <c r="BK130" s="73" t="str">
        <f t="shared" si="86"/>
        <v/>
      </c>
      <c r="BM130" s="11">
        <f t="shared" si="76"/>
        <v>2.6893673281060314E-2</v>
      </c>
    </row>
    <row r="131" spans="1:65">
      <c r="A131" s="30" t="s">
        <v>449</v>
      </c>
      <c r="B131" s="30" t="s">
        <v>450</v>
      </c>
      <c r="C131" s="30" t="s">
        <v>451</v>
      </c>
      <c r="D131" s="30" t="s">
        <v>452</v>
      </c>
      <c r="E131" s="30" t="s">
        <v>432</v>
      </c>
      <c r="F131" s="11" t="str">
        <f t="shared" si="77"/>
        <v>JNK cascade</v>
      </c>
      <c r="H131" s="11">
        <f>VLOOKUP($B131,data!$B$3:$Q$15316,'diff expr 0 vs 1 mite'!H$8,FALSE)</f>
        <v>1.177447132</v>
      </c>
      <c r="I131" s="11">
        <f>VLOOKUP($B131,data!$B$3:$Q$15316,'diff expr 0 vs 1 mite'!I$8,FALSE)</f>
        <v>1.1308998450000001</v>
      </c>
      <c r="J131" s="11">
        <f>VLOOKUP($B131,data!$B$3:$Q$15316,'diff expr 0 vs 1 mite'!J$8,FALSE)</f>
        <v>0.65112579699999995</v>
      </c>
      <c r="K131" s="11">
        <f>VLOOKUP($B131,data!$B$3:$Q$15316,'diff expr 0 vs 1 mite'!K$8,FALSE)</f>
        <v>0.64245889599999995</v>
      </c>
      <c r="L131" s="11">
        <f>VLOOKUP($B131,data!$B$3:$Q$15316,'diff expr 0 vs 1 mite'!L$8,FALSE)</f>
        <v>0.40824951399999998</v>
      </c>
      <c r="M131" s="11">
        <f>VLOOKUP($B131,data!$B$3:$Q$15316,'diff expr 0 vs 1 mite'!M$8,FALSE)</f>
        <v>2.3252839970000001</v>
      </c>
      <c r="N131" s="11">
        <f>VLOOKUP($B131,data!$B$3:$Q$15316,'diff expr 0 vs 1 mite'!N$8,FALSE)</f>
        <v>0.87591745799999998</v>
      </c>
      <c r="O131" s="11">
        <f>VLOOKUP($B131,data!$B$3:$Q$15316,'diff expr 0 vs 1 mite'!O$8,FALSE)</f>
        <v>2.6522556900000001</v>
      </c>
      <c r="P131" s="11">
        <f>VLOOKUP($B131,data!$B$3:$Q$15316,'diff expr 0 vs 1 mite'!P$8,FALSE)</f>
        <v>4.3658081529999997</v>
      </c>
      <c r="R131" s="27" t="s">
        <v>27749</v>
      </c>
      <c r="T131" s="2">
        <f t="shared" si="44"/>
        <v>6</v>
      </c>
      <c r="U131" s="2">
        <f t="shared" si="45"/>
        <v>5</v>
      </c>
      <c r="V131" s="2">
        <f t="shared" si="46"/>
        <v>3</v>
      </c>
      <c r="W131" s="2">
        <f t="shared" si="47"/>
        <v>2</v>
      </c>
      <c r="X131" s="2">
        <f t="shared" si="48"/>
        <v>1</v>
      </c>
      <c r="Y131" s="2">
        <f t="shared" si="49"/>
        <v>7</v>
      </c>
      <c r="Z131" s="2">
        <f t="shared" si="50"/>
        <v>4</v>
      </c>
      <c r="AA131" s="2">
        <f t="shared" si="51"/>
        <v>8</v>
      </c>
      <c r="AB131" s="2">
        <f t="shared" si="52"/>
        <v>9</v>
      </c>
      <c r="AC131" s="2"/>
      <c r="AD131" s="2">
        <f t="shared" si="53"/>
        <v>0</v>
      </c>
      <c r="AE131" s="2">
        <f t="shared" si="54"/>
        <v>0</v>
      </c>
      <c r="AF131" s="2">
        <f t="shared" si="55"/>
        <v>0</v>
      </c>
      <c r="AG131" s="2">
        <f t="shared" si="56"/>
        <v>0</v>
      </c>
      <c r="AH131" s="2">
        <f t="shared" si="57"/>
        <v>0</v>
      </c>
      <c r="AI131" s="2">
        <f t="shared" si="58"/>
        <v>0</v>
      </c>
      <c r="AJ131" s="2">
        <f t="shared" si="59"/>
        <v>0</v>
      </c>
      <c r="AK131" s="2">
        <f t="shared" si="60"/>
        <v>0</v>
      </c>
      <c r="AL131" s="2">
        <f t="shared" si="61"/>
        <v>0</v>
      </c>
      <c r="AM131" s="2"/>
      <c r="AN131" s="2">
        <f t="shared" si="62"/>
        <v>6</v>
      </c>
      <c r="AO131" s="2">
        <f t="shared" si="63"/>
        <v>5</v>
      </c>
      <c r="AP131" s="2">
        <f t="shared" si="64"/>
        <v>3</v>
      </c>
      <c r="AQ131" s="2">
        <f t="shared" si="65"/>
        <v>2</v>
      </c>
      <c r="AR131" s="2">
        <f t="shared" si="66"/>
        <v>1</v>
      </c>
      <c r="AS131" s="2">
        <f t="shared" si="67"/>
        <v>7</v>
      </c>
      <c r="AT131" s="2">
        <f t="shared" si="68"/>
        <v>4</v>
      </c>
      <c r="AU131" s="2">
        <f t="shared" si="69"/>
        <v>8</v>
      </c>
      <c r="AV131" s="2">
        <f t="shared" si="70"/>
        <v>9</v>
      </c>
      <c r="AW131" s="2"/>
      <c r="AX131" s="5">
        <f t="shared" si="71"/>
        <v>4</v>
      </c>
      <c r="AY131" s="2">
        <f t="shared" si="72"/>
        <v>5</v>
      </c>
      <c r="AZ131" s="2">
        <f t="shared" si="73"/>
        <v>16</v>
      </c>
      <c r="BA131" s="2">
        <f t="shared" si="78"/>
        <v>29</v>
      </c>
      <c r="BB131" s="2">
        <f t="shared" si="79"/>
        <v>14</v>
      </c>
      <c r="BC131" s="2">
        <f t="shared" si="80"/>
        <v>6</v>
      </c>
      <c r="BD131" s="2">
        <f t="shared" si="81"/>
        <v>6</v>
      </c>
      <c r="BE131" s="19">
        <f t="shared" si="82"/>
        <v>10</v>
      </c>
      <c r="BF131" s="19">
        <f t="shared" si="83"/>
        <v>4.0824829046386304</v>
      </c>
      <c r="BG131" s="31">
        <f t="shared" si="84"/>
        <v>-0.9797958971132712</v>
      </c>
      <c r="BH131" s="32">
        <f t="shared" si="74"/>
        <v>0.16359343889515282</v>
      </c>
      <c r="BI131" s="62">
        <f t="shared" si="75"/>
        <v>6.9014084507042259E-2</v>
      </c>
      <c r="BJ131" s="62" t="str">
        <f t="shared" si="85"/>
        <v/>
      </c>
      <c r="BK131" s="73" t="str">
        <f t="shared" si="86"/>
        <v/>
      </c>
      <c r="BM131" s="11">
        <f t="shared" si="76"/>
        <v>0.37298623609360904</v>
      </c>
    </row>
    <row r="132" spans="1:65">
      <c r="A132" s="30" t="s">
        <v>453</v>
      </c>
      <c r="B132" s="30" t="s">
        <v>454</v>
      </c>
      <c r="C132" s="30" t="s">
        <v>455</v>
      </c>
      <c r="D132" s="30" t="s">
        <v>456</v>
      </c>
      <c r="E132" s="30" t="s">
        <v>432</v>
      </c>
      <c r="F132" s="11" t="str">
        <f t="shared" si="77"/>
        <v>JNK cascade</v>
      </c>
      <c r="H132" s="11">
        <f>VLOOKUP($B132,data!$B$3:$Q$15316,'diff expr 0 vs 1 mite'!H$8,FALSE)</f>
        <v>2.279592412</v>
      </c>
      <c r="I132" s="11">
        <f>VLOOKUP($B132,data!$B$3:$Q$15316,'diff expr 0 vs 1 mite'!I$8,FALSE)</f>
        <v>2.1894746999999999</v>
      </c>
      <c r="J132" s="11">
        <f>VLOOKUP($B132,data!$B$3:$Q$15316,'diff expr 0 vs 1 mite'!J$8,FALSE)</f>
        <v>1.1205420690000001</v>
      </c>
      <c r="K132" s="11">
        <f>VLOOKUP($B132,data!$B$3:$Q$15316,'diff expr 0 vs 1 mite'!K$8,FALSE)</f>
        <v>2.1322805229999999</v>
      </c>
      <c r="L132" s="11">
        <f>VLOOKUP($B132,data!$B$3:$Q$15316,'diff expr 0 vs 1 mite'!L$8,FALSE)</f>
        <v>1.053853398</v>
      </c>
      <c r="M132" s="11">
        <f>VLOOKUP($B132,data!$B$3:$Q$15316,'diff expr 0 vs 1 mite'!M$8,FALSE)</f>
        <v>102.042114</v>
      </c>
      <c r="N132" s="11">
        <f>VLOOKUP($B132,data!$B$3:$Q$15316,'diff expr 0 vs 1 mite'!N$8,FALSE)</f>
        <v>2.6959141070000001</v>
      </c>
      <c r="O132" s="11">
        <f>VLOOKUP($B132,data!$B$3:$Q$15316,'diff expr 0 vs 1 mite'!O$8,FALSE)</f>
        <v>38.278273720000001</v>
      </c>
      <c r="P132" s="11">
        <f>VLOOKUP($B132,data!$B$3:$Q$15316,'diff expr 0 vs 1 mite'!P$8,FALSE)</f>
        <v>148.67568320000001</v>
      </c>
      <c r="R132" s="27" t="s">
        <v>27749</v>
      </c>
      <c r="T132" s="2">
        <f t="shared" si="44"/>
        <v>5</v>
      </c>
      <c r="U132" s="2">
        <f t="shared" si="45"/>
        <v>4</v>
      </c>
      <c r="V132" s="2">
        <f t="shared" si="46"/>
        <v>2</v>
      </c>
      <c r="W132" s="2">
        <f t="shared" si="47"/>
        <v>3</v>
      </c>
      <c r="X132" s="2">
        <f t="shared" si="48"/>
        <v>1</v>
      </c>
      <c r="Y132" s="2">
        <f t="shared" si="49"/>
        <v>8</v>
      </c>
      <c r="Z132" s="2">
        <f t="shared" si="50"/>
        <v>6</v>
      </c>
      <c r="AA132" s="2">
        <f t="shared" si="51"/>
        <v>7</v>
      </c>
      <c r="AB132" s="2">
        <f t="shared" si="52"/>
        <v>9</v>
      </c>
      <c r="AC132" s="2"/>
      <c r="AD132" s="2">
        <f t="shared" si="53"/>
        <v>0</v>
      </c>
      <c r="AE132" s="2">
        <f t="shared" si="54"/>
        <v>0</v>
      </c>
      <c r="AF132" s="2">
        <f t="shared" si="55"/>
        <v>0</v>
      </c>
      <c r="AG132" s="2">
        <f t="shared" si="56"/>
        <v>0</v>
      </c>
      <c r="AH132" s="2">
        <f t="shared" si="57"/>
        <v>0</v>
      </c>
      <c r="AI132" s="2">
        <f t="shared" si="58"/>
        <v>0</v>
      </c>
      <c r="AJ132" s="2">
        <f t="shared" si="59"/>
        <v>0</v>
      </c>
      <c r="AK132" s="2">
        <f t="shared" si="60"/>
        <v>0</v>
      </c>
      <c r="AL132" s="2">
        <f t="shared" si="61"/>
        <v>0</v>
      </c>
      <c r="AM132" s="2"/>
      <c r="AN132" s="2">
        <f t="shared" si="62"/>
        <v>5</v>
      </c>
      <c r="AO132" s="2">
        <f t="shared" si="63"/>
        <v>4</v>
      </c>
      <c r="AP132" s="2">
        <f t="shared" si="64"/>
        <v>2</v>
      </c>
      <c r="AQ132" s="2">
        <f t="shared" si="65"/>
        <v>3</v>
      </c>
      <c r="AR132" s="2">
        <f t="shared" si="66"/>
        <v>1</v>
      </c>
      <c r="AS132" s="2">
        <f t="shared" si="67"/>
        <v>8</v>
      </c>
      <c r="AT132" s="2">
        <f t="shared" si="68"/>
        <v>6</v>
      </c>
      <c r="AU132" s="2">
        <f t="shared" si="69"/>
        <v>7</v>
      </c>
      <c r="AV132" s="2">
        <f t="shared" si="70"/>
        <v>9</v>
      </c>
      <c r="AW132" s="2"/>
      <c r="AX132" s="5">
        <f t="shared" si="71"/>
        <v>4</v>
      </c>
      <c r="AY132" s="2">
        <f t="shared" si="72"/>
        <v>5</v>
      </c>
      <c r="AZ132" s="2">
        <f t="shared" si="73"/>
        <v>14</v>
      </c>
      <c r="BA132" s="2">
        <f t="shared" si="78"/>
        <v>31</v>
      </c>
      <c r="BB132" s="2">
        <f t="shared" si="79"/>
        <v>16</v>
      </c>
      <c r="BC132" s="2">
        <f t="shared" si="80"/>
        <v>4</v>
      </c>
      <c r="BD132" s="2">
        <f t="shared" si="81"/>
        <v>4</v>
      </c>
      <c r="BE132" s="19">
        <f t="shared" si="82"/>
        <v>10</v>
      </c>
      <c r="BF132" s="19">
        <f t="shared" si="83"/>
        <v>4.0824829046386304</v>
      </c>
      <c r="BG132" s="31">
        <f t="shared" si="84"/>
        <v>-1.4696938456699067</v>
      </c>
      <c r="BH132" s="32">
        <f t="shared" si="74"/>
        <v>7.0822345147568383E-2</v>
      </c>
      <c r="BI132" s="62">
        <f t="shared" si="75"/>
        <v>4.1971830985915497E-2</v>
      </c>
      <c r="BJ132" s="62" t="str">
        <f t="shared" si="85"/>
        <v/>
      </c>
      <c r="BK132" s="73" t="str">
        <f t="shared" si="86"/>
        <v/>
      </c>
      <c r="BM132" s="11">
        <f t="shared" si="76"/>
        <v>1.4818571229327298</v>
      </c>
    </row>
    <row r="133" spans="1:65">
      <c r="A133" s="30" t="s">
        <v>457</v>
      </c>
      <c r="B133" s="30" t="s">
        <v>458</v>
      </c>
      <c r="C133" s="30" t="s">
        <v>459</v>
      </c>
      <c r="D133" s="30" t="s">
        <v>460</v>
      </c>
      <c r="E133" s="30" t="s">
        <v>432</v>
      </c>
      <c r="F133" s="11" t="str">
        <f t="shared" si="77"/>
        <v>JNK cascade</v>
      </c>
      <c r="H133" s="11">
        <f>VLOOKUP($B133,data!$B$3:$Q$15316,'diff expr 0 vs 1 mite'!H$8,FALSE)</f>
        <v>16.920911870000001</v>
      </c>
      <c r="I133" s="11">
        <f>VLOOKUP($B133,data!$B$3:$Q$15316,'diff expr 0 vs 1 mite'!I$8,FALSE)</f>
        <v>10.329653370000001</v>
      </c>
      <c r="J133" s="11">
        <f>VLOOKUP($B133,data!$B$3:$Q$15316,'diff expr 0 vs 1 mite'!J$8,FALSE)</f>
        <v>12.42343938</v>
      </c>
      <c r="K133" s="11">
        <f>VLOOKUP($B133,data!$B$3:$Q$15316,'diff expr 0 vs 1 mite'!K$8,FALSE)</f>
        <v>13.301315929999999</v>
      </c>
      <c r="L133" s="11">
        <f>VLOOKUP($B133,data!$B$3:$Q$15316,'diff expr 0 vs 1 mite'!L$8,FALSE)</f>
        <v>12.42985395</v>
      </c>
      <c r="M133" s="11">
        <f>VLOOKUP($B133,data!$B$3:$Q$15316,'diff expr 0 vs 1 mite'!M$8,FALSE)</f>
        <v>2.831889758</v>
      </c>
      <c r="N133" s="11">
        <f>VLOOKUP($B133,data!$B$3:$Q$15316,'diff expr 0 vs 1 mite'!N$8,FALSE)</f>
        <v>10.58546353</v>
      </c>
      <c r="O133" s="11">
        <f>VLOOKUP($B133,data!$B$3:$Q$15316,'diff expr 0 vs 1 mite'!O$8,FALSE)</f>
        <v>14.975909980000001</v>
      </c>
      <c r="P133" s="11">
        <f>VLOOKUP($B133,data!$B$3:$Q$15316,'diff expr 0 vs 1 mite'!P$8,FALSE)</f>
        <v>13.087949589999999</v>
      </c>
      <c r="R133" s="27" t="s">
        <v>27749</v>
      </c>
      <c r="T133" s="2">
        <f t="shared" si="44"/>
        <v>9</v>
      </c>
      <c r="U133" s="2">
        <f t="shared" si="45"/>
        <v>2</v>
      </c>
      <c r="V133" s="2">
        <f t="shared" si="46"/>
        <v>4</v>
      </c>
      <c r="W133" s="2">
        <f t="shared" si="47"/>
        <v>7</v>
      </c>
      <c r="X133" s="2">
        <f t="shared" si="48"/>
        <v>5</v>
      </c>
      <c r="Y133" s="2">
        <f t="shared" si="49"/>
        <v>1</v>
      </c>
      <c r="Z133" s="2">
        <f t="shared" si="50"/>
        <v>3</v>
      </c>
      <c r="AA133" s="2">
        <f t="shared" si="51"/>
        <v>8</v>
      </c>
      <c r="AB133" s="2">
        <f t="shared" si="52"/>
        <v>6</v>
      </c>
      <c r="AC133" s="2"/>
      <c r="AD133" s="2">
        <f t="shared" si="53"/>
        <v>0</v>
      </c>
      <c r="AE133" s="2">
        <f t="shared" si="54"/>
        <v>0</v>
      </c>
      <c r="AF133" s="2">
        <f t="shared" si="55"/>
        <v>0</v>
      </c>
      <c r="AG133" s="2">
        <f t="shared" si="56"/>
        <v>0</v>
      </c>
      <c r="AH133" s="2">
        <f t="shared" si="57"/>
        <v>0</v>
      </c>
      <c r="AI133" s="2">
        <f t="shared" si="58"/>
        <v>0</v>
      </c>
      <c r="AJ133" s="2">
        <f t="shared" si="59"/>
        <v>0</v>
      </c>
      <c r="AK133" s="2">
        <f t="shared" si="60"/>
        <v>0</v>
      </c>
      <c r="AL133" s="2">
        <f t="shared" si="61"/>
        <v>0</v>
      </c>
      <c r="AM133" s="2"/>
      <c r="AN133" s="2">
        <f t="shared" si="62"/>
        <v>9</v>
      </c>
      <c r="AO133" s="2">
        <f t="shared" si="63"/>
        <v>2</v>
      </c>
      <c r="AP133" s="2">
        <f t="shared" si="64"/>
        <v>4</v>
      </c>
      <c r="AQ133" s="2">
        <f t="shared" si="65"/>
        <v>7</v>
      </c>
      <c r="AR133" s="2">
        <f t="shared" si="66"/>
        <v>5</v>
      </c>
      <c r="AS133" s="2">
        <f t="shared" si="67"/>
        <v>1</v>
      </c>
      <c r="AT133" s="2">
        <f t="shared" si="68"/>
        <v>3</v>
      </c>
      <c r="AU133" s="2">
        <f t="shared" si="69"/>
        <v>8</v>
      </c>
      <c r="AV133" s="2">
        <f t="shared" si="70"/>
        <v>6</v>
      </c>
      <c r="AW133" s="2"/>
      <c r="AX133" s="5">
        <f t="shared" si="71"/>
        <v>4</v>
      </c>
      <c r="AY133" s="2">
        <f t="shared" si="72"/>
        <v>5</v>
      </c>
      <c r="AZ133" s="2">
        <f t="shared" si="73"/>
        <v>22</v>
      </c>
      <c r="BA133" s="2">
        <f t="shared" si="78"/>
        <v>23</v>
      </c>
      <c r="BB133" s="2">
        <f t="shared" si="79"/>
        <v>8</v>
      </c>
      <c r="BC133" s="2">
        <f t="shared" si="80"/>
        <v>12</v>
      </c>
      <c r="BD133" s="2">
        <f t="shared" si="81"/>
        <v>8</v>
      </c>
      <c r="BE133" s="19">
        <f t="shared" si="82"/>
        <v>10</v>
      </c>
      <c r="BF133" s="19">
        <f t="shared" si="83"/>
        <v>4.0824829046386304</v>
      </c>
      <c r="BG133" s="31">
        <f t="shared" si="84"/>
        <v>-0.4898979485566356</v>
      </c>
      <c r="BH133" s="32">
        <f t="shared" si="74"/>
        <v>0.31210305738320299</v>
      </c>
      <c r="BI133" s="62">
        <f t="shared" si="75"/>
        <v>8.2816901408450716E-2</v>
      </c>
      <c r="BJ133" s="62" t="str">
        <f t="shared" si="85"/>
        <v/>
      </c>
      <c r="BK133" s="73" t="str">
        <f t="shared" si="86"/>
        <v/>
      </c>
      <c r="BM133" s="11">
        <f t="shared" si="76"/>
        <v>-8.9305680424469541E-2</v>
      </c>
    </row>
    <row r="134" spans="1:65">
      <c r="A134" s="30" t="s">
        <v>461</v>
      </c>
      <c r="B134" s="30" t="s">
        <v>462</v>
      </c>
      <c r="C134" s="30" t="s">
        <v>463</v>
      </c>
      <c r="D134" s="30" t="s">
        <v>464</v>
      </c>
      <c r="E134" s="30" t="s">
        <v>432</v>
      </c>
      <c r="F134" s="11" t="str">
        <f t="shared" si="77"/>
        <v>JNK cascade</v>
      </c>
      <c r="H134" s="11">
        <f>VLOOKUP($B134,data!$B$3:$Q$15316,'diff expr 0 vs 1 mite'!H$8,FALSE)</f>
        <v>69.705957429999998</v>
      </c>
      <c r="I134" s="11">
        <f>VLOOKUP($B134,data!$B$3:$Q$15316,'diff expr 0 vs 1 mite'!I$8,FALSE)</f>
        <v>66.116999669999998</v>
      </c>
      <c r="J134" s="11">
        <f>VLOOKUP($B134,data!$B$3:$Q$15316,'diff expr 0 vs 1 mite'!J$8,FALSE)</f>
        <v>67.282674009999994</v>
      </c>
      <c r="K134" s="11">
        <f>VLOOKUP($B134,data!$B$3:$Q$15316,'diff expr 0 vs 1 mite'!K$8,FALSE)</f>
        <v>73.626559130000004</v>
      </c>
      <c r="L134" s="11">
        <f>VLOOKUP($B134,data!$B$3:$Q$15316,'diff expr 0 vs 1 mite'!L$8,FALSE)</f>
        <v>47.854596469999997</v>
      </c>
      <c r="M134" s="11">
        <f>VLOOKUP($B134,data!$B$3:$Q$15316,'diff expr 0 vs 1 mite'!M$8,FALSE)</f>
        <v>61.77293641</v>
      </c>
      <c r="N134" s="11">
        <f>VLOOKUP($B134,data!$B$3:$Q$15316,'diff expr 0 vs 1 mite'!N$8,FALSE)</f>
        <v>96.53997296</v>
      </c>
      <c r="O134" s="11">
        <f>VLOOKUP($B134,data!$B$3:$Q$15316,'diff expr 0 vs 1 mite'!O$8,FALSE)</f>
        <v>179.35066019999999</v>
      </c>
      <c r="P134" s="11">
        <f>VLOOKUP($B134,data!$B$3:$Q$15316,'diff expr 0 vs 1 mite'!P$8,FALSE)</f>
        <v>131.54499870000001</v>
      </c>
      <c r="R134" s="27" t="s">
        <v>27749</v>
      </c>
      <c r="T134" s="2">
        <f t="shared" si="44"/>
        <v>5</v>
      </c>
      <c r="U134" s="2">
        <f t="shared" si="45"/>
        <v>3</v>
      </c>
      <c r="V134" s="2">
        <f t="shared" si="46"/>
        <v>4</v>
      </c>
      <c r="W134" s="2">
        <f t="shared" si="47"/>
        <v>6</v>
      </c>
      <c r="X134" s="2">
        <f t="shared" si="48"/>
        <v>1</v>
      </c>
      <c r="Y134" s="2">
        <f t="shared" si="49"/>
        <v>2</v>
      </c>
      <c r="Z134" s="2">
        <f t="shared" si="50"/>
        <v>7</v>
      </c>
      <c r="AA134" s="2">
        <f t="shared" si="51"/>
        <v>9</v>
      </c>
      <c r="AB134" s="2">
        <f t="shared" si="52"/>
        <v>8</v>
      </c>
      <c r="AC134" s="2"/>
      <c r="AD134" s="2">
        <f t="shared" si="53"/>
        <v>0</v>
      </c>
      <c r="AE134" s="2">
        <f t="shared" si="54"/>
        <v>0</v>
      </c>
      <c r="AF134" s="2">
        <f t="shared" si="55"/>
        <v>0</v>
      </c>
      <c r="AG134" s="2">
        <f t="shared" si="56"/>
        <v>0</v>
      </c>
      <c r="AH134" s="2">
        <f t="shared" si="57"/>
        <v>0</v>
      </c>
      <c r="AI134" s="2">
        <f t="shared" si="58"/>
        <v>0</v>
      </c>
      <c r="AJ134" s="2">
        <f t="shared" si="59"/>
        <v>0</v>
      </c>
      <c r="AK134" s="2">
        <f t="shared" si="60"/>
        <v>0</v>
      </c>
      <c r="AL134" s="2">
        <f t="shared" si="61"/>
        <v>0</v>
      </c>
      <c r="AM134" s="2"/>
      <c r="AN134" s="2">
        <f t="shared" si="62"/>
        <v>5</v>
      </c>
      <c r="AO134" s="2">
        <f t="shared" si="63"/>
        <v>3</v>
      </c>
      <c r="AP134" s="2">
        <f t="shared" si="64"/>
        <v>4</v>
      </c>
      <c r="AQ134" s="2">
        <f t="shared" si="65"/>
        <v>6</v>
      </c>
      <c r="AR134" s="2">
        <f t="shared" si="66"/>
        <v>1</v>
      </c>
      <c r="AS134" s="2">
        <f t="shared" si="67"/>
        <v>2</v>
      </c>
      <c r="AT134" s="2">
        <f t="shared" si="68"/>
        <v>7</v>
      </c>
      <c r="AU134" s="2">
        <f t="shared" si="69"/>
        <v>9</v>
      </c>
      <c r="AV134" s="2">
        <f t="shared" si="70"/>
        <v>8</v>
      </c>
      <c r="AW134" s="2"/>
      <c r="AX134" s="5">
        <f t="shared" si="71"/>
        <v>4</v>
      </c>
      <c r="AY134" s="2">
        <f t="shared" si="72"/>
        <v>5</v>
      </c>
      <c r="AZ134" s="2">
        <f t="shared" si="73"/>
        <v>18</v>
      </c>
      <c r="BA134" s="2">
        <f t="shared" si="78"/>
        <v>27</v>
      </c>
      <c r="BB134" s="2">
        <f t="shared" si="79"/>
        <v>12</v>
      </c>
      <c r="BC134" s="2">
        <f t="shared" si="80"/>
        <v>8</v>
      </c>
      <c r="BD134" s="2">
        <f t="shared" si="81"/>
        <v>8</v>
      </c>
      <c r="BE134" s="19">
        <f t="shared" si="82"/>
        <v>10</v>
      </c>
      <c r="BF134" s="19">
        <f t="shared" si="83"/>
        <v>4.0824829046386304</v>
      </c>
      <c r="BG134" s="31">
        <f t="shared" si="84"/>
        <v>-0.4898979485566356</v>
      </c>
      <c r="BH134" s="32">
        <f t="shared" si="74"/>
        <v>0.31210305738320299</v>
      </c>
      <c r="BI134" s="62">
        <f t="shared" si="75"/>
        <v>8.2816901408450716E-2</v>
      </c>
      <c r="BJ134" s="62" t="str">
        <f t="shared" si="85"/>
        <v/>
      </c>
      <c r="BK134" s="73" t="str">
        <f t="shared" si="86"/>
        <v/>
      </c>
      <c r="BM134" s="11">
        <f t="shared" si="76"/>
        <v>0.17457390660264421</v>
      </c>
    </row>
    <row r="135" spans="1:65">
      <c r="A135" s="30" t="s">
        <v>465</v>
      </c>
      <c r="B135" s="30" t="s">
        <v>466</v>
      </c>
      <c r="C135" s="30" t="s">
        <v>467</v>
      </c>
      <c r="D135" s="30" t="s">
        <v>468</v>
      </c>
      <c r="E135" s="30" t="s">
        <v>432</v>
      </c>
      <c r="F135" s="11" t="str">
        <f t="shared" si="77"/>
        <v>JNK cascade</v>
      </c>
      <c r="H135" s="11">
        <f>VLOOKUP($B135,data!$B$3:$Q$15316,'diff expr 0 vs 1 mite'!H$8,FALSE)</f>
        <v>9.4620342659999999</v>
      </c>
      <c r="I135" s="11">
        <f>VLOOKUP($B135,data!$B$3:$Q$15316,'diff expr 0 vs 1 mite'!I$8,FALSE)</f>
        <v>11.666998189999999</v>
      </c>
      <c r="J135" s="11">
        <f>VLOOKUP($B135,data!$B$3:$Q$15316,'diff expr 0 vs 1 mite'!J$8,FALSE)</f>
        <v>10.33140832</v>
      </c>
      <c r="K135" s="11">
        <f>VLOOKUP($B135,data!$B$3:$Q$15316,'diff expr 0 vs 1 mite'!K$8,FALSE)</f>
        <v>8.8705121420000008</v>
      </c>
      <c r="L135" s="11">
        <f>VLOOKUP($B135,data!$B$3:$Q$15316,'diff expr 0 vs 1 mite'!L$8,FALSE)</f>
        <v>15.516905019999999</v>
      </c>
      <c r="M135" s="11">
        <f>VLOOKUP($B135,data!$B$3:$Q$15316,'diff expr 0 vs 1 mite'!M$8,FALSE)</f>
        <v>22.30550204</v>
      </c>
      <c r="N135" s="11">
        <f>VLOOKUP($B135,data!$B$3:$Q$15316,'diff expr 0 vs 1 mite'!N$8,FALSE)</f>
        <v>39.29212313</v>
      </c>
      <c r="O135" s="11">
        <f>VLOOKUP($B135,data!$B$3:$Q$15316,'diff expr 0 vs 1 mite'!O$8,FALSE)</f>
        <v>11.38998999</v>
      </c>
      <c r="P135" s="11">
        <f>VLOOKUP($B135,data!$B$3:$Q$15316,'diff expr 0 vs 1 mite'!P$8,FALSE)</f>
        <v>5.105763703</v>
      </c>
      <c r="R135" s="27" t="s">
        <v>27749</v>
      </c>
      <c r="T135" s="2">
        <f t="shared" si="44"/>
        <v>3</v>
      </c>
      <c r="U135" s="2">
        <f t="shared" si="45"/>
        <v>6</v>
      </c>
      <c r="V135" s="2">
        <f t="shared" si="46"/>
        <v>4</v>
      </c>
      <c r="W135" s="2">
        <f t="shared" si="47"/>
        <v>2</v>
      </c>
      <c r="X135" s="2">
        <f t="shared" si="48"/>
        <v>7</v>
      </c>
      <c r="Y135" s="2">
        <f t="shared" si="49"/>
        <v>8</v>
      </c>
      <c r="Z135" s="2">
        <f t="shared" si="50"/>
        <v>9</v>
      </c>
      <c r="AA135" s="2">
        <f t="shared" si="51"/>
        <v>5</v>
      </c>
      <c r="AB135" s="2">
        <f t="shared" si="52"/>
        <v>1</v>
      </c>
      <c r="AC135" s="2"/>
      <c r="AD135" s="2">
        <f t="shared" si="53"/>
        <v>0</v>
      </c>
      <c r="AE135" s="2">
        <f t="shared" si="54"/>
        <v>0</v>
      </c>
      <c r="AF135" s="2">
        <f t="shared" si="55"/>
        <v>0</v>
      </c>
      <c r="AG135" s="2">
        <f t="shared" si="56"/>
        <v>0</v>
      </c>
      <c r="AH135" s="2">
        <f t="shared" si="57"/>
        <v>0</v>
      </c>
      <c r="AI135" s="2">
        <f t="shared" si="58"/>
        <v>0</v>
      </c>
      <c r="AJ135" s="2">
        <f t="shared" si="59"/>
        <v>0</v>
      </c>
      <c r="AK135" s="2">
        <f t="shared" si="60"/>
        <v>0</v>
      </c>
      <c r="AL135" s="2">
        <f t="shared" si="61"/>
        <v>0</v>
      </c>
      <c r="AM135" s="2"/>
      <c r="AN135" s="2">
        <f t="shared" si="62"/>
        <v>3</v>
      </c>
      <c r="AO135" s="2">
        <f t="shared" si="63"/>
        <v>6</v>
      </c>
      <c r="AP135" s="2">
        <f t="shared" si="64"/>
        <v>4</v>
      </c>
      <c r="AQ135" s="2">
        <f t="shared" si="65"/>
        <v>2</v>
      </c>
      <c r="AR135" s="2">
        <f t="shared" si="66"/>
        <v>7</v>
      </c>
      <c r="AS135" s="2">
        <f t="shared" si="67"/>
        <v>8</v>
      </c>
      <c r="AT135" s="2">
        <f t="shared" si="68"/>
        <v>9</v>
      </c>
      <c r="AU135" s="2">
        <f t="shared" si="69"/>
        <v>5</v>
      </c>
      <c r="AV135" s="2">
        <f t="shared" si="70"/>
        <v>1</v>
      </c>
      <c r="AW135" s="2"/>
      <c r="AX135" s="5">
        <f t="shared" si="71"/>
        <v>4</v>
      </c>
      <c r="AY135" s="2">
        <f t="shared" si="72"/>
        <v>5</v>
      </c>
      <c r="AZ135" s="2">
        <f t="shared" si="73"/>
        <v>15</v>
      </c>
      <c r="BA135" s="2">
        <f t="shared" si="78"/>
        <v>30</v>
      </c>
      <c r="BB135" s="2">
        <f t="shared" si="79"/>
        <v>15</v>
      </c>
      <c r="BC135" s="2">
        <f t="shared" si="80"/>
        <v>5</v>
      </c>
      <c r="BD135" s="2">
        <f t="shared" si="81"/>
        <v>5</v>
      </c>
      <c r="BE135" s="19">
        <f t="shared" si="82"/>
        <v>10</v>
      </c>
      <c r="BF135" s="19">
        <f t="shared" si="83"/>
        <v>4.0824829046386304</v>
      </c>
      <c r="BG135" s="31">
        <f t="shared" si="84"/>
        <v>-1.2247448713915889</v>
      </c>
      <c r="BH135" s="32">
        <f t="shared" si="74"/>
        <v>0.1103356809599234</v>
      </c>
      <c r="BI135" s="62">
        <f t="shared" si="75"/>
        <v>6.1690140845070421E-2</v>
      </c>
      <c r="BJ135" s="62" t="str">
        <f t="shared" si="85"/>
        <v/>
      </c>
      <c r="BK135" s="73" t="str">
        <f t="shared" si="86"/>
        <v/>
      </c>
      <c r="BM135" s="11">
        <f t="shared" si="76"/>
        <v>0.2687750658757081</v>
      </c>
    </row>
    <row r="136" spans="1:65">
      <c r="A136" s="30" t="s">
        <v>469</v>
      </c>
      <c r="B136" s="30" t="s">
        <v>470</v>
      </c>
      <c r="C136" s="30" t="s">
        <v>471</v>
      </c>
      <c r="D136" s="30" t="s">
        <v>472</v>
      </c>
      <c r="E136" s="30" t="s">
        <v>432</v>
      </c>
      <c r="F136" s="11" t="str">
        <f t="shared" si="77"/>
        <v>JNK cascade</v>
      </c>
      <c r="H136" s="11">
        <f>VLOOKUP($B136,data!$B$3:$Q$15316,'diff expr 0 vs 1 mite'!H$8,FALSE)</f>
        <v>44.673858420000002</v>
      </c>
      <c r="I136" s="11">
        <f>VLOOKUP($B136,data!$B$3:$Q$15316,'diff expr 0 vs 1 mite'!I$8,FALSE)</f>
        <v>35.127440200000002</v>
      </c>
      <c r="J136" s="11">
        <f>VLOOKUP($B136,data!$B$3:$Q$15316,'diff expr 0 vs 1 mite'!J$8,FALSE)</f>
        <v>37.179465759999999</v>
      </c>
      <c r="K136" s="11">
        <f>VLOOKUP($B136,data!$B$3:$Q$15316,'diff expr 0 vs 1 mite'!K$8,FALSE)</f>
        <v>32.41442018</v>
      </c>
      <c r="L136" s="11">
        <f>VLOOKUP($B136,data!$B$3:$Q$15316,'diff expr 0 vs 1 mite'!L$8,FALSE)</f>
        <v>23.054846999999999</v>
      </c>
      <c r="M136" s="11">
        <f>VLOOKUP($B136,data!$B$3:$Q$15316,'diff expr 0 vs 1 mite'!M$8,FALSE)</f>
        <v>49.124467500000002</v>
      </c>
      <c r="N136" s="11">
        <f>VLOOKUP($B136,data!$B$3:$Q$15316,'diff expr 0 vs 1 mite'!N$8,FALSE)</f>
        <v>60.087624689999998</v>
      </c>
      <c r="O136" s="11">
        <f>VLOOKUP($B136,data!$B$3:$Q$15316,'diff expr 0 vs 1 mite'!O$8,FALSE)</f>
        <v>120.4035119</v>
      </c>
      <c r="P136" s="11">
        <f>VLOOKUP($B136,data!$B$3:$Q$15316,'diff expr 0 vs 1 mite'!P$8,FALSE)</f>
        <v>98.521483090000004</v>
      </c>
      <c r="R136" s="27" t="s">
        <v>27749</v>
      </c>
      <c r="T136" s="2">
        <f t="shared" si="44"/>
        <v>5</v>
      </c>
      <c r="U136" s="2">
        <f t="shared" si="45"/>
        <v>3</v>
      </c>
      <c r="V136" s="2">
        <f t="shared" si="46"/>
        <v>4</v>
      </c>
      <c r="W136" s="2">
        <f t="shared" si="47"/>
        <v>2</v>
      </c>
      <c r="X136" s="2">
        <f t="shared" si="48"/>
        <v>1</v>
      </c>
      <c r="Y136" s="2">
        <f t="shared" si="49"/>
        <v>6</v>
      </c>
      <c r="Z136" s="2">
        <f t="shared" si="50"/>
        <v>7</v>
      </c>
      <c r="AA136" s="2">
        <f t="shared" si="51"/>
        <v>9</v>
      </c>
      <c r="AB136" s="2">
        <f t="shared" si="52"/>
        <v>8</v>
      </c>
      <c r="AC136" s="2"/>
      <c r="AD136" s="2">
        <f t="shared" si="53"/>
        <v>0</v>
      </c>
      <c r="AE136" s="2">
        <f t="shared" si="54"/>
        <v>0</v>
      </c>
      <c r="AF136" s="2">
        <f t="shared" si="55"/>
        <v>0</v>
      </c>
      <c r="AG136" s="2">
        <f t="shared" si="56"/>
        <v>0</v>
      </c>
      <c r="AH136" s="2">
        <f t="shared" si="57"/>
        <v>0</v>
      </c>
      <c r="AI136" s="2">
        <f t="shared" si="58"/>
        <v>0</v>
      </c>
      <c r="AJ136" s="2">
        <f t="shared" si="59"/>
        <v>0</v>
      </c>
      <c r="AK136" s="2">
        <f t="shared" si="60"/>
        <v>0</v>
      </c>
      <c r="AL136" s="2">
        <f t="shared" si="61"/>
        <v>0</v>
      </c>
      <c r="AM136" s="2"/>
      <c r="AN136" s="2">
        <f t="shared" si="62"/>
        <v>5</v>
      </c>
      <c r="AO136" s="2">
        <f t="shared" si="63"/>
        <v>3</v>
      </c>
      <c r="AP136" s="2">
        <f t="shared" si="64"/>
        <v>4</v>
      </c>
      <c r="AQ136" s="2">
        <f t="shared" si="65"/>
        <v>2</v>
      </c>
      <c r="AR136" s="2">
        <f t="shared" si="66"/>
        <v>1</v>
      </c>
      <c r="AS136" s="2">
        <f t="shared" si="67"/>
        <v>6</v>
      </c>
      <c r="AT136" s="2">
        <f t="shared" si="68"/>
        <v>7</v>
      </c>
      <c r="AU136" s="2">
        <f t="shared" si="69"/>
        <v>9</v>
      </c>
      <c r="AV136" s="2">
        <f t="shared" si="70"/>
        <v>8</v>
      </c>
      <c r="AW136" s="2"/>
      <c r="AX136" s="5">
        <f t="shared" si="71"/>
        <v>4</v>
      </c>
      <c r="AY136" s="2">
        <f t="shared" si="72"/>
        <v>5</v>
      </c>
      <c r="AZ136" s="2">
        <f t="shared" si="73"/>
        <v>14</v>
      </c>
      <c r="BA136" s="2">
        <f t="shared" si="78"/>
        <v>31</v>
      </c>
      <c r="BB136" s="2">
        <f t="shared" si="79"/>
        <v>16</v>
      </c>
      <c r="BC136" s="2">
        <f t="shared" si="80"/>
        <v>4</v>
      </c>
      <c r="BD136" s="2">
        <f t="shared" si="81"/>
        <v>4</v>
      </c>
      <c r="BE136" s="19">
        <f t="shared" si="82"/>
        <v>10</v>
      </c>
      <c r="BF136" s="19">
        <f t="shared" si="83"/>
        <v>4.0824829046386304</v>
      </c>
      <c r="BG136" s="31">
        <f t="shared" si="84"/>
        <v>-1.4696938456699067</v>
      </c>
      <c r="BH136" s="32">
        <f t="shared" si="74"/>
        <v>7.0822345147568383E-2</v>
      </c>
      <c r="BI136" s="62">
        <f t="shared" si="75"/>
        <v>4.1971830985915497E-2</v>
      </c>
      <c r="BJ136" s="62" t="str">
        <f t="shared" si="85"/>
        <v/>
      </c>
      <c r="BK136" s="73" t="str">
        <f t="shared" si="86"/>
        <v/>
      </c>
      <c r="BM136" s="11">
        <f t="shared" si="76"/>
        <v>0.27429792077104803</v>
      </c>
    </row>
    <row r="137" spans="1:65">
      <c r="A137" s="30" t="s">
        <v>473</v>
      </c>
      <c r="B137" s="30" t="s">
        <v>474</v>
      </c>
      <c r="C137" s="30" t="s">
        <v>475</v>
      </c>
      <c r="D137" s="30" t="s">
        <v>476</v>
      </c>
      <c r="E137" s="30" t="s">
        <v>432</v>
      </c>
      <c r="F137" s="11" t="str">
        <f t="shared" si="77"/>
        <v>JNK cascade</v>
      </c>
      <c r="H137" s="11">
        <f>VLOOKUP($B137,data!$B$3:$Q$15316,'diff expr 0 vs 1 mite'!H$8,FALSE)</f>
        <v>313.19951839999999</v>
      </c>
      <c r="I137" s="11">
        <f>VLOOKUP($B137,data!$B$3:$Q$15316,'diff expr 0 vs 1 mite'!I$8,FALSE)</f>
        <v>286.75259979999998</v>
      </c>
      <c r="J137" s="11">
        <f>VLOOKUP($B137,data!$B$3:$Q$15316,'diff expr 0 vs 1 mite'!J$8,FALSE)</f>
        <v>188.23419200000001</v>
      </c>
      <c r="K137" s="11">
        <f>VLOOKUP($B137,data!$B$3:$Q$15316,'diff expr 0 vs 1 mite'!K$8,FALSE)</f>
        <v>47.992011300000001</v>
      </c>
      <c r="L137" s="11">
        <f>VLOOKUP($B137,data!$B$3:$Q$15316,'diff expr 0 vs 1 mite'!L$8,FALSE)</f>
        <v>52.003856069999998</v>
      </c>
      <c r="M137" s="11">
        <f>VLOOKUP($B137,data!$B$3:$Q$15316,'diff expr 0 vs 1 mite'!M$8,FALSE)</f>
        <v>661.85146729999997</v>
      </c>
      <c r="N137" s="11">
        <f>VLOOKUP($B137,data!$B$3:$Q$15316,'diff expr 0 vs 1 mite'!N$8,FALSE)</f>
        <v>1519.270712</v>
      </c>
      <c r="O137" s="11">
        <f>VLOOKUP($B137,data!$B$3:$Q$15316,'diff expr 0 vs 1 mite'!O$8,FALSE)</f>
        <v>207.66029109999999</v>
      </c>
      <c r="P137" s="11">
        <f>VLOOKUP($B137,data!$B$3:$Q$15316,'diff expr 0 vs 1 mite'!P$8,FALSE)</f>
        <v>180.32325209999999</v>
      </c>
      <c r="R137" s="27" t="s">
        <v>27749</v>
      </c>
      <c r="T137" s="2">
        <f t="shared" si="44"/>
        <v>7</v>
      </c>
      <c r="U137" s="2">
        <f t="shared" si="45"/>
        <v>6</v>
      </c>
      <c r="V137" s="2">
        <f t="shared" si="46"/>
        <v>4</v>
      </c>
      <c r="W137" s="2">
        <f t="shared" si="47"/>
        <v>1</v>
      </c>
      <c r="X137" s="2">
        <f t="shared" si="48"/>
        <v>2</v>
      </c>
      <c r="Y137" s="2">
        <f t="shared" si="49"/>
        <v>8</v>
      </c>
      <c r="Z137" s="2">
        <f t="shared" si="50"/>
        <v>9</v>
      </c>
      <c r="AA137" s="2">
        <f t="shared" si="51"/>
        <v>5</v>
      </c>
      <c r="AB137" s="2">
        <f t="shared" si="52"/>
        <v>3</v>
      </c>
      <c r="AC137" s="2"/>
      <c r="AD137" s="2">
        <f t="shared" si="53"/>
        <v>0</v>
      </c>
      <c r="AE137" s="2">
        <f t="shared" si="54"/>
        <v>0</v>
      </c>
      <c r="AF137" s="2">
        <f t="shared" si="55"/>
        <v>0</v>
      </c>
      <c r="AG137" s="2">
        <f t="shared" si="56"/>
        <v>0</v>
      </c>
      <c r="AH137" s="2">
        <f t="shared" si="57"/>
        <v>0</v>
      </c>
      <c r="AI137" s="2">
        <f t="shared" si="58"/>
        <v>0</v>
      </c>
      <c r="AJ137" s="2">
        <f t="shared" si="59"/>
        <v>0</v>
      </c>
      <c r="AK137" s="2">
        <f t="shared" si="60"/>
        <v>0</v>
      </c>
      <c r="AL137" s="2">
        <f t="shared" si="61"/>
        <v>0</v>
      </c>
      <c r="AM137" s="2"/>
      <c r="AN137" s="2">
        <f t="shared" si="62"/>
        <v>7</v>
      </c>
      <c r="AO137" s="2">
        <f t="shared" si="63"/>
        <v>6</v>
      </c>
      <c r="AP137" s="2">
        <f t="shared" si="64"/>
        <v>4</v>
      </c>
      <c r="AQ137" s="2">
        <f t="shared" si="65"/>
        <v>1</v>
      </c>
      <c r="AR137" s="2">
        <f t="shared" si="66"/>
        <v>2</v>
      </c>
      <c r="AS137" s="2">
        <f t="shared" si="67"/>
        <v>8</v>
      </c>
      <c r="AT137" s="2">
        <f t="shared" si="68"/>
        <v>9</v>
      </c>
      <c r="AU137" s="2">
        <f t="shared" si="69"/>
        <v>5</v>
      </c>
      <c r="AV137" s="2">
        <f t="shared" si="70"/>
        <v>3</v>
      </c>
      <c r="AW137" s="2"/>
      <c r="AX137" s="5">
        <f t="shared" si="71"/>
        <v>4</v>
      </c>
      <c r="AY137" s="2">
        <f t="shared" si="72"/>
        <v>5</v>
      </c>
      <c r="AZ137" s="2">
        <f t="shared" si="73"/>
        <v>18</v>
      </c>
      <c r="BA137" s="2">
        <f t="shared" si="78"/>
        <v>27</v>
      </c>
      <c r="BB137" s="2">
        <f t="shared" si="79"/>
        <v>12</v>
      </c>
      <c r="BC137" s="2">
        <f t="shared" si="80"/>
        <v>8</v>
      </c>
      <c r="BD137" s="2">
        <f t="shared" si="81"/>
        <v>8</v>
      </c>
      <c r="BE137" s="19">
        <f t="shared" si="82"/>
        <v>10</v>
      </c>
      <c r="BF137" s="19">
        <f t="shared" si="83"/>
        <v>4.0824829046386304</v>
      </c>
      <c r="BG137" s="31">
        <f t="shared" si="84"/>
        <v>-0.4898979485566356</v>
      </c>
      <c r="BH137" s="32">
        <f t="shared" si="74"/>
        <v>0.31210305738320299</v>
      </c>
      <c r="BI137" s="62">
        <f t="shared" si="75"/>
        <v>8.2816901408450716E-2</v>
      </c>
      <c r="BJ137" s="62" t="str">
        <f t="shared" si="85"/>
        <v/>
      </c>
      <c r="BK137" s="73" t="str">
        <f t="shared" si="86"/>
        <v/>
      </c>
      <c r="BM137" s="11">
        <f t="shared" si="76"/>
        <v>0.39927626053368015</v>
      </c>
    </row>
    <row r="138" spans="1:65">
      <c r="A138" s="30" t="s">
        <v>477</v>
      </c>
      <c r="B138" s="30" t="s">
        <v>478</v>
      </c>
      <c r="C138" s="30" t="s">
        <v>479</v>
      </c>
      <c r="D138" s="30" t="s">
        <v>480</v>
      </c>
      <c r="E138" s="30" t="s">
        <v>432</v>
      </c>
      <c r="F138" s="11" t="str">
        <f t="shared" si="77"/>
        <v>JNK cascade</v>
      </c>
      <c r="H138" s="11">
        <f>VLOOKUP($B138,data!$B$3:$Q$15316,'diff expr 0 vs 1 mite'!H$8,FALSE)</f>
        <v>45.958706890000002</v>
      </c>
      <c r="I138" s="11">
        <f>VLOOKUP($B138,data!$B$3:$Q$15316,'diff expr 0 vs 1 mite'!I$8,FALSE)</f>
        <v>6.5658099310000004</v>
      </c>
      <c r="J138" s="11">
        <f>VLOOKUP($B138,data!$B$3:$Q$15316,'diff expr 0 vs 1 mite'!J$8,FALSE)</f>
        <v>2.9542809810000001</v>
      </c>
      <c r="K138" s="11">
        <f>VLOOKUP($B138,data!$B$3:$Q$15316,'diff expr 0 vs 1 mite'!K$8,FALSE)</f>
        <v>10.217473139999999</v>
      </c>
      <c r="L138" s="11">
        <f>VLOOKUP($B138,data!$B$3:$Q$15316,'diff expr 0 vs 1 mite'!L$8,FALSE)</f>
        <v>21.420514010000002</v>
      </c>
      <c r="M138" s="11">
        <f>VLOOKUP($B138,data!$B$3:$Q$15316,'diff expr 0 vs 1 mite'!M$8,FALSE)</f>
        <v>21.925666719999999</v>
      </c>
      <c r="N138" s="11">
        <f>VLOOKUP($B138,data!$B$3:$Q$15316,'diff expr 0 vs 1 mite'!N$8,FALSE)</f>
        <v>27.66742301</v>
      </c>
      <c r="O138" s="11">
        <f>VLOOKUP($B138,data!$B$3:$Q$15316,'diff expr 0 vs 1 mite'!O$8,FALSE)</f>
        <v>72.661088160000006</v>
      </c>
      <c r="P138" s="11">
        <f>VLOOKUP($B138,data!$B$3:$Q$15316,'diff expr 0 vs 1 mite'!P$8,FALSE)</f>
        <v>189.4618557</v>
      </c>
      <c r="R138" s="27" t="s">
        <v>27749</v>
      </c>
      <c r="T138" s="2">
        <f t="shared" si="44"/>
        <v>7</v>
      </c>
      <c r="U138" s="2">
        <f t="shared" si="45"/>
        <v>2</v>
      </c>
      <c r="V138" s="2">
        <f t="shared" si="46"/>
        <v>1</v>
      </c>
      <c r="W138" s="2">
        <f t="shared" si="47"/>
        <v>3</v>
      </c>
      <c r="X138" s="2">
        <f t="shared" si="48"/>
        <v>4</v>
      </c>
      <c r="Y138" s="2">
        <f t="shared" si="49"/>
        <v>5</v>
      </c>
      <c r="Z138" s="2">
        <f t="shared" si="50"/>
        <v>6</v>
      </c>
      <c r="AA138" s="2">
        <f t="shared" si="51"/>
        <v>8</v>
      </c>
      <c r="AB138" s="2">
        <f t="shared" si="52"/>
        <v>9</v>
      </c>
      <c r="AC138" s="2"/>
      <c r="AD138" s="2">
        <f t="shared" si="53"/>
        <v>0</v>
      </c>
      <c r="AE138" s="2">
        <f t="shared" si="54"/>
        <v>0</v>
      </c>
      <c r="AF138" s="2">
        <f t="shared" si="55"/>
        <v>0</v>
      </c>
      <c r="AG138" s="2">
        <f t="shared" si="56"/>
        <v>0</v>
      </c>
      <c r="AH138" s="2">
        <f t="shared" si="57"/>
        <v>0</v>
      </c>
      <c r="AI138" s="2">
        <f t="shared" si="58"/>
        <v>0</v>
      </c>
      <c r="AJ138" s="2">
        <f t="shared" si="59"/>
        <v>0</v>
      </c>
      <c r="AK138" s="2">
        <f t="shared" si="60"/>
        <v>0</v>
      </c>
      <c r="AL138" s="2">
        <f t="shared" si="61"/>
        <v>0</v>
      </c>
      <c r="AM138" s="2"/>
      <c r="AN138" s="2">
        <f t="shared" si="62"/>
        <v>7</v>
      </c>
      <c r="AO138" s="2">
        <f t="shared" si="63"/>
        <v>2</v>
      </c>
      <c r="AP138" s="2">
        <f t="shared" si="64"/>
        <v>1</v>
      </c>
      <c r="AQ138" s="2">
        <f t="shared" si="65"/>
        <v>3</v>
      </c>
      <c r="AR138" s="2">
        <f t="shared" si="66"/>
        <v>4</v>
      </c>
      <c r="AS138" s="2">
        <f t="shared" si="67"/>
        <v>5</v>
      </c>
      <c r="AT138" s="2">
        <f t="shared" si="68"/>
        <v>6</v>
      </c>
      <c r="AU138" s="2">
        <f t="shared" si="69"/>
        <v>8</v>
      </c>
      <c r="AV138" s="2">
        <f t="shared" si="70"/>
        <v>9</v>
      </c>
      <c r="AW138" s="2"/>
      <c r="AX138" s="5">
        <f t="shared" si="71"/>
        <v>4</v>
      </c>
      <c r="AY138" s="2">
        <f t="shared" si="72"/>
        <v>5</v>
      </c>
      <c r="AZ138" s="2">
        <f t="shared" si="73"/>
        <v>13</v>
      </c>
      <c r="BA138" s="2">
        <f t="shared" si="78"/>
        <v>32</v>
      </c>
      <c r="BB138" s="2">
        <f t="shared" si="79"/>
        <v>17</v>
      </c>
      <c r="BC138" s="2">
        <f t="shared" si="80"/>
        <v>3</v>
      </c>
      <c r="BD138" s="2">
        <f t="shared" si="81"/>
        <v>3</v>
      </c>
      <c r="BE138" s="19">
        <f t="shared" si="82"/>
        <v>10</v>
      </c>
      <c r="BF138" s="19">
        <f t="shared" si="83"/>
        <v>4.0824829046386304</v>
      </c>
      <c r="BG138" s="31">
        <f t="shared" si="84"/>
        <v>-1.7146428199482247</v>
      </c>
      <c r="BH138" s="32">
        <f t="shared" si="74"/>
        <v>4.3205366486849993E-2</v>
      </c>
      <c r="BI138" s="62">
        <f t="shared" si="75"/>
        <v>3.3239436619718309E-2</v>
      </c>
      <c r="BJ138" s="62" t="str">
        <f t="shared" si="85"/>
        <v/>
      </c>
      <c r="BK138" s="73" t="str">
        <f t="shared" si="86"/>
        <v/>
      </c>
      <c r="BM138" s="11">
        <f t="shared" si="76"/>
        <v>0.60817154889309533</v>
      </c>
    </row>
    <row r="139" spans="1:65">
      <c r="A139" s="30" t="s">
        <v>481</v>
      </c>
      <c r="B139" s="30" t="s">
        <v>482</v>
      </c>
      <c r="C139" s="30" t="s">
        <v>483</v>
      </c>
      <c r="D139" s="30" t="s">
        <v>484</v>
      </c>
      <c r="E139" s="30" t="s">
        <v>432</v>
      </c>
      <c r="F139" s="11" t="str">
        <f t="shared" si="77"/>
        <v>JNK cascade</v>
      </c>
      <c r="H139" s="11">
        <f>VLOOKUP($B139,data!$B$3:$Q$15316,'diff expr 0 vs 1 mite'!H$8,FALSE)</f>
        <v>1.486770312</v>
      </c>
      <c r="I139" s="11">
        <f>VLOOKUP($B139,data!$B$3:$Q$15316,'diff expr 0 vs 1 mite'!I$8,FALSE)</f>
        <v>1.4772359420000001</v>
      </c>
      <c r="J139" s="11">
        <f>VLOOKUP($B139,data!$B$3:$Q$15316,'diff expr 0 vs 1 mite'!J$8,FALSE)</f>
        <v>1.4175532200000001</v>
      </c>
      <c r="K139" s="11">
        <f>VLOOKUP($B139,data!$B$3:$Q$15316,'diff expr 0 vs 1 mite'!K$8,FALSE)</f>
        <v>1.178891374</v>
      </c>
      <c r="L139" s="11">
        <f>VLOOKUP($B139,data!$B$3:$Q$15316,'diff expr 0 vs 1 mite'!L$8,FALSE)</f>
        <v>2.1775404539999998</v>
      </c>
      <c r="M139" s="11">
        <f>VLOOKUP($B139,data!$B$3:$Q$15316,'diff expr 0 vs 1 mite'!M$8,FALSE)</f>
        <v>1.687443416</v>
      </c>
      <c r="N139" s="11">
        <f>VLOOKUP($B139,data!$B$3:$Q$15316,'diff expr 0 vs 1 mite'!N$8,FALSE)</f>
        <v>3.5645160480000002</v>
      </c>
      <c r="O139" s="11">
        <f>VLOOKUP($B139,data!$B$3:$Q$15316,'diff expr 0 vs 1 mite'!O$8,FALSE)</f>
        <v>2.047207116</v>
      </c>
      <c r="P139" s="11">
        <f>VLOOKUP($B139,data!$B$3:$Q$15316,'diff expr 0 vs 1 mite'!P$8,FALSE)</f>
        <v>2.851414627</v>
      </c>
      <c r="R139" s="27" t="s">
        <v>27749</v>
      </c>
      <c r="T139" s="2">
        <f t="shared" ref="T139:T201" si="87">IF(ISNUMBER(H139)=TRUE,RANK(H139,$H139:$P139,1))</f>
        <v>4</v>
      </c>
      <c r="U139" s="2">
        <f t="shared" ref="U139:U201" si="88">IF(ISNUMBER(I139)=TRUE,RANK(I139,$H139:$P139,1))</f>
        <v>3</v>
      </c>
      <c r="V139" s="2">
        <f t="shared" ref="V139:V201" si="89">IF(ISNUMBER(J139)=TRUE,RANK(J139,$H139:$P139,1))</f>
        <v>2</v>
      </c>
      <c r="W139" s="2">
        <f t="shared" ref="W139:W201" si="90">IF(ISNUMBER(K139)=TRUE,RANK(K139,$H139:$P139,1))</f>
        <v>1</v>
      </c>
      <c r="X139" s="2">
        <f t="shared" ref="X139:X201" si="91">IF(ISNUMBER(L139)=TRUE,RANK(L139,$H139:$P139,1))</f>
        <v>7</v>
      </c>
      <c r="Y139" s="2">
        <f t="shared" ref="Y139:Y201" si="92">IF(ISNUMBER(M139)=TRUE,RANK(M139,$H139:$P139,1))</f>
        <v>5</v>
      </c>
      <c r="Z139" s="2">
        <f t="shared" ref="Z139:Z201" si="93">IF(ISNUMBER(N139)=TRUE,RANK(N139,$H139:$P139,1))</f>
        <v>9</v>
      </c>
      <c r="AA139" s="2">
        <f t="shared" ref="AA139:AA201" si="94">IF(ISNUMBER(O139)=TRUE,RANK(O139,$H139:$P139,1))</f>
        <v>6</v>
      </c>
      <c r="AB139" s="2">
        <f t="shared" ref="AB139:AB201" si="95">IF(ISNUMBER(P139)=TRUE,RANK(P139,$H139:$P139,1))</f>
        <v>8</v>
      </c>
      <c r="AC139" s="2"/>
      <c r="AD139" s="2">
        <f t="shared" ref="AD139:AD201" si="96">IF(ISNUMBER(H139)=TRUE,((COUNT($H139:$P139)+1-RANK(H139,$H139:$P139,0)-RANK(H139,$H139:$P139,1))/2),"")</f>
        <v>0</v>
      </c>
      <c r="AE139" s="2">
        <f t="shared" ref="AE139:AE201" si="97">IF(ISNUMBER(I139)=TRUE,((COUNT($H139:$P139)+1-RANK(I139,$H139:$P139,0)-RANK(I139,$H139:$P139,1))/2),"")</f>
        <v>0</v>
      </c>
      <c r="AF139" s="2">
        <f t="shared" ref="AF139:AF201" si="98">IF(ISNUMBER(J139)=TRUE,((COUNT($H139:$P139)+1-RANK(J139,$H139:$P139,0)-RANK(J139,$H139:$P139,1))/2),"")</f>
        <v>0</v>
      </c>
      <c r="AG139" s="2">
        <f t="shared" ref="AG139:AG201" si="99">IF(ISNUMBER(K139)=TRUE,((COUNT($H139:$P139)+1-RANK(K139,$H139:$P139,0)-RANK(K139,$H139:$P139,1))/2),"")</f>
        <v>0</v>
      </c>
      <c r="AH139" s="2">
        <f t="shared" ref="AH139:AH201" si="100">IF(ISNUMBER(L139)=TRUE,((COUNT($H139:$P139)+1-RANK(L139,$H139:$P139,0)-RANK(L139,$H139:$P139,1))/2),"")</f>
        <v>0</v>
      </c>
      <c r="AI139" s="2">
        <f t="shared" ref="AI139:AI201" si="101">IF(ISNUMBER(M139)=TRUE,((COUNT($H139:$P139)+1-RANK(M139,$H139:$P139,0)-RANK(M139,$H139:$P139,1))/2),"")</f>
        <v>0</v>
      </c>
      <c r="AJ139" s="2">
        <f t="shared" ref="AJ139:AJ201" si="102">IF(ISNUMBER(N139)=TRUE,((COUNT($H139:$P139)+1-RANK(N139,$H139:$P139,0)-RANK(N139,$H139:$P139,1))/2),"")</f>
        <v>0</v>
      </c>
      <c r="AK139" s="2">
        <f t="shared" ref="AK139:AK201" si="103">IF(ISNUMBER(O139)=TRUE,((COUNT($H139:$P139)+1-RANK(O139,$H139:$P139,0)-RANK(O139,$H139:$P139,1))/2),"")</f>
        <v>0</v>
      </c>
      <c r="AL139" s="2">
        <f t="shared" ref="AL139:AL201" si="104">IF(ISNUMBER(P139)=TRUE,((COUNT($H139:$P139)+1-RANK(P139,$H139:$P139,0)-RANK(P139,$H139:$P139,1))/2),"")</f>
        <v>0</v>
      </c>
      <c r="AM139" s="2"/>
      <c r="AN139" s="2">
        <f t="shared" ref="AN139:AN201" si="105">IF(ISNUMBER(H139)=TRUE,(T139+AD139),"")</f>
        <v>4</v>
      </c>
      <c r="AO139" s="2">
        <f t="shared" ref="AO139:AO201" si="106">IF(ISNUMBER(I139)=TRUE,(U139+AE139),"")</f>
        <v>3</v>
      </c>
      <c r="AP139" s="2">
        <f t="shared" ref="AP139:AP201" si="107">IF(ISNUMBER(J139)=TRUE,(V139+AF139),"")</f>
        <v>2</v>
      </c>
      <c r="AQ139" s="2">
        <f t="shared" ref="AQ139:AQ201" si="108">IF(ISNUMBER(K139)=TRUE,(W139+AG139),"")</f>
        <v>1</v>
      </c>
      <c r="AR139" s="2">
        <f t="shared" ref="AR139:AR201" si="109">IF(ISNUMBER(L139)=TRUE,(X139+AH139),"")</f>
        <v>7</v>
      </c>
      <c r="AS139" s="2">
        <f t="shared" ref="AS139:AS201" si="110">IF(ISNUMBER(M139)=TRUE,(Y139+AI139),"")</f>
        <v>5</v>
      </c>
      <c r="AT139" s="2">
        <f t="shared" ref="AT139:AT201" si="111">IF(ISNUMBER(N139)=TRUE,(Z139+AJ139),"")</f>
        <v>9</v>
      </c>
      <c r="AU139" s="2">
        <f t="shared" ref="AU139:AU201" si="112">IF(ISNUMBER(O139)=TRUE,(AA139+AK139),"")</f>
        <v>6</v>
      </c>
      <c r="AV139" s="2">
        <f t="shared" ref="AV139:AV201" si="113">IF(ISNUMBER(P139)=TRUE,(AB139+AL139),"")</f>
        <v>8</v>
      </c>
      <c r="AW139" s="2"/>
      <c r="AX139" s="5">
        <f t="shared" ref="AX139:AX201" si="114">COUNT(H139:K139)</f>
        <v>4</v>
      </c>
      <c r="AY139" s="2">
        <f t="shared" ref="AY139:AY201" si="115">COUNT(L139:P139)</f>
        <v>5</v>
      </c>
      <c r="AZ139" s="2">
        <f t="shared" ref="AZ139:AZ201" si="116">SUM(AN139:AQ139)</f>
        <v>10</v>
      </c>
      <c r="BA139" s="2">
        <f t="shared" si="78"/>
        <v>35</v>
      </c>
      <c r="BB139" s="2">
        <f t="shared" si="79"/>
        <v>20</v>
      </c>
      <c r="BC139" s="2">
        <f t="shared" si="80"/>
        <v>0</v>
      </c>
      <c r="BD139" s="2">
        <f t="shared" si="81"/>
        <v>0</v>
      </c>
      <c r="BE139" s="19">
        <f t="shared" si="82"/>
        <v>10</v>
      </c>
      <c r="BF139" s="19">
        <f t="shared" si="83"/>
        <v>4.0824829046386304</v>
      </c>
      <c r="BG139" s="31">
        <f t="shared" si="84"/>
        <v>-2.4494897427831779</v>
      </c>
      <c r="BH139" s="32">
        <f t="shared" ref="BH139:BH201" si="117">IF(R139="OK",_xlfn.NORM.S.DIST(BG139,TRUE),"")</f>
        <v>7.1529392177148241E-3</v>
      </c>
      <c r="BI139" s="62">
        <f t="shared" ref="BI139:BI202" si="118">(RANK(BH139,$BH$11:$BH$365,1)/$BJ$9)*$BK$9</f>
        <v>2.8169014084507044E-4</v>
      </c>
      <c r="BJ139" s="62" t="str">
        <f t="shared" si="85"/>
        <v/>
      </c>
      <c r="BK139" s="73" t="str">
        <f t="shared" si="86"/>
        <v>sign</v>
      </c>
      <c r="BM139" s="11">
        <f t="shared" ref="BM139:BM170" si="119">LOG(AVERAGE(L139:P139)/AVERAGE(H139:K139))</f>
        <v>0.24887689246605038</v>
      </c>
    </row>
    <row r="140" spans="1:65">
      <c r="A140" s="30" t="s">
        <v>485</v>
      </c>
      <c r="B140" s="30" t="s">
        <v>486</v>
      </c>
      <c r="C140" s="30" t="s">
        <v>487</v>
      </c>
      <c r="D140" s="30" t="s">
        <v>488</v>
      </c>
      <c r="E140" s="30" t="s">
        <v>432</v>
      </c>
      <c r="F140" s="11" t="str">
        <f t="shared" ref="F140:F202" si="120">MID(E140,1,11)</f>
        <v>JNK cascade</v>
      </c>
      <c r="H140" s="11">
        <f>VLOOKUP($B140,data!$B$3:$Q$15316,'diff expr 0 vs 1 mite'!H$8,FALSE)</f>
        <v>3.7372001080000001</v>
      </c>
      <c r="I140" s="11">
        <f>VLOOKUP($B140,data!$B$3:$Q$15316,'diff expr 0 vs 1 mite'!I$8,FALSE)</f>
        <v>3.0699326349999998</v>
      </c>
      <c r="J140" s="11">
        <f>VLOOKUP($B140,data!$B$3:$Q$15316,'diff expr 0 vs 1 mite'!J$8,FALSE)</f>
        <v>4.3508712210000002</v>
      </c>
      <c r="K140" s="11">
        <f>VLOOKUP($B140,data!$B$3:$Q$15316,'diff expr 0 vs 1 mite'!K$8,FALSE)</f>
        <v>2.357294091</v>
      </c>
      <c r="L140" s="11">
        <f>VLOOKUP($B140,data!$B$3:$Q$15316,'diff expr 0 vs 1 mite'!L$8,FALSE)</f>
        <v>3.9214335249999999</v>
      </c>
      <c r="M140" s="11">
        <f>VLOOKUP($B140,data!$B$3:$Q$15316,'diff expr 0 vs 1 mite'!M$8,FALSE)</f>
        <v>6.1503480509999999</v>
      </c>
      <c r="N140" s="11">
        <f>VLOOKUP($B140,data!$B$3:$Q$15316,'diff expr 0 vs 1 mite'!N$8,FALSE)</f>
        <v>5.9936417070000001</v>
      </c>
      <c r="O140" s="11">
        <f>VLOOKUP($B140,data!$B$3:$Q$15316,'diff expr 0 vs 1 mite'!O$8,FALSE)</f>
        <v>7.5522318220000004</v>
      </c>
      <c r="P140" s="11">
        <f>VLOOKUP($B140,data!$B$3:$Q$15316,'diff expr 0 vs 1 mite'!P$8,FALSE)</f>
        <v>8.5554424579999999</v>
      </c>
      <c r="R140" s="27" t="s">
        <v>27749</v>
      </c>
      <c r="T140" s="2">
        <f t="shared" si="87"/>
        <v>3</v>
      </c>
      <c r="U140" s="2">
        <f t="shared" si="88"/>
        <v>2</v>
      </c>
      <c r="V140" s="2">
        <f t="shared" si="89"/>
        <v>5</v>
      </c>
      <c r="W140" s="2">
        <f t="shared" si="90"/>
        <v>1</v>
      </c>
      <c r="X140" s="2">
        <f t="shared" si="91"/>
        <v>4</v>
      </c>
      <c r="Y140" s="2">
        <f t="shared" si="92"/>
        <v>7</v>
      </c>
      <c r="Z140" s="2">
        <f t="shared" si="93"/>
        <v>6</v>
      </c>
      <c r="AA140" s="2">
        <f t="shared" si="94"/>
        <v>8</v>
      </c>
      <c r="AB140" s="2">
        <f t="shared" si="95"/>
        <v>9</v>
      </c>
      <c r="AC140" s="2"/>
      <c r="AD140" s="2">
        <f t="shared" si="96"/>
        <v>0</v>
      </c>
      <c r="AE140" s="2">
        <f t="shared" si="97"/>
        <v>0</v>
      </c>
      <c r="AF140" s="2">
        <f t="shared" si="98"/>
        <v>0</v>
      </c>
      <c r="AG140" s="2">
        <f t="shared" si="99"/>
        <v>0</v>
      </c>
      <c r="AH140" s="2">
        <f t="shared" si="100"/>
        <v>0</v>
      </c>
      <c r="AI140" s="2">
        <f t="shared" si="101"/>
        <v>0</v>
      </c>
      <c r="AJ140" s="2">
        <f t="shared" si="102"/>
        <v>0</v>
      </c>
      <c r="AK140" s="2">
        <f t="shared" si="103"/>
        <v>0</v>
      </c>
      <c r="AL140" s="2">
        <f t="shared" si="104"/>
        <v>0</v>
      </c>
      <c r="AM140" s="2"/>
      <c r="AN140" s="2">
        <f t="shared" si="105"/>
        <v>3</v>
      </c>
      <c r="AO140" s="2">
        <f t="shared" si="106"/>
        <v>2</v>
      </c>
      <c r="AP140" s="2">
        <f t="shared" si="107"/>
        <v>5</v>
      </c>
      <c r="AQ140" s="2">
        <f t="shared" si="108"/>
        <v>1</v>
      </c>
      <c r="AR140" s="2">
        <f t="shared" si="109"/>
        <v>4</v>
      </c>
      <c r="AS140" s="2">
        <f t="shared" si="110"/>
        <v>7</v>
      </c>
      <c r="AT140" s="2">
        <f t="shared" si="111"/>
        <v>6</v>
      </c>
      <c r="AU140" s="2">
        <f t="shared" si="112"/>
        <v>8</v>
      </c>
      <c r="AV140" s="2">
        <f t="shared" si="113"/>
        <v>9</v>
      </c>
      <c r="AW140" s="2"/>
      <c r="AX140" s="5">
        <f t="shared" si="114"/>
        <v>4</v>
      </c>
      <c r="AY140" s="2">
        <f t="shared" si="115"/>
        <v>5</v>
      </c>
      <c r="AZ140" s="2">
        <f t="shared" si="116"/>
        <v>11</v>
      </c>
      <c r="BA140" s="2">
        <f t="shared" ref="BA140:BA202" si="121">SUM(AR140:AV140)</f>
        <v>34</v>
      </c>
      <c r="BB140" s="2">
        <f t="shared" ref="BB140:BB202" si="122">AX140*AY140+(AX140*(AX140+1))/2-AZ140</f>
        <v>19</v>
      </c>
      <c r="BC140" s="2">
        <f t="shared" ref="BC140:BC202" si="123">AX140*AY140+(AY140*(AY140+1)/2-BA140)</f>
        <v>1</v>
      </c>
      <c r="BD140" s="2">
        <f t="shared" ref="BD140:BD202" si="124">MIN(BB140:BC140)</f>
        <v>1</v>
      </c>
      <c r="BE140" s="19">
        <f t="shared" ref="BE140:BE202" si="125">AX140*AY140/2</f>
        <v>10</v>
      </c>
      <c r="BF140" s="19">
        <f t="shared" ref="BF140:BF202" si="126">SQRT((AX140*AY140*(AX140+AY140+1))/12)</f>
        <v>4.0824829046386304</v>
      </c>
      <c r="BG140" s="31">
        <f t="shared" ref="BG140:BG202" si="127">(BD140-BE140)/BF140</f>
        <v>-2.2045407685048604</v>
      </c>
      <c r="BH140" s="32">
        <f t="shared" si="117"/>
        <v>1.3743168055755161E-2</v>
      </c>
      <c r="BI140" s="62">
        <f t="shared" si="118"/>
        <v>1.887323943661972E-2</v>
      </c>
      <c r="BJ140" s="62">
        <f t="shared" ref="BJ140:BJ203" si="128">IF(BH140&lt;BI140,BH140,"")</f>
        <v>1.3743168055755161E-2</v>
      </c>
      <c r="BK140" s="73" t="str">
        <f t="shared" ref="BK140:BK203" si="129">IF(BH140&lt;=MAX(BJ$11:BJ$365),"sign","")</f>
        <v>sign</v>
      </c>
      <c r="BM140" s="11">
        <f t="shared" si="119"/>
        <v>0.27975723522635915</v>
      </c>
    </row>
    <row r="141" spans="1:65">
      <c r="A141" s="30" t="s">
        <v>489</v>
      </c>
      <c r="B141" s="30" t="s">
        <v>490</v>
      </c>
      <c r="C141" s="30" t="s">
        <v>467</v>
      </c>
      <c r="D141" s="30" t="s">
        <v>468</v>
      </c>
      <c r="E141" s="30" t="s">
        <v>432</v>
      </c>
      <c r="F141" s="11" t="str">
        <f t="shared" si="120"/>
        <v>JNK cascade</v>
      </c>
      <c r="H141" s="11">
        <f>VLOOKUP($B141,data!$B$3:$Q$15316,'diff expr 0 vs 1 mite'!H$8,FALSE)</f>
        <v>8.7602984880000001</v>
      </c>
      <c r="I141" s="11">
        <f>VLOOKUP($B141,data!$B$3:$Q$15316,'diff expr 0 vs 1 mite'!I$8,FALSE)</f>
        <v>9.4419357270000006</v>
      </c>
      <c r="J141" s="11">
        <f>VLOOKUP($B141,data!$B$3:$Q$15316,'diff expr 0 vs 1 mite'!J$8,FALSE)</f>
        <v>6.4300083020000001</v>
      </c>
      <c r="K141" s="11">
        <f>VLOOKUP($B141,data!$B$3:$Q$15316,'diff expr 0 vs 1 mite'!K$8,FALSE)</f>
        <v>8.8059736510000004</v>
      </c>
      <c r="L141" s="11">
        <f>VLOOKUP($B141,data!$B$3:$Q$15316,'diff expr 0 vs 1 mite'!L$8,FALSE)</f>
        <v>7.6278803880000003</v>
      </c>
      <c r="M141" s="11">
        <f>VLOOKUP($B141,data!$B$3:$Q$15316,'diff expr 0 vs 1 mite'!M$8,FALSE)</f>
        <v>6.0016103850000002</v>
      </c>
      <c r="N141" s="11">
        <f>VLOOKUP($B141,data!$B$3:$Q$15316,'diff expr 0 vs 1 mite'!N$8,FALSE)</f>
        <v>9.821841933</v>
      </c>
      <c r="O141" s="11">
        <f>VLOOKUP($B141,data!$B$3:$Q$15316,'diff expr 0 vs 1 mite'!O$8,FALSE)</f>
        <v>18.669631890000002</v>
      </c>
      <c r="P141" s="11">
        <f>VLOOKUP($B141,data!$B$3:$Q$15316,'diff expr 0 vs 1 mite'!P$8,FALSE)</f>
        <v>9.8361640220000002</v>
      </c>
      <c r="R141" s="27" t="s">
        <v>27749</v>
      </c>
      <c r="T141" s="2">
        <f t="shared" si="87"/>
        <v>4</v>
      </c>
      <c r="U141" s="2">
        <f t="shared" si="88"/>
        <v>6</v>
      </c>
      <c r="V141" s="2">
        <f t="shared" si="89"/>
        <v>2</v>
      </c>
      <c r="W141" s="2">
        <f t="shared" si="90"/>
        <v>5</v>
      </c>
      <c r="X141" s="2">
        <f t="shared" si="91"/>
        <v>3</v>
      </c>
      <c r="Y141" s="2">
        <f t="shared" si="92"/>
        <v>1</v>
      </c>
      <c r="Z141" s="2">
        <f t="shared" si="93"/>
        <v>7</v>
      </c>
      <c r="AA141" s="2">
        <f t="shared" si="94"/>
        <v>9</v>
      </c>
      <c r="AB141" s="2">
        <f t="shared" si="95"/>
        <v>8</v>
      </c>
      <c r="AC141" s="2"/>
      <c r="AD141" s="2">
        <f t="shared" si="96"/>
        <v>0</v>
      </c>
      <c r="AE141" s="2">
        <f t="shared" si="97"/>
        <v>0</v>
      </c>
      <c r="AF141" s="2">
        <f t="shared" si="98"/>
        <v>0</v>
      </c>
      <c r="AG141" s="2">
        <f t="shared" si="99"/>
        <v>0</v>
      </c>
      <c r="AH141" s="2">
        <f t="shared" si="100"/>
        <v>0</v>
      </c>
      <c r="AI141" s="2">
        <f t="shared" si="101"/>
        <v>0</v>
      </c>
      <c r="AJ141" s="2">
        <f t="shared" si="102"/>
        <v>0</v>
      </c>
      <c r="AK141" s="2">
        <f t="shared" si="103"/>
        <v>0</v>
      </c>
      <c r="AL141" s="2">
        <f t="shared" si="104"/>
        <v>0</v>
      </c>
      <c r="AM141" s="2"/>
      <c r="AN141" s="2">
        <f t="shared" si="105"/>
        <v>4</v>
      </c>
      <c r="AO141" s="2">
        <f t="shared" si="106"/>
        <v>6</v>
      </c>
      <c r="AP141" s="2">
        <f t="shared" si="107"/>
        <v>2</v>
      </c>
      <c r="AQ141" s="2">
        <f t="shared" si="108"/>
        <v>5</v>
      </c>
      <c r="AR141" s="2">
        <f t="shared" si="109"/>
        <v>3</v>
      </c>
      <c r="AS141" s="2">
        <f t="shared" si="110"/>
        <v>1</v>
      </c>
      <c r="AT141" s="2">
        <f t="shared" si="111"/>
        <v>7</v>
      </c>
      <c r="AU141" s="2">
        <f t="shared" si="112"/>
        <v>9</v>
      </c>
      <c r="AV141" s="2">
        <f t="shared" si="113"/>
        <v>8</v>
      </c>
      <c r="AW141" s="2"/>
      <c r="AX141" s="5">
        <f t="shared" si="114"/>
        <v>4</v>
      </c>
      <c r="AY141" s="2">
        <f t="shared" si="115"/>
        <v>5</v>
      </c>
      <c r="AZ141" s="2">
        <f t="shared" si="116"/>
        <v>17</v>
      </c>
      <c r="BA141" s="2">
        <f t="shared" si="121"/>
        <v>28</v>
      </c>
      <c r="BB141" s="2">
        <f t="shared" si="122"/>
        <v>13</v>
      </c>
      <c r="BC141" s="2">
        <f t="shared" si="123"/>
        <v>7</v>
      </c>
      <c r="BD141" s="2">
        <f t="shared" si="124"/>
        <v>7</v>
      </c>
      <c r="BE141" s="19">
        <f t="shared" si="125"/>
        <v>10</v>
      </c>
      <c r="BF141" s="19">
        <f t="shared" si="126"/>
        <v>4.0824829046386304</v>
      </c>
      <c r="BG141" s="31">
        <f t="shared" si="127"/>
        <v>-0.73484692283495334</v>
      </c>
      <c r="BH141" s="32">
        <f t="shared" si="117"/>
        <v>0.23121636322523817</v>
      </c>
      <c r="BI141" s="62">
        <f t="shared" si="118"/>
        <v>7.6619718309859156E-2</v>
      </c>
      <c r="BJ141" s="62" t="str">
        <f t="shared" si="128"/>
        <v/>
      </c>
      <c r="BK141" s="73" t="str">
        <f t="shared" si="129"/>
        <v/>
      </c>
      <c r="BM141" s="11">
        <f t="shared" si="119"/>
        <v>9.4492027979585724E-2</v>
      </c>
    </row>
    <row r="142" spans="1:65">
      <c r="A142" s="30" t="s">
        <v>491</v>
      </c>
      <c r="B142" s="30" t="s">
        <v>492</v>
      </c>
      <c r="C142" s="30" t="s">
        <v>493</v>
      </c>
      <c r="D142" s="30" t="s">
        <v>101</v>
      </c>
      <c r="E142" s="30" t="s">
        <v>494</v>
      </c>
      <c r="F142" s="11" t="str">
        <f t="shared" si="120"/>
        <v>JNK cascade</v>
      </c>
      <c r="H142" s="11">
        <f>VLOOKUP($B142,data!$B$3:$Q$15316,'diff expr 0 vs 1 mite'!H$8,FALSE)</f>
        <v>53.111704830000001</v>
      </c>
      <c r="I142" s="11">
        <f>VLOOKUP($B142,data!$B$3:$Q$15316,'diff expr 0 vs 1 mite'!I$8,FALSE)</f>
        <v>51.332120639999999</v>
      </c>
      <c r="J142" s="11">
        <f>VLOOKUP($B142,data!$B$3:$Q$15316,'diff expr 0 vs 1 mite'!J$8,FALSE)</f>
        <v>149.78229759999999</v>
      </c>
      <c r="K142" s="11">
        <f>VLOOKUP($B142,data!$B$3:$Q$15316,'diff expr 0 vs 1 mite'!K$8,FALSE)</f>
        <v>60.071986809999999</v>
      </c>
      <c r="L142" s="11">
        <f>VLOOKUP($B142,data!$B$3:$Q$15316,'diff expr 0 vs 1 mite'!L$8,FALSE)</f>
        <v>78.628509530000002</v>
      </c>
      <c r="M142" s="11">
        <f>VLOOKUP($B142,data!$B$3:$Q$15316,'diff expr 0 vs 1 mite'!M$8,FALSE)</f>
        <v>117.96369919999999</v>
      </c>
      <c r="N142" s="11">
        <f>VLOOKUP($B142,data!$B$3:$Q$15316,'diff expr 0 vs 1 mite'!N$8,FALSE)</f>
        <v>77.353494179999998</v>
      </c>
      <c r="O142" s="11">
        <f>VLOOKUP($B142,data!$B$3:$Q$15316,'diff expr 0 vs 1 mite'!O$8,FALSE)</f>
        <v>149.36099709999999</v>
      </c>
      <c r="P142" s="11">
        <f>VLOOKUP($B142,data!$B$3:$Q$15316,'diff expr 0 vs 1 mite'!P$8,FALSE)</f>
        <v>138.70740470000001</v>
      </c>
      <c r="R142" s="27" t="s">
        <v>27749</v>
      </c>
      <c r="T142" s="2">
        <f t="shared" si="87"/>
        <v>2</v>
      </c>
      <c r="U142" s="2">
        <f t="shared" si="88"/>
        <v>1</v>
      </c>
      <c r="V142" s="2">
        <f t="shared" si="89"/>
        <v>9</v>
      </c>
      <c r="W142" s="2">
        <f t="shared" si="90"/>
        <v>3</v>
      </c>
      <c r="X142" s="2">
        <f t="shared" si="91"/>
        <v>5</v>
      </c>
      <c r="Y142" s="2">
        <f t="shared" si="92"/>
        <v>6</v>
      </c>
      <c r="Z142" s="2">
        <f t="shared" si="93"/>
        <v>4</v>
      </c>
      <c r="AA142" s="2">
        <f t="shared" si="94"/>
        <v>8</v>
      </c>
      <c r="AB142" s="2">
        <f t="shared" si="95"/>
        <v>7</v>
      </c>
      <c r="AC142" s="2"/>
      <c r="AD142" s="2">
        <f t="shared" si="96"/>
        <v>0</v>
      </c>
      <c r="AE142" s="2">
        <f t="shared" si="97"/>
        <v>0</v>
      </c>
      <c r="AF142" s="2">
        <f t="shared" si="98"/>
        <v>0</v>
      </c>
      <c r="AG142" s="2">
        <f t="shared" si="99"/>
        <v>0</v>
      </c>
      <c r="AH142" s="2">
        <f t="shared" si="100"/>
        <v>0</v>
      </c>
      <c r="AI142" s="2">
        <f t="shared" si="101"/>
        <v>0</v>
      </c>
      <c r="AJ142" s="2">
        <f t="shared" si="102"/>
        <v>0</v>
      </c>
      <c r="AK142" s="2">
        <f t="shared" si="103"/>
        <v>0</v>
      </c>
      <c r="AL142" s="2">
        <f t="shared" si="104"/>
        <v>0</v>
      </c>
      <c r="AM142" s="2"/>
      <c r="AN142" s="2">
        <f t="shared" si="105"/>
        <v>2</v>
      </c>
      <c r="AO142" s="2">
        <f t="shared" si="106"/>
        <v>1</v>
      </c>
      <c r="AP142" s="2">
        <f t="shared" si="107"/>
        <v>9</v>
      </c>
      <c r="AQ142" s="2">
        <f t="shared" si="108"/>
        <v>3</v>
      </c>
      <c r="AR142" s="2">
        <f t="shared" si="109"/>
        <v>5</v>
      </c>
      <c r="AS142" s="2">
        <f t="shared" si="110"/>
        <v>6</v>
      </c>
      <c r="AT142" s="2">
        <f t="shared" si="111"/>
        <v>4</v>
      </c>
      <c r="AU142" s="2">
        <f t="shared" si="112"/>
        <v>8</v>
      </c>
      <c r="AV142" s="2">
        <f t="shared" si="113"/>
        <v>7</v>
      </c>
      <c r="AW142" s="2"/>
      <c r="AX142" s="5">
        <f t="shared" si="114"/>
        <v>4</v>
      </c>
      <c r="AY142" s="2">
        <f t="shared" si="115"/>
        <v>5</v>
      </c>
      <c r="AZ142" s="2">
        <f t="shared" si="116"/>
        <v>15</v>
      </c>
      <c r="BA142" s="2">
        <f t="shared" si="121"/>
        <v>30</v>
      </c>
      <c r="BB142" s="2">
        <f t="shared" si="122"/>
        <v>15</v>
      </c>
      <c r="BC142" s="2">
        <f t="shared" si="123"/>
        <v>5</v>
      </c>
      <c r="BD142" s="2">
        <f t="shared" si="124"/>
        <v>5</v>
      </c>
      <c r="BE142" s="19">
        <f t="shared" si="125"/>
        <v>10</v>
      </c>
      <c r="BF142" s="19">
        <f t="shared" si="126"/>
        <v>4.0824829046386304</v>
      </c>
      <c r="BG142" s="31">
        <f t="shared" si="127"/>
        <v>-1.2247448713915889</v>
      </c>
      <c r="BH142" s="32">
        <f t="shared" si="117"/>
        <v>0.1103356809599234</v>
      </c>
      <c r="BI142" s="62">
        <f t="shared" si="118"/>
        <v>6.1690140845070421E-2</v>
      </c>
      <c r="BJ142" s="62" t="str">
        <f t="shared" si="128"/>
        <v/>
      </c>
      <c r="BK142" s="73" t="str">
        <f t="shared" si="129"/>
        <v/>
      </c>
      <c r="BM142" s="11">
        <f t="shared" si="119"/>
        <v>0.15549543279077374</v>
      </c>
    </row>
    <row r="143" spans="1:65">
      <c r="A143" s="30" t="s">
        <v>495</v>
      </c>
      <c r="B143" s="30" t="s">
        <v>496</v>
      </c>
      <c r="C143" s="30" t="s">
        <v>497</v>
      </c>
      <c r="D143" s="30" t="s">
        <v>498</v>
      </c>
      <c r="E143" s="30" t="s">
        <v>499</v>
      </c>
      <c r="F143" s="11" t="str">
        <f t="shared" si="120"/>
        <v>JAK-STAT ca</v>
      </c>
      <c r="H143" s="11">
        <f>VLOOKUP($B143,data!$B$3:$Q$15316,'diff expr 0 vs 1 mite'!H$8,FALSE)</f>
        <v>10.80656726</v>
      </c>
      <c r="I143" s="11">
        <f>VLOOKUP($B143,data!$B$3:$Q$15316,'diff expr 0 vs 1 mite'!I$8,FALSE)</f>
        <v>7.5025745710000002</v>
      </c>
      <c r="J143" s="11">
        <f>VLOOKUP($B143,data!$B$3:$Q$15316,'diff expr 0 vs 1 mite'!J$8,FALSE)</f>
        <v>10.86491517</v>
      </c>
      <c r="K143" s="11">
        <f>VLOOKUP($B143,data!$B$3:$Q$15316,'diff expr 0 vs 1 mite'!K$8,FALSE)</f>
        <v>7.2910769249999996</v>
      </c>
      <c r="L143" s="11">
        <f>VLOOKUP($B143,data!$B$3:$Q$15316,'diff expr 0 vs 1 mite'!L$8,FALSE)</f>
        <v>10.005532199999999</v>
      </c>
      <c r="M143" s="11">
        <f>VLOOKUP($B143,data!$B$3:$Q$15316,'diff expr 0 vs 1 mite'!M$8,FALSE)</f>
        <v>4.2577937879999999</v>
      </c>
      <c r="N143" s="11">
        <f>VLOOKUP($B143,data!$B$3:$Q$15316,'diff expr 0 vs 1 mite'!N$8,FALSE)</f>
        <v>3.8493113939999999</v>
      </c>
      <c r="O143" s="11">
        <f>VLOOKUP($B143,data!$B$3:$Q$15316,'diff expr 0 vs 1 mite'!O$8,FALSE)</f>
        <v>9.2715131950000007</v>
      </c>
      <c r="P143" s="11">
        <f>VLOOKUP($B143,data!$B$3:$Q$15316,'diff expr 0 vs 1 mite'!P$8,FALSE)</f>
        <v>7.975246855</v>
      </c>
      <c r="R143" s="27" t="s">
        <v>27749</v>
      </c>
      <c r="T143" s="2">
        <f t="shared" si="87"/>
        <v>8</v>
      </c>
      <c r="U143" s="2">
        <f t="shared" si="88"/>
        <v>4</v>
      </c>
      <c r="V143" s="2">
        <f t="shared" si="89"/>
        <v>9</v>
      </c>
      <c r="W143" s="2">
        <f t="shared" si="90"/>
        <v>3</v>
      </c>
      <c r="X143" s="2">
        <f t="shared" si="91"/>
        <v>7</v>
      </c>
      <c r="Y143" s="2">
        <f t="shared" si="92"/>
        <v>2</v>
      </c>
      <c r="Z143" s="2">
        <f t="shared" si="93"/>
        <v>1</v>
      </c>
      <c r="AA143" s="2">
        <f t="shared" si="94"/>
        <v>6</v>
      </c>
      <c r="AB143" s="2">
        <f t="shared" si="95"/>
        <v>5</v>
      </c>
      <c r="AC143" s="2"/>
      <c r="AD143" s="2">
        <f t="shared" si="96"/>
        <v>0</v>
      </c>
      <c r="AE143" s="2">
        <f t="shared" si="97"/>
        <v>0</v>
      </c>
      <c r="AF143" s="2">
        <f t="shared" si="98"/>
        <v>0</v>
      </c>
      <c r="AG143" s="2">
        <f t="shared" si="99"/>
        <v>0</v>
      </c>
      <c r="AH143" s="2">
        <f t="shared" si="100"/>
        <v>0</v>
      </c>
      <c r="AI143" s="2">
        <f t="shared" si="101"/>
        <v>0</v>
      </c>
      <c r="AJ143" s="2">
        <f t="shared" si="102"/>
        <v>0</v>
      </c>
      <c r="AK143" s="2">
        <f t="shared" si="103"/>
        <v>0</v>
      </c>
      <c r="AL143" s="2">
        <f t="shared" si="104"/>
        <v>0</v>
      </c>
      <c r="AM143" s="2"/>
      <c r="AN143" s="2">
        <f t="shared" si="105"/>
        <v>8</v>
      </c>
      <c r="AO143" s="2">
        <f t="shared" si="106"/>
        <v>4</v>
      </c>
      <c r="AP143" s="2">
        <f t="shared" si="107"/>
        <v>9</v>
      </c>
      <c r="AQ143" s="2">
        <f t="shared" si="108"/>
        <v>3</v>
      </c>
      <c r="AR143" s="2">
        <f t="shared" si="109"/>
        <v>7</v>
      </c>
      <c r="AS143" s="2">
        <f t="shared" si="110"/>
        <v>2</v>
      </c>
      <c r="AT143" s="2">
        <f t="shared" si="111"/>
        <v>1</v>
      </c>
      <c r="AU143" s="2">
        <f t="shared" si="112"/>
        <v>6</v>
      </c>
      <c r="AV143" s="2">
        <f t="shared" si="113"/>
        <v>5</v>
      </c>
      <c r="AW143" s="2"/>
      <c r="AX143" s="5">
        <f t="shared" si="114"/>
        <v>4</v>
      </c>
      <c r="AY143" s="2">
        <f t="shared" si="115"/>
        <v>5</v>
      </c>
      <c r="AZ143" s="2">
        <f t="shared" si="116"/>
        <v>24</v>
      </c>
      <c r="BA143" s="2">
        <f t="shared" si="121"/>
        <v>21</v>
      </c>
      <c r="BB143" s="2">
        <f t="shared" si="122"/>
        <v>6</v>
      </c>
      <c r="BC143" s="2">
        <f t="shared" si="123"/>
        <v>14</v>
      </c>
      <c r="BD143" s="2">
        <f t="shared" si="124"/>
        <v>6</v>
      </c>
      <c r="BE143" s="19">
        <f t="shared" si="125"/>
        <v>10</v>
      </c>
      <c r="BF143" s="19">
        <f t="shared" si="126"/>
        <v>4.0824829046386304</v>
      </c>
      <c r="BG143" s="31">
        <f t="shared" si="127"/>
        <v>-0.9797958971132712</v>
      </c>
      <c r="BH143" s="32">
        <f t="shared" si="117"/>
        <v>0.16359343889515282</v>
      </c>
      <c r="BI143" s="62">
        <f t="shared" si="118"/>
        <v>6.9014084507042259E-2</v>
      </c>
      <c r="BJ143" s="62" t="str">
        <f t="shared" si="128"/>
        <v/>
      </c>
      <c r="BK143" s="73" t="str">
        <f t="shared" si="129"/>
        <v/>
      </c>
      <c r="BM143" s="11">
        <f t="shared" si="119"/>
        <v>-0.11028297046200555</v>
      </c>
    </row>
    <row r="144" spans="1:65">
      <c r="A144" s="30" t="s">
        <v>500</v>
      </c>
      <c r="B144" s="30" t="s">
        <v>501</v>
      </c>
      <c r="C144" s="30" t="s">
        <v>502</v>
      </c>
      <c r="D144" s="30" t="s">
        <v>503</v>
      </c>
      <c r="E144" s="30" t="s">
        <v>499</v>
      </c>
      <c r="F144" s="11" t="str">
        <f t="shared" si="120"/>
        <v>JAK-STAT ca</v>
      </c>
      <c r="H144" s="11">
        <f>VLOOKUP($B144,data!$B$3:$Q$15316,'diff expr 0 vs 1 mite'!H$8,FALSE)</f>
        <v>1.2368586589999999</v>
      </c>
      <c r="I144" s="11">
        <f>VLOOKUP($B144,data!$B$3:$Q$15316,'diff expr 0 vs 1 mite'!I$8,FALSE)</f>
        <v>1.2071233830000001</v>
      </c>
      <c r="J144" s="11">
        <f>VLOOKUP($B144,data!$B$3:$Q$15316,'diff expr 0 vs 1 mite'!J$8,FALSE)</f>
        <v>0.66191636799999998</v>
      </c>
      <c r="K144" s="11">
        <f>VLOOKUP($B144,data!$B$3:$Q$15316,'diff expr 0 vs 1 mite'!K$8,FALSE)</f>
        <v>0.777506951</v>
      </c>
      <c r="L144" s="11">
        <f>VLOOKUP($B144,data!$B$3:$Q$15316,'diff expr 0 vs 1 mite'!L$8,FALSE)</f>
        <v>0.62252264599999996</v>
      </c>
      <c r="M144" s="11">
        <f>VLOOKUP($B144,data!$B$3:$Q$15316,'diff expr 0 vs 1 mite'!M$8,FALSE)</f>
        <v>2.6264655700000001</v>
      </c>
      <c r="N144" s="11">
        <f>VLOOKUP($B144,data!$B$3:$Q$15316,'diff expr 0 vs 1 mite'!N$8,FALSE)</f>
        <v>2.557141831</v>
      </c>
      <c r="O144" s="11">
        <f>VLOOKUP($B144,data!$B$3:$Q$15316,'diff expr 0 vs 1 mite'!O$8,FALSE)</f>
        <v>2.6962093390000001</v>
      </c>
      <c r="P144" s="11">
        <f>VLOOKUP($B144,data!$B$3:$Q$15316,'diff expr 0 vs 1 mite'!P$8,FALSE)</f>
        <v>4.5519580460000002</v>
      </c>
      <c r="R144" s="27" t="s">
        <v>27749</v>
      </c>
      <c r="T144" s="2">
        <f t="shared" si="87"/>
        <v>5</v>
      </c>
      <c r="U144" s="2">
        <f t="shared" si="88"/>
        <v>4</v>
      </c>
      <c r="V144" s="2">
        <f t="shared" si="89"/>
        <v>2</v>
      </c>
      <c r="W144" s="2">
        <f t="shared" si="90"/>
        <v>3</v>
      </c>
      <c r="X144" s="2">
        <f t="shared" si="91"/>
        <v>1</v>
      </c>
      <c r="Y144" s="2">
        <f t="shared" si="92"/>
        <v>7</v>
      </c>
      <c r="Z144" s="2">
        <f t="shared" si="93"/>
        <v>6</v>
      </c>
      <c r="AA144" s="2">
        <f t="shared" si="94"/>
        <v>8</v>
      </c>
      <c r="AB144" s="2">
        <f t="shared" si="95"/>
        <v>9</v>
      </c>
      <c r="AC144" s="2"/>
      <c r="AD144" s="2">
        <f t="shared" si="96"/>
        <v>0</v>
      </c>
      <c r="AE144" s="2">
        <f t="shared" si="97"/>
        <v>0</v>
      </c>
      <c r="AF144" s="2">
        <f t="shared" si="98"/>
        <v>0</v>
      </c>
      <c r="AG144" s="2">
        <f t="shared" si="99"/>
        <v>0</v>
      </c>
      <c r="AH144" s="2">
        <f t="shared" si="100"/>
        <v>0</v>
      </c>
      <c r="AI144" s="2">
        <f t="shared" si="101"/>
        <v>0</v>
      </c>
      <c r="AJ144" s="2">
        <f t="shared" si="102"/>
        <v>0</v>
      </c>
      <c r="AK144" s="2">
        <f t="shared" si="103"/>
        <v>0</v>
      </c>
      <c r="AL144" s="2">
        <f t="shared" si="104"/>
        <v>0</v>
      </c>
      <c r="AM144" s="2"/>
      <c r="AN144" s="2">
        <f t="shared" si="105"/>
        <v>5</v>
      </c>
      <c r="AO144" s="2">
        <f t="shared" si="106"/>
        <v>4</v>
      </c>
      <c r="AP144" s="2">
        <f t="shared" si="107"/>
        <v>2</v>
      </c>
      <c r="AQ144" s="2">
        <f t="shared" si="108"/>
        <v>3</v>
      </c>
      <c r="AR144" s="2">
        <f t="shared" si="109"/>
        <v>1</v>
      </c>
      <c r="AS144" s="2">
        <f t="shared" si="110"/>
        <v>7</v>
      </c>
      <c r="AT144" s="2">
        <f t="shared" si="111"/>
        <v>6</v>
      </c>
      <c r="AU144" s="2">
        <f t="shared" si="112"/>
        <v>8</v>
      </c>
      <c r="AV144" s="2">
        <f t="shared" si="113"/>
        <v>9</v>
      </c>
      <c r="AW144" s="2"/>
      <c r="AX144" s="5">
        <f t="shared" si="114"/>
        <v>4</v>
      </c>
      <c r="AY144" s="2">
        <f t="shared" si="115"/>
        <v>5</v>
      </c>
      <c r="AZ144" s="2">
        <f t="shared" si="116"/>
        <v>14</v>
      </c>
      <c r="BA144" s="2">
        <f t="shared" si="121"/>
        <v>31</v>
      </c>
      <c r="BB144" s="2">
        <f t="shared" si="122"/>
        <v>16</v>
      </c>
      <c r="BC144" s="2">
        <f t="shared" si="123"/>
        <v>4</v>
      </c>
      <c r="BD144" s="2">
        <f t="shared" si="124"/>
        <v>4</v>
      </c>
      <c r="BE144" s="19">
        <f t="shared" si="125"/>
        <v>10</v>
      </c>
      <c r="BF144" s="19">
        <f t="shared" si="126"/>
        <v>4.0824829046386304</v>
      </c>
      <c r="BG144" s="31">
        <f t="shared" si="127"/>
        <v>-1.4696938456699067</v>
      </c>
      <c r="BH144" s="32">
        <f t="shared" si="117"/>
        <v>7.0822345147568383E-2</v>
      </c>
      <c r="BI144" s="62">
        <f t="shared" si="118"/>
        <v>4.1971830985915497E-2</v>
      </c>
      <c r="BJ144" s="62" t="str">
        <f t="shared" si="128"/>
        <v/>
      </c>
      <c r="BK144" s="73" t="str">
        <f t="shared" si="129"/>
        <v/>
      </c>
      <c r="BM144" s="11">
        <f t="shared" si="119"/>
        <v>0.42963076470917194</v>
      </c>
    </row>
    <row r="145" spans="1:65">
      <c r="A145" s="30" t="s">
        <v>504</v>
      </c>
      <c r="B145" s="30" t="s">
        <v>505</v>
      </c>
      <c r="C145" s="30" t="s">
        <v>506</v>
      </c>
      <c r="D145" s="30" t="s">
        <v>507</v>
      </c>
      <c r="E145" s="30" t="s">
        <v>499</v>
      </c>
      <c r="F145" s="11" t="str">
        <f t="shared" si="120"/>
        <v>JAK-STAT ca</v>
      </c>
      <c r="H145" s="11">
        <f>VLOOKUP($B145,data!$B$3:$Q$15316,'diff expr 0 vs 1 mite'!H$8,FALSE)</f>
        <v>1.1821662040000001</v>
      </c>
      <c r="I145" s="11">
        <f>VLOOKUP($B145,data!$B$3:$Q$15316,'diff expr 0 vs 1 mite'!I$8,FALSE)</f>
        <v>1.0584538960000001</v>
      </c>
      <c r="J145" s="11">
        <f>VLOOKUP($B145,data!$B$3:$Q$15316,'diff expr 0 vs 1 mite'!J$8,FALSE)</f>
        <v>1.132648962</v>
      </c>
      <c r="K145" s="11">
        <f>VLOOKUP($B145,data!$B$3:$Q$15316,'diff expr 0 vs 1 mite'!K$8,FALSE)</f>
        <v>1.077659371</v>
      </c>
      <c r="L145" s="11">
        <f>VLOOKUP($B145,data!$B$3:$Q$15316,'diff expr 0 vs 1 mite'!L$8,FALSE)</f>
        <v>1.702067867</v>
      </c>
      <c r="M145" s="11">
        <f>VLOOKUP($B145,data!$B$3:$Q$15316,'diff expr 0 vs 1 mite'!M$8,FALSE)</f>
        <v>2.1103760149999999</v>
      </c>
      <c r="N145" s="11">
        <f>VLOOKUP($B145,data!$B$3:$Q$15316,'diff expr 0 vs 1 mite'!N$8,FALSE)</f>
        <v>1.5708166960000001</v>
      </c>
      <c r="O145" s="11">
        <f>VLOOKUP($B145,data!$B$3:$Q$15316,'diff expr 0 vs 1 mite'!O$8,FALSE)</f>
        <v>2.092560352</v>
      </c>
      <c r="P145" s="11">
        <f>VLOOKUP($B145,data!$B$3:$Q$15316,'diff expr 0 vs 1 mite'!P$8,FALSE)</f>
        <v>2.5716918030000002</v>
      </c>
      <c r="R145" s="27" t="s">
        <v>27749</v>
      </c>
      <c r="T145" s="2">
        <f t="shared" si="87"/>
        <v>4</v>
      </c>
      <c r="U145" s="2">
        <f t="shared" si="88"/>
        <v>1</v>
      </c>
      <c r="V145" s="2">
        <f t="shared" si="89"/>
        <v>3</v>
      </c>
      <c r="W145" s="2">
        <f t="shared" si="90"/>
        <v>2</v>
      </c>
      <c r="X145" s="2">
        <f t="shared" si="91"/>
        <v>6</v>
      </c>
      <c r="Y145" s="2">
        <f t="shared" si="92"/>
        <v>8</v>
      </c>
      <c r="Z145" s="2">
        <f t="shared" si="93"/>
        <v>5</v>
      </c>
      <c r="AA145" s="2">
        <f t="shared" si="94"/>
        <v>7</v>
      </c>
      <c r="AB145" s="2">
        <f t="shared" si="95"/>
        <v>9</v>
      </c>
      <c r="AC145" s="2"/>
      <c r="AD145" s="2">
        <f t="shared" si="96"/>
        <v>0</v>
      </c>
      <c r="AE145" s="2">
        <f t="shared" si="97"/>
        <v>0</v>
      </c>
      <c r="AF145" s="2">
        <f t="shared" si="98"/>
        <v>0</v>
      </c>
      <c r="AG145" s="2">
        <f t="shared" si="99"/>
        <v>0</v>
      </c>
      <c r="AH145" s="2">
        <f t="shared" si="100"/>
        <v>0</v>
      </c>
      <c r="AI145" s="2">
        <f t="shared" si="101"/>
        <v>0</v>
      </c>
      <c r="AJ145" s="2">
        <f t="shared" si="102"/>
        <v>0</v>
      </c>
      <c r="AK145" s="2">
        <f t="shared" si="103"/>
        <v>0</v>
      </c>
      <c r="AL145" s="2">
        <f t="shared" si="104"/>
        <v>0</v>
      </c>
      <c r="AM145" s="2"/>
      <c r="AN145" s="2">
        <f t="shared" si="105"/>
        <v>4</v>
      </c>
      <c r="AO145" s="2">
        <f t="shared" si="106"/>
        <v>1</v>
      </c>
      <c r="AP145" s="2">
        <f t="shared" si="107"/>
        <v>3</v>
      </c>
      <c r="AQ145" s="2">
        <f t="shared" si="108"/>
        <v>2</v>
      </c>
      <c r="AR145" s="2">
        <f t="shared" si="109"/>
        <v>6</v>
      </c>
      <c r="AS145" s="2">
        <f t="shared" si="110"/>
        <v>8</v>
      </c>
      <c r="AT145" s="2">
        <f t="shared" si="111"/>
        <v>5</v>
      </c>
      <c r="AU145" s="2">
        <f t="shared" si="112"/>
        <v>7</v>
      </c>
      <c r="AV145" s="2">
        <f t="shared" si="113"/>
        <v>9</v>
      </c>
      <c r="AW145" s="2"/>
      <c r="AX145" s="5">
        <f t="shared" si="114"/>
        <v>4</v>
      </c>
      <c r="AY145" s="2">
        <f t="shared" si="115"/>
        <v>5</v>
      </c>
      <c r="AZ145" s="2">
        <f t="shared" si="116"/>
        <v>10</v>
      </c>
      <c r="BA145" s="2">
        <f t="shared" si="121"/>
        <v>35</v>
      </c>
      <c r="BB145" s="2">
        <f t="shared" si="122"/>
        <v>20</v>
      </c>
      <c r="BC145" s="2">
        <f t="shared" si="123"/>
        <v>0</v>
      </c>
      <c r="BD145" s="2">
        <f t="shared" si="124"/>
        <v>0</v>
      </c>
      <c r="BE145" s="19">
        <f t="shared" si="125"/>
        <v>10</v>
      </c>
      <c r="BF145" s="19">
        <f t="shared" si="126"/>
        <v>4.0824829046386304</v>
      </c>
      <c r="BG145" s="31">
        <f t="shared" si="127"/>
        <v>-2.4494897427831779</v>
      </c>
      <c r="BH145" s="32">
        <f t="shared" si="117"/>
        <v>7.1529392177148241E-3</v>
      </c>
      <c r="BI145" s="62">
        <f t="shared" si="118"/>
        <v>2.8169014084507044E-4</v>
      </c>
      <c r="BJ145" s="62" t="str">
        <f t="shared" si="128"/>
        <v/>
      </c>
      <c r="BK145" s="73" t="str">
        <f t="shared" si="129"/>
        <v>sign</v>
      </c>
      <c r="BM145" s="11">
        <f t="shared" si="119"/>
        <v>0.25669794096177839</v>
      </c>
    </row>
    <row r="146" spans="1:65">
      <c r="A146" s="30" t="s">
        <v>508</v>
      </c>
      <c r="B146" s="30" t="s">
        <v>509</v>
      </c>
      <c r="C146" s="30" t="s">
        <v>510</v>
      </c>
      <c r="D146" s="30" t="s">
        <v>511</v>
      </c>
      <c r="E146" s="30" t="s">
        <v>499</v>
      </c>
      <c r="F146" s="11" t="str">
        <f t="shared" si="120"/>
        <v>JAK-STAT ca</v>
      </c>
      <c r="H146" s="11">
        <f>VLOOKUP($B146,data!$B$3:$Q$15316,'diff expr 0 vs 1 mite'!H$8,FALSE)</f>
        <v>14.430583110000001</v>
      </c>
      <c r="I146" s="11">
        <f>VLOOKUP($B146,data!$B$3:$Q$15316,'diff expr 0 vs 1 mite'!I$8,FALSE)</f>
        <v>6.8759128670000003</v>
      </c>
      <c r="J146" s="11">
        <f>VLOOKUP($B146,data!$B$3:$Q$15316,'diff expr 0 vs 1 mite'!J$8,FALSE)</f>
        <v>4.8490082960000001</v>
      </c>
      <c r="K146" s="11">
        <f>VLOOKUP($B146,data!$B$3:$Q$15316,'diff expr 0 vs 1 mite'!K$8,FALSE)</f>
        <v>9.798388825</v>
      </c>
      <c r="L146" s="11">
        <f>VLOOKUP($B146,data!$B$3:$Q$15316,'diff expr 0 vs 1 mite'!L$8,FALSE)</f>
        <v>21.98774534</v>
      </c>
      <c r="M146" s="11">
        <f>VLOOKUP($B146,data!$B$3:$Q$15316,'diff expr 0 vs 1 mite'!M$8,FALSE)</f>
        <v>27.27373309</v>
      </c>
      <c r="N146" s="11">
        <f>VLOOKUP($B146,data!$B$3:$Q$15316,'diff expr 0 vs 1 mite'!N$8,FALSE)</f>
        <v>11.144751279999999</v>
      </c>
      <c r="O146" s="11">
        <f>VLOOKUP($B146,data!$B$3:$Q$15316,'diff expr 0 vs 1 mite'!O$8,FALSE)</f>
        <v>46.807566420000001</v>
      </c>
      <c r="P146" s="11">
        <f>VLOOKUP($B146,data!$B$3:$Q$15316,'diff expr 0 vs 1 mite'!P$8,FALSE)</f>
        <v>147.9951854</v>
      </c>
      <c r="R146" s="27" t="s">
        <v>27749</v>
      </c>
      <c r="T146" s="2">
        <f t="shared" si="87"/>
        <v>5</v>
      </c>
      <c r="U146" s="2">
        <f t="shared" si="88"/>
        <v>2</v>
      </c>
      <c r="V146" s="2">
        <f t="shared" si="89"/>
        <v>1</v>
      </c>
      <c r="W146" s="2">
        <f t="shared" si="90"/>
        <v>3</v>
      </c>
      <c r="X146" s="2">
        <f t="shared" si="91"/>
        <v>6</v>
      </c>
      <c r="Y146" s="2">
        <f t="shared" si="92"/>
        <v>7</v>
      </c>
      <c r="Z146" s="2">
        <f t="shared" si="93"/>
        <v>4</v>
      </c>
      <c r="AA146" s="2">
        <f t="shared" si="94"/>
        <v>8</v>
      </c>
      <c r="AB146" s="2">
        <f t="shared" si="95"/>
        <v>9</v>
      </c>
      <c r="AC146" s="2"/>
      <c r="AD146" s="2">
        <f t="shared" si="96"/>
        <v>0</v>
      </c>
      <c r="AE146" s="2">
        <f t="shared" si="97"/>
        <v>0</v>
      </c>
      <c r="AF146" s="2">
        <f t="shared" si="98"/>
        <v>0</v>
      </c>
      <c r="AG146" s="2">
        <f t="shared" si="99"/>
        <v>0</v>
      </c>
      <c r="AH146" s="2">
        <f t="shared" si="100"/>
        <v>0</v>
      </c>
      <c r="AI146" s="2">
        <f t="shared" si="101"/>
        <v>0</v>
      </c>
      <c r="AJ146" s="2">
        <f t="shared" si="102"/>
        <v>0</v>
      </c>
      <c r="AK146" s="2">
        <f t="shared" si="103"/>
        <v>0</v>
      </c>
      <c r="AL146" s="2">
        <f t="shared" si="104"/>
        <v>0</v>
      </c>
      <c r="AM146" s="2"/>
      <c r="AN146" s="2">
        <f t="shared" si="105"/>
        <v>5</v>
      </c>
      <c r="AO146" s="2">
        <f t="shared" si="106"/>
        <v>2</v>
      </c>
      <c r="AP146" s="2">
        <f t="shared" si="107"/>
        <v>1</v>
      </c>
      <c r="AQ146" s="2">
        <f t="shared" si="108"/>
        <v>3</v>
      </c>
      <c r="AR146" s="2">
        <f t="shared" si="109"/>
        <v>6</v>
      </c>
      <c r="AS146" s="2">
        <f t="shared" si="110"/>
        <v>7</v>
      </c>
      <c r="AT146" s="2">
        <f t="shared" si="111"/>
        <v>4</v>
      </c>
      <c r="AU146" s="2">
        <f t="shared" si="112"/>
        <v>8</v>
      </c>
      <c r="AV146" s="2">
        <f t="shared" si="113"/>
        <v>9</v>
      </c>
      <c r="AW146" s="2"/>
      <c r="AX146" s="5">
        <f t="shared" si="114"/>
        <v>4</v>
      </c>
      <c r="AY146" s="2">
        <f t="shared" si="115"/>
        <v>5</v>
      </c>
      <c r="AZ146" s="2">
        <f t="shared" si="116"/>
        <v>11</v>
      </c>
      <c r="BA146" s="2">
        <f t="shared" si="121"/>
        <v>34</v>
      </c>
      <c r="BB146" s="2">
        <f t="shared" si="122"/>
        <v>19</v>
      </c>
      <c r="BC146" s="2">
        <f t="shared" si="123"/>
        <v>1</v>
      </c>
      <c r="BD146" s="2">
        <f t="shared" si="124"/>
        <v>1</v>
      </c>
      <c r="BE146" s="19">
        <f t="shared" si="125"/>
        <v>10</v>
      </c>
      <c r="BF146" s="19">
        <f t="shared" si="126"/>
        <v>4.0824829046386304</v>
      </c>
      <c r="BG146" s="31">
        <f t="shared" si="127"/>
        <v>-2.2045407685048604</v>
      </c>
      <c r="BH146" s="32">
        <f t="shared" si="117"/>
        <v>1.3743168055755161E-2</v>
      </c>
      <c r="BI146" s="62">
        <f t="shared" si="118"/>
        <v>1.887323943661972E-2</v>
      </c>
      <c r="BJ146" s="62">
        <f t="shared" si="128"/>
        <v>1.3743168055755161E-2</v>
      </c>
      <c r="BK146" s="73" t="str">
        <f t="shared" si="129"/>
        <v>sign</v>
      </c>
      <c r="BM146" s="11">
        <f t="shared" si="119"/>
        <v>0.75424001857033751</v>
      </c>
    </row>
    <row r="147" spans="1:65">
      <c r="A147" s="30" t="s">
        <v>512</v>
      </c>
      <c r="B147" s="30" t="s">
        <v>513</v>
      </c>
      <c r="C147" s="30" t="s">
        <v>514</v>
      </c>
      <c r="D147" s="30" t="s">
        <v>515</v>
      </c>
      <c r="E147" s="30" t="s">
        <v>499</v>
      </c>
      <c r="F147" s="11" t="str">
        <f t="shared" si="120"/>
        <v>JAK-STAT ca</v>
      </c>
      <c r="H147" s="11">
        <f>VLOOKUP($B147,data!$B$3:$Q$15316,'diff expr 0 vs 1 mite'!H$8,FALSE)</f>
        <v>1.2353178789999999</v>
      </c>
      <c r="I147" s="11">
        <f>VLOOKUP($B147,data!$B$3:$Q$15316,'diff expr 0 vs 1 mite'!I$8,FALSE)</f>
        <v>1.0915641979999999</v>
      </c>
      <c r="J147" s="11">
        <f>VLOOKUP($B147,data!$B$3:$Q$15316,'diff expr 0 vs 1 mite'!J$8,FALSE)</f>
        <v>0.81975383899999998</v>
      </c>
      <c r="K147" s="11">
        <f>VLOOKUP($B147,data!$B$3:$Q$15316,'diff expr 0 vs 1 mite'!K$8,FALSE)</f>
        <v>0.86661684800000005</v>
      </c>
      <c r="L147" s="11">
        <f>VLOOKUP($B147,data!$B$3:$Q$15316,'diff expr 0 vs 1 mite'!L$8,FALSE)</f>
        <v>1.3277755950000001</v>
      </c>
      <c r="M147" s="11">
        <f>VLOOKUP($B147,data!$B$3:$Q$15316,'diff expr 0 vs 1 mite'!M$8,FALSE)</f>
        <v>1.626380111</v>
      </c>
      <c r="N147" s="11">
        <f>VLOOKUP($B147,data!$B$3:$Q$15316,'diff expr 0 vs 1 mite'!N$8,FALSE)</f>
        <v>2.0500060320000002</v>
      </c>
      <c r="O147" s="11">
        <f>VLOOKUP($B147,data!$B$3:$Q$15316,'diff expr 0 vs 1 mite'!O$8,FALSE)</f>
        <v>2.276682793</v>
      </c>
      <c r="P147" s="11">
        <f>VLOOKUP($B147,data!$B$3:$Q$15316,'diff expr 0 vs 1 mite'!P$8,FALSE)</f>
        <v>2.8891657560000001</v>
      </c>
      <c r="R147" s="27" t="s">
        <v>27749</v>
      </c>
      <c r="T147" s="2">
        <f t="shared" si="87"/>
        <v>4</v>
      </c>
      <c r="U147" s="2">
        <f t="shared" si="88"/>
        <v>3</v>
      </c>
      <c r="V147" s="2">
        <f t="shared" si="89"/>
        <v>1</v>
      </c>
      <c r="W147" s="2">
        <f t="shared" si="90"/>
        <v>2</v>
      </c>
      <c r="X147" s="2">
        <f t="shared" si="91"/>
        <v>5</v>
      </c>
      <c r="Y147" s="2">
        <f t="shared" si="92"/>
        <v>6</v>
      </c>
      <c r="Z147" s="2">
        <f t="shared" si="93"/>
        <v>7</v>
      </c>
      <c r="AA147" s="2">
        <f t="shared" si="94"/>
        <v>8</v>
      </c>
      <c r="AB147" s="2">
        <f t="shared" si="95"/>
        <v>9</v>
      </c>
      <c r="AC147" s="2"/>
      <c r="AD147" s="2">
        <f t="shared" si="96"/>
        <v>0</v>
      </c>
      <c r="AE147" s="2">
        <f t="shared" si="97"/>
        <v>0</v>
      </c>
      <c r="AF147" s="2">
        <f t="shared" si="98"/>
        <v>0</v>
      </c>
      <c r="AG147" s="2">
        <f t="shared" si="99"/>
        <v>0</v>
      </c>
      <c r="AH147" s="2">
        <f t="shared" si="100"/>
        <v>0</v>
      </c>
      <c r="AI147" s="2">
        <f t="shared" si="101"/>
        <v>0</v>
      </c>
      <c r="AJ147" s="2">
        <f t="shared" si="102"/>
        <v>0</v>
      </c>
      <c r="AK147" s="2">
        <f t="shared" si="103"/>
        <v>0</v>
      </c>
      <c r="AL147" s="2">
        <f t="shared" si="104"/>
        <v>0</v>
      </c>
      <c r="AM147" s="2"/>
      <c r="AN147" s="2">
        <f t="shared" si="105"/>
        <v>4</v>
      </c>
      <c r="AO147" s="2">
        <f t="shared" si="106"/>
        <v>3</v>
      </c>
      <c r="AP147" s="2">
        <f t="shared" si="107"/>
        <v>1</v>
      </c>
      <c r="AQ147" s="2">
        <f t="shared" si="108"/>
        <v>2</v>
      </c>
      <c r="AR147" s="2">
        <f t="shared" si="109"/>
        <v>5</v>
      </c>
      <c r="AS147" s="2">
        <f t="shared" si="110"/>
        <v>6</v>
      </c>
      <c r="AT147" s="2">
        <f t="shared" si="111"/>
        <v>7</v>
      </c>
      <c r="AU147" s="2">
        <f t="shared" si="112"/>
        <v>8</v>
      </c>
      <c r="AV147" s="2">
        <f t="shared" si="113"/>
        <v>9</v>
      </c>
      <c r="AW147" s="2"/>
      <c r="AX147" s="5">
        <f t="shared" si="114"/>
        <v>4</v>
      </c>
      <c r="AY147" s="2">
        <f t="shared" si="115"/>
        <v>5</v>
      </c>
      <c r="AZ147" s="2">
        <f t="shared" si="116"/>
        <v>10</v>
      </c>
      <c r="BA147" s="2">
        <f t="shared" si="121"/>
        <v>35</v>
      </c>
      <c r="BB147" s="2">
        <f t="shared" si="122"/>
        <v>20</v>
      </c>
      <c r="BC147" s="2">
        <f t="shared" si="123"/>
        <v>0</v>
      </c>
      <c r="BD147" s="2">
        <f t="shared" si="124"/>
        <v>0</v>
      </c>
      <c r="BE147" s="19">
        <f t="shared" si="125"/>
        <v>10</v>
      </c>
      <c r="BF147" s="19">
        <f t="shared" si="126"/>
        <v>4.0824829046386304</v>
      </c>
      <c r="BG147" s="31">
        <f t="shared" si="127"/>
        <v>-2.4494897427831779</v>
      </c>
      <c r="BH147" s="32">
        <f t="shared" si="117"/>
        <v>7.1529392177148241E-3</v>
      </c>
      <c r="BI147" s="62">
        <f t="shared" si="118"/>
        <v>2.8169014084507044E-4</v>
      </c>
      <c r="BJ147" s="62" t="str">
        <f t="shared" si="128"/>
        <v/>
      </c>
      <c r="BK147" s="73" t="str">
        <f t="shared" si="129"/>
        <v>sign</v>
      </c>
      <c r="BM147" s="11">
        <f t="shared" si="119"/>
        <v>0.30691486573270821</v>
      </c>
    </row>
    <row r="148" spans="1:65">
      <c r="A148" s="30" t="s">
        <v>516</v>
      </c>
      <c r="B148" s="30" t="s">
        <v>517</v>
      </c>
      <c r="C148" s="30" t="s">
        <v>518</v>
      </c>
      <c r="D148" s="30" t="s">
        <v>519</v>
      </c>
      <c r="E148" s="30" t="s">
        <v>499</v>
      </c>
      <c r="F148" s="11" t="str">
        <f t="shared" si="120"/>
        <v>JAK-STAT ca</v>
      </c>
      <c r="H148" s="11">
        <f>VLOOKUP($B148,data!$B$3:$Q$15316,'diff expr 0 vs 1 mite'!H$8,FALSE)</f>
        <v>2.1888770819999999</v>
      </c>
      <c r="I148" s="11">
        <f>VLOOKUP($B148,data!$B$3:$Q$15316,'diff expr 0 vs 1 mite'!I$8,FALSE)</f>
        <v>1.532217953</v>
      </c>
      <c r="J148" s="11">
        <f>VLOOKUP($B148,data!$B$3:$Q$15316,'diff expr 0 vs 1 mite'!J$8,FALSE)</f>
        <v>1.3905293949999999</v>
      </c>
      <c r="K148" s="11">
        <f>VLOOKUP($B148,data!$B$3:$Q$15316,'diff expr 0 vs 1 mite'!K$8,FALSE)</f>
        <v>1.3880863750000001</v>
      </c>
      <c r="L148" s="11">
        <f>VLOOKUP($B148,data!$B$3:$Q$15316,'diff expr 0 vs 1 mite'!L$8,FALSE)</f>
        <v>2.4440338939999999</v>
      </c>
      <c r="M148" s="11">
        <f>VLOOKUP($B148,data!$B$3:$Q$15316,'diff expr 0 vs 1 mite'!M$8,FALSE)</f>
        <v>5.1286373310000002</v>
      </c>
      <c r="N148" s="11">
        <f>VLOOKUP($B148,data!$B$3:$Q$15316,'diff expr 0 vs 1 mite'!N$8,FALSE)</f>
        <v>3.20571363</v>
      </c>
      <c r="O148" s="11">
        <f>VLOOKUP($B148,data!$B$3:$Q$15316,'diff expr 0 vs 1 mite'!O$8,FALSE)</f>
        <v>8.8886644750000006</v>
      </c>
      <c r="P148" s="11">
        <f>VLOOKUP($B148,data!$B$3:$Q$15316,'diff expr 0 vs 1 mite'!P$8,FALSE)</f>
        <v>9.1001320230000005</v>
      </c>
      <c r="R148" s="27" t="s">
        <v>27749</v>
      </c>
      <c r="T148" s="2">
        <f t="shared" si="87"/>
        <v>4</v>
      </c>
      <c r="U148" s="2">
        <f t="shared" si="88"/>
        <v>3</v>
      </c>
      <c r="V148" s="2">
        <f t="shared" si="89"/>
        <v>2</v>
      </c>
      <c r="W148" s="2">
        <f t="shared" si="90"/>
        <v>1</v>
      </c>
      <c r="X148" s="2">
        <f t="shared" si="91"/>
        <v>5</v>
      </c>
      <c r="Y148" s="2">
        <f t="shared" si="92"/>
        <v>7</v>
      </c>
      <c r="Z148" s="2">
        <f t="shared" si="93"/>
        <v>6</v>
      </c>
      <c r="AA148" s="2">
        <f t="shared" si="94"/>
        <v>8</v>
      </c>
      <c r="AB148" s="2">
        <f t="shared" si="95"/>
        <v>9</v>
      </c>
      <c r="AC148" s="2"/>
      <c r="AD148" s="2">
        <f t="shared" si="96"/>
        <v>0</v>
      </c>
      <c r="AE148" s="2">
        <f t="shared" si="97"/>
        <v>0</v>
      </c>
      <c r="AF148" s="2">
        <f t="shared" si="98"/>
        <v>0</v>
      </c>
      <c r="AG148" s="2">
        <f t="shared" si="99"/>
        <v>0</v>
      </c>
      <c r="AH148" s="2">
        <f t="shared" si="100"/>
        <v>0</v>
      </c>
      <c r="AI148" s="2">
        <f t="shared" si="101"/>
        <v>0</v>
      </c>
      <c r="AJ148" s="2">
        <f t="shared" si="102"/>
        <v>0</v>
      </c>
      <c r="AK148" s="2">
        <f t="shared" si="103"/>
        <v>0</v>
      </c>
      <c r="AL148" s="2">
        <f t="shared" si="104"/>
        <v>0</v>
      </c>
      <c r="AM148" s="2"/>
      <c r="AN148" s="2">
        <f t="shared" si="105"/>
        <v>4</v>
      </c>
      <c r="AO148" s="2">
        <f t="shared" si="106"/>
        <v>3</v>
      </c>
      <c r="AP148" s="2">
        <f t="shared" si="107"/>
        <v>2</v>
      </c>
      <c r="AQ148" s="2">
        <f t="shared" si="108"/>
        <v>1</v>
      </c>
      <c r="AR148" s="2">
        <f t="shared" si="109"/>
        <v>5</v>
      </c>
      <c r="AS148" s="2">
        <f t="shared" si="110"/>
        <v>7</v>
      </c>
      <c r="AT148" s="2">
        <f t="shared" si="111"/>
        <v>6</v>
      </c>
      <c r="AU148" s="2">
        <f t="shared" si="112"/>
        <v>8</v>
      </c>
      <c r="AV148" s="2">
        <f t="shared" si="113"/>
        <v>9</v>
      </c>
      <c r="AW148" s="2"/>
      <c r="AX148" s="5">
        <f t="shared" si="114"/>
        <v>4</v>
      </c>
      <c r="AY148" s="2">
        <f t="shared" si="115"/>
        <v>5</v>
      </c>
      <c r="AZ148" s="2">
        <f t="shared" si="116"/>
        <v>10</v>
      </c>
      <c r="BA148" s="2">
        <f t="shared" si="121"/>
        <v>35</v>
      </c>
      <c r="BB148" s="2">
        <f t="shared" si="122"/>
        <v>20</v>
      </c>
      <c r="BC148" s="2">
        <f t="shared" si="123"/>
        <v>0</v>
      </c>
      <c r="BD148" s="2">
        <f t="shared" si="124"/>
        <v>0</v>
      </c>
      <c r="BE148" s="19">
        <f t="shared" si="125"/>
        <v>10</v>
      </c>
      <c r="BF148" s="19">
        <f t="shared" si="126"/>
        <v>4.0824829046386304</v>
      </c>
      <c r="BG148" s="31">
        <f t="shared" si="127"/>
        <v>-2.4494897427831779</v>
      </c>
      <c r="BH148" s="32">
        <f t="shared" si="117"/>
        <v>7.1529392177148241E-3</v>
      </c>
      <c r="BI148" s="62">
        <f t="shared" si="118"/>
        <v>2.8169014084507044E-4</v>
      </c>
      <c r="BJ148" s="62" t="str">
        <f t="shared" si="128"/>
        <v/>
      </c>
      <c r="BK148" s="73" t="str">
        <f t="shared" si="129"/>
        <v>sign</v>
      </c>
      <c r="BM148" s="11">
        <f t="shared" si="119"/>
        <v>0.54909326442782735</v>
      </c>
    </row>
    <row r="149" spans="1:65">
      <c r="A149" s="30" t="s">
        <v>520</v>
      </c>
      <c r="B149" s="30" t="s">
        <v>521</v>
      </c>
      <c r="C149" s="30" t="s">
        <v>522</v>
      </c>
      <c r="D149" s="30" t="s">
        <v>101</v>
      </c>
      <c r="E149" s="30" t="s">
        <v>523</v>
      </c>
      <c r="F149" s="11" t="str">
        <f t="shared" si="120"/>
        <v>JAK-STAT ca</v>
      </c>
      <c r="H149" s="11">
        <f>VLOOKUP($B149,data!$B$3:$Q$15316,'diff expr 0 vs 1 mite'!H$8,FALSE)</f>
        <v>4.435641715</v>
      </c>
      <c r="I149" s="11">
        <f>VLOOKUP($B149,data!$B$3:$Q$15316,'diff expr 0 vs 1 mite'!I$8,FALSE)</f>
        <v>5.3594062210000004</v>
      </c>
      <c r="J149" s="11">
        <f>VLOOKUP($B149,data!$B$3:$Q$15316,'diff expr 0 vs 1 mite'!J$8,FALSE)</f>
        <v>3.3476928190000002</v>
      </c>
      <c r="K149" s="11">
        <f>VLOOKUP($B149,data!$B$3:$Q$15316,'diff expr 0 vs 1 mite'!K$8,FALSE)</f>
        <v>5.6993514359999997</v>
      </c>
      <c r="L149" s="11">
        <f>VLOOKUP($B149,data!$B$3:$Q$15316,'diff expr 0 vs 1 mite'!L$8,FALSE)</f>
        <v>7.1981430050000004</v>
      </c>
      <c r="M149" s="11">
        <f>VLOOKUP($B149,data!$B$3:$Q$15316,'diff expr 0 vs 1 mite'!M$8,FALSE)</f>
        <v>20.666045180000001</v>
      </c>
      <c r="N149" s="11">
        <f>VLOOKUP($B149,data!$B$3:$Q$15316,'diff expr 0 vs 1 mite'!N$8,FALSE)</f>
        <v>11.12658759</v>
      </c>
      <c r="O149" s="11">
        <f>VLOOKUP($B149,data!$B$3:$Q$15316,'diff expr 0 vs 1 mite'!O$8,FALSE)</f>
        <v>25.631977200000001</v>
      </c>
      <c r="P149" s="11">
        <f>VLOOKUP($B149,data!$B$3:$Q$15316,'diff expr 0 vs 1 mite'!P$8,FALSE)</f>
        <v>13.864476160000001</v>
      </c>
      <c r="R149" s="27" t="s">
        <v>27749</v>
      </c>
      <c r="T149" s="2">
        <f t="shared" si="87"/>
        <v>2</v>
      </c>
      <c r="U149" s="2">
        <f t="shared" si="88"/>
        <v>3</v>
      </c>
      <c r="V149" s="2">
        <f t="shared" si="89"/>
        <v>1</v>
      </c>
      <c r="W149" s="2">
        <f t="shared" si="90"/>
        <v>4</v>
      </c>
      <c r="X149" s="2">
        <f t="shared" si="91"/>
        <v>5</v>
      </c>
      <c r="Y149" s="2">
        <f t="shared" si="92"/>
        <v>8</v>
      </c>
      <c r="Z149" s="2">
        <f t="shared" si="93"/>
        <v>6</v>
      </c>
      <c r="AA149" s="2">
        <f t="shared" si="94"/>
        <v>9</v>
      </c>
      <c r="AB149" s="2">
        <f t="shared" si="95"/>
        <v>7</v>
      </c>
      <c r="AC149" s="2"/>
      <c r="AD149" s="2">
        <f t="shared" si="96"/>
        <v>0</v>
      </c>
      <c r="AE149" s="2">
        <f t="shared" si="97"/>
        <v>0</v>
      </c>
      <c r="AF149" s="2">
        <f t="shared" si="98"/>
        <v>0</v>
      </c>
      <c r="AG149" s="2">
        <f t="shared" si="99"/>
        <v>0</v>
      </c>
      <c r="AH149" s="2">
        <f t="shared" si="100"/>
        <v>0</v>
      </c>
      <c r="AI149" s="2">
        <f t="shared" si="101"/>
        <v>0</v>
      </c>
      <c r="AJ149" s="2">
        <f t="shared" si="102"/>
        <v>0</v>
      </c>
      <c r="AK149" s="2">
        <f t="shared" si="103"/>
        <v>0</v>
      </c>
      <c r="AL149" s="2">
        <f t="shared" si="104"/>
        <v>0</v>
      </c>
      <c r="AM149" s="2"/>
      <c r="AN149" s="2">
        <f t="shared" si="105"/>
        <v>2</v>
      </c>
      <c r="AO149" s="2">
        <f t="shared" si="106"/>
        <v>3</v>
      </c>
      <c r="AP149" s="2">
        <f t="shared" si="107"/>
        <v>1</v>
      </c>
      <c r="AQ149" s="2">
        <f t="shared" si="108"/>
        <v>4</v>
      </c>
      <c r="AR149" s="2">
        <f t="shared" si="109"/>
        <v>5</v>
      </c>
      <c r="AS149" s="2">
        <f t="shared" si="110"/>
        <v>8</v>
      </c>
      <c r="AT149" s="2">
        <f t="shared" si="111"/>
        <v>6</v>
      </c>
      <c r="AU149" s="2">
        <f t="shared" si="112"/>
        <v>9</v>
      </c>
      <c r="AV149" s="2">
        <f t="shared" si="113"/>
        <v>7</v>
      </c>
      <c r="AW149" s="2"/>
      <c r="AX149" s="5">
        <f t="shared" si="114"/>
        <v>4</v>
      </c>
      <c r="AY149" s="2">
        <f t="shared" si="115"/>
        <v>5</v>
      </c>
      <c r="AZ149" s="2">
        <f t="shared" si="116"/>
        <v>10</v>
      </c>
      <c r="BA149" s="2">
        <f t="shared" si="121"/>
        <v>35</v>
      </c>
      <c r="BB149" s="2">
        <f t="shared" si="122"/>
        <v>20</v>
      </c>
      <c r="BC149" s="2">
        <f t="shared" si="123"/>
        <v>0</v>
      </c>
      <c r="BD149" s="2">
        <f t="shared" si="124"/>
        <v>0</v>
      </c>
      <c r="BE149" s="19">
        <f t="shared" si="125"/>
        <v>10</v>
      </c>
      <c r="BF149" s="19">
        <f t="shared" si="126"/>
        <v>4.0824829046386304</v>
      </c>
      <c r="BG149" s="31">
        <f t="shared" si="127"/>
        <v>-2.4494897427831779</v>
      </c>
      <c r="BH149" s="32">
        <f t="shared" si="117"/>
        <v>7.1529392177148241E-3</v>
      </c>
      <c r="BI149" s="62">
        <f t="shared" si="118"/>
        <v>2.8169014084507044E-4</v>
      </c>
      <c r="BJ149" s="62" t="str">
        <f t="shared" si="128"/>
        <v/>
      </c>
      <c r="BK149" s="73" t="str">
        <f t="shared" si="129"/>
        <v>sign</v>
      </c>
      <c r="BM149" s="11">
        <f t="shared" si="119"/>
        <v>0.52275985989101237</v>
      </c>
    </row>
    <row r="150" spans="1:65">
      <c r="A150" s="30" t="s">
        <v>524</v>
      </c>
      <c r="B150" s="30" t="s">
        <v>525</v>
      </c>
      <c r="C150" s="30" t="s">
        <v>526</v>
      </c>
      <c r="D150" s="30" t="s">
        <v>101</v>
      </c>
      <c r="E150" s="30" t="s">
        <v>523</v>
      </c>
      <c r="F150" s="11" t="str">
        <f t="shared" si="120"/>
        <v>JAK-STAT ca</v>
      </c>
      <c r="H150" s="11">
        <f>VLOOKUP($B150,data!$B$3:$Q$15316,'diff expr 0 vs 1 mite'!H$8,FALSE)</f>
        <v>1.962786124</v>
      </c>
      <c r="I150" s="11">
        <f>VLOOKUP($B150,data!$B$3:$Q$15316,'diff expr 0 vs 1 mite'!I$8,FALSE)</f>
        <v>1.8328260599999999</v>
      </c>
      <c r="J150" s="11">
        <f>VLOOKUP($B150,data!$B$3:$Q$15316,'diff expr 0 vs 1 mite'!J$8,FALSE)</f>
        <v>2.3450358950000001</v>
      </c>
      <c r="K150" s="11">
        <f>VLOOKUP($B150,data!$B$3:$Q$15316,'diff expr 0 vs 1 mite'!K$8,FALSE)</f>
        <v>1.5087063650000001</v>
      </c>
      <c r="L150" s="11">
        <f>VLOOKUP($B150,data!$B$3:$Q$15316,'diff expr 0 vs 1 mite'!L$8,FALSE)</f>
        <v>1.039722467</v>
      </c>
      <c r="M150" s="11">
        <f>VLOOKUP($B150,data!$B$3:$Q$15316,'diff expr 0 vs 1 mite'!M$8,FALSE)</f>
        <v>8.2548967639999997</v>
      </c>
      <c r="N150" s="11">
        <f>VLOOKUP($B150,data!$B$3:$Q$15316,'diff expr 0 vs 1 mite'!N$8,FALSE)</f>
        <v>4.6331391719999999</v>
      </c>
      <c r="O150" s="11">
        <f>VLOOKUP($B150,data!$B$3:$Q$15316,'diff expr 0 vs 1 mite'!O$8,FALSE)</f>
        <v>6.6430685309999999</v>
      </c>
      <c r="P150" s="11">
        <f>VLOOKUP($B150,data!$B$3:$Q$15316,'diff expr 0 vs 1 mite'!P$8,FALSE)</f>
        <v>1.788332206</v>
      </c>
      <c r="R150" s="27" t="s">
        <v>27749</v>
      </c>
      <c r="T150" s="2">
        <f t="shared" si="87"/>
        <v>5</v>
      </c>
      <c r="U150" s="2">
        <f t="shared" si="88"/>
        <v>4</v>
      </c>
      <c r="V150" s="2">
        <f t="shared" si="89"/>
        <v>6</v>
      </c>
      <c r="W150" s="2">
        <f t="shared" si="90"/>
        <v>2</v>
      </c>
      <c r="X150" s="2">
        <f t="shared" si="91"/>
        <v>1</v>
      </c>
      <c r="Y150" s="2">
        <f t="shared" si="92"/>
        <v>9</v>
      </c>
      <c r="Z150" s="2">
        <f t="shared" si="93"/>
        <v>7</v>
      </c>
      <c r="AA150" s="2">
        <f t="shared" si="94"/>
        <v>8</v>
      </c>
      <c r="AB150" s="2">
        <f t="shared" si="95"/>
        <v>3</v>
      </c>
      <c r="AC150" s="2"/>
      <c r="AD150" s="2">
        <f t="shared" si="96"/>
        <v>0</v>
      </c>
      <c r="AE150" s="2">
        <f t="shared" si="97"/>
        <v>0</v>
      </c>
      <c r="AF150" s="2">
        <f t="shared" si="98"/>
        <v>0</v>
      </c>
      <c r="AG150" s="2">
        <f t="shared" si="99"/>
        <v>0</v>
      </c>
      <c r="AH150" s="2">
        <f t="shared" si="100"/>
        <v>0</v>
      </c>
      <c r="AI150" s="2">
        <f t="shared" si="101"/>
        <v>0</v>
      </c>
      <c r="AJ150" s="2">
        <f t="shared" si="102"/>
        <v>0</v>
      </c>
      <c r="AK150" s="2">
        <f t="shared" si="103"/>
        <v>0</v>
      </c>
      <c r="AL150" s="2">
        <f t="shared" si="104"/>
        <v>0</v>
      </c>
      <c r="AM150" s="2"/>
      <c r="AN150" s="2">
        <f t="shared" si="105"/>
        <v>5</v>
      </c>
      <c r="AO150" s="2">
        <f t="shared" si="106"/>
        <v>4</v>
      </c>
      <c r="AP150" s="2">
        <f t="shared" si="107"/>
        <v>6</v>
      </c>
      <c r="AQ150" s="2">
        <f t="shared" si="108"/>
        <v>2</v>
      </c>
      <c r="AR150" s="2">
        <f t="shared" si="109"/>
        <v>1</v>
      </c>
      <c r="AS150" s="2">
        <f t="shared" si="110"/>
        <v>9</v>
      </c>
      <c r="AT150" s="2">
        <f t="shared" si="111"/>
        <v>7</v>
      </c>
      <c r="AU150" s="2">
        <f t="shared" si="112"/>
        <v>8</v>
      </c>
      <c r="AV150" s="2">
        <f t="shared" si="113"/>
        <v>3</v>
      </c>
      <c r="AW150" s="2"/>
      <c r="AX150" s="5">
        <f t="shared" si="114"/>
        <v>4</v>
      </c>
      <c r="AY150" s="2">
        <f t="shared" si="115"/>
        <v>5</v>
      </c>
      <c r="AZ150" s="2">
        <f t="shared" si="116"/>
        <v>17</v>
      </c>
      <c r="BA150" s="2">
        <f t="shared" si="121"/>
        <v>28</v>
      </c>
      <c r="BB150" s="2">
        <f t="shared" si="122"/>
        <v>13</v>
      </c>
      <c r="BC150" s="2">
        <f t="shared" si="123"/>
        <v>7</v>
      </c>
      <c r="BD150" s="2">
        <f t="shared" si="124"/>
        <v>7</v>
      </c>
      <c r="BE150" s="19">
        <f t="shared" si="125"/>
        <v>10</v>
      </c>
      <c r="BF150" s="19">
        <f t="shared" si="126"/>
        <v>4.0824829046386304</v>
      </c>
      <c r="BG150" s="31">
        <f t="shared" si="127"/>
        <v>-0.73484692283495334</v>
      </c>
      <c r="BH150" s="32">
        <f t="shared" si="117"/>
        <v>0.23121636322523817</v>
      </c>
      <c r="BI150" s="62">
        <f t="shared" si="118"/>
        <v>7.6619718309859156E-2</v>
      </c>
      <c r="BJ150" s="62" t="str">
        <f t="shared" si="128"/>
        <v/>
      </c>
      <c r="BK150" s="73" t="str">
        <f t="shared" si="129"/>
        <v/>
      </c>
      <c r="BM150" s="11">
        <f t="shared" si="119"/>
        <v>0.36892066896121406</v>
      </c>
    </row>
    <row r="151" spans="1:65">
      <c r="A151" s="30" t="s">
        <v>527</v>
      </c>
      <c r="B151" s="30" t="s">
        <v>528</v>
      </c>
      <c r="C151" s="30" t="s">
        <v>529</v>
      </c>
      <c r="D151" s="30"/>
      <c r="E151" s="30" t="s">
        <v>530</v>
      </c>
      <c r="F151" s="11" t="str">
        <f t="shared" si="120"/>
        <v>immune-rela</v>
      </c>
      <c r="H151" s="11">
        <f>VLOOKUP($B151,data!$B$3:$Q$15316,'diff expr 0 vs 1 mite'!H$8,FALSE)</f>
        <v>8.6662136780000001</v>
      </c>
      <c r="I151" s="11">
        <f>VLOOKUP($B151,data!$B$3:$Q$15316,'diff expr 0 vs 1 mite'!I$8,FALSE)</f>
        <v>6.100833379</v>
      </c>
      <c r="J151" s="11">
        <f>VLOOKUP($B151,data!$B$3:$Q$15316,'diff expr 0 vs 1 mite'!J$8,FALSE)</f>
        <v>7.3519742150000003</v>
      </c>
      <c r="K151" s="11">
        <f>VLOOKUP($B151,data!$B$3:$Q$15316,'diff expr 0 vs 1 mite'!K$8,FALSE)</f>
        <v>5.2966552069999997</v>
      </c>
      <c r="L151" s="11">
        <f>VLOOKUP($B151,data!$B$3:$Q$15316,'diff expr 0 vs 1 mite'!L$8,FALSE)</f>
        <v>10.84113397</v>
      </c>
      <c r="M151" s="11">
        <f>VLOOKUP($B151,data!$B$3:$Q$15316,'diff expr 0 vs 1 mite'!M$8,FALSE)</f>
        <v>5.8344854650000002</v>
      </c>
      <c r="N151" s="11">
        <f>VLOOKUP($B151,data!$B$3:$Q$15316,'diff expr 0 vs 1 mite'!N$8,FALSE)</f>
        <v>7.7768589309999996</v>
      </c>
      <c r="O151" s="11">
        <f>VLOOKUP($B151,data!$B$3:$Q$15316,'diff expr 0 vs 1 mite'!O$8,FALSE)</f>
        <v>9.4781999760000009</v>
      </c>
      <c r="P151" s="11">
        <f>VLOOKUP($B151,data!$B$3:$Q$15316,'diff expr 0 vs 1 mite'!P$8,FALSE)</f>
        <v>16.431698820000001</v>
      </c>
      <c r="R151" s="27" t="s">
        <v>27749</v>
      </c>
      <c r="T151" s="2">
        <f t="shared" si="87"/>
        <v>6</v>
      </c>
      <c r="U151" s="2">
        <f t="shared" si="88"/>
        <v>3</v>
      </c>
      <c r="V151" s="2">
        <f t="shared" si="89"/>
        <v>4</v>
      </c>
      <c r="W151" s="2">
        <f t="shared" si="90"/>
        <v>1</v>
      </c>
      <c r="X151" s="2">
        <f t="shared" si="91"/>
        <v>8</v>
      </c>
      <c r="Y151" s="2">
        <f t="shared" si="92"/>
        <v>2</v>
      </c>
      <c r="Z151" s="2">
        <f t="shared" si="93"/>
        <v>5</v>
      </c>
      <c r="AA151" s="2">
        <f t="shared" si="94"/>
        <v>7</v>
      </c>
      <c r="AB151" s="2">
        <f t="shared" si="95"/>
        <v>9</v>
      </c>
      <c r="AC151" s="2"/>
      <c r="AD151" s="2">
        <f t="shared" si="96"/>
        <v>0</v>
      </c>
      <c r="AE151" s="2">
        <f t="shared" si="97"/>
        <v>0</v>
      </c>
      <c r="AF151" s="2">
        <f t="shared" si="98"/>
        <v>0</v>
      </c>
      <c r="AG151" s="2">
        <f t="shared" si="99"/>
        <v>0</v>
      </c>
      <c r="AH151" s="2">
        <f t="shared" si="100"/>
        <v>0</v>
      </c>
      <c r="AI151" s="2">
        <f t="shared" si="101"/>
        <v>0</v>
      </c>
      <c r="AJ151" s="2">
        <f t="shared" si="102"/>
        <v>0</v>
      </c>
      <c r="AK151" s="2">
        <f t="shared" si="103"/>
        <v>0</v>
      </c>
      <c r="AL151" s="2">
        <f t="shared" si="104"/>
        <v>0</v>
      </c>
      <c r="AM151" s="2"/>
      <c r="AN151" s="2">
        <f t="shared" si="105"/>
        <v>6</v>
      </c>
      <c r="AO151" s="2">
        <f t="shared" si="106"/>
        <v>3</v>
      </c>
      <c r="AP151" s="2">
        <f t="shared" si="107"/>
        <v>4</v>
      </c>
      <c r="AQ151" s="2">
        <f t="shared" si="108"/>
        <v>1</v>
      </c>
      <c r="AR151" s="2">
        <f t="shared" si="109"/>
        <v>8</v>
      </c>
      <c r="AS151" s="2">
        <f t="shared" si="110"/>
        <v>2</v>
      </c>
      <c r="AT151" s="2">
        <f t="shared" si="111"/>
        <v>5</v>
      </c>
      <c r="AU151" s="2">
        <f t="shared" si="112"/>
        <v>7</v>
      </c>
      <c r="AV151" s="2">
        <f t="shared" si="113"/>
        <v>9</v>
      </c>
      <c r="AW151" s="2"/>
      <c r="AX151" s="5">
        <f t="shared" si="114"/>
        <v>4</v>
      </c>
      <c r="AY151" s="2">
        <f t="shared" si="115"/>
        <v>5</v>
      </c>
      <c r="AZ151" s="2">
        <f t="shared" si="116"/>
        <v>14</v>
      </c>
      <c r="BA151" s="2">
        <f t="shared" si="121"/>
        <v>31</v>
      </c>
      <c r="BB151" s="2">
        <f t="shared" si="122"/>
        <v>16</v>
      </c>
      <c r="BC151" s="2">
        <f t="shared" si="123"/>
        <v>4</v>
      </c>
      <c r="BD151" s="2">
        <f t="shared" si="124"/>
        <v>4</v>
      </c>
      <c r="BE151" s="19">
        <f t="shared" si="125"/>
        <v>10</v>
      </c>
      <c r="BF151" s="19">
        <f t="shared" si="126"/>
        <v>4.0824829046386304</v>
      </c>
      <c r="BG151" s="31">
        <f t="shared" si="127"/>
        <v>-1.4696938456699067</v>
      </c>
      <c r="BH151" s="32">
        <f t="shared" si="117"/>
        <v>7.0822345147568383E-2</v>
      </c>
      <c r="BI151" s="62">
        <f t="shared" si="118"/>
        <v>4.1971830985915497E-2</v>
      </c>
      <c r="BJ151" s="62" t="str">
        <f t="shared" si="128"/>
        <v/>
      </c>
      <c r="BK151" s="73" t="str">
        <f t="shared" si="129"/>
        <v/>
      </c>
      <c r="BM151" s="11">
        <f t="shared" si="119"/>
        <v>0.16719724158611007</v>
      </c>
    </row>
    <row r="152" spans="1:65">
      <c r="A152" s="30" t="s">
        <v>531</v>
      </c>
      <c r="B152" s="30" t="s">
        <v>532</v>
      </c>
      <c r="C152" s="30" t="s">
        <v>533</v>
      </c>
      <c r="D152" s="30"/>
      <c r="E152" s="30" t="s">
        <v>530</v>
      </c>
      <c r="F152" s="11" t="str">
        <f t="shared" si="120"/>
        <v>immune-rela</v>
      </c>
      <c r="H152" s="11">
        <f>VLOOKUP($B152,data!$B$3:$Q$15316,'diff expr 0 vs 1 mite'!H$8,FALSE)</f>
        <v>4.923503245</v>
      </c>
      <c r="I152" s="11">
        <f>VLOOKUP($B152,data!$B$3:$Q$15316,'diff expr 0 vs 1 mite'!I$8,FALSE)</f>
        <v>2.5363914680000001</v>
      </c>
      <c r="J152" s="11">
        <f>VLOOKUP($B152,data!$B$3:$Q$15316,'diff expr 0 vs 1 mite'!J$8,FALSE)</f>
        <v>3.5202417509999999</v>
      </c>
      <c r="K152" s="11">
        <f>VLOOKUP($B152,data!$B$3:$Q$15316,'diff expr 0 vs 1 mite'!K$8,FALSE)</f>
        <v>2.5817795380000002</v>
      </c>
      <c r="L152" s="11">
        <f>VLOOKUP($B152,data!$B$3:$Q$15316,'diff expr 0 vs 1 mite'!L$8,FALSE)</f>
        <v>2.6382425810000001</v>
      </c>
      <c r="M152" s="11">
        <f>VLOOKUP($B152,data!$B$3:$Q$15316,'diff expr 0 vs 1 mite'!M$8,FALSE)</f>
        <v>11.785686009999999</v>
      </c>
      <c r="N152" s="11">
        <f>VLOOKUP($B152,data!$B$3:$Q$15316,'diff expr 0 vs 1 mite'!N$8,FALSE)</f>
        <v>1.7416820260000001</v>
      </c>
      <c r="O152" s="11">
        <f>VLOOKUP($B152,data!$B$3:$Q$15316,'diff expr 0 vs 1 mite'!O$8,FALSE)</f>
        <v>5.6826972790000001</v>
      </c>
      <c r="P152" s="11">
        <f>VLOOKUP($B152,data!$B$3:$Q$15316,'diff expr 0 vs 1 mite'!P$8,FALSE)</f>
        <v>5.3618012669999997</v>
      </c>
      <c r="R152" s="27" t="s">
        <v>27749</v>
      </c>
      <c r="T152" s="2">
        <f t="shared" si="87"/>
        <v>6</v>
      </c>
      <c r="U152" s="2">
        <f t="shared" si="88"/>
        <v>2</v>
      </c>
      <c r="V152" s="2">
        <f t="shared" si="89"/>
        <v>5</v>
      </c>
      <c r="W152" s="2">
        <f t="shared" si="90"/>
        <v>3</v>
      </c>
      <c r="X152" s="2">
        <f t="shared" si="91"/>
        <v>4</v>
      </c>
      <c r="Y152" s="2">
        <f t="shared" si="92"/>
        <v>9</v>
      </c>
      <c r="Z152" s="2">
        <f t="shared" si="93"/>
        <v>1</v>
      </c>
      <c r="AA152" s="2">
        <f t="shared" si="94"/>
        <v>8</v>
      </c>
      <c r="AB152" s="2">
        <f t="shared" si="95"/>
        <v>7</v>
      </c>
      <c r="AC152" s="2"/>
      <c r="AD152" s="2">
        <f t="shared" si="96"/>
        <v>0</v>
      </c>
      <c r="AE152" s="2">
        <f t="shared" si="97"/>
        <v>0</v>
      </c>
      <c r="AF152" s="2">
        <f t="shared" si="98"/>
        <v>0</v>
      </c>
      <c r="AG152" s="2">
        <f t="shared" si="99"/>
        <v>0</v>
      </c>
      <c r="AH152" s="2">
        <f t="shared" si="100"/>
        <v>0</v>
      </c>
      <c r="AI152" s="2">
        <f t="shared" si="101"/>
        <v>0</v>
      </c>
      <c r="AJ152" s="2">
        <f t="shared" si="102"/>
        <v>0</v>
      </c>
      <c r="AK152" s="2">
        <f t="shared" si="103"/>
        <v>0</v>
      </c>
      <c r="AL152" s="2">
        <f t="shared" si="104"/>
        <v>0</v>
      </c>
      <c r="AM152" s="2"/>
      <c r="AN152" s="2">
        <f t="shared" si="105"/>
        <v>6</v>
      </c>
      <c r="AO152" s="2">
        <f t="shared" si="106"/>
        <v>2</v>
      </c>
      <c r="AP152" s="2">
        <f t="shared" si="107"/>
        <v>5</v>
      </c>
      <c r="AQ152" s="2">
        <f t="shared" si="108"/>
        <v>3</v>
      </c>
      <c r="AR152" s="2">
        <f t="shared" si="109"/>
        <v>4</v>
      </c>
      <c r="AS152" s="2">
        <f t="shared" si="110"/>
        <v>9</v>
      </c>
      <c r="AT152" s="2">
        <f t="shared" si="111"/>
        <v>1</v>
      </c>
      <c r="AU152" s="2">
        <f t="shared" si="112"/>
        <v>8</v>
      </c>
      <c r="AV152" s="2">
        <f t="shared" si="113"/>
        <v>7</v>
      </c>
      <c r="AW152" s="2"/>
      <c r="AX152" s="5">
        <f t="shared" si="114"/>
        <v>4</v>
      </c>
      <c r="AY152" s="2">
        <f t="shared" si="115"/>
        <v>5</v>
      </c>
      <c r="AZ152" s="2">
        <f t="shared" si="116"/>
        <v>16</v>
      </c>
      <c r="BA152" s="2">
        <f t="shared" si="121"/>
        <v>29</v>
      </c>
      <c r="BB152" s="2">
        <f t="shared" si="122"/>
        <v>14</v>
      </c>
      <c r="BC152" s="2">
        <f t="shared" si="123"/>
        <v>6</v>
      </c>
      <c r="BD152" s="2">
        <f t="shared" si="124"/>
        <v>6</v>
      </c>
      <c r="BE152" s="19">
        <f t="shared" si="125"/>
        <v>10</v>
      </c>
      <c r="BF152" s="19">
        <f t="shared" si="126"/>
        <v>4.0824829046386304</v>
      </c>
      <c r="BG152" s="31">
        <f t="shared" si="127"/>
        <v>-0.9797958971132712</v>
      </c>
      <c r="BH152" s="32">
        <f t="shared" si="117"/>
        <v>0.16359343889515282</v>
      </c>
      <c r="BI152" s="62">
        <f t="shared" si="118"/>
        <v>6.9014084507042259E-2</v>
      </c>
      <c r="BJ152" s="62" t="str">
        <f t="shared" si="128"/>
        <v/>
      </c>
      <c r="BK152" s="73" t="str">
        <f t="shared" si="129"/>
        <v/>
      </c>
      <c r="BM152" s="11">
        <f t="shared" si="119"/>
        <v>0.20549922092783454</v>
      </c>
    </row>
    <row r="153" spans="1:65">
      <c r="A153" s="30" t="s">
        <v>534</v>
      </c>
      <c r="B153" s="30" t="s">
        <v>535</v>
      </c>
      <c r="C153" s="30" t="s">
        <v>536</v>
      </c>
      <c r="D153" s="30"/>
      <c r="E153" s="30" t="s">
        <v>530</v>
      </c>
      <c r="F153" s="11" t="str">
        <f t="shared" si="120"/>
        <v>immune-rela</v>
      </c>
      <c r="H153" s="11">
        <f>VLOOKUP($B153,data!$B$3:$Q$15316,'diff expr 0 vs 1 mite'!H$8,FALSE)</f>
        <v>1.284537877</v>
      </c>
      <c r="I153" s="11">
        <f>VLOOKUP($B153,data!$B$3:$Q$15316,'diff expr 0 vs 1 mite'!I$8,FALSE)</f>
        <v>1.055547689</v>
      </c>
      <c r="J153" s="11">
        <f>VLOOKUP($B153,data!$B$3:$Q$15316,'diff expr 0 vs 1 mite'!J$8,FALSE)</f>
        <v>1.8942580120000001</v>
      </c>
      <c r="K153" s="11">
        <f>VLOOKUP($B153,data!$B$3:$Q$15316,'diff expr 0 vs 1 mite'!K$8,FALSE)</f>
        <v>1.4017831709999999</v>
      </c>
      <c r="L153" s="11">
        <f>VLOOKUP($B153,data!$B$3:$Q$15316,'diff expr 0 vs 1 mite'!L$8,FALSE)</f>
        <v>2.4248492609999999</v>
      </c>
      <c r="M153" s="11">
        <f>VLOOKUP($B153,data!$B$3:$Q$15316,'diff expr 0 vs 1 mite'!M$8,FALSE)</f>
        <v>0.93954532800000001</v>
      </c>
      <c r="N153" s="11">
        <f>VLOOKUP($B153,data!$B$3:$Q$15316,'diff expr 0 vs 1 mite'!N$8,FALSE)</f>
        <v>1.7968238350000001</v>
      </c>
      <c r="O153" s="11">
        <f>VLOOKUP($B153,data!$B$3:$Q$15316,'diff expr 0 vs 1 mite'!O$8,FALSE)</f>
        <v>1.870534264</v>
      </c>
      <c r="P153" s="11">
        <f>VLOOKUP($B153,data!$B$3:$Q$15316,'diff expr 0 vs 1 mite'!P$8,FALSE)</f>
        <v>0.89558531799999996</v>
      </c>
      <c r="R153" s="27" t="s">
        <v>27749</v>
      </c>
      <c r="T153" s="2">
        <f t="shared" si="87"/>
        <v>4</v>
      </c>
      <c r="U153" s="2">
        <f t="shared" si="88"/>
        <v>3</v>
      </c>
      <c r="V153" s="2">
        <f t="shared" si="89"/>
        <v>8</v>
      </c>
      <c r="W153" s="2">
        <f t="shared" si="90"/>
        <v>5</v>
      </c>
      <c r="X153" s="2">
        <f t="shared" si="91"/>
        <v>9</v>
      </c>
      <c r="Y153" s="2">
        <f t="shared" si="92"/>
        <v>2</v>
      </c>
      <c r="Z153" s="2">
        <f t="shared" si="93"/>
        <v>6</v>
      </c>
      <c r="AA153" s="2">
        <f t="shared" si="94"/>
        <v>7</v>
      </c>
      <c r="AB153" s="2">
        <f t="shared" si="95"/>
        <v>1</v>
      </c>
      <c r="AC153" s="2"/>
      <c r="AD153" s="2">
        <f t="shared" si="96"/>
        <v>0</v>
      </c>
      <c r="AE153" s="2">
        <f t="shared" si="97"/>
        <v>0</v>
      </c>
      <c r="AF153" s="2">
        <f t="shared" si="98"/>
        <v>0</v>
      </c>
      <c r="AG153" s="2">
        <f t="shared" si="99"/>
        <v>0</v>
      </c>
      <c r="AH153" s="2">
        <f t="shared" si="100"/>
        <v>0</v>
      </c>
      <c r="AI153" s="2">
        <f t="shared" si="101"/>
        <v>0</v>
      </c>
      <c r="AJ153" s="2">
        <f t="shared" si="102"/>
        <v>0</v>
      </c>
      <c r="AK153" s="2">
        <f t="shared" si="103"/>
        <v>0</v>
      </c>
      <c r="AL153" s="2">
        <f t="shared" si="104"/>
        <v>0</v>
      </c>
      <c r="AM153" s="2"/>
      <c r="AN153" s="2">
        <f t="shared" si="105"/>
        <v>4</v>
      </c>
      <c r="AO153" s="2">
        <f t="shared" si="106"/>
        <v>3</v>
      </c>
      <c r="AP153" s="2">
        <f t="shared" si="107"/>
        <v>8</v>
      </c>
      <c r="AQ153" s="2">
        <f t="shared" si="108"/>
        <v>5</v>
      </c>
      <c r="AR153" s="2">
        <f t="shared" si="109"/>
        <v>9</v>
      </c>
      <c r="AS153" s="2">
        <f t="shared" si="110"/>
        <v>2</v>
      </c>
      <c r="AT153" s="2">
        <f t="shared" si="111"/>
        <v>6</v>
      </c>
      <c r="AU153" s="2">
        <f t="shared" si="112"/>
        <v>7</v>
      </c>
      <c r="AV153" s="2">
        <f t="shared" si="113"/>
        <v>1</v>
      </c>
      <c r="AW153" s="2"/>
      <c r="AX153" s="5">
        <f t="shared" si="114"/>
        <v>4</v>
      </c>
      <c r="AY153" s="2">
        <f t="shared" si="115"/>
        <v>5</v>
      </c>
      <c r="AZ153" s="2">
        <f t="shared" si="116"/>
        <v>20</v>
      </c>
      <c r="BA153" s="2">
        <f t="shared" si="121"/>
        <v>25</v>
      </c>
      <c r="BB153" s="2">
        <f t="shared" si="122"/>
        <v>10</v>
      </c>
      <c r="BC153" s="2">
        <f t="shared" si="123"/>
        <v>10</v>
      </c>
      <c r="BD153" s="2">
        <f t="shared" si="124"/>
        <v>10</v>
      </c>
      <c r="BE153" s="19">
        <f t="shared" si="125"/>
        <v>10</v>
      </c>
      <c r="BF153" s="19">
        <f t="shared" si="126"/>
        <v>4.0824829046386304</v>
      </c>
      <c r="BG153" s="31">
        <f t="shared" si="127"/>
        <v>0</v>
      </c>
      <c r="BH153" s="32">
        <f t="shared" si="117"/>
        <v>0.5</v>
      </c>
      <c r="BI153" s="62">
        <f t="shared" si="118"/>
        <v>9.7464788732394378E-2</v>
      </c>
      <c r="BJ153" s="62" t="str">
        <f t="shared" si="128"/>
        <v/>
      </c>
      <c r="BK153" s="73" t="str">
        <f t="shared" si="129"/>
        <v/>
      </c>
      <c r="BM153" s="11">
        <f t="shared" si="119"/>
        <v>5.1236611784280087E-2</v>
      </c>
    </row>
    <row r="154" spans="1:65">
      <c r="A154" s="30" t="s">
        <v>537</v>
      </c>
      <c r="B154" s="30" t="s">
        <v>538</v>
      </c>
      <c r="C154" s="30" t="s">
        <v>136</v>
      </c>
      <c r="D154" s="30"/>
      <c r="E154" s="30" t="s">
        <v>530</v>
      </c>
      <c r="F154" s="11" t="str">
        <f t="shared" si="120"/>
        <v>immune-rela</v>
      </c>
      <c r="H154" s="11">
        <f>VLOOKUP($B154,data!$B$3:$Q$15316,'diff expr 0 vs 1 mite'!H$8,FALSE)</f>
        <v>327.39941970000001</v>
      </c>
      <c r="I154" s="11">
        <f>VLOOKUP($B154,data!$B$3:$Q$15316,'diff expr 0 vs 1 mite'!I$8,FALSE)</f>
        <v>297.02978619999999</v>
      </c>
      <c r="J154" s="11">
        <f>VLOOKUP($B154,data!$B$3:$Q$15316,'diff expr 0 vs 1 mite'!J$8,FALSE)</f>
        <v>336.3762926</v>
      </c>
      <c r="K154" s="11">
        <f>VLOOKUP($B154,data!$B$3:$Q$15316,'diff expr 0 vs 1 mite'!K$8,FALSE)</f>
        <v>447.25130539999998</v>
      </c>
      <c r="L154" s="11">
        <f>VLOOKUP($B154,data!$B$3:$Q$15316,'diff expr 0 vs 1 mite'!L$8,FALSE)</f>
        <v>350.47289979999999</v>
      </c>
      <c r="M154" s="11">
        <f>VLOOKUP($B154,data!$B$3:$Q$15316,'diff expr 0 vs 1 mite'!M$8,FALSE)</f>
        <v>159.9864413</v>
      </c>
      <c r="N154" s="11">
        <f>VLOOKUP($B154,data!$B$3:$Q$15316,'diff expr 0 vs 1 mite'!N$8,FALSE)</f>
        <v>108.16298690000001</v>
      </c>
      <c r="O154" s="11">
        <f>VLOOKUP($B154,data!$B$3:$Q$15316,'diff expr 0 vs 1 mite'!O$8,FALSE)</f>
        <v>213.7812271</v>
      </c>
      <c r="P154" s="11">
        <f>VLOOKUP($B154,data!$B$3:$Q$15316,'diff expr 0 vs 1 mite'!P$8,FALSE)</f>
        <v>563.08024560000001</v>
      </c>
      <c r="R154" s="27" t="s">
        <v>27749</v>
      </c>
      <c r="T154" s="2">
        <f t="shared" si="87"/>
        <v>5</v>
      </c>
      <c r="U154" s="2">
        <f t="shared" si="88"/>
        <v>4</v>
      </c>
      <c r="V154" s="2">
        <f t="shared" si="89"/>
        <v>6</v>
      </c>
      <c r="W154" s="2">
        <f t="shared" si="90"/>
        <v>8</v>
      </c>
      <c r="X154" s="2">
        <f t="shared" si="91"/>
        <v>7</v>
      </c>
      <c r="Y154" s="2">
        <f t="shared" si="92"/>
        <v>2</v>
      </c>
      <c r="Z154" s="2">
        <f t="shared" si="93"/>
        <v>1</v>
      </c>
      <c r="AA154" s="2">
        <f t="shared" si="94"/>
        <v>3</v>
      </c>
      <c r="AB154" s="2">
        <f t="shared" si="95"/>
        <v>9</v>
      </c>
      <c r="AC154" s="2"/>
      <c r="AD154" s="2">
        <f t="shared" si="96"/>
        <v>0</v>
      </c>
      <c r="AE154" s="2">
        <f t="shared" si="97"/>
        <v>0</v>
      </c>
      <c r="AF154" s="2">
        <f t="shared" si="98"/>
        <v>0</v>
      </c>
      <c r="AG154" s="2">
        <f t="shared" si="99"/>
        <v>0</v>
      </c>
      <c r="AH154" s="2">
        <f t="shared" si="100"/>
        <v>0</v>
      </c>
      <c r="AI154" s="2">
        <f t="shared" si="101"/>
        <v>0</v>
      </c>
      <c r="AJ154" s="2">
        <f t="shared" si="102"/>
        <v>0</v>
      </c>
      <c r="AK154" s="2">
        <f t="shared" si="103"/>
        <v>0</v>
      </c>
      <c r="AL154" s="2">
        <f t="shared" si="104"/>
        <v>0</v>
      </c>
      <c r="AM154" s="2"/>
      <c r="AN154" s="2">
        <f t="shared" si="105"/>
        <v>5</v>
      </c>
      <c r="AO154" s="2">
        <f t="shared" si="106"/>
        <v>4</v>
      </c>
      <c r="AP154" s="2">
        <f t="shared" si="107"/>
        <v>6</v>
      </c>
      <c r="AQ154" s="2">
        <f t="shared" si="108"/>
        <v>8</v>
      </c>
      <c r="AR154" s="2">
        <f t="shared" si="109"/>
        <v>7</v>
      </c>
      <c r="AS154" s="2">
        <f t="shared" si="110"/>
        <v>2</v>
      </c>
      <c r="AT154" s="2">
        <f t="shared" si="111"/>
        <v>1</v>
      </c>
      <c r="AU154" s="2">
        <f t="shared" si="112"/>
        <v>3</v>
      </c>
      <c r="AV154" s="2">
        <f t="shared" si="113"/>
        <v>9</v>
      </c>
      <c r="AW154" s="2"/>
      <c r="AX154" s="5">
        <f t="shared" si="114"/>
        <v>4</v>
      </c>
      <c r="AY154" s="2">
        <f t="shared" si="115"/>
        <v>5</v>
      </c>
      <c r="AZ154" s="2">
        <f t="shared" si="116"/>
        <v>23</v>
      </c>
      <c r="BA154" s="2">
        <f t="shared" si="121"/>
        <v>22</v>
      </c>
      <c r="BB154" s="2">
        <f t="shared" si="122"/>
        <v>7</v>
      </c>
      <c r="BC154" s="2">
        <f t="shared" si="123"/>
        <v>13</v>
      </c>
      <c r="BD154" s="2">
        <f t="shared" si="124"/>
        <v>7</v>
      </c>
      <c r="BE154" s="19">
        <f t="shared" si="125"/>
        <v>10</v>
      </c>
      <c r="BF154" s="19">
        <f t="shared" si="126"/>
        <v>4.0824829046386304</v>
      </c>
      <c r="BG154" s="31">
        <f t="shared" si="127"/>
        <v>-0.73484692283495334</v>
      </c>
      <c r="BH154" s="32">
        <f t="shared" si="117"/>
        <v>0.23121636322523817</v>
      </c>
      <c r="BI154" s="62">
        <f t="shared" si="118"/>
        <v>7.6619718309859156E-2</v>
      </c>
      <c r="BJ154" s="62" t="str">
        <f t="shared" si="128"/>
        <v/>
      </c>
      <c r="BK154" s="73" t="str">
        <f t="shared" si="129"/>
        <v/>
      </c>
      <c r="BM154" s="11">
        <f t="shared" si="119"/>
        <v>-0.10080538909741131</v>
      </c>
    </row>
    <row r="155" spans="1:65">
      <c r="A155" s="30" t="s">
        <v>539</v>
      </c>
      <c r="B155" s="30" t="s">
        <v>540</v>
      </c>
      <c r="C155" s="30" t="s">
        <v>136</v>
      </c>
      <c r="D155" s="30"/>
      <c r="E155" s="30" t="s">
        <v>530</v>
      </c>
      <c r="F155" s="11" t="str">
        <f t="shared" si="120"/>
        <v>immune-rela</v>
      </c>
      <c r="H155" s="11">
        <f>VLOOKUP($B155,data!$B$3:$Q$15316,'diff expr 0 vs 1 mite'!H$8,FALSE)</f>
        <v>10.10368573</v>
      </c>
      <c r="I155" s="11">
        <f>VLOOKUP($B155,data!$B$3:$Q$15316,'diff expr 0 vs 1 mite'!I$8,FALSE)</f>
        <v>6.4497845519999997</v>
      </c>
      <c r="J155" s="11">
        <f>VLOOKUP($B155,data!$B$3:$Q$15316,'diff expr 0 vs 1 mite'!J$8,FALSE)</f>
        <v>12.7190957</v>
      </c>
      <c r="K155" s="11">
        <f>VLOOKUP($B155,data!$B$3:$Q$15316,'diff expr 0 vs 1 mite'!K$8,FALSE)</f>
        <v>13.87841006</v>
      </c>
      <c r="L155" s="11">
        <f>VLOOKUP($B155,data!$B$3:$Q$15316,'diff expr 0 vs 1 mite'!L$8,FALSE)</f>
        <v>28.730456480000001</v>
      </c>
      <c r="M155" s="11">
        <f>VLOOKUP($B155,data!$B$3:$Q$15316,'diff expr 0 vs 1 mite'!M$8,FALSE)</f>
        <v>9.3277553999999991</v>
      </c>
      <c r="N155" s="11">
        <f>VLOOKUP($B155,data!$B$3:$Q$15316,'diff expr 0 vs 1 mite'!N$8,FALSE)</f>
        <v>4.1247749369999998</v>
      </c>
      <c r="O155" s="11">
        <f>VLOOKUP($B155,data!$B$3:$Q$15316,'diff expr 0 vs 1 mite'!O$8,FALSE)</f>
        <v>17.66222063</v>
      </c>
      <c r="P155" s="11">
        <f>VLOOKUP($B155,data!$B$3:$Q$15316,'diff expr 0 vs 1 mite'!P$8,FALSE)</f>
        <v>49.200995689999999</v>
      </c>
      <c r="R155" s="27" t="s">
        <v>27749</v>
      </c>
      <c r="T155" s="2">
        <f t="shared" si="87"/>
        <v>4</v>
      </c>
      <c r="U155" s="2">
        <f t="shared" si="88"/>
        <v>2</v>
      </c>
      <c r="V155" s="2">
        <f t="shared" si="89"/>
        <v>5</v>
      </c>
      <c r="W155" s="2">
        <f t="shared" si="90"/>
        <v>6</v>
      </c>
      <c r="X155" s="2">
        <f t="shared" si="91"/>
        <v>8</v>
      </c>
      <c r="Y155" s="2">
        <f t="shared" si="92"/>
        <v>3</v>
      </c>
      <c r="Z155" s="2">
        <f t="shared" si="93"/>
        <v>1</v>
      </c>
      <c r="AA155" s="2">
        <f t="shared" si="94"/>
        <v>7</v>
      </c>
      <c r="AB155" s="2">
        <f t="shared" si="95"/>
        <v>9</v>
      </c>
      <c r="AC155" s="2"/>
      <c r="AD155" s="2">
        <f t="shared" si="96"/>
        <v>0</v>
      </c>
      <c r="AE155" s="2">
        <f t="shared" si="97"/>
        <v>0</v>
      </c>
      <c r="AF155" s="2">
        <f t="shared" si="98"/>
        <v>0</v>
      </c>
      <c r="AG155" s="2">
        <f t="shared" si="99"/>
        <v>0</v>
      </c>
      <c r="AH155" s="2">
        <f t="shared" si="100"/>
        <v>0</v>
      </c>
      <c r="AI155" s="2">
        <f t="shared" si="101"/>
        <v>0</v>
      </c>
      <c r="AJ155" s="2">
        <f t="shared" si="102"/>
        <v>0</v>
      </c>
      <c r="AK155" s="2">
        <f t="shared" si="103"/>
        <v>0</v>
      </c>
      <c r="AL155" s="2">
        <f t="shared" si="104"/>
        <v>0</v>
      </c>
      <c r="AM155" s="2"/>
      <c r="AN155" s="2">
        <f t="shared" si="105"/>
        <v>4</v>
      </c>
      <c r="AO155" s="2">
        <f t="shared" si="106"/>
        <v>2</v>
      </c>
      <c r="AP155" s="2">
        <f t="shared" si="107"/>
        <v>5</v>
      </c>
      <c r="AQ155" s="2">
        <f t="shared" si="108"/>
        <v>6</v>
      </c>
      <c r="AR155" s="2">
        <f t="shared" si="109"/>
        <v>8</v>
      </c>
      <c r="AS155" s="2">
        <f t="shared" si="110"/>
        <v>3</v>
      </c>
      <c r="AT155" s="2">
        <f t="shared" si="111"/>
        <v>1</v>
      </c>
      <c r="AU155" s="2">
        <f t="shared" si="112"/>
        <v>7</v>
      </c>
      <c r="AV155" s="2">
        <f t="shared" si="113"/>
        <v>9</v>
      </c>
      <c r="AW155" s="2"/>
      <c r="AX155" s="5">
        <f t="shared" si="114"/>
        <v>4</v>
      </c>
      <c r="AY155" s="2">
        <f t="shared" si="115"/>
        <v>5</v>
      </c>
      <c r="AZ155" s="2">
        <f t="shared" si="116"/>
        <v>17</v>
      </c>
      <c r="BA155" s="2">
        <f t="shared" si="121"/>
        <v>28</v>
      </c>
      <c r="BB155" s="2">
        <f t="shared" si="122"/>
        <v>13</v>
      </c>
      <c r="BC155" s="2">
        <f t="shared" si="123"/>
        <v>7</v>
      </c>
      <c r="BD155" s="2">
        <f t="shared" si="124"/>
        <v>7</v>
      </c>
      <c r="BE155" s="19">
        <f t="shared" si="125"/>
        <v>10</v>
      </c>
      <c r="BF155" s="19">
        <f t="shared" si="126"/>
        <v>4.0824829046386304</v>
      </c>
      <c r="BG155" s="31">
        <f t="shared" si="127"/>
        <v>-0.73484692283495334</v>
      </c>
      <c r="BH155" s="32">
        <f t="shared" si="117"/>
        <v>0.23121636322523817</v>
      </c>
      <c r="BI155" s="62">
        <f t="shared" si="118"/>
        <v>7.6619718309859156E-2</v>
      </c>
      <c r="BJ155" s="62" t="str">
        <f t="shared" si="128"/>
        <v/>
      </c>
      <c r="BK155" s="73" t="str">
        <f t="shared" si="129"/>
        <v/>
      </c>
      <c r="BM155" s="11">
        <f t="shared" si="119"/>
        <v>0.30570991196645353</v>
      </c>
    </row>
    <row r="156" spans="1:65">
      <c r="A156" s="30" t="s">
        <v>541</v>
      </c>
      <c r="B156" s="30" t="s">
        <v>542</v>
      </c>
      <c r="C156" s="30" t="s">
        <v>543</v>
      </c>
      <c r="D156" s="30"/>
      <c r="E156" s="30" t="s">
        <v>530</v>
      </c>
      <c r="F156" s="11" t="str">
        <f t="shared" si="120"/>
        <v>immune-rela</v>
      </c>
      <c r="H156" s="11">
        <f>VLOOKUP($B156,data!$B$3:$Q$15316,'diff expr 0 vs 1 mite'!H$8,FALSE)</f>
        <v>1.053719455</v>
      </c>
      <c r="I156" s="11">
        <f>VLOOKUP($B156,data!$B$3:$Q$15316,'diff expr 0 vs 1 mite'!I$8,FALSE)</f>
        <v>0.62509799399999999</v>
      </c>
      <c r="J156" s="11">
        <f>VLOOKUP($B156,data!$B$3:$Q$15316,'diff expr 0 vs 1 mite'!J$8,FALSE)</f>
        <v>0.60936434100000003</v>
      </c>
      <c r="K156" s="11">
        <f>VLOOKUP($B156,data!$B$3:$Q$15316,'diff expr 0 vs 1 mite'!K$8,FALSE)</f>
        <v>0.40262498600000002</v>
      </c>
      <c r="L156" s="11">
        <f>VLOOKUP($B156,data!$B$3:$Q$15316,'diff expr 0 vs 1 mite'!L$8,FALSE)</f>
        <v>0.50146095499999999</v>
      </c>
      <c r="M156" s="11">
        <f>VLOOKUP($B156,data!$B$3:$Q$15316,'diff expr 0 vs 1 mite'!M$8,FALSE)</f>
        <v>0.54403663499999999</v>
      </c>
      <c r="N156" s="11">
        <f>VLOOKUP($B156,data!$B$3:$Q$15316,'diff expr 0 vs 1 mite'!N$8,FALSE)</f>
        <v>0.74485851300000006</v>
      </c>
      <c r="O156" s="11">
        <f>VLOOKUP($B156,data!$B$3:$Q$15316,'diff expr 0 vs 1 mite'!O$8,FALSE)</f>
        <v>2.6231782379999999</v>
      </c>
      <c r="P156" s="11">
        <f>VLOOKUP($B156,data!$B$3:$Q$15316,'diff expr 0 vs 1 mite'!P$8,FALSE)</f>
        <v>3.6536453679999998</v>
      </c>
      <c r="R156" s="27" t="s">
        <v>27749</v>
      </c>
      <c r="T156" s="2">
        <f t="shared" si="87"/>
        <v>7</v>
      </c>
      <c r="U156" s="2">
        <f t="shared" si="88"/>
        <v>5</v>
      </c>
      <c r="V156" s="2">
        <f t="shared" si="89"/>
        <v>4</v>
      </c>
      <c r="W156" s="2">
        <f t="shared" si="90"/>
        <v>1</v>
      </c>
      <c r="X156" s="2">
        <f t="shared" si="91"/>
        <v>2</v>
      </c>
      <c r="Y156" s="2">
        <f t="shared" si="92"/>
        <v>3</v>
      </c>
      <c r="Z156" s="2">
        <f t="shared" si="93"/>
        <v>6</v>
      </c>
      <c r="AA156" s="2">
        <f t="shared" si="94"/>
        <v>8</v>
      </c>
      <c r="AB156" s="2">
        <f t="shared" si="95"/>
        <v>9</v>
      </c>
      <c r="AC156" s="2"/>
      <c r="AD156" s="2">
        <f t="shared" si="96"/>
        <v>0</v>
      </c>
      <c r="AE156" s="2">
        <f t="shared" si="97"/>
        <v>0</v>
      </c>
      <c r="AF156" s="2">
        <f t="shared" si="98"/>
        <v>0</v>
      </c>
      <c r="AG156" s="2">
        <f t="shared" si="99"/>
        <v>0</v>
      </c>
      <c r="AH156" s="2">
        <f t="shared" si="100"/>
        <v>0</v>
      </c>
      <c r="AI156" s="2">
        <f t="shared" si="101"/>
        <v>0</v>
      </c>
      <c r="AJ156" s="2">
        <f t="shared" si="102"/>
        <v>0</v>
      </c>
      <c r="AK156" s="2">
        <f t="shared" si="103"/>
        <v>0</v>
      </c>
      <c r="AL156" s="2">
        <f t="shared" si="104"/>
        <v>0</v>
      </c>
      <c r="AM156" s="2"/>
      <c r="AN156" s="2">
        <f t="shared" si="105"/>
        <v>7</v>
      </c>
      <c r="AO156" s="2">
        <f t="shared" si="106"/>
        <v>5</v>
      </c>
      <c r="AP156" s="2">
        <f t="shared" si="107"/>
        <v>4</v>
      </c>
      <c r="AQ156" s="2">
        <f t="shared" si="108"/>
        <v>1</v>
      </c>
      <c r="AR156" s="2">
        <f t="shared" si="109"/>
        <v>2</v>
      </c>
      <c r="AS156" s="2">
        <f t="shared" si="110"/>
        <v>3</v>
      </c>
      <c r="AT156" s="2">
        <f t="shared" si="111"/>
        <v>6</v>
      </c>
      <c r="AU156" s="2">
        <f t="shared" si="112"/>
        <v>8</v>
      </c>
      <c r="AV156" s="2">
        <f t="shared" si="113"/>
        <v>9</v>
      </c>
      <c r="AW156" s="2"/>
      <c r="AX156" s="5">
        <f t="shared" si="114"/>
        <v>4</v>
      </c>
      <c r="AY156" s="2">
        <f t="shared" si="115"/>
        <v>5</v>
      </c>
      <c r="AZ156" s="2">
        <f t="shared" si="116"/>
        <v>17</v>
      </c>
      <c r="BA156" s="2">
        <f t="shared" si="121"/>
        <v>28</v>
      </c>
      <c r="BB156" s="2">
        <f t="shared" si="122"/>
        <v>13</v>
      </c>
      <c r="BC156" s="2">
        <f t="shared" si="123"/>
        <v>7</v>
      </c>
      <c r="BD156" s="2">
        <f t="shared" si="124"/>
        <v>7</v>
      </c>
      <c r="BE156" s="19">
        <f t="shared" si="125"/>
        <v>10</v>
      </c>
      <c r="BF156" s="19">
        <f t="shared" si="126"/>
        <v>4.0824829046386304</v>
      </c>
      <c r="BG156" s="31">
        <f t="shared" si="127"/>
        <v>-0.73484692283495334</v>
      </c>
      <c r="BH156" s="32">
        <f t="shared" si="117"/>
        <v>0.23121636322523817</v>
      </c>
      <c r="BI156" s="62">
        <f t="shared" si="118"/>
        <v>7.6619718309859156E-2</v>
      </c>
      <c r="BJ156" s="62" t="str">
        <f t="shared" si="128"/>
        <v/>
      </c>
      <c r="BK156" s="73" t="str">
        <f t="shared" si="129"/>
        <v/>
      </c>
      <c r="BM156" s="11">
        <f t="shared" si="119"/>
        <v>0.37992920597488045</v>
      </c>
    </row>
    <row r="157" spans="1:65">
      <c r="A157" s="30" t="s">
        <v>544</v>
      </c>
      <c r="B157" s="30" t="s">
        <v>545</v>
      </c>
      <c r="C157" s="30" t="s">
        <v>136</v>
      </c>
      <c r="D157" s="30"/>
      <c r="E157" s="30" t="s">
        <v>530</v>
      </c>
      <c r="F157" s="11" t="str">
        <f t="shared" si="120"/>
        <v>immune-rela</v>
      </c>
      <c r="H157" s="11">
        <f>VLOOKUP($B157,data!$B$3:$Q$15316,'diff expr 0 vs 1 mite'!H$8,FALSE)</f>
        <v>5.334147143</v>
      </c>
      <c r="I157" s="11">
        <f>VLOOKUP($B157,data!$B$3:$Q$15316,'diff expr 0 vs 1 mite'!I$8,FALSE)</f>
        <v>4.3986017630000003</v>
      </c>
      <c r="J157" s="11">
        <f>VLOOKUP($B157,data!$B$3:$Q$15316,'diff expr 0 vs 1 mite'!J$8,FALSE)</f>
        <v>3.6009645940000001</v>
      </c>
      <c r="K157" s="11">
        <f>VLOOKUP($B157,data!$B$3:$Q$15316,'diff expr 0 vs 1 mite'!K$8,FALSE)</f>
        <v>3.7749080840000002</v>
      </c>
      <c r="L157" s="11">
        <f>VLOOKUP($B157,data!$B$3:$Q$15316,'diff expr 0 vs 1 mite'!L$8,FALSE)</f>
        <v>10.403315729999999</v>
      </c>
      <c r="M157" s="11">
        <f>VLOOKUP($B157,data!$B$3:$Q$15316,'diff expr 0 vs 1 mite'!M$8,FALSE)</f>
        <v>2.0791089359999999</v>
      </c>
      <c r="N157" s="11">
        <f>VLOOKUP($B157,data!$B$3:$Q$15316,'diff expr 0 vs 1 mite'!N$8,FALSE)</f>
        <v>3.0122504409999999</v>
      </c>
      <c r="O157" s="11">
        <f>VLOOKUP($B157,data!$B$3:$Q$15316,'diff expr 0 vs 1 mite'!O$8,FALSE)</f>
        <v>7.8330191850000004</v>
      </c>
      <c r="P157" s="11">
        <f>VLOOKUP($B157,data!$B$3:$Q$15316,'diff expr 0 vs 1 mite'!P$8,FALSE)</f>
        <v>6.0055464900000004</v>
      </c>
      <c r="R157" s="27" t="s">
        <v>27749</v>
      </c>
      <c r="T157" s="2">
        <f t="shared" si="87"/>
        <v>6</v>
      </c>
      <c r="U157" s="2">
        <f t="shared" si="88"/>
        <v>5</v>
      </c>
      <c r="V157" s="2">
        <f t="shared" si="89"/>
        <v>3</v>
      </c>
      <c r="W157" s="2">
        <f t="shared" si="90"/>
        <v>4</v>
      </c>
      <c r="X157" s="2">
        <f t="shared" si="91"/>
        <v>9</v>
      </c>
      <c r="Y157" s="2">
        <f t="shared" si="92"/>
        <v>1</v>
      </c>
      <c r="Z157" s="2">
        <f t="shared" si="93"/>
        <v>2</v>
      </c>
      <c r="AA157" s="2">
        <f t="shared" si="94"/>
        <v>8</v>
      </c>
      <c r="AB157" s="2">
        <f t="shared" si="95"/>
        <v>7</v>
      </c>
      <c r="AC157" s="2"/>
      <c r="AD157" s="2">
        <f t="shared" si="96"/>
        <v>0</v>
      </c>
      <c r="AE157" s="2">
        <f t="shared" si="97"/>
        <v>0</v>
      </c>
      <c r="AF157" s="2">
        <f t="shared" si="98"/>
        <v>0</v>
      </c>
      <c r="AG157" s="2">
        <f t="shared" si="99"/>
        <v>0</v>
      </c>
      <c r="AH157" s="2">
        <f t="shared" si="100"/>
        <v>0</v>
      </c>
      <c r="AI157" s="2">
        <f t="shared" si="101"/>
        <v>0</v>
      </c>
      <c r="AJ157" s="2">
        <f t="shared" si="102"/>
        <v>0</v>
      </c>
      <c r="AK157" s="2">
        <f t="shared" si="103"/>
        <v>0</v>
      </c>
      <c r="AL157" s="2">
        <f t="shared" si="104"/>
        <v>0</v>
      </c>
      <c r="AM157" s="2"/>
      <c r="AN157" s="2">
        <f t="shared" si="105"/>
        <v>6</v>
      </c>
      <c r="AO157" s="2">
        <f t="shared" si="106"/>
        <v>5</v>
      </c>
      <c r="AP157" s="2">
        <f t="shared" si="107"/>
        <v>3</v>
      </c>
      <c r="AQ157" s="2">
        <f t="shared" si="108"/>
        <v>4</v>
      </c>
      <c r="AR157" s="2">
        <f t="shared" si="109"/>
        <v>9</v>
      </c>
      <c r="AS157" s="2">
        <f t="shared" si="110"/>
        <v>1</v>
      </c>
      <c r="AT157" s="2">
        <f t="shared" si="111"/>
        <v>2</v>
      </c>
      <c r="AU157" s="2">
        <f t="shared" si="112"/>
        <v>8</v>
      </c>
      <c r="AV157" s="2">
        <f t="shared" si="113"/>
        <v>7</v>
      </c>
      <c r="AW157" s="2"/>
      <c r="AX157" s="5">
        <f t="shared" si="114"/>
        <v>4</v>
      </c>
      <c r="AY157" s="2">
        <f t="shared" si="115"/>
        <v>5</v>
      </c>
      <c r="AZ157" s="2">
        <f t="shared" si="116"/>
        <v>18</v>
      </c>
      <c r="BA157" s="2">
        <f t="shared" si="121"/>
        <v>27</v>
      </c>
      <c r="BB157" s="2">
        <f t="shared" si="122"/>
        <v>12</v>
      </c>
      <c r="BC157" s="2">
        <f t="shared" si="123"/>
        <v>8</v>
      </c>
      <c r="BD157" s="2">
        <f t="shared" si="124"/>
        <v>8</v>
      </c>
      <c r="BE157" s="19">
        <f t="shared" si="125"/>
        <v>10</v>
      </c>
      <c r="BF157" s="19">
        <f t="shared" si="126"/>
        <v>4.0824829046386304</v>
      </c>
      <c r="BG157" s="31">
        <f t="shared" si="127"/>
        <v>-0.4898979485566356</v>
      </c>
      <c r="BH157" s="32">
        <f t="shared" si="117"/>
        <v>0.31210305738320299</v>
      </c>
      <c r="BI157" s="62">
        <f t="shared" si="118"/>
        <v>8.2816901408450716E-2</v>
      </c>
      <c r="BJ157" s="62" t="str">
        <f t="shared" si="128"/>
        <v/>
      </c>
      <c r="BK157" s="73" t="str">
        <f t="shared" si="129"/>
        <v/>
      </c>
      <c r="BM157" s="11">
        <f t="shared" si="119"/>
        <v>0.13723501365703786</v>
      </c>
    </row>
    <row r="158" spans="1:65">
      <c r="A158" s="30" t="s">
        <v>546</v>
      </c>
      <c r="B158" s="30" t="s">
        <v>547</v>
      </c>
      <c r="C158" s="30" t="s">
        <v>548</v>
      </c>
      <c r="D158" s="30"/>
      <c r="E158" s="30" t="s">
        <v>530</v>
      </c>
      <c r="F158" s="11" t="str">
        <f t="shared" si="120"/>
        <v>immune-rela</v>
      </c>
      <c r="H158" s="11">
        <f>VLOOKUP($B158,data!$B$3:$Q$15316,'diff expr 0 vs 1 mite'!H$8,FALSE)</f>
        <v>229.946088</v>
      </c>
      <c r="I158" s="11">
        <f>VLOOKUP($B158,data!$B$3:$Q$15316,'diff expr 0 vs 1 mite'!I$8,FALSE)</f>
        <v>212.6350358</v>
      </c>
      <c r="J158" s="11">
        <f>VLOOKUP($B158,data!$B$3:$Q$15316,'diff expr 0 vs 1 mite'!J$8,FALSE)</f>
        <v>224.9725541</v>
      </c>
      <c r="K158" s="11">
        <f>VLOOKUP($B158,data!$B$3:$Q$15316,'diff expr 0 vs 1 mite'!K$8,FALSE)</f>
        <v>287.83312979999999</v>
      </c>
      <c r="L158" s="11">
        <f>VLOOKUP($B158,data!$B$3:$Q$15316,'diff expr 0 vs 1 mite'!L$8,FALSE)</f>
        <v>248.2745501</v>
      </c>
      <c r="M158" s="11">
        <f>VLOOKUP($B158,data!$B$3:$Q$15316,'diff expr 0 vs 1 mite'!M$8,FALSE)</f>
        <v>134.01598709999999</v>
      </c>
      <c r="N158" s="11">
        <f>VLOOKUP($B158,data!$B$3:$Q$15316,'diff expr 0 vs 1 mite'!N$8,FALSE)</f>
        <v>94.017105650000005</v>
      </c>
      <c r="O158" s="11">
        <f>VLOOKUP($B158,data!$B$3:$Q$15316,'diff expr 0 vs 1 mite'!O$8,FALSE)</f>
        <v>161.7320278</v>
      </c>
      <c r="P158" s="11">
        <f>VLOOKUP($B158,data!$B$3:$Q$15316,'diff expr 0 vs 1 mite'!P$8,FALSE)</f>
        <v>359.88112219999999</v>
      </c>
      <c r="R158" s="27" t="s">
        <v>27749</v>
      </c>
      <c r="T158" s="2">
        <f t="shared" si="87"/>
        <v>6</v>
      </c>
      <c r="U158" s="2">
        <f t="shared" si="88"/>
        <v>4</v>
      </c>
      <c r="V158" s="2">
        <f t="shared" si="89"/>
        <v>5</v>
      </c>
      <c r="W158" s="2">
        <f t="shared" si="90"/>
        <v>8</v>
      </c>
      <c r="X158" s="2">
        <f t="shared" si="91"/>
        <v>7</v>
      </c>
      <c r="Y158" s="2">
        <f t="shared" si="92"/>
        <v>2</v>
      </c>
      <c r="Z158" s="2">
        <f t="shared" si="93"/>
        <v>1</v>
      </c>
      <c r="AA158" s="2">
        <f t="shared" si="94"/>
        <v>3</v>
      </c>
      <c r="AB158" s="2">
        <f t="shared" si="95"/>
        <v>9</v>
      </c>
      <c r="AC158" s="2"/>
      <c r="AD158" s="2">
        <f t="shared" si="96"/>
        <v>0</v>
      </c>
      <c r="AE158" s="2">
        <f t="shared" si="97"/>
        <v>0</v>
      </c>
      <c r="AF158" s="2">
        <f t="shared" si="98"/>
        <v>0</v>
      </c>
      <c r="AG158" s="2">
        <f t="shared" si="99"/>
        <v>0</v>
      </c>
      <c r="AH158" s="2">
        <f t="shared" si="100"/>
        <v>0</v>
      </c>
      <c r="AI158" s="2">
        <f t="shared" si="101"/>
        <v>0</v>
      </c>
      <c r="AJ158" s="2">
        <f t="shared" si="102"/>
        <v>0</v>
      </c>
      <c r="AK158" s="2">
        <f t="shared" si="103"/>
        <v>0</v>
      </c>
      <c r="AL158" s="2">
        <f t="shared" si="104"/>
        <v>0</v>
      </c>
      <c r="AM158" s="2"/>
      <c r="AN158" s="2">
        <f t="shared" si="105"/>
        <v>6</v>
      </c>
      <c r="AO158" s="2">
        <f t="shared" si="106"/>
        <v>4</v>
      </c>
      <c r="AP158" s="2">
        <f t="shared" si="107"/>
        <v>5</v>
      </c>
      <c r="AQ158" s="2">
        <f t="shared" si="108"/>
        <v>8</v>
      </c>
      <c r="AR158" s="2">
        <f t="shared" si="109"/>
        <v>7</v>
      </c>
      <c r="AS158" s="2">
        <f t="shared" si="110"/>
        <v>2</v>
      </c>
      <c r="AT158" s="2">
        <f t="shared" si="111"/>
        <v>1</v>
      </c>
      <c r="AU158" s="2">
        <f t="shared" si="112"/>
        <v>3</v>
      </c>
      <c r="AV158" s="2">
        <f t="shared" si="113"/>
        <v>9</v>
      </c>
      <c r="AW158" s="2"/>
      <c r="AX158" s="5">
        <f t="shared" si="114"/>
        <v>4</v>
      </c>
      <c r="AY158" s="2">
        <f t="shared" si="115"/>
        <v>5</v>
      </c>
      <c r="AZ158" s="2">
        <f t="shared" si="116"/>
        <v>23</v>
      </c>
      <c r="BA158" s="2">
        <f t="shared" si="121"/>
        <v>22</v>
      </c>
      <c r="BB158" s="2">
        <f t="shared" si="122"/>
        <v>7</v>
      </c>
      <c r="BC158" s="2">
        <f t="shared" si="123"/>
        <v>13</v>
      </c>
      <c r="BD158" s="2">
        <f t="shared" si="124"/>
        <v>7</v>
      </c>
      <c r="BE158" s="19">
        <f t="shared" si="125"/>
        <v>10</v>
      </c>
      <c r="BF158" s="19">
        <f t="shared" si="126"/>
        <v>4.0824829046386304</v>
      </c>
      <c r="BG158" s="31">
        <f t="shared" si="127"/>
        <v>-0.73484692283495334</v>
      </c>
      <c r="BH158" s="32">
        <f t="shared" si="117"/>
        <v>0.23121636322523817</v>
      </c>
      <c r="BI158" s="62">
        <f t="shared" si="118"/>
        <v>7.6619718309859156E-2</v>
      </c>
      <c r="BJ158" s="62" t="str">
        <f t="shared" si="128"/>
        <v/>
      </c>
      <c r="BK158" s="73" t="str">
        <f t="shared" si="129"/>
        <v/>
      </c>
      <c r="BM158" s="11">
        <f t="shared" si="119"/>
        <v>-7.7993181358598312E-2</v>
      </c>
    </row>
    <row r="159" spans="1:65">
      <c r="A159" s="30" t="s">
        <v>549</v>
      </c>
      <c r="B159" s="30" t="s">
        <v>550</v>
      </c>
      <c r="C159" s="30" t="s">
        <v>551</v>
      </c>
      <c r="D159" s="30"/>
      <c r="E159" s="30" t="s">
        <v>530</v>
      </c>
      <c r="F159" s="11" t="str">
        <f t="shared" si="120"/>
        <v>immune-rela</v>
      </c>
      <c r="H159" s="11">
        <f>VLOOKUP($B159,data!$B$3:$Q$15316,'diff expr 0 vs 1 mite'!H$8,FALSE)</f>
        <v>2.71170146</v>
      </c>
      <c r="I159" s="11">
        <f>VLOOKUP($B159,data!$B$3:$Q$15316,'diff expr 0 vs 1 mite'!I$8,FALSE)</f>
        <v>1.0386999830000001</v>
      </c>
      <c r="J159" s="11">
        <f>VLOOKUP($B159,data!$B$3:$Q$15316,'diff expr 0 vs 1 mite'!J$8,FALSE)</f>
        <v>1.071118019</v>
      </c>
      <c r="K159" s="11">
        <f>VLOOKUP($B159,data!$B$3:$Q$15316,'diff expr 0 vs 1 mite'!K$8,FALSE)</f>
        <v>1.4091476709999999</v>
      </c>
      <c r="L159" s="11">
        <f>VLOOKUP($B159,data!$B$3:$Q$15316,'diff expr 0 vs 1 mite'!L$8,FALSE)</f>
        <v>4.1973783439999997</v>
      </c>
      <c r="M159" s="11">
        <f>VLOOKUP($B159,data!$B$3:$Q$15316,'diff expr 0 vs 1 mite'!M$8,FALSE)</f>
        <v>1.0625415579999999</v>
      </c>
      <c r="N159" s="11">
        <f>VLOOKUP($B159,data!$B$3:$Q$15316,'diff expr 0 vs 1 mite'!N$8,FALSE)</f>
        <v>2.0874661720000001</v>
      </c>
      <c r="O159" s="11">
        <f>VLOOKUP($B159,data!$B$3:$Q$15316,'diff expr 0 vs 1 mite'!O$8,FALSE)</f>
        <v>4.363026122</v>
      </c>
      <c r="P159" s="11">
        <f>VLOOKUP($B159,data!$B$3:$Q$15316,'diff expr 0 vs 1 mite'!P$8,FALSE)</f>
        <v>5.0641336360000002</v>
      </c>
      <c r="R159" s="27" t="s">
        <v>27749</v>
      </c>
      <c r="T159" s="2">
        <f t="shared" si="87"/>
        <v>6</v>
      </c>
      <c r="U159" s="2">
        <f t="shared" si="88"/>
        <v>1</v>
      </c>
      <c r="V159" s="2">
        <f t="shared" si="89"/>
        <v>3</v>
      </c>
      <c r="W159" s="2">
        <f t="shared" si="90"/>
        <v>4</v>
      </c>
      <c r="X159" s="2">
        <f t="shared" si="91"/>
        <v>7</v>
      </c>
      <c r="Y159" s="2">
        <f t="shared" si="92"/>
        <v>2</v>
      </c>
      <c r="Z159" s="2">
        <f t="shared" si="93"/>
        <v>5</v>
      </c>
      <c r="AA159" s="2">
        <f t="shared" si="94"/>
        <v>8</v>
      </c>
      <c r="AB159" s="2">
        <f t="shared" si="95"/>
        <v>9</v>
      </c>
      <c r="AC159" s="2"/>
      <c r="AD159" s="2">
        <f t="shared" si="96"/>
        <v>0</v>
      </c>
      <c r="AE159" s="2">
        <f t="shared" si="97"/>
        <v>0</v>
      </c>
      <c r="AF159" s="2">
        <f t="shared" si="98"/>
        <v>0</v>
      </c>
      <c r="AG159" s="2">
        <f t="shared" si="99"/>
        <v>0</v>
      </c>
      <c r="AH159" s="2">
        <f t="shared" si="100"/>
        <v>0</v>
      </c>
      <c r="AI159" s="2">
        <f t="shared" si="101"/>
        <v>0</v>
      </c>
      <c r="AJ159" s="2">
        <f t="shared" si="102"/>
        <v>0</v>
      </c>
      <c r="AK159" s="2">
        <f t="shared" si="103"/>
        <v>0</v>
      </c>
      <c r="AL159" s="2">
        <f t="shared" si="104"/>
        <v>0</v>
      </c>
      <c r="AM159" s="2"/>
      <c r="AN159" s="2">
        <f t="shared" si="105"/>
        <v>6</v>
      </c>
      <c r="AO159" s="2">
        <f t="shared" si="106"/>
        <v>1</v>
      </c>
      <c r="AP159" s="2">
        <f t="shared" si="107"/>
        <v>3</v>
      </c>
      <c r="AQ159" s="2">
        <f t="shared" si="108"/>
        <v>4</v>
      </c>
      <c r="AR159" s="2">
        <f t="shared" si="109"/>
        <v>7</v>
      </c>
      <c r="AS159" s="2">
        <f t="shared" si="110"/>
        <v>2</v>
      </c>
      <c r="AT159" s="2">
        <f t="shared" si="111"/>
        <v>5</v>
      </c>
      <c r="AU159" s="2">
        <f t="shared" si="112"/>
        <v>8</v>
      </c>
      <c r="AV159" s="2">
        <f t="shared" si="113"/>
        <v>9</v>
      </c>
      <c r="AW159" s="2"/>
      <c r="AX159" s="5">
        <f t="shared" si="114"/>
        <v>4</v>
      </c>
      <c r="AY159" s="2">
        <f t="shared" si="115"/>
        <v>5</v>
      </c>
      <c r="AZ159" s="2">
        <f t="shared" si="116"/>
        <v>14</v>
      </c>
      <c r="BA159" s="2">
        <f t="shared" si="121"/>
        <v>31</v>
      </c>
      <c r="BB159" s="2">
        <f t="shared" si="122"/>
        <v>16</v>
      </c>
      <c r="BC159" s="2">
        <f t="shared" si="123"/>
        <v>4</v>
      </c>
      <c r="BD159" s="2">
        <f t="shared" si="124"/>
        <v>4</v>
      </c>
      <c r="BE159" s="19">
        <f t="shared" si="125"/>
        <v>10</v>
      </c>
      <c r="BF159" s="19">
        <f t="shared" si="126"/>
        <v>4.0824829046386304</v>
      </c>
      <c r="BG159" s="31">
        <f t="shared" si="127"/>
        <v>-1.4696938456699067</v>
      </c>
      <c r="BH159" s="32">
        <f t="shared" si="117"/>
        <v>7.0822345147568383E-2</v>
      </c>
      <c r="BI159" s="62">
        <f t="shared" si="118"/>
        <v>4.1971830985915497E-2</v>
      </c>
      <c r="BJ159" s="62" t="str">
        <f t="shared" si="128"/>
        <v/>
      </c>
      <c r="BK159" s="73" t="str">
        <f t="shared" si="129"/>
        <v/>
      </c>
      <c r="BM159" s="11">
        <f t="shared" si="119"/>
        <v>0.33320620740496054</v>
      </c>
    </row>
    <row r="160" spans="1:65">
      <c r="A160" s="30" t="s">
        <v>552</v>
      </c>
      <c r="B160" s="30" t="s">
        <v>553</v>
      </c>
      <c r="C160" s="30" t="s">
        <v>554</v>
      </c>
      <c r="D160" s="30"/>
      <c r="E160" s="30" t="s">
        <v>530</v>
      </c>
      <c r="F160" s="11" t="str">
        <f t="shared" si="120"/>
        <v>immune-rela</v>
      </c>
      <c r="H160" s="11">
        <f>VLOOKUP($B160,data!$B$3:$Q$15316,'diff expr 0 vs 1 mite'!H$8,FALSE)</f>
        <v>11.6724765</v>
      </c>
      <c r="I160" s="11">
        <f>VLOOKUP($B160,data!$B$3:$Q$15316,'diff expr 0 vs 1 mite'!I$8,FALSE)</f>
        <v>9.3936678360000005</v>
      </c>
      <c r="J160" s="11">
        <f>VLOOKUP($B160,data!$B$3:$Q$15316,'diff expr 0 vs 1 mite'!J$8,FALSE)</f>
        <v>8.6215724750000007</v>
      </c>
      <c r="K160" s="11">
        <f>VLOOKUP($B160,data!$B$3:$Q$15316,'diff expr 0 vs 1 mite'!K$8,FALSE)</f>
        <v>8.7345419020000001</v>
      </c>
      <c r="L160" s="11">
        <f>VLOOKUP($B160,data!$B$3:$Q$15316,'diff expr 0 vs 1 mite'!L$8,FALSE)</f>
        <v>16.1033215</v>
      </c>
      <c r="M160" s="11">
        <f>VLOOKUP($B160,data!$B$3:$Q$15316,'diff expr 0 vs 1 mite'!M$8,FALSE)</f>
        <v>23.779354720000001</v>
      </c>
      <c r="N160" s="11">
        <f>VLOOKUP($B160,data!$B$3:$Q$15316,'diff expr 0 vs 1 mite'!N$8,FALSE)</f>
        <v>11.024626250000001</v>
      </c>
      <c r="O160" s="11">
        <f>VLOOKUP($B160,data!$B$3:$Q$15316,'diff expr 0 vs 1 mite'!O$8,FALSE)</f>
        <v>26.11668465</v>
      </c>
      <c r="P160" s="11">
        <f>VLOOKUP($B160,data!$B$3:$Q$15316,'diff expr 0 vs 1 mite'!P$8,FALSE)</f>
        <v>34.133296950000002</v>
      </c>
      <c r="R160" s="27" t="s">
        <v>27749</v>
      </c>
      <c r="T160" s="2">
        <f t="shared" si="87"/>
        <v>5</v>
      </c>
      <c r="U160" s="2">
        <f t="shared" si="88"/>
        <v>3</v>
      </c>
      <c r="V160" s="2">
        <f t="shared" si="89"/>
        <v>1</v>
      </c>
      <c r="W160" s="2">
        <f t="shared" si="90"/>
        <v>2</v>
      </c>
      <c r="X160" s="2">
        <f t="shared" si="91"/>
        <v>6</v>
      </c>
      <c r="Y160" s="2">
        <f t="shared" si="92"/>
        <v>7</v>
      </c>
      <c r="Z160" s="2">
        <f t="shared" si="93"/>
        <v>4</v>
      </c>
      <c r="AA160" s="2">
        <f t="shared" si="94"/>
        <v>8</v>
      </c>
      <c r="AB160" s="2">
        <f t="shared" si="95"/>
        <v>9</v>
      </c>
      <c r="AC160" s="2"/>
      <c r="AD160" s="2">
        <f t="shared" si="96"/>
        <v>0</v>
      </c>
      <c r="AE160" s="2">
        <f t="shared" si="97"/>
        <v>0</v>
      </c>
      <c r="AF160" s="2">
        <f t="shared" si="98"/>
        <v>0</v>
      </c>
      <c r="AG160" s="2">
        <f t="shared" si="99"/>
        <v>0</v>
      </c>
      <c r="AH160" s="2">
        <f t="shared" si="100"/>
        <v>0</v>
      </c>
      <c r="AI160" s="2">
        <f t="shared" si="101"/>
        <v>0</v>
      </c>
      <c r="AJ160" s="2">
        <f t="shared" si="102"/>
        <v>0</v>
      </c>
      <c r="AK160" s="2">
        <f t="shared" si="103"/>
        <v>0</v>
      </c>
      <c r="AL160" s="2">
        <f t="shared" si="104"/>
        <v>0</v>
      </c>
      <c r="AM160" s="2"/>
      <c r="AN160" s="2">
        <f t="shared" si="105"/>
        <v>5</v>
      </c>
      <c r="AO160" s="2">
        <f t="shared" si="106"/>
        <v>3</v>
      </c>
      <c r="AP160" s="2">
        <f t="shared" si="107"/>
        <v>1</v>
      </c>
      <c r="AQ160" s="2">
        <f t="shared" si="108"/>
        <v>2</v>
      </c>
      <c r="AR160" s="2">
        <f t="shared" si="109"/>
        <v>6</v>
      </c>
      <c r="AS160" s="2">
        <f t="shared" si="110"/>
        <v>7</v>
      </c>
      <c r="AT160" s="2">
        <f t="shared" si="111"/>
        <v>4</v>
      </c>
      <c r="AU160" s="2">
        <f t="shared" si="112"/>
        <v>8</v>
      </c>
      <c r="AV160" s="2">
        <f t="shared" si="113"/>
        <v>9</v>
      </c>
      <c r="AW160" s="2"/>
      <c r="AX160" s="5">
        <f t="shared" si="114"/>
        <v>4</v>
      </c>
      <c r="AY160" s="2">
        <f t="shared" si="115"/>
        <v>5</v>
      </c>
      <c r="AZ160" s="2">
        <f t="shared" si="116"/>
        <v>11</v>
      </c>
      <c r="BA160" s="2">
        <f t="shared" si="121"/>
        <v>34</v>
      </c>
      <c r="BB160" s="2">
        <f t="shared" si="122"/>
        <v>19</v>
      </c>
      <c r="BC160" s="2">
        <f t="shared" si="123"/>
        <v>1</v>
      </c>
      <c r="BD160" s="2">
        <f t="shared" si="124"/>
        <v>1</v>
      </c>
      <c r="BE160" s="19">
        <f t="shared" si="125"/>
        <v>10</v>
      </c>
      <c r="BF160" s="19">
        <f t="shared" si="126"/>
        <v>4.0824829046386304</v>
      </c>
      <c r="BG160" s="31">
        <f t="shared" si="127"/>
        <v>-2.2045407685048604</v>
      </c>
      <c r="BH160" s="32">
        <f t="shared" si="117"/>
        <v>1.3743168055755161E-2</v>
      </c>
      <c r="BI160" s="62">
        <f t="shared" si="118"/>
        <v>1.887323943661972E-2</v>
      </c>
      <c r="BJ160" s="62">
        <f t="shared" si="128"/>
        <v>1.3743168055755161E-2</v>
      </c>
      <c r="BK160" s="73" t="str">
        <f t="shared" si="129"/>
        <v>sign</v>
      </c>
      <c r="BM160" s="11">
        <f t="shared" si="119"/>
        <v>0.36444502205441676</v>
      </c>
    </row>
    <row r="161" spans="1:65">
      <c r="A161" s="30" t="s">
        <v>555</v>
      </c>
      <c r="B161" s="30" t="s">
        <v>556</v>
      </c>
      <c r="C161" s="30" t="s">
        <v>557</v>
      </c>
      <c r="D161" s="30"/>
      <c r="E161" s="30" t="s">
        <v>530</v>
      </c>
      <c r="F161" s="11" t="str">
        <f t="shared" si="120"/>
        <v>immune-rela</v>
      </c>
      <c r="H161" s="11">
        <f>VLOOKUP($B161,data!$B$3:$Q$15316,'diff expr 0 vs 1 mite'!H$8,FALSE)</f>
        <v>1.012927836</v>
      </c>
      <c r="I161" s="11">
        <f>VLOOKUP($B161,data!$B$3:$Q$15316,'diff expr 0 vs 1 mite'!I$8,FALSE)</f>
        <v>1.8873957139999999</v>
      </c>
      <c r="J161" s="11">
        <f>VLOOKUP($B161,data!$B$3:$Q$15316,'diff expr 0 vs 1 mite'!J$8,FALSE)</f>
        <v>1.269666467</v>
      </c>
      <c r="K161" s="11">
        <f>VLOOKUP($B161,data!$B$3:$Q$15316,'diff expr 0 vs 1 mite'!K$8,FALSE)</f>
        <v>1.1685468059999999</v>
      </c>
      <c r="L161" s="11">
        <f>VLOOKUP($B161,data!$B$3:$Q$15316,'diff expr 0 vs 1 mite'!L$8,FALSE)</f>
        <v>1.1238613740000001</v>
      </c>
      <c r="M161" s="11">
        <f>VLOOKUP($B161,data!$B$3:$Q$15316,'diff expr 0 vs 1 mite'!M$8,FALSE)</f>
        <v>4.5342008140000001</v>
      </c>
      <c r="N161" s="11">
        <f>VLOOKUP($B161,data!$B$3:$Q$15316,'diff expr 0 vs 1 mite'!N$8,FALSE)</f>
        <v>2.133068186</v>
      </c>
      <c r="O161" s="11">
        <f>VLOOKUP($B161,data!$B$3:$Q$15316,'diff expr 0 vs 1 mite'!O$8,FALSE)</f>
        <v>5.0611548009999998</v>
      </c>
      <c r="P161" s="11">
        <f>VLOOKUP($B161,data!$B$3:$Q$15316,'diff expr 0 vs 1 mite'!P$8,FALSE)</f>
        <v>10.053971020000001</v>
      </c>
      <c r="R161" s="27" t="s">
        <v>27749</v>
      </c>
      <c r="T161" s="2">
        <f t="shared" si="87"/>
        <v>1</v>
      </c>
      <c r="U161" s="2">
        <f t="shared" si="88"/>
        <v>5</v>
      </c>
      <c r="V161" s="2">
        <f t="shared" si="89"/>
        <v>4</v>
      </c>
      <c r="W161" s="2">
        <f t="shared" si="90"/>
        <v>3</v>
      </c>
      <c r="X161" s="2">
        <f t="shared" si="91"/>
        <v>2</v>
      </c>
      <c r="Y161" s="2">
        <f t="shared" si="92"/>
        <v>7</v>
      </c>
      <c r="Z161" s="2">
        <f t="shared" si="93"/>
        <v>6</v>
      </c>
      <c r="AA161" s="2">
        <f t="shared" si="94"/>
        <v>8</v>
      </c>
      <c r="AB161" s="2">
        <f t="shared" si="95"/>
        <v>9</v>
      </c>
      <c r="AC161" s="2"/>
      <c r="AD161" s="2">
        <f t="shared" si="96"/>
        <v>0</v>
      </c>
      <c r="AE161" s="2">
        <f t="shared" si="97"/>
        <v>0</v>
      </c>
      <c r="AF161" s="2">
        <f t="shared" si="98"/>
        <v>0</v>
      </c>
      <c r="AG161" s="2">
        <f t="shared" si="99"/>
        <v>0</v>
      </c>
      <c r="AH161" s="2">
        <f t="shared" si="100"/>
        <v>0</v>
      </c>
      <c r="AI161" s="2">
        <f t="shared" si="101"/>
        <v>0</v>
      </c>
      <c r="AJ161" s="2">
        <f t="shared" si="102"/>
        <v>0</v>
      </c>
      <c r="AK161" s="2">
        <f t="shared" si="103"/>
        <v>0</v>
      </c>
      <c r="AL161" s="2">
        <f t="shared" si="104"/>
        <v>0</v>
      </c>
      <c r="AM161" s="2"/>
      <c r="AN161" s="2">
        <f t="shared" si="105"/>
        <v>1</v>
      </c>
      <c r="AO161" s="2">
        <f t="shared" si="106"/>
        <v>5</v>
      </c>
      <c r="AP161" s="2">
        <f t="shared" si="107"/>
        <v>4</v>
      </c>
      <c r="AQ161" s="2">
        <f t="shared" si="108"/>
        <v>3</v>
      </c>
      <c r="AR161" s="2">
        <f t="shared" si="109"/>
        <v>2</v>
      </c>
      <c r="AS161" s="2">
        <f t="shared" si="110"/>
        <v>7</v>
      </c>
      <c r="AT161" s="2">
        <f t="shared" si="111"/>
        <v>6</v>
      </c>
      <c r="AU161" s="2">
        <f t="shared" si="112"/>
        <v>8</v>
      </c>
      <c r="AV161" s="2">
        <f t="shared" si="113"/>
        <v>9</v>
      </c>
      <c r="AW161" s="2"/>
      <c r="AX161" s="5">
        <f t="shared" si="114"/>
        <v>4</v>
      </c>
      <c r="AY161" s="2">
        <f t="shared" si="115"/>
        <v>5</v>
      </c>
      <c r="AZ161" s="2">
        <f t="shared" si="116"/>
        <v>13</v>
      </c>
      <c r="BA161" s="2">
        <f t="shared" si="121"/>
        <v>32</v>
      </c>
      <c r="BB161" s="2">
        <f t="shared" si="122"/>
        <v>17</v>
      </c>
      <c r="BC161" s="2">
        <f t="shared" si="123"/>
        <v>3</v>
      </c>
      <c r="BD161" s="2">
        <f t="shared" si="124"/>
        <v>3</v>
      </c>
      <c r="BE161" s="19">
        <f t="shared" si="125"/>
        <v>10</v>
      </c>
      <c r="BF161" s="19">
        <f t="shared" si="126"/>
        <v>4.0824829046386304</v>
      </c>
      <c r="BG161" s="31">
        <f t="shared" si="127"/>
        <v>-1.7146428199482247</v>
      </c>
      <c r="BH161" s="32">
        <f t="shared" si="117"/>
        <v>4.3205366486849993E-2</v>
      </c>
      <c r="BI161" s="62">
        <f t="shared" si="118"/>
        <v>3.3239436619718309E-2</v>
      </c>
      <c r="BJ161" s="62" t="str">
        <f t="shared" si="128"/>
        <v/>
      </c>
      <c r="BK161" s="73" t="str">
        <f t="shared" si="129"/>
        <v/>
      </c>
      <c r="BM161" s="11">
        <f t="shared" si="119"/>
        <v>0.53562185811615537</v>
      </c>
    </row>
    <row r="162" spans="1:65">
      <c r="A162" s="30" t="s">
        <v>558</v>
      </c>
      <c r="B162" s="30" t="s">
        <v>559</v>
      </c>
      <c r="C162" s="30" t="s">
        <v>560</v>
      </c>
      <c r="D162" s="30"/>
      <c r="E162" s="30" t="s">
        <v>530</v>
      </c>
      <c r="F162" s="11" t="str">
        <f t="shared" si="120"/>
        <v>immune-rela</v>
      </c>
      <c r="H162" s="11">
        <f>VLOOKUP($B162,data!$B$3:$Q$15316,'diff expr 0 vs 1 mite'!H$8,FALSE)</f>
        <v>1.065914494</v>
      </c>
      <c r="I162" s="11">
        <f>VLOOKUP($B162,data!$B$3:$Q$15316,'diff expr 0 vs 1 mite'!I$8,FALSE)</f>
        <v>0.67607872700000005</v>
      </c>
      <c r="J162" s="11">
        <f>VLOOKUP($B162,data!$B$3:$Q$15316,'diff expr 0 vs 1 mite'!J$8,FALSE)</f>
        <v>0.71672981000000002</v>
      </c>
      <c r="K162" s="11">
        <f>VLOOKUP($B162,data!$B$3:$Q$15316,'diff expr 0 vs 1 mite'!K$8,FALSE)</f>
        <v>0.47029855500000001</v>
      </c>
      <c r="L162" s="11">
        <f>VLOOKUP($B162,data!$B$3:$Q$15316,'diff expr 0 vs 1 mite'!L$8,FALSE)</f>
        <v>0.90651315600000004</v>
      </c>
      <c r="M162" s="11">
        <f>VLOOKUP($B162,data!$B$3:$Q$15316,'diff expr 0 vs 1 mite'!M$8,FALSE)</f>
        <v>1.456305585</v>
      </c>
      <c r="N162" s="11">
        <f>VLOOKUP($B162,data!$B$3:$Q$15316,'diff expr 0 vs 1 mite'!N$8,FALSE)</f>
        <v>1.242935715</v>
      </c>
      <c r="O162" s="11">
        <f>VLOOKUP($B162,data!$B$3:$Q$15316,'diff expr 0 vs 1 mite'!O$8,FALSE)</f>
        <v>2.471035798</v>
      </c>
      <c r="P162" s="11">
        <f>VLOOKUP($B162,data!$B$3:$Q$15316,'diff expr 0 vs 1 mite'!P$8,FALSE)</f>
        <v>4.8757934870000001</v>
      </c>
      <c r="R162" s="27" t="s">
        <v>27749</v>
      </c>
      <c r="T162" s="2">
        <f t="shared" si="87"/>
        <v>5</v>
      </c>
      <c r="U162" s="2">
        <f t="shared" si="88"/>
        <v>2</v>
      </c>
      <c r="V162" s="2">
        <f t="shared" si="89"/>
        <v>3</v>
      </c>
      <c r="W162" s="2">
        <f t="shared" si="90"/>
        <v>1</v>
      </c>
      <c r="X162" s="2">
        <f t="shared" si="91"/>
        <v>4</v>
      </c>
      <c r="Y162" s="2">
        <f t="shared" si="92"/>
        <v>7</v>
      </c>
      <c r="Z162" s="2">
        <f t="shared" si="93"/>
        <v>6</v>
      </c>
      <c r="AA162" s="2">
        <f t="shared" si="94"/>
        <v>8</v>
      </c>
      <c r="AB162" s="2">
        <f t="shared" si="95"/>
        <v>9</v>
      </c>
      <c r="AC162" s="2"/>
      <c r="AD162" s="2">
        <f t="shared" si="96"/>
        <v>0</v>
      </c>
      <c r="AE162" s="2">
        <f t="shared" si="97"/>
        <v>0</v>
      </c>
      <c r="AF162" s="2">
        <f t="shared" si="98"/>
        <v>0</v>
      </c>
      <c r="AG162" s="2">
        <f t="shared" si="99"/>
        <v>0</v>
      </c>
      <c r="AH162" s="2">
        <f t="shared" si="100"/>
        <v>0</v>
      </c>
      <c r="AI162" s="2">
        <f t="shared" si="101"/>
        <v>0</v>
      </c>
      <c r="AJ162" s="2">
        <f t="shared" si="102"/>
        <v>0</v>
      </c>
      <c r="AK162" s="2">
        <f t="shared" si="103"/>
        <v>0</v>
      </c>
      <c r="AL162" s="2">
        <f t="shared" si="104"/>
        <v>0</v>
      </c>
      <c r="AM162" s="2"/>
      <c r="AN162" s="2">
        <f t="shared" si="105"/>
        <v>5</v>
      </c>
      <c r="AO162" s="2">
        <f t="shared" si="106"/>
        <v>2</v>
      </c>
      <c r="AP162" s="2">
        <f t="shared" si="107"/>
        <v>3</v>
      </c>
      <c r="AQ162" s="2">
        <f t="shared" si="108"/>
        <v>1</v>
      </c>
      <c r="AR162" s="2">
        <f t="shared" si="109"/>
        <v>4</v>
      </c>
      <c r="AS162" s="2">
        <f t="shared" si="110"/>
        <v>7</v>
      </c>
      <c r="AT162" s="2">
        <f t="shared" si="111"/>
        <v>6</v>
      </c>
      <c r="AU162" s="2">
        <f t="shared" si="112"/>
        <v>8</v>
      </c>
      <c r="AV162" s="2">
        <f t="shared" si="113"/>
        <v>9</v>
      </c>
      <c r="AW162" s="2"/>
      <c r="AX162" s="5">
        <f t="shared" si="114"/>
        <v>4</v>
      </c>
      <c r="AY162" s="2">
        <f t="shared" si="115"/>
        <v>5</v>
      </c>
      <c r="AZ162" s="2">
        <f t="shared" si="116"/>
        <v>11</v>
      </c>
      <c r="BA162" s="2">
        <f t="shared" si="121"/>
        <v>34</v>
      </c>
      <c r="BB162" s="2">
        <f t="shared" si="122"/>
        <v>19</v>
      </c>
      <c r="BC162" s="2">
        <f t="shared" si="123"/>
        <v>1</v>
      </c>
      <c r="BD162" s="2">
        <f t="shared" si="124"/>
        <v>1</v>
      </c>
      <c r="BE162" s="19">
        <f t="shared" si="125"/>
        <v>10</v>
      </c>
      <c r="BF162" s="19">
        <f t="shared" si="126"/>
        <v>4.0824829046386304</v>
      </c>
      <c r="BG162" s="31">
        <f t="shared" si="127"/>
        <v>-2.2045407685048604</v>
      </c>
      <c r="BH162" s="32">
        <f t="shared" si="117"/>
        <v>1.3743168055755161E-2</v>
      </c>
      <c r="BI162" s="62">
        <f t="shared" si="118"/>
        <v>1.887323943661972E-2</v>
      </c>
      <c r="BJ162" s="62">
        <f t="shared" si="128"/>
        <v>1.3743168055755161E-2</v>
      </c>
      <c r="BK162" s="73" t="str">
        <f t="shared" si="129"/>
        <v>sign</v>
      </c>
      <c r="BM162" s="11">
        <f t="shared" si="119"/>
        <v>0.47588399706120538</v>
      </c>
    </row>
    <row r="163" spans="1:65">
      <c r="A163" s="30" t="s">
        <v>561</v>
      </c>
      <c r="B163" s="30" t="s">
        <v>562</v>
      </c>
      <c r="C163" s="30" t="s">
        <v>136</v>
      </c>
      <c r="D163" s="30"/>
      <c r="E163" s="30" t="s">
        <v>530</v>
      </c>
      <c r="F163" s="11" t="str">
        <f t="shared" si="120"/>
        <v>immune-rela</v>
      </c>
      <c r="H163" s="11">
        <f>VLOOKUP($B163,data!$B$3:$Q$15316,'diff expr 0 vs 1 mite'!H$8,FALSE)</f>
        <v>21.383395709999999</v>
      </c>
      <c r="I163" s="11">
        <f>VLOOKUP($B163,data!$B$3:$Q$15316,'diff expr 0 vs 1 mite'!I$8,FALSE)</f>
        <v>11.591090299999999</v>
      </c>
      <c r="J163" s="11">
        <f>VLOOKUP($B163,data!$B$3:$Q$15316,'diff expr 0 vs 1 mite'!J$8,FALSE)</f>
        <v>7.3955253790000004</v>
      </c>
      <c r="K163" s="11">
        <f>VLOOKUP($B163,data!$B$3:$Q$15316,'diff expr 0 vs 1 mite'!K$8,FALSE)</f>
        <v>10.87909054</v>
      </c>
      <c r="L163" s="11">
        <f>VLOOKUP($B163,data!$B$3:$Q$15316,'diff expr 0 vs 1 mite'!L$8,FALSE)</f>
        <v>4.2176260189999999</v>
      </c>
      <c r="M163" s="11">
        <f>VLOOKUP($B163,data!$B$3:$Q$15316,'diff expr 0 vs 1 mite'!M$8,FALSE)</f>
        <v>12.221979080000001</v>
      </c>
      <c r="N163" s="11">
        <f>VLOOKUP($B163,data!$B$3:$Q$15316,'diff expr 0 vs 1 mite'!N$8,FALSE)</f>
        <v>11.760171420000001</v>
      </c>
      <c r="O163" s="11">
        <f>VLOOKUP($B163,data!$B$3:$Q$15316,'diff expr 0 vs 1 mite'!O$8,FALSE)</f>
        <v>20.84532252</v>
      </c>
      <c r="P163" s="11">
        <f>VLOOKUP($B163,data!$B$3:$Q$15316,'diff expr 0 vs 1 mite'!P$8,FALSE)</f>
        <v>15.338728890000001</v>
      </c>
      <c r="R163" s="27" t="s">
        <v>27749</v>
      </c>
      <c r="T163" s="2">
        <f t="shared" si="87"/>
        <v>9</v>
      </c>
      <c r="U163" s="2">
        <f t="shared" si="88"/>
        <v>4</v>
      </c>
      <c r="V163" s="2">
        <f t="shared" si="89"/>
        <v>2</v>
      </c>
      <c r="W163" s="2">
        <f t="shared" si="90"/>
        <v>3</v>
      </c>
      <c r="X163" s="2">
        <f t="shared" si="91"/>
        <v>1</v>
      </c>
      <c r="Y163" s="2">
        <f t="shared" si="92"/>
        <v>6</v>
      </c>
      <c r="Z163" s="2">
        <f t="shared" si="93"/>
        <v>5</v>
      </c>
      <c r="AA163" s="2">
        <f t="shared" si="94"/>
        <v>8</v>
      </c>
      <c r="AB163" s="2">
        <f t="shared" si="95"/>
        <v>7</v>
      </c>
      <c r="AC163" s="2"/>
      <c r="AD163" s="2">
        <f t="shared" si="96"/>
        <v>0</v>
      </c>
      <c r="AE163" s="2">
        <f t="shared" si="97"/>
        <v>0</v>
      </c>
      <c r="AF163" s="2">
        <f t="shared" si="98"/>
        <v>0</v>
      </c>
      <c r="AG163" s="2">
        <f t="shared" si="99"/>
        <v>0</v>
      </c>
      <c r="AH163" s="2">
        <f t="shared" si="100"/>
        <v>0</v>
      </c>
      <c r="AI163" s="2">
        <f t="shared" si="101"/>
        <v>0</v>
      </c>
      <c r="AJ163" s="2">
        <f t="shared" si="102"/>
        <v>0</v>
      </c>
      <c r="AK163" s="2">
        <f t="shared" si="103"/>
        <v>0</v>
      </c>
      <c r="AL163" s="2">
        <f t="shared" si="104"/>
        <v>0</v>
      </c>
      <c r="AM163" s="2"/>
      <c r="AN163" s="2">
        <f t="shared" si="105"/>
        <v>9</v>
      </c>
      <c r="AO163" s="2">
        <f t="shared" si="106"/>
        <v>4</v>
      </c>
      <c r="AP163" s="2">
        <f t="shared" si="107"/>
        <v>2</v>
      </c>
      <c r="AQ163" s="2">
        <f t="shared" si="108"/>
        <v>3</v>
      </c>
      <c r="AR163" s="2">
        <f t="shared" si="109"/>
        <v>1</v>
      </c>
      <c r="AS163" s="2">
        <f t="shared" si="110"/>
        <v>6</v>
      </c>
      <c r="AT163" s="2">
        <f t="shared" si="111"/>
        <v>5</v>
      </c>
      <c r="AU163" s="2">
        <f t="shared" si="112"/>
        <v>8</v>
      </c>
      <c r="AV163" s="2">
        <f t="shared" si="113"/>
        <v>7</v>
      </c>
      <c r="AW163" s="2"/>
      <c r="AX163" s="5">
        <f t="shared" si="114"/>
        <v>4</v>
      </c>
      <c r="AY163" s="2">
        <f t="shared" si="115"/>
        <v>5</v>
      </c>
      <c r="AZ163" s="2">
        <f t="shared" si="116"/>
        <v>18</v>
      </c>
      <c r="BA163" s="2">
        <f t="shared" si="121"/>
        <v>27</v>
      </c>
      <c r="BB163" s="2">
        <f t="shared" si="122"/>
        <v>12</v>
      </c>
      <c r="BC163" s="2">
        <f t="shared" si="123"/>
        <v>8</v>
      </c>
      <c r="BD163" s="2">
        <f t="shared" si="124"/>
        <v>8</v>
      </c>
      <c r="BE163" s="19">
        <f t="shared" si="125"/>
        <v>10</v>
      </c>
      <c r="BF163" s="19">
        <f t="shared" si="126"/>
        <v>4.0824829046386304</v>
      </c>
      <c r="BG163" s="31">
        <f t="shared" si="127"/>
        <v>-0.4898979485566356</v>
      </c>
      <c r="BH163" s="32">
        <f t="shared" si="117"/>
        <v>0.31210305738320299</v>
      </c>
      <c r="BI163" s="62">
        <f t="shared" si="118"/>
        <v>8.2816901408450716E-2</v>
      </c>
      <c r="BJ163" s="62" t="str">
        <f t="shared" si="128"/>
        <v/>
      </c>
      <c r="BK163" s="73" t="str">
        <f t="shared" si="129"/>
        <v/>
      </c>
      <c r="BM163" s="11">
        <f t="shared" si="119"/>
        <v>2.1805216373487774E-3</v>
      </c>
    </row>
    <row r="164" spans="1:65">
      <c r="A164" s="30" t="s">
        <v>563</v>
      </c>
      <c r="B164" s="30" t="s">
        <v>564</v>
      </c>
      <c r="C164" s="30" t="s">
        <v>565</v>
      </c>
      <c r="D164" s="30"/>
      <c r="E164" s="30" t="s">
        <v>530</v>
      </c>
      <c r="F164" s="11" t="str">
        <f t="shared" si="120"/>
        <v>immune-rela</v>
      </c>
      <c r="H164" s="11">
        <f>VLOOKUP($B164,data!$B$3:$Q$15316,'diff expr 0 vs 1 mite'!H$8,FALSE)</f>
        <v>1.8059898190000001</v>
      </c>
      <c r="I164" s="11">
        <f>VLOOKUP($B164,data!$B$3:$Q$15316,'diff expr 0 vs 1 mite'!I$8,FALSE)</f>
        <v>1.5520058240000001</v>
      </c>
      <c r="J164" s="11">
        <f>VLOOKUP($B164,data!$B$3:$Q$15316,'diff expr 0 vs 1 mite'!J$8,FALSE)</f>
        <v>0.99286818499999996</v>
      </c>
      <c r="K164" s="11">
        <f>VLOOKUP($B164,data!$B$3:$Q$15316,'diff expr 0 vs 1 mite'!K$8,FALSE)</f>
        <v>1.037279091</v>
      </c>
      <c r="L164" s="11">
        <f>VLOOKUP($B164,data!$B$3:$Q$15316,'diff expr 0 vs 1 mite'!L$8,FALSE)</f>
        <v>0.24717652400000001</v>
      </c>
      <c r="M164" s="11">
        <f>VLOOKUP($B164,data!$B$3:$Q$15316,'diff expr 0 vs 1 mite'!M$8,FALSE)</f>
        <v>1.877138354</v>
      </c>
      <c r="N164" s="11">
        <f>VLOOKUP($B164,data!$B$3:$Q$15316,'diff expr 0 vs 1 mite'!N$8,FALSE)</f>
        <v>3.073183964</v>
      </c>
      <c r="O164" s="11">
        <f>VLOOKUP($B164,data!$B$3:$Q$15316,'diff expr 0 vs 1 mite'!O$8,FALSE)</f>
        <v>3.5036078470000001</v>
      </c>
      <c r="P164" s="11">
        <f>VLOOKUP($B164,data!$B$3:$Q$15316,'diff expr 0 vs 1 mite'!P$8,FALSE)</f>
        <v>3.9310591449999999</v>
      </c>
      <c r="R164" s="27" t="s">
        <v>27749</v>
      </c>
      <c r="T164" s="2">
        <f t="shared" si="87"/>
        <v>5</v>
      </c>
      <c r="U164" s="2">
        <f t="shared" si="88"/>
        <v>4</v>
      </c>
      <c r="V164" s="2">
        <f t="shared" si="89"/>
        <v>2</v>
      </c>
      <c r="W164" s="2">
        <f t="shared" si="90"/>
        <v>3</v>
      </c>
      <c r="X164" s="2">
        <f t="shared" si="91"/>
        <v>1</v>
      </c>
      <c r="Y164" s="2">
        <f t="shared" si="92"/>
        <v>6</v>
      </c>
      <c r="Z164" s="2">
        <f t="shared" si="93"/>
        <v>7</v>
      </c>
      <c r="AA164" s="2">
        <f t="shared" si="94"/>
        <v>8</v>
      </c>
      <c r="AB164" s="2">
        <f t="shared" si="95"/>
        <v>9</v>
      </c>
      <c r="AC164" s="2"/>
      <c r="AD164" s="2">
        <f t="shared" si="96"/>
        <v>0</v>
      </c>
      <c r="AE164" s="2">
        <f t="shared" si="97"/>
        <v>0</v>
      </c>
      <c r="AF164" s="2">
        <f t="shared" si="98"/>
        <v>0</v>
      </c>
      <c r="AG164" s="2">
        <f t="shared" si="99"/>
        <v>0</v>
      </c>
      <c r="AH164" s="2">
        <f t="shared" si="100"/>
        <v>0</v>
      </c>
      <c r="AI164" s="2">
        <f t="shared" si="101"/>
        <v>0</v>
      </c>
      <c r="AJ164" s="2">
        <f t="shared" si="102"/>
        <v>0</v>
      </c>
      <c r="AK164" s="2">
        <f t="shared" si="103"/>
        <v>0</v>
      </c>
      <c r="AL164" s="2">
        <f t="shared" si="104"/>
        <v>0</v>
      </c>
      <c r="AM164" s="2"/>
      <c r="AN164" s="2">
        <f t="shared" si="105"/>
        <v>5</v>
      </c>
      <c r="AO164" s="2">
        <f t="shared" si="106"/>
        <v>4</v>
      </c>
      <c r="AP164" s="2">
        <f t="shared" si="107"/>
        <v>2</v>
      </c>
      <c r="AQ164" s="2">
        <f t="shared" si="108"/>
        <v>3</v>
      </c>
      <c r="AR164" s="2">
        <f t="shared" si="109"/>
        <v>1</v>
      </c>
      <c r="AS164" s="2">
        <f t="shared" si="110"/>
        <v>6</v>
      </c>
      <c r="AT164" s="2">
        <f t="shared" si="111"/>
        <v>7</v>
      </c>
      <c r="AU164" s="2">
        <f t="shared" si="112"/>
        <v>8</v>
      </c>
      <c r="AV164" s="2">
        <f t="shared" si="113"/>
        <v>9</v>
      </c>
      <c r="AW164" s="2"/>
      <c r="AX164" s="5">
        <f t="shared" si="114"/>
        <v>4</v>
      </c>
      <c r="AY164" s="2">
        <f t="shared" si="115"/>
        <v>5</v>
      </c>
      <c r="AZ164" s="2">
        <f t="shared" si="116"/>
        <v>14</v>
      </c>
      <c r="BA164" s="2">
        <f t="shared" si="121"/>
        <v>31</v>
      </c>
      <c r="BB164" s="2">
        <f t="shared" si="122"/>
        <v>16</v>
      </c>
      <c r="BC164" s="2">
        <f t="shared" si="123"/>
        <v>4</v>
      </c>
      <c r="BD164" s="2">
        <f t="shared" si="124"/>
        <v>4</v>
      </c>
      <c r="BE164" s="19">
        <f t="shared" si="125"/>
        <v>10</v>
      </c>
      <c r="BF164" s="19">
        <f t="shared" si="126"/>
        <v>4.0824829046386304</v>
      </c>
      <c r="BG164" s="31">
        <f t="shared" si="127"/>
        <v>-1.4696938456699067</v>
      </c>
      <c r="BH164" s="32">
        <f t="shared" si="117"/>
        <v>7.0822345147568383E-2</v>
      </c>
      <c r="BI164" s="62">
        <f t="shared" si="118"/>
        <v>4.1971830985915497E-2</v>
      </c>
      <c r="BJ164" s="62" t="str">
        <f t="shared" si="128"/>
        <v/>
      </c>
      <c r="BK164" s="73" t="str">
        <f t="shared" si="129"/>
        <v/>
      </c>
      <c r="BM164" s="11">
        <f t="shared" si="119"/>
        <v>0.27312869866598349</v>
      </c>
    </row>
    <row r="165" spans="1:65">
      <c r="A165" s="30" t="s">
        <v>566</v>
      </c>
      <c r="B165" s="30" t="s">
        <v>567</v>
      </c>
      <c r="C165" s="30" t="s">
        <v>568</v>
      </c>
      <c r="D165" s="30" t="s">
        <v>569</v>
      </c>
      <c r="E165" s="30" t="s">
        <v>570</v>
      </c>
      <c r="F165" s="11" t="str">
        <f t="shared" si="120"/>
        <v>Immune syst</v>
      </c>
      <c r="H165" s="11">
        <f>VLOOKUP($B165,data!$B$3:$Q$15316,'diff expr 0 vs 1 mite'!H$8,FALSE)</f>
        <v>12.685043759999999</v>
      </c>
      <c r="I165" s="11">
        <f>VLOOKUP($B165,data!$B$3:$Q$15316,'diff expr 0 vs 1 mite'!I$8,FALSE)</f>
        <v>8.5036372230000001</v>
      </c>
      <c r="J165" s="11">
        <f>VLOOKUP($B165,data!$B$3:$Q$15316,'diff expr 0 vs 1 mite'!J$8,FALSE)</f>
        <v>17.179108459999998</v>
      </c>
      <c r="K165" s="11">
        <f>VLOOKUP($B165,data!$B$3:$Q$15316,'diff expr 0 vs 1 mite'!K$8,FALSE)</f>
        <v>12.551399869999999</v>
      </c>
      <c r="L165" s="11">
        <f>VLOOKUP($B165,data!$B$3:$Q$15316,'diff expr 0 vs 1 mite'!L$8,FALSE)</f>
        <v>57.087005959999999</v>
      </c>
      <c r="M165" s="11">
        <f>VLOOKUP($B165,data!$B$3:$Q$15316,'diff expr 0 vs 1 mite'!M$8,FALSE)</f>
        <v>14.996568440000001</v>
      </c>
      <c r="N165" s="11">
        <f>VLOOKUP($B165,data!$B$3:$Q$15316,'diff expr 0 vs 1 mite'!N$8,FALSE)</f>
        <v>11.999394240000001</v>
      </c>
      <c r="O165" s="11">
        <f>VLOOKUP($B165,data!$B$3:$Q$15316,'diff expr 0 vs 1 mite'!O$8,FALSE)</f>
        <v>7.4217310799999998</v>
      </c>
      <c r="P165" s="11">
        <f>VLOOKUP($B165,data!$B$3:$Q$15316,'diff expr 0 vs 1 mite'!P$8,FALSE)</f>
        <v>3.8395392579999998</v>
      </c>
      <c r="R165" s="27" t="s">
        <v>27749</v>
      </c>
      <c r="T165" s="2">
        <f t="shared" si="87"/>
        <v>6</v>
      </c>
      <c r="U165" s="2">
        <f t="shared" si="88"/>
        <v>3</v>
      </c>
      <c r="V165" s="2">
        <f t="shared" si="89"/>
        <v>8</v>
      </c>
      <c r="W165" s="2">
        <f t="shared" si="90"/>
        <v>5</v>
      </c>
      <c r="X165" s="2">
        <f t="shared" si="91"/>
        <v>9</v>
      </c>
      <c r="Y165" s="2">
        <f t="shared" si="92"/>
        <v>7</v>
      </c>
      <c r="Z165" s="2">
        <f t="shared" si="93"/>
        <v>4</v>
      </c>
      <c r="AA165" s="2">
        <f t="shared" si="94"/>
        <v>2</v>
      </c>
      <c r="AB165" s="2">
        <f t="shared" si="95"/>
        <v>1</v>
      </c>
      <c r="AC165" s="2"/>
      <c r="AD165" s="2">
        <f t="shared" si="96"/>
        <v>0</v>
      </c>
      <c r="AE165" s="2">
        <f t="shared" si="97"/>
        <v>0</v>
      </c>
      <c r="AF165" s="2">
        <f t="shared" si="98"/>
        <v>0</v>
      </c>
      <c r="AG165" s="2">
        <f t="shared" si="99"/>
        <v>0</v>
      </c>
      <c r="AH165" s="2">
        <f t="shared" si="100"/>
        <v>0</v>
      </c>
      <c r="AI165" s="2">
        <f t="shared" si="101"/>
        <v>0</v>
      </c>
      <c r="AJ165" s="2">
        <f t="shared" si="102"/>
        <v>0</v>
      </c>
      <c r="AK165" s="2">
        <f t="shared" si="103"/>
        <v>0</v>
      </c>
      <c r="AL165" s="2">
        <f t="shared" si="104"/>
        <v>0</v>
      </c>
      <c r="AM165" s="2"/>
      <c r="AN165" s="2">
        <f t="shared" si="105"/>
        <v>6</v>
      </c>
      <c r="AO165" s="2">
        <f t="shared" si="106"/>
        <v>3</v>
      </c>
      <c r="AP165" s="2">
        <f t="shared" si="107"/>
        <v>8</v>
      </c>
      <c r="AQ165" s="2">
        <f t="shared" si="108"/>
        <v>5</v>
      </c>
      <c r="AR165" s="2">
        <f t="shared" si="109"/>
        <v>9</v>
      </c>
      <c r="AS165" s="2">
        <f t="shared" si="110"/>
        <v>7</v>
      </c>
      <c r="AT165" s="2">
        <f t="shared" si="111"/>
        <v>4</v>
      </c>
      <c r="AU165" s="2">
        <f t="shared" si="112"/>
        <v>2</v>
      </c>
      <c r="AV165" s="2">
        <f t="shared" si="113"/>
        <v>1</v>
      </c>
      <c r="AW165" s="2"/>
      <c r="AX165" s="5">
        <f t="shared" si="114"/>
        <v>4</v>
      </c>
      <c r="AY165" s="2">
        <f t="shared" si="115"/>
        <v>5</v>
      </c>
      <c r="AZ165" s="2">
        <f t="shared" si="116"/>
        <v>22</v>
      </c>
      <c r="BA165" s="2">
        <f t="shared" si="121"/>
        <v>23</v>
      </c>
      <c r="BB165" s="2">
        <f t="shared" si="122"/>
        <v>8</v>
      </c>
      <c r="BC165" s="2">
        <f t="shared" si="123"/>
        <v>12</v>
      </c>
      <c r="BD165" s="2">
        <f t="shared" si="124"/>
        <v>8</v>
      </c>
      <c r="BE165" s="19">
        <f t="shared" si="125"/>
        <v>10</v>
      </c>
      <c r="BF165" s="19">
        <f t="shared" si="126"/>
        <v>4.0824829046386304</v>
      </c>
      <c r="BG165" s="31">
        <f t="shared" si="127"/>
        <v>-0.4898979485566356</v>
      </c>
      <c r="BH165" s="32">
        <f t="shared" si="117"/>
        <v>0.31210305738320299</v>
      </c>
      <c r="BI165" s="62">
        <f t="shared" si="118"/>
        <v>8.2816901408450716E-2</v>
      </c>
      <c r="BJ165" s="62" t="str">
        <f t="shared" si="128"/>
        <v/>
      </c>
      <c r="BK165" s="73" t="str">
        <f t="shared" si="129"/>
        <v/>
      </c>
      <c r="BM165" s="11">
        <f t="shared" si="119"/>
        <v>0.1755029630103534</v>
      </c>
    </row>
    <row r="166" spans="1:65">
      <c r="A166" s="30" t="s">
        <v>571</v>
      </c>
      <c r="B166" s="30" t="s">
        <v>572</v>
      </c>
      <c r="C166" s="30" t="s">
        <v>573</v>
      </c>
      <c r="D166" s="30" t="s">
        <v>574</v>
      </c>
      <c r="E166" s="30" t="s">
        <v>570</v>
      </c>
      <c r="F166" s="11" t="str">
        <f t="shared" si="120"/>
        <v>Immune syst</v>
      </c>
      <c r="H166" s="11">
        <f>VLOOKUP($B166,data!$B$3:$Q$15316,'diff expr 0 vs 1 mite'!H$8,FALSE)</f>
        <v>23.432038949999999</v>
      </c>
      <c r="I166" s="11">
        <f>VLOOKUP($B166,data!$B$3:$Q$15316,'diff expr 0 vs 1 mite'!I$8,FALSE)</f>
        <v>21.878065289999999</v>
      </c>
      <c r="J166" s="11">
        <f>VLOOKUP($B166,data!$B$3:$Q$15316,'diff expr 0 vs 1 mite'!J$8,FALSE)</f>
        <v>24.321098809999999</v>
      </c>
      <c r="K166" s="11">
        <f>VLOOKUP($B166,data!$B$3:$Q$15316,'diff expr 0 vs 1 mite'!K$8,FALSE)</f>
        <v>14.91750223</v>
      </c>
      <c r="L166" s="11">
        <f>VLOOKUP($B166,data!$B$3:$Q$15316,'diff expr 0 vs 1 mite'!L$8,FALSE)</f>
        <v>20.87758856</v>
      </c>
      <c r="M166" s="11">
        <f>VLOOKUP($B166,data!$B$3:$Q$15316,'diff expr 0 vs 1 mite'!M$8,FALSE)</f>
        <v>29.497888419999999</v>
      </c>
      <c r="N166" s="11">
        <f>VLOOKUP($B166,data!$B$3:$Q$15316,'diff expr 0 vs 1 mite'!N$8,FALSE)</f>
        <v>54.86371561</v>
      </c>
      <c r="O166" s="11">
        <f>VLOOKUP($B166,data!$B$3:$Q$15316,'diff expr 0 vs 1 mite'!O$8,FALSE)</f>
        <v>22.175613160000001</v>
      </c>
      <c r="P166" s="11">
        <f>VLOOKUP($B166,data!$B$3:$Q$15316,'diff expr 0 vs 1 mite'!P$8,FALSE)</f>
        <v>15.709712959999999</v>
      </c>
      <c r="R166" s="27" t="s">
        <v>27749</v>
      </c>
      <c r="T166" s="2">
        <f t="shared" si="87"/>
        <v>6</v>
      </c>
      <c r="U166" s="2">
        <f t="shared" si="88"/>
        <v>4</v>
      </c>
      <c r="V166" s="2">
        <f t="shared" si="89"/>
        <v>7</v>
      </c>
      <c r="W166" s="2">
        <f t="shared" si="90"/>
        <v>1</v>
      </c>
      <c r="X166" s="2">
        <f t="shared" si="91"/>
        <v>3</v>
      </c>
      <c r="Y166" s="2">
        <f t="shared" si="92"/>
        <v>8</v>
      </c>
      <c r="Z166" s="2">
        <f t="shared" si="93"/>
        <v>9</v>
      </c>
      <c r="AA166" s="2">
        <f t="shared" si="94"/>
        <v>5</v>
      </c>
      <c r="AB166" s="2">
        <f t="shared" si="95"/>
        <v>2</v>
      </c>
      <c r="AC166" s="2"/>
      <c r="AD166" s="2">
        <f t="shared" si="96"/>
        <v>0</v>
      </c>
      <c r="AE166" s="2">
        <f t="shared" si="97"/>
        <v>0</v>
      </c>
      <c r="AF166" s="2">
        <f t="shared" si="98"/>
        <v>0</v>
      </c>
      <c r="AG166" s="2">
        <f t="shared" si="99"/>
        <v>0</v>
      </c>
      <c r="AH166" s="2">
        <f t="shared" si="100"/>
        <v>0</v>
      </c>
      <c r="AI166" s="2">
        <f t="shared" si="101"/>
        <v>0</v>
      </c>
      <c r="AJ166" s="2">
        <f t="shared" si="102"/>
        <v>0</v>
      </c>
      <c r="AK166" s="2">
        <f t="shared" si="103"/>
        <v>0</v>
      </c>
      <c r="AL166" s="2">
        <f t="shared" si="104"/>
        <v>0</v>
      </c>
      <c r="AM166" s="2"/>
      <c r="AN166" s="2">
        <f t="shared" si="105"/>
        <v>6</v>
      </c>
      <c r="AO166" s="2">
        <f t="shared" si="106"/>
        <v>4</v>
      </c>
      <c r="AP166" s="2">
        <f t="shared" si="107"/>
        <v>7</v>
      </c>
      <c r="AQ166" s="2">
        <f t="shared" si="108"/>
        <v>1</v>
      </c>
      <c r="AR166" s="2">
        <f t="shared" si="109"/>
        <v>3</v>
      </c>
      <c r="AS166" s="2">
        <f t="shared" si="110"/>
        <v>8</v>
      </c>
      <c r="AT166" s="2">
        <f t="shared" si="111"/>
        <v>9</v>
      </c>
      <c r="AU166" s="2">
        <f t="shared" si="112"/>
        <v>5</v>
      </c>
      <c r="AV166" s="2">
        <f t="shared" si="113"/>
        <v>2</v>
      </c>
      <c r="AW166" s="2"/>
      <c r="AX166" s="5">
        <f t="shared" si="114"/>
        <v>4</v>
      </c>
      <c r="AY166" s="2">
        <f t="shared" si="115"/>
        <v>5</v>
      </c>
      <c r="AZ166" s="2">
        <f t="shared" si="116"/>
        <v>18</v>
      </c>
      <c r="BA166" s="2">
        <f t="shared" si="121"/>
        <v>27</v>
      </c>
      <c r="BB166" s="2">
        <f t="shared" si="122"/>
        <v>12</v>
      </c>
      <c r="BC166" s="2">
        <f t="shared" si="123"/>
        <v>8</v>
      </c>
      <c r="BD166" s="2">
        <f t="shared" si="124"/>
        <v>8</v>
      </c>
      <c r="BE166" s="19">
        <f t="shared" si="125"/>
        <v>10</v>
      </c>
      <c r="BF166" s="19">
        <f t="shared" si="126"/>
        <v>4.0824829046386304</v>
      </c>
      <c r="BG166" s="31">
        <f t="shared" si="127"/>
        <v>-0.4898979485566356</v>
      </c>
      <c r="BH166" s="32">
        <f t="shared" si="117"/>
        <v>0.31210305738320299</v>
      </c>
      <c r="BI166" s="62">
        <f t="shared" si="118"/>
        <v>8.2816901408450716E-2</v>
      </c>
      <c r="BJ166" s="62" t="str">
        <f t="shared" si="128"/>
        <v/>
      </c>
      <c r="BK166" s="73" t="str">
        <f t="shared" si="129"/>
        <v/>
      </c>
      <c r="BM166" s="11">
        <f t="shared" si="119"/>
        <v>0.13169706475919601</v>
      </c>
    </row>
    <row r="167" spans="1:65">
      <c r="A167" s="30" t="s">
        <v>575</v>
      </c>
      <c r="B167" s="30" t="s">
        <v>576</v>
      </c>
      <c r="C167" s="30" t="s">
        <v>577</v>
      </c>
      <c r="D167" s="30" t="s">
        <v>578</v>
      </c>
      <c r="E167" s="30" t="s">
        <v>570</v>
      </c>
      <c r="F167" s="11" t="str">
        <f t="shared" si="120"/>
        <v>Immune syst</v>
      </c>
      <c r="H167" s="11">
        <f>VLOOKUP($B167,data!$B$3:$Q$15316,'diff expr 0 vs 1 mite'!H$8,FALSE)</f>
        <v>100.70302359999999</v>
      </c>
      <c r="I167" s="11">
        <f>VLOOKUP($B167,data!$B$3:$Q$15316,'diff expr 0 vs 1 mite'!I$8,FALSE)</f>
        <v>126.3677643</v>
      </c>
      <c r="J167" s="11">
        <f>VLOOKUP($B167,data!$B$3:$Q$15316,'diff expr 0 vs 1 mite'!J$8,FALSE)</f>
        <v>92.48453499</v>
      </c>
      <c r="K167" s="11">
        <f>VLOOKUP($B167,data!$B$3:$Q$15316,'diff expr 0 vs 1 mite'!K$8,FALSE)</f>
        <v>113.53238899999999</v>
      </c>
      <c r="L167" s="11">
        <f>VLOOKUP($B167,data!$B$3:$Q$15316,'diff expr 0 vs 1 mite'!L$8,FALSE)</f>
        <v>32.048206190000002</v>
      </c>
      <c r="M167" s="11">
        <f>VLOOKUP($B167,data!$B$3:$Q$15316,'diff expr 0 vs 1 mite'!M$8,FALSE)</f>
        <v>89.533310700000001</v>
      </c>
      <c r="N167" s="11">
        <f>VLOOKUP($B167,data!$B$3:$Q$15316,'diff expr 0 vs 1 mite'!N$8,FALSE)</f>
        <v>144.0764016</v>
      </c>
      <c r="O167" s="11">
        <f>VLOOKUP($B167,data!$B$3:$Q$15316,'diff expr 0 vs 1 mite'!O$8,FALSE)</f>
        <v>114.9311287</v>
      </c>
      <c r="P167" s="11">
        <f>VLOOKUP($B167,data!$B$3:$Q$15316,'diff expr 0 vs 1 mite'!P$8,FALSE)</f>
        <v>132.79278790000001</v>
      </c>
      <c r="R167" s="27" t="s">
        <v>27749</v>
      </c>
      <c r="T167" s="2">
        <f t="shared" si="87"/>
        <v>4</v>
      </c>
      <c r="U167" s="2">
        <f t="shared" si="88"/>
        <v>7</v>
      </c>
      <c r="V167" s="2">
        <f t="shared" si="89"/>
        <v>3</v>
      </c>
      <c r="W167" s="2">
        <f t="shared" si="90"/>
        <v>5</v>
      </c>
      <c r="X167" s="2">
        <f t="shared" si="91"/>
        <v>1</v>
      </c>
      <c r="Y167" s="2">
        <f t="shared" si="92"/>
        <v>2</v>
      </c>
      <c r="Z167" s="2">
        <f t="shared" si="93"/>
        <v>9</v>
      </c>
      <c r="AA167" s="2">
        <f t="shared" si="94"/>
        <v>6</v>
      </c>
      <c r="AB167" s="2">
        <f t="shared" si="95"/>
        <v>8</v>
      </c>
      <c r="AC167" s="2"/>
      <c r="AD167" s="2">
        <f t="shared" si="96"/>
        <v>0</v>
      </c>
      <c r="AE167" s="2">
        <f t="shared" si="97"/>
        <v>0</v>
      </c>
      <c r="AF167" s="2">
        <f t="shared" si="98"/>
        <v>0</v>
      </c>
      <c r="AG167" s="2">
        <f t="shared" si="99"/>
        <v>0</v>
      </c>
      <c r="AH167" s="2">
        <f t="shared" si="100"/>
        <v>0</v>
      </c>
      <c r="AI167" s="2">
        <f t="shared" si="101"/>
        <v>0</v>
      </c>
      <c r="AJ167" s="2">
        <f t="shared" si="102"/>
        <v>0</v>
      </c>
      <c r="AK167" s="2">
        <f t="shared" si="103"/>
        <v>0</v>
      </c>
      <c r="AL167" s="2">
        <f t="shared" si="104"/>
        <v>0</v>
      </c>
      <c r="AM167" s="2"/>
      <c r="AN167" s="2">
        <f t="shared" si="105"/>
        <v>4</v>
      </c>
      <c r="AO167" s="2">
        <f t="shared" si="106"/>
        <v>7</v>
      </c>
      <c r="AP167" s="2">
        <f t="shared" si="107"/>
        <v>3</v>
      </c>
      <c r="AQ167" s="2">
        <f t="shared" si="108"/>
        <v>5</v>
      </c>
      <c r="AR167" s="2">
        <f t="shared" si="109"/>
        <v>1</v>
      </c>
      <c r="AS167" s="2">
        <f t="shared" si="110"/>
        <v>2</v>
      </c>
      <c r="AT167" s="2">
        <f t="shared" si="111"/>
        <v>9</v>
      </c>
      <c r="AU167" s="2">
        <f t="shared" si="112"/>
        <v>6</v>
      </c>
      <c r="AV167" s="2">
        <f t="shared" si="113"/>
        <v>8</v>
      </c>
      <c r="AW167" s="2"/>
      <c r="AX167" s="5">
        <f t="shared" si="114"/>
        <v>4</v>
      </c>
      <c r="AY167" s="2">
        <f t="shared" si="115"/>
        <v>5</v>
      </c>
      <c r="AZ167" s="2">
        <f t="shared" si="116"/>
        <v>19</v>
      </c>
      <c r="BA167" s="2">
        <f t="shared" si="121"/>
        <v>26</v>
      </c>
      <c r="BB167" s="2">
        <f t="shared" si="122"/>
        <v>11</v>
      </c>
      <c r="BC167" s="2">
        <f t="shared" si="123"/>
        <v>9</v>
      </c>
      <c r="BD167" s="2">
        <f t="shared" si="124"/>
        <v>9</v>
      </c>
      <c r="BE167" s="19">
        <f t="shared" si="125"/>
        <v>10</v>
      </c>
      <c r="BF167" s="19">
        <f t="shared" si="126"/>
        <v>4.0824829046386304</v>
      </c>
      <c r="BG167" s="31">
        <f t="shared" si="127"/>
        <v>-0.2449489742783178</v>
      </c>
      <c r="BH167" s="32">
        <f t="shared" si="117"/>
        <v>0.40324797025367004</v>
      </c>
      <c r="BI167" s="62">
        <f t="shared" si="118"/>
        <v>9.2676056338028168E-2</v>
      </c>
      <c r="BJ167" s="62" t="str">
        <f t="shared" si="128"/>
        <v/>
      </c>
      <c r="BK167" s="73" t="str">
        <f t="shared" si="129"/>
        <v/>
      </c>
      <c r="BM167" s="11">
        <f t="shared" si="119"/>
        <v>-2.3045376529859597E-2</v>
      </c>
    </row>
    <row r="168" spans="1:65">
      <c r="A168" s="30" t="s">
        <v>579</v>
      </c>
      <c r="B168" s="30" t="s">
        <v>580</v>
      </c>
      <c r="C168" s="30" t="s">
        <v>581</v>
      </c>
      <c r="D168" s="30" t="s">
        <v>582</v>
      </c>
      <c r="E168" s="30" t="s">
        <v>570</v>
      </c>
      <c r="F168" s="11" t="str">
        <f t="shared" si="120"/>
        <v>Immune syst</v>
      </c>
      <c r="H168" s="11">
        <f>VLOOKUP($B168,data!$B$3:$Q$15316,'diff expr 0 vs 1 mite'!H$8,FALSE)</f>
        <v>0.680486594</v>
      </c>
      <c r="I168" s="11">
        <f>VLOOKUP($B168,data!$B$3:$Q$15316,'diff expr 0 vs 1 mite'!I$8,FALSE)</f>
        <v>0.32679267000000001</v>
      </c>
      <c r="J168" s="11">
        <f>VLOOKUP($B168,data!$B$3:$Q$15316,'diff expr 0 vs 1 mite'!J$8,FALSE)</f>
        <v>0.278746416</v>
      </c>
      <c r="K168" s="11">
        <f>VLOOKUP($B168,data!$B$3:$Q$15316,'diff expr 0 vs 1 mite'!K$8,FALSE)</f>
        <v>0.23574524799999999</v>
      </c>
      <c r="L168" s="11">
        <f>VLOOKUP($B168,data!$B$3:$Q$15316,'diff expr 0 vs 1 mite'!L$8,FALSE)</f>
        <v>0.26215692000000002</v>
      </c>
      <c r="M168" s="11">
        <f>VLOOKUP($B168,data!$B$3:$Q$15316,'diff expr 0 vs 1 mite'!M$8,FALSE)</f>
        <v>2.4886303930000002</v>
      </c>
      <c r="N168" s="11">
        <f>VLOOKUP($B168,data!$B$3:$Q$15316,'diff expr 0 vs 1 mite'!N$8,FALSE)</f>
        <v>0.95187113899999998</v>
      </c>
      <c r="O168" s="11">
        <f>VLOOKUP($B168,data!$B$3:$Q$15316,'diff expr 0 vs 1 mite'!O$8,FALSE)</f>
        <v>0.92898692900000002</v>
      </c>
      <c r="P168" s="11">
        <f>VLOOKUP($B168,data!$B$3:$Q$15316,'diff expr 0 vs 1 mite'!P$8,FALSE)</f>
        <v>0.64696114500000002</v>
      </c>
      <c r="R168" s="27" t="s">
        <v>27749</v>
      </c>
      <c r="T168" s="2">
        <f t="shared" si="87"/>
        <v>6</v>
      </c>
      <c r="U168" s="2">
        <f t="shared" si="88"/>
        <v>4</v>
      </c>
      <c r="V168" s="2">
        <f t="shared" si="89"/>
        <v>3</v>
      </c>
      <c r="W168" s="2">
        <f t="shared" si="90"/>
        <v>1</v>
      </c>
      <c r="X168" s="2">
        <f t="shared" si="91"/>
        <v>2</v>
      </c>
      <c r="Y168" s="2">
        <f t="shared" si="92"/>
        <v>9</v>
      </c>
      <c r="Z168" s="2">
        <f t="shared" si="93"/>
        <v>8</v>
      </c>
      <c r="AA168" s="2">
        <f t="shared" si="94"/>
        <v>7</v>
      </c>
      <c r="AB168" s="2">
        <f t="shared" si="95"/>
        <v>5</v>
      </c>
      <c r="AC168" s="2"/>
      <c r="AD168" s="2">
        <f t="shared" si="96"/>
        <v>0</v>
      </c>
      <c r="AE168" s="2">
        <f t="shared" si="97"/>
        <v>0</v>
      </c>
      <c r="AF168" s="2">
        <f t="shared" si="98"/>
        <v>0</v>
      </c>
      <c r="AG168" s="2">
        <f t="shared" si="99"/>
        <v>0</v>
      </c>
      <c r="AH168" s="2">
        <f t="shared" si="100"/>
        <v>0</v>
      </c>
      <c r="AI168" s="2">
        <f t="shared" si="101"/>
        <v>0</v>
      </c>
      <c r="AJ168" s="2">
        <f t="shared" si="102"/>
        <v>0</v>
      </c>
      <c r="AK168" s="2">
        <f t="shared" si="103"/>
        <v>0</v>
      </c>
      <c r="AL168" s="2">
        <f t="shared" si="104"/>
        <v>0</v>
      </c>
      <c r="AM168" s="2"/>
      <c r="AN168" s="2">
        <f t="shared" si="105"/>
        <v>6</v>
      </c>
      <c r="AO168" s="2">
        <f t="shared" si="106"/>
        <v>4</v>
      </c>
      <c r="AP168" s="2">
        <f t="shared" si="107"/>
        <v>3</v>
      </c>
      <c r="AQ168" s="2">
        <f t="shared" si="108"/>
        <v>1</v>
      </c>
      <c r="AR168" s="2">
        <f t="shared" si="109"/>
        <v>2</v>
      </c>
      <c r="AS168" s="2">
        <f t="shared" si="110"/>
        <v>9</v>
      </c>
      <c r="AT168" s="2">
        <f t="shared" si="111"/>
        <v>8</v>
      </c>
      <c r="AU168" s="2">
        <f t="shared" si="112"/>
        <v>7</v>
      </c>
      <c r="AV168" s="2">
        <f t="shared" si="113"/>
        <v>5</v>
      </c>
      <c r="AW168" s="2"/>
      <c r="AX168" s="5">
        <f t="shared" si="114"/>
        <v>4</v>
      </c>
      <c r="AY168" s="2">
        <f t="shared" si="115"/>
        <v>5</v>
      </c>
      <c r="AZ168" s="2">
        <f t="shared" si="116"/>
        <v>14</v>
      </c>
      <c r="BA168" s="2">
        <f t="shared" si="121"/>
        <v>31</v>
      </c>
      <c r="BB168" s="2">
        <f t="shared" si="122"/>
        <v>16</v>
      </c>
      <c r="BC168" s="2">
        <f t="shared" si="123"/>
        <v>4</v>
      </c>
      <c r="BD168" s="2">
        <f t="shared" si="124"/>
        <v>4</v>
      </c>
      <c r="BE168" s="19">
        <f t="shared" si="125"/>
        <v>10</v>
      </c>
      <c r="BF168" s="19">
        <f t="shared" si="126"/>
        <v>4.0824829046386304</v>
      </c>
      <c r="BG168" s="31">
        <f t="shared" si="127"/>
        <v>-1.4696938456699067</v>
      </c>
      <c r="BH168" s="32">
        <f t="shared" si="117"/>
        <v>7.0822345147568383E-2</v>
      </c>
      <c r="BI168" s="62">
        <f t="shared" si="118"/>
        <v>4.1971830985915497E-2</v>
      </c>
      <c r="BJ168" s="62" t="str">
        <f t="shared" si="128"/>
        <v/>
      </c>
      <c r="BK168" s="73" t="str">
        <f t="shared" si="129"/>
        <v/>
      </c>
      <c r="BM168" s="11">
        <f t="shared" si="119"/>
        <v>0.44325999428315255</v>
      </c>
    </row>
    <row r="169" spans="1:65">
      <c r="A169" s="30" t="s">
        <v>583</v>
      </c>
      <c r="B169" s="30" t="s">
        <v>584</v>
      </c>
      <c r="C169" s="30" t="s">
        <v>585</v>
      </c>
      <c r="D169" s="30"/>
      <c r="E169" s="30" t="s">
        <v>570</v>
      </c>
      <c r="F169" s="11" t="str">
        <f t="shared" si="120"/>
        <v>Immune syst</v>
      </c>
      <c r="H169" s="11">
        <f>VLOOKUP($B169,data!$B$3:$Q$15316,'diff expr 0 vs 1 mite'!H$8,FALSE)</f>
        <v>1.596026071</v>
      </c>
      <c r="I169" s="11">
        <f>VLOOKUP($B169,data!$B$3:$Q$15316,'diff expr 0 vs 1 mite'!I$8,FALSE)</f>
        <v>2.0113294069999998</v>
      </c>
      <c r="J169" s="11">
        <f>VLOOKUP($B169,data!$B$3:$Q$15316,'diff expr 0 vs 1 mite'!J$8,FALSE)</f>
        <v>1.7573001690000001</v>
      </c>
      <c r="K169" s="11">
        <f>VLOOKUP($B169,data!$B$3:$Q$15316,'diff expr 0 vs 1 mite'!K$8,FALSE)</f>
        <v>1.4695090740000001</v>
      </c>
      <c r="L169" s="11">
        <f>VLOOKUP($B169,data!$B$3:$Q$15316,'diff expr 0 vs 1 mite'!L$8,FALSE)</f>
        <v>2.4697876750000001</v>
      </c>
      <c r="M169" s="11">
        <f>VLOOKUP($B169,data!$B$3:$Q$15316,'diff expr 0 vs 1 mite'!M$8,FALSE)</f>
        <v>3.314094614</v>
      </c>
      <c r="N169" s="11">
        <f>VLOOKUP($B169,data!$B$3:$Q$15316,'diff expr 0 vs 1 mite'!N$8,FALSE)</f>
        <v>2.5989503530000002</v>
      </c>
      <c r="O169" s="11">
        <f>VLOOKUP($B169,data!$B$3:$Q$15316,'diff expr 0 vs 1 mite'!O$8,FALSE)</f>
        <v>2.7418583509999999</v>
      </c>
      <c r="P169" s="11">
        <f>VLOOKUP($B169,data!$B$3:$Q$15316,'diff expr 0 vs 1 mite'!P$8,FALSE)</f>
        <v>2.627435379</v>
      </c>
      <c r="R169" s="27" t="s">
        <v>27749</v>
      </c>
      <c r="T169" s="2">
        <f t="shared" si="87"/>
        <v>2</v>
      </c>
      <c r="U169" s="2">
        <f t="shared" si="88"/>
        <v>4</v>
      </c>
      <c r="V169" s="2">
        <f t="shared" si="89"/>
        <v>3</v>
      </c>
      <c r="W169" s="2">
        <f t="shared" si="90"/>
        <v>1</v>
      </c>
      <c r="X169" s="2">
        <f t="shared" si="91"/>
        <v>5</v>
      </c>
      <c r="Y169" s="2">
        <f t="shared" si="92"/>
        <v>9</v>
      </c>
      <c r="Z169" s="2">
        <f t="shared" si="93"/>
        <v>6</v>
      </c>
      <c r="AA169" s="2">
        <f t="shared" si="94"/>
        <v>8</v>
      </c>
      <c r="AB169" s="2">
        <f t="shared" si="95"/>
        <v>7</v>
      </c>
      <c r="AC169" s="2"/>
      <c r="AD169" s="2">
        <f t="shared" si="96"/>
        <v>0</v>
      </c>
      <c r="AE169" s="2">
        <f t="shared" si="97"/>
        <v>0</v>
      </c>
      <c r="AF169" s="2">
        <f t="shared" si="98"/>
        <v>0</v>
      </c>
      <c r="AG169" s="2">
        <f t="shared" si="99"/>
        <v>0</v>
      </c>
      <c r="AH169" s="2">
        <f t="shared" si="100"/>
        <v>0</v>
      </c>
      <c r="AI169" s="2">
        <f t="shared" si="101"/>
        <v>0</v>
      </c>
      <c r="AJ169" s="2">
        <f t="shared" si="102"/>
        <v>0</v>
      </c>
      <c r="AK169" s="2">
        <f t="shared" si="103"/>
        <v>0</v>
      </c>
      <c r="AL169" s="2">
        <f t="shared" si="104"/>
        <v>0</v>
      </c>
      <c r="AM169" s="2"/>
      <c r="AN169" s="2">
        <f t="shared" si="105"/>
        <v>2</v>
      </c>
      <c r="AO169" s="2">
        <f t="shared" si="106"/>
        <v>4</v>
      </c>
      <c r="AP169" s="2">
        <f t="shared" si="107"/>
        <v>3</v>
      </c>
      <c r="AQ169" s="2">
        <f t="shared" si="108"/>
        <v>1</v>
      </c>
      <c r="AR169" s="2">
        <f t="shared" si="109"/>
        <v>5</v>
      </c>
      <c r="AS169" s="2">
        <f t="shared" si="110"/>
        <v>9</v>
      </c>
      <c r="AT169" s="2">
        <f t="shared" si="111"/>
        <v>6</v>
      </c>
      <c r="AU169" s="2">
        <f t="shared" si="112"/>
        <v>8</v>
      </c>
      <c r="AV169" s="2">
        <f t="shared" si="113"/>
        <v>7</v>
      </c>
      <c r="AW169" s="2"/>
      <c r="AX169" s="5">
        <f t="shared" si="114"/>
        <v>4</v>
      </c>
      <c r="AY169" s="2">
        <f t="shared" si="115"/>
        <v>5</v>
      </c>
      <c r="AZ169" s="2">
        <f t="shared" si="116"/>
        <v>10</v>
      </c>
      <c r="BA169" s="2">
        <f t="shared" si="121"/>
        <v>35</v>
      </c>
      <c r="BB169" s="2">
        <f t="shared" si="122"/>
        <v>20</v>
      </c>
      <c r="BC169" s="2">
        <f t="shared" si="123"/>
        <v>0</v>
      </c>
      <c r="BD169" s="2">
        <f t="shared" si="124"/>
        <v>0</v>
      </c>
      <c r="BE169" s="19">
        <f t="shared" si="125"/>
        <v>10</v>
      </c>
      <c r="BF169" s="19">
        <f t="shared" si="126"/>
        <v>4.0824829046386304</v>
      </c>
      <c r="BG169" s="31">
        <f t="shared" si="127"/>
        <v>-2.4494897427831779</v>
      </c>
      <c r="BH169" s="32">
        <f t="shared" si="117"/>
        <v>7.1529392177148241E-3</v>
      </c>
      <c r="BI169" s="62">
        <f t="shared" si="118"/>
        <v>2.8169014084507044E-4</v>
      </c>
      <c r="BJ169" s="62" t="str">
        <f t="shared" si="128"/>
        <v/>
      </c>
      <c r="BK169" s="73" t="str">
        <f t="shared" si="129"/>
        <v>sign</v>
      </c>
      <c r="BM169" s="11">
        <f t="shared" si="119"/>
        <v>0.20677439933219122</v>
      </c>
    </row>
    <row r="170" spans="1:65">
      <c r="A170" s="30" t="s">
        <v>586</v>
      </c>
      <c r="B170" s="30" t="s">
        <v>587</v>
      </c>
      <c r="C170" s="30" t="s">
        <v>588</v>
      </c>
      <c r="D170" s="30" t="s">
        <v>589</v>
      </c>
      <c r="E170" s="30" t="s">
        <v>570</v>
      </c>
      <c r="F170" s="11" t="str">
        <f t="shared" si="120"/>
        <v>Immune syst</v>
      </c>
      <c r="H170" s="11">
        <f>VLOOKUP($B170,data!$B$3:$Q$15316,'diff expr 0 vs 1 mite'!H$8,FALSE)</f>
        <v>1.95987574</v>
      </c>
      <c r="I170" s="11">
        <f>VLOOKUP($B170,data!$B$3:$Q$15316,'diff expr 0 vs 1 mite'!I$8,FALSE)</f>
        <v>1.2497882979999999</v>
      </c>
      <c r="J170" s="11">
        <f>VLOOKUP($B170,data!$B$3:$Q$15316,'diff expr 0 vs 1 mite'!J$8,FALSE)</f>
        <v>1.766862339</v>
      </c>
      <c r="K170" s="11">
        <f>VLOOKUP($B170,data!$B$3:$Q$15316,'diff expr 0 vs 1 mite'!K$8,FALSE)</f>
        <v>1.2271585380000001</v>
      </c>
      <c r="L170" s="11">
        <f>VLOOKUP($B170,data!$B$3:$Q$15316,'diff expr 0 vs 1 mite'!L$8,FALSE)</f>
        <v>3.6483312840000002</v>
      </c>
      <c r="M170" s="11">
        <f>VLOOKUP($B170,data!$B$3:$Q$15316,'diff expr 0 vs 1 mite'!M$8,FALSE)</f>
        <v>5.4990210480000004</v>
      </c>
      <c r="N170" s="11">
        <f>VLOOKUP($B170,data!$B$3:$Q$15316,'diff expr 0 vs 1 mite'!N$8,FALSE)</f>
        <v>2.8957273899999998</v>
      </c>
      <c r="O170" s="11">
        <f>VLOOKUP($B170,data!$B$3:$Q$15316,'diff expr 0 vs 1 mite'!O$8,FALSE)</f>
        <v>4.2765479649999998</v>
      </c>
      <c r="P170" s="11">
        <f>VLOOKUP($B170,data!$B$3:$Q$15316,'diff expr 0 vs 1 mite'!P$8,FALSE)</f>
        <v>3.253171316</v>
      </c>
      <c r="R170" s="27" t="s">
        <v>27749</v>
      </c>
      <c r="T170" s="2">
        <f t="shared" si="87"/>
        <v>4</v>
      </c>
      <c r="U170" s="2">
        <f t="shared" si="88"/>
        <v>2</v>
      </c>
      <c r="V170" s="2">
        <f t="shared" si="89"/>
        <v>3</v>
      </c>
      <c r="W170" s="2">
        <f t="shared" si="90"/>
        <v>1</v>
      </c>
      <c r="X170" s="2">
        <f t="shared" si="91"/>
        <v>7</v>
      </c>
      <c r="Y170" s="2">
        <f t="shared" si="92"/>
        <v>9</v>
      </c>
      <c r="Z170" s="2">
        <f t="shared" si="93"/>
        <v>5</v>
      </c>
      <c r="AA170" s="2">
        <f t="shared" si="94"/>
        <v>8</v>
      </c>
      <c r="AB170" s="2">
        <f t="shared" si="95"/>
        <v>6</v>
      </c>
      <c r="AC170" s="2"/>
      <c r="AD170" s="2">
        <f t="shared" si="96"/>
        <v>0</v>
      </c>
      <c r="AE170" s="2">
        <f t="shared" si="97"/>
        <v>0</v>
      </c>
      <c r="AF170" s="2">
        <f t="shared" si="98"/>
        <v>0</v>
      </c>
      <c r="AG170" s="2">
        <f t="shared" si="99"/>
        <v>0</v>
      </c>
      <c r="AH170" s="2">
        <f t="shared" si="100"/>
        <v>0</v>
      </c>
      <c r="AI170" s="2">
        <f t="shared" si="101"/>
        <v>0</v>
      </c>
      <c r="AJ170" s="2">
        <f t="shared" si="102"/>
        <v>0</v>
      </c>
      <c r="AK170" s="2">
        <f t="shared" si="103"/>
        <v>0</v>
      </c>
      <c r="AL170" s="2">
        <f t="shared" si="104"/>
        <v>0</v>
      </c>
      <c r="AM170" s="2"/>
      <c r="AN170" s="2">
        <f t="shared" si="105"/>
        <v>4</v>
      </c>
      <c r="AO170" s="2">
        <f t="shared" si="106"/>
        <v>2</v>
      </c>
      <c r="AP170" s="2">
        <f t="shared" si="107"/>
        <v>3</v>
      </c>
      <c r="AQ170" s="2">
        <f t="shared" si="108"/>
        <v>1</v>
      </c>
      <c r="AR170" s="2">
        <f t="shared" si="109"/>
        <v>7</v>
      </c>
      <c r="AS170" s="2">
        <f t="shared" si="110"/>
        <v>9</v>
      </c>
      <c r="AT170" s="2">
        <f t="shared" si="111"/>
        <v>5</v>
      </c>
      <c r="AU170" s="2">
        <f t="shared" si="112"/>
        <v>8</v>
      </c>
      <c r="AV170" s="2">
        <f t="shared" si="113"/>
        <v>6</v>
      </c>
      <c r="AW170" s="2"/>
      <c r="AX170" s="5">
        <f t="shared" si="114"/>
        <v>4</v>
      </c>
      <c r="AY170" s="2">
        <f t="shared" si="115"/>
        <v>5</v>
      </c>
      <c r="AZ170" s="2">
        <f t="shared" si="116"/>
        <v>10</v>
      </c>
      <c r="BA170" s="2">
        <f t="shared" si="121"/>
        <v>35</v>
      </c>
      <c r="BB170" s="2">
        <f t="shared" si="122"/>
        <v>20</v>
      </c>
      <c r="BC170" s="2">
        <f t="shared" si="123"/>
        <v>0</v>
      </c>
      <c r="BD170" s="2">
        <f t="shared" si="124"/>
        <v>0</v>
      </c>
      <c r="BE170" s="19">
        <f t="shared" si="125"/>
        <v>10</v>
      </c>
      <c r="BF170" s="19">
        <f t="shared" si="126"/>
        <v>4.0824829046386304</v>
      </c>
      <c r="BG170" s="31">
        <f t="shared" si="127"/>
        <v>-2.4494897427831779</v>
      </c>
      <c r="BH170" s="32">
        <f t="shared" si="117"/>
        <v>7.1529392177148241E-3</v>
      </c>
      <c r="BI170" s="62">
        <f t="shared" si="118"/>
        <v>2.8169014084507044E-4</v>
      </c>
      <c r="BJ170" s="62" t="str">
        <f t="shared" si="128"/>
        <v/>
      </c>
      <c r="BK170" s="73" t="str">
        <f t="shared" si="129"/>
        <v>sign</v>
      </c>
      <c r="BM170" s="11">
        <f t="shared" si="119"/>
        <v>0.40209319136390392</v>
      </c>
    </row>
    <row r="171" spans="1:65">
      <c r="A171" s="30" t="s">
        <v>590</v>
      </c>
      <c r="B171" s="30" t="s">
        <v>591</v>
      </c>
      <c r="C171" s="30" t="s">
        <v>592</v>
      </c>
      <c r="D171" s="30"/>
      <c r="E171" s="30" t="s">
        <v>570</v>
      </c>
      <c r="F171" s="11" t="str">
        <f t="shared" si="120"/>
        <v>Immune syst</v>
      </c>
      <c r="H171" s="11">
        <f>VLOOKUP($B171,data!$B$3:$Q$15316,'diff expr 0 vs 1 mite'!H$8,FALSE)</f>
        <v>3.282723104</v>
      </c>
      <c r="I171" s="11">
        <f>VLOOKUP($B171,data!$B$3:$Q$15316,'diff expr 0 vs 1 mite'!I$8,FALSE)</f>
        <v>0.83267799200000003</v>
      </c>
      <c r="J171" s="11">
        <f>VLOOKUP($B171,data!$B$3:$Q$15316,'diff expr 0 vs 1 mite'!J$8,FALSE)</f>
        <v>0.87983789300000004</v>
      </c>
      <c r="K171" s="11">
        <f>VLOOKUP($B171,data!$B$3:$Q$15316,'diff expr 0 vs 1 mite'!K$8,FALSE)</f>
        <v>0.92633926499999997</v>
      </c>
      <c r="L171" s="11">
        <f>VLOOKUP($B171,data!$B$3:$Q$15316,'diff expr 0 vs 1 mite'!L$8,FALSE)</f>
        <v>1.4016407280000001</v>
      </c>
      <c r="M171" s="11">
        <f>VLOOKUP($B171,data!$B$3:$Q$15316,'diff expr 0 vs 1 mite'!M$8,FALSE)</f>
        <v>16.287386399999999</v>
      </c>
      <c r="N171" s="11">
        <f>VLOOKUP($B171,data!$B$3:$Q$15316,'diff expr 0 vs 1 mite'!N$8,FALSE)</f>
        <v>0.88072404199999998</v>
      </c>
      <c r="O171" s="11">
        <f>VLOOKUP($B171,data!$B$3:$Q$15316,'diff expr 0 vs 1 mite'!O$8,FALSE)</f>
        <v>7.5002110540000002</v>
      </c>
      <c r="P171" s="11">
        <f>VLOOKUP($B171,data!$B$3:$Q$15316,'diff expr 0 vs 1 mite'!P$8,FALSE)</f>
        <v>14.8085126</v>
      </c>
      <c r="R171" s="27" t="s">
        <v>27749</v>
      </c>
      <c r="T171" s="2">
        <f t="shared" si="87"/>
        <v>6</v>
      </c>
      <c r="U171" s="2">
        <f t="shared" si="88"/>
        <v>1</v>
      </c>
      <c r="V171" s="2">
        <f t="shared" si="89"/>
        <v>2</v>
      </c>
      <c r="W171" s="2">
        <f t="shared" si="90"/>
        <v>4</v>
      </c>
      <c r="X171" s="2">
        <f t="shared" si="91"/>
        <v>5</v>
      </c>
      <c r="Y171" s="2">
        <f t="shared" si="92"/>
        <v>9</v>
      </c>
      <c r="Z171" s="2">
        <f t="shared" si="93"/>
        <v>3</v>
      </c>
      <c r="AA171" s="2">
        <f t="shared" si="94"/>
        <v>7</v>
      </c>
      <c r="AB171" s="2">
        <f t="shared" si="95"/>
        <v>8</v>
      </c>
      <c r="AC171" s="2"/>
      <c r="AD171" s="2">
        <f t="shared" si="96"/>
        <v>0</v>
      </c>
      <c r="AE171" s="2">
        <f t="shared" si="97"/>
        <v>0</v>
      </c>
      <c r="AF171" s="2">
        <f t="shared" si="98"/>
        <v>0</v>
      </c>
      <c r="AG171" s="2">
        <f t="shared" si="99"/>
        <v>0</v>
      </c>
      <c r="AH171" s="2">
        <f t="shared" si="100"/>
        <v>0</v>
      </c>
      <c r="AI171" s="2">
        <f t="shared" si="101"/>
        <v>0</v>
      </c>
      <c r="AJ171" s="2">
        <f t="shared" si="102"/>
        <v>0</v>
      </c>
      <c r="AK171" s="2">
        <f t="shared" si="103"/>
        <v>0</v>
      </c>
      <c r="AL171" s="2">
        <f t="shared" si="104"/>
        <v>0</v>
      </c>
      <c r="AM171" s="2"/>
      <c r="AN171" s="2">
        <f t="shared" si="105"/>
        <v>6</v>
      </c>
      <c r="AO171" s="2">
        <f t="shared" si="106"/>
        <v>1</v>
      </c>
      <c r="AP171" s="2">
        <f t="shared" si="107"/>
        <v>2</v>
      </c>
      <c r="AQ171" s="2">
        <f t="shared" si="108"/>
        <v>4</v>
      </c>
      <c r="AR171" s="2">
        <f t="shared" si="109"/>
        <v>5</v>
      </c>
      <c r="AS171" s="2">
        <f t="shared" si="110"/>
        <v>9</v>
      </c>
      <c r="AT171" s="2">
        <f t="shared" si="111"/>
        <v>3</v>
      </c>
      <c r="AU171" s="2">
        <f t="shared" si="112"/>
        <v>7</v>
      </c>
      <c r="AV171" s="2">
        <f t="shared" si="113"/>
        <v>8</v>
      </c>
      <c r="AW171" s="2"/>
      <c r="AX171" s="5">
        <f t="shared" si="114"/>
        <v>4</v>
      </c>
      <c r="AY171" s="2">
        <f t="shared" si="115"/>
        <v>5</v>
      </c>
      <c r="AZ171" s="2">
        <f t="shared" si="116"/>
        <v>13</v>
      </c>
      <c r="BA171" s="2">
        <f t="shared" si="121"/>
        <v>32</v>
      </c>
      <c r="BB171" s="2">
        <f t="shared" si="122"/>
        <v>17</v>
      </c>
      <c r="BC171" s="2">
        <f t="shared" si="123"/>
        <v>3</v>
      </c>
      <c r="BD171" s="2">
        <f t="shared" si="124"/>
        <v>3</v>
      </c>
      <c r="BE171" s="19">
        <f t="shared" si="125"/>
        <v>10</v>
      </c>
      <c r="BF171" s="19">
        <f t="shared" si="126"/>
        <v>4.0824829046386304</v>
      </c>
      <c r="BG171" s="31">
        <f t="shared" si="127"/>
        <v>-1.7146428199482247</v>
      </c>
      <c r="BH171" s="32">
        <f t="shared" si="117"/>
        <v>4.3205366486849993E-2</v>
      </c>
      <c r="BI171" s="62">
        <f t="shared" si="118"/>
        <v>3.3239436619718309E-2</v>
      </c>
      <c r="BJ171" s="62" t="str">
        <f t="shared" si="128"/>
        <v/>
      </c>
      <c r="BK171" s="73" t="str">
        <f t="shared" si="129"/>
        <v/>
      </c>
      <c r="BM171" s="11">
        <f t="shared" ref="BM171:BM201" si="130">LOG(AVERAGE(L171:P171)/AVERAGE(H171:K171))</f>
        <v>0.74214719801210316</v>
      </c>
    </row>
    <row r="172" spans="1:65">
      <c r="A172" s="30" t="s">
        <v>593</v>
      </c>
      <c r="B172" s="30" t="s">
        <v>594</v>
      </c>
      <c r="C172" s="30" t="s">
        <v>595</v>
      </c>
      <c r="D172" s="30" t="s">
        <v>596</v>
      </c>
      <c r="E172" s="30" t="s">
        <v>570</v>
      </c>
      <c r="F172" s="11" t="str">
        <f t="shared" si="120"/>
        <v>Immune syst</v>
      </c>
      <c r="H172" s="11">
        <f>VLOOKUP($B172,data!$B$3:$Q$15316,'diff expr 0 vs 1 mite'!H$8,FALSE)</f>
        <v>4.0989334299999998</v>
      </c>
      <c r="I172" s="11">
        <f>VLOOKUP($B172,data!$B$3:$Q$15316,'diff expr 0 vs 1 mite'!I$8,FALSE)</f>
        <v>3.7181765709999999</v>
      </c>
      <c r="J172" s="11">
        <f>VLOOKUP($B172,data!$B$3:$Q$15316,'diff expr 0 vs 1 mite'!J$8,FALSE)</f>
        <v>3.264796542</v>
      </c>
      <c r="K172" s="11">
        <f>VLOOKUP($B172,data!$B$3:$Q$15316,'diff expr 0 vs 1 mite'!K$8,FALSE)</f>
        <v>3.3779246299999999</v>
      </c>
      <c r="L172" s="11">
        <f>VLOOKUP($B172,data!$B$3:$Q$15316,'diff expr 0 vs 1 mite'!L$8,FALSE)</f>
        <v>3.229999458</v>
      </c>
      <c r="M172" s="11">
        <f>VLOOKUP($B172,data!$B$3:$Q$15316,'diff expr 0 vs 1 mite'!M$8,FALSE)</f>
        <v>6.6320930049999998</v>
      </c>
      <c r="N172" s="11">
        <f>VLOOKUP($B172,data!$B$3:$Q$15316,'diff expr 0 vs 1 mite'!N$8,FALSE)</f>
        <v>4.2093984679999998</v>
      </c>
      <c r="O172" s="11">
        <f>VLOOKUP($B172,data!$B$3:$Q$15316,'diff expr 0 vs 1 mite'!O$8,FALSE)</f>
        <v>7.9980136320000002</v>
      </c>
      <c r="P172" s="11">
        <f>VLOOKUP($B172,data!$B$3:$Q$15316,'diff expr 0 vs 1 mite'!P$8,FALSE)</f>
        <v>12.63570062</v>
      </c>
      <c r="R172" s="27" t="s">
        <v>27749</v>
      </c>
      <c r="T172" s="2">
        <f t="shared" si="87"/>
        <v>5</v>
      </c>
      <c r="U172" s="2">
        <f t="shared" si="88"/>
        <v>4</v>
      </c>
      <c r="V172" s="2">
        <f t="shared" si="89"/>
        <v>2</v>
      </c>
      <c r="W172" s="2">
        <f t="shared" si="90"/>
        <v>3</v>
      </c>
      <c r="X172" s="2">
        <f t="shared" si="91"/>
        <v>1</v>
      </c>
      <c r="Y172" s="2">
        <f t="shared" si="92"/>
        <v>7</v>
      </c>
      <c r="Z172" s="2">
        <f t="shared" si="93"/>
        <v>6</v>
      </c>
      <c r="AA172" s="2">
        <f t="shared" si="94"/>
        <v>8</v>
      </c>
      <c r="AB172" s="2">
        <f t="shared" si="95"/>
        <v>9</v>
      </c>
      <c r="AC172" s="2"/>
      <c r="AD172" s="2">
        <f t="shared" si="96"/>
        <v>0</v>
      </c>
      <c r="AE172" s="2">
        <f t="shared" si="97"/>
        <v>0</v>
      </c>
      <c r="AF172" s="2">
        <f t="shared" si="98"/>
        <v>0</v>
      </c>
      <c r="AG172" s="2">
        <f t="shared" si="99"/>
        <v>0</v>
      </c>
      <c r="AH172" s="2">
        <f t="shared" si="100"/>
        <v>0</v>
      </c>
      <c r="AI172" s="2">
        <f t="shared" si="101"/>
        <v>0</v>
      </c>
      <c r="AJ172" s="2">
        <f t="shared" si="102"/>
        <v>0</v>
      </c>
      <c r="AK172" s="2">
        <f t="shared" si="103"/>
        <v>0</v>
      </c>
      <c r="AL172" s="2">
        <f t="shared" si="104"/>
        <v>0</v>
      </c>
      <c r="AM172" s="2"/>
      <c r="AN172" s="2">
        <f t="shared" si="105"/>
        <v>5</v>
      </c>
      <c r="AO172" s="2">
        <f t="shared" si="106"/>
        <v>4</v>
      </c>
      <c r="AP172" s="2">
        <f t="shared" si="107"/>
        <v>2</v>
      </c>
      <c r="AQ172" s="2">
        <f t="shared" si="108"/>
        <v>3</v>
      </c>
      <c r="AR172" s="2">
        <f t="shared" si="109"/>
        <v>1</v>
      </c>
      <c r="AS172" s="2">
        <f t="shared" si="110"/>
        <v>7</v>
      </c>
      <c r="AT172" s="2">
        <f t="shared" si="111"/>
        <v>6</v>
      </c>
      <c r="AU172" s="2">
        <f t="shared" si="112"/>
        <v>8</v>
      </c>
      <c r="AV172" s="2">
        <f t="shared" si="113"/>
        <v>9</v>
      </c>
      <c r="AW172" s="2"/>
      <c r="AX172" s="5">
        <f t="shared" si="114"/>
        <v>4</v>
      </c>
      <c r="AY172" s="2">
        <f t="shared" si="115"/>
        <v>5</v>
      </c>
      <c r="AZ172" s="2">
        <f t="shared" si="116"/>
        <v>14</v>
      </c>
      <c r="BA172" s="2">
        <f t="shared" si="121"/>
        <v>31</v>
      </c>
      <c r="BB172" s="2">
        <f t="shared" si="122"/>
        <v>16</v>
      </c>
      <c r="BC172" s="2">
        <f t="shared" si="123"/>
        <v>4</v>
      </c>
      <c r="BD172" s="2">
        <f t="shared" si="124"/>
        <v>4</v>
      </c>
      <c r="BE172" s="19">
        <f t="shared" si="125"/>
        <v>10</v>
      </c>
      <c r="BF172" s="19">
        <f t="shared" si="126"/>
        <v>4.0824829046386304</v>
      </c>
      <c r="BG172" s="31">
        <f t="shared" si="127"/>
        <v>-1.4696938456699067</v>
      </c>
      <c r="BH172" s="32">
        <f t="shared" si="117"/>
        <v>7.0822345147568383E-2</v>
      </c>
      <c r="BI172" s="62">
        <f t="shared" si="118"/>
        <v>4.1971830985915497E-2</v>
      </c>
      <c r="BJ172" s="62" t="str">
        <f t="shared" si="128"/>
        <v/>
      </c>
      <c r="BK172" s="73" t="str">
        <f t="shared" si="129"/>
        <v/>
      </c>
      <c r="BM172" s="11">
        <f t="shared" si="130"/>
        <v>0.2833213810141938</v>
      </c>
    </row>
    <row r="173" spans="1:65">
      <c r="A173" s="30" t="s">
        <v>597</v>
      </c>
      <c r="B173" s="30" t="s">
        <v>598</v>
      </c>
      <c r="C173" s="30" t="s">
        <v>599</v>
      </c>
      <c r="D173" s="30" t="s">
        <v>600</v>
      </c>
      <c r="E173" s="30" t="s">
        <v>570</v>
      </c>
      <c r="F173" s="11" t="str">
        <f t="shared" si="120"/>
        <v>Immune syst</v>
      </c>
      <c r="H173" s="11">
        <f>VLOOKUP($B173,data!$B$3:$Q$15316,'diff expr 0 vs 1 mite'!H$8,FALSE)</f>
        <v>1.967768693</v>
      </c>
      <c r="I173" s="11">
        <f>VLOOKUP($B173,data!$B$3:$Q$15316,'diff expr 0 vs 1 mite'!I$8,FALSE)</f>
        <v>0.74466879600000002</v>
      </c>
      <c r="J173" s="11">
        <f>VLOOKUP($B173,data!$B$3:$Q$15316,'diff expr 0 vs 1 mite'!J$8,FALSE)</f>
        <v>0.83576955799999997</v>
      </c>
      <c r="K173" s="11">
        <f>VLOOKUP($B173,data!$B$3:$Q$15316,'diff expr 0 vs 1 mite'!K$8,FALSE)</f>
        <v>0.50185534399999998</v>
      </c>
      <c r="L173" s="11">
        <f>VLOOKUP($B173,data!$B$3:$Q$15316,'diff expr 0 vs 1 mite'!L$8,FALSE)</f>
        <v>1.6506609489999999</v>
      </c>
      <c r="M173" s="11">
        <f>VLOOKUP($B173,data!$B$3:$Q$15316,'diff expr 0 vs 1 mite'!M$8,FALSE)</f>
        <v>5.7305839330000001</v>
      </c>
      <c r="N173" s="11">
        <f>VLOOKUP($B173,data!$B$3:$Q$15316,'diff expr 0 vs 1 mite'!N$8,FALSE)</f>
        <v>1.3180334840000001</v>
      </c>
      <c r="O173" s="11">
        <f>VLOOKUP($B173,data!$B$3:$Q$15316,'diff expr 0 vs 1 mite'!O$8,FALSE)</f>
        <v>4.1966624650000002</v>
      </c>
      <c r="P173" s="11">
        <f>VLOOKUP($B173,data!$B$3:$Q$15316,'diff expr 0 vs 1 mite'!P$8,FALSE)</f>
        <v>5.1469182279999997</v>
      </c>
      <c r="R173" s="27" t="s">
        <v>27749</v>
      </c>
      <c r="T173" s="2">
        <f t="shared" si="87"/>
        <v>6</v>
      </c>
      <c r="U173" s="2">
        <f t="shared" si="88"/>
        <v>2</v>
      </c>
      <c r="V173" s="2">
        <f t="shared" si="89"/>
        <v>3</v>
      </c>
      <c r="W173" s="2">
        <f t="shared" si="90"/>
        <v>1</v>
      </c>
      <c r="X173" s="2">
        <f t="shared" si="91"/>
        <v>5</v>
      </c>
      <c r="Y173" s="2">
        <f t="shared" si="92"/>
        <v>9</v>
      </c>
      <c r="Z173" s="2">
        <f t="shared" si="93"/>
        <v>4</v>
      </c>
      <c r="AA173" s="2">
        <f t="shared" si="94"/>
        <v>7</v>
      </c>
      <c r="AB173" s="2">
        <f t="shared" si="95"/>
        <v>8</v>
      </c>
      <c r="AC173" s="2"/>
      <c r="AD173" s="2">
        <f t="shared" si="96"/>
        <v>0</v>
      </c>
      <c r="AE173" s="2">
        <f t="shared" si="97"/>
        <v>0</v>
      </c>
      <c r="AF173" s="2">
        <f t="shared" si="98"/>
        <v>0</v>
      </c>
      <c r="AG173" s="2">
        <f t="shared" si="99"/>
        <v>0</v>
      </c>
      <c r="AH173" s="2">
        <f t="shared" si="100"/>
        <v>0</v>
      </c>
      <c r="AI173" s="2">
        <f t="shared" si="101"/>
        <v>0</v>
      </c>
      <c r="AJ173" s="2">
        <f t="shared" si="102"/>
        <v>0</v>
      </c>
      <c r="AK173" s="2">
        <f t="shared" si="103"/>
        <v>0</v>
      </c>
      <c r="AL173" s="2">
        <f t="shared" si="104"/>
        <v>0</v>
      </c>
      <c r="AM173" s="2"/>
      <c r="AN173" s="2">
        <f t="shared" si="105"/>
        <v>6</v>
      </c>
      <c r="AO173" s="2">
        <f t="shared" si="106"/>
        <v>2</v>
      </c>
      <c r="AP173" s="2">
        <f t="shared" si="107"/>
        <v>3</v>
      </c>
      <c r="AQ173" s="2">
        <f t="shared" si="108"/>
        <v>1</v>
      </c>
      <c r="AR173" s="2">
        <f t="shared" si="109"/>
        <v>5</v>
      </c>
      <c r="AS173" s="2">
        <f t="shared" si="110"/>
        <v>9</v>
      </c>
      <c r="AT173" s="2">
        <f t="shared" si="111"/>
        <v>4</v>
      </c>
      <c r="AU173" s="2">
        <f t="shared" si="112"/>
        <v>7</v>
      </c>
      <c r="AV173" s="2">
        <f t="shared" si="113"/>
        <v>8</v>
      </c>
      <c r="AW173" s="2"/>
      <c r="AX173" s="5">
        <f t="shared" si="114"/>
        <v>4</v>
      </c>
      <c r="AY173" s="2">
        <f t="shared" si="115"/>
        <v>5</v>
      </c>
      <c r="AZ173" s="2">
        <f t="shared" si="116"/>
        <v>12</v>
      </c>
      <c r="BA173" s="2">
        <f t="shared" si="121"/>
        <v>33</v>
      </c>
      <c r="BB173" s="2">
        <f t="shared" si="122"/>
        <v>18</v>
      </c>
      <c r="BC173" s="2">
        <f t="shared" si="123"/>
        <v>2</v>
      </c>
      <c r="BD173" s="2">
        <f t="shared" si="124"/>
        <v>2</v>
      </c>
      <c r="BE173" s="19">
        <f t="shared" si="125"/>
        <v>10</v>
      </c>
      <c r="BF173" s="19">
        <f t="shared" si="126"/>
        <v>4.0824829046386304</v>
      </c>
      <c r="BG173" s="31">
        <f t="shared" si="127"/>
        <v>-1.9595917942265424</v>
      </c>
      <c r="BH173" s="32">
        <f t="shared" si="117"/>
        <v>2.5021760624352556E-2</v>
      </c>
      <c r="BI173" s="62">
        <f t="shared" si="118"/>
        <v>2.47887323943662E-2</v>
      </c>
      <c r="BJ173" s="62" t="str">
        <f t="shared" si="128"/>
        <v/>
      </c>
      <c r="BK173" s="73" t="str">
        <f t="shared" si="129"/>
        <v/>
      </c>
      <c r="BM173" s="11">
        <f t="shared" si="130"/>
        <v>0.55193363010482832</v>
      </c>
    </row>
    <row r="174" spans="1:65">
      <c r="A174" s="30" t="s">
        <v>601</v>
      </c>
      <c r="B174" s="30" t="s">
        <v>602</v>
      </c>
      <c r="C174" s="30" t="s">
        <v>603</v>
      </c>
      <c r="D174" s="30" t="s">
        <v>604</v>
      </c>
      <c r="E174" s="30" t="s">
        <v>570</v>
      </c>
      <c r="F174" s="11" t="str">
        <f t="shared" si="120"/>
        <v>Immune syst</v>
      </c>
      <c r="H174" s="11">
        <f>VLOOKUP($B174,data!$B$3:$Q$15316,'diff expr 0 vs 1 mite'!H$8,FALSE)</f>
        <v>3.2297840610000002</v>
      </c>
      <c r="I174" s="11">
        <f>VLOOKUP($B174,data!$B$3:$Q$15316,'diff expr 0 vs 1 mite'!I$8,FALSE)</f>
        <v>1.9250639270000001</v>
      </c>
      <c r="J174" s="11">
        <f>VLOOKUP($B174,data!$B$3:$Q$15316,'diff expr 0 vs 1 mite'!J$8,FALSE)</f>
        <v>2.0971119699999998</v>
      </c>
      <c r="K174" s="11">
        <f>VLOOKUP($B174,data!$B$3:$Q$15316,'diff expr 0 vs 1 mite'!K$8,FALSE)</f>
        <v>2.2675871459999999</v>
      </c>
      <c r="L174" s="11">
        <f>VLOOKUP($B174,data!$B$3:$Q$15316,'diff expr 0 vs 1 mite'!L$8,FALSE)</f>
        <v>2.3032264169999999</v>
      </c>
      <c r="M174" s="11">
        <f>VLOOKUP($B174,data!$B$3:$Q$15316,'diff expr 0 vs 1 mite'!M$8,FALSE)</f>
        <v>1.0555182489999999</v>
      </c>
      <c r="N174" s="11">
        <f>VLOOKUP($B174,data!$B$3:$Q$15316,'diff expr 0 vs 1 mite'!N$8,FALSE)</f>
        <v>3.1327857099999998</v>
      </c>
      <c r="O174" s="11">
        <f>VLOOKUP($B174,data!$B$3:$Q$15316,'diff expr 0 vs 1 mite'!O$8,FALSE)</f>
        <v>2.7675002869999998</v>
      </c>
      <c r="P174" s="11">
        <f>VLOOKUP($B174,data!$B$3:$Q$15316,'diff expr 0 vs 1 mite'!P$8,FALSE)</f>
        <v>4.5733274030000004</v>
      </c>
      <c r="R174" s="27" t="s">
        <v>27749</v>
      </c>
      <c r="T174" s="2">
        <f t="shared" si="87"/>
        <v>8</v>
      </c>
      <c r="U174" s="2">
        <f t="shared" si="88"/>
        <v>2</v>
      </c>
      <c r="V174" s="2">
        <f t="shared" si="89"/>
        <v>3</v>
      </c>
      <c r="W174" s="2">
        <f t="shared" si="90"/>
        <v>4</v>
      </c>
      <c r="X174" s="2">
        <f t="shared" si="91"/>
        <v>5</v>
      </c>
      <c r="Y174" s="2">
        <f t="shared" si="92"/>
        <v>1</v>
      </c>
      <c r="Z174" s="2">
        <f t="shared" si="93"/>
        <v>7</v>
      </c>
      <c r="AA174" s="2">
        <f t="shared" si="94"/>
        <v>6</v>
      </c>
      <c r="AB174" s="2">
        <f t="shared" si="95"/>
        <v>9</v>
      </c>
      <c r="AC174" s="2"/>
      <c r="AD174" s="2">
        <f t="shared" si="96"/>
        <v>0</v>
      </c>
      <c r="AE174" s="2">
        <f t="shared" si="97"/>
        <v>0</v>
      </c>
      <c r="AF174" s="2">
        <f t="shared" si="98"/>
        <v>0</v>
      </c>
      <c r="AG174" s="2">
        <f t="shared" si="99"/>
        <v>0</v>
      </c>
      <c r="AH174" s="2">
        <f t="shared" si="100"/>
        <v>0</v>
      </c>
      <c r="AI174" s="2">
        <f t="shared" si="101"/>
        <v>0</v>
      </c>
      <c r="AJ174" s="2">
        <f t="shared" si="102"/>
        <v>0</v>
      </c>
      <c r="AK174" s="2">
        <f t="shared" si="103"/>
        <v>0</v>
      </c>
      <c r="AL174" s="2">
        <f t="shared" si="104"/>
        <v>0</v>
      </c>
      <c r="AM174" s="2"/>
      <c r="AN174" s="2">
        <f t="shared" si="105"/>
        <v>8</v>
      </c>
      <c r="AO174" s="2">
        <f t="shared" si="106"/>
        <v>2</v>
      </c>
      <c r="AP174" s="2">
        <f t="shared" si="107"/>
        <v>3</v>
      </c>
      <c r="AQ174" s="2">
        <f t="shared" si="108"/>
        <v>4</v>
      </c>
      <c r="AR174" s="2">
        <f t="shared" si="109"/>
        <v>5</v>
      </c>
      <c r="AS174" s="2">
        <f t="shared" si="110"/>
        <v>1</v>
      </c>
      <c r="AT174" s="2">
        <f t="shared" si="111"/>
        <v>7</v>
      </c>
      <c r="AU174" s="2">
        <f t="shared" si="112"/>
        <v>6</v>
      </c>
      <c r="AV174" s="2">
        <f t="shared" si="113"/>
        <v>9</v>
      </c>
      <c r="AW174" s="2"/>
      <c r="AX174" s="5">
        <f t="shared" si="114"/>
        <v>4</v>
      </c>
      <c r="AY174" s="2">
        <f t="shared" si="115"/>
        <v>5</v>
      </c>
      <c r="AZ174" s="2">
        <f t="shared" si="116"/>
        <v>17</v>
      </c>
      <c r="BA174" s="2">
        <f t="shared" si="121"/>
        <v>28</v>
      </c>
      <c r="BB174" s="2">
        <f t="shared" si="122"/>
        <v>13</v>
      </c>
      <c r="BC174" s="2">
        <f t="shared" si="123"/>
        <v>7</v>
      </c>
      <c r="BD174" s="2">
        <f t="shared" si="124"/>
        <v>7</v>
      </c>
      <c r="BE174" s="19">
        <f t="shared" si="125"/>
        <v>10</v>
      </c>
      <c r="BF174" s="19">
        <f t="shared" si="126"/>
        <v>4.0824829046386304</v>
      </c>
      <c r="BG174" s="31">
        <f t="shared" si="127"/>
        <v>-0.73484692283495334</v>
      </c>
      <c r="BH174" s="32">
        <f t="shared" si="117"/>
        <v>0.23121636322523817</v>
      </c>
      <c r="BI174" s="62">
        <f t="shared" si="118"/>
        <v>7.6619718309859156E-2</v>
      </c>
      <c r="BJ174" s="62" t="str">
        <f t="shared" si="128"/>
        <v/>
      </c>
      <c r="BK174" s="73" t="str">
        <f t="shared" si="129"/>
        <v/>
      </c>
      <c r="BM174" s="11">
        <f t="shared" si="130"/>
        <v>6.5369922445678852E-2</v>
      </c>
    </row>
    <row r="175" spans="1:65">
      <c r="A175" s="30" t="s">
        <v>605</v>
      </c>
      <c r="B175" s="30" t="s">
        <v>606</v>
      </c>
      <c r="C175" s="30" t="s">
        <v>607</v>
      </c>
      <c r="D175" s="30"/>
      <c r="E175" s="30" t="s">
        <v>570</v>
      </c>
      <c r="F175" s="11" t="str">
        <f t="shared" si="120"/>
        <v>Immune syst</v>
      </c>
      <c r="H175" s="11">
        <f>VLOOKUP($B175,data!$B$3:$Q$15316,'diff expr 0 vs 1 mite'!H$8,FALSE)</f>
        <v>16.995727980000002</v>
      </c>
      <c r="I175" s="11">
        <f>VLOOKUP($B175,data!$B$3:$Q$15316,'diff expr 0 vs 1 mite'!I$8,FALSE)</f>
        <v>15.36872775</v>
      </c>
      <c r="J175" s="11">
        <f>VLOOKUP($B175,data!$B$3:$Q$15316,'diff expr 0 vs 1 mite'!J$8,FALSE)</f>
        <v>22.218917179999998</v>
      </c>
      <c r="K175" s="11">
        <f>VLOOKUP($B175,data!$B$3:$Q$15316,'diff expr 0 vs 1 mite'!K$8,FALSE)</f>
        <v>18.039636359999999</v>
      </c>
      <c r="L175" s="11">
        <f>VLOOKUP($B175,data!$B$3:$Q$15316,'diff expr 0 vs 1 mite'!L$8,FALSE)</f>
        <v>20.217427659999998</v>
      </c>
      <c r="M175" s="11">
        <f>VLOOKUP($B175,data!$B$3:$Q$15316,'diff expr 0 vs 1 mite'!M$8,FALSE)</f>
        <v>21.423861649999999</v>
      </c>
      <c r="N175" s="11">
        <f>VLOOKUP($B175,data!$B$3:$Q$15316,'diff expr 0 vs 1 mite'!N$8,FALSE)</f>
        <v>29.642508849999999</v>
      </c>
      <c r="O175" s="11">
        <f>VLOOKUP($B175,data!$B$3:$Q$15316,'diff expr 0 vs 1 mite'!O$8,FALSE)</f>
        <v>64.793472420000001</v>
      </c>
      <c r="P175" s="11">
        <f>VLOOKUP($B175,data!$B$3:$Q$15316,'diff expr 0 vs 1 mite'!P$8,FALSE)</f>
        <v>103.6544269</v>
      </c>
      <c r="R175" s="27" t="s">
        <v>27749</v>
      </c>
      <c r="T175" s="2">
        <f t="shared" si="87"/>
        <v>2</v>
      </c>
      <c r="U175" s="2">
        <f t="shared" si="88"/>
        <v>1</v>
      </c>
      <c r="V175" s="2">
        <f t="shared" si="89"/>
        <v>6</v>
      </c>
      <c r="W175" s="2">
        <f t="shared" si="90"/>
        <v>3</v>
      </c>
      <c r="X175" s="2">
        <f t="shared" si="91"/>
        <v>4</v>
      </c>
      <c r="Y175" s="2">
        <f t="shared" si="92"/>
        <v>5</v>
      </c>
      <c r="Z175" s="2">
        <f t="shared" si="93"/>
        <v>7</v>
      </c>
      <c r="AA175" s="2">
        <f t="shared" si="94"/>
        <v>8</v>
      </c>
      <c r="AB175" s="2">
        <f t="shared" si="95"/>
        <v>9</v>
      </c>
      <c r="AC175" s="2"/>
      <c r="AD175" s="2">
        <f t="shared" si="96"/>
        <v>0</v>
      </c>
      <c r="AE175" s="2">
        <f t="shared" si="97"/>
        <v>0</v>
      </c>
      <c r="AF175" s="2">
        <f t="shared" si="98"/>
        <v>0</v>
      </c>
      <c r="AG175" s="2">
        <f t="shared" si="99"/>
        <v>0</v>
      </c>
      <c r="AH175" s="2">
        <f t="shared" si="100"/>
        <v>0</v>
      </c>
      <c r="AI175" s="2">
        <f t="shared" si="101"/>
        <v>0</v>
      </c>
      <c r="AJ175" s="2">
        <f t="shared" si="102"/>
        <v>0</v>
      </c>
      <c r="AK175" s="2">
        <f t="shared" si="103"/>
        <v>0</v>
      </c>
      <c r="AL175" s="2">
        <f t="shared" si="104"/>
        <v>0</v>
      </c>
      <c r="AM175" s="2"/>
      <c r="AN175" s="2">
        <f t="shared" si="105"/>
        <v>2</v>
      </c>
      <c r="AO175" s="2">
        <f t="shared" si="106"/>
        <v>1</v>
      </c>
      <c r="AP175" s="2">
        <f t="shared" si="107"/>
        <v>6</v>
      </c>
      <c r="AQ175" s="2">
        <f t="shared" si="108"/>
        <v>3</v>
      </c>
      <c r="AR175" s="2">
        <f t="shared" si="109"/>
        <v>4</v>
      </c>
      <c r="AS175" s="2">
        <f t="shared" si="110"/>
        <v>5</v>
      </c>
      <c r="AT175" s="2">
        <f t="shared" si="111"/>
        <v>7</v>
      </c>
      <c r="AU175" s="2">
        <f t="shared" si="112"/>
        <v>8</v>
      </c>
      <c r="AV175" s="2">
        <f t="shared" si="113"/>
        <v>9</v>
      </c>
      <c r="AW175" s="2"/>
      <c r="AX175" s="5">
        <f t="shared" si="114"/>
        <v>4</v>
      </c>
      <c r="AY175" s="2">
        <f t="shared" si="115"/>
        <v>5</v>
      </c>
      <c r="AZ175" s="2">
        <f t="shared" si="116"/>
        <v>12</v>
      </c>
      <c r="BA175" s="2">
        <f t="shared" si="121"/>
        <v>33</v>
      </c>
      <c r="BB175" s="2">
        <f t="shared" si="122"/>
        <v>18</v>
      </c>
      <c r="BC175" s="2">
        <f t="shared" si="123"/>
        <v>2</v>
      </c>
      <c r="BD175" s="2">
        <f t="shared" si="124"/>
        <v>2</v>
      </c>
      <c r="BE175" s="19">
        <f t="shared" si="125"/>
        <v>10</v>
      </c>
      <c r="BF175" s="19">
        <f t="shared" si="126"/>
        <v>4.0824829046386304</v>
      </c>
      <c r="BG175" s="31">
        <f t="shared" si="127"/>
        <v>-1.9595917942265424</v>
      </c>
      <c r="BH175" s="32">
        <f t="shared" si="117"/>
        <v>2.5021760624352556E-2</v>
      </c>
      <c r="BI175" s="62">
        <f t="shared" si="118"/>
        <v>2.47887323943662E-2</v>
      </c>
      <c r="BJ175" s="62" t="str">
        <f t="shared" si="128"/>
        <v/>
      </c>
      <c r="BK175" s="73" t="str">
        <f t="shared" si="129"/>
        <v/>
      </c>
      <c r="BM175" s="11">
        <f t="shared" si="130"/>
        <v>0.42174120676672811</v>
      </c>
    </row>
    <row r="176" spans="1:65">
      <c r="A176" s="30" t="s">
        <v>608</v>
      </c>
      <c r="B176" s="30" t="s">
        <v>609</v>
      </c>
      <c r="C176" s="30" t="s">
        <v>610</v>
      </c>
      <c r="D176" s="30" t="s">
        <v>611</v>
      </c>
      <c r="E176" s="30" t="s">
        <v>570</v>
      </c>
      <c r="F176" s="11" t="str">
        <f t="shared" si="120"/>
        <v>Immune syst</v>
      </c>
      <c r="H176" s="11">
        <f>VLOOKUP($B176,data!$B$3:$Q$15316,'diff expr 0 vs 1 mite'!H$8,FALSE)</f>
        <v>1.4299598899999999</v>
      </c>
      <c r="I176" s="11">
        <f>VLOOKUP($B176,data!$B$3:$Q$15316,'diff expr 0 vs 1 mite'!I$8,FALSE)</f>
        <v>0.98715293699999995</v>
      </c>
      <c r="J176" s="11">
        <f>VLOOKUP($B176,data!$B$3:$Q$15316,'diff expr 0 vs 1 mite'!J$8,FALSE)</f>
        <v>1.1531986999999999</v>
      </c>
      <c r="K176" s="11">
        <f>VLOOKUP($B176,data!$B$3:$Q$15316,'diff expr 0 vs 1 mite'!K$8,FALSE)</f>
        <v>1.3236201359999999</v>
      </c>
      <c r="L176" s="11">
        <f>VLOOKUP($B176,data!$B$3:$Q$15316,'diff expr 0 vs 1 mite'!L$8,FALSE)</f>
        <v>3.6152216039999998</v>
      </c>
      <c r="M176" s="11">
        <f>VLOOKUP($B176,data!$B$3:$Q$15316,'diff expr 0 vs 1 mite'!M$8,FALSE)</f>
        <v>0.98054144399999998</v>
      </c>
      <c r="N176" s="11">
        <f>VLOOKUP($B176,data!$B$3:$Q$15316,'diff expr 0 vs 1 mite'!N$8,FALSE)</f>
        <v>1.55132369</v>
      </c>
      <c r="O176" s="11">
        <f>VLOOKUP($B176,data!$B$3:$Q$15316,'diff expr 0 vs 1 mite'!O$8,FALSE)</f>
        <v>1.830143576</v>
      </c>
      <c r="P176" s="11">
        <f>VLOOKUP($B176,data!$B$3:$Q$15316,'diff expr 0 vs 1 mite'!P$8,FALSE)</f>
        <v>5.2681021450000003</v>
      </c>
      <c r="R176" s="27" t="s">
        <v>27749</v>
      </c>
      <c r="T176" s="2">
        <f t="shared" si="87"/>
        <v>5</v>
      </c>
      <c r="U176" s="2">
        <f t="shared" si="88"/>
        <v>2</v>
      </c>
      <c r="V176" s="2">
        <f t="shared" si="89"/>
        <v>3</v>
      </c>
      <c r="W176" s="2">
        <f t="shared" si="90"/>
        <v>4</v>
      </c>
      <c r="X176" s="2">
        <f t="shared" si="91"/>
        <v>8</v>
      </c>
      <c r="Y176" s="2">
        <f t="shared" si="92"/>
        <v>1</v>
      </c>
      <c r="Z176" s="2">
        <f t="shared" si="93"/>
        <v>6</v>
      </c>
      <c r="AA176" s="2">
        <f t="shared" si="94"/>
        <v>7</v>
      </c>
      <c r="AB176" s="2">
        <f t="shared" si="95"/>
        <v>9</v>
      </c>
      <c r="AC176" s="2"/>
      <c r="AD176" s="2">
        <f t="shared" si="96"/>
        <v>0</v>
      </c>
      <c r="AE176" s="2">
        <f t="shared" si="97"/>
        <v>0</v>
      </c>
      <c r="AF176" s="2">
        <f t="shared" si="98"/>
        <v>0</v>
      </c>
      <c r="AG176" s="2">
        <f t="shared" si="99"/>
        <v>0</v>
      </c>
      <c r="AH176" s="2">
        <f t="shared" si="100"/>
        <v>0</v>
      </c>
      <c r="AI176" s="2">
        <f t="shared" si="101"/>
        <v>0</v>
      </c>
      <c r="AJ176" s="2">
        <f t="shared" si="102"/>
        <v>0</v>
      </c>
      <c r="AK176" s="2">
        <f t="shared" si="103"/>
        <v>0</v>
      </c>
      <c r="AL176" s="2">
        <f t="shared" si="104"/>
        <v>0</v>
      </c>
      <c r="AM176" s="2"/>
      <c r="AN176" s="2">
        <f t="shared" si="105"/>
        <v>5</v>
      </c>
      <c r="AO176" s="2">
        <f t="shared" si="106"/>
        <v>2</v>
      </c>
      <c r="AP176" s="2">
        <f t="shared" si="107"/>
        <v>3</v>
      </c>
      <c r="AQ176" s="2">
        <f t="shared" si="108"/>
        <v>4</v>
      </c>
      <c r="AR176" s="2">
        <f t="shared" si="109"/>
        <v>8</v>
      </c>
      <c r="AS176" s="2">
        <f t="shared" si="110"/>
        <v>1</v>
      </c>
      <c r="AT176" s="2">
        <f t="shared" si="111"/>
        <v>6</v>
      </c>
      <c r="AU176" s="2">
        <f t="shared" si="112"/>
        <v>7</v>
      </c>
      <c r="AV176" s="2">
        <f t="shared" si="113"/>
        <v>9</v>
      </c>
      <c r="AW176" s="2"/>
      <c r="AX176" s="5">
        <f t="shared" si="114"/>
        <v>4</v>
      </c>
      <c r="AY176" s="2">
        <f t="shared" si="115"/>
        <v>5</v>
      </c>
      <c r="AZ176" s="2">
        <f t="shared" si="116"/>
        <v>14</v>
      </c>
      <c r="BA176" s="2">
        <f t="shared" si="121"/>
        <v>31</v>
      </c>
      <c r="BB176" s="2">
        <f t="shared" si="122"/>
        <v>16</v>
      </c>
      <c r="BC176" s="2">
        <f t="shared" si="123"/>
        <v>4</v>
      </c>
      <c r="BD176" s="2">
        <f t="shared" si="124"/>
        <v>4</v>
      </c>
      <c r="BE176" s="19">
        <f t="shared" si="125"/>
        <v>10</v>
      </c>
      <c r="BF176" s="19">
        <f t="shared" si="126"/>
        <v>4.0824829046386304</v>
      </c>
      <c r="BG176" s="31">
        <f t="shared" si="127"/>
        <v>-1.4696938456699067</v>
      </c>
      <c r="BH176" s="32">
        <f t="shared" si="117"/>
        <v>7.0822345147568383E-2</v>
      </c>
      <c r="BI176" s="62">
        <f t="shared" si="118"/>
        <v>4.1971830985915497E-2</v>
      </c>
      <c r="BJ176" s="62" t="str">
        <f t="shared" si="128"/>
        <v/>
      </c>
      <c r="BK176" s="73" t="str">
        <f t="shared" si="129"/>
        <v/>
      </c>
      <c r="BM176" s="11">
        <f t="shared" si="130"/>
        <v>0.33549494985619899</v>
      </c>
    </row>
    <row r="177" spans="1:65">
      <c r="A177" s="30" t="s">
        <v>612</v>
      </c>
      <c r="B177" s="30" t="s">
        <v>613</v>
      </c>
      <c r="C177" s="30" t="s">
        <v>614</v>
      </c>
      <c r="D177" s="30" t="s">
        <v>615</v>
      </c>
      <c r="E177" s="30" t="s">
        <v>570</v>
      </c>
      <c r="F177" s="11" t="str">
        <f t="shared" si="120"/>
        <v>Immune syst</v>
      </c>
      <c r="H177" s="11">
        <f>VLOOKUP($B177,data!$B$3:$Q$15316,'diff expr 0 vs 1 mite'!H$8,FALSE)</f>
        <v>9.2130412439999994</v>
      </c>
      <c r="I177" s="11">
        <f>VLOOKUP($B177,data!$B$3:$Q$15316,'diff expr 0 vs 1 mite'!I$8,FALSE)</f>
        <v>7.1202195829999999</v>
      </c>
      <c r="J177" s="11">
        <f>VLOOKUP($B177,data!$B$3:$Q$15316,'diff expr 0 vs 1 mite'!J$8,FALSE)</f>
        <v>7.8725734320000003</v>
      </c>
      <c r="K177" s="11">
        <f>VLOOKUP($B177,data!$B$3:$Q$15316,'diff expr 0 vs 1 mite'!K$8,FALSE)</f>
        <v>10.321169879999999</v>
      </c>
      <c r="L177" s="11">
        <f>VLOOKUP($B177,data!$B$3:$Q$15316,'diff expr 0 vs 1 mite'!L$8,FALSE)</f>
        <v>27.56085779</v>
      </c>
      <c r="M177" s="11">
        <f>VLOOKUP($B177,data!$B$3:$Q$15316,'diff expr 0 vs 1 mite'!M$8,FALSE)</f>
        <v>12.97584709</v>
      </c>
      <c r="N177" s="11">
        <f>VLOOKUP($B177,data!$B$3:$Q$15316,'diff expr 0 vs 1 mite'!N$8,FALSE)</f>
        <v>2.7463823029999999</v>
      </c>
      <c r="O177" s="11">
        <f>VLOOKUP($B177,data!$B$3:$Q$15316,'diff expr 0 vs 1 mite'!O$8,FALSE)</f>
        <v>11.05646739</v>
      </c>
      <c r="P177" s="11">
        <f>VLOOKUP($B177,data!$B$3:$Q$15316,'diff expr 0 vs 1 mite'!P$8,FALSE)</f>
        <v>11.48873702</v>
      </c>
      <c r="R177" s="27" t="s">
        <v>27749</v>
      </c>
      <c r="T177" s="2">
        <f t="shared" si="87"/>
        <v>4</v>
      </c>
      <c r="U177" s="2">
        <f t="shared" si="88"/>
        <v>2</v>
      </c>
      <c r="V177" s="2">
        <f t="shared" si="89"/>
        <v>3</v>
      </c>
      <c r="W177" s="2">
        <f t="shared" si="90"/>
        <v>5</v>
      </c>
      <c r="X177" s="2">
        <f t="shared" si="91"/>
        <v>9</v>
      </c>
      <c r="Y177" s="2">
        <f t="shared" si="92"/>
        <v>8</v>
      </c>
      <c r="Z177" s="2">
        <f t="shared" si="93"/>
        <v>1</v>
      </c>
      <c r="AA177" s="2">
        <f t="shared" si="94"/>
        <v>6</v>
      </c>
      <c r="AB177" s="2">
        <f t="shared" si="95"/>
        <v>7</v>
      </c>
      <c r="AC177" s="2"/>
      <c r="AD177" s="2">
        <f t="shared" si="96"/>
        <v>0</v>
      </c>
      <c r="AE177" s="2">
        <f t="shared" si="97"/>
        <v>0</v>
      </c>
      <c r="AF177" s="2">
        <f t="shared" si="98"/>
        <v>0</v>
      </c>
      <c r="AG177" s="2">
        <f t="shared" si="99"/>
        <v>0</v>
      </c>
      <c r="AH177" s="2">
        <f t="shared" si="100"/>
        <v>0</v>
      </c>
      <c r="AI177" s="2">
        <f t="shared" si="101"/>
        <v>0</v>
      </c>
      <c r="AJ177" s="2">
        <f t="shared" si="102"/>
        <v>0</v>
      </c>
      <c r="AK177" s="2">
        <f t="shared" si="103"/>
        <v>0</v>
      </c>
      <c r="AL177" s="2">
        <f t="shared" si="104"/>
        <v>0</v>
      </c>
      <c r="AM177" s="2"/>
      <c r="AN177" s="2">
        <f t="shared" si="105"/>
        <v>4</v>
      </c>
      <c r="AO177" s="2">
        <f t="shared" si="106"/>
        <v>2</v>
      </c>
      <c r="AP177" s="2">
        <f t="shared" si="107"/>
        <v>3</v>
      </c>
      <c r="AQ177" s="2">
        <f t="shared" si="108"/>
        <v>5</v>
      </c>
      <c r="AR177" s="2">
        <f t="shared" si="109"/>
        <v>9</v>
      </c>
      <c r="AS177" s="2">
        <f t="shared" si="110"/>
        <v>8</v>
      </c>
      <c r="AT177" s="2">
        <f t="shared" si="111"/>
        <v>1</v>
      </c>
      <c r="AU177" s="2">
        <f t="shared" si="112"/>
        <v>6</v>
      </c>
      <c r="AV177" s="2">
        <f t="shared" si="113"/>
        <v>7</v>
      </c>
      <c r="AW177" s="2"/>
      <c r="AX177" s="5">
        <f t="shared" si="114"/>
        <v>4</v>
      </c>
      <c r="AY177" s="2">
        <f t="shared" si="115"/>
        <v>5</v>
      </c>
      <c r="AZ177" s="2">
        <f t="shared" si="116"/>
        <v>14</v>
      </c>
      <c r="BA177" s="2">
        <f t="shared" si="121"/>
        <v>31</v>
      </c>
      <c r="BB177" s="2">
        <f t="shared" si="122"/>
        <v>16</v>
      </c>
      <c r="BC177" s="2">
        <f t="shared" si="123"/>
        <v>4</v>
      </c>
      <c r="BD177" s="2">
        <f t="shared" si="124"/>
        <v>4</v>
      </c>
      <c r="BE177" s="19">
        <f t="shared" si="125"/>
        <v>10</v>
      </c>
      <c r="BF177" s="19">
        <f t="shared" si="126"/>
        <v>4.0824829046386304</v>
      </c>
      <c r="BG177" s="31">
        <f t="shared" si="127"/>
        <v>-1.4696938456699067</v>
      </c>
      <c r="BH177" s="32">
        <f t="shared" si="117"/>
        <v>7.0822345147568383E-2</v>
      </c>
      <c r="BI177" s="62">
        <f t="shared" si="118"/>
        <v>4.1971830985915497E-2</v>
      </c>
      <c r="BJ177" s="62" t="str">
        <f t="shared" si="128"/>
        <v/>
      </c>
      <c r="BK177" s="73" t="str">
        <f t="shared" si="129"/>
        <v/>
      </c>
      <c r="BM177" s="11">
        <f t="shared" si="130"/>
        <v>0.18334367436911408</v>
      </c>
    </row>
    <row r="178" spans="1:65">
      <c r="A178" s="30" t="s">
        <v>616</v>
      </c>
      <c r="B178" s="30" t="s">
        <v>617</v>
      </c>
      <c r="C178" s="30" t="s">
        <v>618</v>
      </c>
      <c r="D178" s="30" t="s">
        <v>619</v>
      </c>
      <c r="E178" s="30" t="s">
        <v>570</v>
      </c>
      <c r="F178" s="11" t="str">
        <f t="shared" si="120"/>
        <v>Immune syst</v>
      </c>
      <c r="H178" s="11">
        <f>VLOOKUP($B178,data!$B$3:$Q$15316,'diff expr 0 vs 1 mite'!H$8,FALSE)</f>
        <v>3.4016931509999999</v>
      </c>
      <c r="I178" s="11">
        <f>VLOOKUP($B178,data!$B$3:$Q$15316,'diff expr 0 vs 1 mite'!I$8,FALSE)</f>
        <v>2.579381154</v>
      </c>
      <c r="J178" s="11">
        <f>VLOOKUP($B178,data!$B$3:$Q$15316,'diff expr 0 vs 1 mite'!J$8,FALSE)</f>
        <v>3.96027197</v>
      </c>
      <c r="K178" s="11">
        <f>VLOOKUP($B178,data!$B$3:$Q$15316,'diff expr 0 vs 1 mite'!K$8,FALSE)</f>
        <v>3.4888912670000001</v>
      </c>
      <c r="L178" s="11">
        <f>VLOOKUP($B178,data!$B$3:$Q$15316,'diff expr 0 vs 1 mite'!L$8,FALSE)</f>
        <v>8.6906814440000009</v>
      </c>
      <c r="M178" s="11">
        <f>VLOOKUP($B178,data!$B$3:$Q$15316,'diff expr 0 vs 1 mite'!M$8,FALSE)</f>
        <v>120.2139973</v>
      </c>
      <c r="N178" s="11">
        <f>VLOOKUP($B178,data!$B$3:$Q$15316,'diff expr 0 vs 1 mite'!N$8,FALSE)</f>
        <v>2.458845213</v>
      </c>
      <c r="O178" s="11">
        <f>VLOOKUP($B178,data!$B$3:$Q$15316,'diff expr 0 vs 1 mite'!O$8,FALSE)</f>
        <v>34.096183680000003</v>
      </c>
      <c r="P178" s="11">
        <f>VLOOKUP($B178,data!$B$3:$Q$15316,'diff expr 0 vs 1 mite'!P$8,FALSE)</f>
        <v>9.1916593140000007</v>
      </c>
      <c r="R178" s="27" t="s">
        <v>27749</v>
      </c>
      <c r="T178" s="2">
        <f t="shared" si="87"/>
        <v>3</v>
      </c>
      <c r="U178" s="2">
        <f t="shared" si="88"/>
        <v>2</v>
      </c>
      <c r="V178" s="2">
        <f t="shared" si="89"/>
        <v>5</v>
      </c>
      <c r="W178" s="2">
        <f t="shared" si="90"/>
        <v>4</v>
      </c>
      <c r="X178" s="2">
        <f t="shared" si="91"/>
        <v>6</v>
      </c>
      <c r="Y178" s="2">
        <f t="shared" si="92"/>
        <v>9</v>
      </c>
      <c r="Z178" s="2">
        <f t="shared" si="93"/>
        <v>1</v>
      </c>
      <c r="AA178" s="2">
        <f t="shared" si="94"/>
        <v>8</v>
      </c>
      <c r="AB178" s="2">
        <f t="shared" si="95"/>
        <v>7</v>
      </c>
      <c r="AC178" s="2"/>
      <c r="AD178" s="2">
        <f t="shared" si="96"/>
        <v>0</v>
      </c>
      <c r="AE178" s="2">
        <f t="shared" si="97"/>
        <v>0</v>
      </c>
      <c r="AF178" s="2">
        <f t="shared" si="98"/>
        <v>0</v>
      </c>
      <c r="AG178" s="2">
        <f t="shared" si="99"/>
        <v>0</v>
      </c>
      <c r="AH178" s="2">
        <f t="shared" si="100"/>
        <v>0</v>
      </c>
      <c r="AI178" s="2">
        <f t="shared" si="101"/>
        <v>0</v>
      </c>
      <c r="AJ178" s="2">
        <f t="shared" si="102"/>
        <v>0</v>
      </c>
      <c r="AK178" s="2">
        <f t="shared" si="103"/>
        <v>0</v>
      </c>
      <c r="AL178" s="2">
        <f t="shared" si="104"/>
        <v>0</v>
      </c>
      <c r="AM178" s="2"/>
      <c r="AN178" s="2">
        <f t="shared" si="105"/>
        <v>3</v>
      </c>
      <c r="AO178" s="2">
        <f t="shared" si="106"/>
        <v>2</v>
      </c>
      <c r="AP178" s="2">
        <f t="shared" si="107"/>
        <v>5</v>
      </c>
      <c r="AQ178" s="2">
        <f t="shared" si="108"/>
        <v>4</v>
      </c>
      <c r="AR178" s="2">
        <f t="shared" si="109"/>
        <v>6</v>
      </c>
      <c r="AS178" s="2">
        <f t="shared" si="110"/>
        <v>9</v>
      </c>
      <c r="AT178" s="2">
        <f t="shared" si="111"/>
        <v>1</v>
      </c>
      <c r="AU178" s="2">
        <f t="shared" si="112"/>
        <v>8</v>
      </c>
      <c r="AV178" s="2">
        <f t="shared" si="113"/>
        <v>7</v>
      </c>
      <c r="AW178" s="2"/>
      <c r="AX178" s="5">
        <f t="shared" si="114"/>
        <v>4</v>
      </c>
      <c r="AY178" s="2">
        <f t="shared" si="115"/>
        <v>5</v>
      </c>
      <c r="AZ178" s="2">
        <f t="shared" si="116"/>
        <v>14</v>
      </c>
      <c r="BA178" s="2">
        <f t="shared" si="121"/>
        <v>31</v>
      </c>
      <c r="BB178" s="2">
        <f t="shared" si="122"/>
        <v>16</v>
      </c>
      <c r="BC178" s="2">
        <f t="shared" si="123"/>
        <v>4</v>
      </c>
      <c r="BD178" s="2">
        <f t="shared" si="124"/>
        <v>4</v>
      </c>
      <c r="BE178" s="19">
        <f t="shared" si="125"/>
        <v>10</v>
      </c>
      <c r="BF178" s="19">
        <f t="shared" si="126"/>
        <v>4.0824829046386304</v>
      </c>
      <c r="BG178" s="31">
        <f t="shared" si="127"/>
        <v>-1.4696938456699067</v>
      </c>
      <c r="BH178" s="32">
        <f t="shared" si="117"/>
        <v>7.0822345147568383E-2</v>
      </c>
      <c r="BI178" s="62">
        <f t="shared" si="118"/>
        <v>4.1971830985915497E-2</v>
      </c>
      <c r="BJ178" s="62" t="str">
        <f t="shared" si="128"/>
        <v/>
      </c>
      <c r="BK178" s="73" t="str">
        <f t="shared" si="129"/>
        <v/>
      </c>
      <c r="BM178" s="11">
        <f t="shared" si="130"/>
        <v>1.0171782819412512</v>
      </c>
    </row>
    <row r="179" spans="1:65">
      <c r="A179" s="30" t="s">
        <v>620</v>
      </c>
      <c r="B179" s="30" t="s">
        <v>621</v>
      </c>
      <c r="C179" s="30" t="s">
        <v>622</v>
      </c>
      <c r="D179" s="30" t="s">
        <v>623</v>
      </c>
      <c r="E179" s="30" t="s">
        <v>570</v>
      </c>
      <c r="F179" s="11" t="str">
        <f t="shared" si="120"/>
        <v>Immune syst</v>
      </c>
      <c r="H179" s="11">
        <f>VLOOKUP($B179,data!$B$3:$Q$15316,'diff expr 0 vs 1 mite'!H$8,FALSE)</f>
        <v>4.8391911319999998</v>
      </c>
      <c r="I179" s="11">
        <f>VLOOKUP($B179,data!$B$3:$Q$15316,'diff expr 0 vs 1 mite'!I$8,FALSE)</f>
        <v>3.9267977790000002</v>
      </c>
      <c r="J179" s="11">
        <f>VLOOKUP($B179,data!$B$3:$Q$15316,'diff expr 0 vs 1 mite'!J$8,FALSE)</f>
        <v>5.9518198529999999</v>
      </c>
      <c r="K179" s="11">
        <f>VLOOKUP($B179,data!$B$3:$Q$15316,'diff expr 0 vs 1 mite'!K$8,FALSE)</f>
        <v>2.9642162939999999</v>
      </c>
      <c r="L179" s="11">
        <f>VLOOKUP($B179,data!$B$3:$Q$15316,'diff expr 0 vs 1 mite'!L$8,FALSE)</f>
        <v>8.898626792</v>
      </c>
      <c r="M179" s="11">
        <f>VLOOKUP($B179,data!$B$3:$Q$15316,'diff expr 0 vs 1 mite'!M$8,FALSE)</f>
        <v>7.1446844919999997</v>
      </c>
      <c r="N179" s="11">
        <f>VLOOKUP($B179,data!$B$3:$Q$15316,'diff expr 0 vs 1 mite'!N$8,FALSE)</f>
        <v>3.5583729769999999</v>
      </c>
      <c r="O179" s="11">
        <f>VLOOKUP($B179,data!$B$3:$Q$15316,'diff expr 0 vs 1 mite'!O$8,FALSE)</f>
        <v>8.6729477260000003</v>
      </c>
      <c r="P179" s="11">
        <f>VLOOKUP($B179,data!$B$3:$Q$15316,'diff expr 0 vs 1 mite'!P$8,FALSE)</f>
        <v>8.099854273</v>
      </c>
      <c r="R179" s="27" t="s">
        <v>27749</v>
      </c>
      <c r="T179" s="2">
        <f t="shared" si="87"/>
        <v>4</v>
      </c>
      <c r="U179" s="2">
        <f t="shared" si="88"/>
        <v>3</v>
      </c>
      <c r="V179" s="2">
        <f t="shared" si="89"/>
        <v>5</v>
      </c>
      <c r="W179" s="2">
        <f t="shared" si="90"/>
        <v>1</v>
      </c>
      <c r="X179" s="2">
        <f t="shared" si="91"/>
        <v>9</v>
      </c>
      <c r="Y179" s="2">
        <f t="shared" si="92"/>
        <v>6</v>
      </c>
      <c r="Z179" s="2">
        <f t="shared" si="93"/>
        <v>2</v>
      </c>
      <c r="AA179" s="2">
        <f t="shared" si="94"/>
        <v>8</v>
      </c>
      <c r="AB179" s="2">
        <f t="shared" si="95"/>
        <v>7</v>
      </c>
      <c r="AC179" s="2"/>
      <c r="AD179" s="2">
        <f t="shared" si="96"/>
        <v>0</v>
      </c>
      <c r="AE179" s="2">
        <f t="shared" si="97"/>
        <v>0</v>
      </c>
      <c r="AF179" s="2">
        <f t="shared" si="98"/>
        <v>0</v>
      </c>
      <c r="AG179" s="2">
        <f t="shared" si="99"/>
        <v>0</v>
      </c>
      <c r="AH179" s="2">
        <f t="shared" si="100"/>
        <v>0</v>
      </c>
      <c r="AI179" s="2">
        <f t="shared" si="101"/>
        <v>0</v>
      </c>
      <c r="AJ179" s="2">
        <f t="shared" si="102"/>
        <v>0</v>
      </c>
      <c r="AK179" s="2">
        <f t="shared" si="103"/>
        <v>0</v>
      </c>
      <c r="AL179" s="2">
        <f t="shared" si="104"/>
        <v>0</v>
      </c>
      <c r="AM179" s="2"/>
      <c r="AN179" s="2">
        <f t="shared" si="105"/>
        <v>4</v>
      </c>
      <c r="AO179" s="2">
        <f t="shared" si="106"/>
        <v>3</v>
      </c>
      <c r="AP179" s="2">
        <f t="shared" si="107"/>
        <v>5</v>
      </c>
      <c r="AQ179" s="2">
        <f t="shared" si="108"/>
        <v>1</v>
      </c>
      <c r="AR179" s="2">
        <f t="shared" si="109"/>
        <v>9</v>
      </c>
      <c r="AS179" s="2">
        <f t="shared" si="110"/>
        <v>6</v>
      </c>
      <c r="AT179" s="2">
        <f t="shared" si="111"/>
        <v>2</v>
      </c>
      <c r="AU179" s="2">
        <f t="shared" si="112"/>
        <v>8</v>
      </c>
      <c r="AV179" s="2">
        <f t="shared" si="113"/>
        <v>7</v>
      </c>
      <c r="AW179" s="2"/>
      <c r="AX179" s="5">
        <f t="shared" si="114"/>
        <v>4</v>
      </c>
      <c r="AY179" s="2">
        <f t="shared" si="115"/>
        <v>5</v>
      </c>
      <c r="AZ179" s="2">
        <f t="shared" si="116"/>
        <v>13</v>
      </c>
      <c r="BA179" s="2">
        <f t="shared" si="121"/>
        <v>32</v>
      </c>
      <c r="BB179" s="2">
        <f t="shared" si="122"/>
        <v>17</v>
      </c>
      <c r="BC179" s="2">
        <f t="shared" si="123"/>
        <v>3</v>
      </c>
      <c r="BD179" s="2">
        <f t="shared" si="124"/>
        <v>3</v>
      </c>
      <c r="BE179" s="19">
        <f t="shared" si="125"/>
        <v>10</v>
      </c>
      <c r="BF179" s="19">
        <f t="shared" si="126"/>
        <v>4.0824829046386304</v>
      </c>
      <c r="BG179" s="31">
        <f t="shared" si="127"/>
        <v>-1.7146428199482247</v>
      </c>
      <c r="BH179" s="32">
        <f t="shared" si="117"/>
        <v>4.3205366486849993E-2</v>
      </c>
      <c r="BI179" s="62">
        <f t="shared" si="118"/>
        <v>3.3239436619718309E-2</v>
      </c>
      <c r="BJ179" s="62" t="str">
        <f t="shared" si="128"/>
        <v/>
      </c>
      <c r="BK179" s="73" t="str">
        <f t="shared" si="129"/>
        <v/>
      </c>
      <c r="BM179" s="11">
        <f t="shared" si="130"/>
        <v>0.2163548535196663</v>
      </c>
    </row>
    <row r="180" spans="1:65">
      <c r="A180" s="30" t="s">
        <v>624</v>
      </c>
      <c r="B180" s="30" t="s">
        <v>625</v>
      </c>
      <c r="C180" s="30" t="s">
        <v>618</v>
      </c>
      <c r="D180" s="30" t="s">
        <v>619</v>
      </c>
      <c r="E180" s="30" t="s">
        <v>570</v>
      </c>
      <c r="F180" s="11" t="str">
        <f t="shared" si="120"/>
        <v>Immune syst</v>
      </c>
      <c r="H180" s="11">
        <f>VLOOKUP($B180,data!$B$3:$Q$15316,'diff expr 0 vs 1 mite'!H$8,FALSE)</f>
        <v>24.69914305</v>
      </c>
      <c r="I180" s="11">
        <f>VLOOKUP($B180,data!$B$3:$Q$15316,'diff expr 0 vs 1 mite'!I$8,FALSE)</f>
        <v>19.668077369999999</v>
      </c>
      <c r="J180" s="11">
        <f>VLOOKUP($B180,data!$B$3:$Q$15316,'diff expr 0 vs 1 mite'!J$8,FALSE)</f>
        <v>27.022916389999999</v>
      </c>
      <c r="K180" s="11">
        <f>VLOOKUP($B180,data!$B$3:$Q$15316,'diff expr 0 vs 1 mite'!K$8,FALSE)</f>
        <v>22.886934490000002</v>
      </c>
      <c r="L180" s="11">
        <f>VLOOKUP($B180,data!$B$3:$Q$15316,'diff expr 0 vs 1 mite'!L$8,FALSE)</f>
        <v>15.29248698</v>
      </c>
      <c r="M180" s="11">
        <f>VLOOKUP($B180,data!$B$3:$Q$15316,'diff expr 0 vs 1 mite'!M$8,FALSE)</f>
        <v>5.806804251</v>
      </c>
      <c r="N180" s="11">
        <f>VLOOKUP($B180,data!$B$3:$Q$15316,'diff expr 0 vs 1 mite'!N$8,FALSE)</f>
        <v>28.70035708</v>
      </c>
      <c r="O180" s="11">
        <f>VLOOKUP($B180,data!$B$3:$Q$15316,'diff expr 0 vs 1 mite'!O$8,FALSE)</f>
        <v>46.965450310000001</v>
      </c>
      <c r="P180" s="11">
        <f>VLOOKUP($B180,data!$B$3:$Q$15316,'diff expr 0 vs 1 mite'!P$8,FALSE)</f>
        <v>65.414960170000001</v>
      </c>
      <c r="R180" s="27" t="s">
        <v>27749</v>
      </c>
      <c r="T180" s="2">
        <f t="shared" si="87"/>
        <v>5</v>
      </c>
      <c r="U180" s="2">
        <f t="shared" si="88"/>
        <v>3</v>
      </c>
      <c r="V180" s="2">
        <f t="shared" si="89"/>
        <v>6</v>
      </c>
      <c r="W180" s="2">
        <f t="shared" si="90"/>
        <v>4</v>
      </c>
      <c r="X180" s="2">
        <f t="shared" si="91"/>
        <v>2</v>
      </c>
      <c r="Y180" s="2">
        <f t="shared" si="92"/>
        <v>1</v>
      </c>
      <c r="Z180" s="2">
        <f t="shared" si="93"/>
        <v>7</v>
      </c>
      <c r="AA180" s="2">
        <f t="shared" si="94"/>
        <v>8</v>
      </c>
      <c r="AB180" s="2">
        <f t="shared" si="95"/>
        <v>9</v>
      </c>
      <c r="AC180" s="2"/>
      <c r="AD180" s="2">
        <f t="shared" si="96"/>
        <v>0</v>
      </c>
      <c r="AE180" s="2">
        <f t="shared" si="97"/>
        <v>0</v>
      </c>
      <c r="AF180" s="2">
        <f t="shared" si="98"/>
        <v>0</v>
      </c>
      <c r="AG180" s="2">
        <f t="shared" si="99"/>
        <v>0</v>
      </c>
      <c r="AH180" s="2">
        <f t="shared" si="100"/>
        <v>0</v>
      </c>
      <c r="AI180" s="2">
        <f t="shared" si="101"/>
        <v>0</v>
      </c>
      <c r="AJ180" s="2">
        <f t="shared" si="102"/>
        <v>0</v>
      </c>
      <c r="AK180" s="2">
        <f t="shared" si="103"/>
        <v>0</v>
      </c>
      <c r="AL180" s="2">
        <f t="shared" si="104"/>
        <v>0</v>
      </c>
      <c r="AM180" s="2"/>
      <c r="AN180" s="2">
        <f t="shared" si="105"/>
        <v>5</v>
      </c>
      <c r="AO180" s="2">
        <f t="shared" si="106"/>
        <v>3</v>
      </c>
      <c r="AP180" s="2">
        <f t="shared" si="107"/>
        <v>6</v>
      </c>
      <c r="AQ180" s="2">
        <f t="shared" si="108"/>
        <v>4</v>
      </c>
      <c r="AR180" s="2">
        <f t="shared" si="109"/>
        <v>2</v>
      </c>
      <c r="AS180" s="2">
        <f t="shared" si="110"/>
        <v>1</v>
      </c>
      <c r="AT180" s="2">
        <f t="shared" si="111"/>
        <v>7</v>
      </c>
      <c r="AU180" s="2">
        <f t="shared" si="112"/>
        <v>8</v>
      </c>
      <c r="AV180" s="2">
        <f t="shared" si="113"/>
        <v>9</v>
      </c>
      <c r="AW180" s="2"/>
      <c r="AX180" s="5">
        <f t="shared" si="114"/>
        <v>4</v>
      </c>
      <c r="AY180" s="2">
        <f t="shared" si="115"/>
        <v>5</v>
      </c>
      <c r="AZ180" s="2">
        <f t="shared" si="116"/>
        <v>18</v>
      </c>
      <c r="BA180" s="2">
        <f t="shared" si="121"/>
        <v>27</v>
      </c>
      <c r="BB180" s="2">
        <f t="shared" si="122"/>
        <v>12</v>
      </c>
      <c r="BC180" s="2">
        <f t="shared" si="123"/>
        <v>8</v>
      </c>
      <c r="BD180" s="2">
        <f t="shared" si="124"/>
        <v>8</v>
      </c>
      <c r="BE180" s="19">
        <f t="shared" si="125"/>
        <v>10</v>
      </c>
      <c r="BF180" s="19">
        <f t="shared" si="126"/>
        <v>4.0824829046386304</v>
      </c>
      <c r="BG180" s="31">
        <f t="shared" si="127"/>
        <v>-0.4898979485566356</v>
      </c>
      <c r="BH180" s="32">
        <f t="shared" si="117"/>
        <v>0.31210305738320299</v>
      </c>
      <c r="BI180" s="62">
        <f t="shared" si="118"/>
        <v>8.2816901408450716E-2</v>
      </c>
      <c r="BJ180" s="62" t="str">
        <f t="shared" si="128"/>
        <v/>
      </c>
      <c r="BK180" s="73" t="str">
        <f t="shared" si="129"/>
        <v/>
      </c>
      <c r="BM180" s="11">
        <f t="shared" si="130"/>
        <v>0.13868135772496365</v>
      </c>
    </row>
    <row r="181" spans="1:65">
      <c r="A181" s="30" t="s">
        <v>626</v>
      </c>
      <c r="B181" s="30" t="s">
        <v>627</v>
      </c>
      <c r="C181" s="30" t="s">
        <v>628</v>
      </c>
      <c r="D181" s="30" t="s">
        <v>629</v>
      </c>
      <c r="E181" s="30" t="s">
        <v>570</v>
      </c>
      <c r="F181" s="11" t="str">
        <f t="shared" si="120"/>
        <v>Immune syst</v>
      </c>
      <c r="H181" s="11">
        <f>VLOOKUP($B181,data!$B$3:$Q$15316,'diff expr 0 vs 1 mite'!H$8,FALSE)</f>
        <v>0.72554399000000003</v>
      </c>
      <c r="I181" s="11">
        <f>VLOOKUP($B181,data!$B$3:$Q$15316,'diff expr 0 vs 1 mite'!I$8,FALSE)</f>
        <v>0.64708568700000002</v>
      </c>
      <c r="J181" s="11">
        <f>VLOOKUP($B181,data!$B$3:$Q$15316,'diff expr 0 vs 1 mite'!J$8,FALSE)</f>
        <v>0.31843198900000003</v>
      </c>
      <c r="K181" s="11">
        <f>VLOOKUP($B181,data!$B$3:$Q$15316,'diff expr 0 vs 1 mite'!K$8,FALSE)</f>
        <v>0.35010127899999999</v>
      </c>
      <c r="L181" s="11">
        <f>VLOOKUP($B181,data!$B$3:$Q$15316,'diff expr 0 vs 1 mite'!L$8,FALSE)</f>
        <v>0.65885736399999995</v>
      </c>
      <c r="M181" s="11">
        <f>VLOOKUP($B181,data!$B$3:$Q$15316,'diff expr 0 vs 1 mite'!M$8,FALSE)</f>
        <v>1.592046785</v>
      </c>
      <c r="N181" s="11">
        <f>VLOOKUP($B181,data!$B$3:$Q$15316,'diff expr 0 vs 1 mite'!N$8,FALSE)</f>
        <v>1.660741942</v>
      </c>
      <c r="O181" s="11">
        <f>VLOOKUP($B181,data!$B$3:$Q$15316,'diff expr 0 vs 1 mite'!O$8,FALSE)</f>
        <v>2.051746686</v>
      </c>
      <c r="P181" s="11">
        <f>VLOOKUP($B181,data!$B$3:$Q$15316,'diff expr 0 vs 1 mite'!P$8,FALSE)</f>
        <v>1.6752254209999999</v>
      </c>
      <c r="R181" s="27" t="s">
        <v>27749</v>
      </c>
      <c r="T181" s="2">
        <f t="shared" si="87"/>
        <v>5</v>
      </c>
      <c r="U181" s="2">
        <f t="shared" si="88"/>
        <v>3</v>
      </c>
      <c r="V181" s="2">
        <f t="shared" si="89"/>
        <v>1</v>
      </c>
      <c r="W181" s="2">
        <f t="shared" si="90"/>
        <v>2</v>
      </c>
      <c r="X181" s="2">
        <f t="shared" si="91"/>
        <v>4</v>
      </c>
      <c r="Y181" s="2">
        <f t="shared" si="92"/>
        <v>6</v>
      </c>
      <c r="Z181" s="2">
        <f t="shared" si="93"/>
        <v>7</v>
      </c>
      <c r="AA181" s="2">
        <f t="shared" si="94"/>
        <v>9</v>
      </c>
      <c r="AB181" s="2">
        <f t="shared" si="95"/>
        <v>8</v>
      </c>
      <c r="AC181" s="2"/>
      <c r="AD181" s="2">
        <f t="shared" si="96"/>
        <v>0</v>
      </c>
      <c r="AE181" s="2">
        <f t="shared" si="97"/>
        <v>0</v>
      </c>
      <c r="AF181" s="2">
        <f t="shared" si="98"/>
        <v>0</v>
      </c>
      <c r="AG181" s="2">
        <f t="shared" si="99"/>
        <v>0</v>
      </c>
      <c r="AH181" s="2">
        <f t="shared" si="100"/>
        <v>0</v>
      </c>
      <c r="AI181" s="2">
        <f t="shared" si="101"/>
        <v>0</v>
      </c>
      <c r="AJ181" s="2">
        <f t="shared" si="102"/>
        <v>0</v>
      </c>
      <c r="AK181" s="2">
        <f t="shared" si="103"/>
        <v>0</v>
      </c>
      <c r="AL181" s="2">
        <f t="shared" si="104"/>
        <v>0</v>
      </c>
      <c r="AM181" s="2"/>
      <c r="AN181" s="2">
        <f t="shared" si="105"/>
        <v>5</v>
      </c>
      <c r="AO181" s="2">
        <f t="shared" si="106"/>
        <v>3</v>
      </c>
      <c r="AP181" s="2">
        <f t="shared" si="107"/>
        <v>1</v>
      </c>
      <c r="AQ181" s="2">
        <f t="shared" si="108"/>
        <v>2</v>
      </c>
      <c r="AR181" s="2">
        <f t="shared" si="109"/>
        <v>4</v>
      </c>
      <c r="AS181" s="2">
        <f t="shared" si="110"/>
        <v>6</v>
      </c>
      <c r="AT181" s="2">
        <f t="shared" si="111"/>
        <v>7</v>
      </c>
      <c r="AU181" s="2">
        <f t="shared" si="112"/>
        <v>9</v>
      </c>
      <c r="AV181" s="2">
        <f t="shared" si="113"/>
        <v>8</v>
      </c>
      <c r="AW181" s="2"/>
      <c r="AX181" s="5">
        <f t="shared" si="114"/>
        <v>4</v>
      </c>
      <c r="AY181" s="2">
        <f t="shared" si="115"/>
        <v>5</v>
      </c>
      <c r="AZ181" s="2">
        <f t="shared" si="116"/>
        <v>11</v>
      </c>
      <c r="BA181" s="2">
        <f t="shared" si="121"/>
        <v>34</v>
      </c>
      <c r="BB181" s="2">
        <f t="shared" si="122"/>
        <v>19</v>
      </c>
      <c r="BC181" s="2">
        <f t="shared" si="123"/>
        <v>1</v>
      </c>
      <c r="BD181" s="2">
        <f t="shared" si="124"/>
        <v>1</v>
      </c>
      <c r="BE181" s="19">
        <f t="shared" si="125"/>
        <v>10</v>
      </c>
      <c r="BF181" s="19">
        <f t="shared" si="126"/>
        <v>4.0824829046386304</v>
      </c>
      <c r="BG181" s="31">
        <f t="shared" si="127"/>
        <v>-2.2045407685048604</v>
      </c>
      <c r="BH181" s="32">
        <f t="shared" si="117"/>
        <v>1.3743168055755161E-2</v>
      </c>
      <c r="BI181" s="62">
        <f t="shared" si="118"/>
        <v>1.887323943661972E-2</v>
      </c>
      <c r="BJ181" s="62">
        <f t="shared" si="128"/>
        <v>1.3743168055755161E-2</v>
      </c>
      <c r="BK181" s="73" t="str">
        <f t="shared" si="129"/>
        <v>sign</v>
      </c>
      <c r="BM181" s="11">
        <f t="shared" si="130"/>
        <v>0.47622711455957129</v>
      </c>
    </row>
    <row r="182" spans="1:65">
      <c r="A182" s="30" t="s">
        <v>630</v>
      </c>
      <c r="B182" s="30" t="s">
        <v>631</v>
      </c>
      <c r="C182" s="30" t="s">
        <v>632</v>
      </c>
      <c r="D182" s="30" t="s">
        <v>633</v>
      </c>
      <c r="E182" s="30" t="s">
        <v>570</v>
      </c>
      <c r="F182" s="11" t="str">
        <f t="shared" si="120"/>
        <v>Immune syst</v>
      </c>
      <c r="H182" s="11">
        <f>VLOOKUP($B182,data!$B$3:$Q$15316,'diff expr 0 vs 1 mite'!H$8,FALSE)</f>
        <v>1.825037435</v>
      </c>
      <c r="I182" s="11">
        <f>VLOOKUP($B182,data!$B$3:$Q$15316,'diff expr 0 vs 1 mite'!I$8,FALSE)</f>
        <v>1.178377778</v>
      </c>
      <c r="J182" s="11">
        <f>VLOOKUP($B182,data!$B$3:$Q$15316,'diff expr 0 vs 1 mite'!J$8,FALSE)</f>
        <v>0.98724351700000001</v>
      </c>
      <c r="K182" s="11">
        <f>VLOOKUP($B182,data!$B$3:$Q$15316,'diff expr 0 vs 1 mite'!K$8,FALSE)</f>
        <v>1.1094787450000001</v>
      </c>
      <c r="L182" s="11">
        <f>VLOOKUP($B182,data!$B$3:$Q$15316,'diff expr 0 vs 1 mite'!L$8,FALSE)</f>
        <v>2.6340802640000001</v>
      </c>
      <c r="M182" s="11">
        <f>VLOOKUP($B182,data!$B$3:$Q$15316,'diff expr 0 vs 1 mite'!M$8,FALSE)</f>
        <v>89.270975109999995</v>
      </c>
      <c r="N182" s="11">
        <f>VLOOKUP($B182,data!$B$3:$Q$15316,'diff expr 0 vs 1 mite'!N$8,FALSE)</f>
        <v>2.3485605559999998</v>
      </c>
      <c r="O182" s="11">
        <f>VLOOKUP($B182,data!$B$3:$Q$15316,'diff expr 0 vs 1 mite'!O$8,FALSE)</f>
        <v>33.206162079999999</v>
      </c>
      <c r="P182" s="11">
        <f>VLOOKUP($B182,data!$B$3:$Q$15316,'diff expr 0 vs 1 mite'!P$8,FALSE)</f>
        <v>52.203142640000003</v>
      </c>
      <c r="R182" s="27" t="s">
        <v>27749</v>
      </c>
      <c r="T182" s="2">
        <f t="shared" si="87"/>
        <v>4</v>
      </c>
      <c r="U182" s="2">
        <f t="shared" si="88"/>
        <v>3</v>
      </c>
      <c r="V182" s="2">
        <f t="shared" si="89"/>
        <v>1</v>
      </c>
      <c r="W182" s="2">
        <f t="shared" si="90"/>
        <v>2</v>
      </c>
      <c r="X182" s="2">
        <f t="shared" si="91"/>
        <v>6</v>
      </c>
      <c r="Y182" s="2">
        <f t="shared" si="92"/>
        <v>9</v>
      </c>
      <c r="Z182" s="2">
        <f t="shared" si="93"/>
        <v>5</v>
      </c>
      <c r="AA182" s="2">
        <f t="shared" si="94"/>
        <v>7</v>
      </c>
      <c r="AB182" s="2">
        <f t="shared" si="95"/>
        <v>8</v>
      </c>
      <c r="AC182" s="2"/>
      <c r="AD182" s="2">
        <f t="shared" si="96"/>
        <v>0</v>
      </c>
      <c r="AE182" s="2">
        <f t="shared" si="97"/>
        <v>0</v>
      </c>
      <c r="AF182" s="2">
        <f t="shared" si="98"/>
        <v>0</v>
      </c>
      <c r="AG182" s="2">
        <f t="shared" si="99"/>
        <v>0</v>
      </c>
      <c r="AH182" s="2">
        <f t="shared" si="100"/>
        <v>0</v>
      </c>
      <c r="AI182" s="2">
        <f t="shared" si="101"/>
        <v>0</v>
      </c>
      <c r="AJ182" s="2">
        <f t="shared" si="102"/>
        <v>0</v>
      </c>
      <c r="AK182" s="2">
        <f t="shared" si="103"/>
        <v>0</v>
      </c>
      <c r="AL182" s="2">
        <f t="shared" si="104"/>
        <v>0</v>
      </c>
      <c r="AM182" s="2"/>
      <c r="AN182" s="2">
        <f t="shared" si="105"/>
        <v>4</v>
      </c>
      <c r="AO182" s="2">
        <f t="shared" si="106"/>
        <v>3</v>
      </c>
      <c r="AP182" s="2">
        <f t="shared" si="107"/>
        <v>1</v>
      </c>
      <c r="AQ182" s="2">
        <f t="shared" si="108"/>
        <v>2</v>
      </c>
      <c r="AR182" s="2">
        <f t="shared" si="109"/>
        <v>6</v>
      </c>
      <c r="AS182" s="2">
        <f t="shared" si="110"/>
        <v>9</v>
      </c>
      <c r="AT182" s="2">
        <f t="shared" si="111"/>
        <v>5</v>
      </c>
      <c r="AU182" s="2">
        <f t="shared" si="112"/>
        <v>7</v>
      </c>
      <c r="AV182" s="2">
        <f t="shared" si="113"/>
        <v>8</v>
      </c>
      <c r="AW182" s="2"/>
      <c r="AX182" s="5">
        <f t="shared" si="114"/>
        <v>4</v>
      </c>
      <c r="AY182" s="2">
        <f t="shared" si="115"/>
        <v>5</v>
      </c>
      <c r="AZ182" s="2">
        <f t="shared" si="116"/>
        <v>10</v>
      </c>
      <c r="BA182" s="2">
        <f t="shared" si="121"/>
        <v>35</v>
      </c>
      <c r="BB182" s="2">
        <f t="shared" si="122"/>
        <v>20</v>
      </c>
      <c r="BC182" s="2">
        <f t="shared" si="123"/>
        <v>0</v>
      </c>
      <c r="BD182" s="2">
        <f t="shared" si="124"/>
        <v>0</v>
      </c>
      <c r="BE182" s="19">
        <f t="shared" si="125"/>
        <v>10</v>
      </c>
      <c r="BF182" s="19">
        <f t="shared" si="126"/>
        <v>4.0824829046386304</v>
      </c>
      <c r="BG182" s="31">
        <f t="shared" si="127"/>
        <v>-2.4494897427831779</v>
      </c>
      <c r="BH182" s="32">
        <f t="shared" si="117"/>
        <v>7.1529392177148241E-3</v>
      </c>
      <c r="BI182" s="62">
        <f t="shared" si="118"/>
        <v>2.8169014084507044E-4</v>
      </c>
      <c r="BJ182" s="62" t="str">
        <f t="shared" si="128"/>
        <v/>
      </c>
      <c r="BK182" s="73" t="str">
        <f t="shared" si="129"/>
        <v>sign</v>
      </c>
      <c r="BM182" s="11">
        <f t="shared" si="130"/>
        <v>1.4499665596741314</v>
      </c>
    </row>
    <row r="183" spans="1:65">
      <c r="A183" s="30" t="s">
        <v>634</v>
      </c>
      <c r="B183" s="30" t="s">
        <v>635</v>
      </c>
      <c r="C183" s="30" t="s">
        <v>614</v>
      </c>
      <c r="D183" s="30" t="s">
        <v>615</v>
      </c>
      <c r="E183" s="30" t="s">
        <v>570</v>
      </c>
      <c r="F183" s="11" t="str">
        <f t="shared" si="120"/>
        <v>Immune syst</v>
      </c>
      <c r="H183" s="11">
        <f>VLOOKUP($B183,data!$B$3:$Q$15316,'diff expr 0 vs 1 mite'!H$8,FALSE)</f>
        <v>96.320951519999994</v>
      </c>
      <c r="I183" s="11">
        <f>VLOOKUP($B183,data!$B$3:$Q$15316,'diff expr 0 vs 1 mite'!I$8,FALSE)</f>
        <v>119.78629859999999</v>
      </c>
      <c r="J183" s="11">
        <f>VLOOKUP($B183,data!$B$3:$Q$15316,'diff expr 0 vs 1 mite'!J$8,FALSE)</f>
        <v>136.7693831</v>
      </c>
      <c r="K183" s="11">
        <f>VLOOKUP($B183,data!$B$3:$Q$15316,'diff expr 0 vs 1 mite'!K$8,FALSE)</f>
        <v>162.40512369999999</v>
      </c>
      <c r="L183" s="11">
        <f>VLOOKUP($B183,data!$B$3:$Q$15316,'diff expr 0 vs 1 mite'!L$8,FALSE)</f>
        <v>257.50858060000002</v>
      </c>
      <c r="M183" s="11">
        <f>VLOOKUP($B183,data!$B$3:$Q$15316,'diff expr 0 vs 1 mite'!M$8,FALSE)</f>
        <v>21.02188353</v>
      </c>
      <c r="N183" s="11">
        <f>VLOOKUP($B183,data!$B$3:$Q$15316,'diff expr 0 vs 1 mite'!N$8,FALSE)</f>
        <v>29.880671849999999</v>
      </c>
      <c r="O183" s="11">
        <f>VLOOKUP($B183,data!$B$3:$Q$15316,'diff expr 0 vs 1 mite'!O$8,FALSE)</f>
        <v>86.072976069999996</v>
      </c>
      <c r="P183" s="11">
        <f>VLOOKUP($B183,data!$B$3:$Q$15316,'diff expr 0 vs 1 mite'!P$8,FALSE)</f>
        <v>123.085375</v>
      </c>
      <c r="R183" s="27" t="s">
        <v>27749</v>
      </c>
      <c r="T183" s="2">
        <f t="shared" si="87"/>
        <v>4</v>
      </c>
      <c r="U183" s="2">
        <f t="shared" si="88"/>
        <v>5</v>
      </c>
      <c r="V183" s="2">
        <f t="shared" si="89"/>
        <v>7</v>
      </c>
      <c r="W183" s="2">
        <f t="shared" si="90"/>
        <v>8</v>
      </c>
      <c r="X183" s="2">
        <f t="shared" si="91"/>
        <v>9</v>
      </c>
      <c r="Y183" s="2">
        <f t="shared" si="92"/>
        <v>1</v>
      </c>
      <c r="Z183" s="2">
        <f t="shared" si="93"/>
        <v>2</v>
      </c>
      <c r="AA183" s="2">
        <f t="shared" si="94"/>
        <v>3</v>
      </c>
      <c r="AB183" s="2">
        <f t="shared" si="95"/>
        <v>6</v>
      </c>
      <c r="AC183" s="2"/>
      <c r="AD183" s="2">
        <f t="shared" si="96"/>
        <v>0</v>
      </c>
      <c r="AE183" s="2">
        <f t="shared" si="97"/>
        <v>0</v>
      </c>
      <c r="AF183" s="2">
        <f t="shared" si="98"/>
        <v>0</v>
      </c>
      <c r="AG183" s="2">
        <f t="shared" si="99"/>
        <v>0</v>
      </c>
      <c r="AH183" s="2">
        <f t="shared" si="100"/>
        <v>0</v>
      </c>
      <c r="AI183" s="2">
        <f t="shared" si="101"/>
        <v>0</v>
      </c>
      <c r="AJ183" s="2">
        <f t="shared" si="102"/>
        <v>0</v>
      </c>
      <c r="AK183" s="2">
        <f t="shared" si="103"/>
        <v>0</v>
      </c>
      <c r="AL183" s="2">
        <f t="shared" si="104"/>
        <v>0</v>
      </c>
      <c r="AM183" s="2"/>
      <c r="AN183" s="2">
        <f t="shared" si="105"/>
        <v>4</v>
      </c>
      <c r="AO183" s="2">
        <f t="shared" si="106"/>
        <v>5</v>
      </c>
      <c r="AP183" s="2">
        <f t="shared" si="107"/>
        <v>7</v>
      </c>
      <c r="AQ183" s="2">
        <f t="shared" si="108"/>
        <v>8</v>
      </c>
      <c r="AR183" s="2">
        <f t="shared" si="109"/>
        <v>9</v>
      </c>
      <c r="AS183" s="2">
        <f t="shared" si="110"/>
        <v>1</v>
      </c>
      <c r="AT183" s="2">
        <f t="shared" si="111"/>
        <v>2</v>
      </c>
      <c r="AU183" s="2">
        <f t="shared" si="112"/>
        <v>3</v>
      </c>
      <c r="AV183" s="2">
        <f t="shared" si="113"/>
        <v>6</v>
      </c>
      <c r="AW183" s="2"/>
      <c r="AX183" s="5">
        <f t="shared" si="114"/>
        <v>4</v>
      </c>
      <c r="AY183" s="2">
        <f t="shared" si="115"/>
        <v>5</v>
      </c>
      <c r="AZ183" s="2">
        <f t="shared" si="116"/>
        <v>24</v>
      </c>
      <c r="BA183" s="2">
        <f t="shared" si="121"/>
        <v>21</v>
      </c>
      <c r="BB183" s="2">
        <f t="shared" si="122"/>
        <v>6</v>
      </c>
      <c r="BC183" s="2">
        <f t="shared" si="123"/>
        <v>14</v>
      </c>
      <c r="BD183" s="2">
        <f t="shared" si="124"/>
        <v>6</v>
      </c>
      <c r="BE183" s="19">
        <f t="shared" si="125"/>
        <v>10</v>
      </c>
      <c r="BF183" s="19">
        <f t="shared" si="126"/>
        <v>4.0824829046386304</v>
      </c>
      <c r="BG183" s="31">
        <f t="shared" si="127"/>
        <v>-0.9797958971132712</v>
      </c>
      <c r="BH183" s="32">
        <f t="shared" si="117"/>
        <v>0.16359343889515282</v>
      </c>
      <c r="BI183" s="62">
        <f t="shared" si="118"/>
        <v>6.9014084507042259E-2</v>
      </c>
      <c r="BJ183" s="62" t="str">
        <f t="shared" si="128"/>
        <v/>
      </c>
      <c r="BK183" s="73" t="str">
        <f t="shared" si="129"/>
        <v/>
      </c>
      <c r="BM183" s="11">
        <f t="shared" si="130"/>
        <v>-9.4986115056332004E-2</v>
      </c>
    </row>
    <row r="184" spans="1:65">
      <c r="A184" s="30" t="s">
        <v>636</v>
      </c>
      <c r="B184" s="30" t="s">
        <v>637</v>
      </c>
      <c r="C184" s="30" t="s">
        <v>638</v>
      </c>
      <c r="D184" s="30" t="s">
        <v>639</v>
      </c>
      <c r="E184" s="30" t="s">
        <v>570</v>
      </c>
      <c r="F184" s="11" t="str">
        <f t="shared" si="120"/>
        <v>Immune syst</v>
      </c>
      <c r="H184" s="11">
        <f>VLOOKUP($B184,data!$B$3:$Q$15316,'diff expr 0 vs 1 mite'!H$8,FALSE)</f>
        <v>64.135307890000007</v>
      </c>
      <c r="I184" s="11">
        <f>VLOOKUP($B184,data!$B$3:$Q$15316,'diff expr 0 vs 1 mite'!I$8,FALSE)</f>
        <v>34.493262590000001</v>
      </c>
      <c r="J184" s="11">
        <f>VLOOKUP($B184,data!$B$3:$Q$15316,'diff expr 0 vs 1 mite'!J$8,FALSE)</f>
        <v>197.60736420000001</v>
      </c>
      <c r="K184" s="11">
        <f>VLOOKUP($B184,data!$B$3:$Q$15316,'diff expr 0 vs 1 mite'!K$8,FALSE)</f>
        <v>45.579880559999999</v>
      </c>
      <c r="L184" s="11">
        <f>VLOOKUP($B184,data!$B$3:$Q$15316,'diff expr 0 vs 1 mite'!L$8,FALSE)</f>
        <v>57.996276969999997</v>
      </c>
      <c r="M184" s="11">
        <f>VLOOKUP($B184,data!$B$3:$Q$15316,'diff expr 0 vs 1 mite'!M$8,FALSE)</f>
        <v>18.47903517</v>
      </c>
      <c r="N184" s="11">
        <f>VLOOKUP($B184,data!$B$3:$Q$15316,'diff expr 0 vs 1 mite'!N$8,FALSE)</f>
        <v>32.412739000000002</v>
      </c>
      <c r="O184" s="11">
        <f>VLOOKUP($B184,data!$B$3:$Q$15316,'diff expr 0 vs 1 mite'!O$8,FALSE)</f>
        <v>97.271539349999998</v>
      </c>
      <c r="P184" s="11">
        <f>VLOOKUP($B184,data!$B$3:$Q$15316,'diff expr 0 vs 1 mite'!P$8,FALSE)</f>
        <v>125.3588728</v>
      </c>
      <c r="R184" s="27" t="s">
        <v>27749</v>
      </c>
      <c r="T184" s="2">
        <f t="shared" si="87"/>
        <v>6</v>
      </c>
      <c r="U184" s="2">
        <f t="shared" si="88"/>
        <v>3</v>
      </c>
      <c r="V184" s="2">
        <f t="shared" si="89"/>
        <v>9</v>
      </c>
      <c r="W184" s="2">
        <f t="shared" si="90"/>
        <v>4</v>
      </c>
      <c r="X184" s="2">
        <f t="shared" si="91"/>
        <v>5</v>
      </c>
      <c r="Y184" s="2">
        <f t="shared" si="92"/>
        <v>1</v>
      </c>
      <c r="Z184" s="2">
        <f t="shared" si="93"/>
        <v>2</v>
      </c>
      <c r="AA184" s="2">
        <f t="shared" si="94"/>
        <v>7</v>
      </c>
      <c r="AB184" s="2">
        <f t="shared" si="95"/>
        <v>8</v>
      </c>
      <c r="AC184" s="2"/>
      <c r="AD184" s="2">
        <f t="shared" si="96"/>
        <v>0</v>
      </c>
      <c r="AE184" s="2">
        <f t="shared" si="97"/>
        <v>0</v>
      </c>
      <c r="AF184" s="2">
        <f t="shared" si="98"/>
        <v>0</v>
      </c>
      <c r="AG184" s="2">
        <f t="shared" si="99"/>
        <v>0</v>
      </c>
      <c r="AH184" s="2">
        <f t="shared" si="100"/>
        <v>0</v>
      </c>
      <c r="AI184" s="2">
        <f t="shared" si="101"/>
        <v>0</v>
      </c>
      <c r="AJ184" s="2">
        <f t="shared" si="102"/>
        <v>0</v>
      </c>
      <c r="AK184" s="2">
        <f t="shared" si="103"/>
        <v>0</v>
      </c>
      <c r="AL184" s="2">
        <f t="shared" si="104"/>
        <v>0</v>
      </c>
      <c r="AM184" s="2"/>
      <c r="AN184" s="2">
        <f t="shared" si="105"/>
        <v>6</v>
      </c>
      <c r="AO184" s="2">
        <f t="shared" si="106"/>
        <v>3</v>
      </c>
      <c r="AP184" s="2">
        <f t="shared" si="107"/>
        <v>9</v>
      </c>
      <c r="AQ184" s="2">
        <f t="shared" si="108"/>
        <v>4</v>
      </c>
      <c r="AR184" s="2">
        <f t="shared" si="109"/>
        <v>5</v>
      </c>
      <c r="AS184" s="2">
        <f t="shared" si="110"/>
        <v>1</v>
      </c>
      <c r="AT184" s="2">
        <f t="shared" si="111"/>
        <v>2</v>
      </c>
      <c r="AU184" s="2">
        <f t="shared" si="112"/>
        <v>7</v>
      </c>
      <c r="AV184" s="2">
        <f t="shared" si="113"/>
        <v>8</v>
      </c>
      <c r="AW184" s="2"/>
      <c r="AX184" s="5">
        <f t="shared" si="114"/>
        <v>4</v>
      </c>
      <c r="AY184" s="2">
        <f t="shared" si="115"/>
        <v>5</v>
      </c>
      <c r="AZ184" s="2">
        <f t="shared" si="116"/>
        <v>22</v>
      </c>
      <c r="BA184" s="2">
        <f t="shared" si="121"/>
        <v>23</v>
      </c>
      <c r="BB184" s="2">
        <f t="shared" si="122"/>
        <v>8</v>
      </c>
      <c r="BC184" s="2">
        <f t="shared" si="123"/>
        <v>12</v>
      </c>
      <c r="BD184" s="2">
        <f t="shared" si="124"/>
        <v>8</v>
      </c>
      <c r="BE184" s="19">
        <f t="shared" si="125"/>
        <v>10</v>
      </c>
      <c r="BF184" s="19">
        <f t="shared" si="126"/>
        <v>4.0824829046386304</v>
      </c>
      <c r="BG184" s="31">
        <f t="shared" si="127"/>
        <v>-0.4898979485566356</v>
      </c>
      <c r="BH184" s="32">
        <f t="shared" si="117"/>
        <v>0.31210305738320299</v>
      </c>
      <c r="BI184" s="62">
        <f t="shared" si="118"/>
        <v>8.2816901408450716E-2</v>
      </c>
      <c r="BJ184" s="62" t="str">
        <f t="shared" si="128"/>
        <v/>
      </c>
      <c r="BK184" s="73" t="str">
        <f t="shared" si="129"/>
        <v/>
      </c>
      <c r="BM184" s="11">
        <f t="shared" si="130"/>
        <v>-0.11019444531009626</v>
      </c>
    </row>
    <row r="185" spans="1:65">
      <c r="A185" s="30" t="s">
        <v>640</v>
      </c>
      <c r="B185" s="30" t="s">
        <v>641</v>
      </c>
      <c r="C185" s="30" t="s">
        <v>642</v>
      </c>
      <c r="D185" s="30" t="s">
        <v>643</v>
      </c>
      <c r="E185" s="30" t="s">
        <v>570</v>
      </c>
      <c r="F185" s="11" t="str">
        <f t="shared" si="120"/>
        <v>Immune syst</v>
      </c>
      <c r="H185" s="11">
        <f>VLOOKUP($B185,data!$B$3:$Q$15316,'diff expr 0 vs 1 mite'!H$8,FALSE)</f>
        <v>314.6458063</v>
      </c>
      <c r="I185" s="11">
        <f>VLOOKUP($B185,data!$B$3:$Q$15316,'diff expr 0 vs 1 mite'!I$8,FALSE)</f>
        <v>209.17253249999999</v>
      </c>
      <c r="J185" s="11">
        <f>VLOOKUP($B185,data!$B$3:$Q$15316,'diff expr 0 vs 1 mite'!J$8,FALSE)</f>
        <v>221.99480109999999</v>
      </c>
      <c r="K185" s="11">
        <f>VLOOKUP($B185,data!$B$3:$Q$15316,'diff expr 0 vs 1 mite'!K$8,FALSE)</f>
        <v>308.62430610000001</v>
      </c>
      <c r="L185" s="11">
        <f>VLOOKUP($B185,data!$B$3:$Q$15316,'diff expr 0 vs 1 mite'!L$8,FALSE)</f>
        <v>324.8006178</v>
      </c>
      <c r="M185" s="11">
        <f>VLOOKUP($B185,data!$B$3:$Q$15316,'diff expr 0 vs 1 mite'!M$8,FALSE)</f>
        <v>481.84749110000001</v>
      </c>
      <c r="N185" s="11">
        <f>VLOOKUP($B185,data!$B$3:$Q$15316,'diff expr 0 vs 1 mite'!N$8,FALSE)</f>
        <v>331.28652490000002</v>
      </c>
      <c r="O185" s="11">
        <f>VLOOKUP($B185,data!$B$3:$Q$15316,'diff expr 0 vs 1 mite'!O$8,FALSE)</f>
        <v>870.25708350000002</v>
      </c>
      <c r="P185" s="11">
        <f>VLOOKUP($B185,data!$B$3:$Q$15316,'diff expr 0 vs 1 mite'!P$8,FALSE)</f>
        <v>839.1529372</v>
      </c>
      <c r="R185" s="27" t="s">
        <v>27749</v>
      </c>
      <c r="T185" s="2">
        <f t="shared" si="87"/>
        <v>4</v>
      </c>
      <c r="U185" s="2">
        <f t="shared" si="88"/>
        <v>1</v>
      </c>
      <c r="V185" s="2">
        <f t="shared" si="89"/>
        <v>2</v>
      </c>
      <c r="W185" s="2">
        <f t="shared" si="90"/>
        <v>3</v>
      </c>
      <c r="X185" s="2">
        <f t="shared" si="91"/>
        <v>5</v>
      </c>
      <c r="Y185" s="2">
        <f t="shared" si="92"/>
        <v>7</v>
      </c>
      <c r="Z185" s="2">
        <f t="shared" si="93"/>
        <v>6</v>
      </c>
      <c r="AA185" s="2">
        <f t="shared" si="94"/>
        <v>9</v>
      </c>
      <c r="AB185" s="2">
        <f t="shared" si="95"/>
        <v>8</v>
      </c>
      <c r="AC185" s="2"/>
      <c r="AD185" s="2">
        <f t="shared" si="96"/>
        <v>0</v>
      </c>
      <c r="AE185" s="2">
        <f t="shared" si="97"/>
        <v>0</v>
      </c>
      <c r="AF185" s="2">
        <f t="shared" si="98"/>
        <v>0</v>
      </c>
      <c r="AG185" s="2">
        <f t="shared" si="99"/>
        <v>0</v>
      </c>
      <c r="AH185" s="2">
        <f t="shared" si="100"/>
        <v>0</v>
      </c>
      <c r="AI185" s="2">
        <f t="shared" si="101"/>
        <v>0</v>
      </c>
      <c r="AJ185" s="2">
        <f t="shared" si="102"/>
        <v>0</v>
      </c>
      <c r="AK185" s="2">
        <f t="shared" si="103"/>
        <v>0</v>
      </c>
      <c r="AL185" s="2">
        <f t="shared" si="104"/>
        <v>0</v>
      </c>
      <c r="AM185" s="2"/>
      <c r="AN185" s="2">
        <f t="shared" si="105"/>
        <v>4</v>
      </c>
      <c r="AO185" s="2">
        <f t="shared" si="106"/>
        <v>1</v>
      </c>
      <c r="AP185" s="2">
        <f t="shared" si="107"/>
        <v>2</v>
      </c>
      <c r="AQ185" s="2">
        <f t="shared" si="108"/>
        <v>3</v>
      </c>
      <c r="AR185" s="2">
        <f t="shared" si="109"/>
        <v>5</v>
      </c>
      <c r="AS185" s="2">
        <f t="shared" si="110"/>
        <v>7</v>
      </c>
      <c r="AT185" s="2">
        <f t="shared" si="111"/>
        <v>6</v>
      </c>
      <c r="AU185" s="2">
        <f t="shared" si="112"/>
        <v>9</v>
      </c>
      <c r="AV185" s="2">
        <f t="shared" si="113"/>
        <v>8</v>
      </c>
      <c r="AW185" s="2"/>
      <c r="AX185" s="5">
        <f t="shared" si="114"/>
        <v>4</v>
      </c>
      <c r="AY185" s="2">
        <f t="shared" si="115"/>
        <v>5</v>
      </c>
      <c r="AZ185" s="2">
        <f t="shared" si="116"/>
        <v>10</v>
      </c>
      <c r="BA185" s="2">
        <f t="shared" si="121"/>
        <v>35</v>
      </c>
      <c r="BB185" s="2">
        <f t="shared" si="122"/>
        <v>20</v>
      </c>
      <c r="BC185" s="2">
        <f t="shared" si="123"/>
        <v>0</v>
      </c>
      <c r="BD185" s="2">
        <f t="shared" si="124"/>
        <v>0</v>
      </c>
      <c r="BE185" s="19">
        <f t="shared" si="125"/>
        <v>10</v>
      </c>
      <c r="BF185" s="19">
        <f t="shared" si="126"/>
        <v>4.0824829046386304</v>
      </c>
      <c r="BG185" s="31">
        <f t="shared" si="127"/>
        <v>-2.4494897427831779</v>
      </c>
      <c r="BH185" s="32">
        <f t="shared" si="117"/>
        <v>7.1529392177148241E-3</v>
      </c>
      <c r="BI185" s="62">
        <f t="shared" si="118"/>
        <v>2.8169014084507044E-4</v>
      </c>
      <c r="BJ185" s="62" t="str">
        <f t="shared" si="128"/>
        <v/>
      </c>
      <c r="BK185" s="73" t="str">
        <f t="shared" si="129"/>
        <v>sign</v>
      </c>
      <c r="BM185" s="11">
        <f t="shared" si="130"/>
        <v>0.33450920561422981</v>
      </c>
    </row>
    <row r="186" spans="1:65">
      <c r="A186" s="30" t="s">
        <v>644</v>
      </c>
      <c r="B186" s="30" t="s">
        <v>645</v>
      </c>
      <c r="C186" s="30" t="s">
        <v>646</v>
      </c>
      <c r="D186" s="30" t="s">
        <v>647</v>
      </c>
      <c r="E186" s="30" t="s">
        <v>570</v>
      </c>
      <c r="F186" s="11" t="str">
        <f t="shared" si="120"/>
        <v>Immune syst</v>
      </c>
      <c r="H186" s="11">
        <f>VLOOKUP($B186,data!$B$3:$Q$15316,'diff expr 0 vs 1 mite'!H$8,FALSE)</f>
        <v>0.902838574</v>
      </c>
      <c r="I186" s="11">
        <f>VLOOKUP($B186,data!$B$3:$Q$15316,'diff expr 0 vs 1 mite'!I$8,FALSE)</f>
        <v>0.75152758799999997</v>
      </c>
      <c r="J186" s="11">
        <f>VLOOKUP($B186,data!$B$3:$Q$15316,'diff expr 0 vs 1 mite'!J$8,FALSE)</f>
        <v>0.33284522599999999</v>
      </c>
      <c r="K186" s="11">
        <f>VLOOKUP($B186,data!$B$3:$Q$15316,'diff expr 0 vs 1 mite'!K$8,FALSE)</f>
        <v>0.75066250000000001</v>
      </c>
      <c r="L186" s="11">
        <f>VLOOKUP($B186,data!$B$3:$Q$15316,'diff expr 0 vs 1 mite'!L$8,FALSE)</f>
        <v>2.1912524100000002</v>
      </c>
      <c r="M186" s="11">
        <f>VLOOKUP($B186,data!$B$3:$Q$15316,'diff expr 0 vs 1 mite'!M$8,FALSE)</f>
        <v>0</v>
      </c>
      <c r="N186" s="11">
        <f>VLOOKUP($B186,data!$B$3:$Q$15316,'diff expr 0 vs 1 mite'!N$8,FALSE)</f>
        <v>0.13777082299999999</v>
      </c>
      <c r="O186" s="11">
        <f>VLOOKUP($B186,data!$B$3:$Q$15316,'diff expr 0 vs 1 mite'!O$8,FALSE)</f>
        <v>1.479044979</v>
      </c>
      <c r="P186" s="11">
        <f>VLOOKUP($B186,data!$B$3:$Q$15316,'diff expr 0 vs 1 mite'!P$8,FALSE)</f>
        <v>1.373373658</v>
      </c>
      <c r="R186" s="27" t="s">
        <v>27749</v>
      </c>
      <c r="T186" s="2">
        <f t="shared" si="87"/>
        <v>6</v>
      </c>
      <c r="U186" s="2">
        <f t="shared" si="88"/>
        <v>5</v>
      </c>
      <c r="V186" s="2">
        <f t="shared" si="89"/>
        <v>3</v>
      </c>
      <c r="W186" s="2">
        <f t="shared" si="90"/>
        <v>4</v>
      </c>
      <c r="X186" s="2">
        <f t="shared" si="91"/>
        <v>9</v>
      </c>
      <c r="Y186" s="2">
        <f t="shared" si="92"/>
        <v>1</v>
      </c>
      <c r="Z186" s="2">
        <f t="shared" si="93"/>
        <v>2</v>
      </c>
      <c r="AA186" s="2">
        <f t="shared" si="94"/>
        <v>8</v>
      </c>
      <c r="AB186" s="2">
        <f t="shared" si="95"/>
        <v>7</v>
      </c>
      <c r="AC186" s="2"/>
      <c r="AD186" s="2">
        <f t="shared" si="96"/>
        <v>0</v>
      </c>
      <c r="AE186" s="2">
        <f t="shared" si="97"/>
        <v>0</v>
      </c>
      <c r="AF186" s="2">
        <f t="shared" si="98"/>
        <v>0</v>
      </c>
      <c r="AG186" s="2">
        <f t="shared" si="99"/>
        <v>0</v>
      </c>
      <c r="AH186" s="2">
        <f t="shared" si="100"/>
        <v>0</v>
      </c>
      <c r="AI186" s="2">
        <f t="shared" si="101"/>
        <v>0</v>
      </c>
      <c r="AJ186" s="2">
        <f t="shared" si="102"/>
        <v>0</v>
      </c>
      <c r="AK186" s="2">
        <f t="shared" si="103"/>
        <v>0</v>
      </c>
      <c r="AL186" s="2">
        <f t="shared" si="104"/>
        <v>0</v>
      </c>
      <c r="AM186" s="2"/>
      <c r="AN186" s="2">
        <f t="shared" si="105"/>
        <v>6</v>
      </c>
      <c r="AO186" s="2">
        <f t="shared" si="106"/>
        <v>5</v>
      </c>
      <c r="AP186" s="2">
        <f t="shared" si="107"/>
        <v>3</v>
      </c>
      <c r="AQ186" s="2">
        <f t="shared" si="108"/>
        <v>4</v>
      </c>
      <c r="AR186" s="2">
        <f t="shared" si="109"/>
        <v>9</v>
      </c>
      <c r="AS186" s="2">
        <f t="shared" si="110"/>
        <v>1</v>
      </c>
      <c r="AT186" s="2">
        <f t="shared" si="111"/>
        <v>2</v>
      </c>
      <c r="AU186" s="2">
        <f t="shared" si="112"/>
        <v>8</v>
      </c>
      <c r="AV186" s="2">
        <f t="shared" si="113"/>
        <v>7</v>
      </c>
      <c r="AW186" s="2"/>
      <c r="AX186" s="5">
        <f t="shared" si="114"/>
        <v>4</v>
      </c>
      <c r="AY186" s="2">
        <f t="shared" si="115"/>
        <v>5</v>
      </c>
      <c r="AZ186" s="2">
        <f t="shared" si="116"/>
        <v>18</v>
      </c>
      <c r="BA186" s="2">
        <f t="shared" si="121"/>
        <v>27</v>
      </c>
      <c r="BB186" s="2">
        <f t="shared" si="122"/>
        <v>12</v>
      </c>
      <c r="BC186" s="2">
        <f t="shared" si="123"/>
        <v>8</v>
      </c>
      <c r="BD186" s="2">
        <f t="shared" si="124"/>
        <v>8</v>
      </c>
      <c r="BE186" s="19">
        <f t="shared" si="125"/>
        <v>10</v>
      </c>
      <c r="BF186" s="19">
        <f t="shared" si="126"/>
        <v>4.0824829046386304</v>
      </c>
      <c r="BG186" s="31">
        <f t="shared" si="127"/>
        <v>-0.4898979485566356</v>
      </c>
      <c r="BH186" s="32">
        <f t="shared" si="117"/>
        <v>0.31210305738320299</v>
      </c>
      <c r="BI186" s="62">
        <f t="shared" si="118"/>
        <v>8.2816901408450716E-2</v>
      </c>
      <c r="BJ186" s="62" t="str">
        <f t="shared" si="128"/>
        <v/>
      </c>
      <c r="BK186" s="73" t="str">
        <f t="shared" si="129"/>
        <v/>
      </c>
      <c r="BM186" s="11">
        <f t="shared" si="130"/>
        <v>0.18012717743208662</v>
      </c>
    </row>
    <row r="187" spans="1:65">
      <c r="A187" s="30" t="s">
        <v>648</v>
      </c>
      <c r="B187" s="30" t="s">
        <v>649</v>
      </c>
      <c r="C187" s="30" t="s">
        <v>588</v>
      </c>
      <c r="D187" s="30" t="s">
        <v>589</v>
      </c>
      <c r="E187" s="30" t="s">
        <v>570</v>
      </c>
      <c r="F187" s="11" t="str">
        <f t="shared" si="120"/>
        <v>Immune syst</v>
      </c>
      <c r="H187" s="11">
        <f>VLOOKUP($B187,data!$B$3:$Q$15316,'diff expr 0 vs 1 mite'!H$8,FALSE)</f>
        <v>3.6935442300000001</v>
      </c>
      <c r="I187" s="11">
        <f>VLOOKUP($B187,data!$B$3:$Q$15316,'diff expr 0 vs 1 mite'!I$8,FALSE)</f>
        <v>2.078087215</v>
      </c>
      <c r="J187" s="11">
        <f>VLOOKUP($B187,data!$B$3:$Q$15316,'diff expr 0 vs 1 mite'!J$8,FALSE)</f>
        <v>3.5599515830000001</v>
      </c>
      <c r="K187" s="11">
        <f>VLOOKUP($B187,data!$B$3:$Q$15316,'diff expr 0 vs 1 mite'!K$8,FALSE)</f>
        <v>2.8225979620000001</v>
      </c>
      <c r="L187" s="11">
        <f>VLOOKUP($B187,data!$B$3:$Q$15316,'diff expr 0 vs 1 mite'!L$8,FALSE)</f>
        <v>3.2016037019999999</v>
      </c>
      <c r="M187" s="11">
        <f>VLOOKUP($B187,data!$B$3:$Q$15316,'diff expr 0 vs 1 mite'!M$8,FALSE)</f>
        <v>3.098844733</v>
      </c>
      <c r="N187" s="11">
        <f>VLOOKUP($B187,data!$B$3:$Q$15316,'diff expr 0 vs 1 mite'!N$8,FALSE)</f>
        <v>2.983898446</v>
      </c>
      <c r="O187" s="11">
        <f>VLOOKUP($B187,data!$B$3:$Q$15316,'diff expr 0 vs 1 mite'!O$8,FALSE)</f>
        <v>3.5963848500000002</v>
      </c>
      <c r="P187" s="11">
        <f>VLOOKUP($B187,data!$B$3:$Q$15316,'diff expr 0 vs 1 mite'!P$8,FALSE)</f>
        <v>4.6476725800000001</v>
      </c>
      <c r="R187" s="27" t="s">
        <v>27749</v>
      </c>
      <c r="T187" s="2">
        <f t="shared" si="87"/>
        <v>8</v>
      </c>
      <c r="U187" s="2">
        <f t="shared" si="88"/>
        <v>1</v>
      </c>
      <c r="V187" s="2">
        <f t="shared" si="89"/>
        <v>6</v>
      </c>
      <c r="W187" s="2">
        <f t="shared" si="90"/>
        <v>2</v>
      </c>
      <c r="X187" s="2">
        <f t="shared" si="91"/>
        <v>5</v>
      </c>
      <c r="Y187" s="2">
        <f t="shared" si="92"/>
        <v>4</v>
      </c>
      <c r="Z187" s="2">
        <f t="shared" si="93"/>
        <v>3</v>
      </c>
      <c r="AA187" s="2">
        <f t="shared" si="94"/>
        <v>7</v>
      </c>
      <c r="AB187" s="2">
        <f t="shared" si="95"/>
        <v>9</v>
      </c>
      <c r="AC187" s="2"/>
      <c r="AD187" s="2">
        <f t="shared" si="96"/>
        <v>0</v>
      </c>
      <c r="AE187" s="2">
        <f t="shared" si="97"/>
        <v>0</v>
      </c>
      <c r="AF187" s="2">
        <f t="shared" si="98"/>
        <v>0</v>
      </c>
      <c r="AG187" s="2">
        <f t="shared" si="99"/>
        <v>0</v>
      </c>
      <c r="AH187" s="2">
        <f t="shared" si="100"/>
        <v>0</v>
      </c>
      <c r="AI187" s="2">
        <f t="shared" si="101"/>
        <v>0</v>
      </c>
      <c r="AJ187" s="2">
        <f t="shared" si="102"/>
        <v>0</v>
      </c>
      <c r="AK187" s="2">
        <f t="shared" si="103"/>
        <v>0</v>
      </c>
      <c r="AL187" s="2">
        <f t="shared" si="104"/>
        <v>0</v>
      </c>
      <c r="AM187" s="2"/>
      <c r="AN187" s="2">
        <f t="shared" si="105"/>
        <v>8</v>
      </c>
      <c r="AO187" s="2">
        <f t="shared" si="106"/>
        <v>1</v>
      </c>
      <c r="AP187" s="2">
        <f t="shared" si="107"/>
        <v>6</v>
      </c>
      <c r="AQ187" s="2">
        <f t="shared" si="108"/>
        <v>2</v>
      </c>
      <c r="AR187" s="2">
        <f t="shared" si="109"/>
        <v>5</v>
      </c>
      <c r="AS187" s="2">
        <f t="shared" si="110"/>
        <v>4</v>
      </c>
      <c r="AT187" s="2">
        <f t="shared" si="111"/>
        <v>3</v>
      </c>
      <c r="AU187" s="2">
        <f t="shared" si="112"/>
        <v>7</v>
      </c>
      <c r="AV187" s="2">
        <f t="shared" si="113"/>
        <v>9</v>
      </c>
      <c r="AW187" s="2"/>
      <c r="AX187" s="5">
        <f t="shared" si="114"/>
        <v>4</v>
      </c>
      <c r="AY187" s="2">
        <f t="shared" si="115"/>
        <v>5</v>
      </c>
      <c r="AZ187" s="2">
        <f t="shared" si="116"/>
        <v>17</v>
      </c>
      <c r="BA187" s="2">
        <f t="shared" si="121"/>
        <v>28</v>
      </c>
      <c r="BB187" s="2">
        <f t="shared" si="122"/>
        <v>13</v>
      </c>
      <c r="BC187" s="2">
        <f t="shared" si="123"/>
        <v>7</v>
      </c>
      <c r="BD187" s="2">
        <f t="shared" si="124"/>
        <v>7</v>
      </c>
      <c r="BE187" s="19">
        <f t="shared" si="125"/>
        <v>10</v>
      </c>
      <c r="BF187" s="19">
        <f t="shared" si="126"/>
        <v>4.0824829046386304</v>
      </c>
      <c r="BG187" s="31">
        <f t="shared" si="127"/>
        <v>-0.73484692283495334</v>
      </c>
      <c r="BH187" s="32">
        <f t="shared" si="117"/>
        <v>0.23121636322523817</v>
      </c>
      <c r="BI187" s="62">
        <f t="shared" si="118"/>
        <v>7.6619718309859156E-2</v>
      </c>
      <c r="BJ187" s="62" t="str">
        <f t="shared" si="128"/>
        <v/>
      </c>
      <c r="BK187" s="73" t="str">
        <f t="shared" si="129"/>
        <v/>
      </c>
      <c r="BM187" s="11">
        <f t="shared" si="130"/>
        <v>6.2106669903823575E-2</v>
      </c>
    </row>
    <row r="188" spans="1:65">
      <c r="A188" s="30" t="s">
        <v>650</v>
      </c>
      <c r="B188" s="30" t="s">
        <v>651</v>
      </c>
      <c r="C188" s="30" t="s">
        <v>652</v>
      </c>
      <c r="D188" s="30" t="s">
        <v>653</v>
      </c>
      <c r="E188" s="30" t="s">
        <v>570</v>
      </c>
      <c r="F188" s="11" t="str">
        <f t="shared" si="120"/>
        <v>Immune syst</v>
      </c>
      <c r="H188" s="11">
        <f>VLOOKUP($B188,data!$B$3:$Q$15316,'diff expr 0 vs 1 mite'!H$8,FALSE)</f>
        <v>1.9758757469999999</v>
      </c>
      <c r="I188" s="11">
        <f>VLOOKUP($B188,data!$B$3:$Q$15316,'diff expr 0 vs 1 mite'!I$8,FALSE)</f>
        <v>2.0963679580000001</v>
      </c>
      <c r="J188" s="11">
        <f>VLOOKUP($B188,data!$B$3:$Q$15316,'diff expr 0 vs 1 mite'!J$8,FALSE)</f>
        <v>1.891676871</v>
      </c>
      <c r="K188" s="11">
        <f>VLOOKUP($B188,data!$B$3:$Q$15316,'diff expr 0 vs 1 mite'!K$8,FALSE)</f>
        <v>1.7192471119999999</v>
      </c>
      <c r="L188" s="11">
        <f>VLOOKUP($B188,data!$B$3:$Q$15316,'diff expr 0 vs 1 mite'!L$8,FALSE)</f>
        <v>4.3813518330000001</v>
      </c>
      <c r="M188" s="11">
        <f>VLOOKUP($B188,data!$B$3:$Q$15316,'diff expr 0 vs 1 mite'!M$8,FALSE)</f>
        <v>6.3521947059999997</v>
      </c>
      <c r="N188" s="11">
        <f>VLOOKUP($B188,data!$B$3:$Q$15316,'diff expr 0 vs 1 mite'!N$8,FALSE)</f>
        <v>3.7864487310000001</v>
      </c>
      <c r="O188" s="11">
        <f>VLOOKUP($B188,data!$B$3:$Q$15316,'diff expr 0 vs 1 mite'!O$8,FALSE)</f>
        <v>4.046140125</v>
      </c>
      <c r="P188" s="11">
        <f>VLOOKUP($B188,data!$B$3:$Q$15316,'diff expr 0 vs 1 mite'!P$8,FALSE)</f>
        <v>3.669687524</v>
      </c>
      <c r="R188" s="27" t="s">
        <v>27749</v>
      </c>
      <c r="T188" s="2">
        <f t="shared" si="87"/>
        <v>3</v>
      </c>
      <c r="U188" s="2">
        <f t="shared" si="88"/>
        <v>4</v>
      </c>
      <c r="V188" s="2">
        <f t="shared" si="89"/>
        <v>2</v>
      </c>
      <c r="W188" s="2">
        <f t="shared" si="90"/>
        <v>1</v>
      </c>
      <c r="X188" s="2">
        <f t="shared" si="91"/>
        <v>8</v>
      </c>
      <c r="Y188" s="2">
        <f t="shared" si="92"/>
        <v>9</v>
      </c>
      <c r="Z188" s="2">
        <f t="shared" si="93"/>
        <v>6</v>
      </c>
      <c r="AA188" s="2">
        <f t="shared" si="94"/>
        <v>7</v>
      </c>
      <c r="AB188" s="2">
        <f t="shared" si="95"/>
        <v>5</v>
      </c>
      <c r="AC188" s="2"/>
      <c r="AD188" s="2">
        <f t="shared" si="96"/>
        <v>0</v>
      </c>
      <c r="AE188" s="2">
        <f t="shared" si="97"/>
        <v>0</v>
      </c>
      <c r="AF188" s="2">
        <f t="shared" si="98"/>
        <v>0</v>
      </c>
      <c r="AG188" s="2">
        <f t="shared" si="99"/>
        <v>0</v>
      </c>
      <c r="AH188" s="2">
        <f t="shared" si="100"/>
        <v>0</v>
      </c>
      <c r="AI188" s="2">
        <f t="shared" si="101"/>
        <v>0</v>
      </c>
      <c r="AJ188" s="2">
        <f t="shared" si="102"/>
        <v>0</v>
      </c>
      <c r="AK188" s="2">
        <f t="shared" si="103"/>
        <v>0</v>
      </c>
      <c r="AL188" s="2">
        <f t="shared" si="104"/>
        <v>0</v>
      </c>
      <c r="AM188" s="2"/>
      <c r="AN188" s="2">
        <f t="shared" si="105"/>
        <v>3</v>
      </c>
      <c r="AO188" s="2">
        <f t="shared" si="106"/>
        <v>4</v>
      </c>
      <c r="AP188" s="2">
        <f t="shared" si="107"/>
        <v>2</v>
      </c>
      <c r="AQ188" s="2">
        <f t="shared" si="108"/>
        <v>1</v>
      </c>
      <c r="AR188" s="2">
        <f t="shared" si="109"/>
        <v>8</v>
      </c>
      <c r="AS188" s="2">
        <f t="shared" si="110"/>
        <v>9</v>
      </c>
      <c r="AT188" s="2">
        <f t="shared" si="111"/>
        <v>6</v>
      </c>
      <c r="AU188" s="2">
        <f t="shared" si="112"/>
        <v>7</v>
      </c>
      <c r="AV188" s="2">
        <f t="shared" si="113"/>
        <v>5</v>
      </c>
      <c r="AW188" s="2"/>
      <c r="AX188" s="5">
        <f t="shared" si="114"/>
        <v>4</v>
      </c>
      <c r="AY188" s="2">
        <f t="shared" si="115"/>
        <v>5</v>
      </c>
      <c r="AZ188" s="2">
        <f t="shared" si="116"/>
        <v>10</v>
      </c>
      <c r="BA188" s="2">
        <f t="shared" si="121"/>
        <v>35</v>
      </c>
      <c r="BB188" s="2">
        <f t="shared" si="122"/>
        <v>20</v>
      </c>
      <c r="BC188" s="2">
        <f t="shared" si="123"/>
        <v>0</v>
      </c>
      <c r="BD188" s="2">
        <f t="shared" si="124"/>
        <v>0</v>
      </c>
      <c r="BE188" s="19">
        <f t="shared" si="125"/>
        <v>10</v>
      </c>
      <c r="BF188" s="19">
        <f t="shared" si="126"/>
        <v>4.0824829046386304</v>
      </c>
      <c r="BG188" s="31">
        <f t="shared" si="127"/>
        <v>-2.4494897427831779</v>
      </c>
      <c r="BH188" s="32">
        <f t="shared" si="117"/>
        <v>7.1529392177148241E-3</v>
      </c>
      <c r="BI188" s="62">
        <f t="shared" si="118"/>
        <v>2.8169014084507044E-4</v>
      </c>
      <c r="BJ188" s="62" t="str">
        <f t="shared" si="128"/>
        <v/>
      </c>
      <c r="BK188" s="73" t="str">
        <f t="shared" si="129"/>
        <v>sign</v>
      </c>
      <c r="BM188" s="11">
        <f t="shared" si="130"/>
        <v>0.36460288181991518</v>
      </c>
    </row>
    <row r="189" spans="1:65">
      <c r="A189" s="30" t="s">
        <v>654</v>
      </c>
      <c r="B189" s="30" t="s">
        <v>655</v>
      </c>
      <c r="C189" s="30" t="s">
        <v>656</v>
      </c>
      <c r="D189" s="30" t="s">
        <v>657</v>
      </c>
      <c r="E189" s="30" t="s">
        <v>570</v>
      </c>
      <c r="F189" s="11" t="str">
        <f t="shared" si="120"/>
        <v>Immune syst</v>
      </c>
      <c r="H189" s="11">
        <f>VLOOKUP($B189,data!$B$3:$Q$15316,'diff expr 0 vs 1 mite'!H$8,FALSE)</f>
        <v>1.096819405</v>
      </c>
      <c r="I189" s="11">
        <f>VLOOKUP($B189,data!$B$3:$Q$15316,'diff expr 0 vs 1 mite'!I$8,FALSE)</f>
        <v>1.3013323539999999</v>
      </c>
      <c r="J189" s="11">
        <f>VLOOKUP($B189,data!$B$3:$Q$15316,'diff expr 0 vs 1 mite'!J$8,FALSE)</f>
        <v>1.823580805</v>
      </c>
      <c r="K189" s="11">
        <f>VLOOKUP($B189,data!$B$3:$Q$15316,'diff expr 0 vs 1 mite'!K$8,FALSE)</f>
        <v>1.25728028</v>
      </c>
      <c r="L189" s="11">
        <f>VLOOKUP($B189,data!$B$3:$Q$15316,'diff expr 0 vs 1 mite'!L$8,FALSE)</f>
        <v>0.44740461599999998</v>
      </c>
      <c r="M189" s="11">
        <f>VLOOKUP($B189,data!$B$3:$Q$15316,'diff expr 0 vs 1 mite'!M$8,FALSE)</f>
        <v>0</v>
      </c>
      <c r="N189" s="11">
        <f>VLOOKUP($B189,data!$B$3:$Q$15316,'diff expr 0 vs 1 mite'!N$8,FALSE)</f>
        <v>0.77532522299999995</v>
      </c>
      <c r="O189" s="11">
        <f>VLOOKUP($B189,data!$B$3:$Q$15316,'diff expr 0 vs 1 mite'!O$8,FALSE)</f>
        <v>3.0387524969999999</v>
      </c>
      <c r="P189" s="11">
        <f>VLOOKUP($B189,data!$B$3:$Q$15316,'diff expr 0 vs 1 mite'!P$8,FALSE)</f>
        <v>3.4963885079999999</v>
      </c>
      <c r="R189" s="27" t="s">
        <v>27749</v>
      </c>
      <c r="T189" s="2">
        <f t="shared" si="87"/>
        <v>4</v>
      </c>
      <c r="U189" s="2">
        <f t="shared" si="88"/>
        <v>6</v>
      </c>
      <c r="V189" s="2">
        <f t="shared" si="89"/>
        <v>7</v>
      </c>
      <c r="W189" s="2">
        <f t="shared" si="90"/>
        <v>5</v>
      </c>
      <c r="X189" s="2">
        <f t="shared" si="91"/>
        <v>2</v>
      </c>
      <c r="Y189" s="2">
        <f t="shared" si="92"/>
        <v>1</v>
      </c>
      <c r="Z189" s="2">
        <f t="shared" si="93"/>
        <v>3</v>
      </c>
      <c r="AA189" s="2">
        <f t="shared" si="94"/>
        <v>8</v>
      </c>
      <c r="AB189" s="2">
        <f t="shared" si="95"/>
        <v>9</v>
      </c>
      <c r="AC189" s="2"/>
      <c r="AD189" s="2">
        <f t="shared" si="96"/>
        <v>0</v>
      </c>
      <c r="AE189" s="2">
        <f t="shared" si="97"/>
        <v>0</v>
      </c>
      <c r="AF189" s="2">
        <f t="shared" si="98"/>
        <v>0</v>
      </c>
      <c r="AG189" s="2">
        <f t="shared" si="99"/>
        <v>0</v>
      </c>
      <c r="AH189" s="2">
        <f t="shared" si="100"/>
        <v>0</v>
      </c>
      <c r="AI189" s="2">
        <f t="shared" si="101"/>
        <v>0</v>
      </c>
      <c r="AJ189" s="2">
        <f t="shared" si="102"/>
        <v>0</v>
      </c>
      <c r="AK189" s="2">
        <f t="shared" si="103"/>
        <v>0</v>
      </c>
      <c r="AL189" s="2">
        <f t="shared" si="104"/>
        <v>0</v>
      </c>
      <c r="AM189" s="2"/>
      <c r="AN189" s="2">
        <f t="shared" si="105"/>
        <v>4</v>
      </c>
      <c r="AO189" s="2">
        <f t="shared" si="106"/>
        <v>6</v>
      </c>
      <c r="AP189" s="2">
        <f t="shared" si="107"/>
        <v>7</v>
      </c>
      <c r="AQ189" s="2">
        <f t="shared" si="108"/>
        <v>5</v>
      </c>
      <c r="AR189" s="2">
        <f t="shared" si="109"/>
        <v>2</v>
      </c>
      <c r="AS189" s="2">
        <f t="shared" si="110"/>
        <v>1</v>
      </c>
      <c r="AT189" s="2">
        <f t="shared" si="111"/>
        <v>3</v>
      </c>
      <c r="AU189" s="2">
        <f t="shared" si="112"/>
        <v>8</v>
      </c>
      <c r="AV189" s="2">
        <f t="shared" si="113"/>
        <v>9</v>
      </c>
      <c r="AW189" s="2"/>
      <c r="AX189" s="5">
        <f t="shared" si="114"/>
        <v>4</v>
      </c>
      <c r="AY189" s="2">
        <f t="shared" si="115"/>
        <v>5</v>
      </c>
      <c r="AZ189" s="2">
        <f t="shared" si="116"/>
        <v>22</v>
      </c>
      <c r="BA189" s="2">
        <f t="shared" si="121"/>
        <v>23</v>
      </c>
      <c r="BB189" s="2">
        <f t="shared" si="122"/>
        <v>8</v>
      </c>
      <c r="BC189" s="2">
        <f t="shared" si="123"/>
        <v>12</v>
      </c>
      <c r="BD189" s="2">
        <f t="shared" si="124"/>
        <v>8</v>
      </c>
      <c r="BE189" s="19">
        <f t="shared" si="125"/>
        <v>10</v>
      </c>
      <c r="BF189" s="19">
        <f t="shared" si="126"/>
        <v>4.0824829046386304</v>
      </c>
      <c r="BG189" s="31">
        <f t="shared" si="127"/>
        <v>-0.4898979485566356</v>
      </c>
      <c r="BH189" s="32">
        <f t="shared" si="117"/>
        <v>0.31210305738320299</v>
      </c>
      <c r="BI189" s="62">
        <f t="shared" si="118"/>
        <v>8.2816901408450716E-2</v>
      </c>
      <c r="BJ189" s="62" t="str">
        <f t="shared" si="128"/>
        <v/>
      </c>
      <c r="BK189" s="73" t="str">
        <f t="shared" si="129"/>
        <v/>
      </c>
      <c r="BM189" s="11">
        <f t="shared" si="130"/>
        <v>5.4130213498778917E-2</v>
      </c>
    </row>
    <row r="190" spans="1:65">
      <c r="A190" s="30" t="s">
        <v>658</v>
      </c>
      <c r="B190" s="30" t="s">
        <v>659</v>
      </c>
      <c r="C190" s="30" t="s">
        <v>660</v>
      </c>
      <c r="D190" s="30"/>
      <c r="E190" s="30" t="s">
        <v>570</v>
      </c>
      <c r="F190" s="11" t="str">
        <f t="shared" si="120"/>
        <v>Immune syst</v>
      </c>
      <c r="H190" s="11">
        <f>VLOOKUP($B190,data!$B$3:$Q$15316,'diff expr 0 vs 1 mite'!H$8,FALSE)</f>
        <v>5.8475111069999999</v>
      </c>
      <c r="I190" s="11">
        <f>VLOOKUP($B190,data!$B$3:$Q$15316,'diff expr 0 vs 1 mite'!I$8,FALSE)</f>
        <v>4.7987758600000001</v>
      </c>
      <c r="J190" s="11">
        <f>VLOOKUP($B190,data!$B$3:$Q$15316,'diff expr 0 vs 1 mite'!J$8,FALSE)</f>
        <v>4.775449311</v>
      </c>
      <c r="K190" s="11">
        <f>VLOOKUP($B190,data!$B$3:$Q$15316,'diff expr 0 vs 1 mite'!K$8,FALSE)</f>
        <v>3.404096531</v>
      </c>
      <c r="L190" s="11">
        <f>VLOOKUP($B190,data!$B$3:$Q$15316,'diff expr 0 vs 1 mite'!L$8,FALSE)</f>
        <v>6.5443784420000002</v>
      </c>
      <c r="M190" s="11">
        <f>VLOOKUP($B190,data!$B$3:$Q$15316,'diff expr 0 vs 1 mite'!M$8,FALSE)</f>
        <v>14.13042727</v>
      </c>
      <c r="N190" s="11">
        <f>VLOOKUP($B190,data!$B$3:$Q$15316,'diff expr 0 vs 1 mite'!N$8,FALSE)</f>
        <v>7.5818538560000004</v>
      </c>
      <c r="O190" s="11">
        <f>VLOOKUP($B190,data!$B$3:$Q$15316,'diff expr 0 vs 1 mite'!O$8,FALSE)</f>
        <v>10.15547065</v>
      </c>
      <c r="P190" s="11">
        <f>VLOOKUP($B190,data!$B$3:$Q$15316,'diff expr 0 vs 1 mite'!P$8,FALSE)</f>
        <v>43.279048520000003</v>
      </c>
      <c r="R190" s="27" t="s">
        <v>27749</v>
      </c>
      <c r="T190" s="2">
        <f t="shared" si="87"/>
        <v>4</v>
      </c>
      <c r="U190" s="2">
        <f t="shared" si="88"/>
        <v>3</v>
      </c>
      <c r="V190" s="2">
        <f t="shared" si="89"/>
        <v>2</v>
      </c>
      <c r="W190" s="2">
        <f t="shared" si="90"/>
        <v>1</v>
      </c>
      <c r="X190" s="2">
        <f t="shared" si="91"/>
        <v>5</v>
      </c>
      <c r="Y190" s="2">
        <f t="shared" si="92"/>
        <v>8</v>
      </c>
      <c r="Z190" s="2">
        <f t="shared" si="93"/>
        <v>6</v>
      </c>
      <c r="AA190" s="2">
        <f t="shared" si="94"/>
        <v>7</v>
      </c>
      <c r="AB190" s="2">
        <f t="shared" si="95"/>
        <v>9</v>
      </c>
      <c r="AC190" s="2"/>
      <c r="AD190" s="2">
        <f t="shared" si="96"/>
        <v>0</v>
      </c>
      <c r="AE190" s="2">
        <f t="shared" si="97"/>
        <v>0</v>
      </c>
      <c r="AF190" s="2">
        <f t="shared" si="98"/>
        <v>0</v>
      </c>
      <c r="AG190" s="2">
        <f t="shared" si="99"/>
        <v>0</v>
      </c>
      <c r="AH190" s="2">
        <f t="shared" si="100"/>
        <v>0</v>
      </c>
      <c r="AI190" s="2">
        <f t="shared" si="101"/>
        <v>0</v>
      </c>
      <c r="AJ190" s="2">
        <f t="shared" si="102"/>
        <v>0</v>
      </c>
      <c r="AK190" s="2">
        <f t="shared" si="103"/>
        <v>0</v>
      </c>
      <c r="AL190" s="2">
        <f t="shared" si="104"/>
        <v>0</v>
      </c>
      <c r="AM190" s="2"/>
      <c r="AN190" s="2">
        <f t="shared" si="105"/>
        <v>4</v>
      </c>
      <c r="AO190" s="2">
        <f t="shared" si="106"/>
        <v>3</v>
      </c>
      <c r="AP190" s="2">
        <f t="shared" si="107"/>
        <v>2</v>
      </c>
      <c r="AQ190" s="2">
        <f t="shared" si="108"/>
        <v>1</v>
      </c>
      <c r="AR190" s="2">
        <f t="shared" si="109"/>
        <v>5</v>
      </c>
      <c r="AS190" s="2">
        <f t="shared" si="110"/>
        <v>8</v>
      </c>
      <c r="AT190" s="2">
        <f t="shared" si="111"/>
        <v>6</v>
      </c>
      <c r="AU190" s="2">
        <f t="shared" si="112"/>
        <v>7</v>
      </c>
      <c r="AV190" s="2">
        <f t="shared" si="113"/>
        <v>9</v>
      </c>
      <c r="AW190" s="2"/>
      <c r="AX190" s="5">
        <f t="shared" si="114"/>
        <v>4</v>
      </c>
      <c r="AY190" s="2">
        <f t="shared" si="115"/>
        <v>5</v>
      </c>
      <c r="AZ190" s="2">
        <f t="shared" si="116"/>
        <v>10</v>
      </c>
      <c r="BA190" s="2">
        <f t="shared" si="121"/>
        <v>35</v>
      </c>
      <c r="BB190" s="2">
        <f t="shared" si="122"/>
        <v>20</v>
      </c>
      <c r="BC190" s="2">
        <f t="shared" si="123"/>
        <v>0</v>
      </c>
      <c r="BD190" s="2">
        <f t="shared" si="124"/>
        <v>0</v>
      </c>
      <c r="BE190" s="19">
        <f t="shared" si="125"/>
        <v>10</v>
      </c>
      <c r="BF190" s="19">
        <f t="shared" si="126"/>
        <v>4.0824829046386304</v>
      </c>
      <c r="BG190" s="31">
        <f t="shared" si="127"/>
        <v>-2.4494897427831779</v>
      </c>
      <c r="BH190" s="32">
        <f t="shared" si="117"/>
        <v>7.1529392177148241E-3</v>
      </c>
      <c r="BI190" s="62">
        <f t="shared" si="118"/>
        <v>2.8169014084507044E-4</v>
      </c>
      <c r="BJ190" s="62" t="str">
        <f t="shared" si="128"/>
        <v/>
      </c>
      <c r="BK190" s="73" t="str">
        <f t="shared" si="129"/>
        <v>sign</v>
      </c>
      <c r="BM190" s="11">
        <f t="shared" si="130"/>
        <v>0.54051095218881307</v>
      </c>
    </row>
    <row r="191" spans="1:65">
      <c r="A191" s="30" t="s">
        <v>661</v>
      </c>
      <c r="B191" s="30" t="s">
        <v>662</v>
      </c>
      <c r="C191" s="30" t="s">
        <v>663</v>
      </c>
      <c r="D191" s="30" t="s">
        <v>664</v>
      </c>
      <c r="E191" s="30" t="s">
        <v>570</v>
      </c>
      <c r="F191" s="11" t="str">
        <f t="shared" si="120"/>
        <v>Immune syst</v>
      </c>
      <c r="H191" s="11">
        <f>VLOOKUP($B191,data!$B$3:$Q$15316,'diff expr 0 vs 1 mite'!H$8,FALSE)</f>
        <v>15.99470736</v>
      </c>
      <c r="I191" s="11">
        <f>VLOOKUP($B191,data!$B$3:$Q$15316,'diff expr 0 vs 1 mite'!I$8,FALSE)</f>
        <v>14.06134849</v>
      </c>
      <c r="J191" s="11">
        <f>VLOOKUP($B191,data!$B$3:$Q$15316,'diff expr 0 vs 1 mite'!J$8,FALSE)</f>
        <v>16.87056063</v>
      </c>
      <c r="K191" s="11">
        <f>VLOOKUP($B191,data!$B$3:$Q$15316,'diff expr 0 vs 1 mite'!K$8,FALSE)</f>
        <v>13.62499461</v>
      </c>
      <c r="L191" s="11">
        <f>VLOOKUP($B191,data!$B$3:$Q$15316,'diff expr 0 vs 1 mite'!L$8,FALSE)</f>
        <v>21.90301655</v>
      </c>
      <c r="M191" s="11">
        <f>VLOOKUP($B191,data!$B$3:$Q$15316,'diff expr 0 vs 1 mite'!M$8,FALSE)</f>
        <v>10.4604675</v>
      </c>
      <c r="N191" s="11">
        <f>VLOOKUP($B191,data!$B$3:$Q$15316,'diff expr 0 vs 1 mite'!N$8,FALSE)</f>
        <v>18.052214469999999</v>
      </c>
      <c r="O191" s="11">
        <f>VLOOKUP($B191,data!$B$3:$Q$15316,'diff expr 0 vs 1 mite'!O$8,FALSE)</f>
        <v>11.20233384</v>
      </c>
      <c r="P191" s="11">
        <f>VLOOKUP($B191,data!$B$3:$Q$15316,'diff expr 0 vs 1 mite'!P$8,FALSE)</f>
        <v>5.86968639</v>
      </c>
      <c r="R191" s="27" t="s">
        <v>27749</v>
      </c>
      <c r="T191" s="2">
        <f t="shared" si="87"/>
        <v>6</v>
      </c>
      <c r="U191" s="2">
        <f t="shared" si="88"/>
        <v>5</v>
      </c>
      <c r="V191" s="2">
        <f t="shared" si="89"/>
        <v>7</v>
      </c>
      <c r="W191" s="2">
        <f t="shared" si="90"/>
        <v>4</v>
      </c>
      <c r="X191" s="2">
        <f t="shared" si="91"/>
        <v>9</v>
      </c>
      <c r="Y191" s="2">
        <f t="shared" si="92"/>
        <v>2</v>
      </c>
      <c r="Z191" s="2">
        <f t="shared" si="93"/>
        <v>8</v>
      </c>
      <c r="AA191" s="2">
        <f t="shared" si="94"/>
        <v>3</v>
      </c>
      <c r="AB191" s="2">
        <f t="shared" si="95"/>
        <v>1</v>
      </c>
      <c r="AC191" s="2"/>
      <c r="AD191" s="2">
        <f t="shared" si="96"/>
        <v>0</v>
      </c>
      <c r="AE191" s="2">
        <f t="shared" si="97"/>
        <v>0</v>
      </c>
      <c r="AF191" s="2">
        <f t="shared" si="98"/>
        <v>0</v>
      </c>
      <c r="AG191" s="2">
        <f t="shared" si="99"/>
        <v>0</v>
      </c>
      <c r="AH191" s="2">
        <f t="shared" si="100"/>
        <v>0</v>
      </c>
      <c r="AI191" s="2">
        <f t="shared" si="101"/>
        <v>0</v>
      </c>
      <c r="AJ191" s="2">
        <f t="shared" si="102"/>
        <v>0</v>
      </c>
      <c r="AK191" s="2">
        <f t="shared" si="103"/>
        <v>0</v>
      </c>
      <c r="AL191" s="2">
        <f t="shared" si="104"/>
        <v>0</v>
      </c>
      <c r="AM191" s="2"/>
      <c r="AN191" s="2">
        <f t="shared" si="105"/>
        <v>6</v>
      </c>
      <c r="AO191" s="2">
        <f t="shared" si="106"/>
        <v>5</v>
      </c>
      <c r="AP191" s="2">
        <f t="shared" si="107"/>
        <v>7</v>
      </c>
      <c r="AQ191" s="2">
        <f t="shared" si="108"/>
        <v>4</v>
      </c>
      <c r="AR191" s="2">
        <f t="shared" si="109"/>
        <v>9</v>
      </c>
      <c r="AS191" s="2">
        <f t="shared" si="110"/>
        <v>2</v>
      </c>
      <c r="AT191" s="2">
        <f t="shared" si="111"/>
        <v>8</v>
      </c>
      <c r="AU191" s="2">
        <f t="shared" si="112"/>
        <v>3</v>
      </c>
      <c r="AV191" s="2">
        <f t="shared" si="113"/>
        <v>1</v>
      </c>
      <c r="AW191" s="2"/>
      <c r="AX191" s="5">
        <f t="shared" si="114"/>
        <v>4</v>
      </c>
      <c r="AY191" s="2">
        <f t="shared" si="115"/>
        <v>5</v>
      </c>
      <c r="AZ191" s="2">
        <f t="shared" si="116"/>
        <v>22</v>
      </c>
      <c r="BA191" s="2">
        <f t="shared" si="121"/>
        <v>23</v>
      </c>
      <c r="BB191" s="2">
        <f t="shared" si="122"/>
        <v>8</v>
      </c>
      <c r="BC191" s="2">
        <f t="shared" si="123"/>
        <v>12</v>
      </c>
      <c r="BD191" s="2">
        <f t="shared" si="124"/>
        <v>8</v>
      </c>
      <c r="BE191" s="19">
        <f t="shared" si="125"/>
        <v>10</v>
      </c>
      <c r="BF191" s="19">
        <f t="shared" si="126"/>
        <v>4.0824829046386304</v>
      </c>
      <c r="BG191" s="31">
        <f t="shared" si="127"/>
        <v>-0.4898979485566356</v>
      </c>
      <c r="BH191" s="32">
        <f t="shared" si="117"/>
        <v>0.31210305738320299</v>
      </c>
      <c r="BI191" s="62">
        <f t="shared" si="118"/>
        <v>8.2816901408450716E-2</v>
      </c>
      <c r="BJ191" s="62" t="str">
        <f t="shared" si="128"/>
        <v/>
      </c>
      <c r="BK191" s="73" t="str">
        <f t="shared" si="129"/>
        <v/>
      </c>
      <c r="BM191" s="11">
        <f t="shared" si="130"/>
        <v>-4.9810967692440318E-2</v>
      </c>
    </row>
    <row r="192" spans="1:65">
      <c r="A192" s="30" t="s">
        <v>665</v>
      </c>
      <c r="B192" s="30" t="s">
        <v>666</v>
      </c>
      <c r="C192" s="30" t="s">
        <v>667</v>
      </c>
      <c r="D192" s="30" t="s">
        <v>668</v>
      </c>
      <c r="E192" s="30" t="s">
        <v>570</v>
      </c>
      <c r="F192" s="11" t="str">
        <f t="shared" si="120"/>
        <v>Immune syst</v>
      </c>
      <c r="H192" s="11">
        <f>VLOOKUP($B192,data!$B$3:$Q$15316,'diff expr 0 vs 1 mite'!H$8,FALSE)</f>
        <v>1.9482727689999999</v>
      </c>
      <c r="I192" s="11">
        <f>VLOOKUP($B192,data!$B$3:$Q$15316,'diff expr 0 vs 1 mite'!I$8,FALSE)</f>
        <v>1.390444872</v>
      </c>
      <c r="J192" s="11">
        <f>VLOOKUP($B192,data!$B$3:$Q$15316,'diff expr 0 vs 1 mite'!J$8,FALSE)</f>
        <v>1.130595241</v>
      </c>
      <c r="K192" s="11">
        <f>VLOOKUP($B192,data!$B$3:$Q$15316,'diff expr 0 vs 1 mite'!K$8,FALSE)</f>
        <v>1.7084732140000001</v>
      </c>
      <c r="L192" s="11">
        <f>VLOOKUP($B192,data!$B$3:$Q$15316,'diff expr 0 vs 1 mite'!L$8,FALSE)</f>
        <v>3.5652100450000002</v>
      </c>
      <c r="M192" s="11">
        <f>VLOOKUP($B192,data!$B$3:$Q$15316,'diff expr 0 vs 1 mite'!M$8,FALSE)</f>
        <v>1.9594008009999999</v>
      </c>
      <c r="N192" s="11">
        <f>VLOOKUP($B192,data!$B$3:$Q$15316,'diff expr 0 vs 1 mite'!N$8,FALSE)</f>
        <v>1.083911235</v>
      </c>
      <c r="O192" s="11">
        <f>VLOOKUP($B192,data!$B$3:$Q$15316,'diff expr 0 vs 1 mite'!O$8,FALSE)</f>
        <v>2.9368003439999999</v>
      </c>
      <c r="P192" s="11">
        <f>VLOOKUP($B192,data!$B$3:$Q$15316,'diff expr 0 vs 1 mite'!P$8,FALSE)</f>
        <v>4.6307186329999999</v>
      </c>
      <c r="R192" s="27" t="s">
        <v>27749</v>
      </c>
      <c r="T192" s="2">
        <f t="shared" si="87"/>
        <v>5</v>
      </c>
      <c r="U192" s="2">
        <f t="shared" si="88"/>
        <v>3</v>
      </c>
      <c r="V192" s="2">
        <f t="shared" si="89"/>
        <v>2</v>
      </c>
      <c r="W192" s="2">
        <f t="shared" si="90"/>
        <v>4</v>
      </c>
      <c r="X192" s="2">
        <f t="shared" si="91"/>
        <v>8</v>
      </c>
      <c r="Y192" s="2">
        <f t="shared" si="92"/>
        <v>6</v>
      </c>
      <c r="Z192" s="2">
        <f t="shared" si="93"/>
        <v>1</v>
      </c>
      <c r="AA192" s="2">
        <f t="shared" si="94"/>
        <v>7</v>
      </c>
      <c r="AB192" s="2">
        <f t="shared" si="95"/>
        <v>9</v>
      </c>
      <c r="AC192" s="2"/>
      <c r="AD192" s="2">
        <f t="shared" si="96"/>
        <v>0</v>
      </c>
      <c r="AE192" s="2">
        <f t="shared" si="97"/>
        <v>0</v>
      </c>
      <c r="AF192" s="2">
        <f t="shared" si="98"/>
        <v>0</v>
      </c>
      <c r="AG192" s="2">
        <f t="shared" si="99"/>
        <v>0</v>
      </c>
      <c r="AH192" s="2">
        <f t="shared" si="100"/>
        <v>0</v>
      </c>
      <c r="AI192" s="2">
        <f t="shared" si="101"/>
        <v>0</v>
      </c>
      <c r="AJ192" s="2">
        <f t="shared" si="102"/>
        <v>0</v>
      </c>
      <c r="AK192" s="2">
        <f t="shared" si="103"/>
        <v>0</v>
      </c>
      <c r="AL192" s="2">
        <f t="shared" si="104"/>
        <v>0</v>
      </c>
      <c r="AM192" s="2"/>
      <c r="AN192" s="2">
        <f t="shared" si="105"/>
        <v>5</v>
      </c>
      <c r="AO192" s="2">
        <f t="shared" si="106"/>
        <v>3</v>
      </c>
      <c r="AP192" s="2">
        <f t="shared" si="107"/>
        <v>2</v>
      </c>
      <c r="AQ192" s="2">
        <f t="shared" si="108"/>
        <v>4</v>
      </c>
      <c r="AR192" s="2">
        <f t="shared" si="109"/>
        <v>8</v>
      </c>
      <c r="AS192" s="2">
        <f t="shared" si="110"/>
        <v>6</v>
      </c>
      <c r="AT192" s="2">
        <f t="shared" si="111"/>
        <v>1</v>
      </c>
      <c r="AU192" s="2">
        <f t="shared" si="112"/>
        <v>7</v>
      </c>
      <c r="AV192" s="2">
        <f t="shared" si="113"/>
        <v>9</v>
      </c>
      <c r="AW192" s="2"/>
      <c r="AX192" s="5">
        <f t="shared" si="114"/>
        <v>4</v>
      </c>
      <c r="AY192" s="2">
        <f t="shared" si="115"/>
        <v>5</v>
      </c>
      <c r="AZ192" s="2">
        <f t="shared" si="116"/>
        <v>14</v>
      </c>
      <c r="BA192" s="2">
        <f t="shared" si="121"/>
        <v>31</v>
      </c>
      <c r="BB192" s="2">
        <f t="shared" si="122"/>
        <v>16</v>
      </c>
      <c r="BC192" s="2">
        <f t="shared" si="123"/>
        <v>4</v>
      </c>
      <c r="BD192" s="2">
        <f t="shared" si="124"/>
        <v>4</v>
      </c>
      <c r="BE192" s="19">
        <f t="shared" si="125"/>
        <v>10</v>
      </c>
      <c r="BF192" s="19">
        <f t="shared" si="126"/>
        <v>4.0824829046386304</v>
      </c>
      <c r="BG192" s="31">
        <f t="shared" si="127"/>
        <v>-1.4696938456699067</v>
      </c>
      <c r="BH192" s="32">
        <f t="shared" si="117"/>
        <v>7.0822345147568383E-2</v>
      </c>
      <c r="BI192" s="62">
        <f t="shared" si="118"/>
        <v>4.1971830985915497E-2</v>
      </c>
      <c r="BJ192" s="62" t="str">
        <f t="shared" si="128"/>
        <v/>
      </c>
      <c r="BK192" s="73" t="str">
        <f t="shared" si="129"/>
        <v/>
      </c>
      <c r="BM192" s="11">
        <f t="shared" si="130"/>
        <v>0.26381208247285071</v>
      </c>
    </row>
    <row r="193" spans="1:65">
      <c r="A193" s="30" t="s">
        <v>669</v>
      </c>
      <c r="B193" s="30" t="s">
        <v>670</v>
      </c>
      <c r="C193" s="30" t="s">
        <v>568</v>
      </c>
      <c r="D193" s="30" t="s">
        <v>569</v>
      </c>
      <c r="E193" s="30" t="s">
        <v>570</v>
      </c>
      <c r="F193" s="11" t="str">
        <f t="shared" si="120"/>
        <v>Immune syst</v>
      </c>
      <c r="H193" s="11">
        <f>VLOOKUP($B193,data!$B$3:$Q$15316,'diff expr 0 vs 1 mite'!H$8,FALSE)</f>
        <v>1.8670947369999999</v>
      </c>
      <c r="I193" s="11">
        <f>VLOOKUP($B193,data!$B$3:$Q$15316,'diff expr 0 vs 1 mite'!I$8,FALSE)</f>
        <v>2.2008485950000001</v>
      </c>
      <c r="J193" s="11">
        <f>VLOOKUP($B193,data!$B$3:$Q$15316,'diff expr 0 vs 1 mite'!J$8,FALSE)</f>
        <v>0.55622867499999995</v>
      </c>
      <c r="K193" s="11">
        <f>VLOOKUP($B193,data!$B$3:$Q$15316,'diff expr 0 vs 1 mite'!K$8,FALSE)</f>
        <v>2.293304113</v>
      </c>
      <c r="L193" s="11">
        <f>VLOOKUP($B193,data!$B$3:$Q$15316,'diff expr 0 vs 1 mite'!L$8,FALSE)</f>
        <v>0.49042961099999999</v>
      </c>
      <c r="M193" s="11">
        <f>VLOOKUP($B193,data!$B$3:$Q$15316,'diff expr 0 vs 1 mite'!M$8,FALSE)</f>
        <v>3.3520327750000001</v>
      </c>
      <c r="N193" s="11">
        <f>VLOOKUP($B193,data!$B$3:$Q$15316,'diff expr 0 vs 1 mite'!N$8,FALSE)</f>
        <v>1.0360502199999999</v>
      </c>
      <c r="O193" s="11">
        <f>VLOOKUP($B193,data!$B$3:$Q$15316,'diff expr 0 vs 1 mite'!O$8,FALSE)</f>
        <v>1.158600479</v>
      </c>
      <c r="P193" s="11">
        <f>VLOOKUP($B193,data!$B$3:$Q$15316,'diff expr 0 vs 1 mite'!P$8,FALSE)</f>
        <v>2.58197645</v>
      </c>
      <c r="R193" s="27" t="s">
        <v>27749</v>
      </c>
      <c r="T193" s="2">
        <f t="shared" si="87"/>
        <v>5</v>
      </c>
      <c r="U193" s="2">
        <f t="shared" si="88"/>
        <v>6</v>
      </c>
      <c r="V193" s="2">
        <f t="shared" si="89"/>
        <v>2</v>
      </c>
      <c r="W193" s="2">
        <f t="shared" si="90"/>
        <v>7</v>
      </c>
      <c r="X193" s="2">
        <f t="shared" si="91"/>
        <v>1</v>
      </c>
      <c r="Y193" s="2">
        <f t="shared" si="92"/>
        <v>9</v>
      </c>
      <c r="Z193" s="2">
        <f t="shared" si="93"/>
        <v>3</v>
      </c>
      <c r="AA193" s="2">
        <f t="shared" si="94"/>
        <v>4</v>
      </c>
      <c r="AB193" s="2">
        <f t="shared" si="95"/>
        <v>8</v>
      </c>
      <c r="AC193" s="2"/>
      <c r="AD193" s="2">
        <f t="shared" si="96"/>
        <v>0</v>
      </c>
      <c r="AE193" s="2">
        <f t="shared" si="97"/>
        <v>0</v>
      </c>
      <c r="AF193" s="2">
        <f t="shared" si="98"/>
        <v>0</v>
      </c>
      <c r="AG193" s="2">
        <f t="shared" si="99"/>
        <v>0</v>
      </c>
      <c r="AH193" s="2">
        <f t="shared" si="100"/>
        <v>0</v>
      </c>
      <c r="AI193" s="2">
        <f t="shared" si="101"/>
        <v>0</v>
      </c>
      <c r="AJ193" s="2">
        <f t="shared" si="102"/>
        <v>0</v>
      </c>
      <c r="AK193" s="2">
        <f t="shared" si="103"/>
        <v>0</v>
      </c>
      <c r="AL193" s="2">
        <f t="shared" si="104"/>
        <v>0</v>
      </c>
      <c r="AM193" s="2"/>
      <c r="AN193" s="2">
        <f t="shared" si="105"/>
        <v>5</v>
      </c>
      <c r="AO193" s="2">
        <f t="shared" si="106"/>
        <v>6</v>
      </c>
      <c r="AP193" s="2">
        <f t="shared" si="107"/>
        <v>2</v>
      </c>
      <c r="AQ193" s="2">
        <f t="shared" si="108"/>
        <v>7</v>
      </c>
      <c r="AR193" s="2">
        <f t="shared" si="109"/>
        <v>1</v>
      </c>
      <c r="AS193" s="2">
        <f t="shared" si="110"/>
        <v>9</v>
      </c>
      <c r="AT193" s="2">
        <f t="shared" si="111"/>
        <v>3</v>
      </c>
      <c r="AU193" s="2">
        <f t="shared" si="112"/>
        <v>4</v>
      </c>
      <c r="AV193" s="2">
        <f t="shared" si="113"/>
        <v>8</v>
      </c>
      <c r="AW193" s="2"/>
      <c r="AX193" s="5">
        <f t="shared" si="114"/>
        <v>4</v>
      </c>
      <c r="AY193" s="2">
        <f t="shared" si="115"/>
        <v>5</v>
      </c>
      <c r="AZ193" s="2">
        <f t="shared" si="116"/>
        <v>20</v>
      </c>
      <c r="BA193" s="2">
        <f t="shared" si="121"/>
        <v>25</v>
      </c>
      <c r="BB193" s="2">
        <f t="shared" si="122"/>
        <v>10</v>
      </c>
      <c r="BC193" s="2">
        <f t="shared" si="123"/>
        <v>10</v>
      </c>
      <c r="BD193" s="2">
        <f t="shared" si="124"/>
        <v>10</v>
      </c>
      <c r="BE193" s="19">
        <f t="shared" si="125"/>
        <v>10</v>
      </c>
      <c r="BF193" s="19">
        <f t="shared" si="126"/>
        <v>4.0824829046386304</v>
      </c>
      <c r="BG193" s="31">
        <f t="shared" si="127"/>
        <v>0</v>
      </c>
      <c r="BH193" s="32">
        <f t="shared" si="117"/>
        <v>0.5</v>
      </c>
      <c r="BI193" s="62">
        <f t="shared" si="118"/>
        <v>9.7464788732394378E-2</v>
      </c>
      <c r="BJ193" s="62" t="str">
        <f t="shared" si="128"/>
        <v/>
      </c>
      <c r="BK193" s="73" t="str">
        <f t="shared" si="129"/>
        <v/>
      </c>
      <c r="BM193" s="11">
        <f t="shared" si="130"/>
        <v>-1.39628940333242E-3</v>
      </c>
    </row>
    <row r="194" spans="1:65">
      <c r="A194" s="30" t="s">
        <v>671</v>
      </c>
      <c r="B194" s="30" t="s">
        <v>672</v>
      </c>
      <c r="C194" s="30" t="s">
        <v>673</v>
      </c>
      <c r="D194" s="30" t="s">
        <v>674</v>
      </c>
      <c r="E194" s="30" t="s">
        <v>570</v>
      </c>
      <c r="F194" s="11" t="str">
        <f t="shared" si="120"/>
        <v>Immune syst</v>
      </c>
      <c r="H194" s="11">
        <f>VLOOKUP($B194,data!$B$3:$Q$15316,'diff expr 0 vs 1 mite'!H$8,FALSE)</f>
        <v>0.78117947499999996</v>
      </c>
      <c r="I194" s="11">
        <f>VLOOKUP($B194,data!$B$3:$Q$15316,'diff expr 0 vs 1 mite'!I$8,FALSE)</f>
        <v>0.71954769100000004</v>
      </c>
      <c r="J194" s="11">
        <f>VLOOKUP($B194,data!$B$3:$Q$15316,'diff expr 0 vs 1 mite'!J$8,FALSE)</f>
        <v>0.41704011800000002</v>
      </c>
      <c r="K194" s="11">
        <f>VLOOKUP($B194,data!$B$3:$Q$15316,'diff expr 0 vs 1 mite'!K$8,FALSE)</f>
        <v>0.668808344</v>
      </c>
      <c r="L194" s="11">
        <f>VLOOKUP($B194,data!$B$3:$Q$15316,'diff expr 0 vs 1 mite'!L$8,FALSE)</f>
        <v>0.46622391699999999</v>
      </c>
      <c r="M194" s="11">
        <f>VLOOKUP($B194,data!$B$3:$Q$15316,'diff expr 0 vs 1 mite'!M$8,FALSE)</f>
        <v>3.203449762</v>
      </c>
      <c r="N194" s="11">
        <f>VLOOKUP($B194,data!$B$3:$Q$15316,'diff expr 0 vs 1 mite'!N$8,FALSE)</f>
        <v>1.458318816</v>
      </c>
      <c r="O194" s="11">
        <f>VLOOKUP($B194,data!$B$3:$Q$15316,'diff expr 0 vs 1 mite'!O$8,FALSE)</f>
        <v>4.1434238790000002</v>
      </c>
      <c r="P194" s="11">
        <f>VLOOKUP($B194,data!$B$3:$Q$15316,'diff expr 0 vs 1 mite'!P$8,FALSE)</f>
        <v>6.8303423939999997</v>
      </c>
      <c r="R194" s="27" t="s">
        <v>27749</v>
      </c>
      <c r="T194" s="2">
        <f t="shared" si="87"/>
        <v>5</v>
      </c>
      <c r="U194" s="2">
        <f t="shared" si="88"/>
        <v>4</v>
      </c>
      <c r="V194" s="2">
        <f t="shared" si="89"/>
        <v>1</v>
      </c>
      <c r="W194" s="2">
        <f t="shared" si="90"/>
        <v>3</v>
      </c>
      <c r="X194" s="2">
        <f t="shared" si="91"/>
        <v>2</v>
      </c>
      <c r="Y194" s="2">
        <f t="shared" si="92"/>
        <v>7</v>
      </c>
      <c r="Z194" s="2">
        <f t="shared" si="93"/>
        <v>6</v>
      </c>
      <c r="AA194" s="2">
        <f t="shared" si="94"/>
        <v>8</v>
      </c>
      <c r="AB194" s="2">
        <f t="shared" si="95"/>
        <v>9</v>
      </c>
      <c r="AC194" s="2"/>
      <c r="AD194" s="2">
        <f t="shared" si="96"/>
        <v>0</v>
      </c>
      <c r="AE194" s="2">
        <f t="shared" si="97"/>
        <v>0</v>
      </c>
      <c r="AF194" s="2">
        <f t="shared" si="98"/>
        <v>0</v>
      </c>
      <c r="AG194" s="2">
        <f t="shared" si="99"/>
        <v>0</v>
      </c>
      <c r="AH194" s="2">
        <f t="shared" si="100"/>
        <v>0</v>
      </c>
      <c r="AI194" s="2">
        <f t="shared" si="101"/>
        <v>0</v>
      </c>
      <c r="AJ194" s="2">
        <f t="shared" si="102"/>
        <v>0</v>
      </c>
      <c r="AK194" s="2">
        <f t="shared" si="103"/>
        <v>0</v>
      </c>
      <c r="AL194" s="2">
        <f t="shared" si="104"/>
        <v>0</v>
      </c>
      <c r="AM194" s="2"/>
      <c r="AN194" s="2">
        <f t="shared" si="105"/>
        <v>5</v>
      </c>
      <c r="AO194" s="2">
        <f t="shared" si="106"/>
        <v>4</v>
      </c>
      <c r="AP194" s="2">
        <f t="shared" si="107"/>
        <v>1</v>
      </c>
      <c r="AQ194" s="2">
        <f t="shared" si="108"/>
        <v>3</v>
      </c>
      <c r="AR194" s="2">
        <f t="shared" si="109"/>
        <v>2</v>
      </c>
      <c r="AS194" s="2">
        <f t="shared" si="110"/>
        <v>7</v>
      </c>
      <c r="AT194" s="2">
        <f t="shared" si="111"/>
        <v>6</v>
      </c>
      <c r="AU194" s="2">
        <f t="shared" si="112"/>
        <v>8</v>
      </c>
      <c r="AV194" s="2">
        <f t="shared" si="113"/>
        <v>9</v>
      </c>
      <c r="AW194" s="2"/>
      <c r="AX194" s="5">
        <f t="shared" si="114"/>
        <v>4</v>
      </c>
      <c r="AY194" s="2">
        <f t="shared" si="115"/>
        <v>5</v>
      </c>
      <c r="AZ194" s="2">
        <f t="shared" si="116"/>
        <v>13</v>
      </c>
      <c r="BA194" s="2">
        <f t="shared" si="121"/>
        <v>32</v>
      </c>
      <c r="BB194" s="2">
        <f t="shared" si="122"/>
        <v>17</v>
      </c>
      <c r="BC194" s="2">
        <f t="shared" si="123"/>
        <v>3</v>
      </c>
      <c r="BD194" s="2">
        <f t="shared" si="124"/>
        <v>3</v>
      </c>
      <c r="BE194" s="19">
        <f t="shared" si="125"/>
        <v>10</v>
      </c>
      <c r="BF194" s="19">
        <f t="shared" si="126"/>
        <v>4.0824829046386304</v>
      </c>
      <c r="BG194" s="31">
        <f t="shared" si="127"/>
        <v>-1.7146428199482247</v>
      </c>
      <c r="BH194" s="32">
        <f t="shared" si="117"/>
        <v>4.3205366486849993E-2</v>
      </c>
      <c r="BI194" s="62">
        <f t="shared" si="118"/>
        <v>3.3239436619718309E-2</v>
      </c>
      <c r="BJ194" s="62" t="str">
        <f t="shared" si="128"/>
        <v/>
      </c>
      <c r="BK194" s="73" t="str">
        <f t="shared" si="129"/>
        <v/>
      </c>
      <c r="BM194" s="11">
        <f t="shared" si="130"/>
        <v>0.6972381217512309</v>
      </c>
    </row>
    <row r="195" spans="1:65">
      <c r="A195" s="30" t="s">
        <v>677</v>
      </c>
      <c r="B195" s="30" t="s">
        <v>678</v>
      </c>
      <c r="C195" s="30" t="s">
        <v>679</v>
      </c>
      <c r="D195" s="30" t="s">
        <v>680</v>
      </c>
      <c r="E195" s="30" t="s">
        <v>570</v>
      </c>
      <c r="F195" s="11" t="str">
        <f t="shared" si="120"/>
        <v>Immune syst</v>
      </c>
      <c r="H195" s="11">
        <f>VLOOKUP($B195,data!$B$3:$Q$15316,'diff expr 0 vs 1 mite'!H$8,FALSE)</f>
        <v>0.62035533899999995</v>
      </c>
      <c r="I195" s="11">
        <f>VLOOKUP($B195,data!$B$3:$Q$15316,'diff expr 0 vs 1 mite'!I$8,FALSE)</f>
        <v>0.97886556999999996</v>
      </c>
      <c r="J195" s="11">
        <f>VLOOKUP($B195,data!$B$3:$Q$15316,'diff expr 0 vs 1 mite'!J$8,FALSE)</f>
        <v>1.0346109290000001</v>
      </c>
      <c r="K195" s="11">
        <f>VLOOKUP($B195,data!$B$3:$Q$15316,'diff expr 0 vs 1 mite'!K$8,FALSE)</f>
        <v>0.55263496899999998</v>
      </c>
      <c r="L195" s="11">
        <f>VLOOKUP($B195,data!$B$3:$Q$15316,'diff expr 0 vs 1 mite'!L$8,FALSE)</f>
        <v>0.51212443100000005</v>
      </c>
      <c r="M195" s="11">
        <f>VLOOKUP($B195,data!$B$3:$Q$15316,'diff expr 0 vs 1 mite'!M$8,FALSE)</f>
        <v>2.5280049139999998</v>
      </c>
      <c r="N195" s="11">
        <f>VLOOKUP($B195,data!$B$3:$Q$15316,'diff expr 0 vs 1 mite'!N$8,FALSE)</f>
        <v>3.5161142500000002</v>
      </c>
      <c r="O195" s="11">
        <f>VLOOKUP($B195,data!$B$3:$Q$15316,'diff expr 0 vs 1 mite'!O$8,FALSE)</f>
        <v>1.9357643899999999</v>
      </c>
      <c r="P195" s="11">
        <f>VLOOKUP($B195,data!$B$3:$Q$15316,'diff expr 0 vs 1 mite'!P$8,FALSE)</f>
        <v>2.1906573680000001</v>
      </c>
      <c r="R195" s="27" t="s">
        <v>27749</v>
      </c>
      <c r="T195" s="2">
        <f t="shared" si="87"/>
        <v>3</v>
      </c>
      <c r="U195" s="2">
        <f t="shared" si="88"/>
        <v>4</v>
      </c>
      <c r="V195" s="2">
        <f t="shared" si="89"/>
        <v>5</v>
      </c>
      <c r="W195" s="2">
        <f t="shared" si="90"/>
        <v>2</v>
      </c>
      <c r="X195" s="2">
        <f t="shared" si="91"/>
        <v>1</v>
      </c>
      <c r="Y195" s="2">
        <f t="shared" si="92"/>
        <v>8</v>
      </c>
      <c r="Z195" s="2">
        <f t="shared" si="93"/>
        <v>9</v>
      </c>
      <c r="AA195" s="2">
        <f t="shared" si="94"/>
        <v>6</v>
      </c>
      <c r="AB195" s="2">
        <f t="shared" si="95"/>
        <v>7</v>
      </c>
      <c r="AC195" s="2"/>
      <c r="AD195" s="2">
        <f t="shared" si="96"/>
        <v>0</v>
      </c>
      <c r="AE195" s="2">
        <f t="shared" si="97"/>
        <v>0</v>
      </c>
      <c r="AF195" s="2">
        <f t="shared" si="98"/>
        <v>0</v>
      </c>
      <c r="AG195" s="2">
        <f t="shared" si="99"/>
        <v>0</v>
      </c>
      <c r="AH195" s="2">
        <f t="shared" si="100"/>
        <v>0</v>
      </c>
      <c r="AI195" s="2">
        <f t="shared" si="101"/>
        <v>0</v>
      </c>
      <c r="AJ195" s="2">
        <f t="shared" si="102"/>
        <v>0</v>
      </c>
      <c r="AK195" s="2">
        <f t="shared" si="103"/>
        <v>0</v>
      </c>
      <c r="AL195" s="2">
        <f t="shared" si="104"/>
        <v>0</v>
      </c>
      <c r="AM195" s="2"/>
      <c r="AN195" s="2">
        <f t="shared" si="105"/>
        <v>3</v>
      </c>
      <c r="AO195" s="2">
        <f t="shared" si="106"/>
        <v>4</v>
      </c>
      <c r="AP195" s="2">
        <f t="shared" si="107"/>
        <v>5</v>
      </c>
      <c r="AQ195" s="2">
        <f t="shared" si="108"/>
        <v>2</v>
      </c>
      <c r="AR195" s="2">
        <f t="shared" si="109"/>
        <v>1</v>
      </c>
      <c r="AS195" s="2">
        <f t="shared" si="110"/>
        <v>8</v>
      </c>
      <c r="AT195" s="2">
        <f t="shared" si="111"/>
        <v>9</v>
      </c>
      <c r="AU195" s="2">
        <f t="shared" si="112"/>
        <v>6</v>
      </c>
      <c r="AV195" s="2">
        <f t="shared" si="113"/>
        <v>7</v>
      </c>
      <c r="AW195" s="2"/>
      <c r="AX195" s="5">
        <f t="shared" si="114"/>
        <v>4</v>
      </c>
      <c r="AY195" s="2">
        <f t="shared" si="115"/>
        <v>5</v>
      </c>
      <c r="AZ195" s="2">
        <f t="shared" si="116"/>
        <v>14</v>
      </c>
      <c r="BA195" s="2">
        <f t="shared" si="121"/>
        <v>31</v>
      </c>
      <c r="BB195" s="2">
        <f t="shared" si="122"/>
        <v>16</v>
      </c>
      <c r="BC195" s="2">
        <f t="shared" si="123"/>
        <v>4</v>
      </c>
      <c r="BD195" s="2">
        <f t="shared" si="124"/>
        <v>4</v>
      </c>
      <c r="BE195" s="19">
        <f t="shared" si="125"/>
        <v>10</v>
      </c>
      <c r="BF195" s="19">
        <f t="shared" si="126"/>
        <v>4.0824829046386304</v>
      </c>
      <c r="BG195" s="31">
        <f t="shared" si="127"/>
        <v>-1.4696938456699067</v>
      </c>
      <c r="BH195" s="32">
        <f t="shared" si="117"/>
        <v>7.0822345147568383E-2</v>
      </c>
      <c r="BI195" s="62">
        <f t="shared" si="118"/>
        <v>4.1971830985915497E-2</v>
      </c>
      <c r="BJ195" s="62" t="str">
        <f t="shared" si="128"/>
        <v/>
      </c>
      <c r="BK195" s="73" t="str">
        <f t="shared" si="129"/>
        <v/>
      </c>
      <c r="BM195" s="11">
        <f t="shared" si="130"/>
        <v>0.42846021196409084</v>
      </c>
    </row>
    <row r="196" spans="1:65">
      <c r="A196" s="30" t="s">
        <v>681</v>
      </c>
      <c r="B196" s="30" t="s">
        <v>682</v>
      </c>
      <c r="C196" s="30" t="s">
        <v>683</v>
      </c>
      <c r="D196" s="30" t="s">
        <v>684</v>
      </c>
      <c r="E196" s="30" t="s">
        <v>570</v>
      </c>
      <c r="F196" s="11" t="str">
        <f t="shared" si="120"/>
        <v>Immune syst</v>
      </c>
      <c r="H196" s="11">
        <f>VLOOKUP($B196,data!$B$3:$Q$15316,'diff expr 0 vs 1 mite'!H$8,FALSE)</f>
        <v>15.06390174</v>
      </c>
      <c r="I196" s="11">
        <f>VLOOKUP($B196,data!$B$3:$Q$15316,'diff expr 0 vs 1 mite'!I$8,FALSE)</f>
        <v>12.209749820000001</v>
      </c>
      <c r="J196" s="11">
        <f>VLOOKUP($B196,data!$B$3:$Q$15316,'diff expr 0 vs 1 mite'!J$8,FALSE)</f>
        <v>11.96146517</v>
      </c>
      <c r="K196" s="11">
        <f>VLOOKUP($B196,data!$B$3:$Q$15316,'diff expr 0 vs 1 mite'!K$8,FALSE)</f>
        <v>11.476377960000001</v>
      </c>
      <c r="L196" s="11">
        <f>VLOOKUP($B196,data!$B$3:$Q$15316,'diff expr 0 vs 1 mite'!L$8,FALSE)</f>
        <v>8.8389578600000007</v>
      </c>
      <c r="M196" s="11">
        <f>VLOOKUP($B196,data!$B$3:$Q$15316,'diff expr 0 vs 1 mite'!M$8,FALSE)</f>
        <v>29.704108439999999</v>
      </c>
      <c r="N196" s="11">
        <f>VLOOKUP($B196,data!$B$3:$Q$15316,'diff expr 0 vs 1 mite'!N$8,FALSE)</f>
        <v>11.35054208</v>
      </c>
      <c r="O196" s="11">
        <f>VLOOKUP($B196,data!$B$3:$Q$15316,'diff expr 0 vs 1 mite'!O$8,FALSE)</f>
        <v>31.405738280000001</v>
      </c>
      <c r="P196" s="11">
        <f>VLOOKUP($B196,data!$B$3:$Q$15316,'diff expr 0 vs 1 mite'!P$8,FALSE)</f>
        <v>32.000363409999999</v>
      </c>
      <c r="R196" s="27" t="s">
        <v>27749</v>
      </c>
      <c r="T196" s="2">
        <f t="shared" si="87"/>
        <v>6</v>
      </c>
      <c r="U196" s="2">
        <f t="shared" si="88"/>
        <v>5</v>
      </c>
      <c r="V196" s="2">
        <f t="shared" si="89"/>
        <v>4</v>
      </c>
      <c r="W196" s="2">
        <f t="shared" si="90"/>
        <v>3</v>
      </c>
      <c r="X196" s="2">
        <f t="shared" si="91"/>
        <v>1</v>
      </c>
      <c r="Y196" s="2">
        <f t="shared" si="92"/>
        <v>7</v>
      </c>
      <c r="Z196" s="2">
        <f t="shared" si="93"/>
        <v>2</v>
      </c>
      <c r="AA196" s="2">
        <f t="shared" si="94"/>
        <v>8</v>
      </c>
      <c r="AB196" s="2">
        <f t="shared" si="95"/>
        <v>9</v>
      </c>
      <c r="AC196" s="2"/>
      <c r="AD196" s="2">
        <f t="shared" si="96"/>
        <v>0</v>
      </c>
      <c r="AE196" s="2">
        <f t="shared" si="97"/>
        <v>0</v>
      </c>
      <c r="AF196" s="2">
        <f t="shared" si="98"/>
        <v>0</v>
      </c>
      <c r="AG196" s="2">
        <f t="shared" si="99"/>
        <v>0</v>
      </c>
      <c r="AH196" s="2">
        <f t="shared" si="100"/>
        <v>0</v>
      </c>
      <c r="AI196" s="2">
        <f t="shared" si="101"/>
        <v>0</v>
      </c>
      <c r="AJ196" s="2">
        <f t="shared" si="102"/>
        <v>0</v>
      </c>
      <c r="AK196" s="2">
        <f t="shared" si="103"/>
        <v>0</v>
      </c>
      <c r="AL196" s="2">
        <f t="shared" si="104"/>
        <v>0</v>
      </c>
      <c r="AM196" s="2"/>
      <c r="AN196" s="2">
        <f t="shared" si="105"/>
        <v>6</v>
      </c>
      <c r="AO196" s="2">
        <f t="shared" si="106"/>
        <v>5</v>
      </c>
      <c r="AP196" s="2">
        <f t="shared" si="107"/>
        <v>4</v>
      </c>
      <c r="AQ196" s="2">
        <f t="shared" si="108"/>
        <v>3</v>
      </c>
      <c r="AR196" s="2">
        <f t="shared" si="109"/>
        <v>1</v>
      </c>
      <c r="AS196" s="2">
        <f t="shared" si="110"/>
        <v>7</v>
      </c>
      <c r="AT196" s="2">
        <f t="shared" si="111"/>
        <v>2</v>
      </c>
      <c r="AU196" s="2">
        <f t="shared" si="112"/>
        <v>8</v>
      </c>
      <c r="AV196" s="2">
        <f t="shared" si="113"/>
        <v>9</v>
      </c>
      <c r="AW196" s="2"/>
      <c r="AX196" s="5">
        <f t="shared" si="114"/>
        <v>4</v>
      </c>
      <c r="AY196" s="2">
        <f t="shared" si="115"/>
        <v>5</v>
      </c>
      <c r="AZ196" s="2">
        <f t="shared" si="116"/>
        <v>18</v>
      </c>
      <c r="BA196" s="2">
        <f t="shared" si="121"/>
        <v>27</v>
      </c>
      <c r="BB196" s="2">
        <f t="shared" si="122"/>
        <v>12</v>
      </c>
      <c r="BC196" s="2">
        <f t="shared" si="123"/>
        <v>8</v>
      </c>
      <c r="BD196" s="2">
        <f t="shared" si="124"/>
        <v>8</v>
      </c>
      <c r="BE196" s="19">
        <f t="shared" si="125"/>
        <v>10</v>
      </c>
      <c r="BF196" s="19">
        <f t="shared" si="126"/>
        <v>4.0824829046386304</v>
      </c>
      <c r="BG196" s="31">
        <f t="shared" si="127"/>
        <v>-0.4898979485566356</v>
      </c>
      <c r="BH196" s="32">
        <f t="shared" si="117"/>
        <v>0.31210305738320299</v>
      </c>
      <c r="BI196" s="62">
        <f t="shared" si="118"/>
        <v>8.2816901408450716E-2</v>
      </c>
      <c r="BJ196" s="62" t="str">
        <f t="shared" si="128"/>
        <v/>
      </c>
      <c r="BK196" s="73" t="str">
        <f t="shared" si="129"/>
        <v/>
      </c>
      <c r="BM196" s="11">
        <f t="shared" si="130"/>
        <v>0.25221237421408543</v>
      </c>
    </row>
    <row r="197" spans="1:65">
      <c r="A197" s="30" t="s">
        <v>685</v>
      </c>
      <c r="B197" s="30" t="s">
        <v>686</v>
      </c>
      <c r="C197" s="30" t="s">
        <v>687</v>
      </c>
      <c r="D197" s="30" t="s">
        <v>688</v>
      </c>
      <c r="E197" s="30" t="s">
        <v>570</v>
      </c>
      <c r="F197" s="11" t="str">
        <f t="shared" si="120"/>
        <v>Immune syst</v>
      </c>
      <c r="H197" s="11">
        <f>VLOOKUP($B197,data!$B$3:$Q$15316,'diff expr 0 vs 1 mite'!H$8,FALSE)</f>
        <v>2.2021095480000001</v>
      </c>
      <c r="I197" s="11">
        <f>VLOOKUP($B197,data!$B$3:$Q$15316,'diff expr 0 vs 1 mite'!I$8,FALSE)</f>
        <v>2.44619988</v>
      </c>
      <c r="J197" s="11">
        <f>VLOOKUP($B197,data!$B$3:$Q$15316,'diff expr 0 vs 1 mite'!J$8,FALSE)</f>
        <v>1.6674181800000001</v>
      </c>
      <c r="K197" s="11">
        <f>VLOOKUP($B197,data!$B$3:$Q$15316,'diff expr 0 vs 1 mite'!K$8,FALSE)</f>
        <v>1.5431197270000001</v>
      </c>
      <c r="L197" s="11">
        <f>VLOOKUP($B197,data!$B$3:$Q$15316,'diff expr 0 vs 1 mite'!L$8,FALSE)</f>
        <v>2.5065209980000001</v>
      </c>
      <c r="M197" s="11">
        <f>VLOOKUP($B197,data!$B$3:$Q$15316,'diff expr 0 vs 1 mite'!M$8,FALSE)</f>
        <v>3.8070659939999998</v>
      </c>
      <c r="N197" s="11">
        <f>VLOOKUP($B197,data!$B$3:$Q$15316,'diff expr 0 vs 1 mite'!N$8,FALSE)</f>
        <v>5.5878747039999999</v>
      </c>
      <c r="O197" s="11">
        <f>VLOOKUP($B197,data!$B$3:$Q$15316,'diff expr 0 vs 1 mite'!O$8,FALSE)</f>
        <v>2.8696277499999998</v>
      </c>
      <c r="P197" s="11">
        <f>VLOOKUP($B197,data!$B$3:$Q$15316,'diff expr 0 vs 1 mite'!P$8,FALSE)</f>
        <v>1.5226316259999999</v>
      </c>
      <c r="R197" s="27" t="s">
        <v>27749</v>
      </c>
      <c r="T197" s="2">
        <f t="shared" si="87"/>
        <v>4</v>
      </c>
      <c r="U197" s="2">
        <f t="shared" si="88"/>
        <v>5</v>
      </c>
      <c r="V197" s="2">
        <f t="shared" si="89"/>
        <v>3</v>
      </c>
      <c r="W197" s="2">
        <f t="shared" si="90"/>
        <v>2</v>
      </c>
      <c r="X197" s="2">
        <f t="shared" si="91"/>
        <v>6</v>
      </c>
      <c r="Y197" s="2">
        <f t="shared" si="92"/>
        <v>8</v>
      </c>
      <c r="Z197" s="2">
        <f t="shared" si="93"/>
        <v>9</v>
      </c>
      <c r="AA197" s="2">
        <f t="shared" si="94"/>
        <v>7</v>
      </c>
      <c r="AB197" s="2">
        <f t="shared" si="95"/>
        <v>1</v>
      </c>
      <c r="AC197" s="2"/>
      <c r="AD197" s="2">
        <f t="shared" si="96"/>
        <v>0</v>
      </c>
      <c r="AE197" s="2">
        <f t="shared" si="97"/>
        <v>0</v>
      </c>
      <c r="AF197" s="2">
        <f t="shared" si="98"/>
        <v>0</v>
      </c>
      <c r="AG197" s="2">
        <f t="shared" si="99"/>
        <v>0</v>
      </c>
      <c r="AH197" s="2">
        <f t="shared" si="100"/>
        <v>0</v>
      </c>
      <c r="AI197" s="2">
        <f t="shared" si="101"/>
        <v>0</v>
      </c>
      <c r="AJ197" s="2">
        <f t="shared" si="102"/>
        <v>0</v>
      </c>
      <c r="AK197" s="2">
        <f t="shared" si="103"/>
        <v>0</v>
      </c>
      <c r="AL197" s="2">
        <f t="shared" si="104"/>
        <v>0</v>
      </c>
      <c r="AM197" s="2"/>
      <c r="AN197" s="2">
        <f t="shared" si="105"/>
        <v>4</v>
      </c>
      <c r="AO197" s="2">
        <f t="shared" si="106"/>
        <v>5</v>
      </c>
      <c r="AP197" s="2">
        <f t="shared" si="107"/>
        <v>3</v>
      </c>
      <c r="AQ197" s="2">
        <f t="shared" si="108"/>
        <v>2</v>
      </c>
      <c r="AR197" s="2">
        <f t="shared" si="109"/>
        <v>6</v>
      </c>
      <c r="AS197" s="2">
        <f t="shared" si="110"/>
        <v>8</v>
      </c>
      <c r="AT197" s="2">
        <f t="shared" si="111"/>
        <v>9</v>
      </c>
      <c r="AU197" s="2">
        <f t="shared" si="112"/>
        <v>7</v>
      </c>
      <c r="AV197" s="2">
        <f t="shared" si="113"/>
        <v>1</v>
      </c>
      <c r="AW197" s="2"/>
      <c r="AX197" s="5">
        <f t="shared" si="114"/>
        <v>4</v>
      </c>
      <c r="AY197" s="2">
        <f t="shared" si="115"/>
        <v>5</v>
      </c>
      <c r="AZ197" s="2">
        <f t="shared" si="116"/>
        <v>14</v>
      </c>
      <c r="BA197" s="2">
        <f t="shared" si="121"/>
        <v>31</v>
      </c>
      <c r="BB197" s="2">
        <f t="shared" si="122"/>
        <v>16</v>
      </c>
      <c r="BC197" s="2">
        <f t="shared" si="123"/>
        <v>4</v>
      </c>
      <c r="BD197" s="2">
        <f t="shared" si="124"/>
        <v>4</v>
      </c>
      <c r="BE197" s="19">
        <f t="shared" si="125"/>
        <v>10</v>
      </c>
      <c r="BF197" s="19">
        <f t="shared" si="126"/>
        <v>4.0824829046386304</v>
      </c>
      <c r="BG197" s="31">
        <f t="shared" si="127"/>
        <v>-1.4696938456699067</v>
      </c>
      <c r="BH197" s="32">
        <f t="shared" si="117"/>
        <v>7.0822345147568383E-2</v>
      </c>
      <c r="BI197" s="62">
        <f t="shared" si="118"/>
        <v>4.1971830985915497E-2</v>
      </c>
      <c r="BJ197" s="62" t="str">
        <f t="shared" si="128"/>
        <v/>
      </c>
      <c r="BK197" s="73" t="str">
        <f t="shared" si="129"/>
        <v/>
      </c>
      <c r="BM197" s="11">
        <f t="shared" si="130"/>
        <v>0.21975141215099686</v>
      </c>
    </row>
    <row r="198" spans="1:65">
      <c r="A198" s="30" t="s">
        <v>689</v>
      </c>
      <c r="B198" s="30" t="s">
        <v>690</v>
      </c>
      <c r="C198" s="30" t="s">
        <v>581</v>
      </c>
      <c r="D198" s="30" t="s">
        <v>582</v>
      </c>
      <c r="E198" s="30" t="s">
        <v>570</v>
      </c>
      <c r="F198" s="11" t="str">
        <f t="shared" si="120"/>
        <v>Immune syst</v>
      </c>
      <c r="H198" s="11">
        <f>VLOOKUP($B198,data!$B$3:$Q$15316,'diff expr 0 vs 1 mite'!H$8,FALSE)</f>
        <v>3.284401865</v>
      </c>
      <c r="I198" s="11">
        <f>VLOOKUP($B198,data!$B$3:$Q$15316,'diff expr 0 vs 1 mite'!I$8,FALSE)</f>
        <v>2.167683754</v>
      </c>
      <c r="J198" s="11">
        <f>VLOOKUP($B198,data!$B$3:$Q$15316,'diff expr 0 vs 1 mite'!J$8,FALSE)</f>
        <v>2.2551710570000001</v>
      </c>
      <c r="K198" s="11">
        <f>VLOOKUP($B198,data!$B$3:$Q$15316,'diff expr 0 vs 1 mite'!K$8,FALSE)</f>
        <v>2.091473106</v>
      </c>
      <c r="L198" s="11">
        <f>VLOOKUP($B198,data!$B$3:$Q$15316,'diff expr 0 vs 1 mite'!L$8,FALSE)</f>
        <v>3.282554347</v>
      </c>
      <c r="M198" s="11">
        <f>VLOOKUP($B198,data!$B$3:$Q$15316,'diff expr 0 vs 1 mite'!M$8,FALSE)</f>
        <v>5.7891474650000001</v>
      </c>
      <c r="N198" s="11">
        <f>VLOOKUP($B198,data!$B$3:$Q$15316,'diff expr 0 vs 1 mite'!N$8,FALSE)</f>
        <v>3.2351481089999998</v>
      </c>
      <c r="O198" s="11">
        <f>VLOOKUP($B198,data!$B$3:$Q$15316,'diff expr 0 vs 1 mite'!O$8,FALSE)</f>
        <v>5.6782560569999996</v>
      </c>
      <c r="P198" s="11">
        <f>VLOOKUP($B198,data!$B$3:$Q$15316,'diff expr 0 vs 1 mite'!P$8,FALSE)</f>
        <v>7.3969541489999999</v>
      </c>
      <c r="R198" s="27" t="s">
        <v>27749</v>
      </c>
      <c r="T198" s="2">
        <f t="shared" si="87"/>
        <v>6</v>
      </c>
      <c r="U198" s="2">
        <f t="shared" si="88"/>
        <v>2</v>
      </c>
      <c r="V198" s="2">
        <f t="shared" si="89"/>
        <v>3</v>
      </c>
      <c r="W198" s="2">
        <f t="shared" si="90"/>
        <v>1</v>
      </c>
      <c r="X198" s="2">
        <f t="shared" si="91"/>
        <v>5</v>
      </c>
      <c r="Y198" s="2">
        <f t="shared" si="92"/>
        <v>8</v>
      </c>
      <c r="Z198" s="2">
        <f t="shared" si="93"/>
        <v>4</v>
      </c>
      <c r="AA198" s="2">
        <f t="shared" si="94"/>
        <v>7</v>
      </c>
      <c r="AB198" s="2">
        <f t="shared" si="95"/>
        <v>9</v>
      </c>
      <c r="AC198" s="2"/>
      <c r="AD198" s="2">
        <f t="shared" si="96"/>
        <v>0</v>
      </c>
      <c r="AE198" s="2">
        <f t="shared" si="97"/>
        <v>0</v>
      </c>
      <c r="AF198" s="2">
        <f t="shared" si="98"/>
        <v>0</v>
      </c>
      <c r="AG198" s="2">
        <f t="shared" si="99"/>
        <v>0</v>
      </c>
      <c r="AH198" s="2">
        <f t="shared" si="100"/>
        <v>0</v>
      </c>
      <c r="AI198" s="2">
        <f t="shared" si="101"/>
        <v>0</v>
      </c>
      <c r="AJ198" s="2">
        <f t="shared" si="102"/>
        <v>0</v>
      </c>
      <c r="AK198" s="2">
        <f t="shared" si="103"/>
        <v>0</v>
      </c>
      <c r="AL198" s="2">
        <f t="shared" si="104"/>
        <v>0</v>
      </c>
      <c r="AM198" s="2"/>
      <c r="AN198" s="2">
        <f t="shared" si="105"/>
        <v>6</v>
      </c>
      <c r="AO198" s="2">
        <f t="shared" si="106"/>
        <v>2</v>
      </c>
      <c r="AP198" s="2">
        <f t="shared" si="107"/>
        <v>3</v>
      </c>
      <c r="AQ198" s="2">
        <f t="shared" si="108"/>
        <v>1</v>
      </c>
      <c r="AR198" s="2">
        <f t="shared" si="109"/>
        <v>5</v>
      </c>
      <c r="AS198" s="2">
        <f t="shared" si="110"/>
        <v>8</v>
      </c>
      <c r="AT198" s="2">
        <f t="shared" si="111"/>
        <v>4</v>
      </c>
      <c r="AU198" s="2">
        <f t="shared" si="112"/>
        <v>7</v>
      </c>
      <c r="AV198" s="2">
        <f t="shared" si="113"/>
        <v>9</v>
      </c>
      <c r="AW198" s="2"/>
      <c r="AX198" s="5">
        <f t="shared" si="114"/>
        <v>4</v>
      </c>
      <c r="AY198" s="2">
        <f t="shared" si="115"/>
        <v>5</v>
      </c>
      <c r="AZ198" s="2">
        <f t="shared" si="116"/>
        <v>12</v>
      </c>
      <c r="BA198" s="2">
        <f t="shared" si="121"/>
        <v>33</v>
      </c>
      <c r="BB198" s="2">
        <f t="shared" si="122"/>
        <v>18</v>
      </c>
      <c r="BC198" s="2">
        <f t="shared" si="123"/>
        <v>2</v>
      </c>
      <c r="BD198" s="2">
        <f t="shared" si="124"/>
        <v>2</v>
      </c>
      <c r="BE198" s="19">
        <f t="shared" si="125"/>
        <v>10</v>
      </c>
      <c r="BF198" s="19">
        <f t="shared" si="126"/>
        <v>4.0824829046386304</v>
      </c>
      <c r="BG198" s="31">
        <f t="shared" si="127"/>
        <v>-1.9595917942265424</v>
      </c>
      <c r="BH198" s="32">
        <f t="shared" si="117"/>
        <v>2.5021760624352556E-2</v>
      </c>
      <c r="BI198" s="62">
        <f t="shared" si="118"/>
        <v>2.47887323943662E-2</v>
      </c>
      <c r="BJ198" s="62" t="str">
        <f t="shared" si="128"/>
        <v/>
      </c>
      <c r="BK198" s="73" t="str">
        <f t="shared" si="129"/>
        <v/>
      </c>
      <c r="BM198" s="11">
        <f t="shared" si="130"/>
        <v>0.31644707419376977</v>
      </c>
    </row>
    <row r="199" spans="1:65">
      <c r="A199" s="30" t="s">
        <v>691</v>
      </c>
      <c r="B199" s="30" t="s">
        <v>692</v>
      </c>
      <c r="C199" s="30" t="s">
        <v>693</v>
      </c>
      <c r="D199" s="30" t="s">
        <v>694</v>
      </c>
      <c r="E199" s="30" t="s">
        <v>570</v>
      </c>
      <c r="F199" s="11" t="str">
        <f t="shared" si="120"/>
        <v>Immune syst</v>
      </c>
      <c r="H199" s="11">
        <f>VLOOKUP($B199,data!$B$3:$Q$15316,'diff expr 0 vs 1 mite'!H$8,FALSE)</f>
        <v>6.9011439389999998</v>
      </c>
      <c r="I199" s="11">
        <f>VLOOKUP($B199,data!$B$3:$Q$15316,'diff expr 0 vs 1 mite'!I$8,FALSE)</f>
        <v>0.68411614300000001</v>
      </c>
      <c r="J199" s="11">
        <f>VLOOKUP($B199,data!$B$3:$Q$15316,'diff expr 0 vs 1 mite'!J$8,FALSE)</f>
        <v>0.427925581</v>
      </c>
      <c r="K199" s="11">
        <f>VLOOKUP($B199,data!$B$3:$Q$15316,'diff expr 0 vs 1 mite'!K$8,FALSE)</f>
        <v>1.3818423879999999</v>
      </c>
      <c r="L199" s="11">
        <f>VLOOKUP($B199,data!$B$3:$Q$15316,'diff expr 0 vs 1 mite'!L$8,FALSE)</f>
        <v>1.2622538190000001</v>
      </c>
      <c r="M199" s="11">
        <f>VLOOKUP($B199,data!$B$3:$Q$15316,'diff expr 0 vs 1 mite'!M$8,FALSE)</f>
        <v>2.0839050349999999</v>
      </c>
      <c r="N199" s="11">
        <f>VLOOKUP($B199,data!$B$3:$Q$15316,'diff expr 0 vs 1 mite'!N$8,FALSE)</f>
        <v>1.0506812919999999</v>
      </c>
      <c r="O199" s="11">
        <f>VLOOKUP($B199,data!$B$3:$Q$15316,'diff expr 0 vs 1 mite'!O$8,FALSE)</f>
        <v>1.4261610179999999</v>
      </c>
      <c r="P199" s="11">
        <f>VLOOKUP($B199,data!$B$3:$Q$15316,'diff expr 0 vs 1 mite'!P$8,FALSE)</f>
        <v>5.9592061139999997</v>
      </c>
      <c r="R199" s="27" t="s">
        <v>27749</v>
      </c>
      <c r="T199" s="2">
        <f t="shared" si="87"/>
        <v>9</v>
      </c>
      <c r="U199" s="2">
        <f t="shared" si="88"/>
        <v>2</v>
      </c>
      <c r="V199" s="2">
        <f t="shared" si="89"/>
        <v>1</v>
      </c>
      <c r="W199" s="2">
        <f t="shared" si="90"/>
        <v>5</v>
      </c>
      <c r="X199" s="2">
        <f t="shared" si="91"/>
        <v>4</v>
      </c>
      <c r="Y199" s="2">
        <f t="shared" si="92"/>
        <v>7</v>
      </c>
      <c r="Z199" s="2">
        <f t="shared" si="93"/>
        <v>3</v>
      </c>
      <c r="AA199" s="2">
        <f t="shared" si="94"/>
        <v>6</v>
      </c>
      <c r="AB199" s="2">
        <f t="shared" si="95"/>
        <v>8</v>
      </c>
      <c r="AC199" s="2"/>
      <c r="AD199" s="2">
        <f t="shared" si="96"/>
        <v>0</v>
      </c>
      <c r="AE199" s="2">
        <f t="shared" si="97"/>
        <v>0</v>
      </c>
      <c r="AF199" s="2">
        <f t="shared" si="98"/>
        <v>0</v>
      </c>
      <c r="AG199" s="2">
        <f t="shared" si="99"/>
        <v>0</v>
      </c>
      <c r="AH199" s="2">
        <f t="shared" si="100"/>
        <v>0</v>
      </c>
      <c r="AI199" s="2">
        <f t="shared" si="101"/>
        <v>0</v>
      </c>
      <c r="AJ199" s="2">
        <f t="shared" si="102"/>
        <v>0</v>
      </c>
      <c r="AK199" s="2">
        <f t="shared" si="103"/>
        <v>0</v>
      </c>
      <c r="AL199" s="2">
        <f t="shared" si="104"/>
        <v>0</v>
      </c>
      <c r="AM199" s="2"/>
      <c r="AN199" s="2">
        <f t="shared" si="105"/>
        <v>9</v>
      </c>
      <c r="AO199" s="2">
        <f t="shared" si="106"/>
        <v>2</v>
      </c>
      <c r="AP199" s="2">
        <f t="shared" si="107"/>
        <v>1</v>
      </c>
      <c r="AQ199" s="2">
        <f t="shared" si="108"/>
        <v>5</v>
      </c>
      <c r="AR199" s="2">
        <f t="shared" si="109"/>
        <v>4</v>
      </c>
      <c r="AS199" s="2">
        <f t="shared" si="110"/>
        <v>7</v>
      </c>
      <c r="AT199" s="2">
        <f t="shared" si="111"/>
        <v>3</v>
      </c>
      <c r="AU199" s="2">
        <f t="shared" si="112"/>
        <v>6</v>
      </c>
      <c r="AV199" s="2">
        <f t="shared" si="113"/>
        <v>8</v>
      </c>
      <c r="AW199" s="2"/>
      <c r="AX199" s="5">
        <f t="shared" si="114"/>
        <v>4</v>
      </c>
      <c r="AY199" s="2">
        <f t="shared" si="115"/>
        <v>5</v>
      </c>
      <c r="AZ199" s="2">
        <f t="shared" si="116"/>
        <v>17</v>
      </c>
      <c r="BA199" s="2">
        <f t="shared" si="121"/>
        <v>28</v>
      </c>
      <c r="BB199" s="2">
        <f t="shared" si="122"/>
        <v>13</v>
      </c>
      <c r="BC199" s="2">
        <f t="shared" si="123"/>
        <v>7</v>
      </c>
      <c r="BD199" s="2">
        <f t="shared" si="124"/>
        <v>7</v>
      </c>
      <c r="BE199" s="19">
        <f t="shared" si="125"/>
        <v>10</v>
      </c>
      <c r="BF199" s="19">
        <f t="shared" si="126"/>
        <v>4.0824829046386304</v>
      </c>
      <c r="BG199" s="31">
        <f t="shared" si="127"/>
        <v>-0.73484692283495334</v>
      </c>
      <c r="BH199" s="32">
        <f t="shared" si="117"/>
        <v>0.23121636322523817</v>
      </c>
      <c r="BI199" s="62">
        <f t="shared" si="118"/>
        <v>7.6619718309859156E-2</v>
      </c>
      <c r="BJ199" s="62" t="str">
        <f t="shared" si="128"/>
        <v/>
      </c>
      <c r="BK199" s="73" t="str">
        <f t="shared" si="129"/>
        <v/>
      </c>
      <c r="BM199" s="11">
        <f t="shared" si="130"/>
        <v>1.4185646432948861E-3</v>
      </c>
    </row>
    <row r="200" spans="1:65">
      <c r="A200" s="30" t="s">
        <v>695</v>
      </c>
      <c r="B200" s="30" t="s">
        <v>696</v>
      </c>
      <c r="C200" s="30" t="s">
        <v>697</v>
      </c>
      <c r="D200" s="30" t="s">
        <v>698</v>
      </c>
      <c r="E200" s="30" t="s">
        <v>570</v>
      </c>
      <c r="F200" s="11" t="str">
        <f t="shared" si="120"/>
        <v>Immune syst</v>
      </c>
      <c r="H200" s="11">
        <f>VLOOKUP($B200,data!$B$3:$Q$15316,'diff expr 0 vs 1 mite'!H$8,FALSE)</f>
        <v>12.579550790000001</v>
      </c>
      <c r="I200" s="11">
        <f>VLOOKUP($B200,data!$B$3:$Q$15316,'diff expr 0 vs 1 mite'!I$8,FALSE)</f>
        <v>8.7478637090000007</v>
      </c>
      <c r="J200" s="11">
        <f>VLOOKUP($B200,data!$B$3:$Q$15316,'diff expr 0 vs 1 mite'!J$8,FALSE)</f>
        <v>10.791053570000001</v>
      </c>
      <c r="K200" s="11">
        <f>VLOOKUP($B200,data!$B$3:$Q$15316,'diff expr 0 vs 1 mite'!K$8,FALSE)</f>
        <v>8.5320835939999995</v>
      </c>
      <c r="L200" s="11">
        <f>VLOOKUP($B200,data!$B$3:$Q$15316,'diff expr 0 vs 1 mite'!L$8,FALSE)</f>
        <v>33.845160530000001</v>
      </c>
      <c r="M200" s="11">
        <f>VLOOKUP($B200,data!$B$3:$Q$15316,'diff expr 0 vs 1 mite'!M$8,FALSE)</f>
        <v>12.36760426</v>
      </c>
      <c r="N200" s="11">
        <f>VLOOKUP($B200,data!$B$3:$Q$15316,'diff expr 0 vs 1 mite'!N$8,FALSE)</f>
        <v>5.3287786099999996</v>
      </c>
      <c r="O200" s="11">
        <f>VLOOKUP($B200,data!$B$3:$Q$15316,'diff expr 0 vs 1 mite'!O$8,FALSE)</f>
        <v>27.600035779999999</v>
      </c>
      <c r="P200" s="11">
        <f>VLOOKUP($B200,data!$B$3:$Q$15316,'diff expr 0 vs 1 mite'!P$8,FALSE)</f>
        <v>28.423929810000001</v>
      </c>
      <c r="R200" s="27" t="s">
        <v>27749</v>
      </c>
      <c r="T200" s="2">
        <f t="shared" si="87"/>
        <v>6</v>
      </c>
      <c r="U200" s="2">
        <f t="shared" si="88"/>
        <v>3</v>
      </c>
      <c r="V200" s="2">
        <f t="shared" si="89"/>
        <v>4</v>
      </c>
      <c r="W200" s="2">
        <f t="shared" si="90"/>
        <v>2</v>
      </c>
      <c r="X200" s="2">
        <f t="shared" si="91"/>
        <v>9</v>
      </c>
      <c r="Y200" s="2">
        <f t="shared" si="92"/>
        <v>5</v>
      </c>
      <c r="Z200" s="2">
        <f t="shared" si="93"/>
        <v>1</v>
      </c>
      <c r="AA200" s="2">
        <f t="shared" si="94"/>
        <v>7</v>
      </c>
      <c r="AB200" s="2">
        <f t="shared" si="95"/>
        <v>8</v>
      </c>
      <c r="AC200" s="2"/>
      <c r="AD200" s="2">
        <f t="shared" si="96"/>
        <v>0</v>
      </c>
      <c r="AE200" s="2">
        <f t="shared" si="97"/>
        <v>0</v>
      </c>
      <c r="AF200" s="2">
        <f t="shared" si="98"/>
        <v>0</v>
      </c>
      <c r="AG200" s="2">
        <f t="shared" si="99"/>
        <v>0</v>
      </c>
      <c r="AH200" s="2">
        <f t="shared" si="100"/>
        <v>0</v>
      </c>
      <c r="AI200" s="2">
        <f t="shared" si="101"/>
        <v>0</v>
      </c>
      <c r="AJ200" s="2">
        <f t="shared" si="102"/>
        <v>0</v>
      </c>
      <c r="AK200" s="2">
        <f t="shared" si="103"/>
        <v>0</v>
      </c>
      <c r="AL200" s="2">
        <f t="shared" si="104"/>
        <v>0</v>
      </c>
      <c r="AM200" s="2"/>
      <c r="AN200" s="2">
        <f t="shared" si="105"/>
        <v>6</v>
      </c>
      <c r="AO200" s="2">
        <f t="shared" si="106"/>
        <v>3</v>
      </c>
      <c r="AP200" s="2">
        <f t="shared" si="107"/>
        <v>4</v>
      </c>
      <c r="AQ200" s="2">
        <f t="shared" si="108"/>
        <v>2</v>
      </c>
      <c r="AR200" s="2">
        <f t="shared" si="109"/>
        <v>9</v>
      </c>
      <c r="AS200" s="2">
        <f t="shared" si="110"/>
        <v>5</v>
      </c>
      <c r="AT200" s="2">
        <f t="shared" si="111"/>
        <v>1</v>
      </c>
      <c r="AU200" s="2">
        <f t="shared" si="112"/>
        <v>7</v>
      </c>
      <c r="AV200" s="2">
        <f t="shared" si="113"/>
        <v>8</v>
      </c>
      <c r="AW200" s="2"/>
      <c r="AX200" s="5">
        <f t="shared" si="114"/>
        <v>4</v>
      </c>
      <c r="AY200" s="2">
        <f t="shared" si="115"/>
        <v>5</v>
      </c>
      <c r="AZ200" s="2">
        <f t="shared" si="116"/>
        <v>15</v>
      </c>
      <c r="BA200" s="2">
        <f t="shared" si="121"/>
        <v>30</v>
      </c>
      <c r="BB200" s="2">
        <f t="shared" si="122"/>
        <v>15</v>
      </c>
      <c r="BC200" s="2">
        <f t="shared" si="123"/>
        <v>5</v>
      </c>
      <c r="BD200" s="2">
        <f t="shared" si="124"/>
        <v>5</v>
      </c>
      <c r="BE200" s="19">
        <f t="shared" si="125"/>
        <v>10</v>
      </c>
      <c r="BF200" s="19">
        <f t="shared" si="126"/>
        <v>4.0824829046386304</v>
      </c>
      <c r="BG200" s="31">
        <f t="shared" si="127"/>
        <v>-1.2247448713915889</v>
      </c>
      <c r="BH200" s="32">
        <f t="shared" si="117"/>
        <v>0.1103356809599234</v>
      </c>
      <c r="BI200" s="62">
        <f t="shared" si="118"/>
        <v>6.1690140845070421E-2</v>
      </c>
      <c r="BJ200" s="62" t="str">
        <f t="shared" si="128"/>
        <v/>
      </c>
      <c r="BK200" s="73" t="str">
        <f t="shared" si="129"/>
        <v/>
      </c>
      <c r="BM200" s="11">
        <f t="shared" si="130"/>
        <v>0.3256965798750911</v>
      </c>
    </row>
    <row r="201" spans="1:65">
      <c r="A201" s="30" t="s">
        <v>699</v>
      </c>
      <c r="B201" s="30" t="s">
        <v>700</v>
      </c>
      <c r="C201" s="30" t="s">
        <v>673</v>
      </c>
      <c r="D201" s="30" t="s">
        <v>674</v>
      </c>
      <c r="E201" s="30" t="s">
        <v>570</v>
      </c>
      <c r="F201" s="11" t="str">
        <f t="shared" si="120"/>
        <v>Immune syst</v>
      </c>
      <c r="H201" s="11">
        <f>VLOOKUP($B201,data!$B$3:$Q$15316,'diff expr 0 vs 1 mite'!H$8,FALSE)</f>
        <v>1.3123683159999999</v>
      </c>
      <c r="I201" s="11">
        <f>VLOOKUP($B201,data!$B$3:$Q$15316,'diff expr 0 vs 1 mite'!I$8,FALSE)</f>
        <v>0.43262486999999999</v>
      </c>
      <c r="J201" s="11">
        <f>VLOOKUP($B201,data!$B$3:$Q$15316,'diff expr 0 vs 1 mite'!J$8,FALSE)</f>
        <v>0.29384828600000001</v>
      </c>
      <c r="K201" s="11">
        <f>VLOOKUP($B201,data!$B$3:$Q$15316,'diff expr 0 vs 1 mite'!K$8,FALSE)</f>
        <v>0.42479138599999999</v>
      </c>
      <c r="L201" s="11">
        <f>VLOOKUP($B201,data!$B$3:$Q$15316,'diff expr 0 vs 1 mite'!L$8,FALSE)</f>
        <v>1.02188933</v>
      </c>
      <c r="M201" s="11">
        <f>VLOOKUP($B201,data!$B$3:$Q$15316,'diff expr 0 vs 1 mite'!M$8,FALSE)</f>
        <v>1.0981921139999999</v>
      </c>
      <c r="N201" s="11">
        <f>VLOOKUP($B201,data!$B$3:$Q$15316,'diff expr 0 vs 1 mite'!N$8,FALSE)</f>
        <v>0.52187440299999999</v>
      </c>
      <c r="O201" s="11">
        <f>VLOOKUP($B201,data!$B$3:$Q$15316,'diff expr 0 vs 1 mite'!O$8,FALSE)</f>
        <v>1.4120390519999999</v>
      </c>
      <c r="P201" s="11">
        <f>VLOOKUP($B201,data!$B$3:$Q$15316,'diff expr 0 vs 1 mite'!P$8,FALSE)</f>
        <v>6.7883993340000002</v>
      </c>
      <c r="R201" s="27" t="s">
        <v>27749</v>
      </c>
      <c r="T201" s="2">
        <f t="shared" si="87"/>
        <v>7</v>
      </c>
      <c r="U201" s="2">
        <f t="shared" si="88"/>
        <v>3</v>
      </c>
      <c r="V201" s="2">
        <f t="shared" si="89"/>
        <v>1</v>
      </c>
      <c r="W201" s="2">
        <f t="shared" si="90"/>
        <v>2</v>
      </c>
      <c r="X201" s="2">
        <f t="shared" si="91"/>
        <v>5</v>
      </c>
      <c r="Y201" s="2">
        <f t="shared" si="92"/>
        <v>6</v>
      </c>
      <c r="Z201" s="2">
        <f t="shared" si="93"/>
        <v>4</v>
      </c>
      <c r="AA201" s="2">
        <f t="shared" si="94"/>
        <v>8</v>
      </c>
      <c r="AB201" s="2">
        <f t="shared" si="95"/>
        <v>9</v>
      </c>
      <c r="AC201" s="2"/>
      <c r="AD201" s="2">
        <f t="shared" si="96"/>
        <v>0</v>
      </c>
      <c r="AE201" s="2">
        <f t="shared" si="97"/>
        <v>0</v>
      </c>
      <c r="AF201" s="2">
        <f t="shared" si="98"/>
        <v>0</v>
      </c>
      <c r="AG201" s="2">
        <f t="shared" si="99"/>
        <v>0</v>
      </c>
      <c r="AH201" s="2">
        <f t="shared" si="100"/>
        <v>0</v>
      </c>
      <c r="AI201" s="2">
        <f t="shared" si="101"/>
        <v>0</v>
      </c>
      <c r="AJ201" s="2">
        <f t="shared" si="102"/>
        <v>0</v>
      </c>
      <c r="AK201" s="2">
        <f t="shared" si="103"/>
        <v>0</v>
      </c>
      <c r="AL201" s="2">
        <f t="shared" si="104"/>
        <v>0</v>
      </c>
      <c r="AM201" s="2"/>
      <c r="AN201" s="2">
        <f t="shared" si="105"/>
        <v>7</v>
      </c>
      <c r="AO201" s="2">
        <f t="shared" si="106"/>
        <v>3</v>
      </c>
      <c r="AP201" s="2">
        <f t="shared" si="107"/>
        <v>1</v>
      </c>
      <c r="AQ201" s="2">
        <f t="shared" si="108"/>
        <v>2</v>
      </c>
      <c r="AR201" s="2">
        <f t="shared" si="109"/>
        <v>5</v>
      </c>
      <c r="AS201" s="2">
        <f t="shared" si="110"/>
        <v>6</v>
      </c>
      <c r="AT201" s="2">
        <f t="shared" si="111"/>
        <v>4</v>
      </c>
      <c r="AU201" s="2">
        <f t="shared" si="112"/>
        <v>8</v>
      </c>
      <c r="AV201" s="2">
        <f t="shared" si="113"/>
        <v>9</v>
      </c>
      <c r="AW201" s="2"/>
      <c r="AX201" s="5">
        <f t="shared" si="114"/>
        <v>4</v>
      </c>
      <c r="AY201" s="2">
        <f t="shared" si="115"/>
        <v>5</v>
      </c>
      <c r="AZ201" s="2">
        <f t="shared" si="116"/>
        <v>13</v>
      </c>
      <c r="BA201" s="2">
        <f t="shared" si="121"/>
        <v>32</v>
      </c>
      <c r="BB201" s="2">
        <f t="shared" si="122"/>
        <v>17</v>
      </c>
      <c r="BC201" s="2">
        <f t="shared" si="123"/>
        <v>3</v>
      </c>
      <c r="BD201" s="2">
        <f t="shared" si="124"/>
        <v>3</v>
      </c>
      <c r="BE201" s="19">
        <f t="shared" si="125"/>
        <v>10</v>
      </c>
      <c r="BF201" s="19">
        <f t="shared" si="126"/>
        <v>4.0824829046386304</v>
      </c>
      <c r="BG201" s="31">
        <f t="shared" si="127"/>
        <v>-1.7146428199482247</v>
      </c>
      <c r="BH201" s="32">
        <f t="shared" si="117"/>
        <v>4.3205366486849993E-2</v>
      </c>
      <c r="BI201" s="62">
        <f t="shared" si="118"/>
        <v>3.3239436619718309E-2</v>
      </c>
      <c r="BJ201" s="62" t="str">
        <f t="shared" si="128"/>
        <v/>
      </c>
      <c r="BK201" s="73" t="str">
        <f t="shared" si="129"/>
        <v/>
      </c>
      <c r="BM201" s="11">
        <f t="shared" si="130"/>
        <v>0.54663919357746948</v>
      </c>
    </row>
    <row r="202" spans="1:65">
      <c r="A202" s="30" t="s">
        <v>701</v>
      </c>
      <c r="B202" s="30" t="s">
        <v>702</v>
      </c>
      <c r="C202" s="30" t="s">
        <v>703</v>
      </c>
      <c r="D202" s="30" t="s">
        <v>704</v>
      </c>
      <c r="E202" s="30" t="s">
        <v>570</v>
      </c>
      <c r="F202" s="11" t="str">
        <f t="shared" si="120"/>
        <v>Immune syst</v>
      </c>
      <c r="H202" s="11">
        <f>VLOOKUP($B202,data!$B$3:$Q$15316,'diff expr 0 vs 1 mite'!H$8,FALSE)</f>
        <v>12.79547442</v>
      </c>
      <c r="I202" s="11">
        <f>VLOOKUP($B202,data!$B$3:$Q$15316,'diff expr 0 vs 1 mite'!I$8,FALSE)</f>
        <v>7.2372317830000004</v>
      </c>
      <c r="J202" s="11">
        <f>VLOOKUP($B202,data!$B$3:$Q$15316,'diff expr 0 vs 1 mite'!J$8,FALSE)</f>
        <v>8.3862169449999993</v>
      </c>
      <c r="K202" s="11">
        <f>VLOOKUP($B202,data!$B$3:$Q$15316,'diff expr 0 vs 1 mite'!K$8,FALSE)</f>
        <v>5.3193799530000003</v>
      </c>
      <c r="L202" s="11">
        <f>VLOOKUP($B202,data!$B$3:$Q$15316,'diff expr 0 vs 1 mite'!L$8,FALSE)</f>
        <v>9.6124203850000001</v>
      </c>
      <c r="M202" s="11">
        <f>VLOOKUP($B202,data!$B$3:$Q$15316,'diff expr 0 vs 1 mite'!M$8,FALSE)</f>
        <v>4.2115283579999998</v>
      </c>
      <c r="N202" s="11">
        <f>VLOOKUP($B202,data!$B$3:$Q$15316,'diff expr 0 vs 1 mite'!N$8,FALSE)</f>
        <v>5.0441034729999998</v>
      </c>
      <c r="O202" s="11">
        <f>VLOOKUP($B202,data!$B$3:$Q$15316,'diff expr 0 vs 1 mite'!O$8,FALSE)</f>
        <v>11.35428469</v>
      </c>
      <c r="P202" s="11">
        <f>VLOOKUP($B202,data!$B$3:$Q$15316,'diff expr 0 vs 1 mite'!P$8,FALSE)</f>
        <v>8.31280559</v>
      </c>
      <c r="R202" s="27" t="s">
        <v>27749</v>
      </c>
      <c r="T202" s="2">
        <f t="shared" ref="T202:T265" si="131">IF(ISNUMBER(H202)=TRUE,RANK(H202,$H202:$P202,1))</f>
        <v>9</v>
      </c>
      <c r="U202" s="2">
        <f t="shared" ref="U202:U265" si="132">IF(ISNUMBER(I202)=TRUE,RANK(I202,$H202:$P202,1))</f>
        <v>4</v>
      </c>
      <c r="V202" s="2">
        <f t="shared" ref="V202:V265" si="133">IF(ISNUMBER(J202)=TRUE,RANK(J202,$H202:$P202,1))</f>
        <v>6</v>
      </c>
      <c r="W202" s="2">
        <f t="shared" ref="W202:W265" si="134">IF(ISNUMBER(K202)=TRUE,RANK(K202,$H202:$P202,1))</f>
        <v>3</v>
      </c>
      <c r="X202" s="2">
        <f t="shared" ref="X202:X265" si="135">IF(ISNUMBER(L202)=TRUE,RANK(L202,$H202:$P202,1))</f>
        <v>7</v>
      </c>
      <c r="Y202" s="2">
        <f t="shared" ref="Y202:Y265" si="136">IF(ISNUMBER(M202)=TRUE,RANK(M202,$H202:$P202,1))</f>
        <v>1</v>
      </c>
      <c r="Z202" s="2">
        <f t="shared" ref="Z202:Z265" si="137">IF(ISNUMBER(N202)=TRUE,RANK(N202,$H202:$P202,1))</f>
        <v>2</v>
      </c>
      <c r="AA202" s="2">
        <f t="shared" ref="AA202:AA265" si="138">IF(ISNUMBER(O202)=TRUE,RANK(O202,$H202:$P202,1))</f>
        <v>8</v>
      </c>
      <c r="AB202" s="2">
        <f t="shared" ref="AB202:AB265" si="139">IF(ISNUMBER(P202)=TRUE,RANK(P202,$H202:$P202,1))</f>
        <v>5</v>
      </c>
      <c r="AC202" s="2"/>
      <c r="AD202" s="2">
        <f t="shared" ref="AD202:AD265" si="140">IF(ISNUMBER(H202)=TRUE,((COUNT($H202:$P202)+1-RANK(H202,$H202:$P202,0)-RANK(H202,$H202:$P202,1))/2),"")</f>
        <v>0</v>
      </c>
      <c r="AE202" s="2">
        <f t="shared" ref="AE202:AE265" si="141">IF(ISNUMBER(I202)=TRUE,((COUNT($H202:$P202)+1-RANK(I202,$H202:$P202,0)-RANK(I202,$H202:$P202,1))/2),"")</f>
        <v>0</v>
      </c>
      <c r="AF202" s="2">
        <f t="shared" ref="AF202:AF265" si="142">IF(ISNUMBER(J202)=TRUE,((COUNT($H202:$P202)+1-RANK(J202,$H202:$P202,0)-RANK(J202,$H202:$P202,1))/2),"")</f>
        <v>0</v>
      </c>
      <c r="AG202" s="2">
        <f t="shared" ref="AG202:AG265" si="143">IF(ISNUMBER(K202)=TRUE,((COUNT($H202:$P202)+1-RANK(K202,$H202:$P202,0)-RANK(K202,$H202:$P202,1))/2),"")</f>
        <v>0</v>
      </c>
      <c r="AH202" s="2">
        <f t="shared" ref="AH202:AH265" si="144">IF(ISNUMBER(L202)=TRUE,((COUNT($H202:$P202)+1-RANK(L202,$H202:$P202,0)-RANK(L202,$H202:$P202,1))/2),"")</f>
        <v>0</v>
      </c>
      <c r="AI202" s="2">
        <f t="shared" ref="AI202:AI265" si="145">IF(ISNUMBER(M202)=TRUE,((COUNT($H202:$P202)+1-RANK(M202,$H202:$P202,0)-RANK(M202,$H202:$P202,1))/2),"")</f>
        <v>0</v>
      </c>
      <c r="AJ202" s="2">
        <f t="shared" ref="AJ202:AJ265" si="146">IF(ISNUMBER(N202)=TRUE,((COUNT($H202:$P202)+1-RANK(N202,$H202:$P202,0)-RANK(N202,$H202:$P202,1))/2),"")</f>
        <v>0</v>
      </c>
      <c r="AK202" s="2">
        <f t="shared" ref="AK202:AK265" si="147">IF(ISNUMBER(O202)=TRUE,((COUNT($H202:$P202)+1-RANK(O202,$H202:$P202,0)-RANK(O202,$H202:$P202,1))/2),"")</f>
        <v>0</v>
      </c>
      <c r="AL202" s="2">
        <f t="shared" ref="AL202:AL265" si="148">IF(ISNUMBER(P202)=TRUE,((COUNT($H202:$P202)+1-RANK(P202,$H202:$P202,0)-RANK(P202,$H202:$P202,1))/2),"")</f>
        <v>0</v>
      </c>
      <c r="AM202" s="2"/>
      <c r="AN202" s="2">
        <f t="shared" ref="AN202:AN265" si="149">IF(ISNUMBER(H202)=TRUE,(T202+AD202),"")</f>
        <v>9</v>
      </c>
      <c r="AO202" s="2">
        <f t="shared" ref="AO202:AO265" si="150">IF(ISNUMBER(I202)=TRUE,(U202+AE202),"")</f>
        <v>4</v>
      </c>
      <c r="AP202" s="2">
        <f t="shared" ref="AP202:AP265" si="151">IF(ISNUMBER(J202)=TRUE,(V202+AF202),"")</f>
        <v>6</v>
      </c>
      <c r="AQ202" s="2">
        <f t="shared" ref="AQ202:AQ265" si="152">IF(ISNUMBER(K202)=TRUE,(W202+AG202),"")</f>
        <v>3</v>
      </c>
      <c r="AR202" s="2">
        <f t="shared" ref="AR202:AR265" si="153">IF(ISNUMBER(L202)=TRUE,(X202+AH202),"")</f>
        <v>7</v>
      </c>
      <c r="AS202" s="2">
        <f t="shared" ref="AS202:AS265" si="154">IF(ISNUMBER(M202)=TRUE,(Y202+AI202),"")</f>
        <v>1</v>
      </c>
      <c r="AT202" s="2">
        <f t="shared" ref="AT202:AT265" si="155">IF(ISNUMBER(N202)=TRUE,(Z202+AJ202),"")</f>
        <v>2</v>
      </c>
      <c r="AU202" s="2">
        <f t="shared" ref="AU202:AU265" si="156">IF(ISNUMBER(O202)=TRUE,(AA202+AK202),"")</f>
        <v>8</v>
      </c>
      <c r="AV202" s="2">
        <f t="shared" ref="AV202:AV265" si="157">IF(ISNUMBER(P202)=TRUE,(AB202+AL202),"")</f>
        <v>5</v>
      </c>
      <c r="AW202" s="2"/>
      <c r="AX202" s="5">
        <f t="shared" ref="AX202:AX265" si="158">COUNT(H202:K202)</f>
        <v>4</v>
      </c>
      <c r="AY202" s="2">
        <f t="shared" ref="AY202:AY265" si="159">COUNT(L202:P202)</f>
        <v>5</v>
      </c>
      <c r="AZ202" s="2">
        <f t="shared" ref="AZ202:AZ265" si="160">SUM(AN202:AQ202)</f>
        <v>22</v>
      </c>
      <c r="BA202" s="2">
        <f t="shared" si="121"/>
        <v>23</v>
      </c>
      <c r="BB202" s="2">
        <f t="shared" si="122"/>
        <v>8</v>
      </c>
      <c r="BC202" s="2">
        <f t="shared" si="123"/>
        <v>12</v>
      </c>
      <c r="BD202" s="2">
        <f t="shared" si="124"/>
        <v>8</v>
      </c>
      <c r="BE202" s="19">
        <f t="shared" si="125"/>
        <v>10</v>
      </c>
      <c r="BF202" s="19">
        <f t="shared" si="126"/>
        <v>4.0824829046386304</v>
      </c>
      <c r="BG202" s="31">
        <f t="shared" si="127"/>
        <v>-0.4898979485566356</v>
      </c>
      <c r="BH202" s="32">
        <f t="shared" ref="BH202:BH265" si="161">IF(R202="OK",_xlfn.NORM.S.DIST(BG202,TRUE),"")</f>
        <v>0.31210305738320299</v>
      </c>
      <c r="BI202" s="62">
        <f t="shared" si="118"/>
        <v>8.2816901408450716E-2</v>
      </c>
      <c r="BJ202" s="62" t="str">
        <f t="shared" si="128"/>
        <v/>
      </c>
      <c r="BK202" s="73" t="str">
        <f t="shared" si="129"/>
        <v/>
      </c>
      <c r="BM202" s="11">
        <f t="shared" ref="BM202:BM265" si="162">LOG(AVERAGE(L202:P202)/AVERAGE(H202:K202))</f>
        <v>-3.9176279302272791E-2</v>
      </c>
    </row>
    <row r="203" spans="1:65">
      <c r="A203" s="30" t="s">
        <v>705</v>
      </c>
      <c r="B203" s="30" t="s">
        <v>706</v>
      </c>
      <c r="C203" s="30" t="s">
        <v>610</v>
      </c>
      <c r="D203" s="30" t="s">
        <v>611</v>
      </c>
      <c r="E203" s="30" t="s">
        <v>570</v>
      </c>
      <c r="F203" s="11" t="str">
        <f t="shared" ref="F203:F266" si="163">MID(E203,1,11)</f>
        <v>Immune syst</v>
      </c>
      <c r="H203" s="11">
        <f>VLOOKUP($B203,data!$B$3:$Q$15316,'diff expr 0 vs 1 mite'!H$8,FALSE)</f>
        <v>1.578805813</v>
      </c>
      <c r="I203" s="11">
        <f>VLOOKUP($B203,data!$B$3:$Q$15316,'diff expr 0 vs 1 mite'!I$8,FALSE)</f>
        <v>1.835632256</v>
      </c>
      <c r="J203" s="11">
        <f>VLOOKUP($B203,data!$B$3:$Q$15316,'diff expr 0 vs 1 mite'!J$8,FALSE)</f>
        <v>0.97008478499999995</v>
      </c>
      <c r="K203" s="11">
        <f>VLOOKUP($B203,data!$B$3:$Q$15316,'diff expr 0 vs 1 mite'!K$8,FALSE)</f>
        <v>1.101108027</v>
      </c>
      <c r="L203" s="11">
        <f>VLOOKUP($B203,data!$B$3:$Q$15316,'diff expr 0 vs 1 mite'!L$8,FALSE)</f>
        <v>1.8727195029999999</v>
      </c>
      <c r="M203" s="11">
        <f>VLOOKUP($B203,data!$B$3:$Q$15316,'diff expr 0 vs 1 mite'!M$8,FALSE)</f>
        <v>9.2990240130000004</v>
      </c>
      <c r="N203" s="11">
        <f>VLOOKUP($B203,data!$B$3:$Q$15316,'diff expr 0 vs 1 mite'!N$8,FALSE)</f>
        <v>3.8991270099999999</v>
      </c>
      <c r="O203" s="11">
        <f>VLOOKUP($B203,data!$B$3:$Q$15316,'diff expr 0 vs 1 mite'!O$8,FALSE)</f>
        <v>12.081330169999999</v>
      </c>
      <c r="P203" s="11">
        <f>VLOOKUP($B203,data!$B$3:$Q$15316,'diff expr 0 vs 1 mite'!P$8,FALSE)</f>
        <v>12.324188680000001</v>
      </c>
      <c r="R203" s="27" t="s">
        <v>27749</v>
      </c>
      <c r="T203" s="2">
        <f t="shared" si="131"/>
        <v>3</v>
      </c>
      <c r="U203" s="2">
        <f t="shared" si="132"/>
        <v>4</v>
      </c>
      <c r="V203" s="2">
        <f t="shared" si="133"/>
        <v>1</v>
      </c>
      <c r="W203" s="2">
        <f t="shared" si="134"/>
        <v>2</v>
      </c>
      <c r="X203" s="2">
        <f t="shared" si="135"/>
        <v>5</v>
      </c>
      <c r="Y203" s="2">
        <f t="shared" si="136"/>
        <v>7</v>
      </c>
      <c r="Z203" s="2">
        <f t="shared" si="137"/>
        <v>6</v>
      </c>
      <c r="AA203" s="2">
        <f t="shared" si="138"/>
        <v>8</v>
      </c>
      <c r="AB203" s="2">
        <f t="shared" si="139"/>
        <v>9</v>
      </c>
      <c r="AC203" s="2"/>
      <c r="AD203" s="2">
        <f t="shared" si="140"/>
        <v>0</v>
      </c>
      <c r="AE203" s="2">
        <f t="shared" si="141"/>
        <v>0</v>
      </c>
      <c r="AF203" s="2">
        <f t="shared" si="142"/>
        <v>0</v>
      </c>
      <c r="AG203" s="2">
        <f t="shared" si="143"/>
        <v>0</v>
      </c>
      <c r="AH203" s="2">
        <f t="shared" si="144"/>
        <v>0</v>
      </c>
      <c r="AI203" s="2">
        <f t="shared" si="145"/>
        <v>0</v>
      </c>
      <c r="AJ203" s="2">
        <f t="shared" si="146"/>
        <v>0</v>
      </c>
      <c r="AK203" s="2">
        <f t="shared" si="147"/>
        <v>0</v>
      </c>
      <c r="AL203" s="2">
        <f t="shared" si="148"/>
        <v>0</v>
      </c>
      <c r="AM203" s="2"/>
      <c r="AN203" s="2">
        <f t="shared" si="149"/>
        <v>3</v>
      </c>
      <c r="AO203" s="2">
        <f t="shared" si="150"/>
        <v>4</v>
      </c>
      <c r="AP203" s="2">
        <f t="shared" si="151"/>
        <v>1</v>
      </c>
      <c r="AQ203" s="2">
        <f t="shared" si="152"/>
        <v>2</v>
      </c>
      <c r="AR203" s="2">
        <f t="shared" si="153"/>
        <v>5</v>
      </c>
      <c r="AS203" s="2">
        <f t="shared" si="154"/>
        <v>7</v>
      </c>
      <c r="AT203" s="2">
        <f t="shared" si="155"/>
        <v>6</v>
      </c>
      <c r="AU203" s="2">
        <f t="shared" si="156"/>
        <v>8</v>
      </c>
      <c r="AV203" s="2">
        <f t="shared" si="157"/>
        <v>9</v>
      </c>
      <c r="AW203" s="2"/>
      <c r="AX203" s="5">
        <f t="shared" si="158"/>
        <v>4</v>
      </c>
      <c r="AY203" s="2">
        <f t="shared" si="159"/>
        <v>5</v>
      </c>
      <c r="AZ203" s="2">
        <f t="shared" si="160"/>
        <v>10</v>
      </c>
      <c r="BA203" s="2">
        <f t="shared" ref="BA203:BA266" si="164">SUM(AR203:AV203)</f>
        <v>35</v>
      </c>
      <c r="BB203" s="2">
        <f t="shared" ref="BB203:BB266" si="165">AX203*AY203+(AX203*(AX203+1))/2-AZ203</f>
        <v>20</v>
      </c>
      <c r="BC203" s="2">
        <f t="shared" ref="BC203:BC266" si="166">AX203*AY203+(AY203*(AY203+1)/2-BA203)</f>
        <v>0</v>
      </c>
      <c r="BD203" s="2">
        <f t="shared" ref="BD203:BD266" si="167">MIN(BB203:BC203)</f>
        <v>0</v>
      </c>
      <c r="BE203" s="19">
        <f t="shared" ref="BE203:BE266" si="168">AX203*AY203/2</f>
        <v>10</v>
      </c>
      <c r="BF203" s="19">
        <f t="shared" ref="BF203:BF266" si="169">SQRT((AX203*AY203*(AX203+AY203+1))/12)</f>
        <v>4.0824829046386304</v>
      </c>
      <c r="BG203" s="31">
        <f t="shared" ref="BG203:BG266" si="170">(BD203-BE203)/BF203</f>
        <v>-2.4494897427831779</v>
      </c>
      <c r="BH203" s="32">
        <f t="shared" si="161"/>
        <v>7.1529392177148241E-3</v>
      </c>
      <c r="BI203" s="62">
        <f t="shared" ref="BI203:BI266" si="171">(RANK(BH203,$BH$11:$BH$365,1)/$BJ$9)*$BK$9</f>
        <v>2.8169014084507044E-4</v>
      </c>
      <c r="BJ203" s="62" t="str">
        <f t="shared" si="128"/>
        <v/>
      </c>
      <c r="BK203" s="73" t="str">
        <f t="shared" si="129"/>
        <v>sign</v>
      </c>
      <c r="BM203" s="11">
        <f t="shared" si="162"/>
        <v>0.76020082968823233</v>
      </c>
    </row>
    <row r="204" spans="1:65">
      <c r="A204" s="30" t="s">
        <v>707</v>
      </c>
      <c r="B204" s="30" t="s">
        <v>708</v>
      </c>
      <c r="C204" s="30" t="s">
        <v>585</v>
      </c>
      <c r="D204" s="30" t="s">
        <v>709</v>
      </c>
      <c r="E204" s="30" t="s">
        <v>570</v>
      </c>
      <c r="F204" s="11" t="str">
        <f t="shared" si="163"/>
        <v>Immune syst</v>
      </c>
      <c r="H204" s="11">
        <f>VLOOKUP($B204,data!$B$3:$Q$15316,'diff expr 0 vs 1 mite'!H$8,FALSE)</f>
        <v>0.69016024499999995</v>
      </c>
      <c r="I204" s="11">
        <f>VLOOKUP($B204,data!$B$3:$Q$15316,'diff expr 0 vs 1 mite'!I$8,FALSE)</f>
        <v>0.46401359800000003</v>
      </c>
      <c r="J204" s="11">
        <f>VLOOKUP($B204,data!$B$3:$Q$15316,'diff expr 0 vs 1 mite'!J$8,FALSE)</f>
        <v>0.39013843999999998</v>
      </c>
      <c r="K204" s="11">
        <f>VLOOKUP($B204,data!$B$3:$Q$15316,'diff expr 0 vs 1 mite'!K$8,FALSE)</f>
        <v>0.494929862</v>
      </c>
      <c r="L204" s="11">
        <f>VLOOKUP($B204,data!$B$3:$Q$15316,'diff expr 0 vs 1 mite'!L$8,FALSE)</f>
        <v>0.71788595200000005</v>
      </c>
      <c r="M204" s="11">
        <f>VLOOKUP($B204,data!$B$3:$Q$15316,'diff expr 0 vs 1 mite'!M$8,FALSE)</f>
        <v>0.36345718500000002</v>
      </c>
      <c r="N204" s="11">
        <f>VLOOKUP($B204,data!$B$3:$Q$15316,'diff expr 0 vs 1 mite'!N$8,FALSE)</f>
        <v>1.3269899409999999</v>
      </c>
      <c r="O204" s="11">
        <f>VLOOKUP($B204,data!$B$3:$Q$15316,'diff expr 0 vs 1 mite'!O$8,FALSE)</f>
        <v>0.79144229399999999</v>
      </c>
      <c r="P204" s="11">
        <f>VLOOKUP($B204,data!$B$3:$Q$15316,'diff expr 0 vs 1 mite'!P$8,FALSE)</f>
        <v>1.2598237539999999</v>
      </c>
      <c r="R204" s="27" t="s">
        <v>27749</v>
      </c>
      <c r="T204" s="2">
        <f t="shared" si="131"/>
        <v>5</v>
      </c>
      <c r="U204" s="2">
        <f t="shared" si="132"/>
        <v>3</v>
      </c>
      <c r="V204" s="2">
        <f t="shared" si="133"/>
        <v>2</v>
      </c>
      <c r="W204" s="2">
        <f t="shared" si="134"/>
        <v>4</v>
      </c>
      <c r="X204" s="2">
        <f t="shared" si="135"/>
        <v>6</v>
      </c>
      <c r="Y204" s="2">
        <f t="shared" si="136"/>
        <v>1</v>
      </c>
      <c r="Z204" s="2">
        <f t="shared" si="137"/>
        <v>9</v>
      </c>
      <c r="AA204" s="2">
        <f t="shared" si="138"/>
        <v>7</v>
      </c>
      <c r="AB204" s="2">
        <f t="shared" si="139"/>
        <v>8</v>
      </c>
      <c r="AC204" s="2"/>
      <c r="AD204" s="2">
        <f t="shared" si="140"/>
        <v>0</v>
      </c>
      <c r="AE204" s="2">
        <f t="shared" si="141"/>
        <v>0</v>
      </c>
      <c r="AF204" s="2">
        <f t="shared" si="142"/>
        <v>0</v>
      </c>
      <c r="AG204" s="2">
        <f t="shared" si="143"/>
        <v>0</v>
      </c>
      <c r="AH204" s="2">
        <f t="shared" si="144"/>
        <v>0</v>
      </c>
      <c r="AI204" s="2">
        <f t="shared" si="145"/>
        <v>0</v>
      </c>
      <c r="AJ204" s="2">
        <f t="shared" si="146"/>
        <v>0</v>
      </c>
      <c r="AK204" s="2">
        <f t="shared" si="147"/>
        <v>0</v>
      </c>
      <c r="AL204" s="2">
        <f t="shared" si="148"/>
        <v>0</v>
      </c>
      <c r="AM204" s="2"/>
      <c r="AN204" s="2">
        <f t="shared" si="149"/>
        <v>5</v>
      </c>
      <c r="AO204" s="2">
        <f t="shared" si="150"/>
        <v>3</v>
      </c>
      <c r="AP204" s="2">
        <f t="shared" si="151"/>
        <v>2</v>
      </c>
      <c r="AQ204" s="2">
        <f t="shared" si="152"/>
        <v>4</v>
      </c>
      <c r="AR204" s="2">
        <f t="shared" si="153"/>
        <v>6</v>
      </c>
      <c r="AS204" s="2">
        <f t="shared" si="154"/>
        <v>1</v>
      </c>
      <c r="AT204" s="2">
        <f t="shared" si="155"/>
        <v>9</v>
      </c>
      <c r="AU204" s="2">
        <f t="shared" si="156"/>
        <v>7</v>
      </c>
      <c r="AV204" s="2">
        <f t="shared" si="157"/>
        <v>8</v>
      </c>
      <c r="AW204" s="2"/>
      <c r="AX204" s="5">
        <f t="shared" si="158"/>
        <v>4</v>
      </c>
      <c r="AY204" s="2">
        <f t="shared" si="159"/>
        <v>5</v>
      </c>
      <c r="AZ204" s="2">
        <f t="shared" si="160"/>
        <v>14</v>
      </c>
      <c r="BA204" s="2">
        <f t="shared" si="164"/>
        <v>31</v>
      </c>
      <c r="BB204" s="2">
        <f t="shared" si="165"/>
        <v>16</v>
      </c>
      <c r="BC204" s="2">
        <f t="shared" si="166"/>
        <v>4</v>
      </c>
      <c r="BD204" s="2">
        <f t="shared" si="167"/>
        <v>4</v>
      </c>
      <c r="BE204" s="19">
        <f t="shared" si="168"/>
        <v>10</v>
      </c>
      <c r="BF204" s="19">
        <f t="shared" si="169"/>
        <v>4.0824829046386304</v>
      </c>
      <c r="BG204" s="31">
        <f t="shared" si="170"/>
        <v>-1.4696938456699067</v>
      </c>
      <c r="BH204" s="32">
        <f t="shared" si="161"/>
        <v>7.0822345147568383E-2</v>
      </c>
      <c r="BI204" s="62">
        <f t="shared" si="171"/>
        <v>4.1971830985915497E-2</v>
      </c>
      <c r="BJ204" s="62" t="str">
        <f t="shared" ref="BJ204:BJ267" si="172">IF(BH204&lt;BI204,BH204,"")</f>
        <v/>
      </c>
      <c r="BK204" s="73" t="str">
        <f t="shared" ref="BK204:BK267" si="173">IF(BH204&lt;=MAX(BJ$11:BJ$365),"sign","")</f>
        <v/>
      </c>
      <c r="BM204" s="11">
        <f t="shared" si="162"/>
        <v>0.24291701055149589</v>
      </c>
    </row>
    <row r="205" spans="1:65">
      <c r="A205" s="30" t="s">
        <v>710</v>
      </c>
      <c r="B205" s="30" t="s">
        <v>711</v>
      </c>
      <c r="C205" s="30" t="s">
        <v>712</v>
      </c>
      <c r="D205" s="30" t="s">
        <v>713</v>
      </c>
      <c r="E205" s="30" t="s">
        <v>570</v>
      </c>
      <c r="F205" s="11" t="str">
        <f t="shared" si="163"/>
        <v>Immune syst</v>
      </c>
      <c r="H205" s="11">
        <f>VLOOKUP($B205,data!$B$3:$Q$15316,'diff expr 0 vs 1 mite'!H$8,FALSE)</f>
        <v>6.1430551070000003</v>
      </c>
      <c r="I205" s="11">
        <f>VLOOKUP($B205,data!$B$3:$Q$15316,'diff expr 0 vs 1 mite'!I$8,FALSE)</f>
        <v>7.6210988009999996</v>
      </c>
      <c r="J205" s="11">
        <f>VLOOKUP($B205,data!$B$3:$Q$15316,'diff expr 0 vs 1 mite'!J$8,FALSE)</f>
        <v>3.50494094</v>
      </c>
      <c r="K205" s="11">
        <f>VLOOKUP($B205,data!$B$3:$Q$15316,'diff expr 0 vs 1 mite'!K$8,FALSE)</f>
        <v>8.8357356619999994</v>
      </c>
      <c r="L205" s="11">
        <f>VLOOKUP($B205,data!$B$3:$Q$15316,'diff expr 0 vs 1 mite'!L$8,FALSE)</f>
        <v>10.522949410000001</v>
      </c>
      <c r="M205" s="11">
        <f>VLOOKUP($B205,data!$B$3:$Q$15316,'diff expr 0 vs 1 mite'!M$8,FALSE)</f>
        <v>20.700789669999999</v>
      </c>
      <c r="N205" s="11">
        <f>VLOOKUP($B205,data!$B$3:$Q$15316,'diff expr 0 vs 1 mite'!N$8,FALSE)</f>
        <v>19.920053100000001</v>
      </c>
      <c r="O205" s="11">
        <f>VLOOKUP($B205,data!$B$3:$Q$15316,'diff expr 0 vs 1 mite'!O$8,FALSE)</f>
        <v>40.284566429999998</v>
      </c>
      <c r="P205" s="11">
        <f>VLOOKUP($B205,data!$B$3:$Q$15316,'diff expr 0 vs 1 mite'!P$8,FALSE)</f>
        <v>57.56971592</v>
      </c>
      <c r="R205" s="27" t="s">
        <v>27749</v>
      </c>
      <c r="T205" s="2">
        <f t="shared" si="131"/>
        <v>2</v>
      </c>
      <c r="U205" s="2">
        <f t="shared" si="132"/>
        <v>3</v>
      </c>
      <c r="V205" s="2">
        <f t="shared" si="133"/>
        <v>1</v>
      </c>
      <c r="W205" s="2">
        <f t="shared" si="134"/>
        <v>4</v>
      </c>
      <c r="X205" s="2">
        <f t="shared" si="135"/>
        <v>5</v>
      </c>
      <c r="Y205" s="2">
        <f t="shared" si="136"/>
        <v>7</v>
      </c>
      <c r="Z205" s="2">
        <f t="shared" si="137"/>
        <v>6</v>
      </c>
      <c r="AA205" s="2">
        <f t="shared" si="138"/>
        <v>8</v>
      </c>
      <c r="AB205" s="2">
        <f t="shared" si="139"/>
        <v>9</v>
      </c>
      <c r="AC205" s="2"/>
      <c r="AD205" s="2">
        <f t="shared" si="140"/>
        <v>0</v>
      </c>
      <c r="AE205" s="2">
        <f t="shared" si="141"/>
        <v>0</v>
      </c>
      <c r="AF205" s="2">
        <f t="shared" si="142"/>
        <v>0</v>
      </c>
      <c r="AG205" s="2">
        <f t="shared" si="143"/>
        <v>0</v>
      </c>
      <c r="AH205" s="2">
        <f t="shared" si="144"/>
        <v>0</v>
      </c>
      <c r="AI205" s="2">
        <f t="shared" si="145"/>
        <v>0</v>
      </c>
      <c r="AJ205" s="2">
        <f t="shared" si="146"/>
        <v>0</v>
      </c>
      <c r="AK205" s="2">
        <f t="shared" si="147"/>
        <v>0</v>
      </c>
      <c r="AL205" s="2">
        <f t="shared" si="148"/>
        <v>0</v>
      </c>
      <c r="AM205" s="2"/>
      <c r="AN205" s="2">
        <f t="shared" si="149"/>
        <v>2</v>
      </c>
      <c r="AO205" s="2">
        <f t="shared" si="150"/>
        <v>3</v>
      </c>
      <c r="AP205" s="2">
        <f t="shared" si="151"/>
        <v>1</v>
      </c>
      <c r="AQ205" s="2">
        <f t="shared" si="152"/>
        <v>4</v>
      </c>
      <c r="AR205" s="2">
        <f t="shared" si="153"/>
        <v>5</v>
      </c>
      <c r="AS205" s="2">
        <f t="shared" si="154"/>
        <v>7</v>
      </c>
      <c r="AT205" s="2">
        <f t="shared" si="155"/>
        <v>6</v>
      </c>
      <c r="AU205" s="2">
        <f t="shared" si="156"/>
        <v>8</v>
      </c>
      <c r="AV205" s="2">
        <f t="shared" si="157"/>
        <v>9</v>
      </c>
      <c r="AW205" s="2"/>
      <c r="AX205" s="5">
        <f t="shared" si="158"/>
        <v>4</v>
      </c>
      <c r="AY205" s="2">
        <f t="shared" si="159"/>
        <v>5</v>
      </c>
      <c r="AZ205" s="2">
        <f t="shared" si="160"/>
        <v>10</v>
      </c>
      <c r="BA205" s="2">
        <f t="shared" si="164"/>
        <v>35</v>
      </c>
      <c r="BB205" s="2">
        <f t="shared" si="165"/>
        <v>20</v>
      </c>
      <c r="BC205" s="2">
        <f t="shared" si="166"/>
        <v>0</v>
      </c>
      <c r="BD205" s="2">
        <f t="shared" si="167"/>
        <v>0</v>
      </c>
      <c r="BE205" s="19">
        <f t="shared" si="168"/>
        <v>10</v>
      </c>
      <c r="BF205" s="19">
        <f t="shared" si="169"/>
        <v>4.0824829046386304</v>
      </c>
      <c r="BG205" s="31">
        <f t="shared" si="170"/>
        <v>-2.4494897427831779</v>
      </c>
      <c r="BH205" s="32">
        <f t="shared" si="161"/>
        <v>7.1529392177148241E-3</v>
      </c>
      <c r="BI205" s="62">
        <f t="shared" si="171"/>
        <v>2.8169014084507044E-4</v>
      </c>
      <c r="BJ205" s="62" t="str">
        <f t="shared" si="172"/>
        <v/>
      </c>
      <c r="BK205" s="73" t="str">
        <f t="shared" si="173"/>
        <v>sign</v>
      </c>
      <c r="BM205" s="11">
        <f t="shared" si="162"/>
        <v>0.65954976532054022</v>
      </c>
    </row>
    <row r="206" spans="1:65">
      <c r="A206" s="30" t="s">
        <v>714</v>
      </c>
      <c r="B206" s="30" t="s">
        <v>715</v>
      </c>
      <c r="C206" s="30" t="s">
        <v>660</v>
      </c>
      <c r="D206" s="30" t="s">
        <v>716</v>
      </c>
      <c r="E206" s="30" t="s">
        <v>570</v>
      </c>
      <c r="F206" s="11" t="str">
        <f t="shared" si="163"/>
        <v>Immune syst</v>
      </c>
      <c r="H206" s="11">
        <f>VLOOKUP($B206,data!$B$3:$Q$15316,'diff expr 0 vs 1 mite'!H$8,FALSE)</f>
        <v>4.9111464329999999</v>
      </c>
      <c r="I206" s="11">
        <f>VLOOKUP($B206,data!$B$3:$Q$15316,'diff expr 0 vs 1 mite'!I$8,FALSE)</f>
        <v>5.2897753529999996</v>
      </c>
      <c r="J206" s="11">
        <f>VLOOKUP($B206,data!$B$3:$Q$15316,'diff expr 0 vs 1 mite'!J$8,FALSE)</f>
        <v>6.8111886139999998</v>
      </c>
      <c r="K206" s="11">
        <f>VLOOKUP($B206,data!$B$3:$Q$15316,'diff expr 0 vs 1 mite'!K$8,FALSE)</f>
        <v>5.0859687019999997</v>
      </c>
      <c r="L206" s="11">
        <f>VLOOKUP($B206,data!$B$3:$Q$15316,'diff expr 0 vs 1 mite'!L$8,FALSE)</f>
        <v>4.2570343350000002</v>
      </c>
      <c r="M206" s="11">
        <f>VLOOKUP($B206,data!$B$3:$Q$15316,'diff expr 0 vs 1 mite'!M$8,FALSE)</f>
        <v>8.7750939789999993</v>
      </c>
      <c r="N206" s="11">
        <f>VLOOKUP($B206,data!$B$3:$Q$15316,'diff expr 0 vs 1 mite'!N$8,FALSE)</f>
        <v>11.040683270000001</v>
      </c>
      <c r="O206" s="11">
        <f>VLOOKUP($B206,data!$B$3:$Q$15316,'diff expr 0 vs 1 mite'!O$8,FALSE)</f>
        <v>7.4708406939999996</v>
      </c>
      <c r="P206" s="11">
        <f>VLOOKUP($B206,data!$B$3:$Q$15316,'diff expr 0 vs 1 mite'!P$8,FALSE)</f>
        <v>7.404000624</v>
      </c>
      <c r="R206" s="27" t="s">
        <v>27749</v>
      </c>
      <c r="T206" s="2">
        <f t="shared" si="131"/>
        <v>2</v>
      </c>
      <c r="U206" s="2">
        <f t="shared" si="132"/>
        <v>4</v>
      </c>
      <c r="V206" s="2">
        <f t="shared" si="133"/>
        <v>5</v>
      </c>
      <c r="W206" s="2">
        <f t="shared" si="134"/>
        <v>3</v>
      </c>
      <c r="X206" s="2">
        <f t="shared" si="135"/>
        <v>1</v>
      </c>
      <c r="Y206" s="2">
        <f t="shared" si="136"/>
        <v>8</v>
      </c>
      <c r="Z206" s="2">
        <f t="shared" si="137"/>
        <v>9</v>
      </c>
      <c r="AA206" s="2">
        <f t="shared" si="138"/>
        <v>7</v>
      </c>
      <c r="AB206" s="2">
        <f t="shared" si="139"/>
        <v>6</v>
      </c>
      <c r="AC206" s="2"/>
      <c r="AD206" s="2">
        <f t="shared" si="140"/>
        <v>0</v>
      </c>
      <c r="AE206" s="2">
        <f t="shared" si="141"/>
        <v>0</v>
      </c>
      <c r="AF206" s="2">
        <f t="shared" si="142"/>
        <v>0</v>
      </c>
      <c r="AG206" s="2">
        <f t="shared" si="143"/>
        <v>0</v>
      </c>
      <c r="AH206" s="2">
        <f t="shared" si="144"/>
        <v>0</v>
      </c>
      <c r="AI206" s="2">
        <f t="shared" si="145"/>
        <v>0</v>
      </c>
      <c r="AJ206" s="2">
        <f t="shared" si="146"/>
        <v>0</v>
      </c>
      <c r="AK206" s="2">
        <f t="shared" si="147"/>
        <v>0</v>
      </c>
      <c r="AL206" s="2">
        <f t="shared" si="148"/>
        <v>0</v>
      </c>
      <c r="AM206" s="2"/>
      <c r="AN206" s="2">
        <f t="shared" si="149"/>
        <v>2</v>
      </c>
      <c r="AO206" s="2">
        <f t="shared" si="150"/>
        <v>4</v>
      </c>
      <c r="AP206" s="2">
        <f t="shared" si="151"/>
        <v>5</v>
      </c>
      <c r="AQ206" s="2">
        <f t="shared" si="152"/>
        <v>3</v>
      </c>
      <c r="AR206" s="2">
        <f t="shared" si="153"/>
        <v>1</v>
      </c>
      <c r="AS206" s="2">
        <f t="shared" si="154"/>
        <v>8</v>
      </c>
      <c r="AT206" s="2">
        <f t="shared" si="155"/>
        <v>9</v>
      </c>
      <c r="AU206" s="2">
        <f t="shared" si="156"/>
        <v>7</v>
      </c>
      <c r="AV206" s="2">
        <f t="shared" si="157"/>
        <v>6</v>
      </c>
      <c r="AW206" s="2"/>
      <c r="AX206" s="5">
        <f t="shared" si="158"/>
        <v>4</v>
      </c>
      <c r="AY206" s="2">
        <f t="shared" si="159"/>
        <v>5</v>
      </c>
      <c r="AZ206" s="2">
        <f t="shared" si="160"/>
        <v>14</v>
      </c>
      <c r="BA206" s="2">
        <f t="shared" si="164"/>
        <v>31</v>
      </c>
      <c r="BB206" s="2">
        <f t="shared" si="165"/>
        <v>16</v>
      </c>
      <c r="BC206" s="2">
        <f t="shared" si="166"/>
        <v>4</v>
      </c>
      <c r="BD206" s="2">
        <f t="shared" si="167"/>
        <v>4</v>
      </c>
      <c r="BE206" s="19">
        <f t="shared" si="168"/>
        <v>10</v>
      </c>
      <c r="BF206" s="19">
        <f t="shared" si="169"/>
        <v>4.0824829046386304</v>
      </c>
      <c r="BG206" s="31">
        <f t="shared" si="170"/>
        <v>-1.4696938456699067</v>
      </c>
      <c r="BH206" s="32">
        <f t="shared" si="161"/>
        <v>7.0822345147568383E-2</v>
      </c>
      <c r="BI206" s="62">
        <f t="shared" si="171"/>
        <v>4.1971830985915497E-2</v>
      </c>
      <c r="BJ206" s="62" t="str">
        <f t="shared" si="172"/>
        <v/>
      </c>
      <c r="BK206" s="73" t="str">
        <f t="shared" si="173"/>
        <v/>
      </c>
      <c r="BM206" s="11">
        <f t="shared" si="162"/>
        <v>0.1492167541135811</v>
      </c>
    </row>
    <row r="207" spans="1:65">
      <c r="A207" s="30" t="s">
        <v>717</v>
      </c>
      <c r="B207" s="30" t="s">
        <v>718</v>
      </c>
      <c r="C207" s="30" t="s">
        <v>719</v>
      </c>
      <c r="D207" s="30" t="s">
        <v>720</v>
      </c>
      <c r="E207" s="30" t="s">
        <v>570</v>
      </c>
      <c r="F207" s="11" t="str">
        <f t="shared" si="163"/>
        <v>Immune syst</v>
      </c>
      <c r="H207" s="11">
        <f>VLOOKUP($B207,data!$B$3:$Q$15316,'diff expr 0 vs 1 mite'!H$8,FALSE)</f>
        <v>12.187800080000001</v>
      </c>
      <c r="I207" s="11">
        <f>VLOOKUP($B207,data!$B$3:$Q$15316,'diff expr 0 vs 1 mite'!I$8,FALSE)</f>
        <v>6.841161434</v>
      </c>
      <c r="J207" s="11">
        <f>VLOOKUP($B207,data!$B$3:$Q$15316,'diff expr 0 vs 1 mite'!J$8,FALSE)</f>
        <v>13.76169767</v>
      </c>
      <c r="K207" s="11">
        <f>VLOOKUP($B207,data!$B$3:$Q$15316,'diff expr 0 vs 1 mite'!K$8,FALSE)</f>
        <v>7.7111740380000002</v>
      </c>
      <c r="L207" s="11">
        <f>VLOOKUP($B207,data!$B$3:$Q$15316,'diff expr 0 vs 1 mite'!L$8,FALSE)</f>
        <v>25.51947938</v>
      </c>
      <c r="M207" s="11">
        <f>VLOOKUP($B207,data!$B$3:$Q$15316,'diff expr 0 vs 1 mite'!M$8,FALSE)</f>
        <v>12.503430209999999</v>
      </c>
      <c r="N207" s="11">
        <f>VLOOKUP($B207,data!$B$3:$Q$15316,'diff expr 0 vs 1 mite'!N$8,FALSE)</f>
        <v>3.5777509520000002</v>
      </c>
      <c r="O207" s="11">
        <f>VLOOKUP($B207,data!$B$3:$Q$15316,'diff expr 0 vs 1 mite'!O$8,FALSE)</f>
        <v>7.7790600999999997</v>
      </c>
      <c r="P207" s="11">
        <f>VLOOKUP($B207,data!$B$3:$Q$15316,'diff expr 0 vs 1 mite'!P$8,FALSE)</f>
        <v>4.5145500859999999</v>
      </c>
      <c r="R207" s="27" t="s">
        <v>27749</v>
      </c>
      <c r="T207" s="2">
        <f t="shared" si="131"/>
        <v>6</v>
      </c>
      <c r="U207" s="2">
        <f t="shared" si="132"/>
        <v>3</v>
      </c>
      <c r="V207" s="2">
        <f t="shared" si="133"/>
        <v>8</v>
      </c>
      <c r="W207" s="2">
        <f t="shared" si="134"/>
        <v>4</v>
      </c>
      <c r="X207" s="2">
        <f t="shared" si="135"/>
        <v>9</v>
      </c>
      <c r="Y207" s="2">
        <f t="shared" si="136"/>
        <v>7</v>
      </c>
      <c r="Z207" s="2">
        <f t="shared" si="137"/>
        <v>1</v>
      </c>
      <c r="AA207" s="2">
        <f t="shared" si="138"/>
        <v>5</v>
      </c>
      <c r="AB207" s="2">
        <f t="shared" si="139"/>
        <v>2</v>
      </c>
      <c r="AC207" s="2"/>
      <c r="AD207" s="2">
        <f t="shared" si="140"/>
        <v>0</v>
      </c>
      <c r="AE207" s="2">
        <f t="shared" si="141"/>
        <v>0</v>
      </c>
      <c r="AF207" s="2">
        <f t="shared" si="142"/>
        <v>0</v>
      </c>
      <c r="AG207" s="2">
        <f t="shared" si="143"/>
        <v>0</v>
      </c>
      <c r="AH207" s="2">
        <f t="shared" si="144"/>
        <v>0</v>
      </c>
      <c r="AI207" s="2">
        <f t="shared" si="145"/>
        <v>0</v>
      </c>
      <c r="AJ207" s="2">
        <f t="shared" si="146"/>
        <v>0</v>
      </c>
      <c r="AK207" s="2">
        <f t="shared" si="147"/>
        <v>0</v>
      </c>
      <c r="AL207" s="2">
        <f t="shared" si="148"/>
        <v>0</v>
      </c>
      <c r="AM207" s="2"/>
      <c r="AN207" s="2">
        <f t="shared" si="149"/>
        <v>6</v>
      </c>
      <c r="AO207" s="2">
        <f t="shared" si="150"/>
        <v>3</v>
      </c>
      <c r="AP207" s="2">
        <f t="shared" si="151"/>
        <v>8</v>
      </c>
      <c r="AQ207" s="2">
        <f t="shared" si="152"/>
        <v>4</v>
      </c>
      <c r="AR207" s="2">
        <f t="shared" si="153"/>
        <v>9</v>
      </c>
      <c r="AS207" s="2">
        <f t="shared" si="154"/>
        <v>7</v>
      </c>
      <c r="AT207" s="2">
        <f t="shared" si="155"/>
        <v>1</v>
      </c>
      <c r="AU207" s="2">
        <f t="shared" si="156"/>
        <v>5</v>
      </c>
      <c r="AV207" s="2">
        <f t="shared" si="157"/>
        <v>2</v>
      </c>
      <c r="AW207" s="2"/>
      <c r="AX207" s="5">
        <f t="shared" si="158"/>
        <v>4</v>
      </c>
      <c r="AY207" s="2">
        <f t="shared" si="159"/>
        <v>5</v>
      </c>
      <c r="AZ207" s="2">
        <f t="shared" si="160"/>
        <v>21</v>
      </c>
      <c r="BA207" s="2">
        <f t="shared" si="164"/>
        <v>24</v>
      </c>
      <c r="BB207" s="2">
        <f t="shared" si="165"/>
        <v>9</v>
      </c>
      <c r="BC207" s="2">
        <f t="shared" si="166"/>
        <v>11</v>
      </c>
      <c r="BD207" s="2">
        <f t="shared" si="167"/>
        <v>9</v>
      </c>
      <c r="BE207" s="19">
        <f t="shared" si="168"/>
        <v>10</v>
      </c>
      <c r="BF207" s="19">
        <f t="shared" si="169"/>
        <v>4.0824829046386304</v>
      </c>
      <c r="BG207" s="31">
        <f t="shared" si="170"/>
        <v>-0.2449489742783178</v>
      </c>
      <c r="BH207" s="32">
        <f t="shared" si="161"/>
        <v>0.40324797025367004</v>
      </c>
      <c r="BI207" s="62">
        <f t="shared" si="171"/>
        <v>9.2676056338028168E-2</v>
      </c>
      <c r="BJ207" s="62" t="str">
        <f t="shared" si="172"/>
        <v/>
      </c>
      <c r="BK207" s="73" t="str">
        <f t="shared" si="173"/>
        <v/>
      </c>
      <c r="BM207" s="11">
        <f t="shared" si="162"/>
        <v>2.7157905625851173E-2</v>
      </c>
    </row>
    <row r="208" spans="1:65">
      <c r="A208" s="30" t="s">
        <v>721</v>
      </c>
      <c r="B208" s="30" t="s">
        <v>722</v>
      </c>
      <c r="C208" s="30" t="s">
        <v>723</v>
      </c>
      <c r="D208" s="30" t="s">
        <v>724</v>
      </c>
      <c r="E208" s="30" t="s">
        <v>570</v>
      </c>
      <c r="F208" s="11" t="str">
        <f t="shared" si="163"/>
        <v>Immune syst</v>
      </c>
      <c r="H208" s="11">
        <f>VLOOKUP($B208,data!$B$3:$Q$15316,'diff expr 0 vs 1 mite'!H$8,FALSE)</f>
        <v>7.3220728639999999</v>
      </c>
      <c r="I208" s="11">
        <f>VLOOKUP($B208,data!$B$3:$Q$15316,'diff expr 0 vs 1 mite'!I$8,FALSE)</f>
        <v>5.8564276059999996</v>
      </c>
      <c r="J208" s="11">
        <f>VLOOKUP($B208,data!$B$3:$Q$15316,'diff expr 0 vs 1 mite'!J$8,FALSE)</f>
        <v>4.8281843340000004</v>
      </c>
      <c r="K208" s="11">
        <f>VLOOKUP($B208,data!$B$3:$Q$15316,'diff expr 0 vs 1 mite'!K$8,FALSE)</f>
        <v>8.1733455979999992</v>
      </c>
      <c r="L208" s="11">
        <f>VLOOKUP($B208,data!$B$3:$Q$15316,'diff expr 0 vs 1 mite'!L$8,FALSE)</f>
        <v>14.860919859999999</v>
      </c>
      <c r="M208" s="11">
        <f>VLOOKUP($B208,data!$B$3:$Q$15316,'diff expr 0 vs 1 mite'!M$8,FALSE)</f>
        <v>18.137993300000002</v>
      </c>
      <c r="N208" s="11">
        <f>VLOOKUP($B208,data!$B$3:$Q$15316,'diff expr 0 vs 1 mite'!N$8,FALSE)</f>
        <v>7.153632795</v>
      </c>
      <c r="O208" s="11">
        <f>VLOOKUP($B208,data!$B$3:$Q$15316,'diff expr 0 vs 1 mite'!O$8,FALSE)</f>
        <v>21.31540562</v>
      </c>
      <c r="P208" s="11">
        <f>VLOOKUP($B208,data!$B$3:$Q$15316,'diff expr 0 vs 1 mite'!P$8,FALSE)</f>
        <v>42.786755450000001</v>
      </c>
      <c r="R208" s="27" t="s">
        <v>27749</v>
      </c>
      <c r="T208" s="2">
        <f t="shared" si="131"/>
        <v>4</v>
      </c>
      <c r="U208" s="2">
        <f t="shared" si="132"/>
        <v>2</v>
      </c>
      <c r="V208" s="2">
        <f t="shared" si="133"/>
        <v>1</v>
      </c>
      <c r="W208" s="2">
        <f t="shared" si="134"/>
        <v>5</v>
      </c>
      <c r="X208" s="2">
        <f t="shared" si="135"/>
        <v>6</v>
      </c>
      <c r="Y208" s="2">
        <f t="shared" si="136"/>
        <v>7</v>
      </c>
      <c r="Z208" s="2">
        <f t="shared" si="137"/>
        <v>3</v>
      </c>
      <c r="AA208" s="2">
        <f t="shared" si="138"/>
        <v>8</v>
      </c>
      <c r="AB208" s="2">
        <f t="shared" si="139"/>
        <v>9</v>
      </c>
      <c r="AC208" s="2"/>
      <c r="AD208" s="2">
        <f t="shared" si="140"/>
        <v>0</v>
      </c>
      <c r="AE208" s="2">
        <f t="shared" si="141"/>
        <v>0</v>
      </c>
      <c r="AF208" s="2">
        <f t="shared" si="142"/>
        <v>0</v>
      </c>
      <c r="AG208" s="2">
        <f t="shared" si="143"/>
        <v>0</v>
      </c>
      <c r="AH208" s="2">
        <f t="shared" si="144"/>
        <v>0</v>
      </c>
      <c r="AI208" s="2">
        <f t="shared" si="145"/>
        <v>0</v>
      </c>
      <c r="AJ208" s="2">
        <f t="shared" si="146"/>
        <v>0</v>
      </c>
      <c r="AK208" s="2">
        <f t="shared" si="147"/>
        <v>0</v>
      </c>
      <c r="AL208" s="2">
        <f t="shared" si="148"/>
        <v>0</v>
      </c>
      <c r="AM208" s="2"/>
      <c r="AN208" s="2">
        <f t="shared" si="149"/>
        <v>4</v>
      </c>
      <c r="AO208" s="2">
        <f t="shared" si="150"/>
        <v>2</v>
      </c>
      <c r="AP208" s="2">
        <f t="shared" si="151"/>
        <v>1</v>
      </c>
      <c r="AQ208" s="2">
        <f t="shared" si="152"/>
        <v>5</v>
      </c>
      <c r="AR208" s="2">
        <f t="shared" si="153"/>
        <v>6</v>
      </c>
      <c r="AS208" s="2">
        <f t="shared" si="154"/>
        <v>7</v>
      </c>
      <c r="AT208" s="2">
        <f t="shared" si="155"/>
        <v>3</v>
      </c>
      <c r="AU208" s="2">
        <f t="shared" si="156"/>
        <v>8</v>
      </c>
      <c r="AV208" s="2">
        <f t="shared" si="157"/>
        <v>9</v>
      </c>
      <c r="AW208" s="2"/>
      <c r="AX208" s="5">
        <f t="shared" si="158"/>
        <v>4</v>
      </c>
      <c r="AY208" s="2">
        <f t="shared" si="159"/>
        <v>5</v>
      </c>
      <c r="AZ208" s="2">
        <f t="shared" si="160"/>
        <v>12</v>
      </c>
      <c r="BA208" s="2">
        <f t="shared" si="164"/>
        <v>33</v>
      </c>
      <c r="BB208" s="2">
        <f t="shared" si="165"/>
        <v>18</v>
      </c>
      <c r="BC208" s="2">
        <f t="shared" si="166"/>
        <v>2</v>
      </c>
      <c r="BD208" s="2">
        <f t="shared" si="167"/>
        <v>2</v>
      </c>
      <c r="BE208" s="19">
        <f t="shared" si="168"/>
        <v>10</v>
      </c>
      <c r="BF208" s="19">
        <f t="shared" si="169"/>
        <v>4.0824829046386304</v>
      </c>
      <c r="BG208" s="31">
        <f t="shared" si="170"/>
        <v>-1.9595917942265424</v>
      </c>
      <c r="BH208" s="32">
        <f t="shared" si="161"/>
        <v>2.5021760624352556E-2</v>
      </c>
      <c r="BI208" s="62">
        <f t="shared" si="171"/>
        <v>2.47887323943662E-2</v>
      </c>
      <c r="BJ208" s="62" t="str">
        <f t="shared" si="172"/>
        <v/>
      </c>
      <c r="BK208" s="73" t="str">
        <f t="shared" si="173"/>
        <v/>
      </c>
      <c r="BM208" s="11">
        <f t="shared" si="162"/>
        <v>0.50321551261694408</v>
      </c>
    </row>
    <row r="209" spans="1:65">
      <c r="A209" s="30" t="s">
        <v>725</v>
      </c>
      <c r="B209" s="30" t="s">
        <v>726</v>
      </c>
      <c r="C209" s="30" t="s">
        <v>727</v>
      </c>
      <c r="D209" s="30" t="s">
        <v>728</v>
      </c>
      <c r="E209" s="30" t="s">
        <v>570</v>
      </c>
      <c r="F209" s="11" t="str">
        <f t="shared" si="163"/>
        <v>Immune syst</v>
      </c>
      <c r="H209" s="11">
        <f>VLOOKUP($B209,data!$B$3:$Q$15316,'diff expr 0 vs 1 mite'!H$8,FALSE)</f>
        <v>3.0019382569999999</v>
      </c>
      <c r="I209" s="11">
        <f>VLOOKUP($B209,data!$B$3:$Q$15316,'diff expr 0 vs 1 mite'!I$8,FALSE)</f>
        <v>4.0731831769999998</v>
      </c>
      <c r="J209" s="11">
        <f>VLOOKUP($B209,data!$B$3:$Q$15316,'diff expr 0 vs 1 mite'!J$8,FALSE)</f>
        <v>2.4008002899999998</v>
      </c>
      <c r="K209" s="11">
        <f>VLOOKUP($B209,data!$B$3:$Q$15316,'diff expr 0 vs 1 mite'!K$8,FALSE)</f>
        <v>3.2313674799999998</v>
      </c>
      <c r="L209" s="11">
        <f>VLOOKUP($B209,data!$B$3:$Q$15316,'diff expr 0 vs 1 mite'!L$8,FALSE)</f>
        <v>6.9802693339999999</v>
      </c>
      <c r="M209" s="11">
        <f>VLOOKUP($B209,data!$B$3:$Q$15316,'diff expr 0 vs 1 mite'!M$8,FALSE)</f>
        <v>27.9167299</v>
      </c>
      <c r="N209" s="11">
        <f>VLOOKUP($B209,data!$B$3:$Q$15316,'diff expr 0 vs 1 mite'!N$8,FALSE)</f>
        <v>3.6537970290000001</v>
      </c>
      <c r="O209" s="11">
        <f>VLOOKUP($B209,data!$B$3:$Q$15316,'diff expr 0 vs 1 mite'!O$8,FALSE)</f>
        <v>15.36820174</v>
      </c>
      <c r="P209" s="11">
        <f>VLOOKUP($B209,data!$B$3:$Q$15316,'diff expr 0 vs 1 mite'!P$8,FALSE)</f>
        <v>23.987544589999999</v>
      </c>
      <c r="R209" s="27" t="s">
        <v>27749</v>
      </c>
      <c r="T209" s="2">
        <f t="shared" si="131"/>
        <v>2</v>
      </c>
      <c r="U209" s="2">
        <f t="shared" si="132"/>
        <v>5</v>
      </c>
      <c r="V209" s="2">
        <f t="shared" si="133"/>
        <v>1</v>
      </c>
      <c r="W209" s="2">
        <f t="shared" si="134"/>
        <v>3</v>
      </c>
      <c r="X209" s="2">
        <f t="shared" si="135"/>
        <v>6</v>
      </c>
      <c r="Y209" s="2">
        <f t="shared" si="136"/>
        <v>9</v>
      </c>
      <c r="Z209" s="2">
        <f t="shared" si="137"/>
        <v>4</v>
      </c>
      <c r="AA209" s="2">
        <f t="shared" si="138"/>
        <v>7</v>
      </c>
      <c r="AB209" s="2">
        <f t="shared" si="139"/>
        <v>8</v>
      </c>
      <c r="AC209" s="2"/>
      <c r="AD209" s="2">
        <f t="shared" si="140"/>
        <v>0</v>
      </c>
      <c r="AE209" s="2">
        <f t="shared" si="141"/>
        <v>0</v>
      </c>
      <c r="AF209" s="2">
        <f t="shared" si="142"/>
        <v>0</v>
      </c>
      <c r="AG209" s="2">
        <f t="shared" si="143"/>
        <v>0</v>
      </c>
      <c r="AH209" s="2">
        <f t="shared" si="144"/>
        <v>0</v>
      </c>
      <c r="AI209" s="2">
        <f t="shared" si="145"/>
        <v>0</v>
      </c>
      <c r="AJ209" s="2">
        <f t="shared" si="146"/>
        <v>0</v>
      </c>
      <c r="AK209" s="2">
        <f t="shared" si="147"/>
        <v>0</v>
      </c>
      <c r="AL209" s="2">
        <f t="shared" si="148"/>
        <v>0</v>
      </c>
      <c r="AM209" s="2"/>
      <c r="AN209" s="2">
        <f t="shared" si="149"/>
        <v>2</v>
      </c>
      <c r="AO209" s="2">
        <f t="shared" si="150"/>
        <v>5</v>
      </c>
      <c r="AP209" s="2">
        <f t="shared" si="151"/>
        <v>1</v>
      </c>
      <c r="AQ209" s="2">
        <f t="shared" si="152"/>
        <v>3</v>
      </c>
      <c r="AR209" s="2">
        <f t="shared" si="153"/>
        <v>6</v>
      </c>
      <c r="AS209" s="2">
        <f t="shared" si="154"/>
        <v>9</v>
      </c>
      <c r="AT209" s="2">
        <f t="shared" si="155"/>
        <v>4</v>
      </c>
      <c r="AU209" s="2">
        <f t="shared" si="156"/>
        <v>7</v>
      </c>
      <c r="AV209" s="2">
        <f t="shared" si="157"/>
        <v>8</v>
      </c>
      <c r="AW209" s="2"/>
      <c r="AX209" s="5">
        <f t="shared" si="158"/>
        <v>4</v>
      </c>
      <c r="AY209" s="2">
        <f t="shared" si="159"/>
        <v>5</v>
      </c>
      <c r="AZ209" s="2">
        <f t="shared" si="160"/>
        <v>11</v>
      </c>
      <c r="BA209" s="2">
        <f t="shared" si="164"/>
        <v>34</v>
      </c>
      <c r="BB209" s="2">
        <f t="shared" si="165"/>
        <v>19</v>
      </c>
      <c r="BC209" s="2">
        <f t="shared" si="166"/>
        <v>1</v>
      </c>
      <c r="BD209" s="2">
        <f t="shared" si="167"/>
        <v>1</v>
      </c>
      <c r="BE209" s="19">
        <f t="shared" si="168"/>
        <v>10</v>
      </c>
      <c r="BF209" s="19">
        <f t="shared" si="169"/>
        <v>4.0824829046386304</v>
      </c>
      <c r="BG209" s="31">
        <f t="shared" si="170"/>
        <v>-2.2045407685048604</v>
      </c>
      <c r="BH209" s="32">
        <f t="shared" si="161"/>
        <v>1.3743168055755161E-2</v>
      </c>
      <c r="BI209" s="62">
        <f t="shared" si="171"/>
        <v>1.887323943661972E-2</v>
      </c>
      <c r="BJ209" s="62">
        <f t="shared" si="172"/>
        <v>1.3743168055755161E-2</v>
      </c>
      <c r="BK209" s="73" t="str">
        <f t="shared" si="173"/>
        <v>sign</v>
      </c>
      <c r="BM209" s="11">
        <f t="shared" si="162"/>
        <v>0.69061100415354504</v>
      </c>
    </row>
    <row r="210" spans="1:65">
      <c r="A210" s="30" t="s">
        <v>729</v>
      </c>
      <c r="B210" s="30" t="s">
        <v>730</v>
      </c>
      <c r="C210" s="30" t="s">
        <v>731</v>
      </c>
      <c r="D210" s="30" t="s">
        <v>732</v>
      </c>
      <c r="E210" s="30" t="s">
        <v>570</v>
      </c>
      <c r="F210" s="11" t="str">
        <f t="shared" si="163"/>
        <v>Immune syst</v>
      </c>
      <c r="H210" s="11">
        <f>VLOOKUP($B210,data!$B$3:$Q$15316,'diff expr 0 vs 1 mite'!H$8,FALSE)</f>
        <v>13.713655899999999</v>
      </c>
      <c r="I210" s="11">
        <f>VLOOKUP($B210,data!$B$3:$Q$15316,'diff expr 0 vs 1 mite'!I$8,FALSE)</f>
        <v>12.738548529999999</v>
      </c>
      <c r="J210" s="11">
        <f>VLOOKUP($B210,data!$B$3:$Q$15316,'diff expr 0 vs 1 mite'!J$8,FALSE)</f>
        <v>10.14648519</v>
      </c>
      <c r="K210" s="11">
        <f>VLOOKUP($B210,data!$B$3:$Q$15316,'diff expr 0 vs 1 mite'!K$8,FALSE)</f>
        <v>10.83749517</v>
      </c>
      <c r="L210" s="11">
        <f>VLOOKUP($B210,data!$B$3:$Q$15316,'diff expr 0 vs 1 mite'!L$8,FALSE)</f>
        <v>18.427129539999999</v>
      </c>
      <c r="M210" s="11">
        <f>VLOOKUP($B210,data!$B$3:$Q$15316,'diff expr 0 vs 1 mite'!M$8,FALSE)</f>
        <v>51.540981119999998</v>
      </c>
      <c r="N210" s="11">
        <f>VLOOKUP($B210,data!$B$3:$Q$15316,'diff expr 0 vs 1 mite'!N$8,FALSE)</f>
        <v>16.83548021</v>
      </c>
      <c r="O210" s="11">
        <f>VLOOKUP($B210,data!$B$3:$Q$15316,'diff expr 0 vs 1 mite'!O$8,FALSE)</f>
        <v>27.596565380000001</v>
      </c>
      <c r="P210" s="11">
        <f>VLOOKUP($B210,data!$B$3:$Q$15316,'diff expr 0 vs 1 mite'!P$8,FALSE)</f>
        <v>82.423789389999996</v>
      </c>
      <c r="R210" s="27" t="s">
        <v>27749</v>
      </c>
      <c r="T210" s="2">
        <f t="shared" si="131"/>
        <v>4</v>
      </c>
      <c r="U210" s="2">
        <f t="shared" si="132"/>
        <v>3</v>
      </c>
      <c r="V210" s="2">
        <f t="shared" si="133"/>
        <v>1</v>
      </c>
      <c r="W210" s="2">
        <f t="shared" si="134"/>
        <v>2</v>
      </c>
      <c r="X210" s="2">
        <f t="shared" si="135"/>
        <v>6</v>
      </c>
      <c r="Y210" s="2">
        <f t="shared" si="136"/>
        <v>8</v>
      </c>
      <c r="Z210" s="2">
        <f t="shared" si="137"/>
        <v>5</v>
      </c>
      <c r="AA210" s="2">
        <f t="shared" si="138"/>
        <v>7</v>
      </c>
      <c r="AB210" s="2">
        <f t="shared" si="139"/>
        <v>9</v>
      </c>
      <c r="AC210" s="2"/>
      <c r="AD210" s="2">
        <f t="shared" si="140"/>
        <v>0</v>
      </c>
      <c r="AE210" s="2">
        <f t="shared" si="141"/>
        <v>0</v>
      </c>
      <c r="AF210" s="2">
        <f t="shared" si="142"/>
        <v>0</v>
      </c>
      <c r="AG210" s="2">
        <f t="shared" si="143"/>
        <v>0</v>
      </c>
      <c r="AH210" s="2">
        <f t="shared" si="144"/>
        <v>0</v>
      </c>
      <c r="AI210" s="2">
        <f t="shared" si="145"/>
        <v>0</v>
      </c>
      <c r="AJ210" s="2">
        <f t="shared" si="146"/>
        <v>0</v>
      </c>
      <c r="AK210" s="2">
        <f t="shared" si="147"/>
        <v>0</v>
      </c>
      <c r="AL210" s="2">
        <f t="shared" si="148"/>
        <v>0</v>
      </c>
      <c r="AM210" s="2"/>
      <c r="AN210" s="2">
        <f t="shared" si="149"/>
        <v>4</v>
      </c>
      <c r="AO210" s="2">
        <f t="shared" si="150"/>
        <v>3</v>
      </c>
      <c r="AP210" s="2">
        <f t="shared" si="151"/>
        <v>1</v>
      </c>
      <c r="AQ210" s="2">
        <f t="shared" si="152"/>
        <v>2</v>
      </c>
      <c r="AR210" s="2">
        <f t="shared" si="153"/>
        <v>6</v>
      </c>
      <c r="AS210" s="2">
        <f t="shared" si="154"/>
        <v>8</v>
      </c>
      <c r="AT210" s="2">
        <f t="shared" si="155"/>
        <v>5</v>
      </c>
      <c r="AU210" s="2">
        <f t="shared" si="156"/>
        <v>7</v>
      </c>
      <c r="AV210" s="2">
        <f t="shared" si="157"/>
        <v>9</v>
      </c>
      <c r="AW210" s="2"/>
      <c r="AX210" s="5">
        <f t="shared" si="158"/>
        <v>4</v>
      </c>
      <c r="AY210" s="2">
        <f t="shared" si="159"/>
        <v>5</v>
      </c>
      <c r="AZ210" s="2">
        <f t="shared" si="160"/>
        <v>10</v>
      </c>
      <c r="BA210" s="2">
        <f t="shared" si="164"/>
        <v>35</v>
      </c>
      <c r="BB210" s="2">
        <f t="shared" si="165"/>
        <v>20</v>
      </c>
      <c r="BC210" s="2">
        <f t="shared" si="166"/>
        <v>0</v>
      </c>
      <c r="BD210" s="2">
        <f t="shared" si="167"/>
        <v>0</v>
      </c>
      <c r="BE210" s="19">
        <f t="shared" si="168"/>
        <v>10</v>
      </c>
      <c r="BF210" s="19">
        <f t="shared" si="169"/>
        <v>4.0824829046386304</v>
      </c>
      <c r="BG210" s="31">
        <f t="shared" si="170"/>
        <v>-2.4494897427831779</v>
      </c>
      <c r="BH210" s="32">
        <f t="shared" si="161"/>
        <v>7.1529392177148241E-3</v>
      </c>
      <c r="BI210" s="62">
        <f t="shared" si="171"/>
        <v>2.8169014084507044E-4</v>
      </c>
      <c r="BJ210" s="62" t="str">
        <f t="shared" si="172"/>
        <v/>
      </c>
      <c r="BK210" s="73" t="str">
        <f t="shared" si="173"/>
        <v>sign</v>
      </c>
      <c r="BM210" s="11">
        <f t="shared" si="162"/>
        <v>0.52105816844430175</v>
      </c>
    </row>
    <row r="211" spans="1:65">
      <c r="A211" s="30" t="s">
        <v>733</v>
      </c>
      <c r="B211" s="30" t="s">
        <v>734</v>
      </c>
      <c r="C211" s="30" t="s">
        <v>735</v>
      </c>
      <c r="D211" s="30" t="s">
        <v>736</v>
      </c>
      <c r="E211" s="30" t="s">
        <v>570</v>
      </c>
      <c r="F211" s="11" t="str">
        <f t="shared" si="163"/>
        <v>Immune syst</v>
      </c>
      <c r="H211" s="11">
        <f>VLOOKUP($B211,data!$B$3:$Q$15316,'diff expr 0 vs 1 mite'!H$8,FALSE)</f>
        <v>11.40355879</v>
      </c>
      <c r="I211" s="11">
        <f>VLOOKUP($B211,data!$B$3:$Q$15316,'diff expr 0 vs 1 mite'!I$8,FALSE)</f>
        <v>10.20597064</v>
      </c>
      <c r="J211" s="11">
        <f>VLOOKUP($B211,data!$B$3:$Q$15316,'diff expr 0 vs 1 mite'!J$8,FALSE)</f>
        <v>7.5907290329999997</v>
      </c>
      <c r="K211" s="11">
        <f>VLOOKUP($B211,data!$B$3:$Q$15316,'diff expr 0 vs 1 mite'!K$8,FALSE)</f>
        <v>12.99659767</v>
      </c>
      <c r="L211" s="11">
        <f>VLOOKUP($B211,data!$B$3:$Q$15316,'diff expr 0 vs 1 mite'!L$8,FALSE)</f>
        <v>28.156494840000001</v>
      </c>
      <c r="M211" s="11">
        <f>VLOOKUP($B211,data!$B$3:$Q$15316,'diff expr 0 vs 1 mite'!M$8,FALSE)</f>
        <v>26.728689419999998</v>
      </c>
      <c r="N211" s="11">
        <f>VLOOKUP($B211,data!$B$3:$Q$15316,'diff expr 0 vs 1 mite'!N$8,FALSE)</f>
        <v>15.275779050000001</v>
      </c>
      <c r="O211" s="11">
        <f>VLOOKUP($B211,data!$B$3:$Q$15316,'diff expr 0 vs 1 mite'!O$8,FALSE)</f>
        <v>27.24385024</v>
      </c>
      <c r="P211" s="11">
        <f>VLOOKUP($B211,data!$B$3:$Q$15316,'diff expr 0 vs 1 mite'!P$8,FALSE)</f>
        <v>38.192496900000002</v>
      </c>
      <c r="R211" s="27" t="s">
        <v>27749</v>
      </c>
      <c r="T211" s="2">
        <f t="shared" si="131"/>
        <v>3</v>
      </c>
      <c r="U211" s="2">
        <f t="shared" si="132"/>
        <v>2</v>
      </c>
      <c r="V211" s="2">
        <f t="shared" si="133"/>
        <v>1</v>
      </c>
      <c r="W211" s="2">
        <f t="shared" si="134"/>
        <v>4</v>
      </c>
      <c r="X211" s="2">
        <f t="shared" si="135"/>
        <v>8</v>
      </c>
      <c r="Y211" s="2">
        <f t="shared" si="136"/>
        <v>6</v>
      </c>
      <c r="Z211" s="2">
        <f t="shared" si="137"/>
        <v>5</v>
      </c>
      <c r="AA211" s="2">
        <f t="shared" si="138"/>
        <v>7</v>
      </c>
      <c r="AB211" s="2">
        <f t="shared" si="139"/>
        <v>9</v>
      </c>
      <c r="AC211" s="2"/>
      <c r="AD211" s="2">
        <f t="shared" si="140"/>
        <v>0</v>
      </c>
      <c r="AE211" s="2">
        <f t="shared" si="141"/>
        <v>0</v>
      </c>
      <c r="AF211" s="2">
        <f t="shared" si="142"/>
        <v>0</v>
      </c>
      <c r="AG211" s="2">
        <f t="shared" si="143"/>
        <v>0</v>
      </c>
      <c r="AH211" s="2">
        <f t="shared" si="144"/>
        <v>0</v>
      </c>
      <c r="AI211" s="2">
        <f t="shared" si="145"/>
        <v>0</v>
      </c>
      <c r="AJ211" s="2">
        <f t="shared" si="146"/>
        <v>0</v>
      </c>
      <c r="AK211" s="2">
        <f t="shared" si="147"/>
        <v>0</v>
      </c>
      <c r="AL211" s="2">
        <f t="shared" si="148"/>
        <v>0</v>
      </c>
      <c r="AM211" s="2"/>
      <c r="AN211" s="2">
        <f t="shared" si="149"/>
        <v>3</v>
      </c>
      <c r="AO211" s="2">
        <f t="shared" si="150"/>
        <v>2</v>
      </c>
      <c r="AP211" s="2">
        <f t="shared" si="151"/>
        <v>1</v>
      </c>
      <c r="AQ211" s="2">
        <f t="shared" si="152"/>
        <v>4</v>
      </c>
      <c r="AR211" s="2">
        <f t="shared" si="153"/>
        <v>8</v>
      </c>
      <c r="AS211" s="2">
        <f t="shared" si="154"/>
        <v>6</v>
      </c>
      <c r="AT211" s="2">
        <f t="shared" si="155"/>
        <v>5</v>
      </c>
      <c r="AU211" s="2">
        <f t="shared" si="156"/>
        <v>7</v>
      </c>
      <c r="AV211" s="2">
        <f t="shared" si="157"/>
        <v>9</v>
      </c>
      <c r="AW211" s="2"/>
      <c r="AX211" s="5">
        <f t="shared" si="158"/>
        <v>4</v>
      </c>
      <c r="AY211" s="2">
        <f t="shared" si="159"/>
        <v>5</v>
      </c>
      <c r="AZ211" s="2">
        <f t="shared" si="160"/>
        <v>10</v>
      </c>
      <c r="BA211" s="2">
        <f t="shared" si="164"/>
        <v>35</v>
      </c>
      <c r="BB211" s="2">
        <f t="shared" si="165"/>
        <v>20</v>
      </c>
      <c r="BC211" s="2">
        <f t="shared" si="166"/>
        <v>0</v>
      </c>
      <c r="BD211" s="2">
        <f t="shared" si="167"/>
        <v>0</v>
      </c>
      <c r="BE211" s="19">
        <f t="shared" si="168"/>
        <v>10</v>
      </c>
      <c r="BF211" s="19">
        <f t="shared" si="169"/>
        <v>4.0824829046386304</v>
      </c>
      <c r="BG211" s="31">
        <f t="shared" si="170"/>
        <v>-2.4494897427831779</v>
      </c>
      <c r="BH211" s="32">
        <f t="shared" si="161"/>
        <v>7.1529392177148241E-3</v>
      </c>
      <c r="BI211" s="62">
        <f t="shared" si="171"/>
        <v>2.8169014084507044E-4</v>
      </c>
      <c r="BJ211" s="62" t="str">
        <f t="shared" si="172"/>
        <v/>
      </c>
      <c r="BK211" s="73" t="str">
        <f t="shared" si="173"/>
        <v>sign</v>
      </c>
      <c r="BM211" s="11">
        <f t="shared" si="162"/>
        <v>0.4100609672927914</v>
      </c>
    </row>
    <row r="212" spans="1:65">
      <c r="A212" s="30" t="s">
        <v>737</v>
      </c>
      <c r="B212" s="30" t="s">
        <v>738</v>
      </c>
      <c r="C212" s="30" t="s">
        <v>739</v>
      </c>
      <c r="D212" s="30" t="s">
        <v>740</v>
      </c>
      <c r="E212" s="30" t="s">
        <v>570</v>
      </c>
      <c r="F212" s="11" t="str">
        <f t="shared" si="163"/>
        <v>Immune syst</v>
      </c>
      <c r="H212" s="11">
        <f>VLOOKUP($B212,data!$B$3:$Q$15316,'diff expr 0 vs 1 mite'!H$8,FALSE)</f>
        <v>1.004668685</v>
      </c>
      <c r="I212" s="11">
        <f>VLOOKUP($B212,data!$B$3:$Q$15316,'diff expr 0 vs 1 mite'!I$8,FALSE)</f>
        <v>0.88956488700000003</v>
      </c>
      <c r="J212" s="11">
        <f>VLOOKUP($B212,data!$B$3:$Q$15316,'diff expr 0 vs 1 mite'!J$8,FALSE)</f>
        <v>0.71376555799999997</v>
      </c>
      <c r="K212" s="11">
        <f>VLOOKUP($B212,data!$B$3:$Q$15316,'diff expr 0 vs 1 mite'!K$8,FALSE)</f>
        <v>0.46497797299999999</v>
      </c>
      <c r="L212" s="11">
        <f>VLOOKUP($B212,data!$B$3:$Q$15316,'diff expr 0 vs 1 mite'!L$8,FALSE)</f>
        <v>0.489857388</v>
      </c>
      <c r="M212" s="11">
        <f>VLOOKUP($B212,data!$B$3:$Q$15316,'diff expr 0 vs 1 mite'!M$8,FALSE)</f>
        <v>1.8600676039999999</v>
      </c>
      <c r="N212" s="11">
        <f>VLOOKUP($B212,data!$B$3:$Q$15316,'diff expr 0 vs 1 mite'!N$8,FALSE)</f>
        <v>1.6888036340000001</v>
      </c>
      <c r="O212" s="11">
        <f>VLOOKUP($B212,data!$B$3:$Q$15316,'diff expr 0 vs 1 mite'!O$8,FALSE)</f>
        <v>3.0859963879999999</v>
      </c>
      <c r="P212" s="11">
        <f>VLOOKUP($B212,data!$B$3:$Q$15316,'diff expr 0 vs 1 mite'!P$8,FALSE)</f>
        <v>2.0595891850000001</v>
      </c>
      <c r="R212" s="27" t="s">
        <v>27749</v>
      </c>
      <c r="T212" s="2">
        <f t="shared" si="131"/>
        <v>5</v>
      </c>
      <c r="U212" s="2">
        <f t="shared" si="132"/>
        <v>4</v>
      </c>
      <c r="V212" s="2">
        <f t="shared" si="133"/>
        <v>3</v>
      </c>
      <c r="W212" s="2">
        <f t="shared" si="134"/>
        <v>1</v>
      </c>
      <c r="X212" s="2">
        <f t="shared" si="135"/>
        <v>2</v>
      </c>
      <c r="Y212" s="2">
        <f t="shared" si="136"/>
        <v>7</v>
      </c>
      <c r="Z212" s="2">
        <f t="shared" si="137"/>
        <v>6</v>
      </c>
      <c r="AA212" s="2">
        <f t="shared" si="138"/>
        <v>9</v>
      </c>
      <c r="AB212" s="2">
        <f t="shared" si="139"/>
        <v>8</v>
      </c>
      <c r="AC212" s="2"/>
      <c r="AD212" s="2">
        <f t="shared" si="140"/>
        <v>0</v>
      </c>
      <c r="AE212" s="2">
        <f t="shared" si="141"/>
        <v>0</v>
      </c>
      <c r="AF212" s="2">
        <f t="shared" si="142"/>
        <v>0</v>
      </c>
      <c r="AG212" s="2">
        <f t="shared" si="143"/>
        <v>0</v>
      </c>
      <c r="AH212" s="2">
        <f t="shared" si="144"/>
        <v>0</v>
      </c>
      <c r="AI212" s="2">
        <f t="shared" si="145"/>
        <v>0</v>
      </c>
      <c r="AJ212" s="2">
        <f t="shared" si="146"/>
        <v>0</v>
      </c>
      <c r="AK212" s="2">
        <f t="shared" si="147"/>
        <v>0</v>
      </c>
      <c r="AL212" s="2">
        <f t="shared" si="148"/>
        <v>0</v>
      </c>
      <c r="AM212" s="2"/>
      <c r="AN212" s="2">
        <f t="shared" si="149"/>
        <v>5</v>
      </c>
      <c r="AO212" s="2">
        <f t="shared" si="150"/>
        <v>4</v>
      </c>
      <c r="AP212" s="2">
        <f t="shared" si="151"/>
        <v>3</v>
      </c>
      <c r="AQ212" s="2">
        <f t="shared" si="152"/>
        <v>1</v>
      </c>
      <c r="AR212" s="2">
        <f t="shared" si="153"/>
        <v>2</v>
      </c>
      <c r="AS212" s="2">
        <f t="shared" si="154"/>
        <v>7</v>
      </c>
      <c r="AT212" s="2">
        <f t="shared" si="155"/>
        <v>6</v>
      </c>
      <c r="AU212" s="2">
        <f t="shared" si="156"/>
        <v>9</v>
      </c>
      <c r="AV212" s="2">
        <f t="shared" si="157"/>
        <v>8</v>
      </c>
      <c r="AW212" s="2"/>
      <c r="AX212" s="5">
        <f t="shared" si="158"/>
        <v>4</v>
      </c>
      <c r="AY212" s="2">
        <f t="shared" si="159"/>
        <v>5</v>
      </c>
      <c r="AZ212" s="2">
        <f t="shared" si="160"/>
        <v>13</v>
      </c>
      <c r="BA212" s="2">
        <f t="shared" si="164"/>
        <v>32</v>
      </c>
      <c r="BB212" s="2">
        <f t="shared" si="165"/>
        <v>17</v>
      </c>
      <c r="BC212" s="2">
        <f t="shared" si="166"/>
        <v>3</v>
      </c>
      <c r="BD212" s="2">
        <f t="shared" si="167"/>
        <v>3</v>
      </c>
      <c r="BE212" s="19">
        <f t="shared" si="168"/>
        <v>10</v>
      </c>
      <c r="BF212" s="19">
        <f t="shared" si="169"/>
        <v>4.0824829046386304</v>
      </c>
      <c r="BG212" s="31">
        <f t="shared" si="170"/>
        <v>-1.7146428199482247</v>
      </c>
      <c r="BH212" s="32">
        <f t="shared" si="161"/>
        <v>4.3205366486849993E-2</v>
      </c>
      <c r="BI212" s="62">
        <f t="shared" si="171"/>
        <v>3.3239436619718309E-2</v>
      </c>
      <c r="BJ212" s="62" t="str">
        <f t="shared" si="172"/>
        <v/>
      </c>
      <c r="BK212" s="73" t="str">
        <f t="shared" si="173"/>
        <v/>
      </c>
      <c r="BM212" s="11">
        <f t="shared" si="162"/>
        <v>0.37857739537971979</v>
      </c>
    </row>
    <row r="213" spans="1:65">
      <c r="A213" s="30" t="s">
        <v>741</v>
      </c>
      <c r="B213" s="30" t="s">
        <v>742</v>
      </c>
      <c r="C213" s="30" t="s">
        <v>743</v>
      </c>
      <c r="D213" s="30" t="s">
        <v>744</v>
      </c>
      <c r="E213" s="30" t="s">
        <v>570</v>
      </c>
      <c r="F213" s="11" t="str">
        <f t="shared" si="163"/>
        <v>Immune syst</v>
      </c>
      <c r="H213" s="11">
        <f>VLOOKUP($B213,data!$B$3:$Q$15316,'diff expr 0 vs 1 mite'!H$8,FALSE)</f>
        <v>8.570844417</v>
      </c>
      <c r="I213" s="11">
        <f>VLOOKUP($B213,data!$B$3:$Q$15316,'diff expr 0 vs 1 mite'!I$8,FALSE)</f>
        <v>8.7200596459999993</v>
      </c>
      <c r="J213" s="11">
        <f>VLOOKUP($B213,data!$B$3:$Q$15316,'diff expr 0 vs 1 mite'!J$8,FALSE)</f>
        <v>8.5389094780000008</v>
      </c>
      <c r="K213" s="11">
        <f>VLOOKUP($B213,data!$B$3:$Q$15316,'diff expr 0 vs 1 mite'!K$8,FALSE)</f>
        <v>6.5090234709999999</v>
      </c>
      <c r="L213" s="11">
        <f>VLOOKUP($B213,data!$B$3:$Q$15316,'diff expr 0 vs 1 mite'!L$8,FALSE)</f>
        <v>6.7925026280000003</v>
      </c>
      <c r="M213" s="11">
        <f>VLOOKUP($B213,data!$B$3:$Q$15316,'diff expr 0 vs 1 mite'!M$8,FALSE)</f>
        <v>32.72389098</v>
      </c>
      <c r="N213" s="11">
        <f>VLOOKUP($B213,data!$B$3:$Q$15316,'diff expr 0 vs 1 mite'!N$8,FALSE)</f>
        <v>16.794691069999999</v>
      </c>
      <c r="O213" s="11">
        <f>VLOOKUP($B213,data!$B$3:$Q$15316,'diff expr 0 vs 1 mite'!O$8,FALSE)</f>
        <v>37.434037230000001</v>
      </c>
      <c r="P213" s="11">
        <f>VLOOKUP($B213,data!$B$3:$Q$15316,'diff expr 0 vs 1 mite'!P$8,FALSE)</f>
        <v>46.132635759999999</v>
      </c>
      <c r="R213" s="27" t="s">
        <v>27749</v>
      </c>
      <c r="T213" s="2">
        <f t="shared" si="131"/>
        <v>4</v>
      </c>
      <c r="U213" s="2">
        <f t="shared" si="132"/>
        <v>5</v>
      </c>
      <c r="V213" s="2">
        <f t="shared" si="133"/>
        <v>3</v>
      </c>
      <c r="W213" s="2">
        <f t="shared" si="134"/>
        <v>1</v>
      </c>
      <c r="X213" s="2">
        <f t="shared" si="135"/>
        <v>2</v>
      </c>
      <c r="Y213" s="2">
        <f t="shared" si="136"/>
        <v>7</v>
      </c>
      <c r="Z213" s="2">
        <f t="shared" si="137"/>
        <v>6</v>
      </c>
      <c r="AA213" s="2">
        <f t="shared" si="138"/>
        <v>8</v>
      </c>
      <c r="AB213" s="2">
        <f t="shared" si="139"/>
        <v>9</v>
      </c>
      <c r="AC213" s="2"/>
      <c r="AD213" s="2">
        <f t="shared" si="140"/>
        <v>0</v>
      </c>
      <c r="AE213" s="2">
        <f t="shared" si="141"/>
        <v>0</v>
      </c>
      <c r="AF213" s="2">
        <f t="shared" si="142"/>
        <v>0</v>
      </c>
      <c r="AG213" s="2">
        <f t="shared" si="143"/>
        <v>0</v>
      </c>
      <c r="AH213" s="2">
        <f t="shared" si="144"/>
        <v>0</v>
      </c>
      <c r="AI213" s="2">
        <f t="shared" si="145"/>
        <v>0</v>
      </c>
      <c r="AJ213" s="2">
        <f t="shared" si="146"/>
        <v>0</v>
      </c>
      <c r="AK213" s="2">
        <f t="shared" si="147"/>
        <v>0</v>
      </c>
      <c r="AL213" s="2">
        <f t="shared" si="148"/>
        <v>0</v>
      </c>
      <c r="AM213" s="2"/>
      <c r="AN213" s="2">
        <f t="shared" si="149"/>
        <v>4</v>
      </c>
      <c r="AO213" s="2">
        <f t="shared" si="150"/>
        <v>5</v>
      </c>
      <c r="AP213" s="2">
        <f t="shared" si="151"/>
        <v>3</v>
      </c>
      <c r="AQ213" s="2">
        <f t="shared" si="152"/>
        <v>1</v>
      </c>
      <c r="AR213" s="2">
        <f t="shared" si="153"/>
        <v>2</v>
      </c>
      <c r="AS213" s="2">
        <f t="shared" si="154"/>
        <v>7</v>
      </c>
      <c r="AT213" s="2">
        <f t="shared" si="155"/>
        <v>6</v>
      </c>
      <c r="AU213" s="2">
        <f t="shared" si="156"/>
        <v>8</v>
      </c>
      <c r="AV213" s="2">
        <f t="shared" si="157"/>
        <v>9</v>
      </c>
      <c r="AW213" s="2"/>
      <c r="AX213" s="5">
        <f t="shared" si="158"/>
        <v>4</v>
      </c>
      <c r="AY213" s="2">
        <f t="shared" si="159"/>
        <v>5</v>
      </c>
      <c r="AZ213" s="2">
        <f t="shared" si="160"/>
        <v>13</v>
      </c>
      <c r="BA213" s="2">
        <f t="shared" si="164"/>
        <v>32</v>
      </c>
      <c r="BB213" s="2">
        <f t="shared" si="165"/>
        <v>17</v>
      </c>
      <c r="BC213" s="2">
        <f t="shared" si="166"/>
        <v>3</v>
      </c>
      <c r="BD213" s="2">
        <f t="shared" si="167"/>
        <v>3</v>
      </c>
      <c r="BE213" s="19">
        <f t="shared" si="168"/>
        <v>10</v>
      </c>
      <c r="BF213" s="19">
        <f t="shared" si="169"/>
        <v>4.0824829046386304</v>
      </c>
      <c r="BG213" s="31">
        <f t="shared" si="170"/>
        <v>-1.7146428199482247</v>
      </c>
      <c r="BH213" s="32">
        <f t="shared" si="161"/>
        <v>4.3205366486849993E-2</v>
      </c>
      <c r="BI213" s="62">
        <f t="shared" si="171"/>
        <v>3.3239436619718309E-2</v>
      </c>
      <c r="BJ213" s="62" t="str">
        <f t="shared" si="172"/>
        <v/>
      </c>
      <c r="BK213" s="73" t="str">
        <f t="shared" si="173"/>
        <v/>
      </c>
      <c r="BM213" s="11">
        <f t="shared" si="162"/>
        <v>0.53911425115883793</v>
      </c>
    </row>
    <row r="214" spans="1:65">
      <c r="A214" s="30" t="s">
        <v>745</v>
      </c>
      <c r="B214" s="30" t="s">
        <v>746</v>
      </c>
      <c r="C214" s="30" t="s">
        <v>747</v>
      </c>
      <c r="D214" s="30" t="s">
        <v>748</v>
      </c>
      <c r="E214" s="30" t="s">
        <v>570</v>
      </c>
      <c r="F214" s="11" t="str">
        <f t="shared" si="163"/>
        <v>Immune syst</v>
      </c>
      <c r="H214" s="11">
        <f>VLOOKUP($B214,data!$B$3:$Q$15316,'diff expr 0 vs 1 mite'!H$8,FALSE)</f>
        <v>4.8615202350000004</v>
      </c>
      <c r="I214" s="11">
        <f>VLOOKUP($B214,data!$B$3:$Q$15316,'diff expr 0 vs 1 mite'!I$8,FALSE)</f>
        <v>4.8738805840000001</v>
      </c>
      <c r="J214" s="11">
        <f>VLOOKUP($B214,data!$B$3:$Q$15316,'diff expr 0 vs 1 mite'!J$8,FALSE)</f>
        <v>2.8878528409999999</v>
      </c>
      <c r="K214" s="11">
        <f>VLOOKUP($B214,data!$B$3:$Q$15316,'diff expr 0 vs 1 mite'!K$8,FALSE)</f>
        <v>6.4684234529999998</v>
      </c>
      <c r="L214" s="11">
        <f>VLOOKUP($B214,data!$B$3:$Q$15316,'diff expr 0 vs 1 mite'!L$8,FALSE)</f>
        <v>18.332887169999999</v>
      </c>
      <c r="M214" s="11">
        <f>VLOOKUP($B214,data!$B$3:$Q$15316,'diff expr 0 vs 1 mite'!M$8,FALSE)</f>
        <v>9.1850397729999997</v>
      </c>
      <c r="N214" s="11">
        <f>VLOOKUP($B214,data!$B$3:$Q$15316,'diff expr 0 vs 1 mite'!N$8,FALSE)</f>
        <v>6.1018164380000002</v>
      </c>
      <c r="O214" s="11">
        <f>VLOOKUP($B214,data!$B$3:$Q$15316,'diff expr 0 vs 1 mite'!O$8,FALSE)</f>
        <v>9.3236741359999993</v>
      </c>
      <c r="P214" s="11">
        <f>VLOOKUP($B214,data!$B$3:$Q$15316,'diff expr 0 vs 1 mite'!P$8,FALSE)</f>
        <v>13.57278574</v>
      </c>
      <c r="R214" s="27" t="s">
        <v>27749</v>
      </c>
      <c r="T214" s="2">
        <f t="shared" si="131"/>
        <v>2</v>
      </c>
      <c r="U214" s="2">
        <f t="shared" si="132"/>
        <v>3</v>
      </c>
      <c r="V214" s="2">
        <f t="shared" si="133"/>
        <v>1</v>
      </c>
      <c r="W214" s="2">
        <f t="shared" si="134"/>
        <v>5</v>
      </c>
      <c r="X214" s="2">
        <f t="shared" si="135"/>
        <v>9</v>
      </c>
      <c r="Y214" s="2">
        <f t="shared" si="136"/>
        <v>6</v>
      </c>
      <c r="Z214" s="2">
        <f t="shared" si="137"/>
        <v>4</v>
      </c>
      <c r="AA214" s="2">
        <f t="shared" si="138"/>
        <v>7</v>
      </c>
      <c r="AB214" s="2">
        <f t="shared" si="139"/>
        <v>8</v>
      </c>
      <c r="AC214" s="2"/>
      <c r="AD214" s="2">
        <f t="shared" si="140"/>
        <v>0</v>
      </c>
      <c r="AE214" s="2">
        <f t="shared" si="141"/>
        <v>0</v>
      </c>
      <c r="AF214" s="2">
        <f t="shared" si="142"/>
        <v>0</v>
      </c>
      <c r="AG214" s="2">
        <f t="shared" si="143"/>
        <v>0</v>
      </c>
      <c r="AH214" s="2">
        <f t="shared" si="144"/>
        <v>0</v>
      </c>
      <c r="AI214" s="2">
        <f t="shared" si="145"/>
        <v>0</v>
      </c>
      <c r="AJ214" s="2">
        <f t="shared" si="146"/>
        <v>0</v>
      </c>
      <c r="AK214" s="2">
        <f t="shared" si="147"/>
        <v>0</v>
      </c>
      <c r="AL214" s="2">
        <f t="shared" si="148"/>
        <v>0</v>
      </c>
      <c r="AM214" s="2"/>
      <c r="AN214" s="2">
        <f t="shared" si="149"/>
        <v>2</v>
      </c>
      <c r="AO214" s="2">
        <f t="shared" si="150"/>
        <v>3</v>
      </c>
      <c r="AP214" s="2">
        <f t="shared" si="151"/>
        <v>1</v>
      </c>
      <c r="AQ214" s="2">
        <f t="shared" si="152"/>
        <v>5</v>
      </c>
      <c r="AR214" s="2">
        <f t="shared" si="153"/>
        <v>9</v>
      </c>
      <c r="AS214" s="2">
        <f t="shared" si="154"/>
        <v>6</v>
      </c>
      <c r="AT214" s="2">
        <f t="shared" si="155"/>
        <v>4</v>
      </c>
      <c r="AU214" s="2">
        <f t="shared" si="156"/>
        <v>7</v>
      </c>
      <c r="AV214" s="2">
        <f t="shared" si="157"/>
        <v>8</v>
      </c>
      <c r="AW214" s="2"/>
      <c r="AX214" s="5">
        <f t="shared" si="158"/>
        <v>4</v>
      </c>
      <c r="AY214" s="2">
        <f t="shared" si="159"/>
        <v>5</v>
      </c>
      <c r="AZ214" s="2">
        <f t="shared" si="160"/>
        <v>11</v>
      </c>
      <c r="BA214" s="2">
        <f t="shared" si="164"/>
        <v>34</v>
      </c>
      <c r="BB214" s="2">
        <f t="shared" si="165"/>
        <v>19</v>
      </c>
      <c r="BC214" s="2">
        <f t="shared" si="166"/>
        <v>1</v>
      </c>
      <c r="BD214" s="2">
        <f t="shared" si="167"/>
        <v>1</v>
      </c>
      <c r="BE214" s="19">
        <f t="shared" si="168"/>
        <v>10</v>
      </c>
      <c r="BF214" s="19">
        <f t="shared" si="169"/>
        <v>4.0824829046386304</v>
      </c>
      <c r="BG214" s="31">
        <f t="shared" si="170"/>
        <v>-2.2045407685048604</v>
      </c>
      <c r="BH214" s="32">
        <f t="shared" si="161"/>
        <v>1.3743168055755161E-2</v>
      </c>
      <c r="BI214" s="62">
        <f t="shared" si="171"/>
        <v>1.887323943661972E-2</v>
      </c>
      <c r="BJ214" s="62">
        <f t="shared" si="172"/>
        <v>1.3743168055755161E-2</v>
      </c>
      <c r="BK214" s="73" t="str">
        <f t="shared" si="173"/>
        <v>sign</v>
      </c>
      <c r="BM214" s="11">
        <f t="shared" si="162"/>
        <v>0.37441888459112022</v>
      </c>
    </row>
    <row r="215" spans="1:65">
      <c r="A215" s="30" t="s">
        <v>749</v>
      </c>
      <c r="B215" s="30" t="s">
        <v>750</v>
      </c>
      <c r="C215" s="30" t="s">
        <v>751</v>
      </c>
      <c r="D215" s="30" t="s">
        <v>752</v>
      </c>
      <c r="E215" s="30" t="s">
        <v>570</v>
      </c>
      <c r="F215" s="11" t="str">
        <f t="shared" si="163"/>
        <v>Immune syst</v>
      </c>
      <c r="H215" s="11">
        <f>VLOOKUP($B215,data!$B$3:$Q$15316,'diff expr 0 vs 1 mite'!H$8,FALSE)</f>
        <v>11.23071558</v>
      </c>
      <c r="I215" s="11">
        <f>VLOOKUP($B215,data!$B$3:$Q$15316,'diff expr 0 vs 1 mite'!I$8,FALSE)</f>
        <v>15.95932681</v>
      </c>
      <c r="J215" s="11">
        <f>VLOOKUP($B215,data!$B$3:$Q$15316,'diff expr 0 vs 1 mite'!J$8,FALSE)</f>
        <v>12.630967930000001</v>
      </c>
      <c r="K215" s="11">
        <f>VLOOKUP($B215,data!$B$3:$Q$15316,'diff expr 0 vs 1 mite'!K$8,FALSE)</f>
        <v>10.02666776</v>
      </c>
      <c r="L215" s="11">
        <f>VLOOKUP($B215,data!$B$3:$Q$15316,'diff expr 0 vs 1 mite'!L$8,FALSE)</f>
        <v>11.90634944</v>
      </c>
      <c r="M215" s="11">
        <f>VLOOKUP($B215,data!$B$3:$Q$15316,'diff expr 0 vs 1 mite'!M$8,FALSE)</f>
        <v>10.190853410000001</v>
      </c>
      <c r="N215" s="11">
        <f>VLOOKUP($B215,data!$B$3:$Q$15316,'diff expr 0 vs 1 mite'!N$8,FALSE)</f>
        <v>10.587626269999999</v>
      </c>
      <c r="O215" s="11">
        <f>VLOOKUP($B215,data!$B$3:$Q$15316,'diff expr 0 vs 1 mite'!O$8,FALSE)</f>
        <v>13.718062550000001</v>
      </c>
      <c r="P215" s="11">
        <f>VLOOKUP($B215,data!$B$3:$Q$15316,'diff expr 0 vs 1 mite'!P$8,FALSE)</f>
        <v>14.42387409</v>
      </c>
      <c r="R215" s="27" t="s">
        <v>27749</v>
      </c>
      <c r="T215" s="2">
        <f t="shared" si="131"/>
        <v>4</v>
      </c>
      <c r="U215" s="2">
        <f t="shared" si="132"/>
        <v>9</v>
      </c>
      <c r="V215" s="2">
        <f t="shared" si="133"/>
        <v>6</v>
      </c>
      <c r="W215" s="2">
        <f t="shared" si="134"/>
        <v>1</v>
      </c>
      <c r="X215" s="2">
        <f t="shared" si="135"/>
        <v>5</v>
      </c>
      <c r="Y215" s="2">
        <f t="shared" si="136"/>
        <v>2</v>
      </c>
      <c r="Z215" s="2">
        <f t="shared" si="137"/>
        <v>3</v>
      </c>
      <c r="AA215" s="2">
        <f t="shared" si="138"/>
        <v>7</v>
      </c>
      <c r="AB215" s="2">
        <f t="shared" si="139"/>
        <v>8</v>
      </c>
      <c r="AC215" s="2"/>
      <c r="AD215" s="2">
        <f t="shared" si="140"/>
        <v>0</v>
      </c>
      <c r="AE215" s="2">
        <f t="shared" si="141"/>
        <v>0</v>
      </c>
      <c r="AF215" s="2">
        <f t="shared" si="142"/>
        <v>0</v>
      </c>
      <c r="AG215" s="2">
        <f t="shared" si="143"/>
        <v>0</v>
      </c>
      <c r="AH215" s="2">
        <f t="shared" si="144"/>
        <v>0</v>
      </c>
      <c r="AI215" s="2">
        <f t="shared" si="145"/>
        <v>0</v>
      </c>
      <c r="AJ215" s="2">
        <f t="shared" si="146"/>
        <v>0</v>
      </c>
      <c r="AK215" s="2">
        <f t="shared" si="147"/>
        <v>0</v>
      </c>
      <c r="AL215" s="2">
        <f t="shared" si="148"/>
        <v>0</v>
      </c>
      <c r="AM215" s="2"/>
      <c r="AN215" s="2">
        <f t="shared" si="149"/>
        <v>4</v>
      </c>
      <c r="AO215" s="2">
        <f t="shared" si="150"/>
        <v>9</v>
      </c>
      <c r="AP215" s="2">
        <f t="shared" si="151"/>
        <v>6</v>
      </c>
      <c r="AQ215" s="2">
        <f t="shared" si="152"/>
        <v>1</v>
      </c>
      <c r="AR215" s="2">
        <f t="shared" si="153"/>
        <v>5</v>
      </c>
      <c r="AS215" s="2">
        <f t="shared" si="154"/>
        <v>2</v>
      </c>
      <c r="AT215" s="2">
        <f t="shared" si="155"/>
        <v>3</v>
      </c>
      <c r="AU215" s="2">
        <f t="shared" si="156"/>
        <v>7</v>
      </c>
      <c r="AV215" s="2">
        <f t="shared" si="157"/>
        <v>8</v>
      </c>
      <c r="AW215" s="2"/>
      <c r="AX215" s="5">
        <f t="shared" si="158"/>
        <v>4</v>
      </c>
      <c r="AY215" s="2">
        <f t="shared" si="159"/>
        <v>5</v>
      </c>
      <c r="AZ215" s="2">
        <f t="shared" si="160"/>
        <v>20</v>
      </c>
      <c r="BA215" s="2">
        <f t="shared" si="164"/>
        <v>25</v>
      </c>
      <c r="BB215" s="2">
        <f t="shared" si="165"/>
        <v>10</v>
      </c>
      <c r="BC215" s="2">
        <f t="shared" si="166"/>
        <v>10</v>
      </c>
      <c r="BD215" s="2">
        <f t="shared" si="167"/>
        <v>10</v>
      </c>
      <c r="BE215" s="19">
        <f t="shared" si="168"/>
        <v>10</v>
      </c>
      <c r="BF215" s="19">
        <f t="shared" si="169"/>
        <v>4.0824829046386304</v>
      </c>
      <c r="BG215" s="31">
        <f t="shared" si="170"/>
        <v>0</v>
      </c>
      <c r="BH215" s="32">
        <f t="shared" si="161"/>
        <v>0.5</v>
      </c>
      <c r="BI215" s="62">
        <f t="shared" si="171"/>
        <v>9.7464788732394378E-2</v>
      </c>
      <c r="BJ215" s="62" t="str">
        <f t="shared" si="172"/>
        <v/>
      </c>
      <c r="BK215" s="73" t="str">
        <f t="shared" si="173"/>
        <v/>
      </c>
      <c r="BM215" s="11">
        <f t="shared" si="162"/>
        <v>-1.0460221496007845E-2</v>
      </c>
    </row>
    <row r="216" spans="1:65">
      <c r="A216" s="30" t="s">
        <v>753</v>
      </c>
      <c r="B216" s="30" t="s">
        <v>754</v>
      </c>
      <c r="C216" s="30" t="s">
        <v>755</v>
      </c>
      <c r="D216" s="30" t="s">
        <v>756</v>
      </c>
      <c r="E216" s="30" t="s">
        <v>570</v>
      </c>
      <c r="F216" s="11" t="str">
        <f t="shared" si="163"/>
        <v>Immune syst</v>
      </c>
      <c r="H216" s="11">
        <f>VLOOKUP($B216,data!$B$3:$Q$15316,'diff expr 0 vs 1 mite'!H$8,FALSE)</f>
        <v>3.8575096480000002</v>
      </c>
      <c r="I216" s="11">
        <f>VLOOKUP($B216,data!$B$3:$Q$15316,'diff expr 0 vs 1 mite'!I$8,FALSE)</f>
        <v>2.8590708139999998</v>
      </c>
      <c r="J216" s="11">
        <f>VLOOKUP($B216,data!$B$3:$Q$15316,'diff expr 0 vs 1 mite'!J$8,FALSE)</f>
        <v>1.5207746799999999</v>
      </c>
      <c r="K216" s="11">
        <f>VLOOKUP($B216,data!$B$3:$Q$15316,'diff expr 0 vs 1 mite'!K$8,FALSE)</f>
        <v>3.163284091</v>
      </c>
      <c r="L216" s="11">
        <f>VLOOKUP($B216,data!$B$3:$Q$15316,'diff expr 0 vs 1 mite'!L$8,FALSE)</f>
        <v>3.7109612209999998</v>
      </c>
      <c r="M216" s="11">
        <f>VLOOKUP($B216,data!$B$3:$Q$15316,'diff expr 0 vs 1 mite'!M$8,FALSE)</f>
        <v>6.8987770160000004</v>
      </c>
      <c r="N216" s="11">
        <f>VLOOKUP($B216,data!$B$3:$Q$15316,'diff expr 0 vs 1 mite'!N$8,FALSE)</f>
        <v>3.508908355</v>
      </c>
      <c r="O216" s="11">
        <f>VLOOKUP($B216,data!$B$3:$Q$15316,'diff expr 0 vs 1 mite'!O$8,FALSE)</f>
        <v>6.1641894099999996</v>
      </c>
      <c r="P216" s="11">
        <f>VLOOKUP($B216,data!$B$3:$Q$15316,'diff expr 0 vs 1 mite'!P$8,FALSE)</f>
        <v>6.5505538589999999</v>
      </c>
      <c r="R216" s="27" t="s">
        <v>27749</v>
      </c>
      <c r="T216" s="2">
        <f t="shared" si="131"/>
        <v>6</v>
      </c>
      <c r="U216" s="2">
        <f t="shared" si="132"/>
        <v>2</v>
      </c>
      <c r="V216" s="2">
        <f t="shared" si="133"/>
        <v>1</v>
      </c>
      <c r="W216" s="2">
        <f t="shared" si="134"/>
        <v>3</v>
      </c>
      <c r="X216" s="2">
        <f t="shared" si="135"/>
        <v>5</v>
      </c>
      <c r="Y216" s="2">
        <f t="shared" si="136"/>
        <v>9</v>
      </c>
      <c r="Z216" s="2">
        <f t="shared" si="137"/>
        <v>4</v>
      </c>
      <c r="AA216" s="2">
        <f t="shared" si="138"/>
        <v>7</v>
      </c>
      <c r="AB216" s="2">
        <f t="shared" si="139"/>
        <v>8</v>
      </c>
      <c r="AC216" s="2"/>
      <c r="AD216" s="2">
        <f t="shared" si="140"/>
        <v>0</v>
      </c>
      <c r="AE216" s="2">
        <f t="shared" si="141"/>
        <v>0</v>
      </c>
      <c r="AF216" s="2">
        <f t="shared" si="142"/>
        <v>0</v>
      </c>
      <c r="AG216" s="2">
        <f t="shared" si="143"/>
        <v>0</v>
      </c>
      <c r="AH216" s="2">
        <f t="shared" si="144"/>
        <v>0</v>
      </c>
      <c r="AI216" s="2">
        <f t="shared" si="145"/>
        <v>0</v>
      </c>
      <c r="AJ216" s="2">
        <f t="shared" si="146"/>
        <v>0</v>
      </c>
      <c r="AK216" s="2">
        <f t="shared" si="147"/>
        <v>0</v>
      </c>
      <c r="AL216" s="2">
        <f t="shared" si="148"/>
        <v>0</v>
      </c>
      <c r="AM216" s="2"/>
      <c r="AN216" s="2">
        <f t="shared" si="149"/>
        <v>6</v>
      </c>
      <c r="AO216" s="2">
        <f t="shared" si="150"/>
        <v>2</v>
      </c>
      <c r="AP216" s="2">
        <f t="shared" si="151"/>
        <v>1</v>
      </c>
      <c r="AQ216" s="2">
        <f t="shared" si="152"/>
        <v>3</v>
      </c>
      <c r="AR216" s="2">
        <f t="shared" si="153"/>
        <v>5</v>
      </c>
      <c r="AS216" s="2">
        <f t="shared" si="154"/>
        <v>9</v>
      </c>
      <c r="AT216" s="2">
        <f t="shared" si="155"/>
        <v>4</v>
      </c>
      <c r="AU216" s="2">
        <f t="shared" si="156"/>
        <v>7</v>
      </c>
      <c r="AV216" s="2">
        <f t="shared" si="157"/>
        <v>8</v>
      </c>
      <c r="AW216" s="2"/>
      <c r="AX216" s="5">
        <f t="shared" si="158"/>
        <v>4</v>
      </c>
      <c r="AY216" s="2">
        <f t="shared" si="159"/>
        <v>5</v>
      </c>
      <c r="AZ216" s="2">
        <f t="shared" si="160"/>
        <v>12</v>
      </c>
      <c r="BA216" s="2">
        <f t="shared" si="164"/>
        <v>33</v>
      </c>
      <c r="BB216" s="2">
        <f t="shared" si="165"/>
        <v>18</v>
      </c>
      <c r="BC216" s="2">
        <f t="shared" si="166"/>
        <v>2</v>
      </c>
      <c r="BD216" s="2">
        <f t="shared" si="167"/>
        <v>2</v>
      </c>
      <c r="BE216" s="19">
        <f t="shared" si="168"/>
        <v>10</v>
      </c>
      <c r="BF216" s="19">
        <f t="shared" si="169"/>
        <v>4.0824829046386304</v>
      </c>
      <c r="BG216" s="31">
        <f t="shared" si="170"/>
        <v>-1.9595917942265424</v>
      </c>
      <c r="BH216" s="32">
        <f t="shared" si="161"/>
        <v>2.5021760624352556E-2</v>
      </c>
      <c r="BI216" s="62">
        <f t="shared" si="171"/>
        <v>2.47887323943662E-2</v>
      </c>
      <c r="BJ216" s="62" t="str">
        <f t="shared" si="172"/>
        <v/>
      </c>
      <c r="BK216" s="73" t="str">
        <f t="shared" si="173"/>
        <v/>
      </c>
      <c r="BM216" s="11">
        <f t="shared" si="162"/>
        <v>0.27483632465440633</v>
      </c>
    </row>
    <row r="217" spans="1:65">
      <c r="A217" s="30" t="s">
        <v>757</v>
      </c>
      <c r="B217" s="30" t="s">
        <v>758</v>
      </c>
      <c r="C217" s="30" t="s">
        <v>759</v>
      </c>
      <c r="D217" s="30" t="s">
        <v>760</v>
      </c>
      <c r="E217" s="30" t="s">
        <v>570</v>
      </c>
      <c r="F217" s="11" t="str">
        <f t="shared" si="163"/>
        <v>Immune syst</v>
      </c>
      <c r="H217" s="11">
        <f>VLOOKUP($B217,data!$B$3:$Q$15316,'diff expr 0 vs 1 mite'!H$8,FALSE)</f>
        <v>3.9611635220000001</v>
      </c>
      <c r="I217" s="11">
        <f>VLOOKUP($B217,data!$B$3:$Q$15316,'diff expr 0 vs 1 mite'!I$8,FALSE)</f>
        <v>2.6247869960000001</v>
      </c>
      <c r="J217" s="11">
        <f>VLOOKUP($B217,data!$B$3:$Q$15316,'diff expr 0 vs 1 mite'!J$8,FALSE)</f>
        <v>2.0828616069999999</v>
      </c>
      <c r="K217" s="11">
        <f>VLOOKUP($B217,data!$B$3:$Q$15316,'diff expr 0 vs 1 mite'!K$8,FALSE)</f>
        <v>2.152451278</v>
      </c>
      <c r="L217" s="11">
        <f>VLOOKUP($B217,data!$B$3:$Q$15316,'diff expr 0 vs 1 mite'!L$8,FALSE)</f>
        <v>7.1642945859999996</v>
      </c>
      <c r="M217" s="11">
        <f>VLOOKUP($B217,data!$B$3:$Q$15316,'diff expr 0 vs 1 mite'!M$8,FALSE)</f>
        <v>4.1370113079999999</v>
      </c>
      <c r="N217" s="11">
        <f>VLOOKUP($B217,data!$B$3:$Q$15316,'diff expr 0 vs 1 mite'!N$8,FALSE)</f>
        <v>5.6014565169999999</v>
      </c>
      <c r="O217" s="11">
        <f>VLOOKUP($B217,data!$B$3:$Q$15316,'diff expr 0 vs 1 mite'!O$8,FALSE)</f>
        <v>4.4067576620000004</v>
      </c>
      <c r="P217" s="11">
        <f>VLOOKUP($B217,data!$B$3:$Q$15316,'diff expr 0 vs 1 mite'!P$8,FALSE)</f>
        <v>4.8885698480000004</v>
      </c>
      <c r="R217" s="27" t="s">
        <v>27749</v>
      </c>
      <c r="T217" s="2">
        <f t="shared" si="131"/>
        <v>4</v>
      </c>
      <c r="U217" s="2">
        <f t="shared" si="132"/>
        <v>3</v>
      </c>
      <c r="V217" s="2">
        <f t="shared" si="133"/>
        <v>1</v>
      </c>
      <c r="W217" s="2">
        <f t="shared" si="134"/>
        <v>2</v>
      </c>
      <c r="X217" s="2">
        <f t="shared" si="135"/>
        <v>9</v>
      </c>
      <c r="Y217" s="2">
        <f t="shared" si="136"/>
        <v>5</v>
      </c>
      <c r="Z217" s="2">
        <f t="shared" si="137"/>
        <v>8</v>
      </c>
      <c r="AA217" s="2">
        <f t="shared" si="138"/>
        <v>6</v>
      </c>
      <c r="AB217" s="2">
        <f t="shared" si="139"/>
        <v>7</v>
      </c>
      <c r="AC217" s="2"/>
      <c r="AD217" s="2">
        <f t="shared" si="140"/>
        <v>0</v>
      </c>
      <c r="AE217" s="2">
        <f t="shared" si="141"/>
        <v>0</v>
      </c>
      <c r="AF217" s="2">
        <f t="shared" si="142"/>
        <v>0</v>
      </c>
      <c r="AG217" s="2">
        <f t="shared" si="143"/>
        <v>0</v>
      </c>
      <c r="AH217" s="2">
        <f t="shared" si="144"/>
        <v>0</v>
      </c>
      <c r="AI217" s="2">
        <f t="shared" si="145"/>
        <v>0</v>
      </c>
      <c r="AJ217" s="2">
        <f t="shared" si="146"/>
        <v>0</v>
      </c>
      <c r="AK217" s="2">
        <f t="shared" si="147"/>
        <v>0</v>
      </c>
      <c r="AL217" s="2">
        <f t="shared" si="148"/>
        <v>0</v>
      </c>
      <c r="AM217" s="2"/>
      <c r="AN217" s="2">
        <f t="shared" si="149"/>
        <v>4</v>
      </c>
      <c r="AO217" s="2">
        <f t="shared" si="150"/>
        <v>3</v>
      </c>
      <c r="AP217" s="2">
        <f t="shared" si="151"/>
        <v>1</v>
      </c>
      <c r="AQ217" s="2">
        <f t="shared" si="152"/>
        <v>2</v>
      </c>
      <c r="AR217" s="2">
        <f t="shared" si="153"/>
        <v>9</v>
      </c>
      <c r="AS217" s="2">
        <f t="shared" si="154"/>
        <v>5</v>
      </c>
      <c r="AT217" s="2">
        <f t="shared" si="155"/>
        <v>8</v>
      </c>
      <c r="AU217" s="2">
        <f t="shared" si="156"/>
        <v>6</v>
      </c>
      <c r="AV217" s="2">
        <f t="shared" si="157"/>
        <v>7</v>
      </c>
      <c r="AW217" s="2"/>
      <c r="AX217" s="5">
        <f t="shared" si="158"/>
        <v>4</v>
      </c>
      <c r="AY217" s="2">
        <f t="shared" si="159"/>
        <v>5</v>
      </c>
      <c r="AZ217" s="2">
        <f t="shared" si="160"/>
        <v>10</v>
      </c>
      <c r="BA217" s="2">
        <f t="shared" si="164"/>
        <v>35</v>
      </c>
      <c r="BB217" s="2">
        <f t="shared" si="165"/>
        <v>20</v>
      </c>
      <c r="BC217" s="2">
        <f t="shared" si="166"/>
        <v>0</v>
      </c>
      <c r="BD217" s="2">
        <f t="shared" si="167"/>
        <v>0</v>
      </c>
      <c r="BE217" s="19">
        <f t="shared" si="168"/>
        <v>10</v>
      </c>
      <c r="BF217" s="19">
        <f t="shared" si="169"/>
        <v>4.0824829046386304</v>
      </c>
      <c r="BG217" s="31">
        <f t="shared" si="170"/>
        <v>-2.4494897427831779</v>
      </c>
      <c r="BH217" s="32">
        <f t="shared" si="161"/>
        <v>7.1529392177148241E-3</v>
      </c>
      <c r="BI217" s="62">
        <f t="shared" si="171"/>
        <v>2.8169014084507044E-4</v>
      </c>
      <c r="BJ217" s="62" t="str">
        <f t="shared" si="172"/>
        <v/>
      </c>
      <c r="BK217" s="73" t="str">
        <f t="shared" si="173"/>
        <v>sign</v>
      </c>
      <c r="BM217" s="11">
        <f t="shared" si="162"/>
        <v>0.28708164701461525</v>
      </c>
    </row>
    <row r="218" spans="1:65">
      <c r="A218" s="30" t="s">
        <v>761</v>
      </c>
      <c r="B218" s="30" t="s">
        <v>762</v>
      </c>
      <c r="C218" s="30" t="s">
        <v>763</v>
      </c>
      <c r="D218" s="30"/>
      <c r="E218" s="30" t="s">
        <v>570</v>
      </c>
      <c r="F218" s="11" t="str">
        <f t="shared" si="163"/>
        <v>Immune syst</v>
      </c>
      <c r="H218" s="11">
        <f>VLOOKUP($B218,data!$B$3:$Q$15316,'diff expr 0 vs 1 mite'!H$8,FALSE)</f>
        <v>23.288137169999999</v>
      </c>
      <c r="I218" s="11">
        <f>VLOOKUP($B218,data!$B$3:$Q$15316,'diff expr 0 vs 1 mite'!I$8,FALSE)</f>
        <v>23.028853250000001</v>
      </c>
      <c r="J218" s="11">
        <f>VLOOKUP($B218,data!$B$3:$Q$15316,'diff expr 0 vs 1 mite'!J$8,FALSE)</f>
        <v>12.91996838</v>
      </c>
      <c r="K218" s="11">
        <f>VLOOKUP($B218,data!$B$3:$Q$15316,'diff expr 0 vs 1 mite'!K$8,FALSE)</f>
        <v>26.43593504</v>
      </c>
      <c r="L218" s="11">
        <f>VLOOKUP($B218,data!$B$3:$Q$15316,'diff expr 0 vs 1 mite'!L$8,FALSE)</f>
        <v>21.914633980000001</v>
      </c>
      <c r="M218" s="11">
        <f>VLOOKUP($B218,data!$B$3:$Q$15316,'diff expr 0 vs 1 mite'!M$8,FALSE)</f>
        <v>55.610909049999997</v>
      </c>
      <c r="N218" s="11">
        <f>VLOOKUP($B218,data!$B$3:$Q$15316,'diff expr 0 vs 1 mite'!N$8,FALSE)</f>
        <v>61.586126870000001</v>
      </c>
      <c r="O218" s="11">
        <f>VLOOKUP($B218,data!$B$3:$Q$15316,'diff expr 0 vs 1 mite'!O$8,FALSE)</f>
        <v>54.928361070000001</v>
      </c>
      <c r="P218" s="11">
        <f>VLOOKUP($B218,data!$B$3:$Q$15316,'diff expr 0 vs 1 mite'!P$8,FALSE)</f>
        <v>99.252550999999997</v>
      </c>
      <c r="R218" s="27" t="s">
        <v>27749</v>
      </c>
      <c r="T218" s="2">
        <f t="shared" si="131"/>
        <v>4</v>
      </c>
      <c r="U218" s="2">
        <f t="shared" si="132"/>
        <v>3</v>
      </c>
      <c r="V218" s="2">
        <f t="shared" si="133"/>
        <v>1</v>
      </c>
      <c r="W218" s="2">
        <f t="shared" si="134"/>
        <v>5</v>
      </c>
      <c r="X218" s="2">
        <f t="shared" si="135"/>
        <v>2</v>
      </c>
      <c r="Y218" s="2">
        <f t="shared" si="136"/>
        <v>7</v>
      </c>
      <c r="Z218" s="2">
        <f t="shared" si="137"/>
        <v>8</v>
      </c>
      <c r="AA218" s="2">
        <f t="shared" si="138"/>
        <v>6</v>
      </c>
      <c r="AB218" s="2">
        <f t="shared" si="139"/>
        <v>9</v>
      </c>
      <c r="AC218" s="2"/>
      <c r="AD218" s="2">
        <f t="shared" si="140"/>
        <v>0</v>
      </c>
      <c r="AE218" s="2">
        <f t="shared" si="141"/>
        <v>0</v>
      </c>
      <c r="AF218" s="2">
        <f t="shared" si="142"/>
        <v>0</v>
      </c>
      <c r="AG218" s="2">
        <f t="shared" si="143"/>
        <v>0</v>
      </c>
      <c r="AH218" s="2">
        <f t="shared" si="144"/>
        <v>0</v>
      </c>
      <c r="AI218" s="2">
        <f t="shared" si="145"/>
        <v>0</v>
      </c>
      <c r="AJ218" s="2">
        <f t="shared" si="146"/>
        <v>0</v>
      </c>
      <c r="AK218" s="2">
        <f t="shared" si="147"/>
        <v>0</v>
      </c>
      <c r="AL218" s="2">
        <f t="shared" si="148"/>
        <v>0</v>
      </c>
      <c r="AM218" s="2"/>
      <c r="AN218" s="2">
        <f t="shared" si="149"/>
        <v>4</v>
      </c>
      <c r="AO218" s="2">
        <f t="shared" si="150"/>
        <v>3</v>
      </c>
      <c r="AP218" s="2">
        <f t="shared" si="151"/>
        <v>1</v>
      </c>
      <c r="AQ218" s="2">
        <f t="shared" si="152"/>
        <v>5</v>
      </c>
      <c r="AR218" s="2">
        <f t="shared" si="153"/>
        <v>2</v>
      </c>
      <c r="AS218" s="2">
        <f t="shared" si="154"/>
        <v>7</v>
      </c>
      <c r="AT218" s="2">
        <f t="shared" si="155"/>
        <v>8</v>
      </c>
      <c r="AU218" s="2">
        <f t="shared" si="156"/>
        <v>6</v>
      </c>
      <c r="AV218" s="2">
        <f t="shared" si="157"/>
        <v>9</v>
      </c>
      <c r="AW218" s="2"/>
      <c r="AX218" s="5">
        <f t="shared" si="158"/>
        <v>4</v>
      </c>
      <c r="AY218" s="2">
        <f t="shared" si="159"/>
        <v>5</v>
      </c>
      <c r="AZ218" s="2">
        <f t="shared" si="160"/>
        <v>13</v>
      </c>
      <c r="BA218" s="2">
        <f t="shared" si="164"/>
        <v>32</v>
      </c>
      <c r="BB218" s="2">
        <f t="shared" si="165"/>
        <v>17</v>
      </c>
      <c r="BC218" s="2">
        <f t="shared" si="166"/>
        <v>3</v>
      </c>
      <c r="BD218" s="2">
        <f t="shared" si="167"/>
        <v>3</v>
      </c>
      <c r="BE218" s="19">
        <f t="shared" si="168"/>
        <v>10</v>
      </c>
      <c r="BF218" s="19">
        <f t="shared" si="169"/>
        <v>4.0824829046386304</v>
      </c>
      <c r="BG218" s="31">
        <f t="shared" si="170"/>
        <v>-1.7146428199482247</v>
      </c>
      <c r="BH218" s="32">
        <f t="shared" si="161"/>
        <v>4.3205366486849993E-2</v>
      </c>
      <c r="BI218" s="62">
        <f t="shared" si="171"/>
        <v>3.3239436619718309E-2</v>
      </c>
      <c r="BJ218" s="62" t="str">
        <f t="shared" si="172"/>
        <v/>
      </c>
      <c r="BK218" s="73" t="str">
        <f t="shared" si="173"/>
        <v/>
      </c>
      <c r="BM218" s="11">
        <f t="shared" si="162"/>
        <v>0.43754762917450768</v>
      </c>
    </row>
    <row r="219" spans="1:65">
      <c r="A219" s="30" t="s">
        <v>764</v>
      </c>
      <c r="B219" s="30" t="s">
        <v>765</v>
      </c>
      <c r="C219" s="30" t="s">
        <v>622</v>
      </c>
      <c r="D219" s="30" t="s">
        <v>623</v>
      </c>
      <c r="E219" s="30" t="s">
        <v>570</v>
      </c>
      <c r="F219" s="11" t="str">
        <f t="shared" si="163"/>
        <v>Immune syst</v>
      </c>
      <c r="H219" s="11">
        <f>VLOOKUP($B219,data!$B$3:$Q$15316,'diff expr 0 vs 1 mite'!H$8,FALSE)</f>
        <v>36.129865449999997</v>
      </c>
      <c r="I219" s="11">
        <f>VLOOKUP($B219,data!$B$3:$Q$15316,'diff expr 0 vs 1 mite'!I$8,FALSE)</f>
        <v>32.98882768</v>
      </c>
      <c r="J219" s="11">
        <f>VLOOKUP($B219,data!$B$3:$Q$15316,'diff expr 0 vs 1 mite'!J$8,FALSE)</f>
        <v>26.48720883</v>
      </c>
      <c r="K219" s="11">
        <f>VLOOKUP($B219,data!$B$3:$Q$15316,'diff expr 0 vs 1 mite'!K$8,FALSE)</f>
        <v>37.227770759999999</v>
      </c>
      <c r="L219" s="11">
        <f>VLOOKUP($B219,data!$B$3:$Q$15316,'diff expr 0 vs 1 mite'!L$8,FALSE)</f>
        <v>56.452604469999997</v>
      </c>
      <c r="M219" s="11">
        <f>VLOOKUP($B219,data!$B$3:$Q$15316,'diff expr 0 vs 1 mite'!M$8,FALSE)</f>
        <v>101.055266</v>
      </c>
      <c r="N219" s="11">
        <f>VLOOKUP($B219,data!$B$3:$Q$15316,'diff expr 0 vs 1 mite'!N$8,FALSE)</f>
        <v>50.666971400000001</v>
      </c>
      <c r="O219" s="11">
        <f>VLOOKUP($B219,data!$B$3:$Q$15316,'diff expr 0 vs 1 mite'!O$8,FALSE)</f>
        <v>102.24629590000001</v>
      </c>
      <c r="P219" s="11">
        <f>VLOOKUP($B219,data!$B$3:$Q$15316,'diff expr 0 vs 1 mite'!P$8,FALSE)</f>
        <v>144.18095650000001</v>
      </c>
      <c r="R219" s="27" t="s">
        <v>27749</v>
      </c>
      <c r="T219" s="2">
        <f t="shared" si="131"/>
        <v>3</v>
      </c>
      <c r="U219" s="2">
        <f t="shared" si="132"/>
        <v>2</v>
      </c>
      <c r="V219" s="2">
        <f t="shared" si="133"/>
        <v>1</v>
      </c>
      <c r="W219" s="2">
        <f t="shared" si="134"/>
        <v>4</v>
      </c>
      <c r="X219" s="2">
        <f t="shared" si="135"/>
        <v>6</v>
      </c>
      <c r="Y219" s="2">
        <f t="shared" si="136"/>
        <v>7</v>
      </c>
      <c r="Z219" s="2">
        <f t="shared" si="137"/>
        <v>5</v>
      </c>
      <c r="AA219" s="2">
        <f t="shared" si="138"/>
        <v>8</v>
      </c>
      <c r="AB219" s="2">
        <f t="shared" si="139"/>
        <v>9</v>
      </c>
      <c r="AC219" s="2"/>
      <c r="AD219" s="2">
        <f t="shared" si="140"/>
        <v>0</v>
      </c>
      <c r="AE219" s="2">
        <f t="shared" si="141"/>
        <v>0</v>
      </c>
      <c r="AF219" s="2">
        <f t="shared" si="142"/>
        <v>0</v>
      </c>
      <c r="AG219" s="2">
        <f t="shared" si="143"/>
        <v>0</v>
      </c>
      <c r="AH219" s="2">
        <f t="shared" si="144"/>
        <v>0</v>
      </c>
      <c r="AI219" s="2">
        <f t="shared" si="145"/>
        <v>0</v>
      </c>
      <c r="AJ219" s="2">
        <f t="shared" si="146"/>
        <v>0</v>
      </c>
      <c r="AK219" s="2">
        <f t="shared" si="147"/>
        <v>0</v>
      </c>
      <c r="AL219" s="2">
        <f t="shared" si="148"/>
        <v>0</v>
      </c>
      <c r="AM219" s="2"/>
      <c r="AN219" s="2">
        <f t="shared" si="149"/>
        <v>3</v>
      </c>
      <c r="AO219" s="2">
        <f t="shared" si="150"/>
        <v>2</v>
      </c>
      <c r="AP219" s="2">
        <f t="shared" si="151"/>
        <v>1</v>
      </c>
      <c r="AQ219" s="2">
        <f t="shared" si="152"/>
        <v>4</v>
      </c>
      <c r="AR219" s="2">
        <f t="shared" si="153"/>
        <v>6</v>
      </c>
      <c r="AS219" s="2">
        <f t="shared" si="154"/>
        <v>7</v>
      </c>
      <c r="AT219" s="2">
        <f t="shared" si="155"/>
        <v>5</v>
      </c>
      <c r="AU219" s="2">
        <f t="shared" si="156"/>
        <v>8</v>
      </c>
      <c r="AV219" s="2">
        <f t="shared" si="157"/>
        <v>9</v>
      </c>
      <c r="AW219" s="2"/>
      <c r="AX219" s="5">
        <f t="shared" si="158"/>
        <v>4</v>
      </c>
      <c r="AY219" s="2">
        <f t="shared" si="159"/>
        <v>5</v>
      </c>
      <c r="AZ219" s="2">
        <f t="shared" si="160"/>
        <v>10</v>
      </c>
      <c r="BA219" s="2">
        <f t="shared" si="164"/>
        <v>35</v>
      </c>
      <c r="BB219" s="2">
        <f t="shared" si="165"/>
        <v>20</v>
      </c>
      <c r="BC219" s="2">
        <f t="shared" si="166"/>
        <v>0</v>
      </c>
      <c r="BD219" s="2">
        <f t="shared" si="167"/>
        <v>0</v>
      </c>
      <c r="BE219" s="19">
        <f t="shared" si="168"/>
        <v>10</v>
      </c>
      <c r="BF219" s="19">
        <f t="shared" si="169"/>
        <v>4.0824829046386304</v>
      </c>
      <c r="BG219" s="31">
        <f t="shared" si="170"/>
        <v>-2.4494897427831779</v>
      </c>
      <c r="BH219" s="32">
        <f t="shared" si="161"/>
        <v>7.1529392177148241E-3</v>
      </c>
      <c r="BI219" s="62">
        <f t="shared" si="171"/>
        <v>2.8169014084507044E-4</v>
      </c>
      <c r="BJ219" s="62" t="str">
        <f t="shared" si="172"/>
        <v/>
      </c>
      <c r="BK219" s="73" t="str">
        <f t="shared" si="173"/>
        <v>sign</v>
      </c>
      <c r="BM219" s="11">
        <f t="shared" si="162"/>
        <v>0.43741323847671143</v>
      </c>
    </row>
    <row r="220" spans="1:65">
      <c r="A220" s="30" t="s">
        <v>766</v>
      </c>
      <c r="B220" s="30" t="s">
        <v>767</v>
      </c>
      <c r="C220" s="30" t="s">
        <v>768</v>
      </c>
      <c r="D220" s="30" t="s">
        <v>769</v>
      </c>
      <c r="E220" s="30" t="s">
        <v>570</v>
      </c>
      <c r="F220" s="11" t="str">
        <f t="shared" si="163"/>
        <v>Immune syst</v>
      </c>
      <c r="H220" s="11">
        <f>VLOOKUP($B220,data!$B$3:$Q$15316,'diff expr 0 vs 1 mite'!H$8,FALSE)</f>
        <v>8.4489282849999991</v>
      </c>
      <c r="I220" s="11">
        <f>VLOOKUP($B220,data!$B$3:$Q$15316,'diff expr 0 vs 1 mite'!I$8,FALSE)</f>
        <v>6.5139359219999999</v>
      </c>
      <c r="J220" s="11">
        <f>VLOOKUP($B220,data!$B$3:$Q$15316,'diff expr 0 vs 1 mite'!J$8,FALSE)</f>
        <v>8.7878135129999997</v>
      </c>
      <c r="K220" s="11">
        <f>VLOOKUP($B220,data!$B$3:$Q$15316,'diff expr 0 vs 1 mite'!K$8,FALSE)</f>
        <v>5.0186851700000004</v>
      </c>
      <c r="L220" s="11">
        <f>VLOOKUP($B220,data!$B$3:$Q$15316,'diff expr 0 vs 1 mite'!L$8,FALSE)</f>
        <v>5.6030116599999999</v>
      </c>
      <c r="M220" s="11">
        <f>VLOOKUP($B220,data!$B$3:$Q$15316,'diff expr 0 vs 1 mite'!M$8,FALSE)</f>
        <v>15.328440280000001</v>
      </c>
      <c r="N220" s="11">
        <f>VLOOKUP($B220,data!$B$3:$Q$15316,'diff expr 0 vs 1 mite'!N$8,FALSE)</f>
        <v>9.4075053069999992</v>
      </c>
      <c r="O220" s="11">
        <f>VLOOKUP($B220,data!$B$3:$Q$15316,'diff expr 0 vs 1 mite'!O$8,FALSE)</f>
        <v>31.00714602</v>
      </c>
      <c r="P220" s="11">
        <f>VLOOKUP($B220,data!$B$3:$Q$15316,'diff expr 0 vs 1 mite'!P$8,FALSE)</f>
        <v>56.833601969999997</v>
      </c>
      <c r="R220" s="27" t="s">
        <v>27749</v>
      </c>
      <c r="T220" s="2">
        <f t="shared" si="131"/>
        <v>4</v>
      </c>
      <c r="U220" s="2">
        <f t="shared" si="132"/>
        <v>3</v>
      </c>
      <c r="V220" s="2">
        <f t="shared" si="133"/>
        <v>5</v>
      </c>
      <c r="W220" s="2">
        <f t="shared" si="134"/>
        <v>1</v>
      </c>
      <c r="X220" s="2">
        <f t="shared" si="135"/>
        <v>2</v>
      </c>
      <c r="Y220" s="2">
        <f t="shared" si="136"/>
        <v>7</v>
      </c>
      <c r="Z220" s="2">
        <f t="shared" si="137"/>
        <v>6</v>
      </c>
      <c r="AA220" s="2">
        <f t="shared" si="138"/>
        <v>8</v>
      </c>
      <c r="AB220" s="2">
        <f t="shared" si="139"/>
        <v>9</v>
      </c>
      <c r="AC220" s="2"/>
      <c r="AD220" s="2">
        <f t="shared" si="140"/>
        <v>0</v>
      </c>
      <c r="AE220" s="2">
        <f t="shared" si="141"/>
        <v>0</v>
      </c>
      <c r="AF220" s="2">
        <f t="shared" si="142"/>
        <v>0</v>
      </c>
      <c r="AG220" s="2">
        <f t="shared" si="143"/>
        <v>0</v>
      </c>
      <c r="AH220" s="2">
        <f t="shared" si="144"/>
        <v>0</v>
      </c>
      <c r="AI220" s="2">
        <f t="shared" si="145"/>
        <v>0</v>
      </c>
      <c r="AJ220" s="2">
        <f t="shared" si="146"/>
        <v>0</v>
      </c>
      <c r="AK220" s="2">
        <f t="shared" si="147"/>
        <v>0</v>
      </c>
      <c r="AL220" s="2">
        <f t="shared" si="148"/>
        <v>0</v>
      </c>
      <c r="AM220" s="2"/>
      <c r="AN220" s="2">
        <f t="shared" si="149"/>
        <v>4</v>
      </c>
      <c r="AO220" s="2">
        <f t="shared" si="150"/>
        <v>3</v>
      </c>
      <c r="AP220" s="2">
        <f t="shared" si="151"/>
        <v>5</v>
      </c>
      <c r="AQ220" s="2">
        <f t="shared" si="152"/>
        <v>1</v>
      </c>
      <c r="AR220" s="2">
        <f t="shared" si="153"/>
        <v>2</v>
      </c>
      <c r="AS220" s="2">
        <f t="shared" si="154"/>
        <v>7</v>
      </c>
      <c r="AT220" s="2">
        <f t="shared" si="155"/>
        <v>6</v>
      </c>
      <c r="AU220" s="2">
        <f t="shared" si="156"/>
        <v>8</v>
      </c>
      <c r="AV220" s="2">
        <f t="shared" si="157"/>
        <v>9</v>
      </c>
      <c r="AW220" s="2"/>
      <c r="AX220" s="5">
        <f t="shared" si="158"/>
        <v>4</v>
      </c>
      <c r="AY220" s="2">
        <f t="shared" si="159"/>
        <v>5</v>
      </c>
      <c r="AZ220" s="2">
        <f t="shared" si="160"/>
        <v>13</v>
      </c>
      <c r="BA220" s="2">
        <f t="shared" si="164"/>
        <v>32</v>
      </c>
      <c r="BB220" s="2">
        <f t="shared" si="165"/>
        <v>17</v>
      </c>
      <c r="BC220" s="2">
        <f t="shared" si="166"/>
        <v>3</v>
      </c>
      <c r="BD220" s="2">
        <f t="shared" si="167"/>
        <v>3</v>
      </c>
      <c r="BE220" s="19">
        <f t="shared" si="168"/>
        <v>10</v>
      </c>
      <c r="BF220" s="19">
        <f t="shared" si="169"/>
        <v>4.0824829046386304</v>
      </c>
      <c r="BG220" s="31">
        <f t="shared" si="170"/>
        <v>-1.7146428199482247</v>
      </c>
      <c r="BH220" s="32">
        <f t="shared" si="161"/>
        <v>4.3205366486849993E-2</v>
      </c>
      <c r="BI220" s="62">
        <f t="shared" si="171"/>
        <v>3.3239436619718309E-2</v>
      </c>
      <c r="BJ220" s="62" t="str">
        <f t="shared" si="172"/>
        <v/>
      </c>
      <c r="BK220" s="73" t="str">
        <f t="shared" si="173"/>
        <v/>
      </c>
      <c r="BM220" s="11">
        <f t="shared" si="162"/>
        <v>0.51670264506522023</v>
      </c>
    </row>
    <row r="221" spans="1:65">
      <c r="A221" s="30" t="s">
        <v>770</v>
      </c>
      <c r="B221" s="30" t="s">
        <v>771</v>
      </c>
      <c r="C221" s="30" t="s">
        <v>772</v>
      </c>
      <c r="D221" s="30" t="s">
        <v>773</v>
      </c>
      <c r="E221" s="30" t="s">
        <v>570</v>
      </c>
      <c r="F221" s="11" t="str">
        <f t="shared" si="163"/>
        <v>Immune syst</v>
      </c>
      <c r="H221" s="11">
        <f>VLOOKUP($B221,data!$B$3:$Q$15316,'diff expr 0 vs 1 mite'!H$8,FALSE)</f>
        <v>0.38045872800000002</v>
      </c>
      <c r="I221" s="11">
        <f>VLOOKUP($B221,data!$B$3:$Q$15316,'diff expr 0 vs 1 mite'!I$8,FALSE)</f>
        <v>0.31669585099999997</v>
      </c>
      <c r="J221" s="11">
        <f>VLOOKUP($B221,data!$B$3:$Q$15316,'diff expr 0 vs 1 mite'!J$8,FALSE)</f>
        <v>0.264939182</v>
      </c>
      <c r="K221" s="11">
        <f>VLOOKUP($B221,data!$B$3:$Q$15316,'diff expr 0 vs 1 mite'!K$8,FALSE)</f>
        <v>0.29656059400000001</v>
      </c>
      <c r="L221" s="11">
        <f>VLOOKUP($B221,data!$B$3:$Q$15316,'diff expr 0 vs 1 mite'!L$8,FALSE)</f>
        <v>0.50567140799999999</v>
      </c>
      <c r="M221" s="11">
        <f>VLOOKUP($B221,data!$B$3:$Q$15316,'diff expr 0 vs 1 mite'!M$8,FALSE)</f>
        <v>3.5062987689999998</v>
      </c>
      <c r="N221" s="11">
        <f>VLOOKUP($B221,data!$B$3:$Q$15316,'diff expr 0 vs 1 mite'!N$8,FALSE)</f>
        <v>0.47897036799999998</v>
      </c>
      <c r="O221" s="11">
        <f>VLOOKUP($B221,data!$B$3:$Q$15316,'diff expr 0 vs 1 mite'!O$8,FALSE)</f>
        <v>2.181458079</v>
      </c>
      <c r="P221" s="11">
        <f>VLOOKUP($B221,data!$B$3:$Q$15316,'diff expr 0 vs 1 mite'!P$8,FALSE)</f>
        <v>5.8597783740000002</v>
      </c>
      <c r="R221" s="27" t="s">
        <v>27749</v>
      </c>
      <c r="T221" s="2">
        <f t="shared" si="131"/>
        <v>4</v>
      </c>
      <c r="U221" s="2">
        <f t="shared" si="132"/>
        <v>3</v>
      </c>
      <c r="V221" s="2">
        <f t="shared" si="133"/>
        <v>1</v>
      </c>
      <c r="W221" s="2">
        <f t="shared" si="134"/>
        <v>2</v>
      </c>
      <c r="X221" s="2">
        <f t="shared" si="135"/>
        <v>6</v>
      </c>
      <c r="Y221" s="2">
        <f t="shared" si="136"/>
        <v>8</v>
      </c>
      <c r="Z221" s="2">
        <f t="shared" si="137"/>
        <v>5</v>
      </c>
      <c r="AA221" s="2">
        <f t="shared" si="138"/>
        <v>7</v>
      </c>
      <c r="AB221" s="2">
        <f t="shared" si="139"/>
        <v>9</v>
      </c>
      <c r="AC221" s="2"/>
      <c r="AD221" s="2">
        <f t="shared" si="140"/>
        <v>0</v>
      </c>
      <c r="AE221" s="2">
        <f t="shared" si="141"/>
        <v>0</v>
      </c>
      <c r="AF221" s="2">
        <f t="shared" si="142"/>
        <v>0</v>
      </c>
      <c r="AG221" s="2">
        <f t="shared" si="143"/>
        <v>0</v>
      </c>
      <c r="AH221" s="2">
        <f t="shared" si="144"/>
        <v>0</v>
      </c>
      <c r="AI221" s="2">
        <f t="shared" si="145"/>
        <v>0</v>
      </c>
      <c r="AJ221" s="2">
        <f t="shared" si="146"/>
        <v>0</v>
      </c>
      <c r="AK221" s="2">
        <f t="shared" si="147"/>
        <v>0</v>
      </c>
      <c r="AL221" s="2">
        <f t="shared" si="148"/>
        <v>0</v>
      </c>
      <c r="AM221" s="2"/>
      <c r="AN221" s="2">
        <f t="shared" si="149"/>
        <v>4</v>
      </c>
      <c r="AO221" s="2">
        <f t="shared" si="150"/>
        <v>3</v>
      </c>
      <c r="AP221" s="2">
        <f t="shared" si="151"/>
        <v>1</v>
      </c>
      <c r="AQ221" s="2">
        <f t="shared" si="152"/>
        <v>2</v>
      </c>
      <c r="AR221" s="2">
        <f t="shared" si="153"/>
        <v>6</v>
      </c>
      <c r="AS221" s="2">
        <f t="shared" si="154"/>
        <v>8</v>
      </c>
      <c r="AT221" s="2">
        <f t="shared" si="155"/>
        <v>5</v>
      </c>
      <c r="AU221" s="2">
        <f t="shared" si="156"/>
        <v>7</v>
      </c>
      <c r="AV221" s="2">
        <f t="shared" si="157"/>
        <v>9</v>
      </c>
      <c r="AW221" s="2"/>
      <c r="AX221" s="5">
        <f t="shared" si="158"/>
        <v>4</v>
      </c>
      <c r="AY221" s="2">
        <f t="shared" si="159"/>
        <v>5</v>
      </c>
      <c r="AZ221" s="2">
        <f t="shared" si="160"/>
        <v>10</v>
      </c>
      <c r="BA221" s="2">
        <f t="shared" si="164"/>
        <v>35</v>
      </c>
      <c r="BB221" s="2">
        <f t="shared" si="165"/>
        <v>20</v>
      </c>
      <c r="BC221" s="2">
        <f t="shared" si="166"/>
        <v>0</v>
      </c>
      <c r="BD221" s="2">
        <f t="shared" si="167"/>
        <v>0</v>
      </c>
      <c r="BE221" s="19">
        <f t="shared" si="168"/>
        <v>10</v>
      </c>
      <c r="BF221" s="19">
        <f t="shared" si="169"/>
        <v>4.0824829046386304</v>
      </c>
      <c r="BG221" s="31">
        <f t="shared" si="170"/>
        <v>-2.4494897427831779</v>
      </c>
      <c r="BH221" s="32">
        <f t="shared" si="161"/>
        <v>7.1529392177148241E-3</v>
      </c>
      <c r="BI221" s="62">
        <f t="shared" si="171"/>
        <v>2.8169014084507044E-4</v>
      </c>
      <c r="BJ221" s="62" t="str">
        <f t="shared" si="172"/>
        <v/>
      </c>
      <c r="BK221" s="73" t="str">
        <f t="shared" si="173"/>
        <v>sign</v>
      </c>
      <c r="BM221" s="11">
        <f t="shared" si="162"/>
        <v>0.90121002416837026</v>
      </c>
    </row>
    <row r="222" spans="1:65">
      <c r="A222" s="30" t="s">
        <v>774</v>
      </c>
      <c r="B222" s="30" t="s">
        <v>775</v>
      </c>
      <c r="C222" s="30" t="s">
        <v>776</v>
      </c>
      <c r="D222" s="30" t="s">
        <v>777</v>
      </c>
      <c r="E222" s="30" t="s">
        <v>570</v>
      </c>
      <c r="F222" s="11" t="str">
        <f t="shared" si="163"/>
        <v>Immune syst</v>
      </c>
      <c r="H222" s="11">
        <f>VLOOKUP($B222,data!$B$3:$Q$15316,'diff expr 0 vs 1 mite'!H$8,FALSE)</f>
        <v>4.4823927039999996</v>
      </c>
      <c r="I222" s="11">
        <f>VLOOKUP($B222,data!$B$3:$Q$15316,'diff expr 0 vs 1 mite'!I$8,FALSE)</f>
        <v>5.5100045460000002</v>
      </c>
      <c r="J222" s="11">
        <f>VLOOKUP($B222,data!$B$3:$Q$15316,'diff expr 0 vs 1 mite'!J$8,FALSE)</f>
        <v>4.7067546780000002</v>
      </c>
      <c r="K222" s="11">
        <f>VLOOKUP($B222,data!$B$3:$Q$15316,'diff expr 0 vs 1 mite'!K$8,FALSE)</f>
        <v>5.5146933389999999</v>
      </c>
      <c r="L222" s="11">
        <f>VLOOKUP($B222,data!$B$3:$Q$15316,'diff expr 0 vs 1 mite'!L$8,FALSE)</f>
        <v>8.4376666319999991</v>
      </c>
      <c r="M222" s="11">
        <f>VLOOKUP($B222,data!$B$3:$Q$15316,'diff expr 0 vs 1 mite'!M$8,FALSE)</f>
        <v>7.0464181960000003</v>
      </c>
      <c r="N222" s="11">
        <f>VLOOKUP($B222,data!$B$3:$Q$15316,'diff expr 0 vs 1 mite'!N$8,FALSE)</f>
        <v>6.5082231459999997</v>
      </c>
      <c r="O222" s="11">
        <f>VLOOKUP($B222,data!$B$3:$Q$15316,'diff expr 0 vs 1 mite'!O$8,FALSE)</f>
        <v>6.7471850800000004</v>
      </c>
      <c r="P222" s="11">
        <f>VLOOKUP($B222,data!$B$3:$Q$15316,'diff expr 0 vs 1 mite'!P$8,FALSE)</f>
        <v>6.7739709850000001</v>
      </c>
      <c r="R222" s="27" t="s">
        <v>27749</v>
      </c>
      <c r="T222" s="2">
        <f t="shared" si="131"/>
        <v>1</v>
      </c>
      <c r="U222" s="2">
        <f t="shared" si="132"/>
        <v>3</v>
      </c>
      <c r="V222" s="2">
        <f t="shared" si="133"/>
        <v>2</v>
      </c>
      <c r="W222" s="2">
        <f t="shared" si="134"/>
        <v>4</v>
      </c>
      <c r="X222" s="2">
        <f t="shared" si="135"/>
        <v>9</v>
      </c>
      <c r="Y222" s="2">
        <f t="shared" si="136"/>
        <v>8</v>
      </c>
      <c r="Z222" s="2">
        <f t="shared" si="137"/>
        <v>5</v>
      </c>
      <c r="AA222" s="2">
        <f t="shared" si="138"/>
        <v>6</v>
      </c>
      <c r="AB222" s="2">
        <f t="shared" si="139"/>
        <v>7</v>
      </c>
      <c r="AC222" s="2"/>
      <c r="AD222" s="2">
        <f t="shared" si="140"/>
        <v>0</v>
      </c>
      <c r="AE222" s="2">
        <f t="shared" si="141"/>
        <v>0</v>
      </c>
      <c r="AF222" s="2">
        <f t="shared" si="142"/>
        <v>0</v>
      </c>
      <c r="AG222" s="2">
        <f t="shared" si="143"/>
        <v>0</v>
      </c>
      <c r="AH222" s="2">
        <f t="shared" si="144"/>
        <v>0</v>
      </c>
      <c r="AI222" s="2">
        <f t="shared" si="145"/>
        <v>0</v>
      </c>
      <c r="AJ222" s="2">
        <f t="shared" si="146"/>
        <v>0</v>
      </c>
      <c r="AK222" s="2">
        <f t="shared" si="147"/>
        <v>0</v>
      </c>
      <c r="AL222" s="2">
        <f t="shared" si="148"/>
        <v>0</v>
      </c>
      <c r="AM222" s="2"/>
      <c r="AN222" s="2">
        <f t="shared" si="149"/>
        <v>1</v>
      </c>
      <c r="AO222" s="2">
        <f t="shared" si="150"/>
        <v>3</v>
      </c>
      <c r="AP222" s="2">
        <f t="shared" si="151"/>
        <v>2</v>
      </c>
      <c r="AQ222" s="2">
        <f t="shared" si="152"/>
        <v>4</v>
      </c>
      <c r="AR222" s="2">
        <f t="shared" si="153"/>
        <v>9</v>
      </c>
      <c r="AS222" s="2">
        <f t="shared" si="154"/>
        <v>8</v>
      </c>
      <c r="AT222" s="2">
        <f t="shared" si="155"/>
        <v>5</v>
      </c>
      <c r="AU222" s="2">
        <f t="shared" si="156"/>
        <v>6</v>
      </c>
      <c r="AV222" s="2">
        <f t="shared" si="157"/>
        <v>7</v>
      </c>
      <c r="AW222" s="2"/>
      <c r="AX222" s="5">
        <f t="shared" si="158"/>
        <v>4</v>
      </c>
      <c r="AY222" s="2">
        <f t="shared" si="159"/>
        <v>5</v>
      </c>
      <c r="AZ222" s="2">
        <f t="shared" si="160"/>
        <v>10</v>
      </c>
      <c r="BA222" s="2">
        <f t="shared" si="164"/>
        <v>35</v>
      </c>
      <c r="BB222" s="2">
        <f t="shared" si="165"/>
        <v>20</v>
      </c>
      <c r="BC222" s="2">
        <f t="shared" si="166"/>
        <v>0</v>
      </c>
      <c r="BD222" s="2">
        <f t="shared" si="167"/>
        <v>0</v>
      </c>
      <c r="BE222" s="19">
        <f t="shared" si="168"/>
        <v>10</v>
      </c>
      <c r="BF222" s="19">
        <f t="shared" si="169"/>
        <v>4.0824829046386304</v>
      </c>
      <c r="BG222" s="31">
        <f t="shared" si="170"/>
        <v>-2.4494897427831779</v>
      </c>
      <c r="BH222" s="32">
        <f t="shared" si="161"/>
        <v>7.1529392177148241E-3</v>
      </c>
      <c r="BI222" s="62">
        <f t="shared" si="171"/>
        <v>2.8169014084507044E-4</v>
      </c>
      <c r="BJ222" s="62" t="str">
        <f t="shared" si="172"/>
        <v/>
      </c>
      <c r="BK222" s="73" t="str">
        <f t="shared" si="173"/>
        <v>sign</v>
      </c>
      <c r="BM222" s="11">
        <f t="shared" si="162"/>
        <v>0.14783408618598862</v>
      </c>
    </row>
    <row r="223" spans="1:65">
      <c r="A223" s="30" t="s">
        <v>778</v>
      </c>
      <c r="B223" s="30" t="s">
        <v>779</v>
      </c>
      <c r="C223" s="30" t="s">
        <v>618</v>
      </c>
      <c r="D223" s="30" t="s">
        <v>619</v>
      </c>
      <c r="E223" s="30" t="s">
        <v>570</v>
      </c>
      <c r="F223" s="11" t="str">
        <f t="shared" si="163"/>
        <v>Immune syst</v>
      </c>
      <c r="H223" s="11">
        <f>VLOOKUP($B223,data!$B$3:$Q$15316,'diff expr 0 vs 1 mite'!H$8,FALSE)</f>
        <v>3.6595056850000001</v>
      </c>
      <c r="I223" s="11">
        <f>VLOOKUP($B223,data!$B$3:$Q$15316,'diff expr 0 vs 1 mite'!I$8,FALSE)</f>
        <v>3.2805142709999999</v>
      </c>
      <c r="J223" s="11">
        <f>VLOOKUP($B223,data!$B$3:$Q$15316,'diff expr 0 vs 1 mite'!J$8,FALSE)</f>
        <v>3.447783442</v>
      </c>
      <c r="K223" s="11">
        <f>VLOOKUP($B223,data!$B$3:$Q$15316,'diff expr 0 vs 1 mite'!K$8,FALSE)</f>
        <v>2.5672657499999998</v>
      </c>
      <c r="L223" s="11">
        <f>VLOOKUP($B223,data!$B$3:$Q$15316,'diff expr 0 vs 1 mite'!L$8,FALSE)</f>
        <v>5.7097777089999999</v>
      </c>
      <c r="M223" s="11">
        <f>VLOOKUP($B223,data!$B$3:$Q$15316,'diff expr 0 vs 1 mite'!M$8,FALSE)</f>
        <v>9.6359768829999997</v>
      </c>
      <c r="N223" s="11">
        <f>VLOOKUP($B223,data!$B$3:$Q$15316,'diff expr 0 vs 1 mite'!N$8,FALSE)</f>
        <v>2.1639203899999999</v>
      </c>
      <c r="O223" s="11">
        <f>VLOOKUP($B223,data!$B$3:$Q$15316,'diff expr 0 vs 1 mite'!O$8,FALSE)</f>
        <v>10.49135905</v>
      </c>
      <c r="P223" s="11">
        <f>VLOOKUP($B223,data!$B$3:$Q$15316,'diff expr 0 vs 1 mite'!P$8,FALSE)</f>
        <v>14.96061705</v>
      </c>
      <c r="R223" s="27" t="s">
        <v>27749</v>
      </c>
      <c r="T223" s="2">
        <f t="shared" si="131"/>
        <v>5</v>
      </c>
      <c r="U223" s="2">
        <f t="shared" si="132"/>
        <v>3</v>
      </c>
      <c r="V223" s="2">
        <f t="shared" si="133"/>
        <v>4</v>
      </c>
      <c r="W223" s="2">
        <f t="shared" si="134"/>
        <v>2</v>
      </c>
      <c r="X223" s="2">
        <f t="shared" si="135"/>
        <v>6</v>
      </c>
      <c r="Y223" s="2">
        <f t="shared" si="136"/>
        <v>7</v>
      </c>
      <c r="Z223" s="2">
        <f t="shared" si="137"/>
        <v>1</v>
      </c>
      <c r="AA223" s="2">
        <f t="shared" si="138"/>
        <v>8</v>
      </c>
      <c r="AB223" s="2">
        <f t="shared" si="139"/>
        <v>9</v>
      </c>
      <c r="AC223" s="2"/>
      <c r="AD223" s="2">
        <f t="shared" si="140"/>
        <v>0</v>
      </c>
      <c r="AE223" s="2">
        <f t="shared" si="141"/>
        <v>0</v>
      </c>
      <c r="AF223" s="2">
        <f t="shared" si="142"/>
        <v>0</v>
      </c>
      <c r="AG223" s="2">
        <f t="shared" si="143"/>
        <v>0</v>
      </c>
      <c r="AH223" s="2">
        <f t="shared" si="144"/>
        <v>0</v>
      </c>
      <c r="AI223" s="2">
        <f t="shared" si="145"/>
        <v>0</v>
      </c>
      <c r="AJ223" s="2">
        <f t="shared" si="146"/>
        <v>0</v>
      </c>
      <c r="AK223" s="2">
        <f t="shared" si="147"/>
        <v>0</v>
      </c>
      <c r="AL223" s="2">
        <f t="shared" si="148"/>
        <v>0</v>
      </c>
      <c r="AM223" s="2"/>
      <c r="AN223" s="2">
        <f t="shared" si="149"/>
        <v>5</v>
      </c>
      <c r="AO223" s="2">
        <f t="shared" si="150"/>
        <v>3</v>
      </c>
      <c r="AP223" s="2">
        <f t="shared" si="151"/>
        <v>4</v>
      </c>
      <c r="AQ223" s="2">
        <f t="shared" si="152"/>
        <v>2</v>
      </c>
      <c r="AR223" s="2">
        <f t="shared" si="153"/>
        <v>6</v>
      </c>
      <c r="AS223" s="2">
        <f t="shared" si="154"/>
        <v>7</v>
      </c>
      <c r="AT223" s="2">
        <f t="shared" si="155"/>
        <v>1</v>
      </c>
      <c r="AU223" s="2">
        <f t="shared" si="156"/>
        <v>8</v>
      </c>
      <c r="AV223" s="2">
        <f t="shared" si="157"/>
        <v>9</v>
      </c>
      <c r="AW223" s="2"/>
      <c r="AX223" s="5">
        <f t="shared" si="158"/>
        <v>4</v>
      </c>
      <c r="AY223" s="2">
        <f t="shared" si="159"/>
        <v>5</v>
      </c>
      <c r="AZ223" s="2">
        <f t="shared" si="160"/>
        <v>14</v>
      </c>
      <c r="BA223" s="2">
        <f t="shared" si="164"/>
        <v>31</v>
      </c>
      <c r="BB223" s="2">
        <f t="shared" si="165"/>
        <v>16</v>
      </c>
      <c r="BC223" s="2">
        <f t="shared" si="166"/>
        <v>4</v>
      </c>
      <c r="BD223" s="2">
        <f t="shared" si="167"/>
        <v>4</v>
      </c>
      <c r="BE223" s="19">
        <f t="shared" si="168"/>
        <v>10</v>
      </c>
      <c r="BF223" s="19">
        <f t="shared" si="169"/>
        <v>4.0824829046386304</v>
      </c>
      <c r="BG223" s="31">
        <f t="shared" si="170"/>
        <v>-1.4696938456699067</v>
      </c>
      <c r="BH223" s="32">
        <f t="shared" si="161"/>
        <v>7.0822345147568383E-2</v>
      </c>
      <c r="BI223" s="62">
        <f t="shared" si="171"/>
        <v>4.1971830985915497E-2</v>
      </c>
      <c r="BJ223" s="62" t="str">
        <f t="shared" si="172"/>
        <v/>
      </c>
      <c r="BK223" s="73" t="str">
        <f t="shared" si="173"/>
        <v/>
      </c>
      <c r="BM223" s="11">
        <f t="shared" si="162"/>
        <v>0.42373121522025997</v>
      </c>
    </row>
    <row r="224" spans="1:65">
      <c r="A224" s="30" t="s">
        <v>780</v>
      </c>
      <c r="B224" s="30" t="s">
        <v>781</v>
      </c>
      <c r="C224" s="30" t="s">
        <v>782</v>
      </c>
      <c r="D224" s="30" t="s">
        <v>783</v>
      </c>
      <c r="E224" s="30" t="s">
        <v>570</v>
      </c>
      <c r="F224" s="11" t="str">
        <f t="shared" si="163"/>
        <v>Immune syst</v>
      </c>
      <c r="H224" s="11">
        <f>VLOOKUP($B224,data!$B$3:$Q$15316,'diff expr 0 vs 1 mite'!H$8,FALSE)</f>
        <v>5.2868261509999996</v>
      </c>
      <c r="I224" s="11">
        <f>VLOOKUP($B224,data!$B$3:$Q$15316,'diff expr 0 vs 1 mite'!I$8,FALSE)</f>
        <v>6.9183010610000002</v>
      </c>
      <c r="J224" s="11">
        <f>VLOOKUP($B224,data!$B$3:$Q$15316,'diff expr 0 vs 1 mite'!J$8,FALSE)</f>
        <v>5.3013715880000003</v>
      </c>
      <c r="K224" s="11">
        <f>VLOOKUP($B224,data!$B$3:$Q$15316,'diff expr 0 vs 1 mite'!K$8,FALSE)</f>
        <v>7.200232143</v>
      </c>
      <c r="L224" s="11">
        <f>VLOOKUP($B224,data!$B$3:$Q$15316,'diff expr 0 vs 1 mite'!L$8,FALSE)</f>
        <v>5.9625915919999999</v>
      </c>
      <c r="M224" s="11">
        <f>VLOOKUP($B224,data!$B$3:$Q$15316,'diff expr 0 vs 1 mite'!M$8,FALSE)</f>
        <v>17.983361800000001</v>
      </c>
      <c r="N224" s="11">
        <f>VLOOKUP($B224,data!$B$3:$Q$15316,'diff expr 0 vs 1 mite'!N$8,FALSE)</f>
        <v>22.70688092</v>
      </c>
      <c r="O224" s="11">
        <f>VLOOKUP($B224,data!$B$3:$Q$15316,'diff expr 0 vs 1 mite'!O$8,FALSE)</f>
        <v>13.804419810000001</v>
      </c>
      <c r="P224" s="11">
        <f>VLOOKUP($B224,data!$B$3:$Q$15316,'diff expr 0 vs 1 mite'!P$8,FALSE)</f>
        <v>14.01401692</v>
      </c>
      <c r="R224" s="27" t="s">
        <v>27749</v>
      </c>
      <c r="T224" s="2">
        <f t="shared" si="131"/>
        <v>1</v>
      </c>
      <c r="U224" s="2">
        <f t="shared" si="132"/>
        <v>4</v>
      </c>
      <c r="V224" s="2">
        <f t="shared" si="133"/>
        <v>2</v>
      </c>
      <c r="W224" s="2">
        <f t="shared" si="134"/>
        <v>5</v>
      </c>
      <c r="X224" s="2">
        <f t="shared" si="135"/>
        <v>3</v>
      </c>
      <c r="Y224" s="2">
        <f t="shared" si="136"/>
        <v>8</v>
      </c>
      <c r="Z224" s="2">
        <f t="shared" si="137"/>
        <v>9</v>
      </c>
      <c r="AA224" s="2">
        <f t="shared" si="138"/>
        <v>6</v>
      </c>
      <c r="AB224" s="2">
        <f t="shared" si="139"/>
        <v>7</v>
      </c>
      <c r="AC224" s="2"/>
      <c r="AD224" s="2">
        <f t="shared" si="140"/>
        <v>0</v>
      </c>
      <c r="AE224" s="2">
        <f t="shared" si="141"/>
        <v>0</v>
      </c>
      <c r="AF224" s="2">
        <f t="shared" si="142"/>
        <v>0</v>
      </c>
      <c r="AG224" s="2">
        <f t="shared" si="143"/>
        <v>0</v>
      </c>
      <c r="AH224" s="2">
        <f t="shared" si="144"/>
        <v>0</v>
      </c>
      <c r="AI224" s="2">
        <f t="shared" si="145"/>
        <v>0</v>
      </c>
      <c r="AJ224" s="2">
        <f t="shared" si="146"/>
        <v>0</v>
      </c>
      <c r="AK224" s="2">
        <f t="shared" si="147"/>
        <v>0</v>
      </c>
      <c r="AL224" s="2">
        <f t="shared" si="148"/>
        <v>0</v>
      </c>
      <c r="AM224" s="2"/>
      <c r="AN224" s="2">
        <f t="shared" si="149"/>
        <v>1</v>
      </c>
      <c r="AO224" s="2">
        <f t="shared" si="150"/>
        <v>4</v>
      </c>
      <c r="AP224" s="2">
        <f t="shared" si="151"/>
        <v>2</v>
      </c>
      <c r="AQ224" s="2">
        <f t="shared" si="152"/>
        <v>5</v>
      </c>
      <c r="AR224" s="2">
        <f t="shared" si="153"/>
        <v>3</v>
      </c>
      <c r="AS224" s="2">
        <f t="shared" si="154"/>
        <v>8</v>
      </c>
      <c r="AT224" s="2">
        <f t="shared" si="155"/>
        <v>9</v>
      </c>
      <c r="AU224" s="2">
        <f t="shared" si="156"/>
        <v>6</v>
      </c>
      <c r="AV224" s="2">
        <f t="shared" si="157"/>
        <v>7</v>
      </c>
      <c r="AW224" s="2"/>
      <c r="AX224" s="5">
        <f t="shared" si="158"/>
        <v>4</v>
      </c>
      <c r="AY224" s="2">
        <f t="shared" si="159"/>
        <v>5</v>
      </c>
      <c r="AZ224" s="2">
        <f t="shared" si="160"/>
        <v>12</v>
      </c>
      <c r="BA224" s="2">
        <f t="shared" si="164"/>
        <v>33</v>
      </c>
      <c r="BB224" s="2">
        <f t="shared" si="165"/>
        <v>18</v>
      </c>
      <c r="BC224" s="2">
        <f t="shared" si="166"/>
        <v>2</v>
      </c>
      <c r="BD224" s="2">
        <f t="shared" si="167"/>
        <v>2</v>
      </c>
      <c r="BE224" s="19">
        <f t="shared" si="168"/>
        <v>10</v>
      </c>
      <c r="BF224" s="19">
        <f t="shared" si="169"/>
        <v>4.0824829046386304</v>
      </c>
      <c r="BG224" s="31">
        <f t="shared" si="170"/>
        <v>-1.9595917942265424</v>
      </c>
      <c r="BH224" s="32">
        <f t="shared" si="161"/>
        <v>2.5021760624352556E-2</v>
      </c>
      <c r="BI224" s="62">
        <f t="shared" si="171"/>
        <v>2.47887323943662E-2</v>
      </c>
      <c r="BJ224" s="62" t="str">
        <f t="shared" si="172"/>
        <v/>
      </c>
      <c r="BK224" s="73" t="str">
        <f t="shared" si="173"/>
        <v/>
      </c>
      <c r="BM224" s="11">
        <f t="shared" si="162"/>
        <v>0.38226346746360107</v>
      </c>
    </row>
    <row r="225" spans="1:65">
      <c r="A225" s="30" t="s">
        <v>784</v>
      </c>
      <c r="B225" s="30" t="s">
        <v>785</v>
      </c>
      <c r="C225" s="30" t="s">
        <v>786</v>
      </c>
      <c r="D225" s="30" t="s">
        <v>787</v>
      </c>
      <c r="E225" s="30" t="s">
        <v>570</v>
      </c>
      <c r="F225" s="11" t="str">
        <f t="shared" si="163"/>
        <v>Immune syst</v>
      </c>
      <c r="H225" s="11">
        <f>VLOOKUP($B225,data!$B$3:$Q$15316,'diff expr 0 vs 1 mite'!H$8,FALSE)</f>
        <v>1.7192308590000001</v>
      </c>
      <c r="I225" s="11">
        <f>VLOOKUP($B225,data!$B$3:$Q$15316,'diff expr 0 vs 1 mite'!I$8,FALSE)</f>
        <v>1.2384491790000001</v>
      </c>
      <c r="J225" s="11">
        <f>VLOOKUP($B225,data!$B$3:$Q$15316,'diff expr 0 vs 1 mite'!J$8,FALSE)</f>
        <v>1.0375041359999999</v>
      </c>
      <c r="K225" s="11">
        <f>VLOOKUP($B225,data!$B$3:$Q$15316,'diff expr 0 vs 1 mite'!K$8,FALSE)</f>
        <v>1.3879699249999999</v>
      </c>
      <c r="L225" s="11">
        <f>VLOOKUP($B225,data!$B$3:$Q$15316,'diff expr 0 vs 1 mite'!L$8,FALSE)</f>
        <v>1.383801458</v>
      </c>
      <c r="M225" s="11">
        <f>VLOOKUP($B225,data!$B$3:$Q$15316,'diff expr 0 vs 1 mite'!M$8,FALSE)</f>
        <v>2.4251619670000002</v>
      </c>
      <c r="N225" s="11">
        <f>VLOOKUP($B225,data!$B$3:$Q$15316,'diff expr 0 vs 1 mite'!N$8,FALSE)</f>
        <v>1.967626248</v>
      </c>
      <c r="O225" s="11">
        <f>VLOOKUP($B225,data!$B$3:$Q$15316,'diff expr 0 vs 1 mite'!O$8,FALSE)</f>
        <v>2.954781133</v>
      </c>
      <c r="P225" s="11">
        <f>VLOOKUP($B225,data!$B$3:$Q$15316,'diff expr 0 vs 1 mite'!P$8,FALSE)</f>
        <v>4.2906405210000003</v>
      </c>
      <c r="R225" s="27" t="s">
        <v>27749</v>
      </c>
      <c r="T225" s="2">
        <f t="shared" si="131"/>
        <v>5</v>
      </c>
      <c r="U225" s="2">
        <f t="shared" si="132"/>
        <v>2</v>
      </c>
      <c r="V225" s="2">
        <f t="shared" si="133"/>
        <v>1</v>
      </c>
      <c r="W225" s="2">
        <f t="shared" si="134"/>
        <v>4</v>
      </c>
      <c r="X225" s="2">
        <f t="shared" si="135"/>
        <v>3</v>
      </c>
      <c r="Y225" s="2">
        <f t="shared" si="136"/>
        <v>7</v>
      </c>
      <c r="Z225" s="2">
        <f t="shared" si="137"/>
        <v>6</v>
      </c>
      <c r="AA225" s="2">
        <f t="shared" si="138"/>
        <v>8</v>
      </c>
      <c r="AB225" s="2">
        <f t="shared" si="139"/>
        <v>9</v>
      </c>
      <c r="AC225" s="2"/>
      <c r="AD225" s="2">
        <f t="shared" si="140"/>
        <v>0</v>
      </c>
      <c r="AE225" s="2">
        <f t="shared" si="141"/>
        <v>0</v>
      </c>
      <c r="AF225" s="2">
        <f t="shared" si="142"/>
        <v>0</v>
      </c>
      <c r="AG225" s="2">
        <f t="shared" si="143"/>
        <v>0</v>
      </c>
      <c r="AH225" s="2">
        <f t="shared" si="144"/>
        <v>0</v>
      </c>
      <c r="AI225" s="2">
        <f t="shared" si="145"/>
        <v>0</v>
      </c>
      <c r="AJ225" s="2">
        <f t="shared" si="146"/>
        <v>0</v>
      </c>
      <c r="AK225" s="2">
        <f t="shared" si="147"/>
        <v>0</v>
      </c>
      <c r="AL225" s="2">
        <f t="shared" si="148"/>
        <v>0</v>
      </c>
      <c r="AM225" s="2"/>
      <c r="AN225" s="2">
        <f t="shared" si="149"/>
        <v>5</v>
      </c>
      <c r="AO225" s="2">
        <f t="shared" si="150"/>
        <v>2</v>
      </c>
      <c r="AP225" s="2">
        <f t="shared" si="151"/>
        <v>1</v>
      </c>
      <c r="AQ225" s="2">
        <f t="shared" si="152"/>
        <v>4</v>
      </c>
      <c r="AR225" s="2">
        <f t="shared" si="153"/>
        <v>3</v>
      </c>
      <c r="AS225" s="2">
        <f t="shared" si="154"/>
        <v>7</v>
      </c>
      <c r="AT225" s="2">
        <f t="shared" si="155"/>
        <v>6</v>
      </c>
      <c r="AU225" s="2">
        <f t="shared" si="156"/>
        <v>8</v>
      </c>
      <c r="AV225" s="2">
        <f t="shared" si="157"/>
        <v>9</v>
      </c>
      <c r="AW225" s="2"/>
      <c r="AX225" s="5">
        <f t="shared" si="158"/>
        <v>4</v>
      </c>
      <c r="AY225" s="2">
        <f t="shared" si="159"/>
        <v>5</v>
      </c>
      <c r="AZ225" s="2">
        <f t="shared" si="160"/>
        <v>12</v>
      </c>
      <c r="BA225" s="2">
        <f t="shared" si="164"/>
        <v>33</v>
      </c>
      <c r="BB225" s="2">
        <f t="shared" si="165"/>
        <v>18</v>
      </c>
      <c r="BC225" s="2">
        <f t="shared" si="166"/>
        <v>2</v>
      </c>
      <c r="BD225" s="2">
        <f t="shared" si="167"/>
        <v>2</v>
      </c>
      <c r="BE225" s="19">
        <f t="shared" si="168"/>
        <v>10</v>
      </c>
      <c r="BF225" s="19">
        <f t="shared" si="169"/>
        <v>4.0824829046386304</v>
      </c>
      <c r="BG225" s="31">
        <f t="shared" si="170"/>
        <v>-1.9595917942265424</v>
      </c>
      <c r="BH225" s="32">
        <f t="shared" si="161"/>
        <v>2.5021760624352556E-2</v>
      </c>
      <c r="BI225" s="62">
        <f t="shared" si="171"/>
        <v>2.47887323943662E-2</v>
      </c>
      <c r="BJ225" s="62" t="str">
        <f t="shared" si="172"/>
        <v/>
      </c>
      <c r="BK225" s="73" t="str">
        <f t="shared" si="173"/>
        <v/>
      </c>
      <c r="BM225" s="11">
        <f t="shared" si="162"/>
        <v>0.28673124359298957</v>
      </c>
    </row>
    <row r="226" spans="1:65">
      <c r="A226" s="30" t="s">
        <v>788</v>
      </c>
      <c r="B226" s="30" t="s">
        <v>789</v>
      </c>
      <c r="C226" s="30" t="s">
        <v>614</v>
      </c>
      <c r="D226" s="30" t="s">
        <v>615</v>
      </c>
      <c r="E226" s="30" t="s">
        <v>570</v>
      </c>
      <c r="F226" s="11" t="str">
        <f t="shared" si="163"/>
        <v>Immune syst</v>
      </c>
      <c r="H226" s="11">
        <f>VLOOKUP($B226,data!$B$3:$Q$15316,'diff expr 0 vs 1 mite'!H$8,FALSE)</f>
        <v>2.9512142620000001</v>
      </c>
      <c r="I226" s="11">
        <f>VLOOKUP($B226,data!$B$3:$Q$15316,'diff expr 0 vs 1 mite'!I$8,FALSE)</f>
        <v>2.4802275229999999</v>
      </c>
      <c r="J226" s="11">
        <f>VLOOKUP($B226,data!$B$3:$Q$15316,'diff expr 0 vs 1 mite'!J$8,FALSE)</f>
        <v>1.8133503369999999</v>
      </c>
      <c r="K226" s="11">
        <f>VLOOKUP($B226,data!$B$3:$Q$15316,'diff expr 0 vs 1 mite'!K$8,FALSE)</f>
        <v>4.3132825099999996</v>
      </c>
      <c r="L226" s="11">
        <f>VLOOKUP($B226,data!$B$3:$Q$15316,'diff expr 0 vs 1 mite'!L$8,FALSE)</f>
        <v>6.3953603369999996</v>
      </c>
      <c r="M226" s="11">
        <f>VLOOKUP($B226,data!$B$3:$Q$15316,'diff expr 0 vs 1 mite'!M$8,FALSE)</f>
        <v>0</v>
      </c>
      <c r="N226" s="11">
        <f>VLOOKUP($B226,data!$B$3:$Q$15316,'diff expr 0 vs 1 mite'!N$8,FALSE)</f>
        <v>0</v>
      </c>
      <c r="O226" s="11">
        <f>VLOOKUP($B226,data!$B$3:$Q$15316,'diff expr 0 vs 1 mite'!O$8,FALSE)</f>
        <v>0.75542619899999996</v>
      </c>
      <c r="P226" s="11">
        <f>VLOOKUP($B226,data!$B$3:$Q$15316,'diff expr 0 vs 1 mite'!P$8,FALSE)</f>
        <v>1.0521814309999999</v>
      </c>
      <c r="R226" s="27" t="s">
        <v>27749</v>
      </c>
      <c r="T226" s="2">
        <f t="shared" si="131"/>
        <v>7</v>
      </c>
      <c r="U226" s="2">
        <f t="shared" si="132"/>
        <v>6</v>
      </c>
      <c r="V226" s="2">
        <f t="shared" si="133"/>
        <v>5</v>
      </c>
      <c r="W226" s="2">
        <f t="shared" si="134"/>
        <v>8</v>
      </c>
      <c r="X226" s="2">
        <f t="shared" si="135"/>
        <v>9</v>
      </c>
      <c r="Y226" s="2">
        <f t="shared" si="136"/>
        <v>1</v>
      </c>
      <c r="Z226" s="2">
        <f t="shared" si="137"/>
        <v>1</v>
      </c>
      <c r="AA226" s="2">
        <f t="shared" si="138"/>
        <v>3</v>
      </c>
      <c r="AB226" s="2">
        <f t="shared" si="139"/>
        <v>4</v>
      </c>
      <c r="AC226" s="2"/>
      <c r="AD226" s="2">
        <f t="shared" si="140"/>
        <v>0</v>
      </c>
      <c r="AE226" s="2">
        <f t="shared" si="141"/>
        <v>0</v>
      </c>
      <c r="AF226" s="2">
        <f t="shared" si="142"/>
        <v>0</v>
      </c>
      <c r="AG226" s="2">
        <f t="shared" si="143"/>
        <v>0</v>
      </c>
      <c r="AH226" s="2">
        <f t="shared" si="144"/>
        <v>0</v>
      </c>
      <c r="AI226" s="2">
        <f t="shared" si="145"/>
        <v>0.5</v>
      </c>
      <c r="AJ226" s="2">
        <f t="shared" si="146"/>
        <v>0.5</v>
      </c>
      <c r="AK226" s="2">
        <f t="shared" si="147"/>
        <v>0</v>
      </c>
      <c r="AL226" s="2">
        <f t="shared" si="148"/>
        <v>0</v>
      </c>
      <c r="AM226" s="2"/>
      <c r="AN226" s="2">
        <f t="shared" si="149"/>
        <v>7</v>
      </c>
      <c r="AO226" s="2">
        <f t="shared" si="150"/>
        <v>6</v>
      </c>
      <c r="AP226" s="2">
        <f t="shared" si="151"/>
        <v>5</v>
      </c>
      <c r="AQ226" s="2">
        <f t="shared" si="152"/>
        <v>8</v>
      </c>
      <c r="AR226" s="2">
        <f t="shared" si="153"/>
        <v>9</v>
      </c>
      <c r="AS226" s="2">
        <f t="shared" si="154"/>
        <v>1.5</v>
      </c>
      <c r="AT226" s="2">
        <f t="shared" si="155"/>
        <v>1.5</v>
      </c>
      <c r="AU226" s="2">
        <f t="shared" si="156"/>
        <v>3</v>
      </c>
      <c r="AV226" s="2">
        <f t="shared" si="157"/>
        <v>4</v>
      </c>
      <c r="AW226" s="2"/>
      <c r="AX226" s="5">
        <f t="shared" si="158"/>
        <v>4</v>
      </c>
      <c r="AY226" s="2">
        <f t="shared" si="159"/>
        <v>5</v>
      </c>
      <c r="AZ226" s="2">
        <f t="shared" si="160"/>
        <v>26</v>
      </c>
      <c r="BA226" s="2">
        <f t="shared" si="164"/>
        <v>19</v>
      </c>
      <c r="BB226" s="2">
        <f t="shared" si="165"/>
        <v>4</v>
      </c>
      <c r="BC226" s="2">
        <f t="shared" si="166"/>
        <v>16</v>
      </c>
      <c r="BD226" s="2">
        <f t="shared" si="167"/>
        <v>4</v>
      </c>
      <c r="BE226" s="19">
        <f t="shared" si="168"/>
        <v>10</v>
      </c>
      <c r="BF226" s="19">
        <f t="shared" si="169"/>
        <v>4.0824829046386304</v>
      </c>
      <c r="BG226" s="31">
        <f t="shared" si="170"/>
        <v>-1.4696938456699067</v>
      </c>
      <c r="BH226" s="32">
        <f t="shared" si="161"/>
        <v>7.0822345147568383E-2</v>
      </c>
      <c r="BI226" s="62">
        <f t="shared" si="171"/>
        <v>4.1971830985915497E-2</v>
      </c>
      <c r="BJ226" s="62" t="str">
        <f t="shared" si="172"/>
        <v/>
      </c>
      <c r="BK226" s="73" t="str">
        <f t="shared" si="173"/>
        <v/>
      </c>
      <c r="BM226" s="11">
        <f t="shared" si="162"/>
        <v>-0.24582449183114247</v>
      </c>
    </row>
    <row r="227" spans="1:65">
      <c r="A227" s="30" t="s">
        <v>790</v>
      </c>
      <c r="B227" s="30" t="s">
        <v>791</v>
      </c>
      <c r="C227" s="30" t="s">
        <v>792</v>
      </c>
      <c r="D227" s="30" t="s">
        <v>793</v>
      </c>
      <c r="E227" s="30" t="s">
        <v>570</v>
      </c>
      <c r="F227" s="11" t="str">
        <f t="shared" si="163"/>
        <v>Immune syst</v>
      </c>
      <c r="H227" s="11">
        <f>VLOOKUP($B227,data!$B$3:$Q$15316,'diff expr 0 vs 1 mite'!H$8,FALSE)</f>
        <v>1.7465146949999999</v>
      </c>
      <c r="I227" s="11">
        <f>VLOOKUP($B227,data!$B$3:$Q$15316,'diff expr 0 vs 1 mite'!I$8,FALSE)</f>
        <v>1.9094614590000001</v>
      </c>
      <c r="J227" s="11">
        <f>VLOOKUP($B227,data!$B$3:$Q$15316,'diff expr 0 vs 1 mite'!J$8,FALSE)</f>
        <v>1.6896123780000001</v>
      </c>
      <c r="K227" s="11">
        <f>VLOOKUP($B227,data!$B$3:$Q$15316,'diff expr 0 vs 1 mite'!K$8,FALSE)</f>
        <v>1.7668924399999999</v>
      </c>
      <c r="L227" s="11">
        <f>VLOOKUP($B227,data!$B$3:$Q$15316,'diff expr 0 vs 1 mite'!L$8,FALSE)</f>
        <v>2.7056894100000002</v>
      </c>
      <c r="M227" s="11">
        <f>VLOOKUP($B227,data!$B$3:$Q$15316,'diff expr 0 vs 1 mite'!M$8,FALSE)</f>
        <v>2.9354113169999998</v>
      </c>
      <c r="N227" s="11">
        <f>VLOOKUP($B227,data!$B$3:$Q$15316,'diff expr 0 vs 1 mite'!N$8,FALSE)</f>
        <v>3.0195424850000001</v>
      </c>
      <c r="O227" s="11">
        <f>VLOOKUP($B227,data!$B$3:$Q$15316,'diff expr 0 vs 1 mite'!O$8,FALSE)</f>
        <v>2.2067527309999999</v>
      </c>
      <c r="P227" s="11">
        <f>VLOOKUP($B227,data!$B$3:$Q$15316,'diff expr 0 vs 1 mite'!P$8,FALSE)</f>
        <v>2.7556725709999998</v>
      </c>
      <c r="R227" s="27" t="s">
        <v>27749</v>
      </c>
      <c r="T227" s="2">
        <f t="shared" si="131"/>
        <v>2</v>
      </c>
      <c r="U227" s="2">
        <f t="shared" si="132"/>
        <v>4</v>
      </c>
      <c r="V227" s="2">
        <f t="shared" si="133"/>
        <v>1</v>
      </c>
      <c r="W227" s="2">
        <f t="shared" si="134"/>
        <v>3</v>
      </c>
      <c r="X227" s="2">
        <f t="shared" si="135"/>
        <v>6</v>
      </c>
      <c r="Y227" s="2">
        <f t="shared" si="136"/>
        <v>8</v>
      </c>
      <c r="Z227" s="2">
        <f t="shared" si="137"/>
        <v>9</v>
      </c>
      <c r="AA227" s="2">
        <f t="shared" si="138"/>
        <v>5</v>
      </c>
      <c r="AB227" s="2">
        <f t="shared" si="139"/>
        <v>7</v>
      </c>
      <c r="AC227" s="2"/>
      <c r="AD227" s="2">
        <f t="shared" si="140"/>
        <v>0</v>
      </c>
      <c r="AE227" s="2">
        <f t="shared" si="141"/>
        <v>0</v>
      </c>
      <c r="AF227" s="2">
        <f t="shared" si="142"/>
        <v>0</v>
      </c>
      <c r="AG227" s="2">
        <f t="shared" si="143"/>
        <v>0</v>
      </c>
      <c r="AH227" s="2">
        <f t="shared" si="144"/>
        <v>0</v>
      </c>
      <c r="AI227" s="2">
        <f t="shared" si="145"/>
        <v>0</v>
      </c>
      <c r="AJ227" s="2">
        <f t="shared" si="146"/>
        <v>0</v>
      </c>
      <c r="AK227" s="2">
        <f t="shared" si="147"/>
        <v>0</v>
      </c>
      <c r="AL227" s="2">
        <f t="shared" si="148"/>
        <v>0</v>
      </c>
      <c r="AM227" s="2"/>
      <c r="AN227" s="2">
        <f t="shared" si="149"/>
        <v>2</v>
      </c>
      <c r="AO227" s="2">
        <f t="shared" si="150"/>
        <v>4</v>
      </c>
      <c r="AP227" s="2">
        <f t="shared" si="151"/>
        <v>1</v>
      </c>
      <c r="AQ227" s="2">
        <f t="shared" si="152"/>
        <v>3</v>
      </c>
      <c r="AR227" s="2">
        <f t="shared" si="153"/>
        <v>6</v>
      </c>
      <c r="AS227" s="2">
        <f t="shared" si="154"/>
        <v>8</v>
      </c>
      <c r="AT227" s="2">
        <f t="shared" si="155"/>
        <v>9</v>
      </c>
      <c r="AU227" s="2">
        <f t="shared" si="156"/>
        <v>5</v>
      </c>
      <c r="AV227" s="2">
        <f t="shared" si="157"/>
        <v>7</v>
      </c>
      <c r="AW227" s="2"/>
      <c r="AX227" s="5">
        <f t="shared" si="158"/>
        <v>4</v>
      </c>
      <c r="AY227" s="2">
        <f t="shared" si="159"/>
        <v>5</v>
      </c>
      <c r="AZ227" s="2">
        <f t="shared" si="160"/>
        <v>10</v>
      </c>
      <c r="BA227" s="2">
        <f t="shared" si="164"/>
        <v>35</v>
      </c>
      <c r="BB227" s="2">
        <f t="shared" si="165"/>
        <v>20</v>
      </c>
      <c r="BC227" s="2">
        <f t="shared" si="166"/>
        <v>0</v>
      </c>
      <c r="BD227" s="2">
        <f t="shared" si="167"/>
        <v>0</v>
      </c>
      <c r="BE227" s="19">
        <f t="shared" si="168"/>
        <v>10</v>
      </c>
      <c r="BF227" s="19">
        <f t="shared" si="169"/>
        <v>4.0824829046386304</v>
      </c>
      <c r="BG227" s="31">
        <f t="shared" si="170"/>
        <v>-2.4494897427831779</v>
      </c>
      <c r="BH227" s="32">
        <f t="shared" si="161"/>
        <v>7.1529392177148241E-3</v>
      </c>
      <c r="BI227" s="62">
        <f t="shared" si="171"/>
        <v>2.8169014084507044E-4</v>
      </c>
      <c r="BJ227" s="62" t="str">
        <f t="shared" si="172"/>
        <v/>
      </c>
      <c r="BK227" s="73" t="str">
        <f t="shared" si="173"/>
        <v>sign</v>
      </c>
      <c r="BM227" s="11">
        <f t="shared" si="162"/>
        <v>0.18534381026151525</v>
      </c>
    </row>
    <row r="228" spans="1:65">
      <c r="A228" s="30" t="s">
        <v>794</v>
      </c>
      <c r="B228" s="30" t="s">
        <v>795</v>
      </c>
      <c r="C228" s="30" t="s">
        <v>796</v>
      </c>
      <c r="D228" s="30" t="s">
        <v>797</v>
      </c>
      <c r="E228" s="30" t="s">
        <v>570</v>
      </c>
      <c r="F228" s="11" t="str">
        <f t="shared" si="163"/>
        <v>Immune syst</v>
      </c>
      <c r="H228" s="11">
        <f>VLOOKUP($B228,data!$B$3:$Q$15316,'diff expr 0 vs 1 mite'!H$8,FALSE)</f>
        <v>0.60789130999999996</v>
      </c>
      <c r="I228" s="11">
        <f>VLOOKUP($B228,data!$B$3:$Q$15316,'diff expr 0 vs 1 mite'!I$8,FALSE)</f>
        <v>0.766316145</v>
      </c>
      <c r="J228" s="11">
        <f>VLOOKUP($B228,data!$B$3:$Q$15316,'diff expr 0 vs 1 mite'!J$8,FALSE)</f>
        <v>0.49023715499999998</v>
      </c>
      <c r="K228" s="11">
        <f>VLOOKUP($B228,data!$B$3:$Q$15316,'diff expr 0 vs 1 mite'!K$8,FALSE)</f>
        <v>0.50345512400000003</v>
      </c>
      <c r="L228" s="11">
        <f>VLOOKUP($B228,data!$B$3:$Q$15316,'diff expr 0 vs 1 mite'!L$8,FALSE)</f>
        <v>1.8442434459999999</v>
      </c>
      <c r="M228" s="11">
        <f>VLOOKUP($B228,data!$B$3:$Q$15316,'diff expr 0 vs 1 mite'!M$8,FALSE)</f>
        <v>1.750722544</v>
      </c>
      <c r="N228" s="11">
        <f>VLOOKUP($B228,data!$B$3:$Q$15316,'diff expr 0 vs 1 mite'!N$8,FALSE)</f>
        <v>1.0218384119999999</v>
      </c>
      <c r="O228" s="11">
        <f>VLOOKUP($B228,data!$B$3:$Q$15316,'diff expr 0 vs 1 mite'!O$8,FALSE)</f>
        <v>2.878650666</v>
      </c>
      <c r="P228" s="11">
        <f>VLOOKUP($B228,data!$B$3:$Q$15316,'diff expr 0 vs 1 mite'!P$8,FALSE)</f>
        <v>14.62916708</v>
      </c>
      <c r="R228" s="27" t="s">
        <v>27749</v>
      </c>
      <c r="T228" s="2">
        <f t="shared" si="131"/>
        <v>3</v>
      </c>
      <c r="U228" s="2">
        <f t="shared" si="132"/>
        <v>4</v>
      </c>
      <c r="V228" s="2">
        <f t="shared" si="133"/>
        <v>1</v>
      </c>
      <c r="W228" s="2">
        <f t="shared" si="134"/>
        <v>2</v>
      </c>
      <c r="X228" s="2">
        <f t="shared" si="135"/>
        <v>7</v>
      </c>
      <c r="Y228" s="2">
        <f t="shared" si="136"/>
        <v>6</v>
      </c>
      <c r="Z228" s="2">
        <f t="shared" si="137"/>
        <v>5</v>
      </c>
      <c r="AA228" s="2">
        <f t="shared" si="138"/>
        <v>8</v>
      </c>
      <c r="AB228" s="2">
        <f t="shared" si="139"/>
        <v>9</v>
      </c>
      <c r="AC228" s="2"/>
      <c r="AD228" s="2">
        <f t="shared" si="140"/>
        <v>0</v>
      </c>
      <c r="AE228" s="2">
        <f t="shared" si="141"/>
        <v>0</v>
      </c>
      <c r="AF228" s="2">
        <f t="shared" si="142"/>
        <v>0</v>
      </c>
      <c r="AG228" s="2">
        <f t="shared" si="143"/>
        <v>0</v>
      </c>
      <c r="AH228" s="2">
        <f t="shared" si="144"/>
        <v>0</v>
      </c>
      <c r="AI228" s="2">
        <f t="shared" si="145"/>
        <v>0</v>
      </c>
      <c r="AJ228" s="2">
        <f t="shared" si="146"/>
        <v>0</v>
      </c>
      <c r="AK228" s="2">
        <f t="shared" si="147"/>
        <v>0</v>
      </c>
      <c r="AL228" s="2">
        <f t="shared" si="148"/>
        <v>0</v>
      </c>
      <c r="AM228" s="2"/>
      <c r="AN228" s="2">
        <f t="shared" si="149"/>
        <v>3</v>
      </c>
      <c r="AO228" s="2">
        <f t="shared" si="150"/>
        <v>4</v>
      </c>
      <c r="AP228" s="2">
        <f t="shared" si="151"/>
        <v>1</v>
      </c>
      <c r="AQ228" s="2">
        <f t="shared" si="152"/>
        <v>2</v>
      </c>
      <c r="AR228" s="2">
        <f t="shared" si="153"/>
        <v>7</v>
      </c>
      <c r="AS228" s="2">
        <f t="shared" si="154"/>
        <v>6</v>
      </c>
      <c r="AT228" s="2">
        <f t="shared" si="155"/>
        <v>5</v>
      </c>
      <c r="AU228" s="2">
        <f t="shared" si="156"/>
        <v>8</v>
      </c>
      <c r="AV228" s="2">
        <f t="shared" si="157"/>
        <v>9</v>
      </c>
      <c r="AW228" s="2"/>
      <c r="AX228" s="5">
        <f t="shared" si="158"/>
        <v>4</v>
      </c>
      <c r="AY228" s="2">
        <f t="shared" si="159"/>
        <v>5</v>
      </c>
      <c r="AZ228" s="2">
        <f t="shared" si="160"/>
        <v>10</v>
      </c>
      <c r="BA228" s="2">
        <f t="shared" si="164"/>
        <v>35</v>
      </c>
      <c r="BB228" s="2">
        <f t="shared" si="165"/>
        <v>20</v>
      </c>
      <c r="BC228" s="2">
        <f t="shared" si="166"/>
        <v>0</v>
      </c>
      <c r="BD228" s="2">
        <f t="shared" si="167"/>
        <v>0</v>
      </c>
      <c r="BE228" s="19">
        <f t="shared" si="168"/>
        <v>10</v>
      </c>
      <c r="BF228" s="19">
        <f t="shared" si="169"/>
        <v>4.0824829046386304</v>
      </c>
      <c r="BG228" s="31">
        <f t="shared" si="170"/>
        <v>-2.4494897427831779</v>
      </c>
      <c r="BH228" s="32">
        <f t="shared" si="161"/>
        <v>7.1529392177148241E-3</v>
      </c>
      <c r="BI228" s="62">
        <f t="shared" si="171"/>
        <v>2.8169014084507044E-4</v>
      </c>
      <c r="BJ228" s="62" t="str">
        <f t="shared" si="172"/>
        <v/>
      </c>
      <c r="BK228" s="73" t="str">
        <f t="shared" si="173"/>
        <v>sign</v>
      </c>
      <c r="BM228" s="11">
        <f t="shared" si="162"/>
        <v>0.87360254065457821</v>
      </c>
    </row>
    <row r="229" spans="1:65">
      <c r="A229" s="30" t="s">
        <v>798</v>
      </c>
      <c r="B229" s="30" t="s">
        <v>799</v>
      </c>
      <c r="C229" s="30" t="s">
        <v>800</v>
      </c>
      <c r="D229" s="30"/>
      <c r="E229" s="30" t="s">
        <v>570</v>
      </c>
      <c r="F229" s="11" t="str">
        <f t="shared" si="163"/>
        <v>Immune syst</v>
      </c>
      <c r="H229" s="11">
        <f>VLOOKUP($B229,data!$B$3:$Q$15316,'diff expr 0 vs 1 mite'!H$8,FALSE)</f>
        <v>2.4807168559999999</v>
      </c>
      <c r="I229" s="11">
        <f>VLOOKUP($B229,data!$B$3:$Q$15316,'diff expr 0 vs 1 mite'!I$8,FALSE)</f>
        <v>1.923342536</v>
      </c>
      <c r="J229" s="11">
        <f>VLOOKUP($B229,data!$B$3:$Q$15316,'diff expr 0 vs 1 mite'!J$8,FALSE)</f>
        <v>2.1302867729999999</v>
      </c>
      <c r="K229" s="11">
        <f>VLOOKUP($B229,data!$B$3:$Q$15316,'diff expr 0 vs 1 mite'!K$8,FALSE)</f>
        <v>2.0967541239999998</v>
      </c>
      <c r="L229" s="11">
        <f>VLOOKUP($B229,data!$B$3:$Q$15316,'diff expr 0 vs 1 mite'!L$8,FALSE)</f>
        <v>4.3006238870000004</v>
      </c>
      <c r="M229" s="11">
        <f>VLOOKUP($B229,data!$B$3:$Q$15316,'diff expr 0 vs 1 mite'!M$8,FALSE)</f>
        <v>5.3122218200000004</v>
      </c>
      <c r="N229" s="11">
        <f>VLOOKUP($B229,data!$B$3:$Q$15316,'diff expr 0 vs 1 mite'!N$8,FALSE)</f>
        <v>4.0192533399999997</v>
      </c>
      <c r="O229" s="11">
        <f>VLOOKUP($B229,data!$B$3:$Q$15316,'diff expr 0 vs 1 mite'!O$8,FALSE)</f>
        <v>5.7531837819999998</v>
      </c>
      <c r="P229" s="11">
        <f>VLOOKUP($B229,data!$B$3:$Q$15316,'diff expr 0 vs 1 mite'!P$8,FALSE)</f>
        <v>6.3082762590000003</v>
      </c>
      <c r="R229" s="27" t="s">
        <v>27749</v>
      </c>
      <c r="T229" s="2">
        <f t="shared" si="131"/>
        <v>4</v>
      </c>
      <c r="U229" s="2">
        <f t="shared" si="132"/>
        <v>1</v>
      </c>
      <c r="V229" s="2">
        <f t="shared" si="133"/>
        <v>3</v>
      </c>
      <c r="W229" s="2">
        <f t="shared" si="134"/>
        <v>2</v>
      </c>
      <c r="X229" s="2">
        <f t="shared" si="135"/>
        <v>6</v>
      </c>
      <c r="Y229" s="2">
        <f t="shared" si="136"/>
        <v>7</v>
      </c>
      <c r="Z229" s="2">
        <f t="shared" si="137"/>
        <v>5</v>
      </c>
      <c r="AA229" s="2">
        <f t="shared" si="138"/>
        <v>8</v>
      </c>
      <c r="AB229" s="2">
        <f t="shared" si="139"/>
        <v>9</v>
      </c>
      <c r="AC229" s="2"/>
      <c r="AD229" s="2">
        <f t="shared" si="140"/>
        <v>0</v>
      </c>
      <c r="AE229" s="2">
        <f t="shared" si="141"/>
        <v>0</v>
      </c>
      <c r="AF229" s="2">
        <f t="shared" si="142"/>
        <v>0</v>
      </c>
      <c r="AG229" s="2">
        <f t="shared" si="143"/>
        <v>0</v>
      </c>
      <c r="AH229" s="2">
        <f t="shared" si="144"/>
        <v>0</v>
      </c>
      <c r="AI229" s="2">
        <f t="shared" si="145"/>
        <v>0</v>
      </c>
      <c r="AJ229" s="2">
        <f t="shared" si="146"/>
        <v>0</v>
      </c>
      <c r="AK229" s="2">
        <f t="shared" si="147"/>
        <v>0</v>
      </c>
      <c r="AL229" s="2">
        <f t="shared" si="148"/>
        <v>0</v>
      </c>
      <c r="AM229" s="2"/>
      <c r="AN229" s="2">
        <f t="shared" si="149"/>
        <v>4</v>
      </c>
      <c r="AO229" s="2">
        <f t="shared" si="150"/>
        <v>1</v>
      </c>
      <c r="AP229" s="2">
        <f t="shared" si="151"/>
        <v>3</v>
      </c>
      <c r="AQ229" s="2">
        <f t="shared" si="152"/>
        <v>2</v>
      </c>
      <c r="AR229" s="2">
        <f t="shared" si="153"/>
        <v>6</v>
      </c>
      <c r="AS229" s="2">
        <f t="shared" si="154"/>
        <v>7</v>
      </c>
      <c r="AT229" s="2">
        <f t="shared" si="155"/>
        <v>5</v>
      </c>
      <c r="AU229" s="2">
        <f t="shared" si="156"/>
        <v>8</v>
      </c>
      <c r="AV229" s="2">
        <f t="shared" si="157"/>
        <v>9</v>
      </c>
      <c r="AW229" s="2"/>
      <c r="AX229" s="5">
        <f t="shared" si="158"/>
        <v>4</v>
      </c>
      <c r="AY229" s="2">
        <f t="shared" si="159"/>
        <v>5</v>
      </c>
      <c r="AZ229" s="2">
        <f t="shared" si="160"/>
        <v>10</v>
      </c>
      <c r="BA229" s="2">
        <f t="shared" si="164"/>
        <v>35</v>
      </c>
      <c r="BB229" s="2">
        <f t="shared" si="165"/>
        <v>20</v>
      </c>
      <c r="BC229" s="2">
        <f t="shared" si="166"/>
        <v>0</v>
      </c>
      <c r="BD229" s="2">
        <f t="shared" si="167"/>
        <v>0</v>
      </c>
      <c r="BE229" s="19">
        <f t="shared" si="168"/>
        <v>10</v>
      </c>
      <c r="BF229" s="19">
        <f t="shared" si="169"/>
        <v>4.0824829046386304</v>
      </c>
      <c r="BG229" s="31">
        <f t="shared" si="170"/>
        <v>-2.4494897427831779</v>
      </c>
      <c r="BH229" s="32">
        <f t="shared" si="161"/>
        <v>7.1529392177148241E-3</v>
      </c>
      <c r="BI229" s="62">
        <f t="shared" si="171"/>
        <v>2.8169014084507044E-4</v>
      </c>
      <c r="BJ229" s="62" t="str">
        <f t="shared" si="172"/>
        <v/>
      </c>
      <c r="BK229" s="73" t="str">
        <f t="shared" si="173"/>
        <v>sign</v>
      </c>
      <c r="BM229" s="11">
        <f t="shared" si="162"/>
        <v>0.37684809125013924</v>
      </c>
    </row>
    <row r="230" spans="1:65">
      <c r="A230" s="30" t="s">
        <v>801</v>
      </c>
      <c r="B230" s="30" t="s">
        <v>802</v>
      </c>
      <c r="C230" s="30" t="s">
        <v>803</v>
      </c>
      <c r="D230" s="30" t="s">
        <v>804</v>
      </c>
      <c r="E230" s="30" t="s">
        <v>570</v>
      </c>
      <c r="F230" s="11" t="str">
        <f t="shared" si="163"/>
        <v>Immune syst</v>
      </c>
      <c r="H230" s="11">
        <f>VLOOKUP($B230,data!$B$3:$Q$15316,'diff expr 0 vs 1 mite'!H$8,FALSE)</f>
        <v>1.510900696</v>
      </c>
      <c r="I230" s="11">
        <f>VLOOKUP($B230,data!$B$3:$Q$15316,'diff expr 0 vs 1 mite'!I$8,FALSE)</f>
        <v>1.7138832239999999</v>
      </c>
      <c r="J230" s="11">
        <f>VLOOKUP($B230,data!$B$3:$Q$15316,'diff expr 0 vs 1 mite'!J$8,FALSE)</f>
        <v>1.0724170420000001</v>
      </c>
      <c r="K230" s="11">
        <f>VLOOKUP($B230,data!$B$3:$Q$15316,'diff expr 0 vs 1 mite'!K$8,FALSE)</f>
        <v>1.25894138</v>
      </c>
      <c r="L230" s="11">
        <f>VLOOKUP($B230,data!$B$3:$Q$15316,'diff expr 0 vs 1 mite'!L$8,FALSE)</f>
        <v>0.85805631900000001</v>
      </c>
      <c r="M230" s="11">
        <f>VLOOKUP($B230,data!$B$3:$Q$15316,'diff expr 0 vs 1 mite'!M$8,FALSE)</f>
        <v>7.5452552470000001</v>
      </c>
      <c r="N230" s="11">
        <f>VLOOKUP($B230,data!$B$3:$Q$15316,'diff expr 0 vs 1 mite'!N$8,FALSE)</f>
        <v>8.2434967829999994</v>
      </c>
      <c r="O230" s="11">
        <f>VLOOKUP($B230,data!$B$3:$Q$15316,'diff expr 0 vs 1 mite'!O$8,FALSE)</f>
        <v>1.920400087</v>
      </c>
      <c r="P230" s="11">
        <f>VLOOKUP($B230,data!$B$3:$Q$15316,'diff expr 0 vs 1 mite'!P$8,FALSE)</f>
        <v>1.7831958649999999</v>
      </c>
      <c r="R230" s="27" t="s">
        <v>27749</v>
      </c>
      <c r="T230" s="2">
        <f t="shared" si="131"/>
        <v>4</v>
      </c>
      <c r="U230" s="2">
        <f t="shared" si="132"/>
        <v>5</v>
      </c>
      <c r="V230" s="2">
        <f t="shared" si="133"/>
        <v>2</v>
      </c>
      <c r="W230" s="2">
        <f t="shared" si="134"/>
        <v>3</v>
      </c>
      <c r="X230" s="2">
        <f t="shared" si="135"/>
        <v>1</v>
      </c>
      <c r="Y230" s="2">
        <f t="shared" si="136"/>
        <v>8</v>
      </c>
      <c r="Z230" s="2">
        <f t="shared" si="137"/>
        <v>9</v>
      </c>
      <c r="AA230" s="2">
        <f t="shared" si="138"/>
        <v>7</v>
      </c>
      <c r="AB230" s="2">
        <f t="shared" si="139"/>
        <v>6</v>
      </c>
      <c r="AC230" s="2"/>
      <c r="AD230" s="2">
        <f t="shared" si="140"/>
        <v>0</v>
      </c>
      <c r="AE230" s="2">
        <f t="shared" si="141"/>
        <v>0</v>
      </c>
      <c r="AF230" s="2">
        <f t="shared" si="142"/>
        <v>0</v>
      </c>
      <c r="AG230" s="2">
        <f t="shared" si="143"/>
        <v>0</v>
      </c>
      <c r="AH230" s="2">
        <f t="shared" si="144"/>
        <v>0</v>
      </c>
      <c r="AI230" s="2">
        <f t="shared" si="145"/>
        <v>0</v>
      </c>
      <c r="AJ230" s="2">
        <f t="shared" si="146"/>
        <v>0</v>
      </c>
      <c r="AK230" s="2">
        <f t="shared" si="147"/>
        <v>0</v>
      </c>
      <c r="AL230" s="2">
        <f t="shared" si="148"/>
        <v>0</v>
      </c>
      <c r="AM230" s="2"/>
      <c r="AN230" s="2">
        <f t="shared" si="149"/>
        <v>4</v>
      </c>
      <c r="AO230" s="2">
        <f t="shared" si="150"/>
        <v>5</v>
      </c>
      <c r="AP230" s="2">
        <f t="shared" si="151"/>
        <v>2</v>
      </c>
      <c r="AQ230" s="2">
        <f t="shared" si="152"/>
        <v>3</v>
      </c>
      <c r="AR230" s="2">
        <f t="shared" si="153"/>
        <v>1</v>
      </c>
      <c r="AS230" s="2">
        <f t="shared" si="154"/>
        <v>8</v>
      </c>
      <c r="AT230" s="2">
        <f t="shared" si="155"/>
        <v>9</v>
      </c>
      <c r="AU230" s="2">
        <f t="shared" si="156"/>
        <v>7</v>
      </c>
      <c r="AV230" s="2">
        <f t="shared" si="157"/>
        <v>6</v>
      </c>
      <c r="AW230" s="2"/>
      <c r="AX230" s="5">
        <f t="shared" si="158"/>
        <v>4</v>
      </c>
      <c r="AY230" s="2">
        <f t="shared" si="159"/>
        <v>5</v>
      </c>
      <c r="AZ230" s="2">
        <f t="shared" si="160"/>
        <v>14</v>
      </c>
      <c r="BA230" s="2">
        <f t="shared" si="164"/>
        <v>31</v>
      </c>
      <c r="BB230" s="2">
        <f t="shared" si="165"/>
        <v>16</v>
      </c>
      <c r="BC230" s="2">
        <f t="shared" si="166"/>
        <v>4</v>
      </c>
      <c r="BD230" s="2">
        <f t="shared" si="167"/>
        <v>4</v>
      </c>
      <c r="BE230" s="19">
        <f t="shared" si="168"/>
        <v>10</v>
      </c>
      <c r="BF230" s="19">
        <f t="shared" si="169"/>
        <v>4.0824829046386304</v>
      </c>
      <c r="BG230" s="31">
        <f t="shared" si="170"/>
        <v>-1.4696938456699067</v>
      </c>
      <c r="BH230" s="32">
        <f t="shared" si="161"/>
        <v>7.0822345147568383E-2</v>
      </c>
      <c r="BI230" s="62">
        <f t="shared" si="171"/>
        <v>4.1971830985915497E-2</v>
      </c>
      <c r="BJ230" s="62" t="str">
        <f t="shared" si="172"/>
        <v/>
      </c>
      <c r="BK230" s="73" t="str">
        <f t="shared" si="173"/>
        <v/>
      </c>
      <c r="BM230" s="11">
        <f t="shared" si="162"/>
        <v>0.46688966542200461</v>
      </c>
    </row>
    <row r="231" spans="1:65">
      <c r="A231" s="30" t="s">
        <v>805</v>
      </c>
      <c r="B231" s="30" t="s">
        <v>806</v>
      </c>
      <c r="C231" s="30" t="s">
        <v>807</v>
      </c>
      <c r="D231" s="30" t="s">
        <v>808</v>
      </c>
      <c r="E231" s="30" t="s">
        <v>570</v>
      </c>
      <c r="F231" s="11" t="str">
        <f t="shared" si="163"/>
        <v>Immune syst</v>
      </c>
      <c r="H231" s="11">
        <f>VLOOKUP($B231,data!$B$3:$Q$15316,'diff expr 0 vs 1 mite'!H$8,FALSE)</f>
        <v>0.89781788100000004</v>
      </c>
      <c r="I231" s="11">
        <f>VLOOKUP($B231,data!$B$3:$Q$15316,'diff expr 0 vs 1 mite'!I$8,FALSE)</f>
        <v>0.258697501</v>
      </c>
      <c r="J231" s="11">
        <f>VLOOKUP($B231,data!$B$3:$Q$15316,'diff expr 0 vs 1 mite'!J$8,FALSE)</f>
        <v>0.33099427199999998</v>
      </c>
      <c r="K231" s="11">
        <f>VLOOKUP($B231,data!$B$3:$Q$15316,'diff expr 0 vs 1 mite'!K$8,FALSE)</f>
        <v>0.279933023</v>
      </c>
      <c r="L231" s="11">
        <f>VLOOKUP($B231,data!$B$3:$Q$15316,'diff expr 0 vs 1 mite'!L$8,FALSE)</f>
        <v>1.556476314</v>
      </c>
      <c r="M231" s="11">
        <f>VLOOKUP($B231,data!$B$3:$Q$15316,'diff expr 0 vs 1 mite'!M$8,FALSE)</f>
        <v>117.61281889999999</v>
      </c>
      <c r="N231" s="11">
        <f>VLOOKUP($B231,data!$B$3:$Q$15316,'diff expr 0 vs 1 mite'!N$8,FALSE)</f>
        <v>0.46239078900000002</v>
      </c>
      <c r="O231" s="11">
        <f>VLOOKUP($B231,data!$B$3:$Q$15316,'diff expr 0 vs 1 mite'!O$8,FALSE)</f>
        <v>172.4536449</v>
      </c>
      <c r="P231" s="11">
        <f>VLOOKUP($B231,data!$B$3:$Q$15316,'diff expr 0 vs 1 mite'!P$8,FALSE)</f>
        <v>234.82128789999999</v>
      </c>
      <c r="R231" s="27" t="s">
        <v>27749</v>
      </c>
      <c r="T231" s="2">
        <f t="shared" si="131"/>
        <v>5</v>
      </c>
      <c r="U231" s="2">
        <f t="shared" si="132"/>
        <v>1</v>
      </c>
      <c r="V231" s="2">
        <f t="shared" si="133"/>
        <v>3</v>
      </c>
      <c r="W231" s="2">
        <f t="shared" si="134"/>
        <v>2</v>
      </c>
      <c r="X231" s="2">
        <f t="shared" si="135"/>
        <v>6</v>
      </c>
      <c r="Y231" s="2">
        <f t="shared" si="136"/>
        <v>7</v>
      </c>
      <c r="Z231" s="2">
        <f t="shared" si="137"/>
        <v>4</v>
      </c>
      <c r="AA231" s="2">
        <f t="shared" si="138"/>
        <v>8</v>
      </c>
      <c r="AB231" s="2">
        <f t="shared" si="139"/>
        <v>9</v>
      </c>
      <c r="AC231" s="2"/>
      <c r="AD231" s="2">
        <f t="shared" si="140"/>
        <v>0</v>
      </c>
      <c r="AE231" s="2">
        <f t="shared" si="141"/>
        <v>0</v>
      </c>
      <c r="AF231" s="2">
        <f t="shared" si="142"/>
        <v>0</v>
      </c>
      <c r="AG231" s="2">
        <f t="shared" si="143"/>
        <v>0</v>
      </c>
      <c r="AH231" s="2">
        <f t="shared" si="144"/>
        <v>0</v>
      </c>
      <c r="AI231" s="2">
        <f t="shared" si="145"/>
        <v>0</v>
      </c>
      <c r="AJ231" s="2">
        <f t="shared" si="146"/>
        <v>0</v>
      </c>
      <c r="AK231" s="2">
        <f t="shared" si="147"/>
        <v>0</v>
      </c>
      <c r="AL231" s="2">
        <f t="shared" si="148"/>
        <v>0</v>
      </c>
      <c r="AM231" s="2"/>
      <c r="AN231" s="2">
        <f t="shared" si="149"/>
        <v>5</v>
      </c>
      <c r="AO231" s="2">
        <f t="shared" si="150"/>
        <v>1</v>
      </c>
      <c r="AP231" s="2">
        <f t="shared" si="151"/>
        <v>3</v>
      </c>
      <c r="AQ231" s="2">
        <f t="shared" si="152"/>
        <v>2</v>
      </c>
      <c r="AR231" s="2">
        <f t="shared" si="153"/>
        <v>6</v>
      </c>
      <c r="AS231" s="2">
        <f t="shared" si="154"/>
        <v>7</v>
      </c>
      <c r="AT231" s="2">
        <f t="shared" si="155"/>
        <v>4</v>
      </c>
      <c r="AU231" s="2">
        <f t="shared" si="156"/>
        <v>8</v>
      </c>
      <c r="AV231" s="2">
        <f t="shared" si="157"/>
        <v>9</v>
      </c>
      <c r="AW231" s="2"/>
      <c r="AX231" s="5">
        <f t="shared" si="158"/>
        <v>4</v>
      </c>
      <c r="AY231" s="2">
        <f t="shared" si="159"/>
        <v>5</v>
      </c>
      <c r="AZ231" s="2">
        <f t="shared" si="160"/>
        <v>11</v>
      </c>
      <c r="BA231" s="2">
        <f t="shared" si="164"/>
        <v>34</v>
      </c>
      <c r="BB231" s="2">
        <f t="shared" si="165"/>
        <v>19</v>
      </c>
      <c r="BC231" s="2">
        <f t="shared" si="166"/>
        <v>1</v>
      </c>
      <c r="BD231" s="2">
        <f t="shared" si="167"/>
        <v>1</v>
      </c>
      <c r="BE231" s="19">
        <f t="shared" si="168"/>
        <v>10</v>
      </c>
      <c r="BF231" s="19">
        <f t="shared" si="169"/>
        <v>4.0824829046386304</v>
      </c>
      <c r="BG231" s="31">
        <f t="shared" si="170"/>
        <v>-2.2045407685048604</v>
      </c>
      <c r="BH231" s="32">
        <f t="shared" si="161"/>
        <v>1.3743168055755161E-2</v>
      </c>
      <c r="BI231" s="62">
        <f t="shared" si="171"/>
        <v>1.887323943661972E-2</v>
      </c>
      <c r="BJ231" s="62">
        <f t="shared" si="172"/>
        <v>1.3743168055755161E-2</v>
      </c>
      <c r="BK231" s="73" t="str">
        <f t="shared" si="173"/>
        <v>sign</v>
      </c>
      <c r="BM231" s="11">
        <f t="shared" si="162"/>
        <v>2.3774783037036302</v>
      </c>
    </row>
    <row r="232" spans="1:65">
      <c r="A232" s="30" t="s">
        <v>809</v>
      </c>
      <c r="B232" s="30" t="s">
        <v>810</v>
      </c>
      <c r="C232" s="30" t="s">
        <v>811</v>
      </c>
      <c r="D232" s="30" t="s">
        <v>812</v>
      </c>
      <c r="E232" s="30" t="s">
        <v>570</v>
      </c>
      <c r="F232" s="11" t="str">
        <f t="shared" si="163"/>
        <v>Immune syst</v>
      </c>
      <c r="H232" s="11">
        <f>VLOOKUP($B232,data!$B$3:$Q$15316,'diff expr 0 vs 1 mite'!H$8,FALSE)</f>
        <v>195.24178380000001</v>
      </c>
      <c r="I232" s="11">
        <f>VLOOKUP($B232,data!$B$3:$Q$15316,'diff expr 0 vs 1 mite'!I$8,FALSE)</f>
        <v>67.089527689999997</v>
      </c>
      <c r="J232" s="11">
        <f>VLOOKUP($B232,data!$B$3:$Q$15316,'diff expr 0 vs 1 mite'!J$8,FALSE)</f>
        <v>66.367946989999993</v>
      </c>
      <c r="K232" s="11">
        <f>VLOOKUP($B232,data!$B$3:$Q$15316,'diff expr 0 vs 1 mite'!K$8,FALSE)</f>
        <v>67.063376980000001</v>
      </c>
      <c r="L232" s="11">
        <f>VLOOKUP($B232,data!$B$3:$Q$15316,'diff expr 0 vs 1 mite'!L$8,FALSE)</f>
        <v>62.614984190000001</v>
      </c>
      <c r="M232" s="11">
        <f>VLOOKUP($B232,data!$B$3:$Q$15316,'diff expr 0 vs 1 mite'!M$8,FALSE)</f>
        <v>25.794630860000002</v>
      </c>
      <c r="N232" s="11">
        <f>VLOOKUP($B232,data!$B$3:$Q$15316,'diff expr 0 vs 1 mite'!N$8,FALSE)</f>
        <v>22.325543759999999</v>
      </c>
      <c r="O232" s="11">
        <f>VLOOKUP($B232,data!$B$3:$Q$15316,'diff expr 0 vs 1 mite'!O$8,FALSE)</f>
        <v>61.053067120000001</v>
      </c>
      <c r="P232" s="11">
        <f>VLOOKUP($B232,data!$B$3:$Q$15316,'diff expr 0 vs 1 mite'!P$8,FALSE)</f>
        <v>80.177400689999999</v>
      </c>
      <c r="R232" s="27" t="s">
        <v>27749</v>
      </c>
      <c r="T232" s="2">
        <f t="shared" si="131"/>
        <v>9</v>
      </c>
      <c r="U232" s="2">
        <f t="shared" si="132"/>
        <v>7</v>
      </c>
      <c r="V232" s="2">
        <f t="shared" si="133"/>
        <v>5</v>
      </c>
      <c r="W232" s="2">
        <f t="shared" si="134"/>
        <v>6</v>
      </c>
      <c r="X232" s="2">
        <f t="shared" si="135"/>
        <v>4</v>
      </c>
      <c r="Y232" s="2">
        <f t="shared" si="136"/>
        <v>2</v>
      </c>
      <c r="Z232" s="2">
        <f t="shared" si="137"/>
        <v>1</v>
      </c>
      <c r="AA232" s="2">
        <f t="shared" si="138"/>
        <v>3</v>
      </c>
      <c r="AB232" s="2">
        <f t="shared" si="139"/>
        <v>8</v>
      </c>
      <c r="AC232" s="2"/>
      <c r="AD232" s="2">
        <f t="shared" si="140"/>
        <v>0</v>
      </c>
      <c r="AE232" s="2">
        <f t="shared" si="141"/>
        <v>0</v>
      </c>
      <c r="AF232" s="2">
        <f t="shared" si="142"/>
        <v>0</v>
      </c>
      <c r="AG232" s="2">
        <f t="shared" si="143"/>
        <v>0</v>
      </c>
      <c r="AH232" s="2">
        <f t="shared" si="144"/>
        <v>0</v>
      </c>
      <c r="AI232" s="2">
        <f t="shared" si="145"/>
        <v>0</v>
      </c>
      <c r="AJ232" s="2">
        <f t="shared" si="146"/>
        <v>0</v>
      </c>
      <c r="AK232" s="2">
        <f t="shared" si="147"/>
        <v>0</v>
      </c>
      <c r="AL232" s="2">
        <f t="shared" si="148"/>
        <v>0</v>
      </c>
      <c r="AM232" s="2"/>
      <c r="AN232" s="2">
        <f t="shared" si="149"/>
        <v>9</v>
      </c>
      <c r="AO232" s="2">
        <f t="shared" si="150"/>
        <v>7</v>
      </c>
      <c r="AP232" s="2">
        <f t="shared" si="151"/>
        <v>5</v>
      </c>
      <c r="AQ232" s="2">
        <f t="shared" si="152"/>
        <v>6</v>
      </c>
      <c r="AR232" s="2">
        <f t="shared" si="153"/>
        <v>4</v>
      </c>
      <c r="AS232" s="2">
        <f t="shared" si="154"/>
        <v>2</v>
      </c>
      <c r="AT232" s="2">
        <f t="shared" si="155"/>
        <v>1</v>
      </c>
      <c r="AU232" s="2">
        <f t="shared" si="156"/>
        <v>3</v>
      </c>
      <c r="AV232" s="2">
        <f t="shared" si="157"/>
        <v>8</v>
      </c>
      <c r="AW232" s="2"/>
      <c r="AX232" s="5">
        <f t="shared" si="158"/>
        <v>4</v>
      </c>
      <c r="AY232" s="2">
        <f t="shared" si="159"/>
        <v>5</v>
      </c>
      <c r="AZ232" s="2">
        <f t="shared" si="160"/>
        <v>27</v>
      </c>
      <c r="BA232" s="2">
        <f t="shared" si="164"/>
        <v>18</v>
      </c>
      <c r="BB232" s="2">
        <f t="shared" si="165"/>
        <v>3</v>
      </c>
      <c r="BC232" s="2">
        <f t="shared" si="166"/>
        <v>17</v>
      </c>
      <c r="BD232" s="2">
        <f t="shared" si="167"/>
        <v>3</v>
      </c>
      <c r="BE232" s="19">
        <f t="shared" si="168"/>
        <v>10</v>
      </c>
      <c r="BF232" s="19">
        <f t="shared" si="169"/>
        <v>4.0824829046386304</v>
      </c>
      <c r="BG232" s="31">
        <f t="shared" si="170"/>
        <v>-1.7146428199482247</v>
      </c>
      <c r="BH232" s="32">
        <f t="shared" si="161"/>
        <v>4.3205366486849993E-2</v>
      </c>
      <c r="BI232" s="62">
        <f t="shared" si="171"/>
        <v>3.3239436619718309E-2</v>
      </c>
      <c r="BJ232" s="62" t="str">
        <f t="shared" si="172"/>
        <v/>
      </c>
      <c r="BK232" s="73" t="str">
        <f t="shared" si="173"/>
        <v/>
      </c>
      <c r="BM232" s="11">
        <f t="shared" si="162"/>
        <v>-0.29300350445070866</v>
      </c>
    </row>
    <row r="233" spans="1:65">
      <c r="A233" s="30" t="s">
        <v>813</v>
      </c>
      <c r="B233" s="30" t="s">
        <v>814</v>
      </c>
      <c r="C233" s="30" t="s">
        <v>815</v>
      </c>
      <c r="D233" s="30" t="s">
        <v>816</v>
      </c>
      <c r="E233" s="30" t="s">
        <v>570</v>
      </c>
      <c r="F233" s="11" t="str">
        <f t="shared" si="163"/>
        <v>Immune syst</v>
      </c>
      <c r="H233" s="11">
        <f>VLOOKUP($B233,data!$B$3:$Q$15316,'diff expr 0 vs 1 mite'!H$8,FALSE)</f>
        <v>4.4034255839999998</v>
      </c>
      <c r="I233" s="11">
        <f>VLOOKUP($B233,data!$B$3:$Q$15316,'diff expr 0 vs 1 mite'!I$8,FALSE)</f>
        <v>3.9805625359999999</v>
      </c>
      <c r="J233" s="11">
        <f>VLOOKUP($B233,data!$B$3:$Q$15316,'diff expr 0 vs 1 mite'!J$8,FALSE)</f>
        <v>3.8621829380000001</v>
      </c>
      <c r="K233" s="11">
        <f>VLOOKUP($B233,data!$B$3:$Q$15316,'diff expr 0 vs 1 mite'!K$8,FALSE)</f>
        <v>3.5400722089999999</v>
      </c>
      <c r="L233" s="11">
        <f>VLOOKUP($B233,data!$B$3:$Q$15316,'diff expr 0 vs 1 mite'!L$8,FALSE)</f>
        <v>3.891778355</v>
      </c>
      <c r="M233" s="11">
        <f>VLOOKUP($B233,data!$B$3:$Q$15316,'diff expr 0 vs 1 mite'!M$8,FALSE)</f>
        <v>17.960602439999999</v>
      </c>
      <c r="N233" s="11">
        <f>VLOOKUP($B233,data!$B$3:$Q$15316,'diff expr 0 vs 1 mite'!N$8,FALSE)</f>
        <v>17.164403409999998</v>
      </c>
      <c r="O233" s="11">
        <f>VLOOKUP($B233,data!$B$3:$Q$15316,'diff expr 0 vs 1 mite'!O$8,FALSE)</f>
        <v>3.1471814020000002</v>
      </c>
      <c r="P233" s="11">
        <f>VLOOKUP($B233,data!$B$3:$Q$15316,'diff expr 0 vs 1 mite'!P$8,FALSE)</f>
        <v>4.7775153860000001</v>
      </c>
      <c r="R233" s="27" t="s">
        <v>27749</v>
      </c>
      <c r="T233" s="2">
        <f t="shared" si="131"/>
        <v>6</v>
      </c>
      <c r="U233" s="2">
        <f t="shared" si="132"/>
        <v>5</v>
      </c>
      <c r="V233" s="2">
        <f t="shared" si="133"/>
        <v>3</v>
      </c>
      <c r="W233" s="2">
        <f t="shared" si="134"/>
        <v>2</v>
      </c>
      <c r="X233" s="2">
        <f t="shared" si="135"/>
        <v>4</v>
      </c>
      <c r="Y233" s="2">
        <f t="shared" si="136"/>
        <v>9</v>
      </c>
      <c r="Z233" s="2">
        <f t="shared" si="137"/>
        <v>8</v>
      </c>
      <c r="AA233" s="2">
        <f t="shared" si="138"/>
        <v>1</v>
      </c>
      <c r="AB233" s="2">
        <f t="shared" si="139"/>
        <v>7</v>
      </c>
      <c r="AC233" s="2"/>
      <c r="AD233" s="2">
        <f t="shared" si="140"/>
        <v>0</v>
      </c>
      <c r="AE233" s="2">
        <f t="shared" si="141"/>
        <v>0</v>
      </c>
      <c r="AF233" s="2">
        <f t="shared" si="142"/>
        <v>0</v>
      </c>
      <c r="AG233" s="2">
        <f t="shared" si="143"/>
        <v>0</v>
      </c>
      <c r="AH233" s="2">
        <f t="shared" si="144"/>
        <v>0</v>
      </c>
      <c r="AI233" s="2">
        <f t="shared" si="145"/>
        <v>0</v>
      </c>
      <c r="AJ233" s="2">
        <f t="shared" si="146"/>
        <v>0</v>
      </c>
      <c r="AK233" s="2">
        <f t="shared" si="147"/>
        <v>0</v>
      </c>
      <c r="AL233" s="2">
        <f t="shared" si="148"/>
        <v>0</v>
      </c>
      <c r="AM233" s="2"/>
      <c r="AN233" s="2">
        <f t="shared" si="149"/>
        <v>6</v>
      </c>
      <c r="AO233" s="2">
        <f t="shared" si="150"/>
        <v>5</v>
      </c>
      <c r="AP233" s="2">
        <f t="shared" si="151"/>
        <v>3</v>
      </c>
      <c r="AQ233" s="2">
        <f t="shared" si="152"/>
        <v>2</v>
      </c>
      <c r="AR233" s="2">
        <f t="shared" si="153"/>
        <v>4</v>
      </c>
      <c r="AS233" s="2">
        <f t="shared" si="154"/>
        <v>9</v>
      </c>
      <c r="AT233" s="2">
        <f t="shared" si="155"/>
        <v>8</v>
      </c>
      <c r="AU233" s="2">
        <f t="shared" si="156"/>
        <v>1</v>
      </c>
      <c r="AV233" s="2">
        <f t="shared" si="157"/>
        <v>7</v>
      </c>
      <c r="AW233" s="2"/>
      <c r="AX233" s="5">
        <f t="shared" si="158"/>
        <v>4</v>
      </c>
      <c r="AY233" s="2">
        <f t="shared" si="159"/>
        <v>5</v>
      </c>
      <c r="AZ233" s="2">
        <f t="shared" si="160"/>
        <v>16</v>
      </c>
      <c r="BA233" s="2">
        <f t="shared" si="164"/>
        <v>29</v>
      </c>
      <c r="BB233" s="2">
        <f t="shared" si="165"/>
        <v>14</v>
      </c>
      <c r="BC233" s="2">
        <f t="shared" si="166"/>
        <v>6</v>
      </c>
      <c r="BD233" s="2">
        <f t="shared" si="167"/>
        <v>6</v>
      </c>
      <c r="BE233" s="19">
        <f t="shared" si="168"/>
        <v>10</v>
      </c>
      <c r="BF233" s="19">
        <f t="shared" si="169"/>
        <v>4.0824829046386304</v>
      </c>
      <c r="BG233" s="31">
        <f t="shared" si="170"/>
        <v>-0.9797958971132712</v>
      </c>
      <c r="BH233" s="32">
        <f t="shared" si="161"/>
        <v>0.16359343889515282</v>
      </c>
      <c r="BI233" s="62">
        <f t="shared" si="171"/>
        <v>6.9014084507042259E-2</v>
      </c>
      <c r="BJ233" s="62" t="str">
        <f t="shared" si="172"/>
        <v/>
      </c>
      <c r="BK233" s="73" t="str">
        <f t="shared" si="173"/>
        <v/>
      </c>
      <c r="BM233" s="11">
        <f t="shared" si="162"/>
        <v>0.37636798333619315</v>
      </c>
    </row>
    <row r="234" spans="1:65">
      <c r="A234" s="30" t="s">
        <v>817</v>
      </c>
      <c r="B234" s="30" t="s">
        <v>818</v>
      </c>
      <c r="C234" s="30" t="s">
        <v>747</v>
      </c>
      <c r="D234" s="30" t="s">
        <v>748</v>
      </c>
      <c r="E234" s="30" t="s">
        <v>570</v>
      </c>
      <c r="F234" s="11" t="str">
        <f t="shared" si="163"/>
        <v>Immune syst</v>
      </c>
      <c r="H234" s="11">
        <f>VLOOKUP($B234,data!$B$3:$Q$15316,'diff expr 0 vs 1 mite'!H$8,FALSE)</f>
        <v>22.13153891</v>
      </c>
      <c r="I234" s="11">
        <f>VLOOKUP($B234,data!$B$3:$Q$15316,'diff expr 0 vs 1 mite'!I$8,FALSE)</f>
        <v>37.329082970000002</v>
      </c>
      <c r="J234" s="11">
        <f>VLOOKUP($B234,data!$B$3:$Q$15316,'diff expr 0 vs 1 mite'!J$8,FALSE)</f>
        <v>24.43825678</v>
      </c>
      <c r="K234" s="11">
        <f>VLOOKUP($B234,data!$B$3:$Q$15316,'diff expr 0 vs 1 mite'!K$8,FALSE)</f>
        <v>46.044378369999997</v>
      </c>
      <c r="L234" s="11">
        <f>VLOOKUP($B234,data!$B$3:$Q$15316,'diff expr 0 vs 1 mite'!L$8,FALSE)</f>
        <v>65.639146999999994</v>
      </c>
      <c r="M234" s="11">
        <f>VLOOKUP($B234,data!$B$3:$Q$15316,'diff expr 0 vs 1 mite'!M$8,FALSE)</f>
        <v>32.491655430000002</v>
      </c>
      <c r="N234" s="11">
        <f>VLOOKUP($B234,data!$B$3:$Q$15316,'diff expr 0 vs 1 mite'!N$8,FALSE)</f>
        <v>55.796943460000001</v>
      </c>
      <c r="O234" s="11">
        <f>VLOOKUP($B234,data!$B$3:$Q$15316,'diff expr 0 vs 1 mite'!O$8,FALSE)</f>
        <v>42.842367969999998</v>
      </c>
      <c r="P234" s="11">
        <f>VLOOKUP($B234,data!$B$3:$Q$15316,'diff expr 0 vs 1 mite'!P$8,FALSE)</f>
        <v>53.950209190000002</v>
      </c>
      <c r="R234" s="27" t="s">
        <v>27749</v>
      </c>
      <c r="T234" s="2">
        <f t="shared" si="131"/>
        <v>1</v>
      </c>
      <c r="U234" s="2">
        <f t="shared" si="132"/>
        <v>4</v>
      </c>
      <c r="V234" s="2">
        <f t="shared" si="133"/>
        <v>2</v>
      </c>
      <c r="W234" s="2">
        <f t="shared" si="134"/>
        <v>6</v>
      </c>
      <c r="X234" s="2">
        <f t="shared" si="135"/>
        <v>9</v>
      </c>
      <c r="Y234" s="2">
        <f t="shared" si="136"/>
        <v>3</v>
      </c>
      <c r="Z234" s="2">
        <f t="shared" si="137"/>
        <v>8</v>
      </c>
      <c r="AA234" s="2">
        <f t="shared" si="138"/>
        <v>5</v>
      </c>
      <c r="AB234" s="2">
        <f t="shared" si="139"/>
        <v>7</v>
      </c>
      <c r="AC234" s="2"/>
      <c r="AD234" s="2">
        <f t="shared" si="140"/>
        <v>0</v>
      </c>
      <c r="AE234" s="2">
        <f t="shared" si="141"/>
        <v>0</v>
      </c>
      <c r="AF234" s="2">
        <f t="shared" si="142"/>
        <v>0</v>
      </c>
      <c r="AG234" s="2">
        <f t="shared" si="143"/>
        <v>0</v>
      </c>
      <c r="AH234" s="2">
        <f t="shared" si="144"/>
        <v>0</v>
      </c>
      <c r="AI234" s="2">
        <f t="shared" si="145"/>
        <v>0</v>
      </c>
      <c r="AJ234" s="2">
        <f t="shared" si="146"/>
        <v>0</v>
      </c>
      <c r="AK234" s="2">
        <f t="shared" si="147"/>
        <v>0</v>
      </c>
      <c r="AL234" s="2">
        <f t="shared" si="148"/>
        <v>0</v>
      </c>
      <c r="AM234" s="2"/>
      <c r="AN234" s="2">
        <f t="shared" si="149"/>
        <v>1</v>
      </c>
      <c r="AO234" s="2">
        <f t="shared" si="150"/>
        <v>4</v>
      </c>
      <c r="AP234" s="2">
        <f t="shared" si="151"/>
        <v>2</v>
      </c>
      <c r="AQ234" s="2">
        <f t="shared" si="152"/>
        <v>6</v>
      </c>
      <c r="AR234" s="2">
        <f t="shared" si="153"/>
        <v>9</v>
      </c>
      <c r="AS234" s="2">
        <f t="shared" si="154"/>
        <v>3</v>
      </c>
      <c r="AT234" s="2">
        <f t="shared" si="155"/>
        <v>8</v>
      </c>
      <c r="AU234" s="2">
        <f t="shared" si="156"/>
        <v>5</v>
      </c>
      <c r="AV234" s="2">
        <f t="shared" si="157"/>
        <v>7</v>
      </c>
      <c r="AW234" s="2"/>
      <c r="AX234" s="5">
        <f t="shared" si="158"/>
        <v>4</v>
      </c>
      <c r="AY234" s="2">
        <f t="shared" si="159"/>
        <v>5</v>
      </c>
      <c r="AZ234" s="2">
        <f t="shared" si="160"/>
        <v>13</v>
      </c>
      <c r="BA234" s="2">
        <f t="shared" si="164"/>
        <v>32</v>
      </c>
      <c r="BB234" s="2">
        <f t="shared" si="165"/>
        <v>17</v>
      </c>
      <c r="BC234" s="2">
        <f t="shared" si="166"/>
        <v>3</v>
      </c>
      <c r="BD234" s="2">
        <f t="shared" si="167"/>
        <v>3</v>
      </c>
      <c r="BE234" s="19">
        <f t="shared" si="168"/>
        <v>10</v>
      </c>
      <c r="BF234" s="19">
        <f t="shared" si="169"/>
        <v>4.0824829046386304</v>
      </c>
      <c r="BG234" s="31">
        <f t="shared" si="170"/>
        <v>-1.7146428199482247</v>
      </c>
      <c r="BH234" s="32">
        <f t="shared" si="161"/>
        <v>4.3205366486849993E-2</v>
      </c>
      <c r="BI234" s="62">
        <f t="shared" si="171"/>
        <v>3.3239436619718309E-2</v>
      </c>
      <c r="BJ234" s="62" t="str">
        <f t="shared" si="172"/>
        <v/>
      </c>
      <c r="BK234" s="73" t="str">
        <f t="shared" si="173"/>
        <v/>
      </c>
      <c r="BM234" s="11">
        <f t="shared" si="162"/>
        <v>0.18852577753529953</v>
      </c>
    </row>
    <row r="235" spans="1:65">
      <c r="A235" s="30" t="s">
        <v>819</v>
      </c>
      <c r="B235" s="30" t="s">
        <v>820</v>
      </c>
      <c r="C235" s="30" t="s">
        <v>821</v>
      </c>
      <c r="D235" s="30" t="s">
        <v>822</v>
      </c>
      <c r="E235" s="30" t="s">
        <v>570</v>
      </c>
      <c r="F235" s="11" t="str">
        <f t="shared" si="163"/>
        <v>Immune syst</v>
      </c>
      <c r="H235" s="11">
        <f>VLOOKUP($B235,data!$B$3:$Q$15316,'diff expr 0 vs 1 mite'!H$8,FALSE)</f>
        <v>3.272244959</v>
      </c>
      <c r="I235" s="11">
        <f>VLOOKUP($B235,data!$B$3:$Q$15316,'diff expr 0 vs 1 mite'!I$8,FALSE)</f>
        <v>2.1818377500000001</v>
      </c>
      <c r="J235" s="11">
        <f>VLOOKUP($B235,data!$B$3:$Q$15316,'diff expr 0 vs 1 mite'!J$8,FALSE)</f>
        <v>1.9773719759999999</v>
      </c>
      <c r="K235" s="11">
        <f>VLOOKUP($B235,data!$B$3:$Q$15316,'diff expr 0 vs 1 mite'!K$8,FALSE)</f>
        <v>2.6349740430000002</v>
      </c>
      <c r="L235" s="11">
        <f>VLOOKUP($B235,data!$B$3:$Q$15316,'diff expr 0 vs 1 mite'!L$8,FALSE)</f>
        <v>3.2818047720000001</v>
      </c>
      <c r="M235" s="11">
        <f>VLOOKUP($B235,data!$B$3:$Q$15316,'diff expr 0 vs 1 mite'!M$8,FALSE)</f>
        <v>4.2725289169999998</v>
      </c>
      <c r="N235" s="11">
        <f>VLOOKUP($B235,data!$B$3:$Q$15316,'diff expr 0 vs 1 mite'!N$8,FALSE)</f>
        <v>2.9248301780000001</v>
      </c>
      <c r="O235" s="11">
        <f>VLOOKUP($B235,data!$B$3:$Q$15316,'diff expr 0 vs 1 mite'!O$8,FALSE)</f>
        <v>7.6422424600000003</v>
      </c>
      <c r="P235" s="11">
        <f>VLOOKUP($B235,data!$B$3:$Q$15316,'diff expr 0 vs 1 mite'!P$8,FALSE)</f>
        <v>10.49009025</v>
      </c>
      <c r="R235" s="27" t="s">
        <v>27749</v>
      </c>
      <c r="T235" s="2">
        <f t="shared" si="131"/>
        <v>5</v>
      </c>
      <c r="U235" s="2">
        <f t="shared" si="132"/>
        <v>2</v>
      </c>
      <c r="V235" s="2">
        <f t="shared" si="133"/>
        <v>1</v>
      </c>
      <c r="W235" s="2">
        <f t="shared" si="134"/>
        <v>3</v>
      </c>
      <c r="X235" s="2">
        <f t="shared" si="135"/>
        <v>6</v>
      </c>
      <c r="Y235" s="2">
        <f t="shared" si="136"/>
        <v>7</v>
      </c>
      <c r="Z235" s="2">
        <f t="shared" si="137"/>
        <v>4</v>
      </c>
      <c r="AA235" s="2">
        <f t="shared" si="138"/>
        <v>8</v>
      </c>
      <c r="AB235" s="2">
        <f t="shared" si="139"/>
        <v>9</v>
      </c>
      <c r="AC235" s="2"/>
      <c r="AD235" s="2">
        <f t="shared" si="140"/>
        <v>0</v>
      </c>
      <c r="AE235" s="2">
        <f t="shared" si="141"/>
        <v>0</v>
      </c>
      <c r="AF235" s="2">
        <f t="shared" si="142"/>
        <v>0</v>
      </c>
      <c r="AG235" s="2">
        <f t="shared" si="143"/>
        <v>0</v>
      </c>
      <c r="AH235" s="2">
        <f t="shared" si="144"/>
        <v>0</v>
      </c>
      <c r="AI235" s="2">
        <f t="shared" si="145"/>
        <v>0</v>
      </c>
      <c r="AJ235" s="2">
        <f t="shared" si="146"/>
        <v>0</v>
      </c>
      <c r="AK235" s="2">
        <f t="shared" si="147"/>
        <v>0</v>
      </c>
      <c r="AL235" s="2">
        <f t="shared" si="148"/>
        <v>0</v>
      </c>
      <c r="AM235" s="2"/>
      <c r="AN235" s="2">
        <f t="shared" si="149"/>
        <v>5</v>
      </c>
      <c r="AO235" s="2">
        <f t="shared" si="150"/>
        <v>2</v>
      </c>
      <c r="AP235" s="2">
        <f t="shared" si="151"/>
        <v>1</v>
      </c>
      <c r="AQ235" s="2">
        <f t="shared" si="152"/>
        <v>3</v>
      </c>
      <c r="AR235" s="2">
        <f t="shared" si="153"/>
        <v>6</v>
      </c>
      <c r="AS235" s="2">
        <f t="shared" si="154"/>
        <v>7</v>
      </c>
      <c r="AT235" s="2">
        <f t="shared" si="155"/>
        <v>4</v>
      </c>
      <c r="AU235" s="2">
        <f t="shared" si="156"/>
        <v>8</v>
      </c>
      <c r="AV235" s="2">
        <f t="shared" si="157"/>
        <v>9</v>
      </c>
      <c r="AW235" s="2"/>
      <c r="AX235" s="5">
        <f t="shared" si="158"/>
        <v>4</v>
      </c>
      <c r="AY235" s="2">
        <f t="shared" si="159"/>
        <v>5</v>
      </c>
      <c r="AZ235" s="2">
        <f t="shared" si="160"/>
        <v>11</v>
      </c>
      <c r="BA235" s="2">
        <f t="shared" si="164"/>
        <v>34</v>
      </c>
      <c r="BB235" s="2">
        <f t="shared" si="165"/>
        <v>19</v>
      </c>
      <c r="BC235" s="2">
        <f t="shared" si="166"/>
        <v>1</v>
      </c>
      <c r="BD235" s="2">
        <f t="shared" si="167"/>
        <v>1</v>
      </c>
      <c r="BE235" s="19">
        <f t="shared" si="168"/>
        <v>10</v>
      </c>
      <c r="BF235" s="19">
        <f t="shared" si="169"/>
        <v>4.0824829046386304</v>
      </c>
      <c r="BG235" s="31">
        <f t="shared" si="170"/>
        <v>-2.2045407685048604</v>
      </c>
      <c r="BH235" s="32">
        <f t="shared" si="161"/>
        <v>1.3743168055755161E-2</v>
      </c>
      <c r="BI235" s="62">
        <f t="shared" si="171"/>
        <v>1.887323943661972E-2</v>
      </c>
      <c r="BJ235" s="62">
        <f t="shared" si="172"/>
        <v>1.3743168055755161E-2</v>
      </c>
      <c r="BK235" s="73" t="str">
        <f t="shared" si="173"/>
        <v>sign</v>
      </c>
      <c r="BM235" s="11">
        <f t="shared" si="162"/>
        <v>0.35675513895847333</v>
      </c>
    </row>
    <row r="236" spans="1:65">
      <c r="A236" s="30" t="s">
        <v>823</v>
      </c>
      <c r="B236" s="30" t="s">
        <v>824</v>
      </c>
      <c r="C236" s="30" t="s">
        <v>825</v>
      </c>
      <c r="D236" s="30" t="s">
        <v>826</v>
      </c>
      <c r="E236" s="30" t="s">
        <v>570</v>
      </c>
      <c r="F236" s="11" t="str">
        <f t="shared" si="163"/>
        <v>Immune syst</v>
      </c>
      <c r="H236" s="11">
        <f>VLOOKUP($B236,data!$B$3:$Q$15316,'diff expr 0 vs 1 mite'!H$8,FALSE)</f>
        <v>2.1601248829999999</v>
      </c>
      <c r="I236" s="11">
        <f>VLOOKUP($B236,data!$B$3:$Q$15316,'diff expr 0 vs 1 mite'!I$8,FALSE)</f>
        <v>1.952687066</v>
      </c>
      <c r="J236" s="11">
        <f>VLOOKUP($B236,data!$B$3:$Q$15316,'diff expr 0 vs 1 mite'!J$8,FALSE)</f>
        <v>2.108019767</v>
      </c>
      <c r="K236" s="11">
        <f>VLOOKUP($B236,data!$B$3:$Q$15316,'diff expr 0 vs 1 mite'!K$8,FALSE)</f>
        <v>1.114264648</v>
      </c>
      <c r="L236" s="11">
        <f>VLOOKUP($B236,data!$B$3:$Q$15316,'diff expr 0 vs 1 mite'!L$8,FALSE)</f>
        <v>1.3767789610000001</v>
      </c>
      <c r="M236" s="11">
        <f>VLOOKUP($B236,data!$B$3:$Q$15316,'diff expr 0 vs 1 mite'!M$8,FALSE)</f>
        <v>2.0911408169999999</v>
      </c>
      <c r="N236" s="11">
        <f>VLOOKUP($B236,data!$B$3:$Q$15316,'diff expr 0 vs 1 mite'!N$8,FALSE)</f>
        <v>7.871114994</v>
      </c>
      <c r="O236" s="11">
        <f>VLOOKUP($B236,data!$B$3:$Q$15316,'diff expr 0 vs 1 mite'!O$8,FALSE)</f>
        <v>3.9030353619999998</v>
      </c>
      <c r="P236" s="11">
        <f>VLOOKUP($B236,data!$B$3:$Q$15316,'diff expr 0 vs 1 mite'!P$8,FALSE)</f>
        <v>4.2584120710000004</v>
      </c>
      <c r="R236" s="27" t="s">
        <v>27749</v>
      </c>
      <c r="T236" s="2">
        <f t="shared" si="131"/>
        <v>6</v>
      </c>
      <c r="U236" s="2">
        <f t="shared" si="132"/>
        <v>3</v>
      </c>
      <c r="V236" s="2">
        <f t="shared" si="133"/>
        <v>5</v>
      </c>
      <c r="W236" s="2">
        <f t="shared" si="134"/>
        <v>1</v>
      </c>
      <c r="X236" s="2">
        <f t="shared" si="135"/>
        <v>2</v>
      </c>
      <c r="Y236" s="2">
        <f t="shared" si="136"/>
        <v>4</v>
      </c>
      <c r="Z236" s="2">
        <f t="shared" si="137"/>
        <v>9</v>
      </c>
      <c r="AA236" s="2">
        <f t="shared" si="138"/>
        <v>7</v>
      </c>
      <c r="AB236" s="2">
        <f t="shared" si="139"/>
        <v>8</v>
      </c>
      <c r="AC236" s="2"/>
      <c r="AD236" s="2">
        <f t="shared" si="140"/>
        <v>0</v>
      </c>
      <c r="AE236" s="2">
        <f t="shared" si="141"/>
        <v>0</v>
      </c>
      <c r="AF236" s="2">
        <f t="shared" si="142"/>
        <v>0</v>
      </c>
      <c r="AG236" s="2">
        <f t="shared" si="143"/>
        <v>0</v>
      </c>
      <c r="AH236" s="2">
        <f t="shared" si="144"/>
        <v>0</v>
      </c>
      <c r="AI236" s="2">
        <f t="shared" si="145"/>
        <v>0</v>
      </c>
      <c r="AJ236" s="2">
        <f t="shared" si="146"/>
        <v>0</v>
      </c>
      <c r="AK236" s="2">
        <f t="shared" si="147"/>
        <v>0</v>
      </c>
      <c r="AL236" s="2">
        <f t="shared" si="148"/>
        <v>0</v>
      </c>
      <c r="AM236" s="2"/>
      <c r="AN236" s="2">
        <f t="shared" si="149"/>
        <v>6</v>
      </c>
      <c r="AO236" s="2">
        <f t="shared" si="150"/>
        <v>3</v>
      </c>
      <c r="AP236" s="2">
        <f t="shared" si="151"/>
        <v>5</v>
      </c>
      <c r="AQ236" s="2">
        <f t="shared" si="152"/>
        <v>1</v>
      </c>
      <c r="AR236" s="2">
        <f t="shared" si="153"/>
        <v>2</v>
      </c>
      <c r="AS236" s="2">
        <f t="shared" si="154"/>
        <v>4</v>
      </c>
      <c r="AT236" s="2">
        <f t="shared" si="155"/>
        <v>9</v>
      </c>
      <c r="AU236" s="2">
        <f t="shared" si="156"/>
        <v>7</v>
      </c>
      <c r="AV236" s="2">
        <f t="shared" si="157"/>
        <v>8</v>
      </c>
      <c r="AW236" s="2"/>
      <c r="AX236" s="5">
        <f t="shared" si="158"/>
        <v>4</v>
      </c>
      <c r="AY236" s="2">
        <f t="shared" si="159"/>
        <v>5</v>
      </c>
      <c r="AZ236" s="2">
        <f t="shared" si="160"/>
        <v>15</v>
      </c>
      <c r="BA236" s="2">
        <f t="shared" si="164"/>
        <v>30</v>
      </c>
      <c r="BB236" s="2">
        <f t="shared" si="165"/>
        <v>15</v>
      </c>
      <c r="BC236" s="2">
        <f t="shared" si="166"/>
        <v>5</v>
      </c>
      <c r="BD236" s="2">
        <f t="shared" si="167"/>
        <v>5</v>
      </c>
      <c r="BE236" s="19">
        <f t="shared" si="168"/>
        <v>10</v>
      </c>
      <c r="BF236" s="19">
        <f t="shared" si="169"/>
        <v>4.0824829046386304</v>
      </c>
      <c r="BG236" s="31">
        <f t="shared" si="170"/>
        <v>-1.2247448713915889</v>
      </c>
      <c r="BH236" s="32">
        <f t="shared" si="161"/>
        <v>0.1103356809599234</v>
      </c>
      <c r="BI236" s="62">
        <f t="shared" si="171"/>
        <v>6.1690140845070421E-2</v>
      </c>
      <c r="BJ236" s="62" t="str">
        <f t="shared" si="172"/>
        <v/>
      </c>
      <c r="BK236" s="73" t="str">
        <f t="shared" si="173"/>
        <v/>
      </c>
      <c r="BM236" s="11">
        <f t="shared" si="162"/>
        <v>0.32772951394458805</v>
      </c>
    </row>
    <row r="237" spans="1:65">
      <c r="A237" s="30" t="s">
        <v>827</v>
      </c>
      <c r="B237" s="30" t="s">
        <v>828</v>
      </c>
      <c r="C237" s="30" t="s">
        <v>829</v>
      </c>
      <c r="D237" s="30" t="s">
        <v>830</v>
      </c>
      <c r="E237" s="30" t="s">
        <v>570</v>
      </c>
      <c r="F237" s="11" t="str">
        <f t="shared" si="163"/>
        <v>Immune syst</v>
      </c>
      <c r="H237" s="11">
        <f>VLOOKUP($B237,data!$B$3:$Q$15316,'diff expr 0 vs 1 mite'!H$8,FALSE)</f>
        <v>1.7445764619999999</v>
      </c>
      <c r="I237" s="11">
        <f>VLOOKUP($B237,data!$B$3:$Q$15316,'diff expr 0 vs 1 mite'!I$8,FALSE)</f>
        <v>0.39426098900000001</v>
      </c>
      <c r="J237" s="11">
        <f>VLOOKUP($B237,data!$B$3:$Q$15316,'diff expr 0 vs 1 mite'!J$8,FALSE)</f>
        <v>0.78819209800000001</v>
      </c>
      <c r="K237" s="11">
        <f>VLOOKUP($B237,data!$B$3:$Q$15316,'diff expr 0 vs 1 mite'!K$8,FALSE)</f>
        <v>0.31996831199999998</v>
      </c>
      <c r="L237" s="11">
        <f>VLOOKUP($B237,data!$B$3:$Q$15316,'diff expr 0 vs 1 mite'!L$8,FALSE)</f>
        <v>1.0674476930000001</v>
      </c>
      <c r="M237" s="11">
        <f>VLOOKUP($B237,data!$B$3:$Q$15316,'diff expr 0 vs 1 mite'!M$8,FALSE)</f>
        <v>2.3644082370000001</v>
      </c>
      <c r="N237" s="11">
        <f>VLOOKUP($B237,data!$B$3:$Q$15316,'diff expr 0 vs 1 mite'!N$8,FALSE)</f>
        <v>0.411071664</v>
      </c>
      <c r="O237" s="11">
        <f>VLOOKUP($B237,data!$B$3:$Q$15316,'diff expr 0 vs 1 mite'!O$8,FALSE)</f>
        <v>1.05073302</v>
      </c>
      <c r="P237" s="11">
        <f>VLOOKUP($B237,data!$B$3:$Q$15316,'diff expr 0 vs 1 mite'!P$8,FALSE)</f>
        <v>2.1952411239999998</v>
      </c>
      <c r="R237" s="27" t="s">
        <v>27749</v>
      </c>
      <c r="T237" s="2">
        <f t="shared" si="131"/>
        <v>7</v>
      </c>
      <c r="U237" s="2">
        <f t="shared" si="132"/>
        <v>2</v>
      </c>
      <c r="V237" s="2">
        <f t="shared" si="133"/>
        <v>4</v>
      </c>
      <c r="W237" s="2">
        <f t="shared" si="134"/>
        <v>1</v>
      </c>
      <c r="X237" s="2">
        <f t="shared" si="135"/>
        <v>6</v>
      </c>
      <c r="Y237" s="2">
        <f t="shared" si="136"/>
        <v>9</v>
      </c>
      <c r="Z237" s="2">
        <f t="shared" si="137"/>
        <v>3</v>
      </c>
      <c r="AA237" s="2">
        <f t="shared" si="138"/>
        <v>5</v>
      </c>
      <c r="AB237" s="2">
        <f t="shared" si="139"/>
        <v>8</v>
      </c>
      <c r="AC237" s="2"/>
      <c r="AD237" s="2">
        <f t="shared" si="140"/>
        <v>0</v>
      </c>
      <c r="AE237" s="2">
        <f t="shared" si="141"/>
        <v>0</v>
      </c>
      <c r="AF237" s="2">
        <f t="shared" si="142"/>
        <v>0</v>
      </c>
      <c r="AG237" s="2">
        <f t="shared" si="143"/>
        <v>0</v>
      </c>
      <c r="AH237" s="2">
        <f t="shared" si="144"/>
        <v>0</v>
      </c>
      <c r="AI237" s="2">
        <f t="shared" si="145"/>
        <v>0</v>
      </c>
      <c r="AJ237" s="2">
        <f t="shared" si="146"/>
        <v>0</v>
      </c>
      <c r="AK237" s="2">
        <f t="shared" si="147"/>
        <v>0</v>
      </c>
      <c r="AL237" s="2">
        <f t="shared" si="148"/>
        <v>0</v>
      </c>
      <c r="AM237" s="2"/>
      <c r="AN237" s="2">
        <f t="shared" si="149"/>
        <v>7</v>
      </c>
      <c r="AO237" s="2">
        <f t="shared" si="150"/>
        <v>2</v>
      </c>
      <c r="AP237" s="2">
        <f t="shared" si="151"/>
        <v>4</v>
      </c>
      <c r="AQ237" s="2">
        <f t="shared" si="152"/>
        <v>1</v>
      </c>
      <c r="AR237" s="2">
        <f t="shared" si="153"/>
        <v>6</v>
      </c>
      <c r="AS237" s="2">
        <f t="shared" si="154"/>
        <v>9</v>
      </c>
      <c r="AT237" s="2">
        <f t="shared" si="155"/>
        <v>3</v>
      </c>
      <c r="AU237" s="2">
        <f t="shared" si="156"/>
        <v>5</v>
      </c>
      <c r="AV237" s="2">
        <f t="shared" si="157"/>
        <v>8</v>
      </c>
      <c r="AW237" s="2"/>
      <c r="AX237" s="5">
        <f t="shared" si="158"/>
        <v>4</v>
      </c>
      <c r="AY237" s="2">
        <f t="shared" si="159"/>
        <v>5</v>
      </c>
      <c r="AZ237" s="2">
        <f t="shared" si="160"/>
        <v>14</v>
      </c>
      <c r="BA237" s="2">
        <f t="shared" si="164"/>
        <v>31</v>
      </c>
      <c r="BB237" s="2">
        <f t="shared" si="165"/>
        <v>16</v>
      </c>
      <c r="BC237" s="2">
        <f t="shared" si="166"/>
        <v>4</v>
      </c>
      <c r="BD237" s="2">
        <f t="shared" si="167"/>
        <v>4</v>
      </c>
      <c r="BE237" s="19">
        <f t="shared" si="168"/>
        <v>10</v>
      </c>
      <c r="BF237" s="19">
        <f t="shared" si="169"/>
        <v>4.0824829046386304</v>
      </c>
      <c r="BG237" s="31">
        <f t="shared" si="170"/>
        <v>-1.4696938456699067</v>
      </c>
      <c r="BH237" s="32">
        <f t="shared" si="161"/>
        <v>7.0822345147568383E-2</v>
      </c>
      <c r="BI237" s="62">
        <f t="shared" si="171"/>
        <v>4.1971830985915497E-2</v>
      </c>
      <c r="BJ237" s="62" t="str">
        <f t="shared" si="172"/>
        <v/>
      </c>
      <c r="BK237" s="73" t="str">
        <f t="shared" si="173"/>
        <v/>
      </c>
      <c r="BM237" s="11">
        <f t="shared" si="162"/>
        <v>0.24218694093321372</v>
      </c>
    </row>
    <row r="238" spans="1:65">
      <c r="A238" s="30" t="s">
        <v>831</v>
      </c>
      <c r="B238" s="30" t="s">
        <v>832</v>
      </c>
      <c r="C238" s="30" t="s">
        <v>782</v>
      </c>
      <c r="D238" s="30" t="s">
        <v>783</v>
      </c>
      <c r="E238" s="30" t="s">
        <v>570</v>
      </c>
      <c r="F238" s="11" t="str">
        <f t="shared" si="163"/>
        <v>Immune syst</v>
      </c>
      <c r="H238" s="11">
        <f>VLOOKUP($B238,data!$B$3:$Q$15316,'diff expr 0 vs 1 mite'!H$8,FALSE)</f>
        <v>4.1085067830000002</v>
      </c>
      <c r="I238" s="11">
        <f>VLOOKUP($B238,data!$B$3:$Q$15316,'diff expr 0 vs 1 mite'!I$8,FALSE)</f>
        <v>3.6994572520000002</v>
      </c>
      <c r="J238" s="11">
        <f>VLOOKUP($B238,data!$B$3:$Q$15316,'diff expr 0 vs 1 mite'!J$8,FALSE)</f>
        <v>3.3358666189999999</v>
      </c>
      <c r="K238" s="11">
        <f>VLOOKUP($B238,data!$B$3:$Q$15316,'diff expr 0 vs 1 mite'!K$8,FALSE)</f>
        <v>7.7203260330000001</v>
      </c>
      <c r="L238" s="11">
        <f>VLOOKUP($B238,data!$B$3:$Q$15316,'diff expr 0 vs 1 mite'!L$8,FALSE)</f>
        <v>11.765001290000001</v>
      </c>
      <c r="M238" s="11">
        <f>VLOOKUP($B238,data!$B$3:$Q$15316,'diff expr 0 vs 1 mite'!M$8,FALSE)</f>
        <v>6.5199322339999997</v>
      </c>
      <c r="N238" s="11">
        <f>VLOOKUP($B238,data!$B$3:$Q$15316,'diff expr 0 vs 1 mite'!N$8,FALSE)</f>
        <v>6.6123366030000001</v>
      </c>
      <c r="O238" s="11">
        <f>VLOOKUP($B238,data!$B$3:$Q$15316,'diff expr 0 vs 1 mite'!O$8,FALSE)</f>
        <v>8.488397677</v>
      </c>
      <c r="P238" s="11">
        <f>VLOOKUP($B238,data!$B$3:$Q$15316,'diff expr 0 vs 1 mite'!P$8,FALSE)</f>
        <v>9.4164753599999997</v>
      </c>
      <c r="R238" s="27" t="s">
        <v>27749</v>
      </c>
      <c r="T238" s="2">
        <f t="shared" si="131"/>
        <v>3</v>
      </c>
      <c r="U238" s="2">
        <f t="shared" si="132"/>
        <v>2</v>
      </c>
      <c r="V238" s="2">
        <f t="shared" si="133"/>
        <v>1</v>
      </c>
      <c r="W238" s="2">
        <f t="shared" si="134"/>
        <v>6</v>
      </c>
      <c r="X238" s="2">
        <f t="shared" si="135"/>
        <v>9</v>
      </c>
      <c r="Y238" s="2">
        <f t="shared" si="136"/>
        <v>4</v>
      </c>
      <c r="Z238" s="2">
        <f t="shared" si="137"/>
        <v>5</v>
      </c>
      <c r="AA238" s="2">
        <f t="shared" si="138"/>
        <v>7</v>
      </c>
      <c r="AB238" s="2">
        <f t="shared" si="139"/>
        <v>8</v>
      </c>
      <c r="AC238" s="2"/>
      <c r="AD238" s="2">
        <f t="shared" si="140"/>
        <v>0</v>
      </c>
      <c r="AE238" s="2">
        <f t="shared" si="141"/>
        <v>0</v>
      </c>
      <c r="AF238" s="2">
        <f t="shared" si="142"/>
        <v>0</v>
      </c>
      <c r="AG238" s="2">
        <f t="shared" si="143"/>
        <v>0</v>
      </c>
      <c r="AH238" s="2">
        <f t="shared" si="144"/>
        <v>0</v>
      </c>
      <c r="AI238" s="2">
        <f t="shared" si="145"/>
        <v>0</v>
      </c>
      <c r="AJ238" s="2">
        <f t="shared" si="146"/>
        <v>0</v>
      </c>
      <c r="AK238" s="2">
        <f t="shared" si="147"/>
        <v>0</v>
      </c>
      <c r="AL238" s="2">
        <f t="shared" si="148"/>
        <v>0</v>
      </c>
      <c r="AM238" s="2"/>
      <c r="AN238" s="2">
        <f t="shared" si="149"/>
        <v>3</v>
      </c>
      <c r="AO238" s="2">
        <f t="shared" si="150"/>
        <v>2</v>
      </c>
      <c r="AP238" s="2">
        <f t="shared" si="151"/>
        <v>1</v>
      </c>
      <c r="AQ238" s="2">
        <f t="shared" si="152"/>
        <v>6</v>
      </c>
      <c r="AR238" s="2">
        <f t="shared" si="153"/>
        <v>9</v>
      </c>
      <c r="AS238" s="2">
        <f t="shared" si="154"/>
        <v>4</v>
      </c>
      <c r="AT238" s="2">
        <f t="shared" si="155"/>
        <v>5</v>
      </c>
      <c r="AU238" s="2">
        <f t="shared" si="156"/>
        <v>7</v>
      </c>
      <c r="AV238" s="2">
        <f t="shared" si="157"/>
        <v>8</v>
      </c>
      <c r="AW238" s="2"/>
      <c r="AX238" s="5">
        <f t="shared" si="158"/>
        <v>4</v>
      </c>
      <c r="AY238" s="2">
        <f t="shared" si="159"/>
        <v>5</v>
      </c>
      <c r="AZ238" s="2">
        <f t="shared" si="160"/>
        <v>12</v>
      </c>
      <c r="BA238" s="2">
        <f t="shared" si="164"/>
        <v>33</v>
      </c>
      <c r="BB238" s="2">
        <f t="shared" si="165"/>
        <v>18</v>
      </c>
      <c r="BC238" s="2">
        <f t="shared" si="166"/>
        <v>2</v>
      </c>
      <c r="BD238" s="2">
        <f t="shared" si="167"/>
        <v>2</v>
      </c>
      <c r="BE238" s="19">
        <f t="shared" si="168"/>
        <v>10</v>
      </c>
      <c r="BF238" s="19">
        <f t="shared" si="169"/>
        <v>4.0824829046386304</v>
      </c>
      <c r="BG238" s="31">
        <f t="shared" si="170"/>
        <v>-1.9595917942265424</v>
      </c>
      <c r="BH238" s="32">
        <f t="shared" si="161"/>
        <v>2.5021760624352556E-2</v>
      </c>
      <c r="BI238" s="62">
        <f t="shared" si="171"/>
        <v>2.47887323943662E-2</v>
      </c>
      <c r="BJ238" s="62" t="str">
        <f t="shared" si="172"/>
        <v/>
      </c>
      <c r="BK238" s="73" t="str">
        <f t="shared" si="173"/>
        <v/>
      </c>
      <c r="BM238" s="11">
        <f t="shared" si="162"/>
        <v>0.25891810724384956</v>
      </c>
    </row>
    <row r="239" spans="1:65">
      <c r="A239" s="30" t="s">
        <v>833</v>
      </c>
      <c r="B239" s="30" t="s">
        <v>834</v>
      </c>
      <c r="C239" s="30" t="s">
        <v>835</v>
      </c>
      <c r="D239" s="30" t="s">
        <v>836</v>
      </c>
      <c r="E239" s="30" t="s">
        <v>570</v>
      </c>
      <c r="F239" s="11" t="str">
        <f t="shared" si="163"/>
        <v>Immune syst</v>
      </c>
      <c r="H239" s="11">
        <f>VLOOKUP($B239,data!$B$3:$Q$15316,'diff expr 0 vs 1 mite'!H$8,FALSE)</f>
        <v>2.0453960229999999</v>
      </c>
      <c r="I239" s="11">
        <f>VLOOKUP($B239,data!$B$3:$Q$15316,'diff expr 0 vs 1 mite'!I$8,FALSE)</f>
        <v>2.076795889</v>
      </c>
      <c r="J239" s="11">
        <f>VLOOKUP($B239,data!$B$3:$Q$15316,'diff expr 0 vs 1 mite'!J$8,FALSE)</f>
        <v>0.68225062199999997</v>
      </c>
      <c r="K239" s="11">
        <f>VLOOKUP($B239,data!$B$3:$Q$15316,'diff expr 0 vs 1 mite'!K$8,FALSE)</f>
        <v>0.97938559999999997</v>
      </c>
      <c r="L239" s="11">
        <f>VLOOKUP($B239,data!$B$3:$Q$15316,'diff expr 0 vs 1 mite'!L$8,FALSE)</f>
        <v>0.65853215399999998</v>
      </c>
      <c r="M239" s="11">
        <f>VLOOKUP($B239,data!$B$3:$Q$15316,'diff expr 0 vs 1 mite'!M$8,FALSE)</f>
        <v>2.8852533789999999</v>
      </c>
      <c r="N239" s="11">
        <f>VLOOKUP($B239,data!$B$3:$Q$15316,'diff expr 0 vs 1 mite'!N$8,FALSE)</f>
        <v>2.508124209</v>
      </c>
      <c r="O239" s="11">
        <f>VLOOKUP($B239,data!$B$3:$Q$15316,'diff expr 0 vs 1 mite'!O$8,FALSE)</f>
        <v>1.675400679</v>
      </c>
      <c r="P239" s="11">
        <f>VLOOKUP($B239,data!$B$3:$Q$15316,'diff expr 0 vs 1 mite'!P$8,FALSE)</f>
        <v>3.583667449</v>
      </c>
      <c r="R239" s="27" t="s">
        <v>27749</v>
      </c>
      <c r="T239" s="2">
        <f t="shared" si="131"/>
        <v>5</v>
      </c>
      <c r="U239" s="2">
        <f t="shared" si="132"/>
        <v>6</v>
      </c>
      <c r="V239" s="2">
        <f t="shared" si="133"/>
        <v>2</v>
      </c>
      <c r="W239" s="2">
        <f t="shared" si="134"/>
        <v>3</v>
      </c>
      <c r="X239" s="2">
        <f t="shared" si="135"/>
        <v>1</v>
      </c>
      <c r="Y239" s="2">
        <f t="shared" si="136"/>
        <v>8</v>
      </c>
      <c r="Z239" s="2">
        <f t="shared" si="137"/>
        <v>7</v>
      </c>
      <c r="AA239" s="2">
        <f t="shared" si="138"/>
        <v>4</v>
      </c>
      <c r="AB239" s="2">
        <f t="shared" si="139"/>
        <v>9</v>
      </c>
      <c r="AC239" s="2"/>
      <c r="AD239" s="2">
        <f t="shared" si="140"/>
        <v>0</v>
      </c>
      <c r="AE239" s="2">
        <f t="shared" si="141"/>
        <v>0</v>
      </c>
      <c r="AF239" s="2">
        <f t="shared" si="142"/>
        <v>0</v>
      </c>
      <c r="AG239" s="2">
        <f t="shared" si="143"/>
        <v>0</v>
      </c>
      <c r="AH239" s="2">
        <f t="shared" si="144"/>
        <v>0</v>
      </c>
      <c r="AI239" s="2">
        <f t="shared" si="145"/>
        <v>0</v>
      </c>
      <c r="AJ239" s="2">
        <f t="shared" si="146"/>
        <v>0</v>
      </c>
      <c r="AK239" s="2">
        <f t="shared" si="147"/>
        <v>0</v>
      </c>
      <c r="AL239" s="2">
        <f t="shared" si="148"/>
        <v>0</v>
      </c>
      <c r="AM239" s="2"/>
      <c r="AN239" s="2">
        <f t="shared" si="149"/>
        <v>5</v>
      </c>
      <c r="AO239" s="2">
        <f t="shared" si="150"/>
        <v>6</v>
      </c>
      <c r="AP239" s="2">
        <f t="shared" si="151"/>
        <v>2</v>
      </c>
      <c r="AQ239" s="2">
        <f t="shared" si="152"/>
        <v>3</v>
      </c>
      <c r="AR239" s="2">
        <f t="shared" si="153"/>
        <v>1</v>
      </c>
      <c r="AS239" s="2">
        <f t="shared" si="154"/>
        <v>8</v>
      </c>
      <c r="AT239" s="2">
        <f t="shared" si="155"/>
        <v>7</v>
      </c>
      <c r="AU239" s="2">
        <f t="shared" si="156"/>
        <v>4</v>
      </c>
      <c r="AV239" s="2">
        <f t="shared" si="157"/>
        <v>9</v>
      </c>
      <c r="AW239" s="2"/>
      <c r="AX239" s="5">
        <f t="shared" si="158"/>
        <v>4</v>
      </c>
      <c r="AY239" s="2">
        <f t="shared" si="159"/>
        <v>5</v>
      </c>
      <c r="AZ239" s="2">
        <f t="shared" si="160"/>
        <v>16</v>
      </c>
      <c r="BA239" s="2">
        <f t="shared" si="164"/>
        <v>29</v>
      </c>
      <c r="BB239" s="2">
        <f t="shared" si="165"/>
        <v>14</v>
      </c>
      <c r="BC239" s="2">
        <f t="shared" si="166"/>
        <v>6</v>
      </c>
      <c r="BD239" s="2">
        <f t="shared" si="167"/>
        <v>6</v>
      </c>
      <c r="BE239" s="19">
        <f t="shared" si="168"/>
        <v>10</v>
      </c>
      <c r="BF239" s="19">
        <f t="shared" si="169"/>
        <v>4.0824829046386304</v>
      </c>
      <c r="BG239" s="31">
        <f t="shared" si="170"/>
        <v>-0.9797958971132712</v>
      </c>
      <c r="BH239" s="32">
        <f t="shared" si="161"/>
        <v>0.16359343889515282</v>
      </c>
      <c r="BI239" s="62">
        <f t="shared" si="171"/>
        <v>6.9014084507042259E-2</v>
      </c>
      <c r="BJ239" s="62" t="str">
        <f t="shared" si="172"/>
        <v/>
      </c>
      <c r="BK239" s="73" t="str">
        <f t="shared" si="173"/>
        <v/>
      </c>
      <c r="BM239" s="11">
        <f t="shared" si="162"/>
        <v>0.19437476022758773</v>
      </c>
    </row>
    <row r="240" spans="1:65">
      <c r="A240" s="30" t="s">
        <v>837</v>
      </c>
      <c r="B240" s="30" t="s">
        <v>838</v>
      </c>
      <c r="C240" s="30" t="s">
        <v>839</v>
      </c>
      <c r="D240" s="30" t="s">
        <v>840</v>
      </c>
      <c r="E240" s="30" t="s">
        <v>570</v>
      </c>
      <c r="F240" s="11" t="str">
        <f t="shared" si="163"/>
        <v>Immune syst</v>
      </c>
      <c r="H240" s="11">
        <f>VLOOKUP($B240,data!$B$3:$Q$15316,'diff expr 0 vs 1 mite'!H$8,FALSE)</f>
        <v>10.051225820000001</v>
      </c>
      <c r="I240" s="11">
        <f>VLOOKUP($B240,data!$B$3:$Q$15316,'diff expr 0 vs 1 mite'!I$8,FALSE)</f>
        <v>7.6130336029999999</v>
      </c>
      <c r="J240" s="11">
        <f>VLOOKUP($B240,data!$B$3:$Q$15316,'diff expr 0 vs 1 mite'!J$8,FALSE)</f>
        <v>5.0903469680000004</v>
      </c>
      <c r="K240" s="11">
        <f>VLOOKUP($B240,data!$B$3:$Q$15316,'diff expr 0 vs 1 mite'!K$8,FALSE)</f>
        <v>8.3558217480000003</v>
      </c>
      <c r="L240" s="11">
        <f>VLOOKUP($B240,data!$B$3:$Q$15316,'diff expr 0 vs 1 mite'!L$8,FALSE)</f>
        <v>13.74134626</v>
      </c>
      <c r="M240" s="11">
        <f>VLOOKUP($B240,data!$B$3:$Q$15316,'diff expr 0 vs 1 mite'!M$8,FALSE)</f>
        <v>164.8639704</v>
      </c>
      <c r="N240" s="11">
        <f>VLOOKUP($B240,data!$B$3:$Q$15316,'diff expr 0 vs 1 mite'!N$8,FALSE)</f>
        <v>11.339487869999999</v>
      </c>
      <c r="O240" s="11">
        <f>VLOOKUP($B240,data!$B$3:$Q$15316,'diff expr 0 vs 1 mite'!O$8,FALSE)</f>
        <v>102.66857109999999</v>
      </c>
      <c r="P240" s="11">
        <f>VLOOKUP($B240,data!$B$3:$Q$15316,'diff expr 0 vs 1 mite'!P$8,FALSE)</f>
        <v>32.004767129999998</v>
      </c>
      <c r="R240" s="27" t="s">
        <v>27749</v>
      </c>
      <c r="T240" s="2">
        <f t="shared" si="131"/>
        <v>4</v>
      </c>
      <c r="U240" s="2">
        <f t="shared" si="132"/>
        <v>2</v>
      </c>
      <c r="V240" s="2">
        <f t="shared" si="133"/>
        <v>1</v>
      </c>
      <c r="W240" s="2">
        <f t="shared" si="134"/>
        <v>3</v>
      </c>
      <c r="X240" s="2">
        <f t="shared" si="135"/>
        <v>6</v>
      </c>
      <c r="Y240" s="2">
        <f t="shared" si="136"/>
        <v>9</v>
      </c>
      <c r="Z240" s="2">
        <f t="shared" si="137"/>
        <v>5</v>
      </c>
      <c r="AA240" s="2">
        <f t="shared" si="138"/>
        <v>8</v>
      </c>
      <c r="AB240" s="2">
        <f t="shared" si="139"/>
        <v>7</v>
      </c>
      <c r="AC240" s="2"/>
      <c r="AD240" s="2">
        <f t="shared" si="140"/>
        <v>0</v>
      </c>
      <c r="AE240" s="2">
        <f t="shared" si="141"/>
        <v>0</v>
      </c>
      <c r="AF240" s="2">
        <f t="shared" si="142"/>
        <v>0</v>
      </c>
      <c r="AG240" s="2">
        <f t="shared" si="143"/>
        <v>0</v>
      </c>
      <c r="AH240" s="2">
        <f t="shared" si="144"/>
        <v>0</v>
      </c>
      <c r="AI240" s="2">
        <f t="shared" si="145"/>
        <v>0</v>
      </c>
      <c r="AJ240" s="2">
        <f t="shared" si="146"/>
        <v>0</v>
      </c>
      <c r="AK240" s="2">
        <f t="shared" si="147"/>
        <v>0</v>
      </c>
      <c r="AL240" s="2">
        <f t="shared" si="148"/>
        <v>0</v>
      </c>
      <c r="AM240" s="2"/>
      <c r="AN240" s="2">
        <f t="shared" si="149"/>
        <v>4</v>
      </c>
      <c r="AO240" s="2">
        <f t="shared" si="150"/>
        <v>2</v>
      </c>
      <c r="AP240" s="2">
        <f t="shared" si="151"/>
        <v>1</v>
      </c>
      <c r="AQ240" s="2">
        <f t="shared" si="152"/>
        <v>3</v>
      </c>
      <c r="AR240" s="2">
        <f t="shared" si="153"/>
        <v>6</v>
      </c>
      <c r="AS240" s="2">
        <f t="shared" si="154"/>
        <v>9</v>
      </c>
      <c r="AT240" s="2">
        <f t="shared" si="155"/>
        <v>5</v>
      </c>
      <c r="AU240" s="2">
        <f t="shared" si="156"/>
        <v>8</v>
      </c>
      <c r="AV240" s="2">
        <f t="shared" si="157"/>
        <v>7</v>
      </c>
      <c r="AW240" s="2"/>
      <c r="AX240" s="5">
        <f t="shared" si="158"/>
        <v>4</v>
      </c>
      <c r="AY240" s="2">
        <f t="shared" si="159"/>
        <v>5</v>
      </c>
      <c r="AZ240" s="2">
        <f t="shared" si="160"/>
        <v>10</v>
      </c>
      <c r="BA240" s="2">
        <f t="shared" si="164"/>
        <v>35</v>
      </c>
      <c r="BB240" s="2">
        <f t="shared" si="165"/>
        <v>20</v>
      </c>
      <c r="BC240" s="2">
        <f t="shared" si="166"/>
        <v>0</v>
      </c>
      <c r="BD240" s="2">
        <f t="shared" si="167"/>
        <v>0</v>
      </c>
      <c r="BE240" s="19">
        <f t="shared" si="168"/>
        <v>10</v>
      </c>
      <c r="BF240" s="19">
        <f t="shared" si="169"/>
        <v>4.0824829046386304</v>
      </c>
      <c r="BG240" s="31">
        <f t="shared" si="170"/>
        <v>-2.4494897427831779</v>
      </c>
      <c r="BH240" s="32">
        <f t="shared" si="161"/>
        <v>7.1529392177148241E-3</v>
      </c>
      <c r="BI240" s="62">
        <f t="shared" si="171"/>
        <v>2.8169014084507044E-4</v>
      </c>
      <c r="BJ240" s="62" t="str">
        <f t="shared" si="172"/>
        <v/>
      </c>
      <c r="BK240" s="73" t="str">
        <f t="shared" si="173"/>
        <v>sign</v>
      </c>
      <c r="BM240" s="11">
        <f t="shared" si="162"/>
        <v>0.92155678780843364</v>
      </c>
    </row>
    <row r="241" spans="1:65">
      <c r="A241" s="30" t="s">
        <v>841</v>
      </c>
      <c r="B241" s="30" t="s">
        <v>842</v>
      </c>
      <c r="C241" s="30" t="s">
        <v>843</v>
      </c>
      <c r="D241" s="30" t="s">
        <v>844</v>
      </c>
      <c r="E241" s="30" t="s">
        <v>570</v>
      </c>
      <c r="F241" s="11" t="str">
        <f t="shared" si="163"/>
        <v>Immune syst</v>
      </c>
      <c r="H241" s="11">
        <f>VLOOKUP($B241,data!$B$3:$Q$15316,'diff expr 0 vs 1 mite'!H$8,FALSE)</f>
        <v>5.9382135759999999</v>
      </c>
      <c r="I241" s="11">
        <f>VLOOKUP($B241,data!$B$3:$Q$15316,'diff expr 0 vs 1 mite'!I$8,FALSE)</f>
        <v>6.7376060500000001</v>
      </c>
      <c r="J241" s="11">
        <f>VLOOKUP($B241,data!$B$3:$Q$15316,'diff expr 0 vs 1 mite'!J$8,FALSE)</f>
        <v>7.3775679920000004</v>
      </c>
      <c r="K241" s="11">
        <f>VLOOKUP($B241,data!$B$3:$Q$15316,'diff expr 0 vs 1 mite'!K$8,FALSE)</f>
        <v>5.5951662799999999</v>
      </c>
      <c r="L241" s="11">
        <f>VLOOKUP($B241,data!$B$3:$Q$15316,'diff expr 0 vs 1 mite'!L$8,FALSE)</f>
        <v>12.3309116</v>
      </c>
      <c r="M241" s="11">
        <f>VLOOKUP($B241,data!$B$3:$Q$15316,'diff expr 0 vs 1 mite'!M$8,FALSE)</f>
        <v>10.30953304</v>
      </c>
      <c r="N241" s="11">
        <f>VLOOKUP($B241,data!$B$3:$Q$15316,'diff expr 0 vs 1 mite'!N$8,FALSE)</f>
        <v>9.2607149349999993</v>
      </c>
      <c r="O241" s="11">
        <f>VLOOKUP($B241,data!$B$3:$Q$15316,'diff expr 0 vs 1 mite'!O$8,FALSE)</f>
        <v>7.6167651579999998</v>
      </c>
      <c r="P241" s="11">
        <f>VLOOKUP($B241,data!$B$3:$Q$15316,'diff expr 0 vs 1 mite'!P$8,FALSE)</f>
        <v>5.3974956169999997</v>
      </c>
      <c r="R241" s="27" t="s">
        <v>27749</v>
      </c>
      <c r="T241" s="2">
        <f t="shared" si="131"/>
        <v>3</v>
      </c>
      <c r="U241" s="2">
        <f t="shared" si="132"/>
        <v>4</v>
      </c>
      <c r="V241" s="2">
        <f t="shared" si="133"/>
        <v>5</v>
      </c>
      <c r="W241" s="2">
        <f t="shared" si="134"/>
        <v>2</v>
      </c>
      <c r="X241" s="2">
        <f t="shared" si="135"/>
        <v>9</v>
      </c>
      <c r="Y241" s="2">
        <f t="shared" si="136"/>
        <v>8</v>
      </c>
      <c r="Z241" s="2">
        <f t="shared" si="137"/>
        <v>7</v>
      </c>
      <c r="AA241" s="2">
        <f t="shared" si="138"/>
        <v>6</v>
      </c>
      <c r="AB241" s="2">
        <f t="shared" si="139"/>
        <v>1</v>
      </c>
      <c r="AC241" s="2"/>
      <c r="AD241" s="2">
        <f t="shared" si="140"/>
        <v>0</v>
      </c>
      <c r="AE241" s="2">
        <f t="shared" si="141"/>
        <v>0</v>
      </c>
      <c r="AF241" s="2">
        <f t="shared" si="142"/>
        <v>0</v>
      </c>
      <c r="AG241" s="2">
        <f t="shared" si="143"/>
        <v>0</v>
      </c>
      <c r="AH241" s="2">
        <f t="shared" si="144"/>
        <v>0</v>
      </c>
      <c r="AI241" s="2">
        <f t="shared" si="145"/>
        <v>0</v>
      </c>
      <c r="AJ241" s="2">
        <f t="shared" si="146"/>
        <v>0</v>
      </c>
      <c r="AK241" s="2">
        <f t="shared" si="147"/>
        <v>0</v>
      </c>
      <c r="AL241" s="2">
        <f t="shared" si="148"/>
        <v>0</v>
      </c>
      <c r="AM241" s="2"/>
      <c r="AN241" s="2">
        <f t="shared" si="149"/>
        <v>3</v>
      </c>
      <c r="AO241" s="2">
        <f t="shared" si="150"/>
        <v>4</v>
      </c>
      <c r="AP241" s="2">
        <f t="shared" si="151"/>
        <v>5</v>
      </c>
      <c r="AQ241" s="2">
        <f t="shared" si="152"/>
        <v>2</v>
      </c>
      <c r="AR241" s="2">
        <f t="shared" si="153"/>
        <v>9</v>
      </c>
      <c r="AS241" s="2">
        <f t="shared" si="154"/>
        <v>8</v>
      </c>
      <c r="AT241" s="2">
        <f t="shared" si="155"/>
        <v>7</v>
      </c>
      <c r="AU241" s="2">
        <f t="shared" si="156"/>
        <v>6</v>
      </c>
      <c r="AV241" s="2">
        <f t="shared" si="157"/>
        <v>1</v>
      </c>
      <c r="AW241" s="2"/>
      <c r="AX241" s="5">
        <f t="shared" si="158"/>
        <v>4</v>
      </c>
      <c r="AY241" s="2">
        <f t="shared" si="159"/>
        <v>5</v>
      </c>
      <c r="AZ241" s="2">
        <f t="shared" si="160"/>
        <v>14</v>
      </c>
      <c r="BA241" s="2">
        <f t="shared" si="164"/>
        <v>31</v>
      </c>
      <c r="BB241" s="2">
        <f t="shared" si="165"/>
        <v>16</v>
      </c>
      <c r="BC241" s="2">
        <f t="shared" si="166"/>
        <v>4</v>
      </c>
      <c r="BD241" s="2">
        <f t="shared" si="167"/>
        <v>4</v>
      </c>
      <c r="BE241" s="19">
        <f t="shared" si="168"/>
        <v>10</v>
      </c>
      <c r="BF241" s="19">
        <f t="shared" si="169"/>
        <v>4.0824829046386304</v>
      </c>
      <c r="BG241" s="31">
        <f t="shared" si="170"/>
        <v>-1.4696938456699067</v>
      </c>
      <c r="BH241" s="32">
        <f t="shared" si="161"/>
        <v>7.0822345147568383E-2</v>
      </c>
      <c r="BI241" s="62">
        <f t="shared" si="171"/>
        <v>4.1971830985915497E-2</v>
      </c>
      <c r="BJ241" s="62" t="str">
        <f t="shared" si="172"/>
        <v/>
      </c>
      <c r="BK241" s="73" t="str">
        <f t="shared" si="173"/>
        <v/>
      </c>
      <c r="BM241" s="11">
        <f t="shared" si="162"/>
        <v>0.14642257146368612</v>
      </c>
    </row>
    <row r="242" spans="1:65">
      <c r="A242" s="30" t="s">
        <v>845</v>
      </c>
      <c r="B242" s="30" t="s">
        <v>846</v>
      </c>
      <c r="C242" s="30" t="s">
        <v>847</v>
      </c>
      <c r="D242" s="30"/>
      <c r="E242" s="30" t="s">
        <v>570</v>
      </c>
      <c r="F242" s="11" t="str">
        <f t="shared" si="163"/>
        <v>Immune syst</v>
      </c>
      <c r="H242" s="11">
        <f>VLOOKUP($B242,data!$B$3:$Q$15316,'diff expr 0 vs 1 mite'!H$8,FALSE)</f>
        <v>4.1134980329999999</v>
      </c>
      <c r="I242" s="11">
        <f>VLOOKUP($B242,data!$B$3:$Q$15316,'diff expr 0 vs 1 mite'!I$8,FALSE)</f>
        <v>3.2372407399999998</v>
      </c>
      <c r="J242" s="11">
        <f>VLOOKUP($B242,data!$B$3:$Q$15316,'diff expr 0 vs 1 mite'!J$8,FALSE)</f>
        <v>3.0171281040000002</v>
      </c>
      <c r="K242" s="11">
        <f>VLOOKUP($B242,data!$B$3:$Q$15316,'diff expr 0 vs 1 mite'!K$8,FALSE)</f>
        <v>3.474994836</v>
      </c>
      <c r="L242" s="11">
        <f>VLOOKUP($B242,data!$B$3:$Q$15316,'diff expr 0 vs 1 mite'!L$8,FALSE)</f>
        <v>4.7790564629999999</v>
      </c>
      <c r="M242" s="11">
        <f>VLOOKUP($B242,data!$B$3:$Q$15316,'diff expr 0 vs 1 mite'!M$8,FALSE)</f>
        <v>4.2531677630000004</v>
      </c>
      <c r="N242" s="11">
        <f>VLOOKUP($B242,data!$B$3:$Q$15316,'diff expr 0 vs 1 mite'!N$8,FALSE)</f>
        <v>3.5863224069999999</v>
      </c>
      <c r="O242" s="11">
        <f>VLOOKUP($B242,data!$B$3:$Q$15316,'diff expr 0 vs 1 mite'!O$8,FALSE)</f>
        <v>5.6450680950000001</v>
      </c>
      <c r="P242" s="11">
        <f>VLOOKUP($B242,data!$B$3:$Q$15316,'diff expr 0 vs 1 mite'!P$8,FALSE)</f>
        <v>7.6783484870000001</v>
      </c>
      <c r="R242" s="27" t="s">
        <v>27749</v>
      </c>
      <c r="T242" s="2">
        <f t="shared" si="131"/>
        <v>5</v>
      </c>
      <c r="U242" s="2">
        <f t="shared" si="132"/>
        <v>2</v>
      </c>
      <c r="V242" s="2">
        <f t="shared" si="133"/>
        <v>1</v>
      </c>
      <c r="W242" s="2">
        <f t="shared" si="134"/>
        <v>3</v>
      </c>
      <c r="X242" s="2">
        <f t="shared" si="135"/>
        <v>7</v>
      </c>
      <c r="Y242" s="2">
        <f t="shared" si="136"/>
        <v>6</v>
      </c>
      <c r="Z242" s="2">
        <f t="shared" si="137"/>
        <v>4</v>
      </c>
      <c r="AA242" s="2">
        <f t="shared" si="138"/>
        <v>8</v>
      </c>
      <c r="AB242" s="2">
        <f t="shared" si="139"/>
        <v>9</v>
      </c>
      <c r="AC242" s="2"/>
      <c r="AD242" s="2">
        <f t="shared" si="140"/>
        <v>0</v>
      </c>
      <c r="AE242" s="2">
        <f t="shared" si="141"/>
        <v>0</v>
      </c>
      <c r="AF242" s="2">
        <f t="shared" si="142"/>
        <v>0</v>
      </c>
      <c r="AG242" s="2">
        <f t="shared" si="143"/>
        <v>0</v>
      </c>
      <c r="AH242" s="2">
        <f t="shared" si="144"/>
        <v>0</v>
      </c>
      <c r="AI242" s="2">
        <f t="shared" si="145"/>
        <v>0</v>
      </c>
      <c r="AJ242" s="2">
        <f t="shared" si="146"/>
        <v>0</v>
      </c>
      <c r="AK242" s="2">
        <f t="shared" si="147"/>
        <v>0</v>
      </c>
      <c r="AL242" s="2">
        <f t="shared" si="148"/>
        <v>0</v>
      </c>
      <c r="AM242" s="2"/>
      <c r="AN242" s="2">
        <f t="shared" si="149"/>
        <v>5</v>
      </c>
      <c r="AO242" s="2">
        <f t="shared" si="150"/>
        <v>2</v>
      </c>
      <c r="AP242" s="2">
        <f t="shared" si="151"/>
        <v>1</v>
      </c>
      <c r="AQ242" s="2">
        <f t="shared" si="152"/>
        <v>3</v>
      </c>
      <c r="AR242" s="2">
        <f t="shared" si="153"/>
        <v>7</v>
      </c>
      <c r="AS242" s="2">
        <f t="shared" si="154"/>
        <v>6</v>
      </c>
      <c r="AT242" s="2">
        <f t="shared" si="155"/>
        <v>4</v>
      </c>
      <c r="AU242" s="2">
        <f t="shared" si="156"/>
        <v>8</v>
      </c>
      <c r="AV242" s="2">
        <f t="shared" si="157"/>
        <v>9</v>
      </c>
      <c r="AW242" s="2"/>
      <c r="AX242" s="5">
        <f t="shared" si="158"/>
        <v>4</v>
      </c>
      <c r="AY242" s="2">
        <f t="shared" si="159"/>
        <v>5</v>
      </c>
      <c r="AZ242" s="2">
        <f t="shared" si="160"/>
        <v>11</v>
      </c>
      <c r="BA242" s="2">
        <f t="shared" si="164"/>
        <v>34</v>
      </c>
      <c r="BB242" s="2">
        <f t="shared" si="165"/>
        <v>19</v>
      </c>
      <c r="BC242" s="2">
        <f t="shared" si="166"/>
        <v>1</v>
      </c>
      <c r="BD242" s="2">
        <f t="shared" si="167"/>
        <v>1</v>
      </c>
      <c r="BE242" s="19">
        <f t="shared" si="168"/>
        <v>10</v>
      </c>
      <c r="BF242" s="19">
        <f t="shared" si="169"/>
        <v>4.0824829046386304</v>
      </c>
      <c r="BG242" s="31">
        <f t="shared" si="170"/>
        <v>-2.2045407685048604</v>
      </c>
      <c r="BH242" s="32">
        <f t="shared" si="161"/>
        <v>1.3743168055755161E-2</v>
      </c>
      <c r="BI242" s="62">
        <f t="shared" si="171"/>
        <v>1.887323943661972E-2</v>
      </c>
      <c r="BJ242" s="62">
        <f t="shared" si="172"/>
        <v>1.3743168055755161E-2</v>
      </c>
      <c r="BK242" s="73" t="str">
        <f t="shared" si="173"/>
        <v>sign</v>
      </c>
      <c r="BM242" s="11">
        <f t="shared" si="162"/>
        <v>0.1758669457553132</v>
      </c>
    </row>
    <row r="243" spans="1:65">
      <c r="A243" s="30" t="s">
        <v>848</v>
      </c>
      <c r="B243" s="30" t="s">
        <v>849</v>
      </c>
      <c r="C243" s="30" t="s">
        <v>850</v>
      </c>
      <c r="D243" s="30" t="s">
        <v>851</v>
      </c>
      <c r="E243" s="30" t="s">
        <v>570</v>
      </c>
      <c r="F243" s="11" t="str">
        <f t="shared" si="163"/>
        <v>Immune syst</v>
      </c>
      <c r="H243" s="11">
        <f>VLOOKUP($B243,data!$B$3:$Q$15316,'diff expr 0 vs 1 mite'!H$8,FALSE)</f>
        <v>2.5528853730000001</v>
      </c>
      <c r="I243" s="11">
        <f>VLOOKUP($B243,data!$B$3:$Q$15316,'diff expr 0 vs 1 mite'!I$8,FALSE)</f>
        <v>1.599106787</v>
      </c>
      <c r="J243" s="11">
        <f>VLOOKUP($B243,data!$B$3:$Q$15316,'diff expr 0 vs 1 mite'!J$8,FALSE)</f>
        <v>1.8584503459999999</v>
      </c>
      <c r="K243" s="11">
        <f>VLOOKUP($B243,data!$B$3:$Q$15316,'diff expr 0 vs 1 mite'!K$8,FALSE)</f>
        <v>1.8385197719999999</v>
      </c>
      <c r="L243" s="11">
        <f>VLOOKUP($B243,data!$B$3:$Q$15316,'diff expr 0 vs 1 mite'!L$8,FALSE)</f>
        <v>4.2814192709999999</v>
      </c>
      <c r="M243" s="11">
        <f>VLOOKUP($B243,data!$B$3:$Q$15316,'diff expr 0 vs 1 mite'!M$8,FALSE)</f>
        <v>4.7493061680000004</v>
      </c>
      <c r="N243" s="11">
        <f>VLOOKUP($B243,data!$B$3:$Q$15316,'diff expr 0 vs 1 mite'!N$8,FALSE)</f>
        <v>1.7149270750000001</v>
      </c>
      <c r="O243" s="11">
        <f>VLOOKUP($B243,data!$B$3:$Q$15316,'diff expr 0 vs 1 mite'!O$8,FALSE)</f>
        <v>3.57985409</v>
      </c>
      <c r="P243" s="11">
        <f>VLOOKUP($B243,data!$B$3:$Q$15316,'diff expr 0 vs 1 mite'!P$8,FALSE)</f>
        <v>17.886765199999999</v>
      </c>
      <c r="R243" s="27" t="s">
        <v>27749</v>
      </c>
      <c r="T243" s="2">
        <f t="shared" si="131"/>
        <v>5</v>
      </c>
      <c r="U243" s="2">
        <f t="shared" si="132"/>
        <v>1</v>
      </c>
      <c r="V243" s="2">
        <f t="shared" si="133"/>
        <v>4</v>
      </c>
      <c r="W243" s="2">
        <f t="shared" si="134"/>
        <v>3</v>
      </c>
      <c r="X243" s="2">
        <f t="shared" si="135"/>
        <v>7</v>
      </c>
      <c r="Y243" s="2">
        <f t="shared" si="136"/>
        <v>8</v>
      </c>
      <c r="Z243" s="2">
        <f t="shared" si="137"/>
        <v>2</v>
      </c>
      <c r="AA243" s="2">
        <f t="shared" si="138"/>
        <v>6</v>
      </c>
      <c r="AB243" s="2">
        <f t="shared" si="139"/>
        <v>9</v>
      </c>
      <c r="AC243" s="2"/>
      <c r="AD243" s="2">
        <f t="shared" si="140"/>
        <v>0</v>
      </c>
      <c r="AE243" s="2">
        <f t="shared" si="141"/>
        <v>0</v>
      </c>
      <c r="AF243" s="2">
        <f t="shared" si="142"/>
        <v>0</v>
      </c>
      <c r="AG243" s="2">
        <f t="shared" si="143"/>
        <v>0</v>
      </c>
      <c r="AH243" s="2">
        <f t="shared" si="144"/>
        <v>0</v>
      </c>
      <c r="AI243" s="2">
        <f t="shared" si="145"/>
        <v>0</v>
      </c>
      <c r="AJ243" s="2">
        <f t="shared" si="146"/>
        <v>0</v>
      </c>
      <c r="AK243" s="2">
        <f t="shared" si="147"/>
        <v>0</v>
      </c>
      <c r="AL243" s="2">
        <f t="shared" si="148"/>
        <v>0</v>
      </c>
      <c r="AM243" s="2"/>
      <c r="AN243" s="2">
        <f t="shared" si="149"/>
        <v>5</v>
      </c>
      <c r="AO243" s="2">
        <f t="shared" si="150"/>
        <v>1</v>
      </c>
      <c r="AP243" s="2">
        <f t="shared" si="151"/>
        <v>4</v>
      </c>
      <c r="AQ243" s="2">
        <f t="shared" si="152"/>
        <v>3</v>
      </c>
      <c r="AR243" s="2">
        <f t="shared" si="153"/>
        <v>7</v>
      </c>
      <c r="AS243" s="2">
        <f t="shared" si="154"/>
        <v>8</v>
      </c>
      <c r="AT243" s="2">
        <f t="shared" si="155"/>
        <v>2</v>
      </c>
      <c r="AU243" s="2">
        <f t="shared" si="156"/>
        <v>6</v>
      </c>
      <c r="AV243" s="2">
        <f t="shared" si="157"/>
        <v>9</v>
      </c>
      <c r="AW243" s="2"/>
      <c r="AX243" s="5">
        <f t="shared" si="158"/>
        <v>4</v>
      </c>
      <c r="AY243" s="2">
        <f t="shared" si="159"/>
        <v>5</v>
      </c>
      <c r="AZ243" s="2">
        <f t="shared" si="160"/>
        <v>13</v>
      </c>
      <c r="BA243" s="2">
        <f t="shared" si="164"/>
        <v>32</v>
      </c>
      <c r="BB243" s="2">
        <f t="shared" si="165"/>
        <v>17</v>
      </c>
      <c r="BC243" s="2">
        <f t="shared" si="166"/>
        <v>3</v>
      </c>
      <c r="BD243" s="2">
        <f t="shared" si="167"/>
        <v>3</v>
      </c>
      <c r="BE243" s="19">
        <f t="shared" si="168"/>
        <v>10</v>
      </c>
      <c r="BF243" s="19">
        <f t="shared" si="169"/>
        <v>4.0824829046386304</v>
      </c>
      <c r="BG243" s="31">
        <f t="shared" si="170"/>
        <v>-1.7146428199482247</v>
      </c>
      <c r="BH243" s="32">
        <f t="shared" si="161"/>
        <v>4.3205366486849993E-2</v>
      </c>
      <c r="BI243" s="62">
        <f t="shared" si="171"/>
        <v>3.3239436619718309E-2</v>
      </c>
      <c r="BJ243" s="62" t="str">
        <f t="shared" si="172"/>
        <v/>
      </c>
      <c r="BK243" s="73" t="str">
        <f t="shared" si="173"/>
        <v/>
      </c>
      <c r="BM243" s="11">
        <f t="shared" si="162"/>
        <v>0.51629910008689717</v>
      </c>
    </row>
    <row r="244" spans="1:65">
      <c r="A244" s="30" t="s">
        <v>852</v>
      </c>
      <c r="B244" s="30" t="s">
        <v>853</v>
      </c>
      <c r="C244" s="30" t="s">
        <v>618</v>
      </c>
      <c r="D244" s="30" t="s">
        <v>619</v>
      </c>
      <c r="E244" s="30" t="s">
        <v>570</v>
      </c>
      <c r="F244" s="11" t="str">
        <f t="shared" si="163"/>
        <v>Immune syst</v>
      </c>
      <c r="H244" s="11">
        <f>VLOOKUP($B244,data!$B$3:$Q$15316,'diff expr 0 vs 1 mite'!H$8,FALSE)</f>
        <v>0.78642672300000005</v>
      </c>
      <c r="I244" s="11">
        <f>VLOOKUP($B244,data!$B$3:$Q$15316,'diff expr 0 vs 1 mite'!I$8,FALSE)</f>
        <v>2.3919017789999999</v>
      </c>
      <c r="J244" s="11">
        <f>VLOOKUP($B244,data!$B$3:$Q$15316,'diff expr 0 vs 1 mite'!J$8,FALSE)</f>
        <v>1.771783568</v>
      </c>
      <c r="K244" s="11">
        <f>VLOOKUP($B244,data!$B$3:$Q$15316,'diff expr 0 vs 1 mite'!K$8,FALSE)</f>
        <v>1.2260103870000001</v>
      </c>
      <c r="L244" s="11">
        <f>VLOOKUP($B244,data!$B$3:$Q$15316,'diff expr 0 vs 1 mite'!L$8,FALSE)</f>
        <v>4.5445540500000003</v>
      </c>
      <c r="M244" s="11">
        <f>VLOOKUP($B244,data!$B$3:$Q$15316,'diff expr 0 vs 1 mite'!M$8,FALSE)</f>
        <v>0</v>
      </c>
      <c r="N244" s="11">
        <f>VLOOKUP($B244,data!$B$3:$Q$15316,'diff expr 0 vs 1 mite'!N$8,FALSE)</f>
        <v>1.8001001489999999</v>
      </c>
      <c r="O244" s="11">
        <f>VLOOKUP($B244,data!$B$3:$Q$15316,'diff expr 0 vs 1 mite'!O$8,FALSE)</f>
        <v>2.6840357789999998</v>
      </c>
      <c r="P244" s="11">
        <f>VLOOKUP($B244,data!$B$3:$Q$15316,'diff expr 0 vs 1 mite'!P$8,FALSE)</f>
        <v>0.74768193400000005</v>
      </c>
      <c r="R244" s="27" t="s">
        <v>27749</v>
      </c>
      <c r="T244" s="2">
        <f t="shared" si="131"/>
        <v>3</v>
      </c>
      <c r="U244" s="2">
        <f t="shared" si="132"/>
        <v>7</v>
      </c>
      <c r="V244" s="2">
        <f t="shared" si="133"/>
        <v>5</v>
      </c>
      <c r="W244" s="2">
        <f t="shared" si="134"/>
        <v>4</v>
      </c>
      <c r="X244" s="2">
        <f t="shared" si="135"/>
        <v>9</v>
      </c>
      <c r="Y244" s="2">
        <f t="shared" si="136"/>
        <v>1</v>
      </c>
      <c r="Z244" s="2">
        <f t="shared" si="137"/>
        <v>6</v>
      </c>
      <c r="AA244" s="2">
        <f t="shared" si="138"/>
        <v>8</v>
      </c>
      <c r="AB244" s="2">
        <f t="shared" si="139"/>
        <v>2</v>
      </c>
      <c r="AC244" s="2"/>
      <c r="AD244" s="2">
        <f t="shared" si="140"/>
        <v>0</v>
      </c>
      <c r="AE244" s="2">
        <f t="shared" si="141"/>
        <v>0</v>
      </c>
      <c r="AF244" s="2">
        <f t="shared" si="142"/>
        <v>0</v>
      </c>
      <c r="AG244" s="2">
        <f t="shared" si="143"/>
        <v>0</v>
      </c>
      <c r="AH244" s="2">
        <f t="shared" si="144"/>
        <v>0</v>
      </c>
      <c r="AI244" s="2">
        <f t="shared" si="145"/>
        <v>0</v>
      </c>
      <c r="AJ244" s="2">
        <f t="shared" si="146"/>
        <v>0</v>
      </c>
      <c r="AK244" s="2">
        <f t="shared" si="147"/>
        <v>0</v>
      </c>
      <c r="AL244" s="2">
        <f t="shared" si="148"/>
        <v>0</v>
      </c>
      <c r="AM244" s="2"/>
      <c r="AN244" s="2">
        <f t="shared" si="149"/>
        <v>3</v>
      </c>
      <c r="AO244" s="2">
        <f t="shared" si="150"/>
        <v>7</v>
      </c>
      <c r="AP244" s="2">
        <f t="shared" si="151"/>
        <v>5</v>
      </c>
      <c r="AQ244" s="2">
        <f t="shared" si="152"/>
        <v>4</v>
      </c>
      <c r="AR244" s="2">
        <f t="shared" si="153"/>
        <v>9</v>
      </c>
      <c r="AS244" s="2">
        <f t="shared" si="154"/>
        <v>1</v>
      </c>
      <c r="AT244" s="2">
        <f t="shared" si="155"/>
        <v>6</v>
      </c>
      <c r="AU244" s="2">
        <f t="shared" si="156"/>
        <v>8</v>
      </c>
      <c r="AV244" s="2">
        <f t="shared" si="157"/>
        <v>2</v>
      </c>
      <c r="AW244" s="2"/>
      <c r="AX244" s="5">
        <f t="shared" si="158"/>
        <v>4</v>
      </c>
      <c r="AY244" s="2">
        <f t="shared" si="159"/>
        <v>5</v>
      </c>
      <c r="AZ244" s="2">
        <f t="shared" si="160"/>
        <v>19</v>
      </c>
      <c r="BA244" s="2">
        <f t="shared" si="164"/>
        <v>26</v>
      </c>
      <c r="BB244" s="2">
        <f t="shared" si="165"/>
        <v>11</v>
      </c>
      <c r="BC244" s="2">
        <f t="shared" si="166"/>
        <v>9</v>
      </c>
      <c r="BD244" s="2">
        <f t="shared" si="167"/>
        <v>9</v>
      </c>
      <c r="BE244" s="19">
        <f t="shared" si="168"/>
        <v>10</v>
      </c>
      <c r="BF244" s="19">
        <f t="shared" si="169"/>
        <v>4.0824829046386304</v>
      </c>
      <c r="BG244" s="31">
        <f t="shared" si="170"/>
        <v>-0.2449489742783178</v>
      </c>
      <c r="BH244" s="32">
        <f t="shared" si="161"/>
        <v>0.40324797025367004</v>
      </c>
      <c r="BI244" s="62">
        <f t="shared" si="171"/>
        <v>9.2676056338028168E-2</v>
      </c>
      <c r="BJ244" s="62" t="str">
        <f t="shared" si="172"/>
        <v/>
      </c>
      <c r="BK244" s="73" t="str">
        <f t="shared" si="173"/>
        <v/>
      </c>
      <c r="BM244" s="11">
        <f t="shared" si="162"/>
        <v>0.10255180322037392</v>
      </c>
    </row>
    <row r="245" spans="1:65">
      <c r="A245" s="30" t="s">
        <v>854</v>
      </c>
      <c r="B245" s="30" t="s">
        <v>855</v>
      </c>
      <c r="C245" s="30" t="s">
        <v>856</v>
      </c>
      <c r="D245" s="30" t="s">
        <v>857</v>
      </c>
      <c r="E245" s="30" t="s">
        <v>570</v>
      </c>
      <c r="F245" s="11" t="str">
        <f t="shared" si="163"/>
        <v>Immune syst</v>
      </c>
      <c r="H245" s="11">
        <f>VLOOKUP($B245,data!$B$3:$Q$15316,'diff expr 0 vs 1 mite'!H$8,FALSE)</f>
        <v>1.5153232649999999</v>
      </c>
      <c r="I245" s="11">
        <f>VLOOKUP($B245,data!$B$3:$Q$15316,'diff expr 0 vs 1 mite'!I$8,FALSE)</f>
        <v>1.273491565</v>
      </c>
      <c r="J245" s="11">
        <f>VLOOKUP($B245,data!$B$3:$Q$15316,'diff expr 0 vs 1 mite'!J$8,FALSE)</f>
        <v>0.58192402099999996</v>
      </c>
      <c r="K245" s="11">
        <f>VLOOKUP($B245,data!$B$3:$Q$15316,'diff expr 0 vs 1 mite'!K$8,FALSE)</f>
        <v>0.95969791699999996</v>
      </c>
      <c r="L245" s="11">
        <f>VLOOKUP($B245,data!$B$3:$Q$15316,'diff expr 0 vs 1 mite'!L$8,FALSE)</f>
        <v>0.82093652399999995</v>
      </c>
      <c r="M245" s="11">
        <f>VLOOKUP($B245,data!$B$3:$Q$15316,'diff expr 0 vs 1 mite'!M$8,FALSE)</f>
        <v>0.62344570899999996</v>
      </c>
      <c r="N245" s="11">
        <f>VLOOKUP($B245,data!$B$3:$Q$15316,'diff expr 0 vs 1 mite'!N$8,FALSE)</f>
        <v>1.9510402229999999</v>
      </c>
      <c r="O245" s="11">
        <f>VLOOKUP($B245,data!$B$3:$Q$15316,'diff expr 0 vs 1 mite'!O$8,FALSE)</f>
        <v>2.327275744</v>
      </c>
      <c r="P245" s="11">
        <f>VLOOKUP($B245,data!$B$3:$Q$15316,'diff expr 0 vs 1 mite'!P$8,FALSE)</f>
        <v>2.161002029</v>
      </c>
      <c r="R245" s="27" t="s">
        <v>27749</v>
      </c>
      <c r="T245" s="2">
        <f t="shared" si="131"/>
        <v>6</v>
      </c>
      <c r="U245" s="2">
        <f t="shared" si="132"/>
        <v>5</v>
      </c>
      <c r="V245" s="2">
        <f t="shared" si="133"/>
        <v>1</v>
      </c>
      <c r="W245" s="2">
        <f t="shared" si="134"/>
        <v>4</v>
      </c>
      <c r="X245" s="2">
        <f t="shared" si="135"/>
        <v>3</v>
      </c>
      <c r="Y245" s="2">
        <f t="shared" si="136"/>
        <v>2</v>
      </c>
      <c r="Z245" s="2">
        <f t="shared" si="137"/>
        <v>7</v>
      </c>
      <c r="AA245" s="2">
        <f t="shared" si="138"/>
        <v>9</v>
      </c>
      <c r="AB245" s="2">
        <f t="shared" si="139"/>
        <v>8</v>
      </c>
      <c r="AC245" s="2"/>
      <c r="AD245" s="2">
        <f t="shared" si="140"/>
        <v>0</v>
      </c>
      <c r="AE245" s="2">
        <f t="shared" si="141"/>
        <v>0</v>
      </c>
      <c r="AF245" s="2">
        <f t="shared" si="142"/>
        <v>0</v>
      </c>
      <c r="AG245" s="2">
        <f t="shared" si="143"/>
        <v>0</v>
      </c>
      <c r="AH245" s="2">
        <f t="shared" si="144"/>
        <v>0</v>
      </c>
      <c r="AI245" s="2">
        <f t="shared" si="145"/>
        <v>0</v>
      </c>
      <c r="AJ245" s="2">
        <f t="shared" si="146"/>
        <v>0</v>
      </c>
      <c r="AK245" s="2">
        <f t="shared" si="147"/>
        <v>0</v>
      </c>
      <c r="AL245" s="2">
        <f t="shared" si="148"/>
        <v>0</v>
      </c>
      <c r="AM245" s="2"/>
      <c r="AN245" s="2">
        <f t="shared" si="149"/>
        <v>6</v>
      </c>
      <c r="AO245" s="2">
        <f t="shared" si="150"/>
        <v>5</v>
      </c>
      <c r="AP245" s="2">
        <f t="shared" si="151"/>
        <v>1</v>
      </c>
      <c r="AQ245" s="2">
        <f t="shared" si="152"/>
        <v>4</v>
      </c>
      <c r="AR245" s="2">
        <f t="shared" si="153"/>
        <v>3</v>
      </c>
      <c r="AS245" s="2">
        <f t="shared" si="154"/>
        <v>2</v>
      </c>
      <c r="AT245" s="2">
        <f t="shared" si="155"/>
        <v>7</v>
      </c>
      <c r="AU245" s="2">
        <f t="shared" si="156"/>
        <v>9</v>
      </c>
      <c r="AV245" s="2">
        <f t="shared" si="157"/>
        <v>8</v>
      </c>
      <c r="AW245" s="2"/>
      <c r="AX245" s="5">
        <f t="shared" si="158"/>
        <v>4</v>
      </c>
      <c r="AY245" s="2">
        <f t="shared" si="159"/>
        <v>5</v>
      </c>
      <c r="AZ245" s="2">
        <f t="shared" si="160"/>
        <v>16</v>
      </c>
      <c r="BA245" s="2">
        <f t="shared" si="164"/>
        <v>29</v>
      </c>
      <c r="BB245" s="2">
        <f t="shared" si="165"/>
        <v>14</v>
      </c>
      <c r="BC245" s="2">
        <f t="shared" si="166"/>
        <v>6</v>
      </c>
      <c r="BD245" s="2">
        <f t="shared" si="167"/>
        <v>6</v>
      </c>
      <c r="BE245" s="19">
        <f t="shared" si="168"/>
        <v>10</v>
      </c>
      <c r="BF245" s="19">
        <f t="shared" si="169"/>
        <v>4.0824829046386304</v>
      </c>
      <c r="BG245" s="31">
        <f t="shared" si="170"/>
        <v>-0.9797958971132712</v>
      </c>
      <c r="BH245" s="32">
        <f t="shared" si="161"/>
        <v>0.16359343889515282</v>
      </c>
      <c r="BI245" s="62">
        <f t="shared" si="171"/>
        <v>6.9014084507042259E-2</v>
      </c>
      <c r="BJ245" s="62" t="str">
        <f t="shared" si="172"/>
        <v/>
      </c>
      <c r="BK245" s="73" t="str">
        <f t="shared" si="173"/>
        <v/>
      </c>
      <c r="BM245" s="11">
        <f t="shared" si="162"/>
        <v>0.16328838771603682</v>
      </c>
    </row>
    <row r="246" spans="1:65">
      <c r="A246" s="30" t="s">
        <v>858</v>
      </c>
      <c r="B246" s="30" t="s">
        <v>859</v>
      </c>
      <c r="C246" s="30" t="s">
        <v>697</v>
      </c>
      <c r="D246" s="30" t="s">
        <v>698</v>
      </c>
      <c r="E246" s="30" t="s">
        <v>570</v>
      </c>
      <c r="F246" s="11" t="str">
        <f t="shared" si="163"/>
        <v>Immune syst</v>
      </c>
      <c r="H246" s="11">
        <f>VLOOKUP($B246,data!$B$3:$Q$15316,'diff expr 0 vs 1 mite'!H$8,FALSE)</f>
        <v>140.80441289999999</v>
      </c>
      <c r="I246" s="11">
        <f>VLOOKUP($B246,data!$B$3:$Q$15316,'diff expr 0 vs 1 mite'!I$8,FALSE)</f>
        <v>111.457831</v>
      </c>
      <c r="J246" s="11">
        <f>VLOOKUP($B246,data!$B$3:$Q$15316,'diff expr 0 vs 1 mite'!J$8,FALSE)</f>
        <v>96.843680399999997</v>
      </c>
      <c r="K246" s="11">
        <f>VLOOKUP($B246,data!$B$3:$Q$15316,'diff expr 0 vs 1 mite'!K$8,FALSE)</f>
        <v>112.97099009999999</v>
      </c>
      <c r="L246" s="11">
        <f>VLOOKUP($B246,data!$B$3:$Q$15316,'diff expr 0 vs 1 mite'!L$8,FALSE)</f>
        <v>137.84147379999999</v>
      </c>
      <c r="M246" s="11">
        <f>VLOOKUP($B246,data!$B$3:$Q$15316,'diff expr 0 vs 1 mite'!M$8,FALSE)</f>
        <v>54.328252499999998</v>
      </c>
      <c r="N246" s="11">
        <f>VLOOKUP($B246,data!$B$3:$Q$15316,'diff expr 0 vs 1 mite'!N$8,FALSE)</f>
        <v>42.61953286</v>
      </c>
      <c r="O246" s="11">
        <f>VLOOKUP($B246,data!$B$3:$Q$15316,'diff expr 0 vs 1 mite'!O$8,FALSE)</f>
        <v>108.8212632</v>
      </c>
      <c r="P246" s="11">
        <f>VLOOKUP($B246,data!$B$3:$Q$15316,'diff expr 0 vs 1 mite'!P$8,FALSE)</f>
        <v>136.64236919999999</v>
      </c>
      <c r="R246" s="27" t="s">
        <v>27749</v>
      </c>
      <c r="T246" s="2">
        <f t="shared" si="131"/>
        <v>9</v>
      </c>
      <c r="U246" s="2">
        <f t="shared" si="132"/>
        <v>5</v>
      </c>
      <c r="V246" s="2">
        <f t="shared" si="133"/>
        <v>3</v>
      </c>
      <c r="W246" s="2">
        <f t="shared" si="134"/>
        <v>6</v>
      </c>
      <c r="X246" s="2">
        <f t="shared" si="135"/>
        <v>8</v>
      </c>
      <c r="Y246" s="2">
        <f t="shared" si="136"/>
        <v>2</v>
      </c>
      <c r="Z246" s="2">
        <f t="shared" si="137"/>
        <v>1</v>
      </c>
      <c r="AA246" s="2">
        <f t="shared" si="138"/>
        <v>4</v>
      </c>
      <c r="AB246" s="2">
        <f t="shared" si="139"/>
        <v>7</v>
      </c>
      <c r="AC246" s="2"/>
      <c r="AD246" s="2">
        <f t="shared" si="140"/>
        <v>0</v>
      </c>
      <c r="AE246" s="2">
        <f t="shared" si="141"/>
        <v>0</v>
      </c>
      <c r="AF246" s="2">
        <f t="shared" si="142"/>
        <v>0</v>
      </c>
      <c r="AG246" s="2">
        <f t="shared" si="143"/>
        <v>0</v>
      </c>
      <c r="AH246" s="2">
        <f t="shared" si="144"/>
        <v>0</v>
      </c>
      <c r="AI246" s="2">
        <f t="shared" si="145"/>
        <v>0</v>
      </c>
      <c r="AJ246" s="2">
        <f t="shared" si="146"/>
        <v>0</v>
      </c>
      <c r="AK246" s="2">
        <f t="shared" si="147"/>
        <v>0</v>
      </c>
      <c r="AL246" s="2">
        <f t="shared" si="148"/>
        <v>0</v>
      </c>
      <c r="AM246" s="2"/>
      <c r="AN246" s="2">
        <f t="shared" si="149"/>
        <v>9</v>
      </c>
      <c r="AO246" s="2">
        <f t="shared" si="150"/>
        <v>5</v>
      </c>
      <c r="AP246" s="2">
        <f t="shared" si="151"/>
        <v>3</v>
      </c>
      <c r="AQ246" s="2">
        <f t="shared" si="152"/>
        <v>6</v>
      </c>
      <c r="AR246" s="2">
        <f t="shared" si="153"/>
        <v>8</v>
      </c>
      <c r="AS246" s="2">
        <f t="shared" si="154"/>
        <v>2</v>
      </c>
      <c r="AT246" s="2">
        <f t="shared" si="155"/>
        <v>1</v>
      </c>
      <c r="AU246" s="2">
        <f t="shared" si="156"/>
        <v>4</v>
      </c>
      <c r="AV246" s="2">
        <f t="shared" si="157"/>
        <v>7</v>
      </c>
      <c r="AW246" s="2"/>
      <c r="AX246" s="5">
        <f t="shared" si="158"/>
        <v>4</v>
      </c>
      <c r="AY246" s="2">
        <f t="shared" si="159"/>
        <v>5</v>
      </c>
      <c r="AZ246" s="2">
        <f t="shared" si="160"/>
        <v>23</v>
      </c>
      <c r="BA246" s="2">
        <f t="shared" si="164"/>
        <v>22</v>
      </c>
      <c r="BB246" s="2">
        <f t="shared" si="165"/>
        <v>7</v>
      </c>
      <c r="BC246" s="2">
        <f t="shared" si="166"/>
        <v>13</v>
      </c>
      <c r="BD246" s="2">
        <f t="shared" si="167"/>
        <v>7</v>
      </c>
      <c r="BE246" s="19">
        <f t="shared" si="168"/>
        <v>10</v>
      </c>
      <c r="BF246" s="19">
        <f t="shared" si="169"/>
        <v>4.0824829046386304</v>
      </c>
      <c r="BG246" s="31">
        <f t="shared" si="170"/>
        <v>-0.73484692283495334</v>
      </c>
      <c r="BH246" s="32">
        <f t="shared" si="161"/>
        <v>0.23121636322523817</v>
      </c>
      <c r="BI246" s="62">
        <f t="shared" si="171"/>
        <v>7.6619718309859156E-2</v>
      </c>
      <c r="BJ246" s="62" t="str">
        <f t="shared" si="172"/>
        <v/>
      </c>
      <c r="BK246" s="73" t="str">
        <f t="shared" si="173"/>
        <v/>
      </c>
      <c r="BM246" s="11">
        <f t="shared" si="162"/>
        <v>-8.0154296103251893E-2</v>
      </c>
    </row>
    <row r="247" spans="1:65">
      <c r="A247" s="30" t="s">
        <v>860</v>
      </c>
      <c r="B247" s="30" t="s">
        <v>861</v>
      </c>
      <c r="C247" s="30" t="s">
        <v>862</v>
      </c>
      <c r="D247" s="30"/>
      <c r="E247" s="30" t="s">
        <v>570</v>
      </c>
      <c r="F247" s="11" t="str">
        <f t="shared" si="163"/>
        <v>Immune syst</v>
      </c>
      <c r="H247" s="11">
        <f>VLOOKUP($B247,data!$B$3:$Q$15316,'diff expr 0 vs 1 mite'!H$8,FALSE)</f>
        <v>2.1864308370000001</v>
      </c>
      <c r="I247" s="11">
        <f>VLOOKUP($B247,data!$B$3:$Q$15316,'diff expr 0 vs 1 mite'!I$8,FALSE)</f>
        <v>1.1765037970000001</v>
      </c>
      <c r="J247" s="11">
        <f>VLOOKUP($B247,data!$B$3:$Q$15316,'diff expr 0 vs 1 mite'!J$8,FALSE)</f>
        <v>1.5376667850000001</v>
      </c>
      <c r="K247" s="11">
        <f>VLOOKUP($B247,data!$B$3:$Q$15316,'diff expr 0 vs 1 mite'!K$8,FALSE)</f>
        <v>0.67760637400000001</v>
      </c>
      <c r="L247" s="11">
        <f>VLOOKUP($B247,data!$B$3:$Q$15316,'diff expr 0 vs 1 mite'!L$8,FALSE)</f>
        <v>0.63935188899999995</v>
      </c>
      <c r="M247" s="11">
        <f>VLOOKUP($B247,data!$B$3:$Q$15316,'diff expr 0 vs 1 mite'!M$8,FALSE)</f>
        <v>4.3352185089999997</v>
      </c>
      <c r="N247" s="11">
        <f>VLOOKUP($B247,data!$B$3:$Q$15316,'diff expr 0 vs 1 mite'!N$8,FALSE)</f>
        <v>2.9244068689999998</v>
      </c>
      <c r="O247" s="11">
        <f>VLOOKUP($B247,data!$B$3:$Q$15316,'diff expr 0 vs 1 mite'!O$8,FALSE)</f>
        <v>3.5063260380000001</v>
      </c>
      <c r="P247" s="11">
        <f>VLOOKUP($B247,data!$B$3:$Q$15316,'diff expr 0 vs 1 mite'!P$8,FALSE)</f>
        <v>4.6583189430000003</v>
      </c>
      <c r="R247" s="27" t="s">
        <v>27749</v>
      </c>
      <c r="T247" s="2">
        <f t="shared" si="131"/>
        <v>5</v>
      </c>
      <c r="U247" s="2">
        <f t="shared" si="132"/>
        <v>3</v>
      </c>
      <c r="V247" s="2">
        <f t="shared" si="133"/>
        <v>4</v>
      </c>
      <c r="W247" s="2">
        <f t="shared" si="134"/>
        <v>2</v>
      </c>
      <c r="X247" s="2">
        <f t="shared" si="135"/>
        <v>1</v>
      </c>
      <c r="Y247" s="2">
        <f t="shared" si="136"/>
        <v>8</v>
      </c>
      <c r="Z247" s="2">
        <f t="shared" si="137"/>
        <v>6</v>
      </c>
      <c r="AA247" s="2">
        <f t="shared" si="138"/>
        <v>7</v>
      </c>
      <c r="AB247" s="2">
        <f t="shared" si="139"/>
        <v>9</v>
      </c>
      <c r="AC247" s="2"/>
      <c r="AD247" s="2">
        <f t="shared" si="140"/>
        <v>0</v>
      </c>
      <c r="AE247" s="2">
        <f t="shared" si="141"/>
        <v>0</v>
      </c>
      <c r="AF247" s="2">
        <f t="shared" si="142"/>
        <v>0</v>
      </c>
      <c r="AG247" s="2">
        <f t="shared" si="143"/>
        <v>0</v>
      </c>
      <c r="AH247" s="2">
        <f t="shared" si="144"/>
        <v>0</v>
      </c>
      <c r="AI247" s="2">
        <f t="shared" si="145"/>
        <v>0</v>
      </c>
      <c r="AJ247" s="2">
        <f t="shared" si="146"/>
        <v>0</v>
      </c>
      <c r="AK247" s="2">
        <f t="shared" si="147"/>
        <v>0</v>
      </c>
      <c r="AL247" s="2">
        <f t="shared" si="148"/>
        <v>0</v>
      </c>
      <c r="AM247" s="2"/>
      <c r="AN247" s="2">
        <f t="shared" si="149"/>
        <v>5</v>
      </c>
      <c r="AO247" s="2">
        <f t="shared" si="150"/>
        <v>3</v>
      </c>
      <c r="AP247" s="2">
        <f t="shared" si="151"/>
        <v>4</v>
      </c>
      <c r="AQ247" s="2">
        <f t="shared" si="152"/>
        <v>2</v>
      </c>
      <c r="AR247" s="2">
        <f t="shared" si="153"/>
        <v>1</v>
      </c>
      <c r="AS247" s="2">
        <f t="shared" si="154"/>
        <v>8</v>
      </c>
      <c r="AT247" s="2">
        <f t="shared" si="155"/>
        <v>6</v>
      </c>
      <c r="AU247" s="2">
        <f t="shared" si="156"/>
        <v>7</v>
      </c>
      <c r="AV247" s="2">
        <f t="shared" si="157"/>
        <v>9</v>
      </c>
      <c r="AW247" s="2"/>
      <c r="AX247" s="5">
        <f t="shared" si="158"/>
        <v>4</v>
      </c>
      <c r="AY247" s="2">
        <f t="shared" si="159"/>
        <v>5</v>
      </c>
      <c r="AZ247" s="2">
        <f t="shared" si="160"/>
        <v>14</v>
      </c>
      <c r="BA247" s="2">
        <f t="shared" si="164"/>
        <v>31</v>
      </c>
      <c r="BB247" s="2">
        <f t="shared" si="165"/>
        <v>16</v>
      </c>
      <c r="BC247" s="2">
        <f t="shared" si="166"/>
        <v>4</v>
      </c>
      <c r="BD247" s="2">
        <f t="shared" si="167"/>
        <v>4</v>
      </c>
      <c r="BE247" s="19">
        <f t="shared" si="168"/>
        <v>10</v>
      </c>
      <c r="BF247" s="19">
        <f t="shared" si="169"/>
        <v>4.0824829046386304</v>
      </c>
      <c r="BG247" s="31">
        <f t="shared" si="170"/>
        <v>-1.4696938456699067</v>
      </c>
      <c r="BH247" s="32">
        <f t="shared" si="161"/>
        <v>7.0822345147568383E-2</v>
      </c>
      <c r="BI247" s="62">
        <f t="shared" si="171"/>
        <v>4.1971830985915497E-2</v>
      </c>
      <c r="BJ247" s="62" t="str">
        <f t="shared" si="172"/>
        <v/>
      </c>
      <c r="BK247" s="73" t="str">
        <f t="shared" si="173"/>
        <v/>
      </c>
      <c r="BM247" s="11">
        <f t="shared" si="162"/>
        <v>0.36243878164034116</v>
      </c>
    </row>
    <row r="248" spans="1:65">
      <c r="A248" s="30" t="s">
        <v>863</v>
      </c>
      <c r="B248" s="30" t="s">
        <v>864</v>
      </c>
      <c r="C248" s="30" t="s">
        <v>865</v>
      </c>
      <c r="D248" s="30" t="s">
        <v>866</v>
      </c>
      <c r="E248" s="30" t="s">
        <v>570</v>
      </c>
      <c r="F248" s="11" t="str">
        <f t="shared" si="163"/>
        <v>Immune syst</v>
      </c>
      <c r="H248" s="11">
        <f>VLOOKUP($B248,data!$B$3:$Q$15316,'diff expr 0 vs 1 mite'!H$8,FALSE)</f>
        <v>2.2077653480000001</v>
      </c>
      <c r="I248" s="11">
        <f>VLOOKUP($B248,data!$B$3:$Q$15316,'diff expr 0 vs 1 mite'!I$8,FALSE)</f>
        <v>1.5515759499999999</v>
      </c>
      <c r="J248" s="11">
        <f>VLOOKUP($B248,data!$B$3:$Q$15316,'diff expr 0 vs 1 mite'!J$8,FALSE)</f>
        <v>1.3565440129999999</v>
      </c>
      <c r="K248" s="11">
        <f>VLOOKUP($B248,data!$B$3:$Q$15316,'diff expr 0 vs 1 mite'!K$8,FALSE)</f>
        <v>1.13328388</v>
      </c>
      <c r="L248" s="11">
        <f>VLOOKUP($B248,data!$B$3:$Q$15316,'diff expr 0 vs 1 mite'!L$8,FALSE)</f>
        <v>0.74681547400000003</v>
      </c>
      <c r="M248" s="11">
        <f>VLOOKUP($B248,data!$B$3:$Q$15316,'diff expr 0 vs 1 mite'!M$8,FALSE)</f>
        <v>0.70894473800000002</v>
      </c>
      <c r="N248" s="11">
        <f>VLOOKUP($B248,data!$B$3:$Q$15316,'diff expr 0 vs 1 mite'!N$8,FALSE)</f>
        <v>4.930233093</v>
      </c>
      <c r="O248" s="11">
        <f>VLOOKUP($B248,data!$B$3:$Q$15316,'diff expr 0 vs 1 mite'!O$8,FALSE)</f>
        <v>3.3080464520000001</v>
      </c>
      <c r="P248" s="11">
        <f>VLOOKUP($B248,data!$B$3:$Q$15316,'diff expr 0 vs 1 mite'!P$8,FALSE)</f>
        <v>2.7645308470000001</v>
      </c>
      <c r="R248" s="27" t="s">
        <v>27749</v>
      </c>
      <c r="T248" s="2">
        <f t="shared" si="131"/>
        <v>6</v>
      </c>
      <c r="U248" s="2">
        <f t="shared" si="132"/>
        <v>5</v>
      </c>
      <c r="V248" s="2">
        <f t="shared" si="133"/>
        <v>4</v>
      </c>
      <c r="W248" s="2">
        <f t="shared" si="134"/>
        <v>3</v>
      </c>
      <c r="X248" s="2">
        <f t="shared" si="135"/>
        <v>2</v>
      </c>
      <c r="Y248" s="2">
        <f t="shared" si="136"/>
        <v>1</v>
      </c>
      <c r="Z248" s="2">
        <f t="shared" si="137"/>
        <v>9</v>
      </c>
      <c r="AA248" s="2">
        <f t="shared" si="138"/>
        <v>8</v>
      </c>
      <c r="AB248" s="2">
        <f t="shared" si="139"/>
        <v>7</v>
      </c>
      <c r="AC248" s="2"/>
      <c r="AD248" s="2">
        <f t="shared" si="140"/>
        <v>0</v>
      </c>
      <c r="AE248" s="2">
        <f t="shared" si="141"/>
        <v>0</v>
      </c>
      <c r="AF248" s="2">
        <f t="shared" si="142"/>
        <v>0</v>
      </c>
      <c r="AG248" s="2">
        <f t="shared" si="143"/>
        <v>0</v>
      </c>
      <c r="AH248" s="2">
        <f t="shared" si="144"/>
        <v>0</v>
      </c>
      <c r="AI248" s="2">
        <f t="shared" si="145"/>
        <v>0</v>
      </c>
      <c r="AJ248" s="2">
        <f t="shared" si="146"/>
        <v>0</v>
      </c>
      <c r="AK248" s="2">
        <f t="shared" si="147"/>
        <v>0</v>
      </c>
      <c r="AL248" s="2">
        <f t="shared" si="148"/>
        <v>0</v>
      </c>
      <c r="AM248" s="2"/>
      <c r="AN248" s="2">
        <f t="shared" si="149"/>
        <v>6</v>
      </c>
      <c r="AO248" s="2">
        <f t="shared" si="150"/>
        <v>5</v>
      </c>
      <c r="AP248" s="2">
        <f t="shared" si="151"/>
        <v>4</v>
      </c>
      <c r="AQ248" s="2">
        <f t="shared" si="152"/>
        <v>3</v>
      </c>
      <c r="AR248" s="2">
        <f t="shared" si="153"/>
        <v>2</v>
      </c>
      <c r="AS248" s="2">
        <f t="shared" si="154"/>
        <v>1</v>
      </c>
      <c r="AT248" s="2">
        <f t="shared" si="155"/>
        <v>9</v>
      </c>
      <c r="AU248" s="2">
        <f t="shared" si="156"/>
        <v>8</v>
      </c>
      <c r="AV248" s="2">
        <f t="shared" si="157"/>
        <v>7</v>
      </c>
      <c r="AW248" s="2"/>
      <c r="AX248" s="5">
        <f t="shared" si="158"/>
        <v>4</v>
      </c>
      <c r="AY248" s="2">
        <f t="shared" si="159"/>
        <v>5</v>
      </c>
      <c r="AZ248" s="2">
        <f t="shared" si="160"/>
        <v>18</v>
      </c>
      <c r="BA248" s="2">
        <f t="shared" si="164"/>
        <v>27</v>
      </c>
      <c r="BB248" s="2">
        <f t="shared" si="165"/>
        <v>12</v>
      </c>
      <c r="BC248" s="2">
        <f t="shared" si="166"/>
        <v>8</v>
      </c>
      <c r="BD248" s="2">
        <f t="shared" si="167"/>
        <v>8</v>
      </c>
      <c r="BE248" s="19">
        <f t="shared" si="168"/>
        <v>10</v>
      </c>
      <c r="BF248" s="19">
        <f t="shared" si="169"/>
        <v>4.0824829046386304</v>
      </c>
      <c r="BG248" s="31">
        <f t="shared" si="170"/>
        <v>-0.4898979485566356</v>
      </c>
      <c r="BH248" s="32">
        <f t="shared" si="161"/>
        <v>0.31210305738320299</v>
      </c>
      <c r="BI248" s="62">
        <f t="shared" si="171"/>
        <v>8.2816901408450716E-2</v>
      </c>
      <c r="BJ248" s="62" t="str">
        <f t="shared" si="172"/>
        <v/>
      </c>
      <c r="BK248" s="73" t="str">
        <f t="shared" si="173"/>
        <v/>
      </c>
      <c r="BM248" s="11">
        <f t="shared" si="162"/>
        <v>0.20273592173954741</v>
      </c>
    </row>
    <row r="249" spans="1:65">
      <c r="A249" s="30" t="s">
        <v>867</v>
      </c>
      <c r="B249" s="30" t="s">
        <v>868</v>
      </c>
      <c r="C249" s="30" t="s">
        <v>755</v>
      </c>
      <c r="D249" s="30" t="s">
        <v>756</v>
      </c>
      <c r="E249" s="30" t="s">
        <v>570</v>
      </c>
      <c r="F249" s="11" t="str">
        <f t="shared" si="163"/>
        <v>Immune syst</v>
      </c>
      <c r="H249" s="11">
        <f>VLOOKUP($B249,data!$B$3:$Q$15316,'diff expr 0 vs 1 mite'!H$8,FALSE)</f>
        <v>12.077276830000001</v>
      </c>
      <c r="I249" s="11">
        <f>VLOOKUP($B249,data!$B$3:$Q$15316,'diff expr 0 vs 1 mite'!I$8,FALSE)</f>
        <v>6.4976510059999999</v>
      </c>
      <c r="J249" s="11">
        <f>VLOOKUP($B249,data!$B$3:$Q$15316,'diff expr 0 vs 1 mite'!J$8,FALSE)</f>
        <v>4.5194269949999999</v>
      </c>
      <c r="K249" s="11">
        <f>VLOOKUP($B249,data!$B$3:$Q$15316,'diff expr 0 vs 1 mite'!K$8,FALSE)</f>
        <v>8.1045472400000005</v>
      </c>
      <c r="L249" s="11">
        <f>VLOOKUP($B249,data!$B$3:$Q$15316,'diff expr 0 vs 1 mite'!L$8,FALSE)</f>
        <v>5.0375761419999998</v>
      </c>
      <c r="M249" s="11">
        <f>VLOOKUP($B249,data!$B$3:$Q$15316,'diff expr 0 vs 1 mite'!M$8,FALSE)</f>
        <v>21.22066869</v>
      </c>
      <c r="N249" s="11">
        <f>VLOOKUP($B249,data!$B$3:$Q$15316,'diff expr 0 vs 1 mite'!N$8,FALSE)</f>
        <v>15.433067060000001</v>
      </c>
      <c r="O249" s="11">
        <f>VLOOKUP($B249,data!$B$3:$Q$15316,'diff expr 0 vs 1 mite'!O$8,FALSE)</f>
        <v>17.57237559</v>
      </c>
      <c r="P249" s="11">
        <f>VLOOKUP($B249,data!$B$3:$Q$15316,'diff expr 0 vs 1 mite'!P$8,FALSE)</f>
        <v>29.784828210000001</v>
      </c>
      <c r="R249" s="27" t="s">
        <v>27749</v>
      </c>
      <c r="T249" s="2">
        <f t="shared" si="131"/>
        <v>5</v>
      </c>
      <c r="U249" s="2">
        <f t="shared" si="132"/>
        <v>3</v>
      </c>
      <c r="V249" s="2">
        <f t="shared" si="133"/>
        <v>1</v>
      </c>
      <c r="W249" s="2">
        <f t="shared" si="134"/>
        <v>4</v>
      </c>
      <c r="X249" s="2">
        <f t="shared" si="135"/>
        <v>2</v>
      </c>
      <c r="Y249" s="2">
        <f t="shared" si="136"/>
        <v>8</v>
      </c>
      <c r="Z249" s="2">
        <f t="shared" si="137"/>
        <v>6</v>
      </c>
      <c r="AA249" s="2">
        <f t="shared" si="138"/>
        <v>7</v>
      </c>
      <c r="AB249" s="2">
        <f t="shared" si="139"/>
        <v>9</v>
      </c>
      <c r="AC249" s="2"/>
      <c r="AD249" s="2">
        <f t="shared" si="140"/>
        <v>0</v>
      </c>
      <c r="AE249" s="2">
        <f t="shared" si="141"/>
        <v>0</v>
      </c>
      <c r="AF249" s="2">
        <f t="shared" si="142"/>
        <v>0</v>
      </c>
      <c r="AG249" s="2">
        <f t="shared" si="143"/>
        <v>0</v>
      </c>
      <c r="AH249" s="2">
        <f t="shared" si="144"/>
        <v>0</v>
      </c>
      <c r="AI249" s="2">
        <f t="shared" si="145"/>
        <v>0</v>
      </c>
      <c r="AJ249" s="2">
        <f t="shared" si="146"/>
        <v>0</v>
      </c>
      <c r="AK249" s="2">
        <f t="shared" si="147"/>
        <v>0</v>
      </c>
      <c r="AL249" s="2">
        <f t="shared" si="148"/>
        <v>0</v>
      </c>
      <c r="AM249" s="2"/>
      <c r="AN249" s="2">
        <f t="shared" si="149"/>
        <v>5</v>
      </c>
      <c r="AO249" s="2">
        <f t="shared" si="150"/>
        <v>3</v>
      </c>
      <c r="AP249" s="2">
        <f t="shared" si="151"/>
        <v>1</v>
      </c>
      <c r="AQ249" s="2">
        <f t="shared" si="152"/>
        <v>4</v>
      </c>
      <c r="AR249" s="2">
        <f t="shared" si="153"/>
        <v>2</v>
      </c>
      <c r="AS249" s="2">
        <f t="shared" si="154"/>
        <v>8</v>
      </c>
      <c r="AT249" s="2">
        <f t="shared" si="155"/>
        <v>6</v>
      </c>
      <c r="AU249" s="2">
        <f t="shared" si="156"/>
        <v>7</v>
      </c>
      <c r="AV249" s="2">
        <f t="shared" si="157"/>
        <v>9</v>
      </c>
      <c r="AW249" s="2"/>
      <c r="AX249" s="5">
        <f t="shared" si="158"/>
        <v>4</v>
      </c>
      <c r="AY249" s="2">
        <f t="shared" si="159"/>
        <v>5</v>
      </c>
      <c r="AZ249" s="2">
        <f t="shared" si="160"/>
        <v>13</v>
      </c>
      <c r="BA249" s="2">
        <f t="shared" si="164"/>
        <v>32</v>
      </c>
      <c r="BB249" s="2">
        <f t="shared" si="165"/>
        <v>17</v>
      </c>
      <c r="BC249" s="2">
        <f t="shared" si="166"/>
        <v>3</v>
      </c>
      <c r="BD249" s="2">
        <f t="shared" si="167"/>
        <v>3</v>
      </c>
      <c r="BE249" s="19">
        <f t="shared" si="168"/>
        <v>10</v>
      </c>
      <c r="BF249" s="19">
        <f t="shared" si="169"/>
        <v>4.0824829046386304</v>
      </c>
      <c r="BG249" s="31">
        <f t="shared" si="170"/>
        <v>-1.7146428199482247</v>
      </c>
      <c r="BH249" s="32">
        <f t="shared" si="161"/>
        <v>4.3205366486849993E-2</v>
      </c>
      <c r="BI249" s="62">
        <f t="shared" si="171"/>
        <v>3.3239436619718309E-2</v>
      </c>
      <c r="BJ249" s="62" t="str">
        <f t="shared" si="172"/>
        <v/>
      </c>
      <c r="BK249" s="73" t="str">
        <f t="shared" si="173"/>
        <v/>
      </c>
      <c r="BM249" s="11">
        <f t="shared" si="162"/>
        <v>0.35857736088743425</v>
      </c>
    </row>
    <row r="250" spans="1:65">
      <c r="A250" s="30" t="s">
        <v>869</v>
      </c>
      <c r="B250" s="30" t="s">
        <v>870</v>
      </c>
      <c r="C250" s="30" t="s">
        <v>618</v>
      </c>
      <c r="D250" s="30" t="s">
        <v>619</v>
      </c>
      <c r="E250" s="30" t="s">
        <v>570</v>
      </c>
      <c r="F250" s="11" t="str">
        <f t="shared" si="163"/>
        <v>Immune syst</v>
      </c>
      <c r="H250" s="11">
        <f>VLOOKUP($B250,data!$B$3:$Q$15316,'diff expr 0 vs 1 mite'!H$8,FALSE)</f>
        <v>5.0077446219999997</v>
      </c>
      <c r="I250" s="11">
        <f>VLOOKUP($B250,data!$B$3:$Q$15316,'diff expr 0 vs 1 mite'!I$8,FALSE)</f>
        <v>4.1623066409999998</v>
      </c>
      <c r="J250" s="11">
        <f>VLOOKUP($B250,data!$B$3:$Q$15316,'diff expr 0 vs 1 mite'!J$8,FALSE)</f>
        <v>5.5622135610000001</v>
      </c>
      <c r="K250" s="11">
        <f>VLOOKUP($B250,data!$B$3:$Q$15316,'diff expr 0 vs 1 mite'!K$8,FALSE)</f>
        <v>3.7533124999999998</v>
      </c>
      <c r="L250" s="11">
        <f>VLOOKUP($B250,data!$B$3:$Q$15316,'diff expr 0 vs 1 mite'!L$8,FALSE)</f>
        <v>8.0137231</v>
      </c>
      <c r="M250" s="11">
        <f>VLOOKUP($B250,data!$B$3:$Q$15316,'diff expr 0 vs 1 mite'!M$8,FALSE)</f>
        <v>7.6073501710000002</v>
      </c>
      <c r="N250" s="11">
        <f>VLOOKUP($B250,data!$B$3:$Q$15316,'diff expr 0 vs 1 mite'!N$8,FALSE)</f>
        <v>3.4167164049999998</v>
      </c>
      <c r="O250" s="11">
        <f>VLOOKUP($B250,data!$B$3:$Q$15316,'diff expr 0 vs 1 mite'!O$8,FALSE)</f>
        <v>13.41000781</v>
      </c>
      <c r="P250" s="11">
        <f>VLOOKUP($B250,data!$B$3:$Q$15316,'diff expr 0 vs 1 mite'!P$8,FALSE)</f>
        <v>6.5921935569999999</v>
      </c>
      <c r="R250" s="27" t="s">
        <v>27749</v>
      </c>
      <c r="T250" s="2">
        <f t="shared" si="131"/>
        <v>4</v>
      </c>
      <c r="U250" s="2">
        <f t="shared" si="132"/>
        <v>3</v>
      </c>
      <c r="V250" s="2">
        <f t="shared" si="133"/>
        <v>5</v>
      </c>
      <c r="W250" s="2">
        <f t="shared" si="134"/>
        <v>2</v>
      </c>
      <c r="X250" s="2">
        <f t="shared" si="135"/>
        <v>8</v>
      </c>
      <c r="Y250" s="2">
        <f t="shared" si="136"/>
        <v>7</v>
      </c>
      <c r="Z250" s="2">
        <f t="shared" si="137"/>
        <v>1</v>
      </c>
      <c r="AA250" s="2">
        <f t="shared" si="138"/>
        <v>9</v>
      </c>
      <c r="AB250" s="2">
        <f t="shared" si="139"/>
        <v>6</v>
      </c>
      <c r="AC250" s="2"/>
      <c r="AD250" s="2">
        <f t="shared" si="140"/>
        <v>0</v>
      </c>
      <c r="AE250" s="2">
        <f t="shared" si="141"/>
        <v>0</v>
      </c>
      <c r="AF250" s="2">
        <f t="shared" si="142"/>
        <v>0</v>
      </c>
      <c r="AG250" s="2">
        <f t="shared" si="143"/>
        <v>0</v>
      </c>
      <c r="AH250" s="2">
        <f t="shared" si="144"/>
        <v>0</v>
      </c>
      <c r="AI250" s="2">
        <f t="shared" si="145"/>
        <v>0</v>
      </c>
      <c r="AJ250" s="2">
        <f t="shared" si="146"/>
        <v>0</v>
      </c>
      <c r="AK250" s="2">
        <f t="shared" si="147"/>
        <v>0</v>
      </c>
      <c r="AL250" s="2">
        <f t="shared" si="148"/>
        <v>0</v>
      </c>
      <c r="AM250" s="2"/>
      <c r="AN250" s="2">
        <f t="shared" si="149"/>
        <v>4</v>
      </c>
      <c r="AO250" s="2">
        <f t="shared" si="150"/>
        <v>3</v>
      </c>
      <c r="AP250" s="2">
        <f t="shared" si="151"/>
        <v>5</v>
      </c>
      <c r="AQ250" s="2">
        <f t="shared" si="152"/>
        <v>2</v>
      </c>
      <c r="AR250" s="2">
        <f t="shared" si="153"/>
        <v>8</v>
      </c>
      <c r="AS250" s="2">
        <f t="shared" si="154"/>
        <v>7</v>
      </c>
      <c r="AT250" s="2">
        <f t="shared" si="155"/>
        <v>1</v>
      </c>
      <c r="AU250" s="2">
        <f t="shared" si="156"/>
        <v>9</v>
      </c>
      <c r="AV250" s="2">
        <f t="shared" si="157"/>
        <v>6</v>
      </c>
      <c r="AW250" s="2"/>
      <c r="AX250" s="5">
        <f t="shared" si="158"/>
        <v>4</v>
      </c>
      <c r="AY250" s="2">
        <f t="shared" si="159"/>
        <v>5</v>
      </c>
      <c r="AZ250" s="2">
        <f t="shared" si="160"/>
        <v>14</v>
      </c>
      <c r="BA250" s="2">
        <f t="shared" si="164"/>
        <v>31</v>
      </c>
      <c r="BB250" s="2">
        <f t="shared" si="165"/>
        <v>16</v>
      </c>
      <c r="BC250" s="2">
        <f t="shared" si="166"/>
        <v>4</v>
      </c>
      <c r="BD250" s="2">
        <f t="shared" si="167"/>
        <v>4</v>
      </c>
      <c r="BE250" s="19">
        <f t="shared" si="168"/>
        <v>10</v>
      </c>
      <c r="BF250" s="19">
        <f t="shared" si="169"/>
        <v>4.0824829046386304</v>
      </c>
      <c r="BG250" s="31">
        <f t="shared" si="170"/>
        <v>-1.4696938456699067</v>
      </c>
      <c r="BH250" s="32">
        <f t="shared" si="161"/>
        <v>7.0822345147568383E-2</v>
      </c>
      <c r="BI250" s="62">
        <f t="shared" si="171"/>
        <v>4.1971830985915497E-2</v>
      </c>
      <c r="BJ250" s="62" t="str">
        <f t="shared" si="172"/>
        <v/>
      </c>
      <c r="BK250" s="73" t="str">
        <f t="shared" si="173"/>
        <v/>
      </c>
      <c r="BM250" s="11">
        <f t="shared" si="162"/>
        <v>0.22776667775196388</v>
      </c>
    </row>
    <row r="251" spans="1:65">
      <c r="A251" s="30" t="s">
        <v>871</v>
      </c>
      <c r="B251" s="30" t="s">
        <v>872</v>
      </c>
      <c r="C251" s="30" t="s">
        <v>873</v>
      </c>
      <c r="D251" s="30" t="s">
        <v>874</v>
      </c>
      <c r="E251" s="30" t="s">
        <v>570</v>
      </c>
      <c r="F251" s="11" t="str">
        <f t="shared" si="163"/>
        <v>Immune syst</v>
      </c>
      <c r="H251" s="11">
        <f>VLOOKUP($B251,data!$B$3:$Q$15316,'diff expr 0 vs 1 mite'!H$8,FALSE)</f>
        <v>7.3216262360000002</v>
      </c>
      <c r="I251" s="11">
        <f>VLOOKUP($B251,data!$B$3:$Q$15316,'diff expr 0 vs 1 mite'!I$8,FALSE)</f>
        <v>6.7339449460000003</v>
      </c>
      <c r="J251" s="11">
        <f>VLOOKUP($B251,data!$B$3:$Q$15316,'diff expr 0 vs 1 mite'!J$8,FALSE)</f>
        <v>5.6233944009999997</v>
      </c>
      <c r="K251" s="11">
        <f>VLOOKUP($B251,data!$B$3:$Q$15316,'diff expr 0 vs 1 mite'!K$8,FALSE)</f>
        <v>7.9873547360000003</v>
      </c>
      <c r="L251" s="11">
        <f>VLOOKUP($B251,data!$B$3:$Q$15316,'diff expr 0 vs 1 mite'!L$8,FALSE)</f>
        <v>13.79789282</v>
      </c>
      <c r="M251" s="11">
        <f>VLOOKUP($B251,data!$B$3:$Q$15316,'diff expr 0 vs 1 mite'!M$8,FALSE)</f>
        <v>13.12510249</v>
      </c>
      <c r="N251" s="11">
        <f>VLOOKUP($B251,data!$B$3:$Q$15316,'diff expr 0 vs 1 mite'!N$8,FALSE)</f>
        <v>7.5003636929999997</v>
      </c>
      <c r="O251" s="11">
        <f>VLOOKUP($B251,data!$B$3:$Q$15316,'diff expr 0 vs 1 mite'!O$8,FALSE)</f>
        <v>18.373131099999998</v>
      </c>
      <c r="P251" s="11">
        <f>VLOOKUP($B251,data!$B$3:$Q$15316,'diff expr 0 vs 1 mite'!P$8,FALSE)</f>
        <v>39.434812749999999</v>
      </c>
      <c r="R251" s="27" t="s">
        <v>27749</v>
      </c>
      <c r="T251" s="2">
        <f t="shared" si="131"/>
        <v>3</v>
      </c>
      <c r="U251" s="2">
        <f t="shared" si="132"/>
        <v>2</v>
      </c>
      <c r="V251" s="2">
        <f t="shared" si="133"/>
        <v>1</v>
      </c>
      <c r="W251" s="2">
        <f t="shared" si="134"/>
        <v>5</v>
      </c>
      <c r="X251" s="2">
        <f t="shared" si="135"/>
        <v>7</v>
      </c>
      <c r="Y251" s="2">
        <f t="shared" si="136"/>
        <v>6</v>
      </c>
      <c r="Z251" s="2">
        <f t="shared" si="137"/>
        <v>4</v>
      </c>
      <c r="AA251" s="2">
        <f t="shared" si="138"/>
        <v>8</v>
      </c>
      <c r="AB251" s="2">
        <f t="shared" si="139"/>
        <v>9</v>
      </c>
      <c r="AC251" s="2"/>
      <c r="AD251" s="2">
        <f t="shared" si="140"/>
        <v>0</v>
      </c>
      <c r="AE251" s="2">
        <f t="shared" si="141"/>
        <v>0</v>
      </c>
      <c r="AF251" s="2">
        <f t="shared" si="142"/>
        <v>0</v>
      </c>
      <c r="AG251" s="2">
        <f t="shared" si="143"/>
        <v>0</v>
      </c>
      <c r="AH251" s="2">
        <f t="shared" si="144"/>
        <v>0</v>
      </c>
      <c r="AI251" s="2">
        <f t="shared" si="145"/>
        <v>0</v>
      </c>
      <c r="AJ251" s="2">
        <f t="shared" si="146"/>
        <v>0</v>
      </c>
      <c r="AK251" s="2">
        <f t="shared" si="147"/>
        <v>0</v>
      </c>
      <c r="AL251" s="2">
        <f t="shared" si="148"/>
        <v>0</v>
      </c>
      <c r="AM251" s="2"/>
      <c r="AN251" s="2">
        <f t="shared" si="149"/>
        <v>3</v>
      </c>
      <c r="AO251" s="2">
        <f t="shared" si="150"/>
        <v>2</v>
      </c>
      <c r="AP251" s="2">
        <f t="shared" si="151"/>
        <v>1</v>
      </c>
      <c r="AQ251" s="2">
        <f t="shared" si="152"/>
        <v>5</v>
      </c>
      <c r="AR251" s="2">
        <f t="shared" si="153"/>
        <v>7</v>
      </c>
      <c r="AS251" s="2">
        <f t="shared" si="154"/>
        <v>6</v>
      </c>
      <c r="AT251" s="2">
        <f t="shared" si="155"/>
        <v>4</v>
      </c>
      <c r="AU251" s="2">
        <f t="shared" si="156"/>
        <v>8</v>
      </c>
      <c r="AV251" s="2">
        <f t="shared" si="157"/>
        <v>9</v>
      </c>
      <c r="AW251" s="2"/>
      <c r="AX251" s="5">
        <f t="shared" si="158"/>
        <v>4</v>
      </c>
      <c r="AY251" s="2">
        <f t="shared" si="159"/>
        <v>5</v>
      </c>
      <c r="AZ251" s="2">
        <f t="shared" si="160"/>
        <v>11</v>
      </c>
      <c r="BA251" s="2">
        <f t="shared" si="164"/>
        <v>34</v>
      </c>
      <c r="BB251" s="2">
        <f t="shared" si="165"/>
        <v>19</v>
      </c>
      <c r="BC251" s="2">
        <f t="shared" si="166"/>
        <v>1</v>
      </c>
      <c r="BD251" s="2">
        <f t="shared" si="167"/>
        <v>1</v>
      </c>
      <c r="BE251" s="19">
        <f t="shared" si="168"/>
        <v>10</v>
      </c>
      <c r="BF251" s="19">
        <f t="shared" si="169"/>
        <v>4.0824829046386304</v>
      </c>
      <c r="BG251" s="31">
        <f t="shared" si="170"/>
        <v>-2.2045407685048604</v>
      </c>
      <c r="BH251" s="32">
        <f t="shared" si="161"/>
        <v>1.3743168055755161E-2</v>
      </c>
      <c r="BI251" s="62">
        <f t="shared" si="171"/>
        <v>1.887323943661972E-2</v>
      </c>
      <c r="BJ251" s="62">
        <f t="shared" si="172"/>
        <v>1.3743168055755161E-2</v>
      </c>
      <c r="BK251" s="73" t="str">
        <f t="shared" si="173"/>
        <v>sign</v>
      </c>
      <c r="BM251" s="11">
        <f t="shared" si="162"/>
        <v>0.42601692961917348</v>
      </c>
    </row>
    <row r="252" spans="1:65">
      <c r="A252" s="30" t="s">
        <v>875</v>
      </c>
      <c r="B252" s="30" t="s">
        <v>876</v>
      </c>
      <c r="C252" s="30" t="s">
        <v>618</v>
      </c>
      <c r="D252" s="30" t="s">
        <v>619</v>
      </c>
      <c r="E252" s="30" t="s">
        <v>570</v>
      </c>
      <c r="F252" s="11" t="str">
        <f t="shared" si="163"/>
        <v>Immune syst</v>
      </c>
      <c r="H252" s="11">
        <f>VLOOKUP($B252,data!$B$3:$Q$15316,'diff expr 0 vs 1 mite'!H$8,FALSE)</f>
        <v>5.5641606909999997</v>
      </c>
      <c r="I252" s="11">
        <f>VLOOKUP($B252,data!$B$3:$Q$15316,'diff expr 0 vs 1 mite'!I$8,FALSE)</f>
        <v>4.5733986550000001</v>
      </c>
      <c r="J252" s="11">
        <f>VLOOKUP($B252,data!$B$3:$Q$15316,'diff expr 0 vs 1 mite'!J$8,FALSE)</f>
        <v>4.9967875959999999</v>
      </c>
      <c r="K252" s="11">
        <f>VLOOKUP($B252,data!$B$3:$Q$15316,'diff expr 0 vs 1 mite'!K$8,FALSE)</f>
        <v>5.7550791669999999</v>
      </c>
      <c r="L252" s="11">
        <f>VLOOKUP($B252,data!$B$3:$Q$15316,'diff expr 0 vs 1 mite'!L$8,FALSE)</f>
        <v>11.13017097</v>
      </c>
      <c r="M252" s="11">
        <f>VLOOKUP($B252,data!$B$3:$Q$15316,'diff expr 0 vs 1 mite'!M$8,FALSE)</f>
        <v>10.56576413</v>
      </c>
      <c r="N252" s="11">
        <f>VLOOKUP($B252,data!$B$3:$Q$15316,'diff expr 0 vs 1 mite'!N$8,FALSE)</f>
        <v>3.4289627010000001</v>
      </c>
      <c r="O252" s="11">
        <f>VLOOKUP($B252,data!$B$3:$Q$15316,'diff expr 0 vs 1 mite'!O$8,FALSE)</f>
        <v>14.68089091</v>
      </c>
      <c r="P252" s="11">
        <f>VLOOKUP($B252,data!$B$3:$Q$15316,'diff expr 0 vs 1 mite'!P$8,FALSE)</f>
        <v>25.941502419999999</v>
      </c>
      <c r="R252" s="27" t="s">
        <v>27749</v>
      </c>
      <c r="T252" s="2">
        <f t="shared" si="131"/>
        <v>4</v>
      </c>
      <c r="U252" s="2">
        <f t="shared" si="132"/>
        <v>2</v>
      </c>
      <c r="V252" s="2">
        <f t="shared" si="133"/>
        <v>3</v>
      </c>
      <c r="W252" s="2">
        <f t="shared" si="134"/>
        <v>5</v>
      </c>
      <c r="X252" s="2">
        <f t="shared" si="135"/>
        <v>7</v>
      </c>
      <c r="Y252" s="2">
        <f t="shared" si="136"/>
        <v>6</v>
      </c>
      <c r="Z252" s="2">
        <f t="shared" si="137"/>
        <v>1</v>
      </c>
      <c r="AA252" s="2">
        <f t="shared" si="138"/>
        <v>8</v>
      </c>
      <c r="AB252" s="2">
        <f t="shared" si="139"/>
        <v>9</v>
      </c>
      <c r="AC252" s="2"/>
      <c r="AD252" s="2">
        <f t="shared" si="140"/>
        <v>0</v>
      </c>
      <c r="AE252" s="2">
        <f t="shared" si="141"/>
        <v>0</v>
      </c>
      <c r="AF252" s="2">
        <f t="shared" si="142"/>
        <v>0</v>
      </c>
      <c r="AG252" s="2">
        <f t="shared" si="143"/>
        <v>0</v>
      </c>
      <c r="AH252" s="2">
        <f t="shared" si="144"/>
        <v>0</v>
      </c>
      <c r="AI252" s="2">
        <f t="shared" si="145"/>
        <v>0</v>
      </c>
      <c r="AJ252" s="2">
        <f t="shared" si="146"/>
        <v>0</v>
      </c>
      <c r="AK252" s="2">
        <f t="shared" si="147"/>
        <v>0</v>
      </c>
      <c r="AL252" s="2">
        <f t="shared" si="148"/>
        <v>0</v>
      </c>
      <c r="AM252" s="2"/>
      <c r="AN252" s="2">
        <f t="shared" si="149"/>
        <v>4</v>
      </c>
      <c r="AO252" s="2">
        <f t="shared" si="150"/>
        <v>2</v>
      </c>
      <c r="AP252" s="2">
        <f t="shared" si="151"/>
        <v>3</v>
      </c>
      <c r="AQ252" s="2">
        <f t="shared" si="152"/>
        <v>5</v>
      </c>
      <c r="AR252" s="2">
        <f t="shared" si="153"/>
        <v>7</v>
      </c>
      <c r="AS252" s="2">
        <f t="shared" si="154"/>
        <v>6</v>
      </c>
      <c r="AT252" s="2">
        <f t="shared" si="155"/>
        <v>1</v>
      </c>
      <c r="AU252" s="2">
        <f t="shared" si="156"/>
        <v>8</v>
      </c>
      <c r="AV252" s="2">
        <f t="shared" si="157"/>
        <v>9</v>
      </c>
      <c r="AW252" s="2"/>
      <c r="AX252" s="5">
        <f t="shared" si="158"/>
        <v>4</v>
      </c>
      <c r="AY252" s="2">
        <f t="shared" si="159"/>
        <v>5</v>
      </c>
      <c r="AZ252" s="2">
        <f t="shared" si="160"/>
        <v>14</v>
      </c>
      <c r="BA252" s="2">
        <f t="shared" si="164"/>
        <v>31</v>
      </c>
      <c r="BB252" s="2">
        <f t="shared" si="165"/>
        <v>16</v>
      </c>
      <c r="BC252" s="2">
        <f t="shared" si="166"/>
        <v>4</v>
      </c>
      <c r="BD252" s="2">
        <f t="shared" si="167"/>
        <v>4</v>
      </c>
      <c r="BE252" s="19">
        <f t="shared" si="168"/>
        <v>10</v>
      </c>
      <c r="BF252" s="19">
        <f t="shared" si="169"/>
        <v>4.0824829046386304</v>
      </c>
      <c r="BG252" s="31">
        <f t="shared" si="170"/>
        <v>-1.4696938456699067</v>
      </c>
      <c r="BH252" s="32">
        <f t="shared" si="161"/>
        <v>7.0822345147568383E-2</v>
      </c>
      <c r="BI252" s="62">
        <f t="shared" si="171"/>
        <v>4.1971830985915497E-2</v>
      </c>
      <c r="BJ252" s="62" t="str">
        <f t="shared" si="172"/>
        <v/>
      </c>
      <c r="BK252" s="73" t="str">
        <f t="shared" si="173"/>
        <v/>
      </c>
      <c r="BM252" s="11">
        <f t="shared" si="162"/>
        <v>0.40104134219796256</v>
      </c>
    </row>
    <row r="253" spans="1:65">
      <c r="A253" s="30" t="s">
        <v>877</v>
      </c>
      <c r="B253" s="30" t="s">
        <v>878</v>
      </c>
      <c r="C253" s="30" t="s">
        <v>879</v>
      </c>
      <c r="D253" s="30" t="s">
        <v>880</v>
      </c>
      <c r="E253" s="30" t="s">
        <v>570</v>
      </c>
      <c r="F253" s="11" t="str">
        <f t="shared" si="163"/>
        <v>Immune syst</v>
      </c>
      <c r="H253" s="11">
        <f>VLOOKUP($B253,data!$B$3:$Q$15316,'diff expr 0 vs 1 mite'!H$8,FALSE)</f>
        <v>10.667531390000001</v>
      </c>
      <c r="I253" s="11">
        <f>VLOOKUP($B253,data!$B$3:$Q$15316,'diff expr 0 vs 1 mite'!I$8,FALSE)</f>
        <v>13.393368669999999</v>
      </c>
      <c r="J253" s="11">
        <f>VLOOKUP($B253,data!$B$3:$Q$15316,'diff expr 0 vs 1 mite'!J$8,FALSE)</f>
        <v>7.3877899620000003</v>
      </c>
      <c r="K253" s="11">
        <f>VLOOKUP($B253,data!$B$3:$Q$15316,'diff expr 0 vs 1 mite'!K$8,FALSE)</f>
        <v>12.12038068</v>
      </c>
      <c r="L253" s="11">
        <f>VLOOKUP($B253,data!$B$3:$Q$15316,'diff expr 0 vs 1 mite'!L$8,FALSE)</f>
        <v>29.38579601</v>
      </c>
      <c r="M253" s="11">
        <f>VLOOKUP($B253,data!$B$3:$Q$15316,'diff expr 0 vs 1 mite'!M$8,FALSE)</f>
        <v>19.340986210000001</v>
      </c>
      <c r="N253" s="11">
        <f>VLOOKUP($B253,data!$B$3:$Q$15316,'diff expr 0 vs 1 mite'!N$8,FALSE)</f>
        <v>27.31456313</v>
      </c>
      <c r="O253" s="11">
        <f>VLOOKUP($B253,data!$B$3:$Q$15316,'diff expr 0 vs 1 mite'!O$8,FALSE)</f>
        <v>26.472761590000001</v>
      </c>
      <c r="P253" s="11">
        <f>VLOOKUP($B253,data!$B$3:$Q$15316,'diff expr 0 vs 1 mite'!P$8,FALSE)</f>
        <v>44.865348939999997</v>
      </c>
      <c r="R253" s="27" t="s">
        <v>27749</v>
      </c>
      <c r="T253" s="2">
        <f t="shared" si="131"/>
        <v>2</v>
      </c>
      <c r="U253" s="2">
        <f t="shared" si="132"/>
        <v>4</v>
      </c>
      <c r="V253" s="2">
        <f t="shared" si="133"/>
        <v>1</v>
      </c>
      <c r="W253" s="2">
        <f t="shared" si="134"/>
        <v>3</v>
      </c>
      <c r="X253" s="2">
        <f t="shared" si="135"/>
        <v>8</v>
      </c>
      <c r="Y253" s="2">
        <f t="shared" si="136"/>
        <v>5</v>
      </c>
      <c r="Z253" s="2">
        <f t="shared" si="137"/>
        <v>7</v>
      </c>
      <c r="AA253" s="2">
        <f t="shared" si="138"/>
        <v>6</v>
      </c>
      <c r="AB253" s="2">
        <f t="shared" si="139"/>
        <v>9</v>
      </c>
      <c r="AC253" s="2"/>
      <c r="AD253" s="2">
        <f t="shared" si="140"/>
        <v>0</v>
      </c>
      <c r="AE253" s="2">
        <f t="shared" si="141"/>
        <v>0</v>
      </c>
      <c r="AF253" s="2">
        <f t="shared" si="142"/>
        <v>0</v>
      </c>
      <c r="AG253" s="2">
        <f t="shared" si="143"/>
        <v>0</v>
      </c>
      <c r="AH253" s="2">
        <f t="shared" si="144"/>
        <v>0</v>
      </c>
      <c r="AI253" s="2">
        <f t="shared" si="145"/>
        <v>0</v>
      </c>
      <c r="AJ253" s="2">
        <f t="shared" si="146"/>
        <v>0</v>
      </c>
      <c r="AK253" s="2">
        <f t="shared" si="147"/>
        <v>0</v>
      </c>
      <c r="AL253" s="2">
        <f t="shared" si="148"/>
        <v>0</v>
      </c>
      <c r="AM253" s="2"/>
      <c r="AN253" s="2">
        <f t="shared" si="149"/>
        <v>2</v>
      </c>
      <c r="AO253" s="2">
        <f t="shared" si="150"/>
        <v>4</v>
      </c>
      <c r="AP253" s="2">
        <f t="shared" si="151"/>
        <v>1</v>
      </c>
      <c r="AQ253" s="2">
        <f t="shared" si="152"/>
        <v>3</v>
      </c>
      <c r="AR253" s="2">
        <f t="shared" si="153"/>
        <v>8</v>
      </c>
      <c r="AS253" s="2">
        <f t="shared" si="154"/>
        <v>5</v>
      </c>
      <c r="AT253" s="2">
        <f t="shared" si="155"/>
        <v>7</v>
      </c>
      <c r="AU253" s="2">
        <f t="shared" si="156"/>
        <v>6</v>
      </c>
      <c r="AV253" s="2">
        <f t="shared" si="157"/>
        <v>9</v>
      </c>
      <c r="AW253" s="2"/>
      <c r="AX253" s="5">
        <f t="shared" si="158"/>
        <v>4</v>
      </c>
      <c r="AY253" s="2">
        <f t="shared" si="159"/>
        <v>5</v>
      </c>
      <c r="AZ253" s="2">
        <f t="shared" si="160"/>
        <v>10</v>
      </c>
      <c r="BA253" s="2">
        <f t="shared" si="164"/>
        <v>35</v>
      </c>
      <c r="BB253" s="2">
        <f t="shared" si="165"/>
        <v>20</v>
      </c>
      <c r="BC253" s="2">
        <f t="shared" si="166"/>
        <v>0</v>
      </c>
      <c r="BD253" s="2">
        <f t="shared" si="167"/>
        <v>0</v>
      </c>
      <c r="BE253" s="19">
        <f t="shared" si="168"/>
        <v>10</v>
      </c>
      <c r="BF253" s="19">
        <f t="shared" si="169"/>
        <v>4.0824829046386304</v>
      </c>
      <c r="BG253" s="31">
        <f t="shared" si="170"/>
        <v>-2.4494897427831779</v>
      </c>
      <c r="BH253" s="32">
        <f t="shared" si="161"/>
        <v>7.1529392177148241E-3</v>
      </c>
      <c r="BI253" s="62">
        <f t="shared" si="171"/>
        <v>2.8169014084507044E-4</v>
      </c>
      <c r="BJ253" s="62" t="str">
        <f t="shared" si="172"/>
        <v/>
      </c>
      <c r="BK253" s="73" t="str">
        <f t="shared" si="173"/>
        <v>sign</v>
      </c>
      <c r="BM253" s="11">
        <f t="shared" si="162"/>
        <v>0.43234863894598569</v>
      </c>
    </row>
    <row r="254" spans="1:65">
      <c r="A254" s="30" t="s">
        <v>881</v>
      </c>
      <c r="B254" s="30" t="s">
        <v>882</v>
      </c>
      <c r="C254" s="30" t="s">
        <v>883</v>
      </c>
      <c r="D254" s="30" t="s">
        <v>884</v>
      </c>
      <c r="E254" s="30" t="s">
        <v>570</v>
      </c>
      <c r="F254" s="11" t="str">
        <f t="shared" si="163"/>
        <v>Immune syst</v>
      </c>
      <c r="H254" s="11">
        <f>VLOOKUP($B254,data!$B$3:$Q$15316,'diff expr 0 vs 1 mite'!H$8,FALSE)</f>
        <v>10.73842647</v>
      </c>
      <c r="I254" s="11">
        <f>VLOOKUP($B254,data!$B$3:$Q$15316,'diff expr 0 vs 1 mite'!I$8,FALSE)</f>
        <v>11.575000470000001</v>
      </c>
      <c r="J254" s="11">
        <f>VLOOKUP($B254,data!$B$3:$Q$15316,'diff expr 0 vs 1 mite'!J$8,FALSE)</f>
        <v>12.562400390000001</v>
      </c>
      <c r="K254" s="11">
        <f>VLOOKUP($B254,data!$B$3:$Q$15316,'diff expr 0 vs 1 mite'!K$8,FALSE)</f>
        <v>10.05179796</v>
      </c>
      <c r="L254" s="11">
        <f>VLOOKUP($B254,data!$B$3:$Q$15316,'diff expr 0 vs 1 mite'!L$8,FALSE)</f>
        <v>4.2272971249999998</v>
      </c>
      <c r="M254" s="11">
        <f>VLOOKUP($B254,data!$B$3:$Q$15316,'diff expr 0 vs 1 mite'!M$8,FALSE)</f>
        <v>13.582232919999999</v>
      </c>
      <c r="N254" s="11">
        <f>VLOOKUP($B254,data!$B$3:$Q$15316,'diff expr 0 vs 1 mite'!N$8,FALSE)</f>
        <v>25.70686332</v>
      </c>
      <c r="O254" s="11">
        <f>VLOOKUP($B254,data!$B$3:$Q$15316,'diff expr 0 vs 1 mite'!O$8,FALSE)</f>
        <v>22.373935159999998</v>
      </c>
      <c r="P254" s="11">
        <f>VLOOKUP($B254,data!$B$3:$Q$15316,'diff expr 0 vs 1 mite'!P$8,FALSE)</f>
        <v>10.83353183</v>
      </c>
      <c r="R254" s="27" t="s">
        <v>27749</v>
      </c>
      <c r="T254" s="2">
        <f t="shared" si="131"/>
        <v>3</v>
      </c>
      <c r="U254" s="2">
        <f t="shared" si="132"/>
        <v>5</v>
      </c>
      <c r="V254" s="2">
        <f t="shared" si="133"/>
        <v>6</v>
      </c>
      <c r="W254" s="2">
        <f t="shared" si="134"/>
        <v>2</v>
      </c>
      <c r="X254" s="2">
        <f t="shared" si="135"/>
        <v>1</v>
      </c>
      <c r="Y254" s="2">
        <f t="shared" si="136"/>
        <v>7</v>
      </c>
      <c r="Z254" s="2">
        <f t="shared" si="137"/>
        <v>9</v>
      </c>
      <c r="AA254" s="2">
        <f t="shared" si="138"/>
        <v>8</v>
      </c>
      <c r="AB254" s="2">
        <f t="shared" si="139"/>
        <v>4</v>
      </c>
      <c r="AC254" s="2"/>
      <c r="AD254" s="2">
        <f t="shared" si="140"/>
        <v>0</v>
      </c>
      <c r="AE254" s="2">
        <f t="shared" si="141"/>
        <v>0</v>
      </c>
      <c r="AF254" s="2">
        <f t="shared" si="142"/>
        <v>0</v>
      </c>
      <c r="AG254" s="2">
        <f t="shared" si="143"/>
        <v>0</v>
      </c>
      <c r="AH254" s="2">
        <f t="shared" si="144"/>
        <v>0</v>
      </c>
      <c r="AI254" s="2">
        <f t="shared" si="145"/>
        <v>0</v>
      </c>
      <c r="AJ254" s="2">
        <f t="shared" si="146"/>
        <v>0</v>
      </c>
      <c r="AK254" s="2">
        <f t="shared" si="147"/>
        <v>0</v>
      </c>
      <c r="AL254" s="2">
        <f t="shared" si="148"/>
        <v>0</v>
      </c>
      <c r="AM254" s="2"/>
      <c r="AN254" s="2">
        <f t="shared" si="149"/>
        <v>3</v>
      </c>
      <c r="AO254" s="2">
        <f t="shared" si="150"/>
        <v>5</v>
      </c>
      <c r="AP254" s="2">
        <f t="shared" si="151"/>
        <v>6</v>
      </c>
      <c r="AQ254" s="2">
        <f t="shared" si="152"/>
        <v>2</v>
      </c>
      <c r="AR254" s="2">
        <f t="shared" si="153"/>
        <v>1</v>
      </c>
      <c r="AS254" s="2">
        <f t="shared" si="154"/>
        <v>7</v>
      </c>
      <c r="AT254" s="2">
        <f t="shared" si="155"/>
        <v>9</v>
      </c>
      <c r="AU254" s="2">
        <f t="shared" si="156"/>
        <v>8</v>
      </c>
      <c r="AV254" s="2">
        <f t="shared" si="157"/>
        <v>4</v>
      </c>
      <c r="AW254" s="2"/>
      <c r="AX254" s="5">
        <f t="shared" si="158"/>
        <v>4</v>
      </c>
      <c r="AY254" s="2">
        <f t="shared" si="159"/>
        <v>5</v>
      </c>
      <c r="AZ254" s="2">
        <f t="shared" si="160"/>
        <v>16</v>
      </c>
      <c r="BA254" s="2">
        <f t="shared" si="164"/>
        <v>29</v>
      </c>
      <c r="BB254" s="2">
        <f t="shared" si="165"/>
        <v>14</v>
      </c>
      <c r="BC254" s="2">
        <f t="shared" si="166"/>
        <v>6</v>
      </c>
      <c r="BD254" s="2">
        <f t="shared" si="167"/>
        <v>6</v>
      </c>
      <c r="BE254" s="19">
        <f t="shared" si="168"/>
        <v>10</v>
      </c>
      <c r="BF254" s="19">
        <f t="shared" si="169"/>
        <v>4.0824829046386304</v>
      </c>
      <c r="BG254" s="31">
        <f t="shared" si="170"/>
        <v>-0.9797958971132712</v>
      </c>
      <c r="BH254" s="32">
        <f t="shared" si="161"/>
        <v>0.16359343889515282</v>
      </c>
      <c r="BI254" s="62">
        <f t="shared" si="171"/>
        <v>6.9014084507042259E-2</v>
      </c>
      <c r="BJ254" s="62" t="str">
        <f t="shared" si="172"/>
        <v/>
      </c>
      <c r="BK254" s="73" t="str">
        <f t="shared" si="173"/>
        <v/>
      </c>
      <c r="BM254" s="11">
        <f t="shared" si="162"/>
        <v>0.13550696921569599</v>
      </c>
    </row>
    <row r="255" spans="1:65">
      <c r="A255" s="30" t="s">
        <v>885</v>
      </c>
      <c r="B255" s="30" t="s">
        <v>886</v>
      </c>
      <c r="C255" s="30" t="s">
        <v>887</v>
      </c>
      <c r="D255" s="30" t="s">
        <v>888</v>
      </c>
      <c r="E255" s="30" t="s">
        <v>570</v>
      </c>
      <c r="F255" s="11" t="str">
        <f t="shared" si="163"/>
        <v>Immune syst</v>
      </c>
      <c r="H255" s="11">
        <f>VLOOKUP($B255,data!$B$3:$Q$15316,'diff expr 0 vs 1 mite'!H$8,FALSE)</f>
        <v>4.849990418</v>
      </c>
      <c r="I255" s="11">
        <f>VLOOKUP($B255,data!$B$3:$Q$15316,'diff expr 0 vs 1 mite'!I$8,FALSE)</f>
        <v>5.0106362649999996</v>
      </c>
      <c r="J255" s="11">
        <f>VLOOKUP($B255,data!$B$3:$Q$15316,'diff expr 0 vs 1 mite'!J$8,FALSE)</f>
        <v>6.4769099790000002</v>
      </c>
      <c r="K255" s="11">
        <f>VLOOKUP($B255,data!$B$3:$Q$15316,'diff expr 0 vs 1 mite'!K$8,FALSE)</f>
        <v>5.6776927940000004</v>
      </c>
      <c r="L255" s="11">
        <f>VLOOKUP($B255,data!$B$3:$Q$15316,'diff expr 0 vs 1 mite'!L$8,FALSE)</f>
        <v>31.088056770000001</v>
      </c>
      <c r="M255" s="11">
        <f>VLOOKUP($B255,data!$B$3:$Q$15316,'diff expr 0 vs 1 mite'!M$8,FALSE)</f>
        <v>10.367346019999999</v>
      </c>
      <c r="N255" s="11">
        <f>VLOOKUP($B255,data!$B$3:$Q$15316,'diff expr 0 vs 1 mite'!N$8,FALSE)</f>
        <v>9.2580268080000003</v>
      </c>
      <c r="O255" s="11">
        <f>VLOOKUP($B255,data!$B$3:$Q$15316,'diff expr 0 vs 1 mite'!O$8,FALSE)</f>
        <v>10.957817589999999</v>
      </c>
      <c r="P255" s="11">
        <f>VLOOKUP($B255,data!$B$3:$Q$15316,'diff expr 0 vs 1 mite'!P$8,FALSE)</f>
        <v>9.0859736120000001</v>
      </c>
      <c r="R255" s="27" t="s">
        <v>27749</v>
      </c>
      <c r="T255" s="2">
        <f t="shared" si="131"/>
        <v>1</v>
      </c>
      <c r="U255" s="2">
        <f t="shared" si="132"/>
        <v>2</v>
      </c>
      <c r="V255" s="2">
        <f t="shared" si="133"/>
        <v>4</v>
      </c>
      <c r="W255" s="2">
        <f t="shared" si="134"/>
        <v>3</v>
      </c>
      <c r="X255" s="2">
        <f t="shared" si="135"/>
        <v>9</v>
      </c>
      <c r="Y255" s="2">
        <f t="shared" si="136"/>
        <v>7</v>
      </c>
      <c r="Z255" s="2">
        <f t="shared" si="137"/>
        <v>6</v>
      </c>
      <c r="AA255" s="2">
        <f t="shared" si="138"/>
        <v>8</v>
      </c>
      <c r="AB255" s="2">
        <f t="shared" si="139"/>
        <v>5</v>
      </c>
      <c r="AC255" s="2"/>
      <c r="AD255" s="2">
        <f t="shared" si="140"/>
        <v>0</v>
      </c>
      <c r="AE255" s="2">
        <f t="shared" si="141"/>
        <v>0</v>
      </c>
      <c r="AF255" s="2">
        <f t="shared" si="142"/>
        <v>0</v>
      </c>
      <c r="AG255" s="2">
        <f t="shared" si="143"/>
        <v>0</v>
      </c>
      <c r="AH255" s="2">
        <f t="shared" si="144"/>
        <v>0</v>
      </c>
      <c r="AI255" s="2">
        <f t="shared" si="145"/>
        <v>0</v>
      </c>
      <c r="AJ255" s="2">
        <f t="shared" si="146"/>
        <v>0</v>
      </c>
      <c r="AK255" s="2">
        <f t="shared" si="147"/>
        <v>0</v>
      </c>
      <c r="AL255" s="2">
        <f t="shared" si="148"/>
        <v>0</v>
      </c>
      <c r="AM255" s="2"/>
      <c r="AN255" s="2">
        <f t="shared" si="149"/>
        <v>1</v>
      </c>
      <c r="AO255" s="2">
        <f t="shared" si="150"/>
        <v>2</v>
      </c>
      <c r="AP255" s="2">
        <f t="shared" si="151"/>
        <v>4</v>
      </c>
      <c r="AQ255" s="2">
        <f t="shared" si="152"/>
        <v>3</v>
      </c>
      <c r="AR255" s="2">
        <f t="shared" si="153"/>
        <v>9</v>
      </c>
      <c r="AS255" s="2">
        <f t="shared" si="154"/>
        <v>7</v>
      </c>
      <c r="AT255" s="2">
        <f t="shared" si="155"/>
        <v>6</v>
      </c>
      <c r="AU255" s="2">
        <f t="shared" si="156"/>
        <v>8</v>
      </c>
      <c r="AV255" s="2">
        <f t="shared" si="157"/>
        <v>5</v>
      </c>
      <c r="AW255" s="2"/>
      <c r="AX255" s="5">
        <f t="shared" si="158"/>
        <v>4</v>
      </c>
      <c r="AY255" s="2">
        <f t="shared" si="159"/>
        <v>5</v>
      </c>
      <c r="AZ255" s="2">
        <f t="shared" si="160"/>
        <v>10</v>
      </c>
      <c r="BA255" s="2">
        <f t="shared" si="164"/>
        <v>35</v>
      </c>
      <c r="BB255" s="2">
        <f t="shared" si="165"/>
        <v>20</v>
      </c>
      <c r="BC255" s="2">
        <f t="shared" si="166"/>
        <v>0</v>
      </c>
      <c r="BD255" s="2">
        <f t="shared" si="167"/>
        <v>0</v>
      </c>
      <c r="BE255" s="19">
        <f t="shared" si="168"/>
        <v>10</v>
      </c>
      <c r="BF255" s="19">
        <f t="shared" si="169"/>
        <v>4.0824829046386304</v>
      </c>
      <c r="BG255" s="31">
        <f t="shared" si="170"/>
        <v>-2.4494897427831779</v>
      </c>
      <c r="BH255" s="32">
        <f t="shared" si="161"/>
        <v>7.1529392177148241E-3</v>
      </c>
      <c r="BI255" s="62">
        <f t="shared" si="171"/>
        <v>2.8169014084507044E-4</v>
      </c>
      <c r="BJ255" s="62" t="str">
        <f t="shared" si="172"/>
        <v/>
      </c>
      <c r="BK255" s="73" t="str">
        <f t="shared" si="173"/>
        <v>sign</v>
      </c>
      <c r="BM255" s="11">
        <f t="shared" si="162"/>
        <v>0.41013753706079831</v>
      </c>
    </row>
    <row r="256" spans="1:65">
      <c r="A256" s="30" t="s">
        <v>889</v>
      </c>
      <c r="B256" s="30" t="s">
        <v>890</v>
      </c>
      <c r="C256" s="30" t="s">
        <v>891</v>
      </c>
      <c r="D256" s="30" t="s">
        <v>892</v>
      </c>
      <c r="E256" s="30" t="s">
        <v>570</v>
      </c>
      <c r="F256" s="11" t="str">
        <f t="shared" si="163"/>
        <v>Immune syst</v>
      </c>
      <c r="H256" s="11">
        <f>VLOOKUP($B256,data!$B$3:$Q$15316,'diff expr 0 vs 1 mite'!H$8,FALSE)</f>
        <v>84.845682159999996</v>
      </c>
      <c r="I256" s="11">
        <f>VLOOKUP($B256,data!$B$3:$Q$15316,'diff expr 0 vs 1 mite'!I$8,FALSE)</f>
        <v>55.047940420000003</v>
      </c>
      <c r="J256" s="11">
        <f>VLOOKUP($B256,data!$B$3:$Q$15316,'diff expr 0 vs 1 mite'!J$8,FALSE)</f>
        <v>83.465076190000005</v>
      </c>
      <c r="K256" s="11">
        <f>VLOOKUP($B256,data!$B$3:$Q$15316,'diff expr 0 vs 1 mite'!K$8,FALSE)</f>
        <v>53.943978479999998</v>
      </c>
      <c r="L256" s="11">
        <f>VLOOKUP($B256,data!$B$3:$Q$15316,'diff expr 0 vs 1 mite'!L$8,FALSE)</f>
        <v>85.059790219999996</v>
      </c>
      <c r="M256" s="11">
        <f>VLOOKUP($B256,data!$B$3:$Q$15316,'diff expr 0 vs 1 mite'!M$8,FALSE)</f>
        <v>21.156272430000001</v>
      </c>
      <c r="N256" s="11">
        <f>VLOOKUP($B256,data!$B$3:$Q$15316,'diff expr 0 vs 1 mite'!N$8,FALSE)</f>
        <v>44.506106080000002</v>
      </c>
      <c r="O256" s="11">
        <f>VLOOKUP($B256,data!$B$3:$Q$15316,'diff expr 0 vs 1 mite'!O$8,FALSE)</f>
        <v>71.516039050000003</v>
      </c>
      <c r="P256" s="11">
        <f>VLOOKUP($B256,data!$B$3:$Q$15316,'diff expr 0 vs 1 mite'!P$8,FALSE)</f>
        <v>56.832582039999998</v>
      </c>
      <c r="R256" s="27" t="s">
        <v>27749</v>
      </c>
      <c r="T256" s="2">
        <f t="shared" si="131"/>
        <v>8</v>
      </c>
      <c r="U256" s="2">
        <f t="shared" si="132"/>
        <v>4</v>
      </c>
      <c r="V256" s="2">
        <f t="shared" si="133"/>
        <v>7</v>
      </c>
      <c r="W256" s="2">
        <f t="shared" si="134"/>
        <v>3</v>
      </c>
      <c r="X256" s="2">
        <f t="shared" si="135"/>
        <v>9</v>
      </c>
      <c r="Y256" s="2">
        <f t="shared" si="136"/>
        <v>1</v>
      </c>
      <c r="Z256" s="2">
        <f t="shared" si="137"/>
        <v>2</v>
      </c>
      <c r="AA256" s="2">
        <f t="shared" si="138"/>
        <v>6</v>
      </c>
      <c r="AB256" s="2">
        <f t="shared" si="139"/>
        <v>5</v>
      </c>
      <c r="AC256" s="2"/>
      <c r="AD256" s="2">
        <f t="shared" si="140"/>
        <v>0</v>
      </c>
      <c r="AE256" s="2">
        <f t="shared" si="141"/>
        <v>0</v>
      </c>
      <c r="AF256" s="2">
        <f t="shared" si="142"/>
        <v>0</v>
      </c>
      <c r="AG256" s="2">
        <f t="shared" si="143"/>
        <v>0</v>
      </c>
      <c r="AH256" s="2">
        <f t="shared" si="144"/>
        <v>0</v>
      </c>
      <c r="AI256" s="2">
        <f t="shared" si="145"/>
        <v>0</v>
      </c>
      <c r="AJ256" s="2">
        <f t="shared" si="146"/>
        <v>0</v>
      </c>
      <c r="AK256" s="2">
        <f t="shared" si="147"/>
        <v>0</v>
      </c>
      <c r="AL256" s="2">
        <f t="shared" si="148"/>
        <v>0</v>
      </c>
      <c r="AM256" s="2"/>
      <c r="AN256" s="2">
        <f t="shared" si="149"/>
        <v>8</v>
      </c>
      <c r="AO256" s="2">
        <f t="shared" si="150"/>
        <v>4</v>
      </c>
      <c r="AP256" s="2">
        <f t="shared" si="151"/>
        <v>7</v>
      </c>
      <c r="AQ256" s="2">
        <f t="shared" si="152"/>
        <v>3</v>
      </c>
      <c r="AR256" s="2">
        <f t="shared" si="153"/>
        <v>9</v>
      </c>
      <c r="AS256" s="2">
        <f t="shared" si="154"/>
        <v>1</v>
      </c>
      <c r="AT256" s="2">
        <f t="shared" si="155"/>
        <v>2</v>
      </c>
      <c r="AU256" s="2">
        <f t="shared" si="156"/>
        <v>6</v>
      </c>
      <c r="AV256" s="2">
        <f t="shared" si="157"/>
        <v>5</v>
      </c>
      <c r="AW256" s="2"/>
      <c r="AX256" s="5">
        <f t="shared" si="158"/>
        <v>4</v>
      </c>
      <c r="AY256" s="2">
        <f t="shared" si="159"/>
        <v>5</v>
      </c>
      <c r="AZ256" s="2">
        <f t="shared" si="160"/>
        <v>22</v>
      </c>
      <c r="BA256" s="2">
        <f t="shared" si="164"/>
        <v>23</v>
      </c>
      <c r="BB256" s="2">
        <f t="shared" si="165"/>
        <v>8</v>
      </c>
      <c r="BC256" s="2">
        <f t="shared" si="166"/>
        <v>12</v>
      </c>
      <c r="BD256" s="2">
        <f t="shared" si="167"/>
        <v>8</v>
      </c>
      <c r="BE256" s="19">
        <f t="shared" si="168"/>
        <v>10</v>
      </c>
      <c r="BF256" s="19">
        <f t="shared" si="169"/>
        <v>4.0824829046386304</v>
      </c>
      <c r="BG256" s="31">
        <f t="shared" si="170"/>
        <v>-0.4898979485566356</v>
      </c>
      <c r="BH256" s="32">
        <f t="shared" si="161"/>
        <v>0.31210305738320299</v>
      </c>
      <c r="BI256" s="62">
        <f t="shared" si="171"/>
        <v>8.2816901408450716E-2</v>
      </c>
      <c r="BJ256" s="62" t="str">
        <f t="shared" si="172"/>
        <v/>
      </c>
      <c r="BK256" s="73" t="str">
        <f t="shared" si="173"/>
        <v/>
      </c>
      <c r="BM256" s="11">
        <f t="shared" si="162"/>
        <v>-9.4149694038890439E-2</v>
      </c>
    </row>
    <row r="257" spans="1:65">
      <c r="A257" s="30" t="s">
        <v>893</v>
      </c>
      <c r="B257" s="30" t="s">
        <v>894</v>
      </c>
      <c r="C257" s="30" t="s">
        <v>895</v>
      </c>
      <c r="D257" s="30" t="s">
        <v>896</v>
      </c>
      <c r="E257" s="30" t="s">
        <v>570</v>
      </c>
      <c r="F257" s="11" t="str">
        <f t="shared" si="163"/>
        <v>Immune syst</v>
      </c>
      <c r="H257" s="11">
        <f>VLOOKUP($B257,data!$B$3:$Q$15316,'diff expr 0 vs 1 mite'!H$8,FALSE)</f>
        <v>4.10825336</v>
      </c>
      <c r="I257" s="11">
        <f>VLOOKUP($B257,data!$B$3:$Q$15316,'diff expr 0 vs 1 mite'!I$8,FALSE)</f>
        <v>2.7317383830000002</v>
      </c>
      <c r="J257" s="11">
        <f>VLOOKUP($B257,data!$B$3:$Q$15316,'diff expr 0 vs 1 mite'!J$8,FALSE)</f>
        <v>3.3980744669999998</v>
      </c>
      <c r="K257" s="11">
        <f>VLOOKUP($B257,data!$B$3:$Q$15316,'diff expr 0 vs 1 mite'!K$8,FALSE)</f>
        <v>2.9559766839999999</v>
      </c>
      <c r="L257" s="11">
        <f>VLOOKUP($B257,data!$B$3:$Q$15316,'diff expr 0 vs 1 mite'!L$8,FALSE)</f>
        <v>2.3283971659999998</v>
      </c>
      <c r="M257" s="11">
        <f>VLOOKUP($B257,data!$B$3:$Q$15316,'diff expr 0 vs 1 mite'!M$8,FALSE)</f>
        <v>11.961758870000001</v>
      </c>
      <c r="N257" s="11">
        <f>VLOOKUP($B257,data!$B$3:$Q$15316,'diff expr 0 vs 1 mite'!N$8,FALSE)</f>
        <v>12.97520374</v>
      </c>
      <c r="O257" s="11">
        <f>VLOOKUP($B257,data!$B$3:$Q$15316,'diff expr 0 vs 1 mite'!O$8,FALSE)</f>
        <v>5.1770831749999999</v>
      </c>
      <c r="P257" s="11">
        <f>VLOOKUP($B257,data!$B$3:$Q$15316,'diff expr 0 vs 1 mite'!P$8,FALSE)</f>
        <v>5.4081035230000003</v>
      </c>
      <c r="R257" s="27" t="s">
        <v>27749</v>
      </c>
      <c r="T257" s="2">
        <f t="shared" si="131"/>
        <v>5</v>
      </c>
      <c r="U257" s="2">
        <f t="shared" si="132"/>
        <v>2</v>
      </c>
      <c r="V257" s="2">
        <f t="shared" si="133"/>
        <v>4</v>
      </c>
      <c r="W257" s="2">
        <f t="shared" si="134"/>
        <v>3</v>
      </c>
      <c r="X257" s="2">
        <f t="shared" si="135"/>
        <v>1</v>
      </c>
      <c r="Y257" s="2">
        <f t="shared" si="136"/>
        <v>8</v>
      </c>
      <c r="Z257" s="2">
        <f t="shared" si="137"/>
        <v>9</v>
      </c>
      <c r="AA257" s="2">
        <f t="shared" si="138"/>
        <v>6</v>
      </c>
      <c r="AB257" s="2">
        <f t="shared" si="139"/>
        <v>7</v>
      </c>
      <c r="AC257" s="2"/>
      <c r="AD257" s="2">
        <f t="shared" si="140"/>
        <v>0</v>
      </c>
      <c r="AE257" s="2">
        <f t="shared" si="141"/>
        <v>0</v>
      </c>
      <c r="AF257" s="2">
        <f t="shared" si="142"/>
        <v>0</v>
      </c>
      <c r="AG257" s="2">
        <f t="shared" si="143"/>
        <v>0</v>
      </c>
      <c r="AH257" s="2">
        <f t="shared" si="144"/>
        <v>0</v>
      </c>
      <c r="AI257" s="2">
        <f t="shared" si="145"/>
        <v>0</v>
      </c>
      <c r="AJ257" s="2">
        <f t="shared" si="146"/>
        <v>0</v>
      </c>
      <c r="AK257" s="2">
        <f t="shared" si="147"/>
        <v>0</v>
      </c>
      <c r="AL257" s="2">
        <f t="shared" si="148"/>
        <v>0</v>
      </c>
      <c r="AM257" s="2"/>
      <c r="AN257" s="2">
        <f t="shared" si="149"/>
        <v>5</v>
      </c>
      <c r="AO257" s="2">
        <f t="shared" si="150"/>
        <v>2</v>
      </c>
      <c r="AP257" s="2">
        <f t="shared" si="151"/>
        <v>4</v>
      </c>
      <c r="AQ257" s="2">
        <f t="shared" si="152"/>
        <v>3</v>
      </c>
      <c r="AR257" s="2">
        <f t="shared" si="153"/>
        <v>1</v>
      </c>
      <c r="AS257" s="2">
        <f t="shared" si="154"/>
        <v>8</v>
      </c>
      <c r="AT257" s="2">
        <f t="shared" si="155"/>
        <v>9</v>
      </c>
      <c r="AU257" s="2">
        <f t="shared" si="156"/>
        <v>6</v>
      </c>
      <c r="AV257" s="2">
        <f t="shared" si="157"/>
        <v>7</v>
      </c>
      <c r="AW257" s="2"/>
      <c r="AX257" s="5">
        <f t="shared" si="158"/>
        <v>4</v>
      </c>
      <c r="AY257" s="2">
        <f t="shared" si="159"/>
        <v>5</v>
      </c>
      <c r="AZ257" s="2">
        <f t="shared" si="160"/>
        <v>14</v>
      </c>
      <c r="BA257" s="2">
        <f t="shared" si="164"/>
        <v>31</v>
      </c>
      <c r="BB257" s="2">
        <f t="shared" si="165"/>
        <v>16</v>
      </c>
      <c r="BC257" s="2">
        <f t="shared" si="166"/>
        <v>4</v>
      </c>
      <c r="BD257" s="2">
        <f t="shared" si="167"/>
        <v>4</v>
      </c>
      <c r="BE257" s="19">
        <f t="shared" si="168"/>
        <v>10</v>
      </c>
      <c r="BF257" s="19">
        <f t="shared" si="169"/>
        <v>4.0824829046386304</v>
      </c>
      <c r="BG257" s="31">
        <f t="shared" si="170"/>
        <v>-1.4696938456699067</v>
      </c>
      <c r="BH257" s="32">
        <f t="shared" si="161"/>
        <v>7.0822345147568383E-2</v>
      </c>
      <c r="BI257" s="62">
        <f t="shared" si="171"/>
        <v>4.1971830985915497E-2</v>
      </c>
      <c r="BJ257" s="62" t="str">
        <f t="shared" si="172"/>
        <v/>
      </c>
      <c r="BK257" s="73" t="str">
        <f t="shared" si="173"/>
        <v/>
      </c>
      <c r="BM257" s="11">
        <f t="shared" si="162"/>
        <v>0.36078424943358994</v>
      </c>
    </row>
    <row r="258" spans="1:65">
      <c r="A258" s="30" t="s">
        <v>897</v>
      </c>
      <c r="B258" s="30" t="s">
        <v>898</v>
      </c>
      <c r="C258" s="30" t="s">
        <v>899</v>
      </c>
      <c r="D258" s="30" t="s">
        <v>900</v>
      </c>
      <c r="E258" s="30" t="s">
        <v>570</v>
      </c>
      <c r="F258" s="11" t="str">
        <f t="shared" si="163"/>
        <v>Immune syst</v>
      </c>
      <c r="H258" s="11">
        <f>VLOOKUP($B258,data!$B$3:$Q$15316,'diff expr 0 vs 1 mite'!H$8,FALSE)</f>
        <v>2.2456057610000002</v>
      </c>
      <c r="I258" s="11">
        <f>VLOOKUP($B258,data!$B$3:$Q$15316,'diff expr 0 vs 1 mite'!I$8,FALSE)</f>
        <v>1.2381811170000001</v>
      </c>
      <c r="J258" s="11">
        <f>VLOOKUP($B258,data!$B$3:$Q$15316,'diff expr 0 vs 1 mite'!J$8,FALSE)</f>
        <v>1.5842087949999999</v>
      </c>
      <c r="K258" s="11">
        <f>VLOOKUP($B258,data!$B$3:$Q$15316,'diff expr 0 vs 1 mite'!K$8,FALSE)</f>
        <v>0.87520423300000005</v>
      </c>
      <c r="L258" s="11">
        <f>VLOOKUP($B258,data!$B$3:$Q$15316,'diff expr 0 vs 1 mite'!L$8,FALSE)</f>
        <v>3.676750797</v>
      </c>
      <c r="M258" s="11">
        <f>VLOOKUP($B258,data!$B$3:$Q$15316,'diff expr 0 vs 1 mite'!M$8,FALSE)</f>
        <v>3.284992119</v>
      </c>
      <c r="N258" s="11">
        <f>VLOOKUP($B258,data!$B$3:$Q$15316,'diff expr 0 vs 1 mite'!N$8,FALSE)</f>
        <v>3.4505328799999999</v>
      </c>
      <c r="O258" s="11">
        <f>VLOOKUP($B258,data!$B$3:$Q$15316,'diff expr 0 vs 1 mite'!O$8,FALSE)</f>
        <v>3.4062854069999999</v>
      </c>
      <c r="P258" s="11">
        <f>VLOOKUP($B258,data!$B$3:$Q$15316,'diff expr 0 vs 1 mite'!P$8,FALSE)</f>
        <v>4.8629912700000002</v>
      </c>
      <c r="R258" s="27" t="s">
        <v>27749</v>
      </c>
      <c r="T258" s="2">
        <f t="shared" si="131"/>
        <v>4</v>
      </c>
      <c r="U258" s="2">
        <f t="shared" si="132"/>
        <v>2</v>
      </c>
      <c r="V258" s="2">
        <f t="shared" si="133"/>
        <v>3</v>
      </c>
      <c r="W258" s="2">
        <f t="shared" si="134"/>
        <v>1</v>
      </c>
      <c r="X258" s="2">
        <f t="shared" si="135"/>
        <v>8</v>
      </c>
      <c r="Y258" s="2">
        <f t="shared" si="136"/>
        <v>5</v>
      </c>
      <c r="Z258" s="2">
        <f t="shared" si="137"/>
        <v>7</v>
      </c>
      <c r="AA258" s="2">
        <f t="shared" si="138"/>
        <v>6</v>
      </c>
      <c r="AB258" s="2">
        <f t="shared" si="139"/>
        <v>9</v>
      </c>
      <c r="AC258" s="2"/>
      <c r="AD258" s="2">
        <f t="shared" si="140"/>
        <v>0</v>
      </c>
      <c r="AE258" s="2">
        <f t="shared" si="141"/>
        <v>0</v>
      </c>
      <c r="AF258" s="2">
        <f t="shared" si="142"/>
        <v>0</v>
      </c>
      <c r="AG258" s="2">
        <f t="shared" si="143"/>
        <v>0</v>
      </c>
      <c r="AH258" s="2">
        <f t="shared" si="144"/>
        <v>0</v>
      </c>
      <c r="AI258" s="2">
        <f t="shared" si="145"/>
        <v>0</v>
      </c>
      <c r="AJ258" s="2">
        <f t="shared" si="146"/>
        <v>0</v>
      </c>
      <c r="AK258" s="2">
        <f t="shared" si="147"/>
        <v>0</v>
      </c>
      <c r="AL258" s="2">
        <f t="shared" si="148"/>
        <v>0</v>
      </c>
      <c r="AM258" s="2"/>
      <c r="AN258" s="2">
        <f t="shared" si="149"/>
        <v>4</v>
      </c>
      <c r="AO258" s="2">
        <f t="shared" si="150"/>
        <v>2</v>
      </c>
      <c r="AP258" s="2">
        <f t="shared" si="151"/>
        <v>3</v>
      </c>
      <c r="AQ258" s="2">
        <f t="shared" si="152"/>
        <v>1</v>
      </c>
      <c r="AR258" s="2">
        <f t="shared" si="153"/>
        <v>8</v>
      </c>
      <c r="AS258" s="2">
        <f t="shared" si="154"/>
        <v>5</v>
      </c>
      <c r="AT258" s="2">
        <f t="shared" si="155"/>
        <v>7</v>
      </c>
      <c r="AU258" s="2">
        <f t="shared" si="156"/>
        <v>6</v>
      </c>
      <c r="AV258" s="2">
        <f t="shared" si="157"/>
        <v>9</v>
      </c>
      <c r="AW258" s="2"/>
      <c r="AX258" s="5">
        <f t="shared" si="158"/>
        <v>4</v>
      </c>
      <c r="AY258" s="2">
        <f t="shared" si="159"/>
        <v>5</v>
      </c>
      <c r="AZ258" s="2">
        <f t="shared" si="160"/>
        <v>10</v>
      </c>
      <c r="BA258" s="2">
        <f t="shared" si="164"/>
        <v>35</v>
      </c>
      <c r="BB258" s="2">
        <f t="shared" si="165"/>
        <v>20</v>
      </c>
      <c r="BC258" s="2">
        <f t="shared" si="166"/>
        <v>0</v>
      </c>
      <c r="BD258" s="2">
        <f t="shared" si="167"/>
        <v>0</v>
      </c>
      <c r="BE258" s="19">
        <f t="shared" si="168"/>
        <v>10</v>
      </c>
      <c r="BF258" s="19">
        <f t="shared" si="169"/>
        <v>4.0824829046386304</v>
      </c>
      <c r="BG258" s="31">
        <f t="shared" si="170"/>
        <v>-2.4494897427831779</v>
      </c>
      <c r="BH258" s="32">
        <f t="shared" si="161"/>
        <v>7.1529392177148241E-3</v>
      </c>
      <c r="BI258" s="62">
        <f t="shared" si="171"/>
        <v>2.8169014084507044E-4</v>
      </c>
      <c r="BJ258" s="62" t="str">
        <f t="shared" si="172"/>
        <v/>
      </c>
      <c r="BK258" s="73" t="str">
        <f t="shared" si="173"/>
        <v>sign</v>
      </c>
      <c r="BM258" s="11">
        <f t="shared" si="162"/>
        <v>0.40048261262214119</v>
      </c>
    </row>
    <row r="259" spans="1:65">
      <c r="A259" s="30" t="s">
        <v>901</v>
      </c>
      <c r="B259" s="30" t="s">
        <v>902</v>
      </c>
      <c r="C259" s="30" t="s">
        <v>903</v>
      </c>
      <c r="D259" s="30" t="s">
        <v>904</v>
      </c>
      <c r="E259" s="30" t="s">
        <v>570</v>
      </c>
      <c r="F259" s="11" t="str">
        <f t="shared" si="163"/>
        <v>Immune syst</v>
      </c>
      <c r="H259" s="11">
        <f>VLOOKUP($B259,data!$B$3:$Q$15316,'diff expr 0 vs 1 mite'!H$8,FALSE)</f>
        <v>7.405662661</v>
      </c>
      <c r="I259" s="11">
        <f>VLOOKUP($B259,data!$B$3:$Q$15316,'diff expr 0 vs 1 mite'!I$8,FALSE)</f>
        <v>10.072574940000001</v>
      </c>
      <c r="J259" s="11">
        <f>VLOOKUP($B259,data!$B$3:$Q$15316,'diff expr 0 vs 1 mite'!J$8,FALSE)</f>
        <v>6.046498207</v>
      </c>
      <c r="K259" s="11">
        <f>VLOOKUP($B259,data!$B$3:$Q$15316,'diff expr 0 vs 1 mite'!K$8,FALSE)</f>
        <v>10.196912319999999</v>
      </c>
      <c r="L259" s="11">
        <f>VLOOKUP($B259,data!$B$3:$Q$15316,'diff expr 0 vs 1 mite'!L$8,FALSE)</f>
        <v>5.298476215</v>
      </c>
      <c r="M259" s="11">
        <f>VLOOKUP($B259,data!$B$3:$Q$15316,'diff expr 0 vs 1 mite'!M$8,FALSE)</f>
        <v>13.044296900000001</v>
      </c>
      <c r="N259" s="11">
        <f>VLOOKUP($B259,data!$B$3:$Q$15316,'diff expr 0 vs 1 mite'!N$8,FALSE)</f>
        <v>9.7729280789999997</v>
      </c>
      <c r="O259" s="11">
        <f>VLOOKUP($B259,data!$B$3:$Q$15316,'diff expr 0 vs 1 mite'!O$8,FALSE)</f>
        <v>8.5969941910000003</v>
      </c>
      <c r="P259" s="11">
        <f>VLOOKUP($B259,data!$B$3:$Q$15316,'diff expr 0 vs 1 mite'!P$8,FALSE)</f>
        <v>10.728851479999999</v>
      </c>
      <c r="R259" s="27" t="s">
        <v>27749</v>
      </c>
      <c r="T259" s="2">
        <f t="shared" si="131"/>
        <v>3</v>
      </c>
      <c r="U259" s="2">
        <f t="shared" si="132"/>
        <v>6</v>
      </c>
      <c r="V259" s="2">
        <f t="shared" si="133"/>
        <v>2</v>
      </c>
      <c r="W259" s="2">
        <f t="shared" si="134"/>
        <v>7</v>
      </c>
      <c r="X259" s="2">
        <f t="shared" si="135"/>
        <v>1</v>
      </c>
      <c r="Y259" s="2">
        <f t="shared" si="136"/>
        <v>9</v>
      </c>
      <c r="Z259" s="2">
        <f t="shared" si="137"/>
        <v>5</v>
      </c>
      <c r="AA259" s="2">
        <f t="shared" si="138"/>
        <v>4</v>
      </c>
      <c r="AB259" s="2">
        <f t="shared" si="139"/>
        <v>8</v>
      </c>
      <c r="AC259" s="2"/>
      <c r="AD259" s="2">
        <f t="shared" si="140"/>
        <v>0</v>
      </c>
      <c r="AE259" s="2">
        <f t="shared" si="141"/>
        <v>0</v>
      </c>
      <c r="AF259" s="2">
        <f t="shared" si="142"/>
        <v>0</v>
      </c>
      <c r="AG259" s="2">
        <f t="shared" si="143"/>
        <v>0</v>
      </c>
      <c r="AH259" s="2">
        <f t="shared" si="144"/>
        <v>0</v>
      </c>
      <c r="AI259" s="2">
        <f t="shared" si="145"/>
        <v>0</v>
      </c>
      <c r="AJ259" s="2">
        <f t="shared" si="146"/>
        <v>0</v>
      </c>
      <c r="AK259" s="2">
        <f t="shared" si="147"/>
        <v>0</v>
      </c>
      <c r="AL259" s="2">
        <f t="shared" si="148"/>
        <v>0</v>
      </c>
      <c r="AM259" s="2"/>
      <c r="AN259" s="2">
        <f t="shared" si="149"/>
        <v>3</v>
      </c>
      <c r="AO259" s="2">
        <f t="shared" si="150"/>
        <v>6</v>
      </c>
      <c r="AP259" s="2">
        <f t="shared" si="151"/>
        <v>2</v>
      </c>
      <c r="AQ259" s="2">
        <f t="shared" si="152"/>
        <v>7</v>
      </c>
      <c r="AR259" s="2">
        <f t="shared" si="153"/>
        <v>1</v>
      </c>
      <c r="AS259" s="2">
        <f t="shared" si="154"/>
        <v>9</v>
      </c>
      <c r="AT259" s="2">
        <f t="shared" si="155"/>
        <v>5</v>
      </c>
      <c r="AU259" s="2">
        <f t="shared" si="156"/>
        <v>4</v>
      </c>
      <c r="AV259" s="2">
        <f t="shared" si="157"/>
        <v>8</v>
      </c>
      <c r="AW259" s="2"/>
      <c r="AX259" s="5">
        <f t="shared" si="158"/>
        <v>4</v>
      </c>
      <c r="AY259" s="2">
        <f t="shared" si="159"/>
        <v>5</v>
      </c>
      <c r="AZ259" s="2">
        <f t="shared" si="160"/>
        <v>18</v>
      </c>
      <c r="BA259" s="2">
        <f t="shared" si="164"/>
        <v>27</v>
      </c>
      <c r="BB259" s="2">
        <f t="shared" si="165"/>
        <v>12</v>
      </c>
      <c r="BC259" s="2">
        <f t="shared" si="166"/>
        <v>8</v>
      </c>
      <c r="BD259" s="2">
        <f t="shared" si="167"/>
        <v>8</v>
      </c>
      <c r="BE259" s="19">
        <f t="shared" si="168"/>
        <v>10</v>
      </c>
      <c r="BF259" s="19">
        <f t="shared" si="169"/>
        <v>4.0824829046386304</v>
      </c>
      <c r="BG259" s="31">
        <f t="shared" si="170"/>
        <v>-0.4898979485566356</v>
      </c>
      <c r="BH259" s="32">
        <f t="shared" si="161"/>
        <v>0.31210305738320299</v>
      </c>
      <c r="BI259" s="62">
        <f t="shared" si="171"/>
        <v>8.2816901408450716E-2</v>
      </c>
      <c r="BJ259" s="62" t="str">
        <f t="shared" si="172"/>
        <v/>
      </c>
      <c r="BK259" s="73" t="str">
        <f t="shared" si="173"/>
        <v/>
      </c>
      <c r="BM259" s="11">
        <f t="shared" si="162"/>
        <v>5.1340035667846694E-2</v>
      </c>
    </row>
    <row r="260" spans="1:65">
      <c r="A260" s="30" t="s">
        <v>905</v>
      </c>
      <c r="B260" s="30" t="s">
        <v>906</v>
      </c>
      <c r="C260" s="30" t="s">
        <v>907</v>
      </c>
      <c r="D260" s="30" t="s">
        <v>908</v>
      </c>
      <c r="E260" s="30" t="s">
        <v>570</v>
      </c>
      <c r="F260" s="11" t="str">
        <f t="shared" si="163"/>
        <v>Immune syst</v>
      </c>
      <c r="H260" s="11">
        <f>VLOOKUP($B260,data!$B$3:$Q$15316,'diff expr 0 vs 1 mite'!H$8,FALSE)</f>
        <v>2.478106393</v>
      </c>
      <c r="I260" s="11">
        <f>VLOOKUP($B260,data!$B$3:$Q$15316,'diff expr 0 vs 1 mite'!I$8,FALSE)</f>
        <v>2.015833663</v>
      </c>
      <c r="J260" s="11">
        <f>VLOOKUP($B260,data!$B$3:$Q$15316,'diff expr 0 vs 1 mite'!J$8,FALSE)</f>
        <v>2.2839794050000002</v>
      </c>
      <c r="K260" s="11">
        <f>VLOOKUP($B260,data!$B$3:$Q$15316,'diff expr 0 vs 1 mite'!K$8,FALSE)</f>
        <v>1.990770229</v>
      </c>
      <c r="L260" s="11">
        <f>VLOOKUP($B260,data!$B$3:$Q$15316,'diff expr 0 vs 1 mite'!L$8,FALSE)</f>
        <v>1.621996309</v>
      </c>
      <c r="M260" s="11">
        <f>VLOOKUP($B260,data!$B$3:$Q$15316,'diff expr 0 vs 1 mite'!M$8,FALSE)</f>
        <v>1.664589705</v>
      </c>
      <c r="N260" s="11">
        <f>VLOOKUP($B260,data!$B$3:$Q$15316,'diff expr 0 vs 1 mite'!N$8,FALSE)</f>
        <v>2.0402876409999999</v>
      </c>
      <c r="O260" s="11">
        <f>VLOOKUP($B260,data!$B$3:$Q$15316,'diff expr 0 vs 1 mite'!O$8,FALSE)</f>
        <v>2.692641311</v>
      </c>
      <c r="P260" s="11">
        <f>VLOOKUP($B260,data!$B$3:$Q$15316,'diff expr 0 vs 1 mite'!P$8,FALSE)</f>
        <v>1.803074869</v>
      </c>
      <c r="R260" s="27" t="s">
        <v>27749</v>
      </c>
      <c r="T260" s="2">
        <f t="shared" si="131"/>
        <v>8</v>
      </c>
      <c r="U260" s="2">
        <f t="shared" si="132"/>
        <v>5</v>
      </c>
      <c r="V260" s="2">
        <f t="shared" si="133"/>
        <v>7</v>
      </c>
      <c r="W260" s="2">
        <f t="shared" si="134"/>
        <v>4</v>
      </c>
      <c r="X260" s="2">
        <f t="shared" si="135"/>
        <v>1</v>
      </c>
      <c r="Y260" s="2">
        <f t="shared" si="136"/>
        <v>2</v>
      </c>
      <c r="Z260" s="2">
        <f t="shared" si="137"/>
        <v>6</v>
      </c>
      <c r="AA260" s="2">
        <f t="shared" si="138"/>
        <v>9</v>
      </c>
      <c r="AB260" s="2">
        <f t="shared" si="139"/>
        <v>3</v>
      </c>
      <c r="AC260" s="2"/>
      <c r="AD260" s="2">
        <f t="shared" si="140"/>
        <v>0</v>
      </c>
      <c r="AE260" s="2">
        <f t="shared" si="141"/>
        <v>0</v>
      </c>
      <c r="AF260" s="2">
        <f t="shared" si="142"/>
        <v>0</v>
      </c>
      <c r="AG260" s="2">
        <f t="shared" si="143"/>
        <v>0</v>
      </c>
      <c r="AH260" s="2">
        <f t="shared" si="144"/>
        <v>0</v>
      </c>
      <c r="AI260" s="2">
        <f t="shared" si="145"/>
        <v>0</v>
      </c>
      <c r="AJ260" s="2">
        <f t="shared" si="146"/>
        <v>0</v>
      </c>
      <c r="AK260" s="2">
        <f t="shared" si="147"/>
        <v>0</v>
      </c>
      <c r="AL260" s="2">
        <f t="shared" si="148"/>
        <v>0</v>
      </c>
      <c r="AM260" s="2"/>
      <c r="AN260" s="2">
        <f t="shared" si="149"/>
        <v>8</v>
      </c>
      <c r="AO260" s="2">
        <f t="shared" si="150"/>
        <v>5</v>
      </c>
      <c r="AP260" s="2">
        <f t="shared" si="151"/>
        <v>7</v>
      </c>
      <c r="AQ260" s="2">
        <f t="shared" si="152"/>
        <v>4</v>
      </c>
      <c r="AR260" s="2">
        <f t="shared" si="153"/>
        <v>1</v>
      </c>
      <c r="AS260" s="2">
        <f t="shared" si="154"/>
        <v>2</v>
      </c>
      <c r="AT260" s="2">
        <f t="shared" si="155"/>
        <v>6</v>
      </c>
      <c r="AU260" s="2">
        <f t="shared" si="156"/>
        <v>9</v>
      </c>
      <c r="AV260" s="2">
        <f t="shared" si="157"/>
        <v>3</v>
      </c>
      <c r="AW260" s="2"/>
      <c r="AX260" s="5">
        <f t="shared" si="158"/>
        <v>4</v>
      </c>
      <c r="AY260" s="2">
        <f t="shared" si="159"/>
        <v>5</v>
      </c>
      <c r="AZ260" s="2">
        <f t="shared" si="160"/>
        <v>24</v>
      </c>
      <c r="BA260" s="2">
        <f t="shared" si="164"/>
        <v>21</v>
      </c>
      <c r="BB260" s="2">
        <f t="shared" si="165"/>
        <v>6</v>
      </c>
      <c r="BC260" s="2">
        <f t="shared" si="166"/>
        <v>14</v>
      </c>
      <c r="BD260" s="2">
        <f t="shared" si="167"/>
        <v>6</v>
      </c>
      <c r="BE260" s="19">
        <f t="shared" si="168"/>
        <v>10</v>
      </c>
      <c r="BF260" s="19">
        <f t="shared" si="169"/>
        <v>4.0824829046386304</v>
      </c>
      <c r="BG260" s="31">
        <f t="shared" si="170"/>
        <v>-0.9797958971132712</v>
      </c>
      <c r="BH260" s="32">
        <f t="shared" si="161"/>
        <v>0.16359343889515282</v>
      </c>
      <c r="BI260" s="62">
        <f t="shared" si="171"/>
        <v>6.9014084507042259E-2</v>
      </c>
      <c r="BJ260" s="62" t="str">
        <f t="shared" si="172"/>
        <v/>
      </c>
      <c r="BK260" s="73" t="str">
        <f t="shared" si="173"/>
        <v/>
      </c>
      <c r="BM260" s="11">
        <f t="shared" si="162"/>
        <v>-4.7618704912274865E-2</v>
      </c>
    </row>
    <row r="261" spans="1:65">
      <c r="A261" s="30" t="s">
        <v>909</v>
      </c>
      <c r="B261" s="30" t="s">
        <v>910</v>
      </c>
      <c r="C261" s="30" t="s">
        <v>911</v>
      </c>
      <c r="D261" s="30" t="s">
        <v>912</v>
      </c>
      <c r="E261" s="30" t="s">
        <v>570</v>
      </c>
      <c r="F261" s="11" t="str">
        <f t="shared" si="163"/>
        <v>Immune syst</v>
      </c>
      <c r="H261" s="11">
        <f>VLOOKUP($B261,data!$B$3:$Q$15316,'diff expr 0 vs 1 mite'!H$8,FALSE)</f>
        <v>14.96359648</v>
      </c>
      <c r="I261" s="11">
        <f>VLOOKUP($B261,data!$B$3:$Q$15316,'diff expr 0 vs 1 mite'!I$8,FALSE)</f>
        <v>6.4861982960000004</v>
      </c>
      <c r="J261" s="11">
        <f>VLOOKUP($B261,data!$B$3:$Q$15316,'diff expr 0 vs 1 mite'!J$8,FALSE)</f>
        <v>7.0540314410000002</v>
      </c>
      <c r="K261" s="11">
        <f>VLOOKUP($B261,data!$B$3:$Q$15316,'diff expr 0 vs 1 mite'!K$8,FALSE)</f>
        <v>7.9513648259999998</v>
      </c>
      <c r="L261" s="11">
        <f>VLOOKUP($B261,data!$B$3:$Q$15316,'diff expr 0 vs 1 mite'!L$8,FALSE)</f>
        <v>19.717785410000001</v>
      </c>
      <c r="M261" s="11">
        <f>VLOOKUP($B261,data!$B$3:$Q$15316,'diff expr 0 vs 1 mite'!M$8,FALSE)</f>
        <v>9.3589519069999998</v>
      </c>
      <c r="N261" s="11">
        <f>VLOOKUP($B261,data!$B$3:$Q$15316,'diff expr 0 vs 1 mite'!N$8,FALSE)</f>
        <v>9.3966766310000001</v>
      </c>
      <c r="O261" s="11">
        <f>VLOOKUP($B261,data!$B$3:$Q$15316,'diff expr 0 vs 1 mite'!O$8,FALSE)</f>
        <v>26.420547070000001</v>
      </c>
      <c r="P261" s="11">
        <f>VLOOKUP($B261,data!$B$3:$Q$15316,'diff expr 0 vs 1 mite'!P$8,FALSE)</f>
        <v>25.34391948</v>
      </c>
      <c r="R261" s="27" t="s">
        <v>27749</v>
      </c>
      <c r="T261" s="2">
        <f t="shared" si="131"/>
        <v>6</v>
      </c>
      <c r="U261" s="2">
        <f t="shared" si="132"/>
        <v>1</v>
      </c>
      <c r="V261" s="2">
        <f t="shared" si="133"/>
        <v>2</v>
      </c>
      <c r="W261" s="2">
        <f t="shared" si="134"/>
        <v>3</v>
      </c>
      <c r="X261" s="2">
        <f t="shared" si="135"/>
        <v>7</v>
      </c>
      <c r="Y261" s="2">
        <f t="shared" si="136"/>
        <v>4</v>
      </c>
      <c r="Z261" s="2">
        <f t="shared" si="137"/>
        <v>5</v>
      </c>
      <c r="AA261" s="2">
        <f t="shared" si="138"/>
        <v>9</v>
      </c>
      <c r="AB261" s="2">
        <f t="shared" si="139"/>
        <v>8</v>
      </c>
      <c r="AC261" s="2"/>
      <c r="AD261" s="2">
        <f t="shared" si="140"/>
        <v>0</v>
      </c>
      <c r="AE261" s="2">
        <f t="shared" si="141"/>
        <v>0</v>
      </c>
      <c r="AF261" s="2">
        <f t="shared" si="142"/>
        <v>0</v>
      </c>
      <c r="AG261" s="2">
        <f t="shared" si="143"/>
        <v>0</v>
      </c>
      <c r="AH261" s="2">
        <f t="shared" si="144"/>
        <v>0</v>
      </c>
      <c r="AI261" s="2">
        <f t="shared" si="145"/>
        <v>0</v>
      </c>
      <c r="AJ261" s="2">
        <f t="shared" si="146"/>
        <v>0</v>
      </c>
      <c r="AK261" s="2">
        <f t="shared" si="147"/>
        <v>0</v>
      </c>
      <c r="AL261" s="2">
        <f t="shared" si="148"/>
        <v>0</v>
      </c>
      <c r="AM261" s="2"/>
      <c r="AN261" s="2">
        <f t="shared" si="149"/>
        <v>6</v>
      </c>
      <c r="AO261" s="2">
        <f t="shared" si="150"/>
        <v>1</v>
      </c>
      <c r="AP261" s="2">
        <f t="shared" si="151"/>
        <v>2</v>
      </c>
      <c r="AQ261" s="2">
        <f t="shared" si="152"/>
        <v>3</v>
      </c>
      <c r="AR261" s="2">
        <f t="shared" si="153"/>
        <v>7</v>
      </c>
      <c r="AS261" s="2">
        <f t="shared" si="154"/>
        <v>4</v>
      </c>
      <c r="AT261" s="2">
        <f t="shared" si="155"/>
        <v>5</v>
      </c>
      <c r="AU261" s="2">
        <f t="shared" si="156"/>
        <v>9</v>
      </c>
      <c r="AV261" s="2">
        <f t="shared" si="157"/>
        <v>8</v>
      </c>
      <c r="AW261" s="2"/>
      <c r="AX261" s="5">
        <f t="shared" si="158"/>
        <v>4</v>
      </c>
      <c r="AY261" s="2">
        <f t="shared" si="159"/>
        <v>5</v>
      </c>
      <c r="AZ261" s="2">
        <f t="shared" si="160"/>
        <v>12</v>
      </c>
      <c r="BA261" s="2">
        <f t="shared" si="164"/>
        <v>33</v>
      </c>
      <c r="BB261" s="2">
        <f t="shared" si="165"/>
        <v>18</v>
      </c>
      <c r="BC261" s="2">
        <f t="shared" si="166"/>
        <v>2</v>
      </c>
      <c r="BD261" s="2">
        <f t="shared" si="167"/>
        <v>2</v>
      </c>
      <c r="BE261" s="19">
        <f t="shared" si="168"/>
        <v>10</v>
      </c>
      <c r="BF261" s="19">
        <f t="shared" si="169"/>
        <v>4.0824829046386304</v>
      </c>
      <c r="BG261" s="31">
        <f t="shared" si="170"/>
        <v>-1.9595917942265424</v>
      </c>
      <c r="BH261" s="32">
        <f t="shared" si="161"/>
        <v>2.5021760624352556E-2</v>
      </c>
      <c r="BI261" s="62">
        <f t="shared" si="171"/>
        <v>2.47887323943662E-2</v>
      </c>
      <c r="BJ261" s="62" t="str">
        <f t="shared" si="172"/>
        <v/>
      </c>
      <c r="BK261" s="73" t="str">
        <f t="shared" si="173"/>
        <v/>
      </c>
      <c r="BM261" s="11">
        <f t="shared" si="162"/>
        <v>0.29671949457544844</v>
      </c>
    </row>
    <row r="262" spans="1:65">
      <c r="A262" s="30" t="s">
        <v>913</v>
      </c>
      <c r="B262" s="30" t="s">
        <v>914</v>
      </c>
      <c r="C262" s="30" t="s">
        <v>915</v>
      </c>
      <c r="D262" s="30" t="s">
        <v>916</v>
      </c>
      <c r="E262" s="30" t="s">
        <v>570</v>
      </c>
      <c r="F262" s="11" t="str">
        <f t="shared" si="163"/>
        <v>Immune syst</v>
      </c>
      <c r="H262" s="11">
        <f>VLOOKUP($B262,data!$B$3:$Q$15316,'diff expr 0 vs 1 mite'!H$8,FALSE)</f>
        <v>0.59386136300000003</v>
      </c>
      <c r="I262" s="11">
        <f>VLOOKUP($B262,data!$B$3:$Q$15316,'diff expr 0 vs 1 mite'!I$8,FALSE)</f>
        <v>0.71298076200000005</v>
      </c>
      <c r="J262" s="11">
        <f>VLOOKUP($B262,data!$B$3:$Q$15316,'diff expr 0 vs 1 mite'!J$8,FALSE)</f>
        <v>0.58788386299999995</v>
      </c>
      <c r="K262" s="11">
        <f>VLOOKUP($B262,data!$B$3:$Q$15316,'diff expr 0 vs 1 mite'!K$8,FALSE)</f>
        <v>0.72007293500000003</v>
      </c>
      <c r="L262" s="11">
        <f>VLOOKUP($B262,data!$B$3:$Q$15316,'diff expr 0 vs 1 mite'!L$8,FALSE)</f>
        <v>1.6014923249999999</v>
      </c>
      <c r="M262" s="11">
        <f>VLOOKUP($B262,data!$B$3:$Q$15316,'diff expr 0 vs 1 mite'!M$8,FALSE)</f>
        <v>1.303098208</v>
      </c>
      <c r="N262" s="11">
        <f>VLOOKUP($B262,data!$B$3:$Q$15316,'diff expr 0 vs 1 mite'!N$8,FALSE)</f>
        <v>1.0006146309999999</v>
      </c>
      <c r="O262" s="11">
        <f>VLOOKUP($B262,data!$B$3:$Q$15316,'diff expr 0 vs 1 mite'!O$8,FALSE)</f>
        <v>1.216091797</v>
      </c>
      <c r="P262" s="11">
        <f>VLOOKUP($B262,data!$B$3:$Q$15316,'diff expr 0 vs 1 mite'!P$8,FALSE)</f>
        <v>1.787911614</v>
      </c>
      <c r="R262" s="27" t="s">
        <v>27749</v>
      </c>
      <c r="T262" s="2">
        <f t="shared" si="131"/>
        <v>2</v>
      </c>
      <c r="U262" s="2">
        <f t="shared" si="132"/>
        <v>3</v>
      </c>
      <c r="V262" s="2">
        <f t="shared" si="133"/>
        <v>1</v>
      </c>
      <c r="W262" s="2">
        <f t="shared" si="134"/>
        <v>4</v>
      </c>
      <c r="X262" s="2">
        <f t="shared" si="135"/>
        <v>8</v>
      </c>
      <c r="Y262" s="2">
        <f t="shared" si="136"/>
        <v>7</v>
      </c>
      <c r="Z262" s="2">
        <f t="shared" si="137"/>
        <v>5</v>
      </c>
      <c r="AA262" s="2">
        <f t="shared" si="138"/>
        <v>6</v>
      </c>
      <c r="AB262" s="2">
        <f t="shared" si="139"/>
        <v>9</v>
      </c>
      <c r="AC262" s="2"/>
      <c r="AD262" s="2">
        <f t="shared" si="140"/>
        <v>0</v>
      </c>
      <c r="AE262" s="2">
        <f t="shared" si="141"/>
        <v>0</v>
      </c>
      <c r="AF262" s="2">
        <f t="shared" si="142"/>
        <v>0</v>
      </c>
      <c r="AG262" s="2">
        <f t="shared" si="143"/>
        <v>0</v>
      </c>
      <c r="AH262" s="2">
        <f t="shared" si="144"/>
        <v>0</v>
      </c>
      <c r="AI262" s="2">
        <f t="shared" si="145"/>
        <v>0</v>
      </c>
      <c r="AJ262" s="2">
        <f t="shared" si="146"/>
        <v>0</v>
      </c>
      <c r="AK262" s="2">
        <f t="shared" si="147"/>
        <v>0</v>
      </c>
      <c r="AL262" s="2">
        <f t="shared" si="148"/>
        <v>0</v>
      </c>
      <c r="AM262" s="2"/>
      <c r="AN262" s="2">
        <f t="shared" si="149"/>
        <v>2</v>
      </c>
      <c r="AO262" s="2">
        <f t="shared" si="150"/>
        <v>3</v>
      </c>
      <c r="AP262" s="2">
        <f t="shared" si="151"/>
        <v>1</v>
      </c>
      <c r="AQ262" s="2">
        <f t="shared" si="152"/>
        <v>4</v>
      </c>
      <c r="AR262" s="2">
        <f t="shared" si="153"/>
        <v>8</v>
      </c>
      <c r="AS262" s="2">
        <f t="shared" si="154"/>
        <v>7</v>
      </c>
      <c r="AT262" s="2">
        <f t="shared" si="155"/>
        <v>5</v>
      </c>
      <c r="AU262" s="2">
        <f t="shared" si="156"/>
        <v>6</v>
      </c>
      <c r="AV262" s="2">
        <f t="shared" si="157"/>
        <v>9</v>
      </c>
      <c r="AW262" s="2"/>
      <c r="AX262" s="5">
        <f t="shared" si="158"/>
        <v>4</v>
      </c>
      <c r="AY262" s="2">
        <f t="shared" si="159"/>
        <v>5</v>
      </c>
      <c r="AZ262" s="2">
        <f t="shared" si="160"/>
        <v>10</v>
      </c>
      <c r="BA262" s="2">
        <f t="shared" si="164"/>
        <v>35</v>
      </c>
      <c r="BB262" s="2">
        <f t="shared" si="165"/>
        <v>20</v>
      </c>
      <c r="BC262" s="2">
        <f t="shared" si="166"/>
        <v>0</v>
      </c>
      <c r="BD262" s="2">
        <f t="shared" si="167"/>
        <v>0</v>
      </c>
      <c r="BE262" s="19">
        <f t="shared" si="168"/>
        <v>10</v>
      </c>
      <c r="BF262" s="19">
        <f t="shared" si="169"/>
        <v>4.0824829046386304</v>
      </c>
      <c r="BG262" s="31">
        <f t="shared" si="170"/>
        <v>-2.4494897427831779</v>
      </c>
      <c r="BH262" s="32">
        <f t="shared" si="161"/>
        <v>7.1529392177148241E-3</v>
      </c>
      <c r="BI262" s="62">
        <f t="shared" si="171"/>
        <v>2.8169014084507044E-4</v>
      </c>
      <c r="BJ262" s="62" t="str">
        <f t="shared" si="172"/>
        <v/>
      </c>
      <c r="BK262" s="73" t="str">
        <f t="shared" si="173"/>
        <v>sign</v>
      </c>
      <c r="BM262" s="11">
        <f t="shared" si="162"/>
        <v>0.32507999292975803</v>
      </c>
    </row>
    <row r="263" spans="1:65">
      <c r="A263" s="30" t="s">
        <v>917</v>
      </c>
      <c r="B263" s="30" t="s">
        <v>918</v>
      </c>
      <c r="C263" s="30" t="s">
        <v>919</v>
      </c>
      <c r="D263" s="30" t="s">
        <v>920</v>
      </c>
      <c r="E263" s="30" t="s">
        <v>570</v>
      </c>
      <c r="F263" s="11" t="str">
        <f t="shared" si="163"/>
        <v>Immune syst</v>
      </c>
      <c r="H263" s="11">
        <f>VLOOKUP($B263,data!$B$3:$Q$15316,'diff expr 0 vs 1 mite'!H$8,FALSE)</f>
        <v>0.51134220100000005</v>
      </c>
      <c r="I263" s="11">
        <f>VLOOKUP($B263,data!$B$3:$Q$15316,'diff expr 0 vs 1 mite'!I$8,FALSE)</f>
        <v>0.36834571999999999</v>
      </c>
      <c r="J263" s="11">
        <f>VLOOKUP($B263,data!$B$3:$Q$15316,'diff expr 0 vs 1 mite'!J$8,FALSE)</f>
        <v>0.261825154</v>
      </c>
      <c r="K263" s="11">
        <f>VLOOKUP($B263,data!$B$3:$Q$15316,'diff expr 0 vs 1 mite'!K$8,FALSE)</f>
        <v>0.33215154899999999</v>
      </c>
      <c r="L263" s="11">
        <f>VLOOKUP($B263,data!$B$3:$Q$15316,'diff expr 0 vs 1 mite'!L$8,FALSE)</f>
        <v>0.295491265</v>
      </c>
      <c r="M263" s="11">
        <f>VLOOKUP($B263,data!$B$3:$Q$15316,'diff expr 0 vs 1 mite'!M$8,FALSE)</f>
        <v>0.561014024</v>
      </c>
      <c r="N263" s="11">
        <f>VLOOKUP($B263,data!$B$3:$Q$15316,'diff expr 0 vs 1 mite'!N$8,FALSE)</f>
        <v>0.121921082</v>
      </c>
      <c r="O263" s="11">
        <f>VLOOKUP($B263,data!$B$3:$Q$15316,'diff expr 0 vs 1 mite'!O$8,FALSE)</f>
        <v>0.26177787200000002</v>
      </c>
      <c r="P263" s="11">
        <f>VLOOKUP($B263,data!$B$3:$Q$15316,'diff expr 0 vs 1 mite'!P$8,FALSE)</f>
        <v>0.972299935</v>
      </c>
      <c r="R263" s="27" t="s">
        <v>27749</v>
      </c>
      <c r="T263" s="2">
        <f t="shared" si="131"/>
        <v>7</v>
      </c>
      <c r="U263" s="2">
        <f t="shared" si="132"/>
        <v>6</v>
      </c>
      <c r="V263" s="2">
        <f t="shared" si="133"/>
        <v>3</v>
      </c>
      <c r="W263" s="2">
        <f t="shared" si="134"/>
        <v>5</v>
      </c>
      <c r="X263" s="2">
        <f t="shared" si="135"/>
        <v>4</v>
      </c>
      <c r="Y263" s="2">
        <f t="shared" si="136"/>
        <v>8</v>
      </c>
      <c r="Z263" s="2">
        <f t="shared" si="137"/>
        <v>1</v>
      </c>
      <c r="AA263" s="2">
        <f t="shared" si="138"/>
        <v>2</v>
      </c>
      <c r="AB263" s="2">
        <f t="shared" si="139"/>
        <v>9</v>
      </c>
      <c r="AC263" s="2"/>
      <c r="AD263" s="2">
        <f t="shared" si="140"/>
        <v>0</v>
      </c>
      <c r="AE263" s="2">
        <f t="shared" si="141"/>
        <v>0</v>
      </c>
      <c r="AF263" s="2">
        <f t="shared" si="142"/>
        <v>0</v>
      </c>
      <c r="AG263" s="2">
        <f t="shared" si="143"/>
        <v>0</v>
      </c>
      <c r="AH263" s="2">
        <f t="shared" si="144"/>
        <v>0</v>
      </c>
      <c r="AI263" s="2">
        <f t="shared" si="145"/>
        <v>0</v>
      </c>
      <c r="AJ263" s="2">
        <f t="shared" si="146"/>
        <v>0</v>
      </c>
      <c r="AK263" s="2">
        <f t="shared" si="147"/>
        <v>0</v>
      </c>
      <c r="AL263" s="2">
        <f t="shared" si="148"/>
        <v>0</v>
      </c>
      <c r="AM263" s="2"/>
      <c r="AN263" s="2">
        <f t="shared" si="149"/>
        <v>7</v>
      </c>
      <c r="AO263" s="2">
        <f t="shared" si="150"/>
        <v>6</v>
      </c>
      <c r="AP263" s="2">
        <f t="shared" si="151"/>
        <v>3</v>
      </c>
      <c r="AQ263" s="2">
        <f t="shared" si="152"/>
        <v>5</v>
      </c>
      <c r="AR263" s="2">
        <f t="shared" si="153"/>
        <v>4</v>
      </c>
      <c r="AS263" s="2">
        <f t="shared" si="154"/>
        <v>8</v>
      </c>
      <c r="AT263" s="2">
        <f t="shared" si="155"/>
        <v>1</v>
      </c>
      <c r="AU263" s="2">
        <f t="shared" si="156"/>
        <v>2</v>
      </c>
      <c r="AV263" s="2">
        <f t="shared" si="157"/>
        <v>9</v>
      </c>
      <c r="AW263" s="2"/>
      <c r="AX263" s="5">
        <f t="shared" si="158"/>
        <v>4</v>
      </c>
      <c r="AY263" s="2">
        <f t="shared" si="159"/>
        <v>5</v>
      </c>
      <c r="AZ263" s="2">
        <f t="shared" si="160"/>
        <v>21</v>
      </c>
      <c r="BA263" s="2">
        <f t="shared" si="164"/>
        <v>24</v>
      </c>
      <c r="BB263" s="2">
        <f t="shared" si="165"/>
        <v>9</v>
      </c>
      <c r="BC263" s="2">
        <f t="shared" si="166"/>
        <v>11</v>
      </c>
      <c r="BD263" s="2">
        <f t="shared" si="167"/>
        <v>9</v>
      </c>
      <c r="BE263" s="19">
        <f t="shared" si="168"/>
        <v>10</v>
      </c>
      <c r="BF263" s="19">
        <f t="shared" si="169"/>
        <v>4.0824829046386304</v>
      </c>
      <c r="BG263" s="31">
        <f t="shared" si="170"/>
        <v>-0.2449489742783178</v>
      </c>
      <c r="BH263" s="32">
        <f t="shared" si="161"/>
        <v>0.40324797025367004</v>
      </c>
      <c r="BI263" s="62">
        <f t="shared" si="171"/>
        <v>9.2676056338028168E-2</v>
      </c>
      <c r="BJ263" s="62" t="str">
        <f t="shared" si="172"/>
        <v/>
      </c>
      <c r="BK263" s="73" t="str">
        <f t="shared" si="173"/>
        <v/>
      </c>
      <c r="BM263" s="11">
        <f t="shared" si="162"/>
        <v>7.9575428260932543E-2</v>
      </c>
    </row>
    <row r="264" spans="1:65">
      <c r="A264" s="30" t="s">
        <v>921</v>
      </c>
      <c r="B264" s="30" t="s">
        <v>922</v>
      </c>
      <c r="C264" s="30" t="s">
        <v>697</v>
      </c>
      <c r="D264" s="30" t="s">
        <v>698</v>
      </c>
      <c r="E264" s="30" t="s">
        <v>570</v>
      </c>
      <c r="F264" s="11" t="str">
        <f t="shared" si="163"/>
        <v>Immune syst</v>
      </c>
      <c r="H264" s="11">
        <f>VLOOKUP($B264,data!$B$3:$Q$15316,'diff expr 0 vs 1 mite'!H$8,FALSE)</f>
        <v>5.5988530990000003</v>
      </c>
      <c r="I264" s="11">
        <f>VLOOKUP($B264,data!$B$3:$Q$15316,'diff expr 0 vs 1 mite'!I$8,FALSE)</f>
        <v>5.4347247440000004</v>
      </c>
      <c r="J264" s="11">
        <f>VLOOKUP($B264,data!$B$3:$Q$15316,'diff expr 0 vs 1 mite'!J$8,FALSE)</f>
        <v>6.2581836839999996</v>
      </c>
      <c r="K264" s="11">
        <f>VLOOKUP($B264,data!$B$3:$Q$15316,'diff expr 0 vs 1 mite'!K$8,FALSE)</f>
        <v>6.2677386469999998</v>
      </c>
      <c r="L264" s="11">
        <f>VLOOKUP($B264,data!$B$3:$Q$15316,'diff expr 0 vs 1 mite'!L$8,FALSE)</f>
        <v>3.6140447739999999</v>
      </c>
      <c r="M264" s="11">
        <f>VLOOKUP($B264,data!$B$3:$Q$15316,'diff expr 0 vs 1 mite'!M$8,FALSE)</f>
        <v>10.19431148</v>
      </c>
      <c r="N264" s="11">
        <f>VLOOKUP($B264,data!$B$3:$Q$15316,'diff expr 0 vs 1 mite'!N$8,FALSE)</f>
        <v>7.1917087049999999</v>
      </c>
      <c r="O264" s="11">
        <f>VLOOKUP($B264,data!$B$3:$Q$15316,'diff expr 0 vs 1 mite'!O$8,FALSE)</f>
        <v>6.0984927539999996</v>
      </c>
      <c r="P264" s="11">
        <f>VLOOKUP($B264,data!$B$3:$Q$15316,'diff expr 0 vs 1 mite'!P$8,FALSE)</f>
        <v>8.3242895529999998</v>
      </c>
      <c r="R264" s="27" t="s">
        <v>27749</v>
      </c>
      <c r="T264" s="2">
        <f t="shared" si="131"/>
        <v>3</v>
      </c>
      <c r="U264" s="2">
        <f t="shared" si="132"/>
        <v>2</v>
      </c>
      <c r="V264" s="2">
        <f t="shared" si="133"/>
        <v>5</v>
      </c>
      <c r="W264" s="2">
        <f t="shared" si="134"/>
        <v>6</v>
      </c>
      <c r="X264" s="2">
        <f t="shared" si="135"/>
        <v>1</v>
      </c>
      <c r="Y264" s="2">
        <f t="shared" si="136"/>
        <v>9</v>
      </c>
      <c r="Z264" s="2">
        <f t="shared" si="137"/>
        <v>7</v>
      </c>
      <c r="AA264" s="2">
        <f t="shared" si="138"/>
        <v>4</v>
      </c>
      <c r="AB264" s="2">
        <f t="shared" si="139"/>
        <v>8</v>
      </c>
      <c r="AC264" s="2"/>
      <c r="AD264" s="2">
        <f t="shared" si="140"/>
        <v>0</v>
      </c>
      <c r="AE264" s="2">
        <f t="shared" si="141"/>
        <v>0</v>
      </c>
      <c r="AF264" s="2">
        <f t="shared" si="142"/>
        <v>0</v>
      </c>
      <c r="AG264" s="2">
        <f t="shared" si="143"/>
        <v>0</v>
      </c>
      <c r="AH264" s="2">
        <f t="shared" si="144"/>
        <v>0</v>
      </c>
      <c r="AI264" s="2">
        <f t="shared" si="145"/>
        <v>0</v>
      </c>
      <c r="AJ264" s="2">
        <f t="shared" si="146"/>
        <v>0</v>
      </c>
      <c r="AK264" s="2">
        <f t="shared" si="147"/>
        <v>0</v>
      </c>
      <c r="AL264" s="2">
        <f t="shared" si="148"/>
        <v>0</v>
      </c>
      <c r="AM264" s="2"/>
      <c r="AN264" s="2">
        <f t="shared" si="149"/>
        <v>3</v>
      </c>
      <c r="AO264" s="2">
        <f t="shared" si="150"/>
        <v>2</v>
      </c>
      <c r="AP264" s="2">
        <f t="shared" si="151"/>
        <v>5</v>
      </c>
      <c r="AQ264" s="2">
        <f t="shared" si="152"/>
        <v>6</v>
      </c>
      <c r="AR264" s="2">
        <f t="shared" si="153"/>
        <v>1</v>
      </c>
      <c r="AS264" s="2">
        <f t="shared" si="154"/>
        <v>9</v>
      </c>
      <c r="AT264" s="2">
        <f t="shared" si="155"/>
        <v>7</v>
      </c>
      <c r="AU264" s="2">
        <f t="shared" si="156"/>
        <v>4</v>
      </c>
      <c r="AV264" s="2">
        <f t="shared" si="157"/>
        <v>8</v>
      </c>
      <c r="AW264" s="2"/>
      <c r="AX264" s="5">
        <f t="shared" si="158"/>
        <v>4</v>
      </c>
      <c r="AY264" s="2">
        <f t="shared" si="159"/>
        <v>5</v>
      </c>
      <c r="AZ264" s="2">
        <f t="shared" si="160"/>
        <v>16</v>
      </c>
      <c r="BA264" s="2">
        <f t="shared" si="164"/>
        <v>29</v>
      </c>
      <c r="BB264" s="2">
        <f t="shared" si="165"/>
        <v>14</v>
      </c>
      <c r="BC264" s="2">
        <f t="shared" si="166"/>
        <v>6</v>
      </c>
      <c r="BD264" s="2">
        <f t="shared" si="167"/>
        <v>6</v>
      </c>
      <c r="BE264" s="19">
        <f t="shared" si="168"/>
        <v>10</v>
      </c>
      <c r="BF264" s="19">
        <f t="shared" si="169"/>
        <v>4.0824829046386304</v>
      </c>
      <c r="BG264" s="31">
        <f t="shared" si="170"/>
        <v>-0.9797958971132712</v>
      </c>
      <c r="BH264" s="32">
        <f t="shared" si="161"/>
        <v>0.16359343889515282</v>
      </c>
      <c r="BI264" s="62">
        <f t="shared" si="171"/>
        <v>6.9014084507042259E-2</v>
      </c>
      <c r="BJ264" s="62" t="str">
        <f t="shared" si="172"/>
        <v/>
      </c>
      <c r="BK264" s="73" t="str">
        <f t="shared" si="173"/>
        <v/>
      </c>
      <c r="BM264" s="11">
        <f t="shared" si="162"/>
        <v>8.0207381115242393E-2</v>
      </c>
    </row>
    <row r="265" spans="1:65">
      <c r="A265" s="30" t="s">
        <v>923</v>
      </c>
      <c r="B265" s="30" t="s">
        <v>924</v>
      </c>
      <c r="C265" s="30" t="s">
        <v>796</v>
      </c>
      <c r="D265" s="30" t="s">
        <v>797</v>
      </c>
      <c r="E265" s="30" t="s">
        <v>570</v>
      </c>
      <c r="F265" s="11" t="str">
        <f t="shared" si="163"/>
        <v>Immune syst</v>
      </c>
      <c r="H265" s="11">
        <f>VLOOKUP($B265,data!$B$3:$Q$15316,'diff expr 0 vs 1 mite'!H$8,FALSE)</f>
        <v>3.5269768579999998</v>
      </c>
      <c r="I265" s="11">
        <f>VLOOKUP($B265,data!$B$3:$Q$15316,'diff expr 0 vs 1 mite'!I$8,FALSE)</f>
        <v>2.66897648</v>
      </c>
      <c r="J265" s="11">
        <f>VLOOKUP($B265,data!$B$3:$Q$15316,'diff expr 0 vs 1 mite'!J$8,FALSE)</f>
        <v>1.970111932</v>
      </c>
      <c r="K265" s="11">
        <f>VLOOKUP($B265,data!$B$3:$Q$15316,'diff expr 0 vs 1 mite'!K$8,FALSE)</f>
        <v>3.415689763</v>
      </c>
      <c r="L265" s="11">
        <f>VLOOKUP($B265,data!$B$3:$Q$15316,'diff expr 0 vs 1 mite'!L$8,FALSE)</f>
        <v>4.0762950929999997</v>
      </c>
      <c r="M265" s="11">
        <f>VLOOKUP($B265,data!$B$3:$Q$15316,'diff expr 0 vs 1 mite'!M$8,FALSE)</f>
        <v>6.3320525659999998</v>
      </c>
      <c r="N265" s="11">
        <f>VLOOKUP($B265,data!$B$3:$Q$15316,'diff expr 0 vs 1 mite'!N$8,FALSE)</f>
        <v>4.5869958520000003</v>
      </c>
      <c r="O265" s="11">
        <f>VLOOKUP($B265,data!$B$3:$Q$15316,'diff expr 0 vs 1 mite'!O$8,FALSE)</f>
        <v>8.0978864529999992</v>
      </c>
      <c r="P265" s="11">
        <f>VLOOKUP($B265,data!$B$3:$Q$15316,'diff expr 0 vs 1 mite'!P$8,FALSE)</f>
        <v>9.7548035510000002</v>
      </c>
      <c r="R265" s="27" t="s">
        <v>27749</v>
      </c>
      <c r="T265" s="2">
        <f t="shared" si="131"/>
        <v>4</v>
      </c>
      <c r="U265" s="2">
        <f t="shared" si="132"/>
        <v>2</v>
      </c>
      <c r="V265" s="2">
        <f t="shared" si="133"/>
        <v>1</v>
      </c>
      <c r="W265" s="2">
        <f t="shared" si="134"/>
        <v>3</v>
      </c>
      <c r="X265" s="2">
        <f t="shared" si="135"/>
        <v>5</v>
      </c>
      <c r="Y265" s="2">
        <f t="shared" si="136"/>
        <v>7</v>
      </c>
      <c r="Z265" s="2">
        <f t="shared" si="137"/>
        <v>6</v>
      </c>
      <c r="AA265" s="2">
        <f t="shared" si="138"/>
        <v>8</v>
      </c>
      <c r="AB265" s="2">
        <f t="shared" si="139"/>
        <v>9</v>
      </c>
      <c r="AC265" s="2"/>
      <c r="AD265" s="2">
        <f t="shared" si="140"/>
        <v>0</v>
      </c>
      <c r="AE265" s="2">
        <f t="shared" si="141"/>
        <v>0</v>
      </c>
      <c r="AF265" s="2">
        <f t="shared" si="142"/>
        <v>0</v>
      </c>
      <c r="AG265" s="2">
        <f t="shared" si="143"/>
        <v>0</v>
      </c>
      <c r="AH265" s="2">
        <f t="shared" si="144"/>
        <v>0</v>
      </c>
      <c r="AI265" s="2">
        <f t="shared" si="145"/>
        <v>0</v>
      </c>
      <c r="AJ265" s="2">
        <f t="shared" si="146"/>
        <v>0</v>
      </c>
      <c r="AK265" s="2">
        <f t="shared" si="147"/>
        <v>0</v>
      </c>
      <c r="AL265" s="2">
        <f t="shared" si="148"/>
        <v>0</v>
      </c>
      <c r="AM265" s="2"/>
      <c r="AN265" s="2">
        <f t="shared" si="149"/>
        <v>4</v>
      </c>
      <c r="AO265" s="2">
        <f t="shared" si="150"/>
        <v>2</v>
      </c>
      <c r="AP265" s="2">
        <f t="shared" si="151"/>
        <v>1</v>
      </c>
      <c r="AQ265" s="2">
        <f t="shared" si="152"/>
        <v>3</v>
      </c>
      <c r="AR265" s="2">
        <f t="shared" si="153"/>
        <v>5</v>
      </c>
      <c r="AS265" s="2">
        <f t="shared" si="154"/>
        <v>7</v>
      </c>
      <c r="AT265" s="2">
        <f t="shared" si="155"/>
        <v>6</v>
      </c>
      <c r="AU265" s="2">
        <f t="shared" si="156"/>
        <v>8</v>
      </c>
      <c r="AV265" s="2">
        <f t="shared" si="157"/>
        <v>9</v>
      </c>
      <c r="AW265" s="2"/>
      <c r="AX265" s="5">
        <f t="shared" si="158"/>
        <v>4</v>
      </c>
      <c r="AY265" s="2">
        <f t="shared" si="159"/>
        <v>5</v>
      </c>
      <c r="AZ265" s="2">
        <f t="shared" si="160"/>
        <v>10</v>
      </c>
      <c r="BA265" s="2">
        <f t="shared" si="164"/>
        <v>35</v>
      </c>
      <c r="BB265" s="2">
        <f t="shared" si="165"/>
        <v>20</v>
      </c>
      <c r="BC265" s="2">
        <f t="shared" si="166"/>
        <v>0</v>
      </c>
      <c r="BD265" s="2">
        <f t="shared" si="167"/>
        <v>0</v>
      </c>
      <c r="BE265" s="19">
        <f t="shared" si="168"/>
        <v>10</v>
      </c>
      <c r="BF265" s="19">
        <f t="shared" si="169"/>
        <v>4.0824829046386304</v>
      </c>
      <c r="BG265" s="31">
        <f t="shared" si="170"/>
        <v>-2.4494897427831779</v>
      </c>
      <c r="BH265" s="32">
        <f t="shared" si="161"/>
        <v>7.1529392177148241E-3</v>
      </c>
      <c r="BI265" s="62">
        <f t="shared" si="171"/>
        <v>2.8169014084507044E-4</v>
      </c>
      <c r="BJ265" s="62" t="str">
        <f t="shared" si="172"/>
        <v/>
      </c>
      <c r="BK265" s="73" t="str">
        <f t="shared" si="173"/>
        <v>sign</v>
      </c>
      <c r="BM265" s="11">
        <f t="shared" si="162"/>
        <v>0.35582498724815714</v>
      </c>
    </row>
    <row r="266" spans="1:65">
      <c r="A266" s="30" t="s">
        <v>925</v>
      </c>
      <c r="B266" s="30" t="s">
        <v>926</v>
      </c>
      <c r="C266" s="30" t="s">
        <v>927</v>
      </c>
      <c r="D266" s="30" t="s">
        <v>928</v>
      </c>
      <c r="E266" s="30" t="s">
        <v>570</v>
      </c>
      <c r="F266" s="11" t="str">
        <f t="shared" si="163"/>
        <v>Immune syst</v>
      </c>
      <c r="H266" s="11">
        <f>VLOOKUP($B266,data!$B$3:$Q$15316,'diff expr 0 vs 1 mite'!H$8,FALSE)</f>
        <v>10.768239619999999</v>
      </c>
      <c r="I266" s="11">
        <f>VLOOKUP($B266,data!$B$3:$Q$15316,'diff expr 0 vs 1 mite'!I$8,FALSE)</f>
        <v>7.0443321640000001</v>
      </c>
      <c r="J266" s="11">
        <f>VLOOKUP($B266,data!$B$3:$Q$15316,'diff expr 0 vs 1 mite'!J$8,FALSE)</f>
        <v>7.9189126879999998</v>
      </c>
      <c r="K266" s="11">
        <f>VLOOKUP($B266,data!$B$3:$Q$15316,'diff expr 0 vs 1 mite'!K$8,FALSE)</f>
        <v>10.376395909999999</v>
      </c>
      <c r="L266" s="11">
        <f>VLOOKUP($B266,data!$B$3:$Q$15316,'diff expr 0 vs 1 mite'!L$8,FALSE)</f>
        <v>6.0266935960000003</v>
      </c>
      <c r="M266" s="11">
        <f>VLOOKUP($B266,data!$B$3:$Q$15316,'diff expr 0 vs 1 mite'!M$8,FALSE)</f>
        <v>15.6283221</v>
      </c>
      <c r="N266" s="11">
        <f>VLOOKUP($B266,data!$B$3:$Q$15316,'diff expr 0 vs 1 mite'!N$8,FALSE)</f>
        <v>11.69328262</v>
      </c>
      <c r="O266" s="11">
        <f>VLOOKUP($B266,data!$B$3:$Q$15316,'diff expr 0 vs 1 mite'!O$8,FALSE)</f>
        <v>20.488222700000001</v>
      </c>
      <c r="P266" s="11">
        <f>VLOOKUP($B266,data!$B$3:$Q$15316,'diff expr 0 vs 1 mite'!P$8,FALSE)</f>
        <v>46.916175189999997</v>
      </c>
      <c r="R266" s="27" t="s">
        <v>27749</v>
      </c>
      <c r="T266" s="2">
        <f t="shared" ref="T266:T329" si="174">IF(ISNUMBER(H266)=TRUE,RANK(H266,$H266:$P266,1))</f>
        <v>5</v>
      </c>
      <c r="U266" s="2">
        <f t="shared" ref="U266:U329" si="175">IF(ISNUMBER(I266)=TRUE,RANK(I266,$H266:$P266,1))</f>
        <v>2</v>
      </c>
      <c r="V266" s="2">
        <f t="shared" ref="V266:V329" si="176">IF(ISNUMBER(J266)=TRUE,RANK(J266,$H266:$P266,1))</f>
        <v>3</v>
      </c>
      <c r="W266" s="2">
        <f t="shared" ref="W266:W329" si="177">IF(ISNUMBER(K266)=TRUE,RANK(K266,$H266:$P266,1))</f>
        <v>4</v>
      </c>
      <c r="X266" s="2">
        <f t="shared" ref="X266:X329" si="178">IF(ISNUMBER(L266)=TRUE,RANK(L266,$H266:$P266,1))</f>
        <v>1</v>
      </c>
      <c r="Y266" s="2">
        <f t="shared" ref="Y266:Y329" si="179">IF(ISNUMBER(M266)=TRUE,RANK(M266,$H266:$P266,1))</f>
        <v>7</v>
      </c>
      <c r="Z266" s="2">
        <f t="shared" ref="Z266:Z329" si="180">IF(ISNUMBER(N266)=TRUE,RANK(N266,$H266:$P266,1))</f>
        <v>6</v>
      </c>
      <c r="AA266" s="2">
        <f t="shared" ref="AA266:AA329" si="181">IF(ISNUMBER(O266)=TRUE,RANK(O266,$H266:$P266,1))</f>
        <v>8</v>
      </c>
      <c r="AB266" s="2">
        <f t="shared" ref="AB266:AB329" si="182">IF(ISNUMBER(P266)=TRUE,RANK(P266,$H266:$P266,1))</f>
        <v>9</v>
      </c>
      <c r="AC266" s="2"/>
      <c r="AD266" s="2">
        <f t="shared" ref="AD266:AD329" si="183">IF(ISNUMBER(H266)=TRUE,((COUNT($H266:$P266)+1-RANK(H266,$H266:$P266,0)-RANK(H266,$H266:$P266,1))/2),"")</f>
        <v>0</v>
      </c>
      <c r="AE266" s="2">
        <f t="shared" ref="AE266:AE329" si="184">IF(ISNUMBER(I266)=TRUE,((COUNT($H266:$P266)+1-RANK(I266,$H266:$P266,0)-RANK(I266,$H266:$P266,1))/2),"")</f>
        <v>0</v>
      </c>
      <c r="AF266" s="2">
        <f t="shared" ref="AF266:AF329" si="185">IF(ISNUMBER(J266)=TRUE,((COUNT($H266:$P266)+1-RANK(J266,$H266:$P266,0)-RANK(J266,$H266:$P266,1))/2),"")</f>
        <v>0</v>
      </c>
      <c r="AG266" s="2">
        <f t="shared" ref="AG266:AG329" si="186">IF(ISNUMBER(K266)=TRUE,((COUNT($H266:$P266)+1-RANK(K266,$H266:$P266,0)-RANK(K266,$H266:$P266,1))/2),"")</f>
        <v>0</v>
      </c>
      <c r="AH266" s="2">
        <f t="shared" ref="AH266:AH329" si="187">IF(ISNUMBER(L266)=TRUE,((COUNT($H266:$P266)+1-RANK(L266,$H266:$P266,0)-RANK(L266,$H266:$P266,1))/2),"")</f>
        <v>0</v>
      </c>
      <c r="AI266" s="2">
        <f t="shared" ref="AI266:AI329" si="188">IF(ISNUMBER(M266)=TRUE,((COUNT($H266:$P266)+1-RANK(M266,$H266:$P266,0)-RANK(M266,$H266:$P266,1))/2),"")</f>
        <v>0</v>
      </c>
      <c r="AJ266" s="2">
        <f t="shared" ref="AJ266:AJ329" si="189">IF(ISNUMBER(N266)=TRUE,((COUNT($H266:$P266)+1-RANK(N266,$H266:$P266,0)-RANK(N266,$H266:$P266,1))/2),"")</f>
        <v>0</v>
      </c>
      <c r="AK266" s="2">
        <f t="shared" ref="AK266:AK329" si="190">IF(ISNUMBER(O266)=TRUE,((COUNT($H266:$P266)+1-RANK(O266,$H266:$P266,0)-RANK(O266,$H266:$P266,1))/2),"")</f>
        <v>0</v>
      </c>
      <c r="AL266" s="2">
        <f t="shared" ref="AL266:AL329" si="191">IF(ISNUMBER(P266)=TRUE,((COUNT($H266:$P266)+1-RANK(P266,$H266:$P266,0)-RANK(P266,$H266:$P266,1))/2),"")</f>
        <v>0</v>
      </c>
      <c r="AM266" s="2"/>
      <c r="AN266" s="2">
        <f t="shared" ref="AN266:AN329" si="192">IF(ISNUMBER(H266)=TRUE,(T266+AD266),"")</f>
        <v>5</v>
      </c>
      <c r="AO266" s="2">
        <f t="shared" ref="AO266:AO329" si="193">IF(ISNUMBER(I266)=TRUE,(U266+AE266),"")</f>
        <v>2</v>
      </c>
      <c r="AP266" s="2">
        <f t="shared" ref="AP266:AP329" si="194">IF(ISNUMBER(J266)=TRUE,(V266+AF266),"")</f>
        <v>3</v>
      </c>
      <c r="AQ266" s="2">
        <f t="shared" ref="AQ266:AQ329" si="195">IF(ISNUMBER(K266)=TRUE,(W266+AG266),"")</f>
        <v>4</v>
      </c>
      <c r="AR266" s="2">
        <f t="shared" ref="AR266:AR329" si="196">IF(ISNUMBER(L266)=TRUE,(X266+AH266),"")</f>
        <v>1</v>
      </c>
      <c r="AS266" s="2">
        <f t="shared" ref="AS266:AS329" si="197">IF(ISNUMBER(M266)=TRUE,(Y266+AI266),"")</f>
        <v>7</v>
      </c>
      <c r="AT266" s="2">
        <f t="shared" ref="AT266:AT329" si="198">IF(ISNUMBER(N266)=TRUE,(Z266+AJ266),"")</f>
        <v>6</v>
      </c>
      <c r="AU266" s="2">
        <f t="shared" ref="AU266:AU329" si="199">IF(ISNUMBER(O266)=TRUE,(AA266+AK266),"")</f>
        <v>8</v>
      </c>
      <c r="AV266" s="2">
        <f t="shared" ref="AV266:AV329" si="200">IF(ISNUMBER(P266)=TRUE,(AB266+AL266),"")</f>
        <v>9</v>
      </c>
      <c r="AW266" s="2"/>
      <c r="AX266" s="5">
        <f t="shared" ref="AX266:AX329" si="201">COUNT(H266:K266)</f>
        <v>4</v>
      </c>
      <c r="AY266" s="2">
        <f t="shared" ref="AY266:AY329" si="202">COUNT(L266:P266)</f>
        <v>5</v>
      </c>
      <c r="AZ266" s="2">
        <f t="shared" ref="AZ266:AZ329" si="203">SUM(AN266:AQ266)</f>
        <v>14</v>
      </c>
      <c r="BA266" s="2">
        <f t="shared" si="164"/>
        <v>31</v>
      </c>
      <c r="BB266" s="2">
        <f t="shared" si="165"/>
        <v>16</v>
      </c>
      <c r="BC266" s="2">
        <f t="shared" si="166"/>
        <v>4</v>
      </c>
      <c r="BD266" s="2">
        <f t="shared" si="167"/>
        <v>4</v>
      </c>
      <c r="BE266" s="19">
        <f t="shared" si="168"/>
        <v>10</v>
      </c>
      <c r="BF266" s="19">
        <f t="shared" si="169"/>
        <v>4.0824829046386304</v>
      </c>
      <c r="BG266" s="31">
        <f t="shared" si="170"/>
        <v>-1.4696938456699067</v>
      </c>
      <c r="BH266" s="32">
        <f t="shared" ref="BH266:BH329" si="204">IF(R266="OK",_xlfn.NORM.S.DIST(BG266,TRUE),"")</f>
        <v>7.0822345147568383E-2</v>
      </c>
      <c r="BI266" s="62">
        <f t="shared" si="171"/>
        <v>4.1971830985915497E-2</v>
      </c>
      <c r="BJ266" s="62" t="str">
        <f t="shared" si="172"/>
        <v/>
      </c>
      <c r="BK266" s="73" t="str">
        <f t="shared" si="173"/>
        <v/>
      </c>
      <c r="BM266" s="11">
        <f t="shared" ref="BM266:BM329" si="205">LOG(AVERAGE(L266:P266)/AVERAGE(H266:K266))</f>
        <v>0.34874466889459105</v>
      </c>
    </row>
    <row r="267" spans="1:65">
      <c r="A267" s="30" t="s">
        <v>929</v>
      </c>
      <c r="B267" s="30" t="s">
        <v>930</v>
      </c>
      <c r="C267" s="30" t="s">
        <v>931</v>
      </c>
      <c r="D267" s="30" t="s">
        <v>932</v>
      </c>
      <c r="E267" s="30" t="s">
        <v>570</v>
      </c>
      <c r="F267" s="11" t="str">
        <f t="shared" ref="F267:F330" si="206">MID(E267,1,11)</f>
        <v>Immune syst</v>
      </c>
      <c r="H267" s="11">
        <f>VLOOKUP($B267,data!$B$3:$Q$15316,'diff expr 0 vs 1 mite'!H$8,FALSE)</f>
        <v>5.7359023279999999</v>
      </c>
      <c r="I267" s="11">
        <f>VLOOKUP($B267,data!$B$3:$Q$15316,'diff expr 0 vs 1 mite'!I$8,FALSE)</f>
        <v>5.5780128180000004</v>
      </c>
      <c r="J267" s="11">
        <f>VLOOKUP($B267,data!$B$3:$Q$15316,'diff expr 0 vs 1 mite'!J$8,FALSE)</f>
        <v>5.9033364429999997</v>
      </c>
      <c r="K267" s="11">
        <f>VLOOKUP($B267,data!$B$3:$Q$15316,'diff expr 0 vs 1 mite'!K$8,FALSE)</f>
        <v>3.4650486869999999</v>
      </c>
      <c r="L267" s="11">
        <f>VLOOKUP($B267,data!$B$3:$Q$15316,'diff expr 0 vs 1 mite'!L$8,FALSE)</f>
        <v>3.853254723</v>
      </c>
      <c r="M267" s="11">
        <f>VLOOKUP($B267,data!$B$3:$Q$15316,'diff expr 0 vs 1 mite'!M$8,FALSE)</f>
        <v>3.7758530110000001</v>
      </c>
      <c r="N267" s="11">
        <f>VLOOKUP($B267,data!$B$3:$Q$15316,'diff expr 0 vs 1 mite'!N$8,FALSE)</f>
        <v>5.5799342650000003</v>
      </c>
      <c r="O267" s="11">
        <f>VLOOKUP($B267,data!$B$3:$Q$15316,'diff expr 0 vs 1 mite'!O$8,FALSE)</f>
        <v>5.2856152869999997</v>
      </c>
      <c r="P267" s="11">
        <f>VLOOKUP($B267,data!$B$3:$Q$15316,'diff expr 0 vs 1 mite'!P$8,FALSE)</f>
        <v>4.0899842470000003</v>
      </c>
      <c r="R267" s="27" t="s">
        <v>27749</v>
      </c>
      <c r="T267" s="2">
        <f t="shared" si="174"/>
        <v>8</v>
      </c>
      <c r="U267" s="2">
        <f t="shared" si="175"/>
        <v>6</v>
      </c>
      <c r="V267" s="2">
        <f t="shared" si="176"/>
        <v>9</v>
      </c>
      <c r="W267" s="2">
        <f t="shared" si="177"/>
        <v>1</v>
      </c>
      <c r="X267" s="2">
        <f t="shared" si="178"/>
        <v>3</v>
      </c>
      <c r="Y267" s="2">
        <f t="shared" si="179"/>
        <v>2</v>
      </c>
      <c r="Z267" s="2">
        <f t="shared" si="180"/>
        <v>7</v>
      </c>
      <c r="AA267" s="2">
        <f t="shared" si="181"/>
        <v>5</v>
      </c>
      <c r="AB267" s="2">
        <f t="shared" si="182"/>
        <v>4</v>
      </c>
      <c r="AC267" s="2"/>
      <c r="AD267" s="2">
        <f t="shared" si="183"/>
        <v>0</v>
      </c>
      <c r="AE267" s="2">
        <f t="shared" si="184"/>
        <v>0</v>
      </c>
      <c r="AF267" s="2">
        <f t="shared" si="185"/>
        <v>0</v>
      </c>
      <c r="AG267" s="2">
        <f t="shared" si="186"/>
        <v>0</v>
      </c>
      <c r="AH267" s="2">
        <f t="shared" si="187"/>
        <v>0</v>
      </c>
      <c r="AI267" s="2">
        <f t="shared" si="188"/>
        <v>0</v>
      </c>
      <c r="AJ267" s="2">
        <f t="shared" si="189"/>
        <v>0</v>
      </c>
      <c r="AK267" s="2">
        <f t="shared" si="190"/>
        <v>0</v>
      </c>
      <c r="AL267" s="2">
        <f t="shared" si="191"/>
        <v>0</v>
      </c>
      <c r="AM267" s="2"/>
      <c r="AN267" s="2">
        <f t="shared" si="192"/>
        <v>8</v>
      </c>
      <c r="AO267" s="2">
        <f t="shared" si="193"/>
        <v>6</v>
      </c>
      <c r="AP267" s="2">
        <f t="shared" si="194"/>
        <v>9</v>
      </c>
      <c r="AQ267" s="2">
        <f t="shared" si="195"/>
        <v>1</v>
      </c>
      <c r="AR267" s="2">
        <f t="shared" si="196"/>
        <v>3</v>
      </c>
      <c r="AS267" s="2">
        <f t="shared" si="197"/>
        <v>2</v>
      </c>
      <c r="AT267" s="2">
        <f t="shared" si="198"/>
        <v>7</v>
      </c>
      <c r="AU267" s="2">
        <f t="shared" si="199"/>
        <v>5</v>
      </c>
      <c r="AV267" s="2">
        <f t="shared" si="200"/>
        <v>4</v>
      </c>
      <c r="AW267" s="2"/>
      <c r="AX267" s="5">
        <f t="shared" si="201"/>
        <v>4</v>
      </c>
      <c r="AY267" s="2">
        <f t="shared" si="202"/>
        <v>5</v>
      </c>
      <c r="AZ267" s="2">
        <f t="shared" si="203"/>
        <v>24</v>
      </c>
      <c r="BA267" s="2">
        <f t="shared" ref="BA267:BA330" si="207">SUM(AR267:AV267)</f>
        <v>21</v>
      </c>
      <c r="BB267" s="2">
        <f t="shared" ref="BB267:BB330" si="208">AX267*AY267+(AX267*(AX267+1))/2-AZ267</f>
        <v>6</v>
      </c>
      <c r="BC267" s="2">
        <f t="shared" ref="BC267:BC330" si="209">AX267*AY267+(AY267*(AY267+1)/2-BA267)</f>
        <v>14</v>
      </c>
      <c r="BD267" s="2">
        <f t="shared" ref="BD267:BD330" si="210">MIN(BB267:BC267)</f>
        <v>6</v>
      </c>
      <c r="BE267" s="19">
        <f t="shared" ref="BE267:BE330" si="211">AX267*AY267/2</f>
        <v>10</v>
      </c>
      <c r="BF267" s="19">
        <f t="shared" ref="BF267:BF330" si="212">SQRT((AX267*AY267*(AX267+AY267+1))/12)</f>
        <v>4.0824829046386304</v>
      </c>
      <c r="BG267" s="31">
        <f t="shared" ref="BG267:BG330" si="213">(BD267-BE267)/BF267</f>
        <v>-0.9797958971132712</v>
      </c>
      <c r="BH267" s="32">
        <f t="shared" si="204"/>
        <v>0.16359343889515282</v>
      </c>
      <c r="BI267" s="62">
        <f t="shared" ref="BI267:BI330" si="214">(RANK(BH267,$BH$11:$BH$365,1)/$BJ$9)*$BK$9</f>
        <v>6.9014084507042259E-2</v>
      </c>
      <c r="BJ267" s="62" t="str">
        <f t="shared" si="172"/>
        <v/>
      </c>
      <c r="BK267" s="73" t="str">
        <f t="shared" si="173"/>
        <v/>
      </c>
      <c r="BM267" s="11">
        <f t="shared" si="205"/>
        <v>-5.8695650388889013E-2</v>
      </c>
    </row>
    <row r="268" spans="1:65">
      <c r="A268" s="30" t="s">
        <v>933</v>
      </c>
      <c r="B268" s="30" t="s">
        <v>934</v>
      </c>
      <c r="C268" s="30" t="s">
        <v>935</v>
      </c>
      <c r="D268" s="30" t="s">
        <v>936</v>
      </c>
      <c r="E268" s="30" t="s">
        <v>570</v>
      </c>
      <c r="F268" s="11" t="str">
        <f t="shared" si="206"/>
        <v>Immune syst</v>
      </c>
      <c r="H268" s="11">
        <f>VLOOKUP($B268,data!$B$3:$Q$15316,'diff expr 0 vs 1 mite'!H$8,FALSE)</f>
        <v>0.54783019200000005</v>
      </c>
      <c r="I268" s="11">
        <f>VLOOKUP($B268,data!$B$3:$Q$15316,'diff expr 0 vs 1 mite'!I$8,FALSE)</f>
        <v>0.67650835099999995</v>
      </c>
      <c r="J268" s="11">
        <f>VLOOKUP($B268,data!$B$3:$Q$15316,'diff expr 0 vs 1 mite'!J$8,FALSE)</f>
        <v>0.47125391999999999</v>
      </c>
      <c r="K268" s="11">
        <f>VLOOKUP($B268,data!$B$3:$Q$15316,'diff expr 0 vs 1 mite'!K$8,FALSE)</f>
        <v>0.463625599</v>
      </c>
      <c r="L268" s="11">
        <f>VLOOKUP($B268,data!$B$3:$Q$15316,'diff expr 0 vs 1 mite'!L$8,FALSE)</f>
        <v>0.92259500999999999</v>
      </c>
      <c r="M268" s="11">
        <f>VLOOKUP($B268,data!$B$3:$Q$15316,'diff expr 0 vs 1 mite'!M$8,FALSE)</f>
        <v>2.8850230190000001</v>
      </c>
      <c r="N268" s="11">
        <f>VLOOKUP($B268,data!$B$3:$Q$15316,'diff expr 0 vs 1 mite'!N$8,FALSE)</f>
        <v>1.262918851</v>
      </c>
      <c r="O268" s="11">
        <f>VLOOKUP($B268,data!$B$3:$Q$15316,'diff expr 0 vs 1 mite'!O$8,FALSE)</f>
        <v>1.92313804</v>
      </c>
      <c r="P268" s="11">
        <f>VLOOKUP($B268,data!$B$3:$Q$15316,'diff expr 0 vs 1 mite'!P$8,FALSE)</f>
        <v>1.1607298319999999</v>
      </c>
      <c r="R268" s="27" t="s">
        <v>27749</v>
      </c>
      <c r="T268" s="2">
        <f t="shared" si="174"/>
        <v>3</v>
      </c>
      <c r="U268" s="2">
        <f t="shared" si="175"/>
        <v>4</v>
      </c>
      <c r="V268" s="2">
        <f t="shared" si="176"/>
        <v>2</v>
      </c>
      <c r="W268" s="2">
        <f t="shared" si="177"/>
        <v>1</v>
      </c>
      <c r="X268" s="2">
        <f t="shared" si="178"/>
        <v>5</v>
      </c>
      <c r="Y268" s="2">
        <f t="shared" si="179"/>
        <v>9</v>
      </c>
      <c r="Z268" s="2">
        <f t="shared" si="180"/>
        <v>7</v>
      </c>
      <c r="AA268" s="2">
        <f t="shared" si="181"/>
        <v>8</v>
      </c>
      <c r="AB268" s="2">
        <f t="shared" si="182"/>
        <v>6</v>
      </c>
      <c r="AC268" s="2"/>
      <c r="AD268" s="2">
        <f t="shared" si="183"/>
        <v>0</v>
      </c>
      <c r="AE268" s="2">
        <f t="shared" si="184"/>
        <v>0</v>
      </c>
      <c r="AF268" s="2">
        <f t="shared" si="185"/>
        <v>0</v>
      </c>
      <c r="AG268" s="2">
        <f t="shared" si="186"/>
        <v>0</v>
      </c>
      <c r="AH268" s="2">
        <f t="shared" si="187"/>
        <v>0</v>
      </c>
      <c r="AI268" s="2">
        <f t="shared" si="188"/>
        <v>0</v>
      </c>
      <c r="AJ268" s="2">
        <f t="shared" si="189"/>
        <v>0</v>
      </c>
      <c r="AK268" s="2">
        <f t="shared" si="190"/>
        <v>0</v>
      </c>
      <c r="AL268" s="2">
        <f t="shared" si="191"/>
        <v>0</v>
      </c>
      <c r="AM268" s="2"/>
      <c r="AN268" s="2">
        <f t="shared" si="192"/>
        <v>3</v>
      </c>
      <c r="AO268" s="2">
        <f t="shared" si="193"/>
        <v>4</v>
      </c>
      <c r="AP268" s="2">
        <f t="shared" si="194"/>
        <v>2</v>
      </c>
      <c r="AQ268" s="2">
        <f t="shared" si="195"/>
        <v>1</v>
      </c>
      <c r="AR268" s="2">
        <f t="shared" si="196"/>
        <v>5</v>
      </c>
      <c r="AS268" s="2">
        <f t="shared" si="197"/>
        <v>9</v>
      </c>
      <c r="AT268" s="2">
        <f t="shared" si="198"/>
        <v>7</v>
      </c>
      <c r="AU268" s="2">
        <f t="shared" si="199"/>
        <v>8</v>
      </c>
      <c r="AV268" s="2">
        <f t="shared" si="200"/>
        <v>6</v>
      </c>
      <c r="AW268" s="2"/>
      <c r="AX268" s="5">
        <f t="shared" si="201"/>
        <v>4</v>
      </c>
      <c r="AY268" s="2">
        <f t="shared" si="202"/>
        <v>5</v>
      </c>
      <c r="AZ268" s="2">
        <f t="shared" si="203"/>
        <v>10</v>
      </c>
      <c r="BA268" s="2">
        <f t="shared" si="207"/>
        <v>35</v>
      </c>
      <c r="BB268" s="2">
        <f t="shared" si="208"/>
        <v>20</v>
      </c>
      <c r="BC268" s="2">
        <f t="shared" si="209"/>
        <v>0</v>
      </c>
      <c r="BD268" s="2">
        <f t="shared" si="210"/>
        <v>0</v>
      </c>
      <c r="BE268" s="19">
        <f t="shared" si="211"/>
        <v>10</v>
      </c>
      <c r="BF268" s="19">
        <f t="shared" si="212"/>
        <v>4.0824829046386304</v>
      </c>
      <c r="BG268" s="31">
        <f t="shared" si="213"/>
        <v>-2.4494897427831779</v>
      </c>
      <c r="BH268" s="32">
        <f t="shared" si="204"/>
        <v>7.1529392177148241E-3</v>
      </c>
      <c r="BI268" s="62">
        <f t="shared" si="214"/>
        <v>2.8169014084507044E-4</v>
      </c>
      <c r="BJ268" s="62" t="str">
        <f t="shared" ref="BJ268:BJ331" si="215">IF(BH268&lt;BI268,BH268,"")</f>
        <v/>
      </c>
      <c r="BK268" s="73" t="str">
        <f t="shared" ref="BK268:BK331" si="216">IF(BH268&lt;=MAX(BJ$11:BJ$365),"sign","")</f>
        <v>sign</v>
      </c>
      <c r="BM268" s="11">
        <f t="shared" si="205"/>
        <v>0.48018574681683207</v>
      </c>
    </row>
    <row r="269" spans="1:65">
      <c r="A269" s="30" t="s">
        <v>937</v>
      </c>
      <c r="B269" s="30" t="s">
        <v>938</v>
      </c>
      <c r="C269" s="30" t="s">
        <v>939</v>
      </c>
      <c r="D269" s="30" t="s">
        <v>940</v>
      </c>
      <c r="E269" s="30" t="s">
        <v>570</v>
      </c>
      <c r="F269" s="11" t="str">
        <f t="shared" si="206"/>
        <v>Immune syst</v>
      </c>
      <c r="H269" s="11">
        <f>VLOOKUP($B269,data!$B$3:$Q$15316,'diff expr 0 vs 1 mite'!H$8,FALSE)</f>
        <v>2.0637636490000002</v>
      </c>
      <c r="I269" s="11">
        <f>VLOOKUP($B269,data!$B$3:$Q$15316,'diff expr 0 vs 1 mite'!I$8,FALSE)</f>
        <v>1.8409973820000001</v>
      </c>
      <c r="J269" s="11">
        <f>VLOOKUP($B269,data!$B$3:$Q$15316,'diff expr 0 vs 1 mite'!J$8,FALSE)</f>
        <v>1.459537251</v>
      </c>
      <c r="K269" s="11">
        <f>VLOOKUP($B269,data!$B$3:$Q$15316,'diff expr 0 vs 1 mite'!K$8,FALSE)</f>
        <v>1.7186601260000001</v>
      </c>
      <c r="L269" s="11">
        <f>VLOOKUP($B269,data!$B$3:$Q$15316,'diff expr 0 vs 1 mite'!L$8,FALSE)</f>
        <v>1.060084408</v>
      </c>
      <c r="M269" s="11">
        <f>VLOOKUP($B269,data!$B$3:$Q$15316,'diff expr 0 vs 1 mite'!M$8,FALSE)</f>
        <v>4.7994100800000004</v>
      </c>
      <c r="N269" s="11">
        <f>VLOOKUP($B269,data!$B$3:$Q$15316,'diff expr 0 vs 1 mite'!N$8,FALSE)</f>
        <v>3.573187227</v>
      </c>
      <c r="O269" s="11">
        <f>VLOOKUP($B269,data!$B$3:$Q$15316,'diff expr 0 vs 1 mite'!O$8,FALSE)</f>
        <v>4.1899937459999999</v>
      </c>
      <c r="P269" s="11">
        <f>VLOOKUP($B269,data!$B$3:$Q$15316,'diff expr 0 vs 1 mite'!P$8,FALSE)</f>
        <v>5.3160858229999999</v>
      </c>
      <c r="R269" s="27" t="s">
        <v>27749</v>
      </c>
      <c r="T269" s="2">
        <f t="shared" si="174"/>
        <v>5</v>
      </c>
      <c r="U269" s="2">
        <f t="shared" si="175"/>
        <v>4</v>
      </c>
      <c r="V269" s="2">
        <f t="shared" si="176"/>
        <v>2</v>
      </c>
      <c r="W269" s="2">
        <f t="shared" si="177"/>
        <v>3</v>
      </c>
      <c r="X269" s="2">
        <f t="shared" si="178"/>
        <v>1</v>
      </c>
      <c r="Y269" s="2">
        <f t="shared" si="179"/>
        <v>8</v>
      </c>
      <c r="Z269" s="2">
        <f t="shared" si="180"/>
        <v>6</v>
      </c>
      <c r="AA269" s="2">
        <f t="shared" si="181"/>
        <v>7</v>
      </c>
      <c r="AB269" s="2">
        <f t="shared" si="182"/>
        <v>9</v>
      </c>
      <c r="AC269" s="2"/>
      <c r="AD269" s="2">
        <f t="shared" si="183"/>
        <v>0</v>
      </c>
      <c r="AE269" s="2">
        <f t="shared" si="184"/>
        <v>0</v>
      </c>
      <c r="AF269" s="2">
        <f t="shared" si="185"/>
        <v>0</v>
      </c>
      <c r="AG269" s="2">
        <f t="shared" si="186"/>
        <v>0</v>
      </c>
      <c r="AH269" s="2">
        <f t="shared" si="187"/>
        <v>0</v>
      </c>
      <c r="AI269" s="2">
        <f t="shared" si="188"/>
        <v>0</v>
      </c>
      <c r="AJ269" s="2">
        <f t="shared" si="189"/>
        <v>0</v>
      </c>
      <c r="AK269" s="2">
        <f t="shared" si="190"/>
        <v>0</v>
      </c>
      <c r="AL269" s="2">
        <f t="shared" si="191"/>
        <v>0</v>
      </c>
      <c r="AM269" s="2"/>
      <c r="AN269" s="2">
        <f t="shared" si="192"/>
        <v>5</v>
      </c>
      <c r="AO269" s="2">
        <f t="shared" si="193"/>
        <v>4</v>
      </c>
      <c r="AP269" s="2">
        <f t="shared" si="194"/>
        <v>2</v>
      </c>
      <c r="AQ269" s="2">
        <f t="shared" si="195"/>
        <v>3</v>
      </c>
      <c r="AR269" s="2">
        <f t="shared" si="196"/>
        <v>1</v>
      </c>
      <c r="AS269" s="2">
        <f t="shared" si="197"/>
        <v>8</v>
      </c>
      <c r="AT269" s="2">
        <f t="shared" si="198"/>
        <v>6</v>
      </c>
      <c r="AU269" s="2">
        <f t="shared" si="199"/>
        <v>7</v>
      </c>
      <c r="AV269" s="2">
        <f t="shared" si="200"/>
        <v>9</v>
      </c>
      <c r="AW269" s="2"/>
      <c r="AX269" s="5">
        <f t="shared" si="201"/>
        <v>4</v>
      </c>
      <c r="AY269" s="2">
        <f t="shared" si="202"/>
        <v>5</v>
      </c>
      <c r="AZ269" s="2">
        <f t="shared" si="203"/>
        <v>14</v>
      </c>
      <c r="BA269" s="2">
        <f t="shared" si="207"/>
        <v>31</v>
      </c>
      <c r="BB269" s="2">
        <f t="shared" si="208"/>
        <v>16</v>
      </c>
      <c r="BC269" s="2">
        <f t="shared" si="209"/>
        <v>4</v>
      </c>
      <c r="BD269" s="2">
        <f t="shared" si="210"/>
        <v>4</v>
      </c>
      <c r="BE269" s="19">
        <f t="shared" si="211"/>
        <v>10</v>
      </c>
      <c r="BF269" s="19">
        <f t="shared" si="212"/>
        <v>4.0824829046386304</v>
      </c>
      <c r="BG269" s="31">
        <f t="shared" si="213"/>
        <v>-1.4696938456699067</v>
      </c>
      <c r="BH269" s="32">
        <f t="shared" si="204"/>
        <v>7.0822345147568383E-2</v>
      </c>
      <c r="BI269" s="62">
        <f t="shared" si="214"/>
        <v>4.1971830985915497E-2</v>
      </c>
      <c r="BJ269" s="62" t="str">
        <f t="shared" si="215"/>
        <v/>
      </c>
      <c r="BK269" s="73" t="str">
        <f t="shared" si="216"/>
        <v/>
      </c>
      <c r="BM269" s="11">
        <f t="shared" si="205"/>
        <v>0.33022686537856366</v>
      </c>
    </row>
    <row r="270" spans="1:65">
      <c r="A270" s="30" t="s">
        <v>941</v>
      </c>
      <c r="B270" s="30" t="s">
        <v>942</v>
      </c>
      <c r="C270" s="30" t="s">
        <v>856</v>
      </c>
      <c r="D270" s="30" t="s">
        <v>857</v>
      </c>
      <c r="E270" s="30" t="s">
        <v>570</v>
      </c>
      <c r="F270" s="11" t="str">
        <f t="shared" si="206"/>
        <v>Immune syst</v>
      </c>
      <c r="H270" s="11">
        <f>VLOOKUP($B270,data!$B$3:$Q$15316,'diff expr 0 vs 1 mite'!H$8,FALSE)</f>
        <v>1.523713388</v>
      </c>
      <c r="I270" s="11">
        <f>VLOOKUP($B270,data!$B$3:$Q$15316,'diff expr 0 vs 1 mite'!I$8,FALSE)</f>
        <v>1.266271202</v>
      </c>
      <c r="J270" s="11">
        <f>VLOOKUP($B270,data!$B$3:$Q$15316,'diff expr 0 vs 1 mite'!J$8,FALSE)</f>
        <v>1.1420722889999999</v>
      </c>
      <c r="K270" s="11">
        <f>VLOOKUP($B270,data!$B$3:$Q$15316,'diff expr 0 vs 1 mite'!K$8,FALSE)</f>
        <v>1.086625199</v>
      </c>
      <c r="L270" s="11">
        <f>VLOOKUP($B270,data!$B$3:$Q$15316,'diff expr 0 vs 1 mite'!L$8,FALSE)</f>
        <v>0.88051405699999996</v>
      </c>
      <c r="M270" s="11">
        <f>VLOOKUP($B270,data!$B$3:$Q$15316,'diff expr 0 vs 1 mite'!M$8,FALSE)</f>
        <v>1.6361583710000001</v>
      </c>
      <c r="N270" s="11">
        <f>VLOOKUP($B270,data!$B$3:$Q$15316,'diff expr 0 vs 1 mite'!N$8,FALSE)</f>
        <v>1.632550076</v>
      </c>
      <c r="O270" s="11">
        <f>VLOOKUP($B270,data!$B$3:$Q$15316,'diff expr 0 vs 1 mite'!O$8,FALSE)</f>
        <v>2.4342105730000001</v>
      </c>
      <c r="P270" s="11">
        <f>VLOOKUP($B270,data!$B$3:$Q$15316,'diff expr 0 vs 1 mite'!P$8,FALSE)</f>
        <v>4.130178753</v>
      </c>
      <c r="R270" s="27" t="s">
        <v>27749</v>
      </c>
      <c r="T270" s="2">
        <f t="shared" si="174"/>
        <v>5</v>
      </c>
      <c r="U270" s="2">
        <f t="shared" si="175"/>
        <v>4</v>
      </c>
      <c r="V270" s="2">
        <f t="shared" si="176"/>
        <v>3</v>
      </c>
      <c r="W270" s="2">
        <f t="shared" si="177"/>
        <v>2</v>
      </c>
      <c r="X270" s="2">
        <f t="shared" si="178"/>
        <v>1</v>
      </c>
      <c r="Y270" s="2">
        <f t="shared" si="179"/>
        <v>7</v>
      </c>
      <c r="Z270" s="2">
        <f t="shared" si="180"/>
        <v>6</v>
      </c>
      <c r="AA270" s="2">
        <f t="shared" si="181"/>
        <v>8</v>
      </c>
      <c r="AB270" s="2">
        <f t="shared" si="182"/>
        <v>9</v>
      </c>
      <c r="AC270" s="2"/>
      <c r="AD270" s="2">
        <f t="shared" si="183"/>
        <v>0</v>
      </c>
      <c r="AE270" s="2">
        <f t="shared" si="184"/>
        <v>0</v>
      </c>
      <c r="AF270" s="2">
        <f t="shared" si="185"/>
        <v>0</v>
      </c>
      <c r="AG270" s="2">
        <f t="shared" si="186"/>
        <v>0</v>
      </c>
      <c r="AH270" s="2">
        <f t="shared" si="187"/>
        <v>0</v>
      </c>
      <c r="AI270" s="2">
        <f t="shared" si="188"/>
        <v>0</v>
      </c>
      <c r="AJ270" s="2">
        <f t="shared" si="189"/>
        <v>0</v>
      </c>
      <c r="AK270" s="2">
        <f t="shared" si="190"/>
        <v>0</v>
      </c>
      <c r="AL270" s="2">
        <f t="shared" si="191"/>
        <v>0</v>
      </c>
      <c r="AM270" s="2"/>
      <c r="AN270" s="2">
        <f t="shared" si="192"/>
        <v>5</v>
      </c>
      <c r="AO270" s="2">
        <f t="shared" si="193"/>
        <v>4</v>
      </c>
      <c r="AP270" s="2">
        <f t="shared" si="194"/>
        <v>3</v>
      </c>
      <c r="AQ270" s="2">
        <f t="shared" si="195"/>
        <v>2</v>
      </c>
      <c r="AR270" s="2">
        <f t="shared" si="196"/>
        <v>1</v>
      </c>
      <c r="AS270" s="2">
        <f t="shared" si="197"/>
        <v>7</v>
      </c>
      <c r="AT270" s="2">
        <f t="shared" si="198"/>
        <v>6</v>
      </c>
      <c r="AU270" s="2">
        <f t="shared" si="199"/>
        <v>8</v>
      </c>
      <c r="AV270" s="2">
        <f t="shared" si="200"/>
        <v>9</v>
      </c>
      <c r="AW270" s="2"/>
      <c r="AX270" s="5">
        <f t="shared" si="201"/>
        <v>4</v>
      </c>
      <c r="AY270" s="2">
        <f t="shared" si="202"/>
        <v>5</v>
      </c>
      <c r="AZ270" s="2">
        <f t="shared" si="203"/>
        <v>14</v>
      </c>
      <c r="BA270" s="2">
        <f t="shared" si="207"/>
        <v>31</v>
      </c>
      <c r="BB270" s="2">
        <f t="shared" si="208"/>
        <v>16</v>
      </c>
      <c r="BC270" s="2">
        <f t="shared" si="209"/>
        <v>4</v>
      </c>
      <c r="BD270" s="2">
        <f t="shared" si="210"/>
        <v>4</v>
      </c>
      <c r="BE270" s="19">
        <f t="shared" si="211"/>
        <v>10</v>
      </c>
      <c r="BF270" s="19">
        <f t="shared" si="212"/>
        <v>4.0824829046386304</v>
      </c>
      <c r="BG270" s="31">
        <f t="shared" si="213"/>
        <v>-1.4696938456699067</v>
      </c>
      <c r="BH270" s="32">
        <f t="shared" si="204"/>
        <v>7.0822345147568383E-2</v>
      </c>
      <c r="BI270" s="62">
        <f t="shared" si="214"/>
        <v>4.1971830985915497E-2</v>
      </c>
      <c r="BJ270" s="62" t="str">
        <f t="shared" si="215"/>
        <v/>
      </c>
      <c r="BK270" s="73" t="str">
        <f t="shared" si="216"/>
        <v/>
      </c>
      <c r="BM270" s="11">
        <f t="shared" si="205"/>
        <v>0.23243620918853033</v>
      </c>
    </row>
    <row r="271" spans="1:65">
      <c r="A271" s="30" t="s">
        <v>943</v>
      </c>
      <c r="B271" s="30" t="s">
        <v>944</v>
      </c>
      <c r="C271" s="30" t="s">
        <v>945</v>
      </c>
      <c r="D271" s="30" t="s">
        <v>946</v>
      </c>
      <c r="E271" s="30" t="s">
        <v>570</v>
      </c>
      <c r="F271" s="11" t="str">
        <f t="shared" si="206"/>
        <v>Immune syst</v>
      </c>
      <c r="H271" s="11">
        <f>VLOOKUP($B271,data!$B$3:$Q$15316,'diff expr 0 vs 1 mite'!H$8,FALSE)</f>
        <v>2.0176858690000001</v>
      </c>
      <c r="I271" s="11">
        <f>VLOOKUP($B271,data!$B$3:$Q$15316,'diff expr 0 vs 1 mite'!I$8,FALSE)</f>
        <v>1.9379219459999999</v>
      </c>
      <c r="J271" s="11">
        <f>VLOOKUP($B271,data!$B$3:$Q$15316,'diff expr 0 vs 1 mite'!J$8,FALSE)</f>
        <v>1.9127589570000001</v>
      </c>
      <c r="K271" s="11">
        <f>VLOOKUP($B271,data!$B$3:$Q$15316,'diff expr 0 vs 1 mite'!K$8,FALSE)</f>
        <v>1.437942029</v>
      </c>
      <c r="L271" s="11">
        <f>VLOOKUP($B271,data!$B$3:$Q$15316,'diff expr 0 vs 1 mite'!L$8,FALSE)</f>
        <v>1.099341084</v>
      </c>
      <c r="M271" s="11">
        <f>VLOOKUP($B271,data!$B$3:$Q$15316,'diff expr 0 vs 1 mite'!M$8,FALSE)</f>
        <v>4.1743756190000001</v>
      </c>
      <c r="N271" s="11">
        <f>VLOOKUP($B271,data!$B$3:$Q$15316,'diff expr 0 vs 1 mite'!N$8,FALSE)</f>
        <v>7.0925496040000002</v>
      </c>
      <c r="O271" s="11">
        <f>VLOOKUP($B271,data!$B$3:$Q$15316,'diff expr 0 vs 1 mite'!O$8,FALSE)</f>
        <v>2.1249039399999998</v>
      </c>
      <c r="P271" s="11">
        <f>VLOOKUP($B271,data!$B$3:$Q$15316,'diff expr 0 vs 1 mite'!P$8,FALSE)</f>
        <v>2.959633213</v>
      </c>
      <c r="R271" s="27" t="s">
        <v>27749</v>
      </c>
      <c r="T271" s="2">
        <f t="shared" si="174"/>
        <v>5</v>
      </c>
      <c r="U271" s="2">
        <f t="shared" si="175"/>
        <v>4</v>
      </c>
      <c r="V271" s="2">
        <f t="shared" si="176"/>
        <v>3</v>
      </c>
      <c r="W271" s="2">
        <f t="shared" si="177"/>
        <v>2</v>
      </c>
      <c r="X271" s="2">
        <f t="shared" si="178"/>
        <v>1</v>
      </c>
      <c r="Y271" s="2">
        <f t="shared" si="179"/>
        <v>8</v>
      </c>
      <c r="Z271" s="2">
        <f t="shared" si="180"/>
        <v>9</v>
      </c>
      <c r="AA271" s="2">
        <f t="shared" si="181"/>
        <v>6</v>
      </c>
      <c r="AB271" s="2">
        <f t="shared" si="182"/>
        <v>7</v>
      </c>
      <c r="AC271" s="2"/>
      <c r="AD271" s="2">
        <f t="shared" si="183"/>
        <v>0</v>
      </c>
      <c r="AE271" s="2">
        <f t="shared" si="184"/>
        <v>0</v>
      </c>
      <c r="AF271" s="2">
        <f t="shared" si="185"/>
        <v>0</v>
      </c>
      <c r="AG271" s="2">
        <f t="shared" si="186"/>
        <v>0</v>
      </c>
      <c r="AH271" s="2">
        <f t="shared" si="187"/>
        <v>0</v>
      </c>
      <c r="AI271" s="2">
        <f t="shared" si="188"/>
        <v>0</v>
      </c>
      <c r="AJ271" s="2">
        <f t="shared" si="189"/>
        <v>0</v>
      </c>
      <c r="AK271" s="2">
        <f t="shared" si="190"/>
        <v>0</v>
      </c>
      <c r="AL271" s="2">
        <f t="shared" si="191"/>
        <v>0</v>
      </c>
      <c r="AM271" s="2"/>
      <c r="AN271" s="2">
        <f t="shared" si="192"/>
        <v>5</v>
      </c>
      <c r="AO271" s="2">
        <f t="shared" si="193"/>
        <v>4</v>
      </c>
      <c r="AP271" s="2">
        <f t="shared" si="194"/>
        <v>3</v>
      </c>
      <c r="AQ271" s="2">
        <f t="shared" si="195"/>
        <v>2</v>
      </c>
      <c r="AR271" s="2">
        <f t="shared" si="196"/>
        <v>1</v>
      </c>
      <c r="AS271" s="2">
        <f t="shared" si="197"/>
        <v>8</v>
      </c>
      <c r="AT271" s="2">
        <f t="shared" si="198"/>
        <v>9</v>
      </c>
      <c r="AU271" s="2">
        <f t="shared" si="199"/>
        <v>6</v>
      </c>
      <c r="AV271" s="2">
        <f t="shared" si="200"/>
        <v>7</v>
      </c>
      <c r="AW271" s="2"/>
      <c r="AX271" s="5">
        <f t="shared" si="201"/>
        <v>4</v>
      </c>
      <c r="AY271" s="2">
        <f t="shared" si="202"/>
        <v>5</v>
      </c>
      <c r="AZ271" s="2">
        <f t="shared" si="203"/>
        <v>14</v>
      </c>
      <c r="BA271" s="2">
        <f t="shared" si="207"/>
        <v>31</v>
      </c>
      <c r="BB271" s="2">
        <f t="shared" si="208"/>
        <v>16</v>
      </c>
      <c r="BC271" s="2">
        <f t="shared" si="209"/>
        <v>4</v>
      </c>
      <c r="BD271" s="2">
        <f t="shared" si="210"/>
        <v>4</v>
      </c>
      <c r="BE271" s="19">
        <f t="shared" si="211"/>
        <v>10</v>
      </c>
      <c r="BF271" s="19">
        <f t="shared" si="212"/>
        <v>4.0824829046386304</v>
      </c>
      <c r="BG271" s="31">
        <f t="shared" si="213"/>
        <v>-1.4696938456699067</v>
      </c>
      <c r="BH271" s="32">
        <f t="shared" si="204"/>
        <v>7.0822345147568383E-2</v>
      </c>
      <c r="BI271" s="62">
        <f t="shared" si="214"/>
        <v>4.1971830985915497E-2</v>
      </c>
      <c r="BJ271" s="62" t="str">
        <f t="shared" si="215"/>
        <v/>
      </c>
      <c r="BK271" s="73" t="str">
        <f t="shared" si="216"/>
        <v/>
      </c>
      <c r="BM271" s="11">
        <f t="shared" si="205"/>
        <v>0.28120739057612781</v>
      </c>
    </row>
    <row r="272" spans="1:65">
      <c r="A272" s="30" t="s">
        <v>947</v>
      </c>
      <c r="B272" s="30" t="s">
        <v>948</v>
      </c>
      <c r="C272" s="30" t="s">
        <v>632</v>
      </c>
      <c r="D272" s="30" t="s">
        <v>633</v>
      </c>
      <c r="E272" s="30" t="s">
        <v>570</v>
      </c>
      <c r="F272" s="11" t="str">
        <f t="shared" si="206"/>
        <v>Immune syst</v>
      </c>
      <c r="H272" s="11">
        <f>VLOOKUP($B272,data!$B$3:$Q$15316,'diff expr 0 vs 1 mite'!H$8,FALSE)</f>
        <v>5.4580695590000001</v>
      </c>
      <c r="I272" s="11">
        <f>VLOOKUP($B272,data!$B$3:$Q$15316,'diff expr 0 vs 1 mite'!I$8,FALSE)</f>
        <v>5.7415656630000003</v>
      </c>
      <c r="J272" s="11">
        <f>VLOOKUP($B272,data!$B$3:$Q$15316,'diff expr 0 vs 1 mite'!J$8,FALSE)</f>
        <v>3.3536678119999999</v>
      </c>
      <c r="K272" s="11">
        <f>VLOOKUP($B272,data!$B$3:$Q$15316,'diff expr 0 vs 1 mite'!K$8,FALSE)</f>
        <v>4.0518714490000001</v>
      </c>
      <c r="L272" s="11">
        <f>VLOOKUP($B272,data!$B$3:$Q$15316,'diff expr 0 vs 1 mite'!L$8,FALSE)</f>
        <v>3.604657644</v>
      </c>
      <c r="M272" s="11">
        <f>VLOOKUP($B272,data!$B$3:$Q$15316,'diff expr 0 vs 1 mite'!M$8,FALSE)</f>
        <v>20.53120075</v>
      </c>
      <c r="N272" s="11">
        <f>VLOOKUP($B272,data!$B$3:$Q$15316,'diff expr 0 vs 1 mite'!N$8,FALSE)</f>
        <v>22.606939560000001</v>
      </c>
      <c r="O272" s="11">
        <f>VLOOKUP($B272,data!$B$3:$Q$15316,'diff expr 0 vs 1 mite'!O$8,FALSE)</f>
        <v>12.24133818</v>
      </c>
      <c r="P272" s="11">
        <f>VLOOKUP($B272,data!$B$3:$Q$15316,'diff expr 0 vs 1 mite'!P$8,FALSE)</f>
        <v>17.79143148</v>
      </c>
      <c r="R272" s="27" t="s">
        <v>27749</v>
      </c>
      <c r="T272" s="2">
        <f t="shared" si="174"/>
        <v>4</v>
      </c>
      <c r="U272" s="2">
        <f t="shared" si="175"/>
        <v>5</v>
      </c>
      <c r="V272" s="2">
        <f t="shared" si="176"/>
        <v>1</v>
      </c>
      <c r="W272" s="2">
        <f t="shared" si="177"/>
        <v>3</v>
      </c>
      <c r="X272" s="2">
        <f t="shared" si="178"/>
        <v>2</v>
      </c>
      <c r="Y272" s="2">
        <f t="shared" si="179"/>
        <v>8</v>
      </c>
      <c r="Z272" s="2">
        <f t="shared" si="180"/>
        <v>9</v>
      </c>
      <c r="AA272" s="2">
        <f t="shared" si="181"/>
        <v>6</v>
      </c>
      <c r="AB272" s="2">
        <f t="shared" si="182"/>
        <v>7</v>
      </c>
      <c r="AC272" s="2"/>
      <c r="AD272" s="2">
        <f t="shared" si="183"/>
        <v>0</v>
      </c>
      <c r="AE272" s="2">
        <f t="shared" si="184"/>
        <v>0</v>
      </c>
      <c r="AF272" s="2">
        <f t="shared" si="185"/>
        <v>0</v>
      </c>
      <c r="AG272" s="2">
        <f t="shared" si="186"/>
        <v>0</v>
      </c>
      <c r="AH272" s="2">
        <f t="shared" si="187"/>
        <v>0</v>
      </c>
      <c r="AI272" s="2">
        <f t="shared" si="188"/>
        <v>0</v>
      </c>
      <c r="AJ272" s="2">
        <f t="shared" si="189"/>
        <v>0</v>
      </c>
      <c r="AK272" s="2">
        <f t="shared" si="190"/>
        <v>0</v>
      </c>
      <c r="AL272" s="2">
        <f t="shared" si="191"/>
        <v>0</v>
      </c>
      <c r="AM272" s="2"/>
      <c r="AN272" s="2">
        <f t="shared" si="192"/>
        <v>4</v>
      </c>
      <c r="AO272" s="2">
        <f t="shared" si="193"/>
        <v>5</v>
      </c>
      <c r="AP272" s="2">
        <f t="shared" si="194"/>
        <v>1</v>
      </c>
      <c r="AQ272" s="2">
        <f t="shared" si="195"/>
        <v>3</v>
      </c>
      <c r="AR272" s="2">
        <f t="shared" si="196"/>
        <v>2</v>
      </c>
      <c r="AS272" s="2">
        <f t="shared" si="197"/>
        <v>8</v>
      </c>
      <c r="AT272" s="2">
        <f t="shared" si="198"/>
        <v>9</v>
      </c>
      <c r="AU272" s="2">
        <f t="shared" si="199"/>
        <v>6</v>
      </c>
      <c r="AV272" s="2">
        <f t="shared" si="200"/>
        <v>7</v>
      </c>
      <c r="AW272" s="2"/>
      <c r="AX272" s="5">
        <f t="shared" si="201"/>
        <v>4</v>
      </c>
      <c r="AY272" s="2">
        <f t="shared" si="202"/>
        <v>5</v>
      </c>
      <c r="AZ272" s="2">
        <f t="shared" si="203"/>
        <v>13</v>
      </c>
      <c r="BA272" s="2">
        <f t="shared" si="207"/>
        <v>32</v>
      </c>
      <c r="BB272" s="2">
        <f t="shared" si="208"/>
        <v>17</v>
      </c>
      <c r="BC272" s="2">
        <f t="shared" si="209"/>
        <v>3</v>
      </c>
      <c r="BD272" s="2">
        <f t="shared" si="210"/>
        <v>3</v>
      </c>
      <c r="BE272" s="19">
        <f t="shared" si="211"/>
        <v>10</v>
      </c>
      <c r="BF272" s="19">
        <f t="shared" si="212"/>
        <v>4.0824829046386304</v>
      </c>
      <c r="BG272" s="31">
        <f t="shared" si="213"/>
        <v>-1.7146428199482247</v>
      </c>
      <c r="BH272" s="32">
        <f t="shared" si="204"/>
        <v>4.3205366486849993E-2</v>
      </c>
      <c r="BI272" s="62">
        <f t="shared" si="214"/>
        <v>3.3239436619718309E-2</v>
      </c>
      <c r="BJ272" s="62" t="str">
        <f t="shared" si="215"/>
        <v/>
      </c>
      <c r="BK272" s="73" t="str">
        <f t="shared" si="216"/>
        <v/>
      </c>
      <c r="BM272" s="11">
        <f t="shared" si="205"/>
        <v>0.5186792756511408</v>
      </c>
    </row>
    <row r="273" spans="1:65">
      <c r="A273" s="30" t="s">
        <v>949</v>
      </c>
      <c r="B273" s="30" t="s">
        <v>950</v>
      </c>
      <c r="C273" s="30" t="s">
        <v>951</v>
      </c>
      <c r="D273" s="30" t="s">
        <v>952</v>
      </c>
      <c r="E273" s="30" t="s">
        <v>570</v>
      </c>
      <c r="F273" s="11" t="str">
        <f t="shared" si="206"/>
        <v>Immune syst</v>
      </c>
      <c r="H273" s="11">
        <f>VLOOKUP($B273,data!$B$3:$Q$15316,'diff expr 0 vs 1 mite'!H$8,FALSE)</f>
        <v>1.285585575</v>
      </c>
      <c r="I273" s="11">
        <f>VLOOKUP($B273,data!$B$3:$Q$15316,'diff expr 0 vs 1 mite'!I$8,FALSE)</f>
        <v>0.90303586000000002</v>
      </c>
      <c r="J273" s="11">
        <f>VLOOKUP($B273,data!$B$3:$Q$15316,'diff expr 0 vs 1 mite'!J$8,FALSE)</f>
        <v>0.99034485699999997</v>
      </c>
      <c r="K273" s="11">
        <f>VLOOKUP($B273,data!$B$3:$Q$15316,'diff expr 0 vs 1 mite'!K$8,FALSE)</f>
        <v>0.67304576100000002</v>
      </c>
      <c r="L273" s="11">
        <f>VLOOKUP($B273,data!$B$3:$Q$15316,'diff expr 0 vs 1 mite'!L$8,FALSE)</f>
        <v>1.3971072410000001</v>
      </c>
      <c r="M273" s="11">
        <f>VLOOKUP($B273,data!$B$3:$Q$15316,'diff expr 0 vs 1 mite'!M$8,FALSE)</f>
        <v>3.7893155740000002</v>
      </c>
      <c r="N273" s="11">
        <f>VLOOKUP($B273,data!$B$3:$Q$15316,'diff expr 0 vs 1 mite'!N$8,FALSE)</f>
        <v>0.80154417499999997</v>
      </c>
      <c r="O273" s="11">
        <f>VLOOKUP($B273,data!$B$3:$Q$15316,'diff expr 0 vs 1 mite'!O$8,FALSE)</f>
        <v>2.6325842549999998</v>
      </c>
      <c r="P273" s="11">
        <f>VLOOKUP($B273,data!$B$3:$Q$15316,'diff expr 0 vs 1 mite'!P$8,FALSE)</f>
        <v>3.6667463640000002</v>
      </c>
      <c r="R273" s="27" t="s">
        <v>27749</v>
      </c>
      <c r="T273" s="2">
        <f t="shared" si="174"/>
        <v>5</v>
      </c>
      <c r="U273" s="2">
        <f t="shared" si="175"/>
        <v>3</v>
      </c>
      <c r="V273" s="2">
        <f t="shared" si="176"/>
        <v>4</v>
      </c>
      <c r="W273" s="2">
        <f t="shared" si="177"/>
        <v>1</v>
      </c>
      <c r="X273" s="2">
        <f t="shared" si="178"/>
        <v>6</v>
      </c>
      <c r="Y273" s="2">
        <f t="shared" si="179"/>
        <v>9</v>
      </c>
      <c r="Z273" s="2">
        <f t="shared" si="180"/>
        <v>2</v>
      </c>
      <c r="AA273" s="2">
        <f t="shared" si="181"/>
        <v>7</v>
      </c>
      <c r="AB273" s="2">
        <f t="shared" si="182"/>
        <v>8</v>
      </c>
      <c r="AC273" s="2"/>
      <c r="AD273" s="2">
        <f t="shared" si="183"/>
        <v>0</v>
      </c>
      <c r="AE273" s="2">
        <f t="shared" si="184"/>
        <v>0</v>
      </c>
      <c r="AF273" s="2">
        <f t="shared" si="185"/>
        <v>0</v>
      </c>
      <c r="AG273" s="2">
        <f t="shared" si="186"/>
        <v>0</v>
      </c>
      <c r="AH273" s="2">
        <f t="shared" si="187"/>
        <v>0</v>
      </c>
      <c r="AI273" s="2">
        <f t="shared" si="188"/>
        <v>0</v>
      </c>
      <c r="AJ273" s="2">
        <f t="shared" si="189"/>
        <v>0</v>
      </c>
      <c r="AK273" s="2">
        <f t="shared" si="190"/>
        <v>0</v>
      </c>
      <c r="AL273" s="2">
        <f t="shared" si="191"/>
        <v>0</v>
      </c>
      <c r="AM273" s="2"/>
      <c r="AN273" s="2">
        <f t="shared" si="192"/>
        <v>5</v>
      </c>
      <c r="AO273" s="2">
        <f t="shared" si="193"/>
        <v>3</v>
      </c>
      <c r="AP273" s="2">
        <f t="shared" si="194"/>
        <v>4</v>
      </c>
      <c r="AQ273" s="2">
        <f t="shared" si="195"/>
        <v>1</v>
      </c>
      <c r="AR273" s="2">
        <f t="shared" si="196"/>
        <v>6</v>
      </c>
      <c r="AS273" s="2">
        <f t="shared" si="197"/>
        <v>9</v>
      </c>
      <c r="AT273" s="2">
        <f t="shared" si="198"/>
        <v>2</v>
      </c>
      <c r="AU273" s="2">
        <f t="shared" si="199"/>
        <v>7</v>
      </c>
      <c r="AV273" s="2">
        <f t="shared" si="200"/>
        <v>8</v>
      </c>
      <c r="AW273" s="2"/>
      <c r="AX273" s="5">
        <f t="shared" si="201"/>
        <v>4</v>
      </c>
      <c r="AY273" s="2">
        <f t="shared" si="202"/>
        <v>5</v>
      </c>
      <c r="AZ273" s="2">
        <f t="shared" si="203"/>
        <v>13</v>
      </c>
      <c r="BA273" s="2">
        <f t="shared" si="207"/>
        <v>32</v>
      </c>
      <c r="BB273" s="2">
        <f t="shared" si="208"/>
        <v>17</v>
      </c>
      <c r="BC273" s="2">
        <f t="shared" si="209"/>
        <v>3</v>
      </c>
      <c r="BD273" s="2">
        <f t="shared" si="210"/>
        <v>3</v>
      </c>
      <c r="BE273" s="19">
        <f t="shared" si="211"/>
        <v>10</v>
      </c>
      <c r="BF273" s="19">
        <f t="shared" si="212"/>
        <v>4.0824829046386304</v>
      </c>
      <c r="BG273" s="31">
        <f t="shared" si="213"/>
        <v>-1.7146428199482247</v>
      </c>
      <c r="BH273" s="32">
        <f t="shared" si="204"/>
        <v>4.3205366486849993E-2</v>
      </c>
      <c r="BI273" s="62">
        <f t="shared" si="214"/>
        <v>3.3239436619718309E-2</v>
      </c>
      <c r="BJ273" s="62" t="str">
        <f t="shared" si="215"/>
        <v/>
      </c>
      <c r="BK273" s="73" t="str">
        <f t="shared" si="216"/>
        <v/>
      </c>
      <c r="BM273" s="11">
        <f t="shared" si="205"/>
        <v>0.4068587270138353</v>
      </c>
    </row>
    <row r="274" spans="1:65">
      <c r="A274" s="30" t="s">
        <v>953</v>
      </c>
      <c r="B274" s="30" t="s">
        <v>954</v>
      </c>
      <c r="C274" s="30" t="s">
        <v>955</v>
      </c>
      <c r="D274" s="30"/>
      <c r="E274" s="30" t="s">
        <v>570</v>
      </c>
      <c r="F274" s="11" t="str">
        <f t="shared" si="206"/>
        <v>Immune syst</v>
      </c>
      <c r="H274" s="11">
        <f>VLOOKUP($B274,data!$B$3:$Q$15316,'diff expr 0 vs 1 mite'!H$8,FALSE)</f>
        <v>5.4870189280000004</v>
      </c>
      <c r="I274" s="11">
        <f>VLOOKUP($B274,data!$B$3:$Q$15316,'diff expr 0 vs 1 mite'!I$8,FALSE)</f>
        <v>3.1369666760000001</v>
      </c>
      <c r="J274" s="11">
        <f>VLOOKUP($B274,data!$B$3:$Q$15316,'diff expr 0 vs 1 mite'!J$8,FALSE)</f>
        <v>5.5732223960000002</v>
      </c>
      <c r="K274" s="11">
        <f>VLOOKUP($B274,data!$B$3:$Q$15316,'diff expr 0 vs 1 mite'!K$8,FALSE)</f>
        <v>4.306125969</v>
      </c>
      <c r="L274" s="11">
        <f>VLOOKUP($B274,data!$B$3:$Q$15316,'diff expr 0 vs 1 mite'!L$8,FALSE)</f>
        <v>11.19488127</v>
      </c>
      <c r="M274" s="11">
        <f>VLOOKUP($B274,data!$B$3:$Q$15316,'diff expr 0 vs 1 mite'!M$8,FALSE)</f>
        <v>0.73714633399999996</v>
      </c>
      <c r="N274" s="11">
        <f>VLOOKUP($B274,data!$B$3:$Q$15316,'diff expr 0 vs 1 mite'!N$8,FALSE)</f>
        <v>2.6699771860000001</v>
      </c>
      <c r="O274" s="11">
        <f>VLOOKUP($B274,data!$B$3:$Q$15316,'diff expr 0 vs 1 mite'!O$8,FALSE)</f>
        <v>3.8218216520000001</v>
      </c>
      <c r="P274" s="11">
        <f>VLOOKUP($B274,data!$B$3:$Q$15316,'diff expr 0 vs 1 mite'!P$8,FALSE)</f>
        <v>5.9619321579999998</v>
      </c>
      <c r="R274" s="27" t="s">
        <v>27749</v>
      </c>
      <c r="T274" s="2">
        <f t="shared" si="174"/>
        <v>6</v>
      </c>
      <c r="U274" s="2">
        <f t="shared" si="175"/>
        <v>3</v>
      </c>
      <c r="V274" s="2">
        <f t="shared" si="176"/>
        <v>7</v>
      </c>
      <c r="W274" s="2">
        <f t="shared" si="177"/>
        <v>5</v>
      </c>
      <c r="X274" s="2">
        <f t="shared" si="178"/>
        <v>9</v>
      </c>
      <c r="Y274" s="2">
        <f t="shared" si="179"/>
        <v>1</v>
      </c>
      <c r="Z274" s="2">
        <f t="shared" si="180"/>
        <v>2</v>
      </c>
      <c r="AA274" s="2">
        <f t="shared" si="181"/>
        <v>4</v>
      </c>
      <c r="AB274" s="2">
        <f t="shared" si="182"/>
        <v>8</v>
      </c>
      <c r="AC274" s="2"/>
      <c r="AD274" s="2">
        <f t="shared" si="183"/>
        <v>0</v>
      </c>
      <c r="AE274" s="2">
        <f t="shared" si="184"/>
        <v>0</v>
      </c>
      <c r="AF274" s="2">
        <f t="shared" si="185"/>
        <v>0</v>
      </c>
      <c r="AG274" s="2">
        <f t="shared" si="186"/>
        <v>0</v>
      </c>
      <c r="AH274" s="2">
        <f t="shared" si="187"/>
        <v>0</v>
      </c>
      <c r="AI274" s="2">
        <f t="shared" si="188"/>
        <v>0</v>
      </c>
      <c r="AJ274" s="2">
        <f t="shared" si="189"/>
        <v>0</v>
      </c>
      <c r="AK274" s="2">
        <f t="shared" si="190"/>
        <v>0</v>
      </c>
      <c r="AL274" s="2">
        <f t="shared" si="191"/>
        <v>0</v>
      </c>
      <c r="AM274" s="2"/>
      <c r="AN274" s="2">
        <f t="shared" si="192"/>
        <v>6</v>
      </c>
      <c r="AO274" s="2">
        <f t="shared" si="193"/>
        <v>3</v>
      </c>
      <c r="AP274" s="2">
        <f t="shared" si="194"/>
        <v>7</v>
      </c>
      <c r="AQ274" s="2">
        <f t="shared" si="195"/>
        <v>5</v>
      </c>
      <c r="AR274" s="2">
        <f t="shared" si="196"/>
        <v>9</v>
      </c>
      <c r="AS274" s="2">
        <f t="shared" si="197"/>
        <v>1</v>
      </c>
      <c r="AT274" s="2">
        <f t="shared" si="198"/>
        <v>2</v>
      </c>
      <c r="AU274" s="2">
        <f t="shared" si="199"/>
        <v>4</v>
      </c>
      <c r="AV274" s="2">
        <f t="shared" si="200"/>
        <v>8</v>
      </c>
      <c r="AW274" s="2"/>
      <c r="AX274" s="5">
        <f t="shared" si="201"/>
        <v>4</v>
      </c>
      <c r="AY274" s="2">
        <f t="shared" si="202"/>
        <v>5</v>
      </c>
      <c r="AZ274" s="2">
        <f t="shared" si="203"/>
        <v>21</v>
      </c>
      <c r="BA274" s="2">
        <f t="shared" si="207"/>
        <v>24</v>
      </c>
      <c r="BB274" s="2">
        <f t="shared" si="208"/>
        <v>9</v>
      </c>
      <c r="BC274" s="2">
        <f t="shared" si="209"/>
        <v>11</v>
      </c>
      <c r="BD274" s="2">
        <f t="shared" si="210"/>
        <v>9</v>
      </c>
      <c r="BE274" s="19">
        <f t="shared" si="211"/>
        <v>10</v>
      </c>
      <c r="BF274" s="19">
        <f t="shared" si="212"/>
        <v>4.0824829046386304</v>
      </c>
      <c r="BG274" s="31">
        <f t="shared" si="213"/>
        <v>-0.2449489742783178</v>
      </c>
      <c r="BH274" s="32">
        <f t="shared" si="204"/>
        <v>0.40324797025367004</v>
      </c>
      <c r="BI274" s="62">
        <f t="shared" si="214"/>
        <v>9.2676056338028168E-2</v>
      </c>
      <c r="BJ274" s="62" t="str">
        <f t="shared" si="215"/>
        <v/>
      </c>
      <c r="BK274" s="73" t="str">
        <f t="shared" si="216"/>
        <v/>
      </c>
      <c r="BM274" s="11">
        <f t="shared" si="205"/>
        <v>2.2976269769686083E-2</v>
      </c>
    </row>
    <row r="275" spans="1:65">
      <c r="A275" s="30" t="s">
        <v>956</v>
      </c>
      <c r="B275" s="30" t="s">
        <v>957</v>
      </c>
      <c r="C275" s="30" t="s">
        <v>958</v>
      </c>
      <c r="D275" s="30" t="s">
        <v>959</v>
      </c>
      <c r="E275" s="30" t="s">
        <v>570</v>
      </c>
      <c r="F275" s="11" t="str">
        <f t="shared" si="206"/>
        <v>Immune syst</v>
      </c>
      <c r="H275" s="11">
        <f>VLOOKUP($B275,data!$B$3:$Q$15316,'diff expr 0 vs 1 mite'!H$8,FALSE)</f>
        <v>4.2782481810000004</v>
      </c>
      <c r="I275" s="11">
        <f>VLOOKUP($B275,data!$B$3:$Q$15316,'diff expr 0 vs 1 mite'!I$8,FALSE)</f>
        <v>2.706644475</v>
      </c>
      <c r="J275" s="11">
        <f>VLOOKUP($B275,data!$B$3:$Q$15316,'diff expr 0 vs 1 mite'!J$8,FALSE)</f>
        <v>3.123458088</v>
      </c>
      <c r="K275" s="11">
        <f>VLOOKUP($B275,data!$B$3:$Q$15316,'diff expr 0 vs 1 mite'!K$8,FALSE)</f>
        <v>2.2178919260000001</v>
      </c>
      <c r="L275" s="11">
        <f>VLOOKUP($B275,data!$B$3:$Q$15316,'diff expr 0 vs 1 mite'!L$8,FALSE)</f>
        <v>3.6197128969999999</v>
      </c>
      <c r="M275" s="11">
        <f>VLOOKUP($B275,data!$B$3:$Q$15316,'diff expr 0 vs 1 mite'!M$8,FALSE)</f>
        <v>2.470440822</v>
      </c>
      <c r="N275" s="11">
        <f>VLOOKUP($B275,data!$B$3:$Q$15316,'diff expr 0 vs 1 mite'!N$8,FALSE)</f>
        <v>4.7831382759999999</v>
      </c>
      <c r="O275" s="11">
        <f>VLOOKUP($B275,data!$B$3:$Q$15316,'diff expr 0 vs 1 mite'!O$8,FALSE)</f>
        <v>4.4153669730000003</v>
      </c>
      <c r="P275" s="11">
        <f>VLOOKUP($B275,data!$B$3:$Q$15316,'diff expr 0 vs 1 mite'!P$8,FALSE)</f>
        <v>6.5974789149999999</v>
      </c>
      <c r="R275" s="27" t="s">
        <v>27749</v>
      </c>
      <c r="T275" s="2">
        <f t="shared" si="174"/>
        <v>6</v>
      </c>
      <c r="U275" s="2">
        <f t="shared" si="175"/>
        <v>3</v>
      </c>
      <c r="V275" s="2">
        <f t="shared" si="176"/>
        <v>4</v>
      </c>
      <c r="W275" s="2">
        <f t="shared" si="177"/>
        <v>1</v>
      </c>
      <c r="X275" s="2">
        <f t="shared" si="178"/>
        <v>5</v>
      </c>
      <c r="Y275" s="2">
        <f t="shared" si="179"/>
        <v>2</v>
      </c>
      <c r="Z275" s="2">
        <f t="shared" si="180"/>
        <v>8</v>
      </c>
      <c r="AA275" s="2">
        <f t="shared" si="181"/>
        <v>7</v>
      </c>
      <c r="AB275" s="2">
        <f t="shared" si="182"/>
        <v>9</v>
      </c>
      <c r="AC275" s="2"/>
      <c r="AD275" s="2">
        <f t="shared" si="183"/>
        <v>0</v>
      </c>
      <c r="AE275" s="2">
        <f t="shared" si="184"/>
        <v>0</v>
      </c>
      <c r="AF275" s="2">
        <f t="shared" si="185"/>
        <v>0</v>
      </c>
      <c r="AG275" s="2">
        <f t="shared" si="186"/>
        <v>0</v>
      </c>
      <c r="AH275" s="2">
        <f t="shared" si="187"/>
        <v>0</v>
      </c>
      <c r="AI275" s="2">
        <f t="shared" si="188"/>
        <v>0</v>
      </c>
      <c r="AJ275" s="2">
        <f t="shared" si="189"/>
        <v>0</v>
      </c>
      <c r="AK275" s="2">
        <f t="shared" si="190"/>
        <v>0</v>
      </c>
      <c r="AL275" s="2">
        <f t="shared" si="191"/>
        <v>0</v>
      </c>
      <c r="AM275" s="2"/>
      <c r="AN275" s="2">
        <f t="shared" si="192"/>
        <v>6</v>
      </c>
      <c r="AO275" s="2">
        <f t="shared" si="193"/>
        <v>3</v>
      </c>
      <c r="AP275" s="2">
        <f t="shared" si="194"/>
        <v>4</v>
      </c>
      <c r="AQ275" s="2">
        <f t="shared" si="195"/>
        <v>1</v>
      </c>
      <c r="AR275" s="2">
        <f t="shared" si="196"/>
        <v>5</v>
      </c>
      <c r="AS275" s="2">
        <f t="shared" si="197"/>
        <v>2</v>
      </c>
      <c r="AT275" s="2">
        <f t="shared" si="198"/>
        <v>8</v>
      </c>
      <c r="AU275" s="2">
        <f t="shared" si="199"/>
        <v>7</v>
      </c>
      <c r="AV275" s="2">
        <f t="shared" si="200"/>
        <v>9</v>
      </c>
      <c r="AW275" s="2"/>
      <c r="AX275" s="5">
        <f t="shared" si="201"/>
        <v>4</v>
      </c>
      <c r="AY275" s="2">
        <f t="shared" si="202"/>
        <v>5</v>
      </c>
      <c r="AZ275" s="2">
        <f t="shared" si="203"/>
        <v>14</v>
      </c>
      <c r="BA275" s="2">
        <f t="shared" si="207"/>
        <v>31</v>
      </c>
      <c r="BB275" s="2">
        <f t="shared" si="208"/>
        <v>16</v>
      </c>
      <c r="BC275" s="2">
        <f t="shared" si="209"/>
        <v>4</v>
      </c>
      <c r="BD275" s="2">
        <f t="shared" si="210"/>
        <v>4</v>
      </c>
      <c r="BE275" s="19">
        <f t="shared" si="211"/>
        <v>10</v>
      </c>
      <c r="BF275" s="19">
        <f t="shared" si="212"/>
        <v>4.0824829046386304</v>
      </c>
      <c r="BG275" s="31">
        <f t="shared" si="213"/>
        <v>-1.4696938456699067</v>
      </c>
      <c r="BH275" s="32">
        <f t="shared" si="204"/>
        <v>7.0822345147568383E-2</v>
      </c>
      <c r="BI275" s="62">
        <f t="shared" si="214"/>
        <v>4.1971830985915497E-2</v>
      </c>
      <c r="BJ275" s="62" t="str">
        <f t="shared" si="215"/>
        <v/>
      </c>
      <c r="BK275" s="73" t="str">
        <f t="shared" si="216"/>
        <v/>
      </c>
      <c r="BM275" s="11">
        <f t="shared" si="205"/>
        <v>0.15242840439928262</v>
      </c>
    </row>
    <row r="276" spans="1:65">
      <c r="A276" s="30" t="s">
        <v>960</v>
      </c>
      <c r="B276" s="30" t="s">
        <v>961</v>
      </c>
      <c r="C276" s="30" t="s">
        <v>962</v>
      </c>
      <c r="D276" s="30" t="s">
        <v>963</v>
      </c>
      <c r="E276" s="30" t="s">
        <v>570</v>
      </c>
      <c r="F276" s="11" t="str">
        <f t="shared" si="206"/>
        <v>Immune syst</v>
      </c>
      <c r="H276" s="11">
        <f>VLOOKUP($B276,data!$B$3:$Q$15316,'diff expr 0 vs 1 mite'!H$8,FALSE)</f>
        <v>3.3129913320000002</v>
      </c>
      <c r="I276" s="11">
        <f>VLOOKUP($B276,data!$B$3:$Q$15316,'diff expr 0 vs 1 mite'!I$8,FALSE)</f>
        <v>1.9917093800000001</v>
      </c>
      <c r="J276" s="11">
        <f>VLOOKUP($B276,data!$B$3:$Q$15316,'diff expr 0 vs 1 mite'!J$8,FALSE)</f>
        <v>1.884853154</v>
      </c>
      <c r="K276" s="11">
        <f>VLOOKUP($B276,data!$B$3:$Q$15316,'diff expr 0 vs 1 mite'!K$8,FALSE)</f>
        <v>2.3528678410000001</v>
      </c>
      <c r="L276" s="11">
        <f>VLOOKUP($B276,data!$B$3:$Q$15316,'diff expr 0 vs 1 mite'!L$8,FALSE)</f>
        <v>1.9570351589999999</v>
      </c>
      <c r="M276" s="11">
        <f>VLOOKUP($B276,data!$B$3:$Q$15316,'diff expr 0 vs 1 mite'!M$8,FALSE)</f>
        <v>3.2309471850000002</v>
      </c>
      <c r="N276" s="11">
        <f>VLOOKUP($B276,data!$B$3:$Q$15316,'diff expr 0 vs 1 mite'!N$8,FALSE)</f>
        <v>2.626071531</v>
      </c>
      <c r="O276" s="11">
        <f>VLOOKUP($B276,data!$B$3:$Q$15316,'diff expr 0 vs 1 mite'!O$8,FALSE)</f>
        <v>4.7740990490000002</v>
      </c>
      <c r="P276" s="11">
        <f>VLOOKUP($B276,data!$B$3:$Q$15316,'diff expr 0 vs 1 mite'!P$8,FALSE)</f>
        <v>4.9696380480000002</v>
      </c>
      <c r="R276" s="27" t="s">
        <v>27749</v>
      </c>
      <c r="T276" s="2">
        <f t="shared" si="174"/>
        <v>7</v>
      </c>
      <c r="U276" s="2">
        <f t="shared" si="175"/>
        <v>3</v>
      </c>
      <c r="V276" s="2">
        <f t="shared" si="176"/>
        <v>1</v>
      </c>
      <c r="W276" s="2">
        <f t="shared" si="177"/>
        <v>4</v>
      </c>
      <c r="X276" s="2">
        <f t="shared" si="178"/>
        <v>2</v>
      </c>
      <c r="Y276" s="2">
        <f t="shared" si="179"/>
        <v>6</v>
      </c>
      <c r="Z276" s="2">
        <f t="shared" si="180"/>
        <v>5</v>
      </c>
      <c r="AA276" s="2">
        <f t="shared" si="181"/>
        <v>8</v>
      </c>
      <c r="AB276" s="2">
        <f t="shared" si="182"/>
        <v>9</v>
      </c>
      <c r="AC276" s="2"/>
      <c r="AD276" s="2">
        <f t="shared" si="183"/>
        <v>0</v>
      </c>
      <c r="AE276" s="2">
        <f t="shared" si="184"/>
        <v>0</v>
      </c>
      <c r="AF276" s="2">
        <f t="shared" si="185"/>
        <v>0</v>
      </c>
      <c r="AG276" s="2">
        <f t="shared" si="186"/>
        <v>0</v>
      </c>
      <c r="AH276" s="2">
        <f t="shared" si="187"/>
        <v>0</v>
      </c>
      <c r="AI276" s="2">
        <f t="shared" si="188"/>
        <v>0</v>
      </c>
      <c r="AJ276" s="2">
        <f t="shared" si="189"/>
        <v>0</v>
      </c>
      <c r="AK276" s="2">
        <f t="shared" si="190"/>
        <v>0</v>
      </c>
      <c r="AL276" s="2">
        <f t="shared" si="191"/>
        <v>0</v>
      </c>
      <c r="AM276" s="2"/>
      <c r="AN276" s="2">
        <f t="shared" si="192"/>
        <v>7</v>
      </c>
      <c r="AO276" s="2">
        <f t="shared" si="193"/>
        <v>3</v>
      </c>
      <c r="AP276" s="2">
        <f t="shared" si="194"/>
        <v>1</v>
      </c>
      <c r="AQ276" s="2">
        <f t="shared" si="195"/>
        <v>4</v>
      </c>
      <c r="AR276" s="2">
        <f t="shared" si="196"/>
        <v>2</v>
      </c>
      <c r="AS276" s="2">
        <f t="shared" si="197"/>
        <v>6</v>
      </c>
      <c r="AT276" s="2">
        <f t="shared" si="198"/>
        <v>5</v>
      </c>
      <c r="AU276" s="2">
        <f t="shared" si="199"/>
        <v>8</v>
      </c>
      <c r="AV276" s="2">
        <f t="shared" si="200"/>
        <v>9</v>
      </c>
      <c r="AW276" s="2"/>
      <c r="AX276" s="5">
        <f t="shared" si="201"/>
        <v>4</v>
      </c>
      <c r="AY276" s="2">
        <f t="shared" si="202"/>
        <v>5</v>
      </c>
      <c r="AZ276" s="2">
        <f t="shared" si="203"/>
        <v>15</v>
      </c>
      <c r="BA276" s="2">
        <f t="shared" si="207"/>
        <v>30</v>
      </c>
      <c r="BB276" s="2">
        <f t="shared" si="208"/>
        <v>15</v>
      </c>
      <c r="BC276" s="2">
        <f t="shared" si="209"/>
        <v>5</v>
      </c>
      <c r="BD276" s="2">
        <f t="shared" si="210"/>
        <v>5</v>
      </c>
      <c r="BE276" s="19">
        <f t="shared" si="211"/>
        <v>10</v>
      </c>
      <c r="BF276" s="19">
        <f t="shared" si="212"/>
        <v>4.0824829046386304</v>
      </c>
      <c r="BG276" s="31">
        <f t="shared" si="213"/>
        <v>-1.2247448713915889</v>
      </c>
      <c r="BH276" s="32">
        <f t="shared" si="204"/>
        <v>0.1103356809599234</v>
      </c>
      <c r="BI276" s="62">
        <f t="shared" si="214"/>
        <v>6.1690140845070421E-2</v>
      </c>
      <c r="BJ276" s="62" t="str">
        <f t="shared" si="215"/>
        <v/>
      </c>
      <c r="BK276" s="73" t="str">
        <f t="shared" si="216"/>
        <v/>
      </c>
      <c r="BM276" s="11">
        <f t="shared" si="205"/>
        <v>0.16790125600762373</v>
      </c>
    </row>
    <row r="277" spans="1:65">
      <c r="A277" s="30" t="s">
        <v>964</v>
      </c>
      <c r="B277" s="30" t="s">
        <v>965</v>
      </c>
      <c r="C277" s="30" t="s">
        <v>966</v>
      </c>
      <c r="D277" s="30" t="s">
        <v>967</v>
      </c>
      <c r="E277" s="30" t="s">
        <v>570</v>
      </c>
      <c r="F277" s="11" t="str">
        <f t="shared" si="206"/>
        <v>Immune syst</v>
      </c>
      <c r="H277" s="11">
        <f>VLOOKUP($B277,data!$B$3:$Q$15316,'diff expr 0 vs 1 mite'!H$8,FALSE)</f>
        <v>5.4660279090000001</v>
      </c>
      <c r="I277" s="11">
        <f>VLOOKUP($B277,data!$B$3:$Q$15316,'diff expr 0 vs 1 mite'!I$8,FALSE)</f>
        <v>4.6921363969999996</v>
      </c>
      <c r="J277" s="11">
        <f>VLOOKUP($B277,data!$B$3:$Q$15316,'diff expr 0 vs 1 mite'!J$8,FALSE)</f>
        <v>4.0302693090000004</v>
      </c>
      <c r="K277" s="11">
        <f>VLOOKUP($B277,data!$B$3:$Q$15316,'diff expr 0 vs 1 mite'!K$8,FALSE)</f>
        <v>6.3377442589999999</v>
      </c>
      <c r="L277" s="11">
        <f>VLOOKUP($B277,data!$B$3:$Q$15316,'diff expr 0 vs 1 mite'!L$8,FALSE)</f>
        <v>2.724356636</v>
      </c>
      <c r="M277" s="11">
        <f>VLOOKUP($B277,data!$B$3:$Q$15316,'diff expr 0 vs 1 mite'!M$8,FALSE)</f>
        <v>8.0959477169999996</v>
      </c>
      <c r="N277" s="11">
        <f>VLOOKUP($B277,data!$B$3:$Q$15316,'diff expr 0 vs 1 mite'!N$8,FALSE)</f>
        <v>8.3279838660000003</v>
      </c>
      <c r="O277" s="11">
        <f>VLOOKUP($B277,data!$B$3:$Q$15316,'diff expr 0 vs 1 mite'!O$8,FALSE)</f>
        <v>6.2961586130000002</v>
      </c>
      <c r="P277" s="11">
        <f>VLOOKUP($B277,data!$B$3:$Q$15316,'diff expr 0 vs 1 mite'!P$8,FALSE)</f>
        <v>8.1848557050000004</v>
      </c>
      <c r="R277" s="27" t="s">
        <v>27749</v>
      </c>
      <c r="T277" s="2">
        <f t="shared" si="174"/>
        <v>4</v>
      </c>
      <c r="U277" s="2">
        <f t="shared" si="175"/>
        <v>3</v>
      </c>
      <c r="V277" s="2">
        <f t="shared" si="176"/>
        <v>2</v>
      </c>
      <c r="W277" s="2">
        <f t="shared" si="177"/>
        <v>6</v>
      </c>
      <c r="X277" s="2">
        <f t="shared" si="178"/>
        <v>1</v>
      </c>
      <c r="Y277" s="2">
        <f t="shared" si="179"/>
        <v>7</v>
      </c>
      <c r="Z277" s="2">
        <f t="shared" si="180"/>
        <v>9</v>
      </c>
      <c r="AA277" s="2">
        <f t="shared" si="181"/>
        <v>5</v>
      </c>
      <c r="AB277" s="2">
        <f t="shared" si="182"/>
        <v>8</v>
      </c>
      <c r="AC277" s="2"/>
      <c r="AD277" s="2">
        <f t="shared" si="183"/>
        <v>0</v>
      </c>
      <c r="AE277" s="2">
        <f t="shared" si="184"/>
        <v>0</v>
      </c>
      <c r="AF277" s="2">
        <f t="shared" si="185"/>
        <v>0</v>
      </c>
      <c r="AG277" s="2">
        <f t="shared" si="186"/>
        <v>0</v>
      </c>
      <c r="AH277" s="2">
        <f t="shared" si="187"/>
        <v>0</v>
      </c>
      <c r="AI277" s="2">
        <f t="shared" si="188"/>
        <v>0</v>
      </c>
      <c r="AJ277" s="2">
        <f t="shared" si="189"/>
        <v>0</v>
      </c>
      <c r="AK277" s="2">
        <f t="shared" si="190"/>
        <v>0</v>
      </c>
      <c r="AL277" s="2">
        <f t="shared" si="191"/>
        <v>0</v>
      </c>
      <c r="AM277" s="2"/>
      <c r="AN277" s="2">
        <f t="shared" si="192"/>
        <v>4</v>
      </c>
      <c r="AO277" s="2">
        <f t="shared" si="193"/>
        <v>3</v>
      </c>
      <c r="AP277" s="2">
        <f t="shared" si="194"/>
        <v>2</v>
      </c>
      <c r="AQ277" s="2">
        <f t="shared" si="195"/>
        <v>6</v>
      </c>
      <c r="AR277" s="2">
        <f t="shared" si="196"/>
        <v>1</v>
      </c>
      <c r="AS277" s="2">
        <f t="shared" si="197"/>
        <v>7</v>
      </c>
      <c r="AT277" s="2">
        <f t="shared" si="198"/>
        <v>9</v>
      </c>
      <c r="AU277" s="2">
        <f t="shared" si="199"/>
        <v>5</v>
      </c>
      <c r="AV277" s="2">
        <f t="shared" si="200"/>
        <v>8</v>
      </c>
      <c r="AW277" s="2"/>
      <c r="AX277" s="5">
        <f t="shared" si="201"/>
        <v>4</v>
      </c>
      <c r="AY277" s="2">
        <f t="shared" si="202"/>
        <v>5</v>
      </c>
      <c r="AZ277" s="2">
        <f t="shared" si="203"/>
        <v>15</v>
      </c>
      <c r="BA277" s="2">
        <f t="shared" si="207"/>
        <v>30</v>
      </c>
      <c r="BB277" s="2">
        <f t="shared" si="208"/>
        <v>15</v>
      </c>
      <c r="BC277" s="2">
        <f t="shared" si="209"/>
        <v>5</v>
      </c>
      <c r="BD277" s="2">
        <f t="shared" si="210"/>
        <v>5</v>
      </c>
      <c r="BE277" s="19">
        <f t="shared" si="211"/>
        <v>10</v>
      </c>
      <c r="BF277" s="19">
        <f t="shared" si="212"/>
        <v>4.0824829046386304</v>
      </c>
      <c r="BG277" s="31">
        <f t="shared" si="213"/>
        <v>-1.2247448713915889</v>
      </c>
      <c r="BH277" s="32">
        <f t="shared" si="204"/>
        <v>0.1103356809599234</v>
      </c>
      <c r="BI277" s="62">
        <f t="shared" si="214"/>
        <v>6.1690140845070421E-2</v>
      </c>
      <c r="BJ277" s="62" t="str">
        <f t="shared" si="215"/>
        <v/>
      </c>
      <c r="BK277" s="73" t="str">
        <f t="shared" si="216"/>
        <v/>
      </c>
      <c r="BM277" s="11">
        <f t="shared" si="205"/>
        <v>0.11749975918816598</v>
      </c>
    </row>
    <row r="278" spans="1:65">
      <c r="A278" s="30" t="s">
        <v>968</v>
      </c>
      <c r="B278" s="30" t="s">
        <v>969</v>
      </c>
      <c r="C278" s="30" t="s">
        <v>786</v>
      </c>
      <c r="D278" s="30" t="s">
        <v>787</v>
      </c>
      <c r="E278" s="30" t="s">
        <v>570</v>
      </c>
      <c r="F278" s="11" t="str">
        <f t="shared" si="206"/>
        <v>Immune syst</v>
      </c>
      <c r="H278" s="11">
        <f>VLOOKUP($B278,data!$B$3:$Q$15316,'diff expr 0 vs 1 mite'!H$8,FALSE)</f>
        <v>1.1170652270000001</v>
      </c>
      <c r="I278" s="11">
        <f>VLOOKUP($B278,data!$B$3:$Q$15316,'diff expr 0 vs 1 mite'!I$8,FALSE)</f>
        <v>0.64374298900000004</v>
      </c>
      <c r="J278" s="11">
        <f>VLOOKUP($B278,data!$B$3:$Q$15316,'diff expr 0 vs 1 mite'!J$8,FALSE)</f>
        <v>0.82364630699999997</v>
      </c>
      <c r="K278" s="11">
        <f>VLOOKUP($B278,data!$B$3:$Q$15316,'diff expr 0 vs 1 mite'!K$8,FALSE)</f>
        <v>1.306097756</v>
      </c>
      <c r="L278" s="11">
        <f>VLOOKUP($B278,data!$B$3:$Q$15316,'diff expr 0 vs 1 mite'!L$8,FALSE)</f>
        <v>2.9048523140000002</v>
      </c>
      <c r="M278" s="11">
        <f>VLOOKUP($B278,data!$B$3:$Q$15316,'diff expr 0 vs 1 mite'!M$8,FALSE)</f>
        <v>3.3090579959999999</v>
      </c>
      <c r="N278" s="11">
        <f>VLOOKUP($B278,data!$B$3:$Q$15316,'diff expr 0 vs 1 mite'!N$8,FALSE)</f>
        <v>2.1414195039999999</v>
      </c>
      <c r="O278" s="11">
        <f>VLOOKUP($B278,data!$B$3:$Q$15316,'diff expr 0 vs 1 mite'!O$8,FALSE)</f>
        <v>3.2024905540000002</v>
      </c>
      <c r="P278" s="11">
        <f>VLOOKUP($B278,data!$B$3:$Q$15316,'diff expr 0 vs 1 mite'!P$8,FALSE)</f>
        <v>7.1687086530000004</v>
      </c>
      <c r="R278" s="27" t="s">
        <v>27749</v>
      </c>
      <c r="T278" s="2">
        <f t="shared" si="174"/>
        <v>3</v>
      </c>
      <c r="U278" s="2">
        <f t="shared" si="175"/>
        <v>1</v>
      </c>
      <c r="V278" s="2">
        <f t="shared" si="176"/>
        <v>2</v>
      </c>
      <c r="W278" s="2">
        <f t="shared" si="177"/>
        <v>4</v>
      </c>
      <c r="X278" s="2">
        <f t="shared" si="178"/>
        <v>6</v>
      </c>
      <c r="Y278" s="2">
        <f t="shared" si="179"/>
        <v>8</v>
      </c>
      <c r="Z278" s="2">
        <f t="shared" si="180"/>
        <v>5</v>
      </c>
      <c r="AA278" s="2">
        <f t="shared" si="181"/>
        <v>7</v>
      </c>
      <c r="AB278" s="2">
        <f t="shared" si="182"/>
        <v>9</v>
      </c>
      <c r="AC278" s="2"/>
      <c r="AD278" s="2">
        <f t="shared" si="183"/>
        <v>0</v>
      </c>
      <c r="AE278" s="2">
        <f t="shared" si="184"/>
        <v>0</v>
      </c>
      <c r="AF278" s="2">
        <f t="shared" si="185"/>
        <v>0</v>
      </c>
      <c r="AG278" s="2">
        <f t="shared" si="186"/>
        <v>0</v>
      </c>
      <c r="AH278" s="2">
        <f t="shared" si="187"/>
        <v>0</v>
      </c>
      <c r="AI278" s="2">
        <f t="shared" si="188"/>
        <v>0</v>
      </c>
      <c r="AJ278" s="2">
        <f t="shared" si="189"/>
        <v>0</v>
      </c>
      <c r="AK278" s="2">
        <f t="shared" si="190"/>
        <v>0</v>
      </c>
      <c r="AL278" s="2">
        <f t="shared" si="191"/>
        <v>0</v>
      </c>
      <c r="AM278" s="2"/>
      <c r="AN278" s="2">
        <f t="shared" si="192"/>
        <v>3</v>
      </c>
      <c r="AO278" s="2">
        <f t="shared" si="193"/>
        <v>1</v>
      </c>
      <c r="AP278" s="2">
        <f t="shared" si="194"/>
        <v>2</v>
      </c>
      <c r="AQ278" s="2">
        <f t="shared" si="195"/>
        <v>4</v>
      </c>
      <c r="AR278" s="2">
        <f t="shared" si="196"/>
        <v>6</v>
      </c>
      <c r="AS278" s="2">
        <f t="shared" si="197"/>
        <v>8</v>
      </c>
      <c r="AT278" s="2">
        <f t="shared" si="198"/>
        <v>5</v>
      </c>
      <c r="AU278" s="2">
        <f t="shared" si="199"/>
        <v>7</v>
      </c>
      <c r="AV278" s="2">
        <f t="shared" si="200"/>
        <v>9</v>
      </c>
      <c r="AW278" s="2"/>
      <c r="AX278" s="5">
        <f t="shared" si="201"/>
        <v>4</v>
      </c>
      <c r="AY278" s="2">
        <f t="shared" si="202"/>
        <v>5</v>
      </c>
      <c r="AZ278" s="2">
        <f t="shared" si="203"/>
        <v>10</v>
      </c>
      <c r="BA278" s="2">
        <f t="shared" si="207"/>
        <v>35</v>
      </c>
      <c r="BB278" s="2">
        <f t="shared" si="208"/>
        <v>20</v>
      </c>
      <c r="BC278" s="2">
        <f t="shared" si="209"/>
        <v>0</v>
      </c>
      <c r="BD278" s="2">
        <f t="shared" si="210"/>
        <v>0</v>
      </c>
      <c r="BE278" s="19">
        <f t="shared" si="211"/>
        <v>10</v>
      </c>
      <c r="BF278" s="19">
        <f t="shared" si="212"/>
        <v>4.0824829046386304</v>
      </c>
      <c r="BG278" s="31">
        <f t="shared" si="213"/>
        <v>-2.4494897427831779</v>
      </c>
      <c r="BH278" s="32">
        <f t="shared" si="204"/>
        <v>7.1529392177148241E-3</v>
      </c>
      <c r="BI278" s="62">
        <f t="shared" si="214"/>
        <v>2.8169014084507044E-4</v>
      </c>
      <c r="BJ278" s="62" t="str">
        <f t="shared" si="215"/>
        <v/>
      </c>
      <c r="BK278" s="73" t="str">
        <f t="shared" si="216"/>
        <v>sign</v>
      </c>
      <c r="BM278" s="11">
        <f t="shared" si="205"/>
        <v>0.58553601946387113</v>
      </c>
    </row>
    <row r="279" spans="1:65">
      <c r="A279" s="30" t="s">
        <v>970</v>
      </c>
      <c r="B279" s="30" t="s">
        <v>971</v>
      </c>
      <c r="C279" s="30" t="s">
        <v>850</v>
      </c>
      <c r="D279" s="30" t="s">
        <v>851</v>
      </c>
      <c r="E279" s="30" t="s">
        <v>570</v>
      </c>
      <c r="F279" s="11" t="str">
        <f t="shared" si="206"/>
        <v>Immune syst</v>
      </c>
      <c r="H279" s="11">
        <f>VLOOKUP($B279,data!$B$3:$Q$15316,'diff expr 0 vs 1 mite'!H$8,FALSE)</f>
        <v>1.320085175</v>
      </c>
      <c r="I279" s="11">
        <f>VLOOKUP($B279,data!$B$3:$Q$15316,'diff expr 0 vs 1 mite'!I$8,FALSE)</f>
        <v>1.157646975</v>
      </c>
      <c r="J279" s="11">
        <f>VLOOKUP($B279,data!$B$3:$Q$15316,'diff expr 0 vs 1 mite'!J$8,FALSE)</f>
        <v>0.89928070400000004</v>
      </c>
      <c r="K279" s="11">
        <f>VLOOKUP($B279,data!$B$3:$Q$15316,'diff expr 0 vs 1 mite'!K$8,FALSE)</f>
        <v>0.51449107999999999</v>
      </c>
      <c r="L279" s="11">
        <f>VLOOKUP($B279,data!$B$3:$Q$15316,'diff expr 0 vs 1 mite'!L$8,FALSE)</f>
        <v>0.99501214800000004</v>
      </c>
      <c r="M279" s="11">
        <f>VLOOKUP($B279,data!$B$3:$Q$15316,'diff expr 0 vs 1 mite'!M$8,FALSE)</f>
        <v>6.0451548830000004</v>
      </c>
      <c r="N279" s="11">
        <f>VLOOKUP($B279,data!$B$3:$Q$15316,'diff expr 0 vs 1 mite'!N$8,FALSE)</f>
        <v>1.8064053929999999</v>
      </c>
      <c r="O279" s="11">
        <f>VLOOKUP($B279,data!$B$3:$Q$15316,'diff expr 0 vs 1 mite'!O$8,FALSE)</f>
        <v>2.9970610309999999</v>
      </c>
      <c r="P279" s="11">
        <f>VLOOKUP($B279,data!$B$3:$Q$15316,'diff expr 0 vs 1 mite'!P$8,FALSE)</f>
        <v>5.2384641399999996</v>
      </c>
      <c r="R279" s="27" t="s">
        <v>27749</v>
      </c>
      <c r="T279" s="2">
        <f t="shared" si="174"/>
        <v>5</v>
      </c>
      <c r="U279" s="2">
        <f t="shared" si="175"/>
        <v>4</v>
      </c>
      <c r="V279" s="2">
        <f t="shared" si="176"/>
        <v>2</v>
      </c>
      <c r="W279" s="2">
        <f t="shared" si="177"/>
        <v>1</v>
      </c>
      <c r="X279" s="2">
        <f t="shared" si="178"/>
        <v>3</v>
      </c>
      <c r="Y279" s="2">
        <f t="shared" si="179"/>
        <v>9</v>
      </c>
      <c r="Z279" s="2">
        <f t="shared" si="180"/>
        <v>6</v>
      </c>
      <c r="AA279" s="2">
        <f t="shared" si="181"/>
        <v>7</v>
      </c>
      <c r="AB279" s="2">
        <f t="shared" si="182"/>
        <v>8</v>
      </c>
      <c r="AC279" s="2"/>
      <c r="AD279" s="2">
        <f t="shared" si="183"/>
        <v>0</v>
      </c>
      <c r="AE279" s="2">
        <f t="shared" si="184"/>
        <v>0</v>
      </c>
      <c r="AF279" s="2">
        <f t="shared" si="185"/>
        <v>0</v>
      </c>
      <c r="AG279" s="2">
        <f t="shared" si="186"/>
        <v>0</v>
      </c>
      <c r="AH279" s="2">
        <f t="shared" si="187"/>
        <v>0</v>
      </c>
      <c r="AI279" s="2">
        <f t="shared" si="188"/>
        <v>0</v>
      </c>
      <c r="AJ279" s="2">
        <f t="shared" si="189"/>
        <v>0</v>
      </c>
      <c r="AK279" s="2">
        <f t="shared" si="190"/>
        <v>0</v>
      </c>
      <c r="AL279" s="2">
        <f t="shared" si="191"/>
        <v>0</v>
      </c>
      <c r="AM279" s="2"/>
      <c r="AN279" s="2">
        <f t="shared" si="192"/>
        <v>5</v>
      </c>
      <c r="AO279" s="2">
        <f t="shared" si="193"/>
        <v>4</v>
      </c>
      <c r="AP279" s="2">
        <f t="shared" si="194"/>
        <v>2</v>
      </c>
      <c r="AQ279" s="2">
        <f t="shared" si="195"/>
        <v>1</v>
      </c>
      <c r="AR279" s="2">
        <f t="shared" si="196"/>
        <v>3</v>
      </c>
      <c r="AS279" s="2">
        <f t="shared" si="197"/>
        <v>9</v>
      </c>
      <c r="AT279" s="2">
        <f t="shared" si="198"/>
        <v>6</v>
      </c>
      <c r="AU279" s="2">
        <f t="shared" si="199"/>
        <v>7</v>
      </c>
      <c r="AV279" s="2">
        <f t="shared" si="200"/>
        <v>8</v>
      </c>
      <c r="AW279" s="2"/>
      <c r="AX279" s="5">
        <f t="shared" si="201"/>
        <v>4</v>
      </c>
      <c r="AY279" s="2">
        <f t="shared" si="202"/>
        <v>5</v>
      </c>
      <c r="AZ279" s="2">
        <f t="shared" si="203"/>
        <v>12</v>
      </c>
      <c r="BA279" s="2">
        <f t="shared" si="207"/>
        <v>33</v>
      </c>
      <c r="BB279" s="2">
        <f t="shared" si="208"/>
        <v>18</v>
      </c>
      <c r="BC279" s="2">
        <f t="shared" si="209"/>
        <v>2</v>
      </c>
      <c r="BD279" s="2">
        <f t="shared" si="210"/>
        <v>2</v>
      </c>
      <c r="BE279" s="19">
        <f t="shared" si="211"/>
        <v>10</v>
      </c>
      <c r="BF279" s="19">
        <f t="shared" si="212"/>
        <v>4.0824829046386304</v>
      </c>
      <c r="BG279" s="31">
        <f t="shared" si="213"/>
        <v>-1.9595917942265424</v>
      </c>
      <c r="BH279" s="32">
        <f t="shared" si="204"/>
        <v>2.5021760624352556E-2</v>
      </c>
      <c r="BI279" s="62">
        <f t="shared" si="214"/>
        <v>2.47887323943662E-2</v>
      </c>
      <c r="BJ279" s="62" t="str">
        <f t="shared" si="215"/>
        <v/>
      </c>
      <c r="BK279" s="73" t="str">
        <f t="shared" si="216"/>
        <v/>
      </c>
      <c r="BM279" s="11">
        <f t="shared" si="205"/>
        <v>0.54551371195844278</v>
      </c>
    </row>
    <row r="280" spans="1:65">
      <c r="A280" s="30" t="s">
        <v>972</v>
      </c>
      <c r="B280" s="30" t="s">
        <v>973</v>
      </c>
      <c r="C280" s="30" t="s">
        <v>974</v>
      </c>
      <c r="D280" s="30" t="s">
        <v>975</v>
      </c>
      <c r="E280" s="30" t="s">
        <v>570</v>
      </c>
      <c r="F280" s="11" t="str">
        <f t="shared" si="206"/>
        <v>Immune syst</v>
      </c>
      <c r="H280" s="11">
        <f>VLOOKUP($B280,data!$B$3:$Q$15316,'diff expr 0 vs 1 mite'!H$8,FALSE)</f>
        <v>2.3557938410000001</v>
      </c>
      <c r="I280" s="11">
        <f>VLOOKUP($B280,data!$B$3:$Q$15316,'diff expr 0 vs 1 mite'!I$8,FALSE)</f>
        <v>1.392408434</v>
      </c>
      <c r="J280" s="11">
        <f>VLOOKUP($B280,data!$B$3:$Q$15316,'diff expr 0 vs 1 mite'!J$8,FALSE)</f>
        <v>1.1929936430000001</v>
      </c>
      <c r="K280" s="11">
        <f>VLOOKUP($B280,data!$B$3:$Q$15316,'diff expr 0 vs 1 mite'!K$8,FALSE)</f>
        <v>1.3318205649999999</v>
      </c>
      <c r="L280" s="11">
        <f>VLOOKUP($B280,data!$B$3:$Q$15316,'diff expr 0 vs 1 mite'!L$8,FALSE)</f>
        <v>1.4361510930000001</v>
      </c>
      <c r="M280" s="11">
        <f>VLOOKUP($B280,data!$B$3:$Q$15316,'diff expr 0 vs 1 mite'!M$8,FALSE)</f>
        <v>2.8970643570000001</v>
      </c>
      <c r="N280" s="11">
        <f>VLOOKUP($B280,data!$B$3:$Q$15316,'diff expr 0 vs 1 mite'!N$8,FALSE)</f>
        <v>3.688702675</v>
      </c>
      <c r="O280" s="11">
        <f>VLOOKUP($B280,data!$B$3:$Q$15316,'diff expr 0 vs 1 mite'!O$8,FALSE)</f>
        <v>8.8530649310000005</v>
      </c>
      <c r="P280" s="11">
        <f>VLOOKUP($B280,data!$B$3:$Q$15316,'diff expr 0 vs 1 mite'!P$8,FALSE)</f>
        <v>44.966911699999997</v>
      </c>
      <c r="R280" s="27" t="s">
        <v>27749</v>
      </c>
      <c r="T280" s="2">
        <f t="shared" si="174"/>
        <v>5</v>
      </c>
      <c r="U280" s="2">
        <f t="shared" si="175"/>
        <v>3</v>
      </c>
      <c r="V280" s="2">
        <f t="shared" si="176"/>
        <v>1</v>
      </c>
      <c r="W280" s="2">
        <f t="shared" si="177"/>
        <v>2</v>
      </c>
      <c r="X280" s="2">
        <f t="shared" si="178"/>
        <v>4</v>
      </c>
      <c r="Y280" s="2">
        <f t="shared" si="179"/>
        <v>6</v>
      </c>
      <c r="Z280" s="2">
        <f t="shared" si="180"/>
        <v>7</v>
      </c>
      <c r="AA280" s="2">
        <f t="shared" si="181"/>
        <v>8</v>
      </c>
      <c r="AB280" s="2">
        <f t="shared" si="182"/>
        <v>9</v>
      </c>
      <c r="AC280" s="2"/>
      <c r="AD280" s="2">
        <f t="shared" si="183"/>
        <v>0</v>
      </c>
      <c r="AE280" s="2">
        <f t="shared" si="184"/>
        <v>0</v>
      </c>
      <c r="AF280" s="2">
        <f t="shared" si="185"/>
        <v>0</v>
      </c>
      <c r="AG280" s="2">
        <f t="shared" si="186"/>
        <v>0</v>
      </c>
      <c r="AH280" s="2">
        <f t="shared" si="187"/>
        <v>0</v>
      </c>
      <c r="AI280" s="2">
        <f t="shared" si="188"/>
        <v>0</v>
      </c>
      <c r="AJ280" s="2">
        <f t="shared" si="189"/>
        <v>0</v>
      </c>
      <c r="AK280" s="2">
        <f t="shared" si="190"/>
        <v>0</v>
      </c>
      <c r="AL280" s="2">
        <f t="shared" si="191"/>
        <v>0</v>
      </c>
      <c r="AM280" s="2"/>
      <c r="AN280" s="2">
        <f t="shared" si="192"/>
        <v>5</v>
      </c>
      <c r="AO280" s="2">
        <f t="shared" si="193"/>
        <v>3</v>
      </c>
      <c r="AP280" s="2">
        <f t="shared" si="194"/>
        <v>1</v>
      </c>
      <c r="AQ280" s="2">
        <f t="shared" si="195"/>
        <v>2</v>
      </c>
      <c r="AR280" s="2">
        <f t="shared" si="196"/>
        <v>4</v>
      </c>
      <c r="AS280" s="2">
        <f t="shared" si="197"/>
        <v>6</v>
      </c>
      <c r="AT280" s="2">
        <f t="shared" si="198"/>
        <v>7</v>
      </c>
      <c r="AU280" s="2">
        <f t="shared" si="199"/>
        <v>8</v>
      </c>
      <c r="AV280" s="2">
        <f t="shared" si="200"/>
        <v>9</v>
      </c>
      <c r="AW280" s="2"/>
      <c r="AX280" s="5">
        <f t="shared" si="201"/>
        <v>4</v>
      </c>
      <c r="AY280" s="2">
        <f t="shared" si="202"/>
        <v>5</v>
      </c>
      <c r="AZ280" s="2">
        <f t="shared" si="203"/>
        <v>11</v>
      </c>
      <c r="BA280" s="2">
        <f t="shared" si="207"/>
        <v>34</v>
      </c>
      <c r="BB280" s="2">
        <f t="shared" si="208"/>
        <v>19</v>
      </c>
      <c r="BC280" s="2">
        <f t="shared" si="209"/>
        <v>1</v>
      </c>
      <c r="BD280" s="2">
        <f t="shared" si="210"/>
        <v>1</v>
      </c>
      <c r="BE280" s="19">
        <f t="shared" si="211"/>
        <v>10</v>
      </c>
      <c r="BF280" s="19">
        <f t="shared" si="212"/>
        <v>4.0824829046386304</v>
      </c>
      <c r="BG280" s="31">
        <f t="shared" si="213"/>
        <v>-2.2045407685048604</v>
      </c>
      <c r="BH280" s="32">
        <f t="shared" si="204"/>
        <v>1.3743168055755161E-2</v>
      </c>
      <c r="BI280" s="62">
        <f t="shared" si="214"/>
        <v>1.887323943661972E-2</v>
      </c>
      <c r="BJ280" s="62">
        <f t="shared" si="215"/>
        <v>1.3743168055755161E-2</v>
      </c>
      <c r="BK280" s="73" t="str">
        <f t="shared" si="216"/>
        <v>sign</v>
      </c>
      <c r="BM280" s="11">
        <f t="shared" si="205"/>
        <v>0.89689634563706278</v>
      </c>
    </row>
    <row r="281" spans="1:65">
      <c r="A281" s="30" t="s">
        <v>976</v>
      </c>
      <c r="B281" s="30" t="s">
        <v>977</v>
      </c>
      <c r="C281" s="30" t="s">
        <v>978</v>
      </c>
      <c r="D281" s="30" t="s">
        <v>979</v>
      </c>
      <c r="E281" s="30" t="s">
        <v>570</v>
      </c>
      <c r="F281" s="11" t="str">
        <f t="shared" si="206"/>
        <v>Immune syst</v>
      </c>
      <c r="H281" s="11">
        <f>VLOOKUP($B281,data!$B$3:$Q$15316,'diff expr 0 vs 1 mite'!H$8,FALSE)</f>
        <v>43.205062069999997</v>
      </c>
      <c r="I281" s="11">
        <f>VLOOKUP($B281,data!$B$3:$Q$15316,'diff expr 0 vs 1 mite'!I$8,FALSE)</f>
        <v>33.250851910000002</v>
      </c>
      <c r="J281" s="11">
        <f>VLOOKUP($B281,data!$B$3:$Q$15316,'diff expr 0 vs 1 mite'!J$8,FALSE)</f>
        <v>57.631969959999999</v>
      </c>
      <c r="K281" s="11">
        <f>VLOOKUP($B281,data!$B$3:$Q$15316,'diff expr 0 vs 1 mite'!K$8,FALSE)</f>
        <v>32.598143980000003</v>
      </c>
      <c r="L281" s="11">
        <f>VLOOKUP($B281,data!$B$3:$Q$15316,'diff expr 0 vs 1 mite'!L$8,FALSE)</f>
        <v>60.657185550000001</v>
      </c>
      <c r="M281" s="11">
        <f>VLOOKUP($B281,data!$B$3:$Q$15316,'diff expr 0 vs 1 mite'!M$8,FALSE)</f>
        <v>26.739592760000001</v>
      </c>
      <c r="N281" s="11">
        <f>VLOOKUP($B281,data!$B$3:$Q$15316,'diff expr 0 vs 1 mite'!N$8,FALSE)</f>
        <v>53.779278589999997</v>
      </c>
      <c r="O281" s="11">
        <f>VLOOKUP($B281,data!$B$3:$Q$15316,'diff expr 0 vs 1 mite'!O$8,FALSE)</f>
        <v>24.576125789999999</v>
      </c>
      <c r="P281" s="11">
        <f>VLOOKUP($B281,data!$B$3:$Q$15316,'diff expr 0 vs 1 mite'!P$8,FALSE)</f>
        <v>17.641823070000001</v>
      </c>
      <c r="R281" s="27" t="s">
        <v>27749</v>
      </c>
      <c r="T281" s="2">
        <f t="shared" si="174"/>
        <v>6</v>
      </c>
      <c r="U281" s="2">
        <f t="shared" si="175"/>
        <v>5</v>
      </c>
      <c r="V281" s="2">
        <f t="shared" si="176"/>
        <v>8</v>
      </c>
      <c r="W281" s="2">
        <f t="shared" si="177"/>
        <v>4</v>
      </c>
      <c r="X281" s="2">
        <f t="shared" si="178"/>
        <v>9</v>
      </c>
      <c r="Y281" s="2">
        <f t="shared" si="179"/>
        <v>3</v>
      </c>
      <c r="Z281" s="2">
        <f t="shared" si="180"/>
        <v>7</v>
      </c>
      <c r="AA281" s="2">
        <f t="shared" si="181"/>
        <v>2</v>
      </c>
      <c r="AB281" s="2">
        <f t="shared" si="182"/>
        <v>1</v>
      </c>
      <c r="AC281" s="2"/>
      <c r="AD281" s="2">
        <f t="shared" si="183"/>
        <v>0</v>
      </c>
      <c r="AE281" s="2">
        <f t="shared" si="184"/>
        <v>0</v>
      </c>
      <c r="AF281" s="2">
        <f t="shared" si="185"/>
        <v>0</v>
      </c>
      <c r="AG281" s="2">
        <f t="shared" si="186"/>
        <v>0</v>
      </c>
      <c r="AH281" s="2">
        <f t="shared" si="187"/>
        <v>0</v>
      </c>
      <c r="AI281" s="2">
        <f t="shared" si="188"/>
        <v>0</v>
      </c>
      <c r="AJ281" s="2">
        <f t="shared" si="189"/>
        <v>0</v>
      </c>
      <c r="AK281" s="2">
        <f t="shared" si="190"/>
        <v>0</v>
      </c>
      <c r="AL281" s="2">
        <f t="shared" si="191"/>
        <v>0</v>
      </c>
      <c r="AM281" s="2"/>
      <c r="AN281" s="2">
        <f t="shared" si="192"/>
        <v>6</v>
      </c>
      <c r="AO281" s="2">
        <f t="shared" si="193"/>
        <v>5</v>
      </c>
      <c r="AP281" s="2">
        <f t="shared" si="194"/>
        <v>8</v>
      </c>
      <c r="AQ281" s="2">
        <f t="shared" si="195"/>
        <v>4</v>
      </c>
      <c r="AR281" s="2">
        <f t="shared" si="196"/>
        <v>9</v>
      </c>
      <c r="AS281" s="2">
        <f t="shared" si="197"/>
        <v>3</v>
      </c>
      <c r="AT281" s="2">
        <f t="shared" si="198"/>
        <v>7</v>
      </c>
      <c r="AU281" s="2">
        <f t="shared" si="199"/>
        <v>2</v>
      </c>
      <c r="AV281" s="2">
        <f t="shared" si="200"/>
        <v>1</v>
      </c>
      <c r="AW281" s="2"/>
      <c r="AX281" s="5">
        <f t="shared" si="201"/>
        <v>4</v>
      </c>
      <c r="AY281" s="2">
        <f t="shared" si="202"/>
        <v>5</v>
      </c>
      <c r="AZ281" s="2">
        <f t="shared" si="203"/>
        <v>23</v>
      </c>
      <c r="BA281" s="2">
        <f t="shared" si="207"/>
        <v>22</v>
      </c>
      <c r="BB281" s="2">
        <f t="shared" si="208"/>
        <v>7</v>
      </c>
      <c r="BC281" s="2">
        <f t="shared" si="209"/>
        <v>13</v>
      </c>
      <c r="BD281" s="2">
        <f t="shared" si="210"/>
        <v>7</v>
      </c>
      <c r="BE281" s="19">
        <f t="shared" si="211"/>
        <v>10</v>
      </c>
      <c r="BF281" s="19">
        <f t="shared" si="212"/>
        <v>4.0824829046386304</v>
      </c>
      <c r="BG281" s="31">
        <f t="shared" si="213"/>
        <v>-0.73484692283495334</v>
      </c>
      <c r="BH281" s="32">
        <f t="shared" si="204"/>
        <v>0.23121636322523817</v>
      </c>
      <c r="BI281" s="62">
        <f t="shared" si="214"/>
        <v>7.6619718309859156E-2</v>
      </c>
      <c r="BJ281" s="62" t="str">
        <f t="shared" si="215"/>
        <v/>
      </c>
      <c r="BK281" s="73" t="str">
        <f t="shared" si="216"/>
        <v/>
      </c>
      <c r="BM281" s="11">
        <f t="shared" si="205"/>
        <v>-5.5424073972727611E-2</v>
      </c>
    </row>
    <row r="282" spans="1:65">
      <c r="A282" s="30" t="s">
        <v>980</v>
      </c>
      <c r="B282" s="30" t="s">
        <v>981</v>
      </c>
      <c r="C282" s="30" t="s">
        <v>807</v>
      </c>
      <c r="D282" s="30" t="s">
        <v>808</v>
      </c>
      <c r="E282" s="30" t="s">
        <v>570</v>
      </c>
      <c r="F282" s="11" t="str">
        <f t="shared" si="206"/>
        <v>Immune syst</v>
      </c>
      <c r="H282" s="11">
        <f>VLOOKUP($B282,data!$B$3:$Q$15316,'diff expr 0 vs 1 mite'!H$8,FALSE)</f>
        <v>1.705146018</v>
      </c>
      <c r="I282" s="11">
        <f>VLOOKUP($B282,data!$B$3:$Q$15316,'diff expr 0 vs 1 mite'!I$8,FALSE)</f>
        <v>0.50391924300000002</v>
      </c>
      <c r="J282" s="11">
        <f>VLOOKUP($B282,data!$B$3:$Q$15316,'diff expr 0 vs 1 mite'!J$8,FALSE)</f>
        <v>0.48356009</v>
      </c>
      <c r="K282" s="11">
        <f>VLOOKUP($B282,data!$B$3:$Q$15316,'diff expr 0 vs 1 mite'!K$8,FALSE)</f>
        <v>0.61344462399999999</v>
      </c>
      <c r="L282" s="11">
        <f>VLOOKUP($B282,data!$B$3:$Q$15316,'diff expr 0 vs 1 mite'!L$8,FALSE)</f>
        <v>0.56847647400000001</v>
      </c>
      <c r="M282" s="11">
        <f>VLOOKUP($B282,data!$B$3:$Q$15316,'diff expr 0 vs 1 mite'!M$8,FALSE)</f>
        <v>0.86343878900000004</v>
      </c>
      <c r="N282" s="11">
        <f>VLOOKUP($B282,data!$B$3:$Q$15316,'diff expr 0 vs 1 mite'!N$8,FALSE)</f>
        <v>1.2759849679999999</v>
      </c>
      <c r="O282" s="11">
        <f>VLOOKUP($B282,data!$B$3:$Q$15316,'diff expr 0 vs 1 mite'!O$8,FALSE)</f>
        <v>1.208681919</v>
      </c>
      <c r="P282" s="11">
        <f>VLOOKUP($B282,data!$B$3:$Q$15316,'diff expr 0 vs 1 mite'!P$8,FALSE)</f>
        <v>3.5540350570000001</v>
      </c>
      <c r="R282" s="27" t="s">
        <v>27749</v>
      </c>
      <c r="T282" s="2">
        <f t="shared" si="174"/>
        <v>8</v>
      </c>
      <c r="U282" s="2">
        <f t="shared" si="175"/>
        <v>2</v>
      </c>
      <c r="V282" s="2">
        <f t="shared" si="176"/>
        <v>1</v>
      </c>
      <c r="W282" s="2">
        <f t="shared" si="177"/>
        <v>4</v>
      </c>
      <c r="X282" s="2">
        <f t="shared" si="178"/>
        <v>3</v>
      </c>
      <c r="Y282" s="2">
        <f t="shared" si="179"/>
        <v>5</v>
      </c>
      <c r="Z282" s="2">
        <f t="shared" si="180"/>
        <v>7</v>
      </c>
      <c r="AA282" s="2">
        <f t="shared" si="181"/>
        <v>6</v>
      </c>
      <c r="AB282" s="2">
        <f t="shared" si="182"/>
        <v>9</v>
      </c>
      <c r="AC282" s="2"/>
      <c r="AD282" s="2">
        <f t="shared" si="183"/>
        <v>0</v>
      </c>
      <c r="AE282" s="2">
        <f t="shared" si="184"/>
        <v>0</v>
      </c>
      <c r="AF282" s="2">
        <f t="shared" si="185"/>
        <v>0</v>
      </c>
      <c r="AG282" s="2">
        <f t="shared" si="186"/>
        <v>0</v>
      </c>
      <c r="AH282" s="2">
        <f t="shared" si="187"/>
        <v>0</v>
      </c>
      <c r="AI282" s="2">
        <f t="shared" si="188"/>
        <v>0</v>
      </c>
      <c r="AJ282" s="2">
        <f t="shared" si="189"/>
        <v>0</v>
      </c>
      <c r="AK282" s="2">
        <f t="shared" si="190"/>
        <v>0</v>
      </c>
      <c r="AL282" s="2">
        <f t="shared" si="191"/>
        <v>0</v>
      </c>
      <c r="AM282" s="2"/>
      <c r="AN282" s="2">
        <f t="shared" si="192"/>
        <v>8</v>
      </c>
      <c r="AO282" s="2">
        <f t="shared" si="193"/>
        <v>2</v>
      </c>
      <c r="AP282" s="2">
        <f t="shared" si="194"/>
        <v>1</v>
      </c>
      <c r="AQ282" s="2">
        <f t="shared" si="195"/>
        <v>4</v>
      </c>
      <c r="AR282" s="2">
        <f t="shared" si="196"/>
        <v>3</v>
      </c>
      <c r="AS282" s="2">
        <f t="shared" si="197"/>
        <v>5</v>
      </c>
      <c r="AT282" s="2">
        <f t="shared" si="198"/>
        <v>7</v>
      </c>
      <c r="AU282" s="2">
        <f t="shared" si="199"/>
        <v>6</v>
      </c>
      <c r="AV282" s="2">
        <f t="shared" si="200"/>
        <v>9</v>
      </c>
      <c r="AW282" s="2"/>
      <c r="AX282" s="5">
        <f t="shared" si="201"/>
        <v>4</v>
      </c>
      <c r="AY282" s="2">
        <f t="shared" si="202"/>
        <v>5</v>
      </c>
      <c r="AZ282" s="2">
        <f t="shared" si="203"/>
        <v>15</v>
      </c>
      <c r="BA282" s="2">
        <f t="shared" si="207"/>
        <v>30</v>
      </c>
      <c r="BB282" s="2">
        <f t="shared" si="208"/>
        <v>15</v>
      </c>
      <c r="BC282" s="2">
        <f t="shared" si="209"/>
        <v>5</v>
      </c>
      <c r="BD282" s="2">
        <f t="shared" si="210"/>
        <v>5</v>
      </c>
      <c r="BE282" s="19">
        <f t="shared" si="211"/>
        <v>10</v>
      </c>
      <c r="BF282" s="19">
        <f t="shared" si="212"/>
        <v>4.0824829046386304</v>
      </c>
      <c r="BG282" s="31">
        <f t="shared" si="213"/>
        <v>-1.2247448713915889</v>
      </c>
      <c r="BH282" s="32">
        <f t="shared" si="204"/>
        <v>0.1103356809599234</v>
      </c>
      <c r="BI282" s="62">
        <f t="shared" si="214"/>
        <v>6.1690140845070421E-2</v>
      </c>
      <c r="BJ282" s="62" t="str">
        <f t="shared" si="215"/>
        <v/>
      </c>
      <c r="BK282" s="73" t="str">
        <f t="shared" si="216"/>
        <v/>
      </c>
      <c r="BM282" s="11">
        <f t="shared" si="205"/>
        <v>0.25713442936286668</v>
      </c>
    </row>
    <row r="283" spans="1:65">
      <c r="A283" s="30" t="s">
        <v>982</v>
      </c>
      <c r="B283" s="30" t="s">
        <v>983</v>
      </c>
      <c r="C283" s="30" t="s">
        <v>984</v>
      </c>
      <c r="D283" s="30" t="s">
        <v>985</v>
      </c>
      <c r="E283" s="30" t="s">
        <v>570</v>
      </c>
      <c r="F283" s="11" t="str">
        <f t="shared" si="206"/>
        <v>Immune syst</v>
      </c>
      <c r="H283" s="11">
        <f>VLOOKUP($B283,data!$B$3:$Q$15316,'diff expr 0 vs 1 mite'!H$8,FALSE)</f>
        <v>0.70607882600000005</v>
      </c>
      <c r="I283" s="11">
        <f>VLOOKUP($B283,data!$B$3:$Q$15316,'diff expr 0 vs 1 mite'!I$8,FALSE)</f>
        <v>0.56513820800000003</v>
      </c>
      <c r="J283" s="11">
        <f>VLOOKUP($B283,data!$B$3:$Q$15316,'diff expr 0 vs 1 mite'!J$8,FALSE)</f>
        <v>0.53714089399999998</v>
      </c>
      <c r="K283" s="11">
        <f>VLOOKUP($B283,data!$B$3:$Q$15316,'diff expr 0 vs 1 mite'!K$8,FALSE)</f>
        <v>0.44554205699999999</v>
      </c>
      <c r="L283" s="11">
        <f>VLOOKUP($B283,data!$B$3:$Q$15316,'diff expr 0 vs 1 mite'!L$8,FALSE)</f>
        <v>1.8069654639999999</v>
      </c>
      <c r="M283" s="11">
        <f>VLOOKUP($B283,data!$B$3:$Q$15316,'diff expr 0 vs 1 mite'!M$8,FALSE)</f>
        <v>1.770668299</v>
      </c>
      <c r="N283" s="11">
        <f>VLOOKUP($B283,data!$B$3:$Q$15316,'diff expr 0 vs 1 mite'!N$8,FALSE)</f>
        <v>1.500745016</v>
      </c>
      <c r="O283" s="11">
        <f>VLOOKUP($B283,data!$B$3:$Q$15316,'diff expr 0 vs 1 mite'!O$8,FALSE)</f>
        <v>1.652442755</v>
      </c>
      <c r="P283" s="11">
        <f>VLOOKUP($B283,data!$B$3:$Q$15316,'diff expr 0 vs 1 mite'!P$8,FALSE)</f>
        <v>4.9867444829999998</v>
      </c>
      <c r="R283" s="27" t="s">
        <v>27749</v>
      </c>
      <c r="T283" s="2">
        <f t="shared" si="174"/>
        <v>4</v>
      </c>
      <c r="U283" s="2">
        <f t="shared" si="175"/>
        <v>3</v>
      </c>
      <c r="V283" s="2">
        <f t="shared" si="176"/>
        <v>2</v>
      </c>
      <c r="W283" s="2">
        <f t="shared" si="177"/>
        <v>1</v>
      </c>
      <c r="X283" s="2">
        <f t="shared" si="178"/>
        <v>8</v>
      </c>
      <c r="Y283" s="2">
        <f t="shared" si="179"/>
        <v>7</v>
      </c>
      <c r="Z283" s="2">
        <f t="shared" si="180"/>
        <v>5</v>
      </c>
      <c r="AA283" s="2">
        <f t="shared" si="181"/>
        <v>6</v>
      </c>
      <c r="AB283" s="2">
        <f t="shared" si="182"/>
        <v>9</v>
      </c>
      <c r="AC283" s="2"/>
      <c r="AD283" s="2">
        <f t="shared" si="183"/>
        <v>0</v>
      </c>
      <c r="AE283" s="2">
        <f t="shared" si="184"/>
        <v>0</v>
      </c>
      <c r="AF283" s="2">
        <f t="shared" si="185"/>
        <v>0</v>
      </c>
      <c r="AG283" s="2">
        <f t="shared" si="186"/>
        <v>0</v>
      </c>
      <c r="AH283" s="2">
        <f t="shared" si="187"/>
        <v>0</v>
      </c>
      <c r="AI283" s="2">
        <f t="shared" si="188"/>
        <v>0</v>
      </c>
      <c r="AJ283" s="2">
        <f t="shared" si="189"/>
        <v>0</v>
      </c>
      <c r="AK283" s="2">
        <f t="shared" si="190"/>
        <v>0</v>
      </c>
      <c r="AL283" s="2">
        <f t="shared" si="191"/>
        <v>0</v>
      </c>
      <c r="AM283" s="2"/>
      <c r="AN283" s="2">
        <f t="shared" si="192"/>
        <v>4</v>
      </c>
      <c r="AO283" s="2">
        <f t="shared" si="193"/>
        <v>3</v>
      </c>
      <c r="AP283" s="2">
        <f t="shared" si="194"/>
        <v>2</v>
      </c>
      <c r="AQ283" s="2">
        <f t="shared" si="195"/>
        <v>1</v>
      </c>
      <c r="AR283" s="2">
        <f t="shared" si="196"/>
        <v>8</v>
      </c>
      <c r="AS283" s="2">
        <f t="shared" si="197"/>
        <v>7</v>
      </c>
      <c r="AT283" s="2">
        <f t="shared" si="198"/>
        <v>5</v>
      </c>
      <c r="AU283" s="2">
        <f t="shared" si="199"/>
        <v>6</v>
      </c>
      <c r="AV283" s="2">
        <f t="shared" si="200"/>
        <v>9</v>
      </c>
      <c r="AW283" s="2"/>
      <c r="AX283" s="5">
        <f t="shared" si="201"/>
        <v>4</v>
      </c>
      <c r="AY283" s="2">
        <f t="shared" si="202"/>
        <v>5</v>
      </c>
      <c r="AZ283" s="2">
        <f t="shared" si="203"/>
        <v>10</v>
      </c>
      <c r="BA283" s="2">
        <f t="shared" si="207"/>
        <v>35</v>
      </c>
      <c r="BB283" s="2">
        <f t="shared" si="208"/>
        <v>20</v>
      </c>
      <c r="BC283" s="2">
        <f t="shared" si="209"/>
        <v>0</v>
      </c>
      <c r="BD283" s="2">
        <f t="shared" si="210"/>
        <v>0</v>
      </c>
      <c r="BE283" s="19">
        <f t="shared" si="211"/>
        <v>10</v>
      </c>
      <c r="BF283" s="19">
        <f t="shared" si="212"/>
        <v>4.0824829046386304</v>
      </c>
      <c r="BG283" s="31">
        <f t="shared" si="213"/>
        <v>-2.4494897427831779</v>
      </c>
      <c r="BH283" s="32">
        <f t="shared" si="204"/>
        <v>7.1529392177148241E-3</v>
      </c>
      <c r="BI283" s="62">
        <f t="shared" si="214"/>
        <v>2.8169014084507044E-4</v>
      </c>
      <c r="BJ283" s="62" t="str">
        <f t="shared" si="215"/>
        <v/>
      </c>
      <c r="BK283" s="73" t="str">
        <f t="shared" si="216"/>
        <v>sign</v>
      </c>
      <c r="BM283" s="11">
        <f t="shared" si="205"/>
        <v>0.61899275534569975</v>
      </c>
    </row>
    <row r="284" spans="1:65">
      <c r="A284" s="30" t="s">
        <v>986</v>
      </c>
      <c r="B284" s="30" t="s">
        <v>987</v>
      </c>
      <c r="C284" s="30" t="s">
        <v>988</v>
      </c>
      <c r="D284" s="30" t="s">
        <v>989</v>
      </c>
      <c r="E284" s="30" t="s">
        <v>570</v>
      </c>
      <c r="F284" s="11" t="str">
        <f t="shared" si="206"/>
        <v>Immune syst</v>
      </c>
      <c r="H284" s="11">
        <f>VLOOKUP($B284,data!$B$3:$Q$15316,'diff expr 0 vs 1 mite'!H$8,FALSE)</f>
        <v>1.974553427</v>
      </c>
      <c r="I284" s="11">
        <f>VLOOKUP($B284,data!$B$3:$Q$15316,'diff expr 0 vs 1 mite'!I$8,FALSE)</f>
        <v>1.201113267</v>
      </c>
      <c r="J284" s="11">
        <f>VLOOKUP($B284,data!$B$3:$Q$15316,'diff expr 0 vs 1 mite'!J$8,FALSE)</f>
        <v>1.2334696000000001</v>
      </c>
      <c r="K284" s="11">
        <f>VLOOKUP($B284,data!$B$3:$Q$15316,'diff expr 0 vs 1 mite'!K$8,FALSE)</f>
        <v>1.3082589250000001</v>
      </c>
      <c r="L284" s="11">
        <f>VLOOKUP($B284,data!$B$3:$Q$15316,'diff expr 0 vs 1 mite'!L$8,FALSE)</f>
        <v>0.74167775999999996</v>
      </c>
      <c r="M284" s="11">
        <f>VLOOKUP($B284,data!$B$3:$Q$15316,'diff expr 0 vs 1 mite'!M$8,FALSE)</f>
        <v>0.86654468399999995</v>
      </c>
      <c r="N284" s="11">
        <f>VLOOKUP($B284,data!$B$3:$Q$15316,'diff expr 0 vs 1 mite'!N$8,FALSE)</f>
        <v>3.257933054</v>
      </c>
      <c r="O284" s="11">
        <f>VLOOKUP($B284,data!$B$3:$Q$15316,'diff expr 0 vs 1 mite'!O$8,FALSE)</f>
        <v>2.2912783139999999</v>
      </c>
      <c r="P284" s="11">
        <f>VLOOKUP($B284,data!$B$3:$Q$15316,'diff expr 0 vs 1 mite'!P$8,FALSE)</f>
        <v>5.3502290339999998</v>
      </c>
      <c r="R284" s="27" t="s">
        <v>27749</v>
      </c>
      <c r="T284" s="2">
        <f t="shared" si="174"/>
        <v>6</v>
      </c>
      <c r="U284" s="2">
        <f t="shared" si="175"/>
        <v>3</v>
      </c>
      <c r="V284" s="2">
        <f t="shared" si="176"/>
        <v>4</v>
      </c>
      <c r="W284" s="2">
        <f t="shared" si="177"/>
        <v>5</v>
      </c>
      <c r="X284" s="2">
        <f t="shared" si="178"/>
        <v>1</v>
      </c>
      <c r="Y284" s="2">
        <f t="shared" si="179"/>
        <v>2</v>
      </c>
      <c r="Z284" s="2">
        <f t="shared" si="180"/>
        <v>8</v>
      </c>
      <c r="AA284" s="2">
        <f t="shared" si="181"/>
        <v>7</v>
      </c>
      <c r="AB284" s="2">
        <f t="shared" si="182"/>
        <v>9</v>
      </c>
      <c r="AC284" s="2"/>
      <c r="AD284" s="2">
        <f t="shared" si="183"/>
        <v>0</v>
      </c>
      <c r="AE284" s="2">
        <f t="shared" si="184"/>
        <v>0</v>
      </c>
      <c r="AF284" s="2">
        <f t="shared" si="185"/>
        <v>0</v>
      </c>
      <c r="AG284" s="2">
        <f t="shared" si="186"/>
        <v>0</v>
      </c>
      <c r="AH284" s="2">
        <f t="shared" si="187"/>
        <v>0</v>
      </c>
      <c r="AI284" s="2">
        <f t="shared" si="188"/>
        <v>0</v>
      </c>
      <c r="AJ284" s="2">
        <f t="shared" si="189"/>
        <v>0</v>
      </c>
      <c r="AK284" s="2">
        <f t="shared" si="190"/>
        <v>0</v>
      </c>
      <c r="AL284" s="2">
        <f t="shared" si="191"/>
        <v>0</v>
      </c>
      <c r="AM284" s="2"/>
      <c r="AN284" s="2">
        <f t="shared" si="192"/>
        <v>6</v>
      </c>
      <c r="AO284" s="2">
        <f t="shared" si="193"/>
        <v>3</v>
      </c>
      <c r="AP284" s="2">
        <f t="shared" si="194"/>
        <v>4</v>
      </c>
      <c r="AQ284" s="2">
        <f t="shared" si="195"/>
        <v>5</v>
      </c>
      <c r="AR284" s="2">
        <f t="shared" si="196"/>
        <v>1</v>
      </c>
      <c r="AS284" s="2">
        <f t="shared" si="197"/>
        <v>2</v>
      </c>
      <c r="AT284" s="2">
        <f t="shared" si="198"/>
        <v>8</v>
      </c>
      <c r="AU284" s="2">
        <f t="shared" si="199"/>
        <v>7</v>
      </c>
      <c r="AV284" s="2">
        <f t="shared" si="200"/>
        <v>9</v>
      </c>
      <c r="AW284" s="2"/>
      <c r="AX284" s="5">
        <f t="shared" si="201"/>
        <v>4</v>
      </c>
      <c r="AY284" s="2">
        <f t="shared" si="202"/>
        <v>5</v>
      </c>
      <c r="AZ284" s="2">
        <f t="shared" si="203"/>
        <v>18</v>
      </c>
      <c r="BA284" s="2">
        <f t="shared" si="207"/>
        <v>27</v>
      </c>
      <c r="BB284" s="2">
        <f t="shared" si="208"/>
        <v>12</v>
      </c>
      <c r="BC284" s="2">
        <f t="shared" si="209"/>
        <v>8</v>
      </c>
      <c r="BD284" s="2">
        <f t="shared" si="210"/>
        <v>8</v>
      </c>
      <c r="BE284" s="19">
        <f t="shared" si="211"/>
        <v>10</v>
      </c>
      <c r="BF284" s="19">
        <f t="shared" si="212"/>
        <v>4.0824829046386304</v>
      </c>
      <c r="BG284" s="31">
        <f t="shared" si="213"/>
        <v>-0.4898979485566356</v>
      </c>
      <c r="BH284" s="32">
        <f t="shared" si="204"/>
        <v>0.31210305738320299</v>
      </c>
      <c r="BI284" s="62">
        <f t="shared" si="214"/>
        <v>8.2816901408450716E-2</v>
      </c>
      <c r="BJ284" s="62" t="str">
        <f t="shared" si="215"/>
        <v/>
      </c>
      <c r="BK284" s="73" t="str">
        <f t="shared" si="216"/>
        <v/>
      </c>
      <c r="BM284" s="11">
        <f t="shared" si="205"/>
        <v>0.24306793880139635</v>
      </c>
    </row>
    <row r="285" spans="1:65">
      <c r="A285" s="30" t="s">
        <v>990</v>
      </c>
      <c r="B285" s="30" t="s">
        <v>991</v>
      </c>
      <c r="C285" s="30" t="s">
        <v>992</v>
      </c>
      <c r="D285" s="30" t="s">
        <v>993</v>
      </c>
      <c r="E285" s="30" t="s">
        <v>570</v>
      </c>
      <c r="F285" s="11" t="str">
        <f t="shared" si="206"/>
        <v>Immune syst</v>
      </c>
      <c r="H285" s="11">
        <f>VLOOKUP($B285,data!$B$3:$Q$15316,'diff expr 0 vs 1 mite'!H$8,FALSE)</f>
        <v>10.659595810000001</v>
      </c>
      <c r="I285" s="11">
        <f>VLOOKUP($B285,data!$B$3:$Q$15316,'diff expr 0 vs 1 mite'!I$8,FALSE)</f>
        <v>10.19657795</v>
      </c>
      <c r="J285" s="11">
        <f>VLOOKUP($B285,data!$B$3:$Q$15316,'diff expr 0 vs 1 mite'!J$8,FALSE)</f>
        <v>8.2359429280000001</v>
      </c>
      <c r="K285" s="11">
        <f>VLOOKUP($B285,data!$B$3:$Q$15316,'diff expr 0 vs 1 mite'!K$8,FALSE)</f>
        <v>7.1155314970000001</v>
      </c>
      <c r="L285" s="11">
        <f>VLOOKUP($B285,data!$B$3:$Q$15316,'diff expr 0 vs 1 mite'!L$8,FALSE)</f>
        <v>9.2648920829999994</v>
      </c>
      <c r="M285" s="11">
        <f>VLOOKUP($B285,data!$B$3:$Q$15316,'diff expr 0 vs 1 mite'!M$8,FALSE)</f>
        <v>56.478629900000001</v>
      </c>
      <c r="N285" s="11">
        <f>VLOOKUP($B285,data!$B$3:$Q$15316,'diff expr 0 vs 1 mite'!N$8,FALSE)</f>
        <v>101.56498120000001</v>
      </c>
      <c r="O285" s="11">
        <f>VLOOKUP($B285,data!$B$3:$Q$15316,'diff expr 0 vs 1 mite'!O$8,FALSE)</f>
        <v>27.625652250000002</v>
      </c>
      <c r="P285" s="11">
        <f>VLOOKUP($B285,data!$B$3:$Q$15316,'diff expr 0 vs 1 mite'!P$8,FALSE)</f>
        <v>35.758885960000001</v>
      </c>
      <c r="R285" s="27" t="s">
        <v>27749</v>
      </c>
      <c r="T285" s="2">
        <f t="shared" si="174"/>
        <v>5</v>
      </c>
      <c r="U285" s="2">
        <f t="shared" si="175"/>
        <v>4</v>
      </c>
      <c r="V285" s="2">
        <f t="shared" si="176"/>
        <v>2</v>
      </c>
      <c r="W285" s="2">
        <f t="shared" si="177"/>
        <v>1</v>
      </c>
      <c r="X285" s="2">
        <f t="shared" si="178"/>
        <v>3</v>
      </c>
      <c r="Y285" s="2">
        <f t="shared" si="179"/>
        <v>8</v>
      </c>
      <c r="Z285" s="2">
        <f t="shared" si="180"/>
        <v>9</v>
      </c>
      <c r="AA285" s="2">
        <f t="shared" si="181"/>
        <v>6</v>
      </c>
      <c r="AB285" s="2">
        <f t="shared" si="182"/>
        <v>7</v>
      </c>
      <c r="AC285" s="2"/>
      <c r="AD285" s="2">
        <f t="shared" si="183"/>
        <v>0</v>
      </c>
      <c r="AE285" s="2">
        <f t="shared" si="184"/>
        <v>0</v>
      </c>
      <c r="AF285" s="2">
        <f t="shared" si="185"/>
        <v>0</v>
      </c>
      <c r="AG285" s="2">
        <f t="shared" si="186"/>
        <v>0</v>
      </c>
      <c r="AH285" s="2">
        <f t="shared" si="187"/>
        <v>0</v>
      </c>
      <c r="AI285" s="2">
        <f t="shared" si="188"/>
        <v>0</v>
      </c>
      <c r="AJ285" s="2">
        <f t="shared" si="189"/>
        <v>0</v>
      </c>
      <c r="AK285" s="2">
        <f t="shared" si="190"/>
        <v>0</v>
      </c>
      <c r="AL285" s="2">
        <f t="shared" si="191"/>
        <v>0</v>
      </c>
      <c r="AM285" s="2"/>
      <c r="AN285" s="2">
        <f t="shared" si="192"/>
        <v>5</v>
      </c>
      <c r="AO285" s="2">
        <f t="shared" si="193"/>
        <v>4</v>
      </c>
      <c r="AP285" s="2">
        <f t="shared" si="194"/>
        <v>2</v>
      </c>
      <c r="AQ285" s="2">
        <f t="shared" si="195"/>
        <v>1</v>
      </c>
      <c r="AR285" s="2">
        <f t="shared" si="196"/>
        <v>3</v>
      </c>
      <c r="AS285" s="2">
        <f t="shared" si="197"/>
        <v>8</v>
      </c>
      <c r="AT285" s="2">
        <f t="shared" si="198"/>
        <v>9</v>
      </c>
      <c r="AU285" s="2">
        <f t="shared" si="199"/>
        <v>6</v>
      </c>
      <c r="AV285" s="2">
        <f t="shared" si="200"/>
        <v>7</v>
      </c>
      <c r="AW285" s="2"/>
      <c r="AX285" s="5">
        <f t="shared" si="201"/>
        <v>4</v>
      </c>
      <c r="AY285" s="2">
        <f t="shared" si="202"/>
        <v>5</v>
      </c>
      <c r="AZ285" s="2">
        <f t="shared" si="203"/>
        <v>12</v>
      </c>
      <c r="BA285" s="2">
        <f t="shared" si="207"/>
        <v>33</v>
      </c>
      <c r="BB285" s="2">
        <f t="shared" si="208"/>
        <v>18</v>
      </c>
      <c r="BC285" s="2">
        <f t="shared" si="209"/>
        <v>2</v>
      </c>
      <c r="BD285" s="2">
        <f t="shared" si="210"/>
        <v>2</v>
      </c>
      <c r="BE285" s="19">
        <f t="shared" si="211"/>
        <v>10</v>
      </c>
      <c r="BF285" s="19">
        <f t="shared" si="212"/>
        <v>4.0824829046386304</v>
      </c>
      <c r="BG285" s="31">
        <f t="shared" si="213"/>
        <v>-1.9595917942265424</v>
      </c>
      <c r="BH285" s="32">
        <f t="shared" si="204"/>
        <v>2.5021760624352556E-2</v>
      </c>
      <c r="BI285" s="62">
        <f t="shared" si="214"/>
        <v>2.47887323943662E-2</v>
      </c>
      <c r="BJ285" s="62" t="str">
        <f t="shared" si="215"/>
        <v/>
      </c>
      <c r="BK285" s="73" t="str">
        <f t="shared" si="216"/>
        <v/>
      </c>
      <c r="BM285" s="11">
        <f t="shared" si="205"/>
        <v>0.70732416491735128</v>
      </c>
    </row>
    <row r="286" spans="1:65">
      <c r="A286" s="30" t="s">
        <v>994</v>
      </c>
      <c r="B286" s="30" t="s">
        <v>995</v>
      </c>
      <c r="C286" s="30" t="s">
        <v>996</v>
      </c>
      <c r="D286" s="30" t="s">
        <v>997</v>
      </c>
      <c r="E286" s="30" t="s">
        <v>570</v>
      </c>
      <c r="F286" s="11" t="str">
        <f t="shared" si="206"/>
        <v>Immune syst</v>
      </c>
      <c r="H286" s="11">
        <f>VLOOKUP($B286,data!$B$3:$Q$15316,'diff expr 0 vs 1 mite'!H$8,FALSE)</f>
        <v>34.317150740000002</v>
      </c>
      <c r="I286" s="11">
        <f>VLOOKUP($B286,data!$B$3:$Q$15316,'diff expr 0 vs 1 mite'!I$8,FALSE)</f>
        <v>29.964101930000002</v>
      </c>
      <c r="J286" s="11">
        <f>VLOOKUP($B286,data!$B$3:$Q$15316,'diff expr 0 vs 1 mite'!J$8,FALSE)</f>
        <v>36.238542789999997</v>
      </c>
      <c r="K286" s="11">
        <f>VLOOKUP($B286,data!$B$3:$Q$15316,'diff expr 0 vs 1 mite'!K$8,FALSE)</f>
        <v>32.250045620000002</v>
      </c>
      <c r="L286" s="11">
        <f>VLOOKUP($B286,data!$B$3:$Q$15316,'diff expr 0 vs 1 mite'!L$8,FALSE)</f>
        <v>61.081143279999999</v>
      </c>
      <c r="M286" s="11">
        <f>VLOOKUP($B286,data!$B$3:$Q$15316,'diff expr 0 vs 1 mite'!M$8,FALSE)</f>
        <v>19.395826270000001</v>
      </c>
      <c r="N286" s="11">
        <f>VLOOKUP($B286,data!$B$3:$Q$15316,'diff expr 0 vs 1 mite'!N$8,FALSE)</f>
        <v>28.776391230000002</v>
      </c>
      <c r="O286" s="11">
        <f>VLOOKUP($B286,data!$B$3:$Q$15316,'diff expr 0 vs 1 mite'!O$8,FALSE)</f>
        <v>63.885136330000002</v>
      </c>
      <c r="P286" s="11">
        <f>VLOOKUP($B286,data!$B$3:$Q$15316,'diff expr 0 vs 1 mite'!P$8,FALSE)</f>
        <v>98.02059568</v>
      </c>
      <c r="R286" s="27" t="s">
        <v>27749</v>
      </c>
      <c r="T286" s="2">
        <f t="shared" si="174"/>
        <v>5</v>
      </c>
      <c r="U286" s="2">
        <f t="shared" si="175"/>
        <v>3</v>
      </c>
      <c r="V286" s="2">
        <f t="shared" si="176"/>
        <v>6</v>
      </c>
      <c r="W286" s="2">
        <f t="shared" si="177"/>
        <v>4</v>
      </c>
      <c r="X286" s="2">
        <f t="shared" si="178"/>
        <v>7</v>
      </c>
      <c r="Y286" s="2">
        <f t="shared" si="179"/>
        <v>1</v>
      </c>
      <c r="Z286" s="2">
        <f t="shared" si="180"/>
        <v>2</v>
      </c>
      <c r="AA286" s="2">
        <f t="shared" si="181"/>
        <v>8</v>
      </c>
      <c r="AB286" s="2">
        <f t="shared" si="182"/>
        <v>9</v>
      </c>
      <c r="AC286" s="2"/>
      <c r="AD286" s="2">
        <f t="shared" si="183"/>
        <v>0</v>
      </c>
      <c r="AE286" s="2">
        <f t="shared" si="184"/>
        <v>0</v>
      </c>
      <c r="AF286" s="2">
        <f t="shared" si="185"/>
        <v>0</v>
      </c>
      <c r="AG286" s="2">
        <f t="shared" si="186"/>
        <v>0</v>
      </c>
      <c r="AH286" s="2">
        <f t="shared" si="187"/>
        <v>0</v>
      </c>
      <c r="AI286" s="2">
        <f t="shared" si="188"/>
        <v>0</v>
      </c>
      <c r="AJ286" s="2">
        <f t="shared" si="189"/>
        <v>0</v>
      </c>
      <c r="AK286" s="2">
        <f t="shared" si="190"/>
        <v>0</v>
      </c>
      <c r="AL286" s="2">
        <f t="shared" si="191"/>
        <v>0</v>
      </c>
      <c r="AM286" s="2"/>
      <c r="AN286" s="2">
        <f t="shared" si="192"/>
        <v>5</v>
      </c>
      <c r="AO286" s="2">
        <f t="shared" si="193"/>
        <v>3</v>
      </c>
      <c r="AP286" s="2">
        <f t="shared" si="194"/>
        <v>6</v>
      </c>
      <c r="AQ286" s="2">
        <f t="shared" si="195"/>
        <v>4</v>
      </c>
      <c r="AR286" s="2">
        <f t="shared" si="196"/>
        <v>7</v>
      </c>
      <c r="AS286" s="2">
        <f t="shared" si="197"/>
        <v>1</v>
      </c>
      <c r="AT286" s="2">
        <f t="shared" si="198"/>
        <v>2</v>
      </c>
      <c r="AU286" s="2">
        <f t="shared" si="199"/>
        <v>8</v>
      </c>
      <c r="AV286" s="2">
        <f t="shared" si="200"/>
        <v>9</v>
      </c>
      <c r="AW286" s="2"/>
      <c r="AX286" s="5">
        <f t="shared" si="201"/>
        <v>4</v>
      </c>
      <c r="AY286" s="2">
        <f t="shared" si="202"/>
        <v>5</v>
      </c>
      <c r="AZ286" s="2">
        <f t="shared" si="203"/>
        <v>18</v>
      </c>
      <c r="BA286" s="2">
        <f t="shared" si="207"/>
        <v>27</v>
      </c>
      <c r="BB286" s="2">
        <f t="shared" si="208"/>
        <v>12</v>
      </c>
      <c r="BC286" s="2">
        <f t="shared" si="209"/>
        <v>8</v>
      </c>
      <c r="BD286" s="2">
        <f t="shared" si="210"/>
        <v>8</v>
      </c>
      <c r="BE286" s="19">
        <f t="shared" si="211"/>
        <v>10</v>
      </c>
      <c r="BF286" s="19">
        <f t="shared" si="212"/>
        <v>4.0824829046386304</v>
      </c>
      <c r="BG286" s="31">
        <f t="shared" si="213"/>
        <v>-0.4898979485566356</v>
      </c>
      <c r="BH286" s="32">
        <f t="shared" si="204"/>
        <v>0.31210305738320299</v>
      </c>
      <c r="BI286" s="62">
        <f t="shared" si="214"/>
        <v>8.2816901408450716E-2</v>
      </c>
      <c r="BJ286" s="62" t="str">
        <f t="shared" si="215"/>
        <v/>
      </c>
      <c r="BK286" s="73" t="str">
        <f t="shared" si="216"/>
        <v/>
      </c>
      <c r="BM286" s="11">
        <f t="shared" si="205"/>
        <v>0.2132147238005247</v>
      </c>
    </row>
    <row r="287" spans="1:65">
      <c r="A287" s="30" t="s">
        <v>998</v>
      </c>
      <c r="B287" s="30" t="s">
        <v>999</v>
      </c>
      <c r="C287" s="30" t="s">
        <v>1000</v>
      </c>
      <c r="D287" s="30" t="s">
        <v>1001</v>
      </c>
      <c r="E287" s="30" t="s">
        <v>570</v>
      </c>
      <c r="F287" s="11" t="str">
        <f t="shared" si="206"/>
        <v>Immune syst</v>
      </c>
      <c r="H287" s="11">
        <f>VLOOKUP($B287,data!$B$3:$Q$15316,'diff expr 0 vs 1 mite'!H$8,FALSE)</f>
        <v>707.68381999999997</v>
      </c>
      <c r="I287" s="11">
        <f>VLOOKUP($B287,data!$B$3:$Q$15316,'diff expr 0 vs 1 mite'!I$8,FALSE)</f>
        <v>721.67868039999996</v>
      </c>
      <c r="J287" s="11">
        <f>VLOOKUP($B287,data!$B$3:$Q$15316,'diff expr 0 vs 1 mite'!J$8,FALSE)</f>
        <v>742.22135990000004</v>
      </c>
      <c r="K287" s="11">
        <f>VLOOKUP($B287,data!$B$3:$Q$15316,'diff expr 0 vs 1 mite'!K$8,FALSE)</f>
        <v>741.48675490000005</v>
      </c>
      <c r="L287" s="11">
        <f>VLOOKUP($B287,data!$B$3:$Q$15316,'diff expr 0 vs 1 mite'!L$8,FALSE)</f>
        <v>2065.7826479999999</v>
      </c>
      <c r="M287" s="11">
        <f>VLOOKUP($B287,data!$B$3:$Q$15316,'diff expr 0 vs 1 mite'!M$8,FALSE)</f>
        <v>585.95241780000003</v>
      </c>
      <c r="N287" s="11">
        <f>VLOOKUP($B287,data!$B$3:$Q$15316,'diff expr 0 vs 1 mite'!N$8,FALSE)</f>
        <v>595.09863780000001</v>
      </c>
      <c r="O287" s="11">
        <f>VLOOKUP($B287,data!$B$3:$Q$15316,'diff expr 0 vs 1 mite'!O$8,FALSE)</f>
        <v>678.1914246</v>
      </c>
      <c r="P287" s="11">
        <f>VLOOKUP($B287,data!$B$3:$Q$15316,'diff expr 0 vs 1 mite'!P$8,FALSE)</f>
        <v>398.47224879999999</v>
      </c>
      <c r="R287" s="27" t="s">
        <v>27749</v>
      </c>
      <c r="T287" s="2">
        <f t="shared" si="174"/>
        <v>5</v>
      </c>
      <c r="U287" s="2">
        <f t="shared" si="175"/>
        <v>6</v>
      </c>
      <c r="V287" s="2">
        <f t="shared" si="176"/>
        <v>8</v>
      </c>
      <c r="W287" s="2">
        <f t="shared" si="177"/>
        <v>7</v>
      </c>
      <c r="X287" s="2">
        <f t="shared" si="178"/>
        <v>9</v>
      </c>
      <c r="Y287" s="2">
        <f t="shared" si="179"/>
        <v>2</v>
      </c>
      <c r="Z287" s="2">
        <f t="shared" si="180"/>
        <v>3</v>
      </c>
      <c r="AA287" s="2">
        <f t="shared" si="181"/>
        <v>4</v>
      </c>
      <c r="AB287" s="2">
        <f t="shared" si="182"/>
        <v>1</v>
      </c>
      <c r="AC287" s="2"/>
      <c r="AD287" s="2">
        <f t="shared" si="183"/>
        <v>0</v>
      </c>
      <c r="AE287" s="2">
        <f t="shared" si="184"/>
        <v>0</v>
      </c>
      <c r="AF287" s="2">
        <f t="shared" si="185"/>
        <v>0</v>
      </c>
      <c r="AG287" s="2">
        <f t="shared" si="186"/>
        <v>0</v>
      </c>
      <c r="AH287" s="2">
        <f t="shared" si="187"/>
        <v>0</v>
      </c>
      <c r="AI287" s="2">
        <f t="shared" si="188"/>
        <v>0</v>
      </c>
      <c r="AJ287" s="2">
        <f t="shared" si="189"/>
        <v>0</v>
      </c>
      <c r="AK287" s="2">
        <f t="shared" si="190"/>
        <v>0</v>
      </c>
      <c r="AL287" s="2">
        <f t="shared" si="191"/>
        <v>0</v>
      </c>
      <c r="AM287" s="2"/>
      <c r="AN287" s="2">
        <f t="shared" si="192"/>
        <v>5</v>
      </c>
      <c r="AO287" s="2">
        <f t="shared" si="193"/>
        <v>6</v>
      </c>
      <c r="AP287" s="2">
        <f t="shared" si="194"/>
        <v>8</v>
      </c>
      <c r="AQ287" s="2">
        <f t="shared" si="195"/>
        <v>7</v>
      </c>
      <c r="AR287" s="2">
        <f t="shared" si="196"/>
        <v>9</v>
      </c>
      <c r="AS287" s="2">
        <f t="shared" si="197"/>
        <v>2</v>
      </c>
      <c r="AT287" s="2">
        <f t="shared" si="198"/>
        <v>3</v>
      </c>
      <c r="AU287" s="2">
        <f t="shared" si="199"/>
        <v>4</v>
      </c>
      <c r="AV287" s="2">
        <f t="shared" si="200"/>
        <v>1</v>
      </c>
      <c r="AW287" s="2"/>
      <c r="AX287" s="5">
        <f t="shared" si="201"/>
        <v>4</v>
      </c>
      <c r="AY287" s="2">
        <f t="shared" si="202"/>
        <v>5</v>
      </c>
      <c r="AZ287" s="2">
        <f t="shared" si="203"/>
        <v>26</v>
      </c>
      <c r="BA287" s="2">
        <f t="shared" si="207"/>
        <v>19</v>
      </c>
      <c r="BB287" s="2">
        <f t="shared" si="208"/>
        <v>4</v>
      </c>
      <c r="BC287" s="2">
        <f t="shared" si="209"/>
        <v>16</v>
      </c>
      <c r="BD287" s="2">
        <f t="shared" si="210"/>
        <v>4</v>
      </c>
      <c r="BE287" s="19">
        <f t="shared" si="211"/>
        <v>10</v>
      </c>
      <c r="BF287" s="19">
        <f t="shared" si="212"/>
        <v>4.0824829046386304</v>
      </c>
      <c r="BG287" s="31">
        <f t="shared" si="213"/>
        <v>-1.4696938456699067</v>
      </c>
      <c r="BH287" s="32">
        <f t="shared" si="204"/>
        <v>7.0822345147568383E-2</v>
      </c>
      <c r="BI287" s="62">
        <f t="shared" si="214"/>
        <v>4.1971830985915497E-2</v>
      </c>
      <c r="BJ287" s="62" t="str">
        <f t="shared" si="215"/>
        <v/>
      </c>
      <c r="BK287" s="73" t="str">
        <f t="shared" si="216"/>
        <v/>
      </c>
      <c r="BM287" s="11">
        <f t="shared" si="205"/>
        <v>7.4574174417232464E-2</v>
      </c>
    </row>
    <row r="288" spans="1:65">
      <c r="A288" s="30" t="s">
        <v>1002</v>
      </c>
      <c r="B288" s="30" t="s">
        <v>1003</v>
      </c>
      <c r="C288" s="30" t="s">
        <v>1004</v>
      </c>
      <c r="D288" s="30" t="s">
        <v>1005</v>
      </c>
      <c r="E288" s="30" t="s">
        <v>570</v>
      </c>
      <c r="F288" s="11" t="str">
        <f t="shared" si="206"/>
        <v>Immune syst</v>
      </c>
      <c r="H288" s="11">
        <f>VLOOKUP($B288,data!$B$3:$Q$15316,'diff expr 0 vs 1 mite'!H$8,FALSE)</f>
        <v>0.78567631599999999</v>
      </c>
      <c r="I288" s="11">
        <f>VLOOKUP($B288,data!$B$3:$Q$15316,'diff expr 0 vs 1 mite'!I$8,FALSE)</f>
        <v>0.33538518299999998</v>
      </c>
      <c r="J288" s="11">
        <f>VLOOKUP($B288,data!$B$3:$Q$15316,'diff expr 0 vs 1 mite'!J$8,FALSE)</f>
        <v>5.3639180000000002E-2</v>
      </c>
      <c r="K288" s="11">
        <f>VLOOKUP($B288,data!$B$3:$Q$15316,'diff expr 0 vs 1 mite'!K$8,FALSE)</f>
        <v>0.47632687299999998</v>
      </c>
      <c r="L288" s="11">
        <f>VLOOKUP($B288,data!$B$3:$Q$15316,'diff expr 0 vs 1 mite'!L$8,FALSE)</f>
        <v>1.3620652929999999</v>
      </c>
      <c r="M288" s="11">
        <f>VLOOKUP($B288,data!$B$3:$Q$15316,'diff expr 0 vs 1 mite'!M$8,FALSE)</f>
        <v>2.8733232599999998</v>
      </c>
      <c r="N288" s="11">
        <f>VLOOKUP($B288,data!$B$3:$Q$15316,'diff expr 0 vs 1 mite'!N$8,FALSE)</f>
        <v>0.19982027699999999</v>
      </c>
      <c r="O288" s="11">
        <f>VLOOKUP($B288,data!$B$3:$Q$15316,'diff expr 0 vs 1 mite'!O$8,FALSE)</f>
        <v>0.53629493500000003</v>
      </c>
      <c r="P288" s="11">
        <f>VLOOKUP($B288,data!$B$3:$Q$15316,'diff expr 0 vs 1 mite'!P$8,FALSE)</f>
        <v>3.983831984</v>
      </c>
      <c r="R288" s="27" t="s">
        <v>27749</v>
      </c>
      <c r="T288" s="2">
        <f t="shared" si="174"/>
        <v>6</v>
      </c>
      <c r="U288" s="2">
        <f t="shared" si="175"/>
        <v>3</v>
      </c>
      <c r="V288" s="2">
        <f t="shared" si="176"/>
        <v>1</v>
      </c>
      <c r="W288" s="2">
        <f t="shared" si="177"/>
        <v>4</v>
      </c>
      <c r="X288" s="2">
        <f t="shared" si="178"/>
        <v>7</v>
      </c>
      <c r="Y288" s="2">
        <f t="shared" si="179"/>
        <v>8</v>
      </c>
      <c r="Z288" s="2">
        <f t="shared" si="180"/>
        <v>2</v>
      </c>
      <c r="AA288" s="2">
        <f t="shared" si="181"/>
        <v>5</v>
      </c>
      <c r="AB288" s="2">
        <f t="shared" si="182"/>
        <v>9</v>
      </c>
      <c r="AC288" s="2"/>
      <c r="AD288" s="2">
        <f t="shared" si="183"/>
        <v>0</v>
      </c>
      <c r="AE288" s="2">
        <f t="shared" si="184"/>
        <v>0</v>
      </c>
      <c r="AF288" s="2">
        <f t="shared" si="185"/>
        <v>0</v>
      </c>
      <c r="AG288" s="2">
        <f t="shared" si="186"/>
        <v>0</v>
      </c>
      <c r="AH288" s="2">
        <f t="shared" si="187"/>
        <v>0</v>
      </c>
      <c r="AI288" s="2">
        <f t="shared" si="188"/>
        <v>0</v>
      </c>
      <c r="AJ288" s="2">
        <f t="shared" si="189"/>
        <v>0</v>
      </c>
      <c r="AK288" s="2">
        <f t="shared" si="190"/>
        <v>0</v>
      </c>
      <c r="AL288" s="2">
        <f t="shared" si="191"/>
        <v>0</v>
      </c>
      <c r="AM288" s="2"/>
      <c r="AN288" s="2">
        <f t="shared" si="192"/>
        <v>6</v>
      </c>
      <c r="AO288" s="2">
        <f t="shared" si="193"/>
        <v>3</v>
      </c>
      <c r="AP288" s="2">
        <f t="shared" si="194"/>
        <v>1</v>
      </c>
      <c r="AQ288" s="2">
        <f t="shared" si="195"/>
        <v>4</v>
      </c>
      <c r="AR288" s="2">
        <f t="shared" si="196"/>
        <v>7</v>
      </c>
      <c r="AS288" s="2">
        <f t="shared" si="197"/>
        <v>8</v>
      </c>
      <c r="AT288" s="2">
        <f t="shared" si="198"/>
        <v>2</v>
      </c>
      <c r="AU288" s="2">
        <f t="shared" si="199"/>
        <v>5</v>
      </c>
      <c r="AV288" s="2">
        <f t="shared" si="200"/>
        <v>9</v>
      </c>
      <c r="AW288" s="2"/>
      <c r="AX288" s="5">
        <f t="shared" si="201"/>
        <v>4</v>
      </c>
      <c r="AY288" s="2">
        <f t="shared" si="202"/>
        <v>5</v>
      </c>
      <c r="AZ288" s="2">
        <f t="shared" si="203"/>
        <v>14</v>
      </c>
      <c r="BA288" s="2">
        <f t="shared" si="207"/>
        <v>31</v>
      </c>
      <c r="BB288" s="2">
        <f t="shared" si="208"/>
        <v>16</v>
      </c>
      <c r="BC288" s="2">
        <f t="shared" si="209"/>
        <v>4</v>
      </c>
      <c r="BD288" s="2">
        <f t="shared" si="210"/>
        <v>4</v>
      </c>
      <c r="BE288" s="19">
        <f t="shared" si="211"/>
        <v>10</v>
      </c>
      <c r="BF288" s="19">
        <f t="shared" si="212"/>
        <v>4.0824829046386304</v>
      </c>
      <c r="BG288" s="31">
        <f t="shared" si="213"/>
        <v>-1.4696938456699067</v>
      </c>
      <c r="BH288" s="32">
        <f t="shared" si="204"/>
        <v>7.0822345147568383E-2</v>
      </c>
      <c r="BI288" s="62">
        <f t="shared" si="214"/>
        <v>4.1971830985915497E-2</v>
      </c>
      <c r="BJ288" s="62" t="str">
        <f t="shared" si="215"/>
        <v/>
      </c>
      <c r="BK288" s="73" t="str">
        <f t="shared" si="216"/>
        <v/>
      </c>
      <c r="BM288" s="11">
        <f t="shared" si="205"/>
        <v>0.63741753909714216</v>
      </c>
    </row>
    <row r="289" spans="1:65">
      <c r="A289" s="30" t="s">
        <v>1006</v>
      </c>
      <c r="B289" s="30" t="s">
        <v>1007</v>
      </c>
      <c r="C289" s="30" t="s">
        <v>599</v>
      </c>
      <c r="D289" s="30" t="s">
        <v>600</v>
      </c>
      <c r="E289" s="30" t="s">
        <v>570</v>
      </c>
      <c r="F289" s="11" t="str">
        <f t="shared" si="206"/>
        <v>Immune syst</v>
      </c>
      <c r="H289" s="11">
        <f>VLOOKUP($B289,data!$B$3:$Q$15316,'diff expr 0 vs 1 mite'!H$8,FALSE)</f>
        <v>2.9555479099999999</v>
      </c>
      <c r="I289" s="11">
        <f>VLOOKUP($B289,data!$B$3:$Q$15316,'diff expr 0 vs 1 mite'!I$8,FALSE)</f>
        <v>1.251612194</v>
      </c>
      <c r="J289" s="11">
        <f>VLOOKUP($B289,data!$B$3:$Q$15316,'diff expr 0 vs 1 mite'!J$8,FALSE)</f>
        <v>1.1721539190000001</v>
      </c>
      <c r="K289" s="11">
        <f>VLOOKUP($B289,data!$B$3:$Q$15316,'diff expr 0 vs 1 mite'!K$8,FALSE)</f>
        <v>1.3403900150000001</v>
      </c>
      <c r="L289" s="11">
        <f>VLOOKUP($B289,data!$B$3:$Q$15316,'diff expr 0 vs 1 mite'!L$8,FALSE)</f>
        <v>1.9097804380000001</v>
      </c>
      <c r="M289" s="11">
        <f>VLOOKUP($B289,data!$B$3:$Q$15316,'diff expr 0 vs 1 mite'!M$8,FALSE)</f>
        <v>5.6598983159999996</v>
      </c>
      <c r="N289" s="11">
        <f>VLOOKUP($B289,data!$B$3:$Q$15316,'diff expr 0 vs 1 mite'!N$8,FALSE)</f>
        <v>1.768160046</v>
      </c>
      <c r="O289" s="11">
        <f>VLOOKUP($B289,data!$B$3:$Q$15316,'diff expr 0 vs 1 mite'!O$8,FALSE)</f>
        <v>7.2627406920000004</v>
      </c>
      <c r="P289" s="11">
        <f>VLOOKUP($B289,data!$B$3:$Q$15316,'diff expr 0 vs 1 mite'!P$8,FALSE)</f>
        <v>25.74924356</v>
      </c>
      <c r="R289" s="27" t="s">
        <v>27749</v>
      </c>
      <c r="T289" s="2">
        <f t="shared" si="174"/>
        <v>6</v>
      </c>
      <c r="U289" s="2">
        <f t="shared" si="175"/>
        <v>2</v>
      </c>
      <c r="V289" s="2">
        <f t="shared" si="176"/>
        <v>1</v>
      </c>
      <c r="W289" s="2">
        <f t="shared" si="177"/>
        <v>3</v>
      </c>
      <c r="X289" s="2">
        <f t="shared" si="178"/>
        <v>5</v>
      </c>
      <c r="Y289" s="2">
        <f t="shared" si="179"/>
        <v>7</v>
      </c>
      <c r="Z289" s="2">
        <f t="shared" si="180"/>
        <v>4</v>
      </c>
      <c r="AA289" s="2">
        <f t="shared" si="181"/>
        <v>8</v>
      </c>
      <c r="AB289" s="2">
        <f t="shared" si="182"/>
        <v>9</v>
      </c>
      <c r="AC289" s="2"/>
      <c r="AD289" s="2">
        <f t="shared" si="183"/>
        <v>0</v>
      </c>
      <c r="AE289" s="2">
        <f t="shared" si="184"/>
        <v>0</v>
      </c>
      <c r="AF289" s="2">
        <f t="shared" si="185"/>
        <v>0</v>
      </c>
      <c r="AG289" s="2">
        <f t="shared" si="186"/>
        <v>0</v>
      </c>
      <c r="AH289" s="2">
        <f t="shared" si="187"/>
        <v>0</v>
      </c>
      <c r="AI289" s="2">
        <f t="shared" si="188"/>
        <v>0</v>
      </c>
      <c r="AJ289" s="2">
        <f t="shared" si="189"/>
        <v>0</v>
      </c>
      <c r="AK289" s="2">
        <f t="shared" si="190"/>
        <v>0</v>
      </c>
      <c r="AL289" s="2">
        <f t="shared" si="191"/>
        <v>0</v>
      </c>
      <c r="AM289" s="2"/>
      <c r="AN289" s="2">
        <f t="shared" si="192"/>
        <v>6</v>
      </c>
      <c r="AO289" s="2">
        <f t="shared" si="193"/>
        <v>2</v>
      </c>
      <c r="AP289" s="2">
        <f t="shared" si="194"/>
        <v>1</v>
      </c>
      <c r="AQ289" s="2">
        <f t="shared" si="195"/>
        <v>3</v>
      </c>
      <c r="AR289" s="2">
        <f t="shared" si="196"/>
        <v>5</v>
      </c>
      <c r="AS289" s="2">
        <f t="shared" si="197"/>
        <v>7</v>
      </c>
      <c r="AT289" s="2">
        <f t="shared" si="198"/>
        <v>4</v>
      </c>
      <c r="AU289" s="2">
        <f t="shared" si="199"/>
        <v>8</v>
      </c>
      <c r="AV289" s="2">
        <f t="shared" si="200"/>
        <v>9</v>
      </c>
      <c r="AW289" s="2"/>
      <c r="AX289" s="5">
        <f t="shared" si="201"/>
        <v>4</v>
      </c>
      <c r="AY289" s="2">
        <f t="shared" si="202"/>
        <v>5</v>
      </c>
      <c r="AZ289" s="2">
        <f t="shared" si="203"/>
        <v>12</v>
      </c>
      <c r="BA289" s="2">
        <f t="shared" si="207"/>
        <v>33</v>
      </c>
      <c r="BB289" s="2">
        <f t="shared" si="208"/>
        <v>18</v>
      </c>
      <c r="BC289" s="2">
        <f t="shared" si="209"/>
        <v>2</v>
      </c>
      <c r="BD289" s="2">
        <f t="shared" si="210"/>
        <v>2</v>
      </c>
      <c r="BE289" s="19">
        <f t="shared" si="211"/>
        <v>10</v>
      </c>
      <c r="BF289" s="19">
        <f t="shared" si="212"/>
        <v>4.0824829046386304</v>
      </c>
      <c r="BG289" s="31">
        <f t="shared" si="213"/>
        <v>-1.9595917942265424</v>
      </c>
      <c r="BH289" s="32">
        <f t="shared" si="204"/>
        <v>2.5021760624352556E-2</v>
      </c>
      <c r="BI289" s="62">
        <f t="shared" si="214"/>
        <v>2.47887323943662E-2</v>
      </c>
      <c r="BJ289" s="62" t="str">
        <f t="shared" si="215"/>
        <v/>
      </c>
      <c r="BK289" s="73" t="str">
        <f t="shared" si="216"/>
        <v/>
      </c>
      <c r="BM289" s="11">
        <f t="shared" si="205"/>
        <v>0.70259144162250864</v>
      </c>
    </row>
    <row r="290" spans="1:65">
      <c r="A290" s="30" t="s">
        <v>1008</v>
      </c>
      <c r="B290" s="30" t="s">
        <v>1009</v>
      </c>
      <c r="C290" s="30" t="s">
        <v>1010</v>
      </c>
      <c r="D290" s="30" t="s">
        <v>1011</v>
      </c>
      <c r="E290" s="30" t="s">
        <v>570</v>
      </c>
      <c r="F290" s="11" t="str">
        <f t="shared" si="206"/>
        <v>Immune syst</v>
      </c>
      <c r="H290" s="11">
        <f>VLOOKUP($B290,data!$B$3:$Q$15316,'diff expr 0 vs 1 mite'!H$8,FALSE)</f>
        <v>56.099213630000001</v>
      </c>
      <c r="I290" s="11">
        <f>VLOOKUP($B290,data!$B$3:$Q$15316,'diff expr 0 vs 1 mite'!I$8,FALSE)</f>
        <v>58.768000749999999</v>
      </c>
      <c r="J290" s="11">
        <f>VLOOKUP($B290,data!$B$3:$Q$15316,'diff expr 0 vs 1 mite'!J$8,FALSE)</f>
        <v>59.865548250000003</v>
      </c>
      <c r="K290" s="11">
        <f>VLOOKUP($B290,data!$B$3:$Q$15316,'diff expr 0 vs 1 mite'!K$8,FALSE)</f>
        <v>53.976032420000003</v>
      </c>
      <c r="L290" s="11">
        <f>VLOOKUP($B290,data!$B$3:$Q$15316,'diff expr 0 vs 1 mite'!L$8,FALSE)</f>
        <v>36.68519689</v>
      </c>
      <c r="M290" s="11">
        <f>VLOOKUP($B290,data!$B$3:$Q$15316,'diff expr 0 vs 1 mite'!M$8,FALSE)</f>
        <v>116.1818079</v>
      </c>
      <c r="N290" s="11">
        <f>VLOOKUP($B290,data!$B$3:$Q$15316,'diff expr 0 vs 1 mite'!N$8,FALSE)</f>
        <v>122.01938699999999</v>
      </c>
      <c r="O290" s="11">
        <f>VLOOKUP($B290,data!$B$3:$Q$15316,'diff expr 0 vs 1 mite'!O$8,FALSE)</f>
        <v>82.609126410000002</v>
      </c>
      <c r="P290" s="11">
        <f>VLOOKUP($B290,data!$B$3:$Q$15316,'diff expr 0 vs 1 mite'!P$8,FALSE)</f>
        <v>60.612278359999998</v>
      </c>
      <c r="R290" s="27" t="s">
        <v>27749</v>
      </c>
      <c r="T290" s="2">
        <f t="shared" si="174"/>
        <v>3</v>
      </c>
      <c r="U290" s="2">
        <f t="shared" si="175"/>
        <v>4</v>
      </c>
      <c r="V290" s="2">
        <f t="shared" si="176"/>
        <v>5</v>
      </c>
      <c r="W290" s="2">
        <f t="shared" si="177"/>
        <v>2</v>
      </c>
      <c r="X290" s="2">
        <f t="shared" si="178"/>
        <v>1</v>
      </c>
      <c r="Y290" s="2">
        <f t="shared" si="179"/>
        <v>8</v>
      </c>
      <c r="Z290" s="2">
        <f t="shared" si="180"/>
        <v>9</v>
      </c>
      <c r="AA290" s="2">
        <f t="shared" si="181"/>
        <v>7</v>
      </c>
      <c r="AB290" s="2">
        <f t="shared" si="182"/>
        <v>6</v>
      </c>
      <c r="AC290" s="2"/>
      <c r="AD290" s="2">
        <f t="shared" si="183"/>
        <v>0</v>
      </c>
      <c r="AE290" s="2">
        <f t="shared" si="184"/>
        <v>0</v>
      </c>
      <c r="AF290" s="2">
        <f t="shared" si="185"/>
        <v>0</v>
      </c>
      <c r="AG290" s="2">
        <f t="shared" si="186"/>
        <v>0</v>
      </c>
      <c r="AH290" s="2">
        <f t="shared" si="187"/>
        <v>0</v>
      </c>
      <c r="AI290" s="2">
        <f t="shared" si="188"/>
        <v>0</v>
      </c>
      <c r="AJ290" s="2">
        <f t="shared" si="189"/>
        <v>0</v>
      </c>
      <c r="AK290" s="2">
        <f t="shared" si="190"/>
        <v>0</v>
      </c>
      <c r="AL290" s="2">
        <f t="shared" si="191"/>
        <v>0</v>
      </c>
      <c r="AM290" s="2"/>
      <c r="AN290" s="2">
        <f t="shared" si="192"/>
        <v>3</v>
      </c>
      <c r="AO290" s="2">
        <f t="shared" si="193"/>
        <v>4</v>
      </c>
      <c r="AP290" s="2">
        <f t="shared" si="194"/>
        <v>5</v>
      </c>
      <c r="AQ290" s="2">
        <f t="shared" si="195"/>
        <v>2</v>
      </c>
      <c r="AR290" s="2">
        <f t="shared" si="196"/>
        <v>1</v>
      </c>
      <c r="AS290" s="2">
        <f t="shared" si="197"/>
        <v>8</v>
      </c>
      <c r="AT290" s="2">
        <f t="shared" si="198"/>
        <v>9</v>
      </c>
      <c r="AU290" s="2">
        <f t="shared" si="199"/>
        <v>7</v>
      </c>
      <c r="AV290" s="2">
        <f t="shared" si="200"/>
        <v>6</v>
      </c>
      <c r="AW290" s="2"/>
      <c r="AX290" s="5">
        <f t="shared" si="201"/>
        <v>4</v>
      </c>
      <c r="AY290" s="2">
        <f t="shared" si="202"/>
        <v>5</v>
      </c>
      <c r="AZ290" s="2">
        <f t="shared" si="203"/>
        <v>14</v>
      </c>
      <c r="BA290" s="2">
        <f t="shared" si="207"/>
        <v>31</v>
      </c>
      <c r="BB290" s="2">
        <f t="shared" si="208"/>
        <v>16</v>
      </c>
      <c r="BC290" s="2">
        <f t="shared" si="209"/>
        <v>4</v>
      </c>
      <c r="BD290" s="2">
        <f t="shared" si="210"/>
        <v>4</v>
      </c>
      <c r="BE290" s="19">
        <f t="shared" si="211"/>
        <v>10</v>
      </c>
      <c r="BF290" s="19">
        <f t="shared" si="212"/>
        <v>4.0824829046386304</v>
      </c>
      <c r="BG290" s="31">
        <f t="shared" si="213"/>
        <v>-1.4696938456699067</v>
      </c>
      <c r="BH290" s="32">
        <f t="shared" si="204"/>
        <v>7.0822345147568383E-2</v>
      </c>
      <c r="BI290" s="62">
        <f t="shared" si="214"/>
        <v>4.1971830985915497E-2</v>
      </c>
      <c r="BJ290" s="62" t="str">
        <f t="shared" si="215"/>
        <v/>
      </c>
      <c r="BK290" s="73" t="str">
        <f t="shared" si="216"/>
        <v/>
      </c>
      <c r="BM290" s="11">
        <f t="shared" si="205"/>
        <v>0.16509538719164829</v>
      </c>
    </row>
    <row r="291" spans="1:65">
      <c r="A291" s="30" t="s">
        <v>1012</v>
      </c>
      <c r="B291" s="30" t="s">
        <v>1013</v>
      </c>
      <c r="C291" s="30" t="s">
        <v>1014</v>
      </c>
      <c r="D291" s="30" t="s">
        <v>1015</v>
      </c>
      <c r="E291" s="30" t="s">
        <v>570</v>
      </c>
      <c r="F291" s="11" t="str">
        <f t="shared" si="206"/>
        <v>Immune syst</v>
      </c>
      <c r="H291" s="11">
        <f>VLOOKUP($B291,data!$B$3:$Q$15316,'diff expr 0 vs 1 mite'!H$8,FALSE)</f>
        <v>449.82865249999998</v>
      </c>
      <c r="I291" s="11">
        <f>VLOOKUP($B291,data!$B$3:$Q$15316,'diff expr 0 vs 1 mite'!I$8,FALSE)</f>
        <v>404.1397796</v>
      </c>
      <c r="J291" s="11">
        <f>VLOOKUP($B291,data!$B$3:$Q$15316,'diff expr 0 vs 1 mite'!J$8,FALSE)</f>
        <v>530.89687500000002</v>
      </c>
      <c r="K291" s="11">
        <f>VLOOKUP($B291,data!$B$3:$Q$15316,'diff expr 0 vs 1 mite'!K$8,FALSE)</f>
        <v>427.47320380000002</v>
      </c>
      <c r="L291" s="11">
        <f>VLOOKUP($B291,data!$B$3:$Q$15316,'diff expr 0 vs 1 mite'!L$8,FALSE)</f>
        <v>2919.350218</v>
      </c>
      <c r="M291" s="11">
        <f>VLOOKUP($B291,data!$B$3:$Q$15316,'diff expr 0 vs 1 mite'!M$8,FALSE)</f>
        <v>599.97162300000002</v>
      </c>
      <c r="N291" s="11">
        <f>VLOOKUP($B291,data!$B$3:$Q$15316,'diff expr 0 vs 1 mite'!N$8,FALSE)</f>
        <v>431.29299309999999</v>
      </c>
      <c r="O291" s="11">
        <f>VLOOKUP($B291,data!$B$3:$Q$15316,'diff expr 0 vs 1 mite'!O$8,FALSE)</f>
        <v>1050.410848</v>
      </c>
      <c r="P291" s="11">
        <f>VLOOKUP($B291,data!$B$3:$Q$15316,'diff expr 0 vs 1 mite'!P$8,FALSE)</f>
        <v>526.32143980000001</v>
      </c>
      <c r="R291" s="27" t="s">
        <v>27749</v>
      </c>
      <c r="T291" s="2">
        <f t="shared" si="174"/>
        <v>4</v>
      </c>
      <c r="U291" s="2">
        <f t="shared" si="175"/>
        <v>1</v>
      </c>
      <c r="V291" s="2">
        <f t="shared" si="176"/>
        <v>6</v>
      </c>
      <c r="W291" s="2">
        <f t="shared" si="177"/>
        <v>2</v>
      </c>
      <c r="X291" s="2">
        <f t="shared" si="178"/>
        <v>9</v>
      </c>
      <c r="Y291" s="2">
        <f t="shared" si="179"/>
        <v>7</v>
      </c>
      <c r="Z291" s="2">
        <f t="shared" si="180"/>
        <v>3</v>
      </c>
      <c r="AA291" s="2">
        <f t="shared" si="181"/>
        <v>8</v>
      </c>
      <c r="AB291" s="2">
        <f t="shared" si="182"/>
        <v>5</v>
      </c>
      <c r="AC291" s="2"/>
      <c r="AD291" s="2">
        <f t="shared" si="183"/>
        <v>0</v>
      </c>
      <c r="AE291" s="2">
        <f t="shared" si="184"/>
        <v>0</v>
      </c>
      <c r="AF291" s="2">
        <f t="shared" si="185"/>
        <v>0</v>
      </c>
      <c r="AG291" s="2">
        <f t="shared" si="186"/>
        <v>0</v>
      </c>
      <c r="AH291" s="2">
        <f t="shared" si="187"/>
        <v>0</v>
      </c>
      <c r="AI291" s="2">
        <f t="shared" si="188"/>
        <v>0</v>
      </c>
      <c r="AJ291" s="2">
        <f t="shared" si="189"/>
        <v>0</v>
      </c>
      <c r="AK291" s="2">
        <f t="shared" si="190"/>
        <v>0</v>
      </c>
      <c r="AL291" s="2">
        <f t="shared" si="191"/>
        <v>0</v>
      </c>
      <c r="AM291" s="2"/>
      <c r="AN291" s="2">
        <f t="shared" si="192"/>
        <v>4</v>
      </c>
      <c r="AO291" s="2">
        <f t="shared" si="193"/>
        <v>1</v>
      </c>
      <c r="AP291" s="2">
        <f t="shared" si="194"/>
        <v>6</v>
      </c>
      <c r="AQ291" s="2">
        <f t="shared" si="195"/>
        <v>2</v>
      </c>
      <c r="AR291" s="2">
        <f t="shared" si="196"/>
        <v>9</v>
      </c>
      <c r="AS291" s="2">
        <f t="shared" si="197"/>
        <v>7</v>
      </c>
      <c r="AT291" s="2">
        <f t="shared" si="198"/>
        <v>3</v>
      </c>
      <c r="AU291" s="2">
        <f t="shared" si="199"/>
        <v>8</v>
      </c>
      <c r="AV291" s="2">
        <f t="shared" si="200"/>
        <v>5</v>
      </c>
      <c r="AW291" s="2"/>
      <c r="AX291" s="5">
        <f t="shared" si="201"/>
        <v>4</v>
      </c>
      <c r="AY291" s="2">
        <f t="shared" si="202"/>
        <v>5</v>
      </c>
      <c r="AZ291" s="2">
        <f t="shared" si="203"/>
        <v>13</v>
      </c>
      <c r="BA291" s="2">
        <f t="shared" si="207"/>
        <v>32</v>
      </c>
      <c r="BB291" s="2">
        <f t="shared" si="208"/>
        <v>17</v>
      </c>
      <c r="BC291" s="2">
        <f t="shared" si="209"/>
        <v>3</v>
      </c>
      <c r="BD291" s="2">
        <f t="shared" si="210"/>
        <v>3</v>
      </c>
      <c r="BE291" s="19">
        <f t="shared" si="211"/>
        <v>10</v>
      </c>
      <c r="BF291" s="19">
        <f t="shared" si="212"/>
        <v>4.0824829046386304</v>
      </c>
      <c r="BG291" s="31">
        <f t="shared" si="213"/>
        <v>-1.7146428199482247</v>
      </c>
      <c r="BH291" s="32">
        <f t="shared" si="204"/>
        <v>4.3205366486849993E-2</v>
      </c>
      <c r="BI291" s="62">
        <f t="shared" si="214"/>
        <v>3.3239436619718309E-2</v>
      </c>
      <c r="BJ291" s="62" t="str">
        <f t="shared" si="215"/>
        <v/>
      </c>
      <c r="BK291" s="73" t="str">
        <f t="shared" si="216"/>
        <v/>
      </c>
      <c r="BM291" s="11">
        <f t="shared" si="205"/>
        <v>0.38736740748227672</v>
      </c>
    </row>
    <row r="292" spans="1:65">
      <c r="A292" s="30" t="s">
        <v>1016</v>
      </c>
      <c r="B292" s="30" t="s">
        <v>1017</v>
      </c>
      <c r="C292" s="30" t="s">
        <v>1018</v>
      </c>
      <c r="D292" s="30" t="s">
        <v>1019</v>
      </c>
      <c r="E292" s="30" t="s">
        <v>570</v>
      </c>
      <c r="F292" s="11" t="str">
        <f t="shared" si="206"/>
        <v>Immune syst</v>
      </c>
      <c r="H292" s="11">
        <f>VLOOKUP($B292,data!$B$3:$Q$15316,'diff expr 0 vs 1 mite'!H$8,FALSE)</f>
        <v>5.1932436400000004</v>
      </c>
      <c r="I292" s="11">
        <f>VLOOKUP($B292,data!$B$3:$Q$15316,'diff expr 0 vs 1 mite'!I$8,FALSE)</f>
        <v>4.5307143139999999</v>
      </c>
      <c r="J292" s="11">
        <f>VLOOKUP($B292,data!$B$3:$Q$15316,'diff expr 0 vs 1 mite'!J$8,FALSE)</f>
        <v>5.9032530850000002</v>
      </c>
      <c r="K292" s="11">
        <f>VLOOKUP($B292,data!$B$3:$Q$15316,'diff expr 0 vs 1 mite'!K$8,FALSE)</f>
        <v>7.9611415560000003</v>
      </c>
      <c r="L292" s="11">
        <f>VLOOKUP($B292,data!$B$3:$Q$15316,'diff expr 0 vs 1 mite'!L$8,FALSE)</f>
        <v>16.80582107</v>
      </c>
      <c r="M292" s="11">
        <f>VLOOKUP($B292,data!$B$3:$Q$15316,'diff expr 0 vs 1 mite'!M$8,FALSE)</f>
        <v>20.511776709999999</v>
      </c>
      <c r="N292" s="11">
        <f>VLOOKUP($B292,data!$B$3:$Q$15316,'diff expr 0 vs 1 mite'!N$8,FALSE)</f>
        <v>11.04512727</v>
      </c>
      <c r="O292" s="11">
        <f>VLOOKUP($B292,data!$B$3:$Q$15316,'diff expr 0 vs 1 mite'!O$8,FALSE)</f>
        <v>31.549228129999999</v>
      </c>
      <c r="P292" s="11">
        <f>VLOOKUP($B292,data!$B$3:$Q$15316,'diff expr 0 vs 1 mite'!P$8,FALSE)</f>
        <v>41.967804299999997</v>
      </c>
      <c r="R292" s="27" t="s">
        <v>27749</v>
      </c>
      <c r="T292" s="2">
        <f t="shared" si="174"/>
        <v>2</v>
      </c>
      <c r="U292" s="2">
        <f t="shared" si="175"/>
        <v>1</v>
      </c>
      <c r="V292" s="2">
        <f t="shared" si="176"/>
        <v>3</v>
      </c>
      <c r="W292" s="2">
        <f t="shared" si="177"/>
        <v>4</v>
      </c>
      <c r="X292" s="2">
        <f t="shared" si="178"/>
        <v>6</v>
      </c>
      <c r="Y292" s="2">
        <f t="shared" si="179"/>
        <v>7</v>
      </c>
      <c r="Z292" s="2">
        <f t="shared" si="180"/>
        <v>5</v>
      </c>
      <c r="AA292" s="2">
        <f t="shared" si="181"/>
        <v>8</v>
      </c>
      <c r="AB292" s="2">
        <f t="shared" si="182"/>
        <v>9</v>
      </c>
      <c r="AC292" s="2"/>
      <c r="AD292" s="2">
        <f t="shared" si="183"/>
        <v>0</v>
      </c>
      <c r="AE292" s="2">
        <f t="shared" si="184"/>
        <v>0</v>
      </c>
      <c r="AF292" s="2">
        <f t="shared" si="185"/>
        <v>0</v>
      </c>
      <c r="AG292" s="2">
        <f t="shared" si="186"/>
        <v>0</v>
      </c>
      <c r="AH292" s="2">
        <f t="shared" si="187"/>
        <v>0</v>
      </c>
      <c r="AI292" s="2">
        <f t="shared" si="188"/>
        <v>0</v>
      </c>
      <c r="AJ292" s="2">
        <f t="shared" si="189"/>
        <v>0</v>
      </c>
      <c r="AK292" s="2">
        <f t="shared" si="190"/>
        <v>0</v>
      </c>
      <c r="AL292" s="2">
        <f t="shared" si="191"/>
        <v>0</v>
      </c>
      <c r="AM292" s="2"/>
      <c r="AN292" s="2">
        <f t="shared" si="192"/>
        <v>2</v>
      </c>
      <c r="AO292" s="2">
        <f t="shared" si="193"/>
        <v>1</v>
      </c>
      <c r="AP292" s="2">
        <f t="shared" si="194"/>
        <v>3</v>
      </c>
      <c r="AQ292" s="2">
        <f t="shared" si="195"/>
        <v>4</v>
      </c>
      <c r="AR292" s="2">
        <f t="shared" si="196"/>
        <v>6</v>
      </c>
      <c r="AS292" s="2">
        <f t="shared" si="197"/>
        <v>7</v>
      </c>
      <c r="AT292" s="2">
        <f t="shared" si="198"/>
        <v>5</v>
      </c>
      <c r="AU292" s="2">
        <f t="shared" si="199"/>
        <v>8</v>
      </c>
      <c r="AV292" s="2">
        <f t="shared" si="200"/>
        <v>9</v>
      </c>
      <c r="AW292" s="2"/>
      <c r="AX292" s="5">
        <f t="shared" si="201"/>
        <v>4</v>
      </c>
      <c r="AY292" s="2">
        <f t="shared" si="202"/>
        <v>5</v>
      </c>
      <c r="AZ292" s="2">
        <f t="shared" si="203"/>
        <v>10</v>
      </c>
      <c r="BA292" s="2">
        <f t="shared" si="207"/>
        <v>35</v>
      </c>
      <c r="BB292" s="2">
        <f t="shared" si="208"/>
        <v>20</v>
      </c>
      <c r="BC292" s="2">
        <f t="shared" si="209"/>
        <v>0</v>
      </c>
      <c r="BD292" s="2">
        <f t="shared" si="210"/>
        <v>0</v>
      </c>
      <c r="BE292" s="19">
        <f t="shared" si="211"/>
        <v>10</v>
      </c>
      <c r="BF292" s="19">
        <f t="shared" si="212"/>
        <v>4.0824829046386304</v>
      </c>
      <c r="BG292" s="31">
        <f t="shared" si="213"/>
        <v>-2.4494897427831779</v>
      </c>
      <c r="BH292" s="32">
        <f t="shared" si="204"/>
        <v>7.1529392177148241E-3</v>
      </c>
      <c r="BI292" s="62">
        <f t="shared" si="214"/>
        <v>2.8169014084507044E-4</v>
      </c>
      <c r="BJ292" s="62" t="str">
        <f t="shared" si="215"/>
        <v/>
      </c>
      <c r="BK292" s="73" t="str">
        <f t="shared" si="216"/>
        <v>sign</v>
      </c>
      <c r="BM292" s="11">
        <f t="shared" si="205"/>
        <v>0.61632395745106128</v>
      </c>
    </row>
    <row r="293" spans="1:65">
      <c r="A293" s="30" t="s">
        <v>1020</v>
      </c>
      <c r="B293" s="30" t="s">
        <v>1021</v>
      </c>
      <c r="C293" s="30" t="s">
        <v>865</v>
      </c>
      <c r="D293" s="30"/>
      <c r="E293" s="30" t="s">
        <v>570</v>
      </c>
      <c r="F293" s="11" t="str">
        <f t="shared" si="206"/>
        <v>Immune syst</v>
      </c>
      <c r="H293" s="11">
        <f>VLOOKUP($B293,data!$B$3:$Q$15316,'diff expr 0 vs 1 mite'!H$8,FALSE)</f>
        <v>1.979257469</v>
      </c>
      <c r="I293" s="11">
        <f>VLOOKUP($B293,data!$B$3:$Q$15316,'diff expr 0 vs 1 mite'!I$8,FALSE)</f>
        <v>1.782199418</v>
      </c>
      <c r="J293" s="11">
        <f>VLOOKUP($B293,data!$B$3:$Q$15316,'diff expr 0 vs 1 mite'!J$8,FALSE)</f>
        <v>1.7482000259999999</v>
      </c>
      <c r="K293" s="11">
        <f>VLOOKUP($B293,data!$B$3:$Q$15316,'diff expr 0 vs 1 mite'!K$8,FALSE)</f>
        <v>1.9009436689999999</v>
      </c>
      <c r="L293" s="11">
        <f>VLOOKUP($B293,data!$B$3:$Q$15316,'diff expr 0 vs 1 mite'!L$8,FALSE)</f>
        <v>2.0526425989999999</v>
      </c>
      <c r="M293" s="11">
        <f>VLOOKUP($B293,data!$B$3:$Q$15316,'diff expr 0 vs 1 mite'!M$8,FALSE)</f>
        <v>3.373615627</v>
      </c>
      <c r="N293" s="11">
        <f>VLOOKUP($B293,data!$B$3:$Q$15316,'diff expr 0 vs 1 mite'!N$8,FALSE)</f>
        <v>2.2247712549999998</v>
      </c>
      <c r="O293" s="11">
        <f>VLOOKUP($B293,data!$B$3:$Q$15316,'diff expr 0 vs 1 mite'!O$8,FALSE)</f>
        <v>2.5331656979999999</v>
      </c>
      <c r="P293" s="11">
        <f>VLOOKUP($B293,data!$B$3:$Q$15316,'diff expr 0 vs 1 mite'!P$8,FALSE)</f>
        <v>4.082715973</v>
      </c>
      <c r="R293" s="27" t="s">
        <v>27749</v>
      </c>
      <c r="T293" s="2">
        <f t="shared" si="174"/>
        <v>4</v>
      </c>
      <c r="U293" s="2">
        <f t="shared" si="175"/>
        <v>2</v>
      </c>
      <c r="V293" s="2">
        <f t="shared" si="176"/>
        <v>1</v>
      </c>
      <c r="W293" s="2">
        <f t="shared" si="177"/>
        <v>3</v>
      </c>
      <c r="X293" s="2">
        <f t="shared" si="178"/>
        <v>5</v>
      </c>
      <c r="Y293" s="2">
        <f t="shared" si="179"/>
        <v>8</v>
      </c>
      <c r="Z293" s="2">
        <f t="shared" si="180"/>
        <v>6</v>
      </c>
      <c r="AA293" s="2">
        <f t="shared" si="181"/>
        <v>7</v>
      </c>
      <c r="AB293" s="2">
        <f t="shared" si="182"/>
        <v>9</v>
      </c>
      <c r="AC293" s="2"/>
      <c r="AD293" s="2">
        <f t="shared" si="183"/>
        <v>0</v>
      </c>
      <c r="AE293" s="2">
        <f t="shared" si="184"/>
        <v>0</v>
      </c>
      <c r="AF293" s="2">
        <f t="shared" si="185"/>
        <v>0</v>
      </c>
      <c r="AG293" s="2">
        <f t="shared" si="186"/>
        <v>0</v>
      </c>
      <c r="AH293" s="2">
        <f t="shared" si="187"/>
        <v>0</v>
      </c>
      <c r="AI293" s="2">
        <f t="shared" si="188"/>
        <v>0</v>
      </c>
      <c r="AJ293" s="2">
        <f t="shared" si="189"/>
        <v>0</v>
      </c>
      <c r="AK293" s="2">
        <f t="shared" si="190"/>
        <v>0</v>
      </c>
      <c r="AL293" s="2">
        <f t="shared" si="191"/>
        <v>0</v>
      </c>
      <c r="AM293" s="2"/>
      <c r="AN293" s="2">
        <f t="shared" si="192"/>
        <v>4</v>
      </c>
      <c r="AO293" s="2">
        <f t="shared" si="193"/>
        <v>2</v>
      </c>
      <c r="AP293" s="2">
        <f t="shared" si="194"/>
        <v>1</v>
      </c>
      <c r="AQ293" s="2">
        <f t="shared" si="195"/>
        <v>3</v>
      </c>
      <c r="AR293" s="2">
        <f t="shared" si="196"/>
        <v>5</v>
      </c>
      <c r="AS293" s="2">
        <f t="shared" si="197"/>
        <v>8</v>
      </c>
      <c r="AT293" s="2">
        <f t="shared" si="198"/>
        <v>6</v>
      </c>
      <c r="AU293" s="2">
        <f t="shared" si="199"/>
        <v>7</v>
      </c>
      <c r="AV293" s="2">
        <f t="shared" si="200"/>
        <v>9</v>
      </c>
      <c r="AW293" s="2"/>
      <c r="AX293" s="5">
        <f t="shared" si="201"/>
        <v>4</v>
      </c>
      <c r="AY293" s="2">
        <f t="shared" si="202"/>
        <v>5</v>
      </c>
      <c r="AZ293" s="2">
        <f t="shared" si="203"/>
        <v>10</v>
      </c>
      <c r="BA293" s="2">
        <f t="shared" si="207"/>
        <v>35</v>
      </c>
      <c r="BB293" s="2">
        <f t="shared" si="208"/>
        <v>20</v>
      </c>
      <c r="BC293" s="2">
        <f t="shared" si="209"/>
        <v>0</v>
      </c>
      <c r="BD293" s="2">
        <f t="shared" si="210"/>
        <v>0</v>
      </c>
      <c r="BE293" s="19">
        <f t="shared" si="211"/>
        <v>10</v>
      </c>
      <c r="BF293" s="19">
        <f t="shared" si="212"/>
        <v>4.0824829046386304</v>
      </c>
      <c r="BG293" s="31">
        <f t="shared" si="213"/>
        <v>-2.4494897427831779</v>
      </c>
      <c r="BH293" s="32">
        <f t="shared" si="204"/>
        <v>7.1529392177148241E-3</v>
      </c>
      <c r="BI293" s="62">
        <f t="shared" si="214"/>
        <v>2.8169014084507044E-4</v>
      </c>
      <c r="BJ293" s="62" t="str">
        <f t="shared" si="215"/>
        <v/>
      </c>
      <c r="BK293" s="73" t="str">
        <f t="shared" si="216"/>
        <v>sign</v>
      </c>
      <c r="BM293" s="11">
        <f t="shared" si="205"/>
        <v>0.18756653744049503</v>
      </c>
    </row>
    <row r="294" spans="1:65">
      <c r="A294" s="30" t="s">
        <v>1022</v>
      </c>
      <c r="B294" s="30" t="s">
        <v>1023</v>
      </c>
      <c r="C294" s="30" t="s">
        <v>1024</v>
      </c>
      <c r="D294" s="30" t="s">
        <v>1025</v>
      </c>
      <c r="E294" s="30" t="s">
        <v>570</v>
      </c>
      <c r="F294" s="11" t="str">
        <f t="shared" si="206"/>
        <v>Immune syst</v>
      </c>
      <c r="H294" s="11">
        <f>VLOOKUP($B294,data!$B$3:$Q$15316,'diff expr 0 vs 1 mite'!H$8,FALSE)</f>
        <v>73.419037200000005</v>
      </c>
      <c r="I294" s="11">
        <f>VLOOKUP($B294,data!$B$3:$Q$15316,'diff expr 0 vs 1 mite'!I$8,FALSE)</f>
        <v>63.606294509999998</v>
      </c>
      <c r="J294" s="11">
        <f>VLOOKUP($B294,data!$B$3:$Q$15316,'diff expr 0 vs 1 mite'!J$8,FALSE)</f>
        <v>64.427413799999997</v>
      </c>
      <c r="K294" s="11">
        <f>VLOOKUP($B294,data!$B$3:$Q$15316,'diff expr 0 vs 1 mite'!K$8,FALSE)</f>
        <v>74.913635420000006</v>
      </c>
      <c r="L294" s="11">
        <f>VLOOKUP($B294,data!$B$3:$Q$15316,'diff expr 0 vs 1 mite'!L$8,FALSE)</f>
        <v>30.33195387</v>
      </c>
      <c r="M294" s="11">
        <f>VLOOKUP($B294,data!$B$3:$Q$15316,'diff expr 0 vs 1 mite'!M$8,FALSE)</f>
        <v>192.40738020000001</v>
      </c>
      <c r="N294" s="11">
        <f>VLOOKUP($B294,data!$B$3:$Q$15316,'diff expr 0 vs 1 mite'!N$8,FALSE)</f>
        <v>286.32692179999998</v>
      </c>
      <c r="O294" s="11">
        <f>VLOOKUP($B294,data!$B$3:$Q$15316,'diff expr 0 vs 1 mite'!O$8,FALSE)</f>
        <v>219.90935970000001</v>
      </c>
      <c r="P294" s="11">
        <f>VLOOKUP($B294,data!$B$3:$Q$15316,'diff expr 0 vs 1 mite'!P$8,FALSE)</f>
        <v>297.90180620000001</v>
      </c>
      <c r="R294" s="27" t="s">
        <v>27749</v>
      </c>
      <c r="T294" s="2">
        <f t="shared" si="174"/>
        <v>4</v>
      </c>
      <c r="U294" s="2">
        <f t="shared" si="175"/>
        <v>2</v>
      </c>
      <c r="V294" s="2">
        <f t="shared" si="176"/>
        <v>3</v>
      </c>
      <c r="W294" s="2">
        <f t="shared" si="177"/>
        <v>5</v>
      </c>
      <c r="X294" s="2">
        <f t="shared" si="178"/>
        <v>1</v>
      </c>
      <c r="Y294" s="2">
        <f t="shared" si="179"/>
        <v>6</v>
      </c>
      <c r="Z294" s="2">
        <f t="shared" si="180"/>
        <v>8</v>
      </c>
      <c r="AA294" s="2">
        <f t="shared" si="181"/>
        <v>7</v>
      </c>
      <c r="AB294" s="2">
        <f t="shared" si="182"/>
        <v>9</v>
      </c>
      <c r="AC294" s="2"/>
      <c r="AD294" s="2">
        <f t="shared" si="183"/>
        <v>0</v>
      </c>
      <c r="AE294" s="2">
        <f t="shared" si="184"/>
        <v>0</v>
      </c>
      <c r="AF294" s="2">
        <f t="shared" si="185"/>
        <v>0</v>
      </c>
      <c r="AG294" s="2">
        <f t="shared" si="186"/>
        <v>0</v>
      </c>
      <c r="AH294" s="2">
        <f t="shared" si="187"/>
        <v>0</v>
      </c>
      <c r="AI294" s="2">
        <f t="shared" si="188"/>
        <v>0</v>
      </c>
      <c r="AJ294" s="2">
        <f t="shared" si="189"/>
        <v>0</v>
      </c>
      <c r="AK294" s="2">
        <f t="shared" si="190"/>
        <v>0</v>
      </c>
      <c r="AL294" s="2">
        <f t="shared" si="191"/>
        <v>0</v>
      </c>
      <c r="AM294" s="2"/>
      <c r="AN294" s="2">
        <f t="shared" si="192"/>
        <v>4</v>
      </c>
      <c r="AO294" s="2">
        <f t="shared" si="193"/>
        <v>2</v>
      </c>
      <c r="AP294" s="2">
        <f t="shared" si="194"/>
        <v>3</v>
      </c>
      <c r="AQ294" s="2">
        <f t="shared" si="195"/>
        <v>5</v>
      </c>
      <c r="AR294" s="2">
        <f t="shared" si="196"/>
        <v>1</v>
      </c>
      <c r="AS294" s="2">
        <f t="shared" si="197"/>
        <v>6</v>
      </c>
      <c r="AT294" s="2">
        <f t="shared" si="198"/>
        <v>8</v>
      </c>
      <c r="AU294" s="2">
        <f t="shared" si="199"/>
        <v>7</v>
      </c>
      <c r="AV294" s="2">
        <f t="shared" si="200"/>
        <v>9</v>
      </c>
      <c r="AW294" s="2"/>
      <c r="AX294" s="5">
        <f t="shared" si="201"/>
        <v>4</v>
      </c>
      <c r="AY294" s="2">
        <f t="shared" si="202"/>
        <v>5</v>
      </c>
      <c r="AZ294" s="2">
        <f t="shared" si="203"/>
        <v>14</v>
      </c>
      <c r="BA294" s="2">
        <f t="shared" si="207"/>
        <v>31</v>
      </c>
      <c r="BB294" s="2">
        <f t="shared" si="208"/>
        <v>16</v>
      </c>
      <c r="BC294" s="2">
        <f t="shared" si="209"/>
        <v>4</v>
      </c>
      <c r="BD294" s="2">
        <f t="shared" si="210"/>
        <v>4</v>
      </c>
      <c r="BE294" s="19">
        <f t="shared" si="211"/>
        <v>10</v>
      </c>
      <c r="BF294" s="19">
        <f t="shared" si="212"/>
        <v>4.0824829046386304</v>
      </c>
      <c r="BG294" s="31">
        <f t="shared" si="213"/>
        <v>-1.4696938456699067</v>
      </c>
      <c r="BH294" s="32">
        <f t="shared" si="204"/>
        <v>7.0822345147568383E-2</v>
      </c>
      <c r="BI294" s="62">
        <f t="shared" si="214"/>
        <v>4.1971830985915497E-2</v>
      </c>
      <c r="BJ294" s="62" t="str">
        <f t="shared" si="215"/>
        <v/>
      </c>
      <c r="BK294" s="73" t="str">
        <f t="shared" si="216"/>
        <v/>
      </c>
      <c r="BM294" s="11">
        <f t="shared" si="205"/>
        <v>0.47312338059871978</v>
      </c>
    </row>
    <row r="295" spans="1:65">
      <c r="A295" s="30" t="s">
        <v>1026</v>
      </c>
      <c r="B295" s="30" t="s">
        <v>1027</v>
      </c>
      <c r="C295" s="30" t="s">
        <v>1028</v>
      </c>
      <c r="D295" s="30" t="s">
        <v>1029</v>
      </c>
      <c r="E295" s="30" t="s">
        <v>570</v>
      </c>
      <c r="F295" s="11" t="str">
        <f t="shared" si="206"/>
        <v>Immune syst</v>
      </c>
      <c r="H295" s="11">
        <f>VLOOKUP($B295,data!$B$3:$Q$15316,'diff expr 0 vs 1 mite'!H$8,FALSE)</f>
        <v>1.2270338270000001</v>
      </c>
      <c r="I295" s="11">
        <f>VLOOKUP($B295,data!$B$3:$Q$15316,'diff expr 0 vs 1 mite'!I$8,FALSE)</f>
        <v>1.1078146849999999</v>
      </c>
      <c r="J295" s="11">
        <f>VLOOKUP($B295,data!$B$3:$Q$15316,'diff expr 0 vs 1 mite'!J$8,FALSE)</f>
        <v>0.93488716400000005</v>
      </c>
      <c r="K295" s="11">
        <f>VLOOKUP($B295,data!$B$3:$Q$15316,'diff expr 0 vs 1 mite'!K$8,FALSE)</f>
        <v>0.68864424599999996</v>
      </c>
      <c r="L295" s="11">
        <f>VLOOKUP($B295,data!$B$3:$Q$15316,'diff expr 0 vs 1 mite'!L$8,FALSE)</f>
        <v>0.255265456</v>
      </c>
      <c r="M295" s="11">
        <f>VLOOKUP($B295,data!$B$3:$Q$15316,'diff expr 0 vs 1 mite'!M$8,FALSE)</f>
        <v>12.2775993</v>
      </c>
      <c r="N295" s="11">
        <f>VLOOKUP($B295,data!$B$3:$Q$15316,'diff expr 0 vs 1 mite'!N$8,FALSE)</f>
        <v>3.9320857149999999</v>
      </c>
      <c r="O295" s="11">
        <f>VLOOKUP($B295,data!$B$3:$Q$15316,'diff expr 0 vs 1 mite'!O$8,FALSE)</f>
        <v>5.2263821159999999</v>
      </c>
      <c r="P295" s="11">
        <f>VLOOKUP($B295,data!$B$3:$Q$15316,'diff expr 0 vs 1 mite'!P$8,FALSE)</f>
        <v>6.0195615790000003</v>
      </c>
      <c r="R295" s="27" t="s">
        <v>27749</v>
      </c>
      <c r="T295" s="2">
        <f t="shared" si="174"/>
        <v>5</v>
      </c>
      <c r="U295" s="2">
        <f t="shared" si="175"/>
        <v>4</v>
      </c>
      <c r="V295" s="2">
        <f t="shared" si="176"/>
        <v>3</v>
      </c>
      <c r="W295" s="2">
        <f t="shared" si="177"/>
        <v>2</v>
      </c>
      <c r="X295" s="2">
        <f t="shared" si="178"/>
        <v>1</v>
      </c>
      <c r="Y295" s="2">
        <f t="shared" si="179"/>
        <v>9</v>
      </c>
      <c r="Z295" s="2">
        <f t="shared" si="180"/>
        <v>6</v>
      </c>
      <c r="AA295" s="2">
        <f t="shared" si="181"/>
        <v>7</v>
      </c>
      <c r="AB295" s="2">
        <f t="shared" si="182"/>
        <v>8</v>
      </c>
      <c r="AC295" s="2"/>
      <c r="AD295" s="2">
        <f t="shared" si="183"/>
        <v>0</v>
      </c>
      <c r="AE295" s="2">
        <f t="shared" si="184"/>
        <v>0</v>
      </c>
      <c r="AF295" s="2">
        <f t="shared" si="185"/>
        <v>0</v>
      </c>
      <c r="AG295" s="2">
        <f t="shared" si="186"/>
        <v>0</v>
      </c>
      <c r="AH295" s="2">
        <f t="shared" si="187"/>
        <v>0</v>
      </c>
      <c r="AI295" s="2">
        <f t="shared" si="188"/>
        <v>0</v>
      </c>
      <c r="AJ295" s="2">
        <f t="shared" si="189"/>
        <v>0</v>
      </c>
      <c r="AK295" s="2">
        <f t="shared" si="190"/>
        <v>0</v>
      </c>
      <c r="AL295" s="2">
        <f t="shared" si="191"/>
        <v>0</v>
      </c>
      <c r="AM295" s="2"/>
      <c r="AN295" s="2">
        <f t="shared" si="192"/>
        <v>5</v>
      </c>
      <c r="AO295" s="2">
        <f t="shared" si="193"/>
        <v>4</v>
      </c>
      <c r="AP295" s="2">
        <f t="shared" si="194"/>
        <v>3</v>
      </c>
      <c r="AQ295" s="2">
        <f t="shared" si="195"/>
        <v>2</v>
      </c>
      <c r="AR295" s="2">
        <f t="shared" si="196"/>
        <v>1</v>
      </c>
      <c r="AS295" s="2">
        <f t="shared" si="197"/>
        <v>9</v>
      </c>
      <c r="AT295" s="2">
        <f t="shared" si="198"/>
        <v>6</v>
      </c>
      <c r="AU295" s="2">
        <f t="shared" si="199"/>
        <v>7</v>
      </c>
      <c r="AV295" s="2">
        <f t="shared" si="200"/>
        <v>8</v>
      </c>
      <c r="AW295" s="2"/>
      <c r="AX295" s="5">
        <f t="shared" si="201"/>
        <v>4</v>
      </c>
      <c r="AY295" s="2">
        <f t="shared" si="202"/>
        <v>5</v>
      </c>
      <c r="AZ295" s="2">
        <f t="shared" si="203"/>
        <v>14</v>
      </c>
      <c r="BA295" s="2">
        <f t="shared" si="207"/>
        <v>31</v>
      </c>
      <c r="BB295" s="2">
        <f t="shared" si="208"/>
        <v>16</v>
      </c>
      <c r="BC295" s="2">
        <f t="shared" si="209"/>
        <v>4</v>
      </c>
      <c r="BD295" s="2">
        <f t="shared" si="210"/>
        <v>4</v>
      </c>
      <c r="BE295" s="19">
        <f t="shared" si="211"/>
        <v>10</v>
      </c>
      <c r="BF295" s="19">
        <f t="shared" si="212"/>
        <v>4.0824829046386304</v>
      </c>
      <c r="BG295" s="31">
        <f t="shared" si="213"/>
        <v>-1.4696938456699067</v>
      </c>
      <c r="BH295" s="32">
        <f t="shared" si="204"/>
        <v>7.0822345147568383E-2</v>
      </c>
      <c r="BI295" s="62">
        <f t="shared" si="214"/>
        <v>4.1971830985915497E-2</v>
      </c>
      <c r="BJ295" s="62" t="str">
        <f t="shared" si="215"/>
        <v/>
      </c>
      <c r="BK295" s="73" t="str">
        <f t="shared" si="216"/>
        <v/>
      </c>
      <c r="BM295" s="11">
        <f t="shared" si="205"/>
        <v>0.74822305157884217</v>
      </c>
    </row>
    <row r="296" spans="1:65">
      <c r="A296" s="30" t="s">
        <v>1030</v>
      </c>
      <c r="B296" s="30" t="s">
        <v>1031</v>
      </c>
      <c r="C296" s="30" t="s">
        <v>1032</v>
      </c>
      <c r="D296" s="30" t="s">
        <v>1033</v>
      </c>
      <c r="E296" s="30" t="s">
        <v>570</v>
      </c>
      <c r="F296" s="11" t="str">
        <f t="shared" si="206"/>
        <v>Immune syst</v>
      </c>
      <c r="H296" s="11">
        <f>VLOOKUP($B296,data!$B$3:$Q$15316,'diff expr 0 vs 1 mite'!H$8,FALSE)</f>
        <v>1.995057616</v>
      </c>
      <c r="I296" s="11">
        <f>VLOOKUP($B296,data!$B$3:$Q$15316,'diff expr 0 vs 1 mite'!I$8,FALSE)</f>
        <v>1.676664712</v>
      </c>
      <c r="J296" s="11">
        <f>VLOOKUP($B296,data!$B$3:$Q$15316,'diff expr 0 vs 1 mite'!J$8,FALSE)</f>
        <v>2.2327935229999998</v>
      </c>
      <c r="K296" s="11">
        <f>VLOOKUP($B296,data!$B$3:$Q$15316,'diff expr 0 vs 1 mite'!K$8,FALSE)</f>
        <v>1.9994281540000001</v>
      </c>
      <c r="L296" s="11">
        <f>VLOOKUP($B296,data!$B$3:$Q$15316,'diff expr 0 vs 1 mite'!L$8,FALSE)</f>
        <v>7.0408733430000003</v>
      </c>
      <c r="M296" s="11">
        <f>VLOOKUP($B296,data!$B$3:$Q$15316,'diff expr 0 vs 1 mite'!M$8,FALSE)</f>
        <v>12.664105129999999</v>
      </c>
      <c r="N296" s="11">
        <f>VLOOKUP($B296,data!$B$3:$Q$15316,'diff expr 0 vs 1 mite'!N$8,FALSE)</f>
        <v>5.3413018369999996</v>
      </c>
      <c r="O296" s="11">
        <f>VLOOKUP($B296,data!$B$3:$Q$15316,'diff expr 0 vs 1 mite'!O$8,FALSE)</f>
        <v>4.2313280569999998</v>
      </c>
      <c r="P296" s="11">
        <f>VLOOKUP($B296,data!$B$3:$Q$15316,'diff expr 0 vs 1 mite'!P$8,FALSE)</f>
        <v>4.0645014789999996</v>
      </c>
      <c r="R296" s="27" t="s">
        <v>27749</v>
      </c>
      <c r="T296" s="2">
        <f t="shared" si="174"/>
        <v>2</v>
      </c>
      <c r="U296" s="2">
        <f t="shared" si="175"/>
        <v>1</v>
      </c>
      <c r="V296" s="2">
        <f t="shared" si="176"/>
        <v>4</v>
      </c>
      <c r="W296" s="2">
        <f t="shared" si="177"/>
        <v>3</v>
      </c>
      <c r="X296" s="2">
        <f t="shared" si="178"/>
        <v>8</v>
      </c>
      <c r="Y296" s="2">
        <f t="shared" si="179"/>
        <v>9</v>
      </c>
      <c r="Z296" s="2">
        <f t="shared" si="180"/>
        <v>7</v>
      </c>
      <c r="AA296" s="2">
        <f t="shared" si="181"/>
        <v>6</v>
      </c>
      <c r="AB296" s="2">
        <f t="shared" si="182"/>
        <v>5</v>
      </c>
      <c r="AC296" s="2"/>
      <c r="AD296" s="2">
        <f t="shared" si="183"/>
        <v>0</v>
      </c>
      <c r="AE296" s="2">
        <f t="shared" si="184"/>
        <v>0</v>
      </c>
      <c r="AF296" s="2">
        <f t="shared" si="185"/>
        <v>0</v>
      </c>
      <c r="AG296" s="2">
        <f t="shared" si="186"/>
        <v>0</v>
      </c>
      <c r="AH296" s="2">
        <f t="shared" si="187"/>
        <v>0</v>
      </c>
      <c r="AI296" s="2">
        <f t="shared" si="188"/>
        <v>0</v>
      </c>
      <c r="AJ296" s="2">
        <f t="shared" si="189"/>
        <v>0</v>
      </c>
      <c r="AK296" s="2">
        <f t="shared" si="190"/>
        <v>0</v>
      </c>
      <c r="AL296" s="2">
        <f t="shared" si="191"/>
        <v>0</v>
      </c>
      <c r="AM296" s="2"/>
      <c r="AN296" s="2">
        <f t="shared" si="192"/>
        <v>2</v>
      </c>
      <c r="AO296" s="2">
        <f t="shared" si="193"/>
        <v>1</v>
      </c>
      <c r="AP296" s="2">
        <f t="shared" si="194"/>
        <v>4</v>
      </c>
      <c r="AQ296" s="2">
        <f t="shared" si="195"/>
        <v>3</v>
      </c>
      <c r="AR296" s="2">
        <f t="shared" si="196"/>
        <v>8</v>
      </c>
      <c r="AS296" s="2">
        <f t="shared" si="197"/>
        <v>9</v>
      </c>
      <c r="AT296" s="2">
        <f t="shared" si="198"/>
        <v>7</v>
      </c>
      <c r="AU296" s="2">
        <f t="shared" si="199"/>
        <v>6</v>
      </c>
      <c r="AV296" s="2">
        <f t="shared" si="200"/>
        <v>5</v>
      </c>
      <c r="AW296" s="2"/>
      <c r="AX296" s="5">
        <f t="shared" si="201"/>
        <v>4</v>
      </c>
      <c r="AY296" s="2">
        <f t="shared" si="202"/>
        <v>5</v>
      </c>
      <c r="AZ296" s="2">
        <f t="shared" si="203"/>
        <v>10</v>
      </c>
      <c r="BA296" s="2">
        <f t="shared" si="207"/>
        <v>35</v>
      </c>
      <c r="BB296" s="2">
        <f t="shared" si="208"/>
        <v>20</v>
      </c>
      <c r="BC296" s="2">
        <f t="shared" si="209"/>
        <v>0</v>
      </c>
      <c r="BD296" s="2">
        <f t="shared" si="210"/>
        <v>0</v>
      </c>
      <c r="BE296" s="19">
        <f t="shared" si="211"/>
        <v>10</v>
      </c>
      <c r="BF296" s="19">
        <f t="shared" si="212"/>
        <v>4.0824829046386304</v>
      </c>
      <c r="BG296" s="31">
        <f t="shared" si="213"/>
        <v>-2.4494897427831779</v>
      </c>
      <c r="BH296" s="32">
        <f t="shared" si="204"/>
        <v>7.1529392177148241E-3</v>
      </c>
      <c r="BI296" s="62">
        <f t="shared" si="214"/>
        <v>2.8169014084507044E-4</v>
      </c>
      <c r="BJ296" s="62" t="str">
        <f t="shared" si="215"/>
        <v/>
      </c>
      <c r="BK296" s="73" t="str">
        <f t="shared" si="216"/>
        <v>sign</v>
      </c>
      <c r="BM296" s="11">
        <f t="shared" si="205"/>
        <v>0.52823921009374453</v>
      </c>
    </row>
    <row r="297" spans="1:65">
      <c r="A297" s="30" t="s">
        <v>1034</v>
      </c>
      <c r="B297" s="30" t="s">
        <v>1035</v>
      </c>
      <c r="C297" s="30" t="s">
        <v>1036</v>
      </c>
      <c r="D297" s="30" t="s">
        <v>1037</v>
      </c>
      <c r="E297" s="30" t="s">
        <v>570</v>
      </c>
      <c r="F297" s="11" t="str">
        <f t="shared" si="206"/>
        <v>Immune syst</v>
      </c>
      <c r="H297" s="11">
        <f>VLOOKUP($B297,data!$B$3:$Q$15316,'diff expr 0 vs 1 mite'!H$8,FALSE)</f>
        <v>3.1641417199999999</v>
      </c>
      <c r="I297" s="11">
        <f>VLOOKUP($B297,data!$B$3:$Q$15316,'diff expr 0 vs 1 mite'!I$8,FALSE)</f>
        <v>2.1906526290000001</v>
      </c>
      <c r="J297" s="11">
        <f>VLOOKUP($B297,data!$B$3:$Q$15316,'diff expr 0 vs 1 mite'!J$8,FALSE)</f>
        <v>2.3006152900000001</v>
      </c>
      <c r="K297" s="11">
        <f>VLOOKUP($B297,data!$B$3:$Q$15316,'diff expr 0 vs 1 mite'!K$8,FALSE)</f>
        <v>1.664813509</v>
      </c>
      <c r="L297" s="11">
        <f>VLOOKUP($B297,data!$B$3:$Q$15316,'diff expr 0 vs 1 mite'!L$8,FALSE)</f>
        <v>2.1027458179999998</v>
      </c>
      <c r="M297" s="11">
        <f>VLOOKUP($B297,data!$B$3:$Q$15316,'diff expr 0 vs 1 mite'!M$8,FALSE)</f>
        <v>32.690021489999999</v>
      </c>
      <c r="N297" s="11">
        <f>VLOOKUP($B297,data!$B$3:$Q$15316,'diff expr 0 vs 1 mite'!N$8,FALSE)</f>
        <v>4.0286946910000001</v>
      </c>
      <c r="O297" s="11">
        <f>VLOOKUP($B297,data!$B$3:$Q$15316,'diff expr 0 vs 1 mite'!O$8,FALSE)</f>
        <v>20.680200429999999</v>
      </c>
      <c r="P297" s="11">
        <f>VLOOKUP($B297,data!$B$3:$Q$15316,'diff expr 0 vs 1 mite'!P$8,FALSE)</f>
        <v>22.236013310000001</v>
      </c>
      <c r="R297" s="27" t="s">
        <v>27749</v>
      </c>
      <c r="T297" s="2">
        <f t="shared" si="174"/>
        <v>5</v>
      </c>
      <c r="U297" s="2">
        <f t="shared" si="175"/>
        <v>3</v>
      </c>
      <c r="V297" s="2">
        <f t="shared" si="176"/>
        <v>4</v>
      </c>
      <c r="W297" s="2">
        <f t="shared" si="177"/>
        <v>1</v>
      </c>
      <c r="X297" s="2">
        <f t="shared" si="178"/>
        <v>2</v>
      </c>
      <c r="Y297" s="2">
        <f t="shared" si="179"/>
        <v>9</v>
      </c>
      <c r="Z297" s="2">
        <f t="shared" si="180"/>
        <v>6</v>
      </c>
      <c r="AA297" s="2">
        <f t="shared" si="181"/>
        <v>7</v>
      </c>
      <c r="AB297" s="2">
        <f t="shared" si="182"/>
        <v>8</v>
      </c>
      <c r="AC297" s="2"/>
      <c r="AD297" s="2">
        <f t="shared" si="183"/>
        <v>0</v>
      </c>
      <c r="AE297" s="2">
        <f t="shared" si="184"/>
        <v>0</v>
      </c>
      <c r="AF297" s="2">
        <f t="shared" si="185"/>
        <v>0</v>
      </c>
      <c r="AG297" s="2">
        <f t="shared" si="186"/>
        <v>0</v>
      </c>
      <c r="AH297" s="2">
        <f t="shared" si="187"/>
        <v>0</v>
      </c>
      <c r="AI297" s="2">
        <f t="shared" si="188"/>
        <v>0</v>
      </c>
      <c r="AJ297" s="2">
        <f t="shared" si="189"/>
        <v>0</v>
      </c>
      <c r="AK297" s="2">
        <f t="shared" si="190"/>
        <v>0</v>
      </c>
      <c r="AL297" s="2">
        <f t="shared" si="191"/>
        <v>0</v>
      </c>
      <c r="AM297" s="2"/>
      <c r="AN297" s="2">
        <f t="shared" si="192"/>
        <v>5</v>
      </c>
      <c r="AO297" s="2">
        <f t="shared" si="193"/>
        <v>3</v>
      </c>
      <c r="AP297" s="2">
        <f t="shared" si="194"/>
        <v>4</v>
      </c>
      <c r="AQ297" s="2">
        <f t="shared" si="195"/>
        <v>1</v>
      </c>
      <c r="AR297" s="2">
        <f t="shared" si="196"/>
        <v>2</v>
      </c>
      <c r="AS297" s="2">
        <f t="shared" si="197"/>
        <v>9</v>
      </c>
      <c r="AT297" s="2">
        <f t="shared" si="198"/>
        <v>6</v>
      </c>
      <c r="AU297" s="2">
        <f t="shared" si="199"/>
        <v>7</v>
      </c>
      <c r="AV297" s="2">
        <f t="shared" si="200"/>
        <v>8</v>
      </c>
      <c r="AW297" s="2"/>
      <c r="AX297" s="5">
        <f t="shared" si="201"/>
        <v>4</v>
      </c>
      <c r="AY297" s="2">
        <f t="shared" si="202"/>
        <v>5</v>
      </c>
      <c r="AZ297" s="2">
        <f t="shared" si="203"/>
        <v>13</v>
      </c>
      <c r="BA297" s="2">
        <f t="shared" si="207"/>
        <v>32</v>
      </c>
      <c r="BB297" s="2">
        <f t="shared" si="208"/>
        <v>17</v>
      </c>
      <c r="BC297" s="2">
        <f t="shared" si="209"/>
        <v>3</v>
      </c>
      <c r="BD297" s="2">
        <f t="shared" si="210"/>
        <v>3</v>
      </c>
      <c r="BE297" s="19">
        <f t="shared" si="211"/>
        <v>10</v>
      </c>
      <c r="BF297" s="19">
        <f t="shared" si="212"/>
        <v>4.0824829046386304</v>
      </c>
      <c r="BG297" s="31">
        <f t="shared" si="213"/>
        <v>-1.7146428199482247</v>
      </c>
      <c r="BH297" s="32">
        <f t="shared" si="204"/>
        <v>4.3205366486849993E-2</v>
      </c>
      <c r="BI297" s="62">
        <f t="shared" si="214"/>
        <v>3.3239436619718309E-2</v>
      </c>
      <c r="BJ297" s="62" t="str">
        <f t="shared" si="215"/>
        <v/>
      </c>
      <c r="BK297" s="73" t="str">
        <f t="shared" si="216"/>
        <v/>
      </c>
      <c r="BM297" s="11">
        <f t="shared" si="205"/>
        <v>0.84608596060596231</v>
      </c>
    </row>
    <row r="298" spans="1:65">
      <c r="A298" s="30" t="s">
        <v>1038</v>
      </c>
      <c r="B298" s="30" t="s">
        <v>1039</v>
      </c>
      <c r="C298" s="30" t="s">
        <v>1040</v>
      </c>
      <c r="D298" s="30" t="s">
        <v>1041</v>
      </c>
      <c r="E298" s="30" t="s">
        <v>570</v>
      </c>
      <c r="F298" s="11" t="str">
        <f t="shared" si="206"/>
        <v>Immune syst</v>
      </c>
      <c r="H298" s="11">
        <f>VLOOKUP($B298,data!$B$3:$Q$15316,'diff expr 0 vs 1 mite'!H$8,FALSE)</f>
        <v>3.1365417020000002</v>
      </c>
      <c r="I298" s="11">
        <f>VLOOKUP($B298,data!$B$3:$Q$15316,'diff expr 0 vs 1 mite'!I$8,FALSE)</f>
        <v>2.9379787579999999</v>
      </c>
      <c r="J298" s="11">
        <f>VLOOKUP($B298,data!$B$3:$Q$15316,'diff expr 0 vs 1 mite'!J$8,FALSE)</f>
        <v>3.510981101</v>
      </c>
      <c r="K298" s="11">
        <f>VLOOKUP($B298,data!$B$3:$Q$15316,'diff expr 0 vs 1 mite'!K$8,FALSE)</f>
        <v>2.396463276</v>
      </c>
      <c r="L298" s="11">
        <f>VLOOKUP($B298,data!$B$3:$Q$15316,'diff expr 0 vs 1 mite'!L$8,FALSE)</f>
        <v>12.16724902</v>
      </c>
      <c r="M298" s="11">
        <f>VLOOKUP($B298,data!$B$3:$Q$15316,'diff expr 0 vs 1 mite'!M$8,FALSE)</f>
        <v>1.431004714</v>
      </c>
      <c r="N298" s="11">
        <f>VLOOKUP($B298,data!$B$3:$Q$15316,'diff expr 0 vs 1 mite'!N$8,FALSE)</f>
        <v>2.2924391489999998</v>
      </c>
      <c r="O298" s="11">
        <f>VLOOKUP($B298,data!$B$3:$Q$15316,'diff expr 0 vs 1 mite'!O$8,FALSE)</f>
        <v>2.2893567909999999</v>
      </c>
      <c r="P298" s="11">
        <f>VLOOKUP($B298,data!$B$3:$Q$15316,'diff expr 0 vs 1 mite'!P$8,FALSE)</f>
        <v>1.9486428680000001</v>
      </c>
      <c r="R298" s="27" t="s">
        <v>27749</v>
      </c>
      <c r="T298" s="2">
        <f t="shared" si="174"/>
        <v>7</v>
      </c>
      <c r="U298" s="2">
        <f t="shared" si="175"/>
        <v>6</v>
      </c>
      <c r="V298" s="2">
        <f t="shared" si="176"/>
        <v>8</v>
      </c>
      <c r="W298" s="2">
        <f t="shared" si="177"/>
        <v>5</v>
      </c>
      <c r="X298" s="2">
        <f t="shared" si="178"/>
        <v>9</v>
      </c>
      <c r="Y298" s="2">
        <f t="shared" si="179"/>
        <v>1</v>
      </c>
      <c r="Z298" s="2">
        <f t="shared" si="180"/>
        <v>4</v>
      </c>
      <c r="AA298" s="2">
        <f t="shared" si="181"/>
        <v>3</v>
      </c>
      <c r="AB298" s="2">
        <f t="shared" si="182"/>
        <v>2</v>
      </c>
      <c r="AC298" s="2"/>
      <c r="AD298" s="2">
        <f t="shared" si="183"/>
        <v>0</v>
      </c>
      <c r="AE298" s="2">
        <f t="shared" si="184"/>
        <v>0</v>
      </c>
      <c r="AF298" s="2">
        <f t="shared" si="185"/>
        <v>0</v>
      </c>
      <c r="AG298" s="2">
        <f t="shared" si="186"/>
        <v>0</v>
      </c>
      <c r="AH298" s="2">
        <f t="shared" si="187"/>
        <v>0</v>
      </c>
      <c r="AI298" s="2">
        <f t="shared" si="188"/>
        <v>0</v>
      </c>
      <c r="AJ298" s="2">
        <f t="shared" si="189"/>
        <v>0</v>
      </c>
      <c r="AK298" s="2">
        <f t="shared" si="190"/>
        <v>0</v>
      </c>
      <c r="AL298" s="2">
        <f t="shared" si="191"/>
        <v>0</v>
      </c>
      <c r="AM298" s="2"/>
      <c r="AN298" s="2">
        <f t="shared" si="192"/>
        <v>7</v>
      </c>
      <c r="AO298" s="2">
        <f t="shared" si="193"/>
        <v>6</v>
      </c>
      <c r="AP298" s="2">
        <f t="shared" si="194"/>
        <v>8</v>
      </c>
      <c r="AQ298" s="2">
        <f t="shared" si="195"/>
        <v>5</v>
      </c>
      <c r="AR298" s="2">
        <f t="shared" si="196"/>
        <v>9</v>
      </c>
      <c r="AS298" s="2">
        <f t="shared" si="197"/>
        <v>1</v>
      </c>
      <c r="AT298" s="2">
        <f t="shared" si="198"/>
        <v>4</v>
      </c>
      <c r="AU298" s="2">
        <f t="shared" si="199"/>
        <v>3</v>
      </c>
      <c r="AV298" s="2">
        <f t="shared" si="200"/>
        <v>2</v>
      </c>
      <c r="AW298" s="2"/>
      <c r="AX298" s="5">
        <f t="shared" si="201"/>
        <v>4</v>
      </c>
      <c r="AY298" s="2">
        <f t="shared" si="202"/>
        <v>5</v>
      </c>
      <c r="AZ298" s="2">
        <f t="shared" si="203"/>
        <v>26</v>
      </c>
      <c r="BA298" s="2">
        <f t="shared" si="207"/>
        <v>19</v>
      </c>
      <c r="BB298" s="2">
        <f t="shared" si="208"/>
        <v>4</v>
      </c>
      <c r="BC298" s="2">
        <f t="shared" si="209"/>
        <v>16</v>
      </c>
      <c r="BD298" s="2">
        <f t="shared" si="210"/>
        <v>4</v>
      </c>
      <c r="BE298" s="19">
        <f t="shared" si="211"/>
        <v>10</v>
      </c>
      <c r="BF298" s="19">
        <f t="shared" si="212"/>
        <v>4.0824829046386304</v>
      </c>
      <c r="BG298" s="31">
        <f t="shared" si="213"/>
        <v>-1.4696938456699067</v>
      </c>
      <c r="BH298" s="32">
        <f t="shared" si="204"/>
        <v>7.0822345147568383E-2</v>
      </c>
      <c r="BI298" s="62">
        <f t="shared" si="214"/>
        <v>4.1971830985915497E-2</v>
      </c>
      <c r="BJ298" s="62" t="str">
        <f t="shared" si="215"/>
        <v/>
      </c>
      <c r="BK298" s="73" t="str">
        <f t="shared" si="216"/>
        <v/>
      </c>
      <c r="BM298" s="11">
        <f t="shared" si="205"/>
        <v>0.12837751247575638</v>
      </c>
    </row>
    <row r="299" spans="1:65">
      <c r="A299" s="30" t="s">
        <v>1042</v>
      </c>
      <c r="B299" s="30" t="s">
        <v>1043</v>
      </c>
      <c r="C299" s="30" t="s">
        <v>800</v>
      </c>
      <c r="D299" s="30" t="s">
        <v>1044</v>
      </c>
      <c r="E299" s="30" t="s">
        <v>570</v>
      </c>
      <c r="F299" s="11" t="str">
        <f t="shared" si="206"/>
        <v>Immune syst</v>
      </c>
      <c r="H299" s="11">
        <f>VLOOKUP($B299,data!$B$3:$Q$15316,'diff expr 0 vs 1 mite'!H$8,FALSE)</f>
        <v>11.20875086</v>
      </c>
      <c r="I299" s="11">
        <f>VLOOKUP($B299,data!$B$3:$Q$15316,'diff expr 0 vs 1 mite'!I$8,FALSE)</f>
        <v>9.1653440929999999</v>
      </c>
      <c r="J299" s="11">
        <f>VLOOKUP($B299,data!$B$3:$Q$15316,'diff expr 0 vs 1 mite'!J$8,FALSE)</f>
        <v>11.44752456</v>
      </c>
      <c r="K299" s="11">
        <f>VLOOKUP($B299,data!$B$3:$Q$15316,'diff expr 0 vs 1 mite'!K$8,FALSE)</f>
        <v>6.6117955300000002</v>
      </c>
      <c r="L299" s="11">
        <f>VLOOKUP($B299,data!$B$3:$Q$15316,'diff expr 0 vs 1 mite'!L$8,FALSE)</f>
        <v>7.8777286269999998</v>
      </c>
      <c r="M299" s="11">
        <f>VLOOKUP($B299,data!$B$3:$Q$15316,'diff expr 0 vs 1 mite'!M$8,FALSE)</f>
        <v>3.9884010280000002</v>
      </c>
      <c r="N299" s="11">
        <f>VLOOKUP($B299,data!$B$3:$Q$15316,'diff expr 0 vs 1 mite'!N$8,FALSE)</f>
        <v>6.9341606169999999</v>
      </c>
      <c r="O299" s="11">
        <f>VLOOKUP($B299,data!$B$3:$Q$15316,'diff expr 0 vs 1 mite'!O$8,FALSE)</f>
        <v>6.5136749099999998</v>
      </c>
      <c r="P299" s="11">
        <f>VLOOKUP($B299,data!$B$3:$Q$15316,'diff expr 0 vs 1 mite'!P$8,FALSE)</f>
        <v>10.368516359999999</v>
      </c>
      <c r="R299" s="27" t="s">
        <v>27749</v>
      </c>
      <c r="T299" s="2">
        <f t="shared" si="174"/>
        <v>8</v>
      </c>
      <c r="U299" s="2">
        <f t="shared" si="175"/>
        <v>6</v>
      </c>
      <c r="V299" s="2">
        <f t="shared" si="176"/>
        <v>9</v>
      </c>
      <c r="W299" s="2">
        <f t="shared" si="177"/>
        <v>3</v>
      </c>
      <c r="X299" s="2">
        <f t="shared" si="178"/>
        <v>5</v>
      </c>
      <c r="Y299" s="2">
        <f t="shared" si="179"/>
        <v>1</v>
      </c>
      <c r="Z299" s="2">
        <f t="shared" si="180"/>
        <v>4</v>
      </c>
      <c r="AA299" s="2">
        <f t="shared" si="181"/>
        <v>2</v>
      </c>
      <c r="AB299" s="2">
        <f t="shared" si="182"/>
        <v>7</v>
      </c>
      <c r="AC299" s="2"/>
      <c r="AD299" s="2">
        <f t="shared" si="183"/>
        <v>0</v>
      </c>
      <c r="AE299" s="2">
        <f t="shared" si="184"/>
        <v>0</v>
      </c>
      <c r="AF299" s="2">
        <f t="shared" si="185"/>
        <v>0</v>
      </c>
      <c r="AG299" s="2">
        <f t="shared" si="186"/>
        <v>0</v>
      </c>
      <c r="AH299" s="2">
        <f t="shared" si="187"/>
        <v>0</v>
      </c>
      <c r="AI299" s="2">
        <f t="shared" si="188"/>
        <v>0</v>
      </c>
      <c r="AJ299" s="2">
        <f t="shared" si="189"/>
        <v>0</v>
      </c>
      <c r="AK299" s="2">
        <f t="shared" si="190"/>
        <v>0</v>
      </c>
      <c r="AL299" s="2">
        <f t="shared" si="191"/>
        <v>0</v>
      </c>
      <c r="AM299" s="2"/>
      <c r="AN299" s="2">
        <f t="shared" si="192"/>
        <v>8</v>
      </c>
      <c r="AO299" s="2">
        <f t="shared" si="193"/>
        <v>6</v>
      </c>
      <c r="AP299" s="2">
        <f t="shared" si="194"/>
        <v>9</v>
      </c>
      <c r="AQ299" s="2">
        <f t="shared" si="195"/>
        <v>3</v>
      </c>
      <c r="AR299" s="2">
        <f t="shared" si="196"/>
        <v>5</v>
      </c>
      <c r="AS299" s="2">
        <f t="shared" si="197"/>
        <v>1</v>
      </c>
      <c r="AT299" s="2">
        <f t="shared" si="198"/>
        <v>4</v>
      </c>
      <c r="AU299" s="2">
        <f t="shared" si="199"/>
        <v>2</v>
      </c>
      <c r="AV299" s="2">
        <f t="shared" si="200"/>
        <v>7</v>
      </c>
      <c r="AW299" s="2"/>
      <c r="AX299" s="5">
        <f t="shared" si="201"/>
        <v>4</v>
      </c>
      <c r="AY299" s="2">
        <f t="shared" si="202"/>
        <v>5</v>
      </c>
      <c r="AZ299" s="2">
        <f t="shared" si="203"/>
        <v>26</v>
      </c>
      <c r="BA299" s="2">
        <f t="shared" si="207"/>
        <v>19</v>
      </c>
      <c r="BB299" s="2">
        <f t="shared" si="208"/>
        <v>4</v>
      </c>
      <c r="BC299" s="2">
        <f t="shared" si="209"/>
        <v>16</v>
      </c>
      <c r="BD299" s="2">
        <f t="shared" si="210"/>
        <v>4</v>
      </c>
      <c r="BE299" s="19">
        <f t="shared" si="211"/>
        <v>10</v>
      </c>
      <c r="BF299" s="19">
        <f t="shared" si="212"/>
        <v>4.0824829046386304</v>
      </c>
      <c r="BG299" s="31">
        <f t="shared" si="213"/>
        <v>-1.4696938456699067</v>
      </c>
      <c r="BH299" s="32">
        <f t="shared" si="204"/>
        <v>7.0822345147568383E-2</v>
      </c>
      <c r="BI299" s="62">
        <f t="shared" si="214"/>
        <v>4.1971830985915497E-2</v>
      </c>
      <c r="BJ299" s="62" t="str">
        <f t="shared" si="215"/>
        <v/>
      </c>
      <c r="BK299" s="73" t="str">
        <f t="shared" si="216"/>
        <v/>
      </c>
      <c r="BM299" s="11">
        <f t="shared" si="205"/>
        <v>-0.12916393908607685</v>
      </c>
    </row>
    <row r="300" spans="1:65">
      <c r="A300" s="30" t="s">
        <v>1045</v>
      </c>
      <c r="B300" s="30" t="s">
        <v>1046</v>
      </c>
      <c r="C300" s="30" t="s">
        <v>1047</v>
      </c>
      <c r="D300" s="30" t="s">
        <v>1048</v>
      </c>
      <c r="E300" s="30" t="s">
        <v>570</v>
      </c>
      <c r="F300" s="11" t="str">
        <f t="shared" si="206"/>
        <v>Immune syst</v>
      </c>
      <c r="H300" s="11">
        <f>VLOOKUP($B300,data!$B$3:$Q$15316,'diff expr 0 vs 1 mite'!H$8,FALSE)</f>
        <v>6.218630052</v>
      </c>
      <c r="I300" s="11">
        <f>VLOOKUP($B300,data!$B$3:$Q$15316,'diff expr 0 vs 1 mite'!I$8,FALSE)</f>
        <v>4.8592212699999999</v>
      </c>
      <c r="J300" s="11">
        <f>VLOOKUP($B300,data!$B$3:$Q$15316,'diff expr 0 vs 1 mite'!J$8,FALSE)</f>
        <v>10.03818937</v>
      </c>
      <c r="K300" s="11">
        <f>VLOOKUP($B300,data!$B$3:$Q$15316,'diff expr 0 vs 1 mite'!K$8,FALSE)</f>
        <v>3.7792570560000001</v>
      </c>
      <c r="L300" s="11">
        <f>VLOOKUP($B300,data!$B$3:$Q$15316,'diff expr 0 vs 1 mite'!L$8,FALSE)</f>
        <v>1.8272458110000001</v>
      </c>
      <c r="M300" s="11">
        <f>VLOOKUP($B300,data!$B$3:$Q$15316,'diff expr 0 vs 1 mite'!M$8,FALSE)</f>
        <v>7.6321821510000003</v>
      </c>
      <c r="N300" s="11">
        <f>VLOOKUP($B300,data!$B$3:$Q$15316,'diff expr 0 vs 1 mite'!N$8,FALSE)</f>
        <v>11.82162544</v>
      </c>
      <c r="O300" s="11">
        <f>VLOOKUP($B300,data!$B$3:$Q$15316,'diff expr 0 vs 1 mite'!O$8,FALSE)</f>
        <v>6.4750817070000002</v>
      </c>
      <c r="P300" s="11">
        <f>VLOOKUP($B300,data!$B$3:$Q$15316,'diff expr 0 vs 1 mite'!P$8,FALSE)</f>
        <v>3.0062326609999999</v>
      </c>
      <c r="R300" s="27" t="s">
        <v>27749</v>
      </c>
      <c r="T300" s="2">
        <f t="shared" si="174"/>
        <v>5</v>
      </c>
      <c r="U300" s="2">
        <f t="shared" si="175"/>
        <v>4</v>
      </c>
      <c r="V300" s="2">
        <f t="shared" si="176"/>
        <v>8</v>
      </c>
      <c r="W300" s="2">
        <f t="shared" si="177"/>
        <v>3</v>
      </c>
      <c r="X300" s="2">
        <f t="shared" si="178"/>
        <v>1</v>
      </c>
      <c r="Y300" s="2">
        <f t="shared" si="179"/>
        <v>7</v>
      </c>
      <c r="Z300" s="2">
        <f t="shared" si="180"/>
        <v>9</v>
      </c>
      <c r="AA300" s="2">
        <f t="shared" si="181"/>
        <v>6</v>
      </c>
      <c r="AB300" s="2">
        <f t="shared" si="182"/>
        <v>2</v>
      </c>
      <c r="AC300" s="2"/>
      <c r="AD300" s="2">
        <f t="shared" si="183"/>
        <v>0</v>
      </c>
      <c r="AE300" s="2">
        <f t="shared" si="184"/>
        <v>0</v>
      </c>
      <c r="AF300" s="2">
        <f t="shared" si="185"/>
        <v>0</v>
      </c>
      <c r="AG300" s="2">
        <f t="shared" si="186"/>
        <v>0</v>
      </c>
      <c r="AH300" s="2">
        <f t="shared" si="187"/>
        <v>0</v>
      </c>
      <c r="AI300" s="2">
        <f t="shared" si="188"/>
        <v>0</v>
      </c>
      <c r="AJ300" s="2">
        <f t="shared" si="189"/>
        <v>0</v>
      </c>
      <c r="AK300" s="2">
        <f t="shared" si="190"/>
        <v>0</v>
      </c>
      <c r="AL300" s="2">
        <f t="shared" si="191"/>
        <v>0</v>
      </c>
      <c r="AM300" s="2"/>
      <c r="AN300" s="2">
        <f t="shared" si="192"/>
        <v>5</v>
      </c>
      <c r="AO300" s="2">
        <f t="shared" si="193"/>
        <v>4</v>
      </c>
      <c r="AP300" s="2">
        <f t="shared" si="194"/>
        <v>8</v>
      </c>
      <c r="AQ300" s="2">
        <f t="shared" si="195"/>
        <v>3</v>
      </c>
      <c r="AR300" s="2">
        <f t="shared" si="196"/>
        <v>1</v>
      </c>
      <c r="AS300" s="2">
        <f t="shared" si="197"/>
        <v>7</v>
      </c>
      <c r="AT300" s="2">
        <f t="shared" si="198"/>
        <v>9</v>
      </c>
      <c r="AU300" s="2">
        <f t="shared" si="199"/>
        <v>6</v>
      </c>
      <c r="AV300" s="2">
        <f t="shared" si="200"/>
        <v>2</v>
      </c>
      <c r="AW300" s="2"/>
      <c r="AX300" s="5">
        <f t="shared" si="201"/>
        <v>4</v>
      </c>
      <c r="AY300" s="2">
        <f t="shared" si="202"/>
        <v>5</v>
      </c>
      <c r="AZ300" s="2">
        <f t="shared" si="203"/>
        <v>20</v>
      </c>
      <c r="BA300" s="2">
        <f t="shared" si="207"/>
        <v>25</v>
      </c>
      <c r="BB300" s="2">
        <f t="shared" si="208"/>
        <v>10</v>
      </c>
      <c r="BC300" s="2">
        <f t="shared" si="209"/>
        <v>10</v>
      </c>
      <c r="BD300" s="2">
        <f t="shared" si="210"/>
        <v>10</v>
      </c>
      <c r="BE300" s="19">
        <f t="shared" si="211"/>
        <v>10</v>
      </c>
      <c r="BF300" s="19">
        <f t="shared" si="212"/>
        <v>4.0824829046386304</v>
      </c>
      <c r="BG300" s="31">
        <f t="shared" si="213"/>
        <v>0</v>
      </c>
      <c r="BH300" s="32">
        <f t="shared" si="204"/>
        <v>0.5</v>
      </c>
      <c r="BI300" s="62">
        <f t="shared" si="214"/>
        <v>9.7464788732394378E-2</v>
      </c>
      <c r="BJ300" s="62" t="str">
        <f t="shared" si="215"/>
        <v/>
      </c>
      <c r="BK300" s="73" t="str">
        <f t="shared" si="216"/>
        <v/>
      </c>
      <c r="BM300" s="11">
        <f t="shared" si="205"/>
        <v>-5.007577887957318E-3</v>
      </c>
    </row>
    <row r="301" spans="1:65">
      <c r="A301" s="30" t="s">
        <v>1049</v>
      </c>
      <c r="B301" s="30" t="s">
        <v>1050</v>
      </c>
      <c r="C301" s="30" t="s">
        <v>1051</v>
      </c>
      <c r="D301" s="30" t="s">
        <v>1052</v>
      </c>
      <c r="E301" s="30" t="s">
        <v>570</v>
      </c>
      <c r="F301" s="11" t="str">
        <f t="shared" si="206"/>
        <v>Immune syst</v>
      </c>
      <c r="H301" s="11">
        <f>VLOOKUP($B301,data!$B$3:$Q$15316,'diff expr 0 vs 1 mite'!H$8,FALSE)</f>
        <v>18.436379819999999</v>
      </c>
      <c r="I301" s="11">
        <f>VLOOKUP($B301,data!$B$3:$Q$15316,'diff expr 0 vs 1 mite'!I$8,FALSE)</f>
        <v>8.853772932</v>
      </c>
      <c r="J301" s="11">
        <f>VLOOKUP($B301,data!$B$3:$Q$15316,'diff expr 0 vs 1 mite'!J$8,FALSE)</f>
        <v>7.4414638210000001</v>
      </c>
      <c r="K301" s="11">
        <f>VLOOKUP($B301,data!$B$3:$Q$15316,'diff expr 0 vs 1 mite'!K$8,FALSE)</f>
        <v>12.7473379</v>
      </c>
      <c r="L301" s="11">
        <f>VLOOKUP($B301,data!$B$3:$Q$15316,'diff expr 0 vs 1 mite'!L$8,FALSE)</f>
        <v>15.379062129999999</v>
      </c>
      <c r="M301" s="11">
        <f>VLOOKUP($B301,data!$B$3:$Q$15316,'diff expr 0 vs 1 mite'!M$8,FALSE)</f>
        <v>8.6325678230000005</v>
      </c>
      <c r="N301" s="11">
        <f>VLOOKUP($B301,data!$B$3:$Q$15316,'diff expr 0 vs 1 mite'!N$8,FALSE)</f>
        <v>5.5619451900000003</v>
      </c>
      <c r="O301" s="11">
        <f>VLOOKUP($B301,data!$B$3:$Q$15316,'diff expr 0 vs 1 mite'!O$8,FALSE)</f>
        <v>27.01190072</v>
      </c>
      <c r="P301" s="11">
        <f>VLOOKUP($B301,data!$B$3:$Q$15316,'diff expr 0 vs 1 mite'!P$8,FALSE)</f>
        <v>40.04322183</v>
      </c>
      <c r="R301" s="27" t="s">
        <v>27749</v>
      </c>
      <c r="T301" s="2">
        <f t="shared" si="174"/>
        <v>7</v>
      </c>
      <c r="U301" s="2">
        <f t="shared" si="175"/>
        <v>4</v>
      </c>
      <c r="V301" s="2">
        <f t="shared" si="176"/>
        <v>2</v>
      </c>
      <c r="W301" s="2">
        <f t="shared" si="177"/>
        <v>5</v>
      </c>
      <c r="X301" s="2">
        <f t="shared" si="178"/>
        <v>6</v>
      </c>
      <c r="Y301" s="2">
        <f t="shared" si="179"/>
        <v>3</v>
      </c>
      <c r="Z301" s="2">
        <f t="shared" si="180"/>
        <v>1</v>
      </c>
      <c r="AA301" s="2">
        <f t="shared" si="181"/>
        <v>8</v>
      </c>
      <c r="AB301" s="2">
        <f t="shared" si="182"/>
        <v>9</v>
      </c>
      <c r="AC301" s="2"/>
      <c r="AD301" s="2">
        <f t="shared" si="183"/>
        <v>0</v>
      </c>
      <c r="AE301" s="2">
        <f t="shared" si="184"/>
        <v>0</v>
      </c>
      <c r="AF301" s="2">
        <f t="shared" si="185"/>
        <v>0</v>
      </c>
      <c r="AG301" s="2">
        <f t="shared" si="186"/>
        <v>0</v>
      </c>
      <c r="AH301" s="2">
        <f t="shared" si="187"/>
        <v>0</v>
      </c>
      <c r="AI301" s="2">
        <f t="shared" si="188"/>
        <v>0</v>
      </c>
      <c r="AJ301" s="2">
        <f t="shared" si="189"/>
        <v>0</v>
      </c>
      <c r="AK301" s="2">
        <f t="shared" si="190"/>
        <v>0</v>
      </c>
      <c r="AL301" s="2">
        <f t="shared" si="191"/>
        <v>0</v>
      </c>
      <c r="AM301" s="2"/>
      <c r="AN301" s="2">
        <f t="shared" si="192"/>
        <v>7</v>
      </c>
      <c r="AO301" s="2">
        <f t="shared" si="193"/>
        <v>4</v>
      </c>
      <c r="AP301" s="2">
        <f t="shared" si="194"/>
        <v>2</v>
      </c>
      <c r="AQ301" s="2">
        <f t="shared" si="195"/>
        <v>5</v>
      </c>
      <c r="AR301" s="2">
        <f t="shared" si="196"/>
        <v>6</v>
      </c>
      <c r="AS301" s="2">
        <f t="shared" si="197"/>
        <v>3</v>
      </c>
      <c r="AT301" s="2">
        <f t="shared" si="198"/>
        <v>1</v>
      </c>
      <c r="AU301" s="2">
        <f t="shared" si="199"/>
        <v>8</v>
      </c>
      <c r="AV301" s="2">
        <f t="shared" si="200"/>
        <v>9</v>
      </c>
      <c r="AW301" s="2"/>
      <c r="AX301" s="5">
        <f t="shared" si="201"/>
        <v>4</v>
      </c>
      <c r="AY301" s="2">
        <f t="shared" si="202"/>
        <v>5</v>
      </c>
      <c r="AZ301" s="2">
        <f t="shared" si="203"/>
        <v>18</v>
      </c>
      <c r="BA301" s="2">
        <f t="shared" si="207"/>
        <v>27</v>
      </c>
      <c r="BB301" s="2">
        <f t="shared" si="208"/>
        <v>12</v>
      </c>
      <c r="BC301" s="2">
        <f t="shared" si="209"/>
        <v>8</v>
      </c>
      <c r="BD301" s="2">
        <f t="shared" si="210"/>
        <v>8</v>
      </c>
      <c r="BE301" s="19">
        <f t="shared" si="211"/>
        <v>10</v>
      </c>
      <c r="BF301" s="19">
        <f t="shared" si="212"/>
        <v>4.0824829046386304</v>
      </c>
      <c r="BG301" s="31">
        <f t="shared" si="213"/>
        <v>-0.4898979485566356</v>
      </c>
      <c r="BH301" s="32">
        <f t="shared" si="204"/>
        <v>0.31210305738320299</v>
      </c>
      <c r="BI301" s="62">
        <f t="shared" si="214"/>
        <v>8.2816901408450716E-2</v>
      </c>
      <c r="BJ301" s="62" t="str">
        <f t="shared" si="215"/>
        <v/>
      </c>
      <c r="BK301" s="73" t="str">
        <f t="shared" si="216"/>
        <v/>
      </c>
      <c r="BM301" s="11">
        <f t="shared" si="205"/>
        <v>0.21169496654144393</v>
      </c>
    </row>
    <row r="302" spans="1:65">
      <c r="A302" s="30" t="s">
        <v>1053</v>
      </c>
      <c r="B302" s="30" t="s">
        <v>1054</v>
      </c>
      <c r="C302" s="30" t="s">
        <v>1055</v>
      </c>
      <c r="D302" s="30" t="s">
        <v>1056</v>
      </c>
      <c r="E302" s="30" t="s">
        <v>570</v>
      </c>
      <c r="F302" s="11" t="str">
        <f t="shared" si="206"/>
        <v>Immune syst</v>
      </c>
      <c r="H302" s="11">
        <f>VLOOKUP($B302,data!$B$3:$Q$15316,'diff expr 0 vs 1 mite'!H$8,FALSE)</f>
        <v>8.2315359239999992</v>
      </c>
      <c r="I302" s="11">
        <f>VLOOKUP($B302,data!$B$3:$Q$15316,'diff expr 0 vs 1 mite'!I$8,FALSE)</f>
        <v>8.1320129740000002</v>
      </c>
      <c r="J302" s="11">
        <f>VLOOKUP($B302,data!$B$3:$Q$15316,'diff expr 0 vs 1 mite'!J$8,FALSE)</f>
        <v>10.115604709999999</v>
      </c>
      <c r="K302" s="11">
        <f>VLOOKUP($B302,data!$B$3:$Q$15316,'diff expr 0 vs 1 mite'!K$8,FALSE)</f>
        <v>8.0662448589999993</v>
      </c>
      <c r="L302" s="11">
        <f>VLOOKUP($B302,data!$B$3:$Q$15316,'diff expr 0 vs 1 mite'!L$8,FALSE)</f>
        <v>6.5235963540000004</v>
      </c>
      <c r="M302" s="11">
        <f>VLOOKUP($B302,data!$B$3:$Q$15316,'diff expr 0 vs 1 mite'!M$8,FALSE)</f>
        <v>1.5481967999999999</v>
      </c>
      <c r="N302" s="11">
        <f>VLOOKUP($B302,data!$B$3:$Q$15316,'diff expr 0 vs 1 mite'!N$8,FALSE)</f>
        <v>2.1533331690000002</v>
      </c>
      <c r="O302" s="11">
        <f>VLOOKUP($B302,data!$B$3:$Q$15316,'diff expr 0 vs 1 mite'!O$8,FALSE)</f>
        <v>5.7793017190000002</v>
      </c>
      <c r="P302" s="11">
        <f>VLOOKUP($B302,data!$B$3:$Q$15316,'diff expr 0 vs 1 mite'!P$8,FALSE)</f>
        <v>5.3663957839999998</v>
      </c>
      <c r="R302" s="27" t="s">
        <v>27749</v>
      </c>
      <c r="T302" s="2">
        <f t="shared" si="174"/>
        <v>8</v>
      </c>
      <c r="U302" s="2">
        <f t="shared" si="175"/>
        <v>7</v>
      </c>
      <c r="V302" s="2">
        <f t="shared" si="176"/>
        <v>9</v>
      </c>
      <c r="W302" s="2">
        <f t="shared" si="177"/>
        <v>6</v>
      </c>
      <c r="X302" s="2">
        <f t="shared" si="178"/>
        <v>5</v>
      </c>
      <c r="Y302" s="2">
        <f t="shared" si="179"/>
        <v>1</v>
      </c>
      <c r="Z302" s="2">
        <f t="shared" si="180"/>
        <v>2</v>
      </c>
      <c r="AA302" s="2">
        <f t="shared" si="181"/>
        <v>4</v>
      </c>
      <c r="AB302" s="2">
        <f t="shared" si="182"/>
        <v>3</v>
      </c>
      <c r="AC302" s="2"/>
      <c r="AD302" s="2">
        <f t="shared" si="183"/>
        <v>0</v>
      </c>
      <c r="AE302" s="2">
        <f t="shared" si="184"/>
        <v>0</v>
      </c>
      <c r="AF302" s="2">
        <f t="shared" si="185"/>
        <v>0</v>
      </c>
      <c r="AG302" s="2">
        <f t="shared" si="186"/>
        <v>0</v>
      </c>
      <c r="AH302" s="2">
        <f t="shared" si="187"/>
        <v>0</v>
      </c>
      <c r="AI302" s="2">
        <f t="shared" si="188"/>
        <v>0</v>
      </c>
      <c r="AJ302" s="2">
        <f t="shared" si="189"/>
        <v>0</v>
      </c>
      <c r="AK302" s="2">
        <f t="shared" si="190"/>
        <v>0</v>
      </c>
      <c r="AL302" s="2">
        <f t="shared" si="191"/>
        <v>0</v>
      </c>
      <c r="AM302" s="2"/>
      <c r="AN302" s="2">
        <f t="shared" si="192"/>
        <v>8</v>
      </c>
      <c r="AO302" s="2">
        <f t="shared" si="193"/>
        <v>7</v>
      </c>
      <c r="AP302" s="2">
        <f t="shared" si="194"/>
        <v>9</v>
      </c>
      <c r="AQ302" s="2">
        <f t="shared" si="195"/>
        <v>6</v>
      </c>
      <c r="AR302" s="2">
        <f t="shared" si="196"/>
        <v>5</v>
      </c>
      <c r="AS302" s="2">
        <f t="shared" si="197"/>
        <v>1</v>
      </c>
      <c r="AT302" s="2">
        <f t="shared" si="198"/>
        <v>2</v>
      </c>
      <c r="AU302" s="2">
        <f t="shared" si="199"/>
        <v>4</v>
      </c>
      <c r="AV302" s="2">
        <f t="shared" si="200"/>
        <v>3</v>
      </c>
      <c r="AW302" s="2"/>
      <c r="AX302" s="5">
        <f t="shared" si="201"/>
        <v>4</v>
      </c>
      <c r="AY302" s="2">
        <f t="shared" si="202"/>
        <v>5</v>
      </c>
      <c r="AZ302" s="2">
        <f t="shared" si="203"/>
        <v>30</v>
      </c>
      <c r="BA302" s="2">
        <f t="shared" si="207"/>
        <v>15</v>
      </c>
      <c r="BB302" s="2">
        <f t="shared" si="208"/>
        <v>0</v>
      </c>
      <c r="BC302" s="2">
        <f t="shared" si="209"/>
        <v>20</v>
      </c>
      <c r="BD302" s="2">
        <f t="shared" si="210"/>
        <v>0</v>
      </c>
      <c r="BE302" s="19">
        <f t="shared" si="211"/>
        <v>10</v>
      </c>
      <c r="BF302" s="19">
        <f t="shared" si="212"/>
        <v>4.0824829046386304</v>
      </c>
      <c r="BG302" s="31">
        <f t="shared" si="213"/>
        <v>-2.4494897427831779</v>
      </c>
      <c r="BH302" s="32">
        <f t="shared" si="204"/>
        <v>7.1529392177148241E-3</v>
      </c>
      <c r="BI302" s="62">
        <f t="shared" si="214"/>
        <v>2.8169014084507044E-4</v>
      </c>
      <c r="BJ302" s="62" t="str">
        <f t="shared" si="215"/>
        <v/>
      </c>
      <c r="BK302" s="73" t="str">
        <f t="shared" si="216"/>
        <v>sign</v>
      </c>
      <c r="BM302" s="11">
        <f t="shared" si="205"/>
        <v>-0.30547895531787583</v>
      </c>
    </row>
    <row r="303" spans="1:65">
      <c r="A303" s="30" t="s">
        <v>1059</v>
      </c>
      <c r="B303" s="30" t="s">
        <v>1060</v>
      </c>
      <c r="C303" s="30" t="s">
        <v>1061</v>
      </c>
      <c r="D303" s="30" t="s">
        <v>1062</v>
      </c>
      <c r="E303" s="30" t="s">
        <v>570</v>
      </c>
      <c r="F303" s="11" t="str">
        <f t="shared" si="206"/>
        <v>Immune syst</v>
      </c>
      <c r="H303" s="11">
        <f>VLOOKUP($B303,data!$B$3:$Q$15316,'diff expr 0 vs 1 mite'!H$8,FALSE)</f>
        <v>1.3269762759999999</v>
      </c>
      <c r="I303" s="11">
        <f>VLOOKUP($B303,data!$B$3:$Q$15316,'diff expr 0 vs 1 mite'!I$8,FALSE)</f>
        <v>0.90278340400000001</v>
      </c>
      <c r="J303" s="11">
        <f>VLOOKUP($B303,data!$B$3:$Q$15316,'diff expr 0 vs 1 mite'!J$8,FALSE)</f>
        <v>0.67945842599999995</v>
      </c>
      <c r="K303" s="11">
        <f>VLOOKUP($B303,data!$B$3:$Q$15316,'diff expr 0 vs 1 mite'!K$8,FALSE)</f>
        <v>0.83322932599999999</v>
      </c>
      <c r="L303" s="11">
        <f>VLOOKUP($B303,data!$B$3:$Q$15316,'diff expr 0 vs 1 mite'!L$8,FALSE)</f>
        <v>1.341943458</v>
      </c>
      <c r="M303" s="11">
        <f>VLOOKUP($B303,data!$B$3:$Q$15316,'diff expr 0 vs 1 mite'!M$8,FALSE)</f>
        <v>0.72793943000000005</v>
      </c>
      <c r="N303" s="11">
        <f>VLOOKUP($B303,data!$B$3:$Q$15316,'diff expr 0 vs 1 mite'!N$8,FALSE)</f>
        <v>1.835094038</v>
      </c>
      <c r="O303" s="11">
        <f>VLOOKUP($B303,data!$B$3:$Q$15316,'diff expr 0 vs 1 mite'!O$8,FALSE)</f>
        <v>1.2077079610000001</v>
      </c>
      <c r="P303" s="11">
        <f>VLOOKUP($B303,data!$B$3:$Q$15316,'diff expr 0 vs 1 mite'!P$8,FALSE)</f>
        <v>3.2591341030000001</v>
      </c>
      <c r="R303" s="27" t="s">
        <v>27749</v>
      </c>
      <c r="T303" s="2">
        <f t="shared" si="174"/>
        <v>6</v>
      </c>
      <c r="U303" s="2">
        <f t="shared" si="175"/>
        <v>4</v>
      </c>
      <c r="V303" s="2">
        <f t="shared" si="176"/>
        <v>1</v>
      </c>
      <c r="W303" s="2">
        <f t="shared" si="177"/>
        <v>3</v>
      </c>
      <c r="X303" s="2">
        <f t="shared" si="178"/>
        <v>7</v>
      </c>
      <c r="Y303" s="2">
        <f t="shared" si="179"/>
        <v>2</v>
      </c>
      <c r="Z303" s="2">
        <f t="shared" si="180"/>
        <v>8</v>
      </c>
      <c r="AA303" s="2">
        <f t="shared" si="181"/>
        <v>5</v>
      </c>
      <c r="AB303" s="2">
        <f t="shared" si="182"/>
        <v>9</v>
      </c>
      <c r="AC303" s="2"/>
      <c r="AD303" s="2">
        <f t="shared" si="183"/>
        <v>0</v>
      </c>
      <c r="AE303" s="2">
        <f t="shared" si="184"/>
        <v>0</v>
      </c>
      <c r="AF303" s="2">
        <f t="shared" si="185"/>
        <v>0</v>
      </c>
      <c r="AG303" s="2">
        <f t="shared" si="186"/>
        <v>0</v>
      </c>
      <c r="AH303" s="2">
        <f t="shared" si="187"/>
        <v>0</v>
      </c>
      <c r="AI303" s="2">
        <f t="shared" si="188"/>
        <v>0</v>
      </c>
      <c r="AJ303" s="2">
        <f t="shared" si="189"/>
        <v>0</v>
      </c>
      <c r="AK303" s="2">
        <f t="shared" si="190"/>
        <v>0</v>
      </c>
      <c r="AL303" s="2">
        <f t="shared" si="191"/>
        <v>0</v>
      </c>
      <c r="AM303" s="2"/>
      <c r="AN303" s="2">
        <f t="shared" si="192"/>
        <v>6</v>
      </c>
      <c r="AO303" s="2">
        <f t="shared" si="193"/>
        <v>4</v>
      </c>
      <c r="AP303" s="2">
        <f t="shared" si="194"/>
        <v>1</v>
      </c>
      <c r="AQ303" s="2">
        <f t="shared" si="195"/>
        <v>3</v>
      </c>
      <c r="AR303" s="2">
        <f t="shared" si="196"/>
        <v>7</v>
      </c>
      <c r="AS303" s="2">
        <f t="shared" si="197"/>
        <v>2</v>
      </c>
      <c r="AT303" s="2">
        <f t="shared" si="198"/>
        <v>8</v>
      </c>
      <c r="AU303" s="2">
        <f t="shared" si="199"/>
        <v>5</v>
      </c>
      <c r="AV303" s="2">
        <f t="shared" si="200"/>
        <v>9</v>
      </c>
      <c r="AW303" s="2"/>
      <c r="AX303" s="5">
        <f t="shared" si="201"/>
        <v>4</v>
      </c>
      <c r="AY303" s="2">
        <f t="shared" si="202"/>
        <v>5</v>
      </c>
      <c r="AZ303" s="2">
        <f t="shared" si="203"/>
        <v>14</v>
      </c>
      <c r="BA303" s="2">
        <f t="shared" si="207"/>
        <v>31</v>
      </c>
      <c r="BB303" s="2">
        <f t="shared" si="208"/>
        <v>16</v>
      </c>
      <c r="BC303" s="2">
        <f t="shared" si="209"/>
        <v>4</v>
      </c>
      <c r="BD303" s="2">
        <f t="shared" si="210"/>
        <v>4</v>
      </c>
      <c r="BE303" s="19">
        <f t="shared" si="211"/>
        <v>10</v>
      </c>
      <c r="BF303" s="19">
        <f t="shared" si="212"/>
        <v>4.0824829046386304</v>
      </c>
      <c r="BG303" s="31">
        <f t="shared" si="213"/>
        <v>-1.4696938456699067</v>
      </c>
      <c r="BH303" s="32">
        <f t="shared" si="204"/>
        <v>7.0822345147568383E-2</v>
      </c>
      <c r="BI303" s="62">
        <f t="shared" si="214"/>
        <v>4.1971830985915497E-2</v>
      </c>
      <c r="BJ303" s="62" t="str">
        <f t="shared" si="215"/>
        <v/>
      </c>
      <c r="BK303" s="73" t="str">
        <f t="shared" si="216"/>
        <v/>
      </c>
      <c r="BM303" s="11">
        <f t="shared" si="205"/>
        <v>0.25275410795468961</v>
      </c>
    </row>
    <row r="304" spans="1:65">
      <c r="A304" s="30" t="s">
        <v>1063</v>
      </c>
      <c r="B304" s="30" t="s">
        <v>1064</v>
      </c>
      <c r="C304" s="30" t="s">
        <v>1065</v>
      </c>
      <c r="D304" s="30" t="s">
        <v>1066</v>
      </c>
      <c r="E304" s="30" t="s">
        <v>570</v>
      </c>
      <c r="F304" s="11" t="str">
        <f t="shared" si="206"/>
        <v>Immune syst</v>
      </c>
      <c r="H304" s="11">
        <f>VLOOKUP($B304,data!$B$3:$Q$15316,'diff expr 0 vs 1 mite'!H$8,FALSE)</f>
        <v>2.1916408569999999</v>
      </c>
      <c r="I304" s="11">
        <f>VLOOKUP($B304,data!$B$3:$Q$15316,'diff expr 0 vs 1 mite'!I$8,FALSE)</f>
        <v>1.8739634860000001</v>
      </c>
      <c r="J304" s="11">
        <f>VLOOKUP($B304,data!$B$3:$Q$15316,'diff expr 0 vs 1 mite'!J$8,FALSE)</f>
        <v>2.7261176850000002</v>
      </c>
      <c r="K304" s="11">
        <f>VLOOKUP($B304,data!$B$3:$Q$15316,'diff expr 0 vs 1 mite'!K$8,FALSE)</f>
        <v>2.145846498</v>
      </c>
      <c r="L304" s="11">
        <f>VLOOKUP($B304,data!$B$3:$Q$15316,'diff expr 0 vs 1 mite'!L$8,FALSE)</f>
        <v>2.2704183119999999</v>
      </c>
      <c r="M304" s="11">
        <f>VLOOKUP($B304,data!$B$3:$Q$15316,'diff expr 0 vs 1 mite'!M$8,FALSE)</f>
        <v>4.9263685500000003</v>
      </c>
      <c r="N304" s="11">
        <f>VLOOKUP($B304,data!$B$3:$Q$15316,'diff expr 0 vs 1 mite'!N$8,FALSE)</f>
        <v>7.1425095570000003</v>
      </c>
      <c r="O304" s="11">
        <f>VLOOKUP($B304,data!$B$3:$Q$15316,'diff expr 0 vs 1 mite'!O$8,FALSE)</f>
        <v>5.144754764</v>
      </c>
      <c r="P304" s="11">
        <f>VLOOKUP($B304,data!$B$3:$Q$15316,'diff expr 0 vs 1 mite'!P$8,FALSE)</f>
        <v>6.1747649989999998</v>
      </c>
      <c r="R304" s="27" t="s">
        <v>27749</v>
      </c>
      <c r="T304" s="2">
        <f t="shared" si="174"/>
        <v>3</v>
      </c>
      <c r="U304" s="2">
        <f t="shared" si="175"/>
        <v>1</v>
      </c>
      <c r="V304" s="2">
        <f t="shared" si="176"/>
        <v>5</v>
      </c>
      <c r="W304" s="2">
        <f t="shared" si="177"/>
        <v>2</v>
      </c>
      <c r="X304" s="2">
        <f t="shared" si="178"/>
        <v>4</v>
      </c>
      <c r="Y304" s="2">
        <f t="shared" si="179"/>
        <v>6</v>
      </c>
      <c r="Z304" s="2">
        <f t="shared" si="180"/>
        <v>9</v>
      </c>
      <c r="AA304" s="2">
        <f t="shared" si="181"/>
        <v>7</v>
      </c>
      <c r="AB304" s="2">
        <f t="shared" si="182"/>
        <v>8</v>
      </c>
      <c r="AC304" s="2"/>
      <c r="AD304" s="2">
        <f t="shared" si="183"/>
        <v>0</v>
      </c>
      <c r="AE304" s="2">
        <f t="shared" si="184"/>
        <v>0</v>
      </c>
      <c r="AF304" s="2">
        <f t="shared" si="185"/>
        <v>0</v>
      </c>
      <c r="AG304" s="2">
        <f t="shared" si="186"/>
        <v>0</v>
      </c>
      <c r="AH304" s="2">
        <f t="shared" si="187"/>
        <v>0</v>
      </c>
      <c r="AI304" s="2">
        <f t="shared" si="188"/>
        <v>0</v>
      </c>
      <c r="AJ304" s="2">
        <f t="shared" si="189"/>
        <v>0</v>
      </c>
      <c r="AK304" s="2">
        <f t="shared" si="190"/>
        <v>0</v>
      </c>
      <c r="AL304" s="2">
        <f t="shared" si="191"/>
        <v>0</v>
      </c>
      <c r="AM304" s="2"/>
      <c r="AN304" s="2">
        <f t="shared" si="192"/>
        <v>3</v>
      </c>
      <c r="AO304" s="2">
        <f t="shared" si="193"/>
        <v>1</v>
      </c>
      <c r="AP304" s="2">
        <f t="shared" si="194"/>
        <v>5</v>
      </c>
      <c r="AQ304" s="2">
        <f t="shared" si="195"/>
        <v>2</v>
      </c>
      <c r="AR304" s="2">
        <f t="shared" si="196"/>
        <v>4</v>
      </c>
      <c r="AS304" s="2">
        <f t="shared" si="197"/>
        <v>6</v>
      </c>
      <c r="AT304" s="2">
        <f t="shared" si="198"/>
        <v>9</v>
      </c>
      <c r="AU304" s="2">
        <f t="shared" si="199"/>
        <v>7</v>
      </c>
      <c r="AV304" s="2">
        <f t="shared" si="200"/>
        <v>8</v>
      </c>
      <c r="AW304" s="2"/>
      <c r="AX304" s="5">
        <f t="shared" si="201"/>
        <v>4</v>
      </c>
      <c r="AY304" s="2">
        <f t="shared" si="202"/>
        <v>5</v>
      </c>
      <c r="AZ304" s="2">
        <f t="shared" si="203"/>
        <v>11</v>
      </c>
      <c r="BA304" s="2">
        <f t="shared" si="207"/>
        <v>34</v>
      </c>
      <c r="BB304" s="2">
        <f t="shared" si="208"/>
        <v>19</v>
      </c>
      <c r="BC304" s="2">
        <f t="shared" si="209"/>
        <v>1</v>
      </c>
      <c r="BD304" s="2">
        <f t="shared" si="210"/>
        <v>1</v>
      </c>
      <c r="BE304" s="19">
        <f t="shared" si="211"/>
        <v>10</v>
      </c>
      <c r="BF304" s="19">
        <f t="shared" si="212"/>
        <v>4.0824829046386304</v>
      </c>
      <c r="BG304" s="31">
        <f t="shared" si="213"/>
        <v>-2.2045407685048604</v>
      </c>
      <c r="BH304" s="32">
        <f t="shared" si="204"/>
        <v>1.3743168055755161E-2</v>
      </c>
      <c r="BI304" s="62">
        <f t="shared" si="214"/>
        <v>1.887323943661972E-2</v>
      </c>
      <c r="BJ304" s="62">
        <f t="shared" si="215"/>
        <v>1.3743168055755161E-2</v>
      </c>
      <c r="BK304" s="73" t="str">
        <f t="shared" si="216"/>
        <v>sign</v>
      </c>
      <c r="BM304" s="11">
        <f t="shared" si="205"/>
        <v>0.36110721785751865</v>
      </c>
    </row>
    <row r="305" spans="1:65">
      <c r="A305" s="30" t="s">
        <v>1067</v>
      </c>
      <c r="B305" s="30" t="s">
        <v>1068</v>
      </c>
      <c r="C305" s="30" t="s">
        <v>1069</v>
      </c>
      <c r="D305" s="30" t="s">
        <v>1070</v>
      </c>
      <c r="E305" s="30" t="s">
        <v>570</v>
      </c>
      <c r="F305" s="11" t="str">
        <f t="shared" si="206"/>
        <v>Immune syst</v>
      </c>
      <c r="H305" s="11">
        <f>VLOOKUP($B305,data!$B$3:$Q$15316,'diff expr 0 vs 1 mite'!H$8,FALSE)</f>
        <v>5.0804756409999996</v>
      </c>
      <c r="I305" s="11">
        <f>VLOOKUP($B305,data!$B$3:$Q$15316,'diff expr 0 vs 1 mite'!I$8,FALSE)</f>
        <v>4.185223133</v>
      </c>
      <c r="J305" s="11">
        <f>VLOOKUP($B305,data!$B$3:$Q$15316,'diff expr 0 vs 1 mite'!J$8,FALSE)</f>
        <v>3.4098112710000001</v>
      </c>
      <c r="K305" s="11">
        <f>VLOOKUP($B305,data!$B$3:$Q$15316,'diff expr 0 vs 1 mite'!K$8,FALSE)</f>
        <v>5.1786413390000003</v>
      </c>
      <c r="L305" s="11">
        <f>VLOOKUP($B305,data!$B$3:$Q$15316,'diff expr 0 vs 1 mite'!L$8,FALSE)</f>
        <v>9.2818779500000002</v>
      </c>
      <c r="M305" s="11">
        <f>VLOOKUP($B305,data!$B$3:$Q$15316,'diff expr 0 vs 1 mite'!M$8,FALSE)</f>
        <v>5.402485972</v>
      </c>
      <c r="N305" s="11">
        <f>VLOOKUP($B305,data!$B$3:$Q$15316,'diff expr 0 vs 1 mite'!N$8,FALSE)</f>
        <v>5.4119627780000004</v>
      </c>
      <c r="O305" s="11">
        <f>VLOOKUP($B305,data!$B$3:$Q$15316,'diff expr 0 vs 1 mite'!O$8,FALSE)</f>
        <v>12.884518269999999</v>
      </c>
      <c r="P305" s="11">
        <f>VLOOKUP($B305,data!$B$3:$Q$15316,'diff expr 0 vs 1 mite'!P$8,FALSE)</f>
        <v>22.627518999999999</v>
      </c>
      <c r="R305" s="27" t="s">
        <v>27749</v>
      </c>
      <c r="T305" s="2">
        <f t="shared" si="174"/>
        <v>3</v>
      </c>
      <c r="U305" s="2">
        <f t="shared" si="175"/>
        <v>2</v>
      </c>
      <c r="V305" s="2">
        <f t="shared" si="176"/>
        <v>1</v>
      </c>
      <c r="W305" s="2">
        <f t="shared" si="177"/>
        <v>4</v>
      </c>
      <c r="X305" s="2">
        <f t="shared" si="178"/>
        <v>7</v>
      </c>
      <c r="Y305" s="2">
        <f t="shared" si="179"/>
        <v>5</v>
      </c>
      <c r="Z305" s="2">
        <f t="shared" si="180"/>
        <v>6</v>
      </c>
      <c r="AA305" s="2">
        <f t="shared" si="181"/>
        <v>8</v>
      </c>
      <c r="AB305" s="2">
        <f t="shared" si="182"/>
        <v>9</v>
      </c>
      <c r="AC305" s="2"/>
      <c r="AD305" s="2">
        <f t="shared" si="183"/>
        <v>0</v>
      </c>
      <c r="AE305" s="2">
        <f t="shared" si="184"/>
        <v>0</v>
      </c>
      <c r="AF305" s="2">
        <f t="shared" si="185"/>
        <v>0</v>
      </c>
      <c r="AG305" s="2">
        <f t="shared" si="186"/>
        <v>0</v>
      </c>
      <c r="AH305" s="2">
        <f t="shared" si="187"/>
        <v>0</v>
      </c>
      <c r="AI305" s="2">
        <f t="shared" si="188"/>
        <v>0</v>
      </c>
      <c r="AJ305" s="2">
        <f t="shared" si="189"/>
        <v>0</v>
      </c>
      <c r="AK305" s="2">
        <f t="shared" si="190"/>
        <v>0</v>
      </c>
      <c r="AL305" s="2">
        <f t="shared" si="191"/>
        <v>0</v>
      </c>
      <c r="AM305" s="2"/>
      <c r="AN305" s="2">
        <f t="shared" si="192"/>
        <v>3</v>
      </c>
      <c r="AO305" s="2">
        <f t="shared" si="193"/>
        <v>2</v>
      </c>
      <c r="AP305" s="2">
        <f t="shared" si="194"/>
        <v>1</v>
      </c>
      <c r="AQ305" s="2">
        <f t="shared" si="195"/>
        <v>4</v>
      </c>
      <c r="AR305" s="2">
        <f t="shared" si="196"/>
        <v>7</v>
      </c>
      <c r="AS305" s="2">
        <f t="shared" si="197"/>
        <v>5</v>
      </c>
      <c r="AT305" s="2">
        <f t="shared" si="198"/>
        <v>6</v>
      </c>
      <c r="AU305" s="2">
        <f t="shared" si="199"/>
        <v>8</v>
      </c>
      <c r="AV305" s="2">
        <f t="shared" si="200"/>
        <v>9</v>
      </c>
      <c r="AW305" s="2"/>
      <c r="AX305" s="5">
        <f t="shared" si="201"/>
        <v>4</v>
      </c>
      <c r="AY305" s="2">
        <f t="shared" si="202"/>
        <v>5</v>
      </c>
      <c r="AZ305" s="2">
        <f t="shared" si="203"/>
        <v>10</v>
      </c>
      <c r="BA305" s="2">
        <f t="shared" si="207"/>
        <v>35</v>
      </c>
      <c r="BB305" s="2">
        <f t="shared" si="208"/>
        <v>20</v>
      </c>
      <c r="BC305" s="2">
        <f t="shared" si="209"/>
        <v>0</v>
      </c>
      <c r="BD305" s="2">
        <f t="shared" si="210"/>
        <v>0</v>
      </c>
      <c r="BE305" s="19">
        <f t="shared" si="211"/>
        <v>10</v>
      </c>
      <c r="BF305" s="19">
        <f t="shared" si="212"/>
        <v>4.0824829046386304</v>
      </c>
      <c r="BG305" s="31">
        <f t="shared" si="213"/>
        <v>-2.4494897427831779</v>
      </c>
      <c r="BH305" s="32">
        <f t="shared" si="204"/>
        <v>7.1529392177148241E-3</v>
      </c>
      <c r="BI305" s="62">
        <f t="shared" si="214"/>
        <v>2.8169014084507044E-4</v>
      </c>
      <c r="BJ305" s="62" t="str">
        <f t="shared" si="215"/>
        <v/>
      </c>
      <c r="BK305" s="73" t="str">
        <f t="shared" si="216"/>
        <v>sign</v>
      </c>
      <c r="BM305" s="11">
        <f t="shared" si="205"/>
        <v>0.39649089226021617</v>
      </c>
    </row>
    <row r="306" spans="1:65">
      <c r="A306" s="30" t="s">
        <v>1071</v>
      </c>
      <c r="B306" s="30" t="s">
        <v>1072</v>
      </c>
      <c r="C306" s="30" t="s">
        <v>667</v>
      </c>
      <c r="D306" s="30" t="s">
        <v>668</v>
      </c>
      <c r="E306" s="30" t="s">
        <v>570</v>
      </c>
      <c r="F306" s="11" t="str">
        <f t="shared" si="206"/>
        <v>Immune syst</v>
      </c>
      <c r="H306" s="11">
        <f>VLOOKUP($B306,data!$B$3:$Q$15316,'diff expr 0 vs 1 mite'!H$8,FALSE)</f>
        <v>4.4216347249999997</v>
      </c>
      <c r="I306" s="11">
        <f>VLOOKUP($B306,data!$B$3:$Q$15316,'diff expr 0 vs 1 mite'!I$8,FALSE)</f>
        <v>4.0151913309999996</v>
      </c>
      <c r="J306" s="11">
        <f>VLOOKUP($B306,data!$B$3:$Q$15316,'diff expr 0 vs 1 mite'!J$8,FALSE)</f>
        <v>2.9885224589999999</v>
      </c>
      <c r="K306" s="11">
        <f>VLOOKUP($B306,data!$B$3:$Q$15316,'diff expr 0 vs 1 mite'!K$8,FALSE)</f>
        <v>3.3839179480000001</v>
      </c>
      <c r="L306" s="11">
        <f>VLOOKUP($B306,data!$B$3:$Q$15316,'diff expr 0 vs 1 mite'!L$8,FALSE)</f>
        <v>2.9268046249999999</v>
      </c>
      <c r="M306" s="11">
        <f>VLOOKUP($B306,data!$B$3:$Q$15316,'diff expr 0 vs 1 mite'!M$8,FALSE)</f>
        <v>5.0275582380000001</v>
      </c>
      <c r="N306" s="11">
        <f>VLOOKUP($B306,data!$B$3:$Q$15316,'diff expr 0 vs 1 mite'!N$8,FALSE)</f>
        <v>4.1633906820000002</v>
      </c>
      <c r="O306" s="11">
        <f>VLOOKUP($B306,data!$B$3:$Q$15316,'diff expr 0 vs 1 mite'!O$8,FALSE)</f>
        <v>7.4905353530000003</v>
      </c>
      <c r="P306" s="11">
        <f>VLOOKUP($B306,data!$B$3:$Q$15316,'diff expr 0 vs 1 mite'!P$8,FALSE)</f>
        <v>8.1400749749999992</v>
      </c>
      <c r="R306" s="27" t="s">
        <v>27749</v>
      </c>
      <c r="T306" s="2">
        <f t="shared" si="174"/>
        <v>6</v>
      </c>
      <c r="U306" s="2">
        <f t="shared" si="175"/>
        <v>4</v>
      </c>
      <c r="V306" s="2">
        <f t="shared" si="176"/>
        <v>2</v>
      </c>
      <c r="W306" s="2">
        <f t="shared" si="177"/>
        <v>3</v>
      </c>
      <c r="X306" s="2">
        <f t="shared" si="178"/>
        <v>1</v>
      </c>
      <c r="Y306" s="2">
        <f t="shared" si="179"/>
        <v>7</v>
      </c>
      <c r="Z306" s="2">
        <f t="shared" si="180"/>
        <v>5</v>
      </c>
      <c r="AA306" s="2">
        <f t="shared" si="181"/>
        <v>8</v>
      </c>
      <c r="AB306" s="2">
        <f t="shared" si="182"/>
        <v>9</v>
      </c>
      <c r="AC306" s="2"/>
      <c r="AD306" s="2">
        <f t="shared" si="183"/>
        <v>0</v>
      </c>
      <c r="AE306" s="2">
        <f t="shared" si="184"/>
        <v>0</v>
      </c>
      <c r="AF306" s="2">
        <f t="shared" si="185"/>
        <v>0</v>
      </c>
      <c r="AG306" s="2">
        <f t="shared" si="186"/>
        <v>0</v>
      </c>
      <c r="AH306" s="2">
        <f t="shared" si="187"/>
        <v>0</v>
      </c>
      <c r="AI306" s="2">
        <f t="shared" si="188"/>
        <v>0</v>
      </c>
      <c r="AJ306" s="2">
        <f t="shared" si="189"/>
        <v>0</v>
      </c>
      <c r="AK306" s="2">
        <f t="shared" si="190"/>
        <v>0</v>
      </c>
      <c r="AL306" s="2">
        <f t="shared" si="191"/>
        <v>0</v>
      </c>
      <c r="AM306" s="2"/>
      <c r="AN306" s="2">
        <f t="shared" si="192"/>
        <v>6</v>
      </c>
      <c r="AO306" s="2">
        <f t="shared" si="193"/>
        <v>4</v>
      </c>
      <c r="AP306" s="2">
        <f t="shared" si="194"/>
        <v>2</v>
      </c>
      <c r="AQ306" s="2">
        <f t="shared" si="195"/>
        <v>3</v>
      </c>
      <c r="AR306" s="2">
        <f t="shared" si="196"/>
        <v>1</v>
      </c>
      <c r="AS306" s="2">
        <f t="shared" si="197"/>
        <v>7</v>
      </c>
      <c r="AT306" s="2">
        <f t="shared" si="198"/>
        <v>5</v>
      </c>
      <c r="AU306" s="2">
        <f t="shared" si="199"/>
        <v>8</v>
      </c>
      <c r="AV306" s="2">
        <f t="shared" si="200"/>
        <v>9</v>
      </c>
      <c r="AW306" s="2"/>
      <c r="AX306" s="5">
        <f t="shared" si="201"/>
        <v>4</v>
      </c>
      <c r="AY306" s="2">
        <f t="shared" si="202"/>
        <v>5</v>
      </c>
      <c r="AZ306" s="2">
        <f t="shared" si="203"/>
        <v>15</v>
      </c>
      <c r="BA306" s="2">
        <f t="shared" si="207"/>
        <v>30</v>
      </c>
      <c r="BB306" s="2">
        <f t="shared" si="208"/>
        <v>15</v>
      </c>
      <c r="BC306" s="2">
        <f t="shared" si="209"/>
        <v>5</v>
      </c>
      <c r="BD306" s="2">
        <f t="shared" si="210"/>
        <v>5</v>
      </c>
      <c r="BE306" s="19">
        <f t="shared" si="211"/>
        <v>10</v>
      </c>
      <c r="BF306" s="19">
        <f t="shared" si="212"/>
        <v>4.0824829046386304</v>
      </c>
      <c r="BG306" s="31">
        <f t="shared" si="213"/>
        <v>-1.2247448713915889</v>
      </c>
      <c r="BH306" s="32">
        <f t="shared" si="204"/>
        <v>0.1103356809599234</v>
      </c>
      <c r="BI306" s="62">
        <f t="shared" si="214"/>
        <v>6.1690140845070421E-2</v>
      </c>
      <c r="BJ306" s="62" t="str">
        <f t="shared" si="215"/>
        <v/>
      </c>
      <c r="BK306" s="73" t="str">
        <f t="shared" si="216"/>
        <v/>
      </c>
      <c r="BM306" s="11">
        <f t="shared" si="205"/>
        <v>0.17579382044631461</v>
      </c>
    </row>
    <row r="307" spans="1:65">
      <c r="A307" s="30" t="s">
        <v>1073</v>
      </c>
      <c r="B307" s="30" t="s">
        <v>1074</v>
      </c>
      <c r="C307" s="30" t="s">
        <v>939</v>
      </c>
      <c r="D307" s="30" t="s">
        <v>940</v>
      </c>
      <c r="E307" s="30" t="s">
        <v>570</v>
      </c>
      <c r="F307" s="11" t="str">
        <f t="shared" si="206"/>
        <v>Immune syst</v>
      </c>
      <c r="H307" s="11">
        <f>VLOOKUP($B307,data!$B$3:$Q$15316,'diff expr 0 vs 1 mite'!H$8,FALSE)</f>
        <v>3.2100927060000002</v>
      </c>
      <c r="I307" s="11">
        <f>VLOOKUP($B307,data!$B$3:$Q$15316,'diff expr 0 vs 1 mite'!I$8,FALSE)</f>
        <v>1.1133742040000001</v>
      </c>
      <c r="J307" s="11">
        <f>VLOOKUP($B307,data!$B$3:$Q$15316,'diff expr 0 vs 1 mite'!J$8,FALSE)</f>
        <v>0.65747205200000003</v>
      </c>
      <c r="K307" s="11">
        <f>VLOOKUP($B307,data!$B$3:$Q$15316,'diff expr 0 vs 1 mite'!K$8,FALSE)</f>
        <v>0.97308101899999999</v>
      </c>
      <c r="L307" s="11">
        <f>VLOOKUP($B307,data!$B$3:$Q$15316,'diff expr 0 vs 1 mite'!L$8,FALSE)</f>
        <v>1.5458570789999999</v>
      </c>
      <c r="M307" s="11">
        <f>VLOOKUP($B307,data!$B$3:$Q$15316,'diff expr 0 vs 1 mite'!M$8,FALSE)</f>
        <v>2.3479475839999999</v>
      </c>
      <c r="N307" s="11">
        <f>VLOOKUP($B307,data!$B$3:$Q$15316,'diff expr 0 vs 1 mite'!N$8,FALSE)</f>
        <v>0.51026230699999997</v>
      </c>
      <c r="O307" s="11">
        <f>VLOOKUP($B307,data!$B$3:$Q$15316,'diff expr 0 vs 1 mite'!O$8,FALSE)</f>
        <v>0.36519629100000001</v>
      </c>
      <c r="P307" s="11">
        <f>VLOOKUP($B307,data!$B$3:$Q$15316,'diff expr 0 vs 1 mite'!P$8,FALSE)</f>
        <v>0</v>
      </c>
      <c r="R307" s="27" t="s">
        <v>27749</v>
      </c>
      <c r="T307" s="2">
        <f t="shared" si="174"/>
        <v>9</v>
      </c>
      <c r="U307" s="2">
        <f t="shared" si="175"/>
        <v>6</v>
      </c>
      <c r="V307" s="2">
        <f t="shared" si="176"/>
        <v>4</v>
      </c>
      <c r="W307" s="2">
        <f t="shared" si="177"/>
        <v>5</v>
      </c>
      <c r="X307" s="2">
        <f t="shared" si="178"/>
        <v>7</v>
      </c>
      <c r="Y307" s="2">
        <f t="shared" si="179"/>
        <v>8</v>
      </c>
      <c r="Z307" s="2">
        <f t="shared" si="180"/>
        <v>3</v>
      </c>
      <c r="AA307" s="2">
        <f t="shared" si="181"/>
        <v>2</v>
      </c>
      <c r="AB307" s="2">
        <f t="shared" si="182"/>
        <v>1</v>
      </c>
      <c r="AC307" s="2"/>
      <c r="AD307" s="2">
        <f t="shared" si="183"/>
        <v>0</v>
      </c>
      <c r="AE307" s="2">
        <f t="shared" si="184"/>
        <v>0</v>
      </c>
      <c r="AF307" s="2">
        <f t="shared" si="185"/>
        <v>0</v>
      </c>
      <c r="AG307" s="2">
        <f t="shared" si="186"/>
        <v>0</v>
      </c>
      <c r="AH307" s="2">
        <f t="shared" si="187"/>
        <v>0</v>
      </c>
      <c r="AI307" s="2">
        <f t="shared" si="188"/>
        <v>0</v>
      </c>
      <c r="AJ307" s="2">
        <f t="shared" si="189"/>
        <v>0</v>
      </c>
      <c r="AK307" s="2">
        <f t="shared" si="190"/>
        <v>0</v>
      </c>
      <c r="AL307" s="2">
        <f t="shared" si="191"/>
        <v>0</v>
      </c>
      <c r="AM307" s="2"/>
      <c r="AN307" s="2">
        <f t="shared" si="192"/>
        <v>9</v>
      </c>
      <c r="AO307" s="2">
        <f t="shared" si="193"/>
        <v>6</v>
      </c>
      <c r="AP307" s="2">
        <f t="shared" si="194"/>
        <v>4</v>
      </c>
      <c r="AQ307" s="2">
        <f t="shared" si="195"/>
        <v>5</v>
      </c>
      <c r="AR307" s="2">
        <f t="shared" si="196"/>
        <v>7</v>
      </c>
      <c r="AS307" s="2">
        <f t="shared" si="197"/>
        <v>8</v>
      </c>
      <c r="AT307" s="2">
        <f t="shared" si="198"/>
        <v>3</v>
      </c>
      <c r="AU307" s="2">
        <f t="shared" si="199"/>
        <v>2</v>
      </c>
      <c r="AV307" s="2">
        <f t="shared" si="200"/>
        <v>1</v>
      </c>
      <c r="AW307" s="2"/>
      <c r="AX307" s="5">
        <f t="shared" si="201"/>
        <v>4</v>
      </c>
      <c r="AY307" s="2">
        <f t="shared" si="202"/>
        <v>5</v>
      </c>
      <c r="AZ307" s="2">
        <f t="shared" si="203"/>
        <v>24</v>
      </c>
      <c r="BA307" s="2">
        <f t="shared" si="207"/>
        <v>21</v>
      </c>
      <c r="BB307" s="2">
        <f t="shared" si="208"/>
        <v>6</v>
      </c>
      <c r="BC307" s="2">
        <f t="shared" si="209"/>
        <v>14</v>
      </c>
      <c r="BD307" s="2">
        <f t="shared" si="210"/>
        <v>6</v>
      </c>
      <c r="BE307" s="19">
        <f t="shared" si="211"/>
        <v>10</v>
      </c>
      <c r="BF307" s="19">
        <f t="shared" si="212"/>
        <v>4.0824829046386304</v>
      </c>
      <c r="BG307" s="31">
        <f t="shared" si="213"/>
        <v>-0.9797958971132712</v>
      </c>
      <c r="BH307" s="32">
        <f t="shared" si="204"/>
        <v>0.16359343889515282</v>
      </c>
      <c r="BI307" s="62">
        <f t="shared" si="214"/>
        <v>6.9014084507042259E-2</v>
      </c>
      <c r="BJ307" s="62" t="str">
        <f t="shared" si="215"/>
        <v/>
      </c>
      <c r="BK307" s="73" t="str">
        <f t="shared" si="216"/>
        <v/>
      </c>
      <c r="BM307" s="11">
        <f t="shared" si="205"/>
        <v>-0.19326900482450077</v>
      </c>
    </row>
    <row r="308" spans="1:65">
      <c r="A308" s="30" t="s">
        <v>1075</v>
      </c>
      <c r="B308" s="30" t="s">
        <v>1076</v>
      </c>
      <c r="C308" s="30" t="s">
        <v>568</v>
      </c>
      <c r="D308" s="30" t="s">
        <v>569</v>
      </c>
      <c r="E308" s="30" t="s">
        <v>570</v>
      </c>
      <c r="F308" s="11" t="str">
        <f t="shared" si="206"/>
        <v>Immune syst</v>
      </c>
      <c r="H308" s="11">
        <f>VLOOKUP($B308,data!$B$3:$Q$15316,'diff expr 0 vs 1 mite'!H$8,FALSE)</f>
        <v>179.00834040000001</v>
      </c>
      <c r="I308" s="11">
        <f>VLOOKUP($B308,data!$B$3:$Q$15316,'diff expr 0 vs 1 mite'!I$8,FALSE)</f>
        <v>343.02996569999999</v>
      </c>
      <c r="J308" s="11">
        <f>VLOOKUP($B308,data!$B$3:$Q$15316,'diff expr 0 vs 1 mite'!J$8,FALSE)</f>
        <v>152.1887442</v>
      </c>
      <c r="K308" s="11">
        <f>VLOOKUP($B308,data!$B$3:$Q$15316,'diff expr 0 vs 1 mite'!K$8,FALSE)</f>
        <v>661.91547679999996</v>
      </c>
      <c r="L308" s="11">
        <f>VLOOKUP($B308,data!$B$3:$Q$15316,'diff expr 0 vs 1 mite'!L$8,FALSE)</f>
        <v>601.43077830000004</v>
      </c>
      <c r="M308" s="11">
        <f>VLOOKUP($B308,data!$B$3:$Q$15316,'diff expr 0 vs 1 mite'!M$8,FALSE)</f>
        <v>444.34192180000002</v>
      </c>
      <c r="N308" s="11">
        <f>VLOOKUP($B308,data!$B$3:$Q$15316,'diff expr 0 vs 1 mite'!N$8,FALSE)</f>
        <v>246.58363739999999</v>
      </c>
      <c r="O308" s="11">
        <f>VLOOKUP($B308,data!$B$3:$Q$15316,'diff expr 0 vs 1 mite'!O$8,FALSE)</f>
        <v>209.68502179999999</v>
      </c>
      <c r="P308" s="11">
        <f>VLOOKUP($B308,data!$B$3:$Q$15316,'diff expr 0 vs 1 mite'!P$8,FALSE)</f>
        <v>184.5680208</v>
      </c>
      <c r="R308" s="27" t="s">
        <v>27749</v>
      </c>
      <c r="T308" s="2">
        <f t="shared" si="174"/>
        <v>2</v>
      </c>
      <c r="U308" s="2">
        <f t="shared" si="175"/>
        <v>6</v>
      </c>
      <c r="V308" s="2">
        <f t="shared" si="176"/>
        <v>1</v>
      </c>
      <c r="W308" s="2">
        <f t="shared" si="177"/>
        <v>9</v>
      </c>
      <c r="X308" s="2">
        <f t="shared" si="178"/>
        <v>8</v>
      </c>
      <c r="Y308" s="2">
        <f t="shared" si="179"/>
        <v>7</v>
      </c>
      <c r="Z308" s="2">
        <f t="shared" si="180"/>
        <v>5</v>
      </c>
      <c r="AA308" s="2">
        <f t="shared" si="181"/>
        <v>4</v>
      </c>
      <c r="AB308" s="2">
        <f t="shared" si="182"/>
        <v>3</v>
      </c>
      <c r="AC308" s="2"/>
      <c r="AD308" s="2">
        <f t="shared" si="183"/>
        <v>0</v>
      </c>
      <c r="AE308" s="2">
        <f t="shared" si="184"/>
        <v>0</v>
      </c>
      <c r="AF308" s="2">
        <f t="shared" si="185"/>
        <v>0</v>
      </c>
      <c r="AG308" s="2">
        <f t="shared" si="186"/>
        <v>0</v>
      </c>
      <c r="AH308" s="2">
        <f t="shared" si="187"/>
        <v>0</v>
      </c>
      <c r="AI308" s="2">
        <f t="shared" si="188"/>
        <v>0</v>
      </c>
      <c r="AJ308" s="2">
        <f t="shared" si="189"/>
        <v>0</v>
      </c>
      <c r="AK308" s="2">
        <f t="shared" si="190"/>
        <v>0</v>
      </c>
      <c r="AL308" s="2">
        <f t="shared" si="191"/>
        <v>0</v>
      </c>
      <c r="AM308" s="2"/>
      <c r="AN308" s="2">
        <f t="shared" si="192"/>
        <v>2</v>
      </c>
      <c r="AO308" s="2">
        <f t="shared" si="193"/>
        <v>6</v>
      </c>
      <c r="AP308" s="2">
        <f t="shared" si="194"/>
        <v>1</v>
      </c>
      <c r="AQ308" s="2">
        <f t="shared" si="195"/>
        <v>9</v>
      </c>
      <c r="AR308" s="2">
        <f t="shared" si="196"/>
        <v>8</v>
      </c>
      <c r="AS308" s="2">
        <f t="shared" si="197"/>
        <v>7</v>
      </c>
      <c r="AT308" s="2">
        <f t="shared" si="198"/>
        <v>5</v>
      </c>
      <c r="AU308" s="2">
        <f t="shared" si="199"/>
        <v>4</v>
      </c>
      <c r="AV308" s="2">
        <f t="shared" si="200"/>
        <v>3</v>
      </c>
      <c r="AW308" s="2"/>
      <c r="AX308" s="5">
        <f t="shared" si="201"/>
        <v>4</v>
      </c>
      <c r="AY308" s="2">
        <f t="shared" si="202"/>
        <v>5</v>
      </c>
      <c r="AZ308" s="2">
        <f t="shared" si="203"/>
        <v>18</v>
      </c>
      <c r="BA308" s="2">
        <f t="shared" si="207"/>
        <v>27</v>
      </c>
      <c r="BB308" s="2">
        <f t="shared" si="208"/>
        <v>12</v>
      </c>
      <c r="BC308" s="2">
        <f t="shared" si="209"/>
        <v>8</v>
      </c>
      <c r="BD308" s="2">
        <f t="shared" si="210"/>
        <v>8</v>
      </c>
      <c r="BE308" s="19">
        <f t="shared" si="211"/>
        <v>10</v>
      </c>
      <c r="BF308" s="19">
        <f t="shared" si="212"/>
        <v>4.0824829046386304</v>
      </c>
      <c r="BG308" s="31">
        <f t="shared" si="213"/>
        <v>-0.4898979485566356</v>
      </c>
      <c r="BH308" s="32">
        <f t="shared" si="204"/>
        <v>0.31210305738320299</v>
      </c>
      <c r="BI308" s="62">
        <f t="shared" si="214"/>
        <v>8.2816901408450716E-2</v>
      </c>
      <c r="BJ308" s="62" t="str">
        <f t="shared" si="215"/>
        <v/>
      </c>
      <c r="BK308" s="73" t="str">
        <f t="shared" si="216"/>
        <v/>
      </c>
      <c r="BM308" s="11">
        <f t="shared" si="205"/>
        <v>4.2517112687974245E-3</v>
      </c>
    </row>
    <row r="309" spans="1:65">
      <c r="A309" s="30" t="s">
        <v>1077</v>
      </c>
      <c r="B309" s="30" t="s">
        <v>1078</v>
      </c>
      <c r="C309" s="30" t="s">
        <v>1079</v>
      </c>
      <c r="D309" s="30" t="s">
        <v>1080</v>
      </c>
      <c r="E309" s="30" t="s">
        <v>570</v>
      </c>
      <c r="F309" s="11" t="str">
        <f t="shared" si="206"/>
        <v>Immune syst</v>
      </c>
      <c r="H309" s="11">
        <f>VLOOKUP($B309,data!$B$3:$Q$15316,'diff expr 0 vs 1 mite'!H$8,FALSE)</f>
        <v>5.9864892840000001</v>
      </c>
      <c r="I309" s="11">
        <f>VLOOKUP($B309,data!$B$3:$Q$15316,'diff expr 0 vs 1 mite'!I$8,FALSE)</f>
        <v>3.0778497059999999</v>
      </c>
      <c r="J309" s="11">
        <f>VLOOKUP($B309,data!$B$3:$Q$15316,'diff expr 0 vs 1 mite'!J$8,FALSE)</f>
        <v>2.9859556359999999</v>
      </c>
      <c r="K309" s="11">
        <f>VLOOKUP($B309,data!$B$3:$Q$15316,'diff expr 0 vs 1 mite'!K$8,FALSE)</f>
        <v>2.7998150979999998</v>
      </c>
      <c r="L309" s="11">
        <f>VLOOKUP($B309,data!$B$3:$Q$15316,'diff expr 0 vs 1 mite'!L$8,FALSE)</f>
        <v>5.1281041780000001</v>
      </c>
      <c r="M309" s="11">
        <f>VLOOKUP($B309,data!$B$3:$Q$15316,'diff expr 0 vs 1 mite'!M$8,FALSE)</f>
        <v>2.7817485230000001</v>
      </c>
      <c r="N309" s="11">
        <f>VLOOKUP($B309,data!$B$3:$Q$15316,'diff expr 0 vs 1 mite'!N$8,FALSE)</f>
        <v>3.6272225859999998</v>
      </c>
      <c r="O309" s="11">
        <f>VLOOKUP($B309,data!$B$3:$Q$15316,'diff expr 0 vs 1 mite'!O$8,FALSE)</f>
        <v>8.2207118950000009</v>
      </c>
      <c r="P309" s="11">
        <f>VLOOKUP($B309,data!$B$3:$Q$15316,'diff expr 0 vs 1 mite'!P$8,FALSE)</f>
        <v>29.930876250000001</v>
      </c>
      <c r="R309" s="27" t="s">
        <v>27749</v>
      </c>
      <c r="T309" s="2">
        <f t="shared" si="174"/>
        <v>7</v>
      </c>
      <c r="U309" s="2">
        <f t="shared" si="175"/>
        <v>4</v>
      </c>
      <c r="V309" s="2">
        <f t="shared" si="176"/>
        <v>3</v>
      </c>
      <c r="W309" s="2">
        <f t="shared" si="177"/>
        <v>2</v>
      </c>
      <c r="X309" s="2">
        <f t="shared" si="178"/>
        <v>6</v>
      </c>
      <c r="Y309" s="2">
        <f t="shared" si="179"/>
        <v>1</v>
      </c>
      <c r="Z309" s="2">
        <f t="shared" si="180"/>
        <v>5</v>
      </c>
      <c r="AA309" s="2">
        <f t="shared" si="181"/>
        <v>8</v>
      </c>
      <c r="AB309" s="2">
        <f t="shared" si="182"/>
        <v>9</v>
      </c>
      <c r="AC309" s="2"/>
      <c r="AD309" s="2">
        <f t="shared" si="183"/>
        <v>0</v>
      </c>
      <c r="AE309" s="2">
        <f t="shared" si="184"/>
        <v>0</v>
      </c>
      <c r="AF309" s="2">
        <f t="shared" si="185"/>
        <v>0</v>
      </c>
      <c r="AG309" s="2">
        <f t="shared" si="186"/>
        <v>0</v>
      </c>
      <c r="AH309" s="2">
        <f t="shared" si="187"/>
        <v>0</v>
      </c>
      <c r="AI309" s="2">
        <f t="shared" si="188"/>
        <v>0</v>
      </c>
      <c r="AJ309" s="2">
        <f t="shared" si="189"/>
        <v>0</v>
      </c>
      <c r="AK309" s="2">
        <f t="shared" si="190"/>
        <v>0</v>
      </c>
      <c r="AL309" s="2">
        <f t="shared" si="191"/>
        <v>0</v>
      </c>
      <c r="AM309" s="2"/>
      <c r="AN309" s="2">
        <f t="shared" si="192"/>
        <v>7</v>
      </c>
      <c r="AO309" s="2">
        <f t="shared" si="193"/>
        <v>4</v>
      </c>
      <c r="AP309" s="2">
        <f t="shared" si="194"/>
        <v>3</v>
      </c>
      <c r="AQ309" s="2">
        <f t="shared" si="195"/>
        <v>2</v>
      </c>
      <c r="AR309" s="2">
        <f t="shared" si="196"/>
        <v>6</v>
      </c>
      <c r="AS309" s="2">
        <f t="shared" si="197"/>
        <v>1</v>
      </c>
      <c r="AT309" s="2">
        <f t="shared" si="198"/>
        <v>5</v>
      </c>
      <c r="AU309" s="2">
        <f t="shared" si="199"/>
        <v>8</v>
      </c>
      <c r="AV309" s="2">
        <f t="shared" si="200"/>
        <v>9</v>
      </c>
      <c r="AW309" s="2"/>
      <c r="AX309" s="5">
        <f t="shared" si="201"/>
        <v>4</v>
      </c>
      <c r="AY309" s="2">
        <f t="shared" si="202"/>
        <v>5</v>
      </c>
      <c r="AZ309" s="2">
        <f t="shared" si="203"/>
        <v>16</v>
      </c>
      <c r="BA309" s="2">
        <f t="shared" si="207"/>
        <v>29</v>
      </c>
      <c r="BB309" s="2">
        <f t="shared" si="208"/>
        <v>14</v>
      </c>
      <c r="BC309" s="2">
        <f t="shared" si="209"/>
        <v>6</v>
      </c>
      <c r="BD309" s="2">
        <f t="shared" si="210"/>
        <v>6</v>
      </c>
      <c r="BE309" s="19">
        <f t="shared" si="211"/>
        <v>10</v>
      </c>
      <c r="BF309" s="19">
        <f t="shared" si="212"/>
        <v>4.0824829046386304</v>
      </c>
      <c r="BG309" s="31">
        <f t="shared" si="213"/>
        <v>-0.9797958971132712</v>
      </c>
      <c r="BH309" s="32">
        <f t="shared" si="204"/>
        <v>0.16359343889515282</v>
      </c>
      <c r="BI309" s="62">
        <f t="shared" si="214"/>
        <v>6.9014084507042259E-2</v>
      </c>
      <c r="BJ309" s="62" t="str">
        <f t="shared" si="215"/>
        <v/>
      </c>
      <c r="BK309" s="73" t="str">
        <f t="shared" si="216"/>
        <v/>
      </c>
      <c r="BM309" s="11">
        <f t="shared" si="205"/>
        <v>0.42761763930582708</v>
      </c>
    </row>
    <row r="310" spans="1:65">
      <c r="A310" s="30" t="s">
        <v>1081</v>
      </c>
      <c r="B310" s="30" t="s">
        <v>1082</v>
      </c>
      <c r="C310" s="30" t="s">
        <v>1083</v>
      </c>
      <c r="D310" s="30" t="s">
        <v>1084</v>
      </c>
      <c r="E310" s="30" t="s">
        <v>570</v>
      </c>
      <c r="F310" s="11" t="str">
        <f t="shared" si="206"/>
        <v>Immune syst</v>
      </c>
      <c r="H310" s="11">
        <f>VLOOKUP($B310,data!$B$3:$Q$15316,'diff expr 0 vs 1 mite'!H$8,FALSE)</f>
        <v>2.5848392040000001</v>
      </c>
      <c r="I310" s="11">
        <f>VLOOKUP($B310,data!$B$3:$Q$15316,'diff expr 0 vs 1 mite'!I$8,FALSE)</f>
        <v>1.8807987580000001</v>
      </c>
      <c r="J310" s="11">
        <f>VLOOKUP($B310,data!$B$3:$Q$15316,'diff expr 0 vs 1 mite'!J$8,FALSE)</f>
        <v>1.4919774610000001</v>
      </c>
      <c r="K310" s="11">
        <f>VLOOKUP($B310,data!$B$3:$Q$15316,'diff expr 0 vs 1 mite'!K$8,FALSE)</f>
        <v>0.97688955499999997</v>
      </c>
      <c r="L310" s="11">
        <f>VLOOKUP($B310,data!$B$3:$Q$15316,'diff expr 0 vs 1 mite'!L$8,FALSE)</f>
        <v>2.851629849</v>
      </c>
      <c r="M310" s="11">
        <f>VLOOKUP($B310,data!$B$3:$Q$15316,'diff expr 0 vs 1 mite'!M$8,FALSE)</f>
        <v>2.320306934</v>
      </c>
      <c r="N310" s="11">
        <f>VLOOKUP($B310,data!$B$3:$Q$15316,'diff expr 0 vs 1 mite'!N$8,FALSE)</f>
        <v>3.3617024400000002</v>
      </c>
      <c r="O310" s="11">
        <f>VLOOKUP($B310,data!$B$3:$Q$15316,'diff expr 0 vs 1 mite'!O$8,FALSE)</f>
        <v>2.8871768430000002</v>
      </c>
      <c r="P310" s="11">
        <f>VLOOKUP($B310,data!$B$3:$Q$15316,'diff expr 0 vs 1 mite'!P$8,FALSE)</f>
        <v>2.4574922469999998</v>
      </c>
      <c r="R310" s="27" t="s">
        <v>27749</v>
      </c>
      <c r="T310" s="2">
        <f t="shared" si="174"/>
        <v>6</v>
      </c>
      <c r="U310" s="2">
        <f t="shared" si="175"/>
        <v>3</v>
      </c>
      <c r="V310" s="2">
        <f t="shared" si="176"/>
        <v>2</v>
      </c>
      <c r="W310" s="2">
        <f t="shared" si="177"/>
        <v>1</v>
      </c>
      <c r="X310" s="2">
        <f t="shared" si="178"/>
        <v>7</v>
      </c>
      <c r="Y310" s="2">
        <f t="shared" si="179"/>
        <v>4</v>
      </c>
      <c r="Z310" s="2">
        <f t="shared" si="180"/>
        <v>9</v>
      </c>
      <c r="AA310" s="2">
        <f t="shared" si="181"/>
        <v>8</v>
      </c>
      <c r="AB310" s="2">
        <f t="shared" si="182"/>
        <v>5</v>
      </c>
      <c r="AC310" s="2"/>
      <c r="AD310" s="2">
        <f t="shared" si="183"/>
        <v>0</v>
      </c>
      <c r="AE310" s="2">
        <f t="shared" si="184"/>
        <v>0</v>
      </c>
      <c r="AF310" s="2">
        <f t="shared" si="185"/>
        <v>0</v>
      </c>
      <c r="AG310" s="2">
        <f t="shared" si="186"/>
        <v>0</v>
      </c>
      <c r="AH310" s="2">
        <f t="shared" si="187"/>
        <v>0</v>
      </c>
      <c r="AI310" s="2">
        <f t="shared" si="188"/>
        <v>0</v>
      </c>
      <c r="AJ310" s="2">
        <f t="shared" si="189"/>
        <v>0</v>
      </c>
      <c r="AK310" s="2">
        <f t="shared" si="190"/>
        <v>0</v>
      </c>
      <c r="AL310" s="2">
        <f t="shared" si="191"/>
        <v>0</v>
      </c>
      <c r="AM310" s="2"/>
      <c r="AN310" s="2">
        <f t="shared" si="192"/>
        <v>6</v>
      </c>
      <c r="AO310" s="2">
        <f t="shared" si="193"/>
        <v>3</v>
      </c>
      <c r="AP310" s="2">
        <f t="shared" si="194"/>
        <v>2</v>
      </c>
      <c r="AQ310" s="2">
        <f t="shared" si="195"/>
        <v>1</v>
      </c>
      <c r="AR310" s="2">
        <f t="shared" si="196"/>
        <v>7</v>
      </c>
      <c r="AS310" s="2">
        <f t="shared" si="197"/>
        <v>4</v>
      </c>
      <c r="AT310" s="2">
        <f t="shared" si="198"/>
        <v>9</v>
      </c>
      <c r="AU310" s="2">
        <f t="shared" si="199"/>
        <v>8</v>
      </c>
      <c r="AV310" s="2">
        <f t="shared" si="200"/>
        <v>5</v>
      </c>
      <c r="AW310" s="2"/>
      <c r="AX310" s="5">
        <f t="shared" si="201"/>
        <v>4</v>
      </c>
      <c r="AY310" s="2">
        <f t="shared" si="202"/>
        <v>5</v>
      </c>
      <c r="AZ310" s="2">
        <f t="shared" si="203"/>
        <v>12</v>
      </c>
      <c r="BA310" s="2">
        <f t="shared" si="207"/>
        <v>33</v>
      </c>
      <c r="BB310" s="2">
        <f t="shared" si="208"/>
        <v>18</v>
      </c>
      <c r="BC310" s="2">
        <f t="shared" si="209"/>
        <v>2</v>
      </c>
      <c r="BD310" s="2">
        <f t="shared" si="210"/>
        <v>2</v>
      </c>
      <c r="BE310" s="19">
        <f t="shared" si="211"/>
        <v>10</v>
      </c>
      <c r="BF310" s="19">
        <f t="shared" si="212"/>
        <v>4.0824829046386304</v>
      </c>
      <c r="BG310" s="31">
        <f t="shared" si="213"/>
        <v>-1.9595917942265424</v>
      </c>
      <c r="BH310" s="32">
        <f t="shared" si="204"/>
        <v>2.5021760624352556E-2</v>
      </c>
      <c r="BI310" s="62">
        <f t="shared" si="214"/>
        <v>2.47887323943662E-2</v>
      </c>
      <c r="BJ310" s="62" t="str">
        <f t="shared" si="215"/>
        <v/>
      </c>
      <c r="BK310" s="73" t="str">
        <f t="shared" si="216"/>
        <v/>
      </c>
      <c r="BM310" s="11">
        <f t="shared" si="205"/>
        <v>0.20441105404868989</v>
      </c>
    </row>
    <row r="311" spans="1:65">
      <c r="A311" s="30" t="s">
        <v>1085</v>
      </c>
      <c r="B311" s="30" t="s">
        <v>1086</v>
      </c>
      <c r="C311" s="30" t="s">
        <v>821</v>
      </c>
      <c r="D311" s="30" t="s">
        <v>822</v>
      </c>
      <c r="E311" s="30" t="s">
        <v>570</v>
      </c>
      <c r="F311" s="11" t="str">
        <f t="shared" si="206"/>
        <v>Immune syst</v>
      </c>
      <c r="H311" s="11">
        <f>VLOOKUP($B311,data!$B$3:$Q$15316,'diff expr 0 vs 1 mite'!H$8,FALSE)</f>
        <v>11.23532447</v>
      </c>
      <c r="I311" s="11">
        <f>VLOOKUP($B311,data!$B$3:$Q$15316,'diff expr 0 vs 1 mite'!I$8,FALSE)</f>
        <v>18.210091550000001</v>
      </c>
      <c r="J311" s="11">
        <f>VLOOKUP($B311,data!$B$3:$Q$15316,'diff expr 0 vs 1 mite'!J$8,FALSE)</f>
        <v>11.75231293</v>
      </c>
      <c r="K311" s="11">
        <f>VLOOKUP($B311,data!$B$3:$Q$15316,'diff expr 0 vs 1 mite'!K$8,FALSE)</f>
        <v>6.5682968749999997</v>
      </c>
      <c r="L311" s="11">
        <f>VLOOKUP($B311,data!$B$3:$Q$15316,'diff expr 0 vs 1 mite'!L$8,FALSE)</f>
        <v>5.2172676429999996</v>
      </c>
      <c r="M311" s="11">
        <f>VLOOKUP($B311,data!$B$3:$Q$15316,'diff expr 0 vs 1 mite'!M$8,FALSE)</f>
        <v>5.7231222349999999</v>
      </c>
      <c r="N311" s="11">
        <f>VLOOKUP($B311,data!$B$3:$Q$15316,'diff expr 0 vs 1 mite'!N$8,FALSE)</f>
        <v>13.77708228</v>
      </c>
      <c r="O311" s="11">
        <f>VLOOKUP($B311,data!$B$3:$Q$15316,'diff expr 0 vs 1 mite'!O$8,FALSE)</f>
        <v>8.353865162</v>
      </c>
      <c r="P311" s="11">
        <f>VLOOKUP($B311,data!$B$3:$Q$15316,'diff expr 0 vs 1 mite'!P$8,FALSE)</f>
        <v>10.30030243</v>
      </c>
      <c r="R311" s="27" t="s">
        <v>27749</v>
      </c>
      <c r="T311" s="2">
        <f t="shared" si="174"/>
        <v>6</v>
      </c>
      <c r="U311" s="2">
        <f t="shared" si="175"/>
        <v>9</v>
      </c>
      <c r="V311" s="2">
        <f t="shared" si="176"/>
        <v>7</v>
      </c>
      <c r="W311" s="2">
        <f t="shared" si="177"/>
        <v>3</v>
      </c>
      <c r="X311" s="2">
        <f t="shared" si="178"/>
        <v>1</v>
      </c>
      <c r="Y311" s="2">
        <f t="shared" si="179"/>
        <v>2</v>
      </c>
      <c r="Z311" s="2">
        <f t="shared" si="180"/>
        <v>8</v>
      </c>
      <c r="AA311" s="2">
        <f t="shared" si="181"/>
        <v>4</v>
      </c>
      <c r="AB311" s="2">
        <f t="shared" si="182"/>
        <v>5</v>
      </c>
      <c r="AC311" s="2"/>
      <c r="AD311" s="2">
        <f t="shared" si="183"/>
        <v>0</v>
      </c>
      <c r="AE311" s="2">
        <f t="shared" si="184"/>
        <v>0</v>
      </c>
      <c r="AF311" s="2">
        <f t="shared" si="185"/>
        <v>0</v>
      </c>
      <c r="AG311" s="2">
        <f t="shared" si="186"/>
        <v>0</v>
      </c>
      <c r="AH311" s="2">
        <f t="shared" si="187"/>
        <v>0</v>
      </c>
      <c r="AI311" s="2">
        <f t="shared" si="188"/>
        <v>0</v>
      </c>
      <c r="AJ311" s="2">
        <f t="shared" si="189"/>
        <v>0</v>
      </c>
      <c r="AK311" s="2">
        <f t="shared" si="190"/>
        <v>0</v>
      </c>
      <c r="AL311" s="2">
        <f t="shared" si="191"/>
        <v>0</v>
      </c>
      <c r="AM311" s="2"/>
      <c r="AN311" s="2">
        <f t="shared" si="192"/>
        <v>6</v>
      </c>
      <c r="AO311" s="2">
        <f t="shared" si="193"/>
        <v>9</v>
      </c>
      <c r="AP311" s="2">
        <f t="shared" si="194"/>
        <v>7</v>
      </c>
      <c r="AQ311" s="2">
        <f t="shared" si="195"/>
        <v>3</v>
      </c>
      <c r="AR311" s="2">
        <f t="shared" si="196"/>
        <v>1</v>
      </c>
      <c r="AS311" s="2">
        <f t="shared" si="197"/>
        <v>2</v>
      </c>
      <c r="AT311" s="2">
        <f t="shared" si="198"/>
        <v>8</v>
      </c>
      <c r="AU311" s="2">
        <f t="shared" si="199"/>
        <v>4</v>
      </c>
      <c r="AV311" s="2">
        <f t="shared" si="200"/>
        <v>5</v>
      </c>
      <c r="AW311" s="2"/>
      <c r="AX311" s="5">
        <f t="shared" si="201"/>
        <v>4</v>
      </c>
      <c r="AY311" s="2">
        <f t="shared" si="202"/>
        <v>5</v>
      </c>
      <c r="AZ311" s="2">
        <f t="shared" si="203"/>
        <v>25</v>
      </c>
      <c r="BA311" s="2">
        <f t="shared" si="207"/>
        <v>20</v>
      </c>
      <c r="BB311" s="2">
        <f t="shared" si="208"/>
        <v>5</v>
      </c>
      <c r="BC311" s="2">
        <f t="shared" si="209"/>
        <v>15</v>
      </c>
      <c r="BD311" s="2">
        <f t="shared" si="210"/>
        <v>5</v>
      </c>
      <c r="BE311" s="19">
        <f t="shared" si="211"/>
        <v>10</v>
      </c>
      <c r="BF311" s="19">
        <f t="shared" si="212"/>
        <v>4.0824829046386304</v>
      </c>
      <c r="BG311" s="31">
        <f t="shared" si="213"/>
        <v>-1.2247448713915889</v>
      </c>
      <c r="BH311" s="32">
        <f t="shared" si="204"/>
        <v>0.1103356809599234</v>
      </c>
      <c r="BI311" s="62">
        <f t="shared" si="214"/>
        <v>6.1690140845070421E-2</v>
      </c>
      <c r="BJ311" s="62" t="str">
        <f t="shared" si="215"/>
        <v/>
      </c>
      <c r="BK311" s="73" t="str">
        <f t="shared" si="216"/>
        <v/>
      </c>
      <c r="BM311" s="11">
        <f t="shared" si="205"/>
        <v>-0.13882328030014154</v>
      </c>
    </row>
    <row r="312" spans="1:65">
      <c r="A312" s="30" t="s">
        <v>1087</v>
      </c>
      <c r="B312" s="30" t="s">
        <v>1088</v>
      </c>
      <c r="C312" s="30" t="s">
        <v>1089</v>
      </c>
      <c r="D312" s="30" t="s">
        <v>1090</v>
      </c>
      <c r="E312" s="30" t="s">
        <v>570</v>
      </c>
      <c r="F312" s="11" t="str">
        <f t="shared" si="206"/>
        <v>Immune syst</v>
      </c>
      <c r="H312" s="11">
        <f>VLOOKUP($B312,data!$B$3:$Q$15316,'diff expr 0 vs 1 mite'!H$8,FALSE)</f>
        <v>1.381524797</v>
      </c>
      <c r="I312" s="11">
        <f>VLOOKUP($B312,data!$B$3:$Q$15316,'diff expr 0 vs 1 mite'!I$8,FALSE)</f>
        <v>0.93989446700000001</v>
      </c>
      <c r="J312" s="11">
        <f>VLOOKUP($B312,data!$B$3:$Q$15316,'diff expr 0 vs 1 mite'!J$8,FALSE)</f>
        <v>0.66022990500000001</v>
      </c>
      <c r="K312" s="11">
        <f>VLOOKUP($B312,data!$B$3:$Q$15316,'diff expr 0 vs 1 mite'!K$8,FALSE)</f>
        <v>1.3760046669999999</v>
      </c>
      <c r="L312" s="11">
        <f>VLOOKUP($B312,data!$B$3:$Q$15316,'diff expr 0 vs 1 mite'!L$8,FALSE)</f>
        <v>1.5966939899999999</v>
      </c>
      <c r="M312" s="11">
        <f>VLOOKUP($B312,data!$B$3:$Q$15316,'diff expr 0 vs 1 mite'!M$8,FALSE)</f>
        <v>5.8102838800000001</v>
      </c>
      <c r="N312" s="11">
        <f>VLOOKUP($B312,data!$B$3:$Q$15316,'diff expr 0 vs 1 mite'!N$8,FALSE)</f>
        <v>1.6030883490000001</v>
      </c>
      <c r="O312" s="11">
        <f>VLOOKUP($B312,data!$B$3:$Q$15316,'diff expr 0 vs 1 mite'!O$8,FALSE)</f>
        <v>5.0294146949999998</v>
      </c>
      <c r="P312" s="11">
        <f>VLOOKUP($B312,data!$B$3:$Q$15316,'diff expr 0 vs 1 mite'!P$8,FALSE)</f>
        <v>5.9105762290000001</v>
      </c>
      <c r="R312" s="27" t="s">
        <v>27749</v>
      </c>
      <c r="T312" s="2">
        <f t="shared" si="174"/>
        <v>4</v>
      </c>
      <c r="U312" s="2">
        <f t="shared" si="175"/>
        <v>2</v>
      </c>
      <c r="V312" s="2">
        <f t="shared" si="176"/>
        <v>1</v>
      </c>
      <c r="W312" s="2">
        <f t="shared" si="177"/>
        <v>3</v>
      </c>
      <c r="X312" s="2">
        <f t="shared" si="178"/>
        <v>5</v>
      </c>
      <c r="Y312" s="2">
        <f t="shared" si="179"/>
        <v>8</v>
      </c>
      <c r="Z312" s="2">
        <f t="shared" si="180"/>
        <v>6</v>
      </c>
      <c r="AA312" s="2">
        <f t="shared" si="181"/>
        <v>7</v>
      </c>
      <c r="AB312" s="2">
        <f t="shared" si="182"/>
        <v>9</v>
      </c>
      <c r="AC312" s="2"/>
      <c r="AD312" s="2">
        <f t="shared" si="183"/>
        <v>0</v>
      </c>
      <c r="AE312" s="2">
        <f t="shared" si="184"/>
        <v>0</v>
      </c>
      <c r="AF312" s="2">
        <f t="shared" si="185"/>
        <v>0</v>
      </c>
      <c r="AG312" s="2">
        <f t="shared" si="186"/>
        <v>0</v>
      </c>
      <c r="AH312" s="2">
        <f t="shared" si="187"/>
        <v>0</v>
      </c>
      <c r="AI312" s="2">
        <f t="shared" si="188"/>
        <v>0</v>
      </c>
      <c r="AJ312" s="2">
        <f t="shared" si="189"/>
        <v>0</v>
      </c>
      <c r="AK312" s="2">
        <f t="shared" si="190"/>
        <v>0</v>
      </c>
      <c r="AL312" s="2">
        <f t="shared" si="191"/>
        <v>0</v>
      </c>
      <c r="AM312" s="2"/>
      <c r="AN312" s="2">
        <f t="shared" si="192"/>
        <v>4</v>
      </c>
      <c r="AO312" s="2">
        <f t="shared" si="193"/>
        <v>2</v>
      </c>
      <c r="AP312" s="2">
        <f t="shared" si="194"/>
        <v>1</v>
      </c>
      <c r="AQ312" s="2">
        <f t="shared" si="195"/>
        <v>3</v>
      </c>
      <c r="AR312" s="2">
        <f t="shared" si="196"/>
        <v>5</v>
      </c>
      <c r="AS312" s="2">
        <f t="shared" si="197"/>
        <v>8</v>
      </c>
      <c r="AT312" s="2">
        <f t="shared" si="198"/>
        <v>6</v>
      </c>
      <c r="AU312" s="2">
        <f t="shared" si="199"/>
        <v>7</v>
      </c>
      <c r="AV312" s="2">
        <f t="shared" si="200"/>
        <v>9</v>
      </c>
      <c r="AW312" s="2"/>
      <c r="AX312" s="5">
        <f t="shared" si="201"/>
        <v>4</v>
      </c>
      <c r="AY312" s="2">
        <f t="shared" si="202"/>
        <v>5</v>
      </c>
      <c r="AZ312" s="2">
        <f t="shared" si="203"/>
        <v>10</v>
      </c>
      <c r="BA312" s="2">
        <f t="shared" si="207"/>
        <v>35</v>
      </c>
      <c r="BB312" s="2">
        <f t="shared" si="208"/>
        <v>20</v>
      </c>
      <c r="BC312" s="2">
        <f t="shared" si="209"/>
        <v>0</v>
      </c>
      <c r="BD312" s="2">
        <f t="shared" si="210"/>
        <v>0</v>
      </c>
      <c r="BE312" s="19">
        <f t="shared" si="211"/>
        <v>10</v>
      </c>
      <c r="BF312" s="19">
        <f t="shared" si="212"/>
        <v>4.0824829046386304</v>
      </c>
      <c r="BG312" s="31">
        <f t="shared" si="213"/>
        <v>-2.4494897427831779</v>
      </c>
      <c r="BH312" s="32">
        <f t="shared" si="204"/>
        <v>7.1529392177148241E-3</v>
      </c>
      <c r="BI312" s="62">
        <f t="shared" si="214"/>
        <v>2.8169014084507044E-4</v>
      </c>
      <c r="BJ312" s="62" t="str">
        <f t="shared" si="215"/>
        <v/>
      </c>
      <c r="BK312" s="73" t="str">
        <f t="shared" si="216"/>
        <v>sign</v>
      </c>
      <c r="BM312" s="11">
        <f t="shared" si="205"/>
        <v>0.56378140324111581</v>
      </c>
    </row>
    <row r="313" spans="1:65">
      <c r="A313" s="30" t="s">
        <v>1091</v>
      </c>
      <c r="B313" s="30" t="s">
        <v>1092</v>
      </c>
      <c r="C313" s="30" t="s">
        <v>1057</v>
      </c>
      <c r="D313" s="30" t="s">
        <v>1058</v>
      </c>
      <c r="E313" s="30" t="s">
        <v>570</v>
      </c>
      <c r="F313" s="11" t="str">
        <f t="shared" si="206"/>
        <v>Immune syst</v>
      </c>
      <c r="H313" s="11">
        <f>VLOOKUP($B313,data!$B$3:$Q$15316,'diff expr 0 vs 1 mite'!H$8,FALSE)</f>
        <v>2.1769132130000002</v>
      </c>
      <c r="I313" s="11">
        <f>VLOOKUP($B313,data!$B$3:$Q$15316,'diff expr 0 vs 1 mite'!I$8,FALSE)</f>
        <v>2.833658282</v>
      </c>
      <c r="J313" s="11">
        <f>VLOOKUP($B313,data!$B$3:$Q$15316,'diff expr 0 vs 1 mite'!J$8,FALSE)</f>
        <v>0.98559054000000001</v>
      </c>
      <c r="K313" s="11">
        <f>VLOOKUP($B313,data!$B$3:$Q$15316,'diff expr 0 vs 1 mite'!K$8,FALSE)</f>
        <v>3.616999335</v>
      </c>
      <c r="L313" s="11">
        <f>VLOOKUP($B313,data!$B$3:$Q$15316,'diff expr 0 vs 1 mite'!L$8,FALSE)</f>
        <v>1.4897144929999999</v>
      </c>
      <c r="M313" s="11">
        <f>VLOOKUP($B313,data!$B$3:$Q$15316,'diff expr 0 vs 1 mite'!M$8,FALSE)</f>
        <v>13.198935150000001</v>
      </c>
      <c r="N313" s="11">
        <f>VLOOKUP($B313,data!$B$3:$Q$15316,'diff expr 0 vs 1 mite'!N$8,FALSE)</f>
        <v>2.7209090489999999</v>
      </c>
      <c r="O313" s="11">
        <f>VLOOKUP($B313,data!$B$3:$Q$15316,'diff expr 0 vs 1 mite'!O$8,FALSE)</f>
        <v>9.1502594849999994</v>
      </c>
      <c r="P313" s="11">
        <f>VLOOKUP($B313,data!$B$3:$Q$15316,'diff expr 0 vs 1 mite'!P$8,FALSE)</f>
        <v>9.3134857320000002</v>
      </c>
      <c r="R313" s="27" t="s">
        <v>27749</v>
      </c>
      <c r="T313" s="2">
        <f t="shared" si="174"/>
        <v>3</v>
      </c>
      <c r="U313" s="2">
        <f t="shared" si="175"/>
        <v>5</v>
      </c>
      <c r="V313" s="2">
        <f t="shared" si="176"/>
        <v>1</v>
      </c>
      <c r="W313" s="2">
        <f t="shared" si="177"/>
        <v>6</v>
      </c>
      <c r="X313" s="2">
        <f t="shared" si="178"/>
        <v>2</v>
      </c>
      <c r="Y313" s="2">
        <f t="shared" si="179"/>
        <v>9</v>
      </c>
      <c r="Z313" s="2">
        <f t="shared" si="180"/>
        <v>4</v>
      </c>
      <c r="AA313" s="2">
        <f t="shared" si="181"/>
        <v>7</v>
      </c>
      <c r="AB313" s="2">
        <f t="shared" si="182"/>
        <v>8</v>
      </c>
      <c r="AC313" s="2"/>
      <c r="AD313" s="2">
        <f t="shared" si="183"/>
        <v>0</v>
      </c>
      <c r="AE313" s="2">
        <f t="shared" si="184"/>
        <v>0</v>
      </c>
      <c r="AF313" s="2">
        <f t="shared" si="185"/>
        <v>0</v>
      </c>
      <c r="AG313" s="2">
        <f t="shared" si="186"/>
        <v>0</v>
      </c>
      <c r="AH313" s="2">
        <f t="shared" si="187"/>
        <v>0</v>
      </c>
      <c r="AI313" s="2">
        <f t="shared" si="188"/>
        <v>0</v>
      </c>
      <c r="AJ313" s="2">
        <f t="shared" si="189"/>
        <v>0</v>
      </c>
      <c r="AK313" s="2">
        <f t="shared" si="190"/>
        <v>0</v>
      </c>
      <c r="AL313" s="2">
        <f t="shared" si="191"/>
        <v>0</v>
      </c>
      <c r="AM313" s="2"/>
      <c r="AN313" s="2">
        <f t="shared" si="192"/>
        <v>3</v>
      </c>
      <c r="AO313" s="2">
        <f t="shared" si="193"/>
        <v>5</v>
      </c>
      <c r="AP313" s="2">
        <f t="shared" si="194"/>
        <v>1</v>
      </c>
      <c r="AQ313" s="2">
        <f t="shared" si="195"/>
        <v>6</v>
      </c>
      <c r="AR313" s="2">
        <f t="shared" si="196"/>
        <v>2</v>
      </c>
      <c r="AS313" s="2">
        <f t="shared" si="197"/>
        <v>9</v>
      </c>
      <c r="AT313" s="2">
        <f t="shared" si="198"/>
        <v>4</v>
      </c>
      <c r="AU313" s="2">
        <f t="shared" si="199"/>
        <v>7</v>
      </c>
      <c r="AV313" s="2">
        <f t="shared" si="200"/>
        <v>8</v>
      </c>
      <c r="AW313" s="2"/>
      <c r="AX313" s="5">
        <f t="shared" si="201"/>
        <v>4</v>
      </c>
      <c r="AY313" s="2">
        <f t="shared" si="202"/>
        <v>5</v>
      </c>
      <c r="AZ313" s="2">
        <f t="shared" si="203"/>
        <v>15</v>
      </c>
      <c r="BA313" s="2">
        <f t="shared" si="207"/>
        <v>30</v>
      </c>
      <c r="BB313" s="2">
        <f t="shared" si="208"/>
        <v>15</v>
      </c>
      <c r="BC313" s="2">
        <f t="shared" si="209"/>
        <v>5</v>
      </c>
      <c r="BD313" s="2">
        <f t="shared" si="210"/>
        <v>5</v>
      </c>
      <c r="BE313" s="19">
        <f t="shared" si="211"/>
        <v>10</v>
      </c>
      <c r="BF313" s="19">
        <f t="shared" si="212"/>
        <v>4.0824829046386304</v>
      </c>
      <c r="BG313" s="31">
        <f t="shared" si="213"/>
        <v>-1.2247448713915889</v>
      </c>
      <c r="BH313" s="32">
        <f t="shared" si="204"/>
        <v>0.1103356809599234</v>
      </c>
      <c r="BI313" s="62">
        <f t="shared" si="214"/>
        <v>6.1690140845070421E-2</v>
      </c>
      <c r="BJ313" s="62" t="str">
        <f t="shared" si="215"/>
        <v/>
      </c>
      <c r="BK313" s="73" t="str">
        <f t="shared" si="216"/>
        <v/>
      </c>
      <c r="BM313" s="11">
        <f t="shared" si="205"/>
        <v>0.47499513116451481</v>
      </c>
    </row>
    <row r="314" spans="1:65">
      <c r="A314" s="30" t="s">
        <v>1093</v>
      </c>
      <c r="B314" s="30" t="s">
        <v>1094</v>
      </c>
      <c r="C314" s="30" t="s">
        <v>1095</v>
      </c>
      <c r="D314" s="30" t="s">
        <v>1096</v>
      </c>
      <c r="E314" s="30" t="s">
        <v>570</v>
      </c>
      <c r="F314" s="11" t="str">
        <f t="shared" si="206"/>
        <v>Immune syst</v>
      </c>
      <c r="H314" s="11">
        <f>VLOOKUP($B314,data!$B$3:$Q$15316,'diff expr 0 vs 1 mite'!H$8,FALSE)</f>
        <v>2.1585106129999998</v>
      </c>
      <c r="I314" s="11">
        <f>VLOOKUP($B314,data!$B$3:$Q$15316,'diff expr 0 vs 1 mite'!I$8,FALSE)</f>
        <v>1.929651738</v>
      </c>
      <c r="J314" s="11">
        <f>VLOOKUP($B314,data!$B$3:$Q$15316,'diff expr 0 vs 1 mite'!J$8,FALSE)</f>
        <v>1.4283013550000001</v>
      </c>
      <c r="K314" s="11">
        <f>VLOOKUP($B314,data!$B$3:$Q$15316,'diff expr 0 vs 1 mite'!K$8,FALSE)</f>
        <v>2.7955706899999999</v>
      </c>
      <c r="L314" s="11">
        <f>VLOOKUP($B314,data!$B$3:$Q$15316,'diff expr 0 vs 1 mite'!L$8,FALSE)</f>
        <v>6.0448342349999997</v>
      </c>
      <c r="M314" s="11">
        <f>VLOOKUP($B314,data!$B$3:$Q$15316,'diff expr 0 vs 1 mite'!M$8,FALSE)</f>
        <v>4.8092443610000002</v>
      </c>
      <c r="N314" s="11">
        <f>VLOOKUP($B314,data!$B$3:$Q$15316,'diff expr 0 vs 1 mite'!N$8,FALSE)</f>
        <v>3.2494911310000001</v>
      </c>
      <c r="O314" s="11">
        <f>VLOOKUP($B314,data!$B$3:$Q$15316,'diff expr 0 vs 1 mite'!O$8,FALSE)</f>
        <v>5.7121737140000004</v>
      </c>
      <c r="P314" s="11">
        <f>VLOOKUP($B314,data!$B$3:$Q$15316,'diff expr 0 vs 1 mite'!P$8,FALSE)</f>
        <v>6.630079727</v>
      </c>
      <c r="R314" s="27" t="s">
        <v>27749</v>
      </c>
      <c r="T314" s="2">
        <f t="shared" si="174"/>
        <v>3</v>
      </c>
      <c r="U314" s="2">
        <f t="shared" si="175"/>
        <v>2</v>
      </c>
      <c r="V314" s="2">
        <f t="shared" si="176"/>
        <v>1</v>
      </c>
      <c r="W314" s="2">
        <f t="shared" si="177"/>
        <v>4</v>
      </c>
      <c r="X314" s="2">
        <f t="shared" si="178"/>
        <v>8</v>
      </c>
      <c r="Y314" s="2">
        <f t="shared" si="179"/>
        <v>6</v>
      </c>
      <c r="Z314" s="2">
        <f t="shared" si="180"/>
        <v>5</v>
      </c>
      <c r="AA314" s="2">
        <f t="shared" si="181"/>
        <v>7</v>
      </c>
      <c r="AB314" s="2">
        <f t="shared" si="182"/>
        <v>9</v>
      </c>
      <c r="AC314" s="2"/>
      <c r="AD314" s="2">
        <f t="shared" si="183"/>
        <v>0</v>
      </c>
      <c r="AE314" s="2">
        <f t="shared" si="184"/>
        <v>0</v>
      </c>
      <c r="AF314" s="2">
        <f t="shared" si="185"/>
        <v>0</v>
      </c>
      <c r="AG314" s="2">
        <f t="shared" si="186"/>
        <v>0</v>
      </c>
      <c r="AH314" s="2">
        <f t="shared" si="187"/>
        <v>0</v>
      </c>
      <c r="AI314" s="2">
        <f t="shared" si="188"/>
        <v>0</v>
      </c>
      <c r="AJ314" s="2">
        <f t="shared" si="189"/>
        <v>0</v>
      </c>
      <c r="AK314" s="2">
        <f t="shared" si="190"/>
        <v>0</v>
      </c>
      <c r="AL314" s="2">
        <f t="shared" si="191"/>
        <v>0</v>
      </c>
      <c r="AM314" s="2"/>
      <c r="AN314" s="2">
        <f t="shared" si="192"/>
        <v>3</v>
      </c>
      <c r="AO314" s="2">
        <f t="shared" si="193"/>
        <v>2</v>
      </c>
      <c r="AP314" s="2">
        <f t="shared" si="194"/>
        <v>1</v>
      </c>
      <c r="AQ314" s="2">
        <f t="shared" si="195"/>
        <v>4</v>
      </c>
      <c r="AR314" s="2">
        <f t="shared" si="196"/>
        <v>8</v>
      </c>
      <c r="AS314" s="2">
        <f t="shared" si="197"/>
        <v>6</v>
      </c>
      <c r="AT314" s="2">
        <f t="shared" si="198"/>
        <v>5</v>
      </c>
      <c r="AU314" s="2">
        <f t="shared" si="199"/>
        <v>7</v>
      </c>
      <c r="AV314" s="2">
        <f t="shared" si="200"/>
        <v>9</v>
      </c>
      <c r="AW314" s="2"/>
      <c r="AX314" s="5">
        <f t="shared" si="201"/>
        <v>4</v>
      </c>
      <c r="AY314" s="2">
        <f t="shared" si="202"/>
        <v>5</v>
      </c>
      <c r="AZ314" s="2">
        <f t="shared" si="203"/>
        <v>10</v>
      </c>
      <c r="BA314" s="2">
        <f t="shared" si="207"/>
        <v>35</v>
      </c>
      <c r="BB314" s="2">
        <f t="shared" si="208"/>
        <v>20</v>
      </c>
      <c r="BC314" s="2">
        <f t="shared" si="209"/>
        <v>0</v>
      </c>
      <c r="BD314" s="2">
        <f t="shared" si="210"/>
        <v>0</v>
      </c>
      <c r="BE314" s="19">
        <f t="shared" si="211"/>
        <v>10</v>
      </c>
      <c r="BF314" s="19">
        <f t="shared" si="212"/>
        <v>4.0824829046386304</v>
      </c>
      <c r="BG314" s="31">
        <f t="shared" si="213"/>
        <v>-2.4494897427831779</v>
      </c>
      <c r="BH314" s="32">
        <f t="shared" si="204"/>
        <v>7.1529392177148241E-3</v>
      </c>
      <c r="BI314" s="62">
        <f t="shared" si="214"/>
        <v>2.8169014084507044E-4</v>
      </c>
      <c r="BJ314" s="62" t="str">
        <f t="shared" si="215"/>
        <v/>
      </c>
      <c r="BK314" s="73" t="str">
        <f t="shared" si="216"/>
        <v>sign</v>
      </c>
      <c r="BM314" s="11">
        <f t="shared" si="205"/>
        <v>0.40573974495347914</v>
      </c>
    </row>
    <row r="315" spans="1:65">
      <c r="A315" s="30" t="s">
        <v>1097</v>
      </c>
      <c r="B315" s="30" t="s">
        <v>1098</v>
      </c>
      <c r="C315" s="30" t="s">
        <v>1099</v>
      </c>
      <c r="D315" s="30" t="s">
        <v>1100</v>
      </c>
      <c r="E315" s="30" t="s">
        <v>1101</v>
      </c>
      <c r="F315" s="11" t="str">
        <f t="shared" si="206"/>
        <v>Imd-Pathway</v>
      </c>
      <c r="H315" s="11">
        <f>VLOOKUP($B315,data!$B$3:$Q$15316,'diff expr 0 vs 1 mite'!H$8,FALSE)</f>
        <v>2.7000779769999999</v>
      </c>
      <c r="I315" s="11">
        <f>VLOOKUP($B315,data!$B$3:$Q$15316,'diff expr 0 vs 1 mite'!I$8,FALSE)</f>
        <v>2.895893509</v>
      </c>
      <c r="J315" s="11">
        <f>VLOOKUP($B315,data!$B$3:$Q$15316,'diff expr 0 vs 1 mite'!J$8,FALSE)</f>
        <v>2.7927200719999998</v>
      </c>
      <c r="K315" s="11">
        <f>VLOOKUP($B315,data!$B$3:$Q$15316,'diff expr 0 vs 1 mite'!K$8,FALSE)</f>
        <v>2.5255934579999999</v>
      </c>
      <c r="L315" s="11">
        <f>VLOOKUP($B315,data!$B$3:$Q$15316,'diff expr 0 vs 1 mite'!L$8,FALSE)</f>
        <v>2.4184717299999998</v>
      </c>
      <c r="M315" s="11">
        <f>VLOOKUP($B315,data!$B$3:$Q$15316,'diff expr 0 vs 1 mite'!M$8,FALSE)</f>
        <v>1.777418264</v>
      </c>
      <c r="N315" s="11">
        <f>VLOOKUP($B315,data!$B$3:$Q$15316,'diff expr 0 vs 1 mite'!N$8,FALSE)</f>
        <v>4.661031575</v>
      </c>
      <c r="O315" s="11">
        <f>VLOOKUP($B315,data!$B$3:$Q$15316,'diff expr 0 vs 1 mite'!O$8,FALSE)</f>
        <v>2.6724177199999999</v>
      </c>
      <c r="P315" s="11">
        <f>VLOOKUP($B315,data!$B$3:$Q$15316,'diff expr 0 vs 1 mite'!P$8,FALSE)</f>
        <v>1.5402321400000001</v>
      </c>
      <c r="R315" s="27" t="s">
        <v>27749</v>
      </c>
      <c r="T315" s="2">
        <f t="shared" si="174"/>
        <v>6</v>
      </c>
      <c r="U315" s="2">
        <f t="shared" si="175"/>
        <v>8</v>
      </c>
      <c r="V315" s="2">
        <f t="shared" si="176"/>
        <v>7</v>
      </c>
      <c r="W315" s="2">
        <f t="shared" si="177"/>
        <v>4</v>
      </c>
      <c r="X315" s="2">
        <f t="shared" si="178"/>
        <v>3</v>
      </c>
      <c r="Y315" s="2">
        <f t="shared" si="179"/>
        <v>2</v>
      </c>
      <c r="Z315" s="2">
        <f t="shared" si="180"/>
        <v>9</v>
      </c>
      <c r="AA315" s="2">
        <f t="shared" si="181"/>
        <v>5</v>
      </c>
      <c r="AB315" s="2">
        <f t="shared" si="182"/>
        <v>1</v>
      </c>
      <c r="AC315" s="2"/>
      <c r="AD315" s="2">
        <f t="shared" si="183"/>
        <v>0</v>
      </c>
      <c r="AE315" s="2">
        <f t="shared" si="184"/>
        <v>0</v>
      </c>
      <c r="AF315" s="2">
        <f t="shared" si="185"/>
        <v>0</v>
      </c>
      <c r="AG315" s="2">
        <f t="shared" si="186"/>
        <v>0</v>
      </c>
      <c r="AH315" s="2">
        <f t="shared" si="187"/>
        <v>0</v>
      </c>
      <c r="AI315" s="2">
        <f t="shared" si="188"/>
        <v>0</v>
      </c>
      <c r="AJ315" s="2">
        <f t="shared" si="189"/>
        <v>0</v>
      </c>
      <c r="AK315" s="2">
        <f t="shared" si="190"/>
        <v>0</v>
      </c>
      <c r="AL315" s="2">
        <f t="shared" si="191"/>
        <v>0</v>
      </c>
      <c r="AM315" s="2"/>
      <c r="AN315" s="2">
        <f t="shared" si="192"/>
        <v>6</v>
      </c>
      <c r="AO315" s="2">
        <f t="shared" si="193"/>
        <v>8</v>
      </c>
      <c r="AP315" s="2">
        <f t="shared" si="194"/>
        <v>7</v>
      </c>
      <c r="AQ315" s="2">
        <f t="shared" si="195"/>
        <v>4</v>
      </c>
      <c r="AR315" s="2">
        <f t="shared" si="196"/>
        <v>3</v>
      </c>
      <c r="AS315" s="2">
        <f t="shared" si="197"/>
        <v>2</v>
      </c>
      <c r="AT315" s="2">
        <f t="shared" si="198"/>
        <v>9</v>
      </c>
      <c r="AU315" s="2">
        <f t="shared" si="199"/>
        <v>5</v>
      </c>
      <c r="AV315" s="2">
        <f t="shared" si="200"/>
        <v>1</v>
      </c>
      <c r="AW315" s="2"/>
      <c r="AX315" s="5">
        <f t="shared" si="201"/>
        <v>4</v>
      </c>
      <c r="AY315" s="2">
        <f t="shared" si="202"/>
        <v>5</v>
      </c>
      <c r="AZ315" s="2">
        <f t="shared" si="203"/>
        <v>25</v>
      </c>
      <c r="BA315" s="2">
        <f t="shared" si="207"/>
        <v>20</v>
      </c>
      <c r="BB315" s="2">
        <f t="shared" si="208"/>
        <v>5</v>
      </c>
      <c r="BC315" s="2">
        <f t="shared" si="209"/>
        <v>15</v>
      </c>
      <c r="BD315" s="2">
        <f t="shared" si="210"/>
        <v>5</v>
      </c>
      <c r="BE315" s="19">
        <f t="shared" si="211"/>
        <v>10</v>
      </c>
      <c r="BF315" s="19">
        <f t="shared" si="212"/>
        <v>4.0824829046386304</v>
      </c>
      <c r="BG315" s="31">
        <f t="shared" si="213"/>
        <v>-1.2247448713915889</v>
      </c>
      <c r="BH315" s="32">
        <f t="shared" si="204"/>
        <v>0.1103356809599234</v>
      </c>
      <c r="BI315" s="62">
        <f t="shared" si="214"/>
        <v>6.1690140845070421E-2</v>
      </c>
      <c r="BJ315" s="62" t="str">
        <f t="shared" si="215"/>
        <v/>
      </c>
      <c r="BK315" s="73" t="str">
        <f t="shared" si="216"/>
        <v/>
      </c>
      <c r="BM315" s="11">
        <f t="shared" si="205"/>
        <v>-1.864395714214032E-2</v>
      </c>
    </row>
    <row r="316" spans="1:65">
      <c r="A316" s="30" t="s">
        <v>1102</v>
      </c>
      <c r="B316" s="30" t="s">
        <v>1103</v>
      </c>
      <c r="C316" s="30" t="s">
        <v>1104</v>
      </c>
      <c r="D316" s="30" t="s">
        <v>1105</v>
      </c>
      <c r="E316" s="30" t="s">
        <v>1101</v>
      </c>
      <c r="F316" s="11" t="str">
        <f t="shared" si="206"/>
        <v>Imd-Pathway</v>
      </c>
      <c r="H316" s="11">
        <f>VLOOKUP($B316,data!$B$3:$Q$15316,'diff expr 0 vs 1 mite'!H$8,FALSE)</f>
        <v>0.90581823900000003</v>
      </c>
      <c r="I316" s="11">
        <f>VLOOKUP($B316,data!$B$3:$Q$15316,'diff expr 0 vs 1 mite'!I$8,FALSE)</f>
        <v>0.65250681700000002</v>
      </c>
      <c r="J316" s="11">
        <f>VLOOKUP($B316,data!$B$3:$Q$15316,'diff expr 0 vs 1 mite'!J$8,FALSE)</f>
        <v>0.22262915</v>
      </c>
      <c r="K316" s="11">
        <f>VLOOKUP($B316,data!$B$3:$Q$15316,'diff expr 0 vs 1 mite'!K$8,FALSE)</f>
        <v>0.63546181899999998</v>
      </c>
      <c r="L316" s="11">
        <f>VLOOKUP($B316,data!$B$3:$Q$15316,'diff expr 0 vs 1 mite'!L$8,FALSE)</f>
        <v>0.471103771</v>
      </c>
      <c r="M316" s="11">
        <f>VLOOKUP($B316,data!$B$3:$Q$15316,'diff expr 0 vs 1 mite'!M$8,FALSE)</f>
        <v>0.59628569799999998</v>
      </c>
      <c r="N316" s="11">
        <f>VLOOKUP($B316,data!$B$3:$Q$15316,'diff expr 0 vs 1 mite'!N$8,FALSE)</f>
        <v>1.295864175</v>
      </c>
      <c r="O316" s="11">
        <f>VLOOKUP($B316,data!$B$3:$Q$15316,'diff expr 0 vs 1 mite'!O$8,FALSE)</f>
        <v>5.3792328960000004</v>
      </c>
      <c r="P316" s="11">
        <f>VLOOKUP($B316,data!$B$3:$Q$15316,'diff expr 0 vs 1 mite'!P$8,FALSE)</f>
        <v>20.668593659999999</v>
      </c>
      <c r="R316" s="27" t="s">
        <v>27749</v>
      </c>
      <c r="T316" s="2">
        <f t="shared" si="174"/>
        <v>6</v>
      </c>
      <c r="U316" s="2">
        <f t="shared" si="175"/>
        <v>5</v>
      </c>
      <c r="V316" s="2">
        <f t="shared" si="176"/>
        <v>1</v>
      </c>
      <c r="W316" s="2">
        <f t="shared" si="177"/>
        <v>4</v>
      </c>
      <c r="X316" s="2">
        <f t="shared" si="178"/>
        <v>2</v>
      </c>
      <c r="Y316" s="2">
        <f t="shared" si="179"/>
        <v>3</v>
      </c>
      <c r="Z316" s="2">
        <f t="shared" si="180"/>
        <v>7</v>
      </c>
      <c r="AA316" s="2">
        <f t="shared" si="181"/>
        <v>8</v>
      </c>
      <c r="AB316" s="2">
        <f t="shared" si="182"/>
        <v>9</v>
      </c>
      <c r="AC316" s="2"/>
      <c r="AD316" s="2">
        <f t="shared" si="183"/>
        <v>0</v>
      </c>
      <c r="AE316" s="2">
        <f t="shared" si="184"/>
        <v>0</v>
      </c>
      <c r="AF316" s="2">
        <f t="shared" si="185"/>
        <v>0</v>
      </c>
      <c r="AG316" s="2">
        <f t="shared" si="186"/>
        <v>0</v>
      </c>
      <c r="AH316" s="2">
        <f t="shared" si="187"/>
        <v>0</v>
      </c>
      <c r="AI316" s="2">
        <f t="shared" si="188"/>
        <v>0</v>
      </c>
      <c r="AJ316" s="2">
        <f t="shared" si="189"/>
        <v>0</v>
      </c>
      <c r="AK316" s="2">
        <f t="shared" si="190"/>
        <v>0</v>
      </c>
      <c r="AL316" s="2">
        <f t="shared" si="191"/>
        <v>0</v>
      </c>
      <c r="AM316" s="2"/>
      <c r="AN316" s="2">
        <f t="shared" si="192"/>
        <v>6</v>
      </c>
      <c r="AO316" s="2">
        <f t="shared" si="193"/>
        <v>5</v>
      </c>
      <c r="AP316" s="2">
        <f t="shared" si="194"/>
        <v>1</v>
      </c>
      <c r="AQ316" s="2">
        <f t="shared" si="195"/>
        <v>4</v>
      </c>
      <c r="AR316" s="2">
        <f t="shared" si="196"/>
        <v>2</v>
      </c>
      <c r="AS316" s="2">
        <f t="shared" si="197"/>
        <v>3</v>
      </c>
      <c r="AT316" s="2">
        <f t="shared" si="198"/>
        <v>7</v>
      </c>
      <c r="AU316" s="2">
        <f t="shared" si="199"/>
        <v>8</v>
      </c>
      <c r="AV316" s="2">
        <f t="shared" si="200"/>
        <v>9</v>
      </c>
      <c r="AW316" s="2"/>
      <c r="AX316" s="5">
        <f t="shared" si="201"/>
        <v>4</v>
      </c>
      <c r="AY316" s="2">
        <f t="shared" si="202"/>
        <v>5</v>
      </c>
      <c r="AZ316" s="2">
        <f t="shared" si="203"/>
        <v>16</v>
      </c>
      <c r="BA316" s="2">
        <f t="shared" si="207"/>
        <v>29</v>
      </c>
      <c r="BB316" s="2">
        <f t="shared" si="208"/>
        <v>14</v>
      </c>
      <c r="BC316" s="2">
        <f t="shared" si="209"/>
        <v>6</v>
      </c>
      <c r="BD316" s="2">
        <f t="shared" si="210"/>
        <v>6</v>
      </c>
      <c r="BE316" s="19">
        <f t="shared" si="211"/>
        <v>10</v>
      </c>
      <c r="BF316" s="19">
        <f t="shared" si="212"/>
        <v>4.0824829046386304</v>
      </c>
      <c r="BG316" s="31">
        <f t="shared" si="213"/>
        <v>-0.9797958971132712</v>
      </c>
      <c r="BH316" s="32">
        <f t="shared" si="204"/>
        <v>0.16359343889515282</v>
      </c>
      <c r="BI316" s="62">
        <f t="shared" si="214"/>
        <v>6.9014084507042259E-2</v>
      </c>
      <c r="BJ316" s="62" t="str">
        <f t="shared" si="215"/>
        <v/>
      </c>
      <c r="BK316" s="73" t="str">
        <f t="shared" si="216"/>
        <v/>
      </c>
      <c r="BM316" s="11">
        <f t="shared" si="205"/>
        <v>0.97340602588164604</v>
      </c>
    </row>
    <row r="317" spans="1:65">
      <c r="A317" s="30" t="s">
        <v>1106</v>
      </c>
      <c r="B317" s="30" t="s">
        <v>1107</v>
      </c>
      <c r="C317" s="30" t="s">
        <v>1108</v>
      </c>
      <c r="D317" s="30" t="s">
        <v>1109</v>
      </c>
      <c r="E317" s="30" t="s">
        <v>1101</v>
      </c>
      <c r="F317" s="11" t="str">
        <f t="shared" si="206"/>
        <v>Imd-Pathway</v>
      </c>
      <c r="H317" s="11">
        <f>VLOOKUP($B317,data!$B$3:$Q$15316,'diff expr 0 vs 1 mite'!H$8,FALSE)</f>
        <v>4.8931802109999998</v>
      </c>
      <c r="I317" s="11">
        <f>VLOOKUP($B317,data!$B$3:$Q$15316,'diff expr 0 vs 1 mite'!I$8,FALSE)</f>
        <v>1.922621382</v>
      </c>
      <c r="J317" s="11">
        <f>VLOOKUP($B317,data!$B$3:$Q$15316,'diff expr 0 vs 1 mite'!J$8,FALSE)</f>
        <v>3.8265512789999998</v>
      </c>
      <c r="K317" s="11">
        <f>VLOOKUP($B317,data!$B$3:$Q$15316,'diff expr 0 vs 1 mite'!K$8,FALSE)</f>
        <v>2.1960223870000002</v>
      </c>
      <c r="L317" s="11">
        <f>VLOOKUP($B317,data!$B$3:$Q$15316,'diff expr 0 vs 1 mite'!L$8,FALSE)</f>
        <v>7.9688055540000002</v>
      </c>
      <c r="M317" s="11">
        <f>VLOOKUP($B317,data!$B$3:$Q$15316,'diff expr 0 vs 1 mite'!M$8,FALSE)</f>
        <v>5.8565499699999997</v>
      </c>
      <c r="N317" s="11">
        <f>VLOOKUP($B317,data!$B$3:$Q$15316,'diff expr 0 vs 1 mite'!N$8,FALSE)</f>
        <v>1.2727612479999999</v>
      </c>
      <c r="O317" s="11">
        <f>VLOOKUP($B317,data!$B$3:$Q$15316,'diff expr 0 vs 1 mite'!O$8,FALSE)</f>
        <v>9.4128308260000004</v>
      </c>
      <c r="P317" s="11">
        <f>VLOOKUP($B317,data!$B$3:$Q$15316,'diff expr 0 vs 1 mite'!P$8,FALSE)</f>
        <v>10.15005491</v>
      </c>
      <c r="R317" s="27" t="s">
        <v>27749</v>
      </c>
      <c r="T317" s="2">
        <f t="shared" si="174"/>
        <v>5</v>
      </c>
      <c r="U317" s="2">
        <f t="shared" si="175"/>
        <v>2</v>
      </c>
      <c r="V317" s="2">
        <f t="shared" si="176"/>
        <v>4</v>
      </c>
      <c r="W317" s="2">
        <f t="shared" si="177"/>
        <v>3</v>
      </c>
      <c r="X317" s="2">
        <f t="shared" si="178"/>
        <v>7</v>
      </c>
      <c r="Y317" s="2">
        <f t="shared" si="179"/>
        <v>6</v>
      </c>
      <c r="Z317" s="2">
        <f t="shared" si="180"/>
        <v>1</v>
      </c>
      <c r="AA317" s="2">
        <f t="shared" si="181"/>
        <v>8</v>
      </c>
      <c r="AB317" s="2">
        <f t="shared" si="182"/>
        <v>9</v>
      </c>
      <c r="AC317" s="2"/>
      <c r="AD317" s="2">
        <f t="shared" si="183"/>
        <v>0</v>
      </c>
      <c r="AE317" s="2">
        <f t="shared" si="184"/>
        <v>0</v>
      </c>
      <c r="AF317" s="2">
        <f t="shared" si="185"/>
        <v>0</v>
      </c>
      <c r="AG317" s="2">
        <f t="shared" si="186"/>
        <v>0</v>
      </c>
      <c r="AH317" s="2">
        <f t="shared" si="187"/>
        <v>0</v>
      </c>
      <c r="AI317" s="2">
        <f t="shared" si="188"/>
        <v>0</v>
      </c>
      <c r="AJ317" s="2">
        <f t="shared" si="189"/>
        <v>0</v>
      </c>
      <c r="AK317" s="2">
        <f t="shared" si="190"/>
        <v>0</v>
      </c>
      <c r="AL317" s="2">
        <f t="shared" si="191"/>
        <v>0</v>
      </c>
      <c r="AM317" s="2"/>
      <c r="AN317" s="2">
        <f t="shared" si="192"/>
        <v>5</v>
      </c>
      <c r="AO317" s="2">
        <f t="shared" si="193"/>
        <v>2</v>
      </c>
      <c r="AP317" s="2">
        <f t="shared" si="194"/>
        <v>4</v>
      </c>
      <c r="AQ317" s="2">
        <f t="shared" si="195"/>
        <v>3</v>
      </c>
      <c r="AR317" s="2">
        <f t="shared" si="196"/>
        <v>7</v>
      </c>
      <c r="AS317" s="2">
        <f t="shared" si="197"/>
        <v>6</v>
      </c>
      <c r="AT317" s="2">
        <f t="shared" si="198"/>
        <v>1</v>
      </c>
      <c r="AU317" s="2">
        <f t="shared" si="199"/>
        <v>8</v>
      </c>
      <c r="AV317" s="2">
        <f t="shared" si="200"/>
        <v>9</v>
      </c>
      <c r="AW317" s="2"/>
      <c r="AX317" s="5">
        <f t="shared" si="201"/>
        <v>4</v>
      </c>
      <c r="AY317" s="2">
        <f t="shared" si="202"/>
        <v>5</v>
      </c>
      <c r="AZ317" s="2">
        <f t="shared" si="203"/>
        <v>14</v>
      </c>
      <c r="BA317" s="2">
        <f t="shared" si="207"/>
        <v>31</v>
      </c>
      <c r="BB317" s="2">
        <f t="shared" si="208"/>
        <v>16</v>
      </c>
      <c r="BC317" s="2">
        <f t="shared" si="209"/>
        <v>4</v>
      </c>
      <c r="BD317" s="2">
        <f t="shared" si="210"/>
        <v>4</v>
      </c>
      <c r="BE317" s="19">
        <f t="shared" si="211"/>
        <v>10</v>
      </c>
      <c r="BF317" s="19">
        <f t="shared" si="212"/>
        <v>4.0824829046386304</v>
      </c>
      <c r="BG317" s="31">
        <f t="shared" si="213"/>
        <v>-1.4696938456699067</v>
      </c>
      <c r="BH317" s="32">
        <f t="shared" si="204"/>
        <v>7.0822345147568383E-2</v>
      </c>
      <c r="BI317" s="62">
        <f t="shared" si="214"/>
        <v>4.1971830985915497E-2</v>
      </c>
      <c r="BJ317" s="62" t="str">
        <f t="shared" si="215"/>
        <v/>
      </c>
      <c r="BK317" s="73" t="str">
        <f t="shared" si="216"/>
        <v/>
      </c>
      <c r="BM317" s="11">
        <f t="shared" si="205"/>
        <v>0.33442104101429304</v>
      </c>
    </row>
    <row r="318" spans="1:65">
      <c r="A318" s="30" t="s">
        <v>1110</v>
      </c>
      <c r="B318" s="30" t="s">
        <v>1111</v>
      </c>
      <c r="C318" s="30" t="s">
        <v>1112</v>
      </c>
      <c r="D318" s="30" t="s">
        <v>1113</v>
      </c>
      <c r="E318" s="30" t="s">
        <v>1101</v>
      </c>
      <c r="F318" s="11" t="str">
        <f t="shared" si="206"/>
        <v>Imd-Pathway</v>
      </c>
      <c r="H318" s="11">
        <f>VLOOKUP($B318,data!$B$3:$Q$15316,'diff expr 0 vs 1 mite'!H$8,FALSE)</f>
        <v>3.0756006130000002</v>
      </c>
      <c r="I318" s="11">
        <f>VLOOKUP($B318,data!$B$3:$Q$15316,'diff expr 0 vs 1 mite'!I$8,FALSE)</f>
        <v>2.9099250310000002</v>
      </c>
      <c r="J318" s="11">
        <f>VLOOKUP($B318,data!$B$3:$Q$15316,'diff expr 0 vs 1 mite'!J$8,FALSE)</f>
        <v>1.7769559500000001</v>
      </c>
      <c r="K318" s="11">
        <f>VLOOKUP($B318,data!$B$3:$Q$15316,'diff expr 0 vs 1 mite'!K$8,FALSE)</f>
        <v>2.7909729680000002</v>
      </c>
      <c r="L318" s="11">
        <f>VLOOKUP($B318,data!$B$3:$Q$15316,'diff expr 0 vs 1 mite'!L$8,FALSE)</f>
        <v>0.87539101900000005</v>
      </c>
      <c r="M318" s="11">
        <f>VLOOKUP($B318,data!$B$3:$Q$15316,'diff expr 0 vs 1 mite'!M$8,FALSE)</f>
        <v>3.0218191430000001</v>
      </c>
      <c r="N318" s="11">
        <f>VLOOKUP($B318,data!$B$3:$Q$15316,'diff expr 0 vs 1 mite'!N$8,FALSE)</f>
        <v>5.3062159339999999</v>
      </c>
      <c r="O318" s="11">
        <f>VLOOKUP($B318,data!$B$3:$Q$15316,'diff expr 0 vs 1 mite'!O$8,FALSE)</f>
        <v>3.6660723530000001</v>
      </c>
      <c r="P318" s="11">
        <f>VLOOKUP($B318,data!$B$3:$Q$15316,'diff expr 0 vs 1 mite'!P$8,FALSE)</f>
        <v>2.4876462140000002</v>
      </c>
      <c r="R318" s="27" t="s">
        <v>27749</v>
      </c>
      <c r="T318" s="2">
        <f t="shared" si="174"/>
        <v>7</v>
      </c>
      <c r="U318" s="2">
        <f t="shared" si="175"/>
        <v>5</v>
      </c>
      <c r="V318" s="2">
        <f t="shared" si="176"/>
        <v>2</v>
      </c>
      <c r="W318" s="2">
        <f t="shared" si="177"/>
        <v>4</v>
      </c>
      <c r="X318" s="2">
        <f t="shared" si="178"/>
        <v>1</v>
      </c>
      <c r="Y318" s="2">
        <f t="shared" si="179"/>
        <v>6</v>
      </c>
      <c r="Z318" s="2">
        <f t="shared" si="180"/>
        <v>9</v>
      </c>
      <c r="AA318" s="2">
        <f t="shared" si="181"/>
        <v>8</v>
      </c>
      <c r="AB318" s="2">
        <f t="shared" si="182"/>
        <v>3</v>
      </c>
      <c r="AC318" s="2"/>
      <c r="AD318" s="2">
        <f t="shared" si="183"/>
        <v>0</v>
      </c>
      <c r="AE318" s="2">
        <f t="shared" si="184"/>
        <v>0</v>
      </c>
      <c r="AF318" s="2">
        <f t="shared" si="185"/>
        <v>0</v>
      </c>
      <c r="AG318" s="2">
        <f t="shared" si="186"/>
        <v>0</v>
      </c>
      <c r="AH318" s="2">
        <f t="shared" si="187"/>
        <v>0</v>
      </c>
      <c r="AI318" s="2">
        <f t="shared" si="188"/>
        <v>0</v>
      </c>
      <c r="AJ318" s="2">
        <f t="shared" si="189"/>
        <v>0</v>
      </c>
      <c r="AK318" s="2">
        <f t="shared" si="190"/>
        <v>0</v>
      </c>
      <c r="AL318" s="2">
        <f t="shared" si="191"/>
        <v>0</v>
      </c>
      <c r="AM318" s="2"/>
      <c r="AN318" s="2">
        <f t="shared" si="192"/>
        <v>7</v>
      </c>
      <c r="AO318" s="2">
        <f t="shared" si="193"/>
        <v>5</v>
      </c>
      <c r="AP318" s="2">
        <f t="shared" si="194"/>
        <v>2</v>
      </c>
      <c r="AQ318" s="2">
        <f t="shared" si="195"/>
        <v>4</v>
      </c>
      <c r="AR318" s="2">
        <f t="shared" si="196"/>
        <v>1</v>
      </c>
      <c r="AS318" s="2">
        <f t="shared" si="197"/>
        <v>6</v>
      </c>
      <c r="AT318" s="2">
        <f t="shared" si="198"/>
        <v>9</v>
      </c>
      <c r="AU318" s="2">
        <f t="shared" si="199"/>
        <v>8</v>
      </c>
      <c r="AV318" s="2">
        <f t="shared" si="200"/>
        <v>3</v>
      </c>
      <c r="AW318" s="2"/>
      <c r="AX318" s="5">
        <f t="shared" si="201"/>
        <v>4</v>
      </c>
      <c r="AY318" s="2">
        <f t="shared" si="202"/>
        <v>5</v>
      </c>
      <c r="AZ318" s="2">
        <f t="shared" si="203"/>
        <v>18</v>
      </c>
      <c r="BA318" s="2">
        <f t="shared" si="207"/>
        <v>27</v>
      </c>
      <c r="BB318" s="2">
        <f t="shared" si="208"/>
        <v>12</v>
      </c>
      <c r="BC318" s="2">
        <f t="shared" si="209"/>
        <v>8</v>
      </c>
      <c r="BD318" s="2">
        <f t="shared" si="210"/>
        <v>8</v>
      </c>
      <c r="BE318" s="19">
        <f t="shared" si="211"/>
        <v>10</v>
      </c>
      <c r="BF318" s="19">
        <f t="shared" si="212"/>
        <v>4.0824829046386304</v>
      </c>
      <c r="BG318" s="31">
        <f t="shared" si="213"/>
        <v>-0.4898979485566356</v>
      </c>
      <c r="BH318" s="32">
        <f t="shared" si="204"/>
        <v>0.31210305738320299</v>
      </c>
      <c r="BI318" s="62">
        <f t="shared" si="214"/>
        <v>8.2816901408450716E-2</v>
      </c>
      <c r="BJ318" s="62" t="str">
        <f t="shared" si="215"/>
        <v/>
      </c>
      <c r="BK318" s="73" t="str">
        <f t="shared" si="216"/>
        <v/>
      </c>
      <c r="BM318" s="11">
        <f t="shared" si="205"/>
        <v>6.6005817675586248E-2</v>
      </c>
    </row>
    <row r="319" spans="1:65">
      <c r="A319" s="30" t="s">
        <v>1114</v>
      </c>
      <c r="B319" s="30" t="s">
        <v>1115</v>
      </c>
      <c r="C319" s="30" t="s">
        <v>1116</v>
      </c>
      <c r="D319" s="30" t="s">
        <v>1117</v>
      </c>
      <c r="E319" s="30" t="s">
        <v>1101</v>
      </c>
      <c r="F319" s="11" t="str">
        <f t="shared" si="206"/>
        <v>Imd-Pathway</v>
      </c>
      <c r="H319" s="11">
        <f>VLOOKUP($B319,data!$B$3:$Q$15316,'diff expr 0 vs 1 mite'!H$8,FALSE)</f>
        <v>1.5267514090000001</v>
      </c>
      <c r="I319" s="11">
        <f>VLOOKUP($B319,data!$B$3:$Q$15316,'diff expr 0 vs 1 mite'!I$8,FALSE)</f>
        <v>1.466395294</v>
      </c>
      <c r="J319" s="11">
        <f>VLOOKUP($B319,data!$B$3:$Q$15316,'diff expr 0 vs 1 mite'!J$8,FALSE)</f>
        <v>1.0102619340000001</v>
      </c>
      <c r="K319" s="11">
        <f>VLOOKUP($B319,data!$B$3:$Q$15316,'diff expr 0 vs 1 mite'!K$8,FALSE)</f>
        <v>1.464707317</v>
      </c>
      <c r="L319" s="11">
        <f>VLOOKUP($B319,data!$B$3:$Q$15316,'diff expr 0 vs 1 mite'!L$8,FALSE)</f>
        <v>0.67866896200000004</v>
      </c>
      <c r="M319" s="11">
        <f>VLOOKUP($B319,data!$B$3:$Q$15316,'diff expr 0 vs 1 mite'!M$8,FALSE)</f>
        <v>13.915884459999999</v>
      </c>
      <c r="N319" s="11">
        <f>VLOOKUP($B319,data!$B$3:$Q$15316,'diff expr 0 vs 1 mite'!N$8,FALSE)</f>
        <v>2.508997098</v>
      </c>
      <c r="O319" s="11">
        <f>VLOOKUP($B319,data!$B$3:$Q$15316,'diff expr 0 vs 1 mite'!O$8,FALSE)</f>
        <v>7.134688519</v>
      </c>
      <c r="P319" s="11">
        <f>VLOOKUP($B319,data!$B$3:$Q$15316,'diff expr 0 vs 1 mite'!P$8,FALSE)</f>
        <v>8.7091988049999998</v>
      </c>
      <c r="R319" s="27" t="s">
        <v>27749</v>
      </c>
      <c r="T319" s="2">
        <f t="shared" si="174"/>
        <v>5</v>
      </c>
      <c r="U319" s="2">
        <f t="shared" si="175"/>
        <v>4</v>
      </c>
      <c r="V319" s="2">
        <f t="shared" si="176"/>
        <v>2</v>
      </c>
      <c r="W319" s="2">
        <f t="shared" si="177"/>
        <v>3</v>
      </c>
      <c r="X319" s="2">
        <f t="shared" si="178"/>
        <v>1</v>
      </c>
      <c r="Y319" s="2">
        <f t="shared" si="179"/>
        <v>9</v>
      </c>
      <c r="Z319" s="2">
        <f t="shared" si="180"/>
        <v>6</v>
      </c>
      <c r="AA319" s="2">
        <f t="shared" si="181"/>
        <v>7</v>
      </c>
      <c r="AB319" s="2">
        <f t="shared" si="182"/>
        <v>8</v>
      </c>
      <c r="AC319" s="2"/>
      <c r="AD319" s="2">
        <f t="shared" si="183"/>
        <v>0</v>
      </c>
      <c r="AE319" s="2">
        <f t="shared" si="184"/>
        <v>0</v>
      </c>
      <c r="AF319" s="2">
        <f t="shared" si="185"/>
        <v>0</v>
      </c>
      <c r="AG319" s="2">
        <f t="shared" si="186"/>
        <v>0</v>
      </c>
      <c r="AH319" s="2">
        <f t="shared" si="187"/>
        <v>0</v>
      </c>
      <c r="AI319" s="2">
        <f t="shared" si="188"/>
        <v>0</v>
      </c>
      <c r="AJ319" s="2">
        <f t="shared" si="189"/>
        <v>0</v>
      </c>
      <c r="AK319" s="2">
        <f t="shared" si="190"/>
        <v>0</v>
      </c>
      <c r="AL319" s="2">
        <f t="shared" si="191"/>
        <v>0</v>
      </c>
      <c r="AM319" s="2"/>
      <c r="AN319" s="2">
        <f t="shared" si="192"/>
        <v>5</v>
      </c>
      <c r="AO319" s="2">
        <f t="shared" si="193"/>
        <v>4</v>
      </c>
      <c r="AP319" s="2">
        <f t="shared" si="194"/>
        <v>2</v>
      </c>
      <c r="AQ319" s="2">
        <f t="shared" si="195"/>
        <v>3</v>
      </c>
      <c r="AR319" s="2">
        <f t="shared" si="196"/>
        <v>1</v>
      </c>
      <c r="AS319" s="2">
        <f t="shared" si="197"/>
        <v>9</v>
      </c>
      <c r="AT319" s="2">
        <f t="shared" si="198"/>
        <v>6</v>
      </c>
      <c r="AU319" s="2">
        <f t="shared" si="199"/>
        <v>7</v>
      </c>
      <c r="AV319" s="2">
        <f t="shared" si="200"/>
        <v>8</v>
      </c>
      <c r="AW319" s="2"/>
      <c r="AX319" s="5">
        <f t="shared" si="201"/>
        <v>4</v>
      </c>
      <c r="AY319" s="2">
        <f t="shared" si="202"/>
        <v>5</v>
      </c>
      <c r="AZ319" s="2">
        <f t="shared" si="203"/>
        <v>14</v>
      </c>
      <c r="BA319" s="2">
        <f t="shared" si="207"/>
        <v>31</v>
      </c>
      <c r="BB319" s="2">
        <f t="shared" si="208"/>
        <v>16</v>
      </c>
      <c r="BC319" s="2">
        <f t="shared" si="209"/>
        <v>4</v>
      </c>
      <c r="BD319" s="2">
        <f t="shared" si="210"/>
        <v>4</v>
      </c>
      <c r="BE319" s="19">
        <f t="shared" si="211"/>
        <v>10</v>
      </c>
      <c r="BF319" s="19">
        <f t="shared" si="212"/>
        <v>4.0824829046386304</v>
      </c>
      <c r="BG319" s="31">
        <f t="shared" si="213"/>
        <v>-1.4696938456699067</v>
      </c>
      <c r="BH319" s="32">
        <f t="shared" si="204"/>
        <v>7.0822345147568383E-2</v>
      </c>
      <c r="BI319" s="62">
        <f t="shared" si="214"/>
        <v>4.1971830985915497E-2</v>
      </c>
      <c r="BJ319" s="62" t="str">
        <f t="shared" si="215"/>
        <v/>
      </c>
      <c r="BK319" s="73" t="str">
        <f t="shared" si="216"/>
        <v/>
      </c>
      <c r="BM319" s="11">
        <f t="shared" si="205"/>
        <v>0.68307391893000191</v>
      </c>
    </row>
    <row r="320" spans="1:65">
      <c r="A320" s="30" t="s">
        <v>1118</v>
      </c>
      <c r="B320" s="30" t="s">
        <v>1119</v>
      </c>
      <c r="C320" s="30" t="s">
        <v>1120</v>
      </c>
      <c r="D320" s="30" t="s">
        <v>1121</v>
      </c>
      <c r="E320" s="30" t="s">
        <v>1101</v>
      </c>
      <c r="F320" s="11" t="str">
        <f t="shared" si="206"/>
        <v>Imd-Pathway</v>
      </c>
      <c r="H320" s="11">
        <f>VLOOKUP($B320,data!$B$3:$Q$15316,'diff expr 0 vs 1 mite'!H$8,FALSE)</f>
        <v>5.5091625989999997</v>
      </c>
      <c r="I320" s="11">
        <f>VLOOKUP($B320,data!$B$3:$Q$15316,'diff expr 0 vs 1 mite'!I$8,FALSE)</f>
        <v>3.8405121489999998</v>
      </c>
      <c r="J320" s="11">
        <f>VLOOKUP($B320,data!$B$3:$Q$15316,'diff expr 0 vs 1 mite'!J$8,FALSE)</f>
        <v>4.1712693659999998</v>
      </c>
      <c r="K320" s="11">
        <f>VLOOKUP($B320,data!$B$3:$Q$15316,'diff expr 0 vs 1 mite'!K$8,FALSE)</f>
        <v>2.7151001849999998</v>
      </c>
      <c r="L320" s="11">
        <f>VLOOKUP($B320,data!$B$3:$Q$15316,'diff expr 0 vs 1 mite'!L$8,FALSE)</f>
        <v>3.388994367</v>
      </c>
      <c r="M320" s="11">
        <f>VLOOKUP($B320,data!$B$3:$Q$15316,'diff expr 0 vs 1 mite'!M$8,FALSE)</f>
        <v>4.2115283579999998</v>
      </c>
      <c r="N320" s="11">
        <f>VLOOKUP($B320,data!$B$3:$Q$15316,'diff expr 0 vs 1 mite'!N$8,FALSE)</f>
        <v>10.61702425</v>
      </c>
      <c r="O320" s="11">
        <f>VLOOKUP($B320,data!$B$3:$Q$15316,'diff expr 0 vs 1 mite'!O$8,FALSE)</f>
        <v>4.0031131919999998</v>
      </c>
      <c r="P320" s="11">
        <f>VLOOKUP($B320,data!$B$3:$Q$15316,'diff expr 0 vs 1 mite'!P$8,FALSE)</f>
        <v>6.285292031</v>
      </c>
      <c r="R320" s="27" t="s">
        <v>27749</v>
      </c>
      <c r="T320" s="2">
        <f t="shared" si="174"/>
        <v>7</v>
      </c>
      <c r="U320" s="2">
        <f t="shared" si="175"/>
        <v>3</v>
      </c>
      <c r="V320" s="2">
        <f t="shared" si="176"/>
        <v>5</v>
      </c>
      <c r="W320" s="2">
        <f t="shared" si="177"/>
        <v>1</v>
      </c>
      <c r="X320" s="2">
        <f t="shared" si="178"/>
        <v>2</v>
      </c>
      <c r="Y320" s="2">
        <f t="shared" si="179"/>
        <v>6</v>
      </c>
      <c r="Z320" s="2">
        <f t="shared" si="180"/>
        <v>9</v>
      </c>
      <c r="AA320" s="2">
        <f t="shared" si="181"/>
        <v>4</v>
      </c>
      <c r="AB320" s="2">
        <f t="shared" si="182"/>
        <v>8</v>
      </c>
      <c r="AC320" s="2"/>
      <c r="AD320" s="2">
        <f t="shared" si="183"/>
        <v>0</v>
      </c>
      <c r="AE320" s="2">
        <f t="shared" si="184"/>
        <v>0</v>
      </c>
      <c r="AF320" s="2">
        <f t="shared" si="185"/>
        <v>0</v>
      </c>
      <c r="AG320" s="2">
        <f t="shared" si="186"/>
        <v>0</v>
      </c>
      <c r="AH320" s="2">
        <f t="shared" si="187"/>
        <v>0</v>
      </c>
      <c r="AI320" s="2">
        <f t="shared" si="188"/>
        <v>0</v>
      </c>
      <c r="AJ320" s="2">
        <f t="shared" si="189"/>
        <v>0</v>
      </c>
      <c r="AK320" s="2">
        <f t="shared" si="190"/>
        <v>0</v>
      </c>
      <c r="AL320" s="2">
        <f t="shared" si="191"/>
        <v>0</v>
      </c>
      <c r="AM320" s="2"/>
      <c r="AN320" s="2">
        <f t="shared" si="192"/>
        <v>7</v>
      </c>
      <c r="AO320" s="2">
        <f t="shared" si="193"/>
        <v>3</v>
      </c>
      <c r="AP320" s="2">
        <f t="shared" si="194"/>
        <v>5</v>
      </c>
      <c r="AQ320" s="2">
        <f t="shared" si="195"/>
        <v>1</v>
      </c>
      <c r="AR320" s="2">
        <f t="shared" si="196"/>
        <v>2</v>
      </c>
      <c r="AS320" s="2">
        <f t="shared" si="197"/>
        <v>6</v>
      </c>
      <c r="AT320" s="2">
        <f t="shared" si="198"/>
        <v>9</v>
      </c>
      <c r="AU320" s="2">
        <f t="shared" si="199"/>
        <v>4</v>
      </c>
      <c r="AV320" s="2">
        <f t="shared" si="200"/>
        <v>8</v>
      </c>
      <c r="AW320" s="2"/>
      <c r="AX320" s="5">
        <f t="shared" si="201"/>
        <v>4</v>
      </c>
      <c r="AY320" s="2">
        <f t="shared" si="202"/>
        <v>5</v>
      </c>
      <c r="AZ320" s="2">
        <f t="shared" si="203"/>
        <v>16</v>
      </c>
      <c r="BA320" s="2">
        <f t="shared" si="207"/>
        <v>29</v>
      </c>
      <c r="BB320" s="2">
        <f t="shared" si="208"/>
        <v>14</v>
      </c>
      <c r="BC320" s="2">
        <f t="shared" si="209"/>
        <v>6</v>
      </c>
      <c r="BD320" s="2">
        <f t="shared" si="210"/>
        <v>6</v>
      </c>
      <c r="BE320" s="19">
        <f t="shared" si="211"/>
        <v>10</v>
      </c>
      <c r="BF320" s="19">
        <f t="shared" si="212"/>
        <v>4.0824829046386304</v>
      </c>
      <c r="BG320" s="31">
        <f t="shared" si="213"/>
        <v>-0.9797958971132712</v>
      </c>
      <c r="BH320" s="32">
        <f t="shared" si="204"/>
        <v>0.16359343889515282</v>
      </c>
      <c r="BI320" s="62">
        <f t="shared" si="214"/>
        <v>6.9014084507042259E-2</v>
      </c>
      <c r="BJ320" s="62" t="str">
        <f t="shared" si="215"/>
        <v/>
      </c>
      <c r="BK320" s="73" t="str">
        <f t="shared" si="216"/>
        <v/>
      </c>
      <c r="BM320" s="11">
        <f t="shared" si="205"/>
        <v>0.14754531193001277</v>
      </c>
    </row>
    <row r="321" spans="1:65">
      <c r="A321" s="30" t="s">
        <v>1122</v>
      </c>
      <c r="B321" s="30" t="s">
        <v>1123</v>
      </c>
      <c r="C321" s="30" t="s">
        <v>1124</v>
      </c>
      <c r="D321" s="30" t="s">
        <v>1125</v>
      </c>
      <c r="E321" s="30" t="s">
        <v>1101</v>
      </c>
      <c r="F321" s="11" t="str">
        <f t="shared" si="206"/>
        <v>Imd-Pathway</v>
      </c>
      <c r="H321" s="11">
        <f>VLOOKUP($B321,data!$B$3:$Q$15316,'diff expr 0 vs 1 mite'!H$8,FALSE)</f>
        <v>1.407502187</v>
      </c>
      <c r="I321" s="11">
        <f>VLOOKUP($B321,data!$B$3:$Q$15316,'diff expr 0 vs 1 mite'!I$8,FALSE)</f>
        <v>1.6334978339999999</v>
      </c>
      <c r="J321" s="11">
        <f>VLOOKUP($B321,data!$B$3:$Q$15316,'diff expr 0 vs 1 mite'!J$8,FALSE)</f>
        <v>0.72069051900000003</v>
      </c>
      <c r="K321" s="11">
        <f>VLOOKUP($B321,data!$B$3:$Q$15316,'diff expr 0 vs 1 mite'!K$8,FALSE)</f>
        <v>1.1885489579999999</v>
      </c>
      <c r="L321" s="11">
        <f>VLOOKUP($B321,data!$B$3:$Q$15316,'diff expr 0 vs 1 mite'!L$8,FALSE)</f>
        <v>2.03339662</v>
      </c>
      <c r="M321" s="11">
        <f>VLOOKUP($B321,data!$B$3:$Q$15316,'diff expr 0 vs 1 mite'!M$8,FALSE)</f>
        <v>0</v>
      </c>
      <c r="N321" s="11">
        <f>VLOOKUP($B321,data!$B$3:$Q$15316,'diff expr 0 vs 1 mite'!N$8,FALSE)</f>
        <v>3.2217177019999998</v>
      </c>
      <c r="O321" s="11">
        <f>VLOOKUP($B321,data!$B$3:$Q$15316,'diff expr 0 vs 1 mite'!O$8,FALSE)</f>
        <v>1.200933958</v>
      </c>
      <c r="P321" s="11">
        <f>VLOOKUP($B321,data!$B$3:$Q$15316,'diff expr 0 vs 1 mite'!P$8,FALSE)</f>
        <v>2.007238423</v>
      </c>
      <c r="R321" s="27" t="s">
        <v>27749</v>
      </c>
      <c r="T321" s="2">
        <f t="shared" si="174"/>
        <v>5</v>
      </c>
      <c r="U321" s="2">
        <f t="shared" si="175"/>
        <v>6</v>
      </c>
      <c r="V321" s="2">
        <f t="shared" si="176"/>
        <v>2</v>
      </c>
      <c r="W321" s="2">
        <f t="shared" si="177"/>
        <v>3</v>
      </c>
      <c r="X321" s="2">
        <f t="shared" si="178"/>
        <v>8</v>
      </c>
      <c r="Y321" s="2">
        <f t="shared" si="179"/>
        <v>1</v>
      </c>
      <c r="Z321" s="2">
        <f t="shared" si="180"/>
        <v>9</v>
      </c>
      <c r="AA321" s="2">
        <f t="shared" si="181"/>
        <v>4</v>
      </c>
      <c r="AB321" s="2">
        <f t="shared" si="182"/>
        <v>7</v>
      </c>
      <c r="AC321" s="2"/>
      <c r="AD321" s="2">
        <f t="shared" si="183"/>
        <v>0</v>
      </c>
      <c r="AE321" s="2">
        <f t="shared" si="184"/>
        <v>0</v>
      </c>
      <c r="AF321" s="2">
        <f t="shared" si="185"/>
        <v>0</v>
      </c>
      <c r="AG321" s="2">
        <f t="shared" si="186"/>
        <v>0</v>
      </c>
      <c r="AH321" s="2">
        <f t="shared" si="187"/>
        <v>0</v>
      </c>
      <c r="AI321" s="2">
        <f t="shared" si="188"/>
        <v>0</v>
      </c>
      <c r="AJ321" s="2">
        <f t="shared" si="189"/>
        <v>0</v>
      </c>
      <c r="AK321" s="2">
        <f t="shared" si="190"/>
        <v>0</v>
      </c>
      <c r="AL321" s="2">
        <f t="shared" si="191"/>
        <v>0</v>
      </c>
      <c r="AM321" s="2"/>
      <c r="AN321" s="2">
        <f t="shared" si="192"/>
        <v>5</v>
      </c>
      <c r="AO321" s="2">
        <f t="shared" si="193"/>
        <v>6</v>
      </c>
      <c r="AP321" s="2">
        <f t="shared" si="194"/>
        <v>2</v>
      </c>
      <c r="AQ321" s="2">
        <f t="shared" si="195"/>
        <v>3</v>
      </c>
      <c r="AR321" s="2">
        <f t="shared" si="196"/>
        <v>8</v>
      </c>
      <c r="AS321" s="2">
        <f t="shared" si="197"/>
        <v>1</v>
      </c>
      <c r="AT321" s="2">
        <f t="shared" si="198"/>
        <v>9</v>
      </c>
      <c r="AU321" s="2">
        <f t="shared" si="199"/>
        <v>4</v>
      </c>
      <c r="AV321" s="2">
        <f t="shared" si="200"/>
        <v>7</v>
      </c>
      <c r="AW321" s="2"/>
      <c r="AX321" s="5">
        <f t="shared" si="201"/>
        <v>4</v>
      </c>
      <c r="AY321" s="2">
        <f t="shared" si="202"/>
        <v>5</v>
      </c>
      <c r="AZ321" s="2">
        <f t="shared" si="203"/>
        <v>16</v>
      </c>
      <c r="BA321" s="2">
        <f t="shared" si="207"/>
        <v>29</v>
      </c>
      <c r="BB321" s="2">
        <f t="shared" si="208"/>
        <v>14</v>
      </c>
      <c r="BC321" s="2">
        <f t="shared" si="209"/>
        <v>6</v>
      </c>
      <c r="BD321" s="2">
        <f t="shared" si="210"/>
        <v>6</v>
      </c>
      <c r="BE321" s="19">
        <f t="shared" si="211"/>
        <v>10</v>
      </c>
      <c r="BF321" s="19">
        <f t="shared" si="212"/>
        <v>4.0824829046386304</v>
      </c>
      <c r="BG321" s="31">
        <f t="shared" si="213"/>
        <v>-0.9797958971132712</v>
      </c>
      <c r="BH321" s="32">
        <f t="shared" si="204"/>
        <v>0.16359343889515282</v>
      </c>
      <c r="BI321" s="62">
        <f t="shared" si="214"/>
        <v>6.9014084507042259E-2</v>
      </c>
      <c r="BJ321" s="62" t="str">
        <f t="shared" si="215"/>
        <v/>
      </c>
      <c r="BK321" s="73" t="str">
        <f t="shared" si="216"/>
        <v/>
      </c>
      <c r="BM321" s="11">
        <f t="shared" si="205"/>
        <v>0.13600282922814147</v>
      </c>
    </row>
    <row r="322" spans="1:65">
      <c r="A322" s="30" t="s">
        <v>1126</v>
      </c>
      <c r="B322" s="30" t="s">
        <v>1127</v>
      </c>
      <c r="C322" s="30" t="s">
        <v>1128</v>
      </c>
      <c r="D322" s="30" t="s">
        <v>1129</v>
      </c>
      <c r="E322" s="30" t="s">
        <v>1130</v>
      </c>
      <c r="F322" s="11" t="str">
        <f t="shared" si="206"/>
        <v>Imd-Pathway</v>
      </c>
      <c r="H322" s="11">
        <f>VLOOKUP($B322,data!$B$3:$Q$15316,'diff expr 0 vs 1 mite'!H$8,FALSE)</f>
        <v>11.302044779999999</v>
      </c>
      <c r="I322" s="11">
        <f>VLOOKUP($B322,data!$B$3:$Q$15316,'diff expr 0 vs 1 mite'!I$8,FALSE)</f>
        <v>12.758774969999999</v>
      </c>
      <c r="J322" s="11">
        <f>VLOOKUP($B322,data!$B$3:$Q$15316,'diff expr 0 vs 1 mite'!J$8,FALSE)</f>
        <v>12.67115707</v>
      </c>
      <c r="K322" s="11">
        <f>VLOOKUP($B322,data!$B$3:$Q$15316,'diff expr 0 vs 1 mite'!K$8,FALSE)</f>
        <v>14.780316089999999</v>
      </c>
      <c r="L322" s="11">
        <f>VLOOKUP($B322,data!$B$3:$Q$15316,'diff expr 0 vs 1 mite'!L$8,FALSE)</f>
        <v>20.057767129999998</v>
      </c>
      <c r="M322" s="11">
        <f>VLOOKUP($B322,data!$B$3:$Q$15316,'diff expr 0 vs 1 mite'!M$8,FALSE)</f>
        <v>8.4625089720000002</v>
      </c>
      <c r="N322" s="11">
        <f>VLOOKUP($B322,data!$B$3:$Q$15316,'diff expr 0 vs 1 mite'!N$8,FALSE)</f>
        <v>12.2299837</v>
      </c>
      <c r="O322" s="11">
        <f>VLOOKUP($B322,data!$B$3:$Q$15316,'diff expr 0 vs 1 mite'!O$8,FALSE)</f>
        <v>17.879009759999999</v>
      </c>
      <c r="P322" s="11">
        <f>VLOOKUP($B322,data!$B$3:$Q$15316,'diff expr 0 vs 1 mite'!P$8,FALSE)</f>
        <v>11.76373338</v>
      </c>
      <c r="R322" s="27" t="s">
        <v>27749</v>
      </c>
      <c r="T322" s="2">
        <f t="shared" si="174"/>
        <v>2</v>
      </c>
      <c r="U322" s="2">
        <f t="shared" si="175"/>
        <v>6</v>
      </c>
      <c r="V322" s="2">
        <f t="shared" si="176"/>
        <v>5</v>
      </c>
      <c r="W322" s="2">
        <f t="shared" si="177"/>
        <v>7</v>
      </c>
      <c r="X322" s="2">
        <f t="shared" si="178"/>
        <v>9</v>
      </c>
      <c r="Y322" s="2">
        <f t="shared" si="179"/>
        <v>1</v>
      </c>
      <c r="Z322" s="2">
        <f t="shared" si="180"/>
        <v>4</v>
      </c>
      <c r="AA322" s="2">
        <f t="shared" si="181"/>
        <v>8</v>
      </c>
      <c r="AB322" s="2">
        <f t="shared" si="182"/>
        <v>3</v>
      </c>
      <c r="AC322" s="2"/>
      <c r="AD322" s="2">
        <f t="shared" si="183"/>
        <v>0</v>
      </c>
      <c r="AE322" s="2">
        <f t="shared" si="184"/>
        <v>0</v>
      </c>
      <c r="AF322" s="2">
        <f t="shared" si="185"/>
        <v>0</v>
      </c>
      <c r="AG322" s="2">
        <f t="shared" si="186"/>
        <v>0</v>
      </c>
      <c r="AH322" s="2">
        <f t="shared" si="187"/>
        <v>0</v>
      </c>
      <c r="AI322" s="2">
        <f t="shared" si="188"/>
        <v>0</v>
      </c>
      <c r="AJ322" s="2">
        <f t="shared" si="189"/>
        <v>0</v>
      </c>
      <c r="AK322" s="2">
        <f t="shared" si="190"/>
        <v>0</v>
      </c>
      <c r="AL322" s="2">
        <f t="shared" si="191"/>
        <v>0</v>
      </c>
      <c r="AM322" s="2"/>
      <c r="AN322" s="2">
        <f t="shared" si="192"/>
        <v>2</v>
      </c>
      <c r="AO322" s="2">
        <f t="shared" si="193"/>
        <v>6</v>
      </c>
      <c r="AP322" s="2">
        <f t="shared" si="194"/>
        <v>5</v>
      </c>
      <c r="AQ322" s="2">
        <f t="shared" si="195"/>
        <v>7</v>
      </c>
      <c r="AR322" s="2">
        <f t="shared" si="196"/>
        <v>9</v>
      </c>
      <c r="AS322" s="2">
        <f t="shared" si="197"/>
        <v>1</v>
      </c>
      <c r="AT322" s="2">
        <f t="shared" si="198"/>
        <v>4</v>
      </c>
      <c r="AU322" s="2">
        <f t="shared" si="199"/>
        <v>8</v>
      </c>
      <c r="AV322" s="2">
        <f t="shared" si="200"/>
        <v>3</v>
      </c>
      <c r="AW322" s="2"/>
      <c r="AX322" s="5">
        <f t="shared" si="201"/>
        <v>4</v>
      </c>
      <c r="AY322" s="2">
        <f t="shared" si="202"/>
        <v>5</v>
      </c>
      <c r="AZ322" s="2">
        <f t="shared" si="203"/>
        <v>20</v>
      </c>
      <c r="BA322" s="2">
        <f t="shared" si="207"/>
        <v>25</v>
      </c>
      <c r="BB322" s="2">
        <f t="shared" si="208"/>
        <v>10</v>
      </c>
      <c r="BC322" s="2">
        <f t="shared" si="209"/>
        <v>10</v>
      </c>
      <c r="BD322" s="2">
        <f t="shared" si="210"/>
        <v>10</v>
      </c>
      <c r="BE322" s="19">
        <f t="shared" si="211"/>
        <v>10</v>
      </c>
      <c r="BF322" s="19">
        <f t="shared" si="212"/>
        <v>4.0824829046386304</v>
      </c>
      <c r="BG322" s="31">
        <f t="shared" si="213"/>
        <v>0</v>
      </c>
      <c r="BH322" s="32">
        <f t="shared" si="204"/>
        <v>0.5</v>
      </c>
      <c r="BI322" s="62">
        <f t="shared" si="214"/>
        <v>9.7464788732394378E-2</v>
      </c>
      <c r="BJ322" s="62" t="str">
        <f t="shared" si="215"/>
        <v/>
      </c>
      <c r="BK322" s="73" t="str">
        <f t="shared" si="216"/>
        <v/>
      </c>
      <c r="BM322" s="11">
        <f t="shared" si="205"/>
        <v>3.8708597864839822E-2</v>
      </c>
    </row>
    <row r="323" spans="1:65">
      <c r="A323" s="30" t="s">
        <v>1131</v>
      </c>
      <c r="B323" s="30" t="s">
        <v>1132</v>
      </c>
      <c r="C323" s="30" t="s">
        <v>136</v>
      </c>
      <c r="D323" s="30" t="s">
        <v>1133</v>
      </c>
      <c r="E323" s="30" t="s">
        <v>1130</v>
      </c>
      <c r="F323" s="11" t="str">
        <f t="shared" si="206"/>
        <v>Imd-Pathway</v>
      </c>
      <c r="H323" s="11">
        <f>VLOOKUP($B323,data!$B$3:$Q$15316,'diff expr 0 vs 1 mite'!H$8,FALSE)</f>
        <v>91.697476170000002</v>
      </c>
      <c r="I323" s="11">
        <f>VLOOKUP($B323,data!$B$3:$Q$15316,'diff expr 0 vs 1 mite'!I$8,FALSE)</f>
        <v>81.774369190000002</v>
      </c>
      <c r="J323" s="11">
        <f>VLOOKUP($B323,data!$B$3:$Q$15316,'diff expr 0 vs 1 mite'!J$8,FALSE)</f>
        <v>79.034624910000005</v>
      </c>
      <c r="K323" s="11">
        <f>VLOOKUP($B323,data!$B$3:$Q$15316,'diff expr 0 vs 1 mite'!K$8,FALSE)</f>
        <v>98.30063174</v>
      </c>
      <c r="L323" s="11">
        <f>VLOOKUP($B323,data!$B$3:$Q$15316,'diff expr 0 vs 1 mite'!L$8,FALSE)</f>
        <v>180.97696289999999</v>
      </c>
      <c r="M323" s="11">
        <f>VLOOKUP($B323,data!$B$3:$Q$15316,'diff expr 0 vs 1 mite'!M$8,FALSE)</f>
        <v>238.27494440000001</v>
      </c>
      <c r="N323" s="11">
        <f>VLOOKUP($B323,data!$B$3:$Q$15316,'diff expr 0 vs 1 mite'!N$8,FALSE)</f>
        <v>164.47339930000001</v>
      </c>
      <c r="O323" s="11">
        <f>VLOOKUP($B323,data!$B$3:$Q$15316,'diff expr 0 vs 1 mite'!O$8,FALSE)</f>
        <v>279.19235520000001</v>
      </c>
      <c r="P323" s="11">
        <f>VLOOKUP($B323,data!$B$3:$Q$15316,'diff expr 0 vs 1 mite'!P$8,FALSE)</f>
        <v>351.46238369999998</v>
      </c>
      <c r="R323" s="27" t="s">
        <v>27749</v>
      </c>
      <c r="T323" s="2">
        <f t="shared" si="174"/>
        <v>3</v>
      </c>
      <c r="U323" s="2">
        <f t="shared" si="175"/>
        <v>2</v>
      </c>
      <c r="V323" s="2">
        <f t="shared" si="176"/>
        <v>1</v>
      </c>
      <c r="W323" s="2">
        <f t="shared" si="177"/>
        <v>4</v>
      </c>
      <c r="X323" s="2">
        <f t="shared" si="178"/>
        <v>6</v>
      </c>
      <c r="Y323" s="2">
        <f t="shared" si="179"/>
        <v>7</v>
      </c>
      <c r="Z323" s="2">
        <f t="shared" si="180"/>
        <v>5</v>
      </c>
      <c r="AA323" s="2">
        <f t="shared" si="181"/>
        <v>8</v>
      </c>
      <c r="AB323" s="2">
        <f t="shared" si="182"/>
        <v>9</v>
      </c>
      <c r="AC323" s="2"/>
      <c r="AD323" s="2">
        <f t="shared" si="183"/>
        <v>0</v>
      </c>
      <c r="AE323" s="2">
        <f t="shared" si="184"/>
        <v>0</v>
      </c>
      <c r="AF323" s="2">
        <f t="shared" si="185"/>
        <v>0</v>
      </c>
      <c r="AG323" s="2">
        <f t="shared" si="186"/>
        <v>0</v>
      </c>
      <c r="AH323" s="2">
        <f t="shared" si="187"/>
        <v>0</v>
      </c>
      <c r="AI323" s="2">
        <f t="shared" si="188"/>
        <v>0</v>
      </c>
      <c r="AJ323" s="2">
        <f t="shared" si="189"/>
        <v>0</v>
      </c>
      <c r="AK323" s="2">
        <f t="shared" si="190"/>
        <v>0</v>
      </c>
      <c r="AL323" s="2">
        <f t="shared" si="191"/>
        <v>0</v>
      </c>
      <c r="AM323" s="2"/>
      <c r="AN323" s="2">
        <f t="shared" si="192"/>
        <v>3</v>
      </c>
      <c r="AO323" s="2">
        <f t="shared" si="193"/>
        <v>2</v>
      </c>
      <c r="AP323" s="2">
        <f t="shared" si="194"/>
        <v>1</v>
      </c>
      <c r="AQ323" s="2">
        <f t="shared" si="195"/>
        <v>4</v>
      </c>
      <c r="AR323" s="2">
        <f t="shared" si="196"/>
        <v>6</v>
      </c>
      <c r="AS323" s="2">
        <f t="shared" si="197"/>
        <v>7</v>
      </c>
      <c r="AT323" s="2">
        <f t="shared" si="198"/>
        <v>5</v>
      </c>
      <c r="AU323" s="2">
        <f t="shared" si="199"/>
        <v>8</v>
      </c>
      <c r="AV323" s="2">
        <f t="shared" si="200"/>
        <v>9</v>
      </c>
      <c r="AW323" s="2"/>
      <c r="AX323" s="5">
        <f t="shared" si="201"/>
        <v>4</v>
      </c>
      <c r="AY323" s="2">
        <f t="shared" si="202"/>
        <v>5</v>
      </c>
      <c r="AZ323" s="2">
        <f t="shared" si="203"/>
        <v>10</v>
      </c>
      <c r="BA323" s="2">
        <f t="shared" si="207"/>
        <v>35</v>
      </c>
      <c r="BB323" s="2">
        <f t="shared" si="208"/>
        <v>20</v>
      </c>
      <c r="BC323" s="2">
        <f t="shared" si="209"/>
        <v>0</v>
      </c>
      <c r="BD323" s="2">
        <f t="shared" si="210"/>
        <v>0</v>
      </c>
      <c r="BE323" s="19">
        <f t="shared" si="211"/>
        <v>10</v>
      </c>
      <c r="BF323" s="19">
        <f t="shared" si="212"/>
        <v>4.0824829046386304</v>
      </c>
      <c r="BG323" s="31">
        <f t="shared" si="213"/>
        <v>-2.4494897427831779</v>
      </c>
      <c r="BH323" s="32">
        <f t="shared" si="204"/>
        <v>7.1529392177148241E-3</v>
      </c>
      <c r="BI323" s="62">
        <f t="shared" si="214"/>
        <v>2.8169014084507044E-4</v>
      </c>
      <c r="BJ323" s="62" t="str">
        <f t="shared" si="215"/>
        <v/>
      </c>
      <c r="BK323" s="73" t="str">
        <f t="shared" si="216"/>
        <v>sign</v>
      </c>
      <c r="BM323" s="11">
        <f t="shared" si="205"/>
        <v>0.44237623236801982</v>
      </c>
    </row>
    <row r="324" spans="1:65">
      <c r="A324" s="30" t="s">
        <v>1134</v>
      </c>
      <c r="B324" s="30" t="s">
        <v>1135</v>
      </c>
      <c r="C324" s="30" t="s">
        <v>1136</v>
      </c>
      <c r="D324" s="30" t="s">
        <v>1137</v>
      </c>
      <c r="E324" s="30" t="s">
        <v>1130</v>
      </c>
      <c r="F324" s="11" t="str">
        <f t="shared" si="206"/>
        <v>Imd-Pathway</v>
      </c>
      <c r="H324" s="11">
        <f>VLOOKUP($B324,data!$B$3:$Q$15316,'diff expr 0 vs 1 mite'!H$8,FALSE)</f>
        <v>30.495880710000002</v>
      </c>
      <c r="I324" s="11">
        <f>VLOOKUP($B324,data!$B$3:$Q$15316,'diff expr 0 vs 1 mite'!I$8,FALSE)</f>
        <v>51.58482815</v>
      </c>
      <c r="J324" s="11">
        <f>VLOOKUP($B324,data!$B$3:$Q$15316,'diff expr 0 vs 1 mite'!J$8,FALSE)</f>
        <v>14.587729080000001</v>
      </c>
      <c r="K324" s="11">
        <f>VLOOKUP($B324,data!$B$3:$Q$15316,'diff expr 0 vs 1 mite'!K$8,FALSE)</f>
        <v>35.479659810000001</v>
      </c>
      <c r="L324" s="11">
        <f>VLOOKUP($B324,data!$B$3:$Q$15316,'diff expr 0 vs 1 mite'!L$8,FALSE)</f>
        <v>21.05993921</v>
      </c>
      <c r="M324" s="11">
        <f>VLOOKUP($B324,data!$B$3:$Q$15316,'diff expr 0 vs 1 mite'!M$8,FALSE)</f>
        <v>22.563582230000002</v>
      </c>
      <c r="N324" s="11">
        <f>VLOOKUP($B324,data!$B$3:$Q$15316,'diff expr 0 vs 1 mite'!N$8,FALSE)</f>
        <v>67.467472569999998</v>
      </c>
      <c r="O324" s="11">
        <f>VLOOKUP($B324,data!$B$3:$Q$15316,'diff expr 0 vs 1 mite'!O$8,FALSE)</f>
        <v>38.914230259999997</v>
      </c>
      <c r="P324" s="11">
        <f>VLOOKUP($B324,data!$B$3:$Q$15316,'diff expr 0 vs 1 mite'!P$8,FALSE)</f>
        <v>39.680283529999997</v>
      </c>
      <c r="R324" s="27" t="s">
        <v>27749</v>
      </c>
      <c r="T324" s="2">
        <f t="shared" si="174"/>
        <v>4</v>
      </c>
      <c r="U324" s="2">
        <f t="shared" si="175"/>
        <v>8</v>
      </c>
      <c r="V324" s="2">
        <f t="shared" si="176"/>
        <v>1</v>
      </c>
      <c r="W324" s="2">
        <f t="shared" si="177"/>
        <v>5</v>
      </c>
      <c r="X324" s="2">
        <f t="shared" si="178"/>
        <v>2</v>
      </c>
      <c r="Y324" s="2">
        <f t="shared" si="179"/>
        <v>3</v>
      </c>
      <c r="Z324" s="2">
        <f t="shared" si="180"/>
        <v>9</v>
      </c>
      <c r="AA324" s="2">
        <f t="shared" si="181"/>
        <v>6</v>
      </c>
      <c r="AB324" s="2">
        <f t="shared" si="182"/>
        <v>7</v>
      </c>
      <c r="AC324" s="2"/>
      <c r="AD324" s="2">
        <f t="shared" si="183"/>
        <v>0</v>
      </c>
      <c r="AE324" s="2">
        <f t="shared" si="184"/>
        <v>0</v>
      </c>
      <c r="AF324" s="2">
        <f t="shared" si="185"/>
        <v>0</v>
      </c>
      <c r="AG324" s="2">
        <f t="shared" si="186"/>
        <v>0</v>
      </c>
      <c r="AH324" s="2">
        <f t="shared" si="187"/>
        <v>0</v>
      </c>
      <c r="AI324" s="2">
        <f t="shared" si="188"/>
        <v>0</v>
      </c>
      <c r="AJ324" s="2">
        <f t="shared" si="189"/>
        <v>0</v>
      </c>
      <c r="AK324" s="2">
        <f t="shared" si="190"/>
        <v>0</v>
      </c>
      <c r="AL324" s="2">
        <f t="shared" si="191"/>
        <v>0</v>
      </c>
      <c r="AM324" s="2"/>
      <c r="AN324" s="2">
        <f t="shared" si="192"/>
        <v>4</v>
      </c>
      <c r="AO324" s="2">
        <f t="shared" si="193"/>
        <v>8</v>
      </c>
      <c r="AP324" s="2">
        <f t="shared" si="194"/>
        <v>1</v>
      </c>
      <c r="AQ324" s="2">
        <f t="shared" si="195"/>
        <v>5</v>
      </c>
      <c r="AR324" s="2">
        <f t="shared" si="196"/>
        <v>2</v>
      </c>
      <c r="AS324" s="2">
        <f t="shared" si="197"/>
        <v>3</v>
      </c>
      <c r="AT324" s="2">
        <f t="shared" si="198"/>
        <v>9</v>
      </c>
      <c r="AU324" s="2">
        <f t="shared" si="199"/>
        <v>6</v>
      </c>
      <c r="AV324" s="2">
        <f t="shared" si="200"/>
        <v>7</v>
      </c>
      <c r="AW324" s="2"/>
      <c r="AX324" s="5">
        <f t="shared" si="201"/>
        <v>4</v>
      </c>
      <c r="AY324" s="2">
        <f t="shared" si="202"/>
        <v>5</v>
      </c>
      <c r="AZ324" s="2">
        <f t="shared" si="203"/>
        <v>18</v>
      </c>
      <c r="BA324" s="2">
        <f t="shared" si="207"/>
        <v>27</v>
      </c>
      <c r="BB324" s="2">
        <f t="shared" si="208"/>
        <v>12</v>
      </c>
      <c r="BC324" s="2">
        <f t="shared" si="209"/>
        <v>8</v>
      </c>
      <c r="BD324" s="2">
        <f t="shared" si="210"/>
        <v>8</v>
      </c>
      <c r="BE324" s="19">
        <f t="shared" si="211"/>
        <v>10</v>
      </c>
      <c r="BF324" s="19">
        <f t="shared" si="212"/>
        <v>4.0824829046386304</v>
      </c>
      <c r="BG324" s="31">
        <f t="shared" si="213"/>
        <v>-0.4898979485566356</v>
      </c>
      <c r="BH324" s="32">
        <f t="shared" si="204"/>
        <v>0.31210305738320299</v>
      </c>
      <c r="BI324" s="62">
        <f t="shared" si="214"/>
        <v>8.2816901408450716E-2</v>
      </c>
      <c r="BJ324" s="62" t="str">
        <f t="shared" si="215"/>
        <v/>
      </c>
      <c r="BK324" s="73" t="str">
        <f t="shared" si="216"/>
        <v/>
      </c>
      <c r="BM324" s="11">
        <f t="shared" si="205"/>
        <v>6.0063222613926853E-2</v>
      </c>
    </row>
    <row r="325" spans="1:65">
      <c r="A325" s="30" t="s">
        <v>1138</v>
      </c>
      <c r="B325" s="30" t="s">
        <v>1139</v>
      </c>
      <c r="C325" s="30" t="s">
        <v>1140</v>
      </c>
      <c r="D325" s="30" t="s">
        <v>1141</v>
      </c>
      <c r="E325" s="30" t="s">
        <v>1130</v>
      </c>
      <c r="F325" s="11" t="str">
        <f t="shared" si="206"/>
        <v>Imd-Pathway</v>
      </c>
      <c r="H325" s="11">
        <f>VLOOKUP($B325,data!$B$3:$Q$15316,'diff expr 0 vs 1 mite'!H$8,FALSE)</f>
        <v>2.5094363469999998</v>
      </c>
      <c r="I325" s="11">
        <f>VLOOKUP($B325,data!$B$3:$Q$15316,'diff expr 0 vs 1 mite'!I$8,FALSE)</f>
        <v>2.0128004260000001</v>
      </c>
      <c r="J325" s="11">
        <f>VLOOKUP($B325,data!$B$3:$Q$15316,'diff expr 0 vs 1 mite'!J$8,FALSE)</f>
        <v>1.7715485639999999</v>
      </c>
      <c r="K325" s="11">
        <f>VLOOKUP($B325,data!$B$3:$Q$15316,'diff expr 0 vs 1 mite'!K$8,FALSE)</f>
        <v>1.789586409</v>
      </c>
      <c r="L325" s="11">
        <f>VLOOKUP($B325,data!$B$3:$Q$15316,'diff expr 0 vs 1 mite'!L$8,FALSE)</f>
        <v>3.8413217730000002</v>
      </c>
      <c r="M325" s="11">
        <f>VLOOKUP($B325,data!$B$3:$Q$15316,'diff expr 0 vs 1 mite'!M$8,FALSE)</f>
        <v>2.2845728680000001</v>
      </c>
      <c r="N325" s="11">
        <f>VLOOKUP($B325,data!$B$3:$Q$15316,'diff expr 0 vs 1 mite'!N$8,FALSE)</f>
        <v>2.428979607</v>
      </c>
      <c r="O325" s="11">
        <f>VLOOKUP($B325,data!$B$3:$Q$15316,'diff expr 0 vs 1 mite'!O$8,FALSE)</f>
        <v>2.7333775519999999</v>
      </c>
      <c r="P325" s="11">
        <f>VLOOKUP($B325,data!$B$3:$Q$15316,'diff expr 0 vs 1 mite'!P$8,FALSE)</f>
        <v>4.2639905799999998</v>
      </c>
      <c r="R325" s="27" t="s">
        <v>27749</v>
      </c>
      <c r="T325" s="2">
        <f t="shared" si="174"/>
        <v>6</v>
      </c>
      <c r="U325" s="2">
        <f t="shared" si="175"/>
        <v>3</v>
      </c>
      <c r="V325" s="2">
        <f t="shared" si="176"/>
        <v>1</v>
      </c>
      <c r="W325" s="2">
        <f t="shared" si="177"/>
        <v>2</v>
      </c>
      <c r="X325" s="2">
        <f t="shared" si="178"/>
        <v>8</v>
      </c>
      <c r="Y325" s="2">
        <f t="shared" si="179"/>
        <v>4</v>
      </c>
      <c r="Z325" s="2">
        <f t="shared" si="180"/>
        <v>5</v>
      </c>
      <c r="AA325" s="2">
        <f t="shared" si="181"/>
        <v>7</v>
      </c>
      <c r="AB325" s="2">
        <f t="shared" si="182"/>
        <v>9</v>
      </c>
      <c r="AC325" s="2"/>
      <c r="AD325" s="2">
        <f t="shared" si="183"/>
        <v>0</v>
      </c>
      <c r="AE325" s="2">
        <f t="shared" si="184"/>
        <v>0</v>
      </c>
      <c r="AF325" s="2">
        <f t="shared" si="185"/>
        <v>0</v>
      </c>
      <c r="AG325" s="2">
        <f t="shared" si="186"/>
        <v>0</v>
      </c>
      <c r="AH325" s="2">
        <f t="shared" si="187"/>
        <v>0</v>
      </c>
      <c r="AI325" s="2">
        <f t="shared" si="188"/>
        <v>0</v>
      </c>
      <c r="AJ325" s="2">
        <f t="shared" si="189"/>
        <v>0</v>
      </c>
      <c r="AK325" s="2">
        <f t="shared" si="190"/>
        <v>0</v>
      </c>
      <c r="AL325" s="2">
        <f t="shared" si="191"/>
        <v>0</v>
      </c>
      <c r="AM325" s="2"/>
      <c r="AN325" s="2">
        <f t="shared" si="192"/>
        <v>6</v>
      </c>
      <c r="AO325" s="2">
        <f t="shared" si="193"/>
        <v>3</v>
      </c>
      <c r="AP325" s="2">
        <f t="shared" si="194"/>
        <v>1</v>
      </c>
      <c r="AQ325" s="2">
        <f t="shared" si="195"/>
        <v>2</v>
      </c>
      <c r="AR325" s="2">
        <f t="shared" si="196"/>
        <v>8</v>
      </c>
      <c r="AS325" s="2">
        <f t="shared" si="197"/>
        <v>4</v>
      </c>
      <c r="AT325" s="2">
        <f t="shared" si="198"/>
        <v>5</v>
      </c>
      <c r="AU325" s="2">
        <f t="shared" si="199"/>
        <v>7</v>
      </c>
      <c r="AV325" s="2">
        <f t="shared" si="200"/>
        <v>9</v>
      </c>
      <c r="AW325" s="2"/>
      <c r="AX325" s="5">
        <f t="shared" si="201"/>
        <v>4</v>
      </c>
      <c r="AY325" s="2">
        <f t="shared" si="202"/>
        <v>5</v>
      </c>
      <c r="AZ325" s="2">
        <f t="shared" si="203"/>
        <v>12</v>
      </c>
      <c r="BA325" s="2">
        <f t="shared" si="207"/>
        <v>33</v>
      </c>
      <c r="BB325" s="2">
        <f t="shared" si="208"/>
        <v>18</v>
      </c>
      <c r="BC325" s="2">
        <f t="shared" si="209"/>
        <v>2</v>
      </c>
      <c r="BD325" s="2">
        <f t="shared" si="210"/>
        <v>2</v>
      </c>
      <c r="BE325" s="19">
        <f t="shared" si="211"/>
        <v>10</v>
      </c>
      <c r="BF325" s="19">
        <f t="shared" si="212"/>
        <v>4.0824829046386304</v>
      </c>
      <c r="BG325" s="31">
        <f t="shared" si="213"/>
        <v>-1.9595917942265424</v>
      </c>
      <c r="BH325" s="32">
        <f t="shared" si="204"/>
        <v>2.5021760624352556E-2</v>
      </c>
      <c r="BI325" s="62">
        <f t="shared" si="214"/>
        <v>2.47887323943662E-2</v>
      </c>
      <c r="BJ325" s="62" t="str">
        <f t="shared" si="215"/>
        <v/>
      </c>
      <c r="BK325" s="73" t="str">
        <f t="shared" si="216"/>
        <v/>
      </c>
      <c r="BM325" s="11">
        <f t="shared" si="205"/>
        <v>0.18729045104207193</v>
      </c>
    </row>
    <row r="326" spans="1:65">
      <c r="A326" s="30" t="s">
        <v>1142</v>
      </c>
      <c r="B326" s="30" t="s">
        <v>1143</v>
      </c>
      <c r="C326" s="30" t="s">
        <v>136</v>
      </c>
      <c r="D326" s="30" t="s">
        <v>101</v>
      </c>
      <c r="E326" s="30" t="s">
        <v>1130</v>
      </c>
      <c r="F326" s="11" t="str">
        <f t="shared" si="206"/>
        <v>Imd-Pathway</v>
      </c>
      <c r="H326" s="11">
        <f>VLOOKUP($B326,data!$B$3:$Q$15316,'diff expr 0 vs 1 mite'!H$8,FALSE)</f>
        <v>5.6957286930000004</v>
      </c>
      <c r="I326" s="11">
        <f>VLOOKUP($B326,data!$B$3:$Q$15316,'diff expr 0 vs 1 mite'!I$8,FALSE)</f>
        <v>7.1801139200000001</v>
      </c>
      <c r="J326" s="11">
        <f>VLOOKUP($B326,data!$B$3:$Q$15316,'diff expr 0 vs 1 mite'!J$8,FALSE)</f>
        <v>6.4525637490000003</v>
      </c>
      <c r="K326" s="11">
        <f>VLOOKUP($B326,data!$B$3:$Q$15316,'diff expr 0 vs 1 mite'!K$8,FALSE)</f>
        <v>4.4397159530000003</v>
      </c>
      <c r="L326" s="11">
        <f>VLOOKUP($B326,data!$B$3:$Q$15316,'diff expr 0 vs 1 mite'!L$8,FALSE)</f>
        <v>1.542849575</v>
      </c>
      <c r="M326" s="11">
        <f>VLOOKUP($B326,data!$B$3:$Q$15316,'diff expr 0 vs 1 mite'!M$8,FALSE)</f>
        <v>3.5150693880000001</v>
      </c>
      <c r="N326" s="11">
        <f>VLOOKUP($B326,data!$B$3:$Q$15316,'diff expr 0 vs 1 mite'!N$8,FALSE)</f>
        <v>9.9816837369999991</v>
      </c>
      <c r="O326" s="11">
        <f>VLOOKUP($B326,data!$B$3:$Q$15316,'diff expr 0 vs 1 mite'!O$8,FALSE)</f>
        <v>6.1962584740000004</v>
      </c>
      <c r="P326" s="11">
        <f>VLOOKUP($B326,data!$B$3:$Q$15316,'diff expr 0 vs 1 mite'!P$8,FALSE)</f>
        <v>16.245353770000001</v>
      </c>
      <c r="R326" s="27" t="s">
        <v>27749</v>
      </c>
      <c r="T326" s="2">
        <f t="shared" si="174"/>
        <v>4</v>
      </c>
      <c r="U326" s="2">
        <f t="shared" si="175"/>
        <v>7</v>
      </c>
      <c r="V326" s="2">
        <f t="shared" si="176"/>
        <v>6</v>
      </c>
      <c r="W326" s="2">
        <f t="shared" si="177"/>
        <v>3</v>
      </c>
      <c r="X326" s="2">
        <f t="shared" si="178"/>
        <v>1</v>
      </c>
      <c r="Y326" s="2">
        <f t="shared" si="179"/>
        <v>2</v>
      </c>
      <c r="Z326" s="2">
        <f t="shared" si="180"/>
        <v>8</v>
      </c>
      <c r="AA326" s="2">
        <f t="shared" si="181"/>
        <v>5</v>
      </c>
      <c r="AB326" s="2">
        <f t="shared" si="182"/>
        <v>9</v>
      </c>
      <c r="AC326" s="2"/>
      <c r="AD326" s="2">
        <f t="shared" si="183"/>
        <v>0</v>
      </c>
      <c r="AE326" s="2">
        <f t="shared" si="184"/>
        <v>0</v>
      </c>
      <c r="AF326" s="2">
        <f t="shared" si="185"/>
        <v>0</v>
      </c>
      <c r="AG326" s="2">
        <f t="shared" si="186"/>
        <v>0</v>
      </c>
      <c r="AH326" s="2">
        <f t="shared" si="187"/>
        <v>0</v>
      </c>
      <c r="AI326" s="2">
        <f t="shared" si="188"/>
        <v>0</v>
      </c>
      <c r="AJ326" s="2">
        <f t="shared" si="189"/>
        <v>0</v>
      </c>
      <c r="AK326" s="2">
        <f t="shared" si="190"/>
        <v>0</v>
      </c>
      <c r="AL326" s="2">
        <f t="shared" si="191"/>
        <v>0</v>
      </c>
      <c r="AM326" s="2"/>
      <c r="AN326" s="2">
        <f t="shared" si="192"/>
        <v>4</v>
      </c>
      <c r="AO326" s="2">
        <f t="shared" si="193"/>
        <v>7</v>
      </c>
      <c r="AP326" s="2">
        <f t="shared" si="194"/>
        <v>6</v>
      </c>
      <c r="AQ326" s="2">
        <f t="shared" si="195"/>
        <v>3</v>
      </c>
      <c r="AR326" s="2">
        <f t="shared" si="196"/>
        <v>1</v>
      </c>
      <c r="AS326" s="2">
        <f t="shared" si="197"/>
        <v>2</v>
      </c>
      <c r="AT326" s="2">
        <f t="shared" si="198"/>
        <v>8</v>
      </c>
      <c r="AU326" s="2">
        <f t="shared" si="199"/>
        <v>5</v>
      </c>
      <c r="AV326" s="2">
        <f t="shared" si="200"/>
        <v>9</v>
      </c>
      <c r="AW326" s="2"/>
      <c r="AX326" s="5">
        <f t="shared" si="201"/>
        <v>4</v>
      </c>
      <c r="AY326" s="2">
        <f t="shared" si="202"/>
        <v>5</v>
      </c>
      <c r="AZ326" s="2">
        <f t="shared" si="203"/>
        <v>20</v>
      </c>
      <c r="BA326" s="2">
        <f t="shared" si="207"/>
        <v>25</v>
      </c>
      <c r="BB326" s="2">
        <f t="shared" si="208"/>
        <v>10</v>
      </c>
      <c r="BC326" s="2">
        <f t="shared" si="209"/>
        <v>10</v>
      </c>
      <c r="BD326" s="2">
        <f t="shared" si="210"/>
        <v>10</v>
      </c>
      <c r="BE326" s="19">
        <f t="shared" si="211"/>
        <v>10</v>
      </c>
      <c r="BF326" s="19">
        <f t="shared" si="212"/>
        <v>4.0824829046386304</v>
      </c>
      <c r="BG326" s="31">
        <f t="shared" si="213"/>
        <v>0</v>
      </c>
      <c r="BH326" s="32">
        <f t="shared" si="204"/>
        <v>0.5</v>
      </c>
      <c r="BI326" s="62">
        <f t="shared" si="214"/>
        <v>9.7464788732394378E-2</v>
      </c>
      <c r="BJ326" s="62" t="str">
        <f t="shared" si="215"/>
        <v/>
      </c>
      <c r="BK326" s="73" t="str">
        <f t="shared" si="216"/>
        <v/>
      </c>
      <c r="BM326" s="11">
        <f t="shared" si="205"/>
        <v>0.10090877322216575</v>
      </c>
    </row>
    <row r="327" spans="1:65">
      <c r="A327" s="30" t="s">
        <v>1144</v>
      </c>
      <c r="B327" s="30" t="s">
        <v>1145</v>
      </c>
      <c r="C327" s="30" t="s">
        <v>1146</v>
      </c>
      <c r="D327" s="30"/>
      <c r="E327" s="30" t="s">
        <v>1147</v>
      </c>
      <c r="F327" s="11" t="str">
        <f t="shared" si="206"/>
        <v>IG Superfam</v>
      </c>
      <c r="H327" s="11">
        <f>VLOOKUP($B327,data!$B$3:$Q$15316,'diff expr 0 vs 1 mite'!H$8,FALSE)</f>
        <v>6.6593222589999996</v>
      </c>
      <c r="I327" s="11">
        <f>VLOOKUP($B327,data!$B$3:$Q$15316,'diff expr 0 vs 1 mite'!I$8,FALSE)</f>
        <v>8.9819718539999993</v>
      </c>
      <c r="J327" s="11">
        <f>VLOOKUP($B327,data!$B$3:$Q$15316,'diff expr 0 vs 1 mite'!J$8,FALSE)</f>
        <v>6.633139634</v>
      </c>
      <c r="K327" s="11">
        <f>VLOOKUP($B327,data!$B$3:$Q$15316,'diff expr 0 vs 1 mite'!K$8,FALSE)</f>
        <v>6.6304607799999999</v>
      </c>
      <c r="L327" s="11">
        <f>VLOOKUP($B327,data!$B$3:$Q$15316,'diff expr 0 vs 1 mite'!L$8,FALSE)</f>
        <v>6.7644982809999998</v>
      </c>
      <c r="M327" s="11">
        <f>VLOOKUP($B327,data!$B$3:$Q$15316,'diff expr 0 vs 1 mite'!M$8,FALSE)</f>
        <v>10.959314060000001</v>
      </c>
      <c r="N327" s="11">
        <f>VLOOKUP($B327,data!$B$3:$Q$15316,'diff expr 0 vs 1 mite'!N$8,FALSE)</f>
        <v>11.20891192</v>
      </c>
      <c r="O327" s="11">
        <f>VLOOKUP($B327,data!$B$3:$Q$15316,'diff expr 0 vs 1 mite'!O$8,FALSE)</f>
        <v>8.7893204639999993</v>
      </c>
      <c r="P327" s="11">
        <f>VLOOKUP($B327,data!$B$3:$Q$15316,'diff expr 0 vs 1 mite'!P$8,FALSE)</f>
        <v>9.4968573660000004</v>
      </c>
      <c r="R327" s="27" t="s">
        <v>27749</v>
      </c>
      <c r="T327" s="2">
        <f t="shared" si="174"/>
        <v>3</v>
      </c>
      <c r="U327" s="2">
        <f t="shared" si="175"/>
        <v>6</v>
      </c>
      <c r="V327" s="2">
        <f t="shared" si="176"/>
        <v>2</v>
      </c>
      <c r="W327" s="2">
        <f t="shared" si="177"/>
        <v>1</v>
      </c>
      <c r="X327" s="2">
        <f t="shared" si="178"/>
        <v>4</v>
      </c>
      <c r="Y327" s="2">
        <f t="shared" si="179"/>
        <v>8</v>
      </c>
      <c r="Z327" s="2">
        <f t="shared" si="180"/>
        <v>9</v>
      </c>
      <c r="AA327" s="2">
        <f t="shared" si="181"/>
        <v>5</v>
      </c>
      <c r="AB327" s="2">
        <f t="shared" si="182"/>
        <v>7</v>
      </c>
      <c r="AC327" s="2"/>
      <c r="AD327" s="2">
        <f t="shared" si="183"/>
        <v>0</v>
      </c>
      <c r="AE327" s="2">
        <f t="shared" si="184"/>
        <v>0</v>
      </c>
      <c r="AF327" s="2">
        <f t="shared" si="185"/>
        <v>0</v>
      </c>
      <c r="AG327" s="2">
        <f t="shared" si="186"/>
        <v>0</v>
      </c>
      <c r="AH327" s="2">
        <f t="shared" si="187"/>
        <v>0</v>
      </c>
      <c r="AI327" s="2">
        <f t="shared" si="188"/>
        <v>0</v>
      </c>
      <c r="AJ327" s="2">
        <f t="shared" si="189"/>
        <v>0</v>
      </c>
      <c r="AK327" s="2">
        <f t="shared" si="190"/>
        <v>0</v>
      </c>
      <c r="AL327" s="2">
        <f t="shared" si="191"/>
        <v>0</v>
      </c>
      <c r="AM327" s="2"/>
      <c r="AN327" s="2">
        <f t="shared" si="192"/>
        <v>3</v>
      </c>
      <c r="AO327" s="2">
        <f t="shared" si="193"/>
        <v>6</v>
      </c>
      <c r="AP327" s="2">
        <f t="shared" si="194"/>
        <v>2</v>
      </c>
      <c r="AQ327" s="2">
        <f t="shared" si="195"/>
        <v>1</v>
      </c>
      <c r="AR327" s="2">
        <f t="shared" si="196"/>
        <v>4</v>
      </c>
      <c r="AS327" s="2">
        <f t="shared" si="197"/>
        <v>8</v>
      </c>
      <c r="AT327" s="2">
        <f t="shared" si="198"/>
        <v>9</v>
      </c>
      <c r="AU327" s="2">
        <f t="shared" si="199"/>
        <v>5</v>
      </c>
      <c r="AV327" s="2">
        <f t="shared" si="200"/>
        <v>7</v>
      </c>
      <c r="AW327" s="2"/>
      <c r="AX327" s="5">
        <f t="shared" si="201"/>
        <v>4</v>
      </c>
      <c r="AY327" s="2">
        <f t="shared" si="202"/>
        <v>5</v>
      </c>
      <c r="AZ327" s="2">
        <f t="shared" si="203"/>
        <v>12</v>
      </c>
      <c r="BA327" s="2">
        <f t="shared" si="207"/>
        <v>33</v>
      </c>
      <c r="BB327" s="2">
        <f t="shared" si="208"/>
        <v>18</v>
      </c>
      <c r="BC327" s="2">
        <f t="shared" si="209"/>
        <v>2</v>
      </c>
      <c r="BD327" s="2">
        <f t="shared" si="210"/>
        <v>2</v>
      </c>
      <c r="BE327" s="19">
        <f t="shared" si="211"/>
        <v>10</v>
      </c>
      <c r="BF327" s="19">
        <f t="shared" si="212"/>
        <v>4.0824829046386304</v>
      </c>
      <c r="BG327" s="31">
        <f t="shared" si="213"/>
        <v>-1.9595917942265424</v>
      </c>
      <c r="BH327" s="32">
        <f t="shared" si="204"/>
        <v>2.5021760624352556E-2</v>
      </c>
      <c r="BI327" s="62">
        <f t="shared" si="214"/>
        <v>2.47887323943662E-2</v>
      </c>
      <c r="BJ327" s="62" t="str">
        <f t="shared" si="215"/>
        <v/>
      </c>
      <c r="BK327" s="73" t="str">
        <f t="shared" si="216"/>
        <v/>
      </c>
      <c r="BM327" s="11">
        <f t="shared" si="205"/>
        <v>0.11623448287798835</v>
      </c>
    </row>
    <row r="328" spans="1:65">
      <c r="A328" s="30" t="s">
        <v>1148</v>
      </c>
      <c r="B328" s="30" t="s">
        <v>1149</v>
      </c>
      <c r="C328" s="30" t="s">
        <v>136</v>
      </c>
      <c r="D328" s="30"/>
      <c r="E328" s="30" t="s">
        <v>1147</v>
      </c>
      <c r="F328" s="11" t="str">
        <f t="shared" si="206"/>
        <v>IG Superfam</v>
      </c>
      <c r="H328" s="11">
        <f>VLOOKUP($B328,data!$B$3:$Q$15316,'diff expr 0 vs 1 mite'!H$8,FALSE)</f>
        <v>10.38551223</v>
      </c>
      <c r="I328" s="11">
        <f>VLOOKUP($B328,data!$B$3:$Q$15316,'diff expr 0 vs 1 mite'!I$8,FALSE)</f>
        <v>6.9608894440000002</v>
      </c>
      <c r="J328" s="11">
        <f>VLOOKUP($B328,data!$B$3:$Q$15316,'diff expr 0 vs 1 mite'!J$8,FALSE)</f>
        <v>6.787230986</v>
      </c>
      <c r="K328" s="11">
        <f>VLOOKUP($B328,data!$B$3:$Q$15316,'diff expr 0 vs 1 mite'!K$8,FALSE)</f>
        <v>9.2488471800000003</v>
      </c>
      <c r="L328" s="11">
        <f>VLOOKUP($B328,data!$B$3:$Q$15316,'diff expr 0 vs 1 mite'!L$8,FALSE)</f>
        <v>11.957217910000001</v>
      </c>
      <c r="M328" s="11">
        <f>VLOOKUP($B328,data!$B$3:$Q$15316,'diff expr 0 vs 1 mite'!M$8,FALSE)</f>
        <v>45.751406709999998</v>
      </c>
      <c r="N328" s="11">
        <f>VLOOKUP($B328,data!$B$3:$Q$15316,'diff expr 0 vs 1 mite'!N$8,FALSE)</f>
        <v>10.26794561</v>
      </c>
      <c r="O328" s="11">
        <f>VLOOKUP($B328,data!$B$3:$Q$15316,'diff expr 0 vs 1 mite'!O$8,FALSE)</f>
        <v>36.121679090000001</v>
      </c>
      <c r="P328" s="11">
        <f>VLOOKUP($B328,data!$B$3:$Q$15316,'diff expr 0 vs 1 mite'!P$8,FALSE)</f>
        <v>32.184230169999999</v>
      </c>
      <c r="R328" s="27" t="s">
        <v>27749</v>
      </c>
      <c r="T328" s="2">
        <f t="shared" si="174"/>
        <v>5</v>
      </c>
      <c r="U328" s="2">
        <f t="shared" si="175"/>
        <v>2</v>
      </c>
      <c r="V328" s="2">
        <f t="shared" si="176"/>
        <v>1</v>
      </c>
      <c r="W328" s="2">
        <f t="shared" si="177"/>
        <v>3</v>
      </c>
      <c r="X328" s="2">
        <f t="shared" si="178"/>
        <v>6</v>
      </c>
      <c r="Y328" s="2">
        <f t="shared" si="179"/>
        <v>9</v>
      </c>
      <c r="Z328" s="2">
        <f t="shared" si="180"/>
        <v>4</v>
      </c>
      <c r="AA328" s="2">
        <f t="shared" si="181"/>
        <v>8</v>
      </c>
      <c r="AB328" s="2">
        <f t="shared" si="182"/>
        <v>7</v>
      </c>
      <c r="AC328" s="2"/>
      <c r="AD328" s="2">
        <f t="shared" si="183"/>
        <v>0</v>
      </c>
      <c r="AE328" s="2">
        <f t="shared" si="184"/>
        <v>0</v>
      </c>
      <c r="AF328" s="2">
        <f t="shared" si="185"/>
        <v>0</v>
      </c>
      <c r="AG328" s="2">
        <f t="shared" si="186"/>
        <v>0</v>
      </c>
      <c r="AH328" s="2">
        <f t="shared" si="187"/>
        <v>0</v>
      </c>
      <c r="AI328" s="2">
        <f t="shared" si="188"/>
        <v>0</v>
      </c>
      <c r="AJ328" s="2">
        <f t="shared" si="189"/>
        <v>0</v>
      </c>
      <c r="AK328" s="2">
        <f t="shared" si="190"/>
        <v>0</v>
      </c>
      <c r="AL328" s="2">
        <f t="shared" si="191"/>
        <v>0</v>
      </c>
      <c r="AM328" s="2"/>
      <c r="AN328" s="2">
        <f t="shared" si="192"/>
        <v>5</v>
      </c>
      <c r="AO328" s="2">
        <f t="shared" si="193"/>
        <v>2</v>
      </c>
      <c r="AP328" s="2">
        <f t="shared" si="194"/>
        <v>1</v>
      </c>
      <c r="AQ328" s="2">
        <f t="shared" si="195"/>
        <v>3</v>
      </c>
      <c r="AR328" s="2">
        <f t="shared" si="196"/>
        <v>6</v>
      </c>
      <c r="AS328" s="2">
        <f t="shared" si="197"/>
        <v>9</v>
      </c>
      <c r="AT328" s="2">
        <f t="shared" si="198"/>
        <v>4</v>
      </c>
      <c r="AU328" s="2">
        <f t="shared" si="199"/>
        <v>8</v>
      </c>
      <c r="AV328" s="2">
        <f t="shared" si="200"/>
        <v>7</v>
      </c>
      <c r="AW328" s="2"/>
      <c r="AX328" s="5">
        <f t="shared" si="201"/>
        <v>4</v>
      </c>
      <c r="AY328" s="2">
        <f t="shared" si="202"/>
        <v>5</v>
      </c>
      <c r="AZ328" s="2">
        <f t="shared" si="203"/>
        <v>11</v>
      </c>
      <c r="BA328" s="2">
        <f t="shared" si="207"/>
        <v>34</v>
      </c>
      <c r="BB328" s="2">
        <f t="shared" si="208"/>
        <v>19</v>
      </c>
      <c r="BC328" s="2">
        <f t="shared" si="209"/>
        <v>1</v>
      </c>
      <c r="BD328" s="2">
        <f t="shared" si="210"/>
        <v>1</v>
      </c>
      <c r="BE328" s="19">
        <f t="shared" si="211"/>
        <v>10</v>
      </c>
      <c r="BF328" s="19">
        <f t="shared" si="212"/>
        <v>4.0824829046386304</v>
      </c>
      <c r="BG328" s="31">
        <f t="shared" si="213"/>
        <v>-2.2045407685048604</v>
      </c>
      <c r="BH328" s="32">
        <f t="shared" si="204"/>
        <v>1.3743168055755161E-2</v>
      </c>
      <c r="BI328" s="62">
        <f t="shared" si="214"/>
        <v>1.887323943661972E-2</v>
      </c>
      <c r="BJ328" s="62">
        <f t="shared" si="215"/>
        <v>1.3743168055755161E-2</v>
      </c>
      <c r="BK328" s="73" t="str">
        <f t="shared" si="216"/>
        <v>sign</v>
      </c>
      <c r="BM328" s="11">
        <f t="shared" si="205"/>
        <v>0.51401141800723293</v>
      </c>
    </row>
    <row r="329" spans="1:65">
      <c r="A329" s="30" t="s">
        <v>1150</v>
      </c>
      <c r="B329" s="30" t="s">
        <v>1151</v>
      </c>
      <c r="C329" s="30" t="s">
        <v>1152</v>
      </c>
      <c r="D329" s="30"/>
      <c r="E329" s="30" t="s">
        <v>1147</v>
      </c>
      <c r="F329" s="11" t="str">
        <f t="shared" si="206"/>
        <v>IG Superfam</v>
      </c>
      <c r="H329" s="11">
        <f>VLOOKUP($B329,data!$B$3:$Q$15316,'diff expr 0 vs 1 mite'!H$8,FALSE)</f>
        <v>0.96359131600000003</v>
      </c>
      <c r="I329" s="11">
        <f>VLOOKUP($B329,data!$B$3:$Q$15316,'diff expr 0 vs 1 mite'!I$8,FALSE)</f>
        <v>0.64270712399999996</v>
      </c>
      <c r="J329" s="11">
        <f>VLOOKUP($B329,data!$B$3:$Q$15316,'diff expr 0 vs 1 mite'!J$8,FALSE)</f>
        <v>0.41116047700000002</v>
      </c>
      <c r="K329" s="11">
        <f>VLOOKUP($B329,data!$B$3:$Q$15316,'diff expr 0 vs 1 mite'!K$8,FALSE)</f>
        <v>0.50073449400000003</v>
      </c>
      <c r="L329" s="11">
        <f>VLOOKUP($B329,data!$B$3:$Q$15316,'diff expr 0 vs 1 mite'!L$8,FALSE)</f>
        <v>1.902516791</v>
      </c>
      <c r="M329" s="11">
        <f>VLOOKUP($B329,data!$B$3:$Q$15316,'diff expr 0 vs 1 mite'!M$8,FALSE)</f>
        <v>1.9381902010000001</v>
      </c>
      <c r="N329" s="11">
        <f>VLOOKUP($B329,data!$B$3:$Q$15316,'diff expr 0 vs 1 mite'!N$8,FALSE)</f>
        <v>0.96496006400000001</v>
      </c>
      <c r="O329" s="11">
        <f>VLOOKUP($B329,data!$B$3:$Q$15316,'diff expr 0 vs 1 mite'!O$8,FALSE)</f>
        <v>2.1376483899999998</v>
      </c>
      <c r="P329" s="11">
        <f>VLOOKUP($B329,data!$B$3:$Q$15316,'diff expr 0 vs 1 mite'!P$8,FALSE)</f>
        <v>3.4354431760000002</v>
      </c>
      <c r="R329" s="27" t="s">
        <v>27749</v>
      </c>
      <c r="T329" s="2">
        <f t="shared" si="174"/>
        <v>4</v>
      </c>
      <c r="U329" s="2">
        <f t="shared" si="175"/>
        <v>3</v>
      </c>
      <c r="V329" s="2">
        <f t="shared" si="176"/>
        <v>1</v>
      </c>
      <c r="W329" s="2">
        <f t="shared" si="177"/>
        <v>2</v>
      </c>
      <c r="X329" s="2">
        <f t="shared" si="178"/>
        <v>6</v>
      </c>
      <c r="Y329" s="2">
        <f t="shared" si="179"/>
        <v>7</v>
      </c>
      <c r="Z329" s="2">
        <f t="shared" si="180"/>
        <v>5</v>
      </c>
      <c r="AA329" s="2">
        <f t="shared" si="181"/>
        <v>8</v>
      </c>
      <c r="AB329" s="2">
        <f t="shared" si="182"/>
        <v>9</v>
      </c>
      <c r="AC329" s="2"/>
      <c r="AD329" s="2">
        <f t="shared" si="183"/>
        <v>0</v>
      </c>
      <c r="AE329" s="2">
        <f t="shared" si="184"/>
        <v>0</v>
      </c>
      <c r="AF329" s="2">
        <f t="shared" si="185"/>
        <v>0</v>
      </c>
      <c r="AG329" s="2">
        <f t="shared" si="186"/>
        <v>0</v>
      </c>
      <c r="AH329" s="2">
        <f t="shared" si="187"/>
        <v>0</v>
      </c>
      <c r="AI329" s="2">
        <f t="shared" si="188"/>
        <v>0</v>
      </c>
      <c r="AJ329" s="2">
        <f t="shared" si="189"/>
        <v>0</v>
      </c>
      <c r="AK329" s="2">
        <f t="shared" si="190"/>
        <v>0</v>
      </c>
      <c r="AL329" s="2">
        <f t="shared" si="191"/>
        <v>0</v>
      </c>
      <c r="AM329" s="2"/>
      <c r="AN329" s="2">
        <f t="shared" si="192"/>
        <v>4</v>
      </c>
      <c r="AO329" s="2">
        <f t="shared" si="193"/>
        <v>3</v>
      </c>
      <c r="AP329" s="2">
        <f t="shared" si="194"/>
        <v>1</v>
      </c>
      <c r="AQ329" s="2">
        <f t="shared" si="195"/>
        <v>2</v>
      </c>
      <c r="AR329" s="2">
        <f t="shared" si="196"/>
        <v>6</v>
      </c>
      <c r="AS329" s="2">
        <f t="shared" si="197"/>
        <v>7</v>
      </c>
      <c r="AT329" s="2">
        <f t="shared" si="198"/>
        <v>5</v>
      </c>
      <c r="AU329" s="2">
        <f t="shared" si="199"/>
        <v>8</v>
      </c>
      <c r="AV329" s="2">
        <f t="shared" si="200"/>
        <v>9</v>
      </c>
      <c r="AW329" s="2"/>
      <c r="AX329" s="5">
        <f t="shared" si="201"/>
        <v>4</v>
      </c>
      <c r="AY329" s="2">
        <f t="shared" si="202"/>
        <v>5</v>
      </c>
      <c r="AZ329" s="2">
        <f t="shared" si="203"/>
        <v>10</v>
      </c>
      <c r="BA329" s="2">
        <f t="shared" si="207"/>
        <v>35</v>
      </c>
      <c r="BB329" s="2">
        <f t="shared" si="208"/>
        <v>20</v>
      </c>
      <c r="BC329" s="2">
        <f t="shared" si="209"/>
        <v>0</v>
      </c>
      <c r="BD329" s="2">
        <f t="shared" si="210"/>
        <v>0</v>
      </c>
      <c r="BE329" s="19">
        <f t="shared" si="211"/>
        <v>10</v>
      </c>
      <c r="BF329" s="19">
        <f t="shared" si="212"/>
        <v>4.0824829046386304</v>
      </c>
      <c r="BG329" s="31">
        <f t="shared" si="213"/>
        <v>-2.4494897427831779</v>
      </c>
      <c r="BH329" s="32">
        <f t="shared" si="204"/>
        <v>7.1529392177148241E-3</v>
      </c>
      <c r="BI329" s="62">
        <f t="shared" si="214"/>
        <v>2.8169014084507044E-4</v>
      </c>
      <c r="BJ329" s="62" t="str">
        <f t="shared" si="215"/>
        <v/>
      </c>
      <c r="BK329" s="73" t="str">
        <f t="shared" si="216"/>
        <v>sign</v>
      </c>
      <c r="BM329" s="11">
        <f t="shared" si="205"/>
        <v>0.51814631546734224</v>
      </c>
    </row>
    <row r="330" spans="1:65" ht="15" customHeight="1">
      <c r="A330" s="30" t="s">
        <v>1153</v>
      </c>
      <c r="B330" s="30" t="s">
        <v>1154</v>
      </c>
      <c r="C330" s="30" t="s">
        <v>1155</v>
      </c>
      <c r="D330" s="30"/>
      <c r="E330" s="30" t="s">
        <v>1147</v>
      </c>
      <c r="F330" s="11" t="str">
        <f t="shared" si="206"/>
        <v>IG Superfam</v>
      </c>
      <c r="H330" s="11">
        <f>VLOOKUP($B330,data!$B$3:$Q$15316,'diff expr 0 vs 1 mite'!H$8,FALSE)</f>
        <v>104.79079900000001</v>
      </c>
      <c r="I330" s="11">
        <f>VLOOKUP($B330,data!$B$3:$Q$15316,'diff expr 0 vs 1 mite'!I$8,FALSE)</f>
        <v>81.592986249999996</v>
      </c>
      <c r="J330" s="11">
        <f>VLOOKUP($B330,data!$B$3:$Q$15316,'diff expr 0 vs 1 mite'!J$8,FALSE)</f>
        <v>99.837449509999999</v>
      </c>
      <c r="K330" s="11">
        <f>VLOOKUP($B330,data!$B$3:$Q$15316,'diff expr 0 vs 1 mite'!K$8,FALSE)</f>
        <v>98.331211940000003</v>
      </c>
      <c r="L330" s="11">
        <f>VLOOKUP($B330,data!$B$3:$Q$15316,'diff expr 0 vs 1 mite'!L$8,FALSE)</f>
        <v>260.58082139999999</v>
      </c>
      <c r="M330" s="11">
        <f>VLOOKUP($B330,data!$B$3:$Q$15316,'diff expr 0 vs 1 mite'!M$8,FALSE)</f>
        <v>63.965015710000003</v>
      </c>
      <c r="N330" s="11">
        <f>VLOOKUP($B330,data!$B$3:$Q$15316,'diff expr 0 vs 1 mite'!N$8,FALSE)</f>
        <v>60.215613699999999</v>
      </c>
      <c r="O330" s="11">
        <f>VLOOKUP($B330,data!$B$3:$Q$15316,'diff expr 0 vs 1 mite'!O$8,FALSE)</f>
        <v>78.335536520000005</v>
      </c>
      <c r="P330" s="11">
        <f>VLOOKUP($B330,data!$B$3:$Q$15316,'diff expr 0 vs 1 mite'!P$8,FALSE)</f>
        <v>54.481528990000001</v>
      </c>
      <c r="R330" s="27" t="s">
        <v>27749</v>
      </c>
      <c r="T330" s="2">
        <f t="shared" ref="T330:T365" si="217">IF(ISNUMBER(H330)=TRUE,RANK(H330,$H330:$P330,1))</f>
        <v>8</v>
      </c>
      <c r="U330" s="2">
        <f t="shared" ref="U330:U365" si="218">IF(ISNUMBER(I330)=TRUE,RANK(I330,$H330:$P330,1))</f>
        <v>5</v>
      </c>
      <c r="V330" s="2">
        <f t="shared" ref="V330:V365" si="219">IF(ISNUMBER(J330)=TRUE,RANK(J330,$H330:$P330,1))</f>
        <v>7</v>
      </c>
      <c r="W330" s="2">
        <f t="shared" ref="W330:W365" si="220">IF(ISNUMBER(K330)=TRUE,RANK(K330,$H330:$P330,1))</f>
        <v>6</v>
      </c>
      <c r="X330" s="2">
        <f t="shared" ref="X330:X365" si="221">IF(ISNUMBER(L330)=TRUE,RANK(L330,$H330:$P330,1))</f>
        <v>9</v>
      </c>
      <c r="Y330" s="2">
        <f t="shared" ref="Y330:Y365" si="222">IF(ISNUMBER(M330)=TRUE,RANK(M330,$H330:$P330,1))</f>
        <v>3</v>
      </c>
      <c r="Z330" s="2">
        <f t="shared" ref="Z330:Z365" si="223">IF(ISNUMBER(N330)=TRUE,RANK(N330,$H330:$P330,1))</f>
        <v>2</v>
      </c>
      <c r="AA330" s="2">
        <f t="shared" ref="AA330:AA365" si="224">IF(ISNUMBER(O330)=TRUE,RANK(O330,$H330:$P330,1))</f>
        <v>4</v>
      </c>
      <c r="AB330" s="2">
        <f t="shared" ref="AB330:AB365" si="225">IF(ISNUMBER(P330)=TRUE,RANK(P330,$H330:$P330,1))</f>
        <v>1</v>
      </c>
      <c r="AC330" s="2"/>
      <c r="AD330" s="2">
        <f t="shared" ref="AD330:AD365" si="226">IF(ISNUMBER(H330)=TRUE,((COUNT($H330:$P330)+1-RANK(H330,$H330:$P330,0)-RANK(H330,$H330:$P330,1))/2),"")</f>
        <v>0</v>
      </c>
      <c r="AE330" s="2">
        <f t="shared" ref="AE330:AE365" si="227">IF(ISNUMBER(I330)=TRUE,((COUNT($H330:$P330)+1-RANK(I330,$H330:$P330,0)-RANK(I330,$H330:$P330,1))/2),"")</f>
        <v>0</v>
      </c>
      <c r="AF330" s="2">
        <f t="shared" ref="AF330:AF365" si="228">IF(ISNUMBER(J330)=TRUE,((COUNT($H330:$P330)+1-RANK(J330,$H330:$P330,0)-RANK(J330,$H330:$P330,1))/2),"")</f>
        <v>0</v>
      </c>
      <c r="AG330" s="2">
        <f t="shared" ref="AG330:AG365" si="229">IF(ISNUMBER(K330)=TRUE,((COUNT($H330:$P330)+1-RANK(K330,$H330:$P330,0)-RANK(K330,$H330:$P330,1))/2),"")</f>
        <v>0</v>
      </c>
      <c r="AH330" s="2">
        <f t="shared" ref="AH330:AH365" si="230">IF(ISNUMBER(L330)=TRUE,((COUNT($H330:$P330)+1-RANK(L330,$H330:$P330,0)-RANK(L330,$H330:$P330,1))/2),"")</f>
        <v>0</v>
      </c>
      <c r="AI330" s="2">
        <f t="shared" ref="AI330:AI365" si="231">IF(ISNUMBER(M330)=TRUE,((COUNT($H330:$P330)+1-RANK(M330,$H330:$P330,0)-RANK(M330,$H330:$P330,1))/2),"")</f>
        <v>0</v>
      </c>
      <c r="AJ330" s="2">
        <f t="shared" ref="AJ330:AJ365" si="232">IF(ISNUMBER(N330)=TRUE,((COUNT($H330:$P330)+1-RANK(N330,$H330:$P330,0)-RANK(N330,$H330:$P330,1))/2),"")</f>
        <v>0</v>
      </c>
      <c r="AK330" s="2">
        <f t="shared" ref="AK330:AK365" si="233">IF(ISNUMBER(O330)=TRUE,((COUNT($H330:$P330)+1-RANK(O330,$H330:$P330,0)-RANK(O330,$H330:$P330,1))/2),"")</f>
        <v>0</v>
      </c>
      <c r="AL330" s="2">
        <f t="shared" ref="AL330:AL365" si="234">IF(ISNUMBER(P330)=TRUE,((COUNT($H330:$P330)+1-RANK(P330,$H330:$P330,0)-RANK(P330,$H330:$P330,1))/2),"")</f>
        <v>0</v>
      </c>
      <c r="AM330" s="2"/>
      <c r="AN330" s="2">
        <f t="shared" ref="AN330:AN365" si="235">IF(ISNUMBER(H330)=TRUE,(T330+AD330),"")</f>
        <v>8</v>
      </c>
      <c r="AO330" s="2">
        <f t="shared" ref="AO330:AO365" si="236">IF(ISNUMBER(I330)=TRUE,(U330+AE330),"")</f>
        <v>5</v>
      </c>
      <c r="AP330" s="2">
        <f t="shared" ref="AP330:AP365" si="237">IF(ISNUMBER(J330)=TRUE,(V330+AF330),"")</f>
        <v>7</v>
      </c>
      <c r="AQ330" s="2">
        <f t="shared" ref="AQ330:AQ365" si="238">IF(ISNUMBER(K330)=TRUE,(W330+AG330),"")</f>
        <v>6</v>
      </c>
      <c r="AR330" s="2">
        <f t="shared" ref="AR330:AR365" si="239">IF(ISNUMBER(L330)=TRUE,(X330+AH330),"")</f>
        <v>9</v>
      </c>
      <c r="AS330" s="2">
        <f t="shared" ref="AS330:AS365" si="240">IF(ISNUMBER(M330)=TRUE,(Y330+AI330),"")</f>
        <v>3</v>
      </c>
      <c r="AT330" s="2">
        <f t="shared" ref="AT330:AT365" si="241">IF(ISNUMBER(N330)=TRUE,(Z330+AJ330),"")</f>
        <v>2</v>
      </c>
      <c r="AU330" s="2">
        <f t="shared" ref="AU330:AU365" si="242">IF(ISNUMBER(O330)=TRUE,(AA330+AK330),"")</f>
        <v>4</v>
      </c>
      <c r="AV330" s="2">
        <f t="shared" ref="AV330:AV365" si="243">IF(ISNUMBER(P330)=TRUE,(AB330+AL330),"")</f>
        <v>1</v>
      </c>
      <c r="AW330" s="2"/>
      <c r="AX330" s="5">
        <f t="shared" ref="AX330:AX365" si="244">COUNT(H330:K330)</f>
        <v>4</v>
      </c>
      <c r="AY330" s="2">
        <f t="shared" ref="AY330:AY365" si="245">COUNT(L330:P330)</f>
        <v>5</v>
      </c>
      <c r="AZ330" s="2">
        <f t="shared" ref="AZ330:AZ365" si="246">SUM(AN330:AQ330)</f>
        <v>26</v>
      </c>
      <c r="BA330" s="2">
        <f t="shared" si="207"/>
        <v>19</v>
      </c>
      <c r="BB330" s="2">
        <f t="shared" si="208"/>
        <v>4</v>
      </c>
      <c r="BC330" s="2">
        <f t="shared" si="209"/>
        <v>16</v>
      </c>
      <c r="BD330" s="2">
        <f t="shared" si="210"/>
        <v>4</v>
      </c>
      <c r="BE330" s="19">
        <f t="shared" si="211"/>
        <v>10</v>
      </c>
      <c r="BF330" s="19">
        <f t="shared" si="212"/>
        <v>4.0824829046386304</v>
      </c>
      <c r="BG330" s="31">
        <f t="shared" si="213"/>
        <v>-1.4696938456699067</v>
      </c>
      <c r="BH330" s="32">
        <f t="shared" ref="BH330:BH365" si="247">IF(R330="OK",_xlfn.NORM.S.DIST(BG330,TRUE),"")</f>
        <v>7.0822345147568383E-2</v>
      </c>
      <c r="BI330" s="62">
        <f t="shared" si="214"/>
        <v>4.1971830985915497E-2</v>
      </c>
      <c r="BJ330" s="62" t="str">
        <f t="shared" si="215"/>
        <v/>
      </c>
      <c r="BK330" s="73" t="str">
        <f t="shared" si="216"/>
        <v/>
      </c>
      <c r="BM330" s="11">
        <f t="shared" ref="BM330:BM365" si="248">LOG(AVERAGE(L330:P330)/AVERAGE(H330:K330))</f>
        <v>3.2110649423835694E-2</v>
      </c>
    </row>
    <row r="331" spans="1:65">
      <c r="A331" s="30" t="s">
        <v>1156</v>
      </c>
      <c r="B331" s="30" t="s">
        <v>1157</v>
      </c>
      <c r="C331" s="30" t="s">
        <v>1158</v>
      </c>
      <c r="D331" s="30"/>
      <c r="E331" s="30" t="s">
        <v>1147</v>
      </c>
      <c r="F331" s="11" t="str">
        <f t="shared" ref="F331:F365" si="249">MID(E331,1,11)</f>
        <v>IG Superfam</v>
      </c>
      <c r="H331" s="11">
        <f>VLOOKUP($B331,data!$B$3:$Q$15316,'diff expr 0 vs 1 mite'!H$8,FALSE)</f>
        <v>35.338244500000002</v>
      </c>
      <c r="I331" s="11">
        <f>VLOOKUP($B331,data!$B$3:$Q$15316,'diff expr 0 vs 1 mite'!I$8,FALSE)</f>
        <v>37.364877710000002</v>
      </c>
      <c r="J331" s="11">
        <f>VLOOKUP($B331,data!$B$3:$Q$15316,'diff expr 0 vs 1 mite'!J$8,FALSE)</f>
        <v>44.564199899999998</v>
      </c>
      <c r="K331" s="11">
        <f>VLOOKUP($B331,data!$B$3:$Q$15316,'diff expr 0 vs 1 mite'!K$8,FALSE)</f>
        <v>29.11440945</v>
      </c>
      <c r="L331" s="11">
        <f>VLOOKUP($B331,data!$B$3:$Q$15316,'diff expr 0 vs 1 mite'!L$8,FALSE)</f>
        <v>38.222870710000002</v>
      </c>
      <c r="M331" s="11">
        <f>VLOOKUP($B331,data!$B$3:$Q$15316,'diff expr 0 vs 1 mite'!M$8,FALSE)</f>
        <v>23.667169690000001</v>
      </c>
      <c r="N331" s="11">
        <f>VLOOKUP($B331,data!$B$3:$Q$15316,'diff expr 0 vs 1 mite'!N$8,FALSE)</f>
        <v>29.379000359999999</v>
      </c>
      <c r="O331" s="11">
        <f>VLOOKUP($B331,data!$B$3:$Q$15316,'diff expr 0 vs 1 mite'!O$8,FALSE)</f>
        <v>51.693505889999997</v>
      </c>
      <c r="P331" s="11">
        <f>VLOOKUP($B331,data!$B$3:$Q$15316,'diff expr 0 vs 1 mite'!P$8,FALSE)</f>
        <v>61.307658410000002</v>
      </c>
      <c r="R331" s="27" t="s">
        <v>27749</v>
      </c>
      <c r="T331" s="2">
        <f t="shared" si="217"/>
        <v>4</v>
      </c>
      <c r="U331" s="2">
        <f t="shared" si="218"/>
        <v>5</v>
      </c>
      <c r="V331" s="2">
        <f t="shared" si="219"/>
        <v>7</v>
      </c>
      <c r="W331" s="2">
        <f t="shared" si="220"/>
        <v>2</v>
      </c>
      <c r="X331" s="2">
        <f t="shared" si="221"/>
        <v>6</v>
      </c>
      <c r="Y331" s="2">
        <f t="shared" si="222"/>
        <v>1</v>
      </c>
      <c r="Z331" s="2">
        <f t="shared" si="223"/>
        <v>3</v>
      </c>
      <c r="AA331" s="2">
        <f t="shared" si="224"/>
        <v>8</v>
      </c>
      <c r="AB331" s="2">
        <f t="shared" si="225"/>
        <v>9</v>
      </c>
      <c r="AC331" s="2"/>
      <c r="AD331" s="2">
        <f t="shared" si="226"/>
        <v>0</v>
      </c>
      <c r="AE331" s="2">
        <f t="shared" si="227"/>
        <v>0</v>
      </c>
      <c r="AF331" s="2">
        <f t="shared" si="228"/>
        <v>0</v>
      </c>
      <c r="AG331" s="2">
        <f t="shared" si="229"/>
        <v>0</v>
      </c>
      <c r="AH331" s="2">
        <f t="shared" si="230"/>
        <v>0</v>
      </c>
      <c r="AI331" s="2">
        <f t="shared" si="231"/>
        <v>0</v>
      </c>
      <c r="AJ331" s="2">
        <f t="shared" si="232"/>
        <v>0</v>
      </c>
      <c r="AK331" s="2">
        <f t="shared" si="233"/>
        <v>0</v>
      </c>
      <c r="AL331" s="2">
        <f t="shared" si="234"/>
        <v>0</v>
      </c>
      <c r="AM331" s="2"/>
      <c r="AN331" s="2">
        <f t="shared" si="235"/>
        <v>4</v>
      </c>
      <c r="AO331" s="2">
        <f t="shared" si="236"/>
        <v>5</v>
      </c>
      <c r="AP331" s="2">
        <f t="shared" si="237"/>
        <v>7</v>
      </c>
      <c r="AQ331" s="2">
        <f t="shared" si="238"/>
        <v>2</v>
      </c>
      <c r="AR331" s="2">
        <f t="shared" si="239"/>
        <v>6</v>
      </c>
      <c r="AS331" s="2">
        <f t="shared" si="240"/>
        <v>1</v>
      </c>
      <c r="AT331" s="2">
        <f t="shared" si="241"/>
        <v>3</v>
      </c>
      <c r="AU331" s="2">
        <f t="shared" si="242"/>
        <v>8</v>
      </c>
      <c r="AV331" s="2">
        <f t="shared" si="243"/>
        <v>9</v>
      </c>
      <c r="AW331" s="2"/>
      <c r="AX331" s="5">
        <f t="shared" si="244"/>
        <v>4</v>
      </c>
      <c r="AY331" s="2">
        <f t="shared" si="245"/>
        <v>5</v>
      </c>
      <c r="AZ331" s="2">
        <f t="shared" si="246"/>
        <v>18</v>
      </c>
      <c r="BA331" s="2">
        <f t="shared" ref="BA331:BA365" si="250">SUM(AR331:AV331)</f>
        <v>27</v>
      </c>
      <c r="BB331" s="2">
        <f t="shared" ref="BB331:BB365" si="251">AX331*AY331+(AX331*(AX331+1))/2-AZ331</f>
        <v>12</v>
      </c>
      <c r="BC331" s="2">
        <f t="shared" ref="BC331:BC365" si="252">AX331*AY331+(AY331*(AY331+1)/2-BA331)</f>
        <v>8</v>
      </c>
      <c r="BD331" s="2">
        <f t="shared" ref="BD331:BD365" si="253">MIN(BB331:BC331)</f>
        <v>8</v>
      </c>
      <c r="BE331" s="19">
        <f t="shared" ref="BE331:BE365" si="254">AX331*AY331/2</f>
        <v>10</v>
      </c>
      <c r="BF331" s="19">
        <f t="shared" ref="BF331:BF365" si="255">SQRT((AX331*AY331*(AX331+AY331+1))/12)</f>
        <v>4.0824829046386304</v>
      </c>
      <c r="BG331" s="31">
        <f t="shared" ref="BG331:BG365" si="256">(BD331-BE331)/BF331</f>
        <v>-0.4898979485566356</v>
      </c>
      <c r="BH331" s="32">
        <f t="shared" si="247"/>
        <v>0.31210305738320299</v>
      </c>
      <c r="BI331" s="62">
        <f t="shared" ref="BI331:BI365" si="257">(RANK(BH331,$BH$11:$BH$365,1)/$BJ$9)*$BK$9</f>
        <v>8.2816901408450716E-2</v>
      </c>
      <c r="BJ331" s="62" t="str">
        <f t="shared" si="215"/>
        <v/>
      </c>
      <c r="BK331" s="73" t="str">
        <f t="shared" si="216"/>
        <v/>
      </c>
      <c r="BM331" s="11">
        <f t="shared" si="248"/>
        <v>4.7808131710695832E-2</v>
      </c>
    </row>
    <row r="332" spans="1:65">
      <c r="A332" s="30" t="s">
        <v>1159</v>
      </c>
      <c r="B332" s="30" t="s">
        <v>1160</v>
      </c>
      <c r="C332" s="30" t="s">
        <v>1161</v>
      </c>
      <c r="D332" s="30" t="s">
        <v>1162</v>
      </c>
      <c r="E332" s="30" t="s">
        <v>1147</v>
      </c>
      <c r="F332" s="11" t="str">
        <f t="shared" si="249"/>
        <v>IG Superfam</v>
      </c>
      <c r="H332" s="11">
        <f>VLOOKUP($B332,data!$B$3:$Q$15316,'diff expr 0 vs 1 mite'!H$8,FALSE)</f>
        <v>11.18388665</v>
      </c>
      <c r="I332" s="11">
        <f>VLOOKUP($B332,data!$B$3:$Q$15316,'diff expr 0 vs 1 mite'!I$8,FALSE)</f>
        <v>13.277479189999999</v>
      </c>
      <c r="J332" s="11">
        <f>VLOOKUP($B332,data!$B$3:$Q$15316,'diff expr 0 vs 1 mite'!J$8,FALSE)</f>
        <v>11.314506720000001</v>
      </c>
      <c r="K332" s="11">
        <f>VLOOKUP($B332,data!$B$3:$Q$15316,'diff expr 0 vs 1 mite'!K$8,FALSE)</f>
        <v>10.75485136</v>
      </c>
      <c r="L332" s="11">
        <f>VLOOKUP($B332,data!$B$3:$Q$15316,'diff expr 0 vs 1 mite'!L$8,FALSE)</f>
        <v>2.7139475769999999</v>
      </c>
      <c r="M332" s="11">
        <f>VLOOKUP($B332,data!$B$3:$Q$15316,'diff expr 0 vs 1 mite'!M$8,FALSE)</f>
        <v>26.199908140000002</v>
      </c>
      <c r="N332" s="11">
        <f>VLOOKUP($B332,data!$B$3:$Q$15316,'diff expr 0 vs 1 mite'!N$8,FALSE)</f>
        <v>37.032701269999997</v>
      </c>
      <c r="O332" s="11">
        <f>VLOOKUP($B332,data!$B$3:$Q$15316,'diff expr 0 vs 1 mite'!O$8,FALSE)</f>
        <v>25.292755840000002</v>
      </c>
      <c r="P332" s="11">
        <f>VLOOKUP($B332,data!$B$3:$Q$15316,'diff expr 0 vs 1 mite'!P$8,FALSE)</f>
        <v>18.730538360000001</v>
      </c>
      <c r="R332" s="27" t="s">
        <v>27749</v>
      </c>
      <c r="T332" s="2">
        <f t="shared" si="217"/>
        <v>3</v>
      </c>
      <c r="U332" s="2">
        <f t="shared" si="218"/>
        <v>5</v>
      </c>
      <c r="V332" s="2">
        <f t="shared" si="219"/>
        <v>4</v>
      </c>
      <c r="W332" s="2">
        <f t="shared" si="220"/>
        <v>2</v>
      </c>
      <c r="X332" s="2">
        <f t="shared" si="221"/>
        <v>1</v>
      </c>
      <c r="Y332" s="2">
        <f t="shared" si="222"/>
        <v>8</v>
      </c>
      <c r="Z332" s="2">
        <f t="shared" si="223"/>
        <v>9</v>
      </c>
      <c r="AA332" s="2">
        <f t="shared" si="224"/>
        <v>7</v>
      </c>
      <c r="AB332" s="2">
        <f t="shared" si="225"/>
        <v>6</v>
      </c>
      <c r="AC332" s="2"/>
      <c r="AD332" s="2">
        <f t="shared" si="226"/>
        <v>0</v>
      </c>
      <c r="AE332" s="2">
        <f t="shared" si="227"/>
        <v>0</v>
      </c>
      <c r="AF332" s="2">
        <f t="shared" si="228"/>
        <v>0</v>
      </c>
      <c r="AG332" s="2">
        <f t="shared" si="229"/>
        <v>0</v>
      </c>
      <c r="AH332" s="2">
        <f t="shared" si="230"/>
        <v>0</v>
      </c>
      <c r="AI332" s="2">
        <f t="shared" si="231"/>
        <v>0</v>
      </c>
      <c r="AJ332" s="2">
        <f t="shared" si="232"/>
        <v>0</v>
      </c>
      <c r="AK332" s="2">
        <f t="shared" si="233"/>
        <v>0</v>
      </c>
      <c r="AL332" s="2">
        <f t="shared" si="234"/>
        <v>0</v>
      </c>
      <c r="AM332" s="2"/>
      <c r="AN332" s="2">
        <f t="shared" si="235"/>
        <v>3</v>
      </c>
      <c r="AO332" s="2">
        <f t="shared" si="236"/>
        <v>5</v>
      </c>
      <c r="AP332" s="2">
        <f t="shared" si="237"/>
        <v>4</v>
      </c>
      <c r="AQ332" s="2">
        <f t="shared" si="238"/>
        <v>2</v>
      </c>
      <c r="AR332" s="2">
        <f t="shared" si="239"/>
        <v>1</v>
      </c>
      <c r="AS332" s="2">
        <f t="shared" si="240"/>
        <v>8</v>
      </c>
      <c r="AT332" s="2">
        <f t="shared" si="241"/>
        <v>9</v>
      </c>
      <c r="AU332" s="2">
        <f t="shared" si="242"/>
        <v>7</v>
      </c>
      <c r="AV332" s="2">
        <f t="shared" si="243"/>
        <v>6</v>
      </c>
      <c r="AW332" s="2"/>
      <c r="AX332" s="5">
        <f t="shared" si="244"/>
        <v>4</v>
      </c>
      <c r="AY332" s="2">
        <f t="shared" si="245"/>
        <v>5</v>
      </c>
      <c r="AZ332" s="2">
        <f t="shared" si="246"/>
        <v>14</v>
      </c>
      <c r="BA332" s="2">
        <f t="shared" si="250"/>
        <v>31</v>
      </c>
      <c r="BB332" s="2">
        <f t="shared" si="251"/>
        <v>16</v>
      </c>
      <c r="BC332" s="2">
        <f t="shared" si="252"/>
        <v>4</v>
      </c>
      <c r="BD332" s="2">
        <f t="shared" si="253"/>
        <v>4</v>
      </c>
      <c r="BE332" s="19">
        <f t="shared" si="254"/>
        <v>10</v>
      </c>
      <c r="BF332" s="19">
        <f t="shared" si="255"/>
        <v>4.0824829046386304</v>
      </c>
      <c r="BG332" s="31">
        <f t="shared" si="256"/>
        <v>-1.4696938456699067</v>
      </c>
      <c r="BH332" s="32">
        <f t="shared" si="247"/>
        <v>7.0822345147568383E-2</v>
      </c>
      <c r="BI332" s="62">
        <f t="shared" si="257"/>
        <v>4.1971830985915497E-2</v>
      </c>
      <c r="BJ332" s="62" t="str">
        <f t="shared" ref="BJ332:BJ365" si="258">IF(BH332&lt;BI332,BH332,"")</f>
        <v/>
      </c>
      <c r="BK332" s="73" t="str">
        <f t="shared" ref="BK332:BK365" si="259">IF(BH332&lt;=MAX(BJ$11:BJ$365),"sign","")</f>
        <v/>
      </c>
      <c r="BM332" s="11">
        <f t="shared" si="248"/>
        <v>0.27662381505949596</v>
      </c>
    </row>
    <row r="333" spans="1:65">
      <c r="A333" s="30" t="s">
        <v>1163</v>
      </c>
      <c r="B333" s="30" t="s">
        <v>1164</v>
      </c>
      <c r="C333" s="30" t="s">
        <v>136</v>
      </c>
      <c r="D333" s="30"/>
      <c r="E333" s="30" t="s">
        <v>1147</v>
      </c>
      <c r="F333" s="11" t="str">
        <f t="shared" si="249"/>
        <v>IG Superfam</v>
      </c>
      <c r="H333" s="11">
        <f>VLOOKUP($B333,data!$B$3:$Q$15316,'diff expr 0 vs 1 mite'!H$8,FALSE)</f>
        <v>10.166524089999999</v>
      </c>
      <c r="I333" s="11">
        <f>VLOOKUP($B333,data!$B$3:$Q$15316,'diff expr 0 vs 1 mite'!I$8,FALSE)</f>
        <v>4.3185561909999999</v>
      </c>
      <c r="J333" s="11">
        <f>VLOOKUP($B333,data!$B$3:$Q$15316,'diff expr 0 vs 1 mite'!J$8,FALSE)</f>
        <v>4.9606469280000001</v>
      </c>
      <c r="K333" s="11">
        <f>VLOOKUP($B333,data!$B$3:$Q$15316,'diff expr 0 vs 1 mite'!K$8,FALSE)</f>
        <v>5.119062091</v>
      </c>
      <c r="L333" s="11">
        <f>VLOOKUP($B333,data!$B$3:$Q$15316,'diff expr 0 vs 1 mite'!L$8,FALSE)</f>
        <v>8.2364747240000007</v>
      </c>
      <c r="M333" s="11">
        <f>VLOOKUP($B333,data!$B$3:$Q$15316,'diff expr 0 vs 1 mite'!M$8,FALSE)</f>
        <v>9.4773407790000004</v>
      </c>
      <c r="N333" s="11">
        <f>VLOOKUP($B333,data!$B$3:$Q$15316,'diff expr 0 vs 1 mite'!N$8,FALSE)</f>
        <v>7.5984919839999998</v>
      </c>
      <c r="O333" s="11">
        <f>VLOOKUP($B333,data!$B$3:$Q$15316,'diff expr 0 vs 1 mite'!O$8,FALSE)</f>
        <v>11.02166916</v>
      </c>
      <c r="P333" s="11">
        <f>VLOOKUP($B333,data!$B$3:$Q$15316,'diff expr 0 vs 1 mite'!P$8,FALSE)</f>
        <v>18.225754040000002</v>
      </c>
      <c r="R333" s="27" t="s">
        <v>27749</v>
      </c>
      <c r="T333" s="2">
        <f t="shared" si="217"/>
        <v>7</v>
      </c>
      <c r="U333" s="2">
        <f t="shared" si="218"/>
        <v>1</v>
      </c>
      <c r="V333" s="2">
        <f t="shared" si="219"/>
        <v>2</v>
      </c>
      <c r="W333" s="2">
        <f t="shared" si="220"/>
        <v>3</v>
      </c>
      <c r="X333" s="2">
        <f t="shared" si="221"/>
        <v>5</v>
      </c>
      <c r="Y333" s="2">
        <f t="shared" si="222"/>
        <v>6</v>
      </c>
      <c r="Z333" s="2">
        <f t="shared" si="223"/>
        <v>4</v>
      </c>
      <c r="AA333" s="2">
        <f t="shared" si="224"/>
        <v>8</v>
      </c>
      <c r="AB333" s="2">
        <f t="shared" si="225"/>
        <v>9</v>
      </c>
      <c r="AC333" s="2"/>
      <c r="AD333" s="2">
        <f t="shared" si="226"/>
        <v>0</v>
      </c>
      <c r="AE333" s="2">
        <f t="shared" si="227"/>
        <v>0</v>
      </c>
      <c r="AF333" s="2">
        <f t="shared" si="228"/>
        <v>0</v>
      </c>
      <c r="AG333" s="2">
        <f t="shared" si="229"/>
        <v>0</v>
      </c>
      <c r="AH333" s="2">
        <f t="shared" si="230"/>
        <v>0</v>
      </c>
      <c r="AI333" s="2">
        <f t="shared" si="231"/>
        <v>0</v>
      </c>
      <c r="AJ333" s="2">
        <f t="shared" si="232"/>
        <v>0</v>
      </c>
      <c r="AK333" s="2">
        <f t="shared" si="233"/>
        <v>0</v>
      </c>
      <c r="AL333" s="2">
        <f t="shared" si="234"/>
        <v>0</v>
      </c>
      <c r="AM333" s="2"/>
      <c r="AN333" s="2">
        <f t="shared" si="235"/>
        <v>7</v>
      </c>
      <c r="AO333" s="2">
        <f t="shared" si="236"/>
        <v>1</v>
      </c>
      <c r="AP333" s="2">
        <f t="shared" si="237"/>
        <v>2</v>
      </c>
      <c r="AQ333" s="2">
        <f t="shared" si="238"/>
        <v>3</v>
      </c>
      <c r="AR333" s="2">
        <f t="shared" si="239"/>
        <v>5</v>
      </c>
      <c r="AS333" s="2">
        <f t="shared" si="240"/>
        <v>6</v>
      </c>
      <c r="AT333" s="2">
        <f t="shared" si="241"/>
        <v>4</v>
      </c>
      <c r="AU333" s="2">
        <f t="shared" si="242"/>
        <v>8</v>
      </c>
      <c r="AV333" s="2">
        <f t="shared" si="243"/>
        <v>9</v>
      </c>
      <c r="AW333" s="2"/>
      <c r="AX333" s="5">
        <f t="shared" si="244"/>
        <v>4</v>
      </c>
      <c r="AY333" s="2">
        <f t="shared" si="245"/>
        <v>5</v>
      </c>
      <c r="AZ333" s="2">
        <f t="shared" si="246"/>
        <v>13</v>
      </c>
      <c r="BA333" s="2">
        <f t="shared" si="250"/>
        <v>32</v>
      </c>
      <c r="BB333" s="2">
        <f t="shared" si="251"/>
        <v>17</v>
      </c>
      <c r="BC333" s="2">
        <f t="shared" si="252"/>
        <v>3</v>
      </c>
      <c r="BD333" s="2">
        <f t="shared" si="253"/>
        <v>3</v>
      </c>
      <c r="BE333" s="19">
        <f t="shared" si="254"/>
        <v>10</v>
      </c>
      <c r="BF333" s="19">
        <f t="shared" si="255"/>
        <v>4.0824829046386304</v>
      </c>
      <c r="BG333" s="31">
        <f t="shared" si="256"/>
        <v>-1.7146428199482247</v>
      </c>
      <c r="BH333" s="32">
        <f t="shared" si="247"/>
        <v>4.3205366486849993E-2</v>
      </c>
      <c r="BI333" s="62">
        <f t="shared" si="257"/>
        <v>3.3239436619718309E-2</v>
      </c>
      <c r="BJ333" s="62" t="str">
        <f t="shared" si="258"/>
        <v/>
      </c>
      <c r="BK333" s="73" t="str">
        <f t="shared" si="259"/>
        <v/>
      </c>
      <c r="BM333" s="11">
        <f t="shared" si="248"/>
        <v>0.24964916151388064</v>
      </c>
    </row>
    <row r="334" spans="1:65">
      <c r="A334" s="30" t="s">
        <v>1165</v>
      </c>
      <c r="B334" s="30" t="s">
        <v>1166</v>
      </c>
      <c r="C334" s="30" t="s">
        <v>1167</v>
      </c>
      <c r="D334" s="30"/>
      <c r="E334" s="30" t="s">
        <v>1147</v>
      </c>
      <c r="F334" s="11" t="str">
        <f t="shared" si="249"/>
        <v>IG Superfam</v>
      </c>
      <c r="H334" s="11">
        <f>VLOOKUP($B334,data!$B$3:$Q$15316,'diff expr 0 vs 1 mite'!H$8,FALSE)</f>
        <v>9.1577866619999995</v>
      </c>
      <c r="I334" s="11">
        <f>VLOOKUP($B334,data!$B$3:$Q$15316,'diff expr 0 vs 1 mite'!I$8,FALSE)</f>
        <v>6.0443752750000002</v>
      </c>
      <c r="J334" s="11">
        <f>VLOOKUP($B334,data!$B$3:$Q$15316,'diff expr 0 vs 1 mite'!J$8,FALSE)</f>
        <v>7.6226881789999998</v>
      </c>
      <c r="K334" s="11">
        <f>VLOOKUP($B334,data!$B$3:$Q$15316,'diff expr 0 vs 1 mite'!K$8,FALSE)</f>
        <v>5.5559389179999998</v>
      </c>
      <c r="L334" s="11">
        <f>VLOOKUP($B334,data!$B$3:$Q$15316,'diff expr 0 vs 1 mite'!L$8,FALSE)</f>
        <v>28.623967799999999</v>
      </c>
      <c r="M334" s="11">
        <f>VLOOKUP($B334,data!$B$3:$Q$15316,'diff expr 0 vs 1 mite'!M$8,FALSE)</f>
        <v>7.7211353230000004</v>
      </c>
      <c r="N334" s="11">
        <f>VLOOKUP($B334,data!$B$3:$Q$15316,'diff expr 0 vs 1 mite'!N$8,FALSE)</f>
        <v>8.5705951690000006</v>
      </c>
      <c r="O334" s="11">
        <f>VLOOKUP($B334,data!$B$3:$Q$15316,'diff expr 0 vs 1 mite'!O$8,FALSE)</f>
        <v>10.716026080000001</v>
      </c>
      <c r="P334" s="11">
        <f>VLOOKUP($B334,data!$B$3:$Q$15316,'diff expr 0 vs 1 mite'!P$8,FALSE)</f>
        <v>10.03619211</v>
      </c>
      <c r="R334" s="27" t="s">
        <v>27749</v>
      </c>
      <c r="T334" s="2">
        <f t="shared" si="217"/>
        <v>6</v>
      </c>
      <c r="U334" s="2">
        <f t="shared" si="218"/>
        <v>2</v>
      </c>
      <c r="V334" s="2">
        <f t="shared" si="219"/>
        <v>3</v>
      </c>
      <c r="W334" s="2">
        <f t="shared" si="220"/>
        <v>1</v>
      </c>
      <c r="X334" s="2">
        <f t="shared" si="221"/>
        <v>9</v>
      </c>
      <c r="Y334" s="2">
        <f t="shared" si="222"/>
        <v>4</v>
      </c>
      <c r="Z334" s="2">
        <f t="shared" si="223"/>
        <v>5</v>
      </c>
      <c r="AA334" s="2">
        <f t="shared" si="224"/>
        <v>8</v>
      </c>
      <c r="AB334" s="2">
        <f t="shared" si="225"/>
        <v>7</v>
      </c>
      <c r="AC334" s="2"/>
      <c r="AD334" s="2">
        <f t="shared" si="226"/>
        <v>0</v>
      </c>
      <c r="AE334" s="2">
        <f t="shared" si="227"/>
        <v>0</v>
      </c>
      <c r="AF334" s="2">
        <f t="shared" si="228"/>
        <v>0</v>
      </c>
      <c r="AG334" s="2">
        <f t="shared" si="229"/>
        <v>0</v>
      </c>
      <c r="AH334" s="2">
        <f t="shared" si="230"/>
        <v>0</v>
      </c>
      <c r="AI334" s="2">
        <f t="shared" si="231"/>
        <v>0</v>
      </c>
      <c r="AJ334" s="2">
        <f t="shared" si="232"/>
        <v>0</v>
      </c>
      <c r="AK334" s="2">
        <f t="shared" si="233"/>
        <v>0</v>
      </c>
      <c r="AL334" s="2">
        <f t="shared" si="234"/>
        <v>0</v>
      </c>
      <c r="AM334" s="2"/>
      <c r="AN334" s="2">
        <f t="shared" si="235"/>
        <v>6</v>
      </c>
      <c r="AO334" s="2">
        <f t="shared" si="236"/>
        <v>2</v>
      </c>
      <c r="AP334" s="2">
        <f t="shared" si="237"/>
        <v>3</v>
      </c>
      <c r="AQ334" s="2">
        <f t="shared" si="238"/>
        <v>1</v>
      </c>
      <c r="AR334" s="2">
        <f t="shared" si="239"/>
        <v>9</v>
      </c>
      <c r="AS334" s="2">
        <f t="shared" si="240"/>
        <v>4</v>
      </c>
      <c r="AT334" s="2">
        <f t="shared" si="241"/>
        <v>5</v>
      </c>
      <c r="AU334" s="2">
        <f t="shared" si="242"/>
        <v>8</v>
      </c>
      <c r="AV334" s="2">
        <f t="shared" si="243"/>
        <v>7</v>
      </c>
      <c r="AW334" s="2"/>
      <c r="AX334" s="5">
        <f t="shared" si="244"/>
        <v>4</v>
      </c>
      <c r="AY334" s="2">
        <f t="shared" si="245"/>
        <v>5</v>
      </c>
      <c r="AZ334" s="2">
        <f t="shared" si="246"/>
        <v>12</v>
      </c>
      <c r="BA334" s="2">
        <f t="shared" si="250"/>
        <v>33</v>
      </c>
      <c r="BB334" s="2">
        <f t="shared" si="251"/>
        <v>18</v>
      </c>
      <c r="BC334" s="2">
        <f t="shared" si="252"/>
        <v>2</v>
      </c>
      <c r="BD334" s="2">
        <f t="shared" si="253"/>
        <v>2</v>
      </c>
      <c r="BE334" s="19">
        <f t="shared" si="254"/>
        <v>10</v>
      </c>
      <c r="BF334" s="19">
        <f t="shared" si="255"/>
        <v>4.0824829046386304</v>
      </c>
      <c r="BG334" s="31">
        <f t="shared" si="256"/>
        <v>-1.9595917942265424</v>
      </c>
      <c r="BH334" s="32">
        <f t="shared" si="247"/>
        <v>2.5021760624352556E-2</v>
      </c>
      <c r="BI334" s="62">
        <f t="shared" si="257"/>
        <v>2.47887323943662E-2</v>
      </c>
      <c r="BJ334" s="62" t="str">
        <f t="shared" si="258"/>
        <v/>
      </c>
      <c r="BK334" s="73" t="str">
        <f t="shared" si="259"/>
        <v/>
      </c>
      <c r="BM334" s="11">
        <f t="shared" si="248"/>
        <v>0.26741875874943516</v>
      </c>
    </row>
    <row r="335" spans="1:65">
      <c r="A335" s="30" t="s">
        <v>1168</v>
      </c>
      <c r="B335" s="30" t="s">
        <v>1169</v>
      </c>
      <c r="C335" s="30" t="s">
        <v>136</v>
      </c>
      <c r="D335" s="30"/>
      <c r="E335" s="30" t="s">
        <v>1147</v>
      </c>
      <c r="F335" s="11" t="str">
        <f t="shared" si="249"/>
        <v>IG Superfam</v>
      </c>
      <c r="H335" s="11">
        <f>VLOOKUP($B335,data!$B$3:$Q$15316,'diff expr 0 vs 1 mite'!H$8,FALSE)</f>
        <v>4.3984443329999996</v>
      </c>
      <c r="I335" s="11">
        <f>VLOOKUP($B335,data!$B$3:$Q$15316,'diff expr 0 vs 1 mite'!I$8,FALSE)</f>
        <v>4.3877851300000001</v>
      </c>
      <c r="J335" s="11">
        <f>VLOOKUP($B335,data!$B$3:$Q$15316,'diff expr 0 vs 1 mite'!J$8,FALSE)</f>
        <v>2.5060374859999999</v>
      </c>
      <c r="K335" s="11">
        <f>VLOOKUP($B335,data!$B$3:$Q$15316,'diff expr 0 vs 1 mite'!K$8,FALSE)</f>
        <v>3.7869413930000002</v>
      </c>
      <c r="L335" s="11">
        <f>VLOOKUP($B335,data!$B$3:$Q$15316,'diff expr 0 vs 1 mite'!L$8,FALSE)</f>
        <v>5.8229085029999998</v>
      </c>
      <c r="M335" s="11">
        <f>VLOOKUP($B335,data!$B$3:$Q$15316,'diff expr 0 vs 1 mite'!M$8,FALSE)</f>
        <v>28.69103694</v>
      </c>
      <c r="N335" s="11">
        <f>VLOOKUP($B335,data!$B$3:$Q$15316,'diff expr 0 vs 1 mite'!N$8,FALSE)</f>
        <v>12.72212388</v>
      </c>
      <c r="O335" s="11">
        <f>VLOOKUP($B335,data!$B$3:$Q$15316,'diff expr 0 vs 1 mite'!O$8,FALSE)</f>
        <v>28.37206475</v>
      </c>
      <c r="P335" s="11">
        <f>VLOOKUP($B335,data!$B$3:$Q$15316,'diff expr 0 vs 1 mite'!P$8,FALSE)</f>
        <v>29.595361969999999</v>
      </c>
      <c r="R335" s="27" t="s">
        <v>27749</v>
      </c>
      <c r="T335" s="2">
        <f t="shared" si="217"/>
        <v>4</v>
      </c>
      <c r="U335" s="2">
        <f t="shared" si="218"/>
        <v>3</v>
      </c>
      <c r="V335" s="2">
        <f t="shared" si="219"/>
        <v>1</v>
      </c>
      <c r="W335" s="2">
        <f t="shared" si="220"/>
        <v>2</v>
      </c>
      <c r="X335" s="2">
        <f t="shared" si="221"/>
        <v>5</v>
      </c>
      <c r="Y335" s="2">
        <f t="shared" si="222"/>
        <v>8</v>
      </c>
      <c r="Z335" s="2">
        <f t="shared" si="223"/>
        <v>6</v>
      </c>
      <c r="AA335" s="2">
        <f t="shared" si="224"/>
        <v>7</v>
      </c>
      <c r="AB335" s="2">
        <f t="shared" si="225"/>
        <v>9</v>
      </c>
      <c r="AC335" s="2"/>
      <c r="AD335" s="2">
        <f t="shared" si="226"/>
        <v>0</v>
      </c>
      <c r="AE335" s="2">
        <f t="shared" si="227"/>
        <v>0</v>
      </c>
      <c r="AF335" s="2">
        <f t="shared" si="228"/>
        <v>0</v>
      </c>
      <c r="AG335" s="2">
        <f t="shared" si="229"/>
        <v>0</v>
      </c>
      <c r="AH335" s="2">
        <f t="shared" si="230"/>
        <v>0</v>
      </c>
      <c r="AI335" s="2">
        <f t="shared" si="231"/>
        <v>0</v>
      </c>
      <c r="AJ335" s="2">
        <f t="shared" si="232"/>
        <v>0</v>
      </c>
      <c r="AK335" s="2">
        <f t="shared" si="233"/>
        <v>0</v>
      </c>
      <c r="AL335" s="2">
        <f t="shared" si="234"/>
        <v>0</v>
      </c>
      <c r="AM335" s="2"/>
      <c r="AN335" s="2">
        <f t="shared" si="235"/>
        <v>4</v>
      </c>
      <c r="AO335" s="2">
        <f t="shared" si="236"/>
        <v>3</v>
      </c>
      <c r="AP335" s="2">
        <f t="shared" si="237"/>
        <v>1</v>
      </c>
      <c r="AQ335" s="2">
        <f t="shared" si="238"/>
        <v>2</v>
      </c>
      <c r="AR335" s="2">
        <f t="shared" si="239"/>
        <v>5</v>
      </c>
      <c r="AS335" s="2">
        <f t="shared" si="240"/>
        <v>8</v>
      </c>
      <c r="AT335" s="2">
        <f t="shared" si="241"/>
        <v>6</v>
      </c>
      <c r="AU335" s="2">
        <f t="shared" si="242"/>
        <v>7</v>
      </c>
      <c r="AV335" s="2">
        <f t="shared" si="243"/>
        <v>9</v>
      </c>
      <c r="AW335" s="2"/>
      <c r="AX335" s="5">
        <f t="shared" si="244"/>
        <v>4</v>
      </c>
      <c r="AY335" s="2">
        <f t="shared" si="245"/>
        <v>5</v>
      </c>
      <c r="AZ335" s="2">
        <f t="shared" si="246"/>
        <v>10</v>
      </c>
      <c r="BA335" s="2">
        <f t="shared" si="250"/>
        <v>35</v>
      </c>
      <c r="BB335" s="2">
        <f t="shared" si="251"/>
        <v>20</v>
      </c>
      <c r="BC335" s="2">
        <f t="shared" si="252"/>
        <v>0</v>
      </c>
      <c r="BD335" s="2">
        <f t="shared" si="253"/>
        <v>0</v>
      </c>
      <c r="BE335" s="19">
        <f t="shared" si="254"/>
        <v>10</v>
      </c>
      <c r="BF335" s="19">
        <f t="shared" si="255"/>
        <v>4.0824829046386304</v>
      </c>
      <c r="BG335" s="31">
        <f t="shared" si="256"/>
        <v>-2.4494897427831779</v>
      </c>
      <c r="BH335" s="32">
        <f t="shared" si="247"/>
        <v>7.1529392177148241E-3</v>
      </c>
      <c r="BI335" s="62">
        <f t="shared" si="257"/>
        <v>2.8169014084507044E-4</v>
      </c>
      <c r="BJ335" s="62" t="str">
        <f t="shared" si="258"/>
        <v/>
      </c>
      <c r="BK335" s="73" t="str">
        <f t="shared" si="259"/>
        <v>sign</v>
      </c>
      <c r="BM335" s="11">
        <f t="shared" si="248"/>
        <v>0.7467416175106123</v>
      </c>
    </row>
    <row r="336" spans="1:65">
      <c r="A336" s="30" t="s">
        <v>1170</v>
      </c>
      <c r="B336" s="30" t="s">
        <v>1171</v>
      </c>
      <c r="C336" s="30" t="s">
        <v>1172</v>
      </c>
      <c r="D336" s="30"/>
      <c r="E336" s="30" t="s">
        <v>1147</v>
      </c>
      <c r="F336" s="11" t="str">
        <f t="shared" si="249"/>
        <v>IG Superfam</v>
      </c>
      <c r="H336" s="11">
        <f>VLOOKUP($B336,data!$B$3:$Q$15316,'diff expr 0 vs 1 mite'!H$8,FALSE)</f>
        <v>5.0020155610000003</v>
      </c>
      <c r="I336" s="11">
        <f>VLOOKUP($B336,data!$B$3:$Q$15316,'diff expr 0 vs 1 mite'!I$8,FALSE)</f>
        <v>3.6592138649999999</v>
      </c>
      <c r="J336" s="11">
        <f>VLOOKUP($B336,data!$B$3:$Q$15316,'diff expr 0 vs 1 mite'!J$8,FALSE)</f>
        <v>2.420540167</v>
      </c>
      <c r="K336" s="11">
        <f>VLOOKUP($B336,data!$B$3:$Q$15316,'diff expr 0 vs 1 mite'!K$8,FALSE)</f>
        <v>4.2626146780000003</v>
      </c>
      <c r="L336" s="11">
        <f>VLOOKUP($B336,data!$B$3:$Q$15316,'diff expr 0 vs 1 mite'!L$8,FALSE)</f>
        <v>11.59208883</v>
      </c>
      <c r="M336" s="11">
        <f>VLOOKUP($B336,data!$B$3:$Q$15316,'diff expr 0 vs 1 mite'!M$8,FALSE)</f>
        <v>132.7335343</v>
      </c>
      <c r="N336" s="11">
        <f>VLOOKUP($B336,data!$B$3:$Q$15316,'diff expr 0 vs 1 mite'!N$8,FALSE)</f>
        <v>4.5382411539999996</v>
      </c>
      <c r="O336" s="11">
        <f>VLOOKUP($B336,data!$B$3:$Q$15316,'diff expr 0 vs 1 mite'!O$8,FALSE)</f>
        <v>43.041745210000002</v>
      </c>
      <c r="P336" s="11">
        <f>VLOOKUP($B336,data!$B$3:$Q$15316,'diff expr 0 vs 1 mite'!P$8,FALSE)</f>
        <v>15.301639079999999</v>
      </c>
      <c r="R336" s="27" t="s">
        <v>27749</v>
      </c>
      <c r="T336" s="2">
        <f t="shared" si="217"/>
        <v>5</v>
      </c>
      <c r="U336" s="2">
        <f t="shared" si="218"/>
        <v>2</v>
      </c>
      <c r="V336" s="2">
        <f t="shared" si="219"/>
        <v>1</v>
      </c>
      <c r="W336" s="2">
        <f t="shared" si="220"/>
        <v>3</v>
      </c>
      <c r="X336" s="2">
        <f t="shared" si="221"/>
        <v>6</v>
      </c>
      <c r="Y336" s="2">
        <f t="shared" si="222"/>
        <v>9</v>
      </c>
      <c r="Z336" s="2">
        <f t="shared" si="223"/>
        <v>4</v>
      </c>
      <c r="AA336" s="2">
        <f t="shared" si="224"/>
        <v>8</v>
      </c>
      <c r="AB336" s="2">
        <f t="shared" si="225"/>
        <v>7</v>
      </c>
      <c r="AC336" s="2"/>
      <c r="AD336" s="2">
        <f t="shared" si="226"/>
        <v>0</v>
      </c>
      <c r="AE336" s="2">
        <f t="shared" si="227"/>
        <v>0</v>
      </c>
      <c r="AF336" s="2">
        <f t="shared" si="228"/>
        <v>0</v>
      </c>
      <c r="AG336" s="2">
        <f t="shared" si="229"/>
        <v>0</v>
      </c>
      <c r="AH336" s="2">
        <f t="shared" si="230"/>
        <v>0</v>
      </c>
      <c r="AI336" s="2">
        <f t="shared" si="231"/>
        <v>0</v>
      </c>
      <c r="AJ336" s="2">
        <f t="shared" si="232"/>
        <v>0</v>
      </c>
      <c r="AK336" s="2">
        <f t="shared" si="233"/>
        <v>0</v>
      </c>
      <c r="AL336" s="2">
        <f t="shared" si="234"/>
        <v>0</v>
      </c>
      <c r="AM336" s="2"/>
      <c r="AN336" s="2">
        <f t="shared" si="235"/>
        <v>5</v>
      </c>
      <c r="AO336" s="2">
        <f t="shared" si="236"/>
        <v>2</v>
      </c>
      <c r="AP336" s="2">
        <f t="shared" si="237"/>
        <v>1</v>
      </c>
      <c r="AQ336" s="2">
        <f t="shared" si="238"/>
        <v>3</v>
      </c>
      <c r="AR336" s="2">
        <f t="shared" si="239"/>
        <v>6</v>
      </c>
      <c r="AS336" s="2">
        <f t="shared" si="240"/>
        <v>9</v>
      </c>
      <c r="AT336" s="2">
        <f t="shared" si="241"/>
        <v>4</v>
      </c>
      <c r="AU336" s="2">
        <f t="shared" si="242"/>
        <v>8</v>
      </c>
      <c r="AV336" s="2">
        <f t="shared" si="243"/>
        <v>7</v>
      </c>
      <c r="AW336" s="2"/>
      <c r="AX336" s="5">
        <f t="shared" si="244"/>
        <v>4</v>
      </c>
      <c r="AY336" s="2">
        <f t="shared" si="245"/>
        <v>5</v>
      </c>
      <c r="AZ336" s="2">
        <f t="shared" si="246"/>
        <v>11</v>
      </c>
      <c r="BA336" s="2">
        <f t="shared" si="250"/>
        <v>34</v>
      </c>
      <c r="BB336" s="2">
        <f t="shared" si="251"/>
        <v>19</v>
      </c>
      <c r="BC336" s="2">
        <f t="shared" si="252"/>
        <v>1</v>
      </c>
      <c r="BD336" s="2">
        <f t="shared" si="253"/>
        <v>1</v>
      </c>
      <c r="BE336" s="19">
        <f t="shared" si="254"/>
        <v>10</v>
      </c>
      <c r="BF336" s="19">
        <f t="shared" si="255"/>
        <v>4.0824829046386304</v>
      </c>
      <c r="BG336" s="31">
        <f t="shared" si="256"/>
        <v>-2.2045407685048604</v>
      </c>
      <c r="BH336" s="32">
        <f t="shared" si="247"/>
        <v>1.3743168055755161E-2</v>
      </c>
      <c r="BI336" s="62">
        <f t="shared" si="257"/>
        <v>1.887323943661972E-2</v>
      </c>
      <c r="BJ336" s="62">
        <f t="shared" si="258"/>
        <v>1.3743168055755161E-2</v>
      </c>
      <c r="BK336" s="73" t="str">
        <f t="shared" si="259"/>
        <v>sign</v>
      </c>
      <c r="BM336" s="11">
        <f t="shared" si="248"/>
        <v>1.033545464880969</v>
      </c>
    </row>
    <row r="337" spans="1:65">
      <c r="A337" s="30" t="s">
        <v>1173</v>
      </c>
      <c r="B337" s="30" t="s">
        <v>1174</v>
      </c>
      <c r="C337" s="30" t="s">
        <v>1175</v>
      </c>
      <c r="D337" s="30"/>
      <c r="E337" s="30" t="s">
        <v>1147</v>
      </c>
      <c r="F337" s="11" t="str">
        <f t="shared" si="249"/>
        <v>IG Superfam</v>
      </c>
      <c r="H337" s="11">
        <f>VLOOKUP($B337,data!$B$3:$Q$15316,'diff expr 0 vs 1 mite'!H$8,FALSE)</f>
        <v>4.499600021</v>
      </c>
      <c r="I337" s="11">
        <f>VLOOKUP($B337,data!$B$3:$Q$15316,'diff expr 0 vs 1 mite'!I$8,FALSE)</f>
        <v>2.410424184</v>
      </c>
      <c r="J337" s="11">
        <f>VLOOKUP($B337,data!$B$3:$Q$15316,'diff expr 0 vs 1 mite'!J$8,FALSE)</f>
        <v>2.2507350609999999</v>
      </c>
      <c r="K337" s="11">
        <f>VLOOKUP($B337,data!$B$3:$Q$15316,'diff expr 0 vs 1 mite'!K$8,FALSE)</f>
        <v>2.242731617</v>
      </c>
      <c r="L337" s="11">
        <f>VLOOKUP($B337,data!$B$3:$Q$15316,'diff expr 0 vs 1 mite'!L$8,FALSE)</f>
        <v>3.6036588479999998</v>
      </c>
      <c r="M337" s="11">
        <f>VLOOKUP($B337,data!$B$3:$Q$15316,'diff expr 0 vs 1 mite'!M$8,FALSE)</f>
        <v>8.3437040069999995</v>
      </c>
      <c r="N337" s="11">
        <f>VLOOKUP($B337,data!$B$3:$Q$15316,'diff expr 0 vs 1 mite'!N$8,FALSE)</f>
        <v>5.1424515209999999</v>
      </c>
      <c r="O337" s="11">
        <f>VLOOKUP($B337,data!$B$3:$Q$15316,'diff expr 0 vs 1 mite'!O$8,FALSE)</f>
        <v>7.4232293509999998</v>
      </c>
      <c r="P337" s="11">
        <f>VLOOKUP($B337,data!$B$3:$Q$15316,'diff expr 0 vs 1 mite'!P$8,FALSE)</f>
        <v>16.231990410000002</v>
      </c>
      <c r="R337" s="27" t="s">
        <v>27749</v>
      </c>
      <c r="T337" s="2">
        <f t="shared" si="217"/>
        <v>5</v>
      </c>
      <c r="U337" s="2">
        <f t="shared" si="218"/>
        <v>3</v>
      </c>
      <c r="V337" s="2">
        <f t="shared" si="219"/>
        <v>2</v>
      </c>
      <c r="W337" s="2">
        <f t="shared" si="220"/>
        <v>1</v>
      </c>
      <c r="X337" s="2">
        <f t="shared" si="221"/>
        <v>4</v>
      </c>
      <c r="Y337" s="2">
        <f t="shared" si="222"/>
        <v>8</v>
      </c>
      <c r="Z337" s="2">
        <f t="shared" si="223"/>
        <v>6</v>
      </c>
      <c r="AA337" s="2">
        <f t="shared" si="224"/>
        <v>7</v>
      </c>
      <c r="AB337" s="2">
        <f t="shared" si="225"/>
        <v>9</v>
      </c>
      <c r="AC337" s="2"/>
      <c r="AD337" s="2">
        <f t="shared" si="226"/>
        <v>0</v>
      </c>
      <c r="AE337" s="2">
        <f t="shared" si="227"/>
        <v>0</v>
      </c>
      <c r="AF337" s="2">
        <f t="shared" si="228"/>
        <v>0</v>
      </c>
      <c r="AG337" s="2">
        <f t="shared" si="229"/>
        <v>0</v>
      </c>
      <c r="AH337" s="2">
        <f t="shared" si="230"/>
        <v>0</v>
      </c>
      <c r="AI337" s="2">
        <f t="shared" si="231"/>
        <v>0</v>
      </c>
      <c r="AJ337" s="2">
        <f t="shared" si="232"/>
        <v>0</v>
      </c>
      <c r="AK337" s="2">
        <f t="shared" si="233"/>
        <v>0</v>
      </c>
      <c r="AL337" s="2">
        <f t="shared" si="234"/>
        <v>0</v>
      </c>
      <c r="AM337" s="2"/>
      <c r="AN337" s="2">
        <f t="shared" si="235"/>
        <v>5</v>
      </c>
      <c r="AO337" s="2">
        <f t="shared" si="236"/>
        <v>3</v>
      </c>
      <c r="AP337" s="2">
        <f t="shared" si="237"/>
        <v>2</v>
      </c>
      <c r="AQ337" s="2">
        <f t="shared" si="238"/>
        <v>1</v>
      </c>
      <c r="AR337" s="2">
        <f t="shared" si="239"/>
        <v>4</v>
      </c>
      <c r="AS337" s="2">
        <f t="shared" si="240"/>
        <v>8</v>
      </c>
      <c r="AT337" s="2">
        <f t="shared" si="241"/>
        <v>6</v>
      </c>
      <c r="AU337" s="2">
        <f t="shared" si="242"/>
        <v>7</v>
      </c>
      <c r="AV337" s="2">
        <f t="shared" si="243"/>
        <v>9</v>
      </c>
      <c r="AW337" s="2"/>
      <c r="AX337" s="5">
        <f t="shared" si="244"/>
        <v>4</v>
      </c>
      <c r="AY337" s="2">
        <f t="shared" si="245"/>
        <v>5</v>
      </c>
      <c r="AZ337" s="2">
        <f t="shared" si="246"/>
        <v>11</v>
      </c>
      <c r="BA337" s="2">
        <f t="shared" si="250"/>
        <v>34</v>
      </c>
      <c r="BB337" s="2">
        <f t="shared" si="251"/>
        <v>19</v>
      </c>
      <c r="BC337" s="2">
        <f t="shared" si="252"/>
        <v>1</v>
      </c>
      <c r="BD337" s="2">
        <f t="shared" si="253"/>
        <v>1</v>
      </c>
      <c r="BE337" s="19">
        <f t="shared" si="254"/>
        <v>10</v>
      </c>
      <c r="BF337" s="19">
        <f t="shared" si="255"/>
        <v>4.0824829046386304</v>
      </c>
      <c r="BG337" s="31">
        <f t="shared" si="256"/>
        <v>-2.2045407685048604</v>
      </c>
      <c r="BH337" s="32">
        <f t="shared" si="247"/>
        <v>1.3743168055755161E-2</v>
      </c>
      <c r="BI337" s="62">
        <f t="shared" si="257"/>
        <v>1.887323943661972E-2</v>
      </c>
      <c r="BJ337" s="62">
        <f t="shared" si="258"/>
        <v>1.3743168055755161E-2</v>
      </c>
      <c r="BK337" s="73" t="str">
        <f t="shared" si="259"/>
        <v>sign</v>
      </c>
      <c r="BM337" s="11">
        <f t="shared" si="248"/>
        <v>0.4561268533099837</v>
      </c>
    </row>
    <row r="338" spans="1:65">
      <c r="A338" s="30" t="s">
        <v>1176</v>
      </c>
      <c r="B338" s="30" t="s">
        <v>1177</v>
      </c>
      <c r="C338" s="30" t="s">
        <v>1178</v>
      </c>
      <c r="D338" s="30"/>
      <c r="E338" s="30" t="s">
        <v>1147</v>
      </c>
      <c r="F338" s="11" t="str">
        <f t="shared" si="249"/>
        <v>IG Superfam</v>
      </c>
      <c r="H338" s="11">
        <f>VLOOKUP($B338,data!$B$3:$Q$15316,'diff expr 0 vs 1 mite'!H$8,FALSE)</f>
        <v>16.592127720000001</v>
      </c>
      <c r="I338" s="11">
        <f>VLOOKUP($B338,data!$B$3:$Q$15316,'diff expr 0 vs 1 mite'!I$8,FALSE)</f>
        <v>11.329376610000001</v>
      </c>
      <c r="J338" s="11">
        <f>VLOOKUP($B338,data!$B$3:$Q$15316,'diff expr 0 vs 1 mite'!J$8,FALSE)</f>
        <v>9.954765192</v>
      </c>
      <c r="K338" s="11">
        <f>VLOOKUP($B338,data!$B$3:$Q$15316,'diff expr 0 vs 1 mite'!K$8,FALSE)</f>
        <v>13.32097978</v>
      </c>
      <c r="L338" s="11">
        <f>VLOOKUP($B338,data!$B$3:$Q$15316,'diff expr 0 vs 1 mite'!L$8,FALSE)</f>
        <v>7.5144863050000001</v>
      </c>
      <c r="M338" s="11">
        <f>VLOOKUP($B338,data!$B$3:$Q$15316,'diff expr 0 vs 1 mite'!M$8,FALSE)</f>
        <v>18.944517659999999</v>
      </c>
      <c r="N338" s="11">
        <f>VLOOKUP($B338,data!$B$3:$Q$15316,'diff expr 0 vs 1 mite'!N$8,FALSE)</f>
        <v>21.490108230000001</v>
      </c>
      <c r="O338" s="11">
        <f>VLOOKUP($B338,data!$B$3:$Q$15316,'diff expr 0 vs 1 mite'!O$8,FALSE)</f>
        <v>65.334538359999996</v>
      </c>
      <c r="P338" s="11">
        <f>VLOOKUP($B338,data!$B$3:$Q$15316,'diff expr 0 vs 1 mite'!P$8,FALSE)</f>
        <v>96.674838530000002</v>
      </c>
      <c r="R338" s="27" t="s">
        <v>27749</v>
      </c>
      <c r="T338" s="2">
        <f t="shared" si="217"/>
        <v>5</v>
      </c>
      <c r="U338" s="2">
        <f t="shared" si="218"/>
        <v>3</v>
      </c>
      <c r="V338" s="2">
        <f t="shared" si="219"/>
        <v>2</v>
      </c>
      <c r="W338" s="2">
        <f t="shared" si="220"/>
        <v>4</v>
      </c>
      <c r="X338" s="2">
        <f t="shared" si="221"/>
        <v>1</v>
      </c>
      <c r="Y338" s="2">
        <f t="shared" si="222"/>
        <v>6</v>
      </c>
      <c r="Z338" s="2">
        <f t="shared" si="223"/>
        <v>7</v>
      </c>
      <c r="AA338" s="2">
        <f t="shared" si="224"/>
        <v>8</v>
      </c>
      <c r="AB338" s="2">
        <f t="shared" si="225"/>
        <v>9</v>
      </c>
      <c r="AC338" s="2"/>
      <c r="AD338" s="2">
        <f t="shared" si="226"/>
        <v>0</v>
      </c>
      <c r="AE338" s="2">
        <f t="shared" si="227"/>
        <v>0</v>
      </c>
      <c r="AF338" s="2">
        <f t="shared" si="228"/>
        <v>0</v>
      </c>
      <c r="AG338" s="2">
        <f t="shared" si="229"/>
        <v>0</v>
      </c>
      <c r="AH338" s="2">
        <f t="shared" si="230"/>
        <v>0</v>
      </c>
      <c r="AI338" s="2">
        <f t="shared" si="231"/>
        <v>0</v>
      </c>
      <c r="AJ338" s="2">
        <f t="shared" si="232"/>
        <v>0</v>
      </c>
      <c r="AK338" s="2">
        <f t="shared" si="233"/>
        <v>0</v>
      </c>
      <c r="AL338" s="2">
        <f t="shared" si="234"/>
        <v>0</v>
      </c>
      <c r="AM338" s="2"/>
      <c r="AN338" s="2">
        <f t="shared" si="235"/>
        <v>5</v>
      </c>
      <c r="AO338" s="2">
        <f t="shared" si="236"/>
        <v>3</v>
      </c>
      <c r="AP338" s="2">
        <f t="shared" si="237"/>
        <v>2</v>
      </c>
      <c r="AQ338" s="2">
        <f t="shared" si="238"/>
        <v>4</v>
      </c>
      <c r="AR338" s="2">
        <f t="shared" si="239"/>
        <v>1</v>
      </c>
      <c r="AS338" s="2">
        <f t="shared" si="240"/>
        <v>6</v>
      </c>
      <c r="AT338" s="2">
        <f t="shared" si="241"/>
        <v>7</v>
      </c>
      <c r="AU338" s="2">
        <f t="shared" si="242"/>
        <v>8</v>
      </c>
      <c r="AV338" s="2">
        <f t="shared" si="243"/>
        <v>9</v>
      </c>
      <c r="AW338" s="2"/>
      <c r="AX338" s="5">
        <f t="shared" si="244"/>
        <v>4</v>
      </c>
      <c r="AY338" s="2">
        <f t="shared" si="245"/>
        <v>5</v>
      </c>
      <c r="AZ338" s="2">
        <f t="shared" si="246"/>
        <v>14</v>
      </c>
      <c r="BA338" s="2">
        <f t="shared" si="250"/>
        <v>31</v>
      </c>
      <c r="BB338" s="2">
        <f t="shared" si="251"/>
        <v>16</v>
      </c>
      <c r="BC338" s="2">
        <f t="shared" si="252"/>
        <v>4</v>
      </c>
      <c r="BD338" s="2">
        <f t="shared" si="253"/>
        <v>4</v>
      </c>
      <c r="BE338" s="19">
        <f t="shared" si="254"/>
        <v>10</v>
      </c>
      <c r="BF338" s="19">
        <f t="shared" si="255"/>
        <v>4.0824829046386304</v>
      </c>
      <c r="BG338" s="31">
        <f t="shared" si="256"/>
        <v>-1.4696938456699067</v>
      </c>
      <c r="BH338" s="32">
        <f t="shared" si="247"/>
        <v>7.0822345147568383E-2</v>
      </c>
      <c r="BI338" s="62">
        <f t="shared" si="257"/>
        <v>4.1971830985915497E-2</v>
      </c>
      <c r="BJ338" s="62" t="str">
        <f t="shared" si="258"/>
        <v/>
      </c>
      <c r="BK338" s="73" t="str">
        <f t="shared" si="259"/>
        <v/>
      </c>
      <c r="BM338" s="11">
        <f t="shared" si="248"/>
        <v>0.51597679774047622</v>
      </c>
    </row>
    <row r="339" spans="1:65">
      <c r="A339" s="30" t="s">
        <v>1179</v>
      </c>
      <c r="B339" s="30" t="s">
        <v>1180</v>
      </c>
      <c r="C339" s="30" t="s">
        <v>1181</v>
      </c>
      <c r="D339" s="30"/>
      <c r="E339" s="30" t="s">
        <v>1147</v>
      </c>
      <c r="F339" s="11" t="str">
        <f t="shared" si="249"/>
        <v>IG Superfam</v>
      </c>
      <c r="H339" s="11">
        <f>VLOOKUP($B339,data!$B$3:$Q$15316,'diff expr 0 vs 1 mite'!H$8,FALSE)</f>
        <v>52.738474910000001</v>
      </c>
      <c r="I339" s="11">
        <f>VLOOKUP($B339,data!$B$3:$Q$15316,'diff expr 0 vs 1 mite'!I$8,FALSE)</f>
        <v>34.315769940000003</v>
      </c>
      <c r="J339" s="11">
        <f>VLOOKUP($B339,data!$B$3:$Q$15316,'diff expr 0 vs 1 mite'!J$8,FALSE)</f>
        <v>50.970071689999997</v>
      </c>
      <c r="K339" s="11">
        <f>VLOOKUP($B339,data!$B$3:$Q$15316,'diff expr 0 vs 1 mite'!K$8,FALSE)</f>
        <v>39.984174779999996</v>
      </c>
      <c r="L339" s="11">
        <f>VLOOKUP($B339,data!$B$3:$Q$15316,'diff expr 0 vs 1 mite'!L$8,FALSE)</f>
        <v>24.539012249999999</v>
      </c>
      <c r="M339" s="11">
        <f>VLOOKUP($B339,data!$B$3:$Q$15316,'diff expr 0 vs 1 mite'!M$8,FALSE)</f>
        <v>35.42488393</v>
      </c>
      <c r="N339" s="11">
        <f>VLOOKUP($B339,data!$B$3:$Q$15316,'diff expr 0 vs 1 mite'!N$8,FALSE)</f>
        <v>43.500688599999997</v>
      </c>
      <c r="O339" s="11">
        <f>VLOOKUP($B339,data!$B$3:$Q$15316,'diff expr 0 vs 1 mite'!O$8,FALSE)</f>
        <v>64.09947244</v>
      </c>
      <c r="P339" s="11">
        <f>VLOOKUP($B339,data!$B$3:$Q$15316,'diff expr 0 vs 1 mite'!P$8,FALSE)</f>
        <v>45.091535999999998</v>
      </c>
      <c r="R339" s="27" t="s">
        <v>27749</v>
      </c>
      <c r="T339" s="2">
        <f t="shared" si="217"/>
        <v>8</v>
      </c>
      <c r="U339" s="2">
        <f t="shared" si="218"/>
        <v>2</v>
      </c>
      <c r="V339" s="2">
        <f t="shared" si="219"/>
        <v>7</v>
      </c>
      <c r="W339" s="2">
        <f t="shared" si="220"/>
        <v>4</v>
      </c>
      <c r="X339" s="2">
        <f t="shared" si="221"/>
        <v>1</v>
      </c>
      <c r="Y339" s="2">
        <f t="shared" si="222"/>
        <v>3</v>
      </c>
      <c r="Z339" s="2">
        <f t="shared" si="223"/>
        <v>5</v>
      </c>
      <c r="AA339" s="2">
        <f t="shared" si="224"/>
        <v>9</v>
      </c>
      <c r="AB339" s="2">
        <f t="shared" si="225"/>
        <v>6</v>
      </c>
      <c r="AC339" s="2"/>
      <c r="AD339" s="2">
        <f t="shared" si="226"/>
        <v>0</v>
      </c>
      <c r="AE339" s="2">
        <f t="shared" si="227"/>
        <v>0</v>
      </c>
      <c r="AF339" s="2">
        <f t="shared" si="228"/>
        <v>0</v>
      </c>
      <c r="AG339" s="2">
        <f t="shared" si="229"/>
        <v>0</v>
      </c>
      <c r="AH339" s="2">
        <f t="shared" si="230"/>
        <v>0</v>
      </c>
      <c r="AI339" s="2">
        <f t="shared" si="231"/>
        <v>0</v>
      </c>
      <c r="AJ339" s="2">
        <f t="shared" si="232"/>
        <v>0</v>
      </c>
      <c r="AK339" s="2">
        <f t="shared" si="233"/>
        <v>0</v>
      </c>
      <c r="AL339" s="2">
        <f t="shared" si="234"/>
        <v>0</v>
      </c>
      <c r="AM339" s="2"/>
      <c r="AN339" s="2">
        <f t="shared" si="235"/>
        <v>8</v>
      </c>
      <c r="AO339" s="2">
        <f t="shared" si="236"/>
        <v>2</v>
      </c>
      <c r="AP339" s="2">
        <f t="shared" si="237"/>
        <v>7</v>
      </c>
      <c r="AQ339" s="2">
        <f t="shared" si="238"/>
        <v>4</v>
      </c>
      <c r="AR339" s="2">
        <f t="shared" si="239"/>
        <v>1</v>
      </c>
      <c r="AS339" s="2">
        <f t="shared" si="240"/>
        <v>3</v>
      </c>
      <c r="AT339" s="2">
        <f t="shared" si="241"/>
        <v>5</v>
      </c>
      <c r="AU339" s="2">
        <f t="shared" si="242"/>
        <v>9</v>
      </c>
      <c r="AV339" s="2">
        <f t="shared" si="243"/>
        <v>6</v>
      </c>
      <c r="AW339" s="2"/>
      <c r="AX339" s="5">
        <f t="shared" si="244"/>
        <v>4</v>
      </c>
      <c r="AY339" s="2">
        <f t="shared" si="245"/>
        <v>5</v>
      </c>
      <c r="AZ339" s="2">
        <f t="shared" si="246"/>
        <v>21</v>
      </c>
      <c r="BA339" s="2">
        <f t="shared" si="250"/>
        <v>24</v>
      </c>
      <c r="BB339" s="2">
        <f t="shared" si="251"/>
        <v>9</v>
      </c>
      <c r="BC339" s="2">
        <f t="shared" si="252"/>
        <v>11</v>
      </c>
      <c r="BD339" s="2">
        <f t="shared" si="253"/>
        <v>9</v>
      </c>
      <c r="BE339" s="19">
        <f t="shared" si="254"/>
        <v>10</v>
      </c>
      <c r="BF339" s="19">
        <f t="shared" si="255"/>
        <v>4.0824829046386304</v>
      </c>
      <c r="BG339" s="31">
        <f t="shared" si="256"/>
        <v>-0.2449489742783178</v>
      </c>
      <c r="BH339" s="32">
        <f t="shared" si="247"/>
        <v>0.40324797025367004</v>
      </c>
      <c r="BI339" s="62">
        <f t="shared" si="257"/>
        <v>9.2676056338028168E-2</v>
      </c>
      <c r="BJ339" s="62" t="str">
        <f t="shared" si="258"/>
        <v/>
      </c>
      <c r="BK339" s="73" t="str">
        <f t="shared" si="259"/>
        <v/>
      </c>
      <c r="BM339" s="11">
        <f t="shared" si="248"/>
        <v>-1.967392250939496E-2</v>
      </c>
    </row>
    <row r="340" spans="1:65">
      <c r="A340" s="30" t="s">
        <v>1182</v>
      </c>
      <c r="B340" s="30" t="s">
        <v>1183</v>
      </c>
      <c r="C340" s="30" t="s">
        <v>1184</v>
      </c>
      <c r="D340" s="30"/>
      <c r="E340" s="30" t="s">
        <v>1147</v>
      </c>
      <c r="F340" s="11" t="str">
        <f t="shared" si="249"/>
        <v>IG Superfam</v>
      </c>
      <c r="H340" s="11">
        <f>VLOOKUP($B340,data!$B$3:$Q$15316,'diff expr 0 vs 1 mite'!H$8,FALSE)</f>
        <v>25.795788930000001</v>
      </c>
      <c r="I340" s="11">
        <f>VLOOKUP($B340,data!$B$3:$Q$15316,'diff expr 0 vs 1 mite'!I$8,FALSE)</f>
        <v>24.401581289999999</v>
      </c>
      <c r="J340" s="11">
        <f>VLOOKUP($B340,data!$B$3:$Q$15316,'diff expr 0 vs 1 mite'!J$8,FALSE)</f>
        <v>23.142137399999999</v>
      </c>
      <c r="K340" s="11">
        <f>VLOOKUP($B340,data!$B$3:$Q$15316,'diff expr 0 vs 1 mite'!K$8,FALSE)</f>
        <v>25.154971759999999</v>
      </c>
      <c r="L340" s="11">
        <f>VLOOKUP($B340,data!$B$3:$Q$15316,'diff expr 0 vs 1 mite'!L$8,FALSE)</f>
        <v>34.148367030000003</v>
      </c>
      <c r="M340" s="11">
        <f>VLOOKUP($B340,data!$B$3:$Q$15316,'diff expr 0 vs 1 mite'!M$8,FALSE)</f>
        <v>37.333251250000004</v>
      </c>
      <c r="N340" s="11">
        <f>VLOOKUP($B340,data!$B$3:$Q$15316,'diff expr 0 vs 1 mite'!N$8,FALSE)</f>
        <v>33.984540770000002</v>
      </c>
      <c r="O340" s="11">
        <f>VLOOKUP($B340,data!$B$3:$Q$15316,'diff expr 0 vs 1 mite'!O$8,FALSE)</f>
        <v>48.991899879999998</v>
      </c>
      <c r="P340" s="11">
        <f>VLOOKUP($B340,data!$B$3:$Q$15316,'diff expr 0 vs 1 mite'!P$8,FALSE)</f>
        <v>55.573151709999998</v>
      </c>
      <c r="R340" s="27" t="s">
        <v>27749</v>
      </c>
      <c r="T340" s="2">
        <f t="shared" si="217"/>
        <v>4</v>
      </c>
      <c r="U340" s="2">
        <f t="shared" si="218"/>
        <v>2</v>
      </c>
      <c r="V340" s="2">
        <f t="shared" si="219"/>
        <v>1</v>
      </c>
      <c r="W340" s="2">
        <f t="shared" si="220"/>
        <v>3</v>
      </c>
      <c r="X340" s="2">
        <f t="shared" si="221"/>
        <v>6</v>
      </c>
      <c r="Y340" s="2">
        <f t="shared" si="222"/>
        <v>7</v>
      </c>
      <c r="Z340" s="2">
        <f t="shared" si="223"/>
        <v>5</v>
      </c>
      <c r="AA340" s="2">
        <f t="shared" si="224"/>
        <v>8</v>
      </c>
      <c r="AB340" s="2">
        <f t="shared" si="225"/>
        <v>9</v>
      </c>
      <c r="AC340" s="2"/>
      <c r="AD340" s="2">
        <f t="shared" si="226"/>
        <v>0</v>
      </c>
      <c r="AE340" s="2">
        <f t="shared" si="227"/>
        <v>0</v>
      </c>
      <c r="AF340" s="2">
        <f t="shared" si="228"/>
        <v>0</v>
      </c>
      <c r="AG340" s="2">
        <f t="shared" si="229"/>
        <v>0</v>
      </c>
      <c r="AH340" s="2">
        <f t="shared" si="230"/>
        <v>0</v>
      </c>
      <c r="AI340" s="2">
        <f t="shared" si="231"/>
        <v>0</v>
      </c>
      <c r="AJ340" s="2">
        <f t="shared" si="232"/>
        <v>0</v>
      </c>
      <c r="AK340" s="2">
        <f t="shared" si="233"/>
        <v>0</v>
      </c>
      <c r="AL340" s="2">
        <f t="shared" si="234"/>
        <v>0</v>
      </c>
      <c r="AM340" s="2"/>
      <c r="AN340" s="2">
        <f t="shared" si="235"/>
        <v>4</v>
      </c>
      <c r="AO340" s="2">
        <f t="shared" si="236"/>
        <v>2</v>
      </c>
      <c r="AP340" s="2">
        <f t="shared" si="237"/>
        <v>1</v>
      </c>
      <c r="AQ340" s="2">
        <f t="shared" si="238"/>
        <v>3</v>
      </c>
      <c r="AR340" s="2">
        <f t="shared" si="239"/>
        <v>6</v>
      </c>
      <c r="AS340" s="2">
        <f t="shared" si="240"/>
        <v>7</v>
      </c>
      <c r="AT340" s="2">
        <f t="shared" si="241"/>
        <v>5</v>
      </c>
      <c r="AU340" s="2">
        <f t="shared" si="242"/>
        <v>8</v>
      </c>
      <c r="AV340" s="2">
        <f t="shared" si="243"/>
        <v>9</v>
      </c>
      <c r="AW340" s="2"/>
      <c r="AX340" s="5">
        <f t="shared" si="244"/>
        <v>4</v>
      </c>
      <c r="AY340" s="2">
        <f t="shared" si="245"/>
        <v>5</v>
      </c>
      <c r="AZ340" s="2">
        <f t="shared" si="246"/>
        <v>10</v>
      </c>
      <c r="BA340" s="2">
        <f t="shared" si="250"/>
        <v>35</v>
      </c>
      <c r="BB340" s="2">
        <f t="shared" si="251"/>
        <v>20</v>
      </c>
      <c r="BC340" s="2">
        <f t="shared" si="252"/>
        <v>0</v>
      </c>
      <c r="BD340" s="2">
        <f t="shared" si="253"/>
        <v>0</v>
      </c>
      <c r="BE340" s="19">
        <f t="shared" si="254"/>
        <v>10</v>
      </c>
      <c r="BF340" s="19">
        <f t="shared" si="255"/>
        <v>4.0824829046386304</v>
      </c>
      <c r="BG340" s="31">
        <f t="shared" si="256"/>
        <v>-2.4494897427831779</v>
      </c>
      <c r="BH340" s="32">
        <f t="shared" si="247"/>
        <v>7.1529392177148241E-3</v>
      </c>
      <c r="BI340" s="62">
        <f t="shared" si="257"/>
        <v>2.8169014084507044E-4</v>
      </c>
      <c r="BJ340" s="62" t="str">
        <f t="shared" si="258"/>
        <v/>
      </c>
      <c r="BK340" s="73" t="str">
        <f t="shared" si="259"/>
        <v>sign</v>
      </c>
      <c r="BM340" s="11">
        <f t="shared" si="248"/>
        <v>0.23196193373119584</v>
      </c>
    </row>
    <row r="341" spans="1:65">
      <c r="A341" s="30" t="s">
        <v>1185</v>
      </c>
      <c r="B341" s="30" t="s">
        <v>1186</v>
      </c>
      <c r="C341" s="30" t="s">
        <v>1187</v>
      </c>
      <c r="D341" s="30"/>
      <c r="E341" s="30" t="s">
        <v>1147</v>
      </c>
      <c r="F341" s="11" t="str">
        <f t="shared" si="249"/>
        <v>IG Superfam</v>
      </c>
      <c r="H341" s="11">
        <f>VLOOKUP($B341,data!$B$3:$Q$15316,'diff expr 0 vs 1 mite'!H$8,FALSE)</f>
        <v>4.7507149489999998</v>
      </c>
      <c r="I341" s="11">
        <f>VLOOKUP($B341,data!$B$3:$Q$15316,'diff expr 0 vs 1 mite'!I$8,FALSE)</f>
        <v>4.3121534879999999</v>
      </c>
      <c r="J341" s="11">
        <f>VLOOKUP($B341,data!$B$3:$Q$15316,'diff expr 0 vs 1 mite'!J$8,FALSE)</f>
        <v>4.2181433469999998</v>
      </c>
      <c r="K341" s="11">
        <f>VLOOKUP($B341,data!$B$3:$Q$15316,'diff expr 0 vs 1 mite'!K$8,FALSE)</f>
        <v>4.0900852069999996</v>
      </c>
      <c r="L341" s="11">
        <f>VLOOKUP($B341,data!$B$3:$Q$15316,'diff expr 0 vs 1 mite'!L$8,FALSE)</f>
        <v>8.3398179480000003</v>
      </c>
      <c r="M341" s="11">
        <f>VLOOKUP($B341,data!$B$3:$Q$15316,'diff expr 0 vs 1 mite'!M$8,FALSE)</f>
        <v>15.044944259999999</v>
      </c>
      <c r="N341" s="11">
        <f>VLOOKUP($B341,data!$B$3:$Q$15316,'diff expr 0 vs 1 mite'!N$8,FALSE)</f>
        <v>7.4502975439999997</v>
      </c>
      <c r="O341" s="11">
        <f>VLOOKUP($B341,data!$B$3:$Q$15316,'diff expr 0 vs 1 mite'!O$8,FALSE)</f>
        <v>14.65391121</v>
      </c>
      <c r="P341" s="11">
        <f>VLOOKUP($B341,data!$B$3:$Q$15316,'diff expr 0 vs 1 mite'!P$8,FALSE)</f>
        <v>21.045203749999999</v>
      </c>
      <c r="R341" s="27" t="s">
        <v>27749</v>
      </c>
      <c r="T341" s="2">
        <f t="shared" si="217"/>
        <v>4</v>
      </c>
      <c r="U341" s="2">
        <f t="shared" si="218"/>
        <v>3</v>
      </c>
      <c r="V341" s="2">
        <f t="shared" si="219"/>
        <v>2</v>
      </c>
      <c r="W341" s="2">
        <f t="shared" si="220"/>
        <v>1</v>
      </c>
      <c r="X341" s="2">
        <f t="shared" si="221"/>
        <v>6</v>
      </c>
      <c r="Y341" s="2">
        <f t="shared" si="222"/>
        <v>8</v>
      </c>
      <c r="Z341" s="2">
        <f t="shared" si="223"/>
        <v>5</v>
      </c>
      <c r="AA341" s="2">
        <f t="shared" si="224"/>
        <v>7</v>
      </c>
      <c r="AB341" s="2">
        <f t="shared" si="225"/>
        <v>9</v>
      </c>
      <c r="AC341" s="2"/>
      <c r="AD341" s="2">
        <f t="shared" si="226"/>
        <v>0</v>
      </c>
      <c r="AE341" s="2">
        <f t="shared" si="227"/>
        <v>0</v>
      </c>
      <c r="AF341" s="2">
        <f t="shared" si="228"/>
        <v>0</v>
      </c>
      <c r="AG341" s="2">
        <f t="shared" si="229"/>
        <v>0</v>
      </c>
      <c r="AH341" s="2">
        <f t="shared" si="230"/>
        <v>0</v>
      </c>
      <c r="AI341" s="2">
        <f t="shared" si="231"/>
        <v>0</v>
      </c>
      <c r="AJ341" s="2">
        <f t="shared" si="232"/>
        <v>0</v>
      </c>
      <c r="AK341" s="2">
        <f t="shared" si="233"/>
        <v>0</v>
      </c>
      <c r="AL341" s="2">
        <f t="shared" si="234"/>
        <v>0</v>
      </c>
      <c r="AM341" s="2"/>
      <c r="AN341" s="2">
        <f t="shared" si="235"/>
        <v>4</v>
      </c>
      <c r="AO341" s="2">
        <f t="shared" si="236"/>
        <v>3</v>
      </c>
      <c r="AP341" s="2">
        <f t="shared" si="237"/>
        <v>2</v>
      </c>
      <c r="AQ341" s="2">
        <f t="shared" si="238"/>
        <v>1</v>
      </c>
      <c r="AR341" s="2">
        <f t="shared" si="239"/>
        <v>6</v>
      </c>
      <c r="AS341" s="2">
        <f t="shared" si="240"/>
        <v>8</v>
      </c>
      <c r="AT341" s="2">
        <f t="shared" si="241"/>
        <v>5</v>
      </c>
      <c r="AU341" s="2">
        <f t="shared" si="242"/>
        <v>7</v>
      </c>
      <c r="AV341" s="2">
        <f t="shared" si="243"/>
        <v>9</v>
      </c>
      <c r="AW341" s="2"/>
      <c r="AX341" s="5">
        <f t="shared" si="244"/>
        <v>4</v>
      </c>
      <c r="AY341" s="2">
        <f t="shared" si="245"/>
        <v>5</v>
      </c>
      <c r="AZ341" s="2">
        <f t="shared" si="246"/>
        <v>10</v>
      </c>
      <c r="BA341" s="2">
        <f t="shared" si="250"/>
        <v>35</v>
      </c>
      <c r="BB341" s="2">
        <f t="shared" si="251"/>
        <v>20</v>
      </c>
      <c r="BC341" s="2">
        <f t="shared" si="252"/>
        <v>0</v>
      </c>
      <c r="BD341" s="2">
        <f t="shared" si="253"/>
        <v>0</v>
      </c>
      <c r="BE341" s="19">
        <f t="shared" si="254"/>
        <v>10</v>
      </c>
      <c r="BF341" s="19">
        <f t="shared" si="255"/>
        <v>4.0824829046386304</v>
      </c>
      <c r="BG341" s="31">
        <f t="shared" si="256"/>
        <v>-2.4494897427831779</v>
      </c>
      <c r="BH341" s="32">
        <f t="shared" si="247"/>
        <v>7.1529392177148241E-3</v>
      </c>
      <c r="BI341" s="62">
        <f t="shared" si="257"/>
        <v>2.8169014084507044E-4</v>
      </c>
      <c r="BJ341" s="62" t="str">
        <f t="shared" si="258"/>
        <v/>
      </c>
      <c r="BK341" s="73" t="str">
        <f t="shared" si="259"/>
        <v>sign</v>
      </c>
      <c r="BM341" s="11">
        <f t="shared" si="248"/>
        <v>0.48630751609946588</v>
      </c>
    </row>
    <row r="342" spans="1:65">
      <c r="A342" s="30" t="s">
        <v>1188</v>
      </c>
      <c r="B342" s="30" t="s">
        <v>1189</v>
      </c>
      <c r="C342" s="30" t="s">
        <v>1190</v>
      </c>
      <c r="D342" s="30"/>
      <c r="E342" s="30" t="s">
        <v>1147</v>
      </c>
      <c r="F342" s="11" t="str">
        <f t="shared" si="249"/>
        <v>IG Superfam</v>
      </c>
      <c r="H342" s="11">
        <f>VLOOKUP($B342,data!$B$3:$Q$15316,'diff expr 0 vs 1 mite'!H$8,FALSE)</f>
        <v>41.443346130000002</v>
      </c>
      <c r="I342" s="11">
        <f>VLOOKUP($B342,data!$B$3:$Q$15316,'diff expr 0 vs 1 mite'!I$8,FALSE)</f>
        <v>106.6168833</v>
      </c>
      <c r="J342" s="11">
        <f>VLOOKUP($B342,data!$B$3:$Q$15316,'diff expr 0 vs 1 mite'!J$8,FALSE)</f>
        <v>33.107150679999997</v>
      </c>
      <c r="K342" s="11">
        <f>VLOOKUP($B342,data!$B$3:$Q$15316,'diff expr 0 vs 1 mite'!K$8,FALSE)</f>
        <v>130.47565220000001</v>
      </c>
      <c r="L342" s="11">
        <f>VLOOKUP($B342,data!$B$3:$Q$15316,'diff expr 0 vs 1 mite'!L$8,FALSE)</f>
        <v>31.473238739999999</v>
      </c>
      <c r="M342" s="11">
        <f>VLOOKUP($B342,data!$B$3:$Q$15316,'diff expr 0 vs 1 mite'!M$8,FALSE)</f>
        <v>381.52280469999999</v>
      </c>
      <c r="N342" s="11">
        <f>VLOOKUP($B342,data!$B$3:$Q$15316,'diff expr 0 vs 1 mite'!N$8,FALSE)</f>
        <v>717.52415440000004</v>
      </c>
      <c r="O342" s="11">
        <f>VLOOKUP($B342,data!$B$3:$Q$15316,'diff expr 0 vs 1 mite'!O$8,FALSE)</f>
        <v>190.597286</v>
      </c>
      <c r="P342" s="11">
        <f>VLOOKUP($B342,data!$B$3:$Q$15316,'diff expr 0 vs 1 mite'!P$8,FALSE)</f>
        <v>321.93038580000001</v>
      </c>
      <c r="R342" s="27" t="s">
        <v>27749</v>
      </c>
      <c r="T342" s="2">
        <f t="shared" si="217"/>
        <v>3</v>
      </c>
      <c r="U342" s="2">
        <f t="shared" si="218"/>
        <v>4</v>
      </c>
      <c r="V342" s="2">
        <f t="shared" si="219"/>
        <v>2</v>
      </c>
      <c r="W342" s="2">
        <f t="shared" si="220"/>
        <v>5</v>
      </c>
      <c r="X342" s="2">
        <f t="shared" si="221"/>
        <v>1</v>
      </c>
      <c r="Y342" s="2">
        <f t="shared" si="222"/>
        <v>8</v>
      </c>
      <c r="Z342" s="2">
        <f t="shared" si="223"/>
        <v>9</v>
      </c>
      <c r="AA342" s="2">
        <f t="shared" si="224"/>
        <v>6</v>
      </c>
      <c r="AB342" s="2">
        <f t="shared" si="225"/>
        <v>7</v>
      </c>
      <c r="AC342" s="2"/>
      <c r="AD342" s="2">
        <f t="shared" si="226"/>
        <v>0</v>
      </c>
      <c r="AE342" s="2">
        <f t="shared" si="227"/>
        <v>0</v>
      </c>
      <c r="AF342" s="2">
        <f t="shared" si="228"/>
        <v>0</v>
      </c>
      <c r="AG342" s="2">
        <f t="shared" si="229"/>
        <v>0</v>
      </c>
      <c r="AH342" s="2">
        <f t="shared" si="230"/>
        <v>0</v>
      </c>
      <c r="AI342" s="2">
        <f t="shared" si="231"/>
        <v>0</v>
      </c>
      <c r="AJ342" s="2">
        <f t="shared" si="232"/>
        <v>0</v>
      </c>
      <c r="AK342" s="2">
        <f t="shared" si="233"/>
        <v>0</v>
      </c>
      <c r="AL342" s="2">
        <f t="shared" si="234"/>
        <v>0</v>
      </c>
      <c r="AM342" s="2"/>
      <c r="AN342" s="2">
        <f t="shared" si="235"/>
        <v>3</v>
      </c>
      <c r="AO342" s="2">
        <f t="shared" si="236"/>
        <v>4</v>
      </c>
      <c r="AP342" s="2">
        <f t="shared" si="237"/>
        <v>2</v>
      </c>
      <c r="AQ342" s="2">
        <f t="shared" si="238"/>
        <v>5</v>
      </c>
      <c r="AR342" s="2">
        <f t="shared" si="239"/>
        <v>1</v>
      </c>
      <c r="AS342" s="2">
        <f t="shared" si="240"/>
        <v>8</v>
      </c>
      <c r="AT342" s="2">
        <f t="shared" si="241"/>
        <v>9</v>
      </c>
      <c r="AU342" s="2">
        <f t="shared" si="242"/>
        <v>6</v>
      </c>
      <c r="AV342" s="2">
        <f t="shared" si="243"/>
        <v>7</v>
      </c>
      <c r="AW342" s="2"/>
      <c r="AX342" s="5">
        <f t="shared" si="244"/>
        <v>4</v>
      </c>
      <c r="AY342" s="2">
        <f t="shared" si="245"/>
        <v>5</v>
      </c>
      <c r="AZ342" s="2">
        <f t="shared" si="246"/>
        <v>14</v>
      </c>
      <c r="BA342" s="2">
        <f t="shared" si="250"/>
        <v>31</v>
      </c>
      <c r="BB342" s="2">
        <f t="shared" si="251"/>
        <v>16</v>
      </c>
      <c r="BC342" s="2">
        <f t="shared" si="252"/>
        <v>4</v>
      </c>
      <c r="BD342" s="2">
        <f t="shared" si="253"/>
        <v>4</v>
      </c>
      <c r="BE342" s="19">
        <f t="shared" si="254"/>
        <v>10</v>
      </c>
      <c r="BF342" s="19">
        <f t="shared" si="255"/>
        <v>4.0824829046386304</v>
      </c>
      <c r="BG342" s="31">
        <f t="shared" si="256"/>
        <v>-1.4696938456699067</v>
      </c>
      <c r="BH342" s="32">
        <f t="shared" si="247"/>
        <v>7.0822345147568383E-2</v>
      </c>
      <c r="BI342" s="62">
        <f t="shared" si="257"/>
        <v>4.1971830985915497E-2</v>
      </c>
      <c r="BJ342" s="62" t="str">
        <f t="shared" si="258"/>
        <v/>
      </c>
      <c r="BK342" s="73" t="str">
        <f t="shared" si="259"/>
        <v/>
      </c>
      <c r="BM342" s="11">
        <f t="shared" si="248"/>
        <v>0.62508278221786473</v>
      </c>
    </row>
    <row r="343" spans="1:65">
      <c r="A343" s="30" t="s">
        <v>1191</v>
      </c>
      <c r="B343" s="30" t="s">
        <v>1192</v>
      </c>
      <c r="C343" s="30" t="s">
        <v>136</v>
      </c>
      <c r="D343" s="30"/>
      <c r="E343" s="30" t="s">
        <v>1193</v>
      </c>
      <c r="F343" s="11" t="str">
        <f t="shared" si="249"/>
        <v>IG superfam</v>
      </c>
      <c r="H343" s="11">
        <f>VLOOKUP($B343,data!$B$3:$Q$15316,'diff expr 0 vs 1 mite'!H$8,FALSE)</f>
        <v>42.038022120000001</v>
      </c>
      <c r="I343" s="11">
        <f>VLOOKUP($B343,data!$B$3:$Q$15316,'diff expr 0 vs 1 mite'!I$8,FALSE)</f>
        <v>44.586687359999999</v>
      </c>
      <c r="J343" s="11">
        <f>VLOOKUP($B343,data!$B$3:$Q$15316,'diff expr 0 vs 1 mite'!J$8,FALSE)</f>
        <v>70.443308139999999</v>
      </c>
      <c r="K343" s="11">
        <f>VLOOKUP($B343,data!$B$3:$Q$15316,'diff expr 0 vs 1 mite'!K$8,FALSE)</f>
        <v>47.0833054</v>
      </c>
      <c r="L343" s="11">
        <f>VLOOKUP($B343,data!$B$3:$Q$15316,'diff expr 0 vs 1 mite'!L$8,FALSE)</f>
        <v>80.13339105</v>
      </c>
      <c r="M343" s="11">
        <f>VLOOKUP($B343,data!$B$3:$Q$15316,'diff expr 0 vs 1 mite'!M$8,FALSE)</f>
        <v>42.556024919999999</v>
      </c>
      <c r="N343" s="11">
        <f>VLOOKUP($B343,data!$B$3:$Q$15316,'diff expr 0 vs 1 mite'!N$8,FALSE)</f>
        <v>26.410592789999999</v>
      </c>
      <c r="O343" s="11">
        <f>VLOOKUP($B343,data!$B$3:$Q$15316,'diff expr 0 vs 1 mite'!O$8,FALSE)</f>
        <v>88.717499939999996</v>
      </c>
      <c r="P343" s="11">
        <f>VLOOKUP($B343,data!$B$3:$Q$15316,'diff expr 0 vs 1 mite'!P$8,FALSE)</f>
        <v>83.023649050000003</v>
      </c>
      <c r="R343" s="27" t="s">
        <v>27749</v>
      </c>
      <c r="T343" s="2">
        <f t="shared" si="217"/>
        <v>2</v>
      </c>
      <c r="U343" s="2">
        <f t="shared" si="218"/>
        <v>4</v>
      </c>
      <c r="V343" s="2">
        <f t="shared" si="219"/>
        <v>6</v>
      </c>
      <c r="W343" s="2">
        <f t="shared" si="220"/>
        <v>5</v>
      </c>
      <c r="X343" s="2">
        <f t="shared" si="221"/>
        <v>7</v>
      </c>
      <c r="Y343" s="2">
        <f t="shared" si="222"/>
        <v>3</v>
      </c>
      <c r="Z343" s="2">
        <f t="shared" si="223"/>
        <v>1</v>
      </c>
      <c r="AA343" s="2">
        <f t="shared" si="224"/>
        <v>9</v>
      </c>
      <c r="AB343" s="2">
        <f t="shared" si="225"/>
        <v>8</v>
      </c>
      <c r="AC343" s="2"/>
      <c r="AD343" s="2">
        <f t="shared" si="226"/>
        <v>0</v>
      </c>
      <c r="AE343" s="2">
        <f t="shared" si="227"/>
        <v>0</v>
      </c>
      <c r="AF343" s="2">
        <f t="shared" si="228"/>
        <v>0</v>
      </c>
      <c r="AG343" s="2">
        <f t="shared" si="229"/>
        <v>0</v>
      </c>
      <c r="AH343" s="2">
        <f t="shared" si="230"/>
        <v>0</v>
      </c>
      <c r="AI343" s="2">
        <f t="shared" si="231"/>
        <v>0</v>
      </c>
      <c r="AJ343" s="2">
        <f t="shared" si="232"/>
        <v>0</v>
      </c>
      <c r="AK343" s="2">
        <f t="shared" si="233"/>
        <v>0</v>
      </c>
      <c r="AL343" s="2">
        <f t="shared" si="234"/>
        <v>0</v>
      </c>
      <c r="AM343" s="2"/>
      <c r="AN343" s="2">
        <f t="shared" si="235"/>
        <v>2</v>
      </c>
      <c r="AO343" s="2">
        <f t="shared" si="236"/>
        <v>4</v>
      </c>
      <c r="AP343" s="2">
        <f t="shared" si="237"/>
        <v>6</v>
      </c>
      <c r="AQ343" s="2">
        <f t="shared" si="238"/>
        <v>5</v>
      </c>
      <c r="AR343" s="2">
        <f t="shared" si="239"/>
        <v>7</v>
      </c>
      <c r="AS343" s="2">
        <f t="shared" si="240"/>
        <v>3</v>
      </c>
      <c r="AT343" s="2">
        <f t="shared" si="241"/>
        <v>1</v>
      </c>
      <c r="AU343" s="2">
        <f t="shared" si="242"/>
        <v>9</v>
      </c>
      <c r="AV343" s="2">
        <f t="shared" si="243"/>
        <v>8</v>
      </c>
      <c r="AW343" s="2"/>
      <c r="AX343" s="5">
        <f t="shared" si="244"/>
        <v>4</v>
      </c>
      <c r="AY343" s="2">
        <f t="shared" si="245"/>
        <v>5</v>
      </c>
      <c r="AZ343" s="2">
        <f t="shared" si="246"/>
        <v>17</v>
      </c>
      <c r="BA343" s="2">
        <f t="shared" si="250"/>
        <v>28</v>
      </c>
      <c r="BB343" s="2">
        <f t="shared" si="251"/>
        <v>13</v>
      </c>
      <c r="BC343" s="2">
        <f t="shared" si="252"/>
        <v>7</v>
      </c>
      <c r="BD343" s="2">
        <f t="shared" si="253"/>
        <v>7</v>
      </c>
      <c r="BE343" s="19">
        <f t="shared" si="254"/>
        <v>10</v>
      </c>
      <c r="BF343" s="19">
        <f t="shared" si="255"/>
        <v>4.0824829046386304</v>
      </c>
      <c r="BG343" s="31">
        <f t="shared" si="256"/>
        <v>-0.73484692283495334</v>
      </c>
      <c r="BH343" s="32">
        <f t="shared" si="247"/>
        <v>0.23121636322523817</v>
      </c>
      <c r="BI343" s="62">
        <f t="shared" si="257"/>
        <v>7.6619718309859156E-2</v>
      </c>
      <c r="BJ343" s="62" t="str">
        <f t="shared" si="258"/>
        <v/>
      </c>
      <c r="BK343" s="73" t="str">
        <f t="shared" si="259"/>
        <v/>
      </c>
      <c r="BM343" s="11">
        <f t="shared" si="248"/>
        <v>9.9427863056814586E-2</v>
      </c>
    </row>
    <row r="344" spans="1:65">
      <c r="A344" s="30" t="s">
        <v>1194</v>
      </c>
      <c r="B344" s="30" t="s">
        <v>1195</v>
      </c>
      <c r="C344" s="30" t="s">
        <v>1196</v>
      </c>
      <c r="D344" s="30" t="s">
        <v>1197</v>
      </c>
      <c r="E344" s="30" t="s">
        <v>1198</v>
      </c>
      <c r="F344" s="11" t="str">
        <f t="shared" si="249"/>
        <v>C-lectin do</v>
      </c>
      <c r="H344" s="11">
        <f>VLOOKUP($B344,data!$B$3:$Q$15316,'diff expr 0 vs 1 mite'!H$8,FALSE)</f>
        <v>22.01374749</v>
      </c>
      <c r="I344" s="11">
        <f>VLOOKUP($B344,data!$B$3:$Q$15316,'diff expr 0 vs 1 mite'!I$8,FALSE)</f>
        <v>2.5981409270000002</v>
      </c>
      <c r="J344" s="11">
        <f>VLOOKUP($B344,data!$B$3:$Q$15316,'diff expr 0 vs 1 mite'!J$8,FALSE)</f>
        <v>45.759733070000003</v>
      </c>
      <c r="K344" s="11">
        <f>VLOOKUP($B344,data!$B$3:$Q$15316,'diff expr 0 vs 1 mite'!K$8,FALSE)</f>
        <v>5.0605428730000002</v>
      </c>
      <c r="L344" s="11">
        <f>VLOOKUP($B344,data!$B$3:$Q$15316,'diff expr 0 vs 1 mite'!L$8,FALSE)</f>
        <v>14.036407499999999</v>
      </c>
      <c r="M344" s="11">
        <f>VLOOKUP($B344,data!$B$3:$Q$15316,'diff expr 0 vs 1 mite'!M$8,FALSE)</f>
        <v>2.7017675799999998</v>
      </c>
      <c r="N344" s="11">
        <f>VLOOKUP($B344,data!$B$3:$Q$15316,'diff expr 0 vs 1 mite'!N$8,FALSE)</f>
        <v>1.409173016</v>
      </c>
      <c r="O344" s="11">
        <f>VLOOKUP($B344,data!$B$3:$Q$15316,'diff expr 0 vs 1 mite'!O$8,FALSE)</f>
        <v>89.852585700000006</v>
      </c>
      <c r="P344" s="11">
        <f>VLOOKUP($B344,data!$B$3:$Q$15316,'diff expr 0 vs 1 mite'!P$8,FALSE)</f>
        <v>6.4915989779999999</v>
      </c>
      <c r="R344" s="27" t="s">
        <v>27749</v>
      </c>
      <c r="T344" s="2">
        <f t="shared" si="217"/>
        <v>7</v>
      </c>
      <c r="U344" s="2">
        <f t="shared" si="218"/>
        <v>2</v>
      </c>
      <c r="V344" s="2">
        <f t="shared" si="219"/>
        <v>8</v>
      </c>
      <c r="W344" s="2">
        <f t="shared" si="220"/>
        <v>4</v>
      </c>
      <c r="X344" s="2">
        <f t="shared" si="221"/>
        <v>6</v>
      </c>
      <c r="Y344" s="2">
        <f t="shared" si="222"/>
        <v>3</v>
      </c>
      <c r="Z344" s="2">
        <f t="shared" si="223"/>
        <v>1</v>
      </c>
      <c r="AA344" s="2">
        <f t="shared" si="224"/>
        <v>9</v>
      </c>
      <c r="AB344" s="2">
        <f t="shared" si="225"/>
        <v>5</v>
      </c>
      <c r="AC344" s="2"/>
      <c r="AD344" s="2">
        <f t="shared" si="226"/>
        <v>0</v>
      </c>
      <c r="AE344" s="2">
        <f t="shared" si="227"/>
        <v>0</v>
      </c>
      <c r="AF344" s="2">
        <f t="shared" si="228"/>
        <v>0</v>
      </c>
      <c r="AG344" s="2">
        <f t="shared" si="229"/>
        <v>0</v>
      </c>
      <c r="AH344" s="2">
        <f t="shared" si="230"/>
        <v>0</v>
      </c>
      <c r="AI344" s="2">
        <f t="shared" si="231"/>
        <v>0</v>
      </c>
      <c r="AJ344" s="2">
        <f t="shared" si="232"/>
        <v>0</v>
      </c>
      <c r="AK344" s="2">
        <f t="shared" si="233"/>
        <v>0</v>
      </c>
      <c r="AL344" s="2">
        <f t="shared" si="234"/>
        <v>0</v>
      </c>
      <c r="AM344" s="2"/>
      <c r="AN344" s="2">
        <f t="shared" si="235"/>
        <v>7</v>
      </c>
      <c r="AO344" s="2">
        <f t="shared" si="236"/>
        <v>2</v>
      </c>
      <c r="AP344" s="2">
        <f t="shared" si="237"/>
        <v>8</v>
      </c>
      <c r="AQ344" s="2">
        <f t="shared" si="238"/>
        <v>4</v>
      </c>
      <c r="AR344" s="2">
        <f t="shared" si="239"/>
        <v>6</v>
      </c>
      <c r="AS344" s="2">
        <f t="shared" si="240"/>
        <v>3</v>
      </c>
      <c r="AT344" s="2">
        <f t="shared" si="241"/>
        <v>1</v>
      </c>
      <c r="AU344" s="2">
        <f t="shared" si="242"/>
        <v>9</v>
      </c>
      <c r="AV344" s="2">
        <f t="shared" si="243"/>
        <v>5</v>
      </c>
      <c r="AW344" s="2"/>
      <c r="AX344" s="5">
        <f t="shared" si="244"/>
        <v>4</v>
      </c>
      <c r="AY344" s="2">
        <f t="shared" si="245"/>
        <v>5</v>
      </c>
      <c r="AZ344" s="2">
        <f t="shared" si="246"/>
        <v>21</v>
      </c>
      <c r="BA344" s="2">
        <f t="shared" si="250"/>
        <v>24</v>
      </c>
      <c r="BB344" s="2">
        <f t="shared" si="251"/>
        <v>9</v>
      </c>
      <c r="BC344" s="2">
        <f t="shared" si="252"/>
        <v>11</v>
      </c>
      <c r="BD344" s="2">
        <f t="shared" si="253"/>
        <v>9</v>
      </c>
      <c r="BE344" s="19">
        <f t="shared" si="254"/>
        <v>10</v>
      </c>
      <c r="BF344" s="19">
        <f t="shared" si="255"/>
        <v>4.0824829046386304</v>
      </c>
      <c r="BG344" s="31">
        <f t="shared" si="256"/>
        <v>-0.2449489742783178</v>
      </c>
      <c r="BH344" s="32">
        <f t="shared" si="247"/>
        <v>0.40324797025367004</v>
      </c>
      <c r="BI344" s="62">
        <f t="shared" si="257"/>
        <v>9.2676056338028168E-2</v>
      </c>
      <c r="BJ344" s="62" t="str">
        <f t="shared" si="258"/>
        <v/>
      </c>
      <c r="BK344" s="73" t="str">
        <f t="shared" si="259"/>
        <v/>
      </c>
      <c r="BM344" s="11">
        <f t="shared" si="248"/>
        <v>8.4306787569834035E-2</v>
      </c>
    </row>
    <row r="345" spans="1:65">
      <c r="A345" s="30" t="s">
        <v>1199</v>
      </c>
      <c r="B345" s="30" t="s">
        <v>1200</v>
      </c>
      <c r="C345" s="30" t="s">
        <v>1201</v>
      </c>
      <c r="D345" s="30" t="s">
        <v>1202</v>
      </c>
      <c r="E345" s="30" t="s">
        <v>1198</v>
      </c>
      <c r="F345" s="11" t="str">
        <f t="shared" si="249"/>
        <v>C-lectin do</v>
      </c>
      <c r="H345" s="11">
        <f>VLOOKUP($B345,data!$B$3:$Q$15316,'diff expr 0 vs 1 mite'!H$8,FALSE)</f>
        <v>1.8699984620000001</v>
      </c>
      <c r="I345" s="11">
        <f>VLOOKUP($B345,data!$B$3:$Q$15316,'diff expr 0 vs 1 mite'!I$8,FALSE)</f>
        <v>1.298248399</v>
      </c>
      <c r="J345" s="11">
        <f>VLOOKUP($B345,data!$B$3:$Q$15316,'diff expr 0 vs 1 mite'!J$8,FALSE)</f>
        <v>1.099049038</v>
      </c>
      <c r="K345" s="11">
        <f>VLOOKUP($B345,data!$B$3:$Q$15316,'diff expr 0 vs 1 mite'!K$8,FALSE)</f>
        <v>1.1565972980000001</v>
      </c>
      <c r="L345" s="11">
        <f>VLOOKUP($B345,data!$B$3:$Q$15316,'diff expr 0 vs 1 mite'!L$8,FALSE)</f>
        <v>1.973311805</v>
      </c>
      <c r="M345" s="11">
        <f>VLOOKUP($B345,data!$B$3:$Q$15316,'diff expr 0 vs 1 mite'!M$8,FALSE)</f>
        <v>7.7605901360000002</v>
      </c>
      <c r="N345" s="11">
        <f>VLOOKUP($B345,data!$B$3:$Q$15316,'diff expr 0 vs 1 mite'!N$8,FALSE)</f>
        <v>2.9660059379999999</v>
      </c>
      <c r="O345" s="11">
        <f>VLOOKUP($B345,data!$B$3:$Q$15316,'diff expr 0 vs 1 mite'!O$8,FALSE)</f>
        <v>7.0759316950000004</v>
      </c>
      <c r="P345" s="11">
        <f>VLOOKUP($B345,data!$B$3:$Q$15316,'diff expr 0 vs 1 mite'!P$8,FALSE)</f>
        <v>8.8700227129999991</v>
      </c>
      <c r="R345" s="27" t="s">
        <v>27749</v>
      </c>
      <c r="T345" s="2">
        <f t="shared" si="217"/>
        <v>4</v>
      </c>
      <c r="U345" s="2">
        <f t="shared" si="218"/>
        <v>3</v>
      </c>
      <c r="V345" s="2">
        <f t="shared" si="219"/>
        <v>1</v>
      </c>
      <c r="W345" s="2">
        <f t="shared" si="220"/>
        <v>2</v>
      </c>
      <c r="X345" s="2">
        <f t="shared" si="221"/>
        <v>5</v>
      </c>
      <c r="Y345" s="2">
        <f t="shared" si="222"/>
        <v>8</v>
      </c>
      <c r="Z345" s="2">
        <f t="shared" si="223"/>
        <v>6</v>
      </c>
      <c r="AA345" s="2">
        <f t="shared" si="224"/>
        <v>7</v>
      </c>
      <c r="AB345" s="2">
        <f t="shared" si="225"/>
        <v>9</v>
      </c>
      <c r="AC345" s="2"/>
      <c r="AD345" s="2">
        <f t="shared" si="226"/>
        <v>0</v>
      </c>
      <c r="AE345" s="2">
        <f t="shared" si="227"/>
        <v>0</v>
      </c>
      <c r="AF345" s="2">
        <f t="shared" si="228"/>
        <v>0</v>
      </c>
      <c r="AG345" s="2">
        <f t="shared" si="229"/>
        <v>0</v>
      </c>
      <c r="AH345" s="2">
        <f t="shared" si="230"/>
        <v>0</v>
      </c>
      <c r="AI345" s="2">
        <f t="shared" si="231"/>
        <v>0</v>
      </c>
      <c r="AJ345" s="2">
        <f t="shared" si="232"/>
        <v>0</v>
      </c>
      <c r="AK345" s="2">
        <f t="shared" si="233"/>
        <v>0</v>
      </c>
      <c r="AL345" s="2">
        <f t="shared" si="234"/>
        <v>0</v>
      </c>
      <c r="AM345" s="2"/>
      <c r="AN345" s="2">
        <f t="shared" si="235"/>
        <v>4</v>
      </c>
      <c r="AO345" s="2">
        <f t="shared" si="236"/>
        <v>3</v>
      </c>
      <c r="AP345" s="2">
        <f t="shared" si="237"/>
        <v>1</v>
      </c>
      <c r="AQ345" s="2">
        <f t="shared" si="238"/>
        <v>2</v>
      </c>
      <c r="AR345" s="2">
        <f t="shared" si="239"/>
        <v>5</v>
      </c>
      <c r="AS345" s="2">
        <f t="shared" si="240"/>
        <v>8</v>
      </c>
      <c r="AT345" s="2">
        <f t="shared" si="241"/>
        <v>6</v>
      </c>
      <c r="AU345" s="2">
        <f t="shared" si="242"/>
        <v>7</v>
      </c>
      <c r="AV345" s="2">
        <f t="shared" si="243"/>
        <v>9</v>
      </c>
      <c r="AW345" s="2"/>
      <c r="AX345" s="5">
        <f t="shared" si="244"/>
        <v>4</v>
      </c>
      <c r="AY345" s="2">
        <f t="shared" si="245"/>
        <v>5</v>
      </c>
      <c r="AZ345" s="2">
        <f t="shared" si="246"/>
        <v>10</v>
      </c>
      <c r="BA345" s="2">
        <f t="shared" si="250"/>
        <v>35</v>
      </c>
      <c r="BB345" s="2">
        <f t="shared" si="251"/>
        <v>20</v>
      </c>
      <c r="BC345" s="2">
        <f t="shared" si="252"/>
        <v>0</v>
      </c>
      <c r="BD345" s="2">
        <f t="shared" si="253"/>
        <v>0</v>
      </c>
      <c r="BE345" s="19">
        <f t="shared" si="254"/>
        <v>10</v>
      </c>
      <c r="BF345" s="19">
        <f t="shared" si="255"/>
        <v>4.0824829046386304</v>
      </c>
      <c r="BG345" s="31">
        <f t="shared" si="256"/>
        <v>-2.4494897427831779</v>
      </c>
      <c r="BH345" s="32">
        <f t="shared" si="247"/>
        <v>7.1529392177148241E-3</v>
      </c>
      <c r="BI345" s="62">
        <f t="shared" si="257"/>
        <v>2.8169014084507044E-4</v>
      </c>
      <c r="BJ345" s="62" t="str">
        <f t="shared" si="258"/>
        <v/>
      </c>
      <c r="BK345" s="73" t="str">
        <f t="shared" si="259"/>
        <v>sign</v>
      </c>
      <c r="BM345" s="11">
        <f t="shared" si="248"/>
        <v>0.62584075758294877</v>
      </c>
    </row>
    <row r="346" spans="1:65">
      <c r="A346" s="30" t="s">
        <v>1203</v>
      </c>
      <c r="B346" s="30" t="s">
        <v>1204</v>
      </c>
      <c r="C346" s="30" t="s">
        <v>1205</v>
      </c>
      <c r="D346" s="30" t="s">
        <v>1206</v>
      </c>
      <c r="E346" s="30" t="s">
        <v>1198</v>
      </c>
      <c r="F346" s="11" t="str">
        <f t="shared" si="249"/>
        <v>C-lectin do</v>
      </c>
      <c r="H346" s="11">
        <f>VLOOKUP($B346,data!$B$3:$Q$15316,'diff expr 0 vs 1 mite'!H$8,FALSE)</f>
        <v>1.0288577169999999</v>
      </c>
      <c r="I346" s="11">
        <f>VLOOKUP($B346,data!$B$3:$Q$15316,'diff expr 0 vs 1 mite'!I$8,FALSE)</f>
        <v>0.66847776599999997</v>
      </c>
      <c r="J346" s="11">
        <f>VLOOKUP($B346,data!$B$3:$Q$15316,'diff expr 0 vs 1 mite'!J$8,FALSE)</f>
        <v>0.65696463199999999</v>
      </c>
      <c r="K346" s="11">
        <f>VLOOKUP($B346,data!$B$3:$Q$15316,'diff expr 0 vs 1 mite'!K$8,FALSE)</f>
        <v>0.69190060600000003</v>
      </c>
      <c r="L346" s="11">
        <f>VLOOKUP($B346,data!$B$3:$Q$15316,'diff expr 0 vs 1 mite'!L$8,FALSE)</f>
        <v>1.678729205</v>
      </c>
      <c r="M346" s="11">
        <f>VLOOKUP($B346,data!$B$3:$Q$15316,'diff expr 0 vs 1 mite'!M$8,FALSE)</f>
        <v>3.7184034279999998</v>
      </c>
      <c r="N346" s="11">
        <f>VLOOKUP($B346,data!$B$3:$Q$15316,'diff expr 0 vs 1 mite'!N$8,FALSE)</f>
        <v>1.454568246</v>
      </c>
      <c r="O346" s="11">
        <f>VLOOKUP($B346,data!$B$3:$Q$15316,'diff expr 0 vs 1 mite'!O$8,FALSE)</f>
        <v>3.139641235</v>
      </c>
      <c r="P346" s="11">
        <f>VLOOKUP($B346,data!$B$3:$Q$15316,'diff expr 0 vs 1 mite'!P$8,FALSE)</f>
        <v>4.660688113</v>
      </c>
      <c r="R346" s="27" t="s">
        <v>27749</v>
      </c>
      <c r="T346" s="2">
        <f t="shared" si="217"/>
        <v>4</v>
      </c>
      <c r="U346" s="2">
        <f t="shared" si="218"/>
        <v>2</v>
      </c>
      <c r="V346" s="2">
        <f t="shared" si="219"/>
        <v>1</v>
      </c>
      <c r="W346" s="2">
        <f t="shared" si="220"/>
        <v>3</v>
      </c>
      <c r="X346" s="2">
        <f t="shared" si="221"/>
        <v>6</v>
      </c>
      <c r="Y346" s="2">
        <f t="shared" si="222"/>
        <v>8</v>
      </c>
      <c r="Z346" s="2">
        <f t="shared" si="223"/>
        <v>5</v>
      </c>
      <c r="AA346" s="2">
        <f t="shared" si="224"/>
        <v>7</v>
      </c>
      <c r="AB346" s="2">
        <f t="shared" si="225"/>
        <v>9</v>
      </c>
      <c r="AC346" s="2"/>
      <c r="AD346" s="2">
        <f t="shared" si="226"/>
        <v>0</v>
      </c>
      <c r="AE346" s="2">
        <f t="shared" si="227"/>
        <v>0</v>
      </c>
      <c r="AF346" s="2">
        <f t="shared" si="228"/>
        <v>0</v>
      </c>
      <c r="AG346" s="2">
        <f t="shared" si="229"/>
        <v>0</v>
      </c>
      <c r="AH346" s="2">
        <f t="shared" si="230"/>
        <v>0</v>
      </c>
      <c r="AI346" s="2">
        <f t="shared" si="231"/>
        <v>0</v>
      </c>
      <c r="AJ346" s="2">
        <f t="shared" si="232"/>
        <v>0</v>
      </c>
      <c r="AK346" s="2">
        <f t="shared" si="233"/>
        <v>0</v>
      </c>
      <c r="AL346" s="2">
        <f t="shared" si="234"/>
        <v>0</v>
      </c>
      <c r="AM346" s="2"/>
      <c r="AN346" s="2">
        <f t="shared" si="235"/>
        <v>4</v>
      </c>
      <c r="AO346" s="2">
        <f t="shared" si="236"/>
        <v>2</v>
      </c>
      <c r="AP346" s="2">
        <f t="shared" si="237"/>
        <v>1</v>
      </c>
      <c r="AQ346" s="2">
        <f t="shared" si="238"/>
        <v>3</v>
      </c>
      <c r="AR346" s="2">
        <f t="shared" si="239"/>
        <v>6</v>
      </c>
      <c r="AS346" s="2">
        <f t="shared" si="240"/>
        <v>8</v>
      </c>
      <c r="AT346" s="2">
        <f t="shared" si="241"/>
        <v>5</v>
      </c>
      <c r="AU346" s="2">
        <f t="shared" si="242"/>
        <v>7</v>
      </c>
      <c r="AV346" s="2">
        <f t="shared" si="243"/>
        <v>9</v>
      </c>
      <c r="AW346" s="2"/>
      <c r="AX346" s="5">
        <f t="shared" si="244"/>
        <v>4</v>
      </c>
      <c r="AY346" s="2">
        <f t="shared" si="245"/>
        <v>5</v>
      </c>
      <c r="AZ346" s="2">
        <f t="shared" si="246"/>
        <v>10</v>
      </c>
      <c r="BA346" s="2">
        <f t="shared" si="250"/>
        <v>35</v>
      </c>
      <c r="BB346" s="2">
        <f t="shared" si="251"/>
        <v>20</v>
      </c>
      <c r="BC346" s="2">
        <f t="shared" si="252"/>
        <v>0</v>
      </c>
      <c r="BD346" s="2">
        <f t="shared" si="253"/>
        <v>0</v>
      </c>
      <c r="BE346" s="19">
        <f t="shared" si="254"/>
        <v>10</v>
      </c>
      <c r="BF346" s="19">
        <f t="shared" si="255"/>
        <v>4.0824829046386304</v>
      </c>
      <c r="BG346" s="31">
        <f t="shared" si="256"/>
        <v>-2.4494897427831779</v>
      </c>
      <c r="BH346" s="32">
        <f t="shared" si="247"/>
        <v>7.1529392177148241E-3</v>
      </c>
      <c r="BI346" s="62">
        <f t="shared" si="257"/>
        <v>2.8169014084507044E-4</v>
      </c>
      <c r="BJ346" s="62" t="str">
        <f t="shared" si="258"/>
        <v/>
      </c>
      <c r="BK346" s="73" t="str">
        <f t="shared" si="259"/>
        <v>sign</v>
      </c>
      <c r="BM346" s="11">
        <f t="shared" si="248"/>
        <v>0.58522927635011679</v>
      </c>
    </row>
    <row r="347" spans="1:65">
      <c r="A347" s="30" t="s">
        <v>1207</v>
      </c>
      <c r="B347" s="30" t="s">
        <v>1208</v>
      </c>
      <c r="C347" s="30" t="s">
        <v>1209</v>
      </c>
      <c r="D347" s="30" t="s">
        <v>1210</v>
      </c>
      <c r="E347" s="30" t="s">
        <v>1198</v>
      </c>
      <c r="F347" s="11" t="str">
        <f t="shared" si="249"/>
        <v>C-lectin do</v>
      </c>
      <c r="H347" s="11">
        <f>VLOOKUP($B347,data!$B$3:$Q$15316,'diff expr 0 vs 1 mite'!H$8,FALSE)</f>
        <v>2.84611576</v>
      </c>
      <c r="I347" s="11">
        <f>VLOOKUP($B347,data!$B$3:$Q$15316,'diff expr 0 vs 1 mite'!I$8,FALSE)</f>
        <v>3.165223406</v>
      </c>
      <c r="J347" s="11">
        <f>VLOOKUP($B347,data!$B$3:$Q$15316,'diff expr 0 vs 1 mite'!J$8,FALSE)</f>
        <v>2.404563413</v>
      </c>
      <c r="K347" s="11">
        <f>VLOOKUP($B347,data!$B$3:$Q$15316,'diff expr 0 vs 1 mite'!K$8,FALSE)</f>
        <v>3.283956393</v>
      </c>
      <c r="L347" s="11">
        <f>VLOOKUP($B347,data!$B$3:$Q$15316,'diff expr 0 vs 1 mite'!L$8,FALSE)</f>
        <v>4.5120929500000004</v>
      </c>
      <c r="M347" s="11">
        <f>VLOOKUP($B347,data!$B$3:$Q$15316,'diff expr 0 vs 1 mite'!M$8,FALSE)</f>
        <v>9.9840632360000008</v>
      </c>
      <c r="N347" s="11">
        <f>VLOOKUP($B347,data!$B$3:$Q$15316,'diff expr 0 vs 1 mite'!N$8,FALSE)</f>
        <v>6.0967677660000001</v>
      </c>
      <c r="O347" s="11">
        <f>VLOOKUP($B347,data!$B$3:$Q$15316,'diff expr 0 vs 1 mite'!O$8,FALSE)</f>
        <v>11.464667110000001</v>
      </c>
      <c r="P347" s="11">
        <f>VLOOKUP($B347,data!$B$3:$Q$15316,'diff expr 0 vs 1 mite'!P$8,FALSE)</f>
        <v>17.730743010000001</v>
      </c>
      <c r="R347" s="27" t="s">
        <v>27749</v>
      </c>
      <c r="T347" s="2">
        <f t="shared" si="217"/>
        <v>2</v>
      </c>
      <c r="U347" s="2">
        <f t="shared" si="218"/>
        <v>3</v>
      </c>
      <c r="V347" s="2">
        <f t="shared" si="219"/>
        <v>1</v>
      </c>
      <c r="W347" s="2">
        <f t="shared" si="220"/>
        <v>4</v>
      </c>
      <c r="X347" s="2">
        <f t="shared" si="221"/>
        <v>5</v>
      </c>
      <c r="Y347" s="2">
        <f t="shared" si="222"/>
        <v>7</v>
      </c>
      <c r="Z347" s="2">
        <f t="shared" si="223"/>
        <v>6</v>
      </c>
      <c r="AA347" s="2">
        <f t="shared" si="224"/>
        <v>8</v>
      </c>
      <c r="AB347" s="2">
        <f t="shared" si="225"/>
        <v>9</v>
      </c>
      <c r="AC347" s="2"/>
      <c r="AD347" s="2">
        <f t="shared" si="226"/>
        <v>0</v>
      </c>
      <c r="AE347" s="2">
        <f t="shared" si="227"/>
        <v>0</v>
      </c>
      <c r="AF347" s="2">
        <f t="shared" si="228"/>
        <v>0</v>
      </c>
      <c r="AG347" s="2">
        <f t="shared" si="229"/>
        <v>0</v>
      </c>
      <c r="AH347" s="2">
        <f t="shared" si="230"/>
        <v>0</v>
      </c>
      <c r="AI347" s="2">
        <f t="shared" si="231"/>
        <v>0</v>
      </c>
      <c r="AJ347" s="2">
        <f t="shared" si="232"/>
        <v>0</v>
      </c>
      <c r="AK347" s="2">
        <f t="shared" si="233"/>
        <v>0</v>
      </c>
      <c r="AL347" s="2">
        <f t="shared" si="234"/>
        <v>0</v>
      </c>
      <c r="AM347" s="2"/>
      <c r="AN347" s="2">
        <f t="shared" si="235"/>
        <v>2</v>
      </c>
      <c r="AO347" s="2">
        <f t="shared" si="236"/>
        <v>3</v>
      </c>
      <c r="AP347" s="2">
        <f t="shared" si="237"/>
        <v>1</v>
      </c>
      <c r="AQ347" s="2">
        <f t="shared" si="238"/>
        <v>4</v>
      </c>
      <c r="AR347" s="2">
        <f t="shared" si="239"/>
        <v>5</v>
      </c>
      <c r="AS347" s="2">
        <f t="shared" si="240"/>
        <v>7</v>
      </c>
      <c r="AT347" s="2">
        <f t="shared" si="241"/>
        <v>6</v>
      </c>
      <c r="AU347" s="2">
        <f t="shared" si="242"/>
        <v>8</v>
      </c>
      <c r="AV347" s="2">
        <f t="shared" si="243"/>
        <v>9</v>
      </c>
      <c r="AW347" s="2"/>
      <c r="AX347" s="5">
        <f t="shared" si="244"/>
        <v>4</v>
      </c>
      <c r="AY347" s="2">
        <f t="shared" si="245"/>
        <v>5</v>
      </c>
      <c r="AZ347" s="2">
        <f t="shared" si="246"/>
        <v>10</v>
      </c>
      <c r="BA347" s="2">
        <f t="shared" si="250"/>
        <v>35</v>
      </c>
      <c r="BB347" s="2">
        <f t="shared" si="251"/>
        <v>20</v>
      </c>
      <c r="BC347" s="2">
        <f t="shared" si="252"/>
        <v>0</v>
      </c>
      <c r="BD347" s="2">
        <f t="shared" si="253"/>
        <v>0</v>
      </c>
      <c r="BE347" s="19">
        <f t="shared" si="254"/>
        <v>10</v>
      </c>
      <c r="BF347" s="19">
        <f t="shared" si="255"/>
        <v>4.0824829046386304</v>
      </c>
      <c r="BG347" s="31">
        <f t="shared" si="256"/>
        <v>-2.4494897427831779</v>
      </c>
      <c r="BH347" s="32">
        <f t="shared" si="247"/>
        <v>7.1529392177148241E-3</v>
      </c>
      <c r="BI347" s="62">
        <f t="shared" si="257"/>
        <v>2.8169014084507044E-4</v>
      </c>
      <c r="BJ347" s="62" t="str">
        <f t="shared" si="258"/>
        <v/>
      </c>
      <c r="BK347" s="73" t="str">
        <f t="shared" si="259"/>
        <v>sign</v>
      </c>
      <c r="BM347" s="11">
        <f t="shared" si="248"/>
        <v>0.53203695505695725</v>
      </c>
    </row>
    <row r="348" spans="1:65">
      <c r="A348" s="30" t="s">
        <v>1211</v>
      </c>
      <c r="B348" s="30" t="s">
        <v>1212</v>
      </c>
      <c r="C348" s="30" t="s">
        <v>1213</v>
      </c>
      <c r="D348" s="30" t="s">
        <v>1214</v>
      </c>
      <c r="E348" s="30" t="s">
        <v>1198</v>
      </c>
      <c r="F348" s="11" t="str">
        <f t="shared" si="249"/>
        <v>C-lectin do</v>
      </c>
      <c r="H348" s="11">
        <f>VLOOKUP($B348,data!$B$3:$Q$15316,'diff expr 0 vs 1 mite'!H$8,FALSE)</f>
        <v>2.43415084</v>
      </c>
      <c r="I348" s="11">
        <f>VLOOKUP($B348,data!$B$3:$Q$15316,'diff expr 0 vs 1 mite'!I$8,FALSE)</f>
        <v>1.948269222</v>
      </c>
      <c r="J348" s="11">
        <f>VLOOKUP($B348,data!$B$3:$Q$15316,'diff expr 0 vs 1 mite'!J$8,FALSE)</f>
        <v>2.0755886939999999</v>
      </c>
      <c r="K348" s="11">
        <f>VLOOKUP($B348,data!$B$3:$Q$15316,'diff expr 0 vs 1 mite'!K$8,FALSE)</f>
        <v>1.8586539369999999</v>
      </c>
      <c r="L348" s="11">
        <f>VLOOKUP($B348,data!$B$3:$Q$15316,'diff expr 0 vs 1 mite'!L$8,FALSE)</f>
        <v>3.8180011829999998</v>
      </c>
      <c r="M348" s="11">
        <f>VLOOKUP($B348,data!$B$3:$Q$15316,'diff expr 0 vs 1 mite'!M$8,FALSE)</f>
        <v>4.9051918519999997</v>
      </c>
      <c r="N348" s="11">
        <f>VLOOKUP($B348,data!$B$3:$Q$15316,'diff expr 0 vs 1 mite'!N$8,FALSE)</f>
        <v>2.9184972130000002</v>
      </c>
      <c r="O348" s="11">
        <f>VLOOKUP($B348,data!$B$3:$Q$15316,'diff expr 0 vs 1 mite'!O$8,FALSE)</f>
        <v>6.8834708730000003</v>
      </c>
      <c r="P348" s="11">
        <f>VLOOKUP($B348,data!$B$3:$Q$15316,'diff expr 0 vs 1 mite'!P$8,FALSE)</f>
        <v>5.9508715600000004</v>
      </c>
      <c r="R348" s="27" t="s">
        <v>27749</v>
      </c>
      <c r="T348" s="2">
        <f t="shared" si="217"/>
        <v>4</v>
      </c>
      <c r="U348" s="2">
        <f t="shared" si="218"/>
        <v>2</v>
      </c>
      <c r="V348" s="2">
        <f t="shared" si="219"/>
        <v>3</v>
      </c>
      <c r="W348" s="2">
        <f t="shared" si="220"/>
        <v>1</v>
      </c>
      <c r="X348" s="2">
        <f t="shared" si="221"/>
        <v>6</v>
      </c>
      <c r="Y348" s="2">
        <f t="shared" si="222"/>
        <v>7</v>
      </c>
      <c r="Z348" s="2">
        <f t="shared" si="223"/>
        <v>5</v>
      </c>
      <c r="AA348" s="2">
        <f t="shared" si="224"/>
        <v>9</v>
      </c>
      <c r="AB348" s="2">
        <f t="shared" si="225"/>
        <v>8</v>
      </c>
      <c r="AC348" s="2"/>
      <c r="AD348" s="2">
        <f t="shared" si="226"/>
        <v>0</v>
      </c>
      <c r="AE348" s="2">
        <f t="shared" si="227"/>
        <v>0</v>
      </c>
      <c r="AF348" s="2">
        <f t="shared" si="228"/>
        <v>0</v>
      </c>
      <c r="AG348" s="2">
        <f t="shared" si="229"/>
        <v>0</v>
      </c>
      <c r="AH348" s="2">
        <f t="shared" si="230"/>
        <v>0</v>
      </c>
      <c r="AI348" s="2">
        <f t="shared" si="231"/>
        <v>0</v>
      </c>
      <c r="AJ348" s="2">
        <f t="shared" si="232"/>
        <v>0</v>
      </c>
      <c r="AK348" s="2">
        <f t="shared" si="233"/>
        <v>0</v>
      </c>
      <c r="AL348" s="2">
        <f t="shared" si="234"/>
        <v>0</v>
      </c>
      <c r="AM348" s="2"/>
      <c r="AN348" s="2">
        <f t="shared" si="235"/>
        <v>4</v>
      </c>
      <c r="AO348" s="2">
        <f t="shared" si="236"/>
        <v>2</v>
      </c>
      <c r="AP348" s="2">
        <f t="shared" si="237"/>
        <v>3</v>
      </c>
      <c r="AQ348" s="2">
        <f t="shared" si="238"/>
        <v>1</v>
      </c>
      <c r="AR348" s="2">
        <f t="shared" si="239"/>
        <v>6</v>
      </c>
      <c r="AS348" s="2">
        <f t="shared" si="240"/>
        <v>7</v>
      </c>
      <c r="AT348" s="2">
        <f t="shared" si="241"/>
        <v>5</v>
      </c>
      <c r="AU348" s="2">
        <f t="shared" si="242"/>
        <v>9</v>
      </c>
      <c r="AV348" s="2">
        <f t="shared" si="243"/>
        <v>8</v>
      </c>
      <c r="AW348" s="2"/>
      <c r="AX348" s="5">
        <f t="shared" si="244"/>
        <v>4</v>
      </c>
      <c r="AY348" s="2">
        <f t="shared" si="245"/>
        <v>5</v>
      </c>
      <c r="AZ348" s="2">
        <f t="shared" si="246"/>
        <v>10</v>
      </c>
      <c r="BA348" s="2">
        <f t="shared" si="250"/>
        <v>35</v>
      </c>
      <c r="BB348" s="2">
        <f t="shared" si="251"/>
        <v>20</v>
      </c>
      <c r="BC348" s="2">
        <f t="shared" si="252"/>
        <v>0</v>
      </c>
      <c r="BD348" s="2">
        <f t="shared" si="253"/>
        <v>0</v>
      </c>
      <c r="BE348" s="19">
        <f t="shared" si="254"/>
        <v>10</v>
      </c>
      <c r="BF348" s="19">
        <f t="shared" si="255"/>
        <v>4.0824829046386304</v>
      </c>
      <c r="BG348" s="31">
        <f t="shared" si="256"/>
        <v>-2.4494897427831779</v>
      </c>
      <c r="BH348" s="32">
        <f t="shared" si="247"/>
        <v>7.1529392177148241E-3</v>
      </c>
      <c r="BI348" s="62">
        <f t="shared" si="257"/>
        <v>2.8169014084507044E-4</v>
      </c>
      <c r="BJ348" s="62" t="str">
        <f t="shared" si="258"/>
        <v/>
      </c>
      <c r="BK348" s="73" t="str">
        <f t="shared" si="259"/>
        <v>sign</v>
      </c>
      <c r="BM348" s="11">
        <f t="shared" si="248"/>
        <v>0.37188192366189299</v>
      </c>
    </row>
    <row r="349" spans="1:65">
      <c r="A349" s="30" t="s">
        <v>1215</v>
      </c>
      <c r="B349" s="30" t="s">
        <v>1216</v>
      </c>
      <c r="C349" s="30" t="s">
        <v>1217</v>
      </c>
      <c r="D349" s="30" t="s">
        <v>1218</v>
      </c>
      <c r="E349" s="30" t="s">
        <v>1198</v>
      </c>
      <c r="F349" s="11" t="str">
        <f t="shared" si="249"/>
        <v>C-lectin do</v>
      </c>
      <c r="H349" s="11">
        <f>VLOOKUP($B349,data!$B$3:$Q$15316,'diff expr 0 vs 1 mite'!H$8,FALSE)</f>
        <v>1.2447298250000001</v>
      </c>
      <c r="I349" s="11">
        <f>VLOOKUP($B349,data!$B$3:$Q$15316,'diff expr 0 vs 1 mite'!I$8,FALSE)</f>
        <v>1.171926851</v>
      </c>
      <c r="J349" s="11">
        <f>VLOOKUP($B349,data!$B$3:$Q$15316,'diff expr 0 vs 1 mite'!J$8,FALSE)</f>
        <v>0.95601803500000004</v>
      </c>
      <c r="K349" s="11">
        <f>VLOOKUP($B349,data!$B$3:$Q$15316,'diff expr 0 vs 1 mite'!K$8,FALSE)</f>
        <v>0.62555208299999998</v>
      </c>
      <c r="L349" s="11">
        <f>VLOOKUP($B349,data!$B$3:$Q$15316,'diff expr 0 vs 1 mite'!L$8,FALSE)</f>
        <v>2.1294969969999999</v>
      </c>
      <c r="M349" s="11">
        <f>VLOOKUP($B349,data!$B$3:$Q$15316,'diff expr 0 vs 1 mite'!M$8,FALSE)</f>
        <v>4.2047428670000002</v>
      </c>
      <c r="N349" s="11">
        <f>VLOOKUP($B349,data!$B$3:$Q$15316,'diff expr 0 vs 1 mite'!N$8,FALSE)</f>
        <v>3.2896298499999999</v>
      </c>
      <c r="O349" s="11">
        <f>VLOOKUP($B349,data!$B$3:$Q$15316,'diff expr 0 vs 1 mite'!O$8,FALSE)</f>
        <v>2.9178438369999999</v>
      </c>
      <c r="P349" s="11">
        <f>VLOOKUP($B349,data!$B$3:$Q$15316,'diff expr 0 vs 1 mite'!P$8,FALSE)</f>
        <v>3.3633640599999999</v>
      </c>
      <c r="R349" s="27" t="s">
        <v>27749</v>
      </c>
      <c r="T349" s="2">
        <f t="shared" si="217"/>
        <v>4</v>
      </c>
      <c r="U349" s="2">
        <f t="shared" si="218"/>
        <v>3</v>
      </c>
      <c r="V349" s="2">
        <f t="shared" si="219"/>
        <v>2</v>
      </c>
      <c r="W349" s="2">
        <f t="shared" si="220"/>
        <v>1</v>
      </c>
      <c r="X349" s="2">
        <f t="shared" si="221"/>
        <v>5</v>
      </c>
      <c r="Y349" s="2">
        <f t="shared" si="222"/>
        <v>9</v>
      </c>
      <c r="Z349" s="2">
        <f t="shared" si="223"/>
        <v>7</v>
      </c>
      <c r="AA349" s="2">
        <f t="shared" si="224"/>
        <v>6</v>
      </c>
      <c r="AB349" s="2">
        <f t="shared" si="225"/>
        <v>8</v>
      </c>
      <c r="AC349" s="2"/>
      <c r="AD349" s="2">
        <f t="shared" si="226"/>
        <v>0</v>
      </c>
      <c r="AE349" s="2">
        <f t="shared" si="227"/>
        <v>0</v>
      </c>
      <c r="AF349" s="2">
        <f t="shared" si="228"/>
        <v>0</v>
      </c>
      <c r="AG349" s="2">
        <f t="shared" si="229"/>
        <v>0</v>
      </c>
      <c r="AH349" s="2">
        <f t="shared" si="230"/>
        <v>0</v>
      </c>
      <c r="AI349" s="2">
        <f t="shared" si="231"/>
        <v>0</v>
      </c>
      <c r="AJ349" s="2">
        <f t="shared" si="232"/>
        <v>0</v>
      </c>
      <c r="AK349" s="2">
        <f t="shared" si="233"/>
        <v>0</v>
      </c>
      <c r="AL349" s="2">
        <f t="shared" si="234"/>
        <v>0</v>
      </c>
      <c r="AM349" s="2"/>
      <c r="AN349" s="2">
        <f t="shared" si="235"/>
        <v>4</v>
      </c>
      <c r="AO349" s="2">
        <f t="shared" si="236"/>
        <v>3</v>
      </c>
      <c r="AP349" s="2">
        <f t="shared" si="237"/>
        <v>2</v>
      </c>
      <c r="AQ349" s="2">
        <f t="shared" si="238"/>
        <v>1</v>
      </c>
      <c r="AR349" s="2">
        <f t="shared" si="239"/>
        <v>5</v>
      </c>
      <c r="AS349" s="2">
        <f t="shared" si="240"/>
        <v>9</v>
      </c>
      <c r="AT349" s="2">
        <f t="shared" si="241"/>
        <v>7</v>
      </c>
      <c r="AU349" s="2">
        <f t="shared" si="242"/>
        <v>6</v>
      </c>
      <c r="AV349" s="2">
        <f t="shared" si="243"/>
        <v>8</v>
      </c>
      <c r="AW349" s="2"/>
      <c r="AX349" s="5">
        <f t="shared" si="244"/>
        <v>4</v>
      </c>
      <c r="AY349" s="2">
        <f t="shared" si="245"/>
        <v>5</v>
      </c>
      <c r="AZ349" s="2">
        <f t="shared" si="246"/>
        <v>10</v>
      </c>
      <c r="BA349" s="2">
        <f t="shared" si="250"/>
        <v>35</v>
      </c>
      <c r="BB349" s="2">
        <f t="shared" si="251"/>
        <v>20</v>
      </c>
      <c r="BC349" s="2">
        <f t="shared" si="252"/>
        <v>0</v>
      </c>
      <c r="BD349" s="2">
        <f t="shared" si="253"/>
        <v>0</v>
      </c>
      <c r="BE349" s="19">
        <f t="shared" si="254"/>
        <v>10</v>
      </c>
      <c r="BF349" s="19">
        <f t="shared" si="255"/>
        <v>4.0824829046386304</v>
      </c>
      <c r="BG349" s="31">
        <f t="shared" si="256"/>
        <v>-2.4494897427831779</v>
      </c>
      <c r="BH349" s="32">
        <f t="shared" si="247"/>
        <v>7.1529392177148241E-3</v>
      </c>
      <c r="BI349" s="62">
        <f t="shared" si="257"/>
        <v>2.8169014084507044E-4</v>
      </c>
      <c r="BJ349" s="62" t="str">
        <f t="shared" si="258"/>
        <v/>
      </c>
      <c r="BK349" s="73" t="str">
        <f t="shared" si="259"/>
        <v>sign</v>
      </c>
      <c r="BM349" s="11">
        <f t="shared" si="248"/>
        <v>0.50275835439265459</v>
      </c>
    </row>
    <row r="350" spans="1:65">
      <c r="A350" s="30" t="s">
        <v>1219</v>
      </c>
      <c r="B350" s="30" t="s">
        <v>1220</v>
      </c>
      <c r="C350" s="30" t="s">
        <v>1221</v>
      </c>
      <c r="D350" s="30" t="s">
        <v>1222</v>
      </c>
      <c r="E350" s="30" t="s">
        <v>1198</v>
      </c>
      <c r="F350" s="11" t="str">
        <f t="shared" si="249"/>
        <v>C-lectin do</v>
      </c>
      <c r="H350" s="11">
        <f>VLOOKUP($B350,data!$B$3:$Q$15316,'diff expr 0 vs 1 mite'!H$8,FALSE)</f>
        <v>33.004199900000003</v>
      </c>
      <c r="I350" s="11">
        <f>VLOOKUP($B350,data!$B$3:$Q$15316,'diff expr 0 vs 1 mite'!I$8,FALSE)</f>
        <v>59.024404500000003</v>
      </c>
      <c r="J350" s="11">
        <f>VLOOKUP($B350,data!$B$3:$Q$15316,'diff expr 0 vs 1 mite'!J$8,FALSE)</f>
        <v>34.555706430000001</v>
      </c>
      <c r="K350" s="11">
        <f>VLOOKUP($B350,data!$B$3:$Q$15316,'diff expr 0 vs 1 mite'!K$8,FALSE)</f>
        <v>65.550275880000001</v>
      </c>
      <c r="L350" s="11">
        <f>VLOOKUP($B350,data!$B$3:$Q$15316,'diff expr 0 vs 1 mite'!L$8,FALSE)</f>
        <v>145.33064150000001</v>
      </c>
      <c r="M350" s="11">
        <f>VLOOKUP($B350,data!$B$3:$Q$15316,'diff expr 0 vs 1 mite'!M$8,FALSE)</f>
        <v>140.78537650000001</v>
      </c>
      <c r="N350" s="11">
        <f>VLOOKUP($B350,data!$B$3:$Q$15316,'diff expr 0 vs 1 mite'!N$8,FALSE)</f>
        <v>67.310887710000003</v>
      </c>
      <c r="O350" s="11">
        <f>VLOOKUP($B350,data!$B$3:$Q$15316,'diff expr 0 vs 1 mite'!O$8,FALSE)</f>
        <v>53.527342109999999</v>
      </c>
      <c r="P350" s="11">
        <f>VLOOKUP($B350,data!$B$3:$Q$15316,'diff expr 0 vs 1 mite'!P$8,FALSE)</f>
        <v>97.523402160000003</v>
      </c>
      <c r="R350" s="27" t="s">
        <v>27749</v>
      </c>
      <c r="T350" s="2">
        <f t="shared" si="217"/>
        <v>1</v>
      </c>
      <c r="U350" s="2">
        <f t="shared" si="218"/>
        <v>4</v>
      </c>
      <c r="V350" s="2">
        <f t="shared" si="219"/>
        <v>2</v>
      </c>
      <c r="W350" s="2">
        <f t="shared" si="220"/>
        <v>5</v>
      </c>
      <c r="X350" s="2">
        <f t="shared" si="221"/>
        <v>9</v>
      </c>
      <c r="Y350" s="2">
        <f t="shared" si="222"/>
        <v>8</v>
      </c>
      <c r="Z350" s="2">
        <f t="shared" si="223"/>
        <v>6</v>
      </c>
      <c r="AA350" s="2">
        <f t="shared" si="224"/>
        <v>3</v>
      </c>
      <c r="AB350" s="2">
        <f t="shared" si="225"/>
        <v>7</v>
      </c>
      <c r="AC350" s="2"/>
      <c r="AD350" s="2">
        <f t="shared" si="226"/>
        <v>0</v>
      </c>
      <c r="AE350" s="2">
        <f t="shared" si="227"/>
        <v>0</v>
      </c>
      <c r="AF350" s="2">
        <f t="shared" si="228"/>
        <v>0</v>
      </c>
      <c r="AG350" s="2">
        <f t="shared" si="229"/>
        <v>0</v>
      </c>
      <c r="AH350" s="2">
        <f t="shared" si="230"/>
        <v>0</v>
      </c>
      <c r="AI350" s="2">
        <f t="shared" si="231"/>
        <v>0</v>
      </c>
      <c r="AJ350" s="2">
        <f t="shared" si="232"/>
        <v>0</v>
      </c>
      <c r="AK350" s="2">
        <f t="shared" si="233"/>
        <v>0</v>
      </c>
      <c r="AL350" s="2">
        <f t="shared" si="234"/>
        <v>0</v>
      </c>
      <c r="AM350" s="2"/>
      <c r="AN350" s="2">
        <f t="shared" si="235"/>
        <v>1</v>
      </c>
      <c r="AO350" s="2">
        <f t="shared" si="236"/>
        <v>4</v>
      </c>
      <c r="AP350" s="2">
        <f t="shared" si="237"/>
        <v>2</v>
      </c>
      <c r="AQ350" s="2">
        <f t="shared" si="238"/>
        <v>5</v>
      </c>
      <c r="AR350" s="2">
        <f t="shared" si="239"/>
        <v>9</v>
      </c>
      <c r="AS350" s="2">
        <f t="shared" si="240"/>
        <v>8</v>
      </c>
      <c r="AT350" s="2">
        <f t="shared" si="241"/>
        <v>6</v>
      </c>
      <c r="AU350" s="2">
        <f t="shared" si="242"/>
        <v>3</v>
      </c>
      <c r="AV350" s="2">
        <f t="shared" si="243"/>
        <v>7</v>
      </c>
      <c r="AW350" s="2"/>
      <c r="AX350" s="5">
        <f t="shared" si="244"/>
        <v>4</v>
      </c>
      <c r="AY350" s="2">
        <f t="shared" si="245"/>
        <v>5</v>
      </c>
      <c r="AZ350" s="2">
        <f t="shared" si="246"/>
        <v>12</v>
      </c>
      <c r="BA350" s="2">
        <f t="shared" si="250"/>
        <v>33</v>
      </c>
      <c r="BB350" s="2">
        <f t="shared" si="251"/>
        <v>18</v>
      </c>
      <c r="BC350" s="2">
        <f t="shared" si="252"/>
        <v>2</v>
      </c>
      <c r="BD350" s="2">
        <f t="shared" si="253"/>
        <v>2</v>
      </c>
      <c r="BE350" s="19">
        <f t="shared" si="254"/>
        <v>10</v>
      </c>
      <c r="BF350" s="19">
        <f t="shared" si="255"/>
        <v>4.0824829046386304</v>
      </c>
      <c r="BG350" s="31">
        <f t="shared" si="256"/>
        <v>-1.9595917942265424</v>
      </c>
      <c r="BH350" s="32">
        <f t="shared" si="247"/>
        <v>2.5021760624352556E-2</v>
      </c>
      <c r="BI350" s="62">
        <f t="shared" si="257"/>
        <v>2.47887323943662E-2</v>
      </c>
      <c r="BJ350" s="62" t="str">
        <f t="shared" si="258"/>
        <v/>
      </c>
      <c r="BK350" s="73" t="str">
        <f t="shared" si="259"/>
        <v/>
      </c>
      <c r="BM350" s="11">
        <f t="shared" si="248"/>
        <v>0.32232636679487559</v>
      </c>
    </row>
    <row r="351" spans="1:65">
      <c r="A351" s="30" t="s">
        <v>1223</v>
      </c>
      <c r="B351" s="30" t="s">
        <v>1224</v>
      </c>
      <c r="C351" s="30" t="s">
        <v>136</v>
      </c>
      <c r="D351" s="30" t="s">
        <v>1225</v>
      </c>
      <c r="E351" s="30" t="s">
        <v>1198</v>
      </c>
      <c r="F351" s="11" t="str">
        <f t="shared" si="249"/>
        <v>C-lectin do</v>
      </c>
      <c r="H351" s="11">
        <f>VLOOKUP($B351,data!$B$3:$Q$15316,'diff expr 0 vs 1 mite'!H$8,FALSE)</f>
        <v>3.2612855540000001</v>
      </c>
      <c r="I351" s="11">
        <f>VLOOKUP($B351,data!$B$3:$Q$15316,'diff expr 0 vs 1 mite'!I$8,FALSE)</f>
        <v>3.9566642239999998</v>
      </c>
      <c r="J351" s="11">
        <f>VLOOKUP($B351,data!$B$3:$Q$15316,'diff expr 0 vs 1 mite'!J$8,FALSE)</f>
        <v>5.6952128799999997</v>
      </c>
      <c r="K351" s="11">
        <f>VLOOKUP($B351,data!$B$3:$Q$15316,'diff expr 0 vs 1 mite'!K$8,FALSE)</f>
        <v>2.8097029779999998</v>
      </c>
      <c r="L351" s="11">
        <f>VLOOKUP($B351,data!$B$3:$Q$15316,'diff expr 0 vs 1 mite'!L$8,FALSE)</f>
        <v>0.59514047400000003</v>
      </c>
      <c r="M351" s="11">
        <f>VLOOKUP($B351,data!$B$3:$Q$15316,'diff expr 0 vs 1 mite'!M$8,FALSE)</f>
        <v>9.0393779389999995</v>
      </c>
      <c r="N351" s="11">
        <f>VLOOKUP($B351,data!$B$3:$Q$15316,'diff expr 0 vs 1 mite'!N$8,FALSE)</f>
        <v>4.7147088320000003</v>
      </c>
      <c r="O351" s="11">
        <f>VLOOKUP($B351,data!$B$3:$Q$15316,'diff expr 0 vs 1 mite'!O$8,FALSE)</f>
        <v>4.2179143879999996</v>
      </c>
      <c r="P351" s="11">
        <f>VLOOKUP($B351,data!$B$3:$Q$15316,'diff expr 0 vs 1 mite'!P$8,FALSE)</f>
        <v>5.3852738179999999</v>
      </c>
      <c r="R351" s="27" t="s">
        <v>27749</v>
      </c>
      <c r="T351" s="2">
        <f t="shared" si="217"/>
        <v>3</v>
      </c>
      <c r="U351" s="2">
        <f t="shared" si="218"/>
        <v>4</v>
      </c>
      <c r="V351" s="2">
        <f t="shared" si="219"/>
        <v>8</v>
      </c>
      <c r="W351" s="2">
        <f t="shared" si="220"/>
        <v>2</v>
      </c>
      <c r="X351" s="2">
        <f t="shared" si="221"/>
        <v>1</v>
      </c>
      <c r="Y351" s="2">
        <f t="shared" si="222"/>
        <v>9</v>
      </c>
      <c r="Z351" s="2">
        <f t="shared" si="223"/>
        <v>6</v>
      </c>
      <c r="AA351" s="2">
        <f t="shared" si="224"/>
        <v>5</v>
      </c>
      <c r="AB351" s="2">
        <f t="shared" si="225"/>
        <v>7</v>
      </c>
      <c r="AC351" s="2"/>
      <c r="AD351" s="2">
        <f t="shared" si="226"/>
        <v>0</v>
      </c>
      <c r="AE351" s="2">
        <f t="shared" si="227"/>
        <v>0</v>
      </c>
      <c r="AF351" s="2">
        <f t="shared" si="228"/>
        <v>0</v>
      </c>
      <c r="AG351" s="2">
        <f t="shared" si="229"/>
        <v>0</v>
      </c>
      <c r="AH351" s="2">
        <f t="shared" si="230"/>
        <v>0</v>
      </c>
      <c r="AI351" s="2">
        <f t="shared" si="231"/>
        <v>0</v>
      </c>
      <c r="AJ351" s="2">
        <f t="shared" si="232"/>
        <v>0</v>
      </c>
      <c r="AK351" s="2">
        <f t="shared" si="233"/>
        <v>0</v>
      </c>
      <c r="AL351" s="2">
        <f t="shared" si="234"/>
        <v>0</v>
      </c>
      <c r="AM351" s="2"/>
      <c r="AN351" s="2">
        <f t="shared" si="235"/>
        <v>3</v>
      </c>
      <c r="AO351" s="2">
        <f t="shared" si="236"/>
        <v>4</v>
      </c>
      <c r="AP351" s="2">
        <f t="shared" si="237"/>
        <v>8</v>
      </c>
      <c r="AQ351" s="2">
        <f t="shared" si="238"/>
        <v>2</v>
      </c>
      <c r="AR351" s="2">
        <f t="shared" si="239"/>
        <v>1</v>
      </c>
      <c r="AS351" s="2">
        <f t="shared" si="240"/>
        <v>9</v>
      </c>
      <c r="AT351" s="2">
        <f t="shared" si="241"/>
        <v>6</v>
      </c>
      <c r="AU351" s="2">
        <f t="shared" si="242"/>
        <v>5</v>
      </c>
      <c r="AV351" s="2">
        <f t="shared" si="243"/>
        <v>7</v>
      </c>
      <c r="AW351" s="2"/>
      <c r="AX351" s="5">
        <f t="shared" si="244"/>
        <v>4</v>
      </c>
      <c r="AY351" s="2">
        <f t="shared" si="245"/>
        <v>5</v>
      </c>
      <c r="AZ351" s="2">
        <f t="shared" si="246"/>
        <v>17</v>
      </c>
      <c r="BA351" s="2">
        <f t="shared" si="250"/>
        <v>28</v>
      </c>
      <c r="BB351" s="2">
        <f t="shared" si="251"/>
        <v>13</v>
      </c>
      <c r="BC351" s="2">
        <f t="shared" si="252"/>
        <v>7</v>
      </c>
      <c r="BD351" s="2">
        <f t="shared" si="253"/>
        <v>7</v>
      </c>
      <c r="BE351" s="19">
        <f t="shared" si="254"/>
        <v>10</v>
      </c>
      <c r="BF351" s="19">
        <f t="shared" si="255"/>
        <v>4.0824829046386304</v>
      </c>
      <c r="BG351" s="31">
        <f t="shared" si="256"/>
        <v>-0.73484692283495334</v>
      </c>
      <c r="BH351" s="32">
        <f t="shared" si="247"/>
        <v>0.23121636322523817</v>
      </c>
      <c r="BI351" s="62">
        <f t="shared" si="257"/>
        <v>7.6619718309859156E-2</v>
      </c>
      <c r="BJ351" s="62" t="str">
        <f t="shared" si="258"/>
        <v/>
      </c>
      <c r="BK351" s="73" t="str">
        <f t="shared" si="259"/>
        <v/>
      </c>
      <c r="BM351" s="11">
        <f t="shared" si="248"/>
        <v>8.590759977075102E-2</v>
      </c>
    </row>
    <row r="352" spans="1:65">
      <c r="A352" s="30" t="s">
        <v>1226</v>
      </c>
      <c r="B352" s="30" t="s">
        <v>1227</v>
      </c>
      <c r="C352" s="30" t="s">
        <v>1228</v>
      </c>
      <c r="D352" s="30" t="s">
        <v>1229</v>
      </c>
      <c r="E352" s="30" t="s">
        <v>1198</v>
      </c>
      <c r="F352" s="11" t="str">
        <f t="shared" si="249"/>
        <v>C-lectin do</v>
      </c>
      <c r="H352" s="11">
        <f>VLOOKUP($B352,data!$B$3:$Q$15316,'diff expr 0 vs 1 mite'!H$8,FALSE)</f>
        <v>260.31681850000001</v>
      </c>
      <c r="I352" s="11">
        <f>VLOOKUP($B352,data!$B$3:$Q$15316,'diff expr 0 vs 1 mite'!I$8,FALSE)</f>
        <v>255.9658675</v>
      </c>
      <c r="J352" s="11">
        <f>VLOOKUP($B352,data!$B$3:$Q$15316,'diff expr 0 vs 1 mite'!J$8,FALSE)</f>
        <v>251.76122119999999</v>
      </c>
      <c r="K352" s="11">
        <f>VLOOKUP($B352,data!$B$3:$Q$15316,'diff expr 0 vs 1 mite'!K$8,FALSE)</f>
        <v>286.41536439999999</v>
      </c>
      <c r="L352" s="11">
        <f>VLOOKUP($B352,data!$B$3:$Q$15316,'diff expr 0 vs 1 mite'!L$8,FALSE)</f>
        <v>71.476972099999998</v>
      </c>
      <c r="M352" s="11">
        <f>VLOOKUP($B352,data!$B$3:$Q$15316,'diff expr 0 vs 1 mite'!M$8,FALSE)</f>
        <v>207.30078470000001</v>
      </c>
      <c r="N352" s="11">
        <f>VLOOKUP($B352,data!$B$3:$Q$15316,'diff expr 0 vs 1 mite'!N$8,FALSE)</f>
        <v>191.2691494</v>
      </c>
      <c r="O352" s="11">
        <f>VLOOKUP($B352,data!$B$3:$Q$15316,'diff expr 0 vs 1 mite'!O$8,FALSE)</f>
        <v>407.44413909999997</v>
      </c>
      <c r="P352" s="11">
        <f>VLOOKUP($B352,data!$B$3:$Q$15316,'diff expr 0 vs 1 mite'!P$8,FALSE)</f>
        <v>190.38352309999999</v>
      </c>
      <c r="R352" s="27" t="s">
        <v>27749</v>
      </c>
      <c r="T352" s="2">
        <f t="shared" si="217"/>
        <v>7</v>
      </c>
      <c r="U352" s="2">
        <f t="shared" si="218"/>
        <v>6</v>
      </c>
      <c r="V352" s="2">
        <f t="shared" si="219"/>
        <v>5</v>
      </c>
      <c r="W352" s="2">
        <f t="shared" si="220"/>
        <v>8</v>
      </c>
      <c r="X352" s="2">
        <f t="shared" si="221"/>
        <v>1</v>
      </c>
      <c r="Y352" s="2">
        <f t="shared" si="222"/>
        <v>4</v>
      </c>
      <c r="Z352" s="2">
        <f t="shared" si="223"/>
        <v>3</v>
      </c>
      <c r="AA352" s="2">
        <f t="shared" si="224"/>
        <v>9</v>
      </c>
      <c r="AB352" s="2">
        <f t="shared" si="225"/>
        <v>2</v>
      </c>
      <c r="AC352" s="2"/>
      <c r="AD352" s="2">
        <f t="shared" si="226"/>
        <v>0</v>
      </c>
      <c r="AE352" s="2">
        <f t="shared" si="227"/>
        <v>0</v>
      </c>
      <c r="AF352" s="2">
        <f t="shared" si="228"/>
        <v>0</v>
      </c>
      <c r="AG352" s="2">
        <f t="shared" si="229"/>
        <v>0</v>
      </c>
      <c r="AH352" s="2">
        <f t="shared" si="230"/>
        <v>0</v>
      </c>
      <c r="AI352" s="2">
        <f t="shared" si="231"/>
        <v>0</v>
      </c>
      <c r="AJ352" s="2">
        <f t="shared" si="232"/>
        <v>0</v>
      </c>
      <c r="AK352" s="2">
        <f t="shared" si="233"/>
        <v>0</v>
      </c>
      <c r="AL352" s="2">
        <f t="shared" si="234"/>
        <v>0</v>
      </c>
      <c r="AM352" s="2"/>
      <c r="AN352" s="2">
        <f t="shared" si="235"/>
        <v>7</v>
      </c>
      <c r="AO352" s="2">
        <f t="shared" si="236"/>
        <v>6</v>
      </c>
      <c r="AP352" s="2">
        <f t="shared" si="237"/>
        <v>5</v>
      </c>
      <c r="AQ352" s="2">
        <f t="shared" si="238"/>
        <v>8</v>
      </c>
      <c r="AR352" s="2">
        <f t="shared" si="239"/>
        <v>1</v>
      </c>
      <c r="AS352" s="2">
        <f t="shared" si="240"/>
        <v>4</v>
      </c>
      <c r="AT352" s="2">
        <f t="shared" si="241"/>
        <v>3</v>
      </c>
      <c r="AU352" s="2">
        <f t="shared" si="242"/>
        <v>9</v>
      </c>
      <c r="AV352" s="2">
        <f t="shared" si="243"/>
        <v>2</v>
      </c>
      <c r="AW352" s="2"/>
      <c r="AX352" s="5">
        <f t="shared" si="244"/>
        <v>4</v>
      </c>
      <c r="AY352" s="2">
        <f t="shared" si="245"/>
        <v>5</v>
      </c>
      <c r="AZ352" s="2">
        <f t="shared" si="246"/>
        <v>26</v>
      </c>
      <c r="BA352" s="2">
        <f t="shared" si="250"/>
        <v>19</v>
      </c>
      <c r="BB352" s="2">
        <f t="shared" si="251"/>
        <v>4</v>
      </c>
      <c r="BC352" s="2">
        <f t="shared" si="252"/>
        <v>16</v>
      </c>
      <c r="BD352" s="2">
        <f t="shared" si="253"/>
        <v>4</v>
      </c>
      <c r="BE352" s="19">
        <f t="shared" si="254"/>
        <v>10</v>
      </c>
      <c r="BF352" s="19">
        <f t="shared" si="255"/>
        <v>4.0824829046386304</v>
      </c>
      <c r="BG352" s="31">
        <f t="shared" si="256"/>
        <v>-1.4696938456699067</v>
      </c>
      <c r="BH352" s="32">
        <f t="shared" si="247"/>
        <v>7.0822345147568383E-2</v>
      </c>
      <c r="BI352" s="62">
        <f t="shared" si="257"/>
        <v>4.1971830985915497E-2</v>
      </c>
      <c r="BJ352" s="62" t="str">
        <f t="shared" si="258"/>
        <v/>
      </c>
      <c r="BK352" s="73" t="str">
        <f t="shared" si="259"/>
        <v/>
      </c>
      <c r="BM352" s="11">
        <f t="shared" si="248"/>
        <v>-9.1419578976536728E-2</v>
      </c>
    </row>
    <row r="353" spans="1:65">
      <c r="A353" s="30" t="s">
        <v>1230</v>
      </c>
      <c r="B353" s="30" t="s">
        <v>1231</v>
      </c>
      <c r="C353" s="30" t="s">
        <v>1232</v>
      </c>
      <c r="D353" s="30" t="s">
        <v>1233</v>
      </c>
      <c r="E353" s="30" t="s">
        <v>1198</v>
      </c>
      <c r="F353" s="11" t="str">
        <f t="shared" si="249"/>
        <v>C-lectin do</v>
      </c>
      <c r="H353" s="11">
        <f>VLOOKUP($B353,data!$B$3:$Q$15316,'diff expr 0 vs 1 mite'!H$8,FALSE)</f>
        <v>6.2802277520000001</v>
      </c>
      <c r="I353" s="11">
        <f>VLOOKUP($B353,data!$B$3:$Q$15316,'diff expr 0 vs 1 mite'!I$8,FALSE)</f>
        <v>6.6840586960000001</v>
      </c>
      <c r="J353" s="11">
        <f>VLOOKUP($B353,data!$B$3:$Q$15316,'diff expr 0 vs 1 mite'!J$8,FALSE)</f>
        <v>5.5275224569999999</v>
      </c>
      <c r="K353" s="11">
        <f>VLOOKUP($B353,data!$B$3:$Q$15316,'diff expr 0 vs 1 mite'!K$8,FALSE)</f>
        <v>7.4091363640000001</v>
      </c>
      <c r="L353" s="11">
        <f>VLOOKUP($B353,data!$B$3:$Q$15316,'diff expr 0 vs 1 mite'!L$8,FALSE)</f>
        <v>15.301403880000001</v>
      </c>
      <c r="M353" s="11">
        <f>VLOOKUP($B353,data!$B$3:$Q$15316,'diff expr 0 vs 1 mite'!M$8,FALSE)</f>
        <v>54.749868659999997</v>
      </c>
      <c r="N353" s="11">
        <f>VLOOKUP($B353,data!$B$3:$Q$15316,'diff expr 0 vs 1 mite'!N$8,FALSE)</f>
        <v>10.7813976</v>
      </c>
      <c r="O353" s="11">
        <f>VLOOKUP($B353,data!$B$3:$Q$15316,'diff expr 0 vs 1 mite'!O$8,FALSE)</f>
        <v>48.661220100000001</v>
      </c>
      <c r="P353" s="11">
        <f>VLOOKUP($B353,data!$B$3:$Q$15316,'diff expr 0 vs 1 mite'!P$8,FALSE)</f>
        <v>84.23698168</v>
      </c>
      <c r="R353" s="27" t="s">
        <v>27749</v>
      </c>
      <c r="T353" s="2">
        <f t="shared" si="217"/>
        <v>2</v>
      </c>
      <c r="U353" s="2">
        <f t="shared" si="218"/>
        <v>3</v>
      </c>
      <c r="V353" s="2">
        <f t="shared" si="219"/>
        <v>1</v>
      </c>
      <c r="W353" s="2">
        <f t="shared" si="220"/>
        <v>4</v>
      </c>
      <c r="X353" s="2">
        <f t="shared" si="221"/>
        <v>6</v>
      </c>
      <c r="Y353" s="2">
        <f t="shared" si="222"/>
        <v>8</v>
      </c>
      <c r="Z353" s="2">
        <f t="shared" si="223"/>
        <v>5</v>
      </c>
      <c r="AA353" s="2">
        <f t="shared" si="224"/>
        <v>7</v>
      </c>
      <c r="AB353" s="2">
        <f t="shared" si="225"/>
        <v>9</v>
      </c>
      <c r="AC353" s="2"/>
      <c r="AD353" s="2">
        <f t="shared" si="226"/>
        <v>0</v>
      </c>
      <c r="AE353" s="2">
        <f t="shared" si="227"/>
        <v>0</v>
      </c>
      <c r="AF353" s="2">
        <f t="shared" si="228"/>
        <v>0</v>
      </c>
      <c r="AG353" s="2">
        <f t="shared" si="229"/>
        <v>0</v>
      </c>
      <c r="AH353" s="2">
        <f t="shared" si="230"/>
        <v>0</v>
      </c>
      <c r="AI353" s="2">
        <f t="shared" si="231"/>
        <v>0</v>
      </c>
      <c r="AJ353" s="2">
        <f t="shared" si="232"/>
        <v>0</v>
      </c>
      <c r="AK353" s="2">
        <f t="shared" si="233"/>
        <v>0</v>
      </c>
      <c r="AL353" s="2">
        <f t="shared" si="234"/>
        <v>0</v>
      </c>
      <c r="AM353" s="2"/>
      <c r="AN353" s="2">
        <f t="shared" si="235"/>
        <v>2</v>
      </c>
      <c r="AO353" s="2">
        <f t="shared" si="236"/>
        <v>3</v>
      </c>
      <c r="AP353" s="2">
        <f t="shared" si="237"/>
        <v>1</v>
      </c>
      <c r="AQ353" s="2">
        <f t="shared" si="238"/>
        <v>4</v>
      </c>
      <c r="AR353" s="2">
        <f t="shared" si="239"/>
        <v>6</v>
      </c>
      <c r="AS353" s="2">
        <f t="shared" si="240"/>
        <v>8</v>
      </c>
      <c r="AT353" s="2">
        <f t="shared" si="241"/>
        <v>5</v>
      </c>
      <c r="AU353" s="2">
        <f t="shared" si="242"/>
        <v>7</v>
      </c>
      <c r="AV353" s="2">
        <f t="shared" si="243"/>
        <v>9</v>
      </c>
      <c r="AW353" s="2"/>
      <c r="AX353" s="5">
        <f t="shared" si="244"/>
        <v>4</v>
      </c>
      <c r="AY353" s="2">
        <f t="shared" si="245"/>
        <v>5</v>
      </c>
      <c r="AZ353" s="2">
        <f t="shared" si="246"/>
        <v>10</v>
      </c>
      <c r="BA353" s="2">
        <f t="shared" si="250"/>
        <v>35</v>
      </c>
      <c r="BB353" s="2">
        <f t="shared" si="251"/>
        <v>20</v>
      </c>
      <c r="BC353" s="2">
        <f t="shared" si="252"/>
        <v>0</v>
      </c>
      <c r="BD353" s="2">
        <f t="shared" si="253"/>
        <v>0</v>
      </c>
      <c r="BE353" s="19">
        <f t="shared" si="254"/>
        <v>10</v>
      </c>
      <c r="BF353" s="19">
        <f t="shared" si="255"/>
        <v>4.0824829046386304</v>
      </c>
      <c r="BG353" s="31">
        <f t="shared" si="256"/>
        <v>-2.4494897427831779</v>
      </c>
      <c r="BH353" s="32">
        <f t="shared" si="247"/>
        <v>7.1529392177148241E-3</v>
      </c>
      <c r="BI353" s="62">
        <f t="shared" si="257"/>
        <v>2.8169014084507044E-4</v>
      </c>
      <c r="BJ353" s="62" t="str">
        <f t="shared" si="258"/>
        <v/>
      </c>
      <c r="BK353" s="73" t="str">
        <f t="shared" si="259"/>
        <v>sign</v>
      </c>
      <c r="BM353" s="11">
        <f t="shared" si="248"/>
        <v>0.81964163028549175</v>
      </c>
    </row>
    <row r="354" spans="1:65">
      <c r="A354" s="30" t="s">
        <v>1234</v>
      </c>
      <c r="B354" s="30" t="s">
        <v>1235</v>
      </c>
      <c r="C354" s="30" t="s">
        <v>1236</v>
      </c>
      <c r="D354" s="30" t="s">
        <v>1237</v>
      </c>
      <c r="E354" s="30" t="s">
        <v>1198</v>
      </c>
      <c r="F354" s="11" t="str">
        <f t="shared" si="249"/>
        <v>C-lectin do</v>
      </c>
      <c r="H354" s="11">
        <f>VLOOKUP($B354,data!$B$3:$Q$15316,'diff expr 0 vs 1 mite'!H$8,FALSE)</f>
        <v>3.0685296119999999</v>
      </c>
      <c r="I354" s="11">
        <f>VLOOKUP($B354,data!$B$3:$Q$15316,'diff expr 0 vs 1 mite'!I$8,FALSE)</f>
        <v>47.974246520000001</v>
      </c>
      <c r="J354" s="11">
        <f>VLOOKUP($B354,data!$B$3:$Q$15316,'diff expr 0 vs 1 mite'!J$8,FALSE)</f>
        <v>2.9328970679999999</v>
      </c>
      <c r="K354" s="11">
        <f>VLOOKUP($B354,data!$B$3:$Q$15316,'diff expr 0 vs 1 mite'!K$8,FALSE)</f>
        <v>55.987299999999998</v>
      </c>
      <c r="L354" s="11">
        <f>VLOOKUP($B354,data!$B$3:$Q$15316,'diff expr 0 vs 1 mite'!L$8,FALSE)</f>
        <v>116.04758699999999</v>
      </c>
      <c r="M354" s="11">
        <f>VLOOKUP($B354,data!$B$3:$Q$15316,'diff expr 0 vs 1 mite'!M$8,FALSE)</f>
        <v>78.554159369999994</v>
      </c>
      <c r="N354" s="11">
        <f>VLOOKUP($B354,data!$B$3:$Q$15316,'diff expr 0 vs 1 mite'!N$8,FALSE)</f>
        <v>33.427822489999997</v>
      </c>
      <c r="O354" s="11">
        <f>VLOOKUP($B354,data!$B$3:$Q$15316,'diff expr 0 vs 1 mite'!O$8,FALSE)</f>
        <v>4.8872790630000003</v>
      </c>
      <c r="P354" s="11">
        <f>VLOOKUP($B354,data!$B$3:$Q$15316,'diff expr 0 vs 1 mite'!P$8,FALSE)</f>
        <v>7.1313066950000001</v>
      </c>
      <c r="R354" s="27" t="s">
        <v>27749</v>
      </c>
      <c r="T354" s="2">
        <f t="shared" si="217"/>
        <v>2</v>
      </c>
      <c r="U354" s="2">
        <f t="shared" si="218"/>
        <v>6</v>
      </c>
      <c r="V354" s="2">
        <f t="shared" si="219"/>
        <v>1</v>
      </c>
      <c r="W354" s="2">
        <f t="shared" si="220"/>
        <v>7</v>
      </c>
      <c r="X354" s="2">
        <f t="shared" si="221"/>
        <v>9</v>
      </c>
      <c r="Y354" s="2">
        <f t="shared" si="222"/>
        <v>8</v>
      </c>
      <c r="Z354" s="2">
        <f t="shared" si="223"/>
        <v>5</v>
      </c>
      <c r="AA354" s="2">
        <f t="shared" si="224"/>
        <v>3</v>
      </c>
      <c r="AB354" s="2">
        <f t="shared" si="225"/>
        <v>4</v>
      </c>
      <c r="AC354" s="2"/>
      <c r="AD354" s="2">
        <f t="shared" si="226"/>
        <v>0</v>
      </c>
      <c r="AE354" s="2">
        <f t="shared" si="227"/>
        <v>0</v>
      </c>
      <c r="AF354" s="2">
        <f t="shared" si="228"/>
        <v>0</v>
      </c>
      <c r="AG354" s="2">
        <f t="shared" si="229"/>
        <v>0</v>
      </c>
      <c r="AH354" s="2">
        <f t="shared" si="230"/>
        <v>0</v>
      </c>
      <c r="AI354" s="2">
        <f t="shared" si="231"/>
        <v>0</v>
      </c>
      <c r="AJ354" s="2">
        <f t="shared" si="232"/>
        <v>0</v>
      </c>
      <c r="AK354" s="2">
        <f t="shared" si="233"/>
        <v>0</v>
      </c>
      <c r="AL354" s="2">
        <f t="shared" si="234"/>
        <v>0</v>
      </c>
      <c r="AM354" s="2"/>
      <c r="AN354" s="2">
        <f t="shared" si="235"/>
        <v>2</v>
      </c>
      <c r="AO354" s="2">
        <f t="shared" si="236"/>
        <v>6</v>
      </c>
      <c r="AP354" s="2">
        <f t="shared" si="237"/>
        <v>1</v>
      </c>
      <c r="AQ354" s="2">
        <f t="shared" si="238"/>
        <v>7</v>
      </c>
      <c r="AR354" s="2">
        <f t="shared" si="239"/>
        <v>9</v>
      </c>
      <c r="AS354" s="2">
        <f t="shared" si="240"/>
        <v>8</v>
      </c>
      <c r="AT354" s="2">
        <f t="shared" si="241"/>
        <v>5</v>
      </c>
      <c r="AU354" s="2">
        <f t="shared" si="242"/>
        <v>3</v>
      </c>
      <c r="AV354" s="2">
        <f t="shared" si="243"/>
        <v>4</v>
      </c>
      <c r="AW354" s="2"/>
      <c r="AX354" s="5">
        <f t="shared" si="244"/>
        <v>4</v>
      </c>
      <c r="AY354" s="2">
        <f t="shared" si="245"/>
        <v>5</v>
      </c>
      <c r="AZ354" s="2">
        <f t="shared" si="246"/>
        <v>16</v>
      </c>
      <c r="BA354" s="2">
        <f t="shared" si="250"/>
        <v>29</v>
      </c>
      <c r="BB354" s="2">
        <f t="shared" si="251"/>
        <v>14</v>
      </c>
      <c r="BC354" s="2">
        <f t="shared" si="252"/>
        <v>6</v>
      </c>
      <c r="BD354" s="2">
        <f t="shared" si="253"/>
        <v>6</v>
      </c>
      <c r="BE354" s="19">
        <f t="shared" si="254"/>
        <v>10</v>
      </c>
      <c r="BF354" s="19">
        <f t="shared" si="255"/>
        <v>4.0824829046386304</v>
      </c>
      <c r="BG354" s="31">
        <f t="shared" si="256"/>
        <v>-0.9797958971132712</v>
      </c>
      <c r="BH354" s="32">
        <f t="shared" si="247"/>
        <v>0.16359343889515282</v>
      </c>
      <c r="BI354" s="62">
        <f t="shared" si="257"/>
        <v>6.9014084507042259E-2</v>
      </c>
      <c r="BJ354" s="62" t="str">
        <f t="shared" si="258"/>
        <v/>
      </c>
      <c r="BK354" s="73" t="str">
        <f t="shared" si="259"/>
        <v/>
      </c>
      <c r="BM354" s="11">
        <f t="shared" si="248"/>
        <v>0.24214188478192397</v>
      </c>
    </row>
    <row r="355" spans="1:65">
      <c r="A355" s="30" t="s">
        <v>1238</v>
      </c>
      <c r="B355" s="30" t="s">
        <v>1239</v>
      </c>
      <c r="C355" s="30" t="s">
        <v>1240</v>
      </c>
      <c r="D355" s="30" t="s">
        <v>1241</v>
      </c>
      <c r="E355" s="30" t="s">
        <v>1198</v>
      </c>
      <c r="F355" s="11" t="str">
        <f t="shared" si="249"/>
        <v>C-lectin do</v>
      </c>
      <c r="H355" s="11">
        <f>VLOOKUP($B355,data!$B$3:$Q$15316,'diff expr 0 vs 1 mite'!H$8,FALSE)</f>
        <v>4.5363789319999999</v>
      </c>
      <c r="I355" s="11">
        <f>VLOOKUP($B355,data!$B$3:$Q$15316,'diff expr 0 vs 1 mite'!I$8,FALSE)</f>
        <v>3.5232895399999999</v>
      </c>
      <c r="J355" s="11">
        <f>VLOOKUP($B355,data!$B$3:$Q$15316,'diff expr 0 vs 1 mite'!J$8,FALSE)</f>
        <v>3.4018357180000001</v>
      </c>
      <c r="K355" s="11">
        <f>VLOOKUP($B355,data!$B$3:$Q$15316,'diff expr 0 vs 1 mite'!K$8,FALSE)</f>
        <v>5.0951176159999996</v>
      </c>
      <c r="L355" s="11">
        <f>VLOOKUP($B355,data!$B$3:$Q$15316,'diff expr 0 vs 1 mite'!L$8,FALSE)</f>
        <v>7.0044156409999996</v>
      </c>
      <c r="M355" s="11">
        <f>VLOOKUP($B355,data!$B$3:$Q$15316,'diff expr 0 vs 1 mite'!M$8,FALSE)</f>
        <v>3.3706958930000002</v>
      </c>
      <c r="N355" s="11">
        <f>VLOOKUP($B355,data!$B$3:$Q$15316,'diff expr 0 vs 1 mite'!N$8,FALSE)</f>
        <v>2.7195129090000001</v>
      </c>
      <c r="O355" s="11">
        <f>VLOOKUP($B355,data!$B$3:$Q$15316,'diff expr 0 vs 1 mite'!O$8,FALSE)</f>
        <v>5.8816882699999997</v>
      </c>
      <c r="P355" s="11">
        <f>VLOOKUP($B355,data!$B$3:$Q$15316,'diff expr 0 vs 1 mite'!P$8,FALSE)</f>
        <v>6.3210018019999996</v>
      </c>
      <c r="R355" s="27" t="s">
        <v>27749</v>
      </c>
      <c r="T355" s="2">
        <f t="shared" si="217"/>
        <v>5</v>
      </c>
      <c r="U355" s="2">
        <f t="shared" si="218"/>
        <v>4</v>
      </c>
      <c r="V355" s="2">
        <f t="shared" si="219"/>
        <v>3</v>
      </c>
      <c r="W355" s="2">
        <f t="shared" si="220"/>
        <v>6</v>
      </c>
      <c r="X355" s="2">
        <f t="shared" si="221"/>
        <v>9</v>
      </c>
      <c r="Y355" s="2">
        <f t="shared" si="222"/>
        <v>2</v>
      </c>
      <c r="Z355" s="2">
        <f t="shared" si="223"/>
        <v>1</v>
      </c>
      <c r="AA355" s="2">
        <f t="shared" si="224"/>
        <v>7</v>
      </c>
      <c r="AB355" s="2">
        <f t="shared" si="225"/>
        <v>8</v>
      </c>
      <c r="AC355" s="2"/>
      <c r="AD355" s="2">
        <f t="shared" si="226"/>
        <v>0</v>
      </c>
      <c r="AE355" s="2">
        <f t="shared" si="227"/>
        <v>0</v>
      </c>
      <c r="AF355" s="2">
        <f t="shared" si="228"/>
        <v>0</v>
      </c>
      <c r="AG355" s="2">
        <f t="shared" si="229"/>
        <v>0</v>
      </c>
      <c r="AH355" s="2">
        <f t="shared" si="230"/>
        <v>0</v>
      </c>
      <c r="AI355" s="2">
        <f t="shared" si="231"/>
        <v>0</v>
      </c>
      <c r="AJ355" s="2">
        <f t="shared" si="232"/>
        <v>0</v>
      </c>
      <c r="AK355" s="2">
        <f t="shared" si="233"/>
        <v>0</v>
      </c>
      <c r="AL355" s="2">
        <f t="shared" si="234"/>
        <v>0</v>
      </c>
      <c r="AM355" s="2"/>
      <c r="AN355" s="2">
        <f t="shared" si="235"/>
        <v>5</v>
      </c>
      <c r="AO355" s="2">
        <f t="shared" si="236"/>
        <v>4</v>
      </c>
      <c r="AP355" s="2">
        <f t="shared" si="237"/>
        <v>3</v>
      </c>
      <c r="AQ355" s="2">
        <f t="shared" si="238"/>
        <v>6</v>
      </c>
      <c r="AR355" s="2">
        <f t="shared" si="239"/>
        <v>9</v>
      </c>
      <c r="AS355" s="2">
        <f t="shared" si="240"/>
        <v>2</v>
      </c>
      <c r="AT355" s="2">
        <f t="shared" si="241"/>
        <v>1</v>
      </c>
      <c r="AU355" s="2">
        <f t="shared" si="242"/>
        <v>7</v>
      </c>
      <c r="AV355" s="2">
        <f t="shared" si="243"/>
        <v>8</v>
      </c>
      <c r="AW355" s="2"/>
      <c r="AX355" s="5">
        <f t="shared" si="244"/>
        <v>4</v>
      </c>
      <c r="AY355" s="2">
        <f t="shared" si="245"/>
        <v>5</v>
      </c>
      <c r="AZ355" s="2">
        <f t="shared" si="246"/>
        <v>18</v>
      </c>
      <c r="BA355" s="2">
        <f t="shared" si="250"/>
        <v>27</v>
      </c>
      <c r="BB355" s="2">
        <f t="shared" si="251"/>
        <v>12</v>
      </c>
      <c r="BC355" s="2">
        <f t="shared" si="252"/>
        <v>8</v>
      </c>
      <c r="BD355" s="2">
        <f t="shared" si="253"/>
        <v>8</v>
      </c>
      <c r="BE355" s="19">
        <f t="shared" si="254"/>
        <v>10</v>
      </c>
      <c r="BF355" s="19">
        <f t="shared" si="255"/>
        <v>4.0824829046386304</v>
      </c>
      <c r="BG355" s="31">
        <f t="shared" si="256"/>
        <v>-0.4898979485566356</v>
      </c>
      <c r="BH355" s="32">
        <f t="shared" si="247"/>
        <v>0.31210305738320299</v>
      </c>
      <c r="BI355" s="62">
        <f t="shared" si="257"/>
        <v>8.2816901408450716E-2</v>
      </c>
      <c r="BJ355" s="62" t="str">
        <f t="shared" si="258"/>
        <v/>
      </c>
      <c r="BK355" s="73" t="str">
        <f t="shared" si="259"/>
        <v/>
      </c>
      <c r="BM355" s="11">
        <f t="shared" si="248"/>
        <v>8.7192678706851046E-2</v>
      </c>
    </row>
    <row r="356" spans="1:65">
      <c r="A356" s="30" t="s">
        <v>1242</v>
      </c>
      <c r="B356" s="30" t="s">
        <v>1243</v>
      </c>
      <c r="C356" s="30" t="s">
        <v>1244</v>
      </c>
      <c r="D356" s="30" t="s">
        <v>1245</v>
      </c>
      <c r="E356" s="30" t="s">
        <v>1246</v>
      </c>
      <c r="F356" s="11" t="str">
        <f t="shared" si="249"/>
        <v>Antimicrobi</v>
      </c>
      <c r="H356" s="11">
        <f>VLOOKUP($B356,data!$B$3:$Q$15316,'diff expr 0 vs 1 mite'!H$8,FALSE)</f>
        <v>0.58458557300000002</v>
      </c>
      <c r="I356" s="11">
        <f>VLOOKUP($B356,data!$B$3:$Q$15316,'diff expr 0 vs 1 mite'!I$8,FALSE)</f>
        <v>0.28073775699999998</v>
      </c>
      <c r="J356" s="11">
        <f>VLOOKUP($B356,data!$B$3:$Q$15316,'diff expr 0 vs 1 mite'!J$8,FALSE)</f>
        <v>0.17959699800000001</v>
      </c>
      <c r="K356" s="11">
        <f>VLOOKUP($B356,data!$B$3:$Q$15316,'diff expr 0 vs 1 mite'!K$8,FALSE)</f>
        <v>0.227836861</v>
      </c>
      <c r="L356" s="11">
        <f>VLOOKUP($B356,data!$B$3:$Q$15316,'diff expr 0 vs 1 mite'!L$8,FALSE)</f>
        <v>0.50672503599999996</v>
      </c>
      <c r="M356" s="11">
        <f>VLOOKUP($B356,data!$B$3:$Q$15316,'diff expr 0 vs 1 mite'!M$8,FALSE)</f>
        <v>1.92411679</v>
      </c>
      <c r="N356" s="11">
        <f>VLOOKUP($B356,data!$B$3:$Q$15316,'diff expr 0 vs 1 mite'!N$8,FALSE)</f>
        <v>0.16726170200000001</v>
      </c>
      <c r="O356" s="11">
        <f>VLOOKUP($B356,data!$B$3:$Q$15316,'diff expr 0 vs 1 mite'!O$8,FALSE)</f>
        <v>0.59854855399999995</v>
      </c>
      <c r="P356" s="11">
        <f>VLOOKUP($B356,data!$B$3:$Q$15316,'diff expr 0 vs 1 mite'!P$8,FALSE)</f>
        <v>0.83367729999999995</v>
      </c>
      <c r="R356" s="27" t="s">
        <v>27749</v>
      </c>
      <c r="T356" s="2">
        <f t="shared" si="217"/>
        <v>6</v>
      </c>
      <c r="U356" s="2">
        <f t="shared" si="218"/>
        <v>4</v>
      </c>
      <c r="V356" s="2">
        <f t="shared" si="219"/>
        <v>2</v>
      </c>
      <c r="W356" s="2">
        <f t="shared" si="220"/>
        <v>3</v>
      </c>
      <c r="X356" s="2">
        <f t="shared" si="221"/>
        <v>5</v>
      </c>
      <c r="Y356" s="2">
        <f t="shared" si="222"/>
        <v>9</v>
      </c>
      <c r="Z356" s="2">
        <f t="shared" si="223"/>
        <v>1</v>
      </c>
      <c r="AA356" s="2">
        <f t="shared" si="224"/>
        <v>7</v>
      </c>
      <c r="AB356" s="2">
        <f t="shared" si="225"/>
        <v>8</v>
      </c>
      <c r="AC356" s="2"/>
      <c r="AD356" s="2">
        <f t="shared" si="226"/>
        <v>0</v>
      </c>
      <c r="AE356" s="2">
        <f t="shared" si="227"/>
        <v>0</v>
      </c>
      <c r="AF356" s="2">
        <f t="shared" si="228"/>
        <v>0</v>
      </c>
      <c r="AG356" s="2">
        <f t="shared" si="229"/>
        <v>0</v>
      </c>
      <c r="AH356" s="2">
        <f t="shared" si="230"/>
        <v>0</v>
      </c>
      <c r="AI356" s="2">
        <f t="shared" si="231"/>
        <v>0</v>
      </c>
      <c r="AJ356" s="2">
        <f t="shared" si="232"/>
        <v>0</v>
      </c>
      <c r="AK356" s="2">
        <f t="shared" si="233"/>
        <v>0</v>
      </c>
      <c r="AL356" s="2">
        <f t="shared" si="234"/>
        <v>0</v>
      </c>
      <c r="AM356" s="2"/>
      <c r="AN356" s="2">
        <f t="shared" si="235"/>
        <v>6</v>
      </c>
      <c r="AO356" s="2">
        <f t="shared" si="236"/>
        <v>4</v>
      </c>
      <c r="AP356" s="2">
        <f t="shared" si="237"/>
        <v>2</v>
      </c>
      <c r="AQ356" s="2">
        <f t="shared" si="238"/>
        <v>3</v>
      </c>
      <c r="AR356" s="2">
        <f t="shared" si="239"/>
        <v>5</v>
      </c>
      <c r="AS356" s="2">
        <f t="shared" si="240"/>
        <v>9</v>
      </c>
      <c r="AT356" s="2">
        <f t="shared" si="241"/>
        <v>1</v>
      </c>
      <c r="AU356" s="2">
        <f t="shared" si="242"/>
        <v>7</v>
      </c>
      <c r="AV356" s="2">
        <f t="shared" si="243"/>
        <v>8</v>
      </c>
      <c r="AW356" s="2"/>
      <c r="AX356" s="5">
        <f t="shared" si="244"/>
        <v>4</v>
      </c>
      <c r="AY356" s="2">
        <f t="shared" si="245"/>
        <v>5</v>
      </c>
      <c r="AZ356" s="2">
        <f t="shared" si="246"/>
        <v>15</v>
      </c>
      <c r="BA356" s="2">
        <f t="shared" si="250"/>
        <v>30</v>
      </c>
      <c r="BB356" s="2">
        <f t="shared" si="251"/>
        <v>15</v>
      </c>
      <c r="BC356" s="2">
        <f t="shared" si="252"/>
        <v>5</v>
      </c>
      <c r="BD356" s="2">
        <f t="shared" si="253"/>
        <v>5</v>
      </c>
      <c r="BE356" s="19">
        <f t="shared" si="254"/>
        <v>10</v>
      </c>
      <c r="BF356" s="19">
        <f t="shared" si="255"/>
        <v>4.0824829046386304</v>
      </c>
      <c r="BG356" s="31">
        <f t="shared" si="256"/>
        <v>-1.2247448713915889</v>
      </c>
      <c r="BH356" s="32">
        <f t="shared" si="247"/>
        <v>0.1103356809599234</v>
      </c>
      <c r="BI356" s="62">
        <f t="shared" si="257"/>
        <v>6.1690140845070421E-2</v>
      </c>
      <c r="BJ356" s="62" t="str">
        <f t="shared" si="258"/>
        <v/>
      </c>
      <c r="BK356" s="73" t="str">
        <f t="shared" si="259"/>
        <v/>
      </c>
      <c r="BM356" s="11">
        <f t="shared" si="248"/>
        <v>0.40368496888795663</v>
      </c>
    </row>
    <row r="357" spans="1:65">
      <c r="A357" s="30" t="s">
        <v>1247</v>
      </c>
      <c r="B357" s="30" t="s">
        <v>1248</v>
      </c>
      <c r="C357" s="30" t="s">
        <v>136</v>
      </c>
      <c r="D357" s="30" t="s">
        <v>1249</v>
      </c>
      <c r="E357" s="30" t="s">
        <v>1246</v>
      </c>
      <c r="F357" s="11" t="str">
        <f t="shared" si="249"/>
        <v>Antimicrobi</v>
      </c>
      <c r="H357" s="11">
        <f>VLOOKUP($B357,data!$B$3:$Q$15316,'diff expr 0 vs 1 mite'!H$8,FALSE)</f>
        <v>2.9306626310000001</v>
      </c>
      <c r="I357" s="11">
        <f>VLOOKUP($B357,data!$B$3:$Q$15316,'diff expr 0 vs 1 mite'!I$8,FALSE)</f>
        <v>5.6908045759999997</v>
      </c>
      <c r="J357" s="11">
        <f>VLOOKUP($B357,data!$B$3:$Q$15316,'diff expr 0 vs 1 mite'!J$8,FALSE)</f>
        <v>1.957307119</v>
      </c>
      <c r="K357" s="11">
        <f>VLOOKUP($B357,data!$B$3:$Q$15316,'diff expr 0 vs 1 mite'!K$8,FALSE)</f>
        <v>120.07986270000001</v>
      </c>
      <c r="L357" s="11">
        <f>VLOOKUP($B357,data!$B$3:$Q$15316,'diff expr 0 vs 1 mite'!L$8,FALSE)</f>
        <v>6.1851507210000003</v>
      </c>
      <c r="M357" s="11">
        <f>VLOOKUP($B357,data!$B$3:$Q$15316,'diff expr 0 vs 1 mite'!M$8,FALSE)</f>
        <v>22.647229790000001</v>
      </c>
      <c r="N357" s="11">
        <f>VLOOKUP($B357,data!$B$3:$Q$15316,'diff expr 0 vs 1 mite'!N$8,FALSE)</f>
        <v>11.5934723</v>
      </c>
      <c r="O357" s="11">
        <f>VLOOKUP($B357,data!$B$3:$Q$15316,'diff expr 0 vs 1 mite'!O$8,FALSE)</f>
        <v>17.743046549999999</v>
      </c>
      <c r="P357" s="11">
        <f>VLOOKUP($B357,data!$B$3:$Q$15316,'diff expr 0 vs 1 mite'!P$8,FALSE)</f>
        <v>30.891343419999998</v>
      </c>
      <c r="R357" s="27" t="s">
        <v>27749</v>
      </c>
      <c r="T357" s="2">
        <f t="shared" si="217"/>
        <v>2</v>
      </c>
      <c r="U357" s="2">
        <f t="shared" si="218"/>
        <v>3</v>
      </c>
      <c r="V357" s="2">
        <f t="shared" si="219"/>
        <v>1</v>
      </c>
      <c r="W357" s="2">
        <f t="shared" si="220"/>
        <v>9</v>
      </c>
      <c r="X357" s="2">
        <f t="shared" si="221"/>
        <v>4</v>
      </c>
      <c r="Y357" s="2">
        <f t="shared" si="222"/>
        <v>7</v>
      </c>
      <c r="Z357" s="2">
        <f t="shared" si="223"/>
        <v>5</v>
      </c>
      <c r="AA357" s="2">
        <f t="shared" si="224"/>
        <v>6</v>
      </c>
      <c r="AB357" s="2">
        <f t="shared" si="225"/>
        <v>8</v>
      </c>
      <c r="AC357" s="2"/>
      <c r="AD357" s="2">
        <f t="shared" si="226"/>
        <v>0</v>
      </c>
      <c r="AE357" s="2">
        <f t="shared" si="227"/>
        <v>0</v>
      </c>
      <c r="AF357" s="2">
        <f t="shared" si="228"/>
        <v>0</v>
      </c>
      <c r="AG357" s="2">
        <f t="shared" si="229"/>
        <v>0</v>
      </c>
      <c r="AH357" s="2">
        <f t="shared" si="230"/>
        <v>0</v>
      </c>
      <c r="AI357" s="2">
        <f t="shared" si="231"/>
        <v>0</v>
      </c>
      <c r="AJ357" s="2">
        <f t="shared" si="232"/>
        <v>0</v>
      </c>
      <c r="AK357" s="2">
        <f t="shared" si="233"/>
        <v>0</v>
      </c>
      <c r="AL357" s="2">
        <f t="shared" si="234"/>
        <v>0</v>
      </c>
      <c r="AM357" s="2"/>
      <c r="AN357" s="2">
        <f t="shared" si="235"/>
        <v>2</v>
      </c>
      <c r="AO357" s="2">
        <f t="shared" si="236"/>
        <v>3</v>
      </c>
      <c r="AP357" s="2">
        <f t="shared" si="237"/>
        <v>1</v>
      </c>
      <c r="AQ357" s="2">
        <f t="shared" si="238"/>
        <v>9</v>
      </c>
      <c r="AR357" s="2">
        <f t="shared" si="239"/>
        <v>4</v>
      </c>
      <c r="AS357" s="2">
        <f t="shared" si="240"/>
        <v>7</v>
      </c>
      <c r="AT357" s="2">
        <f t="shared" si="241"/>
        <v>5</v>
      </c>
      <c r="AU357" s="2">
        <f t="shared" si="242"/>
        <v>6</v>
      </c>
      <c r="AV357" s="2">
        <f t="shared" si="243"/>
        <v>8</v>
      </c>
      <c r="AW357" s="2"/>
      <c r="AX357" s="5">
        <f t="shared" si="244"/>
        <v>4</v>
      </c>
      <c r="AY357" s="2">
        <f t="shared" si="245"/>
        <v>5</v>
      </c>
      <c r="AZ357" s="2">
        <f t="shared" si="246"/>
        <v>15</v>
      </c>
      <c r="BA357" s="2">
        <f t="shared" si="250"/>
        <v>30</v>
      </c>
      <c r="BB357" s="2">
        <f t="shared" si="251"/>
        <v>15</v>
      </c>
      <c r="BC357" s="2">
        <f t="shared" si="252"/>
        <v>5</v>
      </c>
      <c r="BD357" s="2">
        <f t="shared" si="253"/>
        <v>5</v>
      </c>
      <c r="BE357" s="19">
        <f t="shared" si="254"/>
        <v>10</v>
      </c>
      <c r="BF357" s="19">
        <f t="shared" si="255"/>
        <v>4.0824829046386304</v>
      </c>
      <c r="BG357" s="31">
        <f t="shared" si="256"/>
        <v>-1.2247448713915889</v>
      </c>
      <c r="BH357" s="32">
        <f t="shared" si="247"/>
        <v>0.1103356809599234</v>
      </c>
      <c r="BI357" s="62">
        <f t="shared" si="257"/>
        <v>6.1690140845070421E-2</v>
      </c>
      <c r="BJ357" s="62" t="str">
        <f t="shared" si="258"/>
        <v/>
      </c>
      <c r="BK357" s="73" t="str">
        <f t="shared" si="259"/>
        <v/>
      </c>
      <c r="BM357" s="11">
        <f t="shared" si="248"/>
        <v>-0.26336426181745515</v>
      </c>
    </row>
    <row r="358" spans="1:65">
      <c r="A358" s="30" t="s">
        <v>1250</v>
      </c>
      <c r="B358" s="30" t="s">
        <v>1251</v>
      </c>
      <c r="C358" s="30" t="s">
        <v>136</v>
      </c>
      <c r="D358" s="30" t="s">
        <v>1252</v>
      </c>
      <c r="E358" s="30" t="s">
        <v>1246</v>
      </c>
      <c r="F358" s="11" t="str">
        <f t="shared" si="249"/>
        <v>Antimicrobi</v>
      </c>
      <c r="H358" s="11">
        <f>VLOOKUP($B358,data!$B$3:$Q$15316,'diff expr 0 vs 1 mite'!H$8,FALSE)</f>
        <v>18.381462039999999</v>
      </c>
      <c r="I358" s="11">
        <f>VLOOKUP($B358,data!$B$3:$Q$15316,'diff expr 0 vs 1 mite'!I$8,FALSE)</f>
        <v>71.74781376</v>
      </c>
      <c r="J358" s="11">
        <f>VLOOKUP($B358,data!$B$3:$Q$15316,'diff expr 0 vs 1 mite'!J$8,FALSE)</f>
        <v>19.391203239999999</v>
      </c>
      <c r="K358" s="11">
        <f>VLOOKUP($B358,data!$B$3:$Q$15316,'diff expr 0 vs 1 mite'!K$8,FALSE)</f>
        <v>216.0324033</v>
      </c>
      <c r="L358" s="11">
        <f>VLOOKUP($B358,data!$B$3:$Q$15316,'diff expr 0 vs 1 mite'!L$8,FALSE)</f>
        <v>29.829368760000001</v>
      </c>
      <c r="M358" s="11">
        <f>VLOOKUP($B358,data!$B$3:$Q$15316,'diff expr 0 vs 1 mite'!M$8,FALSE)</f>
        <v>33.703818230000003</v>
      </c>
      <c r="N358" s="11">
        <f>VLOOKUP($B358,data!$B$3:$Q$15316,'diff expr 0 vs 1 mite'!N$8,FALSE)</f>
        <v>26.36857711</v>
      </c>
      <c r="O358" s="11">
        <f>VLOOKUP($B358,data!$B$3:$Q$15316,'diff expr 0 vs 1 mite'!O$8,FALSE)</f>
        <v>27.15653228</v>
      </c>
      <c r="P358" s="11">
        <f>VLOOKUP($B358,data!$B$3:$Q$15316,'diff expr 0 vs 1 mite'!P$8,FALSE)</f>
        <v>76.845926039999995</v>
      </c>
      <c r="R358" s="27" t="s">
        <v>27749</v>
      </c>
      <c r="T358" s="2">
        <f t="shared" si="217"/>
        <v>1</v>
      </c>
      <c r="U358" s="2">
        <f t="shared" si="218"/>
        <v>7</v>
      </c>
      <c r="V358" s="2">
        <f t="shared" si="219"/>
        <v>2</v>
      </c>
      <c r="W358" s="2">
        <f t="shared" si="220"/>
        <v>9</v>
      </c>
      <c r="X358" s="2">
        <f t="shared" si="221"/>
        <v>5</v>
      </c>
      <c r="Y358" s="2">
        <f t="shared" si="222"/>
        <v>6</v>
      </c>
      <c r="Z358" s="2">
        <f t="shared" si="223"/>
        <v>3</v>
      </c>
      <c r="AA358" s="2">
        <f t="shared" si="224"/>
        <v>4</v>
      </c>
      <c r="AB358" s="2">
        <f t="shared" si="225"/>
        <v>8</v>
      </c>
      <c r="AC358" s="2"/>
      <c r="AD358" s="2">
        <f t="shared" si="226"/>
        <v>0</v>
      </c>
      <c r="AE358" s="2">
        <f t="shared" si="227"/>
        <v>0</v>
      </c>
      <c r="AF358" s="2">
        <f t="shared" si="228"/>
        <v>0</v>
      </c>
      <c r="AG358" s="2">
        <f t="shared" si="229"/>
        <v>0</v>
      </c>
      <c r="AH358" s="2">
        <f t="shared" si="230"/>
        <v>0</v>
      </c>
      <c r="AI358" s="2">
        <f t="shared" si="231"/>
        <v>0</v>
      </c>
      <c r="AJ358" s="2">
        <f t="shared" si="232"/>
        <v>0</v>
      </c>
      <c r="AK358" s="2">
        <f t="shared" si="233"/>
        <v>0</v>
      </c>
      <c r="AL358" s="2">
        <f t="shared" si="234"/>
        <v>0</v>
      </c>
      <c r="AM358" s="2"/>
      <c r="AN358" s="2">
        <f t="shared" si="235"/>
        <v>1</v>
      </c>
      <c r="AO358" s="2">
        <f t="shared" si="236"/>
        <v>7</v>
      </c>
      <c r="AP358" s="2">
        <f t="shared" si="237"/>
        <v>2</v>
      </c>
      <c r="AQ358" s="2">
        <f t="shared" si="238"/>
        <v>9</v>
      </c>
      <c r="AR358" s="2">
        <f t="shared" si="239"/>
        <v>5</v>
      </c>
      <c r="AS358" s="2">
        <f t="shared" si="240"/>
        <v>6</v>
      </c>
      <c r="AT358" s="2">
        <f t="shared" si="241"/>
        <v>3</v>
      </c>
      <c r="AU358" s="2">
        <f t="shared" si="242"/>
        <v>4</v>
      </c>
      <c r="AV358" s="2">
        <f t="shared" si="243"/>
        <v>8</v>
      </c>
      <c r="AW358" s="2"/>
      <c r="AX358" s="5">
        <f t="shared" si="244"/>
        <v>4</v>
      </c>
      <c r="AY358" s="2">
        <f t="shared" si="245"/>
        <v>5</v>
      </c>
      <c r="AZ358" s="2">
        <f t="shared" si="246"/>
        <v>19</v>
      </c>
      <c r="BA358" s="2">
        <f t="shared" si="250"/>
        <v>26</v>
      </c>
      <c r="BB358" s="2">
        <f t="shared" si="251"/>
        <v>11</v>
      </c>
      <c r="BC358" s="2">
        <f t="shared" si="252"/>
        <v>9</v>
      </c>
      <c r="BD358" s="2">
        <f t="shared" si="253"/>
        <v>9</v>
      </c>
      <c r="BE358" s="19">
        <f t="shared" si="254"/>
        <v>10</v>
      </c>
      <c r="BF358" s="19">
        <f t="shared" si="255"/>
        <v>4.0824829046386304</v>
      </c>
      <c r="BG358" s="31">
        <f t="shared" si="256"/>
        <v>-0.2449489742783178</v>
      </c>
      <c r="BH358" s="32">
        <f t="shared" si="247"/>
        <v>0.40324797025367004</v>
      </c>
      <c r="BI358" s="62">
        <f t="shared" si="257"/>
        <v>9.2676056338028168E-2</v>
      </c>
      <c r="BJ358" s="62" t="str">
        <f t="shared" si="258"/>
        <v/>
      </c>
      <c r="BK358" s="73" t="str">
        <f t="shared" si="259"/>
        <v/>
      </c>
      <c r="BM358" s="11">
        <f t="shared" si="248"/>
        <v>-0.32194429151854559</v>
      </c>
    </row>
    <row r="359" spans="1:65">
      <c r="A359" s="30" t="s">
        <v>1253</v>
      </c>
      <c r="B359" s="30" t="s">
        <v>1254</v>
      </c>
      <c r="C359" s="30" t="s">
        <v>136</v>
      </c>
      <c r="D359" s="30" t="s">
        <v>1255</v>
      </c>
      <c r="E359" s="30" t="s">
        <v>1246</v>
      </c>
      <c r="F359" s="11" t="str">
        <f t="shared" si="249"/>
        <v>Antimicrobi</v>
      </c>
      <c r="H359" s="11">
        <f>VLOOKUP($B359,data!$B$3:$Q$15316,'diff expr 0 vs 1 mite'!H$8,FALSE)</f>
        <v>15.438539609999999</v>
      </c>
      <c r="I359" s="11">
        <f>VLOOKUP($B359,data!$B$3:$Q$15316,'diff expr 0 vs 1 mite'!I$8,FALSE)</f>
        <v>20.045553160000001</v>
      </c>
      <c r="J359" s="11">
        <f>VLOOKUP($B359,data!$B$3:$Q$15316,'diff expr 0 vs 1 mite'!J$8,FALSE)</f>
        <v>13.350791859999999</v>
      </c>
      <c r="K359" s="11">
        <f>VLOOKUP($B359,data!$B$3:$Q$15316,'diff expr 0 vs 1 mite'!K$8,FALSE)</f>
        <v>279.01186799999999</v>
      </c>
      <c r="L359" s="11">
        <f>VLOOKUP($B359,data!$B$3:$Q$15316,'diff expr 0 vs 1 mite'!L$8,FALSE)</f>
        <v>46.59020005</v>
      </c>
      <c r="M359" s="11">
        <f>VLOOKUP($B359,data!$B$3:$Q$15316,'diff expr 0 vs 1 mite'!M$8,FALSE)</f>
        <v>150.56213880000001</v>
      </c>
      <c r="N359" s="11">
        <f>VLOOKUP($B359,data!$B$3:$Q$15316,'diff expr 0 vs 1 mite'!N$8,FALSE)</f>
        <v>8.8345540109999998</v>
      </c>
      <c r="O359" s="11">
        <f>VLOOKUP($B359,data!$B$3:$Q$15316,'diff expr 0 vs 1 mite'!O$8,FALSE)</f>
        <v>21.076390960000001</v>
      </c>
      <c r="P359" s="11">
        <f>VLOOKUP($B359,data!$B$3:$Q$15316,'diff expr 0 vs 1 mite'!P$8,FALSE)</f>
        <v>68.497011180000001</v>
      </c>
      <c r="R359" s="27" t="s">
        <v>27749</v>
      </c>
      <c r="T359" s="2">
        <f t="shared" si="217"/>
        <v>3</v>
      </c>
      <c r="U359" s="2">
        <f t="shared" si="218"/>
        <v>4</v>
      </c>
      <c r="V359" s="2">
        <f t="shared" si="219"/>
        <v>2</v>
      </c>
      <c r="W359" s="2">
        <f t="shared" si="220"/>
        <v>9</v>
      </c>
      <c r="X359" s="2">
        <f t="shared" si="221"/>
        <v>6</v>
      </c>
      <c r="Y359" s="2">
        <f t="shared" si="222"/>
        <v>8</v>
      </c>
      <c r="Z359" s="2">
        <f t="shared" si="223"/>
        <v>1</v>
      </c>
      <c r="AA359" s="2">
        <f t="shared" si="224"/>
        <v>5</v>
      </c>
      <c r="AB359" s="2">
        <f t="shared" si="225"/>
        <v>7</v>
      </c>
      <c r="AC359" s="2"/>
      <c r="AD359" s="2">
        <f t="shared" si="226"/>
        <v>0</v>
      </c>
      <c r="AE359" s="2">
        <f t="shared" si="227"/>
        <v>0</v>
      </c>
      <c r="AF359" s="2">
        <f t="shared" si="228"/>
        <v>0</v>
      </c>
      <c r="AG359" s="2">
        <f t="shared" si="229"/>
        <v>0</v>
      </c>
      <c r="AH359" s="2">
        <f t="shared" si="230"/>
        <v>0</v>
      </c>
      <c r="AI359" s="2">
        <f t="shared" si="231"/>
        <v>0</v>
      </c>
      <c r="AJ359" s="2">
        <f t="shared" si="232"/>
        <v>0</v>
      </c>
      <c r="AK359" s="2">
        <f t="shared" si="233"/>
        <v>0</v>
      </c>
      <c r="AL359" s="2">
        <f t="shared" si="234"/>
        <v>0</v>
      </c>
      <c r="AM359" s="2"/>
      <c r="AN359" s="2">
        <f t="shared" si="235"/>
        <v>3</v>
      </c>
      <c r="AO359" s="2">
        <f t="shared" si="236"/>
        <v>4</v>
      </c>
      <c r="AP359" s="2">
        <f t="shared" si="237"/>
        <v>2</v>
      </c>
      <c r="AQ359" s="2">
        <f t="shared" si="238"/>
        <v>9</v>
      </c>
      <c r="AR359" s="2">
        <f t="shared" si="239"/>
        <v>6</v>
      </c>
      <c r="AS359" s="2">
        <f t="shared" si="240"/>
        <v>8</v>
      </c>
      <c r="AT359" s="2">
        <f t="shared" si="241"/>
        <v>1</v>
      </c>
      <c r="AU359" s="2">
        <f t="shared" si="242"/>
        <v>5</v>
      </c>
      <c r="AV359" s="2">
        <f t="shared" si="243"/>
        <v>7</v>
      </c>
      <c r="AW359" s="2"/>
      <c r="AX359" s="5">
        <f t="shared" si="244"/>
        <v>4</v>
      </c>
      <c r="AY359" s="2">
        <f t="shared" si="245"/>
        <v>5</v>
      </c>
      <c r="AZ359" s="2">
        <f t="shared" si="246"/>
        <v>18</v>
      </c>
      <c r="BA359" s="2">
        <f t="shared" si="250"/>
        <v>27</v>
      </c>
      <c r="BB359" s="2">
        <f t="shared" si="251"/>
        <v>12</v>
      </c>
      <c r="BC359" s="2">
        <f t="shared" si="252"/>
        <v>8</v>
      </c>
      <c r="BD359" s="2">
        <f t="shared" si="253"/>
        <v>8</v>
      </c>
      <c r="BE359" s="19">
        <f t="shared" si="254"/>
        <v>10</v>
      </c>
      <c r="BF359" s="19">
        <f t="shared" si="255"/>
        <v>4.0824829046386304</v>
      </c>
      <c r="BG359" s="31">
        <f t="shared" si="256"/>
        <v>-0.4898979485566356</v>
      </c>
      <c r="BH359" s="32">
        <f t="shared" si="247"/>
        <v>0.31210305738320299</v>
      </c>
      <c r="BI359" s="62">
        <f t="shared" si="257"/>
        <v>8.2816901408450716E-2</v>
      </c>
      <c r="BJ359" s="62" t="str">
        <f t="shared" si="258"/>
        <v/>
      </c>
      <c r="BK359" s="73" t="str">
        <f t="shared" si="259"/>
        <v/>
      </c>
      <c r="BM359" s="11">
        <f t="shared" si="248"/>
        <v>-0.14193480792197757</v>
      </c>
    </row>
    <row r="360" spans="1:65">
      <c r="A360" s="30" t="s">
        <v>1256</v>
      </c>
      <c r="B360" s="30" t="s">
        <v>1257</v>
      </c>
      <c r="C360" s="30" t="s">
        <v>1244</v>
      </c>
      <c r="D360" s="30" t="s">
        <v>1258</v>
      </c>
      <c r="E360" s="30" t="s">
        <v>1246</v>
      </c>
      <c r="F360" s="11" t="str">
        <f t="shared" si="249"/>
        <v>Antimicrobi</v>
      </c>
      <c r="H360" s="11">
        <f>VLOOKUP($B360,data!$B$3:$Q$15316,'diff expr 0 vs 1 mite'!H$8,FALSE)</f>
        <v>16.16865546</v>
      </c>
      <c r="I360" s="11">
        <f>VLOOKUP($B360,data!$B$3:$Q$15316,'diff expr 0 vs 1 mite'!I$8,FALSE)</f>
        <v>0.64706125199999998</v>
      </c>
      <c r="J360" s="11">
        <f>VLOOKUP($B360,data!$B$3:$Q$15316,'diff expr 0 vs 1 mite'!J$8,FALSE)</f>
        <v>0.91068109699999999</v>
      </c>
      <c r="K360" s="11">
        <f>VLOOKUP($B360,data!$B$3:$Q$15316,'diff expr 0 vs 1 mite'!K$8,FALSE)</f>
        <v>4.5161359540000001</v>
      </c>
      <c r="L360" s="11">
        <f>VLOOKUP($B360,data!$B$3:$Q$15316,'diff expr 0 vs 1 mite'!L$8,FALSE)</f>
        <v>2.569446686</v>
      </c>
      <c r="M360" s="11">
        <f>VLOOKUP($B360,data!$B$3:$Q$15316,'diff expr 0 vs 1 mite'!M$8,FALSE)</f>
        <v>68.296227909999999</v>
      </c>
      <c r="N360" s="11">
        <f>VLOOKUP($B360,data!$B$3:$Q$15316,'diff expr 0 vs 1 mite'!N$8,FALSE)</f>
        <v>2.0046770679999999</v>
      </c>
      <c r="O360" s="11">
        <f>VLOOKUP($B360,data!$B$3:$Q$15316,'diff expr 0 vs 1 mite'!O$8,FALSE)</f>
        <v>5.5182826919999997</v>
      </c>
      <c r="P360" s="11">
        <f>VLOOKUP($B360,data!$B$3:$Q$15316,'diff expr 0 vs 1 mite'!P$8,FALSE)</f>
        <v>13.45056675</v>
      </c>
      <c r="R360" s="27" t="s">
        <v>27749</v>
      </c>
      <c r="T360" s="2">
        <f t="shared" si="217"/>
        <v>8</v>
      </c>
      <c r="U360" s="2">
        <f t="shared" si="218"/>
        <v>1</v>
      </c>
      <c r="V360" s="2">
        <f t="shared" si="219"/>
        <v>2</v>
      </c>
      <c r="W360" s="2">
        <f t="shared" si="220"/>
        <v>5</v>
      </c>
      <c r="X360" s="2">
        <f t="shared" si="221"/>
        <v>4</v>
      </c>
      <c r="Y360" s="2">
        <f t="shared" si="222"/>
        <v>9</v>
      </c>
      <c r="Z360" s="2">
        <f t="shared" si="223"/>
        <v>3</v>
      </c>
      <c r="AA360" s="2">
        <f t="shared" si="224"/>
        <v>6</v>
      </c>
      <c r="AB360" s="2">
        <f t="shared" si="225"/>
        <v>7</v>
      </c>
      <c r="AC360" s="2"/>
      <c r="AD360" s="2">
        <f t="shared" si="226"/>
        <v>0</v>
      </c>
      <c r="AE360" s="2">
        <f t="shared" si="227"/>
        <v>0</v>
      </c>
      <c r="AF360" s="2">
        <f t="shared" si="228"/>
        <v>0</v>
      </c>
      <c r="AG360" s="2">
        <f t="shared" si="229"/>
        <v>0</v>
      </c>
      <c r="AH360" s="2">
        <f t="shared" si="230"/>
        <v>0</v>
      </c>
      <c r="AI360" s="2">
        <f t="shared" si="231"/>
        <v>0</v>
      </c>
      <c r="AJ360" s="2">
        <f t="shared" si="232"/>
        <v>0</v>
      </c>
      <c r="AK360" s="2">
        <f t="shared" si="233"/>
        <v>0</v>
      </c>
      <c r="AL360" s="2">
        <f t="shared" si="234"/>
        <v>0</v>
      </c>
      <c r="AM360" s="2"/>
      <c r="AN360" s="2">
        <f t="shared" si="235"/>
        <v>8</v>
      </c>
      <c r="AO360" s="2">
        <f t="shared" si="236"/>
        <v>1</v>
      </c>
      <c r="AP360" s="2">
        <f t="shared" si="237"/>
        <v>2</v>
      </c>
      <c r="AQ360" s="2">
        <f t="shared" si="238"/>
        <v>5</v>
      </c>
      <c r="AR360" s="2">
        <f t="shared" si="239"/>
        <v>4</v>
      </c>
      <c r="AS360" s="2">
        <f t="shared" si="240"/>
        <v>9</v>
      </c>
      <c r="AT360" s="2">
        <f t="shared" si="241"/>
        <v>3</v>
      </c>
      <c r="AU360" s="2">
        <f t="shared" si="242"/>
        <v>6</v>
      </c>
      <c r="AV360" s="2">
        <f t="shared" si="243"/>
        <v>7</v>
      </c>
      <c r="AW360" s="2"/>
      <c r="AX360" s="5">
        <f t="shared" si="244"/>
        <v>4</v>
      </c>
      <c r="AY360" s="2">
        <f t="shared" si="245"/>
        <v>5</v>
      </c>
      <c r="AZ360" s="2">
        <f t="shared" si="246"/>
        <v>16</v>
      </c>
      <c r="BA360" s="2">
        <f t="shared" si="250"/>
        <v>29</v>
      </c>
      <c r="BB360" s="2">
        <f t="shared" si="251"/>
        <v>14</v>
      </c>
      <c r="BC360" s="2">
        <f t="shared" si="252"/>
        <v>6</v>
      </c>
      <c r="BD360" s="2">
        <f t="shared" si="253"/>
        <v>6</v>
      </c>
      <c r="BE360" s="19">
        <f t="shared" si="254"/>
        <v>10</v>
      </c>
      <c r="BF360" s="19">
        <f t="shared" si="255"/>
        <v>4.0824829046386304</v>
      </c>
      <c r="BG360" s="31">
        <f t="shared" si="256"/>
        <v>-0.9797958971132712</v>
      </c>
      <c r="BH360" s="32">
        <f t="shared" si="247"/>
        <v>0.16359343889515282</v>
      </c>
      <c r="BI360" s="62">
        <f t="shared" si="257"/>
        <v>6.9014084507042259E-2</v>
      </c>
      <c r="BJ360" s="62" t="str">
        <f t="shared" si="258"/>
        <v/>
      </c>
      <c r="BK360" s="73" t="str">
        <f t="shared" si="259"/>
        <v/>
      </c>
      <c r="BM360" s="11">
        <f t="shared" si="248"/>
        <v>0.51893382572944824</v>
      </c>
    </row>
    <row r="361" spans="1:65">
      <c r="A361" s="30" t="s">
        <v>1259</v>
      </c>
      <c r="B361" s="30" t="s">
        <v>1260</v>
      </c>
      <c r="C361" s="30" t="s">
        <v>136</v>
      </c>
      <c r="D361" s="30" t="s">
        <v>1261</v>
      </c>
      <c r="E361" s="30" t="s">
        <v>1246</v>
      </c>
      <c r="F361" s="11" t="str">
        <f t="shared" si="249"/>
        <v>Antimicrobi</v>
      </c>
      <c r="H361" s="11">
        <f>VLOOKUP($B361,data!$B$3:$Q$15316,'diff expr 0 vs 1 mite'!H$8,FALSE)</f>
        <v>37.144271760000002</v>
      </c>
      <c r="I361" s="11">
        <f>VLOOKUP($B361,data!$B$3:$Q$15316,'diff expr 0 vs 1 mite'!I$8,FALSE)</f>
        <v>10.480654510000001</v>
      </c>
      <c r="J361" s="11">
        <f>VLOOKUP($B361,data!$B$3:$Q$15316,'diff expr 0 vs 1 mite'!J$8,FALSE)</f>
        <v>8.258908409</v>
      </c>
      <c r="K361" s="11">
        <f>VLOOKUP($B361,data!$B$3:$Q$15316,'diff expr 0 vs 1 mite'!K$8,FALSE)</f>
        <v>7.7734481640000004</v>
      </c>
      <c r="L361" s="11">
        <f>VLOOKUP($B361,data!$B$3:$Q$15316,'diff expr 0 vs 1 mite'!L$8,FALSE)</f>
        <v>16.035886139999999</v>
      </c>
      <c r="M361" s="11">
        <f>VLOOKUP($B361,data!$B$3:$Q$15316,'diff expr 0 vs 1 mite'!M$8,FALSE)</f>
        <v>14.27129278</v>
      </c>
      <c r="N361" s="11">
        <f>VLOOKUP($B361,data!$B$3:$Q$15316,'diff expr 0 vs 1 mite'!N$8,FALSE)</f>
        <v>3.887183088</v>
      </c>
      <c r="O361" s="11">
        <f>VLOOKUP($B361,data!$B$3:$Q$15316,'diff expr 0 vs 1 mite'!O$8,FALSE)</f>
        <v>33.739983420000002</v>
      </c>
      <c r="P361" s="11">
        <f>VLOOKUP($B361,data!$B$3:$Q$15316,'diff expr 0 vs 1 mite'!P$8,FALSE)</f>
        <v>24.7337436</v>
      </c>
      <c r="R361" s="27" t="s">
        <v>27749</v>
      </c>
      <c r="T361" s="2">
        <f t="shared" si="217"/>
        <v>9</v>
      </c>
      <c r="U361" s="2">
        <f t="shared" si="218"/>
        <v>4</v>
      </c>
      <c r="V361" s="2">
        <f t="shared" si="219"/>
        <v>3</v>
      </c>
      <c r="W361" s="2">
        <f t="shared" si="220"/>
        <v>2</v>
      </c>
      <c r="X361" s="2">
        <f t="shared" si="221"/>
        <v>6</v>
      </c>
      <c r="Y361" s="2">
        <f t="shared" si="222"/>
        <v>5</v>
      </c>
      <c r="Z361" s="2">
        <f t="shared" si="223"/>
        <v>1</v>
      </c>
      <c r="AA361" s="2">
        <f t="shared" si="224"/>
        <v>8</v>
      </c>
      <c r="AB361" s="2">
        <f t="shared" si="225"/>
        <v>7</v>
      </c>
      <c r="AC361" s="2"/>
      <c r="AD361" s="2">
        <f t="shared" si="226"/>
        <v>0</v>
      </c>
      <c r="AE361" s="2">
        <f t="shared" si="227"/>
        <v>0</v>
      </c>
      <c r="AF361" s="2">
        <f t="shared" si="228"/>
        <v>0</v>
      </c>
      <c r="AG361" s="2">
        <f t="shared" si="229"/>
        <v>0</v>
      </c>
      <c r="AH361" s="2">
        <f t="shared" si="230"/>
        <v>0</v>
      </c>
      <c r="AI361" s="2">
        <f t="shared" si="231"/>
        <v>0</v>
      </c>
      <c r="AJ361" s="2">
        <f t="shared" si="232"/>
        <v>0</v>
      </c>
      <c r="AK361" s="2">
        <f t="shared" si="233"/>
        <v>0</v>
      </c>
      <c r="AL361" s="2">
        <f t="shared" si="234"/>
        <v>0</v>
      </c>
      <c r="AM361" s="2"/>
      <c r="AN361" s="2">
        <f t="shared" si="235"/>
        <v>9</v>
      </c>
      <c r="AO361" s="2">
        <f t="shared" si="236"/>
        <v>4</v>
      </c>
      <c r="AP361" s="2">
        <f t="shared" si="237"/>
        <v>3</v>
      </c>
      <c r="AQ361" s="2">
        <f t="shared" si="238"/>
        <v>2</v>
      </c>
      <c r="AR361" s="2">
        <f t="shared" si="239"/>
        <v>6</v>
      </c>
      <c r="AS361" s="2">
        <f t="shared" si="240"/>
        <v>5</v>
      </c>
      <c r="AT361" s="2">
        <f t="shared" si="241"/>
        <v>1</v>
      </c>
      <c r="AU361" s="2">
        <f t="shared" si="242"/>
        <v>8</v>
      </c>
      <c r="AV361" s="2">
        <f t="shared" si="243"/>
        <v>7</v>
      </c>
      <c r="AW361" s="2"/>
      <c r="AX361" s="5">
        <f t="shared" si="244"/>
        <v>4</v>
      </c>
      <c r="AY361" s="2">
        <f t="shared" si="245"/>
        <v>5</v>
      </c>
      <c r="AZ361" s="2">
        <f t="shared" si="246"/>
        <v>18</v>
      </c>
      <c r="BA361" s="2">
        <f t="shared" si="250"/>
        <v>27</v>
      </c>
      <c r="BB361" s="2">
        <f t="shared" si="251"/>
        <v>12</v>
      </c>
      <c r="BC361" s="2">
        <f t="shared" si="252"/>
        <v>8</v>
      </c>
      <c r="BD361" s="2">
        <f t="shared" si="253"/>
        <v>8</v>
      </c>
      <c r="BE361" s="19">
        <f t="shared" si="254"/>
        <v>10</v>
      </c>
      <c r="BF361" s="19">
        <f t="shared" si="255"/>
        <v>4.0824829046386304</v>
      </c>
      <c r="BG361" s="31">
        <f t="shared" si="256"/>
        <v>-0.4898979485566356</v>
      </c>
      <c r="BH361" s="32">
        <f t="shared" si="247"/>
        <v>0.31210305738320299</v>
      </c>
      <c r="BI361" s="62">
        <f t="shared" si="257"/>
        <v>8.2816901408450716E-2</v>
      </c>
      <c r="BJ361" s="62" t="str">
        <f t="shared" si="258"/>
        <v/>
      </c>
      <c r="BK361" s="73" t="str">
        <f t="shared" si="259"/>
        <v/>
      </c>
      <c r="BM361" s="11">
        <f t="shared" si="248"/>
        <v>6.6172097032201671E-2</v>
      </c>
    </row>
    <row r="362" spans="1:65">
      <c r="A362" s="30" t="s">
        <v>1262</v>
      </c>
      <c r="B362" s="30" t="s">
        <v>1263</v>
      </c>
      <c r="C362" s="30" t="s">
        <v>1264</v>
      </c>
      <c r="D362" s="30" t="s">
        <v>1265</v>
      </c>
      <c r="E362" s="30" t="s">
        <v>1266</v>
      </c>
      <c r="F362" s="11" t="str">
        <f t="shared" si="249"/>
        <v>Vago orthol</v>
      </c>
      <c r="H362" s="11">
        <f>VLOOKUP($B362,data!$B$3:$Q$15316,'diff expr 0 vs 1 mite'!H$8,FALSE)</f>
        <v>27.585033930000002</v>
      </c>
      <c r="I362" s="11">
        <f>VLOOKUP($B362,data!$B$3:$Q$15316,'diff expr 0 vs 1 mite'!I$8,FALSE)</f>
        <v>203.0986159</v>
      </c>
      <c r="J362" s="11">
        <f>VLOOKUP($B362,data!$B$3:$Q$15316,'diff expr 0 vs 1 mite'!J$8,FALSE)</f>
        <v>62.131108930000003</v>
      </c>
      <c r="K362" s="11">
        <f>VLOOKUP($B362,data!$B$3:$Q$15316,'diff expr 0 vs 1 mite'!K$8,FALSE)</f>
        <v>256.5611748</v>
      </c>
      <c r="L362" s="11">
        <f>VLOOKUP($B362,data!$B$3:$Q$15316,'diff expr 0 vs 1 mite'!L$8,FALSE)</f>
        <v>138.51403450000001</v>
      </c>
      <c r="M362" s="11">
        <f>VLOOKUP($B362,data!$B$3:$Q$15316,'diff expr 0 vs 1 mite'!M$8,FALSE)</f>
        <v>536.16775919999998</v>
      </c>
      <c r="N362" s="11">
        <f>VLOOKUP($B362,data!$B$3:$Q$15316,'diff expr 0 vs 1 mite'!N$8,FALSE)</f>
        <v>983.35676090000004</v>
      </c>
      <c r="O362" s="11">
        <f>VLOOKUP($B362,data!$B$3:$Q$15316,'diff expr 0 vs 1 mite'!O$8,FALSE)</f>
        <v>44.622034970000001</v>
      </c>
      <c r="P362" s="11">
        <f>VLOOKUP($B362,data!$B$3:$Q$15316,'diff expr 0 vs 1 mite'!P$8,FALSE)</f>
        <v>34.916279439999997</v>
      </c>
      <c r="R362" s="27" t="s">
        <v>27749</v>
      </c>
      <c r="T362" s="2">
        <f t="shared" si="217"/>
        <v>1</v>
      </c>
      <c r="U362" s="2">
        <f t="shared" si="218"/>
        <v>6</v>
      </c>
      <c r="V362" s="2">
        <f t="shared" si="219"/>
        <v>4</v>
      </c>
      <c r="W362" s="2">
        <f t="shared" si="220"/>
        <v>7</v>
      </c>
      <c r="X362" s="2">
        <f t="shared" si="221"/>
        <v>5</v>
      </c>
      <c r="Y362" s="2">
        <f t="shared" si="222"/>
        <v>8</v>
      </c>
      <c r="Z362" s="2">
        <f t="shared" si="223"/>
        <v>9</v>
      </c>
      <c r="AA362" s="2">
        <f t="shared" si="224"/>
        <v>3</v>
      </c>
      <c r="AB362" s="2">
        <f t="shared" si="225"/>
        <v>2</v>
      </c>
      <c r="AC362" s="2"/>
      <c r="AD362" s="2">
        <f t="shared" si="226"/>
        <v>0</v>
      </c>
      <c r="AE362" s="2">
        <f t="shared" si="227"/>
        <v>0</v>
      </c>
      <c r="AF362" s="2">
        <f t="shared" si="228"/>
        <v>0</v>
      </c>
      <c r="AG362" s="2">
        <f t="shared" si="229"/>
        <v>0</v>
      </c>
      <c r="AH362" s="2">
        <f t="shared" si="230"/>
        <v>0</v>
      </c>
      <c r="AI362" s="2">
        <f t="shared" si="231"/>
        <v>0</v>
      </c>
      <c r="AJ362" s="2">
        <f t="shared" si="232"/>
        <v>0</v>
      </c>
      <c r="AK362" s="2">
        <f t="shared" si="233"/>
        <v>0</v>
      </c>
      <c r="AL362" s="2">
        <f t="shared" si="234"/>
        <v>0</v>
      </c>
      <c r="AM362" s="2"/>
      <c r="AN362" s="2">
        <f t="shared" si="235"/>
        <v>1</v>
      </c>
      <c r="AO362" s="2">
        <f t="shared" si="236"/>
        <v>6</v>
      </c>
      <c r="AP362" s="2">
        <f t="shared" si="237"/>
        <v>4</v>
      </c>
      <c r="AQ362" s="2">
        <f t="shared" si="238"/>
        <v>7</v>
      </c>
      <c r="AR362" s="2">
        <f t="shared" si="239"/>
        <v>5</v>
      </c>
      <c r="AS362" s="2">
        <f t="shared" si="240"/>
        <v>8</v>
      </c>
      <c r="AT362" s="2">
        <f t="shared" si="241"/>
        <v>9</v>
      </c>
      <c r="AU362" s="2">
        <f t="shared" si="242"/>
        <v>3</v>
      </c>
      <c r="AV362" s="2">
        <f t="shared" si="243"/>
        <v>2</v>
      </c>
      <c r="AW362" s="2"/>
      <c r="AX362" s="5">
        <f t="shared" si="244"/>
        <v>4</v>
      </c>
      <c r="AY362" s="2">
        <f t="shared" si="245"/>
        <v>5</v>
      </c>
      <c r="AZ362" s="2">
        <f t="shared" si="246"/>
        <v>18</v>
      </c>
      <c r="BA362" s="2">
        <f t="shared" si="250"/>
        <v>27</v>
      </c>
      <c r="BB362" s="2">
        <f t="shared" si="251"/>
        <v>12</v>
      </c>
      <c r="BC362" s="2">
        <f t="shared" si="252"/>
        <v>8</v>
      </c>
      <c r="BD362" s="2">
        <f t="shared" si="253"/>
        <v>8</v>
      </c>
      <c r="BE362" s="19">
        <f t="shared" si="254"/>
        <v>10</v>
      </c>
      <c r="BF362" s="19">
        <f t="shared" si="255"/>
        <v>4.0824829046386304</v>
      </c>
      <c r="BG362" s="31">
        <f t="shared" si="256"/>
        <v>-0.4898979485566356</v>
      </c>
      <c r="BH362" s="32">
        <f t="shared" si="247"/>
        <v>0.31210305738320299</v>
      </c>
      <c r="BI362" s="62">
        <f t="shared" si="257"/>
        <v>8.2816901408450716E-2</v>
      </c>
      <c r="BJ362" s="62" t="str">
        <f t="shared" si="258"/>
        <v/>
      </c>
      <c r="BK362" s="73" t="str">
        <f t="shared" si="259"/>
        <v/>
      </c>
      <c r="BM362" s="11">
        <f t="shared" si="248"/>
        <v>0.40316438309995967</v>
      </c>
    </row>
    <row r="363" spans="1:65">
      <c r="A363" s="30" t="s">
        <v>1267</v>
      </c>
      <c r="B363" s="30" t="s">
        <v>1268</v>
      </c>
      <c r="C363" s="30" t="s">
        <v>1269</v>
      </c>
      <c r="D363" s="30" t="s">
        <v>1270</v>
      </c>
      <c r="E363" s="30" t="s">
        <v>1271</v>
      </c>
      <c r="F363" s="11" t="str">
        <f t="shared" si="249"/>
        <v>RNAi</v>
      </c>
      <c r="H363" s="11">
        <f>VLOOKUP($B363,data!$B$3:$Q$15316,'diff expr 0 vs 1 mite'!H$8,FALSE)</f>
        <v>2.6890018210000002</v>
      </c>
      <c r="I363" s="11">
        <f>VLOOKUP($B363,data!$B$3:$Q$15316,'diff expr 0 vs 1 mite'!I$8,FALSE)</f>
        <v>2.5629839209999998</v>
      </c>
      <c r="J363" s="11">
        <f>VLOOKUP($B363,data!$B$3:$Q$15316,'diff expr 0 vs 1 mite'!J$8,FALSE)</f>
        <v>2.0810605729999998</v>
      </c>
      <c r="K363" s="11">
        <f>VLOOKUP($B363,data!$B$3:$Q$15316,'diff expr 0 vs 1 mite'!K$8,FALSE)</f>
        <v>2.7040355479999998</v>
      </c>
      <c r="L363" s="11">
        <f>VLOOKUP($B363,data!$B$3:$Q$15316,'diff expr 0 vs 1 mite'!L$8,FALSE)</f>
        <v>3.9499995370000001</v>
      </c>
      <c r="M363" s="11">
        <f>VLOOKUP($B363,data!$B$3:$Q$15316,'diff expr 0 vs 1 mite'!M$8,FALSE)</f>
        <v>9.5938181329999992</v>
      </c>
      <c r="N363" s="11">
        <f>VLOOKUP($B363,data!$B$3:$Q$15316,'diff expr 0 vs 1 mite'!N$8,FALSE)</f>
        <v>6.6131231379999997</v>
      </c>
      <c r="O363" s="11">
        <f>VLOOKUP($B363,data!$B$3:$Q$15316,'diff expr 0 vs 1 mite'!O$8,FALSE)</f>
        <v>13.40885741</v>
      </c>
      <c r="P363" s="11">
        <f>VLOOKUP($B363,data!$B$3:$Q$15316,'diff expr 0 vs 1 mite'!P$8,FALSE)</f>
        <v>19.261742730000002</v>
      </c>
      <c r="R363" s="27" t="s">
        <v>27749</v>
      </c>
      <c r="T363" s="2">
        <f t="shared" si="217"/>
        <v>3</v>
      </c>
      <c r="U363" s="2">
        <f t="shared" si="218"/>
        <v>2</v>
      </c>
      <c r="V363" s="2">
        <f t="shared" si="219"/>
        <v>1</v>
      </c>
      <c r="W363" s="2">
        <f t="shared" si="220"/>
        <v>4</v>
      </c>
      <c r="X363" s="2">
        <f t="shared" si="221"/>
        <v>5</v>
      </c>
      <c r="Y363" s="2">
        <f t="shared" si="222"/>
        <v>7</v>
      </c>
      <c r="Z363" s="2">
        <f t="shared" si="223"/>
        <v>6</v>
      </c>
      <c r="AA363" s="2">
        <f t="shared" si="224"/>
        <v>8</v>
      </c>
      <c r="AB363" s="2">
        <f t="shared" si="225"/>
        <v>9</v>
      </c>
      <c r="AC363" s="2"/>
      <c r="AD363" s="2">
        <f t="shared" si="226"/>
        <v>0</v>
      </c>
      <c r="AE363" s="2">
        <f t="shared" si="227"/>
        <v>0</v>
      </c>
      <c r="AF363" s="2">
        <f t="shared" si="228"/>
        <v>0</v>
      </c>
      <c r="AG363" s="2">
        <f t="shared" si="229"/>
        <v>0</v>
      </c>
      <c r="AH363" s="2">
        <f t="shared" si="230"/>
        <v>0</v>
      </c>
      <c r="AI363" s="2">
        <f t="shared" si="231"/>
        <v>0</v>
      </c>
      <c r="AJ363" s="2">
        <f t="shared" si="232"/>
        <v>0</v>
      </c>
      <c r="AK363" s="2">
        <f t="shared" si="233"/>
        <v>0</v>
      </c>
      <c r="AL363" s="2">
        <f t="shared" si="234"/>
        <v>0</v>
      </c>
      <c r="AM363" s="2"/>
      <c r="AN363" s="2">
        <f t="shared" si="235"/>
        <v>3</v>
      </c>
      <c r="AO363" s="2">
        <f t="shared" si="236"/>
        <v>2</v>
      </c>
      <c r="AP363" s="2">
        <f t="shared" si="237"/>
        <v>1</v>
      </c>
      <c r="AQ363" s="2">
        <f t="shared" si="238"/>
        <v>4</v>
      </c>
      <c r="AR363" s="2">
        <f t="shared" si="239"/>
        <v>5</v>
      </c>
      <c r="AS363" s="2">
        <f t="shared" si="240"/>
        <v>7</v>
      </c>
      <c r="AT363" s="2">
        <f t="shared" si="241"/>
        <v>6</v>
      </c>
      <c r="AU363" s="2">
        <f t="shared" si="242"/>
        <v>8</v>
      </c>
      <c r="AV363" s="2">
        <f t="shared" si="243"/>
        <v>9</v>
      </c>
      <c r="AW363" s="2"/>
      <c r="AX363" s="5">
        <f t="shared" si="244"/>
        <v>4</v>
      </c>
      <c r="AY363" s="2">
        <f t="shared" si="245"/>
        <v>5</v>
      </c>
      <c r="AZ363" s="2">
        <f t="shared" si="246"/>
        <v>10</v>
      </c>
      <c r="BA363" s="2">
        <f t="shared" si="250"/>
        <v>35</v>
      </c>
      <c r="BB363" s="2">
        <f t="shared" si="251"/>
        <v>20</v>
      </c>
      <c r="BC363" s="2">
        <f t="shared" si="252"/>
        <v>0</v>
      </c>
      <c r="BD363" s="2">
        <f t="shared" si="253"/>
        <v>0</v>
      </c>
      <c r="BE363" s="19">
        <f t="shared" si="254"/>
        <v>10</v>
      </c>
      <c r="BF363" s="19">
        <f t="shared" si="255"/>
        <v>4.0824829046386304</v>
      </c>
      <c r="BG363" s="31">
        <f t="shared" si="256"/>
        <v>-2.4494897427831779</v>
      </c>
      <c r="BH363" s="32">
        <f t="shared" si="247"/>
        <v>7.1529392177148241E-3</v>
      </c>
      <c r="BI363" s="62">
        <f t="shared" si="257"/>
        <v>2.8169014084507044E-4</v>
      </c>
      <c r="BJ363" s="62" t="str">
        <f t="shared" si="258"/>
        <v/>
      </c>
      <c r="BK363" s="73" t="str">
        <f t="shared" si="259"/>
        <v>sign</v>
      </c>
      <c r="BM363" s="11">
        <f t="shared" si="248"/>
        <v>0.62434291602268888</v>
      </c>
    </row>
    <row r="364" spans="1:65">
      <c r="A364" s="30" t="s">
        <v>1272</v>
      </c>
      <c r="B364" s="30" t="s">
        <v>1273</v>
      </c>
      <c r="C364" s="30" t="s">
        <v>1274</v>
      </c>
      <c r="D364" s="30" t="s">
        <v>1275</v>
      </c>
      <c r="E364" s="30" t="s">
        <v>1271</v>
      </c>
      <c r="F364" s="11" t="str">
        <f t="shared" si="249"/>
        <v>RNAi</v>
      </c>
      <c r="H364" s="11">
        <f>VLOOKUP($B364,data!$B$3:$Q$15316,'diff expr 0 vs 1 mite'!H$8,FALSE)</f>
        <v>3.828298862</v>
      </c>
      <c r="I364" s="11">
        <f>VLOOKUP($B364,data!$B$3:$Q$15316,'diff expr 0 vs 1 mite'!I$8,FALSE)</f>
        <v>2.6811145519999999</v>
      </c>
      <c r="J364" s="11">
        <f>VLOOKUP($B364,data!$B$3:$Q$15316,'diff expr 0 vs 1 mite'!J$8,FALSE)</f>
        <v>2.6463015620000001</v>
      </c>
      <c r="K364" s="11">
        <f>VLOOKUP($B364,data!$B$3:$Q$15316,'diff expr 0 vs 1 mite'!K$8,FALSE)</f>
        <v>2.249369878</v>
      </c>
      <c r="L364" s="11">
        <f>VLOOKUP($B364,data!$B$3:$Q$15316,'diff expr 0 vs 1 mite'!L$8,FALSE)</f>
        <v>0.82960261499999999</v>
      </c>
      <c r="M364" s="11">
        <f>VLOOKUP($B364,data!$B$3:$Q$15316,'diff expr 0 vs 1 mite'!M$8,FALSE)</f>
        <v>3.7228869320000002</v>
      </c>
      <c r="N364" s="11">
        <f>VLOOKUP($B364,data!$B$3:$Q$15316,'diff expr 0 vs 1 mite'!N$8,FALSE)</f>
        <v>5.3605930539999997</v>
      </c>
      <c r="O364" s="11">
        <f>VLOOKUP($B364,data!$B$3:$Q$15316,'diff expr 0 vs 1 mite'!O$8,FALSE)</f>
        <v>4.2760786849999999</v>
      </c>
      <c r="P364" s="11">
        <f>VLOOKUP($B364,data!$B$3:$Q$15316,'diff expr 0 vs 1 mite'!P$8,FALSE)</f>
        <v>3.3501696929999998</v>
      </c>
      <c r="R364" s="27" t="s">
        <v>27749</v>
      </c>
      <c r="T364" s="2">
        <f t="shared" si="217"/>
        <v>7</v>
      </c>
      <c r="U364" s="2">
        <f t="shared" si="218"/>
        <v>4</v>
      </c>
      <c r="V364" s="2">
        <f t="shared" si="219"/>
        <v>3</v>
      </c>
      <c r="W364" s="2">
        <f t="shared" si="220"/>
        <v>2</v>
      </c>
      <c r="X364" s="2">
        <f t="shared" si="221"/>
        <v>1</v>
      </c>
      <c r="Y364" s="2">
        <f t="shared" si="222"/>
        <v>6</v>
      </c>
      <c r="Z364" s="2">
        <f t="shared" si="223"/>
        <v>9</v>
      </c>
      <c r="AA364" s="2">
        <f t="shared" si="224"/>
        <v>8</v>
      </c>
      <c r="AB364" s="2">
        <f t="shared" si="225"/>
        <v>5</v>
      </c>
      <c r="AC364" s="2"/>
      <c r="AD364" s="2">
        <f t="shared" si="226"/>
        <v>0</v>
      </c>
      <c r="AE364" s="2">
        <f t="shared" si="227"/>
        <v>0</v>
      </c>
      <c r="AF364" s="2">
        <f t="shared" si="228"/>
        <v>0</v>
      </c>
      <c r="AG364" s="2">
        <f t="shared" si="229"/>
        <v>0</v>
      </c>
      <c r="AH364" s="2">
        <f t="shared" si="230"/>
        <v>0</v>
      </c>
      <c r="AI364" s="2">
        <f t="shared" si="231"/>
        <v>0</v>
      </c>
      <c r="AJ364" s="2">
        <f t="shared" si="232"/>
        <v>0</v>
      </c>
      <c r="AK364" s="2">
        <f t="shared" si="233"/>
        <v>0</v>
      </c>
      <c r="AL364" s="2">
        <f t="shared" si="234"/>
        <v>0</v>
      </c>
      <c r="AM364" s="2"/>
      <c r="AN364" s="2">
        <f t="shared" si="235"/>
        <v>7</v>
      </c>
      <c r="AO364" s="2">
        <f t="shared" si="236"/>
        <v>4</v>
      </c>
      <c r="AP364" s="2">
        <f t="shared" si="237"/>
        <v>3</v>
      </c>
      <c r="AQ364" s="2">
        <f t="shared" si="238"/>
        <v>2</v>
      </c>
      <c r="AR364" s="2">
        <f t="shared" si="239"/>
        <v>1</v>
      </c>
      <c r="AS364" s="2">
        <f t="shared" si="240"/>
        <v>6</v>
      </c>
      <c r="AT364" s="2">
        <f t="shared" si="241"/>
        <v>9</v>
      </c>
      <c r="AU364" s="2">
        <f t="shared" si="242"/>
        <v>8</v>
      </c>
      <c r="AV364" s="2">
        <f t="shared" si="243"/>
        <v>5</v>
      </c>
      <c r="AW364" s="2"/>
      <c r="AX364" s="5">
        <f t="shared" si="244"/>
        <v>4</v>
      </c>
      <c r="AY364" s="2">
        <f t="shared" si="245"/>
        <v>5</v>
      </c>
      <c r="AZ364" s="2">
        <f t="shared" si="246"/>
        <v>16</v>
      </c>
      <c r="BA364" s="2">
        <f t="shared" si="250"/>
        <v>29</v>
      </c>
      <c r="BB364" s="2">
        <f t="shared" si="251"/>
        <v>14</v>
      </c>
      <c r="BC364" s="2">
        <f t="shared" si="252"/>
        <v>6</v>
      </c>
      <c r="BD364" s="2">
        <f t="shared" si="253"/>
        <v>6</v>
      </c>
      <c r="BE364" s="19">
        <f t="shared" si="254"/>
        <v>10</v>
      </c>
      <c r="BF364" s="19">
        <f t="shared" si="255"/>
        <v>4.0824829046386304</v>
      </c>
      <c r="BG364" s="31">
        <f t="shared" si="256"/>
        <v>-0.9797958971132712</v>
      </c>
      <c r="BH364" s="32">
        <f t="shared" si="247"/>
        <v>0.16359343889515282</v>
      </c>
      <c r="BI364" s="62">
        <f t="shared" si="257"/>
        <v>6.9014084507042259E-2</v>
      </c>
      <c r="BJ364" s="62" t="str">
        <f t="shared" si="258"/>
        <v/>
      </c>
      <c r="BK364" s="73" t="str">
        <f t="shared" si="259"/>
        <v/>
      </c>
      <c r="BM364" s="11">
        <f t="shared" si="248"/>
        <v>9.0004489808328578E-2</v>
      </c>
    </row>
    <row r="365" spans="1:65">
      <c r="A365" s="30" t="s">
        <v>1276</v>
      </c>
      <c r="B365" s="30" t="s">
        <v>1277</v>
      </c>
      <c r="C365" s="30" t="s">
        <v>1278</v>
      </c>
      <c r="D365" s="30" t="s">
        <v>1279</v>
      </c>
      <c r="E365" s="30" t="s">
        <v>1271</v>
      </c>
      <c r="F365" s="11" t="str">
        <f t="shared" si="249"/>
        <v>RNAi</v>
      </c>
      <c r="H365" s="11">
        <f>VLOOKUP($B365,data!$B$3:$Q$15316,'diff expr 0 vs 1 mite'!H$8,FALSE)</f>
        <v>0.38905441499999999</v>
      </c>
      <c r="I365" s="11">
        <f>VLOOKUP($B365,data!$B$3:$Q$15316,'diff expr 0 vs 1 mite'!I$8,FALSE)</f>
        <v>0.54613917000000001</v>
      </c>
      <c r="J365" s="11">
        <f>VLOOKUP($B365,data!$B$3:$Q$15316,'diff expr 0 vs 1 mite'!J$8,FALSE)</f>
        <v>0.75393139600000003</v>
      </c>
      <c r="K365" s="11">
        <f>VLOOKUP($B365,data!$B$3:$Q$15316,'diff expr 0 vs 1 mite'!K$8,FALSE)</f>
        <v>0.41989953400000002</v>
      </c>
      <c r="L365" s="11">
        <f>VLOOKUP($B365,data!$B$3:$Q$15316,'diff expr 0 vs 1 mite'!L$8,FALSE)</f>
        <v>0.62259052500000001</v>
      </c>
      <c r="M365" s="11">
        <f>VLOOKUP($B365,data!$B$3:$Q$15316,'diff expr 0 vs 1 mite'!M$8,FALSE)</f>
        <v>3.7431215400000002</v>
      </c>
      <c r="N365" s="11">
        <f>VLOOKUP($B365,data!$B$3:$Q$15316,'diff expr 0 vs 1 mite'!N$8,FALSE)</f>
        <v>0.85627923900000003</v>
      </c>
      <c r="O365" s="11">
        <f>VLOOKUP($B365,data!$B$3:$Q$15316,'diff expr 0 vs 1 mite'!O$8,FALSE)</f>
        <v>2.573934999</v>
      </c>
      <c r="P365" s="11">
        <f>VLOOKUP($B365,data!$B$3:$Q$15316,'diff expr 0 vs 1 mite'!P$8,FALSE)</f>
        <v>2.475397074</v>
      </c>
      <c r="R365" s="27" t="s">
        <v>27749</v>
      </c>
      <c r="T365" s="2">
        <f t="shared" si="217"/>
        <v>1</v>
      </c>
      <c r="U365" s="2">
        <f t="shared" si="218"/>
        <v>3</v>
      </c>
      <c r="V365" s="2">
        <f t="shared" si="219"/>
        <v>5</v>
      </c>
      <c r="W365" s="2">
        <f t="shared" si="220"/>
        <v>2</v>
      </c>
      <c r="X365" s="2">
        <f t="shared" si="221"/>
        <v>4</v>
      </c>
      <c r="Y365" s="2">
        <f t="shared" si="222"/>
        <v>9</v>
      </c>
      <c r="Z365" s="2">
        <f t="shared" si="223"/>
        <v>6</v>
      </c>
      <c r="AA365" s="2">
        <f t="shared" si="224"/>
        <v>8</v>
      </c>
      <c r="AB365" s="2">
        <f t="shared" si="225"/>
        <v>7</v>
      </c>
      <c r="AC365" s="2"/>
      <c r="AD365" s="2">
        <f t="shared" si="226"/>
        <v>0</v>
      </c>
      <c r="AE365" s="2">
        <f t="shared" si="227"/>
        <v>0</v>
      </c>
      <c r="AF365" s="2">
        <f t="shared" si="228"/>
        <v>0</v>
      </c>
      <c r="AG365" s="2">
        <f t="shared" si="229"/>
        <v>0</v>
      </c>
      <c r="AH365" s="2">
        <f t="shared" si="230"/>
        <v>0</v>
      </c>
      <c r="AI365" s="2">
        <f t="shared" si="231"/>
        <v>0</v>
      </c>
      <c r="AJ365" s="2">
        <f t="shared" si="232"/>
        <v>0</v>
      </c>
      <c r="AK365" s="2">
        <f t="shared" si="233"/>
        <v>0</v>
      </c>
      <c r="AL365" s="2">
        <f t="shared" si="234"/>
        <v>0</v>
      </c>
      <c r="AM365" s="2"/>
      <c r="AN365" s="2">
        <f t="shared" si="235"/>
        <v>1</v>
      </c>
      <c r="AO365" s="2">
        <f t="shared" si="236"/>
        <v>3</v>
      </c>
      <c r="AP365" s="2">
        <f t="shared" si="237"/>
        <v>5</v>
      </c>
      <c r="AQ365" s="2">
        <f t="shared" si="238"/>
        <v>2</v>
      </c>
      <c r="AR365" s="2">
        <f t="shared" si="239"/>
        <v>4</v>
      </c>
      <c r="AS365" s="2">
        <f t="shared" si="240"/>
        <v>9</v>
      </c>
      <c r="AT365" s="2">
        <f t="shared" si="241"/>
        <v>6</v>
      </c>
      <c r="AU365" s="2">
        <f t="shared" si="242"/>
        <v>8</v>
      </c>
      <c r="AV365" s="2">
        <f t="shared" si="243"/>
        <v>7</v>
      </c>
      <c r="AW365" s="2"/>
      <c r="AX365" s="5">
        <f t="shared" si="244"/>
        <v>4</v>
      </c>
      <c r="AY365" s="2">
        <f t="shared" si="245"/>
        <v>5</v>
      </c>
      <c r="AZ365" s="2">
        <f t="shared" si="246"/>
        <v>11</v>
      </c>
      <c r="BA365" s="2">
        <f t="shared" si="250"/>
        <v>34</v>
      </c>
      <c r="BB365" s="2">
        <f t="shared" si="251"/>
        <v>19</v>
      </c>
      <c r="BC365" s="2">
        <f t="shared" si="252"/>
        <v>1</v>
      </c>
      <c r="BD365" s="2">
        <f t="shared" si="253"/>
        <v>1</v>
      </c>
      <c r="BE365" s="19">
        <f t="shared" si="254"/>
        <v>10</v>
      </c>
      <c r="BF365" s="19">
        <f t="shared" si="255"/>
        <v>4.0824829046386304</v>
      </c>
      <c r="BG365" s="31">
        <f t="shared" si="256"/>
        <v>-2.2045407685048604</v>
      </c>
      <c r="BH365" s="32">
        <f t="shared" si="247"/>
        <v>1.3743168055755161E-2</v>
      </c>
      <c r="BI365" s="62">
        <f t="shared" si="257"/>
        <v>1.887323943661972E-2</v>
      </c>
      <c r="BJ365" s="62">
        <f t="shared" si="258"/>
        <v>1.3743168055755161E-2</v>
      </c>
      <c r="BK365" s="73" t="str">
        <f t="shared" si="259"/>
        <v>sign</v>
      </c>
      <c r="BM365" s="11">
        <f t="shared" si="248"/>
        <v>0.59063476158216233</v>
      </c>
    </row>
    <row r="366" spans="1:65" s="6" customFormat="1">
      <c r="H366" s="11"/>
      <c r="I366" s="11"/>
      <c r="J366" s="11"/>
      <c r="K366" s="11"/>
      <c r="L366" s="11"/>
      <c r="M366" s="11"/>
      <c r="N366" s="11"/>
      <c r="O366" s="11"/>
      <c r="P366" s="11"/>
      <c r="Q366" s="1"/>
      <c r="R366" s="27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5"/>
      <c r="AY366" s="2"/>
      <c r="AZ366" s="2"/>
      <c r="BA366" s="2"/>
      <c r="BB366" s="2"/>
      <c r="BC366" s="2"/>
      <c r="BD366" s="2"/>
      <c r="BE366" s="19"/>
      <c r="BF366" s="19"/>
      <c r="BG366" s="31"/>
      <c r="BH366" s="32"/>
      <c r="BI366" s="26"/>
      <c r="BJ366" s="62"/>
      <c r="BK366" s="26"/>
    </row>
    <row r="367" spans="1:65">
      <c r="D367" s="6"/>
      <c r="H367" s="11"/>
      <c r="I367" s="11"/>
      <c r="J367" s="11"/>
      <c r="K367" s="11"/>
      <c r="L367" s="11"/>
      <c r="M367" s="11"/>
      <c r="N367" s="11"/>
      <c r="O367" s="11"/>
      <c r="P367" s="11"/>
      <c r="Q367" s="1"/>
      <c r="R367" s="27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5"/>
      <c r="AY367" s="2"/>
      <c r="AZ367" s="2"/>
      <c r="BA367" s="2"/>
      <c r="BB367" s="2"/>
      <c r="BC367" s="2"/>
      <c r="BD367" s="2"/>
      <c r="BE367" s="19"/>
      <c r="BF367" s="19"/>
      <c r="BG367" s="31"/>
      <c r="BI367" s="26"/>
      <c r="BJ367" s="62"/>
      <c r="BK367" s="26"/>
    </row>
  </sheetData>
  <autoFilter ref="A10:BN10"/>
  <mergeCells count="13">
    <mergeCell ref="T6:BH6"/>
    <mergeCell ref="H6:P6"/>
    <mergeCell ref="H9:K9"/>
    <mergeCell ref="L9:P9"/>
    <mergeCell ref="T8:AB8"/>
    <mergeCell ref="AD8:AL8"/>
    <mergeCell ref="AN8:AV8"/>
    <mergeCell ref="T9:W9"/>
    <mergeCell ref="X9:AB9"/>
    <mergeCell ref="AD9:AG9"/>
    <mergeCell ref="AH9:AL9"/>
    <mergeCell ref="AN9:AQ9"/>
    <mergeCell ref="AR9:AV9"/>
  </mergeCells>
  <conditionalFormatting sqref="BM6:BM9 BM11:BM1048576">
    <cfRule type="cellIs" dxfId="9" priority="3" operator="lessThan">
      <formula>0</formula>
    </cfRule>
    <cfRule type="cellIs" dxfId="8" priority="5" operator="greaterThan">
      <formula>0</formula>
    </cfRule>
  </conditionalFormatting>
  <conditionalFormatting sqref="BM1:BM5">
    <cfRule type="cellIs" dxfId="7" priority="1" operator="lessThan">
      <formula>0</formula>
    </cfRule>
    <cfRule type="cellIs" dxfId="6" priority="2" operator="greaterThan">
      <formula>0</formula>
    </cfRule>
  </conditionalFormatting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367"/>
  <sheetViews>
    <sheetView zoomScale="125" zoomScaleNormal="125" zoomScalePageLayoutView="125" workbookViewId="0">
      <selection activeCell="A12" sqref="A12"/>
    </sheetView>
  </sheetViews>
  <sheetFormatPr baseColWidth="10" defaultColWidth="6.5" defaultRowHeight="14" x14ac:dyDescent="0"/>
  <cols>
    <col min="1" max="2" width="10.33203125" style="6" customWidth="1"/>
    <col min="3" max="3" width="6.5" style="6"/>
    <col min="4" max="4" width="13.5" style="11" customWidth="1"/>
    <col min="5" max="5" width="59.5" style="11" customWidth="1"/>
    <col min="6" max="6" width="23" style="11" customWidth="1"/>
    <col min="7" max="7" width="6.5" style="11" customWidth="1"/>
    <col min="8" max="16" width="6.5" style="7"/>
    <col min="17" max="17" width="0" style="7" hidden="1" customWidth="1"/>
    <col min="18" max="18" width="6.5" style="7" hidden="1" customWidth="1"/>
    <col min="19" max="58" width="6.5" style="11" hidden="1" customWidth="1"/>
    <col min="59" max="59" width="8.5" style="11" hidden="1" customWidth="1"/>
    <col min="60" max="60" width="9" style="11" customWidth="1"/>
    <col min="61" max="61" width="13.1640625" style="11" customWidth="1"/>
    <col min="62" max="62" width="8.5" style="7" customWidth="1"/>
    <col min="63" max="63" width="10.6640625" style="7" customWidth="1"/>
    <col min="64" max="16384" width="6.5" style="11"/>
  </cols>
  <sheetData>
    <row r="1" spans="1:66" s="21" customFormat="1" ht="15">
      <c r="A1" s="35" t="s">
        <v>9494</v>
      </c>
      <c r="B1" s="20"/>
      <c r="C1" s="20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BJ1" s="8"/>
      <c r="BK1" s="8"/>
    </row>
    <row r="2" spans="1:66" s="21" customFormat="1" ht="15">
      <c r="A2" s="6" t="s">
        <v>27786</v>
      </c>
      <c r="B2" s="20"/>
      <c r="C2" s="20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BJ2" s="8"/>
      <c r="BK2" s="8"/>
    </row>
    <row r="3" spans="1:66">
      <c r="A3" s="6" t="s">
        <v>27787</v>
      </c>
    </row>
    <row r="4" spans="1:66">
      <c r="A4" s="6" t="s">
        <v>27751</v>
      </c>
    </row>
    <row r="5" spans="1:66">
      <c r="A5" s="6" t="s">
        <v>27784</v>
      </c>
      <c r="R5" s="22"/>
    </row>
    <row r="6" spans="1:66" s="21" customFormat="1" ht="15">
      <c r="A6" s="11" t="s">
        <v>27783</v>
      </c>
      <c r="B6" s="20"/>
      <c r="C6" s="20"/>
      <c r="H6" s="76"/>
      <c r="I6" s="76"/>
      <c r="J6" s="76"/>
      <c r="K6" s="76"/>
      <c r="L6" s="76"/>
      <c r="M6" s="76"/>
      <c r="N6" s="76"/>
      <c r="O6" s="76"/>
      <c r="P6" s="76"/>
      <c r="Q6" s="8"/>
      <c r="R6" s="23"/>
      <c r="S6" s="10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58"/>
      <c r="BJ6" s="8"/>
      <c r="BK6" s="8"/>
    </row>
    <row r="7" spans="1:66" s="21" customFormat="1" ht="15">
      <c r="A7" s="11" t="s">
        <v>27785</v>
      </c>
      <c r="B7" s="20"/>
      <c r="C7" s="20"/>
      <c r="H7" s="70"/>
      <c r="I7" s="70"/>
      <c r="J7" s="70"/>
      <c r="K7" s="70"/>
      <c r="L7" s="70"/>
      <c r="M7" s="70"/>
      <c r="N7" s="70"/>
      <c r="O7" s="70"/>
      <c r="P7" s="70"/>
      <c r="Q7" s="8"/>
      <c r="R7" s="23"/>
      <c r="S7" s="10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8"/>
      <c r="BK7" s="8"/>
    </row>
    <row r="8" spans="1:66" s="21" customFormat="1" ht="15">
      <c r="A8" s="24"/>
      <c r="B8" s="20"/>
      <c r="C8" s="20"/>
      <c r="H8" s="23">
        <v>3</v>
      </c>
      <c r="I8" s="23">
        <f t="shared" ref="I8:P8" si="0">H8+1</f>
        <v>4</v>
      </c>
      <c r="J8" s="23">
        <f t="shared" si="0"/>
        <v>5</v>
      </c>
      <c r="K8" s="23">
        <f t="shared" si="0"/>
        <v>6</v>
      </c>
      <c r="L8" s="23">
        <v>12</v>
      </c>
      <c r="M8" s="23">
        <f t="shared" si="0"/>
        <v>13</v>
      </c>
      <c r="N8" s="23">
        <f t="shared" si="0"/>
        <v>14</v>
      </c>
      <c r="O8" s="23">
        <f t="shared" si="0"/>
        <v>15</v>
      </c>
      <c r="P8" s="23">
        <f t="shared" si="0"/>
        <v>16</v>
      </c>
      <c r="Q8" s="8"/>
      <c r="R8" s="25"/>
      <c r="S8" s="36"/>
      <c r="T8" s="78"/>
      <c r="U8" s="78"/>
      <c r="V8" s="78"/>
      <c r="W8" s="78"/>
      <c r="X8" s="78"/>
      <c r="Y8" s="78"/>
      <c r="Z8" s="78"/>
      <c r="AA8" s="78"/>
      <c r="AB8" s="78"/>
      <c r="AC8" s="19"/>
      <c r="AD8" s="78"/>
      <c r="AE8" s="78"/>
      <c r="AF8" s="78"/>
      <c r="AG8" s="78"/>
      <c r="AH8" s="78"/>
      <c r="AI8" s="78"/>
      <c r="AJ8" s="78"/>
      <c r="AK8" s="78"/>
      <c r="AL8" s="78"/>
      <c r="AM8" s="19"/>
      <c r="AN8" s="78"/>
      <c r="AO8" s="78"/>
      <c r="AP8" s="78"/>
      <c r="AQ8" s="78"/>
      <c r="AR8" s="78"/>
      <c r="AS8" s="78"/>
      <c r="AT8" s="78"/>
      <c r="AU8" s="78"/>
      <c r="AV8" s="78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72" t="s">
        <v>27777</v>
      </c>
      <c r="BJ8" s="62" t="s">
        <v>27782</v>
      </c>
      <c r="BK8" s="62" t="s">
        <v>27781</v>
      </c>
    </row>
    <row r="9" spans="1:66">
      <c r="H9" s="77" t="s">
        <v>27750</v>
      </c>
      <c r="I9" s="77"/>
      <c r="J9" s="77"/>
      <c r="K9" s="77"/>
      <c r="L9" s="77" t="s">
        <v>27735</v>
      </c>
      <c r="M9" s="77"/>
      <c r="N9" s="77"/>
      <c r="O9" s="77"/>
      <c r="P9" s="77"/>
      <c r="R9" s="27" t="s">
        <v>0</v>
      </c>
      <c r="T9" s="78"/>
      <c r="U9" s="78"/>
      <c r="V9" s="78"/>
      <c r="W9" s="78"/>
      <c r="X9" s="78" t="s">
        <v>9493</v>
      </c>
      <c r="Y9" s="78"/>
      <c r="Z9" s="78"/>
      <c r="AA9" s="78"/>
      <c r="AB9" s="78"/>
      <c r="AC9" s="19"/>
      <c r="AD9" s="78"/>
      <c r="AE9" s="78"/>
      <c r="AF9" s="78"/>
      <c r="AG9" s="78"/>
      <c r="AH9" s="78" t="s">
        <v>9493</v>
      </c>
      <c r="AI9" s="78"/>
      <c r="AJ9" s="78"/>
      <c r="AK9" s="78"/>
      <c r="AL9" s="78"/>
      <c r="AM9" s="19"/>
      <c r="AN9" s="78"/>
      <c r="AO9" s="78"/>
      <c r="AP9" s="78"/>
      <c r="AQ9" s="78"/>
      <c r="AR9" s="78" t="s">
        <v>9493</v>
      </c>
      <c r="AS9" s="78"/>
      <c r="AT9" s="78"/>
      <c r="AU9" s="78"/>
      <c r="AV9" s="78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71">
        <f>COUNTA(BH11:BH365)</f>
        <v>355</v>
      </c>
      <c r="BK9" s="11">
        <f>'reference parameters'!B7</f>
        <v>0.1</v>
      </c>
    </row>
    <row r="10" spans="1:66" s="9" customFormat="1" ht="79" customHeight="1">
      <c r="A10" s="28" t="s">
        <v>1</v>
      </c>
      <c r="B10" s="28" t="s">
        <v>2</v>
      </c>
      <c r="C10" s="28" t="s">
        <v>3</v>
      </c>
      <c r="D10" s="9" t="s">
        <v>4</v>
      </c>
      <c r="E10" s="9" t="s">
        <v>5</v>
      </c>
      <c r="H10" s="10" t="str">
        <f>HLOOKUP(H8,data!$C$1:$Q$2,2,FALSE)</f>
        <v>G2</v>
      </c>
      <c r="I10" s="10" t="str">
        <f>HLOOKUP(I8,data!$C$1:$Q$2,2,FALSE)</f>
        <v>G3</v>
      </c>
      <c r="J10" s="10" t="str">
        <f>HLOOKUP(J8,data!$C$1:$Q$2,2,FALSE)</f>
        <v>G4</v>
      </c>
      <c r="K10" s="10" t="str">
        <f>HLOOKUP(K8,data!$C$1:$Q$2,2,FALSE)</f>
        <v>G5</v>
      </c>
      <c r="L10" s="10" t="str">
        <f>HLOOKUP(L8,data!$C$1:$Q$2,2,FALSE)</f>
        <v>I1</v>
      </c>
      <c r="M10" s="10" t="str">
        <f>HLOOKUP(M8,data!$C$1:$Q$2,2,FALSE)</f>
        <v>I2</v>
      </c>
      <c r="N10" s="10" t="str">
        <f>HLOOKUP(N8,data!$C$1:$Q$2,2,FALSE)</f>
        <v>I3</v>
      </c>
      <c r="O10" s="10" t="str">
        <f>HLOOKUP(O8,data!$C$1:$Q$2,2,FALSE)</f>
        <v>I4</v>
      </c>
      <c r="P10" s="10" t="str">
        <f>HLOOKUP(P8,data!$C$1:$Q$2,2,FALSE)</f>
        <v>I5</v>
      </c>
      <c r="Q10" s="29"/>
      <c r="R10" s="27"/>
      <c r="T10" s="2">
        <v>2</v>
      </c>
      <c r="U10" s="2">
        <v>3</v>
      </c>
      <c r="V10" s="2">
        <v>4</v>
      </c>
      <c r="W10" s="2">
        <v>5</v>
      </c>
      <c r="X10" s="2">
        <v>1</v>
      </c>
      <c r="Y10" s="2">
        <v>2</v>
      </c>
      <c r="Z10" s="2">
        <v>3</v>
      </c>
      <c r="AA10" s="2">
        <v>4</v>
      </c>
      <c r="AB10" s="2">
        <v>5</v>
      </c>
      <c r="AC10" s="3"/>
      <c r="AD10" s="2">
        <v>2</v>
      </c>
      <c r="AE10" s="2">
        <v>3</v>
      </c>
      <c r="AF10" s="2">
        <v>4</v>
      </c>
      <c r="AG10" s="2">
        <v>5</v>
      </c>
      <c r="AH10" s="2">
        <v>1</v>
      </c>
      <c r="AI10" s="2">
        <v>2</v>
      </c>
      <c r="AJ10" s="2">
        <v>3</v>
      </c>
      <c r="AK10" s="2">
        <v>4</v>
      </c>
      <c r="AL10" s="2">
        <v>5</v>
      </c>
      <c r="AM10" s="3"/>
      <c r="AN10" s="2">
        <v>2</v>
      </c>
      <c r="AO10" s="2">
        <v>3</v>
      </c>
      <c r="AP10" s="2">
        <v>4</v>
      </c>
      <c r="AQ10" s="2">
        <v>5</v>
      </c>
      <c r="AR10" s="2">
        <v>1</v>
      </c>
      <c r="AS10" s="2">
        <v>2</v>
      </c>
      <c r="AT10" s="2">
        <v>3</v>
      </c>
      <c r="AU10" s="2">
        <v>4</v>
      </c>
      <c r="AV10" s="2">
        <v>5</v>
      </c>
      <c r="AW10" s="3"/>
      <c r="AX10" s="3" t="s">
        <v>7</v>
      </c>
      <c r="AY10" s="3" t="s">
        <v>8</v>
      </c>
      <c r="AZ10" s="3" t="s">
        <v>9</v>
      </c>
      <c r="BA10" s="3" t="s">
        <v>10</v>
      </c>
      <c r="BB10" s="3" t="s">
        <v>11</v>
      </c>
      <c r="BC10" s="3" t="s">
        <v>12</v>
      </c>
      <c r="BD10" s="3" t="s">
        <v>13</v>
      </c>
      <c r="BE10" s="4" t="s">
        <v>14</v>
      </c>
      <c r="BF10" s="4" t="s">
        <v>15</v>
      </c>
      <c r="BG10" s="4" t="s">
        <v>16</v>
      </c>
      <c r="BH10" s="4" t="s">
        <v>17</v>
      </c>
      <c r="BI10" s="33" t="s">
        <v>27778</v>
      </c>
      <c r="BJ10" s="66" t="s">
        <v>27779</v>
      </c>
      <c r="BK10" s="33" t="s">
        <v>9496</v>
      </c>
      <c r="BM10" s="34" t="s">
        <v>6</v>
      </c>
      <c r="BN10" s="9" t="s">
        <v>27776</v>
      </c>
    </row>
    <row r="11" spans="1:66">
      <c r="A11" s="30" t="s">
        <v>18</v>
      </c>
      <c r="B11" s="30" t="s">
        <v>19</v>
      </c>
      <c r="C11" s="30" t="s">
        <v>20</v>
      </c>
      <c r="D11" s="30" t="s">
        <v>21</v>
      </c>
      <c r="E11" s="30" t="s">
        <v>22</v>
      </c>
      <c r="F11" s="11" t="str">
        <f>MID(E11,1,11)</f>
        <v>Toll_pathwa</v>
      </c>
      <c r="H11" s="11">
        <f>VLOOKUP($B11,data!$B$3:$Q$15316,'diff expr 0 vs 3 mites'!H$8,FALSE)</f>
        <v>1.7387254510000001</v>
      </c>
      <c r="I11" s="11">
        <f>VLOOKUP($B11,data!$B$3:$Q$15316,'diff expr 0 vs 3 mites'!I$8,FALSE)</f>
        <v>0.68764273399999998</v>
      </c>
      <c r="J11" s="11">
        <f>VLOOKUP($B11,data!$B$3:$Q$15316,'diff expr 0 vs 3 mites'!J$8,FALSE)</f>
        <v>1.0997680919999999</v>
      </c>
      <c r="K11" s="11">
        <f>VLOOKUP($B11,data!$B$3:$Q$15316,'diff expr 0 vs 3 mites'!K$8,FALSE)</f>
        <v>0.47834278899999999</v>
      </c>
      <c r="L11" s="11">
        <f>VLOOKUP($B11,data!$B$3:$Q$15316,'diff expr 0 vs 3 mites'!L$8,FALSE)</f>
        <v>27.02969783</v>
      </c>
      <c r="M11" s="11">
        <f>VLOOKUP($B11,data!$B$3:$Q$15316,'diff expr 0 vs 3 mites'!M$8,FALSE)</f>
        <v>1.9350218320000001</v>
      </c>
      <c r="N11" s="11">
        <f>VLOOKUP($B11,data!$B$3:$Q$15316,'diff expr 0 vs 3 mites'!N$8,FALSE)</f>
        <v>22.241658940000001</v>
      </c>
      <c r="O11" s="11">
        <f>VLOOKUP($B11,data!$B$3:$Q$15316,'diff expr 0 vs 3 mites'!O$8,FALSE)</f>
        <v>1.5931386249999999</v>
      </c>
      <c r="P11" s="11">
        <f>VLOOKUP($B11,data!$B$3:$Q$15316,'diff expr 0 vs 3 mites'!P$8,FALSE)</f>
        <v>0.63474983200000001</v>
      </c>
      <c r="R11" s="27" t="s">
        <v>27749</v>
      </c>
      <c r="T11" s="2">
        <f t="shared" ref="T11:T74" si="1">IF(ISNUMBER(H11)=TRUE,RANK(H11,$H11:$P11,1))</f>
        <v>6</v>
      </c>
      <c r="U11" s="2">
        <f t="shared" ref="U11:U74" si="2">IF(ISNUMBER(I11)=TRUE,RANK(I11,$H11:$P11,1))</f>
        <v>3</v>
      </c>
      <c r="V11" s="2">
        <f t="shared" ref="V11:V74" si="3">IF(ISNUMBER(J11)=TRUE,RANK(J11,$H11:$P11,1))</f>
        <v>4</v>
      </c>
      <c r="W11" s="2">
        <f t="shared" ref="W11:W74" si="4">IF(ISNUMBER(K11)=TRUE,RANK(K11,$H11:$P11,1))</f>
        <v>1</v>
      </c>
      <c r="X11" s="2">
        <f t="shared" ref="X11:X74" si="5">IF(ISNUMBER(L11)=TRUE,RANK(L11,$H11:$P11,1))</f>
        <v>9</v>
      </c>
      <c r="Y11" s="2">
        <f t="shared" ref="Y11:Y74" si="6">IF(ISNUMBER(M11)=TRUE,RANK(M11,$H11:$P11,1))</f>
        <v>7</v>
      </c>
      <c r="Z11" s="2">
        <f t="shared" ref="Z11:Z74" si="7">IF(ISNUMBER(N11)=TRUE,RANK(N11,$H11:$P11,1))</f>
        <v>8</v>
      </c>
      <c r="AA11" s="2">
        <f t="shared" ref="AA11:AA74" si="8">IF(ISNUMBER(O11)=TRUE,RANK(O11,$H11:$P11,1))</f>
        <v>5</v>
      </c>
      <c r="AB11" s="2">
        <f t="shared" ref="AB11:AB74" si="9">IF(ISNUMBER(P11)=TRUE,RANK(P11,$H11:$P11,1))</f>
        <v>2</v>
      </c>
      <c r="AC11" s="2"/>
      <c r="AD11" s="2">
        <f t="shared" ref="AD11:AD74" si="10">IF(ISNUMBER(H11)=TRUE,((COUNT($H11:$P11)+1-RANK(H11,$H11:$P11,0)-RANK(H11,$H11:$P11,1))/2),"")</f>
        <v>0</v>
      </c>
      <c r="AE11" s="2">
        <f t="shared" ref="AE11:AE74" si="11">IF(ISNUMBER(I11)=TRUE,((COUNT($H11:$P11)+1-RANK(I11,$H11:$P11,0)-RANK(I11,$H11:$P11,1))/2),"")</f>
        <v>0</v>
      </c>
      <c r="AF11" s="2">
        <f t="shared" ref="AF11:AF74" si="12">IF(ISNUMBER(J11)=TRUE,((COUNT($H11:$P11)+1-RANK(J11,$H11:$P11,0)-RANK(J11,$H11:$P11,1))/2),"")</f>
        <v>0</v>
      </c>
      <c r="AG11" s="2">
        <f t="shared" ref="AG11:AG74" si="13">IF(ISNUMBER(K11)=TRUE,((COUNT($H11:$P11)+1-RANK(K11,$H11:$P11,0)-RANK(K11,$H11:$P11,1))/2),"")</f>
        <v>0</v>
      </c>
      <c r="AH11" s="2">
        <f t="shared" ref="AH11:AH74" si="14">IF(ISNUMBER(L11)=TRUE,((COUNT($H11:$P11)+1-RANK(L11,$H11:$P11,0)-RANK(L11,$H11:$P11,1))/2),"")</f>
        <v>0</v>
      </c>
      <c r="AI11" s="2">
        <f t="shared" ref="AI11:AI74" si="15">IF(ISNUMBER(M11)=TRUE,((COUNT($H11:$P11)+1-RANK(M11,$H11:$P11,0)-RANK(M11,$H11:$P11,1))/2),"")</f>
        <v>0</v>
      </c>
      <c r="AJ11" s="2">
        <f t="shared" ref="AJ11:AJ74" si="16">IF(ISNUMBER(N11)=TRUE,((COUNT($H11:$P11)+1-RANK(N11,$H11:$P11,0)-RANK(N11,$H11:$P11,1))/2),"")</f>
        <v>0</v>
      </c>
      <c r="AK11" s="2">
        <f t="shared" ref="AK11:AK74" si="17">IF(ISNUMBER(O11)=TRUE,((COUNT($H11:$P11)+1-RANK(O11,$H11:$P11,0)-RANK(O11,$H11:$P11,1))/2),"")</f>
        <v>0</v>
      </c>
      <c r="AL11" s="2">
        <f t="shared" ref="AL11:AL74" si="18">IF(ISNUMBER(P11)=TRUE,((COUNT($H11:$P11)+1-RANK(P11,$H11:$P11,0)-RANK(P11,$H11:$P11,1))/2),"")</f>
        <v>0</v>
      </c>
      <c r="AM11" s="2"/>
      <c r="AN11" s="2">
        <f t="shared" ref="AN11:AN74" si="19">IF(ISNUMBER(H11)=TRUE,(T11+AD11),"")</f>
        <v>6</v>
      </c>
      <c r="AO11" s="2">
        <f t="shared" ref="AO11:AO74" si="20">IF(ISNUMBER(I11)=TRUE,(U11+AE11),"")</f>
        <v>3</v>
      </c>
      <c r="AP11" s="2">
        <f t="shared" ref="AP11:AP74" si="21">IF(ISNUMBER(J11)=TRUE,(V11+AF11),"")</f>
        <v>4</v>
      </c>
      <c r="AQ11" s="2">
        <f t="shared" ref="AQ11:AQ74" si="22">IF(ISNUMBER(K11)=TRUE,(W11+AG11),"")</f>
        <v>1</v>
      </c>
      <c r="AR11" s="2">
        <f t="shared" ref="AR11:AR74" si="23">IF(ISNUMBER(L11)=TRUE,(X11+AH11),"")</f>
        <v>9</v>
      </c>
      <c r="AS11" s="2">
        <f t="shared" ref="AS11:AS74" si="24">IF(ISNUMBER(M11)=TRUE,(Y11+AI11),"")</f>
        <v>7</v>
      </c>
      <c r="AT11" s="2">
        <f t="shared" ref="AT11:AT74" si="25">IF(ISNUMBER(N11)=TRUE,(Z11+AJ11),"")</f>
        <v>8</v>
      </c>
      <c r="AU11" s="2">
        <f t="shared" ref="AU11:AU74" si="26">IF(ISNUMBER(O11)=TRUE,(AA11+AK11),"")</f>
        <v>5</v>
      </c>
      <c r="AV11" s="2">
        <f t="shared" ref="AV11:AV74" si="27">IF(ISNUMBER(P11)=TRUE,(AB11+AL11),"")</f>
        <v>2</v>
      </c>
      <c r="AW11" s="2"/>
      <c r="AX11" s="5">
        <f t="shared" ref="AX11:AX74" si="28">COUNT(H11:K11)</f>
        <v>4</v>
      </c>
      <c r="AY11" s="2">
        <f t="shared" ref="AY11:AY74" si="29">COUNT(L11:P11)</f>
        <v>5</v>
      </c>
      <c r="AZ11" s="2">
        <f t="shared" ref="AZ11:AZ74" si="30">SUM(AN11:AQ11)</f>
        <v>14</v>
      </c>
      <c r="BA11" s="2">
        <f>SUM(AR11:AV11)</f>
        <v>31</v>
      </c>
      <c r="BB11" s="2">
        <f>AX11*AY11+(AX11*(AX11+1))/2-AZ11</f>
        <v>16</v>
      </c>
      <c r="BC11" s="2">
        <f>AX11*AY11+(AY11*(AY11+1)/2-BA11)</f>
        <v>4</v>
      </c>
      <c r="BD11" s="2">
        <f>MIN(BB11:BC11)</f>
        <v>4</v>
      </c>
      <c r="BE11" s="19">
        <f>AX11*AY11/2</f>
        <v>10</v>
      </c>
      <c r="BF11" s="19">
        <f>SQRT((AX11*AY11*(AX11+AY11+1))/12)</f>
        <v>4.0824829046386304</v>
      </c>
      <c r="BG11" s="31">
        <f>(BD11-BE11)/BF11</f>
        <v>-1.4696938456699067</v>
      </c>
      <c r="BH11" s="32">
        <f t="shared" ref="BH11:BH74" si="31">IF(R11="OK",_xlfn.NORM.S.DIST(BG11,TRUE),"")</f>
        <v>7.0822345147568383E-2</v>
      </c>
      <c r="BI11" s="62">
        <f t="shared" ref="BI11:BI74" si="32">(RANK(BH11,$BH$11:$BH$365,1)/$BJ$9)*$BK$9</f>
        <v>3.8873239436619716E-2</v>
      </c>
      <c r="BJ11" s="62" t="str">
        <f>IF(BH11&lt;BI11,BH11,"")</f>
        <v/>
      </c>
      <c r="BK11" s="59" t="str">
        <f>IF(BH11&lt;=MAX(BJ$11:BJ$365),"sign","")</f>
        <v/>
      </c>
      <c r="BM11" s="11">
        <f t="shared" ref="BM11:BM74" si="33">LOG(AVERAGE(L11:P11)/AVERAGE(H11:K11))</f>
        <v>1.0283638160116484</v>
      </c>
      <c r="BN11" s="11">
        <f>COUNTIF(BK11:BK365,"=sign")</f>
        <v>78</v>
      </c>
    </row>
    <row r="12" spans="1:66">
      <c r="A12" s="30" t="s">
        <v>23</v>
      </c>
      <c r="B12" s="30" t="s">
        <v>24</v>
      </c>
      <c r="C12" s="30" t="s">
        <v>25</v>
      </c>
      <c r="D12" s="30" t="s">
        <v>26</v>
      </c>
      <c r="E12" s="30" t="s">
        <v>22</v>
      </c>
      <c r="F12" s="11" t="str">
        <f t="shared" ref="F12:F75" si="34">MID(E12,1,11)</f>
        <v>Toll_pathwa</v>
      </c>
      <c r="H12" s="11">
        <f>VLOOKUP($B12,data!$B$3:$Q$15316,'diff expr 0 vs 3 mites'!H$8,FALSE)</f>
        <v>0.47188983699999998</v>
      </c>
      <c r="I12" s="11">
        <f>VLOOKUP($B12,data!$B$3:$Q$15316,'diff expr 0 vs 3 mites'!I$8,FALSE)</f>
        <v>0.45323490900000002</v>
      </c>
      <c r="J12" s="11">
        <f>VLOOKUP($B12,data!$B$3:$Q$15316,'diff expr 0 vs 3 mites'!J$8,FALSE)</f>
        <v>0.32619261399999999</v>
      </c>
      <c r="K12" s="11">
        <f>VLOOKUP($B12,data!$B$3:$Q$15316,'diff expr 0 vs 3 mites'!K$8,FALSE)</f>
        <v>9.1957365999999999E-2</v>
      </c>
      <c r="L12" s="11">
        <f>VLOOKUP($B12,data!$B$3:$Q$15316,'diff expr 0 vs 3 mites'!L$8,FALSE)</f>
        <v>1.0222094559999999</v>
      </c>
      <c r="M12" s="11">
        <f>VLOOKUP($B12,data!$B$3:$Q$15316,'diff expr 0 vs 3 mites'!M$8,FALSE)</f>
        <v>0.16411395200000001</v>
      </c>
      <c r="N12" s="11">
        <f>VLOOKUP($B12,data!$B$3:$Q$15316,'diff expr 0 vs 3 mites'!N$8,FALSE)</f>
        <v>1.4744039010000001</v>
      </c>
      <c r="O12" s="11">
        <f>VLOOKUP($B12,data!$B$3:$Q$15316,'diff expr 0 vs 3 mites'!O$8,FALSE)</f>
        <v>0.87885445600000001</v>
      </c>
      <c r="P12" s="11">
        <f>VLOOKUP($B12,data!$B$3:$Q$15316,'diff expr 0 vs 3 mites'!P$8,FALSE)</f>
        <v>0.54911385300000004</v>
      </c>
      <c r="R12" s="27" t="s">
        <v>27749</v>
      </c>
      <c r="T12" s="2">
        <f t="shared" si="1"/>
        <v>5</v>
      </c>
      <c r="U12" s="2">
        <f t="shared" si="2"/>
        <v>4</v>
      </c>
      <c r="V12" s="2">
        <f t="shared" si="3"/>
        <v>3</v>
      </c>
      <c r="W12" s="2">
        <f t="shared" si="4"/>
        <v>1</v>
      </c>
      <c r="X12" s="2">
        <f t="shared" si="5"/>
        <v>8</v>
      </c>
      <c r="Y12" s="2">
        <f t="shared" si="6"/>
        <v>2</v>
      </c>
      <c r="Z12" s="2">
        <f t="shared" si="7"/>
        <v>9</v>
      </c>
      <c r="AA12" s="2">
        <f t="shared" si="8"/>
        <v>7</v>
      </c>
      <c r="AB12" s="2">
        <f t="shared" si="9"/>
        <v>6</v>
      </c>
      <c r="AC12" s="2"/>
      <c r="AD12" s="2">
        <f t="shared" si="10"/>
        <v>0</v>
      </c>
      <c r="AE12" s="2">
        <f t="shared" si="11"/>
        <v>0</v>
      </c>
      <c r="AF12" s="2">
        <f t="shared" si="12"/>
        <v>0</v>
      </c>
      <c r="AG12" s="2">
        <f t="shared" si="13"/>
        <v>0</v>
      </c>
      <c r="AH12" s="2">
        <f t="shared" si="14"/>
        <v>0</v>
      </c>
      <c r="AI12" s="2">
        <f t="shared" si="15"/>
        <v>0</v>
      </c>
      <c r="AJ12" s="2">
        <f t="shared" si="16"/>
        <v>0</v>
      </c>
      <c r="AK12" s="2">
        <f t="shared" si="17"/>
        <v>0</v>
      </c>
      <c r="AL12" s="2">
        <f t="shared" si="18"/>
        <v>0</v>
      </c>
      <c r="AM12" s="2"/>
      <c r="AN12" s="2">
        <f t="shared" si="19"/>
        <v>5</v>
      </c>
      <c r="AO12" s="2">
        <f t="shared" si="20"/>
        <v>4</v>
      </c>
      <c r="AP12" s="2">
        <f t="shared" si="21"/>
        <v>3</v>
      </c>
      <c r="AQ12" s="2">
        <f t="shared" si="22"/>
        <v>1</v>
      </c>
      <c r="AR12" s="2">
        <f t="shared" si="23"/>
        <v>8</v>
      </c>
      <c r="AS12" s="2">
        <f t="shared" si="24"/>
        <v>2</v>
      </c>
      <c r="AT12" s="2">
        <f t="shared" si="25"/>
        <v>9</v>
      </c>
      <c r="AU12" s="2">
        <f t="shared" si="26"/>
        <v>7</v>
      </c>
      <c r="AV12" s="2">
        <f t="shared" si="27"/>
        <v>6</v>
      </c>
      <c r="AW12" s="2"/>
      <c r="AX12" s="5">
        <f t="shared" si="28"/>
        <v>4</v>
      </c>
      <c r="AY12" s="2">
        <f t="shared" si="29"/>
        <v>5</v>
      </c>
      <c r="AZ12" s="2">
        <f t="shared" si="30"/>
        <v>13</v>
      </c>
      <c r="BA12" s="2">
        <f t="shared" ref="BA12:BA75" si="35">SUM(AR12:AV12)</f>
        <v>32</v>
      </c>
      <c r="BB12" s="2">
        <f t="shared" ref="BB12:BB75" si="36">AX12*AY12+(AX12*(AX12+1))/2-AZ12</f>
        <v>17</v>
      </c>
      <c r="BC12" s="2">
        <f t="shared" ref="BC12:BC75" si="37">AX12*AY12+(AY12*(AY12+1)/2-BA12)</f>
        <v>3</v>
      </c>
      <c r="BD12" s="2">
        <f t="shared" ref="BD12:BD75" si="38">MIN(BB12:BC12)</f>
        <v>3</v>
      </c>
      <c r="BE12" s="19">
        <f t="shared" ref="BE12:BE75" si="39">AX12*AY12/2</f>
        <v>10</v>
      </c>
      <c r="BF12" s="19">
        <f t="shared" ref="BF12:BF75" si="40">SQRT((AX12*AY12*(AX12+AY12+1))/12)</f>
        <v>4.0824829046386304</v>
      </c>
      <c r="BG12" s="31">
        <f t="shared" ref="BG12:BG75" si="41">(BD12-BE12)/BF12</f>
        <v>-1.7146428199482247</v>
      </c>
      <c r="BH12" s="32">
        <f t="shared" si="31"/>
        <v>4.3205366486849993E-2</v>
      </c>
      <c r="BI12" s="62">
        <f t="shared" si="32"/>
        <v>3.0422535211267605E-2</v>
      </c>
      <c r="BJ12" s="62" t="str">
        <f t="shared" ref="BJ12:BJ75" si="42">IF(BH12&lt;BI12,BH12,"")</f>
        <v/>
      </c>
      <c r="BK12" s="73" t="str">
        <f t="shared" ref="BK12:BK75" si="43">IF(BH12&lt;=MAX(BJ$11:BJ$365),"sign","")</f>
        <v/>
      </c>
      <c r="BM12" s="11">
        <f t="shared" si="33"/>
        <v>0.3865099243139094</v>
      </c>
    </row>
    <row r="13" spans="1:66">
      <c r="A13" s="30" t="s">
        <v>27</v>
      </c>
      <c r="B13" s="30" t="s">
        <v>28</v>
      </c>
      <c r="C13" s="30" t="s">
        <v>29</v>
      </c>
      <c r="D13" s="30" t="s">
        <v>30</v>
      </c>
      <c r="E13" s="30" t="s">
        <v>22</v>
      </c>
      <c r="F13" s="11" t="str">
        <f t="shared" si="34"/>
        <v>Toll_pathwa</v>
      </c>
      <c r="H13" s="11">
        <f>VLOOKUP($B13,data!$B$3:$Q$15316,'diff expr 0 vs 3 mites'!H$8,FALSE)</f>
        <v>1.024810655</v>
      </c>
      <c r="I13" s="11">
        <f>VLOOKUP($B13,data!$B$3:$Q$15316,'diff expr 0 vs 3 mites'!I$8,FALSE)</f>
        <v>0.91718626199999997</v>
      </c>
      <c r="J13" s="11">
        <f>VLOOKUP($B13,data!$B$3:$Q$15316,'diff expr 0 vs 3 mites'!J$8,FALSE)</f>
        <v>0.94453024200000002</v>
      </c>
      <c r="K13" s="11">
        <f>VLOOKUP($B13,data!$B$3:$Q$15316,'diff expr 0 vs 3 mites'!K$8,FALSE)</f>
        <v>0.79882109199999995</v>
      </c>
      <c r="L13" s="11">
        <f>VLOOKUP($B13,data!$B$3:$Q$15316,'diff expr 0 vs 3 mites'!L$8,FALSE)</f>
        <v>19.777723129999998</v>
      </c>
      <c r="M13" s="11">
        <f>VLOOKUP($B13,data!$B$3:$Q$15316,'diff expr 0 vs 3 mites'!M$8,FALSE)</f>
        <v>1.969969064</v>
      </c>
      <c r="N13" s="11">
        <f>VLOOKUP($B13,data!$B$3:$Q$15316,'diff expr 0 vs 3 mites'!N$8,FALSE)</f>
        <v>30.739069189999999</v>
      </c>
      <c r="O13" s="11">
        <f>VLOOKUP($B13,data!$B$3:$Q$15316,'diff expr 0 vs 3 mites'!O$8,FALSE)</f>
        <v>0.82023432600000001</v>
      </c>
      <c r="P13" s="11">
        <f>VLOOKUP($B13,data!$B$3:$Q$15316,'diff expr 0 vs 3 mites'!P$8,FALSE)</f>
        <v>5.492816071</v>
      </c>
      <c r="R13" s="27" t="s">
        <v>27749</v>
      </c>
      <c r="T13" s="2">
        <f t="shared" si="1"/>
        <v>5</v>
      </c>
      <c r="U13" s="2">
        <f t="shared" si="2"/>
        <v>3</v>
      </c>
      <c r="V13" s="2">
        <f t="shared" si="3"/>
        <v>4</v>
      </c>
      <c r="W13" s="2">
        <f t="shared" si="4"/>
        <v>1</v>
      </c>
      <c r="X13" s="2">
        <f t="shared" si="5"/>
        <v>8</v>
      </c>
      <c r="Y13" s="2">
        <f t="shared" si="6"/>
        <v>6</v>
      </c>
      <c r="Z13" s="2">
        <f t="shared" si="7"/>
        <v>9</v>
      </c>
      <c r="AA13" s="2">
        <f t="shared" si="8"/>
        <v>2</v>
      </c>
      <c r="AB13" s="2">
        <f t="shared" si="9"/>
        <v>7</v>
      </c>
      <c r="AC13" s="2"/>
      <c r="AD13" s="2">
        <f t="shared" si="10"/>
        <v>0</v>
      </c>
      <c r="AE13" s="2">
        <f t="shared" si="11"/>
        <v>0</v>
      </c>
      <c r="AF13" s="2">
        <f t="shared" si="12"/>
        <v>0</v>
      </c>
      <c r="AG13" s="2">
        <f t="shared" si="13"/>
        <v>0</v>
      </c>
      <c r="AH13" s="2">
        <f t="shared" si="14"/>
        <v>0</v>
      </c>
      <c r="AI13" s="2">
        <f t="shared" si="15"/>
        <v>0</v>
      </c>
      <c r="AJ13" s="2">
        <f t="shared" si="16"/>
        <v>0</v>
      </c>
      <c r="AK13" s="2">
        <f t="shared" si="17"/>
        <v>0</v>
      </c>
      <c r="AL13" s="2">
        <f t="shared" si="18"/>
        <v>0</v>
      </c>
      <c r="AM13" s="2"/>
      <c r="AN13" s="2">
        <f t="shared" si="19"/>
        <v>5</v>
      </c>
      <c r="AO13" s="2">
        <f t="shared" si="20"/>
        <v>3</v>
      </c>
      <c r="AP13" s="2">
        <f t="shared" si="21"/>
        <v>4</v>
      </c>
      <c r="AQ13" s="2">
        <f t="shared" si="22"/>
        <v>1</v>
      </c>
      <c r="AR13" s="2">
        <f t="shared" si="23"/>
        <v>8</v>
      </c>
      <c r="AS13" s="2">
        <f t="shared" si="24"/>
        <v>6</v>
      </c>
      <c r="AT13" s="2">
        <f t="shared" si="25"/>
        <v>9</v>
      </c>
      <c r="AU13" s="2">
        <f t="shared" si="26"/>
        <v>2</v>
      </c>
      <c r="AV13" s="2">
        <f t="shared" si="27"/>
        <v>7</v>
      </c>
      <c r="AW13" s="2"/>
      <c r="AX13" s="5">
        <f t="shared" si="28"/>
        <v>4</v>
      </c>
      <c r="AY13" s="2">
        <f t="shared" si="29"/>
        <v>5</v>
      </c>
      <c r="AZ13" s="2">
        <f t="shared" si="30"/>
        <v>13</v>
      </c>
      <c r="BA13" s="2">
        <f t="shared" si="35"/>
        <v>32</v>
      </c>
      <c r="BB13" s="2">
        <f t="shared" si="36"/>
        <v>17</v>
      </c>
      <c r="BC13" s="2">
        <f t="shared" si="37"/>
        <v>3</v>
      </c>
      <c r="BD13" s="2">
        <f t="shared" si="38"/>
        <v>3</v>
      </c>
      <c r="BE13" s="19">
        <f t="shared" si="39"/>
        <v>10</v>
      </c>
      <c r="BF13" s="19">
        <f t="shared" si="40"/>
        <v>4.0824829046386304</v>
      </c>
      <c r="BG13" s="31">
        <f t="shared" si="41"/>
        <v>-1.7146428199482247</v>
      </c>
      <c r="BH13" s="32">
        <f t="shared" si="31"/>
        <v>4.3205366486849993E-2</v>
      </c>
      <c r="BI13" s="62">
        <f t="shared" si="32"/>
        <v>3.0422535211267605E-2</v>
      </c>
      <c r="BJ13" s="62" t="str">
        <f t="shared" si="42"/>
        <v/>
      </c>
      <c r="BK13" s="73" t="str">
        <f t="shared" si="43"/>
        <v/>
      </c>
      <c r="BM13" s="11">
        <f t="shared" si="33"/>
        <v>1.1059873896230847</v>
      </c>
    </row>
    <row r="14" spans="1:66">
      <c r="A14" s="30" t="s">
        <v>31</v>
      </c>
      <c r="B14" s="30" t="s">
        <v>32</v>
      </c>
      <c r="C14" s="30" t="s">
        <v>25</v>
      </c>
      <c r="D14" s="30" t="s">
        <v>26</v>
      </c>
      <c r="E14" s="30" t="s">
        <v>22</v>
      </c>
      <c r="F14" s="11" t="str">
        <f t="shared" si="34"/>
        <v>Toll_pathwa</v>
      </c>
      <c r="H14" s="11">
        <f>VLOOKUP($B14,data!$B$3:$Q$15316,'diff expr 0 vs 3 mites'!H$8,FALSE)</f>
        <v>0.49789192999999998</v>
      </c>
      <c r="I14" s="11">
        <f>VLOOKUP($B14,data!$B$3:$Q$15316,'diff expr 0 vs 3 mites'!I$8,FALSE)</f>
        <v>0.29888067299999999</v>
      </c>
      <c r="J14" s="11">
        <f>VLOOKUP($B14,data!$B$3:$Q$15316,'diff expr 0 vs 3 mites'!J$8,FALSE)</f>
        <v>7.6481442999999996E-2</v>
      </c>
      <c r="K14" s="11">
        <f>VLOOKUP($B14,data!$B$3:$Q$15316,'diff expr 0 vs 3 mites'!K$8,FALSE)</f>
        <v>0</v>
      </c>
      <c r="L14" s="11">
        <f>VLOOKUP($B14,data!$B$3:$Q$15316,'diff expr 0 vs 3 mites'!L$8,FALSE)</f>
        <v>0</v>
      </c>
      <c r="M14" s="11">
        <f>VLOOKUP($B14,data!$B$3:$Q$15316,'diff expr 0 vs 3 mites'!M$8,FALSE)</f>
        <v>0.41557671800000001</v>
      </c>
      <c r="N14" s="11">
        <f>VLOOKUP($B14,data!$B$3:$Q$15316,'diff expr 0 vs 3 mites'!N$8,FALSE)</f>
        <v>0</v>
      </c>
      <c r="O14" s="11">
        <f>VLOOKUP($B14,data!$B$3:$Q$15316,'diff expr 0 vs 3 mites'!O$8,FALSE)</f>
        <v>0.168596569</v>
      </c>
      <c r="P14" s="11">
        <f>VLOOKUP($B14,data!$B$3:$Q$15316,'diff expr 0 vs 3 mites'!P$8,FALSE)</f>
        <v>0</v>
      </c>
      <c r="R14" s="27" t="s">
        <v>27749</v>
      </c>
      <c r="T14" s="2">
        <f t="shared" si="1"/>
        <v>9</v>
      </c>
      <c r="U14" s="2">
        <f t="shared" si="2"/>
        <v>7</v>
      </c>
      <c r="V14" s="2">
        <f t="shared" si="3"/>
        <v>5</v>
      </c>
      <c r="W14" s="2">
        <f t="shared" si="4"/>
        <v>1</v>
      </c>
      <c r="X14" s="2">
        <f t="shared" si="5"/>
        <v>1</v>
      </c>
      <c r="Y14" s="2">
        <f t="shared" si="6"/>
        <v>8</v>
      </c>
      <c r="Z14" s="2">
        <f t="shared" si="7"/>
        <v>1</v>
      </c>
      <c r="AA14" s="2">
        <f t="shared" si="8"/>
        <v>6</v>
      </c>
      <c r="AB14" s="2">
        <f t="shared" si="9"/>
        <v>1</v>
      </c>
      <c r="AC14" s="2"/>
      <c r="AD14" s="2">
        <f t="shared" si="10"/>
        <v>0</v>
      </c>
      <c r="AE14" s="2">
        <f t="shared" si="11"/>
        <v>0</v>
      </c>
      <c r="AF14" s="2">
        <f t="shared" si="12"/>
        <v>0</v>
      </c>
      <c r="AG14" s="2">
        <f t="shared" si="13"/>
        <v>1.5</v>
      </c>
      <c r="AH14" s="2">
        <f t="shared" si="14"/>
        <v>1.5</v>
      </c>
      <c r="AI14" s="2">
        <f t="shared" si="15"/>
        <v>0</v>
      </c>
      <c r="AJ14" s="2">
        <f t="shared" si="16"/>
        <v>1.5</v>
      </c>
      <c r="AK14" s="2">
        <f t="shared" si="17"/>
        <v>0</v>
      </c>
      <c r="AL14" s="2">
        <f t="shared" si="18"/>
        <v>1.5</v>
      </c>
      <c r="AM14" s="2"/>
      <c r="AN14" s="2">
        <f t="shared" si="19"/>
        <v>9</v>
      </c>
      <c r="AO14" s="2">
        <f t="shared" si="20"/>
        <v>7</v>
      </c>
      <c r="AP14" s="2">
        <f t="shared" si="21"/>
        <v>5</v>
      </c>
      <c r="AQ14" s="2">
        <f t="shared" si="22"/>
        <v>2.5</v>
      </c>
      <c r="AR14" s="2">
        <f t="shared" si="23"/>
        <v>2.5</v>
      </c>
      <c r="AS14" s="2">
        <f t="shared" si="24"/>
        <v>8</v>
      </c>
      <c r="AT14" s="2">
        <f t="shared" si="25"/>
        <v>2.5</v>
      </c>
      <c r="AU14" s="2">
        <f t="shared" si="26"/>
        <v>6</v>
      </c>
      <c r="AV14" s="2">
        <f t="shared" si="27"/>
        <v>2.5</v>
      </c>
      <c r="AW14" s="2"/>
      <c r="AX14" s="5">
        <f t="shared" si="28"/>
        <v>4</v>
      </c>
      <c r="AY14" s="2">
        <f t="shared" si="29"/>
        <v>5</v>
      </c>
      <c r="AZ14" s="2">
        <f t="shared" si="30"/>
        <v>23.5</v>
      </c>
      <c r="BA14" s="2">
        <f t="shared" si="35"/>
        <v>21.5</v>
      </c>
      <c r="BB14" s="2">
        <f t="shared" si="36"/>
        <v>6.5</v>
      </c>
      <c r="BC14" s="2">
        <f t="shared" si="37"/>
        <v>13.5</v>
      </c>
      <c r="BD14" s="2">
        <f t="shared" si="38"/>
        <v>6.5</v>
      </c>
      <c r="BE14" s="19">
        <f t="shared" si="39"/>
        <v>10</v>
      </c>
      <c r="BF14" s="19">
        <f t="shared" si="40"/>
        <v>4.0824829046386304</v>
      </c>
      <c r="BG14" s="31">
        <f t="shared" si="41"/>
        <v>-0.85732140997411233</v>
      </c>
      <c r="BH14" s="32">
        <f t="shared" si="31"/>
        <v>0.19563363964131963</v>
      </c>
      <c r="BI14" s="62">
        <f t="shared" si="32"/>
        <v>6.816901408450704E-2</v>
      </c>
      <c r="BJ14" s="62" t="str">
        <f t="shared" si="42"/>
        <v/>
      </c>
      <c r="BK14" s="73" t="str">
        <f t="shared" si="43"/>
        <v/>
      </c>
      <c r="BM14" s="11">
        <f t="shared" si="33"/>
        <v>-0.27150892578510444</v>
      </c>
    </row>
    <row r="15" spans="1:66">
      <c r="A15" s="30" t="s">
        <v>33</v>
      </c>
      <c r="B15" s="30" t="s">
        <v>34</v>
      </c>
      <c r="C15" s="30" t="s">
        <v>29</v>
      </c>
      <c r="D15" s="30" t="s">
        <v>30</v>
      </c>
      <c r="E15" s="30" t="s">
        <v>22</v>
      </c>
      <c r="F15" s="11" t="str">
        <f t="shared" si="34"/>
        <v>Toll_pathwa</v>
      </c>
      <c r="H15" s="11">
        <f>VLOOKUP($B15,data!$B$3:$Q$15316,'diff expr 0 vs 3 mites'!H$8,FALSE)</f>
        <v>2.9460306300000001</v>
      </c>
      <c r="I15" s="11">
        <f>VLOOKUP($B15,data!$B$3:$Q$15316,'diff expr 0 vs 3 mites'!I$8,FALSE)</f>
        <v>3.52409712</v>
      </c>
      <c r="J15" s="11">
        <f>VLOOKUP($B15,data!$B$3:$Q$15316,'diff expr 0 vs 3 mites'!J$8,FALSE)</f>
        <v>2.0405499699999998</v>
      </c>
      <c r="K15" s="11">
        <f>VLOOKUP($B15,data!$B$3:$Q$15316,'diff expr 0 vs 3 mites'!K$8,FALSE)</f>
        <v>2.421633709</v>
      </c>
      <c r="L15" s="11">
        <f>VLOOKUP($B15,data!$B$3:$Q$15316,'diff expr 0 vs 3 mites'!L$8,FALSE)</f>
        <v>6.0336092680000002</v>
      </c>
      <c r="M15" s="11">
        <f>VLOOKUP($B15,data!$B$3:$Q$15316,'diff expr 0 vs 3 mites'!M$8,FALSE)</f>
        <v>4.3814389589999996</v>
      </c>
      <c r="N15" s="11">
        <f>VLOOKUP($B15,data!$B$3:$Q$15316,'diff expr 0 vs 3 mites'!N$8,FALSE)</f>
        <v>5.0877293400000001</v>
      </c>
      <c r="O15" s="11">
        <f>VLOOKUP($B15,data!$B$3:$Q$15316,'diff expr 0 vs 3 mites'!O$8,FALSE)</f>
        <v>4.0266250250000004</v>
      </c>
      <c r="P15" s="11">
        <f>VLOOKUP($B15,data!$B$3:$Q$15316,'diff expr 0 vs 3 mites'!P$8,FALSE)</f>
        <v>4.6539649540000001</v>
      </c>
      <c r="R15" s="27" t="s">
        <v>27749</v>
      </c>
      <c r="T15" s="2">
        <f t="shared" si="1"/>
        <v>3</v>
      </c>
      <c r="U15" s="2">
        <f t="shared" si="2"/>
        <v>4</v>
      </c>
      <c r="V15" s="2">
        <f t="shared" si="3"/>
        <v>1</v>
      </c>
      <c r="W15" s="2">
        <f t="shared" si="4"/>
        <v>2</v>
      </c>
      <c r="X15" s="2">
        <f t="shared" si="5"/>
        <v>9</v>
      </c>
      <c r="Y15" s="2">
        <f t="shared" si="6"/>
        <v>6</v>
      </c>
      <c r="Z15" s="2">
        <f t="shared" si="7"/>
        <v>8</v>
      </c>
      <c r="AA15" s="2">
        <f t="shared" si="8"/>
        <v>5</v>
      </c>
      <c r="AB15" s="2">
        <f t="shared" si="9"/>
        <v>7</v>
      </c>
      <c r="AC15" s="2"/>
      <c r="AD15" s="2">
        <f t="shared" si="10"/>
        <v>0</v>
      </c>
      <c r="AE15" s="2">
        <f t="shared" si="11"/>
        <v>0</v>
      </c>
      <c r="AF15" s="2">
        <f t="shared" si="12"/>
        <v>0</v>
      </c>
      <c r="AG15" s="2">
        <f t="shared" si="13"/>
        <v>0</v>
      </c>
      <c r="AH15" s="2">
        <f t="shared" si="14"/>
        <v>0</v>
      </c>
      <c r="AI15" s="2">
        <f t="shared" si="15"/>
        <v>0</v>
      </c>
      <c r="AJ15" s="2">
        <f t="shared" si="16"/>
        <v>0</v>
      </c>
      <c r="AK15" s="2">
        <f t="shared" si="17"/>
        <v>0</v>
      </c>
      <c r="AL15" s="2">
        <f t="shared" si="18"/>
        <v>0</v>
      </c>
      <c r="AM15" s="2"/>
      <c r="AN15" s="2">
        <f t="shared" si="19"/>
        <v>3</v>
      </c>
      <c r="AO15" s="2">
        <f t="shared" si="20"/>
        <v>4</v>
      </c>
      <c r="AP15" s="2">
        <f t="shared" si="21"/>
        <v>1</v>
      </c>
      <c r="AQ15" s="2">
        <f t="shared" si="22"/>
        <v>2</v>
      </c>
      <c r="AR15" s="2">
        <f t="shared" si="23"/>
        <v>9</v>
      </c>
      <c r="AS15" s="2">
        <f t="shared" si="24"/>
        <v>6</v>
      </c>
      <c r="AT15" s="2">
        <f t="shared" si="25"/>
        <v>8</v>
      </c>
      <c r="AU15" s="2">
        <f t="shared" si="26"/>
        <v>5</v>
      </c>
      <c r="AV15" s="2">
        <f t="shared" si="27"/>
        <v>7</v>
      </c>
      <c r="AW15" s="2"/>
      <c r="AX15" s="5">
        <f t="shared" si="28"/>
        <v>4</v>
      </c>
      <c r="AY15" s="2">
        <f t="shared" si="29"/>
        <v>5</v>
      </c>
      <c r="AZ15" s="2">
        <f t="shared" si="30"/>
        <v>10</v>
      </c>
      <c r="BA15" s="2">
        <f t="shared" si="35"/>
        <v>35</v>
      </c>
      <c r="BB15" s="2">
        <f t="shared" si="36"/>
        <v>20</v>
      </c>
      <c r="BC15" s="2">
        <f t="shared" si="37"/>
        <v>0</v>
      </c>
      <c r="BD15" s="2">
        <f t="shared" si="38"/>
        <v>0</v>
      </c>
      <c r="BE15" s="19">
        <f t="shared" si="39"/>
        <v>10</v>
      </c>
      <c r="BF15" s="19">
        <f t="shared" si="40"/>
        <v>4.0824829046386304</v>
      </c>
      <c r="BG15" s="31">
        <f t="shared" si="41"/>
        <v>-2.4494897427831779</v>
      </c>
      <c r="BH15" s="32">
        <f t="shared" si="31"/>
        <v>7.1529392177148241E-3</v>
      </c>
      <c r="BI15" s="62">
        <f t="shared" si="32"/>
        <v>2.8169014084507044E-4</v>
      </c>
      <c r="BJ15" s="62" t="str">
        <f t="shared" si="42"/>
        <v/>
      </c>
      <c r="BK15" s="73" t="str">
        <f t="shared" si="43"/>
        <v>sign</v>
      </c>
      <c r="BM15" s="11">
        <f t="shared" si="33"/>
        <v>0.24789476849761818</v>
      </c>
    </row>
    <row r="16" spans="1:66">
      <c r="A16" s="30" t="s">
        <v>35</v>
      </c>
      <c r="B16" s="30" t="s">
        <v>36</v>
      </c>
      <c r="C16" s="30" t="s">
        <v>37</v>
      </c>
      <c r="D16" s="30" t="s">
        <v>38</v>
      </c>
      <c r="E16" s="30" t="s">
        <v>22</v>
      </c>
      <c r="F16" s="11" t="str">
        <f t="shared" si="34"/>
        <v>Toll_pathwa</v>
      </c>
      <c r="H16" s="11">
        <f>VLOOKUP($B16,data!$B$3:$Q$15316,'diff expr 0 vs 3 mites'!H$8,FALSE)</f>
        <v>0.58701671499999997</v>
      </c>
      <c r="I16" s="11">
        <f>VLOOKUP($B16,data!$B$3:$Q$15316,'diff expr 0 vs 3 mites'!I$8,FALSE)</f>
        <v>0.37587369900000001</v>
      </c>
      <c r="J16" s="11">
        <f>VLOOKUP($B16,data!$B$3:$Q$15316,'diff expr 0 vs 3 mites'!J$8,FALSE)</f>
        <v>0.52099347900000004</v>
      </c>
      <c r="K16" s="11">
        <f>VLOOKUP($B16,data!$B$3:$Q$15316,'diff expr 0 vs 3 mites'!K$8,FALSE)</f>
        <v>0.37283379900000002</v>
      </c>
      <c r="L16" s="11">
        <f>VLOOKUP($B16,data!$B$3:$Q$15316,'diff expr 0 vs 3 mites'!L$8,FALSE)</f>
        <v>2.260618155</v>
      </c>
      <c r="M16" s="11">
        <f>VLOOKUP($B16,data!$B$3:$Q$15316,'diff expr 0 vs 3 mites'!M$8,FALSE)</f>
        <v>0.81056224099999996</v>
      </c>
      <c r="N16" s="11">
        <f>VLOOKUP($B16,data!$B$3:$Q$15316,'diff expr 0 vs 3 mites'!N$8,FALSE)</f>
        <v>4.2388411389999998</v>
      </c>
      <c r="O16" s="11">
        <f>VLOOKUP($B16,data!$B$3:$Q$15316,'diff expr 0 vs 3 mites'!O$8,FALSE)</f>
        <v>1.001242457</v>
      </c>
      <c r="P16" s="11">
        <f>VLOOKUP($B16,data!$B$3:$Q$15316,'diff expr 0 vs 3 mites'!P$8,FALSE)</f>
        <v>1.281831127</v>
      </c>
      <c r="R16" s="27" t="s">
        <v>27749</v>
      </c>
      <c r="T16" s="2">
        <f t="shared" si="1"/>
        <v>4</v>
      </c>
      <c r="U16" s="2">
        <f t="shared" si="2"/>
        <v>2</v>
      </c>
      <c r="V16" s="2">
        <f t="shared" si="3"/>
        <v>3</v>
      </c>
      <c r="W16" s="2">
        <f t="shared" si="4"/>
        <v>1</v>
      </c>
      <c r="X16" s="2">
        <f t="shared" si="5"/>
        <v>8</v>
      </c>
      <c r="Y16" s="2">
        <f t="shared" si="6"/>
        <v>5</v>
      </c>
      <c r="Z16" s="2">
        <f t="shared" si="7"/>
        <v>9</v>
      </c>
      <c r="AA16" s="2">
        <f t="shared" si="8"/>
        <v>6</v>
      </c>
      <c r="AB16" s="2">
        <f t="shared" si="9"/>
        <v>7</v>
      </c>
      <c r="AC16" s="2"/>
      <c r="AD16" s="2">
        <f t="shared" si="10"/>
        <v>0</v>
      </c>
      <c r="AE16" s="2">
        <f t="shared" si="11"/>
        <v>0</v>
      </c>
      <c r="AF16" s="2">
        <f t="shared" si="12"/>
        <v>0</v>
      </c>
      <c r="AG16" s="2">
        <f t="shared" si="13"/>
        <v>0</v>
      </c>
      <c r="AH16" s="2">
        <f t="shared" si="14"/>
        <v>0</v>
      </c>
      <c r="AI16" s="2">
        <f t="shared" si="15"/>
        <v>0</v>
      </c>
      <c r="AJ16" s="2">
        <f t="shared" si="16"/>
        <v>0</v>
      </c>
      <c r="AK16" s="2">
        <f t="shared" si="17"/>
        <v>0</v>
      </c>
      <c r="AL16" s="2">
        <f t="shared" si="18"/>
        <v>0</v>
      </c>
      <c r="AM16" s="2"/>
      <c r="AN16" s="2">
        <f t="shared" si="19"/>
        <v>4</v>
      </c>
      <c r="AO16" s="2">
        <f t="shared" si="20"/>
        <v>2</v>
      </c>
      <c r="AP16" s="2">
        <f t="shared" si="21"/>
        <v>3</v>
      </c>
      <c r="AQ16" s="2">
        <f t="shared" si="22"/>
        <v>1</v>
      </c>
      <c r="AR16" s="2">
        <f t="shared" si="23"/>
        <v>8</v>
      </c>
      <c r="AS16" s="2">
        <f t="shared" si="24"/>
        <v>5</v>
      </c>
      <c r="AT16" s="2">
        <f t="shared" si="25"/>
        <v>9</v>
      </c>
      <c r="AU16" s="2">
        <f t="shared" si="26"/>
        <v>6</v>
      </c>
      <c r="AV16" s="2">
        <f t="shared" si="27"/>
        <v>7</v>
      </c>
      <c r="AW16" s="2"/>
      <c r="AX16" s="5">
        <f t="shared" si="28"/>
        <v>4</v>
      </c>
      <c r="AY16" s="2">
        <f t="shared" si="29"/>
        <v>5</v>
      </c>
      <c r="AZ16" s="2">
        <f t="shared" si="30"/>
        <v>10</v>
      </c>
      <c r="BA16" s="2">
        <f t="shared" si="35"/>
        <v>35</v>
      </c>
      <c r="BB16" s="2">
        <f t="shared" si="36"/>
        <v>20</v>
      </c>
      <c r="BC16" s="2">
        <f t="shared" si="37"/>
        <v>0</v>
      </c>
      <c r="BD16" s="2">
        <f t="shared" si="38"/>
        <v>0</v>
      </c>
      <c r="BE16" s="19">
        <f t="shared" si="39"/>
        <v>10</v>
      </c>
      <c r="BF16" s="19">
        <f t="shared" si="40"/>
        <v>4.0824829046386304</v>
      </c>
      <c r="BG16" s="31">
        <f t="shared" si="41"/>
        <v>-2.4494897427831779</v>
      </c>
      <c r="BH16" s="32">
        <f t="shared" si="31"/>
        <v>7.1529392177148241E-3</v>
      </c>
      <c r="BI16" s="62">
        <f t="shared" si="32"/>
        <v>2.8169014084507044E-4</v>
      </c>
      <c r="BJ16" s="62" t="str">
        <f t="shared" si="42"/>
        <v/>
      </c>
      <c r="BK16" s="73" t="str">
        <f t="shared" si="43"/>
        <v>sign</v>
      </c>
      <c r="BM16" s="11">
        <f t="shared" si="33"/>
        <v>0.6163028620005212</v>
      </c>
    </row>
    <row r="17" spans="1:65">
      <c r="A17" s="30" t="s">
        <v>39</v>
      </c>
      <c r="B17" s="30" t="s">
        <v>40</v>
      </c>
      <c r="C17" s="30" t="s">
        <v>41</v>
      </c>
      <c r="D17" s="30" t="s">
        <v>42</v>
      </c>
      <c r="E17" s="30" t="s">
        <v>22</v>
      </c>
      <c r="F17" s="11" t="str">
        <f t="shared" si="34"/>
        <v>Toll_pathwa</v>
      </c>
      <c r="H17" s="11">
        <f>VLOOKUP($B17,data!$B$3:$Q$15316,'diff expr 0 vs 3 mites'!H$8,FALSE)</f>
        <v>0.52606589800000003</v>
      </c>
      <c r="I17" s="11">
        <f>VLOOKUP($B17,data!$B$3:$Q$15316,'diff expr 0 vs 3 mites'!I$8,FALSE)</f>
        <v>1.263173154</v>
      </c>
      <c r="J17" s="11">
        <f>VLOOKUP($B17,data!$B$3:$Q$15316,'diff expr 0 vs 3 mites'!J$8,FALSE)</f>
        <v>0.79340001699999996</v>
      </c>
      <c r="K17" s="11">
        <f>VLOOKUP($B17,data!$B$3:$Q$15316,'diff expr 0 vs 3 mites'!K$8,FALSE)</f>
        <v>0.78283935599999999</v>
      </c>
      <c r="L17" s="11">
        <f>VLOOKUP($B17,data!$B$3:$Q$15316,'diff expr 0 vs 3 mites'!L$8,FALSE)</f>
        <v>0.82877515199999996</v>
      </c>
      <c r="M17" s="11">
        <f>VLOOKUP($B17,data!$B$3:$Q$15316,'diff expr 0 vs 3 mites'!M$8,FALSE)</f>
        <v>2.0224878409999998</v>
      </c>
      <c r="N17" s="11">
        <f>VLOOKUP($B17,data!$B$3:$Q$15316,'diff expr 0 vs 3 mites'!N$8,FALSE)</f>
        <v>1.195400131</v>
      </c>
      <c r="O17" s="11">
        <f>VLOOKUP($B17,data!$B$3:$Q$15316,'diff expr 0 vs 3 mites'!O$8,FALSE)</f>
        <v>1.263152287</v>
      </c>
      <c r="P17" s="11">
        <f>VLOOKUP($B17,data!$B$3:$Q$15316,'diff expr 0 vs 3 mites'!P$8,FALSE)</f>
        <v>1.3356125249999999</v>
      </c>
      <c r="R17" s="27" t="s">
        <v>27749</v>
      </c>
      <c r="T17" s="2">
        <f t="shared" si="1"/>
        <v>1</v>
      </c>
      <c r="U17" s="2">
        <f t="shared" si="2"/>
        <v>7</v>
      </c>
      <c r="V17" s="2">
        <f t="shared" si="3"/>
        <v>3</v>
      </c>
      <c r="W17" s="2">
        <f t="shared" si="4"/>
        <v>2</v>
      </c>
      <c r="X17" s="2">
        <f t="shared" si="5"/>
        <v>4</v>
      </c>
      <c r="Y17" s="2">
        <f t="shared" si="6"/>
        <v>9</v>
      </c>
      <c r="Z17" s="2">
        <f t="shared" si="7"/>
        <v>5</v>
      </c>
      <c r="AA17" s="2">
        <f t="shared" si="8"/>
        <v>6</v>
      </c>
      <c r="AB17" s="2">
        <f t="shared" si="9"/>
        <v>8</v>
      </c>
      <c r="AC17" s="2"/>
      <c r="AD17" s="2">
        <f t="shared" si="10"/>
        <v>0</v>
      </c>
      <c r="AE17" s="2">
        <f t="shared" si="11"/>
        <v>0</v>
      </c>
      <c r="AF17" s="2">
        <f t="shared" si="12"/>
        <v>0</v>
      </c>
      <c r="AG17" s="2">
        <f t="shared" si="13"/>
        <v>0</v>
      </c>
      <c r="AH17" s="2">
        <f t="shared" si="14"/>
        <v>0</v>
      </c>
      <c r="AI17" s="2">
        <f t="shared" si="15"/>
        <v>0</v>
      </c>
      <c r="AJ17" s="2">
        <f t="shared" si="16"/>
        <v>0</v>
      </c>
      <c r="AK17" s="2">
        <f t="shared" si="17"/>
        <v>0</v>
      </c>
      <c r="AL17" s="2">
        <f t="shared" si="18"/>
        <v>0</v>
      </c>
      <c r="AM17" s="2"/>
      <c r="AN17" s="2">
        <f t="shared" si="19"/>
        <v>1</v>
      </c>
      <c r="AO17" s="2">
        <f t="shared" si="20"/>
        <v>7</v>
      </c>
      <c r="AP17" s="2">
        <f t="shared" si="21"/>
        <v>3</v>
      </c>
      <c r="AQ17" s="2">
        <f t="shared" si="22"/>
        <v>2</v>
      </c>
      <c r="AR17" s="2">
        <f t="shared" si="23"/>
        <v>4</v>
      </c>
      <c r="AS17" s="2">
        <f t="shared" si="24"/>
        <v>9</v>
      </c>
      <c r="AT17" s="2">
        <f t="shared" si="25"/>
        <v>5</v>
      </c>
      <c r="AU17" s="2">
        <f t="shared" si="26"/>
        <v>6</v>
      </c>
      <c r="AV17" s="2">
        <f t="shared" si="27"/>
        <v>8</v>
      </c>
      <c r="AW17" s="2"/>
      <c r="AX17" s="5">
        <f t="shared" si="28"/>
        <v>4</v>
      </c>
      <c r="AY17" s="2">
        <f t="shared" si="29"/>
        <v>5</v>
      </c>
      <c r="AZ17" s="2">
        <f t="shared" si="30"/>
        <v>13</v>
      </c>
      <c r="BA17" s="2">
        <f t="shared" si="35"/>
        <v>32</v>
      </c>
      <c r="BB17" s="2">
        <f t="shared" si="36"/>
        <v>17</v>
      </c>
      <c r="BC17" s="2">
        <f t="shared" si="37"/>
        <v>3</v>
      </c>
      <c r="BD17" s="2">
        <f t="shared" si="38"/>
        <v>3</v>
      </c>
      <c r="BE17" s="19">
        <f t="shared" si="39"/>
        <v>10</v>
      </c>
      <c r="BF17" s="19">
        <f t="shared" si="40"/>
        <v>4.0824829046386304</v>
      </c>
      <c r="BG17" s="31">
        <f t="shared" si="41"/>
        <v>-1.7146428199482247</v>
      </c>
      <c r="BH17" s="32">
        <f t="shared" si="31"/>
        <v>4.3205366486849993E-2</v>
      </c>
      <c r="BI17" s="62">
        <f t="shared" si="32"/>
        <v>3.0422535211267605E-2</v>
      </c>
      <c r="BJ17" s="62" t="str">
        <f t="shared" si="42"/>
        <v/>
      </c>
      <c r="BK17" s="73" t="str">
        <f t="shared" si="43"/>
        <v/>
      </c>
      <c r="BM17" s="11">
        <f t="shared" si="33"/>
        <v>0.19856612902466084</v>
      </c>
    </row>
    <row r="18" spans="1:65">
      <c r="A18" s="30" t="s">
        <v>43</v>
      </c>
      <c r="B18" s="30" t="s">
        <v>44</v>
      </c>
      <c r="C18" s="30" t="s">
        <v>45</v>
      </c>
      <c r="D18" s="30" t="s">
        <v>46</v>
      </c>
      <c r="E18" s="30" t="s">
        <v>22</v>
      </c>
      <c r="F18" s="11" t="str">
        <f t="shared" si="34"/>
        <v>Toll_pathwa</v>
      </c>
      <c r="H18" s="11">
        <f>VLOOKUP($B18,data!$B$3:$Q$15316,'diff expr 0 vs 3 mites'!H$8,FALSE)</f>
        <v>1.188151196</v>
      </c>
      <c r="I18" s="11">
        <f>VLOOKUP($B18,data!$B$3:$Q$15316,'diff expr 0 vs 3 mites'!I$8,FALSE)</f>
        <v>0.77282494000000002</v>
      </c>
      <c r="J18" s="11">
        <f>VLOOKUP($B18,data!$B$3:$Q$15316,'diff expr 0 vs 3 mites'!J$8,FALSE)</f>
        <v>0.69308557199999998</v>
      </c>
      <c r="K18" s="11">
        <f>VLOOKUP($B18,data!$B$3:$Q$15316,'diff expr 0 vs 3 mites'!K$8,FALSE)</f>
        <v>0.86752545999999997</v>
      </c>
      <c r="L18" s="11">
        <f>VLOOKUP($B18,data!$B$3:$Q$15316,'diff expr 0 vs 3 mites'!L$8,FALSE)</f>
        <v>1.9547676300000001</v>
      </c>
      <c r="M18" s="11">
        <f>VLOOKUP($B18,data!$B$3:$Q$15316,'diff expr 0 vs 3 mites'!M$8,FALSE)</f>
        <v>0.77830967500000003</v>
      </c>
      <c r="N18" s="11">
        <f>VLOOKUP($B18,data!$B$3:$Q$15316,'diff expr 0 vs 3 mites'!N$8,FALSE)</f>
        <v>4.5111960230000001</v>
      </c>
      <c r="O18" s="11">
        <f>VLOOKUP($B18,data!$B$3:$Q$15316,'diff expr 0 vs 3 mites'!O$8,FALSE)</f>
        <v>1.2019053449999999</v>
      </c>
      <c r="P18" s="11">
        <f>VLOOKUP($B18,data!$B$3:$Q$15316,'diff expr 0 vs 3 mites'!P$8,FALSE)</f>
        <v>1.4467610930000001</v>
      </c>
      <c r="R18" s="27" t="s">
        <v>27749</v>
      </c>
      <c r="T18" s="2">
        <f t="shared" si="1"/>
        <v>5</v>
      </c>
      <c r="U18" s="2">
        <f t="shared" si="2"/>
        <v>2</v>
      </c>
      <c r="V18" s="2">
        <f t="shared" si="3"/>
        <v>1</v>
      </c>
      <c r="W18" s="2">
        <f t="shared" si="4"/>
        <v>4</v>
      </c>
      <c r="X18" s="2">
        <f t="shared" si="5"/>
        <v>8</v>
      </c>
      <c r="Y18" s="2">
        <f t="shared" si="6"/>
        <v>3</v>
      </c>
      <c r="Z18" s="2">
        <f t="shared" si="7"/>
        <v>9</v>
      </c>
      <c r="AA18" s="2">
        <f t="shared" si="8"/>
        <v>6</v>
      </c>
      <c r="AB18" s="2">
        <f t="shared" si="9"/>
        <v>7</v>
      </c>
      <c r="AC18" s="2"/>
      <c r="AD18" s="2">
        <f t="shared" si="10"/>
        <v>0</v>
      </c>
      <c r="AE18" s="2">
        <f t="shared" si="11"/>
        <v>0</v>
      </c>
      <c r="AF18" s="2">
        <f t="shared" si="12"/>
        <v>0</v>
      </c>
      <c r="AG18" s="2">
        <f t="shared" si="13"/>
        <v>0</v>
      </c>
      <c r="AH18" s="2">
        <f t="shared" si="14"/>
        <v>0</v>
      </c>
      <c r="AI18" s="2">
        <f t="shared" si="15"/>
        <v>0</v>
      </c>
      <c r="AJ18" s="2">
        <f t="shared" si="16"/>
        <v>0</v>
      </c>
      <c r="AK18" s="2">
        <f t="shared" si="17"/>
        <v>0</v>
      </c>
      <c r="AL18" s="2">
        <f t="shared" si="18"/>
        <v>0</v>
      </c>
      <c r="AM18" s="2"/>
      <c r="AN18" s="2">
        <f t="shared" si="19"/>
        <v>5</v>
      </c>
      <c r="AO18" s="2">
        <f t="shared" si="20"/>
        <v>2</v>
      </c>
      <c r="AP18" s="2">
        <f t="shared" si="21"/>
        <v>1</v>
      </c>
      <c r="AQ18" s="2">
        <f t="shared" si="22"/>
        <v>4</v>
      </c>
      <c r="AR18" s="2">
        <f t="shared" si="23"/>
        <v>8</v>
      </c>
      <c r="AS18" s="2">
        <f t="shared" si="24"/>
        <v>3</v>
      </c>
      <c r="AT18" s="2">
        <f t="shared" si="25"/>
        <v>9</v>
      </c>
      <c r="AU18" s="2">
        <f t="shared" si="26"/>
        <v>6</v>
      </c>
      <c r="AV18" s="2">
        <f t="shared" si="27"/>
        <v>7</v>
      </c>
      <c r="AW18" s="2"/>
      <c r="AX18" s="5">
        <f t="shared" si="28"/>
        <v>4</v>
      </c>
      <c r="AY18" s="2">
        <f t="shared" si="29"/>
        <v>5</v>
      </c>
      <c r="AZ18" s="2">
        <f t="shared" si="30"/>
        <v>12</v>
      </c>
      <c r="BA18" s="2">
        <f t="shared" si="35"/>
        <v>33</v>
      </c>
      <c r="BB18" s="2">
        <f t="shared" si="36"/>
        <v>18</v>
      </c>
      <c r="BC18" s="2">
        <f t="shared" si="37"/>
        <v>2</v>
      </c>
      <c r="BD18" s="2">
        <f t="shared" si="38"/>
        <v>2</v>
      </c>
      <c r="BE18" s="19">
        <f t="shared" si="39"/>
        <v>10</v>
      </c>
      <c r="BF18" s="19">
        <f t="shared" si="40"/>
        <v>4.0824829046386304</v>
      </c>
      <c r="BG18" s="31">
        <f t="shared" si="41"/>
        <v>-1.9595917942265424</v>
      </c>
      <c r="BH18" s="32">
        <f t="shared" si="31"/>
        <v>2.5021760624352556E-2</v>
      </c>
      <c r="BI18" s="62">
        <f t="shared" si="32"/>
        <v>2.2253521126760566E-2</v>
      </c>
      <c r="BJ18" s="62" t="str">
        <f t="shared" si="42"/>
        <v/>
      </c>
      <c r="BK18" s="73" t="str">
        <f t="shared" si="43"/>
        <v/>
      </c>
      <c r="BM18" s="11">
        <f t="shared" si="33"/>
        <v>0.35167690911383354</v>
      </c>
    </row>
    <row r="19" spans="1:65">
      <c r="A19" s="30" t="s">
        <v>47</v>
      </c>
      <c r="B19" s="30" t="s">
        <v>48</v>
      </c>
      <c r="C19" s="30" t="s">
        <v>49</v>
      </c>
      <c r="D19" s="30" t="s">
        <v>50</v>
      </c>
      <c r="E19" s="30" t="s">
        <v>22</v>
      </c>
      <c r="F19" s="11" t="str">
        <f t="shared" si="34"/>
        <v>Toll_pathwa</v>
      </c>
      <c r="H19" s="11">
        <f>VLOOKUP($B19,data!$B$3:$Q$15316,'diff expr 0 vs 3 mites'!H$8,FALSE)</f>
        <v>0.38930911499999998</v>
      </c>
      <c r="I19" s="11">
        <f>VLOOKUP($B19,data!$B$3:$Q$15316,'diff expr 0 vs 3 mites'!I$8,FALSE)</f>
        <v>0.62319800000000003</v>
      </c>
      <c r="J19" s="11">
        <f>VLOOKUP($B19,data!$B$3:$Q$15316,'diff expr 0 vs 3 mites'!J$8,FALSE)</f>
        <v>0.39867986100000002</v>
      </c>
      <c r="K19" s="11">
        <f>VLOOKUP($B19,data!$B$3:$Q$15316,'diff expr 0 vs 3 mites'!K$8,FALSE)</f>
        <v>0.30345930900000001</v>
      </c>
      <c r="L19" s="11">
        <f>VLOOKUP($B19,data!$B$3:$Q$15316,'diff expr 0 vs 3 mites'!L$8,FALSE)</f>
        <v>0</v>
      </c>
      <c r="M19" s="11">
        <f>VLOOKUP($B19,data!$B$3:$Q$15316,'diff expr 0 vs 3 mites'!M$8,FALSE)</f>
        <v>0.79431152800000004</v>
      </c>
      <c r="N19" s="11">
        <f>VLOOKUP($B19,data!$B$3:$Q$15316,'diff expr 0 vs 3 mites'!N$8,FALSE)</f>
        <v>0.64873771599999996</v>
      </c>
      <c r="O19" s="11">
        <f>VLOOKUP($B19,data!$B$3:$Q$15316,'diff expr 0 vs 3 mites'!O$8,FALSE)</f>
        <v>0.52731267299999995</v>
      </c>
      <c r="P19" s="11">
        <f>VLOOKUP($B19,data!$B$3:$Q$15316,'diff expr 0 vs 3 mites'!P$8,FALSE)</f>
        <v>0.40268349199999998</v>
      </c>
      <c r="R19" s="27" t="s">
        <v>27749</v>
      </c>
      <c r="T19" s="2">
        <f t="shared" si="1"/>
        <v>3</v>
      </c>
      <c r="U19" s="2">
        <f t="shared" si="2"/>
        <v>7</v>
      </c>
      <c r="V19" s="2">
        <f t="shared" si="3"/>
        <v>4</v>
      </c>
      <c r="W19" s="2">
        <f t="shared" si="4"/>
        <v>2</v>
      </c>
      <c r="X19" s="2">
        <f t="shared" si="5"/>
        <v>1</v>
      </c>
      <c r="Y19" s="2">
        <f t="shared" si="6"/>
        <v>9</v>
      </c>
      <c r="Z19" s="2">
        <f t="shared" si="7"/>
        <v>8</v>
      </c>
      <c r="AA19" s="2">
        <f t="shared" si="8"/>
        <v>6</v>
      </c>
      <c r="AB19" s="2">
        <f t="shared" si="9"/>
        <v>5</v>
      </c>
      <c r="AC19" s="2"/>
      <c r="AD19" s="2">
        <f t="shared" si="10"/>
        <v>0</v>
      </c>
      <c r="AE19" s="2">
        <f t="shared" si="11"/>
        <v>0</v>
      </c>
      <c r="AF19" s="2">
        <f t="shared" si="12"/>
        <v>0</v>
      </c>
      <c r="AG19" s="2">
        <f t="shared" si="13"/>
        <v>0</v>
      </c>
      <c r="AH19" s="2">
        <f t="shared" si="14"/>
        <v>0</v>
      </c>
      <c r="AI19" s="2">
        <f t="shared" si="15"/>
        <v>0</v>
      </c>
      <c r="AJ19" s="2">
        <f t="shared" si="16"/>
        <v>0</v>
      </c>
      <c r="AK19" s="2">
        <f t="shared" si="17"/>
        <v>0</v>
      </c>
      <c r="AL19" s="2">
        <f t="shared" si="18"/>
        <v>0</v>
      </c>
      <c r="AM19" s="2"/>
      <c r="AN19" s="2">
        <f t="shared" si="19"/>
        <v>3</v>
      </c>
      <c r="AO19" s="2">
        <f t="shared" si="20"/>
        <v>7</v>
      </c>
      <c r="AP19" s="2">
        <f t="shared" si="21"/>
        <v>4</v>
      </c>
      <c r="AQ19" s="2">
        <f t="shared" si="22"/>
        <v>2</v>
      </c>
      <c r="AR19" s="2">
        <f t="shared" si="23"/>
        <v>1</v>
      </c>
      <c r="AS19" s="2">
        <f t="shared" si="24"/>
        <v>9</v>
      </c>
      <c r="AT19" s="2">
        <f t="shared" si="25"/>
        <v>8</v>
      </c>
      <c r="AU19" s="2">
        <f t="shared" si="26"/>
        <v>6</v>
      </c>
      <c r="AV19" s="2">
        <f t="shared" si="27"/>
        <v>5</v>
      </c>
      <c r="AW19" s="2"/>
      <c r="AX19" s="5">
        <f t="shared" si="28"/>
        <v>4</v>
      </c>
      <c r="AY19" s="2">
        <f t="shared" si="29"/>
        <v>5</v>
      </c>
      <c r="AZ19" s="2">
        <f t="shared" si="30"/>
        <v>16</v>
      </c>
      <c r="BA19" s="2">
        <f t="shared" si="35"/>
        <v>29</v>
      </c>
      <c r="BB19" s="2">
        <f t="shared" si="36"/>
        <v>14</v>
      </c>
      <c r="BC19" s="2">
        <f t="shared" si="37"/>
        <v>6</v>
      </c>
      <c r="BD19" s="2">
        <f t="shared" si="38"/>
        <v>6</v>
      </c>
      <c r="BE19" s="19">
        <f t="shared" si="39"/>
        <v>10</v>
      </c>
      <c r="BF19" s="19">
        <f t="shared" si="40"/>
        <v>4.0824829046386304</v>
      </c>
      <c r="BG19" s="31">
        <f t="shared" si="41"/>
        <v>-0.9797958971132712</v>
      </c>
      <c r="BH19" s="32">
        <f t="shared" si="31"/>
        <v>0.16359343889515282</v>
      </c>
      <c r="BI19" s="62">
        <f t="shared" si="32"/>
        <v>5.9718309859154932E-2</v>
      </c>
      <c r="BJ19" s="62" t="str">
        <f t="shared" si="42"/>
        <v/>
      </c>
      <c r="BK19" s="73" t="str">
        <f t="shared" si="43"/>
        <v/>
      </c>
      <c r="BM19" s="11">
        <f t="shared" si="33"/>
        <v>4.4221492802534818E-2</v>
      </c>
    </row>
    <row r="20" spans="1:65">
      <c r="A20" s="30" t="s">
        <v>51</v>
      </c>
      <c r="B20" s="30" t="s">
        <v>52</v>
      </c>
      <c r="C20" s="30" t="s">
        <v>29</v>
      </c>
      <c r="D20" s="30" t="s">
        <v>30</v>
      </c>
      <c r="E20" s="30" t="s">
        <v>22</v>
      </c>
      <c r="F20" s="11" t="str">
        <f t="shared" si="34"/>
        <v>Toll_pathwa</v>
      </c>
      <c r="H20" s="11">
        <f>VLOOKUP($B20,data!$B$3:$Q$15316,'diff expr 0 vs 3 mites'!H$8,FALSE)</f>
        <v>3.949799923</v>
      </c>
      <c r="I20" s="11">
        <f>VLOOKUP($B20,data!$B$3:$Q$15316,'diff expr 0 vs 3 mites'!I$8,FALSE)</f>
        <v>5.3049483650000004</v>
      </c>
      <c r="J20" s="11">
        <f>VLOOKUP($B20,data!$B$3:$Q$15316,'diff expr 0 vs 3 mites'!J$8,FALSE)</f>
        <v>5.9390565110000004</v>
      </c>
      <c r="K20" s="11">
        <f>VLOOKUP($B20,data!$B$3:$Q$15316,'diff expr 0 vs 3 mites'!K$8,FALSE)</f>
        <v>5.1563584149999997</v>
      </c>
      <c r="L20" s="11">
        <f>VLOOKUP($B20,data!$B$3:$Q$15316,'diff expr 0 vs 3 mites'!L$8,FALSE)</f>
        <v>13.634063960000001</v>
      </c>
      <c r="M20" s="11">
        <f>VLOOKUP($B20,data!$B$3:$Q$15316,'diff expr 0 vs 3 mites'!M$8,FALSE)</f>
        <v>7.3261988909999998</v>
      </c>
      <c r="N20" s="11">
        <f>VLOOKUP($B20,data!$B$3:$Q$15316,'diff expr 0 vs 3 mites'!N$8,FALSE)</f>
        <v>16.374422320000001</v>
      </c>
      <c r="O20" s="11">
        <f>VLOOKUP($B20,data!$B$3:$Q$15316,'diff expr 0 vs 3 mites'!O$8,FALSE)</f>
        <v>10.199678179999999</v>
      </c>
      <c r="P20" s="11">
        <f>VLOOKUP($B20,data!$B$3:$Q$15316,'diff expr 0 vs 3 mites'!P$8,FALSE)</f>
        <v>15.64444449</v>
      </c>
      <c r="R20" s="27" t="s">
        <v>27749</v>
      </c>
      <c r="T20" s="2">
        <f t="shared" si="1"/>
        <v>1</v>
      </c>
      <c r="U20" s="2">
        <f t="shared" si="2"/>
        <v>3</v>
      </c>
      <c r="V20" s="2">
        <f t="shared" si="3"/>
        <v>4</v>
      </c>
      <c r="W20" s="2">
        <f t="shared" si="4"/>
        <v>2</v>
      </c>
      <c r="X20" s="2">
        <f t="shared" si="5"/>
        <v>7</v>
      </c>
      <c r="Y20" s="2">
        <f t="shared" si="6"/>
        <v>5</v>
      </c>
      <c r="Z20" s="2">
        <f t="shared" si="7"/>
        <v>9</v>
      </c>
      <c r="AA20" s="2">
        <f t="shared" si="8"/>
        <v>6</v>
      </c>
      <c r="AB20" s="2">
        <f t="shared" si="9"/>
        <v>8</v>
      </c>
      <c r="AC20" s="2"/>
      <c r="AD20" s="2">
        <f t="shared" si="10"/>
        <v>0</v>
      </c>
      <c r="AE20" s="2">
        <f t="shared" si="11"/>
        <v>0</v>
      </c>
      <c r="AF20" s="2">
        <f t="shared" si="12"/>
        <v>0</v>
      </c>
      <c r="AG20" s="2">
        <f t="shared" si="13"/>
        <v>0</v>
      </c>
      <c r="AH20" s="2">
        <f t="shared" si="14"/>
        <v>0</v>
      </c>
      <c r="AI20" s="2">
        <f t="shared" si="15"/>
        <v>0</v>
      </c>
      <c r="AJ20" s="2">
        <f t="shared" si="16"/>
        <v>0</v>
      </c>
      <c r="AK20" s="2">
        <f t="shared" si="17"/>
        <v>0</v>
      </c>
      <c r="AL20" s="2">
        <f t="shared" si="18"/>
        <v>0</v>
      </c>
      <c r="AM20" s="2"/>
      <c r="AN20" s="2">
        <f t="shared" si="19"/>
        <v>1</v>
      </c>
      <c r="AO20" s="2">
        <f t="shared" si="20"/>
        <v>3</v>
      </c>
      <c r="AP20" s="2">
        <f t="shared" si="21"/>
        <v>4</v>
      </c>
      <c r="AQ20" s="2">
        <f t="shared" si="22"/>
        <v>2</v>
      </c>
      <c r="AR20" s="2">
        <f t="shared" si="23"/>
        <v>7</v>
      </c>
      <c r="AS20" s="2">
        <f t="shared" si="24"/>
        <v>5</v>
      </c>
      <c r="AT20" s="2">
        <f t="shared" si="25"/>
        <v>9</v>
      </c>
      <c r="AU20" s="2">
        <f t="shared" si="26"/>
        <v>6</v>
      </c>
      <c r="AV20" s="2">
        <f t="shared" si="27"/>
        <v>8</v>
      </c>
      <c r="AW20" s="2"/>
      <c r="AX20" s="5">
        <f t="shared" si="28"/>
        <v>4</v>
      </c>
      <c r="AY20" s="2">
        <f t="shared" si="29"/>
        <v>5</v>
      </c>
      <c r="AZ20" s="2">
        <f t="shared" si="30"/>
        <v>10</v>
      </c>
      <c r="BA20" s="2">
        <f t="shared" si="35"/>
        <v>35</v>
      </c>
      <c r="BB20" s="2">
        <f t="shared" si="36"/>
        <v>20</v>
      </c>
      <c r="BC20" s="2">
        <f t="shared" si="37"/>
        <v>0</v>
      </c>
      <c r="BD20" s="2">
        <f t="shared" si="38"/>
        <v>0</v>
      </c>
      <c r="BE20" s="19">
        <f t="shared" si="39"/>
        <v>10</v>
      </c>
      <c r="BF20" s="19">
        <f t="shared" si="40"/>
        <v>4.0824829046386304</v>
      </c>
      <c r="BG20" s="31">
        <f t="shared" si="41"/>
        <v>-2.4494897427831779</v>
      </c>
      <c r="BH20" s="32">
        <f t="shared" si="31"/>
        <v>7.1529392177148241E-3</v>
      </c>
      <c r="BI20" s="62">
        <f t="shared" si="32"/>
        <v>2.8169014084507044E-4</v>
      </c>
      <c r="BJ20" s="62" t="str">
        <f t="shared" si="42"/>
        <v/>
      </c>
      <c r="BK20" s="73" t="str">
        <f t="shared" si="43"/>
        <v>sign</v>
      </c>
      <c r="BM20" s="11">
        <f t="shared" si="33"/>
        <v>0.39509351693567873</v>
      </c>
    </row>
    <row r="21" spans="1:65">
      <c r="A21" s="30" t="s">
        <v>53</v>
      </c>
      <c r="B21" s="30" t="s">
        <v>54</v>
      </c>
      <c r="C21" s="30" t="s">
        <v>55</v>
      </c>
      <c r="D21" s="30" t="s">
        <v>56</v>
      </c>
      <c r="E21" s="30" t="s">
        <v>22</v>
      </c>
      <c r="F21" s="11" t="str">
        <f t="shared" si="34"/>
        <v>Toll_pathwa</v>
      </c>
      <c r="H21" s="11">
        <f>VLOOKUP($B21,data!$B$3:$Q$15316,'diff expr 0 vs 3 mites'!H$8,FALSE)</f>
        <v>10.404338640000001</v>
      </c>
      <c r="I21" s="11">
        <f>VLOOKUP($B21,data!$B$3:$Q$15316,'diff expr 0 vs 3 mites'!I$8,FALSE)</f>
        <v>11.635952319999999</v>
      </c>
      <c r="J21" s="11">
        <f>VLOOKUP($B21,data!$B$3:$Q$15316,'diff expr 0 vs 3 mites'!J$8,FALSE)</f>
        <v>11.94056943</v>
      </c>
      <c r="K21" s="11">
        <f>VLOOKUP($B21,data!$B$3:$Q$15316,'diff expr 0 vs 3 mites'!K$8,FALSE)</f>
        <v>11.27151287</v>
      </c>
      <c r="L21" s="11">
        <f>VLOOKUP($B21,data!$B$3:$Q$15316,'diff expr 0 vs 3 mites'!L$8,FALSE)</f>
        <v>2.44479085</v>
      </c>
      <c r="M21" s="11">
        <f>VLOOKUP($B21,data!$B$3:$Q$15316,'diff expr 0 vs 3 mites'!M$8,FALSE)</f>
        <v>15.661026229999999</v>
      </c>
      <c r="N21" s="11">
        <f>VLOOKUP($B21,data!$B$3:$Q$15316,'diff expr 0 vs 3 mites'!N$8,FALSE)</f>
        <v>7.4052134870000001</v>
      </c>
      <c r="O21" s="11">
        <f>VLOOKUP($B21,data!$B$3:$Q$15316,'diff expr 0 vs 3 mites'!O$8,FALSE)</f>
        <v>18.893507379999999</v>
      </c>
      <c r="P21" s="11">
        <f>VLOOKUP($B21,data!$B$3:$Q$15316,'diff expr 0 vs 3 mites'!P$8,FALSE)</f>
        <v>11.819707449999999</v>
      </c>
      <c r="R21" s="27" t="s">
        <v>27749</v>
      </c>
      <c r="T21" s="2">
        <f t="shared" si="1"/>
        <v>3</v>
      </c>
      <c r="U21" s="2">
        <f t="shared" si="2"/>
        <v>5</v>
      </c>
      <c r="V21" s="2">
        <f t="shared" si="3"/>
        <v>7</v>
      </c>
      <c r="W21" s="2">
        <f t="shared" si="4"/>
        <v>4</v>
      </c>
      <c r="X21" s="2">
        <f t="shared" si="5"/>
        <v>1</v>
      </c>
      <c r="Y21" s="2">
        <f t="shared" si="6"/>
        <v>8</v>
      </c>
      <c r="Z21" s="2">
        <f t="shared" si="7"/>
        <v>2</v>
      </c>
      <c r="AA21" s="2">
        <f t="shared" si="8"/>
        <v>9</v>
      </c>
      <c r="AB21" s="2">
        <f t="shared" si="9"/>
        <v>6</v>
      </c>
      <c r="AC21" s="2"/>
      <c r="AD21" s="2">
        <f t="shared" si="10"/>
        <v>0</v>
      </c>
      <c r="AE21" s="2">
        <f t="shared" si="11"/>
        <v>0</v>
      </c>
      <c r="AF21" s="2">
        <f t="shared" si="12"/>
        <v>0</v>
      </c>
      <c r="AG21" s="2">
        <f t="shared" si="13"/>
        <v>0</v>
      </c>
      <c r="AH21" s="2">
        <f t="shared" si="14"/>
        <v>0</v>
      </c>
      <c r="AI21" s="2">
        <f t="shared" si="15"/>
        <v>0</v>
      </c>
      <c r="AJ21" s="2">
        <f t="shared" si="16"/>
        <v>0</v>
      </c>
      <c r="AK21" s="2">
        <f t="shared" si="17"/>
        <v>0</v>
      </c>
      <c r="AL21" s="2">
        <f t="shared" si="18"/>
        <v>0</v>
      </c>
      <c r="AM21" s="2"/>
      <c r="AN21" s="2">
        <f t="shared" si="19"/>
        <v>3</v>
      </c>
      <c r="AO21" s="2">
        <f t="shared" si="20"/>
        <v>5</v>
      </c>
      <c r="AP21" s="2">
        <f t="shared" si="21"/>
        <v>7</v>
      </c>
      <c r="AQ21" s="2">
        <f t="shared" si="22"/>
        <v>4</v>
      </c>
      <c r="AR21" s="2">
        <f t="shared" si="23"/>
        <v>1</v>
      </c>
      <c r="AS21" s="2">
        <f t="shared" si="24"/>
        <v>8</v>
      </c>
      <c r="AT21" s="2">
        <f t="shared" si="25"/>
        <v>2</v>
      </c>
      <c r="AU21" s="2">
        <f t="shared" si="26"/>
        <v>9</v>
      </c>
      <c r="AV21" s="2">
        <f t="shared" si="27"/>
        <v>6</v>
      </c>
      <c r="AW21" s="2"/>
      <c r="AX21" s="5">
        <f t="shared" si="28"/>
        <v>4</v>
      </c>
      <c r="AY21" s="2">
        <f t="shared" si="29"/>
        <v>5</v>
      </c>
      <c r="AZ21" s="2">
        <f t="shared" si="30"/>
        <v>19</v>
      </c>
      <c r="BA21" s="2">
        <f t="shared" si="35"/>
        <v>26</v>
      </c>
      <c r="BB21" s="2">
        <f t="shared" si="36"/>
        <v>11</v>
      </c>
      <c r="BC21" s="2">
        <f t="shared" si="37"/>
        <v>9</v>
      </c>
      <c r="BD21" s="2">
        <f t="shared" si="38"/>
        <v>9</v>
      </c>
      <c r="BE21" s="19">
        <f t="shared" si="39"/>
        <v>10</v>
      </c>
      <c r="BF21" s="19">
        <f t="shared" si="40"/>
        <v>4.0824829046386304</v>
      </c>
      <c r="BG21" s="31">
        <f t="shared" si="41"/>
        <v>-0.2449489742783178</v>
      </c>
      <c r="BH21" s="32">
        <f t="shared" si="31"/>
        <v>0.40324797025367004</v>
      </c>
      <c r="BI21" s="62">
        <f t="shared" si="32"/>
        <v>8.873239436619719E-2</v>
      </c>
      <c r="BJ21" s="62" t="str">
        <f t="shared" si="42"/>
        <v/>
      </c>
      <c r="BK21" s="73" t="str">
        <f t="shared" si="43"/>
        <v/>
      </c>
      <c r="BM21" s="11">
        <f t="shared" si="33"/>
        <v>-2.6277383676732977E-3</v>
      </c>
    </row>
    <row r="22" spans="1:65">
      <c r="A22" s="30" t="s">
        <v>57</v>
      </c>
      <c r="B22" s="30" t="s">
        <v>58</v>
      </c>
      <c r="C22" s="30" t="s">
        <v>59</v>
      </c>
      <c r="D22" s="30" t="s">
        <v>60</v>
      </c>
      <c r="E22" s="30" t="s">
        <v>22</v>
      </c>
      <c r="F22" s="11" t="str">
        <f t="shared" si="34"/>
        <v>Toll_pathwa</v>
      </c>
      <c r="H22" s="11">
        <f>VLOOKUP($B22,data!$B$3:$Q$15316,'diff expr 0 vs 3 mites'!H$8,FALSE)</f>
        <v>0.876878359</v>
      </c>
      <c r="I22" s="11">
        <f>VLOOKUP($B22,data!$B$3:$Q$15316,'diff expr 0 vs 3 mites'!I$8,FALSE)</f>
        <v>0.42110663599999998</v>
      </c>
      <c r="J22" s="11">
        <f>VLOOKUP($B22,data!$B$3:$Q$15316,'diff expr 0 vs 3 mites'!J$8,FALSE)</f>
        <v>0.44899249600000002</v>
      </c>
      <c r="K22" s="11">
        <f>VLOOKUP($B22,data!$B$3:$Q$15316,'diff expr 0 vs 3 mites'!K$8,FALSE)</f>
        <v>0.34175529199999999</v>
      </c>
      <c r="L22" s="11">
        <f>VLOOKUP($B22,data!$B$3:$Q$15316,'diff expr 0 vs 3 mites'!L$8,FALSE)</f>
        <v>1.2663313629999999</v>
      </c>
      <c r="M22" s="11">
        <f>VLOOKUP($B22,data!$B$3:$Q$15316,'diff expr 0 vs 3 mites'!M$8,FALSE)</f>
        <v>1.3011667200000001</v>
      </c>
      <c r="N22" s="11">
        <f>VLOOKUP($B22,data!$B$3:$Q$15316,'diff expr 0 vs 3 mites'!N$8,FALSE)</f>
        <v>0</v>
      </c>
      <c r="O22" s="11">
        <f>VLOOKUP($B22,data!$B$3:$Q$15316,'diff expr 0 vs 3 mites'!O$8,FALSE)</f>
        <v>0.89078778300000006</v>
      </c>
      <c r="P22" s="11">
        <f>VLOOKUP($B22,data!$B$3:$Q$15316,'diff expr 0 vs 3 mites'!P$8,FALSE)</f>
        <v>1.814005509</v>
      </c>
      <c r="R22" s="27" t="s">
        <v>27749</v>
      </c>
      <c r="T22" s="2">
        <f t="shared" si="1"/>
        <v>5</v>
      </c>
      <c r="U22" s="2">
        <f t="shared" si="2"/>
        <v>3</v>
      </c>
      <c r="V22" s="2">
        <f t="shared" si="3"/>
        <v>4</v>
      </c>
      <c r="W22" s="2">
        <f t="shared" si="4"/>
        <v>2</v>
      </c>
      <c r="X22" s="2">
        <f t="shared" si="5"/>
        <v>7</v>
      </c>
      <c r="Y22" s="2">
        <f t="shared" si="6"/>
        <v>8</v>
      </c>
      <c r="Z22" s="2">
        <f t="shared" si="7"/>
        <v>1</v>
      </c>
      <c r="AA22" s="2">
        <f t="shared" si="8"/>
        <v>6</v>
      </c>
      <c r="AB22" s="2">
        <f t="shared" si="9"/>
        <v>9</v>
      </c>
      <c r="AC22" s="2"/>
      <c r="AD22" s="2">
        <f t="shared" si="10"/>
        <v>0</v>
      </c>
      <c r="AE22" s="2">
        <f t="shared" si="11"/>
        <v>0</v>
      </c>
      <c r="AF22" s="2">
        <f t="shared" si="12"/>
        <v>0</v>
      </c>
      <c r="AG22" s="2">
        <f t="shared" si="13"/>
        <v>0</v>
      </c>
      <c r="AH22" s="2">
        <f t="shared" si="14"/>
        <v>0</v>
      </c>
      <c r="AI22" s="2">
        <f t="shared" si="15"/>
        <v>0</v>
      </c>
      <c r="AJ22" s="2">
        <f t="shared" si="16"/>
        <v>0</v>
      </c>
      <c r="AK22" s="2">
        <f t="shared" si="17"/>
        <v>0</v>
      </c>
      <c r="AL22" s="2">
        <f t="shared" si="18"/>
        <v>0</v>
      </c>
      <c r="AM22" s="2"/>
      <c r="AN22" s="2">
        <f t="shared" si="19"/>
        <v>5</v>
      </c>
      <c r="AO22" s="2">
        <f t="shared" si="20"/>
        <v>3</v>
      </c>
      <c r="AP22" s="2">
        <f t="shared" si="21"/>
        <v>4</v>
      </c>
      <c r="AQ22" s="2">
        <f t="shared" si="22"/>
        <v>2</v>
      </c>
      <c r="AR22" s="2">
        <f t="shared" si="23"/>
        <v>7</v>
      </c>
      <c r="AS22" s="2">
        <f t="shared" si="24"/>
        <v>8</v>
      </c>
      <c r="AT22" s="2">
        <f t="shared" si="25"/>
        <v>1</v>
      </c>
      <c r="AU22" s="2">
        <f t="shared" si="26"/>
        <v>6</v>
      </c>
      <c r="AV22" s="2">
        <f t="shared" si="27"/>
        <v>9</v>
      </c>
      <c r="AW22" s="2"/>
      <c r="AX22" s="5">
        <f t="shared" si="28"/>
        <v>4</v>
      </c>
      <c r="AY22" s="2">
        <f t="shared" si="29"/>
        <v>5</v>
      </c>
      <c r="AZ22" s="2">
        <f t="shared" si="30"/>
        <v>14</v>
      </c>
      <c r="BA22" s="2">
        <f t="shared" si="35"/>
        <v>31</v>
      </c>
      <c r="BB22" s="2">
        <f t="shared" si="36"/>
        <v>16</v>
      </c>
      <c r="BC22" s="2">
        <f t="shared" si="37"/>
        <v>4</v>
      </c>
      <c r="BD22" s="2">
        <f t="shared" si="38"/>
        <v>4</v>
      </c>
      <c r="BE22" s="19">
        <f t="shared" si="39"/>
        <v>10</v>
      </c>
      <c r="BF22" s="19">
        <f t="shared" si="40"/>
        <v>4.0824829046386304</v>
      </c>
      <c r="BG22" s="31">
        <f t="shared" si="41"/>
        <v>-1.4696938456699067</v>
      </c>
      <c r="BH22" s="32">
        <f t="shared" si="31"/>
        <v>7.0822345147568383E-2</v>
      </c>
      <c r="BI22" s="62">
        <f t="shared" si="32"/>
        <v>3.8873239436619716E-2</v>
      </c>
      <c r="BJ22" s="62" t="str">
        <f t="shared" si="42"/>
        <v/>
      </c>
      <c r="BK22" s="73" t="str">
        <f t="shared" si="43"/>
        <v/>
      </c>
      <c r="BM22" s="11">
        <f t="shared" si="33"/>
        <v>0.30520650756035761</v>
      </c>
    </row>
    <row r="23" spans="1:65">
      <c r="A23" s="30" t="s">
        <v>61</v>
      </c>
      <c r="B23" s="30" t="s">
        <v>62</v>
      </c>
      <c r="C23" s="30" t="s">
        <v>63</v>
      </c>
      <c r="D23" s="30" t="s">
        <v>64</v>
      </c>
      <c r="E23" s="30" t="s">
        <v>22</v>
      </c>
      <c r="F23" s="11" t="str">
        <f t="shared" si="34"/>
        <v>Toll_pathwa</v>
      </c>
      <c r="H23" s="11">
        <f>VLOOKUP($B23,data!$B$3:$Q$15316,'diff expr 0 vs 3 mites'!H$8,FALSE)</f>
        <v>1.9895708270000001</v>
      </c>
      <c r="I23" s="11">
        <f>VLOOKUP($B23,data!$B$3:$Q$15316,'diff expr 0 vs 3 mites'!I$8,FALSE)</f>
        <v>1.4566836670000001</v>
      </c>
      <c r="J23" s="11">
        <f>VLOOKUP($B23,data!$B$3:$Q$15316,'diff expr 0 vs 3 mites'!J$8,FALSE)</f>
        <v>1.042110782</v>
      </c>
      <c r="K23" s="11">
        <f>VLOOKUP($B23,data!$B$3:$Q$15316,'diff expr 0 vs 3 mites'!K$8,FALSE)</f>
        <v>1.4999869210000001</v>
      </c>
      <c r="L23" s="11">
        <f>VLOOKUP($B23,data!$B$3:$Q$15316,'diff expr 0 vs 3 mites'!L$8,FALSE)</f>
        <v>16.956650969999998</v>
      </c>
      <c r="M23" s="11">
        <f>VLOOKUP($B23,data!$B$3:$Q$15316,'diff expr 0 vs 3 mites'!M$8,FALSE)</f>
        <v>2.0689942459999999</v>
      </c>
      <c r="N23" s="11">
        <f>VLOOKUP($B23,data!$B$3:$Q$15316,'diff expr 0 vs 3 mites'!N$8,FALSE)</f>
        <v>18.42484499</v>
      </c>
      <c r="O23" s="11">
        <f>VLOOKUP($B23,data!$B$3:$Q$15316,'diff expr 0 vs 3 mites'!O$8,FALSE)</f>
        <v>1.7891972789999999</v>
      </c>
      <c r="P23" s="11">
        <f>VLOOKUP($B23,data!$B$3:$Q$15316,'diff expr 0 vs 3 mites'!P$8,FALSE)</f>
        <v>4.0483688009999996</v>
      </c>
      <c r="R23" s="27" t="s">
        <v>27749</v>
      </c>
      <c r="T23" s="2">
        <f t="shared" si="1"/>
        <v>5</v>
      </c>
      <c r="U23" s="2">
        <f t="shared" si="2"/>
        <v>2</v>
      </c>
      <c r="V23" s="2">
        <f t="shared" si="3"/>
        <v>1</v>
      </c>
      <c r="W23" s="2">
        <f t="shared" si="4"/>
        <v>3</v>
      </c>
      <c r="X23" s="2">
        <f t="shared" si="5"/>
        <v>8</v>
      </c>
      <c r="Y23" s="2">
        <f t="shared" si="6"/>
        <v>6</v>
      </c>
      <c r="Z23" s="2">
        <f t="shared" si="7"/>
        <v>9</v>
      </c>
      <c r="AA23" s="2">
        <f t="shared" si="8"/>
        <v>4</v>
      </c>
      <c r="AB23" s="2">
        <f t="shared" si="9"/>
        <v>7</v>
      </c>
      <c r="AC23" s="2"/>
      <c r="AD23" s="2">
        <f t="shared" si="10"/>
        <v>0</v>
      </c>
      <c r="AE23" s="2">
        <f t="shared" si="11"/>
        <v>0</v>
      </c>
      <c r="AF23" s="2">
        <f t="shared" si="12"/>
        <v>0</v>
      </c>
      <c r="AG23" s="2">
        <f t="shared" si="13"/>
        <v>0</v>
      </c>
      <c r="AH23" s="2">
        <f t="shared" si="14"/>
        <v>0</v>
      </c>
      <c r="AI23" s="2">
        <f t="shared" si="15"/>
        <v>0</v>
      </c>
      <c r="AJ23" s="2">
        <f t="shared" si="16"/>
        <v>0</v>
      </c>
      <c r="AK23" s="2">
        <f t="shared" si="17"/>
        <v>0</v>
      </c>
      <c r="AL23" s="2">
        <f t="shared" si="18"/>
        <v>0</v>
      </c>
      <c r="AM23" s="2"/>
      <c r="AN23" s="2">
        <f t="shared" si="19"/>
        <v>5</v>
      </c>
      <c r="AO23" s="2">
        <f t="shared" si="20"/>
        <v>2</v>
      </c>
      <c r="AP23" s="2">
        <f t="shared" si="21"/>
        <v>1</v>
      </c>
      <c r="AQ23" s="2">
        <f t="shared" si="22"/>
        <v>3</v>
      </c>
      <c r="AR23" s="2">
        <f t="shared" si="23"/>
        <v>8</v>
      </c>
      <c r="AS23" s="2">
        <f t="shared" si="24"/>
        <v>6</v>
      </c>
      <c r="AT23" s="2">
        <f t="shared" si="25"/>
        <v>9</v>
      </c>
      <c r="AU23" s="2">
        <f t="shared" si="26"/>
        <v>4</v>
      </c>
      <c r="AV23" s="2">
        <f t="shared" si="27"/>
        <v>7</v>
      </c>
      <c r="AW23" s="2"/>
      <c r="AX23" s="5">
        <f t="shared" si="28"/>
        <v>4</v>
      </c>
      <c r="AY23" s="2">
        <f t="shared" si="29"/>
        <v>5</v>
      </c>
      <c r="AZ23" s="2">
        <f t="shared" si="30"/>
        <v>11</v>
      </c>
      <c r="BA23" s="2">
        <f t="shared" si="35"/>
        <v>34</v>
      </c>
      <c r="BB23" s="2">
        <f t="shared" si="36"/>
        <v>19</v>
      </c>
      <c r="BC23" s="2">
        <f t="shared" si="37"/>
        <v>1</v>
      </c>
      <c r="BD23" s="2">
        <f t="shared" si="38"/>
        <v>1</v>
      </c>
      <c r="BE23" s="19">
        <f t="shared" si="39"/>
        <v>10</v>
      </c>
      <c r="BF23" s="19">
        <f t="shared" si="40"/>
        <v>4.0824829046386304</v>
      </c>
      <c r="BG23" s="31">
        <f t="shared" si="41"/>
        <v>-2.2045407685048604</v>
      </c>
      <c r="BH23" s="32">
        <f t="shared" si="31"/>
        <v>1.3743168055755161E-2</v>
      </c>
      <c r="BI23" s="62">
        <f t="shared" si="32"/>
        <v>1.4366197183098593E-2</v>
      </c>
      <c r="BJ23" s="62">
        <f t="shared" si="42"/>
        <v>1.3743168055755161E-2</v>
      </c>
      <c r="BK23" s="73" t="str">
        <f t="shared" si="43"/>
        <v>sign</v>
      </c>
      <c r="BM23" s="11">
        <f t="shared" si="33"/>
        <v>0.76215073773862008</v>
      </c>
    </row>
    <row r="24" spans="1:65">
      <c r="A24" s="30" t="s">
        <v>65</v>
      </c>
      <c r="B24" s="30" t="s">
        <v>66</v>
      </c>
      <c r="C24" s="30" t="s">
        <v>45</v>
      </c>
      <c r="D24" s="30" t="s">
        <v>46</v>
      </c>
      <c r="E24" s="30" t="s">
        <v>22</v>
      </c>
      <c r="F24" s="11" t="str">
        <f t="shared" si="34"/>
        <v>Toll_pathwa</v>
      </c>
      <c r="H24" s="11">
        <f>VLOOKUP($B24,data!$B$3:$Q$15316,'diff expr 0 vs 3 mites'!H$8,FALSE)</f>
        <v>1.165757054</v>
      </c>
      <c r="I24" s="11">
        <f>VLOOKUP($B24,data!$B$3:$Q$15316,'diff expr 0 vs 3 mites'!I$8,FALSE)</f>
        <v>1.131335153</v>
      </c>
      <c r="J24" s="11">
        <f>VLOOKUP($B24,data!$B$3:$Q$15316,'diff expr 0 vs 3 mites'!J$8,FALSE)</f>
        <v>1.1341262000000001</v>
      </c>
      <c r="K24" s="11">
        <f>VLOOKUP($B24,data!$B$3:$Q$15316,'diff expr 0 vs 3 mites'!K$8,FALSE)</f>
        <v>1.1358577780000001</v>
      </c>
      <c r="L24" s="11">
        <f>VLOOKUP($B24,data!$B$3:$Q$15316,'diff expr 0 vs 3 mites'!L$8,FALSE)</f>
        <v>5.4714120680000002</v>
      </c>
      <c r="M24" s="11">
        <f>VLOOKUP($B24,data!$B$3:$Q$15316,'diff expr 0 vs 3 mites'!M$8,FALSE)</f>
        <v>1.5946805020000001</v>
      </c>
      <c r="N24" s="11">
        <f>VLOOKUP($B24,data!$B$3:$Q$15316,'diff expr 0 vs 3 mites'!N$8,FALSE)</f>
        <v>7.7703864530000004</v>
      </c>
      <c r="O24" s="11">
        <f>VLOOKUP($B24,data!$B$3:$Q$15316,'diff expr 0 vs 3 mites'!O$8,FALSE)</f>
        <v>2.3191538930000002</v>
      </c>
      <c r="P24" s="11">
        <f>VLOOKUP($B24,data!$B$3:$Q$15316,'diff expr 0 vs 3 mites'!P$8,FALSE)</f>
        <v>4.8985853580000001</v>
      </c>
      <c r="R24" s="27" t="s">
        <v>27749</v>
      </c>
      <c r="T24" s="2">
        <f t="shared" si="1"/>
        <v>4</v>
      </c>
      <c r="U24" s="2">
        <f t="shared" si="2"/>
        <v>1</v>
      </c>
      <c r="V24" s="2">
        <f t="shared" si="3"/>
        <v>2</v>
      </c>
      <c r="W24" s="2">
        <f t="shared" si="4"/>
        <v>3</v>
      </c>
      <c r="X24" s="2">
        <f t="shared" si="5"/>
        <v>8</v>
      </c>
      <c r="Y24" s="2">
        <f t="shared" si="6"/>
        <v>5</v>
      </c>
      <c r="Z24" s="2">
        <f t="shared" si="7"/>
        <v>9</v>
      </c>
      <c r="AA24" s="2">
        <f t="shared" si="8"/>
        <v>6</v>
      </c>
      <c r="AB24" s="2">
        <f t="shared" si="9"/>
        <v>7</v>
      </c>
      <c r="AC24" s="2"/>
      <c r="AD24" s="2">
        <f t="shared" si="10"/>
        <v>0</v>
      </c>
      <c r="AE24" s="2">
        <f t="shared" si="11"/>
        <v>0</v>
      </c>
      <c r="AF24" s="2">
        <f t="shared" si="12"/>
        <v>0</v>
      </c>
      <c r="AG24" s="2">
        <f t="shared" si="13"/>
        <v>0</v>
      </c>
      <c r="AH24" s="2">
        <f t="shared" si="14"/>
        <v>0</v>
      </c>
      <c r="AI24" s="2">
        <f t="shared" si="15"/>
        <v>0</v>
      </c>
      <c r="AJ24" s="2">
        <f t="shared" si="16"/>
        <v>0</v>
      </c>
      <c r="AK24" s="2">
        <f t="shared" si="17"/>
        <v>0</v>
      </c>
      <c r="AL24" s="2">
        <f t="shared" si="18"/>
        <v>0</v>
      </c>
      <c r="AM24" s="2"/>
      <c r="AN24" s="2">
        <f t="shared" si="19"/>
        <v>4</v>
      </c>
      <c r="AO24" s="2">
        <f t="shared" si="20"/>
        <v>1</v>
      </c>
      <c r="AP24" s="2">
        <f t="shared" si="21"/>
        <v>2</v>
      </c>
      <c r="AQ24" s="2">
        <f t="shared" si="22"/>
        <v>3</v>
      </c>
      <c r="AR24" s="2">
        <f t="shared" si="23"/>
        <v>8</v>
      </c>
      <c r="AS24" s="2">
        <f t="shared" si="24"/>
        <v>5</v>
      </c>
      <c r="AT24" s="2">
        <f t="shared" si="25"/>
        <v>9</v>
      </c>
      <c r="AU24" s="2">
        <f t="shared" si="26"/>
        <v>6</v>
      </c>
      <c r="AV24" s="2">
        <f t="shared" si="27"/>
        <v>7</v>
      </c>
      <c r="AW24" s="2"/>
      <c r="AX24" s="5">
        <f t="shared" si="28"/>
        <v>4</v>
      </c>
      <c r="AY24" s="2">
        <f t="shared" si="29"/>
        <v>5</v>
      </c>
      <c r="AZ24" s="2">
        <f t="shared" si="30"/>
        <v>10</v>
      </c>
      <c r="BA24" s="2">
        <f t="shared" si="35"/>
        <v>35</v>
      </c>
      <c r="BB24" s="2">
        <f t="shared" si="36"/>
        <v>20</v>
      </c>
      <c r="BC24" s="2">
        <f t="shared" si="37"/>
        <v>0</v>
      </c>
      <c r="BD24" s="2">
        <f t="shared" si="38"/>
        <v>0</v>
      </c>
      <c r="BE24" s="19">
        <f t="shared" si="39"/>
        <v>10</v>
      </c>
      <c r="BF24" s="19">
        <f t="shared" si="40"/>
        <v>4.0824829046386304</v>
      </c>
      <c r="BG24" s="31">
        <f t="shared" si="41"/>
        <v>-2.4494897427831779</v>
      </c>
      <c r="BH24" s="32">
        <f t="shared" si="31"/>
        <v>7.1529392177148241E-3</v>
      </c>
      <c r="BI24" s="62">
        <f t="shared" si="32"/>
        <v>2.8169014084507044E-4</v>
      </c>
      <c r="BJ24" s="62" t="str">
        <f t="shared" si="42"/>
        <v/>
      </c>
      <c r="BK24" s="73" t="str">
        <f t="shared" si="43"/>
        <v>sign</v>
      </c>
      <c r="BM24" s="11">
        <f t="shared" si="33"/>
        <v>0.58694339924495897</v>
      </c>
    </row>
    <row r="25" spans="1:65">
      <c r="A25" s="30" t="s">
        <v>67</v>
      </c>
      <c r="B25" s="30" t="s">
        <v>68</v>
      </c>
      <c r="C25" s="30" t="s">
        <v>69</v>
      </c>
      <c r="D25" s="30" t="s">
        <v>70</v>
      </c>
      <c r="E25" s="30" t="s">
        <v>22</v>
      </c>
      <c r="F25" s="11" t="str">
        <f t="shared" si="34"/>
        <v>Toll_pathwa</v>
      </c>
      <c r="H25" s="11">
        <f>VLOOKUP($B25,data!$B$3:$Q$15316,'diff expr 0 vs 3 mites'!H$8,FALSE)</f>
        <v>1.2202871870000001</v>
      </c>
      <c r="I25" s="11">
        <f>VLOOKUP($B25,data!$B$3:$Q$15316,'diff expr 0 vs 3 mites'!I$8,FALSE)</f>
        <v>1.3022737010000001</v>
      </c>
      <c r="J25" s="11">
        <f>VLOOKUP($B25,data!$B$3:$Q$15316,'diff expr 0 vs 3 mites'!J$8,FALSE)</f>
        <v>1.187176749</v>
      </c>
      <c r="K25" s="11">
        <f>VLOOKUP($B25,data!$B$3:$Q$15316,'diff expr 0 vs 3 mites'!K$8,FALSE)</f>
        <v>0.81908153500000003</v>
      </c>
      <c r="L25" s="11">
        <f>VLOOKUP($B25,data!$B$3:$Q$15316,'diff expr 0 vs 3 mites'!L$8,FALSE)</f>
        <v>0.88113015900000002</v>
      </c>
      <c r="M25" s="11">
        <f>VLOOKUP($B25,data!$B$3:$Q$15316,'diff expr 0 vs 3 mites'!M$8,FALSE)</f>
        <v>2.6029360540000002</v>
      </c>
      <c r="N25" s="11">
        <f>VLOOKUP($B25,data!$B$3:$Q$15316,'diff expr 0 vs 3 mites'!N$8,FALSE)</f>
        <v>2.0334646470000002</v>
      </c>
      <c r="O25" s="11">
        <f>VLOOKUP($B25,data!$B$3:$Q$15316,'diff expr 0 vs 3 mites'!O$8,FALSE)</f>
        <v>2.5711132939999999</v>
      </c>
      <c r="P25" s="11">
        <f>VLOOKUP($B25,data!$B$3:$Q$15316,'diff expr 0 vs 3 mites'!P$8,FALSE)</f>
        <v>1.577761368</v>
      </c>
      <c r="R25" s="27" t="s">
        <v>27749</v>
      </c>
      <c r="T25" s="2">
        <f t="shared" si="1"/>
        <v>4</v>
      </c>
      <c r="U25" s="2">
        <f t="shared" si="2"/>
        <v>5</v>
      </c>
      <c r="V25" s="2">
        <f t="shared" si="3"/>
        <v>3</v>
      </c>
      <c r="W25" s="2">
        <f t="shared" si="4"/>
        <v>1</v>
      </c>
      <c r="X25" s="2">
        <f t="shared" si="5"/>
        <v>2</v>
      </c>
      <c r="Y25" s="2">
        <f t="shared" si="6"/>
        <v>9</v>
      </c>
      <c r="Z25" s="2">
        <f t="shared" si="7"/>
        <v>7</v>
      </c>
      <c r="AA25" s="2">
        <f t="shared" si="8"/>
        <v>8</v>
      </c>
      <c r="AB25" s="2">
        <f t="shared" si="9"/>
        <v>6</v>
      </c>
      <c r="AC25" s="2"/>
      <c r="AD25" s="2">
        <f t="shared" si="10"/>
        <v>0</v>
      </c>
      <c r="AE25" s="2">
        <f t="shared" si="11"/>
        <v>0</v>
      </c>
      <c r="AF25" s="2">
        <f t="shared" si="12"/>
        <v>0</v>
      </c>
      <c r="AG25" s="2">
        <f t="shared" si="13"/>
        <v>0</v>
      </c>
      <c r="AH25" s="2">
        <f t="shared" si="14"/>
        <v>0</v>
      </c>
      <c r="AI25" s="2">
        <f t="shared" si="15"/>
        <v>0</v>
      </c>
      <c r="AJ25" s="2">
        <f t="shared" si="16"/>
        <v>0</v>
      </c>
      <c r="AK25" s="2">
        <f t="shared" si="17"/>
        <v>0</v>
      </c>
      <c r="AL25" s="2">
        <f t="shared" si="18"/>
        <v>0</v>
      </c>
      <c r="AM25" s="2"/>
      <c r="AN25" s="2">
        <f t="shared" si="19"/>
        <v>4</v>
      </c>
      <c r="AO25" s="2">
        <f t="shared" si="20"/>
        <v>5</v>
      </c>
      <c r="AP25" s="2">
        <f t="shared" si="21"/>
        <v>3</v>
      </c>
      <c r="AQ25" s="2">
        <f t="shared" si="22"/>
        <v>1</v>
      </c>
      <c r="AR25" s="2">
        <f t="shared" si="23"/>
        <v>2</v>
      </c>
      <c r="AS25" s="2">
        <f t="shared" si="24"/>
        <v>9</v>
      </c>
      <c r="AT25" s="2">
        <f t="shared" si="25"/>
        <v>7</v>
      </c>
      <c r="AU25" s="2">
        <f t="shared" si="26"/>
        <v>8</v>
      </c>
      <c r="AV25" s="2">
        <f t="shared" si="27"/>
        <v>6</v>
      </c>
      <c r="AW25" s="2"/>
      <c r="AX25" s="5">
        <f t="shared" si="28"/>
        <v>4</v>
      </c>
      <c r="AY25" s="2">
        <f t="shared" si="29"/>
        <v>5</v>
      </c>
      <c r="AZ25" s="2">
        <f t="shared" si="30"/>
        <v>13</v>
      </c>
      <c r="BA25" s="2">
        <f t="shared" si="35"/>
        <v>32</v>
      </c>
      <c r="BB25" s="2">
        <f t="shared" si="36"/>
        <v>17</v>
      </c>
      <c r="BC25" s="2">
        <f t="shared" si="37"/>
        <v>3</v>
      </c>
      <c r="BD25" s="2">
        <f t="shared" si="38"/>
        <v>3</v>
      </c>
      <c r="BE25" s="19">
        <f t="shared" si="39"/>
        <v>10</v>
      </c>
      <c r="BF25" s="19">
        <f t="shared" si="40"/>
        <v>4.0824829046386304</v>
      </c>
      <c r="BG25" s="31">
        <f t="shared" si="41"/>
        <v>-1.7146428199482247</v>
      </c>
      <c r="BH25" s="32">
        <f t="shared" si="31"/>
        <v>4.3205366486849993E-2</v>
      </c>
      <c r="BI25" s="62">
        <f t="shared" si="32"/>
        <v>3.0422535211267605E-2</v>
      </c>
      <c r="BJ25" s="62" t="str">
        <f t="shared" si="42"/>
        <v/>
      </c>
      <c r="BK25" s="73" t="str">
        <f t="shared" si="43"/>
        <v/>
      </c>
      <c r="BM25" s="11">
        <f t="shared" si="33"/>
        <v>0.2323700171686813</v>
      </c>
    </row>
    <row r="26" spans="1:65">
      <c r="A26" s="30" t="s">
        <v>71</v>
      </c>
      <c r="B26" s="30" t="s">
        <v>72</v>
      </c>
      <c r="C26" s="30" t="s">
        <v>73</v>
      </c>
      <c r="D26" s="30" t="s">
        <v>74</v>
      </c>
      <c r="E26" s="30" t="s">
        <v>22</v>
      </c>
      <c r="F26" s="11" t="str">
        <f t="shared" si="34"/>
        <v>Toll_pathwa</v>
      </c>
      <c r="H26" s="11">
        <f>VLOOKUP($B26,data!$B$3:$Q$15316,'diff expr 0 vs 3 mites'!H$8,FALSE)</f>
        <v>5.3535088389999999</v>
      </c>
      <c r="I26" s="11">
        <f>VLOOKUP($B26,data!$B$3:$Q$15316,'diff expr 0 vs 3 mites'!I$8,FALSE)</f>
        <v>5.9223345969999999</v>
      </c>
      <c r="J26" s="11">
        <f>VLOOKUP($B26,data!$B$3:$Q$15316,'diff expr 0 vs 3 mites'!J$8,FALSE)</f>
        <v>4.6404336219999998</v>
      </c>
      <c r="K26" s="11">
        <f>VLOOKUP($B26,data!$B$3:$Q$15316,'diff expr 0 vs 3 mites'!K$8,FALSE)</f>
        <v>4.6200649159999996</v>
      </c>
      <c r="L26" s="11">
        <f>VLOOKUP($B26,data!$B$3:$Q$15316,'diff expr 0 vs 3 mites'!L$8,FALSE)</f>
        <v>0.82834214500000003</v>
      </c>
      <c r="M26" s="11">
        <f>VLOOKUP($B26,data!$B$3:$Q$15316,'diff expr 0 vs 3 mites'!M$8,FALSE)</f>
        <v>6.1174890380000004</v>
      </c>
      <c r="N26" s="11">
        <f>VLOOKUP($B26,data!$B$3:$Q$15316,'diff expr 0 vs 3 mites'!N$8,FALSE)</f>
        <v>131.4253133</v>
      </c>
      <c r="O26" s="11">
        <f>VLOOKUP($B26,data!$B$3:$Q$15316,'diff expr 0 vs 3 mites'!O$8,FALSE)</f>
        <v>11.00634342</v>
      </c>
      <c r="P26" s="11">
        <f>VLOOKUP($B26,data!$B$3:$Q$15316,'diff expr 0 vs 3 mites'!P$8,FALSE)</f>
        <v>142.68755039999999</v>
      </c>
      <c r="R26" s="27" t="s">
        <v>27749</v>
      </c>
      <c r="T26" s="2">
        <f t="shared" si="1"/>
        <v>4</v>
      </c>
      <c r="U26" s="2">
        <f t="shared" si="2"/>
        <v>5</v>
      </c>
      <c r="V26" s="2">
        <f t="shared" si="3"/>
        <v>3</v>
      </c>
      <c r="W26" s="2">
        <f t="shared" si="4"/>
        <v>2</v>
      </c>
      <c r="X26" s="2">
        <f t="shared" si="5"/>
        <v>1</v>
      </c>
      <c r="Y26" s="2">
        <f t="shared" si="6"/>
        <v>6</v>
      </c>
      <c r="Z26" s="2">
        <f t="shared" si="7"/>
        <v>8</v>
      </c>
      <c r="AA26" s="2">
        <f t="shared" si="8"/>
        <v>7</v>
      </c>
      <c r="AB26" s="2">
        <f t="shared" si="9"/>
        <v>9</v>
      </c>
      <c r="AC26" s="2"/>
      <c r="AD26" s="2">
        <f t="shared" si="10"/>
        <v>0</v>
      </c>
      <c r="AE26" s="2">
        <f t="shared" si="11"/>
        <v>0</v>
      </c>
      <c r="AF26" s="2">
        <f t="shared" si="12"/>
        <v>0</v>
      </c>
      <c r="AG26" s="2">
        <f t="shared" si="13"/>
        <v>0</v>
      </c>
      <c r="AH26" s="2">
        <f t="shared" si="14"/>
        <v>0</v>
      </c>
      <c r="AI26" s="2">
        <f t="shared" si="15"/>
        <v>0</v>
      </c>
      <c r="AJ26" s="2">
        <f t="shared" si="16"/>
        <v>0</v>
      </c>
      <c r="AK26" s="2">
        <f t="shared" si="17"/>
        <v>0</v>
      </c>
      <c r="AL26" s="2">
        <f t="shared" si="18"/>
        <v>0</v>
      </c>
      <c r="AM26" s="2"/>
      <c r="AN26" s="2">
        <f t="shared" si="19"/>
        <v>4</v>
      </c>
      <c r="AO26" s="2">
        <f t="shared" si="20"/>
        <v>5</v>
      </c>
      <c r="AP26" s="2">
        <f t="shared" si="21"/>
        <v>3</v>
      </c>
      <c r="AQ26" s="2">
        <f t="shared" si="22"/>
        <v>2</v>
      </c>
      <c r="AR26" s="2">
        <f t="shared" si="23"/>
        <v>1</v>
      </c>
      <c r="AS26" s="2">
        <f t="shared" si="24"/>
        <v>6</v>
      </c>
      <c r="AT26" s="2">
        <f t="shared" si="25"/>
        <v>8</v>
      </c>
      <c r="AU26" s="2">
        <f t="shared" si="26"/>
        <v>7</v>
      </c>
      <c r="AV26" s="2">
        <f t="shared" si="27"/>
        <v>9</v>
      </c>
      <c r="AW26" s="2"/>
      <c r="AX26" s="5">
        <f t="shared" si="28"/>
        <v>4</v>
      </c>
      <c r="AY26" s="2">
        <f t="shared" si="29"/>
        <v>5</v>
      </c>
      <c r="AZ26" s="2">
        <f t="shared" si="30"/>
        <v>14</v>
      </c>
      <c r="BA26" s="2">
        <f t="shared" si="35"/>
        <v>31</v>
      </c>
      <c r="BB26" s="2">
        <f t="shared" si="36"/>
        <v>16</v>
      </c>
      <c r="BC26" s="2">
        <f t="shared" si="37"/>
        <v>4</v>
      </c>
      <c r="BD26" s="2">
        <f t="shared" si="38"/>
        <v>4</v>
      </c>
      <c r="BE26" s="19">
        <f t="shared" si="39"/>
        <v>10</v>
      </c>
      <c r="BF26" s="19">
        <f t="shared" si="40"/>
        <v>4.0824829046386304</v>
      </c>
      <c r="BG26" s="31">
        <f t="shared" si="41"/>
        <v>-1.4696938456699067</v>
      </c>
      <c r="BH26" s="32">
        <f t="shared" si="31"/>
        <v>7.0822345147568383E-2</v>
      </c>
      <c r="BI26" s="62">
        <f t="shared" si="32"/>
        <v>3.8873239436619716E-2</v>
      </c>
      <c r="BJ26" s="62" t="str">
        <f t="shared" si="42"/>
        <v/>
      </c>
      <c r="BK26" s="73" t="str">
        <f t="shared" si="43"/>
        <v/>
      </c>
      <c r="BM26" s="11">
        <f t="shared" si="33"/>
        <v>1.0560464721239156</v>
      </c>
    </row>
    <row r="27" spans="1:65">
      <c r="A27" s="30" t="s">
        <v>75</v>
      </c>
      <c r="B27" s="30" t="s">
        <v>76</v>
      </c>
      <c r="C27" s="30" t="s">
        <v>49</v>
      </c>
      <c r="D27" s="30" t="s">
        <v>50</v>
      </c>
      <c r="E27" s="30" t="s">
        <v>22</v>
      </c>
      <c r="F27" s="11" t="str">
        <f t="shared" si="34"/>
        <v>Toll_pathwa</v>
      </c>
      <c r="H27" s="11">
        <f>VLOOKUP($B27,data!$B$3:$Q$15316,'diff expr 0 vs 3 mites'!H$8,FALSE)</f>
        <v>5.4650860320000003</v>
      </c>
      <c r="I27" s="11">
        <f>VLOOKUP($B27,data!$B$3:$Q$15316,'diff expr 0 vs 3 mites'!I$8,FALSE)</f>
        <v>4.996680574</v>
      </c>
      <c r="J27" s="11">
        <f>VLOOKUP($B27,data!$B$3:$Q$15316,'diff expr 0 vs 3 mites'!J$8,FALSE)</f>
        <v>5.5212924399999999</v>
      </c>
      <c r="K27" s="11">
        <f>VLOOKUP($B27,data!$B$3:$Q$15316,'diff expr 0 vs 3 mites'!K$8,FALSE)</f>
        <v>5.2020350730000002</v>
      </c>
      <c r="L27" s="11">
        <f>VLOOKUP($B27,data!$B$3:$Q$15316,'diff expr 0 vs 3 mites'!L$8,FALSE)</f>
        <v>4.097938482</v>
      </c>
      <c r="M27" s="11">
        <f>VLOOKUP($B27,data!$B$3:$Q$15316,'diff expr 0 vs 3 mites'!M$8,FALSE)</f>
        <v>3.07027888</v>
      </c>
      <c r="N27" s="11">
        <f>VLOOKUP($B27,data!$B$3:$Q$15316,'diff expr 0 vs 3 mites'!N$8,FALSE)</f>
        <v>10.50798599</v>
      </c>
      <c r="O27" s="11">
        <f>VLOOKUP($B27,data!$B$3:$Q$15316,'diff expr 0 vs 3 mites'!O$8,FALSE)</f>
        <v>3.0961825410000001</v>
      </c>
      <c r="P27" s="11">
        <f>VLOOKUP($B27,data!$B$3:$Q$15316,'diff expr 0 vs 3 mites'!P$8,FALSE)</f>
        <v>3.2612505710000002</v>
      </c>
      <c r="R27" s="27" t="s">
        <v>27749</v>
      </c>
      <c r="T27" s="2">
        <f t="shared" si="1"/>
        <v>7</v>
      </c>
      <c r="U27" s="2">
        <f t="shared" si="2"/>
        <v>5</v>
      </c>
      <c r="V27" s="2">
        <f t="shared" si="3"/>
        <v>8</v>
      </c>
      <c r="W27" s="2">
        <f t="shared" si="4"/>
        <v>6</v>
      </c>
      <c r="X27" s="2">
        <f t="shared" si="5"/>
        <v>4</v>
      </c>
      <c r="Y27" s="2">
        <f t="shared" si="6"/>
        <v>1</v>
      </c>
      <c r="Z27" s="2">
        <f t="shared" si="7"/>
        <v>9</v>
      </c>
      <c r="AA27" s="2">
        <f t="shared" si="8"/>
        <v>2</v>
      </c>
      <c r="AB27" s="2">
        <f t="shared" si="9"/>
        <v>3</v>
      </c>
      <c r="AC27" s="2"/>
      <c r="AD27" s="2">
        <f t="shared" si="10"/>
        <v>0</v>
      </c>
      <c r="AE27" s="2">
        <f t="shared" si="11"/>
        <v>0</v>
      </c>
      <c r="AF27" s="2">
        <f t="shared" si="12"/>
        <v>0</v>
      </c>
      <c r="AG27" s="2">
        <f t="shared" si="13"/>
        <v>0</v>
      </c>
      <c r="AH27" s="2">
        <f t="shared" si="14"/>
        <v>0</v>
      </c>
      <c r="AI27" s="2">
        <f t="shared" si="15"/>
        <v>0</v>
      </c>
      <c r="AJ27" s="2">
        <f t="shared" si="16"/>
        <v>0</v>
      </c>
      <c r="AK27" s="2">
        <f t="shared" si="17"/>
        <v>0</v>
      </c>
      <c r="AL27" s="2">
        <f t="shared" si="18"/>
        <v>0</v>
      </c>
      <c r="AM27" s="2"/>
      <c r="AN27" s="2">
        <f t="shared" si="19"/>
        <v>7</v>
      </c>
      <c r="AO27" s="2">
        <f t="shared" si="20"/>
        <v>5</v>
      </c>
      <c r="AP27" s="2">
        <f t="shared" si="21"/>
        <v>8</v>
      </c>
      <c r="AQ27" s="2">
        <f t="shared" si="22"/>
        <v>6</v>
      </c>
      <c r="AR27" s="2">
        <f t="shared" si="23"/>
        <v>4</v>
      </c>
      <c r="AS27" s="2">
        <f t="shared" si="24"/>
        <v>1</v>
      </c>
      <c r="AT27" s="2">
        <f t="shared" si="25"/>
        <v>9</v>
      </c>
      <c r="AU27" s="2">
        <f t="shared" si="26"/>
        <v>2</v>
      </c>
      <c r="AV27" s="2">
        <f t="shared" si="27"/>
        <v>3</v>
      </c>
      <c r="AW27" s="2"/>
      <c r="AX27" s="5">
        <f t="shared" si="28"/>
        <v>4</v>
      </c>
      <c r="AY27" s="2">
        <f t="shared" si="29"/>
        <v>5</v>
      </c>
      <c r="AZ27" s="2">
        <f t="shared" si="30"/>
        <v>26</v>
      </c>
      <c r="BA27" s="2">
        <f t="shared" si="35"/>
        <v>19</v>
      </c>
      <c r="BB27" s="2">
        <f t="shared" si="36"/>
        <v>4</v>
      </c>
      <c r="BC27" s="2">
        <f t="shared" si="37"/>
        <v>16</v>
      </c>
      <c r="BD27" s="2">
        <f t="shared" si="38"/>
        <v>4</v>
      </c>
      <c r="BE27" s="19">
        <f t="shared" si="39"/>
        <v>10</v>
      </c>
      <c r="BF27" s="19">
        <f t="shared" si="40"/>
        <v>4.0824829046386304</v>
      </c>
      <c r="BG27" s="31">
        <f t="shared" si="41"/>
        <v>-1.4696938456699067</v>
      </c>
      <c r="BH27" s="32">
        <f t="shared" si="31"/>
        <v>7.0822345147568383E-2</v>
      </c>
      <c r="BI27" s="62">
        <f t="shared" si="32"/>
        <v>3.8873239436619716E-2</v>
      </c>
      <c r="BJ27" s="62" t="str">
        <f t="shared" si="42"/>
        <v/>
      </c>
      <c r="BK27" s="73" t="str">
        <f t="shared" si="43"/>
        <v/>
      </c>
      <c r="BM27" s="11">
        <f t="shared" si="33"/>
        <v>-4.2120923099486396E-2</v>
      </c>
    </row>
    <row r="28" spans="1:65">
      <c r="A28" s="30" t="s">
        <v>77</v>
      </c>
      <c r="B28" s="30" t="s">
        <v>78</v>
      </c>
      <c r="C28" s="30" t="s">
        <v>20</v>
      </c>
      <c r="D28" s="30" t="s">
        <v>21</v>
      </c>
      <c r="E28" s="30" t="s">
        <v>22</v>
      </c>
      <c r="F28" s="11" t="str">
        <f t="shared" si="34"/>
        <v>Toll_pathwa</v>
      </c>
      <c r="H28" s="11">
        <f>VLOOKUP($B28,data!$B$3:$Q$15316,'diff expr 0 vs 3 mites'!H$8,FALSE)</f>
        <v>1.7472121309999999</v>
      </c>
      <c r="I28" s="11">
        <f>VLOOKUP($B28,data!$B$3:$Q$15316,'diff expr 0 vs 3 mites'!I$8,FALSE)</f>
        <v>1.410506174</v>
      </c>
      <c r="J28" s="11">
        <f>VLOOKUP($B28,data!$B$3:$Q$15316,'diff expr 0 vs 3 mites'!J$8,FALSE)</f>
        <v>1.277167063</v>
      </c>
      <c r="K28" s="11">
        <f>VLOOKUP($B28,data!$B$3:$Q$15316,'diff expr 0 vs 3 mites'!K$8,FALSE)</f>
        <v>1.3384384060000001</v>
      </c>
      <c r="L28" s="11">
        <f>VLOOKUP($B28,data!$B$3:$Q$15316,'diff expr 0 vs 3 mites'!L$8,FALSE)</f>
        <v>1.43562031</v>
      </c>
      <c r="M28" s="11">
        <f>VLOOKUP($B28,data!$B$3:$Q$15316,'diff expr 0 vs 3 mites'!M$8,FALSE)</f>
        <v>1.600832442</v>
      </c>
      <c r="N28" s="11">
        <f>VLOOKUP($B28,data!$B$3:$Q$15316,'diff expr 0 vs 3 mites'!N$8,FALSE)</f>
        <v>2.258940188</v>
      </c>
      <c r="O28" s="11">
        <f>VLOOKUP($B28,data!$B$3:$Q$15316,'diff expr 0 vs 3 mites'!O$8,FALSE)</f>
        <v>0.90786504499999998</v>
      </c>
      <c r="P28" s="11">
        <f>VLOOKUP($B28,data!$B$3:$Q$15316,'diff expr 0 vs 3 mites'!P$8,FALSE)</f>
        <v>2.1032488969999998</v>
      </c>
      <c r="R28" s="27" t="s">
        <v>27749</v>
      </c>
      <c r="T28" s="2">
        <f t="shared" si="1"/>
        <v>7</v>
      </c>
      <c r="U28" s="2">
        <f t="shared" si="2"/>
        <v>4</v>
      </c>
      <c r="V28" s="2">
        <f t="shared" si="3"/>
        <v>2</v>
      </c>
      <c r="W28" s="2">
        <f t="shared" si="4"/>
        <v>3</v>
      </c>
      <c r="X28" s="2">
        <f t="shared" si="5"/>
        <v>5</v>
      </c>
      <c r="Y28" s="2">
        <f t="shared" si="6"/>
        <v>6</v>
      </c>
      <c r="Z28" s="2">
        <f t="shared" si="7"/>
        <v>9</v>
      </c>
      <c r="AA28" s="2">
        <f t="shared" si="8"/>
        <v>1</v>
      </c>
      <c r="AB28" s="2">
        <f t="shared" si="9"/>
        <v>8</v>
      </c>
      <c r="AC28" s="2"/>
      <c r="AD28" s="2">
        <f t="shared" si="10"/>
        <v>0</v>
      </c>
      <c r="AE28" s="2">
        <f t="shared" si="11"/>
        <v>0</v>
      </c>
      <c r="AF28" s="2">
        <f t="shared" si="12"/>
        <v>0</v>
      </c>
      <c r="AG28" s="2">
        <f t="shared" si="13"/>
        <v>0</v>
      </c>
      <c r="AH28" s="2">
        <f t="shared" si="14"/>
        <v>0</v>
      </c>
      <c r="AI28" s="2">
        <f t="shared" si="15"/>
        <v>0</v>
      </c>
      <c r="AJ28" s="2">
        <f t="shared" si="16"/>
        <v>0</v>
      </c>
      <c r="AK28" s="2">
        <f t="shared" si="17"/>
        <v>0</v>
      </c>
      <c r="AL28" s="2">
        <f t="shared" si="18"/>
        <v>0</v>
      </c>
      <c r="AM28" s="2"/>
      <c r="AN28" s="2">
        <f t="shared" si="19"/>
        <v>7</v>
      </c>
      <c r="AO28" s="2">
        <f t="shared" si="20"/>
        <v>4</v>
      </c>
      <c r="AP28" s="2">
        <f t="shared" si="21"/>
        <v>2</v>
      </c>
      <c r="AQ28" s="2">
        <f t="shared" si="22"/>
        <v>3</v>
      </c>
      <c r="AR28" s="2">
        <f t="shared" si="23"/>
        <v>5</v>
      </c>
      <c r="AS28" s="2">
        <f t="shared" si="24"/>
        <v>6</v>
      </c>
      <c r="AT28" s="2">
        <f t="shared" si="25"/>
        <v>9</v>
      </c>
      <c r="AU28" s="2">
        <f t="shared" si="26"/>
        <v>1</v>
      </c>
      <c r="AV28" s="2">
        <f t="shared" si="27"/>
        <v>8</v>
      </c>
      <c r="AW28" s="2"/>
      <c r="AX28" s="5">
        <f t="shared" si="28"/>
        <v>4</v>
      </c>
      <c r="AY28" s="2">
        <f t="shared" si="29"/>
        <v>5</v>
      </c>
      <c r="AZ28" s="2">
        <f t="shared" si="30"/>
        <v>16</v>
      </c>
      <c r="BA28" s="2">
        <f t="shared" si="35"/>
        <v>29</v>
      </c>
      <c r="BB28" s="2">
        <f t="shared" si="36"/>
        <v>14</v>
      </c>
      <c r="BC28" s="2">
        <f t="shared" si="37"/>
        <v>6</v>
      </c>
      <c r="BD28" s="2">
        <f t="shared" si="38"/>
        <v>6</v>
      </c>
      <c r="BE28" s="19">
        <f t="shared" si="39"/>
        <v>10</v>
      </c>
      <c r="BF28" s="19">
        <f t="shared" si="40"/>
        <v>4.0824829046386304</v>
      </c>
      <c r="BG28" s="31">
        <f t="shared" si="41"/>
        <v>-0.9797958971132712</v>
      </c>
      <c r="BH28" s="32">
        <f t="shared" si="31"/>
        <v>0.16359343889515282</v>
      </c>
      <c r="BI28" s="62">
        <f t="shared" si="32"/>
        <v>5.9718309859154932E-2</v>
      </c>
      <c r="BJ28" s="62" t="str">
        <f t="shared" si="42"/>
        <v/>
      </c>
      <c r="BK28" s="73" t="str">
        <f t="shared" si="43"/>
        <v/>
      </c>
      <c r="BM28" s="11">
        <f t="shared" si="33"/>
        <v>6.1082502346794083E-2</v>
      </c>
    </row>
    <row r="29" spans="1:65">
      <c r="A29" s="30" t="s">
        <v>79</v>
      </c>
      <c r="B29" s="30" t="s">
        <v>80</v>
      </c>
      <c r="C29" s="30" t="s">
        <v>81</v>
      </c>
      <c r="D29" s="30" t="s">
        <v>82</v>
      </c>
      <c r="E29" s="30" t="s">
        <v>22</v>
      </c>
      <c r="F29" s="11" t="str">
        <f t="shared" si="34"/>
        <v>Toll_pathwa</v>
      </c>
      <c r="H29" s="11">
        <f>VLOOKUP($B29,data!$B$3:$Q$15316,'diff expr 0 vs 3 mites'!H$8,FALSE)</f>
        <v>10.165293569999999</v>
      </c>
      <c r="I29" s="11">
        <f>VLOOKUP($B29,data!$B$3:$Q$15316,'diff expr 0 vs 3 mites'!I$8,FALSE)</f>
        <v>14.13308471</v>
      </c>
      <c r="J29" s="11">
        <f>VLOOKUP($B29,data!$B$3:$Q$15316,'diff expr 0 vs 3 mites'!J$8,FALSE)</f>
        <v>11.793117580000001</v>
      </c>
      <c r="K29" s="11">
        <f>VLOOKUP($B29,data!$B$3:$Q$15316,'diff expr 0 vs 3 mites'!K$8,FALSE)</f>
        <v>11.02663136</v>
      </c>
      <c r="L29" s="11">
        <f>VLOOKUP($B29,data!$B$3:$Q$15316,'diff expr 0 vs 3 mites'!L$8,FALSE)</f>
        <v>15.398668089999999</v>
      </c>
      <c r="M29" s="11">
        <f>VLOOKUP($B29,data!$B$3:$Q$15316,'diff expr 0 vs 3 mites'!M$8,FALSE)</f>
        <v>22.902733210000001</v>
      </c>
      <c r="N29" s="11">
        <f>VLOOKUP($B29,data!$B$3:$Q$15316,'diff expr 0 vs 3 mites'!N$8,FALSE)</f>
        <v>12.082550940000001</v>
      </c>
      <c r="O29" s="11">
        <f>VLOOKUP($B29,data!$B$3:$Q$15316,'diff expr 0 vs 3 mites'!O$8,FALSE)</f>
        <v>18.390387990000001</v>
      </c>
      <c r="P29" s="11">
        <f>VLOOKUP($B29,data!$B$3:$Q$15316,'diff expr 0 vs 3 mites'!P$8,FALSE)</f>
        <v>11.690962470000001</v>
      </c>
      <c r="R29" s="27" t="s">
        <v>27749</v>
      </c>
      <c r="T29" s="2">
        <f t="shared" si="1"/>
        <v>1</v>
      </c>
      <c r="U29" s="2">
        <f t="shared" si="2"/>
        <v>6</v>
      </c>
      <c r="V29" s="2">
        <f t="shared" si="3"/>
        <v>4</v>
      </c>
      <c r="W29" s="2">
        <f t="shared" si="4"/>
        <v>2</v>
      </c>
      <c r="X29" s="2">
        <f t="shared" si="5"/>
        <v>7</v>
      </c>
      <c r="Y29" s="2">
        <f t="shared" si="6"/>
        <v>9</v>
      </c>
      <c r="Z29" s="2">
        <f t="shared" si="7"/>
        <v>5</v>
      </c>
      <c r="AA29" s="2">
        <f t="shared" si="8"/>
        <v>8</v>
      </c>
      <c r="AB29" s="2">
        <f t="shared" si="9"/>
        <v>3</v>
      </c>
      <c r="AC29" s="2"/>
      <c r="AD29" s="2">
        <f t="shared" si="10"/>
        <v>0</v>
      </c>
      <c r="AE29" s="2">
        <f t="shared" si="11"/>
        <v>0</v>
      </c>
      <c r="AF29" s="2">
        <f t="shared" si="12"/>
        <v>0</v>
      </c>
      <c r="AG29" s="2">
        <f t="shared" si="13"/>
        <v>0</v>
      </c>
      <c r="AH29" s="2">
        <f t="shared" si="14"/>
        <v>0</v>
      </c>
      <c r="AI29" s="2">
        <f t="shared" si="15"/>
        <v>0</v>
      </c>
      <c r="AJ29" s="2">
        <f t="shared" si="16"/>
        <v>0</v>
      </c>
      <c r="AK29" s="2">
        <f t="shared" si="17"/>
        <v>0</v>
      </c>
      <c r="AL29" s="2">
        <f t="shared" si="18"/>
        <v>0</v>
      </c>
      <c r="AM29" s="2"/>
      <c r="AN29" s="2">
        <f t="shared" si="19"/>
        <v>1</v>
      </c>
      <c r="AO29" s="2">
        <f t="shared" si="20"/>
        <v>6</v>
      </c>
      <c r="AP29" s="2">
        <f t="shared" si="21"/>
        <v>4</v>
      </c>
      <c r="AQ29" s="2">
        <f t="shared" si="22"/>
        <v>2</v>
      </c>
      <c r="AR29" s="2">
        <f t="shared" si="23"/>
        <v>7</v>
      </c>
      <c r="AS29" s="2">
        <f t="shared" si="24"/>
        <v>9</v>
      </c>
      <c r="AT29" s="2">
        <f t="shared" si="25"/>
        <v>5</v>
      </c>
      <c r="AU29" s="2">
        <f t="shared" si="26"/>
        <v>8</v>
      </c>
      <c r="AV29" s="2">
        <f t="shared" si="27"/>
        <v>3</v>
      </c>
      <c r="AW29" s="2"/>
      <c r="AX29" s="5">
        <f t="shared" si="28"/>
        <v>4</v>
      </c>
      <c r="AY29" s="2">
        <f t="shared" si="29"/>
        <v>5</v>
      </c>
      <c r="AZ29" s="2">
        <f t="shared" si="30"/>
        <v>13</v>
      </c>
      <c r="BA29" s="2">
        <f t="shared" si="35"/>
        <v>32</v>
      </c>
      <c r="BB29" s="2">
        <f t="shared" si="36"/>
        <v>17</v>
      </c>
      <c r="BC29" s="2">
        <f t="shared" si="37"/>
        <v>3</v>
      </c>
      <c r="BD29" s="2">
        <f t="shared" si="38"/>
        <v>3</v>
      </c>
      <c r="BE29" s="19">
        <f t="shared" si="39"/>
        <v>10</v>
      </c>
      <c r="BF29" s="19">
        <f t="shared" si="40"/>
        <v>4.0824829046386304</v>
      </c>
      <c r="BG29" s="31">
        <f t="shared" si="41"/>
        <v>-1.7146428199482247</v>
      </c>
      <c r="BH29" s="32">
        <f t="shared" si="31"/>
        <v>4.3205366486849993E-2</v>
      </c>
      <c r="BI29" s="62">
        <f t="shared" si="32"/>
        <v>3.0422535211267605E-2</v>
      </c>
      <c r="BJ29" s="62" t="str">
        <f t="shared" si="42"/>
        <v/>
      </c>
      <c r="BK29" s="73" t="str">
        <f t="shared" si="43"/>
        <v/>
      </c>
      <c r="BM29" s="11">
        <f t="shared" si="33"/>
        <v>0.13551061593152092</v>
      </c>
    </row>
    <row r="30" spans="1:65">
      <c r="A30" s="30" t="s">
        <v>83</v>
      </c>
      <c r="B30" s="30" t="s">
        <v>84</v>
      </c>
      <c r="C30" s="30" t="s">
        <v>85</v>
      </c>
      <c r="D30" s="30" t="s">
        <v>86</v>
      </c>
      <c r="E30" s="30" t="s">
        <v>22</v>
      </c>
      <c r="F30" s="11" t="str">
        <f t="shared" si="34"/>
        <v>Toll_pathwa</v>
      </c>
      <c r="H30" s="11">
        <f>VLOOKUP($B30,data!$B$3:$Q$15316,'diff expr 0 vs 3 mites'!H$8,FALSE)</f>
        <v>1.5161304330000001</v>
      </c>
      <c r="I30" s="11">
        <f>VLOOKUP($B30,data!$B$3:$Q$15316,'diff expr 0 vs 3 mites'!I$8,FALSE)</f>
        <v>0.74889986900000005</v>
      </c>
      <c r="J30" s="11">
        <f>VLOOKUP($B30,data!$B$3:$Q$15316,'diff expr 0 vs 3 mites'!J$8,FALSE)</f>
        <v>0.63879386900000001</v>
      </c>
      <c r="K30" s="11">
        <f>VLOOKUP($B30,data!$B$3:$Q$15316,'diff expr 0 vs 3 mites'!K$8,FALSE)</f>
        <v>1.114264648</v>
      </c>
      <c r="L30" s="11">
        <f>VLOOKUP($B30,data!$B$3:$Q$15316,'diff expr 0 vs 3 mites'!L$8,FALSE)</f>
        <v>0.37534253499999998</v>
      </c>
      <c r="M30" s="11">
        <f>VLOOKUP($B30,data!$B$3:$Q$15316,'diff expr 0 vs 3 mites'!M$8,FALSE)</f>
        <v>0.48208473400000001</v>
      </c>
      <c r="N30" s="11">
        <f>VLOOKUP($B30,data!$B$3:$Q$15316,'diff expr 0 vs 3 mites'!N$8,FALSE)</f>
        <v>0.43310614600000003</v>
      </c>
      <c r="O30" s="11">
        <f>VLOOKUP($B30,data!$B$3:$Q$15316,'diff expr 0 vs 3 mites'!O$8,FALSE)</f>
        <v>0.79209254600000001</v>
      </c>
      <c r="P30" s="11">
        <f>VLOOKUP($B30,data!$B$3:$Q$15316,'diff expr 0 vs 3 mites'!P$8,FALSE)</f>
        <v>1.209766458</v>
      </c>
      <c r="R30" s="27" t="s">
        <v>27749</v>
      </c>
      <c r="T30" s="2">
        <f t="shared" si="1"/>
        <v>9</v>
      </c>
      <c r="U30" s="2">
        <f t="shared" si="2"/>
        <v>5</v>
      </c>
      <c r="V30" s="2">
        <f t="shared" si="3"/>
        <v>4</v>
      </c>
      <c r="W30" s="2">
        <f t="shared" si="4"/>
        <v>7</v>
      </c>
      <c r="X30" s="2">
        <f t="shared" si="5"/>
        <v>1</v>
      </c>
      <c r="Y30" s="2">
        <f t="shared" si="6"/>
        <v>3</v>
      </c>
      <c r="Z30" s="2">
        <f t="shared" si="7"/>
        <v>2</v>
      </c>
      <c r="AA30" s="2">
        <f t="shared" si="8"/>
        <v>6</v>
      </c>
      <c r="AB30" s="2">
        <f t="shared" si="9"/>
        <v>8</v>
      </c>
      <c r="AC30" s="2"/>
      <c r="AD30" s="2">
        <f t="shared" si="10"/>
        <v>0</v>
      </c>
      <c r="AE30" s="2">
        <f t="shared" si="11"/>
        <v>0</v>
      </c>
      <c r="AF30" s="2">
        <f t="shared" si="12"/>
        <v>0</v>
      </c>
      <c r="AG30" s="2">
        <f t="shared" si="13"/>
        <v>0</v>
      </c>
      <c r="AH30" s="2">
        <f t="shared" si="14"/>
        <v>0</v>
      </c>
      <c r="AI30" s="2">
        <f t="shared" si="15"/>
        <v>0</v>
      </c>
      <c r="AJ30" s="2">
        <f t="shared" si="16"/>
        <v>0</v>
      </c>
      <c r="AK30" s="2">
        <f t="shared" si="17"/>
        <v>0</v>
      </c>
      <c r="AL30" s="2">
        <f t="shared" si="18"/>
        <v>0</v>
      </c>
      <c r="AM30" s="2"/>
      <c r="AN30" s="2">
        <f t="shared" si="19"/>
        <v>9</v>
      </c>
      <c r="AO30" s="2">
        <f t="shared" si="20"/>
        <v>5</v>
      </c>
      <c r="AP30" s="2">
        <f t="shared" si="21"/>
        <v>4</v>
      </c>
      <c r="AQ30" s="2">
        <f t="shared" si="22"/>
        <v>7</v>
      </c>
      <c r="AR30" s="2">
        <f t="shared" si="23"/>
        <v>1</v>
      </c>
      <c r="AS30" s="2">
        <f t="shared" si="24"/>
        <v>3</v>
      </c>
      <c r="AT30" s="2">
        <f t="shared" si="25"/>
        <v>2</v>
      </c>
      <c r="AU30" s="2">
        <f t="shared" si="26"/>
        <v>6</v>
      </c>
      <c r="AV30" s="2">
        <f t="shared" si="27"/>
        <v>8</v>
      </c>
      <c r="AW30" s="2"/>
      <c r="AX30" s="5">
        <f t="shared" si="28"/>
        <v>4</v>
      </c>
      <c r="AY30" s="2">
        <f t="shared" si="29"/>
        <v>5</v>
      </c>
      <c r="AZ30" s="2">
        <f t="shared" si="30"/>
        <v>25</v>
      </c>
      <c r="BA30" s="2">
        <f t="shared" si="35"/>
        <v>20</v>
      </c>
      <c r="BB30" s="2">
        <f t="shared" si="36"/>
        <v>5</v>
      </c>
      <c r="BC30" s="2">
        <f t="shared" si="37"/>
        <v>15</v>
      </c>
      <c r="BD30" s="2">
        <f t="shared" si="38"/>
        <v>5</v>
      </c>
      <c r="BE30" s="19">
        <f t="shared" si="39"/>
        <v>10</v>
      </c>
      <c r="BF30" s="19">
        <f t="shared" si="40"/>
        <v>4.0824829046386304</v>
      </c>
      <c r="BG30" s="31">
        <f t="shared" si="41"/>
        <v>-1.2247448713915889</v>
      </c>
      <c r="BH30" s="32">
        <f t="shared" si="31"/>
        <v>0.1103356809599234</v>
      </c>
      <c r="BI30" s="62">
        <f t="shared" si="32"/>
        <v>5.1267605633802817E-2</v>
      </c>
      <c r="BJ30" s="62" t="str">
        <f t="shared" si="42"/>
        <v/>
      </c>
      <c r="BK30" s="73" t="str">
        <f t="shared" si="43"/>
        <v/>
      </c>
      <c r="BM30" s="11">
        <f t="shared" si="33"/>
        <v>-0.18341795249427986</v>
      </c>
    </row>
    <row r="31" spans="1:65">
      <c r="A31" s="30" t="s">
        <v>87</v>
      </c>
      <c r="B31" s="30" t="s">
        <v>88</v>
      </c>
      <c r="C31" s="30" t="s">
        <v>89</v>
      </c>
      <c r="D31" s="30" t="s">
        <v>90</v>
      </c>
      <c r="E31" s="30" t="s">
        <v>22</v>
      </c>
      <c r="F31" s="11" t="str">
        <f t="shared" si="34"/>
        <v>Toll_pathwa</v>
      </c>
      <c r="H31" s="11">
        <f>VLOOKUP($B31,data!$B$3:$Q$15316,'diff expr 0 vs 3 mites'!H$8,FALSE)</f>
        <v>13.391048319999999</v>
      </c>
      <c r="I31" s="11">
        <f>VLOOKUP($B31,data!$B$3:$Q$15316,'diff expr 0 vs 3 mites'!I$8,FALSE)</f>
        <v>12.41579715</v>
      </c>
      <c r="J31" s="11">
        <f>VLOOKUP($B31,data!$B$3:$Q$15316,'diff expr 0 vs 3 mites'!J$8,FALSE)</f>
        <v>13.406193890000001</v>
      </c>
      <c r="K31" s="11">
        <f>VLOOKUP($B31,data!$B$3:$Q$15316,'diff expr 0 vs 3 mites'!K$8,FALSE)</f>
        <v>11.092195780000001</v>
      </c>
      <c r="L31" s="11">
        <f>VLOOKUP($B31,data!$B$3:$Q$15316,'diff expr 0 vs 3 mites'!L$8,FALSE)</f>
        <v>3.7129903190000002</v>
      </c>
      <c r="M31" s="11">
        <f>VLOOKUP($B31,data!$B$3:$Q$15316,'diff expr 0 vs 3 mites'!M$8,FALSE)</f>
        <v>7.9879295309999998</v>
      </c>
      <c r="N31" s="11">
        <f>VLOOKUP($B31,data!$B$3:$Q$15316,'diff expr 0 vs 3 mites'!N$8,FALSE)</f>
        <v>3.8381116070000001</v>
      </c>
      <c r="O31" s="11">
        <f>VLOOKUP($B31,data!$B$3:$Q$15316,'diff expr 0 vs 3 mites'!O$8,FALSE)</f>
        <v>11.378540989999999</v>
      </c>
      <c r="P31" s="11">
        <f>VLOOKUP($B31,data!$B$3:$Q$15316,'diff expr 0 vs 3 mites'!P$8,FALSE)</f>
        <v>14.626747</v>
      </c>
      <c r="R31" s="27" t="s">
        <v>27749</v>
      </c>
      <c r="T31" s="2">
        <f t="shared" si="1"/>
        <v>7</v>
      </c>
      <c r="U31" s="2">
        <f t="shared" si="2"/>
        <v>6</v>
      </c>
      <c r="V31" s="2">
        <f t="shared" si="3"/>
        <v>8</v>
      </c>
      <c r="W31" s="2">
        <f t="shared" si="4"/>
        <v>4</v>
      </c>
      <c r="X31" s="2">
        <f t="shared" si="5"/>
        <v>1</v>
      </c>
      <c r="Y31" s="2">
        <f t="shared" si="6"/>
        <v>3</v>
      </c>
      <c r="Z31" s="2">
        <f t="shared" si="7"/>
        <v>2</v>
      </c>
      <c r="AA31" s="2">
        <f t="shared" si="8"/>
        <v>5</v>
      </c>
      <c r="AB31" s="2">
        <f t="shared" si="9"/>
        <v>9</v>
      </c>
      <c r="AC31" s="2"/>
      <c r="AD31" s="2">
        <f t="shared" si="10"/>
        <v>0</v>
      </c>
      <c r="AE31" s="2">
        <f t="shared" si="11"/>
        <v>0</v>
      </c>
      <c r="AF31" s="2">
        <f t="shared" si="12"/>
        <v>0</v>
      </c>
      <c r="AG31" s="2">
        <f t="shared" si="13"/>
        <v>0</v>
      </c>
      <c r="AH31" s="2">
        <f t="shared" si="14"/>
        <v>0</v>
      </c>
      <c r="AI31" s="2">
        <f t="shared" si="15"/>
        <v>0</v>
      </c>
      <c r="AJ31" s="2">
        <f t="shared" si="16"/>
        <v>0</v>
      </c>
      <c r="AK31" s="2">
        <f t="shared" si="17"/>
        <v>0</v>
      </c>
      <c r="AL31" s="2">
        <f t="shared" si="18"/>
        <v>0</v>
      </c>
      <c r="AM31" s="2"/>
      <c r="AN31" s="2">
        <f t="shared" si="19"/>
        <v>7</v>
      </c>
      <c r="AO31" s="2">
        <f t="shared" si="20"/>
        <v>6</v>
      </c>
      <c r="AP31" s="2">
        <f t="shared" si="21"/>
        <v>8</v>
      </c>
      <c r="AQ31" s="2">
        <f t="shared" si="22"/>
        <v>4</v>
      </c>
      <c r="AR31" s="2">
        <f t="shared" si="23"/>
        <v>1</v>
      </c>
      <c r="AS31" s="2">
        <f t="shared" si="24"/>
        <v>3</v>
      </c>
      <c r="AT31" s="2">
        <f t="shared" si="25"/>
        <v>2</v>
      </c>
      <c r="AU31" s="2">
        <f t="shared" si="26"/>
        <v>5</v>
      </c>
      <c r="AV31" s="2">
        <f t="shared" si="27"/>
        <v>9</v>
      </c>
      <c r="AW31" s="2"/>
      <c r="AX31" s="5">
        <f t="shared" si="28"/>
        <v>4</v>
      </c>
      <c r="AY31" s="2">
        <f t="shared" si="29"/>
        <v>5</v>
      </c>
      <c r="AZ31" s="2">
        <f t="shared" si="30"/>
        <v>25</v>
      </c>
      <c r="BA31" s="2">
        <f t="shared" si="35"/>
        <v>20</v>
      </c>
      <c r="BB31" s="2">
        <f t="shared" si="36"/>
        <v>5</v>
      </c>
      <c r="BC31" s="2">
        <f t="shared" si="37"/>
        <v>15</v>
      </c>
      <c r="BD31" s="2">
        <f t="shared" si="38"/>
        <v>5</v>
      </c>
      <c r="BE31" s="19">
        <f t="shared" si="39"/>
        <v>10</v>
      </c>
      <c r="BF31" s="19">
        <f t="shared" si="40"/>
        <v>4.0824829046386304</v>
      </c>
      <c r="BG31" s="31">
        <f t="shared" si="41"/>
        <v>-1.2247448713915889</v>
      </c>
      <c r="BH31" s="32">
        <f t="shared" si="31"/>
        <v>0.1103356809599234</v>
      </c>
      <c r="BI31" s="62">
        <f t="shared" si="32"/>
        <v>5.1267605633802817E-2</v>
      </c>
      <c r="BJ31" s="62" t="str">
        <f t="shared" si="42"/>
        <v/>
      </c>
      <c r="BK31" s="73" t="str">
        <f t="shared" si="43"/>
        <v/>
      </c>
      <c r="BM31" s="11">
        <f t="shared" si="33"/>
        <v>-0.18001154733319319</v>
      </c>
    </row>
    <row r="32" spans="1:65">
      <c r="A32" s="30" t="s">
        <v>91</v>
      </c>
      <c r="B32" s="30" t="s">
        <v>92</v>
      </c>
      <c r="C32" s="30" t="s">
        <v>93</v>
      </c>
      <c r="D32" s="30" t="s">
        <v>94</v>
      </c>
      <c r="E32" s="30" t="s">
        <v>22</v>
      </c>
      <c r="F32" s="11" t="str">
        <f t="shared" si="34"/>
        <v>Toll_pathwa</v>
      </c>
      <c r="H32" s="11">
        <f>VLOOKUP($B32,data!$B$3:$Q$15316,'diff expr 0 vs 3 mites'!H$8,FALSE)</f>
        <v>7.8712922000000001</v>
      </c>
      <c r="I32" s="11">
        <f>VLOOKUP($B32,data!$B$3:$Q$15316,'diff expr 0 vs 3 mites'!I$8,FALSE)</f>
        <v>10.65853166</v>
      </c>
      <c r="J32" s="11">
        <f>VLOOKUP($B32,data!$B$3:$Q$15316,'diff expr 0 vs 3 mites'!J$8,FALSE)</f>
        <v>8.4043289259999998</v>
      </c>
      <c r="K32" s="11">
        <f>VLOOKUP($B32,data!$B$3:$Q$15316,'diff expr 0 vs 3 mites'!K$8,FALSE)</f>
        <v>12.371637959999999</v>
      </c>
      <c r="L32" s="11">
        <f>VLOOKUP($B32,data!$B$3:$Q$15316,'diff expr 0 vs 3 mites'!L$8,FALSE)</f>
        <v>2.2361732949999999</v>
      </c>
      <c r="M32" s="11">
        <f>VLOOKUP($B32,data!$B$3:$Q$15316,'diff expr 0 vs 3 mites'!M$8,FALSE)</f>
        <v>6.4622472660000003</v>
      </c>
      <c r="N32" s="11">
        <f>VLOOKUP($B32,data!$B$3:$Q$15316,'diff expr 0 vs 3 mites'!N$8,FALSE)</f>
        <v>0.64507770099999995</v>
      </c>
      <c r="O32" s="11">
        <f>VLOOKUP($B32,data!$B$3:$Q$15316,'diff expr 0 vs 3 mites'!O$8,FALSE)</f>
        <v>2.272130067</v>
      </c>
      <c r="P32" s="11">
        <f>VLOOKUP($B32,data!$B$3:$Q$15316,'diff expr 0 vs 3 mites'!P$8,FALSE)</f>
        <v>4.4045281860000003</v>
      </c>
      <c r="R32" s="27" t="s">
        <v>27749</v>
      </c>
      <c r="T32" s="2">
        <f t="shared" si="1"/>
        <v>6</v>
      </c>
      <c r="U32" s="2">
        <f t="shared" si="2"/>
        <v>8</v>
      </c>
      <c r="V32" s="2">
        <f t="shared" si="3"/>
        <v>7</v>
      </c>
      <c r="W32" s="2">
        <f t="shared" si="4"/>
        <v>9</v>
      </c>
      <c r="X32" s="2">
        <f t="shared" si="5"/>
        <v>2</v>
      </c>
      <c r="Y32" s="2">
        <f t="shared" si="6"/>
        <v>5</v>
      </c>
      <c r="Z32" s="2">
        <f t="shared" si="7"/>
        <v>1</v>
      </c>
      <c r="AA32" s="2">
        <f t="shared" si="8"/>
        <v>3</v>
      </c>
      <c r="AB32" s="2">
        <f t="shared" si="9"/>
        <v>4</v>
      </c>
      <c r="AC32" s="2"/>
      <c r="AD32" s="2">
        <f t="shared" si="10"/>
        <v>0</v>
      </c>
      <c r="AE32" s="2">
        <f t="shared" si="11"/>
        <v>0</v>
      </c>
      <c r="AF32" s="2">
        <f t="shared" si="12"/>
        <v>0</v>
      </c>
      <c r="AG32" s="2">
        <f t="shared" si="13"/>
        <v>0</v>
      </c>
      <c r="AH32" s="2">
        <f t="shared" si="14"/>
        <v>0</v>
      </c>
      <c r="AI32" s="2">
        <f t="shared" si="15"/>
        <v>0</v>
      </c>
      <c r="AJ32" s="2">
        <f t="shared" si="16"/>
        <v>0</v>
      </c>
      <c r="AK32" s="2">
        <f t="shared" si="17"/>
        <v>0</v>
      </c>
      <c r="AL32" s="2">
        <f t="shared" si="18"/>
        <v>0</v>
      </c>
      <c r="AM32" s="2"/>
      <c r="AN32" s="2">
        <f t="shared" si="19"/>
        <v>6</v>
      </c>
      <c r="AO32" s="2">
        <f t="shared" si="20"/>
        <v>8</v>
      </c>
      <c r="AP32" s="2">
        <f t="shared" si="21"/>
        <v>7</v>
      </c>
      <c r="AQ32" s="2">
        <f t="shared" si="22"/>
        <v>9</v>
      </c>
      <c r="AR32" s="2">
        <f t="shared" si="23"/>
        <v>2</v>
      </c>
      <c r="AS32" s="2">
        <f t="shared" si="24"/>
        <v>5</v>
      </c>
      <c r="AT32" s="2">
        <f t="shared" si="25"/>
        <v>1</v>
      </c>
      <c r="AU32" s="2">
        <f t="shared" si="26"/>
        <v>3</v>
      </c>
      <c r="AV32" s="2">
        <f t="shared" si="27"/>
        <v>4</v>
      </c>
      <c r="AW32" s="2"/>
      <c r="AX32" s="5">
        <f t="shared" si="28"/>
        <v>4</v>
      </c>
      <c r="AY32" s="2">
        <f t="shared" si="29"/>
        <v>5</v>
      </c>
      <c r="AZ32" s="2">
        <f t="shared" si="30"/>
        <v>30</v>
      </c>
      <c r="BA32" s="2">
        <f t="shared" si="35"/>
        <v>15</v>
      </c>
      <c r="BB32" s="2">
        <f t="shared" si="36"/>
        <v>0</v>
      </c>
      <c r="BC32" s="2">
        <f t="shared" si="37"/>
        <v>20</v>
      </c>
      <c r="BD32" s="2">
        <f t="shared" si="38"/>
        <v>0</v>
      </c>
      <c r="BE32" s="19">
        <f t="shared" si="39"/>
        <v>10</v>
      </c>
      <c r="BF32" s="19">
        <f t="shared" si="40"/>
        <v>4.0824829046386304</v>
      </c>
      <c r="BG32" s="31">
        <f t="shared" si="41"/>
        <v>-2.4494897427831779</v>
      </c>
      <c r="BH32" s="32">
        <f t="shared" si="31"/>
        <v>7.1529392177148241E-3</v>
      </c>
      <c r="BI32" s="62">
        <f t="shared" si="32"/>
        <v>2.8169014084507044E-4</v>
      </c>
      <c r="BJ32" s="62" t="str">
        <f t="shared" si="42"/>
        <v/>
      </c>
      <c r="BK32" s="73" t="str">
        <f t="shared" si="43"/>
        <v>sign</v>
      </c>
      <c r="BM32" s="11">
        <f t="shared" si="33"/>
        <v>-0.4866997959830584</v>
      </c>
    </row>
    <row r="33" spans="1:65">
      <c r="A33" s="30" t="s">
        <v>95</v>
      </c>
      <c r="B33" s="30" t="s">
        <v>96</v>
      </c>
      <c r="C33" s="30" t="s">
        <v>97</v>
      </c>
      <c r="D33" s="30" t="s">
        <v>98</v>
      </c>
      <c r="E33" s="30" t="s">
        <v>22</v>
      </c>
      <c r="F33" s="11" t="str">
        <f t="shared" si="34"/>
        <v>Toll_pathwa</v>
      </c>
      <c r="H33" s="11">
        <f>VLOOKUP($B33,data!$B$3:$Q$15316,'diff expr 0 vs 3 mites'!H$8,FALSE)</f>
        <v>0.58261780799999996</v>
      </c>
      <c r="I33" s="11">
        <f>VLOOKUP($B33,data!$B$3:$Q$15316,'diff expr 0 vs 3 mites'!I$8,FALSE)</f>
        <v>0.63153225300000004</v>
      </c>
      <c r="J33" s="11">
        <f>VLOOKUP($B33,data!$B$3:$Q$15316,'diff expr 0 vs 3 mites'!J$8,FALSE)</f>
        <v>0.43981004400000001</v>
      </c>
      <c r="K33" s="11">
        <f>VLOOKUP($B33,data!$B$3:$Q$15316,'diff expr 0 vs 3 mites'!K$8,FALSE)</f>
        <v>0.45413988599999999</v>
      </c>
      <c r="L33" s="11">
        <f>VLOOKUP($B33,data!$B$3:$Q$15316,'diff expr 0 vs 3 mites'!L$8,FALSE)</f>
        <v>156.35229279999999</v>
      </c>
      <c r="M33" s="11">
        <f>VLOOKUP($B33,data!$B$3:$Q$15316,'diff expr 0 vs 3 mites'!M$8,FALSE)</f>
        <v>4.3534988200000004</v>
      </c>
      <c r="N33" s="11">
        <f>VLOOKUP($B33,data!$B$3:$Q$15316,'diff expr 0 vs 3 mites'!N$8,FALSE)</f>
        <v>58.418264790000002</v>
      </c>
      <c r="O33" s="11">
        <f>VLOOKUP($B33,data!$B$3:$Q$15316,'diff expr 0 vs 3 mites'!O$8,FALSE)</f>
        <v>0.83424011899999995</v>
      </c>
      <c r="P33" s="11">
        <f>VLOOKUP($B33,data!$B$3:$Q$15316,'diff expr 0 vs 3 mites'!P$8,FALSE)</f>
        <v>2.014516489</v>
      </c>
      <c r="R33" s="27" t="s">
        <v>27749</v>
      </c>
      <c r="T33" s="2">
        <f t="shared" si="1"/>
        <v>3</v>
      </c>
      <c r="U33" s="2">
        <f t="shared" si="2"/>
        <v>4</v>
      </c>
      <c r="V33" s="2">
        <f t="shared" si="3"/>
        <v>1</v>
      </c>
      <c r="W33" s="2">
        <f t="shared" si="4"/>
        <v>2</v>
      </c>
      <c r="X33" s="2">
        <f t="shared" si="5"/>
        <v>9</v>
      </c>
      <c r="Y33" s="2">
        <f t="shared" si="6"/>
        <v>7</v>
      </c>
      <c r="Z33" s="2">
        <f t="shared" si="7"/>
        <v>8</v>
      </c>
      <c r="AA33" s="2">
        <f t="shared" si="8"/>
        <v>5</v>
      </c>
      <c r="AB33" s="2">
        <f t="shared" si="9"/>
        <v>6</v>
      </c>
      <c r="AC33" s="2"/>
      <c r="AD33" s="2">
        <f t="shared" si="10"/>
        <v>0</v>
      </c>
      <c r="AE33" s="2">
        <f t="shared" si="11"/>
        <v>0</v>
      </c>
      <c r="AF33" s="2">
        <f t="shared" si="12"/>
        <v>0</v>
      </c>
      <c r="AG33" s="2">
        <f t="shared" si="13"/>
        <v>0</v>
      </c>
      <c r="AH33" s="2">
        <f t="shared" si="14"/>
        <v>0</v>
      </c>
      <c r="AI33" s="2">
        <f t="shared" si="15"/>
        <v>0</v>
      </c>
      <c r="AJ33" s="2">
        <f t="shared" si="16"/>
        <v>0</v>
      </c>
      <c r="AK33" s="2">
        <f t="shared" si="17"/>
        <v>0</v>
      </c>
      <c r="AL33" s="2">
        <f t="shared" si="18"/>
        <v>0</v>
      </c>
      <c r="AM33" s="2"/>
      <c r="AN33" s="2">
        <f t="shared" si="19"/>
        <v>3</v>
      </c>
      <c r="AO33" s="2">
        <f t="shared" si="20"/>
        <v>4</v>
      </c>
      <c r="AP33" s="2">
        <f t="shared" si="21"/>
        <v>1</v>
      </c>
      <c r="AQ33" s="2">
        <f t="shared" si="22"/>
        <v>2</v>
      </c>
      <c r="AR33" s="2">
        <f t="shared" si="23"/>
        <v>9</v>
      </c>
      <c r="AS33" s="2">
        <f t="shared" si="24"/>
        <v>7</v>
      </c>
      <c r="AT33" s="2">
        <f t="shared" si="25"/>
        <v>8</v>
      </c>
      <c r="AU33" s="2">
        <f t="shared" si="26"/>
        <v>5</v>
      </c>
      <c r="AV33" s="2">
        <f t="shared" si="27"/>
        <v>6</v>
      </c>
      <c r="AW33" s="2"/>
      <c r="AX33" s="5">
        <f t="shared" si="28"/>
        <v>4</v>
      </c>
      <c r="AY33" s="2">
        <f t="shared" si="29"/>
        <v>5</v>
      </c>
      <c r="AZ33" s="2">
        <f t="shared" si="30"/>
        <v>10</v>
      </c>
      <c r="BA33" s="2">
        <f t="shared" si="35"/>
        <v>35</v>
      </c>
      <c r="BB33" s="2">
        <f t="shared" si="36"/>
        <v>20</v>
      </c>
      <c r="BC33" s="2">
        <f t="shared" si="37"/>
        <v>0</v>
      </c>
      <c r="BD33" s="2">
        <f t="shared" si="38"/>
        <v>0</v>
      </c>
      <c r="BE33" s="19">
        <f t="shared" si="39"/>
        <v>10</v>
      </c>
      <c r="BF33" s="19">
        <f t="shared" si="40"/>
        <v>4.0824829046386304</v>
      </c>
      <c r="BG33" s="31">
        <f t="shared" si="41"/>
        <v>-2.4494897427831779</v>
      </c>
      <c r="BH33" s="32">
        <f t="shared" si="31"/>
        <v>7.1529392177148241E-3</v>
      </c>
      <c r="BI33" s="62">
        <f t="shared" si="32"/>
        <v>2.8169014084507044E-4</v>
      </c>
      <c r="BJ33" s="62" t="str">
        <f t="shared" si="42"/>
        <v/>
      </c>
      <c r="BK33" s="73" t="str">
        <f t="shared" si="43"/>
        <v>sign</v>
      </c>
      <c r="BM33" s="11">
        <f t="shared" si="33"/>
        <v>1.9254985663943325</v>
      </c>
    </row>
    <row r="34" spans="1:65">
      <c r="A34" s="30" t="s">
        <v>99</v>
      </c>
      <c r="B34" s="30" t="s">
        <v>100</v>
      </c>
      <c r="C34" s="30" t="s">
        <v>55</v>
      </c>
      <c r="D34" s="30" t="s">
        <v>56</v>
      </c>
      <c r="E34" s="30" t="s">
        <v>22</v>
      </c>
      <c r="F34" s="11" t="str">
        <f t="shared" si="34"/>
        <v>Toll_pathwa</v>
      </c>
      <c r="H34" s="11">
        <f>VLOOKUP($B34,data!$B$3:$Q$15316,'diff expr 0 vs 3 mites'!H$8,FALSE)</f>
        <v>1.252375585</v>
      </c>
      <c r="I34" s="11">
        <f>VLOOKUP($B34,data!$B$3:$Q$15316,'diff expr 0 vs 3 mites'!I$8,FALSE)</f>
        <v>0.81733216099999995</v>
      </c>
      <c r="J34" s="11">
        <f>VLOOKUP($B34,data!$B$3:$Q$15316,'diff expr 0 vs 3 mites'!J$8,FALSE)</f>
        <v>0.51300820400000002</v>
      </c>
      <c r="K34" s="11">
        <f>VLOOKUP($B34,data!$B$3:$Q$15316,'diff expr 0 vs 3 mites'!K$8,FALSE)</f>
        <v>0.650802518</v>
      </c>
      <c r="L34" s="11">
        <f>VLOOKUP($B34,data!$B$3:$Q$15316,'diff expr 0 vs 3 mites'!L$8,FALSE)</f>
        <v>6.6779088780000002</v>
      </c>
      <c r="M34" s="11">
        <f>VLOOKUP($B34,data!$B$3:$Q$15316,'diff expr 0 vs 3 mites'!M$8,FALSE)</f>
        <v>0.69688233399999999</v>
      </c>
      <c r="N34" s="11">
        <f>VLOOKUP($B34,data!$B$3:$Q$15316,'diff expr 0 vs 3 mites'!N$8,FALSE)</f>
        <v>9.9530802339999997</v>
      </c>
      <c r="O34" s="11">
        <f>VLOOKUP($B34,data!$B$3:$Q$15316,'diff expr 0 vs 3 mites'!O$8,FALSE)</f>
        <v>0.630683726</v>
      </c>
      <c r="P34" s="11">
        <f>VLOOKUP($B34,data!$B$3:$Q$15316,'diff expr 0 vs 3 mites'!P$8,FALSE)</f>
        <v>2.6904458679999999</v>
      </c>
      <c r="R34" s="27" t="s">
        <v>27749</v>
      </c>
      <c r="T34" s="2">
        <f t="shared" si="1"/>
        <v>6</v>
      </c>
      <c r="U34" s="2">
        <f t="shared" si="2"/>
        <v>5</v>
      </c>
      <c r="V34" s="2">
        <f t="shared" si="3"/>
        <v>1</v>
      </c>
      <c r="W34" s="2">
        <f t="shared" si="4"/>
        <v>3</v>
      </c>
      <c r="X34" s="2">
        <f t="shared" si="5"/>
        <v>8</v>
      </c>
      <c r="Y34" s="2">
        <f t="shared" si="6"/>
        <v>4</v>
      </c>
      <c r="Z34" s="2">
        <f t="shared" si="7"/>
        <v>9</v>
      </c>
      <c r="AA34" s="2">
        <f t="shared" si="8"/>
        <v>2</v>
      </c>
      <c r="AB34" s="2">
        <f t="shared" si="9"/>
        <v>7</v>
      </c>
      <c r="AC34" s="2"/>
      <c r="AD34" s="2">
        <f t="shared" si="10"/>
        <v>0</v>
      </c>
      <c r="AE34" s="2">
        <f t="shared" si="11"/>
        <v>0</v>
      </c>
      <c r="AF34" s="2">
        <f t="shared" si="12"/>
        <v>0</v>
      </c>
      <c r="AG34" s="2">
        <f t="shared" si="13"/>
        <v>0</v>
      </c>
      <c r="AH34" s="2">
        <f t="shared" si="14"/>
        <v>0</v>
      </c>
      <c r="AI34" s="2">
        <f t="shared" si="15"/>
        <v>0</v>
      </c>
      <c r="AJ34" s="2">
        <f t="shared" si="16"/>
        <v>0</v>
      </c>
      <c r="AK34" s="2">
        <f t="shared" si="17"/>
        <v>0</v>
      </c>
      <c r="AL34" s="2">
        <f t="shared" si="18"/>
        <v>0</v>
      </c>
      <c r="AM34" s="2"/>
      <c r="AN34" s="2">
        <f t="shared" si="19"/>
        <v>6</v>
      </c>
      <c r="AO34" s="2">
        <f t="shared" si="20"/>
        <v>5</v>
      </c>
      <c r="AP34" s="2">
        <f t="shared" si="21"/>
        <v>1</v>
      </c>
      <c r="AQ34" s="2">
        <f t="shared" si="22"/>
        <v>3</v>
      </c>
      <c r="AR34" s="2">
        <f t="shared" si="23"/>
        <v>8</v>
      </c>
      <c r="AS34" s="2">
        <f t="shared" si="24"/>
        <v>4</v>
      </c>
      <c r="AT34" s="2">
        <f t="shared" si="25"/>
        <v>9</v>
      </c>
      <c r="AU34" s="2">
        <f t="shared" si="26"/>
        <v>2</v>
      </c>
      <c r="AV34" s="2">
        <f t="shared" si="27"/>
        <v>7</v>
      </c>
      <c r="AW34" s="2"/>
      <c r="AX34" s="5">
        <f t="shared" si="28"/>
        <v>4</v>
      </c>
      <c r="AY34" s="2">
        <f t="shared" si="29"/>
        <v>5</v>
      </c>
      <c r="AZ34" s="2">
        <f t="shared" si="30"/>
        <v>15</v>
      </c>
      <c r="BA34" s="2">
        <f t="shared" si="35"/>
        <v>30</v>
      </c>
      <c r="BB34" s="2">
        <f t="shared" si="36"/>
        <v>15</v>
      </c>
      <c r="BC34" s="2">
        <f t="shared" si="37"/>
        <v>5</v>
      </c>
      <c r="BD34" s="2">
        <f t="shared" si="38"/>
        <v>5</v>
      </c>
      <c r="BE34" s="19">
        <f t="shared" si="39"/>
        <v>10</v>
      </c>
      <c r="BF34" s="19">
        <f t="shared" si="40"/>
        <v>4.0824829046386304</v>
      </c>
      <c r="BG34" s="31">
        <f t="shared" si="41"/>
        <v>-1.2247448713915889</v>
      </c>
      <c r="BH34" s="32">
        <f t="shared" si="31"/>
        <v>0.1103356809599234</v>
      </c>
      <c r="BI34" s="62">
        <f t="shared" si="32"/>
        <v>5.1267605633802817E-2</v>
      </c>
      <c r="BJ34" s="62" t="str">
        <f t="shared" si="42"/>
        <v/>
      </c>
      <c r="BK34" s="73" t="str">
        <f t="shared" si="43"/>
        <v/>
      </c>
      <c r="BM34" s="11">
        <f t="shared" si="33"/>
        <v>0.70831368740803635</v>
      </c>
    </row>
    <row r="35" spans="1:65">
      <c r="A35" s="30" t="s">
        <v>102</v>
      </c>
      <c r="B35" s="30" t="s">
        <v>103</v>
      </c>
      <c r="C35" s="30" t="s">
        <v>104</v>
      </c>
      <c r="D35" s="30" t="s">
        <v>105</v>
      </c>
      <c r="E35" s="30" t="s">
        <v>106</v>
      </c>
      <c r="F35" s="11" t="str">
        <f t="shared" si="34"/>
        <v>Toll_pathwa</v>
      </c>
      <c r="G35" s="6" t="s">
        <v>101</v>
      </c>
      <c r="H35" s="11">
        <f>VLOOKUP($B35,data!$B$3:$Q$15316,'diff expr 0 vs 3 mites'!H$8,FALSE)</f>
        <v>0.415186844</v>
      </c>
      <c r="I35" s="11">
        <f>VLOOKUP($B35,data!$B$3:$Q$15316,'diff expr 0 vs 3 mites'!I$8,FALSE)</f>
        <v>0.15247222799999999</v>
      </c>
      <c r="J35" s="11">
        <f>VLOOKUP($B35,data!$B$3:$Q$15316,'diff expr 0 vs 3 mites'!J$8,FALSE)</f>
        <v>0.22509554400000001</v>
      </c>
      <c r="K35" s="11">
        <f>VLOOKUP($B35,data!$B$3:$Q$15316,'diff expr 0 vs 3 mites'!K$8,FALSE)</f>
        <v>0.13325962699999999</v>
      </c>
      <c r="L35" s="11">
        <f>VLOOKUP($B35,data!$B$3:$Q$15316,'diff expr 0 vs 3 mites'!L$8,FALSE)</f>
        <v>1.9045677780000001</v>
      </c>
      <c r="M35" s="11">
        <f>VLOOKUP($B35,data!$B$3:$Q$15316,'diff expr 0 vs 3 mites'!M$8,FALSE)</f>
        <v>0.108720017</v>
      </c>
      <c r="N35" s="11">
        <f>VLOOKUP($B35,data!$B$3:$Q$15316,'diff expr 0 vs 3 mites'!N$8,FALSE)</f>
        <v>1.587208001</v>
      </c>
      <c r="O35" s="11">
        <f>VLOOKUP($B35,data!$B$3:$Q$15316,'diff expr 0 vs 3 mites'!O$8,FALSE)</f>
        <v>0.36388234400000002</v>
      </c>
      <c r="P35" s="11">
        <f>VLOOKUP($B35,data!$B$3:$Q$15316,'diff expr 0 vs 3 mites'!P$8,FALSE)</f>
        <v>0.15157066899999999</v>
      </c>
      <c r="R35" s="27" t="s">
        <v>27749</v>
      </c>
      <c r="T35" s="2">
        <f t="shared" si="1"/>
        <v>7</v>
      </c>
      <c r="U35" s="2">
        <f t="shared" si="2"/>
        <v>4</v>
      </c>
      <c r="V35" s="2">
        <f t="shared" si="3"/>
        <v>5</v>
      </c>
      <c r="W35" s="2">
        <f t="shared" si="4"/>
        <v>2</v>
      </c>
      <c r="X35" s="2">
        <f t="shared" si="5"/>
        <v>9</v>
      </c>
      <c r="Y35" s="2">
        <f t="shared" si="6"/>
        <v>1</v>
      </c>
      <c r="Z35" s="2">
        <f t="shared" si="7"/>
        <v>8</v>
      </c>
      <c r="AA35" s="2">
        <f t="shared" si="8"/>
        <v>6</v>
      </c>
      <c r="AB35" s="2">
        <f t="shared" si="9"/>
        <v>3</v>
      </c>
      <c r="AC35" s="2"/>
      <c r="AD35" s="2">
        <f t="shared" si="10"/>
        <v>0</v>
      </c>
      <c r="AE35" s="2">
        <f t="shared" si="11"/>
        <v>0</v>
      </c>
      <c r="AF35" s="2">
        <f t="shared" si="12"/>
        <v>0</v>
      </c>
      <c r="AG35" s="2">
        <f t="shared" si="13"/>
        <v>0</v>
      </c>
      <c r="AH35" s="2">
        <f t="shared" si="14"/>
        <v>0</v>
      </c>
      <c r="AI35" s="2">
        <f t="shared" si="15"/>
        <v>0</v>
      </c>
      <c r="AJ35" s="2">
        <f t="shared" si="16"/>
        <v>0</v>
      </c>
      <c r="AK35" s="2">
        <f t="shared" si="17"/>
        <v>0</v>
      </c>
      <c r="AL35" s="2">
        <f t="shared" si="18"/>
        <v>0</v>
      </c>
      <c r="AM35" s="2"/>
      <c r="AN35" s="2">
        <f t="shared" si="19"/>
        <v>7</v>
      </c>
      <c r="AO35" s="2">
        <f t="shared" si="20"/>
        <v>4</v>
      </c>
      <c r="AP35" s="2">
        <f t="shared" si="21"/>
        <v>5</v>
      </c>
      <c r="AQ35" s="2">
        <f t="shared" si="22"/>
        <v>2</v>
      </c>
      <c r="AR35" s="2">
        <f t="shared" si="23"/>
        <v>9</v>
      </c>
      <c r="AS35" s="2">
        <f t="shared" si="24"/>
        <v>1</v>
      </c>
      <c r="AT35" s="2">
        <f t="shared" si="25"/>
        <v>8</v>
      </c>
      <c r="AU35" s="2">
        <f t="shared" si="26"/>
        <v>6</v>
      </c>
      <c r="AV35" s="2">
        <f t="shared" si="27"/>
        <v>3</v>
      </c>
      <c r="AW35" s="2"/>
      <c r="AX35" s="5">
        <f t="shared" si="28"/>
        <v>4</v>
      </c>
      <c r="AY35" s="2">
        <f t="shared" si="29"/>
        <v>5</v>
      </c>
      <c r="AZ35" s="2">
        <f t="shared" si="30"/>
        <v>18</v>
      </c>
      <c r="BA35" s="2">
        <f t="shared" si="35"/>
        <v>27</v>
      </c>
      <c r="BB35" s="2">
        <f t="shared" si="36"/>
        <v>12</v>
      </c>
      <c r="BC35" s="2">
        <f t="shared" si="37"/>
        <v>8</v>
      </c>
      <c r="BD35" s="2">
        <f t="shared" si="38"/>
        <v>8</v>
      </c>
      <c r="BE35" s="19">
        <f t="shared" si="39"/>
        <v>10</v>
      </c>
      <c r="BF35" s="19">
        <f t="shared" si="40"/>
        <v>4.0824829046386304</v>
      </c>
      <c r="BG35" s="31">
        <f t="shared" si="41"/>
        <v>-0.4898979485566356</v>
      </c>
      <c r="BH35" s="32">
        <f t="shared" si="31"/>
        <v>0.31210305738320299</v>
      </c>
      <c r="BI35" s="62">
        <f t="shared" si="32"/>
        <v>7.6619718309859156E-2</v>
      </c>
      <c r="BJ35" s="62" t="str">
        <f t="shared" si="42"/>
        <v/>
      </c>
      <c r="BK35" s="73" t="str">
        <f t="shared" si="43"/>
        <v/>
      </c>
      <c r="BM35" s="11">
        <f t="shared" si="33"/>
        <v>0.55094228509080634</v>
      </c>
    </row>
    <row r="36" spans="1:65">
      <c r="A36" s="30" t="s">
        <v>107</v>
      </c>
      <c r="B36" s="30" t="s">
        <v>108</v>
      </c>
      <c r="C36" s="30" t="s">
        <v>109</v>
      </c>
      <c r="D36" s="30" t="s">
        <v>110</v>
      </c>
      <c r="E36" s="30" t="s">
        <v>106</v>
      </c>
      <c r="F36" s="11" t="str">
        <f t="shared" si="34"/>
        <v>Toll_pathwa</v>
      </c>
      <c r="H36" s="11">
        <f>VLOOKUP($B36,data!$B$3:$Q$15316,'diff expr 0 vs 3 mites'!H$8,FALSE)</f>
        <v>4.0462656189999997</v>
      </c>
      <c r="I36" s="11">
        <f>VLOOKUP($B36,data!$B$3:$Q$15316,'diff expr 0 vs 3 mites'!I$8,FALSE)</f>
        <v>2.1450396399999998</v>
      </c>
      <c r="J36" s="11">
        <f>VLOOKUP($B36,data!$B$3:$Q$15316,'diff expr 0 vs 3 mites'!J$8,FALSE)</f>
        <v>2.389331232</v>
      </c>
      <c r="K36" s="11">
        <f>VLOOKUP($B36,data!$B$3:$Q$15316,'diff expr 0 vs 3 mites'!K$8,FALSE)</f>
        <v>1.5974753370000001</v>
      </c>
      <c r="L36" s="11">
        <f>VLOOKUP($B36,data!$B$3:$Q$15316,'diff expr 0 vs 3 mites'!L$8,FALSE)</f>
        <v>0.45532649800000002</v>
      </c>
      <c r="M36" s="11">
        <f>VLOOKUP($B36,data!$B$3:$Q$15316,'diff expr 0 vs 3 mites'!M$8,FALSE)</f>
        <v>2.8655936209999999</v>
      </c>
      <c r="N36" s="11">
        <f>VLOOKUP($B36,data!$B$3:$Q$15316,'diff expr 0 vs 3 mites'!N$8,FALSE)</f>
        <v>15.49927933</v>
      </c>
      <c r="O36" s="11">
        <f>VLOOKUP($B36,data!$B$3:$Q$15316,'diff expr 0 vs 3 mites'!O$8,FALSE)</f>
        <v>2.8470644049999998</v>
      </c>
      <c r="P36" s="11">
        <f>VLOOKUP($B36,data!$B$3:$Q$15316,'diff expr 0 vs 3 mites'!P$8,FALSE)</f>
        <v>9.2945641269999992</v>
      </c>
      <c r="R36" s="27" t="s">
        <v>27749</v>
      </c>
      <c r="T36" s="2">
        <f t="shared" si="1"/>
        <v>7</v>
      </c>
      <c r="U36" s="2">
        <f t="shared" si="2"/>
        <v>3</v>
      </c>
      <c r="V36" s="2">
        <f t="shared" si="3"/>
        <v>4</v>
      </c>
      <c r="W36" s="2">
        <f t="shared" si="4"/>
        <v>2</v>
      </c>
      <c r="X36" s="2">
        <f t="shared" si="5"/>
        <v>1</v>
      </c>
      <c r="Y36" s="2">
        <f t="shared" si="6"/>
        <v>6</v>
      </c>
      <c r="Z36" s="2">
        <f t="shared" si="7"/>
        <v>9</v>
      </c>
      <c r="AA36" s="2">
        <f t="shared" si="8"/>
        <v>5</v>
      </c>
      <c r="AB36" s="2">
        <f t="shared" si="9"/>
        <v>8</v>
      </c>
      <c r="AC36" s="2"/>
      <c r="AD36" s="2">
        <f t="shared" si="10"/>
        <v>0</v>
      </c>
      <c r="AE36" s="2">
        <f t="shared" si="11"/>
        <v>0</v>
      </c>
      <c r="AF36" s="2">
        <f t="shared" si="12"/>
        <v>0</v>
      </c>
      <c r="AG36" s="2">
        <f t="shared" si="13"/>
        <v>0</v>
      </c>
      <c r="AH36" s="2">
        <f t="shared" si="14"/>
        <v>0</v>
      </c>
      <c r="AI36" s="2">
        <f t="shared" si="15"/>
        <v>0</v>
      </c>
      <c r="AJ36" s="2">
        <f t="shared" si="16"/>
        <v>0</v>
      </c>
      <c r="AK36" s="2">
        <f t="shared" si="17"/>
        <v>0</v>
      </c>
      <c r="AL36" s="2">
        <f t="shared" si="18"/>
        <v>0</v>
      </c>
      <c r="AM36" s="2"/>
      <c r="AN36" s="2">
        <f t="shared" si="19"/>
        <v>7</v>
      </c>
      <c r="AO36" s="2">
        <f t="shared" si="20"/>
        <v>3</v>
      </c>
      <c r="AP36" s="2">
        <f t="shared" si="21"/>
        <v>4</v>
      </c>
      <c r="AQ36" s="2">
        <f t="shared" si="22"/>
        <v>2</v>
      </c>
      <c r="AR36" s="2">
        <f t="shared" si="23"/>
        <v>1</v>
      </c>
      <c r="AS36" s="2">
        <f t="shared" si="24"/>
        <v>6</v>
      </c>
      <c r="AT36" s="2">
        <f t="shared" si="25"/>
        <v>9</v>
      </c>
      <c r="AU36" s="2">
        <f t="shared" si="26"/>
        <v>5</v>
      </c>
      <c r="AV36" s="2">
        <f t="shared" si="27"/>
        <v>8</v>
      </c>
      <c r="AW36" s="2"/>
      <c r="AX36" s="5">
        <f t="shared" si="28"/>
        <v>4</v>
      </c>
      <c r="AY36" s="2">
        <f t="shared" si="29"/>
        <v>5</v>
      </c>
      <c r="AZ36" s="2">
        <f t="shared" si="30"/>
        <v>16</v>
      </c>
      <c r="BA36" s="2">
        <f t="shared" si="35"/>
        <v>29</v>
      </c>
      <c r="BB36" s="2">
        <f t="shared" si="36"/>
        <v>14</v>
      </c>
      <c r="BC36" s="2">
        <f t="shared" si="37"/>
        <v>6</v>
      </c>
      <c r="BD36" s="2">
        <f t="shared" si="38"/>
        <v>6</v>
      </c>
      <c r="BE36" s="19">
        <f t="shared" si="39"/>
        <v>10</v>
      </c>
      <c r="BF36" s="19">
        <f t="shared" si="40"/>
        <v>4.0824829046386304</v>
      </c>
      <c r="BG36" s="31">
        <f t="shared" si="41"/>
        <v>-0.9797958971132712</v>
      </c>
      <c r="BH36" s="32">
        <f t="shared" si="31"/>
        <v>0.16359343889515282</v>
      </c>
      <c r="BI36" s="62">
        <f t="shared" si="32"/>
        <v>5.9718309859154932E-2</v>
      </c>
      <c r="BJ36" s="62" t="str">
        <f t="shared" si="42"/>
        <v/>
      </c>
      <c r="BK36" s="73" t="str">
        <f t="shared" si="43"/>
        <v/>
      </c>
      <c r="BM36" s="11">
        <f t="shared" si="33"/>
        <v>0.38624936222799877</v>
      </c>
    </row>
    <row r="37" spans="1:65">
      <c r="A37" s="30" t="s">
        <v>111</v>
      </c>
      <c r="B37" s="30" t="s">
        <v>112</v>
      </c>
      <c r="C37" s="30" t="s">
        <v>113</v>
      </c>
      <c r="D37" s="30" t="s">
        <v>114</v>
      </c>
      <c r="E37" s="30" t="s">
        <v>106</v>
      </c>
      <c r="F37" s="11" t="str">
        <f t="shared" si="34"/>
        <v>Toll_pathwa</v>
      </c>
      <c r="H37" s="11">
        <f>VLOOKUP($B37,data!$B$3:$Q$15316,'diff expr 0 vs 3 mites'!H$8,FALSE)</f>
        <v>1.761327182</v>
      </c>
      <c r="I37" s="11">
        <f>VLOOKUP($B37,data!$B$3:$Q$15316,'diff expr 0 vs 3 mites'!I$8,FALSE)</f>
        <v>0.91278654400000003</v>
      </c>
      <c r="J37" s="11">
        <f>VLOOKUP($B37,data!$B$3:$Q$15316,'diff expr 0 vs 3 mites'!J$8,FALSE)</f>
        <v>0.51386631400000005</v>
      </c>
      <c r="K37" s="11">
        <f>VLOOKUP($B37,data!$B$3:$Q$15316,'diff expr 0 vs 3 mites'!K$8,FALSE)</f>
        <v>0.95808240099999997</v>
      </c>
      <c r="L37" s="11">
        <f>VLOOKUP($B37,data!$B$3:$Q$15316,'diff expr 0 vs 3 mites'!L$8,FALSE)</f>
        <v>3.0742737020000002</v>
      </c>
      <c r="M37" s="11">
        <f>VLOOKUP($B37,data!$B$3:$Q$15316,'diff expr 0 vs 3 mites'!M$8,FALSE)</f>
        <v>0.89547573199999997</v>
      </c>
      <c r="N37" s="11">
        <f>VLOOKUP($B37,data!$B$3:$Q$15316,'diff expr 0 vs 3 mites'!N$8,FALSE)</f>
        <v>3.5473912809999999</v>
      </c>
      <c r="O37" s="11">
        <f>VLOOKUP($B37,data!$B$3:$Q$15316,'diff expr 0 vs 3 mites'!O$8,FALSE)</f>
        <v>0.69511057700000001</v>
      </c>
      <c r="P37" s="11">
        <f>VLOOKUP($B37,data!$B$3:$Q$15316,'diff expr 0 vs 3 mites'!P$8,FALSE)</f>
        <v>1.769409113</v>
      </c>
      <c r="R37" s="27" t="s">
        <v>27749</v>
      </c>
      <c r="T37" s="2">
        <f t="shared" si="1"/>
        <v>6</v>
      </c>
      <c r="U37" s="2">
        <f t="shared" si="2"/>
        <v>4</v>
      </c>
      <c r="V37" s="2">
        <f t="shared" si="3"/>
        <v>1</v>
      </c>
      <c r="W37" s="2">
        <f t="shared" si="4"/>
        <v>5</v>
      </c>
      <c r="X37" s="2">
        <f t="shared" si="5"/>
        <v>8</v>
      </c>
      <c r="Y37" s="2">
        <f t="shared" si="6"/>
        <v>3</v>
      </c>
      <c r="Z37" s="2">
        <f t="shared" si="7"/>
        <v>9</v>
      </c>
      <c r="AA37" s="2">
        <f t="shared" si="8"/>
        <v>2</v>
      </c>
      <c r="AB37" s="2">
        <f t="shared" si="9"/>
        <v>7</v>
      </c>
      <c r="AC37" s="2"/>
      <c r="AD37" s="2">
        <f t="shared" si="10"/>
        <v>0</v>
      </c>
      <c r="AE37" s="2">
        <f t="shared" si="11"/>
        <v>0</v>
      </c>
      <c r="AF37" s="2">
        <f t="shared" si="12"/>
        <v>0</v>
      </c>
      <c r="AG37" s="2">
        <f t="shared" si="13"/>
        <v>0</v>
      </c>
      <c r="AH37" s="2">
        <f t="shared" si="14"/>
        <v>0</v>
      </c>
      <c r="AI37" s="2">
        <f t="shared" si="15"/>
        <v>0</v>
      </c>
      <c r="AJ37" s="2">
        <f t="shared" si="16"/>
        <v>0</v>
      </c>
      <c r="AK37" s="2">
        <f t="shared" si="17"/>
        <v>0</v>
      </c>
      <c r="AL37" s="2">
        <f t="shared" si="18"/>
        <v>0</v>
      </c>
      <c r="AM37" s="2"/>
      <c r="AN37" s="2">
        <f t="shared" si="19"/>
        <v>6</v>
      </c>
      <c r="AO37" s="2">
        <f t="shared" si="20"/>
        <v>4</v>
      </c>
      <c r="AP37" s="2">
        <f t="shared" si="21"/>
        <v>1</v>
      </c>
      <c r="AQ37" s="2">
        <f t="shared" si="22"/>
        <v>5</v>
      </c>
      <c r="AR37" s="2">
        <f t="shared" si="23"/>
        <v>8</v>
      </c>
      <c r="AS37" s="2">
        <f t="shared" si="24"/>
        <v>3</v>
      </c>
      <c r="AT37" s="2">
        <f t="shared" si="25"/>
        <v>9</v>
      </c>
      <c r="AU37" s="2">
        <f t="shared" si="26"/>
        <v>2</v>
      </c>
      <c r="AV37" s="2">
        <f t="shared" si="27"/>
        <v>7</v>
      </c>
      <c r="AW37" s="2"/>
      <c r="AX37" s="5">
        <f t="shared" si="28"/>
        <v>4</v>
      </c>
      <c r="AY37" s="2">
        <f t="shared" si="29"/>
        <v>5</v>
      </c>
      <c r="AZ37" s="2">
        <f t="shared" si="30"/>
        <v>16</v>
      </c>
      <c r="BA37" s="2">
        <f t="shared" si="35"/>
        <v>29</v>
      </c>
      <c r="BB37" s="2">
        <f t="shared" si="36"/>
        <v>14</v>
      </c>
      <c r="BC37" s="2">
        <f t="shared" si="37"/>
        <v>6</v>
      </c>
      <c r="BD37" s="2">
        <f t="shared" si="38"/>
        <v>6</v>
      </c>
      <c r="BE37" s="19">
        <f t="shared" si="39"/>
        <v>10</v>
      </c>
      <c r="BF37" s="19">
        <f t="shared" si="40"/>
        <v>4.0824829046386304</v>
      </c>
      <c r="BG37" s="31">
        <f t="shared" si="41"/>
        <v>-0.9797958971132712</v>
      </c>
      <c r="BH37" s="32">
        <f t="shared" si="31"/>
        <v>0.16359343889515282</v>
      </c>
      <c r="BI37" s="62">
        <f t="shared" si="32"/>
        <v>5.9718309859154932E-2</v>
      </c>
      <c r="BJ37" s="62" t="str">
        <f t="shared" si="42"/>
        <v/>
      </c>
      <c r="BK37" s="73" t="str">
        <f t="shared" si="43"/>
        <v/>
      </c>
      <c r="BM37" s="11">
        <f t="shared" si="33"/>
        <v>0.28465693883409426</v>
      </c>
    </row>
    <row r="38" spans="1:65">
      <c r="A38" s="30" t="s">
        <v>115</v>
      </c>
      <c r="B38" s="30" t="s">
        <v>116</v>
      </c>
      <c r="C38" s="30" t="s">
        <v>117</v>
      </c>
      <c r="D38" s="30" t="s">
        <v>98</v>
      </c>
      <c r="E38" s="30" t="s">
        <v>106</v>
      </c>
      <c r="F38" s="11" t="str">
        <f t="shared" si="34"/>
        <v>Toll_pathwa</v>
      </c>
      <c r="H38" s="11">
        <f>VLOOKUP($B38,data!$B$3:$Q$15316,'diff expr 0 vs 3 mites'!H$8,FALSE)</f>
        <v>4.9518063720000001</v>
      </c>
      <c r="I38" s="11">
        <f>VLOOKUP($B38,data!$B$3:$Q$15316,'diff expr 0 vs 3 mites'!I$8,FALSE)</f>
        <v>0.92800969499999997</v>
      </c>
      <c r="J38" s="11">
        <f>VLOOKUP($B38,data!$B$3:$Q$15316,'diff expr 0 vs 3 mites'!J$8,FALSE)</f>
        <v>0.519468017</v>
      </c>
      <c r="K38" s="11">
        <f>VLOOKUP($B38,data!$B$3:$Q$15316,'diff expr 0 vs 3 mites'!K$8,FALSE)</f>
        <v>0.65899744199999999</v>
      </c>
      <c r="L38" s="11">
        <f>VLOOKUP($B38,data!$B$3:$Q$15316,'diff expr 0 vs 3 mites'!L$8,FALSE)</f>
        <v>0.52324979100000002</v>
      </c>
      <c r="M38" s="11">
        <f>VLOOKUP($B38,data!$B$3:$Q$15316,'diff expr 0 vs 3 mites'!M$8,FALSE)</f>
        <v>0.77286297100000001</v>
      </c>
      <c r="N38" s="11">
        <f>VLOOKUP($B38,data!$B$3:$Q$15316,'diff expr 0 vs 3 mites'!N$8,FALSE)</f>
        <v>2.113214938</v>
      </c>
      <c r="O38" s="11">
        <f>VLOOKUP($B38,data!$B$3:$Q$15316,'diff expr 0 vs 3 mites'!O$8,FALSE)</f>
        <v>1.1042240640000001</v>
      </c>
      <c r="P38" s="11">
        <f>VLOOKUP($B38,data!$B$3:$Q$15316,'diff expr 0 vs 3 mites'!P$8,FALSE)</f>
        <v>0.56216210300000002</v>
      </c>
      <c r="R38" s="27" t="s">
        <v>27749</v>
      </c>
      <c r="T38" s="2">
        <f t="shared" si="1"/>
        <v>9</v>
      </c>
      <c r="U38" s="2">
        <f t="shared" si="2"/>
        <v>6</v>
      </c>
      <c r="V38" s="2">
        <f t="shared" si="3"/>
        <v>1</v>
      </c>
      <c r="W38" s="2">
        <f t="shared" si="4"/>
        <v>4</v>
      </c>
      <c r="X38" s="2">
        <f t="shared" si="5"/>
        <v>2</v>
      </c>
      <c r="Y38" s="2">
        <f t="shared" si="6"/>
        <v>5</v>
      </c>
      <c r="Z38" s="2">
        <f t="shared" si="7"/>
        <v>8</v>
      </c>
      <c r="AA38" s="2">
        <f t="shared" si="8"/>
        <v>7</v>
      </c>
      <c r="AB38" s="2">
        <f t="shared" si="9"/>
        <v>3</v>
      </c>
      <c r="AC38" s="2"/>
      <c r="AD38" s="2">
        <f t="shared" si="10"/>
        <v>0</v>
      </c>
      <c r="AE38" s="2">
        <f t="shared" si="11"/>
        <v>0</v>
      </c>
      <c r="AF38" s="2">
        <f t="shared" si="12"/>
        <v>0</v>
      </c>
      <c r="AG38" s="2">
        <f t="shared" si="13"/>
        <v>0</v>
      </c>
      <c r="AH38" s="2">
        <f t="shared" si="14"/>
        <v>0</v>
      </c>
      <c r="AI38" s="2">
        <f t="shared" si="15"/>
        <v>0</v>
      </c>
      <c r="AJ38" s="2">
        <f t="shared" si="16"/>
        <v>0</v>
      </c>
      <c r="AK38" s="2">
        <f t="shared" si="17"/>
        <v>0</v>
      </c>
      <c r="AL38" s="2">
        <f t="shared" si="18"/>
        <v>0</v>
      </c>
      <c r="AM38" s="2"/>
      <c r="AN38" s="2">
        <f t="shared" si="19"/>
        <v>9</v>
      </c>
      <c r="AO38" s="2">
        <f t="shared" si="20"/>
        <v>6</v>
      </c>
      <c r="AP38" s="2">
        <f t="shared" si="21"/>
        <v>1</v>
      </c>
      <c r="AQ38" s="2">
        <f t="shared" si="22"/>
        <v>4</v>
      </c>
      <c r="AR38" s="2">
        <f t="shared" si="23"/>
        <v>2</v>
      </c>
      <c r="AS38" s="2">
        <f t="shared" si="24"/>
        <v>5</v>
      </c>
      <c r="AT38" s="2">
        <f t="shared" si="25"/>
        <v>8</v>
      </c>
      <c r="AU38" s="2">
        <f t="shared" si="26"/>
        <v>7</v>
      </c>
      <c r="AV38" s="2">
        <f t="shared" si="27"/>
        <v>3</v>
      </c>
      <c r="AW38" s="2"/>
      <c r="AX38" s="5">
        <f t="shared" si="28"/>
        <v>4</v>
      </c>
      <c r="AY38" s="2">
        <f t="shared" si="29"/>
        <v>5</v>
      </c>
      <c r="AZ38" s="2">
        <f t="shared" si="30"/>
        <v>20</v>
      </c>
      <c r="BA38" s="2">
        <f t="shared" si="35"/>
        <v>25</v>
      </c>
      <c r="BB38" s="2">
        <f t="shared" si="36"/>
        <v>10</v>
      </c>
      <c r="BC38" s="2">
        <f t="shared" si="37"/>
        <v>10</v>
      </c>
      <c r="BD38" s="2">
        <f t="shared" si="38"/>
        <v>10</v>
      </c>
      <c r="BE38" s="19">
        <f t="shared" si="39"/>
        <v>10</v>
      </c>
      <c r="BF38" s="19">
        <f t="shared" si="40"/>
        <v>4.0824829046386304</v>
      </c>
      <c r="BG38" s="31">
        <f t="shared" si="41"/>
        <v>0</v>
      </c>
      <c r="BH38" s="32">
        <f t="shared" si="31"/>
        <v>0.5</v>
      </c>
      <c r="BI38" s="62">
        <f t="shared" si="32"/>
        <v>9.5774647887323941E-2</v>
      </c>
      <c r="BJ38" s="62" t="str">
        <f t="shared" si="42"/>
        <v/>
      </c>
      <c r="BK38" s="73" t="str">
        <f t="shared" si="43"/>
        <v/>
      </c>
      <c r="BM38" s="11">
        <f t="shared" si="33"/>
        <v>-0.24011185796069201</v>
      </c>
    </row>
    <row r="39" spans="1:65">
      <c r="A39" s="30" t="s">
        <v>118</v>
      </c>
      <c r="B39" s="30" t="s">
        <v>119</v>
      </c>
      <c r="C39" s="30" t="s">
        <v>120</v>
      </c>
      <c r="D39" s="30" t="s">
        <v>121</v>
      </c>
      <c r="E39" s="30" t="s">
        <v>106</v>
      </c>
      <c r="F39" s="11" t="str">
        <f t="shared" si="34"/>
        <v>Toll_pathwa</v>
      </c>
      <c r="H39" s="11">
        <f>VLOOKUP($B39,data!$B$3:$Q$15316,'diff expr 0 vs 3 mites'!H$8,FALSE)</f>
        <v>1.25464891</v>
      </c>
      <c r="I39" s="11">
        <f>VLOOKUP($B39,data!$B$3:$Q$15316,'diff expr 0 vs 3 mites'!I$8,FALSE)</f>
        <v>1.498169839</v>
      </c>
      <c r="J39" s="11">
        <f>VLOOKUP($B39,data!$B$3:$Q$15316,'diff expr 0 vs 3 mites'!J$8,FALSE)</f>
        <v>1.625159791</v>
      </c>
      <c r="K39" s="11">
        <f>VLOOKUP($B39,data!$B$3:$Q$15316,'diff expr 0 vs 3 mites'!K$8,FALSE)</f>
        <v>1.1894300179999999</v>
      </c>
      <c r="L39" s="11">
        <f>VLOOKUP($B39,data!$B$3:$Q$15316,'diff expr 0 vs 3 mites'!L$8,FALSE)</f>
        <v>4.4072837270000003</v>
      </c>
      <c r="M39" s="11">
        <f>VLOOKUP($B39,data!$B$3:$Q$15316,'diff expr 0 vs 3 mites'!M$8,FALSE)</f>
        <v>1.0566554050000001</v>
      </c>
      <c r="N39" s="11">
        <f>VLOOKUP($B39,data!$B$3:$Q$15316,'diff expr 0 vs 3 mites'!N$8,FALSE)</f>
        <v>6.9502459950000004</v>
      </c>
      <c r="O39" s="11">
        <f>VLOOKUP($B39,data!$B$3:$Q$15316,'diff expr 0 vs 3 mites'!O$8,FALSE)</f>
        <v>1.469752151</v>
      </c>
      <c r="P39" s="11">
        <f>VLOOKUP($B39,data!$B$3:$Q$15316,'diff expr 0 vs 3 mites'!P$8,FALSE)</f>
        <v>3.4723615460000001</v>
      </c>
      <c r="R39" s="27" t="s">
        <v>27749</v>
      </c>
      <c r="T39" s="2">
        <f t="shared" si="1"/>
        <v>3</v>
      </c>
      <c r="U39" s="2">
        <f t="shared" si="2"/>
        <v>5</v>
      </c>
      <c r="V39" s="2">
        <f t="shared" si="3"/>
        <v>6</v>
      </c>
      <c r="W39" s="2">
        <f t="shared" si="4"/>
        <v>2</v>
      </c>
      <c r="X39" s="2">
        <f t="shared" si="5"/>
        <v>8</v>
      </c>
      <c r="Y39" s="2">
        <f t="shared" si="6"/>
        <v>1</v>
      </c>
      <c r="Z39" s="2">
        <f t="shared" si="7"/>
        <v>9</v>
      </c>
      <c r="AA39" s="2">
        <f t="shared" si="8"/>
        <v>4</v>
      </c>
      <c r="AB39" s="2">
        <f t="shared" si="9"/>
        <v>7</v>
      </c>
      <c r="AC39" s="2"/>
      <c r="AD39" s="2">
        <f t="shared" si="10"/>
        <v>0</v>
      </c>
      <c r="AE39" s="2">
        <f t="shared" si="11"/>
        <v>0</v>
      </c>
      <c r="AF39" s="2">
        <f t="shared" si="12"/>
        <v>0</v>
      </c>
      <c r="AG39" s="2">
        <f t="shared" si="13"/>
        <v>0</v>
      </c>
      <c r="AH39" s="2">
        <f t="shared" si="14"/>
        <v>0</v>
      </c>
      <c r="AI39" s="2">
        <f t="shared" si="15"/>
        <v>0</v>
      </c>
      <c r="AJ39" s="2">
        <f t="shared" si="16"/>
        <v>0</v>
      </c>
      <c r="AK39" s="2">
        <f t="shared" si="17"/>
        <v>0</v>
      </c>
      <c r="AL39" s="2">
        <f t="shared" si="18"/>
        <v>0</v>
      </c>
      <c r="AM39" s="2"/>
      <c r="AN39" s="2">
        <f t="shared" si="19"/>
        <v>3</v>
      </c>
      <c r="AO39" s="2">
        <f t="shared" si="20"/>
        <v>5</v>
      </c>
      <c r="AP39" s="2">
        <f t="shared" si="21"/>
        <v>6</v>
      </c>
      <c r="AQ39" s="2">
        <f t="shared" si="22"/>
        <v>2</v>
      </c>
      <c r="AR39" s="2">
        <f t="shared" si="23"/>
        <v>8</v>
      </c>
      <c r="AS39" s="2">
        <f t="shared" si="24"/>
        <v>1</v>
      </c>
      <c r="AT39" s="2">
        <f t="shared" si="25"/>
        <v>9</v>
      </c>
      <c r="AU39" s="2">
        <f t="shared" si="26"/>
        <v>4</v>
      </c>
      <c r="AV39" s="2">
        <f t="shared" si="27"/>
        <v>7</v>
      </c>
      <c r="AW39" s="2"/>
      <c r="AX39" s="5">
        <f t="shared" si="28"/>
        <v>4</v>
      </c>
      <c r="AY39" s="2">
        <f t="shared" si="29"/>
        <v>5</v>
      </c>
      <c r="AZ39" s="2">
        <f t="shared" si="30"/>
        <v>16</v>
      </c>
      <c r="BA39" s="2">
        <f t="shared" si="35"/>
        <v>29</v>
      </c>
      <c r="BB39" s="2">
        <f t="shared" si="36"/>
        <v>14</v>
      </c>
      <c r="BC39" s="2">
        <f t="shared" si="37"/>
        <v>6</v>
      </c>
      <c r="BD39" s="2">
        <f t="shared" si="38"/>
        <v>6</v>
      </c>
      <c r="BE39" s="19">
        <f t="shared" si="39"/>
        <v>10</v>
      </c>
      <c r="BF39" s="19">
        <f t="shared" si="40"/>
        <v>4.0824829046386304</v>
      </c>
      <c r="BG39" s="31">
        <f t="shared" si="41"/>
        <v>-0.9797958971132712</v>
      </c>
      <c r="BH39" s="32">
        <f t="shared" si="31"/>
        <v>0.16359343889515282</v>
      </c>
      <c r="BI39" s="62">
        <f t="shared" si="32"/>
        <v>5.9718309859154932E-2</v>
      </c>
      <c r="BJ39" s="62" t="str">
        <f t="shared" si="42"/>
        <v/>
      </c>
      <c r="BK39" s="73" t="str">
        <f t="shared" si="43"/>
        <v/>
      </c>
      <c r="BM39" s="11">
        <f t="shared" si="33"/>
        <v>0.39689401308939348</v>
      </c>
    </row>
    <row r="40" spans="1:65">
      <c r="A40" s="30" t="s">
        <v>122</v>
      </c>
      <c r="B40" s="30" t="s">
        <v>123</v>
      </c>
      <c r="C40" s="30" t="s">
        <v>124</v>
      </c>
      <c r="D40" s="30" t="s">
        <v>98</v>
      </c>
      <c r="E40" s="30" t="s">
        <v>106</v>
      </c>
      <c r="F40" s="11" t="str">
        <f t="shared" si="34"/>
        <v>Toll_pathwa</v>
      </c>
      <c r="H40" s="11">
        <f>VLOOKUP($B40,data!$B$3:$Q$15316,'diff expr 0 vs 3 mites'!H$8,FALSE)</f>
        <v>2.937732966</v>
      </c>
      <c r="I40" s="11">
        <f>VLOOKUP($B40,data!$B$3:$Q$15316,'diff expr 0 vs 3 mites'!I$8,FALSE)</f>
        <v>2.502839528</v>
      </c>
      <c r="J40" s="11">
        <f>VLOOKUP($B40,data!$B$3:$Q$15316,'diff expr 0 vs 3 mites'!J$8,FALSE)</f>
        <v>1.6766729840000001</v>
      </c>
      <c r="K40" s="11">
        <f>VLOOKUP($B40,data!$B$3:$Q$15316,'diff expr 0 vs 3 mites'!K$8,FALSE)</f>
        <v>2.883943865</v>
      </c>
      <c r="L40" s="11">
        <f>VLOOKUP($B40,data!$B$3:$Q$15316,'diff expr 0 vs 3 mites'!L$8,FALSE)</f>
        <v>6.0708364479999997</v>
      </c>
      <c r="M40" s="11">
        <f>VLOOKUP($B40,data!$B$3:$Q$15316,'diff expr 0 vs 3 mites'!M$8,FALSE)</f>
        <v>1.7646516400000001</v>
      </c>
      <c r="N40" s="11">
        <f>VLOOKUP($B40,data!$B$3:$Q$15316,'diff expr 0 vs 3 mites'!N$8,FALSE)</f>
        <v>11.36794527</v>
      </c>
      <c r="O40" s="11">
        <f>VLOOKUP($B40,data!$B$3:$Q$15316,'diff expr 0 vs 3 mites'!O$8,FALSE)</f>
        <v>1.1654297300000001</v>
      </c>
      <c r="P40" s="11">
        <f>VLOOKUP($B40,data!$B$3:$Q$15316,'diff expr 0 vs 3 mites'!P$8,FALSE)</f>
        <v>4.0812077459999996</v>
      </c>
      <c r="R40" s="27" t="s">
        <v>27749</v>
      </c>
      <c r="T40" s="2">
        <f t="shared" si="1"/>
        <v>6</v>
      </c>
      <c r="U40" s="2">
        <f t="shared" si="2"/>
        <v>4</v>
      </c>
      <c r="V40" s="2">
        <f t="shared" si="3"/>
        <v>2</v>
      </c>
      <c r="W40" s="2">
        <f t="shared" si="4"/>
        <v>5</v>
      </c>
      <c r="X40" s="2">
        <f t="shared" si="5"/>
        <v>8</v>
      </c>
      <c r="Y40" s="2">
        <f t="shared" si="6"/>
        <v>3</v>
      </c>
      <c r="Z40" s="2">
        <f t="shared" si="7"/>
        <v>9</v>
      </c>
      <c r="AA40" s="2">
        <f t="shared" si="8"/>
        <v>1</v>
      </c>
      <c r="AB40" s="2">
        <f t="shared" si="9"/>
        <v>7</v>
      </c>
      <c r="AC40" s="2"/>
      <c r="AD40" s="2">
        <f t="shared" si="10"/>
        <v>0</v>
      </c>
      <c r="AE40" s="2">
        <f t="shared" si="11"/>
        <v>0</v>
      </c>
      <c r="AF40" s="2">
        <f t="shared" si="12"/>
        <v>0</v>
      </c>
      <c r="AG40" s="2">
        <f t="shared" si="13"/>
        <v>0</v>
      </c>
      <c r="AH40" s="2">
        <f t="shared" si="14"/>
        <v>0</v>
      </c>
      <c r="AI40" s="2">
        <f t="shared" si="15"/>
        <v>0</v>
      </c>
      <c r="AJ40" s="2">
        <f t="shared" si="16"/>
        <v>0</v>
      </c>
      <c r="AK40" s="2">
        <f t="shared" si="17"/>
        <v>0</v>
      </c>
      <c r="AL40" s="2">
        <f t="shared" si="18"/>
        <v>0</v>
      </c>
      <c r="AM40" s="2"/>
      <c r="AN40" s="2">
        <f t="shared" si="19"/>
        <v>6</v>
      </c>
      <c r="AO40" s="2">
        <f t="shared" si="20"/>
        <v>4</v>
      </c>
      <c r="AP40" s="2">
        <f t="shared" si="21"/>
        <v>2</v>
      </c>
      <c r="AQ40" s="2">
        <f t="shared" si="22"/>
        <v>5</v>
      </c>
      <c r="AR40" s="2">
        <f t="shared" si="23"/>
        <v>8</v>
      </c>
      <c r="AS40" s="2">
        <f t="shared" si="24"/>
        <v>3</v>
      </c>
      <c r="AT40" s="2">
        <f t="shared" si="25"/>
        <v>9</v>
      </c>
      <c r="AU40" s="2">
        <f t="shared" si="26"/>
        <v>1</v>
      </c>
      <c r="AV40" s="2">
        <f t="shared" si="27"/>
        <v>7</v>
      </c>
      <c r="AW40" s="2"/>
      <c r="AX40" s="5">
        <f t="shared" si="28"/>
        <v>4</v>
      </c>
      <c r="AY40" s="2">
        <f t="shared" si="29"/>
        <v>5</v>
      </c>
      <c r="AZ40" s="2">
        <f t="shared" si="30"/>
        <v>17</v>
      </c>
      <c r="BA40" s="2">
        <f t="shared" si="35"/>
        <v>28</v>
      </c>
      <c r="BB40" s="2">
        <f t="shared" si="36"/>
        <v>13</v>
      </c>
      <c r="BC40" s="2">
        <f t="shared" si="37"/>
        <v>7</v>
      </c>
      <c r="BD40" s="2">
        <f t="shared" si="38"/>
        <v>7</v>
      </c>
      <c r="BE40" s="19">
        <f t="shared" si="39"/>
        <v>10</v>
      </c>
      <c r="BF40" s="19">
        <f t="shared" si="40"/>
        <v>4.0824829046386304</v>
      </c>
      <c r="BG40" s="31">
        <f t="shared" si="41"/>
        <v>-0.73484692283495334</v>
      </c>
      <c r="BH40" s="32">
        <f t="shared" si="31"/>
        <v>0.23121636322523817</v>
      </c>
      <c r="BI40" s="62">
        <f t="shared" si="32"/>
        <v>6.8450704225352113E-2</v>
      </c>
      <c r="BJ40" s="62" t="str">
        <f t="shared" si="42"/>
        <v/>
      </c>
      <c r="BK40" s="73" t="str">
        <f t="shared" si="43"/>
        <v/>
      </c>
      <c r="BM40" s="11">
        <f t="shared" si="33"/>
        <v>0.29131845920380112</v>
      </c>
    </row>
    <row r="41" spans="1:65">
      <c r="A41" s="30" t="s">
        <v>125</v>
      </c>
      <c r="B41" s="30" t="s">
        <v>126</v>
      </c>
      <c r="C41" s="30" t="s">
        <v>127</v>
      </c>
      <c r="D41" s="30">
        <v>0</v>
      </c>
      <c r="E41" s="30" t="s">
        <v>106</v>
      </c>
      <c r="F41" s="11" t="str">
        <f t="shared" si="34"/>
        <v>Toll_pathwa</v>
      </c>
      <c r="H41" s="11">
        <f>VLOOKUP($B41,data!$B$3:$Q$15316,'diff expr 0 vs 3 mites'!H$8,FALSE)</f>
        <v>3.7944183370000002</v>
      </c>
      <c r="I41" s="11">
        <f>VLOOKUP($B41,data!$B$3:$Q$15316,'diff expr 0 vs 3 mites'!I$8,FALSE)</f>
        <v>3.2619772419999999</v>
      </c>
      <c r="J41" s="11">
        <f>VLOOKUP($B41,data!$B$3:$Q$15316,'diff expr 0 vs 3 mites'!J$8,FALSE)</f>
        <v>3.252517272</v>
      </c>
      <c r="K41" s="11">
        <f>VLOOKUP($B41,data!$B$3:$Q$15316,'diff expr 0 vs 3 mites'!K$8,FALSE)</f>
        <v>2.8846503139999999</v>
      </c>
      <c r="L41" s="11">
        <f>VLOOKUP($B41,data!$B$3:$Q$15316,'diff expr 0 vs 3 mites'!L$8,FALSE)</f>
        <v>43.02543979</v>
      </c>
      <c r="M41" s="11">
        <f>VLOOKUP($B41,data!$B$3:$Q$15316,'diff expr 0 vs 3 mites'!M$8,FALSE)</f>
        <v>5.5000610380000001</v>
      </c>
      <c r="N41" s="11">
        <f>VLOOKUP($B41,data!$B$3:$Q$15316,'diff expr 0 vs 3 mites'!N$8,FALSE)</f>
        <v>22.247418620000001</v>
      </c>
      <c r="O41" s="11">
        <f>VLOOKUP($B41,data!$B$3:$Q$15316,'diff expr 0 vs 3 mites'!O$8,FALSE)</f>
        <v>6.1229560420000002</v>
      </c>
      <c r="P41" s="11">
        <f>VLOOKUP($B41,data!$B$3:$Q$15316,'diff expr 0 vs 3 mites'!P$8,FALSE)</f>
        <v>6.6866490839999999</v>
      </c>
      <c r="R41" s="27" t="s">
        <v>27749</v>
      </c>
      <c r="T41" s="2">
        <f t="shared" si="1"/>
        <v>4</v>
      </c>
      <c r="U41" s="2">
        <f t="shared" si="2"/>
        <v>3</v>
      </c>
      <c r="V41" s="2">
        <f t="shared" si="3"/>
        <v>2</v>
      </c>
      <c r="W41" s="2">
        <f t="shared" si="4"/>
        <v>1</v>
      </c>
      <c r="X41" s="2">
        <f t="shared" si="5"/>
        <v>9</v>
      </c>
      <c r="Y41" s="2">
        <f t="shared" si="6"/>
        <v>5</v>
      </c>
      <c r="Z41" s="2">
        <f t="shared" si="7"/>
        <v>8</v>
      </c>
      <c r="AA41" s="2">
        <f t="shared" si="8"/>
        <v>6</v>
      </c>
      <c r="AB41" s="2">
        <f t="shared" si="9"/>
        <v>7</v>
      </c>
      <c r="AC41" s="2"/>
      <c r="AD41" s="2">
        <f t="shared" si="10"/>
        <v>0</v>
      </c>
      <c r="AE41" s="2">
        <f t="shared" si="11"/>
        <v>0</v>
      </c>
      <c r="AF41" s="2">
        <f t="shared" si="12"/>
        <v>0</v>
      </c>
      <c r="AG41" s="2">
        <f t="shared" si="13"/>
        <v>0</v>
      </c>
      <c r="AH41" s="2">
        <f t="shared" si="14"/>
        <v>0</v>
      </c>
      <c r="AI41" s="2">
        <f t="shared" si="15"/>
        <v>0</v>
      </c>
      <c r="AJ41" s="2">
        <f t="shared" si="16"/>
        <v>0</v>
      </c>
      <c r="AK41" s="2">
        <f t="shared" si="17"/>
        <v>0</v>
      </c>
      <c r="AL41" s="2">
        <f t="shared" si="18"/>
        <v>0</v>
      </c>
      <c r="AM41" s="2"/>
      <c r="AN41" s="2">
        <f t="shared" si="19"/>
        <v>4</v>
      </c>
      <c r="AO41" s="2">
        <f t="shared" si="20"/>
        <v>3</v>
      </c>
      <c r="AP41" s="2">
        <f t="shared" si="21"/>
        <v>2</v>
      </c>
      <c r="AQ41" s="2">
        <f t="shared" si="22"/>
        <v>1</v>
      </c>
      <c r="AR41" s="2">
        <f t="shared" si="23"/>
        <v>9</v>
      </c>
      <c r="AS41" s="2">
        <f t="shared" si="24"/>
        <v>5</v>
      </c>
      <c r="AT41" s="2">
        <f t="shared" si="25"/>
        <v>8</v>
      </c>
      <c r="AU41" s="2">
        <f t="shared" si="26"/>
        <v>6</v>
      </c>
      <c r="AV41" s="2">
        <f t="shared" si="27"/>
        <v>7</v>
      </c>
      <c r="AW41" s="2"/>
      <c r="AX41" s="5">
        <f t="shared" si="28"/>
        <v>4</v>
      </c>
      <c r="AY41" s="2">
        <f t="shared" si="29"/>
        <v>5</v>
      </c>
      <c r="AZ41" s="2">
        <f t="shared" si="30"/>
        <v>10</v>
      </c>
      <c r="BA41" s="2">
        <f t="shared" si="35"/>
        <v>35</v>
      </c>
      <c r="BB41" s="2">
        <f t="shared" si="36"/>
        <v>20</v>
      </c>
      <c r="BC41" s="2">
        <f t="shared" si="37"/>
        <v>0</v>
      </c>
      <c r="BD41" s="2">
        <f t="shared" si="38"/>
        <v>0</v>
      </c>
      <c r="BE41" s="19">
        <f t="shared" si="39"/>
        <v>10</v>
      </c>
      <c r="BF41" s="19">
        <f t="shared" si="40"/>
        <v>4.0824829046386304</v>
      </c>
      <c r="BG41" s="31">
        <f t="shared" si="41"/>
        <v>-2.4494897427831779</v>
      </c>
      <c r="BH41" s="32">
        <f t="shared" si="31"/>
        <v>7.1529392177148241E-3</v>
      </c>
      <c r="BI41" s="62">
        <f t="shared" si="32"/>
        <v>2.8169014084507044E-4</v>
      </c>
      <c r="BJ41" s="62" t="str">
        <f t="shared" si="42"/>
        <v/>
      </c>
      <c r="BK41" s="73" t="str">
        <f t="shared" si="43"/>
        <v>sign</v>
      </c>
      <c r="BM41" s="11">
        <f t="shared" si="33"/>
        <v>0.7048433710548464</v>
      </c>
    </row>
    <row r="42" spans="1:65">
      <c r="A42" s="30" t="s">
        <v>128</v>
      </c>
      <c r="B42" s="30" t="s">
        <v>129</v>
      </c>
      <c r="C42" s="30" t="s">
        <v>104</v>
      </c>
      <c r="D42" s="30" t="s">
        <v>98</v>
      </c>
      <c r="E42" s="30" t="s">
        <v>106</v>
      </c>
      <c r="F42" s="11" t="str">
        <f t="shared" si="34"/>
        <v>Toll_pathwa</v>
      </c>
      <c r="H42" s="11">
        <f>VLOOKUP($B42,data!$B$3:$Q$15316,'diff expr 0 vs 3 mites'!H$8,FALSE)</f>
        <v>0.62630992299999999</v>
      </c>
      <c r="I42" s="11">
        <f>VLOOKUP($B42,data!$B$3:$Q$15316,'diff expr 0 vs 3 mites'!I$8,FALSE)</f>
        <v>0.24507609</v>
      </c>
      <c r="J42" s="11">
        <f>VLOOKUP($B42,data!$B$3:$Q$15316,'diff expr 0 vs 3 mites'!J$8,FALSE)</f>
        <v>0.44184322399999998</v>
      </c>
      <c r="K42" s="11">
        <f>VLOOKUP($B42,data!$B$3:$Q$15316,'diff expr 0 vs 3 mites'!K$8,FALSE)</f>
        <v>0.43395296700000002</v>
      </c>
      <c r="L42" s="11">
        <f>VLOOKUP($B42,data!$B$3:$Q$15316,'diff expr 0 vs 3 mites'!L$8,FALSE)</f>
        <v>1.406963497</v>
      </c>
      <c r="M42" s="11">
        <f>VLOOKUP($B42,data!$B$3:$Q$15316,'diff expr 0 vs 3 mites'!M$8,FALSE)</f>
        <v>0.45177108900000001</v>
      </c>
      <c r="N42" s="11">
        <f>VLOOKUP($B42,data!$B$3:$Q$15316,'diff expr 0 vs 3 mites'!N$8,FALSE)</f>
        <v>2.4352337460000002</v>
      </c>
      <c r="O42" s="11">
        <f>VLOOKUP($B42,data!$B$3:$Q$15316,'diff expr 0 vs 3 mites'!O$8,FALSE)</f>
        <v>0.36132416299999998</v>
      </c>
      <c r="P42" s="11">
        <f>VLOOKUP($B42,data!$B$3:$Q$15316,'diff expr 0 vs 3 mites'!P$8,FALSE)</f>
        <v>1.3676332099999999</v>
      </c>
      <c r="R42" s="27" t="s">
        <v>27749</v>
      </c>
      <c r="T42" s="2">
        <f t="shared" si="1"/>
        <v>6</v>
      </c>
      <c r="U42" s="2">
        <f t="shared" si="2"/>
        <v>1</v>
      </c>
      <c r="V42" s="2">
        <f t="shared" si="3"/>
        <v>4</v>
      </c>
      <c r="W42" s="2">
        <f t="shared" si="4"/>
        <v>3</v>
      </c>
      <c r="X42" s="2">
        <f t="shared" si="5"/>
        <v>8</v>
      </c>
      <c r="Y42" s="2">
        <f t="shared" si="6"/>
        <v>5</v>
      </c>
      <c r="Z42" s="2">
        <f t="shared" si="7"/>
        <v>9</v>
      </c>
      <c r="AA42" s="2">
        <f t="shared" si="8"/>
        <v>2</v>
      </c>
      <c r="AB42" s="2">
        <f t="shared" si="9"/>
        <v>7</v>
      </c>
      <c r="AC42" s="2"/>
      <c r="AD42" s="2">
        <f t="shared" si="10"/>
        <v>0</v>
      </c>
      <c r="AE42" s="2">
        <f t="shared" si="11"/>
        <v>0</v>
      </c>
      <c r="AF42" s="2">
        <f t="shared" si="12"/>
        <v>0</v>
      </c>
      <c r="AG42" s="2">
        <f t="shared" si="13"/>
        <v>0</v>
      </c>
      <c r="AH42" s="2">
        <f t="shared" si="14"/>
        <v>0</v>
      </c>
      <c r="AI42" s="2">
        <f t="shared" si="15"/>
        <v>0</v>
      </c>
      <c r="AJ42" s="2">
        <f t="shared" si="16"/>
        <v>0</v>
      </c>
      <c r="AK42" s="2">
        <f t="shared" si="17"/>
        <v>0</v>
      </c>
      <c r="AL42" s="2">
        <f t="shared" si="18"/>
        <v>0</v>
      </c>
      <c r="AM42" s="2"/>
      <c r="AN42" s="2">
        <f t="shared" si="19"/>
        <v>6</v>
      </c>
      <c r="AO42" s="2">
        <f t="shared" si="20"/>
        <v>1</v>
      </c>
      <c r="AP42" s="2">
        <f t="shared" si="21"/>
        <v>4</v>
      </c>
      <c r="AQ42" s="2">
        <f t="shared" si="22"/>
        <v>3</v>
      </c>
      <c r="AR42" s="2">
        <f t="shared" si="23"/>
        <v>8</v>
      </c>
      <c r="AS42" s="2">
        <f t="shared" si="24"/>
        <v>5</v>
      </c>
      <c r="AT42" s="2">
        <f t="shared" si="25"/>
        <v>9</v>
      </c>
      <c r="AU42" s="2">
        <f t="shared" si="26"/>
        <v>2</v>
      </c>
      <c r="AV42" s="2">
        <f t="shared" si="27"/>
        <v>7</v>
      </c>
      <c r="AW42" s="2"/>
      <c r="AX42" s="5">
        <f t="shared" si="28"/>
        <v>4</v>
      </c>
      <c r="AY42" s="2">
        <f t="shared" si="29"/>
        <v>5</v>
      </c>
      <c r="AZ42" s="2">
        <f t="shared" si="30"/>
        <v>14</v>
      </c>
      <c r="BA42" s="2">
        <f t="shared" si="35"/>
        <v>31</v>
      </c>
      <c r="BB42" s="2">
        <f t="shared" si="36"/>
        <v>16</v>
      </c>
      <c r="BC42" s="2">
        <f t="shared" si="37"/>
        <v>4</v>
      </c>
      <c r="BD42" s="2">
        <f t="shared" si="38"/>
        <v>4</v>
      </c>
      <c r="BE42" s="19">
        <f t="shared" si="39"/>
        <v>10</v>
      </c>
      <c r="BF42" s="19">
        <f t="shared" si="40"/>
        <v>4.0824829046386304</v>
      </c>
      <c r="BG42" s="31">
        <f t="shared" si="41"/>
        <v>-1.4696938456699067</v>
      </c>
      <c r="BH42" s="32">
        <f t="shared" si="31"/>
        <v>7.0822345147568383E-2</v>
      </c>
      <c r="BI42" s="62">
        <f t="shared" si="32"/>
        <v>3.8873239436619716E-2</v>
      </c>
      <c r="BJ42" s="62" t="str">
        <f t="shared" si="42"/>
        <v/>
      </c>
      <c r="BK42" s="73" t="str">
        <f t="shared" si="43"/>
        <v/>
      </c>
      <c r="BM42" s="11">
        <f t="shared" si="33"/>
        <v>0.4405592954917531</v>
      </c>
    </row>
    <row r="43" spans="1:65">
      <c r="A43" s="30" t="s">
        <v>130</v>
      </c>
      <c r="B43" s="30" t="s">
        <v>131</v>
      </c>
      <c r="C43" s="30" t="s">
        <v>132</v>
      </c>
      <c r="D43" s="30" t="s">
        <v>133</v>
      </c>
      <c r="E43" s="30" t="s">
        <v>106</v>
      </c>
      <c r="F43" s="11" t="str">
        <f t="shared" si="34"/>
        <v>Toll_pathwa</v>
      </c>
      <c r="H43" s="11">
        <f>VLOOKUP($B43,data!$B$3:$Q$15316,'diff expr 0 vs 3 mites'!H$8,FALSE)</f>
        <v>5.7815107179999998</v>
      </c>
      <c r="I43" s="11">
        <f>VLOOKUP($B43,data!$B$3:$Q$15316,'diff expr 0 vs 3 mites'!I$8,FALSE)</f>
        <v>9.2752635639999994</v>
      </c>
      <c r="J43" s="11">
        <f>VLOOKUP($B43,data!$B$3:$Q$15316,'diff expr 0 vs 3 mites'!J$8,FALSE)</f>
        <v>11.2818095</v>
      </c>
      <c r="K43" s="11">
        <f>VLOOKUP($B43,data!$B$3:$Q$15316,'diff expr 0 vs 3 mites'!K$8,FALSE)</f>
        <v>7.1808166230000001</v>
      </c>
      <c r="L43" s="11">
        <f>VLOOKUP($B43,data!$B$3:$Q$15316,'diff expr 0 vs 3 mites'!L$8,FALSE)</f>
        <v>19.267583439999999</v>
      </c>
      <c r="M43" s="11">
        <f>VLOOKUP($B43,data!$B$3:$Q$15316,'diff expr 0 vs 3 mites'!M$8,FALSE)</f>
        <v>11.913920729999999</v>
      </c>
      <c r="N43" s="11">
        <f>VLOOKUP($B43,data!$B$3:$Q$15316,'diff expr 0 vs 3 mites'!N$8,FALSE)</f>
        <v>26.99694976</v>
      </c>
      <c r="O43" s="11">
        <f>VLOOKUP($B43,data!$B$3:$Q$15316,'diff expr 0 vs 3 mites'!O$8,FALSE)</f>
        <v>7.1855506480000004</v>
      </c>
      <c r="P43" s="11">
        <f>VLOOKUP($B43,data!$B$3:$Q$15316,'diff expr 0 vs 3 mites'!P$8,FALSE)</f>
        <v>6.9001494279999998</v>
      </c>
      <c r="R43" s="27" t="s">
        <v>27749</v>
      </c>
      <c r="T43" s="2">
        <f t="shared" si="1"/>
        <v>1</v>
      </c>
      <c r="U43" s="2">
        <f t="shared" si="2"/>
        <v>5</v>
      </c>
      <c r="V43" s="2">
        <f t="shared" si="3"/>
        <v>6</v>
      </c>
      <c r="W43" s="2">
        <f t="shared" si="4"/>
        <v>3</v>
      </c>
      <c r="X43" s="2">
        <f t="shared" si="5"/>
        <v>8</v>
      </c>
      <c r="Y43" s="2">
        <f t="shared" si="6"/>
        <v>7</v>
      </c>
      <c r="Z43" s="2">
        <f t="shared" si="7"/>
        <v>9</v>
      </c>
      <c r="AA43" s="2">
        <f t="shared" si="8"/>
        <v>4</v>
      </c>
      <c r="AB43" s="2">
        <f t="shared" si="9"/>
        <v>2</v>
      </c>
      <c r="AC43" s="2"/>
      <c r="AD43" s="2">
        <f t="shared" si="10"/>
        <v>0</v>
      </c>
      <c r="AE43" s="2">
        <f t="shared" si="11"/>
        <v>0</v>
      </c>
      <c r="AF43" s="2">
        <f t="shared" si="12"/>
        <v>0</v>
      </c>
      <c r="AG43" s="2">
        <f t="shared" si="13"/>
        <v>0</v>
      </c>
      <c r="AH43" s="2">
        <f t="shared" si="14"/>
        <v>0</v>
      </c>
      <c r="AI43" s="2">
        <f t="shared" si="15"/>
        <v>0</v>
      </c>
      <c r="AJ43" s="2">
        <f t="shared" si="16"/>
        <v>0</v>
      </c>
      <c r="AK43" s="2">
        <f t="shared" si="17"/>
        <v>0</v>
      </c>
      <c r="AL43" s="2">
        <f t="shared" si="18"/>
        <v>0</v>
      </c>
      <c r="AM43" s="2"/>
      <c r="AN43" s="2">
        <f t="shared" si="19"/>
        <v>1</v>
      </c>
      <c r="AO43" s="2">
        <f t="shared" si="20"/>
        <v>5</v>
      </c>
      <c r="AP43" s="2">
        <f t="shared" si="21"/>
        <v>6</v>
      </c>
      <c r="AQ43" s="2">
        <f t="shared" si="22"/>
        <v>3</v>
      </c>
      <c r="AR43" s="2">
        <f t="shared" si="23"/>
        <v>8</v>
      </c>
      <c r="AS43" s="2">
        <f t="shared" si="24"/>
        <v>7</v>
      </c>
      <c r="AT43" s="2">
        <f t="shared" si="25"/>
        <v>9</v>
      </c>
      <c r="AU43" s="2">
        <f t="shared" si="26"/>
        <v>4</v>
      </c>
      <c r="AV43" s="2">
        <f t="shared" si="27"/>
        <v>2</v>
      </c>
      <c r="AW43" s="2"/>
      <c r="AX43" s="5">
        <f t="shared" si="28"/>
        <v>4</v>
      </c>
      <c r="AY43" s="2">
        <f t="shared" si="29"/>
        <v>5</v>
      </c>
      <c r="AZ43" s="2">
        <f t="shared" si="30"/>
        <v>15</v>
      </c>
      <c r="BA43" s="2">
        <f t="shared" si="35"/>
        <v>30</v>
      </c>
      <c r="BB43" s="2">
        <f t="shared" si="36"/>
        <v>15</v>
      </c>
      <c r="BC43" s="2">
        <f t="shared" si="37"/>
        <v>5</v>
      </c>
      <c r="BD43" s="2">
        <f t="shared" si="38"/>
        <v>5</v>
      </c>
      <c r="BE43" s="19">
        <f t="shared" si="39"/>
        <v>10</v>
      </c>
      <c r="BF43" s="19">
        <f t="shared" si="40"/>
        <v>4.0824829046386304</v>
      </c>
      <c r="BG43" s="31">
        <f t="shared" si="41"/>
        <v>-1.2247448713915889</v>
      </c>
      <c r="BH43" s="32">
        <f t="shared" si="31"/>
        <v>0.1103356809599234</v>
      </c>
      <c r="BI43" s="62">
        <f t="shared" si="32"/>
        <v>5.1267605633802817E-2</v>
      </c>
      <c r="BJ43" s="62" t="str">
        <f t="shared" si="42"/>
        <v/>
      </c>
      <c r="BK43" s="73" t="str">
        <f t="shared" si="43"/>
        <v/>
      </c>
      <c r="BM43" s="11">
        <f t="shared" si="33"/>
        <v>0.23671666839699693</v>
      </c>
    </row>
    <row r="44" spans="1:65">
      <c r="A44" s="30" t="s">
        <v>134</v>
      </c>
      <c r="B44" s="30" t="s">
        <v>135</v>
      </c>
      <c r="C44" s="30" t="s">
        <v>136</v>
      </c>
      <c r="D44" s="30" t="s">
        <v>133</v>
      </c>
      <c r="E44" s="30" t="s">
        <v>106</v>
      </c>
      <c r="F44" s="11" t="str">
        <f t="shared" si="34"/>
        <v>Toll_pathwa</v>
      </c>
      <c r="H44" s="11">
        <f>VLOOKUP($B44,data!$B$3:$Q$15316,'diff expr 0 vs 3 mites'!H$8,FALSE)</f>
        <v>1.0096259320000001</v>
      </c>
      <c r="I44" s="11">
        <f>VLOOKUP($B44,data!$B$3:$Q$15316,'diff expr 0 vs 3 mites'!I$8,FALSE)</f>
        <v>0.67133978100000002</v>
      </c>
      <c r="J44" s="11">
        <f>VLOOKUP($B44,data!$B$3:$Q$15316,'diff expr 0 vs 3 mites'!J$8,FALSE)</f>
        <v>0.57263694899999995</v>
      </c>
      <c r="K44" s="11">
        <f>VLOOKUP($B44,data!$B$3:$Q$15316,'diff expr 0 vs 3 mites'!K$8,FALSE)</f>
        <v>0.484298387</v>
      </c>
      <c r="L44" s="11">
        <f>VLOOKUP($B44,data!$B$3:$Q$15316,'diff expr 0 vs 3 mites'!L$8,FALSE)</f>
        <v>0</v>
      </c>
      <c r="M44" s="11">
        <f>VLOOKUP($B44,data!$B$3:$Q$15316,'diff expr 0 vs 3 mites'!M$8,FALSE)</f>
        <v>4.0622800540000004</v>
      </c>
      <c r="N44" s="11">
        <f>VLOOKUP($B44,data!$B$3:$Q$15316,'diff expr 0 vs 3 mites'!N$8,FALSE)</f>
        <v>0.77650269999999999</v>
      </c>
      <c r="O44" s="11">
        <f>VLOOKUP($B44,data!$B$3:$Q$15316,'diff expr 0 vs 3 mites'!O$8,FALSE)</f>
        <v>0.68376070300000003</v>
      </c>
      <c r="P44" s="11">
        <f>VLOOKUP($B44,data!$B$3:$Q$15316,'diff expr 0 vs 3 mites'!P$8,FALSE)</f>
        <v>0.24099478999999999</v>
      </c>
      <c r="R44" s="27" t="s">
        <v>27749</v>
      </c>
      <c r="T44" s="2">
        <f t="shared" si="1"/>
        <v>8</v>
      </c>
      <c r="U44" s="2">
        <f t="shared" si="2"/>
        <v>5</v>
      </c>
      <c r="V44" s="2">
        <f t="shared" si="3"/>
        <v>4</v>
      </c>
      <c r="W44" s="2">
        <f t="shared" si="4"/>
        <v>3</v>
      </c>
      <c r="X44" s="2">
        <f t="shared" si="5"/>
        <v>1</v>
      </c>
      <c r="Y44" s="2">
        <f t="shared" si="6"/>
        <v>9</v>
      </c>
      <c r="Z44" s="2">
        <f t="shared" si="7"/>
        <v>7</v>
      </c>
      <c r="AA44" s="2">
        <f t="shared" si="8"/>
        <v>6</v>
      </c>
      <c r="AB44" s="2">
        <f t="shared" si="9"/>
        <v>2</v>
      </c>
      <c r="AC44" s="2"/>
      <c r="AD44" s="2">
        <f t="shared" si="10"/>
        <v>0</v>
      </c>
      <c r="AE44" s="2">
        <f t="shared" si="11"/>
        <v>0</v>
      </c>
      <c r="AF44" s="2">
        <f t="shared" si="12"/>
        <v>0</v>
      </c>
      <c r="AG44" s="2">
        <f t="shared" si="13"/>
        <v>0</v>
      </c>
      <c r="AH44" s="2">
        <f t="shared" si="14"/>
        <v>0</v>
      </c>
      <c r="AI44" s="2">
        <f t="shared" si="15"/>
        <v>0</v>
      </c>
      <c r="AJ44" s="2">
        <f t="shared" si="16"/>
        <v>0</v>
      </c>
      <c r="AK44" s="2">
        <f t="shared" si="17"/>
        <v>0</v>
      </c>
      <c r="AL44" s="2">
        <f t="shared" si="18"/>
        <v>0</v>
      </c>
      <c r="AM44" s="2"/>
      <c r="AN44" s="2">
        <f t="shared" si="19"/>
        <v>8</v>
      </c>
      <c r="AO44" s="2">
        <f t="shared" si="20"/>
        <v>5</v>
      </c>
      <c r="AP44" s="2">
        <f t="shared" si="21"/>
        <v>4</v>
      </c>
      <c r="AQ44" s="2">
        <f t="shared" si="22"/>
        <v>3</v>
      </c>
      <c r="AR44" s="2">
        <f t="shared" si="23"/>
        <v>1</v>
      </c>
      <c r="AS44" s="2">
        <f t="shared" si="24"/>
        <v>9</v>
      </c>
      <c r="AT44" s="2">
        <f t="shared" si="25"/>
        <v>7</v>
      </c>
      <c r="AU44" s="2">
        <f t="shared" si="26"/>
        <v>6</v>
      </c>
      <c r="AV44" s="2">
        <f t="shared" si="27"/>
        <v>2</v>
      </c>
      <c r="AW44" s="2"/>
      <c r="AX44" s="5">
        <f t="shared" si="28"/>
        <v>4</v>
      </c>
      <c r="AY44" s="2">
        <f t="shared" si="29"/>
        <v>5</v>
      </c>
      <c r="AZ44" s="2">
        <f t="shared" si="30"/>
        <v>20</v>
      </c>
      <c r="BA44" s="2">
        <f t="shared" si="35"/>
        <v>25</v>
      </c>
      <c r="BB44" s="2">
        <f t="shared" si="36"/>
        <v>10</v>
      </c>
      <c r="BC44" s="2">
        <f t="shared" si="37"/>
        <v>10</v>
      </c>
      <c r="BD44" s="2">
        <f t="shared" si="38"/>
        <v>10</v>
      </c>
      <c r="BE44" s="19">
        <f t="shared" si="39"/>
        <v>10</v>
      </c>
      <c r="BF44" s="19">
        <f t="shared" si="40"/>
        <v>4.0824829046386304</v>
      </c>
      <c r="BG44" s="31">
        <f t="shared" si="41"/>
        <v>0</v>
      </c>
      <c r="BH44" s="32">
        <f t="shared" si="31"/>
        <v>0.5</v>
      </c>
      <c r="BI44" s="62">
        <f t="shared" si="32"/>
        <v>9.5774647887323941E-2</v>
      </c>
      <c r="BJ44" s="62" t="str">
        <f t="shared" si="42"/>
        <v/>
      </c>
      <c r="BK44" s="73" t="str">
        <f t="shared" si="43"/>
        <v/>
      </c>
      <c r="BM44" s="11">
        <f t="shared" si="33"/>
        <v>0.2263614183251432</v>
      </c>
    </row>
    <row r="45" spans="1:65">
      <c r="A45" s="30" t="s">
        <v>137</v>
      </c>
      <c r="B45" s="30" t="s">
        <v>138</v>
      </c>
      <c r="C45" s="30" t="s">
        <v>139</v>
      </c>
      <c r="D45" s="30" t="s">
        <v>98</v>
      </c>
      <c r="E45" s="30" t="s">
        <v>106</v>
      </c>
      <c r="F45" s="11" t="str">
        <f t="shared" si="34"/>
        <v>Toll_pathwa</v>
      </c>
      <c r="H45" s="11">
        <f>VLOOKUP($B45,data!$B$3:$Q$15316,'diff expr 0 vs 3 mites'!H$8,FALSE)</f>
        <v>0.80076710799999995</v>
      </c>
      <c r="I45" s="11">
        <f>VLOOKUP($B45,data!$B$3:$Q$15316,'diff expr 0 vs 3 mites'!I$8,FALSE)</f>
        <v>0.20429507699999999</v>
      </c>
      <c r="J45" s="11">
        <f>VLOOKUP($B45,data!$B$3:$Q$15316,'diff expr 0 vs 3 mites'!J$8,FALSE)</f>
        <v>0.33826721300000001</v>
      </c>
      <c r="K45" s="11">
        <f>VLOOKUP($B45,data!$B$3:$Q$15316,'diff expr 0 vs 3 mites'!K$8,FALSE)</f>
        <v>0.29258590299999998</v>
      </c>
      <c r="L45" s="11">
        <f>VLOOKUP($B45,data!$B$3:$Q$15316,'diff expr 0 vs 3 mites'!L$8,FALSE)</f>
        <v>5.420701813</v>
      </c>
      <c r="M45" s="11">
        <f>VLOOKUP($B45,data!$B$3:$Q$15316,'diff expr 0 vs 3 mites'!M$8,FALSE)</f>
        <v>0.26456641400000003</v>
      </c>
      <c r="N45" s="11">
        <f>VLOOKUP($B45,data!$B$3:$Q$15316,'diff expr 0 vs 3 mites'!N$8,FALSE)</f>
        <v>33.276199120000001</v>
      </c>
      <c r="O45" s="11">
        <f>VLOOKUP($B45,data!$B$3:$Q$15316,'diff expr 0 vs 3 mites'!O$8,FALSE)</f>
        <v>0.101683653</v>
      </c>
      <c r="P45" s="11">
        <f>VLOOKUP($B45,data!$B$3:$Q$15316,'diff expr 0 vs 3 mites'!P$8,FALSE)</f>
        <v>2.9507359850000001</v>
      </c>
      <c r="R45" s="27" t="s">
        <v>27749</v>
      </c>
      <c r="T45" s="2">
        <f t="shared" si="1"/>
        <v>6</v>
      </c>
      <c r="U45" s="2">
        <f t="shared" si="2"/>
        <v>2</v>
      </c>
      <c r="V45" s="2">
        <f t="shared" si="3"/>
        <v>5</v>
      </c>
      <c r="W45" s="2">
        <f t="shared" si="4"/>
        <v>4</v>
      </c>
      <c r="X45" s="2">
        <f t="shared" si="5"/>
        <v>8</v>
      </c>
      <c r="Y45" s="2">
        <f t="shared" si="6"/>
        <v>3</v>
      </c>
      <c r="Z45" s="2">
        <f t="shared" si="7"/>
        <v>9</v>
      </c>
      <c r="AA45" s="2">
        <f t="shared" si="8"/>
        <v>1</v>
      </c>
      <c r="AB45" s="2">
        <f t="shared" si="9"/>
        <v>7</v>
      </c>
      <c r="AC45" s="2"/>
      <c r="AD45" s="2">
        <f t="shared" si="10"/>
        <v>0</v>
      </c>
      <c r="AE45" s="2">
        <f t="shared" si="11"/>
        <v>0</v>
      </c>
      <c r="AF45" s="2">
        <f t="shared" si="12"/>
        <v>0</v>
      </c>
      <c r="AG45" s="2">
        <f t="shared" si="13"/>
        <v>0</v>
      </c>
      <c r="AH45" s="2">
        <f t="shared" si="14"/>
        <v>0</v>
      </c>
      <c r="AI45" s="2">
        <f t="shared" si="15"/>
        <v>0</v>
      </c>
      <c r="AJ45" s="2">
        <f t="shared" si="16"/>
        <v>0</v>
      </c>
      <c r="AK45" s="2">
        <f t="shared" si="17"/>
        <v>0</v>
      </c>
      <c r="AL45" s="2">
        <f t="shared" si="18"/>
        <v>0</v>
      </c>
      <c r="AM45" s="2"/>
      <c r="AN45" s="2">
        <f t="shared" si="19"/>
        <v>6</v>
      </c>
      <c r="AO45" s="2">
        <f t="shared" si="20"/>
        <v>2</v>
      </c>
      <c r="AP45" s="2">
        <f t="shared" si="21"/>
        <v>5</v>
      </c>
      <c r="AQ45" s="2">
        <f t="shared" si="22"/>
        <v>4</v>
      </c>
      <c r="AR45" s="2">
        <f t="shared" si="23"/>
        <v>8</v>
      </c>
      <c r="AS45" s="2">
        <f t="shared" si="24"/>
        <v>3</v>
      </c>
      <c r="AT45" s="2">
        <f t="shared" si="25"/>
        <v>9</v>
      </c>
      <c r="AU45" s="2">
        <f t="shared" si="26"/>
        <v>1</v>
      </c>
      <c r="AV45" s="2">
        <f t="shared" si="27"/>
        <v>7</v>
      </c>
      <c r="AW45" s="2"/>
      <c r="AX45" s="5">
        <f t="shared" si="28"/>
        <v>4</v>
      </c>
      <c r="AY45" s="2">
        <f t="shared" si="29"/>
        <v>5</v>
      </c>
      <c r="AZ45" s="2">
        <f t="shared" si="30"/>
        <v>17</v>
      </c>
      <c r="BA45" s="2">
        <f t="shared" si="35"/>
        <v>28</v>
      </c>
      <c r="BB45" s="2">
        <f t="shared" si="36"/>
        <v>13</v>
      </c>
      <c r="BC45" s="2">
        <f t="shared" si="37"/>
        <v>7</v>
      </c>
      <c r="BD45" s="2">
        <f t="shared" si="38"/>
        <v>7</v>
      </c>
      <c r="BE45" s="19">
        <f t="shared" si="39"/>
        <v>10</v>
      </c>
      <c r="BF45" s="19">
        <f t="shared" si="40"/>
        <v>4.0824829046386304</v>
      </c>
      <c r="BG45" s="31">
        <f t="shared" si="41"/>
        <v>-0.73484692283495334</v>
      </c>
      <c r="BH45" s="32">
        <f t="shared" si="31"/>
        <v>0.23121636322523817</v>
      </c>
      <c r="BI45" s="62">
        <f t="shared" si="32"/>
        <v>6.8450704225352113E-2</v>
      </c>
      <c r="BJ45" s="62" t="str">
        <f t="shared" si="42"/>
        <v/>
      </c>
      <c r="BK45" s="73" t="str">
        <f t="shared" si="43"/>
        <v/>
      </c>
      <c r="BM45" s="11">
        <f t="shared" si="33"/>
        <v>1.3127220354115883</v>
      </c>
    </row>
    <row r="46" spans="1:65">
      <c r="A46" s="30" t="s">
        <v>140</v>
      </c>
      <c r="B46" s="30" t="s">
        <v>141</v>
      </c>
      <c r="C46" s="30" t="s">
        <v>142</v>
      </c>
      <c r="D46" s="30" t="s">
        <v>143</v>
      </c>
      <c r="E46" s="30" t="s">
        <v>106</v>
      </c>
      <c r="F46" s="11" t="str">
        <f t="shared" si="34"/>
        <v>Toll_pathwa</v>
      </c>
      <c r="H46" s="11">
        <f>VLOOKUP($B46,data!$B$3:$Q$15316,'diff expr 0 vs 3 mites'!H$8,FALSE)</f>
        <v>3.7341894739999999</v>
      </c>
      <c r="I46" s="11">
        <f>VLOOKUP($B46,data!$B$3:$Q$15316,'diff expr 0 vs 3 mites'!I$8,FALSE)</f>
        <v>5.5666525419999999</v>
      </c>
      <c r="J46" s="11">
        <f>VLOOKUP($B46,data!$B$3:$Q$15316,'diff expr 0 vs 3 mites'!J$8,FALSE)</f>
        <v>4.1586784520000002</v>
      </c>
      <c r="K46" s="11">
        <f>VLOOKUP($B46,data!$B$3:$Q$15316,'diff expr 0 vs 3 mites'!K$8,FALSE)</f>
        <v>4.7299397320000001</v>
      </c>
      <c r="L46" s="11">
        <f>VLOOKUP($B46,data!$B$3:$Q$15316,'diff expr 0 vs 3 mites'!L$8,FALSE)</f>
        <v>6.7408455189999996</v>
      </c>
      <c r="M46" s="11">
        <f>VLOOKUP($B46,data!$B$3:$Q$15316,'diff expr 0 vs 3 mites'!M$8,FALSE)</f>
        <v>6.3202292470000003</v>
      </c>
      <c r="N46" s="11">
        <f>VLOOKUP($B46,data!$B$3:$Q$15316,'diff expr 0 vs 3 mites'!N$8,FALSE)</f>
        <v>3.5002047709999999</v>
      </c>
      <c r="O46" s="11">
        <f>VLOOKUP($B46,data!$B$3:$Q$15316,'diff expr 0 vs 3 mites'!O$8,FALSE)</f>
        <v>3.0558128139999998</v>
      </c>
      <c r="P46" s="11">
        <f>VLOOKUP($B46,data!$B$3:$Q$15316,'diff expr 0 vs 3 mites'!P$8,FALSE)</f>
        <v>4.1038789600000003</v>
      </c>
      <c r="R46" s="27" t="s">
        <v>27749</v>
      </c>
      <c r="T46" s="2">
        <f t="shared" si="1"/>
        <v>3</v>
      </c>
      <c r="U46" s="2">
        <f t="shared" si="2"/>
        <v>7</v>
      </c>
      <c r="V46" s="2">
        <f t="shared" si="3"/>
        <v>5</v>
      </c>
      <c r="W46" s="2">
        <f t="shared" si="4"/>
        <v>6</v>
      </c>
      <c r="X46" s="2">
        <f t="shared" si="5"/>
        <v>9</v>
      </c>
      <c r="Y46" s="2">
        <f t="shared" si="6"/>
        <v>8</v>
      </c>
      <c r="Z46" s="2">
        <f t="shared" si="7"/>
        <v>2</v>
      </c>
      <c r="AA46" s="2">
        <f t="shared" si="8"/>
        <v>1</v>
      </c>
      <c r="AB46" s="2">
        <f t="shared" si="9"/>
        <v>4</v>
      </c>
      <c r="AC46" s="2"/>
      <c r="AD46" s="2">
        <f t="shared" si="10"/>
        <v>0</v>
      </c>
      <c r="AE46" s="2">
        <f t="shared" si="11"/>
        <v>0</v>
      </c>
      <c r="AF46" s="2">
        <f t="shared" si="12"/>
        <v>0</v>
      </c>
      <c r="AG46" s="2">
        <f t="shared" si="13"/>
        <v>0</v>
      </c>
      <c r="AH46" s="2">
        <f t="shared" si="14"/>
        <v>0</v>
      </c>
      <c r="AI46" s="2">
        <f t="shared" si="15"/>
        <v>0</v>
      </c>
      <c r="AJ46" s="2">
        <f t="shared" si="16"/>
        <v>0</v>
      </c>
      <c r="AK46" s="2">
        <f t="shared" si="17"/>
        <v>0</v>
      </c>
      <c r="AL46" s="2">
        <f t="shared" si="18"/>
        <v>0</v>
      </c>
      <c r="AM46" s="2"/>
      <c r="AN46" s="2">
        <f t="shared" si="19"/>
        <v>3</v>
      </c>
      <c r="AO46" s="2">
        <f t="shared" si="20"/>
        <v>7</v>
      </c>
      <c r="AP46" s="2">
        <f t="shared" si="21"/>
        <v>5</v>
      </c>
      <c r="AQ46" s="2">
        <f t="shared" si="22"/>
        <v>6</v>
      </c>
      <c r="AR46" s="2">
        <f t="shared" si="23"/>
        <v>9</v>
      </c>
      <c r="AS46" s="2">
        <f t="shared" si="24"/>
        <v>8</v>
      </c>
      <c r="AT46" s="2">
        <f t="shared" si="25"/>
        <v>2</v>
      </c>
      <c r="AU46" s="2">
        <f t="shared" si="26"/>
        <v>1</v>
      </c>
      <c r="AV46" s="2">
        <f t="shared" si="27"/>
        <v>4</v>
      </c>
      <c r="AW46" s="2"/>
      <c r="AX46" s="5">
        <f t="shared" si="28"/>
        <v>4</v>
      </c>
      <c r="AY46" s="2">
        <f t="shared" si="29"/>
        <v>5</v>
      </c>
      <c r="AZ46" s="2">
        <f t="shared" si="30"/>
        <v>21</v>
      </c>
      <c r="BA46" s="2">
        <f t="shared" si="35"/>
        <v>24</v>
      </c>
      <c r="BB46" s="2">
        <f t="shared" si="36"/>
        <v>9</v>
      </c>
      <c r="BC46" s="2">
        <f t="shared" si="37"/>
        <v>11</v>
      </c>
      <c r="BD46" s="2">
        <f t="shared" si="38"/>
        <v>9</v>
      </c>
      <c r="BE46" s="19">
        <f t="shared" si="39"/>
        <v>10</v>
      </c>
      <c r="BF46" s="19">
        <f t="shared" si="40"/>
        <v>4.0824829046386304</v>
      </c>
      <c r="BG46" s="31">
        <f t="shared" si="41"/>
        <v>-0.2449489742783178</v>
      </c>
      <c r="BH46" s="32">
        <f t="shared" si="31"/>
        <v>0.40324797025367004</v>
      </c>
      <c r="BI46" s="62">
        <f t="shared" si="32"/>
        <v>8.873239436619719E-2</v>
      </c>
      <c r="BJ46" s="62" t="str">
        <f>IF(BH46&lt;BI46,BH46,"")</f>
        <v/>
      </c>
      <c r="BK46" s="73" t="str">
        <f t="shared" si="43"/>
        <v/>
      </c>
      <c r="BM46" s="11">
        <f t="shared" si="33"/>
        <v>1.8402644355019766E-2</v>
      </c>
    </row>
    <row r="47" spans="1:65">
      <c r="A47" s="30" t="s">
        <v>144</v>
      </c>
      <c r="B47" s="30" t="s">
        <v>145</v>
      </c>
      <c r="C47" s="30" t="s">
        <v>146</v>
      </c>
      <c r="D47" s="30"/>
      <c r="E47" s="30" t="s">
        <v>106</v>
      </c>
      <c r="F47" s="11" t="str">
        <f t="shared" si="34"/>
        <v>Toll_pathwa</v>
      </c>
      <c r="H47" s="11">
        <f>VLOOKUP($B47,data!$B$3:$Q$15316,'diff expr 0 vs 3 mites'!H$8,FALSE)</f>
        <v>1.191466967</v>
      </c>
      <c r="I47" s="11">
        <f>VLOOKUP($B47,data!$B$3:$Q$15316,'diff expr 0 vs 3 mites'!I$8,FALSE)</f>
        <v>0.77653369400000005</v>
      </c>
      <c r="J47" s="11">
        <f>VLOOKUP($B47,data!$B$3:$Q$15316,'diff expr 0 vs 3 mites'!J$8,FALSE)</f>
        <v>0.52291963200000002</v>
      </c>
      <c r="K47" s="11">
        <f>VLOOKUP($B47,data!$B$3:$Q$15316,'diff expr 0 vs 3 mites'!K$8,FALSE)</f>
        <v>0.46436331400000003</v>
      </c>
      <c r="L47" s="11">
        <f>VLOOKUP($B47,data!$B$3:$Q$15316,'diff expr 0 vs 3 mites'!L$8,FALSE)</f>
        <v>0</v>
      </c>
      <c r="M47" s="11">
        <f>VLOOKUP($B47,data!$B$3:$Q$15316,'diff expr 0 vs 3 mites'!M$8,FALSE)</f>
        <v>2.8413849990000002</v>
      </c>
      <c r="N47" s="11">
        <f>VLOOKUP($B47,data!$B$3:$Q$15316,'diff expr 0 vs 3 mites'!N$8,FALSE)</f>
        <v>1.701804986</v>
      </c>
      <c r="O47" s="11">
        <f>VLOOKUP($B47,data!$B$3:$Q$15316,'diff expr 0 vs 3 mites'!O$8,FALSE)</f>
        <v>0.97982052600000002</v>
      </c>
      <c r="P47" s="11">
        <f>VLOOKUP($B47,data!$B$3:$Q$15316,'diff expr 0 vs 3 mites'!P$8,FALSE)</f>
        <v>0.52817090600000005</v>
      </c>
      <c r="R47" s="27" t="s">
        <v>27749</v>
      </c>
      <c r="T47" s="2">
        <f t="shared" si="1"/>
        <v>7</v>
      </c>
      <c r="U47" s="2">
        <f t="shared" si="2"/>
        <v>5</v>
      </c>
      <c r="V47" s="2">
        <f t="shared" si="3"/>
        <v>3</v>
      </c>
      <c r="W47" s="2">
        <f t="shared" si="4"/>
        <v>2</v>
      </c>
      <c r="X47" s="2">
        <f t="shared" si="5"/>
        <v>1</v>
      </c>
      <c r="Y47" s="2">
        <f t="shared" si="6"/>
        <v>9</v>
      </c>
      <c r="Z47" s="2">
        <f t="shared" si="7"/>
        <v>8</v>
      </c>
      <c r="AA47" s="2">
        <f t="shared" si="8"/>
        <v>6</v>
      </c>
      <c r="AB47" s="2">
        <f t="shared" si="9"/>
        <v>4</v>
      </c>
      <c r="AC47" s="2"/>
      <c r="AD47" s="2">
        <f t="shared" si="10"/>
        <v>0</v>
      </c>
      <c r="AE47" s="2">
        <f t="shared" si="11"/>
        <v>0</v>
      </c>
      <c r="AF47" s="2">
        <f t="shared" si="12"/>
        <v>0</v>
      </c>
      <c r="AG47" s="2">
        <f t="shared" si="13"/>
        <v>0</v>
      </c>
      <c r="AH47" s="2">
        <f t="shared" si="14"/>
        <v>0</v>
      </c>
      <c r="AI47" s="2">
        <f t="shared" si="15"/>
        <v>0</v>
      </c>
      <c r="AJ47" s="2">
        <f t="shared" si="16"/>
        <v>0</v>
      </c>
      <c r="AK47" s="2">
        <f t="shared" si="17"/>
        <v>0</v>
      </c>
      <c r="AL47" s="2">
        <f t="shared" si="18"/>
        <v>0</v>
      </c>
      <c r="AM47" s="2"/>
      <c r="AN47" s="2">
        <f t="shared" si="19"/>
        <v>7</v>
      </c>
      <c r="AO47" s="2">
        <f t="shared" si="20"/>
        <v>5</v>
      </c>
      <c r="AP47" s="2">
        <f t="shared" si="21"/>
        <v>3</v>
      </c>
      <c r="AQ47" s="2">
        <f t="shared" si="22"/>
        <v>2</v>
      </c>
      <c r="AR47" s="2">
        <f t="shared" si="23"/>
        <v>1</v>
      </c>
      <c r="AS47" s="2">
        <f t="shared" si="24"/>
        <v>9</v>
      </c>
      <c r="AT47" s="2">
        <f t="shared" si="25"/>
        <v>8</v>
      </c>
      <c r="AU47" s="2">
        <f t="shared" si="26"/>
        <v>6</v>
      </c>
      <c r="AV47" s="2">
        <f t="shared" si="27"/>
        <v>4</v>
      </c>
      <c r="AW47" s="2"/>
      <c r="AX47" s="5">
        <f t="shared" si="28"/>
        <v>4</v>
      </c>
      <c r="AY47" s="2">
        <f t="shared" si="29"/>
        <v>5</v>
      </c>
      <c r="AZ47" s="2">
        <f t="shared" si="30"/>
        <v>17</v>
      </c>
      <c r="BA47" s="2">
        <f t="shared" si="35"/>
        <v>28</v>
      </c>
      <c r="BB47" s="2">
        <f t="shared" si="36"/>
        <v>13</v>
      </c>
      <c r="BC47" s="2">
        <f t="shared" si="37"/>
        <v>7</v>
      </c>
      <c r="BD47" s="2">
        <f t="shared" si="38"/>
        <v>7</v>
      </c>
      <c r="BE47" s="19">
        <f t="shared" si="39"/>
        <v>10</v>
      </c>
      <c r="BF47" s="19">
        <f t="shared" si="40"/>
        <v>4.0824829046386304</v>
      </c>
      <c r="BG47" s="31">
        <f t="shared" si="41"/>
        <v>-0.73484692283495334</v>
      </c>
      <c r="BH47" s="32">
        <f t="shared" si="31"/>
        <v>0.23121636322523817</v>
      </c>
      <c r="BI47" s="62">
        <f t="shared" si="32"/>
        <v>6.8450704225352113E-2</v>
      </c>
      <c r="BJ47" s="62" t="str">
        <f t="shared" si="42"/>
        <v/>
      </c>
      <c r="BK47" s="73" t="str">
        <f t="shared" si="43"/>
        <v/>
      </c>
      <c r="BM47" s="11">
        <f t="shared" si="33"/>
        <v>0.2143309956946659</v>
      </c>
    </row>
    <row r="48" spans="1:65">
      <c r="A48" s="30" t="s">
        <v>147</v>
      </c>
      <c r="B48" s="30" t="s">
        <v>148</v>
      </c>
      <c r="C48" s="30" t="s">
        <v>136</v>
      </c>
      <c r="D48" s="30" t="s">
        <v>149</v>
      </c>
      <c r="E48" s="30" t="s">
        <v>106</v>
      </c>
      <c r="F48" s="11" t="str">
        <f t="shared" si="34"/>
        <v>Toll_pathwa</v>
      </c>
      <c r="H48" s="11">
        <f>VLOOKUP($B48,data!$B$3:$Q$15316,'diff expr 0 vs 3 mites'!H$8,FALSE)</f>
        <v>2.8209611539999999</v>
      </c>
      <c r="I48" s="11">
        <f>VLOOKUP($B48,data!$B$3:$Q$15316,'diff expr 0 vs 3 mites'!I$8,FALSE)</f>
        <v>2.8156944699999999</v>
      </c>
      <c r="J48" s="11">
        <f>VLOOKUP($B48,data!$B$3:$Q$15316,'diff expr 0 vs 3 mites'!J$8,FALSE)</f>
        <v>3.0927819240000001</v>
      </c>
      <c r="K48" s="11">
        <f>VLOOKUP($B48,data!$B$3:$Q$15316,'diff expr 0 vs 3 mites'!K$8,FALSE)</f>
        <v>2.069541112</v>
      </c>
      <c r="L48" s="11">
        <f>VLOOKUP($B48,data!$B$3:$Q$15316,'diff expr 0 vs 3 mites'!L$8,FALSE)</f>
        <v>0.95855312299999995</v>
      </c>
      <c r="M48" s="11">
        <f>VLOOKUP($B48,data!$B$3:$Q$15316,'diff expr 0 vs 3 mites'!M$8,FALSE)</f>
        <v>3.9704661909999999</v>
      </c>
      <c r="N48" s="11">
        <f>VLOOKUP($B48,data!$B$3:$Q$15316,'diff expr 0 vs 3 mites'!N$8,FALSE)</f>
        <v>0</v>
      </c>
      <c r="O48" s="11">
        <f>VLOOKUP($B48,data!$B$3:$Q$15316,'diff expr 0 vs 3 mites'!O$8,FALSE)</f>
        <v>4.6450699220000002</v>
      </c>
      <c r="P48" s="11">
        <f>VLOOKUP($B48,data!$B$3:$Q$15316,'diff expr 0 vs 3 mites'!P$8,FALSE)</f>
        <v>3.0895124059999999</v>
      </c>
      <c r="R48" s="27" t="s">
        <v>27749</v>
      </c>
      <c r="T48" s="2">
        <f t="shared" si="1"/>
        <v>5</v>
      </c>
      <c r="U48" s="2">
        <f t="shared" si="2"/>
        <v>4</v>
      </c>
      <c r="V48" s="2">
        <f t="shared" si="3"/>
        <v>7</v>
      </c>
      <c r="W48" s="2">
        <f t="shared" si="4"/>
        <v>3</v>
      </c>
      <c r="X48" s="2">
        <f t="shared" si="5"/>
        <v>2</v>
      </c>
      <c r="Y48" s="2">
        <f t="shared" si="6"/>
        <v>8</v>
      </c>
      <c r="Z48" s="2">
        <f t="shared" si="7"/>
        <v>1</v>
      </c>
      <c r="AA48" s="2">
        <f t="shared" si="8"/>
        <v>9</v>
      </c>
      <c r="AB48" s="2">
        <f t="shared" si="9"/>
        <v>6</v>
      </c>
      <c r="AC48" s="2"/>
      <c r="AD48" s="2">
        <f t="shared" si="10"/>
        <v>0</v>
      </c>
      <c r="AE48" s="2">
        <f t="shared" si="11"/>
        <v>0</v>
      </c>
      <c r="AF48" s="2">
        <f t="shared" si="12"/>
        <v>0</v>
      </c>
      <c r="AG48" s="2">
        <f t="shared" si="13"/>
        <v>0</v>
      </c>
      <c r="AH48" s="2">
        <f t="shared" si="14"/>
        <v>0</v>
      </c>
      <c r="AI48" s="2">
        <f t="shared" si="15"/>
        <v>0</v>
      </c>
      <c r="AJ48" s="2">
        <f t="shared" si="16"/>
        <v>0</v>
      </c>
      <c r="AK48" s="2">
        <f t="shared" si="17"/>
        <v>0</v>
      </c>
      <c r="AL48" s="2">
        <f t="shared" si="18"/>
        <v>0</v>
      </c>
      <c r="AM48" s="2"/>
      <c r="AN48" s="2">
        <f t="shared" si="19"/>
        <v>5</v>
      </c>
      <c r="AO48" s="2">
        <f t="shared" si="20"/>
        <v>4</v>
      </c>
      <c r="AP48" s="2">
        <f t="shared" si="21"/>
        <v>7</v>
      </c>
      <c r="AQ48" s="2">
        <f t="shared" si="22"/>
        <v>3</v>
      </c>
      <c r="AR48" s="2">
        <f t="shared" si="23"/>
        <v>2</v>
      </c>
      <c r="AS48" s="2">
        <f t="shared" si="24"/>
        <v>8</v>
      </c>
      <c r="AT48" s="2">
        <f t="shared" si="25"/>
        <v>1</v>
      </c>
      <c r="AU48" s="2">
        <f t="shared" si="26"/>
        <v>9</v>
      </c>
      <c r="AV48" s="2">
        <f t="shared" si="27"/>
        <v>6</v>
      </c>
      <c r="AW48" s="2"/>
      <c r="AX48" s="5">
        <f t="shared" si="28"/>
        <v>4</v>
      </c>
      <c r="AY48" s="2">
        <f t="shared" si="29"/>
        <v>5</v>
      </c>
      <c r="AZ48" s="2">
        <f t="shared" si="30"/>
        <v>19</v>
      </c>
      <c r="BA48" s="2">
        <f t="shared" si="35"/>
        <v>26</v>
      </c>
      <c r="BB48" s="2">
        <f t="shared" si="36"/>
        <v>11</v>
      </c>
      <c r="BC48" s="2">
        <f t="shared" si="37"/>
        <v>9</v>
      </c>
      <c r="BD48" s="2">
        <f t="shared" si="38"/>
        <v>9</v>
      </c>
      <c r="BE48" s="19">
        <f t="shared" si="39"/>
        <v>10</v>
      </c>
      <c r="BF48" s="19">
        <f t="shared" si="40"/>
        <v>4.0824829046386304</v>
      </c>
      <c r="BG48" s="31">
        <f t="shared" si="41"/>
        <v>-0.2449489742783178</v>
      </c>
      <c r="BH48" s="32">
        <f t="shared" si="31"/>
        <v>0.40324797025367004</v>
      </c>
      <c r="BI48" s="62">
        <f t="shared" si="32"/>
        <v>8.873239436619719E-2</v>
      </c>
      <c r="BJ48" s="62" t="str">
        <f t="shared" si="42"/>
        <v/>
      </c>
      <c r="BK48" s="73" t="str">
        <f t="shared" si="43"/>
        <v/>
      </c>
      <c r="BM48" s="11">
        <f t="shared" si="33"/>
        <v>-2.7735455468040633E-2</v>
      </c>
    </row>
    <row r="49" spans="1:65">
      <c r="A49" s="30" t="s">
        <v>150</v>
      </c>
      <c r="B49" s="30" t="s">
        <v>151</v>
      </c>
      <c r="C49" s="30" t="s">
        <v>104</v>
      </c>
      <c r="D49" s="30" t="s">
        <v>152</v>
      </c>
      <c r="E49" s="30" t="s">
        <v>106</v>
      </c>
      <c r="F49" s="11" t="str">
        <f t="shared" si="34"/>
        <v>Toll_pathwa</v>
      </c>
      <c r="H49" s="11">
        <f>VLOOKUP($B49,data!$B$3:$Q$15316,'diff expr 0 vs 3 mites'!H$8,FALSE)</f>
        <v>1.2532553719999999</v>
      </c>
      <c r="I49" s="11">
        <f>VLOOKUP($B49,data!$B$3:$Q$15316,'diff expr 0 vs 3 mites'!I$8,FALSE)</f>
        <v>0.77381434599999999</v>
      </c>
      <c r="J49" s="11">
        <f>VLOOKUP($B49,data!$B$3:$Q$15316,'diff expr 0 vs 3 mites'!J$8,FALSE)</f>
        <v>0.33002266400000002</v>
      </c>
      <c r="K49" s="11">
        <f>VLOOKUP($B49,data!$B$3:$Q$15316,'diff expr 0 vs 3 mites'!K$8,FALSE)</f>
        <v>0.83733390399999996</v>
      </c>
      <c r="L49" s="11">
        <f>VLOOKUP($B49,data!$B$3:$Q$15316,'diff expr 0 vs 3 mites'!L$8,FALSE)</f>
        <v>0</v>
      </c>
      <c r="M49" s="11">
        <f>VLOOKUP($B49,data!$B$3:$Q$15316,'diff expr 0 vs 3 mites'!M$8,FALSE)</f>
        <v>0.24906138899999999</v>
      </c>
      <c r="N49" s="11">
        <f>VLOOKUP($B49,data!$B$3:$Q$15316,'diff expr 0 vs 3 mites'!N$8,FALSE)</f>
        <v>0</v>
      </c>
      <c r="O49" s="11">
        <f>VLOOKUP($B49,data!$B$3:$Q$15316,'diff expr 0 vs 3 mites'!O$8,FALSE)</f>
        <v>0.66688026499999997</v>
      </c>
      <c r="P49" s="11">
        <f>VLOOKUP($B49,data!$B$3:$Q$15316,'diff expr 0 vs 3 mites'!P$8,FALSE)</f>
        <v>0</v>
      </c>
      <c r="R49" s="27" t="s">
        <v>27749</v>
      </c>
      <c r="T49" s="2">
        <f t="shared" si="1"/>
        <v>9</v>
      </c>
      <c r="U49" s="2">
        <f t="shared" si="2"/>
        <v>7</v>
      </c>
      <c r="V49" s="2">
        <f t="shared" si="3"/>
        <v>5</v>
      </c>
      <c r="W49" s="2">
        <f t="shared" si="4"/>
        <v>8</v>
      </c>
      <c r="X49" s="2">
        <f t="shared" si="5"/>
        <v>1</v>
      </c>
      <c r="Y49" s="2">
        <f t="shared" si="6"/>
        <v>4</v>
      </c>
      <c r="Z49" s="2">
        <f t="shared" si="7"/>
        <v>1</v>
      </c>
      <c r="AA49" s="2">
        <f t="shared" si="8"/>
        <v>6</v>
      </c>
      <c r="AB49" s="2">
        <f t="shared" si="9"/>
        <v>1</v>
      </c>
      <c r="AC49" s="2"/>
      <c r="AD49" s="2">
        <f t="shared" si="10"/>
        <v>0</v>
      </c>
      <c r="AE49" s="2">
        <f t="shared" si="11"/>
        <v>0</v>
      </c>
      <c r="AF49" s="2">
        <f t="shared" si="12"/>
        <v>0</v>
      </c>
      <c r="AG49" s="2">
        <f t="shared" si="13"/>
        <v>0</v>
      </c>
      <c r="AH49" s="2">
        <f t="shared" si="14"/>
        <v>1</v>
      </c>
      <c r="AI49" s="2">
        <f t="shared" si="15"/>
        <v>0</v>
      </c>
      <c r="AJ49" s="2">
        <f t="shared" si="16"/>
        <v>1</v>
      </c>
      <c r="AK49" s="2">
        <f t="shared" si="17"/>
        <v>0</v>
      </c>
      <c r="AL49" s="2">
        <f t="shared" si="18"/>
        <v>1</v>
      </c>
      <c r="AM49" s="2"/>
      <c r="AN49" s="2">
        <f t="shared" si="19"/>
        <v>9</v>
      </c>
      <c r="AO49" s="2">
        <f t="shared" si="20"/>
        <v>7</v>
      </c>
      <c r="AP49" s="2">
        <f t="shared" si="21"/>
        <v>5</v>
      </c>
      <c r="AQ49" s="2">
        <f t="shared" si="22"/>
        <v>8</v>
      </c>
      <c r="AR49" s="2">
        <f t="shared" si="23"/>
        <v>2</v>
      </c>
      <c r="AS49" s="2">
        <f t="shared" si="24"/>
        <v>4</v>
      </c>
      <c r="AT49" s="2">
        <f t="shared" si="25"/>
        <v>2</v>
      </c>
      <c r="AU49" s="2">
        <f t="shared" si="26"/>
        <v>6</v>
      </c>
      <c r="AV49" s="2">
        <f t="shared" si="27"/>
        <v>2</v>
      </c>
      <c r="AW49" s="2"/>
      <c r="AX49" s="5">
        <f t="shared" si="28"/>
        <v>4</v>
      </c>
      <c r="AY49" s="2">
        <f t="shared" si="29"/>
        <v>5</v>
      </c>
      <c r="AZ49" s="2">
        <f t="shared" si="30"/>
        <v>29</v>
      </c>
      <c r="BA49" s="2">
        <f t="shared" si="35"/>
        <v>16</v>
      </c>
      <c r="BB49" s="2">
        <f t="shared" si="36"/>
        <v>1</v>
      </c>
      <c r="BC49" s="2">
        <f t="shared" si="37"/>
        <v>19</v>
      </c>
      <c r="BD49" s="2">
        <f t="shared" si="38"/>
        <v>1</v>
      </c>
      <c r="BE49" s="19">
        <f t="shared" si="39"/>
        <v>10</v>
      </c>
      <c r="BF49" s="19">
        <f t="shared" si="40"/>
        <v>4.0824829046386304</v>
      </c>
      <c r="BG49" s="31">
        <f t="shared" si="41"/>
        <v>-2.2045407685048604</v>
      </c>
      <c r="BH49" s="32">
        <f t="shared" si="31"/>
        <v>1.3743168055755161E-2</v>
      </c>
      <c r="BI49" s="62">
        <f t="shared" si="32"/>
        <v>1.4366197183098593E-2</v>
      </c>
      <c r="BJ49" s="62">
        <f t="shared" si="42"/>
        <v>1.3743168055755161E-2</v>
      </c>
      <c r="BK49" s="73" t="str">
        <f t="shared" si="43"/>
        <v>sign</v>
      </c>
      <c r="BM49" s="11">
        <f t="shared" si="33"/>
        <v>-0.63943507414588208</v>
      </c>
    </row>
    <row r="50" spans="1:65">
      <c r="A50" s="30" t="s">
        <v>153</v>
      </c>
      <c r="B50" s="30" t="s">
        <v>154</v>
      </c>
      <c r="C50" s="30" t="s">
        <v>136</v>
      </c>
      <c r="D50" s="30" t="s">
        <v>56</v>
      </c>
      <c r="E50" s="30" t="s">
        <v>106</v>
      </c>
      <c r="F50" s="11" t="str">
        <f t="shared" si="34"/>
        <v>Toll_pathwa</v>
      </c>
      <c r="H50" s="11">
        <f>VLOOKUP($B50,data!$B$3:$Q$15316,'diff expr 0 vs 3 mites'!H$8,FALSE)</f>
        <v>1.1945391059999999</v>
      </c>
      <c r="I50" s="11">
        <f>VLOOKUP($B50,data!$B$3:$Q$15316,'diff expr 0 vs 3 mites'!I$8,FALSE)</f>
        <v>1.9234417530000001</v>
      </c>
      <c r="J50" s="11">
        <f>VLOOKUP($B50,data!$B$3:$Q$15316,'diff expr 0 vs 3 mites'!J$8,FALSE)</f>
        <v>1.6406503050000001</v>
      </c>
      <c r="K50" s="11">
        <f>VLOOKUP($B50,data!$B$3:$Q$15316,'diff expr 0 vs 3 mites'!K$8,FALSE)</f>
        <v>1.204980511</v>
      </c>
      <c r="L50" s="11">
        <f>VLOOKUP($B50,data!$B$3:$Q$15316,'diff expr 0 vs 3 mites'!L$8,FALSE)</f>
        <v>3.653103378</v>
      </c>
      <c r="M50" s="11">
        <f>VLOOKUP($B50,data!$B$3:$Q$15316,'diff expr 0 vs 3 mites'!M$8,FALSE)</f>
        <v>2.4241975189999998</v>
      </c>
      <c r="N50" s="11">
        <f>VLOOKUP($B50,data!$B$3:$Q$15316,'diff expr 0 vs 3 mites'!N$8,FALSE)</f>
        <v>8.0793257090000008</v>
      </c>
      <c r="O50" s="11">
        <f>VLOOKUP($B50,data!$B$3:$Q$15316,'diff expr 0 vs 3 mites'!O$8,FALSE)</f>
        <v>0.808991601</v>
      </c>
      <c r="P50" s="11">
        <f>VLOOKUP($B50,data!$B$3:$Q$15316,'diff expr 0 vs 3 mites'!P$8,FALSE)</f>
        <v>2.3984719540000001</v>
      </c>
      <c r="R50" s="27" t="s">
        <v>27749</v>
      </c>
      <c r="T50" s="2">
        <f t="shared" si="1"/>
        <v>2</v>
      </c>
      <c r="U50" s="2">
        <f t="shared" si="2"/>
        <v>5</v>
      </c>
      <c r="V50" s="2">
        <f t="shared" si="3"/>
        <v>4</v>
      </c>
      <c r="W50" s="2">
        <f t="shared" si="4"/>
        <v>3</v>
      </c>
      <c r="X50" s="2">
        <f t="shared" si="5"/>
        <v>8</v>
      </c>
      <c r="Y50" s="2">
        <f t="shared" si="6"/>
        <v>7</v>
      </c>
      <c r="Z50" s="2">
        <f t="shared" si="7"/>
        <v>9</v>
      </c>
      <c r="AA50" s="2">
        <f t="shared" si="8"/>
        <v>1</v>
      </c>
      <c r="AB50" s="2">
        <f t="shared" si="9"/>
        <v>6</v>
      </c>
      <c r="AC50" s="2"/>
      <c r="AD50" s="2">
        <f t="shared" si="10"/>
        <v>0</v>
      </c>
      <c r="AE50" s="2">
        <f t="shared" si="11"/>
        <v>0</v>
      </c>
      <c r="AF50" s="2">
        <f t="shared" si="12"/>
        <v>0</v>
      </c>
      <c r="AG50" s="2">
        <f t="shared" si="13"/>
        <v>0</v>
      </c>
      <c r="AH50" s="2">
        <f t="shared" si="14"/>
        <v>0</v>
      </c>
      <c r="AI50" s="2">
        <f t="shared" si="15"/>
        <v>0</v>
      </c>
      <c r="AJ50" s="2">
        <f t="shared" si="16"/>
        <v>0</v>
      </c>
      <c r="AK50" s="2">
        <f t="shared" si="17"/>
        <v>0</v>
      </c>
      <c r="AL50" s="2">
        <f t="shared" si="18"/>
        <v>0</v>
      </c>
      <c r="AM50" s="2"/>
      <c r="AN50" s="2">
        <f t="shared" si="19"/>
        <v>2</v>
      </c>
      <c r="AO50" s="2">
        <f t="shared" si="20"/>
        <v>5</v>
      </c>
      <c r="AP50" s="2">
        <f t="shared" si="21"/>
        <v>4</v>
      </c>
      <c r="AQ50" s="2">
        <f t="shared" si="22"/>
        <v>3</v>
      </c>
      <c r="AR50" s="2">
        <f t="shared" si="23"/>
        <v>8</v>
      </c>
      <c r="AS50" s="2">
        <f t="shared" si="24"/>
        <v>7</v>
      </c>
      <c r="AT50" s="2">
        <f t="shared" si="25"/>
        <v>9</v>
      </c>
      <c r="AU50" s="2">
        <f t="shared" si="26"/>
        <v>1</v>
      </c>
      <c r="AV50" s="2">
        <f t="shared" si="27"/>
        <v>6</v>
      </c>
      <c r="AW50" s="2"/>
      <c r="AX50" s="5">
        <f t="shared" si="28"/>
        <v>4</v>
      </c>
      <c r="AY50" s="2">
        <f t="shared" si="29"/>
        <v>5</v>
      </c>
      <c r="AZ50" s="2">
        <f t="shared" si="30"/>
        <v>14</v>
      </c>
      <c r="BA50" s="2">
        <f t="shared" si="35"/>
        <v>31</v>
      </c>
      <c r="BB50" s="2">
        <f t="shared" si="36"/>
        <v>16</v>
      </c>
      <c r="BC50" s="2">
        <f t="shared" si="37"/>
        <v>4</v>
      </c>
      <c r="BD50" s="2">
        <f t="shared" si="38"/>
        <v>4</v>
      </c>
      <c r="BE50" s="19">
        <f t="shared" si="39"/>
        <v>10</v>
      </c>
      <c r="BF50" s="19">
        <f t="shared" si="40"/>
        <v>4.0824829046386304</v>
      </c>
      <c r="BG50" s="31">
        <f t="shared" si="41"/>
        <v>-1.4696938456699067</v>
      </c>
      <c r="BH50" s="32">
        <f t="shared" si="31"/>
        <v>7.0822345147568383E-2</v>
      </c>
      <c r="BI50" s="62">
        <f t="shared" si="32"/>
        <v>3.8873239436619716E-2</v>
      </c>
      <c r="BJ50" s="62" t="str">
        <f t="shared" si="42"/>
        <v/>
      </c>
      <c r="BK50" s="73" t="str">
        <f t="shared" si="43"/>
        <v/>
      </c>
      <c r="BM50" s="11">
        <f t="shared" si="33"/>
        <v>0.36723266289343937</v>
      </c>
    </row>
    <row r="51" spans="1:65">
      <c r="A51" s="30" t="s">
        <v>155</v>
      </c>
      <c r="B51" s="30" t="s">
        <v>156</v>
      </c>
      <c r="C51" s="30" t="s">
        <v>136</v>
      </c>
      <c r="D51" s="30" t="s">
        <v>56</v>
      </c>
      <c r="E51" s="30" t="s">
        <v>106</v>
      </c>
      <c r="F51" s="11" t="str">
        <f t="shared" si="34"/>
        <v>Toll_pathwa</v>
      </c>
      <c r="H51" s="11">
        <f>VLOOKUP($B51,data!$B$3:$Q$15316,'diff expr 0 vs 3 mites'!H$8,FALSE)</f>
        <v>37.867401540000003</v>
      </c>
      <c r="I51" s="11">
        <f>VLOOKUP($B51,data!$B$3:$Q$15316,'diff expr 0 vs 3 mites'!I$8,FALSE)</f>
        <v>35.248126040000002</v>
      </c>
      <c r="J51" s="11">
        <f>VLOOKUP($B51,data!$B$3:$Q$15316,'diff expr 0 vs 3 mites'!J$8,FALSE)</f>
        <v>31.550494530000002</v>
      </c>
      <c r="K51" s="11">
        <f>VLOOKUP($B51,data!$B$3:$Q$15316,'diff expr 0 vs 3 mites'!K$8,FALSE)</f>
        <v>29.449477030000001</v>
      </c>
      <c r="L51" s="11">
        <f>VLOOKUP($B51,data!$B$3:$Q$15316,'diff expr 0 vs 3 mites'!L$8,FALSE)</f>
        <v>5.8123052089999998</v>
      </c>
      <c r="M51" s="11">
        <f>VLOOKUP($B51,data!$B$3:$Q$15316,'diff expr 0 vs 3 mites'!M$8,FALSE)</f>
        <v>16.7727176</v>
      </c>
      <c r="N51" s="11">
        <f>VLOOKUP($B51,data!$B$3:$Q$15316,'diff expr 0 vs 3 mites'!N$8,FALSE)</f>
        <v>8.6539279110000003</v>
      </c>
      <c r="O51" s="11">
        <f>VLOOKUP($B51,data!$B$3:$Q$15316,'diff expr 0 vs 3 mites'!O$8,FALSE)</f>
        <v>19.783579190000001</v>
      </c>
      <c r="P51" s="11">
        <f>VLOOKUP($B51,data!$B$3:$Q$15316,'diff expr 0 vs 3 mites'!P$8,FALSE)</f>
        <v>23.769564620000001</v>
      </c>
      <c r="R51" s="27" t="s">
        <v>27749</v>
      </c>
      <c r="T51" s="2">
        <f t="shared" si="1"/>
        <v>9</v>
      </c>
      <c r="U51" s="2">
        <f t="shared" si="2"/>
        <v>8</v>
      </c>
      <c r="V51" s="2">
        <f t="shared" si="3"/>
        <v>7</v>
      </c>
      <c r="W51" s="2">
        <f t="shared" si="4"/>
        <v>6</v>
      </c>
      <c r="X51" s="2">
        <f t="shared" si="5"/>
        <v>1</v>
      </c>
      <c r="Y51" s="2">
        <f t="shared" si="6"/>
        <v>3</v>
      </c>
      <c r="Z51" s="2">
        <f t="shared" si="7"/>
        <v>2</v>
      </c>
      <c r="AA51" s="2">
        <f t="shared" si="8"/>
        <v>4</v>
      </c>
      <c r="AB51" s="2">
        <f t="shared" si="9"/>
        <v>5</v>
      </c>
      <c r="AC51" s="2"/>
      <c r="AD51" s="2">
        <f t="shared" si="10"/>
        <v>0</v>
      </c>
      <c r="AE51" s="2">
        <f t="shared" si="11"/>
        <v>0</v>
      </c>
      <c r="AF51" s="2">
        <f t="shared" si="12"/>
        <v>0</v>
      </c>
      <c r="AG51" s="2">
        <f t="shared" si="13"/>
        <v>0</v>
      </c>
      <c r="AH51" s="2">
        <f t="shared" si="14"/>
        <v>0</v>
      </c>
      <c r="AI51" s="2">
        <f t="shared" si="15"/>
        <v>0</v>
      </c>
      <c r="AJ51" s="2">
        <f t="shared" si="16"/>
        <v>0</v>
      </c>
      <c r="AK51" s="2">
        <f t="shared" si="17"/>
        <v>0</v>
      </c>
      <c r="AL51" s="2">
        <f t="shared" si="18"/>
        <v>0</v>
      </c>
      <c r="AM51" s="2"/>
      <c r="AN51" s="2">
        <f t="shared" si="19"/>
        <v>9</v>
      </c>
      <c r="AO51" s="2">
        <f t="shared" si="20"/>
        <v>8</v>
      </c>
      <c r="AP51" s="2">
        <f t="shared" si="21"/>
        <v>7</v>
      </c>
      <c r="AQ51" s="2">
        <f t="shared" si="22"/>
        <v>6</v>
      </c>
      <c r="AR51" s="2">
        <f t="shared" si="23"/>
        <v>1</v>
      </c>
      <c r="AS51" s="2">
        <f t="shared" si="24"/>
        <v>3</v>
      </c>
      <c r="AT51" s="2">
        <f t="shared" si="25"/>
        <v>2</v>
      </c>
      <c r="AU51" s="2">
        <f t="shared" si="26"/>
        <v>4</v>
      </c>
      <c r="AV51" s="2">
        <f t="shared" si="27"/>
        <v>5</v>
      </c>
      <c r="AW51" s="2"/>
      <c r="AX51" s="5">
        <f t="shared" si="28"/>
        <v>4</v>
      </c>
      <c r="AY51" s="2">
        <f t="shared" si="29"/>
        <v>5</v>
      </c>
      <c r="AZ51" s="2">
        <f t="shared" si="30"/>
        <v>30</v>
      </c>
      <c r="BA51" s="2">
        <f t="shared" si="35"/>
        <v>15</v>
      </c>
      <c r="BB51" s="2">
        <f t="shared" si="36"/>
        <v>0</v>
      </c>
      <c r="BC51" s="2">
        <f t="shared" si="37"/>
        <v>20</v>
      </c>
      <c r="BD51" s="2">
        <f t="shared" si="38"/>
        <v>0</v>
      </c>
      <c r="BE51" s="19">
        <f t="shared" si="39"/>
        <v>10</v>
      </c>
      <c r="BF51" s="19">
        <f t="shared" si="40"/>
        <v>4.0824829046386304</v>
      </c>
      <c r="BG51" s="31">
        <f t="shared" si="41"/>
        <v>-2.4494897427831779</v>
      </c>
      <c r="BH51" s="32">
        <f t="shared" si="31"/>
        <v>7.1529392177148241E-3</v>
      </c>
      <c r="BI51" s="62">
        <f t="shared" si="32"/>
        <v>2.8169014084507044E-4</v>
      </c>
      <c r="BJ51" s="62" t="str">
        <f t="shared" si="42"/>
        <v/>
      </c>
      <c r="BK51" s="73" t="str">
        <f t="shared" si="43"/>
        <v>sign</v>
      </c>
      <c r="BM51" s="11">
        <f t="shared" si="33"/>
        <v>-0.35053328758897945</v>
      </c>
    </row>
    <row r="52" spans="1:65">
      <c r="A52" s="30" t="s">
        <v>157</v>
      </c>
      <c r="B52" s="30" t="s">
        <v>158</v>
      </c>
      <c r="C52" s="30" t="s">
        <v>159</v>
      </c>
      <c r="D52" s="30" t="s">
        <v>160</v>
      </c>
      <c r="E52" s="30" t="s">
        <v>106</v>
      </c>
      <c r="F52" s="11" t="str">
        <f t="shared" si="34"/>
        <v>Toll_pathwa</v>
      </c>
      <c r="H52" s="11">
        <f>VLOOKUP($B52,data!$B$3:$Q$15316,'diff expr 0 vs 3 mites'!H$8,FALSE)</f>
        <v>12.16378851</v>
      </c>
      <c r="I52" s="11">
        <f>VLOOKUP($B52,data!$B$3:$Q$15316,'diff expr 0 vs 3 mites'!I$8,FALSE)</f>
        <v>15.283564200000001</v>
      </c>
      <c r="J52" s="11">
        <f>VLOOKUP($B52,data!$B$3:$Q$15316,'diff expr 0 vs 3 mites'!J$8,FALSE)</f>
        <v>8.1845812529999993</v>
      </c>
      <c r="K52" s="11">
        <f>VLOOKUP($B52,data!$B$3:$Q$15316,'diff expr 0 vs 3 mites'!K$8,FALSE)</f>
        <v>17.595083970000001</v>
      </c>
      <c r="L52" s="11">
        <f>VLOOKUP($B52,data!$B$3:$Q$15316,'diff expr 0 vs 3 mites'!L$8,FALSE)</f>
        <v>11.40360649</v>
      </c>
      <c r="M52" s="11">
        <f>VLOOKUP($B52,data!$B$3:$Q$15316,'diff expr 0 vs 3 mites'!M$8,FALSE)</f>
        <v>9.3205850570000006</v>
      </c>
      <c r="N52" s="11">
        <f>VLOOKUP($B52,data!$B$3:$Q$15316,'diff expr 0 vs 3 mites'!N$8,FALSE)</f>
        <v>8.7723818510000005</v>
      </c>
      <c r="O52" s="11">
        <f>VLOOKUP($B52,data!$B$3:$Q$15316,'diff expr 0 vs 3 mites'!O$8,FALSE)</f>
        <v>5.1857776419999997</v>
      </c>
      <c r="P52" s="11">
        <f>VLOOKUP($B52,data!$B$3:$Q$15316,'diff expr 0 vs 3 mites'!P$8,FALSE)</f>
        <v>6.6827203830000004</v>
      </c>
      <c r="R52" s="27" t="s">
        <v>27749</v>
      </c>
      <c r="T52" s="2">
        <f t="shared" si="1"/>
        <v>7</v>
      </c>
      <c r="U52" s="2">
        <f t="shared" si="2"/>
        <v>8</v>
      </c>
      <c r="V52" s="2">
        <f t="shared" si="3"/>
        <v>3</v>
      </c>
      <c r="W52" s="2">
        <f t="shared" si="4"/>
        <v>9</v>
      </c>
      <c r="X52" s="2">
        <f t="shared" si="5"/>
        <v>6</v>
      </c>
      <c r="Y52" s="2">
        <f t="shared" si="6"/>
        <v>5</v>
      </c>
      <c r="Z52" s="2">
        <f t="shared" si="7"/>
        <v>4</v>
      </c>
      <c r="AA52" s="2">
        <f t="shared" si="8"/>
        <v>1</v>
      </c>
      <c r="AB52" s="2">
        <f t="shared" si="9"/>
        <v>2</v>
      </c>
      <c r="AC52" s="2"/>
      <c r="AD52" s="2">
        <f t="shared" si="10"/>
        <v>0</v>
      </c>
      <c r="AE52" s="2">
        <f t="shared" si="11"/>
        <v>0</v>
      </c>
      <c r="AF52" s="2">
        <f t="shared" si="12"/>
        <v>0</v>
      </c>
      <c r="AG52" s="2">
        <f t="shared" si="13"/>
        <v>0</v>
      </c>
      <c r="AH52" s="2">
        <f t="shared" si="14"/>
        <v>0</v>
      </c>
      <c r="AI52" s="2">
        <f t="shared" si="15"/>
        <v>0</v>
      </c>
      <c r="AJ52" s="2">
        <f t="shared" si="16"/>
        <v>0</v>
      </c>
      <c r="AK52" s="2">
        <f t="shared" si="17"/>
        <v>0</v>
      </c>
      <c r="AL52" s="2">
        <f t="shared" si="18"/>
        <v>0</v>
      </c>
      <c r="AM52" s="2"/>
      <c r="AN52" s="2">
        <f t="shared" si="19"/>
        <v>7</v>
      </c>
      <c r="AO52" s="2">
        <f t="shared" si="20"/>
        <v>8</v>
      </c>
      <c r="AP52" s="2">
        <f t="shared" si="21"/>
        <v>3</v>
      </c>
      <c r="AQ52" s="2">
        <f t="shared" si="22"/>
        <v>9</v>
      </c>
      <c r="AR52" s="2">
        <f t="shared" si="23"/>
        <v>6</v>
      </c>
      <c r="AS52" s="2">
        <f t="shared" si="24"/>
        <v>5</v>
      </c>
      <c r="AT52" s="2">
        <f t="shared" si="25"/>
        <v>4</v>
      </c>
      <c r="AU52" s="2">
        <f t="shared" si="26"/>
        <v>1</v>
      </c>
      <c r="AV52" s="2">
        <f t="shared" si="27"/>
        <v>2</v>
      </c>
      <c r="AW52" s="2"/>
      <c r="AX52" s="5">
        <f t="shared" si="28"/>
        <v>4</v>
      </c>
      <c r="AY52" s="2">
        <f t="shared" si="29"/>
        <v>5</v>
      </c>
      <c r="AZ52" s="2">
        <f t="shared" si="30"/>
        <v>27</v>
      </c>
      <c r="BA52" s="2">
        <f t="shared" si="35"/>
        <v>18</v>
      </c>
      <c r="BB52" s="2">
        <f t="shared" si="36"/>
        <v>3</v>
      </c>
      <c r="BC52" s="2">
        <f t="shared" si="37"/>
        <v>17</v>
      </c>
      <c r="BD52" s="2">
        <f t="shared" si="38"/>
        <v>3</v>
      </c>
      <c r="BE52" s="19">
        <f t="shared" si="39"/>
        <v>10</v>
      </c>
      <c r="BF52" s="19">
        <f t="shared" si="40"/>
        <v>4.0824829046386304</v>
      </c>
      <c r="BG52" s="31">
        <f t="shared" si="41"/>
        <v>-1.7146428199482247</v>
      </c>
      <c r="BH52" s="32">
        <f t="shared" si="31"/>
        <v>4.3205366486849993E-2</v>
      </c>
      <c r="BI52" s="62">
        <f t="shared" si="32"/>
        <v>3.0422535211267605E-2</v>
      </c>
      <c r="BJ52" s="62" t="str">
        <f t="shared" si="42"/>
        <v/>
      </c>
      <c r="BK52" s="73" t="str">
        <f t="shared" si="43"/>
        <v/>
      </c>
      <c r="BM52" s="11">
        <f t="shared" si="33"/>
        <v>-0.20640836978515037</v>
      </c>
    </row>
    <row r="53" spans="1:65">
      <c r="A53" s="30" t="s">
        <v>161</v>
      </c>
      <c r="B53" s="30" t="s">
        <v>162</v>
      </c>
      <c r="C53" s="30" t="s">
        <v>163</v>
      </c>
      <c r="D53" s="30" t="s">
        <v>164</v>
      </c>
      <c r="E53" s="30" t="s">
        <v>165</v>
      </c>
      <c r="F53" s="11" t="str">
        <f t="shared" si="34"/>
        <v>TEP - Thioe</v>
      </c>
      <c r="H53" s="11">
        <f>VLOOKUP($B53,data!$B$3:$Q$15316,'diff expr 0 vs 3 mites'!H$8,FALSE)</f>
        <v>1.343610231</v>
      </c>
      <c r="I53" s="11">
        <f>VLOOKUP($B53,data!$B$3:$Q$15316,'diff expr 0 vs 3 mites'!I$8,FALSE)</f>
        <v>1.7499882419999999</v>
      </c>
      <c r="J53" s="11">
        <f>VLOOKUP($B53,data!$B$3:$Q$15316,'diff expr 0 vs 3 mites'!J$8,FALSE)</f>
        <v>1.4134771319999999</v>
      </c>
      <c r="K53" s="11">
        <f>VLOOKUP($B53,data!$B$3:$Q$15316,'diff expr 0 vs 3 mites'!K$8,FALSE)</f>
        <v>1.8724803350000001</v>
      </c>
      <c r="L53" s="11">
        <f>VLOOKUP($B53,data!$B$3:$Q$15316,'diff expr 0 vs 3 mites'!L$8,FALSE)</f>
        <v>1.41116766</v>
      </c>
      <c r="M53" s="11">
        <f>VLOOKUP($B53,data!$B$3:$Q$15316,'diff expr 0 vs 3 mites'!M$8,FALSE)</f>
        <v>1.449987301</v>
      </c>
      <c r="N53" s="11">
        <f>VLOOKUP($B53,data!$B$3:$Q$15316,'diff expr 0 vs 3 mites'!N$8,FALSE)</f>
        <v>2.4425104950000001</v>
      </c>
      <c r="O53" s="11">
        <f>VLOOKUP($B53,data!$B$3:$Q$15316,'diff expr 0 vs 3 mites'!O$8,FALSE)</f>
        <v>1.461432877</v>
      </c>
      <c r="P53" s="11">
        <f>VLOOKUP($B53,data!$B$3:$Q$15316,'diff expr 0 vs 3 mites'!P$8,FALSE)</f>
        <v>1.9583105759999999</v>
      </c>
      <c r="R53" s="27" t="s">
        <v>27749</v>
      </c>
      <c r="T53" s="2">
        <f t="shared" si="1"/>
        <v>1</v>
      </c>
      <c r="U53" s="2">
        <f t="shared" si="2"/>
        <v>6</v>
      </c>
      <c r="V53" s="2">
        <f t="shared" si="3"/>
        <v>3</v>
      </c>
      <c r="W53" s="2">
        <f t="shared" si="4"/>
        <v>7</v>
      </c>
      <c r="X53" s="2">
        <f t="shared" si="5"/>
        <v>2</v>
      </c>
      <c r="Y53" s="2">
        <f t="shared" si="6"/>
        <v>4</v>
      </c>
      <c r="Z53" s="2">
        <f t="shared" si="7"/>
        <v>9</v>
      </c>
      <c r="AA53" s="2">
        <f t="shared" si="8"/>
        <v>5</v>
      </c>
      <c r="AB53" s="2">
        <f t="shared" si="9"/>
        <v>8</v>
      </c>
      <c r="AC53" s="2"/>
      <c r="AD53" s="2">
        <f t="shared" si="10"/>
        <v>0</v>
      </c>
      <c r="AE53" s="2">
        <f t="shared" si="11"/>
        <v>0</v>
      </c>
      <c r="AF53" s="2">
        <f t="shared" si="12"/>
        <v>0</v>
      </c>
      <c r="AG53" s="2">
        <f t="shared" si="13"/>
        <v>0</v>
      </c>
      <c r="AH53" s="2">
        <f t="shared" si="14"/>
        <v>0</v>
      </c>
      <c r="AI53" s="2">
        <f t="shared" si="15"/>
        <v>0</v>
      </c>
      <c r="AJ53" s="2">
        <f t="shared" si="16"/>
        <v>0</v>
      </c>
      <c r="AK53" s="2">
        <f t="shared" si="17"/>
        <v>0</v>
      </c>
      <c r="AL53" s="2">
        <f t="shared" si="18"/>
        <v>0</v>
      </c>
      <c r="AM53" s="2"/>
      <c r="AN53" s="2">
        <f t="shared" si="19"/>
        <v>1</v>
      </c>
      <c r="AO53" s="2">
        <f t="shared" si="20"/>
        <v>6</v>
      </c>
      <c r="AP53" s="2">
        <f t="shared" si="21"/>
        <v>3</v>
      </c>
      <c r="AQ53" s="2">
        <f t="shared" si="22"/>
        <v>7</v>
      </c>
      <c r="AR53" s="2">
        <f t="shared" si="23"/>
        <v>2</v>
      </c>
      <c r="AS53" s="2">
        <f t="shared" si="24"/>
        <v>4</v>
      </c>
      <c r="AT53" s="2">
        <f t="shared" si="25"/>
        <v>9</v>
      </c>
      <c r="AU53" s="2">
        <f t="shared" si="26"/>
        <v>5</v>
      </c>
      <c r="AV53" s="2">
        <f t="shared" si="27"/>
        <v>8</v>
      </c>
      <c r="AW53" s="2"/>
      <c r="AX53" s="5">
        <f t="shared" si="28"/>
        <v>4</v>
      </c>
      <c r="AY53" s="2">
        <f t="shared" si="29"/>
        <v>5</v>
      </c>
      <c r="AZ53" s="2">
        <f t="shared" si="30"/>
        <v>17</v>
      </c>
      <c r="BA53" s="2">
        <f t="shared" si="35"/>
        <v>28</v>
      </c>
      <c r="BB53" s="2">
        <f t="shared" si="36"/>
        <v>13</v>
      </c>
      <c r="BC53" s="2">
        <f t="shared" si="37"/>
        <v>7</v>
      </c>
      <c r="BD53" s="2">
        <f t="shared" si="38"/>
        <v>7</v>
      </c>
      <c r="BE53" s="19">
        <f t="shared" si="39"/>
        <v>10</v>
      </c>
      <c r="BF53" s="19">
        <f t="shared" si="40"/>
        <v>4.0824829046386304</v>
      </c>
      <c r="BG53" s="31">
        <f t="shared" si="41"/>
        <v>-0.73484692283495334</v>
      </c>
      <c r="BH53" s="32">
        <f t="shared" si="31"/>
        <v>0.23121636322523817</v>
      </c>
      <c r="BI53" s="62">
        <f t="shared" si="32"/>
        <v>6.8450704225352113E-2</v>
      </c>
      <c r="BJ53" s="62" t="str">
        <f t="shared" si="42"/>
        <v/>
      </c>
      <c r="BK53" s="73" t="str">
        <f t="shared" si="43"/>
        <v/>
      </c>
      <c r="BM53" s="11">
        <f t="shared" si="33"/>
        <v>3.8985767502929473E-2</v>
      </c>
    </row>
    <row r="54" spans="1:65">
      <c r="A54" s="30" t="s">
        <v>166</v>
      </c>
      <c r="B54" s="30" t="s">
        <v>167</v>
      </c>
      <c r="C54" s="30" t="s">
        <v>168</v>
      </c>
      <c r="D54" s="30" t="s">
        <v>169</v>
      </c>
      <c r="E54" s="30" t="s">
        <v>165</v>
      </c>
      <c r="F54" s="11" t="str">
        <f t="shared" si="34"/>
        <v>TEP - Thioe</v>
      </c>
      <c r="H54" s="11">
        <f>VLOOKUP($B54,data!$B$3:$Q$15316,'diff expr 0 vs 3 mites'!H$8,FALSE)</f>
        <v>4.0077935880000002</v>
      </c>
      <c r="I54" s="11">
        <f>VLOOKUP($B54,data!$B$3:$Q$15316,'diff expr 0 vs 3 mites'!I$8,FALSE)</f>
        <v>5.9997152270000003</v>
      </c>
      <c r="J54" s="11">
        <f>VLOOKUP($B54,data!$B$3:$Q$15316,'diff expr 0 vs 3 mites'!J$8,FALSE)</f>
        <v>5.3337244999999998</v>
      </c>
      <c r="K54" s="11">
        <f>VLOOKUP($B54,data!$B$3:$Q$15316,'diff expr 0 vs 3 mites'!K$8,FALSE)</f>
        <v>4.2920463450000002</v>
      </c>
      <c r="L54" s="11">
        <f>VLOOKUP($B54,data!$B$3:$Q$15316,'diff expr 0 vs 3 mites'!L$8,FALSE)</f>
        <v>6.9146257970000002</v>
      </c>
      <c r="M54" s="11">
        <f>VLOOKUP($B54,data!$B$3:$Q$15316,'diff expr 0 vs 3 mites'!M$8,FALSE)</f>
        <v>4.5885421160000002</v>
      </c>
      <c r="N54" s="11">
        <f>VLOOKUP($B54,data!$B$3:$Q$15316,'diff expr 0 vs 3 mites'!N$8,FALSE)</f>
        <v>13.253602150000001</v>
      </c>
      <c r="O54" s="11">
        <f>VLOOKUP($B54,data!$B$3:$Q$15316,'diff expr 0 vs 3 mites'!O$8,FALSE)</f>
        <v>2.2999019760000001</v>
      </c>
      <c r="P54" s="11">
        <f>VLOOKUP($B54,data!$B$3:$Q$15316,'diff expr 0 vs 3 mites'!P$8,FALSE)</f>
        <v>6.9611010980000003</v>
      </c>
      <c r="R54" s="27" t="s">
        <v>27749</v>
      </c>
      <c r="T54" s="2">
        <f t="shared" si="1"/>
        <v>2</v>
      </c>
      <c r="U54" s="2">
        <f t="shared" si="2"/>
        <v>6</v>
      </c>
      <c r="V54" s="2">
        <f t="shared" si="3"/>
        <v>5</v>
      </c>
      <c r="W54" s="2">
        <f t="shared" si="4"/>
        <v>3</v>
      </c>
      <c r="X54" s="2">
        <f t="shared" si="5"/>
        <v>7</v>
      </c>
      <c r="Y54" s="2">
        <f t="shared" si="6"/>
        <v>4</v>
      </c>
      <c r="Z54" s="2">
        <f t="shared" si="7"/>
        <v>9</v>
      </c>
      <c r="AA54" s="2">
        <f t="shared" si="8"/>
        <v>1</v>
      </c>
      <c r="AB54" s="2">
        <f t="shared" si="9"/>
        <v>8</v>
      </c>
      <c r="AC54" s="2"/>
      <c r="AD54" s="2">
        <f t="shared" si="10"/>
        <v>0</v>
      </c>
      <c r="AE54" s="2">
        <f t="shared" si="11"/>
        <v>0</v>
      </c>
      <c r="AF54" s="2">
        <f t="shared" si="12"/>
        <v>0</v>
      </c>
      <c r="AG54" s="2">
        <f t="shared" si="13"/>
        <v>0</v>
      </c>
      <c r="AH54" s="2">
        <f t="shared" si="14"/>
        <v>0</v>
      </c>
      <c r="AI54" s="2">
        <f t="shared" si="15"/>
        <v>0</v>
      </c>
      <c r="AJ54" s="2">
        <f t="shared" si="16"/>
        <v>0</v>
      </c>
      <c r="AK54" s="2">
        <f t="shared" si="17"/>
        <v>0</v>
      </c>
      <c r="AL54" s="2">
        <f t="shared" si="18"/>
        <v>0</v>
      </c>
      <c r="AM54" s="2"/>
      <c r="AN54" s="2">
        <f t="shared" si="19"/>
        <v>2</v>
      </c>
      <c r="AO54" s="2">
        <f t="shared" si="20"/>
        <v>6</v>
      </c>
      <c r="AP54" s="2">
        <f t="shared" si="21"/>
        <v>5</v>
      </c>
      <c r="AQ54" s="2">
        <f t="shared" si="22"/>
        <v>3</v>
      </c>
      <c r="AR54" s="2">
        <f t="shared" si="23"/>
        <v>7</v>
      </c>
      <c r="AS54" s="2">
        <f t="shared" si="24"/>
        <v>4</v>
      </c>
      <c r="AT54" s="2">
        <f t="shared" si="25"/>
        <v>9</v>
      </c>
      <c r="AU54" s="2">
        <f t="shared" si="26"/>
        <v>1</v>
      </c>
      <c r="AV54" s="2">
        <f t="shared" si="27"/>
        <v>8</v>
      </c>
      <c r="AW54" s="2"/>
      <c r="AX54" s="5">
        <f t="shared" si="28"/>
        <v>4</v>
      </c>
      <c r="AY54" s="2">
        <f t="shared" si="29"/>
        <v>5</v>
      </c>
      <c r="AZ54" s="2">
        <f t="shared" si="30"/>
        <v>16</v>
      </c>
      <c r="BA54" s="2">
        <f t="shared" si="35"/>
        <v>29</v>
      </c>
      <c r="BB54" s="2">
        <f t="shared" si="36"/>
        <v>14</v>
      </c>
      <c r="BC54" s="2">
        <f t="shared" si="37"/>
        <v>6</v>
      </c>
      <c r="BD54" s="2">
        <f t="shared" si="38"/>
        <v>6</v>
      </c>
      <c r="BE54" s="19">
        <f t="shared" si="39"/>
        <v>10</v>
      </c>
      <c r="BF54" s="19">
        <f t="shared" si="40"/>
        <v>4.0824829046386304</v>
      </c>
      <c r="BG54" s="31">
        <f t="shared" si="41"/>
        <v>-0.9797958971132712</v>
      </c>
      <c r="BH54" s="32">
        <f t="shared" si="31"/>
        <v>0.16359343889515282</v>
      </c>
      <c r="BI54" s="62">
        <f t="shared" si="32"/>
        <v>5.9718309859154932E-2</v>
      </c>
      <c r="BJ54" s="62" t="str">
        <f t="shared" si="42"/>
        <v/>
      </c>
      <c r="BK54" s="73" t="str">
        <f t="shared" si="43"/>
        <v/>
      </c>
      <c r="BM54" s="11">
        <f t="shared" si="33"/>
        <v>0.1418030147240705</v>
      </c>
    </row>
    <row r="55" spans="1:65">
      <c r="A55" s="30" t="s">
        <v>170</v>
      </c>
      <c r="B55" s="30" t="s">
        <v>171</v>
      </c>
      <c r="C55" s="30" t="s">
        <v>172</v>
      </c>
      <c r="D55" s="30" t="s">
        <v>173</v>
      </c>
      <c r="E55" s="30" t="s">
        <v>165</v>
      </c>
      <c r="F55" s="11" t="str">
        <f t="shared" si="34"/>
        <v>TEP - Thioe</v>
      </c>
      <c r="H55" s="11">
        <f>VLOOKUP($B55,data!$B$3:$Q$15316,'diff expr 0 vs 3 mites'!H$8,FALSE)</f>
        <v>0.765739532</v>
      </c>
      <c r="I55" s="11">
        <f>VLOOKUP($B55,data!$B$3:$Q$15316,'diff expr 0 vs 3 mites'!I$8,FALSE)</f>
        <v>0.52533430400000003</v>
      </c>
      <c r="J55" s="11">
        <f>VLOOKUP($B55,data!$B$3:$Q$15316,'diff expr 0 vs 3 mites'!J$8,FALSE)</f>
        <v>0.42569284499999999</v>
      </c>
      <c r="K55" s="11">
        <f>VLOOKUP($B55,data!$B$3:$Q$15316,'diff expr 0 vs 3 mites'!K$8,FALSE)</f>
        <v>0.31265137999999998</v>
      </c>
      <c r="L55" s="11">
        <f>VLOOKUP($B55,data!$B$3:$Q$15316,'diff expr 0 vs 3 mites'!L$8,FALSE)</f>
        <v>2.3696395969999999</v>
      </c>
      <c r="M55" s="11">
        <f>VLOOKUP($B55,data!$B$3:$Q$15316,'diff expr 0 vs 3 mites'!M$8,FALSE)</f>
        <v>0.53769068099999995</v>
      </c>
      <c r="N55" s="11">
        <f>VLOOKUP($B55,data!$B$3:$Q$15316,'diff expr 0 vs 3 mites'!N$8,FALSE)</f>
        <v>3.6457559989999999</v>
      </c>
      <c r="O55" s="11">
        <f>VLOOKUP($B55,data!$B$3:$Q$15316,'diff expr 0 vs 3 mites'!O$8,FALSE)</f>
        <v>0.81492821500000001</v>
      </c>
      <c r="P55" s="11">
        <f>VLOOKUP($B55,data!$B$3:$Q$15316,'diff expr 0 vs 3 mites'!P$8,FALSE)</f>
        <v>2.319562844</v>
      </c>
      <c r="R55" s="27" t="s">
        <v>27749</v>
      </c>
      <c r="T55" s="2">
        <f t="shared" si="1"/>
        <v>5</v>
      </c>
      <c r="U55" s="2">
        <f t="shared" si="2"/>
        <v>3</v>
      </c>
      <c r="V55" s="2">
        <f t="shared" si="3"/>
        <v>2</v>
      </c>
      <c r="W55" s="2">
        <f t="shared" si="4"/>
        <v>1</v>
      </c>
      <c r="X55" s="2">
        <f t="shared" si="5"/>
        <v>8</v>
      </c>
      <c r="Y55" s="2">
        <f t="shared" si="6"/>
        <v>4</v>
      </c>
      <c r="Z55" s="2">
        <f t="shared" si="7"/>
        <v>9</v>
      </c>
      <c r="AA55" s="2">
        <f t="shared" si="8"/>
        <v>6</v>
      </c>
      <c r="AB55" s="2">
        <f t="shared" si="9"/>
        <v>7</v>
      </c>
      <c r="AC55" s="2"/>
      <c r="AD55" s="2">
        <f t="shared" si="10"/>
        <v>0</v>
      </c>
      <c r="AE55" s="2">
        <f t="shared" si="11"/>
        <v>0</v>
      </c>
      <c r="AF55" s="2">
        <f t="shared" si="12"/>
        <v>0</v>
      </c>
      <c r="AG55" s="2">
        <f t="shared" si="13"/>
        <v>0</v>
      </c>
      <c r="AH55" s="2">
        <f t="shared" si="14"/>
        <v>0</v>
      </c>
      <c r="AI55" s="2">
        <f t="shared" si="15"/>
        <v>0</v>
      </c>
      <c r="AJ55" s="2">
        <f t="shared" si="16"/>
        <v>0</v>
      </c>
      <c r="AK55" s="2">
        <f t="shared" si="17"/>
        <v>0</v>
      </c>
      <c r="AL55" s="2">
        <f t="shared" si="18"/>
        <v>0</v>
      </c>
      <c r="AM55" s="2"/>
      <c r="AN55" s="2">
        <f t="shared" si="19"/>
        <v>5</v>
      </c>
      <c r="AO55" s="2">
        <f t="shared" si="20"/>
        <v>3</v>
      </c>
      <c r="AP55" s="2">
        <f t="shared" si="21"/>
        <v>2</v>
      </c>
      <c r="AQ55" s="2">
        <f t="shared" si="22"/>
        <v>1</v>
      </c>
      <c r="AR55" s="2">
        <f t="shared" si="23"/>
        <v>8</v>
      </c>
      <c r="AS55" s="2">
        <f t="shared" si="24"/>
        <v>4</v>
      </c>
      <c r="AT55" s="2">
        <f t="shared" si="25"/>
        <v>9</v>
      </c>
      <c r="AU55" s="2">
        <f t="shared" si="26"/>
        <v>6</v>
      </c>
      <c r="AV55" s="2">
        <f t="shared" si="27"/>
        <v>7</v>
      </c>
      <c r="AW55" s="2"/>
      <c r="AX55" s="5">
        <f t="shared" si="28"/>
        <v>4</v>
      </c>
      <c r="AY55" s="2">
        <f t="shared" si="29"/>
        <v>5</v>
      </c>
      <c r="AZ55" s="2">
        <f t="shared" si="30"/>
        <v>11</v>
      </c>
      <c r="BA55" s="2">
        <f t="shared" si="35"/>
        <v>34</v>
      </c>
      <c r="BB55" s="2">
        <f t="shared" si="36"/>
        <v>19</v>
      </c>
      <c r="BC55" s="2">
        <f t="shared" si="37"/>
        <v>1</v>
      </c>
      <c r="BD55" s="2">
        <f t="shared" si="38"/>
        <v>1</v>
      </c>
      <c r="BE55" s="19">
        <f t="shared" si="39"/>
        <v>10</v>
      </c>
      <c r="BF55" s="19">
        <f t="shared" si="40"/>
        <v>4.0824829046386304</v>
      </c>
      <c r="BG55" s="31">
        <f t="shared" si="41"/>
        <v>-2.2045407685048604</v>
      </c>
      <c r="BH55" s="32">
        <f t="shared" si="31"/>
        <v>1.3743168055755161E-2</v>
      </c>
      <c r="BI55" s="62">
        <f t="shared" si="32"/>
        <v>1.4366197183098593E-2</v>
      </c>
      <c r="BJ55" s="62">
        <f t="shared" si="42"/>
        <v>1.3743168055755161E-2</v>
      </c>
      <c r="BK55" s="73" t="str">
        <f t="shared" si="43"/>
        <v>sign</v>
      </c>
      <c r="BM55" s="11">
        <f t="shared" si="33"/>
        <v>0.58193364839516037</v>
      </c>
    </row>
    <row r="56" spans="1:65">
      <c r="A56" s="30" t="s">
        <v>174</v>
      </c>
      <c r="B56" s="30" t="s">
        <v>175</v>
      </c>
      <c r="C56" s="30" t="s">
        <v>136</v>
      </c>
      <c r="D56" s="30" t="s">
        <v>176</v>
      </c>
      <c r="E56" s="30" t="s">
        <v>177</v>
      </c>
      <c r="F56" s="11" t="str">
        <f t="shared" si="34"/>
        <v>serine prot</v>
      </c>
      <c r="H56" s="11">
        <f>VLOOKUP($B56,data!$B$3:$Q$15316,'diff expr 0 vs 3 mites'!H$8,FALSE)</f>
        <v>1.9610584980000001</v>
      </c>
      <c r="I56" s="11">
        <f>VLOOKUP($B56,data!$B$3:$Q$15316,'diff expr 0 vs 3 mites'!I$8,FALSE)</f>
        <v>0.573249232</v>
      </c>
      <c r="J56" s="11">
        <f>VLOOKUP($B56,data!$B$3:$Q$15316,'diff expr 0 vs 3 mites'!J$8,FALSE)</f>
        <v>0.31433659200000003</v>
      </c>
      <c r="K56" s="11">
        <f>VLOOKUP($B56,data!$B$3:$Q$15316,'diff expr 0 vs 3 mites'!K$8,FALSE)</f>
        <v>1.262764038</v>
      </c>
      <c r="L56" s="11">
        <f>VLOOKUP($B56,data!$B$3:$Q$15316,'diff expr 0 vs 3 mites'!L$8,FALSE)</f>
        <v>1.477583286</v>
      </c>
      <c r="M56" s="11">
        <f>VLOOKUP($B56,data!$B$3:$Q$15316,'diff expr 0 vs 3 mites'!M$8,FALSE)</f>
        <v>0.80655965900000004</v>
      </c>
      <c r="N56" s="11">
        <f>VLOOKUP($B56,data!$B$3:$Q$15316,'diff expr 0 vs 3 mites'!N$8,FALSE)</f>
        <v>5.9674196290000001</v>
      </c>
      <c r="O56" s="11">
        <f>VLOOKUP($B56,data!$B$3:$Q$15316,'diff expr 0 vs 3 mites'!O$8,FALSE)</f>
        <v>0.46195145700000001</v>
      </c>
      <c r="P56" s="11">
        <f>VLOOKUP($B56,data!$B$3:$Q$15316,'diff expr 0 vs 3 mites'!P$8,FALSE)</f>
        <v>1.8520438349999999</v>
      </c>
      <c r="R56" s="27" t="s">
        <v>27749</v>
      </c>
      <c r="T56" s="2">
        <f t="shared" si="1"/>
        <v>8</v>
      </c>
      <c r="U56" s="2">
        <f t="shared" si="2"/>
        <v>3</v>
      </c>
      <c r="V56" s="2">
        <f t="shared" si="3"/>
        <v>1</v>
      </c>
      <c r="W56" s="2">
        <f t="shared" si="4"/>
        <v>5</v>
      </c>
      <c r="X56" s="2">
        <f t="shared" si="5"/>
        <v>6</v>
      </c>
      <c r="Y56" s="2">
        <f t="shared" si="6"/>
        <v>4</v>
      </c>
      <c r="Z56" s="2">
        <f t="shared" si="7"/>
        <v>9</v>
      </c>
      <c r="AA56" s="2">
        <f t="shared" si="8"/>
        <v>2</v>
      </c>
      <c r="AB56" s="2">
        <f t="shared" si="9"/>
        <v>7</v>
      </c>
      <c r="AC56" s="2"/>
      <c r="AD56" s="2">
        <f t="shared" si="10"/>
        <v>0</v>
      </c>
      <c r="AE56" s="2">
        <f t="shared" si="11"/>
        <v>0</v>
      </c>
      <c r="AF56" s="2">
        <f t="shared" si="12"/>
        <v>0</v>
      </c>
      <c r="AG56" s="2">
        <f t="shared" si="13"/>
        <v>0</v>
      </c>
      <c r="AH56" s="2">
        <f t="shared" si="14"/>
        <v>0</v>
      </c>
      <c r="AI56" s="2">
        <f t="shared" si="15"/>
        <v>0</v>
      </c>
      <c r="AJ56" s="2">
        <f t="shared" si="16"/>
        <v>0</v>
      </c>
      <c r="AK56" s="2">
        <f t="shared" si="17"/>
        <v>0</v>
      </c>
      <c r="AL56" s="2">
        <f t="shared" si="18"/>
        <v>0</v>
      </c>
      <c r="AM56" s="2"/>
      <c r="AN56" s="2">
        <f t="shared" si="19"/>
        <v>8</v>
      </c>
      <c r="AO56" s="2">
        <f t="shared" si="20"/>
        <v>3</v>
      </c>
      <c r="AP56" s="2">
        <f t="shared" si="21"/>
        <v>1</v>
      </c>
      <c r="AQ56" s="2">
        <f t="shared" si="22"/>
        <v>5</v>
      </c>
      <c r="AR56" s="2">
        <f t="shared" si="23"/>
        <v>6</v>
      </c>
      <c r="AS56" s="2">
        <f t="shared" si="24"/>
        <v>4</v>
      </c>
      <c r="AT56" s="2">
        <f t="shared" si="25"/>
        <v>9</v>
      </c>
      <c r="AU56" s="2">
        <f t="shared" si="26"/>
        <v>2</v>
      </c>
      <c r="AV56" s="2">
        <f t="shared" si="27"/>
        <v>7</v>
      </c>
      <c r="AW56" s="2"/>
      <c r="AX56" s="5">
        <f t="shared" si="28"/>
        <v>4</v>
      </c>
      <c r="AY56" s="2">
        <f t="shared" si="29"/>
        <v>5</v>
      </c>
      <c r="AZ56" s="2">
        <f t="shared" si="30"/>
        <v>17</v>
      </c>
      <c r="BA56" s="2">
        <f t="shared" si="35"/>
        <v>28</v>
      </c>
      <c r="BB56" s="2">
        <f t="shared" si="36"/>
        <v>13</v>
      </c>
      <c r="BC56" s="2">
        <f t="shared" si="37"/>
        <v>7</v>
      </c>
      <c r="BD56" s="2">
        <f t="shared" si="38"/>
        <v>7</v>
      </c>
      <c r="BE56" s="19">
        <f t="shared" si="39"/>
        <v>10</v>
      </c>
      <c r="BF56" s="19">
        <f t="shared" si="40"/>
        <v>4.0824829046386304</v>
      </c>
      <c r="BG56" s="31">
        <f t="shared" si="41"/>
        <v>-0.73484692283495334</v>
      </c>
      <c r="BH56" s="32">
        <f t="shared" si="31"/>
        <v>0.23121636322523817</v>
      </c>
      <c r="BI56" s="62">
        <f t="shared" si="32"/>
        <v>6.8450704225352113E-2</v>
      </c>
      <c r="BJ56" s="62" t="str">
        <f>IF(BH56&lt;BI56,BH56,"")</f>
        <v/>
      </c>
      <c r="BK56" s="73" t="str">
        <f t="shared" si="43"/>
        <v/>
      </c>
      <c r="BM56" s="11">
        <f t="shared" si="33"/>
        <v>0.31299180529429849</v>
      </c>
    </row>
    <row r="57" spans="1:65">
      <c r="A57" s="30" t="s">
        <v>178</v>
      </c>
      <c r="B57" s="30" t="s">
        <v>179</v>
      </c>
      <c r="C57" s="30" t="s">
        <v>180</v>
      </c>
      <c r="D57" s="30" t="s">
        <v>181</v>
      </c>
      <c r="E57" s="30" t="s">
        <v>177</v>
      </c>
      <c r="F57" s="11" t="str">
        <f t="shared" si="34"/>
        <v>serine prot</v>
      </c>
      <c r="H57" s="11">
        <f>VLOOKUP($B57,data!$B$3:$Q$15316,'diff expr 0 vs 3 mites'!H$8,FALSE)</f>
        <v>0.55548052299999995</v>
      </c>
      <c r="I57" s="11">
        <f>VLOOKUP($B57,data!$B$3:$Q$15316,'diff expr 0 vs 3 mites'!I$8,FALSE)</f>
        <v>0.64022526800000001</v>
      </c>
      <c r="J57" s="11">
        <f>VLOOKUP($B57,data!$B$3:$Q$15316,'diff expr 0 vs 3 mites'!J$8,FALSE)</f>
        <v>0.443703817</v>
      </c>
      <c r="K57" s="11">
        <f>VLOOKUP($B57,data!$B$3:$Q$15316,'diff expr 0 vs 3 mites'!K$8,FALSE)</f>
        <v>0.43298687000000002</v>
      </c>
      <c r="L57" s="11">
        <f>VLOOKUP($B57,data!$B$3:$Q$15316,'diff expr 0 vs 3 mites'!L$8,FALSE)</f>
        <v>2.8878813590000001</v>
      </c>
      <c r="M57" s="11">
        <f>VLOOKUP($B57,data!$B$3:$Q$15316,'diff expr 0 vs 3 mites'!M$8,FALSE)</f>
        <v>1.7309388480000001</v>
      </c>
      <c r="N57" s="11">
        <f>VLOOKUP($B57,data!$B$3:$Q$15316,'diff expr 0 vs 3 mites'!N$8,FALSE)</f>
        <v>3.6100067830000002</v>
      </c>
      <c r="O57" s="11">
        <f>VLOOKUP($B57,data!$B$3:$Q$15316,'diff expr 0 vs 3 mites'!O$8,FALSE)</f>
        <v>1.0909641379999999</v>
      </c>
      <c r="P57" s="11">
        <f>VLOOKUP($B57,data!$B$3:$Q$15316,'diff expr 0 vs 3 mites'!P$8,FALSE)</f>
        <v>2.4131670129999998</v>
      </c>
      <c r="R57" s="27" t="s">
        <v>27749</v>
      </c>
      <c r="T57" s="2">
        <f t="shared" si="1"/>
        <v>3</v>
      </c>
      <c r="U57" s="2">
        <f t="shared" si="2"/>
        <v>4</v>
      </c>
      <c r="V57" s="2">
        <f t="shared" si="3"/>
        <v>2</v>
      </c>
      <c r="W57" s="2">
        <f t="shared" si="4"/>
        <v>1</v>
      </c>
      <c r="X57" s="2">
        <f t="shared" si="5"/>
        <v>8</v>
      </c>
      <c r="Y57" s="2">
        <f t="shared" si="6"/>
        <v>6</v>
      </c>
      <c r="Z57" s="2">
        <f t="shared" si="7"/>
        <v>9</v>
      </c>
      <c r="AA57" s="2">
        <f t="shared" si="8"/>
        <v>5</v>
      </c>
      <c r="AB57" s="2">
        <f t="shared" si="9"/>
        <v>7</v>
      </c>
      <c r="AC57" s="2"/>
      <c r="AD57" s="2">
        <f t="shared" si="10"/>
        <v>0</v>
      </c>
      <c r="AE57" s="2">
        <f t="shared" si="11"/>
        <v>0</v>
      </c>
      <c r="AF57" s="2">
        <f t="shared" si="12"/>
        <v>0</v>
      </c>
      <c r="AG57" s="2">
        <f t="shared" si="13"/>
        <v>0</v>
      </c>
      <c r="AH57" s="2">
        <f t="shared" si="14"/>
        <v>0</v>
      </c>
      <c r="AI57" s="2">
        <f t="shared" si="15"/>
        <v>0</v>
      </c>
      <c r="AJ57" s="2">
        <f t="shared" si="16"/>
        <v>0</v>
      </c>
      <c r="AK57" s="2">
        <f t="shared" si="17"/>
        <v>0</v>
      </c>
      <c r="AL57" s="2">
        <f t="shared" si="18"/>
        <v>0</v>
      </c>
      <c r="AM57" s="2"/>
      <c r="AN57" s="2">
        <f t="shared" si="19"/>
        <v>3</v>
      </c>
      <c r="AO57" s="2">
        <f t="shared" si="20"/>
        <v>4</v>
      </c>
      <c r="AP57" s="2">
        <f t="shared" si="21"/>
        <v>2</v>
      </c>
      <c r="AQ57" s="2">
        <f t="shared" si="22"/>
        <v>1</v>
      </c>
      <c r="AR57" s="2">
        <f t="shared" si="23"/>
        <v>8</v>
      </c>
      <c r="AS57" s="2">
        <f t="shared" si="24"/>
        <v>6</v>
      </c>
      <c r="AT57" s="2">
        <f t="shared" si="25"/>
        <v>9</v>
      </c>
      <c r="AU57" s="2">
        <f t="shared" si="26"/>
        <v>5</v>
      </c>
      <c r="AV57" s="2">
        <f t="shared" si="27"/>
        <v>7</v>
      </c>
      <c r="AW57" s="2"/>
      <c r="AX57" s="5">
        <f t="shared" si="28"/>
        <v>4</v>
      </c>
      <c r="AY57" s="2">
        <f t="shared" si="29"/>
        <v>5</v>
      </c>
      <c r="AZ57" s="2">
        <f t="shared" si="30"/>
        <v>10</v>
      </c>
      <c r="BA57" s="2">
        <f t="shared" si="35"/>
        <v>35</v>
      </c>
      <c r="BB57" s="2">
        <f t="shared" si="36"/>
        <v>20</v>
      </c>
      <c r="BC57" s="2">
        <f t="shared" si="37"/>
        <v>0</v>
      </c>
      <c r="BD57" s="2">
        <f t="shared" si="38"/>
        <v>0</v>
      </c>
      <c r="BE57" s="19">
        <f t="shared" si="39"/>
        <v>10</v>
      </c>
      <c r="BF57" s="19">
        <f t="shared" si="40"/>
        <v>4.0824829046386304</v>
      </c>
      <c r="BG57" s="31">
        <f t="shared" si="41"/>
        <v>-2.4494897427831779</v>
      </c>
      <c r="BH57" s="32">
        <f t="shared" si="31"/>
        <v>7.1529392177148241E-3</v>
      </c>
      <c r="BI57" s="62">
        <f t="shared" si="32"/>
        <v>2.8169014084507044E-4</v>
      </c>
      <c r="BJ57" s="62" t="str">
        <f t="shared" si="42"/>
        <v/>
      </c>
      <c r="BK57" s="73" t="str">
        <f t="shared" si="43"/>
        <v>sign</v>
      </c>
      <c r="BM57" s="11">
        <f t="shared" si="33"/>
        <v>0.65602466271889048</v>
      </c>
    </row>
    <row r="58" spans="1:65">
      <c r="A58" s="30" t="s">
        <v>182</v>
      </c>
      <c r="B58" s="30" t="s">
        <v>183</v>
      </c>
      <c r="C58" s="30" t="s">
        <v>184</v>
      </c>
      <c r="D58" s="30">
        <v>0</v>
      </c>
      <c r="E58" s="30" t="s">
        <v>177</v>
      </c>
      <c r="F58" s="11" t="str">
        <f t="shared" si="34"/>
        <v>serine prot</v>
      </c>
      <c r="H58" s="11">
        <f>VLOOKUP($B58,data!$B$3:$Q$15316,'diff expr 0 vs 3 mites'!H$8,FALSE)</f>
        <v>25.153875710000001</v>
      </c>
      <c r="I58" s="11">
        <f>VLOOKUP($B58,data!$B$3:$Q$15316,'diff expr 0 vs 3 mites'!I$8,FALSE)</f>
        <v>66.923776059999994</v>
      </c>
      <c r="J58" s="11">
        <f>VLOOKUP($B58,data!$B$3:$Q$15316,'diff expr 0 vs 3 mites'!J$8,FALSE)</f>
        <v>33.351559250000001</v>
      </c>
      <c r="K58" s="11">
        <f>VLOOKUP($B58,data!$B$3:$Q$15316,'diff expr 0 vs 3 mites'!K$8,FALSE)</f>
        <v>98.360799549999996</v>
      </c>
      <c r="L58" s="11">
        <f>VLOOKUP($B58,data!$B$3:$Q$15316,'diff expr 0 vs 3 mites'!L$8,FALSE)</f>
        <v>19.92374203</v>
      </c>
      <c r="M58" s="11">
        <f>VLOOKUP($B58,data!$B$3:$Q$15316,'diff expr 0 vs 3 mites'!M$8,FALSE)</f>
        <v>9.8094146379999998</v>
      </c>
      <c r="N58" s="11">
        <f>VLOOKUP($B58,data!$B$3:$Q$15316,'diff expr 0 vs 3 mites'!N$8,FALSE)</f>
        <v>9.7532997130000005</v>
      </c>
      <c r="O58" s="11">
        <f>VLOOKUP($B58,data!$B$3:$Q$15316,'diff expr 0 vs 3 mites'!O$8,FALSE)</f>
        <v>23.972043769999999</v>
      </c>
      <c r="P58" s="11">
        <f>VLOOKUP($B58,data!$B$3:$Q$15316,'diff expr 0 vs 3 mites'!P$8,FALSE)</f>
        <v>31.567564260000001</v>
      </c>
      <c r="R58" s="27" t="s">
        <v>27749</v>
      </c>
      <c r="T58" s="2">
        <f t="shared" si="1"/>
        <v>5</v>
      </c>
      <c r="U58" s="2">
        <f t="shared" si="2"/>
        <v>8</v>
      </c>
      <c r="V58" s="2">
        <f t="shared" si="3"/>
        <v>7</v>
      </c>
      <c r="W58" s="2">
        <f t="shared" si="4"/>
        <v>9</v>
      </c>
      <c r="X58" s="2">
        <f t="shared" si="5"/>
        <v>3</v>
      </c>
      <c r="Y58" s="2">
        <f t="shared" si="6"/>
        <v>2</v>
      </c>
      <c r="Z58" s="2">
        <f t="shared" si="7"/>
        <v>1</v>
      </c>
      <c r="AA58" s="2">
        <f t="shared" si="8"/>
        <v>4</v>
      </c>
      <c r="AB58" s="2">
        <f t="shared" si="9"/>
        <v>6</v>
      </c>
      <c r="AC58" s="2"/>
      <c r="AD58" s="2">
        <f t="shared" si="10"/>
        <v>0</v>
      </c>
      <c r="AE58" s="2">
        <f t="shared" si="11"/>
        <v>0</v>
      </c>
      <c r="AF58" s="2">
        <f t="shared" si="12"/>
        <v>0</v>
      </c>
      <c r="AG58" s="2">
        <f t="shared" si="13"/>
        <v>0</v>
      </c>
      <c r="AH58" s="2">
        <f t="shared" si="14"/>
        <v>0</v>
      </c>
      <c r="AI58" s="2">
        <f t="shared" si="15"/>
        <v>0</v>
      </c>
      <c r="AJ58" s="2">
        <f t="shared" si="16"/>
        <v>0</v>
      </c>
      <c r="AK58" s="2">
        <f t="shared" si="17"/>
        <v>0</v>
      </c>
      <c r="AL58" s="2">
        <f t="shared" si="18"/>
        <v>0</v>
      </c>
      <c r="AM58" s="2"/>
      <c r="AN58" s="2">
        <f t="shared" si="19"/>
        <v>5</v>
      </c>
      <c r="AO58" s="2">
        <f t="shared" si="20"/>
        <v>8</v>
      </c>
      <c r="AP58" s="2">
        <f t="shared" si="21"/>
        <v>7</v>
      </c>
      <c r="AQ58" s="2">
        <f t="shared" si="22"/>
        <v>9</v>
      </c>
      <c r="AR58" s="2">
        <f t="shared" si="23"/>
        <v>3</v>
      </c>
      <c r="AS58" s="2">
        <f t="shared" si="24"/>
        <v>2</v>
      </c>
      <c r="AT58" s="2">
        <f t="shared" si="25"/>
        <v>1</v>
      </c>
      <c r="AU58" s="2">
        <f t="shared" si="26"/>
        <v>4</v>
      </c>
      <c r="AV58" s="2">
        <f t="shared" si="27"/>
        <v>6</v>
      </c>
      <c r="AW58" s="2"/>
      <c r="AX58" s="5">
        <f t="shared" si="28"/>
        <v>4</v>
      </c>
      <c r="AY58" s="2">
        <f t="shared" si="29"/>
        <v>5</v>
      </c>
      <c r="AZ58" s="2">
        <f t="shared" si="30"/>
        <v>29</v>
      </c>
      <c r="BA58" s="2">
        <f t="shared" si="35"/>
        <v>16</v>
      </c>
      <c r="BB58" s="2">
        <f t="shared" si="36"/>
        <v>1</v>
      </c>
      <c r="BC58" s="2">
        <f t="shared" si="37"/>
        <v>19</v>
      </c>
      <c r="BD58" s="2">
        <f t="shared" si="38"/>
        <v>1</v>
      </c>
      <c r="BE58" s="19">
        <f t="shared" si="39"/>
        <v>10</v>
      </c>
      <c r="BF58" s="19">
        <f t="shared" si="40"/>
        <v>4.0824829046386304</v>
      </c>
      <c r="BG58" s="31">
        <f t="shared" si="41"/>
        <v>-2.2045407685048604</v>
      </c>
      <c r="BH58" s="32">
        <f t="shared" si="31"/>
        <v>1.3743168055755161E-2</v>
      </c>
      <c r="BI58" s="62">
        <f t="shared" si="32"/>
        <v>1.4366197183098593E-2</v>
      </c>
      <c r="BJ58" s="62">
        <f t="shared" si="42"/>
        <v>1.3743168055755161E-2</v>
      </c>
      <c r="BK58" s="73" t="str">
        <f t="shared" si="43"/>
        <v>sign</v>
      </c>
      <c r="BM58" s="11">
        <f t="shared" si="33"/>
        <v>-0.46890796686169717</v>
      </c>
    </row>
    <row r="59" spans="1:65">
      <c r="A59" s="30" t="s">
        <v>185</v>
      </c>
      <c r="B59" s="30" t="s">
        <v>186</v>
      </c>
      <c r="C59" s="30" t="s">
        <v>187</v>
      </c>
      <c r="D59" s="30" t="s">
        <v>188</v>
      </c>
      <c r="E59" s="30" t="s">
        <v>177</v>
      </c>
      <c r="F59" s="11" t="str">
        <f t="shared" si="34"/>
        <v>serine prot</v>
      </c>
      <c r="H59" s="11">
        <f>VLOOKUP($B59,data!$B$3:$Q$15316,'diff expr 0 vs 3 mites'!H$8,FALSE)</f>
        <v>0.82808123899999997</v>
      </c>
      <c r="I59" s="11">
        <f>VLOOKUP($B59,data!$B$3:$Q$15316,'diff expr 0 vs 3 mites'!I$8,FALSE)</f>
        <v>1.1046461359999999</v>
      </c>
      <c r="J59" s="11">
        <f>VLOOKUP($B59,data!$B$3:$Q$15316,'diff expr 0 vs 3 mites'!J$8,FALSE)</f>
        <v>0.54649747000000004</v>
      </c>
      <c r="K59" s="11">
        <f>VLOOKUP($B59,data!$B$3:$Q$15316,'diff expr 0 vs 3 mites'!K$8,FALSE)</f>
        <v>0.525941879</v>
      </c>
      <c r="L59" s="11">
        <f>VLOOKUP($B59,data!$B$3:$Q$15316,'diff expr 0 vs 3 mites'!L$8,FALSE)</f>
        <v>5.5806879299999999</v>
      </c>
      <c r="M59" s="11">
        <f>VLOOKUP($B59,data!$B$3:$Q$15316,'diff expr 0 vs 3 mites'!M$8,FALSE)</f>
        <v>1.5530142339999999</v>
      </c>
      <c r="N59" s="11">
        <f>VLOOKUP($B59,data!$B$3:$Q$15316,'diff expr 0 vs 3 mites'!N$8,FALSE)</f>
        <v>11.19251981</v>
      </c>
      <c r="O59" s="11">
        <f>VLOOKUP($B59,data!$B$3:$Q$15316,'diff expr 0 vs 3 mites'!O$8,FALSE)</f>
        <v>1.2670176289999999</v>
      </c>
      <c r="P59" s="11">
        <f>VLOOKUP($B59,data!$B$3:$Q$15316,'diff expr 0 vs 3 mites'!P$8,FALSE)</f>
        <v>2.2840780060000001</v>
      </c>
      <c r="R59" s="27" t="s">
        <v>27749</v>
      </c>
      <c r="T59" s="2">
        <f t="shared" si="1"/>
        <v>3</v>
      </c>
      <c r="U59" s="2">
        <f t="shared" si="2"/>
        <v>4</v>
      </c>
      <c r="V59" s="2">
        <f t="shared" si="3"/>
        <v>2</v>
      </c>
      <c r="W59" s="2">
        <f t="shared" si="4"/>
        <v>1</v>
      </c>
      <c r="X59" s="2">
        <f t="shared" si="5"/>
        <v>8</v>
      </c>
      <c r="Y59" s="2">
        <f t="shared" si="6"/>
        <v>6</v>
      </c>
      <c r="Z59" s="2">
        <f t="shared" si="7"/>
        <v>9</v>
      </c>
      <c r="AA59" s="2">
        <f t="shared" si="8"/>
        <v>5</v>
      </c>
      <c r="AB59" s="2">
        <f t="shared" si="9"/>
        <v>7</v>
      </c>
      <c r="AC59" s="2"/>
      <c r="AD59" s="2">
        <f t="shared" si="10"/>
        <v>0</v>
      </c>
      <c r="AE59" s="2">
        <f t="shared" si="11"/>
        <v>0</v>
      </c>
      <c r="AF59" s="2">
        <f t="shared" si="12"/>
        <v>0</v>
      </c>
      <c r="AG59" s="2">
        <f t="shared" si="13"/>
        <v>0</v>
      </c>
      <c r="AH59" s="2">
        <f t="shared" si="14"/>
        <v>0</v>
      </c>
      <c r="AI59" s="2">
        <f t="shared" si="15"/>
        <v>0</v>
      </c>
      <c r="AJ59" s="2">
        <f t="shared" si="16"/>
        <v>0</v>
      </c>
      <c r="AK59" s="2">
        <f t="shared" si="17"/>
        <v>0</v>
      </c>
      <c r="AL59" s="2">
        <f t="shared" si="18"/>
        <v>0</v>
      </c>
      <c r="AM59" s="2"/>
      <c r="AN59" s="2">
        <f t="shared" si="19"/>
        <v>3</v>
      </c>
      <c r="AO59" s="2">
        <f t="shared" si="20"/>
        <v>4</v>
      </c>
      <c r="AP59" s="2">
        <f t="shared" si="21"/>
        <v>2</v>
      </c>
      <c r="AQ59" s="2">
        <f t="shared" si="22"/>
        <v>1</v>
      </c>
      <c r="AR59" s="2">
        <f t="shared" si="23"/>
        <v>8</v>
      </c>
      <c r="AS59" s="2">
        <f t="shared" si="24"/>
        <v>6</v>
      </c>
      <c r="AT59" s="2">
        <f t="shared" si="25"/>
        <v>9</v>
      </c>
      <c r="AU59" s="2">
        <f t="shared" si="26"/>
        <v>5</v>
      </c>
      <c r="AV59" s="2">
        <f t="shared" si="27"/>
        <v>7</v>
      </c>
      <c r="AW59" s="2"/>
      <c r="AX59" s="5">
        <f t="shared" si="28"/>
        <v>4</v>
      </c>
      <c r="AY59" s="2">
        <f t="shared" si="29"/>
        <v>5</v>
      </c>
      <c r="AZ59" s="2">
        <f t="shared" si="30"/>
        <v>10</v>
      </c>
      <c r="BA59" s="2">
        <f t="shared" si="35"/>
        <v>35</v>
      </c>
      <c r="BB59" s="2">
        <f t="shared" si="36"/>
        <v>20</v>
      </c>
      <c r="BC59" s="2">
        <f t="shared" si="37"/>
        <v>0</v>
      </c>
      <c r="BD59" s="2">
        <f t="shared" si="38"/>
        <v>0</v>
      </c>
      <c r="BE59" s="19">
        <f t="shared" si="39"/>
        <v>10</v>
      </c>
      <c r="BF59" s="19">
        <f t="shared" si="40"/>
        <v>4.0824829046386304</v>
      </c>
      <c r="BG59" s="31">
        <f t="shared" si="41"/>
        <v>-2.4494897427831779</v>
      </c>
      <c r="BH59" s="32">
        <f t="shared" si="31"/>
        <v>7.1529392177148241E-3</v>
      </c>
      <c r="BI59" s="62">
        <f t="shared" si="32"/>
        <v>2.8169014084507044E-4</v>
      </c>
      <c r="BJ59" s="62" t="str">
        <f t="shared" si="42"/>
        <v/>
      </c>
      <c r="BK59" s="73" t="str">
        <f t="shared" si="43"/>
        <v>sign</v>
      </c>
      <c r="BM59" s="11">
        <f t="shared" si="33"/>
        <v>0.76521548752922397</v>
      </c>
    </row>
    <row r="60" spans="1:65">
      <c r="A60" s="30" t="s">
        <v>189</v>
      </c>
      <c r="B60" s="30" t="s">
        <v>190</v>
      </c>
      <c r="C60" s="30" t="s">
        <v>136</v>
      </c>
      <c r="D60" s="30" t="s">
        <v>191</v>
      </c>
      <c r="E60" s="30" t="s">
        <v>177</v>
      </c>
      <c r="F60" s="11" t="str">
        <f t="shared" si="34"/>
        <v>serine prot</v>
      </c>
      <c r="H60" s="11">
        <f>VLOOKUP($B60,data!$B$3:$Q$15316,'diff expr 0 vs 3 mites'!H$8,FALSE)</f>
        <v>0.99344922300000005</v>
      </c>
      <c r="I60" s="11">
        <f>VLOOKUP($B60,data!$B$3:$Q$15316,'diff expr 0 vs 3 mites'!I$8,FALSE)</f>
        <v>0.13011488299999999</v>
      </c>
      <c r="J60" s="11">
        <f>VLOOKUP($B60,data!$B$3:$Q$15316,'diff expr 0 vs 3 mites'!J$8,FALSE)</f>
        <v>0.16647737500000001</v>
      </c>
      <c r="K60" s="11">
        <f>VLOOKUP($B60,data!$B$3:$Q$15316,'diff expr 0 vs 3 mites'!K$8,FALSE)</f>
        <v>0.140795533</v>
      </c>
      <c r="L60" s="11">
        <f>VLOOKUP($B60,data!$B$3:$Q$15316,'diff expr 0 vs 3 mites'!L$8,FALSE)</f>
        <v>1.565100559</v>
      </c>
      <c r="M60" s="11">
        <f>VLOOKUP($B60,data!$B$3:$Q$15316,'diff expr 0 vs 3 mites'!M$8,FALSE)</f>
        <v>5.0254834999999998E-2</v>
      </c>
      <c r="N60" s="11">
        <f>VLOOKUP($B60,data!$B$3:$Q$15316,'diff expr 0 vs 3 mites'!N$8,FALSE)</f>
        <v>7.2238513739999997</v>
      </c>
      <c r="O60" s="11">
        <f>VLOOKUP($B60,data!$B$3:$Q$15316,'diff expr 0 vs 3 mites'!O$8,FALSE)</f>
        <v>0.30582052900000001</v>
      </c>
      <c r="P60" s="11">
        <f>VLOOKUP($B60,data!$B$3:$Q$15316,'diff expr 0 vs 3 mites'!P$8,FALSE)</f>
        <v>2.52223767</v>
      </c>
      <c r="R60" s="27" t="s">
        <v>27749</v>
      </c>
      <c r="T60" s="2">
        <f t="shared" si="1"/>
        <v>6</v>
      </c>
      <c r="U60" s="2">
        <f t="shared" si="2"/>
        <v>2</v>
      </c>
      <c r="V60" s="2">
        <f t="shared" si="3"/>
        <v>4</v>
      </c>
      <c r="W60" s="2">
        <f t="shared" si="4"/>
        <v>3</v>
      </c>
      <c r="X60" s="2">
        <f t="shared" si="5"/>
        <v>7</v>
      </c>
      <c r="Y60" s="2">
        <f t="shared" si="6"/>
        <v>1</v>
      </c>
      <c r="Z60" s="2">
        <f t="shared" si="7"/>
        <v>9</v>
      </c>
      <c r="AA60" s="2">
        <f t="shared" si="8"/>
        <v>5</v>
      </c>
      <c r="AB60" s="2">
        <f t="shared" si="9"/>
        <v>8</v>
      </c>
      <c r="AC60" s="2"/>
      <c r="AD60" s="2">
        <f t="shared" si="10"/>
        <v>0</v>
      </c>
      <c r="AE60" s="2">
        <f t="shared" si="11"/>
        <v>0</v>
      </c>
      <c r="AF60" s="2">
        <f t="shared" si="12"/>
        <v>0</v>
      </c>
      <c r="AG60" s="2">
        <f t="shared" si="13"/>
        <v>0</v>
      </c>
      <c r="AH60" s="2">
        <f t="shared" si="14"/>
        <v>0</v>
      </c>
      <c r="AI60" s="2">
        <f t="shared" si="15"/>
        <v>0</v>
      </c>
      <c r="AJ60" s="2">
        <f t="shared" si="16"/>
        <v>0</v>
      </c>
      <c r="AK60" s="2">
        <f t="shared" si="17"/>
        <v>0</v>
      </c>
      <c r="AL60" s="2">
        <f t="shared" si="18"/>
        <v>0</v>
      </c>
      <c r="AM60" s="2"/>
      <c r="AN60" s="2">
        <f t="shared" si="19"/>
        <v>6</v>
      </c>
      <c r="AO60" s="2">
        <f t="shared" si="20"/>
        <v>2</v>
      </c>
      <c r="AP60" s="2">
        <f t="shared" si="21"/>
        <v>4</v>
      </c>
      <c r="AQ60" s="2">
        <f t="shared" si="22"/>
        <v>3</v>
      </c>
      <c r="AR60" s="2">
        <f t="shared" si="23"/>
        <v>7</v>
      </c>
      <c r="AS60" s="2">
        <f t="shared" si="24"/>
        <v>1</v>
      </c>
      <c r="AT60" s="2">
        <f t="shared" si="25"/>
        <v>9</v>
      </c>
      <c r="AU60" s="2">
        <f t="shared" si="26"/>
        <v>5</v>
      </c>
      <c r="AV60" s="2">
        <f t="shared" si="27"/>
        <v>8</v>
      </c>
      <c r="AW60" s="2"/>
      <c r="AX60" s="5">
        <f t="shared" si="28"/>
        <v>4</v>
      </c>
      <c r="AY60" s="2">
        <f t="shared" si="29"/>
        <v>5</v>
      </c>
      <c r="AZ60" s="2">
        <f t="shared" si="30"/>
        <v>15</v>
      </c>
      <c r="BA60" s="2">
        <f t="shared" si="35"/>
        <v>30</v>
      </c>
      <c r="BB60" s="2">
        <f t="shared" si="36"/>
        <v>15</v>
      </c>
      <c r="BC60" s="2">
        <f t="shared" si="37"/>
        <v>5</v>
      </c>
      <c r="BD60" s="2">
        <f t="shared" si="38"/>
        <v>5</v>
      </c>
      <c r="BE60" s="19">
        <f t="shared" si="39"/>
        <v>10</v>
      </c>
      <c r="BF60" s="19">
        <f t="shared" si="40"/>
        <v>4.0824829046386304</v>
      </c>
      <c r="BG60" s="31">
        <f t="shared" si="41"/>
        <v>-1.2247448713915889</v>
      </c>
      <c r="BH60" s="32">
        <f t="shared" si="31"/>
        <v>0.1103356809599234</v>
      </c>
      <c r="BI60" s="62">
        <f t="shared" si="32"/>
        <v>5.1267605633802817E-2</v>
      </c>
      <c r="BJ60" s="62" t="str">
        <f t="shared" si="42"/>
        <v/>
      </c>
      <c r="BK60" s="73" t="str">
        <f t="shared" si="43"/>
        <v/>
      </c>
      <c r="BM60" s="11">
        <f t="shared" si="33"/>
        <v>0.81446888163752695</v>
      </c>
    </row>
    <row r="61" spans="1:65">
      <c r="A61" s="30" t="s">
        <v>192</v>
      </c>
      <c r="B61" s="30" t="s">
        <v>193</v>
      </c>
      <c r="C61" s="30" t="s">
        <v>194</v>
      </c>
      <c r="D61" s="30" t="s">
        <v>195</v>
      </c>
      <c r="E61" s="30" t="s">
        <v>177</v>
      </c>
      <c r="F61" s="11" t="str">
        <f t="shared" si="34"/>
        <v>serine prot</v>
      </c>
      <c r="H61" s="11">
        <f>VLOOKUP($B61,data!$B$3:$Q$15316,'diff expr 0 vs 3 mites'!H$8,FALSE)</f>
        <v>149.71602279999999</v>
      </c>
      <c r="I61" s="11">
        <f>VLOOKUP($B61,data!$B$3:$Q$15316,'diff expr 0 vs 3 mites'!I$8,FALSE)</f>
        <v>141.1195568</v>
      </c>
      <c r="J61" s="11">
        <f>VLOOKUP($B61,data!$B$3:$Q$15316,'diff expr 0 vs 3 mites'!J$8,FALSE)</f>
        <v>80.348829679999994</v>
      </c>
      <c r="K61" s="11">
        <f>VLOOKUP($B61,data!$B$3:$Q$15316,'diff expr 0 vs 3 mites'!K$8,FALSE)</f>
        <v>158.97323119999999</v>
      </c>
      <c r="L61" s="11">
        <f>VLOOKUP($B61,data!$B$3:$Q$15316,'diff expr 0 vs 3 mites'!L$8,FALSE)</f>
        <v>85.514933450000001</v>
      </c>
      <c r="M61" s="11">
        <f>VLOOKUP($B61,data!$B$3:$Q$15316,'diff expr 0 vs 3 mites'!M$8,FALSE)</f>
        <v>88.251773119999996</v>
      </c>
      <c r="N61" s="11">
        <f>VLOOKUP($B61,data!$B$3:$Q$15316,'diff expr 0 vs 3 mites'!N$8,FALSE)</f>
        <v>230.40686310000001</v>
      </c>
      <c r="O61" s="11">
        <f>VLOOKUP($B61,data!$B$3:$Q$15316,'diff expr 0 vs 3 mites'!O$8,FALSE)</f>
        <v>13.36768913</v>
      </c>
      <c r="P61" s="11">
        <f>VLOOKUP($B61,data!$B$3:$Q$15316,'diff expr 0 vs 3 mites'!P$8,FALSE)</f>
        <v>136.2803438</v>
      </c>
      <c r="R61" s="27" t="s">
        <v>27749</v>
      </c>
      <c r="T61" s="2">
        <f t="shared" si="1"/>
        <v>7</v>
      </c>
      <c r="U61" s="2">
        <f t="shared" si="2"/>
        <v>6</v>
      </c>
      <c r="V61" s="2">
        <f t="shared" si="3"/>
        <v>2</v>
      </c>
      <c r="W61" s="2">
        <f t="shared" si="4"/>
        <v>8</v>
      </c>
      <c r="X61" s="2">
        <f t="shared" si="5"/>
        <v>3</v>
      </c>
      <c r="Y61" s="2">
        <f t="shared" si="6"/>
        <v>4</v>
      </c>
      <c r="Z61" s="2">
        <f t="shared" si="7"/>
        <v>9</v>
      </c>
      <c r="AA61" s="2">
        <f t="shared" si="8"/>
        <v>1</v>
      </c>
      <c r="AB61" s="2">
        <f t="shared" si="9"/>
        <v>5</v>
      </c>
      <c r="AC61" s="2"/>
      <c r="AD61" s="2">
        <f t="shared" si="10"/>
        <v>0</v>
      </c>
      <c r="AE61" s="2">
        <f t="shared" si="11"/>
        <v>0</v>
      </c>
      <c r="AF61" s="2">
        <f t="shared" si="12"/>
        <v>0</v>
      </c>
      <c r="AG61" s="2">
        <f t="shared" si="13"/>
        <v>0</v>
      </c>
      <c r="AH61" s="2">
        <f t="shared" si="14"/>
        <v>0</v>
      </c>
      <c r="AI61" s="2">
        <f t="shared" si="15"/>
        <v>0</v>
      </c>
      <c r="AJ61" s="2">
        <f t="shared" si="16"/>
        <v>0</v>
      </c>
      <c r="AK61" s="2">
        <f t="shared" si="17"/>
        <v>0</v>
      </c>
      <c r="AL61" s="2">
        <f t="shared" si="18"/>
        <v>0</v>
      </c>
      <c r="AM61" s="2"/>
      <c r="AN61" s="2">
        <f t="shared" si="19"/>
        <v>7</v>
      </c>
      <c r="AO61" s="2">
        <f t="shared" si="20"/>
        <v>6</v>
      </c>
      <c r="AP61" s="2">
        <f t="shared" si="21"/>
        <v>2</v>
      </c>
      <c r="AQ61" s="2">
        <f t="shared" si="22"/>
        <v>8</v>
      </c>
      <c r="AR61" s="2">
        <f t="shared" si="23"/>
        <v>3</v>
      </c>
      <c r="AS61" s="2">
        <f t="shared" si="24"/>
        <v>4</v>
      </c>
      <c r="AT61" s="2">
        <f t="shared" si="25"/>
        <v>9</v>
      </c>
      <c r="AU61" s="2">
        <f t="shared" si="26"/>
        <v>1</v>
      </c>
      <c r="AV61" s="2">
        <f t="shared" si="27"/>
        <v>5</v>
      </c>
      <c r="AW61" s="2"/>
      <c r="AX61" s="5">
        <f t="shared" si="28"/>
        <v>4</v>
      </c>
      <c r="AY61" s="2">
        <f t="shared" si="29"/>
        <v>5</v>
      </c>
      <c r="AZ61" s="2">
        <f t="shared" si="30"/>
        <v>23</v>
      </c>
      <c r="BA61" s="2">
        <f t="shared" si="35"/>
        <v>22</v>
      </c>
      <c r="BB61" s="2">
        <f t="shared" si="36"/>
        <v>7</v>
      </c>
      <c r="BC61" s="2">
        <f t="shared" si="37"/>
        <v>13</v>
      </c>
      <c r="BD61" s="2">
        <f t="shared" si="38"/>
        <v>7</v>
      </c>
      <c r="BE61" s="19">
        <f t="shared" si="39"/>
        <v>10</v>
      </c>
      <c r="BF61" s="19">
        <f t="shared" si="40"/>
        <v>4.0824829046386304</v>
      </c>
      <c r="BG61" s="31">
        <f t="shared" si="41"/>
        <v>-0.73484692283495334</v>
      </c>
      <c r="BH61" s="32">
        <f t="shared" si="31"/>
        <v>0.23121636322523817</v>
      </c>
      <c r="BI61" s="62">
        <f t="shared" si="32"/>
        <v>6.8450704225352113E-2</v>
      </c>
      <c r="BJ61" s="62" t="str">
        <f t="shared" si="42"/>
        <v/>
      </c>
      <c r="BK61" s="73" t="str">
        <f t="shared" si="43"/>
        <v/>
      </c>
      <c r="BM61" s="11">
        <f t="shared" si="33"/>
        <v>-7.7945145709586466E-2</v>
      </c>
    </row>
    <row r="62" spans="1:65">
      <c r="A62" s="30" t="s">
        <v>196</v>
      </c>
      <c r="B62" s="30" t="s">
        <v>197</v>
      </c>
      <c r="C62" s="30" t="s">
        <v>136</v>
      </c>
      <c r="D62" s="30" t="s">
        <v>198</v>
      </c>
      <c r="E62" s="30" t="s">
        <v>177</v>
      </c>
      <c r="F62" s="11" t="str">
        <f t="shared" si="34"/>
        <v>serine prot</v>
      </c>
      <c r="H62" s="11">
        <f>VLOOKUP($B62,data!$B$3:$Q$15316,'diff expr 0 vs 3 mites'!H$8,FALSE)</f>
        <v>0.117291849</v>
      </c>
      <c r="I62" s="11">
        <f>VLOOKUP($B62,data!$B$3:$Q$15316,'diff expr 0 vs 3 mites'!I$8,FALSE)</f>
        <v>5.6327512000000003E-2</v>
      </c>
      <c r="J62" s="11">
        <f>VLOOKUP($B62,data!$B$3:$Q$15316,'diff expr 0 vs 3 mites'!J$8,FALSE)</f>
        <v>0.57655241499999998</v>
      </c>
      <c r="K62" s="11">
        <f>VLOOKUP($B62,data!$B$3:$Q$15316,'diff expr 0 vs 3 mites'!K$8,FALSE)</f>
        <v>0.36570737199999998</v>
      </c>
      <c r="L62" s="11">
        <f>VLOOKUP($B62,data!$B$3:$Q$15316,'diff expr 0 vs 3 mites'!L$8,FALSE)</f>
        <v>0</v>
      </c>
      <c r="M62" s="11">
        <f>VLOOKUP($B62,data!$B$3:$Q$15316,'diff expr 0 vs 3 mites'!M$8,FALSE)</f>
        <v>0.19580056900000001</v>
      </c>
      <c r="N62" s="11">
        <f>VLOOKUP($B62,data!$B$3:$Q$15316,'diff expr 0 vs 3 mites'!N$8,FALSE)</f>
        <v>0.58635908999999997</v>
      </c>
      <c r="O62" s="11">
        <f>VLOOKUP($B62,data!$B$3:$Q$15316,'diff expr 0 vs 3 mites'!O$8,FALSE)</f>
        <v>0.87378414100000001</v>
      </c>
      <c r="P62" s="11">
        <f>VLOOKUP($B62,data!$B$3:$Q$15316,'diff expr 0 vs 3 mites'!P$8,FALSE)</f>
        <v>0</v>
      </c>
      <c r="R62" s="27" t="s">
        <v>27749</v>
      </c>
      <c r="T62" s="2">
        <f t="shared" si="1"/>
        <v>4</v>
      </c>
      <c r="U62" s="2">
        <f t="shared" si="2"/>
        <v>3</v>
      </c>
      <c r="V62" s="2">
        <f t="shared" si="3"/>
        <v>7</v>
      </c>
      <c r="W62" s="2">
        <f t="shared" si="4"/>
        <v>6</v>
      </c>
      <c r="X62" s="2">
        <f t="shared" si="5"/>
        <v>1</v>
      </c>
      <c r="Y62" s="2">
        <f t="shared" si="6"/>
        <v>5</v>
      </c>
      <c r="Z62" s="2">
        <f t="shared" si="7"/>
        <v>8</v>
      </c>
      <c r="AA62" s="2">
        <f t="shared" si="8"/>
        <v>9</v>
      </c>
      <c r="AB62" s="2">
        <f t="shared" si="9"/>
        <v>1</v>
      </c>
      <c r="AC62" s="2"/>
      <c r="AD62" s="2">
        <f t="shared" si="10"/>
        <v>0</v>
      </c>
      <c r="AE62" s="2">
        <f t="shared" si="11"/>
        <v>0</v>
      </c>
      <c r="AF62" s="2">
        <f t="shared" si="12"/>
        <v>0</v>
      </c>
      <c r="AG62" s="2">
        <f t="shared" si="13"/>
        <v>0</v>
      </c>
      <c r="AH62" s="2">
        <f t="shared" si="14"/>
        <v>0.5</v>
      </c>
      <c r="AI62" s="2">
        <f t="shared" si="15"/>
        <v>0</v>
      </c>
      <c r="AJ62" s="2">
        <f t="shared" si="16"/>
        <v>0</v>
      </c>
      <c r="AK62" s="2">
        <f t="shared" si="17"/>
        <v>0</v>
      </c>
      <c r="AL62" s="2">
        <f t="shared" si="18"/>
        <v>0.5</v>
      </c>
      <c r="AM62" s="2"/>
      <c r="AN62" s="2">
        <f t="shared" si="19"/>
        <v>4</v>
      </c>
      <c r="AO62" s="2">
        <f t="shared" si="20"/>
        <v>3</v>
      </c>
      <c r="AP62" s="2">
        <f t="shared" si="21"/>
        <v>7</v>
      </c>
      <c r="AQ62" s="2">
        <f t="shared" si="22"/>
        <v>6</v>
      </c>
      <c r="AR62" s="2">
        <f t="shared" si="23"/>
        <v>1.5</v>
      </c>
      <c r="AS62" s="2">
        <f t="shared" si="24"/>
        <v>5</v>
      </c>
      <c r="AT62" s="2">
        <f t="shared" si="25"/>
        <v>8</v>
      </c>
      <c r="AU62" s="2">
        <f t="shared" si="26"/>
        <v>9</v>
      </c>
      <c r="AV62" s="2">
        <f t="shared" si="27"/>
        <v>1.5</v>
      </c>
      <c r="AW62" s="2"/>
      <c r="AX62" s="5">
        <f t="shared" si="28"/>
        <v>4</v>
      </c>
      <c r="AY62" s="2">
        <f t="shared" si="29"/>
        <v>5</v>
      </c>
      <c r="AZ62" s="2">
        <f t="shared" si="30"/>
        <v>20</v>
      </c>
      <c r="BA62" s="2">
        <f t="shared" si="35"/>
        <v>25</v>
      </c>
      <c r="BB62" s="2">
        <f t="shared" si="36"/>
        <v>10</v>
      </c>
      <c r="BC62" s="2">
        <f t="shared" si="37"/>
        <v>10</v>
      </c>
      <c r="BD62" s="2">
        <f t="shared" si="38"/>
        <v>10</v>
      </c>
      <c r="BE62" s="19">
        <f t="shared" si="39"/>
        <v>10</v>
      </c>
      <c r="BF62" s="19">
        <f t="shared" si="40"/>
        <v>4.0824829046386304</v>
      </c>
      <c r="BG62" s="31">
        <f t="shared" si="41"/>
        <v>0</v>
      </c>
      <c r="BH62" s="32">
        <f t="shared" si="31"/>
        <v>0.5</v>
      </c>
      <c r="BI62" s="62">
        <f t="shared" si="32"/>
        <v>9.5774647887323941E-2</v>
      </c>
      <c r="BJ62" s="62" t="str">
        <f t="shared" si="42"/>
        <v/>
      </c>
      <c r="BK62" s="73" t="str">
        <f t="shared" si="43"/>
        <v/>
      </c>
      <c r="BM62" s="11">
        <f t="shared" si="33"/>
        <v>7.4518418287456686E-2</v>
      </c>
    </row>
    <row r="63" spans="1:65">
      <c r="A63" s="30" t="s">
        <v>199</v>
      </c>
      <c r="B63" s="30" t="s">
        <v>200</v>
      </c>
      <c r="C63" s="30" t="s">
        <v>136</v>
      </c>
      <c r="D63" s="30" t="s">
        <v>201</v>
      </c>
      <c r="E63" s="30" t="s">
        <v>177</v>
      </c>
      <c r="F63" s="11" t="str">
        <f t="shared" si="34"/>
        <v>serine prot</v>
      </c>
      <c r="H63" s="11">
        <f>VLOOKUP($B63,data!$B$3:$Q$15316,'diff expr 0 vs 3 mites'!H$8,FALSE)</f>
        <v>1.2241878960000001</v>
      </c>
      <c r="I63" s="11">
        <f>VLOOKUP($B63,data!$B$3:$Q$15316,'diff expr 0 vs 3 mites'!I$8,FALSE)</f>
        <v>1.450144498</v>
      </c>
      <c r="J63" s="11">
        <f>VLOOKUP($B63,data!$B$3:$Q$15316,'diff expr 0 vs 3 mites'!J$8,FALSE)</f>
        <v>1.002923469</v>
      </c>
      <c r="K63" s="11">
        <f>VLOOKUP($B63,data!$B$3:$Q$15316,'diff expr 0 vs 3 mites'!K$8,FALSE)</f>
        <v>2.4810031779999999</v>
      </c>
      <c r="L63" s="11">
        <f>VLOOKUP($B63,data!$B$3:$Q$15316,'diff expr 0 vs 3 mites'!L$8,FALSE)</f>
        <v>15.557462559999999</v>
      </c>
      <c r="M63" s="11">
        <f>VLOOKUP($B63,data!$B$3:$Q$15316,'diff expr 0 vs 3 mites'!M$8,FALSE)</f>
        <v>2.86102883</v>
      </c>
      <c r="N63" s="11">
        <f>VLOOKUP($B63,data!$B$3:$Q$15316,'diff expr 0 vs 3 mites'!N$8,FALSE)</f>
        <v>24.887569580000001</v>
      </c>
      <c r="O63" s="11">
        <f>VLOOKUP($B63,data!$B$3:$Q$15316,'diff expr 0 vs 3 mites'!O$8,FALSE)</f>
        <v>0.829070996</v>
      </c>
      <c r="P63" s="11">
        <f>VLOOKUP($B63,data!$B$3:$Q$15316,'diff expr 0 vs 3 mites'!P$8,FALSE)</f>
        <v>6.3312190499999996</v>
      </c>
      <c r="R63" s="27" t="s">
        <v>27749</v>
      </c>
      <c r="T63" s="2">
        <f t="shared" si="1"/>
        <v>3</v>
      </c>
      <c r="U63" s="2">
        <f t="shared" si="2"/>
        <v>4</v>
      </c>
      <c r="V63" s="2">
        <f t="shared" si="3"/>
        <v>2</v>
      </c>
      <c r="W63" s="2">
        <f t="shared" si="4"/>
        <v>5</v>
      </c>
      <c r="X63" s="2">
        <f t="shared" si="5"/>
        <v>8</v>
      </c>
      <c r="Y63" s="2">
        <f t="shared" si="6"/>
        <v>6</v>
      </c>
      <c r="Z63" s="2">
        <f t="shared" si="7"/>
        <v>9</v>
      </c>
      <c r="AA63" s="2">
        <f t="shared" si="8"/>
        <v>1</v>
      </c>
      <c r="AB63" s="2">
        <f t="shared" si="9"/>
        <v>7</v>
      </c>
      <c r="AC63" s="2"/>
      <c r="AD63" s="2">
        <f t="shared" si="10"/>
        <v>0</v>
      </c>
      <c r="AE63" s="2">
        <f t="shared" si="11"/>
        <v>0</v>
      </c>
      <c r="AF63" s="2">
        <f t="shared" si="12"/>
        <v>0</v>
      </c>
      <c r="AG63" s="2">
        <f t="shared" si="13"/>
        <v>0</v>
      </c>
      <c r="AH63" s="2">
        <f t="shared" si="14"/>
        <v>0</v>
      </c>
      <c r="AI63" s="2">
        <f t="shared" si="15"/>
        <v>0</v>
      </c>
      <c r="AJ63" s="2">
        <f t="shared" si="16"/>
        <v>0</v>
      </c>
      <c r="AK63" s="2">
        <f t="shared" si="17"/>
        <v>0</v>
      </c>
      <c r="AL63" s="2">
        <f t="shared" si="18"/>
        <v>0</v>
      </c>
      <c r="AM63" s="2"/>
      <c r="AN63" s="2">
        <f t="shared" si="19"/>
        <v>3</v>
      </c>
      <c r="AO63" s="2">
        <f t="shared" si="20"/>
        <v>4</v>
      </c>
      <c r="AP63" s="2">
        <f t="shared" si="21"/>
        <v>2</v>
      </c>
      <c r="AQ63" s="2">
        <f t="shared" si="22"/>
        <v>5</v>
      </c>
      <c r="AR63" s="2">
        <f t="shared" si="23"/>
        <v>8</v>
      </c>
      <c r="AS63" s="2">
        <f t="shared" si="24"/>
        <v>6</v>
      </c>
      <c r="AT63" s="2">
        <f t="shared" si="25"/>
        <v>9</v>
      </c>
      <c r="AU63" s="2">
        <f t="shared" si="26"/>
        <v>1</v>
      </c>
      <c r="AV63" s="2">
        <f t="shared" si="27"/>
        <v>7</v>
      </c>
      <c r="AW63" s="2"/>
      <c r="AX63" s="5">
        <f t="shared" si="28"/>
        <v>4</v>
      </c>
      <c r="AY63" s="2">
        <f t="shared" si="29"/>
        <v>5</v>
      </c>
      <c r="AZ63" s="2">
        <f t="shared" si="30"/>
        <v>14</v>
      </c>
      <c r="BA63" s="2">
        <f t="shared" si="35"/>
        <v>31</v>
      </c>
      <c r="BB63" s="2">
        <f t="shared" si="36"/>
        <v>16</v>
      </c>
      <c r="BC63" s="2">
        <f t="shared" si="37"/>
        <v>4</v>
      </c>
      <c r="BD63" s="2">
        <f t="shared" si="38"/>
        <v>4</v>
      </c>
      <c r="BE63" s="19">
        <f t="shared" si="39"/>
        <v>10</v>
      </c>
      <c r="BF63" s="19">
        <f t="shared" si="40"/>
        <v>4.0824829046386304</v>
      </c>
      <c r="BG63" s="31">
        <f t="shared" si="41"/>
        <v>-1.4696938456699067</v>
      </c>
      <c r="BH63" s="32">
        <f t="shared" si="31"/>
        <v>7.0822345147568383E-2</v>
      </c>
      <c r="BI63" s="62">
        <f t="shared" si="32"/>
        <v>3.8873239436619716E-2</v>
      </c>
      <c r="BJ63" s="62" t="str">
        <f t="shared" si="42"/>
        <v/>
      </c>
      <c r="BK63" s="73" t="str">
        <f t="shared" si="43"/>
        <v/>
      </c>
      <c r="BM63" s="11">
        <f t="shared" si="33"/>
        <v>0.81663393795971728</v>
      </c>
    </row>
    <row r="64" spans="1:65">
      <c r="A64" s="30" t="s">
        <v>202</v>
      </c>
      <c r="B64" s="30" t="s">
        <v>203</v>
      </c>
      <c r="C64" s="30" t="s">
        <v>136</v>
      </c>
      <c r="D64" s="30" t="s">
        <v>204</v>
      </c>
      <c r="E64" s="30" t="s">
        <v>177</v>
      </c>
      <c r="F64" s="11" t="str">
        <f t="shared" si="34"/>
        <v>serine prot</v>
      </c>
      <c r="H64" s="11">
        <f>VLOOKUP($B64,data!$B$3:$Q$15316,'diff expr 0 vs 3 mites'!H$8,FALSE)</f>
        <v>14.9367579</v>
      </c>
      <c r="I64" s="11">
        <f>VLOOKUP($B64,data!$B$3:$Q$15316,'diff expr 0 vs 3 mites'!I$8,FALSE)</f>
        <v>4.1713346150000001</v>
      </c>
      <c r="J64" s="11">
        <f>VLOOKUP($B64,data!$B$3:$Q$15316,'diff expr 0 vs 3 mites'!J$8,FALSE)</f>
        <v>14.614606139999999</v>
      </c>
      <c r="K64" s="11">
        <f>VLOOKUP($B64,data!$B$3:$Q$15316,'diff expr 0 vs 3 mites'!K$8,FALSE)</f>
        <v>4.9355892859999999</v>
      </c>
      <c r="L64" s="11">
        <f>VLOOKUP($B64,data!$B$3:$Q$15316,'diff expr 0 vs 3 mites'!L$8,FALSE)</f>
        <v>4.9237480309999997</v>
      </c>
      <c r="M64" s="11">
        <f>VLOOKUP($B64,data!$B$3:$Q$15316,'diff expr 0 vs 3 mites'!M$8,FALSE)</f>
        <v>3.161996764</v>
      </c>
      <c r="N64" s="11">
        <f>VLOOKUP($B64,data!$B$3:$Q$15316,'diff expr 0 vs 3 mites'!N$8,FALSE)</f>
        <v>6.087312646</v>
      </c>
      <c r="O64" s="11">
        <f>VLOOKUP($B64,data!$B$3:$Q$15316,'diff expr 0 vs 3 mites'!O$8,FALSE)</f>
        <v>0.71470284699999997</v>
      </c>
      <c r="P64" s="11">
        <f>VLOOKUP($B64,data!$B$3:$Q$15316,'diff expr 0 vs 3 mites'!P$8,FALSE)</f>
        <v>6.0456119719999997</v>
      </c>
      <c r="R64" s="27" t="s">
        <v>27749</v>
      </c>
      <c r="T64" s="2">
        <f t="shared" si="1"/>
        <v>9</v>
      </c>
      <c r="U64" s="2">
        <f t="shared" si="2"/>
        <v>3</v>
      </c>
      <c r="V64" s="2">
        <f t="shared" si="3"/>
        <v>8</v>
      </c>
      <c r="W64" s="2">
        <f t="shared" si="4"/>
        <v>5</v>
      </c>
      <c r="X64" s="2">
        <f t="shared" si="5"/>
        <v>4</v>
      </c>
      <c r="Y64" s="2">
        <f t="shared" si="6"/>
        <v>2</v>
      </c>
      <c r="Z64" s="2">
        <f t="shared" si="7"/>
        <v>7</v>
      </c>
      <c r="AA64" s="2">
        <f t="shared" si="8"/>
        <v>1</v>
      </c>
      <c r="AB64" s="2">
        <f t="shared" si="9"/>
        <v>6</v>
      </c>
      <c r="AC64" s="2"/>
      <c r="AD64" s="2">
        <f t="shared" si="10"/>
        <v>0</v>
      </c>
      <c r="AE64" s="2">
        <f t="shared" si="11"/>
        <v>0</v>
      </c>
      <c r="AF64" s="2">
        <f t="shared" si="12"/>
        <v>0</v>
      </c>
      <c r="AG64" s="2">
        <f t="shared" si="13"/>
        <v>0</v>
      </c>
      <c r="AH64" s="2">
        <f t="shared" si="14"/>
        <v>0</v>
      </c>
      <c r="AI64" s="2">
        <f t="shared" si="15"/>
        <v>0</v>
      </c>
      <c r="AJ64" s="2">
        <f t="shared" si="16"/>
        <v>0</v>
      </c>
      <c r="AK64" s="2">
        <f t="shared" si="17"/>
        <v>0</v>
      </c>
      <c r="AL64" s="2">
        <f t="shared" si="18"/>
        <v>0</v>
      </c>
      <c r="AM64" s="2"/>
      <c r="AN64" s="2">
        <f t="shared" si="19"/>
        <v>9</v>
      </c>
      <c r="AO64" s="2">
        <f t="shared" si="20"/>
        <v>3</v>
      </c>
      <c r="AP64" s="2">
        <f t="shared" si="21"/>
        <v>8</v>
      </c>
      <c r="AQ64" s="2">
        <f t="shared" si="22"/>
        <v>5</v>
      </c>
      <c r="AR64" s="2">
        <f t="shared" si="23"/>
        <v>4</v>
      </c>
      <c r="AS64" s="2">
        <f t="shared" si="24"/>
        <v>2</v>
      </c>
      <c r="AT64" s="2">
        <f t="shared" si="25"/>
        <v>7</v>
      </c>
      <c r="AU64" s="2">
        <f t="shared" si="26"/>
        <v>1</v>
      </c>
      <c r="AV64" s="2">
        <f t="shared" si="27"/>
        <v>6</v>
      </c>
      <c r="AW64" s="2"/>
      <c r="AX64" s="5">
        <f t="shared" si="28"/>
        <v>4</v>
      </c>
      <c r="AY64" s="2">
        <f t="shared" si="29"/>
        <v>5</v>
      </c>
      <c r="AZ64" s="2">
        <f t="shared" si="30"/>
        <v>25</v>
      </c>
      <c r="BA64" s="2">
        <f t="shared" si="35"/>
        <v>20</v>
      </c>
      <c r="BB64" s="2">
        <f t="shared" si="36"/>
        <v>5</v>
      </c>
      <c r="BC64" s="2">
        <f t="shared" si="37"/>
        <v>15</v>
      </c>
      <c r="BD64" s="2">
        <f t="shared" si="38"/>
        <v>5</v>
      </c>
      <c r="BE64" s="19">
        <f t="shared" si="39"/>
        <v>10</v>
      </c>
      <c r="BF64" s="19">
        <f t="shared" si="40"/>
        <v>4.0824829046386304</v>
      </c>
      <c r="BG64" s="31">
        <f t="shared" si="41"/>
        <v>-1.2247448713915889</v>
      </c>
      <c r="BH64" s="32">
        <f t="shared" si="31"/>
        <v>0.1103356809599234</v>
      </c>
      <c r="BI64" s="62">
        <f t="shared" si="32"/>
        <v>5.1267605633802817E-2</v>
      </c>
      <c r="BJ64" s="62" t="str">
        <f t="shared" si="42"/>
        <v/>
      </c>
      <c r="BK64" s="73" t="str">
        <f t="shared" si="43"/>
        <v/>
      </c>
      <c r="BM64" s="11">
        <f t="shared" si="33"/>
        <v>-0.36331343292259083</v>
      </c>
    </row>
    <row r="65" spans="1:65">
      <c r="A65" s="30" t="s">
        <v>205</v>
      </c>
      <c r="B65" s="30" t="s">
        <v>206</v>
      </c>
      <c r="C65" s="30" t="s">
        <v>136</v>
      </c>
      <c r="D65" s="30" t="s">
        <v>207</v>
      </c>
      <c r="E65" s="30" t="s">
        <v>177</v>
      </c>
      <c r="F65" s="11" t="str">
        <f t="shared" si="34"/>
        <v>serine prot</v>
      </c>
      <c r="H65" s="11">
        <f>VLOOKUP($B65,data!$B$3:$Q$15316,'diff expr 0 vs 3 mites'!H$8,FALSE)</f>
        <v>8.5496636909999992</v>
      </c>
      <c r="I65" s="11">
        <f>VLOOKUP($B65,data!$B$3:$Q$15316,'diff expr 0 vs 3 mites'!I$8,FALSE)</f>
        <v>8.0618270580000004</v>
      </c>
      <c r="J65" s="11">
        <f>VLOOKUP($B65,data!$B$3:$Q$15316,'diff expr 0 vs 3 mites'!J$8,FALSE)</f>
        <v>8.3592234520000002</v>
      </c>
      <c r="K65" s="11">
        <f>VLOOKUP($B65,data!$B$3:$Q$15316,'diff expr 0 vs 3 mites'!K$8,FALSE)</f>
        <v>7.7344863999999998</v>
      </c>
      <c r="L65" s="11">
        <f>VLOOKUP($B65,data!$B$3:$Q$15316,'diff expr 0 vs 3 mites'!L$8,FALSE)</f>
        <v>1.622217121</v>
      </c>
      <c r="M65" s="11">
        <f>VLOOKUP($B65,data!$B$3:$Q$15316,'diff expr 0 vs 3 mites'!M$8,FALSE)</f>
        <v>4.0282026990000004</v>
      </c>
      <c r="N65" s="11">
        <f>VLOOKUP($B65,data!$B$3:$Q$15316,'diff expr 0 vs 3 mites'!N$8,FALSE)</f>
        <v>5.9275864340000002</v>
      </c>
      <c r="O65" s="11">
        <f>VLOOKUP($B65,data!$B$3:$Q$15316,'diff expr 0 vs 3 mites'!O$8,FALSE)</f>
        <v>1.7750941629999999</v>
      </c>
      <c r="P65" s="11">
        <f>VLOOKUP($B65,data!$B$3:$Q$15316,'diff expr 0 vs 3 mites'!P$8,FALSE)</f>
        <v>7.9396769100000002</v>
      </c>
      <c r="R65" s="27" t="s">
        <v>27749</v>
      </c>
      <c r="T65" s="2">
        <f t="shared" si="1"/>
        <v>9</v>
      </c>
      <c r="U65" s="2">
        <f t="shared" si="2"/>
        <v>7</v>
      </c>
      <c r="V65" s="2">
        <f t="shared" si="3"/>
        <v>8</v>
      </c>
      <c r="W65" s="2">
        <f t="shared" si="4"/>
        <v>5</v>
      </c>
      <c r="X65" s="2">
        <f t="shared" si="5"/>
        <v>1</v>
      </c>
      <c r="Y65" s="2">
        <f t="shared" si="6"/>
        <v>3</v>
      </c>
      <c r="Z65" s="2">
        <f t="shared" si="7"/>
        <v>4</v>
      </c>
      <c r="AA65" s="2">
        <f t="shared" si="8"/>
        <v>2</v>
      </c>
      <c r="AB65" s="2">
        <f t="shared" si="9"/>
        <v>6</v>
      </c>
      <c r="AC65" s="2"/>
      <c r="AD65" s="2">
        <f t="shared" si="10"/>
        <v>0</v>
      </c>
      <c r="AE65" s="2">
        <f t="shared" si="11"/>
        <v>0</v>
      </c>
      <c r="AF65" s="2">
        <f t="shared" si="12"/>
        <v>0</v>
      </c>
      <c r="AG65" s="2">
        <f t="shared" si="13"/>
        <v>0</v>
      </c>
      <c r="AH65" s="2">
        <f t="shared" si="14"/>
        <v>0</v>
      </c>
      <c r="AI65" s="2">
        <f t="shared" si="15"/>
        <v>0</v>
      </c>
      <c r="AJ65" s="2">
        <f t="shared" si="16"/>
        <v>0</v>
      </c>
      <c r="AK65" s="2">
        <f t="shared" si="17"/>
        <v>0</v>
      </c>
      <c r="AL65" s="2">
        <f t="shared" si="18"/>
        <v>0</v>
      </c>
      <c r="AM65" s="2"/>
      <c r="AN65" s="2">
        <f t="shared" si="19"/>
        <v>9</v>
      </c>
      <c r="AO65" s="2">
        <f t="shared" si="20"/>
        <v>7</v>
      </c>
      <c r="AP65" s="2">
        <f t="shared" si="21"/>
        <v>8</v>
      </c>
      <c r="AQ65" s="2">
        <f t="shared" si="22"/>
        <v>5</v>
      </c>
      <c r="AR65" s="2">
        <f t="shared" si="23"/>
        <v>1</v>
      </c>
      <c r="AS65" s="2">
        <f t="shared" si="24"/>
        <v>3</v>
      </c>
      <c r="AT65" s="2">
        <f t="shared" si="25"/>
        <v>4</v>
      </c>
      <c r="AU65" s="2">
        <f t="shared" si="26"/>
        <v>2</v>
      </c>
      <c r="AV65" s="2">
        <f t="shared" si="27"/>
        <v>6</v>
      </c>
      <c r="AW65" s="2"/>
      <c r="AX65" s="5">
        <f t="shared" si="28"/>
        <v>4</v>
      </c>
      <c r="AY65" s="2">
        <f t="shared" si="29"/>
        <v>5</v>
      </c>
      <c r="AZ65" s="2">
        <f t="shared" si="30"/>
        <v>29</v>
      </c>
      <c r="BA65" s="2">
        <f t="shared" si="35"/>
        <v>16</v>
      </c>
      <c r="BB65" s="2">
        <f t="shared" si="36"/>
        <v>1</v>
      </c>
      <c r="BC65" s="2">
        <f t="shared" si="37"/>
        <v>19</v>
      </c>
      <c r="BD65" s="2">
        <f t="shared" si="38"/>
        <v>1</v>
      </c>
      <c r="BE65" s="19">
        <f t="shared" si="39"/>
        <v>10</v>
      </c>
      <c r="BF65" s="19">
        <f t="shared" si="40"/>
        <v>4.0824829046386304</v>
      </c>
      <c r="BG65" s="31">
        <f t="shared" si="41"/>
        <v>-2.2045407685048604</v>
      </c>
      <c r="BH65" s="32">
        <f t="shared" si="31"/>
        <v>1.3743168055755161E-2</v>
      </c>
      <c r="BI65" s="62">
        <f t="shared" si="32"/>
        <v>1.4366197183098593E-2</v>
      </c>
      <c r="BJ65" s="62">
        <f t="shared" si="42"/>
        <v>1.3743168055755161E-2</v>
      </c>
      <c r="BK65" s="73" t="str">
        <f t="shared" si="43"/>
        <v>sign</v>
      </c>
      <c r="BM65" s="11">
        <f t="shared" si="33"/>
        <v>-0.28329451787091237</v>
      </c>
    </row>
    <row r="66" spans="1:65">
      <c r="A66" s="30" t="s">
        <v>208</v>
      </c>
      <c r="B66" s="30" t="s">
        <v>209</v>
      </c>
      <c r="C66" s="30" t="s">
        <v>210</v>
      </c>
      <c r="D66" s="30" t="s">
        <v>211</v>
      </c>
      <c r="E66" s="30" t="s">
        <v>177</v>
      </c>
      <c r="F66" s="11" t="str">
        <f t="shared" si="34"/>
        <v>serine prot</v>
      </c>
      <c r="H66" s="11">
        <f>VLOOKUP($B66,data!$B$3:$Q$15316,'diff expr 0 vs 3 mites'!H$8,FALSE)</f>
        <v>3.31661837</v>
      </c>
      <c r="I66" s="11">
        <f>VLOOKUP($B66,data!$B$3:$Q$15316,'diff expr 0 vs 3 mites'!I$8,FALSE)</f>
        <v>3.1855045560000002</v>
      </c>
      <c r="J66" s="11">
        <f>VLOOKUP($B66,data!$B$3:$Q$15316,'diff expr 0 vs 3 mites'!J$8,FALSE)</f>
        <v>0.75244431199999995</v>
      </c>
      <c r="K66" s="11">
        <f>VLOOKUP($B66,data!$B$3:$Q$15316,'diff expr 0 vs 3 mites'!K$8,FALSE)</f>
        <v>6.8409510600000001</v>
      </c>
      <c r="L66" s="11">
        <f>VLOOKUP($B66,data!$B$3:$Q$15316,'diff expr 0 vs 3 mites'!L$8,FALSE)</f>
        <v>10.38984979</v>
      </c>
      <c r="M66" s="11">
        <f>VLOOKUP($B66,data!$B$3:$Q$15316,'diff expr 0 vs 3 mites'!M$8,FALSE)</f>
        <v>3.364537382</v>
      </c>
      <c r="N66" s="11">
        <f>VLOOKUP($B66,data!$B$3:$Q$15316,'diff expr 0 vs 3 mites'!N$8,FALSE)</f>
        <v>9.6930749719999998</v>
      </c>
      <c r="O66" s="11">
        <f>VLOOKUP($B66,data!$B$3:$Q$15316,'diff expr 0 vs 3 mites'!O$8,FALSE)</f>
        <v>7.032183581</v>
      </c>
      <c r="P66" s="11">
        <f>VLOOKUP($B66,data!$B$3:$Q$15316,'diff expr 0 vs 3 mites'!P$8,FALSE)</f>
        <v>10.212507029999999</v>
      </c>
      <c r="R66" s="27" t="s">
        <v>27749</v>
      </c>
      <c r="T66" s="2">
        <f t="shared" si="1"/>
        <v>3</v>
      </c>
      <c r="U66" s="2">
        <f t="shared" si="2"/>
        <v>2</v>
      </c>
      <c r="V66" s="2">
        <f t="shared" si="3"/>
        <v>1</v>
      </c>
      <c r="W66" s="2">
        <f t="shared" si="4"/>
        <v>5</v>
      </c>
      <c r="X66" s="2">
        <f t="shared" si="5"/>
        <v>9</v>
      </c>
      <c r="Y66" s="2">
        <f t="shared" si="6"/>
        <v>4</v>
      </c>
      <c r="Z66" s="2">
        <f t="shared" si="7"/>
        <v>7</v>
      </c>
      <c r="AA66" s="2">
        <f t="shared" si="8"/>
        <v>6</v>
      </c>
      <c r="AB66" s="2">
        <f t="shared" si="9"/>
        <v>8</v>
      </c>
      <c r="AC66" s="2"/>
      <c r="AD66" s="2">
        <f t="shared" si="10"/>
        <v>0</v>
      </c>
      <c r="AE66" s="2">
        <f t="shared" si="11"/>
        <v>0</v>
      </c>
      <c r="AF66" s="2">
        <f t="shared" si="12"/>
        <v>0</v>
      </c>
      <c r="AG66" s="2">
        <f t="shared" si="13"/>
        <v>0</v>
      </c>
      <c r="AH66" s="2">
        <f t="shared" si="14"/>
        <v>0</v>
      </c>
      <c r="AI66" s="2">
        <f t="shared" si="15"/>
        <v>0</v>
      </c>
      <c r="AJ66" s="2">
        <f t="shared" si="16"/>
        <v>0</v>
      </c>
      <c r="AK66" s="2">
        <f t="shared" si="17"/>
        <v>0</v>
      </c>
      <c r="AL66" s="2">
        <f t="shared" si="18"/>
        <v>0</v>
      </c>
      <c r="AM66" s="2"/>
      <c r="AN66" s="2">
        <f t="shared" si="19"/>
        <v>3</v>
      </c>
      <c r="AO66" s="2">
        <f t="shared" si="20"/>
        <v>2</v>
      </c>
      <c r="AP66" s="2">
        <f t="shared" si="21"/>
        <v>1</v>
      </c>
      <c r="AQ66" s="2">
        <f t="shared" si="22"/>
        <v>5</v>
      </c>
      <c r="AR66" s="2">
        <f t="shared" si="23"/>
        <v>9</v>
      </c>
      <c r="AS66" s="2">
        <f t="shared" si="24"/>
        <v>4</v>
      </c>
      <c r="AT66" s="2">
        <f t="shared" si="25"/>
        <v>7</v>
      </c>
      <c r="AU66" s="2">
        <f t="shared" si="26"/>
        <v>6</v>
      </c>
      <c r="AV66" s="2">
        <f t="shared" si="27"/>
        <v>8</v>
      </c>
      <c r="AW66" s="2"/>
      <c r="AX66" s="5">
        <f t="shared" si="28"/>
        <v>4</v>
      </c>
      <c r="AY66" s="2">
        <f t="shared" si="29"/>
        <v>5</v>
      </c>
      <c r="AZ66" s="2">
        <f t="shared" si="30"/>
        <v>11</v>
      </c>
      <c r="BA66" s="2">
        <f t="shared" si="35"/>
        <v>34</v>
      </c>
      <c r="BB66" s="2">
        <f t="shared" si="36"/>
        <v>19</v>
      </c>
      <c r="BC66" s="2">
        <f t="shared" si="37"/>
        <v>1</v>
      </c>
      <c r="BD66" s="2">
        <f t="shared" si="38"/>
        <v>1</v>
      </c>
      <c r="BE66" s="19">
        <f t="shared" si="39"/>
        <v>10</v>
      </c>
      <c r="BF66" s="19">
        <f t="shared" si="40"/>
        <v>4.0824829046386304</v>
      </c>
      <c r="BG66" s="31">
        <f t="shared" si="41"/>
        <v>-2.2045407685048604</v>
      </c>
      <c r="BH66" s="32">
        <f t="shared" si="31"/>
        <v>1.3743168055755161E-2</v>
      </c>
      <c r="BI66" s="62">
        <f t="shared" si="32"/>
        <v>1.4366197183098593E-2</v>
      </c>
      <c r="BJ66" s="62">
        <f t="shared" si="42"/>
        <v>1.3743168055755161E-2</v>
      </c>
      <c r="BK66" s="73" t="str">
        <f t="shared" si="43"/>
        <v>sign</v>
      </c>
      <c r="BM66" s="11">
        <f t="shared" si="33"/>
        <v>0.363519603438751</v>
      </c>
    </row>
    <row r="67" spans="1:65">
      <c r="A67" s="30" t="s">
        <v>212</v>
      </c>
      <c r="B67" s="30" t="s">
        <v>213</v>
      </c>
      <c r="C67" s="30" t="s">
        <v>214</v>
      </c>
      <c r="D67" s="30" t="s">
        <v>215</v>
      </c>
      <c r="E67" s="30" t="s">
        <v>177</v>
      </c>
      <c r="F67" s="11" t="str">
        <f t="shared" si="34"/>
        <v>serine prot</v>
      </c>
      <c r="H67" s="11">
        <f>VLOOKUP($B67,data!$B$3:$Q$15316,'diff expr 0 vs 3 mites'!H$8,FALSE)</f>
        <v>1.489117268</v>
      </c>
      <c r="I67" s="11">
        <f>VLOOKUP($B67,data!$B$3:$Q$15316,'diff expr 0 vs 3 mites'!I$8,FALSE)</f>
        <v>1.564334755</v>
      </c>
      <c r="J67" s="11">
        <f>VLOOKUP($B67,data!$B$3:$Q$15316,'diff expr 0 vs 3 mites'!J$8,FALSE)</f>
        <v>2.6305570509999998</v>
      </c>
      <c r="K67" s="11">
        <f>VLOOKUP($B67,data!$B$3:$Q$15316,'diff expr 0 vs 3 mites'!K$8,FALSE)</f>
        <v>1.1607395730000001</v>
      </c>
      <c r="L67" s="11">
        <f>VLOOKUP($B67,data!$B$3:$Q$15316,'diff expr 0 vs 3 mites'!L$8,FALSE)</f>
        <v>1.6128655810000001</v>
      </c>
      <c r="M67" s="11">
        <f>VLOOKUP($B67,data!$B$3:$Q$15316,'diff expr 0 vs 3 mites'!M$8,FALSE)</f>
        <v>3.1591017520000002</v>
      </c>
      <c r="N67" s="11">
        <f>VLOOKUP($B67,data!$B$3:$Q$15316,'diff expr 0 vs 3 mites'!N$8,FALSE)</f>
        <v>3.2568877220000001</v>
      </c>
      <c r="O67" s="11">
        <f>VLOOKUP($B67,data!$B$3:$Q$15316,'diff expr 0 vs 3 mites'!O$8,FALSE)</f>
        <v>5.1054917279999996</v>
      </c>
      <c r="P67" s="11">
        <f>VLOOKUP($B67,data!$B$3:$Q$15316,'diff expr 0 vs 3 mites'!P$8,FALSE)</f>
        <v>7.220037187</v>
      </c>
      <c r="R67" s="27" t="s">
        <v>27749</v>
      </c>
      <c r="T67" s="2">
        <f t="shared" si="1"/>
        <v>2</v>
      </c>
      <c r="U67" s="2">
        <f t="shared" si="2"/>
        <v>3</v>
      </c>
      <c r="V67" s="2">
        <f t="shared" si="3"/>
        <v>5</v>
      </c>
      <c r="W67" s="2">
        <f t="shared" si="4"/>
        <v>1</v>
      </c>
      <c r="X67" s="2">
        <f t="shared" si="5"/>
        <v>4</v>
      </c>
      <c r="Y67" s="2">
        <f t="shared" si="6"/>
        <v>6</v>
      </c>
      <c r="Z67" s="2">
        <f t="shared" si="7"/>
        <v>7</v>
      </c>
      <c r="AA67" s="2">
        <f t="shared" si="8"/>
        <v>8</v>
      </c>
      <c r="AB67" s="2">
        <f t="shared" si="9"/>
        <v>9</v>
      </c>
      <c r="AC67" s="2"/>
      <c r="AD67" s="2">
        <f t="shared" si="10"/>
        <v>0</v>
      </c>
      <c r="AE67" s="2">
        <f t="shared" si="11"/>
        <v>0</v>
      </c>
      <c r="AF67" s="2">
        <f t="shared" si="12"/>
        <v>0</v>
      </c>
      <c r="AG67" s="2">
        <f t="shared" si="13"/>
        <v>0</v>
      </c>
      <c r="AH67" s="2">
        <f t="shared" si="14"/>
        <v>0</v>
      </c>
      <c r="AI67" s="2">
        <f t="shared" si="15"/>
        <v>0</v>
      </c>
      <c r="AJ67" s="2">
        <f t="shared" si="16"/>
        <v>0</v>
      </c>
      <c r="AK67" s="2">
        <f t="shared" si="17"/>
        <v>0</v>
      </c>
      <c r="AL67" s="2">
        <f t="shared" si="18"/>
        <v>0</v>
      </c>
      <c r="AM67" s="2"/>
      <c r="AN67" s="2">
        <f t="shared" si="19"/>
        <v>2</v>
      </c>
      <c r="AO67" s="2">
        <f t="shared" si="20"/>
        <v>3</v>
      </c>
      <c r="AP67" s="2">
        <f t="shared" si="21"/>
        <v>5</v>
      </c>
      <c r="AQ67" s="2">
        <f t="shared" si="22"/>
        <v>1</v>
      </c>
      <c r="AR67" s="2">
        <f t="shared" si="23"/>
        <v>4</v>
      </c>
      <c r="AS67" s="2">
        <f t="shared" si="24"/>
        <v>6</v>
      </c>
      <c r="AT67" s="2">
        <f t="shared" si="25"/>
        <v>7</v>
      </c>
      <c r="AU67" s="2">
        <f t="shared" si="26"/>
        <v>8</v>
      </c>
      <c r="AV67" s="2">
        <f t="shared" si="27"/>
        <v>9</v>
      </c>
      <c r="AW67" s="2"/>
      <c r="AX67" s="5">
        <f t="shared" si="28"/>
        <v>4</v>
      </c>
      <c r="AY67" s="2">
        <f t="shared" si="29"/>
        <v>5</v>
      </c>
      <c r="AZ67" s="2">
        <f t="shared" si="30"/>
        <v>11</v>
      </c>
      <c r="BA67" s="2">
        <f t="shared" si="35"/>
        <v>34</v>
      </c>
      <c r="BB67" s="2">
        <f t="shared" si="36"/>
        <v>19</v>
      </c>
      <c r="BC67" s="2">
        <f t="shared" si="37"/>
        <v>1</v>
      </c>
      <c r="BD67" s="2">
        <f t="shared" si="38"/>
        <v>1</v>
      </c>
      <c r="BE67" s="19">
        <f t="shared" si="39"/>
        <v>10</v>
      </c>
      <c r="BF67" s="19">
        <f t="shared" si="40"/>
        <v>4.0824829046386304</v>
      </c>
      <c r="BG67" s="31">
        <f t="shared" si="41"/>
        <v>-2.2045407685048604</v>
      </c>
      <c r="BH67" s="32">
        <f t="shared" si="31"/>
        <v>1.3743168055755161E-2</v>
      </c>
      <c r="BI67" s="62">
        <f t="shared" si="32"/>
        <v>1.4366197183098593E-2</v>
      </c>
      <c r="BJ67" s="62">
        <f t="shared" si="42"/>
        <v>1.3743168055755161E-2</v>
      </c>
      <c r="BK67" s="73" t="str">
        <f t="shared" si="43"/>
        <v>sign</v>
      </c>
      <c r="BM67" s="11">
        <f t="shared" si="33"/>
        <v>0.37639044529430898</v>
      </c>
    </row>
    <row r="68" spans="1:65">
      <c r="A68" s="30" t="s">
        <v>216</v>
      </c>
      <c r="B68" s="30" t="s">
        <v>217</v>
      </c>
      <c r="C68" s="30" t="s">
        <v>136</v>
      </c>
      <c r="D68" s="30" t="s">
        <v>218</v>
      </c>
      <c r="E68" s="30" t="s">
        <v>177</v>
      </c>
      <c r="F68" s="11" t="str">
        <f t="shared" si="34"/>
        <v>serine prot</v>
      </c>
      <c r="H68" s="11">
        <f>VLOOKUP($B68,data!$B$3:$Q$15316,'diff expr 0 vs 3 mites'!H$8,FALSE)</f>
        <v>0.23793925099999999</v>
      </c>
      <c r="I68" s="11">
        <f>VLOOKUP($B68,data!$B$3:$Q$15316,'diff expr 0 vs 3 mites'!I$8,FALSE)</f>
        <v>0.39993265700000002</v>
      </c>
      <c r="J68" s="11">
        <f>VLOOKUP($B68,data!$B$3:$Q$15316,'diff expr 0 vs 3 mites'!J$8,FALSE)</f>
        <v>0.43859969100000001</v>
      </c>
      <c r="K68" s="11">
        <f>VLOOKUP($B68,data!$B$3:$Q$15316,'diff expr 0 vs 3 mites'!K$8,FALSE)</f>
        <v>0.27820391700000002</v>
      </c>
      <c r="L68" s="11">
        <f>VLOOKUP($B68,data!$B$3:$Q$15316,'diff expr 0 vs 3 mites'!L$8,FALSE)</f>
        <v>0</v>
      </c>
      <c r="M68" s="11">
        <f>VLOOKUP($B68,data!$B$3:$Q$15316,'diff expr 0 vs 3 mites'!M$8,FALSE)</f>
        <v>0.39720271400000001</v>
      </c>
      <c r="N68" s="11">
        <f>VLOOKUP($B68,data!$B$3:$Q$15316,'diff expr 0 vs 3 mites'!N$8,FALSE)</f>
        <v>1.189493082</v>
      </c>
      <c r="O68" s="11">
        <f>VLOOKUP($B68,data!$B$3:$Q$15316,'diff expr 0 vs 3 mites'!O$8,FALSE)</f>
        <v>0.56399827599999997</v>
      </c>
      <c r="P68" s="11">
        <f>VLOOKUP($B68,data!$B$3:$Q$15316,'diff expr 0 vs 3 mites'!P$8,FALSE)</f>
        <v>0</v>
      </c>
      <c r="R68" s="27" t="s">
        <v>27749</v>
      </c>
      <c r="T68" s="2">
        <f t="shared" si="1"/>
        <v>3</v>
      </c>
      <c r="U68" s="2">
        <f t="shared" si="2"/>
        <v>6</v>
      </c>
      <c r="V68" s="2">
        <f t="shared" si="3"/>
        <v>7</v>
      </c>
      <c r="W68" s="2">
        <f t="shared" si="4"/>
        <v>4</v>
      </c>
      <c r="X68" s="2">
        <f t="shared" si="5"/>
        <v>1</v>
      </c>
      <c r="Y68" s="2">
        <f t="shared" si="6"/>
        <v>5</v>
      </c>
      <c r="Z68" s="2">
        <f t="shared" si="7"/>
        <v>9</v>
      </c>
      <c r="AA68" s="2">
        <f t="shared" si="8"/>
        <v>8</v>
      </c>
      <c r="AB68" s="2">
        <f t="shared" si="9"/>
        <v>1</v>
      </c>
      <c r="AC68" s="2"/>
      <c r="AD68" s="2">
        <f t="shared" si="10"/>
        <v>0</v>
      </c>
      <c r="AE68" s="2">
        <f t="shared" si="11"/>
        <v>0</v>
      </c>
      <c r="AF68" s="2">
        <f t="shared" si="12"/>
        <v>0</v>
      </c>
      <c r="AG68" s="2">
        <f t="shared" si="13"/>
        <v>0</v>
      </c>
      <c r="AH68" s="2">
        <f t="shared" si="14"/>
        <v>0.5</v>
      </c>
      <c r="AI68" s="2">
        <f t="shared" si="15"/>
        <v>0</v>
      </c>
      <c r="AJ68" s="2">
        <f t="shared" si="16"/>
        <v>0</v>
      </c>
      <c r="AK68" s="2">
        <f t="shared" si="17"/>
        <v>0</v>
      </c>
      <c r="AL68" s="2">
        <f t="shared" si="18"/>
        <v>0.5</v>
      </c>
      <c r="AM68" s="2"/>
      <c r="AN68" s="2">
        <f t="shared" si="19"/>
        <v>3</v>
      </c>
      <c r="AO68" s="2">
        <f t="shared" si="20"/>
        <v>6</v>
      </c>
      <c r="AP68" s="2">
        <f t="shared" si="21"/>
        <v>7</v>
      </c>
      <c r="AQ68" s="2">
        <f t="shared" si="22"/>
        <v>4</v>
      </c>
      <c r="AR68" s="2">
        <f t="shared" si="23"/>
        <v>1.5</v>
      </c>
      <c r="AS68" s="2">
        <f t="shared" si="24"/>
        <v>5</v>
      </c>
      <c r="AT68" s="2">
        <f t="shared" si="25"/>
        <v>9</v>
      </c>
      <c r="AU68" s="2">
        <f t="shared" si="26"/>
        <v>8</v>
      </c>
      <c r="AV68" s="2">
        <f t="shared" si="27"/>
        <v>1.5</v>
      </c>
      <c r="AW68" s="2"/>
      <c r="AX68" s="5">
        <f t="shared" si="28"/>
        <v>4</v>
      </c>
      <c r="AY68" s="2">
        <f t="shared" si="29"/>
        <v>5</v>
      </c>
      <c r="AZ68" s="2">
        <f t="shared" si="30"/>
        <v>20</v>
      </c>
      <c r="BA68" s="2">
        <f t="shared" si="35"/>
        <v>25</v>
      </c>
      <c r="BB68" s="2">
        <f t="shared" si="36"/>
        <v>10</v>
      </c>
      <c r="BC68" s="2">
        <f t="shared" si="37"/>
        <v>10</v>
      </c>
      <c r="BD68" s="2">
        <f t="shared" si="38"/>
        <v>10</v>
      </c>
      <c r="BE68" s="19">
        <f t="shared" si="39"/>
        <v>10</v>
      </c>
      <c r="BF68" s="19">
        <f t="shared" si="40"/>
        <v>4.0824829046386304</v>
      </c>
      <c r="BG68" s="31">
        <f t="shared" si="41"/>
        <v>0</v>
      </c>
      <c r="BH68" s="32">
        <f t="shared" si="31"/>
        <v>0.5</v>
      </c>
      <c r="BI68" s="62">
        <f t="shared" si="32"/>
        <v>9.5774647887323941E-2</v>
      </c>
      <c r="BJ68" s="62" t="str">
        <f t="shared" si="42"/>
        <v/>
      </c>
      <c r="BK68" s="73" t="str">
        <f t="shared" si="43"/>
        <v/>
      </c>
      <c r="BM68" s="11">
        <f t="shared" si="33"/>
        <v>0.10383334347785658</v>
      </c>
    </row>
    <row r="69" spans="1:65">
      <c r="A69" s="30" t="s">
        <v>219</v>
      </c>
      <c r="B69" s="30" t="s">
        <v>220</v>
      </c>
      <c r="C69" s="30" t="s">
        <v>221</v>
      </c>
      <c r="D69" s="30" t="s">
        <v>222</v>
      </c>
      <c r="E69" s="30" t="s">
        <v>177</v>
      </c>
      <c r="F69" s="11" t="str">
        <f t="shared" si="34"/>
        <v>serine prot</v>
      </c>
      <c r="H69" s="11">
        <f>VLOOKUP($B69,data!$B$3:$Q$15316,'diff expr 0 vs 3 mites'!H$8,FALSE)</f>
        <v>4.8462446090000002</v>
      </c>
      <c r="I69" s="11">
        <f>VLOOKUP($B69,data!$B$3:$Q$15316,'diff expr 0 vs 3 mites'!I$8,FALSE)</f>
        <v>3.2733998299999998</v>
      </c>
      <c r="J69" s="11">
        <f>VLOOKUP($B69,data!$B$3:$Q$15316,'diff expr 0 vs 3 mites'!J$8,FALSE)</f>
        <v>3.6555955770000002</v>
      </c>
      <c r="K69" s="11">
        <f>VLOOKUP($B69,data!$B$3:$Q$15316,'diff expr 0 vs 3 mites'!K$8,FALSE)</f>
        <v>2.764067345</v>
      </c>
      <c r="L69" s="11">
        <f>VLOOKUP($B69,data!$B$3:$Q$15316,'diff expr 0 vs 3 mites'!L$8,FALSE)</f>
        <v>13.997269920000001</v>
      </c>
      <c r="M69" s="11">
        <f>VLOOKUP($B69,data!$B$3:$Q$15316,'diff expr 0 vs 3 mites'!M$8,FALSE)</f>
        <v>1.6662442900000001</v>
      </c>
      <c r="N69" s="11">
        <f>VLOOKUP($B69,data!$B$3:$Q$15316,'diff expr 0 vs 3 mites'!N$8,FALSE)</f>
        <v>25.9997984</v>
      </c>
      <c r="O69" s="11">
        <f>VLOOKUP($B69,data!$B$3:$Q$15316,'diff expr 0 vs 3 mites'!O$8,FALSE)</f>
        <v>4.4828390059999998</v>
      </c>
      <c r="P69" s="11">
        <f>VLOOKUP($B69,data!$B$3:$Q$15316,'diff expr 0 vs 3 mites'!P$8,FALSE)</f>
        <v>8.80284844</v>
      </c>
      <c r="R69" s="27" t="s">
        <v>27749</v>
      </c>
      <c r="T69" s="2">
        <f t="shared" si="1"/>
        <v>6</v>
      </c>
      <c r="U69" s="2">
        <f t="shared" si="2"/>
        <v>3</v>
      </c>
      <c r="V69" s="2">
        <f t="shared" si="3"/>
        <v>4</v>
      </c>
      <c r="W69" s="2">
        <f t="shared" si="4"/>
        <v>2</v>
      </c>
      <c r="X69" s="2">
        <f t="shared" si="5"/>
        <v>8</v>
      </c>
      <c r="Y69" s="2">
        <f t="shared" si="6"/>
        <v>1</v>
      </c>
      <c r="Z69" s="2">
        <f t="shared" si="7"/>
        <v>9</v>
      </c>
      <c r="AA69" s="2">
        <f t="shared" si="8"/>
        <v>5</v>
      </c>
      <c r="AB69" s="2">
        <f t="shared" si="9"/>
        <v>7</v>
      </c>
      <c r="AC69" s="2"/>
      <c r="AD69" s="2">
        <f t="shared" si="10"/>
        <v>0</v>
      </c>
      <c r="AE69" s="2">
        <f t="shared" si="11"/>
        <v>0</v>
      </c>
      <c r="AF69" s="2">
        <f t="shared" si="12"/>
        <v>0</v>
      </c>
      <c r="AG69" s="2">
        <f t="shared" si="13"/>
        <v>0</v>
      </c>
      <c r="AH69" s="2">
        <f t="shared" si="14"/>
        <v>0</v>
      </c>
      <c r="AI69" s="2">
        <f t="shared" si="15"/>
        <v>0</v>
      </c>
      <c r="AJ69" s="2">
        <f t="shared" si="16"/>
        <v>0</v>
      </c>
      <c r="AK69" s="2">
        <f t="shared" si="17"/>
        <v>0</v>
      </c>
      <c r="AL69" s="2">
        <f t="shared" si="18"/>
        <v>0</v>
      </c>
      <c r="AM69" s="2"/>
      <c r="AN69" s="2">
        <f t="shared" si="19"/>
        <v>6</v>
      </c>
      <c r="AO69" s="2">
        <f t="shared" si="20"/>
        <v>3</v>
      </c>
      <c r="AP69" s="2">
        <f t="shared" si="21"/>
        <v>4</v>
      </c>
      <c r="AQ69" s="2">
        <f t="shared" si="22"/>
        <v>2</v>
      </c>
      <c r="AR69" s="2">
        <f t="shared" si="23"/>
        <v>8</v>
      </c>
      <c r="AS69" s="2">
        <f t="shared" si="24"/>
        <v>1</v>
      </c>
      <c r="AT69" s="2">
        <f t="shared" si="25"/>
        <v>9</v>
      </c>
      <c r="AU69" s="2">
        <f t="shared" si="26"/>
        <v>5</v>
      </c>
      <c r="AV69" s="2">
        <f t="shared" si="27"/>
        <v>7</v>
      </c>
      <c r="AW69" s="2"/>
      <c r="AX69" s="5">
        <f t="shared" si="28"/>
        <v>4</v>
      </c>
      <c r="AY69" s="2">
        <f t="shared" si="29"/>
        <v>5</v>
      </c>
      <c r="AZ69" s="2">
        <f t="shared" si="30"/>
        <v>15</v>
      </c>
      <c r="BA69" s="2">
        <f t="shared" si="35"/>
        <v>30</v>
      </c>
      <c r="BB69" s="2">
        <f t="shared" si="36"/>
        <v>15</v>
      </c>
      <c r="BC69" s="2">
        <f t="shared" si="37"/>
        <v>5</v>
      </c>
      <c r="BD69" s="2">
        <f t="shared" si="38"/>
        <v>5</v>
      </c>
      <c r="BE69" s="19">
        <f t="shared" si="39"/>
        <v>10</v>
      </c>
      <c r="BF69" s="19">
        <f t="shared" si="40"/>
        <v>4.0824829046386304</v>
      </c>
      <c r="BG69" s="31">
        <f t="shared" si="41"/>
        <v>-1.2247448713915889</v>
      </c>
      <c r="BH69" s="32">
        <f t="shared" si="31"/>
        <v>0.1103356809599234</v>
      </c>
      <c r="BI69" s="62">
        <f t="shared" si="32"/>
        <v>5.1267605633802817E-2</v>
      </c>
      <c r="BJ69" s="62" t="str">
        <f t="shared" si="42"/>
        <v/>
      </c>
      <c r="BK69" s="73" t="str">
        <f t="shared" si="43"/>
        <v/>
      </c>
      <c r="BM69" s="11">
        <f t="shared" si="33"/>
        <v>0.48050606304086413</v>
      </c>
    </row>
    <row r="70" spans="1:65">
      <c r="A70" s="30" t="s">
        <v>223</v>
      </c>
      <c r="B70" s="30" t="s">
        <v>224</v>
      </c>
      <c r="C70" s="30" t="s">
        <v>136</v>
      </c>
      <c r="D70" s="30" t="s">
        <v>225</v>
      </c>
      <c r="E70" s="30" t="s">
        <v>177</v>
      </c>
      <c r="F70" s="11" t="str">
        <f t="shared" si="34"/>
        <v>serine prot</v>
      </c>
      <c r="H70" s="11">
        <f>VLOOKUP($B70,data!$B$3:$Q$15316,'diff expr 0 vs 3 mites'!H$8,FALSE)</f>
        <v>6.2049978100000001</v>
      </c>
      <c r="I70" s="11">
        <f>VLOOKUP($B70,data!$B$3:$Q$15316,'diff expr 0 vs 3 mites'!I$8,FALSE)</f>
        <v>2.3215108459999998</v>
      </c>
      <c r="J70" s="11">
        <f>VLOOKUP($B70,data!$B$3:$Q$15316,'diff expr 0 vs 3 mites'!J$8,FALSE)</f>
        <v>1.8619732959999999</v>
      </c>
      <c r="K70" s="11">
        <f>VLOOKUP($B70,data!$B$3:$Q$15316,'diff expr 0 vs 3 mites'!K$8,FALSE)</f>
        <v>1.8559360709999999</v>
      </c>
      <c r="L70" s="11">
        <f>VLOOKUP($B70,data!$B$3:$Q$15316,'diff expr 0 vs 3 mites'!L$8,FALSE)</f>
        <v>6.2517620899999997</v>
      </c>
      <c r="M70" s="11">
        <f>VLOOKUP($B70,data!$B$3:$Q$15316,'diff expr 0 vs 3 mites'!M$8,FALSE)</f>
        <v>1.365044975</v>
      </c>
      <c r="N70" s="11">
        <f>VLOOKUP($B70,data!$B$3:$Q$15316,'diff expr 0 vs 3 mites'!N$8,FALSE)</f>
        <v>15.149151249999999</v>
      </c>
      <c r="O70" s="11">
        <f>VLOOKUP($B70,data!$B$3:$Q$15316,'diff expr 0 vs 3 mites'!O$8,FALSE)</f>
        <v>0.73295629900000003</v>
      </c>
      <c r="P70" s="11">
        <f>VLOOKUP($B70,data!$B$3:$Q$15316,'diff expr 0 vs 3 mites'!P$8,FALSE)</f>
        <v>3.1344527370000002</v>
      </c>
      <c r="R70" s="27" t="s">
        <v>27749</v>
      </c>
      <c r="T70" s="2">
        <f t="shared" si="1"/>
        <v>7</v>
      </c>
      <c r="U70" s="2">
        <f t="shared" si="2"/>
        <v>5</v>
      </c>
      <c r="V70" s="2">
        <f t="shared" si="3"/>
        <v>4</v>
      </c>
      <c r="W70" s="2">
        <f t="shared" si="4"/>
        <v>3</v>
      </c>
      <c r="X70" s="2">
        <f t="shared" si="5"/>
        <v>8</v>
      </c>
      <c r="Y70" s="2">
        <f t="shared" si="6"/>
        <v>2</v>
      </c>
      <c r="Z70" s="2">
        <f t="shared" si="7"/>
        <v>9</v>
      </c>
      <c r="AA70" s="2">
        <f t="shared" si="8"/>
        <v>1</v>
      </c>
      <c r="AB70" s="2">
        <f t="shared" si="9"/>
        <v>6</v>
      </c>
      <c r="AC70" s="2"/>
      <c r="AD70" s="2">
        <f t="shared" si="10"/>
        <v>0</v>
      </c>
      <c r="AE70" s="2">
        <f t="shared" si="11"/>
        <v>0</v>
      </c>
      <c r="AF70" s="2">
        <f t="shared" si="12"/>
        <v>0</v>
      </c>
      <c r="AG70" s="2">
        <f t="shared" si="13"/>
        <v>0</v>
      </c>
      <c r="AH70" s="2">
        <f t="shared" si="14"/>
        <v>0</v>
      </c>
      <c r="AI70" s="2">
        <f t="shared" si="15"/>
        <v>0</v>
      </c>
      <c r="AJ70" s="2">
        <f t="shared" si="16"/>
        <v>0</v>
      </c>
      <c r="AK70" s="2">
        <f t="shared" si="17"/>
        <v>0</v>
      </c>
      <c r="AL70" s="2">
        <f t="shared" si="18"/>
        <v>0</v>
      </c>
      <c r="AM70" s="2"/>
      <c r="AN70" s="2">
        <f t="shared" si="19"/>
        <v>7</v>
      </c>
      <c r="AO70" s="2">
        <f t="shared" si="20"/>
        <v>5</v>
      </c>
      <c r="AP70" s="2">
        <f t="shared" si="21"/>
        <v>4</v>
      </c>
      <c r="AQ70" s="2">
        <f t="shared" si="22"/>
        <v>3</v>
      </c>
      <c r="AR70" s="2">
        <f t="shared" si="23"/>
        <v>8</v>
      </c>
      <c r="AS70" s="2">
        <f t="shared" si="24"/>
        <v>2</v>
      </c>
      <c r="AT70" s="2">
        <f t="shared" si="25"/>
        <v>9</v>
      </c>
      <c r="AU70" s="2">
        <f t="shared" si="26"/>
        <v>1</v>
      </c>
      <c r="AV70" s="2">
        <f t="shared" si="27"/>
        <v>6</v>
      </c>
      <c r="AW70" s="2"/>
      <c r="AX70" s="5">
        <f t="shared" si="28"/>
        <v>4</v>
      </c>
      <c r="AY70" s="2">
        <f t="shared" si="29"/>
        <v>5</v>
      </c>
      <c r="AZ70" s="2">
        <f t="shared" si="30"/>
        <v>19</v>
      </c>
      <c r="BA70" s="2">
        <f t="shared" si="35"/>
        <v>26</v>
      </c>
      <c r="BB70" s="2">
        <f t="shared" si="36"/>
        <v>11</v>
      </c>
      <c r="BC70" s="2">
        <f t="shared" si="37"/>
        <v>9</v>
      </c>
      <c r="BD70" s="2">
        <f t="shared" si="38"/>
        <v>9</v>
      </c>
      <c r="BE70" s="19">
        <f t="shared" si="39"/>
        <v>10</v>
      </c>
      <c r="BF70" s="19">
        <f t="shared" si="40"/>
        <v>4.0824829046386304</v>
      </c>
      <c r="BG70" s="31">
        <f t="shared" si="41"/>
        <v>-0.2449489742783178</v>
      </c>
      <c r="BH70" s="32">
        <f t="shared" si="31"/>
        <v>0.40324797025367004</v>
      </c>
      <c r="BI70" s="62">
        <f t="shared" si="32"/>
        <v>8.873239436619719E-2</v>
      </c>
      <c r="BJ70" s="62" t="str">
        <f t="shared" si="42"/>
        <v/>
      </c>
      <c r="BK70" s="73" t="str">
        <f t="shared" si="43"/>
        <v/>
      </c>
      <c r="BM70" s="11">
        <f t="shared" si="33"/>
        <v>0.2405779183512457</v>
      </c>
    </row>
    <row r="71" spans="1:65">
      <c r="A71" s="30" t="s">
        <v>226</v>
      </c>
      <c r="B71" s="30" t="s">
        <v>227</v>
      </c>
      <c r="C71" s="30" t="s">
        <v>136</v>
      </c>
      <c r="D71" s="30" t="s">
        <v>228</v>
      </c>
      <c r="E71" s="30" t="s">
        <v>177</v>
      </c>
      <c r="F71" s="11" t="str">
        <f t="shared" si="34"/>
        <v>serine prot</v>
      </c>
      <c r="H71" s="11">
        <f>VLOOKUP($B71,data!$B$3:$Q$15316,'diff expr 0 vs 3 mites'!H$8,FALSE)</f>
        <v>0.77972422299999999</v>
      </c>
      <c r="I71" s="11">
        <f>VLOOKUP($B71,data!$B$3:$Q$15316,'diff expr 0 vs 3 mites'!I$8,FALSE)</f>
        <v>1.414588642</v>
      </c>
      <c r="J71" s="11">
        <f>VLOOKUP($B71,data!$B$3:$Q$15316,'diff expr 0 vs 3 mites'!J$8,FALSE)</f>
        <v>0.95819080300000004</v>
      </c>
      <c r="K71" s="11">
        <f>VLOOKUP($B71,data!$B$3:$Q$15316,'diff expr 0 vs 3 mites'!K$8,FALSE)</f>
        <v>1.2830926250000001</v>
      </c>
      <c r="L71" s="11">
        <f>VLOOKUP($B71,data!$B$3:$Q$15316,'diff expr 0 vs 3 mites'!L$8,FALSE)</f>
        <v>17.265756589999999</v>
      </c>
      <c r="M71" s="11">
        <f>VLOOKUP($B71,data!$B$3:$Q$15316,'diff expr 0 vs 3 mites'!M$8,FALSE)</f>
        <v>1.9283389360000001</v>
      </c>
      <c r="N71" s="11">
        <f>VLOOKUP($B71,data!$B$3:$Q$15316,'diff expr 0 vs 3 mites'!N$8,FALSE)</f>
        <v>27.285687190000001</v>
      </c>
      <c r="O71" s="11">
        <f>VLOOKUP($B71,data!$B$3:$Q$15316,'diff expr 0 vs 3 mites'!O$8,FALSE)</f>
        <v>1.760205657</v>
      </c>
      <c r="P71" s="11">
        <f>VLOOKUP($B71,data!$B$3:$Q$15316,'diff expr 0 vs 3 mites'!P$8,FALSE)</f>
        <v>15.59254546</v>
      </c>
      <c r="R71" s="27" t="s">
        <v>27749</v>
      </c>
      <c r="T71" s="2">
        <f t="shared" si="1"/>
        <v>1</v>
      </c>
      <c r="U71" s="2">
        <f t="shared" si="2"/>
        <v>4</v>
      </c>
      <c r="V71" s="2">
        <f t="shared" si="3"/>
        <v>2</v>
      </c>
      <c r="W71" s="2">
        <f t="shared" si="4"/>
        <v>3</v>
      </c>
      <c r="X71" s="2">
        <f t="shared" si="5"/>
        <v>8</v>
      </c>
      <c r="Y71" s="2">
        <f t="shared" si="6"/>
        <v>6</v>
      </c>
      <c r="Z71" s="2">
        <f t="shared" si="7"/>
        <v>9</v>
      </c>
      <c r="AA71" s="2">
        <f t="shared" si="8"/>
        <v>5</v>
      </c>
      <c r="AB71" s="2">
        <f t="shared" si="9"/>
        <v>7</v>
      </c>
      <c r="AC71" s="2"/>
      <c r="AD71" s="2">
        <f t="shared" si="10"/>
        <v>0</v>
      </c>
      <c r="AE71" s="2">
        <f t="shared" si="11"/>
        <v>0</v>
      </c>
      <c r="AF71" s="2">
        <f t="shared" si="12"/>
        <v>0</v>
      </c>
      <c r="AG71" s="2">
        <f t="shared" si="13"/>
        <v>0</v>
      </c>
      <c r="AH71" s="2">
        <f t="shared" si="14"/>
        <v>0</v>
      </c>
      <c r="AI71" s="2">
        <f t="shared" si="15"/>
        <v>0</v>
      </c>
      <c r="AJ71" s="2">
        <f t="shared" si="16"/>
        <v>0</v>
      </c>
      <c r="AK71" s="2">
        <f t="shared" si="17"/>
        <v>0</v>
      </c>
      <c r="AL71" s="2">
        <f t="shared" si="18"/>
        <v>0</v>
      </c>
      <c r="AM71" s="2"/>
      <c r="AN71" s="2">
        <f t="shared" si="19"/>
        <v>1</v>
      </c>
      <c r="AO71" s="2">
        <f t="shared" si="20"/>
        <v>4</v>
      </c>
      <c r="AP71" s="2">
        <f t="shared" si="21"/>
        <v>2</v>
      </c>
      <c r="AQ71" s="2">
        <f t="shared" si="22"/>
        <v>3</v>
      </c>
      <c r="AR71" s="2">
        <f t="shared" si="23"/>
        <v>8</v>
      </c>
      <c r="AS71" s="2">
        <f t="shared" si="24"/>
        <v>6</v>
      </c>
      <c r="AT71" s="2">
        <f t="shared" si="25"/>
        <v>9</v>
      </c>
      <c r="AU71" s="2">
        <f t="shared" si="26"/>
        <v>5</v>
      </c>
      <c r="AV71" s="2">
        <f t="shared" si="27"/>
        <v>7</v>
      </c>
      <c r="AW71" s="2"/>
      <c r="AX71" s="5">
        <f t="shared" si="28"/>
        <v>4</v>
      </c>
      <c r="AY71" s="2">
        <f t="shared" si="29"/>
        <v>5</v>
      </c>
      <c r="AZ71" s="2">
        <f t="shared" si="30"/>
        <v>10</v>
      </c>
      <c r="BA71" s="2">
        <f t="shared" si="35"/>
        <v>35</v>
      </c>
      <c r="BB71" s="2">
        <f t="shared" si="36"/>
        <v>20</v>
      </c>
      <c r="BC71" s="2">
        <f t="shared" si="37"/>
        <v>0</v>
      </c>
      <c r="BD71" s="2">
        <f t="shared" si="38"/>
        <v>0</v>
      </c>
      <c r="BE71" s="19">
        <f t="shared" si="39"/>
        <v>10</v>
      </c>
      <c r="BF71" s="19">
        <f t="shared" si="40"/>
        <v>4.0824829046386304</v>
      </c>
      <c r="BG71" s="31">
        <f t="shared" si="41"/>
        <v>-2.4494897427831779</v>
      </c>
      <c r="BH71" s="32">
        <f t="shared" si="31"/>
        <v>7.1529392177148241E-3</v>
      </c>
      <c r="BI71" s="62">
        <f t="shared" si="32"/>
        <v>2.8169014084507044E-4</v>
      </c>
      <c r="BJ71" s="62" t="str">
        <f t="shared" si="42"/>
        <v/>
      </c>
      <c r="BK71" s="73" t="str">
        <f t="shared" si="43"/>
        <v>sign</v>
      </c>
      <c r="BM71" s="11">
        <f t="shared" si="33"/>
        <v>1.0611800592415321</v>
      </c>
    </row>
    <row r="72" spans="1:65">
      <c r="A72" s="30" t="s">
        <v>229</v>
      </c>
      <c r="B72" s="30" t="s">
        <v>230</v>
      </c>
      <c r="C72" s="30" t="s">
        <v>231</v>
      </c>
      <c r="D72" s="30" t="s">
        <v>232</v>
      </c>
      <c r="E72" s="30" t="s">
        <v>177</v>
      </c>
      <c r="F72" s="11" t="str">
        <f t="shared" si="34"/>
        <v>serine prot</v>
      </c>
      <c r="H72" s="11">
        <f>VLOOKUP($B72,data!$B$3:$Q$15316,'diff expr 0 vs 3 mites'!H$8,FALSE)</f>
        <v>0.91089127199999997</v>
      </c>
      <c r="I72" s="11">
        <f>VLOOKUP($B72,data!$B$3:$Q$15316,'diff expr 0 vs 3 mites'!I$8,FALSE)</f>
        <v>2.0505036859999999</v>
      </c>
      <c r="J72" s="11">
        <f>VLOOKUP($B72,data!$B$3:$Q$15316,'diff expr 0 vs 3 mites'!J$8,FALSE)</f>
        <v>0.90949618700000001</v>
      </c>
      <c r="K72" s="11">
        <f>VLOOKUP($B72,data!$B$3:$Q$15316,'diff expr 0 vs 3 mites'!K$8,FALSE)</f>
        <v>0.976281658</v>
      </c>
      <c r="L72" s="11">
        <f>VLOOKUP($B72,data!$B$3:$Q$15316,'diff expr 0 vs 3 mites'!L$8,FALSE)</f>
        <v>1.479881953</v>
      </c>
      <c r="M72" s="11">
        <f>VLOOKUP($B72,data!$B$3:$Q$15316,'diff expr 0 vs 3 mites'!M$8,FALSE)</f>
        <v>6.082367391</v>
      </c>
      <c r="N72" s="11">
        <f>VLOOKUP($B72,data!$B$3:$Q$15316,'diff expr 0 vs 3 mites'!N$8,FALSE)</f>
        <v>3.6998638279999998</v>
      </c>
      <c r="O72" s="11">
        <f>VLOOKUP($B72,data!$B$3:$Q$15316,'diff expr 0 vs 3 mites'!O$8,FALSE)</f>
        <v>4.3182543759999996</v>
      </c>
      <c r="P72" s="11">
        <f>VLOOKUP($B72,data!$B$3:$Q$15316,'diff expr 0 vs 3 mites'!P$8,FALSE)</f>
        <v>2.4732333980000001</v>
      </c>
      <c r="R72" s="27" t="s">
        <v>27749</v>
      </c>
      <c r="T72" s="2">
        <f t="shared" si="1"/>
        <v>2</v>
      </c>
      <c r="U72" s="2">
        <f t="shared" si="2"/>
        <v>5</v>
      </c>
      <c r="V72" s="2">
        <f t="shared" si="3"/>
        <v>1</v>
      </c>
      <c r="W72" s="2">
        <f t="shared" si="4"/>
        <v>3</v>
      </c>
      <c r="X72" s="2">
        <f t="shared" si="5"/>
        <v>4</v>
      </c>
      <c r="Y72" s="2">
        <f t="shared" si="6"/>
        <v>9</v>
      </c>
      <c r="Z72" s="2">
        <f t="shared" si="7"/>
        <v>7</v>
      </c>
      <c r="AA72" s="2">
        <f t="shared" si="8"/>
        <v>8</v>
      </c>
      <c r="AB72" s="2">
        <f t="shared" si="9"/>
        <v>6</v>
      </c>
      <c r="AC72" s="2"/>
      <c r="AD72" s="2">
        <f t="shared" si="10"/>
        <v>0</v>
      </c>
      <c r="AE72" s="2">
        <f t="shared" si="11"/>
        <v>0</v>
      </c>
      <c r="AF72" s="2">
        <f t="shared" si="12"/>
        <v>0</v>
      </c>
      <c r="AG72" s="2">
        <f t="shared" si="13"/>
        <v>0</v>
      </c>
      <c r="AH72" s="2">
        <f t="shared" si="14"/>
        <v>0</v>
      </c>
      <c r="AI72" s="2">
        <f t="shared" si="15"/>
        <v>0</v>
      </c>
      <c r="AJ72" s="2">
        <f t="shared" si="16"/>
        <v>0</v>
      </c>
      <c r="AK72" s="2">
        <f t="shared" si="17"/>
        <v>0</v>
      </c>
      <c r="AL72" s="2">
        <f t="shared" si="18"/>
        <v>0</v>
      </c>
      <c r="AM72" s="2"/>
      <c r="AN72" s="2">
        <f t="shared" si="19"/>
        <v>2</v>
      </c>
      <c r="AO72" s="2">
        <f t="shared" si="20"/>
        <v>5</v>
      </c>
      <c r="AP72" s="2">
        <f t="shared" si="21"/>
        <v>1</v>
      </c>
      <c r="AQ72" s="2">
        <f t="shared" si="22"/>
        <v>3</v>
      </c>
      <c r="AR72" s="2">
        <f t="shared" si="23"/>
        <v>4</v>
      </c>
      <c r="AS72" s="2">
        <f t="shared" si="24"/>
        <v>9</v>
      </c>
      <c r="AT72" s="2">
        <f t="shared" si="25"/>
        <v>7</v>
      </c>
      <c r="AU72" s="2">
        <f t="shared" si="26"/>
        <v>8</v>
      </c>
      <c r="AV72" s="2">
        <f t="shared" si="27"/>
        <v>6</v>
      </c>
      <c r="AW72" s="2"/>
      <c r="AX72" s="5">
        <f t="shared" si="28"/>
        <v>4</v>
      </c>
      <c r="AY72" s="2">
        <f t="shared" si="29"/>
        <v>5</v>
      </c>
      <c r="AZ72" s="2">
        <f t="shared" si="30"/>
        <v>11</v>
      </c>
      <c r="BA72" s="2">
        <f t="shared" si="35"/>
        <v>34</v>
      </c>
      <c r="BB72" s="2">
        <f t="shared" si="36"/>
        <v>19</v>
      </c>
      <c r="BC72" s="2">
        <f t="shared" si="37"/>
        <v>1</v>
      </c>
      <c r="BD72" s="2">
        <f t="shared" si="38"/>
        <v>1</v>
      </c>
      <c r="BE72" s="19">
        <f t="shared" si="39"/>
        <v>10</v>
      </c>
      <c r="BF72" s="19">
        <f t="shared" si="40"/>
        <v>4.0824829046386304</v>
      </c>
      <c r="BG72" s="31">
        <f t="shared" si="41"/>
        <v>-2.2045407685048604</v>
      </c>
      <c r="BH72" s="32">
        <f t="shared" si="31"/>
        <v>1.3743168055755161E-2</v>
      </c>
      <c r="BI72" s="62">
        <f t="shared" si="32"/>
        <v>1.4366197183098593E-2</v>
      </c>
      <c r="BJ72" s="62">
        <f t="shared" si="42"/>
        <v>1.3743168055755161E-2</v>
      </c>
      <c r="BK72" s="73" t="str">
        <f t="shared" si="43"/>
        <v>sign</v>
      </c>
      <c r="BM72" s="11">
        <f t="shared" si="33"/>
        <v>0.474165322931206</v>
      </c>
    </row>
    <row r="73" spans="1:65">
      <c r="A73" s="30" t="s">
        <v>233</v>
      </c>
      <c r="B73" s="30" t="s">
        <v>234</v>
      </c>
      <c r="C73" s="30" t="s">
        <v>235</v>
      </c>
      <c r="D73" s="30" t="s">
        <v>236</v>
      </c>
      <c r="E73" s="30" t="s">
        <v>177</v>
      </c>
      <c r="F73" s="11" t="str">
        <f t="shared" si="34"/>
        <v>serine prot</v>
      </c>
      <c r="H73" s="11">
        <f>VLOOKUP($B73,data!$B$3:$Q$15316,'diff expr 0 vs 3 mites'!H$8,FALSE)</f>
        <v>15.357440820000001</v>
      </c>
      <c r="I73" s="11">
        <f>VLOOKUP($B73,data!$B$3:$Q$15316,'diff expr 0 vs 3 mites'!I$8,FALSE)</f>
        <v>0.946544897</v>
      </c>
      <c r="J73" s="11">
        <f>VLOOKUP($B73,data!$B$3:$Q$15316,'diff expr 0 vs 3 mites'!J$8,FALSE)</f>
        <v>1.5642995280000001</v>
      </c>
      <c r="K73" s="11">
        <f>VLOOKUP($B73,data!$B$3:$Q$15316,'diff expr 0 vs 3 mites'!K$8,FALSE)</f>
        <v>0.38409122499999998</v>
      </c>
      <c r="L73" s="11">
        <f>VLOOKUP($B73,data!$B$3:$Q$15316,'diff expr 0 vs 3 mites'!L$8,FALSE)</f>
        <v>17.790023179999999</v>
      </c>
      <c r="M73" s="11">
        <f>VLOOKUP($B73,data!$B$3:$Q$15316,'diff expr 0 vs 3 mites'!M$8,FALSE)</f>
        <v>1.1881614410000001</v>
      </c>
      <c r="N73" s="11">
        <f>VLOOKUP($B73,data!$B$3:$Q$15316,'diff expr 0 vs 3 mites'!N$8,FALSE)</f>
        <v>29.970634270000001</v>
      </c>
      <c r="O73" s="11">
        <f>VLOOKUP($B73,data!$B$3:$Q$15316,'diff expr 0 vs 3 mites'!O$8,FALSE)</f>
        <v>0.61180577199999997</v>
      </c>
      <c r="P73" s="11">
        <f>VLOOKUP($B73,data!$B$3:$Q$15316,'diff expr 0 vs 3 mites'!P$8,FALSE)</f>
        <v>10.95812394</v>
      </c>
      <c r="R73" s="27" t="s">
        <v>27749</v>
      </c>
      <c r="T73" s="2">
        <f t="shared" si="1"/>
        <v>7</v>
      </c>
      <c r="U73" s="2">
        <f t="shared" si="2"/>
        <v>3</v>
      </c>
      <c r="V73" s="2">
        <f t="shared" si="3"/>
        <v>5</v>
      </c>
      <c r="W73" s="2">
        <f t="shared" si="4"/>
        <v>1</v>
      </c>
      <c r="X73" s="2">
        <f t="shared" si="5"/>
        <v>8</v>
      </c>
      <c r="Y73" s="2">
        <f t="shared" si="6"/>
        <v>4</v>
      </c>
      <c r="Z73" s="2">
        <f t="shared" si="7"/>
        <v>9</v>
      </c>
      <c r="AA73" s="2">
        <f t="shared" si="8"/>
        <v>2</v>
      </c>
      <c r="AB73" s="2">
        <f t="shared" si="9"/>
        <v>6</v>
      </c>
      <c r="AC73" s="2"/>
      <c r="AD73" s="2">
        <f t="shared" si="10"/>
        <v>0</v>
      </c>
      <c r="AE73" s="2">
        <f t="shared" si="11"/>
        <v>0</v>
      </c>
      <c r="AF73" s="2">
        <f t="shared" si="12"/>
        <v>0</v>
      </c>
      <c r="AG73" s="2">
        <f t="shared" si="13"/>
        <v>0</v>
      </c>
      <c r="AH73" s="2">
        <f t="shared" si="14"/>
        <v>0</v>
      </c>
      <c r="AI73" s="2">
        <f t="shared" si="15"/>
        <v>0</v>
      </c>
      <c r="AJ73" s="2">
        <f t="shared" si="16"/>
        <v>0</v>
      </c>
      <c r="AK73" s="2">
        <f t="shared" si="17"/>
        <v>0</v>
      </c>
      <c r="AL73" s="2">
        <f t="shared" si="18"/>
        <v>0</v>
      </c>
      <c r="AM73" s="2"/>
      <c r="AN73" s="2">
        <f t="shared" si="19"/>
        <v>7</v>
      </c>
      <c r="AO73" s="2">
        <f t="shared" si="20"/>
        <v>3</v>
      </c>
      <c r="AP73" s="2">
        <f t="shared" si="21"/>
        <v>5</v>
      </c>
      <c r="AQ73" s="2">
        <f t="shared" si="22"/>
        <v>1</v>
      </c>
      <c r="AR73" s="2">
        <f t="shared" si="23"/>
        <v>8</v>
      </c>
      <c r="AS73" s="2">
        <f t="shared" si="24"/>
        <v>4</v>
      </c>
      <c r="AT73" s="2">
        <f t="shared" si="25"/>
        <v>9</v>
      </c>
      <c r="AU73" s="2">
        <f t="shared" si="26"/>
        <v>2</v>
      </c>
      <c r="AV73" s="2">
        <f t="shared" si="27"/>
        <v>6</v>
      </c>
      <c r="AW73" s="2"/>
      <c r="AX73" s="5">
        <f t="shared" si="28"/>
        <v>4</v>
      </c>
      <c r="AY73" s="2">
        <f t="shared" si="29"/>
        <v>5</v>
      </c>
      <c r="AZ73" s="2">
        <f t="shared" si="30"/>
        <v>16</v>
      </c>
      <c r="BA73" s="2">
        <f t="shared" si="35"/>
        <v>29</v>
      </c>
      <c r="BB73" s="2">
        <f t="shared" si="36"/>
        <v>14</v>
      </c>
      <c r="BC73" s="2">
        <f t="shared" si="37"/>
        <v>6</v>
      </c>
      <c r="BD73" s="2">
        <f t="shared" si="38"/>
        <v>6</v>
      </c>
      <c r="BE73" s="19">
        <f t="shared" si="39"/>
        <v>10</v>
      </c>
      <c r="BF73" s="19">
        <f t="shared" si="40"/>
        <v>4.0824829046386304</v>
      </c>
      <c r="BG73" s="31">
        <f t="shared" si="41"/>
        <v>-0.9797958971132712</v>
      </c>
      <c r="BH73" s="32">
        <f t="shared" si="31"/>
        <v>0.16359343889515282</v>
      </c>
      <c r="BI73" s="62">
        <f t="shared" si="32"/>
        <v>5.9718309859154932E-2</v>
      </c>
      <c r="BJ73" s="62" t="str">
        <f t="shared" si="42"/>
        <v/>
      </c>
      <c r="BK73" s="73" t="str">
        <f t="shared" si="43"/>
        <v/>
      </c>
      <c r="BM73" s="11">
        <f t="shared" si="33"/>
        <v>0.42366050829682927</v>
      </c>
    </row>
    <row r="74" spans="1:65">
      <c r="A74" s="30" t="s">
        <v>237</v>
      </c>
      <c r="B74" s="30" t="s">
        <v>238</v>
      </c>
      <c r="C74" s="30" t="s">
        <v>239</v>
      </c>
      <c r="D74" s="30" t="s">
        <v>240</v>
      </c>
      <c r="E74" s="30" t="s">
        <v>177</v>
      </c>
      <c r="F74" s="11" t="str">
        <f t="shared" si="34"/>
        <v>serine prot</v>
      </c>
      <c r="H74" s="11">
        <f>VLOOKUP($B74,data!$B$3:$Q$15316,'diff expr 0 vs 3 mites'!H$8,FALSE)</f>
        <v>0.95410055500000002</v>
      </c>
      <c r="I74" s="11">
        <f>VLOOKUP($B74,data!$B$3:$Q$15316,'diff expr 0 vs 3 mites'!I$8,FALSE)</f>
        <v>0.73819716700000004</v>
      </c>
      <c r="J74" s="11">
        <f>VLOOKUP($B74,data!$B$3:$Q$15316,'diff expr 0 vs 3 mites'!J$8,FALSE)</f>
        <v>0.13027545900000001</v>
      </c>
      <c r="K74" s="11">
        <f>VLOOKUP($B74,data!$B$3:$Q$15316,'diff expr 0 vs 3 mites'!K$8,FALSE)</f>
        <v>0.99160515599999999</v>
      </c>
      <c r="L74" s="11">
        <f>VLOOKUP($B74,data!$B$3:$Q$15316,'diff expr 0 vs 3 mites'!L$8,FALSE)</f>
        <v>0</v>
      </c>
      <c r="M74" s="11">
        <f>VLOOKUP($B74,data!$B$3:$Q$15316,'diff expr 0 vs 3 mites'!M$8,FALSE)</f>
        <v>0.76686665399999998</v>
      </c>
      <c r="N74" s="11">
        <f>VLOOKUP($B74,data!$B$3:$Q$15316,'diff expr 0 vs 3 mites'!N$8,FALSE)</f>
        <v>1.3249133550000001</v>
      </c>
      <c r="O74" s="11">
        <f>VLOOKUP($B74,data!$B$3:$Q$15316,'diff expr 0 vs 3 mites'!O$8,FALSE)</f>
        <v>0.57436142899999998</v>
      </c>
      <c r="P74" s="11">
        <f>VLOOKUP($B74,data!$B$3:$Q$15316,'diff expr 0 vs 3 mites'!P$8,FALSE)</f>
        <v>1.3158371360000001</v>
      </c>
      <c r="R74" s="27" t="s">
        <v>27749</v>
      </c>
      <c r="T74" s="2">
        <f t="shared" si="1"/>
        <v>6</v>
      </c>
      <c r="U74" s="2">
        <f t="shared" si="2"/>
        <v>4</v>
      </c>
      <c r="V74" s="2">
        <f t="shared" si="3"/>
        <v>2</v>
      </c>
      <c r="W74" s="2">
        <f t="shared" si="4"/>
        <v>7</v>
      </c>
      <c r="X74" s="2">
        <f t="shared" si="5"/>
        <v>1</v>
      </c>
      <c r="Y74" s="2">
        <f t="shared" si="6"/>
        <v>5</v>
      </c>
      <c r="Z74" s="2">
        <f t="shared" si="7"/>
        <v>9</v>
      </c>
      <c r="AA74" s="2">
        <f t="shared" si="8"/>
        <v>3</v>
      </c>
      <c r="AB74" s="2">
        <f t="shared" si="9"/>
        <v>8</v>
      </c>
      <c r="AC74" s="2"/>
      <c r="AD74" s="2">
        <f t="shared" si="10"/>
        <v>0</v>
      </c>
      <c r="AE74" s="2">
        <f t="shared" si="11"/>
        <v>0</v>
      </c>
      <c r="AF74" s="2">
        <f t="shared" si="12"/>
        <v>0</v>
      </c>
      <c r="AG74" s="2">
        <f t="shared" si="13"/>
        <v>0</v>
      </c>
      <c r="AH74" s="2">
        <f t="shared" si="14"/>
        <v>0</v>
      </c>
      <c r="AI74" s="2">
        <f t="shared" si="15"/>
        <v>0</v>
      </c>
      <c r="AJ74" s="2">
        <f t="shared" si="16"/>
        <v>0</v>
      </c>
      <c r="AK74" s="2">
        <f t="shared" si="17"/>
        <v>0</v>
      </c>
      <c r="AL74" s="2">
        <f t="shared" si="18"/>
        <v>0</v>
      </c>
      <c r="AM74" s="2"/>
      <c r="AN74" s="2">
        <f t="shared" si="19"/>
        <v>6</v>
      </c>
      <c r="AO74" s="2">
        <f t="shared" si="20"/>
        <v>4</v>
      </c>
      <c r="AP74" s="2">
        <f t="shared" si="21"/>
        <v>2</v>
      </c>
      <c r="AQ74" s="2">
        <f t="shared" si="22"/>
        <v>7</v>
      </c>
      <c r="AR74" s="2">
        <f t="shared" si="23"/>
        <v>1</v>
      </c>
      <c r="AS74" s="2">
        <f t="shared" si="24"/>
        <v>5</v>
      </c>
      <c r="AT74" s="2">
        <f t="shared" si="25"/>
        <v>9</v>
      </c>
      <c r="AU74" s="2">
        <f t="shared" si="26"/>
        <v>3</v>
      </c>
      <c r="AV74" s="2">
        <f t="shared" si="27"/>
        <v>8</v>
      </c>
      <c r="AW74" s="2"/>
      <c r="AX74" s="5">
        <f t="shared" si="28"/>
        <v>4</v>
      </c>
      <c r="AY74" s="2">
        <f t="shared" si="29"/>
        <v>5</v>
      </c>
      <c r="AZ74" s="2">
        <f t="shared" si="30"/>
        <v>19</v>
      </c>
      <c r="BA74" s="2">
        <f t="shared" si="35"/>
        <v>26</v>
      </c>
      <c r="BB74" s="2">
        <f t="shared" si="36"/>
        <v>11</v>
      </c>
      <c r="BC74" s="2">
        <f t="shared" si="37"/>
        <v>9</v>
      </c>
      <c r="BD74" s="2">
        <f t="shared" si="38"/>
        <v>9</v>
      </c>
      <c r="BE74" s="19">
        <f t="shared" si="39"/>
        <v>10</v>
      </c>
      <c r="BF74" s="19">
        <f t="shared" si="40"/>
        <v>4.0824829046386304</v>
      </c>
      <c r="BG74" s="31">
        <f t="shared" si="41"/>
        <v>-0.2449489742783178</v>
      </c>
      <c r="BH74" s="32">
        <f t="shared" si="31"/>
        <v>0.40324797025367004</v>
      </c>
      <c r="BI74" s="62">
        <f t="shared" si="32"/>
        <v>8.873239436619719E-2</v>
      </c>
      <c r="BJ74" s="62" t="str">
        <f t="shared" si="42"/>
        <v/>
      </c>
      <c r="BK74" s="73" t="str">
        <f t="shared" si="43"/>
        <v/>
      </c>
      <c r="BM74" s="11">
        <f t="shared" si="33"/>
        <v>5.3837290262166611E-2</v>
      </c>
    </row>
    <row r="75" spans="1:65">
      <c r="A75" s="30" t="s">
        <v>241</v>
      </c>
      <c r="B75" s="30" t="s">
        <v>242</v>
      </c>
      <c r="C75" s="30" t="s">
        <v>243</v>
      </c>
      <c r="D75" s="30" t="s">
        <v>244</v>
      </c>
      <c r="E75" s="30" t="s">
        <v>177</v>
      </c>
      <c r="F75" s="11" t="str">
        <f t="shared" si="34"/>
        <v>serine prot</v>
      </c>
      <c r="H75" s="11">
        <f>VLOOKUP($B75,data!$B$3:$Q$15316,'diff expr 0 vs 3 mites'!H$8,FALSE)</f>
        <v>0.66320686799999995</v>
      </c>
      <c r="I75" s="11">
        <f>VLOOKUP($B75,data!$B$3:$Q$15316,'diff expr 0 vs 3 mites'!I$8,FALSE)</f>
        <v>0.70404016700000005</v>
      </c>
      <c r="J75" s="11">
        <f>VLOOKUP($B75,data!$B$3:$Q$15316,'diff expr 0 vs 3 mites'!J$8,FALSE)</f>
        <v>0.36460725999999999</v>
      </c>
      <c r="K75" s="11">
        <f>VLOOKUP($B75,data!$B$3:$Q$15316,'diff expr 0 vs 3 mites'!K$8,FALSE)</f>
        <v>0.84345710100000004</v>
      </c>
      <c r="L75" s="11">
        <f>VLOOKUP($B75,data!$B$3:$Q$15316,'diff expr 0 vs 3 mites'!L$8,FALSE)</f>
        <v>7.2588181589999996</v>
      </c>
      <c r="M75" s="11">
        <f>VLOOKUP($B75,data!$B$3:$Q$15316,'diff expr 0 vs 3 mites'!M$8,FALSE)</f>
        <v>1.55385419</v>
      </c>
      <c r="N75" s="11">
        <f>VLOOKUP($B75,data!$B$3:$Q$15316,'diff expr 0 vs 3 mites'!N$8,FALSE)</f>
        <v>7.1544310170000003</v>
      </c>
      <c r="O75" s="11">
        <f>VLOOKUP($B75,data!$B$3:$Q$15316,'diff expr 0 vs 3 mites'!O$8,FALSE)</f>
        <v>1.205616633</v>
      </c>
      <c r="P75" s="11">
        <f>VLOOKUP($B75,data!$B$3:$Q$15316,'diff expr 0 vs 3 mites'!P$8,FALSE)</f>
        <v>1.408086306</v>
      </c>
      <c r="R75" s="27" t="s">
        <v>27749</v>
      </c>
      <c r="T75" s="2">
        <f t="shared" ref="T75:T138" si="44">IF(ISNUMBER(H75)=TRUE,RANK(H75,$H75:$P75,1))</f>
        <v>2</v>
      </c>
      <c r="U75" s="2">
        <f t="shared" ref="U75:U138" si="45">IF(ISNUMBER(I75)=TRUE,RANK(I75,$H75:$P75,1))</f>
        <v>3</v>
      </c>
      <c r="V75" s="2">
        <f t="shared" ref="V75:V138" si="46">IF(ISNUMBER(J75)=TRUE,RANK(J75,$H75:$P75,1))</f>
        <v>1</v>
      </c>
      <c r="W75" s="2">
        <f t="shared" ref="W75:W138" si="47">IF(ISNUMBER(K75)=TRUE,RANK(K75,$H75:$P75,1))</f>
        <v>4</v>
      </c>
      <c r="X75" s="2">
        <f t="shared" ref="X75:X138" si="48">IF(ISNUMBER(L75)=TRUE,RANK(L75,$H75:$P75,1))</f>
        <v>9</v>
      </c>
      <c r="Y75" s="2">
        <f t="shared" ref="Y75:Y138" si="49">IF(ISNUMBER(M75)=TRUE,RANK(M75,$H75:$P75,1))</f>
        <v>7</v>
      </c>
      <c r="Z75" s="2">
        <f t="shared" ref="Z75:Z138" si="50">IF(ISNUMBER(N75)=TRUE,RANK(N75,$H75:$P75,1))</f>
        <v>8</v>
      </c>
      <c r="AA75" s="2">
        <f t="shared" ref="AA75:AA138" si="51">IF(ISNUMBER(O75)=TRUE,RANK(O75,$H75:$P75,1))</f>
        <v>5</v>
      </c>
      <c r="AB75" s="2">
        <f t="shared" ref="AB75:AB138" si="52">IF(ISNUMBER(P75)=TRUE,RANK(P75,$H75:$P75,1))</f>
        <v>6</v>
      </c>
      <c r="AC75" s="2"/>
      <c r="AD75" s="2">
        <f t="shared" ref="AD75:AD138" si="53">IF(ISNUMBER(H75)=TRUE,((COUNT($H75:$P75)+1-RANK(H75,$H75:$P75,0)-RANK(H75,$H75:$P75,1))/2),"")</f>
        <v>0</v>
      </c>
      <c r="AE75" s="2">
        <f t="shared" ref="AE75:AE138" si="54">IF(ISNUMBER(I75)=TRUE,((COUNT($H75:$P75)+1-RANK(I75,$H75:$P75,0)-RANK(I75,$H75:$P75,1))/2),"")</f>
        <v>0</v>
      </c>
      <c r="AF75" s="2">
        <f t="shared" ref="AF75:AF138" si="55">IF(ISNUMBER(J75)=TRUE,((COUNT($H75:$P75)+1-RANK(J75,$H75:$P75,0)-RANK(J75,$H75:$P75,1))/2),"")</f>
        <v>0</v>
      </c>
      <c r="AG75" s="2">
        <f t="shared" ref="AG75:AG138" si="56">IF(ISNUMBER(K75)=TRUE,((COUNT($H75:$P75)+1-RANK(K75,$H75:$P75,0)-RANK(K75,$H75:$P75,1))/2),"")</f>
        <v>0</v>
      </c>
      <c r="AH75" s="2">
        <f t="shared" ref="AH75:AH138" si="57">IF(ISNUMBER(L75)=TRUE,((COUNT($H75:$P75)+1-RANK(L75,$H75:$P75,0)-RANK(L75,$H75:$P75,1))/2),"")</f>
        <v>0</v>
      </c>
      <c r="AI75" s="2">
        <f t="shared" ref="AI75:AI138" si="58">IF(ISNUMBER(M75)=TRUE,((COUNT($H75:$P75)+1-RANK(M75,$H75:$P75,0)-RANK(M75,$H75:$P75,1))/2),"")</f>
        <v>0</v>
      </c>
      <c r="AJ75" s="2">
        <f t="shared" ref="AJ75:AJ138" si="59">IF(ISNUMBER(N75)=TRUE,((COUNT($H75:$P75)+1-RANK(N75,$H75:$P75,0)-RANK(N75,$H75:$P75,1))/2),"")</f>
        <v>0</v>
      </c>
      <c r="AK75" s="2">
        <f t="shared" ref="AK75:AK138" si="60">IF(ISNUMBER(O75)=TRUE,((COUNT($H75:$P75)+1-RANK(O75,$H75:$P75,0)-RANK(O75,$H75:$P75,1))/2),"")</f>
        <v>0</v>
      </c>
      <c r="AL75" s="2">
        <f t="shared" ref="AL75:AL138" si="61">IF(ISNUMBER(P75)=TRUE,((COUNT($H75:$P75)+1-RANK(P75,$H75:$P75,0)-RANK(P75,$H75:$P75,1))/2),"")</f>
        <v>0</v>
      </c>
      <c r="AM75" s="2"/>
      <c r="AN75" s="2">
        <f t="shared" ref="AN75:AN138" si="62">IF(ISNUMBER(H75)=TRUE,(T75+AD75),"")</f>
        <v>2</v>
      </c>
      <c r="AO75" s="2">
        <f t="shared" ref="AO75:AO138" si="63">IF(ISNUMBER(I75)=TRUE,(U75+AE75),"")</f>
        <v>3</v>
      </c>
      <c r="AP75" s="2">
        <f t="shared" ref="AP75:AP138" si="64">IF(ISNUMBER(J75)=TRUE,(V75+AF75),"")</f>
        <v>1</v>
      </c>
      <c r="AQ75" s="2">
        <f t="shared" ref="AQ75:AQ138" si="65">IF(ISNUMBER(K75)=TRUE,(W75+AG75),"")</f>
        <v>4</v>
      </c>
      <c r="AR75" s="2">
        <f t="shared" ref="AR75:AR138" si="66">IF(ISNUMBER(L75)=TRUE,(X75+AH75),"")</f>
        <v>9</v>
      </c>
      <c r="AS75" s="2">
        <f t="shared" ref="AS75:AS138" si="67">IF(ISNUMBER(M75)=TRUE,(Y75+AI75),"")</f>
        <v>7</v>
      </c>
      <c r="AT75" s="2">
        <f t="shared" ref="AT75:AT138" si="68">IF(ISNUMBER(N75)=TRUE,(Z75+AJ75),"")</f>
        <v>8</v>
      </c>
      <c r="AU75" s="2">
        <f t="shared" ref="AU75:AU138" si="69">IF(ISNUMBER(O75)=TRUE,(AA75+AK75),"")</f>
        <v>5</v>
      </c>
      <c r="AV75" s="2">
        <f t="shared" ref="AV75:AV138" si="70">IF(ISNUMBER(P75)=TRUE,(AB75+AL75),"")</f>
        <v>6</v>
      </c>
      <c r="AW75" s="2"/>
      <c r="AX75" s="5">
        <f t="shared" ref="AX75:AX138" si="71">COUNT(H75:K75)</f>
        <v>4</v>
      </c>
      <c r="AY75" s="2">
        <f t="shared" ref="AY75:AY138" si="72">COUNT(L75:P75)</f>
        <v>5</v>
      </c>
      <c r="AZ75" s="2">
        <f t="shared" ref="AZ75:AZ138" si="73">SUM(AN75:AQ75)</f>
        <v>10</v>
      </c>
      <c r="BA75" s="2">
        <f t="shared" si="35"/>
        <v>35</v>
      </c>
      <c r="BB75" s="2">
        <f t="shared" si="36"/>
        <v>20</v>
      </c>
      <c r="BC75" s="2">
        <f t="shared" si="37"/>
        <v>0</v>
      </c>
      <c r="BD75" s="2">
        <f t="shared" si="38"/>
        <v>0</v>
      </c>
      <c r="BE75" s="19">
        <f t="shared" si="39"/>
        <v>10</v>
      </c>
      <c r="BF75" s="19">
        <f t="shared" si="40"/>
        <v>4.0824829046386304</v>
      </c>
      <c r="BG75" s="31">
        <f t="shared" si="41"/>
        <v>-2.4494897427831779</v>
      </c>
      <c r="BH75" s="32">
        <f t="shared" ref="BH75:BH138" si="74">IF(R75="OK",_xlfn.NORM.S.DIST(BG75,TRUE),"")</f>
        <v>7.1529392177148241E-3</v>
      </c>
      <c r="BI75" s="62">
        <f t="shared" ref="BI75:BI138" si="75">(RANK(BH75,$BH$11:$BH$365,1)/$BJ$9)*$BK$9</f>
        <v>2.8169014084507044E-4</v>
      </c>
      <c r="BJ75" s="62" t="str">
        <f t="shared" si="42"/>
        <v/>
      </c>
      <c r="BK75" s="73" t="str">
        <f t="shared" si="43"/>
        <v>sign</v>
      </c>
      <c r="BM75" s="11">
        <f t="shared" ref="BM75:BM138" si="76">LOG(AVERAGE(L75:P75)/AVERAGE(H75:K75))</f>
        <v>0.76132479341068904</v>
      </c>
    </row>
    <row r="76" spans="1:65">
      <c r="A76" s="30" t="s">
        <v>245</v>
      </c>
      <c r="B76" s="30" t="s">
        <v>246</v>
      </c>
      <c r="C76" s="30" t="s">
        <v>136</v>
      </c>
      <c r="D76" s="30" t="s">
        <v>247</v>
      </c>
      <c r="E76" s="30" t="s">
        <v>177</v>
      </c>
      <c r="F76" s="11" t="str">
        <f t="shared" ref="F76:F139" si="77">MID(E76,1,11)</f>
        <v>serine prot</v>
      </c>
      <c r="H76" s="11">
        <f>VLOOKUP($B76,data!$B$3:$Q$15316,'diff expr 0 vs 3 mites'!H$8,FALSE)</f>
        <v>14.122253479999999</v>
      </c>
      <c r="I76" s="11">
        <f>VLOOKUP($B76,data!$B$3:$Q$15316,'diff expr 0 vs 3 mites'!I$8,FALSE)</f>
        <v>80.878313759999998</v>
      </c>
      <c r="J76" s="11">
        <f>VLOOKUP($B76,data!$B$3:$Q$15316,'diff expr 0 vs 3 mites'!J$8,FALSE)</f>
        <v>76.802254219999995</v>
      </c>
      <c r="K76" s="11">
        <f>VLOOKUP($B76,data!$B$3:$Q$15316,'diff expr 0 vs 3 mites'!K$8,FALSE)</f>
        <v>101.3286418</v>
      </c>
      <c r="L76" s="11">
        <f>VLOOKUP($B76,data!$B$3:$Q$15316,'diff expr 0 vs 3 mites'!L$8,FALSE)</f>
        <v>2204.1207629999999</v>
      </c>
      <c r="M76" s="11">
        <f>VLOOKUP($B76,data!$B$3:$Q$15316,'diff expr 0 vs 3 mites'!M$8,FALSE)</f>
        <v>52.518856319999998</v>
      </c>
      <c r="N76" s="11">
        <f>VLOOKUP($B76,data!$B$3:$Q$15316,'diff expr 0 vs 3 mites'!N$8,FALSE)</f>
        <v>2395.9880459999999</v>
      </c>
      <c r="O76" s="11">
        <f>VLOOKUP($B76,data!$B$3:$Q$15316,'diff expr 0 vs 3 mites'!O$8,FALSE)</f>
        <v>32.791466919999998</v>
      </c>
      <c r="P76" s="11">
        <f>VLOOKUP($B76,data!$B$3:$Q$15316,'diff expr 0 vs 3 mites'!P$8,FALSE)</f>
        <v>869.91216829999996</v>
      </c>
      <c r="R76" s="27" t="s">
        <v>27749</v>
      </c>
      <c r="T76" s="2">
        <f t="shared" si="44"/>
        <v>1</v>
      </c>
      <c r="U76" s="2">
        <f t="shared" si="45"/>
        <v>5</v>
      </c>
      <c r="V76" s="2">
        <f t="shared" si="46"/>
        <v>4</v>
      </c>
      <c r="W76" s="2">
        <f t="shared" si="47"/>
        <v>6</v>
      </c>
      <c r="X76" s="2">
        <f t="shared" si="48"/>
        <v>8</v>
      </c>
      <c r="Y76" s="2">
        <f t="shared" si="49"/>
        <v>3</v>
      </c>
      <c r="Z76" s="2">
        <f t="shared" si="50"/>
        <v>9</v>
      </c>
      <c r="AA76" s="2">
        <f t="shared" si="51"/>
        <v>2</v>
      </c>
      <c r="AB76" s="2">
        <f t="shared" si="52"/>
        <v>7</v>
      </c>
      <c r="AC76" s="2"/>
      <c r="AD76" s="2">
        <f t="shared" si="53"/>
        <v>0</v>
      </c>
      <c r="AE76" s="2">
        <f t="shared" si="54"/>
        <v>0</v>
      </c>
      <c r="AF76" s="2">
        <f t="shared" si="55"/>
        <v>0</v>
      </c>
      <c r="AG76" s="2">
        <f t="shared" si="56"/>
        <v>0</v>
      </c>
      <c r="AH76" s="2">
        <f t="shared" si="57"/>
        <v>0</v>
      </c>
      <c r="AI76" s="2">
        <f t="shared" si="58"/>
        <v>0</v>
      </c>
      <c r="AJ76" s="2">
        <f t="shared" si="59"/>
        <v>0</v>
      </c>
      <c r="AK76" s="2">
        <f t="shared" si="60"/>
        <v>0</v>
      </c>
      <c r="AL76" s="2">
        <f t="shared" si="61"/>
        <v>0</v>
      </c>
      <c r="AM76" s="2"/>
      <c r="AN76" s="2">
        <f t="shared" si="62"/>
        <v>1</v>
      </c>
      <c r="AO76" s="2">
        <f t="shared" si="63"/>
        <v>5</v>
      </c>
      <c r="AP76" s="2">
        <f t="shared" si="64"/>
        <v>4</v>
      </c>
      <c r="AQ76" s="2">
        <f t="shared" si="65"/>
        <v>6</v>
      </c>
      <c r="AR76" s="2">
        <f t="shared" si="66"/>
        <v>8</v>
      </c>
      <c r="AS76" s="2">
        <f t="shared" si="67"/>
        <v>3</v>
      </c>
      <c r="AT76" s="2">
        <f t="shared" si="68"/>
        <v>9</v>
      </c>
      <c r="AU76" s="2">
        <f t="shared" si="69"/>
        <v>2</v>
      </c>
      <c r="AV76" s="2">
        <f t="shared" si="70"/>
        <v>7</v>
      </c>
      <c r="AW76" s="2"/>
      <c r="AX76" s="5">
        <f t="shared" si="71"/>
        <v>4</v>
      </c>
      <c r="AY76" s="2">
        <f t="shared" si="72"/>
        <v>5</v>
      </c>
      <c r="AZ76" s="2">
        <f t="shared" si="73"/>
        <v>16</v>
      </c>
      <c r="BA76" s="2">
        <f t="shared" ref="BA76:BA139" si="78">SUM(AR76:AV76)</f>
        <v>29</v>
      </c>
      <c r="BB76" s="2">
        <f t="shared" ref="BB76:BB139" si="79">AX76*AY76+(AX76*(AX76+1))/2-AZ76</f>
        <v>14</v>
      </c>
      <c r="BC76" s="2">
        <f t="shared" ref="BC76:BC139" si="80">AX76*AY76+(AY76*(AY76+1)/2-BA76)</f>
        <v>6</v>
      </c>
      <c r="BD76" s="2">
        <f t="shared" ref="BD76:BD139" si="81">MIN(BB76:BC76)</f>
        <v>6</v>
      </c>
      <c r="BE76" s="19">
        <f t="shared" ref="BE76:BE139" si="82">AX76*AY76/2</f>
        <v>10</v>
      </c>
      <c r="BF76" s="19">
        <f t="shared" ref="BF76:BF139" si="83">SQRT((AX76*AY76*(AX76+AY76+1))/12)</f>
        <v>4.0824829046386304</v>
      </c>
      <c r="BG76" s="31">
        <f t="shared" ref="BG76:BG139" si="84">(BD76-BE76)/BF76</f>
        <v>-0.9797958971132712</v>
      </c>
      <c r="BH76" s="32">
        <f t="shared" si="74"/>
        <v>0.16359343889515282</v>
      </c>
      <c r="BI76" s="62">
        <f t="shared" si="75"/>
        <v>5.9718309859154932E-2</v>
      </c>
      <c r="BJ76" s="62" t="str">
        <f t="shared" ref="BJ76:BJ139" si="85">IF(BH76&lt;BI76,BH76,"")</f>
        <v/>
      </c>
      <c r="BK76" s="73" t="str">
        <f t="shared" ref="BK76:BK139" si="86">IF(BH76&lt;=MAX(BJ$11:BJ$365),"sign","")</f>
        <v/>
      </c>
      <c r="BM76" s="11">
        <f t="shared" si="76"/>
        <v>1.2114282194607426</v>
      </c>
    </row>
    <row r="77" spans="1:65">
      <c r="A77" s="30" t="s">
        <v>248</v>
      </c>
      <c r="B77" s="30" t="s">
        <v>249</v>
      </c>
      <c r="C77" s="30" t="s">
        <v>250</v>
      </c>
      <c r="D77" s="30" t="s">
        <v>251</v>
      </c>
      <c r="E77" s="30" t="s">
        <v>177</v>
      </c>
      <c r="F77" s="11" t="str">
        <f t="shared" si="77"/>
        <v>serine prot</v>
      </c>
      <c r="H77" s="11">
        <f>VLOOKUP($B77,data!$B$3:$Q$15316,'diff expr 0 vs 3 mites'!H$8,FALSE)</f>
        <v>6.1615718050000003</v>
      </c>
      <c r="I77" s="11">
        <f>VLOOKUP($B77,data!$B$3:$Q$15316,'diff expr 0 vs 3 mites'!I$8,FALSE)</f>
        <v>7.004203607</v>
      </c>
      <c r="J77" s="11">
        <f>VLOOKUP($B77,data!$B$3:$Q$15316,'diff expr 0 vs 3 mites'!J$8,FALSE)</f>
        <v>3.9776218399999999</v>
      </c>
      <c r="K77" s="11">
        <f>VLOOKUP($B77,data!$B$3:$Q$15316,'diff expr 0 vs 3 mites'!K$8,FALSE)</f>
        <v>8.9977107840000006</v>
      </c>
      <c r="L77" s="11">
        <f>VLOOKUP($B77,data!$B$3:$Q$15316,'diff expr 0 vs 3 mites'!L$8,FALSE)</f>
        <v>2.02742566</v>
      </c>
      <c r="M77" s="11">
        <f>VLOOKUP($B77,data!$B$3:$Q$15316,'diff expr 0 vs 3 mites'!M$8,FALSE)</f>
        <v>4.556995337</v>
      </c>
      <c r="N77" s="11">
        <f>VLOOKUP($B77,data!$B$3:$Q$15316,'diff expr 0 vs 3 mites'!N$8,FALSE)</f>
        <v>5.0687819019999996</v>
      </c>
      <c r="O77" s="11">
        <f>VLOOKUP($B77,data!$B$3:$Q$15316,'diff expr 0 vs 3 mites'!O$8,FALSE)</f>
        <v>0.47539058200000001</v>
      </c>
      <c r="P77" s="11">
        <f>VLOOKUP($B77,data!$B$3:$Q$15316,'diff expr 0 vs 3 mites'!P$8,FALSE)</f>
        <v>10.40694806</v>
      </c>
      <c r="R77" s="27" t="s">
        <v>27749</v>
      </c>
      <c r="T77" s="2">
        <f t="shared" si="44"/>
        <v>6</v>
      </c>
      <c r="U77" s="2">
        <f t="shared" si="45"/>
        <v>7</v>
      </c>
      <c r="V77" s="2">
        <f t="shared" si="46"/>
        <v>3</v>
      </c>
      <c r="W77" s="2">
        <f t="shared" si="47"/>
        <v>8</v>
      </c>
      <c r="X77" s="2">
        <f t="shared" si="48"/>
        <v>2</v>
      </c>
      <c r="Y77" s="2">
        <f t="shared" si="49"/>
        <v>4</v>
      </c>
      <c r="Z77" s="2">
        <f t="shared" si="50"/>
        <v>5</v>
      </c>
      <c r="AA77" s="2">
        <f t="shared" si="51"/>
        <v>1</v>
      </c>
      <c r="AB77" s="2">
        <f t="shared" si="52"/>
        <v>9</v>
      </c>
      <c r="AC77" s="2"/>
      <c r="AD77" s="2">
        <f t="shared" si="53"/>
        <v>0</v>
      </c>
      <c r="AE77" s="2">
        <f t="shared" si="54"/>
        <v>0</v>
      </c>
      <c r="AF77" s="2">
        <f t="shared" si="55"/>
        <v>0</v>
      </c>
      <c r="AG77" s="2">
        <f t="shared" si="56"/>
        <v>0</v>
      </c>
      <c r="AH77" s="2">
        <f t="shared" si="57"/>
        <v>0</v>
      </c>
      <c r="AI77" s="2">
        <f t="shared" si="58"/>
        <v>0</v>
      </c>
      <c r="AJ77" s="2">
        <f t="shared" si="59"/>
        <v>0</v>
      </c>
      <c r="AK77" s="2">
        <f t="shared" si="60"/>
        <v>0</v>
      </c>
      <c r="AL77" s="2">
        <f t="shared" si="61"/>
        <v>0</v>
      </c>
      <c r="AM77" s="2"/>
      <c r="AN77" s="2">
        <f t="shared" si="62"/>
        <v>6</v>
      </c>
      <c r="AO77" s="2">
        <f t="shared" si="63"/>
        <v>7</v>
      </c>
      <c r="AP77" s="2">
        <f t="shared" si="64"/>
        <v>3</v>
      </c>
      <c r="AQ77" s="2">
        <f t="shared" si="65"/>
        <v>8</v>
      </c>
      <c r="AR77" s="2">
        <f t="shared" si="66"/>
        <v>2</v>
      </c>
      <c r="AS77" s="2">
        <f t="shared" si="67"/>
        <v>4</v>
      </c>
      <c r="AT77" s="2">
        <f t="shared" si="68"/>
        <v>5</v>
      </c>
      <c r="AU77" s="2">
        <f t="shared" si="69"/>
        <v>1</v>
      </c>
      <c r="AV77" s="2">
        <f t="shared" si="70"/>
        <v>9</v>
      </c>
      <c r="AW77" s="2"/>
      <c r="AX77" s="5">
        <f t="shared" si="71"/>
        <v>4</v>
      </c>
      <c r="AY77" s="2">
        <f t="shared" si="72"/>
        <v>5</v>
      </c>
      <c r="AZ77" s="2">
        <f t="shared" si="73"/>
        <v>24</v>
      </c>
      <c r="BA77" s="2">
        <f t="shared" si="78"/>
        <v>21</v>
      </c>
      <c r="BB77" s="2">
        <f t="shared" si="79"/>
        <v>6</v>
      </c>
      <c r="BC77" s="2">
        <f t="shared" si="80"/>
        <v>14</v>
      </c>
      <c r="BD77" s="2">
        <f t="shared" si="81"/>
        <v>6</v>
      </c>
      <c r="BE77" s="19">
        <f t="shared" si="82"/>
        <v>10</v>
      </c>
      <c r="BF77" s="19">
        <f t="shared" si="83"/>
        <v>4.0824829046386304</v>
      </c>
      <c r="BG77" s="31">
        <f t="shared" si="84"/>
        <v>-0.9797958971132712</v>
      </c>
      <c r="BH77" s="32">
        <f t="shared" si="74"/>
        <v>0.16359343889515282</v>
      </c>
      <c r="BI77" s="62">
        <f t="shared" si="75"/>
        <v>5.9718309859154932E-2</v>
      </c>
      <c r="BJ77" s="62" t="str">
        <f t="shared" si="85"/>
        <v/>
      </c>
      <c r="BK77" s="73" t="str">
        <f t="shared" si="86"/>
        <v/>
      </c>
      <c r="BM77" s="11">
        <f t="shared" si="76"/>
        <v>-0.16136600610537274</v>
      </c>
    </row>
    <row r="78" spans="1:65">
      <c r="A78" s="30" t="s">
        <v>252</v>
      </c>
      <c r="B78" s="30" t="s">
        <v>253</v>
      </c>
      <c r="C78" s="30" t="s">
        <v>136</v>
      </c>
      <c r="D78" s="30" t="s">
        <v>254</v>
      </c>
      <c r="E78" s="30" t="s">
        <v>177</v>
      </c>
      <c r="F78" s="11" t="str">
        <f t="shared" si="77"/>
        <v>serine prot</v>
      </c>
      <c r="H78" s="11">
        <f>VLOOKUP($B78,data!$B$3:$Q$15316,'diff expr 0 vs 3 mites'!H$8,FALSE)</f>
        <v>0.33397776400000001</v>
      </c>
      <c r="I78" s="11">
        <f>VLOOKUP($B78,data!$B$3:$Q$15316,'diff expr 0 vs 3 mites'!I$8,FALSE)</f>
        <v>0.22454238000000001</v>
      </c>
      <c r="J78" s="11">
        <f>VLOOKUP($B78,data!$B$3:$Q$15316,'diff expr 0 vs 3 mites'!J$8,FALSE)</f>
        <v>0.205210004</v>
      </c>
      <c r="K78" s="11">
        <f>VLOOKUP($B78,data!$B$3:$Q$15316,'diff expr 0 vs 3 mites'!K$8,FALSE)</f>
        <v>0.46859316400000001</v>
      </c>
      <c r="L78" s="11">
        <f>VLOOKUP($B78,data!$B$3:$Q$15316,'diff expr 0 vs 3 mites'!L$8,FALSE)</f>
        <v>0.57877106300000003</v>
      </c>
      <c r="M78" s="11">
        <f>VLOOKUP($B78,data!$B$3:$Q$15316,'diff expr 0 vs 3 mites'!M$8,FALSE)</f>
        <v>0.54513470600000002</v>
      </c>
      <c r="N78" s="11">
        <f>VLOOKUP($B78,data!$B$3:$Q$15316,'diff expr 0 vs 3 mites'!N$8,FALSE)</f>
        <v>4.118355642</v>
      </c>
      <c r="O78" s="11">
        <f>VLOOKUP($B78,data!$B$3:$Q$15316,'diff expr 0 vs 3 mites'!O$8,FALSE)</f>
        <v>0.55791965099999996</v>
      </c>
      <c r="P78" s="11">
        <f>VLOOKUP($B78,data!$B$3:$Q$15316,'diff expr 0 vs 3 mites'!P$8,FALSE)</f>
        <v>1.381805121</v>
      </c>
      <c r="R78" s="27" t="s">
        <v>27749</v>
      </c>
      <c r="T78" s="2">
        <f t="shared" si="44"/>
        <v>3</v>
      </c>
      <c r="U78" s="2">
        <f t="shared" si="45"/>
        <v>2</v>
      </c>
      <c r="V78" s="2">
        <f t="shared" si="46"/>
        <v>1</v>
      </c>
      <c r="W78" s="2">
        <f t="shared" si="47"/>
        <v>4</v>
      </c>
      <c r="X78" s="2">
        <f t="shared" si="48"/>
        <v>7</v>
      </c>
      <c r="Y78" s="2">
        <f t="shared" si="49"/>
        <v>5</v>
      </c>
      <c r="Z78" s="2">
        <f t="shared" si="50"/>
        <v>9</v>
      </c>
      <c r="AA78" s="2">
        <f t="shared" si="51"/>
        <v>6</v>
      </c>
      <c r="AB78" s="2">
        <f t="shared" si="52"/>
        <v>8</v>
      </c>
      <c r="AC78" s="2"/>
      <c r="AD78" s="2">
        <f t="shared" si="53"/>
        <v>0</v>
      </c>
      <c r="AE78" s="2">
        <f t="shared" si="54"/>
        <v>0</v>
      </c>
      <c r="AF78" s="2">
        <f t="shared" si="55"/>
        <v>0</v>
      </c>
      <c r="AG78" s="2">
        <f t="shared" si="56"/>
        <v>0</v>
      </c>
      <c r="AH78" s="2">
        <f t="shared" si="57"/>
        <v>0</v>
      </c>
      <c r="AI78" s="2">
        <f t="shared" si="58"/>
        <v>0</v>
      </c>
      <c r="AJ78" s="2">
        <f t="shared" si="59"/>
        <v>0</v>
      </c>
      <c r="AK78" s="2">
        <f t="shared" si="60"/>
        <v>0</v>
      </c>
      <c r="AL78" s="2">
        <f t="shared" si="61"/>
        <v>0</v>
      </c>
      <c r="AM78" s="2"/>
      <c r="AN78" s="2">
        <f t="shared" si="62"/>
        <v>3</v>
      </c>
      <c r="AO78" s="2">
        <f t="shared" si="63"/>
        <v>2</v>
      </c>
      <c r="AP78" s="2">
        <f t="shared" si="64"/>
        <v>1</v>
      </c>
      <c r="AQ78" s="2">
        <f t="shared" si="65"/>
        <v>4</v>
      </c>
      <c r="AR78" s="2">
        <f t="shared" si="66"/>
        <v>7</v>
      </c>
      <c r="AS78" s="2">
        <f t="shared" si="67"/>
        <v>5</v>
      </c>
      <c r="AT78" s="2">
        <f t="shared" si="68"/>
        <v>9</v>
      </c>
      <c r="AU78" s="2">
        <f t="shared" si="69"/>
        <v>6</v>
      </c>
      <c r="AV78" s="2">
        <f t="shared" si="70"/>
        <v>8</v>
      </c>
      <c r="AW78" s="2"/>
      <c r="AX78" s="5">
        <f t="shared" si="71"/>
        <v>4</v>
      </c>
      <c r="AY78" s="2">
        <f t="shared" si="72"/>
        <v>5</v>
      </c>
      <c r="AZ78" s="2">
        <f t="shared" si="73"/>
        <v>10</v>
      </c>
      <c r="BA78" s="2">
        <f t="shared" si="78"/>
        <v>35</v>
      </c>
      <c r="BB78" s="2">
        <f t="shared" si="79"/>
        <v>20</v>
      </c>
      <c r="BC78" s="2">
        <f t="shared" si="80"/>
        <v>0</v>
      </c>
      <c r="BD78" s="2">
        <f t="shared" si="81"/>
        <v>0</v>
      </c>
      <c r="BE78" s="19">
        <f t="shared" si="82"/>
        <v>10</v>
      </c>
      <c r="BF78" s="19">
        <f t="shared" si="83"/>
        <v>4.0824829046386304</v>
      </c>
      <c r="BG78" s="31">
        <f t="shared" si="84"/>
        <v>-2.4494897427831779</v>
      </c>
      <c r="BH78" s="32">
        <f t="shared" si="74"/>
        <v>7.1529392177148241E-3</v>
      </c>
      <c r="BI78" s="62">
        <f t="shared" si="75"/>
        <v>2.8169014084507044E-4</v>
      </c>
      <c r="BJ78" s="62" t="str">
        <f t="shared" si="85"/>
        <v/>
      </c>
      <c r="BK78" s="73" t="str">
        <f t="shared" si="86"/>
        <v>sign</v>
      </c>
      <c r="BM78" s="11">
        <f t="shared" si="76"/>
        <v>0.66860988811241229</v>
      </c>
    </row>
    <row r="79" spans="1:65">
      <c r="A79" s="30" t="s">
        <v>255</v>
      </c>
      <c r="B79" s="30" t="s">
        <v>256</v>
      </c>
      <c r="C79" s="30" t="s">
        <v>136</v>
      </c>
      <c r="D79" s="30" t="s">
        <v>257</v>
      </c>
      <c r="E79" s="30" t="s">
        <v>177</v>
      </c>
      <c r="F79" s="11" t="str">
        <f t="shared" si="77"/>
        <v>serine prot</v>
      </c>
      <c r="H79" s="11">
        <f>VLOOKUP($B79,data!$B$3:$Q$15316,'diff expr 0 vs 3 mites'!H$8,FALSE)</f>
        <v>1.338422325</v>
      </c>
      <c r="I79" s="11">
        <f>VLOOKUP($B79,data!$B$3:$Q$15316,'diff expr 0 vs 3 mites'!I$8,FALSE)</f>
        <v>1.6794583190000001</v>
      </c>
      <c r="J79" s="11">
        <f>VLOOKUP($B79,data!$B$3:$Q$15316,'diff expr 0 vs 3 mites'!J$8,FALSE)</f>
        <v>1.5386521500000001</v>
      </c>
      <c r="K79" s="11">
        <f>VLOOKUP($B79,data!$B$3:$Q$15316,'diff expr 0 vs 3 mites'!K$8,FALSE)</f>
        <v>1.480778315</v>
      </c>
      <c r="L79" s="11">
        <f>VLOOKUP($B79,data!$B$3:$Q$15316,'diff expr 0 vs 3 mites'!L$8,FALSE)</f>
        <v>2.9928208889999999</v>
      </c>
      <c r="M79" s="11">
        <f>VLOOKUP($B79,data!$B$3:$Q$15316,'diff expr 0 vs 3 mites'!M$8,FALSE)</f>
        <v>1.0330582159999999</v>
      </c>
      <c r="N79" s="11">
        <f>VLOOKUP($B79,data!$B$3:$Q$15316,'diff expr 0 vs 3 mites'!N$8,FALSE)</f>
        <v>2.8058901230000002</v>
      </c>
      <c r="O79" s="11">
        <f>VLOOKUP($B79,data!$B$3:$Q$15316,'diff expr 0 vs 3 mites'!O$8,FALSE)</f>
        <v>2.0175495510000001</v>
      </c>
      <c r="P79" s="11">
        <f>VLOOKUP($B79,data!$B$3:$Q$15316,'diff expr 0 vs 3 mites'!P$8,FALSE)</f>
        <v>1.2057700609999999</v>
      </c>
      <c r="R79" s="27" t="s">
        <v>27749</v>
      </c>
      <c r="T79" s="2">
        <f t="shared" si="44"/>
        <v>3</v>
      </c>
      <c r="U79" s="2">
        <f t="shared" si="45"/>
        <v>6</v>
      </c>
      <c r="V79" s="2">
        <f t="shared" si="46"/>
        <v>5</v>
      </c>
      <c r="W79" s="2">
        <f t="shared" si="47"/>
        <v>4</v>
      </c>
      <c r="X79" s="2">
        <f t="shared" si="48"/>
        <v>9</v>
      </c>
      <c r="Y79" s="2">
        <f t="shared" si="49"/>
        <v>1</v>
      </c>
      <c r="Z79" s="2">
        <f t="shared" si="50"/>
        <v>8</v>
      </c>
      <c r="AA79" s="2">
        <f t="shared" si="51"/>
        <v>7</v>
      </c>
      <c r="AB79" s="2">
        <f t="shared" si="52"/>
        <v>2</v>
      </c>
      <c r="AC79" s="2"/>
      <c r="AD79" s="2">
        <f t="shared" si="53"/>
        <v>0</v>
      </c>
      <c r="AE79" s="2">
        <f t="shared" si="54"/>
        <v>0</v>
      </c>
      <c r="AF79" s="2">
        <f t="shared" si="55"/>
        <v>0</v>
      </c>
      <c r="AG79" s="2">
        <f t="shared" si="56"/>
        <v>0</v>
      </c>
      <c r="AH79" s="2">
        <f t="shared" si="57"/>
        <v>0</v>
      </c>
      <c r="AI79" s="2">
        <f t="shared" si="58"/>
        <v>0</v>
      </c>
      <c r="AJ79" s="2">
        <f t="shared" si="59"/>
        <v>0</v>
      </c>
      <c r="AK79" s="2">
        <f t="shared" si="60"/>
        <v>0</v>
      </c>
      <c r="AL79" s="2">
        <f t="shared" si="61"/>
        <v>0</v>
      </c>
      <c r="AM79" s="2"/>
      <c r="AN79" s="2">
        <f t="shared" si="62"/>
        <v>3</v>
      </c>
      <c r="AO79" s="2">
        <f t="shared" si="63"/>
        <v>6</v>
      </c>
      <c r="AP79" s="2">
        <f t="shared" si="64"/>
        <v>5</v>
      </c>
      <c r="AQ79" s="2">
        <f t="shared" si="65"/>
        <v>4</v>
      </c>
      <c r="AR79" s="2">
        <f t="shared" si="66"/>
        <v>9</v>
      </c>
      <c r="AS79" s="2">
        <f t="shared" si="67"/>
        <v>1</v>
      </c>
      <c r="AT79" s="2">
        <f t="shared" si="68"/>
        <v>8</v>
      </c>
      <c r="AU79" s="2">
        <f t="shared" si="69"/>
        <v>7</v>
      </c>
      <c r="AV79" s="2">
        <f t="shared" si="70"/>
        <v>2</v>
      </c>
      <c r="AW79" s="2"/>
      <c r="AX79" s="5">
        <f t="shared" si="71"/>
        <v>4</v>
      </c>
      <c r="AY79" s="2">
        <f t="shared" si="72"/>
        <v>5</v>
      </c>
      <c r="AZ79" s="2">
        <f t="shared" si="73"/>
        <v>18</v>
      </c>
      <c r="BA79" s="2">
        <f t="shared" si="78"/>
        <v>27</v>
      </c>
      <c r="BB79" s="2">
        <f t="shared" si="79"/>
        <v>12</v>
      </c>
      <c r="BC79" s="2">
        <f t="shared" si="80"/>
        <v>8</v>
      </c>
      <c r="BD79" s="2">
        <f t="shared" si="81"/>
        <v>8</v>
      </c>
      <c r="BE79" s="19">
        <f t="shared" si="82"/>
        <v>10</v>
      </c>
      <c r="BF79" s="19">
        <f t="shared" si="83"/>
        <v>4.0824829046386304</v>
      </c>
      <c r="BG79" s="31">
        <f t="shared" si="84"/>
        <v>-0.4898979485566356</v>
      </c>
      <c r="BH79" s="32">
        <f t="shared" si="74"/>
        <v>0.31210305738320299</v>
      </c>
      <c r="BI79" s="62">
        <f t="shared" si="75"/>
        <v>7.6619718309859156E-2</v>
      </c>
      <c r="BJ79" s="62" t="str">
        <f t="shared" si="85"/>
        <v/>
      </c>
      <c r="BK79" s="73" t="str">
        <f t="shared" si="86"/>
        <v/>
      </c>
      <c r="BM79" s="11">
        <f t="shared" si="76"/>
        <v>0.1246323429933357</v>
      </c>
    </row>
    <row r="80" spans="1:65">
      <c r="A80" s="30" t="s">
        <v>258</v>
      </c>
      <c r="B80" s="30" t="s">
        <v>259</v>
      </c>
      <c r="C80" s="30" t="s">
        <v>260</v>
      </c>
      <c r="D80" s="30" t="s">
        <v>261</v>
      </c>
      <c r="E80" s="30" t="s">
        <v>177</v>
      </c>
      <c r="F80" s="11" t="str">
        <f t="shared" si="77"/>
        <v>serine prot</v>
      </c>
      <c r="H80" s="11">
        <f>VLOOKUP($B80,data!$B$3:$Q$15316,'diff expr 0 vs 3 mites'!H$8,FALSE)</f>
        <v>49.92715261</v>
      </c>
      <c r="I80" s="11">
        <f>VLOOKUP($B80,data!$B$3:$Q$15316,'diff expr 0 vs 3 mites'!I$8,FALSE)</f>
        <v>42.843623520000001</v>
      </c>
      <c r="J80" s="11">
        <f>VLOOKUP($B80,data!$B$3:$Q$15316,'diff expr 0 vs 3 mites'!J$8,FALSE)</f>
        <v>16.875333860000001</v>
      </c>
      <c r="K80" s="11">
        <f>VLOOKUP($B80,data!$B$3:$Q$15316,'diff expr 0 vs 3 mites'!K$8,FALSE)</f>
        <v>57.915178859999997</v>
      </c>
      <c r="L80" s="11">
        <f>VLOOKUP($B80,data!$B$3:$Q$15316,'diff expr 0 vs 3 mites'!L$8,FALSE)</f>
        <v>0.78799545999999998</v>
      </c>
      <c r="M80" s="11">
        <f>VLOOKUP($B80,data!$B$3:$Q$15316,'diff expr 0 vs 3 mites'!M$8,FALSE)</f>
        <v>1.9735763099999999</v>
      </c>
      <c r="N80" s="11">
        <f>VLOOKUP($B80,data!$B$3:$Q$15316,'diff expr 0 vs 3 mites'!N$8,FALSE)</f>
        <v>49.554920299999999</v>
      </c>
      <c r="O80" s="11">
        <f>VLOOKUP($B80,data!$B$3:$Q$15316,'diff expr 0 vs 3 mites'!O$8,FALSE)</f>
        <v>0.55430730800000005</v>
      </c>
      <c r="P80" s="11">
        <f>VLOOKUP($B80,data!$B$3:$Q$15316,'diff expr 0 vs 3 mites'!P$8,FALSE)</f>
        <v>2.5397880310000001</v>
      </c>
      <c r="R80" s="27" t="s">
        <v>27749</v>
      </c>
      <c r="T80" s="2">
        <f t="shared" si="44"/>
        <v>8</v>
      </c>
      <c r="U80" s="2">
        <f t="shared" si="45"/>
        <v>6</v>
      </c>
      <c r="V80" s="2">
        <f t="shared" si="46"/>
        <v>5</v>
      </c>
      <c r="W80" s="2">
        <f t="shared" si="47"/>
        <v>9</v>
      </c>
      <c r="X80" s="2">
        <f t="shared" si="48"/>
        <v>2</v>
      </c>
      <c r="Y80" s="2">
        <f t="shared" si="49"/>
        <v>3</v>
      </c>
      <c r="Z80" s="2">
        <f t="shared" si="50"/>
        <v>7</v>
      </c>
      <c r="AA80" s="2">
        <f t="shared" si="51"/>
        <v>1</v>
      </c>
      <c r="AB80" s="2">
        <f t="shared" si="52"/>
        <v>4</v>
      </c>
      <c r="AC80" s="2"/>
      <c r="AD80" s="2">
        <f t="shared" si="53"/>
        <v>0</v>
      </c>
      <c r="AE80" s="2">
        <f t="shared" si="54"/>
        <v>0</v>
      </c>
      <c r="AF80" s="2">
        <f t="shared" si="55"/>
        <v>0</v>
      </c>
      <c r="AG80" s="2">
        <f t="shared" si="56"/>
        <v>0</v>
      </c>
      <c r="AH80" s="2">
        <f t="shared" si="57"/>
        <v>0</v>
      </c>
      <c r="AI80" s="2">
        <f t="shared" si="58"/>
        <v>0</v>
      </c>
      <c r="AJ80" s="2">
        <f t="shared" si="59"/>
        <v>0</v>
      </c>
      <c r="AK80" s="2">
        <f t="shared" si="60"/>
        <v>0</v>
      </c>
      <c r="AL80" s="2">
        <f t="shared" si="61"/>
        <v>0</v>
      </c>
      <c r="AM80" s="2"/>
      <c r="AN80" s="2">
        <f t="shared" si="62"/>
        <v>8</v>
      </c>
      <c r="AO80" s="2">
        <f t="shared" si="63"/>
        <v>6</v>
      </c>
      <c r="AP80" s="2">
        <f t="shared" si="64"/>
        <v>5</v>
      </c>
      <c r="AQ80" s="2">
        <f t="shared" si="65"/>
        <v>9</v>
      </c>
      <c r="AR80" s="2">
        <f t="shared" si="66"/>
        <v>2</v>
      </c>
      <c r="AS80" s="2">
        <f t="shared" si="67"/>
        <v>3</v>
      </c>
      <c r="AT80" s="2">
        <f t="shared" si="68"/>
        <v>7</v>
      </c>
      <c r="AU80" s="2">
        <f t="shared" si="69"/>
        <v>1</v>
      </c>
      <c r="AV80" s="2">
        <f t="shared" si="70"/>
        <v>4</v>
      </c>
      <c r="AW80" s="2"/>
      <c r="AX80" s="5">
        <f t="shared" si="71"/>
        <v>4</v>
      </c>
      <c r="AY80" s="2">
        <f t="shared" si="72"/>
        <v>5</v>
      </c>
      <c r="AZ80" s="2">
        <f t="shared" si="73"/>
        <v>28</v>
      </c>
      <c r="BA80" s="2">
        <f t="shared" si="78"/>
        <v>17</v>
      </c>
      <c r="BB80" s="2">
        <f t="shared" si="79"/>
        <v>2</v>
      </c>
      <c r="BC80" s="2">
        <f t="shared" si="80"/>
        <v>18</v>
      </c>
      <c r="BD80" s="2">
        <f t="shared" si="81"/>
        <v>2</v>
      </c>
      <c r="BE80" s="19">
        <f t="shared" si="82"/>
        <v>10</v>
      </c>
      <c r="BF80" s="19">
        <f t="shared" si="83"/>
        <v>4.0824829046386304</v>
      </c>
      <c r="BG80" s="31">
        <f t="shared" si="84"/>
        <v>-1.9595917942265424</v>
      </c>
      <c r="BH80" s="32">
        <f t="shared" si="74"/>
        <v>2.5021760624352556E-2</v>
      </c>
      <c r="BI80" s="62">
        <f t="shared" si="75"/>
        <v>2.2253521126760566E-2</v>
      </c>
      <c r="BJ80" s="62" t="str">
        <f t="shared" si="85"/>
        <v/>
      </c>
      <c r="BK80" s="73" t="str">
        <f t="shared" si="86"/>
        <v/>
      </c>
      <c r="BM80" s="11">
        <f t="shared" si="76"/>
        <v>-0.57749095107097659</v>
      </c>
    </row>
    <row r="81" spans="1:65">
      <c r="A81" s="30" t="s">
        <v>262</v>
      </c>
      <c r="B81" s="30" t="s">
        <v>263</v>
      </c>
      <c r="C81" s="30" t="s">
        <v>136</v>
      </c>
      <c r="D81" s="30" t="s">
        <v>264</v>
      </c>
      <c r="E81" s="30" t="s">
        <v>177</v>
      </c>
      <c r="F81" s="11" t="str">
        <f t="shared" si="77"/>
        <v>serine prot</v>
      </c>
      <c r="H81" s="11">
        <f>VLOOKUP($B81,data!$B$3:$Q$15316,'diff expr 0 vs 3 mites'!H$8,FALSE)</f>
        <v>2.7900486610000002</v>
      </c>
      <c r="I81" s="11">
        <f>VLOOKUP($B81,data!$B$3:$Q$15316,'diff expr 0 vs 3 mites'!I$8,FALSE)</f>
        <v>27.888110489999999</v>
      </c>
      <c r="J81" s="11">
        <f>VLOOKUP($B81,data!$B$3:$Q$15316,'diff expr 0 vs 3 mites'!J$8,FALSE)</f>
        <v>15.269438689999999</v>
      </c>
      <c r="K81" s="11">
        <f>VLOOKUP($B81,data!$B$3:$Q$15316,'diff expr 0 vs 3 mites'!K$8,FALSE)</f>
        <v>20.584656429999999</v>
      </c>
      <c r="L81" s="11">
        <f>VLOOKUP($B81,data!$B$3:$Q$15316,'diff expr 0 vs 3 mites'!L$8,FALSE)</f>
        <v>4.4977216059999998</v>
      </c>
      <c r="M81" s="11">
        <f>VLOOKUP($B81,data!$B$3:$Q$15316,'diff expr 0 vs 3 mites'!M$8,FALSE)</f>
        <v>5.9573364570000003</v>
      </c>
      <c r="N81" s="11">
        <f>VLOOKUP($B81,data!$B$3:$Q$15316,'diff expr 0 vs 3 mites'!N$8,FALSE)</f>
        <v>2.9193197240000002</v>
      </c>
      <c r="O81" s="11">
        <f>VLOOKUP($B81,data!$B$3:$Q$15316,'diff expr 0 vs 3 mites'!O$8,FALSE)</f>
        <v>9.1840290620000005</v>
      </c>
      <c r="P81" s="11">
        <f>VLOOKUP($B81,data!$B$3:$Q$15316,'diff expr 0 vs 3 mites'!P$8,FALSE)</f>
        <v>13.89258049</v>
      </c>
      <c r="R81" s="27" t="s">
        <v>27749</v>
      </c>
      <c r="T81" s="2">
        <f t="shared" si="44"/>
        <v>1</v>
      </c>
      <c r="U81" s="2">
        <f t="shared" si="45"/>
        <v>9</v>
      </c>
      <c r="V81" s="2">
        <f t="shared" si="46"/>
        <v>7</v>
      </c>
      <c r="W81" s="2">
        <f t="shared" si="47"/>
        <v>8</v>
      </c>
      <c r="X81" s="2">
        <f t="shared" si="48"/>
        <v>3</v>
      </c>
      <c r="Y81" s="2">
        <f t="shared" si="49"/>
        <v>4</v>
      </c>
      <c r="Z81" s="2">
        <f t="shared" si="50"/>
        <v>2</v>
      </c>
      <c r="AA81" s="2">
        <f t="shared" si="51"/>
        <v>5</v>
      </c>
      <c r="AB81" s="2">
        <f t="shared" si="52"/>
        <v>6</v>
      </c>
      <c r="AC81" s="2"/>
      <c r="AD81" s="2">
        <f t="shared" si="53"/>
        <v>0</v>
      </c>
      <c r="AE81" s="2">
        <f t="shared" si="54"/>
        <v>0</v>
      </c>
      <c r="AF81" s="2">
        <f t="shared" si="55"/>
        <v>0</v>
      </c>
      <c r="AG81" s="2">
        <f t="shared" si="56"/>
        <v>0</v>
      </c>
      <c r="AH81" s="2">
        <f t="shared" si="57"/>
        <v>0</v>
      </c>
      <c r="AI81" s="2">
        <f t="shared" si="58"/>
        <v>0</v>
      </c>
      <c r="AJ81" s="2">
        <f t="shared" si="59"/>
        <v>0</v>
      </c>
      <c r="AK81" s="2">
        <f t="shared" si="60"/>
        <v>0</v>
      </c>
      <c r="AL81" s="2">
        <f t="shared" si="61"/>
        <v>0</v>
      </c>
      <c r="AM81" s="2"/>
      <c r="AN81" s="2">
        <f t="shared" si="62"/>
        <v>1</v>
      </c>
      <c r="AO81" s="2">
        <f t="shared" si="63"/>
        <v>9</v>
      </c>
      <c r="AP81" s="2">
        <f t="shared" si="64"/>
        <v>7</v>
      </c>
      <c r="AQ81" s="2">
        <f t="shared" si="65"/>
        <v>8</v>
      </c>
      <c r="AR81" s="2">
        <f t="shared" si="66"/>
        <v>3</v>
      </c>
      <c r="AS81" s="2">
        <f t="shared" si="67"/>
        <v>4</v>
      </c>
      <c r="AT81" s="2">
        <f t="shared" si="68"/>
        <v>2</v>
      </c>
      <c r="AU81" s="2">
        <f t="shared" si="69"/>
        <v>5</v>
      </c>
      <c r="AV81" s="2">
        <f t="shared" si="70"/>
        <v>6</v>
      </c>
      <c r="AW81" s="2"/>
      <c r="AX81" s="5">
        <f t="shared" si="71"/>
        <v>4</v>
      </c>
      <c r="AY81" s="2">
        <f t="shared" si="72"/>
        <v>5</v>
      </c>
      <c r="AZ81" s="2">
        <f t="shared" si="73"/>
        <v>25</v>
      </c>
      <c r="BA81" s="2">
        <f t="shared" si="78"/>
        <v>20</v>
      </c>
      <c r="BB81" s="2">
        <f t="shared" si="79"/>
        <v>5</v>
      </c>
      <c r="BC81" s="2">
        <f t="shared" si="80"/>
        <v>15</v>
      </c>
      <c r="BD81" s="2">
        <f t="shared" si="81"/>
        <v>5</v>
      </c>
      <c r="BE81" s="19">
        <f t="shared" si="82"/>
        <v>10</v>
      </c>
      <c r="BF81" s="19">
        <f t="shared" si="83"/>
        <v>4.0824829046386304</v>
      </c>
      <c r="BG81" s="31">
        <f t="shared" si="84"/>
        <v>-1.2247448713915889</v>
      </c>
      <c r="BH81" s="32">
        <f t="shared" si="74"/>
        <v>0.1103356809599234</v>
      </c>
      <c r="BI81" s="62">
        <f t="shared" si="75"/>
        <v>5.1267605633802817E-2</v>
      </c>
      <c r="BJ81" s="62" t="str">
        <f t="shared" si="85"/>
        <v/>
      </c>
      <c r="BK81" s="73" t="str">
        <f t="shared" si="86"/>
        <v/>
      </c>
      <c r="BM81" s="11">
        <f t="shared" si="76"/>
        <v>-0.35823295519129561</v>
      </c>
    </row>
    <row r="82" spans="1:65">
      <c r="A82" s="30" t="s">
        <v>265</v>
      </c>
      <c r="B82" s="30" t="s">
        <v>266</v>
      </c>
      <c r="C82" s="30" t="s">
        <v>267</v>
      </c>
      <c r="D82" s="30" t="s">
        <v>268</v>
      </c>
      <c r="E82" s="30" t="s">
        <v>177</v>
      </c>
      <c r="F82" s="11" t="str">
        <f t="shared" si="77"/>
        <v>serine prot</v>
      </c>
      <c r="H82" s="11">
        <f>VLOOKUP($B82,data!$B$3:$Q$15316,'diff expr 0 vs 3 mites'!H$8,FALSE)</f>
        <v>1.4779909870000001</v>
      </c>
      <c r="I82" s="11">
        <f>VLOOKUP($B82,data!$B$3:$Q$15316,'diff expr 0 vs 3 mites'!I$8,FALSE)</f>
        <v>1.1356499900000001</v>
      </c>
      <c r="J82" s="11">
        <f>VLOOKUP($B82,data!$B$3:$Q$15316,'diff expr 0 vs 3 mites'!J$8,FALSE)</f>
        <v>0.31784896899999998</v>
      </c>
      <c r="K82" s="11">
        <f>VLOOKUP($B82,data!$B$3:$Q$15316,'diff expr 0 vs 3 mites'!K$8,FALSE)</f>
        <v>0.57603342099999999</v>
      </c>
      <c r="L82" s="11">
        <f>VLOOKUP($B82,data!$B$3:$Q$15316,'diff expr 0 vs 3 mites'!L$8,FALSE)</f>
        <v>8.3242363729999997</v>
      </c>
      <c r="M82" s="11">
        <f>VLOOKUP($B82,data!$B$3:$Q$15316,'diff expr 0 vs 3 mites'!M$8,FALSE)</f>
        <v>1.4803661749999999</v>
      </c>
      <c r="N82" s="11">
        <f>VLOOKUP($B82,data!$B$3:$Q$15316,'diff expr 0 vs 3 mites'!N$8,FALSE)</f>
        <v>5.9109543149999997</v>
      </c>
      <c r="O82" s="11">
        <f>VLOOKUP($B82,data!$B$3:$Q$15316,'diff expr 0 vs 3 mites'!O$8,FALSE)</f>
        <v>1.4013398189999999</v>
      </c>
      <c r="P82" s="11">
        <f>VLOOKUP($B82,data!$B$3:$Q$15316,'diff expr 0 vs 3 mites'!P$8,FALSE)</f>
        <v>1.1465745650000001</v>
      </c>
      <c r="R82" s="27" t="s">
        <v>27749</v>
      </c>
      <c r="T82" s="2">
        <f t="shared" si="44"/>
        <v>6</v>
      </c>
      <c r="U82" s="2">
        <f t="shared" si="45"/>
        <v>3</v>
      </c>
      <c r="V82" s="2">
        <f t="shared" si="46"/>
        <v>1</v>
      </c>
      <c r="W82" s="2">
        <f t="shared" si="47"/>
        <v>2</v>
      </c>
      <c r="X82" s="2">
        <f t="shared" si="48"/>
        <v>9</v>
      </c>
      <c r="Y82" s="2">
        <f t="shared" si="49"/>
        <v>7</v>
      </c>
      <c r="Z82" s="2">
        <f t="shared" si="50"/>
        <v>8</v>
      </c>
      <c r="AA82" s="2">
        <f t="shared" si="51"/>
        <v>5</v>
      </c>
      <c r="AB82" s="2">
        <f t="shared" si="52"/>
        <v>4</v>
      </c>
      <c r="AC82" s="2"/>
      <c r="AD82" s="2">
        <f t="shared" si="53"/>
        <v>0</v>
      </c>
      <c r="AE82" s="2">
        <f t="shared" si="54"/>
        <v>0</v>
      </c>
      <c r="AF82" s="2">
        <f t="shared" si="55"/>
        <v>0</v>
      </c>
      <c r="AG82" s="2">
        <f t="shared" si="56"/>
        <v>0</v>
      </c>
      <c r="AH82" s="2">
        <f t="shared" si="57"/>
        <v>0</v>
      </c>
      <c r="AI82" s="2">
        <f t="shared" si="58"/>
        <v>0</v>
      </c>
      <c r="AJ82" s="2">
        <f t="shared" si="59"/>
        <v>0</v>
      </c>
      <c r="AK82" s="2">
        <f t="shared" si="60"/>
        <v>0</v>
      </c>
      <c r="AL82" s="2">
        <f t="shared" si="61"/>
        <v>0</v>
      </c>
      <c r="AM82" s="2"/>
      <c r="AN82" s="2">
        <f t="shared" si="62"/>
        <v>6</v>
      </c>
      <c r="AO82" s="2">
        <f t="shared" si="63"/>
        <v>3</v>
      </c>
      <c r="AP82" s="2">
        <f t="shared" si="64"/>
        <v>1</v>
      </c>
      <c r="AQ82" s="2">
        <f t="shared" si="65"/>
        <v>2</v>
      </c>
      <c r="AR82" s="2">
        <f t="shared" si="66"/>
        <v>9</v>
      </c>
      <c r="AS82" s="2">
        <f t="shared" si="67"/>
        <v>7</v>
      </c>
      <c r="AT82" s="2">
        <f t="shared" si="68"/>
        <v>8</v>
      </c>
      <c r="AU82" s="2">
        <f t="shared" si="69"/>
        <v>5</v>
      </c>
      <c r="AV82" s="2">
        <f t="shared" si="70"/>
        <v>4</v>
      </c>
      <c r="AW82" s="2"/>
      <c r="AX82" s="5">
        <f t="shared" si="71"/>
        <v>4</v>
      </c>
      <c r="AY82" s="2">
        <f t="shared" si="72"/>
        <v>5</v>
      </c>
      <c r="AZ82" s="2">
        <f t="shared" si="73"/>
        <v>12</v>
      </c>
      <c r="BA82" s="2">
        <f t="shared" si="78"/>
        <v>33</v>
      </c>
      <c r="BB82" s="2">
        <f t="shared" si="79"/>
        <v>18</v>
      </c>
      <c r="BC82" s="2">
        <f t="shared" si="80"/>
        <v>2</v>
      </c>
      <c r="BD82" s="2">
        <f t="shared" si="81"/>
        <v>2</v>
      </c>
      <c r="BE82" s="19">
        <f t="shared" si="82"/>
        <v>10</v>
      </c>
      <c r="BF82" s="19">
        <f t="shared" si="83"/>
        <v>4.0824829046386304</v>
      </c>
      <c r="BG82" s="31">
        <f t="shared" si="84"/>
        <v>-1.9595917942265424</v>
      </c>
      <c r="BH82" s="32">
        <f t="shared" si="74"/>
        <v>2.5021760624352556E-2</v>
      </c>
      <c r="BI82" s="62">
        <f t="shared" si="75"/>
        <v>2.2253521126760566E-2</v>
      </c>
      <c r="BJ82" s="62" t="str">
        <f t="shared" si="85"/>
        <v/>
      </c>
      <c r="BK82" s="73" t="str">
        <f t="shared" si="86"/>
        <v/>
      </c>
      <c r="BM82" s="11">
        <f t="shared" si="76"/>
        <v>0.61967273925939415</v>
      </c>
    </row>
    <row r="83" spans="1:65">
      <c r="A83" s="30" t="s">
        <v>269</v>
      </c>
      <c r="B83" s="30" t="s">
        <v>270</v>
      </c>
      <c r="C83" s="30" t="s">
        <v>136</v>
      </c>
      <c r="D83" s="30" t="s">
        <v>271</v>
      </c>
      <c r="E83" s="30" t="s">
        <v>177</v>
      </c>
      <c r="F83" s="11" t="str">
        <f t="shared" si="77"/>
        <v>serine prot</v>
      </c>
      <c r="H83" s="11">
        <f>VLOOKUP($B83,data!$B$3:$Q$15316,'diff expr 0 vs 3 mites'!H$8,FALSE)</f>
        <v>0.418420499</v>
      </c>
      <c r="I83" s="11">
        <f>VLOOKUP($B83,data!$B$3:$Q$15316,'diff expr 0 vs 3 mites'!I$8,FALSE)</f>
        <v>0.50234917700000004</v>
      </c>
      <c r="J83" s="11">
        <f>VLOOKUP($B83,data!$B$3:$Q$15316,'diff expr 0 vs 3 mites'!J$8,FALSE)</f>
        <v>0.24424041799999999</v>
      </c>
      <c r="K83" s="11">
        <f>VLOOKUP($B83,data!$B$3:$Q$15316,'diff expr 0 vs 3 mites'!K$8,FALSE)</f>
        <v>0.55445686599999999</v>
      </c>
      <c r="L83" s="11">
        <f>VLOOKUP($B83,data!$B$3:$Q$15316,'diff expr 0 vs 3 mites'!L$8,FALSE)</f>
        <v>6.7072414870000001</v>
      </c>
      <c r="M83" s="11">
        <f>VLOOKUP($B83,data!$B$3:$Q$15316,'diff expr 0 vs 3 mites'!M$8,FALSE)</f>
        <v>0.94295906200000001</v>
      </c>
      <c r="N83" s="11">
        <f>VLOOKUP($B83,data!$B$3:$Q$15316,'diff expr 0 vs 3 mites'!N$8,FALSE)</f>
        <v>5.1247757639999998</v>
      </c>
      <c r="O83" s="11">
        <f>VLOOKUP($B83,data!$B$3:$Q$15316,'diff expr 0 vs 3 mites'!O$8,FALSE)</f>
        <v>0.60924932099999995</v>
      </c>
      <c r="P83" s="11">
        <f>VLOOKUP($B83,data!$B$3:$Q$15316,'diff expr 0 vs 3 mites'!P$8,FALSE)</f>
        <v>0.649192459</v>
      </c>
      <c r="R83" s="27" t="s">
        <v>27749</v>
      </c>
      <c r="T83" s="2">
        <f t="shared" si="44"/>
        <v>2</v>
      </c>
      <c r="U83" s="2">
        <f t="shared" si="45"/>
        <v>3</v>
      </c>
      <c r="V83" s="2">
        <f t="shared" si="46"/>
        <v>1</v>
      </c>
      <c r="W83" s="2">
        <f t="shared" si="47"/>
        <v>4</v>
      </c>
      <c r="X83" s="2">
        <f t="shared" si="48"/>
        <v>9</v>
      </c>
      <c r="Y83" s="2">
        <f t="shared" si="49"/>
        <v>7</v>
      </c>
      <c r="Z83" s="2">
        <f t="shared" si="50"/>
        <v>8</v>
      </c>
      <c r="AA83" s="2">
        <f t="shared" si="51"/>
        <v>5</v>
      </c>
      <c r="AB83" s="2">
        <f t="shared" si="52"/>
        <v>6</v>
      </c>
      <c r="AC83" s="2"/>
      <c r="AD83" s="2">
        <f t="shared" si="53"/>
        <v>0</v>
      </c>
      <c r="AE83" s="2">
        <f t="shared" si="54"/>
        <v>0</v>
      </c>
      <c r="AF83" s="2">
        <f t="shared" si="55"/>
        <v>0</v>
      </c>
      <c r="AG83" s="2">
        <f t="shared" si="56"/>
        <v>0</v>
      </c>
      <c r="AH83" s="2">
        <f t="shared" si="57"/>
        <v>0</v>
      </c>
      <c r="AI83" s="2">
        <f t="shared" si="58"/>
        <v>0</v>
      </c>
      <c r="AJ83" s="2">
        <f t="shared" si="59"/>
        <v>0</v>
      </c>
      <c r="AK83" s="2">
        <f t="shared" si="60"/>
        <v>0</v>
      </c>
      <c r="AL83" s="2">
        <f t="shared" si="61"/>
        <v>0</v>
      </c>
      <c r="AM83" s="2"/>
      <c r="AN83" s="2">
        <f t="shared" si="62"/>
        <v>2</v>
      </c>
      <c r="AO83" s="2">
        <f t="shared" si="63"/>
        <v>3</v>
      </c>
      <c r="AP83" s="2">
        <f t="shared" si="64"/>
        <v>1</v>
      </c>
      <c r="AQ83" s="2">
        <f t="shared" si="65"/>
        <v>4</v>
      </c>
      <c r="AR83" s="2">
        <f t="shared" si="66"/>
        <v>9</v>
      </c>
      <c r="AS83" s="2">
        <f t="shared" si="67"/>
        <v>7</v>
      </c>
      <c r="AT83" s="2">
        <f t="shared" si="68"/>
        <v>8</v>
      </c>
      <c r="AU83" s="2">
        <f t="shared" si="69"/>
        <v>5</v>
      </c>
      <c r="AV83" s="2">
        <f t="shared" si="70"/>
        <v>6</v>
      </c>
      <c r="AW83" s="2"/>
      <c r="AX83" s="5">
        <f t="shared" si="71"/>
        <v>4</v>
      </c>
      <c r="AY83" s="2">
        <f t="shared" si="72"/>
        <v>5</v>
      </c>
      <c r="AZ83" s="2">
        <f t="shared" si="73"/>
        <v>10</v>
      </c>
      <c r="BA83" s="2">
        <f t="shared" si="78"/>
        <v>35</v>
      </c>
      <c r="BB83" s="2">
        <f t="shared" si="79"/>
        <v>20</v>
      </c>
      <c r="BC83" s="2">
        <f t="shared" si="80"/>
        <v>0</v>
      </c>
      <c r="BD83" s="2">
        <f t="shared" si="81"/>
        <v>0</v>
      </c>
      <c r="BE83" s="19">
        <f t="shared" si="82"/>
        <v>10</v>
      </c>
      <c r="BF83" s="19">
        <f t="shared" si="83"/>
        <v>4.0824829046386304</v>
      </c>
      <c r="BG83" s="31">
        <f t="shared" si="84"/>
        <v>-2.4494897427831779</v>
      </c>
      <c r="BH83" s="32">
        <f t="shared" si="74"/>
        <v>7.1529392177148241E-3</v>
      </c>
      <c r="BI83" s="62">
        <f t="shared" si="75"/>
        <v>2.8169014084507044E-4</v>
      </c>
      <c r="BJ83" s="62" t="str">
        <f t="shared" si="85"/>
        <v/>
      </c>
      <c r="BK83" s="73" t="str">
        <f t="shared" si="86"/>
        <v>sign</v>
      </c>
      <c r="BM83" s="11">
        <f t="shared" si="76"/>
        <v>0.81485961602911183</v>
      </c>
    </row>
    <row r="84" spans="1:65">
      <c r="A84" s="30" t="s">
        <v>272</v>
      </c>
      <c r="B84" s="30" t="s">
        <v>273</v>
      </c>
      <c r="C84" s="30" t="s">
        <v>136</v>
      </c>
      <c r="D84" s="30" t="s">
        <v>274</v>
      </c>
      <c r="E84" s="30" t="s">
        <v>177</v>
      </c>
      <c r="F84" s="11" t="str">
        <f t="shared" si="77"/>
        <v>serine prot</v>
      </c>
      <c r="H84" s="11">
        <f>VLOOKUP($B84,data!$B$3:$Q$15316,'diff expr 0 vs 3 mites'!H$8,FALSE)</f>
        <v>1.5780707839999999</v>
      </c>
      <c r="I84" s="11">
        <f>VLOOKUP($B84,data!$B$3:$Q$15316,'diff expr 0 vs 3 mites'!I$8,FALSE)</f>
        <v>1.45739028</v>
      </c>
      <c r="J84" s="11">
        <f>VLOOKUP($B84,data!$B$3:$Q$15316,'diff expr 0 vs 3 mites'!J$8,FALSE)</f>
        <v>0.54697254799999995</v>
      </c>
      <c r="K84" s="11">
        <f>VLOOKUP($B84,data!$B$3:$Q$15316,'diff expr 0 vs 3 mites'!K$8,FALSE)</f>
        <v>1.324698529</v>
      </c>
      <c r="L84" s="11">
        <f>VLOOKUP($B84,data!$B$3:$Q$15316,'diff expr 0 vs 3 mites'!L$8,FALSE)</f>
        <v>12.97247546</v>
      </c>
      <c r="M84" s="11">
        <f>VLOOKUP($B84,data!$B$3:$Q$15316,'diff expr 0 vs 3 mites'!M$8,FALSE)</f>
        <v>2.20654511</v>
      </c>
      <c r="N84" s="11">
        <f>VLOOKUP($B84,data!$B$3:$Q$15316,'diff expr 0 vs 3 mites'!N$8,FALSE)</f>
        <v>24.273865910000001</v>
      </c>
      <c r="O84" s="11">
        <f>VLOOKUP($B84,data!$B$3:$Q$15316,'diff expr 0 vs 3 mites'!O$8,FALSE)</f>
        <v>2.0826634999999998</v>
      </c>
      <c r="P84" s="11">
        <f>VLOOKUP($B84,data!$B$3:$Q$15316,'diff expr 0 vs 3 mites'!P$8,FALSE)</f>
        <v>9.6681439129999998</v>
      </c>
      <c r="R84" s="27" t="s">
        <v>27749</v>
      </c>
      <c r="T84" s="2">
        <f t="shared" si="44"/>
        <v>4</v>
      </c>
      <c r="U84" s="2">
        <f t="shared" si="45"/>
        <v>3</v>
      </c>
      <c r="V84" s="2">
        <f t="shared" si="46"/>
        <v>1</v>
      </c>
      <c r="W84" s="2">
        <f t="shared" si="47"/>
        <v>2</v>
      </c>
      <c r="X84" s="2">
        <f t="shared" si="48"/>
        <v>8</v>
      </c>
      <c r="Y84" s="2">
        <f t="shared" si="49"/>
        <v>6</v>
      </c>
      <c r="Z84" s="2">
        <f t="shared" si="50"/>
        <v>9</v>
      </c>
      <c r="AA84" s="2">
        <f t="shared" si="51"/>
        <v>5</v>
      </c>
      <c r="AB84" s="2">
        <f t="shared" si="52"/>
        <v>7</v>
      </c>
      <c r="AC84" s="2"/>
      <c r="AD84" s="2">
        <f t="shared" si="53"/>
        <v>0</v>
      </c>
      <c r="AE84" s="2">
        <f t="shared" si="54"/>
        <v>0</v>
      </c>
      <c r="AF84" s="2">
        <f t="shared" si="55"/>
        <v>0</v>
      </c>
      <c r="AG84" s="2">
        <f t="shared" si="56"/>
        <v>0</v>
      </c>
      <c r="AH84" s="2">
        <f t="shared" si="57"/>
        <v>0</v>
      </c>
      <c r="AI84" s="2">
        <f t="shared" si="58"/>
        <v>0</v>
      </c>
      <c r="AJ84" s="2">
        <f t="shared" si="59"/>
        <v>0</v>
      </c>
      <c r="AK84" s="2">
        <f t="shared" si="60"/>
        <v>0</v>
      </c>
      <c r="AL84" s="2">
        <f t="shared" si="61"/>
        <v>0</v>
      </c>
      <c r="AM84" s="2"/>
      <c r="AN84" s="2">
        <f t="shared" si="62"/>
        <v>4</v>
      </c>
      <c r="AO84" s="2">
        <f t="shared" si="63"/>
        <v>3</v>
      </c>
      <c r="AP84" s="2">
        <f t="shared" si="64"/>
        <v>1</v>
      </c>
      <c r="AQ84" s="2">
        <f t="shared" si="65"/>
        <v>2</v>
      </c>
      <c r="AR84" s="2">
        <f t="shared" si="66"/>
        <v>8</v>
      </c>
      <c r="AS84" s="2">
        <f t="shared" si="67"/>
        <v>6</v>
      </c>
      <c r="AT84" s="2">
        <f t="shared" si="68"/>
        <v>9</v>
      </c>
      <c r="AU84" s="2">
        <f t="shared" si="69"/>
        <v>5</v>
      </c>
      <c r="AV84" s="2">
        <f t="shared" si="70"/>
        <v>7</v>
      </c>
      <c r="AW84" s="2"/>
      <c r="AX84" s="5">
        <f t="shared" si="71"/>
        <v>4</v>
      </c>
      <c r="AY84" s="2">
        <f t="shared" si="72"/>
        <v>5</v>
      </c>
      <c r="AZ84" s="2">
        <f t="shared" si="73"/>
        <v>10</v>
      </c>
      <c r="BA84" s="2">
        <f t="shared" si="78"/>
        <v>35</v>
      </c>
      <c r="BB84" s="2">
        <f t="shared" si="79"/>
        <v>20</v>
      </c>
      <c r="BC84" s="2">
        <f t="shared" si="80"/>
        <v>0</v>
      </c>
      <c r="BD84" s="2">
        <f t="shared" si="81"/>
        <v>0</v>
      </c>
      <c r="BE84" s="19">
        <f t="shared" si="82"/>
        <v>10</v>
      </c>
      <c r="BF84" s="19">
        <f t="shared" si="83"/>
        <v>4.0824829046386304</v>
      </c>
      <c r="BG84" s="31">
        <f t="shared" si="84"/>
        <v>-2.4494897427831779</v>
      </c>
      <c r="BH84" s="32">
        <f t="shared" si="74"/>
        <v>7.1529392177148241E-3</v>
      </c>
      <c r="BI84" s="62">
        <f t="shared" si="75"/>
        <v>2.8169014084507044E-4</v>
      </c>
      <c r="BJ84" s="62" t="str">
        <f t="shared" si="85"/>
        <v/>
      </c>
      <c r="BK84" s="73" t="str">
        <f t="shared" si="86"/>
        <v>sign</v>
      </c>
      <c r="BM84" s="11">
        <f t="shared" si="76"/>
        <v>0.92156352662354502</v>
      </c>
    </row>
    <row r="85" spans="1:65">
      <c r="A85" s="30" t="s">
        <v>275</v>
      </c>
      <c r="B85" s="30" t="s">
        <v>276</v>
      </c>
      <c r="C85" s="30" t="s">
        <v>277</v>
      </c>
      <c r="D85" s="30" t="s">
        <v>278</v>
      </c>
      <c r="E85" s="30" t="s">
        <v>177</v>
      </c>
      <c r="F85" s="11" t="str">
        <f t="shared" si="77"/>
        <v>serine prot</v>
      </c>
      <c r="H85" s="11">
        <f>VLOOKUP($B85,data!$B$3:$Q$15316,'diff expr 0 vs 3 mites'!H$8,FALSE)</f>
        <v>1.834508977</v>
      </c>
      <c r="I85" s="11">
        <f>VLOOKUP($B85,data!$B$3:$Q$15316,'diff expr 0 vs 3 mites'!I$8,FALSE)</f>
        <v>2.2351124699999998</v>
      </c>
      <c r="J85" s="11">
        <f>VLOOKUP($B85,data!$B$3:$Q$15316,'diff expr 0 vs 3 mites'!J$8,FALSE)</f>
        <v>1.4611846390000001</v>
      </c>
      <c r="K85" s="11">
        <f>VLOOKUP($B85,data!$B$3:$Q$15316,'diff expr 0 vs 3 mites'!K$8,FALSE)</f>
        <v>1.721255454</v>
      </c>
      <c r="L85" s="11">
        <f>VLOOKUP($B85,data!$B$3:$Q$15316,'diff expr 0 vs 3 mites'!L$8,FALSE)</f>
        <v>3.8267377009999999</v>
      </c>
      <c r="M85" s="11">
        <f>VLOOKUP($B85,data!$B$3:$Q$15316,'diff expr 0 vs 3 mites'!M$8,FALSE)</f>
        <v>2.2495616790000001</v>
      </c>
      <c r="N85" s="11">
        <f>VLOOKUP($B85,data!$B$3:$Q$15316,'diff expr 0 vs 3 mites'!N$8,FALSE)</f>
        <v>8.4916466790000005</v>
      </c>
      <c r="O85" s="11">
        <f>VLOOKUP($B85,data!$B$3:$Q$15316,'diff expr 0 vs 3 mites'!O$8,FALSE)</f>
        <v>3.4051122870000001</v>
      </c>
      <c r="P85" s="11">
        <f>VLOOKUP($B85,data!$B$3:$Q$15316,'diff expr 0 vs 3 mites'!P$8,FALSE)</f>
        <v>3.900482325</v>
      </c>
      <c r="R85" s="27" t="s">
        <v>27749</v>
      </c>
      <c r="T85" s="2">
        <f t="shared" si="44"/>
        <v>3</v>
      </c>
      <c r="U85" s="2">
        <f t="shared" si="45"/>
        <v>4</v>
      </c>
      <c r="V85" s="2">
        <f t="shared" si="46"/>
        <v>1</v>
      </c>
      <c r="W85" s="2">
        <f t="shared" si="47"/>
        <v>2</v>
      </c>
      <c r="X85" s="2">
        <f t="shared" si="48"/>
        <v>7</v>
      </c>
      <c r="Y85" s="2">
        <f t="shared" si="49"/>
        <v>5</v>
      </c>
      <c r="Z85" s="2">
        <f t="shared" si="50"/>
        <v>9</v>
      </c>
      <c r="AA85" s="2">
        <f t="shared" si="51"/>
        <v>6</v>
      </c>
      <c r="AB85" s="2">
        <f t="shared" si="52"/>
        <v>8</v>
      </c>
      <c r="AC85" s="2"/>
      <c r="AD85" s="2">
        <f t="shared" si="53"/>
        <v>0</v>
      </c>
      <c r="AE85" s="2">
        <f t="shared" si="54"/>
        <v>0</v>
      </c>
      <c r="AF85" s="2">
        <f t="shared" si="55"/>
        <v>0</v>
      </c>
      <c r="AG85" s="2">
        <f t="shared" si="56"/>
        <v>0</v>
      </c>
      <c r="AH85" s="2">
        <f t="shared" si="57"/>
        <v>0</v>
      </c>
      <c r="AI85" s="2">
        <f t="shared" si="58"/>
        <v>0</v>
      </c>
      <c r="AJ85" s="2">
        <f t="shared" si="59"/>
        <v>0</v>
      </c>
      <c r="AK85" s="2">
        <f t="shared" si="60"/>
        <v>0</v>
      </c>
      <c r="AL85" s="2">
        <f t="shared" si="61"/>
        <v>0</v>
      </c>
      <c r="AM85" s="2"/>
      <c r="AN85" s="2">
        <f t="shared" si="62"/>
        <v>3</v>
      </c>
      <c r="AO85" s="2">
        <f t="shared" si="63"/>
        <v>4</v>
      </c>
      <c r="AP85" s="2">
        <f t="shared" si="64"/>
        <v>1</v>
      </c>
      <c r="AQ85" s="2">
        <f t="shared" si="65"/>
        <v>2</v>
      </c>
      <c r="AR85" s="2">
        <f t="shared" si="66"/>
        <v>7</v>
      </c>
      <c r="AS85" s="2">
        <f t="shared" si="67"/>
        <v>5</v>
      </c>
      <c r="AT85" s="2">
        <f t="shared" si="68"/>
        <v>9</v>
      </c>
      <c r="AU85" s="2">
        <f t="shared" si="69"/>
        <v>6</v>
      </c>
      <c r="AV85" s="2">
        <f t="shared" si="70"/>
        <v>8</v>
      </c>
      <c r="AW85" s="2"/>
      <c r="AX85" s="5">
        <f t="shared" si="71"/>
        <v>4</v>
      </c>
      <c r="AY85" s="2">
        <f t="shared" si="72"/>
        <v>5</v>
      </c>
      <c r="AZ85" s="2">
        <f t="shared" si="73"/>
        <v>10</v>
      </c>
      <c r="BA85" s="2">
        <f t="shared" si="78"/>
        <v>35</v>
      </c>
      <c r="BB85" s="2">
        <f t="shared" si="79"/>
        <v>20</v>
      </c>
      <c r="BC85" s="2">
        <f t="shared" si="80"/>
        <v>0</v>
      </c>
      <c r="BD85" s="2">
        <f t="shared" si="81"/>
        <v>0</v>
      </c>
      <c r="BE85" s="19">
        <f t="shared" si="82"/>
        <v>10</v>
      </c>
      <c r="BF85" s="19">
        <f t="shared" si="83"/>
        <v>4.0824829046386304</v>
      </c>
      <c r="BG85" s="31">
        <f t="shared" si="84"/>
        <v>-2.4494897427831779</v>
      </c>
      <c r="BH85" s="32">
        <f t="shared" si="74"/>
        <v>7.1529392177148241E-3</v>
      </c>
      <c r="BI85" s="62">
        <f t="shared" si="75"/>
        <v>2.8169014084507044E-4</v>
      </c>
      <c r="BJ85" s="62" t="str">
        <f t="shared" si="85"/>
        <v/>
      </c>
      <c r="BK85" s="73" t="str">
        <f t="shared" si="86"/>
        <v>sign</v>
      </c>
      <c r="BM85" s="11">
        <f t="shared" si="76"/>
        <v>0.3825475941844026</v>
      </c>
    </row>
    <row r="86" spans="1:65">
      <c r="A86" s="30" t="s">
        <v>279</v>
      </c>
      <c r="B86" s="30" t="s">
        <v>280</v>
      </c>
      <c r="C86" s="30" t="s">
        <v>136</v>
      </c>
      <c r="D86" s="30" t="s">
        <v>281</v>
      </c>
      <c r="E86" s="30" t="s">
        <v>177</v>
      </c>
      <c r="F86" s="11" t="str">
        <f t="shared" si="77"/>
        <v>serine prot</v>
      </c>
      <c r="H86" s="11">
        <f>VLOOKUP($B86,data!$B$3:$Q$15316,'diff expr 0 vs 3 mites'!H$8,FALSE)</f>
        <v>1.0431186560000001</v>
      </c>
      <c r="I86" s="11">
        <f>VLOOKUP($B86,data!$B$3:$Q$15316,'diff expr 0 vs 3 mites'!I$8,FALSE)</f>
        <v>0.972414585</v>
      </c>
      <c r="J86" s="11">
        <f>VLOOKUP($B86,data!$B$3:$Q$15316,'diff expr 0 vs 3 mites'!J$8,FALSE)</f>
        <v>0.904850873</v>
      </c>
      <c r="K86" s="11">
        <f>VLOOKUP($B86,data!$B$3:$Q$15316,'diff expr 0 vs 3 mites'!K$8,FALSE)</f>
        <v>0.66960504700000001</v>
      </c>
      <c r="L86" s="11">
        <f>VLOOKUP($B86,data!$B$3:$Q$15316,'diff expr 0 vs 3 mites'!L$8,FALSE)</f>
        <v>10.101774130000001</v>
      </c>
      <c r="M86" s="11">
        <f>VLOOKUP($B86,data!$B$3:$Q$15316,'diff expr 0 vs 3 mites'!M$8,FALSE)</f>
        <v>1.024308811</v>
      </c>
      <c r="N86" s="11">
        <f>VLOOKUP($B86,data!$B$3:$Q$15316,'diff expr 0 vs 3 mites'!N$8,FALSE)</f>
        <v>23.92628238</v>
      </c>
      <c r="O86" s="11">
        <f>VLOOKUP($B86,data!$B$3:$Q$15316,'diff expr 0 vs 3 mites'!O$8,FALSE)</f>
        <v>0.249332954</v>
      </c>
      <c r="P86" s="11">
        <f>VLOOKUP($B86,data!$B$3:$Q$15316,'diff expr 0 vs 3 mites'!P$8,FALSE)</f>
        <v>3.8080732689999999</v>
      </c>
      <c r="R86" s="27" t="s">
        <v>27749</v>
      </c>
      <c r="T86" s="2">
        <f t="shared" si="44"/>
        <v>6</v>
      </c>
      <c r="U86" s="2">
        <f t="shared" si="45"/>
        <v>4</v>
      </c>
      <c r="V86" s="2">
        <f t="shared" si="46"/>
        <v>3</v>
      </c>
      <c r="W86" s="2">
        <f t="shared" si="47"/>
        <v>2</v>
      </c>
      <c r="X86" s="2">
        <f t="shared" si="48"/>
        <v>8</v>
      </c>
      <c r="Y86" s="2">
        <f t="shared" si="49"/>
        <v>5</v>
      </c>
      <c r="Z86" s="2">
        <f t="shared" si="50"/>
        <v>9</v>
      </c>
      <c r="AA86" s="2">
        <f t="shared" si="51"/>
        <v>1</v>
      </c>
      <c r="AB86" s="2">
        <f t="shared" si="52"/>
        <v>7</v>
      </c>
      <c r="AC86" s="2"/>
      <c r="AD86" s="2">
        <f t="shared" si="53"/>
        <v>0</v>
      </c>
      <c r="AE86" s="2">
        <f t="shared" si="54"/>
        <v>0</v>
      </c>
      <c r="AF86" s="2">
        <f t="shared" si="55"/>
        <v>0</v>
      </c>
      <c r="AG86" s="2">
        <f t="shared" si="56"/>
        <v>0</v>
      </c>
      <c r="AH86" s="2">
        <f t="shared" si="57"/>
        <v>0</v>
      </c>
      <c r="AI86" s="2">
        <f t="shared" si="58"/>
        <v>0</v>
      </c>
      <c r="AJ86" s="2">
        <f t="shared" si="59"/>
        <v>0</v>
      </c>
      <c r="AK86" s="2">
        <f t="shared" si="60"/>
        <v>0</v>
      </c>
      <c r="AL86" s="2">
        <f t="shared" si="61"/>
        <v>0</v>
      </c>
      <c r="AM86" s="2"/>
      <c r="AN86" s="2">
        <f t="shared" si="62"/>
        <v>6</v>
      </c>
      <c r="AO86" s="2">
        <f t="shared" si="63"/>
        <v>4</v>
      </c>
      <c r="AP86" s="2">
        <f t="shared" si="64"/>
        <v>3</v>
      </c>
      <c r="AQ86" s="2">
        <f t="shared" si="65"/>
        <v>2</v>
      </c>
      <c r="AR86" s="2">
        <f t="shared" si="66"/>
        <v>8</v>
      </c>
      <c r="AS86" s="2">
        <f t="shared" si="67"/>
        <v>5</v>
      </c>
      <c r="AT86" s="2">
        <f t="shared" si="68"/>
        <v>9</v>
      </c>
      <c r="AU86" s="2">
        <f t="shared" si="69"/>
        <v>1</v>
      </c>
      <c r="AV86" s="2">
        <f t="shared" si="70"/>
        <v>7</v>
      </c>
      <c r="AW86" s="2"/>
      <c r="AX86" s="5">
        <f t="shared" si="71"/>
        <v>4</v>
      </c>
      <c r="AY86" s="2">
        <f t="shared" si="72"/>
        <v>5</v>
      </c>
      <c r="AZ86" s="2">
        <f t="shared" si="73"/>
        <v>15</v>
      </c>
      <c r="BA86" s="2">
        <f t="shared" si="78"/>
        <v>30</v>
      </c>
      <c r="BB86" s="2">
        <f t="shared" si="79"/>
        <v>15</v>
      </c>
      <c r="BC86" s="2">
        <f t="shared" si="80"/>
        <v>5</v>
      </c>
      <c r="BD86" s="2">
        <f t="shared" si="81"/>
        <v>5</v>
      </c>
      <c r="BE86" s="19">
        <f t="shared" si="82"/>
        <v>10</v>
      </c>
      <c r="BF86" s="19">
        <f t="shared" si="83"/>
        <v>4.0824829046386304</v>
      </c>
      <c r="BG86" s="31">
        <f t="shared" si="84"/>
        <v>-1.2247448713915889</v>
      </c>
      <c r="BH86" s="32">
        <f t="shared" si="74"/>
        <v>0.1103356809599234</v>
      </c>
      <c r="BI86" s="62">
        <f t="shared" si="75"/>
        <v>5.1267605633802817E-2</v>
      </c>
      <c r="BJ86" s="62" t="str">
        <f t="shared" si="85"/>
        <v/>
      </c>
      <c r="BK86" s="73" t="str">
        <f t="shared" si="86"/>
        <v/>
      </c>
      <c r="BM86" s="11">
        <f t="shared" si="76"/>
        <v>0.94028212871596284</v>
      </c>
    </row>
    <row r="87" spans="1:65">
      <c r="A87" s="30" t="s">
        <v>282</v>
      </c>
      <c r="B87" s="30" t="s">
        <v>283</v>
      </c>
      <c r="C87" s="30" t="s">
        <v>136</v>
      </c>
      <c r="D87" s="30" t="s">
        <v>284</v>
      </c>
      <c r="E87" s="30" t="s">
        <v>177</v>
      </c>
      <c r="F87" s="11" t="str">
        <f t="shared" si="77"/>
        <v>serine prot</v>
      </c>
      <c r="H87" s="11">
        <f>VLOOKUP($B87,data!$B$3:$Q$15316,'diff expr 0 vs 3 mites'!H$8,FALSE)</f>
        <v>1.3634521930000001</v>
      </c>
      <c r="I87" s="11">
        <f>VLOOKUP($B87,data!$B$3:$Q$15316,'diff expr 0 vs 3 mites'!I$8,FALSE)</f>
        <v>1.800633565</v>
      </c>
      <c r="J87" s="11">
        <f>VLOOKUP($B87,data!$B$3:$Q$15316,'diff expr 0 vs 3 mites'!J$8,FALSE)</f>
        <v>1.4660842890000001</v>
      </c>
      <c r="K87" s="11">
        <f>VLOOKUP($B87,data!$B$3:$Q$15316,'diff expr 0 vs 3 mites'!K$8,FALSE)</f>
        <v>2.284989801</v>
      </c>
      <c r="L87" s="11">
        <f>VLOOKUP($B87,data!$B$3:$Q$15316,'diff expr 0 vs 3 mites'!L$8,FALSE)</f>
        <v>1.7721090159999999</v>
      </c>
      <c r="M87" s="11">
        <f>VLOOKUP($B87,data!$B$3:$Q$15316,'diff expr 0 vs 3 mites'!M$8,FALSE)</f>
        <v>1.4794469210000001</v>
      </c>
      <c r="N87" s="11">
        <f>VLOOKUP($B87,data!$B$3:$Q$15316,'diff expr 0 vs 3 mites'!N$8,FALSE)</f>
        <v>3.7488531979999999</v>
      </c>
      <c r="O87" s="11">
        <f>VLOOKUP($B87,data!$B$3:$Q$15316,'diff expr 0 vs 3 mites'!O$8,FALSE)</f>
        <v>1.3850798609999999</v>
      </c>
      <c r="P87" s="11">
        <f>VLOOKUP($B87,data!$B$3:$Q$15316,'diff expr 0 vs 3 mites'!P$8,FALSE)</f>
        <v>3.8077895079999999</v>
      </c>
      <c r="R87" s="27" t="s">
        <v>27749</v>
      </c>
      <c r="T87" s="2">
        <f t="shared" si="44"/>
        <v>1</v>
      </c>
      <c r="U87" s="2">
        <f t="shared" si="45"/>
        <v>6</v>
      </c>
      <c r="V87" s="2">
        <f t="shared" si="46"/>
        <v>3</v>
      </c>
      <c r="W87" s="2">
        <f t="shared" si="47"/>
        <v>7</v>
      </c>
      <c r="X87" s="2">
        <f t="shared" si="48"/>
        <v>5</v>
      </c>
      <c r="Y87" s="2">
        <f t="shared" si="49"/>
        <v>4</v>
      </c>
      <c r="Z87" s="2">
        <f t="shared" si="50"/>
        <v>8</v>
      </c>
      <c r="AA87" s="2">
        <f t="shared" si="51"/>
        <v>2</v>
      </c>
      <c r="AB87" s="2">
        <f t="shared" si="52"/>
        <v>9</v>
      </c>
      <c r="AC87" s="2"/>
      <c r="AD87" s="2">
        <f t="shared" si="53"/>
        <v>0</v>
      </c>
      <c r="AE87" s="2">
        <f t="shared" si="54"/>
        <v>0</v>
      </c>
      <c r="AF87" s="2">
        <f t="shared" si="55"/>
        <v>0</v>
      </c>
      <c r="AG87" s="2">
        <f t="shared" si="56"/>
        <v>0</v>
      </c>
      <c r="AH87" s="2">
        <f t="shared" si="57"/>
        <v>0</v>
      </c>
      <c r="AI87" s="2">
        <f t="shared" si="58"/>
        <v>0</v>
      </c>
      <c r="AJ87" s="2">
        <f t="shared" si="59"/>
        <v>0</v>
      </c>
      <c r="AK87" s="2">
        <f t="shared" si="60"/>
        <v>0</v>
      </c>
      <c r="AL87" s="2">
        <f t="shared" si="61"/>
        <v>0</v>
      </c>
      <c r="AM87" s="2"/>
      <c r="AN87" s="2">
        <f t="shared" si="62"/>
        <v>1</v>
      </c>
      <c r="AO87" s="2">
        <f t="shared" si="63"/>
        <v>6</v>
      </c>
      <c r="AP87" s="2">
        <f t="shared" si="64"/>
        <v>3</v>
      </c>
      <c r="AQ87" s="2">
        <f t="shared" si="65"/>
        <v>7</v>
      </c>
      <c r="AR87" s="2">
        <f t="shared" si="66"/>
        <v>5</v>
      </c>
      <c r="AS87" s="2">
        <f t="shared" si="67"/>
        <v>4</v>
      </c>
      <c r="AT87" s="2">
        <f t="shared" si="68"/>
        <v>8</v>
      </c>
      <c r="AU87" s="2">
        <f t="shared" si="69"/>
        <v>2</v>
      </c>
      <c r="AV87" s="2">
        <f t="shared" si="70"/>
        <v>9</v>
      </c>
      <c r="AW87" s="2"/>
      <c r="AX87" s="5">
        <f t="shared" si="71"/>
        <v>4</v>
      </c>
      <c r="AY87" s="2">
        <f t="shared" si="72"/>
        <v>5</v>
      </c>
      <c r="AZ87" s="2">
        <f t="shared" si="73"/>
        <v>17</v>
      </c>
      <c r="BA87" s="2">
        <f t="shared" si="78"/>
        <v>28</v>
      </c>
      <c r="BB87" s="2">
        <f t="shared" si="79"/>
        <v>13</v>
      </c>
      <c r="BC87" s="2">
        <f t="shared" si="80"/>
        <v>7</v>
      </c>
      <c r="BD87" s="2">
        <f t="shared" si="81"/>
        <v>7</v>
      </c>
      <c r="BE87" s="19">
        <f t="shared" si="82"/>
        <v>10</v>
      </c>
      <c r="BF87" s="19">
        <f t="shared" si="83"/>
        <v>4.0824829046386304</v>
      </c>
      <c r="BG87" s="31">
        <f t="shared" si="84"/>
        <v>-0.73484692283495334</v>
      </c>
      <c r="BH87" s="32">
        <f t="shared" si="74"/>
        <v>0.23121636322523817</v>
      </c>
      <c r="BI87" s="62">
        <f t="shared" si="75"/>
        <v>6.8450704225352113E-2</v>
      </c>
      <c r="BJ87" s="62" t="str">
        <f t="shared" si="85"/>
        <v/>
      </c>
      <c r="BK87" s="73" t="str">
        <f t="shared" si="86"/>
        <v/>
      </c>
      <c r="BM87" s="11">
        <f t="shared" si="76"/>
        <v>0.14940825699700647</v>
      </c>
    </row>
    <row r="88" spans="1:65">
      <c r="A88" s="30" t="s">
        <v>285</v>
      </c>
      <c r="B88" s="30" t="s">
        <v>286</v>
      </c>
      <c r="C88" s="30" t="s">
        <v>136</v>
      </c>
      <c r="D88" s="30" t="s">
        <v>287</v>
      </c>
      <c r="E88" s="30" t="s">
        <v>177</v>
      </c>
      <c r="F88" s="11" t="str">
        <f t="shared" si="77"/>
        <v>serine prot</v>
      </c>
      <c r="H88" s="11">
        <f>VLOOKUP($B88,data!$B$3:$Q$15316,'diff expr 0 vs 3 mites'!H$8,FALSE)</f>
        <v>1.074639492</v>
      </c>
      <c r="I88" s="11">
        <f>VLOOKUP($B88,data!$B$3:$Q$15316,'diff expr 0 vs 3 mites'!I$8,FALSE)</f>
        <v>1.100966866</v>
      </c>
      <c r="J88" s="11">
        <f>VLOOKUP($B88,data!$B$3:$Q$15316,'diff expr 0 vs 3 mites'!J$8,FALSE)</f>
        <v>1.0564860229999999</v>
      </c>
      <c r="K88" s="11">
        <f>VLOOKUP($B88,data!$B$3:$Q$15316,'diff expr 0 vs 3 mites'!K$8,FALSE)</f>
        <v>0.83766175600000004</v>
      </c>
      <c r="L88" s="11">
        <f>VLOOKUP($B88,data!$B$3:$Q$15316,'diff expr 0 vs 3 mites'!L$8,FALSE)</f>
        <v>0.62077011199999999</v>
      </c>
      <c r="M88" s="11">
        <f>VLOOKUP($B88,data!$B$3:$Q$15316,'diff expr 0 vs 3 mites'!M$8,FALSE)</f>
        <v>3.3088302870000001</v>
      </c>
      <c r="N88" s="11">
        <f>VLOOKUP($B88,data!$B$3:$Q$15316,'diff expr 0 vs 3 mites'!N$8,FALSE)</f>
        <v>1.4326079570000001</v>
      </c>
      <c r="O88" s="11">
        <f>VLOOKUP($B88,data!$B$3:$Q$15316,'diff expr 0 vs 3 mites'!O$8,FALSE)</f>
        <v>2.0378136590000002</v>
      </c>
      <c r="P88" s="11">
        <f>VLOOKUP($B88,data!$B$3:$Q$15316,'diff expr 0 vs 3 mites'!P$8,FALSE)</f>
        <v>1.5561809200000001</v>
      </c>
      <c r="R88" s="27" t="s">
        <v>27749</v>
      </c>
      <c r="T88" s="2">
        <f t="shared" si="44"/>
        <v>4</v>
      </c>
      <c r="U88" s="2">
        <f t="shared" si="45"/>
        <v>5</v>
      </c>
      <c r="V88" s="2">
        <f t="shared" si="46"/>
        <v>3</v>
      </c>
      <c r="W88" s="2">
        <f t="shared" si="47"/>
        <v>2</v>
      </c>
      <c r="X88" s="2">
        <f t="shared" si="48"/>
        <v>1</v>
      </c>
      <c r="Y88" s="2">
        <f t="shared" si="49"/>
        <v>9</v>
      </c>
      <c r="Z88" s="2">
        <f t="shared" si="50"/>
        <v>6</v>
      </c>
      <c r="AA88" s="2">
        <f t="shared" si="51"/>
        <v>8</v>
      </c>
      <c r="AB88" s="2">
        <f t="shared" si="52"/>
        <v>7</v>
      </c>
      <c r="AC88" s="2"/>
      <c r="AD88" s="2">
        <f t="shared" si="53"/>
        <v>0</v>
      </c>
      <c r="AE88" s="2">
        <f t="shared" si="54"/>
        <v>0</v>
      </c>
      <c r="AF88" s="2">
        <f t="shared" si="55"/>
        <v>0</v>
      </c>
      <c r="AG88" s="2">
        <f t="shared" si="56"/>
        <v>0</v>
      </c>
      <c r="AH88" s="2">
        <f t="shared" si="57"/>
        <v>0</v>
      </c>
      <c r="AI88" s="2">
        <f t="shared" si="58"/>
        <v>0</v>
      </c>
      <c r="AJ88" s="2">
        <f t="shared" si="59"/>
        <v>0</v>
      </c>
      <c r="AK88" s="2">
        <f t="shared" si="60"/>
        <v>0</v>
      </c>
      <c r="AL88" s="2">
        <f t="shared" si="61"/>
        <v>0</v>
      </c>
      <c r="AM88" s="2"/>
      <c r="AN88" s="2">
        <f t="shared" si="62"/>
        <v>4</v>
      </c>
      <c r="AO88" s="2">
        <f t="shared" si="63"/>
        <v>5</v>
      </c>
      <c r="AP88" s="2">
        <f t="shared" si="64"/>
        <v>3</v>
      </c>
      <c r="AQ88" s="2">
        <f t="shared" si="65"/>
        <v>2</v>
      </c>
      <c r="AR88" s="2">
        <f t="shared" si="66"/>
        <v>1</v>
      </c>
      <c r="AS88" s="2">
        <f t="shared" si="67"/>
        <v>9</v>
      </c>
      <c r="AT88" s="2">
        <f t="shared" si="68"/>
        <v>6</v>
      </c>
      <c r="AU88" s="2">
        <f t="shared" si="69"/>
        <v>8</v>
      </c>
      <c r="AV88" s="2">
        <f t="shared" si="70"/>
        <v>7</v>
      </c>
      <c r="AW88" s="2"/>
      <c r="AX88" s="5">
        <f t="shared" si="71"/>
        <v>4</v>
      </c>
      <c r="AY88" s="2">
        <f t="shared" si="72"/>
        <v>5</v>
      </c>
      <c r="AZ88" s="2">
        <f t="shared" si="73"/>
        <v>14</v>
      </c>
      <c r="BA88" s="2">
        <f t="shared" si="78"/>
        <v>31</v>
      </c>
      <c r="BB88" s="2">
        <f t="shared" si="79"/>
        <v>16</v>
      </c>
      <c r="BC88" s="2">
        <f t="shared" si="80"/>
        <v>4</v>
      </c>
      <c r="BD88" s="2">
        <f t="shared" si="81"/>
        <v>4</v>
      </c>
      <c r="BE88" s="19">
        <f t="shared" si="82"/>
        <v>10</v>
      </c>
      <c r="BF88" s="19">
        <f t="shared" si="83"/>
        <v>4.0824829046386304</v>
      </c>
      <c r="BG88" s="31">
        <f t="shared" si="84"/>
        <v>-1.4696938456699067</v>
      </c>
      <c r="BH88" s="32">
        <f t="shared" si="74"/>
        <v>7.0822345147568383E-2</v>
      </c>
      <c r="BI88" s="62">
        <f t="shared" si="75"/>
        <v>3.8873239436619716E-2</v>
      </c>
      <c r="BJ88" s="62" t="str">
        <f t="shared" si="85"/>
        <v/>
      </c>
      <c r="BK88" s="73" t="str">
        <f t="shared" si="86"/>
        <v/>
      </c>
      <c r="BM88" s="11">
        <f t="shared" si="76"/>
        <v>0.24564573920306176</v>
      </c>
    </row>
    <row r="89" spans="1:65">
      <c r="A89" s="30" t="s">
        <v>288</v>
      </c>
      <c r="B89" s="30" t="s">
        <v>289</v>
      </c>
      <c r="C89" s="30" t="s">
        <v>136</v>
      </c>
      <c r="D89" s="30" t="s">
        <v>290</v>
      </c>
      <c r="E89" s="30" t="s">
        <v>177</v>
      </c>
      <c r="F89" s="11" t="str">
        <f t="shared" si="77"/>
        <v>serine prot</v>
      </c>
      <c r="H89" s="11">
        <f>VLOOKUP($B89,data!$B$3:$Q$15316,'diff expr 0 vs 3 mites'!H$8,FALSE)</f>
        <v>3.3615454439999999</v>
      </c>
      <c r="I89" s="11">
        <f>VLOOKUP($B89,data!$B$3:$Q$15316,'diff expr 0 vs 3 mites'!I$8,FALSE)</f>
        <v>1.15309127</v>
      </c>
      <c r="J89" s="11">
        <f>VLOOKUP($B89,data!$B$3:$Q$15316,'diff expr 0 vs 3 mites'!J$8,FALSE)</f>
        <v>1.063616745</v>
      </c>
      <c r="K89" s="11">
        <f>VLOOKUP($B89,data!$B$3:$Q$15316,'diff expr 0 vs 3 mites'!K$8,FALSE)</f>
        <v>1.270958115</v>
      </c>
      <c r="L89" s="11">
        <f>VLOOKUP($B89,data!$B$3:$Q$15316,'diff expr 0 vs 3 mites'!L$8,FALSE)</f>
        <v>3.2901119049999998</v>
      </c>
      <c r="M89" s="11">
        <f>VLOOKUP($B89,data!$B$3:$Q$15316,'diff expr 0 vs 3 mites'!M$8,FALSE)</f>
        <v>0.96944227000000005</v>
      </c>
      <c r="N89" s="11">
        <f>VLOOKUP($B89,data!$B$3:$Q$15316,'diff expr 0 vs 3 mites'!N$8,FALSE)</f>
        <v>4.6897274869999999</v>
      </c>
      <c r="O89" s="11">
        <f>VLOOKUP($B89,data!$B$3:$Q$15316,'diff expr 0 vs 3 mites'!O$8,FALSE)</f>
        <v>1.0664370990000001</v>
      </c>
      <c r="P89" s="11">
        <f>VLOOKUP($B89,data!$B$3:$Q$15316,'diff expr 0 vs 3 mites'!P$8,FALSE)</f>
        <v>1.732738417</v>
      </c>
      <c r="R89" s="27" t="s">
        <v>27749</v>
      </c>
      <c r="T89" s="2">
        <f t="shared" si="44"/>
        <v>8</v>
      </c>
      <c r="U89" s="2">
        <f t="shared" si="45"/>
        <v>4</v>
      </c>
      <c r="V89" s="2">
        <f t="shared" si="46"/>
        <v>2</v>
      </c>
      <c r="W89" s="2">
        <f t="shared" si="47"/>
        <v>5</v>
      </c>
      <c r="X89" s="2">
        <f t="shared" si="48"/>
        <v>7</v>
      </c>
      <c r="Y89" s="2">
        <f t="shared" si="49"/>
        <v>1</v>
      </c>
      <c r="Z89" s="2">
        <f t="shared" si="50"/>
        <v>9</v>
      </c>
      <c r="AA89" s="2">
        <f t="shared" si="51"/>
        <v>3</v>
      </c>
      <c r="AB89" s="2">
        <f t="shared" si="52"/>
        <v>6</v>
      </c>
      <c r="AC89" s="2"/>
      <c r="AD89" s="2">
        <f t="shared" si="53"/>
        <v>0</v>
      </c>
      <c r="AE89" s="2">
        <f t="shared" si="54"/>
        <v>0</v>
      </c>
      <c r="AF89" s="2">
        <f t="shared" si="55"/>
        <v>0</v>
      </c>
      <c r="AG89" s="2">
        <f t="shared" si="56"/>
        <v>0</v>
      </c>
      <c r="AH89" s="2">
        <f t="shared" si="57"/>
        <v>0</v>
      </c>
      <c r="AI89" s="2">
        <f t="shared" si="58"/>
        <v>0</v>
      </c>
      <c r="AJ89" s="2">
        <f t="shared" si="59"/>
        <v>0</v>
      </c>
      <c r="AK89" s="2">
        <f t="shared" si="60"/>
        <v>0</v>
      </c>
      <c r="AL89" s="2">
        <f t="shared" si="61"/>
        <v>0</v>
      </c>
      <c r="AM89" s="2"/>
      <c r="AN89" s="2">
        <f t="shared" si="62"/>
        <v>8</v>
      </c>
      <c r="AO89" s="2">
        <f t="shared" si="63"/>
        <v>4</v>
      </c>
      <c r="AP89" s="2">
        <f t="shared" si="64"/>
        <v>2</v>
      </c>
      <c r="AQ89" s="2">
        <f t="shared" si="65"/>
        <v>5</v>
      </c>
      <c r="AR89" s="2">
        <f t="shared" si="66"/>
        <v>7</v>
      </c>
      <c r="AS89" s="2">
        <f t="shared" si="67"/>
        <v>1</v>
      </c>
      <c r="AT89" s="2">
        <f t="shared" si="68"/>
        <v>9</v>
      </c>
      <c r="AU89" s="2">
        <f t="shared" si="69"/>
        <v>3</v>
      </c>
      <c r="AV89" s="2">
        <f t="shared" si="70"/>
        <v>6</v>
      </c>
      <c r="AW89" s="2"/>
      <c r="AX89" s="5">
        <f t="shared" si="71"/>
        <v>4</v>
      </c>
      <c r="AY89" s="2">
        <f t="shared" si="72"/>
        <v>5</v>
      </c>
      <c r="AZ89" s="2">
        <f t="shared" si="73"/>
        <v>19</v>
      </c>
      <c r="BA89" s="2">
        <f t="shared" si="78"/>
        <v>26</v>
      </c>
      <c r="BB89" s="2">
        <f t="shared" si="79"/>
        <v>11</v>
      </c>
      <c r="BC89" s="2">
        <f t="shared" si="80"/>
        <v>9</v>
      </c>
      <c r="BD89" s="2">
        <f t="shared" si="81"/>
        <v>9</v>
      </c>
      <c r="BE89" s="19">
        <f t="shared" si="82"/>
        <v>10</v>
      </c>
      <c r="BF89" s="19">
        <f t="shared" si="83"/>
        <v>4.0824829046386304</v>
      </c>
      <c r="BG89" s="31">
        <f t="shared" si="84"/>
        <v>-0.2449489742783178</v>
      </c>
      <c r="BH89" s="32">
        <f t="shared" si="74"/>
        <v>0.40324797025367004</v>
      </c>
      <c r="BI89" s="62">
        <f t="shared" si="75"/>
        <v>8.873239436619719E-2</v>
      </c>
      <c r="BJ89" s="62" t="str">
        <f t="shared" si="85"/>
        <v/>
      </c>
      <c r="BK89" s="73" t="str">
        <f t="shared" si="86"/>
        <v/>
      </c>
      <c r="BM89" s="11">
        <f t="shared" si="76"/>
        <v>0.1374302433616994</v>
      </c>
    </row>
    <row r="90" spans="1:65">
      <c r="A90" s="30" t="s">
        <v>291</v>
      </c>
      <c r="B90" s="30" t="s">
        <v>292</v>
      </c>
      <c r="C90" s="30" t="s">
        <v>293</v>
      </c>
      <c r="D90" s="30" t="s">
        <v>294</v>
      </c>
      <c r="E90" s="30" t="s">
        <v>177</v>
      </c>
      <c r="F90" s="11" t="str">
        <f t="shared" si="77"/>
        <v>serine prot</v>
      </c>
      <c r="H90" s="11">
        <f>VLOOKUP($B90,data!$B$3:$Q$15316,'diff expr 0 vs 3 mites'!H$8,FALSE)</f>
        <v>50.753336240000003</v>
      </c>
      <c r="I90" s="11">
        <f>VLOOKUP($B90,data!$B$3:$Q$15316,'diff expr 0 vs 3 mites'!I$8,FALSE)</f>
        <v>98.968923599999997</v>
      </c>
      <c r="J90" s="11">
        <f>VLOOKUP($B90,data!$B$3:$Q$15316,'diff expr 0 vs 3 mites'!J$8,FALSE)</f>
        <v>49.922940820000001</v>
      </c>
      <c r="K90" s="11">
        <f>VLOOKUP($B90,data!$B$3:$Q$15316,'diff expr 0 vs 3 mites'!K$8,FALSE)</f>
        <v>96.851063800000006</v>
      </c>
      <c r="L90" s="11">
        <f>VLOOKUP($B90,data!$B$3:$Q$15316,'diff expr 0 vs 3 mites'!L$8,FALSE)</f>
        <v>105.1895203</v>
      </c>
      <c r="M90" s="11">
        <f>VLOOKUP($B90,data!$B$3:$Q$15316,'diff expr 0 vs 3 mites'!M$8,FALSE)</f>
        <v>150.5269697</v>
      </c>
      <c r="N90" s="11">
        <f>VLOOKUP($B90,data!$B$3:$Q$15316,'diff expr 0 vs 3 mites'!N$8,FALSE)</f>
        <v>204.36793800000001</v>
      </c>
      <c r="O90" s="11">
        <f>VLOOKUP($B90,data!$B$3:$Q$15316,'diff expr 0 vs 3 mites'!O$8,FALSE)</f>
        <v>150.01961259999999</v>
      </c>
      <c r="P90" s="11">
        <f>VLOOKUP($B90,data!$B$3:$Q$15316,'diff expr 0 vs 3 mites'!P$8,FALSE)</f>
        <v>84.645615179999993</v>
      </c>
      <c r="R90" s="27" t="s">
        <v>27749</v>
      </c>
      <c r="T90" s="2">
        <f t="shared" si="44"/>
        <v>2</v>
      </c>
      <c r="U90" s="2">
        <f t="shared" si="45"/>
        <v>5</v>
      </c>
      <c r="V90" s="2">
        <f t="shared" si="46"/>
        <v>1</v>
      </c>
      <c r="W90" s="2">
        <f t="shared" si="47"/>
        <v>4</v>
      </c>
      <c r="X90" s="2">
        <f t="shared" si="48"/>
        <v>6</v>
      </c>
      <c r="Y90" s="2">
        <f t="shared" si="49"/>
        <v>8</v>
      </c>
      <c r="Z90" s="2">
        <f t="shared" si="50"/>
        <v>9</v>
      </c>
      <c r="AA90" s="2">
        <f t="shared" si="51"/>
        <v>7</v>
      </c>
      <c r="AB90" s="2">
        <f t="shared" si="52"/>
        <v>3</v>
      </c>
      <c r="AC90" s="2"/>
      <c r="AD90" s="2">
        <f t="shared" si="53"/>
        <v>0</v>
      </c>
      <c r="AE90" s="2">
        <f t="shared" si="54"/>
        <v>0</v>
      </c>
      <c r="AF90" s="2">
        <f t="shared" si="55"/>
        <v>0</v>
      </c>
      <c r="AG90" s="2">
        <f t="shared" si="56"/>
        <v>0</v>
      </c>
      <c r="AH90" s="2">
        <f t="shared" si="57"/>
        <v>0</v>
      </c>
      <c r="AI90" s="2">
        <f t="shared" si="58"/>
        <v>0</v>
      </c>
      <c r="AJ90" s="2">
        <f t="shared" si="59"/>
        <v>0</v>
      </c>
      <c r="AK90" s="2">
        <f t="shared" si="60"/>
        <v>0</v>
      </c>
      <c r="AL90" s="2">
        <f t="shared" si="61"/>
        <v>0</v>
      </c>
      <c r="AM90" s="2"/>
      <c r="AN90" s="2">
        <f t="shared" si="62"/>
        <v>2</v>
      </c>
      <c r="AO90" s="2">
        <f t="shared" si="63"/>
        <v>5</v>
      </c>
      <c r="AP90" s="2">
        <f t="shared" si="64"/>
        <v>1</v>
      </c>
      <c r="AQ90" s="2">
        <f t="shared" si="65"/>
        <v>4</v>
      </c>
      <c r="AR90" s="2">
        <f t="shared" si="66"/>
        <v>6</v>
      </c>
      <c r="AS90" s="2">
        <f t="shared" si="67"/>
        <v>8</v>
      </c>
      <c r="AT90" s="2">
        <f t="shared" si="68"/>
        <v>9</v>
      </c>
      <c r="AU90" s="2">
        <f t="shared" si="69"/>
        <v>7</v>
      </c>
      <c r="AV90" s="2">
        <f t="shared" si="70"/>
        <v>3</v>
      </c>
      <c r="AW90" s="2"/>
      <c r="AX90" s="5">
        <f t="shared" si="71"/>
        <v>4</v>
      </c>
      <c r="AY90" s="2">
        <f t="shared" si="72"/>
        <v>5</v>
      </c>
      <c r="AZ90" s="2">
        <f t="shared" si="73"/>
        <v>12</v>
      </c>
      <c r="BA90" s="2">
        <f t="shared" si="78"/>
        <v>33</v>
      </c>
      <c r="BB90" s="2">
        <f t="shared" si="79"/>
        <v>18</v>
      </c>
      <c r="BC90" s="2">
        <f t="shared" si="80"/>
        <v>2</v>
      </c>
      <c r="BD90" s="2">
        <f t="shared" si="81"/>
        <v>2</v>
      </c>
      <c r="BE90" s="19">
        <f t="shared" si="82"/>
        <v>10</v>
      </c>
      <c r="BF90" s="19">
        <f t="shared" si="83"/>
        <v>4.0824829046386304</v>
      </c>
      <c r="BG90" s="31">
        <f t="shared" si="84"/>
        <v>-1.9595917942265424</v>
      </c>
      <c r="BH90" s="32">
        <f t="shared" si="74"/>
        <v>2.5021760624352556E-2</v>
      </c>
      <c r="BI90" s="62">
        <f t="shared" si="75"/>
        <v>2.2253521126760566E-2</v>
      </c>
      <c r="BJ90" s="62" t="str">
        <f t="shared" si="85"/>
        <v/>
      </c>
      <c r="BK90" s="73" t="str">
        <f t="shared" si="86"/>
        <v/>
      </c>
      <c r="BM90" s="11">
        <f t="shared" si="76"/>
        <v>0.27289910118363092</v>
      </c>
    </row>
    <row r="91" spans="1:65">
      <c r="A91" s="30" t="s">
        <v>295</v>
      </c>
      <c r="B91" s="30" t="s">
        <v>296</v>
      </c>
      <c r="C91" s="30" t="s">
        <v>136</v>
      </c>
      <c r="D91" s="30" t="s">
        <v>297</v>
      </c>
      <c r="E91" s="30" t="s">
        <v>177</v>
      </c>
      <c r="F91" s="11" t="str">
        <f t="shared" si="77"/>
        <v>serine prot</v>
      </c>
      <c r="H91" s="11">
        <f>VLOOKUP($B91,data!$B$3:$Q$15316,'diff expr 0 vs 3 mites'!H$8,FALSE)</f>
        <v>1.2363194879999999</v>
      </c>
      <c r="I91" s="11">
        <f>VLOOKUP($B91,data!$B$3:$Q$15316,'diff expr 0 vs 3 mites'!I$8,FALSE)</f>
        <v>1.424933805</v>
      </c>
      <c r="J91" s="11">
        <f>VLOOKUP($B91,data!$B$3:$Q$15316,'diff expr 0 vs 3 mites'!J$8,FALSE)</f>
        <v>1.114148586</v>
      </c>
      <c r="K91" s="11">
        <f>VLOOKUP($B91,data!$B$3:$Q$15316,'diff expr 0 vs 3 mites'!K$8,FALSE)</f>
        <v>2.1201143579999999</v>
      </c>
      <c r="L91" s="11">
        <f>VLOOKUP($B91,data!$B$3:$Q$15316,'diff expr 0 vs 3 mites'!L$8,FALSE)</f>
        <v>4.2849915300000001</v>
      </c>
      <c r="M91" s="11">
        <f>VLOOKUP($B91,data!$B$3:$Q$15316,'diff expr 0 vs 3 mites'!M$8,FALSE)</f>
        <v>3.2562869380000001</v>
      </c>
      <c r="N91" s="11">
        <f>VLOOKUP($B91,data!$B$3:$Q$15316,'diff expr 0 vs 3 mites'!N$8,FALSE)</f>
        <v>3.708325055</v>
      </c>
      <c r="O91" s="11">
        <f>VLOOKUP($B91,data!$B$3:$Q$15316,'diff expr 0 vs 3 mites'!O$8,FALSE)</f>
        <v>2.1769462389999998</v>
      </c>
      <c r="P91" s="11">
        <f>VLOOKUP($B91,data!$B$3:$Q$15316,'diff expr 0 vs 3 mites'!P$8,FALSE)</f>
        <v>2.813342778</v>
      </c>
      <c r="R91" s="27" t="s">
        <v>27749</v>
      </c>
      <c r="T91" s="2">
        <f t="shared" si="44"/>
        <v>2</v>
      </c>
      <c r="U91" s="2">
        <f t="shared" si="45"/>
        <v>3</v>
      </c>
      <c r="V91" s="2">
        <f t="shared" si="46"/>
        <v>1</v>
      </c>
      <c r="W91" s="2">
        <f t="shared" si="47"/>
        <v>4</v>
      </c>
      <c r="X91" s="2">
        <f t="shared" si="48"/>
        <v>9</v>
      </c>
      <c r="Y91" s="2">
        <f t="shared" si="49"/>
        <v>7</v>
      </c>
      <c r="Z91" s="2">
        <f t="shared" si="50"/>
        <v>8</v>
      </c>
      <c r="AA91" s="2">
        <f t="shared" si="51"/>
        <v>5</v>
      </c>
      <c r="AB91" s="2">
        <f t="shared" si="52"/>
        <v>6</v>
      </c>
      <c r="AC91" s="2"/>
      <c r="AD91" s="2">
        <f t="shared" si="53"/>
        <v>0</v>
      </c>
      <c r="AE91" s="2">
        <f t="shared" si="54"/>
        <v>0</v>
      </c>
      <c r="AF91" s="2">
        <f t="shared" si="55"/>
        <v>0</v>
      </c>
      <c r="AG91" s="2">
        <f t="shared" si="56"/>
        <v>0</v>
      </c>
      <c r="AH91" s="2">
        <f t="shared" si="57"/>
        <v>0</v>
      </c>
      <c r="AI91" s="2">
        <f t="shared" si="58"/>
        <v>0</v>
      </c>
      <c r="AJ91" s="2">
        <f t="shared" si="59"/>
        <v>0</v>
      </c>
      <c r="AK91" s="2">
        <f t="shared" si="60"/>
        <v>0</v>
      </c>
      <c r="AL91" s="2">
        <f t="shared" si="61"/>
        <v>0</v>
      </c>
      <c r="AM91" s="2"/>
      <c r="AN91" s="2">
        <f t="shared" si="62"/>
        <v>2</v>
      </c>
      <c r="AO91" s="2">
        <f t="shared" si="63"/>
        <v>3</v>
      </c>
      <c r="AP91" s="2">
        <f t="shared" si="64"/>
        <v>1</v>
      </c>
      <c r="AQ91" s="2">
        <f t="shared" si="65"/>
        <v>4</v>
      </c>
      <c r="AR91" s="2">
        <f t="shared" si="66"/>
        <v>9</v>
      </c>
      <c r="AS91" s="2">
        <f t="shared" si="67"/>
        <v>7</v>
      </c>
      <c r="AT91" s="2">
        <f t="shared" si="68"/>
        <v>8</v>
      </c>
      <c r="AU91" s="2">
        <f t="shared" si="69"/>
        <v>5</v>
      </c>
      <c r="AV91" s="2">
        <f t="shared" si="70"/>
        <v>6</v>
      </c>
      <c r="AW91" s="2"/>
      <c r="AX91" s="5">
        <f t="shared" si="71"/>
        <v>4</v>
      </c>
      <c r="AY91" s="2">
        <f t="shared" si="72"/>
        <v>5</v>
      </c>
      <c r="AZ91" s="2">
        <f t="shared" si="73"/>
        <v>10</v>
      </c>
      <c r="BA91" s="2">
        <f t="shared" si="78"/>
        <v>35</v>
      </c>
      <c r="BB91" s="2">
        <f t="shared" si="79"/>
        <v>20</v>
      </c>
      <c r="BC91" s="2">
        <f t="shared" si="80"/>
        <v>0</v>
      </c>
      <c r="BD91" s="2">
        <f t="shared" si="81"/>
        <v>0</v>
      </c>
      <c r="BE91" s="19">
        <f t="shared" si="82"/>
        <v>10</v>
      </c>
      <c r="BF91" s="19">
        <f t="shared" si="83"/>
        <v>4.0824829046386304</v>
      </c>
      <c r="BG91" s="31">
        <f t="shared" si="84"/>
        <v>-2.4494897427831779</v>
      </c>
      <c r="BH91" s="32">
        <f t="shared" si="74"/>
        <v>7.1529392177148241E-3</v>
      </c>
      <c r="BI91" s="62">
        <f t="shared" si="75"/>
        <v>2.8169014084507044E-4</v>
      </c>
      <c r="BJ91" s="62" t="str">
        <f t="shared" si="85"/>
        <v/>
      </c>
      <c r="BK91" s="73" t="str">
        <f t="shared" si="86"/>
        <v>sign</v>
      </c>
      <c r="BM91" s="11">
        <f t="shared" si="76"/>
        <v>0.3431512983564215</v>
      </c>
    </row>
    <row r="92" spans="1:65">
      <c r="A92" s="30" t="s">
        <v>298</v>
      </c>
      <c r="B92" s="30" t="s">
        <v>299</v>
      </c>
      <c r="C92" s="30" t="s">
        <v>300</v>
      </c>
      <c r="D92" s="30" t="s">
        <v>301</v>
      </c>
      <c r="E92" s="30" t="s">
        <v>177</v>
      </c>
      <c r="F92" s="11" t="str">
        <f t="shared" si="77"/>
        <v>serine prot</v>
      </c>
      <c r="H92" s="11">
        <f>VLOOKUP($B92,data!$B$3:$Q$15316,'diff expr 0 vs 3 mites'!H$8,FALSE)</f>
        <v>1.174656146</v>
      </c>
      <c r="I92" s="11">
        <f>VLOOKUP($B92,data!$B$3:$Q$15316,'diff expr 0 vs 3 mites'!I$8,FALSE)</f>
        <v>0.73768178100000004</v>
      </c>
      <c r="J92" s="11">
        <f>VLOOKUP($B92,data!$B$3:$Q$15316,'diff expr 0 vs 3 mites'!J$8,FALSE)</f>
        <v>0.41639896599999998</v>
      </c>
      <c r="K92" s="11">
        <f>VLOOKUP($B92,data!$B$3:$Q$15316,'diff expr 0 vs 3 mites'!K$8,FALSE)</f>
        <v>0.95083916700000004</v>
      </c>
      <c r="L92" s="11">
        <f>VLOOKUP($B92,data!$B$3:$Q$15316,'diff expr 0 vs 3 mites'!L$8,FALSE)</f>
        <v>0.78293672400000003</v>
      </c>
      <c r="M92" s="11">
        <f>VLOOKUP($B92,data!$B$3:$Q$15316,'diff expr 0 vs 3 mites'!M$8,FALSE)</f>
        <v>0.85475408799999997</v>
      </c>
      <c r="N92" s="11">
        <f>VLOOKUP($B92,data!$B$3:$Q$15316,'diff expr 0 vs 3 mites'!N$8,FALSE)</f>
        <v>0.67757050399999996</v>
      </c>
      <c r="O92" s="11">
        <f>VLOOKUP($B92,data!$B$3:$Q$15316,'diff expr 0 vs 3 mites'!O$8,FALSE)</f>
        <v>0.856720343</v>
      </c>
      <c r="P92" s="11">
        <f>VLOOKUP($B92,data!$B$3:$Q$15316,'diff expr 0 vs 3 mites'!P$8,FALSE)</f>
        <v>0.56077404900000005</v>
      </c>
      <c r="R92" s="27" t="s">
        <v>27749</v>
      </c>
      <c r="T92" s="2">
        <f t="shared" si="44"/>
        <v>9</v>
      </c>
      <c r="U92" s="2">
        <f t="shared" si="45"/>
        <v>4</v>
      </c>
      <c r="V92" s="2">
        <f t="shared" si="46"/>
        <v>1</v>
      </c>
      <c r="W92" s="2">
        <f t="shared" si="47"/>
        <v>8</v>
      </c>
      <c r="X92" s="2">
        <f t="shared" si="48"/>
        <v>5</v>
      </c>
      <c r="Y92" s="2">
        <f t="shared" si="49"/>
        <v>6</v>
      </c>
      <c r="Z92" s="2">
        <f t="shared" si="50"/>
        <v>3</v>
      </c>
      <c r="AA92" s="2">
        <f t="shared" si="51"/>
        <v>7</v>
      </c>
      <c r="AB92" s="2">
        <f t="shared" si="52"/>
        <v>2</v>
      </c>
      <c r="AC92" s="2"/>
      <c r="AD92" s="2">
        <f t="shared" si="53"/>
        <v>0</v>
      </c>
      <c r="AE92" s="2">
        <f t="shared" si="54"/>
        <v>0</v>
      </c>
      <c r="AF92" s="2">
        <f t="shared" si="55"/>
        <v>0</v>
      </c>
      <c r="AG92" s="2">
        <f t="shared" si="56"/>
        <v>0</v>
      </c>
      <c r="AH92" s="2">
        <f t="shared" si="57"/>
        <v>0</v>
      </c>
      <c r="AI92" s="2">
        <f t="shared" si="58"/>
        <v>0</v>
      </c>
      <c r="AJ92" s="2">
        <f t="shared" si="59"/>
        <v>0</v>
      </c>
      <c r="AK92" s="2">
        <f t="shared" si="60"/>
        <v>0</v>
      </c>
      <c r="AL92" s="2">
        <f t="shared" si="61"/>
        <v>0</v>
      </c>
      <c r="AM92" s="2"/>
      <c r="AN92" s="2">
        <f t="shared" si="62"/>
        <v>9</v>
      </c>
      <c r="AO92" s="2">
        <f t="shared" si="63"/>
        <v>4</v>
      </c>
      <c r="AP92" s="2">
        <f t="shared" si="64"/>
        <v>1</v>
      </c>
      <c r="AQ92" s="2">
        <f t="shared" si="65"/>
        <v>8</v>
      </c>
      <c r="AR92" s="2">
        <f t="shared" si="66"/>
        <v>5</v>
      </c>
      <c r="AS92" s="2">
        <f t="shared" si="67"/>
        <v>6</v>
      </c>
      <c r="AT92" s="2">
        <f t="shared" si="68"/>
        <v>3</v>
      </c>
      <c r="AU92" s="2">
        <f t="shared" si="69"/>
        <v>7</v>
      </c>
      <c r="AV92" s="2">
        <f t="shared" si="70"/>
        <v>2</v>
      </c>
      <c r="AW92" s="2"/>
      <c r="AX92" s="5">
        <f t="shared" si="71"/>
        <v>4</v>
      </c>
      <c r="AY92" s="2">
        <f t="shared" si="72"/>
        <v>5</v>
      </c>
      <c r="AZ92" s="2">
        <f t="shared" si="73"/>
        <v>22</v>
      </c>
      <c r="BA92" s="2">
        <f t="shared" si="78"/>
        <v>23</v>
      </c>
      <c r="BB92" s="2">
        <f t="shared" si="79"/>
        <v>8</v>
      </c>
      <c r="BC92" s="2">
        <f t="shared" si="80"/>
        <v>12</v>
      </c>
      <c r="BD92" s="2">
        <f t="shared" si="81"/>
        <v>8</v>
      </c>
      <c r="BE92" s="19">
        <f t="shared" si="82"/>
        <v>10</v>
      </c>
      <c r="BF92" s="19">
        <f t="shared" si="83"/>
        <v>4.0824829046386304</v>
      </c>
      <c r="BG92" s="31">
        <f t="shared" si="84"/>
        <v>-0.4898979485566356</v>
      </c>
      <c r="BH92" s="32">
        <f t="shared" si="74"/>
        <v>0.31210305738320299</v>
      </c>
      <c r="BI92" s="62">
        <f t="shared" si="75"/>
        <v>7.6619718309859156E-2</v>
      </c>
      <c r="BJ92" s="62" t="str">
        <f t="shared" si="85"/>
        <v/>
      </c>
      <c r="BK92" s="73" t="str">
        <f t="shared" si="86"/>
        <v/>
      </c>
      <c r="BM92" s="11">
        <f t="shared" si="76"/>
        <v>-4.0698152285845855E-2</v>
      </c>
    </row>
    <row r="93" spans="1:65">
      <c r="A93" s="30" t="s">
        <v>302</v>
      </c>
      <c r="B93" s="30" t="s">
        <v>303</v>
      </c>
      <c r="C93" s="30" t="s">
        <v>304</v>
      </c>
      <c r="D93" s="30" t="s">
        <v>305</v>
      </c>
      <c r="E93" s="30" t="s">
        <v>177</v>
      </c>
      <c r="F93" s="11" t="str">
        <f t="shared" si="77"/>
        <v>serine prot</v>
      </c>
      <c r="H93" s="11">
        <f>VLOOKUP($B93,data!$B$3:$Q$15316,'diff expr 0 vs 3 mites'!H$8,FALSE)</f>
        <v>14.146885579999999</v>
      </c>
      <c r="I93" s="11">
        <f>VLOOKUP($B93,data!$B$3:$Q$15316,'diff expr 0 vs 3 mites'!I$8,FALSE)</f>
        <v>13.090908089999999</v>
      </c>
      <c r="J93" s="11">
        <f>VLOOKUP($B93,data!$B$3:$Q$15316,'diff expr 0 vs 3 mites'!J$8,FALSE)</f>
        <v>10.312024729999999</v>
      </c>
      <c r="K93" s="11">
        <f>VLOOKUP($B93,data!$B$3:$Q$15316,'diff expr 0 vs 3 mites'!K$8,FALSE)</f>
        <v>14.27819208</v>
      </c>
      <c r="L93" s="11">
        <f>VLOOKUP($B93,data!$B$3:$Q$15316,'diff expr 0 vs 3 mites'!L$8,FALSE)</f>
        <v>5.4929778369999998</v>
      </c>
      <c r="M93" s="11">
        <f>VLOOKUP($B93,data!$B$3:$Q$15316,'diff expr 0 vs 3 mites'!M$8,FALSE)</f>
        <v>2.9148720720000001</v>
      </c>
      <c r="N93" s="11">
        <f>VLOOKUP($B93,data!$B$3:$Q$15316,'diff expr 0 vs 3 mites'!N$8,FALSE)</f>
        <v>3.6695557920000001</v>
      </c>
      <c r="O93" s="11">
        <f>VLOOKUP($B93,data!$B$3:$Q$15316,'diff expr 0 vs 3 mites'!O$8,FALSE)</f>
        <v>5.4231281510000002</v>
      </c>
      <c r="P93" s="11">
        <f>VLOOKUP($B93,data!$B$3:$Q$15316,'diff expr 0 vs 3 mites'!P$8,FALSE)</f>
        <v>10.45699419</v>
      </c>
      <c r="R93" s="27" t="s">
        <v>27749</v>
      </c>
      <c r="T93" s="2">
        <f t="shared" si="44"/>
        <v>8</v>
      </c>
      <c r="U93" s="2">
        <f t="shared" si="45"/>
        <v>7</v>
      </c>
      <c r="V93" s="2">
        <f t="shared" si="46"/>
        <v>5</v>
      </c>
      <c r="W93" s="2">
        <f t="shared" si="47"/>
        <v>9</v>
      </c>
      <c r="X93" s="2">
        <f t="shared" si="48"/>
        <v>4</v>
      </c>
      <c r="Y93" s="2">
        <f t="shared" si="49"/>
        <v>1</v>
      </c>
      <c r="Z93" s="2">
        <f t="shared" si="50"/>
        <v>2</v>
      </c>
      <c r="AA93" s="2">
        <f t="shared" si="51"/>
        <v>3</v>
      </c>
      <c r="AB93" s="2">
        <f t="shared" si="52"/>
        <v>6</v>
      </c>
      <c r="AC93" s="2"/>
      <c r="AD93" s="2">
        <f t="shared" si="53"/>
        <v>0</v>
      </c>
      <c r="AE93" s="2">
        <f t="shared" si="54"/>
        <v>0</v>
      </c>
      <c r="AF93" s="2">
        <f t="shared" si="55"/>
        <v>0</v>
      </c>
      <c r="AG93" s="2">
        <f t="shared" si="56"/>
        <v>0</v>
      </c>
      <c r="AH93" s="2">
        <f t="shared" si="57"/>
        <v>0</v>
      </c>
      <c r="AI93" s="2">
        <f t="shared" si="58"/>
        <v>0</v>
      </c>
      <c r="AJ93" s="2">
        <f t="shared" si="59"/>
        <v>0</v>
      </c>
      <c r="AK93" s="2">
        <f t="shared" si="60"/>
        <v>0</v>
      </c>
      <c r="AL93" s="2">
        <f t="shared" si="61"/>
        <v>0</v>
      </c>
      <c r="AM93" s="2"/>
      <c r="AN93" s="2">
        <f t="shared" si="62"/>
        <v>8</v>
      </c>
      <c r="AO93" s="2">
        <f t="shared" si="63"/>
        <v>7</v>
      </c>
      <c r="AP93" s="2">
        <f t="shared" si="64"/>
        <v>5</v>
      </c>
      <c r="AQ93" s="2">
        <f t="shared" si="65"/>
        <v>9</v>
      </c>
      <c r="AR93" s="2">
        <f t="shared" si="66"/>
        <v>4</v>
      </c>
      <c r="AS93" s="2">
        <f t="shared" si="67"/>
        <v>1</v>
      </c>
      <c r="AT93" s="2">
        <f t="shared" si="68"/>
        <v>2</v>
      </c>
      <c r="AU93" s="2">
        <f t="shared" si="69"/>
        <v>3</v>
      </c>
      <c r="AV93" s="2">
        <f t="shared" si="70"/>
        <v>6</v>
      </c>
      <c r="AW93" s="2"/>
      <c r="AX93" s="5">
        <f t="shared" si="71"/>
        <v>4</v>
      </c>
      <c r="AY93" s="2">
        <f t="shared" si="72"/>
        <v>5</v>
      </c>
      <c r="AZ93" s="2">
        <f t="shared" si="73"/>
        <v>29</v>
      </c>
      <c r="BA93" s="2">
        <f t="shared" si="78"/>
        <v>16</v>
      </c>
      <c r="BB93" s="2">
        <f t="shared" si="79"/>
        <v>1</v>
      </c>
      <c r="BC93" s="2">
        <f t="shared" si="80"/>
        <v>19</v>
      </c>
      <c r="BD93" s="2">
        <f t="shared" si="81"/>
        <v>1</v>
      </c>
      <c r="BE93" s="19">
        <f t="shared" si="82"/>
        <v>10</v>
      </c>
      <c r="BF93" s="19">
        <f t="shared" si="83"/>
        <v>4.0824829046386304</v>
      </c>
      <c r="BG93" s="31">
        <f t="shared" si="84"/>
        <v>-2.2045407685048604</v>
      </c>
      <c r="BH93" s="32">
        <f t="shared" si="74"/>
        <v>1.3743168055755161E-2</v>
      </c>
      <c r="BI93" s="62">
        <f t="shared" si="75"/>
        <v>1.4366197183098593E-2</v>
      </c>
      <c r="BJ93" s="62">
        <f t="shared" si="85"/>
        <v>1.3743168055755161E-2</v>
      </c>
      <c r="BK93" s="73" t="str">
        <f t="shared" si="86"/>
        <v>sign</v>
      </c>
      <c r="BM93" s="11">
        <f t="shared" si="76"/>
        <v>-0.36497578174327205</v>
      </c>
    </row>
    <row r="94" spans="1:65">
      <c r="A94" s="30" t="s">
        <v>306</v>
      </c>
      <c r="B94" s="30" t="s">
        <v>307</v>
      </c>
      <c r="C94" s="30" t="s">
        <v>308</v>
      </c>
      <c r="D94" s="30" t="s">
        <v>309</v>
      </c>
      <c r="E94" s="30" t="s">
        <v>177</v>
      </c>
      <c r="F94" s="11" t="str">
        <f t="shared" si="77"/>
        <v>serine prot</v>
      </c>
      <c r="H94" s="11">
        <f>VLOOKUP($B94,data!$B$3:$Q$15316,'diff expr 0 vs 3 mites'!H$8,FALSE)</f>
        <v>1.58832712</v>
      </c>
      <c r="I94" s="11">
        <f>VLOOKUP($B94,data!$B$3:$Q$15316,'diff expr 0 vs 3 mites'!I$8,FALSE)</f>
        <v>2.339156381</v>
      </c>
      <c r="J94" s="11">
        <f>VLOOKUP($B94,data!$B$3:$Q$15316,'diff expr 0 vs 3 mites'!J$8,FALSE)</f>
        <v>1.561496124</v>
      </c>
      <c r="K94" s="11">
        <f>VLOOKUP($B94,data!$B$3:$Q$15316,'diff expr 0 vs 3 mites'!K$8,FALSE)</f>
        <v>1.4444171370000001</v>
      </c>
      <c r="L94" s="11">
        <f>VLOOKUP($B94,data!$B$3:$Q$15316,'diff expr 0 vs 3 mites'!L$8,FALSE)</f>
        <v>41.746430789999998</v>
      </c>
      <c r="M94" s="11">
        <f>VLOOKUP($B94,data!$B$3:$Q$15316,'diff expr 0 vs 3 mites'!M$8,FALSE)</f>
        <v>4.6842566650000004</v>
      </c>
      <c r="N94" s="11">
        <f>VLOOKUP($B94,data!$B$3:$Q$15316,'diff expr 0 vs 3 mites'!N$8,FALSE)</f>
        <v>57.699363220000002</v>
      </c>
      <c r="O94" s="11">
        <f>VLOOKUP($B94,data!$B$3:$Q$15316,'diff expr 0 vs 3 mites'!O$8,FALSE)</f>
        <v>2.6892030870000001</v>
      </c>
      <c r="P94" s="11">
        <f>VLOOKUP($B94,data!$B$3:$Q$15316,'diff expr 0 vs 3 mites'!P$8,FALSE)</f>
        <v>14.1288774</v>
      </c>
      <c r="R94" s="27" t="s">
        <v>27749</v>
      </c>
      <c r="T94" s="2">
        <f t="shared" si="44"/>
        <v>3</v>
      </c>
      <c r="U94" s="2">
        <f t="shared" si="45"/>
        <v>4</v>
      </c>
      <c r="V94" s="2">
        <f t="shared" si="46"/>
        <v>2</v>
      </c>
      <c r="W94" s="2">
        <f t="shared" si="47"/>
        <v>1</v>
      </c>
      <c r="X94" s="2">
        <f t="shared" si="48"/>
        <v>8</v>
      </c>
      <c r="Y94" s="2">
        <f t="shared" si="49"/>
        <v>6</v>
      </c>
      <c r="Z94" s="2">
        <f t="shared" si="50"/>
        <v>9</v>
      </c>
      <c r="AA94" s="2">
        <f t="shared" si="51"/>
        <v>5</v>
      </c>
      <c r="AB94" s="2">
        <f t="shared" si="52"/>
        <v>7</v>
      </c>
      <c r="AC94" s="2"/>
      <c r="AD94" s="2">
        <f t="shared" si="53"/>
        <v>0</v>
      </c>
      <c r="AE94" s="2">
        <f t="shared" si="54"/>
        <v>0</v>
      </c>
      <c r="AF94" s="2">
        <f t="shared" si="55"/>
        <v>0</v>
      </c>
      <c r="AG94" s="2">
        <f t="shared" si="56"/>
        <v>0</v>
      </c>
      <c r="AH94" s="2">
        <f t="shared" si="57"/>
        <v>0</v>
      </c>
      <c r="AI94" s="2">
        <f t="shared" si="58"/>
        <v>0</v>
      </c>
      <c r="AJ94" s="2">
        <f t="shared" si="59"/>
        <v>0</v>
      </c>
      <c r="AK94" s="2">
        <f t="shared" si="60"/>
        <v>0</v>
      </c>
      <c r="AL94" s="2">
        <f t="shared" si="61"/>
        <v>0</v>
      </c>
      <c r="AM94" s="2"/>
      <c r="AN94" s="2">
        <f t="shared" si="62"/>
        <v>3</v>
      </c>
      <c r="AO94" s="2">
        <f t="shared" si="63"/>
        <v>4</v>
      </c>
      <c r="AP94" s="2">
        <f t="shared" si="64"/>
        <v>2</v>
      </c>
      <c r="AQ94" s="2">
        <f t="shared" si="65"/>
        <v>1</v>
      </c>
      <c r="AR94" s="2">
        <f t="shared" si="66"/>
        <v>8</v>
      </c>
      <c r="AS94" s="2">
        <f t="shared" si="67"/>
        <v>6</v>
      </c>
      <c r="AT94" s="2">
        <f t="shared" si="68"/>
        <v>9</v>
      </c>
      <c r="AU94" s="2">
        <f t="shared" si="69"/>
        <v>5</v>
      </c>
      <c r="AV94" s="2">
        <f t="shared" si="70"/>
        <v>7</v>
      </c>
      <c r="AW94" s="2"/>
      <c r="AX94" s="5">
        <f t="shared" si="71"/>
        <v>4</v>
      </c>
      <c r="AY94" s="2">
        <f t="shared" si="72"/>
        <v>5</v>
      </c>
      <c r="AZ94" s="2">
        <f t="shared" si="73"/>
        <v>10</v>
      </c>
      <c r="BA94" s="2">
        <f t="shared" si="78"/>
        <v>35</v>
      </c>
      <c r="BB94" s="2">
        <f t="shared" si="79"/>
        <v>20</v>
      </c>
      <c r="BC94" s="2">
        <f t="shared" si="80"/>
        <v>0</v>
      </c>
      <c r="BD94" s="2">
        <f t="shared" si="81"/>
        <v>0</v>
      </c>
      <c r="BE94" s="19">
        <f t="shared" si="82"/>
        <v>10</v>
      </c>
      <c r="BF94" s="19">
        <f t="shared" si="83"/>
        <v>4.0824829046386304</v>
      </c>
      <c r="BG94" s="31">
        <f t="shared" si="84"/>
        <v>-2.4494897427831779</v>
      </c>
      <c r="BH94" s="32">
        <f t="shared" si="74"/>
        <v>7.1529392177148241E-3</v>
      </c>
      <c r="BI94" s="62">
        <f t="shared" si="75"/>
        <v>2.8169014084507044E-4</v>
      </c>
      <c r="BJ94" s="62" t="str">
        <f t="shared" si="85"/>
        <v/>
      </c>
      <c r="BK94" s="73" t="str">
        <f t="shared" si="86"/>
        <v>sign</v>
      </c>
      <c r="BM94" s="11">
        <f t="shared" si="76"/>
        <v>1.1447430959024165</v>
      </c>
    </row>
    <row r="95" spans="1:65">
      <c r="A95" s="30" t="s">
        <v>310</v>
      </c>
      <c r="B95" s="30" t="s">
        <v>311</v>
      </c>
      <c r="C95" s="30" t="s">
        <v>312</v>
      </c>
      <c r="D95" s="30" t="s">
        <v>313</v>
      </c>
      <c r="E95" s="30" t="s">
        <v>177</v>
      </c>
      <c r="F95" s="11" t="str">
        <f t="shared" si="77"/>
        <v>serine prot</v>
      </c>
      <c r="H95" s="11">
        <f>VLOOKUP($B95,data!$B$3:$Q$15316,'diff expr 0 vs 3 mites'!H$8,FALSE)</f>
        <v>6.3793264570000003</v>
      </c>
      <c r="I95" s="11">
        <f>VLOOKUP($B95,data!$B$3:$Q$15316,'diff expr 0 vs 3 mites'!I$8,FALSE)</f>
        <v>5.0573190200000004</v>
      </c>
      <c r="J95" s="11">
        <f>VLOOKUP($B95,data!$B$3:$Q$15316,'diff expr 0 vs 3 mites'!J$8,FALSE)</f>
        <v>4.3863609989999999</v>
      </c>
      <c r="K95" s="11">
        <f>VLOOKUP($B95,data!$B$3:$Q$15316,'diff expr 0 vs 3 mites'!K$8,FALSE)</f>
        <v>4.893638213</v>
      </c>
      <c r="L95" s="11">
        <f>VLOOKUP($B95,data!$B$3:$Q$15316,'diff expr 0 vs 3 mites'!L$8,FALSE)</f>
        <v>1.7547834710000001</v>
      </c>
      <c r="M95" s="11">
        <f>VLOOKUP($B95,data!$B$3:$Q$15316,'diff expr 0 vs 3 mites'!M$8,FALSE)</f>
        <v>2.338337729</v>
      </c>
      <c r="N95" s="11">
        <f>VLOOKUP($B95,data!$B$3:$Q$15316,'diff expr 0 vs 3 mites'!N$8,FALSE)</f>
        <v>4.0496742899999996</v>
      </c>
      <c r="O95" s="11">
        <f>VLOOKUP($B95,data!$B$3:$Q$15316,'diff expr 0 vs 3 mites'!O$8,FALSE)</f>
        <v>3.7374416519999998</v>
      </c>
      <c r="P95" s="11">
        <f>VLOOKUP($B95,data!$B$3:$Q$15316,'diff expr 0 vs 3 mites'!P$8,FALSE)</f>
        <v>4.2418817259999999</v>
      </c>
      <c r="R95" s="27" t="s">
        <v>27749</v>
      </c>
      <c r="T95" s="2">
        <f t="shared" si="44"/>
        <v>9</v>
      </c>
      <c r="U95" s="2">
        <f t="shared" si="45"/>
        <v>8</v>
      </c>
      <c r="V95" s="2">
        <f t="shared" si="46"/>
        <v>6</v>
      </c>
      <c r="W95" s="2">
        <f t="shared" si="47"/>
        <v>7</v>
      </c>
      <c r="X95" s="2">
        <f t="shared" si="48"/>
        <v>1</v>
      </c>
      <c r="Y95" s="2">
        <f t="shared" si="49"/>
        <v>2</v>
      </c>
      <c r="Z95" s="2">
        <f t="shared" si="50"/>
        <v>4</v>
      </c>
      <c r="AA95" s="2">
        <f t="shared" si="51"/>
        <v>3</v>
      </c>
      <c r="AB95" s="2">
        <f t="shared" si="52"/>
        <v>5</v>
      </c>
      <c r="AC95" s="2"/>
      <c r="AD95" s="2">
        <f t="shared" si="53"/>
        <v>0</v>
      </c>
      <c r="AE95" s="2">
        <f t="shared" si="54"/>
        <v>0</v>
      </c>
      <c r="AF95" s="2">
        <f t="shared" si="55"/>
        <v>0</v>
      </c>
      <c r="AG95" s="2">
        <f t="shared" si="56"/>
        <v>0</v>
      </c>
      <c r="AH95" s="2">
        <f t="shared" si="57"/>
        <v>0</v>
      </c>
      <c r="AI95" s="2">
        <f t="shared" si="58"/>
        <v>0</v>
      </c>
      <c r="AJ95" s="2">
        <f t="shared" si="59"/>
        <v>0</v>
      </c>
      <c r="AK95" s="2">
        <f t="shared" si="60"/>
        <v>0</v>
      </c>
      <c r="AL95" s="2">
        <f t="shared" si="61"/>
        <v>0</v>
      </c>
      <c r="AM95" s="2"/>
      <c r="AN95" s="2">
        <f t="shared" si="62"/>
        <v>9</v>
      </c>
      <c r="AO95" s="2">
        <f t="shared" si="63"/>
        <v>8</v>
      </c>
      <c r="AP95" s="2">
        <f t="shared" si="64"/>
        <v>6</v>
      </c>
      <c r="AQ95" s="2">
        <f t="shared" si="65"/>
        <v>7</v>
      </c>
      <c r="AR95" s="2">
        <f t="shared" si="66"/>
        <v>1</v>
      </c>
      <c r="AS95" s="2">
        <f t="shared" si="67"/>
        <v>2</v>
      </c>
      <c r="AT95" s="2">
        <f t="shared" si="68"/>
        <v>4</v>
      </c>
      <c r="AU95" s="2">
        <f t="shared" si="69"/>
        <v>3</v>
      </c>
      <c r="AV95" s="2">
        <f t="shared" si="70"/>
        <v>5</v>
      </c>
      <c r="AW95" s="2"/>
      <c r="AX95" s="5">
        <f t="shared" si="71"/>
        <v>4</v>
      </c>
      <c r="AY95" s="2">
        <f t="shared" si="72"/>
        <v>5</v>
      </c>
      <c r="AZ95" s="2">
        <f t="shared" si="73"/>
        <v>30</v>
      </c>
      <c r="BA95" s="2">
        <f t="shared" si="78"/>
        <v>15</v>
      </c>
      <c r="BB95" s="2">
        <f t="shared" si="79"/>
        <v>0</v>
      </c>
      <c r="BC95" s="2">
        <f t="shared" si="80"/>
        <v>20</v>
      </c>
      <c r="BD95" s="2">
        <f t="shared" si="81"/>
        <v>0</v>
      </c>
      <c r="BE95" s="19">
        <f t="shared" si="82"/>
        <v>10</v>
      </c>
      <c r="BF95" s="19">
        <f t="shared" si="83"/>
        <v>4.0824829046386304</v>
      </c>
      <c r="BG95" s="31">
        <f t="shared" si="84"/>
        <v>-2.4494897427831779</v>
      </c>
      <c r="BH95" s="32">
        <f t="shared" si="74"/>
        <v>7.1529392177148241E-3</v>
      </c>
      <c r="BI95" s="62">
        <f t="shared" si="75"/>
        <v>2.8169014084507044E-4</v>
      </c>
      <c r="BJ95" s="62" t="str">
        <f t="shared" si="85"/>
        <v/>
      </c>
      <c r="BK95" s="73" t="str">
        <f t="shared" si="86"/>
        <v>sign</v>
      </c>
      <c r="BM95" s="11">
        <f t="shared" si="76"/>
        <v>-0.20580731166478858</v>
      </c>
    </row>
    <row r="96" spans="1:65">
      <c r="A96" s="30" t="s">
        <v>314</v>
      </c>
      <c r="B96" s="30" t="s">
        <v>315</v>
      </c>
      <c r="C96" s="30" t="s">
        <v>316</v>
      </c>
      <c r="D96" s="30" t="s">
        <v>317</v>
      </c>
      <c r="E96" s="30" t="s">
        <v>177</v>
      </c>
      <c r="F96" s="11" t="str">
        <f t="shared" si="77"/>
        <v>serine prot</v>
      </c>
      <c r="H96" s="11">
        <f>VLOOKUP($B96,data!$B$3:$Q$15316,'diff expr 0 vs 3 mites'!H$8,FALSE)</f>
        <v>0.93254570800000003</v>
      </c>
      <c r="I96" s="11">
        <f>VLOOKUP($B96,data!$B$3:$Q$15316,'diff expr 0 vs 3 mites'!I$8,FALSE)</f>
        <v>0.51855155500000005</v>
      </c>
      <c r="J96" s="11">
        <f>VLOOKUP($B96,data!$B$3:$Q$15316,'diff expr 0 vs 3 mites'!J$8,FALSE)</f>
        <v>0.39204945600000002</v>
      </c>
      <c r="K96" s="11">
        <f>VLOOKUP($B96,data!$B$3:$Q$15316,'diff expr 0 vs 3 mites'!K$8,FALSE)</f>
        <v>0.87993431499999997</v>
      </c>
      <c r="L96" s="11">
        <f>VLOOKUP($B96,data!$B$3:$Q$15316,'diff expr 0 vs 3 mites'!L$8,FALSE)</f>
        <v>0.42528081200000001</v>
      </c>
      <c r="M96" s="11">
        <f>VLOOKUP($B96,data!$B$3:$Q$15316,'diff expr 0 vs 3 mites'!M$8,FALSE)</f>
        <v>1.092449526</v>
      </c>
      <c r="N96" s="11">
        <f>VLOOKUP($B96,data!$B$3:$Q$15316,'diff expr 0 vs 3 mites'!N$8,FALSE)</f>
        <v>2.2082836970000002</v>
      </c>
      <c r="O96" s="11">
        <f>VLOOKUP($B96,data!$B$3:$Q$15316,'diff expr 0 vs 3 mites'!O$8,FALSE)</f>
        <v>0.46535909199999997</v>
      </c>
      <c r="P96" s="11">
        <f>VLOOKUP($B96,data!$B$3:$Q$15316,'diff expr 0 vs 3 mites'!P$8,FALSE)</f>
        <v>1.979932515</v>
      </c>
      <c r="R96" s="27" t="s">
        <v>27749</v>
      </c>
      <c r="T96" s="2">
        <f t="shared" si="44"/>
        <v>6</v>
      </c>
      <c r="U96" s="2">
        <f t="shared" si="45"/>
        <v>4</v>
      </c>
      <c r="V96" s="2">
        <f t="shared" si="46"/>
        <v>1</v>
      </c>
      <c r="W96" s="2">
        <f t="shared" si="47"/>
        <v>5</v>
      </c>
      <c r="X96" s="2">
        <f t="shared" si="48"/>
        <v>2</v>
      </c>
      <c r="Y96" s="2">
        <f t="shared" si="49"/>
        <v>7</v>
      </c>
      <c r="Z96" s="2">
        <f t="shared" si="50"/>
        <v>9</v>
      </c>
      <c r="AA96" s="2">
        <f t="shared" si="51"/>
        <v>3</v>
      </c>
      <c r="AB96" s="2">
        <f t="shared" si="52"/>
        <v>8</v>
      </c>
      <c r="AC96" s="2"/>
      <c r="AD96" s="2">
        <f t="shared" si="53"/>
        <v>0</v>
      </c>
      <c r="AE96" s="2">
        <f t="shared" si="54"/>
        <v>0</v>
      </c>
      <c r="AF96" s="2">
        <f t="shared" si="55"/>
        <v>0</v>
      </c>
      <c r="AG96" s="2">
        <f t="shared" si="56"/>
        <v>0</v>
      </c>
      <c r="AH96" s="2">
        <f t="shared" si="57"/>
        <v>0</v>
      </c>
      <c r="AI96" s="2">
        <f t="shared" si="58"/>
        <v>0</v>
      </c>
      <c r="AJ96" s="2">
        <f t="shared" si="59"/>
        <v>0</v>
      </c>
      <c r="AK96" s="2">
        <f t="shared" si="60"/>
        <v>0</v>
      </c>
      <c r="AL96" s="2">
        <f t="shared" si="61"/>
        <v>0</v>
      </c>
      <c r="AM96" s="2"/>
      <c r="AN96" s="2">
        <f t="shared" si="62"/>
        <v>6</v>
      </c>
      <c r="AO96" s="2">
        <f t="shared" si="63"/>
        <v>4</v>
      </c>
      <c r="AP96" s="2">
        <f t="shared" si="64"/>
        <v>1</v>
      </c>
      <c r="AQ96" s="2">
        <f t="shared" si="65"/>
        <v>5</v>
      </c>
      <c r="AR96" s="2">
        <f t="shared" si="66"/>
        <v>2</v>
      </c>
      <c r="AS96" s="2">
        <f t="shared" si="67"/>
        <v>7</v>
      </c>
      <c r="AT96" s="2">
        <f t="shared" si="68"/>
        <v>9</v>
      </c>
      <c r="AU96" s="2">
        <f t="shared" si="69"/>
        <v>3</v>
      </c>
      <c r="AV96" s="2">
        <f t="shared" si="70"/>
        <v>8</v>
      </c>
      <c r="AW96" s="2"/>
      <c r="AX96" s="5">
        <f t="shared" si="71"/>
        <v>4</v>
      </c>
      <c r="AY96" s="2">
        <f t="shared" si="72"/>
        <v>5</v>
      </c>
      <c r="AZ96" s="2">
        <f t="shared" si="73"/>
        <v>16</v>
      </c>
      <c r="BA96" s="2">
        <f t="shared" si="78"/>
        <v>29</v>
      </c>
      <c r="BB96" s="2">
        <f t="shared" si="79"/>
        <v>14</v>
      </c>
      <c r="BC96" s="2">
        <f t="shared" si="80"/>
        <v>6</v>
      </c>
      <c r="BD96" s="2">
        <f t="shared" si="81"/>
        <v>6</v>
      </c>
      <c r="BE96" s="19">
        <f t="shared" si="82"/>
        <v>10</v>
      </c>
      <c r="BF96" s="19">
        <f t="shared" si="83"/>
        <v>4.0824829046386304</v>
      </c>
      <c r="BG96" s="31">
        <f t="shared" si="84"/>
        <v>-0.9797958971132712</v>
      </c>
      <c r="BH96" s="32">
        <f t="shared" si="74"/>
        <v>0.16359343889515282</v>
      </c>
      <c r="BI96" s="62">
        <f t="shared" si="75"/>
        <v>5.9718309859154932E-2</v>
      </c>
      <c r="BJ96" s="62" t="str">
        <f t="shared" si="85"/>
        <v/>
      </c>
      <c r="BK96" s="73" t="str">
        <f t="shared" si="86"/>
        <v/>
      </c>
      <c r="BM96" s="11">
        <f t="shared" si="76"/>
        <v>0.25840647758647328</v>
      </c>
    </row>
    <row r="97" spans="1:65">
      <c r="A97" s="30" t="s">
        <v>318</v>
      </c>
      <c r="B97" s="30" t="s">
        <v>319</v>
      </c>
      <c r="C97" s="30" t="s">
        <v>320</v>
      </c>
      <c r="D97" s="30" t="s">
        <v>321</v>
      </c>
      <c r="E97" s="30" t="s">
        <v>177</v>
      </c>
      <c r="F97" s="11" t="str">
        <f t="shared" si="77"/>
        <v>serine prot</v>
      </c>
      <c r="H97" s="11">
        <f>VLOOKUP($B97,data!$B$3:$Q$15316,'diff expr 0 vs 3 mites'!H$8,FALSE)</f>
        <v>0.92101653100000003</v>
      </c>
      <c r="I97" s="11">
        <f>VLOOKUP($B97,data!$B$3:$Q$15316,'diff expr 0 vs 3 mites'!I$8,FALSE)</f>
        <v>0.82317554599999998</v>
      </c>
      <c r="J97" s="11">
        <f>VLOOKUP($B97,data!$B$3:$Q$15316,'diff expr 0 vs 3 mites'!J$8,FALSE)</f>
        <v>0.33011495200000002</v>
      </c>
      <c r="K97" s="11">
        <f>VLOOKUP($B97,data!$B$3:$Q$15316,'diff expr 0 vs 3 mites'!K$8,FALSE)</f>
        <v>1.1765836999999999</v>
      </c>
      <c r="L97" s="11">
        <f>VLOOKUP($B97,data!$B$3:$Q$15316,'diff expr 0 vs 3 mites'!L$8,FALSE)</f>
        <v>7.3154008079999997</v>
      </c>
      <c r="M97" s="11">
        <f>VLOOKUP($B97,data!$B$3:$Q$15316,'diff expr 0 vs 3 mites'!M$8,FALSE)</f>
        <v>0.71180296300000001</v>
      </c>
      <c r="N97" s="11">
        <f>VLOOKUP($B97,data!$B$3:$Q$15316,'diff expr 0 vs 3 mites'!N$8,FALSE)</f>
        <v>6.5227529630000003</v>
      </c>
      <c r="O97" s="11">
        <f>VLOOKUP($B97,data!$B$3:$Q$15316,'diff expr 0 vs 3 mites'!O$8,FALSE)</f>
        <v>0.41583382000000002</v>
      </c>
      <c r="P97" s="11">
        <f>VLOOKUP($B97,data!$B$3:$Q$15316,'diff expr 0 vs 3 mites'!P$8,FALSE)</f>
        <v>3.096136081</v>
      </c>
      <c r="R97" s="27" t="s">
        <v>27749</v>
      </c>
      <c r="T97" s="2">
        <f t="shared" si="44"/>
        <v>5</v>
      </c>
      <c r="U97" s="2">
        <f t="shared" si="45"/>
        <v>4</v>
      </c>
      <c r="V97" s="2">
        <f t="shared" si="46"/>
        <v>1</v>
      </c>
      <c r="W97" s="2">
        <f t="shared" si="47"/>
        <v>6</v>
      </c>
      <c r="X97" s="2">
        <f t="shared" si="48"/>
        <v>9</v>
      </c>
      <c r="Y97" s="2">
        <f t="shared" si="49"/>
        <v>3</v>
      </c>
      <c r="Z97" s="2">
        <f t="shared" si="50"/>
        <v>8</v>
      </c>
      <c r="AA97" s="2">
        <f t="shared" si="51"/>
        <v>2</v>
      </c>
      <c r="AB97" s="2">
        <f t="shared" si="52"/>
        <v>7</v>
      </c>
      <c r="AC97" s="2"/>
      <c r="AD97" s="2">
        <f t="shared" si="53"/>
        <v>0</v>
      </c>
      <c r="AE97" s="2">
        <f t="shared" si="54"/>
        <v>0</v>
      </c>
      <c r="AF97" s="2">
        <f t="shared" si="55"/>
        <v>0</v>
      </c>
      <c r="AG97" s="2">
        <f t="shared" si="56"/>
        <v>0</v>
      </c>
      <c r="AH97" s="2">
        <f t="shared" si="57"/>
        <v>0</v>
      </c>
      <c r="AI97" s="2">
        <f t="shared" si="58"/>
        <v>0</v>
      </c>
      <c r="AJ97" s="2">
        <f t="shared" si="59"/>
        <v>0</v>
      </c>
      <c r="AK97" s="2">
        <f t="shared" si="60"/>
        <v>0</v>
      </c>
      <c r="AL97" s="2">
        <f t="shared" si="61"/>
        <v>0</v>
      </c>
      <c r="AM97" s="2"/>
      <c r="AN97" s="2">
        <f t="shared" si="62"/>
        <v>5</v>
      </c>
      <c r="AO97" s="2">
        <f t="shared" si="63"/>
        <v>4</v>
      </c>
      <c r="AP97" s="2">
        <f t="shared" si="64"/>
        <v>1</v>
      </c>
      <c r="AQ97" s="2">
        <f t="shared" si="65"/>
        <v>6</v>
      </c>
      <c r="AR97" s="2">
        <f t="shared" si="66"/>
        <v>9</v>
      </c>
      <c r="AS97" s="2">
        <f t="shared" si="67"/>
        <v>3</v>
      </c>
      <c r="AT97" s="2">
        <f t="shared" si="68"/>
        <v>8</v>
      </c>
      <c r="AU97" s="2">
        <f t="shared" si="69"/>
        <v>2</v>
      </c>
      <c r="AV97" s="2">
        <f t="shared" si="70"/>
        <v>7</v>
      </c>
      <c r="AW97" s="2"/>
      <c r="AX97" s="5">
        <f t="shared" si="71"/>
        <v>4</v>
      </c>
      <c r="AY97" s="2">
        <f t="shared" si="72"/>
        <v>5</v>
      </c>
      <c r="AZ97" s="2">
        <f t="shared" si="73"/>
        <v>16</v>
      </c>
      <c r="BA97" s="2">
        <f t="shared" si="78"/>
        <v>29</v>
      </c>
      <c r="BB97" s="2">
        <f t="shared" si="79"/>
        <v>14</v>
      </c>
      <c r="BC97" s="2">
        <f t="shared" si="80"/>
        <v>6</v>
      </c>
      <c r="BD97" s="2">
        <f t="shared" si="81"/>
        <v>6</v>
      </c>
      <c r="BE97" s="19">
        <f t="shared" si="82"/>
        <v>10</v>
      </c>
      <c r="BF97" s="19">
        <f t="shared" si="83"/>
        <v>4.0824829046386304</v>
      </c>
      <c r="BG97" s="31">
        <f t="shared" si="84"/>
        <v>-0.9797958971132712</v>
      </c>
      <c r="BH97" s="32">
        <f t="shared" si="74"/>
        <v>0.16359343889515282</v>
      </c>
      <c r="BI97" s="62">
        <f t="shared" si="75"/>
        <v>5.9718309859154932E-2</v>
      </c>
      <c r="BJ97" s="62" t="str">
        <f t="shared" si="85"/>
        <v/>
      </c>
      <c r="BK97" s="73" t="str">
        <f t="shared" si="86"/>
        <v/>
      </c>
      <c r="BM97" s="11">
        <f t="shared" si="76"/>
        <v>0.64785168893418466</v>
      </c>
    </row>
    <row r="98" spans="1:65">
      <c r="A98" s="30" t="s">
        <v>322</v>
      </c>
      <c r="B98" s="30" t="s">
        <v>323</v>
      </c>
      <c r="C98" s="30" t="s">
        <v>136</v>
      </c>
      <c r="D98" s="30" t="s">
        <v>324</v>
      </c>
      <c r="E98" s="30" t="s">
        <v>177</v>
      </c>
      <c r="F98" s="11" t="str">
        <f t="shared" si="77"/>
        <v>serine prot</v>
      </c>
      <c r="H98" s="11">
        <f>VLOOKUP($B98,data!$B$3:$Q$15316,'diff expr 0 vs 3 mites'!H$8,FALSE)</f>
        <v>11.79678333</v>
      </c>
      <c r="I98" s="11">
        <f>VLOOKUP($B98,data!$B$3:$Q$15316,'diff expr 0 vs 3 mites'!I$8,FALSE)</f>
        <v>6.939286428</v>
      </c>
      <c r="J98" s="11">
        <f>VLOOKUP($B98,data!$B$3:$Q$15316,'diff expr 0 vs 3 mites'!J$8,FALSE)</f>
        <v>12.138831079999999</v>
      </c>
      <c r="K98" s="11">
        <f>VLOOKUP($B98,data!$B$3:$Q$15316,'diff expr 0 vs 3 mites'!K$8,FALSE)</f>
        <v>6.3470205179999999</v>
      </c>
      <c r="L98" s="11">
        <f>VLOOKUP($B98,data!$B$3:$Q$15316,'diff expr 0 vs 3 mites'!L$8,FALSE)</f>
        <v>18.216879909999999</v>
      </c>
      <c r="M98" s="11">
        <f>VLOOKUP($B98,data!$B$3:$Q$15316,'diff expr 0 vs 3 mites'!M$8,FALSE)</f>
        <v>10.445315770000001</v>
      </c>
      <c r="N98" s="11">
        <f>VLOOKUP($B98,data!$B$3:$Q$15316,'diff expr 0 vs 3 mites'!N$8,FALSE)</f>
        <v>21.52086508</v>
      </c>
      <c r="O98" s="11">
        <f>VLOOKUP($B98,data!$B$3:$Q$15316,'diff expr 0 vs 3 mites'!O$8,FALSE)</f>
        <v>9.5261058869999999</v>
      </c>
      <c r="P98" s="11">
        <f>VLOOKUP($B98,data!$B$3:$Q$15316,'diff expr 0 vs 3 mites'!P$8,FALSE)</f>
        <v>11.80509659</v>
      </c>
      <c r="R98" s="27" t="s">
        <v>27749</v>
      </c>
      <c r="T98" s="2">
        <f t="shared" si="44"/>
        <v>5</v>
      </c>
      <c r="U98" s="2">
        <f t="shared" si="45"/>
        <v>2</v>
      </c>
      <c r="V98" s="2">
        <f t="shared" si="46"/>
        <v>7</v>
      </c>
      <c r="W98" s="2">
        <f t="shared" si="47"/>
        <v>1</v>
      </c>
      <c r="X98" s="2">
        <f t="shared" si="48"/>
        <v>8</v>
      </c>
      <c r="Y98" s="2">
        <f t="shared" si="49"/>
        <v>4</v>
      </c>
      <c r="Z98" s="2">
        <f t="shared" si="50"/>
        <v>9</v>
      </c>
      <c r="AA98" s="2">
        <f t="shared" si="51"/>
        <v>3</v>
      </c>
      <c r="AB98" s="2">
        <f t="shared" si="52"/>
        <v>6</v>
      </c>
      <c r="AC98" s="2"/>
      <c r="AD98" s="2">
        <f t="shared" si="53"/>
        <v>0</v>
      </c>
      <c r="AE98" s="2">
        <f t="shared" si="54"/>
        <v>0</v>
      </c>
      <c r="AF98" s="2">
        <f t="shared" si="55"/>
        <v>0</v>
      </c>
      <c r="AG98" s="2">
        <f t="shared" si="56"/>
        <v>0</v>
      </c>
      <c r="AH98" s="2">
        <f t="shared" si="57"/>
        <v>0</v>
      </c>
      <c r="AI98" s="2">
        <f t="shared" si="58"/>
        <v>0</v>
      </c>
      <c r="AJ98" s="2">
        <f t="shared" si="59"/>
        <v>0</v>
      </c>
      <c r="AK98" s="2">
        <f t="shared" si="60"/>
        <v>0</v>
      </c>
      <c r="AL98" s="2">
        <f t="shared" si="61"/>
        <v>0</v>
      </c>
      <c r="AM98" s="2"/>
      <c r="AN98" s="2">
        <f t="shared" si="62"/>
        <v>5</v>
      </c>
      <c r="AO98" s="2">
        <f t="shared" si="63"/>
        <v>2</v>
      </c>
      <c r="AP98" s="2">
        <f t="shared" si="64"/>
        <v>7</v>
      </c>
      <c r="AQ98" s="2">
        <f t="shared" si="65"/>
        <v>1</v>
      </c>
      <c r="AR98" s="2">
        <f t="shared" si="66"/>
        <v>8</v>
      </c>
      <c r="AS98" s="2">
        <f t="shared" si="67"/>
        <v>4</v>
      </c>
      <c r="AT98" s="2">
        <f t="shared" si="68"/>
        <v>9</v>
      </c>
      <c r="AU98" s="2">
        <f t="shared" si="69"/>
        <v>3</v>
      </c>
      <c r="AV98" s="2">
        <f t="shared" si="70"/>
        <v>6</v>
      </c>
      <c r="AW98" s="2"/>
      <c r="AX98" s="5">
        <f t="shared" si="71"/>
        <v>4</v>
      </c>
      <c r="AY98" s="2">
        <f t="shared" si="72"/>
        <v>5</v>
      </c>
      <c r="AZ98" s="2">
        <f t="shared" si="73"/>
        <v>15</v>
      </c>
      <c r="BA98" s="2">
        <f t="shared" si="78"/>
        <v>30</v>
      </c>
      <c r="BB98" s="2">
        <f t="shared" si="79"/>
        <v>15</v>
      </c>
      <c r="BC98" s="2">
        <f t="shared" si="80"/>
        <v>5</v>
      </c>
      <c r="BD98" s="2">
        <f t="shared" si="81"/>
        <v>5</v>
      </c>
      <c r="BE98" s="19">
        <f t="shared" si="82"/>
        <v>10</v>
      </c>
      <c r="BF98" s="19">
        <f t="shared" si="83"/>
        <v>4.0824829046386304</v>
      </c>
      <c r="BG98" s="31">
        <f t="shared" si="84"/>
        <v>-1.2247448713915889</v>
      </c>
      <c r="BH98" s="32">
        <f t="shared" si="74"/>
        <v>0.1103356809599234</v>
      </c>
      <c r="BI98" s="62">
        <f t="shared" si="75"/>
        <v>5.1267605633802817E-2</v>
      </c>
      <c r="BJ98" s="62" t="str">
        <f t="shared" si="85"/>
        <v/>
      </c>
      <c r="BK98" s="73" t="str">
        <f t="shared" si="86"/>
        <v/>
      </c>
      <c r="BM98" s="11">
        <f t="shared" si="76"/>
        <v>0.18668386855631122</v>
      </c>
    </row>
    <row r="99" spans="1:65">
      <c r="A99" s="30" t="s">
        <v>325</v>
      </c>
      <c r="B99" s="30" t="s">
        <v>326</v>
      </c>
      <c r="C99" s="30" t="s">
        <v>327</v>
      </c>
      <c r="D99" s="30" t="s">
        <v>328</v>
      </c>
      <c r="E99" s="30" t="s">
        <v>177</v>
      </c>
      <c r="F99" s="11" t="str">
        <f t="shared" si="77"/>
        <v>serine prot</v>
      </c>
      <c r="H99" s="11">
        <f>VLOOKUP($B99,data!$B$3:$Q$15316,'diff expr 0 vs 3 mites'!H$8,FALSE)</f>
        <v>0.52899123599999998</v>
      </c>
      <c r="I99" s="11">
        <f>VLOOKUP($B99,data!$B$3:$Q$15316,'diff expr 0 vs 3 mites'!I$8,FALSE)</f>
        <v>0.86908242099999999</v>
      </c>
      <c r="J99" s="11">
        <f>VLOOKUP($B99,data!$B$3:$Q$15316,'diff expr 0 vs 3 mites'!J$8,FALSE)</f>
        <v>0.27371325800000001</v>
      </c>
      <c r="K99" s="11">
        <f>VLOOKUP($B99,data!$B$3:$Q$15316,'diff expr 0 vs 3 mites'!K$8,FALSE)</f>
        <v>1.1068045689999999</v>
      </c>
      <c r="L99" s="11">
        <f>VLOOKUP($B99,data!$B$3:$Q$15316,'diff expr 0 vs 3 mites'!L$8,FALSE)</f>
        <v>0.24124267599999999</v>
      </c>
      <c r="M99" s="11">
        <f>VLOOKUP($B99,data!$B$3:$Q$15316,'diff expr 0 vs 3 mites'!M$8,FALSE)</f>
        <v>0.63518991599999997</v>
      </c>
      <c r="N99" s="11">
        <f>VLOOKUP($B99,data!$B$3:$Q$15316,'diff expr 0 vs 3 mites'!N$8,FALSE)</f>
        <v>0.41755333900000002</v>
      </c>
      <c r="O99" s="11">
        <f>VLOOKUP($B99,data!$B$3:$Q$15316,'diff expr 0 vs 3 mites'!O$8,FALSE)</f>
        <v>0.471388003</v>
      </c>
      <c r="P99" s="11">
        <f>VLOOKUP($B99,data!$B$3:$Q$15316,'diff expr 0 vs 3 mites'!P$8,FALSE)</f>
        <v>1.036732303</v>
      </c>
      <c r="R99" s="27" t="s">
        <v>27749</v>
      </c>
      <c r="T99" s="2">
        <f t="shared" si="44"/>
        <v>5</v>
      </c>
      <c r="U99" s="2">
        <f t="shared" si="45"/>
        <v>7</v>
      </c>
      <c r="V99" s="2">
        <f t="shared" si="46"/>
        <v>2</v>
      </c>
      <c r="W99" s="2">
        <f t="shared" si="47"/>
        <v>9</v>
      </c>
      <c r="X99" s="2">
        <f t="shared" si="48"/>
        <v>1</v>
      </c>
      <c r="Y99" s="2">
        <f t="shared" si="49"/>
        <v>6</v>
      </c>
      <c r="Z99" s="2">
        <f t="shared" si="50"/>
        <v>3</v>
      </c>
      <c r="AA99" s="2">
        <f t="shared" si="51"/>
        <v>4</v>
      </c>
      <c r="AB99" s="2">
        <f t="shared" si="52"/>
        <v>8</v>
      </c>
      <c r="AC99" s="2"/>
      <c r="AD99" s="2">
        <f t="shared" si="53"/>
        <v>0</v>
      </c>
      <c r="AE99" s="2">
        <f t="shared" si="54"/>
        <v>0</v>
      </c>
      <c r="AF99" s="2">
        <f t="shared" si="55"/>
        <v>0</v>
      </c>
      <c r="AG99" s="2">
        <f t="shared" si="56"/>
        <v>0</v>
      </c>
      <c r="AH99" s="2">
        <f t="shared" si="57"/>
        <v>0</v>
      </c>
      <c r="AI99" s="2">
        <f t="shared" si="58"/>
        <v>0</v>
      </c>
      <c r="AJ99" s="2">
        <f t="shared" si="59"/>
        <v>0</v>
      </c>
      <c r="AK99" s="2">
        <f t="shared" si="60"/>
        <v>0</v>
      </c>
      <c r="AL99" s="2">
        <f t="shared" si="61"/>
        <v>0</v>
      </c>
      <c r="AM99" s="2"/>
      <c r="AN99" s="2">
        <f t="shared" si="62"/>
        <v>5</v>
      </c>
      <c r="AO99" s="2">
        <f t="shared" si="63"/>
        <v>7</v>
      </c>
      <c r="AP99" s="2">
        <f t="shared" si="64"/>
        <v>2</v>
      </c>
      <c r="AQ99" s="2">
        <f t="shared" si="65"/>
        <v>9</v>
      </c>
      <c r="AR99" s="2">
        <f t="shared" si="66"/>
        <v>1</v>
      </c>
      <c r="AS99" s="2">
        <f t="shared" si="67"/>
        <v>6</v>
      </c>
      <c r="AT99" s="2">
        <f t="shared" si="68"/>
        <v>3</v>
      </c>
      <c r="AU99" s="2">
        <f t="shared" si="69"/>
        <v>4</v>
      </c>
      <c r="AV99" s="2">
        <f t="shared" si="70"/>
        <v>8</v>
      </c>
      <c r="AW99" s="2"/>
      <c r="AX99" s="5">
        <f t="shared" si="71"/>
        <v>4</v>
      </c>
      <c r="AY99" s="2">
        <f t="shared" si="72"/>
        <v>5</v>
      </c>
      <c r="AZ99" s="2">
        <f t="shared" si="73"/>
        <v>23</v>
      </c>
      <c r="BA99" s="2">
        <f t="shared" si="78"/>
        <v>22</v>
      </c>
      <c r="BB99" s="2">
        <f t="shared" si="79"/>
        <v>7</v>
      </c>
      <c r="BC99" s="2">
        <f t="shared" si="80"/>
        <v>13</v>
      </c>
      <c r="BD99" s="2">
        <f t="shared" si="81"/>
        <v>7</v>
      </c>
      <c r="BE99" s="19">
        <f t="shared" si="82"/>
        <v>10</v>
      </c>
      <c r="BF99" s="19">
        <f t="shared" si="83"/>
        <v>4.0824829046386304</v>
      </c>
      <c r="BG99" s="31">
        <f t="shared" si="84"/>
        <v>-0.73484692283495334</v>
      </c>
      <c r="BH99" s="32">
        <f t="shared" si="74"/>
        <v>0.23121636322523817</v>
      </c>
      <c r="BI99" s="62">
        <f t="shared" si="75"/>
        <v>6.8450704225352113E-2</v>
      </c>
      <c r="BJ99" s="62" t="str">
        <f t="shared" si="85"/>
        <v/>
      </c>
      <c r="BK99" s="73" t="str">
        <f t="shared" si="86"/>
        <v/>
      </c>
      <c r="BM99" s="11">
        <f t="shared" si="76"/>
        <v>-9.3250116550648091E-2</v>
      </c>
    </row>
    <row r="100" spans="1:65">
      <c r="A100" s="30" t="s">
        <v>329</v>
      </c>
      <c r="B100" s="30" t="s">
        <v>330</v>
      </c>
      <c r="C100" s="30" t="s">
        <v>331</v>
      </c>
      <c r="D100" s="30" t="s">
        <v>332</v>
      </c>
      <c r="E100" s="30" t="s">
        <v>177</v>
      </c>
      <c r="F100" s="11" t="str">
        <f t="shared" si="77"/>
        <v>serine prot</v>
      </c>
      <c r="H100" s="11">
        <f>VLOOKUP($B100,data!$B$3:$Q$15316,'diff expr 0 vs 3 mites'!H$8,FALSE)</f>
        <v>4.4118406099999996</v>
      </c>
      <c r="I100" s="11">
        <f>VLOOKUP($B100,data!$B$3:$Q$15316,'diff expr 0 vs 3 mites'!I$8,FALSE)</f>
        <v>1.5239880020000001</v>
      </c>
      <c r="J100" s="11">
        <f>VLOOKUP($B100,data!$B$3:$Q$15316,'diff expr 0 vs 3 mites'!J$8,FALSE)</f>
        <v>1.2840729550000001</v>
      </c>
      <c r="K100" s="11">
        <f>VLOOKUP($B100,data!$B$3:$Q$15316,'diff expr 0 vs 3 mites'!K$8,FALSE)</f>
        <v>2.2323000739999999</v>
      </c>
      <c r="L100" s="11">
        <f>VLOOKUP($B100,data!$B$3:$Q$15316,'diff expr 0 vs 3 mites'!L$8,FALSE)</f>
        <v>2.0119884090000002</v>
      </c>
      <c r="M100" s="11">
        <f>VLOOKUP($B100,data!$B$3:$Q$15316,'diff expr 0 vs 3 mites'!M$8,FALSE)</f>
        <v>1.765849462</v>
      </c>
      <c r="N100" s="11">
        <f>VLOOKUP($B100,data!$B$3:$Q$15316,'diff expr 0 vs 3 mites'!N$8,FALSE)</f>
        <v>3.0954997639999999</v>
      </c>
      <c r="O100" s="11">
        <f>VLOOKUP($B100,data!$B$3:$Q$15316,'diff expr 0 vs 3 mites'!O$8,FALSE)</f>
        <v>2.9354631059999998</v>
      </c>
      <c r="P100" s="11">
        <f>VLOOKUP($B100,data!$B$3:$Q$15316,'diff expr 0 vs 3 mites'!P$8,FALSE)</f>
        <v>3.122330126</v>
      </c>
      <c r="R100" s="27" t="s">
        <v>27749</v>
      </c>
      <c r="T100" s="2">
        <f t="shared" si="44"/>
        <v>9</v>
      </c>
      <c r="U100" s="2">
        <f t="shared" si="45"/>
        <v>2</v>
      </c>
      <c r="V100" s="2">
        <f t="shared" si="46"/>
        <v>1</v>
      </c>
      <c r="W100" s="2">
        <f t="shared" si="47"/>
        <v>5</v>
      </c>
      <c r="X100" s="2">
        <f t="shared" si="48"/>
        <v>4</v>
      </c>
      <c r="Y100" s="2">
        <f t="shared" si="49"/>
        <v>3</v>
      </c>
      <c r="Z100" s="2">
        <f t="shared" si="50"/>
        <v>7</v>
      </c>
      <c r="AA100" s="2">
        <f t="shared" si="51"/>
        <v>6</v>
      </c>
      <c r="AB100" s="2">
        <f t="shared" si="52"/>
        <v>8</v>
      </c>
      <c r="AC100" s="2"/>
      <c r="AD100" s="2">
        <f t="shared" si="53"/>
        <v>0</v>
      </c>
      <c r="AE100" s="2">
        <f t="shared" si="54"/>
        <v>0</v>
      </c>
      <c r="AF100" s="2">
        <f t="shared" si="55"/>
        <v>0</v>
      </c>
      <c r="AG100" s="2">
        <f t="shared" si="56"/>
        <v>0</v>
      </c>
      <c r="AH100" s="2">
        <f t="shared" si="57"/>
        <v>0</v>
      </c>
      <c r="AI100" s="2">
        <f t="shared" si="58"/>
        <v>0</v>
      </c>
      <c r="AJ100" s="2">
        <f t="shared" si="59"/>
        <v>0</v>
      </c>
      <c r="AK100" s="2">
        <f t="shared" si="60"/>
        <v>0</v>
      </c>
      <c r="AL100" s="2">
        <f t="shared" si="61"/>
        <v>0</v>
      </c>
      <c r="AM100" s="2"/>
      <c r="AN100" s="2">
        <f t="shared" si="62"/>
        <v>9</v>
      </c>
      <c r="AO100" s="2">
        <f t="shared" si="63"/>
        <v>2</v>
      </c>
      <c r="AP100" s="2">
        <f t="shared" si="64"/>
        <v>1</v>
      </c>
      <c r="AQ100" s="2">
        <f t="shared" si="65"/>
        <v>5</v>
      </c>
      <c r="AR100" s="2">
        <f t="shared" si="66"/>
        <v>4</v>
      </c>
      <c r="AS100" s="2">
        <f t="shared" si="67"/>
        <v>3</v>
      </c>
      <c r="AT100" s="2">
        <f t="shared" si="68"/>
        <v>7</v>
      </c>
      <c r="AU100" s="2">
        <f t="shared" si="69"/>
        <v>6</v>
      </c>
      <c r="AV100" s="2">
        <f t="shared" si="70"/>
        <v>8</v>
      </c>
      <c r="AW100" s="2"/>
      <c r="AX100" s="5">
        <f t="shared" si="71"/>
        <v>4</v>
      </c>
      <c r="AY100" s="2">
        <f t="shared" si="72"/>
        <v>5</v>
      </c>
      <c r="AZ100" s="2">
        <f t="shared" si="73"/>
        <v>17</v>
      </c>
      <c r="BA100" s="2">
        <f t="shared" si="78"/>
        <v>28</v>
      </c>
      <c r="BB100" s="2">
        <f t="shared" si="79"/>
        <v>13</v>
      </c>
      <c r="BC100" s="2">
        <f t="shared" si="80"/>
        <v>7</v>
      </c>
      <c r="BD100" s="2">
        <f t="shared" si="81"/>
        <v>7</v>
      </c>
      <c r="BE100" s="19">
        <f t="shared" si="82"/>
        <v>10</v>
      </c>
      <c r="BF100" s="19">
        <f t="shared" si="83"/>
        <v>4.0824829046386304</v>
      </c>
      <c r="BG100" s="31">
        <f t="shared" si="84"/>
        <v>-0.73484692283495334</v>
      </c>
      <c r="BH100" s="32">
        <f t="shared" si="74"/>
        <v>0.23121636322523817</v>
      </c>
      <c r="BI100" s="62">
        <f t="shared" si="75"/>
        <v>6.8450704225352113E-2</v>
      </c>
      <c r="BJ100" s="62" t="str">
        <f t="shared" si="85"/>
        <v/>
      </c>
      <c r="BK100" s="73" t="str">
        <f t="shared" si="86"/>
        <v/>
      </c>
      <c r="BM100" s="11">
        <f t="shared" si="76"/>
        <v>3.9193516181914898E-2</v>
      </c>
    </row>
    <row r="101" spans="1:65">
      <c r="A101" s="30" t="s">
        <v>333</v>
      </c>
      <c r="B101" s="30" t="s">
        <v>334</v>
      </c>
      <c r="C101" s="30" t="s">
        <v>136</v>
      </c>
      <c r="D101" s="30" t="s">
        <v>335</v>
      </c>
      <c r="E101" s="30" t="s">
        <v>177</v>
      </c>
      <c r="F101" s="11" t="str">
        <f t="shared" si="77"/>
        <v>serine prot</v>
      </c>
      <c r="H101" s="11">
        <f>VLOOKUP($B101,data!$B$3:$Q$15316,'diff expr 0 vs 3 mites'!H$8,FALSE)</f>
        <v>0.1241352</v>
      </c>
      <c r="I101" s="11">
        <f>VLOOKUP($B101,data!$B$3:$Q$15316,'diff expr 0 vs 3 mites'!I$8,FALSE)</f>
        <v>0.17884175999999999</v>
      </c>
      <c r="J101" s="11">
        <f>VLOOKUP($B101,data!$B$3:$Q$15316,'diff expr 0 vs 3 mites'!J$8,FALSE)</f>
        <v>7.6273894999999994E-2</v>
      </c>
      <c r="K101" s="11">
        <f>VLOOKUP($B101,data!$B$3:$Q$15316,'diff expr 0 vs 3 mites'!K$8,FALSE)</f>
        <v>0.193522218</v>
      </c>
      <c r="L101" s="11">
        <f>VLOOKUP($B101,data!$B$3:$Q$15316,'diff expr 0 vs 3 mites'!L$8,FALSE)</f>
        <v>18.285343770000001</v>
      </c>
      <c r="M101" s="11">
        <f>VLOOKUP($B101,data!$B$3:$Q$15316,'diff expr 0 vs 3 mites'!M$8,FALSE)</f>
        <v>0.69074827599999999</v>
      </c>
      <c r="N101" s="11">
        <f>VLOOKUP($B101,data!$B$3:$Q$15316,'diff expr 0 vs 3 mites'!N$8,FALSE)</f>
        <v>21.719950010000002</v>
      </c>
      <c r="O101" s="11">
        <f>VLOOKUP($B101,data!$B$3:$Q$15316,'diff expr 0 vs 3 mites'!O$8,FALSE)</f>
        <v>0.16813904800000001</v>
      </c>
      <c r="P101" s="11">
        <f>VLOOKUP($B101,data!$B$3:$Q$15316,'diff expr 0 vs 3 mites'!P$8,FALSE)</f>
        <v>7.7039854050000001</v>
      </c>
      <c r="R101" s="27" t="s">
        <v>27749</v>
      </c>
      <c r="T101" s="2">
        <f t="shared" si="44"/>
        <v>2</v>
      </c>
      <c r="U101" s="2">
        <f t="shared" si="45"/>
        <v>4</v>
      </c>
      <c r="V101" s="2">
        <f t="shared" si="46"/>
        <v>1</v>
      </c>
      <c r="W101" s="2">
        <f t="shared" si="47"/>
        <v>5</v>
      </c>
      <c r="X101" s="2">
        <f t="shared" si="48"/>
        <v>8</v>
      </c>
      <c r="Y101" s="2">
        <f t="shared" si="49"/>
        <v>6</v>
      </c>
      <c r="Z101" s="2">
        <f t="shared" si="50"/>
        <v>9</v>
      </c>
      <c r="AA101" s="2">
        <f t="shared" si="51"/>
        <v>3</v>
      </c>
      <c r="AB101" s="2">
        <f t="shared" si="52"/>
        <v>7</v>
      </c>
      <c r="AC101" s="2"/>
      <c r="AD101" s="2">
        <f t="shared" si="53"/>
        <v>0</v>
      </c>
      <c r="AE101" s="2">
        <f t="shared" si="54"/>
        <v>0</v>
      </c>
      <c r="AF101" s="2">
        <f t="shared" si="55"/>
        <v>0</v>
      </c>
      <c r="AG101" s="2">
        <f t="shared" si="56"/>
        <v>0</v>
      </c>
      <c r="AH101" s="2">
        <f t="shared" si="57"/>
        <v>0</v>
      </c>
      <c r="AI101" s="2">
        <f t="shared" si="58"/>
        <v>0</v>
      </c>
      <c r="AJ101" s="2">
        <f t="shared" si="59"/>
        <v>0</v>
      </c>
      <c r="AK101" s="2">
        <f t="shared" si="60"/>
        <v>0</v>
      </c>
      <c r="AL101" s="2">
        <f t="shared" si="61"/>
        <v>0</v>
      </c>
      <c r="AM101" s="2"/>
      <c r="AN101" s="2">
        <f t="shared" si="62"/>
        <v>2</v>
      </c>
      <c r="AO101" s="2">
        <f t="shared" si="63"/>
        <v>4</v>
      </c>
      <c r="AP101" s="2">
        <f t="shared" si="64"/>
        <v>1</v>
      </c>
      <c r="AQ101" s="2">
        <f t="shared" si="65"/>
        <v>5</v>
      </c>
      <c r="AR101" s="2">
        <f t="shared" si="66"/>
        <v>8</v>
      </c>
      <c r="AS101" s="2">
        <f t="shared" si="67"/>
        <v>6</v>
      </c>
      <c r="AT101" s="2">
        <f t="shared" si="68"/>
        <v>9</v>
      </c>
      <c r="AU101" s="2">
        <f t="shared" si="69"/>
        <v>3</v>
      </c>
      <c r="AV101" s="2">
        <f t="shared" si="70"/>
        <v>7</v>
      </c>
      <c r="AW101" s="2"/>
      <c r="AX101" s="5">
        <f t="shared" si="71"/>
        <v>4</v>
      </c>
      <c r="AY101" s="2">
        <f t="shared" si="72"/>
        <v>5</v>
      </c>
      <c r="AZ101" s="2">
        <f t="shared" si="73"/>
        <v>12</v>
      </c>
      <c r="BA101" s="2">
        <f t="shared" si="78"/>
        <v>33</v>
      </c>
      <c r="BB101" s="2">
        <f t="shared" si="79"/>
        <v>18</v>
      </c>
      <c r="BC101" s="2">
        <f t="shared" si="80"/>
        <v>2</v>
      </c>
      <c r="BD101" s="2">
        <f t="shared" si="81"/>
        <v>2</v>
      </c>
      <c r="BE101" s="19">
        <f t="shared" si="82"/>
        <v>10</v>
      </c>
      <c r="BF101" s="19">
        <f t="shared" si="83"/>
        <v>4.0824829046386304</v>
      </c>
      <c r="BG101" s="31">
        <f t="shared" si="84"/>
        <v>-1.9595917942265424</v>
      </c>
      <c r="BH101" s="32">
        <f t="shared" si="74"/>
        <v>2.5021760624352556E-2</v>
      </c>
      <c r="BI101" s="62">
        <f t="shared" si="75"/>
        <v>2.2253521126760566E-2</v>
      </c>
      <c r="BJ101" s="62" t="str">
        <f t="shared" si="85"/>
        <v/>
      </c>
      <c r="BK101" s="73" t="str">
        <f t="shared" si="86"/>
        <v/>
      </c>
      <c r="BM101" s="11">
        <f t="shared" si="76"/>
        <v>1.8314591028907863</v>
      </c>
    </row>
    <row r="102" spans="1:65">
      <c r="A102" s="30" t="s">
        <v>336</v>
      </c>
      <c r="B102" s="30" t="s">
        <v>337</v>
      </c>
      <c r="C102" s="30" t="s">
        <v>338</v>
      </c>
      <c r="D102" s="30" t="s">
        <v>339</v>
      </c>
      <c r="E102" s="30" t="s">
        <v>177</v>
      </c>
      <c r="F102" s="11" t="str">
        <f t="shared" si="77"/>
        <v>serine prot</v>
      </c>
      <c r="H102" s="11">
        <f>VLOOKUP($B102,data!$B$3:$Q$15316,'diff expr 0 vs 3 mites'!H$8,FALSE)</f>
        <v>2.1203144530000002</v>
      </c>
      <c r="I102" s="11">
        <f>VLOOKUP($B102,data!$B$3:$Q$15316,'diff expr 0 vs 3 mites'!I$8,FALSE)</f>
        <v>4.2238381169999997</v>
      </c>
      <c r="J102" s="11">
        <f>VLOOKUP($B102,data!$B$3:$Q$15316,'diff expr 0 vs 3 mites'!J$8,FALSE)</f>
        <v>3.3294046110000002</v>
      </c>
      <c r="K102" s="11">
        <f>VLOOKUP($B102,data!$B$3:$Q$15316,'diff expr 0 vs 3 mites'!K$8,FALSE)</f>
        <v>3.0606410940000002</v>
      </c>
      <c r="L102" s="11">
        <f>VLOOKUP($B102,data!$B$3:$Q$15316,'diff expr 0 vs 3 mites'!L$8,FALSE)</f>
        <v>0.68044929899999995</v>
      </c>
      <c r="M102" s="11">
        <f>VLOOKUP($B102,data!$B$3:$Q$15316,'diff expr 0 vs 3 mites'!M$8,FALSE)</f>
        <v>3.0151606910000002</v>
      </c>
      <c r="N102" s="11">
        <f>VLOOKUP($B102,data!$B$3:$Q$15316,'diff expr 0 vs 3 mites'!N$8,FALSE)</f>
        <v>1.1777513049999999</v>
      </c>
      <c r="O102" s="11">
        <f>VLOOKUP($B102,data!$B$3:$Q$15316,'diff expr 0 vs 3 mites'!O$8,FALSE)</f>
        <v>2.180539746</v>
      </c>
      <c r="P102" s="11">
        <f>VLOOKUP($B102,data!$B$3:$Q$15316,'diff expr 0 vs 3 mites'!P$8,FALSE)</f>
        <v>3.4115760260000001</v>
      </c>
      <c r="R102" s="27" t="s">
        <v>27749</v>
      </c>
      <c r="T102" s="2">
        <f t="shared" si="44"/>
        <v>3</v>
      </c>
      <c r="U102" s="2">
        <f t="shared" si="45"/>
        <v>9</v>
      </c>
      <c r="V102" s="2">
        <f t="shared" si="46"/>
        <v>7</v>
      </c>
      <c r="W102" s="2">
        <f t="shared" si="47"/>
        <v>6</v>
      </c>
      <c r="X102" s="2">
        <f t="shared" si="48"/>
        <v>1</v>
      </c>
      <c r="Y102" s="2">
        <f t="shared" si="49"/>
        <v>5</v>
      </c>
      <c r="Z102" s="2">
        <f t="shared" si="50"/>
        <v>2</v>
      </c>
      <c r="AA102" s="2">
        <f t="shared" si="51"/>
        <v>4</v>
      </c>
      <c r="AB102" s="2">
        <f t="shared" si="52"/>
        <v>8</v>
      </c>
      <c r="AC102" s="2"/>
      <c r="AD102" s="2">
        <f t="shared" si="53"/>
        <v>0</v>
      </c>
      <c r="AE102" s="2">
        <f t="shared" si="54"/>
        <v>0</v>
      </c>
      <c r="AF102" s="2">
        <f t="shared" si="55"/>
        <v>0</v>
      </c>
      <c r="AG102" s="2">
        <f t="shared" si="56"/>
        <v>0</v>
      </c>
      <c r="AH102" s="2">
        <f t="shared" si="57"/>
        <v>0</v>
      </c>
      <c r="AI102" s="2">
        <f t="shared" si="58"/>
        <v>0</v>
      </c>
      <c r="AJ102" s="2">
        <f t="shared" si="59"/>
        <v>0</v>
      </c>
      <c r="AK102" s="2">
        <f t="shared" si="60"/>
        <v>0</v>
      </c>
      <c r="AL102" s="2">
        <f t="shared" si="61"/>
        <v>0</v>
      </c>
      <c r="AM102" s="2"/>
      <c r="AN102" s="2">
        <f t="shared" si="62"/>
        <v>3</v>
      </c>
      <c r="AO102" s="2">
        <f t="shared" si="63"/>
        <v>9</v>
      </c>
      <c r="AP102" s="2">
        <f t="shared" si="64"/>
        <v>7</v>
      </c>
      <c r="AQ102" s="2">
        <f t="shared" si="65"/>
        <v>6</v>
      </c>
      <c r="AR102" s="2">
        <f t="shared" si="66"/>
        <v>1</v>
      </c>
      <c r="AS102" s="2">
        <f t="shared" si="67"/>
        <v>5</v>
      </c>
      <c r="AT102" s="2">
        <f t="shared" si="68"/>
        <v>2</v>
      </c>
      <c r="AU102" s="2">
        <f t="shared" si="69"/>
        <v>4</v>
      </c>
      <c r="AV102" s="2">
        <f t="shared" si="70"/>
        <v>8</v>
      </c>
      <c r="AW102" s="2"/>
      <c r="AX102" s="5">
        <f t="shared" si="71"/>
        <v>4</v>
      </c>
      <c r="AY102" s="2">
        <f t="shared" si="72"/>
        <v>5</v>
      </c>
      <c r="AZ102" s="2">
        <f t="shared" si="73"/>
        <v>25</v>
      </c>
      <c r="BA102" s="2">
        <f t="shared" si="78"/>
        <v>20</v>
      </c>
      <c r="BB102" s="2">
        <f t="shared" si="79"/>
        <v>5</v>
      </c>
      <c r="BC102" s="2">
        <f t="shared" si="80"/>
        <v>15</v>
      </c>
      <c r="BD102" s="2">
        <f t="shared" si="81"/>
        <v>5</v>
      </c>
      <c r="BE102" s="19">
        <f t="shared" si="82"/>
        <v>10</v>
      </c>
      <c r="BF102" s="19">
        <f t="shared" si="83"/>
        <v>4.0824829046386304</v>
      </c>
      <c r="BG102" s="31">
        <f t="shared" si="84"/>
        <v>-1.2247448713915889</v>
      </c>
      <c r="BH102" s="32">
        <f t="shared" si="74"/>
        <v>0.1103356809599234</v>
      </c>
      <c r="BI102" s="62">
        <f t="shared" si="75"/>
        <v>5.1267605633802817E-2</v>
      </c>
      <c r="BJ102" s="62" t="str">
        <f t="shared" si="85"/>
        <v/>
      </c>
      <c r="BK102" s="73" t="str">
        <f t="shared" si="86"/>
        <v/>
      </c>
      <c r="BM102" s="11">
        <f t="shared" si="76"/>
        <v>-0.18212259030772843</v>
      </c>
    </row>
    <row r="103" spans="1:65">
      <c r="A103" s="30" t="s">
        <v>340</v>
      </c>
      <c r="B103" s="30" t="s">
        <v>341</v>
      </c>
      <c r="C103" s="30" t="s">
        <v>136</v>
      </c>
      <c r="D103" s="30" t="s">
        <v>342</v>
      </c>
      <c r="E103" s="30" t="s">
        <v>177</v>
      </c>
      <c r="F103" s="11" t="str">
        <f t="shared" si="77"/>
        <v>serine prot</v>
      </c>
      <c r="H103" s="11">
        <f>VLOOKUP($B103,data!$B$3:$Q$15316,'diff expr 0 vs 3 mites'!H$8,FALSE)</f>
        <v>22.671084</v>
      </c>
      <c r="I103" s="11">
        <f>VLOOKUP($B103,data!$B$3:$Q$15316,'diff expr 0 vs 3 mites'!I$8,FALSE)</f>
        <v>33.776723590000003</v>
      </c>
      <c r="J103" s="11">
        <f>VLOOKUP($B103,data!$B$3:$Q$15316,'diff expr 0 vs 3 mites'!J$8,FALSE)</f>
        <v>24.405041860000001</v>
      </c>
      <c r="K103" s="11">
        <f>VLOOKUP($B103,data!$B$3:$Q$15316,'diff expr 0 vs 3 mites'!K$8,FALSE)</f>
        <v>24.559479939999999</v>
      </c>
      <c r="L103" s="11">
        <f>VLOOKUP($B103,data!$B$3:$Q$15316,'diff expr 0 vs 3 mites'!L$8,FALSE)</f>
        <v>15.4677743</v>
      </c>
      <c r="M103" s="11">
        <f>VLOOKUP($B103,data!$B$3:$Q$15316,'diff expr 0 vs 3 mites'!M$8,FALSE)</f>
        <v>16.588606240000001</v>
      </c>
      <c r="N103" s="11">
        <f>VLOOKUP($B103,data!$B$3:$Q$15316,'diff expr 0 vs 3 mites'!N$8,FALSE)</f>
        <v>21.417838369999998</v>
      </c>
      <c r="O103" s="11">
        <f>VLOOKUP($B103,data!$B$3:$Q$15316,'diff expr 0 vs 3 mites'!O$8,FALSE)</f>
        <v>6.2865959699999996</v>
      </c>
      <c r="P103" s="11">
        <f>VLOOKUP($B103,data!$B$3:$Q$15316,'diff expr 0 vs 3 mites'!P$8,FALSE)</f>
        <v>26.865864030000001</v>
      </c>
      <c r="R103" s="27" t="s">
        <v>27749</v>
      </c>
      <c r="T103" s="2">
        <f t="shared" si="44"/>
        <v>5</v>
      </c>
      <c r="U103" s="2">
        <f t="shared" si="45"/>
        <v>9</v>
      </c>
      <c r="V103" s="2">
        <f t="shared" si="46"/>
        <v>6</v>
      </c>
      <c r="W103" s="2">
        <f t="shared" si="47"/>
        <v>7</v>
      </c>
      <c r="X103" s="2">
        <f t="shared" si="48"/>
        <v>2</v>
      </c>
      <c r="Y103" s="2">
        <f t="shared" si="49"/>
        <v>3</v>
      </c>
      <c r="Z103" s="2">
        <f t="shared" si="50"/>
        <v>4</v>
      </c>
      <c r="AA103" s="2">
        <f t="shared" si="51"/>
        <v>1</v>
      </c>
      <c r="AB103" s="2">
        <f t="shared" si="52"/>
        <v>8</v>
      </c>
      <c r="AC103" s="2"/>
      <c r="AD103" s="2">
        <f t="shared" si="53"/>
        <v>0</v>
      </c>
      <c r="AE103" s="2">
        <f t="shared" si="54"/>
        <v>0</v>
      </c>
      <c r="AF103" s="2">
        <f t="shared" si="55"/>
        <v>0</v>
      </c>
      <c r="AG103" s="2">
        <f t="shared" si="56"/>
        <v>0</v>
      </c>
      <c r="AH103" s="2">
        <f t="shared" si="57"/>
        <v>0</v>
      </c>
      <c r="AI103" s="2">
        <f t="shared" si="58"/>
        <v>0</v>
      </c>
      <c r="AJ103" s="2">
        <f t="shared" si="59"/>
        <v>0</v>
      </c>
      <c r="AK103" s="2">
        <f t="shared" si="60"/>
        <v>0</v>
      </c>
      <c r="AL103" s="2">
        <f t="shared" si="61"/>
        <v>0</v>
      </c>
      <c r="AM103" s="2"/>
      <c r="AN103" s="2">
        <f t="shared" si="62"/>
        <v>5</v>
      </c>
      <c r="AO103" s="2">
        <f t="shared" si="63"/>
        <v>9</v>
      </c>
      <c r="AP103" s="2">
        <f t="shared" si="64"/>
        <v>6</v>
      </c>
      <c r="AQ103" s="2">
        <f t="shared" si="65"/>
        <v>7</v>
      </c>
      <c r="AR103" s="2">
        <f t="shared" si="66"/>
        <v>2</v>
      </c>
      <c r="AS103" s="2">
        <f t="shared" si="67"/>
        <v>3</v>
      </c>
      <c r="AT103" s="2">
        <f t="shared" si="68"/>
        <v>4</v>
      </c>
      <c r="AU103" s="2">
        <f t="shared" si="69"/>
        <v>1</v>
      </c>
      <c r="AV103" s="2">
        <f t="shared" si="70"/>
        <v>8</v>
      </c>
      <c r="AW103" s="2"/>
      <c r="AX103" s="5">
        <f t="shared" si="71"/>
        <v>4</v>
      </c>
      <c r="AY103" s="2">
        <f t="shared" si="72"/>
        <v>5</v>
      </c>
      <c r="AZ103" s="2">
        <f t="shared" si="73"/>
        <v>27</v>
      </c>
      <c r="BA103" s="2">
        <f t="shared" si="78"/>
        <v>18</v>
      </c>
      <c r="BB103" s="2">
        <f t="shared" si="79"/>
        <v>3</v>
      </c>
      <c r="BC103" s="2">
        <f t="shared" si="80"/>
        <v>17</v>
      </c>
      <c r="BD103" s="2">
        <f t="shared" si="81"/>
        <v>3</v>
      </c>
      <c r="BE103" s="19">
        <f t="shared" si="82"/>
        <v>10</v>
      </c>
      <c r="BF103" s="19">
        <f t="shared" si="83"/>
        <v>4.0824829046386304</v>
      </c>
      <c r="BG103" s="31">
        <f t="shared" si="84"/>
        <v>-1.7146428199482247</v>
      </c>
      <c r="BH103" s="32">
        <f t="shared" si="74"/>
        <v>4.3205366486849993E-2</v>
      </c>
      <c r="BI103" s="62">
        <f t="shared" si="75"/>
        <v>3.0422535211267605E-2</v>
      </c>
      <c r="BJ103" s="62" t="str">
        <f t="shared" si="85"/>
        <v/>
      </c>
      <c r="BK103" s="73" t="str">
        <f t="shared" si="86"/>
        <v/>
      </c>
      <c r="BM103" s="11">
        <f t="shared" si="76"/>
        <v>-0.18214975868312766</v>
      </c>
    </row>
    <row r="104" spans="1:65">
      <c r="A104" s="30" t="s">
        <v>343</v>
      </c>
      <c r="B104" s="30" t="s">
        <v>344</v>
      </c>
      <c r="C104" s="30" t="s">
        <v>345</v>
      </c>
      <c r="D104" s="30" t="s">
        <v>346</v>
      </c>
      <c r="E104" s="30" t="s">
        <v>177</v>
      </c>
      <c r="F104" s="11" t="str">
        <f t="shared" si="77"/>
        <v>serine prot</v>
      </c>
      <c r="H104" s="11">
        <f>VLOOKUP($B104,data!$B$3:$Q$15316,'diff expr 0 vs 3 mites'!H$8,FALSE)</f>
        <v>1.596533703</v>
      </c>
      <c r="I104" s="11">
        <f>VLOOKUP($B104,data!$B$3:$Q$15316,'diff expr 0 vs 3 mites'!I$8,FALSE)</f>
        <v>1.713821155</v>
      </c>
      <c r="J104" s="11">
        <f>VLOOKUP($B104,data!$B$3:$Q$15316,'diff expr 0 vs 3 mites'!J$8,FALSE)</f>
        <v>3.4526562709999999</v>
      </c>
      <c r="K104" s="11">
        <f>VLOOKUP($B104,data!$B$3:$Q$15316,'diff expr 0 vs 3 mites'!K$8,FALSE)</f>
        <v>3.03796774</v>
      </c>
      <c r="L104" s="11">
        <f>VLOOKUP($B104,data!$B$3:$Q$15316,'diff expr 0 vs 3 mites'!L$8,FALSE)</f>
        <v>1.627490367</v>
      </c>
      <c r="M104" s="11">
        <f>VLOOKUP($B104,data!$B$3:$Q$15316,'diff expr 0 vs 3 mites'!M$8,FALSE)</f>
        <v>1.3587119030000001</v>
      </c>
      <c r="N104" s="11">
        <f>VLOOKUP($B104,data!$B$3:$Q$15316,'diff expr 0 vs 3 mites'!N$8,FALSE)</f>
        <v>3.2864198089999999</v>
      </c>
      <c r="O104" s="11">
        <f>VLOOKUP($B104,data!$B$3:$Q$15316,'diff expr 0 vs 3 mites'!O$8,FALSE)</f>
        <v>2.9575068799999999</v>
      </c>
      <c r="P104" s="11">
        <f>VLOOKUP($B104,data!$B$3:$Q$15316,'diff expr 0 vs 3 mites'!P$8,FALSE)</f>
        <v>4.8084335940000003</v>
      </c>
      <c r="R104" s="27" t="s">
        <v>27749</v>
      </c>
      <c r="T104" s="2">
        <f t="shared" si="44"/>
        <v>2</v>
      </c>
      <c r="U104" s="2">
        <f t="shared" si="45"/>
        <v>4</v>
      </c>
      <c r="V104" s="2">
        <f t="shared" si="46"/>
        <v>8</v>
      </c>
      <c r="W104" s="2">
        <f t="shared" si="47"/>
        <v>6</v>
      </c>
      <c r="X104" s="2">
        <f t="shared" si="48"/>
        <v>3</v>
      </c>
      <c r="Y104" s="2">
        <f t="shared" si="49"/>
        <v>1</v>
      </c>
      <c r="Z104" s="2">
        <f t="shared" si="50"/>
        <v>7</v>
      </c>
      <c r="AA104" s="2">
        <f t="shared" si="51"/>
        <v>5</v>
      </c>
      <c r="AB104" s="2">
        <f t="shared" si="52"/>
        <v>9</v>
      </c>
      <c r="AC104" s="2"/>
      <c r="AD104" s="2">
        <f t="shared" si="53"/>
        <v>0</v>
      </c>
      <c r="AE104" s="2">
        <f t="shared" si="54"/>
        <v>0</v>
      </c>
      <c r="AF104" s="2">
        <f t="shared" si="55"/>
        <v>0</v>
      </c>
      <c r="AG104" s="2">
        <f t="shared" si="56"/>
        <v>0</v>
      </c>
      <c r="AH104" s="2">
        <f t="shared" si="57"/>
        <v>0</v>
      </c>
      <c r="AI104" s="2">
        <f t="shared" si="58"/>
        <v>0</v>
      </c>
      <c r="AJ104" s="2">
        <f t="shared" si="59"/>
        <v>0</v>
      </c>
      <c r="AK104" s="2">
        <f t="shared" si="60"/>
        <v>0</v>
      </c>
      <c r="AL104" s="2">
        <f t="shared" si="61"/>
        <v>0</v>
      </c>
      <c r="AM104" s="2"/>
      <c r="AN104" s="2">
        <f t="shared" si="62"/>
        <v>2</v>
      </c>
      <c r="AO104" s="2">
        <f t="shared" si="63"/>
        <v>4</v>
      </c>
      <c r="AP104" s="2">
        <f t="shared" si="64"/>
        <v>8</v>
      </c>
      <c r="AQ104" s="2">
        <f t="shared" si="65"/>
        <v>6</v>
      </c>
      <c r="AR104" s="2">
        <f t="shared" si="66"/>
        <v>3</v>
      </c>
      <c r="AS104" s="2">
        <f t="shared" si="67"/>
        <v>1</v>
      </c>
      <c r="AT104" s="2">
        <f t="shared" si="68"/>
        <v>7</v>
      </c>
      <c r="AU104" s="2">
        <f t="shared" si="69"/>
        <v>5</v>
      </c>
      <c r="AV104" s="2">
        <f t="shared" si="70"/>
        <v>9</v>
      </c>
      <c r="AW104" s="2"/>
      <c r="AX104" s="5">
        <f t="shared" si="71"/>
        <v>4</v>
      </c>
      <c r="AY104" s="2">
        <f t="shared" si="72"/>
        <v>5</v>
      </c>
      <c r="AZ104" s="2">
        <f t="shared" si="73"/>
        <v>20</v>
      </c>
      <c r="BA104" s="2">
        <f t="shared" si="78"/>
        <v>25</v>
      </c>
      <c r="BB104" s="2">
        <f t="shared" si="79"/>
        <v>10</v>
      </c>
      <c r="BC104" s="2">
        <f t="shared" si="80"/>
        <v>10</v>
      </c>
      <c r="BD104" s="2">
        <f t="shared" si="81"/>
        <v>10</v>
      </c>
      <c r="BE104" s="19">
        <f t="shared" si="82"/>
        <v>10</v>
      </c>
      <c r="BF104" s="19">
        <f t="shared" si="83"/>
        <v>4.0824829046386304</v>
      </c>
      <c r="BG104" s="31">
        <f t="shared" si="84"/>
        <v>0</v>
      </c>
      <c r="BH104" s="32">
        <f t="shared" si="74"/>
        <v>0.5</v>
      </c>
      <c r="BI104" s="62">
        <f t="shared" si="75"/>
        <v>9.5774647887323941E-2</v>
      </c>
      <c r="BJ104" s="62" t="str">
        <f t="shared" si="85"/>
        <v/>
      </c>
      <c r="BK104" s="73" t="str">
        <f t="shared" si="86"/>
        <v/>
      </c>
      <c r="BM104" s="11">
        <f t="shared" si="76"/>
        <v>5.9143175603455937E-2</v>
      </c>
    </row>
    <row r="105" spans="1:65">
      <c r="A105" s="30" t="s">
        <v>347</v>
      </c>
      <c r="B105" s="30" t="s">
        <v>348</v>
      </c>
      <c r="C105" s="30" t="s">
        <v>349</v>
      </c>
      <c r="D105" s="30" t="s">
        <v>350</v>
      </c>
      <c r="E105" s="30" t="s">
        <v>177</v>
      </c>
      <c r="F105" s="11" t="str">
        <f t="shared" si="77"/>
        <v>serine prot</v>
      </c>
      <c r="H105" s="11">
        <f>VLOOKUP($B105,data!$B$3:$Q$15316,'diff expr 0 vs 3 mites'!H$8,FALSE)</f>
        <v>0.91441921199999998</v>
      </c>
      <c r="I105" s="11">
        <f>VLOOKUP($B105,data!$B$3:$Q$15316,'diff expr 0 vs 3 mites'!I$8,FALSE)</f>
        <v>0.72457278700000005</v>
      </c>
      <c r="J105" s="11">
        <f>VLOOKUP($B105,data!$B$3:$Q$15316,'diff expr 0 vs 3 mites'!J$8,FALSE)</f>
        <v>0.94111160699999996</v>
      </c>
      <c r="K105" s="11">
        <f>VLOOKUP($B105,data!$B$3:$Q$15316,'diff expr 0 vs 3 mites'!K$8,FALSE)</f>
        <v>0.89096623600000002</v>
      </c>
      <c r="L105" s="11">
        <f>VLOOKUP($B105,data!$B$3:$Q$15316,'diff expr 0 vs 3 mites'!L$8,FALSE)</f>
        <v>10.10217269</v>
      </c>
      <c r="M105" s="11">
        <f>VLOOKUP($B105,data!$B$3:$Q$15316,'diff expr 0 vs 3 mites'!M$8,FALSE)</f>
        <v>1.0303748079999999</v>
      </c>
      <c r="N105" s="11">
        <f>VLOOKUP($B105,data!$B$3:$Q$15316,'diff expr 0 vs 3 mites'!N$8,FALSE)</f>
        <v>11.999702510000001</v>
      </c>
      <c r="O105" s="11">
        <f>VLOOKUP($B105,data!$B$3:$Q$15316,'diff expr 0 vs 3 mites'!O$8,FALSE)</f>
        <v>1.2230834310000001</v>
      </c>
      <c r="P105" s="11">
        <f>VLOOKUP($B105,data!$B$3:$Q$15316,'diff expr 0 vs 3 mites'!P$8,FALSE)</f>
        <v>5.816874737</v>
      </c>
      <c r="R105" s="27" t="s">
        <v>27749</v>
      </c>
      <c r="T105" s="2">
        <f t="shared" si="44"/>
        <v>3</v>
      </c>
      <c r="U105" s="2">
        <f t="shared" si="45"/>
        <v>1</v>
      </c>
      <c r="V105" s="2">
        <f t="shared" si="46"/>
        <v>4</v>
      </c>
      <c r="W105" s="2">
        <f t="shared" si="47"/>
        <v>2</v>
      </c>
      <c r="X105" s="2">
        <f t="shared" si="48"/>
        <v>8</v>
      </c>
      <c r="Y105" s="2">
        <f t="shared" si="49"/>
        <v>5</v>
      </c>
      <c r="Z105" s="2">
        <f t="shared" si="50"/>
        <v>9</v>
      </c>
      <c r="AA105" s="2">
        <f t="shared" si="51"/>
        <v>6</v>
      </c>
      <c r="AB105" s="2">
        <f t="shared" si="52"/>
        <v>7</v>
      </c>
      <c r="AC105" s="2"/>
      <c r="AD105" s="2">
        <f t="shared" si="53"/>
        <v>0</v>
      </c>
      <c r="AE105" s="2">
        <f t="shared" si="54"/>
        <v>0</v>
      </c>
      <c r="AF105" s="2">
        <f t="shared" si="55"/>
        <v>0</v>
      </c>
      <c r="AG105" s="2">
        <f t="shared" si="56"/>
        <v>0</v>
      </c>
      <c r="AH105" s="2">
        <f t="shared" si="57"/>
        <v>0</v>
      </c>
      <c r="AI105" s="2">
        <f t="shared" si="58"/>
        <v>0</v>
      </c>
      <c r="AJ105" s="2">
        <f t="shared" si="59"/>
        <v>0</v>
      </c>
      <c r="AK105" s="2">
        <f t="shared" si="60"/>
        <v>0</v>
      </c>
      <c r="AL105" s="2">
        <f t="shared" si="61"/>
        <v>0</v>
      </c>
      <c r="AM105" s="2"/>
      <c r="AN105" s="2">
        <f t="shared" si="62"/>
        <v>3</v>
      </c>
      <c r="AO105" s="2">
        <f t="shared" si="63"/>
        <v>1</v>
      </c>
      <c r="AP105" s="2">
        <f t="shared" si="64"/>
        <v>4</v>
      </c>
      <c r="AQ105" s="2">
        <f t="shared" si="65"/>
        <v>2</v>
      </c>
      <c r="AR105" s="2">
        <f t="shared" si="66"/>
        <v>8</v>
      </c>
      <c r="AS105" s="2">
        <f t="shared" si="67"/>
        <v>5</v>
      </c>
      <c r="AT105" s="2">
        <f t="shared" si="68"/>
        <v>9</v>
      </c>
      <c r="AU105" s="2">
        <f t="shared" si="69"/>
        <v>6</v>
      </c>
      <c r="AV105" s="2">
        <f t="shared" si="70"/>
        <v>7</v>
      </c>
      <c r="AW105" s="2"/>
      <c r="AX105" s="5">
        <f t="shared" si="71"/>
        <v>4</v>
      </c>
      <c r="AY105" s="2">
        <f t="shared" si="72"/>
        <v>5</v>
      </c>
      <c r="AZ105" s="2">
        <f t="shared" si="73"/>
        <v>10</v>
      </c>
      <c r="BA105" s="2">
        <f t="shared" si="78"/>
        <v>35</v>
      </c>
      <c r="BB105" s="2">
        <f t="shared" si="79"/>
        <v>20</v>
      </c>
      <c r="BC105" s="2">
        <f t="shared" si="80"/>
        <v>0</v>
      </c>
      <c r="BD105" s="2">
        <f t="shared" si="81"/>
        <v>0</v>
      </c>
      <c r="BE105" s="19">
        <f t="shared" si="82"/>
        <v>10</v>
      </c>
      <c r="BF105" s="19">
        <f t="shared" si="83"/>
        <v>4.0824829046386304</v>
      </c>
      <c r="BG105" s="31">
        <f t="shared" si="84"/>
        <v>-2.4494897427831779</v>
      </c>
      <c r="BH105" s="32">
        <f t="shared" si="74"/>
        <v>7.1529392177148241E-3</v>
      </c>
      <c r="BI105" s="62">
        <f t="shared" si="75"/>
        <v>2.8169014084507044E-4</v>
      </c>
      <c r="BJ105" s="62" t="str">
        <f t="shared" si="85"/>
        <v/>
      </c>
      <c r="BK105" s="73" t="str">
        <f t="shared" si="86"/>
        <v>sign</v>
      </c>
      <c r="BM105" s="11">
        <f t="shared" si="76"/>
        <v>0.84223373022784986</v>
      </c>
    </row>
    <row r="106" spans="1:65">
      <c r="A106" s="30" t="s">
        <v>351</v>
      </c>
      <c r="B106" s="30" t="s">
        <v>352</v>
      </c>
      <c r="C106" s="30" t="s">
        <v>353</v>
      </c>
      <c r="D106" s="30" t="s">
        <v>354</v>
      </c>
      <c r="E106" s="30" t="s">
        <v>177</v>
      </c>
      <c r="F106" s="11" t="str">
        <f t="shared" si="77"/>
        <v>serine prot</v>
      </c>
      <c r="H106" s="11">
        <f>VLOOKUP($B106,data!$B$3:$Q$15316,'diff expr 0 vs 3 mites'!H$8,FALSE)</f>
        <v>46.46278092</v>
      </c>
      <c r="I106" s="11">
        <f>VLOOKUP($B106,data!$B$3:$Q$15316,'diff expr 0 vs 3 mites'!I$8,FALSE)</f>
        <v>4.3590190150000003</v>
      </c>
      <c r="J106" s="11">
        <f>VLOOKUP($B106,data!$B$3:$Q$15316,'diff expr 0 vs 3 mites'!J$8,FALSE)</f>
        <v>4.0310528620000001</v>
      </c>
      <c r="K106" s="11">
        <f>VLOOKUP($B106,data!$B$3:$Q$15316,'diff expr 0 vs 3 mites'!K$8,FALSE)</f>
        <v>2.5218720530000001</v>
      </c>
      <c r="L106" s="11">
        <f>VLOOKUP($B106,data!$B$3:$Q$15316,'diff expr 0 vs 3 mites'!L$8,FALSE)</f>
        <v>2.336120137</v>
      </c>
      <c r="M106" s="11">
        <f>VLOOKUP($B106,data!$B$3:$Q$15316,'diff expr 0 vs 3 mites'!M$8,FALSE)</f>
        <v>0.55008804200000005</v>
      </c>
      <c r="N106" s="11">
        <f>VLOOKUP($B106,data!$B$3:$Q$15316,'diff expr 0 vs 3 mites'!N$8,FALSE)</f>
        <v>17.07238057</v>
      </c>
      <c r="O106" s="11">
        <f>VLOOKUP($B106,data!$B$3:$Q$15316,'diff expr 0 vs 3 mites'!O$8,FALSE)</f>
        <v>1.278137546</v>
      </c>
      <c r="P106" s="11">
        <f>VLOOKUP($B106,data!$B$3:$Q$15316,'diff expr 0 vs 3 mites'!P$8,FALSE)</f>
        <v>3.0675937960000002</v>
      </c>
      <c r="R106" s="27" t="s">
        <v>27749</v>
      </c>
      <c r="T106" s="2">
        <f t="shared" si="44"/>
        <v>9</v>
      </c>
      <c r="U106" s="2">
        <f t="shared" si="45"/>
        <v>7</v>
      </c>
      <c r="V106" s="2">
        <f t="shared" si="46"/>
        <v>6</v>
      </c>
      <c r="W106" s="2">
        <f t="shared" si="47"/>
        <v>4</v>
      </c>
      <c r="X106" s="2">
        <f t="shared" si="48"/>
        <v>3</v>
      </c>
      <c r="Y106" s="2">
        <f t="shared" si="49"/>
        <v>1</v>
      </c>
      <c r="Z106" s="2">
        <f t="shared" si="50"/>
        <v>8</v>
      </c>
      <c r="AA106" s="2">
        <f t="shared" si="51"/>
        <v>2</v>
      </c>
      <c r="AB106" s="2">
        <f t="shared" si="52"/>
        <v>5</v>
      </c>
      <c r="AC106" s="2"/>
      <c r="AD106" s="2">
        <f t="shared" si="53"/>
        <v>0</v>
      </c>
      <c r="AE106" s="2">
        <f t="shared" si="54"/>
        <v>0</v>
      </c>
      <c r="AF106" s="2">
        <f t="shared" si="55"/>
        <v>0</v>
      </c>
      <c r="AG106" s="2">
        <f t="shared" si="56"/>
        <v>0</v>
      </c>
      <c r="AH106" s="2">
        <f t="shared" si="57"/>
        <v>0</v>
      </c>
      <c r="AI106" s="2">
        <f t="shared" si="58"/>
        <v>0</v>
      </c>
      <c r="AJ106" s="2">
        <f t="shared" si="59"/>
        <v>0</v>
      </c>
      <c r="AK106" s="2">
        <f t="shared" si="60"/>
        <v>0</v>
      </c>
      <c r="AL106" s="2">
        <f t="shared" si="61"/>
        <v>0</v>
      </c>
      <c r="AM106" s="2"/>
      <c r="AN106" s="2">
        <f t="shared" si="62"/>
        <v>9</v>
      </c>
      <c r="AO106" s="2">
        <f t="shared" si="63"/>
        <v>7</v>
      </c>
      <c r="AP106" s="2">
        <f t="shared" si="64"/>
        <v>6</v>
      </c>
      <c r="AQ106" s="2">
        <f t="shared" si="65"/>
        <v>4</v>
      </c>
      <c r="AR106" s="2">
        <f t="shared" si="66"/>
        <v>3</v>
      </c>
      <c r="AS106" s="2">
        <f t="shared" si="67"/>
        <v>1</v>
      </c>
      <c r="AT106" s="2">
        <f t="shared" si="68"/>
        <v>8</v>
      </c>
      <c r="AU106" s="2">
        <f t="shared" si="69"/>
        <v>2</v>
      </c>
      <c r="AV106" s="2">
        <f t="shared" si="70"/>
        <v>5</v>
      </c>
      <c r="AW106" s="2"/>
      <c r="AX106" s="5">
        <f t="shared" si="71"/>
        <v>4</v>
      </c>
      <c r="AY106" s="2">
        <f t="shared" si="72"/>
        <v>5</v>
      </c>
      <c r="AZ106" s="2">
        <f t="shared" si="73"/>
        <v>26</v>
      </c>
      <c r="BA106" s="2">
        <f t="shared" si="78"/>
        <v>19</v>
      </c>
      <c r="BB106" s="2">
        <f t="shared" si="79"/>
        <v>4</v>
      </c>
      <c r="BC106" s="2">
        <f t="shared" si="80"/>
        <v>16</v>
      </c>
      <c r="BD106" s="2">
        <f t="shared" si="81"/>
        <v>4</v>
      </c>
      <c r="BE106" s="19">
        <f t="shared" si="82"/>
        <v>10</v>
      </c>
      <c r="BF106" s="19">
        <f t="shared" si="83"/>
        <v>4.0824829046386304</v>
      </c>
      <c r="BG106" s="31">
        <f t="shared" si="84"/>
        <v>-1.4696938456699067</v>
      </c>
      <c r="BH106" s="32">
        <f t="shared" si="74"/>
        <v>7.0822345147568383E-2</v>
      </c>
      <c r="BI106" s="62">
        <f t="shared" si="75"/>
        <v>3.8873239436619716E-2</v>
      </c>
      <c r="BJ106" s="62" t="str">
        <f t="shared" si="85"/>
        <v/>
      </c>
      <c r="BK106" s="73" t="str">
        <f t="shared" si="86"/>
        <v/>
      </c>
      <c r="BM106" s="11">
        <f t="shared" si="76"/>
        <v>-0.46994715255704222</v>
      </c>
    </row>
    <row r="107" spans="1:65">
      <c r="A107" s="30" t="s">
        <v>355</v>
      </c>
      <c r="B107" s="30" t="s">
        <v>356</v>
      </c>
      <c r="C107" s="30" t="s">
        <v>357</v>
      </c>
      <c r="D107" s="30" t="s">
        <v>358</v>
      </c>
      <c r="E107" s="30" t="s">
        <v>177</v>
      </c>
      <c r="F107" s="11" t="str">
        <f t="shared" si="77"/>
        <v>serine prot</v>
      </c>
      <c r="H107" s="11">
        <f>VLOOKUP($B107,data!$B$3:$Q$15316,'diff expr 0 vs 3 mites'!H$8,FALSE)</f>
        <v>4.8062632269999996</v>
      </c>
      <c r="I107" s="11">
        <f>VLOOKUP($B107,data!$B$3:$Q$15316,'diff expr 0 vs 3 mites'!I$8,FALSE)</f>
        <v>7.5722864799999998</v>
      </c>
      <c r="J107" s="11">
        <f>VLOOKUP($B107,data!$B$3:$Q$15316,'diff expr 0 vs 3 mites'!J$8,FALSE)</f>
        <v>7.1497813299999997</v>
      </c>
      <c r="K107" s="11">
        <f>VLOOKUP($B107,data!$B$3:$Q$15316,'diff expr 0 vs 3 mites'!K$8,FALSE)</f>
        <v>9.2673955649999993</v>
      </c>
      <c r="L107" s="11">
        <f>VLOOKUP($B107,data!$B$3:$Q$15316,'diff expr 0 vs 3 mites'!L$8,FALSE)</f>
        <v>0.73062067600000002</v>
      </c>
      <c r="M107" s="11">
        <f>VLOOKUP($B107,data!$B$3:$Q$15316,'diff expr 0 vs 3 mites'!M$8,FALSE)</f>
        <v>3.237476687</v>
      </c>
      <c r="N107" s="11">
        <f>VLOOKUP($B107,data!$B$3:$Q$15316,'diff expr 0 vs 3 mites'!N$8,FALSE)</f>
        <v>2.9507102590000001</v>
      </c>
      <c r="O107" s="11">
        <f>VLOOKUP($B107,data!$B$3:$Q$15316,'diff expr 0 vs 3 mites'!O$8,FALSE)</f>
        <v>6.1102659780000002</v>
      </c>
      <c r="P107" s="11">
        <f>VLOOKUP($B107,data!$B$3:$Q$15316,'diff expr 0 vs 3 mites'!P$8,FALSE)</f>
        <v>9.1578020060000007</v>
      </c>
      <c r="R107" s="27" t="s">
        <v>27749</v>
      </c>
      <c r="T107" s="2">
        <f t="shared" si="44"/>
        <v>4</v>
      </c>
      <c r="U107" s="2">
        <f t="shared" si="45"/>
        <v>7</v>
      </c>
      <c r="V107" s="2">
        <f t="shared" si="46"/>
        <v>6</v>
      </c>
      <c r="W107" s="2">
        <f t="shared" si="47"/>
        <v>9</v>
      </c>
      <c r="X107" s="2">
        <f t="shared" si="48"/>
        <v>1</v>
      </c>
      <c r="Y107" s="2">
        <f t="shared" si="49"/>
        <v>3</v>
      </c>
      <c r="Z107" s="2">
        <f t="shared" si="50"/>
        <v>2</v>
      </c>
      <c r="AA107" s="2">
        <f t="shared" si="51"/>
        <v>5</v>
      </c>
      <c r="AB107" s="2">
        <f t="shared" si="52"/>
        <v>8</v>
      </c>
      <c r="AC107" s="2"/>
      <c r="AD107" s="2">
        <f t="shared" si="53"/>
        <v>0</v>
      </c>
      <c r="AE107" s="2">
        <f t="shared" si="54"/>
        <v>0</v>
      </c>
      <c r="AF107" s="2">
        <f t="shared" si="55"/>
        <v>0</v>
      </c>
      <c r="AG107" s="2">
        <f t="shared" si="56"/>
        <v>0</v>
      </c>
      <c r="AH107" s="2">
        <f t="shared" si="57"/>
        <v>0</v>
      </c>
      <c r="AI107" s="2">
        <f t="shared" si="58"/>
        <v>0</v>
      </c>
      <c r="AJ107" s="2">
        <f t="shared" si="59"/>
        <v>0</v>
      </c>
      <c r="AK107" s="2">
        <f t="shared" si="60"/>
        <v>0</v>
      </c>
      <c r="AL107" s="2">
        <f t="shared" si="61"/>
        <v>0</v>
      </c>
      <c r="AM107" s="2"/>
      <c r="AN107" s="2">
        <f t="shared" si="62"/>
        <v>4</v>
      </c>
      <c r="AO107" s="2">
        <f t="shared" si="63"/>
        <v>7</v>
      </c>
      <c r="AP107" s="2">
        <f t="shared" si="64"/>
        <v>6</v>
      </c>
      <c r="AQ107" s="2">
        <f t="shared" si="65"/>
        <v>9</v>
      </c>
      <c r="AR107" s="2">
        <f t="shared" si="66"/>
        <v>1</v>
      </c>
      <c r="AS107" s="2">
        <f t="shared" si="67"/>
        <v>3</v>
      </c>
      <c r="AT107" s="2">
        <f t="shared" si="68"/>
        <v>2</v>
      </c>
      <c r="AU107" s="2">
        <f t="shared" si="69"/>
        <v>5</v>
      </c>
      <c r="AV107" s="2">
        <f t="shared" si="70"/>
        <v>8</v>
      </c>
      <c r="AW107" s="2"/>
      <c r="AX107" s="5">
        <f t="shared" si="71"/>
        <v>4</v>
      </c>
      <c r="AY107" s="2">
        <f t="shared" si="72"/>
        <v>5</v>
      </c>
      <c r="AZ107" s="2">
        <f t="shared" si="73"/>
        <v>26</v>
      </c>
      <c r="BA107" s="2">
        <f t="shared" si="78"/>
        <v>19</v>
      </c>
      <c r="BB107" s="2">
        <f t="shared" si="79"/>
        <v>4</v>
      </c>
      <c r="BC107" s="2">
        <f t="shared" si="80"/>
        <v>16</v>
      </c>
      <c r="BD107" s="2">
        <f t="shared" si="81"/>
        <v>4</v>
      </c>
      <c r="BE107" s="19">
        <f t="shared" si="82"/>
        <v>10</v>
      </c>
      <c r="BF107" s="19">
        <f t="shared" si="83"/>
        <v>4.0824829046386304</v>
      </c>
      <c r="BG107" s="31">
        <f t="shared" si="84"/>
        <v>-1.4696938456699067</v>
      </c>
      <c r="BH107" s="32">
        <f t="shared" si="74"/>
        <v>7.0822345147568383E-2</v>
      </c>
      <c r="BI107" s="62">
        <f t="shared" si="75"/>
        <v>3.8873239436619716E-2</v>
      </c>
      <c r="BJ107" s="62" t="str">
        <f t="shared" si="85"/>
        <v/>
      </c>
      <c r="BK107" s="73" t="str">
        <f t="shared" si="86"/>
        <v/>
      </c>
      <c r="BM107" s="11">
        <f t="shared" si="76"/>
        <v>-0.21014190611475508</v>
      </c>
    </row>
    <row r="108" spans="1:65">
      <c r="A108" s="30" t="s">
        <v>359</v>
      </c>
      <c r="B108" s="30" t="s">
        <v>360</v>
      </c>
      <c r="C108" s="30" t="s">
        <v>361</v>
      </c>
      <c r="D108" s="30" t="s">
        <v>362</v>
      </c>
      <c r="E108" s="30" t="s">
        <v>363</v>
      </c>
      <c r="F108" s="11" t="str">
        <f t="shared" si="77"/>
        <v>Scav. Recep</v>
      </c>
      <c r="H108" s="11">
        <f>VLOOKUP($B108,data!$B$3:$Q$15316,'diff expr 0 vs 3 mites'!H$8,FALSE)</f>
        <v>9.724283002</v>
      </c>
      <c r="I108" s="11">
        <f>VLOOKUP($B108,data!$B$3:$Q$15316,'diff expr 0 vs 3 mites'!I$8,FALSE)</f>
        <v>7.3384606120000004</v>
      </c>
      <c r="J108" s="11">
        <f>VLOOKUP($B108,data!$B$3:$Q$15316,'diff expr 0 vs 3 mites'!J$8,FALSE)</f>
        <v>6.4017953890000001</v>
      </c>
      <c r="K108" s="11">
        <f>VLOOKUP($B108,data!$B$3:$Q$15316,'diff expr 0 vs 3 mites'!K$8,FALSE)</f>
        <v>7.3091893639999999</v>
      </c>
      <c r="L108" s="11">
        <f>VLOOKUP($B108,data!$B$3:$Q$15316,'diff expr 0 vs 3 mites'!L$8,FALSE)</f>
        <v>11.60712185</v>
      </c>
      <c r="M108" s="11">
        <f>VLOOKUP($B108,data!$B$3:$Q$15316,'diff expr 0 vs 3 mites'!M$8,FALSE)</f>
        <v>8.0889844560000004</v>
      </c>
      <c r="N108" s="11">
        <f>VLOOKUP($B108,data!$B$3:$Q$15316,'diff expr 0 vs 3 mites'!N$8,FALSE)</f>
        <v>13.393408279999999</v>
      </c>
      <c r="O108" s="11">
        <f>VLOOKUP($B108,data!$B$3:$Q$15316,'diff expr 0 vs 3 mites'!O$8,FALSE)</f>
        <v>5.9808810000000001</v>
      </c>
      <c r="P108" s="11">
        <f>VLOOKUP($B108,data!$B$3:$Q$15316,'diff expr 0 vs 3 mites'!P$8,FALSE)</f>
        <v>10.4688973</v>
      </c>
      <c r="R108" s="27" t="s">
        <v>27749</v>
      </c>
      <c r="T108" s="2">
        <f t="shared" si="44"/>
        <v>6</v>
      </c>
      <c r="U108" s="2">
        <f t="shared" si="45"/>
        <v>4</v>
      </c>
      <c r="V108" s="2">
        <f t="shared" si="46"/>
        <v>2</v>
      </c>
      <c r="W108" s="2">
        <f t="shared" si="47"/>
        <v>3</v>
      </c>
      <c r="X108" s="2">
        <f t="shared" si="48"/>
        <v>8</v>
      </c>
      <c r="Y108" s="2">
        <f t="shared" si="49"/>
        <v>5</v>
      </c>
      <c r="Z108" s="2">
        <f t="shared" si="50"/>
        <v>9</v>
      </c>
      <c r="AA108" s="2">
        <f t="shared" si="51"/>
        <v>1</v>
      </c>
      <c r="AB108" s="2">
        <f t="shared" si="52"/>
        <v>7</v>
      </c>
      <c r="AC108" s="2"/>
      <c r="AD108" s="2">
        <f t="shared" si="53"/>
        <v>0</v>
      </c>
      <c r="AE108" s="2">
        <f t="shared" si="54"/>
        <v>0</v>
      </c>
      <c r="AF108" s="2">
        <f t="shared" si="55"/>
        <v>0</v>
      </c>
      <c r="AG108" s="2">
        <f t="shared" si="56"/>
        <v>0</v>
      </c>
      <c r="AH108" s="2">
        <f t="shared" si="57"/>
        <v>0</v>
      </c>
      <c r="AI108" s="2">
        <f t="shared" si="58"/>
        <v>0</v>
      </c>
      <c r="AJ108" s="2">
        <f t="shared" si="59"/>
        <v>0</v>
      </c>
      <c r="AK108" s="2">
        <f t="shared" si="60"/>
        <v>0</v>
      </c>
      <c r="AL108" s="2">
        <f t="shared" si="61"/>
        <v>0</v>
      </c>
      <c r="AM108" s="2"/>
      <c r="AN108" s="2">
        <f t="shared" si="62"/>
        <v>6</v>
      </c>
      <c r="AO108" s="2">
        <f t="shared" si="63"/>
        <v>4</v>
      </c>
      <c r="AP108" s="2">
        <f t="shared" si="64"/>
        <v>2</v>
      </c>
      <c r="AQ108" s="2">
        <f t="shared" si="65"/>
        <v>3</v>
      </c>
      <c r="AR108" s="2">
        <f t="shared" si="66"/>
        <v>8</v>
      </c>
      <c r="AS108" s="2">
        <f t="shared" si="67"/>
        <v>5</v>
      </c>
      <c r="AT108" s="2">
        <f t="shared" si="68"/>
        <v>9</v>
      </c>
      <c r="AU108" s="2">
        <f t="shared" si="69"/>
        <v>1</v>
      </c>
      <c r="AV108" s="2">
        <f t="shared" si="70"/>
        <v>7</v>
      </c>
      <c r="AW108" s="2"/>
      <c r="AX108" s="5">
        <f t="shared" si="71"/>
        <v>4</v>
      </c>
      <c r="AY108" s="2">
        <f t="shared" si="72"/>
        <v>5</v>
      </c>
      <c r="AZ108" s="2">
        <f t="shared" si="73"/>
        <v>15</v>
      </c>
      <c r="BA108" s="2">
        <f t="shared" si="78"/>
        <v>30</v>
      </c>
      <c r="BB108" s="2">
        <f t="shared" si="79"/>
        <v>15</v>
      </c>
      <c r="BC108" s="2">
        <f t="shared" si="80"/>
        <v>5</v>
      </c>
      <c r="BD108" s="2">
        <f t="shared" si="81"/>
        <v>5</v>
      </c>
      <c r="BE108" s="19">
        <f t="shared" si="82"/>
        <v>10</v>
      </c>
      <c r="BF108" s="19">
        <f t="shared" si="83"/>
        <v>4.0824829046386304</v>
      </c>
      <c r="BG108" s="31">
        <f t="shared" si="84"/>
        <v>-1.2247448713915889</v>
      </c>
      <c r="BH108" s="32">
        <f t="shared" si="74"/>
        <v>0.1103356809599234</v>
      </c>
      <c r="BI108" s="62">
        <f t="shared" si="75"/>
        <v>5.1267605633802817E-2</v>
      </c>
      <c r="BJ108" s="62" t="str">
        <f t="shared" si="85"/>
        <v/>
      </c>
      <c r="BK108" s="73" t="str">
        <f t="shared" si="86"/>
        <v/>
      </c>
      <c r="BM108" s="11">
        <f t="shared" si="76"/>
        <v>0.10985967420958458</v>
      </c>
    </row>
    <row r="109" spans="1:65">
      <c r="A109" s="30" t="s">
        <v>364</v>
      </c>
      <c r="B109" s="30" t="s">
        <v>365</v>
      </c>
      <c r="C109" s="30" t="s">
        <v>366</v>
      </c>
      <c r="D109" s="30" t="s">
        <v>367</v>
      </c>
      <c r="E109" s="30" t="s">
        <v>363</v>
      </c>
      <c r="F109" s="11" t="str">
        <f t="shared" si="77"/>
        <v>Scav. Recep</v>
      </c>
      <c r="H109" s="11">
        <f>VLOOKUP($B109,data!$B$3:$Q$15316,'diff expr 0 vs 3 mites'!H$8,FALSE)</f>
        <v>8.8242365060000001</v>
      </c>
      <c r="I109" s="11">
        <f>VLOOKUP($B109,data!$B$3:$Q$15316,'diff expr 0 vs 3 mites'!I$8,FALSE)</f>
        <v>12.520467590000001</v>
      </c>
      <c r="J109" s="11">
        <f>VLOOKUP($B109,data!$B$3:$Q$15316,'diff expr 0 vs 3 mites'!J$8,FALSE)</f>
        <v>9.6116963480000006</v>
      </c>
      <c r="K109" s="11">
        <f>VLOOKUP($B109,data!$B$3:$Q$15316,'diff expr 0 vs 3 mites'!K$8,FALSE)</f>
        <v>7.958398764</v>
      </c>
      <c r="L109" s="11">
        <f>VLOOKUP($B109,data!$B$3:$Q$15316,'diff expr 0 vs 3 mites'!L$8,FALSE)</f>
        <v>21.168780399999999</v>
      </c>
      <c r="M109" s="11">
        <f>VLOOKUP($B109,data!$B$3:$Q$15316,'diff expr 0 vs 3 mites'!M$8,FALSE)</f>
        <v>6.2696762469999996</v>
      </c>
      <c r="N109" s="11">
        <f>VLOOKUP($B109,data!$B$3:$Q$15316,'diff expr 0 vs 3 mites'!N$8,FALSE)</f>
        <v>22.421399399999999</v>
      </c>
      <c r="O109" s="11">
        <f>VLOOKUP($B109,data!$B$3:$Q$15316,'diff expr 0 vs 3 mites'!O$8,FALSE)</f>
        <v>4.4944525789999998</v>
      </c>
      <c r="P109" s="11">
        <f>VLOOKUP($B109,data!$B$3:$Q$15316,'diff expr 0 vs 3 mites'!P$8,FALSE)</f>
        <v>15.16202054</v>
      </c>
      <c r="R109" s="27" t="s">
        <v>27749</v>
      </c>
      <c r="T109" s="2">
        <f t="shared" si="44"/>
        <v>4</v>
      </c>
      <c r="U109" s="2">
        <f t="shared" si="45"/>
        <v>6</v>
      </c>
      <c r="V109" s="2">
        <f t="shared" si="46"/>
        <v>5</v>
      </c>
      <c r="W109" s="2">
        <f t="shared" si="47"/>
        <v>3</v>
      </c>
      <c r="X109" s="2">
        <f t="shared" si="48"/>
        <v>8</v>
      </c>
      <c r="Y109" s="2">
        <f t="shared" si="49"/>
        <v>2</v>
      </c>
      <c r="Z109" s="2">
        <f t="shared" si="50"/>
        <v>9</v>
      </c>
      <c r="AA109" s="2">
        <f t="shared" si="51"/>
        <v>1</v>
      </c>
      <c r="AB109" s="2">
        <f t="shared" si="52"/>
        <v>7</v>
      </c>
      <c r="AC109" s="2"/>
      <c r="AD109" s="2">
        <f t="shared" si="53"/>
        <v>0</v>
      </c>
      <c r="AE109" s="2">
        <f t="shared" si="54"/>
        <v>0</v>
      </c>
      <c r="AF109" s="2">
        <f t="shared" si="55"/>
        <v>0</v>
      </c>
      <c r="AG109" s="2">
        <f t="shared" si="56"/>
        <v>0</v>
      </c>
      <c r="AH109" s="2">
        <f t="shared" si="57"/>
        <v>0</v>
      </c>
      <c r="AI109" s="2">
        <f t="shared" si="58"/>
        <v>0</v>
      </c>
      <c r="AJ109" s="2">
        <f t="shared" si="59"/>
        <v>0</v>
      </c>
      <c r="AK109" s="2">
        <f t="shared" si="60"/>
        <v>0</v>
      </c>
      <c r="AL109" s="2">
        <f t="shared" si="61"/>
        <v>0</v>
      </c>
      <c r="AM109" s="2"/>
      <c r="AN109" s="2">
        <f t="shared" si="62"/>
        <v>4</v>
      </c>
      <c r="AO109" s="2">
        <f t="shared" si="63"/>
        <v>6</v>
      </c>
      <c r="AP109" s="2">
        <f t="shared" si="64"/>
        <v>5</v>
      </c>
      <c r="AQ109" s="2">
        <f t="shared" si="65"/>
        <v>3</v>
      </c>
      <c r="AR109" s="2">
        <f t="shared" si="66"/>
        <v>8</v>
      </c>
      <c r="AS109" s="2">
        <f t="shared" si="67"/>
        <v>2</v>
      </c>
      <c r="AT109" s="2">
        <f t="shared" si="68"/>
        <v>9</v>
      </c>
      <c r="AU109" s="2">
        <f t="shared" si="69"/>
        <v>1</v>
      </c>
      <c r="AV109" s="2">
        <f t="shared" si="70"/>
        <v>7</v>
      </c>
      <c r="AW109" s="2"/>
      <c r="AX109" s="5">
        <f t="shared" si="71"/>
        <v>4</v>
      </c>
      <c r="AY109" s="2">
        <f t="shared" si="72"/>
        <v>5</v>
      </c>
      <c r="AZ109" s="2">
        <f t="shared" si="73"/>
        <v>18</v>
      </c>
      <c r="BA109" s="2">
        <f t="shared" si="78"/>
        <v>27</v>
      </c>
      <c r="BB109" s="2">
        <f t="shared" si="79"/>
        <v>12</v>
      </c>
      <c r="BC109" s="2">
        <f t="shared" si="80"/>
        <v>8</v>
      </c>
      <c r="BD109" s="2">
        <f t="shared" si="81"/>
        <v>8</v>
      </c>
      <c r="BE109" s="19">
        <f t="shared" si="82"/>
        <v>10</v>
      </c>
      <c r="BF109" s="19">
        <f t="shared" si="83"/>
        <v>4.0824829046386304</v>
      </c>
      <c r="BG109" s="31">
        <f t="shared" si="84"/>
        <v>-0.4898979485566356</v>
      </c>
      <c r="BH109" s="32">
        <f t="shared" si="74"/>
        <v>0.31210305738320299</v>
      </c>
      <c r="BI109" s="62">
        <f t="shared" si="75"/>
        <v>7.6619718309859156E-2</v>
      </c>
      <c r="BJ109" s="62" t="str">
        <f t="shared" si="85"/>
        <v/>
      </c>
      <c r="BK109" s="73" t="str">
        <f t="shared" si="86"/>
        <v/>
      </c>
      <c r="BM109" s="11">
        <f t="shared" si="76"/>
        <v>0.15506202404209671</v>
      </c>
    </row>
    <row r="110" spans="1:65">
      <c r="A110" s="30" t="s">
        <v>368</v>
      </c>
      <c r="B110" s="30" t="s">
        <v>369</v>
      </c>
      <c r="C110" s="30" t="s">
        <v>136</v>
      </c>
      <c r="D110" s="30" t="s">
        <v>370</v>
      </c>
      <c r="E110" s="30" t="s">
        <v>363</v>
      </c>
      <c r="F110" s="11" t="str">
        <f t="shared" si="77"/>
        <v>Scav. Recep</v>
      </c>
      <c r="H110" s="11">
        <f>VLOOKUP($B110,data!$B$3:$Q$15316,'diff expr 0 vs 3 mites'!H$8,FALSE)</f>
        <v>3.8521112469999998</v>
      </c>
      <c r="I110" s="11">
        <f>VLOOKUP($B110,data!$B$3:$Q$15316,'diff expr 0 vs 3 mites'!I$8,FALSE)</f>
        <v>12.94939844</v>
      </c>
      <c r="J110" s="11">
        <f>VLOOKUP($B110,data!$B$3:$Q$15316,'diff expr 0 vs 3 mites'!J$8,FALSE)</f>
        <v>8.8758727040000007</v>
      </c>
      <c r="K110" s="11">
        <f>VLOOKUP($B110,data!$B$3:$Q$15316,'diff expr 0 vs 3 mites'!K$8,FALSE)</f>
        <v>17.265237500000001</v>
      </c>
      <c r="L110" s="11">
        <f>VLOOKUP($B110,data!$B$3:$Q$15316,'diff expr 0 vs 3 mites'!L$8,FALSE)</f>
        <v>5.0066743139999996</v>
      </c>
      <c r="M110" s="11">
        <f>VLOOKUP($B110,data!$B$3:$Q$15316,'diff expr 0 vs 3 mites'!M$8,FALSE)</f>
        <v>16.07625723</v>
      </c>
      <c r="N110" s="11">
        <f>VLOOKUP($B110,data!$B$3:$Q$15316,'diff expr 0 vs 3 mites'!N$8,FALSE)</f>
        <v>1.925726695</v>
      </c>
      <c r="O110" s="11">
        <f>VLOOKUP($B110,data!$B$3:$Q$15316,'diff expr 0 vs 3 mites'!O$8,FALSE)</f>
        <v>21.914004569999999</v>
      </c>
      <c r="P110" s="11">
        <f>VLOOKUP($B110,data!$B$3:$Q$15316,'diff expr 0 vs 3 mites'!P$8,FALSE)</f>
        <v>23.30901605</v>
      </c>
      <c r="R110" s="27" t="s">
        <v>27749</v>
      </c>
      <c r="T110" s="2">
        <f t="shared" si="44"/>
        <v>2</v>
      </c>
      <c r="U110" s="2">
        <f t="shared" si="45"/>
        <v>5</v>
      </c>
      <c r="V110" s="2">
        <f t="shared" si="46"/>
        <v>4</v>
      </c>
      <c r="W110" s="2">
        <f t="shared" si="47"/>
        <v>7</v>
      </c>
      <c r="X110" s="2">
        <f t="shared" si="48"/>
        <v>3</v>
      </c>
      <c r="Y110" s="2">
        <f t="shared" si="49"/>
        <v>6</v>
      </c>
      <c r="Z110" s="2">
        <f t="shared" si="50"/>
        <v>1</v>
      </c>
      <c r="AA110" s="2">
        <f t="shared" si="51"/>
        <v>8</v>
      </c>
      <c r="AB110" s="2">
        <f t="shared" si="52"/>
        <v>9</v>
      </c>
      <c r="AC110" s="2"/>
      <c r="AD110" s="2">
        <f t="shared" si="53"/>
        <v>0</v>
      </c>
      <c r="AE110" s="2">
        <f t="shared" si="54"/>
        <v>0</v>
      </c>
      <c r="AF110" s="2">
        <f t="shared" si="55"/>
        <v>0</v>
      </c>
      <c r="AG110" s="2">
        <f t="shared" si="56"/>
        <v>0</v>
      </c>
      <c r="AH110" s="2">
        <f t="shared" si="57"/>
        <v>0</v>
      </c>
      <c r="AI110" s="2">
        <f t="shared" si="58"/>
        <v>0</v>
      </c>
      <c r="AJ110" s="2">
        <f t="shared" si="59"/>
        <v>0</v>
      </c>
      <c r="AK110" s="2">
        <f t="shared" si="60"/>
        <v>0</v>
      </c>
      <c r="AL110" s="2">
        <f t="shared" si="61"/>
        <v>0</v>
      </c>
      <c r="AM110" s="2"/>
      <c r="AN110" s="2">
        <f t="shared" si="62"/>
        <v>2</v>
      </c>
      <c r="AO110" s="2">
        <f t="shared" si="63"/>
        <v>5</v>
      </c>
      <c r="AP110" s="2">
        <f t="shared" si="64"/>
        <v>4</v>
      </c>
      <c r="AQ110" s="2">
        <f t="shared" si="65"/>
        <v>7</v>
      </c>
      <c r="AR110" s="2">
        <f t="shared" si="66"/>
        <v>3</v>
      </c>
      <c r="AS110" s="2">
        <f t="shared" si="67"/>
        <v>6</v>
      </c>
      <c r="AT110" s="2">
        <f t="shared" si="68"/>
        <v>1</v>
      </c>
      <c r="AU110" s="2">
        <f t="shared" si="69"/>
        <v>8</v>
      </c>
      <c r="AV110" s="2">
        <f t="shared" si="70"/>
        <v>9</v>
      </c>
      <c r="AW110" s="2"/>
      <c r="AX110" s="5">
        <f t="shared" si="71"/>
        <v>4</v>
      </c>
      <c r="AY110" s="2">
        <f t="shared" si="72"/>
        <v>5</v>
      </c>
      <c r="AZ110" s="2">
        <f t="shared" si="73"/>
        <v>18</v>
      </c>
      <c r="BA110" s="2">
        <f t="shared" si="78"/>
        <v>27</v>
      </c>
      <c r="BB110" s="2">
        <f t="shared" si="79"/>
        <v>12</v>
      </c>
      <c r="BC110" s="2">
        <f t="shared" si="80"/>
        <v>8</v>
      </c>
      <c r="BD110" s="2">
        <f t="shared" si="81"/>
        <v>8</v>
      </c>
      <c r="BE110" s="19">
        <f t="shared" si="82"/>
        <v>10</v>
      </c>
      <c r="BF110" s="19">
        <f t="shared" si="83"/>
        <v>4.0824829046386304</v>
      </c>
      <c r="BG110" s="31">
        <f t="shared" si="84"/>
        <v>-0.4898979485566356</v>
      </c>
      <c r="BH110" s="32">
        <f t="shared" si="74"/>
        <v>0.31210305738320299</v>
      </c>
      <c r="BI110" s="62">
        <f t="shared" si="75"/>
        <v>7.6619718309859156E-2</v>
      </c>
      <c r="BJ110" s="62" t="str">
        <f t="shared" si="85"/>
        <v/>
      </c>
      <c r="BK110" s="73" t="str">
        <f t="shared" si="86"/>
        <v/>
      </c>
      <c r="BM110" s="11">
        <f t="shared" si="76"/>
        <v>0.10418750750894272</v>
      </c>
    </row>
    <row r="111" spans="1:65">
      <c r="A111" s="30" t="s">
        <v>371</v>
      </c>
      <c r="B111" s="30" t="s">
        <v>372</v>
      </c>
      <c r="C111" s="30" t="s">
        <v>373</v>
      </c>
      <c r="D111" s="30" t="s">
        <v>374</v>
      </c>
      <c r="E111" s="30" t="s">
        <v>363</v>
      </c>
      <c r="F111" s="11" t="str">
        <f t="shared" si="77"/>
        <v>Scav. Recep</v>
      </c>
      <c r="H111" s="11">
        <f>VLOOKUP($B111,data!$B$3:$Q$15316,'diff expr 0 vs 3 mites'!H$8,FALSE)</f>
        <v>5.4210113419999999</v>
      </c>
      <c r="I111" s="11">
        <f>VLOOKUP($B111,data!$B$3:$Q$15316,'diff expr 0 vs 3 mites'!I$8,FALSE)</f>
        <v>3.8443879179999998</v>
      </c>
      <c r="J111" s="11">
        <f>VLOOKUP($B111,data!$B$3:$Q$15316,'diff expr 0 vs 3 mites'!J$8,FALSE)</f>
        <v>4.3954857829999998</v>
      </c>
      <c r="K111" s="11">
        <f>VLOOKUP($B111,data!$B$3:$Q$15316,'diff expr 0 vs 3 mites'!K$8,FALSE)</f>
        <v>3.323694718</v>
      </c>
      <c r="L111" s="11">
        <f>VLOOKUP($B111,data!$B$3:$Q$15316,'diff expr 0 vs 3 mites'!L$8,FALSE)</f>
        <v>41.577649409999999</v>
      </c>
      <c r="M111" s="11">
        <f>VLOOKUP($B111,data!$B$3:$Q$15316,'diff expr 0 vs 3 mites'!M$8,FALSE)</f>
        <v>1.9641649160000001</v>
      </c>
      <c r="N111" s="11">
        <f>VLOOKUP($B111,data!$B$3:$Q$15316,'diff expr 0 vs 3 mites'!N$8,FALSE)</f>
        <v>24.105580920000001</v>
      </c>
      <c r="O111" s="11">
        <f>VLOOKUP($B111,data!$B$3:$Q$15316,'diff expr 0 vs 3 mites'!O$8,FALSE)</f>
        <v>1.3523875780000001</v>
      </c>
      <c r="P111" s="11">
        <f>VLOOKUP($B111,data!$B$3:$Q$15316,'diff expr 0 vs 3 mites'!P$8,FALSE)</f>
        <v>4.3740159800000002</v>
      </c>
      <c r="R111" s="27" t="s">
        <v>27749</v>
      </c>
      <c r="T111" s="2">
        <f t="shared" si="44"/>
        <v>7</v>
      </c>
      <c r="U111" s="2">
        <f t="shared" si="45"/>
        <v>4</v>
      </c>
      <c r="V111" s="2">
        <f t="shared" si="46"/>
        <v>6</v>
      </c>
      <c r="W111" s="2">
        <f t="shared" si="47"/>
        <v>3</v>
      </c>
      <c r="X111" s="2">
        <f t="shared" si="48"/>
        <v>9</v>
      </c>
      <c r="Y111" s="2">
        <f t="shared" si="49"/>
        <v>2</v>
      </c>
      <c r="Z111" s="2">
        <f t="shared" si="50"/>
        <v>8</v>
      </c>
      <c r="AA111" s="2">
        <f t="shared" si="51"/>
        <v>1</v>
      </c>
      <c r="AB111" s="2">
        <f t="shared" si="52"/>
        <v>5</v>
      </c>
      <c r="AC111" s="2"/>
      <c r="AD111" s="2">
        <f t="shared" si="53"/>
        <v>0</v>
      </c>
      <c r="AE111" s="2">
        <f t="shared" si="54"/>
        <v>0</v>
      </c>
      <c r="AF111" s="2">
        <f t="shared" si="55"/>
        <v>0</v>
      </c>
      <c r="AG111" s="2">
        <f t="shared" si="56"/>
        <v>0</v>
      </c>
      <c r="AH111" s="2">
        <f t="shared" si="57"/>
        <v>0</v>
      </c>
      <c r="AI111" s="2">
        <f t="shared" si="58"/>
        <v>0</v>
      </c>
      <c r="AJ111" s="2">
        <f t="shared" si="59"/>
        <v>0</v>
      </c>
      <c r="AK111" s="2">
        <f t="shared" si="60"/>
        <v>0</v>
      </c>
      <c r="AL111" s="2">
        <f t="shared" si="61"/>
        <v>0</v>
      </c>
      <c r="AM111" s="2"/>
      <c r="AN111" s="2">
        <f t="shared" si="62"/>
        <v>7</v>
      </c>
      <c r="AO111" s="2">
        <f t="shared" si="63"/>
        <v>4</v>
      </c>
      <c r="AP111" s="2">
        <f t="shared" si="64"/>
        <v>6</v>
      </c>
      <c r="AQ111" s="2">
        <f t="shared" si="65"/>
        <v>3</v>
      </c>
      <c r="AR111" s="2">
        <f t="shared" si="66"/>
        <v>9</v>
      </c>
      <c r="AS111" s="2">
        <f t="shared" si="67"/>
        <v>2</v>
      </c>
      <c r="AT111" s="2">
        <f t="shared" si="68"/>
        <v>8</v>
      </c>
      <c r="AU111" s="2">
        <f t="shared" si="69"/>
        <v>1</v>
      </c>
      <c r="AV111" s="2">
        <f t="shared" si="70"/>
        <v>5</v>
      </c>
      <c r="AW111" s="2"/>
      <c r="AX111" s="5">
        <f t="shared" si="71"/>
        <v>4</v>
      </c>
      <c r="AY111" s="2">
        <f t="shared" si="72"/>
        <v>5</v>
      </c>
      <c r="AZ111" s="2">
        <f t="shared" si="73"/>
        <v>20</v>
      </c>
      <c r="BA111" s="2">
        <f t="shared" si="78"/>
        <v>25</v>
      </c>
      <c r="BB111" s="2">
        <f t="shared" si="79"/>
        <v>10</v>
      </c>
      <c r="BC111" s="2">
        <f t="shared" si="80"/>
        <v>10</v>
      </c>
      <c r="BD111" s="2">
        <f t="shared" si="81"/>
        <v>10</v>
      </c>
      <c r="BE111" s="19">
        <f t="shared" si="82"/>
        <v>10</v>
      </c>
      <c r="BF111" s="19">
        <f t="shared" si="83"/>
        <v>4.0824829046386304</v>
      </c>
      <c r="BG111" s="31">
        <f t="shared" si="84"/>
        <v>0</v>
      </c>
      <c r="BH111" s="32">
        <f t="shared" si="74"/>
        <v>0.5</v>
      </c>
      <c r="BI111" s="62">
        <f t="shared" si="75"/>
        <v>9.5774647887323941E-2</v>
      </c>
      <c r="BJ111" s="62" t="str">
        <f t="shared" si="85"/>
        <v/>
      </c>
      <c r="BK111" s="73" t="str">
        <f t="shared" si="86"/>
        <v/>
      </c>
      <c r="BM111" s="11">
        <f t="shared" si="76"/>
        <v>0.53857618565108656</v>
      </c>
    </row>
    <row r="112" spans="1:65">
      <c r="A112" s="30" t="s">
        <v>375</v>
      </c>
      <c r="B112" s="30" t="s">
        <v>376</v>
      </c>
      <c r="C112" s="30" t="s">
        <v>136</v>
      </c>
      <c r="D112" s="30" t="s">
        <v>377</v>
      </c>
      <c r="E112" s="30" t="s">
        <v>363</v>
      </c>
      <c r="F112" s="11" t="str">
        <f t="shared" si="77"/>
        <v>Scav. Recep</v>
      </c>
      <c r="H112" s="11">
        <f>VLOOKUP($B112,data!$B$3:$Q$15316,'diff expr 0 vs 3 mites'!H$8,FALSE)</f>
        <v>7.5331102940000001</v>
      </c>
      <c r="I112" s="11">
        <f>VLOOKUP($B112,data!$B$3:$Q$15316,'diff expr 0 vs 3 mites'!I$8,FALSE)</f>
        <v>11.281369209999999</v>
      </c>
      <c r="J112" s="11">
        <f>VLOOKUP($B112,data!$B$3:$Q$15316,'diff expr 0 vs 3 mites'!J$8,FALSE)</f>
        <v>46.895636570000001</v>
      </c>
      <c r="K112" s="11">
        <f>VLOOKUP($B112,data!$B$3:$Q$15316,'diff expr 0 vs 3 mites'!K$8,FALSE)</f>
        <v>8.112522684</v>
      </c>
      <c r="L112" s="11">
        <f>VLOOKUP($B112,data!$B$3:$Q$15316,'diff expr 0 vs 3 mites'!L$8,FALSE)</f>
        <v>11.16511878</v>
      </c>
      <c r="M112" s="11">
        <f>VLOOKUP($B112,data!$B$3:$Q$15316,'diff expr 0 vs 3 mites'!M$8,FALSE)</f>
        <v>39.270423950000001</v>
      </c>
      <c r="N112" s="11">
        <f>VLOOKUP($B112,data!$B$3:$Q$15316,'diff expr 0 vs 3 mites'!N$8,FALSE)</f>
        <v>17.095257969999999</v>
      </c>
      <c r="O112" s="11">
        <f>VLOOKUP($B112,data!$B$3:$Q$15316,'diff expr 0 vs 3 mites'!O$8,FALSE)</f>
        <v>24.233245199999999</v>
      </c>
      <c r="P112" s="11">
        <f>VLOOKUP($B112,data!$B$3:$Q$15316,'diff expr 0 vs 3 mites'!P$8,FALSE)</f>
        <v>70.588496610000007</v>
      </c>
      <c r="R112" s="27" t="s">
        <v>27749</v>
      </c>
      <c r="T112" s="2">
        <f t="shared" si="44"/>
        <v>1</v>
      </c>
      <c r="U112" s="2">
        <f t="shared" si="45"/>
        <v>4</v>
      </c>
      <c r="V112" s="2">
        <f t="shared" si="46"/>
        <v>8</v>
      </c>
      <c r="W112" s="2">
        <f t="shared" si="47"/>
        <v>2</v>
      </c>
      <c r="X112" s="2">
        <f t="shared" si="48"/>
        <v>3</v>
      </c>
      <c r="Y112" s="2">
        <f t="shared" si="49"/>
        <v>7</v>
      </c>
      <c r="Z112" s="2">
        <f t="shared" si="50"/>
        <v>5</v>
      </c>
      <c r="AA112" s="2">
        <f t="shared" si="51"/>
        <v>6</v>
      </c>
      <c r="AB112" s="2">
        <f t="shared" si="52"/>
        <v>9</v>
      </c>
      <c r="AC112" s="2"/>
      <c r="AD112" s="2">
        <f t="shared" si="53"/>
        <v>0</v>
      </c>
      <c r="AE112" s="2">
        <f t="shared" si="54"/>
        <v>0</v>
      </c>
      <c r="AF112" s="2">
        <f t="shared" si="55"/>
        <v>0</v>
      </c>
      <c r="AG112" s="2">
        <f t="shared" si="56"/>
        <v>0</v>
      </c>
      <c r="AH112" s="2">
        <f t="shared" si="57"/>
        <v>0</v>
      </c>
      <c r="AI112" s="2">
        <f t="shared" si="58"/>
        <v>0</v>
      </c>
      <c r="AJ112" s="2">
        <f t="shared" si="59"/>
        <v>0</v>
      </c>
      <c r="AK112" s="2">
        <f t="shared" si="60"/>
        <v>0</v>
      </c>
      <c r="AL112" s="2">
        <f t="shared" si="61"/>
        <v>0</v>
      </c>
      <c r="AM112" s="2"/>
      <c r="AN112" s="2">
        <f t="shared" si="62"/>
        <v>1</v>
      </c>
      <c r="AO112" s="2">
        <f t="shared" si="63"/>
        <v>4</v>
      </c>
      <c r="AP112" s="2">
        <f t="shared" si="64"/>
        <v>8</v>
      </c>
      <c r="AQ112" s="2">
        <f t="shared" si="65"/>
        <v>2</v>
      </c>
      <c r="AR112" s="2">
        <f t="shared" si="66"/>
        <v>3</v>
      </c>
      <c r="AS112" s="2">
        <f t="shared" si="67"/>
        <v>7</v>
      </c>
      <c r="AT112" s="2">
        <f t="shared" si="68"/>
        <v>5</v>
      </c>
      <c r="AU112" s="2">
        <f t="shared" si="69"/>
        <v>6</v>
      </c>
      <c r="AV112" s="2">
        <f t="shared" si="70"/>
        <v>9</v>
      </c>
      <c r="AW112" s="2"/>
      <c r="AX112" s="5">
        <f t="shared" si="71"/>
        <v>4</v>
      </c>
      <c r="AY112" s="2">
        <f t="shared" si="72"/>
        <v>5</v>
      </c>
      <c r="AZ112" s="2">
        <f t="shared" si="73"/>
        <v>15</v>
      </c>
      <c r="BA112" s="2">
        <f t="shared" si="78"/>
        <v>30</v>
      </c>
      <c r="BB112" s="2">
        <f t="shared" si="79"/>
        <v>15</v>
      </c>
      <c r="BC112" s="2">
        <f t="shared" si="80"/>
        <v>5</v>
      </c>
      <c r="BD112" s="2">
        <f t="shared" si="81"/>
        <v>5</v>
      </c>
      <c r="BE112" s="19">
        <f t="shared" si="82"/>
        <v>10</v>
      </c>
      <c r="BF112" s="19">
        <f t="shared" si="83"/>
        <v>4.0824829046386304</v>
      </c>
      <c r="BG112" s="31">
        <f t="shared" si="84"/>
        <v>-1.2247448713915889</v>
      </c>
      <c r="BH112" s="32">
        <f t="shared" si="74"/>
        <v>0.1103356809599234</v>
      </c>
      <c r="BI112" s="62">
        <f t="shared" si="75"/>
        <v>5.1267605633802817E-2</v>
      </c>
      <c r="BJ112" s="62" t="str">
        <f t="shared" si="85"/>
        <v/>
      </c>
      <c r="BK112" s="73" t="str">
        <f t="shared" si="86"/>
        <v/>
      </c>
      <c r="BM112" s="11">
        <f t="shared" si="76"/>
        <v>0.24535951644009343</v>
      </c>
    </row>
    <row r="113" spans="1:65">
      <c r="A113" s="30" t="s">
        <v>378</v>
      </c>
      <c r="B113" s="30" t="s">
        <v>379</v>
      </c>
      <c r="C113" s="30" t="s">
        <v>380</v>
      </c>
      <c r="D113" s="30" t="s">
        <v>381</v>
      </c>
      <c r="E113" s="30" t="s">
        <v>363</v>
      </c>
      <c r="F113" s="11" t="str">
        <f t="shared" si="77"/>
        <v>Scav. Recep</v>
      </c>
      <c r="H113" s="11">
        <f>VLOOKUP($B113,data!$B$3:$Q$15316,'diff expr 0 vs 3 mites'!H$8,FALSE)</f>
        <v>3.8223437439999999</v>
      </c>
      <c r="I113" s="11">
        <f>VLOOKUP($B113,data!$B$3:$Q$15316,'diff expr 0 vs 3 mites'!I$8,FALSE)</f>
        <v>2.9847458549999999</v>
      </c>
      <c r="J113" s="11">
        <f>VLOOKUP($B113,data!$B$3:$Q$15316,'diff expr 0 vs 3 mites'!J$8,FALSE)</f>
        <v>3.03600673</v>
      </c>
      <c r="K113" s="11">
        <f>VLOOKUP($B113,data!$B$3:$Q$15316,'diff expr 0 vs 3 mites'!K$8,FALSE)</f>
        <v>3.657694824</v>
      </c>
      <c r="L113" s="11">
        <f>VLOOKUP($B113,data!$B$3:$Q$15316,'diff expr 0 vs 3 mites'!L$8,FALSE)</f>
        <v>42.274992859999998</v>
      </c>
      <c r="M113" s="11">
        <f>VLOOKUP($B113,data!$B$3:$Q$15316,'diff expr 0 vs 3 mites'!M$8,FALSE)</f>
        <v>3.9599068850000001</v>
      </c>
      <c r="N113" s="11">
        <f>VLOOKUP($B113,data!$B$3:$Q$15316,'diff expr 0 vs 3 mites'!N$8,FALSE)</f>
        <v>128.47717209999999</v>
      </c>
      <c r="O113" s="11">
        <f>VLOOKUP($B113,data!$B$3:$Q$15316,'diff expr 0 vs 3 mites'!O$8,FALSE)</f>
        <v>2.6096962129999999</v>
      </c>
      <c r="P113" s="11">
        <f>VLOOKUP($B113,data!$B$3:$Q$15316,'diff expr 0 vs 3 mites'!P$8,FALSE)</f>
        <v>8.3894673950000005</v>
      </c>
      <c r="R113" s="27" t="s">
        <v>27749</v>
      </c>
      <c r="T113" s="2">
        <f t="shared" si="44"/>
        <v>5</v>
      </c>
      <c r="U113" s="2">
        <f t="shared" si="45"/>
        <v>2</v>
      </c>
      <c r="V113" s="2">
        <f t="shared" si="46"/>
        <v>3</v>
      </c>
      <c r="W113" s="2">
        <f t="shared" si="47"/>
        <v>4</v>
      </c>
      <c r="X113" s="2">
        <f t="shared" si="48"/>
        <v>8</v>
      </c>
      <c r="Y113" s="2">
        <f t="shared" si="49"/>
        <v>6</v>
      </c>
      <c r="Z113" s="2">
        <f t="shared" si="50"/>
        <v>9</v>
      </c>
      <c r="AA113" s="2">
        <f t="shared" si="51"/>
        <v>1</v>
      </c>
      <c r="AB113" s="2">
        <f t="shared" si="52"/>
        <v>7</v>
      </c>
      <c r="AC113" s="2"/>
      <c r="AD113" s="2">
        <f t="shared" si="53"/>
        <v>0</v>
      </c>
      <c r="AE113" s="2">
        <f t="shared" si="54"/>
        <v>0</v>
      </c>
      <c r="AF113" s="2">
        <f t="shared" si="55"/>
        <v>0</v>
      </c>
      <c r="AG113" s="2">
        <f t="shared" si="56"/>
        <v>0</v>
      </c>
      <c r="AH113" s="2">
        <f t="shared" si="57"/>
        <v>0</v>
      </c>
      <c r="AI113" s="2">
        <f t="shared" si="58"/>
        <v>0</v>
      </c>
      <c r="AJ113" s="2">
        <f t="shared" si="59"/>
        <v>0</v>
      </c>
      <c r="AK113" s="2">
        <f t="shared" si="60"/>
        <v>0</v>
      </c>
      <c r="AL113" s="2">
        <f t="shared" si="61"/>
        <v>0</v>
      </c>
      <c r="AM113" s="2"/>
      <c r="AN113" s="2">
        <f t="shared" si="62"/>
        <v>5</v>
      </c>
      <c r="AO113" s="2">
        <f t="shared" si="63"/>
        <v>2</v>
      </c>
      <c r="AP113" s="2">
        <f t="shared" si="64"/>
        <v>3</v>
      </c>
      <c r="AQ113" s="2">
        <f t="shared" si="65"/>
        <v>4</v>
      </c>
      <c r="AR113" s="2">
        <f t="shared" si="66"/>
        <v>8</v>
      </c>
      <c r="AS113" s="2">
        <f t="shared" si="67"/>
        <v>6</v>
      </c>
      <c r="AT113" s="2">
        <f t="shared" si="68"/>
        <v>9</v>
      </c>
      <c r="AU113" s="2">
        <f t="shared" si="69"/>
        <v>1</v>
      </c>
      <c r="AV113" s="2">
        <f t="shared" si="70"/>
        <v>7</v>
      </c>
      <c r="AW113" s="2"/>
      <c r="AX113" s="5">
        <f t="shared" si="71"/>
        <v>4</v>
      </c>
      <c r="AY113" s="2">
        <f t="shared" si="72"/>
        <v>5</v>
      </c>
      <c r="AZ113" s="2">
        <f t="shared" si="73"/>
        <v>14</v>
      </c>
      <c r="BA113" s="2">
        <f t="shared" si="78"/>
        <v>31</v>
      </c>
      <c r="BB113" s="2">
        <f t="shared" si="79"/>
        <v>16</v>
      </c>
      <c r="BC113" s="2">
        <f t="shared" si="80"/>
        <v>4</v>
      </c>
      <c r="BD113" s="2">
        <f t="shared" si="81"/>
        <v>4</v>
      </c>
      <c r="BE113" s="19">
        <f t="shared" si="82"/>
        <v>10</v>
      </c>
      <c r="BF113" s="19">
        <f t="shared" si="83"/>
        <v>4.0824829046386304</v>
      </c>
      <c r="BG113" s="31">
        <f t="shared" si="84"/>
        <v>-1.4696938456699067</v>
      </c>
      <c r="BH113" s="32">
        <f t="shared" si="74"/>
        <v>7.0822345147568383E-2</v>
      </c>
      <c r="BI113" s="62">
        <f t="shared" si="75"/>
        <v>3.8873239436619716E-2</v>
      </c>
      <c r="BJ113" s="62" t="str">
        <f t="shared" si="85"/>
        <v/>
      </c>
      <c r="BK113" s="73" t="str">
        <f t="shared" si="86"/>
        <v/>
      </c>
      <c r="BM113" s="11">
        <f t="shared" si="76"/>
        <v>1.0415689470523342</v>
      </c>
    </row>
    <row r="114" spans="1:65">
      <c r="A114" s="30" t="s">
        <v>382</v>
      </c>
      <c r="B114" s="30" t="s">
        <v>383</v>
      </c>
      <c r="C114" s="30" t="s">
        <v>384</v>
      </c>
      <c r="D114" s="30" t="s">
        <v>385</v>
      </c>
      <c r="E114" s="30" t="s">
        <v>363</v>
      </c>
      <c r="F114" s="11" t="str">
        <f t="shared" si="77"/>
        <v>Scav. Recep</v>
      </c>
      <c r="H114" s="11">
        <f>VLOOKUP($B114,data!$B$3:$Q$15316,'diff expr 0 vs 3 mites'!H$8,FALSE)</f>
        <v>1.5487629860000001</v>
      </c>
      <c r="I114" s="11">
        <f>VLOOKUP($B114,data!$B$3:$Q$15316,'diff expr 0 vs 3 mites'!I$8,FALSE)</f>
        <v>3.2141418000000002</v>
      </c>
      <c r="J114" s="11">
        <f>VLOOKUP($B114,data!$B$3:$Q$15316,'diff expr 0 vs 3 mites'!J$8,FALSE)</f>
        <v>1.2235181239999999</v>
      </c>
      <c r="K114" s="11">
        <f>VLOOKUP($B114,data!$B$3:$Q$15316,'diff expr 0 vs 3 mites'!K$8,FALSE)</f>
        <v>2.328233752</v>
      </c>
      <c r="L114" s="11">
        <f>VLOOKUP($B114,data!$B$3:$Q$15316,'diff expr 0 vs 3 mites'!L$8,FALSE)</f>
        <v>6.2305953020000002</v>
      </c>
      <c r="M114" s="11">
        <f>VLOOKUP($B114,data!$B$3:$Q$15316,'diff expr 0 vs 3 mites'!M$8,FALSE)</f>
        <v>2.8316503069999999</v>
      </c>
      <c r="N114" s="11">
        <f>VLOOKUP($B114,data!$B$3:$Q$15316,'diff expr 0 vs 3 mites'!N$8,FALSE)</f>
        <v>14.102396969999999</v>
      </c>
      <c r="O114" s="11">
        <f>VLOOKUP($B114,data!$B$3:$Q$15316,'diff expr 0 vs 3 mites'!O$8,FALSE)</f>
        <v>2.7345976150000002</v>
      </c>
      <c r="P114" s="11">
        <f>VLOOKUP($B114,data!$B$3:$Q$15316,'diff expr 0 vs 3 mites'!P$8,FALSE)</f>
        <v>5.4924664989999998</v>
      </c>
      <c r="R114" s="27" t="s">
        <v>27749</v>
      </c>
      <c r="T114" s="2">
        <f t="shared" si="44"/>
        <v>2</v>
      </c>
      <c r="U114" s="2">
        <f t="shared" si="45"/>
        <v>6</v>
      </c>
      <c r="V114" s="2">
        <f t="shared" si="46"/>
        <v>1</v>
      </c>
      <c r="W114" s="2">
        <f t="shared" si="47"/>
        <v>3</v>
      </c>
      <c r="X114" s="2">
        <f t="shared" si="48"/>
        <v>8</v>
      </c>
      <c r="Y114" s="2">
        <f t="shared" si="49"/>
        <v>5</v>
      </c>
      <c r="Z114" s="2">
        <f t="shared" si="50"/>
        <v>9</v>
      </c>
      <c r="AA114" s="2">
        <f t="shared" si="51"/>
        <v>4</v>
      </c>
      <c r="AB114" s="2">
        <f t="shared" si="52"/>
        <v>7</v>
      </c>
      <c r="AC114" s="2"/>
      <c r="AD114" s="2">
        <f t="shared" si="53"/>
        <v>0</v>
      </c>
      <c r="AE114" s="2">
        <f t="shared" si="54"/>
        <v>0</v>
      </c>
      <c r="AF114" s="2">
        <f t="shared" si="55"/>
        <v>0</v>
      </c>
      <c r="AG114" s="2">
        <f t="shared" si="56"/>
        <v>0</v>
      </c>
      <c r="AH114" s="2">
        <f t="shared" si="57"/>
        <v>0</v>
      </c>
      <c r="AI114" s="2">
        <f t="shared" si="58"/>
        <v>0</v>
      </c>
      <c r="AJ114" s="2">
        <f t="shared" si="59"/>
        <v>0</v>
      </c>
      <c r="AK114" s="2">
        <f t="shared" si="60"/>
        <v>0</v>
      </c>
      <c r="AL114" s="2">
        <f t="shared" si="61"/>
        <v>0</v>
      </c>
      <c r="AM114" s="2"/>
      <c r="AN114" s="2">
        <f t="shared" si="62"/>
        <v>2</v>
      </c>
      <c r="AO114" s="2">
        <f t="shared" si="63"/>
        <v>6</v>
      </c>
      <c r="AP114" s="2">
        <f t="shared" si="64"/>
        <v>1</v>
      </c>
      <c r="AQ114" s="2">
        <f t="shared" si="65"/>
        <v>3</v>
      </c>
      <c r="AR114" s="2">
        <f t="shared" si="66"/>
        <v>8</v>
      </c>
      <c r="AS114" s="2">
        <f t="shared" si="67"/>
        <v>5</v>
      </c>
      <c r="AT114" s="2">
        <f t="shared" si="68"/>
        <v>9</v>
      </c>
      <c r="AU114" s="2">
        <f t="shared" si="69"/>
        <v>4</v>
      </c>
      <c r="AV114" s="2">
        <f t="shared" si="70"/>
        <v>7</v>
      </c>
      <c r="AW114" s="2"/>
      <c r="AX114" s="5">
        <f t="shared" si="71"/>
        <v>4</v>
      </c>
      <c r="AY114" s="2">
        <f t="shared" si="72"/>
        <v>5</v>
      </c>
      <c r="AZ114" s="2">
        <f t="shared" si="73"/>
        <v>12</v>
      </c>
      <c r="BA114" s="2">
        <f t="shared" si="78"/>
        <v>33</v>
      </c>
      <c r="BB114" s="2">
        <f t="shared" si="79"/>
        <v>18</v>
      </c>
      <c r="BC114" s="2">
        <f t="shared" si="80"/>
        <v>2</v>
      </c>
      <c r="BD114" s="2">
        <f t="shared" si="81"/>
        <v>2</v>
      </c>
      <c r="BE114" s="19">
        <f t="shared" si="82"/>
        <v>10</v>
      </c>
      <c r="BF114" s="19">
        <f t="shared" si="83"/>
        <v>4.0824829046386304</v>
      </c>
      <c r="BG114" s="31">
        <f t="shared" si="84"/>
        <v>-1.9595917942265424</v>
      </c>
      <c r="BH114" s="32">
        <f t="shared" si="74"/>
        <v>2.5021760624352556E-2</v>
      </c>
      <c r="BI114" s="62">
        <f t="shared" si="75"/>
        <v>2.2253521126760566E-2</v>
      </c>
      <c r="BJ114" s="62" t="str">
        <f t="shared" si="85"/>
        <v/>
      </c>
      <c r="BK114" s="73" t="str">
        <f t="shared" si="86"/>
        <v/>
      </c>
      <c r="BM114" s="11">
        <f t="shared" si="76"/>
        <v>0.48006059434213461</v>
      </c>
    </row>
    <row r="115" spans="1:65">
      <c r="A115" s="30" t="s">
        <v>386</v>
      </c>
      <c r="B115" s="30" t="s">
        <v>387</v>
      </c>
      <c r="C115" s="30" t="s">
        <v>136</v>
      </c>
      <c r="D115" s="30" t="s">
        <v>388</v>
      </c>
      <c r="E115" s="30" t="s">
        <v>363</v>
      </c>
      <c r="F115" s="11" t="str">
        <f t="shared" si="77"/>
        <v>Scav. Recep</v>
      </c>
      <c r="H115" s="11">
        <f>VLOOKUP($B115,data!$B$3:$Q$15316,'diff expr 0 vs 3 mites'!H$8,FALSE)</f>
        <v>3.9056127919999999</v>
      </c>
      <c r="I115" s="11">
        <f>VLOOKUP($B115,data!$B$3:$Q$15316,'diff expr 0 vs 3 mites'!I$8,FALSE)</f>
        <v>0.97634353299999999</v>
      </c>
      <c r="J115" s="11">
        <f>VLOOKUP($B115,data!$B$3:$Q$15316,'diff expr 0 vs 3 mites'!J$8,FALSE)</f>
        <v>2.1039105669999998</v>
      </c>
      <c r="K115" s="11">
        <f>VLOOKUP($B115,data!$B$3:$Q$15316,'diff expr 0 vs 3 mites'!K$8,FALSE)</f>
        <v>2.2936909719999998</v>
      </c>
      <c r="L115" s="11">
        <f>VLOOKUP($B115,data!$B$3:$Q$15316,'diff expr 0 vs 3 mites'!L$8,FALSE)</f>
        <v>11.12594292</v>
      </c>
      <c r="M115" s="11">
        <f>VLOOKUP($B115,data!$B$3:$Q$15316,'diff expr 0 vs 3 mites'!M$8,FALSE)</f>
        <v>1.1312921760000001</v>
      </c>
      <c r="N115" s="11">
        <f>VLOOKUP($B115,data!$B$3:$Q$15316,'diff expr 0 vs 3 mites'!N$8,FALSE)</f>
        <v>10.431019600000001</v>
      </c>
      <c r="O115" s="11">
        <f>VLOOKUP($B115,data!$B$3:$Q$15316,'diff expr 0 vs 3 mites'!O$8,FALSE)</f>
        <v>1.4131054540000001</v>
      </c>
      <c r="P115" s="11">
        <f>VLOOKUP($B115,data!$B$3:$Q$15316,'diff expr 0 vs 3 mites'!P$8,FALSE)</f>
        <v>2.6562981259999998</v>
      </c>
      <c r="R115" s="27" t="s">
        <v>27749</v>
      </c>
      <c r="T115" s="2">
        <f t="shared" si="44"/>
        <v>7</v>
      </c>
      <c r="U115" s="2">
        <f t="shared" si="45"/>
        <v>1</v>
      </c>
      <c r="V115" s="2">
        <f t="shared" si="46"/>
        <v>4</v>
      </c>
      <c r="W115" s="2">
        <f t="shared" si="47"/>
        <v>5</v>
      </c>
      <c r="X115" s="2">
        <f t="shared" si="48"/>
        <v>9</v>
      </c>
      <c r="Y115" s="2">
        <f t="shared" si="49"/>
        <v>2</v>
      </c>
      <c r="Z115" s="2">
        <f t="shared" si="50"/>
        <v>8</v>
      </c>
      <c r="AA115" s="2">
        <f t="shared" si="51"/>
        <v>3</v>
      </c>
      <c r="AB115" s="2">
        <f t="shared" si="52"/>
        <v>6</v>
      </c>
      <c r="AC115" s="2"/>
      <c r="AD115" s="2">
        <f t="shared" si="53"/>
        <v>0</v>
      </c>
      <c r="AE115" s="2">
        <f t="shared" si="54"/>
        <v>0</v>
      </c>
      <c r="AF115" s="2">
        <f t="shared" si="55"/>
        <v>0</v>
      </c>
      <c r="AG115" s="2">
        <f t="shared" si="56"/>
        <v>0</v>
      </c>
      <c r="AH115" s="2">
        <f t="shared" si="57"/>
        <v>0</v>
      </c>
      <c r="AI115" s="2">
        <f t="shared" si="58"/>
        <v>0</v>
      </c>
      <c r="AJ115" s="2">
        <f t="shared" si="59"/>
        <v>0</v>
      </c>
      <c r="AK115" s="2">
        <f t="shared" si="60"/>
        <v>0</v>
      </c>
      <c r="AL115" s="2">
        <f t="shared" si="61"/>
        <v>0</v>
      </c>
      <c r="AM115" s="2"/>
      <c r="AN115" s="2">
        <f t="shared" si="62"/>
        <v>7</v>
      </c>
      <c r="AO115" s="2">
        <f t="shared" si="63"/>
        <v>1</v>
      </c>
      <c r="AP115" s="2">
        <f t="shared" si="64"/>
        <v>4</v>
      </c>
      <c r="AQ115" s="2">
        <f t="shared" si="65"/>
        <v>5</v>
      </c>
      <c r="AR115" s="2">
        <f t="shared" si="66"/>
        <v>9</v>
      </c>
      <c r="AS115" s="2">
        <f t="shared" si="67"/>
        <v>2</v>
      </c>
      <c r="AT115" s="2">
        <f t="shared" si="68"/>
        <v>8</v>
      </c>
      <c r="AU115" s="2">
        <f t="shared" si="69"/>
        <v>3</v>
      </c>
      <c r="AV115" s="2">
        <f t="shared" si="70"/>
        <v>6</v>
      </c>
      <c r="AW115" s="2"/>
      <c r="AX115" s="5">
        <f t="shared" si="71"/>
        <v>4</v>
      </c>
      <c r="AY115" s="2">
        <f t="shared" si="72"/>
        <v>5</v>
      </c>
      <c r="AZ115" s="2">
        <f t="shared" si="73"/>
        <v>17</v>
      </c>
      <c r="BA115" s="2">
        <f t="shared" si="78"/>
        <v>28</v>
      </c>
      <c r="BB115" s="2">
        <f t="shared" si="79"/>
        <v>13</v>
      </c>
      <c r="BC115" s="2">
        <f t="shared" si="80"/>
        <v>7</v>
      </c>
      <c r="BD115" s="2">
        <f t="shared" si="81"/>
        <v>7</v>
      </c>
      <c r="BE115" s="19">
        <f t="shared" si="82"/>
        <v>10</v>
      </c>
      <c r="BF115" s="19">
        <f t="shared" si="83"/>
        <v>4.0824829046386304</v>
      </c>
      <c r="BG115" s="31">
        <f t="shared" si="84"/>
        <v>-0.73484692283495334</v>
      </c>
      <c r="BH115" s="32">
        <f t="shared" si="74"/>
        <v>0.23121636322523817</v>
      </c>
      <c r="BI115" s="62">
        <f t="shared" si="75"/>
        <v>6.8450704225352113E-2</v>
      </c>
      <c r="BJ115" s="62" t="str">
        <f t="shared" si="85"/>
        <v/>
      </c>
      <c r="BK115" s="73" t="str">
        <f t="shared" si="86"/>
        <v/>
      </c>
      <c r="BM115" s="11">
        <f t="shared" si="76"/>
        <v>0.36301080580765061</v>
      </c>
    </row>
    <row r="116" spans="1:65">
      <c r="A116" s="30" t="s">
        <v>389</v>
      </c>
      <c r="B116" s="30" t="s">
        <v>390</v>
      </c>
      <c r="C116" s="30" t="s">
        <v>136</v>
      </c>
      <c r="D116" s="30" t="s">
        <v>391</v>
      </c>
      <c r="E116" s="30" t="s">
        <v>363</v>
      </c>
      <c r="F116" s="11" t="str">
        <f t="shared" si="77"/>
        <v>Scav. Recep</v>
      </c>
      <c r="H116" s="11">
        <f>VLOOKUP($B116,data!$B$3:$Q$15316,'diff expr 0 vs 3 mites'!H$8,FALSE)</f>
        <v>1.4925476360000001</v>
      </c>
      <c r="I116" s="11">
        <f>VLOOKUP($B116,data!$B$3:$Q$15316,'diff expr 0 vs 3 mites'!I$8,FALSE)</f>
        <v>0.79641315400000001</v>
      </c>
      <c r="J116" s="11">
        <f>VLOOKUP($B116,data!$B$3:$Q$15316,'diff expr 0 vs 3 mites'!J$8,FALSE)</f>
        <v>0.271728631</v>
      </c>
      <c r="K116" s="11">
        <f>VLOOKUP($B116,data!$B$3:$Q$15316,'diff expr 0 vs 3 mites'!K$8,FALSE)</f>
        <v>1.1203240940000001</v>
      </c>
      <c r="L116" s="11">
        <f>VLOOKUP($B116,data!$B$3:$Q$15316,'diff expr 0 vs 3 mites'!L$8,FALSE)</f>
        <v>3.3529087799999999</v>
      </c>
      <c r="M116" s="11">
        <f>VLOOKUP($B116,data!$B$3:$Q$15316,'diff expr 0 vs 3 mites'!M$8,FALSE)</f>
        <v>0.79976546599999998</v>
      </c>
      <c r="N116" s="11">
        <f>VLOOKUP($B116,data!$B$3:$Q$15316,'diff expr 0 vs 3 mites'!N$8,FALSE)</f>
        <v>4.6979586299999996</v>
      </c>
      <c r="O116" s="11">
        <f>VLOOKUP($B116,data!$B$3:$Q$15316,'diff expr 0 vs 3 mites'!O$8,FALSE)</f>
        <v>0.89850256100000003</v>
      </c>
      <c r="P116" s="11">
        <f>VLOOKUP($B116,data!$B$3:$Q$15316,'diff expr 0 vs 3 mites'!P$8,FALSE)</f>
        <v>3.087645631</v>
      </c>
      <c r="R116" s="27" t="s">
        <v>27749</v>
      </c>
      <c r="T116" s="2">
        <f t="shared" si="44"/>
        <v>6</v>
      </c>
      <c r="U116" s="2">
        <f t="shared" si="45"/>
        <v>2</v>
      </c>
      <c r="V116" s="2">
        <f t="shared" si="46"/>
        <v>1</v>
      </c>
      <c r="W116" s="2">
        <f t="shared" si="47"/>
        <v>5</v>
      </c>
      <c r="X116" s="2">
        <f t="shared" si="48"/>
        <v>8</v>
      </c>
      <c r="Y116" s="2">
        <f t="shared" si="49"/>
        <v>3</v>
      </c>
      <c r="Z116" s="2">
        <f t="shared" si="50"/>
        <v>9</v>
      </c>
      <c r="AA116" s="2">
        <f t="shared" si="51"/>
        <v>4</v>
      </c>
      <c r="AB116" s="2">
        <f t="shared" si="52"/>
        <v>7</v>
      </c>
      <c r="AC116" s="2"/>
      <c r="AD116" s="2">
        <f t="shared" si="53"/>
        <v>0</v>
      </c>
      <c r="AE116" s="2">
        <f t="shared" si="54"/>
        <v>0</v>
      </c>
      <c r="AF116" s="2">
        <f t="shared" si="55"/>
        <v>0</v>
      </c>
      <c r="AG116" s="2">
        <f t="shared" si="56"/>
        <v>0</v>
      </c>
      <c r="AH116" s="2">
        <f t="shared" si="57"/>
        <v>0</v>
      </c>
      <c r="AI116" s="2">
        <f t="shared" si="58"/>
        <v>0</v>
      </c>
      <c r="AJ116" s="2">
        <f t="shared" si="59"/>
        <v>0</v>
      </c>
      <c r="AK116" s="2">
        <f t="shared" si="60"/>
        <v>0</v>
      </c>
      <c r="AL116" s="2">
        <f t="shared" si="61"/>
        <v>0</v>
      </c>
      <c r="AM116" s="2"/>
      <c r="AN116" s="2">
        <f t="shared" si="62"/>
        <v>6</v>
      </c>
      <c r="AO116" s="2">
        <f t="shared" si="63"/>
        <v>2</v>
      </c>
      <c r="AP116" s="2">
        <f t="shared" si="64"/>
        <v>1</v>
      </c>
      <c r="AQ116" s="2">
        <f t="shared" si="65"/>
        <v>5</v>
      </c>
      <c r="AR116" s="2">
        <f t="shared" si="66"/>
        <v>8</v>
      </c>
      <c r="AS116" s="2">
        <f t="shared" si="67"/>
        <v>3</v>
      </c>
      <c r="AT116" s="2">
        <f t="shared" si="68"/>
        <v>9</v>
      </c>
      <c r="AU116" s="2">
        <f t="shared" si="69"/>
        <v>4</v>
      </c>
      <c r="AV116" s="2">
        <f t="shared" si="70"/>
        <v>7</v>
      </c>
      <c r="AW116" s="2"/>
      <c r="AX116" s="5">
        <f t="shared" si="71"/>
        <v>4</v>
      </c>
      <c r="AY116" s="2">
        <f t="shared" si="72"/>
        <v>5</v>
      </c>
      <c r="AZ116" s="2">
        <f t="shared" si="73"/>
        <v>14</v>
      </c>
      <c r="BA116" s="2">
        <f t="shared" si="78"/>
        <v>31</v>
      </c>
      <c r="BB116" s="2">
        <f t="shared" si="79"/>
        <v>16</v>
      </c>
      <c r="BC116" s="2">
        <f t="shared" si="80"/>
        <v>4</v>
      </c>
      <c r="BD116" s="2">
        <f t="shared" si="81"/>
        <v>4</v>
      </c>
      <c r="BE116" s="19">
        <f t="shared" si="82"/>
        <v>10</v>
      </c>
      <c r="BF116" s="19">
        <f t="shared" si="83"/>
        <v>4.0824829046386304</v>
      </c>
      <c r="BG116" s="31">
        <f t="shared" si="84"/>
        <v>-1.4696938456699067</v>
      </c>
      <c r="BH116" s="32">
        <f t="shared" si="74"/>
        <v>7.0822345147568383E-2</v>
      </c>
      <c r="BI116" s="62">
        <f t="shared" si="75"/>
        <v>3.8873239436619716E-2</v>
      </c>
      <c r="BJ116" s="62" t="str">
        <f t="shared" si="85"/>
        <v/>
      </c>
      <c r="BK116" s="73" t="str">
        <f t="shared" si="86"/>
        <v/>
      </c>
      <c r="BM116" s="11">
        <f t="shared" si="76"/>
        <v>0.445578709362138</v>
      </c>
    </row>
    <row r="117" spans="1:65">
      <c r="A117" s="30" t="s">
        <v>392</v>
      </c>
      <c r="B117" s="30" t="s">
        <v>393</v>
      </c>
      <c r="C117" s="30" t="s">
        <v>136</v>
      </c>
      <c r="D117" s="30" t="s">
        <v>394</v>
      </c>
      <c r="E117" s="30" t="s">
        <v>363</v>
      </c>
      <c r="F117" s="11" t="str">
        <f t="shared" si="77"/>
        <v>Scav. Recep</v>
      </c>
      <c r="H117" s="11">
        <f>VLOOKUP($B117,data!$B$3:$Q$15316,'diff expr 0 vs 3 mites'!H$8,FALSE)</f>
        <v>59.209534619999999</v>
      </c>
      <c r="I117" s="11">
        <f>VLOOKUP($B117,data!$B$3:$Q$15316,'diff expr 0 vs 3 mites'!I$8,FALSE)</f>
        <v>76.268913650000002</v>
      </c>
      <c r="J117" s="11">
        <f>VLOOKUP($B117,data!$B$3:$Q$15316,'diff expr 0 vs 3 mites'!J$8,FALSE)</f>
        <v>121.67502260000001</v>
      </c>
      <c r="K117" s="11">
        <f>VLOOKUP($B117,data!$B$3:$Q$15316,'diff expr 0 vs 3 mites'!K$8,FALSE)</f>
        <v>84.741997159999997</v>
      </c>
      <c r="L117" s="11">
        <f>VLOOKUP($B117,data!$B$3:$Q$15316,'diff expr 0 vs 3 mites'!L$8,FALSE)</f>
        <v>101.2352436</v>
      </c>
      <c r="M117" s="11">
        <f>VLOOKUP($B117,data!$B$3:$Q$15316,'diff expr 0 vs 3 mites'!M$8,FALSE)</f>
        <v>54.544444179999999</v>
      </c>
      <c r="N117" s="11">
        <f>VLOOKUP($B117,data!$B$3:$Q$15316,'diff expr 0 vs 3 mites'!N$8,FALSE)</f>
        <v>144.53370810000001</v>
      </c>
      <c r="O117" s="11">
        <f>VLOOKUP($B117,data!$B$3:$Q$15316,'diff expr 0 vs 3 mites'!O$8,FALSE)</f>
        <v>79.125435240000002</v>
      </c>
      <c r="P117" s="11">
        <f>VLOOKUP($B117,data!$B$3:$Q$15316,'diff expr 0 vs 3 mites'!P$8,FALSE)</f>
        <v>189.87572599999999</v>
      </c>
      <c r="R117" s="27" t="s">
        <v>27749</v>
      </c>
      <c r="T117" s="2">
        <f t="shared" si="44"/>
        <v>2</v>
      </c>
      <c r="U117" s="2">
        <f t="shared" si="45"/>
        <v>3</v>
      </c>
      <c r="V117" s="2">
        <f t="shared" si="46"/>
        <v>7</v>
      </c>
      <c r="W117" s="2">
        <f t="shared" si="47"/>
        <v>5</v>
      </c>
      <c r="X117" s="2">
        <f t="shared" si="48"/>
        <v>6</v>
      </c>
      <c r="Y117" s="2">
        <f t="shared" si="49"/>
        <v>1</v>
      </c>
      <c r="Z117" s="2">
        <f t="shared" si="50"/>
        <v>8</v>
      </c>
      <c r="AA117" s="2">
        <f t="shared" si="51"/>
        <v>4</v>
      </c>
      <c r="AB117" s="2">
        <f t="shared" si="52"/>
        <v>9</v>
      </c>
      <c r="AC117" s="2"/>
      <c r="AD117" s="2">
        <f t="shared" si="53"/>
        <v>0</v>
      </c>
      <c r="AE117" s="2">
        <f t="shared" si="54"/>
        <v>0</v>
      </c>
      <c r="AF117" s="2">
        <f t="shared" si="55"/>
        <v>0</v>
      </c>
      <c r="AG117" s="2">
        <f t="shared" si="56"/>
        <v>0</v>
      </c>
      <c r="AH117" s="2">
        <f t="shared" si="57"/>
        <v>0</v>
      </c>
      <c r="AI117" s="2">
        <f t="shared" si="58"/>
        <v>0</v>
      </c>
      <c r="AJ117" s="2">
        <f t="shared" si="59"/>
        <v>0</v>
      </c>
      <c r="AK117" s="2">
        <f t="shared" si="60"/>
        <v>0</v>
      </c>
      <c r="AL117" s="2">
        <f t="shared" si="61"/>
        <v>0</v>
      </c>
      <c r="AM117" s="2"/>
      <c r="AN117" s="2">
        <f t="shared" si="62"/>
        <v>2</v>
      </c>
      <c r="AO117" s="2">
        <f t="shared" si="63"/>
        <v>3</v>
      </c>
      <c r="AP117" s="2">
        <f t="shared" si="64"/>
        <v>7</v>
      </c>
      <c r="AQ117" s="2">
        <f t="shared" si="65"/>
        <v>5</v>
      </c>
      <c r="AR117" s="2">
        <f t="shared" si="66"/>
        <v>6</v>
      </c>
      <c r="AS117" s="2">
        <f t="shared" si="67"/>
        <v>1</v>
      </c>
      <c r="AT117" s="2">
        <f t="shared" si="68"/>
        <v>8</v>
      </c>
      <c r="AU117" s="2">
        <f t="shared" si="69"/>
        <v>4</v>
      </c>
      <c r="AV117" s="2">
        <f t="shared" si="70"/>
        <v>9</v>
      </c>
      <c r="AW117" s="2"/>
      <c r="AX117" s="5">
        <f t="shared" si="71"/>
        <v>4</v>
      </c>
      <c r="AY117" s="2">
        <f t="shared" si="72"/>
        <v>5</v>
      </c>
      <c r="AZ117" s="2">
        <f t="shared" si="73"/>
        <v>17</v>
      </c>
      <c r="BA117" s="2">
        <f t="shared" si="78"/>
        <v>28</v>
      </c>
      <c r="BB117" s="2">
        <f t="shared" si="79"/>
        <v>13</v>
      </c>
      <c r="BC117" s="2">
        <f t="shared" si="80"/>
        <v>7</v>
      </c>
      <c r="BD117" s="2">
        <f t="shared" si="81"/>
        <v>7</v>
      </c>
      <c r="BE117" s="19">
        <f t="shared" si="82"/>
        <v>10</v>
      </c>
      <c r="BF117" s="19">
        <f t="shared" si="83"/>
        <v>4.0824829046386304</v>
      </c>
      <c r="BG117" s="31">
        <f t="shared" si="84"/>
        <v>-0.73484692283495334</v>
      </c>
      <c r="BH117" s="32">
        <f t="shared" si="74"/>
        <v>0.23121636322523817</v>
      </c>
      <c r="BI117" s="62">
        <f t="shared" si="75"/>
        <v>6.8450704225352113E-2</v>
      </c>
      <c r="BJ117" s="62" t="str">
        <f t="shared" si="85"/>
        <v/>
      </c>
      <c r="BK117" s="73" t="str">
        <f t="shared" si="86"/>
        <v/>
      </c>
      <c r="BM117" s="11">
        <f t="shared" si="76"/>
        <v>0.12454893158571916</v>
      </c>
    </row>
    <row r="118" spans="1:65">
      <c r="A118" s="30" t="s">
        <v>395</v>
      </c>
      <c r="B118" s="30" t="s">
        <v>396</v>
      </c>
      <c r="C118" s="30" t="s">
        <v>397</v>
      </c>
      <c r="D118" s="30" t="s">
        <v>398</v>
      </c>
      <c r="E118" s="30" t="s">
        <v>363</v>
      </c>
      <c r="F118" s="11" t="str">
        <f t="shared" si="77"/>
        <v>Scav. Recep</v>
      </c>
      <c r="H118" s="11">
        <f>VLOOKUP($B118,data!$B$3:$Q$15316,'diff expr 0 vs 3 mites'!H$8,FALSE)</f>
        <v>62.846180699999998</v>
      </c>
      <c r="I118" s="11">
        <f>VLOOKUP($B118,data!$B$3:$Q$15316,'diff expr 0 vs 3 mites'!I$8,FALSE)</f>
        <v>12.501855949999999</v>
      </c>
      <c r="J118" s="11">
        <f>VLOOKUP($B118,data!$B$3:$Q$15316,'diff expr 0 vs 3 mites'!J$8,FALSE)</f>
        <v>4.694029081</v>
      </c>
      <c r="K118" s="11">
        <f>VLOOKUP($B118,data!$B$3:$Q$15316,'diff expr 0 vs 3 mites'!K$8,FALSE)</f>
        <v>20.561862399999999</v>
      </c>
      <c r="L118" s="11">
        <f>VLOOKUP($B118,data!$B$3:$Q$15316,'diff expr 0 vs 3 mites'!L$8,FALSE)</f>
        <v>62.735168399999999</v>
      </c>
      <c r="M118" s="11">
        <f>VLOOKUP($B118,data!$B$3:$Q$15316,'diff expr 0 vs 3 mites'!M$8,FALSE)</f>
        <v>18.248134480000001</v>
      </c>
      <c r="N118" s="11">
        <f>VLOOKUP($B118,data!$B$3:$Q$15316,'diff expr 0 vs 3 mites'!N$8,FALSE)</f>
        <v>148.37256339999999</v>
      </c>
      <c r="O118" s="11">
        <f>VLOOKUP($B118,data!$B$3:$Q$15316,'diff expr 0 vs 3 mites'!O$8,FALSE)</f>
        <v>38.433837009999998</v>
      </c>
      <c r="P118" s="11">
        <f>VLOOKUP($B118,data!$B$3:$Q$15316,'diff expr 0 vs 3 mites'!P$8,FALSE)</f>
        <v>37.086833319999997</v>
      </c>
      <c r="R118" s="27" t="s">
        <v>27749</v>
      </c>
      <c r="T118" s="2">
        <f t="shared" si="44"/>
        <v>8</v>
      </c>
      <c r="U118" s="2">
        <f t="shared" si="45"/>
        <v>2</v>
      </c>
      <c r="V118" s="2">
        <f t="shared" si="46"/>
        <v>1</v>
      </c>
      <c r="W118" s="2">
        <f t="shared" si="47"/>
        <v>4</v>
      </c>
      <c r="X118" s="2">
        <f t="shared" si="48"/>
        <v>7</v>
      </c>
      <c r="Y118" s="2">
        <f t="shared" si="49"/>
        <v>3</v>
      </c>
      <c r="Z118" s="2">
        <f t="shared" si="50"/>
        <v>9</v>
      </c>
      <c r="AA118" s="2">
        <f t="shared" si="51"/>
        <v>6</v>
      </c>
      <c r="AB118" s="2">
        <f t="shared" si="52"/>
        <v>5</v>
      </c>
      <c r="AC118" s="2"/>
      <c r="AD118" s="2">
        <f t="shared" si="53"/>
        <v>0</v>
      </c>
      <c r="AE118" s="2">
        <f t="shared" si="54"/>
        <v>0</v>
      </c>
      <c r="AF118" s="2">
        <f t="shared" si="55"/>
        <v>0</v>
      </c>
      <c r="AG118" s="2">
        <f t="shared" si="56"/>
        <v>0</v>
      </c>
      <c r="AH118" s="2">
        <f t="shared" si="57"/>
        <v>0</v>
      </c>
      <c r="AI118" s="2">
        <f t="shared" si="58"/>
        <v>0</v>
      </c>
      <c r="AJ118" s="2">
        <f t="shared" si="59"/>
        <v>0</v>
      </c>
      <c r="AK118" s="2">
        <f t="shared" si="60"/>
        <v>0</v>
      </c>
      <c r="AL118" s="2">
        <f t="shared" si="61"/>
        <v>0</v>
      </c>
      <c r="AM118" s="2"/>
      <c r="AN118" s="2">
        <f t="shared" si="62"/>
        <v>8</v>
      </c>
      <c r="AO118" s="2">
        <f t="shared" si="63"/>
        <v>2</v>
      </c>
      <c r="AP118" s="2">
        <f t="shared" si="64"/>
        <v>1</v>
      </c>
      <c r="AQ118" s="2">
        <f t="shared" si="65"/>
        <v>4</v>
      </c>
      <c r="AR118" s="2">
        <f t="shared" si="66"/>
        <v>7</v>
      </c>
      <c r="AS118" s="2">
        <f t="shared" si="67"/>
        <v>3</v>
      </c>
      <c r="AT118" s="2">
        <f t="shared" si="68"/>
        <v>9</v>
      </c>
      <c r="AU118" s="2">
        <f t="shared" si="69"/>
        <v>6</v>
      </c>
      <c r="AV118" s="2">
        <f t="shared" si="70"/>
        <v>5</v>
      </c>
      <c r="AW118" s="2"/>
      <c r="AX118" s="5">
        <f t="shared" si="71"/>
        <v>4</v>
      </c>
      <c r="AY118" s="2">
        <f t="shared" si="72"/>
        <v>5</v>
      </c>
      <c r="AZ118" s="2">
        <f t="shared" si="73"/>
        <v>15</v>
      </c>
      <c r="BA118" s="2">
        <f t="shared" si="78"/>
        <v>30</v>
      </c>
      <c r="BB118" s="2">
        <f t="shared" si="79"/>
        <v>15</v>
      </c>
      <c r="BC118" s="2">
        <f t="shared" si="80"/>
        <v>5</v>
      </c>
      <c r="BD118" s="2">
        <f t="shared" si="81"/>
        <v>5</v>
      </c>
      <c r="BE118" s="19">
        <f t="shared" si="82"/>
        <v>10</v>
      </c>
      <c r="BF118" s="19">
        <f t="shared" si="83"/>
        <v>4.0824829046386304</v>
      </c>
      <c r="BG118" s="31">
        <f t="shared" si="84"/>
        <v>-1.2247448713915889</v>
      </c>
      <c r="BH118" s="32">
        <f t="shared" si="74"/>
        <v>0.1103356809599234</v>
      </c>
      <c r="BI118" s="62">
        <f t="shared" si="75"/>
        <v>5.1267605633802817E-2</v>
      </c>
      <c r="BJ118" s="62" t="str">
        <f t="shared" si="85"/>
        <v/>
      </c>
      <c r="BK118" s="73" t="str">
        <f t="shared" si="86"/>
        <v/>
      </c>
      <c r="BM118" s="11">
        <f t="shared" si="76"/>
        <v>0.38459905091182145</v>
      </c>
    </row>
    <row r="119" spans="1:65">
      <c r="A119" s="30" t="s">
        <v>399</v>
      </c>
      <c r="B119" s="30" t="s">
        <v>400</v>
      </c>
      <c r="C119" s="30" t="s">
        <v>401</v>
      </c>
      <c r="D119" s="30" t="s">
        <v>402</v>
      </c>
      <c r="E119" s="30" t="s">
        <v>363</v>
      </c>
      <c r="F119" s="11" t="str">
        <f t="shared" si="77"/>
        <v>Scav. Recep</v>
      </c>
      <c r="H119" s="11">
        <f>VLOOKUP($B119,data!$B$3:$Q$15316,'diff expr 0 vs 3 mites'!H$8,FALSE)</f>
        <v>9.8585821249999999</v>
      </c>
      <c r="I119" s="11">
        <f>VLOOKUP($B119,data!$B$3:$Q$15316,'diff expr 0 vs 3 mites'!I$8,FALSE)</f>
        <v>7.6129545309999997</v>
      </c>
      <c r="J119" s="11">
        <f>VLOOKUP($B119,data!$B$3:$Q$15316,'diff expr 0 vs 3 mites'!J$8,FALSE)</f>
        <v>7.9474768239999998</v>
      </c>
      <c r="K119" s="11">
        <f>VLOOKUP($B119,data!$B$3:$Q$15316,'diff expr 0 vs 3 mites'!K$8,FALSE)</f>
        <v>11.06580065</v>
      </c>
      <c r="L119" s="11">
        <f>VLOOKUP($B119,data!$B$3:$Q$15316,'diff expr 0 vs 3 mites'!L$8,FALSE)</f>
        <v>21.184850369999999</v>
      </c>
      <c r="M119" s="11">
        <f>VLOOKUP($B119,data!$B$3:$Q$15316,'diff expr 0 vs 3 mites'!M$8,FALSE)</f>
        <v>6.1440868159999997</v>
      </c>
      <c r="N119" s="11">
        <f>VLOOKUP($B119,data!$B$3:$Q$15316,'diff expr 0 vs 3 mites'!N$8,FALSE)</f>
        <v>13.799657890000001</v>
      </c>
      <c r="O119" s="11">
        <f>VLOOKUP($B119,data!$B$3:$Q$15316,'diff expr 0 vs 3 mites'!O$8,FALSE)</f>
        <v>7.4778392050000004</v>
      </c>
      <c r="P119" s="11">
        <f>VLOOKUP($B119,data!$B$3:$Q$15316,'diff expr 0 vs 3 mites'!P$8,FALSE)</f>
        <v>13.949858750000001</v>
      </c>
      <c r="R119" s="27" t="s">
        <v>27749</v>
      </c>
      <c r="T119" s="2">
        <f t="shared" si="44"/>
        <v>5</v>
      </c>
      <c r="U119" s="2">
        <f t="shared" si="45"/>
        <v>3</v>
      </c>
      <c r="V119" s="2">
        <f t="shared" si="46"/>
        <v>4</v>
      </c>
      <c r="W119" s="2">
        <f t="shared" si="47"/>
        <v>6</v>
      </c>
      <c r="X119" s="2">
        <f t="shared" si="48"/>
        <v>9</v>
      </c>
      <c r="Y119" s="2">
        <f t="shared" si="49"/>
        <v>1</v>
      </c>
      <c r="Z119" s="2">
        <f t="shared" si="50"/>
        <v>7</v>
      </c>
      <c r="AA119" s="2">
        <f t="shared" si="51"/>
        <v>2</v>
      </c>
      <c r="AB119" s="2">
        <f t="shared" si="52"/>
        <v>8</v>
      </c>
      <c r="AC119" s="2"/>
      <c r="AD119" s="2">
        <f t="shared" si="53"/>
        <v>0</v>
      </c>
      <c r="AE119" s="2">
        <f t="shared" si="54"/>
        <v>0</v>
      </c>
      <c r="AF119" s="2">
        <f t="shared" si="55"/>
        <v>0</v>
      </c>
      <c r="AG119" s="2">
        <f t="shared" si="56"/>
        <v>0</v>
      </c>
      <c r="AH119" s="2">
        <f t="shared" si="57"/>
        <v>0</v>
      </c>
      <c r="AI119" s="2">
        <f t="shared" si="58"/>
        <v>0</v>
      </c>
      <c r="AJ119" s="2">
        <f t="shared" si="59"/>
        <v>0</v>
      </c>
      <c r="AK119" s="2">
        <f t="shared" si="60"/>
        <v>0</v>
      </c>
      <c r="AL119" s="2">
        <f t="shared" si="61"/>
        <v>0</v>
      </c>
      <c r="AM119" s="2"/>
      <c r="AN119" s="2">
        <f t="shared" si="62"/>
        <v>5</v>
      </c>
      <c r="AO119" s="2">
        <f t="shared" si="63"/>
        <v>3</v>
      </c>
      <c r="AP119" s="2">
        <f t="shared" si="64"/>
        <v>4</v>
      </c>
      <c r="AQ119" s="2">
        <f t="shared" si="65"/>
        <v>6</v>
      </c>
      <c r="AR119" s="2">
        <f t="shared" si="66"/>
        <v>9</v>
      </c>
      <c r="AS119" s="2">
        <f t="shared" si="67"/>
        <v>1</v>
      </c>
      <c r="AT119" s="2">
        <f t="shared" si="68"/>
        <v>7</v>
      </c>
      <c r="AU119" s="2">
        <f t="shared" si="69"/>
        <v>2</v>
      </c>
      <c r="AV119" s="2">
        <f t="shared" si="70"/>
        <v>8</v>
      </c>
      <c r="AW119" s="2"/>
      <c r="AX119" s="5">
        <f t="shared" si="71"/>
        <v>4</v>
      </c>
      <c r="AY119" s="2">
        <f t="shared" si="72"/>
        <v>5</v>
      </c>
      <c r="AZ119" s="2">
        <f t="shared" si="73"/>
        <v>18</v>
      </c>
      <c r="BA119" s="2">
        <f t="shared" si="78"/>
        <v>27</v>
      </c>
      <c r="BB119" s="2">
        <f t="shared" si="79"/>
        <v>12</v>
      </c>
      <c r="BC119" s="2">
        <f t="shared" si="80"/>
        <v>8</v>
      </c>
      <c r="BD119" s="2">
        <f t="shared" si="81"/>
        <v>8</v>
      </c>
      <c r="BE119" s="19">
        <f t="shared" si="82"/>
        <v>10</v>
      </c>
      <c r="BF119" s="19">
        <f t="shared" si="83"/>
        <v>4.0824829046386304</v>
      </c>
      <c r="BG119" s="31">
        <f t="shared" si="84"/>
        <v>-0.4898979485566356</v>
      </c>
      <c r="BH119" s="32">
        <f t="shared" si="74"/>
        <v>0.31210305738320299</v>
      </c>
      <c r="BI119" s="62">
        <f t="shared" si="75"/>
        <v>7.6619718309859156E-2</v>
      </c>
      <c r="BJ119" s="62" t="str">
        <f t="shared" si="85"/>
        <v/>
      </c>
      <c r="BK119" s="73" t="str">
        <f t="shared" si="86"/>
        <v/>
      </c>
      <c r="BM119" s="11">
        <f t="shared" si="76"/>
        <v>0.13724885422344396</v>
      </c>
    </row>
    <row r="120" spans="1:65">
      <c r="A120" s="30" t="s">
        <v>403</v>
      </c>
      <c r="B120" s="30" t="s">
        <v>404</v>
      </c>
      <c r="C120" s="30" t="s">
        <v>405</v>
      </c>
      <c r="D120" s="30" t="s">
        <v>406</v>
      </c>
      <c r="E120" s="30" t="s">
        <v>363</v>
      </c>
      <c r="F120" s="11" t="str">
        <f t="shared" si="77"/>
        <v>Scav. Recep</v>
      </c>
      <c r="H120" s="11">
        <f>VLOOKUP($B120,data!$B$3:$Q$15316,'diff expr 0 vs 3 mites'!H$8,FALSE)</f>
        <v>0.99667228500000005</v>
      </c>
      <c r="I120" s="11">
        <f>VLOOKUP($B120,data!$B$3:$Q$15316,'diff expr 0 vs 3 mites'!I$8,FALSE)</f>
        <v>1.402897826</v>
      </c>
      <c r="J120" s="11">
        <f>VLOOKUP($B120,data!$B$3:$Q$15316,'diff expr 0 vs 3 mites'!J$8,FALSE)</f>
        <v>1.2247948559999999</v>
      </c>
      <c r="K120" s="11">
        <f>VLOOKUP($B120,data!$B$3:$Q$15316,'diff expr 0 vs 3 mites'!K$8,FALSE)</f>
        <v>1.607353963</v>
      </c>
      <c r="L120" s="11">
        <f>VLOOKUP($B120,data!$B$3:$Q$15316,'diff expr 0 vs 3 mites'!L$8,FALSE)</f>
        <v>7.7426030280000004</v>
      </c>
      <c r="M120" s="11">
        <f>VLOOKUP($B120,data!$B$3:$Q$15316,'diff expr 0 vs 3 mites'!M$8,FALSE)</f>
        <v>3.0598436009999999</v>
      </c>
      <c r="N120" s="11">
        <f>VLOOKUP($B120,data!$B$3:$Q$15316,'diff expr 0 vs 3 mites'!N$8,FALSE)</f>
        <v>7.2160495060000001</v>
      </c>
      <c r="O120" s="11">
        <f>VLOOKUP($B120,data!$B$3:$Q$15316,'diff expr 0 vs 3 mites'!O$8,FALSE)</f>
        <v>2.909430838</v>
      </c>
      <c r="P120" s="11">
        <f>VLOOKUP($B120,data!$B$3:$Q$15316,'diff expr 0 vs 3 mites'!P$8,FALSE)</f>
        <v>8.1051020010000006</v>
      </c>
      <c r="R120" s="27" t="s">
        <v>27749</v>
      </c>
      <c r="T120" s="2">
        <f t="shared" si="44"/>
        <v>1</v>
      </c>
      <c r="U120" s="2">
        <f t="shared" si="45"/>
        <v>3</v>
      </c>
      <c r="V120" s="2">
        <f t="shared" si="46"/>
        <v>2</v>
      </c>
      <c r="W120" s="2">
        <f t="shared" si="47"/>
        <v>4</v>
      </c>
      <c r="X120" s="2">
        <f t="shared" si="48"/>
        <v>8</v>
      </c>
      <c r="Y120" s="2">
        <f t="shared" si="49"/>
        <v>6</v>
      </c>
      <c r="Z120" s="2">
        <f t="shared" si="50"/>
        <v>7</v>
      </c>
      <c r="AA120" s="2">
        <f t="shared" si="51"/>
        <v>5</v>
      </c>
      <c r="AB120" s="2">
        <f t="shared" si="52"/>
        <v>9</v>
      </c>
      <c r="AC120" s="2"/>
      <c r="AD120" s="2">
        <f t="shared" si="53"/>
        <v>0</v>
      </c>
      <c r="AE120" s="2">
        <f t="shared" si="54"/>
        <v>0</v>
      </c>
      <c r="AF120" s="2">
        <f t="shared" si="55"/>
        <v>0</v>
      </c>
      <c r="AG120" s="2">
        <f t="shared" si="56"/>
        <v>0</v>
      </c>
      <c r="AH120" s="2">
        <f t="shared" si="57"/>
        <v>0</v>
      </c>
      <c r="AI120" s="2">
        <f t="shared" si="58"/>
        <v>0</v>
      </c>
      <c r="AJ120" s="2">
        <f t="shared" si="59"/>
        <v>0</v>
      </c>
      <c r="AK120" s="2">
        <f t="shared" si="60"/>
        <v>0</v>
      </c>
      <c r="AL120" s="2">
        <f t="shared" si="61"/>
        <v>0</v>
      </c>
      <c r="AM120" s="2"/>
      <c r="AN120" s="2">
        <f t="shared" si="62"/>
        <v>1</v>
      </c>
      <c r="AO120" s="2">
        <f t="shared" si="63"/>
        <v>3</v>
      </c>
      <c r="AP120" s="2">
        <f t="shared" si="64"/>
        <v>2</v>
      </c>
      <c r="AQ120" s="2">
        <f t="shared" si="65"/>
        <v>4</v>
      </c>
      <c r="AR120" s="2">
        <f t="shared" si="66"/>
        <v>8</v>
      </c>
      <c r="AS120" s="2">
        <f t="shared" si="67"/>
        <v>6</v>
      </c>
      <c r="AT120" s="2">
        <f t="shared" si="68"/>
        <v>7</v>
      </c>
      <c r="AU120" s="2">
        <f t="shared" si="69"/>
        <v>5</v>
      </c>
      <c r="AV120" s="2">
        <f t="shared" si="70"/>
        <v>9</v>
      </c>
      <c r="AW120" s="2"/>
      <c r="AX120" s="5">
        <f t="shared" si="71"/>
        <v>4</v>
      </c>
      <c r="AY120" s="2">
        <f t="shared" si="72"/>
        <v>5</v>
      </c>
      <c r="AZ120" s="2">
        <f t="shared" si="73"/>
        <v>10</v>
      </c>
      <c r="BA120" s="2">
        <f t="shared" si="78"/>
        <v>35</v>
      </c>
      <c r="BB120" s="2">
        <f t="shared" si="79"/>
        <v>20</v>
      </c>
      <c r="BC120" s="2">
        <f t="shared" si="80"/>
        <v>0</v>
      </c>
      <c r="BD120" s="2">
        <f t="shared" si="81"/>
        <v>0</v>
      </c>
      <c r="BE120" s="19">
        <f t="shared" si="82"/>
        <v>10</v>
      </c>
      <c r="BF120" s="19">
        <f t="shared" si="83"/>
        <v>4.0824829046386304</v>
      </c>
      <c r="BG120" s="31">
        <f t="shared" si="84"/>
        <v>-2.4494897427831779</v>
      </c>
      <c r="BH120" s="32">
        <f t="shared" si="74"/>
        <v>7.1529392177148241E-3</v>
      </c>
      <c r="BI120" s="62">
        <f t="shared" si="75"/>
        <v>2.8169014084507044E-4</v>
      </c>
      <c r="BJ120" s="62" t="str">
        <f t="shared" si="85"/>
        <v/>
      </c>
      <c r="BK120" s="73" t="str">
        <f t="shared" si="86"/>
        <v>sign</v>
      </c>
      <c r="BM120" s="11">
        <f t="shared" si="76"/>
        <v>0.64733793069144085</v>
      </c>
    </row>
    <row r="121" spans="1:65">
      <c r="A121" s="30" t="s">
        <v>407</v>
      </c>
      <c r="B121" s="30" t="s">
        <v>408</v>
      </c>
      <c r="C121" s="30" t="s">
        <v>409</v>
      </c>
      <c r="D121" s="30" t="s">
        <v>410</v>
      </c>
      <c r="E121" s="30" t="s">
        <v>363</v>
      </c>
      <c r="F121" s="11" t="str">
        <f t="shared" si="77"/>
        <v>Scav. Recep</v>
      </c>
      <c r="H121" s="11">
        <f>VLOOKUP($B121,data!$B$3:$Q$15316,'diff expr 0 vs 3 mites'!H$8,FALSE)</f>
        <v>6.5773381879999997</v>
      </c>
      <c r="I121" s="11">
        <f>VLOOKUP($B121,data!$B$3:$Q$15316,'diff expr 0 vs 3 mites'!I$8,FALSE)</f>
        <v>5.5652584129999996</v>
      </c>
      <c r="J121" s="11">
        <f>VLOOKUP($B121,data!$B$3:$Q$15316,'diff expr 0 vs 3 mites'!J$8,FALSE)</f>
        <v>4.5994908079999997</v>
      </c>
      <c r="K121" s="11">
        <f>VLOOKUP($B121,data!$B$3:$Q$15316,'diff expr 0 vs 3 mites'!K$8,FALSE)</f>
        <v>5.8105029530000003</v>
      </c>
      <c r="L121" s="11">
        <f>VLOOKUP($B121,data!$B$3:$Q$15316,'diff expr 0 vs 3 mites'!L$8,FALSE)</f>
        <v>2.1711014940000002</v>
      </c>
      <c r="M121" s="11">
        <f>VLOOKUP($B121,data!$B$3:$Q$15316,'diff expr 0 vs 3 mites'!M$8,FALSE)</f>
        <v>3.1370991519999998</v>
      </c>
      <c r="N121" s="11">
        <f>VLOOKUP($B121,data!$B$3:$Q$15316,'diff expr 0 vs 3 mites'!N$8,FALSE)</f>
        <v>5.4801791010000001</v>
      </c>
      <c r="O121" s="11">
        <f>VLOOKUP($B121,data!$B$3:$Q$15316,'diff expr 0 vs 3 mites'!O$8,FALSE)</f>
        <v>2.1211653240000001</v>
      </c>
      <c r="P121" s="11">
        <f>VLOOKUP($B121,data!$B$3:$Q$15316,'diff expr 0 vs 3 mites'!P$8,FALSE)</f>
        <v>3.0128886439999998</v>
      </c>
      <c r="R121" s="27" t="s">
        <v>27749</v>
      </c>
      <c r="T121" s="2">
        <f t="shared" si="44"/>
        <v>9</v>
      </c>
      <c r="U121" s="2">
        <f t="shared" si="45"/>
        <v>7</v>
      </c>
      <c r="V121" s="2">
        <f t="shared" si="46"/>
        <v>5</v>
      </c>
      <c r="W121" s="2">
        <f t="shared" si="47"/>
        <v>8</v>
      </c>
      <c r="X121" s="2">
        <f t="shared" si="48"/>
        <v>2</v>
      </c>
      <c r="Y121" s="2">
        <f t="shared" si="49"/>
        <v>4</v>
      </c>
      <c r="Z121" s="2">
        <f t="shared" si="50"/>
        <v>6</v>
      </c>
      <c r="AA121" s="2">
        <f t="shared" si="51"/>
        <v>1</v>
      </c>
      <c r="AB121" s="2">
        <f t="shared" si="52"/>
        <v>3</v>
      </c>
      <c r="AC121" s="2"/>
      <c r="AD121" s="2">
        <f t="shared" si="53"/>
        <v>0</v>
      </c>
      <c r="AE121" s="2">
        <f t="shared" si="54"/>
        <v>0</v>
      </c>
      <c r="AF121" s="2">
        <f t="shared" si="55"/>
        <v>0</v>
      </c>
      <c r="AG121" s="2">
        <f t="shared" si="56"/>
        <v>0</v>
      </c>
      <c r="AH121" s="2">
        <f t="shared" si="57"/>
        <v>0</v>
      </c>
      <c r="AI121" s="2">
        <f t="shared" si="58"/>
        <v>0</v>
      </c>
      <c r="AJ121" s="2">
        <f t="shared" si="59"/>
        <v>0</v>
      </c>
      <c r="AK121" s="2">
        <f t="shared" si="60"/>
        <v>0</v>
      </c>
      <c r="AL121" s="2">
        <f t="shared" si="61"/>
        <v>0</v>
      </c>
      <c r="AM121" s="2"/>
      <c r="AN121" s="2">
        <f t="shared" si="62"/>
        <v>9</v>
      </c>
      <c r="AO121" s="2">
        <f t="shared" si="63"/>
        <v>7</v>
      </c>
      <c r="AP121" s="2">
        <f t="shared" si="64"/>
        <v>5</v>
      </c>
      <c r="AQ121" s="2">
        <f t="shared" si="65"/>
        <v>8</v>
      </c>
      <c r="AR121" s="2">
        <f t="shared" si="66"/>
        <v>2</v>
      </c>
      <c r="AS121" s="2">
        <f t="shared" si="67"/>
        <v>4</v>
      </c>
      <c r="AT121" s="2">
        <f t="shared" si="68"/>
        <v>6</v>
      </c>
      <c r="AU121" s="2">
        <f t="shared" si="69"/>
        <v>1</v>
      </c>
      <c r="AV121" s="2">
        <f t="shared" si="70"/>
        <v>3</v>
      </c>
      <c r="AW121" s="2"/>
      <c r="AX121" s="5">
        <f t="shared" si="71"/>
        <v>4</v>
      </c>
      <c r="AY121" s="2">
        <f t="shared" si="72"/>
        <v>5</v>
      </c>
      <c r="AZ121" s="2">
        <f t="shared" si="73"/>
        <v>29</v>
      </c>
      <c r="BA121" s="2">
        <f t="shared" si="78"/>
        <v>16</v>
      </c>
      <c r="BB121" s="2">
        <f t="shared" si="79"/>
        <v>1</v>
      </c>
      <c r="BC121" s="2">
        <f t="shared" si="80"/>
        <v>19</v>
      </c>
      <c r="BD121" s="2">
        <f t="shared" si="81"/>
        <v>1</v>
      </c>
      <c r="BE121" s="19">
        <f t="shared" si="82"/>
        <v>10</v>
      </c>
      <c r="BF121" s="19">
        <f t="shared" si="83"/>
        <v>4.0824829046386304</v>
      </c>
      <c r="BG121" s="31">
        <f t="shared" si="84"/>
        <v>-2.2045407685048604</v>
      </c>
      <c r="BH121" s="32">
        <f t="shared" si="74"/>
        <v>1.3743168055755161E-2</v>
      </c>
      <c r="BI121" s="62">
        <f t="shared" si="75"/>
        <v>1.4366197183098593E-2</v>
      </c>
      <c r="BJ121" s="62">
        <f t="shared" si="85"/>
        <v>1.3743168055755161E-2</v>
      </c>
      <c r="BK121" s="73" t="str">
        <f t="shared" si="86"/>
        <v>sign</v>
      </c>
      <c r="BM121" s="11">
        <f t="shared" si="76"/>
        <v>-0.24809699500575505</v>
      </c>
    </row>
    <row r="122" spans="1:65">
      <c r="A122" s="30" t="s">
        <v>411</v>
      </c>
      <c r="B122" s="30" t="s">
        <v>412</v>
      </c>
      <c r="C122" s="30" t="s">
        <v>413</v>
      </c>
      <c r="D122" s="30" t="s">
        <v>414</v>
      </c>
      <c r="E122" s="30" t="s">
        <v>415</v>
      </c>
      <c r="F122" s="11" t="str">
        <f t="shared" si="77"/>
        <v>PPO - melan</v>
      </c>
      <c r="H122" s="11">
        <f>VLOOKUP($B122,data!$B$3:$Q$15316,'diff expr 0 vs 3 mites'!H$8,FALSE)</f>
        <v>3.1738991200000002</v>
      </c>
      <c r="I122" s="11">
        <f>VLOOKUP($B122,data!$B$3:$Q$15316,'diff expr 0 vs 3 mites'!I$8,FALSE)</f>
        <v>2.362531186</v>
      </c>
      <c r="J122" s="11">
        <f>VLOOKUP($B122,data!$B$3:$Q$15316,'diff expr 0 vs 3 mites'!J$8,FALSE)</f>
        <v>1.7551595630000001</v>
      </c>
      <c r="K122" s="11">
        <f>VLOOKUP($B122,data!$B$3:$Q$15316,'diff expr 0 vs 3 mites'!K$8,FALSE)</f>
        <v>1.0823732930000001</v>
      </c>
      <c r="L122" s="11">
        <f>VLOOKUP($B122,data!$B$3:$Q$15316,'diff expr 0 vs 3 mites'!L$8,FALSE)</f>
        <v>1.0312967470000001</v>
      </c>
      <c r="M122" s="11">
        <f>VLOOKUP($B122,data!$B$3:$Q$15316,'diff expr 0 vs 3 mites'!M$8,FALSE)</f>
        <v>1.7881873290000001</v>
      </c>
      <c r="N122" s="11">
        <f>VLOOKUP($B122,data!$B$3:$Q$15316,'diff expr 0 vs 3 mites'!N$8,FALSE)</f>
        <v>1.983348179</v>
      </c>
      <c r="O122" s="11">
        <f>VLOOKUP($B122,data!$B$3:$Q$15316,'diff expr 0 vs 3 mites'!O$8,FALSE)</f>
        <v>2.4987897829999999</v>
      </c>
      <c r="P122" s="11">
        <f>VLOOKUP($B122,data!$B$3:$Q$15316,'diff expr 0 vs 3 mites'!P$8,FALSE)</f>
        <v>5.1706236820000004</v>
      </c>
      <c r="R122" s="27" t="s">
        <v>27749</v>
      </c>
      <c r="T122" s="2">
        <f t="shared" si="44"/>
        <v>8</v>
      </c>
      <c r="U122" s="2">
        <f t="shared" si="45"/>
        <v>6</v>
      </c>
      <c r="V122" s="2">
        <f t="shared" si="46"/>
        <v>3</v>
      </c>
      <c r="W122" s="2">
        <f t="shared" si="47"/>
        <v>2</v>
      </c>
      <c r="X122" s="2">
        <f t="shared" si="48"/>
        <v>1</v>
      </c>
      <c r="Y122" s="2">
        <f t="shared" si="49"/>
        <v>4</v>
      </c>
      <c r="Z122" s="2">
        <f t="shared" si="50"/>
        <v>5</v>
      </c>
      <c r="AA122" s="2">
        <f t="shared" si="51"/>
        <v>7</v>
      </c>
      <c r="AB122" s="2">
        <f t="shared" si="52"/>
        <v>9</v>
      </c>
      <c r="AC122" s="2"/>
      <c r="AD122" s="2">
        <f t="shared" si="53"/>
        <v>0</v>
      </c>
      <c r="AE122" s="2">
        <f t="shared" si="54"/>
        <v>0</v>
      </c>
      <c r="AF122" s="2">
        <f t="shared" si="55"/>
        <v>0</v>
      </c>
      <c r="AG122" s="2">
        <f t="shared" si="56"/>
        <v>0</v>
      </c>
      <c r="AH122" s="2">
        <f t="shared" si="57"/>
        <v>0</v>
      </c>
      <c r="AI122" s="2">
        <f t="shared" si="58"/>
        <v>0</v>
      </c>
      <c r="AJ122" s="2">
        <f t="shared" si="59"/>
        <v>0</v>
      </c>
      <c r="AK122" s="2">
        <f t="shared" si="60"/>
        <v>0</v>
      </c>
      <c r="AL122" s="2">
        <f t="shared" si="61"/>
        <v>0</v>
      </c>
      <c r="AM122" s="2"/>
      <c r="AN122" s="2">
        <f t="shared" si="62"/>
        <v>8</v>
      </c>
      <c r="AO122" s="2">
        <f t="shared" si="63"/>
        <v>6</v>
      </c>
      <c r="AP122" s="2">
        <f t="shared" si="64"/>
        <v>3</v>
      </c>
      <c r="AQ122" s="2">
        <f t="shared" si="65"/>
        <v>2</v>
      </c>
      <c r="AR122" s="2">
        <f t="shared" si="66"/>
        <v>1</v>
      </c>
      <c r="AS122" s="2">
        <f t="shared" si="67"/>
        <v>4</v>
      </c>
      <c r="AT122" s="2">
        <f t="shared" si="68"/>
        <v>5</v>
      </c>
      <c r="AU122" s="2">
        <f t="shared" si="69"/>
        <v>7</v>
      </c>
      <c r="AV122" s="2">
        <f t="shared" si="70"/>
        <v>9</v>
      </c>
      <c r="AW122" s="2"/>
      <c r="AX122" s="5">
        <f t="shared" si="71"/>
        <v>4</v>
      </c>
      <c r="AY122" s="2">
        <f t="shared" si="72"/>
        <v>5</v>
      </c>
      <c r="AZ122" s="2">
        <f t="shared" si="73"/>
        <v>19</v>
      </c>
      <c r="BA122" s="2">
        <f t="shared" si="78"/>
        <v>26</v>
      </c>
      <c r="BB122" s="2">
        <f t="shared" si="79"/>
        <v>11</v>
      </c>
      <c r="BC122" s="2">
        <f t="shared" si="80"/>
        <v>9</v>
      </c>
      <c r="BD122" s="2">
        <f t="shared" si="81"/>
        <v>9</v>
      </c>
      <c r="BE122" s="19">
        <f t="shared" si="82"/>
        <v>10</v>
      </c>
      <c r="BF122" s="19">
        <f t="shared" si="83"/>
        <v>4.0824829046386304</v>
      </c>
      <c r="BG122" s="31">
        <f t="shared" si="84"/>
        <v>-0.2449489742783178</v>
      </c>
      <c r="BH122" s="32">
        <f t="shared" si="74"/>
        <v>0.40324797025367004</v>
      </c>
      <c r="BI122" s="62">
        <f t="shared" si="75"/>
        <v>8.873239436619719E-2</v>
      </c>
      <c r="BJ122" s="62" t="str">
        <f t="shared" si="85"/>
        <v/>
      </c>
      <c r="BK122" s="73" t="str">
        <f t="shared" si="86"/>
        <v/>
      </c>
      <c r="BM122" s="11">
        <f t="shared" si="76"/>
        <v>7.6103599392439394E-2</v>
      </c>
    </row>
    <row r="123" spans="1:65">
      <c r="A123" s="30" t="s">
        <v>416</v>
      </c>
      <c r="B123" s="30" t="s">
        <v>417</v>
      </c>
      <c r="C123" s="30" t="s">
        <v>418</v>
      </c>
      <c r="D123" s="30" t="s">
        <v>419</v>
      </c>
      <c r="E123" s="30" t="s">
        <v>415</v>
      </c>
      <c r="F123" s="11" t="str">
        <f t="shared" si="77"/>
        <v>PPO - melan</v>
      </c>
      <c r="H123" s="11">
        <f>VLOOKUP($B123,data!$B$3:$Q$15316,'diff expr 0 vs 3 mites'!H$8,FALSE)</f>
        <v>11.75362069</v>
      </c>
      <c r="I123" s="11">
        <f>VLOOKUP($B123,data!$B$3:$Q$15316,'diff expr 0 vs 3 mites'!I$8,FALSE)</f>
        <v>11.22795063</v>
      </c>
      <c r="J123" s="11">
        <f>VLOOKUP($B123,data!$B$3:$Q$15316,'diff expr 0 vs 3 mites'!J$8,FALSE)</f>
        <v>12.21870717</v>
      </c>
      <c r="K123" s="11">
        <f>VLOOKUP($B123,data!$B$3:$Q$15316,'diff expr 0 vs 3 mites'!K$8,FALSE)</f>
        <v>9.8220365310000002</v>
      </c>
      <c r="L123" s="11">
        <f>VLOOKUP($B123,data!$B$3:$Q$15316,'diff expr 0 vs 3 mites'!L$8,FALSE)</f>
        <v>3.8535166890000001</v>
      </c>
      <c r="M123" s="11">
        <f>VLOOKUP($B123,data!$B$3:$Q$15316,'diff expr 0 vs 3 mites'!M$8,FALSE)</f>
        <v>4.7019331050000002</v>
      </c>
      <c r="N123" s="11">
        <f>VLOOKUP($B123,data!$B$3:$Q$15316,'diff expr 0 vs 3 mites'!N$8,FALSE)</f>
        <v>3.2819821280000001</v>
      </c>
      <c r="O123" s="11">
        <f>VLOOKUP($B123,data!$B$3:$Q$15316,'diff expr 0 vs 3 mites'!O$8,FALSE)</f>
        <v>2.7824287939999999</v>
      </c>
      <c r="P123" s="11">
        <f>VLOOKUP($B123,data!$B$3:$Q$15316,'diff expr 0 vs 3 mites'!P$8,FALSE)</f>
        <v>10.58022912</v>
      </c>
      <c r="R123" s="27" t="s">
        <v>27749</v>
      </c>
      <c r="T123" s="2">
        <f t="shared" si="44"/>
        <v>8</v>
      </c>
      <c r="U123" s="2">
        <f t="shared" si="45"/>
        <v>7</v>
      </c>
      <c r="V123" s="2">
        <f t="shared" si="46"/>
        <v>9</v>
      </c>
      <c r="W123" s="2">
        <f t="shared" si="47"/>
        <v>5</v>
      </c>
      <c r="X123" s="2">
        <f t="shared" si="48"/>
        <v>3</v>
      </c>
      <c r="Y123" s="2">
        <f t="shared" si="49"/>
        <v>4</v>
      </c>
      <c r="Z123" s="2">
        <f t="shared" si="50"/>
        <v>2</v>
      </c>
      <c r="AA123" s="2">
        <f t="shared" si="51"/>
        <v>1</v>
      </c>
      <c r="AB123" s="2">
        <f t="shared" si="52"/>
        <v>6</v>
      </c>
      <c r="AC123" s="2"/>
      <c r="AD123" s="2">
        <f t="shared" si="53"/>
        <v>0</v>
      </c>
      <c r="AE123" s="2">
        <f t="shared" si="54"/>
        <v>0</v>
      </c>
      <c r="AF123" s="2">
        <f t="shared" si="55"/>
        <v>0</v>
      </c>
      <c r="AG123" s="2">
        <f t="shared" si="56"/>
        <v>0</v>
      </c>
      <c r="AH123" s="2">
        <f t="shared" si="57"/>
        <v>0</v>
      </c>
      <c r="AI123" s="2">
        <f t="shared" si="58"/>
        <v>0</v>
      </c>
      <c r="AJ123" s="2">
        <f t="shared" si="59"/>
        <v>0</v>
      </c>
      <c r="AK123" s="2">
        <f t="shared" si="60"/>
        <v>0</v>
      </c>
      <c r="AL123" s="2">
        <f t="shared" si="61"/>
        <v>0</v>
      </c>
      <c r="AM123" s="2"/>
      <c r="AN123" s="2">
        <f t="shared" si="62"/>
        <v>8</v>
      </c>
      <c r="AO123" s="2">
        <f t="shared" si="63"/>
        <v>7</v>
      </c>
      <c r="AP123" s="2">
        <f t="shared" si="64"/>
        <v>9</v>
      </c>
      <c r="AQ123" s="2">
        <f t="shared" si="65"/>
        <v>5</v>
      </c>
      <c r="AR123" s="2">
        <f t="shared" si="66"/>
        <v>3</v>
      </c>
      <c r="AS123" s="2">
        <f t="shared" si="67"/>
        <v>4</v>
      </c>
      <c r="AT123" s="2">
        <f t="shared" si="68"/>
        <v>2</v>
      </c>
      <c r="AU123" s="2">
        <f t="shared" si="69"/>
        <v>1</v>
      </c>
      <c r="AV123" s="2">
        <f t="shared" si="70"/>
        <v>6</v>
      </c>
      <c r="AW123" s="2"/>
      <c r="AX123" s="5">
        <f t="shared" si="71"/>
        <v>4</v>
      </c>
      <c r="AY123" s="2">
        <f t="shared" si="72"/>
        <v>5</v>
      </c>
      <c r="AZ123" s="2">
        <f t="shared" si="73"/>
        <v>29</v>
      </c>
      <c r="BA123" s="2">
        <f t="shared" si="78"/>
        <v>16</v>
      </c>
      <c r="BB123" s="2">
        <f t="shared" si="79"/>
        <v>1</v>
      </c>
      <c r="BC123" s="2">
        <f t="shared" si="80"/>
        <v>19</v>
      </c>
      <c r="BD123" s="2">
        <f t="shared" si="81"/>
        <v>1</v>
      </c>
      <c r="BE123" s="19">
        <f t="shared" si="82"/>
        <v>10</v>
      </c>
      <c r="BF123" s="19">
        <f t="shared" si="83"/>
        <v>4.0824829046386304</v>
      </c>
      <c r="BG123" s="31">
        <f t="shared" si="84"/>
        <v>-2.2045407685048604</v>
      </c>
      <c r="BH123" s="32">
        <f t="shared" si="74"/>
        <v>1.3743168055755161E-2</v>
      </c>
      <c r="BI123" s="62">
        <f t="shared" si="75"/>
        <v>1.4366197183098593E-2</v>
      </c>
      <c r="BJ123" s="62">
        <f t="shared" si="85"/>
        <v>1.3743168055755161E-2</v>
      </c>
      <c r="BK123" s="73" t="str">
        <f t="shared" si="86"/>
        <v>sign</v>
      </c>
      <c r="BM123" s="11">
        <f t="shared" si="76"/>
        <v>-0.34893574640978992</v>
      </c>
    </row>
    <row r="124" spans="1:65">
      <c r="A124" s="30" t="s">
        <v>420</v>
      </c>
      <c r="B124" s="30" t="s">
        <v>421</v>
      </c>
      <c r="C124" s="30" t="s">
        <v>422</v>
      </c>
      <c r="D124" s="30" t="s">
        <v>423</v>
      </c>
      <c r="E124" s="30" t="s">
        <v>424</v>
      </c>
      <c r="F124" s="11" t="str">
        <f t="shared" si="77"/>
        <v>Lysozyme</v>
      </c>
      <c r="H124" s="11">
        <f>VLOOKUP($B124,data!$B$3:$Q$15316,'diff expr 0 vs 3 mites'!H$8,FALSE)</f>
        <v>277.36422579999999</v>
      </c>
      <c r="I124" s="11">
        <f>VLOOKUP($B124,data!$B$3:$Q$15316,'diff expr 0 vs 3 mites'!I$8,FALSE)</f>
        <v>13.004152769999999</v>
      </c>
      <c r="J124" s="11">
        <f>VLOOKUP($B124,data!$B$3:$Q$15316,'diff expr 0 vs 3 mites'!J$8,FALSE)</f>
        <v>19.015259350000001</v>
      </c>
      <c r="K124" s="11">
        <f>VLOOKUP($B124,data!$B$3:$Q$15316,'diff expr 0 vs 3 mites'!K$8,FALSE)</f>
        <v>23.670467630000001</v>
      </c>
      <c r="L124" s="11">
        <f>VLOOKUP($B124,data!$B$3:$Q$15316,'diff expr 0 vs 3 mites'!L$8,FALSE)</f>
        <v>0</v>
      </c>
      <c r="M124" s="11">
        <f>VLOOKUP($B124,data!$B$3:$Q$15316,'diff expr 0 vs 3 mites'!M$8,FALSE)</f>
        <v>1.3991668559999999</v>
      </c>
      <c r="N124" s="11">
        <f>VLOOKUP($B124,data!$B$3:$Q$15316,'diff expr 0 vs 3 mites'!N$8,FALSE)</f>
        <v>99.594269100000005</v>
      </c>
      <c r="O124" s="11">
        <f>VLOOKUP($B124,data!$B$3:$Q$15316,'diff expr 0 vs 3 mites'!O$8,FALSE)</f>
        <v>0.130992049</v>
      </c>
      <c r="P124" s="11">
        <f>VLOOKUP($B124,data!$B$3:$Q$15316,'diff expr 0 vs 3 mites'!P$8,FALSE)</f>
        <v>4.2013594830000001</v>
      </c>
      <c r="R124" s="27" t="s">
        <v>27749</v>
      </c>
      <c r="T124" s="2">
        <f t="shared" si="44"/>
        <v>9</v>
      </c>
      <c r="U124" s="2">
        <f t="shared" si="45"/>
        <v>5</v>
      </c>
      <c r="V124" s="2">
        <f t="shared" si="46"/>
        <v>6</v>
      </c>
      <c r="W124" s="2">
        <f t="shared" si="47"/>
        <v>7</v>
      </c>
      <c r="X124" s="2">
        <f t="shared" si="48"/>
        <v>1</v>
      </c>
      <c r="Y124" s="2">
        <f t="shared" si="49"/>
        <v>3</v>
      </c>
      <c r="Z124" s="2">
        <f t="shared" si="50"/>
        <v>8</v>
      </c>
      <c r="AA124" s="2">
        <f t="shared" si="51"/>
        <v>2</v>
      </c>
      <c r="AB124" s="2">
        <f t="shared" si="52"/>
        <v>4</v>
      </c>
      <c r="AC124" s="2"/>
      <c r="AD124" s="2">
        <f t="shared" si="53"/>
        <v>0</v>
      </c>
      <c r="AE124" s="2">
        <f t="shared" si="54"/>
        <v>0</v>
      </c>
      <c r="AF124" s="2">
        <f t="shared" si="55"/>
        <v>0</v>
      </c>
      <c r="AG124" s="2">
        <f t="shared" si="56"/>
        <v>0</v>
      </c>
      <c r="AH124" s="2">
        <f t="shared" si="57"/>
        <v>0</v>
      </c>
      <c r="AI124" s="2">
        <f t="shared" si="58"/>
        <v>0</v>
      </c>
      <c r="AJ124" s="2">
        <f t="shared" si="59"/>
        <v>0</v>
      </c>
      <c r="AK124" s="2">
        <f t="shared" si="60"/>
        <v>0</v>
      </c>
      <c r="AL124" s="2">
        <f t="shared" si="61"/>
        <v>0</v>
      </c>
      <c r="AM124" s="2"/>
      <c r="AN124" s="2">
        <f t="shared" si="62"/>
        <v>9</v>
      </c>
      <c r="AO124" s="2">
        <f t="shared" si="63"/>
        <v>5</v>
      </c>
      <c r="AP124" s="2">
        <f t="shared" si="64"/>
        <v>6</v>
      </c>
      <c r="AQ124" s="2">
        <f t="shared" si="65"/>
        <v>7</v>
      </c>
      <c r="AR124" s="2">
        <f t="shared" si="66"/>
        <v>1</v>
      </c>
      <c r="AS124" s="2">
        <f t="shared" si="67"/>
        <v>3</v>
      </c>
      <c r="AT124" s="2">
        <f t="shared" si="68"/>
        <v>8</v>
      </c>
      <c r="AU124" s="2">
        <f t="shared" si="69"/>
        <v>2</v>
      </c>
      <c r="AV124" s="2">
        <f t="shared" si="70"/>
        <v>4</v>
      </c>
      <c r="AW124" s="2"/>
      <c r="AX124" s="5">
        <f t="shared" si="71"/>
        <v>4</v>
      </c>
      <c r="AY124" s="2">
        <f t="shared" si="72"/>
        <v>5</v>
      </c>
      <c r="AZ124" s="2">
        <f t="shared" si="73"/>
        <v>27</v>
      </c>
      <c r="BA124" s="2">
        <f t="shared" si="78"/>
        <v>18</v>
      </c>
      <c r="BB124" s="2">
        <f t="shared" si="79"/>
        <v>3</v>
      </c>
      <c r="BC124" s="2">
        <f t="shared" si="80"/>
        <v>17</v>
      </c>
      <c r="BD124" s="2">
        <f t="shared" si="81"/>
        <v>3</v>
      </c>
      <c r="BE124" s="19">
        <f t="shared" si="82"/>
        <v>10</v>
      </c>
      <c r="BF124" s="19">
        <f t="shared" si="83"/>
        <v>4.0824829046386304</v>
      </c>
      <c r="BG124" s="31">
        <f t="shared" si="84"/>
        <v>-1.7146428199482247</v>
      </c>
      <c r="BH124" s="32">
        <f t="shared" si="74"/>
        <v>4.3205366486849993E-2</v>
      </c>
      <c r="BI124" s="62">
        <f t="shared" si="75"/>
        <v>3.0422535211267605E-2</v>
      </c>
      <c r="BJ124" s="62" t="str">
        <f t="shared" si="85"/>
        <v/>
      </c>
      <c r="BK124" s="73" t="str">
        <f t="shared" si="86"/>
        <v/>
      </c>
      <c r="BM124" s="11">
        <f t="shared" si="76"/>
        <v>-0.59689008967647739</v>
      </c>
    </row>
    <row r="125" spans="1:65">
      <c r="A125" s="30" t="s">
        <v>425</v>
      </c>
      <c r="B125" s="30" t="s">
        <v>426</v>
      </c>
      <c r="C125" s="30" t="s">
        <v>427</v>
      </c>
      <c r="D125" s="30"/>
      <c r="E125" s="30" t="s">
        <v>424</v>
      </c>
      <c r="F125" s="11" t="str">
        <f t="shared" si="77"/>
        <v>Lysozyme</v>
      </c>
      <c r="H125" s="11">
        <f>VLOOKUP($B125,data!$B$3:$Q$15316,'diff expr 0 vs 3 mites'!H$8,FALSE)</f>
        <v>147.81846110000001</v>
      </c>
      <c r="I125" s="11">
        <f>VLOOKUP($B125,data!$B$3:$Q$15316,'diff expr 0 vs 3 mites'!I$8,FALSE)</f>
        <v>66.478762180000004</v>
      </c>
      <c r="J125" s="11">
        <f>VLOOKUP($B125,data!$B$3:$Q$15316,'diff expr 0 vs 3 mites'!J$8,FALSE)</f>
        <v>116.4780646</v>
      </c>
      <c r="K125" s="11">
        <f>VLOOKUP($B125,data!$B$3:$Q$15316,'diff expr 0 vs 3 mites'!K$8,FALSE)</f>
        <v>64.150502729999999</v>
      </c>
      <c r="L125" s="11">
        <f>VLOOKUP($B125,data!$B$3:$Q$15316,'diff expr 0 vs 3 mites'!L$8,FALSE)</f>
        <v>36.347580989999997</v>
      </c>
      <c r="M125" s="11">
        <f>VLOOKUP($B125,data!$B$3:$Q$15316,'diff expr 0 vs 3 mites'!M$8,FALSE)</f>
        <v>88.589069609999996</v>
      </c>
      <c r="N125" s="11">
        <f>VLOOKUP($B125,data!$B$3:$Q$15316,'diff expr 0 vs 3 mites'!N$8,FALSE)</f>
        <v>27.960878869999998</v>
      </c>
      <c r="O125" s="11">
        <f>VLOOKUP($B125,data!$B$3:$Q$15316,'diff expr 0 vs 3 mites'!O$8,FALSE)</f>
        <v>112.1489285</v>
      </c>
      <c r="P125" s="11">
        <f>VLOOKUP($B125,data!$B$3:$Q$15316,'diff expr 0 vs 3 mites'!P$8,FALSE)</f>
        <v>124.5900967</v>
      </c>
      <c r="R125" s="27" t="s">
        <v>27749</v>
      </c>
      <c r="T125" s="2">
        <f t="shared" si="44"/>
        <v>9</v>
      </c>
      <c r="U125" s="2">
        <f t="shared" si="45"/>
        <v>4</v>
      </c>
      <c r="V125" s="2">
        <f t="shared" si="46"/>
        <v>7</v>
      </c>
      <c r="W125" s="2">
        <f t="shared" si="47"/>
        <v>3</v>
      </c>
      <c r="X125" s="2">
        <f t="shared" si="48"/>
        <v>2</v>
      </c>
      <c r="Y125" s="2">
        <f t="shared" si="49"/>
        <v>5</v>
      </c>
      <c r="Z125" s="2">
        <f t="shared" si="50"/>
        <v>1</v>
      </c>
      <c r="AA125" s="2">
        <f t="shared" si="51"/>
        <v>6</v>
      </c>
      <c r="AB125" s="2">
        <f t="shared" si="52"/>
        <v>8</v>
      </c>
      <c r="AC125" s="2"/>
      <c r="AD125" s="2">
        <f t="shared" si="53"/>
        <v>0</v>
      </c>
      <c r="AE125" s="2">
        <f t="shared" si="54"/>
        <v>0</v>
      </c>
      <c r="AF125" s="2">
        <f t="shared" si="55"/>
        <v>0</v>
      </c>
      <c r="AG125" s="2">
        <f t="shared" si="56"/>
        <v>0</v>
      </c>
      <c r="AH125" s="2">
        <f t="shared" si="57"/>
        <v>0</v>
      </c>
      <c r="AI125" s="2">
        <f t="shared" si="58"/>
        <v>0</v>
      </c>
      <c r="AJ125" s="2">
        <f t="shared" si="59"/>
        <v>0</v>
      </c>
      <c r="AK125" s="2">
        <f t="shared" si="60"/>
        <v>0</v>
      </c>
      <c r="AL125" s="2">
        <f t="shared" si="61"/>
        <v>0</v>
      </c>
      <c r="AM125" s="2"/>
      <c r="AN125" s="2">
        <f t="shared" si="62"/>
        <v>9</v>
      </c>
      <c r="AO125" s="2">
        <f t="shared" si="63"/>
        <v>4</v>
      </c>
      <c r="AP125" s="2">
        <f t="shared" si="64"/>
        <v>7</v>
      </c>
      <c r="AQ125" s="2">
        <f t="shared" si="65"/>
        <v>3</v>
      </c>
      <c r="AR125" s="2">
        <f t="shared" si="66"/>
        <v>2</v>
      </c>
      <c r="AS125" s="2">
        <f t="shared" si="67"/>
        <v>5</v>
      </c>
      <c r="AT125" s="2">
        <f t="shared" si="68"/>
        <v>1</v>
      </c>
      <c r="AU125" s="2">
        <f t="shared" si="69"/>
        <v>6</v>
      </c>
      <c r="AV125" s="2">
        <f t="shared" si="70"/>
        <v>8</v>
      </c>
      <c r="AW125" s="2"/>
      <c r="AX125" s="5">
        <f t="shared" si="71"/>
        <v>4</v>
      </c>
      <c r="AY125" s="2">
        <f t="shared" si="72"/>
        <v>5</v>
      </c>
      <c r="AZ125" s="2">
        <f t="shared" si="73"/>
        <v>23</v>
      </c>
      <c r="BA125" s="2">
        <f t="shared" si="78"/>
        <v>22</v>
      </c>
      <c r="BB125" s="2">
        <f t="shared" si="79"/>
        <v>7</v>
      </c>
      <c r="BC125" s="2">
        <f t="shared" si="80"/>
        <v>13</v>
      </c>
      <c r="BD125" s="2">
        <f t="shared" si="81"/>
        <v>7</v>
      </c>
      <c r="BE125" s="19">
        <f t="shared" si="82"/>
        <v>10</v>
      </c>
      <c r="BF125" s="19">
        <f t="shared" si="83"/>
        <v>4.0824829046386304</v>
      </c>
      <c r="BG125" s="31">
        <f t="shared" si="84"/>
        <v>-0.73484692283495334</v>
      </c>
      <c r="BH125" s="32">
        <f t="shared" si="74"/>
        <v>0.23121636322523817</v>
      </c>
      <c r="BI125" s="62">
        <f t="shared" si="75"/>
        <v>6.8450704225352113E-2</v>
      </c>
      <c r="BJ125" s="62" t="str">
        <f t="shared" si="85"/>
        <v/>
      </c>
      <c r="BK125" s="73" t="str">
        <f t="shared" si="86"/>
        <v/>
      </c>
      <c r="BM125" s="11">
        <f t="shared" si="76"/>
        <v>-0.10276581477476901</v>
      </c>
    </row>
    <row r="126" spans="1:65">
      <c r="A126" s="30" t="s">
        <v>428</v>
      </c>
      <c r="B126" s="30" t="s">
        <v>429</v>
      </c>
      <c r="C126" s="30" t="s">
        <v>430</v>
      </c>
      <c r="D126" s="30" t="s">
        <v>431</v>
      </c>
      <c r="E126" s="30" t="s">
        <v>432</v>
      </c>
      <c r="F126" s="11" t="str">
        <f t="shared" si="77"/>
        <v>JNK cascade</v>
      </c>
      <c r="H126" s="11">
        <f>VLOOKUP($B126,data!$B$3:$Q$15316,'diff expr 0 vs 3 mites'!H$8,FALSE)</f>
        <v>275.25677359999997</v>
      </c>
      <c r="I126" s="11">
        <f>VLOOKUP($B126,data!$B$3:$Q$15316,'diff expr 0 vs 3 mites'!I$8,FALSE)</f>
        <v>294.11758680000003</v>
      </c>
      <c r="J126" s="11">
        <f>VLOOKUP($B126,data!$B$3:$Q$15316,'diff expr 0 vs 3 mites'!J$8,FALSE)</f>
        <v>282.10881890000002</v>
      </c>
      <c r="K126" s="11">
        <f>VLOOKUP($B126,data!$B$3:$Q$15316,'diff expr 0 vs 3 mites'!K$8,FALSE)</f>
        <v>141.31728770000001</v>
      </c>
      <c r="L126" s="11">
        <f>VLOOKUP($B126,data!$B$3:$Q$15316,'diff expr 0 vs 3 mites'!L$8,FALSE)</f>
        <v>44.428596390000003</v>
      </c>
      <c r="M126" s="11">
        <f>VLOOKUP($B126,data!$B$3:$Q$15316,'diff expr 0 vs 3 mites'!M$8,FALSE)</f>
        <v>328.0280631</v>
      </c>
      <c r="N126" s="11">
        <f>VLOOKUP($B126,data!$B$3:$Q$15316,'diff expr 0 vs 3 mites'!N$8,FALSE)</f>
        <v>106.8257849</v>
      </c>
      <c r="O126" s="11">
        <f>VLOOKUP($B126,data!$B$3:$Q$15316,'diff expr 0 vs 3 mites'!O$8,FALSE)</f>
        <v>152.21877939999999</v>
      </c>
      <c r="P126" s="11">
        <f>VLOOKUP($B126,data!$B$3:$Q$15316,'diff expr 0 vs 3 mites'!P$8,FALSE)</f>
        <v>59.120581260000002</v>
      </c>
      <c r="R126" s="27" t="s">
        <v>27749</v>
      </c>
      <c r="T126" s="2">
        <f t="shared" si="44"/>
        <v>6</v>
      </c>
      <c r="U126" s="2">
        <f t="shared" si="45"/>
        <v>8</v>
      </c>
      <c r="V126" s="2">
        <f t="shared" si="46"/>
        <v>7</v>
      </c>
      <c r="W126" s="2">
        <f t="shared" si="47"/>
        <v>4</v>
      </c>
      <c r="X126" s="2">
        <f t="shared" si="48"/>
        <v>1</v>
      </c>
      <c r="Y126" s="2">
        <f t="shared" si="49"/>
        <v>9</v>
      </c>
      <c r="Z126" s="2">
        <f t="shared" si="50"/>
        <v>3</v>
      </c>
      <c r="AA126" s="2">
        <f t="shared" si="51"/>
        <v>5</v>
      </c>
      <c r="AB126" s="2">
        <f t="shared" si="52"/>
        <v>2</v>
      </c>
      <c r="AC126" s="2"/>
      <c r="AD126" s="2">
        <f t="shared" si="53"/>
        <v>0</v>
      </c>
      <c r="AE126" s="2">
        <f t="shared" si="54"/>
        <v>0</v>
      </c>
      <c r="AF126" s="2">
        <f t="shared" si="55"/>
        <v>0</v>
      </c>
      <c r="AG126" s="2">
        <f t="shared" si="56"/>
        <v>0</v>
      </c>
      <c r="AH126" s="2">
        <f t="shared" si="57"/>
        <v>0</v>
      </c>
      <c r="AI126" s="2">
        <f t="shared" si="58"/>
        <v>0</v>
      </c>
      <c r="AJ126" s="2">
        <f t="shared" si="59"/>
        <v>0</v>
      </c>
      <c r="AK126" s="2">
        <f t="shared" si="60"/>
        <v>0</v>
      </c>
      <c r="AL126" s="2">
        <f t="shared" si="61"/>
        <v>0</v>
      </c>
      <c r="AM126" s="2"/>
      <c r="AN126" s="2">
        <f t="shared" si="62"/>
        <v>6</v>
      </c>
      <c r="AO126" s="2">
        <f t="shared" si="63"/>
        <v>8</v>
      </c>
      <c r="AP126" s="2">
        <f t="shared" si="64"/>
        <v>7</v>
      </c>
      <c r="AQ126" s="2">
        <f t="shared" si="65"/>
        <v>4</v>
      </c>
      <c r="AR126" s="2">
        <f t="shared" si="66"/>
        <v>1</v>
      </c>
      <c r="AS126" s="2">
        <f t="shared" si="67"/>
        <v>9</v>
      </c>
      <c r="AT126" s="2">
        <f t="shared" si="68"/>
        <v>3</v>
      </c>
      <c r="AU126" s="2">
        <f t="shared" si="69"/>
        <v>5</v>
      </c>
      <c r="AV126" s="2">
        <f t="shared" si="70"/>
        <v>2</v>
      </c>
      <c r="AW126" s="2"/>
      <c r="AX126" s="5">
        <f t="shared" si="71"/>
        <v>4</v>
      </c>
      <c r="AY126" s="2">
        <f t="shared" si="72"/>
        <v>5</v>
      </c>
      <c r="AZ126" s="2">
        <f t="shared" si="73"/>
        <v>25</v>
      </c>
      <c r="BA126" s="2">
        <f t="shared" si="78"/>
        <v>20</v>
      </c>
      <c r="BB126" s="2">
        <f t="shared" si="79"/>
        <v>5</v>
      </c>
      <c r="BC126" s="2">
        <f t="shared" si="80"/>
        <v>15</v>
      </c>
      <c r="BD126" s="2">
        <f t="shared" si="81"/>
        <v>5</v>
      </c>
      <c r="BE126" s="19">
        <f t="shared" si="82"/>
        <v>10</v>
      </c>
      <c r="BF126" s="19">
        <f t="shared" si="83"/>
        <v>4.0824829046386304</v>
      </c>
      <c r="BG126" s="31">
        <f t="shared" si="84"/>
        <v>-1.2247448713915889</v>
      </c>
      <c r="BH126" s="32">
        <f t="shared" si="74"/>
        <v>0.1103356809599234</v>
      </c>
      <c r="BI126" s="62">
        <f t="shared" si="75"/>
        <v>5.1267605633802817E-2</v>
      </c>
      <c r="BJ126" s="62" t="str">
        <f t="shared" si="85"/>
        <v/>
      </c>
      <c r="BK126" s="73" t="str">
        <f t="shared" si="86"/>
        <v/>
      </c>
      <c r="BM126" s="11">
        <f t="shared" si="76"/>
        <v>-0.25453169954545773</v>
      </c>
    </row>
    <row r="127" spans="1:65">
      <c r="A127" s="30" t="s">
        <v>433</v>
      </c>
      <c r="B127" s="30" t="s">
        <v>434</v>
      </c>
      <c r="C127" s="30" t="s">
        <v>435</v>
      </c>
      <c r="D127" s="30" t="s">
        <v>436</v>
      </c>
      <c r="E127" s="30" t="s">
        <v>432</v>
      </c>
      <c r="F127" s="11" t="str">
        <f t="shared" si="77"/>
        <v>JNK cascade</v>
      </c>
      <c r="H127" s="11">
        <f>VLOOKUP($B127,data!$B$3:$Q$15316,'diff expr 0 vs 3 mites'!H$8,FALSE)</f>
        <v>3.6403459690000002</v>
      </c>
      <c r="I127" s="11">
        <f>VLOOKUP($B127,data!$B$3:$Q$15316,'diff expr 0 vs 3 mites'!I$8,FALSE)</f>
        <v>5.2446516489999997</v>
      </c>
      <c r="J127" s="11">
        <f>VLOOKUP($B127,data!$B$3:$Q$15316,'diff expr 0 vs 3 mites'!J$8,FALSE)</f>
        <v>4.6501518080000004</v>
      </c>
      <c r="K127" s="11">
        <f>VLOOKUP($B127,data!$B$3:$Q$15316,'diff expr 0 vs 3 mites'!K$8,FALSE)</f>
        <v>4.8537601439999998</v>
      </c>
      <c r="L127" s="11">
        <f>VLOOKUP($B127,data!$B$3:$Q$15316,'diff expr 0 vs 3 mites'!L$8,FALSE)</f>
        <v>1.660153787</v>
      </c>
      <c r="M127" s="11">
        <f>VLOOKUP($B127,data!$B$3:$Q$15316,'diff expr 0 vs 3 mites'!M$8,FALSE)</f>
        <v>4.9042404260000003</v>
      </c>
      <c r="N127" s="11">
        <f>VLOOKUP($B127,data!$B$3:$Q$15316,'diff expr 0 vs 3 mites'!N$8,FALSE)</f>
        <v>9.0993106929999996</v>
      </c>
      <c r="O127" s="11">
        <f>VLOOKUP($B127,data!$B$3:$Q$15316,'diff expr 0 vs 3 mites'!O$8,FALSE)</f>
        <v>6.6825147950000003</v>
      </c>
      <c r="P127" s="11">
        <f>VLOOKUP($B127,data!$B$3:$Q$15316,'diff expr 0 vs 3 mites'!P$8,FALSE)</f>
        <v>7.728993107</v>
      </c>
      <c r="R127" s="27" t="s">
        <v>27749</v>
      </c>
      <c r="T127" s="2">
        <f t="shared" si="44"/>
        <v>2</v>
      </c>
      <c r="U127" s="2">
        <f t="shared" si="45"/>
        <v>6</v>
      </c>
      <c r="V127" s="2">
        <f t="shared" si="46"/>
        <v>3</v>
      </c>
      <c r="W127" s="2">
        <f t="shared" si="47"/>
        <v>4</v>
      </c>
      <c r="X127" s="2">
        <f t="shared" si="48"/>
        <v>1</v>
      </c>
      <c r="Y127" s="2">
        <f t="shared" si="49"/>
        <v>5</v>
      </c>
      <c r="Z127" s="2">
        <f t="shared" si="50"/>
        <v>9</v>
      </c>
      <c r="AA127" s="2">
        <f t="shared" si="51"/>
        <v>7</v>
      </c>
      <c r="AB127" s="2">
        <f t="shared" si="52"/>
        <v>8</v>
      </c>
      <c r="AC127" s="2"/>
      <c r="AD127" s="2">
        <f t="shared" si="53"/>
        <v>0</v>
      </c>
      <c r="AE127" s="2">
        <f t="shared" si="54"/>
        <v>0</v>
      </c>
      <c r="AF127" s="2">
        <f t="shared" si="55"/>
        <v>0</v>
      </c>
      <c r="AG127" s="2">
        <f t="shared" si="56"/>
        <v>0</v>
      </c>
      <c r="AH127" s="2">
        <f t="shared" si="57"/>
        <v>0</v>
      </c>
      <c r="AI127" s="2">
        <f t="shared" si="58"/>
        <v>0</v>
      </c>
      <c r="AJ127" s="2">
        <f t="shared" si="59"/>
        <v>0</v>
      </c>
      <c r="AK127" s="2">
        <f t="shared" si="60"/>
        <v>0</v>
      </c>
      <c r="AL127" s="2">
        <f t="shared" si="61"/>
        <v>0</v>
      </c>
      <c r="AM127" s="2"/>
      <c r="AN127" s="2">
        <f t="shared" si="62"/>
        <v>2</v>
      </c>
      <c r="AO127" s="2">
        <f t="shared" si="63"/>
        <v>6</v>
      </c>
      <c r="AP127" s="2">
        <f t="shared" si="64"/>
        <v>3</v>
      </c>
      <c r="AQ127" s="2">
        <f t="shared" si="65"/>
        <v>4</v>
      </c>
      <c r="AR127" s="2">
        <f t="shared" si="66"/>
        <v>1</v>
      </c>
      <c r="AS127" s="2">
        <f t="shared" si="67"/>
        <v>5</v>
      </c>
      <c r="AT127" s="2">
        <f t="shared" si="68"/>
        <v>9</v>
      </c>
      <c r="AU127" s="2">
        <f t="shared" si="69"/>
        <v>7</v>
      </c>
      <c r="AV127" s="2">
        <f t="shared" si="70"/>
        <v>8</v>
      </c>
      <c r="AW127" s="2"/>
      <c r="AX127" s="5">
        <f t="shared" si="71"/>
        <v>4</v>
      </c>
      <c r="AY127" s="2">
        <f t="shared" si="72"/>
        <v>5</v>
      </c>
      <c r="AZ127" s="2">
        <f t="shared" si="73"/>
        <v>15</v>
      </c>
      <c r="BA127" s="2">
        <f t="shared" si="78"/>
        <v>30</v>
      </c>
      <c r="BB127" s="2">
        <f t="shared" si="79"/>
        <v>15</v>
      </c>
      <c r="BC127" s="2">
        <f t="shared" si="80"/>
        <v>5</v>
      </c>
      <c r="BD127" s="2">
        <f t="shared" si="81"/>
        <v>5</v>
      </c>
      <c r="BE127" s="19">
        <f t="shared" si="82"/>
        <v>10</v>
      </c>
      <c r="BF127" s="19">
        <f t="shared" si="83"/>
        <v>4.0824829046386304</v>
      </c>
      <c r="BG127" s="31">
        <f t="shared" si="84"/>
        <v>-1.2247448713915889</v>
      </c>
      <c r="BH127" s="32">
        <f t="shared" si="74"/>
        <v>0.1103356809599234</v>
      </c>
      <c r="BI127" s="62">
        <f t="shared" si="75"/>
        <v>5.1267605633802817E-2</v>
      </c>
      <c r="BJ127" s="62" t="str">
        <f t="shared" si="85"/>
        <v/>
      </c>
      <c r="BK127" s="73" t="str">
        <f t="shared" si="86"/>
        <v/>
      </c>
      <c r="BM127" s="11">
        <f t="shared" si="76"/>
        <v>0.11674271891917636</v>
      </c>
    </row>
    <row r="128" spans="1:65">
      <c r="A128" s="30" t="s">
        <v>437</v>
      </c>
      <c r="B128" s="30" t="s">
        <v>438</v>
      </c>
      <c r="C128" s="30" t="s">
        <v>439</v>
      </c>
      <c r="D128" s="30" t="s">
        <v>440</v>
      </c>
      <c r="E128" s="30" t="s">
        <v>432</v>
      </c>
      <c r="F128" s="11" t="str">
        <f t="shared" si="77"/>
        <v>JNK cascade</v>
      </c>
      <c r="H128" s="11">
        <f>VLOOKUP($B128,data!$B$3:$Q$15316,'diff expr 0 vs 3 mites'!H$8,FALSE)</f>
        <v>0.35259349699999998</v>
      </c>
      <c r="I128" s="11">
        <f>VLOOKUP($B128,data!$B$3:$Q$15316,'diff expr 0 vs 3 mites'!I$8,FALSE)</f>
        <v>0.28885248499999999</v>
      </c>
      <c r="J128" s="11">
        <f>VLOOKUP($B128,data!$B$3:$Q$15316,'diff expr 0 vs 3 mites'!J$8,FALSE)</f>
        <v>0.29311239900000002</v>
      </c>
      <c r="K128" s="11">
        <f>VLOOKUP($B128,data!$B$3:$Q$15316,'diff expr 0 vs 3 mites'!K$8,FALSE)</f>
        <v>0.35567549900000001</v>
      </c>
      <c r="L128" s="11">
        <f>VLOOKUP($B128,data!$B$3:$Q$15316,'diff expr 0 vs 3 mites'!L$8,FALSE)</f>
        <v>4.133447962</v>
      </c>
      <c r="M128" s="11">
        <f>VLOOKUP($B128,data!$B$3:$Q$15316,'diff expr 0 vs 3 mites'!M$8,FALSE)</f>
        <v>1.1310357049999999</v>
      </c>
      <c r="N128" s="11">
        <f>VLOOKUP($B128,data!$B$3:$Q$15316,'diff expr 0 vs 3 mites'!N$8,FALSE)</f>
        <v>2.2810977060000002</v>
      </c>
      <c r="O128" s="11">
        <f>VLOOKUP($B128,data!$B$3:$Q$15316,'diff expr 0 vs 3 mites'!O$8,FALSE)</f>
        <v>0.26688404999999998</v>
      </c>
      <c r="P128" s="11">
        <f>VLOOKUP($B128,data!$B$3:$Q$15316,'diff expr 0 vs 3 mites'!P$8,FALSE)</f>
        <v>1.351559534</v>
      </c>
      <c r="R128" s="27" t="s">
        <v>27749</v>
      </c>
      <c r="T128" s="2">
        <f t="shared" si="44"/>
        <v>4</v>
      </c>
      <c r="U128" s="2">
        <f t="shared" si="45"/>
        <v>2</v>
      </c>
      <c r="V128" s="2">
        <f t="shared" si="46"/>
        <v>3</v>
      </c>
      <c r="W128" s="2">
        <f t="shared" si="47"/>
        <v>5</v>
      </c>
      <c r="X128" s="2">
        <f t="shared" si="48"/>
        <v>9</v>
      </c>
      <c r="Y128" s="2">
        <f t="shared" si="49"/>
        <v>6</v>
      </c>
      <c r="Z128" s="2">
        <f t="shared" si="50"/>
        <v>8</v>
      </c>
      <c r="AA128" s="2">
        <f t="shared" si="51"/>
        <v>1</v>
      </c>
      <c r="AB128" s="2">
        <f t="shared" si="52"/>
        <v>7</v>
      </c>
      <c r="AC128" s="2"/>
      <c r="AD128" s="2">
        <f t="shared" si="53"/>
        <v>0</v>
      </c>
      <c r="AE128" s="2">
        <f t="shared" si="54"/>
        <v>0</v>
      </c>
      <c r="AF128" s="2">
        <f t="shared" si="55"/>
        <v>0</v>
      </c>
      <c r="AG128" s="2">
        <f t="shared" si="56"/>
        <v>0</v>
      </c>
      <c r="AH128" s="2">
        <f t="shared" si="57"/>
        <v>0</v>
      </c>
      <c r="AI128" s="2">
        <f t="shared" si="58"/>
        <v>0</v>
      </c>
      <c r="AJ128" s="2">
        <f t="shared" si="59"/>
        <v>0</v>
      </c>
      <c r="AK128" s="2">
        <f t="shared" si="60"/>
        <v>0</v>
      </c>
      <c r="AL128" s="2">
        <f t="shared" si="61"/>
        <v>0</v>
      </c>
      <c r="AM128" s="2"/>
      <c r="AN128" s="2">
        <f t="shared" si="62"/>
        <v>4</v>
      </c>
      <c r="AO128" s="2">
        <f t="shared" si="63"/>
        <v>2</v>
      </c>
      <c r="AP128" s="2">
        <f t="shared" si="64"/>
        <v>3</v>
      </c>
      <c r="AQ128" s="2">
        <f t="shared" si="65"/>
        <v>5</v>
      </c>
      <c r="AR128" s="2">
        <f t="shared" si="66"/>
        <v>9</v>
      </c>
      <c r="AS128" s="2">
        <f t="shared" si="67"/>
        <v>6</v>
      </c>
      <c r="AT128" s="2">
        <f t="shared" si="68"/>
        <v>8</v>
      </c>
      <c r="AU128" s="2">
        <f t="shared" si="69"/>
        <v>1</v>
      </c>
      <c r="AV128" s="2">
        <f t="shared" si="70"/>
        <v>7</v>
      </c>
      <c r="AW128" s="2"/>
      <c r="AX128" s="5">
        <f t="shared" si="71"/>
        <v>4</v>
      </c>
      <c r="AY128" s="2">
        <f t="shared" si="72"/>
        <v>5</v>
      </c>
      <c r="AZ128" s="2">
        <f t="shared" si="73"/>
        <v>14</v>
      </c>
      <c r="BA128" s="2">
        <f t="shared" si="78"/>
        <v>31</v>
      </c>
      <c r="BB128" s="2">
        <f t="shared" si="79"/>
        <v>16</v>
      </c>
      <c r="BC128" s="2">
        <f t="shared" si="80"/>
        <v>4</v>
      </c>
      <c r="BD128" s="2">
        <f t="shared" si="81"/>
        <v>4</v>
      </c>
      <c r="BE128" s="19">
        <f t="shared" si="82"/>
        <v>10</v>
      </c>
      <c r="BF128" s="19">
        <f t="shared" si="83"/>
        <v>4.0824829046386304</v>
      </c>
      <c r="BG128" s="31">
        <f t="shared" si="84"/>
        <v>-1.4696938456699067</v>
      </c>
      <c r="BH128" s="32">
        <f t="shared" si="74"/>
        <v>7.0822345147568383E-2</v>
      </c>
      <c r="BI128" s="62">
        <f t="shared" si="75"/>
        <v>3.8873239436619716E-2</v>
      </c>
      <c r="BJ128" s="62" t="str">
        <f t="shared" si="85"/>
        <v/>
      </c>
      <c r="BK128" s="73" t="str">
        <f t="shared" si="86"/>
        <v/>
      </c>
      <c r="BM128" s="11">
        <f t="shared" si="76"/>
        <v>0.75450780849210275</v>
      </c>
    </row>
    <row r="129" spans="1:65">
      <c r="A129" s="30" t="s">
        <v>441</v>
      </c>
      <c r="B129" s="30" t="s">
        <v>442</v>
      </c>
      <c r="C129" s="30" t="s">
        <v>443</v>
      </c>
      <c r="D129" s="30" t="s">
        <v>444</v>
      </c>
      <c r="E129" s="30" t="s">
        <v>432</v>
      </c>
      <c r="F129" s="11" t="str">
        <f t="shared" si="77"/>
        <v>JNK cascade</v>
      </c>
      <c r="H129" s="11">
        <f>VLOOKUP($B129,data!$B$3:$Q$15316,'diff expr 0 vs 3 mites'!H$8,FALSE)</f>
        <v>8.6755522700000007</v>
      </c>
      <c r="I129" s="11">
        <f>VLOOKUP($B129,data!$B$3:$Q$15316,'diff expr 0 vs 3 mites'!I$8,FALSE)</f>
        <v>3.8416472760000002</v>
      </c>
      <c r="J129" s="11">
        <f>VLOOKUP($B129,data!$B$3:$Q$15316,'diff expr 0 vs 3 mites'!J$8,FALSE)</f>
        <v>4.2229624240000003</v>
      </c>
      <c r="K129" s="11">
        <f>VLOOKUP($B129,data!$B$3:$Q$15316,'diff expr 0 vs 3 mites'!K$8,FALSE)</f>
        <v>4.2155431029999999</v>
      </c>
      <c r="L129" s="11">
        <f>VLOOKUP($B129,data!$B$3:$Q$15316,'diff expr 0 vs 3 mites'!L$8,FALSE)</f>
        <v>1.9525207710000001</v>
      </c>
      <c r="M129" s="11">
        <f>VLOOKUP($B129,data!$B$3:$Q$15316,'diff expr 0 vs 3 mites'!M$8,FALSE)</f>
        <v>1.441979559</v>
      </c>
      <c r="N129" s="11">
        <f>VLOOKUP($B129,data!$B$3:$Q$15316,'diff expr 0 vs 3 mites'!N$8,FALSE)</f>
        <v>6.1957647680000001</v>
      </c>
      <c r="O129" s="11">
        <f>VLOOKUP($B129,data!$B$3:$Q$15316,'diff expr 0 vs 3 mites'!O$8,FALSE)</f>
        <v>2.518047895</v>
      </c>
      <c r="P129" s="11">
        <f>VLOOKUP($B129,data!$B$3:$Q$15316,'diff expr 0 vs 3 mites'!P$8,FALSE)</f>
        <v>12.586338720000001</v>
      </c>
      <c r="R129" s="27" t="s">
        <v>27749</v>
      </c>
      <c r="T129" s="2">
        <f t="shared" si="44"/>
        <v>8</v>
      </c>
      <c r="U129" s="2">
        <f t="shared" si="45"/>
        <v>4</v>
      </c>
      <c r="V129" s="2">
        <f t="shared" si="46"/>
        <v>6</v>
      </c>
      <c r="W129" s="2">
        <f t="shared" si="47"/>
        <v>5</v>
      </c>
      <c r="X129" s="2">
        <f t="shared" si="48"/>
        <v>2</v>
      </c>
      <c r="Y129" s="2">
        <f t="shared" si="49"/>
        <v>1</v>
      </c>
      <c r="Z129" s="2">
        <f t="shared" si="50"/>
        <v>7</v>
      </c>
      <c r="AA129" s="2">
        <f t="shared" si="51"/>
        <v>3</v>
      </c>
      <c r="AB129" s="2">
        <f t="shared" si="52"/>
        <v>9</v>
      </c>
      <c r="AC129" s="2"/>
      <c r="AD129" s="2">
        <f t="shared" si="53"/>
        <v>0</v>
      </c>
      <c r="AE129" s="2">
        <f t="shared" si="54"/>
        <v>0</v>
      </c>
      <c r="AF129" s="2">
        <f t="shared" si="55"/>
        <v>0</v>
      </c>
      <c r="AG129" s="2">
        <f t="shared" si="56"/>
        <v>0</v>
      </c>
      <c r="AH129" s="2">
        <f t="shared" si="57"/>
        <v>0</v>
      </c>
      <c r="AI129" s="2">
        <f t="shared" si="58"/>
        <v>0</v>
      </c>
      <c r="AJ129" s="2">
        <f t="shared" si="59"/>
        <v>0</v>
      </c>
      <c r="AK129" s="2">
        <f t="shared" si="60"/>
        <v>0</v>
      </c>
      <c r="AL129" s="2">
        <f t="shared" si="61"/>
        <v>0</v>
      </c>
      <c r="AM129" s="2"/>
      <c r="AN129" s="2">
        <f t="shared" si="62"/>
        <v>8</v>
      </c>
      <c r="AO129" s="2">
        <f t="shared" si="63"/>
        <v>4</v>
      </c>
      <c r="AP129" s="2">
        <f t="shared" si="64"/>
        <v>6</v>
      </c>
      <c r="AQ129" s="2">
        <f t="shared" si="65"/>
        <v>5</v>
      </c>
      <c r="AR129" s="2">
        <f t="shared" si="66"/>
        <v>2</v>
      </c>
      <c r="AS129" s="2">
        <f t="shared" si="67"/>
        <v>1</v>
      </c>
      <c r="AT129" s="2">
        <f t="shared" si="68"/>
        <v>7</v>
      </c>
      <c r="AU129" s="2">
        <f t="shared" si="69"/>
        <v>3</v>
      </c>
      <c r="AV129" s="2">
        <f t="shared" si="70"/>
        <v>9</v>
      </c>
      <c r="AW129" s="2"/>
      <c r="AX129" s="5">
        <f t="shared" si="71"/>
        <v>4</v>
      </c>
      <c r="AY129" s="2">
        <f t="shared" si="72"/>
        <v>5</v>
      </c>
      <c r="AZ129" s="2">
        <f t="shared" si="73"/>
        <v>23</v>
      </c>
      <c r="BA129" s="2">
        <f t="shared" si="78"/>
        <v>22</v>
      </c>
      <c r="BB129" s="2">
        <f t="shared" si="79"/>
        <v>7</v>
      </c>
      <c r="BC129" s="2">
        <f t="shared" si="80"/>
        <v>13</v>
      </c>
      <c r="BD129" s="2">
        <f t="shared" si="81"/>
        <v>7</v>
      </c>
      <c r="BE129" s="19">
        <f t="shared" si="82"/>
        <v>10</v>
      </c>
      <c r="BF129" s="19">
        <f t="shared" si="83"/>
        <v>4.0824829046386304</v>
      </c>
      <c r="BG129" s="31">
        <f t="shared" si="84"/>
        <v>-0.73484692283495334</v>
      </c>
      <c r="BH129" s="32">
        <f t="shared" si="74"/>
        <v>0.23121636322523817</v>
      </c>
      <c r="BI129" s="62">
        <f t="shared" si="75"/>
        <v>6.8450704225352113E-2</v>
      </c>
      <c r="BJ129" s="62" t="str">
        <f t="shared" si="85"/>
        <v/>
      </c>
      <c r="BK129" s="73" t="str">
        <f t="shared" si="86"/>
        <v/>
      </c>
      <c r="BM129" s="11">
        <f t="shared" si="76"/>
        <v>-2.5609385277529248E-2</v>
      </c>
    </row>
    <row r="130" spans="1:65">
      <c r="A130" s="30" t="s">
        <v>445</v>
      </c>
      <c r="B130" s="30" t="s">
        <v>446</v>
      </c>
      <c r="C130" s="30" t="s">
        <v>447</v>
      </c>
      <c r="D130" s="30" t="s">
        <v>448</v>
      </c>
      <c r="E130" s="30" t="s">
        <v>432</v>
      </c>
      <c r="F130" s="11" t="str">
        <f t="shared" si="77"/>
        <v>JNK cascade</v>
      </c>
      <c r="H130" s="11">
        <f>VLOOKUP($B130,data!$B$3:$Q$15316,'diff expr 0 vs 3 mites'!H$8,FALSE)</f>
        <v>21.836556559999998</v>
      </c>
      <c r="I130" s="11">
        <f>VLOOKUP($B130,data!$B$3:$Q$15316,'diff expr 0 vs 3 mites'!I$8,FALSE)</f>
        <v>21.696522959999999</v>
      </c>
      <c r="J130" s="11">
        <f>VLOOKUP($B130,data!$B$3:$Q$15316,'diff expr 0 vs 3 mites'!J$8,FALSE)</f>
        <v>17.041513250000001</v>
      </c>
      <c r="K130" s="11">
        <f>VLOOKUP($B130,data!$B$3:$Q$15316,'diff expr 0 vs 3 mites'!K$8,FALSE)</f>
        <v>16.923372000000001</v>
      </c>
      <c r="L130" s="11">
        <f>VLOOKUP($B130,data!$B$3:$Q$15316,'diff expr 0 vs 3 mites'!L$8,FALSE)</f>
        <v>27.185302920000002</v>
      </c>
      <c r="M130" s="11">
        <f>VLOOKUP($B130,data!$B$3:$Q$15316,'diff expr 0 vs 3 mites'!M$8,FALSE)</f>
        <v>15.78222418</v>
      </c>
      <c r="N130" s="11">
        <f>VLOOKUP($B130,data!$B$3:$Q$15316,'diff expr 0 vs 3 mites'!N$8,FALSE)</f>
        <v>34.505905290000001</v>
      </c>
      <c r="O130" s="11">
        <f>VLOOKUP($B130,data!$B$3:$Q$15316,'diff expr 0 vs 3 mites'!O$8,FALSE)</f>
        <v>8.7541860489999994</v>
      </c>
      <c r="P130" s="11">
        <f>VLOOKUP($B130,data!$B$3:$Q$15316,'diff expr 0 vs 3 mites'!P$8,FALSE)</f>
        <v>22.976158940000001</v>
      </c>
      <c r="R130" s="27" t="s">
        <v>27749</v>
      </c>
      <c r="T130" s="2">
        <f t="shared" si="44"/>
        <v>6</v>
      </c>
      <c r="U130" s="2">
        <f t="shared" si="45"/>
        <v>5</v>
      </c>
      <c r="V130" s="2">
        <f t="shared" si="46"/>
        <v>4</v>
      </c>
      <c r="W130" s="2">
        <f t="shared" si="47"/>
        <v>3</v>
      </c>
      <c r="X130" s="2">
        <f t="shared" si="48"/>
        <v>8</v>
      </c>
      <c r="Y130" s="2">
        <f t="shared" si="49"/>
        <v>2</v>
      </c>
      <c r="Z130" s="2">
        <f t="shared" si="50"/>
        <v>9</v>
      </c>
      <c r="AA130" s="2">
        <f t="shared" si="51"/>
        <v>1</v>
      </c>
      <c r="AB130" s="2">
        <f t="shared" si="52"/>
        <v>7</v>
      </c>
      <c r="AC130" s="2"/>
      <c r="AD130" s="2">
        <f t="shared" si="53"/>
        <v>0</v>
      </c>
      <c r="AE130" s="2">
        <f t="shared" si="54"/>
        <v>0</v>
      </c>
      <c r="AF130" s="2">
        <f t="shared" si="55"/>
        <v>0</v>
      </c>
      <c r="AG130" s="2">
        <f t="shared" si="56"/>
        <v>0</v>
      </c>
      <c r="AH130" s="2">
        <f t="shared" si="57"/>
        <v>0</v>
      </c>
      <c r="AI130" s="2">
        <f t="shared" si="58"/>
        <v>0</v>
      </c>
      <c r="AJ130" s="2">
        <f t="shared" si="59"/>
        <v>0</v>
      </c>
      <c r="AK130" s="2">
        <f t="shared" si="60"/>
        <v>0</v>
      </c>
      <c r="AL130" s="2">
        <f t="shared" si="61"/>
        <v>0</v>
      </c>
      <c r="AM130" s="2"/>
      <c r="AN130" s="2">
        <f t="shared" si="62"/>
        <v>6</v>
      </c>
      <c r="AO130" s="2">
        <f t="shared" si="63"/>
        <v>5</v>
      </c>
      <c r="AP130" s="2">
        <f t="shared" si="64"/>
        <v>4</v>
      </c>
      <c r="AQ130" s="2">
        <f t="shared" si="65"/>
        <v>3</v>
      </c>
      <c r="AR130" s="2">
        <f t="shared" si="66"/>
        <v>8</v>
      </c>
      <c r="AS130" s="2">
        <f t="shared" si="67"/>
        <v>2</v>
      </c>
      <c r="AT130" s="2">
        <f t="shared" si="68"/>
        <v>9</v>
      </c>
      <c r="AU130" s="2">
        <f t="shared" si="69"/>
        <v>1</v>
      </c>
      <c r="AV130" s="2">
        <f t="shared" si="70"/>
        <v>7</v>
      </c>
      <c r="AW130" s="2"/>
      <c r="AX130" s="5">
        <f t="shared" si="71"/>
        <v>4</v>
      </c>
      <c r="AY130" s="2">
        <f t="shared" si="72"/>
        <v>5</v>
      </c>
      <c r="AZ130" s="2">
        <f t="shared" si="73"/>
        <v>18</v>
      </c>
      <c r="BA130" s="2">
        <f t="shared" si="78"/>
        <v>27</v>
      </c>
      <c r="BB130" s="2">
        <f t="shared" si="79"/>
        <v>12</v>
      </c>
      <c r="BC130" s="2">
        <f t="shared" si="80"/>
        <v>8</v>
      </c>
      <c r="BD130" s="2">
        <f t="shared" si="81"/>
        <v>8</v>
      </c>
      <c r="BE130" s="19">
        <f t="shared" si="82"/>
        <v>10</v>
      </c>
      <c r="BF130" s="19">
        <f t="shared" si="83"/>
        <v>4.0824829046386304</v>
      </c>
      <c r="BG130" s="31">
        <f t="shared" si="84"/>
        <v>-0.4898979485566356</v>
      </c>
      <c r="BH130" s="32">
        <f t="shared" si="74"/>
        <v>0.31210305738320299</v>
      </c>
      <c r="BI130" s="62">
        <f t="shared" si="75"/>
        <v>7.6619718309859156E-2</v>
      </c>
      <c r="BJ130" s="62" t="str">
        <f t="shared" si="85"/>
        <v/>
      </c>
      <c r="BK130" s="73" t="str">
        <f t="shared" si="86"/>
        <v/>
      </c>
      <c r="BM130" s="11">
        <f t="shared" si="76"/>
        <v>5.2037350612346808E-2</v>
      </c>
    </row>
    <row r="131" spans="1:65">
      <c r="A131" s="30" t="s">
        <v>449</v>
      </c>
      <c r="B131" s="30" t="s">
        <v>450</v>
      </c>
      <c r="C131" s="30" t="s">
        <v>451</v>
      </c>
      <c r="D131" s="30" t="s">
        <v>452</v>
      </c>
      <c r="E131" s="30" t="s">
        <v>432</v>
      </c>
      <c r="F131" s="11" t="str">
        <f t="shared" si="77"/>
        <v>JNK cascade</v>
      </c>
      <c r="H131" s="11">
        <f>VLOOKUP($B131,data!$B$3:$Q$15316,'diff expr 0 vs 3 mites'!H$8,FALSE)</f>
        <v>1.177447132</v>
      </c>
      <c r="I131" s="11">
        <f>VLOOKUP($B131,data!$B$3:$Q$15316,'diff expr 0 vs 3 mites'!I$8,FALSE)</f>
        <v>1.1308998450000001</v>
      </c>
      <c r="J131" s="11">
        <f>VLOOKUP($B131,data!$B$3:$Q$15316,'diff expr 0 vs 3 mites'!J$8,FALSE)</f>
        <v>0.65112579699999995</v>
      </c>
      <c r="K131" s="11">
        <f>VLOOKUP($B131,data!$B$3:$Q$15316,'diff expr 0 vs 3 mites'!K$8,FALSE)</f>
        <v>0.64245889599999995</v>
      </c>
      <c r="L131" s="11">
        <f>VLOOKUP($B131,data!$B$3:$Q$15316,'diff expr 0 vs 3 mites'!L$8,FALSE)</f>
        <v>3.060708236</v>
      </c>
      <c r="M131" s="11">
        <f>VLOOKUP($B131,data!$B$3:$Q$15316,'diff expr 0 vs 3 mites'!M$8,FALSE)</f>
        <v>0.39311311100000002</v>
      </c>
      <c r="N131" s="11">
        <f>VLOOKUP($B131,data!$B$3:$Q$15316,'diff expr 0 vs 3 mites'!N$8,FALSE)</f>
        <v>1.765869074</v>
      </c>
      <c r="O131" s="11">
        <f>VLOOKUP($B131,data!$B$3:$Q$15316,'diff expr 0 vs 3 mites'!O$8,FALSE)</f>
        <v>1.0366410660000001</v>
      </c>
      <c r="P131" s="11">
        <f>VLOOKUP($B131,data!$B$3:$Q$15316,'diff expr 0 vs 3 mites'!P$8,FALSE)</f>
        <v>0</v>
      </c>
      <c r="R131" s="27" t="s">
        <v>27749</v>
      </c>
      <c r="T131" s="2">
        <f t="shared" si="44"/>
        <v>7</v>
      </c>
      <c r="U131" s="2">
        <f t="shared" si="45"/>
        <v>6</v>
      </c>
      <c r="V131" s="2">
        <f t="shared" si="46"/>
        <v>4</v>
      </c>
      <c r="W131" s="2">
        <f t="shared" si="47"/>
        <v>3</v>
      </c>
      <c r="X131" s="2">
        <f t="shared" si="48"/>
        <v>9</v>
      </c>
      <c r="Y131" s="2">
        <f t="shared" si="49"/>
        <v>2</v>
      </c>
      <c r="Z131" s="2">
        <f t="shared" si="50"/>
        <v>8</v>
      </c>
      <c r="AA131" s="2">
        <f t="shared" si="51"/>
        <v>5</v>
      </c>
      <c r="AB131" s="2">
        <f t="shared" si="52"/>
        <v>1</v>
      </c>
      <c r="AC131" s="2"/>
      <c r="AD131" s="2">
        <f t="shared" si="53"/>
        <v>0</v>
      </c>
      <c r="AE131" s="2">
        <f t="shared" si="54"/>
        <v>0</v>
      </c>
      <c r="AF131" s="2">
        <f t="shared" si="55"/>
        <v>0</v>
      </c>
      <c r="AG131" s="2">
        <f t="shared" si="56"/>
        <v>0</v>
      </c>
      <c r="AH131" s="2">
        <f t="shared" si="57"/>
        <v>0</v>
      </c>
      <c r="AI131" s="2">
        <f t="shared" si="58"/>
        <v>0</v>
      </c>
      <c r="AJ131" s="2">
        <f t="shared" si="59"/>
        <v>0</v>
      </c>
      <c r="AK131" s="2">
        <f t="shared" si="60"/>
        <v>0</v>
      </c>
      <c r="AL131" s="2">
        <f t="shared" si="61"/>
        <v>0</v>
      </c>
      <c r="AM131" s="2"/>
      <c r="AN131" s="2">
        <f t="shared" si="62"/>
        <v>7</v>
      </c>
      <c r="AO131" s="2">
        <f t="shared" si="63"/>
        <v>6</v>
      </c>
      <c r="AP131" s="2">
        <f t="shared" si="64"/>
        <v>4</v>
      </c>
      <c r="AQ131" s="2">
        <f t="shared" si="65"/>
        <v>3</v>
      </c>
      <c r="AR131" s="2">
        <f t="shared" si="66"/>
        <v>9</v>
      </c>
      <c r="AS131" s="2">
        <f t="shared" si="67"/>
        <v>2</v>
      </c>
      <c r="AT131" s="2">
        <f t="shared" si="68"/>
        <v>8</v>
      </c>
      <c r="AU131" s="2">
        <f t="shared" si="69"/>
        <v>5</v>
      </c>
      <c r="AV131" s="2">
        <f t="shared" si="70"/>
        <v>1</v>
      </c>
      <c r="AW131" s="2"/>
      <c r="AX131" s="5">
        <f t="shared" si="71"/>
        <v>4</v>
      </c>
      <c r="AY131" s="2">
        <f t="shared" si="72"/>
        <v>5</v>
      </c>
      <c r="AZ131" s="2">
        <f t="shared" si="73"/>
        <v>20</v>
      </c>
      <c r="BA131" s="2">
        <f t="shared" si="78"/>
        <v>25</v>
      </c>
      <c r="BB131" s="2">
        <f t="shared" si="79"/>
        <v>10</v>
      </c>
      <c r="BC131" s="2">
        <f t="shared" si="80"/>
        <v>10</v>
      </c>
      <c r="BD131" s="2">
        <f t="shared" si="81"/>
        <v>10</v>
      </c>
      <c r="BE131" s="19">
        <f t="shared" si="82"/>
        <v>10</v>
      </c>
      <c r="BF131" s="19">
        <f t="shared" si="83"/>
        <v>4.0824829046386304</v>
      </c>
      <c r="BG131" s="31">
        <f t="shared" si="84"/>
        <v>0</v>
      </c>
      <c r="BH131" s="32">
        <f t="shared" si="74"/>
        <v>0.5</v>
      </c>
      <c r="BI131" s="62">
        <f t="shared" si="75"/>
        <v>9.5774647887323941E-2</v>
      </c>
      <c r="BJ131" s="62" t="str">
        <f t="shared" si="85"/>
        <v/>
      </c>
      <c r="BK131" s="73" t="str">
        <f t="shared" si="86"/>
        <v/>
      </c>
      <c r="BM131" s="11">
        <f t="shared" si="76"/>
        <v>0.142874268586756</v>
      </c>
    </row>
    <row r="132" spans="1:65">
      <c r="A132" s="30" t="s">
        <v>453</v>
      </c>
      <c r="B132" s="30" t="s">
        <v>454</v>
      </c>
      <c r="C132" s="30" t="s">
        <v>455</v>
      </c>
      <c r="D132" s="30" t="s">
        <v>456</v>
      </c>
      <c r="E132" s="30" t="s">
        <v>432</v>
      </c>
      <c r="F132" s="11" t="str">
        <f t="shared" si="77"/>
        <v>JNK cascade</v>
      </c>
      <c r="H132" s="11">
        <f>VLOOKUP($B132,data!$B$3:$Q$15316,'diff expr 0 vs 3 mites'!H$8,FALSE)</f>
        <v>2.279592412</v>
      </c>
      <c r="I132" s="11">
        <f>VLOOKUP($B132,data!$B$3:$Q$15316,'diff expr 0 vs 3 mites'!I$8,FALSE)</f>
        <v>2.1894746999999999</v>
      </c>
      <c r="J132" s="11">
        <f>VLOOKUP($B132,data!$B$3:$Q$15316,'diff expr 0 vs 3 mites'!J$8,FALSE)</f>
        <v>1.1205420690000001</v>
      </c>
      <c r="K132" s="11">
        <f>VLOOKUP($B132,data!$B$3:$Q$15316,'diff expr 0 vs 3 mites'!K$8,FALSE)</f>
        <v>2.1322805229999999</v>
      </c>
      <c r="L132" s="11">
        <f>VLOOKUP($B132,data!$B$3:$Q$15316,'diff expr 0 vs 3 mites'!L$8,FALSE)</f>
        <v>94.810776050000001</v>
      </c>
      <c r="M132" s="11">
        <f>VLOOKUP($B132,data!$B$3:$Q$15316,'diff expr 0 vs 3 mites'!M$8,FALSE)</f>
        <v>3.0443410709999998</v>
      </c>
      <c r="N132" s="11">
        <f>VLOOKUP($B132,data!$B$3:$Q$15316,'diff expr 0 vs 3 mites'!N$8,FALSE)</f>
        <v>88.129186799999999</v>
      </c>
      <c r="O132" s="11">
        <f>VLOOKUP($B132,data!$B$3:$Q$15316,'diff expr 0 vs 3 mites'!O$8,FALSE)</f>
        <v>2.9847473999999998</v>
      </c>
      <c r="P132" s="11">
        <f>VLOOKUP($B132,data!$B$3:$Q$15316,'diff expr 0 vs 3 mites'!P$8,FALSE)</f>
        <v>65.549782129999997</v>
      </c>
      <c r="R132" s="27" t="s">
        <v>27749</v>
      </c>
      <c r="T132" s="2">
        <f t="shared" si="44"/>
        <v>4</v>
      </c>
      <c r="U132" s="2">
        <f t="shared" si="45"/>
        <v>3</v>
      </c>
      <c r="V132" s="2">
        <f t="shared" si="46"/>
        <v>1</v>
      </c>
      <c r="W132" s="2">
        <f t="shared" si="47"/>
        <v>2</v>
      </c>
      <c r="X132" s="2">
        <f t="shared" si="48"/>
        <v>9</v>
      </c>
      <c r="Y132" s="2">
        <f t="shared" si="49"/>
        <v>6</v>
      </c>
      <c r="Z132" s="2">
        <f t="shared" si="50"/>
        <v>8</v>
      </c>
      <c r="AA132" s="2">
        <f t="shared" si="51"/>
        <v>5</v>
      </c>
      <c r="AB132" s="2">
        <f t="shared" si="52"/>
        <v>7</v>
      </c>
      <c r="AC132" s="2"/>
      <c r="AD132" s="2">
        <f t="shared" si="53"/>
        <v>0</v>
      </c>
      <c r="AE132" s="2">
        <f t="shared" si="54"/>
        <v>0</v>
      </c>
      <c r="AF132" s="2">
        <f t="shared" si="55"/>
        <v>0</v>
      </c>
      <c r="AG132" s="2">
        <f t="shared" si="56"/>
        <v>0</v>
      </c>
      <c r="AH132" s="2">
        <f t="shared" si="57"/>
        <v>0</v>
      </c>
      <c r="AI132" s="2">
        <f t="shared" si="58"/>
        <v>0</v>
      </c>
      <c r="AJ132" s="2">
        <f t="shared" si="59"/>
        <v>0</v>
      </c>
      <c r="AK132" s="2">
        <f t="shared" si="60"/>
        <v>0</v>
      </c>
      <c r="AL132" s="2">
        <f t="shared" si="61"/>
        <v>0</v>
      </c>
      <c r="AM132" s="2"/>
      <c r="AN132" s="2">
        <f t="shared" si="62"/>
        <v>4</v>
      </c>
      <c r="AO132" s="2">
        <f t="shared" si="63"/>
        <v>3</v>
      </c>
      <c r="AP132" s="2">
        <f t="shared" si="64"/>
        <v>1</v>
      </c>
      <c r="AQ132" s="2">
        <f t="shared" si="65"/>
        <v>2</v>
      </c>
      <c r="AR132" s="2">
        <f t="shared" si="66"/>
        <v>9</v>
      </c>
      <c r="AS132" s="2">
        <f t="shared" si="67"/>
        <v>6</v>
      </c>
      <c r="AT132" s="2">
        <f t="shared" si="68"/>
        <v>8</v>
      </c>
      <c r="AU132" s="2">
        <f t="shared" si="69"/>
        <v>5</v>
      </c>
      <c r="AV132" s="2">
        <f t="shared" si="70"/>
        <v>7</v>
      </c>
      <c r="AW132" s="2"/>
      <c r="AX132" s="5">
        <f t="shared" si="71"/>
        <v>4</v>
      </c>
      <c r="AY132" s="2">
        <f t="shared" si="72"/>
        <v>5</v>
      </c>
      <c r="AZ132" s="2">
        <f t="shared" si="73"/>
        <v>10</v>
      </c>
      <c r="BA132" s="2">
        <f t="shared" si="78"/>
        <v>35</v>
      </c>
      <c r="BB132" s="2">
        <f t="shared" si="79"/>
        <v>20</v>
      </c>
      <c r="BC132" s="2">
        <f t="shared" si="80"/>
        <v>0</v>
      </c>
      <c r="BD132" s="2">
        <f t="shared" si="81"/>
        <v>0</v>
      </c>
      <c r="BE132" s="19">
        <f t="shared" si="82"/>
        <v>10</v>
      </c>
      <c r="BF132" s="19">
        <f t="shared" si="83"/>
        <v>4.0824829046386304</v>
      </c>
      <c r="BG132" s="31">
        <f t="shared" si="84"/>
        <v>-2.4494897427831779</v>
      </c>
      <c r="BH132" s="32">
        <f t="shared" si="74"/>
        <v>7.1529392177148241E-3</v>
      </c>
      <c r="BI132" s="62">
        <f t="shared" si="75"/>
        <v>2.8169014084507044E-4</v>
      </c>
      <c r="BJ132" s="62" t="str">
        <f t="shared" si="85"/>
        <v/>
      </c>
      <c r="BK132" s="73" t="str">
        <f t="shared" si="86"/>
        <v>sign</v>
      </c>
      <c r="BM132" s="11">
        <f t="shared" si="76"/>
        <v>1.4210863169716448</v>
      </c>
    </row>
    <row r="133" spans="1:65">
      <c r="A133" s="30" t="s">
        <v>457</v>
      </c>
      <c r="B133" s="30" t="s">
        <v>458</v>
      </c>
      <c r="C133" s="30" t="s">
        <v>459</v>
      </c>
      <c r="D133" s="30" t="s">
        <v>460</v>
      </c>
      <c r="E133" s="30" t="s">
        <v>432</v>
      </c>
      <c r="F133" s="11" t="str">
        <f t="shared" si="77"/>
        <v>JNK cascade</v>
      </c>
      <c r="H133" s="11">
        <f>VLOOKUP($B133,data!$B$3:$Q$15316,'diff expr 0 vs 3 mites'!H$8,FALSE)</f>
        <v>16.920911870000001</v>
      </c>
      <c r="I133" s="11">
        <f>VLOOKUP($B133,data!$B$3:$Q$15316,'diff expr 0 vs 3 mites'!I$8,FALSE)</f>
        <v>10.329653370000001</v>
      </c>
      <c r="J133" s="11">
        <f>VLOOKUP($B133,data!$B$3:$Q$15316,'diff expr 0 vs 3 mites'!J$8,FALSE)</f>
        <v>12.42343938</v>
      </c>
      <c r="K133" s="11">
        <f>VLOOKUP($B133,data!$B$3:$Q$15316,'diff expr 0 vs 3 mites'!K$8,FALSE)</f>
        <v>13.301315929999999</v>
      </c>
      <c r="L133" s="11">
        <f>VLOOKUP($B133,data!$B$3:$Q$15316,'diff expr 0 vs 3 mites'!L$8,FALSE)</f>
        <v>6.2125660900000002</v>
      </c>
      <c r="M133" s="11">
        <f>VLOOKUP($B133,data!$B$3:$Q$15316,'diff expr 0 vs 3 mites'!M$8,FALSE)</f>
        <v>6.3834668219999999</v>
      </c>
      <c r="N133" s="11">
        <f>VLOOKUP($B133,data!$B$3:$Q$15316,'diff expr 0 vs 3 mites'!N$8,FALSE)</f>
        <v>25.807152420000001</v>
      </c>
      <c r="O133" s="11">
        <f>VLOOKUP($B133,data!$B$3:$Q$15316,'diff expr 0 vs 3 mites'!O$8,FALSE)</f>
        <v>7.2836096149999996</v>
      </c>
      <c r="P133" s="11">
        <f>VLOOKUP($B133,data!$B$3:$Q$15316,'diff expr 0 vs 3 mites'!P$8,FALSE)</f>
        <v>13.7941187</v>
      </c>
      <c r="R133" s="27" t="s">
        <v>27749</v>
      </c>
      <c r="T133" s="2">
        <f t="shared" si="44"/>
        <v>8</v>
      </c>
      <c r="U133" s="2">
        <f t="shared" si="45"/>
        <v>4</v>
      </c>
      <c r="V133" s="2">
        <f t="shared" si="46"/>
        <v>5</v>
      </c>
      <c r="W133" s="2">
        <f t="shared" si="47"/>
        <v>6</v>
      </c>
      <c r="X133" s="2">
        <f t="shared" si="48"/>
        <v>1</v>
      </c>
      <c r="Y133" s="2">
        <f t="shared" si="49"/>
        <v>2</v>
      </c>
      <c r="Z133" s="2">
        <f t="shared" si="50"/>
        <v>9</v>
      </c>
      <c r="AA133" s="2">
        <f t="shared" si="51"/>
        <v>3</v>
      </c>
      <c r="AB133" s="2">
        <f t="shared" si="52"/>
        <v>7</v>
      </c>
      <c r="AC133" s="2"/>
      <c r="AD133" s="2">
        <f t="shared" si="53"/>
        <v>0</v>
      </c>
      <c r="AE133" s="2">
        <f t="shared" si="54"/>
        <v>0</v>
      </c>
      <c r="AF133" s="2">
        <f t="shared" si="55"/>
        <v>0</v>
      </c>
      <c r="AG133" s="2">
        <f t="shared" si="56"/>
        <v>0</v>
      </c>
      <c r="AH133" s="2">
        <f t="shared" si="57"/>
        <v>0</v>
      </c>
      <c r="AI133" s="2">
        <f t="shared" si="58"/>
        <v>0</v>
      </c>
      <c r="AJ133" s="2">
        <f t="shared" si="59"/>
        <v>0</v>
      </c>
      <c r="AK133" s="2">
        <f t="shared" si="60"/>
        <v>0</v>
      </c>
      <c r="AL133" s="2">
        <f t="shared" si="61"/>
        <v>0</v>
      </c>
      <c r="AM133" s="2"/>
      <c r="AN133" s="2">
        <f t="shared" si="62"/>
        <v>8</v>
      </c>
      <c r="AO133" s="2">
        <f t="shared" si="63"/>
        <v>4</v>
      </c>
      <c r="AP133" s="2">
        <f t="shared" si="64"/>
        <v>5</v>
      </c>
      <c r="AQ133" s="2">
        <f t="shared" si="65"/>
        <v>6</v>
      </c>
      <c r="AR133" s="2">
        <f t="shared" si="66"/>
        <v>1</v>
      </c>
      <c r="AS133" s="2">
        <f t="shared" si="67"/>
        <v>2</v>
      </c>
      <c r="AT133" s="2">
        <f t="shared" si="68"/>
        <v>9</v>
      </c>
      <c r="AU133" s="2">
        <f t="shared" si="69"/>
        <v>3</v>
      </c>
      <c r="AV133" s="2">
        <f t="shared" si="70"/>
        <v>7</v>
      </c>
      <c r="AW133" s="2"/>
      <c r="AX133" s="5">
        <f t="shared" si="71"/>
        <v>4</v>
      </c>
      <c r="AY133" s="2">
        <f t="shared" si="72"/>
        <v>5</v>
      </c>
      <c r="AZ133" s="2">
        <f t="shared" si="73"/>
        <v>23</v>
      </c>
      <c r="BA133" s="2">
        <f t="shared" si="78"/>
        <v>22</v>
      </c>
      <c r="BB133" s="2">
        <f t="shared" si="79"/>
        <v>7</v>
      </c>
      <c r="BC133" s="2">
        <f t="shared" si="80"/>
        <v>13</v>
      </c>
      <c r="BD133" s="2">
        <f t="shared" si="81"/>
        <v>7</v>
      </c>
      <c r="BE133" s="19">
        <f t="shared" si="82"/>
        <v>10</v>
      </c>
      <c r="BF133" s="19">
        <f t="shared" si="83"/>
        <v>4.0824829046386304</v>
      </c>
      <c r="BG133" s="31">
        <f t="shared" si="84"/>
        <v>-0.73484692283495334</v>
      </c>
      <c r="BH133" s="32">
        <f t="shared" si="74"/>
        <v>0.23121636322523817</v>
      </c>
      <c r="BI133" s="62">
        <f t="shared" si="75"/>
        <v>6.8450704225352113E-2</v>
      </c>
      <c r="BJ133" s="62" t="str">
        <f t="shared" si="85"/>
        <v/>
      </c>
      <c r="BK133" s="73" t="str">
        <f t="shared" si="86"/>
        <v/>
      </c>
      <c r="BM133" s="11">
        <f t="shared" si="76"/>
        <v>-4.6605975473070368E-2</v>
      </c>
    </row>
    <row r="134" spans="1:65">
      <c r="A134" s="30" t="s">
        <v>461</v>
      </c>
      <c r="B134" s="30" t="s">
        <v>462</v>
      </c>
      <c r="C134" s="30" t="s">
        <v>463</v>
      </c>
      <c r="D134" s="30" t="s">
        <v>464</v>
      </c>
      <c r="E134" s="30" t="s">
        <v>432</v>
      </c>
      <c r="F134" s="11" t="str">
        <f t="shared" si="77"/>
        <v>JNK cascade</v>
      </c>
      <c r="H134" s="11">
        <f>VLOOKUP($B134,data!$B$3:$Q$15316,'diff expr 0 vs 3 mites'!H$8,FALSE)</f>
        <v>69.705957429999998</v>
      </c>
      <c r="I134" s="11">
        <f>VLOOKUP($B134,data!$B$3:$Q$15316,'diff expr 0 vs 3 mites'!I$8,FALSE)</f>
        <v>66.116999669999998</v>
      </c>
      <c r="J134" s="11">
        <f>VLOOKUP($B134,data!$B$3:$Q$15316,'diff expr 0 vs 3 mites'!J$8,FALSE)</f>
        <v>67.282674009999994</v>
      </c>
      <c r="K134" s="11">
        <f>VLOOKUP($B134,data!$B$3:$Q$15316,'diff expr 0 vs 3 mites'!K$8,FALSE)</f>
        <v>73.626559130000004</v>
      </c>
      <c r="L134" s="11">
        <f>VLOOKUP($B134,data!$B$3:$Q$15316,'diff expr 0 vs 3 mites'!L$8,FALSE)</f>
        <v>16.618110399999999</v>
      </c>
      <c r="M134" s="11">
        <f>VLOOKUP($B134,data!$B$3:$Q$15316,'diff expr 0 vs 3 mites'!M$8,FALSE)</f>
        <v>41.150858759999998</v>
      </c>
      <c r="N134" s="11">
        <f>VLOOKUP($B134,data!$B$3:$Q$15316,'diff expr 0 vs 3 mites'!N$8,FALSE)</f>
        <v>20.545249869999999</v>
      </c>
      <c r="O134" s="11">
        <f>VLOOKUP($B134,data!$B$3:$Q$15316,'diff expr 0 vs 3 mites'!O$8,FALSE)</f>
        <v>48.645811399999999</v>
      </c>
      <c r="P134" s="11">
        <f>VLOOKUP($B134,data!$B$3:$Q$15316,'diff expr 0 vs 3 mites'!P$8,FALSE)</f>
        <v>59.088049179999999</v>
      </c>
      <c r="R134" s="27" t="s">
        <v>27749</v>
      </c>
      <c r="T134" s="2">
        <f t="shared" si="44"/>
        <v>8</v>
      </c>
      <c r="U134" s="2">
        <f t="shared" si="45"/>
        <v>6</v>
      </c>
      <c r="V134" s="2">
        <f t="shared" si="46"/>
        <v>7</v>
      </c>
      <c r="W134" s="2">
        <f t="shared" si="47"/>
        <v>9</v>
      </c>
      <c r="X134" s="2">
        <f t="shared" si="48"/>
        <v>1</v>
      </c>
      <c r="Y134" s="2">
        <f t="shared" si="49"/>
        <v>3</v>
      </c>
      <c r="Z134" s="2">
        <f t="shared" si="50"/>
        <v>2</v>
      </c>
      <c r="AA134" s="2">
        <f t="shared" si="51"/>
        <v>4</v>
      </c>
      <c r="AB134" s="2">
        <f t="shared" si="52"/>
        <v>5</v>
      </c>
      <c r="AC134" s="2"/>
      <c r="AD134" s="2">
        <f t="shared" si="53"/>
        <v>0</v>
      </c>
      <c r="AE134" s="2">
        <f t="shared" si="54"/>
        <v>0</v>
      </c>
      <c r="AF134" s="2">
        <f t="shared" si="55"/>
        <v>0</v>
      </c>
      <c r="AG134" s="2">
        <f t="shared" si="56"/>
        <v>0</v>
      </c>
      <c r="AH134" s="2">
        <f t="shared" si="57"/>
        <v>0</v>
      </c>
      <c r="AI134" s="2">
        <f t="shared" si="58"/>
        <v>0</v>
      </c>
      <c r="AJ134" s="2">
        <f t="shared" si="59"/>
        <v>0</v>
      </c>
      <c r="AK134" s="2">
        <f t="shared" si="60"/>
        <v>0</v>
      </c>
      <c r="AL134" s="2">
        <f t="shared" si="61"/>
        <v>0</v>
      </c>
      <c r="AM134" s="2"/>
      <c r="AN134" s="2">
        <f t="shared" si="62"/>
        <v>8</v>
      </c>
      <c r="AO134" s="2">
        <f t="shared" si="63"/>
        <v>6</v>
      </c>
      <c r="AP134" s="2">
        <f t="shared" si="64"/>
        <v>7</v>
      </c>
      <c r="AQ134" s="2">
        <f t="shared" si="65"/>
        <v>9</v>
      </c>
      <c r="AR134" s="2">
        <f t="shared" si="66"/>
        <v>1</v>
      </c>
      <c r="AS134" s="2">
        <f t="shared" si="67"/>
        <v>3</v>
      </c>
      <c r="AT134" s="2">
        <f t="shared" si="68"/>
        <v>2</v>
      </c>
      <c r="AU134" s="2">
        <f t="shared" si="69"/>
        <v>4</v>
      </c>
      <c r="AV134" s="2">
        <f t="shared" si="70"/>
        <v>5</v>
      </c>
      <c r="AW134" s="2"/>
      <c r="AX134" s="5">
        <f t="shared" si="71"/>
        <v>4</v>
      </c>
      <c r="AY134" s="2">
        <f t="shared" si="72"/>
        <v>5</v>
      </c>
      <c r="AZ134" s="2">
        <f t="shared" si="73"/>
        <v>30</v>
      </c>
      <c r="BA134" s="2">
        <f t="shared" si="78"/>
        <v>15</v>
      </c>
      <c r="BB134" s="2">
        <f t="shared" si="79"/>
        <v>0</v>
      </c>
      <c r="BC134" s="2">
        <f t="shared" si="80"/>
        <v>20</v>
      </c>
      <c r="BD134" s="2">
        <f t="shared" si="81"/>
        <v>0</v>
      </c>
      <c r="BE134" s="19">
        <f t="shared" si="82"/>
        <v>10</v>
      </c>
      <c r="BF134" s="19">
        <f t="shared" si="83"/>
        <v>4.0824829046386304</v>
      </c>
      <c r="BG134" s="31">
        <f t="shared" si="84"/>
        <v>-2.4494897427831779</v>
      </c>
      <c r="BH134" s="32">
        <f t="shared" si="74"/>
        <v>7.1529392177148241E-3</v>
      </c>
      <c r="BI134" s="62">
        <f t="shared" si="75"/>
        <v>2.8169014084507044E-4</v>
      </c>
      <c r="BJ134" s="62" t="str">
        <f t="shared" si="85"/>
        <v/>
      </c>
      <c r="BK134" s="73" t="str">
        <f t="shared" si="86"/>
        <v>sign</v>
      </c>
      <c r="BM134" s="11">
        <f t="shared" si="76"/>
        <v>-0.26934450181214481</v>
      </c>
    </row>
    <row r="135" spans="1:65">
      <c r="A135" s="30" t="s">
        <v>465</v>
      </c>
      <c r="B135" s="30" t="s">
        <v>466</v>
      </c>
      <c r="C135" s="30" t="s">
        <v>467</v>
      </c>
      <c r="D135" s="30" t="s">
        <v>468</v>
      </c>
      <c r="E135" s="30" t="s">
        <v>432</v>
      </c>
      <c r="F135" s="11" t="str">
        <f t="shared" si="77"/>
        <v>JNK cascade</v>
      </c>
      <c r="H135" s="11">
        <f>VLOOKUP($B135,data!$B$3:$Q$15316,'diff expr 0 vs 3 mites'!H$8,FALSE)</f>
        <v>9.4620342659999999</v>
      </c>
      <c r="I135" s="11">
        <f>VLOOKUP($B135,data!$B$3:$Q$15316,'diff expr 0 vs 3 mites'!I$8,FALSE)</f>
        <v>11.666998189999999</v>
      </c>
      <c r="J135" s="11">
        <f>VLOOKUP($B135,data!$B$3:$Q$15316,'diff expr 0 vs 3 mites'!J$8,FALSE)</f>
        <v>10.33140832</v>
      </c>
      <c r="K135" s="11">
        <f>VLOOKUP($B135,data!$B$3:$Q$15316,'diff expr 0 vs 3 mites'!K$8,FALSE)</f>
        <v>8.8705121420000008</v>
      </c>
      <c r="L135" s="11">
        <f>VLOOKUP($B135,data!$B$3:$Q$15316,'diff expr 0 vs 3 mites'!L$8,FALSE)</f>
        <v>0</v>
      </c>
      <c r="M135" s="11">
        <f>VLOOKUP($B135,data!$B$3:$Q$15316,'diff expr 0 vs 3 mites'!M$8,FALSE)</f>
        <v>9.8187622789999995</v>
      </c>
      <c r="N135" s="11">
        <f>VLOOKUP($B135,data!$B$3:$Q$15316,'diff expr 0 vs 3 mites'!N$8,FALSE)</f>
        <v>1.2784349129999999</v>
      </c>
      <c r="O135" s="11">
        <f>VLOOKUP($B135,data!$B$3:$Q$15316,'diff expr 0 vs 3 mites'!O$8,FALSE)</f>
        <v>12.166698950000001</v>
      </c>
      <c r="P135" s="11">
        <f>VLOOKUP($B135,data!$B$3:$Q$15316,'diff expr 0 vs 3 mites'!P$8,FALSE)</f>
        <v>10.11773932</v>
      </c>
      <c r="R135" s="27" t="s">
        <v>27749</v>
      </c>
      <c r="T135" s="2">
        <f t="shared" si="44"/>
        <v>4</v>
      </c>
      <c r="U135" s="2">
        <f t="shared" si="45"/>
        <v>8</v>
      </c>
      <c r="V135" s="2">
        <f t="shared" si="46"/>
        <v>7</v>
      </c>
      <c r="W135" s="2">
        <f t="shared" si="47"/>
        <v>3</v>
      </c>
      <c r="X135" s="2">
        <f t="shared" si="48"/>
        <v>1</v>
      </c>
      <c r="Y135" s="2">
        <f t="shared" si="49"/>
        <v>5</v>
      </c>
      <c r="Z135" s="2">
        <f t="shared" si="50"/>
        <v>2</v>
      </c>
      <c r="AA135" s="2">
        <f t="shared" si="51"/>
        <v>9</v>
      </c>
      <c r="AB135" s="2">
        <f t="shared" si="52"/>
        <v>6</v>
      </c>
      <c r="AC135" s="2"/>
      <c r="AD135" s="2">
        <f t="shared" si="53"/>
        <v>0</v>
      </c>
      <c r="AE135" s="2">
        <f t="shared" si="54"/>
        <v>0</v>
      </c>
      <c r="AF135" s="2">
        <f t="shared" si="55"/>
        <v>0</v>
      </c>
      <c r="AG135" s="2">
        <f t="shared" si="56"/>
        <v>0</v>
      </c>
      <c r="AH135" s="2">
        <f t="shared" si="57"/>
        <v>0</v>
      </c>
      <c r="AI135" s="2">
        <f t="shared" si="58"/>
        <v>0</v>
      </c>
      <c r="AJ135" s="2">
        <f t="shared" si="59"/>
        <v>0</v>
      </c>
      <c r="AK135" s="2">
        <f t="shared" si="60"/>
        <v>0</v>
      </c>
      <c r="AL135" s="2">
        <f t="shared" si="61"/>
        <v>0</v>
      </c>
      <c r="AM135" s="2"/>
      <c r="AN135" s="2">
        <f t="shared" si="62"/>
        <v>4</v>
      </c>
      <c r="AO135" s="2">
        <f t="shared" si="63"/>
        <v>8</v>
      </c>
      <c r="AP135" s="2">
        <f t="shared" si="64"/>
        <v>7</v>
      </c>
      <c r="AQ135" s="2">
        <f t="shared" si="65"/>
        <v>3</v>
      </c>
      <c r="AR135" s="2">
        <f t="shared" si="66"/>
        <v>1</v>
      </c>
      <c r="AS135" s="2">
        <f t="shared" si="67"/>
        <v>5</v>
      </c>
      <c r="AT135" s="2">
        <f t="shared" si="68"/>
        <v>2</v>
      </c>
      <c r="AU135" s="2">
        <f t="shared" si="69"/>
        <v>9</v>
      </c>
      <c r="AV135" s="2">
        <f t="shared" si="70"/>
        <v>6</v>
      </c>
      <c r="AW135" s="2"/>
      <c r="AX135" s="5">
        <f t="shared" si="71"/>
        <v>4</v>
      </c>
      <c r="AY135" s="2">
        <f t="shared" si="72"/>
        <v>5</v>
      </c>
      <c r="AZ135" s="2">
        <f t="shared" si="73"/>
        <v>22</v>
      </c>
      <c r="BA135" s="2">
        <f t="shared" si="78"/>
        <v>23</v>
      </c>
      <c r="BB135" s="2">
        <f t="shared" si="79"/>
        <v>8</v>
      </c>
      <c r="BC135" s="2">
        <f t="shared" si="80"/>
        <v>12</v>
      </c>
      <c r="BD135" s="2">
        <f t="shared" si="81"/>
        <v>8</v>
      </c>
      <c r="BE135" s="19">
        <f t="shared" si="82"/>
        <v>10</v>
      </c>
      <c r="BF135" s="19">
        <f t="shared" si="83"/>
        <v>4.0824829046386304</v>
      </c>
      <c r="BG135" s="31">
        <f t="shared" si="84"/>
        <v>-0.4898979485566356</v>
      </c>
      <c r="BH135" s="32">
        <f t="shared" si="74"/>
        <v>0.31210305738320299</v>
      </c>
      <c r="BI135" s="62">
        <f t="shared" si="75"/>
        <v>7.6619718309859156E-2</v>
      </c>
      <c r="BJ135" s="62" t="str">
        <f t="shared" si="85"/>
        <v/>
      </c>
      <c r="BK135" s="73" t="str">
        <f t="shared" si="86"/>
        <v/>
      </c>
      <c r="BM135" s="11">
        <f t="shared" si="76"/>
        <v>-0.17904088621673936</v>
      </c>
    </row>
    <row r="136" spans="1:65">
      <c r="A136" s="30" t="s">
        <v>469</v>
      </c>
      <c r="B136" s="30" t="s">
        <v>470</v>
      </c>
      <c r="C136" s="30" t="s">
        <v>471</v>
      </c>
      <c r="D136" s="30" t="s">
        <v>472</v>
      </c>
      <c r="E136" s="30" t="s">
        <v>432</v>
      </c>
      <c r="F136" s="11" t="str">
        <f t="shared" si="77"/>
        <v>JNK cascade</v>
      </c>
      <c r="H136" s="11">
        <f>VLOOKUP($B136,data!$B$3:$Q$15316,'diff expr 0 vs 3 mites'!H$8,FALSE)</f>
        <v>44.673858420000002</v>
      </c>
      <c r="I136" s="11">
        <f>VLOOKUP($B136,data!$B$3:$Q$15316,'diff expr 0 vs 3 mites'!I$8,FALSE)</f>
        <v>35.127440200000002</v>
      </c>
      <c r="J136" s="11">
        <f>VLOOKUP($B136,data!$B$3:$Q$15316,'diff expr 0 vs 3 mites'!J$8,FALSE)</f>
        <v>37.179465759999999</v>
      </c>
      <c r="K136" s="11">
        <f>VLOOKUP($B136,data!$B$3:$Q$15316,'diff expr 0 vs 3 mites'!K$8,FALSE)</f>
        <v>32.41442018</v>
      </c>
      <c r="L136" s="11">
        <f>VLOOKUP($B136,data!$B$3:$Q$15316,'diff expr 0 vs 3 mites'!L$8,FALSE)</f>
        <v>10.922956210000001</v>
      </c>
      <c r="M136" s="11">
        <f>VLOOKUP($B136,data!$B$3:$Q$15316,'diff expr 0 vs 3 mites'!M$8,FALSE)</f>
        <v>23.715567409999998</v>
      </c>
      <c r="N136" s="11">
        <f>VLOOKUP($B136,data!$B$3:$Q$15316,'diff expr 0 vs 3 mites'!N$8,FALSE)</f>
        <v>12.56505138</v>
      </c>
      <c r="O136" s="11">
        <f>VLOOKUP($B136,data!$B$3:$Q$15316,'diff expr 0 vs 3 mites'!O$8,FALSE)</f>
        <v>25.70172741</v>
      </c>
      <c r="P136" s="11">
        <f>VLOOKUP($B136,data!$B$3:$Q$15316,'diff expr 0 vs 3 mites'!P$8,FALSE)</f>
        <v>34.384793039999998</v>
      </c>
      <c r="R136" s="27" t="s">
        <v>27749</v>
      </c>
      <c r="T136" s="2">
        <f t="shared" si="44"/>
        <v>9</v>
      </c>
      <c r="U136" s="2">
        <f t="shared" si="45"/>
        <v>7</v>
      </c>
      <c r="V136" s="2">
        <f t="shared" si="46"/>
        <v>8</v>
      </c>
      <c r="W136" s="2">
        <f t="shared" si="47"/>
        <v>5</v>
      </c>
      <c r="X136" s="2">
        <f t="shared" si="48"/>
        <v>1</v>
      </c>
      <c r="Y136" s="2">
        <f t="shared" si="49"/>
        <v>3</v>
      </c>
      <c r="Z136" s="2">
        <f t="shared" si="50"/>
        <v>2</v>
      </c>
      <c r="AA136" s="2">
        <f t="shared" si="51"/>
        <v>4</v>
      </c>
      <c r="AB136" s="2">
        <f t="shared" si="52"/>
        <v>6</v>
      </c>
      <c r="AC136" s="2"/>
      <c r="AD136" s="2">
        <f t="shared" si="53"/>
        <v>0</v>
      </c>
      <c r="AE136" s="2">
        <f t="shared" si="54"/>
        <v>0</v>
      </c>
      <c r="AF136" s="2">
        <f t="shared" si="55"/>
        <v>0</v>
      </c>
      <c r="AG136" s="2">
        <f t="shared" si="56"/>
        <v>0</v>
      </c>
      <c r="AH136" s="2">
        <f t="shared" si="57"/>
        <v>0</v>
      </c>
      <c r="AI136" s="2">
        <f t="shared" si="58"/>
        <v>0</v>
      </c>
      <c r="AJ136" s="2">
        <f t="shared" si="59"/>
        <v>0</v>
      </c>
      <c r="AK136" s="2">
        <f t="shared" si="60"/>
        <v>0</v>
      </c>
      <c r="AL136" s="2">
        <f t="shared" si="61"/>
        <v>0</v>
      </c>
      <c r="AM136" s="2"/>
      <c r="AN136" s="2">
        <f t="shared" si="62"/>
        <v>9</v>
      </c>
      <c r="AO136" s="2">
        <f t="shared" si="63"/>
        <v>7</v>
      </c>
      <c r="AP136" s="2">
        <f t="shared" si="64"/>
        <v>8</v>
      </c>
      <c r="AQ136" s="2">
        <f t="shared" si="65"/>
        <v>5</v>
      </c>
      <c r="AR136" s="2">
        <f t="shared" si="66"/>
        <v>1</v>
      </c>
      <c r="AS136" s="2">
        <f t="shared" si="67"/>
        <v>3</v>
      </c>
      <c r="AT136" s="2">
        <f t="shared" si="68"/>
        <v>2</v>
      </c>
      <c r="AU136" s="2">
        <f t="shared" si="69"/>
        <v>4</v>
      </c>
      <c r="AV136" s="2">
        <f t="shared" si="70"/>
        <v>6</v>
      </c>
      <c r="AW136" s="2"/>
      <c r="AX136" s="5">
        <f t="shared" si="71"/>
        <v>4</v>
      </c>
      <c r="AY136" s="2">
        <f t="shared" si="72"/>
        <v>5</v>
      </c>
      <c r="AZ136" s="2">
        <f t="shared" si="73"/>
        <v>29</v>
      </c>
      <c r="BA136" s="2">
        <f t="shared" si="78"/>
        <v>16</v>
      </c>
      <c r="BB136" s="2">
        <f t="shared" si="79"/>
        <v>1</v>
      </c>
      <c r="BC136" s="2">
        <f t="shared" si="80"/>
        <v>19</v>
      </c>
      <c r="BD136" s="2">
        <f t="shared" si="81"/>
        <v>1</v>
      </c>
      <c r="BE136" s="19">
        <f t="shared" si="82"/>
        <v>10</v>
      </c>
      <c r="BF136" s="19">
        <f t="shared" si="83"/>
        <v>4.0824829046386304</v>
      </c>
      <c r="BG136" s="31">
        <f t="shared" si="84"/>
        <v>-2.2045407685048604</v>
      </c>
      <c r="BH136" s="32">
        <f t="shared" si="74"/>
        <v>1.3743168055755161E-2</v>
      </c>
      <c r="BI136" s="62">
        <f t="shared" si="75"/>
        <v>1.4366197183098593E-2</v>
      </c>
      <c r="BJ136" s="62">
        <f t="shared" si="85"/>
        <v>1.3743168055755161E-2</v>
      </c>
      <c r="BK136" s="73" t="str">
        <f t="shared" si="86"/>
        <v>sign</v>
      </c>
      <c r="BM136" s="11">
        <f t="shared" si="76"/>
        <v>-0.24068698048371287</v>
      </c>
    </row>
    <row r="137" spans="1:65">
      <c r="A137" s="30" t="s">
        <v>473</v>
      </c>
      <c r="B137" s="30" t="s">
        <v>474</v>
      </c>
      <c r="C137" s="30" t="s">
        <v>475</v>
      </c>
      <c r="D137" s="30" t="s">
        <v>476</v>
      </c>
      <c r="E137" s="30" t="s">
        <v>432</v>
      </c>
      <c r="F137" s="11" t="str">
        <f t="shared" si="77"/>
        <v>JNK cascade</v>
      </c>
      <c r="H137" s="11">
        <f>VLOOKUP($B137,data!$B$3:$Q$15316,'diff expr 0 vs 3 mites'!H$8,FALSE)</f>
        <v>313.19951839999999</v>
      </c>
      <c r="I137" s="11">
        <f>VLOOKUP($B137,data!$B$3:$Q$15316,'diff expr 0 vs 3 mites'!I$8,FALSE)</f>
        <v>286.75259979999998</v>
      </c>
      <c r="J137" s="11">
        <f>VLOOKUP($B137,data!$B$3:$Q$15316,'diff expr 0 vs 3 mites'!J$8,FALSE)</f>
        <v>188.23419200000001</v>
      </c>
      <c r="K137" s="11">
        <f>VLOOKUP($B137,data!$B$3:$Q$15316,'diff expr 0 vs 3 mites'!K$8,FALSE)</f>
        <v>47.992011300000001</v>
      </c>
      <c r="L137" s="11">
        <f>VLOOKUP($B137,data!$B$3:$Q$15316,'diff expr 0 vs 3 mites'!L$8,FALSE)</f>
        <v>33.428096570000001</v>
      </c>
      <c r="M137" s="11">
        <f>VLOOKUP($B137,data!$B$3:$Q$15316,'diff expr 0 vs 3 mites'!M$8,FALSE)</f>
        <v>1202.869285</v>
      </c>
      <c r="N137" s="11">
        <f>VLOOKUP($B137,data!$B$3:$Q$15316,'diff expr 0 vs 3 mites'!N$8,FALSE)</f>
        <v>111.38804260000001</v>
      </c>
      <c r="O137" s="11">
        <f>VLOOKUP($B137,data!$B$3:$Q$15316,'diff expr 0 vs 3 mites'!O$8,FALSE)</f>
        <v>499.61968209999998</v>
      </c>
      <c r="P137" s="11">
        <f>VLOOKUP($B137,data!$B$3:$Q$15316,'diff expr 0 vs 3 mites'!P$8,FALSE)</f>
        <v>172.48507290000001</v>
      </c>
      <c r="R137" s="27" t="s">
        <v>27749</v>
      </c>
      <c r="T137" s="2">
        <f t="shared" si="44"/>
        <v>7</v>
      </c>
      <c r="U137" s="2">
        <f t="shared" si="45"/>
        <v>6</v>
      </c>
      <c r="V137" s="2">
        <f t="shared" si="46"/>
        <v>5</v>
      </c>
      <c r="W137" s="2">
        <f t="shared" si="47"/>
        <v>2</v>
      </c>
      <c r="X137" s="2">
        <f t="shared" si="48"/>
        <v>1</v>
      </c>
      <c r="Y137" s="2">
        <f t="shared" si="49"/>
        <v>9</v>
      </c>
      <c r="Z137" s="2">
        <f t="shared" si="50"/>
        <v>3</v>
      </c>
      <c r="AA137" s="2">
        <f t="shared" si="51"/>
        <v>8</v>
      </c>
      <c r="AB137" s="2">
        <f t="shared" si="52"/>
        <v>4</v>
      </c>
      <c r="AC137" s="2"/>
      <c r="AD137" s="2">
        <f t="shared" si="53"/>
        <v>0</v>
      </c>
      <c r="AE137" s="2">
        <f t="shared" si="54"/>
        <v>0</v>
      </c>
      <c r="AF137" s="2">
        <f t="shared" si="55"/>
        <v>0</v>
      </c>
      <c r="AG137" s="2">
        <f t="shared" si="56"/>
        <v>0</v>
      </c>
      <c r="AH137" s="2">
        <f t="shared" si="57"/>
        <v>0</v>
      </c>
      <c r="AI137" s="2">
        <f t="shared" si="58"/>
        <v>0</v>
      </c>
      <c r="AJ137" s="2">
        <f t="shared" si="59"/>
        <v>0</v>
      </c>
      <c r="AK137" s="2">
        <f t="shared" si="60"/>
        <v>0</v>
      </c>
      <c r="AL137" s="2">
        <f t="shared" si="61"/>
        <v>0</v>
      </c>
      <c r="AM137" s="2"/>
      <c r="AN137" s="2">
        <f t="shared" si="62"/>
        <v>7</v>
      </c>
      <c r="AO137" s="2">
        <f t="shared" si="63"/>
        <v>6</v>
      </c>
      <c r="AP137" s="2">
        <f t="shared" si="64"/>
        <v>5</v>
      </c>
      <c r="AQ137" s="2">
        <f t="shared" si="65"/>
        <v>2</v>
      </c>
      <c r="AR137" s="2">
        <f t="shared" si="66"/>
        <v>1</v>
      </c>
      <c r="AS137" s="2">
        <f t="shared" si="67"/>
        <v>9</v>
      </c>
      <c r="AT137" s="2">
        <f t="shared" si="68"/>
        <v>3</v>
      </c>
      <c r="AU137" s="2">
        <f t="shared" si="69"/>
        <v>8</v>
      </c>
      <c r="AV137" s="2">
        <f t="shared" si="70"/>
        <v>4</v>
      </c>
      <c r="AW137" s="2"/>
      <c r="AX137" s="5">
        <f t="shared" si="71"/>
        <v>4</v>
      </c>
      <c r="AY137" s="2">
        <f t="shared" si="72"/>
        <v>5</v>
      </c>
      <c r="AZ137" s="2">
        <f t="shared" si="73"/>
        <v>20</v>
      </c>
      <c r="BA137" s="2">
        <f t="shared" si="78"/>
        <v>25</v>
      </c>
      <c r="BB137" s="2">
        <f t="shared" si="79"/>
        <v>10</v>
      </c>
      <c r="BC137" s="2">
        <f t="shared" si="80"/>
        <v>10</v>
      </c>
      <c r="BD137" s="2">
        <f t="shared" si="81"/>
        <v>10</v>
      </c>
      <c r="BE137" s="19">
        <f t="shared" si="82"/>
        <v>10</v>
      </c>
      <c r="BF137" s="19">
        <f t="shared" si="83"/>
        <v>4.0824829046386304</v>
      </c>
      <c r="BG137" s="31">
        <f t="shared" si="84"/>
        <v>0</v>
      </c>
      <c r="BH137" s="32">
        <f t="shared" si="74"/>
        <v>0.5</v>
      </c>
      <c r="BI137" s="62">
        <f t="shared" si="75"/>
        <v>9.5774647887323941E-2</v>
      </c>
      <c r="BJ137" s="62" t="str">
        <f t="shared" si="85"/>
        <v/>
      </c>
      <c r="BK137" s="73" t="str">
        <f t="shared" si="86"/>
        <v/>
      </c>
      <c r="BM137" s="11">
        <f t="shared" si="76"/>
        <v>0.28609733921404257</v>
      </c>
    </row>
    <row r="138" spans="1:65">
      <c r="A138" s="30" t="s">
        <v>477</v>
      </c>
      <c r="B138" s="30" t="s">
        <v>478</v>
      </c>
      <c r="C138" s="30" t="s">
        <v>479</v>
      </c>
      <c r="D138" s="30" t="s">
        <v>480</v>
      </c>
      <c r="E138" s="30" t="s">
        <v>432</v>
      </c>
      <c r="F138" s="11" t="str">
        <f t="shared" si="77"/>
        <v>JNK cascade</v>
      </c>
      <c r="H138" s="11">
        <f>VLOOKUP($B138,data!$B$3:$Q$15316,'diff expr 0 vs 3 mites'!H$8,FALSE)</f>
        <v>45.958706890000002</v>
      </c>
      <c r="I138" s="11">
        <f>VLOOKUP($B138,data!$B$3:$Q$15316,'diff expr 0 vs 3 mites'!I$8,FALSE)</f>
        <v>6.5658099310000004</v>
      </c>
      <c r="J138" s="11">
        <f>VLOOKUP($B138,data!$B$3:$Q$15316,'diff expr 0 vs 3 mites'!J$8,FALSE)</f>
        <v>2.9542809810000001</v>
      </c>
      <c r="K138" s="11">
        <f>VLOOKUP($B138,data!$B$3:$Q$15316,'diff expr 0 vs 3 mites'!K$8,FALSE)</f>
        <v>10.217473139999999</v>
      </c>
      <c r="L138" s="11">
        <f>VLOOKUP($B138,data!$B$3:$Q$15316,'diff expr 0 vs 3 mites'!L$8,FALSE)</f>
        <v>7.9132697370000002</v>
      </c>
      <c r="M138" s="11">
        <f>VLOOKUP($B138,data!$B$3:$Q$15316,'diff expr 0 vs 3 mites'!M$8,FALSE)</f>
        <v>6.6661873060000003</v>
      </c>
      <c r="N138" s="11">
        <f>VLOOKUP($B138,data!$B$3:$Q$15316,'diff expr 0 vs 3 mites'!N$8,FALSE)</f>
        <v>5.6397897199999996</v>
      </c>
      <c r="O138" s="11">
        <f>VLOOKUP($B138,data!$B$3:$Q$15316,'diff expr 0 vs 3 mites'!O$8,FALSE)</f>
        <v>19.591926170000001</v>
      </c>
      <c r="P138" s="11">
        <f>VLOOKUP($B138,data!$B$3:$Q$15316,'diff expr 0 vs 3 mites'!P$8,FALSE)</f>
        <v>11.585721919999999</v>
      </c>
      <c r="R138" s="27" t="s">
        <v>27749</v>
      </c>
      <c r="T138" s="2">
        <f t="shared" si="44"/>
        <v>9</v>
      </c>
      <c r="U138" s="2">
        <f t="shared" si="45"/>
        <v>3</v>
      </c>
      <c r="V138" s="2">
        <f t="shared" si="46"/>
        <v>1</v>
      </c>
      <c r="W138" s="2">
        <f t="shared" si="47"/>
        <v>6</v>
      </c>
      <c r="X138" s="2">
        <f t="shared" si="48"/>
        <v>5</v>
      </c>
      <c r="Y138" s="2">
        <f t="shared" si="49"/>
        <v>4</v>
      </c>
      <c r="Z138" s="2">
        <f t="shared" si="50"/>
        <v>2</v>
      </c>
      <c r="AA138" s="2">
        <f t="shared" si="51"/>
        <v>8</v>
      </c>
      <c r="AB138" s="2">
        <f t="shared" si="52"/>
        <v>7</v>
      </c>
      <c r="AC138" s="2"/>
      <c r="AD138" s="2">
        <f t="shared" si="53"/>
        <v>0</v>
      </c>
      <c r="AE138" s="2">
        <f t="shared" si="54"/>
        <v>0</v>
      </c>
      <c r="AF138" s="2">
        <f t="shared" si="55"/>
        <v>0</v>
      </c>
      <c r="AG138" s="2">
        <f t="shared" si="56"/>
        <v>0</v>
      </c>
      <c r="AH138" s="2">
        <f t="shared" si="57"/>
        <v>0</v>
      </c>
      <c r="AI138" s="2">
        <f t="shared" si="58"/>
        <v>0</v>
      </c>
      <c r="AJ138" s="2">
        <f t="shared" si="59"/>
        <v>0</v>
      </c>
      <c r="AK138" s="2">
        <f t="shared" si="60"/>
        <v>0</v>
      </c>
      <c r="AL138" s="2">
        <f t="shared" si="61"/>
        <v>0</v>
      </c>
      <c r="AM138" s="2"/>
      <c r="AN138" s="2">
        <f t="shared" si="62"/>
        <v>9</v>
      </c>
      <c r="AO138" s="2">
        <f t="shared" si="63"/>
        <v>3</v>
      </c>
      <c r="AP138" s="2">
        <f t="shared" si="64"/>
        <v>1</v>
      </c>
      <c r="AQ138" s="2">
        <f t="shared" si="65"/>
        <v>6</v>
      </c>
      <c r="AR138" s="2">
        <f t="shared" si="66"/>
        <v>5</v>
      </c>
      <c r="AS138" s="2">
        <f t="shared" si="67"/>
        <v>4</v>
      </c>
      <c r="AT138" s="2">
        <f t="shared" si="68"/>
        <v>2</v>
      </c>
      <c r="AU138" s="2">
        <f t="shared" si="69"/>
        <v>8</v>
      </c>
      <c r="AV138" s="2">
        <f t="shared" si="70"/>
        <v>7</v>
      </c>
      <c r="AW138" s="2"/>
      <c r="AX138" s="5">
        <f t="shared" si="71"/>
        <v>4</v>
      </c>
      <c r="AY138" s="2">
        <f t="shared" si="72"/>
        <v>5</v>
      </c>
      <c r="AZ138" s="2">
        <f t="shared" si="73"/>
        <v>19</v>
      </c>
      <c r="BA138" s="2">
        <f t="shared" si="78"/>
        <v>26</v>
      </c>
      <c r="BB138" s="2">
        <f t="shared" si="79"/>
        <v>11</v>
      </c>
      <c r="BC138" s="2">
        <f t="shared" si="80"/>
        <v>9</v>
      </c>
      <c r="BD138" s="2">
        <f t="shared" si="81"/>
        <v>9</v>
      </c>
      <c r="BE138" s="19">
        <f t="shared" si="82"/>
        <v>10</v>
      </c>
      <c r="BF138" s="19">
        <f t="shared" si="83"/>
        <v>4.0824829046386304</v>
      </c>
      <c r="BG138" s="31">
        <f t="shared" si="84"/>
        <v>-0.2449489742783178</v>
      </c>
      <c r="BH138" s="32">
        <f t="shared" si="74"/>
        <v>0.40324797025367004</v>
      </c>
      <c r="BI138" s="62">
        <f t="shared" si="75"/>
        <v>8.873239436619719E-2</v>
      </c>
      <c r="BJ138" s="62" t="str">
        <f t="shared" si="85"/>
        <v/>
      </c>
      <c r="BK138" s="73" t="str">
        <f t="shared" si="86"/>
        <v/>
      </c>
      <c r="BM138" s="11">
        <f t="shared" si="76"/>
        <v>-0.20351384994631755</v>
      </c>
    </row>
    <row r="139" spans="1:65">
      <c r="A139" s="30" t="s">
        <v>481</v>
      </c>
      <c r="B139" s="30" t="s">
        <v>482</v>
      </c>
      <c r="C139" s="30" t="s">
        <v>483</v>
      </c>
      <c r="D139" s="30" t="s">
        <v>484</v>
      </c>
      <c r="E139" s="30" t="s">
        <v>432</v>
      </c>
      <c r="F139" s="11" t="str">
        <f t="shared" si="77"/>
        <v>JNK cascade</v>
      </c>
      <c r="H139" s="11">
        <f>VLOOKUP($B139,data!$B$3:$Q$15316,'diff expr 0 vs 3 mites'!H$8,FALSE)</f>
        <v>1.486770312</v>
      </c>
      <c r="I139" s="11">
        <f>VLOOKUP($B139,data!$B$3:$Q$15316,'diff expr 0 vs 3 mites'!I$8,FALSE)</f>
        <v>1.4772359420000001</v>
      </c>
      <c r="J139" s="11">
        <f>VLOOKUP($B139,data!$B$3:$Q$15316,'diff expr 0 vs 3 mites'!J$8,FALSE)</f>
        <v>1.4175532200000001</v>
      </c>
      <c r="K139" s="11">
        <f>VLOOKUP($B139,data!$B$3:$Q$15316,'diff expr 0 vs 3 mites'!K$8,FALSE)</f>
        <v>1.178891374</v>
      </c>
      <c r="L139" s="11">
        <f>VLOOKUP($B139,data!$B$3:$Q$15316,'diff expr 0 vs 3 mites'!L$8,FALSE)</f>
        <v>0.44422719700000002</v>
      </c>
      <c r="M139" s="11">
        <f>VLOOKUP($B139,data!$B$3:$Q$15316,'diff expr 0 vs 3 mites'!M$8,FALSE)</f>
        <v>1.141118474</v>
      </c>
      <c r="N139" s="11">
        <f>VLOOKUP($B139,data!$B$3:$Q$15316,'diff expr 0 vs 3 mites'!N$8,FALSE)</f>
        <v>1.5377755900000001</v>
      </c>
      <c r="O139" s="11">
        <f>VLOOKUP($B139,data!$B$3:$Q$15316,'diff expr 0 vs 3 mites'!O$8,FALSE)</f>
        <v>1.9790846900000001</v>
      </c>
      <c r="P139" s="11">
        <f>VLOOKUP($B139,data!$B$3:$Q$15316,'diff expr 0 vs 3 mites'!P$8,FALSE)</f>
        <v>1.749963846</v>
      </c>
      <c r="R139" s="27" t="s">
        <v>27749</v>
      </c>
      <c r="T139" s="2">
        <f t="shared" ref="T139:T201" si="87">IF(ISNUMBER(H139)=TRUE,RANK(H139,$H139:$P139,1))</f>
        <v>6</v>
      </c>
      <c r="U139" s="2">
        <f t="shared" ref="U139:U201" si="88">IF(ISNUMBER(I139)=TRUE,RANK(I139,$H139:$P139,1))</f>
        <v>5</v>
      </c>
      <c r="V139" s="2">
        <f t="shared" ref="V139:V201" si="89">IF(ISNUMBER(J139)=TRUE,RANK(J139,$H139:$P139,1))</f>
        <v>4</v>
      </c>
      <c r="W139" s="2">
        <f t="shared" ref="W139:W201" si="90">IF(ISNUMBER(K139)=TRUE,RANK(K139,$H139:$P139,1))</f>
        <v>3</v>
      </c>
      <c r="X139" s="2">
        <f t="shared" ref="X139:X201" si="91">IF(ISNUMBER(L139)=TRUE,RANK(L139,$H139:$P139,1))</f>
        <v>1</v>
      </c>
      <c r="Y139" s="2">
        <f t="shared" ref="Y139:Y201" si="92">IF(ISNUMBER(M139)=TRUE,RANK(M139,$H139:$P139,1))</f>
        <v>2</v>
      </c>
      <c r="Z139" s="2">
        <f t="shared" ref="Z139:Z201" si="93">IF(ISNUMBER(N139)=TRUE,RANK(N139,$H139:$P139,1))</f>
        <v>7</v>
      </c>
      <c r="AA139" s="2">
        <f t="shared" ref="AA139:AA201" si="94">IF(ISNUMBER(O139)=TRUE,RANK(O139,$H139:$P139,1))</f>
        <v>9</v>
      </c>
      <c r="AB139" s="2">
        <f t="shared" ref="AB139:AB201" si="95">IF(ISNUMBER(P139)=TRUE,RANK(P139,$H139:$P139,1))</f>
        <v>8</v>
      </c>
      <c r="AC139" s="2"/>
      <c r="AD139" s="2">
        <f t="shared" ref="AD139:AD201" si="96">IF(ISNUMBER(H139)=TRUE,((COUNT($H139:$P139)+1-RANK(H139,$H139:$P139,0)-RANK(H139,$H139:$P139,1))/2),"")</f>
        <v>0</v>
      </c>
      <c r="AE139" s="2">
        <f t="shared" ref="AE139:AE201" si="97">IF(ISNUMBER(I139)=TRUE,((COUNT($H139:$P139)+1-RANK(I139,$H139:$P139,0)-RANK(I139,$H139:$P139,1))/2),"")</f>
        <v>0</v>
      </c>
      <c r="AF139" s="2">
        <f t="shared" ref="AF139:AF201" si="98">IF(ISNUMBER(J139)=TRUE,((COUNT($H139:$P139)+1-RANK(J139,$H139:$P139,0)-RANK(J139,$H139:$P139,1))/2),"")</f>
        <v>0</v>
      </c>
      <c r="AG139" s="2">
        <f t="shared" ref="AG139:AG201" si="99">IF(ISNUMBER(K139)=TRUE,((COUNT($H139:$P139)+1-RANK(K139,$H139:$P139,0)-RANK(K139,$H139:$P139,1))/2),"")</f>
        <v>0</v>
      </c>
      <c r="AH139" s="2">
        <f t="shared" ref="AH139:AH201" si="100">IF(ISNUMBER(L139)=TRUE,((COUNT($H139:$P139)+1-RANK(L139,$H139:$P139,0)-RANK(L139,$H139:$P139,1))/2),"")</f>
        <v>0</v>
      </c>
      <c r="AI139" s="2">
        <f t="shared" ref="AI139:AI201" si="101">IF(ISNUMBER(M139)=TRUE,((COUNT($H139:$P139)+1-RANK(M139,$H139:$P139,0)-RANK(M139,$H139:$P139,1))/2),"")</f>
        <v>0</v>
      </c>
      <c r="AJ139" s="2">
        <f t="shared" ref="AJ139:AJ201" si="102">IF(ISNUMBER(N139)=TRUE,((COUNT($H139:$P139)+1-RANK(N139,$H139:$P139,0)-RANK(N139,$H139:$P139,1))/2),"")</f>
        <v>0</v>
      </c>
      <c r="AK139" s="2">
        <f t="shared" ref="AK139:AK201" si="103">IF(ISNUMBER(O139)=TRUE,((COUNT($H139:$P139)+1-RANK(O139,$H139:$P139,0)-RANK(O139,$H139:$P139,1))/2),"")</f>
        <v>0</v>
      </c>
      <c r="AL139" s="2">
        <f t="shared" ref="AL139:AL201" si="104">IF(ISNUMBER(P139)=TRUE,((COUNT($H139:$P139)+1-RANK(P139,$H139:$P139,0)-RANK(P139,$H139:$P139,1))/2),"")</f>
        <v>0</v>
      </c>
      <c r="AM139" s="2"/>
      <c r="AN139" s="2">
        <f t="shared" ref="AN139:AN201" si="105">IF(ISNUMBER(H139)=TRUE,(T139+AD139),"")</f>
        <v>6</v>
      </c>
      <c r="AO139" s="2">
        <f t="shared" ref="AO139:AO201" si="106">IF(ISNUMBER(I139)=TRUE,(U139+AE139),"")</f>
        <v>5</v>
      </c>
      <c r="AP139" s="2">
        <f t="shared" ref="AP139:AP201" si="107">IF(ISNUMBER(J139)=TRUE,(V139+AF139),"")</f>
        <v>4</v>
      </c>
      <c r="AQ139" s="2">
        <f t="shared" ref="AQ139:AQ201" si="108">IF(ISNUMBER(K139)=TRUE,(W139+AG139),"")</f>
        <v>3</v>
      </c>
      <c r="AR139" s="2">
        <f t="shared" ref="AR139:AR201" si="109">IF(ISNUMBER(L139)=TRUE,(X139+AH139),"")</f>
        <v>1</v>
      </c>
      <c r="AS139" s="2">
        <f t="shared" ref="AS139:AS201" si="110">IF(ISNUMBER(M139)=TRUE,(Y139+AI139),"")</f>
        <v>2</v>
      </c>
      <c r="AT139" s="2">
        <f t="shared" ref="AT139:AT201" si="111">IF(ISNUMBER(N139)=TRUE,(Z139+AJ139),"")</f>
        <v>7</v>
      </c>
      <c r="AU139" s="2">
        <f t="shared" ref="AU139:AU201" si="112">IF(ISNUMBER(O139)=TRUE,(AA139+AK139),"")</f>
        <v>9</v>
      </c>
      <c r="AV139" s="2">
        <f t="shared" ref="AV139:AV201" si="113">IF(ISNUMBER(P139)=TRUE,(AB139+AL139),"")</f>
        <v>8</v>
      </c>
      <c r="AW139" s="2"/>
      <c r="AX139" s="5">
        <f t="shared" ref="AX139:AX201" si="114">COUNT(H139:K139)</f>
        <v>4</v>
      </c>
      <c r="AY139" s="2">
        <f t="shared" ref="AY139:AY201" si="115">COUNT(L139:P139)</f>
        <v>5</v>
      </c>
      <c r="AZ139" s="2">
        <f t="shared" ref="AZ139:AZ201" si="116">SUM(AN139:AQ139)</f>
        <v>18</v>
      </c>
      <c r="BA139" s="2">
        <f t="shared" si="78"/>
        <v>27</v>
      </c>
      <c r="BB139" s="2">
        <f t="shared" si="79"/>
        <v>12</v>
      </c>
      <c r="BC139" s="2">
        <f t="shared" si="80"/>
        <v>8</v>
      </c>
      <c r="BD139" s="2">
        <f t="shared" si="81"/>
        <v>8</v>
      </c>
      <c r="BE139" s="19">
        <f t="shared" si="82"/>
        <v>10</v>
      </c>
      <c r="BF139" s="19">
        <f t="shared" si="83"/>
        <v>4.0824829046386304</v>
      </c>
      <c r="BG139" s="31">
        <f t="shared" si="84"/>
        <v>-0.4898979485566356</v>
      </c>
      <c r="BH139" s="32">
        <f t="shared" ref="BH139:BH201" si="117">IF(R139="OK",_xlfn.NORM.S.DIST(BG139,TRUE),"")</f>
        <v>0.31210305738320299</v>
      </c>
      <c r="BI139" s="62">
        <f t="shared" ref="BI139:BI202" si="118">(RANK(BH139,$BH$11:$BH$365,1)/$BJ$9)*$BK$9</f>
        <v>7.6619718309859156E-2</v>
      </c>
      <c r="BJ139" s="62" t="str">
        <f t="shared" si="85"/>
        <v/>
      </c>
      <c r="BK139" s="73" t="str">
        <f t="shared" si="86"/>
        <v/>
      </c>
      <c r="BM139" s="11">
        <f t="shared" ref="BM139:BM201" si="119">LOG(AVERAGE(L139:P139)/AVERAGE(H139:K139))</f>
        <v>-6.1919028745583814E-3</v>
      </c>
    </row>
    <row r="140" spans="1:65">
      <c r="A140" s="30" t="s">
        <v>485</v>
      </c>
      <c r="B140" s="30" t="s">
        <v>486</v>
      </c>
      <c r="C140" s="30" t="s">
        <v>487</v>
      </c>
      <c r="D140" s="30" t="s">
        <v>488</v>
      </c>
      <c r="E140" s="30" t="s">
        <v>432</v>
      </c>
      <c r="F140" s="11" t="str">
        <f t="shared" ref="F140:F202" si="120">MID(E140,1,11)</f>
        <v>JNK cascade</v>
      </c>
      <c r="H140" s="11">
        <f>VLOOKUP($B140,data!$B$3:$Q$15316,'diff expr 0 vs 3 mites'!H$8,FALSE)</f>
        <v>3.7372001080000001</v>
      </c>
      <c r="I140" s="11">
        <f>VLOOKUP($B140,data!$B$3:$Q$15316,'diff expr 0 vs 3 mites'!I$8,FALSE)</f>
        <v>3.0699326349999998</v>
      </c>
      <c r="J140" s="11">
        <f>VLOOKUP($B140,data!$B$3:$Q$15316,'diff expr 0 vs 3 mites'!J$8,FALSE)</f>
        <v>4.3508712210000002</v>
      </c>
      <c r="K140" s="11">
        <f>VLOOKUP($B140,data!$B$3:$Q$15316,'diff expr 0 vs 3 mites'!K$8,FALSE)</f>
        <v>2.357294091</v>
      </c>
      <c r="L140" s="11">
        <f>VLOOKUP($B140,data!$B$3:$Q$15316,'diff expr 0 vs 3 mites'!L$8,FALSE)</f>
        <v>26.630053520000001</v>
      </c>
      <c r="M140" s="11">
        <f>VLOOKUP($B140,data!$B$3:$Q$15316,'diff expr 0 vs 3 mites'!M$8,FALSE)</f>
        <v>4.6516447960000002</v>
      </c>
      <c r="N140" s="11">
        <f>VLOOKUP($B140,data!$B$3:$Q$15316,'diff expr 0 vs 3 mites'!N$8,FALSE)</f>
        <v>18.191156500000002</v>
      </c>
      <c r="O140" s="11">
        <f>VLOOKUP($B140,data!$B$3:$Q$15316,'diff expr 0 vs 3 mites'!O$8,FALSE)</f>
        <v>4.7955551910000001</v>
      </c>
      <c r="P140" s="11">
        <f>VLOOKUP($B140,data!$B$3:$Q$15316,'diff expr 0 vs 3 mites'!P$8,FALSE)</f>
        <v>7.7057452509999997</v>
      </c>
      <c r="R140" s="27" t="s">
        <v>27749</v>
      </c>
      <c r="T140" s="2">
        <f t="shared" si="87"/>
        <v>3</v>
      </c>
      <c r="U140" s="2">
        <f t="shared" si="88"/>
        <v>2</v>
      </c>
      <c r="V140" s="2">
        <f t="shared" si="89"/>
        <v>4</v>
      </c>
      <c r="W140" s="2">
        <f t="shared" si="90"/>
        <v>1</v>
      </c>
      <c r="X140" s="2">
        <f t="shared" si="91"/>
        <v>9</v>
      </c>
      <c r="Y140" s="2">
        <f t="shared" si="92"/>
        <v>5</v>
      </c>
      <c r="Z140" s="2">
        <f t="shared" si="93"/>
        <v>8</v>
      </c>
      <c r="AA140" s="2">
        <f t="shared" si="94"/>
        <v>6</v>
      </c>
      <c r="AB140" s="2">
        <f t="shared" si="95"/>
        <v>7</v>
      </c>
      <c r="AC140" s="2"/>
      <c r="AD140" s="2">
        <f t="shared" si="96"/>
        <v>0</v>
      </c>
      <c r="AE140" s="2">
        <f t="shared" si="97"/>
        <v>0</v>
      </c>
      <c r="AF140" s="2">
        <f t="shared" si="98"/>
        <v>0</v>
      </c>
      <c r="AG140" s="2">
        <f t="shared" si="99"/>
        <v>0</v>
      </c>
      <c r="AH140" s="2">
        <f t="shared" si="100"/>
        <v>0</v>
      </c>
      <c r="AI140" s="2">
        <f t="shared" si="101"/>
        <v>0</v>
      </c>
      <c r="AJ140" s="2">
        <f t="shared" si="102"/>
        <v>0</v>
      </c>
      <c r="AK140" s="2">
        <f t="shared" si="103"/>
        <v>0</v>
      </c>
      <c r="AL140" s="2">
        <f t="shared" si="104"/>
        <v>0</v>
      </c>
      <c r="AM140" s="2"/>
      <c r="AN140" s="2">
        <f t="shared" si="105"/>
        <v>3</v>
      </c>
      <c r="AO140" s="2">
        <f t="shared" si="106"/>
        <v>2</v>
      </c>
      <c r="AP140" s="2">
        <f t="shared" si="107"/>
        <v>4</v>
      </c>
      <c r="AQ140" s="2">
        <f t="shared" si="108"/>
        <v>1</v>
      </c>
      <c r="AR140" s="2">
        <f t="shared" si="109"/>
        <v>9</v>
      </c>
      <c r="AS140" s="2">
        <f t="shared" si="110"/>
        <v>5</v>
      </c>
      <c r="AT140" s="2">
        <f t="shared" si="111"/>
        <v>8</v>
      </c>
      <c r="AU140" s="2">
        <f t="shared" si="112"/>
        <v>6</v>
      </c>
      <c r="AV140" s="2">
        <f t="shared" si="113"/>
        <v>7</v>
      </c>
      <c r="AW140" s="2"/>
      <c r="AX140" s="5">
        <f t="shared" si="114"/>
        <v>4</v>
      </c>
      <c r="AY140" s="2">
        <f t="shared" si="115"/>
        <v>5</v>
      </c>
      <c r="AZ140" s="2">
        <f t="shared" si="116"/>
        <v>10</v>
      </c>
      <c r="BA140" s="2">
        <f t="shared" ref="BA140:BA202" si="121">SUM(AR140:AV140)</f>
        <v>35</v>
      </c>
      <c r="BB140" s="2">
        <f t="shared" ref="BB140:BB202" si="122">AX140*AY140+(AX140*(AX140+1))/2-AZ140</f>
        <v>20</v>
      </c>
      <c r="BC140" s="2">
        <f t="shared" ref="BC140:BC202" si="123">AX140*AY140+(AY140*(AY140+1)/2-BA140)</f>
        <v>0</v>
      </c>
      <c r="BD140" s="2">
        <f t="shared" ref="BD140:BD202" si="124">MIN(BB140:BC140)</f>
        <v>0</v>
      </c>
      <c r="BE140" s="19">
        <f t="shared" ref="BE140:BE202" si="125">AX140*AY140/2</f>
        <v>10</v>
      </c>
      <c r="BF140" s="19">
        <f t="shared" ref="BF140:BF202" si="126">SQRT((AX140*AY140*(AX140+AY140+1))/12)</f>
        <v>4.0824829046386304</v>
      </c>
      <c r="BG140" s="31">
        <f t="shared" ref="BG140:BG202" si="127">(BD140-BE140)/BF140</f>
        <v>-2.4494897427831779</v>
      </c>
      <c r="BH140" s="32">
        <f t="shared" si="117"/>
        <v>7.1529392177148241E-3</v>
      </c>
      <c r="BI140" s="62">
        <f t="shared" si="118"/>
        <v>2.8169014084507044E-4</v>
      </c>
      <c r="BJ140" s="62" t="str">
        <f t="shared" ref="BJ140:BJ203" si="128">IF(BH140&lt;BI140,BH140,"")</f>
        <v/>
      </c>
      <c r="BK140" s="73" t="str">
        <f t="shared" ref="BK140:BK203" si="129">IF(BH140&lt;=MAX(BJ$11:BJ$365),"sign","")</f>
        <v>sign</v>
      </c>
      <c r="BM140" s="11">
        <f t="shared" si="119"/>
        <v>0.5644749750931769</v>
      </c>
    </row>
    <row r="141" spans="1:65">
      <c r="A141" s="30" t="s">
        <v>489</v>
      </c>
      <c r="B141" s="30" t="s">
        <v>490</v>
      </c>
      <c r="C141" s="30" t="s">
        <v>467</v>
      </c>
      <c r="D141" s="30" t="s">
        <v>468</v>
      </c>
      <c r="E141" s="30" t="s">
        <v>432</v>
      </c>
      <c r="F141" s="11" t="str">
        <f t="shared" si="120"/>
        <v>JNK cascade</v>
      </c>
      <c r="H141" s="11">
        <f>VLOOKUP($B141,data!$B$3:$Q$15316,'diff expr 0 vs 3 mites'!H$8,FALSE)</f>
        <v>8.7602984880000001</v>
      </c>
      <c r="I141" s="11">
        <f>VLOOKUP($B141,data!$B$3:$Q$15316,'diff expr 0 vs 3 mites'!I$8,FALSE)</f>
        <v>9.4419357270000006</v>
      </c>
      <c r="J141" s="11">
        <f>VLOOKUP($B141,data!$B$3:$Q$15316,'diff expr 0 vs 3 mites'!J$8,FALSE)</f>
        <v>6.4300083020000001</v>
      </c>
      <c r="K141" s="11">
        <f>VLOOKUP($B141,data!$B$3:$Q$15316,'diff expr 0 vs 3 mites'!K$8,FALSE)</f>
        <v>8.8059736510000004</v>
      </c>
      <c r="L141" s="11">
        <f>VLOOKUP($B141,data!$B$3:$Q$15316,'diff expr 0 vs 3 mites'!L$8,FALSE)</f>
        <v>5.4954830709999998</v>
      </c>
      <c r="M141" s="11">
        <f>VLOOKUP($B141,data!$B$3:$Q$15316,'diff expr 0 vs 3 mites'!M$8,FALSE)</f>
        <v>4.4114512919999997</v>
      </c>
      <c r="N141" s="11">
        <f>VLOOKUP($B141,data!$B$3:$Q$15316,'diff expr 0 vs 3 mites'!N$8,FALSE)</f>
        <v>5.7467255689999996</v>
      </c>
      <c r="O141" s="11">
        <f>VLOOKUP($B141,data!$B$3:$Q$15316,'diff expr 0 vs 3 mites'!O$8,FALSE)</f>
        <v>4.0805044830000003</v>
      </c>
      <c r="P141" s="11">
        <f>VLOOKUP($B141,data!$B$3:$Q$15316,'diff expr 0 vs 3 mites'!P$8,FALSE)</f>
        <v>7.2572009829999997</v>
      </c>
      <c r="R141" s="27" t="s">
        <v>27749</v>
      </c>
      <c r="T141" s="2">
        <f t="shared" si="87"/>
        <v>7</v>
      </c>
      <c r="U141" s="2">
        <f t="shared" si="88"/>
        <v>9</v>
      </c>
      <c r="V141" s="2">
        <f t="shared" si="89"/>
        <v>5</v>
      </c>
      <c r="W141" s="2">
        <f t="shared" si="90"/>
        <v>8</v>
      </c>
      <c r="X141" s="2">
        <f t="shared" si="91"/>
        <v>3</v>
      </c>
      <c r="Y141" s="2">
        <f t="shared" si="92"/>
        <v>2</v>
      </c>
      <c r="Z141" s="2">
        <f t="shared" si="93"/>
        <v>4</v>
      </c>
      <c r="AA141" s="2">
        <f t="shared" si="94"/>
        <v>1</v>
      </c>
      <c r="AB141" s="2">
        <f t="shared" si="95"/>
        <v>6</v>
      </c>
      <c r="AC141" s="2"/>
      <c r="AD141" s="2">
        <f t="shared" si="96"/>
        <v>0</v>
      </c>
      <c r="AE141" s="2">
        <f t="shared" si="97"/>
        <v>0</v>
      </c>
      <c r="AF141" s="2">
        <f t="shared" si="98"/>
        <v>0</v>
      </c>
      <c r="AG141" s="2">
        <f t="shared" si="99"/>
        <v>0</v>
      </c>
      <c r="AH141" s="2">
        <f t="shared" si="100"/>
        <v>0</v>
      </c>
      <c r="AI141" s="2">
        <f t="shared" si="101"/>
        <v>0</v>
      </c>
      <c r="AJ141" s="2">
        <f t="shared" si="102"/>
        <v>0</v>
      </c>
      <c r="AK141" s="2">
        <f t="shared" si="103"/>
        <v>0</v>
      </c>
      <c r="AL141" s="2">
        <f t="shared" si="104"/>
        <v>0</v>
      </c>
      <c r="AM141" s="2"/>
      <c r="AN141" s="2">
        <f t="shared" si="105"/>
        <v>7</v>
      </c>
      <c r="AO141" s="2">
        <f t="shared" si="106"/>
        <v>9</v>
      </c>
      <c r="AP141" s="2">
        <f t="shared" si="107"/>
        <v>5</v>
      </c>
      <c r="AQ141" s="2">
        <f t="shared" si="108"/>
        <v>8</v>
      </c>
      <c r="AR141" s="2">
        <f t="shared" si="109"/>
        <v>3</v>
      </c>
      <c r="AS141" s="2">
        <f t="shared" si="110"/>
        <v>2</v>
      </c>
      <c r="AT141" s="2">
        <f t="shared" si="111"/>
        <v>4</v>
      </c>
      <c r="AU141" s="2">
        <f t="shared" si="112"/>
        <v>1</v>
      </c>
      <c r="AV141" s="2">
        <f t="shared" si="113"/>
        <v>6</v>
      </c>
      <c r="AW141" s="2"/>
      <c r="AX141" s="5">
        <f t="shared" si="114"/>
        <v>4</v>
      </c>
      <c r="AY141" s="2">
        <f t="shared" si="115"/>
        <v>5</v>
      </c>
      <c r="AZ141" s="2">
        <f t="shared" si="116"/>
        <v>29</v>
      </c>
      <c r="BA141" s="2">
        <f t="shared" si="121"/>
        <v>16</v>
      </c>
      <c r="BB141" s="2">
        <f t="shared" si="122"/>
        <v>1</v>
      </c>
      <c r="BC141" s="2">
        <f t="shared" si="123"/>
        <v>19</v>
      </c>
      <c r="BD141" s="2">
        <f t="shared" si="124"/>
        <v>1</v>
      </c>
      <c r="BE141" s="19">
        <f t="shared" si="125"/>
        <v>10</v>
      </c>
      <c r="BF141" s="19">
        <f t="shared" si="126"/>
        <v>4.0824829046386304</v>
      </c>
      <c r="BG141" s="31">
        <f t="shared" si="127"/>
        <v>-2.2045407685048604</v>
      </c>
      <c r="BH141" s="32">
        <f t="shared" si="117"/>
        <v>1.3743168055755161E-2</v>
      </c>
      <c r="BI141" s="62">
        <f t="shared" si="118"/>
        <v>1.4366197183098593E-2</v>
      </c>
      <c r="BJ141" s="62">
        <f t="shared" si="128"/>
        <v>1.3743168055755161E-2</v>
      </c>
      <c r="BK141" s="73" t="str">
        <f t="shared" si="129"/>
        <v>sign</v>
      </c>
      <c r="BM141" s="11">
        <f t="shared" si="119"/>
        <v>-0.18992825950137698</v>
      </c>
    </row>
    <row r="142" spans="1:65">
      <c r="A142" s="30" t="s">
        <v>491</v>
      </c>
      <c r="B142" s="30" t="s">
        <v>492</v>
      </c>
      <c r="C142" s="30" t="s">
        <v>493</v>
      </c>
      <c r="D142" s="30" t="s">
        <v>101</v>
      </c>
      <c r="E142" s="30" t="s">
        <v>494</v>
      </c>
      <c r="F142" s="11" t="str">
        <f t="shared" si="120"/>
        <v>JNK cascade</v>
      </c>
      <c r="H142" s="11">
        <f>VLOOKUP($B142,data!$B$3:$Q$15316,'diff expr 0 vs 3 mites'!H$8,FALSE)</f>
        <v>53.111704830000001</v>
      </c>
      <c r="I142" s="11">
        <f>VLOOKUP($B142,data!$B$3:$Q$15316,'diff expr 0 vs 3 mites'!I$8,FALSE)</f>
        <v>51.332120639999999</v>
      </c>
      <c r="J142" s="11">
        <f>VLOOKUP($B142,data!$B$3:$Q$15316,'diff expr 0 vs 3 mites'!J$8,FALSE)</f>
        <v>149.78229759999999</v>
      </c>
      <c r="K142" s="11">
        <f>VLOOKUP($B142,data!$B$3:$Q$15316,'diff expr 0 vs 3 mites'!K$8,FALSE)</f>
        <v>60.071986809999999</v>
      </c>
      <c r="L142" s="11">
        <f>VLOOKUP($B142,data!$B$3:$Q$15316,'diff expr 0 vs 3 mites'!L$8,FALSE)</f>
        <v>20.050673639999999</v>
      </c>
      <c r="M142" s="11">
        <f>VLOOKUP($B142,data!$B$3:$Q$15316,'diff expr 0 vs 3 mites'!M$8,FALSE)</f>
        <v>50.094359220000001</v>
      </c>
      <c r="N142" s="11">
        <f>VLOOKUP($B142,data!$B$3:$Q$15316,'diff expr 0 vs 3 mites'!N$8,FALSE)</f>
        <v>35.074762069999998</v>
      </c>
      <c r="O142" s="11">
        <f>VLOOKUP($B142,data!$B$3:$Q$15316,'diff expr 0 vs 3 mites'!O$8,FALSE)</f>
        <v>21.250690070000001</v>
      </c>
      <c r="P142" s="11">
        <f>VLOOKUP($B142,data!$B$3:$Q$15316,'diff expr 0 vs 3 mites'!P$8,FALSE)</f>
        <v>38.315635790000002</v>
      </c>
      <c r="R142" s="27" t="s">
        <v>27749</v>
      </c>
      <c r="T142" s="2">
        <f t="shared" si="87"/>
        <v>7</v>
      </c>
      <c r="U142" s="2">
        <f t="shared" si="88"/>
        <v>6</v>
      </c>
      <c r="V142" s="2">
        <f t="shared" si="89"/>
        <v>9</v>
      </c>
      <c r="W142" s="2">
        <f t="shared" si="90"/>
        <v>8</v>
      </c>
      <c r="X142" s="2">
        <f t="shared" si="91"/>
        <v>1</v>
      </c>
      <c r="Y142" s="2">
        <f t="shared" si="92"/>
        <v>5</v>
      </c>
      <c r="Z142" s="2">
        <f t="shared" si="93"/>
        <v>3</v>
      </c>
      <c r="AA142" s="2">
        <f t="shared" si="94"/>
        <v>2</v>
      </c>
      <c r="AB142" s="2">
        <f t="shared" si="95"/>
        <v>4</v>
      </c>
      <c r="AC142" s="2"/>
      <c r="AD142" s="2">
        <f t="shared" si="96"/>
        <v>0</v>
      </c>
      <c r="AE142" s="2">
        <f t="shared" si="97"/>
        <v>0</v>
      </c>
      <c r="AF142" s="2">
        <f t="shared" si="98"/>
        <v>0</v>
      </c>
      <c r="AG142" s="2">
        <f t="shared" si="99"/>
        <v>0</v>
      </c>
      <c r="AH142" s="2">
        <f t="shared" si="100"/>
        <v>0</v>
      </c>
      <c r="AI142" s="2">
        <f t="shared" si="101"/>
        <v>0</v>
      </c>
      <c r="AJ142" s="2">
        <f t="shared" si="102"/>
        <v>0</v>
      </c>
      <c r="AK142" s="2">
        <f t="shared" si="103"/>
        <v>0</v>
      </c>
      <c r="AL142" s="2">
        <f t="shared" si="104"/>
        <v>0</v>
      </c>
      <c r="AM142" s="2"/>
      <c r="AN142" s="2">
        <f t="shared" si="105"/>
        <v>7</v>
      </c>
      <c r="AO142" s="2">
        <f t="shared" si="106"/>
        <v>6</v>
      </c>
      <c r="AP142" s="2">
        <f t="shared" si="107"/>
        <v>9</v>
      </c>
      <c r="AQ142" s="2">
        <f t="shared" si="108"/>
        <v>8</v>
      </c>
      <c r="AR142" s="2">
        <f t="shared" si="109"/>
        <v>1</v>
      </c>
      <c r="AS142" s="2">
        <f t="shared" si="110"/>
        <v>5</v>
      </c>
      <c r="AT142" s="2">
        <f t="shared" si="111"/>
        <v>3</v>
      </c>
      <c r="AU142" s="2">
        <f t="shared" si="112"/>
        <v>2</v>
      </c>
      <c r="AV142" s="2">
        <f t="shared" si="113"/>
        <v>4</v>
      </c>
      <c r="AW142" s="2"/>
      <c r="AX142" s="5">
        <f t="shared" si="114"/>
        <v>4</v>
      </c>
      <c r="AY142" s="2">
        <f t="shared" si="115"/>
        <v>5</v>
      </c>
      <c r="AZ142" s="2">
        <f t="shared" si="116"/>
        <v>30</v>
      </c>
      <c r="BA142" s="2">
        <f t="shared" si="121"/>
        <v>15</v>
      </c>
      <c r="BB142" s="2">
        <f t="shared" si="122"/>
        <v>0</v>
      </c>
      <c r="BC142" s="2">
        <f t="shared" si="123"/>
        <v>20</v>
      </c>
      <c r="BD142" s="2">
        <f t="shared" si="124"/>
        <v>0</v>
      </c>
      <c r="BE142" s="19">
        <f t="shared" si="125"/>
        <v>10</v>
      </c>
      <c r="BF142" s="19">
        <f t="shared" si="126"/>
        <v>4.0824829046386304</v>
      </c>
      <c r="BG142" s="31">
        <f t="shared" si="127"/>
        <v>-2.4494897427831779</v>
      </c>
      <c r="BH142" s="32">
        <f t="shared" si="117"/>
        <v>7.1529392177148241E-3</v>
      </c>
      <c r="BI142" s="62">
        <f t="shared" si="118"/>
        <v>2.8169014084507044E-4</v>
      </c>
      <c r="BJ142" s="62" t="str">
        <f t="shared" si="128"/>
        <v/>
      </c>
      <c r="BK142" s="73" t="str">
        <f t="shared" si="129"/>
        <v>sign</v>
      </c>
      <c r="BM142" s="11">
        <f t="shared" si="119"/>
        <v>-0.37733115209373663</v>
      </c>
    </row>
    <row r="143" spans="1:65">
      <c r="A143" s="30" t="s">
        <v>495</v>
      </c>
      <c r="B143" s="30" t="s">
        <v>496</v>
      </c>
      <c r="C143" s="30" t="s">
        <v>497</v>
      </c>
      <c r="D143" s="30" t="s">
        <v>498</v>
      </c>
      <c r="E143" s="30" t="s">
        <v>499</v>
      </c>
      <c r="F143" s="11" t="str">
        <f t="shared" si="120"/>
        <v>JAK-STAT ca</v>
      </c>
      <c r="H143" s="11">
        <f>VLOOKUP($B143,data!$B$3:$Q$15316,'diff expr 0 vs 3 mites'!H$8,FALSE)</f>
        <v>10.80656726</v>
      </c>
      <c r="I143" s="11">
        <f>VLOOKUP($B143,data!$B$3:$Q$15316,'diff expr 0 vs 3 mites'!I$8,FALSE)</f>
        <v>7.5025745710000002</v>
      </c>
      <c r="J143" s="11">
        <f>VLOOKUP($B143,data!$B$3:$Q$15316,'diff expr 0 vs 3 mites'!J$8,FALSE)</f>
        <v>10.86491517</v>
      </c>
      <c r="K143" s="11">
        <f>VLOOKUP($B143,data!$B$3:$Q$15316,'diff expr 0 vs 3 mites'!K$8,FALSE)</f>
        <v>7.2910769249999996</v>
      </c>
      <c r="L143" s="11">
        <f>VLOOKUP($B143,data!$B$3:$Q$15316,'diff expr 0 vs 3 mites'!L$8,FALSE)</f>
        <v>5.1733093300000004</v>
      </c>
      <c r="M143" s="11">
        <f>VLOOKUP($B143,data!$B$3:$Q$15316,'diff expr 0 vs 3 mites'!M$8,FALSE)</f>
        <v>4.235885702</v>
      </c>
      <c r="N143" s="11">
        <f>VLOOKUP($B143,data!$B$3:$Q$15316,'diff expr 0 vs 3 mites'!N$8,FALSE)</f>
        <v>6.1186960069999996</v>
      </c>
      <c r="O143" s="11">
        <f>VLOOKUP($B143,data!$B$3:$Q$15316,'diff expr 0 vs 3 mites'!O$8,FALSE)</f>
        <v>11.597982439999999</v>
      </c>
      <c r="P143" s="11">
        <f>VLOOKUP($B143,data!$B$3:$Q$15316,'diff expr 0 vs 3 mites'!P$8,FALSE)</f>
        <v>11.20869545</v>
      </c>
      <c r="R143" s="27" t="s">
        <v>27749</v>
      </c>
      <c r="T143" s="2">
        <f t="shared" si="87"/>
        <v>6</v>
      </c>
      <c r="U143" s="2">
        <f t="shared" si="88"/>
        <v>5</v>
      </c>
      <c r="V143" s="2">
        <f t="shared" si="89"/>
        <v>7</v>
      </c>
      <c r="W143" s="2">
        <f t="shared" si="90"/>
        <v>4</v>
      </c>
      <c r="X143" s="2">
        <f t="shared" si="91"/>
        <v>2</v>
      </c>
      <c r="Y143" s="2">
        <f t="shared" si="92"/>
        <v>1</v>
      </c>
      <c r="Z143" s="2">
        <f t="shared" si="93"/>
        <v>3</v>
      </c>
      <c r="AA143" s="2">
        <f t="shared" si="94"/>
        <v>9</v>
      </c>
      <c r="AB143" s="2">
        <f t="shared" si="95"/>
        <v>8</v>
      </c>
      <c r="AC143" s="2"/>
      <c r="AD143" s="2">
        <f t="shared" si="96"/>
        <v>0</v>
      </c>
      <c r="AE143" s="2">
        <f t="shared" si="97"/>
        <v>0</v>
      </c>
      <c r="AF143" s="2">
        <f t="shared" si="98"/>
        <v>0</v>
      </c>
      <c r="AG143" s="2">
        <f t="shared" si="99"/>
        <v>0</v>
      </c>
      <c r="AH143" s="2">
        <f t="shared" si="100"/>
        <v>0</v>
      </c>
      <c r="AI143" s="2">
        <f t="shared" si="101"/>
        <v>0</v>
      </c>
      <c r="AJ143" s="2">
        <f t="shared" si="102"/>
        <v>0</v>
      </c>
      <c r="AK143" s="2">
        <f t="shared" si="103"/>
        <v>0</v>
      </c>
      <c r="AL143" s="2">
        <f t="shared" si="104"/>
        <v>0</v>
      </c>
      <c r="AM143" s="2"/>
      <c r="AN143" s="2">
        <f t="shared" si="105"/>
        <v>6</v>
      </c>
      <c r="AO143" s="2">
        <f t="shared" si="106"/>
        <v>5</v>
      </c>
      <c r="AP143" s="2">
        <f t="shared" si="107"/>
        <v>7</v>
      </c>
      <c r="AQ143" s="2">
        <f t="shared" si="108"/>
        <v>4</v>
      </c>
      <c r="AR143" s="2">
        <f t="shared" si="109"/>
        <v>2</v>
      </c>
      <c r="AS143" s="2">
        <f t="shared" si="110"/>
        <v>1</v>
      </c>
      <c r="AT143" s="2">
        <f t="shared" si="111"/>
        <v>3</v>
      </c>
      <c r="AU143" s="2">
        <f t="shared" si="112"/>
        <v>9</v>
      </c>
      <c r="AV143" s="2">
        <f t="shared" si="113"/>
        <v>8</v>
      </c>
      <c r="AW143" s="2"/>
      <c r="AX143" s="5">
        <f t="shared" si="114"/>
        <v>4</v>
      </c>
      <c r="AY143" s="2">
        <f t="shared" si="115"/>
        <v>5</v>
      </c>
      <c r="AZ143" s="2">
        <f t="shared" si="116"/>
        <v>22</v>
      </c>
      <c r="BA143" s="2">
        <f t="shared" si="121"/>
        <v>23</v>
      </c>
      <c r="BB143" s="2">
        <f t="shared" si="122"/>
        <v>8</v>
      </c>
      <c r="BC143" s="2">
        <f t="shared" si="123"/>
        <v>12</v>
      </c>
      <c r="BD143" s="2">
        <f t="shared" si="124"/>
        <v>8</v>
      </c>
      <c r="BE143" s="19">
        <f t="shared" si="125"/>
        <v>10</v>
      </c>
      <c r="BF143" s="19">
        <f t="shared" si="126"/>
        <v>4.0824829046386304</v>
      </c>
      <c r="BG143" s="31">
        <f t="shared" si="127"/>
        <v>-0.4898979485566356</v>
      </c>
      <c r="BH143" s="32">
        <f t="shared" si="117"/>
        <v>0.31210305738320299</v>
      </c>
      <c r="BI143" s="62">
        <f t="shared" si="118"/>
        <v>7.6619718309859156E-2</v>
      </c>
      <c r="BJ143" s="62" t="str">
        <f t="shared" si="128"/>
        <v/>
      </c>
      <c r="BK143" s="73" t="str">
        <f t="shared" si="129"/>
        <v/>
      </c>
      <c r="BM143" s="11">
        <f t="shared" si="119"/>
        <v>-7.5197241957162569E-2</v>
      </c>
    </row>
    <row r="144" spans="1:65">
      <c r="A144" s="30" t="s">
        <v>500</v>
      </c>
      <c r="B144" s="30" t="s">
        <v>501</v>
      </c>
      <c r="C144" s="30" t="s">
        <v>502</v>
      </c>
      <c r="D144" s="30" t="s">
        <v>503</v>
      </c>
      <c r="E144" s="30" t="s">
        <v>499</v>
      </c>
      <c r="F144" s="11" t="str">
        <f t="shared" si="120"/>
        <v>JAK-STAT ca</v>
      </c>
      <c r="H144" s="11">
        <f>VLOOKUP($B144,data!$B$3:$Q$15316,'diff expr 0 vs 3 mites'!H$8,FALSE)</f>
        <v>1.2368586589999999</v>
      </c>
      <c r="I144" s="11">
        <f>VLOOKUP($B144,data!$B$3:$Q$15316,'diff expr 0 vs 3 mites'!I$8,FALSE)</f>
        <v>1.2071233830000001</v>
      </c>
      <c r="J144" s="11">
        <f>VLOOKUP($B144,data!$B$3:$Q$15316,'diff expr 0 vs 3 mites'!J$8,FALSE)</f>
        <v>0.66191636799999998</v>
      </c>
      <c r="K144" s="11">
        <f>VLOOKUP($B144,data!$B$3:$Q$15316,'diff expr 0 vs 3 mites'!K$8,FALSE)</f>
        <v>0.777506951</v>
      </c>
      <c r="L144" s="11">
        <f>VLOOKUP($B144,data!$B$3:$Q$15316,'diff expr 0 vs 3 mites'!L$8,FALSE)</f>
        <v>10.71715064</v>
      </c>
      <c r="M144" s="11">
        <f>VLOOKUP($B144,data!$B$3:$Q$15316,'diff expr 0 vs 3 mites'!M$8,FALSE)</f>
        <v>1.4208990260000001</v>
      </c>
      <c r="N144" s="11">
        <f>VLOOKUP($B144,data!$B$3:$Q$15316,'diff expr 0 vs 3 mites'!N$8,FALSE)</f>
        <v>13.76268915</v>
      </c>
      <c r="O144" s="11">
        <f>VLOOKUP($B144,data!$B$3:$Q$15316,'diff expr 0 vs 3 mites'!O$8,FALSE)</f>
        <v>2.1076409300000001</v>
      </c>
      <c r="P144" s="11">
        <f>VLOOKUP($B144,data!$B$3:$Q$15316,'diff expr 0 vs 3 mites'!P$8,FALSE)</f>
        <v>2.352352979</v>
      </c>
      <c r="R144" s="27" t="s">
        <v>27749</v>
      </c>
      <c r="T144" s="2">
        <f t="shared" si="87"/>
        <v>4</v>
      </c>
      <c r="U144" s="2">
        <f t="shared" si="88"/>
        <v>3</v>
      </c>
      <c r="V144" s="2">
        <f t="shared" si="89"/>
        <v>1</v>
      </c>
      <c r="W144" s="2">
        <f t="shared" si="90"/>
        <v>2</v>
      </c>
      <c r="X144" s="2">
        <f t="shared" si="91"/>
        <v>8</v>
      </c>
      <c r="Y144" s="2">
        <f t="shared" si="92"/>
        <v>5</v>
      </c>
      <c r="Z144" s="2">
        <f t="shared" si="93"/>
        <v>9</v>
      </c>
      <c r="AA144" s="2">
        <f t="shared" si="94"/>
        <v>6</v>
      </c>
      <c r="AB144" s="2">
        <f t="shared" si="95"/>
        <v>7</v>
      </c>
      <c r="AC144" s="2"/>
      <c r="AD144" s="2">
        <f t="shared" si="96"/>
        <v>0</v>
      </c>
      <c r="AE144" s="2">
        <f t="shared" si="97"/>
        <v>0</v>
      </c>
      <c r="AF144" s="2">
        <f t="shared" si="98"/>
        <v>0</v>
      </c>
      <c r="AG144" s="2">
        <f t="shared" si="99"/>
        <v>0</v>
      </c>
      <c r="AH144" s="2">
        <f t="shared" si="100"/>
        <v>0</v>
      </c>
      <c r="AI144" s="2">
        <f t="shared" si="101"/>
        <v>0</v>
      </c>
      <c r="AJ144" s="2">
        <f t="shared" si="102"/>
        <v>0</v>
      </c>
      <c r="AK144" s="2">
        <f t="shared" si="103"/>
        <v>0</v>
      </c>
      <c r="AL144" s="2">
        <f t="shared" si="104"/>
        <v>0</v>
      </c>
      <c r="AM144" s="2"/>
      <c r="AN144" s="2">
        <f t="shared" si="105"/>
        <v>4</v>
      </c>
      <c r="AO144" s="2">
        <f t="shared" si="106"/>
        <v>3</v>
      </c>
      <c r="AP144" s="2">
        <f t="shared" si="107"/>
        <v>1</v>
      </c>
      <c r="AQ144" s="2">
        <f t="shared" si="108"/>
        <v>2</v>
      </c>
      <c r="AR144" s="2">
        <f t="shared" si="109"/>
        <v>8</v>
      </c>
      <c r="AS144" s="2">
        <f t="shared" si="110"/>
        <v>5</v>
      </c>
      <c r="AT144" s="2">
        <f t="shared" si="111"/>
        <v>9</v>
      </c>
      <c r="AU144" s="2">
        <f t="shared" si="112"/>
        <v>6</v>
      </c>
      <c r="AV144" s="2">
        <f t="shared" si="113"/>
        <v>7</v>
      </c>
      <c r="AW144" s="2"/>
      <c r="AX144" s="5">
        <f t="shared" si="114"/>
        <v>4</v>
      </c>
      <c r="AY144" s="2">
        <f t="shared" si="115"/>
        <v>5</v>
      </c>
      <c r="AZ144" s="2">
        <f t="shared" si="116"/>
        <v>10</v>
      </c>
      <c r="BA144" s="2">
        <f t="shared" si="121"/>
        <v>35</v>
      </c>
      <c r="BB144" s="2">
        <f t="shared" si="122"/>
        <v>20</v>
      </c>
      <c r="BC144" s="2">
        <f t="shared" si="123"/>
        <v>0</v>
      </c>
      <c r="BD144" s="2">
        <f t="shared" si="124"/>
        <v>0</v>
      </c>
      <c r="BE144" s="19">
        <f t="shared" si="125"/>
        <v>10</v>
      </c>
      <c r="BF144" s="19">
        <f t="shared" si="126"/>
        <v>4.0824829046386304</v>
      </c>
      <c r="BG144" s="31">
        <f t="shared" si="127"/>
        <v>-2.4494897427831779</v>
      </c>
      <c r="BH144" s="32">
        <f t="shared" si="117"/>
        <v>7.1529392177148241E-3</v>
      </c>
      <c r="BI144" s="62">
        <f t="shared" si="118"/>
        <v>2.8169014084507044E-4</v>
      </c>
      <c r="BJ144" s="62" t="str">
        <f t="shared" si="128"/>
        <v/>
      </c>
      <c r="BK144" s="73" t="str">
        <f t="shared" si="129"/>
        <v>sign</v>
      </c>
      <c r="BM144" s="11">
        <f t="shared" si="119"/>
        <v>0.79618950977469183</v>
      </c>
    </row>
    <row r="145" spans="1:65">
      <c r="A145" s="30" t="s">
        <v>504</v>
      </c>
      <c r="B145" s="30" t="s">
        <v>505</v>
      </c>
      <c r="C145" s="30" t="s">
        <v>506</v>
      </c>
      <c r="D145" s="30" t="s">
        <v>507</v>
      </c>
      <c r="E145" s="30" t="s">
        <v>499</v>
      </c>
      <c r="F145" s="11" t="str">
        <f t="shared" si="120"/>
        <v>JAK-STAT ca</v>
      </c>
      <c r="H145" s="11">
        <f>VLOOKUP($B145,data!$B$3:$Q$15316,'diff expr 0 vs 3 mites'!H$8,FALSE)</f>
        <v>1.1821662040000001</v>
      </c>
      <c r="I145" s="11">
        <f>VLOOKUP($B145,data!$B$3:$Q$15316,'diff expr 0 vs 3 mites'!I$8,FALSE)</f>
        <v>1.0584538960000001</v>
      </c>
      <c r="J145" s="11">
        <f>VLOOKUP($B145,data!$B$3:$Q$15316,'diff expr 0 vs 3 mites'!J$8,FALSE)</f>
        <v>1.132648962</v>
      </c>
      <c r="K145" s="11">
        <f>VLOOKUP($B145,data!$B$3:$Q$15316,'diff expr 0 vs 3 mites'!K$8,FALSE)</f>
        <v>1.077659371</v>
      </c>
      <c r="L145" s="11">
        <f>VLOOKUP($B145,data!$B$3:$Q$15316,'diff expr 0 vs 3 mites'!L$8,FALSE)</f>
        <v>2.6042162719999999</v>
      </c>
      <c r="M145" s="11">
        <f>VLOOKUP($B145,data!$B$3:$Q$15316,'diff expr 0 vs 3 mites'!M$8,FALSE)</f>
        <v>0.92539997299999999</v>
      </c>
      <c r="N145" s="11">
        <f>VLOOKUP($B145,data!$B$3:$Q$15316,'diff expr 0 vs 3 mites'!N$8,FALSE)</f>
        <v>2.7044946200000002</v>
      </c>
      <c r="O145" s="11">
        <f>VLOOKUP($B145,data!$B$3:$Q$15316,'diff expr 0 vs 3 mites'!O$8,FALSE)</f>
        <v>2.021884939</v>
      </c>
      <c r="P145" s="11">
        <f>VLOOKUP($B145,data!$B$3:$Q$15316,'diff expr 0 vs 3 mites'!P$8,FALSE)</f>
        <v>2.6113574709999998</v>
      </c>
      <c r="R145" s="27" t="s">
        <v>27749</v>
      </c>
      <c r="T145" s="2">
        <f t="shared" si="87"/>
        <v>5</v>
      </c>
      <c r="U145" s="2">
        <f t="shared" si="88"/>
        <v>2</v>
      </c>
      <c r="V145" s="2">
        <f t="shared" si="89"/>
        <v>4</v>
      </c>
      <c r="W145" s="2">
        <f t="shared" si="90"/>
        <v>3</v>
      </c>
      <c r="X145" s="2">
        <f t="shared" si="91"/>
        <v>7</v>
      </c>
      <c r="Y145" s="2">
        <f t="shared" si="92"/>
        <v>1</v>
      </c>
      <c r="Z145" s="2">
        <f t="shared" si="93"/>
        <v>9</v>
      </c>
      <c r="AA145" s="2">
        <f t="shared" si="94"/>
        <v>6</v>
      </c>
      <c r="AB145" s="2">
        <f t="shared" si="95"/>
        <v>8</v>
      </c>
      <c r="AC145" s="2"/>
      <c r="AD145" s="2">
        <f t="shared" si="96"/>
        <v>0</v>
      </c>
      <c r="AE145" s="2">
        <f t="shared" si="97"/>
        <v>0</v>
      </c>
      <c r="AF145" s="2">
        <f t="shared" si="98"/>
        <v>0</v>
      </c>
      <c r="AG145" s="2">
        <f t="shared" si="99"/>
        <v>0</v>
      </c>
      <c r="AH145" s="2">
        <f t="shared" si="100"/>
        <v>0</v>
      </c>
      <c r="AI145" s="2">
        <f t="shared" si="101"/>
        <v>0</v>
      </c>
      <c r="AJ145" s="2">
        <f t="shared" si="102"/>
        <v>0</v>
      </c>
      <c r="AK145" s="2">
        <f t="shared" si="103"/>
        <v>0</v>
      </c>
      <c r="AL145" s="2">
        <f t="shared" si="104"/>
        <v>0</v>
      </c>
      <c r="AM145" s="2"/>
      <c r="AN145" s="2">
        <f t="shared" si="105"/>
        <v>5</v>
      </c>
      <c r="AO145" s="2">
        <f t="shared" si="106"/>
        <v>2</v>
      </c>
      <c r="AP145" s="2">
        <f t="shared" si="107"/>
        <v>4</v>
      </c>
      <c r="AQ145" s="2">
        <f t="shared" si="108"/>
        <v>3</v>
      </c>
      <c r="AR145" s="2">
        <f t="shared" si="109"/>
        <v>7</v>
      </c>
      <c r="AS145" s="2">
        <f t="shared" si="110"/>
        <v>1</v>
      </c>
      <c r="AT145" s="2">
        <f t="shared" si="111"/>
        <v>9</v>
      </c>
      <c r="AU145" s="2">
        <f t="shared" si="112"/>
        <v>6</v>
      </c>
      <c r="AV145" s="2">
        <f t="shared" si="113"/>
        <v>8</v>
      </c>
      <c r="AW145" s="2"/>
      <c r="AX145" s="5">
        <f t="shared" si="114"/>
        <v>4</v>
      </c>
      <c r="AY145" s="2">
        <f t="shared" si="115"/>
        <v>5</v>
      </c>
      <c r="AZ145" s="2">
        <f t="shared" si="116"/>
        <v>14</v>
      </c>
      <c r="BA145" s="2">
        <f t="shared" si="121"/>
        <v>31</v>
      </c>
      <c r="BB145" s="2">
        <f t="shared" si="122"/>
        <v>16</v>
      </c>
      <c r="BC145" s="2">
        <f t="shared" si="123"/>
        <v>4</v>
      </c>
      <c r="BD145" s="2">
        <f t="shared" si="124"/>
        <v>4</v>
      </c>
      <c r="BE145" s="19">
        <f t="shared" si="125"/>
        <v>10</v>
      </c>
      <c r="BF145" s="19">
        <f t="shared" si="126"/>
        <v>4.0824829046386304</v>
      </c>
      <c r="BG145" s="31">
        <f t="shared" si="127"/>
        <v>-1.4696938456699067</v>
      </c>
      <c r="BH145" s="32">
        <f t="shared" si="117"/>
        <v>7.0822345147568383E-2</v>
      </c>
      <c r="BI145" s="62">
        <f t="shared" si="118"/>
        <v>3.8873239436619716E-2</v>
      </c>
      <c r="BJ145" s="62" t="str">
        <f t="shared" si="128"/>
        <v/>
      </c>
      <c r="BK145" s="73" t="str">
        <f t="shared" si="129"/>
        <v/>
      </c>
      <c r="BM145" s="11">
        <f t="shared" si="119"/>
        <v>0.29076316102346128</v>
      </c>
    </row>
    <row r="146" spans="1:65">
      <c r="A146" s="30" t="s">
        <v>508</v>
      </c>
      <c r="B146" s="30" t="s">
        <v>509</v>
      </c>
      <c r="C146" s="30" t="s">
        <v>510</v>
      </c>
      <c r="D146" s="30" t="s">
        <v>511</v>
      </c>
      <c r="E146" s="30" t="s">
        <v>499</v>
      </c>
      <c r="F146" s="11" t="str">
        <f t="shared" si="120"/>
        <v>JAK-STAT ca</v>
      </c>
      <c r="H146" s="11">
        <f>VLOOKUP($B146,data!$B$3:$Q$15316,'diff expr 0 vs 3 mites'!H$8,FALSE)</f>
        <v>14.430583110000001</v>
      </c>
      <c r="I146" s="11">
        <f>VLOOKUP($B146,data!$B$3:$Q$15316,'diff expr 0 vs 3 mites'!I$8,FALSE)</f>
        <v>6.8759128670000003</v>
      </c>
      <c r="J146" s="11">
        <f>VLOOKUP($B146,data!$B$3:$Q$15316,'diff expr 0 vs 3 mites'!J$8,FALSE)</f>
        <v>4.8490082960000001</v>
      </c>
      <c r="K146" s="11">
        <f>VLOOKUP($B146,data!$B$3:$Q$15316,'diff expr 0 vs 3 mites'!K$8,FALSE)</f>
        <v>9.798388825</v>
      </c>
      <c r="L146" s="11">
        <f>VLOOKUP($B146,data!$B$3:$Q$15316,'diff expr 0 vs 3 mites'!L$8,FALSE)</f>
        <v>52.506327210000002</v>
      </c>
      <c r="M146" s="11">
        <f>VLOOKUP($B146,data!$B$3:$Q$15316,'diff expr 0 vs 3 mites'!M$8,FALSE)</f>
        <v>8.1239743109999996</v>
      </c>
      <c r="N146" s="11">
        <f>VLOOKUP($B146,data!$B$3:$Q$15316,'diff expr 0 vs 3 mites'!N$8,FALSE)</f>
        <v>98.911516719999995</v>
      </c>
      <c r="O146" s="11">
        <f>VLOOKUP($B146,data!$B$3:$Q$15316,'diff expr 0 vs 3 mites'!O$8,FALSE)</f>
        <v>11.013703319999999</v>
      </c>
      <c r="P146" s="11">
        <f>VLOOKUP($B146,data!$B$3:$Q$15316,'diff expr 0 vs 3 mites'!P$8,FALSE)</f>
        <v>37.782281099999999</v>
      </c>
      <c r="R146" s="27" t="s">
        <v>27749</v>
      </c>
      <c r="T146" s="2">
        <f t="shared" si="87"/>
        <v>6</v>
      </c>
      <c r="U146" s="2">
        <f t="shared" si="88"/>
        <v>2</v>
      </c>
      <c r="V146" s="2">
        <f t="shared" si="89"/>
        <v>1</v>
      </c>
      <c r="W146" s="2">
        <f t="shared" si="90"/>
        <v>4</v>
      </c>
      <c r="X146" s="2">
        <f t="shared" si="91"/>
        <v>8</v>
      </c>
      <c r="Y146" s="2">
        <f t="shared" si="92"/>
        <v>3</v>
      </c>
      <c r="Z146" s="2">
        <f t="shared" si="93"/>
        <v>9</v>
      </c>
      <c r="AA146" s="2">
        <f t="shared" si="94"/>
        <v>5</v>
      </c>
      <c r="AB146" s="2">
        <f t="shared" si="95"/>
        <v>7</v>
      </c>
      <c r="AC146" s="2"/>
      <c r="AD146" s="2">
        <f t="shared" si="96"/>
        <v>0</v>
      </c>
      <c r="AE146" s="2">
        <f t="shared" si="97"/>
        <v>0</v>
      </c>
      <c r="AF146" s="2">
        <f t="shared" si="98"/>
        <v>0</v>
      </c>
      <c r="AG146" s="2">
        <f t="shared" si="99"/>
        <v>0</v>
      </c>
      <c r="AH146" s="2">
        <f t="shared" si="100"/>
        <v>0</v>
      </c>
      <c r="AI146" s="2">
        <f t="shared" si="101"/>
        <v>0</v>
      </c>
      <c r="AJ146" s="2">
        <f t="shared" si="102"/>
        <v>0</v>
      </c>
      <c r="AK146" s="2">
        <f t="shared" si="103"/>
        <v>0</v>
      </c>
      <c r="AL146" s="2">
        <f t="shared" si="104"/>
        <v>0</v>
      </c>
      <c r="AM146" s="2"/>
      <c r="AN146" s="2">
        <f t="shared" si="105"/>
        <v>6</v>
      </c>
      <c r="AO146" s="2">
        <f t="shared" si="106"/>
        <v>2</v>
      </c>
      <c r="AP146" s="2">
        <f t="shared" si="107"/>
        <v>1</v>
      </c>
      <c r="AQ146" s="2">
        <f t="shared" si="108"/>
        <v>4</v>
      </c>
      <c r="AR146" s="2">
        <f t="shared" si="109"/>
        <v>8</v>
      </c>
      <c r="AS146" s="2">
        <f t="shared" si="110"/>
        <v>3</v>
      </c>
      <c r="AT146" s="2">
        <f t="shared" si="111"/>
        <v>9</v>
      </c>
      <c r="AU146" s="2">
        <f t="shared" si="112"/>
        <v>5</v>
      </c>
      <c r="AV146" s="2">
        <f t="shared" si="113"/>
        <v>7</v>
      </c>
      <c r="AW146" s="2"/>
      <c r="AX146" s="5">
        <f t="shared" si="114"/>
        <v>4</v>
      </c>
      <c r="AY146" s="2">
        <f t="shared" si="115"/>
        <v>5</v>
      </c>
      <c r="AZ146" s="2">
        <f t="shared" si="116"/>
        <v>13</v>
      </c>
      <c r="BA146" s="2">
        <f t="shared" si="121"/>
        <v>32</v>
      </c>
      <c r="BB146" s="2">
        <f t="shared" si="122"/>
        <v>17</v>
      </c>
      <c r="BC146" s="2">
        <f t="shared" si="123"/>
        <v>3</v>
      </c>
      <c r="BD146" s="2">
        <f t="shared" si="124"/>
        <v>3</v>
      </c>
      <c r="BE146" s="19">
        <f t="shared" si="125"/>
        <v>10</v>
      </c>
      <c r="BF146" s="19">
        <f t="shared" si="126"/>
        <v>4.0824829046386304</v>
      </c>
      <c r="BG146" s="31">
        <f t="shared" si="127"/>
        <v>-1.7146428199482247</v>
      </c>
      <c r="BH146" s="32">
        <f t="shared" si="117"/>
        <v>4.3205366486849993E-2</v>
      </c>
      <c r="BI146" s="62">
        <f t="shared" si="118"/>
        <v>3.0422535211267605E-2</v>
      </c>
      <c r="BJ146" s="62" t="str">
        <f t="shared" si="128"/>
        <v/>
      </c>
      <c r="BK146" s="73" t="str">
        <f t="shared" si="129"/>
        <v/>
      </c>
      <c r="BM146" s="11">
        <f t="shared" si="119"/>
        <v>0.66611214353942338</v>
      </c>
    </row>
    <row r="147" spans="1:65">
      <c r="A147" s="30" t="s">
        <v>512</v>
      </c>
      <c r="B147" s="30" t="s">
        <v>513</v>
      </c>
      <c r="C147" s="30" t="s">
        <v>514</v>
      </c>
      <c r="D147" s="30" t="s">
        <v>515</v>
      </c>
      <c r="E147" s="30" t="s">
        <v>499</v>
      </c>
      <c r="F147" s="11" t="str">
        <f t="shared" si="120"/>
        <v>JAK-STAT ca</v>
      </c>
      <c r="H147" s="11">
        <f>VLOOKUP($B147,data!$B$3:$Q$15316,'diff expr 0 vs 3 mites'!H$8,FALSE)</f>
        <v>1.2353178789999999</v>
      </c>
      <c r="I147" s="11">
        <f>VLOOKUP($B147,data!$B$3:$Q$15316,'diff expr 0 vs 3 mites'!I$8,FALSE)</f>
        <v>1.0915641979999999</v>
      </c>
      <c r="J147" s="11">
        <f>VLOOKUP($B147,data!$B$3:$Q$15316,'diff expr 0 vs 3 mites'!J$8,FALSE)</f>
        <v>0.81975383899999998</v>
      </c>
      <c r="K147" s="11">
        <f>VLOOKUP($B147,data!$B$3:$Q$15316,'diff expr 0 vs 3 mites'!K$8,FALSE)</f>
        <v>0.86661684800000005</v>
      </c>
      <c r="L147" s="11">
        <f>VLOOKUP($B147,data!$B$3:$Q$15316,'diff expr 0 vs 3 mites'!L$8,FALSE)</f>
        <v>1.284456008</v>
      </c>
      <c r="M147" s="11">
        <f>VLOOKUP($B147,data!$B$3:$Q$15316,'diff expr 0 vs 3 mites'!M$8,FALSE)</f>
        <v>1.979684931</v>
      </c>
      <c r="N147" s="11">
        <f>VLOOKUP($B147,data!$B$3:$Q$15316,'diff expr 0 vs 3 mites'!N$8,FALSE)</f>
        <v>2.223192445</v>
      </c>
      <c r="O147" s="11">
        <f>VLOOKUP($B147,data!$B$3:$Q$15316,'diff expr 0 vs 3 mites'!O$8,FALSE)</f>
        <v>1.1377878100000001</v>
      </c>
      <c r="P147" s="11">
        <f>VLOOKUP($B147,data!$B$3:$Q$15316,'diff expr 0 vs 3 mites'!P$8,FALSE)</f>
        <v>2.2232957070000001</v>
      </c>
      <c r="R147" s="27" t="s">
        <v>27749</v>
      </c>
      <c r="T147" s="2">
        <f t="shared" si="87"/>
        <v>5</v>
      </c>
      <c r="U147" s="2">
        <f t="shared" si="88"/>
        <v>3</v>
      </c>
      <c r="V147" s="2">
        <f t="shared" si="89"/>
        <v>1</v>
      </c>
      <c r="W147" s="2">
        <f t="shared" si="90"/>
        <v>2</v>
      </c>
      <c r="X147" s="2">
        <f t="shared" si="91"/>
        <v>6</v>
      </c>
      <c r="Y147" s="2">
        <f t="shared" si="92"/>
        <v>7</v>
      </c>
      <c r="Z147" s="2">
        <f t="shared" si="93"/>
        <v>8</v>
      </c>
      <c r="AA147" s="2">
        <f t="shared" si="94"/>
        <v>4</v>
      </c>
      <c r="AB147" s="2">
        <f t="shared" si="95"/>
        <v>9</v>
      </c>
      <c r="AC147" s="2"/>
      <c r="AD147" s="2">
        <f t="shared" si="96"/>
        <v>0</v>
      </c>
      <c r="AE147" s="2">
        <f t="shared" si="97"/>
        <v>0</v>
      </c>
      <c r="AF147" s="2">
        <f t="shared" si="98"/>
        <v>0</v>
      </c>
      <c r="AG147" s="2">
        <f t="shared" si="99"/>
        <v>0</v>
      </c>
      <c r="AH147" s="2">
        <f t="shared" si="100"/>
        <v>0</v>
      </c>
      <c r="AI147" s="2">
        <f t="shared" si="101"/>
        <v>0</v>
      </c>
      <c r="AJ147" s="2">
        <f t="shared" si="102"/>
        <v>0</v>
      </c>
      <c r="AK147" s="2">
        <f t="shared" si="103"/>
        <v>0</v>
      </c>
      <c r="AL147" s="2">
        <f t="shared" si="104"/>
        <v>0</v>
      </c>
      <c r="AM147" s="2"/>
      <c r="AN147" s="2">
        <f t="shared" si="105"/>
        <v>5</v>
      </c>
      <c r="AO147" s="2">
        <f t="shared" si="106"/>
        <v>3</v>
      </c>
      <c r="AP147" s="2">
        <f t="shared" si="107"/>
        <v>1</v>
      </c>
      <c r="AQ147" s="2">
        <f t="shared" si="108"/>
        <v>2</v>
      </c>
      <c r="AR147" s="2">
        <f t="shared" si="109"/>
        <v>6</v>
      </c>
      <c r="AS147" s="2">
        <f t="shared" si="110"/>
        <v>7</v>
      </c>
      <c r="AT147" s="2">
        <f t="shared" si="111"/>
        <v>8</v>
      </c>
      <c r="AU147" s="2">
        <f t="shared" si="112"/>
        <v>4</v>
      </c>
      <c r="AV147" s="2">
        <f t="shared" si="113"/>
        <v>9</v>
      </c>
      <c r="AW147" s="2"/>
      <c r="AX147" s="5">
        <f t="shared" si="114"/>
        <v>4</v>
      </c>
      <c r="AY147" s="2">
        <f t="shared" si="115"/>
        <v>5</v>
      </c>
      <c r="AZ147" s="2">
        <f t="shared" si="116"/>
        <v>11</v>
      </c>
      <c r="BA147" s="2">
        <f t="shared" si="121"/>
        <v>34</v>
      </c>
      <c r="BB147" s="2">
        <f t="shared" si="122"/>
        <v>19</v>
      </c>
      <c r="BC147" s="2">
        <f t="shared" si="123"/>
        <v>1</v>
      </c>
      <c r="BD147" s="2">
        <f t="shared" si="124"/>
        <v>1</v>
      </c>
      <c r="BE147" s="19">
        <f t="shared" si="125"/>
        <v>10</v>
      </c>
      <c r="BF147" s="19">
        <f t="shared" si="126"/>
        <v>4.0824829046386304</v>
      </c>
      <c r="BG147" s="31">
        <f t="shared" si="127"/>
        <v>-2.2045407685048604</v>
      </c>
      <c r="BH147" s="32">
        <f t="shared" si="117"/>
        <v>1.3743168055755161E-2</v>
      </c>
      <c r="BI147" s="62">
        <f t="shared" si="118"/>
        <v>1.4366197183098593E-2</v>
      </c>
      <c r="BJ147" s="62">
        <f t="shared" si="128"/>
        <v>1.3743168055755161E-2</v>
      </c>
      <c r="BK147" s="73" t="str">
        <f t="shared" si="129"/>
        <v>sign</v>
      </c>
      <c r="BM147" s="11">
        <f t="shared" si="119"/>
        <v>0.24645905013128275</v>
      </c>
    </row>
    <row r="148" spans="1:65">
      <c r="A148" s="30" t="s">
        <v>516</v>
      </c>
      <c r="B148" s="30" t="s">
        <v>517</v>
      </c>
      <c r="C148" s="30" t="s">
        <v>518</v>
      </c>
      <c r="D148" s="30" t="s">
        <v>519</v>
      </c>
      <c r="E148" s="30" t="s">
        <v>499</v>
      </c>
      <c r="F148" s="11" t="str">
        <f t="shared" si="120"/>
        <v>JAK-STAT ca</v>
      </c>
      <c r="H148" s="11">
        <f>VLOOKUP($B148,data!$B$3:$Q$15316,'diff expr 0 vs 3 mites'!H$8,FALSE)</f>
        <v>2.1888770819999999</v>
      </c>
      <c r="I148" s="11">
        <f>VLOOKUP($B148,data!$B$3:$Q$15316,'diff expr 0 vs 3 mites'!I$8,FALSE)</f>
        <v>1.532217953</v>
      </c>
      <c r="J148" s="11">
        <f>VLOOKUP($B148,data!$B$3:$Q$15316,'diff expr 0 vs 3 mites'!J$8,FALSE)</f>
        <v>1.3905293949999999</v>
      </c>
      <c r="K148" s="11">
        <f>VLOOKUP($B148,data!$B$3:$Q$15316,'diff expr 0 vs 3 mites'!K$8,FALSE)</f>
        <v>1.3880863750000001</v>
      </c>
      <c r="L148" s="11">
        <f>VLOOKUP($B148,data!$B$3:$Q$15316,'diff expr 0 vs 3 mites'!L$8,FALSE)</f>
        <v>5.7863024310000002</v>
      </c>
      <c r="M148" s="11">
        <f>VLOOKUP($B148,data!$B$3:$Q$15316,'diff expr 0 vs 3 mites'!M$8,FALSE)</f>
        <v>0.80511669399999997</v>
      </c>
      <c r="N148" s="11">
        <f>VLOOKUP($B148,data!$B$3:$Q$15316,'diff expr 0 vs 3 mites'!N$8,FALSE)</f>
        <v>10.200650830000001</v>
      </c>
      <c r="O148" s="11">
        <f>VLOOKUP($B148,data!$B$3:$Q$15316,'diff expr 0 vs 3 mites'!O$8,FALSE)</f>
        <v>1.5829002700000001</v>
      </c>
      <c r="P148" s="11">
        <f>VLOOKUP($B148,data!$B$3:$Q$15316,'diff expr 0 vs 3 mites'!P$8,FALSE)</f>
        <v>4.9502636149999999</v>
      </c>
      <c r="R148" s="27" t="s">
        <v>27749</v>
      </c>
      <c r="T148" s="2">
        <f t="shared" si="87"/>
        <v>6</v>
      </c>
      <c r="U148" s="2">
        <f t="shared" si="88"/>
        <v>4</v>
      </c>
      <c r="V148" s="2">
        <f t="shared" si="89"/>
        <v>3</v>
      </c>
      <c r="W148" s="2">
        <f t="shared" si="90"/>
        <v>2</v>
      </c>
      <c r="X148" s="2">
        <f t="shared" si="91"/>
        <v>8</v>
      </c>
      <c r="Y148" s="2">
        <f t="shared" si="92"/>
        <v>1</v>
      </c>
      <c r="Z148" s="2">
        <f t="shared" si="93"/>
        <v>9</v>
      </c>
      <c r="AA148" s="2">
        <f t="shared" si="94"/>
        <v>5</v>
      </c>
      <c r="AB148" s="2">
        <f t="shared" si="95"/>
        <v>7</v>
      </c>
      <c r="AC148" s="2"/>
      <c r="AD148" s="2">
        <f t="shared" si="96"/>
        <v>0</v>
      </c>
      <c r="AE148" s="2">
        <f t="shared" si="97"/>
        <v>0</v>
      </c>
      <c r="AF148" s="2">
        <f t="shared" si="98"/>
        <v>0</v>
      </c>
      <c r="AG148" s="2">
        <f t="shared" si="99"/>
        <v>0</v>
      </c>
      <c r="AH148" s="2">
        <f t="shared" si="100"/>
        <v>0</v>
      </c>
      <c r="AI148" s="2">
        <f t="shared" si="101"/>
        <v>0</v>
      </c>
      <c r="AJ148" s="2">
        <f t="shared" si="102"/>
        <v>0</v>
      </c>
      <c r="AK148" s="2">
        <f t="shared" si="103"/>
        <v>0</v>
      </c>
      <c r="AL148" s="2">
        <f t="shared" si="104"/>
        <v>0</v>
      </c>
      <c r="AM148" s="2"/>
      <c r="AN148" s="2">
        <f t="shared" si="105"/>
        <v>6</v>
      </c>
      <c r="AO148" s="2">
        <f t="shared" si="106"/>
        <v>4</v>
      </c>
      <c r="AP148" s="2">
        <f t="shared" si="107"/>
        <v>3</v>
      </c>
      <c r="AQ148" s="2">
        <f t="shared" si="108"/>
        <v>2</v>
      </c>
      <c r="AR148" s="2">
        <f t="shared" si="109"/>
        <v>8</v>
      </c>
      <c r="AS148" s="2">
        <f t="shared" si="110"/>
        <v>1</v>
      </c>
      <c r="AT148" s="2">
        <f t="shared" si="111"/>
        <v>9</v>
      </c>
      <c r="AU148" s="2">
        <f t="shared" si="112"/>
        <v>5</v>
      </c>
      <c r="AV148" s="2">
        <f t="shared" si="113"/>
        <v>7</v>
      </c>
      <c r="AW148" s="2"/>
      <c r="AX148" s="5">
        <f t="shared" si="114"/>
        <v>4</v>
      </c>
      <c r="AY148" s="2">
        <f t="shared" si="115"/>
        <v>5</v>
      </c>
      <c r="AZ148" s="2">
        <f t="shared" si="116"/>
        <v>15</v>
      </c>
      <c r="BA148" s="2">
        <f t="shared" si="121"/>
        <v>30</v>
      </c>
      <c r="BB148" s="2">
        <f t="shared" si="122"/>
        <v>15</v>
      </c>
      <c r="BC148" s="2">
        <f t="shared" si="123"/>
        <v>5</v>
      </c>
      <c r="BD148" s="2">
        <f t="shared" si="124"/>
        <v>5</v>
      </c>
      <c r="BE148" s="19">
        <f t="shared" si="125"/>
        <v>10</v>
      </c>
      <c r="BF148" s="19">
        <f t="shared" si="126"/>
        <v>4.0824829046386304</v>
      </c>
      <c r="BG148" s="31">
        <f t="shared" si="127"/>
        <v>-1.2247448713915889</v>
      </c>
      <c r="BH148" s="32">
        <f t="shared" si="117"/>
        <v>0.1103356809599234</v>
      </c>
      <c r="BI148" s="62">
        <f t="shared" si="118"/>
        <v>5.1267605633802817E-2</v>
      </c>
      <c r="BJ148" s="62" t="str">
        <f t="shared" si="128"/>
        <v/>
      </c>
      <c r="BK148" s="73" t="str">
        <f t="shared" si="129"/>
        <v/>
      </c>
      <c r="BM148" s="11">
        <f t="shared" si="119"/>
        <v>0.45802195953548985</v>
      </c>
    </row>
    <row r="149" spans="1:65">
      <c r="A149" s="30" t="s">
        <v>520</v>
      </c>
      <c r="B149" s="30" t="s">
        <v>521</v>
      </c>
      <c r="C149" s="30" t="s">
        <v>522</v>
      </c>
      <c r="D149" s="30" t="s">
        <v>101</v>
      </c>
      <c r="E149" s="30" t="s">
        <v>523</v>
      </c>
      <c r="F149" s="11" t="str">
        <f t="shared" si="120"/>
        <v>JAK-STAT ca</v>
      </c>
      <c r="H149" s="11">
        <f>VLOOKUP($B149,data!$B$3:$Q$15316,'diff expr 0 vs 3 mites'!H$8,FALSE)</f>
        <v>4.435641715</v>
      </c>
      <c r="I149" s="11">
        <f>VLOOKUP($B149,data!$B$3:$Q$15316,'diff expr 0 vs 3 mites'!I$8,FALSE)</f>
        <v>5.3594062210000004</v>
      </c>
      <c r="J149" s="11">
        <f>VLOOKUP($B149,data!$B$3:$Q$15316,'diff expr 0 vs 3 mites'!J$8,FALSE)</f>
        <v>3.3476928190000002</v>
      </c>
      <c r="K149" s="11">
        <f>VLOOKUP($B149,data!$B$3:$Q$15316,'diff expr 0 vs 3 mites'!K$8,FALSE)</f>
        <v>5.6993514359999997</v>
      </c>
      <c r="L149" s="11">
        <f>VLOOKUP($B149,data!$B$3:$Q$15316,'diff expr 0 vs 3 mites'!L$8,FALSE)</f>
        <v>13.33783062</v>
      </c>
      <c r="M149" s="11">
        <f>VLOOKUP($B149,data!$B$3:$Q$15316,'diff expr 0 vs 3 mites'!M$8,FALSE)</f>
        <v>3.2233186410000001</v>
      </c>
      <c r="N149" s="11">
        <f>VLOOKUP($B149,data!$B$3:$Q$15316,'diff expr 0 vs 3 mites'!N$8,FALSE)</f>
        <v>14.78294734</v>
      </c>
      <c r="O149" s="11">
        <f>VLOOKUP($B149,data!$B$3:$Q$15316,'diff expr 0 vs 3 mites'!O$8,FALSE)</f>
        <v>7.1053544090000003</v>
      </c>
      <c r="P149" s="11">
        <f>VLOOKUP($B149,data!$B$3:$Q$15316,'diff expr 0 vs 3 mites'!P$8,FALSE)</f>
        <v>7.7305067630000002</v>
      </c>
      <c r="R149" s="27" t="s">
        <v>27749</v>
      </c>
      <c r="T149" s="2">
        <f t="shared" si="87"/>
        <v>3</v>
      </c>
      <c r="U149" s="2">
        <f t="shared" si="88"/>
        <v>4</v>
      </c>
      <c r="V149" s="2">
        <f t="shared" si="89"/>
        <v>2</v>
      </c>
      <c r="W149" s="2">
        <f t="shared" si="90"/>
        <v>5</v>
      </c>
      <c r="X149" s="2">
        <f t="shared" si="91"/>
        <v>8</v>
      </c>
      <c r="Y149" s="2">
        <f t="shared" si="92"/>
        <v>1</v>
      </c>
      <c r="Z149" s="2">
        <f t="shared" si="93"/>
        <v>9</v>
      </c>
      <c r="AA149" s="2">
        <f t="shared" si="94"/>
        <v>6</v>
      </c>
      <c r="AB149" s="2">
        <f t="shared" si="95"/>
        <v>7</v>
      </c>
      <c r="AC149" s="2"/>
      <c r="AD149" s="2">
        <f t="shared" si="96"/>
        <v>0</v>
      </c>
      <c r="AE149" s="2">
        <f t="shared" si="97"/>
        <v>0</v>
      </c>
      <c r="AF149" s="2">
        <f t="shared" si="98"/>
        <v>0</v>
      </c>
      <c r="AG149" s="2">
        <f t="shared" si="99"/>
        <v>0</v>
      </c>
      <c r="AH149" s="2">
        <f t="shared" si="100"/>
        <v>0</v>
      </c>
      <c r="AI149" s="2">
        <f t="shared" si="101"/>
        <v>0</v>
      </c>
      <c r="AJ149" s="2">
        <f t="shared" si="102"/>
        <v>0</v>
      </c>
      <c r="AK149" s="2">
        <f t="shared" si="103"/>
        <v>0</v>
      </c>
      <c r="AL149" s="2">
        <f t="shared" si="104"/>
        <v>0</v>
      </c>
      <c r="AM149" s="2"/>
      <c r="AN149" s="2">
        <f t="shared" si="105"/>
        <v>3</v>
      </c>
      <c r="AO149" s="2">
        <f t="shared" si="106"/>
        <v>4</v>
      </c>
      <c r="AP149" s="2">
        <f t="shared" si="107"/>
        <v>2</v>
      </c>
      <c r="AQ149" s="2">
        <f t="shared" si="108"/>
        <v>5</v>
      </c>
      <c r="AR149" s="2">
        <f t="shared" si="109"/>
        <v>8</v>
      </c>
      <c r="AS149" s="2">
        <f t="shared" si="110"/>
        <v>1</v>
      </c>
      <c r="AT149" s="2">
        <f t="shared" si="111"/>
        <v>9</v>
      </c>
      <c r="AU149" s="2">
        <f t="shared" si="112"/>
        <v>6</v>
      </c>
      <c r="AV149" s="2">
        <f t="shared" si="113"/>
        <v>7</v>
      </c>
      <c r="AW149" s="2"/>
      <c r="AX149" s="5">
        <f t="shared" si="114"/>
        <v>4</v>
      </c>
      <c r="AY149" s="2">
        <f t="shared" si="115"/>
        <v>5</v>
      </c>
      <c r="AZ149" s="2">
        <f t="shared" si="116"/>
        <v>14</v>
      </c>
      <c r="BA149" s="2">
        <f t="shared" si="121"/>
        <v>31</v>
      </c>
      <c r="BB149" s="2">
        <f t="shared" si="122"/>
        <v>16</v>
      </c>
      <c r="BC149" s="2">
        <f t="shared" si="123"/>
        <v>4</v>
      </c>
      <c r="BD149" s="2">
        <f t="shared" si="124"/>
        <v>4</v>
      </c>
      <c r="BE149" s="19">
        <f t="shared" si="125"/>
        <v>10</v>
      </c>
      <c r="BF149" s="19">
        <f t="shared" si="126"/>
        <v>4.0824829046386304</v>
      </c>
      <c r="BG149" s="31">
        <f t="shared" si="127"/>
        <v>-1.4696938456699067</v>
      </c>
      <c r="BH149" s="32">
        <f t="shared" si="117"/>
        <v>7.0822345147568383E-2</v>
      </c>
      <c r="BI149" s="62">
        <f t="shared" si="118"/>
        <v>3.8873239436619716E-2</v>
      </c>
      <c r="BJ149" s="62" t="str">
        <f t="shared" si="128"/>
        <v/>
      </c>
      <c r="BK149" s="73" t="str">
        <f t="shared" si="129"/>
        <v/>
      </c>
      <c r="BM149" s="11">
        <f t="shared" si="119"/>
        <v>0.29241439406513758</v>
      </c>
    </row>
    <row r="150" spans="1:65">
      <c r="A150" s="30" t="s">
        <v>524</v>
      </c>
      <c r="B150" s="30" t="s">
        <v>525</v>
      </c>
      <c r="C150" s="30" t="s">
        <v>526</v>
      </c>
      <c r="D150" s="30" t="s">
        <v>101</v>
      </c>
      <c r="E150" s="30" t="s">
        <v>523</v>
      </c>
      <c r="F150" s="11" t="str">
        <f t="shared" si="120"/>
        <v>JAK-STAT ca</v>
      </c>
      <c r="H150" s="11">
        <f>VLOOKUP($B150,data!$B$3:$Q$15316,'diff expr 0 vs 3 mites'!H$8,FALSE)</f>
        <v>1.962786124</v>
      </c>
      <c r="I150" s="11">
        <f>VLOOKUP($B150,data!$B$3:$Q$15316,'diff expr 0 vs 3 mites'!I$8,FALSE)</f>
        <v>1.8328260599999999</v>
      </c>
      <c r="J150" s="11">
        <f>VLOOKUP($B150,data!$B$3:$Q$15316,'diff expr 0 vs 3 mites'!J$8,FALSE)</f>
        <v>2.3450358950000001</v>
      </c>
      <c r="K150" s="11">
        <f>VLOOKUP($B150,data!$B$3:$Q$15316,'diff expr 0 vs 3 mites'!K$8,FALSE)</f>
        <v>1.5087063650000001</v>
      </c>
      <c r="L150" s="11">
        <f>VLOOKUP($B150,data!$B$3:$Q$15316,'diff expr 0 vs 3 mites'!L$8,FALSE)</f>
        <v>5.4328483199999997</v>
      </c>
      <c r="M150" s="11">
        <f>VLOOKUP($B150,data!$B$3:$Q$15316,'diff expr 0 vs 3 mites'!M$8,FALSE)</f>
        <v>3.003520049</v>
      </c>
      <c r="N150" s="11">
        <f>VLOOKUP($B150,data!$B$3:$Q$15316,'diff expr 0 vs 3 mites'!N$8,FALSE)</f>
        <v>9.8122546150000005</v>
      </c>
      <c r="O150" s="11">
        <f>VLOOKUP($B150,data!$B$3:$Q$15316,'diff expr 0 vs 3 mites'!O$8,FALSE)</f>
        <v>2.0677696010000002</v>
      </c>
      <c r="P150" s="11">
        <f>VLOOKUP($B150,data!$B$3:$Q$15316,'diff expr 0 vs 3 mites'!P$8,FALSE)</f>
        <v>3.12991624</v>
      </c>
      <c r="R150" s="27" t="s">
        <v>27749</v>
      </c>
      <c r="T150" s="2">
        <f t="shared" si="87"/>
        <v>3</v>
      </c>
      <c r="U150" s="2">
        <f t="shared" si="88"/>
        <v>2</v>
      </c>
      <c r="V150" s="2">
        <f t="shared" si="89"/>
        <v>5</v>
      </c>
      <c r="W150" s="2">
        <f t="shared" si="90"/>
        <v>1</v>
      </c>
      <c r="X150" s="2">
        <f t="shared" si="91"/>
        <v>8</v>
      </c>
      <c r="Y150" s="2">
        <f t="shared" si="92"/>
        <v>6</v>
      </c>
      <c r="Z150" s="2">
        <f t="shared" si="93"/>
        <v>9</v>
      </c>
      <c r="AA150" s="2">
        <f t="shared" si="94"/>
        <v>4</v>
      </c>
      <c r="AB150" s="2">
        <f t="shared" si="95"/>
        <v>7</v>
      </c>
      <c r="AC150" s="2"/>
      <c r="AD150" s="2">
        <f t="shared" si="96"/>
        <v>0</v>
      </c>
      <c r="AE150" s="2">
        <f t="shared" si="97"/>
        <v>0</v>
      </c>
      <c r="AF150" s="2">
        <f t="shared" si="98"/>
        <v>0</v>
      </c>
      <c r="AG150" s="2">
        <f t="shared" si="99"/>
        <v>0</v>
      </c>
      <c r="AH150" s="2">
        <f t="shared" si="100"/>
        <v>0</v>
      </c>
      <c r="AI150" s="2">
        <f t="shared" si="101"/>
        <v>0</v>
      </c>
      <c r="AJ150" s="2">
        <f t="shared" si="102"/>
        <v>0</v>
      </c>
      <c r="AK150" s="2">
        <f t="shared" si="103"/>
        <v>0</v>
      </c>
      <c r="AL150" s="2">
        <f t="shared" si="104"/>
        <v>0</v>
      </c>
      <c r="AM150" s="2"/>
      <c r="AN150" s="2">
        <f t="shared" si="105"/>
        <v>3</v>
      </c>
      <c r="AO150" s="2">
        <f t="shared" si="106"/>
        <v>2</v>
      </c>
      <c r="AP150" s="2">
        <f t="shared" si="107"/>
        <v>5</v>
      </c>
      <c r="AQ150" s="2">
        <f t="shared" si="108"/>
        <v>1</v>
      </c>
      <c r="AR150" s="2">
        <f t="shared" si="109"/>
        <v>8</v>
      </c>
      <c r="AS150" s="2">
        <f t="shared" si="110"/>
        <v>6</v>
      </c>
      <c r="AT150" s="2">
        <f t="shared" si="111"/>
        <v>9</v>
      </c>
      <c r="AU150" s="2">
        <f t="shared" si="112"/>
        <v>4</v>
      </c>
      <c r="AV150" s="2">
        <f t="shared" si="113"/>
        <v>7</v>
      </c>
      <c r="AW150" s="2"/>
      <c r="AX150" s="5">
        <f t="shared" si="114"/>
        <v>4</v>
      </c>
      <c r="AY150" s="2">
        <f t="shared" si="115"/>
        <v>5</v>
      </c>
      <c r="AZ150" s="2">
        <f t="shared" si="116"/>
        <v>11</v>
      </c>
      <c r="BA150" s="2">
        <f t="shared" si="121"/>
        <v>34</v>
      </c>
      <c r="BB150" s="2">
        <f t="shared" si="122"/>
        <v>19</v>
      </c>
      <c r="BC150" s="2">
        <f t="shared" si="123"/>
        <v>1</v>
      </c>
      <c r="BD150" s="2">
        <f t="shared" si="124"/>
        <v>1</v>
      </c>
      <c r="BE150" s="19">
        <f t="shared" si="125"/>
        <v>10</v>
      </c>
      <c r="BF150" s="19">
        <f t="shared" si="126"/>
        <v>4.0824829046386304</v>
      </c>
      <c r="BG150" s="31">
        <f t="shared" si="127"/>
        <v>-2.2045407685048604</v>
      </c>
      <c r="BH150" s="32">
        <f t="shared" si="117"/>
        <v>1.3743168055755161E-2</v>
      </c>
      <c r="BI150" s="62">
        <f t="shared" si="118"/>
        <v>1.4366197183098593E-2</v>
      </c>
      <c r="BJ150" s="62">
        <f t="shared" si="128"/>
        <v>1.3743168055755161E-2</v>
      </c>
      <c r="BK150" s="73" t="str">
        <f t="shared" si="129"/>
        <v>sign</v>
      </c>
      <c r="BM150" s="11">
        <f t="shared" si="119"/>
        <v>0.38953968296836056</v>
      </c>
    </row>
    <row r="151" spans="1:65">
      <c r="A151" s="30" t="s">
        <v>527</v>
      </c>
      <c r="B151" s="30" t="s">
        <v>528</v>
      </c>
      <c r="C151" s="30" t="s">
        <v>529</v>
      </c>
      <c r="D151" s="30"/>
      <c r="E151" s="30" t="s">
        <v>530</v>
      </c>
      <c r="F151" s="11" t="str">
        <f t="shared" si="120"/>
        <v>immune-rela</v>
      </c>
      <c r="H151" s="11">
        <f>VLOOKUP($B151,data!$B$3:$Q$15316,'diff expr 0 vs 3 mites'!H$8,FALSE)</f>
        <v>8.6662136780000001</v>
      </c>
      <c r="I151" s="11">
        <f>VLOOKUP($B151,data!$B$3:$Q$15316,'diff expr 0 vs 3 mites'!I$8,FALSE)</f>
        <v>6.100833379</v>
      </c>
      <c r="J151" s="11">
        <f>VLOOKUP($B151,data!$B$3:$Q$15316,'diff expr 0 vs 3 mites'!J$8,FALSE)</f>
        <v>7.3519742150000003</v>
      </c>
      <c r="K151" s="11">
        <f>VLOOKUP($B151,data!$B$3:$Q$15316,'diff expr 0 vs 3 mites'!K$8,FALSE)</f>
        <v>5.2966552069999997</v>
      </c>
      <c r="L151" s="11">
        <f>VLOOKUP($B151,data!$B$3:$Q$15316,'diff expr 0 vs 3 mites'!L$8,FALSE)</f>
        <v>3.8398874580000002</v>
      </c>
      <c r="M151" s="11">
        <f>VLOOKUP($B151,data!$B$3:$Q$15316,'diff expr 0 vs 3 mites'!M$8,FALSE)</f>
        <v>5.3428895809999997</v>
      </c>
      <c r="N151" s="11">
        <f>VLOOKUP($B151,data!$B$3:$Q$15316,'diff expr 0 vs 3 mites'!N$8,FALSE)</f>
        <v>6.6462445819999996</v>
      </c>
      <c r="O151" s="11">
        <f>VLOOKUP($B151,data!$B$3:$Q$15316,'diff expr 0 vs 3 mites'!O$8,FALSE)</f>
        <v>6.4360243009999998</v>
      </c>
      <c r="P151" s="11">
        <f>VLOOKUP($B151,data!$B$3:$Q$15316,'diff expr 0 vs 3 mites'!P$8,FALSE)</f>
        <v>6.2645674649999998</v>
      </c>
      <c r="R151" s="27" t="s">
        <v>27749</v>
      </c>
      <c r="T151" s="2">
        <f t="shared" si="87"/>
        <v>9</v>
      </c>
      <c r="U151" s="2">
        <f t="shared" si="88"/>
        <v>4</v>
      </c>
      <c r="V151" s="2">
        <f t="shared" si="89"/>
        <v>8</v>
      </c>
      <c r="W151" s="2">
        <f t="shared" si="90"/>
        <v>2</v>
      </c>
      <c r="X151" s="2">
        <f t="shared" si="91"/>
        <v>1</v>
      </c>
      <c r="Y151" s="2">
        <f t="shared" si="92"/>
        <v>3</v>
      </c>
      <c r="Z151" s="2">
        <f t="shared" si="93"/>
        <v>7</v>
      </c>
      <c r="AA151" s="2">
        <f t="shared" si="94"/>
        <v>6</v>
      </c>
      <c r="AB151" s="2">
        <f t="shared" si="95"/>
        <v>5</v>
      </c>
      <c r="AC151" s="2"/>
      <c r="AD151" s="2">
        <f t="shared" si="96"/>
        <v>0</v>
      </c>
      <c r="AE151" s="2">
        <f t="shared" si="97"/>
        <v>0</v>
      </c>
      <c r="AF151" s="2">
        <f t="shared" si="98"/>
        <v>0</v>
      </c>
      <c r="AG151" s="2">
        <f t="shared" si="99"/>
        <v>0</v>
      </c>
      <c r="AH151" s="2">
        <f t="shared" si="100"/>
        <v>0</v>
      </c>
      <c r="AI151" s="2">
        <f t="shared" si="101"/>
        <v>0</v>
      </c>
      <c r="AJ151" s="2">
        <f t="shared" si="102"/>
        <v>0</v>
      </c>
      <c r="AK151" s="2">
        <f t="shared" si="103"/>
        <v>0</v>
      </c>
      <c r="AL151" s="2">
        <f t="shared" si="104"/>
        <v>0</v>
      </c>
      <c r="AM151" s="2"/>
      <c r="AN151" s="2">
        <f t="shared" si="105"/>
        <v>9</v>
      </c>
      <c r="AO151" s="2">
        <f t="shared" si="106"/>
        <v>4</v>
      </c>
      <c r="AP151" s="2">
        <f t="shared" si="107"/>
        <v>8</v>
      </c>
      <c r="AQ151" s="2">
        <f t="shared" si="108"/>
        <v>2</v>
      </c>
      <c r="AR151" s="2">
        <f t="shared" si="109"/>
        <v>1</v>
      </c>
      <c r="AS151" s="2">
        <f t="shared" si="110"/>
        <v>3</v>
      </c>
      <c r="AT151" s="2">
        <f t="shared" si="111"/>
        <v>7</v>
      </c>
      <c r="AU151" s="2">
        <f t="shared" si="112"/>
        <v>6</v>
      </c>
      <c r="AV151" s="2">
        <f t="shared" si="113"/>
        <v>5</v>
      </c>
      <c r="AW151" s="2"/>
      <c r="AX151" s="5">
        <f t="shared" si="114"/>
        <v>4</v>
      </c>
      <c r="AY151" s="2">
        <f t="shared" si="115"/>
        <v>5</v>
      </c>
      <c r="AZ151" s="2">
        <f t="shared" si="116"/>
        <v>23</v>
      </c>
      <c r="BA151" s="2">
        <f t="shared" si="121"/>
        <v>22</v>
      </c>
      <c r="BB151" s="2">
        <f t="shared" si="122"/>
        <v>7</v>
      </c>
      <c r="BC151" s="2">
        <f t="shared" si="123"/>
        <v>13</v>
      </c>
      <c r="BD151" s="2">
        <f t="shared" si="124"/>
        <v>7</v>
      </c>
      <c r="BE151" s="19">
        <f t="shared" si="125"/>
        <v>10</v>
      </c>
      <c r="BF151" s="19">
        <f t="shared" si="126"/>
        <v>4.0824829046386304</v>
      </c>
      <c r="BG151" s="31">
        <f t="shared" si="127"/>
        <v>-0.73484692283495334</v>
      </c>
      <c r="BH151" s="32">
        <f t="shared" si="117"/>
        <v>0.23121636322523817</v>
      </c>
      <c r="BI151" s="62">
        <f t="shared" si="118"/>
        <v>6.8450704225352113E-2</v>
      </c>
      <c r="BJ151" s="62" t="str">
        <f t="shared" si="128"/>
        <v/>
      </c>
      <c r="BK151" s="73" t="str">
        <f t="shared" si="129"/>
        <v/>
      </c>
      <c r="BM151" s="11">
        <f t="shared" si="119"/>
        <v>-7.9613093084017261E-2</v>
      </c>
    </row>
    <row r="152" spans="1:65">
      <c r="A152" s="30" t="s">
        <v>531</v>
      </c>
      <c r="B152" s="30" t="s">
        <v>532</v>
      </c>
      <c r="C152" s="30" t="s">
        <v>533</v>
      </c>
      <c r="D152" s="30"/>
      <c r="E152" s="30" t="s">
        <v>530</v>
      </c>
      <c r="F152" s="11" t="str">
        <f t="shared" si="120"/>
        <v>immune-rela</v>
      </c>
      <c r="H152" s="11">
        <f>VLOOKUP($B152,data!$B$3:$Q$15316,'diff expr 0 vs 3 mites'!H$8,FALSE)</f>
        <v>4.923503245</v>
      </c>
      <c r="I152" s="11">
        <f>VLOOKUP($B152,data!$B$3:$Q$15316,'diff expr 0 vs 3 mites'!I$8,FALSE)</f>
        <v>2.5363914680000001</v>
      </c>
      <c r="J152" s="11">
        <f>VLOOKUP($B152,data!$B$3:$Q$15316,'diff expr 0 vs 3 mites'!J$8,FALSE)</f>
        <v>3.5202417509999999</v>
      </c>
      <c r="K152" s="11">
        <f>VLOOKUP($B152,data!$B$3:$Q$15316,'diff expr 0 vs 3 mites'!K$8,FALSE)</f>
        <v>2.5817795380000002</v>
      </c>
      <c r="L152" s="11">
        <f>VLOOKUP($B152,data!$B$3:$Q$15316,'diff expr 0 vs 3 mites'!L$8,FALSE)</f>
        <v>0.77565893600000002</v>
      </c>
      <c r="M152" s="11">
        <f>VLOOKUP($B152,data!$B$3:$Q$15316,'diff expr 0 vs 3 mites'!M$8,FALSE)</f>
        <v>1.3449314999999999</v>
      </c>
      <c r="N152" s="11">
        <f>VLOOKUP($B152,data!$B$3:$Q$15316,'diff expr 0 vs 3 mites'!N$8,FALSE)</f>
        <v>0.44751476499999998</v>
      </c>
      <c r="O152" s="11">
        <f>VLOOKUP($B152,data!$B$3:$Q$15316,'diff expr 0 vs 3 mites'!O$8,FALSE)</f>
        <v>2.7281465370000002</v>
      </c>
      <c r="P152" s="11">
        <f>VLOOKUP($B152,data!$B$3:$Q$15316,'diff expr 0 vs 3 mites'!P$8,FALSE)</f>
        <v>1.6666841219999999</v>
      </c>
      <c r="R152" s="27" t="s">
        <v>27749</v>
      </c>
      <c r="T152" s="2">
        <f t="shared" si="87"/>
        <v>9</v>
      </c>
      <c r="U152" s="2">
        <f t="shared" si="88"/>
        <v>5</v>
      </c>
      <c r="V152" s="2">
        <f t="shared" si="89"/>
        <v>8</v>
      </c>
      <c r="W152" s="2">
        <f t="shared" si="90"/>
        <v>6</v>
      </c>
      <c r="X152" s="2">
        <f t="shared" si="91"/>
        <v>2</v>
      </c>
      <c r="Y152" s="2">
        <f t="shared" si="92"/>
        <v>3</v>
      </c>
      <c r="Z152" s="2">
        <f t="shared" si="93"/>
        <v>1</v>
      </c>
      <c r="AA152" s="2">
        <f t="shared" si="94"/>
        <v>7</v>
      </c>
      <c r="AB152" s="2">
        <f t="shared" si="95"/>
        <v>4</v>
      </c>
      <c r="AC152" s="2"/>
      <c r="AD152" s="2">
        <f t="shared" si="96"/>
        <v>0</v>
      </c>
      <c r="AE152" s="2">
        <f t="shared" si="97"/>
        <v>0</v>
      </c>
      <c r="AF152" s="2">
        <f t="shared" si="98"/>
        <v>0</v>
      </c>
      <c r="AG152" s="2">
        <f t="shared" si="99"/>
        <v>0</v>
      </c>
      <c r="AH152" s="2">
        <f t="shared" si="100"/>
        <v>0</v>
      </c>
      <c r="AI152" s="2">
        <f t="shared" si="101"/>
        <v>0</v>
      </c>
      <c r="AJ152" s="2">
        <f t="shared" si="102"/>
        <v>0</v>
      </c>
      <c r="AK152" s="2">
        <f t="shared" si="103"/>
        <v>0</v>
      </c>
      <c r="AL152" s="2">
        <f t="shared" si="104"/>
        <v>0</v>
      </c>
      <c r="AM152" s="2"/>
      <c r="AN152" s="2">
        <f t="shared" si="105"/>
        <v>9</v>
      </c>
      <c r="AO152" s="2">
        <f t="shared" si="106"/>
        <v>5</v>
      </c>
      <c r="AP152" s="2">
        <f t="shared" si="107"/>
        <v>8</v>
      </c>
      <c r="AQ152" s="2">
        <f t="shared" si="108"/>
        <v>6</v>
      </c>
      <c r="AR152" s="2">
        <f t="shared" si="109"/>
        <v>2</v>
      </c>
      <c r="AS152" s="2">
        <f t="shared" si="110"/>
        <v>3</v>
      </c>
      <c r="AT152" s="2">
        <f t="shared" si="111"/>
        <v>1</v>
      </c>
      <c r="AU152" s="2">
        <f t="shared" si="112"/>
        <v>7</v>
      </c>
      <c r="AV152" s="2">
        <f t="shared" si="113"/>
        <v>4</v>
      </c>
      <c r="AW152" s="2"/>
      <c r="AX152" s="5">
        <f t="shared" si="114"/>
        <v>4</v>
      </c>
      <c r="AY152" s="2">
        <f t="shared" si="115"/>
        <v>5</v>
      </c>
      <c r="AZ152" s="2">
        <f t="shared" si="116"/>
        <v>28</v>
      </c>
      <c r="BA152" s="2">
        <f t="shared" si="121"/>
        <v>17</v>
      </c>
      <c r="BB152" s="2">
        <f t="shared" si="122"/>
        <v>2</v>
      </c>
      <c r="BC152" s="2">
        <f t="shared" si="123"/>
        <v>18</v>
      </c>
      <c r="BD152" s="2">
        <f t="shared" si="124"/>
        <v>2</v>
      </c>
      <c r="BE152" s="19">
        <f t="shared" si="125"/>
        <v>10</v>
      </c>
      <c r="BF152" s="19">
        <f t="shared" si="126"/>
        <v>4.0824829046386304</v>
      </c>
      <c r="BG152" s="31">
        <f t="shared" si="127"/>
        <v>-1.9595917942265424</v>
      </c>
      <c r="BH152" s="32">
        <f t="shared" si="117"/>
        <v>2.5021760624352556E-2</v>
      </c>
      <c r="BI152" s="62">
        <f t="shared" si="118"/>
        <v>2.2253521126760566E-2</v>
      </c>
      <c r="BJ152" s="62" t="str">
        <f t="shared" si="128"/>
        <v/>
      </c>
      <c r="BK152" s="73" t="str">
        <f t="shared" si="129"/>
        <v/>
      </c>
      <c r="BM152" s="11">
        <f t="shared" si="119"/>
        <v>-0.38643866854847492</v>
      </c>
    </row>
    <row r="153" spans="1:65">
      <c r="A153" s="30" t="s">
        <v>534</v>
      </c>
      <c r="B153" s="30" t="s">
        <v>535</v>
      </c>
      <c r="C153" s="30" t="s">
        <v>536</v>
      </c>
      <c r="D153" s="30"/>
      <c r="E153" s="30" t="s">
        <v>530</v>
      </c>
      <c r="F153" s="11" t="str">
        <f t="shared" si="120"/>
        <v>immune-rela</v>
      </c>
      <c r="H153" s="11">
        <f>VLOOKUP($B153,data!$B$3:$Q$15316,'diff expr 0 vs 3 mites'!H$8,FALSE)</f>
        <v>1.284537877</v>
      </c>
      <c r="I153" s="11">
        <f>VLOOKUP($B153,data!$B$3:$Q$15316,'diff expr 0 vs 3 mites'!I$8,FALSE)</f>
        <v>1.055547689</v>
      </c>
      <c r="J153" s="11">
        <f>VLOOKUP($B153,data!$B$3:$Q$15316,'diff expr 0 vs 3 mites'!J$8,FALSE)</f>
        <v>1.8942580120000001</v>
      </c>
      <c r="K153" s="11">
        <f>VLOOKUP($B153,data!$B$3:$Q$15316,'diff expr 0 vs 3 mites'!K$8,FALSE)</f>
        <v>1.4017831709999999</v>
      </c>
      <c r="L153" s="11">
        <f>VLOOKUP($B153,data!$B$3:$Q$15316,'diff expr 0 vs 3 mites'!L$8,FALSE)</f>
        <v>1.4840376280000001</v>
      </c>
      <c r="M153" s="11">
        <f>VLOOKUP($B153,data!$B$3:$Q$15316,'diff expr 0 vs 3 mites'!M$8,FALSE)</f>
        <v>0.857734785</v>
      </c>
      <c r="N153" s="11">
        <f>VLOOKUP($B153,data!$B$3:$Q$15316,'diff expr 0 vs 3 mites'!N$8,FALSE)</f>
        <v>2.5686370119999999</v>
      </c>
      <c r="O153" s="11">
        <f>VLOOKUP($B153,data!$B$3:$Q$15316,'diff expr 0 vs 3 mites'!O$8,FALSE)</f>
        <v>1.6238926950000001</v>
      </c>
      <c r="P153" s="11">
        <f>VLOOKUP($B153,data!$B$3:$Q$15316,'diff expr 0 vs 3 mites'!P$8,FALSE)</f>
        <v>1.240089258</v>
      </c>
      <c r="R153" s="27" t="s">
        <v>27749</v>
      </c>
      <c r="T153" s="2">
        <f t="shared" si="87"/>
        <v>4</v>
      </c>
      <c r="U153" s="2">
        <f t="shared" si="88"/>
        <v>2</v>
      </c>
      <c r="V153" s="2">
        <f t="shared" si="89"/>
        <v>8</v>
      </c>
      <c r="W153" s="2">
        <f t="shared" si="90"/>
        <v>5</v>
      </c>
      <c r="X153" s="2">
        <f t="shared" si="91"/>
        <v>6</v>
      </c>
      <c r="Y153" s="2">
        <f t="shared" si="92"/>
        <v>1</v>
      </c>
      <c r="Z153" s="2">
        <f t="shared" si="93"/>
        <v>9</v>
      </c>
      <c r="AA153" s="2">
        <f t="shared" si="94"/>
        <v>7</v>
      </c>
      <c r="AB153" s="2">
        <f t="shared" si="95"/>
        <v>3</v>
      </c>
      <c r="AC153" s="2"/>
      <c r="AD153" s="2">
        <f t="shared" si="96"/>
        <v>0</v>
      </c>
      <c r="AE153" s="2">
        <f t="shared" si="97"/>
        <v>0</v>
      </c>
      <c r="AF153" s="2">
        <f t="shared" si="98"/>
        <v>0</v>
      </c>
      <c r="AG153" s="2">
        <f t="shared" si="99"/>
        <v>0</v>
      </c>
      <c r="AH153" s="2">
        <f t="shared" si="100"/>
        <v>0</v>
      </c>
      <c r="AI153" s="2">
        <f t="shared" si="101"/>
        <v>0</v>
      </c>
      <c r="AJ153" s="2">
        <f t="shared" si="102"/>
        <v>0</v>
      </c>
      <c r="AK153" s="2">
        <f t="shared" si="103"/>
        <v>0</v>
      </c>
      <c r="AL153" s="2">
        <f t="shared" si="104"/>
        <v>0</v>
      </c>
      <c r="AM153" s="2"/>
      <c r="AN153" s="2">
        <f t="shared" si="105"/>
        <v>4</v>
      </c>
      <c r="AO153" s="2">
        <f t="shared" si="106"/>
        <v>2</v>
      </c>
      <c r="AP153" s="2">
        <f t="shared" si="107"/>
        <v>8</v>
      </c>
      <c r="AQ153" s="2">
        <f t="shared" si="108"/>
        <v>5</v>
      </c>
      <c r="AR153" s="2">
        <f t="shared" si="109"/>
        <v>6</v>
      </c>
      <c r="AS153" s="2">
        <f t="shared" si="110"/>
        <v>1</v>
      </c>
      <c r="AT153" s="2">
        <f t="shared" si="111"/>
        <v>9</v>
      </c>
      <c r="AU153" s="2">
        <f t="shared" si="112"/>
        <v>7</v>
      </c>
      <c r="AV153" s="2">
        <f t="shared" si="113"/>
        <v>3</v>
      </c>
      <c r="AW153" s="2"/>
      <c r="AX153" s="5">
        <f t="shared" si="114"/>
        <v>4</v>
      </c>
      <c r="AY153" s="2">
        <f t="shared" si="115"/>
        <v>5</v>
      </c>
      <c r="AZ153" s="2">
        <f t="shared" si="116"/>
        <v>19</v>
      </c>
      <c r="BA153" s="2">
        <f t="shared" si="121"/>
        <v>26</v>
      </c>
      <c r="BB153" s="2">
        <f t="shared" si="122"/>
        <v>11</v>
      </c>
      <c r="BC153" s="2">
        <f t="shared" si="123"/>
        <v>9</v>
      </c>
      <c r="BD153" s="2">
        <f t="shared" si="124"/>
        <v>9</v>
      </c>
      <c r="BE153" s="19">
        <f t="shared" si="125"/>
        <v>10</v>
      </c>
      <c r="BF153" s="19">
        <f t="shared" si="126"/>
        <v>4.0824829046386304</v>
      </c>
      <c r="BG153" s="31">
        <f t="shared" si="127"/>
        <v>-0.2449489742783178</v>
      </c>
      <c r="BH153" s="32">
        <f t="shared" si="117"/>
        <v>0.40324797025367004</v>
      </c>
      <c r="BI153" s="62">
        <f t="shared" si="118"/>
        <v>8.873239436619719E-2</v>
      </c>
      <c r="BJ153" s="62" t="str">
        <f t="shared" si="128"/>
        <v/>
      </c>
      <c r="BK153" s="73" t="str">
        <f t="shared" si="129"/>
        <v/>
      </c>
      <c r="BM153" s="11">
        <f t="shared" si="119"/>
        <v>4.2775635814543085E-2</v>
      </c>
    </row>
    <row r="154" spans="1:65">
      <c r="A154" s="30" t="s">
        <v>537</v>
      </c>
      <c r="B154" s="30" t="s">
        <v>538</v>
      </c>
      <c r="C154" s="30" t="s">
        <v>136</v>
      </c>
      <c r="D154" s="30"/>
      <c r="E154" s="30" t="s">
        <v>530</v>
      </c>
      <c r="F154" s="11" t="str">
        <f t="shared" si="120"/>
        <v>immune-rela</v>
      </c>
      <c r="H154" s="11">
        <f>VLOOKUP($B154,data!$B$3:$Q$15316,'diff expr 0 vs 3 mites'!H$8,FALSE)</f>
        <v>327.39941970000001</v>
      </c>
      <c r="I154" s="11">
        <f>VLOOKUP($B154,data!$B$3:$Q$15316,'diff expr 0 vs 3 mites'!I$8,FALSE)</f>
        <v>297.02978619999999</v>
      </c>
      <c r="J154" s="11">
        <f>VLOOKUP($B154,data!$B$3:$Q$15316,'diff expr 0 vs 3 mites'!J$8,FALSE)</f>
        <v>336.3762926</v>
      </c>
      <c r="K154" s="11">
        <f>VLOOKUP($B154,data!$B$3:$Q$15316,'diff expr 0 vs 3 mites'!K$8,FALSE)</f>
        <v>447.25130539999998</v>
      </c>
      <c r="L154" s="11">
        <f>VLOOKUP($B154,data!$B$3:$Q$15316,'diff expr 0 vs 3 mites'!L$8,FALSE)</f>
        <v>9.7193451680000003</v>
      </c>
      <c r="M154" s="11">
        <f>VLOOKUP($B154,data!$B$3:$Q$15316,'diff expr 0 vs 3 mites'!M$8,FALSE)</f>
        <v>30.934720980000002</v>
      </c>
      <c r="N154" s="11">
        <f>VLOOKUP($B154,data!$B$3:$Q$15316,'diff expr 0 vs 3 mites'!N$8,FALSE)</f>
        <v>4.8205300959999997</v>
      </c>
      <c r="O154" s="11">
        <f>VLOOKUP($B154,data!$B$3:$Q$15316,'diff expr 0 vs 3 mites'!O$8,FALSE)</f>
        <v>14.700159340000001</v>
      </c>
      <c r="P154" s="11">
        <f>VLOOKUP($B154,data!$B$3:$Q$15316,'diff expr 0 vs 3 mites'!P$8,FALSE)</f>
        <v>59.416386729999999</v>
      </c>
      <c r="R154" s="27" t="s">
        <v>27749</v>
      </c>
      <c r="T154" s="2">
        <f t="shared" si="87"/>
        <v>7</v>
      </c>
      <c r="U154" s="2">
        <f t="shared" si="88"/>
        <v>6</v>
      </c>
      <c r="V154" s="2">
        <f t="shared" si="89"/>
        <v>8</v>
      </c>
      <c r="W154" s="2">
        <f t="shared" si="90"/>
        <v>9</v>
      </c>
      <c r="X154" s="2">
        <f t="shared" si="91"/>
        <v>2</v>
      </c>
      <c r="Y154" s="2">
        <f t="shared" si="92"/>
        <v>4</v>
      </c>
      <c r="Z154" s="2">
        <f t="shared" si="93"/>
        <v>1</v>
      </c>
      <c r="AA154" s="2">
        <f t="shared" si="94"/>
        <v>3</v>
      </c>
      <c r="AB154" s="2">
        <f t="shared" si="95"/>
        <v>5</v>
      </c>
      <c r="AC154" s="2"/>
      <c r="AD154" s="2">
        <f t="shared" si="96"/>
        <v>0</v>
      </c>
      <c r="AE154" s="2">
        <f t="shared" si="97"/>
        <v>0</v>
      </c>
      <c r="AF154" s="2">
        <f t="shared" si="98"/>
        <v>0</v>
      </c>
      <c r="AG154" s="2">
        <f t="shared" si="99"/>
        <v>0</v>
      </c>
      <c r="AH154" s="2">
        <f t="shared" si="100"/>
        <v>0</v>
      </c>
      <c r="AI154" s="2">
        <f t="shared" si="101"/>
        <v>0</v>
      </c>
      <c r="AJ154" s="2">
        <f t="shared" si="102"/>
        <v>0</v>
      </c>
      <c r="AK154" s="2">
        <f t="shared" si="103"/>
        <v>0</v>
      </c>
      <c r="AL154" s="2">
        <f t="shared" si="104"/>
        <v>0</v>
      </c>
      <c r="AM154" s="2"/>
      <c r="AN154" s="2">
        <f t="shared" si="105"/>
        <v>7</v>
      </c>
      <c r="AO154" s="2">
        <f t="shared" si="106"/>
        <v>6</v>
      </c>
      <c r="AP154" s="2">
        <f t="shared" si="107"/>
        <v>8</v>
      </c>
      <c r="AQ154" s="2">
        <f t="shared" si="108"/>
        <v>9</v>
      </c>
      <c r="AR154" s="2">
        <f t="shared" si="109"/>
        <v>2</v>
      </c>
      <c r="AS154" s="2">
        <f t="shared" si="110"/>
        <v>4</v>
      </c>
      <c r="AT154" s="2">
        <f t="shared" si="111"/>
        <v>1</v>
      </c>
      <c r="AU154" s="2">
        <f t="shared" si="112"/>
        <v>3</v>
      </c>
      <c r="AV154" s="2">
        <f t="shared" si="113"/>
        <v>5</v>
      </c>
      <c r="AW154" s="2"/>
      <c r="AX154" s="5">
        <f t="shared" si="114"/>
        <v>4</v>
      </c>
      <c r="AY154" s="2">
        <f t="shared" si="115"/>
        <v>5</v>
      </c>
      <c r="AZ154" s="2">
        <f t="shared" si="116"/>
        <v>30</v>
      </c>
      <c r="BA154" s="2">
        <f t="shared" si="121"/>
        <v>15</v>
      </c>
      <c r="BB154" s="2">
        <f t="shared" si="122"/>
        <v>0</v>
      </c>
      <c r="BC154" s="2">
        <f t="shared" si="123"/>
        <v>20</v>
      </c>
      <c r="BD154" s="2">
        <f t="shared" si="124"/>
        <v>0</v>
      </c>
      <c r="BE154" s="19">
        <f t="shared" si="125"/>
        <v>10</v>
      </c>
      <c r="BF154" s="19">
        <f t="shared" si="126"/>
        <v>4.0824829046386304</v>
      </c>
      <c r="BG154" s="31">
        <f t="shared" si="127"/>
        <v>-2.4494897427831779</v>
      </c>
      <c r="BH154" s="32">
        <f t="shared" si="117"/>
        <v>7.1529392177148241E-3</v>
      </c>
      <c r="BI154" s="62">
        <f t="shared" si="118"/>
        <v>2.8169014084507044E-4</v>
      </c>
      <c r="BJ154" s="62" t="str">
        <f t="shared" si="128"/>
        <v/>
      </c>
      <c r="BK154" s="73" t="str">
        <f t="shared" si="129"/>
        <v>sign</v>
      </c>
      <c r="BM154" s="11">
        <f t="shared" si="119"/>
        <v>-1.1678311742853755</v>
      </c>
    </row>
    <row r="155" spans="1:65">
      <c r="A155" s="30" t="s">
        <v>539</v>
      </c>
      <c r="B155" s="30" t="s">
        <v>540</v>
      </c>
      <c r="C155" s="30" t="s">
        <v>136</v>
      </c>
      <c r="D155" s="30"/>
      <c r="E155" s="30" t="s">
        <v>530</v>
      </c>
      <c r="F155" s="11" t="str">
        <f t="shared" si="120"/>
        <v>immune-rela</v>
      </c>
      <c r="H155" s="11">
        <f>VLOOKUP($B155,data!$B$3:$Q$15316,'diff expr 0 vs 3 mites'!H$8,FALSE)</f>
        <v>10.10368573</v>
      </c>
      <c r="I155" s="11">
        <f>VLOOKUP($B155,data!$B$3:$Q$15316,'diff expr 0 vs 3 mites'!I$8,FALSE)</f>
        <v>6.4497845519999997</v>
      </c>
      <c r="J155" s="11">
        <f>VLOOKUP($B155,data!$B$3:$Q$15316,'diff expr 0 vs 3 mites'!J$8,FALSE)</f>
        <v>12.7190957</v>
      </c>
      <c r="K155" s="11">
        <f>VLOOKUP($B155,data!$B$3:$Q$15316,'diff expr 0 vs 3 mites'!K$8,FALSE)</f>
        <v>13.87841006</v>
      </c>
      <c r="L155" s="11">
        <f>VLOOKUP($B155,data!$B$3:$Q$15316,'diff expr 0 vs 3 mites'!L$8,FALSE)</f>
        <v>13.345512340000001</v>
      </c>
      <c r="M155" s="11">
        <f>VLOOKUP($B155,data!$B$3:$Q$15316,'diff expr 0 vs 3 mites'!M$8,FALSE)</f>
        <v>5.1422371619999998</v>
      </c>
      <c r="N155" s="11">
        <f>VLOOKUP($B155,data!$B$3:$Q$15316,'diff expr 0 vs 3 mites'!N$8,FALSE)</f>
        <v>11.08751734</v>
      </c>
      <c r="O155" s="11">
        <f>VLOOKUP($B155,data!$B$3:$Q$15316,'diff expr 0 vs 3 mites'!O$8,FALSE)</f>
        <v>3.9219989750000002</v>
      </c>
      <c r="P155" s="11">
        <f>VLOOKUP($B155,data!$B$3:$Q$15316,'diff expr 0 vs 3 mites'!P$8,FALSE)</f>
        <v>14.337972840000001</v>
      </c>
      <c r="R155" s="27" t="s">
        <v>27749</v>
      </c>
      <c r="T155" s="2">
        <f t="shared" si="87"/>
        <v>4</v>
      </c>
      <c r="U155" s="2">
        <f t="shared" si="88"/>
        <v>3</v>
      </c>
      <c r="V155" s="2">
        <f t="shared" si="89"/>
        <v>6</v>
      </c>
      <c r="W155" s="2">
        <f t="shared" si="90"/>
        <v>8</v>
      </c>
      <c r="X155" s="2">
        <f t="shared" si="91"/>
        <v>7</v>
      </c>
      <c r="Y155" s="2">
        <f t="shared" si="92"/>
        <v>2</v>
      </c>
      <c r="Z155" s="2">
        <f t="shared" si="93"/>
        <v>5</v>
      </c>
      <c r="AA155" s="2">
        <f t="shared" si="94"/>
        <v>1</v>
      </c>
      <c r="AB155" s="2">
        <f t="shared" si="95"/>
        <v>9</v>
      </c>
      <c r="AC155" s="2"/>
      <c r="AD155" s="2">
        <f t="shared" si="96"/>
        <v>0</v>
      </c>
      <c r="AE155" s="2">
        <f t="shared" si="97"/>
        <v>0</v>
      </c>
      <c r="AF155" s="2">
        <f t="shared" si="98"/>
        <v>0</v>
      </c>
      <c r="AG155" s="2">
        <f t="shared" si="99"/>
        <v>0</v>
      </c>
      <c r="AH155" s="2">
        <f t="shared" si="100"/>
        <v>0</v>
      </c>
      <c r="AI155" s="2">
        <f t="shared" si="101"/>
        <v>0</v>
      </c>
      <c r="AJ155" s="2">
        <f t="shared" si="102"/>
        <v>0</v>
      </c>
      <c r="AK155" s="2">
        <f t="shared" si="103"/>
        <v>0</v>
      </c>
      <c r="AL155" s="2">
        <f t="shared" si="104"/>
        <v>0</v>
      </c>
      <c r="AM155" s="2"/>
      <c r="AN155" s="2">
        <f t="shared" si="105"/>
        <v>4</v>
      </c>
      <c r="AO155" s="2">
        <f t="shared" si="106"/>
        <v>3</v>
      </c>
      <c r="AP155" s="2">
        <f t="shared" si="107"/>
        <v>6</v>
      </c>
      <c r="AQ155" s="2">
        <f t="shared" si="108"/>
        <v>8</v>
      </c>
      <c r="AR155" s="2">
        <f t="shared" si="109"/>
        <v>7</v>
      </c>
      <c r="AS155" s="2">
        <f t="shared" si="110"/>
        <v>2</v>
      </c>
      <c r="AT155" s="2">
        <f t="shared" si="111"/>
        <v>5</v>
      </c>
      <c r="AU155" s="2">
        <f t="shared" si="112"/>
        <v>1</v>
      </c>
      <c r="AV155" s="2">
        <f t="shared" si="113"/>
        <v>9</v>
      </c>
      <c r="AW155" s="2"/>
      <c r="AX155" s="5">
        <f t="shared" si="114"/>
        <v>4</v>
      </c>
      <c r="AY155" s="2">
        <f t="shared" si="115"/>
        <v>5</v>
      </c>
      <c r="AZ155" s="2">
        <f t="shared" si="116"/>
        <v>21</v>
      </c>
      <c r="BA155" s="2">
        <f t="shared" si="121"/>
        <v>24</v>
      </c>
      <c r="BB155" s="2">
        <f t="shared" si="122"/>
        <v>9</v>
      </c>
      <c r="BC155" s="2">
        <f t="shared" si="123"/>
        <v>11</v>
      </c>
      <c r="BD155" s="2">
        <f t="shared" si="124"/>
        <v>9</v>
      </c>
      <c r="BE155" s="19">
        <f t="shared" si="125"/>
        <v>10</v>
      </c>
      <c r="BF155" s="19">
        <f t="shared" si="126"/>
        <v>4.0824829046386304</v>
      </c>
      <c r="BG155" s="31">
        <f t="shared" si="127"/>
        <v>-0.2449489742783178</v>
      </c>
      <c r="BH155" s="32">
        <f t="shared" si="117"/>
        <v>0.40324797025367004</v>
      </c>
      <c r="BI155" s="62">
        <f t="shared" si="118"/>
        <v>8.873239436619719E-2</v>
      </c>
      <c r="BJ155" s="62" t="str">
        <f t="shared" si="128"/>
        <v/>
      </c>
      <c r="BK155" s="73" t="str">
        <f t="shared" si="129"/>
        <v/>
      </c>
      <c r="BM155" s="11">
        <f t="shared" si="119"/>
        <v>-5.2152691515933575E-2</v>
      </c>
    </row>
    <row r="156" spans="1:65">
      <c r="A156" s="30" t="s">
        <v>541</v>
      </c>
      <c r="B156" s="30" t="s">
        <v>542</v>
      </c>
      <c r="C156" s="30" t="s">
        <v>543</v>
      </c>
      <c r="D156" s="30"/>
      <c r="E156" s="30" t="s">
        <v>530</v>
      </c>
      <c r="F156" s="11" t="str">
        <f t="shared" si="120"/>
        <v>immune-rela</v>
      </c>
      <c r="H156" s="11">
        <f>VLOOKUP($B156,data!$B$3:$Q$15316,'diff expr 0 vs 3 mites'!H$8,FALSE)</f>
        <v>1.053719455</v>
      </c>
      <c r="I156" s="11">
        <f>VLOOKUP($B156,data!$B$3:$Q$15316,'diff expr 0 vs 3 mites'!I$8,FALSE)</f>
        <v>0.62509799399999999</v>
      </c>
      <c r="J156" s="11">
        <f>VLOOKUP($B156,data!$B$3:$Q$15316,'diff expr 0 vs 3 mites'!J$8,FALSE)</f>
        <v>0.60936434100000003</v>
      </c>
      <c r="K156" s="11">
        <f>VLOOKUP($B156,data!$B$3:$Q$15316,'diff expr 0 vs 3 mites'!K$8,FALSE)</f>
        <v>0.40262498600000002</v>
      </c>
      <c r="L156" s="11">
        <f>VLOOKUP($B156,data!$B$3:$Q$15316,'diff expr 0 vs 3 mites'!L$8,FALSE)</f>
        <v>4.2966039729999999</v>
      </c>
      <c r="M156" s="11">
        <f>VLOOKUP($B156,data!$B$3:$Q$15316,'diff expr 0 vs 3 mites'!M$8,FALSE)</f>
        <v>0.56334671300000005</v>
      </c>
      <c r="N156" s="11">
        <f>VLOOKUP($B156,data!$B$3:$Q$15316,'diff expr 0 vs 3 mites'!N$8,FALSE)</f>
        <v>5.8874266339999997</v>
      </c>
      <c r="O156" s="11">
        <f>VLOOKUP($B156,data!$B$3:$Q$15316,'diff expr 0 vs 3 mites'!O$8,FALSE)</f>
        <v>0.909519093</v>
      </c>
      <c r="P156" s="11">
        <f>VLOOKUP($B156,data!$B$3:$Q$15316,'diff expr 0 vs 3 mites'!P$8,FALSE)</f>
        <v>1.4745963929999999</v>
      </c>
      <c r="R156" s="27" t="s">
        <v>27749</v>
      </c>
      <c r="T156" s="2">
        <f t="shared" si="87"/>
        <v>6</v>
      </c>
      <c r="U156" s="2">
        <f t="shared" si="88"/>
        <v>4</v>
      </c>
      <c r="V156" s="2">
        <f t="shared" si="89"/>
        <v>3</v>
      </c>
      <c r="W156" s="2">
        <f t="shared" si="90"/>
        <v>1</v>
      </c>
      <c r="X156" s="2">
        <f t="shared" si="91"/>
        <v>8</v>
      </c>
      <c r="Y156" s="2">
        <f t="shared" si="92"/>
        <v>2</v>
      </c>
      <c r="Z156" s="2">
        <f t="shared" si="93"/>
        <v>9</v>
      </c>
      <c r="AA156" s="2">
        <f t="shared" si="94"/>
        <v>5</v>
      </c>
      <c r="AB156" s="2">
        <f t="shared" si="95"/>
        <v>7</v>
      </c>
      <c r="AC156" s="2"/>
      <c r="AD156" s="2">
        <f t="shared" si="96"/>
        <v>0</v>
      </c>
      <c r="AE156" s="2">
        <f t="shared" si="97"/>
        <v>0</v>
      </c>
      <c r="AF156" s="2">
        <f t="shared" si="98"/>
        <v>0</v>
      </c>
      <c r="AG156" s="2">
        <f t="shared" si="99"/>
        <v>0</v>
      </c>
      <c r="AH156" s="2">
        <f t="shared" si="100"/>
        <v>0</v>
      </c>
      <c r="AI156" s="2">
        <f t="shared" si="101"/>
        <v>0</v>
      </c>
      <c r="AJ156" s="2">
        <f t="shared" si="102"/>
        <v>0</v>
      </c>
      <c r="AK156" s="2">
        <f t="shared" si="103"/>
        <v>0</v>
      </c>
      <c r="AL156" s="2">
        <f t="shared" si="104"/>
        <v>0</v>
      </c>
      <c r="AM156" s="2"/>
      <c r="AN156" s="2">
        <f t="shared" si="105"/>
        <v>6</v>
      </c>
      <c r="AO156" s="2">
        <f t="shared" si="106"/>
        <v>4</v>
      </c>
      <c r="AP156" s="2">
        <f t="shared" si="107"/>
        <v>3</v>
      </c>
      <c r="AQ156" s="2">
        <f t="shared" si="108"/>
        <v>1</v>
      </c>
      <c r="AR156" s="2">
        <f t="shared" si="109"/>
        <v>8</v>
      </c>
      <c r="AS156" s="2">
        <f t="shared" si="110"/>
        <v>2</v>
      </c>
      <c r="AT156" s="2">
        <f t="shared" si="111"/>
        <v>9</v>
      </c>
      <c r="AU156" s="2">
        <f t="shared" si="112"/>
        <v>5</v>
      </c>
      <c r="AV156" s="2">
        <f t="shared" si="113"/>
        <v>7</v>
      </c>
      <c r="AW156" s="2"/>
      <c r="AX156" s="5">
        <f t="shared" si="114"/>
        <v>4</v>
      </c>
      <c r="AY156" s="2">
        <f t="shared" si="115"/>
        <v>5</v>
      </c>
      <c r="AZ156" s="2">
        <f t="shared" si="116"/>
        <v>14</v>
      </c>
      <c r="BA156" s="2">
        <f t="shared" si="121"/>
        <v>31</v>
      </c>
      <c r="BB156" s="2">
        <f t="shared" si="122"/>
        <v>16</v>
      </c>
      <c r="BC156" s="2">
        <f t="shared" si="123"/>
        <v>4</v>
      </c>
      <c r="BD156" s="2">
        <f t="shared" si="124"/>
        <v>4</v>
      </c>
      <c r="BE156" s="19">
        <f t="shared" si="125"/>
        <v>10</v>
      </c>
      <c r="BF156" s="19">
        <f t="shared" si="126"/>
        <v>4.0824829046386304</v>
      </c>
      <c r="BG156" s="31">
        <f t="shared" si="127"/>
        <v>-1.4696938456699067</v>
      </c>
      <c r="BH156" s="32">
        <f t="shared" si="117"/>
        <v>7.0822345147568383E-2</v>
      </c>
      <c r="BI156" s="62">
        <f t="shared" si="118"/>
        <v>3.8873239436619716E-2</v>
      </c>
      <c r="BJ156" s="62" t="str">
        <f t="shared" si="128"/>
        <v/>
      </c>
      <c r="BK156" s="73" t="str">
        <f t="shared" si="129"/>
        <v/>
      </c>
      <c r="BM156" s="11">
        <f t="shared" si="119"/>
        <v>0.5915215744223794</v>
      </c>
    </row>
    <row r="157" spans="1:65">
      <c r="A157" s="30" t="s">
        <v>544</v>
      </c>
      <c r="B157" s="30" t="s">
        <v>545</v>
      </c>
      <c r="C157" s="30" t="s">
        <v>136</v>
      </c>
      <c r="D157" s="30"/>
      <c r="E157" s="30" t="s">
        <v>530</v>
      </c>
      <c r="F157" s="11" t="str">
        <f t="shared" si="120"/>
        <v>immune-rela</v>
      </c>
      <c r="H157" s="11">
        <f>VLOOKUP($B157,data!$B$3:$Q$15316,'diff expr 0 vs 3 mites'!H$8,FALSE)</f>
        <v>5.334147143</v>
      </c>
      <c r="I157" s="11">
        <f>VLOOKUP($B157,data!$B$3:$Q$15316,'diff expr 0 vs 3 mites'!I$8,FALSE)</f>
        <v>4.3986017630000003</v>
      </c>
      <c r="J157" s="11">
        <f>VLOOKUP($B157,data!$B$3:$Q$15316,'diff expr 0 vs 3 mites'!J$8,FALSE)</f>
        <v>3.6009645940000001</v>
      </c>
      <c r="K157" s="11">
        <f>VLOOKUP($B157,data!$B$3:$Q$15316,'diff expr 0 vs 3 mites'!K$8,FALSE)</f>
        <v>3.7749080840000002</v>
      </c>
      <c r="L157" s="11">
        <f>VLOOKUP($B157,data!$B$3:$Q$15316,'diff expr 0 vs 3 mites'!L$8,FALSE)</f>
        <v>1.8244497879999999</v>
      </c>
      <c r="M157" s="11">
        <f>VLOOKUP($B157,data!$B$3:$Q$15316,'diff expr 0 vs 3 mites'!M$8,FALSE)</f>
        <v>1.9332208070000001</v>
      </c>
      <c r="N157" s="11">
        <f>VLOOKUP($B157,data!$B$3:$Q$15316,'diff expr 0 vs 3 mites'!N$8,FALSE)</f>
        <v>7.8945930400000002</v>
      </c>
      <c r="O157" s="11">
        <f>VLOOKUP($B157,data!$B$3:$Q$15316,'diff expr 0 vs 3 mites'!O$8,FALSE)</f>
        <v>1.616121312</v>
      </c>
      <c r="P157" s="11">
        <f>VLOOKUP($B157,data!$B$3:$Q$15316,'diff expr 0 vs 3 mites'!P$8,FALSE)</f>
        <v>3.484671879</v>
      </c>
      <c r="R157" s="27" t="s">
        <v>27749</v>
      </c>
      <c r="T157" s="2">
        <f t="shared" si="87"/>
        <v>8</v>
      </c>
      <c r="U157" s="2">
        <f t="shared" si="88"/>
        <v>7</v>
      </c>
      <c r="V157" s="2">
        <f t="shared" si="89"/>
        <v>5</v>
      </c>
      <c r="W157" s="2">
        <f t="shared" si="90"/>
        <v>6</v>
      </c>
      <c r="X157" s="2">
        <f t="shared" si="91"/>
        <v>2</v>
      </c>
      <c r="Y157" s="2">
        <f t="shared" si="92"/>
        <v>3</v>
      </c>
      <c r="Z157" s="2">
        <f t="shared" si="93"/>
        <v>9</v>
      </c>
      <c r="AA157" s="2">
        <f t="shared" si="94"/>
        <v>1</v>
      </c>
      <c r="AB157" s="2">
        <f t="shared" si="95"/>
        <v>4</v>
      </c>
      <c r="AC157" s="2"/>
      <c r="AD157" s="2">
        <f t="shared" si="96"/>
        <v>0</v>
      </c>
      <c r="AE157" s="2">
        <f t="shared" si="97"/>
        <v>0</v>
      </c>
      <c r="AF157" s="2">
        <f t="shared" si="98"/>
        <v>0</v>
      </c>
      <c r="AG157" s="2">
        <f t="shared" si="99"/>
        <v>0</v>
      </c>
      <c r="AH157" s="2">
        <f t="shared" si="100"/>
        <v>0</v>
      </c>
      <c r="AI157" s="2">
        <f t="shared" si="101"/>
        <v>0</v>
      </c>
      <c r="AJ157" s="2">
        <f t="shared" si="102"/>
        <v>0</v>
      </c>
      <c r="AK157" s="2">
        <f t="shared" si="103"/>
        <v>0</v>
      </c>
      <c r="AL157" s="2">
        <f t="shared" si="104"/>
        <v>0</v>
      </c>
      <c r="AM157" s="2"/>
      <c r="AN157" s="2">
        <f t="shared" si="105"/>
        <v>8</v>
      </c>
      <c r="AO157" s="2">
        <f t="shared" si="106"/>
        <v>7</v>
      </c>
      <c r="AP157" s="2">
        <f t="shared" si="107"/>
        <v>5</v>
      </c>
      <c r="AQ157" s="2">
        <f t="shared" si="108"/>
        <v>6</v>
      </c>
      <c r="AR157" s="2">
        <f t="shared" si="109"/>
        <v>2</v>
      </c>
      <c r="AS157" s="2">
        <f t="shared" si="110"/>
        <v>3</v>
      </c>
      <c r="AT157" s="2">
        <f t="shared" si="111"/>
        <v>9</v>
      </c>
      <c r="AU157" s="2">
        <f t="shared" si="112"/>
        <v>1</v>
      </c>
      <c r="AV157" s="2">
        <f t="shared" si="113"/>
        <v>4</v>
      </c>
      <c r="AW157" s="2"/>
      <c r="AX157" s="5">
        <f t="shared" si="114"/>
        <v>4</v>
      </c>
      <c r="AY157" s="2">
        <f t="shared" si="115"/>
        <v>5</v>
      </c>
      <c r="AZ157" s="2">
        <f t="shared" si="116"/>
        <v>26</v>
      </c>
      <c r="BA157" s="2">
        <f t="shared" si="121"/>
        <v>19</v>
      </c>
      <c r="BB157" s="2">
        <f t="shared" si="122"/>
        <v>4</v>
      </c>
      <c r="BC157" s="2">
        <f t="shared" si="123"/>
        <v>16</v>
      </c>
      <c r="BD157" s="2">
        <f t="shared" si="124"/>
        <v>4</v>
      </c>
      <c r="BE157" s="19">
        <f t="shared" si="125"/>
        <v>10</v>
      </c>
      <c r="BF157" s="19">
        <f t="shared" si="126"/>
        <v>4.0824829046386304</v>
      </c>
      <c r="BG157" s="31">
        <f t="shared" si="127"/>
        <v>-1.4696938456699067</v>
      </c>
      <c r="BH157" s="32">
        <f t="shared" si="117"/>
        <v>7.0822345147568383E-2</v>
      </c>
      <c r="BI157" s="62">
        <f t="shared" si="118"/>
        <v>3.8873239436619716E-2</v>
      </c>
      <c r="BJ157" s="62" t="str">
        <f t="shared" si="128"/>
        <v/>
      </c>
      <c r="BK157" s="73" t="str">
        <f t="shared" si="129"/>
        <v/>
      </c>
      <c r="BM157" s="11">
        <f t="shared" si="119"/>
        <v>-0.10603097188903458</v>
      </c>
    </row>
    <row r="158" spans="1:65">
      <c r="A158" s="30" t="s">
        <v>546</v>
      </c>
      <c r="B158" s="30" t="s">
        <v>547</v>
      </c>
      <c r="C158" s="30" t="s">
        <v>548</v>
      </c>
      <c r="D158" s="30"/>
      <c r="E158" s="30" t="s">
        <v>530</v>
      </c>
      <c r="F158" s="11" t="str">
        <f t="shared" si="120"/>
        <v>immune-rela</v>
      </c>
      <c r="H158" s="11">
        <f>VLOOKUP($B158,data!$B$3:$Q$15316,'diff expr 0 vs 3 mites'!H$8,FALSE)</f>
        <v>229.946088</v>
      </c>
      <c r="I158" s="11">
        <f>VLOOKUP($B158,data!$B$3:$Q$15316,'diff expr 0 vs 3 mites'!I$8,FALSE)</f>
        <v>212.6350358</v>
      </c>
      <c r="J158" s="11">
        <f>VLOOKUP($B158,data!$B$3:$Q$15316,'diff expr 0 vs 3 mites'!J$8,FALSE)</f>
        <v>224.9725541</v>
      </c>
      <c r="K158" s="11">
        <f>VLOOKUP($B158,data!$B$3:$Q$15316,'diff expr 0 vs 3 mites'!K$8,FALSE)</f>
        <v>287.83312979999999</v>
      </c>
      <c r="L158" s="11">
        <f>VLOOKUP($B158,data!$B$3:$Q$15316,'diff expr 0 vs 3 mites'!L$8,FALSE)</f>
        <v>9.5993853219999998</v>
      </c>
      <c r="M158" s="11">
        <f>VLOOKUP($B158,data!$B$3:$Q$15316,'diff expr 0 vs 3 mites'!M$8,FALSE)</f>
        <v>24.313943559999998</v>
      </c>
      <c r="N158" s="11">
        <f>VLOOKUP($B158,data!$B$3:$Q$15316,'diff expr 0 vs 3 mites'!N$8,FALSE)</f>
        <v>5.7170011260000004</v>
      </c>
      <c r="O158" s="11">
        <f>VLOOKUP($B158,data!$B$3:$Q$15316,'diff expr 0 vs 3 mites'!O$8,FALSE)</f>
        <v>10.270066590000001</v>
      </c>
      <c r="P158" s="11">
        <f>VLOOKUP($B158,data!$B$3:$Q$15316,'diff expr 0 vs 3 mites'!P$8,FALSE)</f>
        <v>49.718040969999997</v>
      </c>
      <c r="R158" s="27" t="s">
        <v>27749</v>
      </c>
      <c r="T158" s="2">
        <f t="shared" si="87"/>
        <v>8</v>
      </c>
      <c r="U158" s="2">
        <f t="shared" si="88"/>
        <v>6</v>
      </c>
      <c r="V158" s="2">
        <f t="shared" si="89"/>
        <v>7</v>
      </c>
      <c r="W158" s="2">
        <f t="shared" si="90"/>
        <v>9</v>
      </c>
      <c r="X158" s="2">
        <f t="shared" si="91"/>
        <v>2</v>
      </c>
      <c r="Y158" s="2">
        <f t="shared" si="92"/>
        <v>4</v>
      </c>
      <c r="Z158" s="2">
        <f t="shared" si="93"/>
        <v>1</v>
      </c>
      <c r="AA158" s="2">
        <f t="shared" si="94"/>
        <v>3</v>
      </c>
      <c r="AB158" s="2">
        <f t="shared" si="95"/>
        <v>5</v>
      </c>
      <c r="AC158" s="2"/>
      <c r="AD158" s="2">
        <f t="shared" si="96"/>
        <v>0</v>
      </c>
      <c r="AE158" s="2">
        <f t="shared" si="97"/>
        <v>0</v>
      </c>
      <c r="AF158" s="2">
        <f t="shared" si="98"/>
        <v>0</v>
      </c>
      <c r="AG158" s="2">
        <f t="shared" si="99"/>
        <v>0</v>
      </c>
      <c r="AH158" s="2">
        <f t="shared" si="100"/>
        <v>0</v>
      </c>
      <c r="AI158" s="2">
        <f t="shared" si="101"/>
        <v>0</v>
      </c>
      <c r="AJ158" s="2">
        <f t="shared" si="102"/>
        <v>0</v>
      </c>
      <c r="AK158" s="2">
        <f t="shared" si="103"/>
        <v>0</v>
      </c>
      <c r="AL158" s="2">
        <f t="shared" si="104"/>
        <v>0</v>
      </c>
      <c r="AM158" s="2"/>
      <c r="AN158" s="2">
        <f t="shared" si="105"/>
        <v>8</v>
      </c>
      <c r="AO158" s="2">
        <f t="shared" si="106"/>
        <v>6</v>
      </c>
      <c r="AP158" s="2">
        <f t="shared" si="107"/>
        <v>7</v>
      </c>
      <c r="AQ158" s="2">
        <f t="shared" si="108"/>
        <v>9</v>
      </c>
      <c r="AR158" s="2">
        <f t="shared" si="109"/>
        <v>2</v>
      </c>
      <c r="AS158" s="2">
        <f t="shared" si="110"/>
        <v>4</v>
      </c>
      <c r="AT158" s="2">
        <f t="shared" si="111"/>
        <v>1</v>
      </c>
      <c r="AU158" s="2">
        <f t="shared" si="112"/>
        <v>3</v>
      </c>
      <c r="AV158" s="2">
        <f t="shared" si="113"/>
        <v>5</v>
      </c>
      <c r="AW158" s="2"/>
      <c r="AX158" s="5">
        <f t="shared" si="114"/>
        <v>4</v>
      </c>
      <c r="AY158" s="2">
        <f t="shared" si="115"/>
        <v>5</v>
      </c>
      <c r="AZ158" s="2">
        <f t="shared" si="116"/>
        <v>30</v>
      </c>
      <c r="BA158" s="2">
        <f t="shared" si="121"/>
        <v>15</v>
      </c>
      <c r="BB158" s="2">
        <f t="shared" si="122"/>
        <v>0</v>
      </c>
      <c r="BC158" s="2">
        <f t="shared" si="123"/>
        <v>20</v>
      </c>
      <c r="BD158" s="2">
        <f t="shared" si="124"/>
        <v>0</v>
      </c>
      <c r="BE158" s="19">
        <f t="shared" si="125"/>
        <v>10</v>
      </c>
      <c r="BF158" s="19">
        <f t="shared" si="126"/>
        <v>4.0824829046386304</v>
      </c>
      <c r="BG158" s="31">
        <f t="shared" si="127"/>
        <v>-2.4494897427831779</v>
      </c>
      <c r="BH158" s="32">
        <f t="shared" si="117"/>
        <v>7.1529392177148241E-3</v>
      </c>
      <c r="BI158" s="62">
        <f t="shared" si="118"/>
        <v>2.8169014084507044E-4</v>
      </c>
      <c r="BJ158" s="62" t="str">
        <f t="shared" si="128"/>
        <v/>
      </c>
      <c r="BK158" s="73" t="str">
        <f t="shared" si="129"/>
        <v>sign</v>
      </c>
      <c r="BM158" s="11">
        <f t="shared" si="119"/>
        <v>-1.078749527210078</v>
      </c>
    </row>
    <row r="159" spans="1:65">
      <c r="A159" s="30" t="s">
        <v>549</v>
      </c>
      <c r="B159" s="30" t="s">
        <v>550</v>
      </c>
      <c r="C159" s="30" t="s">
        <v>551</v>
      </c>
      <c r="D159" s="30"/>
      <c r="E159" s="30" t="s">
        <v>530</v>
      </c>
      <c r="F159" s="11" t="str">
        <f t="shared" si="120"/>
        <v>immune-rela</v>
      </c>
      <c r="H159" s="11">
        <f>VLOOKUP($B159,data!$B$3:$Q$15316,'diff expr 0 vs 3 mites'!H$8,FALSE)</f>
        <v>2.71170146</v>
      </c>
      <c r="I159" s="11">
        <f>VLOOKUP($B159,data!$B$3:$Q$15316,'diff expr 0 vs 3 mites'!I$8,FALSE)</f>
        <v>1.0386999830000001</v>
      </c>
      <c r="J159" s="11">
        <f>VLOOKUP($B159,data!$B$3:$Q$15316,'diff expr 0 vs 3 mites'!J$8,FALSE)</f>
        <v>1.071118019</v>
      </c>
      <c r="K159" s="11">
        <f>VLOOKUP($B159,data!$B$3:$Q$15316,'diff expr 0 vs 3 mites'!K$8,FALSE)</f>
        <v>1.4091476709999999</v>
      </c>
      <c r="L159" s="11">
        <f>VLOOKUP($B159,data!$B$3:$Q$15316,'diff expr 0 vs 3 mites'!L$8,FALSE)</f>
        <v>1.9580324739999999</v>
      </c>
      <c r="M159" s="11">
        <f>VLOOKUP($B159,data!$B$3:$Q$15316,'diff expr 0 vs 3 mites'!M$8,FALSE)</f>
        <v>0.71853419799999996</v>
      </c>
      <c r="N159" s="11">
        <f>VLOOKUP($B159,data!$B$3:$Q$15316,'diff expr 0 vs 3 mites'!N$8,FALSE)</f>
        <v>4.1959641300000001</v>
      </c>
      <c r="O159" s="11">
        <f>VLOOKUP($B159,data!$B$3:$Q$15316,'diff expr 0 vs 3 mites'!O$8,FALSE)</f>
        <v>0.61215903199999999</v>
      </c>
      <c r="P159" s="11">
        <f>VLOOKUP($B159,data!$B$3:$Q$15316,'diff expr 0 vs 3 mites'!P$8,FALSE)</f>
        <v>2.1036447090000001</v>
      </c>
      <c r="R159" s="27" t="s">
        <v>27749</v>
      </c>
      <c r="T159" s="2">
        <f t="shared" si="87"/>
        <v>8</v>
      </c>
      <c r="U159" s="2">
        <f t="shared" si="88"/>
        <v>3</v>
      </c>
      <c r="V159" s="2">
        <f t="shared" si="89"/>
        <v>4</v>
      </c>
      <c r="W159" s="2">
        <f t="shared" si="90"/>
        <v>5</v>
      </c>
      <c r="X159" s="2">
        <f t="shared" si="91"/>
        <v>6</v>
      </c>
      <c r="Y159" s="2">
        <f t="shared" si="92"/>
        <v>2</v>
      </c>
      <c r="Z159" s="2">
        <f t="shared" si="93"/>
        <v>9</v>
      </c>
      <c r="AA159" s="2">
        <f t="shared" si="94"/>
        <v>1</v>
      </c>
      <c r="AB159" s="2">
        <f t="shared" si="95"/>
        <v>7</v>
      </c>
      <c r="AC159" s="2"/>
      <c r="AD159" s="2">
        <f t="shared" si="96"/>
        <v>0</v>
      </c>
      <c r="AE159" s="2">
        <f t="shared" si="97"/>
        <v>0</v>
      </c>
      <c r="AF159" s="2">
        <f t="shared" si="98"/>
        <v>0</v>
      </c>
      <c r="AG159" s="2">
        <f t="shared" si="99"/>
        <v>0</v>
      </c>
      <c r="AH159" s="2">
        <f t="shared" si="100"/>
        <v>0</v>
      </c>
      <c r="AI159" s="2">
        <f t="shared" si="101"/>
        <v>0</v>
      </c>
      <c r="AJ159" s="2">
        <f t="shared" si="102"/>
        <v>0</v>
      </c>
      <c r="AK159" s="2">
        <f t="shared" si="103"/>
        <v>0</v>
      </c>
      <c r="AL159" s="2">
        <f t="shared" si="104"/>
        <v>0</v>
      </c>
      <c r="AM159" s="2"/>
      <c r="AN159" s="2">
        <f t="shared" si="105"/>
        <v>8</v>
      </c>
      <c r="AO159" s="2">
        <f t="shared" si="106"/>
        <v>3</v>
      </c>
      <c r="AP159" s="2">
        <f t="shared" si="107"/>
        <v>4</v>
      </c>
      <c r="AQ159" s="2">
        <f t="shared" si="108"/>
        <v>5</v>
      </c>
      <c r="AR159" s="2">
        <f t="shared" si="109"/>
        <v>6</v>
      </c>
      <c r="AS159" s="2">
        <f t="shared" si="110"/>
        <v>2</v>
      </c>
      <c r="AT159" s="2">
        <f t="shared" si="111"/>
        <v>9</v>
      </c>
      <c r="AU159" s="2">
        <f t="shared" si="112"/>
        <v>1</v>
      </c>
      <c r="AV159" s="2">
        <f t="shared" si="113"/>
        <v>7</v>
      </c>
      <c r="AW159" s="2"/>
      <c r="AX159" s="5">
        <f t="shared" si="114"/>
        <v>4</v>
      </c>
      <c r="AY159" s="2">
        <f t="shared" si="115"/>
        <v>5</v>
      </c>
      <c r="AZ159" s="2">
        <f t="shared" si="116"/>
        <v>20</v>
      </c>
      <c r="BA159" s="2">
        <f t="shared" si="121"/>
        <v>25</v>
      </c>
      <c r="BB159" s="2">
        <f t="shared" si="122"/>
        <v>10</v>
      </c>
      <c r="BC159" s="2">
        <f t="shared" si="123"/>
        <v>10</v>
      </c>
      <c r="BD159" s="2">
        <f t="shared" si="124"/>
        <v>10</v>
      </c>
      <c r="BE159" s="19">
        <f t="shared" si="125"/>
        <v>10</v>
      </c>
      <c r="BF159" s="19">
        <f t="shared" si="126"/>
        <v>4.0824829046386304</v>
      </c>
      <c r="BG159" s="31">
        <f t="shared" si="127"/>
        <v>0</v>
      </c>
      <c r="BH159" s="32">
        <f t="shared" si="117"/>
        <v>0.5</v>
      </c>
      <c r="BI159" s="62">
        <f t="shared" si="118"/>
        <v>9.5774647887323941E-2</v>
      </c>
      <c r="BJ159" s="62" t="str">
        <f t="shared" si="128"/>
        <v/>
      </c>
      <c r="BK159" s="73" t="str">
        <f t="shared" si="129"/>
        <v/>
      </c>
      <c r="BM159" s="11">
        <f t="shared" si="119"/>
        <v>9.0298615287183415E-2</v>
      </c>
    </row>
    <row r="160" spans="1:65">
      <c r="A160" s="30" t="s">
        <v>552</v>
      </c>
      <c r="B160" s="30" t="s">
        <v>553</v>
      </c>
      <c r="C160" s="30" t="s">
        <v>554</v>
      </c>
      <c r="D160" s="30"/>
      <c r="E160" s="30" t="s">
        <v>530</v>
      </c>
      <c r="F160" s="11" t="str">
        <f t="shared" si="120"/>
        <v>immune-rela</v>
      </c>
      <c r="H160" s="11">
        <f>VLOOKUP($B160,data!$B$3:$Q$15316,'diff expr 0 vs 3 mites'!H$8,FALSE)</f>
        <v>11.6724765</v>
      </c>
      <c r="I160" s="11">
        <f>VLOOKUP($B160,data!$B$3:$Q$15316,'diff expr 0 vs 3 mites'!I$8,FALSE)</f>
        <v>9.3936678360000005</v>
      </c>
      <c r="J160" s="11">
        <f>VLOOKUP($B160,data!$B$3:$Q$15316,'diff expr 0 vs 3 mites'!J$8,FALSE)</f>
        <v>8.6215724750000007</v>
      </c>
      <c r="K160" s="11">
        <f>VLOOKUP($B160,data!$B$3:$Q$15316,'diff expr 0 vs 3 mites'!K$8,FALSE)</f>
        <v>8.7345419020000001</v>
      </c>
      <c r="L160" s="11">
        <f>VLOOKUP($B160,data!$B$3:$Q$15316,'diff expr 0 vs 3 mites'!L$8,FALSE)</f>
        <v>30.44841551</v>
      </c>
      <c r="M160" s="11">
        <f>VLOOKUP($B160,data!$B$3:$Q$15316,'diff expr 0 vs 3 mites'!M$8,FALSE)</f>
        <v>8.6556157999999996</v>
      </c>
      <c r="N160" s="11">
        <f>VLOOKUP($B160,data!$B$3:$Q$15316,'diff expr 0 vs 3 mites'!N$8,FALSE)</f>
        <v>88.695671520000005</v>
      </c>
      <c r="O160" s="11">
        <f>VLOOKUP($B160,data!$B$3:$Q$15316,'diff expr 0 vs 3 mites'!O$8,FALSE)</f>
        <v>6.7900536029999996</v>
      </c>
      <c r="P160" s="11">
        <f>VLOOKUP($B160,data!$B$3:$Q$15316,'diff expr 0 vs 3 mites'!P$8,FALSE)</f>
        <v>35.15287361</v>
      </c>
      <c r="R160" s="27" t="s">
        <v>27749</v>
      </c>
      <c r="T160" s="2">
        <f t="shared" si="87"/>
        <v>6</v>
      </c>
      <c r="U160" s="2">
        <f t="shared" si="88"/>
        <v>5</v>
      </c>
      <c r="V160" s="2">
        <f t="shared" si="89"/>
        <v>2</v>
      </c>
      <c r="W160" s="2">
        <f t="shared" si="90"/>
        <v>4</v>
      </c>
      <c r="X160" s="2">
        <f t="shared" si="91"/>
        <v>7</v>
      </c>
      <c r="Y160" s="2">
        <f t="shared" si="92"/>
        <v>3</v>
      </c>
      <c r="Z160" s="2">
        <f t="shared" si="93"/>
        <v>9</v>
      </c>
      <c r="AA160" s="2">
        <f t="shared" si="94"/>
        <v>1</v>
      </c>
      <c r="AB160" s="2">
        <f t="shared" si="95"/>
        <v>8</v>
      </c>
      <c r="AC160" s="2"/>
      <c r="AD160" s="2">
        <f t="shared" si="96"/>
        <v>0</v>
      </c>
      <c r="AE160" s="2">
        <f t="shared" si="97"/>
        <v>0</v>
      </c>
      <c r="AF160" s="2">
        <f t="shared" si="98"/>
        <v>0</v>
      </c>
      <c r="AG160" s="2">
        <f t="shared" si="99"/>
        <v>0</v>
      </c>
      <c r="AH160" s="2">
        <f t="shared" si="100"/>
        <v>0</v>
      </c>
      <c r="AI160" s="2">
        <f t="shared" si="101"/>
        <v>0</v>
      </c>
      <c r="AJ160" s="2">
        <f t="shared" si="102"/>
        <v>0</v>
      </c>
      <c r="AK160" s="2">
        <f t="shared" si="103"/>
        <v>0</v>
      </c>
      <c r="AL160" s="2">
        <f t="shared" si="104"/>
        <v>0</v>
      </c>
      <c r="AM160" s="2"/>
      <c r="AN160" s="2">
        <f t="shared" si="105"/>
        <v>6</v>
      </c>
      <c r="AO160" s="2">
        <f t="shared" si="106"/>
        <v>5</v>
      </c>
      <c r="AP160" s="2">
        <f t="shared" si="107"/>
        <v>2</v>
      </c>
      <c r="AQ160" s="2">
        <f t="shared" si="108"/>
        <v>4</v>
      </c>
      <c r="AR160" s="2">
        <f t="shared" si="109"/>
        <v>7</v>
      </c>
      <c r="AS160" s="2">
        <f t="shared" si="110"/>
        <v>3</v>
      </c>
      <c r="AT160" s="2">
        <f t="shared" si="111"/>
        <v>9</v>
      </c>
      <c r="AU160" s="2">
        <f t="shared" si="112"/>
        <v>1</v>
      </c>
      <c r="AV160" s="2">
        <f t="shared" si="113"/>
        <v>8</v>
      </c>
      <c r="AW160" s="2"/>
      <c r="AX160" s="5">
        <f t="shared" si="114"/>
        <v>4</v>
      </c>
      <c r="AY160" s="2">
        <f t="shared" si="115"/>
        <v>5</v>
      </c>
      <c r="AZ160" s="2">
        <f t="shared" si="116"/>
        <v>17</v>
      </c>
      <c r="BA160" s="2">
        <f t="shared" si="121"/>
        <v>28</v>
      </c>
      <c r="BB160" s="2">
        <f t="shared" si="122"/>
        <v>13</v>
      </c>
      <c r="BC160" s="2">
        <f t="shared" si="123"/>
        <v>7</v>
      </c>
      <c r="BD160" s="2">
        <f t="shared" si="124"/>
        <v>7</v>
      </c>
      <c r="BE160" s="19">
        <f t="shared" si="125"/>
        <v>10</v>
      </c>
      <c r="BF160" s="19">
        <f t="shared" si="126"/>
        <v>4.0824829046386304</v>
      </c>
      <c r="BG160" s="31">
        <f t="shared" si="127"/>
        <v>-0.73484692283495334</v>
      </c>
      <c r="BH160" s="32">
        <f t="shared" si="117"/>
        <v>0.23121636322523817</v>
      </c>
      <c r="BI160" s="62">
        <f t="shared" si="118"/>
        <v>6.8450704225352113E-2</v>
      </c>
      <c r="BJ160" s="62" t="str">
        <f t="shared" si="128"/>
        <v/>
      </c>
      <c r="BK160" s="73" t="str">
        <f t="shared" si="129"/>
        <v/>
      </c>
      <c r="BM160" s="11">
        <f t="shared" si="119"/>
        <v>0.54829802201176447</v>
      </c>
    </row>
    <row r="161" spans="1:65">
      <c r="A161" s="30" t="s">
        <v>555</v>
      </c>
      <c r="B161" s="30" t="s">
        <v>556</v>
      </c>
      <c r="C161" s="30" t="s">
        <v>557</v>
      </c>
      <c r="D161" s="30"/>
      <c r="E161" s="30" t="s">
        <v>530</v>
      </c>
      <c r="F161" s="11" t="str">
        <f t="shared" si="120"/>
        <v>immune-rela</v>
      </c>
      <c r="H161" s="11">
        <f>VLOOKUP($B161,data!$B$3:$Q$15316,'diff expr 0 vs 3 mites'!H$8,FALSE)</f>
        <v>1.012927836</v>
      </c>
      <c r="I161" s="11">
        <f>VLOOKUP($B161,data!$B$3:$Q$15316,'diff expr 0 vs 3 mites'!I$8,FALSE)</f>
        <v>1.8873957139999999</v>
      </c>
      <c r="J161" s="11">
        <f>VLOOKUP($B161,data!$B$3:$Q$15316,'diff expr 0 vs 3 mites'!J$8,FALSE)</f>
        <v>1.269666467</v>
      </c>
      <c r="K161" s="11">
        <f>VLOOKUP($B161,data!$B$3:$Q$15316,'diff expr 0 vs 3 mites'!K$8,FALSE)</f>
        <v>1.1685468059999999</v>
      </c>
      <c r="L161" s="11">
        <f>VLOOKUP($B161,data!$B$3:$Q$15316,'diff expr 0 vs 3 mites'!L$8,FALSE)</f>
        <v>7.723611837</v>
      </c>
      <c r="M161" s="11">
        <f>VLOOKUP($B161,data!$B$3:$Q$15316,'diff expr 0 vs 3 mites'!M$8,FALSE)</f>
        <v>1.4880149519999999</v>
      </c>
      <c r="N161" s="11">
        <f>VLOOKUP($B161,data!$B$3:$Q$15316,'diff expr 0 vs 3 mites'!N$8,FALSE)</f>
        <v>12.355609169999999</v>
      </c>
      <c r="O161" s="11">
        <f>VLOOKUP($B161,data!$B$3:$Q$15316,'diff expr 0 vs 3 mites'!O$8,FALSE)</f>
        <v>1.975671044</v>
      </c>
      <c r="P161" s="11">
        <f>VLOOKUP($B161,data!$B$3:$Q$15316,'diff expr 0 vs 3 mites'!P$8,FALSE)</f>
        <v>6.0349022960000003</v>
      </c>
      <c r="R161" s="27" t="s">
        <v>27749</v>
      </c>
      <c r="T161" s="2">
        <f t="shared" si="87"/>
        <v>1</v>
      </c>
      <c r="U161" s="2">
        <f t="shared" si="88"/>
        <v>5</v>
      </c>
      <c r="V161" s="2">
        <f t="shared" si="89"/>
        <v>3</v>
      </c>
      <c r="W161" s="2">
        <f t="shared" si="90"/>
        <v>2</v>
      </c>
      <c r="X161" s="2">
        <f t="shared" si="91"/>
        <v>8</v>
      </c>
      <c r="Y161" s="2">
        <f t="shared" si="92"/>
        <v>4</v>
      </c>
      <c r="Z161" s="2">
        <f t="shared" si="93"/>
        <v>9</v>
      </c>
      <c r="AA161" s="2">
        <f t="shared" si="94"/>
        <v>6</v>
      </c>
      <c r="AB161" s="2">
        <f t="shared" si="95"/>
        <v>7</v>
      </c>
      <c r="AC161" s="2"/>
      <c r="AD161" s="2">
        <f t="shared" si="96"/>
        <v>0</v>
      </c>
      <c r="AE161" s="2">
        <f t="shared" si="97"/>
        <v>0</v>
      </c>
      <c r="AF161" s="2">
        <f t="shared" si="98"/>
        <v>0</v>
      </c>
      <c r="AG161" s="2">
        <f t="shared" si="99"/>
        <v>0</v>
      </c>
      <c r="AH161" s="2">
        <f t="shared" si="100"/>
        <v>0</v>
      </c>
      <c r="AI161" s="2">
        <f t="shared" si="101"/>
        <v>0</v>
      </c>
      <c r="AJ161" s="2">
        <f t="shared" si="102"/>
        <v>0</v>
      </c>
      <c r="AK161" s="2">
        <f t="shared" si="103"/>
        <v>0</v>
      </c>
      <c r="AL161" s="2">
        <f t="shared" si="104"/>
        <v>0</v>
      </c>
      <c r="AM161" s="2"/>
      <c r="AN161" s="2">
        <f t="shared" si="105"/>
        <v>1</v>
      </c>
      <c r="AO161" s="2">
        <f t="shared" si="106"/>
        <v>5</v>
      </c>
      <c r="AP161" s="2">
        <f t="shared" si="107"/>
        <v>3</v>
      </c>
      <c r="AQ161" s="2">
        <f t="shared" si="108"/>
        <v>2</v>
      </c>
      <c r="AR161" s="2">
        <f t="shared" si="109"/>
        <v>8</v>
      </c>
      <c r="AS161" s="2">
        <f t="shared" si="110"/>
        <v>4</v>
      </c>
      <c r="AT161" s="2">
        <f t="shared" si="111"/>
        <v>9</v>
      </c>
      <c r="AU161" s="2">
        <f t="shared" si="112"/>
        <v>6</v>
      </c>
      <c r="AV161" s="2">
        <f t="shared" si="113"/>
        <v>7</v>
      </c>
      <c r="AW161" s="2"/>
      <c r="AX161" s="5">
        <f t="shared" si="114"/>
        <v>4</v>
      </c>
      <c r="AY161" s="2">
        <f t="shared" si="115"/>
        <v>5</v>
      </c>
      <c r="AZ161" s="2">
        <f t="shared" si="116"/>
        <v>11</v>
      </c>
      <c r="BA161" s="2">
        <f t="shared" si="121"/>
        <v>34</v>
      </c>
      <c r="BB161" s="2">
        <f t="shared" si="122"/>
        <v>19</v>
      </c>
      <c r="BC161" s="2">
        <f t="shared" si="123"/>
        <v>1</v>
      </c>
      <c r="BD161" s="2">
        <f t="shared" si="124"/>
        <v>1</v>
      </c>
      <c r="BE161" s="19">
        <f t="shared" si="125"/>
        <v>10</v>
      </c>
      <c r="BF161" s="19">
        <f t="shared" si="126"/>
        <v>4.0824829046386304</v>
      </c>
      <c r="BG161" s="31">
        <f t="shared" si="127"/>
        <v>-2.2045407685048604</v>
      </c>
      <c r="BH161" s="32">
        <f t="shared" si="117"/>
        <v>1.3743168055755161E-2</v>
      </c>
      <c r="BI161" s="62">
        <f t="shared" si="118"/>
        <v>1.4366197183098593E-2</v>
      </c>
      <c r="BJ161" s="62">
        <f t="shared" si="128"/>
        <v>1.3743168055755161E-2</v>
      </c>
      <c r="BK161" s="73" t="str">
        <f t="shared" si="129"/>
        <v>sign</v>
      </c>
      <c r="BM161" s="11">
        <f t="shared" si="119"/>
        <v>0.64663374886934022</v>
      </c>
    </row>
    <row r="162" spans="1:65">
      <c r="A162" s="30" t="s">
        <v>558</v>
      </c>
      <c r="B162" s="30" t="s">
        <v>559</v>
      </c>
      <c r="C162" s="30" t="s">
        <v>560</v>
      </c>
      <c r="D162" s="30"/>
      <c r="E162" s="30" t="s">
        <v>530</v>
      </c>
      <c r="F162" s="11" t="str">
        <f t="shared" si="120"/>
        <v>immune-rela</v>
      </c>
      <c r="H162" s="11">
        <f>VLOOKUP($B162,data!$B$3:$Q$15316,'diff expr 0 vs 3 mites'!H$8,FALSE)</f>
        <v>1.065914494</v>
      </c>
      <c r="I162" s="11">
        <f>VLOOKUP($B162,data!$B$3:$Q$15316,'diff expr 0 vs 3 mites'!I$8,FALSE)</f>
        <v>0.67607872700000005</v>
      </c>
      <c r="J162" s="11">
        <f>VLOOKUP($B162,data!$B$3:$Q$15316,'diff expr 0 vs 3 mites'!J$8,FALSE)</f>
        <v>0.71672981000000002</v>
      </c>
      <c r="K162" s="11">
        <f>VLOOKUP($B162,data!$B$3:$Q$15316,'diff expr 0 vs 3 mites'!K$8,FALSE)</f>
        <v>0.47029855500000001</v>
      </c>
      <c r="L162" s="11">
        <f>VLOOKUP($B162,data!$B$3:$Q$15316,'diff expr 0 vs 3 mites'!L$8,FALSE)</f>
        <v>5.4021601290000003</v>
      </c>
      <c r="M162" s="11">
        <f>VLOOKUP($B162,data!$B$3:$Q$15316,'diff expr 0 vs 3 mites'!M$8,FALSE)</f>
        <v>0.88409401700000001</v>
      </c>
      <c r="N162" s="11">
        <f>VLOOKUP($B162,data!$B$3:$Q$15316,'diff expr 0 vs 3 mites'!N$8,FALSE)</f>
        <v>8.4454270319999996</v>
      </c>
      <c r="O162" s="11">
        <f>VLOOKUP($B162,data!$B$3:$Q$15316,'diff expr 0 vs 3 mites'!O$8,FALSE)</f>
        <v>0.65377961699999998</v>
      </c>
      <c r="P162" s="11">
        <f>VLOOKUP($B162,data!$B$3:$Q$15316,'diff expr 0 vs 3 mites'!P$8,FALSE)</f>
        <v>2.1842636130000002</v>
      </c>
      <c r="R162" s="27" t="s">
        <v>27749</v>
      </c>
      <c r="T162" s="2">
        <f t="shared" si="87"/>
        <v>6</v>
      </c>
      <c r="U162" s="2">
        <f t="shared" si="88"/>
        <v>3</v>
      </c>
      <c r="V162" s="2">
        <f t="shared" si="89"/>
        <v>4</v>
      </c>
      <c r="W162" s="2">
        <f t="shared" si="90"/>
        <v>1</v>
      </c>
      <c r="X162" s="2">
        <f t="shared" si="91"/>
        <v>8</v>
      </c>
      <c r="Y162" s="2">
        <f t="shared" si="92"/>
        <v>5</v>
      </c>
      <c r="Z162" s="2">
        <f t="shared" si="93"/>
        <v>9</v>
      </c>
      <c r="AA162" s="2">
        <f t="shared" si="94"/>
        <v>2</v>
      </c>
      <c r="AB162" s="2">
        <f t="shared" si="95"/>
        <v>7</v>
      </c>
      <c r="AC162" s="2"/>
      <c r="AD162" s="2">
        <f t="shared" si="96"/>
        <v>0</v>
      </c>
      <c r="AE162" s="2">
        <f t="shared" si="97"/>
        <v>0</v>
      </c>
      <c r="AF162" s="2">
        <f t="shared" si="98"/>
        <v>0</v>
      </c>
      <c r="AG162" s="2">
        <f t="shared" si="99"/>
        <v>0</v>
      </c>
      <c r="AH162" s="2">
        <f t="shared" si="100"/>
        <v>0</v>
      </c>
      <c r="AI162" s="2">
        <f t="shared" si="101"/>
        <v>0</v>
      </c>
      <c r="AJ162" s="2">
        <f t="shared" si="102"/>
        <v>0</v>
      </c>
      <c r="AK162" s="2">
        <f t="shared" si="103"/>
        <v>0</v>
      </c>
      <c r="AL162" s="2">
        <f t="shared" si="104"/>
        <v>0</v>
      </c>
      <c r="AM162" s="2"/>
      <c r="AN162" s="2">
        <f t="shared" si="105"/>
        <v>6</v>
      </c>
      <c r="AO162" s="2">
        <f t="shared" si="106"/>
        <v>3</v>
      </c>
      <c r="AP162" s="2">
        <f t="shared" si="107"/>
        <v>4</v>
      </c>
      <c r="AQ162" s="2">
        <f t="shared" si="108"/>
        <v>1</v>
      </c>
      <c r="AR162" s="2">
        <f t="shared" si="109"/>
        <v>8</v>
      </c>
      <c r="AS162" s="2">
        <f t="shared" si="110"/>
        <v>5</v>
      </c>
      <c r="AT162" s="2">
        <f t="shared" si="111"/>
        <v>9</v>
      </c>
      <c r="AU162" s="2">
        <f t="shared" si="112"/>
        <v>2</v>
      </c>
      <c r="AV162" s="2">
        <f t="shared" si="113"/>
        <v>7</v>
      </c>
      <c r="AW162" s="2"/>
      <c r="AX162" s="5">
        <f t="shared" si="114"/>
        <v>4</v>
      </c>
      <c r="AY162" s="2">
        <f t="shared" si="115"/>
        <v>5</v>
      </c>
      <c r="AZ162" s="2">
        <f t="shared" si="116"/>
        <v>14</v>
      </c>
      <c r="BA162" s="2">
        <f t="shared" si="121"/>
        <v>31</v>
      </c>
      <c r="BB162" s="2">
        <f t="shared" si="122"/>
        <v>16</v>
      </c>
      <c r="BC162" s="2">
        <f t="shared" si="123"/>
        <v>4</v>
      </c>
      <c r="BD162" s="2">
        <f t="shared" si="124"/>
        <v>4</v>
      </c>
      <c r="BE162" s="19">
        <f t="shared" si="125"/>
        <v>10</v>
      </c>
      <c r="BF162" s="19">
        <f t="shared" si="126"/>
        <v>4.0824829046386304</v>
      </c>
      <c r="BG162" s="31">
        <f t="shared" si="127"/>
        <v>-1.4696938456699067</v>
      </c>
      <c r="BH162" s="32">
        <f t="shared" si="117"/>
        <v>7.0822345147568383E-2</v>
      </c>
      <c r="BI162" s="62">
        <f t="shared" si="118"/>
        <v>3.8873239436619716E-2</v>
      </c>
      <c r="BJ162" s="62" t="str">
        <f t="shared" si="128"/>
        <v/>
      </c>
      <c r="BK162" s="73" t="str">
        <f t="shared" si="129"/>
        <v/>
      </c>
      <c r="BM162" s="11">
        <f t="shared" si="119"/>
        <v>0.68113236405106536</v>
      </c>
    </row>
    <row r="163" spans="1:65">
      <c r="A163" s="30" t="s">
        <v>561</v>
      </c>
      <c r="B163" s="30" t="s">
        <v>562</v>
      </c>
      <c r="C163" s="30" t="s">
        <v>136</v>
      </c>
      <c r="D163" s="30"/>
      <c r="E163" s="30" t="s">
        <v>530</v>
      </c>
      <c r="F163" s="11" t="str">
        <f t="shared" si="120"/>
        <v>immune-rela</v>
      </c>
      <c r="H163" s="11">
        <f>VLOOKUP($B163,data!$B$3:$Q$15316,'diff expr 0 vs 3 mites'!H$8,FALSE)</f>
        <v>21.383395709999999</v>
      </c>
      <c r="I163" s="11">
        <f>VLOOKUP($B163,data!$B$3:$Q$15316,'diff expr 0 vs 3 mites'!I$8,FALSE)</f>
        <v>11.591090299999999</v>
      </c>
      <c r="J163" s="11">
        <f>VLOOKUP($B163,data!$B$3:$Q$15316,'diff expr 0 vs 3 mites'!J$8,FALSE)</f>
        <v>7.3955253790000004</v>
      </c>
      <c r="K163" s="11">
        <f>VLOOKUP($B163,data!$B$3:$Q$15316,'diff expr 0 vs 3 mites'!K$8,FALSE)</f>
        <v>10.87909054</v>
      </c>
      <c r="L163" s="11">
        <f>VLOOKUP($B163,data!$B$3:$Q$15316,'diff expr 0 vs 3 mites'!L$8,FALSE)</f>
        <v>3.883179868</v>
      </c>
      <c r="M163" s="11">
        <f>VLOOKUP($B163,data!$B$3:$Q$15316,'diff expr 0 vs 3 mites'!M$8,FALSE)</f>
        <v>4.5243770359999997</v>
      </c>
      <c r="N163" s="11">
        <f>VLOOKUP($B163,data!$B$3:$Q$15316,'diff expr 0 vs 3 mites'!N$8,FALSE)</f>
        <v>6.4011209249999999</v>
      </c>
      <c r="O163" s="11">
        <f>VLOOKUP($B163,data!$B$3:$Q$15316,'diff expr 0 vs 3 mites'!O$8,FALSE)</f>
        <v>2.9050168099999998</v>
      </c>
      <c r="P163" s="11">
        <f>VLOOKUP($B163,data!$B$3:$Q$15316,'diff expr 0 vs 3 mites'!P$8,FALSE)</f>
        <v>7.3505940519999999</v>
      </c>
      <c r="R163" s="27" t="s">
        <v>27749</v>
      </c>
      <c r="T163" s="2">
        <f t="shared" si="87"/>
        <v>9</v>
      </c>
      <c r="U163" s="2">
        <f t="shared" si="88"/>
        <v>8</v>
      </c>
      <c r="V163" s="2">
        <f t="shared" si="89"/>
        <v>6</v>
      </c>
      <c r="W163" s="2">
        <f t="shared" si="90"/>
        <v>7</v>
      </c>
      <c r="X163" s="2">
        <f t="shared" si="91"/>
        <v>2</v>
      </c>
      <c r="Y163" s="2">
        <f t="shared" si="92"/>
        <v>3</v>
      </c>
      <c r="Z163" s="2">
        <f t="shared" si="93"/>
        <v>4</v>
      </c>
      <c r="AA163" s="2">
        <f t="shared" si="94"/>
        <v>1</v>
      </c>
      <c r="AB163" s="2">
        <f t="shared" si="95"/>
        <v>5</v>
      </c>
      <c r="AC163" s="2"/>
      <c r="AD163" s="2">
        <f t="shared" si="96"/>
        <v>0</v>
      </c>
      <c r="AE163" s="2">
        <f t="shared" si="97"/>
        <v>0</v>
      </c>
      <c r="AF163" s="2">
        <f t="shared" si="98"/>
        <v>0</v>
      </c>
      <c r="AG163" s="2">
        <f t="shared" si="99"/>
        <v>0</v>
      </c>
      <c r="AH163" s="2">
        <f t="shared" si="100"/>
        <v>0</v>
      </c>
      <c r="AI163" s="2">
        <f t="shared" si="101"/>
        <v>0</v>
      </c>
      <c r="AJ163" s="2">
        <f t="shared" si="102"/>
        <v>0</v>
      </c>
      <c r="AK163" s="2">
        <f t="shared" si="103"/>
        <v>0</v>
      </c>
      <c r="AL163" s="2">
        <f t="shared" si="104"/>
        <v>0</v>
      </c>
      <c r="AM163" s="2"/>
      <c r="AN163" s="2">
        <f t="shared" si="105"/>
        <v>9</v>
      </c>
      <c r="AO163" s="2">
        <f t="shared" si="106"/>
        <v>8</v>
      </c>
      <c r="AP163" s="2">
        <f t="shared" si="107"/>
        <v>6</v>
      </c>
      <c r="AQ163" s="2">
        <f t="shared" si="108"/>
        <v>7</v>
      </c>
      <c r="AR163" s="2">
        <f t="shared" si="109"/>
        <v>2</v>
      </c>
      <c r="AS163" s="2">
        <f t="shared" si="110"/>
        <v>3</v>
      </c>
      <c r="AT163" s="2">
        <f t="shared" si="111"/>
        <v>4</v>
      </c>
      <c r="AU163" s="2">
        <f t="shared" si="112"/>
        <v>1</v>
      </c>
      <c r="AV163" s="2">
        <f t="shared" si="113"/>
        <v>5</v>
      </c>
      <c r="AW163" s="2"/>
      <c r="AX163" s="5">
        <f t="shared" si="114"/>
        <v>4</v>
      </c>
      <c r="AY163" s="2">
        <f t="shared" si="115"/>
        <v>5</v>
      </c>
      <c r="AZ163" s="2">
        <f t="shared" si="116"/>
        <v>30</v>
      </c>
      <c r="BA163" s="2">
        <f t="shared" si="121"/>
        <v>15</v>
      </c>
      <c r="BB163" s="2">
        <f t="shared" si="122"/>
        <v>0</v>
      </c>
      <c r="BC163" s="2">
        <f t="shared" si="123"/>
        <v>20</v>
      </c>
      <c r="BD163" s="2">
        <f t="shared" si="124"/>
        <v>0</v>
      </c>
      <c r="BE163" s="19">
        <f t="shared" si="125"/>
        <v>10</v>
      </c>
      <c r="BF163" s="19">
        <f t="shared" si="126"/>
        <v>4.0824829046386304</v>
      </c>
      <c r="BG163" s="31">
        <f t="shared" si="127"/>
        <v>-2.4494897427831779</v>
      </c>
      <c r="BH163" s="32">
        <f t="shared" si="117"/>
        <v>7.1529392177148241E-3</v>
      </c>
      <c r="BI163" s="62">
        <f t="shared" si="118"/>
        <v>2.8169014084507044E-4</v>
      </c>
      <c r="BJ163" s="62" t="str">
        <f t="shared" si="128"/>
        <v/>
      </c>
      <c r="BK163" s="73" t="str">
        <f t="shared" si="129"/>
        <v>sign</v>
      </c>
      <c r="BM163" s="11">
        <f t="shared" si="119"/>
        <v>-0.40754088826542617</v>
      </c>
    </row>
    <row r="164" spans="1:65">
      <c r="A164" s="30" t="s">
        <v>563</v>
      </c>
      <c r="B164" s="30" t="s">
        <v>564</v>
      </c>
      <c r="C164" s="30" t="s">
        <v>565</v>
      </c>
      <c r="D164" s="30"/>
      <c r="E164" s="30" t="s">
        <v>530</v>
      </c>
      <c r="F164" s="11" t="str">
        <f t="shared" si="120"/>
        <v>immune-rela</v>
      </c>
      <c r="H164" s="11">
        <f>VLOOKUP($B164,data!$B$3:$Q$15316,'diff expr 0 vs 3 mites'!H$8,FALSE)</f>
        <v>1.8059898190000001</v>
      </c>
      <c r="I164" s="11">
        <f>VLOOKUP($B164,data!$B$3:$Q$15316,'diff expr 0 vs 3 mites'!I$8,FALSE)</f>
        <v>1.5520058240000001</v>
      </c>
      <c r="J164" s="11">
        <f>VLOOKUP($B164,data!$B$3:$Q$15316,'diff expr 0 vs 3 mites'!J$8,FALSE)</f>
        <v>0.99286818499999996</v>
      </c>
      <c r="K164" s="11">
        <f>VLOOKUP($B164,data!$B$3:$Q$15316,'diff expr 0 vs 3 mites'!K$8,FALSE)</f>
        <v>1.037279091</v>
      </c>
      <c r="L164" s="11">
        <f>VLOOKUP($B164,data!$B$3:$Q$15316,'diff expr 0 vs 3 mites'!L$8,FALSE)</f>
        <v>0</v>
      </c>
      <c r="M164" s="11">
        <f>VLOOKUP($B164,data!$B$3:$Q$15316,'diff expr 0 vs 3 mites'!M$8,FALSE)</f>
        <v>1.4280727200000001</v>
      </c>
      <c r="N164" s="11">
        <f>VLOOKUP($B164,data!$B$3:$Q$15316,'diff expr 0 vs 3 mites'!N$8,FALSE)</f>
        <v>1.900717258</v>
      </c>
      <c r="O164" s="11">
        <f>VLOOKUP($B164,data!$B$3:$Q$15316,'diff expr 0 vs 3 mites'!O$8,FALSE)</f>
        <v>1.384024562</v>
      </c>
      <c r="P164" s="11">
        <f>VLOOKUP($B164,data!$B$3:$Q$15316,'diff expr 0 vs 3 mites'!P$8,FALSE)</f>
        <v>1.1798103360000001</v>
      </c>
      <c r="R164" s="27" t="s">
        <v>27749</v>
      </c>
      <c r="T164" s="2">
        <f t="shared" si="87"/>
        <v>8</v>
      </c>
      <c r="U164" s="2">
        <f t="shared" si="88"/>
        <v>7</v>
      </c>
      <c r="V164" s="2">
        <f t="shared" si="89"/>
        <v>2</v>
      </c>
      <c r="W164" s="2">
        <f t="shared" si="90"/>
        <v>3</v>
      </c>
      <c r="X164" s="2">
        <f t="shared" si="91"/>
        <v>1</v>
      </c>
      <c r="Y164" s="2">
        <f t="shared" si="92"/>
        <v>6</v>
      </c>
      <c r="Z164" s="2">
        <f t="shared" si="93"/>
        <v>9</v>
      </c>
      <c r="AA164" s="2">
        <f t="shared" si="94"/>
        <v>5</v>
      </c>
      <c r="AB164" s="2">
        <f t="shared" si="95"/>
        <v>4</v>
      </c>
      <c r="AC164" s="2"/>
      <c r="AD164" s="2">
        <f t="shared" si="96"/>
        <v>0</v>
      </c>
      <c r="AE164" s="2">
        <f t="shared" si="97"/>
        <v>0</v>
      </c>
      <c r="AF164" s="2">
        <f t="shared" si="98"/>
        <v>0</v>
      </c>
      <c r="AG164" s="2">
        <f t="shared" si="99"/>
        <v>0</v>
      </c>
      <c r="AH164" s="2">
        <f t="shared" si="100"/>
        <v>0</v>
      </c>
      <c r="AI164" s="2">
        <f t="shared" si="101"/>
        <v>0</v>
      </c>
      <c r="AJ164" s="2">
        <f t="shared" si="102"/>
        <v>0</v>
      </c>
      <c r="AK164" s="2">
        <f t="shared" si="103"/>
        <v>0</v>
      </c>
      <c r="AL164" s="2">
        <f t="shared" si="104"/>
        <v>0</v>
      </c>
      <c r="AM164" s="2"/>
      <c r="AN164" s="2">
        <f t="shared" si="105"/>
        <v>8</v>
      </c>
      <c r="AO164" s="2">
        <f t="shared" si="106"/>
        <v>7</v>
      </c>
      <c r="AP164" s="2">
        <f t="shared" si="107"/>
        <v>2</v>
      </c>
      <c r="AQ164" s="2">
        <f t="shared" si="108"/>
        <v>3</v>
      </c>
      <c r="AR164" s="2">
        <f t="shared" si="109"/>
        <v>1</v>
      </c>
      <c r="AS164" s="2">
        <f t="shared" si="110"/>
        <v>6</v>
      </c>
      <c r="AT164" s="2">
        <f t="shared" si="111"/>
        <v>9</v>
      </c>
      <c r="AU164" s="2">
        <f t="shared" si="112"/>
        <v>5</v>
      </c>
      <c r="AV164" s="2">
        <f t="shared" si="113"/>
        <v>4</v>
      </c>
      <c r="AW164" s="2"/>
      <c r="AX164" s="5">
        <f t="shared" si="114"/>
        <v>4</v>
      </c>
      <c r="AY164" s="2">
        <f t="shared" si="115"/>
        <v>5</v>
      </c>
      <c r="AZ164" s="2">
        <f t="shared" si="116"/>
        <v>20</v>
      </c>
      <c r="BA164" s="2">
        <f t="shared" si="121"/>
        <v>25</v>
      </c>
      <c r="BB164" s="2">
        <f t="shared" si="122"/>
        <v>10</v>
      </c>
      <c r="BC164" s="2">
        <f t="shared" si="123"/>
        <v>10</v>
      </c>
      <c r="BD164" s="2">
        <f t="shared" si="124"/>
        <v>10</v>
      </c>
      <c r="BE164" s="19">
        <f t="shared" si="125"/>
        <v>10</v>
      </c>
      <c r="BF164" s="19">
        <f t="shared" si="126"/>
        <v>4.0824829046386304</v>
      </c>
      <c r="BG164" s="31">
        <f t="shared" si="127"/>
        <v>0</v>
      </c>
      <c r="BH164" s="32">
        <f t="shared" si="117"/>
        <v>0.5</v>
      </c>
      <c r="BI164" s="62">
        <f t="shared" si="118"/>
        <v>9.5774647887323941E-2</v>
      </c>
      <c r="BJ164" s="62" t="str">
        <f t="shared" si="128"/>
        <v/>
      </c>
      <c r="BK164" s="73" t="str">
        <f t="shared" si="129"/>
        <v/>
      </c>
      <c r="BM164" s="11">
        <f t="shared" si="119"/>
        <v>-5.8040324927521356E-2</v>
      </c>
    </row>
    <row r="165" spans="1:65">
      <c r="A165" s="30" t="s">
        <v>566</v>
      </c>
      <c r="B165" s="30" t="s">
        <v>567</v>
      </c>
      <c r="C165" s="30" t="s">
        <v>568</v>
      </c>
      <c r="D165" s="30" t="s">
        <v>569</v>
      </c>
      <c r="E165" s="30" t="s">
        <v>570</v>
      </c>
      <c r="F165" s="11" t="str">
        <f t="shared" si="120"/>
        <v>Immune syst</v>
      </c>
      <c r="H165" s="11">
        <f>VLOOKUP($B165,data!$B$3:$Q$15316,'diff expr 0 vs 3 mites'!H$8,FALSE)</f>
        <v>12.685043759999999</v>
      </c>
      <c r="I165" s="11">
        <f>VLOOKUP($B165,data!$B$3:$Q$15316,'diff expr 0 vs 3 mites'!I$8,FALSE)</f>
        <v>8.5036372230000001</v>
      </c>
      <c r="J165" s="11">
        <f>VLOOKUP($B165,data!$B$3:$Q$15316,'diff expr 0 vs 3 mites'!J$8,FALSE)</f>
        <v>17.179108459999998</v>
      </c>
      <c r="K165" s="11">
        <f>VLOOKUP($B165,data!$B$3:$Q$15316,'diff expr 0 vs 3 mites'!K$8,FALSE)</f>
        <v>12.551399869999999</v>
      </c>
      <c r="L165" s="11">
        <f>VLOOKUP($B165,data!$B$3:$Q$15316,'diff expr 0 vs 3 mites'!L$8,FALSE)</f>
        <v>0</v>
      </c>
      <c r="M165" s="11">
        <f>VLOOKUP($B165,data!$B$3:$Q$15316,'diff expr 0 vs 3 mites'!M$8,FALSE)</f>
        <v>7.145003215</v>
      </c>
      <c r="N165" s="11">
        <f>VLOOKUP($B165,data!$B$3:$Q$15316,'diff expr 0 vs 3 mites'!N$8,FALSE)</f>
        <v>2.0706738659999999</v>
      </c>
      <c r="O165" s="11">
        <f>VLOOKUP($B165,data!$B$3:$Q$15316,'diff expr 0 vs 3 mites'!O$8,FALSE)</f>
        <v>16.340127580000001</v>
      </c>
      <c r="P165" s="11">
        <f>VLOOKUP($B165,data!$B$3:$Q$15316,'diff expr 0 vs 3 mites'!P$8,FALSE)</f>
        <v>12.692392249999999</v>
      </c>
      <c r="R165" s="27" t="s">
        <v>27749</v>
      </c>
      <c r="T165" s="2">
        <f t="shared" si="87"/>
        <v>6</v>
      </c>
      <c r="U165" s="2">
        <f t="shared" si="88"/>
        <v>4</v>
      </c>
      <c r="V165" s="2">
        <f t="shared" si="89"/>
        <v>9</v>
      </c>
      <c r="W165" s="2">
        <f t="shared" si="90"/>
        <v>5</v>
      </c>
      <c r="X165" s="2">
        <f t="shared" si="91"/>
        <v>1</v>
      </c>
      <c r="Y165" s="2">
        <f t="shared" si="92"/>
        <v>3</v>
      </c>
      <c r="Z165" s="2">
        <f t="shared" si="93"/>
        <v>2</v>
      </c>
      <c r="AA165" s="2">
        <f t="shared" si="94"/>
        <v>8</v>
      </c>
      <c r="AB165" s="2">
        <f t="shared" si="95"/>
        <v>7</v>
      </c>
      <c r="AC165" s="2"/>
      <c r="AD165" s="2">
        <f t="shared" si="96"/>
        <v>0</v>
      </c>
      <c r="AE165" s="2">
        <f t="shared" si="97"/>
        <v>0</v>
      </c>
      <c r="AF165" s="2">
        <f t="shared" si="98"/>
        <v>0</v>
      </c>
      <c r="AG165" s="2">
        <f t="shared" si="99"/>
        <v>0</v>
      </c>
      <c r="AH165" s="2">
        <f t="shared" si="100"/>
        <v>0</v>
      </c>
      <c r="AI165" s="2">
        <f t="shared" si="101"/>
        <v>0</v>
      </c>
      <c r="AJ165" s="2">
        <f t="shared" si="102"/>
        <v>0</v>
      </c>
      <c r="AK165" s="2">
        <f t="shared" si="103"/>
        <v>0</v>
      </c>
      <c r="AL165" s="2">
        <f t="shared" si="104"/>
        <v>0</v>
      </c>
      <c r="AM165" s="2"/>
      <c r="AN165" s="2">
        <f t="shared" si="105"/>
        <v>6</v>
      </c>
      <c r="AO165" s="2">
        <f t="shared" si="106"/>
        <v>4</v>
      </c>
      <c r="AP165" s="2">
        <f t="shared" si="107"/>
        <v>9</v>
      </c>
      <c r="AQ165" s="2">
        <f t="shared" si="108"/>
        <v>5</v>
      </c>
      <c r="AR165" s="2">
        <f t="shared" si="109"/>
        <v>1</v>
      </c>
      <c r="AS165" s="2">
        <f t="shared" si="110"/>
        <v>3</v>
      </c>
      <c r="AT165" s="2">
        <f t="shared" si="111"/>
        <v>2</v>
      </c>
      <c r="AU165" s="2">
        <f t="shared" si="112"/>
        <v>8</v>
      </c>
      <c r="AV165" s="2">
        <f t="shared" si="113"/>
        <v>7</v>
      </c>
      <c r="AW165" s="2"/>
      <c r="AX165" s="5">
        <f t="shared" si="114"/>
        <v>4</v>
      </c>
      <c r="AY165" s="2">
        <f t="shared" si="115"/>
        <v>5</v>
      </c>
      <c r="AZ165" s="2">
        <f t="shared" si="116"/>
        <v>24</v>
      </c>
      <c r="BA165" s="2">
        <f t="shared" si="121"/>
        <v>21</v>
      </c>
      <c r="BB165" s="2">
        <f t="shared" si="122"/>
        <v>6</v>
      </c>
      <c r="BC165" s="2">
        <f t="shared" si="123"/>
        <v>14</v>
      </c>
      <c r="BD165" s="2">
        <f t="shared" si="124"/>
        <v>6</v>
      </c>
      <c r="BE165" s="19">
        <f t="shared" si="125"/>
        <v>10</v>
      </c>
      <c r="BF165" s="19">
        <f t="shared" si="126"/>
        <v>4.0824829046386304</v>
      </c>
      <c r="BG165" s="31">
        <f t="shared" si="127"/>
        <v>-0.9797958971132712</v>
      </c>
      <c r="BH165" s="32">
        <f t="shared" si="117"/>
        <v>0.16359343889515282</v>
      </c>
      <c r="BI165" s="62">
        <f t="shared" si="118"/>
        <v>5.9718309859154932E-2</v>
      </c>
      <c r="BJ165" s="62" t="str">
        <f t="shared" si="128"/>
        <v/>
      </c>
      <c r="BK165" s="73" t="str">
        <f t="shared" si="129"/>
        <v/>
      </c>
      <c r="BM165" s="11">
        <f t="shared" si="119"/>
        <v>-0.22118052707332686</v>
      </c>
    </row>
    <row r="166" spans="1:65">
      <c r="A166" s="30" t="s">
        <v>571</v>
      </c>
      <c r="B166" s="30" t="s">
        <v>572</v>
      </c>
      <c r="C166" s="30" t="s">
        <v>573</v>
      </c>
      <c r="D166" s="30" t="s">
        <v>574</v>
      </c>
      <c r="E166" s="30" t="s">
        <v>570</v>
      </c>
      <c r="F166" s="11" t="str">
        <f t="shared" si="120"/>
        <v>Immune syst</v>
      </c>
      <c r="H166" s="11">
        <f>VLOOKUP($B166,data!$B$3:$Q$15316,'diff expr 0 vs 3 mites'!H$8,FALSE)</f>
        <v>23.432038949999999</v>
      </c>
      <c r="I166" s="11">
        <f>VLOOKUP($B166,data!$B$3:$Q$15316,'diff expr 0 vs 3 mites'!I$8,FALSE)</f>
        <v>21.878065289999999</v>
      </c>
      <c r="J166" s="11">
        <f>VLOOKUP($B166,data!$B$3:$Q$15316,'diff expr 0 vs 3 mites'!J$8,FALSE)</f>
        <v>24.321098809999999</v>
      </c>
      <c r="K166" s="11">
        <f>VLOOKUP($B166,data!$B$3:$Q$15316,'diff expr 0 vs 3 mites'!K$8,FALSE)</f>
        <v>14.91750223</v>
      </c>
      <c r="L166" s="11">
        <f>VLOOKUP($B166,data!$B$3:$Q$15316,'diff expr 0 vs 3 mites'!L$8,FALSE)</f>
        <v>4.853408774</v>
      </c>
      <c r="M166" s="11">
        <f>VLOOKUP($B166,data!$B$3:$Q$15316,'diff expr 0 vs 3 mites'!M$8,FALSE)</f>
        <v>22.545036929999998</v>
      </c>
      <c r="N166" s="11">
        <f>VLOOKUP($B166,data!$B$3:$Q$15316,'diff expr 0 vs 3 mites'!N$8,FALSE)</f>
        <v>7.9337974820000001</v>
      </c>
      <c r="O166" s="11">
        <f>VLOOKUP($B166,data!$B$3:$Q$15316,'diff expr 0 vs 3 mites'!O$8,FALSE)</f>
        <v>40.968966279999997</v>
      </c>
      <c r="P166" s="11">
        <f>VLOOKUP($B166,data!$B$3:$Q$15316,'diff expr 0 vs 3 mites'!P$8,FALSE)</f>
        <v>21.436732450000001</v>
      </c>
      <c r="R166" s="27" t="s">
        <v>27749</v>
      </c>
      <c r="T166" s="2">
        <f t="shared" si="87"/>
        <v>7</v>
      </c>
      <c r="U166" s="2">
        <f t="shared" si="88"/>
        <v>5</v>
      </c>
      <c r="V166" s="2">
        <f t="shared" si="89"/>
        <v>8</v>
      </c>
      <c r="W166" s="2">
        <f t="shared" si="90"/>
        <v>3</v>
      </c>
      <c r="X166" s="2">
        <f t="shared" si="91"/>
        <v>1</v>
      </c>
      <c r="Y166" s="2">
        <f t="shared" si="92"/>
        <v>6</v>
      </c>
      <c r="Z166" s="2">
        <f t="shared" si="93"/>
        <v>2</v>
      </c>
      <c r="AA166" s="2">
        <f t="shared" si="94"/>
        <v>9</v>
      </c>
      <c r="AB166" s="2">
        <f t="shared" si="95"/>
        <v>4</v>
      </c>
      <c r="AC166" s="2"/>
      <c r="AD166" s="2">
        <f t="shared" si="96"/>
        <v>0</v>
      </c>
      <c r="AE166" s="2">
        <f t="shared" si="97"/>
        <v>0</v>
      </c>
      <c r="AF166" s="2">
        <f t="shared" si="98"/>
        <v>0</v>
      </c>
      <c r="AG166" s="2">
        <f t="shared" si="99"/>
        <v>0</v>
      </c>
      <c r="AH166" s="2">
        <f t="shared" si="100"/>
        <v>0</v>
      </c>
      <c r="AI166" s="2">
        <f t="shared" si="101"/>
        <v>0</v>
      </c>
      <c r="AJ166" s="2">
        <f t="shared" si="102"/>
        <v>0</v>
      </c>
      <c r="AK166" s="2">
        <f t="shared" si="103"/>
        <v>0</v>
      </c>
      <c r="AL166" s="2">
        <f t="shared" si="104"/>
        <v>0</v>
      </c>
      <c r="AM166" s="2"/>
      <c r="AN166" s="2">
        <f t="shared" si="105"/>
        <v>7</v>
      </c>
      <c r="AO166" s="2">
        <f t="shared" si="106"/>
        <v>5</v>
      </c>
      <c r="AP166" s="2">
        <f t="shared" si="107"/>
        <v>8</v>
      </c>
      <c r="AQ166" s="2">
        <f t="shared" si="108"/>
        <v>3</v>
      </c>
      <c r="AR166" s="2">
        <f t="shared" si="109"/>
        <v>1</v>
      </c>
      <c r="AS166" s="2">
        <f t="shared" si="110"/>
        <v>6</v>
      </c>
      <c r="AT166" s="2">
        <f t="shared" si="111"/>
        <v>2</v>
      </c>
      <c r="AU166" s="2">
        <f t="shared" si="112"/>
        <v>9</v>
      </c>
      <c r="AV166" s="2">
        <f t="shared" si="113"/>
        <v>4</v>
      </c>
      <c r="AW166" s="2"/>
      <c r="AX166" s="5">
        <f t="shared" si="114"/>
        <v>4</v>
      </c>
      <c r="AY166" s="2">
        <f t="shared" si="115"/>
        <v>5</v>
      </c>
      <c r="AZ166" s="2">
        <f t="shared" si="116"/>
        <v>23</v>
      </c>
      <c r="BA166" s="2">
        <f t="shared" si="121"/>
        <v>22</v>
      </c>
      <c r="BB166" s="2">
        <f t="shared" si="122"/>
        <v>7</v>
      </c>
      <c r="BC166" s="2">
        <f t="shared" si="123"/>
        <v>13</v>
      </c>
      <c r="BD166" s="2">
        <f t="shared" si="124"/>
        <v>7</v>
      </c>
      <c r="BE166" s="19">
        <f t="shared" si="125"/>
        <v>10</v>
      </c>
      <c r="BF166" s="19">
        <f t="shared" si="126"/>
        <v>4.0824829046386304</v>
      </c>
      <c r="BG166" s="31">
        <f t="shared" si="127"/>
        <v>-0.73484692283495334</v>
      </c>
      <c r="BH166" s="32">
        <f t="shared" si="117"/>
        <v>0.23121636322523817</v>
      </c>
      <c r="BI166" s="62">
        <f t="shared" si="118"/>
        <v>6.8450704225352113E-2</v>
      </c>
      <c r="BJ166" s="62" t="str">
        <f t="shared" si="128"/>
        <v/>
      </c>
      <c r="BK166" s="73" t="str">
        <f t="shared" si="129"/>
        <v/>
      </c>
      <c r="BM166" s="11">
        <f t="shared" si="119"/>
        <v>-3.3953784731710492E-2</v>
      </c>
    </row>
    <row r="167" spans="1:65">
      <c r="A167" s="30" t="s">
        <v>575</v>
      </c>
      <c r="B167" s="30" t="s">
        <v>576</v>
      </c>
      <c r="C167" s="30" t="s">
        <v>577</v>
      </c>
      <c r="D167" s="30" t="s">
        <v>578</v>
      </c>
      <c r="E167" s="30" t="s">
        <v>570</v>
      </c>
      <c r="F167" s="11" t="str">
        <f t="shared" si="120"/>
        <v>Immune syst</v>
      </c>
      <c r="H167" s="11">
        <f>VLOOKUP($B167,data!$B$3:$Q$15316,'diff expr 0 vs 3 mites'!H$8,FALSE)</f>
        <v>100.70302359999999</v>
      </c>
      <c r="I167" s="11">
        <f>VLOOKUP($B167,data!$B$3:$Q$15316,'diff expr 0 vs 3 mites'!I$8,FALSE)</f>
        <v>126.3677643</v>
      </c>
      <c r="J167" s="11">
        <f>VLOOKUP($B167,data!$B$3:$Q$15316,'diff expr 0 vs 3 mites'!J$8,FALSE)</f>
        <v>92.48453499</v>
      </c>
      <c r="K167" s="11">
        <f>VLOOKUP($B167,data!$B$3:$Q$15316,'diff expr 0 vs 3 mites'!K$8,FALSE)</f>
        <v>113.53238899999999</v>
      </c>
      <c r="L167" s="11">
        <f>VLOOKUP($B167,data!$B$3:$Q$15316,'diff expr 0 vs 3 mites'!L$8,FALSE)</f>
        <v>50.346917070000003</v>
      </c>
      <c r="M167" s="11">
        <f>VLOOKUP($B167,data!$B$3:$Q$15316,'diff expr 0 vs 3 mites'!M$8,FALSE)</f>
        <v>244.08932970000001</v>
      </c>
      <c r="N167" s="11">
        <f>VLOOKUP($B167,data!$B$3:$Q$15316,'diff expr 0 vs 3 mites'!N$8,FALSE)</f>
        <v>88.25273584</v>
      </c>
      <c r="O167" s="11">
        <f>VLOOKUP($B167,data!$B$3:$Q$15316,'diff expr 0 vs 3 mites'!O$8,FALSE)</f>
        <v>301.8131788</v>
      </c>
      <c r="P167" s="11">
        <f>VLOOKUP($B167,data!$B$3:$Q$15316,'diff expr 0 vs 3 mites'!P$8,FALSE)</f>
        <v>106.0574979</v>
      </c>
      <c r="R167" s="27" t="s">
        <v>27749</v>
      </c>
      <c r="T167" s="2">
        <f t="shared" si="87"/>
        <v>4</v>
      </c>
      <c r="U167" s="2">
        <f t="shared" si="88"/>
        <v>7</v>
      </c>
      <c r="V167" s="2">
        <f t="shared" si="89"/>
        <v>3</v>
      </c>
      <c r="W167" s="2">
        <f t="shared" si="90"/>
        <v>6</v>
      </c>
      <c r="X167" s="2">
        <f t="shared" si="91"/>
        <v>1</v>
      </c>
      <c r="Y167" s="2">
        <f t="shared" si="92"/>
        <v>8</v>
      </c>
      <c r="Z167" s="2">
        <f t="shared" si="93"/>
        <v>2</v>
      </c>
      <c r="AA167" s="2">
        <f t="shared" si="94"/>
        <v>9</v>
      </c>
      <c r="AB167" s="2">
        <f t="shared" si="95"/>
        <v>5</v>
      </c>
      <c r="AC167" s="2"/>
      <c r="AD167" s="2">
        <f t="shared" si="96"/>
        <v>0</v>
      </c>
      <c r="AE167" s="2">
        <f t="shared" si="97"/>
        <v>0</v>
      </c>
      <c r="AF167" s="2">
        <f t="shared" si="98"/>
        <v>0</v>
      </c>
      <c r="AG167" s="2">
        <f t="shared" si="99"/>
        <v>0</v>
      </c>
      <c r="AH167" s="2">
        <f t="shared" si="100"/>
        <v>0</v>
      </c>
      <c r="AI167" s="2">
        <f t="shared" si="101"/>
        <v>0</v>
      </c>
      <c r="AJ167" s="2">
        <f t="shared" si="102"/>
        <v>0</v>
      </c>
      <c r="AK167" s="2">
        <f t="shared" si="103"/>
        <v>0</v>
      </c>
      <c r="AL167" s="2">
        <f t="shared" si="104"/>
        <v>0</v>
      </c>
      <c r="AM167" s="2"/>
      <c r="AN167" s="2">
        <f t="shared" si="105"/>
        <v>4</v>
      </c>
      <c r="AO167" s="2">
        <f t="shared" si="106"/>
        <v>7</v>
      </c>
      <c r="AP167" s="2">
        <f t="shared" si="107"/>
        <v>3</v>
      </c>
      <c r="AQ167" s="2">
        <f t="shared" si="108"/>
        <v>6</v>
      </c>
      <c r="AR167" s="2">
        <f t="shared" si="109"/>
        <v>1</v>
      </c>
      <c r="AS167" s="2">
        <f t="shared" si="110"/>
        <v>8</v>
      </c>
      <c r="AT167" s="2">
        <f t="shared" si="111"/>
        <v>2</v>
      </c>
      <c r="AU167" s="2">
        <f t="shared" si="112"/>
        <v>9</v>
      </c>
      <c r="AV167" s="2">
        <f t="shared" si="113"/>
        <v>5</v>
      </c>
      <c r="AW167" s="2"/>
      <c r="AX167" s="5">
        <f t="shared" si="114"/>
        <v>4</v>
      </c>
      <c r="AY167" s="2">
        <f t="shared" si="115"/>
        <v>5</v>
      </c>
      <c r="AZ167" s="2">
        <f t="shared" si="116"/>
        <v>20</v>
      </c>
      <c r="BA167" s="2">
        <f t="shared" si="121"/>
        <v>25</v>
      </c>
      <c r="BB167" s="2">
        <f t="shared" si="122"/>
        <v>10</v>
      </c>
      <c r="BC167" s="2">
        <f t="shared" si="123"/>
        <v>10</v>
      </c>
      <c r="BD167" s="2">
        <f t="shared" si="124"/>
        <v>10</v>
      </c>
      <c r="BE167" s="19">
        <f t="shared" si="125"/>
        <v>10</v>
      </c>
      <c r="BF167" s="19">
        <f t="shared" si="126"/>
        <v>4.0824829046386304</v>
      </c>
      <c r="BG167" s="31">
        <f t="shared" si="127"/>
        <v>0</v>
      </c>
      <c r="BH167" s="32">
        <f t="shared" si="117"/>
        <v>0.5</v>
      </c>
      <c r="BI167" s="62">
        <f t="shared" si="118"/>
        <v>9.5774647887323941E-2</v>
      </c>
      <c r="BJ167" s="62" t="str">
        <f t="shared" si="128"/>
        <v/>
      </c>
      <c r="BK167" s="73" t="str">
        <f t="shared" si="129"/>
        <v/>
      </c>
      <c r="BM167" s="11">
        <f t="shared" si="119"/>
        <v>0.16444877482439135</v>
      </c>
    </row>
    <row r="168" spans="1:65">
      <c r="A168" s="30" t="s">
        <v>579</v>
      </c>
      <c r="B168" s="30" t="s">
        <v>580</v>
      </c>
      <c r="C168" s="30" t="s">
        <v>581</v>
      </c>
      <c r="D168" s="30" t="s">
        <v>582</v>
      </c>
      <c r="E168" s="30" t="s">
        <v>570</v>
      </c>
      <c r="F168" s="11" t="str">
        <f t="shared" si="120"/>
        <v>Immune syst</v>
      </c>
      <c r="H168" s="11">
        <f>VLOOKUP($B168,data!$B$3:$Q$15316,'diff expr 0 vs 3 mites'!H$8,FALSE)</f>
        <v>0.680486594</v>
      </c>
      <c r="I168" s="11">
        <f>VLOOKUP($B168,data!$B$3:$Q$15316,'diff expr 0 vs 3 mites'!I$8,FALSE)</f>
        <v>0.32679267000000001</v>
      </c>
      <c r="J168" s="11">
        <f>VLOOKUP($B168,data!$B$3:$Q$15316,'diff expr 0 vs 3 mites'!J$8,FALSE)</f>
        <v>0.278746416</v>
      </c>
      <c r="K168" s="11">
        <f>VLOOKUP($B168,data!$B$3:$Q$15316,'diff expr 0 vs 3 mites'!K$8,FALSE)</f>
        <v>0.23574524799999999</v>
      </c>
      <c r="L168" s="11">
        <f>VLOOKUP($B168,data!$B$3:$Q$15316,'diff expr 0 vs 3 mites'!L$8,FALSE)</f>
        <v>0</v>
      </c>
      <c r="M168" s="11">
        <f>VLOOKUP($B168,data!$B$3:$Q$15316,'diff expr 0 vs 3 mites'!M$8,FALSE)</f>
        <v>0.12621854900000001</v>
      </c>
      <c r="N168" s="11">
        <f>VLOOKUP($B168,data!$B$3:$Q$15316,'diff expr 0 vs 3 mites'!N$8,FALSE)</f>
        <v>0.377983546</v>
      </c>
      <c r="O168" s="11">
        <f>VLOOKUP($B168,data!$B$3:$Q$15316,'diff expr 0 vs 3 mites'!O$8,FALSE)</f>
        <v>0.61447179299999999</v>
      </c>
      <c r="P168" s="11">
        <f>VLOOKUP($B168,data!$B$3:$Q$15316,'diff expr 0 vs 3 mites'!P$8,FALSE)</f>
        <v>0.70386412099999995</v>
      </c>
      <c r="R168" s="27" t="s">
        <v>27749</v>
      </c>
      <c r="T168" s="2">
        <f t="shared" si="87"/>
        <v>8</v>
      </c>
      <c r="U168" s="2">
        <f t="shared" si="88"/>
        <v>5</v>
      </c>
      <c r="V168" s="2">
        <f t="shared" si="89"/>
        <v>4</v>
      </c>
      <c r="W168" s="2">
        <f t="shared" si="90"/>
        <v>3</v>
      </c>
      <c r="X168" s="2">
        <f t="shared" si="91"/>
        <v>1</v>
      </c>
      <c r="Y168" s="2">
        <f t="shared" si="92"/>
        <v>2</v>
      </c>
      <c r="Z168" s="2">
        <f t="shared" si="93"/>
        <v>6</v>
      </c>
      <c r="AA168" s="2">
        <f t="shared" si="94"/>
        <v>7</v>
      </c>
      <c r="AB168" s="2">
        <f t="shared" si="95"/>
        <v>9</v>
      </c>
      <c r="AC168" s="2"/>
      <c r="AD168" s="2">
        <f t="shared" si="96"/>
        <v>0</v>
      </c>
      <c r="AE168" s="2">
        <f t="shared" si="97"/>
        <v>0</v>
      </c>
      <c r="AF168" s="2">
        <f t="shared" si="98"/>
        <v>0</v>
      </c>
      <c r="AG168" s="2">
        <f t="shared" si="99"/>
        <v>0</v>
      </c>
      <c r="AH168" s="2">
        <f t="shared" si="100"/>
        <v>0</v>
      </c>
      <c r="AI168" s="2">
        <f t="shared" si="101"/>
        <v>0</v>
      </c>
      <c r="AJ168" s="2">
        <f t="shared" si="102"/>
        <v>0</v>
      </c>
      <c r="AK168" s="2">
        <f t="shared" si="103"/>
        <v>0</v>
      </c>
      <c r="AL168" s="2">
        <f t="shared" si="104"/>
        <v>0</v>
      </c>
      <c r="AM168" s="2"/>
      <c r="AN168" s="2">
        <f t="shared" si="105"/>
        <v>8</v>
      </c>
      <c r="AO168" s="2">
        <f t="shared" si="106"/>
        <v>5</v>
      </c>
      <c r="AP168" s="2">
        <f t="shared" si="107"/>
        <v>4</v>
      </c>
      <c r="AQ168" s="2">
        <f t="shared" si="108"/>
        <v>3</v>
      </c>
      <c r="AR168" s="2">
        <f t="shared" si="109"/>
        <v>1</v>
      </c>
      <c r="AS168" s="2">
        <f t="shared" si="110"/>
        <v>2</v>
      </c>
      <c r="AT168" s="2">
        <f t="shared" si="111"/>
        <v>6</v>
      </c>
      <c r="AU168" s="2">
        <f t="shared" si="112"/>
        <v>7</v>
      </c>
      <c r="AV168" s="2">
        <f t="shared" si="113"/>
        <v>9</v>
      </c>
      <c r="AW168" s="2"/>
      <c r="AX168" s="5">
        <f t="shared" si="114"/>
        <v>4</v>
      </c>
      <c r="AY168" s="2">
        <f t="shared" si="115"/>
        <v>5</v>
      </c>
      <c r="AZ168" s="2">
        <f t="shared" si="116"/>
        <v>20</v>
      </c>
      <c r="BA168" s="2">
        <f t="shared" si="121"/>
        <v>25</v>
      </c>
      <c r="BB168" s="2">
        <f t="shared" si="122"/>
        <v>10</v>
      </c>
      <c r="BC168" s="2">
        <f t="shared" si="123"/>
        <v>10</v>
      </c>
      <c r="BD168" s="2">
        <f t="shared" si="124"/>
        <v>10</v>
      </c>
      <c r="BE168" s="19">
        <f t="shared" si="125"/>
        <v>10</v>
      </c>
      <c r="BF168" s="19">
        <f t="shared" si="126"/>
        <v>4.0824829046386304</v>
      </c>
      <c r="BG168" s="31">
        <f t="shared" si="127"/>
        <v>0</v>
      </c>
      <c r="BH168" s="32">
        <f t="shared" si="117"/>
        <v>0.5</v>
      </c>
      <c r="BI168" s="62">
        <f t="shared" si="118"/>
        <v>9.5774647887323941E-2</v>
      </c>
      <c r="BJ168" s="62" t="str">
        <f t="shared" si="128"/>
        <v/>
      </c>
      <c r="BK168" s="73" t="str">
        <f t="shared" si="129"/>
        <v/>
      </c>
      <c r="BM168" s="11">
        <f t="shared" si="119"/>
        <v>-1.8582701776201568E-2</v>
      </c>
    </row>
    <row r="169" spans="1:65">
      <c r="A169" s="30" t="s">
        <v>583</v>
      </c>
      <c r="B169" s="30" t="s">
        <v>584</v>
      </c>
      <c r="C169" s="30" t="s">
        <v>585</v>
      </c>
      <c r="D169" s="30"/>
      <c r="E169" s="30" t="s">
        <v>570</v>
      </c>
      <c r="F169" s="11" t="str">
        <f t="shared" si="120"/>
        <v>Immune syst</v>
      </c>
      <c r="H169" s="11">
        <f>VLOOKUP($B169,data!$B$3:$Q$15316,'diff expr 0 vs 3 mites'!H$8,FALSE)</f>
        <v>1.596026071</v>
      </c>
      <c r="I169" s="11">
        <f>VLOOKUP($B169,data!$B$3:$Q$15316,'diff expr 0 vs 3 mites'!I$8,FALSE)</f>
        <v>2.0113294069999998</v>
      </c>
      <c r="J169" s="11">
        <f>VLOOKUP($B169,data!$B$3:$Q$15316,'diff expr 0 vs 3 mites'!J$8,FALSE)</f>
        <v>1.7573001690000001</v>
      </c>
      <c r="K169" s="11">
        <f>VLOOKUP($B169,data!$B$3:$Q$15316,'diff expr 0 vs 3 mites'!K$8,FALSE)</f>
        <v>1.4695090740000001</v>
      </c>
      <c r="L169" s="11">
        <f>VLOOKUP($B169,data!$B$3:$Q$15316,'diff expr 0 vs 3 mites'!L$8,FALSE)</f>
        <v>1.392208347</v>
      </c>
      <c r="M169" s="11">
        <f>VLOOKUP($B169,data!$B$3:$Q$15316,'diff expr 0 vs 3 mites'!M$8,FALSE)</f>
        <v>1.2934162389999999</v>
      </c>
      <c r="N169" s="11">
        <f>VLOOKUP($B169,data!$B$3:$Q$15316,'diff expr 0 vs 3 mites'!N$8,FALSE)</f>
        <v>1.5529144850000001</v>
      </c>
      <c r="O169" s="11">
        <f>VLOOKUP($B169,data!$B$3:$Q$15316,'diff expr 0 vs 3 mites'!O$8,FALSE)</f>
        <v>1.617715762</v>
      </c>
      <c r="P169" s="11">
        <f>VLOOKUP($B169,data!$B$3:$Q$15316,'diff expr 0 vs 3 mites'!P$8,FALSE)</f>
        <v>1.9943228820000001</v>
      </c>
      <c r="R169" s="27" t="s">
        <v>27749</v>
      </c>
      <c r="T169" s="2">
        <f t="shared" si="87"/>
        <v>5</v>
      </c>
      <c r="U169" s="2">
        <f t="shared" si="88"/>
        <v>9</v>
      </c>
      <c r="V169" s="2">
        <f t="shared" si="89"/>
        <v>7</v>
      </c>
      <c r="W169" s="2">
        <f t="shared" si="90"/>
        <v>3</v>
      </c>
      <c r="X169" s="2">
        <f t="shared" si="91"/>
        <v>2</v>
      </c>
      <c r="Y169" s="2">
        <f t="shared" si="92"/>
        <v>1</v>
      </c>
      <c r="Z169" s="2">
        <f t="shared" si="93"/>
        <v>4</v>
      </c>
      <c r="AA169" s="2">
        <f t="shared" si="94"/>
        <v>6</v>
      </c>
      <c r="AB169" s="2">
        <f t="shared" si="95"/>
        <v>8</v>
      </c>
      <c r="AC169" s="2"/>
      <c r="AD169" s="2">
        <f t="shared" si="96"/>
        <v>0</v>
      </c>
      <c r="AE169" s="2">
        <f t="shared" si="97"/>
        <v>0</v>
      </c>
      <c r="AF169" s="2">
        <f t="shared" si="98"/>
        <v>0</v>
      </c>
      <c r="AG169" s="2">
        <f t="shared" si="99"/>
        <v>0</v>
      </c>
      <c r="AH169" s="2">
        <f t="shared" si="100"/>
        <v>0</v>
      </c>
      <c r="AI169" s="2">
        <f t="shared" si="101"/>
        <v>0</v>
      </c>
      <c r="AJ169" s="2">
        <f t="shared" si="102"/>
        <v>0</v>
      </c>
      <c r="AK169" s="2">
        <f t="shared" si="103"/>
        <v>0</v>
      </c>
      <c r="AL169" s="2">
        <f t="shared" si="104"/>
        <v>0</v>
      </c>
      <c r="AM169" s="2"/>
      <c r="AN169" s="2">
        <f t="shared" si="105"/>
        <v>5</v>
      </c>
      <c r="AO169" s="2">
        <f t="shared" si="106"/>
        <v>9</v>
      </c>
      <c r="AP169" s="2">
        <f t="shared" si="107"/>
        <v>7</v>
      </c>
      <c r="AQ169" s="2">
        <f t="shared" si="108"/>
        <v>3</v>
      </c>
      <c r="AR169" s="2">
        <f t="shared" si="109"/>
        <v>2</v>
      </c>
      <c r="AS169" s="2">
        <f t="shared" si="110"/>
        <v>1</v>
      </c>
      <c r="AT169" s="2">
        <f t="shared" si="111"/>
        <v>4</v>
      </c>
      <c r="AU169" s="2">
        <f t="shared" si="112"/>
        <v>6</v>
      </c>
      <c r="AV169" s="2">
        <f t="shared" si="113"/>
        <v>8</v>
      </c>
      <c r="AW169" s="2"/>
      <c r="AX169" s="5">
        <f t="shared" si="114"/>
        <v>4</v>
      </c>
      <c r="AY169" s="2">
        <f t="shared" si="115"/>
        <v>5</v>
      </c>
      <c r="AZ169" s="2">
        <f t="shared" si="116"/>
        <v>24</v>
      </c>
      <c r="BA169" s="2">
        <f t="shared" si="121"/>
        <v>21</v>
      </c>
      <c r="BB169" s="2">
        <f t="shared" si="122"/>
        <v>6</v>
      </c>
      <c r="BC169" s="2">
        <f t="shared" si="123"/>
        <v>14</v>
      </c>
      <c r="BD169" s="2">
        <f t="shared" si="124"/>
        <v>6</v>
      </c>
      <c r="BE169" s="19">
        <f t="shared" si="125"/>
        <v>10</v>
      </c>
      <c r="BF169" s="19">
        <f t="shared" si="126"/>
        <v>4.0824829046386304</v>
      </c>
      <c r="BG169" s="31">
        <f t="shared" si="127"/>
        <v>-0.9797958971132712</v>
      </c>
      <c r="BH169" s="32">
        <f t="shared" si="117"/>
        <v>0.16359343889515282</v>
      </c>
      <c r="BI169" s="62">
        <f t="shared" si="118"/>
        <v>5.9718309859154932E-2</v>
      </c>
      <c r="BJ169" s="62" t="str">
        <f t="shared" si="128"/>
        <v/>
      </c>
      <c r="BK169" s="73" t="str">
        <f t="shared" si="129"/>
        <v/>
      </c>
      <c r="BM169" s="11">
        <f t="shared" si="119"/>
        <v>-3.6693838060824852E-2</v>
      </c>
    </row>
    <row r="170" spans="1:65">
      <c r="A170" s="30" t="s">
        <v>586</v>
      </c>
      <c r="B170" s="30" t="s">
        <v>587</v>
      </c>
      <c r="C170" s="30" t="s">
        <v>588</v>
      </c>
      <c r="D170" s="30" t="s">
        <v>589</v>
      </c>
      <c r="E170" s="30" t="s">
        <v>570</v>
      </c>
      <c r="F170" s="11" t="str">
        <f t="shared" si="120"/>
        <v>Immune syst</v>
      </c>
      <c r="H170" s="11">
        <f>VLOOKUP($B170,data!$B$3:$Q$15316,'diff expr 0 vs 3 mites'!H$8,FALSE)</f>
        <v>1.95987574</v>
      </c>
      <c r="I170" s="11">
        <f>VLOOKUP($B170,data!$B$3:$Q$15316,'diff expr 0 vs 3 mites'!I$8,FALSE)</f>
        <v>1.2497882979999999</v>
      </c>
      <c r="J170" s="11">
        <f>VLOOKUP($B170,data!$B$3:$Q$15316,'diff expr 0 vs 3 mites'!J$8,FALSE)</f>
        <v>1.766862339</v>
      </c>
      <c r="K170" s="11">
        <f>VLOOKUP($B170,data!$B$3:$Q$15316,'diff expr 0 vs 3 mites'!K$8,FALSE)</f>
        <v>1.2271585380000001</v>
      </c>
      <c r="L170" s="11">
        <f>VLOOKUP($B170,data!$B$3:$Q$15316,'diff expr 0 vs 3 mites'!L$8,FALSE)</f>
        <v>6.6814266529999999</v>
      </c>
      <c r="M170" s="11">
        <f>VLOOKUP($B170,data!$B$3:$Q$15316,'diff expr 0 vs 3 mites'!M$8,FALSE)</f>
        <v>1.814636352</v>
      </c>
      <c r="N170" s="11">
        <f>VLOOKUP($B170,data!$B$3:$Q$15316,'diff expr 0 vs 3 mites'!N$8,FALSE)</f>
        <v>5.461016001</v>
      </c>
      <c r="O170" s="11">
        <f>VLOOKUP($B170,data!$B$3:$Q$15316,'diff expr 0 vs 3 mites'!O$8,FALSE)</f>
        <v>2.393508798</v>
      </c>
      <c r="P170" s="11">
        <f>VLOOKUP($B170,data!$B$3:$Q$15316,'diff expr 0 vs 3 mites'!P$8,FALSE)</f>
        <v>3.040808357</v>
      </c>
      <c r="R170" s="27" t="s">
        <v>27749</v>
      </c>
      <c r="T170" s="2">
        <f t="shared" si="87"/>
        <v>5</v>
      </c>
      <c r="U170" s="2">
        <f t="shared" si="88"/>
        <v>2</v>
      </c>
      <c r="V170" s="2">
        <f t="shared" si="89"/>
        <v>3</v>
      </c>
      <c r="W170" s="2">
        <f t="shared" si="90"/>
        <v>1</v>
      </c>
      <c r="X170" s="2">
        <f t="shared" si="91"/>
        <v>9</v>
      </c>
      <c r="Y170" s="2">
        <f t="shared" si="92"/>
        <v>4</v>
      </c>
      <c r="Z170" s="2">
        <f t="shared" si="93"/>
        <v>8</v>
      </c>
      <c r="AA170" s="2">
        <f t="shared" si="94"/>
        <v>6</v>
      </c>
      <c r="AB170" s="2">
        <f t="shared" si="95"/>
        <v>7</v>
      </c>
      <c r="AC170" s="2"/>
      <c r="AD170" s="2">
        <f t="shared" si="96"/>
        <v>0</v>
      </c>
      <c r="AE170" s="2">
        <f t="shared" si="97"/>
        <v>0</v>
      </c>
      <c r="AF170" s="2">
        <f t="shared" si="98"/>
        <v>0</v>
      </c>
      <c r="AG170" s="2">
        <f t="shared" si="99"/>
        <v>0</v>
      </c>
      <c r="AH170" s="2">
        <f t="shared" si="100"/>
        <v>0</v>
      </c>
      <c r="AI170" s="2">
        <f t="shared" si="101"/>
        <v>0</v>
      </c>
      <c r="AJ170" s="2">
        <f t="shared" si="102"/>
        <v>0</v>
      </c>
      <c r="AK170" s="2">
        <f t="shared" si="103"/>
        <v>0</v>
      </c>
      <c r="AL170" s="2">
        <f t="shared" si="104"/>
        <v>0</v>
      </c>
      <c r="AM170" s="2"/>
      <c r="AN170" s="2">
        <f t="shared" si="105"/>
        <v>5</v>
      </c>
      <c r="AO170" s="2">
        <f t="shared" si="106"/>
        <v>2</v>
      </c>
      <c r="AP170" s="2">
        <f t="shared" si="107"/>
        <v>3</v>
      </c>
      <c r="AQ170" s="2">
        <f t="shared" si="108"/>
        <v>1</v>
      </c>
      <c r="AR170" s="2">
        <f t="shared" si="109"/>
        <v>9</v>
      </c>
      <c r="AS170" s="2">
        <f t="shared" si="110"/>
        <v>4</v>
      </c>
      <c r="AT170" s="2">
        <f t="shared" si="111"/>
        <v>8</v>
      </c>
      <c r="AU170" s="2">
        <f t="shared" si="112"/>
        <v>6</v>
      </c>
      <c r="AV170" s="2">
        <f t="shared" si="113"/>
        <v>7</v>
      </c>
      <c r="AW170" s="2"/>
      <c r="AX170" s="5">
        <f t="shared" si="114"/>
        <v>4</v>
      </c>
      <c r="AY170" s="2">
        <f t="shared" si="115"/>
        <v>5</v>
      </c>
      <c r="AZ170" s="2">
        <f t="shared" si="116"/>
        <v>11</v>
      </c>
      <c r="BA170" s="2">
        <f t="shared" si="121"/>
        <v>34</v>
      </c>
      <c r="BB170" s="2">
        <f t="shared" si="122"/>
        <v>19</v>
      </c>
      <c r="BC170" s="2">
        <f t="shared" si="123"/>
        <v>1</v>
      </c>
      <c r="BD170" s="2">
        <f t="shared" si="124"/>
        <v>1</v>
      </c>
      <c r="BE170" s="19">
        <f t="shared" si="125"/>
        <v>10</v>
      </c>
      <c r="BF170" s="19">
        <f t="shared" si="126"/>
        <v>4.0824829046386304</v>
      </c>
      <c r="BG170" s="31">
        <f t="shared" si="127"/>
        <v>-2.2045407685048604</v>
      </c>
      <c r="BH170" s="32">
        <f t="shared" si="117"/>
        <v>1.3743168055755161E-2</v>
      </c>
      <c r="BI170" s="62">
        <f t="shared" si="118"/>
        <v>1.4366197183098593E-2</v>
      </c>
      <c r="BJ170" s="62">
        <f t="shared" si="128"/>
        <v>1.3743168055755161E-2</v>
      </c>
      <c r="BK170" s="73" t="str">
        <f t="shared" si="129"/>
        <v>sign</v>
      </c>
      <c r="BM170" s="11">
        <f t="shared" si="119"/>
        <v>0.39804933406585524</v>
      </c>
    </row>
    <row r="171" spans="1:65">
      <c r="A171" s="30" t="s">
        <v>590</v>
      </c>
      <c r="B171" s="30" t="s">
        <v>591</v>
      </c>
      <c r="C171" s="30" t="s">
        <v>592</v>
      </c>
      <c r="D171" s="30"/>
      <c r="E171" s="30" t="s">
        <v>570</v>
      </c>
      <c r="F171" s="11" t="str">
        <f t="shared" si="120"/>
        <v>Immune syst</v>
      </c>
      <c r="H171" s="11">
        <f>VLOOKUP($B171,data!$B$3:$Q$15316,'diff expr 0 vs 3 mites'!H$8,FALSE)</f>
        <v>3.282723104</v>
      </c>
      <c r="I171" s="11">
        <f>VLOOKUP($B171,data!$B$3:$Q$15316,'diff expr 0 vs 3 mites'!I$8,FALSE)</f>
        <v>0.83267799200000003</v>
      </c>
      <c r="J171" s="11">
        <f>VLOOKUP($B171,data!$B$3:$Q$15316,'diff expr 0 vs 3 mites'!J$8,FALSE)</f>
        <v>0.87983789300000004</v>
      </c>
      <c r="K171" s="11">
        <f>VLOOKUP($B171,data!$B$3:$Q$15316,'diff expr 0 vs 3 mites'!K$8,FALSE)</f>
        <v>0.92633926499999997</v>
      </c>
      <c r="L171" s="11">
        <f>VLOOKUP($B171,data!$B$3:$Q$15316,'diff expr 0 vs 3 mites'!L$8,FALSE)</f>
        <v>6.2459043919999999</v>
      </c>
      <c r="M171" s="11">
        <f>VLOOKUP($B171,data!$B$3:$Q$15316,'diff expr 0 vs 3 mites'!M$8,FALSE)</f>
        <v>0.62876332599999996</v>
      </c>
      <c r="N171" s="11">
        <f>VLOOKUP($B171,data!$B$3:$Q$15316,'diff expr 0 vs 3 mites'!N$8,FALSE)</f>
        <v>9.4471739229999994</v>
      </c>
      <c r="O171" s="11">
        <f>VLOOKUP($B171,data!$B$3:$Q$15316,'diff expr 0 vs 3 mites'!O$8,FALSE)</f>
        <v>1.1412849629999999</v>
      </c>
      <c r="P171" s="11">
        <f>VLOOKUP($B171,data!$B$3:$Q$15316,'diff expr 0 vs 3 mites'!P$8,FALSE)</f>
        <v>4.9269988859999998</v>
      </c>
      <c r="R171" s="27" t="s">
        <v>27749</v>
      </c>
      <c r="T171" s="2">
        <f t="shared" si="87"/>
        <v>6</v>
      </c>
      <c r="U171" s="2">
        <f t="shared" si="88"/>
        <v>2</v>
      </c>
      <c r="V171" s="2">
        <f t="shared" si="89"/>
        <v>3</v>
      </c>
      <c r="W171" s="2">
        <f t="shared" si="90"/>
        <v>4</v>
      </c>
      <c r="X171" s="2">
        <f t="shared" si="91"/>
        <v>8</v>
      </c>
      <c r="Y171" s="2">
        <f t="shared" si="92"/>
        <v>1</v>
      </c>
      <c r="Z171" s="2">
        <f t="shared" si="93"/>
        <v>9</v>
      </c>
      <c r="AA171" s="2">
        <f t="shared" si="94"/>
        <v>5</v>
      </c>
      <c r="AB171" s="2">
        <f t="shared" si="95"/>
        <v>7</v>
      </c>
      <c r="AC171" s="2"/>
      <c r="AD171" s="2">
        <f t="shared" si="96"/>
        <v>0</v>
      </c>
      <c r="AE171" s="2">
        <f t="shared" si="97"/>
        <v>0</v>
      </c>
      <c r="AF171" s="2">
        <f t="shared" si="98"/>
        <v>0</v>
      </c>
      <c r="AG171" s="2">
        <f t="shared" si="99"/>
        <v>0</v>
      </c>
      <c r="AH171" s="2">
        <f t="shared" si="100"/>
        <v>0</v>
      </c>
      <c r="AI171" s="2">
        <f t="shared" si="101"/>
        <v>0</v>
      </c>
      <c r="AJ171" s="2">
        <f t="shared" si="102"/>
        <v>0</v>
      </c>
      <c r="AK171" s="2">
        <f t="shared" si="103"/>
        <v>0</v>
      </c>
      <c r="AL171" s="2">
        <f t="shared" si="104"/>
        <v>0</v>
      </c>
      <c r="AM171" s="2"/>
      <c r="AN171" s="2">
        <f t="shared" si="105"/>
        <v>6</v>
      </c>
      <c r="AO171" s="2">
        <f t="shared" si="106"/>
        <v>2</v>
      </c>
      <c r="AP171" s="2">
        <f t="shared" si="107"/>
        <v>3</v>
      </c>
      <c r="AQ171" s="2">
        <f t="shared" si="108"/>
        <v>4</v>
      </c>
      <c r="AR171" s="2">
        <f t="shared" si="109"/>
        <v>8</v>
      </c>
      <c r="AS171" s="2">
        <f t="shared" si="110"/>
        <v>1</v>
      </c>
      <c r="AT171" s="2">
        <f t="shared" si="111"/>
        <v>9</v>
      </c>
      <c r="AU171" s="2">
        <f t="shared" si="112"/>
        <v>5</v>
      </c>
      <c r="AV171" s="2">
        <f t="shared" si="113"/>
        <v>7</v>
      </c>
      <c r="AW171" s="2"/>
      <c r="AX171" s="5">
        <f t="shared" si="114"/>
        <v>4</v>
      </c>
      <c r="AY171" s="2">
        <f t="shared" si="115"/>
        <v>5</v>
      </c>
      <c r="AZ171" s="2">
        <f t="shared" si="116"/>
        <v>15</v>
      </c>
      <c r="BA171" s="2">
        <f t="shared" si="121"/>
        <v>30</v>
      </c>
      <c r="BB171" s="2">
        <f t="shared" si="122"/>
        <v>15</v>
      </c>
      <c r="BC171" s="2">
        <f t="shared" si="123"/>
        <v>5</v>
      </c>
      <c r="BD171" s="2">
        <f t="shared" si="124"/>
        <v>5</v>
      </c>
      <c r="BE171" s="19">
        <f t="shared" si="125"/>
        <v>10</v>
      </c>
      <c r="BF171" s="19">
        <f t="shared" si="126"/>
        <v>4.0824829046386304</v>
      </c>
      <c r="BG171" s="31">
        <f t="shared" si="127"/>
        <v>-1.2247448713915889</v>
      </c>
      <c r="BH171" s="32">
        <f t="shared" si="117"/>
        <v>0.1103356809599234</v>
      </c>
      <c r="BI171" s="62">
        <f t="shared" si="118"/>
        <v>5.1267605633802817E-2</v>
      </c>
      <c r="BJ171" s="62" t="str">
        <f t="shared" si="128"/>
        <v/>
      </c>
      <c r="BK171" s="73" t="str">
        <f t="shared" si="129"/>
        <v/>
      </c>
      <c r="BM171" s="11">
        <f t="shared" si="119"/>
        <v>0.48070904178877466</v>
      </c>
    </row>
    <row r="172" spans="1:65">
      <c r="A172" s="30" t="s">
        <v>593</v>
      </c>
      <c r="B172" s="30" t="s">
        <v>594</v>
      </c>
      <c r="C172" s="30" t="s">
        <v>595</v>
      </c>
      <c r="D172" s="30" t="s">
        <v>596</v>
      </c>
      <c r="E172" s="30" t="s">
        <v>570</v>
      </c>
      <c r="F172" s="11" t="str">
        <f t="shared" si="120"/>
        <v>Immune syst</v>
      </c>
      <c r="H172" s="11">
        <f>VLOOKUP($B172,data!$B$3:$Q$15316,'diff expr 0 vs 3 mites'!H$8,FALSE)</f>
        <v>4.0989334299999998</v>
      </c>
      <c r="I172" s="11">
        <f>VLOOKUP($B172,data!$B$3:$Q$15316,'diff expr 0 vs 3 mites'!I$8,FALSE)</f>
        <v>3.7181765709999999</v>
      </c>
      <c r="J172" s="11">
        <f>VLOOKUP($B172,data!$B$3:$Q$15316,'diff expr 0 vs 3 mites'!J$8,FALSE)</f>
        <v>3.264796542</v>
      </c>
      <c r="K172" s="11">
        <f>VLOOKUP($B172,data!$B$3:$Q$15316,'diff expr 0 vs 3 mites'!K$8,FALSE)</f>
        <v>3.3779246299999999</v>
      </c>
      <c r="L172" s="11">
        <f>VLOOKUP($B172,data!$B$3:$Q$15316,'diff expr 0 vs 3 mites'!L$8,FALSE)</f>
        <v>9.0883965779999993</v>
      </c>
      <c r="M172" s="11">
        <f>VLOOKUP($B172,data!$B$3:$Q$15316,'diff expr 0 vs 3 mites'!M$8,FALSE)</f>
        <v>2.8568156619999998</v>
      </c>
      <c r="N172" s="11">
        <f>VLOOKUP($B172,data!$B$3:$Q$15316,'diff expr 0 vs 3 mites'!N$8,FALSE)</f>
        <v>14.35071636</v>
      </c>
      <c r="O172" s="11">
        <f>VLOOKUP($B172,data!$B$3:$Q$15316,'diff expr 0 vs 3 mites'!O$8,FALSE)</f>
        <v>2.168433169</v>
      </c>
      <c r="P172" s="11">
        <f>VLOOKUP($B172,data!$B$3:$Q$15316,'diff expr 0 vs 3 mites'!P$8,FALSE)</f>
        <v>5.6958240560000002</v>
      </c>
      <c r="R172" s="27" t="s">
        <v>27749</v>
      </c>
      <c r="T172" s="2">
        <f t="shared" si="87"/>
        <v>6</v>
      </c>
      <c r="U172" s="2">
        <f t="shared" si="88"/>
        <v>5</v>
      </c>
      <c r="V172" s="2">
        <f t="shared" si="89"/>
        <v>3</v>
      </c>
      <c r="W172" s="2">
        <f t="shared" si="90"/>
        <v>4</v>
      </c>
      <c r="X172" s="2">
        <f t="shared" si="91"/>
        <v>8</v>
      </c>
      <c r="Y172" s="2">
        <f t="shared" si="92"/>
        <v>2</v>
      </c>
      <c r="Z172" s="2">
        <f t="shared" si="93"/>
        <v>9</v>
      </c>
      <c r="AA172" s="2">
        <f t="shared" si="94"/>
        <v>1</v>
      </c>
      <c r="AB172" s="2">
        <f t="shared" si="95"/>
        <v>7</v>
      </c>
      <c r="AC172" s="2"/>
      <c r="AD172" s="2">
        <f t="shared" si="96"/>
        <v>0</v>
      </c>
      <c r="AE172" s="2">
        <f t="shared" si="97"/>
        <v>0</v>
      </c>
      <c r="AF172" s="2">
        <f t="shared" si="98"/>
        <v>0</v>
      </c>
      <c r="AG172" s="2">
        <f t="shared" si="99"/>
        <v>0</v>
      </c>
      <c r="AH172" s="2">
        <f t="shared" si="100"/>
        <v>0</v>
      </c>
      <c r="AI172" s="2">
        <f t="shared" si="101"/>
        <v>0</v>
      </c>
      <c r="AJ172" s="2">
        <f t="shared" si="102"/>
        <v>0</v>
      </c>
      <c r="AK172" s="2">
        <f t="shared" si="103"/>
        <v>0</v>
      </c>
      <c r="AL172" s="2">
        <f t="shared" si="104"/>
        <v>0</v>
      </c>
      <c r="AM172" s="2"/>
      <c r="AN172" s="2">
        <f t="shared" si="105"/>
        <v>6</v>
      </c>
      <c r="AO172" s="2">
        <f t="shared" si="106"/>
        <v>5</v>
      </c>
      <c r="AP172" s="2">
        <f t="shared" si="107"/>
        <v>3</v>
      </c>
      <c r="AQ172" s="2">
        <f t="shared" si="108"/>
        <v>4</v>
      </c>
      <c r="AR172" s="2">
        <f t="shared" si="109"/>
        <v>8</v>
      </c>
      <c r="AS172" s="2">
        <f t="shared" si="110"/>
        <v>2</v>
      </c>
      <c r="AT172" s="2">
        <f t="shared" si="111"/>
        <v>9</v>
      </c>
      <c r="AU172" s="2">
        <f t="shared" si="112"/>
        <v>1</v>
      </c>
      <c r="AV172" s="2">
        <f t="shared" si="113"/>
        <v>7</v>
      </c>
      <c r="AW172" s="2"/>
      <c r="AX172" s="5">
        <f t="shared" si="114"/>
        <v>4</v>
      </c>
      <c r="AY172" s="2">
        <f t="shared" si="115"/>
        <v>5</v>
      </c>
      <c r="AZ172" s="2">
        <f t="shared" si="116"/>
        <v>18</v>
      </c>
      <c r="BA172" s="2">
        <f t="shared" si="121"/>
        <v>27</v>
      </c>
      <c r="BB172" s="2">
        <f t="shared" si="122"/>
        <v>12</v>
      </c>
      <c r="BC172" s="2">
        <f t="shared" si="123"/>
        <v>8</v>
      </c>
      <c r="BD172" s="2">
        <f t="shared" si="124"/>
        <v>8</v>
      </c>
      <c r="BE172" s="19">
        <f t="shared" si="125"/>
        <v>10</v>
      </c>
      <c r="BF172" s="19">
        <f t="shared" si="126"/>
        <v>4.0824829046386304</v>
      </c>
      <c r="BG172" s="31">
        <f t="shared" si="127"/>
        <v>-0.4898979485566356</v>
      </c>
      <c r="BH172" s="32">
        <f t="shared" si="117"/>
        <v>0.31210305738320299</v>
      </c>
      <c r="BI172" s="62">
        <f t="shared" si="118"/>
        <v>7.6619718309859156E-2</v>
      </c>
      <c r="BJ172" s="62" t="str">
        <f t="shared" si="128"/>
        <v/>
      </c>
      <c r="BK172" s="73" t="str">
        <f t="shared" si="129"/>
        <v/>
      </c>
      <c r="BM172" s="11">
        <f t="shared" si="119"/>
        <v>0.27644698915020116</v>
      </c>
    </row>
    <row r="173" spans="1:65">
      <c r="A173" s="30" t="s">
        <v>597</v>
      </c>
      <c r="B173" s="30" t="s">
        <v>598</v>
      </c>
      <c r="C173" s="30" t="s">
        <v>599</v>
      </c>
      <c r="D173" s="30" t="s">
        <v>600</v>
      </c>
      <c r="E173" s="30" t="s">
        <v>570</v>
      </c>
      <c r="F173" s="11" t="str">
        <f t="shared" si="120"/>
        <v>Immune syst</v>
      </c>
      <c r="H173" s="11">
        <f>VLOOKUP($B173,data!$B$3:$Q$15316,'diff expr 0 vs 3 mites'!H$8,FALSE)</f>
        <v>1.967768693</v>
      </c>
      <c r="I173" s="11">
        <f>VLOOKUP($B173,data!$B$3:$Q$15316,'diff expr 0 vs 3 mites'!I$8,FALSE)</f>
        <v>0.74466879600000002</v>
      </c>
      <c r="J173" s="11">
        <f>VLOOKUP($B173,data!$B$3:$Q$15316,'diff expr 0 vs 3 mites'!J$8,FALSE)</f>
        <v>0.83576955799999997</v>
      </c>
      <c r="K173" s="11">
        <f>VLOOKUP($B173,data!$B$3:$Q$15316,'diff expr 0 vs 3 mites'!K$8,FALSE)</f>
        <v>0.50185534399999998</v>
      </c>
      <c r="L173" s="11">
        <f>VLOOKUP($B173,data!$B$3:$Q$15316,'diff expr 0 vs 3 mites'!L$8,FALSE)</f>
        <v>8.0144504090000002</v>
      </c>
      <c r="M173" s="11">
        <f>VLOOKUP($B173,data!$B$3:$Q$15316,'diff expr 0 vs 3 mites'!M$8,FALSE)</f>
        <v>0.96881399499999998</v>
      </c>
      <c r="N173" s="11">
        <f>VLOOKUP($B173,data!$B$3:$Q$15316,'diff expr 0 vs 3 mites'!N$8,FALSE)</f>
        <v>21.170300529999999</v>
      </c>
      <c r="O173" s="11">
        <f>VLOOKUP($B173,data!$B$3:$Q$15316,'diff expr 0 vs 3 mites'!O$8,FALSE)</f>
        <v>1.2343945940000001</v>
      </c>
      <c r="P173" s="11">
        <f>VLOOKUP($B173,data!$B$3:$Q$15316,'diff expr 0 vs 3 mites'!P$8,FALSE)</f>
        <v>18.06507835</v>
      </c>
      <c r="R173" s="27" t="s">
        <v>27749</v>
      </c>
      <c r="T173" s="2">
        <f t="shared" si="87"/>
        <v>6</v>
      </c>
      <c r="U173" s="2">
        <f t="shared" si="88"/>
        <v>2</v>
      </c>
      <c r="V173" s="2">
        <f t="shared" si="89"/>
        <v>3</v>
      </c>
      <c r="W173" s="2">
        <f t="shared" si="90"/>
        <v>1</v>
      </c>
      <c r="X173" s="2">
        <f t="shared" si="91"/>
        <v>7</v>
      </c>
      <c r="Y173" s="2">
        <f t="shared" si="92"/>
        <v>4</v>
      </c>
      <c r="Z173" s="2">
        <f t="shared" si="93"/>
        <v>9</v>
      </c>
      <c r="AA173" s="2">
        <f t="shared" si="94"/>
        <v>5</v>
      </c>
      <c r="AB173" s="2">
        <f t="shared" si="95"/>
        <v>8</v>
      </c>
      <c r="AC173" s="2"/>
      <c r="AD173" s="2">
        <f t="shared" si="96"/>
        <v>0</v>
      </c>
      <c r="AE173" s="2">
        <f t="shared" si="97"/>
        <v>0</v>
      </c>
      <c r="AF173" s="2">
        <f t="shared" si="98"/>
        <v>0</v>
      </c>
      <c r="AG173" s="2">
        <f t="shared" si="99"/>
        <v>0</v>
      </c>
      <c r="AH173" s="2">
        <f t="shared" si="100"/>
        <v>0</v>
      </c>
      <c r="AI173" s="2">
        <f t="shared" si="101"/>
        <v>0</v>
      </c>
      <c r="AJ173" s="2">
        <f t="shared" si="102"/>
        <v>0</v>
      </c>
      <c r="AK173" s="2">
        <f t="shared" si="103"/>
        <v>0</v>
      </c>
      <c r="AL173" s="2">
        <f t="shared" si="104"/>
        <v>0</v>
      </c>
      <c r="AM173" s="2"/>
      <c r="AN173" s="2">
        <f t="shared" si="105"/>
        <v>6</v>
      </c>
      <c r="AO173" s="2">
        <f t="shared" si="106"/>
        <v>2</v>
      </c>
      <c r="AP173" s="2">
        <f t="shared" si="107"/>
        <v>3</v>
      </c>
      <c r="AQ173" s="2">
        <f t="shared" si="108"/>
        <v>1</v>
      </c>
      <c r="AR173" s="2">
        <f t="shared" si="109"/>
        <v>7</v>
      </c>
      <c r="AS173" s="2">
        <f t="shared" si="110"/>
        <v>4</v>
      </c>
      <c r="AT173" s="2">
        <f t="shared" si="111"/>
        <v>9</v>
      </c>
      <c r="AU173" s="2">
        <f t="shared" si="112"/>
        <v>5</v>
      </c>
      <c r="AV173" s="2">
        <f t="shared" si="113"/>
        <v>8</v>
      </c>
      <c r="AW173" s="2"/>
      <c r="AX173" s="5">
        <f t="shared" si="114"/>
        <v>4</v>
      </c>
      <c r="AY173" s="2">
        <f t="shared" si="115"/>
        <v>5</v>
      </c>
      <c r="AZ173" s="2">
        <f t="shared" si="116"/>
        <v>12</v>
      </c>
      <c r="BA173" s="2">
        <f t="shared" si="121"/>
        <v>33</v>
      </c>
      <c r="BB173" s="2">
        <f t="shared" si="122"/>
        <v>18</v>
      </c>
      <c r="BC173" s="2">
        <f t="shared" si="123"/>
        <v>2</v>
      </c>
      <c r="BD173" s="2">
        <f t="shared" si="124"/>
        <v>2</v>
      </c>
      <c r="BE173" s="19">
        <f t="shared" si="125"/>
        <v>10</v>
      </c>
      <c r="BF173" s="19">
        <f t="shared" si="126"/>
        <v>4.0824829046386304</v>
      </c>
      <c r="BG173" s="31">
        <f t="shared" si="127"/>
        <v>-1.9595917942265424</v>
      </c>
      <c r="BH173" s="32">
        <f t="shared" si="117"/>
        <v>2.5021760624352556E-2</v>
      </c>
      <c r="BI173" s="62">
        <f t="shared" si="118"/>
        <v>2.2253521126760566E-2</v>
      </c>
      <c r="BJ173" s="62" t="str">
        <f t="shared" si="128"/>
        <v/>
      </c>
      <c r="BK173" s="73" t="str">
        <f t="shared" si="129"/>
        <v/>
      </c>
      <c r="BM173" s="11">
        <f t="shared" si="119"/>
        <v>0.98982124871033983</v>
      </c>
    </row>
    <row r="174" spans="1:65">
      <c r="A174" s="30" t="s">
        <v>601</v>
      </c>
      <c r="B174" s="30" t="s">
        <v>602</v>
      </c>
      <c r="C174" s="30" t="s">
        <v>603</v>
      </c>
      <c r="D174" s="30" t="s">
        <v>604</v>
      </c>
      <c r="E174" s="30" t="s">
        <v>570</v>
      </c>
      <c r="F174" s="11" t="str">
        <f t="shared" si="120"/>
        <v>Immune syst</v>
      </c>
      <c r="H174" s="11">
        <f>VLOOKUP($B174,data!$B$3:$Q$15316,'diff expr 0 vs 3 mites'!H$8,FALSE)</f>
        <v>3.2297840610000002</v>
      </c>
      <c r="I174" s="11">
        <f>VLOOKUP($B174,data!$B$3:$Q$15316,'diff expr 0 vs 3 mites'!I$8,FALSE)</f>
        <v>1.9250639270000001</v>
      </c>
      <c r="J174" s="11">
        <f>VLOOKUP($B174,data!$B$3:$Q$15316,'diff expr 0 vs 3 mites'!J$8,FALSE)</f>
        <v>2.0971119699999998</v>
      </c>
      <c r="K174" s="11">
        <f>VLOOKUP($B174,data!$B$3:$Q$15316,'diff expr 0 vs 3 mites'!K$8,FALSE)</f>
        <v>2.2675871459999999</v>
      </c>
      <c r="L174" s="11">
        <f>VLOOKUP($B174,data!$B$3:$Q$15316,'diff expr 0 vs 3 mites'!L$8,FALSE)</f>
        <v>1.1908714570000001</v>
      </c>
      <c r="M174" s="11">
        <f>VLOOKUP($B174,data!$B$3:$Q$15316,'diff expr 0 vs 3 mites'!M$8,FALSE)</f>
        <v>1.8736849630000001</v>
      </c>
      <c r="N174" s="11">
        <f>VLOOKUP($B174,data!$B$3:$Q$15316,'diff expr 0 vs 3 mites'!N$8,FALSE)</f>
        <v>2.748282965</v>
      </c>
      <c r="O174" s="11">
        <f>VLOOKUP($B174,data!$B$3:$Q$15316,'diff expr 0 vs 3 mites'!O$8,FALSE)</f>
        <v>3.1646681980000002</v>
      </c>
      <c r="P174" s="11">
        <f>VLOOKUP($B174,data!$B$3:$Q$15316,'diff expr 0 vs 3 mites'!P$8,FALSE)</f>
        <v>1.919148793</v>
      </c>
      <c r="R174" s="27" t="s">
        <v>27749</v>
      </c>
      <c r="T174" s="2">
        <f t="shared" si="87"/>
        <v>9</v>
      </c>
      <c r="U174" s="2">
        <f t="shared" si="88"/>
        <v>4</v>
      </c>
      <c r="V174" s="2">
        <f t="shared" si="89"/>
        <v>5</v>
      </c>
      <c r="W174" s="2">
        <f t="shared" si="90"/>
        <v>6</v>
      </c>
      <c r="X174" s="2">
        <f t="shared" si="91"/>
        <v>1</v>
      </c>
      <c r="Y174" s="2">
        <f t="shared" si="92"/>
        <v>2</v>
      </c>
      <c r="Z174" s="2">
        <f t="shared" si="93"/>
        <v>7</v>
      </c>
      <c r="AA174" s="2">
        <f t="shared" si="94"/>
        <v>8</v>
      </c>
      <c r="AB174" s="2">
        <f t="shared" si="95"/>
        <v>3</v>
      </c>
      <c r="AC174" s="2"/>
      <c r="AD174" s="2">
        <f t="shared" si="96"/>
        <v>0</v>
      </c>
      <c r="AE174" s="2">
        <f t="shared" si="97"/>
        <v>0</v>
      </c>
      <c r="AF174" s="2">
        <f t="shared" si="98"/>
        <v>0</v>
      </c>
      <c r="AG174" s="2">
        <f t="shared" si="99"/>
        <v>0</v>
      </c>
      <c r="AH174" s="2">
        <f t="shared" si="100"/>
        <v>0</v>
      </c>
      <c r="AI174" s="2">
        <f t="shared" si="101"/>
        <v>0</v>
      </c>
      <c r="AJ174" s="2">
        <f t="shared" si="102"/>
        <v>0</v>
      </c>
      <c r="AK174" s="2">
        <f t="shared" si="103"/>
        <v>0</v>
      </c>
      <c r="AL174" s="2">
        <f t="shared" si="104"/>
        <v>0</v>
      </c>
      <c r="AM174" s="2"/>
      <c r="AN174" s="2">
        <f t="shared" si="105"/>
        <v>9</v>
      </c>
      <c r="AO174" s="2">
        <f t="shared" si="106"/>
        <v>4</v>
      </c>
      <c r="AP174" s="2">
        <f t="shared" si="107"/>
        <v>5</v>
      </c>
      <c r="AQ174" s="2">
        <f t="shared" si="108"/>
        <v>6</v>
      </c>
      <c r="AR174" s="2">
        <f t="shared" si="109"/>
        <v>1</v>
      </c>
      <c r="AS174" s="2">
        <f t="shared" si="110"/>
        <v>2</v>
      </c>
      <c r="AT174" s="2">
        <f t="shared" si="111"/>
        <v>7</v>
      </c>
      <c r="AU174" s="2">
        <f t="shared" si="112"/>
        <v>8</v>
      </c>
      <c r="AV174" s="2">
        <f t="shared" si="113"/>
        <v>3</v>
      </c>
      <c r="AW174" s="2"/>
      <c r="AX174" s="5">
        <f t="shared" si="114"/>
        <v>4</v>
      </c>
      <c r="AY174" s="2">
        <f t="shared" si="115"/>
        <v>5</v>
      </c>
      <c r="AZ174" s="2">
        <f t="shared" si="116"/>
        <v>24</v>
      </c>
      <c r="BA174" s="2">
        <f t="shared" si="121"/>
        <v>21</v>
      </c>
      <c r="BB174" s="2">
        <f t="shared" si="122"/>
        <v>6</v>
      </c>
      <c r="BC174" s="2">
        <f t="shared" si="123"/>
        <v>14</v>
      </c>
      <c r="BD174" s="2">
        <f t="shared" si="124"/>
        <v>6</v>
      </c>
      <c r="BE174" s="19">
        <f t="shared" si="125"/>
        <v>10</v>
      </c>
      <c r="BF174" s="19">
        <f t="shared" si="126"/>
        <v>4.0824829046386304</v>
      </c>
      <c r="BG174" s="31">
        <f t="shared" si="127"/>
        <v>-0.9797958971132712</v>
      </c>
      <c r="BH174" s="32">
        <f t="shared" si="117"/>
        <v>0.16359343889515282</v>
      </c>
      <c r="BI174" s="62">
        <f t="shared" si="118"/>
        <v>5.9718309859154932E-2</v>
      </c>
      <c r="BJ174" s="62" t="str">
        <f t="shared" si="128"/>
        <v/>
      </c>
      <c r="BK174" s="73" t="str">
        <f t="shared" si="129"/>
        <v/>
      </c>
      <c r="BM174" s="11">
        <f t="shared" si="119"/>
        <v>-3.8233044443639348E-2</v>
      </c>
    </row>
    <row r="175" spans="1:65">
      <c r="A175" s="30" t="s">
        <v>605</v>
      </c>
      <c r="B175" s="30" t="s">
        <v>606</v>
      </c>
      <c r="C175" s="30" t="s">
        <v>607</v>
      </c>
      <c r="D175" s="30"/>
      <c r="E175" s="30" t="s">
        <v>570</v>
      </c>
      <c r="F175" s="11" t="str">
        <f t="shared" si="120"/>
        <v>Immune syst</v>
      </c>
      <c r="H175" s="11">
        <f>VLOOKUP($B175,data!$B$3:$Q$15316,'diff expr 0 vs 3 mites'!H$8,FALSE)</f>
        <v>16.995727980000002</v>
      </c>
      <c r="I175" s="11">
        <f>VLOOKUP($B175,data!$B$3:$Q$15316,'diff expr 0 vs 3 mites'!I$8,FALSE)</f>
        <v>15.36872775</v>
      </c>
      <c r="J175" s="11">
        <f>VLOOKUP($B175,data!$B$3:$Q$15316,'diff expr 0 vs 3 mites'!J$8,FALSE)</f>
        <v>22.218917179999998</v>
      </c>
      <c r="K175" s="11">
        <f>VLOOKUP($B175,data!$B$3:$Q$15316,'diff expr 0 vs 3 mites'!K$8,FALSE)</f>
        <v>18.039636359999999</v>
      </c>
      <c r="L175" s="11">
        <f>VLOOKUP($B175,data!$B$3:$Q$15316,'diff expr 0 vs 3 mites'!L$8,FALSE)</f>
        <v>7.8332355050000002</v>
      </c>
      <c r="M175" s="11">
        <f>VLOOKUP($B175,data!$B$3:$Q$15316,'diff expr 0 vs 3 mites'!M$8,FALSE)</f>
        <v>14.48769427</v>
      </c>
      <c r="N175" s="11">
        <f>VLOOKUP($B175,data!$B$3:$Q$15316,'diff expr 0 vs 3 mites'!N$8,FALSE)</f>
        <v>20.78909501</v>
      </c>
      <c r="O175" s="11">
        <f>VLOOKUP($B175,data!$B$3:$Q$15316,'diff expr 0 vs 3 mites'!O$8,FALSE)</f>
        <v>9.0612325990000002</v>
      </c>
      <c r="P175" s="11">
        <f>VLOOKUP($B175,data!$B$3:$Q$15316,'diff expr 0 vs 3 mites'!P$8,FALSE)</f>
        <v>23.564146659999999</v>
      </c>
      <c r="R175" s="27" t="s">
        <v>27749</v>
      </c>
      <c r="T175" s="2">
        <f t="shared" si="87"/>
        <v>5</v>
      </c>
      <c r="U175" s="2">
        <f t="shared" si="88"/>
        <v>4</v>
      </c>
      <c r="V175" s="2">
        <f t="shared" si="89"/>
        <v>8</v>
      </c>
      <c r="W175" s="2">
        <f t="shared" si="90"/>
        <v>6</v>
      </c>
      <c r="X175" s="2">
        <f t="shared" si="91"/>
        <v>1</v>
      </c>
      <c r="Y175" s="2">
        <f t="shared" si="92"/>
        <v>3</v>
      </c>
      <c r="Z175" s="2">
        <f t="shared" si="93"/>
        <v>7</v>
      </c>
      <c r="AA175" s="2">
        <f t="shared" si="94"/>
        <v>2</v>
      </c>
      <c r="AB175" s="2">
        <f t="shared" si="95"/>
        <v>9</v>
      </c>
      <c r="AC175" s="2"/>
      <c r="AD175" s="2">
        <f t="shared" si="96"/>
        <v>0</v>
      </c>
      <c r="AE175" s="2">
        <f t="shared" si="97"/>
        <v>0</v>
      </c>
      <c r="AF175" s="2">
        <f t="shared" si="98"/>
        <v>0</v>
      </c>
      <c r="AG175" s="2">
        <f t="shared" si="99"/>
        <v>0</v>
      </c>
      <c r="AH175" s="2">
        <f t="shared" si="100"/>
        <v>0</v>
      </c>
      <c r="AI175" s="2">
        <f t="shared" si="101"/>
        <v>0</v>
      </c>
      <c r="AJ175" s="2">
        <f t="shared" si="102"/>
        <v>0</v>
      </c>
      <c r="AK175" s="2">
        <f t="shared" si="103"/>
        <v>0</v>
      </c>
      <c r="AL175" s="2">
        <f t="shared" si="104"/>
        <v>0</v>
      </c>
      <c r="AM175" s="2"/>
      <c r="AN175" s="2">
        <f t="shared" si="105"/>
        <v>5</v>
      </c>
      <c r="AO175" s="2">
        <f t="shared" si="106"/>
        <v>4</v>
      </c>
      <c r="AP175" s="2">
        <f t="shared" si="107"/>
        <v>8</v>
      </c>
      <c r="AQ175" s="2">
        <f t="shared" si="108"/>
        <v>6</v>
      </c>
      <c r="AR175" s="2">
        <f t="shared" si="109"/>
        <v>1</v>
      </c>
      <c r="AS175" s="2">
        <f t="shared" si="110"/>
        <v>3</v>
      </c>
      <c r="AT175" s="2">
        <f t="shared" si="111"/>
        <v>7</v>
      </c>
      <c r="AU175" s="2">
        <f t="shared" si="112"/>
        <v>2</v>
      </c>
      <c r="AV175" s="2">
        <f t="shared" si="113"/>
        <v>9</v>
      </c>
      <c r="AW175" s="2"/>
      <c r="AX175" s="5">
        <f t="shared" si="114"/>
        <v>4</v>
      </c>
      <c r="AY175" s="2">
        <f t="shared" si="115"/>
        <v>5</v>
      </c>
      <c r="AZ175" s="2">
        <f t="shared" si="116"/>
        <v>23</v>
      </c>
      <c r="BA175" s="2">
        <f t="shared" si="121"/>
        <v>22</v>
      </c>
      <c r="BB175" s="2">
        <f t="shared" si="122"/>
        <v>7</v>
      </c>
      <c r="BC175" s="2">
        <f t="shared" si="123"/>
        <v>13</v>
      </c>
      <c r="BD175" s="2">
        <f t="shared" si="124"/>
        <v>7</v>
      </c>
      <c r="BE175" s="19">
        <f t="shared" si="125"/>
        <v>10</v>
      </c>
      <c r="BF175" s="19">
        <f t="shared" si="126"/>
        <v>4.0824829046386304</v>
      </c>
      <c r="BG175" s="31">
        <f t="shared" si="127"/>
        <v>-0.73484692283495334</v>
      </c>
      <c r="BH175" s="32">
        <f t="shared" si="117"/>
        <v>0.23121636322523817</v>
      </c>
      <c r="BI175" s="62">
        <f t="shared" si="118"/>
        <v>6.8450704225352113E-2</v>
      </c>
      <c r="BJ175" s="62" t="str">
        <f t="shared" si="128"/>
        <v/>
      </c>
      <c r="BK175" s="73" t="str">
        <f t="shared" si="129"/>
        <v/>
      </c>
      <c r="BM175" s="11">
        <f t="shared" si="119"/>
        <v>-7.8685307067323393E-2</v>
      </c>
    </row>
    <row r="176" spans="1:65">
      <c r="A176" s="30" t="s">
        <v>608</v>
      </c>
      <c r="B176" s="30" t="s">
        <v>609</v>
      </c>
      <c r="C176" s="30" t="s">
        <v>610</v>
      </c>
      <c r="D176" s="30" t="s">
        <v>611</v>
      </c>
      <c r="E176" s="30" t="s">
        <v>570</v>
      </c>
      <c r="F176" s="11" t="str">
        <f t="shared" si="120"/>
        <v>Immune syst</v>
      </c>
      <c r="H176" s="11">
        <f>VLOOKUP($B176,data!$B$3:$Q$15316,'diff expr 0 vs 3 mites'!H$8,FALSE)</f>
        <v>1.4299598899999999</v>
      </c>
      <c r="I176" s="11">
        <f>VLOOKUP($B176,data!$B$3:$Q$15316,'diff expr 0 vs 3 mites'!I$8,FALSE)</f>
        <v>0.98715293699999995</v>
      </c>
      <c r="J176" s="11">
        <f>VLOOKUP($B176,data!$B$3:$Q$15316,'diff expr 0 vs 3 mites'!J$8,FALSE)</f>
        <v>1.1531986999999999</v>
      </c>
      <c r="K176" s="11">
        <f>VLOOKUP($B176,data!$B$3:$Q$15316,'diff expr 0 vs 3 mites'!K$8,FALSE)</f>
        <v>1.3236201359999999</v>
      </c>
      <c r="L176" s="11">
        <f>VLOOKUP($B176,data!$B$3:$Q$15316,'diff expr 0 vs 3 mites'!L$8,FALSE)</f>
        <v>1.0325280800000001</v>
      </c>
      <c r="M176" s="11">
        <f>VLOOKUP($B176,data!$B$3:$Q$15316,'diff expr 0 vs 3 mites'!M$8,FALSE)</f>
        <v>0.74596765099999995</v>
      </c>
      <c r="N176" s="11">
        <f>VLOOKUP($B176,data!$B$3:$Q$15316,'diff expr 0 vs 3 mites'!N$8,FALSE)</f>
        <v>1.489287171</v>
      </c>
      <c r="O176" s="11">
        <f>VLOOKUP($B176,data!$B$3:$Q$15316,'diff expr 0 vs 3 mites'!O$8,FALSE)</f>
        <v>0.68597008500000001</v>
      </c>
      <c r="P176" s="11">
        <f>VLOOKUP($B176,data!$B$3:$Q$15316,'diff expr 0 vs 3 mites'!P$8,FALSE)</f>
        <v>1.294199307</v>
      </c>
      <c r="R176" s="27" t="s">
        <v>27749</v>
      </c>
      <c r="T176" s="2">
        <f t="shared" si="87"/>
        <v>8</v>
      </c>
      <c r="U176" s="2">
        <f t="shared" si="88"/>
        <v>3</v>
      </c>
      <c r="V176" s="2">
        <f t="shared" si="89"/>
        <v>5</v>
      </c>
      <c r="W176" s="2">
        <f t="shared" si="90"/>
        <v>7</v>
      </c>
      <c r="X176" s="2">
        <f t="shared" si="91"/>
        <v>4</v>
      </c>
      <c r="Y176" s="2">
        <f t="shared" si="92"/>
        <v>2</v>
      </c>
      <c r="Z176" s="2">
        <f t="shared" si="93"/>
        <v>9</v>
      </c>
      <c r="AA176" s="2">
        <f t="shared" si="94"/>
        <v>1</v>
      </c>
      <c r="AB176" s="2">
        <f t="shared" si="95"/>
        <v>6</v>
      </c>
      <c r="AC176" s="2"/>
      <c r="AD176" s="2">
        <f t="shared" si="96"/>
        <v>0</v>
      </c>
      <c r="AE176" s="2">
        <f t="shared" si="97"/>
        <v>0</v>
      </c>
      <c r="AF176" s="2">
        <f t="shared" si="98"/>
        <v>0</v>
      </c>
      <c r="AG176" s="2">
        <f t="shared" si="99"/>
        <v>0</v>
      </c>
      <c r="AH176" s="2">
        <f t="shared" si="100"/>
        <v>0</v>
      </c>
      <c r="AI176" s="2">
        <f t="shared" si="101"/>
        <v>0</v>
      </c>
      <c r="AJ176" s="2">
        <f t="shared" si="102"/>
        <v>0</v>
      </c>
      <c r="AK176" s="2">
        <f t="shared" si="103"/>
        <v>0</v>
      </c>
      <c r="AL176" s="2">
        <f t="shared" si="104"/>
        <v>0</v>
      </c>
      <c r="AM176" s="2"/>
      <c r="AN176" s="2">
        <f t="shared" si="105"/>
        <v>8</v>
      </c>
      <c r="AO176" s="2">
        <f t="shared" si="106"/>
        <v>3</v>
      </c>
      <c r="AP176" s="2">
        <f t="shared" si="107"/>
        <v>5</v>
      </c>
      <c r="AQ176" s="2">
        <f t="shared" si="108"/>
        <v>7</v>
      </c>
      <c r="AR176" s="2">
        <f t="shared" si="109"/>
        <v>4</v>
      </c>
      <c r="AS176" s="2">
        <f t="shared" si="110"/>
        <v>2</v>
      </c>
      <c r="AT176" s="2">
        <f t="shared" si="111"/>
        <v>9</v>
      </c>
      <c r="AU176" s="2">
        <f t="shared" si="112"/>
        <v>1</v>
      </c>
      <c r="AV176" s="2">
        <f t="shared" si="113"/>
        <v>6</v>
      </c>
      <c r="AW176" s="2"/>
      <c r="AX176" s="5">
        <f t="shared" si="114"/>
        <v>4</v>
      </c>
      <c r="AY176" s="2">
        <f t="shared" si="115"/>
        <v>5</v>
      </c>
      <c r="AZ176" s="2">
        <f t="shared" si="116"/>
        <v>23</v>
      </c>
      <c r="BA176" s="2">
        <f t="shared" si="121"/>
        <v>22</v>
      </c>
      <c r="BB176" s="2">
        <f t="shared" si="122"/>
        <v>7</v>
      </c>
      <c r="BC176" s="2">
        <f t="shared" si="123"/>
        <v>13</v>
      </c>
      <c r="BD176" s="2">
        <f t="shared" si="124"/>
        <v>7</v>
      </c>
      <c r="BE176" s="19">
        <f t="shared" si="125"/>
        <v>10</v>
      </c>
      <c r="BF176" s="19">
        <f t="shared" si="126"/>
        <v>4.0824829046386304</v>
      </c>
      <c r="BG176" s="31">
        <f t="shared" si="127"/>
        <v>-0.73484692283495334</v>
      </c>
      <c r="BH176" s="32">
        <f t="shared" si="117"/>
        <v>0.23121636322523817</v>
      </c>
      <c r="BI176" s="62">
        <f t="shared" si="118"/>
        <v>6.8450704225352113E-2</v>
      </c>
      <c r="BJ176" s="62" t="str">
        <f t="shared" si="128"/>
        <v/>
      </c>
      <c r="BK176" s="73" t="str">
        <f t="shared" si="129"/>
        <v/>
      </c>
      <c r="BM176" s="11">
        <f t="shared" si="119"/>
        <v>-6.6578035269442365E-2</v>
      </c>
    </row>
    <row r="177" spans="1:65">
      <c r="A177" s="30" t="s">
        <v>612</v>
      </c>
      <c r="B177" s="30" t="s">
        <v>613</v>
      </c>
      <c r="C177" s="30" t="s">
        <v>614</v>
      </c>
      <c r="D177" s="30" t="s">
        <v>615</v>
      </c>
      <c r="E177" s="30" t="s">
        <v>570</v>
      </c>
      <c r="F177" s="11" t="str">
        <f t="shared" si="120"/>
        <v>Immune syst</v>
      </c>
      <c r="H177" s="11">
        <f>VLOOKUP($B177,data!$B$3:$Q$15316,'diff expr 0 vs 3 mites'!H$8,FALSE)</f>
        <v>9.2130412439999994</v>
      </c>
      <c r="I177" s="11">
        <f>VLOOKUP($B177,data!$B$3:$Q$15316,'diff expr 0 vs 3 mites'!I$8,FALSE)</f>
        <v>7.1202195829999999</v>
      </c>
      <c r="J177" s="11">
        <f>VLOOKUP($B177,data!$B$3:$Q$15316,'diff expr 0 vs 3 mites'!J$8,FALSE)</f>
        <v>7.8725734320000003</v>
      </c>
      <c r="K177" s="11">
        <f>VLOOKUP($B177,data!$B$3:$Q$15316,'diff expr 0 vs 3 mites'!K$8,FALSE)</f>
        <v>10.321169879999999</v>
      </c>
      <c r="L177" s="11">
        <f>VLOOKUP($B177,data!$B$3:$Q$15316,'diff expr 0 vs 3 mites'!L$8,FALSE)</f>
        <v>5.9407845100000003</v>
      </c>
      <c r="M177" s="11">
        <f>VLOOKUP($B177,data!$B$3:$Q$15316,'diff expr 0 vs 3 mites'!M$8,FALSE)</f>
        <v>6.1042088349999997</v>
      </c>
      <c r="N177" s="11">
        <f>VLOOKUP($B177,data!$B$3:$Q$15316,'diff expr 0 vs 3 mites'!N$8,FALSE)</f>
        <v>12.85321096</v>
      </c>
      <c r="O177" s="11">
        <f>VLOOKUP($B177,data!$B$3:$Q$15316,'diff expr 0 vs 3 mites'!O$8,FALSE)</f>
        <v>23.767970420000001</v>
      </c>
      <c r="P177" s="11">
        <f>VLOOKUP($B177,data!$B$3:$Q$15316,'diff expr 0 vs 3 mites'!P$8,FALSE)</f>
        <v>11.16951589</v>
      </c>
      <c r="R177" s="27" t="s">
        <v>27749</v>
      </c>
      <c r="T177" s="2">
        <f t="shared" si="87"/>
        <v>5</v>
      </c>
      <c r="U177" s="2">
        <f t="shared" si="88"/>
        <v>3</v>
      </c>
      <c r="V177" s="2">
        <f t="shared" si="89"/>
        <v>4</v>
      </c>
      <c r="W177" s="2">
        <f t="shared" si="90"/>
        <v>6</v>
      </c>
      <c r="X177" s="2">
        <f t="shared" si="91"/>
        <v>1</v>
      </c>
      <c r="Y177" s="2">
        <f t="shared" si="92"/>
        <v>2</v>
      </c>
      <c r="Z177" s="2">
        <f t="shared" si="93"/>
        <v>8</v>
      </c>
      <c r="AA177" s="2">
        <f t="shared" si="94"/>
        <v>9</v>
      </c>
      <c r="AB177" s="2">
        <f t="shared" si="95"/>
        <v>7</v>
      </c>
      <c r="AC177" s="2"/>
      <c r="AD177" s="2">
        <f t="shared" si="96"/>
        <v>0</v>
      </c>
      <c r="AE177" s="2">
        <f t="shared" si="97"/>
        <v>0</v>
      </c>
      <c r="AF177" s="2">
        <f t="shared" si="98"/>
        <v>0</v>
      </c>
      <c r="AG177" s="2">
        <f t="shared" si="99"/>
        <v>0</v>
      </c>
      <c r="AH177" s="2">
        <f t="shared" si="100"/>
        <v>0</v>
      </c>
      <c r="AI177" s="2">
        <f t="shared" si="101"/>
        <v>0</v>
      </c>
      <c r="AJ177" s="2">
        <f t="shared" si="102"/>
        <v>0</v>
      </c>
      <c r="AK177" s="2">
        <f t="shared" si="103"/>
        <v>0</v>
      </c>
      <c r="AL177" s="2">
        <f t="shared" si="104"/>
        <v>0</v>
      </c>
      <c r="AM177" s="2"/>
      <c r="AN177" s="2">
        <f t="shared" si="105"/>
        <v>5</v>
      </c>
      <c r="AO177" s="2">
        <f t="shared" si="106"/>
        <v>3</v>
      </c>
      <c r="AP177" s="2">
        <f t="shared" si="107"/>
        <v>4</v>
      </c>
      <c r="AQ177" s="2">
        <f t="shared" si="108"/>
        <v>6</v>
      </c>
      <c r="AR177" s="2">
        <f t="shared" si="109"/>
        <v>1</v>
      </c>
      <c r="AS177" s="2">
        <f t="shared" si="110"/>
        <v>2</v>
      </c>
      <c r="AT177" s="2">
        <f t="shared" si="111"/>
        <v>8</v>
      </c>
      <c r="AU177" s="2">
        <f t="shared" si="112"/>
        <v>9</v>
      </c>
      <c r="AV177" s="2">
        <f t="shared" si="113"/>
        <v>7</v>
      </c>
      <c r="AW177" s="2"/>
      <c r="AX177" s="5">
        <f t="shared" si="114"/>
        <v>4</v>
      </c>
      <c r="AY177" s="2">
        <f t="shared" si="115"/>
        <v>5</v>
      </c>
      <c r="AZ177" s="2">
        <f t="shared" si="116"/>
        <v>18</v>
      </c>
      <c r="BA177" s="2">
        <f t="shared" si="121"/>
        <v>27</v>
      </c>
      <c r="BB177" s="2">
        <f t="shared" si="122"/>
        <v>12</v>
      </c>
      <c r="BC177" s="2">
        <f t="shared" si="123"/>
        <v>8</v>
      </c>
      <c r="BD177" s="2">
        <f t="shared" si="124"/>
        <v>8</v>
      </c>
      <c r="BE177" s="19">
        <f t="shared" si="125"/>
        <v>10</v>
      </c>
      <c r="BF177" s="19">
        <f t="shared" si="126"/>
        <v>4.0824829046386304</v>
      </c>
      <c r="BG177" s="31">
        <f t="shared" si="127"/>
        <v>-0.4898979485566356</v>
      </c>
      <c r="BH177" s="32">
        <f t="shared" si="117"/>
        <v>0.31210305738320299</v>
      </c>
      <c r="BI177" s="62">
        <f t="shared" si="118"/>
        <v>7.6619718309859156E-2</v>
      </c>
      <c r="BJ177" s="62" t="str">
        <f t="shared" si="128"/>
        <v/>
      </c>
      <c r="BK177" s="73" t="str">
        <f t="shared" si="129"/>
        <v/>
      </c>
      <c r="BM177" s="11">
        <f t="shared" si="119"/>
        <v>0.14189139810622683</v>
      </c>
    </row>
    <row r="178" spans="1:65">
      <c r="A178" s="30" t="s">
        <v>616</v>
      </c>
      <c r="B178" s="30" t="s">
        <v>617</v>
      </c>
      <c r="C178" s="30" t="s">
        <v>618</v>
      </c>
      <c r="D178" s="30" t="s">
        <v>619</v>
      </c>
      <c r="E178" s="30" t="s">
        <v>570</v>
      </c>
      <c r="F178" s="11" t="str">
        <f t="shared" si="120"/>
        <v>Immune syst</v>
      </c>
      <c r="H178" s="11">
        <f>VLOOKUP($B178,data!$B$3:$Q$15316,'diff expr 0 vs 3 mites'!H$8,FALSE)</f>
        <v>3.4016931509999999</v>
      </c>
      <c r="I178" s="11">
        <f>VLOOKUP($B178,data!$B$3:$Q$15316,'diff expr 0 vs 3 mites'!I$8,FALSE)</f>
        <v>2.579381154</v>
      </c>
      <c r="J178" s="11">
        <f>VLOOKUP($B178,data!$B$3:$Q$15316,'diff expr 0 vs 3 mites'!J$8,FALSE)</f>
        <v>3.96027197</v>
      </c>
      <c r="K178" s="11">
        <f>VLOOKUP($B178,data!$B$3:$Q$15316,'diff expr 0 vs 3 mites'!K$8,FALSE)</f>
        <v>3.4888912670000001</v>
      </c>
      <c r="L178" s="11">
        <f>VLOOKUP($B178,data!$B$3:$Q$15316,'diff expr 0 vs 3 mites'!L$8,FALSE)</f>
        <v>214.08186649999999</v>
      </c>
      <c r="M178" s="11">
        <f>VLOOKUP($B178,data!$B$3:$Q$15316,'diff expr 0 vs 3 mites'!M$8,FALSE)</f>
        <v>4.1842313349999998</v>
      </c>
      <c r="N178" s="11">
        <f>VLOOKUP($B178,data!$B$3:$Q$15316,'diff expr 0 vs 3 mites'!N$8,FALSE)</f>
        <v>221.072294</v>
      </c>
      <c r="O178" s="11">
        <f>VLOOKUP($B178,data!$B$3:$Q$15316,'diff expr 0 vs 3 mites'!O$8,FALSE)</f>
        <v>2.3037681870000002</v>
      </c>
      <c r="P178" s="11">
        <f>VLOOKUP($B178,data!$B$3:$Q$15316,'diff expr 0 vs 3 mites'!P$8,FALSE)</f>
        <v>40.555980310000002</v>
      </c>
      <c r="R178" s="27" t="s">
        <v>27749</v>
      </c>
      <c r="T178" s="2">
        <f t="shared" si="87"/>
        <v>3</v>
      </c>
      <c r="U178" s="2">
        <f t="shared" si="88"/>
        <v>2</v>
      </c>
      <c r="V178" s="2">
        <f t="shared" si="89"/>
        <v>5</v>
      </c>
      <c r="W178" s="2">
        <f t="shared" si="90"/>
        <v>4</v>
      </c>
      <c r="X178" s="2">
        <f t="shared" si="91"/>
        <v>8</v>
      </c>
      <c r="Y178" s="2">
        <f t="shared" si="92"/>
        <v>6</v>
      </c>
      <c r="Z178" s="2">
        <f t="shared" si="93"/>
        <v>9</v>
      </c>
      <c r="AA178" s="2">
        <f t="shared" si="94"/>
        <v>1</v>
      </c>
      <c r="AB178" s="2">
        <f t="shared" si="95"/>
        <v>7</v>
      </c>
      <c r="AC178" s="2"/>
      <c r="AD178" s="2">
        <f t="shared" si="96"/>
        <v>0</v>
      </c>
      <c r="AE178" s="2">
        <f t="shared" si="97"/>
        <v>0</v>
      </c>
      <c r="AF178" s="2">
        <f t="shared" si="98"/>
        <v>0</v>
      </c>
      <c r="AG178" s="2">
        <f t="shared" si="99"/>
        <v>0</v>
      </c>
      <c r="AH178" s="2">
        <f t="shared" si="100"/>
        <v>0</v>
      </c>
      <c r="AI178" s="2">
        <f t="shared" si="101"/>
        <v>0</v>
      </c>
      <c r="AJ178" s="2">
        <f t="shared" si="102"/>
        <v>0</v>
      </c>
      <c r="AK178" s="2">
        <f t="shared" si="103"/>
        <v>0</v>
      </c>
      <c r="AL178" s="2">
        <f t="shared" si="104"/>
        <v>0</v>
      </c>
      <c r="AM178" s="2"/>
      <c r="AN178" s="2">
        <f t="shared" si="105"/>
        <v>3</v>
      </c>
      <c r="AO178" s="2">
        <f t="shared" si="106"/>
        <v>2</v>
      </c>
      <c r="AP178" s="2">
        <f t="shared" si="107"/>
        <v>5</v>
      </c>
      <c r="AQ178" s="2">
        <f t="shared" si="108"/>
        <v>4</v>
      </c>
      <c r="AR178" s="2">
        <f t="shared" si="109"/>
        <v>8</v>
      </c>
      <c r="AS178" s="2">
        <f t="shared" si="110"/>
        <v>6</v>
      </c>
      <c r="AT178" s="2">
        <f t="shared" si="111"/>
        <v>9</v>
      </c>
      <c r="AU178" s="2">
        <f t="shared" si="112"/>
        <v>1</v>
      </c>
      <c r="AV178" s="2">
        <f t="shared" si="113"/>
        <v>7</v>
      </c>
      <c r="AW178" s="2"/>
      <c r="AX178" s="5">
        <f t="shared" si="114"/>
        <v>4</v>
      </c>
      <c r="AY178" s="2">
        <f t="shared" si="115"/>
        <v>5</v>
      </c>
      <c r="AZ178" s="2">
        <f t="shared" si="116"/>
        <v>14</v>
      </c>
      <c r="BA178" s="2">
        <f t="shared" si="121"/>
        <v>31</v>
      </c>
      <c r="BB178" s="2">
        <f t="shared" si="122"/>
        <v>16</v>
      </c>
      <c r="BC178" s="2">
        <f t="shared" si="123"/>
        <v>4</v>
      </c>
      <c r="BD178" s="2">
        <f t="shared" si="124"/>
        <v>4</v>
      </c>
      <c r="BE178" s="19">
        <f t="shared" si="125"/>
        <v>10</v>
      </c>
      <c r="BF178" s="19">
        <f t="shared" si="126"/>
        <v>4.0824829046386304</v>
      </c>
      <c r="BG178" s="31">
        <f t="shared" si="127"/>
        <v>-1.4696938456699067</v>
      </c>
      <c r="BH178" s="32">
        <f t="shared" si="117"/>
        <v>7.0822345147568383E-2</v>
      </c>
      <c r="BI178" s="62">
        <f t="shared" si="118"/>
        <v>3.8873239436619716E-2</v>
      </c>
      <c r="BJ178" s="62" t="str">
        <f t="shared" si="128"/>
        <v/>
      </c>
      <c r="BK178" s="73" t="str">
        <f t="shared" si="129"/>
        <v/>
      </c>
      <c r="BM178" s="11">
        <f t="shared" si="119"/>
        <v>1.4582318239680561</v>
      </c>
    </row>
    <row r="179" spans="1:65">
      <c r="A179" s="30" t="s">
        <v>620</v>
      </c>
      <c r="B179" s="30" t="s">
        <v>621</v>
      </c>
      <c r="C179" s="30" t="s">
        <v>622</v>
      </c>
      <c r="D179" s="30" t="s">
        <v>623</v>
      </c>
      <c r="E179" s="30" t="s">
        <v>570</v>
      </c>
      <c r="F179" s="11" t="str">
        <f t="shared" si="120"/>
        <v>Immune syst</v>
      </c>
      <c r="H179" s="11">
        <f>VLOOKUP($B179,data!$B$3:$Q$15316,'diff expr 0 vs 3 mites'!H$8,FALSE)</f>
        <v>4.8391911319999998</v>
      </c>
      <c r="I179" s="11">
        <f>VLOOKUP($B179,data!$B$3:$Q$15316,'diff expr 0 vs 3 mites'!I$8,FALSE)</f>
        <v>3.9267977790000002</v>
      </c>
      <c r="J179" s="11">
        <f>VLOOKUP($B179,data!$B$3:$Q$15316,'diff expr 0 vs 3 mites'!J$8,FALSE)</f>
        <v>5.9518198529999999</v>
      </c>
      <c r="K179" s="11">
        <f>VLOOKUP($B179,data!$B$3:$Q$15316,'diff expr 0 vs 3 mites'!K$8,FALSE)</f>
        <v>2.9642162939999999</v>
      </c>
      <c r="L179" s="11">
        <f>VLOOKUP($B179,data!$B$3:$Q$15316,'diff expr 0 vs 3 mites'!L$8,FALSE)</f>
        <v>8.2730034490000008</v>
      </c>
      <c r="M179" s="11">
        <f>VLOOKUP($B179,data!$B$3:$Q$15316,'diff expr 0 vs 3 mites'!M$8,FALSE)</f>
        <v>3.001541858</v>
      </c>
      <c r="N179" s="11">
        <f>VLOOKUP($B179,data!$B$3:$Q$15316,'diff expr 0 vs 3 mites'!N$8,FALSE)</f>
        <v>11.09641821</v>
      </c>
      <c r="O179" s="11">
        <f>VLOOKUP($B179,data!$B$3:$Q$15316,'diff expr 0 vs 3 mites'!O$8,FALSE)</f>
        <v>4.8910825640000004</v>
      </c>
      <c r="P179" s="11">
        <f>VLOOKUP($B179,data!$B$3:$Q$15316,'diff expr 0 vs 3 mites'!P$8,FALSE)</f>
        <v>8.407108933</v>
      </c>
      <c r="R179" s="27" t="s">
        <v>27749</v>
      </c>
      <c r="T179" s="2">
        <f t="shared" si="87"/>
        <v>4</v>
      </c>
      <c r="U179" s="2">
        <f t="shared" si="88"/>
        <v>3</v>
      </c>
      <c r="V179" s="2">
        <f t="shared" si="89"/>
        <v>6</v>
      </c>
      <c r="W179" s="2">
        <f t="shared" si="90"/>
        <v>1</v>
      </c>
      <c r="X179" s="2">
        <f t="shared" si="91"/>
        <v>7</v>
      </c>
      <c r="Y179" s="2">
        <f t="shared" si="92"/>
        <v>2</v>
      </c>
      <c r="Z179" s="2">
        <f t="shared" si="93"/>
        <v>9</v>
      </c>
      <c r="AA179" s="2">
        <f t="shared" si="94"/>
        <v>5</v>
      </c>
      <c r="AB179" s="2">
        <f t="shared" si="95"/>
        <v>8</v>
      </c>
      <c r="AC179" s="2"/>
      <c r="AD179" s="2">
        <f t="shared" si="96"/>
        <v>0</v>
      </c>
      <c r="AE179" s="2">
        <f t="shared" si="97"/>
        <v>0</v>
      </c>
      <c r="AF179" s="2">
        <f t="shared" si="98"/>
        <v>0</v>
      </c>
      <c r="AG179" s="2">
        <f t="shared" si="99"/>
        <v>0</v>
      </c>
      <c r="AH179" s="2">
        <f t="shared" si="100"/>
        <v>0</v>
      </c>
      <c r="AI179" s="2">
        <f t="shared" si="101"/>
        <v>0</v>
      </c>
      <c r="AJ179" s="2">
        <f t="shared" si="102"/>
        <v>0</v>
      </c>
      <c r="AK179" s="2">
        <f t="shared" si="103"/>
        <v>0</v>
      </c>
      <c r="AL179" s="2">
        <f t="shared" si="104"/>
        <v>0</v>
      </c>
      <c r="AM179" s="2"/>
      <c r="AN179" s="2">
        <f t="shared" si="105"/>
        <v>4</v>
      </c>
      <c r="AO179" s="2">
        <f t="shared" si="106"/>
        <v>3</v>
      </c>
      <c r="AP179" s="2">
        <f t="shared" si="107"/>
        <v>6</v>
      </c>
      <c r="AQ179" s="2">
        <f t="shared" si="108"/>
        <v>1</v>
      </c>
      <c r="AR179" s="2">
        <f t="shared" si="109"/>
        <v>7</v>
      </c>
      <c r="AS179" s="2">
        <f t="shared" si="110"/>
        <v>2</v>
      </c>
      <c r="AT179" s="2">
        <f t="shared" si="111"/>
        <v>9</v>
      </c>
      <c r="AU179" s="2">
        <f t="shared" si="112"/>
        <v>5</v>
      </c>
      <c r="AV179" s="2">
        <f t="shared" si="113"/>
        <v>8</v>
      </c>
      <c r="AW179" s="2"/>
      <c r="AX179" s="5">
        <f t="shared" si="114"/>
        <v>4</v>
      </c>
      <c r="AY179" s="2">
        <f t="shared" si="115"/>
        <v>5</v>
      </c>
      <c r="AZ179" s="2">
        <f t="shared" si="116"/>
        <v>14</v>
      </c>
      <c r="BA179" s="2">
        <f t="shared" si="121"/>
        <v>31</v>
      </c>
      <c r="BB179" s="2">
        <f t="shared" si="122"/>
        <v>16</v>
      </c>
      <c r="BC179" s="2">
        <f t="shared" si="123"/>
        <v>4</v>
      </c>
      <c r="BD179" s="2">
        <f t="shared" si="124"/>
        <v>4</v>
      </c>
      <c r="BE179" s="19">
        <f t="shared" si="125"/>
        <v>10</v>
      </c>
      <c r="BF179" s="19">
        <f t="shared" si="126"/>
        <v>4.0824829046386304</v>
      </c>
      <c r="BG179" s="31">
        <f t="shared" si="127"/>
        <v>-1.4696938456699067</v>
      </c>
      <c r="BH179" s="32">
        <f t="shared" si="117"/>
        <v>7.0822345147568383E-2</v>
      </c>
      <c r="BI179" s="62">
        <f t="shared" si="118"/>
        <v>3.8873239436619716E-2</v>
      </c>
      <c r="BJ179" s="62" t="str">
        <f t="shared" si="128"/>
        <v/>
      </c>
      <c r="BK179" s="73" t="str">
        <f t="shared" si="129"/>
        <v/>
      </c>
      <c r="BM179" s="11">
        <f t="shared" si="119"/>
        <v>0.20785080652170768</v>
      </c>
    </row>
    <row r="180" spans="1:65">
      <c r="A180" s="30" t="s">
        <v>624</v>
      </c>
      <c r="B180" s="30" t="s">
        <v>625</v>
      </c>
      <c r="C180" s="30" t="s">
        <v>618</v>
      </c>
      <c r="D180" s="30" t="s">
        <v>619</v>
      </c>
      <c r="E180" s="30" t="s">
        <v>570</v>
      </c>
      <c r="F180" s="11" t="str">
        <f t="shared" si="120"/>
        <v>Immune syst</v>
      </c>
      <c r="H180" s="11">
        <f>VLOOKUP($B180,data!$B$3:$Q$15316,'diff expr 0 vs 3 mites'!H$8,FALSE)</f>
        <v>24.69914305</v>
      </c>
      <c r="I180" s="11">
        <f>VLOOKUP($B180,data!$B$3:$Q$15316,'diff expr 0 vs 3 mites'!I$8,FALSE)</f>
        <v>19.668077369999999</v>
      </c>
      <c r="J180" s="11">
        <f>VLOOKUP($B180,data!$B$3:$Q$15316,'diff expr 0 vs 3 mites'!J$8,FALSE)</f>
        <v>27.022916389999999</v>
      </c>
      <c r="K180" s="11">
        <f>VLOOKUP($B180,data!$B$3:$Q$15316,'diff expr 0 vs 3 mites'!K$8,FALSE)</f>
        <v>22.886934490000002</v>
      </c>
      <c r="L180" s="11">
        <f>VLOOKUP($B180,data!$B$3:$Q$15316,'diff expr 0 vs 3 mites'!L$8,FALSE)</f>
        <v>6.5514333310000001</v>
      </c>
      <c r="M180" s="11">
        <f>VLOOKUP($B180,data!$B$3:$Q$15316,'diff expr 0 vs 3 mites'!M$8,FALSE)</f>
        <v>13.74379751</v>
      </c>
      <c r="N180" s="11">
        <f>VLOOKUP($B180,data!$B$3:$Q$15316,'diff expr 0 vs 3 mites'!N$8,FALSE)</f>
        <v>7.5596709110000004</v>
      </c>
      <c r="O180" s="11">
        <f>VLOOKUP($B180,data!$B$3:$Q$15316,'diff expr 0 vs 3 mites'!O$8,FALSE)</f>
        <v>18.17812387</v>
      </c>
      <c r="P180" s="11">
        <f>VLOOKUP($B180,data!$B$3:$Q$15316,'diff expr 0 vs 3 mites'!P$8,FALSE)</f>
        <v>26.590422350000001</v>
      </c>
      <c r="R180" s="27" t="s">
        <v>27749</v>
      </c>
      <c r="T180" s="2">
        <f t="shared" si="87"/>
        <v>7</v>
      </c>
      <c r="U180" s="2">
        <f t="shared" si="88"/>
        <v>5</v>
      </c>
      <c r="V180" s="2">
        <f t="shared" si="89"/>
        <v>9</v>
      </c>
      <c r="W180" s="2">
        <f t="shared" si="90"/>
        <v>6</v>
      </c>
      <c r="X180" s="2">
        <f t="shared" si="91"/>
        <v>1</v>
      </c>
      <c r="Y180" s="2">
        <f t="shared" si="92"/>
        <v>3</v>
      </c>
      <c r="Z180" s="2">
        <f t="shared" si="93"/>
        <v>2</v>
      </c>
      <c r="AA180" s="2">
        <f t="shared" si="94"/>
        <v>4</v>
      </c>
      <c r="AB180" s="2">
        <f t="shared" si="95"/>
        <v>8</v>
      </c>
      <c r="AC180" s="2"/>
      <c r="AD180" s="2">
        <f t="shared" si="96"/>
        <v>0</v>
      </c>
      <c r="AE180" s="2">
        <f t="shared" si="97"/>
        <v>0</v>
      </c>
      <c r="AF180" s="2">
        <f t="shared" si="98"/>
        <v>0</v>
      </c>
      <c r="AG180" s="2">
        <f t="shared" si="99"/>
        <v>0</v>
      </c>
      <c r="AH180" s="2">
        <f t="shared" si="100"/>
        <v>0</v>
      </c>
      <c r="AI180" s="2">
        <f t="shared" si="101"/>
        <v>0</v>
      </c>
      <c r="AJ180" s="2">
        <f t="shared" si="102"/>
        <v>0</v>
      </c>
      <c r="AK180" s="2">
        <f t="shared" si="103"/>
        <v>0</v>
      </c>
      <c r="AL180" s="2">
        <f t="shared" si="104"/>
        <v>0</v>
      </c>
      <c r="AM180" s="2"/>
      <c r="AN180" s="2">
        <f t="shared" si="105"/>
        <v>7</v>
      </c>
      <c r="AO180" s="2">
        <f t="shared" si="106"/>
        <v>5</v>
      </c>
      <c r="AP180" s="2">
        <f t="shared" si="107"/>
        <v>9</v>
      </c>
      <c r="AQ180" s="2">
        <f t="shared" si="108"/>
        <v>6</v>
      </c>
      <c r="AR180" s="2">
        <f t="shared" si="109"/>
        <v>1</v>
      </c>
      <c r="AS180" s="2">
        <f t="shared" si="110"/>
        <v>3</v>
      </c>
      <c r="AT180" s="2">
        <f t="shared" si="111"/>
        <v>2</v>
      </c>
      <c r="AU180" s="2">
        <f t="shared" si="112"/>
        <v>4</v>
      </c>
      <c r="AV180" s="2">
        <f t="shared" si="113"/>
        <v>8</v>
      </c>
      <c r="AW180" s="2"/>
      <c r="AX180" s="5">
        <f t="shared" si="114"/>
        <v>4</v>
      </c>
      <c r="AY180" s="2">
        <f t="shared" si="115"/>
        <v>5</v>
      </c>
      <c r="AZ180" s="2">
        <f t="shared" si="116"/>
        <v>27</v>
      </c>
      <c r="BA180" s="2">
        <f t="shared" si="121"/>
        <v>18</v>
      </c>
      <c r="BB180" s="2">
        <f t="shared" si="122"/>
        <v>3</v>
      </c>
      <c r="BC180" s="2">
        <f t="shared" si="123"/>
        <v>17</v>
      </c>
      <c r="BD180" s="2">
        <f t="shared" si="124"/>
        <v>3</v>
      </c>
      <c r="BE180" s="19">
        <f t="shared" si="125"/>
        <v>10</v>
      </c>
      <c r="BF180" s="19">
        <f t="shared" si="126"/>
        <v>4.0824829046386304</v>
      </c>
      <c r="BG180" s="31">
        <f t="shared" si="127"/>
        <v>-1.7146428199482247</v>
      </c>
      <c r="BH180" s="32">
        <f t="shared" si="117"/>
        <v>4.3205366486849993E-2</v>
      </c>
      <c r="BI180" s="62">
        <f t="shared" si="118"/>
        <v>3.0422535211267605E-2</v>
      </c>
      <c r="BJ180" s="62" t="str">
        <f t="shared" si="128"/>
        <v/>
      </c>
      <c r="BK180" s="73" t="str">
        <f t="shared" si="129"/>
        <v/>
      </c>
      <c r="BM180" s="11">
        <f t="shared" si="119"/>
        <v>-0.21023923155486132</v>
      </c>
    </row>
    <row r="181" spans="1:65">
      <c r="A181" s="30" t="s">
        <v>626</v>
      </c>
      <c r="B181" s="30" t="s">
        <v>627</v>
      </c>
      <c r="C181" s="30" t="s">
        <v>628</v>
      </c>
      <c r="D181" s="30" t="s">
        <v>629</v>
      </c>
      <c r="E181" s="30" t="s">
        <v>570</v>
      </c>
      <c r="F181" s="11" t="str">
        <f t="shared" si="120"/>
        <v>Immune syst</v>
      </c>
      <c r="H181" s="11">
        <f>VLOOKUP($B181,data!$B$3:$Q$15316,'diff expr 0 vs 3 mites'!H$8,FALSE)</f>
        <v>0.72554399000000003</v>
      </c>
      <c r="I181" s="11">
        <f>VLOOKUP($B181,data!$B$3:$Q$15316,'diff expr 0 vs 3 mites'!I$8,FALSE)</f>
        <v>0.64708568700000002</v>
      </c>
      <c r="J181" s="11">
        <f>VLOOKUP($B181,data!$B$3:$Q$15316,'diff expr 0 vs 3 mites'!J$8,FALSE)</f>
        <v>0.31843198900000003</v>
      </c>
      <c r="K181" s="11">
        <f>VLOOKUP($B181,data!$B$3:$Q$15316,'diff expr 0 vs 3 mites'!K$8,FALSE)</f>
        <v>0.35010127899999999</v>
      </c>
      <c r="L181" s="11">
        <f>VLOOKUP($B181,data!$B$3:$Q$15316,'diff expr 0 vs 3 mites'!L$8,FALSE)</f>
        <v>1.796201132</v>
      </c>
      <c r="M181" s="11">
        <f>VLOOKUP($B181,data!$B$3:$Q$15316,'diff expr 0 vs 3 mites'!M$8,FALSE)</f>
        <v>0.73055499300000004</v>
      </c>
      <c r="N181" s="11">
        <f>VLOOKUP($B181,data!$B$3:$Q$15316,'diff expr 0 vs 3 mites'!N$8,FALSE)</f>
        <v>3.1089432110000002</v>
      </c>
      <c r="O181" s="11">
        <f>VLOOKUP($B181,data!$B$3:$Q$15316,'diff expr 0 vs 3 mites'!O$8,FALSE)</f>
        <v>1.0763311929999999</v>
      </c>
      <c r="P181" s="11">
        <f>VLOOKUP($B181,data!$B$3:$Q$15316,'diff expr 0 vs 3 mites'!P$8,FALSE)</f>
        <v>1.5009388480000001</v>
      </c>
      <c r="R181" s="27" t="s">
        <v>27749</v>
      </c>
      <c r="T181" s="2">
        <f t="shared" si="87"/>
        <v>4</v>
      </c>
      <c r="U181" s="2">
        <f t="shared" si="88"/>
        <v>3</v>
      </c>
      <c r="V181" s="2">
        <f t="shared" si="89"/>
        <v>1</v>
      </c>
      <c r="W181" s="2">
        <f t="shared" si="90"/>
        <v>2</v>
      </c>
      <c r="X181" s="2">
        <f t="shared" si="91"/>
        <v>8</v>
      </c>
      <c r="Y181" s="2">
        <f t="shared" si="92"/>
        <v>5</v>
      </c>
      <c r="Z181" s="2">
        <f t="shared" si="93"/>
        <v>9</v>
      </c>
      <c r="AA181" s="2">
        <f t="shared" si="94"/>
        <v>6</v>
      </c>
      <c r="AB181" s="2">
        <f t="shared" si="95"/>
        <v>7</v>
      </c>
      <c r="AC181" s="2"/>
      <c r="AD181" s="2">
        <f t="shared" si="96"/>
        <v>0</v>
      </c>
      <c r="AE181" s="2">
        <f t="shared" si="97"/>
        <v>0</v>
      </c>
      <c r="AF181" s="2">
        <f t="shared" si="98"/>
        <v>0</v>
      </c>
      <c r="AG181" s="2">
        <f t="shared" si="99"/>
        <v>0</v>
      </c>
      <c r="AH181" s="2">
        <f t="shared" si="100"/>
        <v>0</v>
      </c>
      <c r="AI181" s="2">
        <f t="shared" si="101"/>
        <v>0</v>
      </c>
      <c r="AJ181" s="2">
        <f t="shared" si="102"/>
        <v>0</v>
      </c>
      <c r="AK181" s="2">
        <f t="shared" si="103"/>
        <v>0</v>
      </c>
      <c r="AL181" s="2">
        <f t="shared" si="104"/>
        <v>0</v>
      </c>
      <c r="AM181" s="2"/>
      <c r="AN181" s="2">
        <f t="shared" si="105"/>
        <v>4</v>
      </c>
      <c r="AO181" s="2">
        <f t="shared" si="106"/>
        <v>3</v>
      </c>
      <c r="AP181" s="2">
        <f t="shared" si="107"/>
        <v>1</v>
      </c>
      <c r="AQ181" s="2">
        <f t="shared" si="108"/>
        <v>2</v>
      </c>
      <c r="AR181" s="2">
        <f t="shared" si="109"/>
        <v>8</v>
      </c>
      <c r="AS181" s="2">
        <f t="shared" si="110"/>
        <v>5</v>
      </c>
      <c r="AT181" s="2">
        <f t="shared" si="111"/>
        <v>9</v>
      </c>
      <c r="AU181" s="2">
        <f t="shared" si="112"/>
        <v>6</v>
      </c>
      <c r="AV181" s="2">
        <f t="shared" si="113"/>
        <v>7</v>
      </c>
      <c r="AW181" s="2"/>
      <c r="AX181" s="5">
        <f t="shared" si="114"/>
        <v>4</v>
      </c>
      <c r="AY181" s="2">
        <f t="shared" si="115"/>
        <v>5</v>
      </c>
      <c r="AZ181" s="2">
        <f t="shared" si="116"/>
        <v>10</v>
      </c>
      <c r="BA181" s="2">
        <f t="shared" si="121"/>
        <v>35</v>
      </c>
      <c r="BB181" s="2">
        <f t="shared" si="122"/>
        <v>20</v>
      </c>
      <c r="BC181" s="2">
        <f t="shared" si="123"/>
        <v>0</v>
      </c>
      <c r="BD181" s="2">
        <f t="shared" si="124"/>
        <v>0</v>
      </c>
      <c r="BE181" s="19">
        <f t="shared" si="125"/>
        <v>10</v>
      </c>
      <c r="BF181" s="19">
        <f t="shared" si="126"/>
        <v>4.0824829046386304</v>
      </c>
      <c r="BG181" s="31">
        <f t="shared" si="127"/>
        <v>-2.4494897427831779</v>
      </c>
      <c r="BH181" s="32">
        <f t="shared" si="117"/>
        <v>7.1529392177148241E-3</v>
      </c>
      <c r="BI181" s="62">
        <f t="shared" si="118"/>
        <v>2.8169014084507044E-4</v>
      </c>
      <c r="BJ181" s="62" t="str">
        <f t="shared" si="128"/>
        <v/>
      </c>
      <c r="BK181" s="73" t="str">
        <f t="shared" si="129"/>
        <v>sign</v>
      </c>
      <c r="BM181" s="11">
        <f t="shared" si="119"/>
        <v>0.5077125148977728</v>
      </c>
    </row>
    <row r="182" spans="1:65">
      <c r="A182" s="30" t="s">
        <v>630</v>
      </c>
      <c r="B182" s="30" t="s">
        <v>631</v>
      </c>
      <c r="C182" s="30" t="s">
        <v>632</v>
      </c>
      <c r="D182" s="30" t="s">
        <v>633</v>
      </c>
      <c r="E182" s="30" t="s">
        <v>570</v>
      </c>
      <c r="F182" s="11" t="str">
        <f t="shared" si="120"/>
        <v>Immune syst</v>
      </c>
      <c r="H182" s="11">
        <f>VLOOKUP($B182,data!$B$3:$Q$15316,'diff expr 0 vs 3 mites'!H$8,FALSE)</f>
        <v>1.825037435</v>
      </c>
      <c r="I182" s="11">
        <f>VLOOKUP($B182,data!$B$3:$Q$15316,'diff expr 0 vs 3 mites'!I$8,FALSE)</f>
        <v>1.178377778</v>
      </c>
      <c r="J182" s="11">
        <f>VLOOKUP($B182,data!$B$3:$Q$15316,'diff expr 0 vs 3 mites'!J$8,FALSE)</f>
        <v>0.98724351700000001</v>
      </c>
      <c r="K182" s="11">
        <f>VLOOKUP($B182,data!$B$3:$Q$15316,'diff expr 0 vs 3 mites'!K$8,FALSE)</f>
        <v>1.1094787450000001</v>
      </c>
      <c r="L182" s="11">
        <f>VLOOKUP($B182,data!$B$3:$Q$15316,'diff expr 0 vs 3 mites'!L$8,FALSE)</f>
        <v>138.16101829999999</v>
      </c>
      <c r="M182" s="11">
        <f>VLOOKUP($B182,data!$B$3:$Q$15316,'diff expr 0 vs 3 mites'!M$8,FALSE)</f>
        <v>3.5811114829999999</v>
      </c>
      <c r="N182" s="11">
        <f>VLOOKUP($B182,data!$B$3:$Q$15316,'diff expr 0 vs 3 mites'!N$8,FALSE)</f>
        <v>166.4080045</v>
      </c>
      <c r="O182" s="11">
        <f>VLOOKUP($B182,data!$B$3:$Q$15316,'diff expr 0 vs 3 mites'!O$8,FALSE)</f>
        <v>1.1886806400000001</v>
      </c>
      <c r="P182" s="11">
        <f>VLOOKUP($B182,data!$B$3:$Q$15316,'diff expr 0 vs 3 mites'!P$8,FALSE)</f>
        <v>40.482432189999997</v>
      </c>
      <c r="R182" s="27" t="s">
        <v>27749</v>
      </c>
      <c r="T182" s="2">
        <f t="shared" si="87"/>
        <v>5</v>
      </c>
      <c r="U182" s="2">
        <f t="shared" si="88"/>
        <v>3</v>
      </c>
      <c r="V182" s="2">
        <f t="shared" si="89"/>
        <v>1</v>
      </c>
      <c r="W182" s="2">
        <f t="shared" si="90"/>
        <v>2</v>
      </c>
      <c r="X182" s="2">
        <f t="shared" si="91"/>
        <v>8</v>
      </c>
      <c r="Y182" s="2">
        <f t="shared" si="92"/>
        <v>6</v>
      </c>
      <c r="Z182" s="2">
        <f t="shared" si="93"/>
        <v>9</v>
      </c>
      <c r="AA182" s="2">
        <f t="shared" si="94"/>
        <v>4</v>
      </c>
      <c r="AB182" s="2">
        <f t="shared" si="95"/>
        <v>7</v>
      </c>
      <c r="AC182" s="2"/>
      <c r="AD182" s="2">
        <f t="shared" si="96"/>
        <v>0</v>
      </c>
      <c r="AE182" s="2">
        <f t="shared" si="97"/>
        <v>0</v>
      </c>
      <c r="AF182" s="2">
        <f t="shared" si="98"/>
        <v>0</v>
      </c>
      <c r="AG182" s="2">
        <f t="shared" si="99"/>
        <v>0</v>
      </c>
      <c r="AH182" s="2">
        <f t="shared" si="100"/>
        <v>0</v>
      </c>
      <c r="AI182" s="2">
        <f t="shared" si="101"/>
        <v>0</v>
      </c>
      <c r="AJ182" s="2">
        <f t="shared" si="102"/>
        <v>0</v>
      </c>
      <c r="AK182" s="2">
        <f t="shared" si="103"/>
        <v>0</v>
      </c>
      <c r="AL182" s="2">
        <f t="shared" si="104"/>
        <v>0</v>
      </c>
      <c r="AM182" s="2"/>
      <c r="AN182" s="2">
        <f t="shared" si="105"/>
        <v>5</v>
      </c>
      <c r="AO182" s="2">
        <f t="shared" si="106"/>
        <v>3</v>
      </c>
      <c r="AP182" s="2">
        <f t="shared" si="107"/>
        <v>1</v>
      </c>
      <c r="AQ182" s="2">
        <f t="shared" si="108"/>
        <v>2</v>
      </c>
      <c r="AR182" s="2">
        <f t="shared" si="109"/>
        <v>8</v>
      </c>
      <c r="AS182" s="2">
        <f t="shared" si="110"/>
        <v>6</v>
      </c>
      <c r="AT182" s="2">
        <f t="shared" si="111"/>
        <v>9</v>
      </c>
      <c r="AU182" s="2">
        <f t="shared" si="112"/>
        <v>4</v>
      </c>
      <c r="AV182" s="2">
        <f t="shared" si="113"/>
        <v>7</v>
      </c>
      <c r="AW182" s="2"/>
      <c r="AX182" s="5">
        <f t="shared" si="114"/>
        <v>4</v>
      </c>
      <c r="AY182" s="2">
        <f t="shared" si="115"/>
        <v>5</v>
      </c>
      <c r="AZ182" s="2">
        <f t="shared" si="116"/>
        <v>11</v>
      </c>
      <c r="BA182" s="2">
        <f t="shared" si="121"/>
        <v>34</v>
      </c>
      <c r="BB182" s="2">
        <f t="shared" si="122"/>
        <v>19</v>
      </c>
      <c r="BC182" s="2">
        <f t="shared" si="123"/>
        <v>1</v>
      </c>
      <c r="BD182" s="2">
        <f t="shared" si="124"/>
        <v>1</v>
      </c>
      <c r="BE182" s="19">
        <f t="shared" si="125"/>
        <v>10</v>
      </c>
      <c r="BF182" s="19">
        <f t="shared" si="126"/>
        <v>4.0824829046386304</v>
      </c>
      <c r="BG182" s="31">
        <f t="shared" si="127"/>
        <v>-2.2045407685048604</v>
      </c>
      <c r="BH182" s="32">
        <f t="shared" si="117"/>
        <v>1.3743168055755161E-2</v>
      </c>
      <c r="BI182" s="62">
        <f t="shared" si="118"/>
        <v>1.4366197183098593E-2</v>
      </c>
      <c r="BJ182" s="62">
        <f t="shared" si="128"/>
        <v>1.3743168055755161E-2</v>
      </c>
      <c r="BK182" s="73" t="str">
        <f t="shared" si="129"/>
        <v>sign</v>
      </c>
      <c r="BM182" s="11">
        <f t="shared" si="119"/>
        <v>1.7393542879732413</v>
      </c>
    </row>
    <row r="183" spans="1:65">
      <c r="A183" s="30" t="s">
        <v>634</v>
      </c>
      <c r="B183" s="30" t="s">
        <v>635</v>
      </c>
      <c r="C183" s="30" t="s">
        <v>614</v>
      </c>
      <c r="D183" s="30" t="s">
        <v>615</v>
      </c>
      <c r="E183" s="30" t="s">
        <v>570</v>
      </c>
      <c r="F183" s="11" t="str">
        <f t="shared" si="120"/>
        <v>Immune syst</v>
      </c>
      <c r="H183" s="11">
        <f>VLOOKUP($B183,data!$B$3:$Q$15316,'diff expr 0 vs 3 mites'!H$8,FALSE)</f>
        <v>96.320951519999994</v>
      </c>
      <c r="I183" s="11">
        <f>VLOOKUP($B183,data!$B$3:$Q$15316,'diff expr 0 vs 3 mites'!I$8,FALSE)</f>
        <v>119.78629859999999</v>
      </c>
      <c r="J183" s="11">
        <f>VLOOKUP($B183,data!$B$3:$Q$15316,'diff expr 0 vs 3 mites'!J$8,FALSE)</f>
        <v>136.7693831</v>
      </c>
      <c r="K183" s="11">
        <f>VLOOKUP($B183,data!$B$3:$Q$15316,'diff expr 0 vs 3 mites'!K$8,FALSE)</f>
        <v>162.40512369999999</v>
      </c>
      <c r="L183" s="11">
        <f>VLOOKUP($B183,data!$B$3:$Q$15316,'diff expr 0 vs 3 mites'!L$8,FALSE)</f>
        <v>48.610399200000003</v>
      </c>
      <c r="M183" s="11">
        <f>VLOOKUP($B183,data!$B$3:$Q$15316,'diff expr 0 vs 3 mites'!M$8,FALSE)</f>
        <v>16.04086925</v>
      </c>
      <c r="N183" s="11">
        <f>VLOOKUP($B183,data!$B$3:$Q$15316,'diff expr 0 vs 3 mites'!N$8,FALSE)</f>
        <v>22.868004509999999</v>
      </c>
      <c r="O183" s="11">
        <f>VLOOKUP($B183,data!$B$3:$Q$15316,'diff expr 0 vs 3 mites'!O$8,FALSE)</f>
        <v>47.696923699999999</v>
      </c>
      <c r="P183" s="11">
        <f>VLOOKUP($B183,data!$B$3:$Q$15316,'diff expr 0 vs 3 mites'!P$8,FALSE)</f>
        <v>187.47575800000001</v>
      </c>
      <c r="R183" s="27" t="s">
        <v>27749</v>
      </c>
      <c r="T183" s="2">
        <f t="shared" si="87"/>
        <v>5</v>
      </c>
      <c r="U183" s="2">
        <f t="shared" si="88"/>
        <v>6</v>
      </c>
      <c r="V183" s="2">
        <f t="shared" si="89"/>
        <v>7</v>
      </c>
      <c r="W183" s="2">
        <f t="shared" si="90"/>
        <v>8</v>
      </c>
      <c r="X183" s="2">
        <f t="shared" si="91"/>
        <v>4</v>
      </c>
      <c r="Y183" s="2">
        <f t="shared" si="92"/>
        <v>1</v>
      </c>
      <c r="Z183" s="2">
        <f t="shared" si="93"/>
        <v>2</v>
      </c>
      <c r="AA183" s="2">
        <f t="shared" si="94"/>
        <v>3</v>
      </c>
      <c r="AB183" s="2">
        <f t="shared" si="95"/>
        <v>9</v>
      </c>
      <c r="AC183" s="2"/>
      <c r="AD183" s="2">
        <f t="shared" si="96"/>
        <v>0</v>
      </c>
      <c r="AE183" s="2">
        <f t="shared" si="97"/>
        <v>0</v>
      </c>
      <c r="AF183" s="2">
        <f t="shared" si="98"/>
        <v>0</v>
      </c>
      <c r="AG183" s="2">
        <f t="shared" si="99"/>
        <v>0</v>
      </c>
      <c r="AH183" s="2">
        <f t="shared" si="100"/>
        <v>0</v>
      </c>
      <c r="AI183" s="2">
        <f t="shared" si="101"/>
        <v>0</v>
      </c>
      <c r="AJ183" s="2">
        <f t="shared" si="102"/>
        <v>0</v>
      </c>
      <c r="AK183" s="2">
        <f t="shared" si="103"/>
        <v>0</v>
      </c>
      <c r="AL183" s="2">
        <f t="shared" si="104"/>
        <v>0</v>
      </c>
      <c r="AM183" s="2"/>
      <c r="AN183" s="2">
        <f t="shared" si="105"/>
        <v>5</v>
      </c>
      <c r="AO183" s="2">
        <f t="shared" si="106"/>
        <v>6</v>
      </c>
      <c r="AP183" s="2">
        <f t="shared" si="107"/>
        <v>7</v>
      </c>
      <c r="AQ183" s="2">
        <f t="shared" si="108"/>
        <v>8</v>
      </c>
      <c r="AR183" s="2">
        <f t="shared" si="109"/>
        <v>4</v>
      </c>
      <c r="AS183" s="2">
        <f t="shared" si="110"/>
        <v>1</v>
      </c>
      <c r="AT183" s="2">
        <f t="shared" si="111"/>
        <v>2</v>
      </c>
      <c r="AU183" s="2">
        <f t="shared" si="112"/>
        <v>3</v>
      </c>
      <c r="AV183" s="2">
        <f t="shared" si="113"/>
        <v>9</v>
      </c>
      <c r="AW183" s="2"/>
      <c r="AX183" s="5">
        <f t="shared" si="114"/>
        <v>4</v>
      </c>
      <c r="AY183" s="2">
        <f t="shared" si="115"/>
        <v>5</v>
      </c>
      <c r="AZ183" s="2">
        <f t="shared" si="116"/>
        <v>26</v>
      </c>
      <c r="BA183" s="2">
        <f t="shared" si="121"/>
        <v>19</v>
      </c>
      <c r="BB183" s="2">
        <f t="shared" si="122"/>
        <v>4</v>
      </c>
      <c r="BC183" s="2">
        <f t="shared" si="123"/>
        <v>16</v>
      </c>
      <c r="BD183" s="2">
        <f t="shared" si="124"/>
        <v>4</v>
      </c>
      <c r="BE183" s="19">
        <f t="shared" si="125"/>
        <v>10</v>
      </c>
      <c r="BF183" s="19">
        <f t="shared" si="126"/>
        <v>4.0824829046386304</v>
      </c>
      <c r="BG183" s="31">
        <f t="shared" si="127"/>
        <v>-1.4696938456699067</v>
      </c>
      <c r="BH183" s="32">
        <f t="shared" si="117"/>
        <v>7.0822345147568383E-2</v>
      </c>
      <c r="BI183" s="62">
        <f t="shared" si="118"/>
        <v>3.8873239436619716E-2</v>
      </c>
      <c r="BJ183" s="62" t="str">
        <f t="shared" si="128"/>
        <v/>
      </c>
      <c r="BK183" s="73" t="str">
        <f t="shared" si="129"/>
        <v/>
      </c>
      <c r="BM183" s="11">
        <f t="shared" si="119"/>
        <v>-0.30016664221167277</v>
      </c>
    </row>
    <row r="184" spans="1:65">
      <c r="A184" s="30" t="s">
        <v>636</v>
      </c>
      <c r="B184" s="30" t="s">
        <v>637</v>
      </c>
      <c r="C184" s="30" t="s">
        <v>638</v>
      </c>
      <c r="D184" s="30" t="s">
        <v>639</v>
      </c>
      <c r="E184" s="30" t="s">
        <v>570</v>
      </c>
      <c r="F184" s="11" t="str">
        <f t="shared" si="120"/>
        <v>Immune syst</v>
      </c>
      <c r="H184" s="11">
        <f>VLOOKUP($B184,data!$B$3:$Q$15316,'diff expr 0 vs 3 mites'!H$8,FALSE)</f>
        <v>64.135307890000007</v>
      </c>
      <c r="I184" s="11">
        <f>VLOOKUP($B184,data!$B$3:$Q$15316,'diff expr 0 vs 3 mites'!I$8,FALSE)</f>
        <v>34.493262590000001</v>
      </c>
      <c r="J184" s="11">
        <f>VLOOKUP($B184,data!$B$3:$Q$15316,'diff expr 0 vs 3 mites'!J$8,FALSE)</f>
        <v>197.60736420000001</v>
      </c>
      <c r="K184" s="11">
        <f>VLOOKUP($B184,data!$B$3:$Q$15316,'diff expr 0 vs 3 mites'!K$8,FALSE)</f>
        <v>45.579880559999999</v>
      </c>
      <c r="L184" s="11">
        <f>VLOOKUP($B184,data!$B$3:$Q$15316,'diff expr 0 vs 3 mites'!L$8,FALSE)</f>
        <v>16.986212779999999</v>
      </c>
      <c r="M184" s="11">
        <f>VLOOKUP($B184,data!$B$3:$Q$15316,'diff expr 0 vs 3 mites'!M$8,FALSE)</f>
        <v>57.63393593</v>
      </c>
      <c r="N184" s="11">
        <f>VLOOKUP($B184,data!$B$3:$Q$15316,'diff expr 0 vs 3 mites'!N$8,FALSE)</f>
        <v>44.419656269999997</v>
      </c>
      <c r="O184" s="11">
        <f>VLOOKUP($B184,data!$B$3:$Q$15316,'diff expr 0 vs 3 mites'!O$8,FALSE)</f>
        <v>87.78933653</v>
      </c>
      <c r="P184" s="11">
        <f>VLOOKUP($B184,data!$B$3:$Q$15316,'diff expr 0 vs 3 mites'!P$8,FALSE)</f>
        <v>154.7421219</v>
      </c>
      <c r="R184" s="27" t="s">
        <v>27749</v>
      </c>
      <c r="T184" s="2">
        <f t="shared" si="87"/>
        <v>6</v>
      </c>
      <c r="U184" s="2">
        <f t="shared" si="88"/>
        <v>2</v>
      </c>
      <c r="V184" s="2">
        <f t="shared" si="89"/>
        <v>9</v>
      </c>
      <c r="W184" s="2">
        <f t="shared" si="90"/>
        <v>4</v>
      </c>
      <c r="X184" s="2">
        <f t="shared" si="91"/>
        <v>1</v>
      </c>
      <c r="Y184" s="2">
        <f t="shared" si="92"/>
        <v>5</v>
      </c>
      <c r="Z184" s="2">
        <f t="shared" si="93"/>
        <v>3</v>
      </c>
      <c r="AA184" s="2">
        <f t="shared" si="94"/>
        <v>7</v>
      </c>
      <c r="AB184" s="2">
        <f t="shared" si="95"/>
        <v>8</v>
      </c>
      <c r="AC184" s="2"/>
      <c r="AD184" s="2">
        <f t="shared" si="96"/>
        <v>0</v>
      </c>
      <c r="AE184" s="2">
        <f t="shared" si="97"/>
        <v>0</v>
      </c>
      <c r="AF184" s="2">
        <f t="shared" si="98"/>
        <v>0</v>
      </c>
      <c r="AG184" s="2">
        <f t="shared" si="99"/>
        <v>0</v>
      </c>
      <c r="AH184" s="2">
        <f t="shared" si="100"/>
        <v>0</v>
      </c>
      <c r="AI184" s="2">
        <f t="shared" si="101"/>
        <v>0</v>
      </c>
      <c r="AJ184" s="2">
        <f t="shared" si="102"/>
        <v>0</v>
      </c>
      <c r="AK184" s="2">
        <f t="shared" si="103"/>
        <v>0</v>
      </c>
      <c r="AL184" s="2">
        <f t="shared" si="104"/>
        <v>0</v>
      </c>
      <c r="AM184" s="2"/>
      <c r="AN184" s="2">
        <f t="shared" si="105"/>
        <v>6</v>
      </c>
      <c r="AO184" s="2">
        <f t="shared" si="106"/>
        <v>2</v>
      </c>
      <c r="AP184" s="2">
        <f t="shared" si="107"/>
        <v>9</v>
      </c>
      <c r="AQ184" s="2">
        <f t="shared" si="108"/>
        <v>4</v>
      </c>
      <c r="AR184" s="2">
        <f t="shared" si="109"/>
        <v>1</v>
      </c>
      <c r="AS184" s="2">
        <f t="shared" si="110"/>
        <v>5</v>
      </c>
      <c r="AT184" s="2">
        <f t="shared" si="111"/>
        <v>3</v>
      </c>
      <c r="AU184" s="2">
        <f t="shared" si="112"/>
        <v>7</v>
      </c>
      <c r="AV184" s="2">
        <f t="shared" si="113"/>
        <v>8</v>
      </c>
      <c r="AW184" s="2"/>
      <c r="AX184" s="5">
        <f t="shared" si="114"/>
        <v>4</v>
      </c>
      <c r="AY184" s="2">
        <f t="shared" si="115"/>
        <v>5</v>
      </c>
      <c r="AZ184" s="2">
        <f t="shared" si="116"/>
        <v>21</v>
      </c>
      <c r="BA184" s="2">
        <f t="shared" si="121"/>
        <v>24</v>
      </c>
      <c r="BB184" s="2">
        <f t="shared" si="122"/>
        <v>9</v>
      </c>
      <c r="BC184" s="2">
        <f t="shared" si="123"/>
        <v>11</v>
      </c>
      <c r="BD184" s="2">
        <f t="shared" si="124"/>
        <v>9</v>
      </c>
      <c r="BE184" s="19">
        <f t="shared" si="125"/>
        <v>10</v>
      </c>
      <c r="BF184" s="19">
        <f t="shared" si="126"/>
        <v>4.0824829046386304</v>
      </c>
      <c r="BG184" s="31">
        <f t="shared" si="127"/>
        <v>-0.2449489742783178</v>
      </c>
      <c r="BH184" s="32">
        <f t="shared" si="117"/>
        <v>0.40324797025367004</v>
      </c>
      <c r="BI184" s="62">
        <f t="shared" si="118"/>
        <v>8.873239436619719E-2</v>
      </c>
      <c r="BJ184" s="62" t="str">
        <f t="shared" si="128"/>
        <v/>
      </c>
      <c r="BK184" s="73" t="str">
        <f t="shared" si="129"/>
        <v/>
      </c>
      <c r="BM184" s="11">
        <f t="shared" si="119"/>
        <v>-7.2508259165720235E-2</v>
      </c>
    </row>
    <row r="185" spans="1:65">
      <c r="A185" s="30" t="s">
        <v>640</v>
      </c>
      <c r="B185" s="30" t="s">
        <v>641</v>
      </c>
      <c r="C185" s="30" t="s">
        <v>642</v>
      </c>
      <c r="D185" s="30" t="s">
        <v>643</v>
      </c>
      <c r="E185" s="30" t="s">
        <v>570</v>
      </c>
      <c r="F185" s="11" t="str">
        <f t="shared" si="120"/>
        <v>Immune syst</v>
      </c>
      <c r="H185" s="11">
        <f>VLOOKUP($B185,data!$B$3:$Q$15316,'diff expr 0 vs 3 mites'!H$8,FALSE)</f>
        <v>314.6458063</v>
      </c>
      <c r="I185" s="11">
        <f>VLOOKUP($B185,data!$B$3:$Q$15316,'diff expr 0 vs 3 mites'!I$8,FALSE)</f>
        <v>209.17253249999999</v>
      </c>
      <c r="J185" s="11">
        <f>VLOOKUP($B185,data!$B$3:$Q$15316,'diff expr 0 vs 3 mites'!J$8,FALSE)</f>
        <v>221.99480109999999</v>
      </c>
      <c r="K185" s="11">
        <f>VLOOKUP($B185,data!$B$3:$Q$15316,'diff expr 0 vs 3 mites'!K$8,FALSE)</f>
        <v>308.62430610000001</v>
      </c>
      <c r="L185" s="11">
        <f>VLOOKUP($B185,data!$B$3:$Q$15316,'diff expr 0 vs 3 mites'!L$8,FALSE)</f>
        <v>1242.232197</v>
      </c>
      <c r="M185" s="11">
        <f>VLOOKUP($B185,data!$B$3:$Q$15316,'diff expr 0 vs 3 mites'!M$8,FALSE)</f>
        <v>124.0937507</v>
      </c>
      <c r="N185" s="11">
        <f>VLOOKUP($B185,data!$B$3:$Q$15316,'diff expr 0 vs 3 mites'!N$8,FALSE)</f>
        <v>1000.059583</v>
      </c>
      <c r="O185" s="11">
        <f>VLOOKUP($B185,data!$B$3:$Q$15316,'diff expr 0 vs 3 mites'!O$8,FALSE)</f>
        <v>112.7828315</v>
      </c>
      <c r="P185" s="11">
        <f>VLOOKUP($B185,data!$B$3:$Q$15316,'diff expr 0 vs 3 mites'!P$8,FALSE)</f>
        <v>934.45827010000005</v>
      </c>
      <c r="R185" s="27" t="s">
        <v>27749</v>
      </c>
      <c r="T185" s="2">
        <f t="shared" si="87"/>
        <v>6</v>
      </c>
      <c r="U185" s="2">
        <f t="shared" si="88"/>
        <v>3</v>
      </c>
      <c r="V185" s="2">
        <f t="shared" si="89"/>
        <v>4</v>
      </c>
      <c r="W185" s="2">
        <f t="shared" si="90"/>
        <v>5</v>
      </c>
      <c r="X185" s="2">
        <f t="shared" si="91"/>
        <v>9</v>
      </c>
      <c r="Y185" s="2">
        <f t="shared" si="92"/>
        <v>2</v>
      </c>
      <c r="Z185" s="2">
        <f t="shared" si="93"/>
        <v>8</v>
      </c>
      <c r="AA185" s="2">
        <f t="shared" si="94"/>
        <v>1</v>
      </c>
      <c r="AB185" s="2">
        <f t="shared" si="95"/>
        <v>7</v>
      </c>
      <c r="AC185" s="2"/>
      <c r="AD185" s="2">
        <f t="shared" si="96"/>
        <v>0</v>
      </c>
      <c r="AE185" s="2">
        <f t="shared" si="97"/>
        <v>0</v>
      </c>
      <c r="AF185" s="2">
        <f t="shared" si="98"/>
        <v>0</v>
      </c>
      <c r="AG185" s="2">
        <f t="shared" si="99"/>
        <v>0</v>
      </c>
      <c r="AH185" s="2">
        <f t="shared" si="100"/>
        <v>0</v>
      </c>
      <c r="AI185" s="2">
        <f t="shared" si="101"/>
        <v>0</v>
      </c>
      <c r="AJ185" s="2">
        <f t="shared" si="102"/>
        <v>0</v>
      </c>
      <c r="AK185" s="2">
        <f t="shared" si="103"/>
        <v>0</v>
      </c>
      <c r="AL185" s="2">
        <f t="shared" si="104"/>
        <v>0</v>
      </c>
      <c r="AM185" s="2"/>
      <c r="AN185" s="2">
        <f t="shared" si="105"/>
        <v>6</v>
      </c>
      <c r="AO185" s="2">
        <f t="shared" si="106"/>
        <v>3</v>
      </c>
      <c r="AP185" s="2">
        <f t="shared" si="107"/>
        <v>4</v>
      </c>
      <c r="AQ185" s="2">
        <f t="shared" si="108"/>
        <v>5</v>
      </c>
      <c r="AR185" s="2">
        <f t="shared" si="109"/>
        <v>9</v>
      </c>
      <c r="AS185" s="2">
        <f t="shared" si="110"/>
        <v>2</v>
      </c>
      <c r="AT185" s="2">
        <f t="shared" si="111"/>
        <v>8</v>
      </c>
      <c r="AU185" s="2">
        <f t="shared" si="112"/>
        <v>1</v>
      </c>
      <c r="AV185" s="2">
        <f t="shared" si="113"/>
        <v>7</v>
      </c>
      <c r="AW185" s="2"/>
      <c r="AX185" s="5">
        <f t="shared" si="114"/>
        <v>4</v>
      </c>
      <c r="AY185" s="2">
        <f t="shared" si="115"/>
        <v>5</v>
      </c>
      <c r="AZ185" s="2">
        <f t="shared" si="116"/>
        <v>18</v>
      </c>
      <c r="BA185" s="2">
        <f t="shared" si="121"/>
        <v>27</v>
      </c>
      <c r="BB185" s="2">
        <f t="shared" si="122"/>
        <v>12</v>
      </c>
      <c r="BC185" s="2">
        <f t="shared" si="123"/>
        <v>8</v>
      </c>
      <c r="BD185" s="2">
        <f t="shared" si="124"/>
        <v>8</v>
      </c>
      <c r="BE185" s="19">
        <f t="shared" si="125"/>
        <v>10</v>
      </c>
      <c r="BF185" s="19">
        <f t="shared" si="126"/>
        <v>4.0824829046386304</v>
      </c>
      <c r="BG185" s="31">
        <f t="shared" si="127"/>
        <v>-0.4898979485566356</v>
      </c>
      <c r="BH185" s="32">
        <f t="shared" si="117"/>
        <v>0.31210305738320299</v>
      </c>
      <c r="BI185" s="62">
        <f t="shared" si="118"/>
        <v>7.6619718309859156E-2</v>
      </c>
      <c r="BJ185" s="62" t="str">
        <f t="shared" si="128"/>
        <v/>
      </c>
      <c r="BK185" s="73" t="str">
        <f t="shared" si="129"/>
        <v/>
      </c>
      <c r="BM185" s="11">
        <f t="shared" si="119"/>
        <v>0.41328518459216729</v>
      </c>
    </row>
    <row r="186" spans="1:65">
      <c r="A186" s="30" t="s">
        <v>644</v>
      </c>
      <c r="B186" s="30" t="s">
        <v>645</v>
      </c>
      <c r="C186" s="30" t="s">
        <v>646</v>
      </c>
      <c r="D186" s="30" t="s">
        <v>647</v>
      </c>
      <c r="E186" s="30" t="s">
        <v>570</v>
      </c>
      <c r="F186" s="11" t="str">
        <f t="shared" si="120"/>
        <v>Immune syst</v>
      </c>
      <c r="H186" s="11">
        <f>VLOOKUP($B186,data!$B$3:$Q$15316,'diff expr 0 vs 3 mites'!H$8,FALSE)</f>
        <v>0.902838574</v>
      </c>
      <c r="I186" s="11">
        <f>VLOOKUP($B186,data!$B$3:$Q$15316,'diff expr 0 vs 3 mites'!I$8,FALSE)</f>
        <v>0.75152758799999997</v>
      </c>
      <c r="J186" s="11">
        <f>VLOOKUP($B186,data!$B$3:$Q$15316,'diff expr 0 vs 3 mites'!J$8,FALSE)</f>
        <v>0.33284522599999999</v>
      </c>
      <c r="K186" s="11">
        <f>VLOOKUP($B186,data!$B$3:$Q$15316,'diff expr 0 vs 3 mites'!K$8,FALSE)</f>
        <v>0.75066250000000001</v>
      </c>
      <c r="L186" s="11">
        <f>VLOOKUP($B186,data!$B$3:$Q$15316,'diff expr 0 vs 3 mites'!L$8,FALSE)</f>
        <v>0.52152857399999997</v>
      </c>
      <c r="M186" s="11">
        <f>VLOOKUP($B186,data!$B$3:$Q$15316,'diff expr 0 vs 3 mites'!M$8,FALSE)</f>
        <v>0.16746101299999999</v>
      </c>
      <c r="N186" s="11">
        <f>VLOOKUP($B186,data!$B$3:$Q$15316,'diff expr 0 vs 3 mites'!N$8,FALSE)</f>
        <v>1.805368777</v>
      </c>
      <c r="O186" s="11">
        <f>VLOOKUP($B186,data!$B$3:$Q$15316,'diff expr 0 vs 3 mites'!O$8,FALSE)</f>
        <v>0.32610125899999998</v>
      </c>
      <c r="P186" s="11">
        <f>VLOOKUP($B186,data!$B$3:$Q$15316,'diff expr 0 vs 3 mites'!P$8,FALSE)</f>
        <v>0</v>
      </c>
      <c r="R186" s="27" t="s">
        <v>27749</v>
      </c>
      <c r="T186" s="2">
        <f t="shared" si="87"/>
        <v>8</v>
      </c>
      <c r="U186" s="2">
        <f t="shared" si="88"/>
        <v>7</v>
      </c>
      <c r="V186" s="2">
        <f t="shared" si="89"/>
        <v>4</v>
      </c>
      <c r="W186" s="2">
        <f t="shared" si="90"/>
        <v>6</v>
      </c>
      <c r="X186" s="2">
        <f t="shared" si="91"/>
        <v>5</v>
      </c>
      <c r="Y186" s="2">
        <f t="shared" si="92"/>
        <v>2</v>
      </c>
      <c r="Z186" s="2">
        <f t="shared" si="93"/>
        <v>9</v>
      </c>
      <c r="AA186" s="2">
        <f t="shared" si="94"/>
        <v>3</v>
      </c>
      <c r="AB186" s="2">
        <f t="shared" si="95"/>
        <v>1</v>
      </c>
      <c r="AC186" s="2"/>
      <c r="AD186" s="2">
        <f t="shared" si="96"/>
        <v>0</v>
      </c>
      <c r="AE186" s="2">
        <f t="shared" si="97"/>
        <v>0</v>
      </c>
      <c r="AF186" s="2">
        <f t="shared" si="98"/>
        <v>0</v>
      </c>
      <c r="AG186" s="2">
        <f t="shared" si="99"/>
        <v>0</v>
      </c>
      <c r="AH186" s="2">
        <f t="shared" si="100"/>
        <v>0</v>
      </c>
      <c r="AI186" s="2">
        <f t="shared" si="101"/>
        <v>0</v>
      </c>
      <c r="AJ186" s="2">
        <f t="shared" si="102"/>
        <v>0</v>
      </c>
      <c r="AK186" s="2">
        <f t="shared" si="103"/>
        <v>0</v>
      </c>
      <c r="AL186" s="2">
        <f t="shared" si="104"/>
        <v>0</v>
      </c>
      <c r="AM186" s="2"/>
      <c r="AN186" s="2">
        <f t="shared" si="105"/>
        <v>8</v>
      </c>
      <c r="AO186" s="2">
        <f t="shared" si="106"/>
        <v>7</v>
      </c>
      <c r="AP186" s="2">
        <f t="shared" si="107"/>
        <v>4</v>
      </c>
      <c r="AQ186" s="2">
        <f t="shared" si="108"/>
        <v>6</v>
      </c>
      <c r="AR186" s="2">
        <f t="shared" si="109"/>
        <v>5</v>
      </c>
      <c r="AS186" s="2">
        <f t="shared" si="110"/>
        <v>2</v>
      </c>
      <c r="AT186" s="2">
        <f t="shared" si="111"/>
        <v>9</v>
      </c>
      <c r="AU186" s="2">
        <f t="shared" si="112"/>
        <v>3</v>
      </c>
      <c r="AV186" s="2">
        <f t="shared" si="113"/>
        <v>1</v>
      </c>
      <c r="AW186" s="2"/>
      <c r="AX186" s="5">
        <f t="shared" si="114"/>
        <v>4</v>
      </c>
      <c r="AY186" s="2">
        <f t="shared" si="115"/>
        <v>5</v>
      </c>
      <c r="AZ186" s="2">
        <f t="shared" si="116"/>
        <v>25</v>
      </c>
      <c r="BA186" s="2">
        <f t="shared" si="121"/>
        <v>20</v>
      </c>
      <c r="BB186" s="2">
        <f t="shared" si="122"/>
        <v>5</v>
      </c>
      <c r="BC186" s="2">
        <f t="shared" si="123"/>
        <v>15</v>
      </c>
      <c r="BD186" s="2">
        <f t="shared" si="124"/>
        <v>5</v>
      </c>
      <c r="BE186" s="19">
        <f t="shared" si="125"/>
        <v>10</v>
      </c>
      <c r="BF186" s="19">
        <f t="shared" si="126"/>
        <v>4.0824829046386304</v>
      </c>
      <c r="BG186" s="31">
        <f t="shared" si="127"/>
        <v>-1.2247448713915889</v>
      </c>
      <c r="BH186" s="32">
        <f t="shared" si="117"/>
        <v>0.1103356809599234</v>
      </c>
      <c r="BI186" s="62">
        <f t="shared" si="118"/>
        <v>5.1267605633802817E-2</v>
      </c>
      <c r="BJ186" s="62" t="str">
        <f t="shared" si="128"/>
        <v/>
      </c>
      <c r="BK186" s="73" t="str">
        <f t="shared" si="129"/>
        <v/>
      </c>
      <c r="BM186" s="11">
        <f t="shared" si="119"/>
        <v>-8.4003565932017202E-2</v>
      </c>
    </row>
    <row r="187" spans="1:65">
      <c r="A187" s="30" t="s">
        <v>648</v>
      </c>
      <c r="B187" s="30" t="s">
        <v>649</v>
      </c>
      <c r="C187" s="30" t="s">
        <v>588</v>
      </c>
      <c r="D187" s="30" t="s">
        <v>589</v>
      </c>
      <c r="E187" s="30" t="s">
        <v>570</v>
      </c>
      <c r="F187" s="11" t="str">
        <f t="shared" si="120"/>
        <v>Immune syst</v>
      </c>
      <c r="H187" s="11">
        <f>VLOOKUP($B187,data!$B$3:$Q$15316,'diff expr 0 vs 3 mites'!H$8,FALSE)</f>
        <v>3.6935442300000001</v>
      </c>
      <c r="I187" s="11">
        <f>VLOOKUP($B187,data!$B$3:$Q$15316,'diff expr 0 vs 3 mites'!I$8,FALSE)</f>
        <v>2.078087215</v>
      </c>
      <c r="J187" s="11">
        <f>VLOOKUP($B187,data!$B$3:$Q$15316,'diff expr 0 vs 3 mites'!J$8,FALSE)</f>
        <v>3.5599515830000001</v>
      </c>
      <c r="K187" s="11">
        <f>VLOOKUP($B187,data!$B$3:$Q$15316,'diff expr 0 vs 3 mites'!K$8,FALSE)</f>
        <v>2.8225979620000001</v>
      </c>
      <c r="L187" s="11">
        <f>VLOOKUP($B187,data!$B$3:$Q$15316,'diff expr 0 vs 3 mites'!L$8,FALSE)</f>
        <v>3.2945165439999999</v>
      </c>
      <c r="M187" s="11">
        <f>VLOOKUP($B187,data!$B$3:$Q$15316,'diff expr 0 vs 3 mites'!M$8,FALSE)</f>
        <v>1.2694293759999999</v>
      </c>
      <c r="N187" s="11">
        <f>VLOOKUP($B187,data!$B$3:$Q$15316,'diff expr 0 vs 3 mites'!N$8,FALSE)</f>
        <v>3.4394782159999999</v>
      </c>
      <c r="O187" s="11">
        <f>VLOOKUP($B187,data!$B$3:$Q$15316,'diff expr 0 vs 3 mites'!O$8,FALSE)</f>
        <v>2.3420175479999998</v>
      </c>
      <c r="P187" s="11">
        <f>VLOOKUP($B187,data!$B$3:$Q$15316,'diff expr 0 vs 3 mites'!P$8,FALSE)</f>
        <v>3.9889812419999999</v>
      </c>
      <c r="R187" s="27" t="s">
        <v>27749</v>
      </c>
      <c r="T187" s="2">
        <f t="shared" si="87"/>
        <v>8</v>
      </c>
      <c r="U187" s="2">
        <f t="shared" si="88"/>
        <v>2</v>
      </c>
      <c r="V187" s="2">
        <f t="shared" si="89"/>
        <v>7</v>
      </c>
      <c r="W187" s="2">
        <f t="shared" si="90"/>
        <v>4</v>
      </c>
      <c r="X187" s="2">
        <f t="shared" si="91"/>
        <v>5</v>
      </c>
      <c r="Y187" s="2">
        <f t="shared" si="92"/>
        <v>1</v>
      </c>
      <c r="Z187" s="2">
        <f t="shared" si="93"/>
        <v>6</v>
      </c>
      <c r="AA187" s="2">
        <f t="shared" si="94"/>
        <v>3</v>
      </c>
      <c r="AB187" s="2">
        <f t="shared" si="95"/>
        <v>9</v>
      </c>
      <c r="AC187" s="2"/>
      <c r="AD187" s="2">
        <f t="shared" si="96"/>
        <v>0</v>
      </c>
      <c r="AE187" s="2">
        <f t="shared" si="97"/>
        <v>0</v>
      </c>
      <c r="AF187" s="2">
        <f t="shared" si="98"/>
        <v>0</v>
      </c>
      <c r="AG187" s="2">
        <f t="shared" si="99"/>
        <v>0</v>
      </c>
      <c r="AH187" s="2">
        <f t="shared" si="100"/>
        <v>0</v>
      </c>
      <c r="AI187" s="2">
        <f t="shared" si="101"/>
        <v>0</v>
      </c>
      <c r="AJ187" s="2">
        <f t="shared" si="102"/>
        <v>0</v>
      </c>
      <c r="AK187" s="2">
        <f t="shared" si="103"/>
        <v>0</v>
      </c>
      <c r="AL187" s="2">
        <f t="shared" si="104"/>
        <v>0</v>
      </c>
      <c r="AM187" s="2"/>
      <c r="AN187" s="2">
        <f t="shared" si="105"/>
        <v>8</v>
      </c>
      <c r="AO187" s="2">
        <f t="shared" si="106"/>
        <v>2</v>
      </c>
      <c r="AP187" s="2">
        <f t="shared" si="107"/>
        <v>7</v>
      </c>
      <c r="AQ187" s="2">
        <f t="shared" si="108"/>
        <v>4</v>
      </c>
      <c r="AR187" s="2">
        <f t="shared" si="109"/>
        <v>5</v>
      </c>
      <c r="AS187" s="2">
        <f t="shared" si="110"/>
        <v>1</v>
      </c>
      <c r="AT187" s="2">
        <f t="shared" si="111"/>
        <v>6</v>
      </c>
      <c r="AU187" s="2">
        <f t="shared" si="112"/>
        <v>3</v>
      </c>
      <c r="AV187" s="2">
        <f t="shared" si="113"/>
        <v>9</v>
      </c>
      <c r="AW187" s="2"/>
      <c r="AX187" s="5">
        <f t="shared" si="114"/>
        <v>4</v>
      </c>
      <c r="AY187" s="2">
        <f t="shared" si="115"/>
        <v>5</v>
      </c>
      <c r="AZ187" s="2">
        <f t="shared" si="116"/>
        <v>21</v>
      </c>
      <c r="BA187" s="2">
        <f t="shared" si="121"/>
        <v>24</v>
      </c>
      <c r="BB187" s="2">
        <f t="shared" si="122"/>
        <v>9</v>
      </c>
      <c r="BC187" s="2">
        <f t="shared" si="123"/>
        <v>11</v>
      </c>
      <c r="BD187" s="2">
        <f t="shared" si="124"/>
        <v>9</v>
      </c>
      <c r="BE187" s="19">
        <f t="shared" si="125"/>
        <v>10</v>
      </c>
      <c r="BF187" s="19">
        <f t="shared" si="126"/>
        <v>4.0824829046386304</v>
      </c>
      <c r="BG187" s="31">
        <f t="shared" si="127"/>
        <v>-0.2449489742783178</v>
      </c>
      <c r="BH187" s="32">
        <f t="shared" si="117"/>
        <v>0.40324797025367004</v>
      </c>
      <c r="BI187" s="62">
        <f t="shared" si="118"/>
        <v>8.873239436619719E-2</v>
      </c>
      <c r="BJ187" s="62" t="str">
        <f t="shared" si="128"/>
        <v/>
      </c>
      <c r="BK187" s="73" t="str">
        <f t="shared" si="129"/>
        <v/>
      </c>
      <c r="BM187" s="11">
        <f t="shared" si="119"/>
        <v>-2.525549837787501E-2</v>
      </c>
    </row>
    <row r="188" spans="1:65">
      <c r="A188" s="30" t="s">
        <v>650</v>
      </c>
      <c r="B188" s="30" t="s">
        <v>651</v>
      </c>
      <c r="C188" s="30" t="s">
        <v>652</v>
      </c>
      <c r="D188" s="30" t="s">
        <v>653</v>
      </c>
      <c r="E188" s="30" t="s">
        <v>570</v>
      </c>
      <c r="F188" s="11" t="str">
        <f t="shared" si="120"/>
        <v>Immune syst</v>
      </c>
      <c r="H188" s="11">
        <f>VLOOKUP($B188,data!$B$3:$Q$15316,'diff expr 0 vs 3 mites'!H$8,FALSE)</f>
        <v>1.9758757469999999</v>
      </c>
      <c r="I188" s="11">
        <f>VLOOKUP($B188,data!$B$3:$Q$15316,'diff expr 0 vs 3 mites'!I$8,FALSE)</f>
        <v>2.0963679580000001</v>
      </c>
      <c r="J188" s="11">
        <f>VLOOKUP($B188,data!$B$3:$Q$15316,'diff expr 0 vs 3 mites'!J$8,FALSE)</f>
        <v>1.891676871</v>
      </c>
      <c r="K188" s="11">
        <f>VLOOKUP($B188,data!$B$3:$Q$15316,'diff expr 0 vs 3 mites'!K$8,FALSE)</f>
        <v>1.7192471119999999</v>
      </c>
      <c r="L188" s="11">
        <f>VLOOKUP($B188,data!$B$3:$Q$15316,'diff expr 0 vs 3 mites'!L$8,FALSE)</f>
        <v>3.5833806620000002</v>
      </c>
      <c r="M188" s="11">
        <f>VLOOKUP($B188,data!$B$3:$Q$15316,'diff expr 0 vs 3 mites'!M$8,FALSE)</f>
        <v>1.5852863740000001</v>
      </c>
      <c r="N188" s="11">
        <f>VLOOKUP($B188,data!$B$3:$Q$15316,'diff expr 0 vs 3 mites'!N$8,FALSE)</f>
        <v>2.756565084</v>
      </c>
      <c r="O188" s="11">
        <f>VLOOKUP($B188,data!$B$3:$Q$15316,'diff expr 0 vs 3 mites'!O$8,FALSE)</f>
        <v>0.80911110900000005</v>
      </c>
      <c r="P188" s="11">
        <f>VLOOKUP($B188,data!$B$3:$Q$15316,'diff expr 0 vs 3 mites'!P$8,FALSE)</f>
        <v>2.1388136279999999</v>
      </c>
      <c r="R188" s="27" t="s">
        <v>27749</v>
      </c>
      <c r="T188" s="2">
        <f t="shared" si="87"/>
        <v>5</v>
      </c>
      <c r="U188" s="2">
        <f t="shared" si="88"/>
        <v>6</v>
      </c>
      <c r="V188" s="2">
        <f t="shared" si="89"/>
        <v>4</v>
      </c>
      <c r="W188" s="2">
        <f t="shared" si="90"/>
        <v>3</v>
      </c>
      <c r="X188" s="2">
        <f t="shared" si="91"/>
        <v>9</v>
      </c>
      <c r="Y188" s="2">
        <f t="shared" si="92"/>
        <v>2</v>
      </c>
      <c r="Z188" s="2">
        <f t="shared" si="93"/>
        <v>8</v>
      </c>
      <c r="AA188" s="2">
        <f t="shared" si="94"/>
        <v>1</v>
      </c>
      <c r="AB188" s="2">
        <f t="shared" si="95"/>
        <v>7</v>
      </c>
      <c r="AC188" s="2"/>
      <c r="AD188" s="2">
        <f t="shared" si="96"/>
        <v>0</v>
      </c>
      <c r="AE188" s="2">
        <f t="shared" si="97"/>
        <v>0</v>
      </c>
      <c r="AF188" s="2">
        <f t="shared" si="98"/>
        <v>0</v>
      </c>
      <c r="AG188" s="2">
        <f t="shared" si="99"/>
        <v>0</v>
      </c>
      <c r="AH188" s="2">
        <f t="shared" si="100"/>
        <v>0</v>
      </c>
      <c r="AI188" s="2">
        <f t="shared" si="101"/>
        <v>0</v>
      </c>
      <c r="AJ188" s="2">
        <f t="shared" si="102"/>
        <v>0</v>
      </c>
      <c r="AK188" s="2">
        <f t="shared" si="103"/>
        <v>0</v>
      </c>
      <c r="AL188" s="2">
        <f t="shared" si="104"/>
        <v>0</v>
      </c>
      <c r="AM188" s="2"/>
      <c r="AN188" s="2">
        <f t="shared" si="105"/>
        <v>5</v>
      </c>
      <c r="AO188" s="2">
        <f t="shared" si="106"/>
        <v>6</v>
      </c>
      <c r="AP188" s="2">
        <f t="shared" si="107"/>
        <v>4</v>
      </c>
      <c r="AQ188" s="2">
        <f t="shared" si="108"/>
        <v>3</v>
      </c>
      <c r="AR188" s="2">
        <f t="shared" si="109"/>
        <v>9</v>
      </c>
      <c r="AS188" s="2">
        <f t="shared" si="110"/>
        <v>2</v>
      </c>
      <c r="AT188" s="2">
        <f t="shared" si="111"/>
        <v>8</v>
      </c>
      <c r="AU188" s="2">
        <f t="shared" si="112"/>
        <v>1</v>
      </c>
      <c r="AV188" s="2">
        <f t="shared" si="113"/>
        <v>7</v>
      </c>
      <c r="AW188" s="2"/>
      <c r="AX188" s="5">
        <f t="shared" si="114"/>
        <v>4</v>
      </c>
      <c r="AY188" s="2">
        <f t="shared" si="115"/>
        <v>5</v>
      </c>
      <c r="AZ188" s="2">
        <f t="shared" si="116"/>
        <v>18</v>
      </c>
      <c r="BA188" s="2">
        <f t="shared" si="121"/>
        <v>27</v>
      </c>
      <c r="BB188" s="2">
        <f t="shared" si="122"/>
        <v>12</v>
      </c>
      <c r="BC188" s="2">
        <f t="shared" si="123"/>
        <v>8</v>
      </c>
      <c r="BD188" s="2">
        <f t="shared" si="124"/>
        <v>8</v>
      </c>
      <c r="BE188" s="19">
        <f t="shared" si="125"/>
        <v>10</v>
      </c>
      <c r="BF188" s="19">
        <f t="shared" si="126"/>
        <v>4.0824829046386304</v>
      </c>
      <c r="BG188" s="31">
        <f t="shared" si="127"/>
        <v>-0.4898979485566356</v>
      </c>
      <c r="BH188" s="32">
        <f t="shared" si="117"/>
        <v>0.31210305738320299</v>
      </c>
      <c r="BI188" s="62">
        <f t="shared" si="118"/>
        <v>7.6619718309859156E-2</v>
      </c>
      <c r="BJ188" s="62" t="str">
        <f t="shared" si="128"/>
        <v/>
      </c>
      <c r="BK188" s="73" t="str">
        <f t="shared" si="129"/>
        <v/>
      </c>
      <c r="BM188" s="11">
        <f t="shared" si="119"/>
        <v>5.3905328304131646E-2</v>
      </c>
    </row>
    <row r="189" spans="1:65">
      <c r="A189" s="30" t="s">
        <v>654</v>
      </c>
      <c r="B189" s="30" t="s">
        <v>655</v>
      </c>
      <c r="C189" s="30" t="s">
        <v>656</v>
      </c>
      <c r="D189" s="30" t="s">
        <v>657</v>
      </c>
      <c r="E189" s="30" t="s">
        <v>570</v>
      </c>
      <c r="F189" s="11" t="str">
        <f t="shared" si="120"/>
        <v>Immune syst</v>
      </c>
      <c r="H189" s="11">
        <f>VLOOKUP($B189,data!$B$3:$Q$15316,'diff expr 0 vs 3 mites'!H$8,FALSE)</f>
        <v>1.096819405</v>
      </c>
      <c r="I189" s="11">
        <f>VLOOKUP($B189,data!$B$3:$Q$15316,'diff expr 0 vs 3 mites'!I$8,FALSE)</f>
        <v>1.3013323539999999</v>
      </c>
      <c r="J189" s="11">
        <f>VLOOKUP($B189,data!$B$3:$Q$15316,'diff expr 0 vs 3 mites'!J$8,FALSE)</f>
        <v>1.823580805</v>
      </c>
      <c r="K189" s="11">
        <f>VLOOKUP($B189,data!$B$3:$Q$15316,'diff expr 0 vs 3 mites'!K$8,FALSE)</f>
        <v>1.25728028</v>
      </c>
      <c r="L189" s="11">
        <f>VLOOKUP($B189,data!$B$3:$Q$15316,'diff expr 0 vs 3 mites'!L$8,FALSE)</f>
        <v>5.031389914</v>
      </c>
      <c r="M189" s="11">
        <f>VLOOKUP($B189,data!$B$3:$Q$15316,'diff expr 0 vs 3 mites'!M$8,FALSE)</f>
        <v>0.17950686800000001</v>
      </c>
      <c r="N189" s="11">
        <f>VLOOKUP($B189,data!$B$3:$Q$15316,'diff expr 0 vs 3 mites'!N$8,FALSE)</f>
        <v>2.9028496549999998</v>
      </c>
      <c r="O189" s="11">
        <f>VLOOKUP($B189,data!$B$3:$Q$15316,'diff expr 0 vs 3 mites'!O$8,FALSE)</f>
        <v>1.70409755</v>
      </c>
      <c r="P189" s="11">
        <f>VLOOKUP($B189,data!$B$3:$Q$15316,'diff expr 0 vs 3 mites'!P$8,FALSE)</f>
        <v>3.203293226</v>
      </c>
      <c r="R189" s="27" t="s">
        <v>27749</v>
      </c>
      <c r="T189" s="2">
        <f t="shared" si="87"/>
        <v>2</v>
      </c>
      <c r="U189" s="2">
        <f t="shared" si="88"/>
        <v>4</v>
      </c>
      <c r="V189" s="2">
        <f t="shared" si="89"/>
        <v>6</v>
      </c>
      <c r="W189" s="2">
        <f t="shared" si="90"/>
        <v>3</v>
      </c>
      <c r="X189" s="2">
        <f t="shared" si="91"/>
        <v>9</v>
      </c>
      <c r="Y189" s="2">
        <f t="shared" si="92"/>
        <v>1</v>
      </c>
      <c r="Z189" s="2">
        <f t="shared" si="93"/>
        <v>7</v>
      </c>
      <c r="AA189" s="2">
        <f t="shared" si="94"/>
        <v>5</v>
      </c>
      <c r="AB189" s="2">
        <f t="shared" si="95"/>
        <v>8</v>
      </c>
      <c r="AC189" s="2"/>
      <c r="AD189" s="2">
        <f t="shared" si="96"/>
        <v>0</v>
      </c>
      <c r="AE189" s="2">
        <f t="shared" si="97"/>
        <v>0</v>
      </c>
      <c r="AF189" s="2">
        <f t="shared" si="98"/>
        <v>0</v>
      </c>
      <c r="AG189" s="2">
        <f t="shared" si="99"/>
        <v>0</v>
      </c>
      <c r="AH189" s="2">
        <f t="shared" si="100"/>
        <v>0</v>
      </c>
      <c r="AI189" s="2">
        <f t="shared" si="101"/>
        <v>0</v>
      </c>
      <c r="AJ189" s="2">
        <f t="shared" si="102"/>
        <v>0</v>
      </c>
      <c r="AK189" s="2">
        <f t="shared" si="103"/>
        <v>0</v>
      </c>
      <c r="AL189" s="2">
        <f t="shared" si="104"/>
        <v>0</v>
      </c>
      <c r="AM189" s="2"/>
      <c r="AN189" s="2">
        <f t="shared" si="105"/>
        <v>2</v>
      </c>
      <c r="AO189" s="2">
        <f t="shared" si="106"/>
        <v>4</v>
      </c>
      <c r="AP189" s="2">
        <f t="shared" si="107"/>
        <v>6</v>
      </c>
      <c r="AQ189" s="2">
        <f t="shared" si="108"/>
        <v>3</v>
      </c>
      <c r="AR189" s="2">
        <f t="shared" si="109"/>
        <v>9</v>
      </c>
      <c r="AS189" s="2">
        <f t="shared" si="110"/>
        <v>1</v>
      </c>
      <c r="AT189" s="2">
        <f t="shared" si="111"/>
        <v>7</v>
      </c>
      <c r="AU189" s="2">
        <f t="shared" si="112"/>
        <v>5</v>
      </c>
      <c r="AV189" s="2">
        <f t="shared" si="113"/>
        <v>8</v>
      </c>
      <c r="AW189" s="2"/>
      <c r="AX189" s="5">
        <f t="shared" si="114"/>
        <v>4</v>
      </c>
      <c r="AY189" s="2">
        <f t="shared" si="115"/>
        <v>5</v>
      </c>
      <c r="AZ189" s="2">
        <f t="shared" si="116"/>
        <v>15</v>
      </c>
      <c r="BA189" s="2">
        <f t="shared" si="121"/>
        <v>30</v>
      </c>
      <c r="BB189" s="2">
        <f t="shared" si="122"/>
        <v>15</v>
      </c>
      <c r="BC189" s="2">
        <f t="shared" si="123"/>
        <v>5</v>
      </c>
      <c r="BD189" s="2">
        <f t="shared" si="124"/>
        <v>5</v>
      </c>
      <c r="BE189" s="19">
        <f t="shared" si="125"/>
        <v>10</v>
      </c>
      <c r="BF189" s="19">
        <f t="shared" si="126"/>
        <v>4.0824829046386304</v>
      </c>
      <c r="BG189" s="31">
        <f t="shared" si="127"/>
        <v>-1.2247448713915889</v>
      </c>
      <c r="BH189" s="32">
        <f t="shared" si="117"/>
        <v>0.1103356809599234</v>
      </c>
      <c r="BI189" s="62">
        <f t="shared" si="118"/>
        <v>5.1267605633802817E-2</v>
      </c>
      <c r="BJ189" s="62" t="str">
        <f t="shared" si="128"/>
        <v/>
      </c>
      <c r="BK189" s="73" t="str">
        <f t="shared" si="129"/>
        <v/>
      </c>
      <c r="BM189" s="11">
        <f t="shared" si="119"/>
        <v>0.27903658387191121</v>
      </c>
    </row>
    <row r="190" spans="1:65">
      <c r="A190" s="30" t="s">
        <v>658</v>
      </c>
      <c r="B190" s="30" t="s">
        <v>659</v>
      </c>
      <c r="C190" s="30" t="s">
        <v>660</v>
      </c>
      <c r="D190" s="30"/>
      <c r="E190" s="30" t="s">
        <v>570</v>
      </c>
      <c r="F190" s="11" t="str">
        <f t="shared" si="120"/>
        <v>Immune syst</v>
      </c>
      <c r="H190" s="11">
        <f>VLOOKUP($B190,data!$B$3:$Q$15316,'diff expr 0 vs 3 mites'!H$8,FALSE)</f>
        <v>5.8475111069999999</v>
      </c>
      <c r="I190" s="11">
        <f>VLOOKUP($B190,data!$B$3:$Q$15316,'diff expr 0 vs 3 mites'!I$8,FALSE)</f>
        <v>4.7987758600000001</v>
      </c>
      <c r="J190" s="11">
        <f>VLOOKUP($B190,data!$B$3:$Q$15316,'diff expr 0 vs 3 mites'!J$8,FALSE)</f>
        <v>4.775449311</v>
      </c>
      <c r="K190" s="11">
        <f>VLOOKUP($B190,data!$B$3:$Q$15316,'diff expr 0 vs 3 mites'!K$8,FALSE)</f>
        <v>3.404096531</v>
      </c>
      <c r="L190" s="11">
        <f>VLOOKUP($B190,data!$B$3:$Q$15316,'diff expr 0 vs 3 mites'!L$8,FALSE)</f>
        <v>78.887526109999996</v>
      </c>
      <c r="M190" s="11">
        <f>VLOOKUP($B190,data!$B$3:$Q$15316,'diff expr 0 vs 3 mites'!M$8,FALSE)</f>
        <v>4.4482847679999997</v>
      </c>
      <c r="N190" s="11">
        <f>VLOOKUP($B190,data!$B$3:$Q$15316,'diff expr 0 vs 3 mites'!N$8,FALSE)</f>
        <v>89.547849360000001</v>
      </c>
      <c r="O190" s="11">
        <f>VLOOKUP($B190,data!$B$3:$Q$15316,'diff expr 0 vs 3 mites'!O$8,FALSE)</f>
        <v>5.9653312749999996</v>
      </c>
      <c r="P190" s="11">
        <f>VLOOKUP($B190,data!$B$3:$Q$15316,'diff expr 0 vs 3 mites'!P$8,FALSE)</f>
        <v>17.456133919999999</v>
      </c>
      <c r="R190" s="27" t="s">
        <v>27749</v>
      </c>
      <c r="T190" s="2">
        <f t="shared" si="87"/>
        <v>5</v>
      </c>
      <c r="U190" s="2">
        <f t="shared" si="88"/>
        <v>4</v>
      </c>
      <c r="V190" s="2">
        <f t="shared" si="89"/>
        <v>3</v>
      </c>
      <c r="W190" s="2">
        <f t="shared" si="90"/>
        <v>1</v>
      </c>
      <c r="X190" s="2">
        <f t="shared" si="91"/>
        <v>8</v>
      </c>
      <c r="Y190" s="2">
        <f t="shared" si="92"/>
        <v>2</v>
      </c>
      <c r="Z190" s="2">
        <f t="shared" si="93"/>
        <v>9</v>
      </c>
      <c r="AA190" s="2">
        <f t="shared" si="94"/>
        <v>6</v>
      </c>
      <c r="AB190" s="2">
        <f t="shared" si="95"/>
        <v>7</v>
      </c>
      <c r="AC190" s="2"/>
      <c r="AD190" s="2">
        <f t="shared" si="96"/>
        <v>0</v>
      </c>
      <c r="AE190" s="2">
        <f t="shared" si="97"/>
        <v>0</v>
      </c>
      <c r="AF190" s="2">
        <f t="shared" si="98"/>
        <v>0</v>
      </c>
      <c r="AG190" s="2">
        <f t="shared" si="99"/>
        <v>0</v>
      </c>
      <c r="AH190" s="2">
        <f t="shared" si="100"/>
        <v>0</v>
      </c>
      <c r="AI190" s="2">
        <f t="shared" si="101"/>
        <v>0</v>
      </c>
      <c r="AJ190" s="2">
        <f t="shared" si="102"/>
        <v>0</v>
      </c>
      <c r="AK190" s="2">
        <f t="shared" si="103"/>
        <v>0</v>
      </c>
      <c r="AL190" s="2">
        <f t="shared" si="104"/>
        <v>0</v>
      </c>
      <c r="AM190" s="2"/>
      <c r="AN190" s="2">
        <f t="shared" si="105"/>
        <v>5</v>
      </c>
      <c r="AO190" s="2">
        <f t="shared" si="106"/>
        <v>4</v>
      </c>
      <c r="AP190" s="2">
        <f t="shared" si="107"/>
        <v>3</v>
      </c>
      <c r="AQ190" s="2">
        <f t="shared" si="108"/>
        <v>1</v>
      </c>
      <c r="AR190" s="2">
        <f t="shared" si="109"/>
        <v>8</v>
      </c>
      <c r="AS190" s="2">
        <f t="shared" si="110"/>
        <v>2</v>
      </c>
      <c r="AT190" s="2">
        <f t="shared" si="111"/>
        <v>9</v>
      </c>
      <c r="AU190" s="2">
        <f t="shared" si="112"/>
        <v>6</v>
      </c>
      <c r="AV190" s="2">
        <f t="shared" si="113"/>
        <v>7</v>
      </c>
      <c r="AW190" s="2"/>
      <c r="AX190" s="5">
        <f t="shared" si="114"/>
        <v>4</v>
      </c>
      <c r="AY190" s="2">
        <f t="shared" si="115"/>
        <v>5</v>
      </c>
      <c r="AZ190" s="2">
        <f t="shared" si="116"/>
        <v>13</v>
      </c>
      <c r="BA190" s="2">
        <f t="shared" si="121"/>
        <v>32</v>
      </c>
      <c r="BB190" s="2">
        <f t="shared" si="122"/>
        <v>17</v>
      </c>
      <c r="BC190" s="2">
        <f t="shared" si="123"/>
        <v>3</v>
      </c>
      <c r="BD190" s="2">
        <f t="shared" si="124"/>
        <v>3</v>
      </c>
      <c r="BE190" s="19">
        <f t="shared" si="125"/>
        <v>10</v>
      </c>
      <c r="BF190" s="19">
        <f t="shared" si="126"/>
        <v>4.0824829046386304</v>
      </c>
      <c r="BG190" s="31">
        <f t="shared" si="127"/>
        <v>-1.7146428199482247</v>
      </c>
      <c r="BH190" s="32">
        <f t="shared" si="117"/>
        <v>4.3205366486849993E-2</v>
      </c>
      <c r="BI190" s="62">
        <f t="shared" si="118"/>
        <v>3.0422535211267605E-2</v>
      </c>
      <c r="BJ190" s="62" t="str">
        <f t="shared" si="128"/>
        <v/>
      </c>
      <c r="BK190" s="73" t="str">
        <f t="shared" si="129"/>
        <v/>
      </c>
      <c r="BM190" s="11">
        <f t="shared" si="119"/>
        <v>0.92126742853331955</v>
      </c>
    </row>
    <row r="191" spans="1:65">
      <c r="A191" s="30" t="s">
        <v>661</v>
      </c>
      <c r="B191" s="30" t="s">
        <v>662</v>
      </c>
      <c r="C191" s="30" t="s">
        <v>663</v>
      </c>
      <c r="D191" s="30" t="s">
        <v>664</v>
      </c>
      <c r="E191" s="30" t="s">
        <v>570</v>
      </c>
      <c r="F191" s="11" t="str">
        <f t="shared" si="120"/>
        <v>Immune syst</v>
      </c>
      <c r="H191" s="11">
        <f>VLOOKUP($B191,data!$B$3:$Q$15316,'diff expr 0 vs 3 mites'!H$8,FALSE)</f>
        <v>15.99470736</v>
      </c>
      <c r="I191" s="11">
        <f>VLOOKUP($B191,data!$B$3:$Q$15316,'diff expr 0 vs 3 mites'!I$8,FALSE)</f>
        <v>14.06134849</v>
      </c>
      <c r="J191" s="11">
        <f>VLOOKUP($B191,data!$B$3:$Q$15316,'diff expr 0 vs 3 mites'!J$8,FALSE)</f>
        <v>16.87056063</v>
      </c>
      <c r="K191" s="11">
        <f>VLOOKUP($B191,data!$B$3:$Q$15316,'diff expr 0 vs 3 mites'!K$8,FALSE)</f>
        <v>13.62499461</v>
      </c>
      <c r="L191" s="11">
        <f>VLOOKUP($B191,data!$B$3:$Q$15316,'diff expr 0 vs 3 mites'!L$8,FALSE)</f>
        <v>1.128592587</v>
      </c>
      <c r="M191" s="11">
        <f>VLOOKUP($B191,data!$B$3:$Q$15316,'diff expr 0 vs 3 mites'!M$8,FALSE)</f>
        <v>6.7114101589999997</v>
      </c>
      <c r="N191" s="11">
        <f>VLOOKUP($B191,data!$B$3:$Q$15316,'diff expr 0 vs 3 mites'!N$8,FALSE)</f>
        <v>3.7766066669999998</v>
      </c>
      <c r="O191" s="11">
        <f>VLOOKUP($B191,data!$B$3:$Q$15316,'diff expr 0 vs 3 mites'!O$8,FALSE)</f>
        <v>14.41363849</v>
      </c>
      <c r="P191" s="11">
        <f>VLOOKUP($B191,data!$B$3:$Q$15316,'diff expr 0 vs 3 mites'!P$8,FALSE)</f>
        <v>11.31687378</v>
      </c>
      <c r="R191" s="27" t="s">
        <v>27749</v>
      </c>
      <c r="T191" s="2">
        <f t="shared" si="87"/>
        <v>8</v>
      </c>
      <c r="U191" s="2">
        <f t="shared" si="88"/>
        <v>6</v>
      </c>
      <c r="V191" s="2">
        <f t="shared" si="89"/>
        <v>9</v>
      </c>
      <c r="W191" s="2">
        <f t="shared" si="90"/>
        <v>5</v>
      </c>
      <c r="X191" s="2">
        <f t="shared" si="91"/>
        <v>1</v>
      </c>
      <c r="Y191" s="2">
        <f t="shared" si="92"/>
        <v>3</v>
      </c>
      <c r="Z191" s="2">
        <f t="shared" si="93"/>
        <v>2</v>
      </c>
      <c r="AA191" s="2">
        <f t="shared" si="94"/>
        <v>7</v>
      </c>
      <c r="AB191" s="2">
        <f t="shared" si="95"/>
        <v>4</v>
      </c>
      <c r="AC191" s="2"/>
      <c r="AD191" s="2">
        <f t="shared" si="96"/>
        <v>0</v>
      </c>
      <c r="AE191" s="2">
        <f t="shared" si="97"/>
        <v>0</v>
      </c>
      <c r="AF191" s="2">
        <f t="shared" si="98"/>
        <v>0</v>
      </c>
      <c r="AG191" s="2">
        <f t="shared" si="99"/>
        <v>0</v>
      </c>
      <c r="AH191" s="2">
        <f t="shared" si="100"/>
        <v>0</v>
      </c>
      <c r="AI191" s="2">
        <f t="shared" si="101"/>
        <v>0</v>
      </c>
      <c r="AJ191" s="2">
        <f t="shared" si="102"/>
        <v>0</v>
      </c>
      <c r="AK191" s="2">
        <f t="shared" si="103"/>
        <v>0</v>
      </c>
      <c r="AL191" s="2">
        <f t="shared" si="104"/>
        <v>0</v>
      </c>
      <c r="AM191" s="2"/>
      <c r="AN191" s="2">
        <f t="shared" si="105"/>
        <v>8</v>
      </c>
      <c r="AO191" s="2">
        <f t="shared" si="106"/>
        <v>6</v>
      </c>
      <c r="AP191" s="2">
        <f t="shared" si="107"/>
        <v>9</v>
      </c>
      <c r="AQ191" s="2">
        <f t="shared" si="108"/>
        <v>5</v>
      </c>
      <c r="AR191" s="2">
        <f t="shared" si="109"/>
        <v>1</v>
      </c>
      <c r="AS191" s="2">
        <f t="shared" si="110"/>
        <v>3</v>
      </c>
      <c r="AT191" s="2">
        <f t="shared" si="111"/>
        <v>2</v>
      </c>
      <c r="AU191" s="2">
        <f t="shared" si="112"/>
        <v>7</v>
      </c>
      <c r="AV191" s="2">
        <f t="shared" si="113"/>
        <v>4</v>
      </c>
      <c r="AW191" s="2"/>
      <c r="AX191" s="5">
        <f t="shared" si="114"/>
        <v>4</v>
      </c>
      <c r="AY191" s="2">
        <f t="shared" si="115"/>
        <v>5</v>
      </c>
      <c r="AZ191" s="2">
        <f t="shared" si="116"/>
        <v>28</v>
      </c>
      <c r="BA191" s="2">
        <f t="shared" si="121"/>
        <v>17</v>
      </c>
      <c r="BB191" s="2">
        <f t="shared" si="122"/>
        <v>2</v>
      </c>
      <c r="BC191" s="2">
        <f t="shared" si="123"/>
        <v>18</v>
      </c>
      <c r="BD191" s="2">
        <f t="shared" si="124"/>
        <v>2</v>
      </c>
      <c r="BE191" s="19">
        <f t="shared" si="125"/>
        <v>10</v>
      </c>
      <c r="BF191" s="19">
        <f t="shared" si="126"/>
        <v>4.0824829046386304</v>
      </c>
      <c r="BG191" s="31">
        <f t="shared" si="127"/>
        <v>-1.9595917942265424</v>
      </c>
      <c r="BH191" s="32">
        <f t="shared" si="117"/>
        <v>2.5021760624352556E-2</v>
      </c>
      <c r="BI191" s="62">
        <f t="shared" si="118"/>
        <v>2.2253521126760566E-2</v>
      </c>
      <c r="BJ191" s="62" t="str">
        <f t="shared" si="128"/>
        <v/>
      </c>
      <c r="BK191" s="73" t="str">
        <f t="shared" si="129"/>
        <v/>
      </c>
      <c r="BM191" s="11">
        <f t="shared" si="119"/>
        <v>-0.30677857920206347</v>
      </c>
    </row>
    <row r="192" spans="1:65">
      <c r="A192" s="30" t="s">
        <v>665</v>
      </c>
      <c r="B192" s="30" t="s">
        <v>666</v>
      </c>
      <c r="C192" s="30" t="s">
        <v>667</v>
      </c>
      <c r="D192" s="30" t="s">
        <v>668</v>
      </c>
      <c r="E192" s="30" t="s">
        <v>570</v>
      </c>
      <c r="F192" s="11" t="str">
        <f t="shared" si="120"/>
        <v>Immune syst</v>
      </c>
      <c r="H192" s="11">
        <f>VLOOKUP($B192,data!$B$3:$Q$15316,'diff expr 0 vs 3 mites'!H$8,FALSE)</f>
        <v>1.9482727689999999</v>
      </c>
      <c r="I192" s="11">
        <f>VLOOKUP($B192,data!$B$3:$Q$15316,'diff expr 0 vs 3 mites'!I$8,FALSE)</f>
        <v>1.390444872</v>
      </c>
      <c r="J192" s="11">
        <f>VLOOKUP($B192,data!$B$3:$Q$15316,'diff expr 0 vs 3 mites'!J$8,FALSE)</f>
        <v>1.130595241</v>
      </c>
      <c r="K192" s="11">
        <f>VLOOKUP($B192,data!$B$3:$Q$15316,'diff expr 0 vs 3 mites'!K$8,FALSE)</f>
        <v>1.7084732140000001</v>
      </c>
      <c r="L192" s="11">
        <f>VLOOKUP($B192,data!$B$3:$Q$15316,'diff expr 0 vs 3 mites'!L$8,FALSE)</f>
        <v>1.17232096</v>
      </c>
      <c r="M192" s="11">
        <f>VLOOKUP($B192,data!$B$3:$Q$15316,'diff expr 0 vs 3 mites'!M$8,FALSE)</f>
        <v>0.33125680400000002</v>
      </c>
      <c r="N192" s="11">
        <f>VLOOKUP($B192,data!$B$3:$Q$15316,'diff expr 0 vs 3 mites'!N$8,FALSE)</f>
        <v>1.2174625290000001</v>
      </c>
      <c r="O192" s="11">
        <f>VLOOKUP($B192,data!$B$3:$Q$15316,'diff expr 0 vs 3 mites'!O$8,FALSE)</f>
        <v>0.80633141699999999</v>
      </c>
      <c r="P192" s="11">
        <f>VLOOKUP($B192,data!$B$3:$Q$15316,'diff expr 0 vs 3 mites'!P$8,FALSE)</f>
        <v>1.7633034919999999</v>
      </c>
      <c r="R192" s="27" t="s">
        <v>27749</v>
      </c>
      <c r="T192" s="2">
        <f t="shared" si="87"/>
        <v>9</v>
      </c>
      <c r="U192" s="2">
        <f t="shared" si="88"/>
        <v>6</v>
      </c>
      <c r="V192" s="2">
        <f t="shared" si="89"/>
        <v>3</v>
      </c>
      <c r="W192" s="2">
        <f t="shared" si="90"/>
        <v>7</v>
      </c>
      <c r="X192" s="2">
        <f t="shared" si="91"/>
        <v>4</v>
      </c>
      <c r="Y192" s="2">
        <f t="shared" si="92"/>
        <v>1</v>
      </c>
      <c r="Z192" s="2">
        <f t="shared" si="93"/>
        <v>5</v>
      </c>
      <c r="AA192" s="2">
        <f t="shared" si="94"/>
        <v>2</v>
      </c>
      <c r="AB192" s="2">
        <f t="shared" si="95"/>
        <v>8</v>
      </c>
      <c r="AC192" s="2"/>
      <c r="AD192" s="2">
        <f t="shared" si="96"/>
        <v>0</v>
      </c>
      <c r="AE192" s="2">
        <f t="shared" si="97"/>
        <v>0</v>
      </c>
      <c r="AF192" s="2">
        <f t="shared" si="98"/>
        <v>0</v>
      </c>
      <c r="AG192" s="2">
        <f t="shared" si="99"/>
        <v>0</v>
      </c>
      <c r="AH192" s="2">
        <f t="shared" si="100"/>
        <v>0</v>
      </c>
      <c r="AI192" s="2">
        <f t="shared" si="101"/>
        <v>0</v>
      </c>
      <c r="AJ192" s="2">
        <f t="shared" si="102"/>
        <v>0</v>
      </c>
      <c r="AK192" s="2">
        <f t="shared" si="103"/>
        <v>0</v>
      </c>
      <c r="AL192" s="2">
        <f t="shared" si="104"/>
        <v>0</v>
      </c>
      <c r="AM192" s="2"/>
      <c r="AN192" s="2">
        <f t="shared" si="105"/>
        <v>9</v>
      </c>
      <c r="AO192" s="2">
        <f t="shared" si="106"/>
        <v>6</v>
      </c>
      <c r="AP192" s="2">
        <f t="shared" si="107"/>
        <v>3</v>
      </c>
      <c r="AQ192" s="2">
        <f t="shared" si="108"/>
        <v>7</v>
      </c>
      <c r="AR192" s="2">
        <f t="shared" si="109"/>
        <v>4</v>
      </c>
      <c r="AS192" s="2">
        <f t="shared" si="110"/>
        <v>1</v>
      </c>
      <c r="AT192" s="2">
        <f t="shared" si="111"/>
        <v>5</v>
      </c>
      <c r="AU192" s="2">
        <f t="shared" si="112"/>
        <v>2</v>
      </c>
      <c r="AV192" s="2">
        <f t="shared" si="113"/>
        <v>8</v>
      </c>
      <c r="AW192" s="2"/>
      <c r="AX192" s="5">
        <f t="shared" si="114"/>
        <v>4</v>
      </c>
      <c r="AY192" s="2">
        <f t="shared" si="115"/>
        <v>5</v>
      </c>
      <c r="AZ192" s="2">
        <f t="shared" si="116"/>
        <v>25</v>
      </c>
      <c r="BA192" s="2">
        <f t="shared" si="121"/>
        <v>20</v>
      </c>
      <c r="BB192" s="2">
        <f t="shared" si="122"/>
        <v>5</v>
      </c>
      <c r="BC192" s="2">
        <f t="shared" si="123"/>
        <v>15</v>
      </c>
      <c r="BD192" s="2">
        <f t="shared" si="124"/>
        <v>5</v>
      </c>
      <c r="BE192" s="19">
        <f t="shared" si="125"/>
        <v>10</v>
      </c>
      <c r="BF192" s="19">
        <f t="shared" si="126"/>
        <v>4.0824829046386304</v>
      </c>
      <c r="BG192" s="31">
        <f t="shared" si="127"/>
        <v>-1.2247448713915889</v>
      </c>
      <c r="BH192" s="32">
        <f t="shared" si="117"/>
        <v>0.1103356809599234</v>
      </c>
      <c r="BI192" s="62">
        <f t="shared" si="118"/>
        <v>5.1267605633802817E-2</v>
      </c>
      <c r="BJ192" s="62" t="str">
        <f t="shared" si="128"/>
        <v/>
      </c>
      <c r="BK192" s="73" t="str">
        <f t="shared" si="129"/>
        <v/>
      </c>
      <c r="BM192" s="11">
        <f t="shared" si="119"/>
        <v>-0.16423177918795925</v>
      </c>
    </row>
    <row r="193" spans="1:65">
      <c r="A193" s="30" t="s">
        <v>669</v>
      </c>
      <c r="B193" s="30" t="s">
        <v>670</v>
      </c>
      <c r="C193" s="30" t="s">
        <v>568</v>
      </c>
      <c r="D193" s="30" t="s">
        <v>569</v>
      </c>
      <c r="E193" s="30" t="s">
        <v>570</v>
      </c>
      <c r="F193" s="11" t="str">
        <f t="shared" si="120"/>
        <v>Immune syst</v>
      </c>
      <c r="H193" s="11">
        <f>VLOOKUP($B193,data!$B$3:$Q$15316,'diff expr 0 vs 3 mites'!H$8,FALSE)</f>
        <v>1.8670947369999999</v>
      </c>
      <c r="I193" s="11">
        <f>VLOOKUP($B193,data!$B$3:$Q$15316,'diff expr 0 vs 3 mites'!I$8,FALSE)</f>
        <v>2.2008485950000001</v>
      </c>
      <c r="J193" s="11">
        <f>VLOOKUP($B193,data!$B$3:$Q$15316,'diff expr 0 vs 3 mites'!J$8,FALSE)</f>
        <v>0.55622867499999995</v>
      </c>
      <c r="K193" s="11">
        <f>VLOOKUP($B193,data!$B$3:$Q$15316,'diff expr 0 vs 3 mites'!K$8,FALSE)</f>
        <v>2.293304113</v>
      </c>
      <c r="L193" s="11">
        <f>VLOOKUP($B193,data!$B$3:$Q$15316,'diff expr 0 vs 3 mites'!L$8,FALSE)</f>
        <v>0</v>
      </c>
      <c r="M193" s="11">
        <f>VLOOKUP($B193,data!$B$3:$Q$15316,'diff expr 0 vs 3 mites'!M$8,FALSE)</f>
        <v>0.78707711700000005</v>
      </c>
      <c r="N193" s="11">
        <f>VLOOKUP($B193,data!$B$3:$Q$15316,'diff expr 0 vs 3 mites'!N$8,FALSE)</f>
        <v>1.97991381</v>
      </c>
      <c r="O193" s="11">
        <f>VLOOKUP($B193,data!$B$3:$Q$15316,'diff expr 0 vs 3 mites'!O$8,FALSE)</f>
        <v>0.306539216</v>
      </c>
      <c r="P193" s="11">
        <f>VLOOKUP($B193,data!$B$3:$Q$15316,'diff expr 0 vs 3 mites'!P$8,FALSE)</f>
        <v>1.7556701429999999</v>
      </c>
      <c r="R193" s="27" t="s">
        <v>27749</v>
      </c>
      <c r="T193" s="2">
        <f t="shared" si="87"/>
        <v>6</v>
      </c>
      <c r="U193" s="2">
        <f t="shared" si="88"/>
        <v>8</v>
      </c>
      <c r="V193" s="2">
        <f t="shared" si="89"/>
        <v>3</v>
      </c>
      <c r="W193" s="2">
        <f t="shared" si="90"/>
        <v>9</v>
      </c>
      <c r="X193" s="2">
        <f t="shared" si="91"/>
        <v>1</v>
      </c>
      <c r="Y193" s="2">
        <f t="shared" si="92"/>
        <v>4</v>
      </c>
      <c r="Z193" s="2">
        <f t="shared" si="93"/>
        <v>7</v>
      </c>
      <c r="AA193" s="2">
        <f t="shared" si="94"/>
        <v>2</v>
      </c>
      <c r="AB193" s="2">
        <f t="shared" si="95"/>
        <v>5</v>
      </c>
      <c r="AC193" s="2"/>
      <c r="AD193" s="2">
        <f t="shared" si="96"/>
        <v>0</v>
      </c>
      <c r="AE193" s="2">
        <f t="shared" si="97"/>
        <v>0</v>
      </c>
      <c r="AF193" s="2">
        <f t="shared" si="98"/>
        <v>0</v>
      </c>
      <c r="AG193" s="2">
        <f t="shared" si="99"/>
        <v>0</v>
      </c>
      <c r="AH193" s="2">
        <f t="shared" si="100"/>
        <v>0</v>
      </c>
      <c r="AI193" s="2">
        <f t="shared" si="101"/>
        <v>0</v>
      </c>
      <c r="AJ193" s="2">
        <f t="shared" si="102"/>
        <v>0</v>
      </c>
      <c r="AK193" s="2">
        <f t="shared" si="103"/>
        <v>0</v>
      </c>
      <c r="AL193" s="2">
        <f t="shared" si="104"/>
        <v>0</v>
      </c>
      <c r="AM193" s="2"/>
      <c r="AN193" s="2">
        <f t="shared" si="105"/>
        <v>6</v>
      </c>
      <c r="AO193" s="2">
        <f t="shared" si="106"/>
        <v>8</v>
      </c>
      <c r="AP193" s="2">
        <f t="shared" si="107"/>
        <v>3</v>
      </c>
      <c r="AQ193" s="2">
        <f t="shared" si="108"/>
        <v>9</v>
      </c>
      <c r="AR193" s="2">
        <f t="shared" si="109"/>
        <v>1</v>
      </c>
      <c r="AS193" s="2">
        <f t="shared" si="110"/>
        <v>4</v>
      </c>
      <c r="AT193" s="2">
        <f t="shared" si="111"/>
        <v>7</v>
      </c>
      <c r="AU193" s="2">
        <f t="shared" si="112"/>
        <v>2</v>
      </c>
      <c r="AV193" s="2">
        <f t="shared" si="113"/>
        <v>5</v>
      </c>
      <c r="AW193" s="2"/>
      <c r="AX193" s="5">
        <f t="shared" si="114"/>
        <v>4</v>
      </c>
      <c r="AY193" s="2">
        <f t="shared" si="115"/>
        <v>5</v>
      </c>
      <c r="AZ193" s="2">
        <f t="shared" si="116"/>
        <v>26</v>
      </c>
      <c r="BA193" s="2">
        <f t="shared" si="121"/>
        <v>19</v>
      </c>
      <c r="BB193" s="2">
        <f t="shared" si="122"/>
        <v>4</v>
      </c>
      <c r="BC193" s="2">
        <f t="shared" si="123"/>
        <v>16</v>
      </c>
      <c r="BD193" s="2">
        <f t="shared" si="124"/>
        <v>4</v>
      </c>
      <c r="BE193" s="19">
        <f t="shared" si="125"/>
        <v>10</v>
      </c>
      <c r="BF193" s="19">
        <f t="shared" si="126"/>
        <v>4.0824829046386304</v>
      </c>
      <c r="BG193" s="31">
        <f t="shared" si="127"/>
        <v>-1.4696938456699067</v>
      </c>
      <c r="BH193" s="32">
        <f t="shared" si="117"/>
        <v>7.0822345147568383E-2</v>
      </c>
      <c r="BI193" s="62">
        <f t="shared" si="118"/>
        <v>3.8873239436619716E-2</v>
      </c>
      <c r="BJ193" s="62" t="str">
        <f t="shared" si="128"/>
        <v/>
      </c>
      <c r="BK193" s="73" t="str">
        <f t="shared" si="129"/>
        <v/>
      </c>
      <c r="BM193" s="11">
        <f t="shared" si="119"/>
        <v>-0.2529824639038194</v>
      </c>
    </row>
    <row r="194" spans="1:65">
      <c r="A194" s="30" t="s">
        <v>671</v>
      </c>
      <c r="B194" s="30" t="s">
        <v>672</v>
      </c>
      <c r="C194" s="30" t="s">
        <v>673</v>
      </c>
      <c r="D194" s="30" t="s">
        <v>674</v>
      </c>
      <c r="E194" s="30" t="s">
        <v>570</v>
      </c>
      <c r="F194" s="11" t="str">
        <f t="shared" si="120"/>
        <v>Immune syst</v>
      </c>
      <c r="H194" s="11">
        <f>VLOOKUP($B194,data!$B$3:$Q$15316,'diff expr 0 vs 3 mites'!H$8,FALSE)</f>
        <v>0.78117947499999996</v>
      </c>
      <c r="I194" s="11">
        <f>VLOOKUP($B194,data!$B$3:$Q$15316,'diff expr 0 vs 3 mites'!I$8,FALSE)</f>
        <v>0.71954769100000004</v>
      </c>
      <c r="J194" s="11">
        <f>VLOOKUP($B194,data!$B$3:$Q$15316,'diff expr 0 vs 3 mites'!J$8,FALSE)</f>
        <v>0.41704011800000002</v>
      </c>
      <c r="K194" s="11">
        <f>VLOOKUP($B194,data!$B$3:$Q$15316,'diff expr 0 vs 3 mites'!K$8,FALSE)</f>
        <v>0.668808344</v>
      </c>
      <c r="L194" s="11">
        <f>VLOOKUP($B194,data!$B$3:$Q$15316,'diff expr 0 vs 3 mites'!L$8,FALSE)</f>
        <v>5.215285744</v>
      </c>
      <c r="M194" s="11">
        <f>VLOOKUP($B194,data!$B$3:$Q$15316,'diff expr 0 vs 3 mites'!M$8,FALSE)</f>
        <v>1.0403960800000001</v>
      </c>
      <c r="N194" s="11">
        <f>VLOOKUP($B194,data!$B$3:$Q$15316,'diff expr 0 vs 3 mites'!N$8,FALSE)</f>
        <v>4.5454320270000004</v>
      </c>
      <c r="O194" s="11">
        <f>VLOOKUP($B194,data!$B$3:$Q$15316,'diff expr 0 vs 3 mites'!O$8,FALSE)</f>
        <v>0.71117827700000003</v>
      </c>
      <c r="P194" s="11">
        <f>VLOOKUP($B194,data!$B$3:$Q$15316,'diff expr 0 vs 3 mites'!P$8,FALSE)</f>
        <v>2.0664021319999999</v>
      </c>
      <c r="R194" s="27" t="s">
        <v>27749</v>
      </c>
      <c r="T194" s="2">
        <f t="shared" si="87"/>
        <v>5</v>
      </c>
      <c r="U194" s="2">
        <f t="shared" si="88"/>
        <v>4</v>
      </c>
      <c r="V194" s="2">
        <f t="shared" si="89"/>
        <v>1</v>
      </c>
      <c r="W194" s="2">
        <f t="shared" si="90"/>
        <v>2</v>
      </c>
      <c r="X194" s="2">
        <f t="shared" si="91"/>
        <v>9</v>
      </c>
      <c r="Y194" s="2">
        <f t="shared" si="92"/>
        <v>6</v>
      </c>
      <c r="Z194" s="2">
        <f t="shared" si="93"/>
        <v>8</v>
      </c>
      <c r="AA194" s="2">
        <f t="shared" si="94"/>
        <v>3</v>
      </c>
      <c r="AB194" s="2">
        <f t="shared" si="95"/>
        <v>7</v>
      </c>
      <c r="AC194" s="2"/>
      <c r="AD194" s="2">
        <f t="shared" si="96"/>
        <v>0</v>
      </c>
      <c r="AE194" s="2">
        <f t="shared" si="97"/>
        <v>0</v>
      </c>
      <c r="AF194" s="2">
        <f t="shared" si="98"/>
        <v>0</v>
      </c>
      <c r="AG194" s="2">
        <f t="shared" si="99"/>
        <v>0</v>
      </c>
      <c r="AH194" s="2">
        <f t="shared" si="100"/>
        <v>0</v>
      </c>
      <c r="AI194" s="2">
        <f t="shared" si="101"/>
        <v>0</v>
      </c>
      <c r="AJ194" s="2">
        <f t="shared" si="102"/>
        <v>0</v>
      </c>
      <c r="AK194" s="2">
        <f t="shared" si="103"/>
        <v>0</v>
      </c>
      <c r="AL194" s="2">
        <f t="shared" si="104"/>
        <v>0</v>
      </c>
      <c r="AM194" s="2"/>
      <c r="AN194" s="2">
        <f t="shared" si="105"/>
        <v>5</v>
      </c>
      <c r="AO194" s="2">
        <f t="shared" si="106"/>
        <v>4</v>
      </c>
      <c r="AP194" s="2">
        <f t="shared" si="107"/>
        <v>1</v>
      </c>
      <c r="AQ194" s="2">
        <f t="shared" si="108"/>
        <v>2</v>
      </c>
      <c r="AR194" s="2">
        <f t="shared" si="109"/>
        <v>9</v>
      </c>
      <c r="AS194" s="2">
        <f t="shared" si="110"/>
        <v>6</v>
      </c>
      <c r="AT194" s="2">
        <f t="shared" si="111"/>
        <v>8</v>
      </c>
      <c r="AU194" s="2">
        <f t="shared" si="112"/>
        <v>3</v>
      </c>
      <c r="AV194" s="2">
        <f t="shared" si="113"/>
        <v>7</v>
      </c>
      <c r="AW194" s="2"/>
      <c r="AX194" s="5">
        <f t="shared" si="114"/>
        <v>4</v>
      </c>
      <c r="AY194" s="2">
        <f t="shared" si="115"/>
        <v>5</v>
      </c>
      <c r="AZ194" s="2">
        <f t="shared" si="116"/>
        <v>12</v>
      </c>
      <c r="BA194" s="2">
        <f t="shared" si="121"/>
        <v>33</v>
      </c>
      <c r="BB194" s="2">
        <f t="shared" si="122"/>
        <v>18</v>
      </c>
      <c r="BC194" s="2">
        <f t="shared" si="123"/>
        <v>2</v>
      </c>
      <c r="BD194" s="2">
        <f t="shared" si="124"/>
        <v>2</v>
      </c>
      <c r="BE194" s="19">
        <f t="shared" si="125"/>
        <v>10</v>
      </c>
      <c r="BF194" s="19">
        <f t="shared" si="126"/>
        <v>4.0824829046386304</v>
      </c>
      <c r="BG194" s="31">
        <f t="shared" si="127"/>
        <v>-1.9595917942265424</v>
      </c>
      <c r="BH194" s="32">
        <f t="shared" si="117"/>
        <v>2.5021760624352556E-2</v>
      </c>
      <c r="BI194" s="62">
        <f t="shared" si="118"/>
        <v>2.2253521126760566E-2</v>
      </c>
      <c r="BJ194" s="62" t="str">
        <f t="shared" si="128"/>
        <v/>
      </c>
      <c r="BK194" s="73" t="str">
        <f t="shared" si="129"/>
        <v/>
      </c>
      <c r="BM194" s="11">
        <f t="shared" si="119"/>
        <v>0.62322281566021243</v>
      </c>
    </row>
    <row r="195" spans="1:65">
      <c r="A195" s="30" t="s">
        <v>677</v>
      </c>
      <c r="B195" s="30" t="s">
        <v>678</v>
      </c>
      <c r="C195" s="30" t="s">
        <v>679</v>
      </c>
      <c r="D195" s="30" t="s">
        <v>680</v>
      </c>
      <c r="E195" s="30" t="s">
        <v>570</v>
      </c>
      <c r="F195" s="11" t="str">
        <f t="shared" si="120"/>
        <v>Immune syst</v>
      </c>
      <c r="H195" s="11">
        <f>VLOOKUP($B195,data!$B$3:$Q$15316,'diff expr 0 vs 3 mites'!H$8,FALSE)</f>
        <v>0.62035533899999995</v>
      </c>
      <c r="I195" s="11">
        <f>VLOOKUP($B195,data!$B$3:$Q$15316,'diff expr 0 vs 3 mites'!I$8,FALSE)</f>
        <v>0.97886556999999996</v>
      </c>
      <c r="J195" s="11">
        <f>VLOOKUP($B195,data!$B$3:$Q$15316,'diff expr 0 vs 3 mites'!J$8,FALSE)</f>
        <v>1.0346109290000001</v>
      </c>
      <c r="K195" s="11">
        <f>VLOOKUP($B195,data!$B$3:$Q$15316,'diff expr 0 vs 3 mites'!K$8,FALSE)</f>
        <v>0.55263496899999998</v>
      </c>
      <c r="L195" s="11">
        <f>VLOOKUP($B195,data!$B$3:$Q$15316,'diff expr 0 vs 3 mites'!L$8,FALSE)</f>
        <v>2.0477195560000001</v>
      </c>
      <c r="M195" s="11">
        <f>VLOOKUP($B195,data!$B$3:$Q$15316,'diff expr 0 vs 3 mites'!M$8,FALSE)</f>
        <v>0.96983555899999996</v>
      </c>
      <c r="N195" s="11">
        <f>VLOOKUP($B195,data!$B$3:$Q$15316,'diff expr 0 vs 3 mites'!N$8,FALSE)</f>
        <v>1.476784275</v>
      </c>
      <c r="O195" s="11">
        <f>VLOOKUP($B195,data!$B$3:$Q$15316,'diff expr 0 vs 3 mites'!O$8,FALSE)</f>
        <v>1.460453489</v>
      </c>
      <c r="P195" s="11">
        <f>VLOOKUP($B195,data!$B$3:$Q$15316,'diff expr 0 vs 3 mites'!P$8,FALSE)</f>
        <v>1.2833342169999999</v>
      </c>
      <c r="R195" s="27" t="s">
        <v>27749</v>
      </c>
      <c r="T195" s="2">
        <f t="shared" si="87"/>
        <v>2</v>
      </c>
      <c r="U195" s="2">
        <f t="shared" si="88"/>
        <v>4</v>
      </c>
      <c r="V195" s="2">
        <f t="shared" si="89"/>
        <v>5</v>
      </c>
      <c r="W195" s="2">
        <f t="shared" si="90"/>
        <v>1</v>
      </c>
      <c r="X195" s="2">
        <f t="shared" si="91"/>
        <v>9</v>
      </c>
      <c r="Y195" s="2">
        <f t="shared" si="92"/>
        <v>3</v>
      </c>
      <c r="Z195" s="2">
        <f t="shared" si="93"/>
        <v>8</v>
      </c>
      <c r="AA195" s="2">
        <f t="shared" si="94"/>
        <v>7</v>
      </c>
      <c r="AB195" s="2">
        <f t="shared" si="95"/>
        <v>6</v>
      </c>
      <c r="AC195" s="2"/>
      <c r="AD195" s="2">
        <f t="shared" si="96"/>
        <v>0</v>
      </c>
      <c r="AE195" s="2">
        <f t="shared" si="97"/>
        <v>0</v>
      </c>
      <c r="AF195" s="2">
        <f t="shared" si="98"/>
        <v>0</v>
      </c>
      <c r="AG195" s="2">
        <f t="shared" si="99"/>
        <v>0</v>
      </c>
      <c r="AH195" s="2">
        <f t="shared" si="100"/>
        <v>0</v>
      </c>
      <c r="AI195" s="2">
        <f t="shared" si="101"/>
        <v>0</v>
      </c>
      <c r="AJ195" s="2">
        <f t="shared" si="102"/>
        <v>0</v>
      </c>
      <c r="AK195" s="2">
        <f t="shared" si="103"/>
        <v>0</v>
      </c>
      <c r="AL195" s="2">
        <f t="shared" si="104"/>
        <v>0</v>
      </c>
      <c r="AM195" s="2"/>
      <c r="AN195" s="2">
        <f t="shared" si="105"/>
        <v>2</v>
      </c>
      <c r="AO195" s="2">
        <f t="shared" si="106"/>
        <v>4</v>
      </c>
      <c r="AP195" s="2">
        <f t="shared" si="107"/>
        <v>5</v>
      </c>
      <c r="AQ195" s="2">
        <f t="shared" si="108"/>
        <v>1</v>
      </c>
      <c r="AR195" s="2">
        <f t="shared" si="109"/>
        <v>9</v>
      </c>
      <c r="AS195" s="2">
        <f t="shared" si="110"/>
        <v>3</v>
      </c>
      <c r="AT195" s="2">
        <f t="shared" si="111"/>
        <v>8</v>
      </c>
      <c r="AU195" s="2">
        <f t="shared" si="112"/>
        <v>7</v>
      </c>
      <c r="AV195" s="2">
        <f t="shared" si="113"/>
        <v>6</v>
      </c>
      <c r="AW195" s="2"/>
      <c r="AX195" s="5">
        <f t="shared" si="114"/>
        <v>4</v>
      </c>
      <c r="AY195" s="2">
        <f t="shared" si="115"/>
        <v>5</v>
      </c>
      <c r="AZ195" s="2">
        <f t="shared" si="116"/>
        <v>12</v>
      </c>
      <c r="BA195" s="2">
        <f t="shared" si="121"/>
        <v>33</v>
      </c>
      <c r="BB195" s="2">
        <f t="shared" si="122"/>
        <v>18</v>
      </c>
      <c r="BC195" s="2">
        <f t="shared" si="123"/>
        <v>2</v>
      </c>
      <c r="BD195" s="2">
        <f t="shared" si="124"/>
        <v>2</v>
      </c>
      <c r="BE195" s="19">
        <f t="shared" si="125"/>
        <v>10</v>
      </c>
      <c r="BF195" s="19">
        <f t="shared" si="126"/>
        <v>4.0824829046386304</v>
      </c>
      <c r="BG195" s="31">
        <f t="shared" si="127"/>
        <v>-1.9595917942265424</v>
      </c>
      <c r="BH195" s="32">
        <f t="shared" si="117"/>
        <v>2.5021760624352556E-2</v>
      </c>
      <c r="BI195" s="62">
        <f t="shared" si="118"/>
        <v>2.2253521126760566E-2</v>
      </c>
      <c r="BJ195" s="62" t="str">
        <f t="shared" si="128"/>
        <v/>
      </c>
      <c r="BK195" s="73" t="str">
        <f t="shared" si="129"/>
        <v/>
      </c>
      <c r="BM195" s="11">
        <f t="shared" si="119"/>
        <v>0.25940679285974871</v>
      </c>
    </row>
    <row r="196" spans="1:65">
      <c r="A196" s="30" t="s">
        <v>681</v>
      </c>
      <c r="B196" s="30" t="s">
        <v>682</v>
      </c>
      <c r="C196" s="30" t="s">
        <v>683</v>
      </c>
      <c r="D196" s="30" t="s">
        <v>684</v>
      </c>
      <c r="E196" s="30" t="s">
        <v>570</v>
      </c>
      <c r="F196" s="11" t="str">
        <f t="shared" si="120"/>
        <v>Immune syst</v>
      </c>
      <c r="H196" s="11">
        <f>VLOOKUP($B196,data!$B$3:$Q$15316,'diff expr 0 vs 3 mites'!H$8,FALSE)</f>
        <v>15.06390174</v>
      </c>
      <c r="I196" s="11">
        <f>VLOOKUP($B196,data!$B$3:$Q$15316,'diff expr 0 vs 3 mites'!I$8,FALSE)</f>
        <v>12.209749820000001</v>
      </c>
      <c r="J196" s="11">
        <f>VLOOKUP($B196,data!$B$3:$Q$15316,'diff expr 0 vs 3 mites'!J$8,FALSE)</f>
        <v>11.96146517</v>
      </c>
      <c r="K196" s="11">
        <f>VLOOKUP($B196,data!$B$3:$Q$15316,'diff expr 0 vs 3 mites'!K$8,FALSE)</f>
        <v>11.476377960000001</v>
      </c>
      <c r="L196" s="11">
        <f>VLOOKUP($B196,data!$B$3:$Q$15316,'diff expr 0 vs 3 mites'!L$8,FALSE)</f>
        <v>26.932043319999998</v>
      </c>
      <c r="M196" s="11">
        <f>VLOOKUP($B196,data!$B$3:$Q$15316,'diff expr 0 vs 3 mites'!M$8,FALSE)</f>
        <v>10.3849284</v>
      </c>
      <c r="N196" s="11">
        <f>VLOOKUP($B196,data!$B$3:$Q$15316,'diff expr 0 vs 3 mites'!N$8,FALSE)</f>
        <v>19.286679410000001</v>
      </c>
      <c r="O196" s="11">
        <f>VLOOKUP($B196,data!$B$3:$Q$15316,'diff expr 0 vs 3 mites'!O$8,FALSE)</f>
        <v>11.134382710000001</v>
      </c>
      <c r="P196" s="11">
        <f>VLOOKUP($B196,data!$B$3:$Q$15316,'diff expr 0 vs 3 mites'!P$8,FALSE)</f>
        <v>10.53331451</v>
      </c>
      <c r="R196" s="27" t="s">
        <v>27749</v>
      </c>
      <c r="T196" s="2">
        <f t="shared" si="87"/>
        <v>7</v>
      </c>
      <c r="U196" s="2">
        <f t="shared" si="88"/>
        <v>6</v>
      </c>
      <c r="V196" s="2">
        <f t="shared" si="89"/>
        <v>5</v>
      </c>
      <c r="W196" s="2">
        <f t="shared" si="90"/>
        <v>4</v>
      </c>
      <c r="X196" s="2">
        <f t="shared" si="91"/>
        <v>9</v>
      </c>
      <c r="Y196" s="2">
        <f t="shared" si="92"/>
        <v>1</v>
      </c>
      <c r="Z196" s="2">
        <f t="shared" si="93"/>
        <v>8</v>
      </c>
      <c r="AA196" s="2">
        <f t="shared" si="94"/>
        <v>3</v>
      </c>
      <c r="AB196" s="2">
        <f t="shared" si="95"/>
        <v>2</v>
      </c>
      <c r="AC196" s="2"/>
      <c r="AD196" s="2">
        <f t="shared" si="96"/>
        <v>0</v>
      </c>
      <c r="AE196" s="2">
        <f t="shared" si="97"/>
        <v>0</v>
      </c>
      <c r="AF196" s="2">
        <f t="shared" si="98"/>
        <v>0</v>
      </c>
      <c r="AG196" s="2">
        <f t="shared" si="99"/>
        <v>0</v>
      </c>
      <c r="AH196" s="2">
        <f t="shared" si="100"/>
        <v>0</v>
      </c>
      <c r="AI196" s="2">
        <f t="shared" si="101"/>
        <v>0</v>
      </c>
      <c r="AJ196" s="2">
        <f t="shared" si="102"/>
        <v>0</v>
      </c>
      <c r="AK196" s="2">
        <f t="shared" si="103"/>
        <v>0</v>
      </c>
      <c r="AL196" s="2">
        <f t="shared" si="104"/>
        <v>0</v>
      </c>
      <c r="AM196" s="2"/>
      <c r="AN196" s="2">
        <f t="shared" si="105"/>
        <v>7</v>
      </c>
      <c r="AO196" s="2">
        <f t="shared" si="106"/>
        <v>6</v>
      </c>
      <c r="AP196" s="2">
        <f t="shared" si="107"/>
        <v>5</v>
      </c>
      <c r="AQ196" s="2">
        <f t="shared" si="108"/>
        <v>4</v>
      </c>
      <c r="AR196" s="2">
        <f t="shared" si="109"/>
        <v>9</v>
      </c>
      <c r="AS196" s="2">
        <f t="shared" si="110"/>
        <v>1</v>
      </c>
      <c r="AT196" s="2">
        <f t="shared" si="111"/>
        <v>8</v>
      </c>
      <c r="AU196" s="2">
        <f t="shared" si="112"/>
        <v>3</v>
      </c>
      <c r="AV196" s="2">
        <f t="shared" si="113"/>
        <v>2</v>
      </c>
      <c r="AW196" s="2"/>
      <c r="AX196" s="5">
        <f t="shared" si="114"/>
        <v>4</v>
      </c>
      <c r="AY196" s="2">
        <f t="shared" si="115"/>
        <v>5</v>
      </c>
      <c r="AZ196" s="2">
        <f t="shared" si="116"/>
        <v>22</v>
      </c>
      <c r="BA196" s="2">
        <f t="shared" si="121"/>
        <v>23</v>
      </c>
      <c r="BB196" s="2">
        <f t="shared" si="122"/>
        <v>8</v>
      </c>
      <c r="BC196" s="2">
        <f t="shared" si="123"/>
        <v>12</v>
      </c>
      <c r="BD196" s="2">
        <f t="shared" si="124"/>
        <v>8</v>
      </c>
      <c r="BE196" s="19">
        <f t="shared" si="125"/>
        <v>10</v>
      </c>
      <c r="BF196" s="19">
        <f t="shared" si="126"/>
        <v>4.0824829046386304</v>
      </c>
      <c r="BG196" s="31">
        <f t="shared" si="127"/>
        <v>-0.4898979485566356</v>
      </c>
      <c r="BH196" s="32">
        <f t="shared" si="117"/>
        <v>0.31210305738320299</v>
      </c>
      <c r="BI196" s="62">
        <f t="shared" si="118"/>
        <v>7.6619718309859156E-2</v>
      </c>
      <c r="BJ196" s="62" t="str">
        <f t="shared" si="128"/>
        <v/>
      </c>
      <c r="BK196" s="73" t="str">
        <f t="shared" si="129"/>
        <v/>
      </c>
      <c r="BM196" s="11">
        <f t="shared" si="119"/>
        <v>9.1586390999705392E-2</v>
      </c>
    </row>
    <row r="197" spans="1:65">
      <c r="A197" s="30" t="s">
        <v>685</v>
      </c>
      <c r="B197" s="30" t="s">
        <v>686</v>
      </c>
      <c r="C197" s="30" t="s">
        <v>687</v>
      </c>
      <c r="D197" s="30" t="s">
        <v>688</v>
      </c>
      <c r="E197" s="30" t="s">
        <v>570</v>
      </c>
      <c r="F197" s="11" t="str">
        <f t="shared" si="120"/>
        <v>Immune syst</v>
      </c>
      <c r="H197" s="11">
        <f>VLOOKUP($B197,data!$B$3:$Q$15316,'diff expr 0 vs 3 mites'!H$8,FALSE)</f>
        <v>2.2021095480000001</v>
      </c>
      <c r="I197" s="11">
        <f>VLOOKUP($B197,data!$B$3:$Q$15316,'diff expr 0 vs 3 mites'!I$8,FALSE)</f>
        <v>2.44619988</v>
      </c>
      <c r="J197" s="11">
        <f>VLOOKUP($B197,data!$B$3:$Q$15316,'diff expr 0 vs 3 mites'!J$8,FALSE)</f>
        <v>1.6674181800000001</v>
      </c>
      <c r="K197" s="11">
        <f>VLOOKUP($B197,data!$B$3:$Q$15316,'diff expr 0 vs 3 mites'!K$8,FALSE)</f>
        <v>1.5431197270000001</v>
      </c>
      <c r="L197" s="11">
        <f>VLOOKUP($B197,data!$B$3:$Q$15316,'diff expr 0 vs 3 mites'!L$8,FALSE)</f>
        <v>13.29878845</v>
      </c>
      <c r="M197" s="11">
        <f>VLOOKUP($B197,data!$B$3:$Q$15316,'diff expr 0 vs 3 mites'!M$8,FALSE)</f>
        <v>3.0572118970000002</v>
      </c>
      <c r="N197" s="11">
        <f>VLOOKUP($B197,data!$B$3:$Q$15316,'diff expr 0 vs 3 mites'!N$8,FALSE)</f>
        <v>15.45661379</v>
      </c>
      <c r="O197" s="11">
        <f>VLOOKUP($B197,data!$B$3:$Q$15316,'diff expr 0 vs 3 mites'!O$8,FALSE)</f>
        <v>1.6871954250000001</v>
      </c>
      <c r="P197" s="11">
        <f>VLOOKUP($B197,data!$B$3:$Q$15316,'diff expr 0 vs 3 mites'!P$8,FALSE)</f>
        <v>4.4174760949999996</v>
      </c>
      <c r="R197" s="27" t="s">
        <v>27749</v>
      </c>
      <c r="T197" s="2">
        <f t="shared" si="87"/>
        <v>4</v>
      </c>
      <c r="U197" s="2">
        <f t="shared" si="88"/>
        <v>5</v>
      </c>
      <c r="V197" s="2">
        <f t="shared" si="89"/>
        <v>2</v>
      </c>
      <c r="W197" s="2">
        <f t="shared" si="90"/>
        <v>1</v>
      </c>
      <c r="X197" s="2">
        <f t="shared" si="91"/>
        <v>8</v>
      </c>
      <c r="Y197" s="2">
        <f t="shared" si="92"/>
        <v>6</v>
      </c>
      <c r="Z197" s="2">
        <f t="shared" si="93"/>
        <v>9</v>
      </c>
      <c r="AA197" s="2">
        <f t="shared" si="94"/>
        <v>3</v>
      </c>
      <c r="AB197" s="2">
        <f t="shared" si="95"/>
        <v>7</v>
      </c>
      <c r="AC197" s="2"/>
      <c r="AD197" s="2">
        <f t="shared" si="96"/>
        <v>0</v>
      </c>
      <c r="AE197" s="2">
        <f t="shared" si="97"/>
        <v>0</v>
      </c>
      <c r="AF197" s="2">
        <f t="shared" si="98"/>
        <v>0</v>
      </c>
      <c r="AG197" s="2">
        <f t="shared" si="99"/>
        <v>0</v>
      </c>
      <c r="AH197" s="2">
        <f t="shared" si="100"/>
        <v>0</v>
      </c>
      <c r="AI197" s="2">
        <f t="shared" si="101"/>
        <v>0</v>
      </c>
      <c r="AJ197" s="2">
        <f t="shared" si="102"/>
        <v>0</v>
      </c>
      <c r="AK197" s="2">
        <f t="shared" si="103"/>
        <v>0</v>
      </c>
      <c r="AL197" s="2">
        <f t="shared" si="104"/>
        <v>0</v>
      </c>
      <c r="AM197" s="2"/>
      <c r="AN197" s="2">
        <f t="shared" si="105"/>
        <v>4</v>
      </c>
      <c r="AO197" s="2">
        <f t="shared" si="106"/>
        <v>5</v>
      </c>
      <c r="AP197" s="2">
        <f t="shared" si="107"/>
        <v>2</v>
      </c>
      <c r="AQ197" s="2">
        <f t="shared" si="108"/>
        <v>1</v>
      </c>
      <c r="AR197" s="2">
        <f t="shared" si="109"/>
        <v>8</v>
      </c>
      <c r="AS197" s="2">
        <f t="shared" si="110"/>
        <v>6</v>
      </c>
      <c r="AT197" s="2">
        <f t="shared" si="111"/>
        <v>9</v>
      </c>
      <c r="AU197" s="2">
        <f t="shared" si="112"/>
        <v>3</v>
      </c>
      <c r="AV197" s="2">
        <f t="shared" si="113"/>
        <v>7</v>
      </c>
      <c r="AW197" s="2"/>
      <c r="AX197" s="5">
        <f t="shared" si="114"/>
        <v>4</v>
      </c>
      <c r="AY197" s="2">
        <f t="shared" si="115"/>
        <v>5</v>
      </c>
      <c r="AZ197" s="2">
        <f t="shared" si="116"/>
        <v>12</v>
      </c>
      <c r="BA197" s="2">
        <f t="shared" si="121"/>
        <v>33</v>
      </c>
      <c r="BB197" s="2">
        <f t="shared" si="122"/>
        <v>18</v>
      </c>
      <c r="BC197" s="2">
        <f t="shared" si="123"/>
        <v>2</v>
      </c>
      <c r="BD197" s="2">
        <f t="shared" si="124"/>
        <v>2</v>
      </c>
      <c r="BE197" s="19">
        <f t="shared" si="125"/>
        <v>10</v>
      </c>
      <c r="BF197" s="19">
        <f t="shared" si="126"/>
        <v>4.0824829046386304</v>
      </c>
      <c r="BG197" s="31">
        <f t="shared" si="127"/>
        <v>-1.9595917942265424</v>
      </c>
      <c r="BH197" s="32">
        <f t="shared" si="117"/>
        <v>2.5021760624352556E-2</v>
      </c>
      <c r="BI197" s="62">
        <f t="shared" si="118"/>
        <v>2.2253521126760566E-2</v>
      </c>
      <c r="BJ197" s="62" t="str">
        <f t="shared" si="128"/>
        <v/>
      </c>
      <c r="BK197" s="73" t="str">
        <f t="shared" si="129"/>
        <v/>
      </c>
      <c r="BM197" s="11">
        <f t="shared" si="119"/>
        <v>0.58656837510535742</v>
      </c>
    </row>
    <row r="198" spans="1:65">
      <c r="A198" s="30" t="s">
        <v>689</v>
      </c>
      <c r="B198" s="30" t="s">
        <v>690</v>
      </c>
      <c r="C198" s="30" t="s">
        <v>581</v>
      </c>
      <c r="D198" s="30" t="s">
        <v>582</v>
      </c>
      <c r="E198" s="30" t="s">
        <v>570</v>
      </c>
      <c r="F198" s="11" t="str">
        <f t="shared" si="120"/>
        <v>Immune syst</v>
      </c>
      <c r="H198" s="11">
        <f>VLOOKUP($B198,data!$B$3:$Q$15316,'diff expr 0 vs 3 mites'!H$8,FALSE)</f>
        <v>3.284401865</v>
      </c>
      <c r="I198" s="11">
        <f>VLOOKUP($B198,data!$B$3:$Q$15316,'diff expr 0 vs 3 mites'!I$8,FALSE)</f>
        <v>2.167683754</v>
      </c>
      <c r="J198" s="11">
        <f>VLOOKUP($B198,data!$B$3:$Q$15316,'diff expr 0 vs 3 mites'!J$8,FALSE)</f>
        <v>2.2551710570000001</v>
      </c>
      <c r="K198" s="11">
        <f>VLOOKUP($B198,data!$B$3:$Q$15316,'diff expr 0 vs 3 mites'!K$8,FALSE)</f>
        <v>2.091473106</v>
      </c>
      <c r="L198" s="11">
        <f>VLOOKUP($B198,data!$B$3:$Q$15316,'diff expr 0 vs 3 mites'!L$8,FALSE)</f>
        <v>3.8100488690000001</v>
      </c>
      <c r="M198" s="11">
        <f>VLOOKUP($B198,data!$B$3:$Q$15316,'diff expr 0 vs 3 mites'!M$8,FALSE)</f>
        <v>1.3382426329999999</v>
      </c>
      <c r="N198" s="11">
        <f>VLOOKUP($B198,data!$B$3:$Q$15316,'diff expr 0 vs 3 mites'!N$8,FALSE)</f>
        <v>6.0562640669999999</v>
      </c>
      <c r="O198" s="11">
        <f>VLOOKUP($B198,data!$B$3:$Q$15316,'diff expr 0 vs 3 mites'!O$8,FALSE)</f>
        <v>2.054166044</v>
      </c>
      <c r="P198" s="11">
        <f>VLOOKUP($B198,data!$B$3:$Q$15316,'diff expr 0 vs 3 mites'!P$8,FALSE)</f>
        <v>4.0098507259999998</v>
      </c>
      <c r="R198" s="27" t="s">
        <v>27749</v>
      </c>
      <c r="T198" s="2">
        <f t="shared" si="87"/>
        <v>6</v>
      </c>
      <c r="U198" s="2">
        <f t="shared" si="88"/>
        <v>4</v>
      </c>
      <c r="V198" s="2">
        <f t="shared" si="89"/>
        <v>5</v>
      </c>
      <c r="W198" s="2">
        <f t="shared" si="90"/>
        <v>3</v>
      </c>
      <c r="X198" s="2">
        <f t="shared" si="91"/>
        <v>7</v>
      </c>
      <c r="Y198" s="2">
        <f t="shared" si="92"/>
        <v>1</v>
      </c>
      <c r="Z198" s="2">
        <f t="shared" si="93"/>
        <v>9</v>
      </c>
      <c r="AA198" s="2">
        <f t="shared" si="94"/>
        <v>2</v>
      </c>
      <c r="AB198" s="2">
        <f t="shared" si="95"/>
        <v>8</v>
      </c>
      <c r="AC198" s="2"/>
      <c r="AD198" s="2">
        <f t="shared" si="96"/>
        <v>0</v>
      </c>
      <c r="AE198" s="2">
        <f t="shared" si="97"/>
        <v>0</v>
      </c>
      <c r="AF198" s="2">
        <f t="shared" si="98"/>
        <v>0</v>
      </c>
      <c r="AG198" s="2">
        <f t="shared" si="99"/>
        <v>0</v>
      </c>
      <c r="AH198" s="2">
        <f t="shared" si="100"/>
        <v>0</v>
      </c>
      <c r="AI198" s="2">
        <f t="shared" si="101"/>
        <v>0</v>
      </c>
      <c r="AJ198" s="2">
        <f t="shared" si="102"/>
        <v>0</v>
      </c>
      <c r="AK198" s="2">
        <f t="shared" si="103"/>
        <v>0</v>
      </c>
      <c r="AL198" s="2">
        <f t="shared" si="104"/>
        <v>0</v>
      </c>
      <c r="AM198" s="2"/>
      <c r="AN198" s="2">
        <f t="shared" si="105"/>
        <v>6</v>
      </c>
      <c r="AO198" s="2">
        <f t="shared" si="106"/>
        <v>4</v>
      </c>
      <c r="AP198" s="2">
        <f t="shared" si="107"/>
        <v>5</v>
      </c>
      <c r="AQ198" s="2">
        <f t="shared" si="108"/>
        <v>3</v>
      </c>
      <c r="AR198" s="2">
        <f t="shared" si="109"/>
        <v>7</v>
      </c>
      <c r="AS198" s="2">
        <f t="shared" si="110"/>
        <v>1</v>
      </c>
      <c r="AT198" s="2">
        <f t="shared" si="111"/>
        <v>9</v>
      </c>
      <c r="AU198" s="2">
        <f t="shared" si="112"/>
        <v>2</v>
      </c>
      <c r="AV198" s="2">
        <f t="shared" si="113"/>
        <v>8</v>
      </c>
      <c r="AW198" s="2"/>
      <c r="AX198" s="5">
        <f t="shared" si="114"/>
        <v>4</v>
      </c>
      <c r="AY198" s="2">
        <f t="shared" si="115"/>
        <v>5</v>
      </c>
      <c r="AZ198" s="2">
        <f t="shared" si="116"/>
        <v>18</v>
      </c>
      <c r="BA198" s="2">
        <f t="shared" si="121"/>
        <v>27</v>
      </c>
      <c r="BB198" s="2">
        <f t="shared" si="122"/>
        <v>12</v>
      </c>
      <c r="BC198" s="2">
        <f t="shared" si="123"/>
        <v>8</v>
      </c>
      <c r="BD198" s="2">
        <f t="shared" si="124"/>
        <v>8</v>
      </c>
      <c r="BE198" s="19">
        <f t="shared" si="125"/>
        <v>10</v>
      </c>
      <c r="BF198" s="19">
        <f t="shared" si="126"/>
        <v>4.0824829046386304</v>
      </c>
      <c r="BG198" s="31">
        <f t="shared" si="127"/>
        <v>-0.4898979485566356</v>
      </c>
      <c r="BH198" s="32">
        <f t="shared" si="117"/>
        <v>0.31210305738320299</v>
      </c>
      <c r="BI198" s="62">
        <f t="shared" si="118"/>
        <v>7.6619718309859156E-2</v>
      </c>
      <c r="BJ198" s="62" t="str">
        <f t="shared" si="128"/>
        <v/>
      </c>
      <c r="BK198" s="73" t="str">
        <f t="shared" si="129"/>
        <v/>
      </c>
      <c r="BM198" s="11">
        <f t="shared" si="119"/>
        <v>0.14917663984168458</v>
      </c>
    </row>
    <row r="199" spans="1:65">
      <c r="A199" s="30" t="s">
        <v>691</v>
      </c>
      <c r="B199" s="30" t="s">
        <v>692</v>
      </c>
      <c r="C199" s="30" t="s">
        <v>693</v>
      </c>
      <c r="D199" s="30" t="s">
        <v>694</v>
      </c>
      <c r="E199" s="30" t="s">
        <v>570</v>
      </c>
      <c r="F199" s="11" t="str">
        <f t="shared" si="120"/>
        <v>Immune syst</v>
      </c>
      <c r="H199" s="11">
        <f>VLOOKUP($B199,data!$B$3:$Q$15316,'diff expr 0 vs 3 mites'!H$8,FALSE)</f>
        <v>6.9011439389999998</v>
      </c>
      <c r="I199" s="11">
        <f>VLOOKUP($B199,data!$B$3:$Q$15316,'diff expr 0 vs 3 mites'!I$8,FALSE)</f>
        <v>0.68411614300000001</v>
      </c>
      <c r="J199" s="11">
        <f>VLOOKUP($B199,data!$B$3:$Q$15316,'diff expr 0 vs 3 mites'!J$8,FALSE)</f>
        <v>0.427925581</v>
      </c>
      <c r="K199" s="11">
        <f>VLOOKUP($B199,data!$B$3:$Q$15316,'diff expr 0 vs 3 mites'!K$8,FALSE)</f>
        <v>1.3818423879999999</v>
      </c>
      <c r="L199" s="11">
        <f>VLOOKUP($B199,data!$B$3:$Q$15316,'diff expr 0 vs 3 mites'!L$8,FALSE)</f>
        <v>2.4686888919999999</v>
      </c>
      <c r="M199" s="11">
        <f>VLOOKUP($B199,data!$B$3:$Q$15316,'diff expr 0 vs 3 mites'!M$8,FALSE)</f>
        <v>0.70461104399999996</v>
      </c>
      <c r="N199" s="11">
        <f>VLOOKUP($B199,data!$B$3:$Q$15316,'diff expr 0 vs 3 mites'!N$8,FALSE)</f>
        <v>3.1651217310000002</v>
      </c>
      <c r="O199" s="11">
        <f>VLOOKUP($B199,data!$B$3:$Q$15316,'diff expr 0 vs 3 mites'!O$8,FALSE)</f>
        <v>2.2082358580000001</v>
      </c>
      <c r="P199" s="11">
        <f>VLOOKUP($B199,data!$B$3:$Q$15316,'diff expr 0 vs 3 mites'!P$8,FALSE)</f>
        <v>3.1434393040000002</v>
      </c>
      <c r="R199" s="27" t="s">
        <v>27749</v>
      </c>
      <c r="T199" s="2">
        <f t="shared" si="87"/>
        <v>9</v>
      </c>
      <c r="U199" s="2">
        <f t="shared" si="88"/>
        <v>2</v>
      </c>
      <c r="V199" s="2">
        <f t="shared" si="89"/>
        <v>1</v>
      </c>
      <c r="W199" s="2">
        <f t="shared" si="90"/>
        <v>4</v>
      </c>
      <c r="X199" s="2">
        <f t="shared" si="91"/>
        <v>6</v>
      </c>
      <c r="Y199" s="2">
        <f t="shared" si="92"/>
        <v>3</v>
      </c>
      <c r="Z199" s="2">
        <f t="shared" si="93"/>
        <v>8</v>
      </c>
      <c r="AA199" s="2">
        <f t="shared" si="94"/>
        <v>5</v>
      </c>
      <c r="AB199" s="2">
        <f t="shared" si="95"/>
        <v>7</v>
      </c>
      <c r="AC199" s="2"/>
      <c r="AD199" s="2">
        <f t="shared" si="96"/>
        <v>0</v>
      </c>
      <c r="AE199" s="2">
        <f t="shared" si="97"/>
        <v>0</v>
      </c>
      <c r="AF199" s="2">
        <f t="shared" si="98"/>
        <v>0</v>
      </c>
      <c r="AG199" s="2">
        <f t="shared" si="99"/>
        <v>0</v>
      </c>
      <c r="AH199" s="2">
        <f t="shared" si="100"/>
        <v>0</v>
      </c>
      <c r="AI199" s="2">
        <f t="shared" si="101"/>
        <v>0</v>
      </c>
      <c r="AJ199" s="2">
        <f t="shared" si="102"/>
        <v>0</v>
      </c>
      <c r="AK199" s="2">
        <f t="shared" si="103"/>
        <v>0</v>
      </c>
      <c r="AL199" s="2">
        <f t="shared" si="104"/>
        <v>0</v>
      </c>
      <c r="AM199" s="2"/>
      <c r="AN199" s="2">
        <f t="shared" si="105"/>
        <v>9</v>
      </c>
      <c r="AO199" s="2">
        <f t="shared" si="106"/>
        <v>2</v>
      </c>
      <c r="AP199" s="2">
        <f t="shared" si="107"/>
        <v>1</v>
      </c>
      <c r="AQ199" s="2">
        <f t="shared" si="108"/>
        <v>4</v>
      </c>
      <c r="AR199" s="2">
        <f t="shared" si="109"/>
        <v>6</v>
      </c>
      <c r="AS199" s="2">
        <f t="shared" si="110"/>
        <v>3</v>
      </c>
      <c r="AT199" s="2">
        <f t="shared" si="111"/>
        <v>8</v>
      </c>
      <c r="AU199" s="2">
        <f t="shared" si="112"/>
        <v>5</v>
      </c>
      <c r="AV199" s="2">
        <f t="shared" si="113"/>
        <v>7</v>
      </c>
      <c r="AW199" s="2"/>
      <c r="AX199" s="5">
        <f t="shared" si="114"/>
        <v>4</v>
      </c>
      <c r="AY199" s="2">
        <f t="shared" si="115"/>
        <v>5</v>
      </c>
      <c r="AZ199" s="2">
        <f t="shared" si="116"/>
        <v>16</v>
      </c>
      <c r="BA199" s="2">
        <f t="shared" si="121"/>
        <v>29</v>
      </c>
      <c r="BB199" s="2">
        <f t="shared" si="122"/>
        <v>14</v>
      </c>
      <c r="BC199" s="2">
        <f t="shared" si="123"/>
        <v>6</v>
      </c>
      <c r="BD199" s="2">
        <f t="shared" si="124"/>
        <v>6</v>
      </c>
      <c r="BE199" s="19">
        <f t="shared" si="125"/>
        <v>10</v>
      </c>
      <c r="BF199" s="19">
        <f t="shared" si="126"/>
        <v>4.0824829046386304</v>
      </c>
      <c r="BG199" s="31">
        <f t="shared" si="127"/>
        <v>-0.9797958971132712</v>
      </c>
      <c r="BH199" s="32">
        <f t="shared" si="117"/>
        <v>0.16359343889515282</v>
      </c>
      <c r="BI199" s="62">
        <f t="shared" si="118"/>
        <v>5.9718309859154932E-2</v>
      </c>
      <c r="BJ199" s="62" t="str">
        <f t="shared" si="128"/>
        <v/>
      </c>
      <c r="BK199" s="73" t="str">
        <f t="shared" si="129"/>
        <v/>
      </c>
      <c r="BM199" s="11">
        <f t="shared" si="119"/>
        <v>-1.9899856965537813E-3</v>
      </c>
    </row>
    <row r="200" spans="1:65">
      <c r="A200" s="30" t="s">
        <v>695</v>
      </c>
      <c r="B200" s="30" t="s">
        <v>696</v>
      </c>
      <c r="C200" s="30" t="s">
        <v>697</v>
      </c>
      <c r="D200" s="30" t="s">
        <v>698</v>
      </c>
      <c r="E200" s="30" t="s">
        <v>570</v>
      </c>
      <c r="F200" s="11" t="str">
        <f t="shared" si="120"/>
        <v>Immune syst</v>
      </c>
      <c r="H200" s="11">
        <f>VLOOKUP($B200,data!$B$3:$Q$15316,'diff expr 0 vs 3 mites'!H$8,FALSE)</f>
        <v>12.579550790000001</v>
      </c>
      <c r="I200" s="11">
        <f>VLOOKUP($B200,data!$B$3:$Q$15316,'diff expr 0 vs 3 mites'!I$8,FALSE)</f>
        <v>8.7478637090000007</v>
      </c>
      <c r="J200" s="11">
        <f>VLOOKUP($B200,data!$B$3:$Q$15316,'diff expr 0 vs 3 mites'!J$8,FALSE)</f>
        <v>10.791053570000001</v>
      </c>
      <c r="K200" s="11">
        <f>VLOOKUP($B200,data!$B$3:$Q$15316,'diff expr 0 vs 3 mites'!K$8,FALSE)</f>
        <v>8.5320835939999995</v>
      </c>
      <c r="L200" s="11">
        <f>VLOOKUP($B200,data!$B$3:$Q$15316,'diff expr 0 vs 3 mites'!L$8,FALSE)</f>
        <v>2.1233663389999999</v>
      </c>
      <c r="M200" s="11">
        <f>VLOOKUP($B200,data!$B$3:$Q$15316,'diff expr 0 vs 3 mites'!M$8,FALSE)</f>
        <v>1.8636018430000001</v>
      </c>
      <c r="N200" s="11">
        <f>VLOOKUP($B200,data!$B$3:$Q$15316,'diff expr 0 vs 3 mites'!N$8,FALSE)</f>
        <v>6.12535835</v>
      </c>
      <c r="O200" s="11">
        <f>VLOOKUP($B200,data!$B$3:$Q$15316,'diff expr 0 vs 3 mites'!O$8,FALSE)</f>
        <v>0.94045273699999998</v>
      </c>
      <c r="P200" s="11">
        <f>VLOOKUP($B200,data!$B$3:$Q$15316,'diff expr 0 vs 3 mites'!P$8,FALSE)</f>
        <v>0.76042463100000002</v>
      </c>
      <c r="R200" s="27" t="s">
        <v>27749</v>
      </c>
      <c r="T200" s="2">
        <f t="shared" si="87"/>
        <v>9</v>
      </c>
      <c r="U200" s="2">
        <f t="shared" si="88"/>
        <v>7</v>
      </c>
      <c r="V200" s="2">
        <f t="shared" si="89"/>
        <v>8</v>
      </c>
      <c r="W200" s="2">
        <f t="shared" si="90"/>
        <v>6</v>
      </c>
      <c r="X200" s="2">
        <f t="shared" si="91"/>
        <v>4</v>
      </c>
      <c r="Y200" s="2">
        <f t="shared" si="92"/>
        <v>3</v>
      </c>
      <c r="Z200" s="2">
        <f t="shared" si="93"/>
        <v>5</v>
      </c>
      <c r="AA200" s="2">
        <f t="shared" si="94"/>
        <v>2</v>
      </c>
      <c r="AB200" s="2">
        <f t="shared" si="95"/>
        <v>1</v>
      </c>
      <c r="AC200" s="2"/>
      <c r="AD200" s="2">
        <f t="shared" si="96"/>
        <v>0</v>
      </c>
      <c r="AE200" s="2">
        <f t="shared" si="97"/>
        <v>0</v>
      </c>
      <c r="AF200" s="2">
        <f t="shared" si="98"/>
        <v>0</v>
      </c>
      <c r="AG200" s="2">
        <f t="shared" si="99"/>
        <v>0</v>
      </c>
      <c r="AH200" s="2">
        <f t="shared" si="100"/>
        <v>0</v>
      </c>
      <c r="AI200" s="2">
        <f t="shared" si="101"/>
        <v>0</v>
      </c>
      <c r="AJ200" s="2">
        <f t="shared" si="102"/>
        <v>0</v>
      </c>
      <c r="AK200" s="2">
        <f t="shared" si="103"/>
        <v>0</v>
      </c>
      <c r="AL200" s="2">
        <f t="shared" si="104"/>
        <v>0</v>
      </c>
      <c r="AM200" s="2"/>
      <c r="AN200" s="2">
        <f t="shared" si="105"/>
        <v>9</v>
      </c>
      <c r="AO200" s="2">
        <f t="shared" si="106"/>
        <v>7</v>
      </c>
      <c r="AP200" s="2">
        <f t="shared" si="107"/>
        <v>8</v>
      </c>
      <c r="AQ200" s="2">
        <f t="shared" si="108"/>
        <v>6</v>
      </c>
      <c r="AR200" s="2">
        <f t="shared" si="109"/>
        <v>4</v>
      </c>
      <c r="AS200" s="2">
        <f t="shared" si="110"/>
        <v>3</v>
      </c>
      <c r="AT200" s="2">
        <f t="shared" si="111"/>
        <v>5</v>
      </c>
      <c r="AU200" s="2">
        <f t="shared" si="112"/>
        <v>2</v>
      </c>
      <c r="AV200" s="2">
        <f t="shared" si="113"/>
        <v>1</v>
      </c>
      <c r="AW200" s="2"/>
      <c r="AX200" s="5">
        <f t="shared" si="114"/>
        <v>4</v>
      </c>
      <c r="AY200" s="2">
        <f t="shared" si="115"/>
        <v>5</v>
      </c>
      <c r="AZ200" s="2">
        <f t="shared" si="116"/>
        <v>30</v>
      </c>
      <c r="BA200" s="2">
        <f t="shared" si="121"/>
        <v>15</v>
      </c>
      <c r="BB200" s="2">
        <f t="shared" si="122"/>
        <v>0</v>
      </c>
      <c r="BC200" s="2">
        <f t="shared" si="123"/>
        <v>20</v>
      </c>
      <c r="BD200" s="2">
        <f t="shared" si="124"/>
        <v>0</v>
      </c>
      <c r="BE200" s="19">
        <f t="shared" si="125"/>
        <v>10</v>
      </c>
      <c r="BF200" s="19">
        <f t="shared" si="126"/>
        <v>4.0824829046386304</v>
      </c>
      <c r="BG200" s="31">
        <f t="shared" si="127"/>
        <v>-2.4494897427831779</v>
      </c>
      <c r="BH200" s="32">
        <f t="shared" si="117"/>
        <v>7.1529392177148241E-3</v>
      </c>
      <c r="BI200" s="62">
        <f t="shared" si="118"/>
        <v>2.8169014084507044E-4</v>
      </c>
      <c r="BJ200" s="62" t="str">
        <f t="shared" si="128"/>
        <v/>
      </c>
      <c r="BK200" s="73" t="str">
        <f t="shared" si="129"/>
        <v>sign</v>
      </c>
      <c r="BM200" s="11">
        <f t="shared" si="119"/>
        <v>-0.63360875662663507</v>
      </c>
    </row>
    <row r="201" spans="1:65">
      <c r="A201" s="30" t="s">
        <v>699</v>
      </c>
      <c r="B201" s="30" t="s">
        <v>700</v>
      </c>
      <c r="C201" s="30" t="s">
        <v>673</v>
      </c>
      <c r="D201" s="30" t="s">
        <v>674</v>
      </c>
      <c r="E201" s="30" t="s">
        <v>570</v>
      </c>
      <c r="F201" s="11" t="str">
        <f t="shared" si="120"/>
        <v>Immune syst</v>
      </c>
      <c r="H201" s="11">
        <f>VLOOKUP($B201,data!$B$3:$Q$15316,'diff expr 0 vs 3 mites'!H$8,FALSE)</f>
        <v>1.3123683159999999</v>
      </c>
      <c r="I201" s="11">
        <f>VLOOKUP($B201,data!$B$3:$Q$15316,'diff expr 0 vs 3 mites'!I$8,FALSE)</f>
        <v>0.43262486999999999</v>
      </c>
      <c r="J201" s="11">
        <f>VLOOKUP($B201,data!$B$3:$Q$15316,'diff expr 0 vs 3 mites'!J$8,FALSE)</f>
        <v>0.29384828600000001</v>
      </c>
      <c r="K201" s="11">
        <f>VLOOKUP($B201,data!$B$3:$Q$15316,'diff expr 0 vs 3 mites'!K$8,FALSE)</f>
        <v>0.42479138599999999</v>
      </c>
      <c r="L201" s="11">
        <f>VLOOKUP($B201,data!$B$3:$Q$15316,'diff expr 0 vs 3 mites'!L$8,FALSE)</f>
        <v>0.57820819300000004</v>
      </c>
      <c r="M201" s="11">
        <f>VLOOKUP($B201,data!$B$3:$Q$15316,'diff expr 0 vs 3 mites'!M$8,FALSE)</f>
        <v>0.457962916</v>
      </c>
      <c r="N201" s="11">
        <f>VLOOKUP($B201,data!$B$3:$Q$15316,'diff expr 0 vs 3 mites'!N$8,FALSE)</f>
        <v>2.001575887</v>
      </c>
      <c r="O201" s="11">
        <f>VLOOKUP($B201,data!$B$3:$Q$15316,'diff expr 0 vs 3 mites'!O$8,FALSE)</f>
        <v>0.63269828400000006</v>
      </c>
      <c r="P201" s="11">
        <f>VLOOKUP($B201,data!$B$3:$Q$15316,'diff expr 0 vs 3 mites'!P$8,FALSE)</f>
        <v>1.0698574919999999</v>
      </c>
      <c r="R201" s="27" t="s">
        <v>27749</v>
      </c>
      <c r="T201" s="2">
        <f t="shared" si="87"/>
        <v>8</v>
      </c>
      <c r="U201" s="2">
        <f t="shared" si="88"/>
        <v>3</v>
      </c>
      <c r="V201" s="2">
        <f t="shared" si="89"/>
        <v>1</v>
      </c>
      <c r="W201" s="2">
        <f t="shared" si="90"/>
        <v>2</v>
      </c>
      <c r="X201" s="2">
        <f t="shared" si="91"/>
        <v>5</v>
      </c>
      <c r="Y201" s="2">
        <f t="shared" si="92"/>
        <v>4</v>
      </c>
      <c r="Z201" s="2">
        <f t="shared" si="93"/>
        <v>9</v>
      </c>
      <c r="AA201" s="2">
        <f t="shared" si="94"/>
        <v>6</v>
      </c>
      <c r="AB201" s="2">
        <f t="shared" si="95"/>
        <v>7</v>
      </c>
      <c r="AC201" s="2"/>
      <c r="AD201" s="2">
        <f t="shared" si="96"/>
        <v>0</v>
      </c>
      <c r="AE201" s="2">
        <f t="shared" si="97"/>
        <v>0</v>
      </c>
      <c r="AF201" s="2">
        <f t="shared" si="98"/>
        <v>0</v>
      </c>
      <c r="AG201" s="2">
        <f t="shared" si="99"/>
        <v>0</v>
      </c>
      <c r="AH201" s="2">
        <f t="shared" si="100"/>
        <v>0</v>
      </c>
      <c r="AI201" s="2">
        <f t="shared" si="101"/>
        <v>0</v>
      </c>
      <c r="AJ201" s="2">
        <f t="shared" si="102"/>
        <v>0</v>
      </c>
      <c r="AK201" s="2">
        <f t="shared" si="103"/>
        <v>0</v>
      </c>
      <c r="AL201" s="2">
        <f t="shared" si="104"/>
        <v>0</v>
      </c>
      <c r="AM201" s="2"/>
      <c r="AN201" s="2">
        <f t="shared" si="105"/>
        <v>8</v>
      </c>
      <c r="AO201" s="2">
        <f t="shared" si="106"/>
        <v>3</v>
      </c>
      <c r="AP201" s="2">
        <f t="shared" si="107"/>
        <v>1</v>
      </c>
      <c r="AQ201" s="2">
        <f t="shared" si="108"/>
        <v>2</v>
      </c>
      <c r="AR201" s="2">
        <f t="shared" si="109"/>
        <v>5</v>
      </c>
      <c r="AS201" s="2">
        <f t="shared" si="110"/>
        <v>4</v>
      </c>
      <c r="AT201" s="2">
        <f t="shared" si="111"/>
        <v>9</v>
      </c>
      <c r="AU201" s="2">
        <f t="shared" si="112"/>
        <v>6</v>
      </c>
      <c r="AV201" s="2">
        <f t="shared" si="113"/>
        <v>7</v>
      </c>
      <c r="AW201" s="2"/>
      <c r="AX201" s="5">
        <f t="shared" si="114"/>
        <v>4</v>
      </c>
      <c r="AY201" s="2">
        <f t="shared" si="115"/>
        <v>5</v>
      </c>
      <c r="AZ201" s="2">
        <f t="shared" si="116"/>
        <v>14</v>
      </c>
      <c r="BA201" s="2">
        <f t="shared" si="121"/>
        <v>31</v>
      </c>
      <c r="BB201" s="2">
        <f t="shared" si="122"/>
        <v>16</v>
      </c>
      <c r="BC201" s="2">
        <f t="shared" si="123"/>
        <v>4</v>
      </c>
      <c r="BD201" s="2">
        <f t="shared" si="124"/>
        <v>4</v>
      </c>
      <c r="BE201" s="19">
        <f t="shared" si="125"/>
        <v>10</v>
      </c>
      <c r="BF201" s="19">
        <f t="shared" si="126"/>
        <v>4.0824829046386304</v>
      </c>
      <c r="BG201" s="31">
        <f t="shared" si="127"/>
        <v>-1.4696938456699067</v>
      </c>
      <c r="BH201" s="32">
        <f t="shared" si="117"/>
        <v>7.0822345147568383E-2</v>
      </c>
      <c r="BI201" s="62">
        <f t="shared" si="118"/>
        <v>3.8873239436619716E-2</v>
      </c>
      <c r="BJ201" s="62" t="str">
        <f t="shared" si="128"/>
        <v/>
      </c>
      <c r="BK201" s="73" t="str">
        <f t="shared" si="129"/>
        <v/>
      </c>
      <c r="BM201" s="11">
        <f t="shared" si="119"/>
        <v>0.1873200810168858</v>
      </c>
    </row>
    <row r="202" spans="1:65">
      <c r="A202" s="30" t="s">
        <v>701</v>
      </c>
      <c r="B202" s="30" t="s">
        <v>702</v>
      </c>
      <c r="C202" s="30" t="s">
        <v>703</v>
      </c>
      <c r="D202" s="30" t="s">
        <v>704</v>
      </c>
      <c r="E202" s="30" t="s">
        <v>570</v>
      </c>
      <c r="F202" s="11" t="str">
        <f t="shared" si="120"/>
        <v>Immune syst</v>
      </c>
      <c r="H202" s="11">
        <f>VLOOKUP($B202,data!$B$3:$Q$15316,'diff expr 0 vs 3 mites'!H$8,FALSE)</f>
        <v>12.79547442</v>
      </c>
      <c r="I202" s="11">
        <f>VLOOKUP($B202,data!$B$3:$Q$15316,'diff expr 0 vs 3 mites'!I$8,FALSE)</f>
        <v>7.2372317830000004</v>
      </c>
      <c r="J202" s="11">
        <f>VLOOKUP($B202,data!$B$3:$Q$15316,'diff expr 0 vs 3 mites'!J$8,FALSE)</f>
        <v>8.3862169449999993</v>
      </c>
      <c r="K202" s="11">
        <f>VLOOKUP($B202,data!$B$3:$Q$15316,'diff expr 0 vs 3 mites'!K$8,FALSE)</f>
        <v>5.3193799530000003</v>
      </c>
      <c r="L202" s="11">
        <f>VLOOKUP($B202,data!$B$3:$Q$15316,'diff expr 0 vs 3 mites'!L$8,FALSE)</f>
        <v>1.84784017</v>
      </c>
      <c r="M202" s="11">
        <f>VLOOKUP($B202,data!$B$3:$Q$15316,'diff expr 0 vs 3 mites'!M$8,FALSE)</f>
        <v>8.6231361639999999</v>
      </c>
      <c r="N202" s="11">
        <f>VLOOKUP($B202,data!$B$3:$Q$15316,'diff expr 0 vs 3 mites'!N$8,FALSE)</f>
        <v>4.6197988900000002</v>
      </c>
      <c r="O202" s="11">
        <f>VLOOKUP($B202,data!$B$3:$Q$15316,'diff expr 0 vs 3 mites'!O$8,FALSE)</f>
        <v>12.131878990000001</v>
      </c>
      <c r="P202" s="11">
        <f>VLOOKUP($B202,data!$B$3:$Q$15316,'diff expr 0 vs 3 mites'!P$8,FALSE)</f>
        <v>8.8233678999999992</v>
      </c>
      <c r="R202" s="27" t="s">
        <v>27749</v>
      </c>
      <c r="T202" s="2">
        <f t="shared" ref="T202:T265" si="130">IF(ISNUMBER(H202)=TRUE,RANK(H202,$H202:$P202,1))</f>
        <v>9</v>
      </c>
      <c r="U202" s="2">
        <f t="shared" ref="U202:U265" si="131">IF(ISNUMBER(I202)=TRUE,RANK(I202,$H202:$P202,1))</f>
        <v>4</v>
      </c>
      <c r="V202" s="2">
        <f t="shared" ref="V202:V265" si="132">IF(ISNUMBER(J202)=TRUE,RANK(J202,$H202:$P202,1))</f>
        <v>5</v>
      </c>
      <c r="W202" s="2">
        <f t="shared" ref="W202:W265" si="133">IF(ISNUMBER(K202)=TRUE,RANK(K202,$H202:$P202,1))</f>
        <v>3</v>
      </c>
      <c r="X202" s="2">
        <f t="shared" ref="X202:X265" si="134">IF(ISNUMBER(L202)=TRUE,RANK(L202,$H202:$P202,1))</f>
        <v>1</v>
      </c>
      <c r="Y202" s="2">
        <f t="shared" ref="Y202:Y265" si="135">IF(ISNUMBER(M202)=TRUE,RANK(M202,$H202:$P202,1))</f>
        <v>6</v>
      </c>
      <c r="Z202" s="2">
        <f t="shared" ref="Z202:Z265" si="136">IF(ISNUMBER(N202)=TRUE,RANK(N202,$H202:$P202,1))</f>
        <v>2</v>
      </c>
      <c r="AA202" s="2">
        <f t="shared" ref="AA202:AA265" si="137">IF(ISNUMBER(O202)=TRUE,RANK(O202,$H202:$P202,1))</f>
        <v>8</v>
      </c>
      <c r="AB202" s="2">
        <f t="shared" ref="AB202:AB265" si="138">IF(ISNUMBER(P202)=TRUE,RANK(P202,$H202:$P202,1))</f>
        <v>7</v>
      </c>
      <c r="AC202" s="2"/>
      <c r="AD202" s="2">
        <f t="shared" ref="AD202:AD265" si="139">IF(ISNUMBER(H202)=TRUE,((COUNT($H202:$P202)+1-RANK(H202,$H202:$P202,0)-RANK(H202,$H202:$P202,1))/2),"")</f>
        <v>0</v>
      </c>
      <c r="AE202" s="2">
        <f t="shared" ref="AE202:AE265" si="140">IF(ISNUMBER(I202)=TRUE,((COUNT($H202:$P202)+1-RANK(I202,$H202:$P202,0)-RANK(I202,$H202:$P202,1))/2),"")</f>
        <v>0</v>
      </c>
      <c r="AF202" s="2">
        <f t="shared" ref="AF202:AF265" si="141">IF(ISNUMBER(J202)=TRUE,((COUNT($H202:$P202)+1-RANK(J202,$H202:$P202,0)-RANK(J202,$H202:$P202,1))/2),"")</f>
        <v>0</v>
      </c>
      <c r="AG202" s="2">
        <f t="shared" ref="AG202:AG265" si="142">IF(ISNUMBER(K202)=TRUE,((COUNT($H202:$P202)+1-RANK(K202,$H202:$P202,0)-RANK(K202,$H202:$P202,1))/2),"")</f>
        <v>0</v>
      </c>
      <c r="AH202" s="2">
        <f t="shared" ref="AH202:AH265" si="143">IF(ISNUMBER(L202)=TRUE,((COUNT($H202:$P202)+1-RANK(L202,$H202:$P202,0)-RANK(L202,$H202:$P202,1))/2),"")</f>
        <v>0</v>
      </c>
      <c r="AI202" s="2">
        <f t="shared" ref="AI202:AI265" si="144">IF(ISNUMBER(M202)=TRUE,((COUNT($H202:$P202)+1-RANK(M202,$H202:$P202,0)-RANK(M202,$H202:$P202,1))/2),"")</f>
        <v>0</v>
      </c>
      <c r="AJ202" s="2">
        <f t="shared" ref="AJ202:AJ265" si="145">IF(ISNUMBER(N202)=TRUE,((COUNT($H202:$P202)+1-RANK(N202,$H202:$P202,0)-RANK(N202,$H202:$P202,1))/2),"")</f>
        <v>0</v>
      </c>
      <c r="AK202" s="2">
        <f t="shared" ref="AK202:AK265" si="146">IF(ISNUMBER(O202)=TRUE,((COUNT($H202:$P202)+1-RANK(O202,$H202:$P202,0)-RANK(O202,$H202:$P202,1))/2),"")</f>
        <v>0</v>
      </c>
      <c r="AL202" s="2">
        <f t="shared" ref="AL202:AL265" si="147">IF(ISNUMBER(P202)=TRUE,((COUNT($H202:$P202)+1-RANK(P202,$H202:$P202,0)-RANK(P202,$H202:$P202,1))/2),"")</f>
        <v>0</v>
      </c>
      <c r="AM202" s="2"/>
      <c r="AN202" s="2">
        <f t="shared" ref="AN202:AN265" si="148">IF(ISNUMBER(H202)=TRUE,(T202+AD202),"")</f>
        <v>9</v>
      </c>
      <c r="AO202" s="2">
        <f t="shared" ref="AO202:AO265" si="149">IF(ISNUMBER(I202)=TRUE,(U202+AE202),"")</f>
        <v>4</v>
      </c>
      <c r="AP202" s="2">
        <f t="shared" ref="AP202:AP265" si="150">IF(ISNUMBER(J202)=TRUE,(V202+AF202),"")</f>
        <v>5</v>
      </c>
      <c r="AQ202" s="2">
        <f t="shared" ref="AQ202:AQ265" si="151">IF(ISNUMBER(K202)=TRUE,(W202+AG202),"")</f>
        <v>3</v>
      </c>
      <c r="AR202" s="2">
        <f t="shared" ref="AR202:AR265" si="152">IF(ISNUMBER(L202)=TRUE,(X202+AH202),"")</f>
        <v>1</v>
      </c>
      <c r="AS202" s="2">
        <f t="shared" ref="AS202:AS265" si="153">IF(ISNUMBER(M202)=TRUE,(Y202+AI202),"")</f>
        <v>6</v>
      </c>
      <c r="AT202" s="2">
        <f t="shared" ref="AT202:AT265" si="154">IF(ISNUMBER(N202)=TRUE,(Z202+AJ202),"")</f>
        <v>2</v>
      </c>
      <c r="AU202" s="2">
        <f t="shared" ref="AU202:AU265" si="155">IF(ISNUMBER(O202)=TRUE,(AA202+AK202),"")</f>
        <v>8</v>
      </c>
      <c r="AV202" s="2">
        <f t="shared" ref="AV202:AV265" si="156">IF(ISNUMBER(P202)=TRUE,(AB202+AL202),"")</f>
        <v>7</v>
      </c>
      <c r="AW202" s="2"/>
      <c r="AX202" s="5">
        <f t="shared" ref="AX202:AX265" si="157">COUNT(H202:K202)</f>
        <v>4</v>
      </c>
      <c r="AY202" s="2">
        <f t="shared" ref="AY202:AY265" si="158">COUNT(L202:P202)</f>
        <v>5</v>
      </c>
      <c r="AZ202" s="2">
        <f t="shared" ref="AZ202:AZ265" si="159">SUM(AN202:AQ202)</f>
        <v>21</v>
      </c>
      <c r="BA202" s="2">
        <f t="shared" si="121"/>
        <v>24</v>
      </c>
      <c r="BB202" s="2">
        <f t="shared" si="122"/>
        <v>9</v>
      </c>
      <c r="BC202" s="2">
        <f t="shared" si="123"/>
        <v>11</v>
      </c>
      <c r="BD202" s="2">
        <f t="shared" si="124"/>
        <v>9</v>
      </c>
      <c r="BE202" s="19">
        <f t="shared" si="125"/>
        <v>10</v>
      </c>
      <c r="BF202" s="19">
        <f t="shared" si="126"/>
        <v>4.0824829046386304</v>
      </c>
      <c r="BG202" s="31">
        <f t="shared" si="127"/>
        <v>-0.2449489742783178</v>
      </c>
      <c r="BH202" s="32">
        <f t="shared" ref="BH202:BH265" si="160">IF(R202="OK",_xlfn.NORM.S.DIST(BG202,TRUE),"")</f>
        <v>0.40324797025367004</v>
      </c>
      <c r="BI202" s="62">
        <f t="shared" si="118"/>
        <v>8.873239436619719E-2</v>
      </c>
      <c r="BJ202" s="62" t="str">
        <f t="shared" si="128"/>
        <v/>
      </c>
      <c r="BK202" s="73" t="str">
        <f t="shared" si="129"/>
        <v/>
      </c>
      <c r="BM202" s="11">
        <f t="shared" ref="BM202:BM265" si="161">LOG(AVERAGE(L202:P202)/AVERAGE(H202:K202))</f>
        <v>-6.8175903765722135E-2</v>
      </c>
    </row>
    <row r="203" spans="1:65">
      <c r="A203" s="30" t="s">
        <v>705</v>
      </c>
      <c r="B203" s="30" t="s">
        <v>706</v>
      </c>
      <c r="C203" s="30" t="s">
        <v>610</v>
      </c>
      <c r="D203" s="30" t="s">
        <v>611</v>
      </c>
      <c r="E203" s="30" t="s">
        <v>570</v>
      </c>
      <c r="F203" s="11" t="str">
        <f t="shared" ref="F203:F266" si="162">MID(E203,1,11)</f>
        <v>Immune syst</v>
      </c>
      <c r="H203" s="11">
        <f>VLOOKUP($B203,data!$B$3:$Q$15316,'diff expr 0 vs 3 mites'!H$8,FALSE)</f>
        <v>1.578805813</v>
      </c>
      <c r="I203" s="11">
        <f>VLOOKUP($B203,data!$B$3:$Q$15316,'diff expr 0 vs 3 mites'!I$8,FALSE)</f>
        <v>1.835632256</v>
      </c>
      <c r="J203" s="11">
        <f>VLOOKUP($B203,data!$B$3:$Q$15316,'diff expr 0 vs 3 mites'!J$8,FALSE)</f>
        <v>0.97008478499999995</v>
      </c>
      <c r="K203" s="11">
        <f>VLOOKUP($B203,data!$B$3:$Q$15316,'diff expr 0 vs 3 mites'!K$8,FALSE)</f>
        <v>1.101108027</v>
      </c>
      <c r="L203" s="11">
        <f>VLOOKUP($B203,data!$B$3:$Q$15316,'diff expr 0 vs 3 mites'!L$8,FALSE)</f>
        <v>15.120065479999999</v>
      </c>
      <c r="M203" s="11">
        <f>VLOOKUP($B203,data!$B$3:$Q$15316,'diff expr 0 vs 3 mites'!M$8,FALSE)</f>
        <v>1.618333494</v>
      </c>
      <c r="N203" s="11">
        <f>VLOOKUP($B203,data!$B$3:$Q$15316,'diff expr 0 vs 3 mites'!N$8,FALSE)</f>
        <v>10.80051076</v>
      </c>
      <c r="O203" s="11">
        <f>VLOOKUP($B203,data!$B$3:$Q$15316,'diff expr 0 vs 3 mites'!O$8,FALSE)</f>
        <v>2.982597342</v>
      </c>
      <c r="P203" s="11">
        <f>VLOOKUP($B203,data!$B$3:$Q$15316,'diff expr 0 vs 3 mites'!P$8,FALSE)</f>
        <v>13.92385155</v>
      </c>
      <c r="R203" s="27" t="s">
        <v>27749</v>
      </c>
      <c r="T203" s="2">
        <f t="shared" si="130"/>
        <v>3</v>
      </c>
      <c r="U203" s="2">
        <f t="shared" si="131"/>
        <v>5</v>
      </c>
      <c r="V203" s="2">
        <f t="shared" si="132"/>
        <v>1</v>
      </c>
      <c r="W203" s="2">
        <f t="shared" si="133"/>
        <v>2</v>
      </c>
      <c r="X203" s="2">
        <f t="shared" si="134"/>
        <v>9</v>
      </c>
      <c r="Y203" s="2">
        <f t="shared" si="135"/>
        <v>4</v>
      </c>
      <c r="Z203" s="2">
        <f t="shared" si="136"/>
        <v>7</v>
      </c>
      <c r="AA203" s="2">
        <f t="shared" si="137"/>
        <v>6</v>
      </c>
      <c r="AB203" s="2">
        <f t="shared" si="138"/>
        <v>8</v>
      </c>
      <c r="AC203" s="2"/>
      <c r="AD203" s="2">
        <f t="shared" si="139"/>
        <v>0</v>
      </c>
      <c r="AE203" s="2">
        <f t="shared" si="140"/>
        <v>0</v>
      </c>
      <c r="AF203" s="2">
        <f t="shared" si="141"/>
        <v>0</v>
      </c>
      <c r="AG203" s="2">
        <f t="shared" si="142"/>
        <v>0</v>
      </c>
      <c r="AH203" s="2">
        <f t="shared" si="143"/>
        <v>0</v>
      </c>
      <c r="AI203" s="2">
        <f t="shared" si="144"/>
        <v>0</v>
      </c>
      <c r="AJ203" s="2">
        <f t="shared" si="145"/>
        <v>0</v>
      </c>
      <c r="AK203" s="2">
        <f t="shared" si="146"/>
        <v>0</v>
      </c>
      <c r="AL203" s="2">
        <f t="shared" si="147"/>
        <v>0</v>
      </c>
      <c r="AM203" s="2"/>
      <c r="AN203" s="2">
        <f t="shared" si="148"/>
        <v>3</v>
      </c>
      <c r="AO203" s="2">
        <f t="shared" si="149"/>
        <v>5</v>
      </c>
      <c r="AP203" s="2">
        <f t="shared" si="150"/>
        <v>1</v>
      </c>
      <c r="AQ203" s="2">
        <f t="shared" si="151"/>
        <v>2</v>
      </c>
      <c r="AR203" s="2">
        <f t="shared" si="152"/>
        <v>9</v>
      </c>
      <c r="AS203" s="2">
        <f t="shared" si="153"/>
        <v>4</v>
      </c>
      <c r="AT203" s="2">
        <f t="shared" si="154"/>
        <v>7</v>
      </c>
      <c r="AU203" s="2">
        <f t="shared" si="155"/>
        <v>6</v>
      </c>
      <c r="AV203" s="2">
        <f t="shared" si="156"/>
        <v>8</v>
      </c>
      <c r="AW203" s="2"/>
      <c r="AX203" s="5">
        <f t="shared" si="157"/>
        <v>4</v>
      </c>
      <c r="AY203" s="2">
        <f t="shared" si="158"/>
        <v>5</v>
      </c>
      <c r="AZ203" s="2">
        <f t="shared" si="159"/>
        <v>11</v>
      </c>
      <c r="BA203" s="2">
        <f t="shared" ref="BA203:BA266" si="163">SUM(AR203:AV203)</f>
        <v>34</v>
      </c>
      <c r="BB203" s="2">
        <f t="shared" ref="BB203:BB266" si="164">AX203*AY203+(AX203*(AX203+1))/2-AZ203</f>
        <v>19</v>
      </c>
      <c r="BC203" s="2">
        <f t="shared" ref="BC203:BC266" si="165">AX203*AY203+(AY203*(AY203+1)/2-BA203)</f>
        <v>1</v>
      </c>
      <c r="BD203" s="2">
        <f t="shared" ref="BD203:BD266" si="166">MIN(BB203:BC203)</f>
        <v>1</v>
      </c>
      <c r="BE203" s="19">
        <f t="shared" ref="BE203:BE266" si="167">AX203*AY203/2</f>
        <v>10</v>
      </c>
      <c r="BF203" s="19">
        <f t="shared" ref="BF203:BF266" si="168">SQRT((AX203*AY203*(AX203+AY203+1))/12)</f>
        <v>4.0824829046386304</v>
      </c>
      <c r="BG203" s="31">
        <f t="shared" ref="BG203:BG266" si="169">(BD203-BE203)/BF203</f>
        <v>-2.2045407685048604</v>
      </c>
      <c r="BH203" s="32">
        <f t="shared" si="160"/>
        <v>1.3743168055755161E-2</v>
      </c>
      <c r="BI203" s="62">
        <f t="shared" ref="BI203:BI266" si="170">(RANK(BH203,$BH$11:$BH$365,1)/$BJ$9)*$BK$9</f>
        <v>1.4366197183098593E-2</v>
      </c>
      <c r="BJ203" s="62">
        <f t="shared" si="128"/>
        <v>1.3743168055755161E-2</v>
      </c>
      <c r="BK203" s="73" t="str">
        <f t="shared" si="129"/>
        <v>sign</v>
      </c>
      <c r="BM203" s="11">
        <f t="shared" si="161"/>
        <v>0.81168982053226302</v>
      </c>
    </row>
    <row r="204" spans="1:65">
      <c r="A204" s="30" t="s">
        <v>707</v>
      </c>
      <c r="B204" s="30" t="s">
        <v>708</v>
      </c>
      <c r="C204" s="30" t="s">
        <v>585</v>
      </c>
      <c r="D204" s="30" t="s">
        <v>709</v>
      </c>
      <c r="E204" s="30" t="s">
        <v>570</v>
      </c>
      <c r="F204" s="11" t="str">
        <f t="shared" si="162"/>
        <v>Immune syst</v>
      </c>
      <c r="H204" s="11">
        <f>VLOOKUP($B204,data!$B$3:$Q$15316,'diff expr 0 vs 3 mites'!H$8,FALSE)</f>
        <v>0.69016024499999995</v>
      </c>
      <c r="I204" s="11">
        <f>VLOOKUP($B204,data!$B$3:$Q$15316,'diff expr 0 vs 3 mites'!I$8,FALSE)</f>
        <v>0.46401359800000003</v>
      </c>
      <c r="J204" s="11">
        <f>VLOOKUP($B204,data!$B$3:$Q$15316,'diff expr 0 vs 3 mites'!J$8,FALSE)</f>
        <v>0.39013843999999998</v>
      </c>
      <c r="K204" s="11">
        <f>VLOOKUP($B204,data!$B$3:$Q$15316,'diff expr 0 vs 3 mites'!K$8,FALSE)</f>
        <v>0.494929862</v>
      </c>
      <c r="L204" s="11">
        <f>VLOOKUP($B204,data!$B$3:$Q$15316,'diff expr 0 vs 3 mites'!L$8,FALSE)</f>
        <v>0.239204416</v>
      </c>
      <c r="M204" s="11">
        <f>VLOOKUP($B204,data!$B$3:$Q$15316,'diff expr 0 vs 3 mites'!M$8,FALSE)</f>
        <v>0.92169247899999995</v>
      </c>
      <c r="N204" s="11">
        <f>VLOOKUP($B204,data!$B$3:$Q$15316,'diff expr 0 vs 3 mites'!N$8,FALSE)</f>
        <v>1.2420762860000001</v>
      </c>
      <c r="O204" s="11">
        <f>VLOOKUP($B204,data!$B$3:$Q$15316,'diff expr 0 vs 3 mites'!O$8,FALSE)</f>
        <v>1.1030763750000001</v>
      </c>
      <c r="P204" s="11">
        <f>VLOOKUP($B204,data!$B$3:$Q$15316,'diff expr 0 vs 3 mites'!P$8,FALSE)</f>
        <v>0.42832206099999998</v>
      </c>
      <c r="R204" s="27" t="s">
        <v>27749</v>
      </c>
      <c r="T204" s="2">
        <f t="shared" si="130"/>
        <v>6</v>
      </c>
      <c r="U204" s="2">
        <f t="shared" si="131"/>
        <v>4</v>
      </c>
      <c r="V204" s="2">
        <f t="shared" si="132"/>
        <v>2</v>
      </c>
      <c r="W204" s="2">
        <f t="shared" si="133"/>
        <v>5</v>
      </c>
      <c r="X204" s="2">
        <f t="shared" si="134"/>
        <v>1</v>
      </c>
      <c r="Y204" s="2">
        <f t="shared" si="135"/>
        <v>7</v>
      </c>
      <c r="Z204" s="2">
        <f t="shared" si="136"/>
        <v>9</v>
      </c>
      <c r="AA204" s="2">
        <f t="shared" si="137"/>
        <v>8</v>
      </c>
      <c r="AB204" s="2">
        <f t="shared" si="138"/>
        <v>3</v>
      </c>
      <c r="AC204" s="2"/>
      <c r="AD204" s="2">
        <f t="shared" si="139"/>
        <v>0</v>
      </c>
      <c r="AE204" s="2">
        <f t="shared" si="140"/>
        <v>0</v>
      </c>
      <c r="AF204" s="2">
        <f t="shared" si="141"/>
        <v>0</v>
      </c>
      <c r="AG204" s="2">
        <f t="shared" si="142"/>
        <v>0</v>
      </c>
      <c r="AH204" s="2">
        <f t="shared" si="143"/>
        <v>0</v>
      </c>
      <c r="AI204" s="2">
        <f t="shared" si="144"/>
        <v>0</v>
      </c>
      <c r="AJ204" s="2">
        <f t="shared" si="145"/>
        <v>0</v>
      </c>
      <c r="AK204" s="2">
        <f t="shared" si="146"/>
        <v>0</v>
      </c>
      <c r="AL204" s="2">
        <f t="shared" si="147"/>
        <v>0</v>
      </c>
      <c r="AM204" s="2"/>
      <c r="AN204" s="2">
        <f t="shared" si="148"/>
        <v>6</v>
      </c>
      <c r="AO204" s="2">
        <f t="shared" si="149"/>
        <v>4</v>
      </c>
      <c r="AP204" s="2">
        <f t="shared" si="150"/>
        <v>2</v>
      </c>
      <c r="AQ204" s="2">
        <f t="shared" si="151"/>
        <v>5</v>
      </c>
      <c r="AR204" s="2">
        <f t="shared" si="152"/>
        <v>1</v>
      </c>
      <c r="AS204" s="2">
        <f t="shared" si="153"/>
        <v>7</v>
      </c>
      <c r="AT204" s="2">
        <f t="shared" si="154"/>
        <v>9</v>
      </c>
      <c r="AU204" s="2">
        <f t="shared" si="155"/>
        <v>8</v>
      </c>
      <c r="AV204" s="2">
        <f t="shared" si="156"/>
        <v>3</v>
      </c>
      <c r="AW204" s="2"/>
      <c r="AX204" s="5">
        <f t="shared" si="157"/>
        <v>4</v>
      </c>
      <c r="AY204" s="2">
        <f t="shared" si="158"/>
        <v>5</v>
      </c>
      <c r="AZ204" s="2">
        <f t="shared" si="159"/>
        <v>17</v>
      </c>
      <c r="BA204" s="2">
        <f t="shared" si="163"/>
        <v>28</v>
      </c>
      <c r="BB204" s="2">
        <f t="shared" si="164"/>
        <v>13</v>
      </c>
      <c r="BC204" s="2">
        <f t="shared" si="165"/>
        <v>7</v>
      </c>
      <c r="BD204" s="2">
        <f t="shared" si="166"/>
        <v>7</v>
      </c>
      <c r="BE204" s="19">
        <f t="shared" si="167"/>
        <v>10</v>
      </c>
      <c r="BF204" s="19">
        <f t="shared" si="168"/>
        <v>4.0824829046386304</v>
      </c>
      <c r="BG204" s="31">
        <f t="shared" si="169"/>
        <v>-0.73484692283495334</v>
      </c>
      <c r="BH204" s="32">
        <f t="shared" si="160"/>
        <v>0.23121636322523817</v>
      </c>
      <c r="BI204" s="62">
        <f t="shared" si="170"/>
        <v>6.8450704225352113E-2</v>
      </c>
      <c r="BJ204" s="62" t="str">
        <f t="shared" ref="BJ204:BJ267" si="171">IF(BH204&lt;BI204,BH204,"")</f>
        <v/>
      </c>
      <c r="BK204" s="73" t="str">
        <f t="shared" ref="BK204:BK267" si="172">IF(BH204&lt;=MAX(BJ$11:BJ$365),"sign","")</f>
        <v/>
      </c>
      <c r="BM204" s="11">
        <f t="shared" si="161"/>
        <v>0.18849656723426564</v>
      </c>
    </row>
    <row r="205" spans="1:65">
      <c r="A205" s="30" t="s">
        <v>710</v>
      </c>
      <c r="B205" s="30" t="s">
        <v>711</v>
      </c>
      <c r="C205" s="30" t="s">
        <v>712</v>
      </c>
      <c r="D205" s="30" t="s">
        <v>713</v>
      </c>
      <c r="E205" s="30" t="s">
        <v>570</v>
      </c>
      <c r="F205" s="11" t="str">
        <f t="shared" si="162"/>
        <v>Immune syst</v>
      </c>
      <c r="H205" s="11">
        <f>VLOOKUP($B205,data!$B$3:$Q$15316,'diff expr 0 vs 3 mites'!H$8,FALSE)</f>
        <v>6.1430551070000003</v>
      </c>
      <c r="I205" s="11">
        <f>VLOOKUP($B205,data!$B$3:$Q$15316,'diff expr 0 vs 3 mites'!I$8,FALSE)</f>
        <v>7.6210988009999996</v>
      </c>
      <c r="J205" s="11">
        <f>VLOOKUP($B205,data!$B$3:$Q$15316,'diff expr 0 vs 3 mites'!J$8,FALSE)</f>
        <v>3.50494094</v>
      </c>
      <c r="K205" s="11">
        <f>VLOOKUP($B205,data!$B$3:$Q$15316,'diff expr 0 vs 3 mites'!K$8,FALSE)</f>
        <v>8.8357356619999994</v>
      </c>
      <c r="L205" s="11">
        <f>VLOOKUP($B205,data!$B$3:$Q$15316,'diff expr 0 vs 3 mites'!L$8,FALSE)</f>
        <v>23.445856930000001</v>
      </c>
      <c r="M205" s="11">
        <f>VLOOKUP($B205,data!$B$3:$Q$15316,'diff expr 0 vs 3 mites'!M$8,FALSE)</f>
        <v>14.93468448</v>
      </c>
      <c r="N205" s="11">
        <f>VLOOKUP($B205,data!$B$3:$Q$15316,'diff expr 0 vs 3 mites'!N$8,FALSE)</f>
        <v>101.26998</v>
      </c>
      <c r="O205" s="11">
        <f>VLOOKUP($B205,data!$B$3:$Q$15316,'diff expr 0 vs 3 mites'!O$8,FALSE)</f>
        <v>6.3395544429999999</v>
      </c>
      <c r="P205" s="11">
        <f>VLOOKUP($B205,data!$B$3:$Q$15316,'diff expr 0 vs 3 mites'!P$8,FALSE)</f>
        <v>125.94722899999999</v>
      </c>
      <c r="R205" s="27" t="s">
        <v>27749</v>
      </c>
      <c r="T205" s="2">
        <f t="shared" si="130"/>
        <v>2</v>
      </c>
      <c r="U205" s="2">
        <f t="shared" si="131"/>
        <v>4</v>
      </c>
      <c r="V205" s="2">
        <f t="shared" si="132"/>
        <v>1</v>
      </c>
      <c r="W205" s="2">
        <f t="shared" si="133"/>
        <v>5</v>
      </c>
      <c r="X205" s="2">
        <f t="shared" si="134"/>
        <v>7</v>
      </c>
      <c r="Y205" s="2">
        <f t="shared" si="135"/>
        <v>6</v>
      </c>
      <c r="Z205" s="2">
        <f t="shared" si="136"/>
        <v>8</v>
      </c>
      <c r="AA205" s="2">
        <f t="shared" si="137"/>
        <v>3</v>
      </c>
      <c r="AB205" s="2">
        <f t="shared" si="138"/>
        <v>9</v>
      </c>
      <c r="AC205" s="2"/>
      <c r="AD205" s="2">
        <f t="shared" si="139"/>
        <v>0</v>
      </c>
      <c r="AE205" s="2">
        <f t="shared" si="140"/>
        <v>0</v>
      </c>
      <c r="AF205" s="2">
        <f t="shared" si="141"/>
        <v>0</v>
      </c>
      <c r="AG205" s="2">
        <f t="shared" si="142"/>
        <v>0</v>
      </c>
      <c r="AH205" s="2">
        <f t="shared" si="143"/>
        <v>0</v>
      </c>
      <c r="AI205" s="2">
        <f t="shared" si="144"/>
        <v>0</v>
      </c>
      <c r="AJ205" s="2">
        <f t="shared" si="145"/>
        <v>0</v>
      </c>
      <c r="AK205" s="2">
        <f t="shared" si="146"/>
        <v>0</v>
      </c>
      <c r="AL205" s="2">
        <f t="shared" si="147"/>
        <v>0</v>
      </c>
      <c r="AM205" s="2"/>
      <c r="AN205" s="2">
        <f t="shared" si="148"/>
        <v>2</v>
      </c>
      <c r="AO205" s="2">
        <f t="shared" si="149"/>
        <v>4</v>
      </c>
      <c r="AP205" s="2">
        <f t="shared" si="150"/>
        <v>1</v>
      </c>
      <c r="AQ205" s="2">
        <f t="shared" si="151"/>
        <v>5</v>
      </c>
      <c r="AR205" s="2">
        <f t="shared" si="152"/>
        <v>7</v>
      </c>
      <c r="AS205" s="2">
        <f t="shared" si="153"/>
        <v>6</v>
      </c>
      <c r="AT205" s="2">
        <f t="shared" si="154"/>
        <v>8</v>
      </c>
      <c r="AU205" s="2">
        <f t="shared" si="155"/>
        <v>3</v>
      </c>
      <c r="AV205" s="2">
        <f t="shared" si="156"/>
        <v>9</v>
      </c>
      <c r="AW205" s="2"/>
      <c r="AX205" s="5">
        <f t="shared" si="157"/>
        <v>4</v>
      </c>
      <c r="AY205" s="2">
        <f t="shared" si="158"/>
        <v>5</v>
      </c>
      <c r="AZ205" s="2">
        <f t="shared" si="159"/>
        <v>12</v>
      </c>
      <c r="BA205" s="2">
        <f t="shared" si="163"/>
        <v>33</v>
      </c>
      <c r="BB205" s="2">
        <f t="shared" si="164"/>
        <v>18</v>
      </c>
      <c r="BC205" s="2">
        <f t="shared" si="165"/>
        <v>2</v>
      </c>
      <c r="BD205" s="2">
        <f t="shared" si="166"/>
        <v>2</v>
      </c>
      <c r="BE205" s="19">
        <f t="shared" si="167"/>
        <v>10</v>
      </c>
      <c r="BF205" s="19">
        <f t="shared" si="168"/>
        <v>4.0824829046386304</v>
      </c>
      <c r="BG205" s="31">
        <f t="shared" si="169"/>
        <v>-1.9595917942265424</v>
      </c>
      <c r="BH205" s="32">
        <f t="shared" si="160"/>
        <v>2.5021760624352556E-2</v>
      </c>
      <c r="BI205" s="62">
        <f t="shared" si="170"/>
        <v>2.2253521126760566E-2</v>
      </c>
      <c r="BJ205" s="62" t="str">
        <f t="shared" si="171"/>
        <v/>
      </c>
      <c r="BK205" s="73" t="str">
        <f t="shared" si="172"/>
        <v/>
      </c>
      <c r="BM205" s="11">
        <f t="shared" si="161"/>
        <v>0.92083789814551287</v>
      </c>
    </row>
    <row r="206" spans="1:65">
      <c r="A206" s="30" t="s">
        <v>714</v>
      </c>
      <c r="B206" s="30" t="s">
        <v>715</v>
      </c>
      <c r="C206" s="30" t="s">
        <v>660</v>
      </c>
      <c r="D206" s="30" t="s">
        <v>716</v>
      </c>
      <c r="E206" s="30" t="s">
        <v>570</v>
      </c>
      <c r="F206" s="11" t="str">
        <f t="shared" si="162"/>
        <v>Immune syst</v>
      </c>
      <c r="H206" s="11">
        <f>VLOOKUP($B206,data!$B$3:$Q$15316,'diff expr 0 vs 3 mites'!H$8,FALSE)</f>
        <v>4.9111464329999999</v>
      </c>
      <c r="I206" s="11">
        <f>VLOOKUP($B206,data!$B$3:$Q$15316,'diff expr 0 vs 3 mites'!I$8,FALSE)</f>
        <v>5.2897753529999996</v>
      </c>
      <c r="J206" s="11">
        <f>VLOOKUP($B206,data!$B$3:$Q$15316,'diff expr 0 vs 3 mites'!J$8,FALSE)</f>
        <v>6.8111886139999998</v>
      </c>
      <c r="K206" s="11">
        <f>VLOOKUP($B206,data!$B$3:$Q$15316,'diff expr 0 vs 3 mites'!K$8,FALSE)</f>
        <v>5.0859687019999997</v>
      </c>
      <c r="L206" s="11">
        <f>VLOOKUP($B206,data!$B$3:$Q$15316,'diff expr 0 vs 3 mites'!L$8,FALSE)</f>
        <v>7.2950009180000004</v>
      </c>
      <c r="M206" s="11">
        <f>VLOOKUP($B206,data!$B$3:$Q$15316,'diff expr 0 vs 3 mites'!M$8,FALSE)</f>
        <v>5.8169586180000001</v>
      </c>
      <c r="N206" s="11">
        <f>VLOOKUP($B206,data!$B$3:$Q$15316,'diff expr 0 vs 3 mites'!N$8,FALSE)</f>
        <v>2.8058901230000002</v>
      </c>
      <c r="O206" s="11">
        <f>VLOOKUP($B206,data!$B$3:$Q$15316,'diff expr 0 vs 3 mites'!O$8,FALSE)</f>
        <v>8.8377442310000003</v>
      </c>
      <c r="P206" s="11">
        <f>VLOOKUP($B206,data!$B$3:$Q$15316,'diff expr 0 vs 3 mites'!P$8,FALSE)</f>
        <v>3.9187526990000001</v>
      </c>
      <c r="R206" s="27" t="s">
        <v>27749</v>
      </c>
      <c r="T206" s="2">
        <f t="shared" si="130"/>
        <v>3</v>
      </c>
      <c r="U206" s="2">
        <f t="shared" si="131"/>
        <v>5</v>
      </c>
      <c r="V206" s="2">
        <f t="shared" si="132"/>
        <v>7</v>
      </c>
      <c r="W206" s="2">
        <f t="shared" si="133"/>
        <v>4</v>
      </c>
      <c r="X206" s="2">
        <f t="shared" si="134"/>
        <v>8</v>
      </c>
      <c r="Y206" s="2">
        <f t="shared" si="135"/>
        <v>6</v>
      </c>
      <c r="Z206" s="2">
        <f t="shared" si="136"/>
        <v>1</v>
      </c>
      <c r="AA206" s="2">
        <f t="shared" si="137"/>
        <v>9</v>
      </c>
      <c r="AB206" s="2">
        <f t="shared" si="138"/>
        <v>2</v>
      </c>
      <c r="AC206" s="2"/>
      <c r="AD206" s="2">
        <f t="shared" si="139"/>
        <v>0</v>
      </c>
      <c r="AE206" s="2">
        <f t="shared" si="140"/>
        <v>0</v>
      </c>
      <c r="AF206" s="2">
        <f t="shared" si="141"/>
        <v>0</v>
      </c>
      <c r="AG206" s="2">
        <f t="shared" si="142"/>
        <v>0</v>
      </c>
      <c r="AH206" s="2">
        <f t="shared" si="143"/>
        <v>0</v>
      </c>
      <c r="AI206" s="2">
        <f t="shared" si="144"/>
        <v>0</v>
      </c>
      <c r="AJ206" s="2">
        <f t="shared" si="145"/>
        <v>0</v>
      </c>
      <c r="AK206" s="2">
        <f t="shared" si="146"/>
        <v>0</v>
      </c>
      <c r="AL206" s="2">
        <f t="shared" si="147"/>
        <v>0</v>
      </c>
      <c r="AM206" s="2"/>
      <c r="AN206" s="2">
        <f t="shared" si="148"/>
        <v>3</v>
      </c>
      <c r="AO206" s="2">
        <f t="shared" si="149"/>
        <v>5</v>
      </c>
      <c r="AP206" s="2">
        <f t="shared" si="150"/>
        <v>7</v>
      </c>
      <c r="AQ206" s="2">
        <f t="shared" si="151"/>
        <v>4</v>
      </c>
      <c r="AR206" s="2">
        <f t="shared" si="152"/>
        <v>8</v>
      </c>
      <c r="AS206" s="2">
        <f t="shared" si="153"/>
        <v>6</v>
      </c>
      <c r="AT206" s="2">
        <f t="shared" si="154"/>
        <v>1</v>
      </c>
      <c r="AU206" s="2">
        <f t="shared" si="155"/>
        <v>9</v>
      </c>
      <c r="AV206" s="2">
        <f t="shared" si="156"/>
        <v>2</v>
      </c>
      <c r="AW206" s="2"/>
      <c r="AX206" s="5">
        <f t="shared" si="157"/>
        <v>4</v>
      </c>
      <c r="AY206" s="2">
        <f t="shared" si="158"/>
        <v>5</v>
      </c>
      <c r="AZ206" s="2">
        <f t="shared" si="159"/>
        <v>19</v>
      </c>
      <c r="BA206" s="2">
        <f t="shared" si="163"/>
        <v>26</v>
      </c>
      <c r="BB206" s="2">
        <f t="shared" si="164"/>
        <v>11</v>
      </c>
      <c r="BC206" s="2">
        <f t="shared" si="165"/>
        <v>9</v>
      </c>
      <c r="BD206" s="2">
        <f t="shared" si="166"/>
        <v>9</v>
      </c>
      <c r="BE206" s="19">
        <f t="shared" si="167"/>
        <v>10</v>
      </c>
      <c r="BF206" s="19">
        <f t="shared" si="168"/>
        <v>4.0824829046386304</v>
      </c>
      <c r="BG206" s="31">
        <f t="shared" si="169"/>
        <v>-0.2449489742783178</v>
      </c>
      <c r="BH206" s="32">
        <f t="shared" si="160"/>
        <v>0.40324797025367004</v>
      </c>
      <c r="BI206" s="62">
        <f t="shared" si="170"/>
        <v>8.873239436619719E-2</v>
      </c>
      <c r="BJ206" s="62" t="str">
        <f t="shared" si="171"/>
        <v/>
      </c>
      <c r="BK206" s="73" t="str">
        <f t="shared" si="172"/>
        <v/>
      </c>
      <c r="BM206" s="11">
        <f t="shared" si="161"/>
        <v>1.6228993442131391E-2</v>
      </c>
    </row>
    <row r="207" spans="1:65">
      <c r="A207" s="30" t="s">
        <v>717</v>
      </c>
      <c r="B207" s="30" t="s">
        <v>718</v>
      </c>
      <c r="C207" s="30" t="s">
        <v>719</v>
      </c>
      <c r="D207" s="30" t="s">
        <v>720</v>
      </c>
      <c r="E207" s="30" t="s">
        <v>570</v>
      </c>
      <c r="F207" s="11" t="str">
        <f t="shared" si="162"/>
        <v>Immune syst</v>
      </c>
      <c r="H207" s="11">
        <f>VLOOKUP($B207,data!$B$3:$Q$15316,'diff expr 0 vs 3 mites'!H$8,FALSE)</f>
        <v>12.187800080000001</v>
      </c>
      <c r="I207" s="11">
        <f>VLOOKUP($B207,data!$B$3:$Q$15316,'diff expr 0 vs 3 mites'!I$8,FALSE)</f>
        <v>6.841161434</v>
      </c>
      <c r="J207" s="11">
        <f>VLOOKUP($B207,data!$B$3:$Q$15316,'diff expr 0 vs 3 mites'!J$8,FALSE)</f>
        <v>13.76169767</v>
      </c>
      <c r="K207" s="11">
        <f>VLOOKUP($B207,data!$B$3:$Q$15316,'diff expr 0 vs 3 mites'!K$8,FALSE)</f>
        <v>7.7111740380000002</v>
      </c>
      <c r="L207" s="11">
        <f>VLOOKUP($B207,data!$B$3:$Q$15316,'diff expr 0 vs 3 mites'!L$8,FALSE)</f>
        <v>1.3714938290000001</v>
      </c>
      <c r="M207" s="11">
        <f>VLOOKUP($B207,data!$B$3:$Q$15316,'diff expr 0 vs 3 mites'!M$8,FALSE)</f>
        <v>3.8313225499999999</v>
      </c>
      <c r="N207" s="11">
        <f>VLOOKUP($B207,data!$B$3:$Q$15316,'diff expr 0 vs 3 mites'!N$8,FALSE)</f>
        <v>4.7476825959999998</v>
      </c>
      <c r="O207" s="11">
        <f>VLOOKUP($B207,data!$B$3:$Q$15316,'diff expr 0 vs 3 mites'!O$8,FALSE)</f>
        <v>9.3796426010000005</v>
      </c>
      <c r="P207" s="11">
        <f>VLOOKUP($B207,data!$B$3:$Q$15316,'diff expr 0 vs 3 mites'!P$8,FALSE)</f>
        <v>8.3497606520000005</v>
      </c>
      <c r="R207" s="27" t="s">
        <v>27749</v>
      </c>
      <c r="T207" s="2">
        <f t="shared" si="130"/>
        <v>8</v>
      </c>
      <c r="U207" s="2">
        <f t="shared" si="131"/>
        <v>4</v>
      </c>
      <c r="V207" s="2">
        <f t="shared" si="132"/>
        <v>9</v>
      </c>
      <c r="W207" s="2">
        <f t="shared" si="133"/>
        <v>5</v>
      </c>
      <c r="X207" s="2">
        <f t="shared" si="134"/>
        <v>1</v>
      </c>
      <c r="Y207" s="2">
        <f t="shared" si="135"/>
        <v>2</v>
      </c>
      <c r="Z207" s="2">
        <f t="shared" si="136"/>
        <v>3</v>
      </c>
      <c r="AA207" s="2">
        <f t="shared" si="137"/>
        <v>7</v>
      </c>
      <c r="AB207" s="2">
        <f t="shared" si="138"/>
        <v>6</v>
      </c>
      <c r="AC207" s="2"/>
      <c r="AD207" s="2">
        <f t="shared" si="139"/>
        <v>0</v>
      </c>
      <c r="AE207" s="2">
        <f t="shared" si="140"/>
        <v>0</v>
      </c>
      <c r="AF207" s="2">
        <f t="shared" si="141"/>
        <v>0</v>
      </c>
      <c r="AG207" s="2">
        <f t="shared" si="142"/>
        <v>0</v>
      </c>
      <c r="AH207" s="2">
        <f t="shared" si="143"/>
        <v>0</v>
      </c>
      <c r="AI207" s="2">
        <f t="shared" si="144"/>
        <v>0</v>
      </c>
      <c r="AJ207" s="2">
        <f t="shared" si="145"/>
        <v>0</v>
      </c>
      <c r="AK207" s="2">
        <f t="shared" si="146"/>
        <v>0</v>
      </c>
      <c r="AL207" s="2">
        <f t="shared" si="147"/>
        <v>0</v>
      </c>
      <c r="AM207" s="2"/>
      <c r="AN207" s="2">
        <f t="shared" si="148"/>
        <v>8</v>
      </c>
      <c r="AO207" s="2">
        <f t="shared" si="149"/>
        <v>4</v>
      </c>
      <c r="AP207" s="2">
        <f t="shared" si="150"/>
        <v>9</v>
      </c>
      <c r="AQ207" s="2">
        <f t="shared" si="151"/>
        <v>5</v>
      </c>
      <c r="AR207" s="2">
        <f t="shared" si="152"/>
        <v>1</v>
      </c>
      <c r="AS207" s="2">
        <f t="shared" si="153"/>
        <v>2</v>
      </c>
      <c r="AT207" s="2">
        <f t="shared" si="154"/>
        <v>3</v>
      </c>
      <c r="AU207" s="2">
        <f t="shared" si="155"/>
        <v>7</v>
      </c>
      <c r="AV207" s="2">
        <f t="shared" si="156"/>
        <v>6</v>
      </c>
      <c r="AW207" s="2"/>
      <c r="AX207" s="5">
        <f t="shared" si="157"/>
        <v>4</v>
      </c>
      <c r="AY207" s="2">
        <f t="shared" si="158"/>
        <v>5</v>
      </c>
      <c r="AZ207" s="2">
        <f t="shared" si="159"/>
        <v>26</v>
      </c>
      <c r="BA207" s="2">
        <f t="shared" si="163"/>
        <v>19</v>
      </c>
      <c r="BB207" s="2">
        <f t="shared" si="164"/>
        <v>4</v>
      </c>
      <c r="BC207" s="2">
        <f t="shared" si="165"/>
        <v>16</v>
      </c>
      <c r="BD207" s="2">
        <f t="shared" si="166"/>
        <v>4</v>
      </c>
      <c r="BE207" s="19">
        <f t="shared" si="167"/>
        <v>10</v>
      </c>
      <c r="BF207" s="19">
        <f t="shared" si="168"/>
        <v>4.0824829046386304</v>
      </c>
      <c r="BG207" s="31">
        <f t="shared" si="169"/>
        <v>-1.4696938456699067</v>
      </c>
      <c r="BH207" s="32">
        <f t="shared" si="160"/>
        <v>7.0822345147568383E-2</v>
      </c>
      <c r="BI207" s="62">
        <f t="shared" si="170"/>
        <v>3.8873239436619716E-2</v>
      </c>
      <c r="BJ207" s="62" t="str">
        <f t="shared" si="171"/>
        <v/>
      </c>
      <c r="BK207" s="73" t="str">
        <f t="shared" si="172"/>
        <v/>
      </c>
      <c r="BM207" s="11">
        <f t="shared" si="161"/>
        <v>-0.2622201422489584</v>
      </c>
    </row>
    <row r="208" spans="1:65">
      <c r="A208" s="30" t="s">
        <v>721</v>
      </c>
      <c r="B208" s="30" t="s">
        <v>722</v>
      </c>
      <c r="C208" s="30" t="s">
        <v>723</v>
      </c>
      <c r="D208" s="30" t="s">
        <v>724</v>
      </c>
      <c r="E208" s="30" t="s">
        <v>570</v>
      </c>
      <c r="F208" s="11" t="str">
        <f t="shared" si="162"/>
        <v>Immune syst</v>
      </c>
      <c r="H208" s="11">
        <f>VLOOKUP($B208,data!$B$3:$Q$15316,'diff expr 0 vs 3 mites'!H$8,FALSE)</f>
        <v>7.3220728639999999</v>
      </c>
      <c r="I208" s="11">
        <f>VLOOKUP($B208,data!$B$3:$Q$15316,'diff expr 0 vs 3 mites'!I$8,FALSE)</f>
        <v>5.8564276059999996</v>
      </c>
      <c r="J208" s="11">
        <f>VLOOKUP($B208,data!$B$3:$Q$15316,'diff expr 0 vs 3 mites'!J$8,FALSE)</f>
        <v>4.8281843340000004</v>
      </c>
      <c r="K208" s="11">
        <f>VLOOKUP($B208,data!$B$3:$Q$15316,'diff expr 0 vs 3 mites'!K$8,FALSE)</f>
        <v>8.1733455979999992</v>
      </c>
      <c r="L208" s="11">
        <f>VLOOKUP($B208,data!$B$3:$Q$15316,'diff expr 0 vs 3 mites'!L$8,FALSE)</f>
        <v>15.474244369999999</v>
      </c>
      <c r="M208" s="11">
        <f>VLOOKUP($B208,data!$B$3:$Q$15316,'diff expr 0 vs 3 mites'!M$8,FALSE)</f>
        <v>4.3724789609999997</v>
      </c>
      <c r="N208" s="11">
        <f>VLOOKUP($B208,data!$B$3:$Q$15316,'diff expr 0 vs 3 mites'!N$8,FALSE)</f>
        <v>22.702201909999999</v>
      </c>
      <c r="O208" s="11">
        <f>VLOOKUP($B208,data!$B$3:$Q$15316,'diff expr 0 vs 3 mites'!O$8,FALSE)</f>
        <v>4.8205877619999997</v>
      </c>
      <c r="P208" s="11">
        <f>VLOOKUP($B208,data!$B$3:$Q$15316,'diff expr 0 vs 3 mites'!P$8,FALSE)</f>
        <v>14.88334358</v>
      </c>
      <c r="R208" s="27" t="s">
        <v>27749</v>
      </c>
      <c r="T208" s="2">
        <f t="shared" si="130"/>
        <v>5</v>
      </c>
      <c r="U208" s="2">
        <f t="shared" si="131"/>
        <v>4</v>
      </c>
      <c r="V208" s="2">
        <f t="shared" si="132"/>
        <v>3</v>
      </c>
      <c r="W208" s="2">
        <f t="shared" si="133"/>
        <v>6</v>
      </c>
      <c r="X208" s="2">
        <f t="shared" si="134"/>
        <v>8</v>
      </c>
      <c r="Y208" s="2">
        <f t="shared" si="135"/>
        <v>1</v>
      </c>
      <c r="Z208" s="2">
        <f t="shared" si="136"/>
        <v>9</v>
      </c>
      <c r="AA208" s="2">
        <f t="shared" si="137"/>
        <v>2</v>
      </c>
      <c r="AB208" s="2">
        <f t="shared" si="138"/>
        <v>7</v>
      </c>
      <c r="AC208" s="2"/>
      <c r="AD208" s="2">
        <f t="shared" si="139"/>
        <v>0</v>
      </c>
      <c r="AE208" s="2">
        <f t="shared" si="140"/>
        <v>0</v>
      </c>
      <c r="AF208" s="2">
        <f t="shared" si="141"/>
        <v>0</v>
      </c>
      <c r="AG208" s="2">
        <f t="shared" si="142"/>
        <v>0</v>
      </c>
      <c r="AH208" s="2">
        <f t="shared" si="143"/>
        <v>0</v>
      </c>
      <c r="AI208" s="2">
        <f t="shared" si="144"/>
        <v>0</v>
      </c>
      <c r="AJ208" s="2">
        <f t="shared" si="145"/>
        <v>0</v>
      </c>
      <c r="AK208" s="2">
        <f t="shared" si="146"/>
        <v>0</v>
      </c>
      <c r="AL208" s="2">
        <f t="shared" si="147"/>
        <v>0</v>
      </c>
      <c r="AM208" s="2"/>
      <c r="AN208" s="2">
        <f t="shared" si="148"/>
        <v>5</v>
      </c>
      <c r="AO208" s="2">
        <f t="shared" si="149"/>
        <v>4</v>
      </c>
      <c r="AP208" s="2">
        <f t="shared" si="150"/>
        <v>3</v>
      </c>
      <c r="AQ208" s="2">
        <f t="shared" si="151"/>
        <v>6</v>
      </c>
      <c r="AR208" s="2">
        <f t="shared" si="152"/>
        <v>8</v>
      </c>
      <c r="AS208" s="2">
        <f t="shared" si="153"/>
        <v>1</v>
      </c>
      <c r="AT208" s="2">
        <f t="shared" si="154"/>
        <v>9</v>
      </c>
      <c r="AU208" s="2">
        <f t="shared" si="155"/>
        <v>2</v>
      </c>
      <c r="AV208" s="2">
        <f t="shared" si="156"/>
        <v>7</v>
      </c>
      <c r="AW208" s="2"/>
      <c r="AX208" s="5">
        <f t="shared" si="157"/>
        <v>4</v>
      </c>
      <c r="AY208" s="2">
        <f t="shared" si="158"/>
        <v>5</v>
      </c>
      <c r="AZ208" s="2">
        <f t="shared" si="159"/>
        <v>18</v>
      </c>
      <c r="BA208" s="2">
        <f t="shared" si="163"/>
        <v>27</v>
      </c>
      <c r="BB208" s="2">
        <f t="shared" si="164"/>
        <v>12</v>
      </c>
      <c r="BC208" s="2">
        <f t="shared" si="165"/>
        <v>8</v>
      </c>
      <c r="BD208" s="2">
        <f t="shared" si="166"/>
        <v>8</v>
      </c>
      <c r="BE208" s="19">
        <f t="shared" si="167"/>
        <v>10</v>
      </c>
      <c r="BF208" s="19">
        <f t="shared" si="168"/>
        <v>4.0824829046386304</v>
      </c>
      <c r="BG208" s="31">
        <f t="shared" si="169"/>
        <v>-0.4898979485566356</v>
      </c>
      <c r="BH208" s="32">
        <f t="shared" si="160"/>
        <v>0.31210305738320299</v>
      </c>
      <c r="BI208" s="62">
        <f t="shared" si="170"/>
        <v>7.6619718309859156E-2</v>
      </c>
      <c r="BJ208" s="62" t="str">
        <f t="shared" si="171"/>
        <v/>
      </c>
      <c r="BK208" s="73" t="str">
        <f t="shared" si="172"/>
        <v/>
      </c>
      <c r="BM208" s="11">
        <f t="shared" si="161"/>
        <v>0.27927912504457381</v>
      </c>
    </row>
    <row r="209" spans="1:65">
      <c r="A209" s="30" t="s">
        <v>725</v>
      </c>
      <c r="B209" s="30" t="s">
        <v>726</v>
      </c>
      <c r="C209" s="30" t="s">
        <v>727</v>
      </c>
      <c r="D209" s="30" t="s">
        <v>728</v>
      </c>
      <c r="E209" s="30" t="s">
        <v>570</v>
      </c>
      <c r="F209" s="11" t="str">
        <f t="shared" si="162"/>
        <v>Immune syst</v>
      </c>
      <c r="H209" s="11">
        <f>VLOOKUP($B209,data!$B$3:$Q$15316,'diff expr 0 vs 3 mites'!H$8,FALSE)</f>
        <v>3.0019382569999999</v>
      </c>
      <c r="I209" s="11">
        <f>VLOOKUP($B209,data!$B$3:$Q$15316,'diff expr 0 vs 3 mites'!I$8,FALSE)</f>
        <v>4.0731831769999998</v>
      </c>
      <c r="J209" s="11">
        <f>VLOOKUP($B209,data!$B$3:$Q$15316,'diff expr 0 vs 3 mites'!J$8,FALSE)</f>
        <v>2.4008002899999998</v>
      </c>
      <c r="K209" s="11">
        <f>VLOOKUP($B209,data!$B$3:$Q$15316,'diff expr 0 vs 3 mites'!K$8,FALSE)</f>
        <v>3.2313674799999998</v>
      </c>
      <c r="L209" s="11">
        <f>VLOOKUP($B209,data!$B$3:$Q$15316,'diff expr 0 vs 3 mites'!L$8,FALSE)</f>
        <v>5.5738366389999996</v>
      </c>
      <c r="M209" s="11">
        <f>VLOOKUP($B209,data!$B$3:$Q$15316,'diff expr 0 vs 3 mites'!M$8,FALSE)</f>
        <v>2.4128340929999998</v>
      </c>
      <c r="N209" s="11">
        <f>VLOOKUP($B209,data!$B$3:$Q$15316,'diff expr 0 vs 3 mites'!N$8,FALSE)</f>
        <v>7.6226681689999998</v>
      </c>
      <c r="O209" s="11">
        <f>VLOOKUP($B209,data!$B$3:$Q$15316,'diff expr 0 vs 3 mites'!O$8,FALSE)</f>
        <v>1.694197945</v>
      </c>
      <c r="P209" s="11">
        <f>VLOOKUP($B209,data!$B$3:$Q$15316,'diff expr 0 vs 3 mites'!P$8,FALSE)</f>
        <v>9.6109224179999995</v>
      </c>
      <c r="R209" s="27" t="s">
        <v>27749</v>
      </c>
      <c r="T209" s="2">
        <f t="shared" si="130"/>
        <v>4</v>
      </c>
      <c r="U209" s="2">
        <f t="shared" si="131"/>
        <v>6</v>
      </c>
      <c r="V209" s="2">
        <f t="shared" si="132"/>
        <v>2</v>
      </c>
      <c r="W209" s="2">
        <f t="shared" si="133"/>
        <v>5</v>
      </c>
      <c r="X209" s="2">
        <f t="shared" si="134"/>
        <v>7</v>
      </c>
      <c r="Y209" s="2">
        <f t="shared" si="135"/>
        <v>3</v>
      </c>
      <c r="Z209" s="2">
        <f t="shared" si="136"/>
        <v>8</v>
      </c>
      <c r="AA209" s="2">
        <f t="shared" si="137"/>
        <v>1</v>
      </c>
      <c r="AB209" s="2">
        <f t="shared" si="138"/>
        <v>9</v>
      </c>
      <c r="AC209" s="2"/>
      <c r="AD209" s="2">
        <f t="shared" si="139"/>
        <v>0</v>
      </c>
      <c r="AE209" s="2">
        <f t="shared" si="140"/>
        <v>0</v>
      </c>
      <c r="AF209" s="2">
        <f t="shared" si="141"/>
        <v>0</v>
      </c>
      <c r="AG209" s="2">
        <f t="shared" si="142"/>
        <v>0</v>
      </c>
      <c r="AH209" s="2">
        <f t="shared" si="143"/>
        <v>0</v>
      </c>
      <c r="AI209" s="2">
        <f t="shared" si="144"/>
        <v>0</v>
      </c>
      <c r="AJ209" s="2">
        <f t="shared" si="145"/>
        <v>0</v>
      </c>
      <c r="AK209" s="2">
        <f t="shared" si="146"/>
        <v>0</v>
      </c>
      <c r="AL209" s="2">
        <f t="shared" si="147"/>
        <v>0</v>
      </c>
      <c r="AM209" s="2"/>
      <c r="AN209" s="2">
        <f t="shared" si="148"/>
        <v>4</v>
      </c>
      <c r="AO209" s="2">
        <f t="shared" si="149"/>
        <v>6</v>
      </c>
      <c r="AP209" s="2">
        <f t="shared" si="150"/>
        <v>2</v>
      </c>
      <c r="AQ209" s="2">
        <f t="shared" si="151"/>
        <v>5</v>
      </c>
      <c r="AR209" s="2">
        <f t="shared" si="152"/>
        <v>7</v>
      </c>
      <c r="AS209" s="2">
        <f t="shared" si="153"/>
        <v>3</v>
      </c>
      <c r="AT209" s="2">
        <f t="shared" si="154"/>
        <v>8</v>
      </c>
      <c r="AU209" s="2">
        <f t="shared" si="155"/>
        <v>1</v>
      </c>
      <c r="AV209" s="2">
        <f t="shared" si="156"/>
        <v>9</v>
      </c>
      <c r="AW209" s="2"/>
      <c r="AX209" s="5">
        <f t="shared" si="157"/>
        <v>4</v>
      </c>
      <c r="AY209" s="2">
        <f t="shared" si="158"/>
        <v>5</v>
      </c>
      <c r="AZ209" s="2">
        <f t="shared" si="159"/>
        <v>17</v>
      </c>
      <c r="BA209" s="2">
        <f t="shared" si="163"/>
        <v>28</v>
      </c>
      <c r="BB209" s="2">
        <f t="shared" si="164"/>
        <v>13</v>
      </c>
      <c r="BC209" s="2">
        <f t="shared" si="165"/>
        <v>7</v>
      </c>
      <c r="BD209" s="2">
        <f t="shared" si="166"/>
        <v>7</v>
      </c>
      <c r="BE209" s="19">
        <f t="shared" si="167"/>
        <v>10</v>
      </c>
      <c r="BF209" s="19">
        <f t="shared" si="168"/>
        <v>4.0824829046386304</v>
      </c>
      <c r="BG209" s="31">
        <f t="shared" si="169"/>
        <v>-0.73484692283495334</v>
      </c>
      <c r="BH209" s="32">
        <f t="shared" si="160"/>
        <v>0.23121636322523817</v>
      </c>
      <c r="BI209" s="62">
        <f t="shared" si="170"/>
        <v>6.8450704225352113E-2</v>
      </c>
      <c r="BJ209" s="62" t="str">
        <f t="shared" si="171"/>
        <v/>
      </c>
      <c r="BK209" s="73" t="str">
        <f t="shared" si="172"/>
        <v/>
      </c>
      <c r="BM209" s="11">
        <f t="shared" si="161"/>
        <v>0.22902273175784887</v>
      </c>
    </row>
    <row r="210" spans="1:65">
      <c r="A210" s="30" t="s">
        <v>729</v>
      </c>
      <c r="B210" s="30" t="s">
        <v>730</v>
      </c>
      <c r="C210" s="30" t="s">
        <v>731</v>
      </c>
      <c r="D210" s="30" t="s">
        <v>732</v>
      </c>
      <c r="E210" s="30" t="s">
        <v>570</v>
      </c>
      <c r="F210" s="11" t="str">
        <f t="shared" si="162"/>
        <v>Immune syst</v>
      </c>
      <c r="H210" s="11">
        <f>VLOOKUP($B210,data!$B$3:$Q$15316,'diff expr 0 vs 3 mites'!H$8,FALSE)</f>
        <v>13.713655899999999</v>
      </c>
      <c r="I210" s="11">
        <f>VLOOKUP($B210,data!$B$3:$Q$15316,'diff expr 0 vs 3 mites'!I$8,FALSE)</f>
        <v>12.738548529999999</v>
      </c>
      <c r="J210" s="11">
        <f>VLOOKUP($B210,data!$B$3:$Q$15316,'diff expr 0 vs 3 mites'!J$8,FALSE)</f>
        <v>10.14648519</v>
      </c>
      <c r="K210" s="11">
        <f>VLOOKUP($B210,data!$B$3:$Q$15316,'diff expr 0 vs 3 mites'!K$8,FALSE)</f>
        <v>10.83749517</v>
      </c>
      <c r="L210" s="11">
        <f>VLOOKUP($B210,data!$B$3:$Q$15316,'diff expr 0 vs 3 mites'!L$8,FALSE)</f>
        <v>106.0802104</v>
      </c>
      <c r="M210" s="11">
        <f>VLOOKUP($B210,data!$B$3:$Q$15316,'diff expr 0 vs 3 mites'!M$8,FALSE)</f>
        <v>7.8949876679999997</v>
      </c>
      <c r="N210" s="11">
        <f>VLOOKUP($B210,data!$B$3:$Q$15316,'diff expr 0 vs 3 mites'!N$8,FALSE)</f>
        <v>92.753005830000006</v>
      </c>
      <c r="O210" s="11">
        <f>VLOOKUP($B210,data!$B$3:$Q$15316,'diff expr 0 vs 3 mites'!O$8,FALSE)</f>
        <v>6.491580033</v>
      </c>
      <c r="P210" s="11">
        <f>VLOOKUP($B210,data!$B$3:$Q$15316,'diff expr 0 vs 3 mites'!P$8,FALSE)</f>
        <v>46.677240830000002</v>
      </c>
      <c r="R210" s="27" t="s">
        <v>27749</v>
      </c>
      <c r="T210" s="2">
        <f t="shared" si="130"/>
        <v>6</v>
      </c>
      <c r="U210" s="2">
        <f t="shared" si="131"/>
        <v>5</v>
      </c>
      <c r="V210" s="2">
        <f t="shared" si="132"/>
        <v>3</v>
      </c>
      <c r="W210" s="2">
        <f t="shared" si="133"/>
        <v>4</v>
      </c>
      <c r="X210" s="2">
        <f t="shared" si="134"/>
        <v>9</v>
      </c>
      <c r="Y210" s="2">
        <f t="shared" si="135"/>
        <v>2</v>
      </c>
      <c r="Z210" s="2">
        <f t="shared" si="136"/>
        <v>8</v>
      </c>
      <c r="AA210" s="2">
        <f t="shared" si="137"/>
        <v>1</v>
      </c>
      <c r="AB210" s="2">
        <f t="shared" si="138"/>
        <v>7</v>
      </c>
      <c r="AC210" s="2"/>
      <c r="AD210" s="2">
        <f t="shared" si="139"/>
        <v>0</v>
      </c>
      <c r="AE210" s="2">
        <f t="shared" si="140"/>
        <v>0</v>
      </c>
      <c r="AF210" s="2">
        <f t="shared" si="141"/>
        <v>0</v>
      </c>
      <c r="AG210" s="2">
        <f t="shared" si="142"/>
        <v>0</v>
      </c>
      <c r="AH210" s="2">
        <f t="shared" si="143"/>
        <v>0</v>
      </c>
      <c r="AI210" s="2">
        <f t="shared" si="144"/>
        <v>0</v>
      </c>
      <c r="AJ210" s="2">
        <f t="shared" si="145"/>
        <v>0</v>
      </c>
      <c r="AK210" s="2">
        <f t="shared" si="146"/>
        <v>0</v>
      </c>
      <c r="AL210" s="2">
        <f t="shared" si="147"/>
        <v>0</v>
      </c>
      <c r="AM210" s="2"/>
      <c r="AN210" s="2">
        <f t="shared" si="148"/>
        <v>6</v>
      </c>
      <c r="AO210" s="2">
        <f t="shared" si="149"/>
        <v>5</v>
      </c>
      <c r="AP210" s="2">
        <f t="shared" si="150"/>
        <v>3</v>
      </c>
      <c r="AQ210" s="2">
        <f t="shared" si="151"/>
        <v>4</v>
      </c>
      <c r="AR210" s="2">
        <f t="shared" si="152"/>
        <v>9</v>
      </c>
      <c r="AS210" s="2">
        <f t="shared" si="153"/>
        <v>2</v>
      </c>
      <c r="AT210" s="2">
        <f t="shared" si="154"/>
        <v>8</v>
      </c>
      <c r="AU210" s="2">
        <f t="shared" si="155"/>
        <v>1</v>
      </c>
      <c r="AV210" s="2">
        <f t="shared" si="156"/>
        <v>7</v>
      </c>
      <c r="AW210" s="2"/>
      <c r="AX210" s="5">
        <f t="shared" si="157"/>
        <v>4</v>
      </c>
      <c r="AY210" s="2">
        <f t="shared" si="158"/>
        <v>5</v>
      </c>
      <c r="AZ210" s="2">
        <f t="shared" si="159"/>
        <v>18</v>
      </c>
      <c r="BA210" s="2">
        <f t="shared" si="163"/>
        <v>27</v>
      </c>
      <c r="BB210" s="2">
        <f t="shared" si="164"/>
        <v>12</v>
      </c>
      <c r="BC210" s="2">
        <f t="shared" si="165"/>
        <v>8</v>
      </c>
      <c r="BD210" s="2">
        <f t="shared" si="166"/>
        <v>8</v>
      </c>
      <c r="BE210" s="19">
        <f t="shared" si="167"/>
        <v>10</v>
      </c>
      <c r="BF210" s="19">
        <f t="shared" si="168"/>
        <v>4.0824829046386304</v>
      </c>
      <c r="BG210" s="31">
        <f t="shared" si="169"/>
        <v>-0.4898979485566356</v>
      </c>
      <c r="BH210" s="32">
        <f t="shared" si="160"/>
        <v>0.31210305738320299</v>
      </c>
      <c r="BI210" s="62">
        <f t="shared" si="170"/>
        <v>7.6619718309859156E-2</v>
      </c>
      <c r="BJ210" s="62" t="str">
        <f t="shared" si="171"/>
        <v/>
      </c>
      <c r="BK210" s="73" t="str">
        <f t="shared" si="172"/>
        <v/>
      </c>
      <c r="BM210" s="11">
        <f t="shared" si="161"/>
        <v>0.64178154261253295</v>
      </c>
    </row>
    <row r="211" spans="1:65">
      <c r="A211" s="30" t="s">
        <v>733</v>
      </c>
      <c r="B211" s="30" t="s">
        <v>734</v>
      </c>
      <c r="C211" s="30" t="s">
        <v>735</v>
      </c>
      <c r="D211" s="30" t="s">
        <v>736</v>
      </c>
      <c r="E211" s="30" t="s">
        <v>570</v>
      </c>
      <c r="F211" s="11" t="str">
        <f t="shared" si="162"/>
        <v>Immune syst</v>
      </c>
      <c r="H211" s="11">
        <f>VLOOKUP($B211,data!$B$3:$Q$15316,'diff expr 0 vs 3 mites'!H$8,FALSE)</f>
        <v>11.40355879</v>
      </c>
      <c r="I211" s="11">
        <f>VLOOKUP($B211,data!$B$3:$Q$15316,'diff expr 0 vs 3 mites'!I$8,FALSE)</f>
        <v>10.20597064</v>
      </c>
      <c r="J211" s="11">
        <f>VLOOKUP($B211,data!$B$3:$Q$15316,'diff expr 0 vs 3 mites'!J$8,FALSE)</f>
        <v>7.5907290329999997</v>
      </c>
      <c r="K211" s="11">
        <f>VLOOKUP($B211,data!$B$3:$Q$15316,'diff expr 0 vs 3 mites'!K$8,FALSE)</f>
        <v>12.99659767</v>
      </c>
      <c r="L211" s="11">
        <f>VLOOKUP($B211,data!$B$3:$Q$15316,'diff expr 0 vs 3 mites'!L$8,FALSE)</f>
        <v>30.690897790000001</v>
      </c>
      <c r="M211" s="11">
        <f>VLOOKUP($B211,data!$B$3:$Q$15316,'diff expr 0 vs 3 mites'!M$8,FALSE)</f>
        <v>8.0280082149999998</v>
      </c>
      <c r="N211" s="11">
        <f>VLOOKUP($B211,data!$B$3:$Q$15316,'diff expr 0 vs 3 mites'!N$8,FALSE)</f>
        <v>51.393626750000003</v>
      </c>
      <c r="O211" s="11">
        <f>VLOOKUP($B211,data!$B$3:$Q$15316,'diff expr 0 vs 3 mites'!O$8,FALSE)</f>
        <v>12.63757852</v>
      </c>
      <c r="P211" s="11">
        <f>VLOOKUP($B211,data!$B$3:$Q$15316,'diff expr 0 vs 3 mites'!P$8,FALSE)</f>
        <v>30.292521650000001</v>
      </c>
      <c r="R211" s="27" t="s">
        <v>27749</v>
      </c>
      <c r="T211" s="2">
        <f t="shared" si="130"/>
        <v>4</v>
      </c>
      <c r="U211" s="2">
        <f t="shared" si="131"/>
        <v>3</v>
      </c>
      <c r="V211" s="2">
        <f t="shared" si="132"/>
        <v>1</v>
      </c>
      <c r="W211" s="2">
        <f t="shared" si="133"/>
        <v>6</v>
      </c>
      <c r="X211" s="2">
        <f t="shared" si="134"/>
        <v>8</v>
      </c>
      <c r="Y211" s="2">
        <f t="shared" si="135"/>
        <v>2</v>
      </c>
      <c r="Z211" s="2">
        <f t="shared" si="136"/>
        <v>9</v>
      </c>
      <c r="AA211" s="2">
        <f t="shared" si="137"/>
        <v>5</v>
      </c>
      <c r="AB211" s="2">
        <f t="shared" si="138"/>
        <v>7</v>
      </c>
      <c r="AC211" s="2"/>
      <c r="AD211" s="2">
        <f t="shared" si="139"/>
        <v>0</v>
      </c>
      <c r="AE211" s="2">
        <f t="shared" si="140"/>
        <v>0</v>
      </c>
      <c r="AF211" s="2">
        <f t="shared" si="141"/>
        <v>0</v>
      </c>
      <c r="AG211" s="2">
        <f t="shared" si="142"/>
        <v>0</v>
      </c>
      <c r="AH211" s="2">
        <f t="shared" si="143"/>
        <v>0</v>
      </c>
      <c r="AI211" s="2">
        <f t="shared" si="144"/>
        <v>0</v>
      </c>
      <c r="AJ211" s="2">
        <f t="shared" si="145"/>
        <v>0</v>
      </c>
      <c r="AK211" s="2">
        <f t="shared" si="146"/>
        <v>0</v>
      </c>
      <c r="AL211" s="2">
        <f t="shared" si="147"/>
        <v>0</v>
      </c>
      <c r="AM211" s="2"/>
      <c r="AN211" s="2">
        <f t="shared" si="148"/>
        <v>4</v>
      </c>
      <c r="AO211" s="2">
        <f t="shared" si="149"/>
        <v>3</v>
      </c>
      <c r="AP211" s="2">
        <f t="shared" si="150"/>
        <v>1</v>
      </c>
      <c r="AQ211" s="2">
        <f t="shared" si="151"/>
        <v>6</v>
      </c>
      <c r="AR211" s="2">
        <f t="shared" si="152"/>
        <v>8</v>
      </c>
      <c r="AS211" s="2">
        <f t="shared" si="153"/>
        <v>2</v>
      </c>
      <c r="AT211" s="2">
        <f t="shared" si="154"/>
        <v>9</v>
      </c>
      <c r="AU211" s="2">
        <f t="shared" si="155"/>
        <v>5</v>
      </c>
      <c r="AV211" s="2">
        <f t="shared" si="156"/>
        <v>7</v>
      </c>
      <c r="AW211" s="2"/>
      <c r="AX211" s="5">
        <f t="shared" si="157"/>
        <v>4</v>
      </c>
      <c r="AY211" s="2">
        <f t="shared" si="158"/>
        <v>5</v>
      </c>
      <c r="AZ211" s="2">
        <f t="shared" si="159"/>
        <v>14</v>
      </c>
      <c r="BA211" s="2">
        <f t="shared" si="163"/>
        <v>31</v>
      </c>
      <c r="BB211" s="2">
        <f t="shared" si="164"/>
        <v>16</v>
      </c>
      <c r="BC211" s="2">
        <f t="shared" si="165"/>
        <v>4</v>
      </c>
      <c r="BD211" s="2">
        <f t="shared" si="166"/>
        <v>4</v>
      </c>
      <c r="BE211" s="19">
        <f t="shared" si="167"/>
        <v>10</v>
      </c>
      <c r="BF211" s="19">
        <f t="shared" si="168"/>
        <v>4.0824829046386304</v>
      </c>
      <c r="BG211" s="31">
        <f t="shared" si="169"/>
        <v>-1.4696938456699067</v>
      </c>
      <c r="BH211" s="32">
        <f t="shared" si="160"/>
        <v>7.0822345147568383E-2</v>
      </c>
      <c r="BI211" s="62">
        <f t="shared" si="170"/>
        <v>3.8873239436619716E-2</v>
      </c>
      <c r="BJ211" s="62" t="str">
        <f t="shared" si="171"/>
        <v/>
      </c>
      <c r="BK211" s="73" t="str">
        <f t="shared" si="172"/>
        <v/>
      </c>
      <c r="BM211" s="11">
        <f t="shared" si="161"/>
        <v>0.40180072285598811</v>
      </c>
    </row>
    <row r="212" spans="1:65">
      <c r="A212" s="30" t="s">
        <v>737</v>
      </c>
      <c r="B212" s="30" t="s">
        <v>738</v>
      </c>
      <c r="C212" s="30" t="s">
        <v>739</v>
      </c>
      <c r="D212" s="30" t="s">
        <v>740</v>
      </c>
      <c r="E212" s="30" t="s">
        <v>570</v>
      </c>
      <c r="F212" s="11" t="str">
        <f t="shared" si="162"/>
        <v>Immune syst</v>
      </c>
      <c r="H212" s="11">
        <f>VLOOKUP($B212,data!$B$3:$Q$15316,'diff expr 0 vs 3 mites'!H$8,FALSE)</f>
        <v>1.004668685</v>
      </c>
      <c r="I212" s="11">
        <f>VLOOKUP($B212,data!$B$3:$Q$15316,'diff expr 0 vs 3 mites'!I$8,FALSE)</f>
        <v>0.88956488700000003</v>
      </c>
      <c r="J212" s="11">
        <f>VLOOKUP($B212,data!$B$3:$Q$15316,'diff expr 0 vs 3 mites'!J$8,FALSE)</f>
        <v>0.71376555799999997</v>
      </c>
      <c r="K212" s="11">
        <f>VLOOKUP($B212,data!$B$3:$Q$15316,'diff expr 0 vs 3 mites'!K$8,FALSE)</f>
        <v>0.46497797299999999</v>
      </c>
      <c r="L212" s="11">
        <f>VLOOKUP($B212,data!$B$3:$Q$15316,'diff expr 0 vs 3 mites'!L$8,FALSE)</f>
        <v>1.3601980659999999</v>
      </c>
      <c r="M212" s="11">
        <f>VLOOKUP($B212,data!$B$3:$Q$15316,'diff expr 0 vs 3 mites'!M$8,FALSE)</f>
        <v>1.3801453960000001</v>
      </c>
      <c r="N212" s="11">
        <f>VLOOKUP($B212,data!$B$3:$Q$15316,'diff expr 0 vs 3 mites'!N$8,FALSE)</f>
        <v>2.1973374269999999</v>
      </c>
      <c r="O212" s="11">
        <f>VLOOKUP($B212,data!$B$3:$Q$15316,'diff expr 0 vs 3 mites'!O$8,FALSE)</f>
        <v>2.1475233880000002</v>
      </c>
      <c r="P212" s="11">
        <f>VLOOKUP($B212,data!$B$3:$Q$15316,'diff expr 0 vs 3 mites'!P$8,FALSE)</f>
        <v>1.169081107</v>
      </c>
      <c r="R212" s="27" t="s">
        <v>27749</v>
      </c>
      <c r="T212" s="2">
        <f t="shared" si="130"/>
        <v>4</v>
      </c>
      <c r="U212" s="2">
        <f t="shared" si="131"/>
        <v>3</v>
      </c>
      <c r="V212" s="2">
        <f t="shared" si="132"/>
        <v>2</v>
      </c>
      <c r="W212" s="2">
        <f t="shared" si="133"/>
        <v>1</v>
      </c>
      <c r="X212" s="2">
        <f t="shared" si="134"/>
        <v>6</v>
      </c>
      <c r="Y212" s="2">
        <f t="shared" si="135"/>
        <v>7</v>
      </c>
      <c r="Z212" s="2">
        <f t="shared" si="136"/>
        <v>9</v>
      </c>
      <c r="AA212" s="2">
        <f t="shared" si="137"/>
        <v>8</v>
      </c>
      <c r="AB212" s="2">
        <f t="shared" si="138"/>
        <v>5</v>
      </c>
      <c r="AC212" s="2"/>
      <c r="AD212" s="2">
        <f t="shared" si="139"/>
        <v>0</v>
      </c>
      <c r="AE212" s="2">
        <f t="shared" si="140"/>
        <v>0</v>
      </c>
      <c r="AF212" s="2">
        <f t="shared" si="141"/>
        <v>0</v>
      </c>
      <c r="AG212" s="2">
        <f t="shared" si="142"/>
        <v>0</v>
      </c>
      <c r="AH212" s="2">
        <f t="shared" si="143"/>
        <v>0</v>
      </c>
      <c r="AI212" s="2">
        <f t="shared" si="144"/>
        <v>0</v>
      </c>
      <c r="AJ212" s="2">
        <f t="shared" si="145"/>
        <v>0</v>
      </c>
      <c r="AK212" s="2">
        <f t="shared" si="146"/>
        <v>0</v>
      </c>
      <c r="AL212" s="2">
        <f t="shared" si="147"/>
        <v>0</v>
      </c>
      <c r="AM212" s="2"/>
      <c r="AN212" s="2">
        <f t="shared" si="148"/>
        <v>4</v>
      </c>
      <c r="AO212" s="2">
        <f t="shared" si="149"/>
        <v>3</v>
      </c>
      <c r="AP212" s="2">
        <f t="shared" si="150"/>
        <v>2</v>
      </c>
      <c r="AQ212" s="2">
        <f t="shared" si="151"/>
        <v>1</v>
      </c>
      <c r="AR212" s="2">
        <f t="shared" si="152"/>
        <v>6</v>
      </c>
      <c r="AS212" s="2">
        <f t="shared" si="153"/>
        <v>7</v>
      </c>
      <c r="AT212" s="2">
        <f t="shared" si="154"/>
        <v>9</v>
      </c>
      <c r="AU212" s="2">
        <f t="shared" si="155"/>
        <v>8</v>
      </c>
      <c r="AV212" s="2">
        <f t="shared" si="156"/>
        <v>5</v>
      </c>
      <c r="AW212" s="2"/>
      <c r="AX212" s="5">
        <f t="shared" si="157"/>
        <v>4</v>
      </c>
      <c r="AY212" s="2">
        <f t="shared" si="158"/>
        <v>5</v>
      </c>
      <c r="AZ212" s="2">
        <f t="shared" si="159"/>
        <v>10</v>
      </c>
      <c r="BA212" s="2">
        <f t="shared" si="163"/>
        <v>35</v>
      </c>
      <c r="BB212" s="2">
        <f t="shared" si="164"/>
        <v>20</v>
      </c>
      <c r="BC212" s="2">
        <f t="shared" si="165"/>
        <v>0</v>
      </c>
      <c r="BD212" s="2">
        <f t="shared" si="166"/>
        <v>0</v>
      </c>
      <c r="BE212" s="19">
        <f t="shared" si="167"/>
        <v>10</v>
      </c>
      <c r="BF212" s="19">
        <f t="shared" si="168"/>
        <v>4.0824829046386304</v>
      </c>
      <c r="BG212" s="31">
        <f t="shared" si="169"/>
        <v>-2.4494897427831779</v>
      </c>
      <c r="BH212" s="32">
        <f t="shared" si="160"/>
        <v>7.1529392177148241E-3</v>
      </c>
      <c r="BI212" s="62">
        <f t="shared" si="170"/>
        <v>2.8169014084507044E-4</v>
      </c>
      <c r="BJ212" s="62" t="str">
        <f t="shared" si="171"/>
        <v/>
      </c>
      <c r="BK212" s="73" t="str">
        <f t="shared" si="172"/>
        <v>sign</v>
      </c>
      <c r="BM212" s="11">
        <f t="shared" si="161"/>
        <v>0.33221014280281641</v>
      </c>
    </row>
    <row r="213" spans="1:65">
      <c r="A213" s="30" t="s">
        <v>741</v>
      </c>
      <c r="B213" s="30" t="s">
        <v>742</v>
      </c>
      <c r="C213" s="30" t="s">
        <v>743</v>
      </c>
      <c r="D213" s="30" t="s">
        <v>744</v>
      </c>
      <c r="E213" s="30" t="s">
        <v>570</v>
      </c>
      <c r="F213" s="11" t="str">
        <f t="shared" si="162"/>
        <v>Immune syst</v>
      </c>
      <c r="H213" s="11">
        <f>VLOOKUP($B213,data!$B$3:$Q$15316,'diff expr 0 vs 3 mites'!H$8,FALSE)</f>
        <v>8.570844417</v>
      </c>
      <c r="I213" s="11">
        <f>VLOOKUP($B213,data!$B$3:$Q$15316,'diff expr 0 vs 3 mites'!I$8,FALSE)</f>
        <v>8.7200596459999993</v>
      </c>
      <c r="J213" s="11">
        <f>VLOOKUP($B213,data!$B$3:$Q$15316,'diff expr 0 vs 3 mites'!J$8,FALSE)</f>
        <v>8.5389094780000008</v>
      </c>
      <c r="K213" s="11">
        <f>VLOOKUP($B213,data!$B$3:$Q$15316,'diff expr 0 vs 3 mites'!K$8,FALSE)</f>
        <v>6.5090234709999999</v>
      </c>
      <c r="L213" s="11">
        <f>VLOOKUP($B213,data!$B$3:$Q$15316,'diff expr 0 vs 3 mites'!L$8,FALSE)</f>
        <v>22.279432669999998</v>
      </c>
      <c r="M213" s="11">
        <f>VLOOKUP($B213,data!$B$3:$Q$15316,'diff expr 0 vs 3 mites'!M$8,FALSE)</f>
        <v>9.8586844239999998</v>
      </c>
      <c r="N213" s="11">
        <f>VLOOKUP($B213,data!$B$3:$Q$15316,'diff expr 0 vs 3 mites'!N$8,FALSE)</f>
        <v>28.278956319999999</v>
      </c>
      <c r="O213" s="11">
        <f>VLOOKUP($B213,data!$B$3:$Q$15316,'diff expr 0 vs 3 mites'!O$8,FALSE)</f>
        <v>6.6005827549999996</v>
      </c>
      <c r="P213" s="11">
        <f>VLOOKUP($B213,data!$B$3:$Q$15316,'diff expr 0 vs 3 mites'!P$8,FALSE)</f>
        <v>15.38760763</v>
      </c>
      <c r="R213" s="27" t="s">
        <v>27749</v>
      </c>
      <c r="T213" s="2">
        <f t="shared" si="130"/>
        <v>4</v>
      </c>
      <c r="U213" s="2">
        <f t="shared" si="131"/>
        <v>5</v>
      </c>
      <c r="V213" s="2">
        <f t="shared" si="132"/>
        <v>3</v>
      </c>
      <c r="W213" s="2">
        <f t="shared" si="133"/>
        <v>1</v>
      </c>
      <c r="X213" s="2">
        <f t="shared" si="134"/>
        <v>8</v>
      </c>
      <c r="Y213" s="2">
        <f t="shared" si="135"/>
        <v>6</v>
      </c>
      <c r="Z213" s="2">
        <f t="shared" si="136"/>
        <v>9</v>
      </c>
      <c r="AA213" s="2">
        <f t="shared" si="137"/>
        <v>2</v>
      </c>
      <c r="AB213" s="2">
        <f t="shared" si="138"/>
        <v>7</v>
      </c>
      <c r="AC213" s="2"/>
      <c r="AD213" s="2">
        <f t="shared" si="139"/>
        <v>0</v>
      </c>
      <c r="AE213" s="2">
        <f t="shared" si="140"/>
        <v>0</v>
      </c>
      <c r="AF213" s="2">
        <f t="shared" si="141"/>
        <v>0</v>
      </c>
      <c r="AG213" s="2">
        <f t="shared" si="142"/>
        <v>0</v>
      </c>
      <c r="AH213" s="2">
        <f t="shared" si="143"/>
        <v>0</v>
      </c>
      <c r="AI213" s="2">
        <f t="shared" si="144"/>
        <v>0</v>
      </c>
      <c r="AJ213" s="2">
        <f t="shared" si="145"/>
        <v>0</v>
      </c>
      <c r="AK213" s="2">
        <f t="shared" si="146"/>
        <v>0</v>
      </c>
      <c r="AL213" s="2">
        <f t="shared" si="147"/>
        <v>0</v>
      </c>
      <c r="AM213" s="2"/>
      <c r="AN213" s="2">
        <f t="shared" si="148"/>
        <v>4</v>
      </c>
      <c r="AO213" s="2">
        <f t="shared" si="149"/>
        <v>5</v>
      </c>
      <c r="AP213" s="2">
        <f t="shared" si="150"/>
        <v>3</v>
      </c>
      <c r="AQ213" s="2">
        <f t="shared" si="151"/>
        <v>1</v>
      </c>
      <c r="AR213" s="2">
        <f t="shared" si="152"/>
        <v>8</v>
      </c>
      <c r="AS213" s="2">
        <f t="shared" si="153"/>
        <v>6</v>
      </c>
      <c r="AT213" s="2">
        <f t="shared" si="154"/>
        <v>9</v>
      </c>
      <c r="AU213" s="2">
        <f t="shared" si="155"/>
        <v>2</v>
      </c>
      <c r="AV213" s="2">
        <f t="shared" si="156"/>
        <v>7</v>
      </c>
      <c r="AW213" s="2"/>
      <c r="AX213" s="5">
        <f t="shared" si="157"/>
        <v>4</v>
      </c>
      <c r="AY213" s="2">
        <f t="shared" si="158"/>
        <v>5</v>
      </c>
      <c r="AZ213" s="2">
        <f t="shared" si="159"/>
        <v>13</v>
      </c>
      <c r="BA213" s="2">
        <f t="shared" si="163"/>
        <v>32</v>
      </c>
      <c r="BB213" s="2">
        <f t="shared" si="164"/>
        <v>17</v>
      </c>
      <c r="BC213" s="2">
        <f t="shared" si="165"/>
        <v>3</v>
      </c>
      <c r="BD213" s="2">
        <f t="shared" si="166"/>
        <v>3</v>
      </c>
      <c r="BE213" s="19">
        <f t="shared" si="167"/>
        <v>10</v>
      </c>
      <c r="BF213" s="19">
        <f t="shared" si="168"/>
        <v>4.0824829046386304</v>
      </c>
      <c r="BG213" s="31">
        <f t="shared" si="169"/>
        <v>-1.7146428199482247</v>
      </c>
      <c r="BH213" s="32">
        <f t="shared" si="160"/>
        <v>4.3205366486849993E-2</v>
      </c>
      <c r="BI213" s="62">
        <f t="shared" si="170"/>
        <v>3.0422535211267605E-2</v>
      </c>
      <c r="BJ213" s="62" t="str">
        <f t="shared" si="171"/>
        <v/>
      </c>
      <c r="BK213" s="73" t="str">
        <f t="shared" si="172"/>
        <v/>
      </c>
      <c r="BM213" s="11">
        <f t="shared" si="161"/>
        <v>0.30932054349166682</v>
      </c>
    </row>
    <row r="214" spans="1:65">
      <c r="A214" s="30" t="s">
        <v>745</v>
      </c>
      <c r="B214" s="30" t="s">
        <v>746</v>
      </c>
      <c r="C214" s="30" t="s">
        <v>747</v>
      </c>
      <c r="D214" s="30" t="s">
        <v>748</v>
      </c>
      <c r="E214" s="30" t="s">
        <v>570</v>
      </c>
      <c r="F214" s="11" t="str">
        <f t="shared" si="162"/>
        <v>Immune syst</v>
      </c>
      <c r="H214" s="11">
        <f>VLOOKUP($B214,data!$B$3:$Q$15316,'diff expr 0 vs 3 mites'!H$8,FALSE)</f>
        <v>4.8615202350000004</v>
      </c>
      <c r="I214" s="11">
        <f>VLOOKUP($B214,data!$B$3:$Q$15316,'diff expr 0 vs 3 mites'!I$8,FALSE)</f>
        <v>4.8738805840000001</v>
      </c>
      <c r="J214" s="11">
        <f>VLOOKUP($B214,data!$B$3:$Q$15316,'diff expr 0 vs 3 mites'!J$8,FALSE)</f>
        <v>2.8878528409999999</v>
      </c>
      <c r="K214" s="11">
        <f>VLOOKUP($B214,data!$B$3:$Q$15316,'diff expr 0 vs 3 mites'!K$8,FALSE)</f>
        <v>6.4684234529999998</v>
      </c>
      <c r="L214" s="11">
        <f>VLOOKUP($B214,data!$B$3:$Q$15316,'diff expr 0 vs 3 mites'!L$8,FALSE)</f>
        <v>16.671499390000001</v>
      </c>
      <c r="M214" s="11">
        <f>VLOOKUP($B214,data!$B$3:$Q$15316,'diff expr 0 vs 3 mites'!M$8,FALSE)</f>
        <v>3.0402682649999999</v>
      </c>
      <c r="N214" s="11">
        <f>VLOOKUP($B214,data!$B$3:$Q$15316,'diff expr 0 vs 3 mites'!N$8,FALSE)</f>
        <v>11.674466900000001</v>
      </c>
      <c r="O214" s="11">
        <f>VLOOKUP($B214,data!$B$3:$Q$15316,'diff expr 0 vs 3 mites'!O$8,FALSE)</f>
        <v>3.5510432440000002</v>
      </c>
      <c r="P214" s="11">
        <f>VLOOKUP($B214,data!$B$3:$Q$15316,'diff expr 0 vs 3 mites'!P$8,FALSE)</f>
        <v>7.2465574070000001</v>
      </c>
      <c r="R214" s="27" t="s">
        <v>27749</v>
      </c>
      <c r="T214" s="2">
        <f t="shared" si="130"/>
        <v>4</v>
      </c>
      <c r="U214" s="2">
        <f t="shared" si="131"/>
        <v>5</v>
      </c>
      <c r="V214" s="2">
        <f t="shared" si="132"/>
        <v>1</v>
      </c>
      <c r="W214" s="2">
        <f t="shared" si="133"/>
        <v>6</v>
      </c>
      <c r="X214" s="2">
        <f t="shared" si="134"/>
        <v>9</v>
      </c>
      <c r="Y214" s="2">
        <f t="shared" si="135"/>
        <v>2</v>
      </c>
      <c r="Z214" s="2">
        <f t="shared" si="136"/>
        <v>8</v>
      </c>
      <c r="AA214" s="2">
        <f t="shared" si="137"/>
        <v>3</v>
      </c>
      <c r="AB214" s="2">
        <f t="shared" si="138"/>
        <v>7</v>
      </c>
      <c r="AC214" s="2"/>
      <c r="AD214" s="2">
        <f t="shared" si="139"/>
        <v>0</v>
      </c>
      <c r="AE214" s="2">
        <f t="shared" si="140"/>
        <v>0</v>
      </c>
      <c r="AF214" s="2">
        <f t="shared" si="141"/>
        <v>0</v>
      </c>
      <c r="AG214" s="2">
        <f t="shared" si="142"/>
        <v>0</v>
      </c>
      <c r="AH214" s="2">
        <f t="shared" si="143"/>
        <v>0</v>
      </c>
      <c r="AI214" s="2">
        <f t="shared" si="144"/>
        <v>0</v>
      </c>
      <c r="AJ214" s="2">
        <f t="shared" si="145"/>
        <v>0</v>
      </c>
      <c r="AK214" s="2">
        <f t="shared" si="146"/>
        <v>0</v>
      </c>
      <c r="AL214" s="2">
        <f t="shared" si="147"/>
        <v>0</v>
      </c>
      <c r="AM214" s="2"/>
      <c r="AN214" s="2">
        <f t="shared" si="148"/>
        <v>4</v>
      </c>
      <c r="AO214" s="2">
        <f t="shared" si="149"/>
        <v>5</v>
      </c>
      <c r="AP214" s="2">
        <f t="shared" si="150"/>
        <v>1</v>
      </c>
      <c r="AQ214" s="2">
        <f t="shared" si="151"/>
        <v>6</v>
      </c>
      <c r="AR214" s="2">
        <f t="shared" si="152"/>
        <v>9</v>
      </c>
      <c r="AS214" s="2">
        <f t="shared" si="153"/>
        <v>2</v>
      </c>
      <c r="AT214" s="2">
        <f t="shared" si="154"/>
        <v>8</v>
      </c>
      <c r="AU214" s="2">
        <f t="shared" si="155"/>
        <v>3</v>
      </c>
      <c r="AV214" s="2">
        <f t="shared" si="156"/>
        <v>7</v>
      </c>
      <c r="AW214" s="2"/>
      <c r="AX214" s="5">
        <f t="shared" si="157"/>
        <v>4</v>
      </c>
      <c r="AY214" s="2">
        <f t="shared" si="158"/>
        <v>5</v>
      </c>
      <c r="AZ214" s="2">
        <f t="shared" si="159"/>
        <v>16</v>
      </c>
      <c r="BA214" s="2">
        <f t="shared" si="163"/>
        <v>29</v>
      </c>
      <c r="BB214" s="2">
        <f t="shared" si="164"/>
        <v>14</v>
      </c>
      <c r="BC214" s="2">
        <f t="shared" si="165"/>
        <v>6</v>
      </c>
      <c r="BD214" s="2">
        <f t="shared" si="166"/>
        <v>6</v>
      </c>
      <c r="BE214" s="19">
        <f t="shared" si="167"/>
        <v>10</v>
      </c>
      <c r="BF214" s="19">
        <f t="shared" si="168"/>
        <v>4.0824829046386304</v>
      </c>
      <c r="BG214" s="31">
        <f t="shared" si="169"/>
        <v>-0.9797958971132712</v>
      </c>
      <c r="BH214" s="32">
        <f t="shared" si="160"/>
        <v>0.16359343889515282</v>
      </c>
      <c r="BI214" s="62">
        <f t="shared" si="170"/>
        <v>5.9718309859154932E-2</v>
      </c>
      <c r="BJ214" s="62" t="str">
        <f t="shared" si="171"/>
        <v/>
      </c>
      <c r="BK214" s="73" t="str">
        <f t="shared" si="172"/>
        <v/>
      </c>
      <c r="BM214" s="11">
        <f t="shared" si="161"/>
        <v>0.24739196794456028</v>
      </c>
    </row>
    <row r="215" spans="1:65">
      <c r="A215" s="30" t="s">
        <v>749</v>
      </c>
      <c r="B215" s="30" t="s">
        <v>750</v>
      </c>
      <c r="C215" s="30" t="s">
        <v>751</v>
      </c>
      <c r="D215" s="30" t="s">
        <v>752</v>
      </c>
      <c r="E215" s="30" t="s">
        <v>570</v>
      </c>
      <c r="F215" s="11" t="str">
        <f t="shared" si="162"/>
        <v>Immune syst</v>
      </c>
      <c r="H215" s="11">
        <f>VLOOKUP($B215,data!$B$3:$Q$15316,'diff expr 0 vs 3 mites'!H$8,FALSE)</f>
        <v>11.23071558</v>
      </c>
      <c r="I215" s="11">
        <f>VLOOKUP($B215,data!$B$3:$Q$15316,'diff expr 0 vs 3 mites'!I$8,FALSE)</f>
        <v>15.95932681</v>
      </c>
      <c r="J215" s="11">
        <f>VLOOKUP($B215,data!$B$3:$Q$15316,'diff expr 0 vs 3 mites'!J$8,FALSE)</f>
        <v>12.630967930000001</v>
      </c>
      <c r="K215" s="11">
        <f>VLOOKUP($B215,data!$B$3:$Q$15316,'diff expr 0 vs 3 mites'!K$8,FALSE)</f>
        <v>10.02666776</v>
      </c>
      <c r="L215" s="11">
        <f>VLOOKUP($B215,data!$B$3:$Q$15316,'diff expr 0 vs 3 mites'!L$8,FALSE)</f>
        <v>3.4144584340000002</v>
      </c>
      <c r="M215" s="11">
        <f>VLOOKUP($B215,data!$B$3:$Q$15316,'diff expr 0 vs 3 mites'!M$8,FALSE)</f>
        <v>4.8240312440000004</v>
      </c>
      <c r="N215" s="11">
        <f>VLOOKUP($B215,data!$B$3:$Q$15316,'diff expr 0 vs 3 mites'!N$8,FALSE)</f>
        <v>13.930463209999999</v>
      </c>
      <c r="O215" s="11">
        <f>VLOOKUP($B215,data!$B$3:$Q$15316,'diff expr 0 vs 3 mites'!O$8,FALSE)</f>
        <v>4.8164396729999996</v>
      </c>
      <c r="P215" s="11">
        <f>VLOOKUP($B215,data!$B$3:$Q$15316,'diff expr 0 vs 3 mites'!P$8,FALSE)</f>
        <v>8.4430971219999993</v>
      </c>
      <c r="R215" s="27" t="s">
        <v>27749</v>
      </c>
      <c r="T215" s="2">
        <f t="shared" si="130"/>
        <v>6</v>
      </c>
      <c r="U215" s="2">
        <f t="shared" si="131"/>
        <v>9</v>
      </c>
      <c r="V215" s="2">
        <f t="shared" si="132"/>
        <v>7</v>
      </c>
      <c r="W215" s="2">
        <f t="shared" si="133"/>
        <v>5</v>
      </c>
      <c r="X215" s="2">
        <f t="shared" si="134"/>
        <v>1</v>
      </c>
      <c r="Y215" s="2">
        <f t="shared" si="135"/>
        <v>3</v>
      </c>
      <c r="Z215" s="2">
        <f t="shared" si="136"/>
        <v>8</v>
      </c>
      <c r="AA215" s="2">
        <f t="shared" si="137"/>
        <v>2</v>
      </c>
      <c r="AB215" s="2">
        <f t="shared" si="138"/>
        <v>4</v>
      </c>
      <c r="AC215" s="2"/>
      <c r="AD215" s="2">
        <f t="shared" si="139"/>
        <v>0</v>
      </c>
      <c r="AE215" s="2">
        <f t="shared" si="140"/>
        <v>0</v>
      </c>
      <c r="AF215" s="2">
        <f t="shared" si="141"/>
        <v>0</v>
      </c>
      <c r="AG215" s="2">
        <f t="shared" si="142"/>
        <v>0</v>
      </c>
      <c r="AH215" s="2">
        <f t="shared" si="143"/>
        <v>0</v>
      </c>
      <c r="AI215" s="2">
        <f t="shared" si="144"/>
        <v>0</v>
      </c>
      <c r="AJ215" s="2">
        <f t="shared" si="145"/>
        <v>0</v>
      </c>
      <c r="AK215" s="2">
        <f t="shared" si="146"/>
        <v>0</v>
      </c>
      <c r="AL215" s="2">
        <f t="shared" si="147"/>
        <v>0</v>
      </c>
      <c r="AM215" s="2"/>
      <c r="AN215" s="2">
        <f t="shared" si="148"/>
        <v>6</v>
      </c>
      <c r="AO215" s="2">
        <f t="shared" si="149"/>
        <v>9</v>
      </c>
      <c r="AP215" s="2">
        <f t="shared" si="150"/>
        <v>7</v>
      </c>
      <c r="AQ215" s="2">
        <f t="shared" si="151"/>
        <v>5</v>
      </c>
      <c r="AR215" s="2">
        <f t="shared" si="152"/>
        <v>1</v>
      </c>
      <c r="AS215" s="2">
        <f t="shared" si="153"/>
        <v>3</v>
      </c>
      <c r="AT215" s="2">
        <f t="shared" si="154"/>
        <v>8</v>
      </c>
      <c r="AU215" s="2">
        <f t="shared" si="155"/>
        <v>2</v>
      </c>
      <c r="AV215" s="2">
        <f t="shared" si="156"/>
        <v>4</v>
      </c>
      <c r="AW215" s="2"/>
      <c r="AX215" s="5">
        <f t="shared" si="157"/>
        <v>4</v>
      </c>
      <c r="AY215" s="2">
        <f t="shared" si="158"/>
        <v>5</v>
      </c>
      <c r="AZ215" s="2">
        <f t="shared" si="159"/>
        <v>27</v>
      </c>
      <c r="BA215" s="2">
        <f t="shared" si="163"/>
        <v>18</v>
      </c>
      <c r="BB215" s="2">
        <f t="shared" si="164"/>
        <v>3</v>
      </c>
      <c r="BC215" s="2">
        <f t="shared" si="165"/>
        <v>17</v>
      </c>
      <c r="BD215" s="2">
        <f t="shared" si="166"/>
        <v>3</v>
      </c>
      <c r="BE215" s="19">
        <f t="shared" si="167"/>
        <v>10</v>
      </c>
      <c r="BF215" s="19">
        <f t="shared" si="168"/>
        <v>4.0824829046386304</v>
      </c>
      <c r="BG215" s="31">
        <f t="shared" si="169"/>
        <v>-1.7146428199482247</v>
      </c>
      <c r="BH215" s="32">
        <f t="shared" si="160"/>
        <v>4.3205366486849993E-2</v>
      </c>
      <c r="BI215" s="62">
        <f t="shared" si="170"/>
        <v>3.0422535211267605E-2</v>
      </c>
      <c r="BJ215" s="62" t="str">
        <f t="shared" si="171"/>
        <v/>
      </c>
      <c r="BK215" s="73" t="str">
        <f t="shared" si="172"/>
        <v/>
      </c>
      <c r="BM215" s="11">
        <f t="shared" si="161"/>
        <v>-0.24520230780977684</v>
      </c>
    </row>
    <row r="216" spans="1:65">
      <c r="A216" s="30" t="s">
        <v>753</v>
      </c>
      <c r="B216" s="30" t="s">
        <v>754</v>
      </c>
      <c r="C216" s="30" t="s">
        <v>755</v>
      </c>
      <c r="D216" s="30" t="s">
        <v>756</v>
      </c>
      <c r="E216" s="30" t="s">
        <v>570</v>
      </c>
      <c r="F216" s="11" t="str">
        <f t="shared" si="162"/>
        <v>Immune syst</v>
      </c>
      <c r="H216" s="11">
        <f>VLOOKUP($B216,data!$B$3:$Q$15316,'diff expr 0 vs 3 mites'!H$8,FALSE)</f>
        <v>3.8575096480000002</v>
      </c>
      <c r="I216" s="11">
        <f>VLOOKUP($B216,data!$B$3:$Q$15316,'diff expr 0 vs 3 mites'!I$8,FALSE)</f>
        <v>2.8590708139999998</v>
      </c>
      <c r="J216" s="11">
        <f>VLOOKUP($B216,data!$B$3:$Q$15316,'diff expr 0 vs 3 mites'!J$8,FALSE)</f>
        <v>1.5207746799999999</v>
      </c>
      <c r="K216" s="11">
        <f>VLOOKUP($B216,data!$B$3:$Q$15316,'diff expr 0 vs 3 mites'!K$8,FALSE)</f>
        <v>3.163284091</v>
      </c>
      <c r="L216" s="11">
        <f>VLOOKUP($B216,data!$B$3:$Q$15316,'diff expr 0 vs 3 mites'!L$8,FALSE)</f>
        <v>12.944789180000001</v>
      </c>
      <c r="M216" s="11">
        <f>VLOOKUP($B216,data!$B$3:$Q$15316,'diff expr 0 vs 3 mites'!M$8,FALSE)</f>
        <v>2.5559538069999999</v>
      </c>
      <c r="N216" s="11">
        <f>VLOOKUP($B216,data!$B$3:$Q$15316,'diff expr 0 vs 3 mites'!N$8,FALSE)</f>
        <v>113.0302538</v>
      </c>
      <c r="O216" s="11">
        <f>VLOOKUP($B216,data!$B$3:$Q$15316,'diff expr 0 vs 3 mites'!O$8,FALSE)</f>
        <v>3.3071102529999998</v>
      </c>
      <c r="P216" s="11">
        <f>VLOOKUP($B216,data!$B$3:$Q$15316,'diff expr 0 vs 3 mites'!P$8,FALSE)</f>
        <v>70.367541759999995</v>
      </c>
      <c r="R216" s="27" t="s">
        <v>27749</v>
      </c>
      <c r="T216" s="2">
        <f t="shared" si="130"/>
        <v>6</v>
      </c>
      <c r="U216" s="2">
        <f t="shared" si="131"/>
        <v>3</v>
      </c>
      <c r="V216" s="2">
        <f t="shared" si="132"/>
        <v>1</v>
      </c>
      <c r="W216" s="2">
        <f t="shared" si="133"/>
        <v>4</v>
      </c>
      <c r="X216" s="2">
        <f t="shared" si="134"/>
        <v>7</v>
      </c>
      <c r="Y216" s="2">
        <f t="shared" si="135"/>
        <v>2</v>
      </c>
      <c r="Z216" s="2">
        <f t="shared" si="136"/>
        <v>9</v>
      </c>
      <c r="AA216" s="2">
        <f t="shared" si="137"/>
        <v>5</v>
      </c>
      <c r="AB216" s="2">
        <f t="shared" si="138"/>
        <v>8</v>
      </c>
      <c r="AC216" s="2"/>
      <c r="AD216" s="2">
        <f t="shared" si="139"/>
        <v>0</v>
      </c>
      <c r="AE216" s="2">
        <f t="shared" si="140"/>
        <v>0</v>
      </c>
      <c r="AF216" s="2">
        <f t="shared" si="141"/>
        <v>0</v>
      </c>
      <c r="AG216" s="2">
        <f t="shared" si="142"/>
        <v>0</v>
      </c>
      <c r="AH216" s="2">
        <f t="shared" si="143"/>
        <v>0</v>
      </c>
      <c r="AI216" s="2">
        <f t="shared" si="144"/>
        <v>0</v>
      </c>
      <c r="AJ216" s="2">
        <f t="shared" si="145"/>
        <v>0</v>
      </c>
      <c r="AK216" s="2">
        <f t="shared" si="146"/>
        <v>0</v>
      </c>
      <c r="AL216" s="2">
        <f t="shared" si="147"/>
        <v>0</v>
      </c>
      <c r="AM216" s="2"/>
      <c r="AN216" s="2">
        <f t="shared" si="148"/>
        <v>6</v>
      </c>
      <c r="AO216" s="2">
        <f t="shared" si="149"/>
        <v>3</v>
      </c>
      <c r="AP216" s="2">
        <f t="shared" si="150"/>
        <v>1</v>
      </c>
      <c r="AQ216" s="2">
        <f t="shared" si="151"/>
        <v>4</v>
      </c>
      <c r="AR216" s="2">
        <f t="shared" si="152"/>
        <v>7</v>
      </c>
      <c r="AS216" s="2">
        <f t="shared" si="153"/>
        <v>2</v>
      </c>
      <c r="AT216" s="2">
        <f t="shared" si="154"/>
        <v>9</v>
      </c>
      <c r="AU216" s="2">
        <f t="shared" si="155"/>
        <v>5</v>
      </c>
      <c r="AV216" s="2">
        <f t="shared" si="156"/>
        <v>8</v>
      </c>
      <c r="AW216" s="2"/>
      <c r="AX216" s="5">
        <f t="shared" si="157"/>
        <v>4</v>
      </c>
      <c r="AY216" s="2">
        <f t="shared" si="158"/>
        <v>5</v>
      </c>
      <c r="AZ216" s="2">
        <f t="shared" si="159"/>
        <v>14</v>
      </c>
      <c r="BA216" s="2">
        <f t="shared" si="163"/>
        <v>31</v>
      </c>
      <c r="BB216" s="2">
        <f t="shared" si="164"/>
        <v>16</v>
      </c>
      <c r="BC216" s="2">
        <f t="shared" si="165"/>
        <v>4</v>
      </c>
      <c r="BD216" s="2">
        <f t="shared" si="166"/>
        <v>4</v>
      </c>
      <c r="BE216" s="19">
        <f t="shared" si="167"/>
        <v>10</v>
      </c>
      <c r="BF216" s="19">
        <f t="shared" si="168"/>
        <v>4.0824829046386304</v>
      </c>
      <c r="BG216" s="31">
        <f t="shared" si="169"/>
        <v>-1.4696938456699067</v>
      </c>
      <c r="BH216" s="32">
        <f t="shared" si="160"/>
        <v>7.0822345147568383E-2</v>
      </c>
      <c r="BI216" s="62">
        <f t="shared" si="170"/>
        <v>3.8873239436619716E-2</v>
      </c>
      <c r="BJ216" s="62" t="str">
        <f t="shared" si="171"/>
        <v/>
      </c>
      <c r="BK216" s="73" t="str">
        <f t="shared" si="172"/>
        <v/>
      </c>
      <c r="BM216" s="11">
        <f t="shared" si="161"/>
        <v>1.151954067951811</v>
      </c>
    </row>
    <row r="217" spans="1:65">
      <c r="A217" s="30" t="s">
        <v>757</v>
      </c>
      <c r="B217" s="30" t="s">
        <v>758</v>
      </c>
      <c r="C217" s="30" t="s">
        <v>759</v>
      </c>
      <c r="D217" s="30" t="s">
        <v>760</v>
      </c>
      <c r="E217" s="30" t="s">
        <v>570</v>
      </c>
      <c r="F217" s="11" t="str">
        <f t="shared" si="162"/>
        <v>Immune syst</v>
      </c>
      <c r="H217" s="11">
        <f>VLOOKUP($B217,data!$B$3:$Q$15316,'diff expr 0 vs 3 mites'!H$8,FALSE)</f>
        <v>3.9611635220000001</v>
      </c>
      <c r="I217" s="11">
        <f>VLOOKUP($B217,data!$B$3:$Q$15316,'diff expr 0 vs 3 mites'!I$8,FALSE)</f>
        <v>2.6247869960000001</v>
      </c>
      <c r="J217" s="11">
        <f>VLOOKUP($B217,data!$B$3:$Q$15316,'diff expr 0 vs 3 mites'!J$8,FALSE)</f>
        <v>2.0828616069999999</v>
      </c>
      <c r="K217" s="11">
        <f>VLOOKUP($B217,data!$B$3:$Q$15316,'diff expr 0 vs 3 mites'!K$8,FALSE)</f>
        <v>2.152451278</v>
      </c>
      <c r="L217" s="11">
        <f>VLOOKUP($B217,data!$B$3:$Q$15316,'diff expr 0 vs 3 mites'!L$8,FALSE)</f>
        <v>3.9603169010000001</v>
      </c>
      <c r="M217" s="11">
        <f>VLOOKUP($B217,data!$B$3:$Q$15316,'diff expr 0 vs 3 mites'!M$8,FALSE)</f>
        <v>2.8294078869999999</v>
      </c>
      <c r="N217" s="11">
        <f>VLOOKUP($B217,data!$B$3:$Q$15316,'diff expr 0 vs 3 mites'!N$8,FALSE)</f>
        <v>3.236936525</v>
      </c>
      <c r="O217" s="11">
        <f>VLOOKUP($B217,data!$B$3:$Q$15316,'diff expr 0 vs 3 mites'!O$8,FALSE)</f>
        <v>3.3920232910000001</v>
      </c>
      <c r="P217" s="11">
        <f>VLOOKUP($B217,data!$B$3:$Q$15316,'diff expr 0 vs 3 mites'!P$8,FALSE)</f>
        <v>3.7229782089999999</v>
      </c>
      <c r="R217" s="27" t="s">
        <v>27749</v>
      </c>
      <c r="T217" s="2">
        <f t="shared" si="130"/>
        <v>9</v>
      </c>
      <c r="U217" s="2">
        <f t="shared" si="131"/>
        <v>3</v>
      </c>
      <c r="V217" s="2">
        <f t="shared" si="132"/>
        <v>1</v>
      </c>
      <c r="W217" s="2">
        <f t="shared" si="133"/>
        <v>2</v>
      </c>
      <c r="X217" s="2">
        <f t="shared" si="134"/>
        <v>8</v>
      </c>
      <c r="Y217" s="2">
        <f t="shared" si="135"/>
        <v>4</v>
      </c>
      <c r="Z217" s="2">
        <f t="shared" si="136"/>
        <v>5</v>
      </c>
      <c r="AA217" s="2">
        <f t="shared" si="137"/>
        <v>6</v>
      </c>
      <c r="AB217" s="2">
        <f t="shared" si="138"/>
        <v>7</v>
      </c>
      <c r="AC217" s="2"/>
      <c r="AD217" s="2">
        <f t="shared" si="139"/>
        <v>0</v>
      </c>
      <c r="AE217" s="2">
        <f t="shared" si="140"/>
        <v>0</v>
      </c>
      <c r="AF217" s="2">
        <f t="shared" si="141"/>
        <v>0</v>
      </c>
      <c r="AG217" s="2">
        <f t="shared" si="142"/>
        <v>0</v>
      </c>
      <c r="AH217" s="2">
        <f t="shared" si="143"/>
        <v>0</v>
      </c>
      <c r="AI217" s="2">
        <f t="shared" si="144"/>
        <v>0</v>
      </c>
      <c r="AJ217" s="2">
        <f t="shared" si="145"/>
        <v>0</v>
      </c>
      <c r="AK217" s="2">
        <f t="shared" si="146"/>
        <v>0</v>
      </c>
      <c r="AL217" s="2">
        <f t="shared" si="147"/>
        <v>0</v>
      </c>
      <c r="AM217" s="2"/>
      <c r="AN217" s="2">
        <f t="shared" si="148"/>
        <v>9</v>
      </c>
      <c r="AO217" s="2">
        <f t="shared" si="149"/>
        <v>3</v>
      </c>
      <c r="AP217" s="2">
        <f t="shared" si="150"/>
        <v>1</v>
      </c>
      <c r="AQ217" s="2">
        <f t="shared" si="151"/>
        <v>2</v>
      </c>
      <c r="AR217" s="2">
        <f t="shared" si="152"/>
        <v>8</v>
      </c>
      <c r="AS217" s="2">
        <f t="shared" si="153"/>
        <v>4</v>
      </c>
      <c r="AT217" s="2">
        <f t="shared" si="154"/>
        <v>5</v>
      </c>
      <c r="AU217" s="2">
        <f t="shared" si="155"/>
        <v>6</v>
      </c>
      <c r="AV217" s="2">
        <f t="shared" si="156"/>
        <v>7</v>
      </c>
      <c r="AW217" s="2"/>
      <c r="AX217" s="5">
        <f t="shared" si="157"/>
        <v>4</v>
      </c>
      <c r="AY217" s="2">
        <f t="shared" si="158"/>
        <v>5</v>
      </c>
      <c r="AZ217" s="2">
        <f t="shared" si="159"/>
        <v>15</v>
      </c>
      <c r="BA217" s="2">
        <f t="shared" si="163"/>
        <v>30</v>
      </c>
      <c r="BB217" s="2">
        <f t="shared" si="164"/>
        <v>15</v>
      </c>
      <c r="BC217" s="2">
        <f t="shared" si="165"/>
        <v>5</v>
      </c>
      <c r="BD217" s="2">
        <f t="shared" si="166"/>
        <v>5</v>
      </c>
      <c r="BE217" s="19">
        <f t="shared" si="167"/>
        <v>10</v>
      </c>
      <c r="BF217" s="19">
        <f t="shared" si="168"/>
        <v>4.0824829046386304</v>
      </c>
      <c r="BG217" s="31">
        <f t="shared" si="169"/>
        <v>-1.2247448713915889</v>
      </c>
      <c r="BH217" s="32">
        <f t="shared" si="160"/>
        <v>0.1103356809599234</v>
      </c>
      <c r="BI217" s="62">
        <f t="shared" si="170"/>
        <v>5.1267605633802817E-2</v>
      </c>
      <c r="BJ217" s="62" t="str">
        <f t="shared" si="171"/>
        <v/>
      </c>
      <c r="BK217" s="73" t="str">
        <f t="shared" si="172"/>
        <v/>
      </c>
      <c r="BM217" s="11">
        <f t="shared" si="161"/>
        <v>0.102864966569937</v>
      </c>
    </row>
    <row r="218" spans="1:65">
      <c r="A218" s="30" t="s">
        <v>761</v>
      </c>
      <c r="B218" s="30" t="s">
        <v>762</v>
      </c>
      <c r="C218" s="30" t="s">
        <v>763</v>
      </c>
      <c r="D218" s="30"/>
      <c r="E218" s="30" t="s">
        <v>570</v>
      </c>
      <c r="F218" s="11" t="str">
        <f t="shared" si="162"/>
        <v>Immune syst</v>
      </c>
      <c r="H218" s="11">
        <f>VLOOKUP($B218,data!$B$3:$Q$15316,'diff expr 0 vs 3 mites'!H$8,FALSE)</f>
        <v>23.288137169999999</v>
      </c>
      <c r="I218" s="11">
        <f>VLOOKUP($B218,data!$B$3:$Q$15316,'diff expr 0 vs 3 mites'!I$8,FALSE)</f>
        <v>23.028853250000001</v>
      </c>
      <c r="J218" s="11">
        <f>VLOOKUP($B218,data!$B$3:$Q$15316,'diff expr 0 vs 3 mites'!J$8,FALSE)</f>
        <v>12.91996838</v>
      </c>
      <c r="K218" s="11">
        <f>VLOOKUP($B218,data!$B$3:$Q$15316,'diff expr 0 vs 3 mites'!K$8,FALSE)</f>
        <v>26.43593504</v>
      </c>
      <c r="L218" s="11">
        <f>VLOOKUP($B218,data!$B$3:$Q$15316,'diff expr 0 vs 3 mites'!L$8,FALSE)</f>
        <v>42.209717730000001</v>
      </c>
      <c r="M218" s="11">
        <f>VLOOKUP($B218,data!$B$3:$Q$15316,'diff expr 0 vs 3 mites'!M$8,FALSE)</f>
        <v>75.292819069999993</v>
      </c>
      <c r="N218" s="11">
        <f>VLOOKUP($B218,data!$B$3:$Q$15316,'diff expr 0 vs 3 mites'!N$8,FALSE)</f>
        <v>76.141052970000004</v>
      </c>
      <c r="O218" s="11">
        <f>VLOOKUP($B218,data!$B$3:$Q$15316,'diff expr 0 vs 3 mites'!O$8,FALSE)</f>
        <v>42.958034580000003</v>
      </c>
      <c r="P218" s="11">
        <f>VLOOKUP($B218,data!$B$3:$Q$15316,'diff expr 0 vs 3 mites'!P$8,FALSE)</f>
        <v>43.499045160000001</v>
      </c>
      <c r="R218" s="27" t="s">
        <v>27749</v>
      </c>
      <c r="T218" s="2">
        <f t="shared" si="130"/>
        <v>3</v>
      </c>
      <c r="U218" s="2">
        <f t="shared" si="131"/>
        <v>2</v>
      </c>
      <c r="V218" s="2">
        <f t="shared" si="132"/>
        <v>1</v>
      </c>
      <c r="W218" s="2">
        <f t="shared" si="133"/>
        <v>4</v>
      </c>
      <c r="X218" s="2">
        <f t="shared" si="134"/>
        <v>5</v>
      </c>
      <c r="Y218" s="2">
        <f t="shared" si="135"/>
        <v>8</v>
      </c>
      <c r="Z218" s="2">
        <f t="shared" si="136"/>
        <v>9</v>
      </c>
      <c r="AA218" s="2">
        <f t="shared" si="137"/>
        <v>6</v>
      </c>
      <c r="AB218" s="2">
        <f t="shared" si="138"/>
        <v>7</v>
      </c>
      <c r="AC218" s="2"/>
      <c r="AD218" s="2">
        <f t="shared" si="139"/>
        <v>0</v>
      </c>
      <c r="AE218" s="2">
        <f t="shared" si="140"/>
        <v>0</v>
      </c>
      <c r="AF218" s="2">
        <f t="shared" si="141"/>
        <v>0</v>
      </c>
      <c r="AG218" s="2">
        <f t="shared" si="142"/>
        <v>0</v>
      </c>
      <c r="AH218" s="2">
        <f t="shared" si="143"/>
        <v>0</v>
      </c>
      <c r="AI218" s="2">
        <f t="shared" si="144"/>
        <v>0</v>
      </c>
      <c r="AJ218" s="2">
        <f t="shared" si="145"/>
        <v>0</v>
      </c>
      <c r="AK218" s="2">
        <f t="shared" si="146"/>
        <v>0</v>
      </c>
      <c r="AL218" s="2">
        <f t="shared" si="147"/>
        <v>0</v>
      </c>
      <c r="AM218" s="2"/>
      <c r="AN218" s="2">
        <f t="shared" si="148"/>
        <v>3</v>
      </c>
      <c r="AO218" s="2">
        <f t="shared" si="149"/>
        <v>2</v>
      </c>
      <c r="AP218" s="2">
        <f t="shared" si="150"/>
        <v>1</v>
      </c>
      <c r="AQ218" s="2">
        <f t="shared" si="151"/>
        <v>4</v>
      </c>
      <c r="AR218" s="2">
        <f t="shared" si="152"/>
        <v>5</v>
      </c>
      <c r="AS218" s="2">
        <f t="shared" si="153"/>
        <v>8</v>
      </c>
      <c r="AT218" s="2">
        <f t="shared" si="154"/>
        <v>9</v>
      </c>
      <c r="AU218" s="2">
        <f t="shared" si="155"/>
        <v>6</v>
      </c>
      <c r="AV218" s="2">
        <f t="shared" si="156"/>
        <v>7</v>
      </c>
      <c r="AW218" s="2"/>
      <c r="AX218" s="5">
        <f t="shared" si="157"/>
        <v>4</v>
      </c>
      <c r="AY218" s="2">
        <f t="shared" si="158"/>
        <v>5</v>
      </c>
      <c r="AZ218" s="2">
        <f t="shared" si="159"/>
        <v>10</v>
      </c>
      <c r="BA218" s="2">
        <f t="shared" si="163"/>
        <v>35</v>
      </c>
      <c r="BB218" s="2">
        <f t="shared" si="164"/>
        <v>20</v>
      </c>
      <c r="BC218" s="2">
        <f t="shared" si="165"/>
        <v>0</v>
      </c>
      <c r="BD218" s="2">
        <f t="shared" si="166"/>
        <v>0</v>
      </c>
      <c r="BE218" s="19">
        <f t="shared" si="167"/>
        <v>10</v>
      </c>
      <c r="BF218" s="19">
        <f t="shared" si="168"/>
        <v>4.0824829046386304</v>
      </c>
      <c r="BG218" s="31">
        <f t="shared" si="169"/>
        <v>-2.4494897427831779</v>
      </c>
      <c r="BH218" s="32">
        <f t="shared" si="160"/>
        <v>7.1529392177148241E-3</v>
      </c>
      <c r="BI218" s="62">
        <f t="shared" si="170"/>
        <v>2.8169014084507044E-4</v>
      </c>
      <c r="BJ218" s="62" t="str">
        <f t="shared" si="171"/>
        <v/>
      </c>
      <c r="BK218" s="73" t="str">
        <f t="shared" si="172"/>
        <v>sign</v>
      </c>
      <c r="BM218" s="11">
        <f t="shared" si="161"/>
        <v>0.41756069723691103</v>
      </c>
    </row>
    <row r="219" spans="1:65">
      <c r="A219" s="30" t="s">
        <v>764</v>
      </c>
      <c r="B219" s="30" t="s">
        <v>765</v>
      </c>
      <c r="C219" s="30" t="s">
        <v>622</v>
      </c>
      <c r="D219" s="30" t="s">
        <v>623</v>
      </c>
      <c r="E219" s="30" t="s">
        <v>570</v>
      </c>
      <c r="F219" s="11" t="str">
        <f t="shared" si="162"/>
        <v>Immune syst</v>
      </c>
      <c r="H219" s="11">
        <f>VLOOKUP($B219,data!$B$3:$Q$15316,'diff expr 0 vs 3 mites'!H$8,FALSE)</f>
        <v>36.129865449999997</v>
      </c>
      <c r="I219" s="11">
        <f>VLOOKUP($B219,data!$B$3:$Q$15316,'diff expr 0 vs 3 mites'!I$8,FALSE)</f>
        <v>32.98882768</v>
      </c>
      <c r="J219" s="11">
        <f>VLOOKUP($B219,data!$B$3:$Q$15316,'diff expr 0 vs 3 mites'!J$8,FALSE)</f>
        <v>26.48720883</v>
      </c>
      <c r="K219" s="11">
        <f>VLOOKUP($B219,data!$B$3:$Q$15316,'diff expr 0 vs 3 mites'!K$8,FALSE)</f>
        <v>37.227770759999999</v>
      </c>
      <c r="L219" s="11">
        <f>VLOOKUP($B219,data!$B$3:$Q$15316,'diff expr 0 vs 3 mites'!L$8,FALSE)</f>
        <v>131.67270579999999</v>
      </c>
      <c r="M219" s="11">
        <f>VLOOKUP($B219,data!$B$3:$Q$15316,'diff expr 0 vs 3 mites'!M$8,FALSE)</f>
        <v>32.184303679999999</v>
      </c>
      <c r="N219" s="11">
        <f>VLOOKUP($B219,data!$B$3:$Q$15316,'diff expr 0 vs 3 mites'!N$8,FALSE)</f>
        <v>175.96735670000001</v>
      </c>
      <c r="O219" s="11">
        <f>VLOOKUP($B219,data!$B$3:$Q$15316,'diff expr 0 vs 3 mites'!O$8,FALSE)</f>
        <v>39.170841009999997</v>
      </c>
      <c r="P219" s="11">
        <f>VLOOKUP($B219,data!$B$3:$Q$15316,'diff expr 0 vs 3 mites'!P$8,FALSE)</f>
        <v>87.092249249999995</v>
      </c>
      <c r="R219" s="27" t="s">
        <v>27749</v>
      </c>
      <c r="T219" s="2">
        <f t="shared" si="130"/>
        <v>4</v>
      </c>
      <c r="U219" s="2">
        <f t="shared" si="131"/>
        <v>3</v>
      </c>
      <c r="V219" s="2">
        <f t="shared" si="132"/>
        <v>1</v>
      </c>
      <c r="W219" s="2">
        <f t="shared" si="133"/>
        <v>5</v>
      </c>
      <c r="X219" s="2">
        <f t="shared" si="134"/>
        <v>8</v>
      </c>
      <c r="Y219" s="2">
        <f t="shared" si="135"/>
        <v>2</v>
      </c>
      <c r="Z219" s="2">
        <f t="shared" si="136"/>
        <v>9</v>
      </c>
      <c r="AA219" s="2">
        <f t="shared" si="137"/>
        <v>6</v>
      </c>
      <c r="AB219" s="2">
        <f t="shared" si="138"/>
        <v>7</v>
      </c>
      <c r="AC219" s="2"/>
      <c r="AD219" s="2">
        <f t="shared" si="139"/>
        <v>0</v>
      </c>
      <c r="AE219" s="2">
        <f t="shared" si="140"/>
        <v>0</v>
      </c>
      <c r="AF219" s="2">
        <f t="shared" si="141"/>
        <v>0</v>
      </c>
      <c r="AG219" s="2">
        <f t="shared" si="142"/>
        <v>0</v>
      </c>
      <c r="AH219" s="2">
        <f t="shared" si="143"/>
        <v>0</v>
      </c>
      <c r="AI219" s="2">
        <f t="shared" si="144"/>
        <v>0</v>
      </c>
      <c r="AJ219" s="2">
        <f t="shared" si="145"/>
        <v>0</v>
      </c>
      <c r="AK219" s="2">
        <f t="shared" si="146"/>
        <v>0</v>
      </c>
      <c r="AL219" s="2">
        <f t="shared" si="147"/>
        <v>0</v>
      </c>
      <c r="AM219" s="2"/>
      <c r="AN219" s="2">
        <f t="shared" si="148"/>
        <v>4</v>
      </c>
      <c r="AO219" s="2">
        <f t="shared" si="149"/>
        <v>3</v>
      </c>
      <c r="AP219" s="2">
        <f t="shared" si="150"/>
        <v>1</v>
      </c>
      <c r="AQ219" s="2">
        <f t="shared" si="151"/>
        <v>5</v>
      </c>
      <c r="AR219" s="2">
        <f t="shared" si="152"/>
        <v>8</v>
      </c>
      <c r="AS219" s="2">
        <f t="shared" si="153"/>
        <v>2</v>
      </c>
      <c r="AT219" s="2">
        <f t="shared" si="154"/>
        <v>9</v>
      </c>
      <c r="AU219" s="2">
        <f t="shared" si="155"/>
        <v>6</v>
      </c>
      <c r="AV219" s="2">
        <f t="shared" si="156"/>
        <v>7</v>
      </c>
      <c r="AW219" s="2"/>
      <c r="AX219" s="5">
        <f t="shared" si="157"/>
        <v>4</v>
      </c>
      <c r="AY219" s="2">
        <f t="shared" si="158"/>
        <v>5</v>
      </c>
      <c r="AZ219" s="2">
        <f t="shared" si="159"/>
        <v>13</v>
      </c>
      <c r="BA219" s="2">
        <f t="shared" si="163"/>
        <v>32</v>
      </c>
      <c r="BB219" s="2">
        <f t="shared" si="164"/>
        <v>17</v>
      </c>
      <c r="BC219" s="2">
        <f t="shared" si="165"/>
        <v>3</v>
      </c>
      <c r="BD219" s="2">
        <f t="shared" si="166"/>
        <v>3</v>
      </c>
      <c r="BE219" s="19">
        <f t="shared" si="167"/>
        <v>10</v>
      </c>
      <c r="BF219" s="19">
        <f t="shared" si="168"/>
        <v>4.0824829046386304</v>
      </c>
      <c r="BG219" s="31">
        <f t="shared" si="169"/>
        <v>-1.7146428199482247</v>
      </c>
      <c r="BH219" s="32">
        <f t="shared" si="160"/>
        <v>4.3205366486849993E-2</v>
      </c>
      <c r="BI219" s="62">
        <f t="shared" si="170"/>
        <v>3.0422535211267605E-2</v>
      </c>
      <c r="BJ219" s="62" t="str">
        <f t="shared" si="171"/>
        <v/>
      </c>
      <c r="BK219" s="73" t="str">
        <f t="shared" si="172"/>
        <v/>
      </c>
      <c r="BM219" s="11">
        <f t="shared" si="161"/>
        <v>0.44824922152367674</v>
      </c>
    </row>
    <row r="220" spans="1:65">
      <c r="A220" s="30" t="s">
        <v>766</v>
      </c>
      <c r="B220" s="30" t="s">
        <v>767</v>
      </c>
      <c r="C220" s="30" t="s">
        <v>768</v>
      </c>
      <c r="D220" s="30" t="s">
        <v>769</v>
      </c>
      <c r="E220" s="30" t="s">
        <v>570</v>
      </c>
      <c r="F220" s="11" t="str">
        <f t="shared" si="162"/>
        <v>Immune syst</v>
      </c>
      <c r="H220" s="11">
        <f>VLOOKUP($B220,data!$B$3:$Q$15316,'diff expr 0 vs 3 mites'!H$8,FALSE)</f>
        <v>8.4489282849999991</v>
      </c>
      <c r="I220" s="11">
        <f>VLOOKUP($B220,data!$B$3:$Q$15316,'diff expr 0 vs 3 mites'!I$8,FALSE)</f>
        <v>6.5139359219999999</v>
      </c>
      <c r="J220" s="11">
        <f>VLOOKUP($B220,data!$B$3:$Q$15316,'diff expr 0 vs 3 mites'!J$8,FALSE)</f>
        <v>8.7878135129999997</v>
      </c>
      <c r="K220" s="11">
        <f>VLOOKUP($B220,data!$B$3:$Q$15316,'diff expr 0 vs 3 mites'!K$8,FALSE)</f>
        <v>5.0186851700000004</v>
      </c>
      <c r="L220" s="11">
        <f>VLOOKUP($B220,data!$B$3:$Q$15316,'diff expr 0 vs 3 mites'!L$8,FALSE)</f>
        <v>23.04300383</v>
      </c>
      <c r="M220" s="11">
        <f>VLOOKUP($B220,data!$B$3:$Q$15316,'diff expr 0 vs 3 mites'!M$8,FALSE)</f>
        <v>4.1491202600000001</v>
      </c>
      <c r="N220" s="11">
        <f>VLOOKUP($B220,data!$B$3:$Q$15316,'diff expr 0 vs 3 mites'!N$8,FALSE)</f>
        <v>21.500376979999999</v>
      </c>
      <c r="O220" s="11">
        <f>VLOOKUP($B220,data!$B$3:$Q$15316,'diff expr 0 vs 3 mites'!O$8,FALSE)</f>
        <v>6.7043516050000003</v>
      </c>
      <c r="P220" s="11">
        <f>VLOOKUP($B220,data!$B$3:$Q$15316,'diff expr 0 vs 3 mites'!P$8,FALSE)</f>
        <v>11.13456261</v>
      </c>
      <c r="R220" s="27" t="s">
        <v>27749</v>
      </c>
      <c r="T220" s="2">
        <f t="shared" si="130"/>
        <v>5</v>
      </c>
      <c r="U220" s="2">
        <f t="shared" si="131"/>
        <v>3</v>
      </c>
      <c r="V220" s="2">
        <f t="shared" si="132"/>
        <v>6</v>
      </c>
      <c r="W220" s="2">
        <f t="shared" si="133"/>
        <v>2</v>
      </c>
      <c r="X220" s="2">
        <f t="shared" si="134"/>
        <v>9</v>
      </c>
      <c r="Y220" s="2">
        <f t="shared" si="135"/>
        <v>1</v>
      </c>
      <c r="Z220" s="2">
        <f t="shared" si="136"/>
        <v>8</v>
      </c>
      <c r="AA220" s="2">
        <f t="shared" si="137"/>
        <v>4</v>
      </c>
      <c r="AB220" s="2">
        <f t="shared" si="138"/>
        <v>7</v>
      </c>
      <c r="AC220" s="2"/>
      <c r="AD220" s="2">
        <f t="shared" si="139"/>
        <v>0</v>
      </c>
      <c r="AE220" s="2">
        <f t="shared" si="140"/>
        <v>0</v>
      </c>
      <c r="AF220" s="2">
        <f t="shared" si="141"/>
        <v>0</v>
      </c>
      <c r="AG220" s="2">
        <f t="shared" si="142"/>
        <v>0</v>
      </c>
      <c r="AH220" s="2">
        <f t="shared" si="143"/>
        <v>0</v>
      </c>
      <c r="AI220" s="2">
        <f t="shared" si="144"/>
        <v>0</v>
      </c>
      <c r="AJ220" s="2">
        <f t="shared" si="145"/>
        <v>0</v>
      </c>
      <c r="AK220" s="2">
        <f t="shared" si="146"/>
        <v>0</v>
      </c>
      <c r="AL220" s="2">
        <f t="shared" si="147"/>
        <v>0</v>
      </c>
      <c r="AM220" s="2"/>
      <c r="AN220" s="2">
        <f t="shared" si="148"/>
        <v>5</v>
      </c>
      <c r="AO220" s="2">
        <f t="shared" si="149"/>
        <v>3</v>
      </c>
      <c r="AP220" s="2">
        <f t="shared" si="150"/>
        <v>6</v>
      </c>
      <c r="AQ220" s="2">
        <f t="shared" si="151"/>
        <v>2</v>
      </c>
      <c r="AR220" s="2">
        <f t="shared" si="152"/>
        <v>9</v>
      </c>
      <c r="AS220" s="2">
        <f t="shared" si="153"/>
        <v>1</v>
      </c>
      <c r="AT220" s="2">
        <f t="shared" si="154"/>
        <v>8</v>
      </c>
      <c r="AU220" s="2">
        <f t="shared" si="155"/>
        <v>4</v>
      </c>
      <c r="AV220" s="2">
        <f t="shared" si="156"/>
        <v>7</v>
      </c>
      <c r="AW220" s="2"/>
      <c r="AX220" s="5">
        <f t="shared" si="157"/>
        <v>4</v>
      </c>
      <c r="AY220" s="2">
        <f t="shared" si="158"/>
        <v>5</v>
      </c>
      <c r="AZ220" s="2">
        <f t="shared" si="159"/>
        <v>16</v>
      </c>
      <c r="BA220" s="2">
        <f t="shared" si="163"/>
        <v>29</v>
      </c>
      <c r="BB220" s="2">
        <f t="shared" si="164"/>
        <v>14</v>
      </c>
      <c r="BC220" s="2">
        <f t="shared" si="165"/>
        <v>6</v>
      </c>
      <c r="BD220" s="2">
        <f t="shared" si="166"/>
        <v>6</v>
      </c>
      <c r="BE220" s="19">
        <f t="shared" si="167"/>
        <v>10</v>
      </c>
      <c r="BF220" s="19">
        <f t="shared" si="168"/>
        <v>4.0824829046386304</v>
      </c>
      <c r="BG220" s="31">
        <f t="shared" si="169"/>
        <v>-0.9797958971132712</v>
      </c>
      <c r="BH220" s="32">
        <f t="shared" si="160"/>
        <v>0.16359343889515282</v>
      </c>
      <c r="BI220" s="62">
        <f t="shared" si="170"/>
        <v>5.9718309859154932E-2</v>
      </c>
      <c r="BJ220" s="62" t="str">
        <f t="shared" si="171"/>
        <v/>
      </c>
      <c r="BK220" s="73" t="str">
        <f t="shared" si="172"/>
        <v/>
      </c>
      <c r="BM220" s="11">
        <f t="shared" si="161"/>
        <v>0.26718650467860061</v>
      </c>
    </row>
    <row r="221" spans="1:65">
      <c r="A221" s="30" t="s">
        <v>770</v>
      </c>
      <c r="B221" s="30" t="s">
        <v>771</v>
      </c>
      <c r="C221" s="30" t="s">
        <v>772</v>
      </c>
      <c r="D221" s="30" t="s">
        <v>773</v>
      </c>
      <c r="E221" s="30" t="s">
        <v>570</v>
      </c>
      <c r="F221" s="11" t="str">
        <f t="shared" si="162"/>
        <v>Immune syst</v>
      </c>
      <c r="H221" s="11">
        <f>VLOOKUP($B221,data!$B$3:$Q$15316,'diff expr 0 vs 3 mites'!H$8,FALSE)</f>
        <v>0.38045872800000002</v>
      </c>
      <c r="I221" s="11">
        <f>VLOOKUP($B221,data!$B$3:$Q$15316,'diff expr 0 vs 3 mites'!I$8,FALSE)</f>
        <v>0.31669585099999997</v>
      </c>
      <c r="J221" s="11">
        <f>VLOOKUP($B221,data!$B$3:$Q$15316,'diff expr 0 vs 3 mites'!J$8,FALSE)</f>
        <v>0.264939182</v>
      </c>
      <c r="K221" s="11">
        <f>VLOOKUP($B221,data!$B$3:$Q$15316,'diff expr 0 vs 3 mites'!K$8,FALSE)</f>
        <v>0.29656059400000001</v>
      </c>
      <c r="L221" s="11">
        <f>VLOOKUP($B221,data!$B$3:$Q$15316,'diff expr 0 vs 3 mites'!L$8,FALSE)</f>
        <v>4.9449063610000001</v>
      </c>
      <c r="M221" s="11">
        <f>VLOOKUP($B221,data!$B$3:$Q$15316,'diff expr 0 vs 3 mites'!M$8,FALSE)</f>
        <v>0.564548355</v>
      </c>
      <c r="N221" s="11">
        <f>VLOOKUP($B221,data!$B$3:$Q$15316,'diff expr 0 vs 3 mites'!N$8,FALSE)</f>
        <v>6.2764969400000004</v>
      </c>
      <c r="O221" s="11">
        <f>VLOOKUP($B221,data!$B$3:$Q$15316,'diff expr 0 vs 3 mites'!O$8,FALSE)</f>
        <v>0.455203725</v>
      </c>
      <c r="P221" s="11">
        <f>VLOOKUP($B221,data!$B$3:$Q$15316,'diff expr 0 vs 3 mites'!P$8,FALSE)</f>
        <v>1.29864589</v>
      </c>
      <c r="R221" s="27" t="s">
        <v>27749</v>
      </c>
      <c r="T221" s="2">
        <f t="shared" si="130"/>
        <v>4</v>
      </c>
      <c r="U221" s="2">
        <f t="shared" si="131"/>
        <v>3</v>
      </c>
      <c r="V221" s="2">
        <f t="shared" si="132"/>
        <v>1</v>
      </c>
      <c r="W221" s="2">
        <f t="shared" si="133"/>
        <v>2</v>
      </c>
      <c r="X221" s="2">
        <f t="shared" si="134"/>
        <v>8</v>
      </c>
      <c r="Y221" s="2">
        <f t="shared" si="135"/>
        <v>6</v>
      </c>
      <c r="Z221" s="2">
        <f t="shared" si="136"/>
        <v>9</v>
      </c>
      <c r="AA221" s="2">
        <f t="shared" si="137"/>
        <v>5</v>
      </c>
      <c r="AB221" s="2">
        <f t="shared" si="138"/>
        <v>7</v>
      </c>
      <c r="AC221" s="2"/>
      <c r="AD221" s="2">
        <f t="shared" si="139"/>
        <v>0</v>
      </c>
      <c r="AE221" s="2">
        <f t="shared" si="140"/>
        <v>0</v>
      </c>
      <c r="AF221" s="2">
        <f t="shared" si="141"/>
        <v>0</v>
      </c>
      <c r="AG221" s="2">
        <f t="shared" si="142"/>
        <v>0</v>
      </c>
      <c r="AH221" s="2">
        <f t="shared" si="143"/>
        <v>0</v>
      </c>
      <c r="AI221" s="2">
        <f t="shared" si="144"/>
        <v>0</v>
      </c>
      <c r="AJ221" s="2">
        <f t="shared" si="145"/>
        <v>0</v>
      </c>
      <c r="AK221" s="2">
        <f t="shared" si="146"/>
        <v>0</v>
      </c>
      <c r="AL221" s="2">
        <f t="shared" si="147"/>
        <v>0</v>
      </c>
      <c r="AM221" s="2"/>
      <c r="AN221" s="2">
        <f t="shared" si="148"/>
        <v>4</v>
      </c>
      <c r="AO221" s="2">
        <f t="shared" si="149"/>
        <v>3</v>
      </c>
      <c r="AP221" s="2">
        <f t="shared" si="150"/>
        <v>1</v>
      </c>
      <c r="AQ221" s="2">
        <f t="shared" si="151"/>
        <v>2</v>
      </c>
      <c r="AR221" s="2">
        <f t="shared" si="152"/>
        <v>8</v>
      </c>
      <c r="AS221" s="2">
        <f t="shared" si="153"/>
        <v>6</v>
      </c>
      <c r="AT221" s="2">
        <f t="shared" si="154"/>
        <v>9</v>
      </c>
      <c r="AU221" s="2">
        <f t="shared" si="155"/>
        <v>5</v>
      </c>
      <c r="AV221" s="2">
        <f t="shared" si="156"/>
        <v>7</v>
      </c>
      <c r="AW221" s="2"/>
      <c r="AX221" s="5">
        <f t="shared" si="157"/>
        <v>4</v>
      </c>
      <c r="AY221" s="2">
        <f t="shared" si="158"/>
        <v>5</v>
      </c>
      <c r="AZ221" s="2">
        <f t="shared" si="159"/>
        <v>10</v>
      </c>
      <c r="BA221" s="2">
        <f t="shared" si="163"/>
        <v>35</v>
      </c>
      <c r="BB221" s="2">
        <f t="shared" si="164"/>
        <v>20</v>
      </c>
      <c r="BC221" s="2">
        <f t="shared" si="165"/>
        <v>0</v>
      </c>
      <c r="BD221" s="2">
        <f t="shared" si="166"/>
        <v>0</v>
      </c>
      <c r="BE221" s="19">
        <f t="shared" si="167"/>
        <v>10</v>
      </c>
      <c r="BF221" s="19">
        <f t="shared" si="168"/>
        <v>4.0824829046386304</v>
      </c>
      <c r="BG221" s="31">
        <f t="shared" si="169"/>
        <v>-2.4494897427831779</v>
      </c>
      <c r="BH221" s="32">
        <f t="shared" si="160"/>
        <v>7.1529392177148241E-3</v>
      </c>
      <c r="BI221" s="62">
        <f t="shared" si="170"/>
        <v>2.8169014084507044E-4</v>
      </c>
      <c r="BJ221" s="62" t="str">
        <f t="shared" si="171"/>
        <v/>
      </c>
      <c r="BK221" s="73" t="str">
        <f t="shared" si="172"/>
        <v>sign</v>
      </c>
      <c r="BM221" s="11">
        <f t="shared" si="161"/>
        <v>0.93479579424888171</v>
      </c>
    </row>
    <row r="222" spans="1:65">
      <c r="A222" s="30" t="s">
        <v>774</v>
      </c>
      <c r="B222" s="30" t="s">
        <v>775</v>
      </c>
      <c r="C222" s="30" t="s">
        <v>776</v>
      </c>
      <c r="D222" s="30" t="s">
        <v>777</v>
      </c>
      <c r="E222" s="30" t="s">
        <v>570</v>
      </c>
      <c r="F222" s="11" t="str">
        <f t="shared" si="162"/>
        <v>Immune syst</v>
      </c>
      <c r="H222" s="11">
        <f>VLOOKUP($B222,data!$B$3:$Q$15316,'diff expr 0 vs 3 mites'!H$8,FALSE)</f>
        <v>4.4823927039999996</v>
      </c>
      <c r="I222" s="11">
        <f>VLOOKUP($B222,data!$B$3:$Q$15316,'diff expr 0 vs 3 mites'!I$8,FALSE)</f>
        <v>5.5100045460000002</v>
      </c>
      <c r="J222" s="11">
        <f>VLOOKUP($B222,data!$B$3:$Q$15316,'diff expr 0 vs 3 mites'!J$8,FALSE)</f>
        <v>4.7067546780000002</v>
      </c>
      <c r="K222" s="11">
        <f>VLOOKUP($B222,data!$B$3:$Q$15316,'diff expr 0 vs 3 mites'!K$8,FALSE)</f>
        <v>5.5146933389999999</v>
      </c>
      <c r="L222" s="11">
        <f>VLOOKUP($B222,data!$B$3:$Q$15316,'diff expr 0 vs 3 mites'!L$8,FALSE)</f>
        <v>23.477366759999999</v>
      </c>
      <c r="M222" s="11">
        <f>VLOOKUP($B222,data!$B$3:$Q$15316,'diff expr 0 vs 3 mites'!M$8,FALSE)</f>
        <v>4.0205338020000001</v>
      </c>
      <c r="N222" s="11">
        <f>VLOOKUP($B222,data!$B$3:$Q$15316,'diff expr 0 vs 3 mites'!N$8,FALSE)</f>
        <v>23.913160099999999</v>
      </c>
      <c r="O222" s="11">
        <f>VLOOKUP($B222,data!$B$3:$Q$15316,'diff expr 0 vs 3 mites'!O$8,FALSE)</f>
        <v>3.7945786300000002</v>
      </c>
      <c r="P222" s="11">
        <f>VLOOKUP($B222,data!$B$3:$Q$15316,'diff expr 0 vs 3 mites'!P$8,FALSE)</f>
        <v>12.87114841</v>
      </c>
      <c r="R222" s="27" t="s">
        <v>27749</v>
      </c>
      <c r="T222" s="2">
        <f t="shared" si="130"/>
        <v>3</v>
      </c>
      <c r="U222" s="2">
        <f t="shared" si="131"/>
        <v>5</v>
      </c>
      <c r="V222" s="2">
        <f t="shared" si="132"/>
        <v>4</v>
      </c>
      <c r="W222" s="2">
        <f t="shared" si="133"/>
        <v>6</v>
      </c>
      <c r="X222" s="2">
        <f t="shared" si="134"/>
        <v>8</v>
      </c>
      <c r="Y222" s="2">
        <f t="shared" si="135"/>
        <v>2</v>
      </c>
      <c r="Z222" s="2">
        <f t="shared" si="136"/>
        <v>9</v>
      </c>
      <c r="AA222" s="2">
        <f t="shared" si="137"/>
        <v>1</v>
      </c>
      <c r="AB222" s="2">
        <f t="shared" si="138"/>
        <v>7</v>
      </c>
      <c r="AC222" s="2"/>
      <c r="AD222" s="2">
        <f t="shared" si="139"/>
        <v>0</v>
      </c>
      <c r="AE222" s="2">
        <f t="shared" si="140"/>
        <v>0</v>
      </c>
      <c r="AF222" s="2">
        <f t="shared" si="141"/>
        <v>0</v>
      </c>
      <c r="AG222" s="2">
        <f t="shared" si="142"/>
        <v>0</v>
      </c>
      <c r="AH222" s="2">
        <f t="shared" si="143"/>
        <v>0</v>
      </c>
      <c r="AI222" s="2">
        <f t="shared" si="144"/>
        <v>0</v>
      </c>
      <c r="AJ222" s="2">
        <f t="shared" si="145"/>
        <v>0</v>
      </c>
      <c r="AK222" s="2">
        <f t="shared" si="146"/>
        <v>0</v>
      </c>
      <c r="AL222" s="2">
        <f t="shared" si="147"/>
        <v>0</v>
      </c>
      <c r="AM222" s="2"/>
      <c r="AN222" s="2">
        <f t="shared" si="148"/>
        <v>3</v>
      </c>
      <c r="AO222" s="2">
        <f t="shared" si="149"/>
        <v>5</v>
      </c>
      <c r="AP222" s="2">
        <f t="shared" si="150"/>
        <v>4</v>
      </c>
      <c r="AQ222" s="2">
        <f t="shared" si="151"/>
        <v>6</v>
      </c>
      <c r="AR222" s="2">
        <f t="shared" si="152"/>
        <v>8</v>
      </c>
      <c r="AS222" s="2">
        <f t="shared" si="153"/>
        <v>2</v>
      </c>
      <c r="AT222" s="2">
        <f t="shared" si="154"/>
        <v>9</v>
      </c>
      <c r="AU222" s="2">
        <f t="shared" si="155"/>
        <v>1</v>
      </c>
      <c r="AV222" s="2">
        <f t="shared" si="156"/>
        <v>7</v>
      </c>
      <c r="AW222" s="2"/>
      <c r="AX222" s="5">
        <f t="shared" si="157"/>
        <v>4</v>
      </c>
      <c r="AY222" s="2">
        <f t="shared" si="158"/>
        <v>5</v>
      </c>
      <c r="AZ222" s="2">
        <f t="shared" si="159"/>
        <v>18</v>
      </c>
      <c r="BA222" s="2">
        <f t="shared" si="163"/>
        <v>27</v>
      </c>
      <c r="BB222" s="2">
        <f t="shared" si="164"/>
        <v>12</v>
      </c>
      <c r="BC222" s="2">
        <f t="shared" si="165"/>
        <v>8</v>
      </c>
      <c r="BD222" s="2">
        <f t="shared" si="166"/>
        <v>8</v>
      </c>
      <c r="BE222" s="19">
        <f t="shared" si="167"/>
        <v>10</v>
      </c>
      <c r="BF222" s="19">
        <f t="shared" si="168"/>
        <v>4.0824829046386304</v>
      </c>
      <c r="BG222" s="31">
        <f t="shared" si="169"/>
        <v>-0.4898979485566356</v>
      </c>
      <c r="BH222" s="32">
        <f t="shared" si="160"/>
        <v>0.31210305738320299</v>
      </c>
      <c r="BI222" s="62">
        <f t="shared" si="170"/>
        <v>7.6619718309859156E-2</v>
      </c>
      <c r="BJ222" s="62" t="str">
        <f t="shared" si="171"/>
        <v/>
      </c>
      <c r="BK222" s="73" t="str">
        <f t="shared" si="172"/>
        <v/>
      </c>
      <c r="BM222" s="11">
        <f t="shared" si="161"/>
        <v>0.4304401048233662</v>
      </c>
    </row>
    <row r="223" spans="1:65">
      <c r="A223" s="30" t="s">
        <v>778</v>
      </c>
      <c r="B223" s="30" t="s">
        <v>779</v>
      </c>
      <c r="C223" s="30" t="s">
        <v>618</v>
      </c>
      <c r="D223" s="30" t="s">
        <v>619</v>
      </c>
      <c r="E223" s="30" t="s">
        <v>570</v>
      </c>
      <c r="F223" s="11" t="str">
        <f t="shared" si="162"/>
        <v>Immune syst</v>
      </c>
      <c r="H223" s="11">
        <f>VLOOKUP($B223,data!$B$3:$Q$15316,'diff expr 0 vs 3 mites'!H$8,FALSE)</f>
        <v>3.6595056850000001</v>
      </c>
      <c r="I223" s="11">
        <f>VLOOKUP($B223,data!$B$3:$Q$15316,'diff expr 0 vs 3 mites'!I$8,FALSE)</f>
        <v>3.2805142709999999</v>
      </c>
      <c r="J223" s="11">
        <f>VLOOKUP($B223,data!$B$3:$Q$15316,'diff expr 0 vs 3 mites'!J$8,FALSE)</f>
        <v>3.447783442</v>
      </c>
      <c r="K223" s="11">
        <f>VLOOKUP($B223,data!$B$3:$Q$15316,'diff expr 0 vs 3 mites'!K$8,FALSE)</f>
        <v>2.5672657499999998</v>
      </c>
      <c r="L223" s="11">
        <f>VLOOKUP($B223,data!$B$3:$Q$15316,'diff expr 0 vs 3 mites'!L$8,FALSE)</f>
        <v>26.42411444</v>
      </c>
      <c r="M223" s="11">
        <f>VLOOKUP($B223,data!$B$3:$Q$15316,'diff expr 0 vs 3 mites'!M$8,FALSE)</f>
        <v>0.74665283599999999</v>
      </c>
      <c r="N223" s="11">
        <f>VLOOKUP($B223,data!$B$3:$Q$15316,'diff expr 0 vs 3 mites'!N$8,FALSE)</f>
        <v>22.56309778</v>
      </c>
      <c r="O223" s="11">
        <f>VLOOKUP($B223,data!$B$3:$Q$15316,'diff expr 0 vs 3 mites'!O$8,FALSE)</f>
        <v>2.2305326079999999</v>
      </c>
      <c r="P223" s="11">
        <f>VLOOKUP($B223,data!$B$3:$Q$15316,'diff expr 0 vs 3 mites'!P$8,FALSE)</f>
        <v>9.0845395900000003</v>
      </c>
      <c r="R223" s="27" t="s">
        <v>27749</v>
      </c>
      <c r="T223" s="2">
        <f t="shared" si="130"/>
        <v>6</v>
      </c>
      <c r="U223" s="2">
        <f t="shared" si="131"/>
        <v>4</v>
      </c>
      <c r="V223" s="2">
        <f t="shared" si="132"/>
        <v>5</v>
      </c>
      <c r="W223" s="2">
        <f t="shared" si="133"/>
        <v>3</v>
      </c>
      <c r="X223" s="2">
        <f t="shared" si="134"/>
        <v>9</v>
      </c>
      <c r="Y223" s="2">
        <f t="shared" si="135"/>
        <v>1</v>
      </c>
      <c r="Z223" s="2">
        <f t="shared" si="136"/>
        <v>8</v>
      </c>
      <c r="AA223" s="2">
        <f t="shared" si="137"/>
        <v>2</v>
      </c>
      <c r="AB223" s="2">
        <f t="shared" si="138"/>
        <v>7</v>
      </c>
      <c r="AC223" s="2"/>
      <c r="AD223" s="2">
        <f t="shared" si="139"/>
        <v>0</v>
      </c>
      <c r="AE223" s="2">
        <f t="shared" si="140"/>
        <v>0</v>
      </c>
      <c r="AF223" s="2">
        <f t="shared" si="141"/>
        <v>0</v>
      </c>
      <c r="AG223" s="2">
        <f t="shared" si="142"/>
        <v>0</v>
      </c>
      <c r="AH223" s="2">
        <f t="shared" si="143"/>
        <v>0</v>
      </c>
      <c r="AI223" s="2">
        <f t="shared" si="144"/>
        <v>0</v>
      </c>
      <c r="AJ223" s="2">
        <f t="shared" si="145"/>
        <v>0</v>
      </c>
      <c r="AK223" s="2">
        <f t="shared" si="146"/>
        <v>0</v>
      </c>
      <c r="AL223" s="2">
        <f t="shared" si="147"/>
        <v>0</v>
      </c>
      <c r="AM223" s="2"/>
      <c r="AN223" s="2">
        <f t="shared" si="148"/>
        <v>6</v>
      </c>
      <c r="AO223" s="2">
        <f t="shared" si="149"/>
        <v>4</v>
      </c>
      <c r="AP223" s="2">
        <f t="shared" si="150"/>
        <v>5</v>
      </c>
      <c r="AQ223" s="2">
        <f t="shared" si="151"/>
        <v>3</v>
      </c>
      <c r="AR223" s="2">
        <f t="shared" si="152"/>
        <v>9</v>
      </c>
      <c r="AS223" s="2">
        <f t="shared" si="153"/>
        <v>1</v>
      </c>
      <c r="AT223" s="2">
        <f t="shared" si="154"/>
        <v>8</v>
      </c>
      <c r="AU223" s="2">
        <f t="shared" si="155"/>
        <v>2</v>
      </c>
      <c r="AV223" s="2">
        <f t="shared" si="156"/>
        <v>7</v>
      </c>
      <c r="AW223" s="2"/>
      <c r="AX223" s="5">
        <f t="shared" si="157"/>
        <v>4</v>
      </c>
      <c r="AY223" s="2">
        <f t="shared" si="158"/>
        <v>5</v>
      </c>
      <c r="AZ223" s="2">
        <f t="shared" si="159"/>
        <v>18</v>
      </c>
      <c r="BA223" s="2">
        <f t="shared" si="163"/>
        <v>27</v>
      </c>
      <c r="BB223" s="2">
        <f t="shared" si="164"/>
        <v>12</v>
      </c>
      <c r="BC223" s="2">
        <f t="shared" si="165"/>
        <v>8</v>
      </c>
      <c r="BD223" s="2">
        <f t="shared" si="166"/>
        <v>8</v>
      </c>
      <c r="BE223" s="19">
        <f t="shared" si="167"/>
        <v>10</v>
      </c>
      <c r="BF223" s="19">
        <f t="shared" si="168"/>
        <v>4.0824829046386304</v>
      </c>
      <c r="BG223" s="31">
        <f t="shared" si="169"/>
        <v>-0.4898979485566356</v>
      </c>
      <c r="BH223" s="32">
        <f t="shared" si="160"/>
        <v>0.31210305738320299</v>
      </c>
      <c r="BI223" s="62">
        <f t="shared" si="170"/>
        <v>7.6619718309859156E-2</v>
      </c>
      <c r="BJ223" s="62" t="str">
        <f t="shared" si="171"/>
        <v/>
      </c>
      <c r="BK223" s="73" t="str">
        <f t="shared" si="172"/>
        <v/>
      </c>
      <c r="BM223" s="11">
        <f t="shared" si="161"/>
        <v>0.5763283597114095</v>
      </c>
    </row>
    <row r="224" spans="1:65">
      <c r="A224" s="30" t="s">
        <v>780</v>
      </c>
      <c r="B224" s="30" t="s">
        <v>781</v>
      </c>
      <c r="C224" s="30" t="s">
        <v>782</v>
      </c>
      <c r="D224" s="30" t="s">
        <v>783</v>
      </c>
      <c r="E224" s="30" t="s">
        <v>570</v>
      </c>
      <c r="F224" s="11" t="str">
        <f t="shared" si="162"/>
        <v>Immune syst</v>
      </c>
      <c r="H224" s="11">
        <f>VLOOKUP($B224,data!$B$3:$Q$15316,'diff expr 0 vs 3 mites'!H$8,FALSE)</f>
        <v>5.2868261509999996</v>
      </c>
      <c r="I224" s="11">
        <f>VLOOKUP($B224,data!$B$3:$Q$15316,'diff expr 0 vs 3 mites'!I$8,FALSE)</f>
        <v>6.9183010610000002</v>
      </c>
      <c r="J224" s="11">
        <f>VLOOKUP($B224,data!$B$3:$Q$15316,'diff expr 0 vs 3 mites'!J$8,FALSE)</f>
        <v>5.3013715880000003</v>
      </c>
      <c r="K224" s="11">
        <f>VLOOKUP($B224,data!$B$3:$Q$15316,'diff expr 0 vs 3 mites'!K$8,FALSE)</f>
        <v>7.200232143</v>
      </c>
      <c r="L224" s="11">
        <f>VLOOKUP($B224,data!$B$3:$Q$15316,'diff expr 0 vs 3 mites'!L$8,FALSE)</f>
        <v>7.4929819670000004</v>
      </c>
      <c r="M224" s="11">
        <f>VLOOKUP($B224,data!$B$3:$Q$15316,'diff expr 0 vs 3 mites'!M$8,FALSE)</f>
        <v>8.5958763170000001</v>
      </c>
      <c r="N224" s="11">
        <f>VLOOKUP($B224,data!$B$3:$Q$15316,'diff expr 0 vs 3 mites'!N$8,FALSE)</f>
        <v>8.9408739419999996</v>
      </c>
      <c r="O224" s="11">
        <f>VLOOKUP($B224,data!$B$3:$Q$15316,'diff expr 0 vs 3 mites'!O$8,FALSE)</f>
        <v>4.5121765979999999</v>
      </c>
      <c r="P224" s="11">
        <f>VLOOKUP($B224,data!$B$3:$Q$15316,'diff expr 0 vs 3 mites'!P$8,FALSE)</f>
        <v>8.2941553720000005</v>
      </c>
      <c r="R224" s="27" t="s">
        <v>27749</v>
      </c>
      <c r="T224" s="2">
        <f t="shared" si="130"/>
        <v>2</v>
      </c>
      <c r="U224" s="2">
        <f t="shared" si="131"/>
        <v>4</v>
      </c>
      <c r="V224" s="2">
        <f t="shared" si="132"/>
        <v>3</v>
      </c>
      <c r="W224" s="2">
        <f t="shared" si="133"/>
        <v>5</v>
      </c>
      <c r="X224" s="2">
        <f t="shared" si="134"/>
        <v>6</v>
      </c>
      <c r="Y224" s="2">
        <f t="shared" si="135"/>
        <v>8</v>
      </c>
      <c r="Z224" s="2">
        <f t="shared" si="136"/>
        <v>9</v>
      </c>
      <c r="AA224" s="2">
        <f t="shared" si="137"/>
        <v>1</v>
      </c>
      <c r="AB224" s="2">
        <f t="shared" si="138"/>
        <v>7</v>
      </c>
      <c r="AC224" s="2"/>
      <c r="AD224" s="2">
        <f t="shared" si="139"/>
        <v>0</v>
      </c>
      <c r="AE224" s="2">
        <f t="shared" si="140"/>
        <v>0</v>
      </c>
      <c r="AF224" s="2">
        <f t="shared" si="141"/>
        <v>0</v>
      </c>
      <c r="AG224" s="2">
        <f t="shared" si="142"/>
        <v>0</v>
      </c>
      <c r="AH224" s="2">
        <f t="shared" si="143"/>
        <v>0</v>
      </c>
      <c r="AI224" s="2">
        <f t="shared" si="144"/>
        <v>0</v>
      </c>
      <c r="AJ224" s="2">
        <f t="shared" si="145"/>
        <v>0</v>
      </c>
      <c r="AK224" s="2">
        <f t="shared" si="146"/>
        <v>0</v>
      </c>
      <c r="AL224" s="2">
        <f t="shared" si="147"/>
        <v>0</v>
      </c>
      <c r="AM224" s="2"/>
      <c r="AN224" s="2">
        <f t="shared" si="148"/>
        <v>2</v>
      </c>
      <c r="AO224" s="2">
        <f t="shared" si="149"/>
        <v>4</v>
      </c>
      <c r="AP224" s="2">
        <f t="shared" si="150"/>
        <v>3</v>
      </c>
      <c r="AQ224" s="2">
        <f t="shared" si="151"/>
        <v>5</v>
      </c>
      <c r="AR224" s="2">
        <f t="shared" si="152"/>
        <v>6</v>
      </c>
      <c r="AS224" s="2">
        <f t="shared" si="153"/>
        <v>8</v>
      </c>
      <c r="AT224" s="2">
        <f t="shared" si="154"/>
        <v>9</v>
      </c>
      <c r="AU224" s="2">
        <f t="shared" si="155"/>
        <v>1</v>
      </c>
      <c r="AV224" s="2">
        <f t="shared" si="156"/>
        <v>7</v>
      </c>
      <c r="AW224" s="2"/>
      <c r="AX224" s="5">
        <f t="shared" si="157"/>
        <v>4</v>
      </c>
      <c r="AY224" s="2">
        <f t="shared" si="158"/>
        <v>5</v>
      </c>
      <c r="AZ224" s="2">
        <f t="shared" si="159"/>
        <v>14</v>
      </c>
      <c r="BA224" s="2">
        <f t="shared" si="163"/>
        <v>31</v>
      </c>
      <c r="BB224" s="2">
        <f t="shared" si="164"/>
        <v>16</v>
      </c>
      <c r="BC224" s="2">
        <f t="shared" si="165"/>
        <v>4</v>
      </c>
      <c r="BD224" s="2">
        <f t="shared" si="166"/>
        <v>4</v>
      </c>
      <c r="BE224" s="19">
        <f t="shared" si="167"/>
        <v>10</v>
      </c>
      <c r="BF224" s="19">
        <f t="shared" si="168"/>
        <v>4.0824829046386304</v>
      </c>
      <c r="BG224" s="31">
        <f t="shared" si="169"/>
        <v>-1.4696938456699067</v>
      </c>
      <c r="BH224" s="32">
        <f t="shared" si="160"/>
        <v>7.0822345147568383E-2</v>
      </c>
      <c r="BI224" s="62">
        <f t="shared" si="170"/>
        <v>3.8873239436619716E-2</v>
      </c>
      <c r="BJ224" s="62" t="str">
        <f t="shared" si="171"/>
        <v/>
      </c>
      <c r="BK224" s="73" t="str">
        <f t="shared" si="172"/>
        <v/>
      </c>
      <c r="BM224" s="11">
        <f t="shared" si="161"/>
        <v>8.8180654873455069E-2</v>
      </c>
    </row>
    <row r="225" spans="1:65">
      <c r="A225" s="30" t="s">
        <v>784</v>
      </c>
      <c r="B225" s="30" t="s">
        <v>785</v>
      </c>
      <c r="C225" s="30" t="s">
        <v>786</v>
      </c>
      <c r="D225" s="30" t="s">
        <v>787</v>
      </c>
      <c r="E225" s="30" t="s">
        <v>570</v>
      </c>
      <c r="F225" s="11" t="str">
        <f t="shared" si="162"/>
        <v>Immune syst</v>
      </c>
      <c r="H225" s="11">
        <f>VLOOKUP($B225,data!$B$3:$Q$15316,'diff expr 0 vs 3 mites'!H$8,FALSE)</f>
        <v>1.7192308590000001</v>
      </c>
      <c r="I225" s="11">
        <f>VLOOKUP($B225,data!$B$3:$Q$15316,'diff expr 0 vs 3 mites'!I$8,FALSE)</f>
        <v>1.2384491790000001</v>
      </c>
      <c r="J225" s="11">
        <f>VLOOKUP($B225,data!$B$3:$Q$15316,'diff expr 0 vs 3 mites'!J$8,FALSE)</f>
        <v>1.0375041359999999</v>
      </c>
      <c r="K225" s="11">
        <f>VLOOKUP($B225,data!$B$3:$Q$15316,'diff expr 0 vs 3 mites'!K$8,FALSE)</f>
        <v>1.3879699249999999</v>
      </c>
      <c r="L225" s="11">
        <f>VLOOKUP($B225,data!$B$3:$Q$15316,'diff expr 0 vs 3 mites'!L$8,FALSE)</f>
        <v>2.6601457489999998</v>
      </c>
      <c r="M225" s="11">
        <f>VLOOKUP($B225,data!$B$3:$Q$15316,'diff expr 0 vs 3 mites'!M$8,FALSE)</f>
        <v>2.2549917860000002</v>
      </c>
      <c r="N225" s="11">
        <f>VLOOKUP($B225,data!$B$3:$Q$15316,'diff expr 0 vs 3 mites'!N$8,FALSE)</f>
        <v>6.2925381529999997</v>
      </c>
      <c r="O225" s="11">
        <f>VLOOKUP($B225,data!$B$3:$Q$15316,'diff expr 0 vs 3 mites'!O$8,FALSE)</f>
        <v>1.330668223</v>
      </c>
      <c r="P225" s="11">
        <f>VLOOKUP($B225,data!$B$3:$Q$15316,'diff expr 0 vs 3 mites'!P$8,FALSE)</f>
        <v>2.3816431389999999</v>
      </c>
      <c r="R225" s="27" t="s">
        <v>27749</v>
      </c>
      <c r="T225" s="2">
        <f t="shared" si="130"/>
        <v>5</v>
      </c>
      <c r="U225" s="2">
        <f t="shared" si="131"/>
        <v>2</v>
      </c>
      <c r="V225" s="2">
        <f t="shared" si="132"/>
        <v>1</v>
      </c>
      <c r="W225" s="2">
        <f t="shared" si="133"/>
        <v>4</v>
      </c>
      <c r="X225" s="2">
        <f t="shared" si="134"/>
        <v>8</v>
      </c>
      <c r="Y225" s="2">
        <f t="shared" si="135"/>
        <v>6</v>
      </c>
      <c r="Z225" s="2">
        <f t="shared" si="136"/>
        <v>9</v>
      </c>
      <c r="AA225" s="2">
        <f t="shared" si="137"/>
        <v>3</v>
      </c>
      <c r="AB225" s="2">
        <f t="shared" si="138"/>
        <v>7</v>
      </c>
      <c r="AC225" s="2"/>
      <c r="AD225" s="2">
        <f t="shared" si="139"/>
        <v>0</v>
      </c>
      <c r="AE225" s="2">
        <f t="shared" si="140"/>
        <v>0</v>
      </c>
      <c r="AF225" s="2">
        <f t="shared" si="141"/>
        <v>0</v>
      </c>
      <c r="AG225" s="2">
        <f t="shared" si="142"/>
        <v>0</v>
      </c>
      <c r="AH225" s="2">
        <f t="shared" si="143"/>
        <v>0</v>
      </c>
      <c r="AI225" s="2">
        <f t="shared" si="144"/>
        <v>0</v>
      </c>
      <c r="AJ225" s="2">
        <f t="shared" si="145"/>
        <v>0</v>
      </c>
      <c r="AK225" s="2">
        <f t="shared" si="146"/>
        <v>0</v>
      </c>
      <c r="AL225" s="2">
        <f t="shared" si="147"/>
        <v>0</v>
      </c>
      <c r="AM225" s="2"/>
      <c r="AN225" s="2">
        <f t="shared" si="148"/>
        <v>5</v>
      </c>
      <c r="AO225" s="2">
        <f t="shared" si="149"/>
        <v>2</v>
      </c>
      <c r="AP225" s="2">
        <f t="shared" si="150"/>
        <v>1</v>
      </c>
      <c r="AQ225" s="2">
        <f t="shared" si="151"/>
        <v>4</v>
      </c>
      <c r="AR225" s="2">
        <f t="shared" si="152"/>
        <v>8</v>
      </c>
      <c r="AS225" s="2">
        <f t="shared" si="153"/>
        <v>6</v>
      </c>
      <c r="AT225" s="2">
        <f t="shared" si="154"/>
        <v>9</v>
      </c>
      <c r="AU225" s="2">
        <f t="shared" si="155"/>
        <v>3</v>
      </c>
      <c r="AV225" s="2">
        <f t="shared" si="156"/>
        <v>7</v>
      </c>
      <c r="AW225" s="2"/>
      <c r="AX225" s="5">
        <f t="shared" si="157"/>
        <v>4</v>
      </c>
      <c r="AY225" s="2">
        <f t="shared" si="158"/>
        <v>5</v>
      </c>
      <c r="AZ225" s="2">
        <f t="shared" si="159"/>
        <v>12</v>
      </c>
      <c r="BA225" s="2">
        <f t="shared" si="163"/>
        <v>33</v>
      </c>
      <c r="BB225" s="2">
        <f t="shared" si="164"/>
        <v>18</v>
      </c>
      <c r="BC225" s="2">
        <f t="shared" si="165"/>
        <v>2</v>
      </c>
      <c r="BD225" s="2">
        <f t="shared" si="166"/>
        <v>2</v>
      </c>
      <c r="BE225" s="19">
        <f t="shared" si="167"/>
        <v>10</v>
      </c>
      <c r="BF225" s="19">
        <f t="shared" si="168"/>
        <v>4.0824829046386304</v>
      </c>
      <c r="BG225" s="31">
        <f t="shared" si="169"/>
        <v>-1.9595917942265424</v>
      </c>
      <c r="BH225" s="32">
        <f t="shared" si="160"/>
        <v>2.5021760624352556E-2</v>
      </c>
      <c r="BI225" s="62">
        <f t="shared" si="170"/>
        <v>2.2253521126760566E-2</v>
      </c>
      <c r="BJ225" s="62" t="str">
        <f t="shared" si="171"/>
        <v/>
      </c>
      <c r="BK225" s="73" t="str">
        <f t="shared" si="172"/>
        <v/>
      </c>
      <c r="BM225" s="11">
        <f t="shared" si="161"/>
        <v>0.3458216210026242</v>
      </c>
    </row>
    <row r="226" spans="1:65">
      <c r="A226" s="30" t="s">
        <v>788</v>
      </c>
      <c r="B226" s="30" t="s">
        <v>789</v>
      </c>
      <c r="C226" s="30" t="s">
        <v>614</v>
      </c>
      <c r="D226" s="30" t="s">
        <v>615</v>
      </c>
      <c r="E226" s="30" t="s">
        <v>570</v>
      </c>
      <c r="F226" s="11" t="str">
        <f t="shared" si="162"/>
        <v>Immune syst</v>
      </c>
      <c r="H226" s="11">
        <f>VLOOKUP($B226,data!$B$3:$Q$15316,'diff expr 0 vs 3 mites'!H$8,FALSE)</f>
        <v>2.9512142620000001</v>
      </c>
      <c r="I226" s="11">
        <f>VLOOKUP($B226,data!$B$3:$Q$15316,'diff expr 0 vs 3 mites'!I$8,FALSE)</f>
        <v>2.4802275229999999</v>
      </c>
      <c r="J226" s="11">
        <f>VLOOKUP($B226,data!$B$3:$Q$15316,'diff expr 0 vs 3 mites'!J$8,FALSE)</f>
        <v>1.8133503369999999</v>
      </c>
      <c r="K226" s="11">
        <f>VLOOKUP($B226,data!$B$3:$Q$15316,'diff expr 0 vs 3 mites'!K$8,FALSE)</f>
        <v>4.3132825099999996</v>
      </c>
      <c r="L226" s="11">
        <f>VLOOKUP($B226,data!$B$3:$Q$15316,'diff expr 0 vs 3 mites'!L$8,FALSE)</f>
        <v>0</v>
      </c>
      <c r="M226" s="11">
        <f>VLOOKUP($B226,data!$B$3:$Q$15316,'diff expr 0 vs 3 mites'!M$8,FALSE)</f>
        <v>1.02637395</v>
      </c>
      <c r="N226" s="11">
        <f>VLOOKUP($B226,data!$B$3:$Q$15316,'diff expr 0 vs 3 mites'!N$8,FALSE)</f>
        <v>0</v>
      </c>
      <c r="O226" s="11">
        <f>VLOOKUP($B226,data!$B$3:$Q$15316,'diff expr 0 vs 3 mites'!O$8,FALSE)</f>
        <v>3.9973702659999999</v>
      </c>
      <c r="P226" s="11">
        <f>VLOOKUP($B226,data!$B$3:$Q$15316,'diff expr 0 vs 3 mites'!P$8,FALSE)</f>
        <v>1.1447252510000001</v>
      </c>
      <c r="R226" s="27" t="s">
        <v>27749</v>
      </c>
      <c r="T226" s="2">
        <f t="shared" si="130"/>
        <v>7</v>
      </c>
      <c r="U226" s="2">
        <f t="shared" si="131"/>
        <v>6</v>
      </c>
      <c r="V226" s="2">
        <f t="shared" si="132"/>
        <v>5</v>
      </c>
      <c r="W226" s="2">
        <f t="shared" si="133"/>
        <v>9</v>
      </c>
      <c r="X226" s="2">
        <f t="shared" si="134"/>
        <v>1</v>
      </c>
      <c r="Y226" s="2">
        <f t="shared" si="135"/>
        <v>3</v>
      </c>
      <c r="Z226" s="2">
        <f t="shared" si="136"/>
        <v>1</v>
      </c>
      <c r="AA226" s="2">
        <f t="shared" si="137"/>
        <v>8</v>
      </c>
      <c r="AB226" s="2">
        <f t="shared" si="138"/>
        <v>4</v>
      </c>
      <c r="AC226" s="2"/>
      <c r="AD226" s="2">
        <f t="shared" si="139"/>
        <v>0</v>
      </c>
      <c r="AE226" s="2">
        <f t="shared" si="140"/>
        <v>0</v>
      </c>
      <c r="AF226" s="2">
        <f t="shared" si="141"/>
        <v>0</v>
      </c>
      <c r="AG226" s="2">
        <f t="shared" si="142"/>
        <v>0</v>
      </c>
      <c r="AH226" s="2">
        <f t="shared" si="143"/>
        <v>0.5</v>
      </c>
      <c r="AI226" s="2">
        <f t="shared" si="144"/>
        <v>0</v>
      </c>
      <c r="AJ226" s="2">
        <f t="shared" si="145"/>
        <v>0.5</v>
      </c>
      <c r="AK226" s="2">
        <f t="shared" si="146"/>
        <v>0</v>
      </c>
      <c r="AL226" s="2">
        <f t="shared" si="147"/>
        <v>0</v>
      </c>
      <c r="AM226" s="2"/>
      <c r="AN226" s="2">
        <f t="shared" si="148"/>
        <v>7</v>
      </c>
      <c r="AO226" s="2">
        <f t="shared" si="149"/>
        <v>6</v>
      </c>
      <c r="AP226" s="2">
        <f t="shared" si="150"/>
        <v>5</v>
      </c>
      <c r="AQ226" s="2">
        <f t="shared" si="151"/>
        <v>9</v>
      </c>
      <c r="AR226" s="2">
        <f t="shared" si="152"/>
        <v>1.5</v>
      </c>
      <c r="AS226" s="2">
        <f t="shared" si="153"/>
        <v>3</v>
      </c>
      <c r="AT226" s="2">
        <f t="shared" si="154"/>
        <v>1.5</v>
      </c>
      <c r="AU226" s="2">
        <f t="shared" si="155"/>
        <v>8</v>
      </c>
      <c r="AV226" s="2">
        <f t="shared" si="156"/>
        <v>4</v>
      </c>
      <c r="AW226" s="2"/>
      <c r="AX226" s="5">
        <f t="shared" si="157"/>
        <v>4</v>
      </c>
      <c r="AY226" s="2">
        <f t="shared" si="158"/>
        <v>5</v>
      </c>
      <c r="AZ226" s="2">
        <f t="shared" si="159"/>
        <v>27</v>
      </c>
      <c r="BA226" s="2">
        <f t="shared" si="163"/>
        <v>18</v>
      </c>
      <c r="BB226" s="2">
        <f t="shared" si="164"/>
        <v>3</v>
      </c>
      <c r="BC226" s="2">
        <f t="shared" si="165"/>
        <v>17</v>
      </c>
      <c r="BD226" s="2">
        <f t="shared" si="166"/>
        <v>3</v>
      </c>
      <c r="BE226" s="19">
        <f t="shared" si="167"/>
        <v>10</v>
      </c>
      <c r="BF226" s="19">
        <f t="shared" si="168"/>
        <v>4.0824829046386304</v>
      </c>
      <c r="BG226" s="31">
        <f t="shared" si="169"/>
        <v>-1.7146428199482247</v>
      </c>
      <c r="BH226" s="32">
        <f t="shared" si="160"/>
        <v>4.3205366486849993E-2</v>
      </c>
      <c r="BI226" s="62">
        <f t="shared" si="170"/>
        <v>3.0422535211267605E-2</v>
      </c>
      <c r="BJ226" s="62" t="str">
        <f t="shared" si="171"/>
        <v/>
      </c>
      <c r="BK226" s="73" t="str">
        <f t="shared" si="172"/>
        <v/>
      </c>
      <c r="BM226" s="11">
        <f t="shared" si="161"/>
        <v>-0.36961808806093333</v>
      </c>
    </row>
    <row r="227" spans="1:65">
      <c r="A227" s="30" t="s">
        <v>790</v>
      </c>
      <c r="B227" s="30" t="s">
        <v>791</v>
      </c>
      <c r="C227" s="30" t="s">
        <v>792</v>
      </c>
      <c r="D227" s="30" t="s">
        <v>793</v>
      </c>
      <c r="E227" s="30" t="s">
        <v>570</v>
      </c>
      <c r="F227" s="11" t="str">
        <f t="shared" si="162"/>
        <v>Immune syst</v>
      </c>
      <c r="H227" s="11">
        <f>VLOOKUP($B227,data!$B$3:$Q$15316,'diff expr 0 vs 3 mites'!H$8,FALSE)</f>
        <v>1.7465146949999999</v>
      </c>
      <c r="I227" s="11">
        <f>VLOOKUP($B227,data!$B$3:$Q$15316,'diff expr 0 vs 3 mites'!I$8,FALSE)</f>
        <v>1.9094614590000001</v>
      </c>
      <c r="J227" s="11">
        <f>VLOOKUP($B227,data!$B$3:$Q$15316,'diff expr 0 vs 3 mites'!J$8,FALSE)</f>
        <v>1.6896123780000001</v>
      </c>
      <c r="K227" s="11">
        <f>VLOOKUP($B227,data!$B$3:$Q$15316,'diff expr 0 vs 3 mites'!K$8,FALSE)</f>
        <v>1.7668924399999999</v>
      </c>
      <c r="L227" s="11">
        <f>VLOOKUP($B227,data!$B$3:$Q$15316,'diff expr 0 vs 3 mites'!L$8,FALSE)</f>
        <v>3.54181875</v>
      </c>
      <c r="M227" s="11">
        <f>VLOOKUP($B227,data!$B$3:$Q$15316,'diff expr 0 vs 3 mites'!M$8,FALSE)</f>
        <v>1.4060739470000001</v>
      </c>
      <c r="N227" s="11">
        <f>VLOOKUP($B227,data!$B$3:$Q$15316,'diff expr 0 vs 3 mites'!N$8,FALSE)</f>
        <v>4.458424924</v>
      </c>
      <c r="O227" s="11">
        <f>VLOOKUP($B227,data!$B$3:$Q$15316,'diff expr 0 vs 3 mites'!O$8,FALSE)</f>
        <v>1.1324799999999999</v>
      </c>
      <c r="P227" s="11">
        <f>VLOOKUP($B227,data!$B$3:$Q$15316,'diff expr 0 vs 3 mites'!P$8,FALSE)</f>
        <v>2.6521173149999999</v>
      </c>
      <c r="R227" s="27" t="s">
        <v>27749</v>
      </c>
      <c r="T227" s="2">
        <f t="shared" si="130"/>
        <v>4</v>
      </c>
      <c r="U227" s="2">
        <f t="shared" si="131"/>
        <v>6</v>
      </c>
      <c r="V227" s="2">
        <f t="shared" si="132"/>
        <v>3</v>
      </c>
      <c r="W227" s="2">
        <f t="shared" si="133"/>
        <v>5</v>
      </c>
      <c r="X227" s="2">
        <f t="shared" si="134"/>
        <v>8</v>
      </c>
      <c r="Y227" s="2">
        <f t="shared" si="135"/>
        <v>2</v>
      </c>
      <c r="Z227" s="2">
        <f t="shared" si="136"/>
        <v>9</v>
      </c>
      <c r="AA227" s="2">
        <f t="shared" si="137"/>
        <v>1</v>
      </c>
      <c r="AB227" s="2">
        <f t="shared" si="138"/>
        <v>7</v>
      </c>
      <c r="AC227" s="2"/>
      <c r="AD227" s="2">
        <f t="shared" si="139"/>
        <v>0</v>
      </c>
      <c r="AE227" s="2">
        <f t="shared" si="140"/>
        <v>0</v>
      </c>
      <c r="AF227" s="2">
        <f t="shared" si="141"/>
        <v>0</v>
      </c>
      <c r="AG227" s="2">
        <f t="shared" si="142"/>
        <v>0</v>
      </c>
      <c r="AH227" s="2">
        <f t="shared" si="143"/>
        <v>0</v>
      </c>
      <c r="AI227" s="2">
        <f t="shared" si="144"/>
        <v>0</v>
      </c>
      <c r="AJ227" s="2">
        <f t="shared" si="145"/>
        <v>0</v>
      </c>
      <c r="AK227" s="2">
        <f t="shared" si="146"/>
        <v>0</v>
      </c>
      <c r="AL227" s="2">
        <f t="shared" si="147"/>
        <v>0</v>
      </c>
      <c r="AM227" s="2"/>
      <c r="AN227" s="2">
        <f t="shared" si="148"/>
        <v>4</v>
      </c>
      <c r="AO227" s="2">
        <f t="shared" si="149"/>
        <v>6</v>
      </c>
      <c r="AP227" s="2">
        <f t="shared" si="150"/>
        <v>3</v>
      </c>
      <c r="AQ227" s="2">
        <f t="shared" si="151"/>
        <v>5</v>
      </c>
      <c r="AR227" s="2">
        <f t="shared" si="152"/>
        <v>8</v>
      </c>
      <c r="AS227" s="2">
        <f t="shared" si="153"/>
        <v>2</v>
      </c>
      <c r="AT227" s="2">
        <f t="shared" si="154"/>
        <v>9</v>
      </c>
      <c r="AU227" s="2">
        <f t="shared" si="155"/>
        <v>1</v>
      </c>
      <c r="AV227" s="2">
        <f t="shared" si="156"/>
        <v>7</v>
      </c>
      <c r="AW227" s="2"/>
      <c r="AX227" s="5">
        <f t="shared" si="157"/>
        <v>4</v>
      </c>
      <c r="AY227" s="2">
        <f t="shared" si="158"/>
        <v>5</v>
      </c>
      <c r="AZ227" s="2">
        <f t="shared" si="159"/>
        <v>18</v>
      </c>
      <c r="BA227" s="2">
        <f t="shared" si="163"/>
        <v>27</v>
      </c>
      <c r="BB227" s="2">
        <f t="shared" si="164"/>
        <v>12</v>
      </c>
      <c r="BC227" s="2">
        <f t="shared" si="165"/>
        <v>8</v>
      </c>
      <c r="BD227" s="2">
        <f t="shared" si="166"/>
        <v>8</v>
      </c>
      <c r="BE227" s="19">
        <f t="shared" si="167"/>
        <v>10</v>
      </c>
      <c r="BF227" s="19">
        <f t="shared" si="168"/>
        <v>4.0824829046386304</v>
      </c>
      <c r="BG227" s="31">
        <f t="shared" si="169"/>
        <v>-0.4898979485566356</v>
      </c>
      <c r="BH227" s="32">
        <f t="shared" si="160"/>
        <v>0.31210305738320299</v>
      </c>
      <c r="BI227" s="62">
        <f t="shared" si="170"/>
        <v>7.6619718309859156E-2</v>
      </c>
      <c r="BJ227" s="62" t="str">
        <f t="shared" si="171"/>
        <v/>
      </c>
      <c r="BK227" s="73" t="str">
        <f t="shared" si="172"/>
        <v/>
      </c>
      <c r="BM227" s="11">
        <f t="shared" si="161"/>
        <v>0.17134378917595486</v>
      </c>
    </row>
    <row r="228" spans="1:65">
      <c r="A228" s="30" t="s">
        <v>794</v>
      </c>
      <c r="B228" s="30" t="s">
        <v>795</v>
      </c>
      <c r="C228" s="30" t="s">
        <v>796</v>
      </c>
      <c r="D228" s="30" t="s">
        <v>797</v>
      </c>
      <c r="E228" s="30" t="s">
        <v>570</v>
      </c>
      <c r="F228" s="11" t="str">
        <f t="shared" si="162"/>
        <v>Immune syst</v>
      </c>
      <c r="H228" s="11">
        <f>VLOOKUP($B228,data!$B$3:$Q$15316,'diff expr 0 vs 3 mites'!H$8,FALSE)</f>
        <v>0.60789130999999996</v>
      </c>
      <c r="I228" s="11">
        <f>VLOOKUP($B228,data!$B$3:$Q$15316,'diff expr 0 vs 3 mites'!I$8,FALSE)</f>
        <v>0.766316145</v>
      </c>
      <c r="J228" s="11">
        <f>VLOOKUP($B228,data!$B$3:$Q$15316,'diff expr 0 vs 3 mites'!J$8,FALSE)</f>
        <v>0.49023715499999998</v>
      </c>
      <c r="K228" s="11">
        <f>VLOOKUP($B228,data!$B$3:$Q$15316,'diff expr 0 vs 3 mites'!K$8,FALSE)</f>
        <v>0.50345512400000003</v>
      </c>
      <c r="L228" s="11">
        <f>VLOOKUP($B228,data!$B$3:$Q$15316,'diff expr 0 vs 3 mites'!L$8,FALSE)</f>
        <v>7.2424898369999999</v>
      </c>
      <c r="M228" s="11">
        <f>VLOOKUP($B228,data!$B$3:$Q$15316,'diff expr 0 vs 3 mites'!M$8,FALSE)</f>
        <v>1.0570628719999999</v>
      </c>
      <c r="N228" s="11">
        <f>VLOOKUP($B228,data!$B$3:$Q$15316,'diff expr 0 vs 3 mites'!N$8,FALSE)</f>
        <v>7.9772108739999998</v>
      </c>
      <c r="O228" s="11">
        <f>VLOOKUP($B228,data!$B$3:$Q$15316,'diff expr 0 vs 3 mites'!O$8,FALSE)</f>
        <v>0.874839755</v>
      </c>
      <c r="P228" s="11">
        <f>VLOOKUP($B228,data!$B$3:$Q$15316,'diff expr 0 vs 3 mites'!P$8,FALSE)</f>
        <v>3.7726493310000002</v>
      </c>
      <c r="R228" s="27" t="s">
        <v>27749</v>
      </c>
      <c r="T228" s="2">
        <f t="shared" si="130"/>
        <v>3</v>
      </c>
      <c r="U228" s="2">
        <f t="shared" si="131"/>
        <v>4</v>
      </c>
      <c r="V228" s="2">
        <f t="shared" si="132"/>
        <v>1</v>
      </c>
      <c r="W228" s="2">
        <f t="shared" si="133"/>
        <v>2</v>
      </c>
      <c r="X228" s="2">
        <f t="shared" si="134"/>
        <v>8</v>
      </c>
      <c r="Y228" s="2">
        <f t="shared" si="135"/>
        <v>6</v>
      </c>
      <c r="Z228" s="2">
        <f t="shared" si="136"/>
        <v>9</v>
      </c>
      <c r="AA228" s="2">
        <f t="shared" si="137"/>
        <v>5</v>
      </c>
      <c r="AB228" s="2">
        <f t="shared" si="138"/>
        <v>7</v>
      </c>
      <c r="AC228" s="2"/>
      <c r="AD228" s="2">
        <f t="shared" si="139"/>
        <v>0</v>
      </c>
      <c r="AE228" s="2">
        <f t="shared" si="140"/>
        <v>0</v>
      </c>
      <c r="AF228" s="2">
        <f t="shared" si="141"/>
        <v>0</v>
      </c>
      <c r="AG228" s="2">
        <f t="shared" si="142"/>
        <v>0</v>
      </c>
      <c r="AH228" s="2">
        <f t="shared" si="143"/>
        <v>0</v>
      </c>
      <c r="AI228" s="2">
        <f t="shared" si="144"/>
        <v>0</v>
      </c>
      <c r="AJ228" s="2">
        <f t="shared" si="145"/>
        <v>0</v>
      </c>
      <c r="AK228" s="2">
        <f t="shared" si="146"/>
        <v>0</v>
      </c>
      <c r="AL228" s="2">
        <f t="shared" si="147"/>
        <v>0</v>
      </c>
      <c r="AM228" s="2"/>
      <c r="AN228" s="2">
        <f t="shared" si="148"/>
        <v>3</v>
      </c>
      <c r="AO228" s="2">
        <f t="shared" si="149"/>
        <v>4</v>
      </c>
      <c r="AP228" s="2">
        <f t="shared" si="150"/>
        <v>1</v>
      </c>
      <c r="AQ228" s="2">
        <f t="shared" si="151"/>
        <v>2</v>
      </c>
      <c r="AR228" s="2">
        <f t="shared" si="152"/>
        <v>8</v>
      </c>
      <c r="AS228" s="2">
        <f t="shared" si="153"/>
        <v>6</v>
      </c>
      <c r="AT228" s="2">
        <f t="shared" si="154"/>
        <v>9</v>
      </c>
      <c r="AU228" s="2">
        <f t="shared" si="155"/>
        <v>5</v>
      </c>
      <c r="AV228" s="2">
        <f t="shared" si="156"/>
        <v>7</v>
      </c>
      <c r="AW228" s="2"/>
      <c r="AX228" s="5">
        <f t="shared" si="157"/>
        <v>4</v>
      </c>
      <c r="AY228" s="2">
        <f t="shared" si="158"/>
        <v>5</v>
      </c>
      <c r="AZ228" s="2">
        <f t="shared" si="159"/>
        <v>10</v>
      </c>
      <c r="BA228" s="2">
        <f t="shared" si="163"/>
        <v>35</v>
      </c>
      <c r="BB228" s="2">
        <f t="shared" si="164"/>
        <v>20</v>
      </c>
      <c r="BC228" s="2">
        <f t="shared" si="165"/>
        <v>0</v>
      </c>
      <c r="BD228" s="2">
        <f t="shared" si="166"/>
        <v>0</v>
      </c>
      <c r="BE228" s="19">
        <f t="shared" si="167"/>
        <v>10</v>
      </c>
      <c r="BF228" s="19">
        <f t="shared" si="168"/>
        <v>4.0824829046386304</v>
      </c>
      <c r="BG228" s="31">
        <f t="shared" si="169"/>
        <v>-2.4494897427831779</v>
      </c>
      <c r="BH228" s="32">
        <f t="shared" si="160"/>
        <v>7.1529392177148241E-3</v>
      </c>
      <c r="BI228" s="62">
        <f t="shared" si="170"/>
        <v>2.8169014084507044E-4</v>
      </c>
      <c r="BJ228" s="62" t="str">
        <f t="shared" si="171"/>
        <v/>
      </c>
      <c r="BK228" s="73" t="str">
        <f t="shared" si="172"/>
        <v>sign</v>
      </c>
      <c r="BM228" s="11">
        <f t="shared" si="161"/>
        <v>0.84937663392619378</v>
      </c>
    </row>
    <row r="229" spans="1:65">
      <c r="A229" s="30" t="s">
        <v>798</v>
      </c>
      <c r="B229" s="30" t="s">
        <v>799</v>
      </c>
      <c r="C229" s="30" t="s">
        <v>800</v>
      </c>
      <c r="D229" s="30"/>
      <c r="E229" s="30" t="s">
        <v>570</v>
      </c>
      <c r="F229" s="11" t="str">
        <f t="shared" si="162"/>
        <v>Immune syst</v>
      </c>
      <c r="H229" s="11">
        <f>VLOOKUP($B229,data!$B$3:$Q$15316,'diff expr 0 vs 3 mites'!H$8,FALSE)</f>
        <v>2.4807168559999999</v>
      </c>
      <c r="I229" s="11">
        <f>VLOOKUP($B229,data!$B$3:$Q$15316,'diff expr 0 vs 3 mites'!I$8,FALSE)</f>
        <v>1.923342536</v>
      </c>
      <c r="J229" s="11">
        <f>VLOOKUP($B229,data!$B$3:$Q$15316,'diff expr 0 vs 3 mites'!J$8,FALSE)</f>
        <v>2.1302867729999999</v>
      </c>
      <c r="K229" s="11">
        <f>VLOOKUP($B229,data!$B$3:$Q$15316,'diff expr 0 vs 3 mites'!K$8,FALSE)</f>
        <v>2.0967541239999998</v>
      </c>
      <c r="L229" s="11">
        <f>VLOOKUP($B229,data!$B$3:$Q$15316,'diff expr 0 vs 3 mites'!L$8,FALSE)</f>
        <v>4.9205309469999996</v>
      </c>
      <c r="M229" s="11">
        <f>VLOOKUP($B229,data!$B$3:$Q$15316,'diff expr 0 vs 3 mites'!M$8,FALSE)</f>
        <v>3.3595053500000001</v>
      </c>
      <c r="N229" s="11">
        <f>VLOOKUP($B229,data!$B$3:$Q$15316,'diff expr 0 vs 3 mites'!N$8,FALSE)</f>
        <v>11.05672874</v>
      </c>
      <c r="O229" s="11">
        <f>VLOOKUP($B229,data!$B$3:$Q$15316,'diff expr 0 vs 3 mites'!O$8,FALSE)</f>
        <v>3.056466876</v>
      </c>
      <c r="P229" s="11">
        <f>VLOOKUP($B229,data!$B$3:$Q$15316,'diff expr 0 vs 3 mites'!P$8,FALSE)</f>
        <v>8.0687984349999997</v>
      </c>
      <c r="R229" s="27" t="s">
        <v>27749</v>
      </c>
      <c r="T229" s="2">
        <f t="shared" si="130"/>
        <v>4</v>
      </c>
      <c r="U229" s="2">
        <f t="shared" si="131"/>
        <v>1</v>
      </c>
      <c r="V229" s="2">
        <f t="shared" si="132"/>
        <v>3</v>
      </c>
      <c r="W229" s="2">
        <f t="shared" si="133"/>
        <v>2</v>
      </c>
      <c r="X229" s="2">
        <f t="shared" si="134"/>
        <v>7</v>
      </c>
      <c r="Y229" s="2">
        <f t="shared" si="135"/>
        <v>6</v>
      </c>
      <c r="Z229" s="2">
        <f t="shared" si="136"/>
        <v>9</v>
      </c>
      <c r="AA229" s="2">
        <f t="shared" si="137"/>
        <v>5</v>
      </c>
      <c r="AB229" s="2">
        <f t="shared" si="138"/>
        <v>8</v>
      </c>
      <c r="AC229" s="2"/>
      <c r="AD229" s="2">
        <f t="shared" si="139"/>
        <v>0</v>
      </c>
      <c r="AE229" s="2">
        <f t="shared" si="140"/>
        <v>0</v>
      </c>
      <c r="AF229" s="2">
        <f t="shared" si="141"/>
        <v>0</v>
      </c>
      <c r="AG229" s="2">
        <f t="shared" si="142"/>
        <v>0</v>
      </c>
      <c r="AH229" s="2">
        <f t="shared" si="143"/>
        <v>0</v>
      </c>
      <c r="AI229" s="2">
        <f t="shared" si="144"/>
        <v>0</v>
      </c>
      <c r="AJ229" s="2">
        <f t="shared" si="145"/>
        <v>0</v>
      </c>
      <c r="AK229" s="2">
        <f t="shared" si="146"/>
        <v>0</v>
      </c>
      <c r="AL229" s="2">
        <f t="shared" si="147"/>
        <v>0</v>
      </c>
      <c r="AM229" s="2"/>
      <c r="AN229" s="2">
        <f t="shared" si="148"/>
        <v>4</v>
      </c>
      <c r="AO229" s="2">
        <f t="shared" si="149"/>
        <v>1</v>
      </c>
      <c r="AP229" s="2">
        <f t="shared" si="150"/>
        <v>3</v>
      </c>
      <c r="AQ229" s="2">
        <f t="shared" si="151"/>
        <v>2</v>
      </c>
      <c r="AR229" s="2">
        <f t="shared" si="152"/>
        <v>7</v>
      </c>
      <c r="AS229" s="2">
        <f t="shared" si="153"/>
        <v>6</v>
      </c>
      <c r="AT229" s="2">
        <f t="shared" si="154"/>
        <v>9</v>
      </c>
      <c r="AU229" s="2">
        <f t="shared" si="155"/>
        <v>5</v>
      </c>
      <c r="AV229" s="2">
        <f t="shared" si="156"/>
        <v>8</v>
      </c>
      <c r="AW229" s="2"/>
      <c r="AX229" s="5">
        <f t="shared" si="157"/>
        <v>4</v>
      </c>
      <c r="AY229" s="2">
        <f t="shared" si="158"/>
        <v>5</v>
      </c>
      <c r="AZ229" s="2">
        <f t="shared" si="159"/>
        <v>10</v>
      </c>
      <c r="BA229" s="2">
        <f t="shared" si="163"/>
        <v>35</v>
      </c>
      <c r="BB229" s="2">
        <f t="shared" si="164"/>
        <v>20</v>
      </c>
      <c r="BC229" s="2">
        <f t="shared" si="165"/>
        <v>0</v>
      </c>
      <c r="BD229" s="2">
        <f t="shared" si="166"/>
        <v>0</v>
      </c>
      <c r="BE229" s="19">
        <f t="shared" si="167"/>
        <v>10</v>
      </c>
      <c r="BF229" s="19">
        <f t="shared" si="168"/>
        <v>4.0824829046386304</v>
      </c>
      <c r="BG229" s="31">
        <f t="shared" si="169"/>
        <v>-2.4494897427831779</v>
      </c>
      <c r="BH229" s="32">
        <f t="shared" si="160"/>
        <v>7.1529392177148241E-3</v>
      </c>
      <c r="BI229" s="62">
        <f t="shared" si="170"/>
        <v>2.8169014084507044E-4</v>
      </c>
      <c r="BJ229" s="62" t="str">
        <f t="shared" si="171"/>
        <v/>
      </c>
      <c r="BK229" s="73" t="str">
        <f t="shared" si="172"/>
        <v>sign</v>
      </c>
      <c r="BM229" s="11">
        <f t="shared" si="161"/>
        <v>0.4507826705286429</v>
      </c>
    </row>
    <row r="230" spans="1:65">
      <c r="A230" s="30" t="s">
        <v>801</v>
      </c>
      <c r="B230" s="30" t="s">
        <v>802</v>
      </c>
      <c r="C230" s="30" t="s">
        <v>803</v>
      </c>
      <c r="D230" s="30" t="s">
        <v>804</v>
      </c>
      <c r="E230" s="30" t="s">
        <v>570</v>
      </c>
      <c r="F230" s="11" t="str">
        <f t="shared" si="162"/>
        <v>Immune syst</v>
      </c>
      <c r="H230" s="11">
        <f>VLOOKUP($B230,data!$B$3:$Q$15316,'diff expr 0 vs 3 mites'!H$8,FALSE)</f>
        <v>1.510900696</v>
      </c>
      <c r="I230" s="11">
        <f>VLOOKUP($B230,data!$B$3:$Q$15316,'diff expr 0 vs 3 mites'!I$8,FALSE)</f>
        <v>1.7138832239999999</v>
      </c>
      <c r="J230" s="11">
        <f>VLOOKUP($B230,data!$B$3:$Q$15316,'diff expr 0 vs 3 mites'!J$8,FALSE)</f>
        <v>1.0724170420000001</v>
      </c>
      <c r="K230" s="11">
        <f>VLOOKUP($B230,data!$B$3:$Q$15316,'diff expr 0 vs 3 mites'!K$8,FALSE)</f>
        <v>1.25894138</v>
      </c>
      <c r="L230" s="11">
        <f>VLOOKUP($B230,data!$B$3:$Q$15316,'diff expr 0 vs 3 mites'!L$8,FALSE)</f>
        <v>0.90287406999999997</v>
      </c>
      <c r="M230" s="11">
        <f>VLOOKUP($B230,data!$B$3:$Q$15316,'diff expr 0 vs 3 mites'!M$8,FALSE)</f>
        <v>2.0003771100000001</v>
      </c>
      <c r="N230" s="11">
        <f>VLOOKUP($B230,data!$B$3:$Q$15316,'diff expr 0 vs 3 mites'!N$8,FALSE)</f>
        <v>0.91159471299999995</v>
      </c>
      <c r="O230" s="11">
        <f>VLOOKUP($B230,data!$B$3:$Q$15316,'diff expr 0 vs 3 mites'!O$8,FALSE)</f>
        <v>1.3231614279999999</v>
      </c>
      <c r="P230" s="11">
        <f>VLOOKUP($B230,data!$B$3:$Q$15316,'diff expr 0 vs 3 mites'!P$8,FALSE)</f>
        <v>1.050852565</v>
      </c>
      <c r="R230" s="27" t="s">
        <v>27749</v>
      </c>
      <c r="T230" s="2">
        <f t="shared" si="130"/>
        <v>7</v>
      </c>
      <c r="U230" s="2">
        <f t="shared" si="131"/>
        <v>8</v>
      </c>
      <c r="V230" s="2">
        <f t="shared" si="132"/>
        <v>4</v>
      </c>
      <c r="W230" s="2">
        <f t="shared" si="133"/>
        <v>5</v>
      </c>
      <c r="X230" s="2">
        <f t="shared" si="134"/>
        <v>1</v>
      </c>
      <c r="Y230" s="2">
        <f t="shared" si="135"/>
        <v>9</v>
      </c>
      <c r="Z230" s="2">
        <f t="shared" si="136"/>
        <v>2</v>
      </c>
      <c r="AA230" s="2">
        <f t="shared" si="137"/>
        <v>6</v>
      </c>
      <c r="AB230" s="2">
        <f t="shared" si="138"/>
        <v>3</v>
      </c>
      <c r="AC230" s="2"/>
      <c r="AD230" s="2">
        <f t="shared" si="139"/>
        <v>0</v>
      </c>
      <c r="AE230" s="2">
        <f t="shared" si="140"/>
        <v>0</v>
      </c>
      <c r="AF230" s="2">
        <f t="shared" si="141"/>
        <v>0</v>
      </c>
      <c r="AG230" s="2">
        <f t="shared" si="142"/>
        <v>0</v>
      </c>
      <c r="AH230" s="2">
        <f t="shared" si="143"/>
        <v>0</v>
      </c>
      <c r="AI230" s="2">
        <f t="shared" si="144"/>
        <v>0</v>
      </c>
      <c r="AJ230" s="2">
        <f t="shared" si="145"/>
        <v>0</v>
      </c>
      <c r="AK230" s="2">
        <f t="shared" si="146"/>
        <v>0</v>
      </c>
      <c r="AL230" s="2">
        <f t="shared" si="147"/>
        <v>0</v>
      </c>
      <c r="AM230" s="2"/>
      <c r="AN230" s="2">
        <f t="shared" si="148"/>
        <v>7</v>
      </c>
      <c r="AO230" s="2">
        <f t="shared" si="149"/>
        <v>8</v>
      </c>
      <c r="AP230" s="2">
        <f t="shared" si="150"/>
        <v>4</v>
      </c>
      <c r="AQ230" s="2">
        <f t="shared" si="151"/>
        <v>5</v>
      </c>
      <c r="AR230" s="2">
        <f t="shared" si="152"/>
        <v>1</v>
      </c>
      <c r="AS230" s="2">
        <f t="shared" si="153"/>
        <v>9</v>
      </c>
      <c r="AT230" s="2">
        <f t="shared" si="154"/>
        <v>2</v>
      </c>
      <c r="AU230" s="2">
        <f t="shared" si="155"/>
        <v>6</v>
      </c>
      <c r="AV230" s="2">
        <f t="shared" si="156"/>
        <v>3</v>
      </c>
      <c r="AW230" s="2"/>
      <c r="AX230" s="5">
        <f t="shared" si="157"/>
        <v>4</v>
      </c>
      <c r="AY230" s="2">
        <f t="shared" si="158"/>
        <v>5</v>
      </c>
      <c r="AZ230" s="2">
        <f t="shared" si="159"/>
        <v>24</v>
      </c>
      <c r="BA230" s="2">
        <f t="shared" si="163"/>
        <v>21</v>
      </c>
      <c r="BB230" s="2">
        <f t="shared" si="164"/>
        <v>6</v>
      </c>
      <c r="BC230" s="2">
        <f t="shared" si="165"/>
        <v>14</v>
      </c>
      <c r="BD230" s="2">
        <f t="shared" si="166"/>
        <v>6</v>
      </c>
      <c r="BE230" s="19">
        <f t="shared" si="167"/>
        <v>10</v>
      </c>
      <c r="BF230" s="19">
        <f t="shared" si="168"/>
        <v>4.0824829046386304</v>
      </c>
      <c r="BG230" s="31">
        <f t="shared" si="169"/>
        <v>-0.9797958971132712</v>
      </c>
      <c r="BH230" s="32">
        <f t="shared" si="160"/>
        <v>0.16359343889515282</v>
      </c>
      <c r="BI230" s="62">
        <f t="shared" si="170"/>
        <v>5.9718309859154932E-2</v>
      </c>
      <c r="BJ230" s="62" t="str">
        <f t="shared" si="171"/>
        <v/>
      </c>
      <c r="BK230" s="73" t="str">
        <f t="shared" si="172"/>
        <v/>
      </c>
      <c r="BM230" s="11">
        <f t="shared" si="161"/>
        <v>-5.0072725840623007E-2</v>
      </c>
    </row>
    <row r="231" spans="1:65">
      <c r="A231" s="30" t="s">
        <v>805</v>
      </c>
      <c r="B231" s="30" t="s">
        <v>806</v>
      </c>
      <c r="C231" s="30" t="s">
        <v>807</v>
      </c>
      <c r="D231" s="30" t="s">
        <v>808</v>
      </c>
      <c r="E231" s="30" t="s">
        <v>570</v>
      </c>
      <c r="F231" s="11" t="str">
        <f t="shared" si="162"/>
        <v>Immune syst</v>
      </c>
      <c r="H231" s="11">
        <f>VLOOKUP($B231,data!$B$3:$Q$15316,'diff expr 0 vs 3 mites'!H$8,FALSE)</f>
        <v>0.89781788100000004</v>
      </c>
      <c r="I231" s="11">
        <f>VLOOKUP($B231,data!$B$3:$Q$15316,'diff expr 0 vs 3 mites'!I$8,FALSE)</f>
        <v>0.258697501</v>
      </c>
      <c r="J231" s="11">
        <f>VLOOKUP($B231,data!$B$3:$Q$15316,'diff expr 0 vs 3 mites'!J$8,FALSE)</f>
        <v>0.33099427199999998</v>
      </c>
      <c r="K231" s="11">
        <f>VLOOKUP($B231,data!$B$3:$Q$15316,'diff expr 0 vs 3 mites'!K$8,FALSE)</f>
        <v>0.279933023</v>
      </c>
      <c r="L231" s="11">
        <f>VLOOKUP($B231,data!$B$3:$Q$15316,'diff expr 0 vs 3 mites'!L$8,FALSE)</f>
        <v>556.22890540000003</v>
      </c>
      <c r="M231" s="11">
        <f>VLOOKUP($B231,data!$B$3:$Q$15316,'diff expr 0 vs 3 mites'!M$8,FALSE)</f>
        <v>14.68792491</v>
      </c>
      <c r="N231" s="11">
        <f>VLOOKUP($B231,data!$B$3:$Q$15316,'diff expr 0 vs 3 mites'!N$8,FALSE)</f>
        <v>701.07601650000004</v>
      </c>
      <c r="O231" s="11">
        <f>VLOOKUP($B231,data!$B$3:$Q$15316,'diff expr 0 vs 3 mites'!O$8,FALSE)</f>
        <v>0.79045153000000001</v>
      </c>
      <c r="P231" s="11">
        <f>VLOOKUP($B231,data!$B$3:$Q$15316,'diff expr 0 vs 3 mites'!P$8,FALSE)</f>
        <v>425.97709250000003</v>
      </c>
      <c r="R231" s="27" t="s">
        <v>27749</v>
      </c>
      <c r="T231" s="2">
        <f t="shared" si="130"/>
        <v>5</v>
      </c>
      <c r="U231" s="2">
        <f t="shared" si="131"/>
        <v>1</v>
      </c>
      <c r="V231" s="2">
        <f t="shared" si="132"/>
        <v>3</v>
      </c>
      <c r="W231" s="2">
        <f t="shared" si="133"/>
        <v>2</v>
      </c>
      <c r="X231" s="2">
        <f t="shared" si="134"/>
        <v>8</v>
      </c>
      <c r="Y231" s="2">
        <f t="shared" si="135"/>
        <v>6</v>
      </c>
      <c r="Z231" s="2">
        <f t="shared" si="136"/>
        <v>9</v>
      </c>
      <c r="AA231" s="2">
        <f t="shared" si="137"/>
        <v>4</v>
      </c>
      <c r="AB231" s="2">
        <f t="shared" si="138"/>
        <v>7</v>
      </c>
      <c r="AC231" s="2"/>
      <c r="AD231" s="2">
        <f t="shared" si="139"/>
        <v>0</v>
      </c>
      <c r="AE231" s="2">
        <f t="shared" si="140"/>
        <v>0</v>
      </c>
      <c r="AF231" s="2">
        <f t="shared" si="141"/>
        <v>0</v>
      </c>
      <c r="AG231" s="2">
        <f t="shared" si="142"/>
        <v>0</v>
      </c>
      <c r="AH231" s="2">
        <f t="shared" si="143"/>
        <v>0</v>
      </c>
      <c r="AI231" s="2">
        <f t="shared" si="144"/>
        <v>0</v>
      </c>
      <c r="AJ231" s="2">
        <f t="shared" si="145"/>
        <v>0</v>
      </c>
      <c r="AK231" s="2">
        <f t="shared" si="146"/>
        <v>0</v>
      </c>
      <c r="AL231" s="2">
        <f t="shared" si="147"/>
        <v>0</v>
      </c>
      <c r="AM231" s="2"/>
      <c r="AN231" s="2">
        <f t="shared" si="148"/>
        <v>5</v>
      </c>
      <c r="AO231" s="2">
        <f t="shared" si="149"/>
        <v>1</v>
      </c>
      <c r="AP231" s="2">
        <f t="shared" si="150"/>
        <v>3</v>
      </c>
      <c r="AQ231" s="2">
        <f t="shared" si="151"/>
        <v>2</v>
      </c>
      <c r="AR231" s="2">
        <f t="shared" si="152"/>
        <v>8</v>
      </c>
      <c r="AS231" s="2">
        <f t="shared" si="153"/>
        <v>6</v>
      </c>
      <c r="AT231" s="2">
        <f t="shared" si="154"/>
        <v>9</v>
      </c>
      <c r="AU231" s="2">
        <f t="shared" si="155"/>
        <v>4</v>
      </c>
      <c r="AV231" s="2">
        <f t="shared" si="156"/>
        <v>7</v>
      </c>
      <c r="AW231" s="2"/>
      <c r="AX231" s="5">
        <f t="shared" si="157"/>
        <v>4</v>
      </c>
      <c r="AY231" s="2">
        <f t="shared" si="158"/>
        <v>5</v>
      </c>
      <c r="AZ231" s="2">
        <f t="shared" si="159"/>
        <v>11</v>
      </c>
      <c r="BA231" s="2">
        <f t="shared" si="163"/>
        <v>34</v>
      </c>
      <c r="BB231" s="2">
        <f t="shared" si="164"/>
        <v>19</v>
      </c>
      <c r="BC231" s="2">
        <f t="shared" si="165"/>
        <v>1</v>
      </c>
      <c r="BD231" s="2">
        <f t="shared" si="166"/>
        <v>1</v>
      </c>
      <c r="BE231" s="19">
        <f t="shared" si="167"/>
        <v>10</v>
      </c>
      <c r="BF231" s="19">
        <f t="shared" si="168"/>
        <v>4.0824829046386304</v>
      </c>
      <c r="BG231" s="31">
        <f t="shared" si="169"/>
        <v>-2.2045407685048604</v>
      </c>
      <c r="BH231" s="32">
        <f t="shared" si="160"/>
        <v>1.3743168055755161E-2</v>
      </c>
      <c r="BI231" s="62">
        <f t="shared" si="170"/>
        <v>1.4366197183098593E-2</v>
      </c>
      <c r="BJ231" s="62">
        <f t="shared" si="171"/>
        <v>1.3743168055755161E-2</v>
      </c>
      <c r="BK231" s="73" t="str">
        <f t="shared" si="172"/>
        <v>sign</v>
      </c>
      <c r="BM231" s="11">
        <f t="shared" si="161"/>
        <v>2.8858767758584434</v>
      </c>
    </row>
    <row r="232" spans="1:65">
      <c r="A232" s="30" t="s">
        <v>809</v>
      </c>
      <c r="B232" s="30" t="s">
        <v>810</v>
      </c>
      <c r="C232" s="30" t="s">
        <v>811</v>
      </c>
      <c r="D232" s="30" t="s">
        <v>812</v>
      </c>
      <c r="E232" s="30" t="s">
        <v>570</v>
      </c>
      <c r="F232" s="11" t="str">
        <f t="shared" si="162"/>
        <v>Immune syst</v>
      </c>
      <c r="H232" s="11">
        <f>VLOOKUP($B232,data!$B$3:$Q$15316,'diff expr 0 vs 3 mites'!H$8,FALSE)</f>
        <v>195.24178380000001</v>
      </c>
      <c r="I232" s="11">
        <f>VLOOKUP($B232,data!$B$3:$Q$15316,'diff expr 0 vs 3 mites'!I$8,FALSE)</f>
        <v>67.089527689999997</v>
      </c>
      <c r="J232" s="11">
        <f>VLOOKUP($B232,data!$B$3:$Q$15316,'diff expr 0 vs 3 mites'!J$8,FALSE)</f>
        <v>66.367946989999993</v>
      </c>
      <c r="K232" s="11">
        <f>VLOOKUP($B232,data!$B$3:$Q$15316,'diff expr 0 vs 3 mites'!K$8,FALSE)</f>
        <v>67.063376980000001</v>
      </c>
      <c r="L232" s="11">
        <f>VLOOKUP($B232,data!$B$3:$Q$15316,'diff expr 0 vs 3 mites'!L$8,FALSE)</f>
        <v>16.238282609999999</v>
      </c>
      <c r="M232" s="11">
        <f>VLOOKUP($B232,data!$B$3:$Q$15316,'diff expr 0 vs 3 mites'!M$8,FALSE)</f>
        <v>20.00301528</v>
      </c>
      <c r="N232" s="11">
        <f>VLOOKUP($B232,data!$B$3:$Q$15316,'diff expr 0 vs 3 mites'!N$8,FALSE)</f>
        <v>36.622875000000001</v>
      </c>
      <c r="O232" s="11">
        <f>VLOOKUP($B232,data!$B$3:$Q$15316,'diff expr 0 vs 3 mites'!O$8,FALSE)</f>
        <v>36.114044409999998</v>
      </c>
      <c r="P232" s="11">
        <f>VLOOKUP($B232,data!$B$3:$Q$15316,'diff expr 0 vs 3 mites'!P$8,FALSE)</f>
        <v>67.140161070000005</v>
      </c>
      <c r="R232" s="27" t="s">
        <v>27749</v>
      </c>
      <c r="T232" s="2">
        <f t="shared" si="130"/>
        <v>9</v>
      </c>
      <c r="U232" s="2">
        <f t="shared" si="131"/>
        <v>7</v>
      </c>
      <c r="V232" s="2">
        <f t="shared" si="132"/>
        <v>5</v>
      </c>
      <c r="W232" s="2">
        <f t="shared" si="133"/>
        <v>6</v>
      </c>
      <c r="X232" s="2">
        <f t="shared" si="134"/>
        <v>1</v>
      </c>
      <c r="Y232" s="2">
        <f t="shared" si="135"/>
        <v>2</v>
      </c>
      <c r="Z232" s="2">
        <f t="shared" si="136"/>
        <v>4</v>
      </c>
      <c r="AA232" s="2">
        <f t="shared" si="137"/>
        <v>3</v>
      </c>
      <c r="AB232" s="2">
        <f t="shared" si="138"/>
        <v>8</v>
      </c>
      <c r="AC232" s="2"/>
      <c r="AD232" s="2">
        <f t="shared" si="139"/>
        <v>0</v>
      </c>
      <c r="AE232" s="2">
        <f t="shared" si="140"/>
        <v>0</v>
      </c>
      <c r="AF232" s="2">
        <f t="shared" si="141"/>
        <v>0</v>
      </c>
      <c r="AG232" s="2">
        <f t="shared" si="142"/>
        <v>0</v>
      </c>
      <c r="AH232" s="2">
        <f t="shared" si="143"/>
        <v>0</v>
      </c>
      <c r="AI232" s="2">
        <f t="shared" si="144"/>
        <v>0</v>
      </c>
      <c r="AJ232" s="2">
        <f t="shared" si="145"/>
        <v>0</v>
      </c>
      <c r="AK232" s="2">
        <f t="shared" si="146"/>
        <v>0</v>
      </c>
      <c r="AL232" s="2">
        <f t="shared" si="147"/>
        <v>0</v>
      </c>
      <c r="AM232" s="2"/>
      <c r="AN232" s="2">
        <f t="shared" si="148"/>
        <v>9</v>
      </c>
      <c r="AO232" s="2">
        <f t="shared" si="149"/>
        <v>7</v>
      </c>
      <c r="AP232" s="2">
        <f t="shared" si="150"/>
        <v>5</v>
      </c>
      <c r="AQ232" s="2">
        <f t="shared" si="151"/>
        <v>6</v>
      </c>
      <c r="AR232" s="2">
        <f t="shared" si="152"/>
        <v>1</v>
      </c>
      <c r="AS232" s="2">
        <f t="shared" si="153"/>
        <v>2</v>
      </c>
      <c r="AT232" s="2">
        <f t="shared" si="154"/>
        <v>4</v>
      </c>
      <c r="AU232" s="2">
        <f t="shared" si="155"/>
        <v>3</v>
      </c>
      <c r="AV232" s="2">
        <f t="shared" si="156"/>
        <v>8</v>
      </c>
      <c r="AW232" s="2"/>
      <c r="AX232" s="5">
        <f t="shared" si="157"/>
        <v>4</v>
      </c>
      <c r="AY232" s="2">
        <f t="shared" si="158"/>
        <v>5</v>
      </c>
      <c r="AZ232" s="2">
        <f t="shared" si="159"/>
        <v>27</v>
      </c>
      <c r="BA232" s="2">
        <f t="shared" si="163"/>
        <v>18</v>
      </c>
      <c r="BB232" s="2">
        <f t="shared" si="164"/>
        <v>3</v>
      </c>
      <c r="BC232" s="2">
        <f t="shared" si="165"/>
        <v>17</v>
      </c>
      <c r="BD232" s="2">
        <f t="shared" si="166"/>
        <v>3</v>
      </c>
      <c r="BE232" s="19">
        <f t="shared" si="167"/>
        <v>10</v>
      </c>
      <c r="BF232" s="19">
        <f t="shared" si="168"/>
        <v>4.0824829046386304</v>
      </c>
      <c r="BG232" s="31">
        <f t="shared" si="169"/>
        <v>-1.7146428199482247</v>
      </c>
      <c r="BH232" s="32">
        <f t="shared" si="160"/>
        <v>4.3205366486849993E-2</v>
      </c>
      <c r="BI232" s="62">
        <f t="shared" si="170"/>
        <v>3.0422535211267605E-2</v>
      </c>
      <c r="BJ232" s="62" t="str">
        <f t="shared" si="171"/>
        <v/>
      </c>
      <c r="BK232" s="73" t="str">
        <f t="shared" si="172"/>
        <v/>
      </c>
      <c r="BM232" s="11">
        <f t="shared" si="161"/>
        <v>-0.44854012443477459</v>
      </c>
    </row>
    <row r="233" spans="1:65">
      <c r="A233" s="30" t="s">
        <v>813</v>
      </c>
      <c r="B233" s="30" t="s">
        <v>814</v>
      </c>
      <c r="C233" s="30" t="s">
        <v>815</v>
      </c>
      <c r="D233" s="30" t="s">
        <v>816</v>
      </c>
      <c r="E233" s="30" t="s">
        <v>570</v>
      </c>
      <c r="F233" s="11" t="str">
        <f t="shared" si="162"/>
        <v>Immune syst</v>
      </c>
      <c r="H233" s="11">
        <f>VLOOKUP($B233,data!$B$3:$Q$15316,'diff expr 0 vs 3 mites'!H$8,FALSE)</f>
        <v>4.4034255839999998</v>
      </c>
      <c r="I233" s="11">
        <f>VLOOKUP($B233,data!$B$3:$Q$15316,'diff expr 0 vs 3 mites'!I$8,FALSE)</f>
        <v>3.9805625359999999</v>
      </c>
      <c r="J233" s="11">
        <f>VLOOKUP($B233,data!$B$3:$Q$15316,'diff expr 0 vs 3 mites'!J$8,FALSE)</f>
        <v>3.8621829380000001</v>
      </c>
      <c r="K233" s="11">
        <f>VLOOKUP($B233,data!$B$3:$Q$15316,'diff expr 0 vs 3 mites'!K$8,FALSE)</f>
        <v>3.5400722089999999</v>
      </c>
      <c r="L233" s="11">
        <f>VLOOKUP($B233,data!$B$3:$Q$15316,'diff expr 0 vs 3 mites'!L$8,FALSE)</f>
        <v>3.441419207</v>
      </c>
      <c r="M233" s="11">
        <f>VLOOKUP($B233,data!$B$3:$Q$15316,'diff expr 0 vs 3 mites'!M$8,FALSE)</f>
        <v>4.5258092980000004</v>
      </c>
      <c r="N233" s="11">
        <f>VLOOKUP($B233,data!$B$3:$Q$15316,'diff expr 0 vs 3 mites'!N$8,FALSE)</f>
        <v>6.0428852979999998</v>
      </c>
      <c r="O233" s="11">
        <f>VLOOKUP($B233,data!$B$3:$Q$15316,'diff expr 0 vs 3 mites'!O$8,FALSE)</f>
        <v>6.280126729</v>
      </c>
      <c r="P233" s="11">
        <f>VLOOKUP($B233,data!$B$3:$Q$15316,'diff expr 0 vs 3 mites'!P$8,FALSE)</f>
        <v>7.3411070440000001</v>
      </c>
      <c r="R233" s="27" t="s">
        <v>27749</v>
      </c>
      <c r="T233" s="2">
        <f t="shared" si="130"/>
        <v>5</v>
      </c>
      <c r="U233" s="2">
        <f t="shared" si="131"/>
        <v>4</v>
      </c>
      <c r="V233" s="2">
        <f t="shared" si="132"/>
        <v>3</v>
      </c>
      <c r="W233" s="2">
        <f t="shared" si="133"/>
        <v>2</v>
      </c>
      <c r="X233" s="2">
        <f t="shared" si="134"/>
        <v>1</v>
      </c>
      <c r="Y233" s="2">
        <f t="shared" si="135"/>
        <v>6</v>
      </c>
      <c r="Z233" s="2">
        <f t="shared" si="136"/>
        <v>7</v>
      </c>
      <c r="AA233" s="2">
        <f t="shared" si="137"/>
        <v>8</v>
      </c>
      <c r="AB233" s="2">
        <f t="shared" si="138"/>
        <v>9</v>
      </c>
      <c r="AC233" s="2"/>
      <c r="AD233" s="2">
        <f t="shared" si="139"/>
        <v>0</v>
      </c>
      <c r="AE233" s="2">
        <f t="shared" si="140"/>
        <v>0</v>
      </c>
      <c r="AF233" s="2">
        <f t="shared" si="141"/>
        <v>0</v>
      </c>
      <c r="AG233" s="2">
        <f t="shared" si="142"/>
        <v>0</v>
      </c>
      <c r="AH233" s="2">
        <f t="shared" si="143"/>
        <v>0</v>
      </c>
      <c r="AI233" s="2">
        <f t="shared" si="144"/>
        <v>0</v>
      </c>
      <c r="AJ233" s="2">
        <f t="shared" si="145"/>
        <v>0</v>
      </c>
      <c r="AK233" s="2">
        <f t="shared" si="146"/>
        <v>0</v>
      </c>
      <c r="AL233" s="2">
        <f t="shared" si="147"/>
        <v>0</v>
      </c>
      <c r="AM233" s="2"/>
      <c r="AN233" s="2">
        <f t="shared" si="148"/>
        <v>5</v>
      </c>
      <c r="AO233" s="2">
        <f t="shared" si="149"/>
        <v>4</v>
      </c>
      <c r="AP233" s="2">
        <f t="shared" si="150"/>
        <v>3</v>
      </c>
      <c r="AQ233" s="2">
        <f t="shared" si="151"/>
        <v>2</v>
      </c>
      <c r="AR233" s="2">
        <f t="shared" si="152"/>
        <v>1</v>
      </c>
      <c r="AS233" s="2">
        <f t="shared" si="153"/>
        <v>6</v>
      </c>
      <c r="AT233" s="2">
        <f t="shared" si="154"/>
        <v>7</v>
      </c>
      <c r="AU233" s="2">
        <f t="shared" si="155"/>
        <v>8</v>
      </c>
      <c r="AV233" s="2">
        <f t="shared" si="156"/>
        <v>9</v>
      </c>
      <c r="AW233" s="2"/>
      <c r="AX233" s="5">
        <f t="shared" si="157"/>
        <v>4</v>
      </c>
      <c r="AY233" s="2">
        <f t="shared" si="158"/>
        <v>5</v>
      </c>
      <c r="AZ233" s="2">
        <f t="shared" si="159"/>
        <v>14</v>
      </c>
      <c r="BA233" s="2">
        <f t="shared" si="163"/>
        <v>31</v>
      </c>
      <c r="BB233" s="2">
        <f t="shared" si="164"/>
        <v>16</v>
      </c>
      <c r="BC233" s="2">
        <f t="shared" si="165"/>
        <v>4</v>
      </c>
      <c r="BD233" s="2">
        <f t="shared" si="166"/>
        <v>4</v>
      </c>
      <c r="BE233" s="19">
        <f t="shared" si="167"/>
        <v>10</v>
      </c>
      <c r="BF233" s="19">
        <f t="shared" si="168"/>
        <v>4.0824829046386304</v>
      </c>
      <c r="BG233" s="31">
        <f t="shared" si="169"/>
        <v>-1.4696938456699067</v>
      </c>
      <c r="BH233" s="32">
        <f t="shared" si="160"/>
        <v>7.0822345147568383E-2</v>
      </c>
      <c r="BI233" s="62">
        <f t="shared" si="170"/>
        <v>3.8873239436619716E-2</v>
      </c>
      <c r="BJ233" s="62" t="str">
        <f t="shared" si="171"/>
        <v/>
      </c>
      <c r="BK233" s="73" t="str">
        <f t="shared" si="172"/>
        <v/>
      </c>
      <c r="BM233" s="11">
        <f t="shared" si="161"/>
        <v>0.1462132618649101</v>
      </c>
    </row>
    <row r="234" spans="1:65">
      <c r="A234" s="30" t="s">
        <v>817</v>
      </c>
      <c r="B234" s="30" t="s">
        <v>818</v>
      </c>
      <c r="C234" s="30" t="s">
        <v>747</v>
      </c>
      <c r="D234" s="30" t="s">
        <v>748</v>
      </c>
      <c r="E234" s="30" t="s">
        <v>570</v>
      </c>
      <c r="F234" s="11" t="str">
        <f t="shared" si="162"/>
        <v>Immune syst</v>
      </c>
      <c r="H234" s="11">
        <f>VLOOKUP($B234,data!$B$3:$Q$15316,'diff expr 0 vs 3 mites'!H$8,FALSE)</f>
        <v>22.13153891</v>
      </c>
      <c r="I234" s="11">
        <f>VLOOKUP($B234,data!$B$3:$Q$15316,'diff expr 0 vs 3 mites'!I$8,FALSE)</f>
        <v>37.329082970000002</v>
      </c>
      <c r="J234" s="11">
        <f>VLOOKUP($B234,data!$B$3:$Q$15316,'diff expr 0 vs 3 mites'!J$8,FALSE)</f>
        <v>24.43825678</v>
      </c>
      <c r="K234" s="11">
        <f>VLOOKUP($B234,data!$B$3:$Q$15316,'diff expr 0 vs 3 mites'!K$8,FALSE)</f>
        <v>46.044378369999997</v>
      </c>
      <c r="L234" s="11">
        <f>VLOOKUP($B234,data!$B$3:$Q$15316,'diff expr 0 vs 3 mites'!L$8,FALSE)</f>
        <v>7.1739677200000003</v>
      </c>
      <c r="M234" s="11">
        <f>VLOOKUP($B234,data!$B$3:$Q$15316,'diff expr 0 vs 3 mites'!M$8,FALSE)</f>
        <v>20.164800670000002</v>
      </c>
      <c r="N234" s="11">
        <f>VLOOKUP($B234,data!$B$3:$Q$15316,'diff expr 0 vs 3 mites'!N$8,FALSE)</f>
        <v>13.690556129999999</v>
      </c>
      <c r="O234" s="11">
        <f>VLOOKUP($B234,data!$B$3:$Q$15316,'diff expr 0 vs 3 mites'!O$8,FALSE)</f>
        <v>19.754494619999999</v>
      </c>
      <c r="P234" s="11">
        <f>VLOOKUP($B234,data!$B$3:$Q$15316,'diff expr 0 vs 3 mites'!P$8,FALSE)</f>
        <v>25.691571239999998</v>
      </c>
      <c r="R234" s="27" t="s">
        <v>27749</v>
      </c>
      <c r="T234" s="2">
        <f t="shared" si="130"/>
        <v>5</v>
      </c>
      <c r="U234" s="2">
        <f t="shared" si="131"/>
        <v>8</v>
      </c>
      <c r="V234" s="2">
        <f t="shared" si="132"/>
        <v>6</v>
      </c>
      <c r="W234" s="2">
        <f t="shared" si="133"/>
        <v>9</v>
      </c>
      <c r="X234" s="2">
        <f t="shared" si="134"/>
        <v>1</v>
      </c>
      <c r="Y234" s="2">
        <f t="shared" si="135"/>
        <v>4</v>
      </c>
      <c r="Z234" s="2">
        <f t="shared" si="136"/>
        <v>2</v>
      </c>
      <c r="AA234" s="2">
        <f t="shared" si="137"/>
        <v>3</v>
      </c>
      <c r="AB234" s="2">
        <f t="shared" si="138"/>
        <v>7</v>
      </c>
      <c r="AC234" s="2"/>
      <c r="AD234" s="2">
        <f t="shared" si="139"/>
        <v>0</v>
      </c>
      <c r="AE234" s="2">
        <f t="shared" si="140"/>
        <v>0</v>
      </c>
      <c r="AF234" s="2">
        <f t="shared" si="141"/>
        <v>0</v>
      </c>
      <c r="AG234" s="2">
        <f t="shared" si="142"/>
        <v>0</v>
      </c>
      <c r="AH234" s="2">
        <f t="shared" si="143"/>
        <v>0</v>
      </c>
      <c r="AI234" s="2">
        <f t="shared" si="144"/>
        <v>0</v>
      </c>
      <c r="AJ234" s="2">
        <f t="shared" si="145"/>
        <v>0</v>
      </c>
      <c r="AK234" s="2">
        <f t="shared" si="146"/>
        <v>0</v>
      </c>
      <c r="AL234" s="2">
        <f t="shared" si="147"/>
        <v>0</v>
      </c>
      <c r="AM234" s="2"/>
      <c r="AN234" s="2">
        <f t="shared" si="148"/>
        <v>5</v>
      </c>
      <c r="AO234" s="2">
        <f t="shared" si="149"/>
        <v>8</v>
      </c>
      <c r="AP234" s="2">
        <f t="shared" si="150"/>
        <v>6</v>
      </c>
      <c r="AQ234" s="2">
        <f t="shared" si="151"/>
        <v>9</v>
      </c>
      <c r="AR234" s="2">
        <f t="shared" si="152"/>
        <v>1</v>
      </c>
      <c r="AS234" s="2">
        <f t="shared" si="153"/>
        <v>4</v>
      </c>
      <c r="AT234" s="2">
        <f t="shared" si="154"/>
        <v>2</v>
      </c>
      <c r="AU234" s="2">
        <f t="shared" si="155"/>
        <v>3</v>
      </c>
      <c r="AV234" s="2">
        <f t="shared" si="156"/>
        <v>7</v>
      </c>
      <c r="AW234" s="2"/>
      <c r="AX234" s="5">
        <f t="shared" si="157"/>
        <v>4</v>
      </c>
      <c r="AY234" s="2">
        <f t="shared" si="158"/>
        <v>5</v>
      </c>
      <c r="AZ234" s="2">
        <f t="shared" si="159"/>
        <v>28</v>
      </c>
      <c r="BA234" s="2">
        <f t="shared" si="163"/>
        <v>17</v>
      </c>
      <c r="BB234" s="2">
        <f t="shared" si="164"/>
        <v>2</v>
      </c>
      <c r="BC234" s="2">
        <f t="shared" si="165"/>
        <v>18</v>
      </c>
      <c r="BD234" s="2">
        <f t="shared" si="166"/>
        <v>2</v>
      </c>
      <c r="BE234" s="19">
        <f t="shared" si="167"/>
        <v>10</v>
      </c>
      <c r="BF234" s="19">
        <f t="shared" si="168"/>
        <v>4.0824829046386304</v>
      </c>
      <c r="BG234" s="31">
        <f t="shared" si="169"/>
        <v>-1.9595917942265424</v>
      </c>
      <c r="BH234" s="32">
        <f t="shared" si="160"/>
        <v>2.5021760624352556E-2</v>
      </c>
      <c r="BI234" s="62">
        <f t="shared" si="170"/>
        <v>2.2253521126760566E-2</v>
      </c>
      <c r="BJ234" s="62" t="str">
        <f t="shared" si="171"/>
        <v/>
      </c>
      <c r="BK234" s="73" t="str">
        <f t="shared" si="172"/>
        <v/>
      </c>
      <c r="BM234" s="11">
        <f t="shared" si="161"/>
        <v>-0.27377122992536118</v>
      </c>
    </row>
    <row r="235" spans="1:65">
      <c r="A235" s="30" t="s">
        <v>819</v>
      </c>
      <c r="B235" s="30" t="s">
        <v>820</v>
      </c>
      <c r="C235" s="30" t="s">
        <v>821</v>
      </c>
      <c r="D235" s="30" t="s">
        <v>822</v>
      </c>
      <c r="E235" s="30" t="s">
        <v>570</v>
      </c>
      <c r="F235" s="11" t="str">
        <f t="shared" si="162"/>
        <v>Immune syst</v>
      </c>
      <c r="H235" s="11">
        <f>VLOOKUP($B235,data!$B$3:$Q$15316,'diff expr 0 vs 3 mites'!H$8,FALSE)</f>
        <v>3.272244959</v>
      </c>
      <c r="I235" s="11">
        <f>VLOOKUP($B235,data!$B$3:$Q$15316,'diff expr 0 vs 3 mites'!I$8,FALSE)</f>
        <v>2.1818377500000001</v>
      </c>
      <c r="J235" s="11">
        <f>VLOOKUP($B235,data!$B$3:$Q$15316,'diff expr 0 vs 3 mites'!J$8,FALSE)</f>
        <v>1.9773719759999999</v>
      </c>
      <c r="K235" s="11">
        <f>VLOOKUP($B235,data!$B$3:$Q$15316,'diff expr 0 vs 3 mites'!K$8,FALSE)</f>
        <v>2.6349740430000002</v>
      </c>
      <c r="L235" s="11">
        <f>VLOOKUP($B235,data!$B$3:$Q$15316,'diff expr 0 vs 3 mites'!L$8,FALSE)</f>
        <v>4.2178604179999999</v>
      </c>
      <c r="M235" s="11">
        <f>VLOOKUP($B235,data!$B$3:$Q$15316,'diff expr 0 vs 3 mites'!M$8,FALSE)</f>
        <v>2.227137419</v>
      </c>
      <c r="N235" s="11">
        <f>VLOOKUP($B235,data!$B$3:$Q$15316,'diff expr 0 vs 3 mites'!N$8,FALSE)</f>
        <v>9.8691358489999992</v>
      </c>
      <c r="O235" s="11">
        <f>VLOOKUP($B235,data!$B$3:$Q$15316,'diff expr 0 vs 3 mites'!O$8,FALSE)</f>
        <v>4.1574777660000004</v>
      </c>
      <c r="P235" s="11">
        <f>VLOOKUP($B235,data!$B$3:$Q$15316,'diff expr 0 vs 3 mites'!P$8,FALSE)</f>
        <v>6.293789437</v>
      </c>
      <c r="R235" s="27" t="s">
        <v>27749</v>
      </c>
      <c r="T235" s="2">
        <f t="shared" si="130"/>
        <v>5</v>
      </c>
      <c r="U235" s="2">
        <f t="shared" si="131"/>
        <v>2</v>
      </c>
      <c r="V235" s="2">
        <f t="shared" si="132"/>
        <v>1</v>
      </c>
      <c r="W235" s="2">
        <f t="shared" si="133"/>
        <v>4</v>
      </c>
      <c r="X235" s="2">
        <f t="shared" si="134"/>
        <v>7</v>
      </c>
      <c r="Y235" s="2">
        <f t="shared" si="135"/>
        <v>3</v>
      </c>
      <c r="Z235" s="2">
        <f t="shared" si="136"/>
        <v>9</v>
      </c>
      <c r="AA235" s="2">
        <f t="shared" si="137"/>
        <v>6</v>
      </c>
      <c r="AB235" s="2">
        <f t="shared" si="138"/>
        <v>8</v>
      </c>
      <c r="AC235" s="2"/>
      <c r="AD235" s="2">
        <f t="shared" si="139"/>
        <v>0</v>
      </c>
      <c r="AE235" s="2">
        <f t="shared" si="140"/>
        <v>0</v>
      </c>
      <c r="AF235" s="2">
        <f t="shared" si="141"/>
        <v>0</v>
      </c>
      <c r="AG235" s="2">
        <f t="shared" si="142"/>
        <v>0</v>
      </c>
      <c r="AH235" s="2">
        <f t="shared" si="143"/>
        <v>0</v>
      </c>
      <c r="AI235" s="2">
        <f t="shared" si="144"/>
        <v>0</v>
      </c>
      <c r="AJ235" s="2">
        <f t="shared" si="145"/>
        <v>0</v>
      </c>
      <c r="AK235" s="2">
        <f t="shared" si="146"/>
        <v>0</v>
      </c>
      <c r="AL235" s="2">
        <f t="shared" si="147"/>
        <v>0</v>
      </c>
      <c r="AM235" s="2"/>
      <c r="AN235" s="2">
        <f t="shared" si="148"/>
        <v>5</v>
      </c>
      <c r="AO235" s="2">
        <f t="shared" si="149"/>
        <v>2</v>
      </c>
      <c r="AP235" s="2">
        <f t="shared" si="150"/>
        <v>1</v>
      </c>
      <c r="AQ235" s="2">
        <f t="shared" si="151"/>
        <v>4</v>
      </c>
      <c r="AR235" s="2">
        <f t="shared" si="152"/>
        <v>7</v>
      </c>
      <c r="AS235" s="2">
        <f t="shared" si="153"/>
        <v>3</v>
      </c>
      <c r="AT235" s="2">
        <f t="shared" si="154"/>
        <v>9</v>
      </c>
      <c r="AU235" s="2">
        <f t="shared" si="155"/>
        <v>6</v>
      </c>
      <c r="AV235" s="2">
        <f t="shared" si="156"/>
        <v>8</v>
      </c>
      <c r="AW235" s="2"/>
      <c r="AX235" s="5">
        <f t="shared" si="157"/>
        <v>4</v>
      </c>
      <c r="AY235" s="2">
        <f t="shared" si="158"/>
        <v>5</v>
      </c>
      <c r="AZ235" s="2">
        <f t="shared" si="159"/>
        <v>12</v>
      </c>
      <c r="BA235" s="2">
        <f t="shared" si="163"/>
        <v>33</v>
      </c>
      <c r="BB235" s="2">
        <f t="shared" si="164"/>
        <v>18</v>
      </c>
      <c r="BC235" s="2">
        <f t="shared" si="165"/>
        <v>2</v>
      </c>
      <c r="BD235" s="2">
        <f t="shared" si="166"/>
        <v>2</v>
      </c>
      <c r="BE235" s="19">
        <f t="shared" si="167"/>
        <v>10</v>
      </c>
      <c r="BF235" s="19">
        <f t="shared" si="168"/>
        <v>4.0824829046386304</v>
      </c>
      <c r="BG235" s="31">
        <f t="shared" si="169"/>
        <v>-1.9595917942265424</v>
      </c>
      <c r="BH235" s="32">
        <f t="shared" si="160"/>
        <v>2.5021760624352556E-2</v>
      </c>
      <c r="BI235" s="62">
        <f t="shared" si="170"/>
        <v>2.2253521126760566E-2</v>
      </c>
      <c r="BJ235" s="62" t="str">
        <f t="shared" si="171"/>
        <v/>
      </c>
      <c r="BK235" s="73" t="str">
        <f t="shared" si="172"/>
        <v/>
      </c>
      <c r="BM235" s="11">
        <f t="shared" si="161"/>
        <v>0.32778831656610091</v>
      </c>
    </row>
    <row r="236" spans="1:65">
      <c r="A236" s="30" t="s">
        <v>823</v>
      </c>
      <c r="B236" s="30" t="s">
        <v>824</v>
      </c>
      <c r="C236" s="30" t="s">
        <v>825</v>
      </c>
      <c r="D236" s="30" t="s">
        <v>826</v>
      </c>
      <c r="E236" s="30" t="s">
        <v>570</v>
      </c>
      <c r="F236" s="11" t="str">
        <f t="shared" si="162"/>
        <v>Immune syst</v>
      </c>
      <c r="H236" s="11">
        <f>VLOOKUP($B236,data!$B$3:$Q$15316,'diff expr 0 vs 3 mites'!H$8,FALSE)</f>
        <v>2.1601248829999999</v>
      </c>
      <c r="I236" s="11">
        <f>VLOOKUP($B236,data!$B$3:$Q$15316,'diff expr 0 vs 3 mites'!I$8,FALSE)</f>
        <v>1.952687066</v>
      </c>
      <c r="J236" s="11">
        <f>VLOOKUP($B236,data!$B$3:$Q$15316,'diff expr 0 vs 3 mites'!J$8,FALSE)</f>
        <v>2.108019767</v>
      </c>
      <c r="K236" s="11">
        <f>VLOOKUP($B236,data!$B$3:$Q$15316,'diff expr 0 vs 3 mites'!K$8,FALSE)</f>
        <v>1.114264648</v>
      </c>
      <c r="L236" s="11">
        <f>VLOOKUP($B236,data!$B$3:$Q$15316,'diff expr 0 vs 3 mites'!L$8,FALSE)</f>
        <v>1.651507152</v>
      </c>
      <c r="M236" s="11">
        <f>VLOOKUP($B236,data!$B$3:$Q$15316,'diff expr 0 vs 3 mites'!M$8,FALSE)</f>
        <v>2.9342890810000002</v>
      </c>
      <c r="N236" s="11">
        <f>VLOOKUP($B236,data!$B$3:$Q$15316,'diff expr 0 vs 3 mites'!N$8,FALSE)</f>
        <v>3.4937229109999999</v>
      </c>
      <c r="O236" s="11">
        <f>VLOOKUP($B236,data!$B$3:$Q$15316,'diff expr 0 vs 3 mites'!O$8,FALSE)</f>
        <v>2.517094089</v>
      </c>
      <c r="P236" s="11">
        <f>VLOOKUP($B236,data!$B$3:$Q$15316,'diff expr 0 vs 3 mites'!P$8,FALSE)</f>
        <v>1.8728977019999999</v>
      </c>
      <c r="R236" s="27" t="s">
        <v>27749</v>
      </c>
      <c r="T236" s="2">
        <f t="shared" si="130"/>
        <v>6</v>
      </c>
      <c r="U236" s="2">
        <f t="shared" si="131"/>
        <v>4</v>
      </c>
      <c r="V236" s="2">
        <f t="shared" si="132"/>
        <v>5</v>
      </c>
      <c r="W236" s="2">
        <f t="shared" si="133"/>
        <v>1</v>
      </c>
      <c r="X236" s="2">
        <f t="shared" si="134"/>
        <v>2</v>
      </c>
      <c r="Y236" s="2">
        <f t="shared" si="135"/>
        <v>8</v>
      </c>
      <c r="Z236" s="2">
        <f t="shared" si="136"/>
        <v>9</v>
      </c>
      <c r="AA236" s="2">
        <f t="shared" si="137"/>
        <v>7</v>
      </c>
      <c r="AB236" s="2">
        <f t="shared" si="138"/>
        <v>3</v>
      </c>
      <c r="AC236" s="2"/>
      <c r="AD236" s="2">
        <f t="shared" si="139"/>
        <v>0</v>
      </c>
      <c r="AE236" s="2">
        <f t="shared" si="140"/>
        <v>0</v>
      </c>
      <c r="AF236" s="2">
        <f t="shared" si="141"/>
        <v>0</v>
      </c>
      <c r="AG236" s="2">
        <f t="shared" si="142"/>
        <v>0</v>
      </c>
      <c r="AH236" s="2">
        <f t="shared" si="143"/>
        <v>0</v>
      </c>
      <c r="AI236" s="2">
        <f t="shared" si="144"/>
        <v>0</v>
      </c>
      <c r="AJ236" s="2">
        <f t="shared" si="145"/>
        <v>0</v>
      </c>
      <c r="AK236" s="2">
        <f t="shared" si="146"/>
        <v>0</v>
      </c>
      <c r="AL236" s="2">
        <f t="shared" si="147"/>
        <v>0</v>
      </c>
      <c r="AM236" s="2"/>
      <c r="AN236" s="2">
        <f t="shared" si="148"/>
        <v>6</v>
      </c>
      <c r="AO236" s="2">
        <f t="shared" si="149"/>
        <v>4</v>
      </c>
      <c r="AP236" s="2">
        <f t="shared" si="150"/>
        <v>5</v>
      </c>
      <c r="AQ236" s="2">
        <f t="shared" si="151"/>
        <v>1</v>
      </c>
      <c r="AR236" s="2">
        <f t="shared" si="152"/>
        <v>2</v>
      </c>
      <c r="AS236" s="2">
        <f t="shared" si="153"/>
        <v>8</v>
      </c>
      <c r="AT236" s="2">
        <f t="shared" si="154"/>
        <v>9</v>
      </c>
      <c r="AU236" s="2">
        <f t="shared" si="155"/>
        <v>7</v>
      </c>
      <c r="AV236" s="2">
        <f t="shared" si="156"/>
        <v>3</v>
      </c>
      <c r="AW236" s="2"/>
      <c r="AX236" s="5">
        <f t="shared" si="157"/>
        <v>4</v>
      </c>
      <c r="AY236" s="2">
        <f t="shared" si="158"/>
        <v>5</v>
      </c>
      <c r="AZ236" s="2">
        <f t="shared" si="159"/>
        <v>16</v>
      </c>
      <c r="BA236" s="2">
        <f t="shared" si="163"/>
        <v>29</v>
      </c>
      <c r="BB236" s="2">
        <f t="shared" si="164"/>
        <v>14</v>
      </c>
      <c r="BC236" s="2">
        <f t="shared" si="165"/>
        <v>6</v>
      </c>
      <c r="BD236" s="2">
        <f t="shared" si="166"/>
        <v>6</v>
      </c>
      <c r="BE236" s="19">
        <f t="shared" si="167"/>
        <v>10</v>
      </c>
      <c r="BF236" s="19">
        <f t="shared" si="168"/>
        <v>4.0824829046386304</v>
      </c>
      <c r="BG236" s="31">
        <f t="shared" si="169"/>
        <v>-0.9797958971132712</v>
      </c>
      <c r="BH236" s="32">
        <f t="shared" si="160"/>
        <v>0.16359343889515282</v>
      </c>
      <c r="BI236" s="62">
        <f t="shared" si="170"/>
        <v>5.9718309859154932E-2</v>
      </c>
      <c r="BJ236" s="62" t="str">
        <f t="shared" si="171"/>
        <v/>
      </c>
      <c r="BK236" s="73" t="str">
        <f t="shared" si="172"/>
        <v/>
      </c>
      <c r="BM236" s="11">
        <f t="shared" si="161"/>
        <v>0.13353358368795606</v>
      </c>
    </row>
    <row r="237" spans="1:65">
      <c r="A237" s="30" t="s">
        <v>827</v>
      </c>
      <c r="B237" s="30" t="s">
        <v>828</v>
      </c>
      <c r="C237" s="30" t="s">
        <v>829</v>
      </c>
      <c r="D237" s="30" t="s">
        <v>830</v>
      </c>
      <c r="E237" s="30" t="s">
        <v>570</v>
      </c>
      <c r="F237" s="11" t="str">
        <f t="shared" si="162"/>
        <v>Immune syst</v>
      </c>
      <c r="H237" s="11">
        <f>VLOOKUP($B237,data!$B$3:$Q$15316,'diff expr 0 vs 3 mites'!H$8,FALSE)</f>
        <v>1.7445764619999999</v>
      </c>
      <c r="I237" s="11">
        <f>VLOOKUP($B237,data!$B$3:$Q$15316,'diff expr 0 vs 3 mites'!I$8,FALSE)</f>
        <v>0.39426098900000001</v>
      </c>
      <c r="J237" s="11">
        <f>VLOOKUP($B237,data!$B$3:$Q$15316,'diff expr 0 vs 3 mites'!J$8,FALSE)</f>
        <v>0.78819209800000001</v>
      </c>
      <c r="K237" s="11">
        <f>VLOOKUP($B237,data!$B$3:$Q$15316,'diff expr 0 vs 3 mites'!K$8,FALSE)</f>
        <v>0.31996831199999998</v>
      </c>
      <c r="L237" s="11">
        <f>VLOOKUP($B237,data!$B$3:$Q$15316,'diff expr 0 vs 3 mites'!L$8,FALSE)</f>
        <v>4.4460091589999999</v>
      </c>
      <c r="M237" s="11">
        <f>VLOOKUP($B237,data!$B$3:$Q$15316,'diff expr 0 vs 3 mites'!M$8,FALSE)</f>
        <v>0.79945493099999998</v>
      </c>
      <c r="N237" s="11">
        <f>VLOOKUP($B237,data!$B$3:$Q$15316,'diff expr 0 vs 3 mites'!N$8,FALSE)</f>
        <v>3.3346501239999999</v>
      </c>
      <c r="O237" s="11">
        <f>VLOOKUP($B237,data!$B$3:$Q$15316,'diff expr 0 vs 3 mites'!O$8,FALSE)</f>
        <v>1.111999805</v>
      </c>
      <c r="P237" s="11">
        <f>VLOOKUP($B237,data!$B$3:$Q$15316,'diff expr 0 vs 3 mites'!P$8,FALSE)</f>
        <v>0.79610729700000005</v>
      </c>
      <c r="R237" s="27" t="s">
        <v>27749</v>
      </c>
      <c r="T237" s="2">
        <f t="shared" si="130"/>
        <v>7</v>
      </c>
      <c r="U237" s="2">
        <f t="shared" si="131"/>
        <v>2</v>
      </c>
      <c r="V237" s="2">
        <f t="shared" si="132"/>
        <v>3</v>
      </c>
      <c r="W237" s="2">
        <f t="shared" si="133"/>
        <v>1</v>
      </c>
      <c r="X237" s="2">
        <f t="shared" si="134"/>
        <v>9</v>
      </c>
      <c r="Y237" s="2">
        <f t="shared" si="135"/>
        <v>5</v>
      </c>
      <c r="Z237" s="2">
        <f t="shared" si="136"/>
        <v>8</v>
      </c>
      <c r="AA237" s="2">
        <f t="shared" si="137"/>
        <v>6</v>
      </c>
      <c r="AB237" s="2">
        <f t="shared" si="138"/>
        <v>4</v>
      </c>
      <c r="AC237" s="2"/>
      <c r="AD237" s="2">
        <f t="shared" si="139"/>
        <v>0</v>
      </c>
      <c r="AE237" s="2">
        <f t="shared" si="140"/>
        <v>0</v>
      </c>
      <c r="AF237" s="2">
        <f t="shared" si="141"/>
        <v>0</v>
      </c>
      <c r="AG237" s="2">
        <f t="shared" si="142"/>
        <v>0</v>
      </c>
      <c r="AH237" s="2">
        <f t="shared" si="143"/>
        <v>0</v>
      </c>
      <c r="AI237" s="2">
        <f t="shared" si="144"/>
        <v>0</v>
      </c>
      <c r="AJ237" s="2">
        <f t="shared" si="145"/>
        <v>0</v>
      </c>
      <c r="AK237" s="2">
        <f t="shared" si="146"/>
        <v>0</v>
      </c>
      <c r="AL237" s="2">
        <f t="shared" si="147"/>
        <v>0</v>
      </c>
      <c r="AM237" s="2"/>
      <c r="AN237" s="2">
        <f t="shared" si="148"/>
        <v>7</v>
      </c>
      <c r="AO237" s="2">
        <f t="shared" si="149"/>
        <v>2</v>
      </c>
      <c r="AP237" s="2">
        <f t="shared" si="150"/>
        <v>3</v>
      </c>
      <c r="AQ237" s="2">
        <f t="shared" si="151"/>
        <v>1</v>
      </c>
      <c r="AR237" s="2">
        <f t="shared" si="152"/>
        <v>9</v>
      </c>
      <c r="AS237" s="2">
        <f t="shared" si="153"/>
        <v>5</v>
      </c>
      <c r="AT237" s="2">
        <f t="shared" si="154"/>
        <v>8</v>
      </c>
      <c r="AU237" s="2">
        <f t="shared" si="155"/>
        <v>6</v>
      </c>
      <c r="AV237" s="2">
        <f t="shared" si="156"/>
        <v>4</v>
      </c>
      <c r="AW237" s="2"/>
      <c r="AX237" s="5">
        <f t="shared" si="157"/>
        <v>4</v>
      </c>
      <c r="AY237" s="2">
        <f t="shared" si="158"/>
        <v>5</v>
      </c>
      <c r="AZ237" s="2">
        <f t="shared" si="159"/>
        <v>13</v>
      </c>
      <c r="BA237" s="2">
        <f t="shared" si="163"/>
        <v>32</v>
      </c>
      <c r="BB237" s="2">
        <f t="shared" si="164"/>
        <v>17</v>
      </c>
      <c r="BC237" s="2">
        <f t="shared" si="165"/>
        <v>3</v>
      </c>
      <c r="BD237" s="2">
        <f t="shared" si="166"/>
        <v>3</v>
      </c>
      <c r="BE237" s="19">
        <f t="shared" si="167"/>
        <v>10</v>
      </c>
      <c r="BF237" s="19">
        <f t="shared" si="168"/>
        <v>4.0824829046386304</v>
      </c>
      <c r="BG237" s="31">
        <f t="shared" si="169"/>
        <v>-1.7146428199482247</v>
      </c>
      <c r="BH237" s="32">
        <f t="shared" si="160"/>
        <v>4.3205366486849993E-2</v>
      </c>
      <c r="BI237" s="62">
        <f t="shared" si="170"/>
        <v>3.0422535211267605E-2</v>
      </c>
      <c r="BJ237" s="62" t="str">
        <f t="shared" si="171"/>
        <v/>
      </c>
      <c r="BK237" s="73" t="str">
        <f t="shared" si="172"/>
        <v/>
      </c>
      <c r="BM237" s="11">
        <f t="shared" si="161"/>
        <v>0.41230982745666084</v>
      </c>
    </row>
    <row r="238" spans="1:65">
      <c r="A238" s="30" t="s">
        <v>831</v>
      </c>
      <c r="B238" s="30" t="s">
        <v>832</v>
      </c>
      <c r="C238" s="30" t="s">
        <v>782</v>
      </c>
      <c r="D238" s="30" t="s">
        <v>783</v>
      </c>
      <c r="E238" s="30" t="s">
        <v>570</v>
      </c>
      <c r="F238" s="11" t="str">
        <f t="shared" si="162"/>
        <v>Immune syst</v>
      </c>
      <c r="H238" s="11">
        <f>VLOOKUP($B238,data!$B$3:$Q$15316,'diff expr 0 vs 3 mites'!H$8,FALSE)</f>
        <v>4.1085067830000002</v>
      </c>
      <c r="I238" s="11">
        <f>VLOOKUP($B238,data!$B$3:$Q$15316,'diff expr 0 vs 3 mites'!I$8,FALSE)</f>
        <v>3.6994572520000002</v>
      </c>
      <c r="J238" s="11">
        <f>VLOOKUP($B238,data!$B$3:$Q$15316,'diff expr 0 vs 3 mites'!J$8,FALSE)</f>
        <v>3.3358666189999999</v>
      </c>
      <c r="K238" s="11">
        <f>VLOOKUP($B238,data!$B$3:$Q$15316,'diff expr 0 vs 3 mites'!K$8,FALSE)</f>
        <v>7.7203260330000001</v>
      </c>
      <c r="L238" s="11">
        <f>VLOOKUP($B238,data!$B$3:$Q$15316,'diff expr 0 vs 3 mites'!L$8,FALSE)</f>
        <v>5.7213399340000004</v>
      </c>
      <c r="M238" s="11">
        <f>VLOOKUP($B238,data!$B$3:$Q$15316,'diff expr 0 vs 3 mites'!M$8,FALSE)</f>
        <v>4.2865721969999999</v>
      </c>
      <c r="N238" s="11">
        <f>VLOOKUP($B238,data!$B$3:$Q$15316,'diff expr 0 vs 3 mites'!N$8,FALSE)</f>
        <v>5.8682930569999998</v>
      </c>
      <c r="O238" s="11">
        <f>VLOOKUP($B238,data!$B$3:$Q$15316,'diff expr 0 vs 3 mites'!O$8,FALSE)</f>
        <v>4.1736776960000004</v>
      </c>
      <c r="P238" s="11">
        <f>VLOOKUP($B238,data!$B$3:$Q$15316,'diff expr 0 vs 3 mites'!P$8,FALSE)</f>
        <v>7.96809557</v>
      </c>
      <c r="R238" s="27" t="s">
        <v>27749</v>
      </c>
      <c r="T238" s="2">
        <f t="shared" si="130"/>
        <v>3</v>
      </c>
      <c r="U238" s="2">
        <f t="shared" si="131"/>
        <v>2</v>
      </c>
      <c r="V238" s="2">
        <f t="shared" si="132"/>
        <v>1</v>
      </c>
      <c r="W238" s="2">
        <f t="shared" si="133"/>
        <v>8</v>
      </c>
      <c r="X238" s="2">
        <f t="shared" si="134"/>
        <v>6</v>
      </c>
      <c r="Y238" s="2">
        <f t="shared" si="135"/>
        <v>5</v>
      </c>
      <c r="Z238" s="2">
        <f t="shared" si="136"/>
        <v>7</v>
      </c>
      <c r="AA238" s="2">
        <f t="shared" si="137"/>
        <v>4</v>
      </c>
      <c r="AB238" s="2">
        <f t="shared" si="138"/>
        <v>9</v>
      </c>
      <c r="AC238" s="2"/>
      <c r="AD238" s="2">
        <f t="shared" si="139"/>
        <v>0</v>
      </c>
      <c r="AE238" s="2">
        <f t="shared" si="140"/>
        <v>0</v>
      </c>
      <c r="AF238" s="2">
        <f t="shared" si="141"/>
        <v>0</v>
      </c>
      <c r="AG238" s="2">
        <f t="shared" si="142"/>
        <v>0</v>
      </c>
      <c r="AH238" s="2">
        <f t="shared" si="143"/>
        <v>0</v>
      </c>
      <c r="AI238" s="2">
        <f t="shared" si="144"/>
        <v>0</v>
      </c>
      <c r="AJ238" s="2">
        <f t="shared" si="145"/>
        <v>0</v>
      </c>
      <c r="AK238" s="2">
        <f t="shared" si="146"/>
        <v>0</v>
      </c>
      <c r="AL238" s="2">
        <f t="shared" si="147"/>
        <v>0</v>
      </c>
      <c r="AM238" s="2"/>
      <c r="AN238" s="2">
        <f t="shared" si="148"/>
        <v>3</v>
      </c>
      <c r="AO238" s="2">
        <f t="shared" si="149"/>
        <v>2</v>
      </c>
      <c r="AP238" s="2">
        <f t="shared" si="150"/>
        <v>1</v>
      </c>
      <c r="AQ238" s="2">
        <f t="shared" si="151"/>
        <v>8</v>
      </c>
      <c r="AR238" s="2">
        <f t="shared" si="152"/>
        <v>6</v>
      </c>
      <c r="AS238" s="2">
        <f t="shared" si="153"/>
        <v>5</v>
      </c>
      <c r="AT238" s="2">
        <f t="shared" si="154"/>
        <v>7</v>
      </c>
      <c r="AU238" s="2">
        <f t="shared" si="155"/>
        <v>4</v>
      </c>
      <c r="AV238" s="2">
        <f t="shared" si="156"/>
        <v>9</v>
      </c>
      <c r="AW238" s="2"/>
      <c r="AX238" s="5">
        <f t="shared" si="157"/>
        <v>4</v>
      </c>
      <c r="AY238" s="2">
        <f t="shared" si="158"/>
        <v>5</v>
      </c>
      <c r="AZ238" s="2">
        <f t="shared" si="159"/>
        <v>14</v>
      </c>
      <c r="BA238" s="2">
        <f t="shared" si="163"/>
        <v>31</v>
      </c>
      <c r="BB238" s="2">
        <f t="shared" si="164"/>
        <v>16</v>
      </c>
      <c r="BC238" s="2">
        <f t="shared" si="165"/>
        <v>4</v>
      </c>
      <c r="BD238" s="2">
        <f t="shared" si="166"/>
        <v>4</v>
      </c>
      <c r="BE238" s="19">
        <f t="shared" si="167"/>
        <v>10</v>
      </c>
      <c r="BF238" s="19">
        <f t="shared" si="168"/>
        <v>4.0824829046386304</v>
      </c>
      <c r="BG238" s="31">
        <f t="shared" si="169"/>
        <v>-1.4696938456699067</v>
      </c>
      <c r="BH238" s="32">
        <f t="shared" si="160"/>
        <v>7.0822345147568383E-2</v>
      </c>
      <c r="BI238" s="62">
        <f t="shared" si="170"/>
        <v>3.8873239436619716E-2</v>
      </c>
      <c r="BJ238" s="62" t="str">
        <f t="shared" si="171"/>
        <v/>
      </c>
      <c r="BK238" s="73" t="str">
        <f t="shared" si="172"/>
        <v/>
      </c>
      <c r="BM238" s="11">
        <f t="shared" si="161"/>
        <v>7.4889388921717953E-2</v>
      </c>
    </row>
    <row r="239" spans="1:65">
      <c r="A239" s="30" t="s">
        <v>833</v>
      </c>
      <c r="B239" s="30" t="s">
        <v>834</v>
      </c>
      <c r="C239" s="30" t="s">
        <v>835</v>
      </c>
      <c r="D239" s="30" t="s">
        <v>836</v>
      </c>
      <c r="E239" s="30" t="s">
        <v>570</v>
      </c>
      <c r="F239" s="11" t="str">
        <f t="shared" si="162"/>
        <v>Immune syst</v>
      </c>
      <c r="H239" s="11">
        <f>VLOOKUP($B239,data!$B$3:$Q$15316,'diff expr 0 vs 3 mites'!H$8,FALSE)</f>
        <v>2.0453960229999999</v>
      </c>
      <c r="I239" s="11">
        <f>VLOOKUP($B239,data!$B$3:$Q$15316,'diff expr 0 vs 3 mites'!I$8,FALSE)</f>
        <v>2.076795889</v>
      </c>
      <c r="J239" s="11">
        <f>VLOOKUP($B239,data!$B$3:$Q$15316,'diff expr 0 vs 3 mites'!J$8,FALSE)</f>
        <v>0.68225062199999997</v>
      </c>
      <c r="K239" s="11">
        <f>VLOOKUP($B239,data!$B$3:$Q$15316,'diff expr 0 vs 3 mites'!K$8,FALSE)</f>
        <v>0.97938559999999997</v>
      </c>
      <c r="L239" s="11">
        <f>VLOOKUP($B239,data!$B$3:$Q$15316,'diff expr 0 vs 3 mites'!L$8,FALSE)</f>
        <v>5.0637076529999998</v>
      </c>
      <c r="M239" s="11">
        <f>VLOOKUP($B239,data!$B$3:$Q$15316,'diff expr 0 vs 3 mites'!M$8,FALSE)</f>
        <v>1.3170105329999999</v>
      </c>
      <c r="N239" s="11">
        <f>VLOOKUP($B239,data!$B$3:$Q$15316,'diff expr 0 vs 3 mites'!N$8,FALSE)</f>
        <v>2.629345775</v>
      </c>
      <c r="O239" s="11">
        <f>VLOOKUP($B239,data!$B$3:$Q$15316,'diff expr 0 vs 3 mites'!O$8,FALSE)</f>
        <v>0.69261366000000002</v>
      </c>
      <c r="P239" s="11">
        <f>VLOOKUP($B239,data!$B$3:$Q$15316,'diff expr 0 vs 3 mites'!P$8,FALSE)</f>
        <v>1.269398298</v>
      </c>
      <c r="R239" s="27" t="s">
        <v>27749</v>
      </c>
      <c r="T239" s="2">
        <f t="shared" si="130"/>
        <v>6</v>
      </c>
      <c r="U239" s="2">
        <f t="shared" si="131"/>
        <v>7</v>
      </c>
      <c r="V239" s="2">
        <f t="shared" si="132"/>
        <v>1</v>
      </c>
      <c r="W239" s="2">
        <f t="shared" si="133"/>
        <v>3</v>
      </c>
      <c r="X239" s="2">
        <f t="shared" si="134"/>
        <v>9</v>
      </c>
      <c r="Y239" s="2">
        <f t="shared" si="135"/>
        <v>5</v>
      </c>
      <c r="Z239" s="2">
        <f t="shared" si="136"/>
        <v>8</v>
      </c>
      <c r="AA239" s="2">
        <f t="shared" si="137"/>
        <v>2</v>
      </c>
      <c r="AB239" s="2">
        <f t="shared" si="138"/>
        <v>4</v>
      </c>
      <c r="AC239" s="2"/>
      <c r="AD239" s="2">
        <f t="shared" si="139"/>
        <v>0</v>
      </c>
      <c r="AE239" s="2">
        <f t="shared" si="140"/>
        <v>0</v>
      </c>
      <c r="AF239" s="2">
        <f t="shared" si="141"/>
        <v>0</v>
      </c>
      <c r="AG239" s="2">
        <f t="shared" si="142"/>
        <v>0</v>
      </c>
      <c r="AH239" s="2">
        <f t="shared" si="143"/>
        <v>0</v>
      </c>
      <c r="AI239" s="2">
        <f t="shared" si="144"/>
        <v>0</v>
      </c>
      <c r="AJ239" s="2">
        <f t="shared" si="145"/>
        <v>0</v>
      </c>
      <c r="AK239" s="2">
        <f t="shared" si="146"/>
        <v>0</v>
      </c>
      <c r="AL239" s="2">
        <f t="shared" si="147"/>
        <v>0</v>
      </c>
      <c r="AM239" s="2"/>
      <c r="AN239" s="2">
        <f t="shared" si="148"/>
        <v>6</v>
      </c>
      <c r="AO239" s="2">
        <f t="shared" si="149"/>
        <v>7</v>
      </c>
      <c r="AP239" s="2">
        <f t="shared" si="150"/>
        <v>1</v>
      </c>
      <c r="AQ239" s="2">
        <f t="shared" si="151"/>
        <v>3</v>
      </c>
      <c r="AR239" s="2">
        <f t="shared" si="152"/>
        <v>9</v>
      </c>
      <c r="AS239" s="2">
        <f t="shared" si="153"/>
        <v>5</v>
      </c>
      <c r="AT239" s="2">
        <f t="shared" si="154"/>
        <v>8</v>
      </c>
      <c r="AU239" s="2">
        <f t="shared" si="155"/>
        <v>2</v>
      </c>
      <c r="AV239" s="2">
        <f t="shared" si="156"/>
        <v>4</v>
      </c>
      <c r="AW239" s="2"/>
      <c r="AX239" s="5">
        <f t="shared" si="157"/>
        <v>4</v>
      </c>
      <c r="AY239" s="2">
        <f t="shared" si="158"/>
        <v>5</v>
      </c>
      <c r="AZ239" s="2">
        <f t="shared" si="159"/>
        <v>17</v>
      </c>
      <c r="BA239" s="2">
        <f t="shared" si="163"/>
        <v>28</v>
      </c>
      <c r="BB239" s="2">
        <f t="shared" si="164"/>
        <v>13</v>
      </c>
      <c r="BC239" s="2">
        <f t="shared" si="165"/>
        <v>7</v>
      </c>
      <c r="BD239" s="2">
        <f t="shared" si="166"/>
        <v>7</v>
      </c>
      <c r="BE239" s="19">
        <f t="shared" si="167"/>
        <v>10</v>
      </c>
      <c r="BF239" s="19">
        <f t="shared" si="168"/>
        <v>4.0824829046386304</v>
      </c>
      <c r="BG239" s="31">
        <f t="shared" si="169"/>
        <v>-0.73484692283495334</v>
      </c>
      <c r="BH239" s="32">
        <f t="shared" si="160"/>
        <v>0.23121636322523817</v>
      </c>
      <c r="BI239" s="62">
        <f t="shared" si="170"/>
        <v>6.8450704225352113E-2</v>
      </c>
      <c r="BJ239" s="62" t="str">
        <f t="shared" si="171"/>
        <v/>
      </c>
      <c r="BK239" s="73" t="str">
        <f t="shared" si="172"/>
        <v/>
      </c>
      <c r="BM239" s="11">
        <f t="shared" si="161"/>
        <v>0.181163411493588</v>
      </c>
    </row>
    <row r="240" spans="1:65">
      <c r="A240" s="30" t="s">
        <v>837</v>
      </c>
      <c r="B240" s="30" t="s">
        <v>838</v>
      </c>
      <c r="C240" s="30" t="s">
        <v>839</v>
      </c>
      <c r="D240" s="30" t="s">
        <v>840</v>
      </c>
      <c r="E240" s="30" t="s">
        <v>570</v>
      </c>
      <c r="F240" s="11" t="str">
        <f t="shared" si="162"/>
        <v>Immune syst</v>
      </c>
      <c r="H240" s="11">
        <f>VLOOKUP($B240,data!$B$3:$Q$15316,'diff expr 0 vs 3 mites'!H$8,FALSE)</f>
        <v>10.051225820000001</v>
      </c>
      <c r="I240" s="11">
        <f>VLOOKUP($B240,data!$B$3:$Q$15316,'diff expr 0 vs 3 mites'!I$8,FALSE)</f>
        <v>7.6130336029999999</v>
      </c>
      <c r="J240" s="11">
        <f>VLOOKUP($B240,data!$B$3:$Q$15316,'diff expr 0 vs 3 mites'!J$8,FALSE)</f>
        <v>5.0903469680000004</v>
      </c>
      <c r="K240" s="11">
        <f>VLOOKUP($B240,data!$B$3:$Q$15316,'diff expr 0 vs 3 mites'!K$8,FALSE)</f>
        <v>8.3558217480000003</v>
      </c>
      <c r="L240" s="11">
        <f>VLOOKUP($B240,data!$B$3:$Q$15316,'diff expr 0 vs 3 mites'!L$8,FALSE)</f>
        <v>157.01385329999999</v>
      </c>
      <c r="M240" s="11">
        <f>VLOOKUP($B240,data!$B$3:$Q$15316,'diff expr 0 vs 3 mites'!M$8,FALSE)</f>
        <v>9.14008501</v>
      </c>
      <c r="N240" s="11">
        <f>VLOOKUP($B240,data!$B$3:$Q$15316,'diff expr 0 vs 3 mites'!N$8,FALSE)</f>
        <v>62.898947679999999</v>
      </c>
      <c r="O240" s="11">
        <f>VLOOKUP($B240,data!$B$3:$Q$15316,'diff expr 0 vs 3 mites'!O$8,FALSE)</f>
        <v>9.7821867610000002</v>
      </c>
      <c r="P240" s="11">
        <f>VLOOKUP($B240,data!$B$3:$Q$15316,'diff expr 0 vs 3 mites'!P$8,FALSE)</f>
        <v>19.0397204</v>
      </c>
      <c r="R240" s="27" t="s">
        <v>27749</v>
      </c>
      <c r="T240" s="2">
        <f t="shared" si="130"/>
        <v>6</v>
      </c>
      <c r="U240" s="2">
        <f t="shared" si="131"/>
        <v>2</v>
      </c>
      <c r="V240" s="2">
        <f t="shared" si="132"/>
        <v>1</v>
      </c>
      <c r="W240" s="2">
        <f t="shared" si="133"/>
        <v>3</v>
      </c>
      <c r="X240" s="2">
        <f t="shared" si="134"/>
        <v>9</v>
      </c>
      <c r="Y240" s="2">
        <f t="shared" si="135"/>
        <v>4</v>
      </c>
      <c r="Z240" s="2">
        <f t="shared" si="136"/>
        <v>8</v>
      </c>
      <c r="AA240" s="2">
        <f t="shared" si="137"/>
        <v>5</v>
      </c>
      <c r="AB240" s="2">
        <f t="shared" si="138"/>
        <v>7</v>
      </c>
      <c r="AC240" s="2"/>
      <c r="AD240" s="2">
        <f t="shared" si="139"/>
        <v>0</v>
      </c>
      <c r="AE240" s="2">
        <f t="shared" si="140"/>
        <v>0</v>
      </c>
      <c r="AF240" s="2">
        <f t="shared" si="141"/>
        <v>0</v>
      </c>
      <c r="AG240" s="2">
        <f t="shared" si="142"/>
        <v>0</v>
      </c>
      <c r="AH240" s="2">
        <f t="shared" si="143"/>
        <v>0</v>
      </c>
      <c r="AI240" s="2">
        <f t="shared" si="144"/>
        <v>0</v>
      </c>
      <c r="AJ240" s="2">
        <f t="shared" si="145"/>
        <v>0</v>
      </c>
      <c r="AK240" s="2">
        <f t="shared" si="146"/>
        <v>0</v>
      </c>
      <c r="AL240" s="2">
        <f t="shared" si="147"/>
        <v>0</v>
      </c>
      <c r="AM240" s="2"/>
      <c r="AN240" s="2">
        <f t="shared" si="148"/>
        <v>6</v>
      </c>
      <c r="AO240" s="2">
        <f t="shared" si="149"/>
        <v>2</v>
      </c>
      <c r="AP240" s="2">
        <f t="shared" si="150"/>
        <v>1</v>
      </c>
      <c r="AQ240" s="2">
        <f t="shared" si="151"/>
        <v>3</v>
      </c>
      <c r="AR240" s="2">
        <f t="shared" si="152"/>
        <v>9</v>
      </c>
      <c r="AS240" s="2">
        <f t="shared" si="153"/>
        <v>4</v>
      </c>
      <c r="AT240" s="2">
        <f t="shared" si="154"/>
        <v>8</v>
      </c>
      <c r="AU240" s="2">
        <f t="shared" si="155"/>
        <v>5</v>
      </c>
      <c r="AV240" s="2">
        <f t="shared" si="156"/>
        <v>7</v>
      </c>
      <c r="AW240" s="2"/>
      <c r="AX240" s="5">
        <f t="shared" si="157"/>
        <v>4</v>
      </c>
      <c r="AY240" s="2">
        <f t="shared" si="158"/>
        <v>5</v>
      </c>
      <c r="AZ240" s="2">
        <f t="shared" si="159"/>
        <v>12</v>
      </c>
      <c r="BA240" s="2">
        <f t="shared" si="163"/>
        <v>33</v>
      </c>
      <c r="BB240" s="2">
        <f t="shared" si="164"/>
        <v>18</v>
      </c>
      <c r="BC240" s="2">
        <f t="shared" si="165"/>
        <v>2</v>
      </c>
      <c r="BD240" s="2">
        <f t="shared" si="166"/>
        <v>2</v>
      </c>
      <c r="BE240" s="19">
        <f t="shared" si="167"/>
        <v>10</v>
      </c>
      <c r="BF240" s="19">
        <f t="shared" si="168"/>
        <v>4.0824829046386304</v>
      </c>
      <c r="BG240" s="31">
        <f t="shared" si="169"/>
        <v>-1.9595917942265424</v>
      </c>
      <c r="BH240" s="32">
        <f t="shared" si="160"/>
        <v>2.5021760624352556E-2</v>
      </c>
      <c r="BI240" s="62">
        <f t="shared" si="170"/>
        <v>2.2253521126760566E-2</v>
      </c>
      <c r="BJ240" s="62" t="str">
        <f t="shared" si="171"/>
        <v/>
      </c>
      <c r="BK240" s="73" t="str">
        <f t="shared" si="172"/>
        <v/>
      </c>
      <c r="BM240" s="11">
        <f t="shared" si="161"/>
        <v>0.82159289174021033</v>
      </c>
    </row>
    <row r="241" spans="1:65">
      <c r="A241" s="30" t="s">
        <v>841</v>
      </c>
      <c r="B241" s="30" t="s">
        <v>842</v>
      </c>
      <c r="C241" s="30" t="s">
        <v>843</v>
      </c>
      <c r="D241" s="30" t="s">
        <v>844</v>
      </c>
      <c r="E241" s="30" t="s">
        <v>570</v>
      </c>
      <c r="F241" s="11" t="str">
        <f t="shared" si="162"/>
        <v>Immune syst</v>
      </c>
      <c r="H241" s="11">
        <f>VLOOKUP($B241,data!$B$3:$Q$15316,'diff expr 0 vs 3 mites'!H$8,FALSE)</f>
        <v>5.9382135759999999</v>
      </c>
      <c r="I241" s="11">
        <f>VLOOKUP($B241,data!$B$3:$Q$15316,'diff expr 0 vs 3 mites'!I$8,FALSE)</f>
        <v>6.7376060500000001</v>
      </c>
      <c r="J241" s="11">
        <f>VLOOKUP($B241,data!$B$3:$Q$15316,'diff expr 0 vs 3 mites'!J$8,FALSE)</f>
        <v>7.3775679920000004</v>
      </c>
      <c r="K241" s="11">
        <f>VLOOKUP($B241,data!$B$3:$Q$15316,'diff expr 0 vs 3 mites'!K$8,FALSE)</f>
        <v>5.5951662799999999</v>
      </c>
      <c r="L241" s="11">
        <f>VLOOKUP($B241,data!$B$3:$Q$15316,'diff expr 0 vs 3 mites'!L$8,FALSE)</f>
        <v>1.1308465519999999</v>
      </c>
      <c r="M241" s="11">
        <f>VLOOKUP($B241,data!$B$3:$Q$15316,'diff expr 0 vs 3 mites'!M$8,FALSE)</f>
        <v>6.2091963559999996</v>
      </c>
      <c r="N241" s="11">
        <f>VLOOKUP($B241,data!$B$3:$Q$15316,'diff expr 0 vs 3 mites'!N$8,FALSE)</f>
        <v>2.6097580040000001</v>
      </c>
      <c r="O241" s="11">
        <f>VLOOKUP($B241,data!$B$3:$Q$15316,'diff expr 0 vs 3 mites'!O$8,FALSE)</f>
        <v>15.556099980000001</v>
      </c>
      <c r="P241" s="11">
        <f>VLOOKUP($B241,data!$B$3:$Q$15316,'diff expr 0 vs 3 mites'!P$8,FALSE)</f>
        <v>7.2896626519999996</v>
      </c>
      <c r="R241" s="27" t="s">
        <v>27749</v>
      </c>
      <c r="T241" s="2">
        <f t="shared" si="130"/>
        <v>4</v>
      </c>
      <c r="U241" s="2">
        <f t="shared" si="131"/>
        <v>6</v>
      </c>
      <c r="V241" s="2">
        <f t="shared" si="132"/>
        <v>8</v>
      </c>
      <c r="W241" s="2">
        <f t="shared" si="133"/>
        <v>3</v>
      </c>
      <c r="X241" s="2">
        <f t="shared" si="134"/>
        <v>1</v>
      </c>
      <c r="Y241" s="2">
        <f t="shared" si="135"/>
        <v>5</v>
      </c>
      <c r="Z241" s="2">
        <f t="shared" si="136"/>
        <v>2</v>
      </c>
      <c r="AA241" s="2">
        <f t="shared" si="137"/>
        <v>9</v>
      </c>
      <c r="AB241" s="2">
        <f t="shared" si="138"/>
        <v>7</v>
      </c>
      <c r="AC241" s="2"/>
      <c r="AD241" s="2">
        <f t="shared" si="139"/>
        <v>0</v>
      </c>
      <c r="AE241" s="2">
        <f t="shared" si="140"/>
        <v>0</v>
      </c>
      <c r="AF241" s="2">
        <f t="shared" si="141"/>
        <v>0</v>
      </c>
      <c r="AG241" s="2">
        <f t="shared" si="142"/>
        <v>0</v>
      </c>
      <c r="AH241" s="2">
        <f t="shared" si="143"/>
        <v>0</v>
      </c>
      <c r="AI241" s="2">
        <f t="shared" si="144"/>
        <v>0</v>
      </c>
      <c r="AJ241" s="2">
        <f t="shared" si="145"/>
        <v>0</v>
      </c>
      <c r="AK241" s="2">
        <f t="shared" si="146"/>
        <v>0</v>
      </c>
      <c r="AL241" s="2">
        <f t="shared" si="147"/>
        <v>0</v>
      </c>
      <c r="AM241" s="2"/>
      <c r="AN241" s="2">
        <f t="shared" si="148"/>
        <v>4</v>
      </c>
      <c r="AO241" s="2">
        <f t="shared" si="149"/>
        <v>6</v>
      </c>
      <c r="AP241" s="2">
        <f t="shared" si="150"/>
        <v>8</v>
      </c>
      <c r="AQ241" s="2">
        <f t="shared" si="151"/>
        <v>3</v>
      </c>
      <c r="AR241" s="2">
        <f t="shared" si="152"/>
        <v>1</v>
      </c>
      <c r="AS241" s="2">
        <f t="shared" si="153"/>
        <v>5</v>
      </c>
      <c r="AT241" s="2">
        <f t="shared" si="154"/>
        <v>2</v>
      </c>
      <c r="AU241" s="2">
        <f t="shared" si="155"/>
        <v>9</v>
      </c>
      <c r="AV241" s="2">
        <f t="shared" si="156"/>
        <v>7</v>
      </c>
      <c r="AW241" s="2"/>
      <c r="AX241" s="5">
        <f t="shared" si="157"/>
        <v>4</v>
      </c>
      <c r="AY241" s="2">
        <f t="shared" si="158"/>
        <v>5</v>
      </c>
      <c r="AZ241" s="2">
        <f t="shared" si="159"/>
        <v>21</v>
      </c>
      <c r="BA241" s="2">
        <f t="shared" si="163"/>
        <v>24</v>
      </c>
      <c r="BB241" s="2">
        <f t="shared" si="164"/>
        <v>9</v>
      </c>
      <c r="BC241" s="2">
        <f t="shared" si="165"/>
        <v>11</v>
      </c>
      <c r="BD241" s="2">
        <f t="shared" si="166"/>
        <v>9</v>
      </c>
      <c r="BE241" s="19">
        <f t="shared" si="167"/>
        <v>10</v>
      </c>
      <c r="BF241" s="19">
        <f t="shared" si="168"/>
        <v>4.0824829046386304</v>
      </c>
      <c r="BG241" s="31">
        <f t="shared" si="169"/>
        <v>-0.2449489742783178</v>
      </c>
      <c r="BH241" s="32">
        <f t="shared" si="160"/>
        <v>0.40324797025367004</v>
      </c>
      <c r="BI241" s="62">
        <f t="shared" si="170"/>
        <v>8.873239436619719E-2</v>
      </c>
      <c r="BJ241" s="62" t="str">
        <f t="shared" si="171"/>
        <v/>
      </c>
      <c r="BK241" s="73" t="str">
        <f t="shared" si="172"/>
        <v/>
      </c>
      <c r="BM241" s="11">
        <f t="shared" si="161"/>
        <v>9.842201015697884E-3</v>
      </c>
    </row>
    <row r="242" spans="1:65">
      <c r="A242" s="30" t="s">
        <v>845</v>
      </c>
      <c r="B242" s="30" t="s">
        <v>846</v>
      </c>
      <c r="C242" s="30" t="s">
        <v>847</v>
      </c>
      <c r="D242" s="30"/>
      <c r="E242" s="30" t="s">
        <v>570</v>
      </c>
      <c r="F242" s="11" t="str">
        <f t="shared" si="162"/>
        <v>Immune syst</v>
      </c>
      <c r="H242" s="11">
        <f>VLOOKUP($B242,data!$B$3:$Q$15316,'diff expr 0 vs 3 mites'!H$8,FALSE)</f>
        <v>4.1134980329999999</v>
      </c>
      <c r="I242" s="11">
        <f>VLOOKUP($B242,data!$B$3:$Q$15316,'diff expr 0 vs 3 mites'!I$8,FALSE)</f>
        <v>3.2372407399999998</v>
      </c>
      <c r="J242" s="11">
        <f>VLOOKUP($B242,data!$B$3:$Q$15316,'diff expr 0 vs 3 mites'!J$8,FALSE)</f>
        <v>3.0171281040000002</v>
      </c>
      <c r="K242" s="11">
        <f>VLOOKUP($B242,data!$B$3:$Q$15316,'diff expr 0 vs 3 mites'!K$8,FALSE)</f>
        <v>3.474994836</v>
      </c>
      <c r="L242" s="11">
        <f>VLOOKUP($B242,data!$B$3:$Q$15316,'diff expr 0 vs 3 mites'!L$8,FALSE)</f>
        <v>4.8518854190000003</v>
      </c>
      <c r="M242" s="11">
        <f>VLOOKUP($B242,data!$B$3:$Q$15316,'diff expr 0 vs 3 mites'!M$8,FALSE)</f>
        <v>2.8042623849999999</v>
      </c>
      <c r="N242" s="11">
        <f>VLOOKUP($B242,data!$B$3:$Q$15316,'diff expr 0 vs 3 mites'!N$8,FALSE)</f>
        <v>9.5821676129999993</v>
      </c>
      <c r="O242" s="11">
        <f>VLOOKUP($B242,data!$B$3:$Q$15316,'diff expr 0 vs 3 mites'!O$8,FALSE)</f>
        <v>2.7566610630000001</v>
      </c>
      <c r="P242" s="11">
        <f>VLOOKUP($B242,data!$B$3:$Q$15316,'diff expr 0 vs 3 mites'!P$8,FALSE)</f>
        <v>7.2844192510000001</v>
      </c>
      <c r="R242" s="27" t="s">
        <v>27749</v>
      </c>
      <c r="T242" s="2">
        <f t="shared" si="130"/>
        <v>6</v>
      </c>
      <c r="U242" s="2">
        <f t="shared" si="131"/>
        <v>4</v>
      </c>
      <c r="V242" s="2">
        <f t="shared" si="132"/>
        <v>3</v>
      </c>
      <c r="W242" s="2">
        <f t="shared" si="133"/>
        <v>5</v>
      </c>
      <c r="X242" s="2">
        <f t="shared" si="134"/>
        <v>7</v>
      </c>
      <c r="Y242" s="2">
        <f t="shared" si="135"/>
        <v>2</v>
      </c>
      <c r="Z242" s="2">
        <f t="shared" si="136"/>
        <v>9</v>
      </c>
      <c r="AA242" s="2">
        <f t="shared" si="137"/>
        <v>1</v>
      </c>
      <c r="AB242" s="2">
        <f t="shared" si="138"/>
        <v>8</v>
      </c>
      <c r="AC242" s="2"/>
      <c r="AD242" s="2">
        <f t="shared" si="139"/>
        <v>0</v>
      </c>
      <c r="AE242" s="2">
        <f t="shared" si="140"/>
        <v>0</v>
      </c>
      <c r="AF242" s="2">
        <f t="shared" si="141"/>
        <v>0</v>
      </c>
      <c r="AG242" s="2">
        <f t="shared" si="142"/>
        <v>0</v>
      </c>
      <c r="AH242" s="2">
        <f t="shared" si="143"/>
        <v>0</v>
      </c>
      <c r="AI242" s="2">
        <f t="shared" si="144"/>
        <v>0</v>
      </c>
      <c r="AJ242" s="2">
        <f t="shared" si="145"/>
        <v>0</v>
      </c>
      <c r="AK242" s="2">
        <f t="shared" si="146"/>
        <v>0</v>
      </c>
      <c r="AL242" s="2">
        <f t="shared" si="147"/>
        <v>0</v>
      </c>
      <c r="AM242" s="2"/>
      <c r="AN242" s="2">
        <f t="shared" si="148"/>
        <v>6</v>
      </c>
      <c r="AO242" s="2">
        <f t="shared" si="149"/>
        <v>4</v>
      </c>
      <c r="AP242" s="2">
        <f t="shared" si="150"/>
        <v>3</v>
      </c>
      <c r="AQ242" s="2">
        <f t="shared" si="151"/>
        <v>5</v>
      </c>
      <c r="AR242" s="2">
        <f t="shared" si="152"/>
        <v>7</v>
      </c>
      <c r="AS242" s="2">
        <f t="shared" si="153"/>
        <v>2</v>
      </c>
      <c r="AT242" s="2">
        <f t="shared" si="154"/>
        <v>9</v>
      </c>
      <c r="AU242" s="2">
        <f t="shared" si="155"/>
        <v>1</v>
      </c>
      <c r="AV242" s="2">
        <f t="shared" si="156"/>
        <v>8</v>
      </c>
      <c r="AW242" s="2"/>
      <c r="AX242" s="5">
        <f t="shared" si="157"/>
        <v>4</v>
      </c>
      <c r="AY242" s="2">
        <f t="shared" si="158"/>
        <v>5</v>
      </c>
      <c r="AZ242" s="2">
        <f t="shared" si="159"/>
        <v>18</v>
      </c>
      <c r="BA242" s="2">
        <f t="shared" si="163"/>
        <v>27</v>
      </c>
      <c r="BB242" s="2">
        <f t="shared" si="164"/>
        <v>12</v>
      </c>
      <c r="BC242" s="2">
        <f t="shared" si="165"/>
        <v>8</v>
      </c>
      <c r="BD242" s="2">
        <f t="shared" si="166"/>
        <v>8</v>
      </c>
      <c r="BE242" s="19">
        <f t="shared" si="167"/>
        <v>10</v>
      </c>
      <c r="BF242" s="19">
        <f t="shared" si="168"/>
        <v>4.0824829046386304</v>
      </c>
      <c r="BG242" s="31">
        <f t="shared" si="169"/>
        <v>-0.4898979485566356</v>
      </c>
      <c r="BH242" s="32">
        <f t="shared" si="160"/>
        <v>0.31210305738320299</v>
      </c>
      <c r="BI242" s="62">
        <f t="shared" si="170"/>
        <v>7.6619718309859156E-2</v>
      </c>
      <c r="BJ242" s="62" t="str">
        <f t="shared" si="171"/>
        <v/>
      </c>
      <c r="BK242" s="73" t="str">
        <f t="shared" si="172"/>
        <v/>
      </c>
      <c r="BM242" s="11">
        <f t="shared" si="161"/>
        <v>0.19769885256001746</v>
      </c>
    </row>
    <row r="243" spans="1:65">
      <c r="A243" s="30" t="s">
        <v>848</v>
      </c>
      <c r="B243" s="30" t="s">
        <v>849</v>
      </c>
      <c r="C243" s="30" t="s">
        <v>850</v>
      </c>
      <c r="D243" s="30" t="s">
        <v>851</v>
      </c>
      <c r="E243" s="30" t="s">
        <v>570</v>
      </c>
      <c r="F243" s="11" t="str">
        <f t="shared" si="162"/>
        <v>Immune syst</v>
      </c>
      <c r="H243" s="11">
        <f>VLOOKUP($B243,data!$B$3:$Q$15316,'diff expr 0 vs 3 mites'!H$8,FALSE)</f>
        <v>2.5528853730000001</v>
      </c>
      <c r="I243" s="11">
        <f>VLOOKUP($B243,data!$B$3:$Q$15316,'diff expr 0 vs 3 mites'!I$8,FALSE)</f>
        <v>1.599106787</v>
      </c>
      <c r="J243" s="11">
        <f>VLOOKUP($B243,data!$B$3:$Q$15316,'diff expr 0 vs 3 mites'!J$8,FALSE)</f>
        <v>1.8584503459999999</v>
      </c>
      <c r="K243" s="11">
        <f>VLOOKUP($B243,data!$B$3:$Q$15316,'diff expr 0 vs 3 mites'!K$8,FALSE)</f>
        <v>1.8385197719999999</v>
      </c>
      <c r="L243" s="11">
        <f>VLOOKUP($B243,data!$B$3:$Q$15316,'diff expr 0 vs 3 mites'!L$8,FALSE)</f>
        <v>5.0491938410000001</v>
      </c>
      <c r="M243" s="11">
        <f>VLOOKUP($B243,data!$B$3:$Q$15316,'diff expr 0 vs 3 mites'!M$8,FALSE)</f>
        <v>1.0190894029999999</v>
      </c>
      <c r="N243" s="11">
        <f>VLOOKUP($B243,data!$B$3:$Q$15316,'diff expr 0 vs 3 mites'!N$8,FALSE)</f>
        <v>9.8491253860000008</v>
      </c>
      <c r="O243" s="11">
        <f>VLOOKUP($B243,data!$B$3:$Q$15316,'diff expr 0 vs 3 mites'!O$8,FALSE)</f>
        <v>1.390653229</v>
      </c>
      <c r="P243" s="11">
        <f>VLOOKUP($B243,data!$B$3:$Q$15316,'diff expr 0 vs 3 mites'!P$8,FALSE)</f>
        <v>3.8747751890000002</v>
      </c>
      <c r="R243" s="27" t="s">
        <v>27749</v>
      </c>
      <c r="T243" s="2">
        <f t="shared" si="130"/>
        <v>6</v>
      </c>
      <c r="U243" s="2">
        <f t="shared" si="131"/>
        <v>3</v>
      </c>
      <c r="V243" s="2">
        <f t="shared" si="132"/>
        <v>5</v>
      </c>
      <c r="W243" s="2">
        <f t="shared" si="133"/>
        <v>4</v>
      </c>
      <c r="X243" s="2">
        <f t="shared" si="134"/>
        <v>8</v>
      </c>
      <c r="Y243" s="2">
        <f t="shared" si="135"/>
        <v>1</v>
      </c>
      <c r="Z243" s="2">
        <f t="shared" si="136"/>
        <v>9</v>
      </c>
      <c r="AA243" s="2">
        <f t="shared" si="137"/>
        <v>2</v>
      </c>
      <c r="AB243" s="2">
        <f t="shared" si="138"/>
        <v>7</v>
      </c>
      <c r="AC243" s="2"/>
      <c r="AD243" s="2">
        <f t="shared" si="139"/>
        <v>0</v>
      </c>
      <c r="AE243" s="2">
        <f t="shared" si="140"/>
        <v>0</v>
      </c>
      <c r="AF243" s="2">
        <f t="shared" si="141"/>
        <v>0</v>
      </c>
      <c r="AG243" s="2">
        <f t="shared" si="142"/>
        <v>0</v>
      </c>
      <c r="AH243" s="2">
        <f t="shared" si="143"/>
        <v>0</v>
      </c>
      <c r="AI243" s="2">
        <f t="shared" si="144"/>
        <v>0</v>
      </c>
      <c r="AJ243" s="2">
        <f t="shared" si="145"/>
        <v>0</v>
      </c>
      <c r="AK243" s="2">
        <f t="shared" si="146"/>
        <v>0</v>
      </c>
      <c r="AL243" s="2">
        <f t="shared" si="147"/>
        <v>0</v>
      </c>
      <c r="AM243" s="2"/>
      <c r="AN243" s="2">
        <f t="shared" si="148"/>
        <v>6</v>
      </c>
      <c r="AO243" s="2">
        <f t="shared" si="149"/>
        <v>3</v>
      </c>
      <c r="AP243" s="2">
        <f t="shared" si="150"/>
        <v>5</v>
      </c>
      <c r="AQ243" s="2">
        <f t="shared" si="151"/>
        <v>4</v>
      </c>
      <c r="AR243" s="2">
        <f t="shared" si="152"/>
        <v>8</v>
      </c>
      <c r="AS243" s="2">
        <f t="shared" si="153"/>
        <v>1</v>
      </c>
      <c r="AT243" s="2">
        <f t="shared" si="154"/>
        <v>9</v>
      </c>
      <c r="AU243" s="2">
        <f t="shared" si="155"/>
        <v>2</v>
      </c>
      <c r="AV243" s="2">
        <f t="shared" si="156"/>
        <v>7</v>
      </c>
      <c r="AW243" s="2"/>
      <c r="AX243" s="5">
        <f t="shared" si="157"/>
        <v>4</v>
      </c>
      <c r="AY243" s="2">
        <f t="shared" si="158"/>
        <v>5</v>
      </c>
      <c r="AZ243" s="2">
        <f t="shared" si="159"/>
        <v>18</v>
      </c>
      <c r="BA243" s="2">
        <f t="shared" si="163"/>
        <v>27</v>
      </c>
      <c r="BB243" s="2">
        <f t="shared" si="164"/>
        <v>12</v>
      </c>
      <c r="BC243" s="2">
        <f t="shared" si="165"/>
        <v>8</v>
      </c>
      <c r="BD243" s="2">
        <f t="shared" si="166"/>
        <v>8</v>
      </c>
      <c r="BE243" s="19">
        <f t="shared" si="167"/>
        <v>10</v>
      </c>
      <c r="BF243" s="19">
        <f t="shared" si="168"/>
        <v>4.0824829046386304</v>
      </c>
      <c r="BG243" s="31">
        <f t="shared" si="169"/>
        <v>-0.4898979485566356</v>
      </c>
      <c r="BH243" s="32">
        <f t="shared" si="160"/>
        <v>0.31210305738320299</v>
      </c>
      <c r="BI243" s="62">
        <f t="shared" si="170"/>
        <v>7.6619718309859156E-2</v>
      </c>
      <c r="BJ243" s="62" t="str">
        <f t="shared" si="171"/>
        <v/>
      </c>
      <c r="BK243" s="73" t="str">
        <f t="shared" si="172"/>
        <v/>
      </c>
      <c r="BM243" s="11">
        <f t="shared" si="161"/>
        <v>0.33426187047162115</v>
      </c>
    </row>
    <row r="244" spans="1:65">
      <c r="A244" s="30" t="s">
        <v>852</v>
      </c>
      <c r="B244" s="30" t="s">
        <v>853</v>
      </c>
      <c r="C244" s="30" t="s">
        <v>618</v>
      </c>
      <c r="D244" s="30" t="s">
        <v>619</v>
      </c>
      <c r="E244" s="30" t="s">
        <v>570</v>
      </c>
      <c r="F244" s="11" t="str">
        <f t="shared" si="162"/>
        <v>Immune syst</v>
      </c>
      <c r="H244" s="11">
        <f>VLOOKUP($B244,data!$B$3:$Q$15316,'diff expr 0 vs 3 mites'!H$8,FALSE)</f>
        <v>0.78642672300000005</v>
      </c>
      <c r="I244" s="11">
        <f>VLOOKUP($B244,data!$B$3:$Q$15316,'diff expr 0 vs 3 mites'!I$8,FALSE)</f>
        <v>2.3919017789999999</v>
      </c>
      <c r="J244" s="11">
        <f>VLOOKUP($B244,data!$B$3:$Q$15316,'diff expr 0 vs 3 mites'!J$8,FALSE)</f>
        <v>1.771783568</v>
      </c>
      <c r="K244" s="11">
        <f>VLOOKUP($B244,data!$B$3:$Q$15316,'diff expr 0 vs 3 mites'!K$8,FALSE)</f>
        <v>1.2260103870000001</v>
      </c>
      <c r="L244" s="11">
        <f>VLOOKUP($B244,data!$B$3:$Q$15316,'diff expr 0 vs 3 mites'!L$8,FALSE)</f>
        <v>0</v>
      </c>
      <c r="M244" s="11">
        <f>VLOOKUP($B244,data!$B$3:$Q$15316,'diff expr 0 vs 3 mites'!M$8,FALSE)</f>
        <v>0.43760585600000002</v>
      </c>
      <c r="N244" s="11">
        <f>VLOOKUP($B244,data!$B$3:$Q$15316,'diff expr 0 vs 3 mites'!N$8,FALSE)</f>
        <v>7.8629241849999998</v>
      </c>
      <c r="O244" s="11">
        <f>VLOOKUP($B244,data!$B$3:$Q$15316,'diff expr 0 vs 3 mites'!O$8,FALSE)</f>
        <v>0.17753363599999999</v>
      </c>
      <c r="P244" s="11">
        <f>VLOOKUP($B244,data!$B$3:$Q$15316,'diff expr 0 vs 3 mites'!P$8,FALSE)</f>
        <v>8.1344373119999993</v>
      </c>
      <c r="R244" s="27" t="s">
        <v>27749</v>
      </c>
      <c r="T244" s="2">
        <f t="shared" si="130"/>
        <v>4</v>
      </c>
      <c r="U244" s="2">
        <f t="shared" si="131"/>
        <v>7</v>
      </c>
      <c r="V244" s="2">
        <f t="shared" si="132"/>
        <v>6</v>
      </c>
      <c r="W244" s="2">
        <f t="shared" si="133"/>
        <v>5</v>
      </c>
      <c r="X244" s="2">
        <f t="shared" si="134"/>
        <v>1</v>
      </c>
      <c r="Y244" s="2">
        <f t="shared" si="135"/>
        <v>3</v>
      </c>
      <c r="Z244" s="2">
        <f t="shared" si="136"/>
        <v>8</v>
      </c>
      <c r="AA244" s="2">
        <f t="shared" si="137"/>
        <v>2</v>
      </c>
      <c r="AB244" s="2">
        <f t="shared" si="138"/>
        <v>9</v>
      </c>
      <c r="AC244" s="2"/>
      <c r="AD244" s="2">
        <f t="shared" si="139"/>
        <v>0</v>
      </c>
      <c r="AE244" s="2">
        <f t="shared" si="140"/>
        <v>0</v>
      </c>
      <c r="AF244" s="2">
        <f t="shared" si="141"/>
        <v>0</v>
      </c>
      <c r="AG244" s="2">
        <f t="shared" si="142"/>
        <v>0</v>
      </c>
      <c r="AH244" s="2">
        <f t="shared" si="143"/>
        <v>0</v>
      </c>
      <c r="AI244" s="2">
        <f t="shared" si="144"/>
        <v>0</v>
      </c>
      <c r="AJ244" s="2">
        <f t="shared" si="145"/>
        <v>0</v>
      </c>
      <c r="AK244" s="2">
        <f t="shared" si="146"/>
        <v>0</v>
      </c>
      <c r="AL244" s="2">
        <f t="shared" si="147"/>
        <v>0</v>
      </c>
      <c r="AM244" s="2"/>
      <c r="AN244" s="2">
        <f t="shared" si="148"/>
        <v>4</v>
      </c>
      <c r="AO244" s="2">
        <f t="shared" si="149"/>
        <v>7</v>
      </c>
      <c r="AP244" s="2">
        <f t="shared" si="150"/>
        <v>6</v>
      </c>
      <c r="AQ244" s="2">
        <f t="shared" si="151"/>
        <v>5</v>
      </c>
      <c r="AR244" s="2">
        <f t="shared" si="152"/>
        <v>1</v>
      </c>
      <c r="AS244" s="2">
        <f t="shared" si="153"/>
        <v>3</v>
      </c>
      <c r="AT244" s="2">
        <f t="shared" si="154"/>
        <v>8</v>
      </c>
      <c r="AU244" s="2">
        <f t="shared" si="155"/>
        <v>2</v>
      </c>
      <c r="AV244" s="2">
        <f t="shared" si="156"/>
        <v>9</v>
      </c>
      <c r="AW244" s="2"/>
      <c r="AX244" s="5">
        <f t="shared" si="157"/>
        <v>4</v>
      </c>
      <c r="AY244" s="2">
        <f t="shared" si="158"/>
        <v>5</v>
      </c>
      <c r="AZ244" s="2">
        <f t="shared" si="159"/>
        <v>22</v>
      </c>
      <c r="BA244" s="2">
        <f t="shared" si="163"/>
        <v>23</v>
      </c>
      <c r="BB244" s="2">
        <f t="shared" si="164"/>
        <v>8</v>
      </c>
      <c r="BC244" s="2">
        <f t="shared" si="165"/>
        <v>12</v>
      </c>
      <c r="BD244" s="2">
        <f t="shared" si="166"/>
        <v>8</v>
      </c>
      <c r="BE244" s="19">
        <f t="shared" si="167"/>
        <v>10</v>
      </c>
      <c r="BF244" s="19">
        <f t="shared" si="168"/>
        <v>4.0824829046386304</v>
      </c>
      <c r="BG244" s="31">
        <f t="shared" si="169"/>
        <v>-0.4898979485566356</v>
      </c>
      <c r="BH244" s="32">
        <f t="shared" si="160"/>
        <v>0.31210305738320299</v>
      </c>
      <c r="BI244" s="62">
        <f t="shared" si="170"/>
        <v>7.6619718309859156E-2</v>
      </c>
      <c r="BJ244" s="62" t="str">
        <f t="shared" si="171"/>
        <v/>
      </c>
      <c r="BK244" s="73" t="str">
        <f t="shared" si="172"/>
        <v/>
      </c>
      <c r="BM244" s="11">
        <f t="shared" si="161"/>
        <v>0.33280910841568967</v>
      </c>
    </row>
    <row r="245" spans="1:65">
      <c r="A245" s="30" t="s">
        <v>854</v>
      </c>
      <c r="B245" s="30" t="s">
        <v>855</v>
      </c>
      <c r="C245" s="30" t="s">
        <v>856</v>
      </c>
      <c r="D245" s="30" t="s">
        <v>857</v>
      </c>
      <c r="E245" s="30" t="s">
        <v>570</v>
      </c>
      <c r="F245" s="11" t="str">
        <f t="shared" si="162"/>
        <v>Immune syst</v>
      </c>
      <c r="H245" s="11">
        <f>VLOOKUP($B245,data!$B$3:$Q$15316,'diff expr 0 vs 3 mites'!H$8,FALSE)</f>
        <v>1.5153232649999999</v>
      </c>
      <c r="I245" s="11">
        <f>VLOOKUP($B245,data!$B$3:$Q$15316,'diff expr 0 vs 3 mites'!I$8,FALSE)</f>
        <v>1.273491565</v>
      </c>
      <c r="J245" s="11">
        <f>VLOOKUP($B245,data!$B$3:$Q$15316,'diff expr 0 vs 3 mites'!J$8,FALSE)</f>
        <v>0.58192402099999996</v>
      </c>
      <c r="K245" s="11">
        <f>VLOOKUP($B245,data!$B$3:$Q$15316,'diff expr 0 vs 3 mites'!K$8,FALSE)</f>
        <v>0.95969791699999996</v>
      </c>
      <c r="L245" s="11">
        <f>VLOOKUP($B245,data!$B$3:$Q$15316,'diff expr 0 vs 3 mites'!L$8,FALSE)</f>
        <v>2.4618740159999999</v>
      </c>
      <c r="M245" s="11">
        <f>VLOOKUP($B245,data!$B$3:$Q$15316,'diff expr 0 vs 3 mites'!M$8,FALSE)</f>
        <v>1.317498652</v>
      </c>
      <c r="N245" s="11">
        <f>VLOOKUP($B245,data!$B$3:$Q$15316,'diff expr 0 vs 3 mites'!N$8,FALSE)</f>
        <v>3.7876612019999998</v>
      </c>
      <c r="O245" s="11">
        <f>VLOOKUP($B245,data!$B$3:$Q$15316,'diff expr 0 vs 3 mites'!O$8,FALSE)</f>
        <v>1.346939981</v>
      </c>
      <c r="P245" s="11">
        <f>VLOOKUP($B245,data!$B$3:$Q$15316,'diff expr 0 vs 3 mites'!P$8,FALSE)</f>
        <v>2.0571874069999998</v>
      </c>
      <c r="R245" s="27" t="s">
        <v>27749</v>
      </c>
      <c r="T245" s="2">
        <f t="shared" si="130"/>
        <v>6</v>
      </c>
      <c r="U245" s="2">
        <f t="shared" si="131"/>
        <v>3</v>
      </c>
      <c r="V245" s="2">
        <f t="shared" si="132"/>
        <v>1</v>
      </c>
      <c r="W245" s="2">
        <f t="shared" si="133"/>
        <v>2</v>
      </c>
      <c r="X245" s="2">
        <f t="shared" si="134"/>
        <v>8</v>
      </c>
      <c r="Y245" s="2">
        <f t="shared" si="135"/>
        <v>4</v>
      </c>
      <c r="Z245" s="2">
        <f t="shared" si="136"/>
        <v>9</v>
      </c>
      <c r="AA245" s="2">
        <f t="shared" si="137"/>
        <v>5</v>
      </c>
      <c r="AB245" s="2">
        <f t="shared" si="138"/>
        <v>7</v>
      </c>
      <c r="AC245" s="2"/>
      <c r="AD245" s="2">
        <f t="shared" si="139"/>
        <v>0</v>
      </c>
      <c r="AE245" s="2">
        <f t="shared" si="140"/>
        <v>0</v>
      </c>
      <c r="AF245" s="2">
        <f t="shared" si="141"/>
        <v>0</v>
      </c>
      <c r="AG245" s="2">
        <f t="shared" si="142"/>
        <v>0</v>
      </c>
      <c r="AH245" s="2">
        <f t="shared" si="143"/>
        <v>0</v>
      </c>
      <c r="AI245" s="2">
        <f t="shared" si="144"/>
        <v>0</v>
      </c>
      <c r="AJ245" s="2">
        <f t="shared" si="145"/>
        <v>0</v>
      </c>
      <c r="AK245" s="2">
        <f t="shared" si="146"/>
        <v>0</v>
      </c>
      <c r="AL245" s="2">
        <f t="shared" si="147"/>
        <v>0</v>
      </c>
      <c r="AM245" s="2"/>
      <c r="AN245" s="2">
        <f t="shared" si="148"/>
        <v>6</v>
      </c>
      <c r="AO245" s="2">
        <f t="shared" si="149"/>
        <v>3</v>
      </c>
      <c r="AP245" s="2">
        <f t="shared" si="150"/>
        <v>1</v>
      </c>
      <c r="AQ245" s="2">
        <f t="shared" si="151"/>
        <v>2</v>
      </c>
      <c r="AR245" s="2">
        <f t="shared" si="152"/>
        <v>8</v>
      </c>
      <c r="AS245" s="2">
        <f t="shared" si="153"/>
        <v>4</v>
      </c>
      <c r="AT245" s="2">
        <f t="shared" si="154"/>
        <v>9</v>
      </c>
      <c r="AU245" s="2">
        <f t="shared" si="155"/>
        <v>5</v>
      </c>
      <c r="AV245" s="2">
        <f t="shared" si="156"/>
        <v>7</v>
      </c>
      <c r="AW245" s="2"/>
      <c r="AX245" s="5">
        <f t="shared" si="157"/>
        <v>4</v>
      </c>
      <c r="AY245" s="2">
        <f t="shared" si="158"/>
        <v>5</v>
      </c>
      <c r="AZ245" s="2">
        <f t="shared" si="159"/>
        <v>12</v>
      </c>
      <c r="BA245" s="2">
        <f t="shared" si="163"/>
        <v>33</v>
      </c>
      <c r="BB245" s="2">
        <f t="shared" si="164"/>
        <v>18</v>
      </c>
      <c r="BC245" s="2">
        <f t="shared" si="165"/>
        <v>2</v>
      </c>
      <c r="BD245" s="2">
        <f t="shared" si="166"/>
        <v>2</v>
      </c>
      <c r="BE245" s="19">
        <f t="shared" si="167"/>
        <v>10</v>
      </c>
      <c r="BF245" s="19">
        <f t="shared" si="168"/>
        <v>4.0824829046386304</v>
      </c>
      <c r="BG245" s="31">
        <f t="shared" si="169"/>
        <v>-1.9595917942265424</v>
      </c>
      <c r="BH245" s="32">
        <f t="shared" si="160"/>
        <v>2.5021760624352556E-2</v>
      </c>
      <c r="BI245" s="62">
        <f t="shared" si="170"/>
        <v>2.2253521126760566E-2</v>
      </c>
      <c r="BJ245" s="62" t="str">
        <f t="shared" si="171"/>
        <v/>
      </c>
      <c r="BK245" s="73" t="str">
        <f t="shared" si="172"/>
        <v/>
      </c>
      <c r="BM245" s="11">
        <f t="shared" si="161"/>
        <v>0.30681088399138234</v>
      </c>
    </row>
    <row r="246" spans="1:65">
      <c r="A246" s="30" t="s">
        <v>858</v>
      </c>
      <c r="B246" s="30" t="s">
        <v>859</v>
      </c>
      <c r="C246" s="30" t="s">
        <v>697</v>
      </c>
      <c r="D246" s="30" t="s">
        <v>698</v>
      </c>
      <c r="E246" s="30" t="s">
        <v>570</v>
      </c>
      <c r="F246" s="11" t="str">
        <f t="shared" si="162"/>
        <v>Immune syst</v>
      </c>
      <c r="H246" s="11">
        <f>VLOOKUP($B246,data!$B$3:$Q$15316,'diff expr 0 vs 3 mites'!H$8,FALSE)</f>
        <v>140.80441289999999</v>
      </c>
      <c r="I246" s="11">
        <f>VLOOKUP($B246,data!$B$3:$Q$15316,'diff expr 0 vs 3 mites'!I$8,FALSE)</f>
        <v>111.457831</v>
      </c>
      <c r="J246" s="11">
        <f>VLOOKUP($B246,data!$B$3:$Q$15316,'diff expr 0 vs 3 mites'!J$8,FALSE)</f>
        <v>96.843680399999997</v>
      </c>
      <c r="K246" s="11">
        <f>VLOOKUP($B246,data!$B$3:$Q$15316,'diff expr 0 vs 3 mites'!K$8,FALSE)</f>
        <v>112.97099009999999</v>
      </c>
      <c r="L246" s="11">
        <f>VLOOKUP($B246,data!$B$3:$Q$15316,'diff expr 0 vs 3 mites'!L$8,FALSE)</f>
        <v>43.604149229999997</v>
      </c>
      <c r="M246" s="11">
        <f>VLOOKUP($B246,data!$B$3:$Q$15316,'diff expr 0 vs 3 mites'!M$8,FALSE)</f>
        <v>21.337738559999998</v>
      </c>
      <c r="N246" s="11">
        <f>VLOOKUP($B246,data!$B$3:$Q$15316,'diff expr 0 vs 3 mites'!N$8,FALSE)</f>
        <v>51.320934200000004</v>
      </c>
      <c r="O246" s="11">
        <f>VLOOKUP($B246,data!$B$3:$Q$15316,'diff expr 0 vs 3 mites'!O$8,FALSE)</f>
        <v>17.381304700000001</v>
      </c>
      <c r="P246" s="11">
        <f>VLOOKUP($B246,data!$B$3:$Q$15316,'diff expr 0 vs 3 mites'!P$8,FALSE)</f>
        <v>77.453445349999996</v>
      </c>
      <c r="R246" s="27" t="s">
        <v>27749</v>
      </c>
      <c r="T246" s="2">
        <f t="shared" si="130"/>
        <v>9</v>
      </c>
      <c r="U246" s="2">
        <f t="shared" si="131"/>
        <v>7</v>
      </c>
      <c r="V246" s="2">
        <f t="shared" si="132"/>
        <v>6</v>
      </c>
      <c r="W246" s="2">
        <f t="shared" si="133"/>
        <v>8</v>
      </c>
      <c r="X246" s="2">
        <f t="shared" si="134"/>
        <v>3</v>
      </c>
      <c r="Y246" s="2">
        <f t="shared" si="135"/>
        <v>2</v>
      </c>
      <c r="Z246" s="2">
        <f t="shared" si="136"/>
        <v>4</v>
      </c>
      <c r="AA246" s="2">
        <f t="shared" si="137"/>
        <v>1</v>
      </c>
      <c r="AB246" s="2">
        <f t="shared" si="138"/>
        <v>5</v>
      </c>
      <c r="AC246" s="2"/>
      <c r="AD246" s="2">
        <f t="shared" si="139"/>
        <v>0</v>
      </c>
      <c r="AE246" s="2">
        <f t="shared" si="140"/>
        <v>0</v>
      </c>
      <c r="AF246" s="2">
        <f t="shared" si="141"/>
        <v>0</v>
      </c>
      <c r="AG246" s="2">
        <f t="shared" si="142"/>
        <v>0</v>
      </c>
      <c r="AH246" s="2">
        <f t="shared" si="143"/>
        <v>0</v>
      </c>
      <c r="AI246" s="2">
        <f t="shared" si="144"/>
        <v>0</v>
      </c>
      <c r="AJ246" s="2">
        <f t="shared" si="145"/>
        <v>0</v>
      </c>
      <c r="AK246" s="2">
        <f t="shared" si="146"/>
        <v>0</v>
      </c>
      <c r="AL246" s="2">
        <f t="shared" si="147"/>
        <v>0</v>
      </c>
      <c r="AM246" s="2"/>
      <c r="AN246" s="2">
        <f t="shared" si="148"/>
        <v>9</v>
      </c>
      <c r="AO246" s="2">
        <f t="shared" si="149"/>
        <v>7</v>
      </c>
      <c r="AP246" s="2">
        <f t="shared" si="150"/>
        <v>6</v>
      </c>
      <c r="AQ246" s="2">
        <f t="shared" si="151"/>
        <v>8</v>
      </c>
      <c r="AR246" s="2">
        <f t="shared" si="152"/>
        <v>3</v>
      </c>
      <c r="AS246" s="2">
        <f t="shared" si="153"/>
        <v>2</v>
      </c>
      <c r="AT246" s="2">
        <f t="shared" si="154"/>
        <v>4</v>
      </c>
      <c r="AU246" s="2">
        <f t="shared" si="155"/>
        <v>1</v>
      </c>
      <c r="AV246" s="2">
        <f t="shared" si="156"/>
        <v>5</v>
      </c>
      <c r="AW246" s="2"/>
      <c r="AX246" s="5">
        <f t="shared" si="157"/>
        <v>4</v>
      </c>
      <c r="AY246" s="2">
        <f t="shared" si="158"/>
        <v>5</v>
      </c>
      <c r="AZ246" s="2">
        <f t="shared" si="159"/>
        <v>30</v>
      </c>
      <c r="BA246" s="2">
        <f t="shared" si="163"/>
        <v>15</v>
      </c>
      <c r="BB246" s="2">
        <f t="shared" si="164"/>
        <v>0</v>
      </c>
      <c r="BC246" s="2">
        <f t="shared" si="165"/>
        <v>20</v>
      </c>
      <c r="BD246" s="2">
        <f t="shared" si="166"/>
        <v>0</v>
      </c>
      <c r="BE246" s="19">
        <f t="shared" si="167"/>
        <v>10</v>
      </c>
      <c r="BF246" s="19">
        <f t="shared" si="168"/>
        <v>4.0824829046386304</v>
      </c>
      <c r="BG246" s="31">
        <f t="shared" si="169"/>
        <v>-2.4494897427831779</v>
      </c>
      <c r="BH246" s="32">
        <f t="shared" si="160"/>
        <v>7.1529392177148241E-3</v>
      </c>
      <c r="BI246" s="62">
        <f t="shared" si="170"/>
        <v>2.8169014084507044E-4</v>
      </c>
      <c r="BJ246" s="62" t="str">
        <f t="shared" si="171"/>
        <v/>
      </c>
      <c r="BK246" s="73" t="str">
        <f t="shared" si="172"/>
        <v>sign</v>
      </c>
      <c r="BM246" s="11">
        <f t="shared" si="161"/>
        <v>-0.43714104623872446</v>
      </c>
    </row>
    <row r="247" spans="1:65">
      <c r="A247" s="30" t="s">
        <v>860</v>
      </c>
      <c r="B247" s="30" t="s">
        <v>861</v>
      </c>
      <c r="C247" s="30" t="s">
        <v>862</v>
      </c>
      <c r="D247" s="30"/>
      <c r="E247" s="30" t="s">
        <v>570</v>
      </c>
      <c r="F247" s="11" t="str">
        <f t="shared" si="162"/>
        <v>Immune syst</v>
      </c>
      <c r="H247" s="11">
        <f>VLOOKUP($B247,data!$B$3:$Q$15316,'diff expr 0 vs 3 mites'!H$8,FALSE)</f>
        <v>2.1864308370000001</v>
      </c>
      <c r="I247" s="11">
        <f>VLOOKUP($B247,data!$B$3:$Q$15316,'diff expr 0 vs 3 mites'!I$8,FALSE)</f>
        <v>1.1765037970000001</v>
      </c>
      <c r="J247" s="11">
        <f>VLOOKUP($B247,data!$B$3:$Q$15316,'diff expr 0 vs 3 mites'!J$8,FALSE)</f>
        <v>1.5376667850000001</v>
      </c>
      <c r="K247" s="11">
        <f>VLOOKUP($B247,data!$B$3:$Q$15316,'diff expr 0 vs 3 mites'!K$8,FALSE)</f>
        <v>0.67760637400000001</v>
      </c>
      <c r="L247" s="11">
        <f>VLOOKUP($B247,data!$B$3:$Q$15316,'diff expr 0 vs 3 mites'!L$8,FALSE)</f>
        <v>10.271394900000001</v>
      </c>
      <c r="M247" s="11">
        <f>VLOOKUP($B247,data!$B$3:$Q$15316,'diff expr 0 vs 3 mites'!M$8,FALSE)</f>
        <v>1.802966367</v>
      </c>
      <c r="N247" s="11">
        <f>VLOOKUP($B247,data!$B$3:$Q$15316,'diff expr 0 vs 3 mites'!N$8,FALSE)</f>
        <v>13.69578156</v>
      </c>
      <c r="O247" s="11">
        <f>VLOOKUP($B247,data!$B$3:$Q$15316,'diff expr 0 vs 3 mites'!O$8,FALSE)</f>
        <v>3.79997637</v>
      </c>
      <c r="P247" s="11">
        <f>VLOOKUP($B247,data!$B$3:$Q$15316,'diff expr 0 vs 3 mites'!P$8,FALSE)</f>
        <v>4.5775825750000001</v>
      </c>
      <c r="R247" s="27" t="s">
        <v>27749</v>
      </c>
      <c r="T247" s="2">
        <f t="shared" si="130"/>
        <v>5</v>
      </c>
      <c r="U247" s="2">
        <f t="shared" si="131"/>
        <v>2</v>
      </c>
      <c r="V247" s="2">
        <f t="shared" si="132"/>
        <v>3</v>
      </c>
      <c r="W247" s="2">
        <f t="shared" si="133"/>
        <v>1</v>
      </c>
      <c r="X247" s="2">
        <f t="shared" si="134"/>
        <v>8</v>
      </c>
      <c r="Y247" s="2">
        <f t="shared" si="135"/>
        <v>4</v>
      </c>
      <c r="Z247" s="2">
        <f t="shared" si="136"/>
        <v>9</v>
      </c>
      <c r="AA247" s="2">
        <f t="shared" si="137"/>
        <v>6</v>
      </c>
      <c r="AB247" s="2">
        <f t="shared" si="138"/>
        <v>7</v>
      </c>
      <c r="AC247" s="2"/>
      <c r="AD247" s="2">
        <f t="shared" si="139"/>
        <v>0</v>
      </c>
      <c r="AE247" s="2">
        <f t="shared" si="140"/>
        <v>0</v>
      </c>
      <c r="AF247" s="2">
        <f t="shared" si="141"/>
        <v>0</v>
      </c>
      <c r="AG247" s="2">
        <f t="shared" si="142"/>
        <v>0</v>
      </c>
      <c r="AH247" s="2">
        <f t="shared" si="143"/>
        <v>0</v>
      </c>
      <c r="AI247" s="2">
        <f t="shared" si="144"/>
        <v>0</v>
      </c>
      <c r="AJ247" s="2">
        <f t="shared" si="145"/>
        <v>0</v>
      </c>
      <c r="AK247" s="2">
        <f t="shared" si="146"/>
        <v>0</v>
      </c>
      <c r="AL247" s="2">
        <f t="shared" si="147"/>
        <v>0</v>
      </c>
      <c r="AM247" s="2"/>
      <c r="AN247" s="2">
        <f t="shared" si="148"/>
        <v>5</v>
      </c>
      <c r="AO247" s="2">
        <f t="shared" si="149"/>
        <v>2</v>
      </c>
      <c r="AP247" s="2">
        <f t="shared" si="150"/>
        <v>3</v>
      </c>
      <c r="AQ247" s="2">
        <f t="shared" si="151"/>
        <v>1</v>
      </c>
      <c r="AR247" s="2">
        <f t="shared" si="152"/>
        <v>8</v>
      </c>
      <c r="AS247" s="2">
        <f t="shared" si="153"/>
        <v>4</v>
      </c>
      <c r="AT247" s="2">
        <f t="shared" si="154"/>
        <v>9</v>
      </c>
      <c r="AU247" s="2">
        <f t="shared" si="155"/>
        <v>6</v>
      </c>
      <c r="AV247" s="2">
        <f t="shared" si="156"/>
        <v>7</v>
      </c>
      <c r="AW247" s="2"/>
      <c r="AX247" s="5">
        <f t="shared" si="157"/>
        <v>4</v>
      </c>
      <c r="AY247" s="2">
        <f t="shared" si="158"/>
        <v>5</v>
      </c>
      <c r="AZ247" s="2">
        <f t="shared" si="159"/>
        <v>11</v>
      </c>
      <c r="BA247" s="2">
        <f t="shared" si="163"/>
        <v>34</v>
      </c>
      <c r="BB247" s="2">
        <f t="shared" si="164"/>
        <v>19</v>
      </c>
      <c r="BC247" s="2">
        <f t="shared" si="165"/>
        <v>1</v>
      </c>
      <c r="BD247" s="2">
        <f t="shared" si="166"/>
        <v>1</v>
      </c>
      <c r="BE247" s="19">
        <f t="shared" si="167"/>
        <v>10</v>
      </c>
      <c r="BF247" s="19">
        <f t="shared" si="168"/>
        <v>4.0824829046386304</v>
      </c>
      <c r="BG247" s="31">
        <f t="shared" si="169"/>
        <v>-2.2045407685048604</v>
      </c>
      <c r="BH247" s="32">
        <f t="shared" si="160"/>
        <v>1.3743168055755161E-2</v>
      </c>
      <c r="BI247" s="62">
        <f t="shared" si="170"/>
        <v>1.4366197183098593E-2</v>
      </c>
      <c r="BJ247" s="62">
        <f t="shared" si="171"/>
        <v>1.3743168055755161E-2</v>
      </c>
      <c r="BK247" s="73" t="str">
        <f t="shared" si="172"/>
        <v>sign</v>
      </c>
      <c r="BM247" s="11">
        <f t="shared" si="161"/>
        <v>0.68995677878803119</v>
      </c>
    </row>
    <row r="248" spans="1:65">
      <c r="A248" s="30" t="s">
        <v>863</v>
      </c>
      <c r="B248" s="30" t="s">
        <v>864</v>
      </c>
      <c r="C248" s="30" t="s">
        <v>865</v>
      </c>
      <c r="D248" s="30" t="s">
        <v>866</v>
      </c>
      <c r="E248" s="30" t="s">
        <v>570</v>
      </c>
      <c r="F248" s="11" t="str">
        <f t="shared" si="162"/>
        <v>Immune syst</v>
      </c>
      <c r="H248" s="11">
        <f>VLOOKUP($B248,data!$B$3:$Q$15316,'diff expr 0 vs 3 mites'!H$8,FALSE)</f>
        <v>2.2077653480000001</v>
      </c>
      <c r="I248" s="11">
        <f>VLOOKUP($B248,data!$B$3:$Q$15316,'diff expr 0 vs 3 mites'!I$8,FALSE)</f>
        <v>1.5515759499999999</v>
      </c>
      <c r="J248" s="11">
        <f>VLOOKUP($B248,data!$B$3:$Q$15316,'diff expr 0 vs 3 mites'!J$8,FALSE)</f>
        <v>1.3565440129999999</v>
      </c>
      <c r="K248" s="11">
        <f>VLOOKUP($B248,data!$B$3:$Q$15316,'diff expr 0 vs 3 mites'!K$8,FALSE)</f>
        <v>1.13328388</v>
      </c>
      <c r="L248" s="11">
        <f>VLOOKUP($B248,data!$B$3:$Q$15316,'diff expr 0 vs 3 mites'!L$8,FALSE)</f>
        <v>1.3997470860000001</v>
      </c>
      <c r="M248" s="11">
        <f>VLOOKUP($B248,data!$B$3:$Q$15316,'diff expr 0 vs 3 mites'!M$8,FALSE)</f>
        <v>0.86894425500000005</v>
      </c>
      <c r="N248" s="11">
        <f>VLOOKUP($B248,data!$B$3:$Q$15316,'diff expr 0 vs 3 mites'!N$8,FALSE)</f>
        <v>2.6919369639999999</v>
      </c>
      <c r="O248" s="11">
        <f>VLOOKUP($B248,data!$B$3:$Q$15316,'diff expr 0 vs 3 mites'!O$8,FALSE)</f>
        <v>1.7139989630000001</v>
      </c>
      <c r="P248" s="11">
        <f>VLOOKUP($B248,data!$B$3:$Q$15316,'diff expr 0 vs 3 mites'!P$8,FALSE)</f>
        <v>2.0051220399999998</v>
      </c>
      <c r="R248" s="27" t="s">
        <v>27749</v>
      </c>
      <c r="T248" s="2">
        <f t="shared" si="130"/>
        <v>8</v>
      </c>
      <c r="U248" s="2">
        <f t="shared" si="131"/>
        <v>5</v>
      </c>
      <c r="V248" s="2">
        <f t="shared" si="132"/>
        <v>3</v>
      </c>
      <c r="W248" s="2">
        <f t="shared" si="133"/>
        <v>2</v>
      </c>
      <c r="X248" s="2">
        <f t="shared" si="134"/>
        <v>4</v>
      </c>
      <c r="Y248" s="2">
        <f t="shared" si="135"/>
        <v>1</v>
      </c>
      <c r="Z248" s="2">
        <f t="shared" si="136"/>
        <v>9</v>
      </c>
      <c r="AA248" s="2">
        <f t="shared" si="137"/>
        <v>6</v>
      </c>
      <c r="AB248" s="2">
        <f t="shared" si="138"/>
        <v>7</v>
      </c>
      <c r="AC248" s="2"/>
      <c r="AD248" s="2">
        <f t="shared" si="139"/>
        <v>0</v>
      </c>
      <c r="AE248" s="2">
        <f t="shared" si="140"/>
        <v>0</v>
      </c>
      <c r="AF248" s="2">
        <f t="shared" si="141"/>
        <v>0</v>
      </c>
      <c r="AG248" s="2">
        <f t="shared" si="142"/>
        <v>0</v>
      </c>
      <c r="AH248" s="2">
        <f t="shared" si="143"/>
        <v>0</v>
      </c>
      <c r="AI248" s="2">
        <f t="shared" si="144"/>
        <v>0</v>
      </c>
      <c r="AJ248" s="2">
        <f t="shared" si="145"/>
        <v>0</v>
      </c>
      <c r="AK248" s="2">
        <f t="shared" si="146"/>
        <v>0</v>
      </c>
      <c r="AL248" s="2">
        <f t="shared" si="147"/>
        <v>0</v>
      </c>
      <c r="AM248" s="2"/>
      <c r="AN248" s="2">
        <f t="shared" si="148"/>
        <v>8</v>
      </c>
      <c r="AO248" s="2">
        <f t="shared" si="149"/>
        <v>5</v>
      </c>
      <c r="AP248" s="2">
        <f t="shared" si="150"/>
        <v>3</v>
      </c>
      <c r="AQ248" s="2">
        <f t="shared" si="151"/>
        <v>2</v>
      </c>
      <c r="AR248" s="2">
        <f t="shared" si="152"/>
        <v>4</v>
      </c>
      <c r="AS248" s="2">
        <f t="shared" si="153"/>
        <v>1</v>
      </c>
      <c r="AT248" s="2">
        <f t="shared" si="154"/>
        <v>9</v>
      </c>
      <c r="AU248" s="2">
        <f t="shared" si="155"/>
        <v>6</v>
      </c>
      <c r="AV248" s="2">
        <f t="shared" si="156"/>
        <v>7</v>
      </c>
      <c r="AW248" s="2"/>
      <c r="AX248" s="5">
        <f t="shared" si="157"/>
        <v>4</v>
      </c>
      <c r="AY248" s="2">
        <f t="shared" si="158"/>
        <v>5</v>
      </c>
      <c r="AZ248" s="2">
        <f t="shared" si="159"/>
        <v>18</v>
      </c>
      <c r="BA248" s="2">
        <f t="shared" si="163"/>
        <v>27</v>
      </c>
      <c r="BB248" s="2">
        <f t="shared" si="164"/>
        <v>12</v>
      </c>
      <c r="BC248" s="2">
        <f t="shared" si="165"/>
        <v>8</v>
      </c>
      <c r="BD248" s="2">
        <f t="shared" si="166"/>
        <v>8</v>
      </c>
      <c r="BE248" s="19">
        <f t="shared" si="167"/>
        <v>10</v>
      </c>
      <c r="BF248" s="19">
        <f t="shared" si="168"/>
        <v>4.0824829046386304</v>
      </c>
      <c r="BG248" s="31">
        <f t="shared" si="169"/>
        <v>-0.4898979485566356</v>
      </c>
      <c r="BH248" s="32">
        <f t="shared" si="160"/>
        <v>0.31210305738320299</v>
      </c>
      <c r="BI248" s="62">
        <f t="shared" si="170"/>
        <v>7.6619718309859156E-2</v>
      </c>
      <c r="BJ248" s="62" t="str">
        <f t="shared" si="171"/>
        <v/>
      </c>
      <c r="BK248" s="73" t="str">
        <f t="shared" si="172"/>
        <v/>
      </c>
      <c r="BM248" s="11">
        <f t="shared" si="161"/>
        <v>4.5774885897783286E-2</v>
      </c>
    </row>
    <row r="249" spans="1:65">
      <c r="A249" s="30" t="s">
        <v>867</v>
      </c>
      <c r="B249" s="30" t="s">
        <v>868</v>
      </c>
      <c r="C249" s="30" t="s">
        <v>755</v>
      </c>
      <c r="D249" s="30" t="s">
        <v>756</v>
      </c>
      <c r="E249" s="30" t="s">
        <v>570</v>
      </c>
      <c r="F249" s="11" t="str">
        <f t="shared" si="162"/>
        <v>Immune syst</v>
      </c>
      <c r="H249" s="11">
        <f>VLOOKUP($B249,data!$B$3:$Q$15316,'diff expr 0 vs 3 mites'!H$8,FALSE)</f>
        <v>12.077276830000001</v>
      </c>
      <c r="I249" s="11">
        <f>VLOOKUP($B249,data!$B$3:$Q$15316,'diff expr 0 vs 3 mites'!I$8,FALSE)</f>
        <v>6.4976510059999999</v>
      </c>
      <c r="J249" s="11">
        <f>VLOOKUP($B249,data!$B$3:$Q$15316,'diff expr 0 vs 3 mites'!J$8,FALSE)</f>
        <v>4.5194269949999999</v>
      </c>
      <c r="K249" s="11">
        <f>VLOOKUP($B249,data!$B$3:$Q$15316,'diff expr 0 vs 3 mites'!K$8,FALSE)</f>
        <v>8.1045472400000005</v>
      </c>
      <c r="L249" s="11">
        <f>VLOOKUP($B249,data!$B$3:$Q$15316,'diff expr 0 vs 3 mites'!L$8,FALSE)</f>
        <v>7.0814003950000002</v>
      </c>
      <c r="M249" s="11">
        <f>VLOOKUP($B249,data!$B$3:$Q$15316,'diff expr 0 vs 3 mites'!M$8,FALSE)</f>
        <v>10.990096449999999</v>
      </c>
      <c r="N249" s="11">
        <f>VLOOKUP($B249,data!$B$3:$Q$15316,'diff expr 0 vs 3 mites'!N$8,FALSE)</f>
        <v>25.648481480000001</v>
      </c>
      <c r="O249" s="11">
        <f>VLOOKUP($B249,data!$B$3:$Q$15316,'diff expr 0 vs 3 mites'!O$8,FALSE)</f>
        <v>11.71536978</v>
      </c>
      <c r="P249" s="11">
        <f>VLOOKUP($B249,data!$B$3:$Q$15316,'diff expr 0 vs 3 mites'!P$8,FALSE)</f>
        <v>14.65248321</v>
      </c>
      <c r="R249" s="27" t="s">
        <v>27749</v>
      </c>
      <c r="T249" s="2">
        <f t="shared" si="130"/>
        <v>7</v>
      </c>
      <c r="U249" s="2">
        <f t="shared" si="131"/>
        <v>2</v>
      </c>
      <c r="V249" s="2">
        <f t="shared" si="132"/>
        <v>1</v>
      </c>
      <c r="W249" s="2">
        <f t="shared" si="133"/>
        <v>4</v>
      </c>
      <c r="X249" s="2">
        <f t="shared" si="134"/>
        <v>3</v>
      </c>
      <c r="Y249" s="2">
        <f t="shared" si="135"/>
        <v>5</v>
      </c>
      <c r="Z249" s="2">
        <f t="shared" si="136"/>
        <v>9</v>
      </c>
      <c r="AA249" s="2">
        <f t="shared" si="137"/>
        <v>6</v>
      </c>
      <c r="AB249" s="2">
        <f t="shared" si="138"/>
        <v>8</v>
      </c>
      <c r="AC249" s="2"/>
      <c r="AD249" s="2">
        <f t="shared" si="139"/>
        <v>0</v>
      </c>
      <c r="AE249" s="2">
        <f t="shared" si="140"/>
        <v>0</v>
      </c>
      <c r="AF249" s="2">
        <f t="shared" si="141"/>
        <v>0</v>
      </c>
      <c r="AG249" s="2">
        <f t="shared" si="142"/>
        <v>0</v>
      </c>
      <c r="AH249" s="2">
        <f t="shared" si="143"/>
        <v>0</v>
      </c>
      <c r="AI249" s="2">
        <f t="shared" si="144"/>
        <v>0</v>
      </c>
      <c r="AJ249" s="2">
        <f t="shared" si="145"/>
        <v>0</v>
      </c>
      <c r="AK249" s="2">
        <f t="shared" si="146"/>
        <v>0</v>
      </c>
      <c r="AL249" s="2">
        <f t="shared" si="147"/>
        <v>0</v>
      </c>
      <c r="AM249" s="2"/>
      <c r="AN249" s="2">
        <f t="shared" si="148"/>
        <v>7</v>
      </c>
      <c r="AO249" s="2">
        <f t="shared" si="149"/>
        <v>2</v>
      </c>
      <c r="AP249" s="2">
        <f t="shared" si="150"/>
        <v>1</v>
      </c>
      <c r="AQ249" s="2">
        <f t="shared" si="151"/>
        <v>4</v>
      </c>
      <c r="AR249" s="2">
        <f t="shared" si="152"/>
        <v>3</v>
      </c>
      <c r="AS249" s="2">
        <f t="shared" si="153"/>
        <v>5</v>
      </c>
      <c r="AT249" s="2">
        <f t="shared" si="154"/>
        <v>9</v>
      </c>
      <c r="AU249" s="2">
        <f t="shared" si="155"/>
        <v>6</v>
      </c>
      <c r="AV249" s="2">
        <f t="shared" si="156"/>
        <v>8</v>
      </c>
      <c r="AW249" s="2"/>
      <c r="AX249" s="5">
        <f t="shared" si="157"/>
        <v>4</v>
      </c>
      <c r="AY249" s="2">
        <f t="shared" si="158"/>
        <v>5</v>
      </c>
      <c r="AZ249" s="2">
        <f t="shared" si="159"/>
        <v>14</v>
      </c>
      <c r="BA249" s="2">
        <f t="shared" si="163"/>
        <v>31</v>
      </c>
      <c r="BB249" s="2">
        <f t="shared" si="164"/>
        <v>16</v>
      </c>
      <c r="BC249" s="2">
        <f t="shared" si="165"/>
        <v>4</v>
      </c>
      <c r="BD249" s="2">
        <f t="shared" si="166"/>
        <v>4</v>
      </c>
      <c r="BE249" s="19">
        <f t="shared" si="167"/>
        <v>10</v>
      </c>
      <c r="BF249" s="19">
        <f t="shared" si="168"/>
        <v>4.0824829046386304</v>
      </c>
      <c r="BG249" s="31">
        <f t="shared" si="169"/>
        <v>-1.4696938456699067</v>
      </c>
      <c r="BH249" s="32">
        <f t="shared" si="160"/>
        <v>7.0822345147568383E-2</v>
      </c>
      <c r="BI249" s="62">
        <f t="shared" si="170"/>
        <v>3.8873239436619716E-2</v>
      </c>
      <c r="BJ249" s="62" t="str">
        <f t="shared" si="171"/>
        <v/>
      </c>
      <c r="BK249" s="73" t="str">
        <f t="shared" si="172"/>
        <v/>
      </c>
      <c r="BM249" s="11">
        <f t="shared" si="161"/>
        <v>0.25459329816142345</v>
      </c>
    </row>
    <row r="250" spans="1:65">
      <c r="A250" s="30" t="s">
        <v>869</v>
      </c>
      <c r="B250" s="30" t="s">
        <v>870</v>
      </c>
      <c r="C250" s="30" t="s">
        <v>618</v>
      </c>
      <c r="D250" s="30" t="s">
        <v>619</v>
      </c>
      <c r="E250" s="30" t="s">
        <v>570</v>
      </c>
      <c r="F250" s="11" t="str">
        <f t="shared" si="162"/>
        <v>Immune syst</v>
      </c>
      <c r="H250" s="11">
        <f>VLOOKUP($B250,data!$B$3:$Q$15316,'diff expr 0 vs 3 mites'!H$8,FALSE)</f>
        <v>5.0077446219999997</v>
      </c>
      <c r="I250" s="11">
        <f>VLOOKUP($B250,data!$B$3:$Q$15316,'diff expr 0 vs 3 mites'!I$8,FALSE)</f>
        <v>4.1623066409999998</v>
      </c>
      <c r="J250" s="11">
        <f>VLOOKUP($B250,data!$B$3:$Q$15316,'diff expr 0 vs 3 mites'!J$8,FALSE)</f>
        <v>5.5622135610000001</v>
      </c>
      <c r="K250" s="11">
        <f>VLOOKUP($B250,data!$B$3:$Q$15316,'diff expr 0 vs 3 mites'!K$8,FALSE)</f>
        <v>3.7533124999999998</v>
      </c>
      <c r="L250" s="11">
        <f>VLOOKUP($B250,data!$B$3:$Q$15316,'diff expr 0 vs 3 mites'!L$8,FALSE)</f>
        <v>5.0066743139999996</v>
      </c>
      <c r="M250" s="11">
        <f>VLOOKUP($B250,data!$B$3:$Q$15316,'diff expr 0 vs 3 mites'!M$8,FALSE)</f>
        <v>3.0009013499999999</v>
      </c>
      <c r="N250" s="11">
        <f>VLOOKUP($B250,data!$B$3:$Q$15316,'diff expr 0 vs 3 mites'!N$8,FALSE)</f>
        <v>10.59149682</v>
      </c>
      <c r="O250" s="11">
        <f>VLOOKUP($B250,data!$B$3:$Q$15316,'diff expr 0 vs 3 mites'!O$8,FALSE)</f>
        <v>2.739250572</v>
      </c>
      <c r="P250" s="11">
        <f>VLOOKUP($B250,data!$B$3:$Q$15316,'diff expr 0 vs 3 mites'!P$8,FALSE)</f>
        <v>1.793001235</v>
      </c>
      <c r="R250" s="27" t="s">
        <v>27749</v>
      </c>
      <c r="T250" s="2">
        <f t="shared" si="130"/>
        <v>7</v>
      </c>
      <c r="U250" s="2">
        <f t="shared" si="131"/>
        <v>5</v>
      </c>
      <c r="V250" s="2">
        <f t="shared" si="132"/>
        <v>8</v>
      </c>
      <c r="W250" s="2">
        <f t="shared" si="133"/>
        <v>4</v>
      </c>
      <c r="X250" s="2">
        <f t="shared" si="134"/>
        <v>6</v>
      </c>
      <c r="Y250" s="2">
        <f t="shared" si="135"/>
        <v>3</v>
      </c>
      <c r="Z250" s="2">
        <f t="shared" si="136"/>
        <v>9</v>
      </c>
      <c r="AA250" s="2">
        <f t="shared" si="137"/>
        <v>2</v>
      </c>
      <c r="AB250" s="2">
        <f t="shared" si="138"/>
        <v>1</v>
      </c>
      <c r="AC250" s="2"/>
      <c r="AD250" s="2">
        <f t="shared" si="139"/>
        <v>0</v>
      </c>
      <c r="AE250" s="2">
        <f t="shared" si="140"/>
        <v>0</v>
      </c>
      <c r="AF250" s="2">
        <f t="shared" si="141"/>
        <v>0</v>
      </c>
      <c r="AG250" s="2">
        <f t="shared" si="142"/>
        <v>0</v>
      </c>
      <c r="AH250" s="2">
        <f t="shared" si="143"/>
        <v>0</v>
      </c>
      <c r="AI250" s="2">
        <f t="shared" si="144"/>
        <v>0</v>
      </c>
      <c r="AJ250" s="2">
        <f t="shared" si="145"/>
        <v>0</v>
      </c>
      <c r="AK250" s="2">
        <f t="shared" si="146"/>
        <v>0</v>
      </c>
      <c r="AL250" s="2">
        <f t="shared" si="147"/>
        <v>0</v>
      </c>
      <c r="AM250" s="2"/>
      <c r="AN250" s="2">
        <f t="shared" si="148"/>
        <v>7</v>
      </c>
      <c r="AO250" s="2">
        <f t="shared" si="149"/>
        <v>5</v>
      </c>
      <c r="AP250" s="2">
        <f t="shared" si="150"/>
        <v>8</v>
      </c>
      <c r="AQ250" s="2">
        <f t="shared" si="151"/>
        <v>4</v>
      </c>
      <c r="AR250" s="2">
        <f t="shared" si="152"/>
        <v>6</v>
      </c>
      <c r="AS250" s="2">
        <f t="shared" si="153"/>
        <v>3</v>
      </c>
      <c r="AT250" s="2">
        <f t="shared" si="154"/>
        <v>9</v>
      </c>
      <c r="AU250" s="2">
        <f t="shared" si="155"/>
        <v>2</v>
      </c>
      <c r="AV250" s="2">
        <f t="shared" si="156"/>
        <v>1</v>
      </c>
      <c r="AW250" s="2"/>
      <c r="AX250" s="5">
        <f t="shared" si="157"/>
        <v>4</v>
      </c>
      <c r="AY250" s="2">
        <f t="shared" si="158"/>
        <v>5</v>
      </c>
      <c r="AZ250" s="2">
        <f t="shared" si="159"/>
        <v>24</v>
      </c>
      <c r="BA250" s="2">
        <f t="shared" si="163"/>
        <v>21</v>
      </c>
      <c r="BB250" s="2">
        <f t="shared" si="164"/>
        <v>6</v>
      </c>
      <c r="BC250" s="2">
        <f t="shared" si="165"/>
        <v>14</v>
      </c>
      <c r="BD250" s="2">
        <f t="shared" si="166"/>
        <v>6</v>
      </c>
      <c r="BE250" s="19">
        <f t="shared" si="167"/>
        <v>10</v>
      </c>
      <c r="BF250" s="19">
        <f t="shared" si="168"/>
        <v>4.0824829046386304</v>
      </c>
      <c r="BG250" s="31">
        <f t="shared" si="169"/>
        <v>-0.9797958971132712</v>
      </c>
      <c r="BH250" s="32">
        <f t="shared" si="160"/>
        <v>0.16359343889515282</v>
      </c>
      <c r="BI250" s="62">
        <f t="shared" si="170"/>
        <v>5.9718309859154932E-2</v>
      </c>
      <c r="BJ250" s="62" t="str">
        <f t="shared" si="171"/>
        <v/>
      </c>
      <c r="BK250" s="73" t="str">
        <f t="shared" si="172"/>
        <v/>
      </c>
      <c r="BM250" s="11">
        <f t="shared" si="161"/>
        <v>4.5746566546723042E-4</v>
      </c>
    </row>
    <row r="251" spans="1:65">
      <c r="A251" s="30" t="s">
        <v>871</v>
      </c>
      <c r="B251" s="30" t="s">
        <v>872</v>
      </c>
      <c r="C251" s="30" t="s">
        <v>873</v>
      </c>
      <c r="D251" s="30" t="s">
        <v>874</v>
      </c>
      <c r="E251" s="30" t="s">
        <v>570</v>
      </c>
      <c r="F251" s="11" t="str">
        <f t="shared" si="162"/>
        <v>Immune syst</v>
      </c>
      <c r="H251" s="11">
        <f>VLOOKUP($B251,data!$B$3:$Q$15316,'diff expr 0 vs 3 mites'!H$8,FALSE)</f>
        <v>7.3216262360000002</v>
      </c>
      <c r="I251" s="11">
        <f>VLOOKUP($B251,data!$B$3:$Q$15316,'diff expr 0 vs 3 mites'!I$8,FALSE)</f>
        <v>6.7339449460000003</v>
      </c>
      <c r="J251" s="11">
        <f>VLOOKUP($B251,data!$B$3:$Q$15316,'diff expr 0 vs 3 mites'!J$8,FALSE)</f>
        <v>5.6233944009999997</v>
      </c>
      <c r="K251" s="11">
        <f>VLOOKUP($B251,data!$B$3:$Q$15316,'diff expr 0 vs 3 mites'!K$8,FALSE)</f>
        <v>7.9873547360000003</v>
      </c>
      <c r="L251" s="11">
        <f>VLOOKUP($B251,data!$B$3:$Q$15316,'diff expr 0 vs 3 mites'!L$8,FALSE)</f>
        <v>14.160833029999999</v>
      </c>
      <c r="M251" s="11">
        <f>VLOOKUP($B251,data!$B$3:$Q$15316,'diff expr 0 vs 3 mites'!M$8,FALSE)</f>
        <v>4.8561898860000001</v>
      </c>
      <c r="N251" s="11">
        <f>VLOOKUP($B251,data!$B$3:$Q$15316,'diff expr 0 vs 3 mites'!N$8,FALSE)</f>
        <v>19.44474838</v>
      </c>
      <c r="O251" s="11">
        <f>VLOOKUP($B251,data!$B$3:$Q$15316,'diff expr 0 vs 3 mites'!O$8,FALSE)</f>
        <v>5.8439582449999996</v>
      </c>
      <c r="P251" s="11">
        <f>VLOOKUP($B251,data!$B$3:$Q$15316,'diff expr 0 vs 3 mites'!P$8,FALSE)</f>
        <v>14.19966442</v>
      </c>
      <c r="R251" s="27" t="s">
        <v>27749</v>
      </c>
      <c r="T251" s="2">
        <f t="shared" si="130"/>
        <v>5</v>
      </c>
      <c r="U251" s="2">
        <f t="shared" si="131"/>
        <v>4</v>
      </c>
      <c r="V251" s="2">
        <f t="shared" si="132"/>
        <v>2</v>
      </c>
      <c r="W251" s="2">
        <f t="shared" si="133"/>
        <v>6</v>
      </c>
      <c r="X251" s="2">
        <f t="shared" si="134"/>
        <v>7</v>
      </c>
      <c r="Y251" s="2">
        <f t="shared" si="135"/>
        <v>1</v>
      </c>
      <c r="Z251" s="2">
        <f t="shared" si="136"/>
        <v>9</v>
      </c>
      <c r="AA251" s="2">
        <f t="shared" si="137"/>
        <v>3</v>
      </c>
      <c r="AB251" s="2">
        <f t="shared" si="138"/>
        <v>8</v>
      </c>
      <c r="AC251" s="2"/>
      <c r="AD251" s="2">
        <f t="shared" si="139"/>
        <v>0</v>
      </c>
      <c r="AE251" s="2">
        <f t="shared" si="140"/>
        <v>0</v>
      </c>
      <c r="AF251" s="2">
        <f t="shared" si="141"/>
        <v>0</v>
      </c>
      <c r="AG251" s="2">
        <f t="shared" si="142"/>
        <v>0</v>
      </c>
      <c r="AH251" s="2">
        <f t="shared" si="143"/>
        <v>0</v>
      </c>
      <c r="AI251" s="2">
        <f t="shared" si="144"/>
        <v>0</v>
      </c>
      <c r="AJ251" s="2">
        <f t="shared" si="145"/>
        <v>0</v>
      </c>
      <c r="AK251" s="2">
        <f t="shared" si="146"/>
        <v>0</v>
      </c>
      <c r="AL251" s="2">
        <f t="shared" si="147"/>
        <v>0</v>
      </c>
      <c r="AM251" s="2"/>
      <c r="AN251" s="2">
        <f t="shared" si="148"/>
        <v>5</v>
      </c>
      <c r="AO251" s="2">
        <f t="shared" si="149"/>
        <v>4</v>
      </c>
      <c r="AP251" s="2">
        <f t="shared" si="150"/>
        <v>2</v>
      </c>
      <c r="AQ251" s="2">
        <f t="shared" si="151"/>
        <v>6</v>
      </c>
      <c r="AR251" s="2">
        <f t="shared" si="152"/>
        <v>7</v>
      </c>
      <c r="AS251" s="2">
        <f t="shared" si="153"/>
        <v>1</v>
      </c>
      <c r="AT251" s="2">
        <f t="shared" si="154"/>
        <v>9</v>
      </c>
      <c r="AU251" s="2">
        <f t="shared" si="155"/>
        <v>3</v>
      </c>
      <c r="AV251" s="2">
        <f t="shared" si="156"/>
        <v>8</v>
      </c>
      <c r="AW251" s="2"/>
      <c r="AX251" s="5">
        <f t="shared" si="157"/>
        <v>4</v>
      </c>
      <c r="AY251" s="2">
        <f t="shared" si="158"/>
        <v>5</v>
      </c>
      <c r="AZ251" s="2">
        <f t="shared" si="159"/>
        <v>17</v>
      </c>
      <c r="BA251" s="2">
        <f t="shared" si="163"/>
        <v>28</v>
      </c>
      <c r="BB251" s="2">
        <f t="shared" si="164"/>
        <v>13</v>
      </c>
      <c r="BC251" s="2">
        <f t="shared" si="165"/>
        <v>7</v>
      </c>
      <c r="BD251" s="2">
        <f t="shared" si="166"/>
        <v>7</v>
      </c>
      <c r="BE251" s="19">
        <f t="shared" si="167"/>
        <v>10</v>
      </c>
      <c r="BF251" s="19">
        <f t="shared" si="168"/>
        <v>4.0824829046386304</v>
      </c>
      <c r="BG251" s="31">
        <f t="shared" si="169"/>
        <v>-0.73484692283495334</v>
      </c>
      <c r="BH251" s="32">
        <f t="shared" si="160"/>
        <v>0.23121636322523817</v>
      </c>
      <c r="BI251" s="62">
        <f t="shared" si="170"/>
        <v>6.8450704225352113E-2</v>
      </c>
      <c r="BJ251" s="62" t="str">
        <f t="shared" si="171"/>
        <v/>
      </c>
      <c r="BK251" s="73" t="str">
        <f t="shared" si="172"/>
        <v/>
      </c>
      <c r="BM251" s="11">
        <f t="shared" si="161"/>
        <v>0.22833449424931204</v>
      </c>
    </row>
    <row r="252" spans="1:65">
      <c r="A252" s="30" t="s">
        <v>875</v>
      </c>
      <c r="B252" s="30" t="s">
        <v>876</v>
      </c>
      <c r="C252" s="30" t="s">
        <v>618</v>
      </c>
      <c r="D252" s="30" t="s">
        <v>619</v>
      </c>
      <c r="E252" s="30" t="s">
        <v>570</v>
      </c>
      <c r="F252" s="11" t="str">
        <f t="shared" si="162"/>
        <v>Immune syst</v>
      </c>
      <c r="H252" s="11">
        <f>VLOOKUP($B252,data!$B$3:$Q$15316,'diff expr 0 vs 3 mites'!H$8,FALSE)</f>
        <v>5.5641606909999997</v>
      </c>
      <c r="I252" s="11">
        <f>VLOOKUP($B252,data!$B$3:$Q$15316,'diff expr 0 vs 3 mites'!I$8,FALSE)</f>
        <v>4.5733986550000001</v>
      </c>
      <c r="J252" s="11">
        <f>VLOOKUP($B252,data!$B$3:$Q$15316,'diff expr 0 vs 3 mites'!J$8,FALSE)</f>
        <v>4.9967875959999999</v>
      </c>
      <c r="K252" s="11">
        <f>VLOOKUP($B252,data!$B$3:$Q$15316,'diff expr 0 vs 3 mites'!K$8,FALSE)</f>
        <v>5.7550791669999999</v>
      </c>
      <c r="L252" s="11">
        <f>VLOOKUP($B252,data!$B$3:$Q$15316,'diff expr 0 vs 3 mites'!L$8,FALSE)</f>
        <v>11.12594292</v>
      </c>
      <c r="M252" s="11">
        <f>VLOOKUP($B252,data!$B$3:$Q$15316,'diff expr 0 vs 3 mites'!M$8,FALSE)</f>
        <v>4.2870019289999997</v>
      </c>
      <c r="N252" s="11">
        <f>VLOOKUP($B252,data!$B$3:$Q$15316,'diff expr 0 vs 3 mites'!N$8,FALSE)</f>
        <v>9.0937093939999993</v>
      </c>
      <c r="O252" s="11">
        <f>VLOOKUP($B252,data!$B$3:$Q$15316,'diff expr 0 vs 3 mites'!O$8,FALSE)</f>
        <v>5.7248887609999999</v>
      </c>
      <c r="P252" s="11">
        <f>VLOOKUP($B252,data!$B$3:$Q$15316,'diff expr 0 vs 3 mites'!P$8,FALSE)</f>
        <v>11.6213043</v>
      </c>
      <c r="R252" s="27" t="s">
        <v>27749</v>
      </c>
      <c r="T252" s="2">
        <f t="shared" si="130"/>
        <v>4</v>
      </c>
      <c r="U252" s="2">
        <f t="shared" si="131"/>
        <v>2</v>
      </c>
      <c r="V252" s="2">
        <f t="shared" si="132"/>
        <v>3</v>
      </c>
      <c r="W252" s="2">
        <f t="shared" si="133"/>
        <v>6</v>
      </c>
      <c r="X252" s="2">
        <f t="shared" si="134"/>
        <v>8</v>
      </c>
      <c r="Y252" s="2">
        <f t="shared" si="135"/>
        <v>1</v>
      </c>
      <c r="Z252" s="2">
        <f t="shared" si="136"/>
        <v>7</v>
      </c>
      <c r="AA252" s="2">
        <f t="shared" si="137"/>
        <v>5</v>
      </c>
      <c r="AB252" s="2">
        <f t="shared" si="138"/>
        <v>9</v>
      </c>
      <c r="AC252" s="2"/>
      <c r="AD252" s="2">
        <f t="shared" si="139"/>
        <v>0</v>
      </c>
      <c r="AE252" s="2">
        <f t="shared" si="140"/>
        <v>0</v>
      </c>
      <c r="AF252" s="2">
        <f t="shared" si="141"/>
        <v>0</v>
      </c>
      <c r="AG252" s="2">
        <f t="shared" si="142"/>
        <v>0</v>
      </c>
      <c r="AH252" s="2">
        <f t="shared" si="143"/>
        <v>0</v>
      </c>
      <c r="AI252" s="2">
        <f t="shared" si="144"/>
        <v>0</v>
      </c>
      <c r="AJ252" s="2">
        <f t="shared" si="145"/>
        <v>0</v>
      </c>
      <c r="AK252" s="2">
        <f t="shared" si="146"/>
        <v>0</v>
      </c>
      <c r="AL252" s="2">
        <f t="shared" si="147"/>
        <v>0</v>
      </c>
      <c r="AM252" s="2"/>
      <c r="AN252" s="2">
        <f t="shared" si="148"/>
        <v>4</v>
      </c>
      <c r="AO252" s="2">
        <f t="shared" si="149"/>
        <v>2</v>
      </c>
      <c r="AP252" s="2">
        <f t="shared" si="150"/>
        <v>3</v>
      </c>
      <c r="AQ252" s="2">
        <f t="shared" si="151"/>
        <v>6</v>
      </c>
      <c r="AR252" s="2">
        <f t="shared" si="152"/>
        <v>8</v>
      </c>
      <c r="AS252" s="2">
        <f t="shared" si="153"/>
        <v>1</v>
      </c>
      <c r="AT252" s="2">
        <f t="shared" si="154"/>
        <v>7</v>
      </c>
      <c r="AU252" s="2">
        <f t="shared" si="155"/>
        <v>5</v>
      </c>
      <c r="AV252" s="2">
        <f t="shared" si="156"/>
        <v>9</v>
      </c>
      <c r="AW252" s="2"/>
      <c r="AX252" s="5">
        <f t="shared" si="157"/>
        <v>4</v>
      </c>
      <c r="AY252" s="2">
        <f t="shared" si="158"/>
        <v>5</v>
      </c>
      <c r="AZ252" s="2">
        <f t="shared" si="159"/>
        <v>15</v>
      </c>
      <c r="BA252" s="2">
        <f t="shared" si="163"/>
        <v>30</v>
      </c>
      <c r="BB252" s="2">
        <f t="shared" si="164"/>
        <v>15</v>
      </c>
      <c r="BC252" s="2">
        <f t="shared" si="165"/>
        <v>5</v>
      </c>
      <c r="BD252" s="2">
        <f t="shared" si="166"/>
        <v>5</v>
      </c>
      <c r="BE252" s="19">
        <f t="shared" si="167"/>
        <v>10</v>
      </c>
      <c r="BF252" s="19">
        <f t="shared" si="168"/>
        <v>4.0824829046386304</v>
      </c>
      <c r="BG252" s="31">
        <f t="shared" si="169"/>
        <v>-1.2247448713915889</v>
      </c>
      <c r="BH252" s="32">
        <f t="shared" si="160"/>
        <v>0.1103356809599234</v>
      </c>
      <c r="BI252" s="62">
        <f t="shared" si="170"/>
        <v>5.1267605633802817E-2</v>
      </c>
      <c r="BJ252" s="62" t="str">
        <f t="shared" si="171"/>
        <v/>
      </c>
      <c r="BK252" s="73" t="str">
        <f t="shared" si="172"/>
        <v/>
      </c>
      <c r="BM252" s="11">
        <f t="shared" si="161"/>
        <v>0.2048884870892187</v>
      </c>
    </row>
    <row r="253" spans="1:65">
      <c r="A253" s="30" t="s">
        <v>877</v>
      </c>
      <c r="B253" s="30" t="s">
        <v>878</v>
      </c>
      <c r="C253" s="30" t="s">
        <v>879</v>
      </c>
      <c r="D253" s="30" t="s">
        <v>880</v>
      </c>
      <c r="E253" s="30" t="s">
        <v>570</v>
      </c>
      <c r="F253" s="11" t="str">
        <f t="shared" si="162"/>
        <v>Immune syst</v>
      </c>
      <c r="H253" s="11">
        <f>VLOOKUP($B253,data!$B$3:$Q$15316,'diff expr 0 vs 3 mites'!H$8,FALSE)</f>
        <v>10.667531390000001</v>
      </c>
      <c r="I253" s="11">
        <f>VLOOKUP($B253,data!$B$3:$Q$15316,'diff expr 0 vs 3 mites'!I$8,FALSE)</f>
        <v>13.393368669999999</v>
      </c>
      <c r="J253" s="11">
        <f>VLOOKUP($B253,data!$B$3:$Q$15316,'diff expr 0 vs 3 mites'!J$8,FALSE)</f>
        <v>7.3877899620000003</v>
      </c>
      <c r="K253" s="11">
        <f>VLOOKUP($B253,data!$B$3:$Q$15316,'diff expr 0 vs 3 mites'!K$8,FALSE)</f>
        <v>12.12038068</v>
      </c>
      <c r="L253" s="11">
        <f>VLOOKUP($B253,data!$B$3:$Q$15316,'diff expr 0 vs 3 mites'!L$8,FALSE)</f>
        <v>6.6582501790000004</v>
      </c>
      <c r="M253" s="11">
        <f>VLOOKUP($B253,data!$B$3:$Q$15316,'diff expr 0 vs 3 mites'!M$8,FALSE)</f>
        <v>24.49828857</v>
      </c>
      <c r="N253" s="11">
        <f>VLOOKUP($B253,data!$B$3:$Q$15316,'diff expr 0 vs 3 mites'!N$8,FALSE)</f>
        <v>10.62051593</v>
      </c>
      <c r="O253" s="11">
        <f>VLOOKUP($B253,data!$B$3:$Q$15316,'diff expr 0 vs 3 mites'!O$8,FALSE)</f>
        <v>13.285726179999999</v>
      </c>
      <c r="P253" s="11">
        <f>VLOOKUP($B253,data!$B$3:$Q$15316,'diff expr 0 vs 3 mites'!P$8,FALSE)</f>
        <v>16.97179611</v>
      </c>
      <c r="R253" s="27" t="s">
        <v>27749</v>
      </c>
      <c r="T253" s="2">
        <f t="shared" si="130"/>
        <v>4</v>
      </c>
      <c r="U253" s="2">
        <f t="shared" si="131"/>
        <v>7</v>
      </c>
      <c r="V253" s="2">
        <f t="shared" si="132"/>
        <v>2</v>
      </c>
      <c r="W253" s="2">
        <f t="shared" si="133"/>
        <v>5</v>
      </c>
      <c r="X253" s="2">
        <f t="shared" si="134"/>
        <v>1</v>
      </c>
      <c r="Y253" s="2">
        <f t="shared" si="135"/>
        <v>9</v>
      </c>
      <c r="Z253" s="2">
        <f t="shared" si="136"/>
        <v>3</v>
      </c>
      <c r="AA253" s="2">
        <f t="shared" si="137"/>
        <v>6</v>
      </c>
      <c r="AB253" s="2">
        <f t="shared" si="138"/>
        <v>8</v>
      </c>
      <c r="AC253" s="2"/>
      <c r="AD253" s="2">
        <f t="shared" si="139"/>
        <v>0</v>
      </c>
      <c r="AE253" s="2">
        <f t="shared" si="140"/>
        <v>0</v>
      </c>
      <c r="AF253" s="2">
        <f t="shared" si="141"/>
        <v>0</v>
      </c>
      <c r="AG253" s="2">
        <f t="shared" si="142"/>
        <v>0</v>
      </c>
      <c r="AH253" s="2">
        <f t="shared" si="143"/>
        <v>0</v>
      </c>
      <c r="AI253" s="2">
        <f t="shared" si="144"/>
        <v>0</v>
      </c>
      <c r="AJ253" s="2">
        <f t="shared" si="145"/>
        <v>0</v>
      </c>
      <c r="AK253" s="2">
        <f t="shared" si="146"/>
        <v>0</v>
      </c>
      <c r="AL253" s="2">
        <f t="shared" si="147"/>
        <v>0</v>
      </c>
      <c r="AM253" s="2"/>
      <c r="AN253" s="2">
        <f t="shared" si="148"/>
        <v>4</v>
      </c>
      <c r="AO253" s="2">
        <f t="shared" si="149"/>
        <v>7</v>
      </c>
      <c r="AP253" s="2">
        <f t="shared" si="150"/>
        <v>2</v>
      </c>
      <c r="AQ253" s="2">
        <f t="shared" si="151"/>
        <v>5</v>
      </c>
      <c r="AR253" s="2">
        <f t="shared" si="152"/>
        <v>1</v>
      </c>
      <c r="AS253" s="2">
        <f t="shared" si="153"/>
        <v>9</v>
      </c>
      <c r="AT253" s="2">
        <f t="shared" si="154"/>
        <v>3</v>
      </c>
      <c r="AU253" s="2">
        <f t="shared" si="155"/>
        <v>6</v>
      </c>
      <c r="AV253" s="2">
        <f t="shared" si="156"/>
        <v>8</v>
      </c>
      <c r="AW253" s="2"/>
      <c r="AX253" s="5">
        <f t="shared" si="157"/>
        <v>4</v>
      </c>
      <c r="AY253" s="2">
        <f t="shared" si="158"/>
        <v>5</v>
      </c>
      <c r="AZ253" s="2">
        <f t="shared" si="159"/>
        <v>18</v>
      </c>
      <c r="BA253" s="2">
        <f t="shared" si="163"/>
        <v>27</v>
      </c>
      <c r="BB253" s="2">
        <f t="shared" si="164"/>
        <v>12</v>
      </c>
      <c r="BC253" s="2">
        <f t="shared" si="165"/>
        <v>8</v>
      </c>
      <c r="BD253" s="2">
        <f t="shared" si="166"/>
        <v>8</v>
      </c>
      <c r="BE253" s="19">
        <f t="shared" si="167"/>
        <v>10</v>
      </c>
      <c r="BF253" s="19">
        <f t="shared" si="168"/>
        <v>4.0824829046386304</v>
      </c>
      <c r="BG253" s="31">
        <f t="shared" si="169"/>
        <v>-0.4898979485566356</v>
      </c>
      <c r="BH253" s="32">
        <f t="shared" si="160"/>
        <v>0.31210305738320299</v>
      </c>
      <c r="BI253" s="62">
        <f t="shared" si="170"/>
        <v>7.6619718309859156E-2</v>
      </c>
      <c r="BJ253" s="62" t="str">
        <f t="shared" si="171"/>
        <v/>
      </c>
      <c r="BK253" s="73" t="str">
        <f t="shared" si="172"/>
        <v/>
      </c>
      <c r="BM253" s="11">
        <f t="shared" si="161"/>
        <v>0.12145270023039859</v>
      </c>
    </row>
    <row r="254" spans="1:65">
      <c r="A254" s="30" t="s">
        <v>881</v>
      </c>
      <c r="B254" s="30" t="s">
        <v>882</v>
      </c>
      <c r="C254" s="30" t="s">
        <v>883</v>
      </c>
      <c r="D254" s="30" t="s">
        <v>884</v>
      </c>
      <c r="E254" s="30" t="s">
        <v>570</v>
      </c>
      <c r="F254" s="11" t="str">
        <f t="shared" si="162"/>
        <v>Immune syst</v>
      </c>
      <c r="H254" s="11">
        <f>VLOOKUP($B254,data!$B$3:$Q$15316,'diff expr 0 vs 3 mites'!H$8,FALSE)</f>
        <v>10.73842647</v>
      </c>
      <c r="I254" s="11">
        <f>VLOOKUP($B254,data!$B$3:$Q$15316,'diff expr 0 vs 3 mites'!I$8,FALSE)</f>
        <v>11.575000470000001</v>
      </c>
      <c r="J254" s="11">
        <f>VLOOKUP($B254,data!$B$3:$Q$15316,'diff expr 0 vs 3 mites'!J$8,FALSE)</f>
        <v>12.562400390000001</v>
      </c>
      <c r="K254" s="11">
        <f>VLOOKUP($B254,data!$B$3:$Q$15316,'diff expr 0 vs 3 mites'!K$8,FALSE)</f>
        <v>10.05179796</v>
      </c>
      <c r="L254" s="11">
        <f>VLOOKUP($B254,data!$B$3:$Q$15316,'diff expr 0 vs 3 mites'!L$8,FALSE)</f>
        <v>4.469481171</v>
      </c>
      <c r="M254" s="11">
        <f>VLOOKUP($B254,data!$B$3:$Q$15316,'diff expr 0 vs 3 mites'!M$8,FALSE)</f>
        <v>12.83793376</v>
      </c>
      <c r="N254" s="11">
        <f>VLOOKUP($B254,data!$B$3:$Q$15316,'diff expr 0 vs 3 mites'!N$8,FALSE)</f>
        <v>10.080207010000001</v>
      </c>
      <c r="O254" s="11">
        <f>VLOOKUP($B254,data!$B$3:$Q$15316,'diff expr 0 vs 3 mites'!O$8,FALSE)</f>
        <v>22.80201624</v>
      </c>
      <c r="P254" s="11">
        <f>VLOOKUP($B254,data!$B$3:$Q$15316,'diff expr 0 vs 3 mites'!P$8,FALSE)</f>
        <v>11.058832150000001</v>
      </c>
      <c r="R254" s="27" t="s">
        <v>27749</v>
      </c>
      <c r="T254" s="2">
        <f t="shared" si="130"/>
        <v>4</v>
      </c>
      <c r="U254" s="2">
        <f t="shared" si="131"/>
        <v>6</v>
      </c>
      <c r="V254" s="2">
        <f t="shared" si="132"/>
        <v>7</v>
      </c>
      <c r="W254" s="2">
        <f t="shared" si="133"/>
        <v>2</v>
      </c>
      <c r="X254" s="2">
        <f t="shared" si="134"/>
        <v>1</v>
      </c>
      <c r="Y254" s="2">
        <f t="shared" si="135"/>
        <v>8</v>
      </c>
      <c r="Z254" s="2">
        <f t="shared" si="136"/>
        <v>3</v>
      </c>
      <c r="AA254" s="2">
        <f t="shared" si="137"/>
        <v>9</v>
      </c>
      <c r="AB254" s="2">
        <f t="shared" si="138"/>
        <v>5</v>
      </c>
      <c r="AC254" s="2"/>
      <c r="AD254" s="2">
        <f t="shared" si="139"/>
        <v>0</v>
      </c>
      <c r="AE254" s="2">
        <f t="shared" si="140"/>
        <v>0</v>
      </c>
      <c r="AF254" s="2">
        <f t="shared" si="141"/>
        <v>0</v>
      </c>
      <c r="AG254" s="2">
        <f t="shared" si="142"/>
        <v>0</v>
      </c>
      <c r="AH254" s="2">
        <f t="shared" si="143"/>
        <v>0</v>
      </c>
      <c r="AI254" s="2">
        <f t="shared" si="144"/>
        <v>0</v>
      </c>
      <c r="AJ254" s="2">
        <f t="shared" si="145"/>
        <v>0</v>
      </c>
      <c r="AK254" s="2">
        <f t="shared" si="146"/>
        <v>0</v>
      </c>
      <c r="AL254" s="2">
        <f t="shared" si="147"/>
        <v>0</v>
      </c>
      <c r="AM254" s="2"/>
      <c r="AN254" s="2">
        <f t="shared" si="148"/>
        <v>4</v>
      </c>
      <c r="AO254" s="2">
        <f t="shared" si="149"/>
        <v>6</v>
      </c>
      <c r="AP254" s="2">
        <f t="shared" si="150"/>
        <v>7</v>
      </c>
      <c r="AQ254" s="2">
        <f t="shared" si="151"/>
        <v>2</v>
      </c>
      <c r="AR254" s="2">
        <f t="shared" si="152"/>
        <v>1</v>
      </c>
      <c r="AS254" s="2">
        <f t="shared" si="153"/>
        <v>8</v>
      </c>
      <c r="AT254" s="2">
        <f t="shared" si="154"/>
        <v>3</v>
      </c>
      <c r="AU254" s="2">
        <f t="shared" si="155"/>
        <v>9</v>
      </c>
      <c r="AV254" s="2">
        <f t="shared" si="156"/>
        <v>5</v>
      </c>
      <c r="AW254" s="2"/>
      <c r="AX254" s="5">
        <f t="shared" si="157"/>
        <v>4</v>
      </c>
      <c r="AY254" s="2">
        <f t="shared" si="158"/>
        <v>5</v>
      </c>
      <c r="AZ254" s="2">
        <f t="shared" si="159"/>
        <v>19</v>
      </c>
      <c r="BA254" s="2">
        <f t="shared" si="163"/>
        <v>26</v>
      </c>
      <c r="BB254" s="2">
        <f t="shared" si="164"/>
        <v>11</v>
      </c>
      <c r="BC254" s="2">
        <f t="shared" si="165"/>
        <v>9</v>
      </c>
      <c r="BD254" s="2">
        <f t="shared" si="166"/>
        <v>9</v>
      </c>
      <c r="BE254" s="19">
        <f t="shared" si="167"/>
        <v>10</v>
      </c>
      <c r="BF254" s="19">
        <f t="shared" si="168"/>
        <v>4.0824829046386304</v>
      </c>
      <c r="BG254" s="31">
        <f t="shared" si="169"/>
        <v>-0.2449489742783178</v>
      </c>
      <c r="BH254" s="32">
        <f t="shared" si="160"/>
        <v>0.40324797025367004</v>
      </c>
      <c r="BI254" s="62">
        <f t="shared" si="170"/>
        <v>8.873239436619719E-2</v>
      </c>
      <c r="BJ254" s="62" t="str">
        <f t="shared" si="171"/>
        <v/>
      </c>
      <c r="BK254" s="73" t="str">
        <f t="shared" si="172"/>
        <v/>
      </c>
      <c r="BM254" s="11">
        <f t="shared" si="161"/>
        <v>3.7671769759838207E-2</v>
      </c>
    </row>
    <row r="255" spans="1:65">
      <c r="A255" s="30" t="s">
        <v>885</v>
      </c>
      <c r="B255" s="30" t="s">
        <v>886</v>
      </c>
      <c r="C255" s="30" t="s">
        <v>887</v>
      </c>
      <c r="D255" s="30" t="s">
        <v>888</v>
      </c>
      <c r="E255" s="30" t="s">
        <v>570</v>
      </c>
      <c r="F255" s="11" t="str">
        <f t="shared" si="162"/>
        <v>Immune syst</v>
      </c>
      <c r="H255" s="11">
        <f>VLOOKUP($B255,data!$B$3:$Q$15316,'diff expr 0 vs 3 mites'!H$8,FALSE)</f>
        <v>4.849990418</v>
      </c>
      <c r="I255" s="11">
        <f>VLOOKUP($B255,data!$B$3:$Q$15316,'diff expr 0 vs 3 mites'!I$8,FALSE)</f>
        <v>5.0106362649999996</v>
      </c>
      <c r="J255" s="11">
        <f>VLOOKUP($B255,data!$B$3:$Q$15316,'diff expr 0 vs 3 mites'!J$8,FALSE)</f>
        <v>6.4769099790000002</v>
      </c>
      <c r="K255" s="11">
        <f>VLOOKUP($B255,data!$B$3:$Q$15316,'diff expr 0 vs 3 mites'!K$8,FALSE)</f>
        <v>5.6776927940000004</v>
      </c>
      <c r="L255" s="11">
        <f>VLOOKUP($B255,data!$B$3:$Q$15316,'diff expr 0 vs 3 mites'!L$8,FALSE)</f>
        <v>3.2564929760000001</v>
      </c>
      <c r="M255" s="11">
        <f>VLOOKUP($B255,data!$B$3:$Q$15316,'diff expr 0 vs 3 mites'!M$8,FALSE)</f>
        <v>3.565163723</v>
      </c>
      <c r="N255" s="11">
        <f>VLOOKUP($B255,data!$B$3:$Q$15316,'diff expr 0 vs 3 mites'!N$8,FALSE)</f>
        <v>9.8414729879999996</v>
      </c>
      <c r="O255" s="11">
        <f>VLOOKUP($B255,data!$B$3:$Q$15316,'diff expr 0 vs 3 mites'!O$8,FALSE)</f>
        <v>6.2419812500000003</v>
      </c>
      <c r="P255" s="11">
        <f>VLOOKUP($B255,data!$B$3:$Q$15316,'diff expr 0 vs 3 mites'!P$8,FALSE)</f>
        <v>7.663747453</v>
      </c>
      <c r="R255" s="27" t="s">
        <v>27749</v>
      </c>
      <c r="T255" s="2">
        <f t="shared" si="130"/>
        <v>3</v>
      </c>
      <c r="U255" s="2">
        <f t="shared" si="131"/>
        <v>4</v>
      </c>
      <c r="V255" s="2">
        <f t="shared" si="132"/>
        <v>7</v>
      </c>
      <c r="W255" s="2">
        <f t="shared" si="133"/>
        <v>5</v>
      </c>
      <c r="X255" s="2">
        <f t="shared" si="134"/>
        <v>1</v>
      </c>
      <c r="Y255" s="2">
        <f t="shared" si="135"/>
        <v>2</v>
      </c>
      <c r="Z255" s="2">
        <f t="shared" si="136"/>
        <v>9</v>
      </c>
      <c r="AA255" s="2">
        <f t="shared" si="137"/>
        <v>6</v>
      </c>
      <c r="AB255" s="2">
        <f t="shared" si="138"/>
        <v>8</v>
      </c>
      <c r="AC255" s="2"/>
      <c r="AD255" s="2">
        <f t="shared" si="139"/>
        <v>0</v>
      </c>
      <c r="AE255" s="2">
        <f t="shared" si="140"/>
        <v>0</v>
      </c>
      <c r="AF255" s="2">
        <f t="shared" si="141"/>
        <v>0</v>
      </c>
      <c r="AG255" s="2">
        <f t="shared" si="142"/>
        <v>0</v>
      </c>
      <c r="AH255" s="2">
        <f t="shared" si="143"/>
        <v>0</v>
      </c>
      <c r="AI255" s="2">
        <f t="shared" si="144"/>
        <v>0</v>
      </c>
      <c r="AJ255" s="2">
        <f t="shared" si="145"/>
        <v>0</v>
      </c>
      <c r="AK255" s="2">
        <f t="shared" si="146"/>
        <v>0</v>
      </c>
      <c r="AL255" s="2">
        <f t="shared" si="147"/>
        <v>0</v>
      </c>
      <c r="AM255" s="2"/>
      <c r="AN255" s="2">
        <f t="shared" si="148"/>
        <v>3</v>
      </c>
      <c r="AO255" s="2">
        <f t="shared" si="149"/>
        <v>4</v>
      </c>
      <c r="AP255" s="2">
        <f t="shared" si="150"/>
        <v>7</v>
      </c>
      <c r="AQ255" s="2">
        <f t="shared" si="151"/>
        <v>5</v>
      </c>
      <c r="AR255" s="2">
        <f t="shared" si="152"/>
        <v>1</v>
      </c>
      <c r="AS255" s="2">
        <f t="shared" si="153"/>
        <v>2</v>
      </c>
      <c r="AT255" s="2">
        <f t="shared" si="154"/>
        <v>9</v>
      </c>
      <c r="AU255" s="2">
        <f t="shared" si="155"/>
        <v>6</v>
      </c>
      <c r="AV255" s="2">
        <f t="shared" si="156"/>
        <v>8</v>
      </c>
      <c r="AW255" s="2"/>
      <c r="AX255" s="5">
        <f t="shared" si="157"/>
        <v>4</v>
      </c>
      <c r="AY255" s="2">
        <f t="shared" si="158"/>
        <v>5</v>
      </c>
      <c r="AZ255" s="2">
        <f t="shared" si="159"/>
        <v>19</v>
      </c>
      <c r="BA255" s="2">
        <f t="shared" si="163"/>
        <v>26</v>
      </c>
      <c r="BB255" s="2">
        <f t="shared" si="164"/>
        <v>11</v>
      </c>
      <c r="BC255" s="2">
        <f t="shared" si="165"/>
        <v>9</v>
      </c>
      <c r="BD255" s="2">
        <f t="shared" si="166"/>
        <v>9</v>
      </c>
      <c r="BE255" s="19">
        <f t="shared" si="167"/>
        <v>10</v>
      </c>
      <c r="BF255" s="19">
        <f t="shared" si="168"/>
        <v>4.0824829046386304</v>
      </c>
      <c r="BG255" s="31">
        <f t="shared" si="169"/>
        <v>-0.2449489742783178</v>
      </c>
      <c r="BH255" s="32">
        <f t="shared" si="160"/>
        <v>0.40324797025367004</v>
      </c>
      <c r="BI255" s="62">
        <f t="shared" si="170"/>
        <v>8.873239436619719E-2</v>
      </c>
      <c r="BJ255" s="62" t="str">
        <f t="shared" si="171"/>
        <v/>
      </c>
      <c r="BK255" s="73" t="str">
        <f t="shared" si="172"/>
        <v/>
      </c>
      <c r="BM255" s="11">
        <f t="shared" si="161"/>
        <v>4.5645990768201854E-2</v>
      </c>
    </row>
    <row r="256" spans="1:65">
      <c r="A256" s="30" t="s">
        <v>889</v>
      </c>
      <c r="B256" s="30" t="s">
        <v>890</v>
      </c>
      <c r="C256" s="30" t="s">
        <v>891</v>
      </c>
      <c r="D256" s="30" t="s">
        <v>892</v>
      </c>
      <c r="E256" s="30" t="s">
        <v>570</v>
      </c>
      <c r="F256" s="11" t="str">
        <f t="shared" si="162"/>
        <v>Immune syst</v>
      </c>
      <c r="H256" s="11">
        <f>VLOOKUP($B256,data!$B$3:$Q$15316,'diff expr 0 vs 3 mites'!H$8,FALSE)</f>
        <v>84.845682159999996</v>
      </c>
      <c r="I256" s="11">
        <f>VLOOKUP($B256,data!$B$3:$Q$15316,'diff expr 0 vs 3 mites'!I$8,FALSE)</f>
        <v>55.047940420000003</v>
      </c>
      <c r="J256" s="11">
        <f>VLOOKUP($B256,data!$B$3:$Q$15316,'diff expr 0 vs 3 mites'!J$8,FALSE)</f>
        <v>83.465076190000005</v>
      </c>
      <c r="K256" s="11">
        <f>VLOOKUP($B256,data!$B$3:$Q$15316,'diff expr 0 vs 3 mites'!K$8,FALSE)</f>
        <v>53.943978479999998</v>
      </c>
      <c r="L256" s="11">
        <f>VLOOKUP($B256,data!$B$3:$Q$15316,'diff expr 0 vs 3 mites'!L$8,FALSE)</f>
        <v>12.99546612</v>
      </c>
      <c r="M256" s="11">
        <f>VLOOKUP($B256,data!$B$3:$Q$15316,'diff expr 0 vs 3 mites'!M$8,FALSE)</f>
        <v>33.02472358</v>
      </c>
      <c r="N256" s="11">
        <f>VLOOKUP($B256,data!$B$3:$Q$15316,'diff expr 0 vs 3 mites'!N$8,FALSE)</f>
        <v>21.422018269999999</v>
      </c>
      <c r="O256" s="11">
        <f>VLOOKUP($B256,data!$B$3:$Q$15316,'diff expr 0 vs 3 mites'!O$8,FALSE)</f>
        <v>44.256599370000004</v>
      </c>
      <c r="P256" s="11">
        <f>VLOOKUP($B256,data!$B$3:$Q$15316,'diff expr 0 vs 3 mites'!P$8,FALSE)</f>
        <v>69.809474309999999</v>
      </c>
      <c r="R256" s="27" t="s">
        <v>27749</v>
      </c>
      <c r="T256" s="2">
        <f t="shared" si="130"/>
        <v>9</v>
      </c>
      <c r="U256" s="2">
        <f t="shared" si="131"/>
        <v>6</v>
      </c>
      <c r="V256" s="2">
        <f t="shared" si="132"/>
        <v>8</v>
      </c>
      <c r="W256" s="2">
        <f t="shared" si="133"/>
        <v>5</v>
      </c>
      <c r="X256" s="2">
        <f t="shared" si="134"/>
        <v>1</v>
      </c>
      <c r="Y256" s="2">
        <f t="shared" si="135"/>
        <v>3</v>
      </c>
      <c r="Z256" s="2">
        <f t="shared" si="136"/>
        <v>2</v>
      </c>
      <c r="AA256" s="2">
        <f t="shared" si="137"/>
        <v>4</v>
      </c>
      <c r="AB256" s="2">
        <f t="shared" si="138"/>
        <v>7</v>
      </c>
      <c r="AC256" s="2"/>
      <c r="AD256" s="2">
        <f t="shared" si="139"/>
        <v>0</v>
      </c>
      <c r="AE256" s="2">
        <f t="shared" si="140"/>
        <v>0</v>
      </c>
      <c r="AF256" s="2">
        <f t="shared" si="141"/>
        <v>0</v>
      </c>
      <c r="AG256" s="2">
        <f t="shared" si="142"/>
        <v>0</v>
      </c>
      <c r="AH256" s="2">
        <f t="shared" si="143"/>
        <v>0</v>
      </c>
      <c r="AI256" s="2">
        <f t="shared" si="144"/>
        <v>0</v>
      </c>
      <c r="AJ256" s="2">
        <f t="shared" si="145"/>
        <v>0</v>
      </c>
      <c r="AK256" s="2">
        <f t="shared" si="146"/>
        <v>0</v>
      </c>
      <c r="AL256" s="2">
        <f t="shared" si="147"/>
        <v>0</v>
      </c>
      <c r="AM256" s="2"/>
      <c r="AN256" s="2">
        <f t="shared" si="148"/>
        <v>9</v>
      </c>
      <c r="AO256" s="2">
        <f t="shared" si="149"/>
        <v>6</v>
      </c>
      <c r="AP256" s="2">
        <f t="shared" si="150"/>
        <v>8</v>
      </c>
      <c r="AQ256" s="2">
        <f t="shared" si="151"/>
        <v>5</v>
      </c>
      <c r="AR256" s="2">
        <f t="shared" si="152"/>
        <v>1</v>
      </c>
      <c r="AS256" s="2">
        <f t="shared" si="153"/>
        <v>3</v>
      </c>
      <c r="AT256" s="2">
        <f t="shared" si="154"/>
        <v>2</v>
      </c>
      <c r="AU256" s="2">
        <f t="shared" si="155"/>
        <v>4</v>
      </c>
      <c r="AV256" s="2">
        <f t="shared" si="156"/>
        <v>7</v>
      </c>
      <c r="AW256" s="2"/>
      <c r="AX256" s="5">
        <f t="shared" si="157"/>
        <v>4</v>
      </c>
      <c r="AY256" s="2">
        <f t="shared" si="158"/>
        <v>5</v>
      </c>
      <c r="AZ256" s="2">
        <f t="shared" si="159"/>
        <v>28</v>
      </c>
      <c r="BA256" s="2">
        <f t="shared" si="163"/>
        <v>17</v>
      </c>
      <c r="BB256" s="2">
        <f t="shared" si="164"/>
        <v>2</v>
      </c>
      <c r="BC256" s="2">
        <f t="shared" si="165"/>
        <v>18</v>
      </c>
      <c r="BD256" s="2">
        <f t="shared" si="166"/>
        <v>2</v>
      </c>
      <c r="BE256" s="19">
        <f t="shared" si="167"/>
        <v>10</v>
      </c>
      <c r="BF256" s="19">
        <f t="shared" si="168"/>
        <v>4.0824829046386304</v>
      </c>
      <c r="BG256" s="31">
        <f t="shared" si="169"/>
        <v>-1.9595917942265424</v>
      </c>
      <c r="BH256" s="32">
        <f t="shared" si="160"/>
        <v>2.5021760624352556E-2</v>
      </c>
      <c r="BI256" s="62">
        <f t="shared" si="170"/>
        <v>2.2253521126760566E-2</v>
      </c>
      <c r="BJ256" s="62" t="str">
        <f t="shared" si="171"/>
        <v/>
      </c>
      <c r="BK256" s="73" t="str">
        <f t="shared" si="172"/>
        <v/>
      </c>
      <c r="BM256" s="11">
        <f t="shared" si="161"/>
        <v>-0.28096763024060173</v>
      </c>
    </row>
    <row r="257" spans="1:65">
      <c r="A257" s="30" t="s">
        <v>893</v>
      </c>
      <c r="B257" s="30" t="s">
        <v>894</v>
      </c>
      <c r="C257" s="30" t="s">
        <v>895</v>
      </c>
      <c r="D257" s="30" t="s">
        <v>896</v>
      </c>
      <c r="E257" s="30" t="s">
        <v>570</v>
      </c>
      <c r="F257" s="11" t="str">
        <f t="shared" si="162"/>
        <v>Immune syst</v>
      </c>
      <c r="H257" s="11">
        <f>VLOOKUP($B257,data!$B$3:$Q$15316,'diff expr 0 vs 3 mites'!H$8,FALSE)</f>
        <v>4.10825336</v>
      </c>
      <c r="I257" s="11">
        <f>VLOOKUP($B257,data!$B$3:$Q$15316,'diff expr 0 vs 3 mites'!I$8,FALSE)</f>
        <v>2.7317383830000002</v>
      </c>
      <c r="J257" s="11">
        <f>VLOOKUP($B257,data!$B$3:$Q$15316,'diff expr 0 vs 3 mites'!J$8,FALSE)</f>
        <v>3.3980744669999998</v>
      </c>
      <c r="K257" s="11">
        <f>VLOOKUP($B257,data!$B$3:$Q$15316,'diff expr 0 vs 3 mites'!K$8,FALSE)</f>
        <v>2.9559766839999999</v>
      </c>
      <c r="L257" s="11">
        <f>VLOOKUP($B257,data!$B$3:$Q$15316,'diff expr 0 vs 3 mites'!L$8,FALSE)</f>
        <v>4.7919378510000001</v>
      </c>
      <c r="M257" s="11">
        <f>VLOOKUP($B257,data!$B$3:$Q$15316,'diff expr 0 vs 3 mites'!M$8,FALSE)</f>
        <v>7.0779031200000002</v>
      </c>
      <c r="N257" s="11">
        <f>VLOOKUP($B257,data!$B$3:$Q$15316,'diff expr 0 vs 3 mites'!N$8,FALSE)</f>
        <v>13.823491499999999</v>
      </c>
      <c r="O257" s="11">
        <f>VLOOKUP($B257,data!$B$3:$Q$15316,'diff expr 0 vs 3 mites'!O$8,FALSE)</f>
        <v>7.7047758499999999</v>
      </c>
      <c r="P257" s="11">
        <f>VLOOKUP($B257,data!$B$3:$Q$15316,'diff expr 0 vs 3 mites'!P$8,FALSE)</f>
        <v>6.374083261</v>
      </c>
      <c r="R257" s="27" t="s">
        <v>27749</v>
      </c>
      <c r="T257" s="2">
        <f t="shared" si="130"/>
        <v>4</v>
      </c>
      <c r="U257" s="2">
        <f t="shared" si="131"/>
        <v>1</v>
      </c>
      <c r="V257" s="2">
        <f t="shared" si="132"/>
        <v>3</v>
      </c>
      <c r="W257" s="2">
        <f t="shared" si="133"/>
        <v>2</v>
      </c>
      <c r="X257" s="2">
        <f t="shared" si="134"/>
        <v>5</v>
      </c>
      <c r="Y257" s="2">
        <f t="shared" si="135"/>
        <v>7</v>
      </c>
      <c r="Z257" s="2">
        <f t="shared" si="136"/>
        <v>9</v>
      </c>
      <c r="AA257" s="2">
        <f t="shared" si="137"/>
        <v>8</v>
      </c>
      <c r="AB257" s="2">
        <f t="shared" si="138"/>
        <v>6</v>
      </c>
      <c r="AC257" s="2"/>
      <c r="AD257" s="2">
        <f t="shared" si="139"/>
        <v>0</v>
      </c>
      <c r="AE257" s="2">
        <f t="shared" si="140"/>
        <v>0</v>
      </c>
      <c r="AF257" s="2">
        <f t="shared" si="141"/>
        <v>0</v>
      </c>
      <c r="AG257" s="2">
        <f t="shared" si="142"/>
        <v>0</v>
      </c>
      <c r="AH257" s="2">
        <f t="shared" si="143"/>
        <v>0</v>
      </c>
      <c r="AI257" s="2">
        <f t="shared" si="144"/>
        <v>0</v>
      </c>
      <c r="AJ257" s="2">
        <f t="shared" si="145"/>
        <v>0</v>
      </c>
      <c r="AK257" s="2">
        <f t="shared" si="146"/>
        <v>0</v>
      </c>
      <c r="AL257" s="2">
        <f t="shared" si="147"/>
        <v>0</v>
      </c>
      <c r="AM257" s="2"/>
      <c r="AN257" s="2">
        <f t="shared" si="148"/>
        <v>4</v>
      </c>
      <c r="AO257" s="2">
        <f t="shared" si="149"/>
        <v>1</v>
      </c>
      <c r="AP257" s="2">
        <f t="shared" si="150"/>
        <v>3</v>
      </c>
      <c r="AQ257" s="2">
        <f t="shared" si="151"/>
        <v>2</v>
      </c>
      <c r="AR257" s="2">
        <f t="shared" si="152"/>
        <v>5</v>
      </c>
      <c r="AS257" s="2">
        <f t="shared" si="153"/>
        <v>7</v>
      </c>
      <c r="AT257" s="2">
        <f t="shared" si="154"/>
        <v>9</v>
      </c>
      <c r="AU257" s="2">
        <f t="shared" si="155"/>
        <v>8</v>
      </c>
      <c r="AV257" s="2">
        <f t="shared" si="156"/>
        <v>6</v>
      </c>
      <c r="AW257" s="2"/>
      <c r="AX257" s="5">
        <f t="shared" si="157"/>
        <v>4</v>
      </c>
      <c r="AY257" s="2">
        <f t="shared" si="158"/>
        <v>5</v>
      </c>
      <c r="AZ257" s="2">
        <f t="shared" si="159"/>
        <v>10</v>
      </c>
      <c r="BA257" s="2">
        <f t="shared" si="163"/>
        <v>35</v>
      </c>
      <c r="BB257" s="2">
        <f t="shared" si="164"/>
        <v>20</v>
      </c>
      <c r="BC257" s="2">
        <f t="shared" si="165"/>
        <v>0</v>
      </c>
      <c r="BD257" s="2">
        <f t="shared" si="166"/>
        <v>0</v>
      </c>
      <c r="BE257" s="19">
        <f t="shared" si="167"/>
        <v>10</v>
      </c>
      <c r="BF257" s="19">
        <f t="shared" si="168"/>
        <v>4.0824829046386304</v>
      </c>
      <c r="BG257" s="31">
        <f t="shared" si="169"/>
        <v>-2.4494897427831779</v>
      </c>
      <c r="BH257" s="32">
        <f t="shared" si="160"/>
        <v>7.1529392177148241E-3</v>
      </c>
      <c r="BI257" s="62">
        <f t="shared" si="170"/>
        <v>2.8169014084507044E-4</v>
      </c>
      <c r="BJ257" s="62" t="str">
        <f t="shared" si="171"/>
        <v/>
      </c>
      <c r="BK257" s="73" t="str">
        <f t="shared" si="172"/>
        <v>sign</v>
      </c>
      <c r="BM257" s="11">
        <f t="shared" si="161"/>
        <v>0.3822916180855534</v>
      </c>
    </row>
    <row r="258" spans="1:65">
      <c r="A258" s="30" t="s">
        <v>897</v>
      </c>
      <c r="B258" s="30" t="s">
        <v>898</v>
      </c>
      <c r="C258" s="30" t="s">
        <v>899</v>
      </c>
      <c r="D258" s="30" t="s">
        <v>900</v>
      </c>
      <c r="E258" s="30" t="s">
        <v>570</v>
      </c>
      <c r="F258" s="11" t="str">
        <f t="shared" si="162"/>
        <v>Immune syst</v>
      </c>
      <c r="H258" s="11">
        <f>VLOOKUP($B258,data!$B$3:$Q$15316,'diff expr 0 vs 3 mites'!H$8,FALSE)</f>
        <v>2.2456057610000002</v>
      </c>
      <c r="I258" s="11">
        <f>VLOOKUP($B258,data!$B$3:$Q$15316,'diff expr 0 vs 3 mites'!I$8,FALSE)</f>
        <v>1.2381811170000001</v>
      </c>
      <c r="J258" s="11">
        <f>VLOOKUP($B258,data!$B$3:$Q$15316,'diff expr 0 vs 3 mites'!J$8,FALSE)</f>
        <v>1.5842087949999999</v>
      </c>
      <c r="K258" s="11">
        <f>VLOOKUP($B258,data!$B$3:$Q$15316,'diff expr 0 vs 3 mites'!K$8,FALSE)</f>
        <v>0.87520423300000005</v>
      </c>
      <c r="L258" s="11">
        <f>VLOOKUP($B258,data!$B$3:$Q$15316,'diff expr 0 vs 3 mites'!L$8,FALSE)</f>
        <v>5.0446036650000003</v>
      </c>
      <c r="M258" s="11">
        <f>VLOOKUP($B258,data!$B$3:$Q$15316,'diff expr 0 vs 3 mites'!M$8,FALSE)</f>
        <v>1.018162958</v>
      </c>
      <c r="N258" s="11">
        <f>VLOOKUP($B258,data!$B$3:$Q$15316,'diff expr 0 vs 3 mites'!N$8,FALSE)</f>
        <v>7.276183252</v>
      </c>
      <c r="O258" s="11">
        <f>VLOOKUP($B258,data!$B$3:$Q$15316,'diff expr 0 vs 3 mites'!O$8,FALSE)</f>
        <v>1.4363278159999999</v>
      </c>
      <c r="P258" s="11">
        <f>VLOOKUP($B258,data!$B$3:$Q$15316,'diff expr 0 vs 3 mites'!P$8,FALSE)</f>
        <v>2.5808351109999998</v>
      </c>
      <c r="R258" s="27" t="s">
        <v>27749</v>
      </c>
      <c r="T258" s="2">
        <f t="shared" si="130"/>
        <v>6</v>
      </c>
      <c r="U258" s="2">
        <f t="shared" si="131"/>
        <v>3</v>
      </c>
      <c r="V258" s="2">
        <f t="shared" si="132"/>
        <v>5</v>
      </c>
      <c r="W258" s="2">
        <f t="shared" si="133"/>
        <v>1</v>
      </c>
      <c r="X258" s="2">
        <f t="shared" si="134"/>
        <v>8</v>
      </c>
      <c r="Y258" s="2">
        <f t="shared" si="135"/>
        <v>2</v>
      </c>
      <c r="Z258" s="2">
        <f t="shared" si="136"/>
        <v>9</v>
      </c>
      <c r="AA258" s="2">
        <f t="shared" si="137"/>
        <v>4</v>
      </c>
      <c r="AB258" s="2">
        <f t="shared" si="138"/>
        <v>7</v>
      </c>
      <c r="AC258" s="2"/>
      <c r="AD258" s="2">
        <f t="shared" si="139"/>
        <v>0</v>
      </c>
      <c r="AE258" s="2">
        <f t="shared" si="140"/>
        <v>0</v>
      </c>
      <c r="AF258" s="2">
        <f t="shared" si="141"/>
        <v>0</v>
      </c>
      <c r="AG258" s="2">
        <f t="shared" si="142"/>
        <v>0</v>
      </c>
      <c r="AH258" s="2">
        <f t="shared" si="143"/>
        <v>0</v>
      </c>
      <c r="AI258" s="2">
        <f t="shared" si="144"/>
        <v>0</v>
      </c>
      <c r="AJ258" s="2">
        <f t="shared" si="145"/>
        <v>0</v>
      </c>
      <c r="AK258" s="2">
        <f t="shared" si="146"/>
        <v>0</v>
      </c>
      <c r="AL258" s="2">
        <f t="shared" si="147"/>
        <v>0</v>
      </c>
      <c r="AM258" s="2"/>
      <c r="AN258" s="2">
        <f t="shared" si="148"/>
        <v>6</v>
      </c>
      <c r="AO258" s="2">
        <f t="shared" si="149"/>
        <v>3</v>
      </c>
      <c r="AP258" s="2">
        <f t="shared" si="150"/>
        <v>5</v>
      </c>
      <c r="AQ258" s="2">
        <f t="shared" si="151"/>
        <v>1</v>
      </c>
      <c r="AR258" s="2">
        <f t="shared" si="152"/>
        <v>8</v>
      </c>
      <c r="AS258" s="2">
        <f t="shared" si="153"/>
        <v>2</v>
      </c>
      <c r="AT258" s="2">
        <f t="shared" si="154"/>
        <v>9</v>
      </c>
      <c r="AU258" s="2">
        <f t="shared" si="155"/>
        <v>4</v>
      </c>
      <c r="AV258" s="2">
        <f t="shared" si="156"/>
        <v>7</v>
      </c>
      <c r="AW258" s="2"/>
      <c r="AX258" s="5">
        <f t="shared" si="157"/>
        <v>4</v>
      </c>
      <c r="AY258" s="2">
        <f t="shared" si="158"/>
        <v>5</v>
      </c>
      <c r="AZ258" s="2">
        <f t="shared" si="159"/>
        <v>15</v>
      </c>
      <c r="BA258" s="2">
        <f t="shared" si="163"/>
        <v>30</v>
      </c>
      <c r="BB258" s="2">
        <f t="shared" si="164"/>
        <v>15</v>
      </c>
      <c r="BC258" s="2">
        <f t="shared" si="165"/>
        <v>5</v>
      </c>
      <c r="BD258" s="2">
        <f t="shared" si="166"/>
        <v>5</v>
      </c>
      <c r="BE258" s="19">
        <f t="shared" si="167"/>
        <v>10</v>
      </c>
      <c r="BF258" s="19">
        <f t="shared" si="168"/>
        <v>4.0824829046386304</v>
      </c>
      <c r="BG258" s="31">
        <f t="shared" si="169"/>
        <v>-1.2247448713915889</v>
      </c>
      <c r="BH258" s="32">
        <f t="shared" si="160"/>
        <v>0.1103356809599234</v>
      </c>
      <c r="BI258" s="62">
        <f t="shared" si="170"/>
        <v>5.1267605633802817E-2</v>
      </c>
      <c r="BJ258" s="62" t="str">
        <f t="shared" si="171"/>
        <v/>
      </c>
      <c r="BK258" s="73" t="str">
        <f t="shared" si="172"/>
        <v/>
      </c>
      <c r="BM258" s="11">
        <f t="shared" si="161"/>
        <v>0.36852211258213891</v>
      </c>
    </row>
    <row r="259" spans="1:65">
      <c r="A259" s="30" t="s">
        <v>901</v>
      </c>
      <c r="B259" s="30" t="s">
        <v>902</v>
      </c>
      <c r="C259" s="30" t="s">
        <v>903</v>
      </c>
      <c r="D259" s="30" t="s">
        <v>904</v>
      </c>
      <c r="E259" s="30" t="s">
        <v>570</v>
      </c>
      <c r="F259" s="11" t="str">
        <f t="shared" si="162"/>
        <v>Immune syst</v>
      </c>
      <c r="H259" s="11">
        <f>VLOOKUP($B259,data!$B$3:$Q$15316,'diff expr 0 vs 3 mites'!H$8,FALSE)</f>
        <v>7.405662661</v>
      </c>
      <c r="I259" s="11">
        <f>VLOOKUP($B259,data!$B$3:$Q$15316,'diff expr 0 vs 3 mites'!I$8,FALSE)</f>
        <v>10.072574940000001</v>
      </c>
      <c r="J259" s="11">
        <f>VLOOKUP($B259,data!$B$3:$Q$15316,'diff expr 0 vs 3 mites'!J$8,FALSE)</f>
        <v>6.046498207</v>
      </c>
      <c r="K259" s="11">
        <f>VLOOKUP($B259,data!$B$3:$Q$15316,'diff expr 0 vs 3 mites'!K$8,FALSE)</f>
        <v>10.196912319999999</v>
      </c>
      <c r="L259" s="11">
        <f>VLOOKUP($B259,data!$B$3:$Q$15316,'diff expr 0 vs 3 mites'!L$8,FALSE)</f>
        <v>4.0742026659999997</v>
      </c>
      <c r="M259" s="11">
        <f>VLOOKUP($B259,data!$B$3:$Q$15316,'diff expr 0 vs 3 mites'!M$8,FALSE)</f>
        <v>4.4105443849999997</v>
      </c>
      <c r="N259" s="11">
        <f>VLOOKUP($B259,data!$B$3:$Q$15316,'diff expr 0 vs 3 mites'!N$8,FALSE)</f>
        <v>5.7925562069999996</v>
      </c>
      <c r="O259" s="11">
        <f>VLOOKUP($B259,data!$B$3:$Q$15316,'diff expr 0 vs 3 mites'!O$8,FALSE)</f>
        <v>3.7075462469999998</v>
      </c>
      <c r="P259" s="11">
        <f>VLOOKUP($B259,data!$B$3:$Q$15316,'diff expr 0 vs 3 mites'!P$8,FALSE)</f>
        <v>8.7543746050000006</v>
      </c>
      <c r="R259" s="27" t="s">
        <v>27749</v>
      </c>
      <c r="T259" s="2">
        <f t="shared" si="130"/>
        <v>6</v>
      </c>
      <c r="U259" s="2">
        <f t="shared" si="131"/>
        <v>8</v>
      </c>
      <c r="V259" s="2">
        <f t="shared" si="132"/>
        <v>5</v>
      </c>
      <c r="W259" s="2">
        <f t="shared" si="133"/>
        <v>9</v>
      </c>
      <c r="X259" s="2">
        <f t="shared" si="134"/>
        <v>2</v>
      </c>
      <c r="Y259" s="2">
        <f t="shared" si="135"/>
        <v>3</v>
      </c>
      <c r="Z259" s="2">
        <f t="shared" si="136"/>
        <v>4</v>
      </c>
      <c r="AA259" s="2">
        <f t="shared" si="137"/>
        <v>1</v>
      </c>
      <c r="AB259" s="2">
        <f t="shared" si="138"/>
        <v>7</v>
      </c>
      <c r="AC259" s="2"/>
      <c r="AD259" s="2">
        <f t="shared" si="139"/>
        <v>0</v>
      </c>
      <c r="AE259" s="2">
        <f t="shared" si="140"/>
        <v>0</v>
      </c>
      <c r="AF259" s="2">
        <f t="shared" si="141"/>
        <v>0</v>
      </c>
      <c r="AG259" s="2">
        <f t="shared" si="142"/>
        <v>0</v>
      </c>
      <c r="AH259" s="2">
        <f t="shared" si="143"/>
        <v>0</v>
      </c>
      <c r="AI259" s="2">
        <f t="shared" si="144"/>
        <v>0</v>
      </c>
      <c r="AJ259" s="2">
        <f t="shared" si="145"/>
        <v>0</v>
      </c>
      <c r="AK259" s="2">
        <f t="shared" si="146"/>
        <v>0</v>
      </c>
      <c r="AL259" s="2">
        <f t="shared" si="147"/>
        <v>0</v>
      </c>
      <c r="AM259" s="2"/>
      <c r="AN259" s="2">
        <f t="shared" si="148"/>
        <v>6</v>
      </c>
      <c r="AO259" s="2">
        <f t="shared" si="149"/>
        <v>8</v>
      </c>
      <c r="AP259" s="2">
        <f t="shared" si="150"/>
        <v>5</v>
      </c>
      <c r="AQ259" s="2">
        <f t="shared" si="151"/>
        <v>9</v>
      </c>
      <c r="AR259" s="2">
        <f t="shared" si="152"/>
        <v>2</v>
      </c>
      <c r="AS259" s="2">
        <f t="shared" si="153"/>
        <v>3</v>
      </c>
      <c r="AT259" s="2">
        <f t="shared" si="154"/>
        <v>4</v>
      </c>
      <c r="AU259" s="2">
        <f t="shared" si="155"/>
        <v>1</v>
      </c>
      <c r="AV259" s="2">
        <f t="shared" si="156"/>
        <v>7</v>
      </c>
      <c r="AW259" s="2"/>
      <c r="AX259" s="5">
        <f t="shared" si="157"/>
        <v>4</v>
      </c>
      <c r="AY259" s="2">
        <f t="shared" si="158"/>
        <v>5</v>
      </c>
      <c r="AZ259" s="2">
        <f t="shared" si="159"/>
        <v>28</v>
      </c>
      <c r="BA259" s="2">
        <f t="shared" si="163"/>
        <v>17</v>
      </c>
      <c r="BB259" s="2">
        <f t="shared" si="164"/>
        <v>2</v>
      </c>
      <c r="BC259" s="2">
        <f t="shared" si="165"/>
        <v>18</v>
      </c>
      <c r="BD259" s="2">
        <f t="shared" si="166"/>
        <v>2</v>
      </c>
      <c r="BE259" s="19">
        <f t="shared" si="167"/>
        <v>10</v>
      </c>
      <c r="BF259" s="19">
        <f t="shared" si="168"/>
        <v>4.0824829046386304</v>
      </c>
      <c r="BG259" s="31">
        <f t="shared" si="169"/>
        <v>-1.9595917942265424</v>
      </c>
      <c r="BH259" s="32">
        <f t="shared" si="160"/>
        <v>2.5021760624352556E-2</v>
      </c>
      <c r="BI259" s="62">
        <f t="shared" si="170"/>
        <v>2.2253521126760566E-2</v>
      </c>
      <c r="BJ259" s="62" t="str">
        <f t="shared" si="171"/>
        <v/>
      </c>
      <c r="BK259" s="73" t="str">
        <f t="shared" si="172"/>
        <v/>
      </c>
      <c r="BM259" s="11">
        <f t="shared" si="161"/>
        <v>-0.1976700041768614</v>
      </c>
    </row>
    <row r="260" spans="1:65">
      <c r="A260" s="30" t="s">
        <v>905</v>
      </c>
      <c r="B260" s="30" t="s">
        <v>906</v>
      </c>
      <c r="C260" s="30" t="s">
        <v>907</v>
      </c>
      <c r="D260" s="30" t="s">
        <v>908</v>
      </c>
      <c r="E260" s="30" t="s">
        <v>570</v>
      </c>
      <c r="F260" s="11" t="str">
        <f t="shared" si="162"/>
        <v>Immune syst</v>
      </c>
      <c r="H260" s="11">
        <f>VLOOKUP($B260,data!$B$3:$Q$15316,'diff expr 0 vs 3 mites'!H$8,FALSE)</f>
        <v>2.478106393</v>
      </c>
      <c r="I260" s="11">
        <f>VLOOKUP($B260,data!$B$3:$Q$15316,'diff expr 0 vs 3 mites'!I$8,FALSE)</f>
        <v>2.015833663</v>
      </c>
      <c r="J260" s="11">
        <f>VLOOKUP($B260,data!$B$3:$Q$15316,'diff expr 0 vs 3 mites'!J$8,FALSE)</f>
        <v>2.2839794050000002</v>
      </c>
      <c r="K260" s="11">
        <f>VLOOKUP($B260,data!$B$3:$Q$15316,'diff expr 0 vs 3 mites'!K$8,FALSE)</f>
        <v>1.990770229</v>
      </c>
      <c r="L260" s="11">
        <f>VLOOKUP($B260,data!$B$3:$Q$15316,'diff expr 0 vs 3 mites'!L$8,FALSE)</f>
        <v>1.095527132</v>
      </c>
      <c r="M260" s="11">
        <f>VLOOKUP($B260,data!$B$3:$Q$15316,'diff expr 0 vs 3 mites'!M$8,FALSE)</f>
        <v>0.80203549799999996</v>
      </c>
      <c r="N260" s="11">
        <f>VLOOKUP($B260,data!$B$3:$Q$15316,'diff expr 0 vs 3 mites'!N$8,FALSE)</f>
        <v>0.88488685199999995</v>
      </c>
      <c r="O260" s="11">
        <f>VLOOKUP($B260,data!$B$3:$Q$15316,'diff expr 0 vs 3 mites'!O$8,FALSE)</f>
        <v>1.1645185899999999</v>
      </c>
      <c r="P260" s="11">
        <f>VLOOKUP($B260,data!$B$3:$Q$15316,'diff expr 0 vs 3 mites'!P$8,FALSE)</f>
        <v>2.7463281309999998</v>
      </c>
      <c r="R260" s="27" t="s">
        <v>27749</v>
      </c>
      <c r="T260" s="2">
        <f t="shared" si="130"/>
        <v>8</v>
      </c>
      <c r="U260" s="2">
        <f t="shared" si="131"/>
        <v>6</v>
      </c>
      <c r="V260" s="2">
        <f t="shared" si="132"/>
        <v>7</v>
      </c>
      <c r="W260" s="2">
        <f t="shared" si="133"/>
        <v>5</v>
      </c>
      <c r="X260" s="2">
        <f t="shared" si="134"/>
        <v>3</v>
      </c>
      <c r="Y260" s="2">
        <f t="shared" si="135"/>
        <v>1</v>
      </c>
      <c r="Z260" s="2">
        <f t="shared" si="136"/>
        <v>2</v>
      </c>
      <c r="AA260" s="2">
        <f t="shared" si="137"/>
        <v>4</v>
      </c>
      <c r="AB260" s="2">
        <f t="shared" si="138"/>
        <v>9</v>
      </c>
      <c r="AC260" s="2"/>
      <c r="AD260" s="2">
        <f t="shared" si="139"/>
        <v>0</v>
      </c>
      <c r="AE260" s="2">
        <f t="shared" si="140"/>
        <v>0</v>
      </c>
      <c r="AF260" s="2">
        <f t="shared" si="141"/>
        <v>0</v>
      </c>
      <c r="AG260" s="2">
        <f t="shared" si="142"/>
        <v>0</v>
      </c>
      <c r="AH260" s="2">
        <f t="shared" si="143"/>
        <v>0</v>
      </c>
      <c r="AI260" s="2">
        <f t="shared" si="144"/>
        <v>0</v>
      </c>
      <c r="AJ260" s="2">
        <f t="shared" si="145"/>
        <v>0</v>
      </c>
      <c r="AK260" s="2">
        <f t="shared" si="146"/>
        <v>0</v>
      </c>
      <c r="AL260" s="2">
        <f t="shared" si="147"/>
        <v>0</v>
      </c>
      <c r="AM260" s="2"/>
      <c r="AN260" s="2">
        <f t="shared" si="148"/>
        <v>8</v>
      </c>
      <c r="AO260" s="2">
        <f t="shared" si="149"/>
        <v>6</v>
      </c>
      <c r="AP260" s="2">
        <f t="shared" si="150"/>
        <v>7</v>
      </c>
      <c r="AQ260" s="2">
        <f t="shared" si="151"/>
        <v>5</v>
      </c>
      <c r="AR260" s="2">
        <f t="shared" si="152"/>
        <v>3</v>
      </c>
      <c r="AS260" s="2">
        <f t="shared" si="153"/>
        <v>1</v>
      </c>
      <c r="AT260" s="2">
        <f t="shared" si="154"/>
        <v>2</v>
      </c>
      <c r="AU260" s="2">
        <f t="shared" si="155"/>
        <v>4</v>
      </c>
      <c r="AV260" s="2">
        <f t="shared" si="156"/>
        <v>9</v>
      </c>
      <c r="AW260" s="2"/>
      <c r="AX260" s="5">
        <f t="shared" si="157"/>
        <v>4</v>
      </c>
      <c r="AY260" s="2">
        <f t="shared" si="158"/>
        <v>5</v>
      </c>
      <c r="AZ260" s="2">
        <f t="shared" si="159"/>
        <v>26</v>
      </c>
      <c r="BA260" s="2">
        <f t="shared" si="163"/>
        <v>19</v>
      </c>
      <c r="BB260" s="2">
        <f t="shared" si="164"/>
        <v>4</v>
      </c>
      <c r="BC260" s="2">
        <f t="shared" si="165"/>
        <v>16</v>
      </c>
      <c r="BD260" s="2">
        <f t="shared" si="166"/>
        <v>4</v>
      </c>
      <c r="BE260" s="19">
        <f t="shared" si="167"/>
        <v>10</v>
      </c>
      <c r="BF260" s="19">
        <f t="shared" si="168"/>
        <v>4.0824829046386304</v>
      </c>
      <c r="BG260" s="31">
        <f t="shared" si="169"/>
        <v>-1.4696938456699067</v>
      </c>
      <c r="BH260" s="32">
        <f t="shared" si="160"/>
        <v>7.0822345147568383E-2</v>
      </c>
      <c r="BI260" s="62">
        <f t="shared" si="170"/>
        <v>3.8873239436619716E-2</v>
      </c>
      <c r="BJ260" s="62" t="str">
        <f t="shared" si="171"/>
        <v/>
      </c>
      <c r="BK260" s="73" t="str">
        <f t="shared" si="172"/>
        <v/>
      </c>
      <c r="BM260" s="11">
        <f t="shared" si="161"/>
        <v>-0.21420466980664943</v>
      </c>
    </row>
    <row r="261" spans="1:65">
      <c r="A261" s="30" t="s">
        <v>909</v>
      </c>
      <c r="B261" s="30" t="s">
        <v>910</v>
      </c>
      <c r="C261" s="30" t="s">
        <v>911</v>
      </c>
      <c r="D261" s="30" t="s">
        <v>912</v>
      </c>
      <c r="E261" s="30" t="s">
        <v>570</v>
      </c>
      <c r="F261" s="11" t="str">
        <f t="shared" si="162"/>
        <v>Immune syst</v>
      </c>
      <c r="H261" s="11">
        <f>VLOOKUP($B261,data!$B$3:$Q$15316,'diff expr 0 vs 3 mites'!H$8,FALSE)</f>
        <v>14.96359648</v>
      </c>
      <c r="I261" s="11">
        <f>VLOOKUP($B261,data!$B$3:$Q$15316,'diff expr 0 vs 3 mites'!I$8,FALSE)</f>
        <v>6.4861982960000004</v>
      </c>
      <c r="J261" s="11">
        <f>VLOOKUP($B261,data!$B$3:$Q$15316,'diff expr 0 vs 3 mites'!J$8,FALSE)</f>
        <v>7.0540314410000002</v>
      </c>
      <c r="K261" s="11">
        <f>VLOOKUP($B261,data!$B$3:$Q$15316,'diff expr 0 vs 3 mites'!K$8,FALSE)</f>
        <v>7.9513648259999998</v>
      </c>
      <c r="L261" s="11">
        <f>VLOOKUP($B261,data!$B$3:$Q$15316,'diff expr 0 vs 3 mites'!L$8,FALSE)</f>
        <v>14.474748</v>
      </c>
      <c r="M261" s="11">
        <f>VLOOKUP($B261,data!$B$3:$Q$15316,'diff expr 0 vs 3 mites'!M$8,FALSE)</f>
        <v>6.0124619130000001</v>
      </c>
      <c r="N261" s="11">
        <f>VLOOKUP($B261,data!$B$3:$Q$15316,'diff expr 0 vs 3 mites'!N$8,FALSE)</f>
        <v>23.098994449999999</v>
      </c>
      <c r="O261" s="11">
        <f>VLOOKUP($B261,data!$B$3:$Q$15316,'diff expr 0 vs 3 mites'!O$8,FALSE)</f>
        <v>6.6195768289999997</v>
      </c>
      <c r="P261" s="11">
        <f>VLOOKUP($B261,data!$B$3:$Q$15316,'diff expr 0 vs 3 mites'!P$8,FALSE)</f>
        <v>14.337972840000001</v>
      </c>
      <c r="R261" s="27" t="s">
        <v>27749</v>
      </c>
      <c r="T261" s="2">
        <f t="shared" si="130"/>
        <v>8</v>
      </c>
      <c r="U261" s="2">
        <f t="shared" si="131"/>
        <v>2</v>
      </c>
      <c r="V261" s="2">
        <f t="shared" si="132"/>
        <v>4</v>
      </c>
      <c r="W261" s="2">
        <f t="shared" si="133"/>
        <v>5</v>
      </c>
      <c r="X261" s="2">
        <f t="shared" si="134"/>
        <v>7</v>
      </c>
      <c r="Y261" s="2">
        <f t="shared" si="135"/>
        <v>1</v>
      </c>
      <c r="Z261" s="2">
        <f t="shared" si="136"/>
        <v>9</v>
      </c>
      <c r="AA261" s="2">
        <f t="shared" si="137"/>
        <v>3</v>
      </c>
      <c r="AB261" s="2">
        <f t="shared" si="138"/>
        <v>6</v>
      </c>
      <c r="AC261" s="2"/>
      <c r="AD261" s="2">
        <f t="shared" si="139"/>
        <v>0</v>
      </c>
      <c r="AE261" s="2">
        <f t="shared" si="140"/>
        <v>0</v>
      </c>
      <c r="AF261" s="2">
        <f t="shared" si="141"/>
        <v>0</v>
      </c>
      <c r="AG261" s="2">
        <f t="shared" si="142"/>
        <v>0</v>
      </c>
      <c r="AH261" s="2">
        <f t="shared" si="143"/>
        <v>0</v>
      </c>
      <c r="AI261" s="2">
        <f t="shared" si="144"/>
        <v>0</v>
      </c>
      <c r="AJ261" s="2">
        <f t="shared" si="145"/>
        <v>0</v>
      </c>
      <c r="AK261" s="2">
        <f t="shared" si="146"/>
        <v>0</v>
      </c>
      <c r="AL261" s="2">
        <f t="shared" si="147"/>
        <v>0</v>
      </c>
      <c r="AM261" s="2"/>
      <c r="AN261" s="2">
        <f t="shared" si="148"/>
        <v>8</v>
      </c>
      <c r="AO261" s="2">
        <f t="shared" si="149"/>
        <v>2</v>
      </c>
      <c r="AP261" s="2">
        <f t="shared" si="150"/>
        <v>4</v>
      </c>
      <c r="AQ261" s="2">
        <f t="shared" si="151"/>
        <v>5</v>
      </c>
      <c r="AR261" s="2">
        <f t="shared" si="152"/>
        <v>7</v>
      </c>
      <c r="AS261" s="2">
        <f t="shared" si="153"/>
        <v>1</v>
      </c>
      <c r="AT261" s="2">
        <f t="shared" si="154"/>
        <v>9</v>
      </c>
      <c r="AU261" s="2">
        <f t="shared" si="155"/>
        <v>3</v>
      </c>
      <c r="AV261" s="2">
        <f t="shared" si="156"/>
        <v>6</v>
      </c>
      <c r="AW261" s="2"/>
      <c r="AX261" s="5">
        <f t="shared" si="157"/>
        <v>4</v>
      </c>
      <c r="AY261" s="2">
        <f t="shared" si="158"/>
        <v>5</v>
      </c>
      <c r="AZ261" s="2">
        <f t="shared" si="159"/>
        <v>19</v>
      </c>
      <c r="BA261" s="2">
        <f t="shared" si="163"/>
        <v>26</v>
      </c>
      <c r="BB261" s="2">
        <f t="shared" si="164"/>
        <v>11</v>
      </c>
      <c r="BC261" s="2">
        <f t="shared" si="165"/>
        <v>9</v>
      </c>
      <c r="BD261" s="2">
        <f t="shared" si="166"/>
        <v>9</v>
      </c>
      <c r="BE261" s="19">
        <f t="shared" si="167"/>
        <v>10</v>
      </c>
      <c r="BF261" s="19">
        <f t="shared" si="168"/>
        <v>4.0824829046386304</v>
      </c>
      <c r="BG261" s="31">
        <f t="shared" si="169"/>
        <v>-0.2449489742783178</v>
      </c>
      <c r="BH261" s="32">
        <f t="shared" si="160"/>
        <v>0.40324797025367004</v>
      </c>
      <c r="BI261" s="62">
        <f t="shared" si="170"/>
        <v>8.873239436619719E-2</v>
      </c>
      <c r="BJ261" s="62" t="str">
        <f t="shared" si="171"/>
        <v/>
      </c>
      <c r="BK261" s="73" t="str">
        <f t="shared" si="172"/>
        <v/>
      </c>
      <c r="BM261" s="11">
        <f t="shared" si="161"/>
        <v>0.15118482999453461</v>
      </c>
    </row>
    <row r="262" spans="1:65">
      <c r="A262" s="30" t="s">
        <v>913</v>
      </c>
      <c r="B262" s="30" t="s">
        <v>914</v>
      </c>
      <c r="C262" s="30" t="s">
        <v>915</v>
      </c>
      <c r="D262" s="30" t="s">
        <v>916</v>
      </c>
      <c r="E262" s="30" t="s">
        <v>570</v>
      </c>
      <c r="F262" s="11" t="str">
        <f t="shared" si="162"/>
        <v>Immune syst</v>
      </c>
      <c r="H262" s="11">
        <f>VLOOKUP($B262,data!$B$3:$Q$15316,'diff expr 0 vs 3 mites'!H$8,FALSE)</f>
        <v>0.59386136300000003</v>
      </c>
      <c r="I262" s="11">
        <f>VLOOKUP($B262,data!$B$3:$Q$15316,'diff expr 0 vs 3 mites'!I$8,FALSE)</f>
        <v>0.71298076200000005</v>
      </c>
      <c r="J262" s="11">
        <f>VLOOKUP($B262,data!$B$3:$Q$15316,'diff expr 0 vs 3 mites'!J$8,FALSE)</f>
        <v>0.58788386299999995</v>
      </c>
      <c r="K262" s="11">
        <f>VLOOKUP($B262,data!$B$3:$Q$15316,'diff expr 0 vs 3 mites'!K$8,FALSE)</f>
        <v>0.72007293500000003</v>
      </c>
      <c r="L262" s="11">
        <f>VLOOKUP($B262,data!$B$3:$Q$15316,'diff expr 0 vs 3 mites'!L$8,FALSE)</f>
        <v>0.285872136</v>
      </c>
      <c r="M262" s="11">
        <f>VLOOKUP($B262,data!$B$3:$Q$15316,'diff expr 0 vs 3 mites'!M$8,FALSE)</f>
        <v>0.49567976699999999</v>
      </c>
      <c r="N262" s="11">
        <f>VLOOKUP($B262,data!$B$3:$Q$15316,'diff expr 0 vs 3 mites'!N$8,FALSE)</f>
        <v>0.49479995300000001</v>
      </c>
      <c r="O262" s="11">
        <f>VLOOKUP($B262,data!$B$3:$Q$15316,'diff expr 0 vs 3 mites'!O$8,FALSE)</f>
        <v>0.58093769100000003</v>
      </c>
      <c r="P262" s="11">
        <f>VLOOKUP($B262,data!$B$3:$Q$15316,'diff expr 0 vs 3 mites'!P$8,FALSE)</f>
        <v>0.92139443200000004</v>
      </c>
      <c r="R262" s="27" t="s">
        <v>27749</v>
      </c>
      <c r="T262" s="2">
        <f t="shared" si="130"/>
        <v>6</v>
      </c>
      <c r="U262" s="2">
        <f t="shared" si="131"/>
        <v>7</v>
      </c>
      <c r="V262" s="2">
        <f t="shared" si="132"/>
        <v>5</v>
      </c>
      <c r="W262" s="2">
        <f t="shared" si="133"/>
        <v>8</v>
      </c>
      <c r="X262" s="2">
        <f t="shared" si="134"/>
        <v>1</v>
      </c>
      <c r="Y262" s="2">
        <f t="shared" si="135"/>
        <v>3</v>
      </c>
      <c r="Z262" s="2">
        <f t="shared" si="136"/>
        <v>2</v>
      </c>
      <c r="AA262" s="2">
        <f t="shared" si="137"/>
        <v>4</v>
      </c>
      <c r="AB262" s="2">
        <f t="shared" si="138"/>
        <v>9</v>
      </c>
      <c r="AC262" s="2"/>
      <c r="AD262" s="2">
        <f t="shared" si="139"/>
        <v>0</v>
      </c>
      <c r="AE262" s="2">
        <f t="shared" si="140"/>
        <v>0</v>
      </c>
      <c r="AF262" s="2">
        <f t="shared" si="141"/>
        <v>0</v>
      </c>
      <c r="AG262" s="2">
        <f t="shared" si="142"/>
        <v>0</v>
      </c>
      <c r="AH262" s="2">
        <f t="shared" si="143"/>
        <v>0</v>
      </c>
      <c r="AI262" s="2">
        <f t="shared" si="144"/>
        <v>0</v>
      </c>
      <c r="AJ262" s="2">
        <f t="shared" si="145"/>
        <v>0</v>
      </c>
      <c r="AK262" s="2">
        <f t="shared" si="146"/>
        <v>0</v>
      </c>
      <c r="AL262" s="2">
        <f t="shared" si="147"/>
        <v>0</v>
      </c>
      <c r="AM262" s="2"/>
      <c r="AN262" s="2">
        <f t="shared" si="148"/>
        <v>6</v>
      </c>
      <c r="AO262" s="2">
        <f t="shared" si="149"/>
        <v>7</v>
      </c>
      <c r="AP262" s="2">
        <f t="shared" si="150"/>
        <v>5</v>
      </c>
      <c r="AQ262" s="2">
        <f t="shared" si="151"/>
        <v>8</v>
      </c>
      <c r="AR262" s="2">
        <f t="shared" si="152"/>
        <v>1</v>
      </c>
      <c r="AS262" s="2">
        <f t="shared" si="153"/>
        <v>3</v>
      </c>
      <c r="AT262" s="2">
        <f t="shared" si="154"/>
        <v>2</v>
      </c>
      <c r="AU262" s="2">
        <f t="shared" si="155"/>
        <v>4</v>
      </c>
      <c r="AV262" s="2">
        <f t="shared" si="156"/>
        <v>9</v>
      </c>
      <c r="AW262" s="2"/>
      <c r="AX262" s="5">
        <f t="shared" si="157"/>
        <v>4</v>
      </c>
      <c r="AY262" s="2">
        <f t="shared" si="158"/>
        <v>5</v>
      </c>
      <c r="AZ262" s="2">
        <f t="shared" si="159"/>
        <v>26</v>
      </c>
      <c r="BA262" s="2">
        <f t="shared" si="163"/>
        <v>19</v>
      </c>
      <c r="BB262" s="2">
        <f t="shared" si="164"/>
        <v>4</v>
      </c>
      <c r="BC262" s="2">
        <f t="shared" si="165"/>
        <v>16</v>
      </c>
      <c r="BD262" s="2">
        <f t="shared" si="166"/>
        <v>4</v>
      </c>
      <c r="BE262" s="19">
        <f t="shared" si="167"/>
        <v>10</v>
      </c>
      <c r="BF262" s="19">
        <f t="shared" si="168"/>
        <v>4.0824829046386304</v>
      </c>
      <c r="BG262" s="31">
        <f t="shared" si="169"/>
        <v>-1.4696938456699067</v>
      </c>
      <c r="BH262" s="32">
        <f t="shared" si="160"/>
        <v>7.0822345147568383E-2</v>
      </c>
      <c r="BI262" s="62">
        <f t="shared" si="170"/>
        <v>3.8873239436619716E-2</v>
      </c>
      <c r="BJ262" s="62" t="str">
        <f t="shared" si="171"/>
        <v/>
      </c>
      <c r="BK262" s="73" t="str">
        <f t="shared" si="172"/>
        <v/>
      </c>
      <c r="BM262" s="11">
        <f t="shared" si="161"/>
        <v>-7.0509153346215339E-2</v>
      </c>
    </row>
    <row r="263" spans="1:65">
      <c r="A263" s="30" t="s">
        <v>917</v>
      </c>
      <c r="B263" s="30" t="s">
        <v>918</v>
      </c>
      <c r="C263" s="30" t="s">
        <v>919</v>
      </c>
      <c r="D263" s="30" t="s">
        <v>920</v>
      </c>
      <c r="E263" s="30" t="s">
        <v>570</v>
      </c>
      <c r="F263" s="11" t="str">
        <f t="shared" si="162"/>
        <v>Immune syst</v>
      </c>
      <c r="H263" s="11">
        <f>VLOOKUP($B263,data!$B$3:$Q$15316,'diff expr 0 vs 3 mites'!H$8,FALSE)</f>
        <v>0.51134220100000005</v>
      </c>
      <c r="I263" s="11">
        <f>VLOOKUP($B263,data!$B$3:$Q$15316,'diff expr 0 vs 3 mites'!I$8,FALSE)</f>
        <v>0.36834571999999999</v>
      </c>
      <c r="J263" s="11">
        <f>VLOOKUP($B263,data!$B$3:$Q$15316,'diff expr 0 vs 3 mites'!J$8,FALSE)</f>
        <v>0.261825154</v>
      </c>
      <c r="K263" s="11">
        <f>VLOOKUP($B263,data!$B$3:$Q$15316,'diff expr 0 vs 3 mites'!K$8,FALSE)</f>
        <v>0.33215154899999999</v>
      </c>
      <c r="L263" s="11">
        <f>VLOOKUP($B263,data!$B$3:$Q$15316,'diff expr 0 vs 3 mites'!L$8,FALSE)</f>
        <v>1.107671308</v>
      </c>
      <c r="M263" s="11">
        <f>VLOOKUP($B263,data!$B$3:$Q$15316,'diff expr 0 vs 3 mites'!M$8,FALSE)</f>
        <v>0.52164846499999995</v>
      </c>
      <c r="N263" s="11">
        <f>VLOOKUP($B263,data!$B$3:$Q$15316,'diff expr 0 vs 3 mites'!N$8,FALSE)</f>
        <v>0.42604572899999998</v>
      </c>
      <c r="O263" s="11">
        <f>VLOOKUP($B263,data!$B$3:$Q$15316,'diff expr 0 vs 3 mites'!O$8,FALSE)</f>
        <v>0.34630222100000002</v>
      </c>
      <c r="P263" s="11">
        <f>VLOOKUP($B263,data!$B$3:$Q$15316,'diff expr 0 vs 3 mites'!P$8,FALSE)</f>
        <v>0.92559060800000004</v>
      </c>
      <c r="R263" s="27" t="s">
        <v>27749</v>
      </c>
      <c r="T263" s="2">
        <f t="shared" si="130"/>
        <v>6</v>
      </c>
      <c r="U263" s="2">
        <f t="shared" si="131"/>
        <v>4</v>
      </c>
      <c r="V263" s="2">
        <f t="shared" si="132"/>
        <v>1</v>
      </c>
      <c r="W263" s="2">
        <f t="shared" si="133"/>
        <v>2</v>
      </c>
      <c r="X263" s="2">
        <f t="shared" si="134"/>
        <v>9</v>
      </c>
      <c r="Y263" s="2">
        <f t="shared" si="135"/>
        <v>7</v>
      </c>
      <c r="Z263" s="2">
        <f t="shared" si="136"/>
        <v>5</v>
      </c>
      <c r="AA263" s="2">
        <f t="shared" si="137"/>
        <v>3</v>
      </c>
      <c r="AB263" s="2">
        <f t="shared" si="138"/>
        <v>8</v>
      </c>
      <c r="AC263" s="2"/>
      <c r="AD263" s="2">
        <f t="shared" si="139"/>
        <v>0</v>
      </c>
      <c r="AE263" s="2">
        <f t="shared" si="140"/>
        <v>0</v>
      </c>
      <c r="AF263" s="2">
        <f t="shared" si="141"/>
        <v>0</v>
      </c>
      <c r="AG263" s="2">
        <f t="shared" si="142"/>
        <v>0</v>
      </c>
      <c r="AH263" s="2">
        <f t="shared" si="143"/>
        <v>0</v>
      </c>
      <c r="AI263" s="2">
        <f t="shared" si="144"/>
        <v>0</v>
      </c>
      <c r="AJ263" s="2">
        <f t="shared" si="145"/>
        <v>0</v>
      </c>
      <c r="AK263" s="2">
        <f t="shared" si="146"/>
        <v>0</v>
      </c>
      <c r="AL263" s="2">
        <f t="shared" si="147"/>
        <v>0</v>
      </c>
      <c r="AM263" s="2"/>
      <c r="AN263" s="2">
        <f t="shared" si="148"/>
        <v>6</v>
      </c>
      <c r="AO263" s="2">
        <f t="shared" si="149"/>
        <v>4</v>
      </c>
      <c r="AP263" s="2">
        <f t="shared" si="150"/>
        <v>1</v>
      </c>
      <c r="AQ263" s="2">
        <f t="shared" si="151"/>
        <v>2</v>
      </c>
      <c r="AR263" s="2">
        <f t="shared" si="152"/>
        <v>9</v>
      </c>
      <c r="AS263" s="2">
        <f t="shared" si="153"/>
        <v>7</v>
      </c>
      <c r="AT263" s="2">
        <f t="shared" si="154"/>
        <v>5</v>
      </c>
      <c r="AU263" s="2">
        <f t="shared" si="155"/>
        <v>3</v>
      </c>
      <c r="AV263" s="2">
        <f t="shared" si="156"/>
        <v>8</v>
      </c>
      <c r="AW263" s="2"/>
      <c r="AX263" s="5">
        <f t="shared" si="157"/>
        <v>4</v>
      </c>
      <c r="AY263" s="2">
        <f t="shared" si="158"/>
        <v>5</v>
      </c>
      <c r="AZ263" s="2">
        <f t="shared" si="159"/>
        <v>13</v>
      </c>
      <c r="BA263" s="2">
        <f t="shared" si="163"/>
        <v>32</v>
      </c>
      <c r="BB263" s="2">
        <f t="shared" si="164"/>
        <v>17</v>
      </c>
      <c r="BC263" s="2">
        <f t="shared" si="165"/>
        <v>3</v>
      </c>
      <c r="BD263" s="2">
        <f t="shared" si="166"/>
        <v>3</v>
      </c>
      <c r="BE263" s="19">
        <f t="shared" si="167"/>
        <v>10</v>
      </c>
      <c r="BF263" s="19">
        <f t="shared" si="168"/>
        <v>4.0824829046386304</v>
      </c>
      <c r="BG263" s="31">
        <f t="shared" si="169"/>
        <v>-1.7146428199482247</v>
      </c>
      <c r="BH263" s="32">
        <f t="shared" si="160"/>
        <v>4.3205366486849993E-2</v>
      </c>
      <c r="BI263" s="62">
        <f t="shared" si="170"/>
        <v>3.0422535211267605E-2</v>
      </c>
      <c r="BJ263" s="62" t="str">
        <f t="shared" si="171"/>
        <v/>
      </c>
      <c r="BK263" s="73" t="str">
        <f t="shared" si="172"/>
        <v/>
      </c>
      <c r="BM263" s="11">
        <f t="shared" si="161"/>
        <v>0.2567778499358932</v>
      </c>
    </row>
    <row r="264" spans="1:65">
      <c r="A264" s="30" t="s">
        <v>921</v>
      </c>
      <c r="B264" s="30" t="s">
        <v>922</v>
      </c>
      <c r="C264" s="30" t="s">
        <v>697</v>
      </c>
      <c r="D264" s="30" t="s">
        <v>698</v>
      </c>
      <c r="E264" s="30" t="s">
        <v>570</v>
      </c>
      <c r="F264" s="11" t="str">
        <f t="shared" si="162"/>
        <v>Immune syst</v>
      </c>
      <c r="H264" s="11">
        <f>VLOOKUP($B264,data!$B$3:$Q$15316,'diff expr 0 vs 3 mites'!H$8,FALSE)</f>
        <v>5.5988530990000003</v>
      </c>
      <c r="I264" s="11">
        <f>VLOOKUP($B264,data!$B$3:$Q$15316,'diff expr 0 vs 3 mites'!I$8,FALSE)</f>
        <v>5.4347247440000004</v>
      </c>
      <c r="J264" s="11">
        <f>VLOOKUP($B264,data!$B$3:$Q$15316,'diff expr 0 vs 3 mites'!J$8,FALSE)</f>
        <v>6.2581836839999996</v>
      </c>
      <c r="K264" s="11">
        <f>VLOOKUP($B264,data!$B$3:$Q$15316,'diff expr 0 vs 3 mites'!K$8,FALSE)</f>
        <v>6.2677386469999998</v>
      </c>
      <c r="L264" s="11">
        <f>VLOOKUP($B264,data!$B$3:$Q$15316,'diff expr 0 vs 3 mites'!L$8,FALSE)</f>
        <v>9.2897277309999993</v>
      </c>
      <c r="M264" s="11">
        <f>VLOOKUP($B264,data!$B$3:$Q$15316,'diff expr 0 vs 3 mites'!M$8,FALSE)</f>
        <v>3.7120524509999999</v>
      </c>
      <c r="N264" s="11">
        <f>VLOOKUP($B264,data!$B$3:$Q$15316,'diff expr 0 vs 3 mites'!N$8,FALSE)</f>
        <v>14.88802377</v>
      </c>
      <c r="O264" s="11">
        <f>VLOOKUP($B264,data!$B$3:$Q$15316,'diff expr 0 vs 3 mites'!O$8,FALSE)</f>
        <v>5.3649601579999997</v>
      </c>
      <c r="P264" s="11">
        <f>VLOOKUP($B264,data!$B$3:$Q$15316,'diff expr 0 vs 3 mites'!P$8,FALSE)</f>
        <v>4.9902866399999999</v>
      </c>
      <c r="R264" s="27" t="s">
        <v>27749</v>
      </c>
      <c r="T264" s="2">
        <f t="shared" si="130"/>
        <v>5</v>
      </c>
      <c r="U264" s="2">
        <f t="shared" si="131"/>
        <v>4</v>
      </c>
      <c r="V264" s="2">
        <f t="shared" si="132"/>
        <v>6</v>
      </c>
      <c r="W264" s="2">
        <f t="shared" si="133"/>
        <v>7</v>
      </c>
      <c r="X264" s="2">
        <f t="shared" si="134"/>
        <v>8</v>
      </c>
      <c r="Y264" s="2">
        <f t="shared" si="135"/>
        <v>1</v>
      </c>
      <c r="Z264" s="2">
        <f t="shared" si="136"/>
        <v>9</v>
      </c>
      <c r="AA264" s="2">
        <f t="shared" si="137"/>
        <v>3</v>
      </c>
      <c r="AB264" s="2">
        <f t="shared" si="138"/>
        <v>2</v>
      </c>
      <c r="AC264" s="2"/>
      <c r="AD264" s="2">
        <f t="shared" si="139"/>
        <v>0</v>
      </c>
      <c r="AE264" s="2">
        <f t="shared" si="140"/>
        <v>0</v>
      </c>
      <c r="AF264" s="2">
        <f t="shared" si="141"/>
        <v>0</v>
      </c>
      <c r="AG264" s="2">
        <f t="shared" si="142"/>
        <v>0</v>
      </c>
      <c r="AH264" s="2">
        <f t="shared" si="143"/>
        <v>0</v>
      </c>
      <c r="AI264" s="2">
        <f t="shared" si="144"/>
        <v>0</v>
      </c>
      <c r="AJ264" s="2">
        <f t="shared" si="145"/>
        <v>0</v>
      </c>
      <c r="AK264" s="2">
        <f t="shared" si="146"/>
        <v>0</v>
      </c>
      <c r="AL264" s="2">
        <f t="shared" si="147"/>
        <v>0</v>
      </c>
      <c r="AM264" s="2"/>
      <c r="AN264" s="2">
        <f t="shared" si="148"/>
        <v>5</v>
      </c>
      <c r="AO264" s="2">
        <f t="shared" si="149"/>
        <v>4</v>
      </c>
      <c r="AP264" s="2">
        <f t="shared" si="150"/>
        <v>6</v>
      </c>
      <c r="AQ264" s="2">
        <f t="shared" si="151"/>
        <v>7</v>
      </c>
      <c r="AR264" s="2">
        <f t="shared" si="152"/>
        <v>8</v>
      </c>
      <c r="AS264" s="2">
        <f t="shared" si="153"/>
        <v>1</v>
      </c>
      <c r="AT264" s="2">
        <f t="shared" si="154"/>
        <v>9</v>
      </c>
      <c r="AU264" s="2">
        <f t="shared" si="155"/>
        <v>3</v>
      </c>
      <c r="AV264" s="2">
        <f t="shared" si="156"/>
        <v>2</v>
      </c>
      <c r="AW264" s="2"/>
      <c r="AX264" s="5">
        <f t="shared" si="157"/>
        <v>4</v>
      </c>
      <c r="AY264" s="2">
        <f t="shared" si="158"/>
        <v>5</v>
      </c>
      <c r="AZ264" s="2">
        <f t="shared" si="159"/>
        <v>22</v>
      </c>
      <c r="BA264" s="2">
        <f t="shared" si="163"/>
        <v>23</v>
      </c>
      <c r="BB264" s="2">
        <f t="shared" si="164"/>
        <v>8</v>
      </c>
      <c r="BC264" s="2">
        <f t="shared" si="165"/>
        <v>12</v>
      </c>
      <c r="BD264" s="2">
        <f t="shared" si="166"/>
        <v>8</v>
      </c>
      <c r="BE264" s="19">
        <f t="shared" si="167"/>
        <v>10</v>
      </c>
      <c r="BF264" s="19">
        <f t="shared" si="168"/>
        <v>4.0824829046386304</v>
      </c>
      <c r="BG264" s="31">
        <f t="shared" si="169"/>
        <v>-0.4898979485566356</v>
      </c>
      <c r="BH264" s="32">
        <f t="shared" si="160"/>
        <v>0.31210305738320299</v>
      </c>
      <c r="BI264" s="62">
        <f t="shared" si="170"/>
        <v>7.6619718309859156E-2</v>
      </c>
      <c r="BJ264" s="62" t="str">
        <f t="shared" si="171"/>
        <v/>
      </c>
      <c r="BK264" s="73" t="str">
        <f t="shared" si="172"/>
        <v/>
      </c>
      <c r="BM264" s="11">
        <f t="shared" si="161"/>
        <v>0.1134991560971526</v>
      </c>
    </row>
    <row r="265" spans="1:65">
      <c r="A265" s="30" t="s">
        <v>923</v>
      </c>
      <c r="B265" s="30" t="s">
        <v>924</v>
      </c>
      <c r="C265" s="30" t="s">
        <v>796</v>
      </c>
      <c r="D265" s="30" t="s">
        <v>797</v>
      </c>
      <c r="E265" s="30" t="s">
        <v>570</v>
      </c>
      <c r="F265" s="11" t="str">
        <f t="shared" si="162"/>
        <v>Immune syst</v>
      </c>
      <c r="H265" s="11">
        <f>VLOOKUP($B265,data!$B$3:$Q$15316,'diff expr 0 vs 3 mites'!H$8,FALSE)</f>
        <v>3.5269768579999998</v>
      </c>
      <c r="I265" s="11">
        <f>VLOOKUP($B265,data!$B$3:$Q$15316,'diff expr 0 vs 3 mites'!I$8,FALSE)</f>
        <v>2.66897648</v>
      </c>
      <c r="J265" s="11">
        <f>VLOOKUP($B265,data!$B$3:$Q$15316,'diff expr 0 vs 3 mites'!J$8,FALSE)</f>
        <v>1.970111932</v>
      </c>
      <c r="K265" s="11">
        <f>VLOOKUP($B265,data!$B$3:$Q$15316,'diff expr 0 vs 3 mites'!K$8,FALSE)</f>
        <v>3.415689763</v>
      </c>
      <c r="L265" s="11">
        <f>VLOOKUP($B265,data!$B$3:$Q$15316,'diff expr 0 vs 3 mites'!L$8,FALSE)</f>
        <v>15.74333921</v>
      </c>
      <c r="M265" s="11">
        <f>VLOOKUP($B265,data!$B$3:$Q$15316,'diff expr 0 vs 3 mites'!M$8,FALSE)</f>
        <v>5.3524921860000001</v>
      </c>
      <c r="N265" s="11">
        <f>VLOOKUP($B265,data!$B$3:$Q$15316,'diff expr 0 vs 3 mites'!N$8,FALSE)</f>
        <v>19.234770149999999</v>
      </c>
      <c r="O265" s="11">
        <f>VLOOKUP($B265,data!$B$3:$Q$15316,'diff expr 0 vs 3 mites'!O$8,FALSE)</f>
        <v>3.7638790119999999</v>
      </c>
      <c r="P265" s="11">
        <f>VLOOKUP($B265,data!$B$3:$Q$15316,'diff expr 0 vs 3 mites'!P$8,FALSE)</f>
        <v>5.3063899470000004</v>
      </c>
      <c r="R265" s="27" t="s">
        <v>27749</v>
      </c>
      <c r="T265" s="2">
        <f t="shared" si="130"/>
        <v>4</v>
      </c>
      <c r="U265" s="2">
        <f t="shared" si="131"/>
        <v>2</v>
      </c>
      <c r="V265" s="2">
        <f t="shared" si="132"/>
        <v>1</v>
      </c>
      <c r="W265" s="2">
        <f t="shared" si="133"/>
        <v>3</v>
      </c>
      <c r="X265" s="2">
        <f t="shared" si="134"/>
        <v>8</v>
      </c>
      <c r="Y265" s="2">
        <f t="shared" si="135"/>
        <v>7</v>
      </c>
      <c r="Z265" s="2">
        <f t="shared" si="136"/>
        <v>9</v>
      </c>
      <c r="AA265" s="2">
        <f t="shared" si="137"/>
        <v>5</v>
      </c>
      <c r="AB265" s="2">
        <f t="shared" si="138"/>
        <v>6</v>
      </c>
      <c r="AC265" s="2"/>
      <c r="AD265" s="2">
        <f t="shared" si="139"/>
        <v>0</v>
      </c>
      <c r="AE265" s="2">
        <f t="shared" si="140"/>
        <v>0</v>
      </c>
      <c r="AF265" s="2">
        <f t="shared" si="141"/>
        <v>0</v>
      </c>
      <c r="AG265" s="2">
        <f t="shared" si="142"/>
        <v>0</v>
      </c>
      <c r="AH265" s="2">
        <f t="shared" si="143"/>
        <v>0</v>
      </c>
      <c r="AI265" s="2">
        <f t="shared" si="144"/>
        <v>0</v>
      </c>
      <c r="AJ265" s="2">
        <f t="shared" si="145"/>
        <v>0</v>
      </c>
      <c r="AK265" s="2">
        <f t="shared" si="146"/>
        <v>0</v>
      </c>
      <c r="AL265" s="2">
        <f t="shared" si="147"/>
        <v>0</v>
      </c>
      <c r="AM265" s="2"/>
      <c r="AN265" s="2">
        <f t="shared" si="148"/>
        <v>4</v>
      </c>
      <c r="AO265" s="2">
        <f t="shared" si="149"/>
        <v>2</v>
      </c>
      <c r="AP265" s="2">
        <f t="shared" si="150"/>
        <v>1</v>
      </c>
      <c r="AQ265" s="2">
        <f t="shared" si="151"/>
        <v>3</v>
      </c>
      <c r="AR265" s="2">
        <f t="shared" si="152"/>
        <v>8</v>
      </c>
      <c r="AS265" s="2">
        <f t="shared" si="153"/>
        <v>7</v>
      </c>
      <c r="AT265" s="2">
        <f t="shared" si="154"/>
        <v>9</v>
      </c>
      <c r="AU265" s="2">
        <f t="shared" si="155"/>
        <v>5</v>
      </c>
      <c r="AV265" s="2">
        <f t="shared" si="156"/>
        <v>6</v>
      </c>
      <c r="AW265" s="2"/>
      <c r="AX265" s="5">
        <f t="shared" si="157"/>
        <v>4</v>
      </c>
      <c r="AY265" s="2">
        <f t="shared" si="158"/>
        <v>5</v>
      </c>
      <c r="AZ265" s="2">
        <f t="shared" si="159"/>
        <v>10</v>
      </c>
      <c r="BA265" s="2">
        <f t="shared" si="163"/>
        <v>35</v>
      </c>
      <c r="BB265" s="2">
        <f t="shared" si="164"/>
        <v>20</v>
      </c>
      <c r="BC265" s="2">
        <f t="shared" si="165"/>
        <v>0</v>
      </c>
      <c r="BD265" s="2">
        <f t="shared" si="166"/>
        <v>0</v>
      </c>
      <c r="BE265" s="19">
        <f t="shared" si="167"/>
        <v>10</v>
      </c>
      <c r="BF265" s="19">
        <f t="shared" si="168"/>
        <v>4.0824829046386304</v>
      </c>
      <c r="BG265" s="31">
        <f t="shared" si="169"/>
        <v>-2.4494897427831779</v>
      </c>
      <c r="BH265" s="32">
        <f t="shared" si="160"/>
        <v>7.1529392177148241E-3</v>
      </c>
      <c r="BI265" s="62">
        <f t="shared" si="170"/>
        <v>2.8169014084507044E-4</v>
      </c>
      <c r="BJ265" s="62" t="str">
        <f t="shared" si="171"/>
        <v/>
      </c>
      <c r="BK265" s="73" t="str">
        <f t="shared" si="172"/>
        <v>sign</v>
      </c>
      <c r="BM265" s="11">
        <f t="shared" si="161"/>
        <v>0.53305021391067975</v>
      </c>
    </row>
    <row r="266" spans="1:65">
      <c r="A266" s="30" t="s">
        <v>925</v>
      </c>
      <c r="B266" s="30" t="s">
        <v>926</v>
      </c>
      <c r="C266" s="30" t="s">
        <v>927</v>
      </c>
      <c r="D266" s="30" t="s">
        <v>928</v>
      </c>
      <c r="E266" s="30" t="s">
        <v>570</v>
      </c>
      <c r="F266" s="11" t="str">
        <f t="shared" si="162"/>
        <v>Immune syst</v>
      </c>
      <c r="H266" s="11">
        <f>VLOOKUP($B266,data!$B$3:$Q$15316,'diff expr 0 vs 3 mites'!H$8,FALSE)</f>
        <v>10.768239619999999</v>
      </c>
      <c r="I266" s="11">
        <f>VLOOKUP($B266,data!$B$3:$Q$15316,'diff expr 0 vs 3 mites'!I$8,FALSE)</f>
        <v>7.0443321640000001</v>
      </c>
      <c r="J266" s="11">
        <f>VLOOKUP($B266,data!$B$3:$Q$15316,'diff expr 0 vs 3 mites'!J$8,FALSE)</f>
        <v>7.9189126879999998</v>
      </c>
      <c r="K266" s="11">
        <f>VLOOKUP($B266,data!$B$3:$Q$15316,'diff expr 0 vs 3 mites'!K$8,FALSE)</f>
        <v>10.376395909999999</v>
      </c>
      <c r="L266" s="11">
        <f>VLOOKUP($B266,data!$B$3:$Q$15316,'diff expr 0 vs 3 mites'!L$8,FALSE)</f>
        <v>16.163035709999999</v>
      </c>
      <c r="M266" s="11">
        <f>VLOOKUP($B266,data!$B$3:$Q$15316,'diff expr 0 vs 3 mites'!M$8,FALSE)</f>
        <v>9.3418102740000002</v>
      </c>
      <c r="N266" s="11">
        <f>VLOOKUP($B266,data!$B$3:$Q$15316,'diff expr 0 vs 3 mites'!N$8,FALSE)</f>
        <v>38.57253772</v>
      </c>
      <c r="O266" s="11">
        <f>VLOOKUP($B266,data!$B$3:$Q$15316,'diff expr 0 vs 3 mites'!O$8,FALSE)</f>
        <v>9.7044591400000009</v>
      </c>
      <c r="P266" s="11">
        <f>VLOOKUP($B266,data!$B$3:$Q$15316,'diff expr 0 vs 3 mites'!P$8,FALSE)</f>
        <v>17.365025859999999</v>
      </c>
      <c r="R266" s="27" t="s">
        <v>27749</v>
      </c>
      <c r="T266" s="2">
        <f t="shared" ref="T266:T329" si="173">IF(ISNUMBER(H266)=TRUE,RANK(H266,$H266:$P266,1))</f>
        <v>6</v>
      </c>
      <c r="U266" s="2">
        <f t="shared" ref="U266:U329" si="174">IF(ISNUMBER(I266)=TRUE,RANK(I266,$H266:$P266,1))</f>
        <v>1</v>
      </c>
      <c r="V266" s="2">
        <f t="shared" ref="V266:V329" si="175">IF(ISNUMBER(J266)=TRUE,RANK(J266,$H266:$P266,1))</f>
        <v>2</v>
      </c>
      <c r="W266" s="2">
        <f t="shared" ref="W266:W329" si="176">IF(ISNUMBER(K266)=TRUE,RANK(K266,$H266:$P266,1))</f>
        <v>5</v>
      </c>
      <c r="X266" s="2">
        <f t="shared" ref="X266:X329" si="177">IF(ISNUMBER(L266)=TRUE,RANK(L266,$H266:$P266,1))</f>
        <v>7</v>
      </c>
      <c r="Y266" s="2">
        <f t="shared" ref="Y266:Y329" si="178">IF(ISNUMBER(M266)=TRUE,RANK(M266,$H266:$P266,1))</f>
        <v>3</v>
      </c>
      <c r="Z266" s="2">
        <f t="shared" ref="Z266:Z329" si="179">IF(ISNUMBER(N266)=TRUE,RANK(N266,$H266:$P266,1))</f>
        <v>9</v>
      </c>
      <c r="AA266" s="2">
        <f t="shared" ref="AA266:AA329" si="180">IF(ISNUMBER(O266)=TRUE,RANK(O266,$H266:$P266,1))</f>
        <v>4</v>
      </c>
      <c r="AB266" s="2">
        <f t="shared" ref="AB266:AB329" si="181">IF(ISNUMBER(P266)=TRUE,RANK(P266,$H266:$P266,1))</f>
        <v>8</v>
      </c>
      <c r="AC266" s="2"/>
      <c r="AD266" s="2">
        <f t="shared" ref="AD266:AD329" si="182">IF(ISNUMBER(H266)=TRUE,((COUNT($H266:$P266)+1-RANK(H266,$H266:$P266,0)-RANK(H266,$H266:$P266,1))/2),"")</f>
        <v>0</v>
      </c>
      <c r="AE266" s="2">
        <f t="shared" ref="AE266:AE329" si="183">IF(ISNUMBER(I266)=TRUE,((COUNT($H266:$P266)+1-RANK(I266,$H266:$P266,0)-RANK(I266,$H266:$P266,1))/2),"")</f>
        <v>0</v>
      </c>
      <c r="AF266" s="2">
        <f t="shared" ref="AF266:AF329" si="184">IF(ISNUMBER(J266)=TRUE,((COUNT($H266:$P266)+1-RANK(J266,$H266:$P266,0)-RANK(J266,$H266:$P266,1))/2),"")</f>
        <v>0</v>
      </c>
      <c r="AG266" s="2">
        <f t="shared" ref="AG266:AG329" si="185">IF(ISNUMBER(K266)=TRUE,((COUNT($H266:$P266)+1-RANK(K266,$H266:$P266,0)-RANK(K266,$H266:$P266,1))/2),"")</f>
        <v>0</v>
      </c>
      <c r="AH266" s="2">
        <f t="shared" ref="AH266:AH329" si="186">IF(ISNUMBER(L266)=TRUE,((COUNT($H266:$P266)+1-RANK(L266,$H266:$P266,0)-RANK(L266,$H266:$P266,1))/2),"")</f>
        <v>0</v>
      </c>
      <c r="AI266" s="2">
        <f t="shared" ref="AI266:AI329" si="187">IF(ISNUMBER(M266)=TRUE,((COUNT($H266:$P266)+1-RANK(M266,$H266:$P266,0)-RANK(M266,$H266:$P266,1))/2),"")</f>
        <v>0</v>
      </c>
      <c r="AJ266" s="2">
        <f t="shared" ref="AJ266:AJ329" si="188">IF(ISNUMBER(N266)=TRUE,((COUNT($H266:$P266)+1-RANK(N266,$H266:$P266,0)-RANK(N266,$H266:$P266,1))/2),"")</f>
        <v>0</v>
      </c>
      <c r="AK266" s="2">
        <f t="shared" ref="AK266:AK329" si="189">IF(ISNUMBER(O266)=TRUE,((COUNT($H266:$P266)+1-RANK(O266,$H266:$P266,0)-RANK(O266,$H266:$P266,1))/2),"")</f>
        <v>0</v>
      </c>
      <c r="AL266" s="2">
        <f t="shared" ref="AL266:AL329" si="190">IF(ISNUMBER(P266)=TRUE,((COUNT($H266:$P266)+1-RANK(P266,$H266:$P266,0)-RANK(P266,$H266:$P266,1))/2),"")</f>
        <v>0</v>
      </c>
      <c r="AM266" s="2"/>
      <c r="AN266" s="2">
        <f t="shared" ref="AN266:AN329" si="191">IF(ISNUMBER(H266)=TRUE,(T266+AD266),"")</f>
        <v>6</v>
      </c>
      <c r="AO266" s="2">
        <f t="shared" ref="AO266:AO329" si="192">IF(ISNUMBER(I266)=TRUE,(U266+AE266),"")</f>
        <v>1</v>
      </c>
      <c r="AP266" s="2">
        <f t="shared" ref="AP266:AP329" si="193">IF(ISNUMBER(J266)=TRUE,(V266+AF266),"")</f>
        <v>2</v>
      </c>
      <c r="AQ266" s="2">
        <f t="shared" ref="AQ266:AQ329" si="194">IF(ISNUMBER(K266)=TRUE,(W266+AG266),"")</f>
        <v>5</v>
      </c>
      <c r="AR266" s="2">
        <f t="shared" ref="AR266:AR329" si="195">IF(ISNUMBER(L266)=TRUE,(X266+AH266),"")</f>
        <v>7</v>
      </c>
      <c r="AS266" s="2">
        <f t="shared" ref="AS266:AS329" si="196">IF(ISNUMBER(M266)=TRUE,(Y266+AI266),"")</f>
        <v>3</v>
      </c>
      <c r="AT266" s="2">
        <f t="shared" ref="AT266:AT329" si="197">IF(ISNUMBER(N266)=TRUE,(Z266+AJ266),"")</f>
        <v>9</v>
      </c>
      <c r="AU266" s="2">
        <f t="shared" ref="AU266:AU329" si="198">IF(ISNUMBER(O266)=TRUE,(AA266+AK266),"")</f>
        <v>4</v>
      </c>
      <c r="AV266" s="2">
        <f t="shared" ref="AV266:AV329" si="199">IF(ISNUMBER(P266)=TRUE,(AB266+AL266),"")</f>
        <v>8</v>
      </c>
      <c r="AW266" s="2"/>
      <c r="AX266" s="5">
        <f t="shared" ref="AX266:AX329" si="200">COUNT(H266:K266)</f>
        <v>4</v>
      </c>
      <c r="AY266" s="2">
        <f t="shared" ref="AY266:AY329" si="201">COUNT(L266:P266)</f>
        <v>5</v>
      </c>
      <c r="AZ266" s="2">
        <f t="shared" ref="AZ266:AZ329" si="202">SUM(AN266:AQ266)</f>
        <v>14</v>
      </c>
      <c r="BA266" s="2">
        <f t="shared" si="163"/>
        <v>31</v>
      </c>
      <c r="BB266" s="2">
        <f t="shared" si="164"/>
        <v>16</v>
      </c>
      <c r="BC266" s="2">
        <f t="shared" si="165"/>
        <v>4</v>
      </c>
      <c r="BD266" s="2">
        <f t="shared" si="166"/>
        <v>4</v>
      </c>
      <c r="BE266" s="19">
        <f t="shared" si="167"/>
        <v>10</v>
      </c>
      <c r="BF266" s="19">
        <f t="shared" si="168"/>
        <v>4.0824829046386304</v>
      </c>
      <c r="BG266" s="31">
        <f t="shared" si="169"/>
        <v>-1.4696938456699067</v>
      </c>
      <c r="BH266" s="32">
        <f t="shared" ref="BH266:BH329" si="203">IF(R266="OK",_xlfn.NORM.S.DIST(BG266,TRUE),"")</f>
        <v>7.0822345147568383E-2</v>
      </c>
      <c r="BI266" s="62">
        <f t="shared" si="170"/>
        <v>3.8873239436619716E-2</v>
      </c>
      <c r="BJ266" s="62" t="str">
        <f t="shared" si="171"/>
        <v/>
      </c>
      <c r="BK266" s="73" t="str">
        <f t="shared" si="172"/>
        <v/>
      </c>
      <c r="BM266" s="11">
        <f t="shared" ref="BM266:BM329" si="204">LOG(AVERAGE(L266:P266)/AVERAGE(H266:K266))</f>
        <v>0.30522974525123303</v>
      </c>
    </row>
    <row r="267" spans="1:65">
      <c r="A267" s="30" t="s">
        <v>929</v>
      </c>
      <c r="B267" s="30" t="s">
        <v>930</v>
      </c>
      <c r="C267" s="30" t="s">
        <v>931</v>
      </c>
      <c r="D267" s="30" t="s">
        <v>932</v>
      </c>
      <c r="E267" s="30" t="s">
        <v>570</v>
      </c>
      <c r="F267" s="11" t="str">
        <f t="shared" ref="F267:F330" si="205">MID(E267,1,11)</f>
        <v>Immune syst</v>
      </c>
      <c r="H267" s="11">
        <f>VLOOKUP($B267,data!$B$3:$Q$15316,'diff expr 0 vs 3 mites'!H$8,FALSE)</f>
        <v>5.7359023279999999</v>
      </c>
      <c r="I267" s="11">
        <f>VLOOKUP($B267,data!$B$3:$Q$15316,'diff expr 0 vs 3 mites'!I$8,FALSE)</f>
        <v>5.5780128180000004</v>
      </c>
      <c r="J267" s="11">
        <f>VLOOKUP($B267,data!$B$3:$Q$15316,'diff expr 0 vs 3 mites'!J$8,FALSE)</f>
        <v>5.9033364429999997</v>
      </c>
      <c r="K267" s="11">
        <f>VLOOKUP($B267,data!$B$3:$Q$15316,'diff expr 0 vs 3 mites'!K$8,FALSE)</f>
        <v>3.4650486869999999</v>
      </c>
      <c r="L267" s="11">
        <f>VLOOKUP($B267,data!$B$3:$Q$15316,'diff expr 0 vs 3 mites'!L$8,FALSE)</f>
        <v>8.0763359169999998</v>
      </c>
      <c r="M267" s="11">
        <f>VLOOKUP($B267,data!$B$3:$Q$15316,'diff expr 0 vs 3 mites'!M$8,FALSE)</f>
        <v>4.867393452</v>
      </c>
      <c r="N267" s="11">
        <f>VLOOKUP($B267,data!$B$3:$Q$15316,'diff expr 0 vs 3 mites'!N$8,FALSE)</f>
        <v>5.7349227599999999</v>
      </c>
      <c r="O267" s="11">
        <f>VLOOKUP($B267,data!$B$3:$Q$15316,'diff expr 0 vs 3 mites'!O$8,FALSE)</f>
        <v>6.652363448</v>
      </c>
      <c r="P267" s="11">
        <f>VLOOKUP($B267,data!$B$3:$Q$15316,'diff expr 0 vs 3 mites'!P$8,FALSE)</f>
        <v>6.897059348</v>
      </c>
      <c r="R267" s="27" t="s">
        <v>27749</v>
      </c>
      <c r="T267" s="2">
        <f t="shared" si="173"/>
        <v>5</v>
      </c>
      <c r="U267" s="2">
        <f t="shared" si="174"/>
        <v>3</v>
      </c>
      <c r="V267" s="2">
        <f t="shared" si="175"/>
        <v>6</v>
      </c>
      <c r="W267" s="2">
        <f t="shared" si="176"/>
        <v>1</v>
      </c>
      <c r="X267" s="2">
        <f t="shared" si="177"/>
        <v>9</v>
      </c>
      <c r="Y267" s="2">
        <f t="shared" si="178"/>
        <v>2</v>
      </c>
      <c r="Z267" s="2">
        <f t="shared" si="179"/>
        <v>4</v>
      </c>
      <c r="AA267" s="2">
        <f t="shared" si="180"/>
        <v>7</v>
      </c>
      <c r="AB267" s="2">
        <f t="shared" si="181"/>
        <v>8</v>
      </c>
      <c r="AC267" s="2"/>
      <c r="AD267" s="2">
        <f t="shared" si="182"/>
        <v>0</v>
      </c>
      <c r="AE267" s="2">
        <f t="shared" si="183"/>
        <v>0</v>
      </c>
      <c r="AF267" s="2">
        <f t="shared" si="184"/>
        <v>0</v>
      </c>
      <c r="AG267" s="2">
        <f t="shared" si="185"/>
        <v>0</v>
      </c>
      <c r="AH267" s="2">
        <f t="shared" si="186"/>
        <v>0</v>
      </c>
      <c r="AI267" s="2">
        <f t="shared" si="187"/>
        <v>0</v>
      </c>
      <c r="AJ267" s="2">
        <f t="shared" si="188"/>
        <v>0</v>
      </c>
      <c r="AK267" s="2">
        <f t="shared" si="189"/>
        <v>0</v>
      </c>
      <c r="AL267" s="2">
        <f t="shared" si="190"/>
        <v>0</v>
      </c>
      <c r="AM267" s="2"/>
      <c r="AN267" s="2">
        <f t="shared" si="191"/>
        <v>5</v>
      </c>
      <c r="AO267" s="2">
        <f t="shared" si="192"/>
        <v>3</v>
      </c>
      <c r="AP267" s="2">
        <f t="shared" si="193"/>
        <v>6</v>
      </c>
      <c r="AQ267" s="2">
        <f t="shared" si="194"/>
        <v>1</v>
      </c>
      <c r="AR267" s="2">
        <f t="shared" si="195"/>
        <v>9</v>
      </c>
      <c r="AS267" s="2">
        <f t="shared" si="196"/>
        <v>2</v>
      </c>
      <c r="AT267" s="2">
        <f t="shared" si="197"/>
        <v>4</v>
      </c>
      <c r="AU267" s="2">
        <f t="shared" si="198"/>
        <v>7</v>
      </c>
      <c r="AV267" s="2">
        <f t="shared" si="199"/>
        <v>8</v>
      </c>
      <c r="AW267" s="2"/>
      <c r="AX267" s="5">
        <f t="shared" si="200"/>
        <v>4</v>
      </c>
      <c r="AY267" s="2">
        <f t="shared" si="201"/>
        <v>5</v>
      </c>
      <c r="AZ267" s="2">
        <f t="shared" si="202"/>
        <v>15</v>
      </c>
      <c r="BA267" s="2">
        <f t="shared" ref="BA267:BA330" si="206">SUM(AR267:AV267)</f>
        <v>30</v>
      </c>
      <c r="BB267" s="2">
        <f t="shared" ref="BB267:BB330" si="207">AX267*AY267+(AX267*(AX267+1))/2-AZ267</f>
        <v>15</v>
      </c>
      <c r="BC267" s="2">
        <f t="shared" ref="BC267:BC330" si="208">AX267*AY267+(AY267*(AY267+1)/2-BA267)</f>
        <v>5</v>
      </c>
      <c r="BD267" s="2">
        <f t="shared" ref="BD267:BD330" si="209">MIN(BB267:BC267)</f>
        <v>5</v>
      </c>
      <c r="BE267" s="19">
        <f t="shared" ref="BE267:BE330" si="210">AX267*AY267/2</f>
        <v>10</v>
      </c>
      <c r="BF267" s="19">
        <f t="shared" ref="BF267:BF330" si="211">SQRT((AX267*AY267*(AX267+AY267+1))/12)</f>
        <v>4.0824829046386304</v>
      </c>
      <c r="BG267" s="31">
        <f t="shared" ref="BG267:BG330" si="212">(BD267-BE267)/BF267</f>
        <v>-1.2247448713915889</v>
      </c>
      <c r="BH267" s="32">
        <f t="shared" si="203"/>
        <v>0.1103356809599234</v>
      </c>
      <c r="BI267" s="62">
        <f t="shared" ref="BI267:BI330" si="213">(RANK(BH267,$BH$11:$BH$365,1)/$BJ$9)*$BK$9</f>
        <v>5.1267605633802817E-2</v>
      </c>
      <c r="BJ267" s="62" t="str">
        <f t="shared" si="171"/>
        <v/>
      </c>
      <c r="BK267" s="73" t="str">
        <f t="shared" si="172"/>
        <v/>
      </c>
      <c r="BM267" s="11">
        <f t="shared" si="204"/>
        <v>9.5725512486434169E-2</v>
      </c>
    </row>
    <row r="268" spans="1:65">
      <c r="A268" s="30" t="s">
        <v>933</v>
      </c>
      <c r="B268" s="30" t="s">
        <v>934</v>
      </c>
      <c r="C268" s="30" t="s">
        <v>935</v>
      </c>
      <c r="D268" s="30" t="s">
        <v>936</v>
      </c>
      <c r="E268" s="30" t="s">
        <v>570</v>
      </c>
      <c r="F268" s="11" t="str">
        <f t="shared" si="205"/>
        <v>Immune syst</v>
      </c>
      <c r="H268" s="11">
        <f>VLOOKUP($B268,data!$B$3:$Q$15316,'diff expr 0 vs 3 mites'!H$8,FALSE)</f>
        <v>0.54783019200000005</v>
      </c>
      <c r="I268" s="11">
        <f>VLOOKUP($B268,data!$B$3:$Q$15316,'diff expr 0 vs 3 mites'!I$8,FALSE)</f>
        <v>0.67650835099999995</v>
      </c>
      <c r="J268" s="11">
        <f>VLOOKUP($B268,data!$B$3:$Q$15316,'diff expr 0 vs 3 mites'!J$8,FALSE)</f>
        <v>0.47125391999999999</v>
      </c>
      <c r="K268" s="11">
        <f>VLOOKUP($B268,data!$B$3:$Q$15316,'diff expr 0 vs 3 mites'!K$8,FALSE)</f>
        <v>0.463625599</v>
      </c>
      <c r="L268" s="11">
        <f>VLOOKUP($B268,data!$B$3:$Q$15316,'diff expr 0 vs 3 mites'!L$8,FALSE)</f>
        <v>2.0343629590000001</v>
      </c>
      <c r="M268" s="11">
        <f>VLOOKUP($B268,data!$B$3:$Q$15316,'diff expr 0 vs 3 mites'!M$8,FALSE)</f>
        <v>0.992904852</v>
      </c>
      <c r="N268" s="11">
        <f>VLOOKUP($B268,data!$B$3:$Q$15316,'diff expr 0 vs 3 mites'!N$8,FALSE)</f>
        <v>1.330217542</v>
      </c>
      <c r="O268" s="11">
        <f>VLOOKUP($B268,data!$B$3:$Q$15316,'diff expr 0 vs 3 mites'!O$8,FALSE)</f>
        <v>0.72082605</v>
      </c>
      <c r="P268" s="11">
        <f>VLOOKUP($B268,data!$B$3:$Q$15316,'diff expr 0 vs 3 mites'!P$8,FALSE)</f>
        <v>0.58284043600000002</v>
      </c>
      <c r="R268" s="27" t="s">
        <v>27749</v>
      </c>
      <c r="T268" s="2">
        <f t="shared" si="173"/>
        <v>3</v>
      </c>
      <c r="U268" s="2">
        <f t="shared" si="174"/>
        <v>5</v>
      </c>
      <c r="V268" s="2">
        <f t="shared" si="175"/>
        <v>2</v>
      </c>
      <c r="W268" s="2">
        <f t="shared" si="176"/>
        <v>1</v>
      </c>
      <c r="X268" s="2">
        <f t="shared" si="177"/>
        <v>9</v>
      </c>
      <c r="Y268" s="2">
        <f t="shared" si="178"/>
        <v>7</v>
      </c>
      <c r="Z268" s="2">
        <f t="shared" si="179"/>
        <v>8</v>
      </c>
      <c r="AA268" s="2">
        <f t="shared" si="180"/>
        <v>6</v>
      </c>
      <c r="AB268" s="2">
        <f t="shared" si="181"/>
        <v>4</v>
      </c>
      <c r="AC268" s="2"/>
      <c r="AD268" s="2">
        <f t="shared" si="182"/>
        <v>0</v>
      </c>
      <c r="AE268" s="2">
        <f t="shared" si="183"/>
        <v>0</v>
      </c>
      <c r="AF268" s="2">
        <f t="shared" si="184"/>
        <v>0</v>
      </c>
      <c r="AG268" s="2">
        <f t="shared" si="185"/>
        <v>0</v>
      </c>
      <c r="AH268" s="2">
        <f t="shared" si="186"/>
        <v>0</v>
      </c>
      <c r="AI268" s="2">
        <f t="shared" si="187"/>
        <v>0</v>
      </c>
      <c r="AJ268" s="2">
        <f t="shared" si="188"/>
        <v>0</v>
      </c>
      <c r="AK268" s="2">
        <f t="shared" si="189"/>
        <v>0</v>
      </c>
      <c r="AL268" s="2">
        <f t="shared" si="190"/>
        <v>0</v>
      </c>
      <c r="AM268" s="2"/>
      <c r="AN268" s="2">
        <f t="shared" si="191"/>
        <v>3</v>
      </c>
      <c r="AO268" s="2">
        <f t="shared" si="192"/>
        <v>5</v>
      </c>
      <c r="AP268" s="2">
        <f t="shared" si="193"/>
        <v>2</v>
      </c>
      <c r="AQ268" s="2">
        <f t="shared" si="194"/>
        <v>1</v>
      </c>
      <c r="AR268" s="2">
        <f t="shared" si="195"/>
        <v>9</v>
      </c>
      <c r="AS268" s="2">
        <f t="shared" si="196"/>
        <v>7</v>
      </c>
      <c r="AT268" s="2">
        <f t="shared" si="197"/>
        <v>8</v>
      </c>
      <c r="AU268" s="2">
        <f t="shared" si="198"/>
        <v>6</v>
      </c>
      <c r="AV268" s="2">
        <f t="shared" si="199"/>
        <v>4</v>
      </c>
      <c r="AW268" s="2"/>
      <c r="AX268" s="5">
        <f t="shared" si="200"/>
        <v>4</v>
      </c>
      <c r="AY268" s="2">
        <f t="shared" si="201"/>
        <v>5</v>
      </c>
      <c r="AZ268" s="2">
        <f t="shared" si="202"/>
        <v>11</v>
      </c>
      <c r="BA268" s="2">
        <f t="shared" si="206"/>
        <v>34</v>
      </c>
      <c r="BB268" s="2">
        <f t="shared" si="207"/>
        <v>19</v>
      </c>
      <c r="BC268" s="2">
        <f t="shared" si="208"/>
        <v>1</v>
      </c>
      <c r="BD268" s="2">
        <f t="shared" si="209"/>
        <v>1</v>
      </c>
      <c r="BE268" s="19">
        <f t="shared" si="210"/>
        <v>10</v>
      </c>
      <c r="BF268" s="19">
        <f t="shared" si="211"/>
        <v>4.0824829046386304</v>
      </c>
      <c r="BG268" s="31">
        <f t="shared" si="212"/>
        <v>-2.2045407685048604</v>
      </c>
      <c r="BH268" s="32">
        <f t="shared" si="203"/>
        <v>1.3743168055755161E-2</v>
      </c>
      <c r="BI268" s="62">
        <f t="shared" si="213"/>
        <v>1.4366197183098593E-2</v>
      </c>
      <c r="BJ268" s="62">
        <f t="shared" ref="BJ268:BJ331" si="214">IF(BH268&lt;BI268,BH268,"")</f>
        <v>1.3743168055755161E-2</v>
      </c>
      <c r="BK268" s="73" t="str">
        <f t="shared" ref="BK268:BK331" si="215">IF(BH268&lt;=MAX(BJ$11:BJ$365),"sign","")</f>
        <v>sign</v>
      </c>
      <c r="BM268" s="11">
        <f t="shared" si="204"/>
        <v>0.321698285875339</v>
      </c>
    </row>
    <row r="269" spans="1:65">
      <c r="A269" s="30" t="s">
        <v>937</v>
      </c>
      <c r="B269" s="30" t="s">
        <v>938</v>
      </c>
      <c r="C269" s="30" t="s">
        <v>939</v>
      </c>
      <c r="D269" s="30" t="s">
        <v>940</v>
      </c>
      <c r="E269" s="30" t="s">
        <v>570</v>
      </c>
      <c r="F269" s="11" t="str">
        <f t="shared" si="205"/>
        <v>Immune syst</v>
      </c>
      <c r="H269" s="11">
        <f>VLOOKUP($B269,data!$B$3:$Q$15316,'diff expr 0 vs 3 mites'!H$8,FALSE)</f>
        <v>2.0637636490000002</v>
      </c>
      <c r="I269" s="11">
        <f>VLOOKUP($B269,data!$B$3:$Q$15316,'diff expr 0 vs 3 mites'!I$8,FALSE)</f>
        <v>1.8409973820000001</v>
      </c>
      <c r="J269" s="11">
        <f>VLOOKUP($B269,data!$B$3:$Q$15316,'diff expr 0 vs 3 mites'!J$8,FALSE)</f>
        <v>1.459537251</v>
      </c>
      <c r="K269" s="11">
        <f>VLOOKUP($B269,data!$B$3:$Q$15316,'diff expr 0 vs 3 mites'!K$8,FALSE)</f>
        <v>1.7186601260000001</v>
      </c>
      <c r="L269" s="11">
        <f>VLOOKUP($B269,data!$B$3:$Q$15316,'diff expr 0 vs 3 mites'!L$8,FALSE)</f>
        <v>4.9417848979999999</v>
      </c>
      <c r="M269" s="11">
        <f>VLOOKUP($B269,data!$B$3:$Q$15316,'diff expr 0 vs 3 mites'!M$8,FALSE)</f>
        <v>2.2116907440000002</v>
      </c>
      <c r="N269" s="11">
        <f>VLOOKUP($B269,data!$B$3:$Q$15316,'diff expr 0 vs 3 mites'!N$8,FALSE)</f>
        <v>6.1725976170000001</v>
      </c>
      <c r="O269" s="11">
        <f>VLOOKUP($B269,data!$B$3:$Q$15316,'diff expr 0 vs 3 mites'!O$8,FALSE)</f>
        <v>1.9790322520000001</v>
      </c>
      <c r="P269" s="11">
        <f>VLOOKUP($B269,data!$B$3:$Q$15316,'diff expr 0 vs 3 mites'!P$8,FALSE)</f>
        <v>4.0503851800000001</v>
      </c>
      <c r="R269" s="27" t="s">
        <v>27749</v>
      </c>
      <c r="T269" s="2">
        <f t="shared" si="173"/>
        <v>5</v>
      </c>
      <c r="U269" s="2">
        <f t="shared" si="174"/>
        <v>3</v>
      </c>
      <c r="V269" s="2">
        <f t="shared" si="175"/>
        <v>1</v>
      </c>
      <c r="W269" s="2">
        <f t="shared" si="176"/>
        <v>2</v>
      </c>
      <c r="X269" s="2">
        <f t="shared" si="177"/>
        <v>8</v>
      </c>
      <c r="Y269" s="2">
        <f t="shared" si="178"/>
        <v>6</v>
      </c>
      <c r="Z269" s="2">
        <f t="shared" si="179"/>
        <v>9</v>
      </c>
      <c r="AA269" s="2">
        <f t="shared" si="180"/>
        <v>4</v>
      </c>
      <c r="AB269" s="2">
        <f t="shared" si="181"/>
        <v>7</v>
      </c>
      <c r="AC269" s="2"/>
      <c r="AD269" s="2">
        <f t="shared" si="182"/>
        <v>0</v>
      </c>
      <c r="AE269" s="2">
        <f t="shared" si="183"/>
        <v>0</v>
      </c>
      <c r="AF269" s="2">
        <f t="shared" si="184"/>
        <v>0</v>
      </c>
      <c r="AG269" s="2">
        <f t="shared" si="185"/>
        <v>0</v>
      </c>
      <c r="AH269" s="2">
        <f t="shared" si="186"/>
        <v>0</v>
      </c>
      <c r="AI269" s="2">
        <f t="shared" si="187"/>
        <v>0</v>
      </c>
      <c r="AJ269" s="2">
        <f t="shared" si="188"/>
        <v>0</v>
      </c>
      <c r="AK269" s="2">
        <f t="shared" si="189"/>
        <v>0</v>
      </c>
      <c r="AL269" s="2">
        <f t="shared" si="190"/>
        <v>0</v>
      </c>
      <c r="AM269" s="2"/>
      <c r="AN269" s="2">
        <f t="shared" si="191"/>
        <v>5</v>
      </c>
      <c r="AO269" s="2">
        <f t="shared" si="192"/>
        <v>3</v>
      </c>
      <c r="AP269" s="2">
        <f t="shared" si="193"/>
        <v>1</v>
      </c>
      <c r="AQ269" s="2">
        <f t="shared" si="194"/>
        <v>2</v>
      </c>
      <c r="AR269" s="2">
        <f t="shared" si="195"/>
        <v>8</v>
      </c>
      <c r="AS269" s="2">
        <f t="shared" si="196"/>
        <v>6</v>
      </c>
      <c r="AT269" s="2">
        <f t="shared" si="197"/>
        <v>9</v>
      </c>
      <c r="AU269" s="2">
        <f t="shared" si="198"/>
        <v>4</v>
      </c>
      <c r="AV269" s="2">
        <f t="shared" si="199"/>
        <v>7</v>
      </c>
      <c r="AW269" s="2"/>
      <c r="AX269" s="5">
        <f t="shared" si="200"/>
        <v>4</v>
      </c>
      <c r="AY269" s="2">
        <f t="shared" si="201"/>
        <v>5</v>
      </c>
      <c r="AZ269" s="2">
        <f t="shared" si="202"/>
        <v>11</v>
      </c>
      <c r="BA269" s="2">
        <f t="shared" si="206"/>
        <v>34</v>
      </c>
      <c r="BB269" s="2">
        <f t="shared" si="207"/>
        <v>19</v>
      </c>
      <c r="BC269" s="2">
        <f t="shared" si="208"/>
        <v>1</v>
      </c>
      <c r="BD269" s="2">
        <f t="shared" si="209"/>
        <v>1</v>
      </c>
      <c r="BE269" s="19">
        <f t="shared" si="210"/>
        <v>10</v>
      </c>
      <c r="BF269" s="19">
        <f t="shared" si="211"/>
        <v>4.0824829046386304</v>
      </c>
      <c r="BG269" s="31">
        <f t="shared" si="212"/>
        <v>-2.2045407685048604</v>
      </c>
      <c r="BH269" s="32">
        <f t="shared" si="203"/>
        <v>1.3743168055755161E-2</v>
      </c>
      <c r="BI269" s="62">
        <f t="shared" si="213"/>
        <v>1.4366197183098593E-2</v>
      </c>
      <c r="BJ269" s="62">
        <f t="shared" si="214"/>
        <v>1.3743168055755161E-2</v>
      </c>
      <c r="BK269" s="73" t="str">
        <f t="shared" si="215"/>
        <v>sign</v>
      </c>
      <c r="BM269" s="11">
        <f t="shared" si="204"/>
        <v>0.33967948123382669</v>
      </c>
    </row>
    <row r="270" spans="1:65">
      <c r="A270" s="30" t="s">
        <v>941</v>
      </c>
      <c r="B270" s="30" t="s">
        <v>942</v>
      </c>
      <c r="C270" s="30" t="s">
        <v>856</v>
      </c>
      <c r="D270" s="30" t="s">
        <v>857</v>
      </c>
      <c r="E270" s="30" t="s">
        <v>570</v>
      </c>
      <c r="F270" s="11" t="str">
        <f t="shared" si="205"/>
        <v>Immune syst</v>
      </c>
      <c r="H270" s="11">
        <f>VLOOKUP($B270,data!$B$3:$Q$15316,'diff expr 0 vs 3 mites'!H$8,FALSE)</f>
        <v>1.523713388</v>
      </c>
      <c r="I270" s="11">
        <f>VLOOKUP($B270,data!$B$3:$Q$15316,'diff expr 0 vs 3 mites'!I$8,FALSE)</f>
        <v>1.266271202</v>
      </c>
      <c r="J270" s="11">
        <f>VLOOKUP($B270,data!$B$3:$Q$15316,'diff expr 0 vs 3 mites'!J$8,FALSE)</f>
        <v>1.1420722889999999</v>
      </c>
      <c r="K270" s="11">
        <f>VLOOKUP($B270,data!$B$3:$Q$15316,'diff expr 0 vs 3 mites'!K$8,FALSE)</f>
        <v>1.086625199</v>
      </c>
      <c r="L270" s="11">
        <f>VLOOKUP($B270,data!$B$3:$Q$15316,'diff expr 0 vs 3 mites'!L$8,FALSE)</f>
        <v>1.6854502469999999</v>
      </c>
      <c r="M270" s="11">
        <f>VLOOKUP($B270,data!$B$3:$Q$15316,'diff expr 0 vs 3 mites'!M$8,FALSE)</f>
        <v>0.96813274400000005</v>
      </c>
      <c r="N270" s="11">
        <f>VLOOKUP($B270,data!$B$3:$Q$15316,'diff expr 0 vs 3 mites'!N$8,FALSE)</f>
        <v>3.2954128869999999</v>
      </c>
      <c r="O270" s="11">
        <f>VLOOKUP($B270,data!$B$3:$Q$15316,'diff expr 0 vs 3 mites'!O$8,FALSE)</f>
        <v>0.79040843699999996</v>
      </c>
      <c r="P270" s="11">
        <f>VLOOKUP($B270,data!$B$3:$Q$15316,'diff expr 0 vs 3 mites'!P$8,FALSE)</f>
        <v>2.1125900450000001</v>
      </c>
      <c r="R270" s="27" t="s">
        <v>27749</v>
      </c>
      <c r="T270" s="2">
        <f t="shared" si="173"/>
        <v>6</v>
      </c>
      <c r="U270" s="2">
        <f t="shared" si="174"/>
        <v>5</v>
      </c>
      <c r="V270" s="2">
        <f t="shared" si="175"/>
        <v>4</v>
      </c>
      <c r="W270" s="2">
        <f t="shared" si="176"/>
        <v>3</v>
      </c>
      <c r="X270" s="2">
        <f t="shared" si="177"/>
        <v>7</v>
      </c>
      <c r="Y270" s="2">
        <f t="shared" si="178"/>
        <v>2</v>
      </c>
      <c r="Z270" s="2">
        <f t="shared" si="179"/>
        <v>9</v>
      </c>
      <c r="AA270" s="2">
        <f t="shared" si="180"/>
        <v>1</v>
      </c>
      <c r="AB270" s="2">
        <f t="shared" si="181"/>
        <v>8</v>
      </c>
      <c r="AC270" s="2"/>
      <c r="AD270" s="2">
        <f t="shared" si="182"/>
        <v>0</v>
      </c>
      <c r="AE270" s="2">
        <f t="shared" si="183"/>
        <v>0</v>
      </c>
      <c r="AF270" s="2">
        <f t="shared" si="184"/>
        <v>0</v>
      </c>
      <c r="AG270" s="2">
        <f t="shared" si="185"/>
        <v>0</v>
      </c>
      <c r="AH270" s="2">
        <f t="shared" si="186"/>
        <v>0</v>
      </c>
      <c r="AI270" s="2">
        <f t="shared" si="187"/>
        <v>0</v>
      </c>
      <c r="AJ270" s="2">
        <f t="shared" si="188"/>
        <v>0</v>
      </c>
      <c r="AK270" s="2">
        <f t="shared" si="189"/>
        <v>0</v>
      </c>
      <c r="AL270" s="2">
        <f t="shared" si="190"/>
        <v>0</v>
      </c>
      <c r="AM270" s="2"/>
      <c r="AN270" s="2">
        <f t="shared" si="191"/>
        <v>6</v>
      </c>
      <c r="AO270" s="2">
        <f t="shared" si="192"/>
        <v>5</v>
      </c>
      <c r="AP270" s="2">
        <f t="shared" si="193"/>
        <v>4</v>
      </c>
      <c r="AQ270" s="2">
        <f t="shared" si="194"/>
        <v>3</v>
      </c>
      <c r="AR270" s="2">
        <f t="shared" si="195"/>
        <v>7</v>
      </c>
      <c r="AS270" s="2">
        <f t="shared" si="196"/>
        <v>2</v>
      </c>
      <c r="AT270" s="2">
        <f t="shared" si="197"/>
        <v>9</v>
      </c>
      <c r="AU270" s="2">
        <f t="shared" si="198"/>
        <v>1</v>
      </c>
      <c r="AV270" s="2">
        <f t="shared" si="199"/>
        <v>8</v>
      </c>
      <c r="AW270" s="2"/>
      <c r="AX270" s="5">
        <f t="shared" si="200"/>
        <v>4</v>
      </c>
      <c r="AY270" s="2">
        <f t="shared" si="201"/>
        <v>5</v>
      </c>
      <c r="AZ270" s="2">
        <f t="shared" si="202"/>
        <v>18</v>
      </c>
      <c r="BA270" s="2">
        <f t="shared" si="206"/>
        <v>27</v>
      </c>
      <c r="BB270" s="2">
        <f t="shared" si="207"/>
        <v>12</v>
      </c>
      <c r="BC270" s="2">
        <f t="shared" si="208"/>
        <v>8</v>
      </c>
      <c r="BD270" s="2">
        <f t="shared" si="209"/>
        <v>8</v>
      </c>
      <c r="BE270" s="19">
        <f t="shared" si="210"/>
        <v>10</v>
      </c>
      <c r="BF270" s="19">
        <f t="shared" si="211"/>
        <v>4.0824829046386304</v>
      </c>
      <c r="BG270" s="31">
        <f t="shared" si="212"/>
        <v>-0.4898979485566356</v>
      </c>
      <c r="BH270" s="32">
        <f t="shared" si="203"/>
        <v>0.31210305738320299</v>
      </c>
      <c r="BI270" s="62">
        <f t="shared" si="213"/>
        <v>7.6619718309859156E-2</v>
      </c>
      <c r="BJ270" s="62" t="str">
        <f t="shared" si="214"/>
        <v/>
      </c>
      <c r="BK270" s="73" t="str">
        <f t="shared" si="215"/>
        <v/>
      </c>
      <c r="BM270" s="11">
        <f t="shared" si="204"/>
        <v>0.14954143054490598</v>
      </c>
    </row>
    <row r="271" spans="1:65">
      <c r="A271" s="30" t="s">
        <v>943</v>
      </c>
      <c r="B271" s="30" t="s">
        <v>944</v>
      </c>
      <c r="C271" s="30" t="s">
        <v>945</v>
      </c>
      <c r="D271" s="30" t="s">
        <v>946</v>
      </c>
      <c r="E271" s="30" t="s">
        <v>570</v>
      </c>
      <c r="F271" s="11" t="str">
        <f t="shared" si="205"/>
        <v>Immune syst</v>
      </c>
      <c r="H271" s="11">
        <f>VLOOKUP($B271,data!$B$3:$Q$15316,'diff expr 0 vs 3 mites'!H$8,FALSE)</f>
        <v>2.0176858690000001</v>
      </c>
      <c r="I271" s="11">
        <f>VLOOKUP($B271,data!$B$3:$Q$15316,'diff expr 0 vs 3 mites'!I$8,FALSE)</f>
        <v>1.9379219459999999</v>
      </c>
      <c r="J271" s="11">
        <f>VLOOKUP($B271,data!$B$3:$Q$15316,'diff expr 0 vs 3 mites'!J$8,FALSE)</f>
        <v>1.9127589570000001</v>
      </c>
      <c r="K271" s="11">
        <f>VLOOKUP($B271,data!$B$3:$Q$15316,'diff expr 0 vs 3 mites'!K$8,FALSE)</f>
        <v>1.437942029</v>
      </c>
      <c r="L271" s="11">
        <f>VLOOKUP($B271,data!$B$3:$Q$15316,'diff expr 0 vs 3 mites'!L$8,FALSE)</f>
        <v>3.496574689</v>
      </c>
      <c r="M271" s="11">
        <f>VLOOKUP($B271,data!$B$3:$Q$15316,'diff expr 0 vs 3 mites'!M$8,FALSE)</f>
        <v>4.4588736979999997</v>
      </c>
      <c r="N271" s="11">
        <f>VLOOKUP($B271,data!$B$3:$Q$15316,'diff expr 0 vs 3 mites'!N$8,FALSE)</f>
        <v>2.8819161320000002</v>
      </c>
      <c r="O271" s="11">
        <f>VLOOKUP($B271,data!$B$3:$Q$15316,'diff expr 0 vs 3 mites'!O$8,FALSE)</f>
        <v>4.3336329820000001</v>
      </c>
      <c r="P271" s="11">
        <f>VLOOKUP($B271,data!$B$3:$Q$15316,'diff expr 0 vs 3 mites'!P$8,FALSE)</f>
        <v>1.6099727530000001</v>
      </c>
      <c r="R271" s="27" t="s">
        <v>27749</v>
      </c>
      <c r="T271" s="2">
        <f t="shared" si="173"/>
        <v>5</v>
      </c>
      <c r="U271" s="2">
        <f t="shared" si="174"/>
        <v>4</v>
      </c>
      <c r="V271" s="2">
        <f t="shared" si="175"/>
        <v>3</v>
      </c>
      <c r="W271" s="2">
        <f t="shared" si="176"/>
        <v>1</v>
      </c>
      <c r="X271" s="2">
        <f t="shared" si="177"/>
        <v>7</v>
      </c>
      <c r="Y271" s="2">
        <f t="shared" si="178"/>
        <v>9</v>
      </c>
      <c r="Z271" s="2">
        <f t="shared" si="179"/>
        <v>6</v>
      </c>
      <c r="AA271" s="2">
        <f t="shared" si="180"/>
        <v>8</v>
      </c>
      <c r="AB271" s="2">
        <f t="shared" si="181"/>
        <v>2</v>
      </c>
      <c r="AC271" s="2"/>
      <c r="AD271" s="2">
        <f t="shared" si="182"/>
        <v>0</v>
      </c>
      <c r="AE271" s="2">
        <f t="shared" si="183"/>
        <v>0</v>
      </c>
      <c r="AF271" s="2">
        <f t="shared" si="184"/>
        <v>0</v>
      </c>
      <c r="AG271" s="2">
        <f t="shared" si="185"/>
        <v>0</v>
      </c>
      <c r="AH271" s="2">
        <f t="shared" si="186"/>
        <v>0</v>
      </c>
      <c r="AI271" s="2">
        <f t="shared" si="187"/>
        <v>0</v>
      </c>
      <c r="AJ271" s="2">
        <f t="shared" si="188"/>
        <v>0</v>
      </c>
      <c r="AK271" s="2">
        <f t="shared" si="189"/>
        <v>0</v>
      </c>
      <c r="AL271" s="2">
        <f t="shared" si="190"/>
        <v>0</v>
      </c>
      <c r="AM271" s="2"/>
      <c r="AN271" s="2">
        <f t="shared" si="191"/>
        <v>5</v>
      </c>
      <c r="AO271" s="2">
        <f t="shared" si="192"/>
        <v>4</v>
      </c>
      <c r="AP271" s="2">
        <f t="shared" si="193"/>
        <v>3</v>
      </c>
      <c r="AQ271" s="2">
        <f t="shared" si="194"/>
        <v>1</v>
      </c>
      <c r="AR271" s="2">
        <f t="shared" si="195"/>
        <v>7</v>
      </c>
      <c r="AS271" s="2">
        <f t="shared" si="196"/>
        <v>9</v>
      </c>
      <c r="AT271" s="2">
        <f t="shared" si="197"/>
        <v>6</v>
      </c>
      <c r="AU271" s="2">
        <f t="shared" si="198"/>
        <v>8</v>
      </c>
      <c r="AV271" s="2">
        <f t="shared" si="199"/>
        <v>2</v>
      </c>
      <c r="AW271" s="2"/>
      <c r="AX271" s="5">
        <f t="shared" si="200"/>
        <v>4</v>
      </c>
      <c r="AY271" s="2">
        <f t="shared" si="201"/>
        <v>5</v>
      </c>
      <c r="AZ271" s="2">
        <f t="shared" si="202"/>
        <v>13</v>
      </c>
      <c r="BA271" s="2">
        <f t="shared" si="206"/>
        <v>32</v>
      </c>
      <c r="BB271" s="2">
        <f t="shared" si="207"/>
        <v>17</v>
      </c>
      <c r="BC271" s="2">
        <f t="shared" si="208"/>
        <v>3</v>
      </c>
      <c r="BD271" s="2">
        <f t="shared" si="209"/>
        <v>3</v>
      </c>
      <c r="BE271" s="19">
        <f t="shared" si="210"/>
        <v>10</v>
      </c>
      <c r="BF271" s="19">
        <f t="shared" si="211"/>
        <v>4.0824829046386304</v>
      </c>
      <c r="BG271" s="31">
        <f t="shared" si="212"/>
        <v>-1.7146428199482247</v>
      </c>
      <c r="BH271" s="32">
        <f t="shared" si="203"/>
        <v>4.3205366486849993E-2</v>
      </c>
      <c r="BI271" s="62">
        <f t="shared" si="213"/>
        <v>3.0422535211267605E-2</v>
      </c>
      <c r="BJ271" s="62" t="str">
        <f t="shared" si="214"/>
        <v/>
      </c>
      <c r="BK271" s="73" t="str">
        <f t="shared" si="215"/>
        <v/>
      </c>
      <c r="BM271" s="11">
        <f t="shared" si="204"/>
        <v>0.26420903084424513</v>
      </c>
    </row>
    <row r="272" spans="1:65">
      <c r="A272" s="30" t="s">
        <v>947</v>
      </c>
      <c r="B272" s="30" t="s">
        <v>948</v>
      </c>
      <c r="C272" s="30" t="s">
        <v>632</v>
      </c>
      <c r="D272" s="30" t="s">
        <v>633</v>
      </c>
      <c r="E272" s="30" t="s">
        <v>570</v>
      </c>
      <c r="F272" s="11" t="str">
        <f t="shared" si="205"/>
        <v>Immune syst</v>
      </c>
      <c r="H272" s="11">
        <f>VLOOKUP($B272,data!$B$3:$Q$15316,'diff expr 0 vs 3 mites'!H$8,FALSE)</f>
        <v>5.4580695590000001</v>
      </c>
      <c r="I272" s="11">
        <f>VLOOKUP($B272,data!$B$3:$Q$15316,'diff expr 0 vs 3 mites'!I$8,FALSE)</f>
        <v>5.7415656630000003</v>
      </c>
      <c r="J272" s="11">
        <f>VLOOKUP($B272,data!$B$3:$Q$15316,'diff expr 0 vs 3 mites'!J$8,FALSE)</f>
        <v>3.3536678119999999</v>
      </c>
      <c r="K272" s="11">
        <f>VLOOKUP($B272,data!$B$3:$Q$15316,'diff expr 0 vs 3 mites'!K$8,FALSE)</f>
        <v>4.0518714490000001</v>
      </c>
      <c r="L272" s="11">
        <f>VLOOKUP($B272,data!$B$3:$Q$15316,'diff expr 0 vs 3 mites'!L$8,FALSE)</f>
        <v>4.5041104150000004</v>
      </c>
      <c r="M272" s="11">
        <f>VLOOKUP($B272,data!$B$3:$Q$15316,'diff expr 0 vs 3 mites'!M$8,FALSE)</f>
        <v>35.57785337</v>
      </c>
      <c r="N272" s="11">
        <f>VLOOKUP($B272,data!$B$3:$Q$15316,'diff expr 0 vs 3 mites'!N$8,FALSE)</f>
        <v>9.0952290649999998</v>
      </c>
      <c r="O272" s="11">
        <f>VLOOKUP($B272,data!$B$3:$Q$15316,'diff expr 0 vs 3 mites'!O$8,FALSE)</f>
        <v>21.122467879999999</v>
      </c>
      <c r="P272" s="11">
        <f>VLOOKUP($B272,data!$B$3:$Q$15316,'diff expr 0 vs 3 mites'!P$8,FALSE)</f>
        <v>4.8390658330000003</v>
      </c>
      <c r="R272" s="27" t="s">
        <v>27749</v>
      </c>
      <c r="T272" s="2">
        <f t="shared" si="173"/>
        <v>5</v>
      </c>
      <c r="U272" s="2">
        <f t="shared" si="174"/>
        <v>6</v>
      </c>
      <c r="V272" s="2">
        <f t="shared" si="175"/>
        <v>1</v>
      </c>
      <c r="W272" s="2">
        <f t="shared" si="176"/>
        <v>2</v>
      </c>
      <c r="X272" s="2">
        <f t="shared" si="177"/>
        <v>3</v>
      </c>
      <c r="Y272" s="2">
        <f t="shared" si="178"/>
        <v>9</v>
      </c>
      <c r="Z272" s="2">
        <f t="shared" si="179"/>
        <v>7</v>
      </c>
      <c r="AA272" s="2">
        <f t="shared" si="180"/>
        <v>8</v>
      </c>
      <c r="AB272" s="2">
        <f t="shared" si="181"/>
        <v>4</v>
      </c>
      <c r="AC272" s="2"/>
      <c r="AD272" s="2">
        <f t="shared" si="182"/>
        <v>0</v>
      </c>
      <c r="AE272" s="2">
        <f t="shared" si="183"/>
        <v>0</v>
      </c>
      <c r="AF272" s="2">
        <f t="shared" si="184"/>
        <v>0</v>
      </c>
      <c r="AG272" s="2">
        <f t="shared" si="185"/>
        <v>0</v>
      </c>
      <c r="AH272" s="2">
        <f t="shared" si="186"/>
        <v>0</v>
      </c>
      <c r="AI272" s="2">
        <f t="shared" si="187"/>
        <v>0</v>
      </c>
      <c r="AJ272" s="2">
        <f t="shared" si="188"/>
        <v>0</v>
      </c>
      <c r="AK272" s="2">
        <f t="shared" si="189"/>
        <v>0</v>
      </c>
      <c r="AL272" s="2">
        <f t="shared" si="190"/>
        <v>0</v>
      </c>
      <c r="AM272" s="2"/>
      <c r="AN272" s="2">
        <f t="shared" si="191"/>
        <v>5</v>
      </c>
      <c r="AO272" s="2">
        <f t="shared" si="192"/>
        <v>6</v>
      </c>
      <c r="AP272" s="2">
        <f t="shared" si="193"/>
        <v>1</v>
      </c>
      <c r="AQ272" s="2">
        <f t="shared" si="194"/>
        <v>2</v>
      </c>
      <c r="AR272" s="2">
        <f t="shared" si="195"/>
        <v>3</v>
      </c>
      <c r="AS272" s="2">
        <f t="shared" si="196"/>
        <v>9</v>
      </c>
      <c r="AT272" s="2">
        <f t="shared" si="197"/>
        <v>7</v>
      </c>
      <c r="AU272" s="2">
        <f t="shared" si="198"/>
        <v>8</v>
      </c>
      <c r="AV272" s="2">
        <f t="shared" si="199"/>
        <v>4</v>
      </c>
      <c r="AW272" s="2"/>
      <c r="AX272" s="5">
        <f t="shared" si="200"/>
        <v>4</v>
      </c>
      <c r="AY272" s="2">
        <f t="shared" si="201"/>
        <v>5</v>
      </c>
      <c r="AZ272" s="2">
        <f t="shared" si="202"/>
        <v>14</v>
      </c>
      <c r="BA272" s="2">
        <f t="shared" si="206"/>
        <v>31</v>
      </c>
      <c r="BB272" s="2">
        <f t="shared" si="207"/>
        <v>16</v>
      </c>
      <c r="BC272" s="2">
        <f t="shared" si="208"/>
        <v>4</v>
      </c>
      <c r="BD272" s="2">
        <f t="shared" si="209"/>
        <v>4</v>
      </c>
      <c r="BE272" s="19">
        <f t="shared" si="210"/>
        <v>10</v>
      </c>
      <c r="BF272" s="19">
        <f t="shared" si="211"/>
        <v>4.0824829046386304</v>
      </c>
      <c r="BG272" s="31">
        <f t="shared" si="212"/>
        <v>-1.4696938456699067</v>
      </c>
      <c r="BH272" s="32">
        <f t="shared" si="203"/>
        <v>7.0822345147568383E-2</v>
      </c>
      <c r="BI272" s="62">
        <f t="shared" si="213"/>
        <v>3.8873239436619716E-2</v>
      </c>
      <c r="BJ272" s="62" t="str">
        <f t="shared" si="214"/>
        <v/>
      </c>
      <c r="BK272" s="73" t="str">
        <f t="shared" si="215"/>
        <v/>
      </c>
      <c r="BM272" s="11">
        <f t="shared" si="204"/>
        <v>0.5093200701644589</v>
      </c>
    </row>
    <row r="273" spans="1:65">
      <c r="A273" s="30" t="s">
        <v>949</v>
      </c>
      <c r="B273" s="30" t="s">
        <v>950</v>
      </c>
      <c r="C273" s="30" t="s">
        <v>951</v>
      </c>
      <c r="D273" s="30" t="s">
        <v>952</v>
      </c>
      <c r="E273" s="30" t="s">
        <v>570</v>
      </c>
      <c r="F273" s="11" t="str">
        <f t="shared" si="205"/>
        <v>Immune syst</v>
      </c>
      <c r="H273" s="11">
        <f>VLOOKUP($B273,data!$B$3:$Q$15316,'diff expr 0 vs 3 mites'!H$8,FALSE)</f>
        <v>1.285585575</v>
      </c>
      <c r="I273" s="11">
        <f>VLOOKUP($B273,data!$B$3:$Q$15316,'diff expr 0 vs 3 mites'!I$8,FALSE)</f>
        <v>0.90303586000000002</v>
      </c>
      <c r="J273" s="11">
        <f>VLOOKUP($B273,data!$B$3:$Q$15316,'diff expr 0 vs 3 mites'!J$8,FALSE)</f>
        <v>0.99034485699999997</v>
      </c>
      <c r="K273" s="11">
        <f>VLOOKUP($B273,data!$B$3:$Q$15316,'diff expr 0 vs 3 mites'!K$8,FALSE)</f>
        <v>0.67304576100000002</v>
      </c>
      <c r="L273" s="11">
        <f>VLOOKUP($B273,data!$B$3:$Q$15316,'diff expr 0 vs 3 mites'!L$8,FALSE)</f>
        <v>3.1589230760000002</v>
      </c>
      <c r="M273" s="11">
        <f>VLOOKUP($B273,data!$B$3:$Q$15316,'diff expr 0 vs 3 mites'!M$8,FALSE)</f>
        <v>0.811455378</v>
      </c>
      <c r="N273" s="11">
        <f>VLOOKUP($B273,data!$B$3:$Q$15316,'diff expr 0 vs 3 mites'!N$8,FALSE)</f>
        <v>10.74335782</v>
      </c>
      <c r="O273" s="11">
        <f>VLOOKUP($B273,data!$B$3:$Q$15316,'diff expr 0 vs 3 mites'!O$8,FALSE)</f>
        <v>0.92263128699999997</v>
      </c>
      <c r="P273" s="11">
        <f>VLOOKUP($B273,data!$B$3:$Q$15316,'diff expr 0 vs 3 mites'!P$8,FALSE)</f>
        <v>3.2747593159999999</v>
      </c>
      <c r="R273" s="27" t="s">
        <v>27749</v>
      </c>
      <c r="T273" s="2">
        <f t="shared" si="173"/>
        <v>6</v>
      </c>
      <c r="U273" s="2">
        <f t="shared" si="174"/>
        <v>3</v>
      </c>
      <c r="V273" s="2">
        <f t="shared" si="175"/>
        <v>5</v>
      </c>
      <c r="W273" s="2">
        <f t="shared" si="176"/>
        <v>1</v>
      </c>
      <c r="X273" s="2">
        <f t="shared" si="177"/>
        <v>7</v>
      </c>
      <c r="Y273" s="2">
        <f t="shared" si="178"/>
        <v>2</v>
      </c>
      <c r="Z273" s="2">
        <f t="shared" si="179"/>
        <v>9</v>
      </c>
      <c r="AA273" s="2">
        <f t="shared" si="180"/>
        <v>4</v>
      </c>
      <c r="AB273" s="2">
        <f t="shared" si="181"/>
        <v>8</v>
      </c>
      <c r="AC273" s="2"/>
      <c r="AD273" s="2">
        <f t="shared" si="182"/>
        <v>0</v>
      </c>
      <c r="AE273" s="2">
        <f t="shared" si="183"/>
        <v>0</v>
      </c>
      <c r="AF273" s="2">
        <f t="shared" si="184"/>
        <v>0</v>
      </c>
      <c r="AG273" s="2">
        <f t="shared" si="185"/>
        <v>0</v>
      </c>
      <c r="AH273" s="2">
        <f t="shared" si="186"/>
        <v>0</v>
      </c>
      <c r="AI273" s="2">
        <f t="shared" si="187"/>
        <v>0</v>
      </c>
      <c r="AJ273" s="2">
        <f t="shared" si="188"/>
        <v>0</v>
      </c>
      <c r="AK273" s="2">
        <f t="shared" si="189"/>
        <v>0</v>
      </c>
      <c r="AL273" s="2">
        <f t="shared" si="190"/>
        <v>0</v>
      </c>
      <c r="AM273" s="2"/>
      <c r="AN273" s="2">
        <f t="shared" si="191"/>
        <v>6</v>
      </c>
      <c r="AO273" s="2">
        <f t="shared" si="192"/>
        <v>3</v>
      </c>
      <c r="AP273" s="2">
        <f t="shared" si="193"/>
        <v>5</v>
      </c>
      <c r="AQ273" s="2">
        <f t="shared" si="194"/>
        <v>1</v>
      </c>
      <c r="AR273" s="2">
        <f t="shared" si="195"/>
        <v>7</v>
      </c>
      <c r="AS273" s="2">
        <f t="shared" si="196"/>
        <v>2</v>
      </c>
      <c r="AT273" s="2">
        <f t="shared" si="197"/>
        <v>9</v>
      </c>
      <c r="AU273" s="2">
        <f t="shared" si="198"/>
        <v>4</v>
      </c>
      <c r="AV273" s="2">
        <f t="shared" si="199"/>
        <v>8</v>
      </c>
      <c r="AW273" s="2"/>
      <c r="AX273" s="5">
        <f t="shared" si="200"/>
        <v>4</v>
      </c>
      <c r="AY273" s="2">
        <f t="shared" si="201"/>
        <v>5</v>
      </c>
      <c r="AZ273" s="2">
        <f t="shared" si="202"/>
        <v>15</v>
      </c>
      <c r="BA273" s="2">
        <f t="shared" si="206"/>
        <v>30</v>
      </c>
      <c r="BB273" s="2">
        <f t="shared" si="207"/>
        <v>15</v>
      </c>
      <c r="BC273" s="2">
        <f t="shared" si="208"/>
        <v>5</v>
      </c>
      <c r="BD273" s="2">
        <f t="shared" si="209"/>
        <v>5</v>
      </c>
      <c r="BE273" s="19">
        <f t="shared" si="210"/>
        <v>10</v>
      </c>
      <c r="BF273" s="19">
        <f t="shared" si="211"/>
        <v>4.0824829046386304</v>
      </c>
      <c r="BG273" s="31">
        <f t="shared" si="212"/>
        <v>-1.2247448713915889</v>
      </c>
      <c r="BH273" s="32">
        <f t="shared" si="203"/>
        <v>0.1103356809599234</v>
      </c>
      <c r="BI273" s="62">
        <f t="shared" si="213"/>
        <v>5.1267605633802817E-2</v>
      </c>
      <c r="BJ273" s="62" t="str">
        <f t="shared" si="214"/>
        <v/>
      </c>
      <c r="BK273" s="73" t="str">
        <f t="shared" si="215"/>
        <v/>
      </c>
      <c r="BM273" s="11">
        <f t="shared" si="204"/>
        <v>0.59411975799717753</v>
      </c>
    </row>
    <row r="274" spans="1:65">
      <c r="A274" s="30" t="s">
        <v>953</v>
      </c>
      <c r="B274" s="30" t="s">
        <v>954</v>
      </c>
      <c r="C274" s="30" t="s">
        <v>955</v>
      </c>
      <c r="D274" s="30"/>
      <c r="E274" s="30" t="s">
        <v>570</v>
      </c>
      <c r="F274" s="11" t="str">
        <f t="shared" si="205"/>
        <v>Immune syst</v>
      </c>
      <c r="H274" s="11">
        <f>VLOOKUP($B274,data!$B$3:$Q$15316,'diff expr 0 vs 3 mites'!H$8,FALSE)</f>
        <v>5.4870189280000004</v>
      </c>
      <c r="I274" s="11">
        <f>VLOOKUP($B274,data!$B$3:$Q$15316,'diff expr 0 vs 3 mites'!I$8,FALSE)</f>
        <v>3.1369666760000001</v>
      </c>
      <c r="J274" s="11">
        <f>VLOOKUP($B274,data!$B$3:$Q$15316,'diff expr 0 vs 3 mites'!J$8,FALSE)</f>
        <v>5.5732223960000002</v>
      </c>
      <c r="K274" s="11">
        <f>VLOOKUP($B274,data!$B$3:$Q$15316,'diff expr 0 vs 3 mites'!K$8,FALSE)</f>
        <v>4.306125969</v>
      </c>
      <c r="L274" s="11">
        <f>VLOOKUP($B274,data!$B$3:$Q$15316,'diff expr 0 vs 3 mites'!L$8,FALSE)</f>
        <v>1.94057144</v>
      </c>
      <c r="M274" s="11">
        <f>VLOOKUP($B274,data!$B$3:$Q$15316,'diff expr 0 vs 3 mites'!M$8,FALSE)</f>
        <v>2.1393468929999999</v>
      </c>
      <c r="N274" s="11">
        <f>VLOOKUP($B274,data!$B$3:$Q$15316,'diff expr 0 vs 3 mites'!N$8,FALSE)</f>
        <v>2.2392170870000001</v>
      </c>
      <c r="O274" s="11">
        <f>VLOOKUP($B274,data!$B$3:$Q$15316,'diff expr 0 vs 3 mites'!O$8,FALSE)</f>
        <v>3.159895916</v>
      </c>
      <c r="P274" s="11">
        <f>VLOOKUP($B274,data!$B$3:$Q$15316,'diff expr 0 vs 3 mites'!P$8,FALSE)</f>
        <v>5.0963859390000001</v>
      </c>
      <c r="R274" s="27" t="s">
        <v>27749</v>
      </c>
      <c r="T274" s="2">
        <f t="shared" si="173"/>
        <v>8</v>
      </c>
      <c r="U274" s="2">
        <f t="shared" si="174"/>
        <v>4</v>
      </c>
      <c r="V274" s="2">
        <f t="shared" si="175"/>
        <v>9</v>
      </c>
      <c r="W274" s="2">
        <f t="shared" si="176"/>
        <v>6</v>
      </c>
      <c r="X274" s="2">
        <f t="shared" si="177"/>
        <v>1</v>
      </c>
      <c r="Y274" s="2">
        <f t="shared" si="178"/>
        <v>2</v>
      </c>
      <c r="Z274" s="2">
        <f t="shared" si="179"/>
        <v>3</v>
      </c>
      <c r="AA274" s="2">
        <f t="shared" si="180"/>
        <v>5</v>
      </c>
      <c r="AB274" s="2">
        <f t="shared" si="181"/>
        <v>7</v>
      </c>
      <c r="AC274" s="2"/>
      <c r="AD274" s="2">
        <f t="shared" si="182"/>
        <v>0</v>
      </c>
      <c r="AE274" s="2">
        <f t="shared" si="183"/>
        <v>0</v>
      </c>
      <c r="AF274" s="2">
        <f t="shared" si="184"/>
        <v>0</v>
      </c>
      <c r="AG274" s="2">
        <f t="shared" si="185"/>
        <v>0</v>
      </c>
      <c r="AH274" s="2">
        <f t="shared" si="186"/>
        <v>0</v>
      </c>
      <c r="AI274" s="2">
        <f t="shared" si="187"/>
        <v>0</v>
      </c>
      <c r="AJ274" s="2">
        <f t="shared" si="188"/>
        <v>0</v>
      </c>
      <c r="AK274" s="2">
        <f t="shared" si="189"/>
        <v>0</v>
      </c>
      <c r="AL274" s="2">
        <f t="shared" si="190"/>
        <v>0</v>
      </c>
      <c r="AM274" s="2"/>
      <c r="AN274" s="2">
        <f t="shared" si="191"/>
        <v>8</v>
      </c>
      <c r="AO274" s="2">
        <f t="shared" si="192"/>
        <v>4</v>
      </c>
      <c r="AP274" s="2">
        <f t="shared" si="193"/>
        <v>9</v>
      </c>
      <c r="AQ274" s="2">
        <f t="shared" si="194"/>
        <v>6</v>
      </c>
      <c r="AR274" s="2">
        <f t="shared" si="195"/>
        <v>1</v>
      </c>
      <c r="AS274" s="2">
        <f t="shared" si="196"/>
        <v>2</v>
      </c>
      <c r="AT274" s="2">
        <f t="shared" si="197"/>
        <v>3</v>
      </c>
      <c r="AU274" s="2">
        <f t="shared" si="198"/>
        <v>5</v>
      </c>
      <c r="AV274" s="2">
        <f t="shared" si="199"/>
        <v>7</v>
      </c>
      <c r="AW274" s="2"/>
      <c r="AX274" s="5">
        <f t="shared" si="200"/>
        <v>4</v>
      </c>
      <c r="AY274" s="2">
        <f t="shared" si="201"/>
        <v>5</v>
      </c>
      <c r="AZ274" s="2">
        <f t="shared" si="202"/>
        <v>27</v>
      </c>
      <c r="BA274" s="2">
        <f t="shared" si="206"/>
        <v>18</v>
      </c>
      <c r="BB274" s="2">
        <f t="shared" si="207"/>
        <v>3</v>
      </c>
      <c r="BC274" s="2">
        <f t="shared" si="208"/>
        <v>17</v>
      </c>
      <c r="BD274" s="2">
        <f t="shared" si="209"/>
        <v>3</v>
      </c>
      <c r="BE274" s="19">
        <f t="shared" si="210"/>
        <v>10</v>
      </c>
      <c r="BF274" s="19">
        <f t="shared" si="211"/>
        <v>4.0824829046386304</v>
      </c>
      <c r="BG274" s="31">
        <f t="shared" si="212"/>
        <v>-1.7146428199482247</v>
      </c>
      <c r="BH274" s="32">
        <f t="shared" si="203"/>
        <v>4.3205366486849993E-2</v>
      </c>
      <c r="BI274" s="62">
        <f t="shared" si="213"/>
        <v>3.0422535211267605E-2</v>
      </c>
      <c r="BJ274" s="62" t="str">
        <f t="shared" si="214"/>
        <v/>
      </c>
      <c r="BK274" s="73" t="str">
        <f t="shared" si="215"/>
        <v/>
      </c>
      <c r="BM274" s="11">
        <f t="shared" si="204"/>
        <v>-0.20053900365202335</v>
      </c>
    </row>
    <row r="275" spans="1:65">
      <c r="A275" s="30" t="s">
        <v>956</v>
      </c>
      <c r="B275" s="30" t="s">
        <v>957</v>
      </c>
      <c r="C275" s="30" t="s">
        <v>958</v>
      </c>
      <c r="D275" s="30" t="s">
        <v>959</v>
      </c>
      <c r="E275" s="30" t="s">
        <v>570</v>
      </c>
      <c r="F275" s="11" t="str">
        <f t="shared" si="205"/>
        <v>Immune syst</v>
      </c>
      <c r="H275" s="11">
        <f>VLOOKUP($B275,data!$B$3:$Q$15316,'diff expr 0 vs 3 mites'!H$8,FALSE)</f>
        <v>4.2782481810000004</v>
      </c>
      <c r="I275" s="11">
        <f>VLOOKUP($B275,data!$B$3:$Q$15316,'diff expr 0 vs 3 mites'!I$8,FALSE)</f>
        <v>2.706644475</v>
      </c>
      <c r="J275" s="11">
        <f>VLOOKUP($B275,data!$B$3:$Q$15316,'diff expr 0 vs 3 mites'!J$8,FALSE)</f>
        <v>3.123458088</v>
      </c>
      <c r="K275" s="11">
        <f>VLOOKUP($B275,data!$B$3:$Q$15316,'diff expr 0 vs 3 mites'!K$8,FALSE)</f>
        <v>2.2178919260000001</v>
      </c>
      <c r="L275" s="11">
        <f>VLOOKUP($B275,data!$B$3:$Q$15316,'diff expr 0 vs 3 mites'!L$8,FALSE)</f>
        <v>4.7889765869999996</v>
      </c>
      <c r="M275" s="11">
        <f>VLOOKUP($B275,data!$B$3:$Q$15316,'diff expr 0 vs 3 mites'!M$8,FALSE)</f>
        <v>3.538663026</v>
      </c>
      <c r="N275" s="11">
        <f>VLOOKUP($B275,data!$B$3:$Q$15316,'diff expr 0 vs 3 mites'!N$8,FALSE)</f>
        <v>10.983737250000001</v>
      </c>
      <c r="O275" s="11">
        <f>VLOOKUP($B275,data!$B$3:$Q$15316,'diff expr 0 vs 3 mites'!O$8,FALSE)</f>
        <v>4.6164439049999997</v>
      </c>
      <c r="P275" s="11">
        <f>VLOOKUP($B275,data!$B$3:$Q$15316,'diff expr 0 vs 3 mites'!P$8,FALSE)</f>
        <v>7.9823412920000001</v>
      </c>
      <c r="R275" s="27" t="s">
        <v>27749</v>
      </c>
      <c r="T275" s="2">
        <f t="shared" si="173"/>
        <v>5</v>
      </c>
      <c r="U275" s="2">
        <f t="shared" si="174"/>
        <v>2</v>
      </c>
      <c r="V275" s="2">
        <f t="shared" si="175"/>
        <v>3</v>
      </c>
      <c r="W275" s="2">
        <f t="shared" si="176"/>
        <v>1</v>
      </c>
      <c r="X275" s="2">
        <f t="shared" si="177"/>
        <v>7</v>
      </c>
      <c r="Y275" s="2">
        <f t="shared" si="178"/>
        <v>4</v>
      </c>
      <c r="Z275" s="2">
        <f t="shared" si="179"/>
        <v>9</v>
      </c>
      <c r="AA275" s="2">
        <f t="shared" si="180"/>
        <v>6</v>
      </c>
      <c r="AB275" s="2">
        <f t="shared" si="181"/>
        <v>8</v>
      </c>
      <c r="AC275" s="2"/>
      <c r="AD275" s="2">
        <f t="shared" si="182"/>
        <v>0</v>
      </c>
      <c r="AE275" s="2">
        <f t="shared" si="183"/>
        <v>0</v>
      </c>
      <c r="AF275" s="2">
        <f t="shared" si="184"/>
        <v>0</v>
      </c>
      <c r="AG275" s="2">
        <f t="shared" si="185"/>
        <v>0</v>
      </c>
      <c r="AH275" s="2">
        <f t="shared" si="186"/>
        <v>0</v>
      </c>
      <c r="AI275" s="2">
        <f t="shared" si="187"/>
        <v>0</v>
      </c>
      <c r="AJ275" s="2">
        <f t="shared" si="188"/>
        <v>0</v>
      </c>
      <c r="AK275" s="2">
        <f t="shared" si="189"/>
        <v>0</v>
      </c>
      <c r="AL275" s="2">
        <f t="shared" si="190"/>
        <v>0</v>
      </c>
      <c r="AM275" s="2"/>
      <c r="AN275" s="2">
        <f t="shared" si="191"/>
        <v>5</v>
      </c>
      <c r="AO275" s="2">
        <f t="shared" si="192"/>
        <v>2</v>
      </c>
      <c r="AP275" s="2">
        <f t="shared" si="193"/>
        <v>3</v>
      </c>
      <c r="AQ275" s="2">
        <f t="shared" si="194"/>
        <v>1</v>
      </c>
      <c r="AR275" s="2">
        <f t="shared" si="195"/>
        <v>7</v>
      </c>
      <c r="AS275" s="2">
        <f t="shared" si="196"/>
        <v>4</v>
      </c>
      <c r="AT275" s="2">
        <f t="shared" si="197"/>
        <v>9</v>
      </c>
      <c r="AU275" s="2">
        <f t="shared" si="198"/>
        <v>6</v>
      </c>
      <c r="AV275" s="2">
        <f t="shared" si="199"/>
        <v>8</v>
      </c>
      <c r="AW275" s="2"/>
      <c r="AX275" s="5">
        <f t="shared" si="200"/>
        <v>4</v>
      </c>
      <c r="AY275" s="2">
        <f t="shared" si="201"/>
        <v>5</v>
      </c>
      <c r="AZ275" s="2">
        <f t="shared" si="202"/>
        <v>11</v>
      </c>
      <c r="BA275" s="2">
        <f t="shared" si="206"/>
        <v>34</v>
      </c>
      <c r="BB275" s="2">
        <f t="shared" si="207"/>
        <v>19</v>
      </c>
      <c r="BC275" s="2">
        <f t="shared" si="208"/>
        <v>1</v>
      </c>
      <c r="BD275" s="2">
        <f t="shared" si="209"/>
        <v>1</v>
      </c>
      <c r="BE275" s="19">
        <f t="shared" si="210"/>
        <v>10</v>
      </c>
      <c r="BF275" s="19">
        <f t="shared" si="211"/>
        <v>4.0824829046386304</v>
      </c>
      <c r="BG275" s="31">
        <f t="shared" si="212"/>
        <v>-2.2045407685048604</v>
      </c>
      <c r="BH275" s="32">
        <f t="shared" si="203"/>
        <v>1.3743168055755161E-2</v>
      </c>
      <c r="BI275" s="62">
        <f t="shared" si="213"/>
        <v>1.4366197183098593E-2</v>
      </c>
      <c r="BJ275" s="62">
        <f t="shared" si="214"/>
        <v>1.3743168055755161E-2</v>
      </c>
      <c r="BK275" s="73" t="str">
        <f t="shared" si="215"/>
        <v>sign</v>
      </c>
      <c r="BM275" s="11">
        <f t="shared" si="204"/>
        <v>0.31618828326414722</v>
      </c>
    </row>
    <row r="276" spans="1:65">
      <c r="A276" s="30" t="s">
        <v>960</v>
      </c>
      <c r="B276" s="30" t="s">
        <v>961</v>
      </c>
      <c r="C276" s="30" t="s">
        <v>962</v>
      </c>
      <c r="D276" s="30" t="s">
        <v>963</v>
      </c>
      <c r="E276" s="30" t="s">
        <v>570</v>
      </c>
      <c r="F276" s="11" t="str">
        <f t="shared" si="205"/>
        <v>Immune syst</v>
      </c>
      <c r="H276" s="11">
        <f>VLOOKUP($B276,data!$B$3:$Q$15316,'diff expr 0 vs 3 mites'!H$8,FALSE)</f>
        <v>3.3129913320000002</v>
      </c>
      <c r="I276" s="11">
        <f>VLOOKUP($B276,data!$B$3:$Q$15316,'diff expr 0 vs 3 mites'!I$8,FALSE)</f>
        <v>1.9917093800000001</v>
      </c>
      <c r="J276" s="11">
        <f>VLOOKUP($B276,data!$B$3:$Q$15316,'diff expr 0 vs 3 mites'!J$8,FALSE)</f>
        <v>1.884853154</v>
      </c>
      <c r="K276" s="11">
        <f>VLOOKUP($B276,data!$B$3:$Q$15316,'diff expr 0 vs 3 mites'!K$8,FALSE)</f>
        <v>2.3528678410000001</v>
      </c>
      <c r="L276" s="11">
        <f>VLOOKUP($B276,data!$B$3:$Q$15316,'diff expr 0 vs 3 mites'!L$8,FALSE)</f>
        <v>11.695222319999999</v>
      </c>
      <c r="M276" s="11">
        <f>VLOOKUP($B276,data!$B$3:$Q$15316,'diff expr 0 vs 3 mites'!M$8,FALSE)</f>
        <v>3.154448006</v>
      </c>
      <c r="N276" s="11">
        <f>VLOOKUP($B276,data!$B$3:$Q$15316,'diff expr 0 vs 3 mites'!N$8,FALSE)</f>
        <v>15.58066831</v>
      </c>
      <c r="O276" s="11">
        <f>VLOOKUP($B276,data!$B$3:$Q$15316,'diff expr 0 vs 3 mites'!O$8,FALSE)</f>
        <v>2.6924347470000001</v>
      </c>
      <c r="P276" s="11">
        <f>VLOOKUP($B276,data!$B$3:$Q$15316,'diff expr 0 vs 3 mites'!P$8,FALSE)</f>
        <v>6.5490075499999998</v>
      </c>
      <c r="R276" s="27" t="s">
        <v>27749</v>
      </c>
      <c r="T276" s="2">
        <f t="shared" si="173"/>
        <v>6</v>
      </c>
      <c r="U276" s="2">
        <f t="shared" si="174"/>
        <v>2</v>
      </c>
      <c r="V276" s="2">
        <f t="shared" si="175"/>
        <v>1</v>
      </c>
      <c r="W276" s="2">
        <f t="shared" si="176"/>
        <v>3</v>
      </c>
      <c r="X276" s="2">
        <f t="shared" si="177"/>
        <v>8</v>
      </c>
      <c r="Y276" s="2">
        <f t="shared" si="178"/>
        <v>5</v>
      </c>
      <c r="Z276" s="2">
        <f t="shared" si="179"/>
        <v>9</v>
      </c>
      <c r="AA276" s="2">
        <f t="shared" si="180"/>
        <v>4</v>
      </c>
      <c r="AB276" s="2">
        <f t="shared" si="181"/>
        <v>7</v>
      </c>
      <c r="AC276" s="2"/>
      <c r="AD276" s="2">
        <f t="shared" si="182"/>
        <v>0</v>
      </c>
      <c r="AE276" s="2">
        <f t="shared" si="183"/>
        <v>0</v>
      </c>
      <c r="AF276" s="2">
        <f t="shared" si="184"/>
        <v>0</v>
      </c>
      <c r="AG276" s="2">
        <f t="shared" si="185"/>
        <v>0</v>
      </c>
      <c r="AH276" s="2">
        <f t="shared" si="186"/>
        <v>0</v>
      </c>
      <c r="AI276" s="2">
        <f t="shared" si="187"/>
        <v>0</v>
      </c>
      <c r="AJ276" s="2">
        <f t="shared" si="188"/>
        <v>0</v>
      </c>
      <c r="AK276" s="2">
        <f t="shared" si="189"/>
        <v>0</v>
      </c>
      <c r="AL276" s="2">
        <f t="shared" si="190"/>
        <v>0</v>
      </c>
      <c r="AM276" s="2"/>
      <c r="AN276" s="2">
        <f t="shared" si="191"/>
        <v>6</v>
      </c>
      <c r="AO276" s="2">
        <f t="shared" si="192"/>
        <v>2</v>
      </c>
      <c r="AP276" s="2">
        <f t="shared" si="193"/>
        <v>1</v>
      </c>
      <c r="AQ276" s="2">
        <f t="shared" si="194"/>
        <v>3</v>
      </c>
      <c r="AR276" s="2">
        <f t="shared" si="195"/>
        <v>8</v>
      </c>
      <c r="AS276" s="2">
        <f t="shared" si="196"/>
        <v>5</v>
      </c>
      <c r="AT276" s="2">
        <f t="shared" si="197"/>
        <v>9</v>
      </c>
      <c r="AU276" s="2">
        <f t="shared" si="198"/>
        <v>4</v>
      </c>
      <c r="AV276" s="2">
        <f t="shared" si="199"/>
        <v>7</v>
      </c>
      <c r="AW276" s="2"/>
      <c r="AX276" s="5">
        <f t="shared" si="200"/>
        <v>4</v>
      </c>
      <c r="AY276" s="2">
        <f t="shared" si="201"/>
        <v>5</v>
      </c>
      <c r="AZ276" s="2">
        <f t="shared" si="202"/>
        <v>12</v>
      </c>
      <c r="BA276" s="2">
        <f t="shared" si="206"/>
        <v>33</v>
      </c>
      <c r="BB276" s="2">
        <f t="shared" si="207"/>
        <v>18</v>
      </c>
      <c r="BC276" s="2">
        <f t="shared" si="208"/>
        <v>2</v>
      </c>
      <c r="BD276" s="2">
        <f t="shared" si="209"/>
        <v>2</v>
      </c>
      <c r="BE276" s="19">
        <f t="shared" si="210"/>
        <v>10</v>
      </c>
      <c r="BF276" s="19">
        <f t="shared" si="211"/>
        <v>4.0824829046386304</v>
      </c>
      <c r="BG276" s="31">
        <f t="shared" si="212"/>
        <v>-1.9595917942265424</v>
      </c>
      <c r="BH276" s="32">
        <f t="shared" si="203"/>
        <v>2.5021760624352556E-2</v>
      </c>
      <c r="BI276" s="62">
        <f t="shared" si="213"/>
        <v>2.2253521126760566E-2</v>
      </c>
      <c r="BJ276" s="62" t="str">
        <f t="shared" si="214"/>
        <v/>
      </c>
      <c r="BK276" s="73" t="str">
        <f t="shared" si="215"/>
        <v/>
      </c>
      <c r="BM276" s="11">
        <f t="shared" si="204"/>
        <v>0.52191307874727555</v>
      </c>
    </row>
    <row r="277" spans="1:65">
      <c r="A277" s="30" t="s">
        <v>964</v>
      </c>
      <c r="B277" s="30" t="s">
        <v>965</v>
      </c>
      <c r="C277" s="30" t="s">
        <v>966</v>
      </c>
      <c r="D277" s="30" t="s">
        <v>967</v>
      </c>
      <c r="E277" s="30" t="s">
        <v>570</v>
      </c>
      <c r="F277" s="11" t="str">
        <f t="shared" si="205"/>
        <v>Immune syst</v>
      </c>
      <c r="H277" s="11">
        <f>VLOOKUP($B277,data!$B$3:$Q$15316,'diff expr 0 vs 3 mites'!H$8,FALSE)</f>
        <v>5.4660279090000001</v>
      </c>
      <c r="I277" s="11">
        <f>VLOOKUP($B277,data!$B$3:$Q$15316,'diff expr 0 vs 3 mites'!I$8,FALSE)</f>
        <v>4.6921363969999996</v>
      </c>
      <c r="J277" s="11">
        <f>VLOOKUP($B277,data!$B$3:$Q$15316,'diff expr 0 vs 3 mites'!J$8,FALSE)</f>
        <v>4.0302693090000004</v>
      </c>
      <c r="K277" s="11">
        <f>VLOOKUP($B277,data!$B$3:$Q$15316,'diff expr 0 vs 3 mites'!K$8,FALSE)</f>
        <v>6.3377442589999999</v>
      </c>
      <c r="L277" s="11">
        <f>VLOOKUP($B277,data!$B$3:$Q$15316,'diff expr 0 vs 3 mites'!L$8,FALSE)</f>
        <v>4.7362116990000001</v>
      </c>
      <c r="M277" s="11">
        <f>VLOOKUP($B277,data!$B$3:$Q$15316,'diff expr 0 vs 3 mites'!M$8,FALSE)</f>
        <v>5.7789682459999998</v>
      </c>
      <c r="N277" s="11">
        <f>VLOOKUP($B277,data!$B$3:$Q$15316,'diff expr 0 vs 3 mites'!N$8,FALSE)</f>
        <v>5.4650944299999997</v>
      </c>
      <c r="O277" s="11">
        <f>VLOOKUP($B277,data!$B$3:$Q$15316,'diff expr 0 vs 3 mites'!O$8,FALSE)</f>
        <v>4.3959131569999998</v>
      </c>
      <c r="P277" s="11">
        <f>VLOOKUP($B277,data!$B$3:$Q$15316,'diff expr 0 vs 3 mites'!P$8,FALSE)</f>
        <v>7.4206237310000001</v>
      </c>
      <c r="R277" s="27" t="s">
        <v>27749</v>
      </c>
      <c r="T277" s="2">
        <f t="shared" si="173"/>
        <v>6</v>
      </c>
      <c r="U277" s="2">
        <f t="shared" si="174"/>
        <v>3</v>
      </c>
      <c r="V277" s="2">
        <f t="shared" si="175"/>
        <v>1</v>
      </c>
      <c r="W277" s="2">
        <f t="shared" si="176"/>
        <v>8</v>
      </c>
      <c r="X277" s="2">
        <f t="shared" si="177"/>
        <v>4</v>
      </c>
      <c r="Y277" s="2">
        <f t="shared" si="178"/>
        <v>7</v>
      </c>
      <c r="Z277" s="2">
        <f t="shared" si="179"/>
        <v>5</v>
      </c>
      <c r="AA277" s="2">
        <f t="shared" si="180"/>
        <v>2</v>
      </c>
      <c r="AB277" s="2">
        <f t="shared" si="181"/>
        <v>9</v>
      </c>
      <c r="AC277" s="2"/>
      <c r="AD277" s="2">
        <f t="shared" si="182"/>
        <v>0</v>
      </c>
      <c r="AE277" s="2">
        <f t="shared" si="183"/>
        <v>0</v>
      </c>
      <c r="AF277" s="2">
        <f t="shared" si="184"/>
        <v>0</v>
      </c>
      <c r="AG277" s="2">
        <f t="shared" si="185"/>
        <v>0</v>
      </c>
      <c r="AH277" s="2">
        <f t="shared" si="186"/>
        <v>0</v>
      </c>
      <c r="AI277" s="2">
        <f t="shared" si="187"/>
        <v>0</v>
      </c>
      <c r="AJ277" s="2">
        <f t="shared" si="188"/>
        <v>0</v>
      </c>
      <c r="AK277" s="2">
        <f t="shared" si="189"/>
        <v>0</v>
      </c>
      <c r="AL277" s="2">
        <f t="shared" si="190"/>
        <v>0</v>
      </c>
      <c r="AM277" s="2"/>
      <c r="AN277" s="2">
        <f t="shared" si="191"/>
        <v>6</v>
      </c>
      <c r="AO277" s="2">
        <f t="shared" si="192"/>
        <v>3</v>
      </c>
      <c r="AP277" s="2">
        <f t="shared" si="193"/>
        <v>1</v>
      </c>
      <c r="AQ277" s="2">
        <f t="shared" si="194"/>
        <v>8</v>
      </c>
      <c r="AR277" s="2">
        <f t="shared" si="195"/>
        <v>4</v>
      </c>
      <c r="AS277" s="2">
        <f t="shared" si="196"/>
        <v>7</v>
      </c>
      <c r="AT277" s="2">
        <f t="shared" si="197"/>
        <v>5</v>
      </c>
      <c r="AU277" s="2">
        <f t="shared" si="198"/>
        <v>2</v>
      </c>
      <c r="AV277" s="2">
        <f t="shared" si="199"/>
        <v>9</v>
      </c>
      <c r="AW277" s="2"/>
      <c r="AX277" s="5">
        <f t="shared" si="200"/>
        <v>4</v>
      </c>
      <c r="AY277" s="2">
        <f t="shared" si="201"/>
        <v>5</v>
      </c>
      <c r="AZ277" s="2">
        <f t="shared" si="202"/>
        <v>18</v>
      </c>
      <c r="BA277" s="2">
        <f t="shared" si="206"/>
        <v>27</v>
      </c>
      <c r="BB277" s="2">
        <f t="shared" si="207"/>
        <v>12</v>
      </c>
      <c r="BC277" s="2">
        <f t="shared" si="208"/>
        <v>8</v>
      </c>
      <c r="BD277" s="2">
        <f t="shared" si="209"/>
        <v>8</v>
      </c>
      <c r="BE277" s="19">
        <f t="shared" si="210"/>
        <v>10</v>
      </c>
      <c r="BF277" s="19">
        <f t="shared" si="211"/>
        <v>4.0824829046386304</v>
      </c>
      <c r="BG277" s="31">
        <f t="shared" si="212"/>
        <v>-0.4898979485566356</v>
      </c>
      <c r="BH277" s="32">
        <f t="shared" si="203"/>
        <v>0.31210305738320299</v>
      </c>
      <c r="BI277" s="62">
        <f t="shared" si="213"/>
        <v>7.6619718309859156E-2</v>
      </c>
      <c r="BJ277" s="62" t="str">
        <f t="shared" si="214"/>
        <v/>
      </c>
      <c r="BK277" s="73" t="str">
        <f t="shared" si="215"/>
        <v/>
      </c>
      <c r="BM277" s="11">
        <f t="shared" si="204"/>
        <v>3.4776877215817875E-2</v>
      </c>
    </row>
    <row r="278" spans="1:65">
      <c r="A278" s="30" t="s">
        <v>968</v>
      </c>
      <c r="B278" s="30" t="s">
        <v>969</v>
      </c>
      <c r="C278" s="30" t="s">
        <v>786</v>
      </c>
      <c r="D278" s="30" t="s">
        <v>787</v>
      </c>
      <c r="E278" s="30" t="s">
        <v>570</v>
      </c>
      <c r="F278" s="11" t="str">
        <f t="shared" si="205"/>
        <v>Immune syst</v>
      </c>
      <c r="H278" s="11">
        <f>VLOOKUP($B278,data!$B$3:$Q$15316,'diff expr 0 vs 3 mites'!H$8,FALSE)</f>
        <v>1.1170652270000001</v>
      </c>
      <c r="I278" s="11">
        <f>VLOOKUP($B278,data!$B$3:$Q$15316,'diff expr 0 vs 3 mites'!I$8,FALSE)</f>
        <v>0.64374298900000004</v>
      </c>
      <c r="J278" s="11">
        <f>VLOOKUP($B278,data!$B$3:$Q$15316,'diff expr 0 vs 3 mites'!J$8,FALSE)</f>
        <v>0.82364630699999997</v>
      </c>
      <c r="K278" s="11">
        <f>VLOOKUP($B278,data!$B$3:$Q$15316,'diff expr 0 vs 3 mites'!K$8,FALSE)</f>
        <v>1.306097756</v>
      </c>
      <c r="L278" s="11">
        <f>VLOOKUP($B278,data!$B$3:$Q$15316,'diff expr 0 vs 3 mites'!L$8,FALSE)</f>
        <v>6.2914558180000002</v>
      </c>
      <c r="M278" s="11">
        <f>VLOOKUP($B278,data!$B$3:$Q$15316,'diff expr 0 vs 3 mites'!M$8,FALSE)</f>
        <v>0.80806584000000004</v>
      </c>
      <c r="N278" s="11">
        <f>VLOOKUP($B278,data!$B$3:$Q$15316,'diff expr 0 vs 3 mites'!N$8,FALSE)</f>
        <v>7.2596839700000002</v>
      </c>
      <c r="O278" s="11">
        <f>VLOOKUP($B278,data!$B$3:$Q$15316,'diff expr 0 vs 3 mites'!O$8,FALSE)</f>
        <v>0.832175373</v>
      </c>
      <c r="P278" s="11">
        <f>VLOOKUP($B278,data!$B$3:$Q$15316,'diff expr 0 vs 3 mites'!P$8,FALSE)</f>
        <v>3.8129554140000002</v>
      </c>
      <c r="R278" s="27" t="s">
        <v>27749</v>
      </c>
      <c r="T278" s="2">
        <f t="shared" si="173"/>
        <v>5</v>
      </c>
      <c r="U278" s="2">
        <f t="shared" si="174"/>
        <v>1</v>
      </c>
      <c r="V278" s="2">
        <f t="shared" si="175"/>
        <v>3</v>
      </c>
      <c r="W278" s="2">
        <f t="shared" si="176"/>
        <v>6</v>
      </c>
      <c r="X278" s="2">
        <f t="shared" si="177"/>
        <v>8</v>
      </c>
      <c r="Y278" s="2">
        <f t="shared" si="178"/>
        <v>2</v>
      </c>
      <c r="Z278" s="2">
        <f t="shared" si="179"/>
        <v>9</v>
      </c>
      <c r="AA278" s="2">
        <f t="shared" si="180"/>
        <v>4</v>
      </c>
      <c r="AB278" s="2">
        <f t="shared" si="181"/>
        <v>7</v>
      </c>
      <c r="AC278" s="2"/>
      <c r="AD278" s="2">
        <f t="shared" si="182"/>
        <v>0</v>
      </c>
      <c r="AE278" s="2">
        <f t="shared" si="183"/>
        <v>0</v>
      </c>
      <c r="AF278" s="2">
        <f t="shared" si="184"/>
        <v>0</v>
      </c>
      <c r="AG278" s="2">
        <f t="shared" si="185"/>
        <v>0</v>
      </c>
      <c r="AH278" s="2">
        <f t="shared" si="186"/>
        <v>0</v>
      </c>
      <c r="AI278" s="2">
        <f t="shared" si="187"/>
        <v>0</v>
      </c>
      <c r="AJ278" s="2">
        <f t="shared" si="188"/>
        <v>0</v>
      </c>
      <c r="AK278" s="2">
        <f t="shared" si="189"/>
        <v>0</v>
      </c>
      <c r="AL278" s="2">
        <f t="shared" si="190"/>
        <v>0</v>
      </c>
      <c r="AM278" s="2"/>
      <c r="AN278" s="2">
        <f t="shared" si="191"/>
        <v>5</v>
      </c>
      <c r="AO278" s="2">
        <f t="shared" si="192"/>
        <v>1</v>
      </c>
      <c r="AP278" s="2">
        <f t="shared" si="193"/>
        <v>3</v>
      </c>
      <c r="AQ278" s="2">
        <f t="shared" si="194"/>
        <v>6</v>
      </c>
      <c r="AR278" s="2">
        <f t="shared" si="195"/>
        <v>8</v>
      </c>
      <c r="AS278" s="2">
        <f t="shared" si="196"/>
        <v>2</v>
      </c>
      <c r="AT278" s="2">
        <f t="shared" si="197"/>
        <v>9</v>
      </c>
      <c r="AU278" s="2">
        <f t="shared" si="198"/>
        <v>4</v>
      </c>
      <c r="AV278" s="2">
        <f t="shared" si="199"/>
        <v>7</v>
      </c>
      <c r="AW278" s="2"/>
      <c r="AX278" s="5">
        <f t="shared" si="200"/>
        <v>4</v>
      </c>
      <c r="AY278" s="2">
        <f t="shared" si="201"/>
        <v>5</v>
      </c>
      <c r="AZ278" s="2">
        <f t="shared" si="202"/>
        <v>15</v>
      </c>
      <c r="BA278" s="2">
        <f t="shared" si="206"/>
        <v>30</v>
      </c>
      <c r="BB278" s="2">
        <f t="shared" si="207"/>
        <v>15</v>
      </c>
      <c r="BC278" s="2">
        <f t="shared" si="208"/>
        <v>5</v>
      </c>
      <c r="BD278" s="2">
        <f t="shared" si="209"/>
        <v>5</v>
      </c>
      <c r="BE278" s="19">
        <f t="shared" si="210"/>
        <v>10</v>
      </c>
      <c r="BF278" s="19">
        <f t="shared" si="211"/>
        <v>4.0824829046386304</v>
      </c>
      <c r="BG278" s="31">
        <f t="shared" si="212"/>
        <v>-1.2247448713915889</v>
      </c>
      <c r="BH278" s="32">
        <f t="shared" si="203"/>
        <v>0.1103356809599234</v>
      </c>
      <c r="BI278" s="62">
        <f t="shared" si="213"/>
        <v>5.1267605633802817E-2</v>
      </c>
      <c r="BJ278" s="62" t="str">
        <f t="shared" si="214"/>
        <v/>
      </c>
      <c r="BK278" s="73" t="str">
        <f t="shared" si="215"/>
        <v/>
      </c>
      <c r="BM278" s="11">
        <f t="shared" si="204"/>
        <v>0.59193144120391761</v>
      </c>
    </row>
    <row r="279" spans="1:65">
      <c r="A279" s="30" t="s">
        <v>970</v>
      </c>
      <c r="B279" s="30" t="s">
        <v>971</v>
      </c>
      <c r="C279" s="30" t="s">
        <v>850</v>
      </c>
      <c r="D279" s="30" t="s">
        <v>851</v>
      </c>
      <c r="E279" s="30" t="s">
        <v>570</v>
      </c>
      <c r="F279" s="11" t="str">
        <f t="shared" si="205"/>
        <v>Immune syst</v>
      </c>
      <c r="H279" s="11">
        <f>VLOOKUP($B279,data!$B$3:$Q$15316,'diff expr 0 vs 3 mites'!H$8,FALSE)</f>
        <v>1.320085175</v>
      </c>
      <c r="I279" s="11">
        <f>VLOOKUP($B279,data!$B$3:$Q$15316,'diff expr 0 vs 3 mites'!I$8,FALSE)</f>
        <v>1.157646975</v>
      </c>
      <c r="J279" s="11">
        <f>VLOOKUP($B279,data!$B$3:$Q$15316,'diff expr 0 vs 3 mites'!J$8,FALSE)</f>
        <v>0.89928070400000004</v>
      </c>
      <c r="K279" s="11">
        <f>VLOOKUP($B279,data!$B$3:$Q$15316,'diff expr 0 vs 3 mites'!K$8,FALSE)</f>
        <v>0.51449107999999999</v>
      </c>
      <c r="L279" s="11">
        <f>VLOOKUP($B279,data!$B$3:$Q$15316,'diff expr 0 vs 3 mites'!L$8,FALSE)</f>
        <v>3.4812195930000001</v>
      </c>
      <c r="M279" s="11">
        <f>VLOOKUP($B279,data!$B$3:$Q$15316,'diff expr 0 vs 3 mites'!M$8,FALSE)</f>
        <v>1.5010558039999999</v>
      </c>
      <c r="N279" s="11">
        <f>VLOOKUP($B279,data!$B$3:$Q$15316,'diff expr 0 vs 3 mites'!N$8,FALSE)</f>
        <v>6.3123726370000002</v>
      </c>
      <c r="O279" s="11">
        <f>VLOOKUP($B279,data!$B$3:$Q$15316,'diff expr 0 vs 3 mites'!O$8,FALSE)</f>
        <v>0.79684090500000004</v>
      </c>
      <c r="P279" s="11">
        <f>VLOOKUP($B279,data!$B$3:$Q$15316,'diff expr 0 vs 3 mites'!P$8,FALSE)</f>
        <v>3.4729556540000002</v>
      </c>
      <c r="R279" s="27" t="s">
        <v>27749</v>
      </c>
      <c r="T279" s="2">
        <f t="shared" si="173"/>
        <v>5</v>
      </c>
      <c r="U279" s="2">
        <f t="shared" si="174"/>
        <v>4</v>
      </c>
      <c r="V279" s="2">
        <f t="shared" si="175"/>
        <v>3</v>
      </c>
      <c r="W279" s="2">
        <f t="shared" si="176"/>
        <v>1</v>
      </c>
      <c r="X279" s="2">
        <f t="shared" si="177"/>
        <v>8</v>
      </c>
      <c r="Y279" s="2">
        <f t="shared" si="178"/>
        <v>6</v>
      </c>
      <c r="Z279" s="2">
        <f t="shared" si="179"/>
        <v>9</v>
      </c>
      <c r="AA279" s="2">
        <f t="shared" si="180"/>
        <v>2</v>
      </c>
      <c r="AB279" s="2">
        <f t="shared" si="181"/>
        <v>7</v>
      </c>
      <c r="AC279" s="2"/>
      <c r="AD279" s="2">
        <f t="shared" si="182"/>
        <v>0</v>
      </c>
      <c r="AE279" s="2">
        <f t="shared" si="183"/>
        <v>0</v>
      </c>
      <c r="AF279" s="2">
        <f t="shared" si="184"/>
        <v>0</v>
      </c>
      <c r="AG279" s="2">
        <f t="shared" si="185"/>
        <v>0</v>
      </c>
      <c r="AH279" s="2">
        <f t="shared" si="186"/>
        <v>0</v>
      </c>
      <c r="AI279" s="2">
        <f t="shared" si="187"/>
        <v>0</v>
      </c>
      <c r="AJ279" s="2">
        <f t="shared" si="188"/>
        <v>0</v>
      </c>
      <c r="AK279" s="2">
        <f t="shared" si="189"/>
        <v>0</v>
      </c>
      <c r="AL279" s="2">
        <f t="shared" si="190"/>
        <v>0</v>
      </c>
      <c r="AM279" s="2"/>
      <c r="AN279" s="2">
        <f t="shared" si="191"/>
        <v>5</v>
      </c>
      <c r="AO279" s="2">
        <f t="shared" si="192"/>
        <v>4</v>
      </c>
      <c r="AP279" s="2">
        <f t="shared" si="193"/>
        <v>3</v>
      </c>
      <c r="AQ279" s="2">
        <f t="shared" si="194"/>
        <v>1</v>
      </c>
      <c r="AR279" s="2">
        <f t="shared" si="195"/>
        <v>8</v>
      </c>
      <c r="AS279" s="2">
        <f t="shared" si="196"/>
        <v>6</v>
      </c>
      <c r="AT279" s="2">
        <f t="shared" si="197"/>
        <v>9</v>
      </c>
      <c r="AU279" s="2">
        <f t="shared" si="198"/>
        <v>2</v>
      </c>
      <c r="AV279" s="2">
        <f t="shared" si="199"/>
        <v>7</v>
      </c>
      <c r="AW279" s="2"/>
      <c r="AX279" s="5">
        <f t="shared" si="200"/>
        <v>4</v>
      </c>
      <c r="AY279" s="2">
        <f t="shared" si="201"/>
        <v>5</v>
      </c>
      <c r="AZ279" s="2">
        <f t="shared" si="202"/>
        <v>13</v>
      </c>
      <c r="BA279" s="2">
        <f t="shared" si="206"/>
        <v>32</v>
      </c>
      <c r="BB279" s="2">
        <f t="shared" si="207"/>
        <v>17</v>
      </c>
      <c r="BC279" s="2">
        <f t="shared" si="208"/>
        <v>3</v>
      </c>
      <c r="BD279" s="2">
        <f t="shared" si="209"/>
        <v>3</v>
      </c>
      <c r="BE279" s="19">
        <f t="shared" si="210"/>
        <v>10</v>
      </c>
      <c r="BF279" s="19">
        <f t="shared" si="211"/>
        <v>4.0824829046386304</v>
      </c>
      <c r="BG279" s="31">
        <f t="shared" si="212"/>
        <v>-1.7146428199482247</v>
      </c>
      <c r="BH279" s="32">
        <f t="shared" si="203"/>
        <v>4.3205366486849993E-2</v>
      </c>
      <c r="BI279" s="62">
        <f t="shared" si="213"/>
        <v>3.0422535211267605E-2</v>
      </c>
      <c r="BJ279" s="62" t="str">
        <f t="shared" si="214"/>
        <v/>
      </c>
      <c r="BK279" s="73" t="str">
        <f t="shared" si="215"/>
        <v/>
      </c>
      <c r="BM279" s="11">
        <f t="shared" si="204"/>
        <v>0.50510614095106865</v>
      </c>
    </row>
    <row r="280" spans="1:65">
      <c r="A280" s="30" t="s">
        <v>972</v>
      </c>
      <c r="B280" s="30" t="s">
        <v>973</v>
      </c>
      <c r="C280" s="30" t="s">
        <v>974</v>
      </c>
      <c r="D280" s="30" t="s">
        <v>975</v>
      </c>
      <c r="E280" s="30" t="s">
        <v>570</v>
      </c>
      <c r="F280" s="11" t="str">
        <f t="shared" si="205"/>
        <v>Immune syst</v>
      </c>
      <c r="H280" s="11">
        <f>VLOOKUP($B280,data!$B$3:$Q$15316,'diff expr 0 vs 3 mites'!H$8,FALSE)</f>
        <v>2.3557938410000001</v>
      </c>
      <c r="I280" s="11">
        <f>VLOOKUP($B280,data!$B$3:$Q$15316,'diff expr 0 vs 3 mites'!I$8,FALSE)</f>
        <v>1.392408434</v>
      </c>
      <c r="J280" s="11">
        <f>VLOOKUP($B280,data!$B$3:$Q$15316,'diff expr 0 vs 3 mites'!J$8,FALSE)</f>
        <v>1.1929936430000001</v>
      </c>
      <c r="K280" s="11">
        <f>VLOOKUP($B280,data!$B$3:$Q$15316,'diff expr 0 vs 3 mites'!K$8,FALSE)</f>
        <v>1.3318205649999999</v>
      </c>
      <c r="L280" s="11">
        <f>VLOOKUP($B280,data!$B$3:$Q$15316,'diff expr 0 vs 3 mites'!L$8,FALSE)</f>
        <v>2.2431336530000001</v>
      </c>
      <c r="M280" s="11">
        <f>VLOOKUP($B280,data!$B$3:$Q$15316,'diff expr 0 vs 3 mites'!M$8,FALSE)</f>
        <v>0.90753064999999999</v>
      </c>
      <c r="N280" s="11">
        <f>VLOOKUP($B280,data!$B$3:$Q$15316,'diff expr 0 vs 3 mites'!N$8,FALSE)</f>
        <v>44.519488119999998</v>
      </c>
      <c r="O280" s="11">
        <f>VLOOKUP($B280,data!$B$3:$Q$15316,'diff expr 0 vs 3 mites'!O$8,FALSE)</f>
        <v>0.70129302900000001</v>
      </c>
      <c r="P280" s="11">
        <f>VLOOKUP($B280,data!$B$3:$Q$15316,'diff expr 0 vs 3 mites'!P$8,FALSE)</f>
        <v>1.3656371410000001</v>
      </c>
      <c r="R280" s="27" t="s">
        <v>27749</v>
      </c>
      <c r="T280" s="2">
        <f t="shared" si="173"/>
        <v>8</v>
      </c>
      <c r="U280" s="2">
        <f t="shared" si="174"/>
        <v>6</v>
      </c>
      <c r="V280" s="2">
        <f t="shared" si="175"/>
        <v>3</v>
      </c>
      <c r="W280" s="2">
        <f t="shared" si="176"/>
        <v>4</v>
      </c>
      <c r="X280" s="2">
        <f t="shared" si="177"/>
        <v>7</v>
      </c>
      <c r="Y280" s="2">
        <f t="shared" si="178"/>
        <v>2</v>
      </c>
      <c r="Z280" s="2">
        <f t="shared" si="179"/>
        <v>9</v>
      </c>
      <c r="AA280" s="2">
        <f t="shared" si="180"/>
        <v>1</v>
      </c>
      <c r="AB280" s="2">
        <f t="shared" si="181"/>
        <v>5</v>
      </c>
      <c r="AC280" s="2"/>
      <c r="AD280" s="2">
        <f t="shared" si="182"/>
        <v>0</v>
      </c>
      <c r="AE280" s="2">
        <f t="shared" si="183"/>
        <v>0</v>
      </c>
      <c r="AF280" s="2">
        <f t="shared" si="184"/>
        <v>0</v>
      </c>
      <c r="AG280" s="2">
        <f t="shared" si="185"/>
        <v>0</v>
      </c>
      <c r="AH280" s="2">
        <f t="shared" si="186"/>
        <v>0</v>
      </c>
      <c r="AI280" s="2">
        <f t="shared" si="187"/>
        <v>0</v>
      </c>
      <c r="AJ280" s="2">
        <f t="shared" si="188"/>
        <v>0</v>
      </c>
      <c r="AK280" s="2">
        <f t="shared" si="189"/>
        <v>0</v>
      </c>
      <c r="AL280" s="2">
        <f t="shared" si="190"/>
        <v>0</v>
      </c>
      <c r="AM280" s="2"/>
      <c r="AN280" s="2">
        <f t="shared" si="191"/>
        <v>8</v>
      </c>
      <c r="AO280" s="2">
        <f t="shared" si="192"/>
        <v>6</v>
      </c>
      <c r="AP280" s="2">
        <f t="shared" si="193"/>
        <v>3</v>
      </c>
      <c r="AQ280" s="2">
        <f t="shared" si="194"/>
        <v>4</v>
      </c>
      <c r="AR280" s="2">
        <f t="shared" si="195"/>
        <v>7</v>
      </c>
      <c r="AS280" s="2">
        <f t="shared" si="196"/>
        <v>2</v>
      </c>
      <c r="AT280" s="2">
        <f t="shared" si="197"/>
        <v>9</v>
      </c>
      <c r="AU280" s="2">
        <f t="shared" si="198"/>
        <v>1</v>
      </c>
      <c r="AV280" s="2">
        <f t="shared" si="199"/>
        <v>5</v>
      </c>
      <c r="AW280" s="2"/>
      <c r="AX280" s="5">
        <f t="shared" si="200"/>
        <v>4</v>
      </c>
      <c r="AY280" s="2">
        <f t="shared" si="201"/>
        <v>5</v>
      </c>
      <c r="AZ280" s="2">
        <f t="shared" si="202"/>
        <v>21</v>
      </c>
      <c r="BA280" s="2">
        <f t="shared" si="206"/>
        <v>24</v>
      </c>
      <c r="BB280" s="2">
        <f t="shared" si="207"/>
        <v>9</v>
      </c>
      <c r="BC280" s="2">
        <f t="shared" si="208"/>
        <v>11</v>
      </c>
      <c r="BD280" s="2">
        <f t="shared" si="209"/>
        <v>9</v>
      </c>
      <c r="BE280" s="19">
        <f t="shared" si="210"/>
        <v>10</v>
      </c>
      <c r="BF280" s="19">
        <f t="shared" si="211"/>
        <v>4.0824829046386304</v>
      </c>
      <c r="BG280" s="31">
        <f t="shared" si="212"/>
        <v>-0.2449489742783178</v>
      </c>
      <c r="BH280" s="32">
        <f t="shared" si="203"/>
        <v>0.40324797025367004</v>
      </c>
      <c r="BI280" s="62">
        <f t="shared" si="213"/>
        <v>8.873239436619719E-2</v>
      </c>
      <c r="BJ280" s="62" t="str">
        <f t="shared" si="214"/>
        <v/>
      </c>
      <c r="BK280" s="73" t="str">
        <f t="shared" si="215"/>
        <v/>
      </c>
      <c r="BM280" s="11">
        <f t="shared" si="204"/>
        <v>0.80229386575282879</v>
      </c>
    </row>
    <row r="281" spans="1:65">
      <c r="A281" s="30" t="s">
        <v>976</v>
      </c>
      <c r="B281" s="30" t="s">
        <v>977</v>
      </c>
      <c r="C281" s="30" t="s">
        <v>978</v>
      </c>
      <c r="D281" s="30" t="s">
        <v>979</v>
      </c>
      <c r="E281" s="30" t="s">
        <v>570</v>
      </c>
      <c r="F281" s="11" t="str">
        <f t="shared" si="205"/>
        <v>Immune syst</v>
      </c>
      <c r="H281" s="11">
        <f>VLOOKUP($B281,data!$B$3:$Q$15316,'diff expr 0 vs 3 mites'!H$8,FALSE)</f>
        <v>43.205062069999997</v>
      </c>
      <c r="I281" s="11">
        <f>VLOOKUP($B281,data!$B$3:$Q$15316,'diff expr 0 vs 3 mites'!I$8,FALSE)</f>
        <v>33.250851910000002</v>
      </c>
      <c r="J281" s="11">
        <f>VLOOKUP($B281,data!$B$3:$Q$15316,'diff expr 0 vs 3 mites'!J$8,FALSE)</f>
        <v>57.631969959999999</v>
      </c>
      <c r="K281" s="11">
        <f>VLOOKUP($B281,data!$B$3:$Q$15316,'diff expr 0 vs 3 mites'!K$8,FALSE)</f>
        <v>32.598143980000003</v>
      </c>
      <c r="L281" s="11">
        <f>VLOOKUP($B281,data!$B$3:$Q$15316,'diff expr 0 vs 3 mites'!L$8,FALSE)</f>
        <v>6.399381902</v>
      </c>
      <c r="M281" s="11">
        <f>VLOOKUP($B281,data!$B$3:$Q$15316,'diff expr 0 vs 3 mites'!M$8,FALSE)</f>
        <v>33.082590570000001</v>
      </c>
      <c r="N281" s="11">
        <f>VLOOKUP($B281,data!$B$3:$Q$15316,'diff expr 0 vs 3 mites'!N$8,FALSE)</f>
        <v>8.3072468439999998</v>
      </c>
      <c r="O281" s="11">
        <f>VLOOKUP($B281,data!$B$3:$Q$15316,'diff expr 0 vs 3 mites'!O$8,FALSE)</f>
        <v>52.205817019999998</v>
      </c>
      <c r="P281" s="11">
        <f>VLOOKUP($B281,data!$B$3:$Q$15316,'diff expr 0 vs 3 mites'!P$8,FALSE)</f>
        <v>35.808761629999999</v>
      </c>
      <c r="R281" s="27" t="s">
        <v>27749</v>
      </c>
      <c r="T281" s="2">
        <f t="shared" si="173"/>
        <v>7</v>
      </c>
      <c r="U281" s="2">
        <f t="shared" si="174"/>
        <v>5</v>
      </c>
      <c r="V281" s="2">
        <f t="shared" si="175"/>
        <v>9</v>
      </c>
      <c r="W281" s="2">
        <f t="shared" si="176"/>
        <v>3</v>
      </c>
      <c r="X281" s="2">
        <f t="shared" si="177"/>
        <v>1</v>
      </c>
      <c r="Y281" s="2">
        <f t="shared" si="178"/>
        <v>4</v>
      </c>
      <c r="Z281" s="2">
        <f t="shared" si="179"/>
        <v>2</v>
      </c>
      <c r="AA281" s="2">
        <f t="shared" si="180"/>
        <v>8</v>
      </c>
      <c r="AB281" s="2">
        <f t="shared" si="181"/>
        <v>6</v>
      </c>
      <c r="AC281" s="2"/>
      <c r="AD281" s="2">
        <f t="shared" si="182"/>
        <v>0</v>
      </c>
      <c r="AE281" s="2">
        <f t="shared" si="183"/>
        <v>0</v>
      </c>
      <c r="AF281" s="2">
        <f t="shared" si="184"/>
        <v>0</v>
      </c>
      <c r="AG281" s="2">
        <f t="shared" si="185"/>
        <v>0</v>
      </c>
      <c r="AH281" s="2">
        <f t="shared" si="186"/>
        <v>0</v>
      </c>
      <c r="AI281" s="2">
        <f t="shared" si="187"/>
        <v>0</v>
      </c>
      <c r="AJ281" s="2">
        <f t="shared" si="188"/>
        <v>0</v>
      </c>
      <c r="AK281" s="2">
        <f t="shared" si="189"/>
        <v>0</v>
      </c>
      <c r="AL281" s="2">
        <f t="shared" si="190"/>
        <v>0</v>
      </c>
      <c r="AM281" s="2"/>
      <c r="AN281" s="2">
        <f t="shared" si="191"/>
        <v>7</v>
      </c>
      <c r="AO281" s="2">
        <f t="shared" si="192"/>
        <v>5</v>
      </c>
      <c r="AP281" s="2">
        <f t="shared" si="193"/>
        <v>9</v>
      </c>
      <c r="AQ281" s="2">
        <f t="shared" si="194"/>
        <v>3</v>
      </c>
      <c r="AR281" s="2">
        <f t="shared" si="195"/>
        <v>1</v>
      </c>
      <c r="AS281" s="2">
        <f t="shared" si="196"/>
        <v>4</v>
      </c>
      <c r="AT281" s="2">
        <f t="shared" si="197"/>
        <v>2</v>
      </c>
      <c r="AU281" s="2">
        <f t="shared" si="198"/>
        <v>8</v>
      </c>
      <c r="AV281" s="2">
        <f t="shared" si="199"/>
        <v>6</v>
      </c>
      <c r="AW281" s="2"/>
      <c r="AX281" s="5">
        <f t="shared" si="200"/>
        <v>4</v>
      </c>
      <c r="AY281" s="2">
        <f t="shared" si="201"/>
        <v>5</v>
      </c>
      <c r="AZ281" s="2">
        <f t="shared" si="202"/>
        <v>24</v>
      </c>
      <c r="BA281" s="2">
        <f t="shared" si="206"/>
        <v>21</v>
      </c>
      <c r="BB281" s="2">
        <f t="shared" si="207"/>
        <v>6</v>
      </c>
      <c r="BC281" s="2">
        <f t="shared" si="208"/>
        <v>14</v>
      </c>
      <c r="BD281" s="2">
        <f t="shared" si="209"/>
        <v>6</v>
      </c>
      <c r="BE281" s="19">
        <f t="shared" si="210"/>
        <v>10</v>
      </c>
      <c r="BF281" s="19">
        <f t="shared" si="211"/>
        <v>4.0824829046386304</v>
      </c>
      <c r="BG281" s="31">
        <f t="shared" si="212"/>
        <v>-0.9797958971132712</v>
      </c>
      <c r="BH281" s="32">
        <f t="shared" si="203"/>
        <v>0.16359343889515282</v>
      </c>
      <c r="BI281" s="62">
        <f t="shared" si="213"/>
        <v>5.9718309859154932E-2</v>
      </c>
      <c r="BJ281" s="62" t="str">
        <f t="shared" si="214"/>
        <v/>
      </c>
      <c r="BK281" s="73" t="str">
        <f t="shared" si="215"/>
        <v/>
      </c>
      <c r="BM281" s="11">
        <f t="shared" si="204"/>
        <v>-0.18589729476717121</v>
      </c>
    </row>
    <row r="282" spans="1:65">
      <c r="A282" s="30" t="s">
        <v>980</v>
      </c>
      <c r="B282" s="30" t="s">
        <v>981</v>
      </c>
      <c r="C282" s="30" t="s">
        <v>807</v>
      </c>
      <c r="D282" s="30" t="s">
        <v>808</v>
      </c>
      <c r="E282" s="30" t="s">
        <v>570</v>
      </c>
      <c r="F282" s="11" t="str">
        <f t="shared" si="205"/>
        <v>Immune syst</v>
      </c>
      <c r="H282" s="11">
        <f>VLOOKUP($B282,data!$B$3:$Q$15316,'diff expr 0 vs 3 mites'!H$8,FALSE)</f>
        <v>1.705146018</v>
      </c>
      <c r="I282" s="11">
        <f>VLOOKUP($B282,data!$B$3:$Q$15316,'diff expr 0 vs 3 mites'!I$8,FALSE)</f>
        <v>0.50391924300000002</v>
      </c>
      <c r="J282" s="11">
        <f>VLOOKUP($B282,data!$B$3:$Q$15316,'diff expr 0 vs 3 mites'!J$8,FALSE)</f>
        <v>0.48356009</v>
      </c>
      <c r="K282" s="11">
        <f>VLOOKUP($B282,data!$B$3:$Q$15316,'diff expr 0 vs 3 mites'!K$8,FALSE)</f>
        <v>0.61344462399999999</v>
      </c>
      <c r="L282" s="11">
        <f>VLOOKUP($B282,data!$B$3:$Q$15316,'diff expr 0 vs 3 mites'!L$8,FALSE)</f>
        <v>1.1365210509999999</v>
      </c>
      <c r="M282" s="11">
        <f>VLOOKUP($B282,data!$B$3:$Q$15316,'diff expr 0 vs 3 mites'!M$8,FALSE)</f>
        <v>0.21895977599999999</v>
      </c>
      <c r="N282" s="11">
        <f>VLOOKUP($B282,data!$B$3:$Q$15316,'diff expr 0 vs 3 mites'!N$8,FALSE)</f>
        <v>0.98357008599999995</v>
      </c>
      <c r="O282" s="11">
        <f>VLOOKUP($B282,data!$B$3:$Q$15316,'diff expr 0 vs 3 mites'!O$8,FALSE)</f>
        <v>1.110380629</v>
      </c>
      <c r="P282" s="11">
        <f>VLOOKUP($B282,data!$B$3:$Q$15316,'diff expr 0 vs 3 mites'!P$8,FALSE)</f>
        <v>0.61052013400000005</v>
      </c>
      <c r="R282" s="27" t="s">
        <v>27749</v>
      </c>
      <c r="T282" s="2">
        <f t="shared" si="173"/>
        <v>9</v>
      </c>
      <c r="U282" s="2">
        <f t="shared" si="174"/>
        <v>3</v>
      </c>
      <c r="V282" s="2">
        <f t="shared" si="175"/>
        <v>2</v>
      </c>
      <c r="W282" s="2">
        <f t="shared" si="176"/>
        <v>5</v>
      </c>
      <c r="X282" s="2">
        <f t="shared" si="177"/>
        <v>8</v>
      </c>
      <c r="Y282" s="2">
        <f t="shared" si="178"/>
        <v>1</v>
      </c>
      <c r="Z282" s="2">
        <f t="shared" si="179"/>
        <v>6</v>
      </c>
      <c r="AA282" s="2">
        <f t="shared" si="180"/>
        <v>7</v>
      </c>
      <c r="AB282" s="2">
        <f t="shared" si="181"/>
        <v>4</v>
      </c>
      <c r="AC282" s="2"/>
      <c r="AD282" s="2">
        <f t="shared" si="182"/>
        <v>0</v>
      </c>
      <c r="AE282" s="2">
        <f t="shared" si="183"/>
        <v>0</v>
      </c>
      <c r="AF282" s="2">
        <f t="shared" si="184"/>
        <v>0</v>
      </c>
      <c r="AG282" s="2">
        <f t="shared" si="185"/>
        <v>0</v>
      </c>
      <c r="AH282" s="2">
        <f t="shared" si="186"/>
        <v>0</v>
      </c>
      <c r="AI282" s="2">
        <f t="shared" si="187"/>
        <v>0</v>
      </c>
      <c r="AJ282" s="2">
        <f t="shared" si="188"/>
        <v>0</v>
      </c>
      <c r="AK282" s="2">
        <f t="shared" si="189"/>
        <v>0</v>
      </c>
      <c r="AL282" s="2">
        <f t="shared" si="190"/>
        <v>0</v>
      </c>
      <c r="AM282" s="2"/>
      <c r="AN282" s="2">
        <f t="shared" si="191"/>
        <v>9</v>
      </c>
      <c r="AO282" s="2">
        <f t="shared" si="192"/>
        <v>3</v>
      </c>
      <c r="AP282" s="2">
        <f t="shared" si="193"/>
        <v>2</v>
      </c>
      <c r="AQ282" s="2">
        <f t="shared" si="194"/>
        <v>5</v>
      </c>
      <c r="AR282" s="2">
        <f t="shared" si="195"/>
        <v>8</v>
      </c>
      <c r="AS282" s="2">
        <f t="shared" si="196"/>
        <v>1</v>
      </c>
      <c r="AT282" s="2">
        <f t="shared" si="197"/>
        <v>6</v>
      </c>
      <c r="AU282" s="2">
        <f t="shared" si="198"/>
        <v>7</v>
      </c>
      <c r="AV282" s="2">
        <f t="shared" si="199"/>
        <v>4</v>
      </c>
      <c r="AW282" s="2"/>
      <c r="AX282" s="5">
        <f t="shared" si="200"/>
        <v>4</v>
      </c>
      <c r="AY282" s="2">
        <f t="shared" si="201"/>
        <v>5</v>
      </c>
      <c r="AZ282" s="2">
        <f t="shared" si="202"/>
        <v>19</v>
      </c>
      <c r="BA282" s="2">
        <f t="shared" si="206"/>
        <v>26</v>
      </c>
      <c r="BB282" s="2">
        <f t="shared" si="207"/>
        <v>11</v>
      </c>
      <c r="BC282" s="2">
        <f t="shared" si="208"/>
        <v>9</v>
      </c>
      <c r="BD282" s="2">
        <f t="shared" si="209"/>
        <v>9</v>
      </c>
      <c r="BE282" s="19">
        <f t="shared" si="210"/>
        <v>10</v>
      </c>
      <c r="BF282" s="19">
        <f t="shared" si="211"/>
        <v>4.0824829046386304</v>
      </c>
      <c r="BG282" s="31">
        <f t="shared" si="212"/>
        <v>-0.2449489742783178</v>
      </c>
      <c r="BH282" s="32">
        <f t="shared" si="203"/>
        <v>0.40324797025367004</v>
      </c>
      <c r="BI282" s="62">
        <f t="shared" si="213"/>
        <v>8.873239436619719E-2</v>
      </c>
      <c r="BJ282" s="62" t="str">
        <f t="shared" si="214"/>
        <v/>
      </c>
      <c r="BK282" s="73" t="str">
        <f t="shared" si="215"/>
        <v/>
      </c>
      <c r="BM282" s="11">
        <f t="shared" si="204"/>
        <v>-7.7011900776011678E-3</v>
      </c>
    </row>
    <row r="283" spans="1:65">
      <c r="A283" s="30" t="s">
        <v>982</v>
      </c>
      <c r="B283" s="30" t="s">
        <v>983</v>
      </c>
      <c r="C283" s="30" t="s">
        <v>984</v>
      </c>
      <c r="D283" s="30" t="s">
        <v>985</v>
      </c>
      <c r="E283" s="30" t="s">
        <v>570</v>
      </c>
      <c r="F283" s="11" t="str">
        <f t="shared" si="205"/>
        <v>Immune syst</v>
      </c>
      <c r="H283" s="11">
        <f>VLOOKUP($B283,data!$B$3:$Q$15316,'diff expr 0 vs 3 mites'!H$8,FALSE)</f>
        <v>0.70607882600000005</v>
      </c>
      <c r="I283" s="11">
        <f>VLOOKUP($B283,data!$B$3:$Q$15316,'diff expr 0 vs 3 mites'!I$8,FALSE)</f>
        <v>0.56513820800000003</v>
      </c>
      <c r="J283" s="11">
        <f>VLOOKUP($B283,data!$B$3:$Q$15316,'diff expr 0 vs 3 mites'!J$8,FALSE)</f>
        <v>0.53714089399999998</v>
      </c>
      <c r="K283" s="11">
        <f>VLOOKUP($B283,data!$B$3:$Q$15316,'diff expr 0 vs 3 mites'!K$8,FALSE)</f>
        <v>0.44554205699999999</v>
      </c>
      <c r="L283" s="11">
        <f>VLOOKUP($B283,data!$B$3:$Q$15316,'diff expr 0 vs 3 mites'!L$8,FALSE)</f>
        <v>0.58267066000000001</v>
      </c>
      <c r="M283" s="11">
        <f>VLOOKUP($B283,data!$B$3:$Q$15316,'diff expr 0 vs 3 mites'!M$8,FALSE)</f>
        <v>1.0290143819999999</v>
      </c>
      <c r="N283" s="11">
        <f>VLOOKUP($B283,data!$B$3:$Q$15316,'diff expr 0 vs 3 mites'!N$8,FALSE)</f>
        <v>2.6893647340000002</v>
      </c>
      <c r="O283" s="11">
        <f>VLOOKUP($B283,data!$B$3:$Q$15316,'diff expr 0 vs 3 mites'!O$8,FALSE)</f>
        <v>1.138538021</v>
      </c>
      <c r="P283" s="11">
        <f>VLOOKUP($B283,data!$B$3:$Q$15316,'diff expr 0 vs 3 mites'!P$8,FALSE)</f>
        <v>2.0866730040000001</v>
      </c>
      <c r="R283" s="27" t="s">
        <v>27749</v>
      </c>
      <c r="T283" s="2">
        <f t="shared" si="173"/>
        <v>5</v>
      </c>
      <c r="U283" s="2">
        <f t="shared" si="174"/>
        <v>3</v>
      </c>
      <c r="V283" s="2">
        <f t="shared" si="175"/>
        <v>2</v>
      </c>
      <c r="W283" s="2">
        <f t="shared" si="176"/>
        <v>1</v>
      </c>
      <c r="X283" s="2">
        <f t="shared" si="177"/>
        <v>4</v>
      </c>
      <c r="Y283" s="2">
        <f t="shared" si="178"/>
        <v>6</v>
      </c>
      <c r="Z283" s="2">
        <f t="shared" si="179"/>
        <v>9</v>
      </c>
      <c r="AA283" s="2">
        <f t="shared" si="180"/>
        <v>7</v>
      </c>
      <c r="AB283" s="2">
        <f t="shared" si="181"/>
        <v>8</v>
      </c>
      <c r="AC283" s="2"/>
      <c r="AD283" s="2">
        <f t="shared" si="182"/>
        <v>0</v>
      </c>
      <c r="AE283" s="2">
        <f t="shared" si="183"/>
        <v>0</v>
      </c>
      <c r="AF283" s="2">
        <f t="shared" si="184"/>
        <v>0</v>
      </c>
      <c r="AG283" s="2">
        <f t="shared" si="185"/>
        <v>0</v>
      </c>
      <c r="AH283" s="2">
        <f t="shared" si="186"/>
        <v>0</v>
      </c>
      <c r="AI283" s="2">
        <f t="shared" si="187"/>
        <v>0</v>
      </c>
      <c r="AJ283" s="2">
        <f t="shared" si="188"/>
        <v>0</v>
      </c>
      <c r="AK283" s="2">
        <f t="shared" si="189"/>
        <v>0</v>
      </c>
      <c r="AL283" s="2">
        <f t="shared" si="190"/>
        <v>0</v>
      </c>
      <c r="AM283" s="2"/>
      <c r="AN283" s="2">
        <f t="shared" si="191"/>
        <v>5</v>
      </c>
      <c r="AO283" s="2">
        <f t="shared" si="192"/>
        <v>3</v>
      </c>
      <c r="AP283" s="2">
        <f t="shared" si="193"/>
        <v>2</v>
      </c>
      <c r="AQ283" s="2">
        <f t="shared" si="194"/>
        <v>1</v>
      </c>
      <c r="AR283" s="2">
        <f t="shared" si="195"/>
        <v>4</v>
      </c>
      <c r="AS283" s="2">
        <f t="shared" si="196"/>
        <v>6</v>
      </c>
      <c r="AT283" s="2">
        <f t="shared" si="197"/>
        <v>9</v>
      </c>
      <c r="AU283" s="2">
        <f t="shared" si="198"/>
        <v>7</v>
      </c>
      <c r="AV283" s="2">
        <f t="shared" si="199"/>
        <v>8</v>
      </c>
      <c r="AW283" s="2"/>
      <c r="AX283" s="5">
        <f t="shared" si="200"/>
        <v>4</v>
      </c>
      <c r="AY283" s="2">
        <f t="shared" si="201"/>
        <v>5</v>
      </c>
      <c r="AZ283" s="2">
        <f t="shared" si="202"/>
        <v>11</v>
      </c>
      <c r="BA283" s="2">
        <f t="shared" si="206"/>
        <v>34</v>
      </c>
      <c r="BB283" s="2">
        <f t="shared" si="207"/>
        <v>19</v>
      </c>
      <c r="BC283" s="2">
        <f t="shared" si="208"/>
        <v>1</v>
      </c>
      <c r="BD283" s="2">
        <f t="shared" si="209"/>
        <v>1</v>
      </c>
      <c r="BE283" s="19">
        <f t="shared" si="210"/>
        <v>10</v>
      </c>
      <c r="BF283" s="19">
        <f t="shared" si="211"/>
        <v>4.0824829046386304</v>
      </c>
      <c r="BG283" s="31">
        <f t="shared" si="212"/>
        <v>-2.2045407685048604</v>
      </c>
      <c r="BH283" s="32">
        <f t="shared" si="203"/>
        <v>1.3743168055755161E-2</v>
      </c>
      <c r="BI283" s="62">
        <f t="shared" si="213"/>
        <v>1.4366197183098593E-2</v>
      </c>
      <c r="BJ283" s="62">
        <f t="shared" si="214"/>
        <v>1.3743168055755161E-2</v>
      </c>
      <c r="BK283" s="73" t="str">
        <f t="shared" si="215"/>
        <v>sign</v>
      </c>
      <c r="BM283" s="11">
        <f t="shared" si="204"/>
        <v>0.42673460979811528</v>
      </c>
    </row>
    <row r="284" spans="1:65">
      <c r="A284" s="30" t="s">
        <v>986</v>
      </c>
      <c r="B284" s="30" t="s">
        <v>987</v>
      </c>
      <c r="C284" s="30" t="s">
        <v>988</v>
      </c>
      <c r="D284" s="30" t="s">
        <v>989</v>
      </c>
      <c r="E284" s="30" t="s">
        <v>570</v>
      </c>
      <c r="F284" s="11" t="str">
        <f t="shared" si="205"/>
        <v>Immune syst</v>
      </c>
      <c r="H284" s="11">
        <f>VLOOKUP($B284,data!$B$3:$Q$15316,'diff expr 0 vs 3 mites'!H$8,FALSE)</f>
        <v>1.974553427</v>
      </c>
      <c r="I284" s="11">
        <f>VLOOKUP($B284,data!$B$3:$Q$15316,'diff expr 0 vs 3 mites'!I$8,FALSE)</f>
        <v>1.201113267</v>
      </c>
      <c r="J284" s="11">
        <f>VLOOKUP($B284,data!$B$3:$Q$15316,'diff expr 0 vs 3 mites'!J$8,FALSE)</f>
        <v>1.2334696000000001</v>
      </c>
      <c r="K284" s="11">
        <f>VLOOKUP($B284,data!$B$3:$Q$15316,'diff expr 0 vs 3 mites'!K$8,FALSE)</f>
        <v>1.3082589250000001</v>
      </c>
      <c r="L284" s="11">
        <f>VLOOKUP($B284,data!$B$3:$Q$15316,'diff expr 0 vs 3 mites'!L$8,FALSE)</f>
        <v>0.855456942</v>
      </c>
      <c r="M284" s="11">
        <f>VLOOKUP($B284,data!$B$3:$Q$15316,'diff expr 0 vs 3 mites'!M$8,FALSE)</f>
        <v>1.721354641</v>
      </c>
      <c r="N284" s="11">
        <f>VLOOKUP($B284,data!$B$3:$Q$15316,'diff expr 0 vs 3 mites'!N$8,FALSE)</f>
        <v>1.9742162160000001</v>
      </c>
      <c r="O284" s="11">
        <f>VLOOKUP($B284,data!$B$3:$Q$15316,'diff expr 0 vs 3 mites'!O$8,FALSE)</f>
        <v>2.9642369799999999</v>
      </c>
      <c r="P284" s="11">
        <f>VLOOKUP($B284,data!$B$3:$Q$15316,'diff expr 0 vs 3 mites'!P$8,FALSE)</f>
        <v>3.3699393710000001</v>
      </c>
      <c r="R284" s="27" t="s">
        <v>27749</v>
      </c>
      <c r="T284" s="2">
        <f t="shared" si="173"/>
        <v>7</v>
      </c>
      <c r="U284" s="2">
        <f t="shared" si="174"/>
        <v>2</v>
      </c>
      <c r="V284" s="2">
        <f t="shared" si="175"/>
        <v>3</v>
      </c>
      <c r="W284" s="2">
        <f t="shared" si="176"/>
        <v>4</v>
      </c>
      <c r="X284" s="2">
        <f t="shared" si="177"/>
        <v>1</v>
      </c>
      <c r="Y284" s="2">
        <f t="shared" si="178"/>
        <v>5</v>
      </c>
      <c r="Z284" s="2">
        <f t="shared" si="179"/>
        <v>6</v>
      </c>
      <c r="AA284" s="2">
        <f t="shared" si="180"/>
        <v>8</v>
      </c>
      <c r="AB284" s="2">
        <f t="shared" si="181"/>
        <v>9</v>
      </c>
      <c r="AC284" s="2"/>
      <c r="AD284" s="2">
        <f t="shared" si="182"/>
        <v>0</v>
      </c>
      <c r="AE284" s="2">
        <f t="shared" si="183"/>
        <v>0</v>
      </c>
      <c r="AF284" s="2">
        <f t="shared" si="184"/>
        <v>0</v>
      </c>
      <c r="AG284" s="2">
        <f t="shared" si="185"/>
        <v>0</v>
      </c>
      <c r="AH284" s="2">
        <f t="shared" si="186"/>
        <v>0</v>
      </c>
      <c r="AI284" s="2">
        <f t="shared" si="187"/>
        <v>0</v>
      </c>
      <c r="AJ284" s="2">
        <f t="shared" si="188"/>
        <v>0</v>
      </c>
      <c r="AK284" s="2">
        <f t="shared" si="189"/>
        <v>0</v>
      </c>
      <c r="AL284" s="2">
        <f t="shared" si="190"/>
        <v>0</v>
      </c>
      <c r="AM284" s="2"/>
      <c r="AN284" s="2">
        <f t="shared" si="191"/>
        <v>7</v>
      </c>
      <c r="AO284" s="2">
        <f t="shared" si="192"/>
        <v>2</v>
      </c>
      <c r="AP284" s="2">
        <f t="shared" si="193"/>
        <v>3</v>
      </c>
      <c r="AQ284" s="2">
        <f t="shared" si="194"/>
        <v>4</v>
      </c>
      <c r="AR284" s="2">
        <f t="shared" si="195"/>
        <v>1</v>
      </c>
      <c r="AS284" s="2">
        <f t="shared" si="196"/>
        <v>5</v>
      </c>
      <c r="AT284" s="2">
        <f t="shared" si="197"/>
        <v>6</v>
      </c>
      <c r="AU284" s="2">
        <f t="shared" si="198"/>
        <v>8</v>
      </c>
      <c r="AV284" s="2">
        <f t="shared" si="199"/>
        <v>9</v>
      </c>
      <c r="AW284" s="2"/>
      <c r="AX284" s="5">
        <f t="shared" si="200"/>
        <v>4</v>
      </c>
      <c r="AY284" s="2">
        <f t="shared" si="201"/>
        <v>5</v>
      </c>
      <c r="AZ284" s="2">
        <f t="shared" si="202"/>
        <v>16</v>
      </c>
      <c r="BA284" s="2">
        <f t="shared" si="206"/>
        <v>29</v>
      </c>
      <c r="BB284" s="2">
        <f t="shared" si="207"/>
        <v>14</v>
      </c>
      <c r="BC284" s="2">
        <f t="shared" si="208"/>
        <v>6</v>
      </c>
      <c r="BD284" s="2">
        <f t="shared" si="209"/>
        <v>6</v>
      </c>
      <c r="BE284" s="19">
        <f t="shared" si="210"/>
        <v>10</v>
      </c>
      <c r="BF284" s="19">
        <f t="shared" si="211"/>
        <v>4.0824829046386304</v>
      </c>
      <c r="BG284" s="31">
        <f t="shared" si="212"/>
        <v>-0.9797958971132712</v>
      </c>
      <c r="BH284" s="32">
        <f t="shared" si="203"/>
        <v>0.16359343889515282</v>
      </c>
      <c r="BI284" s="62">
        <f t="shared" si="213"/>
        <v>5.9718309859154932E-2</v>
      </c>
      <c r="BJ284" s="62" t="str">
        <f t="shared" si="214"/>
        <v/>
      </c>
      <c r="BK284" s="73" t="str">
        <f t="shared" si="215"/>
        <v/>
      </c>
      <c r="BM284" s="11">
        <f t="shared" si="204"/>
        <v>0.1827283513924515</v>
      </c>
    </row>
    <row r="285" spans="1:65">
      <c r="A285" s="30" t="s">
        <v>990</v>
      </c>
      <c r="B285" s="30" t="s">
        <v>991</v>
      </c>
      <c r="C285" s="30" t="s">
        <v>992</v>
      </c>
      <c r="D285" s="30" t="s">
        <v>993</v>
      </c>
      <c r="E285" s="30" t="s">
        <v>570</v>
      </c>
      <c r="F285" s="11" t="str">
        <f t="shared" si="205"/>
        <v>Immune syst</v>
      </c>
      <c r="H285" s="11">
        <f>VLOOKUP($B285,data!$B$3:$Q$15316,'diff expr 0 vs 3 mites'!H$8,FALSE)</f>
        <v>10.659595810000001</v>
      </c>
      <c r="I285" s="11">
        <f>VLOOKUP($B285,data!$B$3:$Q$15316,'diff expr 0 vs 3 mites'!I$8,FALSE)</f>
        <v>10.19657795</v>
      </c>
      <c r="J285" s="11">
        <f>VLOOKUP($B285,data!$B$3:$Q$15316,'diff expr 0 vs 3 mites'!J$8,FALSE)</f>
        <v>8.2359429280000001</v>
      </c>
      <c r="K285" s="11">
        <f>VLOOKUP($B285,data!$B$3:$Q$15316,'diff expr 0 vs 3 mites'!K$8,FALSE)</f>
        <v>7.1155314970000001</v>
      </c>
      <c r="L285" s="11">
        <f>VLOOKUP($B285,data!$B$3:$Q$15316,'diff expr 0 vs 3 mites'!L$8,FALSE)</f>
        <v>24.780429389999998</v>
      </c>
      <c r="M285" s="11">
        <f>VLOOKUP($B285,data!$B$3:$Q$15316,'diff expr 0 vs 3 mites'!M$8,FALSE)</f>
        <v>162.176288</v>
      </c>
      <c r="N285" s="11">
        <f>VLOOKUP($B285,data!$B$3:$Q$15316,'diff expr 0 vs 3 mites'!N$8,FALSE)</f>
        <v>46.212576200000001</v>
      </c>
      <c r="O285" s="11">
        <f>VLOOKUP($B285,data!$B$3:$Q$15316,'diff expr 0 vs 3 mites'!O$8,FALSE)</f>
        <v>74.460645439999993</v>
      </c>
      <c r="P285" s="11">
        <f>VLOOKUP($B285,data!$B$3:$Q$15316,'diff expr 0 vs 3 mites'!P$8,FALSE)</f>
        <v>19.98985957</v>
      </c>
      <c r="R285" s="27" t="s">
        <v>27749</v>
      </c>
      <c r="T285" s="2">
        <f t="shared" si="173"/>
        <v>4</v>
      </c>
      <c r="U285" s="2">
        <f t="shared" si="174"/>
        <v>3</v>
      </c>
      <c r="V285" s="2">
        <f t="shared" si="175"/>
        <v>2</v>
      </c>
      <c r="W285" s="2">
        <f t="shared" si="176"/>
        <v>1</v>
      </c>
      <c r="X285" s="2">
        <f t="shared" si="177"/>
        <v>6</v>
      </c>
      <c r="Y285" s="2">
        <f t="shared" si="178"/>
        <v>9</v>
      </c>
      <c r="Z285" s="2">
        <f t="shared" si="179"/>
        <v>7</v>
      </c>
      <c r="AA285" s="2">
        <f t="shared" si="180"/>
        <v>8</v>
      </c>
      <c r="AB285" s="2">
        <f t="shared" si="181"/>
        <v>5</v>
      </c>
      <c r="AC285" s="2"/>
      <c r="AD285" s="2">
        <f t="shared" si="182"/>
        <v>0</v>
      </c>
      <c r="AE285" s="2">
        <f t="shared" si="183"/>
        <v>0</v>
      </c>
      <c r="AF285" s="2">
        <f t="shared" si="184"/>
        <v>0</v>
      </c>
      <c r="AG285" s="2">
        <f t="shared" si="185"/>
        <v>0</v>
      </c>
      <c r="AH285" s="2">
        <f t="shared" si="186"/>
        <v>0</v>
      </c>
      <c r="AI285" s="2">
        <f t="shared" si="187"/>
        <v>0</v>
      </c>
      <c r="AJ285" s="2">
        <f t="shared" si="188"/>
        <v>0</v>
      </c>
      <c r="AK285" s="2">
        <f t="shared" si="189"/>
        <v>0</v>
      </c>
      <c r="AL285" s="2">
        <f t="shared" si="190"/>
        <v>0</v>
      </c>
      <c r="AM285" s="2"/>
      <c r="AN285" s="2">
        <f t="shared" si="191"/>
        <v>4</v>
      </c>
      <c r="AO285" s="2">
        <f t="shared" si="192"/>
        <v>3</v>
      </c>
      <c r="AP285" s="2">
        <f t="shared" si="193"/>
        <v>2</v>
      </c>
      <c r="AQ285" s="2">
        <f t="shared" si="194"/>
        <v>1</v>
      </c>
      <c r="AR285" s="2">
        <f t="shared" si="195"/>
        <v>6</v>
      </c>
      <c r="AS285" s="2">
        <f t="shared" si="196"/>
        <v>9</v>
      </c>
      <c r="AT285" s="2">
        <f t="shared" si="197"/>
        <v>7</v>
      </c>
      <c r="AU285" s="2">
        <f t="shared" si="198"/>
        <v>8</v>
      </c>
      <c r="AV285" s="2">
        <f t="shared" si="199"/>
        <v>5</v>
      </c>
      <c r="AW285" s="2"/>
      <c r="AX285" s="5">
        <f t="shared" si="200"/>
        <v>4</v>
      </c>
      <c r="AY285" s="2">
        <f t="shared" si="201"/>
        <v>5</v>
      </c>
      <c r="AZ285" s="2">
        <f t="shared" si="202"/>
        <v>10</v>
      </c>
      <c r="BA285" s="2">
        <f t="shared" si="206"/>
        <v>35</v>
      </c>
      <c r="BB285" s="2">
        <f t="shared" si="207"/>
        <v>20</v>
      </c>
      <c r="BC285" s="2">
        <f t="shared" si="208"/>
        <v>0</v>
      </c>
      <c r="BD285" s="2">
        <f t="shared" si="209"/>
        <v>0</v>
      </c>
      <c r="BE285" s="19">
        <f t="shared" si="210"/>
        <v>10</v>
      </c>
      <c r="BF285" s="19">
        <f t="shared" si="211"/>
        <v>4.0824829046386304</v>
      </c>
      <c r="BG285" s="31">
        <f t="shared" si="212"/>
        <v>-2.4494897427831779</v>
      </c>
      <c r="BH285" s="32">
        <f t="shared" si="203"/>
        <v>7.1529392177148241E-3</v>
      </c>
      <c r="BI285" s="62">
        <f t="shared" si="213"/>
        <v>2.8169014084507044E-4</v>
      </c>
      <c r="BJ285" s="62" t="str">
        <f t="shared" si="214"/>
        <v/>
      </c>
      <c r="BK285" s="73" t="str">
        <f t="shared" si="215"/>
        <v>sign</v>
      </c>
      <c r="BM285" s="11">
        <f t="shared" si="204"/>
        <v>0.8596598092306682</v>
      </c>
    </row>
    <row r="286" spans="1:65">
      <c r="A286" s="30" t="s">
        <v>994</v>
      </c>
      <c r="B286" s="30" t="s">
        <v>995</v>
      </c>
      <c r="C286" s="30" t="s">
        <v>996</v>
      </c>
      <c r="D286" s="30" t="s">
        <v>997</v>
      </c>
      <c r="E286" s="30" t="s">
        <v>570</v>
      </c>
      <c r="F286" s="11" t="str">
        <f t="shared" si="205"/>
        <v>Immune syst</v>
      </c>
      <c r="H286" s="11">
        <f>VLOOKUP($B286,data!$B$3:$Q$15316,'diff expr 0 vs 3 mites'!H$8,FALSE)</f>
        <v>34.317150740000002</v>
      </c>
      <c r="I286" s="11">
        <f>VLOOKUP($B286,data!$B$3:$Q$15316,'diff expr 0 vs 3 mites'!I$8,FALSE)</f>
        <v>29.964101930000002</v>
      </c>
      <c r="J286" s="11">
        <f>VLOOKUP($B286,data!$B$3:$Q$15316,'diff expr 0 vs 3 mites'!J$8,FALSE)</f>
        <v>36.238542789999997</v>
      </c>
      <c r="K286" s="11">
        <f>VLOOKUP($B286,data!$B$3:$Q$15316,'diff expr 0 vs 3 mites'!K$8,FALSE)</f>
        <v>32.250045620000002</v>
      </c>
      <c r="L286" s="11">
        <f>VLOOKUP($B286,data!$B$3:$Q$15316,'diff expr 0 vs 3 mites'!L$8,FALSE)</f>
        <v>9.0106587789999999</v>
      </c>
      <c r="M286" s="11">
        <f>VLOOKUP($B286,data!$B$3:$Q$15316,'diff expr 0 vs 3 mites'!M$8,FALSE)</f>
        <v>16.684646040000001</v>
      </c>
      <c r="N286" s="11">
        <f>VLOOKUP($B286,data!$B$3:$Q$15316,'diff expr 0 vs 3 mites'!N$8,FALSE)</f>
        <v>11.016251159999999</v>
      </c>
      <c r="O286" s="11">
        <f>VLOOKUP($B286,data!$B$3:$Q$15316,'diff expr 0 vs 3 mites'!O$8,FALSE)</f>
        <v>16.248579889999998</v>
      </c>
      <c r="P286" s="11">
        <f>VLOOKUP($B286,data!$B$3:$Q$15316,'diff expr 0 vs 3 mites'!P$8,FALSE)</f>
        <v>34.727773130000003</v>
      </c>
      <c r="R286" s="27" t="s">
        <v>27749</v>
      </c>
      <c r="T286" s="2">
        <f t="shared" si="173"/>
        <v>7</v>
      </c>
      <c r="U286" s="2">
        <f t="shared" si="174"/>
        <v>5</v>
      </c>
      <c r="V286" s="2">
        <f t="shared" si="175"/>
        <v>9</v>
      </c>
      <c r="W286" s="2">
        <f t="shared" si="176"/>
        <v>6</v>
      </c>
      <c r="X286" s="2">
        <f t="shared" si="177"/>
        <v>1</v>
      </c>
      <c r="Y286" s="2">
        <f t="shared" si="178"/>
        <v>4</v>
      </c>
      <c r="Z286" s="2">
        <f t="shared" si="179"/>
        <v>2</v>
      </c>
      <c r="AA286" s="2">
        <f t="shared" si="180"/>
        <v>3</v>
      </c>
      <c r="AB286" s="2">
        <f t="shared" si="181"/>
        <v>8</v>
      </c>
      <c r="AC286" s="2"/>
      <c r="AD286" s="2">
        <f t="shared" si="182"/>
        <v>0</v>
      </c>
      <c r="AE286" s="2">
        <f t="shared" si="183"/>
        <v>0</v>
      </c>
      <c r="AF286" s="2">
        <f t="shared" si="184"/>
        <v>0</v>
      </c>
      <c r="AG286" s="2">
        <f t="shared" si="185"/>
        <v>0</v>
      </c>
      <c r="AH286" s="2">
        <f t="shared" si="186"/>
        <v>0</v>
      </c>
      <c r="AI286" s="2">
        <f t="shared" si="187"/>
        <v>0</v>
      </c>
      <c r="AJ286" s="2">
        <f t="shared" si="188"/>
        <v>0</v>
      </c>
      <c r="AK286" s="2">
        <f t="shared" si="189"/>
        <v>0</v>
      </c>
      <c r="AL286" s="2">
        <f t="shared" si="190"/>
        <v>0</v>
      </c>
      <c r="AM286" s="2"/>
      <c r="AN286" s="2">
        <f t="shared" si="191"/>
        <v>7</v>
      </c>
      <c r="AO286" s="2">
        <f t="shared" si="192"/>
        <v>5</v>
      </c>
      <c r="AP286" s="2">
        <f t="shared" si="193"/>
        <v>9</v>
      </c>
      <c r="AQ286" s="2">
        <f t="shared" si="194"/>
        <v>6</v>
      </c>
      <c r="AR286" s="2">
        <f t="shared" si="195"/>
        <v>1</v>
      </c>
      <c r="AS286" s="2">
        <f t="shared" si="196"/>
        <v>4</v>
      </c>
      <c r="AT286" s="2">
        <f t="shared" si="197"/>
        <v>2</v>
      </c>
      <c r="AU286" s="2">
        <f t="shared" si="198"/>
        <v>3</v>
      </c>
      <c r="AV286" s="2">
        <f t="shared" si="199"/>
        <v>8</v>
      </c>
      <c r="AW286" s="2"/>
      <c r="AX286" s="5">
        <f t="shared" si="200"/>
        <v>4</v>
      </c>
      <c r="AY286" s="2">
        <f t="shared" si="201"/>
        <v>5</v>
      </c>
      <c r="AZ286" s="2">
        <f t="shared" si="202"/>
        <v>27</v>
      </c>
      <c r="BA286" s="2">
        <f t="shared" si="206"/>
        <v>18</v>
      </c>
      <c r="BB286" s="2">
        <f t="shared" si="207"/>
        <v>3</v>
      </c>
      <c r="BC286" s="2">
        <f t="shared" si="208"/>
        <v>17</v>
      </c>
      <c r="BD286" s="2">
        <f t="shared" si="209"/>
        <v>3</v>
      </c>
      <c r="BE286" s="19">
        <f t="shared" si="210"/>
        <v>10</v>
      </c>
      <c r="BF286" s="19">
        <f t="shared" si="211"/>
        <v>4.0824829046386304</v>
      </c>
      <c r="BG286" s="31">
        <f t="shared" si="212"/>
        <v>-1.7146428199482247</v>
      </c>
      <c r="BH286" s="32">
        <f t="shared" si="203"/>
        <v>4.3205366486849993E-2</v>
      </c>
      <c r="BI286" s="62">
        <f t="shared" si="213"/>
        <v>3.0422535211267605E-2</v>
      </c>
      <c r="BJ286" s="62" t="str">
        <f t="shared" si="214"/>
        <v/>
      </c>
      <c r="BK286" s="73" t="str">
        <f t="shared" si="215"/>
        <v/>
      </c>
      <c r="BM286" s="11">
        <f t="shared" si="204"/>
        <v>-0.27706973439291971</v>
      </c>
    </row>
    <row r="287" spans="1:65">
      <c r="A287" s="30" t="s">
        <v>998</v>
      </c>
      <c r="B287" s="30" t="s">
        <v>999</v>
      </c>
      <c r="C287" s="30" t="s">
        <v>1000</v>
      </c>
      <c r="D287" s="30" t="s">
        <v>1001</v>
      </c>
      <c r="E287" s="30" t="s">
        <v>570</v>
      </c>
      <c r="F287" s="11" t="str">
        <f t="shared" si="205"/>
        <v>Immune syst</v>
      </c>
      <c r="H287" s="11">
        <f>VLOOKUP($B287,data!$B$3:$Q$15316,'diff expr 0 vs 3 mites'!H$8,FALSE)</f>
        <v>707.68381999999997</v>
      </c>
      <c r="I287" s="11">
        <f>VLOOKUP($B287,data!$B$3:$Q$15316,'diff expr 0 vs 3 mites'!I$8,FALSE)</f>
        <v>721.67868039999996</v>
      </c>
      <c r="J287" s="11">
        <f>VLOOKUP($B287,data!$B$3:$Q$15316,'diff expr 0 vs 3 mites'!J$8,FALSE)</f>
        <v>742.22135990000004</v>
      </c>
      <c r="K287" s="11">
        <f>VLOOKUP($B287,data!$B$3:$Q$15316,'diff expr 0 vs 3 mites'!K$8,FALSE)</f>
        <v>741.48675490000005</v>
      </c>
      <c r="L287" s="11">
        <f>VLOOKUP($B287,data!$B$3:$Q$15316,'diff expr 0 vs 3 mites'!L$8,FALSE)</f>
        <v>149.21852860000001</v>
      </c>
      <c r="M287" s="11">
        <f>VLOOKUP($B287,data!$B$3:$Q$15316,'diff expr 0 vs 3 mites'!M$8,FALSE)</f>
        <v>212.43670660000001</v>
      </c>
      <c r="N287" s="11">
        <f>VLOOKUP($B287,data!$B$3:$Q$15316,'diff expr 0 vs 3 mites'!N$8,FALSE)</f>
        <v>65.644624699999994</v>
      </c>
      <c r="O287" s="11">
        <f>VLOOKUP($B287,data!$B$3:$Q$15316,'diff expr 0 vs 3 mites'!O$8,FALSE)</f>
        <v>673.241803</v>
      </c>
      <c r="P287" s="11">
        <f>VLOOKUP($B287,data!$B$3:$Q$15316,'diff expr 0 vs 3 mites'!P$8,FALSE)</f>
        <v>963.56237929999998</v>
      </c>
      <c r="R287" s="27" t="s">
        <v>27749</v>
      </c>
      <c r="T287" s="2">
        <f t="shared" si="173"/>
        <v>5</v>
      </c>
      <c r="U287" s="2">
        <f t="shared" si="174"/>
        <v>6</v>
      </c>
      <c r="V287" s="2">
        <f t="shared" si="175"/>
        <v>8</v>
      </c>
      <c r="W287" s="2">
        <f t="shared" si="176"/>
        <v>7</v>
      </c>
      <c r="X287" s="2">
        <f t="shared" si="177"/>
        <v>2</v>
      </c>
      <c r="Y287" s="2">
        <f t="shared" si="178"/>
        <v>3</v>
      </c>
      <c r="Z287" s="2">
        <f t="shared" si="179"/>
        <v>1</v>
      </c>
      <c r="AA287" s="2">
        <f t="shared" si="180"/>
        <v>4</v>
      </c>
      <c r="AB287" s="2">
        <f t="shared" si="181"/>
        <v>9</v>
      </c>
      <c r="AC287" s="2"/>
      <c r="AD287" s="2">
        <f t="shared" si="182"/>
        <v>0</v>
      </c>
      <c r="AE287" s="2">
        <f t="shared" si="183"/>
        <v>0</v>
      </c>
      <c r="AF287" s="2">
        <f t="shared" si="184"/>
        <v>0</v>
      </c>
      <c r="AG287" s="2">
        <f t="shared" si="185"/>
        <v>0</v>
      </c>
      <c r="AH287" s="2">
        <f t="shared" si="186"/>
        <v>0</v>
      </c>
      <c r="AI287" s="2">
        <f t="shared" si="187"/>
        <v>0</v>
      </c>
      <c r="AJ287" s="2">
        <f t="shared" si="188"/>
        <v>0</v>
      </c>
      <c r="AK287" s="2">
        <f t="shared" si="189"/>
        <v>0</v>
      </c>
      <c r="AL287" s="2">
        <f t="shared" si="190"/>
        <v>0</v>
      </c>
      <c r="AM287" s="2"/>
      <c r="AN287" s="2">
        <f t="shared" si="191"/>
        <v>5</v>
      </c>
      <c r="AO287" s="2">
        <f t="shared" si="192"/>
        <v>6</v>
      </c>
      <c r="AP287" s="2">
        <f t="shared" si="193"/>
        <v>8</v>
      </c>
      <c r="AQ287" s="2">
        <f t="shared" si="194"/>
        <v>7</v>
      </c>
      <c r="AR287" s="2">
        <f t="shared" si="195"/>
        <v>2</v>
      </c>
      <c r="AS287" s="2">
        <f t="shared" si="196"/>
        <v>3</v>
      </c>
      <c r="AT287" s="2">
        <f t="shared" si="197"/>
        <v>1</v>
      </c>
      <c r="AU287" s="2">
        <f t="shared" si="198"/>
        <v>4</v>
      </c>
      <c r="AV287" s="2">
        <f t="shared" si="199"/>
        <v>9</v>
      </c>
      <c r="AW287" s="2"/>
      <c r="AX287" s="5">
        <f t="shared" si="200"/>
        <v>4</v>
      </c>
      <c r="AY287" s="2">
        <f t="shared" si="201"/>
        <v>5</v>
      </c>
      <c r="AZ287" s="2">
        <f t="shared" si="202"/>
        <v>26</v>
      </c>
      <c r="BA287" s="2">
        <f t="shared" si="206"/>
        <v>19</v>
      </c>
      <c r="BB287" s="2">
        <f t="shared" si="207"/>
        <v>4</v>
      </c>
      <c r="BC287" s="2">
        <f t="shared" si="208"/>
        <v>16</v>
      </c>
      <c r="BD287" s="2">
        <f t="shared" si="209"/>
        <v>4</v>
      </c>
      <c r="BE287" s="19">
        <f t="shared" si="210"/>
        <v>10</v>
      </c>
      <c r="BF287" s="19">
        <f t="shared" si="211"/>
        <v>4.0824829046386304</v>
      </c>
      <c r="BG287" s="31">
        <f t="shared" si="212"/>
        <v>-1.4696938456699067</v>
      </c>
      <c r="BH287" s="32">
        <f t="shared" si="203"/>
        <v>7.0822345147568383E-2</v>
      </c>
      <c r="BI287" s="62">
        <f t="shared" si="213"/>
        <v>3.8873239436619716E-2</v>
      </c>
      <c r="BJ287" s="62" t="str">
        <f t="shared" si="214"/>
        <v/>
      </c>
      <c r="BK287" s="73" t="str">
        <f t="shared" si="215"/>
        <v/>
      </c>
      <c r="BM287" s="11">
        <f t="shared" si="204"/>
        <v>-0.2465294410764545</v>
      </c>
    </row>
    <row r="288" spans="1:65">
      <c r="A288" s="30" t="s">
        <v>1002</v>
      </c>
      <c r="B288" s="30" t="s">
        <v>1003</v>
      </c>
      <c r="C288" s="30" t="s">
        <v>1004</v>
      </c>
      <c r="D288" s="30" t="s">
        <v>1005</v>
      </c>
      <c r="E288" s="30" t="s">
        <v>570</v>
      </c>
      <c r="F288" s="11" t="str">
        <f t="shared" si="205"/>
        <v>Immune syst</v>
      </c>
      <c r="H288" s="11">
        <f>VLOOKUP($B288,data!$B$3:$Q$15316,'diff expr 0 vs 3 mites'!H$8,FALSE)</f>
        <v>0.78567631599999999</v>
      </c>
      <c r="I288" s="11">
        <f>VLOOKUP($B288,data!$B$3:$Q$15316,'diff expr 0 vs 3 mites'!I$8,FALSE)</f>
        <v>0.33538518299999998</v>
      </c>
      <c r="J288" s="11">
        <f>VLOOKUP($B288,data!$B$3:$Q$15316,'diff expr 0 vs 3 mites'!J$8,FALSE)</f>
        <v>5.3639180000000002E-2</v>
      </c>
      <c r="K288" s="11">
        <f>VLOOKUP($B288,data!$B$3:$Q$15316,'diff expr 0 vs 3 mites'!K$8,FALSE)</f>
        <v>0.47632687299999998</v>
      </c>
      <c r="L288" s="11">
        <f>VLOOKUP($B288,data!$B$3:$Q$15316,'diff expr 0 vs 3 mites'!L$8,FALSE)</f>
        <v>6.8077394059999996</v>
      </c>
      <c r="M288" s="11">
        <f>VLOOKUP($B288,data!$B$3:$Q$15316,'diff expr 0 vs 3 mites'!M$8,FALSE)</f>
        <v>0.194305908</v>
      </c>
      <c r="N288" s="11">
        <f>VLOOKUP($B288,data!$B$3:$Q$15316,'diff expr 0 vs 3 mites'!N$8,FALSE)</f>
        <v>7.4190090949999998</v>
      </c>
      <c r="O288" s="11">
        <f>VLOOKUP($B288,data!$B$3:$Q$15316,'diff expr 0 vs 3 mites'!O$8,FALSE)</f>
        <v>0.29560705700000001</v>
      </c>
      <c r="P288" s="11">
        <f>VLOOKUP($B288,data!$B$3:$Q$15316,'diff expr 0 vs 3 mites'!P$8,FALSE)</f>
        <v>1.3544459069999999</v>
      </c>
      <c r="R288" s="27" t="s">
        <v>27749</v>
      </c>
      <c r="T288" s="2">
        <f t="shared" si="173"/>
        <v>6</v>
      </c>
      <c r="U288" s="2">
        <f t="shared" si="174"/>
        <v>4</v>
      </c>
      <c r="V288" s="2">
        <f t="shared" si="175"/>
        <v>1</v>
      </c>
      <c r="W288" s="2">
        <f t="shared" si="176"/>
        <v>5</v>
      </c>
      <c r="X288" s="2">
        <f t="shared" si="177"/>
        <v>8</v>
      </c>
      <c r="Y288" s="2">
        <f t="shared" si="178"/>
        <v>2</v>
      </c>
      <c r="Z288" s="2">
        <f t="shared" si="179"/>
        <v>9</v>
      </c>
      <c r="AA288" s="2">
        <f t="shared" si="180"/>
        <v>3</v>
      </c>
      <c r="AB288" s="2">
        <f t="shared" si="181"/>
        <v>7</v>
      </c>
      <c r="AC288" s="2"/>
      <c r="AD288" s="2">
        <f t="shared" si="182"/>
        <v>0</v>
      </c>
      <c r="AE288" s="2">
        <f t="shared" si="183"/>
        <v>0</v>
      </c>
      <c r="AF288" s="2">
        <f t="shared" si="184"/>
        <v>0</v>
      </c>
      <c r="AG288" s="2">
        <f t="shared" si="185"/>
        <v>0</v>
      </c>
      <c r="AH288" s="2">
        <f t="shared" si="186"/>
        <v>0</v>
      </c>
      <c r="AI288" s="2">
        <f t="shared" si="187"/>
        <v>0</v>
      </c>
      <c r="AJ288" s="2">
        <f t="shared" si="188"/>
        <v>0</v>
      </c>
      <c r="AK288" s="2">
        <f t="shared" si="189"/>
        <v>0</v>
      </c>
      <c r="AL288" s="2">
        <f t="shared" si="190"/>
        <v>0</v>
      </c>
      <c r="AM288" s="2"/>
      <c r="AN288" s="2">
        <f t="shared" si="191"/>
        <v>6</v>
      </c>
      <c r="AO288" s="2">
        <f t="shared" si="192"/>
        <v>4</v>
      </c>
      <c r="AP288" s="2">
        <f t="shared" si="193"/>
        <v>1</v>
      </c>
      <c r="AQ288" s="2">
        <f t="shared" si="194"/>
        <v>5</v>
      </c>
      <c r="AR288" s="2">
        <f t="shared" si="195"/>
        <v>8</v>
      </c>
      <c r="AS288" s="2">
        <f t="shared" si="196"/>
        <v>2</v>
      </c>
      <c r="AT288" s="2">
        <f t="shared" si="197"/>
        <v>9</v>
      </c>
      <c r="AU288" s="2">
        <f t="shared" si="198"/>
        <v>3</v>
      </c>
      <c r="AV288" s="2">
        <f t="shared" si="199"/>
        <v>7</v>
      </c>
      <c r="AW288" s="2"/>
      <c r="AX288" s="5">
        <f t="shared" si="200"/>
        <v>4</v>
      </c>
      <c r="AY288" s="2">
        <f t="shared" si="201"/>
        <v>5</v>
      </c>
      <c r="AZ288" s="2">
        <f t="shared" si="202"/>
        <v>16</v>
      </c>
      <c r="BA288" s="2">
        <f t="shared" si="206"/>
        <v>29</v>
      </c>
      <c r="BB288" s="2">
        <f t="shared" si="207"/>
        <v>14</v>
      </c>
      <c r="BC288" s="2">
        <f t="shared" si="208"/>
        <v>6</v>
      </c>
      <c r="BD288" s="2">
        <f t="shared" si="209"/>
        <v>6</v>
      </c>
      <c r="BE288" s="19">
        <f t="shared" si="210"/>
        <v>10</v>
      </c>
      <c r="BF288" s="19">
        <f t="shared" si="211"/>
        <v>4.0824829046386304</v>
      </c>
      <c r="BG288" s="31">
        <f t="shared" si="212"/>
        <v>-0.9797958971132712</v>
      </c>
      <c r="BH288" s="32">
        <f t="shared" si="203"/>
        <v>0.16359343889515282</v>
      </c>
      <c r="BI288" s="62">
        <f t="shared" si="213"/>
        <v>5.9718309859154932E-2</v>
      </c>
      <c r="BJ288" s="62" t="str">
        <f t="shared" si="214"/>
        <v/>
      </c>
      <c r="BK288" s="73" t="str">
        <f t="shared" si="215"/>
        <v/>
      </c>
      <c r="BM288" s="11">
        <f t="shared" si="204"/>
        <v>0.89138146892969505</v>
      </c>
    </row>
    <row r="289" spans="1:65">
      <c r="A289" s="30" t="s">
        <v>1006</v>
      </c>
      <c r="B289" s="30" t="s">
        <v>1007</v>
      </c>
      <c r="C289" s="30" t="s">
        <v>599</v>
      </c>
      <c r="D289" s="30" t="s">
        <v>600</v>
      </c>
      <c r="E289" s="30" t="s">
        <v>570</v>
      </c>
      <c r="F289" s="11" t="str">
        <f t="shared" si="205"/>
        <v>Immune syst</v>
      </c>
      <c r="H289" s="11">
        <f>VLOOKUP($B289,data!$B$3:$Q$15316,'diff expr 0 vs 3 mites'!H$8,FALSE)</f>
        <v>2.9555479099999999</v>
      </c>
      <c r="I289" s="11">
        <f>VLOOKUP($B289,data!$B$3:$Q$15316,'diff expr 0 vs 3 mites'!I$8,FALSE)</f>
        <v>1.251612194</v>
      </c>
      <c r="J289" s="11">
        <f>VLOOKUP($B289,data!$B$3:$Q$15316,'diff expr 0 vs 3 mites'!J$8,FALSE)</f>
        <v>1.1721539190000001</v>
      </c>
      <c r="K289" s="11">
        <f>VLOOKUP($B289,data!$B$3:$Q$15316,'diff expr 0 vs 3 mites'!K$8,FALSE)</f>
        <v>1.3403900150000001</v>
      </c>
      <c r="L289" s="11">
        <f>VLOOKUP($B289,data!$B$3:$Q$15316,'diff expr 0 vs 3 mites'!L$8,FALSE)</f>
        <v>4.6562316189999997</v>
      </c>
      <c r="M289" s="11">
        <f>VLOOKUP($B289,data!$B$3:$Q$15316,'diff expr 0 vs 3 mites'!M$8,FALSE)</f>
        <v>1.1362758420000001</v>
      </c>
      <c r="N289" s="11">
        <f>VLOOKUP($B289,data!$B$3:$Q$15316,'diff expr 0 vs 3 mites'!N$8,FALSE)</f>
        <v>5.6414460460000004</v>
      </c>
      <c r="O289" s="11">
        <f>VLOOKUP($B289,data!$B$3:$Q$15316,'diff expr 0 vs 3 mites'!O$8,FALSE)</f>
        <v>0.92802384599999999</v>
      </c>
      <c r="P289" s="11">
        <f>VLOOKUP($B289,data!$B$3:$Q$15316,'diff expr 0 vs 3 mites'!P$8,FALSE)</f>
        <v>1.7508749210000001</v>
      </c>
      <c r="R289" s="27" t="s">
        <v>27749</v>
      </c>
      <c r="T289" s="2">
        <f t="shared" si="173"/>
        <v>7</v>
      </c>
      <c r="U289" s="2">
        <f t="shared" si="174"/>
        <v>4</v>
      </c>
      <c r="V289" s="2">
        <f t="shared" si="175"/>
        <v>3</v>
      </c>
      <c r="W289" s="2">
        <f t="shared" si="176"/>
        <v>5</v>
      </c>
      <c r="X289" s="2">
        <f t="shared" si="177"/>
        <v>8</v>
      </c>
      <c r="Y289" s="2">
        <f t="shared" si="178"/>
        <v>2</v>
      </c>
      <c r="Z289" s="2">
        <f t="shared" si="179"/>
        <v>9</v>
      </c>
      <c r="AA289" s="2">
        <f t="shared" si="180"/>
        <v>1</v>
      </c>
      <c r="AB289" s="2">
        <f t="shared" si="181"/>
        <v>6</v>
      </c>
      <c r="AC289" s="2"/>
      <c r="AD289" s="2">
        <f t="shared" si="182"/>
        <v>0</v>
      </c>
      <c r="AE289" s="2">
        <f t="shared" si="183"/>
        <v>0</v>
      </c>
      <c r="AF289" s="2">
        <f t="shared" si="184"/>
        <v>0</v>
      </c>
      <c r="AG289" s="2">
        <f t="shared" si="185"/>
        <v>0</v>
      </c>
      <c r="AH289" s="2">
        <f t="shared" si="186"/>
        <v>0</v>
      </c>
      <c r="AI289" s="2">
        <f t="shared" si="187"/>
        <v>0</v>
      </c>
      <c r="AJ289" s="2">
        <f t="shared" si="188"/>
        <v>0</v>
      </c>
      <c r="AK289" s="2">
        <f t="shared" si="189"/>
        <v>0</v>
      </c>
      <c r="AL289" s="2">
        <f t="shared" si="190"/>
        <v>0</v>
      </c>
      <c r="AM289" s="2"/>
      <c r="AN289" s="2">
        <f t="shared" si="191"/>
        <v>7</v>
      </c>
      <c r="AO289" s="2">
        <f t="shared" si="192"/>
        <v>4</v>
      </c>
      <c r="AP289" s="2">
        <f t="shared" si="193"/>
        <v>3</v>
      </c>
      <c r="AQ289" s="2">
        <f t="shared" si="194"/>
        <v>5</v>
      </c>
      <c r="AR289" s="2">
        <f t="shared" si="195"/>
        <v>8</v>
      </c>
      <c r="AS289" s="2">
        <f t="shared" si="196"/>
        <v>2</v>
      </c>
      <c r="AT289" s="2">
        <f t="shared" si="197"/>
        <v>9</v>
      </c>
      <c r="AU289" s="2">
        <f t="shared" si="198"/>
        <v>1</v>
      </c>
      <c r="AV289" s="2">
        <f t="shared" si="199"/>
        <v>6</v>
      </c>
      <c r="AW289" s="2"/>
      <c r="AX289" s="5">
        <f t="shared" si="200"/>
        <v>4</v>
      </c>
      <c r="AY289" s="2">
        <f t="shared" si="201"/>
        <v>5</v>
      </c>
      <c r="AZ289" s="2">
        <f t="shared" si="202"/>
        <v>19</v>
      </c>
      <c r="BA289" s="2">
        <f t="shared" si="206"/>
        <v>26</v>
      </c>
      <c r="BB289" s="2">
        <f t="shared" si="207"/>
        <v>11</v>
      </c>
      <c r="BC289" s="2">
        <f t="shared" si="208"/>
        <v>9</v>
      </c>
      <c r="BD289" s="2">
        <f t="shared" si="209"/>
        <v>9</v>
      </c>
      <c r="BE289" s="19">
        <f t="shared" si="210"/>
        <v>10</v>
      </c>
      <c r="BF289" s="19">
        <f t="shared" si="211"/>
        <v>4.0824829046386304</v>
      </c>
      <c r="BG289" s="31">
        <f t="shared" si="212"/>
        <v>-0.2449489742783178</v>
      </c>
      <c r="BH289" s="32">
        <f t="shared" si="203"/>
        <v>0.40324797025367004</v>
      </c>
      <c r="BI289" s="62">
        <f t="shared" si="213"/>
        <v>8.873239436619719E-2</v>
      </c>
      <c r="BJ289" s="62" t="str">
        <f t="shared" si="214"/>
        <v/>
      </c>
      <c r="BK289" s="73" t="str">
        <f t="shared" si="215"/>
        <v/>
      </c>
      <c r="BM289" s="11">
        <f t="shared" si="204"/>
        <v>0.22535463712950071</v>
      </c>
    </row>
    <row r="290" spans="1:65">
      <c r="A290" s="30" t="s">
        <v>1008</v>
      </c>
      <c r="B290" s="30" t="s">
        <v>1009</v>
      </c>
      <c r="C290" s="30" t="s">
        <v>1010</v>
      </c>
      <c r="D290" s="30" t="s">
        <v>1011</v>
      </c>
      <c r="E290" s="30" t="s">
        <v>570</v>
      </c>
      <c r="F290" s="11" t="str">
        <f t="shared" si="205"/>
        <v>Immune syst</v>
      </c>
      <c r="H290" s="11">
        <f>VLOOKUP($B290,data!$B$3:$Q$15316,'diff expr 0 vs 3 mites'!H$8,FALSE)</f>
        <v>56.099213630000001</v>
      </c>
      <c r="I290" s="11">
        <f>VLOOKUP($B290,data!$B$3:$Q$15316,'diff expr 0 vs 3 mites'!I$8,FALSE)</f>
        <v>58.768000749999999</v>
      </c>
      <c r="J290" s="11">
        <f>VLOOKUP($B290,data!$B$3:$Q$15316,'diff expr 0 vs 3 mites'!J$8,FALSE)</f>
        <v>59.865548250000003</v>
      </c>
      <c r="K290" s="11">
        <f>VLOOKUP($B290,data!$B$3:$Q$15316,'diff expr 0 vs 3 mites'!K$8,FALSE)</f>
        <v>53.976032420000003</v>
      </c>
      <c r="L290" s="11">
        <f>VLOOKUP($B290,data!$B$3:$Q$15316,'diff expr 0 vs 3 mites'!L$8,FALSE)</f>
        <v>11.70359399</v>
      </c>
      <c r="M290" s="11">
        <f>VLOOKUP($B290,data!$B$3:$Q$15316,'diff expr 0 vs 3 mites'!M$8,FALSE)</f>
        <v>58.12347595</v>
      </c>
      <c r="N290" s="11">
        <f>VLOOKUP($B290,data!$B$3:$Q$15316,'diff expr 0 vs 3 mites'!N$8,FALSE)</f>
        <v>23.40819359</v>
      </c>
      <c r="O290" s="11">
        <f>VLOOKUP($B290,data!$B$3:$Q$15316,'diff expr 0 vs 3 mites'!O$8,FALSE)</f>
        <v>81.473960109999993</v>
      </c>
      <c r="P290" s="11">
        <f>VLOOKUP($B290,data!$B$3:$Q$15316,'diff expr 0 vs 3 mites'!P$8,FALSE)</f>
        <v>39.957220759999998</v>
      </c>
      <c r="R290" s="27" t="s">
        <v>27749</v>
      </c>
      <c r="T290" s="2">
        <f t="shared" si="173"/>
        <v>5</v>
      </c>
      <c r="U290" s="2">
        <f t="shared" si="174"/>
        <v>7</v>
      </c>
      <c r="V290" s="2">
        <f t="shared" si="175"/>
        <v>8</v>
      </c>
      <c r="W290" s="2">
        <f t="shared" si="176"/>
        <v>4</v>
      </c>
      <c r="X290" s="2">
        <f t="shared" si="177"/>
        <v>1</v>
      </c>
      <c r="Y290" s="2">
        <f t="shared" si="178"/>
        <v>6</v>
      </c>
      <c r="Z290" s="2">
        <f t="shared" si="179"/>
        <v>2</v>
      </c>
      <c r="AA290" s="2">
        <f t="shared" si="180"/>
        <v>9</v>
      </c>
      <c r="AB290" s="2">
        <f t="shared" si="181"/>
        <v>3</v>
      </c>
      <c r="AC290" s="2"/>
      <c r="AD290" s="2">
        <f t="shared" si="182"/>
        <v>0</v>
      </c>
      <c r="AE290" s="2">
        <f t="shared" si="183"/>
        <v>0</v>
      </c>
      <c r="AF290" s="2">
        <f t="shared" si="184"/>
        <v>0</v>
      </c>
      <c r="AG290" s="2">
        <f t="shared" si="185"/>
        <v>0</v>
      </c>
      <c r="AH290" s="2">
        <f t="shared" si="186"/>
        <v>0</v>
      </c>
      <c r="AI290" s="2">
        <f t="shared" si="187"/>
        <v>0</v>
      </c>
      <c r="AJ290" s="2">
        <f t="shared" si="188"/>
        <v>0</v>
      </c>
      <c r="AK290" s="2">
        <f t="shared" si="189"/>
        <v>0</v>
      </c>
      <c r="AL290" s="2">
        <f t="shared" si="190"/>
        <v>0</v>
      </c>
      <c r="AM290" s="2"/>
      <c r="AN290" s="2">
        <f t="shared" si="191"/>
        <v>5</v>
      </c>
      <c r="AO290" s="2">
        <f t="shared" si="192"/>
        <v>7</v>
      </c>
      <c r="AP290" s="2">
        <f t="shared" si="193"/>
        <v>8</v>
      </c>
      <c r="AQ290" s="2">
        <f t="shared" si="194"/>
        <v>4</v>
      </c>
      <c r="AR290" s="2">
        <f t="shared" si="195"/>
        <v>1</v>
      </c>
      <c r="AS290" s="2">
        <f t="shared" si="196"/>
        <v>6</v>
      </c>
      <c r="AT290" s="2">
        <f t="shared" si="197"/>
        <v>2</v>
      </c>
      <c r="AU290" s="2">
        <f t="shared" si="198"/>
        <v>9</v>
      </c>
      <c r="AV290" s="2">
        <f t="shared" si="199"/>
        <v>3</v>
      </c>
      <c r="AW290" s="2"/>
      <c r="AX290" s="5">
        <f t="shared" si="200"/>
        <v>4</v>
      </c>
      <c r="AY290" s="2">
        <f t="shared" si="201"/>
        <v>5</v>
      </c>
      <c r="AZ290" s="2">
        <f t="shared" si="202"/>
        <v>24</v>
      </c>
      <c r="BA290" s="2">
        <f t="shared" si="206"/>
        <v>21</v>
      </c>
      <c r="BB290" s="2">
        <f t="shared" si="207"/>
        <v>6</v>
      </c>
      <c r="BC290" s="2">
        <f t="shared" si="208"/>
        <v>14</v>
      </c>
      <c r="BD290" s="2">
        <f t="shared" si="209"/>
        <v>6</v>
      </c>
      <c r="BE290" s="19">
        <f t="shared" si="210"/>
        <v>10</v>
      </c>
      <c r="BF290" s="19">
        <f t="shared" si="211"/>
        <v>4.0824829046386304</v>
      </c>
      <c r="BG290" s="31">
        <f t="shared" si="212"/>
        <v>-0.9797958971132712</v>
      </c>
      <c r="BH290" s="32">
        <f t="shared" si="203"/>
        <v>0.16359343889515282</v>
      </c>
      <c r="BI290" s="62">
        <f t="shared" si="213"/>
        <v>5.9718309859154932E-2</v>
      </c>
      <c r="BJ290" s="62" t="str">
        <f t="shared" si="214"/>
        <v/>
      </c>
      <c r="BK290" s="73" t="str">
        <f t="shared" si="215"/>
        <v/>
      </c>
      <c r="BM290" s="11">
        <f t="shared" si="204"/>
        <v>-0.12442871586162665</v>
      </c>
    </row>
    <row r="291" spans="1:65">
      <c r="A291" s="30" t="s">
        <v>1012</v>
      </c>
      <c r="B291" s="30" t="s">
        <v>1013</v>
      </c>
      <c r="C291" s="30" t="s">
        <v>1014</v>
      </c>
      <c r="D291" s="30" t="s">
        <v>1015</v>
      </c>
      <c r="E291" s="30" t="s">
        <v>570</v>
      </c>
      <c r="F291" s="11" t="str">
        <f t="shared" si="205"/>
        <v>Immune syst</v>
      </c>
      <c r="H291" s="11">
        <f>VLOOKUP($B291,data!$B$3:$Q$15316,'diff expr 0 vs 3 mites'!H$8,FALSE)</f>
        <v>449.82865249999998</v>
      </c>
      <c r="I291" s="11">
        <f>VLOOKUP($B291,data!$B$3:$Q$15316,'diff expr 0 vs 3 mites'!I$8,FALSE)</f>
        <v>404.1397796</v>
      </c>
      <c r="J291" s="11">
        <f>VLOOKUP($B291,data!$B$3:$Q$15316,'diff expr 0 vs 3 mites'!J$8,FALSE)</f>
        <v>530.89687500000002</v>
      </c>
      <c r="K291" s="11">
        <f>VLOOKUP($B291,data!$B$3:$Q$15316,'diff expr 0 vs 3 mites'!K$8,FALSE)</f>
        <v>427.47320380000002</v>
      </c>
      <c r="L291" s="11">
        <f>VLOOKUP($B291,data!$B$3:$Q$15316,'diff expr 0 vs 3 mites'!L$8,FALSE)</f>
        <v>89.911920570000007</v>
      </c>
      <c r="M291" s="11">
        <f>VLOOKUP($B291,data!$B$3:$Q$15316,'diff expr 0 vs 3 mites'!M$8,FALSE)</f>
        <v>121.5444061</v>
      </c>
      <c r="N291" s="11">
        <f>VLOOKUP($B291,data!$B$3:$Q$15316,'diff expr 0 vs 3 mites'!N$8,FALSE)</f>
        <v>43.228741980000002</v>
      </c>
      <c r="O291" s="11">
        <f>VLOOKUP($B291,data!$B$3:$Q$15316,'diff expr 0 vs 3 mites'!O$8,FALSE)</f>
        <v>240.2238175</v>
      </c>
      <c r="P291" s="11">
        <f>VLOOKUP($B291,data!$B$3:$Q$15316,'diff expr 0 vs 3 mites'!P$8,FALSE)</f>
        <v>315.5546597</v>
      </c>
      <c r="R291" s="27" t="s">
        <v>27749</v>
      </c>
      <c r="T291" s="2">
        <f t="shared" si="173"/>
        <v>8</v>
      </c>
      <c r="U291" s="2">
        <f t="shared" si="174"/>
        <v>6</v>
      </c>
      <c r="V291" s="2">
        <f t="shared" si="175"/>
        <v>9</v>
      </c>
      <c r="W291" s="2">
        <f t="shared" si="176"/>
        <v>7</v>
      </c>
      <c r="X291" s="2">
        <f t="shared" si="177"/>
        <v>2</v>
      </c>
      <c r="Y291" s="2">
        <f t="shared" si="178"/>
        <v>3</v>
      </c>
      <c r="Z291" s="2">
        <f t="shared" si="179"/>
        <v>1</v>
      </c>
      <c r="AA291" s="2">
        <f t="shared" si="180"/>
        <v>4</v>
      </c>
      <c r="AB291" s="2">
        <f t="shared" si="181"/>
        <v>5</v>
      </c>
      <c r="AC291" s="2"/>
      <c r="AD291" s="2">
        <f t="shared" si="182"/>
        <v>0</v>
      </c>
      <c r="AE291" s="2">
        <f t="shared" si="183"/>
        <v>0</v>
      </c>
      <c r="AF291" s="2">
        <f t="shared" si="184"/>
        <v>0</v>
      </c>
      <c r="AG291" s="2">
        <f t="shared" si="185"/>
        <v>0</v>
      </c>
      <c r="AH291" s="2">
        <f t="shared" si="186"/>
        <v>0</v>
      </c>
      <c r="AI291" s="2">
        <f t="shared" si="187"/>
        <v>0</v>
      </c>
      <c r="AJ291" s="2">
        <f t="shared" si="188"/>
        <v>0</v>
      </c>
      <c r="AK291" s="2">
        <f t="shared" si="189"/>
        <v>0</v>
      </c>
      <c r="AL291" s="2">
        <f t="shared" si="190"/>
        <v>0</v>
      </c>
      <c r="AM291" s="2"/>
      <c r="AN291" s="2">
        <f t="shared" si="191"/>
        <v>8</v>
      </c>
      <c r="AO291" s="2">
        <f t="shared" si="192"/>
        <v>6</v>
      </c>
      <c r="AP291" s="2">
        <f t="shared" si="193"/>
        <v>9</v>
      </c>
      <c r="AQ291" s="2">
        <f t="shared" si="194"/>
        <v>7</v>
      </c>
      <c r="AR291" s="2">
        <f t="shared" si="195"/>
        <v>2</v>
      </c>
      <c r="AS291" s="2">
        <f t="shared" si="196"/>
        <v>3</v>
      </c>
      <c r="AT291" s="2">
        <f t="shared" si="197"/>
        <v>1</v>
      </c>
      <c r="AU291" s="2">
        <f t="shared" si="198"/>
        <v>4</v>
      </c>
      <c r="AV291" s="2">
        <f t="shared" si="199"/>
        <v>5</v>
      </c>
      <c r="AW291" s="2"/>
      <c r="AX291" s="5">
        <f t="shared" si="200"/>
        <v>4</v>
      </c>
      <c r="AY291" s="2">
        <f t="shared" si="201"/>
        <v>5</v>
      </c>
      <c r="AZ291" s="2">
        <f t="shared" si="202"/>
        <v>30</v>
      </c>
      <c r="BA291" s="2">
        <f t="shared" si="206"/>
        <v>15</v>
      </c>
      <c r="BB291" s="2">
        <f t="shared" si="207"/>
        <v>0</v>
      </c>
      <c r="BC291" s="2">
        <f t="shared" si="208"/>
        <v>20</v>
      </c>
      <c r="BD291" s="2">
        <f t="shared" si="209"/>
        <v>0</v>
      </c>
      <c r="BE291" s="19">
        <f t="shared" si="210"/>
        <v>10</v>
      </c>
      <c r="BF291" s="19">
        <f t="shared" si="211"/>
        <v>4.0824829046386304</v>
      </c>
      <c r="BG291" s="31">
        <f t="shared" si="212"/>
        <v>-2.4494897427831779</v>
      </c>
      <c r="BH291" s="32">
        <f t="shared" si="203"/>
        <v>7.1529392177148241E-3</v>
      </c>
      <c r="BI291" s="62">
        <f t="shared" si="213"/>
        <v>2.8169014084507044E-4</v>
      </c>
      <c r="BJ291" s="62" t="str">
        <f t="shared" si="214"/>
        <v/>
      </c>
      <c r="BK291" s="73" t="str">
        <f t="shared" si="215"/>
        <v>sign</v>
      </c>
      <c r="BM291" s="11">
        <f t="shared" si="204"/>
        <v>-0.44641584667691508</v>
      </c>
    </row>
    <row r="292" spans="1:65">
      <c r="A292" s="30" t="s">
        <v>1016</v>
      </c>
      <c r="B292" s="30" t="s">
        <v>1017</v>
      </c>
      <c r="C292" s="30" t="s">
        <v>1018</v>
      </c>
      <c r="D292" s="30" t="s">
        <v>1019</v>
      </c>
      <c r="E292" s="30" t="s">
        <v>570</v>
      </c>
      <c r="F292" s="11" t="str">
        <f t="shared" si="205"/>
        <v>Immune syst</v>
      </c>
      <c r="H292" s="11">
        <f>VLOOKUP($B292,data!$B$3:$Q$15316,'diff expr 0 vs 3 mites'!H$8,FALSE)</f>
        <v>5.1932436400000004</v>
      </c>
      <c r="I292" s="11">
        <f>VLOOKUP($B292,data!$B$3:$Q$15316,'diff expr 0 vs 3 mites'!I$8,FALSE)</f>
        <v>4.5307143139999999</v>
      </c>
      <c r="J292" s="11">
        <f>VLOOKUP($B292,data!$B$3:$Q$15316,'diff expr 0 vs 3 mites'!J$8,FALSE)</f>
        <v>5.9032530850000002</v>
      </c>
      <c r="K292" s="11">
        <f>VLOOKUP($B292,data!$B$3:$Q$15316,'diff expr 0 vs 3 mites'!K$8,FALSE)</f>
        <v>7.9611415560000003</v>
      </c>
      <c r="L292" s="11">
        <f>VLOOKUP($B292,data!$B$3:$Q$15316,'diff expr 0 vs 3 mites'!L$8,FALSE)</f>
        <v>27.749070029999999</v>
      </c>
      <c r="M292" s="11">
        <f>VLOOKUP($B292,data!$B$3:$Q$15316,'diff expr 0 vs 3 mites'!M$8,FALSE)</f>
        <v>7.1281039640000001</v>
      </c>
      <c r="N292" s="11">
        <f>VLOOKUP($B292,data!$B$3:$Q$15316,'diff expr 0 vs 3 mites'!N$8,FALSE)</f>
        <v>108.6067953</v>
      </c>
      <c r="O292" s="11">
        <f>VLOOKUP($B292,data!$B$3:$Q$15316,'diff expr 0 vs 3 mites'!O$8,FALSE)</f>
        <v>9.0857919240000005</v>
      </c>
      <c r="P292" s="11">
        <f>VLOOKUP($B292,data!$B$3:$Q$15316,'diff expr 0 vs 3 mites'!P$8,FALSE)</f>
        <v>12.0862193</v>
      </c>
      <c r="R292" s="27" t="s">
        <v>27749</v>
      </c>
      <c r="T292" s="2">
        <f t="shared" si="173"/>
        <v>2</v>
      </c>
      <c r="U292" s="2">
        <f t="shared" si="174"/>
        <v>1</v>
      </c>
      <c r="V292" s="2">
        <f t="shared" si="175"/>
        <v>3</v>
      </c>
      <c r="W292" s="2">
        <f t="shared" si="176"/>
        <v>5</v>
      </c>
      <c r="X292" s="2">
        <f t="shared" si="177"/>
        <v>8</v>
      </c>
      <c r="Y292" s="2">
        <f t="shared" si="178"/>
        <v>4</v>
      </c>
      <c r="Z292" s="2">
        <f t="shared" si="179"/>
        <v>9</v>
      </c>
      <c r="AA292" s="2">
        <f t="shared" si="180"/>
        <v>6</v>
      </c>
      <c r="AB292" s="2">
        <f t="shared" si="181"/>
        <v>7</v>
      </c>
      <c r="AC292" s="2"/>
      <c r="AD292" s="2">
        <f t="shared" si="182"/>
        <v>0</v>
      </c>
      <c r="AE292" s="2">
        <f t="shared" si="183"/>
        <v>0</v>
      </c>
      <c r="AF292" s="2">
        <f t="shared" si="184"/>
        <v>0</v>
      </c>
      <c r="AG292" s="2">
        <f t="shared" si="185"/>
        <v>0</v>
      </c>
      <c r="AH292" s="2">
        <f t="shared" si="186"/>
        <v>0</v>
      </c>
      <c r="AI292" s="2">
        <f t="shared" si="187"/>
        <v>0</v>
      </c>
      <c r="AJ292" s="2">
        <f t="shared" si="188"/>
        <v>0</v>
      </c>
      <c r="AK292" s="2">
        <f t="shared" si="189"/>
        <v>0</v>
      </c>
      <c r="AL292" s="2">
        <f t="shared" si="190"/>
        <v>0</v>
      </c>
      <c r="AM292" s="2"/>
      <c r="AN292" s="2">
        <f t="shared" si="191"/>
        <v>2</v>
      </c>
      <c r="AO292" s="2">
        <f t="shared" si="192"/>
        <v>1</v>
      </c>
      <c r="AP292" s="2">
        <f t="shared" si="193"/>
        <v>3</v>
      </c>
      <c r="AQ292" s="2">
        <f t="shared" si="194"/>
        <v>5</v>
      </c>
      <c r="AR292" s="2">
        <f t="shared" si="195"/>
        <v>8</v>
      </c>
      <c r="AS292" s="2">
        <f t="shared" si="196"/>
        <v>4</v>
      </c>
      <c r="AT292" s="2">
        <f t="shared" si="197"/>
        <v>9</v>
      </c>
      <c r="AU292" s="2">
        <f t="shared" si="198"/>
        <v>6</v>
      </c>
      <c r="AV292" s="2">
        <f t="shared" si="199"/>
        <v>7</v>
      </c>
      <c r="AW292" s="2"/>
      <c r="AX292" s="5">
        <f t="shared" si="200"/>
        <v>4</v>
      </c>
      <c r="AY292" s="2">
        <f t="shared" si="201"/>
        <v>5</v>
      </c>
      <c r="AZ292" s="2">
        <f t="shared" si="202"/>
        <v>11</v>
      </c>
      <c r="BA292" s="2">
        <f t="shared" si="206"/>
        <v>34</v>
      </c>
      <c r="BB292" s="2">
        <f t="shared" si="207"/>
        <v>19</v>
      </c>
      <c r="BC292" s="2">
        <f t="shared" si="208"/>
        <v>1</v>
      </c>
      <c r="BD292" s="2">
        <f t="shared" si="209"/>
        <v>1</v>
      </c>
      <c r="BE292" s="19">
        <f t="shared" si="210"/>
        <v>10</v>
      </c>
      <c r="BF292" s="19">
        <f t="shared" si="211"/>
        <v>4.0824829046386304</v>
      </c>
      <c r="BG292" s="31">
        <f t="shared" si="212"/>
        <v>-2.2045407685048604</v>
      </c>
      <c r="BH292" s="32">
        <f t="shared" si="203"/>
        <v>1.3743168055755161E-2</v>
      </c>
      <c r="BI292" s="62">
        <f t="shared" si="213"/>
        <v>1.4366197183098593E-2</v>
      </c>
      <c r="BJ292" s="62">
        <f t="shared" si="214"/>
        <v>1.3743168055755161E-2</v>
      </c>
      <c r="BK292" s="73" t="str">
        <f t="shared" si="215"/>
        <v>sign</v>
      </c>
      <c r="BM292" s="11">
        <f t="shared" si="204"/>
        <v>0.74696988554299282</v>
      </c>
    </row>
    <row r="293" spans="1:65">
      <c r="A293" s="30" t="s">
        <v>1020</v>
      </c>
      <c r="B293" s="30" t="s">
        <v>1021</v>
      </c>
      <c r="C293" s="30" t="s">
        <v>865</v>
      </c>
      <c r="D293" s="30"/>
      <c r="E293" s="30" t="s">
        <v>570</v>
      </c>
      <c r="F293" s="11" t="str">
        <f t="shared" si="205"/>
        <v>Immune syst</v>
      </c>
      <c r="H293" s="11">
        <f>VLOOKUP($B293,data!$B$3:$Q$15316,'diff expr 0 vs 3 mites'!H$8,FALSE)</f>
        <v>1.979257469</v>
      </c>
      <c r="I293" s="11">
        <f>VLOOKUP($B293,data!$B$3:$Q$15316,'diff expr 0 vs 3 mites'!I$8,FALSE)</f>
        <v>1.782199418</v>
      </c>
      <c r="J293" s="11">
        <f>VLOOKUP($B293,data!$B$3:$Q$15316,'diff expr 0 vs 3 mites'!J$8,FALSE)</f>
        <v>1.7482000259999999</v>
      </c>
      <c r="K293" s="11">
        <f>VLOOKUP($B293,data!$B$3:$Q$15316,'diff expr 0 vs 3 mites'!K$8,FALSE)</f>
        <v>1.9009436689999999</v>
      </c>
      <c r="L293" s="11">
        <f>VLOOKUP($B293,data!$B$3:$Q$15316,'diff expr 0 vs 3 mites'!L$8,FALSE)</f>
        <v>5.359343279</v>
      </c>
      <c r="M293" s="11">
        <f>VLOOKUP($B293,data!$B$3:$Q$15316,'diff expr 0 vs 3 mites'!M$8,FALSE)</f>
        <v>1.3963602479999999</v>
      </c>
      <c r="N293" s="11">
        <f>VLOOKUP($B293,data!$B$3:$Q$15316,'diff expr 0 vs 3 mites'!N$8,FALSE)</f>
        <v>7.2442587190000003</v>
      </c>
      <c r="O293" s="11">
        <f>VLOOKUP($B293,data!$B$3:$Q$15316,'diff expr 0 vs 3 mites'!O$8,FALSE)</f>
        <v>1.8670352139999999</v>
      </c>
      <c r="P293" s="11">
        <f>VLOOKUP($B293,data!$B$3:$Q$15316,'diff expr 0 vs 3 mites'!P$8,FALSE)</f>
        <v>4.8256681229999998</v>
      </c>
      <c r="R293" s="27" t="s">
        <v>27749</v>
      </c>
      <c r="T293" s="2">
        <f t="shared" si="173"/>
        <v>6</v>
      </c>
      <c r="U293" s="2">
        <f t="shared" si="174"/>
        <v>3</v>
      </c>
      <c r="V293" s="2">
        <f t="shared" si="175"/>
        <v>2</v>
      </c>
      <c r="W293" s="2">
        <f t="shared" si="176"/>
        <v>5</v>
      </c>
      <c r="X293" s="2">
        <f t="shared" si="177"/>
        <v>8</v>
      </c>
      <c r="Y293" s="2">
        <f t="shared" si="178"/>
        <v>1</v>
      </c>
      <c r="Z293" s="2">
        <f t="shared" si="179"/>
        <v>9</v>
      </c>
      <c r="AA293" s="2">
        <f t="shared" si="180"/>
        <v>4</v>
      </c>
      <c r="AB293" s="2">
        <f t="shared" si="181"/>
        <v>7</v>
      </c>
      <c r="AC293" s="2"/>
      <c r="AD293" s="2">
        <f t="shared" si="182"/>
        <v>0</v>
      </c>
      <c r="AE293" s="2">
        <f t="shared" si="183"/>
        <v>0</v>
      </c>
      <c r="AF293" s="2">
        <f t="shared" si="184"/>
        <v>0</v>
      </c>
      <c r="AG293" s="2">
        <f t="shared" si="185"/>
        <v>0</v>
      </c>
      <c r="AH293" s="2">
        <f t="shared" si="186"/>
        <v>0</v>
      </c>
      <c r="AI293" s="2">
        <f t="shared" si="187"/>
        <v>0</v>
      </c>
      <c r="AJ293" s="2">
        <f t="shared" si="188"/>
        <v>0</v>
      </c>
      <c r="AK293" s="2">
        <f t="shared" si="189"/>
        <v>0</v>
      </c>
      <c r="AL293" s="2">
        <f t="shared" si="190"/>
        <v>0</v>
      </c>
      <c r="AM293" s="2"/>
      <c r="AN293" s="2">
        <f t="shared" si="191"/>
        <v>6</v>
      </c>
      <c r="AO293" s="2">
        <f t="shared" si="192"/>
        <v>3</v>
      </c>
      <c r="AP293" s="2">
        <f t="shared" si="193"/>
        <v>2</v>
      </c>
      <c r="AQ293" s="2">
        <f t="shared" si="194"/>
        <v>5</v>
      </c>
      <c r="AR293" s="2">
        <f t="shared" si="195"/>
        <v>8</v>
      </c>
      <c r="AS293" s="2">
        <f t="shared" si="196"/>
        <v>1</v>
      </c>
      <c r="AT293" s="2">
        <f t="shared" si="197"/>
        <v>9</v>
      </c>
      <c r="AU293" s="2">
        <f t="shared" si="198"/>
        <v>4</v>
      </c>
      <c r="AV293" s="2">
        <f t="shared" si="199"/>
        <v>7</v>
      </c>
      <c r="AW293" s="2"/>
      <c r="AX293" s="5">
        <f t="shared" si="200"/>
        <v>4</v>
      </c>
      <c r="AY293" s="2">
        <f t="shared" si="201"/>
        <v>5</v>
      </c>
      <c r="AZ293" s="2">
        <f t="shared" si="202"/>
        <v>16</v>
      </c>
      <c r="BA293" s="2">
        <f t="shared" si="206"/>
        <v>29</v>
      </c>
      <c r="BB293" s="2">
        <f t="shared" si="207"/>
        <v>14</v>
      </c>
      <c r="BC293" s="2">
        <f t="shared" si="208"/>
        <v>6</v>
      </c>
      <c r="BD293" s="2">
        <f t="shared" si="209"/>
        <v>6</v>
      </c>
      <c r="BE293" s="19">
        <f t="shared" si="210"/>
        <v>10</v>
      </c>
      <c r="BF293" s="19">
        <f t="shared" si="211"/>
        <v>4.0824829046386304</v>
      </c>
      <c r="BG293" s="31">
        <f t="shared" si="212"/>
        <v>-0.9797958971132712</v>
      </c>
      <c r="BH293" s="32">
        <f t="shared" si="203"/>
        <v>0.16359343889515282</v>
      </c>
      <c r="BI293" s="62">
        <f t="shared" si="213"/>
        <v>5.9718309859154932E-2</v>
      </c>
      <c r="BJ293" s="62" t="str">
        <f t="shared" si="214"/>
        <v/>
      </c>
      <c r="BK293" s="73" t="str">
        <f t="shared" si="215"/>
        <v/>
      </c>
      <c r="BM293" s="11">
        <f t="shared" si="204"/>
        <v>0.34905301989865661</v>
      </c>
    </row>
    <row r="294" spans="1:65">
      <c r="A294" s="30" t="s">
        <v>1022</v>
      </c>
      <c r="B294" s="30" t="s">
        <v>1023</v>
      </c>
      <c r="C294" s="30" t="s">
        <v>1024</v>
      </c>
      <c r="D294" s="30" t="s">
        <v>1025</v>
      </c>
      <c r="E294" s="30" t="s">
        <v>570</v>
      </c>
      <c r="F294" s="11" t="str">
        <f t="shared" si="205"/>
        <v>Immune syst</v>
      </c>
      <c r="H294" s="11">
        <f>VLOOKUP($B294,data!$B$3:$Q$15316,'diff expr 0 vs 3 mites'!H$8,FALSE)</f>
        <v>73.419037200000005</v>
      </c>
      <c r="I294" s="11">
        <f>VLOOKUP($B294,data!$B$3:$Q$15316,'diff expr 0 vs 3 mites'!I$8,FALSE)</f>
        <v>63.606294509999998</v>
      </c>
      <c r="J294" s="11">
        <f>VLOOKUP($B294,data!$B$3:$Q$15316,'diff expr 0 vs 3 mites'!J$8,FALSE)</f>
        <v>64.427413799999997</v>
      </c>
      <c r="K294" s="11">
        <f>VLOOKUP($B294,data!$B$3:$Q$15316,'diff expr 0 vs 3 mites'!K$8,FALSE)</f>
        <v>74.913635420000006</v>
      </c>
      <c r="L294" s="11">
        <f>VLOOKUP($B294,data!$B$3:$Q$15316,'diff expr 0 vs 3 mites'!L$8,FALSE)</f>
        <v>30.462115839999999</v>
      </c>
      <c r="M294" s="11">
        <f>VLOOKUP($B294,data!$B$3:$Q$15316,'diff expr 0 vs 3 mites'!M$8,FALSE)</f>
        <v>240.80145390000001</v>
      </c>
      <c r="N294" s="11">
        <f>VLOOKUP($B294,data!$B$3:$Q$15316,'diff expr 0 vs 3 mites'!N$8,FALSE)</f>
        <v>64.986822459999999</v>
      </c>
      <c r="O294" s="11">
        <f>VLOOKUP($B294,data!$B$3:$Q$15316,'diff expr 0 vs 3 mites'!O$8,FALSE)</f>
        <v>153.4031028</v>
      </c>
      <c r="P294" s="11">
        <f>VLOOKUP($B294,data!$B$3:$Q$15316,'diff expr 0 vs 3 mites'!P$8,FALSE)</f>
        <v>61.268887149999998</v>
      </c>
      <c r="R294" s="27" t="s">
        <v>27749</v>
      </c>
      <c r="T294" s="2">
        <f t="shared" si="173"/>
        <v>6</v>
      </c>
      <c r="U294" s="2">
        <f t="shared" si="174"/>
        <v>3</v>
      </c>
      <c r="V294" s="2">
        <f t="shared" si="175"/>
        <v>4</v>
      </c>
      <c r="W294" s="2">
        <f t="shared" si="176"/>
        <v>7</v>
      </c>
      <c r="X294" s="2">
        <f t="shared" si="177"/>
        <v>1</v>
      </c>
      <c r="Y294" s="2">
        <f t="shared" si="178"/>
        <v>9</v>
      </c>
      <c r="Z294" s="2">
        <f t="shared" si="179"/>
        <v>5</v>
      </c>
      <c r="AA294" s="2">
        <f t="shared" si="180"/>
        <v>8</v>
      </c>
      <c r="AB294" s="2">
        <f t="shared" si="181"/>
        <v>2</v>
      </c>
      <c r="AC294" s="2"/>
      <c r="AD294" s="2">
        <f t="shared" si="182"/>
        <v>0</v>
      </c>
      <c r="AE294" s="2">
        <f t="shared" si="183"/>
        <v>0</v>
      </c>
      <c r="AF294" s="2">
        <f t="shared" si="184"/>
        <v>0</v>
      </c>
      <c r="AG294" s="2">
        <f t="shared" si="185"/>
        <v>0</v>
      </c>
      <c r="AH294" s="2">
        <f t="shared" si="186"/>
        <v>0</v>
      </c>
      <c r="AI294" s="2">
        <f t="shared" si="187"/>
        <v>0</v>
      </c>
      <c r="AJ294" s="2">
        <f t="shared" si="188"/>
        <v>0</v>
      </c>
      <c r="AK294" s="2">
        <f t="shared" si="189"/>
        <v>0</v>
      </c>
      <c r="AL294" s="2">
        <f t="shared" si="190"/>
        <v>0</v>
      </c>
      <c r="AM294" s="2"/>
      <c r="AN294" s="2">
        <f t="shared" si="191"/>
        <v>6</v>
      </c>
      <c r="AO294" s="2">
        <f t="shared" si="192"/>
        <v>3</v>
      </c>
      <c r="AP294" s="2">
        <f t="shared" si="193"/>
        <v>4</v>
      </c>
      <c r="AQ294" s="2">
        <f t="shared" si="194"/>
        <v>7</v>
      </c>
      <c r="AR294" s="2">
        <f t="shared" si="195"/>
        <v>1</v>
      </c>
      <c r="AS294" s="2">
        <f t="shared" si="196"/>
        <v>9</v>
      </c>
      <c r="AT294" s="2">
        <f t="shared" si="197"/>
        <v>5</v>
      </c>
      <c r="AU294" s="2">
        <f t="shared" si="198"/>
        <v>8</v>
      </c>
      <c r="AV294" s="2">
        <f t="shared" si="199"/>
        <v>2</v>
      </c>
      <c r="AW294" s="2"/>
      <c r="AX294" s="5">
        <f t="shared" si="200"/>
        <v>4</v>
      </c>
      <c r="AY294" s="2">
        <f t="shared" si="201"/>
        <v>5</v>
      </c>
      <c r="AZ294" s="2">
        <f t="shared" si="202"/>
        <v>20</v>
      </c>
      <c r="BA294" s="2">
        <f t="shared" si="206"/>
        <v>25</v>
      </c>
      <c r="BB294" s="2">
        <f t="shared" si="207"/>
        <v>10</v>
      </c>
      <c r="BC294" s="2">
        <f t="shared" si="208"/>
        <v>10</v>
      </c>
      <c r="BD294" s="2">
        <f t="shared" si="209"/>
        <v>10</v>
      </c>
      <c r="BE294" s="19">
        <f t="shared" si="210"/>
        <v>10</v>
      </c>
      <c r="BF294" s="19">
        <f t="shared" si="211"/>
        <v>4.0824829046386304</v>
      </c>
      <c r="BG294" s="31">
        <f t="shared" si="212"/>
        <v>0</v>
      </c>
      <c r="BH294" s="32">
        <f t="shared" si="203"/>
        <v>0.5</v>
      </c>
      <c r="BI294" s="62">
        <f t="shared" si="213"/>
        <v>9.5774647887323941E-2</v>
      </c>
      <c r="BJ294" s="62" t="str">
        <f t="shared" si="214"/>
        <v/>
      </c>
      <c r="BK294" s="73" t="str">
        <f t="shared" si="215"/>
        <v/>
      </c>
      <c r="BM294" s="11">
        <f t="shared" si="204"/>
        <v>0.20269519226254942</v>
      </c>
    </row>
    <row r="295" spans="1:65">
      <c r="A295" s="30" t="s">
        <v>1026</v>
      </c>
      <c r="B295" s="30" t="s">
        <v>1027</v>
      </c>
      <c r="C295" s="30" t="s">
        <v>1028</v>
      </c>
      <c r="D295" s="30" t="s">
        <v>1029</v>
      </c>
      <c r="E295" s="30" t="s">
        <v>570</v>
      </c>
      <c r="F295" s="11" t="str">
        <f t="shared" si="205"/>
        <v>Immune syst</v>
      </c>
      <c r="H295" s="11">
        <f>VLOOKUP($B295,data!$B$3:$Q$15316,'diff expr 0 vs 3 mites'!H$8,FALSE)</f>
        <v>1.2270338270000001</v>
      </c>
      <c r="I295" s="11">
        <f>VLOOKUP($B295,data!$B$3:$Q$15316,'diff expr 0 vs 3 mites'!I$8,FALSE)</f>
        <v>1.1078146849999999</v>
      </c>
      <c r="J295" s="11">
        <f>VLOOKUP($B295,data!$B$3:$Q$15316,'diff expr 0 vs 3 mites'!J$8,FALSE)</f>
        <v>0.93488716400000005</v>
      </c>
      <c r="K295" s="11">
        <f>VLOOKUP($B295,data!$B$3:$Q$15316,'diff expr 0 vs 3 mites'!K$8,FALSE)</f>
        <v>0.68864424599999996</v>
      </c>
      <c r="L295" s="11">
        <f>VLOOKUP($B295,data!$B$3:$Q$15316,'diff expr 0 vs 3 mites'!L$8,FALSE)</f>
        <v>8.9308970460000001</v>
      </c>
      <c r="M295" s="11">
        <f>VLOOKUP($B295,data!$B$3:$Q$15316,'diff expr 0 vs 3 mites'!M$8,FALSE)</f>
        <v>1.256316955</v>
      </c>
      <c r="N295" s="11">
        <f>VLOOKUP($B295,data!$B$3:$Q$15316,'diff expr 0 vs 3 mites'!N$8,FALSE)</f>
        <v>14.967256170000001</v>
      </c>
      <c r="O295" s="11">
        <f>VLOOKUP($B295,data!$B$3:$Q$15316,'diff expr 0 vs 3 mites'!O$8,FALSE)</f>
        <v>2.8253944880000001</v>
      </c>
      <c r="P295" s="11">
        <f>VLOOKUP($B295,data!$B$3:$Q$15316,'diff expr 0 vs 3 mites'!P$8,FALSE)</f>
        <v>4.2644700330000003</v>
      </c>
      <c r="R295" s="27" t="s">
        <v>27749</v>
      </c>
      <c r="T295" s="2">
        <f t="shared" si="173"/>
        <v>4</v>
      </c>
      <c r="U295" s="2">
        <f t="shared" si="174"/>
        <v>3</v>
      </c>
      <c r="V295" s="2">
        <f t="shared" si="175"/>
        <v>2</v>
      </c>
      <c r="W295" s="2">
        <f t="shared" si="176"/>
        <v>1</v>
      </c>
      <c r="X295" s="2">
        <f t="shared" si="177"/>
        <v>8</v>
      </c>
      <c r="Y295" s="2">
        <f t="shared" si="178"/>
        <v>5</v>
      </c>
      <c r="Z295" s="2">
        <f t="shared" si="179"/>
        <v>9</v>
      </c>
      <c r="AA295" s="2">
        <f t="shared" si="180"/>
        <v>6</v>
      </c>
      <c r="AB295" s="2">
        <f t="shared" si="181"/>
        <v>7</v>
      </c>
      <c r="AC295" s="2"/>
      <c r="AD295" s="2">
        <f t="shared" si="182"/>
        <v>0</v>
      </c>
      <c r="AE295" s="2">
        <f t="shared" si="183"/>
        <v>0</v>
      </c>
      <c r="AF295" s="2">
        <f t="shared" si="184"/>
        <v>0</v>
      </c>
      <c r="AG295" s="2">
        <f t="shared" si="185"/>
        <v>0</v>
      </c>
      <c r="AH295" s="2">
        <f t="shared" si="186"/>
        <v>0</v>
      </c>
      <c r="AI295" s="2">
        <f t="shared" si="187"/>
        <v>0</v>
      </c>
      <c r="AJ295" s="2">
        <f t="shared" si="188"/>
        <v>0</v>
      </c>
      <c r="AK295" s="2">
        <f t="shared" si="189"/>
        <v>0</v>
      </c>
      <c r="AL295" s="2">
        <f t="shared" si="190"/>
        <v>0</v>
      </c>
      <c r="AM295" s="2"/>
      <c r="AN295" s="2">
        <f t="shared" si="191"/>
        <v>4</v>
      </c>
      <c r="AO295" s="2">
        <f t="shared" si="192"/>
        <v>3</v>
      </c>
      <c r="AP295" s="2">
        <f t="shared" si="193"/>
        <v>2</v>
      </c>
      <c r="AQ295" s="2">
        <f t="shared" si="194"/>
        <v>1</v>
      </c>
      <c r="AR295" s="2">
        <f t="shared" si="195"/>
        <v>8</v>
      </c>
      <c r="AS295" s="2">
        <f t="shared" si="196"/>
        <v>5</v>
      </c>
      <c r="AT295" s="2">
        <f t="shared" si="197"/>
        <v>9</v>
      </c>
      <c r="AU295" s="2">
        <f t="shared" si="198"/>
        <v>6</v>
      </c>
      <c r="AV295" s="2">
        <f t="shared" si="199"/>
        <v>7</v>
      </c>
      <c r="AW295" s="2"/>
      <c r="AX295" s="5">
        <f t="shared" si="200"/>
        <v>4</v>
      </c>
      <c r="AY295" s="2">
        <f t="shared" si="201"/>
        <v>5</v>
      </c>
      <c r="AZ295" s="2">
        <f t="shared" si="202"/>
        <v>10</v>
      </c>
      <c r="BA295" s="2">
        <f t="shared" si="206"/>
        <v>35</v>
      </c>
      <c r="BB295" s="2">
        <f t="shared" si="207"/>
        <v>20</v>
      </c>
      <c r="BC295" s="2">
        <f t="shared" si="208"/>
        <v>0</v>
      </c>
      <c r="BD295" s="2">
        <f t="shared" si="209"/>
        <v>0</v>
      </c>
      <c r="BE295" s="19">
        <f t="shared" si="210"/>
        <v>10</v>
      </c>
      <c r="BF295" s="19">
        <f t="shared" si="211"/>
        <v>4.0824829046386304</v>
      </c>
      <c r="BG295" s="31">
        <f t="shared" si="212"/>
        <v>-2.4494897427831779</v>
      </c>
      <c r="BH295" s="32">
        <f t="shared" si="203"/>
        <v>7.1529392177148241E-3</v>
      </c>
      <c r="BI295" s="62">
        <f t="shared" si="213"/>
        <v>2.8169014084507044E-4</v>
      </c>
      <c r="BJ295" s="62" t="str">
        <f t="shared" si="214"/>
        <v/>
      </c>
      <c r="BK295" s="73" t="str">
        <f t="shared" si="215"/>
        <v>sign</v>
      </c>
      <c r="BM295" s="11">
        <f t="shared" si="204"/>
        <v>0.81402593232372555</v>
      </c>
    </row>
    <row r="296" spans="1:65">
      <c r="A296" s="30" t="s">
        <v>1030</v>
      </c>
      <c r="B296" s="30" t="s">
        <v>1031</v>
      </c>
      <c r="C296" s="30" t="s">
        <v>1032</v>
      </c>
      <c r="D296" s="30" t="s">
        <v>1033</v>
      </c>
      <c r="E296" s="30" t="s">
        <v>570</v>
      </c>
      <c r="F296" s="11" t="str">
        <f t="shared" si="205"/>
        <v>Immune syst</v>
      </c>
      <c r="H296" s="11">
        <f>VLOOKUP($B296,data!$B$3:$Q$15316,'diff expr 0 vs 3 mites'!H$8,FALSE)</f>
        <v>1.995057616</v>
      </c>
      <c r="I296" s="11">
        <f>VLOOKUP($B296,data!$B$3:$Q$15316,'diff expr 0 vs 3 mites'!I$8,FALSE)</f>
        <v>1.676664712</v>
      </c>
      <c r="J296" s="11">
        <f>VLOOKUP($B296,data!$B$3:$Q$15316,'diff expr 0 vs 3 mites'!J$8,FALSE)</f>
        <v>2.2327935229999998</v>
      </c>
      <c r="K296" s="11">
        <f>VLOOKUP($B296,data!$B$3:$Q$15316,'diff expr 0 vs 3 mites'!K$8,FALSE)</f>
        <v>1.9994281540000001</v>
      </c>
      <c r="L296" s="11">
        <f>VLOOKUP($B296,data!$B$3:$Q$15316,'diff expr 0 vs 3 mites'!L$8,FALSE)</f>
        <v>1.2347717030000001</v>
      </c>
      <c r="M296" s="11">
        <f>VLOOKUP($B296,data!$B$3:$Q$15316,'diff expr 0 vs 3 mites'!M$8,FALSE)</f>
        <v>1.46697934</v>
      </c>
      <c r="N296" s="11">
        <f>VLOOKUP($B296,data!$B$3:$Q$15316,'diff expr 0 vs 3 mites'!N$8,FALSE)</f>
        <v>11.04218286</v>
      </c>
      <c r="O296" s="11">
        <f>VLOOKUP($B296,data!$B$3:$Q$15316,'diff expr 0 vs 3 mites'!O$8,FALSE)</f>
        <v>2.3644880970000002</v>
      </c>
      <c r="P296" s="11">
        <f>VLOOKUP($B296,data!$B$3:$Q$15316,'diff expr 0 vs 3 mites'!P$8,FALSE)</f>
        <v>13.04487529</v>
      </c>
      <c r="R296" s="27" t="s">
        <v>27749</v>
      </c>
      <c r="T296" s="2">
        <f t="shared" si="173"/>
        <v>4</v>
      </c>
      <c r="U296" s="2">
        <f t="shared" si="174"/>
        <v>3</v>
      </c>
      <c r="V296" s="2">
        <f t="shared" si="175"/>
        <v>6</v>
      </c>
      <c r="W296" s="2">
        <f t="shared" si="176"/>
        <v>5</v>
      </c>
      <c r="X296" s="2">
        <f t="shared" si="177"/>
        <v>1</v>
      </c>
      <c r="Y296" s="2">
        <f t="shared" si="178"/>
        <v>2</v>
      </c>
      <c r="Z296" s="2">
        <f t="shared" si="179"/>
        <v>8</v>
      </c>
      <c r="AA296" s="2">
        <f t="shared" si="180"/>
        <v>7</v>
      </c>
      <c r="AB296" s="2">
        <f t="shared" si="181"/>
        <v>9</v>
      </c>
      <c r="AC296" s="2"/>
      <c r="AD296" s="2">
        <f t="shared" si="182"/>
        <v>0</v>
      </c>
      <c r="AE296" s="2">
        <f t="shared" si="183"/>
        <v>0</v>
      </c>
      <c r="AF296" s="2">
        <f t="shared" si="184"/>
        <v>0</v>
      </c>
      <c r="AG296" s="2">
        <f t="shared" si="185"/>
        <v>0</v>
      </c>
      <c r="AH296" s="2">
        <f t="shared" si="186"/>
        <v>0</v>
      </c>
      <c r="AI296" s="2">
        <f t="shared" si="187"/>
        <v>0</v>
      </c>
      <c r="AJ296" s="2">
        <f t="shared" si="188"/>
        <v>0</v>
      </c>
      <c r="AK296" s="2">
        <f t="shared" si="189"/>
        <v>0</v>
      </c>
      <c r="AL296" s="2">
        <f t="shared" si="190"/>
        <v>0</v>
      </c>
      <c r="AM296" s="2"/>
      <c r="AN296" s="2">
        <f t="shared" si="191"/>
        <v>4</v>
      </c>
      <c r="AO296" s="2">
        <f t="shared" si="192"/>
        <v>3</v>
      </c>
      <c r="AP296" s="2">
        <f t="shared" si="193"/>
        <v>6</v>
      </c>
      <c r="AQ296" s="2">
        <f t="shared" si="194"/>
        <v>5</v>
      </c>
      <c r="AR296" s="2">
        <f t="shared" si="195"/>
        <v>1</v>
      </c>
      <c r="AS296" s="2">
        <f t="shared" si="196"/>
        <v>2</v>
      </c>
      <c r="AT296" s="2">
        <f t="shared" si="197"/>
        <v>8</v>
      </c>
      <c r="AU296" s="2">
        <f t="shared" si="198"/>
        <v>7</v>
      </c>
      <c r="AV296" s="2">
        <f t="shared" si="199"/>
        <v>9</v>
      </c>
      <c r="AW296" s="2"/>
      <c r="AX296" s="5">
        <f t="shared" si="200"/>
        <v>4</v>
      </c>
      <c r="AY296" s="2">
        <f t="shared" si="201"/>
        <v>5</v>
      </c>
      <c r="AZ296" s="2">
        <f t="shared" si="202"/>
        <v>18</v>
      </c>
      <c r="BA296" s="2">
        <f t="shared" si="206"/>
        <v>27</v>
      </c>
      <c r="BB296" s="2">
        <f t="shared" si="207"/>
        <v>12</v>
      </c>
      <c r="BC296" s="2">
        <f t="shared" si="208"/>
        <v>8</v>
      </c>
      <c r="BD296" s="2">
        <f t="shared" si="209"/>
        <v>8</v>
      </c>
      <c r="BE296" s="19">
        <f t="shared" si="210"/>
        <v>10</v>
      </c>
      <c r="BF296" s="19">
        <f t="shared" si="211"/>
        <v>4.0824829046386304</v>
      </c>
      <c r="BG296" s="31">
        <f t="shared" si="212"/>
        <v>-0.4898979485566356</v>
      </c>
      <c r="BH296" s="32">
        <f t="shared" si="203"/>
        <v>0.31210305738320299</v>
      </c>
      <c r="BI296" s="62">
        <f t="shared" si="213"/>
        <v>7.6619718309859156E-2</v>
      </c>
      <c r="BJ296" s="62" t="str">
        <f t="shared" si="214"/>
        <v/>
      </c>
      <c r="BK296" s="73" t="str">
        <f t="shared" si="215"/>
        <v/>
      </c>
      <c r="BM296" s="11">
        <f t="shared" si="204"/>
        <v>0.46993381348841101</v>
      </c>
    </row>
    <row r="297" spans="1:65">
      <c r="A297" s="30" t="s">
        <v>1034</v>
      </c>
      <c r="B297" s="30" t="s">
        <v>1035</v>
      </c>
      <c r="C297" s="30" t="s">
        <v>1036</v>
      </c>
      <c r="D297" s="30" t="s">
        <v>1037</v>
      </c>
      <c r="E297" s="30" t="s">
        <v>570</v>
      </c>
      <c r="F297" s="11" t="str">
        <f t="shared" si="205"/>
        <v>Immune syst</v>
      </c>
      <c r="H297" s="11">
        <f>VLOOKUP($B297,data!$B$3:$Q$15316,'diff expr 0 vs 3 mites'!H$8,FALSE)</f>
        <v>3.1641417199999999</v>
      </c>
      <c r="I297" s="11">
        <f>VLOOKUP($B297,data!$B$3:$Q$15316,'diff expr 0 vs 3 mites'!I$8,FALSE)</f>
        <v>2.1906526290000001</v>
      </c>
      <c r="J297" s="11">
        <f>VLOOKUP($B297,data!$B$3:$Q$15316,'diff expr 0 vs 3 mites'!J$8,FALSE)</f>
        <v>2.3006152900000001</v>
      </c>
      <c r="K297" s="11">
        <f>VLOOKUP($B297,data!$B$3:$Q$15316,'diff expr 0 vs 3 mites'!K$8,FALSE)</f>
        <v>1.664813509</v>
      </c>
      <c r="L297" s="11">
        <f>VLOOKUP($B297,data!$B$3:$Q$15316,'diff expr 0 vs 3 mites'!L$8,FALSE)</f>
        <v>113.3223622</v>
      </c>
      <c r="M297" s="11">
        <f>VLOOKUP($B297,data!$B$3:$Q$15316,'diff expr 0 vs 3 mites'!M$8,FALSE)</f>
        <v>3.560489161</v>
      </c>
      <c r="N297" s="11">
        <f>VLOOKUP($B297,data!$B$3:$Q$15316,'diff expr 0 vs 3 mites'!N$8,FALSE)</f>
        <v>56.856946550000004</v>
      </c>
      <c r="O297" s="11">
        <f>VLOOKUP($B297,data!$B$3:$Q$15316,'diff expr 0 vs 3 mites'!O$8,FALSE)</f>
        <v>3.3690968720000001</v>
      </c>
      <c r="P297" s="11">
        <f>VLOOKUP($B297,data!$B$3:$Q$15316,'diff expr 0 vs 3 mites'!P$8,FALSE)</f>
        <v>4.9910856739999998</v>
      </c>
      <c r="R297" s="27" t="s">
        <v>27749</v>
      </c>
      <c r="T297" s="2">
        <f t="shared" si="173"/>
        <v>4</v>
      </c>
      <c r="U297" s="2">
        <f t="shared" si="174"/>
        <v>2</v>
      </c>
      <c r="V297" s="2">
        <f t="shared" si="175"/>
        <v>3</v>
      </c>
      <c r="W297" s="2">
        <f t="shared" si="176"/>
        <v>1</v>
      </c>
      <c r="X297" s="2">
        <f t="shared" si="177"/>
        <v>9</v>
      </c>
      <c r="Y297" s="2">
        <f t="shared" si="178"/>
        <v>6</v>
      </c>
      <c r="Z297" s="2">
        <f t="shared" si="179"/>
        <v>8</v>
      </c>
      <c r="AA297" s="2">
        <f t="shared" si="180"/>
        <v>5</v>
      </c>
      <c r="AB297" s="2">
        <f t="shared" si="181"/>
        <v>7</v>
      </c>
      <c r="AC297" s="2"/>
      <c r="AD297" s="2">
        <f t="shared" si="182"/>
        <v>0</v>
      </c>
      <c r="AE297" s="2">
        <f t="shared" si="183"/>
        <v>0</v>
      </c>
      <c r="AF297" s="2">
        <f t="shared" si="184"/>
        <v>0</v>
      </c>
      <c r="AG297" s="2">
        <f t="shared" si="185"/>
        <v>0</v>
      </c>
      <c r="AH297" s="2">
        <f t="shared" si="186"/>
        <v>0</v>
      </c>
      <c r="AI297" s="2">
        <f t="shared" si="187"/>
        <v>0</v>
      </c>
      <c r="AJ297" s="2">
        <f t="shared" si="188"/>
        <v>0</v>
      </c>
      <c r="AK297" s="2">
        <f t="shared" si="189"/>
        <v>0</v>
      </c>
      <c r="AL297" s="2">
        <f t="shared" si="190"/>
        <v>0</v>
      </c>
      <c r="AM297" s="2"/>
      <c r="AN297" s="2">
        <f t="shared" si="191"/>
        <v>4</v>
      </c>
      <c r="AO297" s="2">
        <f t="shared" si="192"/>
        <v>2</v>
      </c>
      <c r="AP297" s="2">
        <f t="shared" si="193"/>
        <v>3</v>
      </c>
      <c r="AQ297" s="2">
        <f t="shared" si="194"/>
        <v>1</v>
      </c>
      <c r="AR297" s="2">
        <f t="shared" si="195"/>
        <v>9</v>
      </c>
      <c r="AS297" s="2">
        <f t="shared" si="196"/>
        <v>6</v>
      </c>
      <c r="AT297" s="2">
        <f t="shared" si="197"/>
        <v>8</v>
      </c>
      <c r="AU297" s="2">
        <f t="shared" si="198"/>
        <v>5</v>
      </c>
      <c r="AV297" s="2">
        <f t="shared" si="199"/>
        <v>7</v>
      </c>
      <c r="AW297" s="2"/>
      <c r="AX297" s="5">
        <f t="shared" si="200"/>
        <v>4</v>
      </c>
      <c r="AY297" s="2">
        <f t="shared" si="201"/>
        <v>5</v>
      </c>
      <c r="AZ297" s="2">
        <f t="shared" si="202"/>
        <v>10</v>
      </c>
      <c r="BA297" s="2">
        <f t="shared" si="206"/>
        <v>35</v>
      </c>
      <c r="BB297" s="2">
        <f t="shared" si="207"/>
        <v>20</v>
      </c>
      <c r="BC297" s="2">
        <f t="shared" si="208"/>
        <v>0</v>
      </c>
      <c r="BD297" s="2">
        <f t="shared" si="209"/>
        <v>0</v>
      </c>
      <c r="BE297" s="19">
        <f t="shared" si="210"/>
        <v>10</v>
      </c>
      <c r="BF297" s="19">
        <f t="shared" si="211"/>
        <v>4.0824829046386304</v>
      </c>
      <c r="BG297" s="31">
        <f t="shared" si="212"/>
        <v>-2.4494897427831779</v>
      </c>
      <c r="BH297" s="32">
        <f t="shared" si="203"/>
        <v>7.1529392177148241E-3</v>
      </c>
      <c r="BI297" s="62">
        <f t="shared" si="213"/>
        <v>2.8169014084507044E-4</v>
      </c>
      <c r="BJ297" s="62" t="str">
        <f t="shared" si="214"/>
        <v/>
      </c>
      <c r="BK297" s="73" t="str">
        <f t="shared" si="215"/>
        <v>sign</v>
      </c>
      <c r="BM297" s="11">
        <f t="shared" si="204"/>
        <v>1.193973575671444</v>
      </c>
    </row>
    <row r="298" spans="1:65">
      <c r="A298" s="30" t="s">
        <v>1038</v>
      </c>
      <c r="B298" s="30" t="s">
        <v>1039</v>
      </c>
      <c r="C298" s="30" t="s">
        <v>1040</v>
      </c>
      <c r="D298" s="30" t="s">
        <v>1041</v>
      </c>
      <c r="E298" s="30" t="s">
        <v>570</v>
      </c>
      <c r="F298" s="11" t="str">
        <f t="shared" si="205"/>
        <v>Immune syst</v>
      </c>
      <c r="H298" s="11">
        <f>VLOOKUP($B298,data!$B$3:$Q$15316,'diff expr 0 vs 3 mites'!H$8,FALSE)</f>
        <v>3.1365417020000002</v>
      </c>
      <c r="I298" s="11">
        <f>VLOOKUP($B298,data!$B$3:$Q$15316,'diff expr 0 vs 3 mites'!I$8,FALSE)</f>
        <v>2.9379787579999999</v>
      </c>
      <c r="J298" s="11">
        <f>VLOOKUP($B298,data!$B$3:$Q$15316,'diff expr 0 vs 3 mites'!J$8,FALSE)</f>
        <v>3.510981101</v>
      </c>
      <c r="K298" s="11">
        <f>VLOOKUP($B298,data!$B$3:$Q$15316,'diff expr 0 vs 3 mites'!K$8,FALSE)</f>
        <v>2.396463276</v>
      </c>
      <c r="L298" s="11">
        <f>VLOOKUP($B298,data!$B$3:$Q$15316,'diff expr 0 vs 3 mites'!L$8,FALSE)</f>
        <v>3.7671853569999998</v>
      </c>
      <c r="M298" s="11">
        <f>VLOOKUP($B298,data!$B$3:$Q$15316,'diff expr 0 vs 3 mites'!M$8,FALSE)</f>
        <v>3.1277578990000001</v>
      </c>
      <c r="N298" s="11">
        <f>VLOOKUP($B298,data!$B$3:$Q$15316,'diff expr 0 vs 3 mites'!N$8,FALSE)</f>
        <v>4.0364434290000002</v>
      </c>
      <c r="O298" s="11">
        <f>VLOOKUP($B298,data!$B$3:$Q$15316,'diff expr 0 vs 3 mites'!O$8,FALSE)</f>
        <v>3.2388740070000002</v>
      </c>
      <c r="P298" s="11">
        <f>VLOOKUP($B298,data!$B$3:$Q$15316,'diff expr 0 vs 3 mites'!P$8,FALSE)</f>
        <v>3.5655121859999999</v>
      </c>
      <c r="R298" s="27" t="s">
        <v>27749</v>
      </c>
      <c r="T298" s="2">
        <f t="shared" si="173"/>
        <v>4</v>
      </c>
      <c r="U298" s="2">
        <f t="shared" si="174"/>
        <v>2</v>
      </c>
      <c r="V298" s="2">
        <f t="shared" si="175"/>
        <v>6</v>
      </c>
      <c r="W298" s="2">
        <f t="shared" si="176"/>
        <v>1</v>
      </c>
      <c r="X298" s="2">
        <f t="shared" si="177"/>
        <v>8</v>
      </c>
      <c r="Y298" s="2">
        <f t="shared" si="178"/>
        <v>3</v>
      </c>
      <c r="Z298" s="2">
        <f t="shared" si="179"/>
        <v>9</v>
      </c>
      <c r="AA298" s="2">
        <f t="shared" si="180"/>
        <v>5</v>
      </c>
      <c r="AB298" s="2">
        <f t="shared" si="181"/>
        <v>7</v>
      </c>
      <c r="AC298" s="2"/>
      <c r="AD298" s="2">
        <f t="shared" si="182"/>
        <v>0</v>
      </c>
      <c r="AE298" s="2">
        <f t="shared" si="183"/>
        <v>0</v>
      </c>
      <c r="AF298" s="2">
        <f t="shared" si="184"/>
        <v>0</v>
      </c>
      <c r="AG298" s="2">
        <f t="shared" si="185"/>
        <v>0</v>
      </c>
      <c r="AH298" s="2">
        <f t="shared" si="186"/>
        <v>0</v>
      </c>
      <c r="AI298" s="2">
        <f t="shared" si="187"/>
        <v>0</v>
      </c>
      <c r="AJ298" s="2">
        <f t="shared" si="188"/>
        <v>0</v>
      </c>
      <c r="AK298" s="2">
        <f t="shared" si="189"/>
        <v>0</v>
      </c>
      <c r="AL298" s="2">
        <f t="shared" si="190"/>
        <v>0</v>
      </c>
      <c r="AM298" s="2"/>
      <c r="AN298" s="2">
        <f t="shared" si="191"/>
        <v>4</v>
      </c>
      <c r="AO298" s="2">
        <f t="shared" si="192"/>
        <v>2</v>
      </c>
      <c r="AP298" s="2">
        <f t="shared" si="193"/>
        <v>6</v>
      </c>
      <c r="AQ298" s="2">
        <f t="shared" si="194"/>
        <v>1</v>
      </c>
      <c r="AR298" s="2">
        <f t="shared" si="195"/>
        <v>8</v>
      </c>
      <c r="AS298" s="2">
        <f t="shared" si="196"/>
        <v>3</v>
      </c>
      <c r="AT298" s="2">
        <f t="shared" si="197"/>
        <v>9</v>
      </c>
      <c r="AU298" s="2">
        <f t="shared" si="198"/>
        <v>5</v>
      </c>
      <c r="AV298" s="2">
        <f t="shared" si="199"/>
        <v>7</v>
      </c>
      <c r="AW298" s="2"/>
      <c r="AX298" s="5">
        <f t="shared" si="200"/>
        <v>4</v>
      </c>
      <c r="AY298" s="2">
        <f t="shared" si="201"/>
        <v>5</v>
      </c>
      <c r="AZ298" s="2">
        <f t="shared" si="202"/>
        <v>13</v>
      </c>
      <c r="BA298" s="2">
        <f t="shared" si="206"/>
        <v>32</v>
      </c>
      <c r="BB298" s="2">
        <f t="shared" si="207"/>
        <v>17</v>
      </c>
      <c r="BC298" s="2">
        <f t="shared" si="208"/>
        <v>3</v>
      </c>
      <c r="BD298" s="2">
        <f t="shared" si="209"/>
        <v>3</v>
      </c>
      <c r="BE298" s="19">
        <f t="shared" si="210"/>
        <v>10</v>
      </c>
      <c r="BF298" s="19">
        <f t="shared" si="211"/>
        <v>4.0824829046386304</v>
      </c>
      <c r="BG298" s="31">
        <f t="shared" si="212"/>
        <v>-1.7146428199482247</v>
      </c>
      <c r="BH298" s="32">
        <f t="shared" si="203"/>
        <v>4.3205366486849993E-2</v>
      </c>
      <c r="BI298" s="62">
        <f t="shared" si="213"/>
        <v>3.0422535211267605E-2</v>
      </c>
      <c r="BJ298" s="62" t="str">
        <f t="shared" si="214"/>
        <v/>
      </c>
      <c r="BK298" s="73" t="str">
        <f t="shared" si="215"/>
        <v/>
      </c>
      <c r="BM298" s="11">
        <f t="shared" si="204"/>
        <v>7.341206486603695E-2</v>
      </c>
    </row>
    <row r="299" spans="1:65">
      <c r="A299" s="30" t="s">
        <v>1042</v>
      </c>
      <c r="B299" s="30" t="s">
        <v>1043</v>
      </c>
      <c r="C299" s="30" t="s">
        <v>800</v>
      </c>
      <c r="D299" s="30" t="s">
        <v>1044</v>
      </c>
      <c r="E299" s="30" t="s">
        <v>570</v>
      </c>
      <c r="F299" s="11" t="str">
        <f t="shared" si="205"/>
        <v>Immune syst</v>
      </c>
      <c r="H299" s="11">
        <f>VLOOKUP($B299,data!$B$3:$Q$15316,'diff expr 0 vs 3 mites'!H$8,FALSE)</f>
        <v>11.20875086</v>
      </c>
      <c r="I299" s="11">
        <f>VLOOKUP($B299,data!$B$3:$Q$15316,'diff expr 0 vs 3 mites'!I$8,FALSE)</f>
        <v>9.1653440929999999</v>
      </c>
      <c r="J299" s="11">
        <f>VLOOKUP($B299,data!$B$3:$Q$15316,'diff expr 0 vs 3 mites'!J$8,FALSE)</f>
        <v>11.44752456</v>
      </c>
      <c r="K299" s="11">
        <f>VLOOKUP($B299,data!$B$3:$Q$15316,'diff expr 0 vs 3 mites'!K$8,FALSE)</f>
        <v>6.6117955300000002</v>
      </c>
      <c r="L299" s="11">
        <f>VLOOKUP($B299,data!$B$3:$Q$15316,'diff expr 0 vs 3 mites'!L$8,FALSE)</f>
        <v>6.5622800750000003</v>
      </c>
      <c r="M299" s="11">
        <f>VLOOKUP($B299,data!$B$3:$Q$15316,'diff expr 0 vs 3 mites'!M$8,FALSE)</f>
        <v>8.7656413610000001</v>
      </c>
      <c r="N299" s="11">
        <f>VLOOKUP($B299,data!$B$3:$Q$15316,'diff expr 0 vs 3 mites'!N$8,FALSE)</f>
        <v>9.0866243069999992</v>
      </c>
      <c r="O299" s="11">
        <f>VLOOKUP($B299,data!$B$3:$Q$15316,'diff expr 0 vs 3 mites'!O$8,FALSE)</f>
        <v>10.05298913</v>
      </c>
      <c r="P299" s="11">
        <f>VLOOKUP($B299,data!$B$3:$Q$15316,'diff expr 0 vs 3 mites'!P$8,FALSE)</f>
        <v>9.8704124269999998</v>
      </c>
      <c r="R299" s="27" t="s">
        <v>27749</v>
      </c>
      <c r="T299" s="2">
        <f t="shared" si="173"/>
        <v>8</v>
      </c>
      <c r="U299" s="2">
        <f t="shared" si="174"/>
        <v>5</v>
      </c>
      <c r="V299" s="2">
        <f t="shared" si="175"/>
        <v>9</v>
      </c>
      <c r="W299" s="2">
        <f t="shared" si="176"/>
        <v>2</v>
      </c>
      <c r="X299" s="2">
        <f t="shared" si="177"/>
        <v>1</v>
      </c>
      <c r="Y299" s="2">
        <f t="shared" si="178"/>
        <v>3</v>
      </c>
      <c r="Z299" s="2">
        <f t="shared" si="179"/>
        <v>4</v>
      </c>
      <c r="AA299" s="2">
        <f t="shared" si="180"/>
        <v>7</v>
      </c>
      <c r="AB299" s="2">
        <f t="shared" si="181"/>
        <v>6</v>
      </c>
      <c r="AC299" s="2"/>
      <c r="AD299" s="2">
        <f t="shared" si="182"/>
        <v>0</v>
      </c>
      <c r="AE299" s="2">
        <f t="shared" si="183"/>
        <v>0</v>
      </c>
      <c r="AF299" s="2">
        <f t="shared" si="184"/>
        <v>0</v>
      </c>
      <c r="AG299" s="2">
        <f t="shared" si="185"/>
        <v>0</v>
      </c>
      <c r="AH299" s="2">
        <f t="shared" si="186"/>
        <v>0</v>
      </c>
      <c r="AI299" s="2">
        <f t="shared" si="187"/>
        <v>0</v>
      </c>
      <c r="AJ299" s="2">
        <f t="shared" si="188"/>
        <v>0</v>
      </c>
      <c r="AK299" s="2">
        <f t="shared" si="189"/>
        <v>0</v>
      </c>
      <c r="AL299" s="2">
        <f t="shared" si="190"/>
        <v>0</v>
      </c>
      <c r="AM299" s="2"/>
      <c r="AN299" s="2">
        <f t="shared" si="191"/>
        <v>8</v>
      </c>
      <c r="AO299" s="2">
        <f t="shared" si="192"/>
        <v>5</v>
      </c>
      <c r="AP299" s="2">
        <f t="shared" si="193"/>
        <v>9</v>
      </c>
      <c r="AQ299" s="2">
        <f t="shared" si="194"/>
        <v>2</v>
      </c>
      <c r="AR299" s="2">
        <f t="shared" si="195"/>
        <v>1</v>
      </c>
      <c r="AS299" s="2">
        <f t="shared" si="196"/>
        <v>3</v>
      </c>
      <c r="AT299" s="2">
        <f t="shared" si="197"/>
        <v>4</v>
      </c>
      <c r="AU299" s="2">
        <f t="shared" si="198"/>
        <v>7</v>
      </c>
      <c r="AV299" s="2">
        <f t="shared" si="199"/>
        <v>6</v>
      </c>
      <c r="AW299" s="2"/>
      <c r="AX299" s="5">
        <f t="shared" si="200"/>
        <v>4</v>
      </c>
      <c r="AY299" s="2">
        <f t="shared" si="201"/>
        <v>5</v>
      </c>
      <c r="AZ299" s="2">
        <f t="shared" si="202"/>
        <v>24</v>
      </c>
      <c r="BA299" s="2">
        <f t="shared" si="206"/>
        <v>21</v>
      </c>
      <c r="BB299" s="2">
        <f t="shared" si="207"/>
        <v>6</v>
      </c>
      <c r="BC299" s="2">
        <f t="shared" si="208"/>
        <v>14</v>
      </c>
      <c r="BD299" s="2">
        <f t="shared" si="209"/>
        <v>6</v>
      </c>
      <c r="BE299" s="19">
        <f t="shared" si="210"/>
        <v>10</v>
      </c>
      <c r="BF299" s="19">
        <f t="shared" si="211"/>
        <v>4.0824829046386304</v>
      </c>
      <c r="BG299" s="31">
        <f t="shared" si="212"/>
        <v>-0.9797958971132712</v>
      </c>
      <c r="BH299" s="32">
        <f t="shared" si="203"/>
        <v>0.16359343889515282</v>
      </c>
      <c r="BI299" s="62">
        <f t="shared" si="213"/>
        <v>5.9718309859154932E-2</v>
      </c>
      <c r="BJ299" s="62" t="str">
        <f t="shared" si="214"/>
        <v/>
      </c>
      <c r="BK299" s="73" t="str">
        <f t="shared" si="215"/>
        <v/>
      </c>
      <c r="BM299" s="11">
        <f t="shared" si="204"/>
        <v>-3.484340604784017E-2</v>
      </c>
    </row>
    <row r="300" spans="1:65">
      <c r="A300" s="30" t="s">
        <v>1045</v>
      </c>
      <c r="B300" s="30" t="s">
        <v>1046</v>
      </c>
      <c r="C300" s="30" t="s">
        <v>1047</v>
      </c>
      <c r="D300" s="30" t="s">
        <v>1048</v>
      </c>
      <c r="E300" s="30" t="s">
        <v>570</v>
      </c>
      <c r="F300" s="11" t="str">
        <f t="shared" si="205"/>
        <v>Immune syst</v>
      </c>
      <c r="H300" s="11">
        <f>VLOOKUP($B300,data!$B$3:$Q$15316,'diff expr 0 vs 3 mites'!H$8,FALSE)</f>
        <v>6.218630052</v>
      </c>
      <c r="I300" s="11">
        <f>VLOOKUP($B300,data!$B$3:$Q$15316,'diff expr 0 vs 3 mites'!I$8,FALSE)</f>
        <v>4.8592212699999999</v>
      </c>
      <c r="J300" s="11">
        <f>VLOOKUP($B300,data!$B$3:$Q$15316,'diff expr 0 vs 3 mites'!J$8,FALSE)</f>
        <v>10.03818937</v>
      </c>
      <c r="K300" s="11">
        <f>VLOOKUP($B300,data!$B$3:$Q$15316,'diff expr 0 vs 3 mites'!K$8,FALSE)</f>
        <v>3.7792570560000001</v>
      </c>
      <c r="L300" s="11">
        <f>VLOOKUP($B300,data!$B$3:$Q$15316,'diff expr 0 vs 3 mites'!L$8,FALSE)</f>
        <v>1.826551689</v>
      </c>
      <c r="M300" s="11">
        <f>VLOOKUP($B300,data!$B$3:$Q$15316,'diff expr 0 vs 3 mites'!M$8,FALSE)</f>
        <v>9.2080405770000002</v>
      </c>
      <c r="N300" s="11">
        <f>VLOOKUP($B300,data!$B$3:$Q$15316,'diff expr 0 vs 3 mites'!N$8,FALSE)</f>
        <v>1.5807376390000001</v>
      </c>
      <c r="O300" s="11">
        <f>VLOOKUP($B300,data!$B$3:$Q$15316,'diff expr 0 vs 3 mites'!O$8,FALSE)</f>
        <v>24.840800940000001</v>
      </c>
      <c r="P300" s="11">
        <f>VLOOKUP($B300,data!$B$3:$Q$15316,'diff expr 0 vs 3 mites'!P$8,FALSE)</f>
        <v>6.5412871470000002</v>
      </c>
      <c r="R300" s="27" t="s">
        <v>27749</v>
      </c>
      <c r="T300" s="2">
        <f t="shared" si="173"/>
        <v>5</v>
      </c>
      <c r="U300" s="2">
        <f t="shared" si="174"/>
        <v>4</v>
      </c>
      <c r="V300" s="2">
        <f t="shared" si="175"/>
        <v>8</v>
      </c>
      <c r="W300" s="2">
        <f t="shared" si="176"/>
        <v>3</v>
      </c>
      <c r="X300" s="2">
        <f t="shared" si="177"/>
        <v>2</v>
      </c>
      <c r="Y300" s="2">
        <f t="shared" si="178"/>
        <v>7</v>
      </c>
      <c r="Z300" s="2">
        <f t="shared" si="179"/>
        <v>1</v>
      </c>
      <c r="AA300" s="2">
        <f t="shared" si="180"/>
        <v>9</v>
      </c>
      <c r="AB300" s="2">
        <f t="shared" si="181"/>
        <v>6</v>
      </c>
      <c r="AC300" s="2"/>
      <c r="AD300" s="2">
        <f t="shared" si="182"/>
        <v>0</v>
      </c>
      <c r="AE300" s="2">
        <f t="shared" si="183"/>
        <v>0</v>
      </c>
      <c r="AF300" s="2">
        <f t="shared" si="184"/>
        <v>0</v>
      </c>
      <c r="AG300" s="2">
        <f t="shared" si="185"/>
        <v>0</v>
      </c>
      <c r="AH300" s="2">
        <f t="shared" si="186"/>
        <v>0</v>
      </c>
      <c r="AI300" s="2">
        <f t="shared" si="187"/>
        <v>0</v>
      </c>
      <c r="AJ300" s="2">
        <f t="shared" si="188"/>
        <v>0</v>
      </c>
      <c r="AK300" s="2">
        <f t="shared" si="189"/>
        <v>0</v>
      </c>
      <c r="AL300" s="2">
        <f t="shared" si="190"/>
        <v>0</v>
      </c>
      <c r="AM300" s="2"/>
      <c r="AN300" s="2">
        <f t="shared" si="191"/>
        <v>5</v>
      </c>
      <c r="AO300" s="2">
        <f t="shared" si="192"/>
        <v>4</v>
      </c>
      <c r="AP300" s="2">
        <f t="shared" si="193"/>
        <v>8</v>
      </c>
      <c r="AQ300" s="2">
        <f t="shared" si="194"/>
        <v>3</v>
      </c>
      <c r="AR300" s="2">
        <f t="shared" si="195"/>
        <v>2</v>
      </c>
      <c r="AS300" s="2">
        <f t="shared" si="196"/>
        <v>7</v>
      </c>
      <c r="AT300" s="2">
        <f t="shared" si="197"/>
        <v>1</v>
      </c>
      <c r="AU300" s="2">
        <f t="shared" si="198"/>
        <v>9</v>
      </c>
      <c r="AV300" s="2">
        <f t="shared" si="199"/>
        <v>6</v>
      </c>
      <c r="AW300" s="2"/>
      <c r="AX300" s="5">
        <f t="shared" si="200"/>
        <v>4</v>
      </c>
      <c r="AY300" s="2">
        <f t="shared" si="201"/>
        <v>5</v>
      </c>
      <c r="AZ300" s="2">
        <f t="shared" si="202"/>
        <v>20</v>
      </c>
      <c r="BA300" s="2">
        <f t="shared" si="206"/>
        <v>25</v>
      </c>
      <c r="BB300" s="2">
        <f t="shared" si="207"/>
        <v>10</v>
      </c>
      <c r="BC300" s="2">
        <f t="shared" si="208"/>
        <v>10</v>
      </c>
      <c r="BD300" s="2">
        <f t="shared" si="209"/>
        <v>10</v>
      </c>
      <c r="BE300" s="19">
        <f t="shared" si="210"/>
        <v>10</v>
      </c>
      <c r="BF300" s="19">
        <f t="shared" si="211"/>
        <v>4.0824829046386304</v>
      </c>
      <c r="BG300" s="31">
        <f t="shared" si="212"/>
        <v>0</v>
      </c>
      <c r="BH300" s="32">
        <f t="shared" si="203"/>
        <v>0.5</v>
      </c>
      <c r="BI300" s="62">
        <f t="shared" si="213"/>
        <v>9.5774647887323941E-2</v>
      </c>
      <c r="BJ300" s="62" t="str">
        <f t="shared" si="214"/>
        <v/>
      </c>
      <c r="BK300" s="73" t="str">
        <f t="shared" si="215"/>
        <v/>
      </c>
      <c r="BM300" s="11">
        <f t="shared" si="204"/>
        <v>0.15039985265284009</v>
      </c>
    </row>
    <row r="301" spans="1:65">
      <c r="A301" s="30" t="s">
        <v>1049</v>
      </c>
      <c r="B301" s="30" t="s">
        <v>1050</v>
      </c>
      <c r="C301" s="30" t="s">
        <v>1051</v>
      </c>
      <c r="D301" s="30" t="s">
        <v>1052</v>
      </c>
      <c r="E301" s="30" t="s">
        <v>570</v>
      </c>
      <c r="F301" s="11" t="str">
        <f t="shared" si="205"/>
        <v>Immune syst</v>
      </c>
      <c r="H301" s="11">
        <f>VLOOKUP($B301,data!$B$3:$Q$15316,'diff expr 0 vs 3 mites'!H$8,FALSE)</f>
        <v>18.436379819999999</v>
      </c>
      <c r="I301" s="11">
        <f>VLOOKUP($B301,data!$B$3:$Q$15316,'diff expr 0 vs 3 mites'!I$8,FALSE)</f>
        <v>8.853772932</v>
      </c>
      <c r="J301" s="11">
        <f>VLOOKUP($B301,data!$B$3:$Q$15316,'diff expr 0 vs 3 mites'!J$8,FALSE)</f>
        <v>7.4414638210000001</v>
      </c>
      <c r="K301" s="11">
        <f>VLOOKUP($B301,data!$B$3:$Q$15316,'diff expr 0 vs 3 mites'!K$8,FALSE)</f>
        <v>12.7473379</v>
      </c>
      <c r="L301" s="11">
        <f>VLOOKUP($B301,data!$B$3:$Q$15316,'diff expr 0 vs 3 mites'!L$8,FALSE)</f>
        <v>2.673603484</v>
      </c>
      <c r="M301" s="11">
        <f>VLOOKUP($B301,data!$B$3:$Q$15316,'diff expr 0 vs 3 mites'!M$8,FALSE)</f>
        <v>4.3353481770000002</v>
      </c>
      <c r="N301" s="11">
        <f>VLOOKUP($B301,data!$B$3:$Q$15316,'diff expr 0 vs 3 mites'!N$8,FALSE)</f>
        <v>6.1701192599999999</v>
      </c>
      <c r="O301" s="11">
        <f>VLOOKUP($B301,data!$B$3:$Q$15316,'diff expr 0 vs 3 mites'!O$8,FALSE)</f>
        <v>1.097086022</v>
      </c>
      <c r="P301" s="11">
        <f>VLOOKUP($B301,data!$B$3:$Q$15316,'diff expr 0 vs 3 mites'!P$8,FALSE)</f>
        <v>2.8724303089999998</v>
      </c>
      <c r="R301" s="27" t="s">
        <v>27749</v>
      </c>
      <c r="T301" s="2">
        <f t="shared" si="173"/>
        <v>9</v>
      </c>
      <c r="U301" s="2">
        <f t="shared" si="174"/>
        <v>7</v>
      </c>
      <c r="V301" s="2">
        <f t="shared" si="175"/>
        <v>6</v>
      </c>
      <c r="W301" s="2">
        <f t="shared" si="176"/>
        <v>8</v>
      </c>
      <c r="X301" s="2">
        <f t="shared" si="177"/>
        <v>2</v>
      </c>
      <c r="Y301" s="2">
        <f t="shared" si="178"/>
        <v>4</v>
      </c>
      <c r="Z301" s="2">
        <f t="shared" si="179"/>
        <v>5</v>
      </c>
      <c r="AA301" s="2">
        <f t="shared" si="180"/>
        <v>1</v>
      </c>
      <c r="AB301" s="2">
        <f t="shared" si="181"/>
        <v>3</v>
      </c>
      <c r="AC301" s="2"/>
      <c r="AD301" s="2">
        <f t="shared" si="182"/>
        <v>0</v>
      </c>
      <c r="AE301" s="2">
        <f t="shared" si="183"/>
        <v>0</v>
      </c>
      <c r="AF301" s="2">
        <f t="shared" si="184"/>
        <v>0</v>
      </c>
      <c r="AG301" s="2">
        <f t="shared" si="185"/>
        <v>0</v>
      </c>
      <c r="AH301" s="2">
        <f t="shared" si="186"/>
        <v>0</v>
      </c>
      <c r="AI301" s="2">
        <f t="shared" si="187"/>
        <v>0</v>
      </c>
      <c r="AJ301" s="2">
        <f t="shared" si="188"/>
        <v>0</v>
      </c>
      <c r="AK301" s="2">
        <f t="shared" si="189"/>
        <v>0</v>
      </c>
      <c r="AL301" s="2">
        <f t="shared" si="190"/>
        <v>0</v>
      </c>
      <c r="AM301" s="2"/>
      <c r="AN301" s="2">
        <f t="shared" si="191"/>
        <v>9</v>
      </c>
      <c r="AO301" s="2">
        <f t="shared" si="192"/>
        <v>7</v>
      </c>
      <c r="AP301" s="2">
        <f t="shared" si="193"/>
        <v>6</v>
      </c>
      <c r="AQ301" s="2">
        <f t="shared" si="194"/>
        <v>8</v>
      </c>
      <c r="AR301" s="2">
        <f t="shared" si="195"/>
        <v>2</v>
      </c>
      <c r="AS301" s="2">
        <f t="shared" si="196"/>
        <v>4</v>
      </c>
      <c r="AT301" s="2">
        <f t="shared" si="197"/>
        <v>5</v>
      </c>
      <c r="AU301" s="2">
        <f t="shared" si="198"/>
        <v>1</v>
      </c>
      <c r="AV301" s="2">
        <f t="shared" si="199"/>
        <v>3</v>
      </c>
      <c r="AW301" s="2"/>
      <c r="AX301" s="5">
        <f t="shared" si="200"/>
        <v>4</v>
      </c>
      <c r="AY301" s="2">
        <f t="shared" si="201"/>
        <v>5</v>
      </c>
      <c r="AZ301" s="2">
        <f t="shared" si="202"/>
        <v>30</v>
      </c>
      <c r="BA301" s="2">
        <f t="shared" si="206"/>
        <v>15</v>
      </c>
      <c r="BB301" s="2">
        <f t="shared" si="207"/>
        <v>0</v>
      </c>
      <c r="BC301" s="2">
        <f t="shared" si="208"/>
        <v>20</v>
      </c>
      <c r="BD301" s="2">
        <f t="shared" si="209"/>
        <v>0</v>
      </c>
      <c r="BE301" s="19">
        <f t="shared" si="210"/>
        <v>10</v>
      </c>
      <c r="BF301" s="19">
        <f t="shared" si="211"/>
        <v>4.0824829046386304</v>
      </c>
      <c r="BG301" s="31">
        <f t="shared" si="212"/>
        <v>-2.4494897427831779</v>
      </c>
      <c r="BH301" s="32">
        <f t="shared" si="203"/>
        <v>7.1529392177148241E-3</v>
      </c>
      <c r="BI301" s="62">
        <f t="shared" si="213"/>
        <v>2.8169014084507044E-4</v>
      </c>
      <c r="BJ301" s="62" t="str">
        <f t="shared" si="214"/>
        <v/>
      </c>
      <c r="BK301" s="73" t="str">
        <f t="shared" si="215"/>
        <v>sign</v>
      </c>
      <c r="BM301" s="11">
        <f t="shared" si="204"/>
        <v>-0.53918281238858867</v>
      </c>
    </row>
    <row r="302" spans="1:65">
      <c r="A302" s="30" t="s">
        <v>1053</v>
      </c>
      <c r="B302" s="30" t="s">
        <v>1054</v>
      </c>
      <c r="C302" s="30" t="s">
        <v>1055</v>
      </c>
      <c r="D302" s="30" t="s">
        <v>1056</v>
      </c>
      <c r="E302" s="30" t="s">
        <v>570</v>
      </c>
      <c r="F302" s="11" t="str">
        <f t="shared" si="205"/>
        <v>Immune syst</v>
      </c>
      <c r="H302" s="11">
        <f>VLOOKUP($B302,data!$B$3:$Q$15316,'diff expr 0 vs 3 mites'!H$8,FALSE)</f>
        <v>8.2315359239999992</v>
      </c>
      <c r="I302" s="11">
        <f>VLOOKUP($B302,data!$B$3:$Q$15316,'diff expr 0 vs 3 mites'!I$8,FALSE)</f>
        <v>8.1320129740000002</v>
      </c>
      <c r="J302" s="11">
        <f>VLOOKUP($B302,data!$B$3:$Q$15316,'diff expr 0 vs 3 mites'!J$8,FALSE)</f>
        <v>10.115604709999999</v>
      </c>
      <c r="K302" s="11">
        <f>VLOOKUP($B302,data!$B$3:$Q$15316,'diff expr 0 vs 3 mites'!K$8,FALSE)</f>
        <v>8.0662448589999993</v>
      </c>
      <c r="L302" s="11">
        <f>VLOOKUP($B302,data!$B$3:$Q$15316,'diff expr 0 vs 3 mites'!L$8,FALSE)</f>
        <v>0</v>
      </c>
      <c r="M302" s="11">
        <f>VLOOKUP($B302,data!$B$3:$Q$15316,'diff expr 0 vs 3 mites'!M$8,FALSE)</f>
        <v>1.5704312979999999</v>
      </c>
      <c r="N302" s="11">
        <f>VLOOKUP($B302,data!$B$3:$Q$15316,'diff expr 0 vs 3 mites'!N$8,FALSE)</f>
        <v>1.1757328789999999</v>
      </c>
      <c r="O302" s="11">
        <f>VLOOKUP($B302,data!$B$3:$Q$15316,'diff expr 0 vs 3 mites'!O$8,FALSE)</f>
        <v>10.034529729999999</v>
      </c>
      <c r="P302" s="11">
        <f>VLOOKUP($B302,data!$B$3:$Q$15316,'diff expr 0 vs 3 mites'!P$8,FALSE)</f>
        <v>10.946986969999999</v>
      </c>
      <c r="R302" s="27" t="s">
        <v>27749</v>
      </c>
      <c r="T302" s="2">
        <f t="shared" si="173"/>
        <v>6</v>
      </c>
      <c r="U302" s="2">
        <f t="shared" si="174"/>
        <v>5</v>
      </c>
      <c r="V302" s="2">
        <f t="shared" si="175"/>
        <v>8</v>
      </c>
      <c r="W302" s="2">
        <f t="shared" si="176"/>
        <v>4</v>
      </c>
      <c r="X302" s="2">
        <f t="shared" si="177"/>
        <v>1</v>
      </c>
      <c r="Y302" s="2">
        <f t="shared" si="178"/>
        <v>3</v>
      </c>
      <c r="Z302" s="2">
        <f t="shared" si="179"/>
        <v>2</v>
      </c>
      <c r="AA302" s="2">
        <f t="shared" si="180"/>
        <v>7</v>
      </c>
      <c r="AB302" s="2">
        <f t="shared" si="181"/>
        <v>9</v>
      </c>
      <c r="AC302" s="2"/>
      <c r="AD302" s="2">
        <f t="shared" si="182"/>
        <v>0</v>
      </c>
      <c r="AE302" s="2">
        <f t="shared" si="183"/>
        <v>0</v>
      </c>
      <c r="AF302" s="2">
        <f t="shared" si="184"/>
        <v>0</v>
      </c>
      <c r="AG302" s="2">
        <f t="shared" si="185"/>
        <v>0</v>
      </c>
      <c r="AH302" s="2">
        <f t="shared" si="186"/>
        <v>0</v>
      </c>
      <c r="AI302" s="2">
        <f t="shared" si="187"/>
        <v>0</v>
      </c>
      <c r="AJ302" s="2">
        <f t="shared" si="188"/>
        <v>0</v>
      </c>
      <c r="AK302" s="2">
        <f t="shared" si="189"/>
        <v>0</v>
      </c>
      <c r="AL302" s="2">
        <f t="shared" si="190"/>
        <v>0</v>
      </c>
      <c r="AM302" s="2"/>
      <c r="AN302" s="2">
        <f t="shared" si="191"/>
        <v>6</v>
      </c>
      <c r="AO302" s="2">
        <f t="shared" si="192"/>
        <v>5</v>
      </c>
      <c r="AP302" s="2">
        <f t="shared" si="193"/>
        <v>8</v>
      </c>
      <c r="AQ302" s="2">
        <f t="shared" si="194"/>
        <v>4</v>
      </c>
      <c r="AR302" s="2">
        <f t="shared" si="195"/>
        <v>1</v>
      </c>
      <c r="AS302" s="2">
        <f t="shared" si="196"/>
        <v>3</v>
      </c>
      <c r="AT302" s="2">
        <f t="shared" si="197"/>
        <v>2</v>
      </c>
      <c r="AU302" s="2">
        <f t="shared" si="198"/>
        <v>7</v>
      </c>
      <c r="AV302" s="2">
        <f t="shared" si="199"/>
        <v>9</v>
      </c>
      <c r="AW302" s="2"/>
      <c r="AX302" s="5">
        <f t="shared" si="200"/>
        <v>4</v>
      </c>
      <c r="AY302" s="2">
        <f t="shared" si="201"/>
        <v>5</v>
      </c>
      <c r="AZ302" s="2">
        <f t="shared" si="202"/>
        <v>23</v>
      </c>
      <c r="BA302" s="2">
        <f t="shared" si="206"/>
        <v>22</v>
      </c>
      <c r="BB302" s="2">
        <f t="shared" si="207"/>
        <v>7</v>
      </c>
      <c r="BC302" s="2">
        <f t="shared" si="208"/>
        <v>13</v>
      </c>
      <c r="BD302" s="2">
        <f t="shared" si="209"/>
        <v>7</v>
      </c>
      <c r="BE302" s="19">
        <f t="shared" si="210"/>
        <v>10</v>
      </c>
      <c r="BF302" s="19">
        <f t="shared" si="211"/>
        <v>4.0824829046386304</v>
      </c>
      <c r="BG302" s="31">
        <f t="shared" si="212"/>
        <v>-0.73484692283495334</v>
      </c>
      <c r="BH302" s="32">
        <f t="shared" si="203"/>
        <v>0.23121636322523817</v>
      </c>
      <c r="BI302" s="62">
        <f t="shared" si="213"/>
        <v>6.8450704225352113E-2</v>
      </c>
      <c r="BJ302" s="62" t="str">
        <f t="shared" si="214"/>
        <v/>
      </c>
      <c r="BK302" s="73" t="str">
        <f t="shared" si="215"/>
        <v/>
      </c>
      <c r="BM302" s="11">
        <f t="shared" si="204"/>
        <v>-0.26004492674086749</v>
      </c>
    </row>
    <row r="303" spans="1:65">
      <c r="A303" s="30" t="s">
        <v>1059</v>
      </c>
      <c r="B303" s="30" t="s">
        <v>1060</v>
      </c>
      <c r="C303" s="30" t="s">
        <v>1061</v>
      </c>
      <c r="D303" s="30" t="s">
        <v>1062</v>
      </c>
      <c r="E303" s="30" t="s">
        <v>570</v>
      </c>
      <c r="F303" s="11" t="str">
        <f t="shared" si="205"/>
        <v>Immune syst</v>
      </c>
      <c r="H303" s="11">
        <f>VLOOKUP($B303,data!$B$3:$Q$15316,'diff expr 0 vs 3 mites'!H$8,FALSE)</f>
        <v>1.3269762759999999</v>
      </c>
      <c r="I303" s="11">
        <f>VLOOKUP($B303,data!$B$3:$Q$15316,'diff expr 0 vs 3 mites'!I$8,FALSE)</f>
        <v>0.90278340400000001</v>
      </c>
      <c r="J303" s="11">
        <f>VLOOKUP($B303,data!$B$3:$Q$15316,'diff expr 0 vs 3 mites'!J$8,FALSE)</f>
        <v>0.67945842599999995</v>
      </c>
      <c r="K303" s="11">
        <f>VLOOKUP($B303,data!$B$3:$Q$15316,'diff expr 0 vs 3 mites'!K$8,FALSE)</f>
        <v>0.83322932599999999</v>
      </c>
      <c r="L303" s="11">
        <f>VLOOKUP($B303,data!$B$3:$Q$15316,'diff expr 0 vs 3 mites'!L$8,FALSE)</f>
        <v>0.31938897399999999</v>
      </c>
      <c r="M303" s="11">
        <f>VLOOKUP($B303,data!$B$3:$Q$15316,'diff expr 0 vs 3 mites'!M$8,FALSE)</f>
        <v>1.128101585</v>
      </c>
      <c r="N303" s="11">
        <f>VLOOKUP($B303,data!$B$3:$Q$15316,'diff expr 0 vs 3 mites'!N$8,FALSE)</f>
        <v>0.737083143</v>
      </c>
      <c r="O303" s="11">
        <f>VLOOKUP($B303,data!$B$3:$Q$15316,'diff expr 0 vs 3 mites'!O$8,FALSE)</f>
        <v>0.94861043</v>
      </c>
      <c r="P303" s="11">
        <f>VLOOKUP($B303,data!$B$3:$Q$15316,'diff expr 0 vs 3 mites'!P$8,FALSE)</f>
        <v>0.91504226300000002</v>
      </c>
      <c r="R303" s="27" t="s">
        <v>27749</v>
      </c>
      <c r="T303" s="2">
        <f t="shared" si="173"/>
        <v>9</v>
      </c>
      <c r="U303" s="2">
        <f t="shared" si="174"/>
        <v>5</v>
      </c>
      <c r="V303" s="2">
        <f t="shared" si="175"/>
        <v>2</v>
      </c>
      <c r="W303" s="2">
        <f t="shared" si="176"/>
        <v>4</v>
      </c>
      <c r="X303" s="2">
        <f t="shared" si="177"/>
        <v>1</v>
      </c>
      <c r="Y303" s="2">
        <f t="shared" si="178"/>
        <v>8</v>
      </c>
      <c r="Z303" s="2">
        <f t="shared" si="179"/>
        <v>3</v>
      </c>
      <c r="AA303" s="2">
        <f t="shared" si="180"/>
        <v>7</v>
      </c>
      <c r="AB303" s="2">
        <f t="shared" si="181"/>
        <v>6</v>
      </c>
      <c r="AC303" s="2"/>
      <c r="AD303" s="2">
        <f t="shared" si="182"/>
        <v>0</v>
      </c>
      <c r="AE303" s="2">
        <f t="shared" si="183"/>
        <v>0</v>
      </c>
      <c r="AF303" s="2">
        <f t="shared" si="184"/>
        <v>0</v>
      </c>
      <c r="AG303" s="2">
        <f t="shared" si="185"/>
        <v>0</v>
      </c>
      <c r="AH303" s="2">
        <f t="shared" si="186"/>
        <v>0</v>
      </c>
      <c r="AI303" s="2">
        <f t="shared" si="187"/>
        <v>0</v>
      </c>
      <c r="AJ303" s="2">
        <f t="shared" si="188"/>
        <v>0</v>
      </c>
      <c r="AK303" s="2">
        <f t="shared" si="189"/>
        <v>0</v>
      </c>
      <c r="AL303" s="2">
        <f t="shared" si="190"/>
        <v>0</v>
      </c>
      <c r="AM303" s="2"/>
      <c r="AN303" s="2">
        <f t="shared" si="191"/>
        <v>9</v>
      </c>
      <c r="AO303" s="2">
        <f t="shared" si="192"/>
        <v>5</v>
      </c>
      <c r="AP303" s="2">
        <f t="shared" si="193"/>
        <v>2</v>
      </c>
      <c r="AQ303" s="2">
        <f t="shared" si="194"/>
        <v>4</v>
      </c>
      <c r="AR303" s="2">
        <f t="shared" si="195"/>
        <v>1</v>
      </c>
      <c r="AS303" s="2">
        <f t="shared" si="196"/>
        <v>8</v>
      </c>
      <c r="AT303" s="2">
        <f t="shared" si="197"/>
        <v>3</v>
      </c>
      <c r="AU303" s="2">
        <f t="shared" si="198"/>
        <v>7</v>
      </c>
      <c r="AV303" s="2">
        <f t="shared" si="199"/>
        <v>6</v>
      </c>
      <c r="AW303" s="2"/>
      <c r="AX303" s="5">
        <f t="shared" si="200"/>
        <v>4</v>
      </c>
      <c r="AY303" s="2">
        <f t="shared" si="201"/>
        <v>5</v>
      </c>
      <c r="AZ303" s="2">
        <f t="shared" si="202"/>
        <v>20</v>
      </c>
      <c r="BA303" s="2">
        <f t="shared" si="206"/>
        <v>25</v>
      </c>
      <c r="BB303" s="2">
        <f t="shared" si="207"/>
        <v>10</v>
      </c>
      <c r="BC303" s="2">
        <f t="shared" si="208"/>
        <v>10</v>
      </c>
      <c r="BD303" s="2">
        <f t="shared" si="209"/>
        <v>10</v>
      </c>
      <c r="BE303" s="19">
        <f t="shared" si="210"/>
        <v>10</v>
      </c>
      <c r="BF303" s="19">
        <f t="shared" si="211"/>
        <v>4.0824829046386304</v>
      </c>
      <c r="BG303" s="31">
        <f t="shared" si="212"/>
        <v>0</v>
      </c>
      <c r="BH303" s="32">
        <f t="shared" si="203"/>
        <v>0.5</v>
      </c>
      <c r="BI303" s="62">
        <f t="shared" si="213"/>
        <v>9.5774647887323941E-2</v>
      </c>
      <c r="BJ303" s="62" t="str">
        <f t="shared" si="214"/>
        <v/>
      </c>
      <c r="BK303" s="73" t="str">
        <f t="shared" si="215"/>
        <v/>
      </c>
      <c r="BM303" s="11">
        <f t="shared" si="204"/>
        <v>-6.2800929573266162E-2</v>
      </c>
    </row>
    <row r="304" spans="1:65">
      <c r="A304" s="30" t="s">
        <v>1063</v>
      </c>
      <c r="B304" s="30" t="s">
        <v>1064</v>
      </c>
      <c r="C304" s="30" t="s">
        <v>1065</v>
      </c>
      <c r="D304" s="30" t="s">
        <v>1066</v>
      </c>
      <c r="E304" s="30" t="s">
        <v>570</v>
      </c>
      <c r="F304" s="11" t="str">
        <f t="shared" si="205"/>
        <v>Immune syst</v>
      </c>
      <c r="H304" s="11">
        <f>VLOOKUP($B304,data!$B$3:$Q$15316,'diff expr 0 vs 3 mites'!H$8,FALSE)</f>
        <v>2.1916408569999999</v>
      </c>
      <c r="I304" s="11">
        <f>VLOOKUP($B304,data!$B$3:$Q$15316,'diff expr 0 vs 3 mites'!I$8,FALSE)</f>
        <v>1.8739634860000001</v>
      </c>
      <c r="J304" s="11">
        <f>VLOOKUP($B304,data!$B$3:$Q$15316,'diff expr 0 vs 3 mites'!J$8,FALSE)</f>
        <v>2.7261176850000002</v>
      </c>
      <c r="K304" s="11">
        <f>VLOOKUP($B304,data!$B$3:$Q$15316,'diff expr 0 vs 3 mites'!K$8,FALSE)</f>
        <v>2.145846498</v>
      </c>
      <c r="L304" s="11">
        <f>VLOOKUP($B304,data!$B$3:$Q$15316,'diff expr 0 vs 3 mites'!L$8,FALSE)</f>
        <v>2.084285977</v>
      </c>
      <c r="M304" s="11">
        <f>VLOOKUP($B304,data!$B$3:$Q$15316,'diff expr 0 vs 3 mites'!M$8,FALSE)</f>
        <v>2.7960069550000002</v>
      </c>
      <c r="N304" s="11">
        <f>VLOOKUP($B304,data!$B$3:$Q$15316,'diff expr 0 vs 3 mites'!N$8,FALSE)</f>
        <v>2.137821046</v>
      </c>
      <c r="O304" s="11">
        <f>VLOOKUP($B304,data!$B$3:$Q$15316,'diff expr 0 vs 3 mites'!O$8,FALSE)</f>
        <v>3.9640880420000002</v>
      </c>
      <c r="P304" s="11">
        <f>VLOOKUP($B304,data!$B$3:$Q$15316,'diff expr 0 vs 3 mites'!P$8,FALSE)</f>
        <v>2.1563506910000001</v>
      </c>
      <c r="R304" s="27" t="s">
        <v>27749</v>
      </c>
      <c r="T304" s="2">
        <f t="shared" si="173"/>
        <v>6</v>
      </c>
      <c r="U304" s="2">
        <f t="shared" si="174"/>
        <v>1</v>
      </c>
      <c r="V304" s="2">
        <f t="shared" si="175"/>
        <v>7</v>
      </c>
      <c r="W304" s="2">
        <f t="shared" si="176"/>
        <v>4</v>
      </c>
      <c r="X304" s="2">
        <f t="shared" si="177"/>
        <v>2</v>
      </c>
      <c r="Y304" s="2">
        <f t="shared" si="178"/>
        <v>8</v>
      </c>
      <c r="Z304" s="2">
        <f t="shared" si="179"/>
        <v>3</v>
      </c>
      <c r="AA304" s="2">
        <f t="shared" si="180"/>
        <v>9</v>
      </c>
      <c r="AB304" s="2">
        <f t="shared" si="181"/>
        <v>5</v>
      </c>
      <c r="AC304" s="2"/>
      <c r="AD304" s="2">
        <f t="shared" si="182"/>
        <v>0</v>
      </c>
      <c r="AE304" s="2">
        <f t="shared" si="183"/>
        <v>0</v>
      </c>
      <c r="AF304" s="2">
        <f t="shared" si="184"/>
        <v>0</v>
      </c>
      <c r="AG304" s="2">
        <f t="shared" si="185"/>
        <v>0</v>
      </c>
      <c r="AH304" s="2">
        <f t="shared" si="186"/>
        <v>0</v>
      </c>
      <c r="AI304" s="2">
        <f t="shared" si="187"/>
        <v>0</v>
      </c>
      <c r="AJ304" s="2">
        <f t="shared" si="188"/>
        <v>0</v>
      </c>
      <c r="AK304" s="2">
        <f t="shared" si="189"/>
        <v>0</v>
      </c>
      <c r="AL304" s="2">
        <f t="shared" si="190"/>
        <v>0</v>
      </c>
      <c r="AM304" s="2"/>
      <c r="AN304" s="2">
        <f t="shared" si="191"/>
        <v>6</v>
      </c>
      <c r="AO304" s="2">
        <f t="shared" si="192"/>
        <v>1</v>
      </c>
      <c r="AP304" s="2">
        <f t="shared" si="193"/>
        <v>7</v>
      </c>
      <c r="AQ304" s="2">
        <f t="shared" si="194"/>
        <v>4</v>
      </c>
      <c r="AR304" s="2">
        <f t="shared" si="195"/>
        <v>2</v>
      </c>
      <c r="AS304" s="2">
        <f t="shared" si="196"/>
        <v>8</v>
      </c>
      <c r="AT304" s="2">
        <f t="shared" si="197"/>
        <v>3</v>
      </c>
      <c r="AU304" s="2">
        <f t="shared" si="198"/>
        <v>9</v>
      </c>
      <c r="AV304" s="2">
        <f t="shared" si="199"/>
        <v>5</v>
      </c>
      <c r="AW304" s="2"/>
      <c r="AX304" s="5">
        <f t="shared" si="200"/>
        <v>4</v>
      </c>
      <c r="AY304" s="2">
        <f t="shared" si="201"/>
        <v>5</v>
      </c>
      <c r="AZ304" s="2">
        <f t="shared" si="202"/>
        <v>18</v>
      </c>
      <c r="BA304" s="2">
        <f t="shared" si="206"/>
        <v>27</v>
      </c>
      <c r="BB304" s="2">
        <f t="shared" si="207"/>
        <v>12</v>
      </c>
      <c r="BC304" s="2">
        <f t="shared" si="208"/>
        <v>8</v>
      </c>
      <c r="BD304" s="2">
        <f t="shared" si="209"/>
        <v>8</v>
      </c>
      <c r="BE304" s="19">
        <f t="shared" si="210"/>
        <v>10</v>
      </c>
      <c r="BF304" s="19">
        <f t="shared" si="211"/>
        <v>4.0824829046386304</v>
      </c>
      <c r="BG304" s="31">
        <f t="shared" si="212"/>
        <v>-0.4898979485566356</v>
      </c>
      <c r="BH304" s="32">
        <f t="shared" si="203"/>
        <v>0.31210305738320299</v>
      </c>
      <c r="BI304" s="62">
        <f t="shared" si="213"/>
        <v>7.6619718309859156E-2</v>
      </c>
      <c r="BJ304" s="62" t="str">
        <f t="shared" si="214"/>
        <v/>
      </c>
      <c r="BK304" s="73" t="str">
        <f t="shared" si="215"/>
        <v/>
      </c>
      <c r="BM304" s="11">
        <f t="shared" si="204"/>
        <v>7.0418130115725369E-2</v>
      </c>
    </row>
    <row r="305" spans="1:65">
      <c r="A305" s="30" t="s">
        <v>1067</v>
      </c>
      <c r="B305" s="30" t="s">
        <v>1068</v>
      </c>
      <c r="C305" s="30" t="s">
        <v>1069</v>
      </c>
      <c r="D305" s="30" t="s">
        <v>1070</v>
      </c>
      <c r="E305" s="30" t="s">
        <v>570</v>
      </c>
      <c r="F305" s="11" t="str">
        <f t="shared" si="205"/>
        <v>Immune syst</v>
      </c>
      <c r="H305" s="11">
        <f>VLOOKUP($B305,data!$B$3:$Q$15316,'diff expr 0 vs 3 mites'!H$8,FALSE)</f>
        <v>5.0804756409999996</v>
      </c>
      <c r="I305" s="11">
        <f>VLOOKUP($B305,data!$B$3:$Q$15316,'diff expr 0 vs 3 mites'!I$8,FALSE)</f>
        <v>4.185223133</v>
      </c>
      <c r="J305" s="11">
        <f>VLOOKUP($B305,data!$B$3:$Q$15316,'diff expr 0 vs 3 mites'!J$8,FALSE)</f>
        <v>3.4098112710000001</v>
      </c>
      <c r="K305" s="11">
        <f>VLOOKUP($B305,data!$B$3:$Q$15316,'diff expr 0 vs 3 mites'!K$8,FALSE)</f>
        <v>5.1786413390000003</v>
      </c>
      <c r="L305" s="11">
        <f>VLOOKUP($B305,data!$B$3:$Q$15316,'diff expr 0 vs 3 mites'!L$8,FALSE)</f>
        <v>5.756641761</v>
      </c>
      <c r="M305" s="11">
        <f>VLOOKUP($B305,data!$B$3:$Q$15316,'diff expr 0 vs 3 mites'!M$8,FALSE)</f>
        <v>4.0665628610000004</v>
      </c>
      <c r="N305" s="11">
        <f>VLOOKUP($B305,data!$B$3:$Q$15316,'diff expr 0 vs 3 mites'!N$8,FALSE)</f>
        <v>11.91754186</v>
      </c>
      <c r="O305" s="11">
        <f>VLOOKUP($B305,data!$B$3:$Q$15316,'diff expr 0 vs 3 mites'!O$8,FALSE)</f>
        <v>4.0494504850000004</v>
      </c>
      <c r="P305" s="11">
        <f>VLOOKUP($B305,data!$B$3:$Q$15316,'diff expr 0 vs 3 mites'!P$8,FALSE)</f>
        <v>4.3657014260000002</v>
      </c>
      <c r="R305" s="27" t="s">
        <v>27749</v>
      </c>
      <c r="T305" s="2">
        <f t="shared" si="173"/>
        <v>6</v>
      </c>
      <c r="U305" s="2">
        <f t="shared" si="174"/>
        <v>4</v>
      </c>
      <c r="V305" s="2">
        <f t="shared" si="175"/>
        <v>1</v>
      </c>
      <c r="W305" s="2">
        <f t="shared" si="176"/>
        <v>7</v>
      </c>
      <c r="X305" s="2">
        <f t="shared" si="177"/>
        <v>8</v>
      </c>
      <c r="Y305" s="2">
        <f t="shared" si="178"/>
        <v>3</v>
      </c>
      <c r="Z305" s="2">
        <f t="shared" si="179"/>
        <v>9</v>
      </c>
      <c r="AA305" s="2">
        <f t="shared" si="180"/>
        <v>2</v>
      </c>
      <c r="AB305" s="2">
        <f t="shared" si="181"/>
        <v>5</v>
      </c>
      <c r="AC305" s="2"/>
      <c r="AD305" s="2">
        <f t="shared" si="182"/>
        <v>0</v>
      </c>
      <c r="AE305" s="2">
        <f t="shared" si="183"/>
        <v>0</v>
      </c>
      <c r="AF305" s="2">
        <f t="shared" si="184"/>
        <v>0</v>
      </c>
      <c r="AG305" s="2">
        <f t="shared" si="185"/>
        <v>0</v>
      </c>
      <c r="AH305" s="2">
        <f t="shared" si="186"/>
        <v>0</v>
      </c>
      <c r="AI305" s="2">
        <f t="shared" si="187"/>
        <v>0</v>
      </c>
      <c r="AJ305" s="2">
        <f t="shared" si="188"/>
        <v>0</v>
      </c>
      <c r="AK305" s="2">
        <f t="shared" si="189"/>
        <v>0</v>
      </c>
      <c r="AL305" s="2">
        <f t="shared" si="190"/>
        <v>0</v>
      </c>
      <c r="AM305" s="2"/>
      <c r="AN305" s="2">
        <f t="shared" si="191"/>
        <v>6</v>
      </c>
      <c r="AO305" s="2">
        <f t="shared" si="192"/>
        <v>4</v>
      </c>
      <c r="AP305" s="2">
        <f t="shared" si="193"/>
        <v>1</v>
      </c>
      <c r="AQ305" s="2">
        <f t="shared" si="194"/>
        <v>7</v>
      </c>
      <c r="AR305" s="2">
        <f t="shared" si="195"/>
        <v>8</v>
      </c>
      <c r="AS305" s="2">
        <f t="shared" si="196"/>
        <v>3</v>
      </c>
      <c r="AT305" s="2">
        <f t="shared" si="197"/>
        <v>9</v>
      </c>
      <c r="AU305" s="2">
        <f t="shared" si="198"/>
        <v>2</v>
      </c>
      <c r="AV305" s="2">
        <f t="shared" si="199"/>
        <v>5</v>
      </c>
      <c r="AW305" s="2"/>
      <c r="AX305" s="5">
        <f t="shared" si="200"/>
        <v>4</v>
      </c>
      <c r="AY305" s="2">
        <f t="shared" si="201"/>
        <v>5</v>
      </c>
      <c r="AZ305" s="2">
        <f t="shared" si="202"/>
        <v>18</v>
      </c>
      <c r="BA305" s="2">
        <f t="shared" si="206"/>
        <v>27</v>
      </c>
      <c r="BB305" s="2">
        <f t="shared" si="207"/>
        <v>12</v>
      </c>
      <c r="BC305" s="2">
        <f t="shared" si="208"/>
        <v>8</v>
      </c>
      <c r="BD305" s="2">
        <f t="shared" si="209"/>
        <v>8</v>
      </c>
      <c r="BE305" s="19">
        <f t="shared" si="210"/>
        <v>10</v>
      </c>
      <c r="BF305" s="19">
        <f t="shared" si="211"/>
        <v>4.0824829046386304</v>
      </c>
      <c r="BG305" s="31">
        <f t="shared" si="212"/>
        <v>-0.4898979485566356</v>
      </c>
      <c r="BH305" s="32">
        <f t="shared" si="203"/>
        <v>0.31210305738320299</v>
      </c>
      <c r="BI305" s="62">
        <f t="shared" si="213"/>
        <v>7.6619718309859156E-2</v>
      </c>
      <c r="BJ305" s="62" t="str">
        <f t="shared" si="214"/>
        <v/>
      </c>
      <c r="BK305" s="73" t="str">
        <f t="shared" si="215"/>
        <v/>
      </c>
      <c r="BM305" s="11">
        <f t="shared" si="204"/>
        <v>0.13072304552333538</v>
      </c>
    </row>
    <row r="306" spans="1:65">
      <c r="A306" s="30" t="s">
        <v>1071</v>
      </c>
      <c r="B306" s="30" t="s">
        <v>1072</v>
      </c>
      <c r="C306" s="30" t="s">
        <v>667</v>
      </c>
      <c r="D306" s="30" t="s">
        <v>668</v>
      </c>
      <c r="E306" s="30" t="s">
        <v>570</v>
      </c>
      <c r="F306" s="11" t="str">
        <f t="shared" si="205"/>
        <v>Immune syst</v>
      </c>
      <c r="H306" s="11">
        <f>VLOOKUP($B306,data!$B$3:$Q$15316,'diff expr 0 vs 3 mites'!H$8,FALSE)</f>
        <v>4.4216347249999997</v>
      </c>
      <c r="I306" s="11">
        <f>VLOOKUP($B306,data!$B$3:$Q$15316,'diff expr 0 vs 3 mites'!I$8,FALSE)</f>
        <v>4.0151913309999996</v>
      </c>
      <c r="J306" s="11">
        <f>VLOOKUP($B306,data!$B$3:$Q$15316,'diff expr 0 vs 3 mites'!J$8,FALSE)</f>
        <v>2.9885224589999999</v>
      </c>
      <c r="K306" s="11">
        <f>VLOOKUP($B306,data!$B$3:$Q$15316,'diff expr 0 vs 3 mites'!K$8,FALSE)</f>
        <v>3.3839179480000001</v>
      </c>
      <c r="L306" s="11">
        <f>VLOOKUP($B306,data!$B$3:$Q$15316,'diff expr 0 vs 3 mites'!L$8,FALSE)</f>
        <v>2.4380773420000001</v>
      </c>
      <c r="M306" s="11">
        <f>VLOOKUP($B306,data!$B$3:$Q$15316,'diff expr 0 vs 3 mites'!M$8,FALSE)</f>
        <v>1.990696469</v>
      </c>
      <c r="N306" s="11">
        <f>VLOOKUP($B306,data!$B$3:$Q$15316,'diff expr 0 vs 3 mites'!N$8,FALSE)</f>
        <v>5.0237268249999998</v>
      </c>
      <c r="O306" s="11">
        <f>VLOOKUP($B306,data!$B$3:$Q$15316,'diff expr 0 vs 3 mites'!O$8,FALSE)</f>
        <v>5.2267899440000001</v>
      </c>
      <c r="P306" s="11">
        <f>VLOOKUP($B306,data!$B$3:$Q$15316,'diff expr 0 vs 3 mites'!P$8,FALSE)</f>
        <v>4.7398465569999999</v>
      </c>
      <c r="R306" s="27" t="s">
        <v>27749</v>
      </c>
      <c r="T306" s="2">
        <f t="shared" si="173"/>
        <v>6</v>
      </c>
      <c r="U306" s="2">
        <f t="shared" si="174"/>
        <v>5</v>
      </c>
      <c r="V306" s="2">
        <f t="shared" si="175"/>
        <v>3</v>
      </c>
      <c r="W306" s="2">
        <f t="shared" si="176"/>
        <v>4</v>
      </c>
      <c r="X306" s="2">
        <f t="shared" si="177"/>
        <v>2</v>
      </c>
      <c r="Y306" s="2">
        <f t="shared" si="178"/>
        <v>1</v>
      </c>
      <c r="Z306" s="2">
        <f t="shared" si="179"/>
        <v>8</v>
      </c>
      <c r="AA306" s="2">
        <f t="shared" si="180"/>
        <v>9</v>
      </c>
      <c r="AB306" s="2">
        <f t="shared" si="181"/>
        <v>7</v>
      </c>
      <c r="AC306" s="2"/>
      <c r="AD306" s="2">
        <f t="shared" si="182"/>
        <v>0</v>
      </c>
      <c r="AE306" s="2">
        <f t="shared" si="183"/>
        <v>0</v>
      </c>
      <c r="AF306" s="2">
        <f t="shared" si="184"/>
        <v>0</v>
      </c>
      <c r="AG306" s="2">
        <f t="shared" si="185"/>
        <v>0</v>
      </c>
      <c r="AH306" s="2">
        <f t="shared" si="186"/>
        <v>0</v>
      </c>
      <c r="AI306" s="2">
        <f t="shared" si="187"/>
        <v>0</v>
      </c>
      <c r="AJ306" s="2">
        <f t="shared" si="188"/>
        <v>0</v>
      </c>
      <c r="AK306" s="2">
        <f t="shared" si="189"/>
        <v>0</v>
      </c>
      <c r="AL306" s="2">
        <f t="shared" si="190"/>
        <v>0</v>
      </c>
      <c r="AM306" s="2"/>
      <c r="AN306" s="2">
        <f t="shared" si="191"/>
        <v>6</v>
      </c>
      <c r="AO306" s="2">
        <f t="shared" si="192"/>
        <v>5</v>
      </c>
      <c r="AP306" s="2">
        <f t="shared" si="193"/>
        <v>3</v>
      </c>
      <c r="AQ306" s="2">
        <f t="shared" si="194"/>
        <v>4</v>
      </c>
      <c r="AR306" s="2">
        <f t="shared" si="195"/>
        <v>2</v>
      </c>
      <c r="AS306" s="2">
        <f t="shared" si="196"/>
        <v>1</v>
      </c>
      <c r="AT306" s="2">
        <f t="shared" si="197"/>
        <v>8</v>
      </c>
      <c r="AU306" s="2">
        <f t="shared" si="198"/>
        <v>9</v>
      </c>
      <c r="AV306" s="2">
        <f t="shared" si="199"/>
        <v>7</v>
      </c>
      <c r="AW306" s="2"/>
      <c r="AX306" s="5">
        <f t="shared" si="200"/>
        <v>4</v>
      </c>
      <c r="AY306" s="2">
        <f t="shared" si="201"/>
        <v>5</v>
      </c>
      <c r="AZ306" s="2">
        <f t="shared" si="202"/>
        <v>18</v>
      </c>
      <c r="BA306" s="2">
        <f t="shared" si="206"/>
        <v>27</v>
      </c>
      <c r="BB306" s="2">
        <f t="shared" si="207"/>
        <v>12</v>
      </c>
      <c r="BC306" s="2">
        <f t="shared" si="208"/>
        <v>8</v>
      </c>
      <c r="BD306" s="2">
        <f t="shared" si="209"/>
        <v>8</v>
      </c>
      <c r="BE306" s="19">
        <f t="shared" si="210"/>
        <v>10</v>
      </c>
      <c r="BF306" s="19">
        <f t="shared" si="211"/>
        <v>4.0824829046386304</v>
      </c>
      <c r="BG306" s="31">
        <f t="shared" si="212"/>
        <v>-0.4898979485566356</v>
      </c>
      <c r="BH306" s="32">
        <f t="shared" si="203"/>
        <v>0.31210305738320299</v>
      </c>
      <c r="BI306" s="62">
        <f t="shared" si="213"/>
        <v>7.6619718309859156E-2</v>
      </c>
      <c r="BJ306" s="62" t="str">
        <f t="shared" si="214"/>
        <v/>
      </c>
      <c r="BK306" s="73" t="str">
        <f t="shared" si="215"/>
        <v/>
      </c>
      <c r="BM306" s="11">
        <f t="shared" si="204"/>
        <v>2.0786368256588587E-2</v>
      </c>
    </row>
    <row r="307" spans="1:65">
      <c r="A307" s="30" t="s">
        <v>1073</v>
      </c>
      <c r="B307" s="30" t="s">
        <v>1074</v>
      </c>
      <c r="C307" s="30" t="s">
        <v>939</v>
      </c>
      <c r="D307" s="30" t="s">
        <v>940</v>
      </c>
      <c r="E307" s="30" t="s">
        <v>570</v>
      </c>
      <c r="F307" s="11" t="str">
        <f t="shared" si="205"/>
        <v>Immune syst</v>
      </c>
      <c r="H307" s="11">
        <f>VLOOKUP($B307,data!$B$3:$Q$15316,'diff expr 0 vs 3 mites'!H$8,FALSE)</f>
        <v>3.2100927060000002</v>
      </c>
      <c r="I307" s="11">
        <f>VLOOKUP($B307,data!$B$3:$Q$15316,'diff expr 0 vs 3 mites'!I$8,FALSE)</f>
        <v>1.1133742040000001</v>
      </c>
      <c r="J307" s="11">
        <f>VLOOKUP($B307,data!$B$3:$Q$15316,'diff expr 0 vs 3 mites'!J$8,FALSE)</f>
        <v>0.65747205200000003</v>
      </c>
      <c r="K307" s="11">
        <f>VLOOKUP($B307,data!$B$3:$Q$15316,'diff expr 0 vs 3 mites'!K$8,FALSE)</f>
        <v>0.97308101899999999</v>
      </c>
      <c r="L307" s="11">
        <f>VLOOKUP($B307,data!$B$3:$Q$15316,'diff expr 0 vs 3 mites'!L$8,FALSE)</f>
        <v>0</v>
      </c>
      <c r="M307" s="11">
        <f>VLOOKUP($B307,data!$B$3:$Q$15316,'diff expr 0 vs 3 mites'!M$8,FALSE)</f>
        <v>1.4885423360000001</v>
      </c>
      <c r="N307" s="11">
        <f>VLOOKUP($B307,data!$B$3:$Q$15316,'diff expr 0 vs 3 mites'!N$8,FALSE)</f>
        <v>4.4577006829999997</v>
      </c>
      <c r="O307" s="11">
        <f>VLOOKUP($B307,data!$B$3:$Q$15316,'diff expr 0 vs 3 mites'!O$8,FALSE)</f>
        <v>1.4493389270000001</v>
      </c>
      <c r="P307" s="11">
        <f>VLOOKUP($B307,data!$B$3:$Q$15316,'diff expr 0 vs 3 mites'!P$8,FALSE)</f>
        <v>0</v>
      </c>
      <c r="R307" s="27" t="s">
        <v>27749</v>
      </c>
      <c r="T307" s="2">
        <f t="shared" si="173"/>
        <v>8</v>
      </c>
      <c r="U307" s="2">
        <f t="shared" si="174"/>
        <v>5</v>
      </c>
      <c r="V307" s="2">
        <f t="shared" si="175"/>
        <v>3</v>
      </c>
      <c r="W307" s="2">
        <f t="shared" si="176"/>
        <v>4</v>
      </c>
      <c r="X307" s="2">
        <f t="shared" si="177"/>
        <v>1</v>
      </c>
      <c r="Y307" s="2">
        <f t="shared" si="178"/>
        <v>7</v>
      </c>
      <c r="Z307" s="2">
        <f t="shared" si="179"/>
        <v>9</v>
      </c>
      <c r="AA307" s="2">
        <f t="shared" si="180"/>
        <v>6</v>
      </c>
      <c r="AB307" s="2">
        <f t="shared" si="181"/>
        <v>1</v>
      </c>
      <c r="AC307" s="2"/>
      <c r="AD307" s="2">
        <f t="shared" si="182"/>
        <v>0</v>
      </c>
      <c r="AE307" s="2">
        <f t="shared" si="183"/>
        <v>0</v>
      </c>
      <c r="AF307" s="2">
        <f t="shared" si="184"/>
        <v>0</v>
      </c>
      <c r="AG307" s="2">
        <f t="shared" si="185"/>
        <v>0</v>
      </c>
      <c r="AH307" s="2">
        <f t="shared" si="186"/>
        <v>0.5</v>
      </c>
      <c r="AI307" s="2">
        <f t="shared" si="187"/>
        <v>0</v>
      </c>
      <c r="AJ307" s="2">
        <f t="shared" si="188"/>
        <v>0</v>
      </c>
      <c r="AK307" s="2">
        <f t="shared" si="189"/>
        <v>0</v>
      </c>
      <c r="AL307" s="2">
        <f t="shared" si="190"/>
        <v>0.5</v>
      </c>
      <c r="AM307" s="2"/>
      <c r="AN307" s="2">
        <f t="shared" si="191"/>
        <v>8</v>
      </c>
      <c r="AO307" s="2">
        <f t="shared" si="192"/>
        <v>5</v>
      </c>
      <c r="AP307" s="2">
        <f t="shared" si="193"/>
        <v>3</v>
      </c>
      <c r="AQ307" s="2">
        <f t="shared" si="194"/>
        <v>4</v>
      </c>
      <c r="AR307" s="2">
        <f t="shared" si="195"/>
        <v>1.5</v>
      </c>
      <c r="AS307" s="2">
        <f t="shared" si="196"/>
        <v>7</v>
      </c>
      <c r="AT307" s="2">
        <f t="shared" si="197"/>
        <v>9</v>
      </c>
      <c r="AU307" s="2">
        <f t="shared" si="198"/>
        <v>6</v>
      </c>
      <c r="AV307" s="2">
        <f t="shared" si="199"/>
        <v>1.5</v>
      </c>
      <c r="AW307" s="2"/>
      <c r="AX307" s="5">
        <f t="shared" si="200"/>
        <v>4</v>
      </c>
      <c r="AY307" s="2">
        <f t="shared" si="201"/>
        <v>5</v>
      </c>
      <c r="AZ307" s="2">
        <f t="shared" si="202"/>
        <v>20</v>
      </c>
      <c r="BA307" s="2">
        <f t="shared" si="206"/>
        <v>25</v>
      </c>
      <c r="BB307" s="2">
        <f t="shared" si="207"/>
        <v>10</v>
      </c>
      <c r="BC307" s="2">
        <f t="shared" si="208"/>
        <v>10</v>
      </c>
      <c r="BD307" s="2">
        <f t="shared" si="209"/>
        <v>10</v>
      </c>
      <c r="BE307" s="19">
        <f t="shared" si="210"/>
        <v>10</v>
      </c>
      <c r="BF307" s="19">
        <f t="shared" si="211"/>
        <v>4.0824829046386304</v>
      </c>
      <c r="BG307" s="31">
        <f t="shared" si="212"/>
        <v>0</v>
      </c>
      <c r="BH307" s="32">
        <f t="shared" si="203"/>
        <v>0.5</v>
      </c>
      <c r="BI307" s="62">
        <f t="shared" si="213"/>
        <v>9.5774647887323941E-2</v>
      </c>
      <c r="BJ307" s="62" t="str">
        <f t="shared" si="214"/>
        <v/>
      </c>
      <c r="BK307" s="73" t="str">
        <f t="shared" si="215"/>
        <v/>
      </c>
      <c r="BM307" s="11">
        <f t="shared" si="204"/>
        <v>-2.7479471776195412E-3</v>
      </c>
    </row>
    <row r="308" spans="1:65">
      <c r="A308" s="30" t="s">
        <v>1075</v>
      </c>
      <c r="B308" s="30" t="s">
        <v>1076</v>
      </c>
      <c r="C308" s="30" t="s">
        <v>568</v>
      </c>
      <c r="D308" s="30" t="s">
        <v>569</v>
      </c>
      <c r="E308" s="30" t="s">
        <v>570</v>
      </c>
      <c r="F308" s="11" t="str">
        <f t="shared" si="205"/>
        <v>Immune syst</v>
      </c>
      <c r="H308" s="11">
        <f>VLOOKUP($B308,data!$B$3:$Q$15316,'diff expr 0 vs 3 mites'!H$8,FALSE)</f>
        <v>179.00834040000001</v>
      </c>
      <c r="I308" s="11">
        <f>VLOOKUP($B308,data!$B$3:$Q$15316,'diff expr 0 vs 3 mites'!I$8,FALSE)</f>
        <v>343.02996569999999</v>
      </c>
      <c r="J308" s="11">
        <f>VLOOKUP($B308,data!$B$3:$Q$15316,'diff expr 0 vs 3 mites'!J$8,FALSE)</f>
        <v>152.1887442</v>
      </c>
      <c r="K308" s="11">
        <f>VLOOKUP($B308,data!$B$3:$Q$15316,'diff expr 0 vs 3 mites'!K$8,FALSE)</f>
        <v>661.91547679999996</v>
      </c>
      <c r="L308" s="11">
        <f>VLOOKUP($B308,data!$B$3:$Q$15316,'diff expr 0 vs 3 mites'!L$8,FALSE)</f>
        <v>71.431041059999998</v>
      </c>
      <c r="M308" s="11">
        <f>VLOOKUP($B308,data!$B$3:$Q$15316,'diff expr 0 vs 3 mites'!M$8,FALSE)</f>
        <v>55.184984180000001</v>
      </c>
      <c r="N308" s="11">
        <f>VLOOKUP($B308,data!$B$3:$Q$15316,'diff expr 0 vs 3 mites'!N$8,FALSE)</f>
        <v>26.02862301</v>
      </c>
      <c r="O308" s="11">
        <f>VLOOKUP($B308,data!$B$3:$Q$15316,'diff expr 0 vs 3 mites'!O$8,FALSE)</f>
        <v>21.492635790000001</v>
      </c>
      <c r="P308" s="11">
        <f>VLOOKUP($B308,data!$B$3:$Q$15316,'diff expr 0 vs 3 mites'!P$8,FALSE)</f>
        <v>193.49269200000001</v>
      </c>
      <c r="R308" s="27" t="s">
        <v>27749</v>
      </c>
      <c r="T308" s="2">
        <f t="shared" si="173"/>
        <v>6</v>
      </c>
      <c r="U308" s="2">
        <f t="shared" si="174"/>
        <v>8</v>
      </c>
      <c r="V308" s="2">
        <f t="shared" si="175"/>
        <v>5</v>
      </c>
      <c r="W308" s="2">
        <f t="shared" si="176"/>
        <v>9</v>
      </c>
      <c r="X308" s="2">
        <f t="shared" si="177"/>
        <v>4</v>
      </c>
      <c r="Y308" s="2">
        <f t="shared" si="178"/>
        <v>3</v>
      </c>
      <c r="Z308" s="2">
        <f t="shared" si="179"/>
        <v>2</v>
      </c>
      <c r="AA308" s="2">
        <f t="shared" si="180"/>
        <v>1</v>
      </c>
      <c r="AB308" s="2">
        <f t="shared" si="181"/>
        <v>7</v>
      </c>
      <c r="AC308" s="2"/>
      <c r="AD308" s="2">
        <f t="shared" si="182"/>
        <v>0</v>
      </c>
      <c r="AE308" s="2">
        <f t="shared" si="183"/>
        <v>0</v>
      </c>
      <c r="AF308" s="2">
        <f t="shared" si="184"/>
        <v>0</v>
      </c>
      <c r="AG308" s="2">
        <f t="shared" si="185"/>
        <v>0</v>
      </c>
      <c r="AH308" s="2">
        <f t="shared" si="186"/>
        <v>0</v>
      </c>
      <c r="AI308" s="2">
        <f t="shared" si="187"/>
        <v>0</v>
      </c>
      <c r="AJ308" s="2">
        <f t="shared" si="188"/>
        <v>0</v>
      </c>
      <c r="AK308" s="2">
        <f t="shared" si="189"/>
        <v>0</v>
      </c>
      <c r="AL308" s="2">
        <f t="shared" si="190"/>
        <v>0</v>
      </c>
      <c r="AM308" s="2"/>
      <c r="AN308" s="2">
        <f t="shared" si="191"/>
        <v>6</v>
      </c>
      <c r="AO308" s="2">
        <f t="shared" si="192"/>
        <v>8</v>
      </c>
      <c r="AP308" s="2">
        <f t="shared" si="193"/>
        <v>5</v>
      </c>
      <c r="AQ308" s="2">
        <f t="shared" si="194"/>
        <v>9</v>
      </c>
      <c r="AR308" s="2">
        <f t="shared" si="195"/>
        <v>4</v>
      </c>
      <c r="AS308" s="2">
        <f t="shared" si="196"/>
        <v>3</v>
      </c>
      <c r="AT308" s="2">
        <f t="shared" si="197"/>
        <v>2</v>
      </c>
      <c r="AU308" s="2">
        <f t="shared" si="198"/>
        <v>1</v>
      </c>
      <c r="AV308" s="2">
        <f t="shared" si="199"/>
        <v>7</v>
      </c>
      <c r="AW308" s="2"/>
      <c r="AX308" s="5">
        <f t="shared" si="200"/>
        <v>4</v>
      </c>
      <c r="AY308" s="2">
        <f t="shared" si="201"/>
        <v>5</v>
      </c>
      <c r="AZ308" s="2">
        <f t="shared" si="202"/>
        <v>28</v>
      </c>
      <c r="BA308" s="2">
        <f t="shared" si="206"/>
        <v>17</v>
      </c>
      <c r="BB308" s="2">
        <f t="shared" si="207"/>
        <v>2</v>
      </c>
      <c r="BC308" s="2">
        <f t="shared" si="208"/>
        <v>18</v>
      </c>
      <c r="BD308" s="2">
        <f t="shared" si="209"/>
        <v>2</v>
      </c>
      <c r="BE308" s="19">
        <f t="shared" si="210"/>
        <v>10</v>
      </c>
      <c r="BF308" s="19">
        <f t="shared" si="211"/>
        <v>4.0824829046386304</v>
      </c>
      <c r="BG308" s="31">
        <f t="shared" si="212"/>
        <v>-1.9595917942265424</v>
      </c>
      <c r="BH308" s="32">
        <f t="shared" si="203"/>
        <v>2.5021760624352556E-2</v>
      </c>
      <c r="BI308" s="62">
        <f t="shared" si="213"/>
        <v>2.2253521126760566E-2</v>
      </c>
      <c r="BJ308" s="62" t="str">
        <f t="shared" si="214"/>
        <v/>
      </c>
      <c r="BK308" s="73" t="str">
        <f t="shared" si="215"/>
        <v/>
      </c>
      <c r="BM308" s="11">
        <f t="shared" si="204"/>
        <v>-0.65735188413390166</v>
      </c>
    </row>
    <row r="309" spans="1:65">
      <c r="A309" s="30" t="s">
        <v>1077</v>
      </c>
      <c r="B309" s="30" t="s">
        <v>1078</v>
      </c>
      <c r="C309" s="30" t="s">
        <v>1079</v>
      </c>
      <c r="D309" s="30" t="s">
        <v>1080</v>
      </c>
      <c r="E309" s="30" t="s">
        <v>570</v>
      </c>
      <c r="F309" s="11" t="str">
        <f t="shared" si="205"/>
        <v>Immune syst</v>
      </c>
      <c r="H309" s="11">
        <f>VLOOKUP($B309,data!$B$3:$Q$15316,'diff expr 0 vs 3 mites'!H$8,FALSE)</f>
        <v>5.9864892840000001</v>
      </c>
      <c r="I309" s="11">
        <f>VLOOKUP($B309,data!$B$3:$Q$15316,'diff expr 0 vs 3 mites'!I$8,FALSE)</f>
        <v>3.0778497059999999</v>
      </c>
      <c r="J309" s="11">
        <f>VLOOKUP($B309,data!$B$3:$Q$15316,'diff expr 0 vs 3 mites'!J$8,FALSE)</f>
        <v>2.9859556359999999</v>
      </c>
      <c r="K309" s="11">
        <f>VLOOKUP($B309,data!$B$3:$Q$15316,'diff expr 0 vs 3 mites'!K$8,FALSE)</f>
        <v>2.7998150979999998</v>
      </c>
      <c r="L309" s="11">
        <f>VLOOKUP($B309,data!$B$3:$Q$15316,'diff expr 0 vs 3 mites'!L$8,FALSE)</f>
        <v>3.661540107</v>
      </c>
      <c r="M309" s="11">
        <f>VLOOKUP($B309,data!$B$3:$Q$15316,'diff expr 0 vs 3 mites'!M$8,FALSE)</f>
        <v>2.5865571680000001</v>
      </c>
      <c r="N309" s="11">
        <f>VLOOKUP($B309,data!$B$3:$Q$15316,'diff expr 0 vs 3 mites'!N$8,FALSE)</f>
        <v>10.56258869</v>
      </c>
      <c r="O309" s="11">
        <f>VLOOKUP($B309,data!$B$3:$Q$15316,'diff expr 0 vs 3 mites'!O$8,FALSE)</f>
        <v>4.4358808610000002</v>
      </c>
      <c r="P309" s="11">
        <f>VLOOKUP($B309,data!$B$3:$Q$15316,'diff expr 0 vs 3 mites'!P$8,FALSE)</f>
        <v>5.2451152370000003</v>
      </c>
      <c r="R309" s="27" t="s">
        <v>27749</v>
      </c>
      <c r="T309" s="2">
        <f t="shared" si="173"/>
        <v>8</v>
      </c>
      <c r="U309" s="2">
        <f t="shared" si="174"/>
        <v>4</v>
      </c>
      <c r="V309" s="2">
        <f t="shared" si="175"/>
        <v>3</v>
      </c>
      <c r="W309" s="2">
        <f t="shared" si="176"/>
        <v>2</v>
      </c>
      <c r="X309" s="2">
        <f t="shared" si="177"/>
        <v>5</v>
      </c>
      <c r="Y309" s="2">
        <f t="shared" si="178"/>
        <v>1</v>
      </c>
      <c r="Z309" s="2">
        <f t="shared" si="179"/>
        <v>9</v>
      </c>
      <c r="AA309" s="2">
        <f t="shared" si="180"/>
        <v>6</v>
      </c>
      <c r="AB309" s="2">
        <f t="shared" si="181"/>
        <v>7</v>
      </c>
      <c r="AC309" s="2"/>
      <c r="AD309" s="2">
        <f t="shared" si="182"/>
        <v>0</v>
      </c>
      <c r="AE309" s="2">
        <f t="shared" si="183"/>
        <v>0</v>
      </c>
      <c r="AF309" s="2">
        <f t="shared" si="184"/>
        <v>0</v>
      </c>
      <c r="AG309" s="2">
        <f t="shared" si="185"/>
        <v>0</v>
      </c>
      <c r="AH309" s="2">
        <f t="shared" si="186"/>
        <v>0</v>
      </c>
      <c r="AI309" s="2">
        <f t="shared" si="187"/>
        <v>0</v>
      </c>
      <c r="AJ309" s="2">
        <f t="shared" si="188"/>
        <v>0</v>
      </c>
      <c r="AK309" s="2">
        <f t="shared" si="189"/>
        <v>0</v>
      </c>
      <c r="AL309" s="2">
        <f t="shared" si="190"/>
        <v>0</v>
      </c>
      <c r="AM309" s="2"/>
      <c r="AN309" s="2">
        <f t="shared" si="191"/>
        <v>8</v>
      </c>
      <c r="AO309" s="2">
        <f t="shared" si="192"/>
        <v>4</v>
      </c>
      <c r="AP309" s="2">
        <f t="shared" si="193"/>
        <v>3</v>
      </c>
      <c r="AQ309" s="2">
        <f t="shared" si="194"/>
        <v>2</v>
      </c>
      <c r="AR309" s="2">
        <f t="shared" si="195"/>
        <v>5</v>
      </c>
      <c r="AS309" s="2">
        <f t="shared" si="196"/>
        <v>1</v>
      </c>
      <c r="AT309" s="2">
        <f t="shared" si="197"/>
        <v>9</v>
      </c>
      <c r="AU309" s="2">
        <f t="shared" si="198"/>
        <v>6</v>
      </c>
      <c r="AV309" s="2">
        <f t="shared" si="199"/>
        <v>7</v>
      </c>
      <c r="AW309" s="2"/>
      <c r="AX309" s="5">
        <f t="shared" si="200"/>
        <v>4</v>
      </c>
      <c r="AY309" s="2">
        <f t="shared" si="201"/>
        <v>5</v>
      </c>
      <c r="AZ309" s="2">
        <f t="shared" si="202"/>
        <v>17</v>
      </c>
      <c r="BA309" s="2">
        <f t="shared" si="206"/>
        <v>28</v>
      </c>
      <c r="BB309" s="2">
        <f t="shared" si="207"/>
        <v>13</v>
      </c>
      <c r="BC309" s="2">
        <f t="shared" si="208"/>
        <v>7</v>
      </c>
      <c r="BD309" s="2">
        <f t="shared" si="209"/>
        <v>7</v>
      </c>
      <c r="BE309" s="19">
        <f t="shared" si="210"/>
        <v>10</v>
      </c>
      <c r="BF309" s="19">
        <f t="shared" si="211"/>
        <v>4.0824829046386304</v>
      </c>
      <c r="BG309" s="31">
        <f t="shared" si="212"/>
        <v>-0.73484692283495334</v>
      </c>
      <c r="BH309" s="32">
        <f t="shared" si="203"/>
        <v>0.23121636322523817</v>
      </c>
      <c r="BI309" s="62">
        <f t="shared" si="213"/>
        <v>6.8450704225352113E-2</v>
      </c>
      <c r="BJ309" s="62" t="str">
        <f t="shared" si="214"/>
        <v/>
      </c>
      <c r="BK309" s="73" t="str">
        <f t="shared" si="215"/>
        <v/>
      </c>
      <c r="BM309" s="11">
        <f t="shared" si="204"/>
        <v>0.15446985869495</v>
      </c>
    </row>
    <row r="310" spans="1:65">
      <c r="A310" s="30" t="s">
        <v>1081</v>
      </c>
      <c r="B310" s="30" t="s">
        <v>1082</v>
      </c>
      <c r="C310" s="30" t="s">
        <v>1083</v>
      </c>
      <c r="D310" s="30" t="s">
        <v>1084</v>
      </c>
      <c r="E310" s="30" t="s">
        <v>570</v>
      </c>
      <c r="F310" s="11" t="str">
        <f t="shared" si="205"/>
        <v>Immune syst</v>
      </c>
      <c r="H310" s="11">
        <f>VLOOKUP($B310,data!$B$3:$Q$15316,'diff expr 0 vs 3 mites'!H$8,FALSE)</f>
        <v>2.5848392040000001</v>
      </c>
      <c r="I310" s="11">
        <f>VLOOKUP($B310,data!$B$3:$Q$15316,'diff expr 0 vs 3 mites'!I$8,FALSE)</f>
        <v>1.8807987580000001</v>
      </c>
      <c r="J310" s="11">
        <f>VLOOKUP($B310,data!$B$3:$Q$15316,'diff expr 0 vs 3 mites'!J$8,FALSE)</f>
        <v>1.4919774610000001</v>
      </c>
      <c r="K310" s="11">
        <f>VLOOKUP($B310,data!$B$3:$Q$15316,'diff expr 0 vs 3 mites'!K$8,FALSE)</f>
        <v>0.97688955499999997</v>
      </c>
      <c r="L310" s="11">
        <f>VLOOKUP($B310,data!$B$3:$Q$15316,'diff expr 0 vs 3 mites'!L$8,FALSE)</f>
        <v>2.7148062780000002</v>
      </c>
      <c r="M310" s="11">
        <f>VLOOKUP($B310,data!$B$3:$Q$15316,'diff expr 0 vs 3 mites'!M$8,FALSE)</f>
        <v>1.98315131</v>
      </c>
      <c r="N310" s="11">
        <f>VLOOKUP($B310,data!$B$3:$Q$15316,'diff expr 0 vs 3 mites'!N$8,FALSE)</f>
        <v>3.1326033569999998</v>
      </c>
      <c r="O310" s="11">
        <f>VLOOKUP($B310,data!$B$3:$Q$15316,'diff expr 0 vs 3 mites'!O$8,FALSE)</f>
        <v>1.724037048</v>
      </c>
      <c r="P310" s="11">
        <f>VLOOKUP($B310,data!$B$3:$Q$15316,'diff expr 0 vs 3 mites'!P$8,FALSE)</f>
        <v>1.9444648090000001</v>
      </c>
      <c r="R310" s="27" t="s">
        <v>27749</v>
      </c>
      <c r="T310" s="2">
        <f t="shared" si="173"/>
        <v>7</v>
      </c>
      <c r="U310" s="2">
        <f t="shared" si="174"/>
        <v>4</v>
      </c>
      <c r="V310" s="2">
        <f t="shared" si="175"/>
        <v>2</v>
      </c>
      <c r="W310" s="2">
        <f t="shared" si="176"/>
        <v>1</v>
      </c>
      <c r="X310" s="2">
        <f t="shared" si="177"/>
        <v>8</v>
      </c>
      <c r="Y310" s="2">
        <f t="shared" si="178"/>
        <v>6</v>
      </c>
      <c r="Z310" s="2">
        <f t="shared" si="179"/>
        <v>9</v>
      </c>
      <c r="AA310" s="2">
        <f t="shared" si="180"/>
        <v>3</v>
      </c>
      <c r="AB310" s="2">
        <f t="shared" si="181"/>
        <v>5</v>
      </c>
      <c r="AC310" s="2"/>
      <c r="AD310" s="2">
        <f t="shared" si="182"/>
        <v>0</v>
      </c>
      <c r="AE310" s="2">
        <f t="shared" si="183"/>
        <v>0</v>
      </c>
      <c r="AF310" s="2">
        <f t="shared" si="184"/>
        <v>0</v>
      </c>
      <c r="AG310" s="2">
        <f t="shared" si="185"/>
        <v>0</v>
      </c>
      <c r="AH310" s="2">
        <f t="shared" si="186"/>
        <v>0</v>
      </c>
      <c r="AI310" s="2">
        <f t="shared" si="187"/>
        <v>0</v>
      </c>
      <c r="AJ310" s="2">
        <f t="shared" si="188"/>
        <v>0</v>
      </c>
      <c r="AK310" s="2">
        <f t="shared" si="189"/>
        <v>0</v>
      </c>
      <c r="AL310" s="2">
        <f t="shared" si="190"/>
        <v>0</v>
      </c>
      <c r="AM310" s="2"/>
      <c r="AN310" s="2">
        <f t="shared" si="191"/>
        <v>7</v>
      </c>
      <c r="AO310" s="2">
        <f t="shared" si="192"/>
        <v>4</v>
      </c>
      <c r="AP310" s="2">
        <f t="shared" si="193"/>
        <v>2</v>
      </c>
      <c r="AQ310" s="2">
        <f t="shared" si="194"/>
        <v>1</v>
      </c>
      <c r="AR310" s="2">
        <f t="shared" si="195"/>
        <v>8</v>
      </c>
      <c r="AS310" s="2">
        <f t="shared" si="196"/>
        <v>6</v>
      </c>
      <c r="AT310" s="2">
        <f t="shared" si="197"/>
        <v>9</v>
      </c>
      <c r="AU310" s="2">
        <f t="shared" si="198"/>
        <v>3</v>
      </c>
      <c r="AV310" s="2">
        <f t="shared" si="199"/>
        <v>5</v>
      </c>
      <c r="AW310" s="2"/>
      <c r="AX310" s="5">
        <f t="shared" si="200"/>
        <v>4</v>
      </c>
      <c r="AY310" s="2">
        <f t="shared" si="201"/>
        <v>5</v>
      </c>
      <c r="AZ310" s="2">
        <f t="shared" si="202"/>
        <v>14</v>
      </c>
      <c r="BA310" s="2">
        <f t="shared" si="206"/>
        <v>31</v>
      </c>
      <c r="BB310" s="2">
        <f t="shared" si="207"/>
        <v>16</v>
      </c>
      <c r="BC310" s="2">
        <f t="shared" si="208"/>
        <v>4</v>
      </c>
      <c r="BD310" s="2">
        <f t="shared" si="209"/>
        <v>4</v>
      </c>
      <c r="BE310" s="19">
        <f t="shared" si="210"/>
        <v>10</v>
      </c>
      <c r="BF310" s="19">
        <f t="shared" si="211"/>
        <v>4.0824829046386304</v>
      </c>
      <c r="BG310" s="31">
        <f t="shared" si="212"/>
        <v>-1.4696938456699067</v>
      </c>
      <c r="BH310" s="32">
        <f t="shared" si="203"/>
        <v>7.0822345147568383E-2</v>
      </c>
      <c r="BI310" s="62">
        <f t="shared" si="213"/>
        <v>3.8873239436619716E-2</v>
      </c>
      <c r="BJ310" s="62" t="str">
        <f t="shared" si="214"/>
        <v/>
      </c>
      <c r="BK310" s="73" t="str">
        <f t="shared" si="215"/>
        <v/>
      </c>
      <c r="BM310" s="11">
        <f t="shared" si="204"/>
        <v>0.12273696861050469</v>
      </c>
    </row>
    <row r="311" spans="1:65">
      <c r="A311" s="30" t="s">
        <v>1085</v>
      </c>
      <c r="B311" s="30" t="s">
        <v>1086</v>
      </c>
      <c r="C311" s="30" t="s">
        <v>821</v>
      </c>
      <c r="D311" s="30" t="s">
        <v>822</v>
      </c>
      <c r="E311" s="30" t="s">
        <v>570</v>
      </c>
      <c r="F311" s="11" t="str">
        <f t="shared" si="205"/>
        <v>Immune syst</v>
      </c>
      <c r="H311" s="11">
        <f>VLOOKUP($B311,data!$B$3:$Q$15316,'diff expr 0 vs 3 mites'!H$8,FALSE)</f>
        <v>11.23532447</v>
      </c>
      <c r="I311" s="11">
        <f>VLOOKUP($B311,data!$B$3:$Q$15316,'diff expr 0 vs 3 mites'!I$8,FALSE)</f>
        <v>18.210091550000001</v>
      </c>
      <c r="J311" s="11">
        <f>VLOOKUP($B311,data!$B$3:$Q$15316,'diff expr 0 vs 3 mites'!J$8,FALSE)</f>
        <v>11.75231293</v>
      </c>
      <c r="K311" s="11">
        <f>VLOOKUP($B311,data!$B$3:$Q$15316,'diff expr 0 vs 3 mites'!K$8,FALSE)</f>
        <v>6.5682968749999997</v>
      </c>
      <c r="L311" s="11">
        <f>VLOOKUP($B311,data!$B$3:$Q$15316,'diff expr 0 vs 3 mites'!L$8,FALSE)</f>
        <v>4.6358095500000003</v>
      </c>
      <c r="M311" s="11">
        <f>VLOOKUP($B311,data!$B$3:$Q$15316,'diff expr 0 vs 3 mites'!M$8,FALSE)</f>
        <v>30.142982310000001</v>
      </c>
      <c r="N311" s="11">
        <f>VLOOKUP($B311,data!$B$3:$Q$15316,'diff expr 0 vs 3 mites'!N$8,FALSE)</f>
        <v>7.0208785760000003</v>
      </c>
      <c r="O311" s="11">
        <f>VLOOKUP($B311,data!$B$3:$Q$15316,'diff expr 0 vs 3 mites'!O$8,FALSE)</f>
        <v>22.78179626</v>
      </c>
      <c r="P311" s="11">
        <f>VLOOKUP($B311,data!$B$3:$Q$15316,'diff expr 0 vs 3 mites'!P$8,FALSE)</f>
        <v>15.771770119999999</v>
      </c>
      <c r="R311" s="27" t="s">
        <v>27749</v>
      </c>
      <c r="T311" s="2">
        <f t="shared" si="173"/>
        <v>4</v>
      </c>
      <c r="U311" s="2">
        <f t="shared" si="174"/>
        <v>7</v>
      </c>
      <c r="V311" s="2">
        <f t="shared" si="175"/>
        <v>5</v>
      </c>
      <c r="W311" s="2">
        <f t="shared" si="176"/>
        <v>2</v>
      </c>
      <c r="X311" s="2">
        <f t="shared" si="177"/>
        <v>1</v>
      </c>
      <c r="Y311" s="2">
        <f t="shared" si="178"/>
        <v>9</v>
      </c>
      <c r="Z311" s="2">
        <f t="shared" si="179"/>
        <v>3</v>
      </c>
      <c r="AA311" s="2">
        <f t="shared" si="180"/>
        <v>8</v>
      </c>
      <c r="AB311" s="2">
        <f t="shared" si="181"/>
        <v>6</v>
      </c>
      <c r="AC311" s="2"/>
      <c r="AD311" s="2">
        <f t="shared" si="182"/>
        <v>0</v>
      </c>
      <c r="AE311" s="2">
        <f t="shared" si="183"/>
        <v>0</v>
      </c>
      <c r="AF311" s="2">
        <f t="shared" si="184"/>
        <v>0</v>
      </c>
      <c r="AG311" s="2">
        <f t="shared" si="185"/>
        <v>0</v>
      </c>
      <c r="AH311" s="2">
        <f t="shared" si="186"/>
        <v>0</v>
      </c>
      <c r="AI311" s="2">
        <f t="shared" si="187"/>
        <v>0</v>
      </c>
      <c r="AJ311" s="2">
        <f t="shared" si="188"/>
        <v>0</v>
      </c>
      <c r="AK311" s="2">
        <f t="shared" si="189"/>
        <v>0</v>
      </c>
      <c r="AL311" s="2">
        <f t="shared" si="190"/>
        <v>0</v>
      </c>
      <c r="AM311" s="2"/>
      <c r="AN311" s="2">
        <f t="shared" si="191"/>
        <v>4</v>
      </c>
      <c r="AO311" s="2">
        <f t="shared" si="192"/>
        <v>7</v>
      </c>
      <c r="AP311" s="2">
        <f t="shared" si="193"/>
        <v>5</v>
      </c>
      <c r="AQ311" s="2">
        <f t="shared" si="194"/>
        <v>2</v>
      </c>
      <c r="AR311" s="2">
        <f t="shared" si="195"/>
        <v>1</v>
      </c>
      <c r="AS311" s="2">
        <f t="shared" si="196"/>
        <v>9</v>
      </c>
      <c r="AT311" s="2">
        <f t="shared" si="197"/>
        <v>3</v>
      </c>
      <c r="AU311" s="2">
        <f t="shared" si="198"/>
        <v>8</v>
      </c>
      <c r="AV311" s="2">
        <f t="shared" si="199"/>
        <v>6</v>
      </c>
      <c r="AW311" s="2"/>
      <c r="AX311" s="5">
        <f t="shared" si="200"/>
        <v>4</v>
      </c>
      <c r="AY311" s="2">
        <f t="shared" si="201"/>
        <v>5</v>
      </c>
      <c r="AZ311" s="2">
        <f t="shared" si="202"/>
        <v>18</v>
      </c>
      <c r="BA311" s="2">
        <f t="shared" si="206"/>
        <v>27</v>
      </c>
      <c r="BB311" s="2">
        <f t="shared" si="207"/>
        <v>12</v>
      </c>
      <c r="BC311" s="2">
        <f t="shared" si="208"/>
        <v>8</v>
      </c>
      <c r="BD311" s="2">
        <f t="shared" si="209"/>
        <v>8</v>
      </c>
      <c r="BE311" s="19">
        <f t="shared" si="210"/>
        <v>10</v>
      </c>
      <c r="BF311" s="19">
        <f t="shared" si="211"/>
        <v>4.0824829046386304</v>
      </c>
      <c r="BG311" s="31">
        <f t="shared" si="212"/>
        <v>-0.4898979485566356</v>
      </c>
      <c r="BH311" s="32">
        <f t="shared" si="203"/>
        <v>0.31210305738320299</v>
      </c>
      <c r="BI311" s="62">
        <f t="shared" si="213"/>
        <v>7.6619718309859156E-2</v>
      </c>
      <c r="BJ311" s="62" t="str">
        <f t="shared" si="214"/>
        <v/>
      </c>
      <c r="BK311" s="73" t="str">
        <f t="shared" si="215"/>
        <v/>
      </c>
      <c r="BM311" s="11">
        <f t="shared" si="204"/>
        <v>0.12897425373260862</v>
      </c>
    </row>
    <row r="312" spans="1:65">
      <c r="A312" s="30" t="s">
        <v>1087</v>
      </c>
      <c r="B312" s="30" t="s">
        <v>1088</v>
      </c>
      <c r="C312" s="30" t="s">
        <v>1089</v>
      </c>
      <c r="D312" s="30" t="s">
        <v>1090</v>
      </c>
      <c r="E312" s="30" t="s">
        <v>570</v>
      </c>
      <c r="F312" s="11" t="str">
        <f t="shared" si="205"/>
        <v>Immune syst</v>
      </c>
      <c r="H312" s="11">
        <f>VLOOKUP($B312,data!$B$3:$Q$15316,'diff expr 0 vs 3 mites'!H$8,FALSE)</f>
        <v>1.381524797</v>
      </c>
      <c r="I312" s="11">
        <f>VLOOKUP($B312,data!$B$3:$Q$15316,'diff expr 0 vs 3 mites'!I$8,FALSE)</f>
        <v>0.93989446700000001</v>
      </c>
      <c r="J312" s="11">
        <f>VLOOKUP($B312,data!$B$3:$Q$15316,'diff expr 0 vs 3 mites'!J$8,FALSE)</f>
        <v>0.66022990500000001</v>
      </c>
      <c r="K312" s="11">
        <f>VLOOKUP($B312,data!$B$3:$Q$15316,'diff expr 0 vs 3 mites'!K$8,FALSE)</f>
        <v>1.3760046669999999</v>
      </c>
      <c r="L312" s="11">
        <f>VLOOKUP($B312,data!$B$3:$Q$15316,'diff expr 0 vs 3 mites'!L$8,FALSE)</f>
        <v>7.6479190270000004</v>
      </c>
      <c r="M312" s="11">
        <f>VLOOKUP($B312,data!$B$3:$Q$15316,'diff expr 0 vs 3 mites'!M$8,FALSE)</f>
        <v>1.003642178</v>
      </c>
      <c r="N312" s="11">
        <f>VLOOKUP($B312,data!$B$3:$Q$15316,'diff expr 0 vs 3 mites'!N$8,FALSE)</f>
        <v>13.81288863</v>
      </c>
      <c r="O312" s="11">
        <f>VLOOKUP($B312,data!$B$3:$Q$15316,'diff expr 0 vs 3 mites'!O$8,FALSE)</f>
        <v>1.1435430040000001</v>
      </c>
      <c r="P312" s="11">
        <f>VLOOKUP($B312,data!$B$3:$Q$15316,'diff expr 0 vs 3 mites'!P$8,FALSE)</f>
        <v>3.6915468659999999</v>
      </c>
      <c r="R312" s="27" t="s">
        <v>27749</v>
      </c>
      <c r="T312" s="2">
        <f t="shared" si="173"/>
        <v>6</v>
      </c>
      <c r="U312" s="2">
        <f t="shared" si="174"/>
        <v>2</v>
      </c>
      <c r="V312" s="2">
        <f t="shared" si="175"/>
        <v>1</v>
      </c>
      <c r="W312" s="2">
        <f t="shared" si="176"/>
        <v>5</v>
      </c>
      <c r="X312" s="2">
        <f t="shared" si="177"/>
        <v>8</v>
      </c>
      <c r="Y312" s="2">
        <f t="shared" si="178"/>
        <v>3</v>
      </c>
      <c r="Z312" s="2">
        <f t="shared" si="179"/>
        <v>9</v>
      </c>
      <c r="AA312" s="2">
        <f t="shared" si="180"/>
        <v>4</v>
      </c>
      <c r="AB312" s="2">
        <f t="shared" si="181"/>
        <v>7</v>
      </c>
      <c r="AC312" s="2"/>
      <c r="AD312" s="2">
        <f t="shared" si="182"/>
        <v>0</v>
      </c>
      <c r="AE312" s="2">
        <f t="shared" si="183"/>
        <v>0</v>
      </c>
      <c r="AF312" s="2">
        <f t="shared" si="184"/>
        <v>0</v>
      </c>
      <c r="AG312" s="2">
        <f t="shared" si="185"/>
        <v>0</v>
      </c>
      <c r="AH312" s="2">
        <f t="shared" si="186"/>
        <v>0</v>
      </c>
      <c r="AI312" s="2">
        <f t="shared" si="187"/>
        <v>0</v>
      </c>
      <c r="AJ312" s="2">
        <f t="shared" si="188"/>
        <v>0</v>
      </c>
      <c r="AK312" s="2">
        <f t="shared" si="189"/>
        <v>0</v>
      </c>
      <c r="AL312" s="2">
        <f t="shared" si="190"/>
        <v>0</v>
      </c>
      <c r="AM312" s="2"/>
      <c r="AN312" s="2">
        <f t="shared" si="191"/>
        <v>6</v>
      </c>
      <c r="AO312" s="2">
        <f t="shared" si="192"/>
        <v>2</v>
      </c>
      <c r="AP312" s="2">
        <f t="shared" si="193"/>
        <v>1</v>
      </c>
      <c r="AQ312" s="2">
        <f t="shared" si="194"/>
        <v>5</v>
      </c>
      <c r="AR312" s="2">
        <f t="shared" si="195"/>
        <v>8</v>
      </c>
      <c r="AS312" s="2">
        <f t="shared" si="196"/>
        <v>3</v>
      </c>
      <c r="AT312" s="2">
        <f t="shared" si="197"/>
        <v>9</v>
      </c>
      <c r="AU312" s="2">
        <f t="shared" si="198"/>
        <v>4</v>
      </c>
      <c r="AV312" s="2">
        <f t="shared" si="199"/>
        <v>7</v>
      </c>
      <c r="AW312" s="2"/>
      <c r="AX312" s="5">
        <f t="shared" si="200"/>
        <v>4</v>
      </c>
      <c r="AY312" s="2">
        <f t="shared" si="201"/>
        <v>5</v>
      </c>
      <c r="AZ312" s="2">
        <f t="shared" si="202"/>
        <v>14</v>
      </c>
      <c r="BA312" s="2">
        <f t="shared" si="206"/>
        <v>31</v>
      </c>
      <c r="BB312" s="2">
        <f t="shared" si="207"/>
        <v>16</v>
      </c>
      <c r="BC312" s="2">
        <f t="shared" si="208"/>
        <v>4</v>
      </c>
      <c r="BD312" s="2">
        <f t="shared" si="209"/>
        <v>4</v>
      </c>
      <c r="BE312" s="19">
        <f t="shared" si="210"/>
        <v>10</v>
      </c>
      <c r="BF312" s="19">
        <f t="shared" si="211"/>
        <v>4.0824829046386304</v>
      </c>
      <c r="BG312" s="31">
        <f t="shared" si="212"/>
        <v>-1.4696938456699067</v>
      </c>
      <c r="BH312" s="32">
        <f t="shared" si="203"/>
        <v>7.0822345147568383E-2</v>
      </c>
      <c r="BI312" s="62">
        <f t="shared" si="213"/>
        <v>3.8873239436619716E-2</v>
      </c>
      <c r="BJ312" s="62" t="str">
        <f t="shared" si="214"/>
        <v/>
      </c>
      <c r="BK312" s="73" t="str">
        <f t="shared" si="215"/>
        <v/>
      </c>
      <c r="BM312" s="11">
        <f t="shared" si="204"/>
        <v>0.69999258376938533</v>
      </c>
    </row>
    <row r="313" spans="1:65">
      <c r="A313" s="30" t="s">
        <v>1091</v>
      </c>
      <c r="B313" s="30" t="s">
        <v>1092</v>
      </c>
      <c r="C313" s="30" t="s">
        <v>1057</v>
      </c>
      <c r="D313" s="30" t="s">
        <v>1058</v>
      </c>
      <c r="E313" s="30" t="s">
        <v>570</v>
      </c>
      <c r="F313" s="11" t="str">
        <f t="shared" si="205"/>
        <v>Immune syst</v>
      </c>
      <c r="H313" s="11">
        <f>VLOOKUP($B313,data!$B$3:$Q$15316,'diff expr 0 vs 3 mites'!H$8,FALSE)</f>
        <v>2.1769132130000002</v>
      </c>
      <c r="I313" s="11">
        <f>VLOOKUP($B313,data!$B$3:$Q$15316,'diff expr 0 vs 3 mites'!I$8,FALSE)</f>
        <v>2.833658282</v>
      </c>
      <c r="J313" s="11">
        <f>VLOOKUP($B313,data!$B$3:$Q$15316,'diff expr 0 vs 3 mites'!J$8,FALSE)</f>
        <v>0.98559054000000001</v>
      </c>
      <c r="K313" s="11">
        <f>VLOOKUP($B313,data!$B$3:$Q$15316,'diff expr 0 vs 3 mites'!K$8,FALSE)</f>
        <v>3.616999335</v>
      </c>
      <c r="L313" s="11">
        <f>VLOOKUP($B313,data!$B$3:$Q$15316,'diff expr 0 vs 3 mites'!L$8,FALSE)</f>
        <v>7.4457429529999999</v>
      </c>
      <c r="M313" s="11">
        <f>VLOOKUP($B313,data!$B$3:$Q$15316,'diff expr 0 vs 3 mites'!M$8,FALSE)</f>
        <v>3.4427551489999999</v>
      </c>
      <c r="N313" s="11">
        <f>VLOOKUP($B313,data!$B$3:$Q$15316,'diff expr 0 vs 3 mites'!N$8,FALSE)</f>
        <v>12.028255339999999</v>
      </c>
      <c r="O313" s="11">
        <f>VLOOKUP($B313,data!$B$3:$Q$15316,'diff expr 0 vs 3 mites'!O$8,FALSE)</f>
        <v>1.4354989650000001</v>
      </c>
      <c r="P313" s="11">
        <f>VLOOKUP($B313,data!$B$3:$Q$15316,'diff expr 0 vs 3 mites'!P$8,FALSE)</f>
        <v>3.5553144919999999</v>
      </c>
      <c r="R313" s="27" t="s">
        <v>27749</v>
      </c>
      <c r="T313" s="2">
        <f t="shared" si="173"/>
        <v>3</v>
      </c>
      <c r="U313" s="2">
        <f t="shared" si="174"/>
        <v>4</v>
      </c>
      <c r="V313" s="2">
        <f t="shared" si="175"/>
        <v>1</v>
      </c>
      <c r="W313" s="2">
        <f t="shared" si="176"/>
        <v>7</v>
      </c>
      <c r="X313" s="2">
        <f t="shared" si="177"/>
        <v>8</v>
      </c>
      <c r="Y313" s="2">
        <f t="shared" si="178"/>
        <v>5</v>
      </c>
      <c r="Z313" s="2">
        <f t="shared" si="179"/>
        <v>9</v>
      </c>
      <c r="AA313" s="2">
        <f t="shared" si="180"/>
        <v>2</v>
      </c>
      <c r="AB313" s="2">
        <f t="shared" si="181"/>
        <v>6</v>
      </c>
      <c r="AC313" s="2"/>
      <c r="AD313" s="2">
        <f t="shared" si="182"/>
        <v>0</v>
      </c>
      <c r="AE313" s="2">
        <f t="shared" si="183"/>
        <v>0</v>
      </c>
      <c r="AF313" s="2">
        <f t="shared" si="184"/>
        <v>0</v>
      </c>
      <c r="AG313" s="2">
        <f t="shared" si="185"/>
        <v>0</v>
      </c>
      <c r="AH313" s="2">
        <f t="shared" si="186"/>
        <v>0</v>
      </c>
      <c r="AI313" s="2">
        <f t="shared" si="187"/>
        <v>0</v>
      </c>
      <c r="AJ313" s="2">
        <f t="shared" si="188"/>
        <v>0</v>
      </c>
      <c r="AK313" s="2">
        <f t="shared" si="189"/>
        <v>0</v>
      </c>
      <c r="AL313" s="2">
        <f t="shared" si="190"/>
        <v>0</v>
      </c>
      <c r="AM313" s="2"/>
      <c r="AN313" s="2">
        <f t="shared" si="191"/>
        <v>3</v>
      </c>
      <c r="AO313" s="2">
        <f t="shared" si="192"/>
        <v>4</v>
      </c>
      <c r="AP313" s="2">
        <f t="shared" si="193"/>
        <v>1</v>
      </c>
      <c r="AQ313" s="2">
        <f t="shared" si="194"/>
        <v>7</v>
      </c>
      <c r="AR313" s="2">
        <f t="shared" si="195"/>
        <v>8</v>
      </c>
      <c r="AS313" s="2">
        <f t="shared" si="196"/>
        <v>5</v>
      </c>
      <c r="AT313" s="2">
        <f t="shared" si="197"/>
        <v>9</v>
      </c>
      <c r="AU313" s="2">
        <f t="shared" si="198"/>
        <v>2</v>
      </c>
      <c r="AV313" s="2">
        <f t="shared" si="199"/>
        <v>6</v>
      </c>
      <c r="AW313" s="2"/>
      <c r="AX313" s="5">
        <f t="shared" si="200"/>
        <v>4</v>
      </c>
      <c r="AY313" s="2">
        <f t="shared" si="201"/>
        <v>5</v>
      </c>
      <c r="AZ313" s="2">
        <f t="shared" si="202"/>
        <v>15</v>
      </c>
      <c r="BA313" s="2">
        <f t="shared" si="206"/>
        <v>30</v>
      </c>
      <c r="BB313" s="2">
        <f t="shared" si="207"/>
        <v>15</v>
      </c>
      <c r="BC313" s="2">
        <f t="shared" si="208"/>
        <v>5</v>
      </c>
      <c r="BD313" s="2">
        <f t="shared" si="209"/>
        <v>5</v>
      </c>
      <c r="BE313" s="19">
        <f t="shared" si="210"/>
        <v>10</v>
      </c>
      <c r="BF313" s="19">
        <f t="shared" si="211"/>
        <v>4.0824829046386304</v>
      </c>
      <c r="BG313" s="31">
        <f t="shared" si="212"/>
        <v>-1.2247448713915889</v>
      </c>
      <c r="BH313" s="32">
        <f t="shared" si="203"/>
        <v>0.1103356809599234</v>
      </c>
      <c r="BI313" s="62">
        <f t="shared" si="213"/>
        <v>5.1267605633802817E-2</v>
      </c>
      <c r="BJ313" s="62" t="str">
        <f t="shared" si="214"/>
        <v/>
      </c>
      <c r="BK313" s="73" t="str">
        <f t="shared" si="215"/>
        <v/>
      </c>
      <c r="BM313" s="11">
        <f t="shared" si="204"/>
        <v>0.365945728883946</v>
      </c>
    </row>
    <row r="314" spans="1:65">
      <c r="A314" s="30" t="s">
        <v>1093</v>
      </c>
      <c r="B314" s="30" t="s">
        <v>1094</v>
      </c>
      <c r="C314" s="30" t="s">
        <v>1095</v>
      </c>
      <c r="D314" s="30" t="s">
        <v>1096</v>
      </c>
      <c r="E314" s="30" t="s">
        <v>570</v>
      </c>
      <c r="F314" s="11" t="str">
        <f t="shared" si="205"/>
        <v>Immune syst</v>
      </c>
      <c r="H314" s="11">
        <f>VLOOKUP($B314,data!$B$3:$Q$15316,'diff expr 0 vs 3 mites'!H$8,FALSE)</f>
        <v>2.1585106129999998</v>
      </c>
      <c r="I314" s="11">
        <f>VLOOKUP($B314,data!$B$3:$Q$15316,'diff expr 0 vs 3 mites'!I$8,FALSE)</f>
        <v>1.929651738</v>
      </c>
      <c r="J314" s="11">
        <f>VLOOKUP($B314,data!$B$3:$Q$15316,'diff expr 0 vs 3 mites'!J$8,FALSE)</f>
        <v>1.4283013550000001</v>
      </c>
      <c r="K314" s="11">
        <f>VLOOKUP($B314,data!$B$3:$Q$15316,'diff expr 0 vs 3 mites'!K$8,FALSE)</f>
        <v>2.7955706899999999</v>
      </c>
      <c r="L314" s="11">
        <f>VLOOKUP($B314,data!$B$3:$Q$15316,'diff expr 0 vs 3 mites'!L$8,FALSE)</f>
        <v>1.7264394190000001</v>
      </c>
      <c r="M314" s="11">
        <f>VLOOKUP($B314,data!$B$3:$Q$15316,'diff expr 0 vs 3 mites'!M$8,FALSE)</f>
        <v>1.5337118970000001</v>
      </c>
      <c r="N314" s="11">
        <f>VLOOKUP($B314,data!$B$3:$Q$15316,'diff expr 0 vs 3 mites'!N$8,FALSE)</f>
        <v>4.8143167379999996</v>
      </c>
      <c r="O314" s="11">
        <f>VLOOKUP($B314,data!$B$3:$Q$15316,'diff expr 0 vs 3 mites'!O$8,FALSE)</f>
        <v>2.001587035</v>
      </c>
      <c r="P314" s="11">
        <f>VLOOKUP($B314,data!$B$3:$Q$15316,'diff expr 0 vs 3 mites'!P$8,FALSE)</f>
        <v>3.5035656309999998</v>
      </c>
      <c r="R314" s="27" t="s">
        <v>27749</v>
      </c>
      <c r="T314" s="2">
        <f t="shared" si="173"/>
        <v>6</v>
      </c>
      <c r="U314" s="2">
        <f t="shared" si="174"/>
        <v>4</v>
      </c>
      <c r="V314" s="2">
        <f t="shared" si="175"/>
        <v>1</v>
      </c>
      <c r="W314" s="2">
        <f t="shared" si="176"/>
        <v>7</v>
      </c>
      <c r="X314" s="2">
        <f t="shared" si="177"/>
        <v>3</v>
      </c>
      <c r="Y314" s="2">
        <f t="shared" si="178"/>
        <v>2</v>
      </c>
      <c r="Z314" s="2">
        <f t="shared" si="179"/>
        <v>9</v>
      </c>
      <c r="AA314" s="2">
        <f t="shared" si="180"/>
        <v>5</v>
      </c>
      <c r="AB314" s="2">
        <f t="shared" si="181"/>
        <v>8</v>
      </c>
      <c r="AC314" s="2"/>
      <c r="AD314" s="2">
        <f t="shared" si="182"/>
        <v>0</v>
      </c>
      <c r="AE314" s="2">
        <f t="shared" si="183"/>
        <v>0</v>
      </c>
      <c r="AF314" s="2">
        <f t="shared" si="184"/>
        <v>0</v>
      </c>
      <c r="AG314" s="2">
        <f t="shared" si="185"/>
        <v>0</v>
      </c>
      <c r="AH314" s="2">
        <f t="shared" si="186"/>
        <v>0</v>
      </c>
      <c r="AI314" s="2">
        <f t="shared" si="187"/>
        <v>0</v>
      </c>
      <c r="AJ314" s="2">
        <f t="shared" si="188"/>
        <v>0</v>
      </c>
      <c r="AK314" s="2">
        <f t="shared" si="189"/>
        <v>0</v>
      </c>
      <c r="AL314" s="2">
        <f t="shared" si="190"/>
        <v>0</v>
      </c>
      <c r="AM314" s="2"/>
      <c r="AN314" s="2">
        <f t="shared" si="191"/>
        <v>6</v>
      </c>
      <c r="AO314" s="2">
        <f t="shared" si="192"/>
        <v>4</v>
      </c>
      <c r="AP314" s="2">
        <f t="shared" si="193"/>
        <v>1</v>
      </c>
      <c r="AQ314" s="2">
        <f t="shared" si="194"/>
        <v>7</v>
      </c>
      <c r="AR314" s="2">
        <f t="shared" si="195"/>
        <v>3</v>
      </c>
      <c r="AS314" s="2">
        <f t="shared" si="196"/>
        <v>2</v>
      </c>
      <c r="AT314" s="2">
        <f t="shared" si="197"/>
        <v>9</v>
      </c>
      <c r="AU314" s="2">
        <f t="shared" si="198"/>
        <v>5</v>
      </c>
      <c r="AV314" s="2">
        <f t="shared" si="199"/>
        <v>8</v>
      </c>
      <c r="AW314" s="2"/>
      <c r="AX314" s="5">
        <f t="shared" si="200"/>
        <v>4</v>
      </c>
      <c r="AY314" s="2">
        <f t="shared" si="201"/>
        <v>5</v>
      </c>
      <c r="AZ314" s="2">
        <f t="shared" si="202"/>
        <v>18</v>
      </c>
      <c r="BA314" s="2">
        <f t="shared" si="206"/>
        <v>27</v>
      </c>
      <c r="BB314" s="2">
        <f t="shared" si="207"/>
        <v>12</v>
      </c>
      <c r="BC314" s="2">
        <f t="shared" si="208"/>
        <v>8</v>
      </c>
      <c r="BD314" s="2">
        <f t="shared" si="209"/>
        <v>8</v>
      </c>
      <c r="BE314" s="19">
        <f t="shared" si="210"/>
        <v>10</v>
      </c>
      <c r="BF314" s="19">
        <f t="shared" si="211"/>
        <v>4.0824829046386304</v>
      </c>
      <c r="BG314" s="31">
        <f t="shared" si="212"/>
        <v>-0.4898979485566356</v>
      </c>
      <c r="BH314" s="32">
        <f t="shared" si="203"/>
        <v>0.31210305738320299</v>
      </c>
      <c r="BI314" s="62">
        <f t="shared" si="213"/>
        <v>7.6619718309859156E-2</v>
      </c>
      <c r="BJ314" s="62" t="str">
        <f t="shared" si="214"/>
        <v/>
      </c>
      <c r="BK314" s="73" t="str">
        <f t="shared" si="215"/>
        <v/>
      </c>
      <c r="BM314" s="11">
        <f t="shared" si="204"/>
        <v>0.11627029551748327</v>
      </c>
    </row>
    <row r="315" spans="1:65">
      <c r="A315" s="30" t="s">
        <v>1097</v>
      </c>
      <c r="B315" s="30" t="s">
        <v>1098</v>
      </c>
      <c r="C315" s="30" t="s">
        <v>1099</v>
      </c>
      <c r="D315" s="30" t="s">
        <v>1100</v>
      </c>
      <c r="E315" s="30" t="s">
        <v>1101</v>
      </c>
      <c r="F315" s="11" t="str">
        <f t="shared" si="205"/>
        <v>Imd-Pathway</v>
      </c>
      <c r="H315" s="11">
        <f>VLOOKUP($B315,data!$B$3:$Q$15316,'diff expr 0 vs 3 mites'!H$8,FALSE)</f>
        <v>2.7000779769999999</v>
      </c>
      <c r="I315" s="11">
        <f>VLOOKUP($B315,data!$B$3:$Q$15316,'diff expr 0 vs 3 mites'!I$8,FALSE)</f>
        <v>2.895893509</v>
      </c>
      <c r="J315" s="11">
        <f>VLOOKUP($B315,data!$B$3:$Q$15316,'diff expr 0 vs 3 mites'!J$8,FALSE)</f>
        <v>2.7927200719999998</v>
      </c>
      <c r="K315" s="11">
        <f>VLOOKUP($B315,data!$B$3:$Q$15316,'diff expr 0 vs 3 mites'!K$8,FALSE)</f>
        <v>2.5255934579999999</v>
      </c>
      <c r="L315" s="11">
        <f>VLOOKUP($B315,data!$B$3:$Q$15316,'diff expr 0 vs 3 mites'!L$8,FALSE)</f>
        <v>2.3395674359999998</v>
      </c>
      <c r="M315" s="11">
        <f>VLOOKUP($B315,data!$B$3:$Q$15316,'diff expr 0 vs 3 mites'!M$8,FALSE)</f>
        <v>2.9798669950000001</v>
      </c>
      <c r="N315" s="11">
        <f>VLOOKUP($B315,data!$B$3:$Q$15316,'diff expr 0 vs 3 mites'!N$8,FALSE)</f>
        <v>2.9245849339999999</v>
      </c>
      <c r="O315" s="11">
        <f>VLOOKUP($B315,data!$B$3:$Q$15316,'diff expr 0 vs 3 mites'!O$8,FALSE)</f>
        <v>4.601989723</v>
      </c>
      <c r="P315" s="11">
        <f>VLOOKUP($B315,data!$B$3:$Q$15316,'diff expr 0 vs 3 mites'!P$8,FALSE)</f>
        <v>3.491046018</v>
      </c>
      <c r="R315" s="27" t="s">
        <v>27749</v>
      </c>
      <c r="T315" s="2">
        <f t="shared" si="173"/>
        <v>3</v>
      </c>
      <c r="U315" s="2">
        <f t="shared" si="174"/>
        <v>5</v>
      </c>
      <c r="V315" s="2">
        <f t="shared" si="175"/>
        <v>4</v>
      </c>
      <c r="W315" s="2">
        <f t="shared" si="176"/>
        <v>2</v>
      </c>
      <c r="X315" s="2">
        <f t="shared" si="177"/>
        <v>1</v>
      </c>
      <c r="Y315" s="2">
        <f t="shared" si="178"/>
        <v>7</v>
      </c>
      <c r="Z315" s="2">
        <f t="shared" si="179"/>
        <v>6</v>
      </c>
      <c r="AA315" s="2">
        <f t="shared" si="180"/>
        <v>9</v>
      </c>
      <c r="AB315" s="2">
        <f t="shared" si="181"/>
        <v>8</v>
      </c>
      <c r="AC315" s="2"/>
      <c r="AD315" s="2">
        <f t="shared" si="182"/>
        <v>0</v>
      </c>
      <c r="AE315" s="2">
        <f t="shared" si="183"/>
        <v>0</v>
      </c>
      <c r="AF315" s="2">
        <f t="shared" si="184"/>
        <v>0</v>
      </c>
      <c r="AG315" s="2">
        <f t="shared" si="185"/>
        <v>0</v>
      </c>
      <c r="AH315" s="2">
        <f t="shared" si="186"/>
        <v>0</v>
      </c>
      <c r="AI315" s="2">
        <f t="shared" si="187"/>
        <v>0</v>
      </c>
      <c r="AJ315" s="2">
        <f t="shared" si="188"/>
        <v>0</v>
      </c>
      <c r="AK315" s="2">
        <f t="shared" si="189"/>
        <v>0</v>
      </c>
      <c r="AL315" s="2">
        <f t="shared" si="190"/>
        <v>0</v>
      </c>
      <c r="AM315" s="2"/>
      <c r="AN315" s="2">
        <f t="shared" si="191"/>
        <v>3</v>
      </c>
      <c r="AO315" s="2">
        <f t="shared" si="192"/>
        <v>5</v>
      </c>
      <c r="AP315" s="2">
        <f t="shared" si="193"/>
        <v>4</v>
      </c>
      <c r="AQ315" s="2">
        <f t="shared" si="194"/>
        <v>2</v>
      </c>
      <c r="AR315" s="2">
        <f t="shared" si="195"/>
        <v>1</v>
      </c>
      <c r="AS315" s="2">
        <f t="shared" si="196"/>
        <v>7</v>
      </c>
      <c r="AT315" s="2">
        <f t="shared" si="197"/>
        <v>6</v>
      </c>
      <c r="AU315" s="2">
        <f t="shared" si="198"/>
        <v>9</v>
      </c>
      <c r="AV315" s="2">
        <f t="shared" si="199"/>
        <v>8</v>
      </c>
      <c r="AW315" s="2"/>
      <c r="AX315" s="5">
        <f t="shared" si="200"/>
        <v>4</v>
      </c>
      <c r="AY315" s="2">
        <f t="shared" si="201"/>
        <v>5</v>
      </c>
      <c r="AZ315" s="2">
        <f t="shared" si="202"/>
        <v>14</v>
      </c>
      <c r="BA315" s="2">
        <f t="shared" si="206"/>
        <v>31</v>
      </c>
      <c r="BB315" s="2">
        <f t="shared" si="207"/>
        <v>16</v>
      </c>
      <c r="BC315" s="2">
        <f t="shared" si="208"/>
        <v>4</v>
      </c>
      <c r="BD315" s="2">
        <f t="shared" si="209"/>
        <v>4</v>
      </c>
      <c r="BE315" s="19">
        <f t="shared" si="210"/>
        <v>10</v>
      </c>
      <c r="BF315" s="19">
        <f t="shared" si="211"/>
        <v>4.0824829046386304</v>
      </c>
      <c r="BG315" s="31">
        <f t="shared" si="212"/>
        <v>-1.4696938456699067</v>
      </c>
      <c r="BH315" s="32">
        <f t="shared" si="203"/>
        <v>7.0822345147568383E-2</v>
      </c>
      <c r="BI315" s="62">
        <f t="shared" si="213"/>
        <v>3.8873239436619716E-2</v>
      </c>
      <c r="BJ315" s="62" t="str">
        <f t="shared" si="214"/>
        <v/>
      </c>
      <c r="BK315" s="73" t="str">
        <f t="shared" si="215"/>
        <v/>
      </c>
      <c r="BM315" s="11">
        <f t="shared" si="204"/>
        <v>7.8268470170431134E-2</v>
      </c>
    </row>
    <row r="316" spans="1:65">
      <c r="A316" s="30" t="s">
        <v>1102</v>
      </c>
      <c r="B316" s="30" t="s">
        <v>1103</v>
      </c>
      <c r="C316" s="30" t="s">
        <v>1104</v>
      </c>
      <c r="D316" s="30" t="s">
        <v>1105</v>
      </c>
      <c r="E316" s="30" t="s">
        <v>1101</v>
      </c>
      <c r="F316" s="11" t="str">
        <f t="shared" si="205"/>
        <v>Imd-Pathway</v>
      </c>
      <c r="H316" s="11">
        <f>VLOOKUP($B316,data!$B$3:$Q$15316,'diff expr 0 vs 3 mites'!H$8,FALSE)</f>
        <v>0.90581823900000003</v>
      </c>
      <c r="I316" s="11">
        <f>VLOOKUP($B316,data!$B$3:$Q$15316,'diff expr 0 vs 3 mites'!I$8,FALSE)</f>
        <v>0.65250681700000002</v>
      </c>
      <c r="J316" s="11">
        <f>VLOOKUP($B316,data!$B$3:$Q$15316,'diff expr 0 vs 3 mites'!J$8,FALSE)</f>
        <v>0.22262915</v>
      </c>
      <c r="K316" s="11">
        <f>VLOOKUP($B316,data!$B$3:$Q$15316,'diff expr 0 vs 3 mites'!K$8,FALSE)</f>
        <v>0.63546181899999998</v>
      </c>
      <c r="L316" s="11">
        <f>VLOOKUP($B316,data!$B$3:$Q$15316,'diff expr 0 vs 3 mites'!L$8,FALSE)</f>
        <v>0.78487468599999999</v>
      </c>
      <c r="M316" s="11">
        <f>VLOOKUP($B316,data!$B$3:$Q$15316,'diff expr 0 vs 3 mites'!M$8,FALSE)</f>
        <v>1.3105067779999999</v>
      </c>
      <c r="N316" s="11">
        <f>VLOOKUP($B316,data!$B$3:$Q$15316,'diff expr 0 vs 3 mites'!N$8,FALSE)</f>
        <v>1.81132709</v>
      </c>
      <c r="O316" s="11">
        <f>VLOOKUP($B316,data!$B$3:$Q$15316,'diff expr 0 vs 3 mites'!O$8,FALSE)</f>
        <v>1.4722987510000001</v>
      </c>
      <c r="P316" s="11">
        <f>VLOOKUP($B316,data!$B$3:$Q$15316,'diff expr 0 vs 3 mites'!P$8,FALSE)</f>
        <v>1.967567362</v>
      </c>
      <c r="R316" s="27" t="s">
        <v>27749</v>
      </c>
      <c r="T316" s="2">
        <f t="shared" si="173"/>
        <v>5</v>
      </c>
      <c r="U316" s="2">
        <f t="shared" si="174"/>
        <v>3</v>
      </c>
      <c r="V316" s="2">
        <f t="shared" si="175"/>
        <v>1</v>
      </c>
      <c r="W316" s="2">
        <f t="shared" si="176"/>
        <v>2</v>
      </c>
      <c r="X316" s="2">
        <f t="shared" si="177"/>
        <v>4</v>
      </c>
      <c r="Y316" s="2">
        <f t="shared" si="178"/>
        <v>6</v>
      </c>
      <c r="Z316" s="2">
        <f t="shared" si="179"/>
        <v>8</v>
      </c>
      <c r="AA316" s="2">
        <f t="shared" si="180"/>
        <v>7</v>
      </c>
      <c r="AB316" s="2">
        <f t="shared" si="181"/>
        <v>9</v>
      </c>
      <c r="AC316" s="2"/>
      <c r="AD316" s="2">
        <f t="shared" si="182"/>
        <v>0</v>
      </c>
      <c r="AE316" s="2">
        <f t="shared" si="183"/>
        <v>0</v>
      </c>
      <c r="AF316" s="2">
        <f t="shared" si="184"/>
        <v>0</v>
      </c>
      <c r="AG316" s="2">
        <f t="shared" si="185"/>
        <v>0</v>
      </c>
      <c r="AH316" s="2">
        <f t="shared" si="186"/>
        <v>0</v>
      </c>
      <c r="AI316" s="2">
        <f t="shared" si="187"/>
        <v>0</v>
      </c>
      <c r="AJ316" s="2">
        <f t="shared" si="188"/>
        <v>0</v>
      </c>
      <c r="AK316" s="2">
        <f t="shared" si="189"/>
        <v>0</v>
      </c>
      <c r="AL316" s="2">
        <f t="shared" si="190"/>
        <v>0</v>
      </c>
      <c r="AM316" s="2"/>
      <c r="AN316" s="2">
        <f t="shared" si="191"/>
        <v>5</v>
      </c>
      <c r="AO316" s="2">
        <f t="shared" si="192"/>
        <v>3</v>
      </c>
      <c r="AP316" s="2">
        <f t="shared" si="193"/>
        <v>1</v>
      </c>
      <c r="AQ316" s="2">
        <f t="shared" si="194"/>
        <v>2</v>
      </c>
      <c r="AR316" s="2">
        <f t="shared" si="195"/>
        <v>4</v>
      </c>
      <c r="AS316" s="2">
        <f t="shared" si="196"/>
        <v>6</v>
      </c>
      <c r="AT316" s="2">
        <f t="shared" si="197"/>
        <v>8</v>
      </c>
      <c r="AU316" s="2">
        <f t="shared" si="198"/>
        <v>7</v>
      </c>
      <c r="AV316" s="2">
        <f t="shared" si="199"/>
        <v>9</v>
      </c>
      <c r="AW316" s="2"/>
      <c r="AX316" s="5">
        <f t="shared" si="200"/>
        <v>4</v>
      </c>
      <c r="AY316" s="2">
        <f t="shared" si="201"/>
        <v>5</v>
      </c>
      <c r="AZ316" s="2">
        <f t="shared" si="202"/>
        <v>11</v>
      </c>
      <c r="BA316" s="2">
        <f t="shared" si="206"/>
        <v>34</v>
      </c>
      <c r="BB316" s="2">
        <f t="shared" si="207"/>
        <v>19</v>
      </c>
      <c r="BC316" s="2">
        <f t="shared" si="208"/>
        <v>1</v>
      </c>
      <c r="BD316" s="2">
        <f t="shared" si="209"/>
        <v>1</v>
      </c>
      <c r="BE316" s="19">
        <f t="shared" si="210"/>
        <v>10</v>
      </c>
      <c r="BF316" s="19">
        <f t="shared" si="211"/>
        <v>4.0824829046386304</v>
      </c>
      <c r="BG316" s="31">
        <f t="shared" si="212"/>
        <v>-2.2045407685048604</v>
      </c>
      <c r="BH316" s="32">
        <f t="shared" si="203"/>
        <v>1.3743168055755161E-2</v>
      </c>
      <c r="BI316" s="62">
        <f t="shared" si="213"/>
        <v>1.4366197183098593E-2</v>
      </c>
      <c r="BJ316" s="62">
        <f t="shared" si="214"/>
        <v>1.3743168055755161E-2</v>
      </c>
      <c r="BK316" s="73" t="str">
        <f t="shared" si="215"/>
        <v>sign</v>
      </c>
      <c r="BM316" s="11">
        <f t="shared" si="204"/>
        <v>0.38600317671686912</v>
      </c>
    </row>
    <row r="317" spans="1:65">
      <c r="A317" s="30" t="s">
        <v>1106</v>
      </c>
      <c r="B317" s="30" t="s">
        <v>1107</v>
      </c>
      <c r="C317" s="30" t="s">
        <v>1108</v>
      </c>
      <c r="D317" s="30" t="s">
        <v>1109</v>
      </c>
      <c r="E317" s="30" t="s">
        <v>1101</v>
      </c>
      <c r="F317" s="11" t="str">
        <f t="shared" si="205"/>
        <v>Imd-Pathway</v>
      </c>
      <c r="H317" s="11">
        <f>VLOOKUP($B317,data!$B$3:$Q$15316,'diff expr 0 vs 3 mites'!H$8,FALSE)</f>
        <v>4.8931802109999998</v>
      </c>
      <c r="I317" s="11">
        <f>VLOOKUP($B317,data!$B$3:$Q$15316,'diff expr 0 vs 3 mites'!I$8,FALSE)</f>
        <v>1.922621382</v>
      </c>
      <c r="J317" s="11">
        <f>VLOOKUP($B317,data!$B$3:$Q$15316,'diff expr 0 vs 3 mites'!J$8,FALSE)</f>
        <v>3.8265512789999998</v>
      </c>
      <c r="K317" s="11">
        <f>VLOOKUP($B317,data!$B$3:$Q$15316,'diff expr 0 vs 3 mites'!K$8,FALSE)</f>
        <v>2.1960223870000002</v>
      </c>
      <c r="L317" s="11">
        <f>VLOOKUP($B317,data!$B$3:$Q$15316,'diff expr 0 vs 3 mites'!L$8,FALSE)</f>
        <v>1.284802971</v>
      </c>
      <c r="M317" s="11">
        <f>VLOOKUP($B317,data!$B$3:$Q$15316,'diff expr 0 vs 3 mites'!M$8,FALSE)</f>
        <v>1.072619</v>
      </c>
      <c r="N317" s="11">
        <f>VLOOKUP($B317,data!$B$3:$Q$15316,'diff expr 0 vs 3 mites'!N$8,FALSE)</f>
        <v>5.9301146210000004</v>
      </c>
      <c r="O317" s="11">
        <f>VLOOKUP($B317,data!$B$3:$Q$15316,'diff expr 0 vs 3 mites'!O$8,FALSE)</f>
        <v>0.80336128500000004</v>
      </c>
      <c r="P317" s="11">
        <f>VLOOKUP($B317,data!$B$3:$Q$15316,'diff expr 0 vs 3 mites'!P$8,FALSE)</f>
        <v>5.0612811730000002</v>
      </c>
      <c r="R317" s="27" t="s">
        <v>27749</v>
      </c>
      <c r="T317" s="2">
        <f t="shared" si="173"/>
        <v>7</v>
      </c>
      <c r="U317" s="2">
        <f t="shared" si="174"/>
        <v>4</v>
      </c>
      <c r="V317" s="2">
        <f t="shared" si="175"/>
        <v>6</v>
      </c>
      <c r="W317" s="2">
        <f t="shared" si="176"/>
        <v>5</v>
      </c>
      <c r="X317" s="2">
        <f t="shared" si="177"/>
        <v>3</v>
      </c>
      <c r="Y317" s="2">
        <f t="shared" si="178"/>
        <v>2</v>
      </c>
      <c r="Z317" s="2">
        <f t="shared" si="179"/>
        <v>9</v>
      </c>
      <c r="AA317" s="2">
        <f t="shared" si="180"/>
        <v>1</v>
      </c>
      <c r="AB317" s="2">
        <f t="shared" si="181"/>
        <v>8</v>
      </c>
      <c r="AC317" s="2"/>
      <c r="AD317" s="2">
        <f t="shared" si="182"/>
        <v>0</v>
      </c>
      <c r="AE317" s="2">
        <f t="shared" si="183"/>
        <v>0</v>
      </c>
      <c r="AF317" s="2">
        <f t="shared" si="184"/>
        <v>0</v>
      </c>
      <c r="AG317" s="2">
        <f t="shared" si="185"/>
        <v>0</v>
      </c>
      <c r="AH317" s="2">
        <f t="shared" si="186"/>
        <v>0</v>
      </c>
      <c r="AI317" s="2">
        <f t="shared" si="187"/>
        <v>0</v>
      </c>
      <c r="AJ317" s="2">
        <f t="shared" si="188"/>
        <v>0</v>
      </c>
      <c r="AK317" s="2">
        <f t="shared" si="189"/>
        <v>0</v>
      </c>
      <c r="AL317" s="2">
        <f t="shared" si="190"/>
        <v>0</v>
      </c>
      <c r="AM317" s="2"/>
      <c r="AN317" s="2">
        <f t="shared" si="191"/>
        <v>7</v>
      </c>
      <c r="AO317" s="2">
        <f t="shared" si="192"/>
        <v>4</v>
      </c>
      <c r="AP317" s="2">
        <f t="shared" si="193"/>
        <v>6</v>
      </c>
      <c r="AQ317" s="2">
        <f t="shared" si="194"/>
        <v>5</v>
      </c>
      <c r="AR317" s="2">
        <f t="shared" si="195"/>
        <v>3</v>
      </c>
      <c r="AS317" s="2">
        <f t="shared" si="196"/>
        <v>2</v>
      </c>
      <c r="AT317" s="2">
        <f t="shared" si="197"/>
        <v>9</v>
      </c>
      <c r="AU317" s="2">
        <f t="shared" si="198"/>
        <v>1</v>
      </c>
      <c r="AV317" s="2">
        <f t="shared" si="199"/>
        <v>8</v>
      </c>
      <c r="AW317" s="2"/>
      <c r="AX317" s="5">
        <f t="shared" si="200"/>
        <v>4</v>
      </c>
      <c r="AY317" s="2">
        <f t="shared" si="201"/>
        <v>5</v>
      </c>
      <c r="AZ317" s="2">
        <f t="shared" si="202"/>
        <v>22</v>
      </c>
      <c r="BA317" s="2">
        <f t="shared" si="206"/>
        <v>23</v>
      </c>
      <c r="BB317" s="2">
        <f t="shared" si="207"/>
        <v>8</v>
      </c>
      <c r="BC317" s="2">
        <f t="shared" si="208"/>
        <v>12</v>
      </c>
      <c r="BD317" s="2">
        <f t="shared" si="209"/>
        <v>8</v>
      </c>
      <c r="BE317" s="19">
        <f t="shared" si="210"/>
        <v>10</v>
      </c>
      <c r="BF317" s="19">
        <f t="shared" si="211"/>
        <v>4.0824829046386304</v>
      </c>
      <c r="BG317" s="31">
        <f t="shared" si="212"/>
        <v>-0.4898979485566356</v>
      </c>
      <c r="BH317" s="32">
        <f t="shared" si="203"/>
        <v>0.31210305738320299</v>
      </c>
      <c r="BI317" s="62">
        <f t="shared" si="213"/>
        <v>7.6619718309859156E-2</v>
      </c>
      <c r="BJ317" s="62" t="str">
        <f t="shared" si="214"/>
        <v/>
      </c>
      <c r="BK317" s="73" t="str">
        <f t="shared" si="215"/>
        <v/>
      </c>
      <c r="BM317" s="11">
        <f t="shared" si="204"/>
        <v>-5.4596764215789018E-2</v>
      </c>
    </row>
    <row r="318" spans="1:65">
      <c r="A318" s="30" t="s">
        <v>1110</v>
      </c>
      <c r="B318" s="30" t="s">
        <v>1111</v>
      </c>
      <c r="C318" s="30" t="s">
        <v>1112</v>
      </c>
      <c r="D318" s="30" t="s">
        <v>1113</v>
      </c>
      <c r="E318" s="30" t="s">
        <v>1101</v>
      </c>
      <c r="F318" s="11" t="str">
        <f t="shared" si="205"/>
        <v>Imd-Pathway</v>
      </c>
      <c r="H318" s="11">
        <f>VLOOKUP($B318,data!$B$3:$Q$15316,'diff expr 0 vs 3 mites'!H$8,FALSE)</f>
        <v>3.0756006130000002</v>
      </c>
      <c r="I318" s="11">
        <f>VLOOKUP($B318,data!$B$3:$Q$15316,'diff expr 0 vs 3 mites'!I$8,FALSE)</f>
        <v>2.9099250310000002</v>
      </c>
      <c r="J318" s="11">
        <f>VLOOKUP($B318,data!$B$3:$Q$15316,'diff expr 0 vs 3 mites'!J$8,FALSE)</f>
        <v>1.7769559500000001</v>
      </c>
      <c r="K318" s="11">
        <f>VLOOKUP($B318,data!$B$3:$Q$15316,'diff expr 0 vs 3 mites'!K$8,FALSE)</f>
        <v>2.7909729680000002</v>
      </c>
      <c r="L318" s="11">
        <f>VLOOKUP($B318,data!$B$3:$Q$15316,'diff expr 0 vs 3 mites'!L$8,FALSE)</f>
        <v>1.193261565</v>
      </c>
      <c r="M318" s="11">
        <f>VLOOKUP($B318,data!$B$3:$Q$15316,'diff expr 0 vs 3 mites'!M$8,FALSE)</f>
        <v>2.2989128509999999</v>
      </c>
      <c r="N318" s="11">
        <f>VLOOKUP($B318,data!$B$3:$Q$15316,'diff expr 0 vs 3 mites'!N$8,FALSE)</f>
        <v>2.5243156</v>
      </c>
      <c r="O318" s="11">
        <f>VLOOKUP($B318,data!$B$3:$Q$15316,'diff expr 0 vs 3 mites'!O$8,FALSE)</f>
        <v>2.1761900340000002</v>
      </c>
      <c r="P318" s="11">
        <f>VLOOKUP($B318,data!$B$3:$Q$15316,'diff expr 0 vs 3 mites'!P$8,FALSE)</f>
        <v>1.282000381</v>
      </c>
      <c r="R318" s="27" t="s">
        <v>27749</v>
      </c>
      <c r="T318" s="2">
        <f t="shared" si="173"/>
        <v>9</v>
      </c>
      <c r="U318" s="2">
        <f t="shared" si="174"/>
        <v>8</v>
      </c>
      <c r="V318" s="2">
        <f t="shared" si="175"/>
        <v>3</v>
      </c>
      <c r="W318" s="2">
        <f t="shared" si="176"/>
        <v>7</v>
      </c>
      <c r="X318" s="2">
        <f t="shared" si="177"/>
        <v>1</v>
      </c>
      <c r="Y318" s="2">
        <f t="shared" si="178"/>
        <v>5</v>
      </c>
      <c r="Z318" s="2">
        <f t="shared" si="179"/>
        <v>6</v>
      </c>
      <c r="AA318" s="2">
        <f t="shared" si="180"/>
        <v>4</v>
      </c>
      <c r="AB318" s="2">
        <f t="shared" si="181"/>
        <v>2</v>
      </c>
      <c r="AC318" s="2"/>
      <c r="AD318" s="2">
        <f t="shared" si="182"/>
        <v>0</v>
      </c>
      <c r="AE318" s="2">
        <f t="shared" si="183"/>
        <v>0</v>
      </c>
      <c r="AF318" s="2">
        <f t="shared" si="184"/>
        <v>0</v>
      </c>
      <c r="AG318" s="2">
        <f t="shared" si="185"/>
        <v>0</v>
      </c>
      <c r="AH318" s="2">
        <f t="shared" si="186"/>
        <v>0</v>
      </c>
      <c r="AI318" s="2">
        <f t="shared" si="187"/>
        <v>0</v>
      </c>
      <c r="AJ318" s="2">
        <f t="shared" si="188"/>
        <v>0</v>
      </c>
      <c r="AK318" s="2">
        <f t="shared" si="189"/>
        <v>0</v>
      </c>
      <c r="AL318" s="2">
        <f t="shared" si="190"/>
        <v>0</v>
      </c>
      <c r="AM318" s="2"/>
      <c r="AN318" s="2">
        <f t="shared" si="191"/>
        <v>9</v>
      </c>
      <c r="AO318" s="2">
        <f t="shared" si="192"/>
        <v>8</v>
      </c>
      <c r="AP318" s="2">
        <f t="shared" si="193"/>
        <v>3</v>
      </c>
      <c r="AQ318" s="2">
        <f t="shared" si="194"/>
        <v>7</v>
      </c>
      <c r="AR318" s="2">
        <f t="shared" si="195"/>
        <v>1</v>
      </c>
      <c r="AS318" s="2">
        <f t="shared" si="196"/>
        <v>5</v>
      </c>
      <c r="AT318" s="2">
        <f t="shared" si="197"/>
        <v>6</v>
      </c>
      <c r="AU318" s="2">
        <f t="shared" si="198"/>
        <v>4</v>
      </c>
      <c r="AV318" s="2">
        <f t="shared" si="199"/>
        <v>2</v>
      </c>
      <c r="AW318" s="2"/>
      <c r="AX318" s="5">
        <f t="shared" si="200"/>
        <v>4</v>
      </c>
      <c r="AY318" s="2">
        <f t="shared" si="201"/>
        <v>5</v>
      </c>
      <c r="AZ318" s="2">
        <f t="shared" si="202"/>
        <v>27</v>
      </c>
      <c r="BA318" s="2">
        <f t="shared" si="206"/>
        <v>18</v>
      </c>
      <c r="BB318" s="2">
        <f t="shared" si="207"/>
        <v>3</v>
      </c>
      <c r="BC318" s="2">
        <f t="shared" si="208"/>
        <v>17</v>
      </c>
      <c r="BD318" s="2">
        <f t="shared" si="209"/>
        <v>3</v>
      </c>
      <c r="BE318" s="19">
        <f t="shared" si="210"/>
        <v>10</v>
      </c>
      <c r="BF318" s="19">
        <f t="shared" si="211"/>
        <v>4.0824829046386304</v>
      </c>
      <c r="BG318" s="31">
        <f t="shared" si="212"/>
        <v>-1.7146428199482247</v>
      </c>
      <c r="BH318" s="32">
        <f t="shared" si="203"/>
        <v>4.3205366486849993E-2</v>
      </c>
      <c r="BI318" s="62">
        <f t="shared" si="213"/>
        <v>3.0422535211267605E-2</v>
      </c>
      <c r="BJ318" s="62" t="str">
        <f t="shared" si="214"/>
        <v/>
      </c>
      <c r="BK318" s="73" t="str">
        <f t="shared" si="215"/>
        <v/>
      </c>
      <c r="BM318" s="11">
        <f t="shared" si="204"/>
        <v>-0.14374008694779036</v>
      </c>
    </row>
    <row r="319" spans="1:65">
      <c r="A319" s="30" t="s">
        <v>1114</v>
      </c>
      <c r="B319" s="30" t="s">
        <v>1115</v>
      </c>
      <c r="C319" s="30" t="s">
        <v>1116</v>
      </c>
      <c r="D319" s="30" t="s">
        <v>1117</v>
      </c>
      <c r="E319" s="30" t="s">
        <v>1101</v>
      </c>
      <c r="F319" s="11" t="str">
        <f t="shared" si="205"/>
        <v>Imd-Pathway</v>
      </c>
      <c r="H319" s="11">
        <f>VLOOKUP($B319,data!$B$3:$Q$15316,'diff expr 0 vs 3 mites'!H$8,FALSE)</f>
        <v>1.5267514090000001</v>
      </c>
      <c r="I319" s="11">
        <f>VLOOKUP($B319,data!$B$3:$Q$15316,'diff expr 0 vs 3 mites'!I$8,FALSE)</f>
        <v>1.466395294</v>
      </c>
      <c r="J319" s="11">
        <f>VLOOKUP($B319,data!$B$3:$Q$15316,'diff expr 0 vs 3 mites'!J$8,FALSE)</f>
        <v>1.0102619340000001</v>
      </c>
      <c r="K319" s="11">
        <f>VLOOKUP($B319,data!$B$3:$Q$15316,'diff expr 0 vs 3 mites'!K$8,FALSE)</f>
        <v>1.464707317</v>
      </c>
      <c r="L319" s="11">
        <f>VLOOKUP($B319,data!$B$3:$Q$15316,'diff expr 0 vs 3 mites'!L$8,FALSE)</f>
        <v>5.088083653</v>
      </c>
      <c r="M319" s="11">
        <f>VLOOKUP($B319,data!$B$3:$Q$15316,'diff expr 0 vs 3 mites'!M$8,FALSE)</f>
        <v>2.1565710920000001</v>
      </c>
      <c r="N319" s="11">
        <f>VLOOKUP($B319,data!$B$3:$Q$15316,'diff expr 0 vs 3 mites'!N$8,FALSE)</f>
        <v>9.5894926900000002</v>
      </c>
      <c r="O319" s="11">
        <f>VLOOKUP($B319,data!$B$3:$Q$15316,'diff expr 0 vs 3 mites'!O$8,FALSE)</f>
        <v>1.3256148720000001</v>
      </c>
      <c r="P319" s="11">
        <f>VLOOKUP($B319,data!$B$3:$Q$15316,'diff expr 0 vs 3 mites'!P$8,FALSE)</f>
        <v>1.943632775</v>
      </c>
      <c r="R319" s="27" t="s">
        <v>27749</v>
      </c>
      <c r="T319" s="2">
        <f t="shared" si="173"/>
        <v>5</v>
      </c>
      <c r="U319" s="2">
        <f t="shared" si="174"/>
        <v>4</v>
      </c>
      <c r="V319" s="2">
        <f t="shared" si="175"/>
        <v>1</v>
      </c>
      <c r="W319" s="2">
        <f t="shared" si="176"/>
        <v>3</v>
      </c>
      <c r="X319" s="2">
        <f t="shared" si="177"/>
        <v>8</v>
      </c>
      <c r="Y319" s="2">
        <f t="shared" si="178"/>
        <v>7</v>
      </c>
      <c r="Z319" s="2">
        <f t="shared" si="179"/>
        <v>9</v>
      </c>
      <c r="AA319" s="2">
        <f t="shared" si="180"/>
        <v>2</v>
      </c>
      <c r="AB319" s="2">
        <f t="shared" si="181"/>
        <v>6</v>
      </c>
      <c r="AC319" s="2"/>
      <c r="AD319" s="2">
        <f t="shared" si="182"/>
        <v>0</v>
      </c>
      <c r="AE319" s="2">
        <f t="shared" si="183"/>
        <v>0</v>
      </c>
      <c r="AF319" s="2">
        <f t="shared" si="184"/>
        <v>0</v>
      </c>
      <c r="AG319" s="2">
        <f t="shared" si="185"/>
        <v>0</v>
      </c>
      <c r="AH319" s="2">
        <f t="shared" si="186"/>
        <v>0</v>
      </c>
      <c r="AI319" s="2">
        <f t="shared" si="187"/>
        <v>0</v>
      </c>
      <c r="AJ319" s="2">
        <f t="shared" si="188"/>
        <v>0</v>
      </c>
      <c r="AK319" s="2">
        <f t="shared" si="189"/>
        <v>0</v>
      </c>
      <c r="AL319" s="2">
        <f t="shared" si="190"/>
        <v>0</v>
      </c>
      <c r="AM319" s="2"/>
      <c r="AN319" s="2">
        <f t="shared" si="191"/>
        <v>5</v>
      </c>
      <c r="AO319" s="2">
        <f t="shared" si="192"/>
        <v>4</v>
      </c>
      <c r="AP319" s="2">
        <f t="shared" si="193"/>
        <v>1</v>
      </c>
      <c r="AQ319" s="2">
        <f t="shared" si="194"/>
        <v>3</v>
      </c>
      <c r="AR319" s="2">
        <f t="shared" si="195"/>
        <v>8</v>
      </c>
      <c r="AS319" s="2">
        <f t="shared" si="196"/>
        <v>7</v>
      </c>
      <c r="AT319" s="2">
        <f t="shared" si="197"/>
        <v>9</v>
      </c>
      <c r="AU319" s="2">
        <f t="shared" si="198"/>
        <v>2</v>
      </c>
      <c r="AV319" s="2">
        <f t="shared" si="199"/>
        <v>6</v>
      </c>
      <c r="AW319" s="2"/>
      <c r="AX319" s="5">
        <f t="shared" si="200"/>
        <v>4</v>
      </c>
      <c r="AY319" s="2">
        <f t="shared" si="201"/>
        <v>5</v>
      </c>
      <c r="AZ319" s="2">
        <f t="shared" si="202"/>
        <v>13</v>
      </c>
      <c r="BA319" s="2">
        <f t="shared" si="206"/>
        <v>32</v>
      </c>
      <c r="BB319" s="2">
        <f t="shared" si="207"/>
        <v>17</v>
      </c>
      <c r="BC319" s="2">
        <f t="shared" si="208"/>
        <v>3</v>
      </c>
      <c r="BD319" s="2">
        <f t="shared" si="209"/>
        <v>3</v>
      </c>
      <c r="BE319" s="19">
        <f t="shared" si="210"/>
        <v>10</v>
      </c>
      <c r="BF319" s="19">
        <f t="shared" si="211"/>
        <v>4.0824829046386304</v>
      </c>
      <c r="BG319" s="31">
        <f t="shared" si="212"/>
        <v>-1.7146428199482247</v>
      </c>
      <c r="BH319" s="32">
        <f t="shared" si="203"/>
        <v>4.3205366486849993E-2</v>
      </c>
      <c r="BI319" s="62">
        <f t="shared" si="213"/>
        <v>3.0422535211267605E-2</v>
      </c>
      <c r="BJ319" s="62" t="str">
        <f t="shared" si="214"/>
        <v/>
      </c>
      <c r="BK319" s="73" t="str">
        <f t="shared" si="215"/>
        <v/>
      </c>
      <c r="BM319" s="11">
        <f t="shared" si="204"/>
        <v>0.46852167928978761</v>
      </c>
    </row>
    <row r="320" spans="1:65">
      <c r="A320" s="30" t="s">
        <v>1118</v>
      </c>
      <c r="B320" s="30" t="s">
        <v>1119</v>
      </c>
      <c r="C320" s="30" t="s">
        <v>1120</v>
      </c>
      <c r="D320" s="30" t="s">
        <v>1121</v>
      </c>
      <c r="E320" s="30" t="s">
        <v>1101</v>
      </c>
      <c r="F320" s="11" t="str">
        <f t="shared" si="205"/>
        <v>Imd-Pathway</v>
      </c>
      <c r="H320" s="11">
        <f>VLOOKUP($B320,data!$B$3:$Q$15316,'diff expr 0 vs 3 mites'!H$8,FALSE)</f>
        <v>5.5091625989999997</v>
      </c>
      <c r="I320" s="11">
        <f>VLOOKUP($B320,data!$B$3:$Q$15316,'diff expr 0 vs 3 mites'!I$8,FALSE)</f>
        <v>3.8405121489999998</v>
      </c>
      <c r="J320" s="11">
        <f>VLOOKUP($B320,data!$B$3:$Q$15316,'diff expr 0 vs 3 mites'!J$8,FALSE)</f>
        <v>4.1712693659999998</v>
      </c>
      <c r="K320" s="11">
        <f>VLOOKUP($B320,data!$B$3:$Q$15316,'diff expr 0 vs 3 mites'!K$8,FALSE)</f>
        <v>2.7151001849999998</v>
      </c>
      <c r="L320" s="11">
        <f>VLOOKUP($B320,data!$B$3:$Q$15316,'diff expr 0 vs 3 mites'!L$8,FALSE)</f>
        <v>3.079733617</v>
      </c>
      <c r="M320" s="11">
        <f>VLOOKUP($B320,data!$B$3:$Q$15316,'diff expr 0 vs 3 mites'!M$8,FALSE)</f>
        <v>3.382009826</v>
      </c>
      <c r="N320" s="11">
        <f>VLOOKUP($B320,data!$B$3:$Q$15316,'diff expr 0 vs 3 mites'!N$8,FALSE)</f>
        <v>4.9751680350000003</v>
      </c>
      <c r="O320" s="11">
        <f>VLOOKUP($B320,data!$B$3:$Q$15316,'diff expr 0 vs 3 mites'!O$8,FALSE)</f>
        <v>6.0177971179999998</v>
      </c>
      <c r="P320" s="11">
        <f>VLOOKUP($B320,data!$B$3:$Q$15316,'diff expr 0 vs 3 mites'!P$8,FALSE)</f>
        <v>4.5219760490000001</v>
      </c>
      <c r="R320" s="27" t="s">
        <v>27749</v>
      </c>
      <c r="T320" s="2">
        <f t="shared" si="173"/>
        <v>8</v>
      </c>
      <c r="U320" s="2">
        <f t="shared" si="174"/>
        <v>4</v>
      </c>
      <c r="V320" s="2">
        <f t="shared" si="175"/>
        <v>5</v>
      </c>
      <c r="W320" s="2">
        <f t="shared" si="176"/>
        <v>1</v>
      </c>
      <c r="X320" s="2">
        <f t="shared" si="177"/>
        <v>2</v>
      </c>
      <c r="Y320" s="2">
        <f t="shared" si="178"/>
        <v>3</v>
      </c>
      <c r="Z320" s="2">
        <f t="shared" si="179"/>
        <v>7</v>
      </c>
      <c r="AA320" s="2">
        <f t="shared" si="180"/>
        <v>9</v>
      </c>
      <c r="AB320" s="2">
        <f t="shared" si="181"/>
        <v>6</v>
      </c>
      <c r="AC320" s="2"/>
      <c r="AD320" s="2">
        <f t="shared" si="182"/>
        <v>0</v>
      </c>
      <c r="AE320" s="2">
        <f t="shared" si="183"/>
        <v>0</v>
      </c>
      <c r="AF320" s="2">
        <f t="shared" si="184"/>
        <v>0</v>
      </c>
      <c r="AG320" s="2">
        <f t="shared" si="185"/>
        <v>0</v>
      </c>
      <c r="AH320" s="2">
        <f t="shared" si="186"/>
        <v>0</v>
      </c>
      <c r="AI320" s="2">
        <f t="shared" si="187"/>
        <v>0</v>
      </c>
      <c r="AJ320" s="2">
        <f t="shared" si="188"/>
        <v>0</v>
      </c>
      <c r="AK320" s="2">
        <f t="shared" si="189"/>
        <v>0</v>
      </c>
      <c r="AL320" s="2">
        <f t="shared" si="190"/>
        <v>0</v>
      </c>
      <c r="AM320" s="2"/>
      <c r="AN320" s="2">
        <f t="shared" si="191"/>
        <v>8</v>
      </c>
      <c r="AO320" s="2">
        <f t="shared" si="192"/>
        <v>4</v>
      </c>
      <c r="AP320" s="2">
        <f t="shared" si="193"/>
        <v>5</v>
      </c>
      <c r="AQ320" s="2">
        <f t="shared" si="194"/>
        <v>1</v>
      </c>
      <c r="AR320" s="2">
        <f t="shared" si="195"/>
        <v>2</v>
      </c>
      <c r="AS320" s="2">
        <f t="shared" si="196"/>
        <v>3</v>
      </c>
      <c r="AT320" s="2">
        <f t="shared" si="197"/>
        <v>7</v>
      </c>
      <c r="AU320" s="2">
        <f t="shared" si="198"/>
        <v>9</v>
      </c>
      <c r="AV320" s="2">
        <f t="shared" si="199"/>
        <v>6</v>
      </c>
      <c r="AW320" s="2"/>
      <c r="AX320" s="5">
        <f t="shared" si="200"/>
        <v>4</v>
      </c>
      <c r="AY320" s="2">
        <f t="shared" si="201"/>
        <v>5</v>
      </c>
      <c r="AZ320" s="2">
        <f t="shared" si="202"/>
        <v>18</v>
      </c>
      <c r="BA320" s="2">
        <f t="shared" si="206"/>
        <v>27</v>
      </c>
      <c r="BB320" s="2">
        <f t="shared" si="207"/>
        <v>12</v>
      </c>
      <c r="BC320" s="2">
        <f t="shared" si="208"/>
        <v>8</v>
      </c>
      <c r="BD320" s="2">
        <f t="shared" si="209"/>
        <v>8</v>
      </c>
      <c r="BE320" s="19">
        <f t="shared" si="210"/>
        <v>10</v>
      </c>
      <c r="BF320" s="19">
        <f t="shared" si="211"/>
        <v>4.0824829046386304</v>
      </c>
      <c r="BG320" s="31">
        <f t="shared" si="212"/>
        <v>-0.4898979485566356</v>
      </c>
      <c r="BH320" s="32">
        <f t="shared" si="203"/>
        <v>0.31210305738320299</v>
      </c>
      <c r="BI320" s="62">
        <f t="shared" si="213"/>
        <v>7.6619718309859156E-2</v>
      </c>
      <c r="BJ320" s="62" t="str">
        <f t="shared" si="214"/>
        <v/>
      </c>
      <c r="BK320" s="73" t="str">
        <f t="shared" si="215"/>
        <v/>
      </c>
      <c r="BM320" s="11">
        <f t="shared" si="204"/>
        <v>3.4571935705430469E-2</v>
      </c>
    </row>
    <row r="321" spans="1:65">
      <c r="A321" s="30" t="s">
        <v>1122</v>
      </c>
      <c r="B321" s="30" t="s">
        <v>1123</v>
      </c>
      <c r="C321" s="30" t="s">
        <v>1124</v>
      </c>
      <c r="D321" s="30" t="s">
        <v>1125</v>
      </c>
      <c r="E321" s="30" t="s">
        <v>1101</v>
      </c>
      <c r="F321" s="11" t="str">
        <f t="shared" si="205"/>
        <v>Imd-Pathway</v>
      </c>
      <c r="H321" s="11">
        <f>VLOOKUP($B321,data!$B$3:$Q$15316,'diff expr 0 vs 3 mites'!H$8,FALSE)</f>
        <v>1.407502187</v>
      </c>
      <c r="I321" s="11">
        <f>VLOOKUP($B321,data!$B$3:$Q$15316,'diff expr 0 vs 3 mites'!I$8,FALSE)</f>
        <v>1.6334978339999999</v>
      </c>
      <c r="J321" s="11">
        <f>VLOOKUP($B321,data!$B$3:$Q$15316,'diff expr 0 vs 3 mites'!J$8,FALSE)</f>
        <v>0.72069051900000003</v>
      </c>
      <c r="K321" s="11">
        <f>VLOOKUP($B321,data!$B$3:$Q$15316,'diff expr 0 vs 3 mites'!K$8,FALSE)</f>
        <v>1.1885489579999999</v>
      </c>
      <c r="L321" s="11">
        <f>VLOOKUP($B321,data!$B$3:$Q$15316,'diff expr 0 vs 3 mites'!L$8,FALSE)</f>
        <v>1.0163120940000001</v>
      </c>
      <c r="M321" s="11">
        <f>VLOOKUP($B321,data!$B$3:$Q$15316,'diff expr 0 vs 3 mites'!M$8,FALSE)</f>
        <v>1.305337126</v>
      </c>
      <c r="N321" s="11">
        <f>VLOOKUP($B321,data!$B$3:$Q$15316,'diff expr 0 vs 3 mites'!N$8,FALSE)</f>
        <v>1.1727181799999999</v>
      </c>
      <c r="O321" s="11">
        <f>VLOOKUP($B321,data!$B$3:$Q$15316,'diff expr 0 vs 3 mites'!O$8,FALSE)</f>
        <v>0.79434921999999997</v>
      </c>
      <c r="P321" s="11">
        <f>VLOOKUP($B321,data!$B$3:$Q$15316,'diff expr 0 vs 3 mites'!P$8,FALSE)</f>
        <v>1.8198196289999999</v>
      </c>
      <c r="R321" s="27" t="s">
        <v>27749</v>
      </c>
      <c r="T321" s="2">
        <f t="shared" si="173"/>
        <v>7</v>
      </c>
      <c r="U321" s="2">
        <f t="shared" si="174"/>
        <v>8</v>
      </c>
      <c r="V321" s="2">
        <f t="shared" si="175"/>
        <v>1</v>
      </c>
      <c r="W321" s="2">
        <f t="shared" si="176"/>
        <v>5</v>
      </c>
      <c r="X321" s="2">
        <f t="shared" si="177"/>
        <v>3</v>
      </c>
      <c r="Y321" s="2">
        <f t="shared" si="178"/>
        <v>6</v>
      </c>
      <c r="Z321" s="2">
        <f t="shared" si="179"/>
        <v>4</v>
      </c>
      <c r="AA321" s="2">
        <f t="shared" si="180"/>
        <v>2</v>
      </c>
      <c r="AB321" s="2">
        <f t="shared" si="181"/>
        <v>9</v>
      </c>
      <c r="AC321" s="2"/>
      <c r="AD321" s="2">
        <f t="shared" si="182"/>
        <v>0</v>
      </c>
      <c r="AE321" s="2">
        <f t="shared" si="183"/>
        <v>0</v>
      </c>
      <c r="AF321" s="2">
        <f t="shared" si="184"/>
        <v>0</v>
      </c>
      <c r="AG321" s="2">
        <f t="shared" si="185"/>
        <v>0</v>
      </c>
      <c r="AH321" s="2">
        <f t="shared" si="186"/>
        <v>0</v>
      </c>
      <c r="AI321" s="2">
        <f t="shared" si="187"/>
        <v>0</v>
      </c>
      <c r="AJ321" s="2">
        <f t="shared" si="188"/>
        <v>0</v>
      </c>
      <c r="AK321" s="2">
        <f t="shared" si="189"/>
        <v>0</v>
      </c>
      <c r="AL321" s="2">
        <f t="shared" si="190"/>
        <v>0</v>
      </c>
      <c r="AM321" s="2"/>
      <c r="AN321" s="2">
        <f t="shared" si="191"/>
        <v>7</v>
      </c>
      <c r="AO321" s="2">
        <f t="shared" si="192"/>
        <v>8</v>
      </c>
      <c r="AP321" s="2">
        <f t="shared" si="193"/>
        <v>1</v>
      </c>
      <c r="AQ321" s="2">
        <f t="shared" si="194"/>
        <v>5</v>
      </c>
      <c r="AR321" s="2">
        <f t="shared" si="195"/>
        <v>3</v>
      </c>
      <c r="AS321" s="2">
        <f t="shared" si="196"/>
        <v>6</v>
      </c>
      <c r="AT321" s="2">
        <f t="shared" si="197"/>
        <v>4</v>
      </c>
      <c r="AU321" s="2">
        <f t="shared" si="198"/>
        <v>2</v>
      </c>
      <c r="AV321" s="2">
        <f t="shared" si="199"/>
        <v>9</v>
      </c>
      <c r="AW321" s="2"/>
      <c r="AX321" s="5">
        <f t="shared" si="200"/>
        <v>4</v>
      </c>
      <c r="AY321" s="2">
        <f t="shared" si="201"/>
        <v>5</v>
      </c>
      <c r="AZ321" s="2">
        <f t="shared" si="202"/>
        <v>21</v>
      </c>
      <c r="BA321" s="2">
        <f t="shared" si="206"/>
        <v>24</v>
      </c>
      <c r="BB321" s="2">
        <f t="shared" si="207"/>
        <v>9</v>
      </c>
      <c r="BC321" s="2">
        <f t="shared" si="208"/>
        <v>11</v>
      </c>
      <c r="BD321" s="2">
        <f t="shared" si="209"/>
        <v>9</v>
      </c>
      <c r="BE321" s="19">
        <f t="shared" si="210"/>
        <v>10</v>
      </c>
      <c r="BF321" s="19">
        <f t="shared" si="211"/>
        <v>4.0824829046386304</v>
      </c>
      <c r="BG321" s="31">
        <f t="shared" si="212"/>
        <v>-0.2449489742783178</v>
      </c>
      <c r="BH321" s="32">
        <f t="shared" si="203"/>
        <v>0.40324797025367004</v>
      </c>
      <c r="BI321" s="62">
        <f t="shared" si="213"/>
        <v>8.873239436619719E-2</v>
      </c>
      <c r="BJ321" s="62" t="str">
        <f t="shared" si="214"/>
        <v/>
      </c>
      <c r="BK321" s="73" t="str">
        <f t="shared" si="215"/>
        <v/>
      </c>
      <c r="BM321" s="11">
        <f t="shared" si="204"/>
        <v>-5.599068700438037E-3</v>
      </c>
    </row>
    <row r="322" spans="1:65">
      <c r="A322" s="30" t="s">
        <v>1126</v>
      </c>
      <c r="B322" s="30" t="s">
        <v>1127</v>
      </c>
      <c r="C322" s="30" t="s">
        <v>1128</v>
      </c>
      <c r="D322" s="30" t="s">
        <v>1129</v>
      </c>
      <c r="E322" s="30" t="s">
        <v>1130</v>
      </c>
      <c r="F322" s="11" t="str">
        <f t="shared" si="205"/>
        <v>Imd-Pathway</v>
      </c>
      <c r="H322" s="11">
        <f>VLOOKUP($B322,data!$B$3:$Q$15316,'diff expr 0 vs 3 mites'!H$8,FALSE)</f>
        <v>11.302044779999999</v>
      </c>
      <c r="I322" s="11">
        <f>VLOOKUP($B322,data!$B$3:$Q$15316,'diff expr 0 vs 3 mites'!I$8,FALSE)</f>
        <v>12.758774969999999</v>
      </c>
      <c r="J322" s="11">
        <f>VLOOKUP($B322,data!$B$3:$Q$15316,'diff expr 0 vs 3 mites'!J$8,FALSE)</f>
        <v>12.67115707</v>
      </c>
      <c r="K322" s="11">
        <f>VLOOKUP($B322,data!$B$3:$Q$15316,'diff expr 0 vs 3 mites'!K$8,FALSE)</f>
        <v>14.780316089999999</v>
      </c>
      <c r="L322" s="11">
        <f>VLOOKUP($B322,data!$B$3:$Q$15316,'diff expr 0 vs 3 mites'!L$8,FALSE)</f>
        <v>6.4977330579999997</v>
      </c>
      <c r="M322" s="11">
        <f>VLOOKUP($B322,data!$B$3:$Q$15316,'diff expr 0 vs 3 mites'!M$8,FALSE)</f>
        <v>6.8255069500000003</v>
      </c>
      <c r="N322" s="11">
        <f>VLOOKUP($B322,data!$B$3:$Q$15316,'diff expr 0 vs 3 mites'!N$8,FALSE)</f>
        <v>10.17545868</v>
      </c>
      <c r="O322" s="11">
        <f>VLOOKUP($B322,data!$B$3:$Q$15316,'diff expr 0 vs 3 mites'!O$8,FALSE)</f>
        <v>12.624013590000001</v>
      </c>
      <c r="P322" s="11">
        <f>VLOOKUP($B322,data!$B$3:$Q$15316,'diff expr 0 vs 3 mites'!P$8,FALSE)</f>
        <v>12.79840362</v>
      </c>
      <c r="R322" s="27" t="s">
        <v>27749</v>
      </c>
      <c r="T322" s="2">
        <f t="shared" si="173"/>
        <v>4</v>
      </c>
      <c r="U322" s="2">
        <f t="shared" si="174"/>
        <v>7</v>
      </c>
      <c r="V322" s="2">
        <f t="shared" si="175"/>
        <v>6</v>
      </c>
      <c r="W322" s="2">
        <f t="shared" si="176"/>
        <v>9</v>
      </c>
      <c r="X322" s="2">
        <f t="shared" si="177"/>
        <v>1</v>
      </c>
      <c r="Y322" s="2">
        <f t="shared" si="178"/>
        <v>2</v>
      </c>
      <c r="Z322" s="2">
        <f t="shared" si="179"/>
        <v>3</v>
      </c>
      <c r="AA322" s="2">
        <f t="shared" si="180"/>
        <v>5</v>
      </c>
      <c r="AB322" s="2">
        <f t="shared" si="181"/>
        <v>8</v>
      </c>
      <c r="AC322" s="2"/>
      <c r="AD322" s="2">
        <f t="shared" si="182"/>
        <v>0</v>
      </c>
      <c r="AE322" s="2">
        <f t="shared" si="183"/>
        <v>0</v>
      </c>
      <c r="AF322" s="2">
        <f t="shared" si="184"/>
        <v>0</v>
      </c>
      <c r="AG322" s="2">
        <f t="shared" si="185"/>
        <v>0</v>
      </c>
      <c r="AH322" s="2">
        <f t="shared" si="186"/>
        <v>0</v>
      </c>
      <c r="AI322" s="2">
        <f t="shared" si="187"/>
        <v>0</v>
      </c>
      <c r="AJ322" s="2">
        <f t="shared" si="188"/>
        <v>0</v>
      </c>
      <c r="AK322" s="2">
        <f t="shared" si="189"/>
        <v>0</v>
      </c>
      <c r="AL322" s="2">
        <f t="shared" si="190"/>
        <v>0</v>
      </c>
      <c r="AM322" s="2"/>
      <c r="AN322" s="2">
        <f t="shared" si="191"/>
        <v>4</v>
      </c>
      <c r="AO322" s="2">
        <f t="shared" si="192"/>
        <v>7</v>
      </c>
      <c r="AP322" s="2">
        <f t="shared" si="193"/>
        <v>6</v>
      </c>
      <c r="AQ322" s="2">
        <f t="shared" si="194"/>
        <v>9</v>
      </c>
      <c r="AR322" s="2">
        <f t="shared" si="195"/>
        <v>1</v>
      </c>
      <c r="AS322" s="2">
        <f t="shared" si="196"/>
        <v>2</v>
      </c>
      <c r="AT322" s="2">
        <f t="shared" si="197"/>
        <v>3</v>
      </c>
      <c r="AU322" s="2">
        <f t="shared" si="198"/>
        <v>5</v>
      </c>
      <c r="AV322" s="2">
        <f t="shared" si="199"/>
        <v>8</v>
      </c>
      <c r="AW322" s="2"/>
      <c r="AX322" s="5">
        <f t="shared" si="200"/>
        <v>4</v>
      </c>
      <c r="AY322" s="2">
        <f t="shared" si="201"/>
        <v>5</v>
      </c>
      <c r="AZ322" s="2">
        <f t="shared" si="202"/>
        <v>26</v>
      </c>
      <c r="BA322" s="2">
        <f t="shared" si="206"/>
        <v>19</v>
      </c>
      <c r="BB322" s="2">
        <f t="shared" si="207"/>
        <v>4</v>
      </c>
      <c r="BC322" s="2">
        <f t="shared" si="208"/>
        <v>16</v>
      </c>
      <c r="BD322" s="2">
        <f t="shared" si="209"/>
        <v>4</v>
      </c>
      <c r="BE322" s="19">
        <f t="shared" si="210"/>
        <v>10</v>
      </c>
      <c r="BF322" s="19">
        <f t="shared" si="211"/>
        <v>4.0824829046386304</v>
      </c>
      <c r="BG322" s="31">
        <f t="shared" si="212"/>
        <v>-1.4696938456699067</v>
      </c>
      <c r="BH322" s="32">
        <f t="shared" si="203"/>
        <v>7.0822345147568383E-2</v>
      </c>
      <c r="BI322" s="62">
        <f t="shared" si="213"/>
        <v>3.8873239436619716E-2</v>
      </c>
      <c r="BJ322" s="62" t="str">
        <f t="shared" si="214"/>
        <v/>
      </c>
      <c r="BK322" s="73" t="str">
        <f t="shared" si="215"/>
        <v/>
      </c>
      <c r="BM322" s="11">
        <f t="shared" si="204"/>
        <v>-0.11932453979159237</v>
      </c>
    </row>
    <row r="323" spans="1:65">
      <c r="A323" s="30" t="s">
        <v>1131</v>
      </c>
      <c r="B323" s="30" t="s">
        <v>1132</v>
      </c>
      <c r="C323" s="30" t="s">
        <v>136</v>
      </c>
      <c r="D323" s="30" t="s">
        <v>1133</v>
      </c>
      <c r="E323" s="30" t="s">
        <v>1130</v>
      </c>
      <c r="F323" s="11" t="str">
        <f t="shared" si="205"/>
        <v>Imd-Pathway</v>
      </c>
      <c r="H323" s="11">
        <f>VLOOKUP($B323,data!$B$3:$Q$15316,'diff expr 0 vs 3 mites'!H$8,FALSE)</f>
        <v>91.697476170000002</v>
      </c>
      <c r="I323" s="11">
        <f>VLOOKUP($B323,data!$B$3:$Q$15316,'diff expr 0 vs 3 mites'!I$8,FALSE)</f>
        <v>81.774369190000002</v>
      </c>
      <c r="J323" s="11">
        <f>VLOOKUP($B323,data!$B$3:$Q$15316,'diff expr 0 vs 3 mites'!J$8,FALSE)</f>
        <v>79.034624910000005</v>
      </c>
      <c r="K323" s="11">
        <f>VLOOKUP($B323,data!$B$3:$Q$15316,'diff expr 0 vs 3 mites'!K$8,FALSE)</f>
        <v>98.30063174</v>
      </c>
      <c r="L323" s="11">
        <f>VLOOKUP($B323,data!$B$3:$Q$15316,'diff expr 0 vs 3 mites'!L$8,FALSE)</f>
        <v>220.9080209</v>
      </c>
      <c r="M323" s="11">
        <f>VLOOKUP($B323,data!$B$3:$Q$15316,'diff expr 0 vs 3 mites'!M$8,FALSE)</f>
        <v>107.5668148</v>
      </c>
      <c r="N323" s="11">
        <f>VLOOKUP($B323,data!$B$3:$Q$15316,'diff expr 0 vs 3 mites'!N$8,FALSE)</f>
        <v>285.06331299999999</v>
      </c>
      <c r="O323" s="11">
        <f>VLOOKUP($B323,data!$B$3:$Q$15316,'diff expr 0 vs 3 mites'!O$8,FALSE)</f>
        <v>89.59931254</v>
      </c>
      <c r="P323" s="11">
        <f>VLOOKUP($B323,data!$B$3:$Q$15316,'diff expr 0 vs 3 mites'!P$8,FALSE)</f>
        <v>181.99031070000001</v>
      </c>
      <c r="R323" s="27" t="s">
        <v>27749</v>
      </c>
      <c r="T323" s="2">
        <f t="shared" si="173"/>
        <v>4</v>
      </c>
      <c r="U323" s="2">
        <f t="shared" si="174"/>
        <v>2</v>
      </c>
      <c r="V323" s="2">
        <f t="shared" si="175"/>
        <v>1</v>
      </c>
      <c r="W323" s="2">
        <f t="shared" si="176"/>
        <v>5</v>
      </c>
      <c r="X323" s="2">
        <f t="shared" si="177"/>
        <v>8</v>
      </c>
      <c r="Y323" s="2">
        <f t="shared" si="178"/>
        <v>6</v>
      </c>
      <c r="Z323" s="2">
        <f t="shared" si="179"/>
        <v>9</v>
      </c>
      <c r="AA323" s="2">
        <f t="shared" si="180"/>
        <v>3</v>
      </c>
      <c r="AB323" s="2">
        <f t="shared" si="181"/>
        <v>7</v>
      </c>
      <c r="AC323" s="2"/>
      <c r="AD323" s="2">
        <f t="shared" si="182"/>
        <v>0</v>
      </c>
      <c r="AE323" s="2">
        <f t="shared" si="183"/>
        <v>0</v>
      </c>
      <c r="AF323" s="2">
        <f t="shared" si="184"/>
        <v>0</v>
      </c>
      <c r="AG323" s="2">
        <f t="shared" si="185"/>
        <v>0</v>
      </c>
      <c r="AH323" s="2">
        <f t="shared" si="186"/>
        <v>0</v>
      </c>
      <c r="AI323" s="2">
        <f t="shared" si="187"/>
        <v>0</v>
      </c>
      <c r="AJ323" s="2">
        <f t="shared" si="188"/>
        <v>0</v>
      </c>
      <c r="AK323" s="2">
        <f t="shared" si="189"/>
        <v>0</v>
      </c>
      <c r="AL323" s="2">
        <f t="shared" si="190"/>
        <v>0</v>
      </c>
      <c r="AM323" s="2"/>
      <c r="AN323" s="2">
        <f t="shared" si="191"/>
        <v>4</v>
      </c>
      <c r="AO323" s="2">
        <f t="shared" si="192"/>
        <v>2</v>
      </c>
      <c r="AP323" s="2">
        <f t="shared" si="193"/>
        <v>1</v>
      </c>
      <c r="AQ323" s="2">
        <f t="shared" si="194"/>
        <v>5</v>
      </c>
      <c r="AR323" s="2">
        <f t="shared" si="195"/>
        <v>8</v>
      </c>
      <c r="AS323" s="2">
        <f t="shared" si="196"/>
        <v>6</v>
      </c>
      <c r="AT323" s="2">
        <f t="shared" si="197"/>
        <v>9</v>
      </c>
      <c r="AU323" s="2">
        <f t="shared" si="198"/>
        <v>3</v>
      </c>
      <c r="AV323" s="2">
        <f t="shared" si="199"/>
        <v>7</v>
      </c>
      <c r="AW323" s="2"/>
      <c r="AX323" s="5">
        <f t="shared" si="200"/>
        <v>4</v>
      </c>
      <c r="AY323" s="2">
        <f t="shared" si="201"/>
        <v>5</v>
      </c>
      <c r="AZ323" s="2">
        <f t="shared" si="202"/>
        <v>12</v>
      </c>
      <c r="BA323" s="2">
        <f t="shared" si="206"/>
        <v>33</v>
      </c>
      <c r="BB323" s="2">
        <f t="shared" si="207"/>
        <v>18</v>
      </c>
      <c r="BC323" s="2">
        <f t="shared" si="208"/>
        <v>2</v>
      </c>
      <c r="BD323" s="2">
        <f t="shared" si="209"/>
        <v>2</v>
      </c>
      <c r="BE323" s="19">
        <f t="shared" si="210"/>
        <v>10</v>
      </c>
      <c r="BF323" s="19">
        <f t="shared" si="211"/>
        <v>4.0824829046386304</v>
      </c>
      <c r="BG323" s="31">
        <f t="shared" si="212"/>
        <v>-1.9595917942265424</v>
      </c>
      <c r="BH323" s="32">
        <f t="shared" si="203"/>
        <v>2.5021760624352556E-2</v>
      </c>
      <c r="BI323" s="62">
        <f t="shared" si="213"/>
        <v>2.2253521126760566E-2</v>
      </c>
      <c r="BJ323" s="62" t="str">
        <f t="shared" si="214"/>
        <v/>
      </c>
      <c r="BK323" s="73" t="str">
        <f t="shared" si="215"/>
        <v/>
      </c>
      <c r="BM323" s="11">
        <f t="shared" si="204"/>
        <v>0.30502757748565307</v>
      </c>
    </row>
    <row r="324" spans="1:65">
      <c r="A324" s="30" t="s">
        <v>1134</v>
      </c>
      <c r="B324" s="30" t="s">
        <v>1135</v>
      </c>
      <c r="C324" s="30" t="s">
        <v>1136</v>
      </c>
      <c r="D324" s="30" t="s">
        <v>1137</v>
      </c>
      <c r="E324" s="30" t="s">
        <v>1130</v>
      </c>
      <c r="F324" s="11" t="str">
        <f t="shared" si="205"/>
        <v>Imd-Pathway</v>
      </c>
      <c r="H324" s="11">
        <f>VLOOKUP($B324,data!$B$3:$Q$15316,'diff expr 0 vs 3 mites'!H$8,FALSE)</f>
        <v>30.495880710000002</v>
      </c>
      <c r="I324" s="11">
        <f>VLOOKUP($B324,data!$B$3:$Q$15316,'diff expr 0 vs 3 mites'!I$8,FALSE)</f>
        <v>51.58482815</v>
      </c>
      <c r="J324" s="11">
        <f>VLOOKUP($B324,data!$B$3:$Q$15316,'diff expr 0 vs 3 mites'!J$8,FALSE)</f>
        <v>14.587729080000001</v>
      </c>
      <c r="K324" s="11">
        <f>VLOOKUP($B324,data!$B$3:$Q$15316,'diff expr 0 vs 3 mites'!K$8,FALSE)</f>
        <v>35.479659810000001</v>
      </c>
      <c r="L324" s="11">
        <f>VLOOKUP($B324,data!$B$3:$Q$15316,'diff expr 0 vs 3 mites'!L$8,FALSE)</f>
        <v>6.5514333310000001</v>
      </c>
      <c r="M324" s="11">
        <f>VLOOKUP($B324,data!$B$3:$Q$15316,'diff expr 0 vs 3 mites'!M$8,FALSE)</f>
        <v>112.6430424</v>
      </c>
      <c r="N324" s="11">
        <f>VLOOKUP($B324,data!$B$3:$Q$15316,'diff expr 0 vs 3 mites'!N$8,FALSE)</f>
        <v>17.135254069999998</v>
      </c>
      <c r="O324" s="11">
        <f>VLOOKUP($B324,data!$B$3:$Q$15316,'diff expr 0 vs 3 mites'!O$8,FALSE)</f>
        <v>150.61386390000001</v>
      </c>
      <c r="P324" s="11">
        <f>VLOOKUP($B324,data!$B$3:$Q$15316,'diff expr 0 vs 3 mites'!P$8,FALSE)</f>
        <v>45.985789250000003</v>
      </c>
      <c r="R324" s="27" t="s">
        <v>27749</v>
      </c>
      <c r="T324" s="2">
        <f t="shared" si="173"/>
        <v>4</v>
      </c>
      <c r="U324" s="2">
        <f t="shared" si="174"/>
        <v>7</v>
      </c>
      <c r="V324" s="2">
        <f t="shared" si="175"/>
        <v>2</v>
      </c>
      <c r="W324" s="2">
        <f t="shared" si="176"/>
        <v>5</v>
      </c>
      <c r="X324" s="2">
        <f t="shared" si="177"/>
        <v>1</v>
      </c>
      <c r="Y324" s="2">
        <f t="shared" si="178"/>
        <v>8</v>
      </c>
      <c r="Z324" s="2">
        <f t="shared" si="179"/>
        <v>3</v>
      </c>
      <c r="AA324" s="2">
        <f t="shared" si="180"/>
        <v>9</v>
      </c>
      <c r="AB324" s="2">
        <f t="shared" si="181"/>
        <v>6</v>
      </c>
      <c r="AC324" s="2"/>
      <c r="AD324" s="2">
        <f t="shared" si="182"/>
        <v>0</v>
      </c>
      <c r="AE324" s="2">
        <f t="shared" si="183"/>
        <v>0</v>
      </c>
      <c r="AF324" s="2">
        <f t="shared" si="184"/>
        <v>0</v>
      </c>
      <c r="AG324" s="2">
        <f t="shared" si="185"/>
        <v>0</v>
      </c>
      <c r="AH324" s="2">
        <f t="shared" si="186"/>
        <v>0</v>
      </c>
      <c r="AI324" s="2">
        <f t="shared" si="187"/>
        <v>0</v>
      </c>
      <c r="AJ324" s="2">
        <f t="shared" si="188"/>
        <v>0</v>
      </c>
      <c r="AK324" s="2">
        <f t="shared" si="189"/>
        <v>0</v>
      </c>
      <c r="AL324" s="2">
        <f t="shared" si="190"/>
        <v>0</v>
      </c>
      <c r="AM324" s="2"/>
      <c r="AN324" s="2">
        <f t="shared" si="191"/>
        <v>4</v>
      </c>
      <c r="AO324" s="2">
        <f t="shared" si="192"/>
        <v>7</v>
      </c>
      <c r="AP324" s="2">
        <f t="shared" si="193"/>
        <v>2</v>
      </c>
      <c r="AQ324" s="2">
        <f t="shared" si="194"/>
        <v>5</v>
      </c>
      <c r="AR324" s="2">
        <f t="shared" si="195"/>
        <v>1</v>
      </c>
      <c r="AS324" s="2">
        <f t="shared" si="196"/>
        <v>8</v>
      </c>
      <c r="AT324" s="2">
        <f t="shared" si="197"/>
        <v>3</v>
      </c>
      <c r="AU324" s="2">
        <f t="shared" si="198"/>
        <v>9</v>
      </c>
      <c r="AV324" s="2">
        <f t="shared" si="199"/>
        <v>6</v>
      </c>
      <c r="AW324" s="2"/>
      <c r="AX324" s="5">
        <f t="shared" si="200"/>
        <v>4</v>
      </c>
      <c r="AY324" s="2">
        <f t="shared" si="201"/>
        <v>5</v>
      </c>
      <c r="AZ324" s="2">
        <f t="shared" si="202"/>
        <v>18</v>
      </c>
      <c r="BA324" s="2">
        <f t="shared" si="206"/>
        <v>27</v>
      </c>
      <c r="BB324" s="2">
        <f t="shared" si="207"/>
        <v>12</v>
      </c>
      <c r="BC324" s="2">
        <f t="shared" si="208"/>
        <v>8</v>
      </c>
      <c r="BD324" s="2">
        <f t="shared" si="209"/>
        <v>8</v>
      </c>
      <c r="BE324" s="19">
        <f t="shared" si="210"/>
        <v>10</v>
      </c>
      <c r="BF324" s="19">
        <f t="shared" si="211"/>
        <v>4.0824829046386304</v>
      </c>
      <c r="BG324" s="31">
        <f t="shared" si="212"/>
        <v>-0.4898979485566356</v>
      </c>
      <c r="BH324" s="32">
        <f t="shared" si="203"/>
        <v>0.31210305738320299</v>
      </c>
      <c r="BI324" s="62">
        <f t="shared" si="213"/>
        <v>7.6619718309859156E-2</v>
      </c>
      <c r="BJ324" s="62" t="str">
        <f t="shared" si="214"/>
        <v/>
      </c>
      <c r="BK324" s="73" t="str">
        <f t="shared" si="215"/>
        <v/>
      </c>
      <c r="BM324" s="11">
        <f t="shared" si="204"/>
        <v>0.30438119693406579</v>
      </c>
    </row>
    <row r="325" spans="1:65">
      <c r="A325" s="30" t="s">
        <v>1138</v>
      </c>
      <c r="B325" s="30" t="s">
        <v>1139</v>
      </c>
      <c r="C325" s="30" t="s">
        <v>1140</v>
      </c>
      <c r="D325" s="30" t="s">
        <v>1141</v>
      </c>
      <c r="E325" s="30" t="s">
        <v>1130</v>
      </c>
      <c r="F325" s="11" t="str">
        <f t="shared" si="205"/>
        <v>Imd-Pathway</v>
      </c>
      <c r="H325" s="11">
        <f>VLOOKUP($B325,data!$B$3:$Q$15316,'diff expr 0 vs 3 mites'!H$8,FALSE)</f>
        <v>2.5094363469999998</v>
      </c>
      <c r="I325" s="11">
        <f>VLOOKUP($B325,data!$B$3:$Q$15316,'diff expr 0 vs 3 mites'!I$8,FALSE)</f>
        <v>2.0128004260000001</v>
      </c>
      <c r="J325" s="11">
        <f>VLOOKUP($B325,data!$B$3:$Q$15316,'diff expr 0 vs 3 mites'!J$8,FALSE)</f>
        <v>1.7715485639999999</v>
      </c>
      <c r="K325" s="11">
        <f>VLOOKUP($B325,data!$B$3:$Q$15316,'diff expr 0 vs 3 mites'!K$8,FALSE)</f>
        <v>1.789586409</v>
      </c>
      <c r="L325" s="11">
        <f>VLOOKUP($B325,data!$B$3:$Q$15316,'diff expr 0 vs 3 mites'!L$8,FALSE)</f>
        <v>1.3879021300000001</v>
      </c>
      <c r="M325" s="11">
        <f>VLOOKUP($B325,data!$B$3:$Q$15316,'diff expr 0 vs 3 mites'!M$8,FALSE)</f>
        <v>0.72789589899999996</v>
      </c>
      <c r="N325" s="11">
        <f>VLOOKUP($B325,data!$B$3:$Q$15316,'diff expr 0 vs 3 mites'!N$8,FALSE)</f>
        <v>3.0695308059999999</v>
      </c>
      <c r="O325" s="11">
        <f>VLOOKUP($B325,data!$B$3:$Q$15316,'diff expr 0 vs 3 mites'!O$8,FALSE)</f>
        <v>1.6271758160000001</v>
      </c>
      <c r="P325" s="11">
        <f>VLOOKUP($B325,data!$B$3:$Q$15316,'diff expr 0 vs 3 mites'!P$8,FALSE)</f>
        <v>2.7337121249999998</v>
      </c>
      <c r="R325" s="27" t="s">
        <v>27749</v>
      </c>
      <c r="T325" s="2">
        <f t="shared" si="173"/>
        <v>7</v>
      </c>
      <c r="U325" s="2">
        <f t="shared" si="174"/>
        <v>6</v>
      </c>
      <c r="V325" s="2">
        <f t="shared" si="175"/>
        <v>4</v>
      </c>
      <c r="W325" s="2">
        <f t="shared" si="176"/>
        <v>5</v>
      </c>
      <c r="X325" s="2">
        <f t="shared" si="177"/>
        <v>2</v>
      </c>
      <c r="Y325" s="2">
        <f t="shared" si="178"/>
        <v>1</v>
      </c>
      <c r="Z325" s="2">
        <f t="shared" si="179"/>
        <v>9</v>
      </c>
      <c r="AA325" s="2">
        <f t="shared" si="180"/>
        <v>3</v>
      </c>
      <c r="AB325" s="2">
        <f t="shared" si="181"/>
        <v>8</v>
      </c>
      <c r="AC325" s="2"/>
      <c r="AD325" s="2">
        <f t="shared" si="182"/>
        <v>0</v>
      </c>
      <c r="AE325" s="2">
        <f t="shared" si="183"/>
        <v>0</v>
      </c>
      <c r="AF325" s="2">
        <f t="shared" si="184"/>
        <v>0</v>
      </c>
      <c r="AG325" s="2">
        <f t="shared" si="185"/>
        <v>0</v>
      </c>
      <c r="AH325" s="2">
        <f t="shared" si="186"/>
        <v>0</v>
      </c>
      <c r="AI325" s="2">
        <f t="shared" si="187"/>
        <v>0</v>
      </c>
      <c r="AJ325" s="2">
        <f t="shared" si="188"/>
        <v>0</v>
      </c>
      <c r="AK325" s="2">
        <f t="shared" si="189"/>
        <v>0</v>
      </c>
      <c r="AL325" s="2">
        <f t="shared" si="190"/>
        <v>0</v>
      </c>
      <c r="AM325" s="2"/>
      <c r="AN325" s="2">
        <f t="shared" si="191"/>
        <v>7</v>
      </c>
      <c r="AO325" s="2">
        <f t="shared" si="192"/>
        <v>6</v>
      </c>
      <c r="AP325" s="2">
        <f t="shared" si="193"/>
        <v>4</v>
      </c>
      <c r="AQ325" s="2">
        <f t="shared" si="194"/>
        <v>5</v>
      </c>
      <c r="AR325" s="2">
        <f t="shared" si="195"/>
        <v>2</v>
      </c>
      <c r="AS325" s="2">
        <f t="shared" si="196"/>
        <v>1</v>
      </c>
      <c r="AT325" s="2">
        <f t="shared" si="197"/>
        <v>9</v>
      </c>
      <c r="AU325" s="2">
        <f t="shared" si="198"/>
        <v>3</v>
      </c>
      <c r="AV325" s="2">
        <f t="shared" si="199"/>
        <v>8</v>
      </c>
      <c r="AW325" s="2"/>
      <c r="AX325" s="5">
        <f t="shared" si="200"/>
        <v>4</v>
      </c>
      <c r="AY325" s="2">
        <f t="shared" si="201"/>
        <v>5</v>
      </c>
      <c r="AZ325" s="2">
        <f t="shared" si="202"/>
        <v>22</v>
      </c>
      <c r="BA325" s="2">
        <f t="shared" si="206"/>
        <v>23</v>
      </c>
      <c r="BB325" s="2">
        <f t="shared" si="207"/>
        <v>8</v>
      </c>
      <c r="BC325" s="2">
        <f t="shared" si="208"/>
        <v>12</v>
      </c>
      <c r="BD325" s="2">
        <f t="shared" si="209"/>
        <v>8</v>
      </c>
      <c r="BE325" s="19">
        <f t="shared" si="210"/>
        <v>10</v>
      </c>
      <c r="BF325" s="19">
        <f t="shared" si="211"/>
        <v>4.0824829046386304</v>
      </c>
      <c r="BG325" s="31">
        <f t="shared" si="212"/>
        <v>-0.4898979485566356</v>
      </c>
      <c r="BH325" s="32">
        <f t="shared" si="203"/>
        <v>0.31210305738320299</v>
      </c>
      <c r="BI325" s="62">
        <f t="shared" si="213"/>
        <v>7.6619718309859156E-2</v>
      </c>
      <c r="BJ325" s="62" t="str">
        <f t="shared" si="214"/>
        <v/>
      </c>
      <c r="BK325" s="73" t="str">
        <f t="shared" si="215"/>
        <v/>
      </c>
      <c r="BM325" s="11">
        <f t="shared" si="204"/>
        <v>-2.4671272900496838E-2</v>
      </c>
    </row>
    <row r="326" spans="1:65">
      <c r="A326" s="30" t="s">
        <v>1142</v>
      </c>
      <c r="B326" s="30" t="s">
        <v>1143</v>
      </c>
      <c r="C326" s="30" t="s">
        <v>136</v>
      </c>
      <c r="D326" s="30" t="s">
        <v>101</v>
      </c>
      <c r="E326" s="30" t="s">
        <v>1130</v>
      </c>
      <c r="F326" s="11" t="str">
        <f t="shared" si="205"/>
        <v>Imd-Pathway</v>
      </c>
      <c r="H326" s="11">
        <f>VLOOKUP($B326,data!$B$3:$Q$15316,'diff expr 0 vs 3 mites'!H$8,FALSE)</f>
        <v>5.6957286930000004</v>
      </c>
      <c r="I326" s="11">
        <f>VLOOKUP($B326,data!$B$3:$Q$15316,'diff expr 0 vs 3 mites'!I$8,FALSE)</f>
        <v>7.1801139200000001</v>
      </c>
      <c r="J326" s="11">
        <f>VLOOKUP($B326,data!$B$3:$Q$15316,'diff expr 0 vs 3 mites'!J$8,FALSE)</f>
        <v>6.4525637490000003</v>
      </c>
      <c r="K326" s="11">
        <f>VLOOKUP($B326,data!$B$3:$Q$15316,'diff expr 0 vs 3 mites'!K$8,FALSE)</f>
        <v>4.4397159530000003</v>
      </c>
      <c r="L326" s="11">
        <f>VLOOKUP($B326,data!$B$3:$Q$15316,'diff expr 0 vs 3 mites'!L$8,FALSE)</f>
        <v>0</v>
      </c>
      <c r="M326" s="11">
        <f>VLOOKUP($B326,data!$B$3:$Q$15316,'diff expr 0 vs 3 mites'!M$8,FALSE)</f>
        <v>6.5368438940000004</v>
      </c>
      <c r="N326" s="11">
        <f>VLOOKUP($B326,data!$B$3:$Q$15316,'diff expr 0 vs 3 mites'!N$8,FALSE)</f>
        <v>5.3388337369999999</v>
      </c>
      <c r="O326" s="11">
        <f>VLOOKUP($B326,data!$B$3:$Q$15316,'diff expr 0 vs 3 mites'!O$8,FALSE)</f>
        <v>3.7368412700000002</v>
      </c>
      <c r="P326" s="11">
        <f>VLOOKUP($B326,data!$B$3:$Q$15316,'diff expr 0 vs 3 mites'!P$8,FALSE)</f>
        <v>1.6569563940000001</v>
      </c>
      <c r="R326" s="27" t="s">
        <v>27749</v>
      </c>
      <c r="T326" s="2">
        <f t="shared" si="173"/>
        <v>6</v>
      </c>
      <c r="U326" s="2">
        <f t="shared" si="174"/>
        <v>9</v>
      </c>
      <c r="V326" s="2">
        <f t="shared" si="175"/>
        <v>7</v>
      </c>
      <c r="W326" s="2">
        <f t="shared" si="176"/>
        <v>4</v>
      </c>
      <c r="X326" s="2">
        <f t="shared" si="177"/>
        <v>1</v>
      </c>
      <c r="Y326" s="2">
        <f t="shared" si="178"/>
        <v>8</v>
      </c>
      <c r="Z326" s="2">
        <f t="shared" si="179"/>
        <v>5</v>
      </c>
      <c r="AA326" s="2">
        <f t="shared" si="180"/>
        <v>3</v>
      </c>
      <c r="AB326" s="2">
        <f t="shared" si="181"/>
        <v>2</v>
      </c>
      <c r="AC326" s="2"/>
      <c r="AD326" s="2">
        <f t="shared" si="182"/>
        <v>0</v>
      </c>
      <c r="AE326" s="2">
        <f t="shared" si="183"/>
        <v>0</v>
      </c>
      <c r="AF326" s="2">
        <f t="shared" si="184"/>
        <v>0</v>
      </c>
      <c r="AG326" s="2">
        <f t="shared" si="185"/>
        <v>0</v>
      </c>
      <c r="AH326" s="2">
        <f t="shared" si="186"/>
        <v>0</v>
      </c>
      <c r="AI326" s="2">
        <f t="shared" si="187"/>
        <v>0</v>
      </c>
      <c r="AJ326" s="2">
        <f t="shared" si="188"/>
        <v>0</v>
      </c>
      <c r="AK326" s="2">
        <f t="shared" si="189"/>
        <v>0</v>
      </c>
      <c r="AL326" s="2">
        <f t="shared" si="190"/>
        <v>0</v>
      </c>
      <c r="AM326" s="2"/>
      <c r="AN326" s="2">
        <f t="shared" si="191"/>
        <v>6</v>
      </c>
      <c r="AO326" s="2">
        <f t="shared" si="192"/>
        <v>9</v>
      </c>
      <c r="AP326" s="2">
        <f t="shared" si="193"/>
        <v>7</v>
      </c>
      <c r="AQ326" s="2">
        <f t="shared" si="194"/>
        <v>4</v>
      </c>
      <c r="AR326" s="2">
        <f t="shared" si="195"/>
        <v>1</v>
      </c>
      <c r="AS326" s="2">
        <f t="shared" si="196"/>
        <v>8</v>
      </c>
      <c r="AT326" s="2">
        <f t="shared" si="197"/>
        <v>5</v>
      </c>
      <c r="AU326" s="2">
        <f t="shared" si="198"/>
        <v>3</v>
      </c>
      <c r="AV326" s="2">
        <f t="shared" si="199"/>
        <v>2</v>
      </c>
      <c r="AW326" s="2"/>
      <c r="AX326" s="5">
        <f t="shared" si="200"/>
        <v>4</v>
      </c>
      <c r="AY326" s="2">
        <f t="shared" si="201"/>
        <v>5</v>
      </c>
      <c r="AZ326" s="2">
        <f t="shared" si="202"/>
        <v>26</v>
      </c>
      <c r="BA326" s="2">
        <f t="shared" si="206"/>
        <v>19</v>
      </c>
      <c r="BB326" s="2">
        <f t="shared" si="207"/>
        <v>4</v>
      </c>
      <c r="BC326" s="2">
        <f t="shared" si="208"/>
        <v>16</v>
      </c>
      <c r="BD326" s="2">
        <f t="shared" si="209"/>
        <v>4</v>
      </c>
      <c r="BE326" s="19">
        <f t="shared" si="210"/>
        <v>10</v>
      </c>
      <c r="BF326" s="19">
        <f t="shared" si="211"/>
        <v>4.0824829046386304</v>
      </c>
      <c r="BG326" s="31">
        <f t="shared" si="212"/>
        <v>-1.4696938456699067</v>
      </c>
      <c r="BH326" s="32">
        <f t="shared" si="203"/>
        <v>7.0822345147568383E-2</v>
      </c>
      <c r="BI326" s="62">
        <f t="shared" si="213"/>
        <v>3.8873239436619716E-2</v>
      </c>
      <c r="BJ326" s="62" t="str">
        <f t="shared" si="214"/>
        <v/>
      </c>
      <c r="BK326" s="73" t="str">
        <f t="shared" si="215"/>
        <v/>
      </c>
      <c r="BM326" s="11">
        <f t="shared" si="204"/>
        <v>-0.23562574433193911</v>
      </c>
    </row>
    <row r="327" spans="1:65">
      <c r="A327" s="30" t="s">
        <v>1144</v>
      </c>
      <c r="B327" s="30" t="s">
        <v>1145</v>
      </c>
      <c r="C327" s="30" t="s">
        <v>1146</v>
      </c>
      <c r="D327" s="30"/>
      <c r="E327" s="30" t="s">
        <v>1147</v>
      </c>
      <c r="F327" s="11" t="str">
        <f t="shared" si="205"/>
        <v>IG Superfam</v>
      </c>
      <c r="H327" s="11">
        <f>VLOOKUP($B327,data!$B$3:$Q$15316,'diff expr 0 vs 3 mites'!H$8,FALSE)</f>
        <v>6.6593222589999996</v>
      </c>
      <c r="I327" s="11">
        <f>VLOOKUP($B327,data!$B$3:$Q$15316,'diff expr 0 vs 3 mites'!I$8,FALSE)</f>
        <v>8.9819718539999993</v>
      </c>
      <c r="J327" s="11">
        <f>VLOOKUP($B327,data!$B$3:$Q$15316,'diff expr 0 vs 3 mites'!J$8,FALSE)</f>
        <v>6.633139634</v>
      </c>
      <c r="K327" s="11">
        <f>VLOOKUP($B327,data!$B$3:$Q$15316,'diff expr 0 vs 3 mites'!K$8,FALSE)</f>
        <v>6.6304607799999999</v>
      </c>
      <c r="L327" s="11">
        <f>VLOOKUP($B327,data!$B$3:$Q$15316,'diff expr 0 vs 3 mites'!L$8,FALSE)</f>
        <v>4.0571571779999998</v>
      </c>
      <c r="M327" s="11">
        <f>VLOOKUP($B327,data!$B$3:$Q$15316,'diff expr 0 vs 3 mites'!M$8,FALSE)</f>
        <v>7.107165374</v>
      </c>
      <c r="N327" s="11">
        <f>VLOOKUP($B327,data!$B$3:$Q$15316,'diff expr 0 vs 3 mites'!N$8,FALSE)</f>
        <v>4.2914082950000001</v>
      </c>
      <c r="O327" s="11">
        <f>VLOOKUP($B327,data!$B$3:$Q$15316,'diff expr 0 vs 3 mites'!O$8,FALSE)</f>
        <v>5.5846115449999996</v>
      </c>
      <c r="P327" s="11">
        <f>VLOOKUP($B327,data!$B$3:$Q$15316,'diff expr 0 vs 3 mites'!P$8,FALSE)</f>
        <v>7.5069500089999996</v>
      </c>
      <c r="R327" s="27" t="s">
        <v>27749</v>
      </c>
      <c r="T327" s="2">
        <f t="shared" si="173"/>
        <v>6</v>
      </c>
      <c r="U327" s="2">
        <f t="shared" si="174"/>
        <v>9</v>
      </c>
      <c r="V327" s="2">
        <f t="shared" si="175"/>
        <v>5</v>
      </c>
      <c r="W327" s="2">
        <f t="shared" si="176"/>
        <v>4</v>
      </c>
      <c r="X327" s="2">
        <f t="shared" si="177"/>
        <v>1</v>
      </c>
      <c r="Y327" s="2">
        <f t="shared" si="178"/>
        <v>7</v>
      </c>
      <c r="Z327" s="2">
        <f t="shared" si="179"/>
        <v>2</v>
      </c>
      <c r="AA327" s="2">
        <f t="shared" si="180"/>
        <v>3</v>
      </c>
      <c r="AB327" s="2">
        <f t="shared" si="181"/>
        <v>8</v>
      </c>
      <c r="AC327" s="2"/>
      <c r="AD327" s="2">
        <f t="shared" si="182"/>
        <v>0</v>
      </c>
      <c r="AE327" s="2">
        <f t="shared" si="183"/>
        <v>0</v>
      </c>
      <c r="AF327" s="2">
        <f t="shared" si="184"/>
        <v>0</v>
      </c>
      <c r="AG327" s="2">
        <f t="shared" si="185"/>
        <v>0</v>
      </c>
      <c r="AH327" s="2">
        <f t="shared" si="186"/>
        <v>0</v>
      </c>
      <c r="AI327" s="2">
        <f t="shared" si="187"/>
        <v>0</v>
      </c>
      <c r="AJ327" s="2">
        <f t="shared" si="188"/>
        <v>0</v>
      </c>
      <c r="AK327" s="2">
        <f t="shared" si="189"/>
        <v>0</v>
      </c>
      <c r="AL327" s="2">
        <f t="shared" si="190"/>
        <v>0</v>
      </c>
      <c r="AM327" s="2"/>
      <c r="AN327" s="2">
        <f t="shared" si="191"/>
        <v>6</v>
      </c>
      <c r="AO327" s="2">
        <f t="shared" si="192"/>
        <v>9</v>
      </c>
      <c r="AP327" s="2">
        <f t="shared" si="193"/>
        <v>5</v>
      </c>
      <c r="AQ327" s="2">
        <f t="shared" si="194"/>
        <v>4</v>
      </c>
      <c r="AR327" s="2">
        <f t="shared" si="195"/>
        <v>1</v>
      </c>
      <c r="AS327" s="2">
        <f t="shared" si="196"/>
        <v>7</v>
      </c>
      <c r="AT327" s="2">
        <f t="shared" si="197"/>
        <v>2</v>
      </c>
      <c r="AU327" s="2">
        <f t="shared" si="198"/>
        <v>3</v>
      </c>
      <c r="AV327" s="2">
        <f t="shared" si="199"/>
        <v>8</v>
      </c>
      <c r="AW327" s="2"/>
      <c r="AX327" s="5">
        <f t="shared" si="200"/>
        <v>4</v>
      </c>
      <c r="AY327" s="2">
        <f t="shared" si="201"/>
        <v>5</v>
      </c>
      <c r="AZ327" s="2">
        <f t="shared" si="202"/>
        <v>24</v>
      </c>
      <c r="BA327" s="2">
        <f t="shared" si="206"/>
        <v>21</v>
      </c>
      <c r="BB327" s="2">
        <f t="shared" si="207"/>
        <v>6</v>
      </c>
      <c r="BC327" s="2">
        <f t="shared" si="208"/>
        <v>14</v>
      </c>
      <c r="BD327" s="2">
        <f t="shared" si="209"/>
        <v>6</v>
      </c>
      <c r="BE327" s="19">
        <f t="shared" si="210"/>
        <v>10</v>
      </c>
      <c r="BF327" s="19">
        <f t="shared" si="211"/>
        <v>4.0824829046386304</v>
      </c>
      <c r="BG327" s="31">
        <f t="shared" si="212"/>
        <v>-0.9797958971132712</v>
      </c>
      <c r="BH327" s="32">
        <f t="shared" si="203"/>
        <v>0.16359343889515282</v>
      </c>
      <c r="BI327" s="62">
        <f t="shared" si="213"/>
        <v>5.9718309859154932E-2</v>
      </c>
      <c r="BJ327" s="62" t="str">
        <f t="shared" si="214"/>
        <v/>
      </c>
      <c r="BK327" s="73" t="str">
        <f t="shared" si="215"/>
        <v/>
      </c>
      <c r="BM327" s="11">
        <f t="shared" si="204"/>
        <v>-0.10231647859332964</v>
      </c>
    </row>
    <row r="328" spans="1:65">
      <c r="A328" s="30" t="s">
        <v>1148</v>
      </c>
      <c r="B328" s="30" t="s">
        <v>1149</v>
      </c>
      <c r="C328" s="30" t="s">
        <v>136</v>
      </c>
      <c r="D328" s="30"/>
      <c r="E328" s="30" t="s">
        <v>1147</v>
      </c>
      <c r="F328" s="11" t="str">
        <f t="shared" si="205"/>
        <v>IG Superfam</v>
      </c>
      <c r="H328" s="11">
        <f>VLOOKUP($B328,data!$B$3:$Q$15316,'diff expr 0 vs 3 mites'!H$8,FALSE)</f>
        <v>10.38551223</v>
      </c>
      <c r="I328" s="11">
        <f>VLOOKUP($B328,data!$B$3:$Q$15316,'diff expr 0 vs 3 mites'!I$8,FALSE)</f>
        <v>6.9608894440000002</v>
      </c>
      <c r="J328" s="11">
        <f>VLOOKUP($B328,data!$B$3:$Q$15316,'diff expr 0 vs 3 mites'!J$8,FALSE)</f>
        <v>6.787230986</v>
      </c>
      <c r="K328" s="11">
        <f>VLOOKUP($B328,data!$B$3:$Q$15316,'diff expr 0 vs 3 mites'!K$8,FALSE)</f>
        <v>9.2488471800000003</v>
      </c>
      <c r="L328" s="11">
        <f>VLOOKUP($B328,data!$B$3:$Q$15316,'diff expr 0 vs 3 mites'!L$8,FALSE)</f>
        <v>232.98558439999999</v>
      </c>
      <c r="M328" s="11">
        <f>VLOOKUP($B328,data!$B$3:$Q$15316,'diff expr 0 vs 3 mites'!M$8,FALSE)</f>
        <v>8.271471172</v>
      </c>
      <c r="N328" s="11">
        <f>VLOOKUP($B328,data!$B$3:$Q$15316,'diff expr 0 vs 3 mites'!N$8,FALSE)</f>
        <v>90.824685720000005</v>
      </c>
      <c r="O328" s="11">
        <f>VLOOKUP($B328,data!$B$3:$Q$15316,'diff expr 0 vs 3 mites'!O$8,FALSE)</f>
        <v>9.3332591570000005</v>
      </c>
      <c r="P328" s="11">
        <f>VLOOKUP($B328,data!$B$3:$Q$15316,'diff expr 0 vs 3 mites'!P$8,FALSE)</f>
        <v>19.680545039999998</v>
      </c>
      <c r="R328" s="27" t="s">
        <v>27749</v>
      </c>
      <c r="T328" s="2">
        <f t="shared" si="173"/>
        <v>6</v>
      </c>
      <c r="U328" s="2">
        <f t="shared" si="174"/>
        <v>2</v>
      </c>
      <c r="V328" s="2">
        <f t="shared" si="175"/>
        <v>1</v>
      </c>
      <c r="W328" s="2">
        <f t="shared" si="176"/>
        <v>4</v>
      </c>
      <c r="X328" s="2">
        <f t="shared" si="177"/>
        <v>9</v>
      </c>
      <c r="Y328" s="2">
        <f t="shared" si="178"/>
        <v>3</v>
      </c>
      <c r="Z328" s="2">
        <f t="shared" si="179"/>
        <v>8</v>
      </c>
      <c r="AA328" s="2">
        <f t="shared" si="180"/>
        <v>5</v>
      </c>
      <c r="AB328" s="2">
        <f t="shared" si="181"/>
        <v>7</v>
      </c>
      <c r="AC328" s="2"/>
      <c r="AD328" s="2">
        <f t="shared" si="182"/>
        <v>0</v>
      </c>
      <c r="AE328" s="2">
        <f t="shared" si="183"/>
        <v>0</v>
      </c>
      <c r="AF328" s="2">
        <f t="shared" si="184"/>
        <v>0</v>
      </c>
      <c r="AG328" s="2">
        <f t="shared" si="185"/>
        <v>0</v>
      </c>
      <c r="AH328" s="2">
        <f t="shared" si="186"/>
        <v>0</v>
      </c>
      <c r="AI328" s="2">
        <f t="shared" si="187"/>
        <v>0</v>
      </c>
      <c r="AJ328" s="2">
        <f t="shared" si="188"/>
        <v>0</v>
      </c>
      <c r="AK328" s="2">
        <f t="shared" si="189"/>
        <v>0</v>
      </c>
      <c r="AL328" s="2">
        <f t="shared" si="190"/>
        <v>0</v>
      </c>
      <c r="AM328" s="2"/>
      <c r="AN328" s="2">
        <f t="shared" si="191"/>
        <v>6</v>
      </c>
      <c r="AO328" s="2">
        <f t="shared" si="192"/>
        <v>2</v>
      </c>
      <c r="AP328" s="2">
        <f t="shared" si="193"/>
        <v>1</v>
      </c>
      <c r="AQ328" s="2">
        <f t="shared" si="194"/>
        <v>4</v>
      </c>
      <c r="AR328" s="2">
        <f t="shared" si="195"/>
        <v>9</v>
      </c>
      <c r="AS328" s="2">
        <f t="shared" si="196"/>
        <v>3</v>
      </c>
      <c r="AT328" s="2">
        <f t="shared" si="197"/>
        <v>8</v>
      </c>
      <c r="AU328" s="2">
        <f t="shared" si="198"/>
        <v>5</v>
      </c>
      <c r="AV328" s="2">
        <f t="shared" si="199"/>
        <v>7</v>
      </c>
      <c r="AW328" s="2"/>
      <c r="AX328" s="5">
        <f t="shared" si="200"/>
        <v>4</v>
      </c>
      <c r="AY328" s="2">
        <f t="shared" si="201"/>
        <v>5</v>
      </c>
      <c r="AZ328" s="2">
        <f t="shared" si="202"/>
        <v>13</v>
      </c>
      <c r="BA328" s="2">
        <f t="shared" si="206"/>
        <v>32</v>
      </c>
      <c r="BB328" s="2">
        <f t="shared" si="207"/>
        <v>17</v>
      </c>
      <c r="BC328" s="2">
        <f t="shared" si="208"/>
        <v>3</v>
      </c>
      <c r="BD328" s="2">
        <f t="shared" si="209"/>
        <v>3</v>
      </c>
      <c r="BE328" s="19">
        <f t="shared" si="210"/>
        <v>10</v>
      </c>
      <c r="BF328" s="19">
        <f t="shared" si="211"/>
        <v>4.0824829046386304</v>
      </c>
      <c r="BG328" s="31">
        <f t="shared" si="212"/>
        <v>-1.7146428199482247</v>
      </c>
      <c r="BH328" s="32">
        <f t="shared" si="203"/>
        <v>4.3205366486849993E-2</v>
      </c>
      <c r="BI328" s="62">
        <f t="shared" si="213"/>
        <v>3.0422535211267605E-2</v>
      </c>
      <c r="BJ328" s="62" t="str">
        <f t="shared" si="214"/>
        <v/>
      </c>
      <c r="BK328" s="73" t="str">
        <f t="shared" si="215"/>
        <v/>
      </c>
      <c r="BM328" s="11">
        <f t="shared" si="204"/>
        <v>0.93719352255167121</v>
      </c>
    </row>
    <row r="329" spans="1:65">
      <c r="A329" s="30" t="s">
        <v>1150</v>
      </c>
      <c r="B329" s="30" t="s">
        <v>1151</v>
      </c>
      <c r="C329" s="30" t="s">
        <v>1152</v>
      </c>
      <c r="D329" s="30"/>
      <c r="E329" s="30" t="s">
        <v>1147</v>
      </c>
      <c r="F329" s="11" t="str">
        <f t="shared" si="205"/>
        <v>IG Superfam</v>
      </c>
      <c r="H329" s="11">
        <f>VLOOKUP($B329,data!$B$3:$Q$15316,'diff expr 0 vs 3 mites'!H$8,FALSE)</f>
        <v>0.96359131600000003</v>
      </c>
      <c r="I329" s="11">
        <f>VLOOKUP($B329,data!$B$3:$Q$15316,'diff expr 0 vs 3 mites'!I$8,FALSE)</f>
        <v>0.64270712399999996</v>
      </c>
      <c r="J329" s="11">
        <f>VLOOKUP($B329,data!$B$3:$Q$15316,'diff expr 0 vs 3 mites'!J$8,FALSE)</f>
        <v>0.41116047700000002</v>
      </c>
      <c r="K329" s="11">
        <f>VLOOKUP($B329,data!$B$3:$Q$15316,'diff expr 0 vs 3 mites'!K$8,FALSE)</f>
        <v>0.50073449400000003</v>
      </c>
      <c r="L329" s="11">
        <f>VLOOKUP($B329,data!$B$3:$Q$15316,'diff expr 0 vs 3 mites'!L$8,FALSE)</f>
        <v>4.4065960290000001</v>
      </c>
      <c r="M329" s="11">
        <f>VLOOKUP($B329,data!$B$3:$Q$15316,'diff expr 0 vs 3 mites'!M$8,FALSE)</f>
        <v>0.77449493599999997</v>
      </c>
      <c r="N329" s="11">
        <f>VLOOKUP($B329,data!$B$3:$Q$15316,'diff expr 0 vs 3 mites'!N$8,FALSE)</f>
        <v>9.3666490079999996</v>
      </c>
      <c r="O329" s="11">
        <f>VLOOKUP($B329,data!$B$3:$Q$15316,'diff expr 0 vs 3 mites'!O$8,FALSE)</f>
        <v>0.54382012099999999</v>
      </c>
      <c r="P329" s="11">
        <f>VLOOKUP($B329,data!$B$3:$Q$15316,'diff expr 0 vs 3 mites'!P$8,FALSE)</f>
        <v>2.8239682020000001</v>
      </c>
      <c r="R329" s="27" t="s">
        <v>27749</v>
      </c>
      <c r="T329" s="2">
        <f t="shared" si="173"/>
        <v>6</v>
      </c>
      <c r="U329" s="2">
        <f t="shared" si="174"/>
        <v>4</v>
      </c>
      <c r="V329" s="2">
        <f t="shared" si="175"/>
        <v>1</v>
      </c>
      <c r="W329" s="2">
        <f t="shared" si="176"/>
        <v>2</v>
      </c>
      <c r="X329" s="2">
        <f t="shared" si="177"/>
        <v>8</v>
      </c>
      <c r="Y329" s="2">
        <f t="shared" si="178"/>
        <v>5</v>
      </c>
      <c r="Z329" s="2">
        <f t="shared" si="179"/>
        <v>9</v>
      </c>
      <c r="AA329" s="2">
        <f t="shared" si="180"/>
        <v>3</v>
      </c>
      <c r="AB329" s="2">
        <f t="shared" si="181"/>
        <v>7</v>
      </c>
      <c r="AC329" s="2"/>
      <c r="AD329" s="2">
        <f t="shared" si="182"/>
        <v>0</v>
      </c>
      <c r="AE329" s="2">
        <f t="shared" si="183"/>
        <v>0</v>
      </c>
      <c r="AF329" s="2">
        <f t="shared" si="184"/>
        <v>0</v>
      </c>
      <c r="AG329" s="2">
        <f t="shared" si="185"/>
        <v>0</v>
      </c>
      <c r="AH329" s="2">
        <f t="shared" si="186"/>
        <v>0</v>
      </c>
      <c r="AI329" s="2">
        <f t="shared" si="187"/>
        <v>0</v>
      </c>
      <c r="AJ329" s="2">
        <f t="shared" si="188"/>
        <v>0</v>
      </c>
      <c r="AK329" s="2">
        <f t="shared" si="189"/>
        <v>0</v>
      </c>
      <c r="AL329" s="2">
        <f t="shared" si="190"/>
        <v>0</v>
      </c>
      <c r="AM329" s="2"/>
      <c r="AN329" s="2">
        <f t="shared" si="191"/>
        <v>6</v>
      </c>
      <c r="AO329" s="2">
        <f t="shared" si="192"/>
        <v>4</v>
      </c>
      <c r="AP329" s="2">
        <f t="shared" si="193"/>
        <v>1</v>
      </c>
      <c r="AQ329" s="2">
        <f t="shared" si="194"/>
        <v>2</v>
      </c>
      <c r="AR329" s="2">
        <f t="shared" si="195"/>
        <v>8</v>
      </c>
      <c r="AS329" s="2">
        <f t="shared" si="196"/>
        <v>5</v>
      </c>
      <c r="AT329" s="2">
        <f t="shared" si="197"/>
        <v>9</v>
      </c>
      <c r="AU329" s="2">
        <f t="shared" si="198"/>
        <v>3</v>
      </c>
      <c r="AV329" s="2">
        <f t="shared" si="199"/>
        <v>7</v>
      </c>
      <c r="AW329" s="2"/>
      <c r="AX329" s="5">
        <f t="shared" si="200"/>
        <v>4</v>
      </c>
      <c r="AY329" s="2">
        <f t="shared" si="201"/>
        <v>5</v>
      </c>
      <c r="AZ329" s="2">
        <f t="shared" si="202"/>
        <v>13</v>
      </c>
      <c r="BA329" s="2">
        <f t="shared" si="206"/>
        <v>32</v>
      </c>
      <c r="BB329" s="2">
        <f t="shared" si="207"/>
        <v>17</v>
      </c>
      <c r="BC329" s="2">
        <f t="shared" si="208"/>
        <v>3</v>
      </c>
      <c r="BD329" s="2">
        <f t="shared" si="209"/>
        <v>3</v>
      </c>
      <c r="BE329" s="19">
        <f t="shared" si="210"/>
        <v>10</v>
      </c>
      <c r="BF329" s="19">
        <f t="shared" si="211"/>
        <v>4.0824829046386304</v>
      </c>
      <c r="BG329" s="31">
        <f t="shared" si="212"/>
        <v>-1.7146428199482247</v>
      </c>
      <c r="BH329" s="32">
        <f t="shared" si="203"/>
        <v>4.3205366486849993E-2</v>
      </c>
      <c r="BI329" s="62">
        <f t="shared" si="213"/>
        <v>3.0422535211267605E-2</v>
      </c>
      <c r="BJ329" s="62" t="str">
        <f t="shared" si="214"/>
        <v/>
      </c>
      <c r="BK329" s="73" t="str">
        <f t="shared" si="215"/>
        <v/>
      </c>
      <c r="BM329" s="11">
        <f t="shared" si="204"/>
        <v>0.75523052298915161</v>
      </c>
    </row>
    <row r="330" spans="1:65" ht="15" customHeight="1">
      <c r="A330" s="30" t="s">
        <v>1153</v>
      </c>
      <c r="B330" s="30" t="s">
        <v>1154</v>
      </c>
      <c r="C330" s="30" t="s">
        <v>1155</v>
      </c>
      <c r="D330" s="30"/>
      <c r="E330" s="30" t="s">
        <v>1147</v>
      </c>
      <c r="F330" s="11" t="str">
        <f t="shared" si="205"/>
        <v>IG Superfam</v>
      </c>
      <c r="H330" s="11">
        <f>VLOOKUP($B330,data!$B$3:$Q$15316,'diff expr 0 vs 3 mites'!H$8,FALSE)</f>
        <v>104.79079900000001</v>
      </c>
      <c r="I330" s="11">
        <f>VLOOKUP($B330,data!$B$3:$Q$15316,'diff expr 0 vs 3 mites'!I$8,FALSE)</f>
        <v>81.592986249999996</v>
      </c>
      <c r="J330" s="11">
        <f>VLOOKUP($B330,data!$B$3:$Q$15316,'diff expr 0 vs 3 mites'!J$8,FALSE)</f>
        <v>99.837449509999999</v>
      </c>
      <c r="K330" s="11">
        <f>VLOOKUP($B330,data!$B$3:$Q$15316,'diff expr 0 vs 3 mites'!K$8,FALSE)</f>
        <v>98.331211940000003</v>
      </c>
      <c r="L330" s="11">
        <f>VLOOKUP($B330,data!$B$3:$Q$15316,'diff expr 0 vs 3 mites'!L$8,FALSE)</f>
        <v>34.75719522</v>
      </c>
      <c r="M330" s="11">
        <f>VLOOKUP($B330,data!$B$3:$Q$15316,'diff expr 0 vs 3 mites'!M$8,FALSE)</f>
        <v>44.853206550000003</v>
      </c>
      <c r="N330" s="11">
        <f>VLOOKUP($B330,data!$B$3:$Q$15316,'diff expr 0 vs 3 mites'!N$8,FALSE)</f>
        <v>32.967877710000003</v>
      </c>
      <c r="O330" s="11">
        <f>VLOOKUP($B330,data!$B$3:$Q$15316,'diff expr 0 vs 3 mites'!O$8,FALSE)</f>
        <v>114.2156801</v>
      </c>
      <c r="P330" s="11">
        <f>VLOOKUP($B330,data!$B$3:$Q$15316,'diff expr 0 vs 3 mites'!P$8,FALSE)</f>
        <v>103.5264316</v>
      </c>
      <c r="R330" s="27" t="s">
        <v>27749</v>
      </c>
      <c r="T330" s="2">
        <f t="shared" ref="T330:T365" si="216">IF(ISNUMBER(H330)=TRUE,RANK(H330,$H330:$P330,1))</f>
        <v>8</v>
      </c>
      <c r="U330" s="2">
        <f t="shared" ref="U330:U365" si="217">IF(ISNUMBER(I330)=TRUE,RANK(I330,$H330:$P330,1))</f>
        <v>4</v>
      </c>
      <c r="V330" s="2">
        <f t="shared" ref="V330:V365" si="218">IF(ISNUMBER(J330)=TRUE,RANK(J330,$H330:$P330,1))</f>
        <v>6</v>
      </c>
      <c r="W330" s="2">
        <f t="shared" ref="W330:W365" si="219">IF(ISNUMBER(K330)=TRUE,RANK(K330,$H330:$P330,1))</f>
        <v>5</v>
      </c>
      <c r="X330" s="2">
        <f t="shared" ref="X330:X365" si="220">IF(ISNUMBER(L330)=TRUE,RANK(L330,$H330:$P330,1))</f>
        <v>2</v>
      </c>
      <c r="Y330" s="2">
        <f t="shared" ref="Y330:Y365" si="221">IF(ISNUMBER(M330)=TRUE,RANK(M330,$H330:$P330,1))</f>
        <v>3</v>
      </c>
      <c r="Z330" s="2">
        <f t="shared" ref="Z330:Z365" si="222">IF(ISNUMBER(N330)=TRUE,RANK(N330,$H330:$P330,1))</f>
        <v>1</v>
      </c>
      <c r="AA330" s="2">
        <f t="shared" ref="AA330:AA365" si="223">IF(ISNUMBER(O330)=TRUE,RANK(O330,$H330:$P330,1))</f>
        <v>9</v>
      </c>
      <c r="AB330" s="2">
        <f t="shared" ref="AB330:AB365" si="224">IF(ISNUMBER(P330)=TRUE,RANK(P330,$H330:$P330,1))</f>
        <v>7</v>
      </c>
      <c r="AC330" s="2"/>
      <c r="AD330" s="2">
        <f t="shared" ref="AD330:AD365" si="225">IF(ISNUMBER(H330)=TRUE,((COUNT($H330:$P330)+1-RANK(H330,$H330:$P330,0)-RANK(H330,$H330:$P330,1))/2),"")</f>
        <v>0</v>
      </c>
      <c r="AE330" s="2">
        <f t="shared" ref="AE330:AE365" si="226">IF(ISNUMBER(I330)=TRUE,((COUNT($H330:$P330)+1-RANK(I330,$H330:$P330,0)-RANK(I330,$H330:$P330,1))/2),"")</f>
        <v>0</v>
      </c>
      <c r="AF330" s="2">
        <f t="shared" ref="AF330:AF365" si="227">IF(ISNUMBER(J330)=TRUE,((COUNT($H330:$P330)+1-RANK(J330,$H330:$P330,0)-RANK(J330,$H330:$P330,1))/2),"")</f>
        <v>0</v>
      </c>
      <c r="AG330" s="2">
        <f t="shared" ref="AG330:AG365" si="228">IF(ISNUMBER(K330)=TRUE,((COUNT($H330:$P330)+1-RANK(K330,$H330:$P330,0)-RANK(K330,$H330:$P330,1))/2),"")</f>
        <v>0</v>
      </c>
      <c r="AH330" s="2">
        <f t="shared" ref="AH330:AH365" si="229">IF(ISNUMBER(L330)=TRUE,((COUNT($H330:$P330)+1-RANK(L330,$H330:$P330,0)-RANK(L330,$H330:$P330,1))/2),"")</f>
        <v>0</v>
      </c>
      <c r="AI330" s="2">
        <f t="shared" ref="AI330:AI365" si="230">IF(ISNUMBER(M330)=TRUE,((COUNT($H330:$P330)+1-RANK(M330,$H330:$P330,0)-RANK(M330,$H330:$P330,1))/2),"")</f>
        <v>0</v>
      </c>
      <c r="AJ330" s="2">
        <f t="shared" ref="AJ330:AJ365" si="231">IF(ISNUMBER(N330)=TRUE,((COUNT($H330:$P330)+1-RANK(N330,$H330:$P330,0)-RANK(N330,$H330:$P330,1))/2),"")</f>
        <v>0</v>
      </c>
      <c r="AK330" s="2">
        <f t="shared" ref="AK330:AK365" si="232">IF(ISNUMBER(O330)=TRUE,((COUNT($H330:$P330)+1-RANK(O330,$H330:$P330,0)-RANK(O330,$H330:$P330,1))/2),"")</f>
        <v>0</v>
      </c>
      <c r="AL330" s="2">
        <f t="shared" ref="AL330:AL365" si="233">IF(ISNUMBER(P330)=TRUE,((COUNT($H330:$P330)+1-RANK(P330,$H330:$P330,0)-RANK(P330,$H330:$P330,1))/2),"")</f>
        <v>0</v>
      </c>
      <c r="AM330" s="2"/>
      <c r="AN330" s="2">
        <f t="shared" ref="AN330:AN365" si="234">IF(ISNUMBER(H330)=TRUE,(T330+AD330),"")</f>
        <v>8</v>
      </c>
      <c r="AO330" s="2">
        <f t="shared" ref="AO330:AO365" si="235">IF(ISNUMBER(I330)=TRUE,(U330+AE330),"")</f>
        <v>4</v>
      </c>
      <c r="AP330" s="2">
        <f t="shared" ref="AP330:AP365" si="236">IF(ISNUMBER(J330)=TRUE,(V330+AF330),"")</f>
        <v>6</v>
      </c>
      <c r="AQ330" s="2">
        <f t="shared" ref="AQ330:AQ365" si="237">IF(ISNUMBER(K330)=TRUE,(W330+AG330),"")</f>
        <v>5</v>
      </c>
      <c r="AR330" s="2">
        <f t="shared" ref="AR330:AR365" si="238">IF(ISNUMBER(L330)=TRUE,(X330+AH330),"")</f>
        <v>2</v>
      </c>
      <c r="AS330" s="2">
        <f t="shared" ref="AS330:AS365" si="239">IF(ISNUMBER(M330)=TRUE,(Y330+AI330),"")</f>
        <v>3</v>
      </c>
      <c r="AT330" s="2">
        <f t="shared" ref="AT330:AT365" si="240">IF(ISNUMBER(N330)=TRUE,(Z330+AJ330),"")</f>
        <v>1</v>
      </c>
      <c r="AU330" s="2">
        <f t="shared" ref="AU330:AU365" si="241">IF(ISNUMBER(O330)=TRUE,(AA330+AK330),"")</f>
        <v>9</v>
      </c>
      <c r="AV330" s="2">
        <f t="shared" ref="AV330:AV365" si="242">IF(ISNUMBER(P330)=TRUE,(AB330+AL330),"")</f>
        <v>7</v>
      </c>
      <c r="AW330" s="2"/>
      <c r="AX330" s="5">
        <f t="shared" ref="AX330:AX365" si="243">COUNT(H330:K330)</f>
        <v>4</v>
      </c>
      <c r="AY330" s="2">
        <f t="shared" ref="AY330:AY365" si="244">COUNT(L330:P330)</f>
        <v>5</v>
      </c>
      <c r="AZ330" s="2">
        <f t="shared" ref="AZ330:AZ365" si="245">SUM(AN330:AQ330)</f>
        <v>23</v>
      </c>
      <c r="BA330" s="2">
        <f t="shared" si="206"/>
        <v>22</v>
      </c>
      <c r="BB330" s="2">
        <f t="shared" si="207"/>
        <v>7</v>
      </c>
      <c r="BC330" s="2">
        <f t="shared" si="208"/>
        <v>13</v>
      </c>
      <c r="BD330" s="2">
        <f t="shared" si="209"/>
        <v>7</v>
      </c>
      <c r="BE330" s="19">
        <f t="shared" si="210"/>
        <v>10</v>
      </c>
      <c r="BF330" s="19">
        <f t="shared" si="211"/>
        <v>4.0824829046386304</v>
      </c>
      <c r="BG330" s="31">
        <f t="shared" si="212"/>
        <v>-0.73484692283495334</v>
      </c>
      <c r="BH330" s="32">
        <f t="shared" ref="BH330:BH365" si="246">IF(R330="OK",_xlfn.NORM.S.DIST(BG330,TRUE),"")</f>
        <v>0.23121636322523817</v>
      </c>
      <c r="BI330" s="62">
        <f t="shared" si="213"/>
        <v>6.8450704225352113E-2</v>
      </c>
      <c r="BJ330" s="62" t="str">
        <f t="shared" si="214"/>
        <v/>
      </c>
      <c r="BK330" s="73" t="str">
        <f t="shared" si="215"/>
        <v/>
      </c>
      <c r="BM330" s="11">
        <f t="shared" ref="BM330:BM365" si="247">LOG(AVERAGE(L330:P330)/AVERAGE(H330:K330))</f>
        <v>-0.16293020771194311</v>
      </c>
    </row>
    <row r="331" spans="1:65">
      <c r="A331" s="30" t="s">
        <v>1156</v>
      </c>
      <c r="B331" s="30" t="s">
        <v>1157</v>
      </c>
      <c r="C331" s="30" t="s">
        <v>1158</v>
      </c>
      <c r="D331" s="30"/>
      <c r="E331" s="30" t="s">
        <v>1147</v>
      </c>
      <c r="F331" s="11" t="str">
        <f t="shared" ref="F331:F365" si="248">MID(E331,1,11)</f>
        <v>IG Superfam</v>
      </c>
      <c r="H331" s="11">
        <f>VLOOKUP($B331,data!$B$3:$Q$15316,'diff expr 0 vs 3 mites'!H$8,FALSE)</f>
        <v>35.338244500000002</v>
      </c>
      <c r="I331" s="11">
        <f>VLOOKUP($B331,data!$B$3:$Q$15316,'diff expr 0 vs 3 mites'!I$8,FALSE)</f>
        <v>37.364877710000002</v>
      </c>
      <c r="J331" s="11">
        <f>VLOOKUP($B331,data!$B$3:$Q$15316,'diff expr 0 vs 3 mites'!J$8,FALSE)</f>
        <v>44.564199899999998</v>
      </c>
      <c r="K331" s="11">
        <f>VLOOKUP($B331,data!$B$3:$Q$15316,'diff expr 0 vs 3 mites'!K$8,FALSE)</f>
        <v>29.11440945</v>
      </c>
      <c r="L331" s="11">
        <f>VLOOKUP($B331,data!$B$3:$Q$15316,'diff expr 0 vs 3 mites'!L$8,FALSE)</f>
        <v>16.84096302</v>
      </c>
      <c r="M331" s="11">
        <f>VLOOKUP($B331,data!$B$3:$Q$15316,'diff expr 0 vs 3 mites'!M$8,FALSE)</f>
        <v>19.044067420000001</v>
      </c>
      <c r="N331" s="11">
        <f>VLOOKUP($B331,data!$B$3:$Q$15316,'diff expr 0 vs 3 mites'!N$8,FALSE)</f>
        <v>20.81527994</v>
      </c>
      <c r="O331" s="11">
        <f>VLOOKUP($B331,data!$B$3:$Q$15316,'diff expr 0 vs 3 mites'!O$8,FALSE)</f>
        <v>8.5428726709999996</v>
      </c>
      <c r="P331" s="11">
        <f>VLOOKUP($B331,data!$B$3:$Q$15316,'diff expr 0 vs 3 mites'!P$8,FALSE)</f>
        <v>50.847371070000001</v>
      </c>
      <c r="R331" s="27" t="s">
        <v>27749</v>
      </c>
      <c r="T331" s="2">
        <f t="shared" si="216"/>
        <v>6</v>
      </c>
      <c r="U331" s="2">
        <f t="shared" si="217"/>
        <v>7</v>
      </c>
      <c r="V331" s="2">
        <f t="shared" si="218"/>
        <v>8</v>
      </c>
      <c r="W331" s="2">
        <f t="shared" si="219"/>
        <v>5</v>
      </c>
      <c r="X331" s="2">
        <f t="shared" si="220"/>
        <v>2</v>
      </c>
      <c r="Y331" s="2">
        <f t="shared" si="221"/>
        <v>3</v>
      </c>
      <c r="Z331" s="2">
        <f t="shared" si="222"/>
        <v>4</v>
      </c>
      <c r="AA331" s="2">
        <f t="shared" si="223"/>
        <v>1</v>
      </c>
      <c r="AB331" s="2">
        <f t="shared" si="224"/>
        <v>9</v>
      </c>
      <c r="AC331" s="2"/>
      <c r="AD331" s="2">
        <f t="shared" si="225"/>
        <v>0</v>
      </c>
      <c r="AE331" s="2">
        <f t="shared" si="226"/>
        <v>0</v>
      </c>
      <c r="AF331" s="2">
        <f t="shared" si="227"/>
        <v>0</v>
      </c>
      <c r="AG331" s="2">
        <f t="shared" si="228"/>
        <v>0</v>
      </c>
      <c r="AH331" s="2">
        <f t="shared" si="229"/>
        <v>0</v>
      </c>
      <c r="AI331" s="2">
        <f t="shared" si="230"/>
        <v>0</v>
      </c>
      <c r="AJ331" s="2">
        <f t="shared" si="231"/>
        <v>0</v>
      </c>
      <c r="AK331" s="2">
        <f t="shared" si="232"/>
        <v>0</v>
      </c>
      <c r="AL331" s="2">
        <f t="shared" si="233"/>
        <v>0</v>
      </c>
      <c r="AM331" s="2"/>
      <c r="AN331" s="2">
        <f t="shared" si="234"/>
        <v>6</v>
      </c>
      <c r="AO331" s="2">
        <f t="shared" si="235"/>
        <v>7</v>
      </c>
      <c r="AP331" s="2">
        <f t="shared" si="236"/>
        <v>8</v>
      </c>
      <c r="AQ331" s="2">
        <f t="shared" si="237"/>
        <v>5</v>
      </c>
      <c r="AR331" s="2">
        <f t="shared" si="238"/>
        <v>2</v>
      </c>
      <c r="AS331" s="2">
        <f t="shared" si="239"/>
        <v>3</v>
      </c>
      <c r="AT331" s="2">
        <f t="shared" si="240"/>
        <v>4</v>
      </c>
      <c r="AU331" s="2">
        <f t="shared" si="241"/>
        <v>1</v>
      </c>
      <c r="AV331" s="2">
        <f t="shared" si="242"/>
        <v>9</v>
      </c>
      <c r="AW331" s="2"/>
      <c r="AX331" s="5">
        <f t="shared" si="243"/>
        <v>4</v>
      </c>
      <c r="AY331" s="2">
        <f t="shared" si="244"/>
        <v>5</v>
      </c>
      <c r="AZ331" s="2">
        <f t="shared" si="245"/>
        <v>26</v>
      </c>
      <c r="BA331" s="2">
        <f t="shared" ref="BA331:BA365" si="249">SUM(AR331:AV331)</f>
        <v>19</v>
      </c>
      <c r="BB331" s="2">
        <f t="shared" ref="BB331:BB365" si="250">AX331*AY331+(AX331*(AX331+1))/2-AZ331</f>
        <v>4</v>
      </c>
      <c r="BC331" s="2">
        <f t="shared" ref="BC331:BC365" si="251">AX331*AY331+(AY331*(AY331+1)/2-BA331)</f>
        <v>16</v>
      </c>
      <c r="BD331" s="2">
        <f t="shared" ref="BD331:BD365" si="252">MIN(BB331:BC331)</f>
        <v>4</v>
      </c>
      <c r="BE331" s="19">
        <f t="shared" ref="BE331:BE365" si="253">AX331*AY331/2</f>
        <v>10</v>
      </c>
      <c r="BF331" s="19">
        <f t="shared" ref="BF331:BF365" si="254">SQRT((AX331*AY331*(AX331+AY331+1))/12)</f>
        <v>4.0824829046386304</v>
      </c>
      <c r="BG331" s="31">
        <f t="shared" ref="BG331:BG365" si="255">(BD331-BE331)/BF331</f>
        <v>-1.4696938456699067</v>
      </c>
      <c r="BH331" s="32">
        <f t="shared" si="246"/>
        <v>7.0822345147568383E-2</v>
      </c>
      <c r="BI331" s="62">
        <f t="shared" ref="BI331:BI365" si="256">(RANK(BH331,$BH$11:$BH$365,1)/$BJ$9)*$BK$9</f>
        <v>3.8873239436619716E-2</v>
      </c>
      <c r="BJ331" s="62" t="str">
        <f t="shared" si="214"/>
        <v/>
      </c>
      <c r="BK331" s="73" t="str">
        <f t="shared" si="215"/>
        <v/>
      </c>
      <c r="BM331" s="11">
        <f t="shared" si="247"/>
        <v>-0.1976000089955264</v>
      </c>
    </row>
    <row r="332" spans="1:65">
      <c r="A332" s="30" t="s">
        <v>1159</v>
      </c>
      <c r="B332" s="30" t="s">
        <v>1160</v>
      </c>
      <c r="C332" s="30" t="s">
        <v>1161</v>
      </c>
      <c r="D332" s="30" t="s">
        <v>1162</v>
      </c>
      <c r="E332" s="30" t="s">
        <v>1147</v>
      </c>
      <c r="F332" s="11" t="str">
        <f t="shared" si="248"/>
        <v>IG Superfam</v>
      </c>
      <c r="H332" s="11">
        <f>VLOOKUP($B332,data!$B$3:$Q$15316,'diff expr 0 vs 3 mites'!H$8,FALSE)</f>
        <v>11.18388665</v>
      </c>
      <c r="I332" s="11">
        <f>VLOOKUP($B332,data!$B$3:$Q$15316,'diff expr 0 vs 3 mites'!I$8,FALSE)</f>
        <v>13.277479189999999</v>
      </c>
      <c r="J332" s="11">
        <f>VLOOKUP($B332,data!$B$3:$Q$15316,'diff expr 0 vs 3 mites'!J$8,FALSE)</f>
        <v>11.314506720000001</v>
      </c>
      <c r="K332" s="11">
        <f>VLOOKUP($B332,data!$B$3:$Q$15316,'diff expr 0 vs 3 mites'!K$8,FALSE)</f>
        <v>10.75485136</v>
      </c>
      <c r="L332" s="11">
        <f>VLOOKUP($B332,data!$B$3:$Q$15316,'diff expr 0 vs 3 mites'!L$8,FALSE)</f>
        <v>8.9664193409999999</v>
      </c>
      <c r="M332" s="11">
        <f>VLOOKUP($B332,data!$B$3:$Q$15316,'diff expr 0 vs 3 mites'!M$8,FALSE)</f>
        <v>5.1011499709999999</v>
      </c>
      <c r="N332" s="11">
        <f>VLOOKUP($B332,data!$B$3:$Q$15316,'diff expr 0 vs 3 mites'!N$8,FALSE)</f>
        <v>4.9078663960000002</v>
      </c>
      <c r="O332" s="11">
        <f>VLOOKUP($B332,data!$B$3:$Q$15316,'diff expr 0 vs 3 mites'!O$8,FALSE)</f>
        <v>4.4564649950000002</v>
      </c>
      <c r="P332" s="11">
        <f>VLOOKUP($B332,data!$B$3:$Q$15316,'diff expr 0 vs 3 mites'!P$8,FALSE)</f>
        <v>3.7050852079999999</v>
      </c>
      <c r="R332" s="27" t="s">
        <v>27749</v>
      </c>
      <c r="T332" s="2">
        <f t="shared" si="216"/>
        <v>7</v>
      </c>
      <c r="U332" s="2">
        <f t="shared" si="217"/>
        <v>9</v>
      </c>
      <c r="V332" s="2">
        <f t="shared" si="218"/>
        <v>8</v>
      </c>
      <c r="W332" s="2">
        <f t="shared" si="219"/>
        <v>6</v>
      </c>
      <c r="X332" s="2">
        <f t="shared" si="220"/>
        <v>5</v>
      </c>
      <c r="Y332" s="2">
        <f t="shared" si="221"/>
        <v>4</v>
      </c>
      <c r="Z332" s="2">
        <f t="shared" si="222"/>
        <v>3</v>
      </c>
      <c r="AA332" s="2">
        <f t="shared" si="223"/>
        <v>2</v>
      </c>
      <c r="AB332" s="2">
        <f t="shared" si="224"/>
        <v>1</v>
      </c>
      <c r="AC332" s="2"/>
      <c r="AD332" s="2">
        <f t="shared" si="225"/>
        <v>0</v>
      </c>
      <c r="AE332" s="2">
        <f t="shared" si="226"/>
        <v>0</v>
      </c>
      <c r="AF332" s="2">
        <f t="shared" si="227"/>
        <v>0</v>
      </c>
      <c r="AG332" s="2">
        <f t="shared" si="228"/>
        <v>0</v>
      </c>
      <c r="AH332" s="2">
        <f t="shared" si="229"/>
        <v>0</v>
      </c>
      <c r="AI332" s="2">
        <f t="shared" si="230"/>
        <v>0</v>
      </c>
      <c r="AJ332" s="2">
        <f t="shared" si="231"/>
        <v>0</v>
      </c>
      <c r="AK332" s="2">
        <f t="shared" si="232"/>
        <v>0</v>
      </c>
      <c r="AL332" s="2">
        <f t="shared" si="233"/>
        <v>0</v>
      </c>
      <c r="AM332" s="2"/>
      <c r="AN332" s="2">
        <f t="shared" si="234"/>
        <v>7</v>
      </c>
      <c r="AO332" s="2">
        <f t="shared" si="235"/>
        <v>9</v>
      </c>
      <c r="AP332" s="2">
        <f t="shared" si="236"/>
        <v>8</v>
      </c>
      <c r="AQ332" s="2">
        <f t="shared" si="237"/>
        <v>6</v>
      </c>
      <c r="AR332" s="2">
        <f t="shared" si="238"/>
        <v>5</v>
      </c>
      <c r="AS332" s="2">
        <f t="shared" si="239"/>
        <v>4</v>
      </c>
      <c r="AT332" s="2">
        <f t="shared" si="240"/>
        <v>3</v>
      </c>
      <c r="AU332" s="2">
        <f t="shared" si="241"/>
        <v>2</v>
      </c>
      <c r="AV332" s="2">
        <f t="shared" si="242"/>
        <v>1</v>
      </c>
      <c r="AW332" s="2"/>
      <c r="AX332" s="5">
        <f t="shared" si="243"/>
        <v>4</v>
      </c>
      <c r="AY332" s="2">
        <f t="shared" si="244"/>
        <v>5</v>
      </c>
      <c r="AZ332" s="2">
        <f t="shared" si="245"/>
        <v>30</v>
      </c>
      <c r="BA332" s="2">
        <f t="shared" si="249"/>
        <v>15</v>
      </c>
      <c r="BB332" s="2">
        <f t="shared" si="250"/>
        <v>0</v>
      </c>
      <c r="BC332" s="2">
        <f t="shared" si="251"/>
        <v>20</v>
      </c>
      <c r="BD332" s="2">
        <f t="shared" si="252"/>
        <v>0</v>
      </c>
      <c r="BE332" s="19">
        <f t="shared" si="253"/>
        <v>10</v>
      </c>
      <c r="BF332" s="19">
        <f t="shared" si="254"/>
        <v>4.0824829046386304</v>
      </c>
      <c r="BG332" s="31">
        <f t="shared" si="255"/>
        <v>-2.4494897427831779</v>
      </c>
      <c r="BH332" s="32">
        <f t="shared" si="246"/>
        <v>7.1529392177148241E-3</v>
      </c>
      <c r="BI332" s="62">
        <f t="shared" si="256"/>
        <v>2.8169014084507044E-4</v>
      </c>
      <c r="BJ332" s="62" t="str">
        <f t="shared" ref="BJ332:BJ365" si="257">IF(BH332&lt;BI332,BH332,"")</f>
        <v/>
      </c>
      <c r="BK332" s="73" t="str">
        <f t="shared" ref="BK332:BK365" si="258">IF(BH332&lt;=MAX(BJ$11:BJ$365),"sign","")</f>
        <v>sign</v>
      </c>
      <c r="BM332" s="11">
        <f t="shared" si="247"/>
        <v>-0.33108821313004477</v>
      </c>
    </row>
    <row r="333" spans="1:65">
      <c r="A333" s="30" t="s">
        <v>1163</v>
      </c>
      <c r="B333" s="30" t="s">
        <v>1164</v>
      </c>
      <c r="C333" s="30" t="s">
        <v>136</v>
      </c>
      <c r="D333" s="30"/>
      <c r="E333" s="30" t="s">
        <v>1147</v>
      </c>
      <c r="F333" s="11" t="str">
        <f t="shared" si="248"/>
        <v>IG Superfam</v>
      </c>
      <c r="H333" s="11">
        <f>VLOOKUP($B333,data!$B$3:$Q$15316,'diff expr 0 vs 3 mites'!H$8,FALSE)</f>
        <v>10.166524089999999</v>
      </c>
      <c r="I333" s="11">
        <f>VLOOKUP($B333,data!$B$3:$Q$15316,'diff expr 0 vs 3 mites'!I$8,FALSE)</f>
        <v>4.3185561909999999</v>
      </c>
      <c r="J333" s="11">
        <f>VLOOKUP($B333,data!$B$3:$Q$15316,'diff expr 0 vs 3 mites'!J$8,FALSE)</f>
        <v>4.9606469280000001</v>
      </c>
      <c r="K333" s="11">
        <f>VLOOKUP($B333,data!$B$3:$Q$15316,'diff expr 0 vs 3 mites'!K$8,FALSE)</f>
        <v>5.119062091</v>
      </c>
      <c r="L333" s="11">
        <f>VLOOKUP($B333,data!$B$3:$Q$15316,'diff expr 0 vs 3 mites'!L$8,FALSE)</f>
        <v>14.010122409999999</v>
      </c>
      <c r="M333" s="11">
        <f>VLOOKUP($B333,data!$B$3:$Q$15316,'diff expr 0 vs 3 mites'!M$8,FALSE)</f>
        <v>4.7142879979999996</v>
      </c>
      <c r="N333" s="11">
        <f>VLOOKUP($B333,data!$B$3:$Q$15316,'diff expr 0 vs 3 mites'!N$8,FALSE)</f>
        <v>16.941313109999999</v>
      </c>
      <c r="O333" s="11">
        <f>VLOOKUP($B333,data!$B$3:$Q$15316,'diff expr 0 vs 3 mites'!O$8,FALSE)</f>
        <v>5.3101490499999997</v>
      </c>
      <c r="P333" s="11">
        <f>VLOOKUP($B333,data!$B$3:$Q$15316,'diff expr 0 vs 3 mites'!P$8,FALSE)</f>
        <v>13.26501135</v>
      </c>
      <c r="R333" s="27" t="s">
        <v>27749</v>
      </c>
      <c r="T333" s="2">
        <f t="shared" si="216"/>
        <v>6</v>
      </c>
      <c r="U333" s="2">
        <f t="shared" si="217"/>
        <v>1</v>
      </c>
      <c r="V333" s="2">
        <f t="shared" si="218"/>
        <v>3</v>
      </c>
      <c r="W333" s="2">
        <f t="shared" si="219"/>
        <v>4</v>
      </c>
      <c r="X333" s="2">
        <f t="shared" si="220"/>
        <v>8</v>
      </c>
      <c r="Y333" s="2">
        <f t="shared" si="221"/>
        <v>2</v>
      </c>
      <c r="Z333" s="2">
        <f t="shared" si="222"/>
        <v>9</v>
      </c>
      <c r="AA333" s="2">
        <f t="shared" si="223"/>
        <v>5</v>
      </c>
      <c r="AB333" s="2">
        <f t="shared" si="224"/>
        <v>7</v>
      </c>
      <c r="AC333" s="2"/>
      <c r="AD333" s="2">
        <f t="shared" si="225"/>
        <v>0</v>
      </c>
      <c r="AE333" s="2">
        <f t="shared" si="226"/>
        <v>0</v>
      </c>
      <c r="AF333" s="2">
        <f t="shared" si="227"/>
        <v>0</v>
      </c>
      <c r="AG333" s="2">
        <f t="shared" si="228"/>
        <v>0</v>
      </c>
      <c r="AH333" s="2">
        <f t="shared" si="229"/>
        <v>0</v>
      </c>
      <c r="AI333" s="2">
        <f t="shared" si="230"/>
        <v>0</v>
      </c>
      <c r="AJ333" s="2">
        <f t="shared" si="231"/>
        <v>0</v>
      </c>
      <c r="AK333" s="2">
        <f t="shared" si="232"/>
        <v>0</v>
      </c>
      <c r="AL333" s="2">
        <f t="shared" si="233"/>
        <v>0</v>
      </c>
      <c r="AM333" s="2"/>
      <c r="AN333" s="2">
        <f t="shared" si="234"/>
        <v>6</v>
      </c>
      <c r="AO333" s="2">
        <f t="shared" si="235"/>
        <v>1</v>
      </c>
      <c r="AP333" s="2">
        <f t="shared" si="236"/>
        <v>3</v>
      </c>
      <c r="AQ333" s="2">
        <f t="shared" si="237"/>
        <v>4</v>
      </c>
      <c r="AR333" s="2">
        <f t="shared" si="238"/>
        <v>8</v>
      </c>
      <c r="AS333" s="2">
        <f t="shared" si="239"/>
        <v>2</v>
      </c>
      <c r="AT333" s="2">
        <f t="shared" si="240"/>
        <v>9</v>
      </c>
      <c r="AU333" s="2">
        <f t="shared" si="241"/>
        <v>5</v>
      </c>
      <c r="AV333" s="2">
        <f t="shared" si="242"/>
        <v>7</v>
      </c>
      <c r="AW333" s="2"/>
      <c r="AX333" s="5">
        <f t="shared" si="243"/>
        <v>4</v>
      </c>
      <c r="AY333" s="2">
        <f t="shared" si="244"/>
        <v>5</v>
      </c>
      <c r="AZ333" s="2">
        <f t="shared" si="245"/>
        <v>14</v>
      </c>
      <c r="BA333" s="2">
        <f t="shared" si="249"/>
        <v>31</v>
      </c>
      <c r="BB333" s="2">
        <f t="shared" si="250"/>
        <v>16</v>
      </c>
      <c r="BC333" s="2">
        <f t="shared" si="251"/>
        <v>4</v>
      </c>
      <c r="BD333" s="2">
        <f t="shared" si="252"/>
        <v>4</v>
      </c>
      <c r="BE333" s="19">
        <f t="shared" si="253"/>
        <v>10</v>
      </c>
      <c r="BF333" s="19">
        <f t="shared" si="254"/>
        <v>4.0824829046386304</v>
      </c>
      <c r="BG333" s="31">
        <f t="shared" si="255"/>
        <v>-1.4696938456699067</v>
      </c>
      <c r="BH333" s="32">
        <f t="shared" si="246"/>
        <v>7.0822345147568383E-2</v>
      </c>
      <c r="BI333" s="62">
        <f t="shared" si="256"/>
        <v>3.8873239436619716E-2</v>
      </c>
      <c r="BJ333" s="62" t="str">
        <f t="shared" si="257"/>
        <v/>
      </c>
      <c r="BK333" s="73" t="str">
        <f t="shared" si="258"/>
        <v/>
      </c>
      <c r="BM333" s="11">
        <f t="shared" si="247"/>
        <v>0.24710370183489236</v>
      </c>
    </row>
    <row r="334" spans="1:65">
      <c r="A334" s="30" t="s">
        <v>1165</v>
      </c>
      <c r="B334" s="30" t="s">
        <v>1166</v>
      </c>
      <c r="C334" s="30" t="s">
        <v>1167</v>
      </c>
      <c r="D334" s="30"/>
      <c r="E334" s="30" t="s">
        <v>1147</v>
      </c>
      <c r="F334" s="11" t="str">
        <f t="shared" si="248"/>
        <v>IG Superfam</v>
      </c>
      <c r="H334" s="11">
        <f>VLOOKUP($B334,data!$B$3:$Q$15316,'diff expr 0 vs 3 mites'!H$8,FALSE)</f>
        <v>9.1577866619999995</v>
      </c>
      <c r="I334" s="11">
        <f>VLOOKUP($B334,data!$B$3:$Q$15316,'diff expr 0 vs 3 mites'!I$8,FALSE)</f>
        <v>6.0443752750000002</v>
      </c>
      <c r="J334" s="11">
        <f>VLOOKUP($B334,data!$B$3:$Q$15316,'diff expr 0 vs 3 mites'!J$8,FALSE)</f>
        <v>7.6226881789999998</v>
      </c>
      <c r="K334" s="11">
        <f>VLOOKUP($B334,data!$B$3:$Q$15316,'diff expr 0 vs 3 mites'!K$8,FALSE)</f>
        <v>5.5559389179999998</v>
      </c>
      <c r="L334" s="11">
        <f>VLOOKUP($B334,data!$B$3:$Q$15316,'diff expr 0 vs 3 mites'!L$8,FALSE)</f>
        <v>3.1271141340000002</v>
      </c>
      <c r="M334" s="11">
        <f>VLOOKUP($B334,data!$B$3:$Q$15316,'diff expr 0 vs 3 mites'!M$8,FALSE)</f>
        <v>4.0917298369999999</v>
      </c>
      <c r="N334" s="11">
        <f>VLOOKUP($B334,data!$B$3:$Q$15316,'diff expr 0 vs 3 mites'!N$8,FALSE)</f>
        <v>6.314636353</v>
      </c>
      <c r="O334" s="11">
        <f>VLOOKUP($B334,data!$B$3:$Q$15316,'diff expr 0 vs 3 mites'!O$8,FALSE)</f>
        <v>3.9106423119999998</v>
      </c>
      <c r="P334" s="11">
        <f>VLOOKUP($B334,data!$B$3:$Q$15316,'diff expr 0 vs 3 mites'!P$8,FALSE)</f>
        <v>9.6590426479999998</v>
      </c>
      <c r="R334" s="27" t="s">
        <v>27749</v>
      </c>
      <c r="T334" s="2">
        <f t="shared" si="216"/>
        <v>8</v>
      </c>
      <c r="U334" s="2">
        <f t="shared" si="217"/>
        <v>5</v>
      </c>
      <c r="V334" s="2">
        <f t="shared" si="218"/>
        <v>7</v>
      </c>
      <c r="W334" s="2">
        <f t="shared" si="219"/>
        <v>4</v>
      </c>
      <c r="X334" s="2">
        <f t="shared" si="220"/>
        <v>1</v>
      </c>
      <c r="Y334" s="2">
        <f t="shared" si="221"/>
        <v>3</v>
      </c>
      <c r="Z334" s="2">
        <f t="shared" si="222"/>
        <v>6</v>
      </c>
      <c r="AA334" s="2">
        <f t="shared" si="223"/>
        <v>2</v>
      </c>
      <c r="AB334" s="2">
        <f t="shared" si="224"/>
        <v>9</v>
      </c>
      <c r="AC334" s="2"/>
      <c r="AD334" s="2">
        <f t="shared" si="225"/>
        <v>0</v>
      </c>
      <c r="AE334" s="2">
        <f t="shared" si="226"/>
        <v>0</v>
      </c>
      <c r="AF334" s="2">
        <f t="shared" si="227"/>
        <v>0</v>
      </c>
      <c r="AG334" s="2">
        <f t="shared" si="228"/>
        <v>0</v>
      </c>
      <c r="AH334" s="2">
        <f t="shared" si="229"/>
        <v>0</v>
      </c>
      <c r="AI334" s="2">
        <f t="shared" si="230"/>
        <v>0</v>
      </c>
      <c r="AJ334" s="2">
        <f t="shared" si="231"/>
        <v>0</v>
      </c>
      <c r="AK334" s="2">
        <f t="shared" si="232"/>
        <v>0</v>
      </c>
      <c r="AL334" s="2">
        <f t="shared" si="233"/>
        <v>0</v>
      </c>
      <c r="AM334" s="2"/>
      <c r="AN334" s="2">
        <f t="shared" si="234"/>
        <v>8</v>
      </c>
      <c r="AO334" s="2">
        <f t="shared" si="235"/>
        <v>5</v>
      </c>
      <c r="AP334" s="2">
        <f t="shared" si="236"/>
        <v>7</v>
      </c>
      <c r="AQ334" s="2">
        <f t="shared" si="237"/>
        <v>4</v>
      </c>
      <c r="AR334" s="2">
        <f t="shared" si="238"/>
        <v>1</v>
      </c>
      <c r="AS334" s="2">
        <f t="shared" si="239"/>
        <v>3</v>
      </c>
      <c r="AT334" s="2">
        <f t="shared" si="240"/>
        <v>6</v>
      </c>
      <c r="AU334" s="2">
        <f t="shared" si="241"/>
        <v>2</v>
      </c>
      <c r="AV334" s="2">
        <f t="shared" si="242"/>
        <v>9</v>
      </c>
      <c r="AW334" s="2"/>
      <c r="AX334" s="5">
        <f t="shared" si="243"/>
        <v>4</v>
      </c>
      <c r="AY334" s="2">
        <f t="shared" si="244"/>
        <v>5</v>
      </c>
      <c r="AZ334" s="2">
        <f t="shared" si="245"/>
        <v>24</v>
      </c>
      <c r="BA334" s="2">
        <f t="shared" si="249"/>
        <v>21</v>
      </c>
      <c r="BB334" s="2">
        <f t="shared" si="250"/>
        <v>6</v>
      </c>
      <c r="BC334" s="2">
        <f t="shared" si="251"/>
        <v>14</v>
      </c>
      <c r="BD334" s="2">
        <f t="shared" si="252"/>
        <v>6</v>
      </c>
      <c r="BE334" s="19">
        <f t="shared" si="253"/>
        <v>10</v>
      </c>
      <c r="BF334" s="19">
        <f t="shared" si="254"/>
        <v>4.0824829046386304</v>
      </c>
      <c r="BG334" s="31">
        <f t="shared" si="255"/>
        <v>-0.9797958971132712</v>
      </c>
      <c r="BH334" s="32">
        <f t="shared" si="246"/>
        <v>0.16359343889515282</v>
      </c>
      <c r="BI334" s="62">
        <f t="shared" si="256"/>
        <v>5.9718309859154932E-2</v>
      </c>
      <c r="BJ334" s="62" t="str">
        <f t="shared" si="257"/>
        <v/>
      </c>
      <c r="BK334" s="73" t="str">
        <f t="shared" si="258"/>
        <v/>
      </c>
      <c r="BM334" s="11">
        <f t="shared" si="247"/>
        <v>-0.11691446484761736</v>
      </c>
    </row>
    <row r="335" spans="1:65">
      <c r="A335" s="30" t="s">
        <v>1168</v>
      </c>
      <c r="B335" s="30" t="s">
        <v>1169</v>
      </c>
      <c r="C335" s="30" t="s">
        <v>136</v>
      </c>
      <c r="D335" s="30"/>
      <c r="E335" s="30" t="s">
        <v>1147</v>
      </c>
      <c r="F335" s="11" t="str">
        <f t="shared" si="248"/>
        <v>IG Superfam</v>
      </c>
      <c r="H335" s="11">
        <f>VLOOKUP($B335,data!$B$3:$Q$15316,'diff expr 0 vs 3 mites'!H$8,FALSE)</f>
        <v>4.3984443329999996</v>
      </c>
      <c r="I335" s="11">
        <f>VLOOKUP($B335,data!$B$3:$Q$15316,'diff expr 0 vs 3 mites'!I$8,FALSE)</f>
        <v>4.3877851300000001</v>
      </c>
      <c r="J335" s="11">
        <f>VLOOKUP($B335,data!$B$3:$Q$15316,'diff expr 0 vs 3 mites'!J$8,FALSE)</f>
        <v>2.5060374859999999</v>
      </c>
      <c r="K335" s="11">
        <f>VLOOKUP($B335,data!$B$3:$Q$15316,'diff expr 0 vs 3 mites'!K$8,FALSE)</f>
        <v>3.7869413930000002</v>
      </c>
      <c r="L335" s="11">
        <f>VLOOKUP($B335,data!$B$3:$Q$15316,'diff expr 0 vs 3 mites'!L$8,FALSE)</f>
        <v>61.151960639999999</v>
      </c>
      <c r="M335" s="11">
        <f>VLOOKUP($B335,data!$B$3:$Q$15316,'diff expr 0 vs 3 mites'!M$8,FALSE)</f>
        <v>8.5440248230000009</v>
      </c>
      <c r="N335" s="11">
        <f>VLOOKUP($B335,data!$B$3:$Q$15316,'diff expr 0 vs 3 mites'!N$8,FALSE)</f>
        <v>67.664506340000003</v>
      </c>
      <c r="O335" s="11">
        <f>VLOOKUP($B335,data!$B$3:$Q$15316,'diff expr 0 vs 3 mites'!O$8,FALSE)</f>
        <v>7.3116234980000003</v>
      </c>
      <c r="P335" s="11">
        <f>VLOOKUP($B335,data!$B$3:$Q$15316,'diff expr 0 vs 3 mites'!P$8,FALSE)</f>
        <v>24.381447080000001</v>
      </c>
      <c r="R335" s="27" t="s">
        <v>27749</v>
      </c>
      <c r="T335" s="2">
        <f t="shared" si="216"/>
        <v>4</v>
      </c>
      <c r="U335" s="2">
        <f t="shared" si="217"/>
        <v>3</v>
      </c>
      <c r="V335" s="2">
        <f t="shared" si="218"/>
        <v>1</v>
      </c>
      <c r="W335" s="2">
        <f t="shared" si="219"/>
        <v>2</v>
      </c>
      <c r="X335" s="2">
        <f t="shared" si="220"/>
        <v>8</v>
      </c>
      <c r="Y335" s="2">
        <f t="shared" si="221"/>
        <v>6</v>
      </c>
      <c r="Z335" s="2">
        <f t="shared" si="222"/>
        <v>9</v>
      </c>
      <c r="AA335" s="2">
        <f t="shared" si="223"/>
        <v>5</v>
      </c>
      <c r="AB335" s="2">
        <f t="shared" si="224"/>
        <v>7</v>
      </c>
      <c r="AC335" s="2"/>
      <c r="AD335" s="2">
        <f t="shared" si="225"/>
        <v>0</v>
      </c>
      <c r="AE335" s="2">
        <f t="shared" si="226"/>
        <v>0</v>
      </c>
      <c r="AF335" s="2">
        <f t="shared" si="227"/>
        <v>0</v>
      </c>
      <c r="AG335" s="2">
        <f t="shared" si="228"/>
        <v>0</v>
      </c>
      <c r="AH335" s="2">
        <f t="shared" si="229"/>
        <v>0</v>
      </c>
      <c r="AI335" s="2">
        <f t="shared" si="230"/>
        <v>0</v>
      </c>
      <c r="AJ335" s="2">
        <f t="shared" si="231"/>
        <v>0</v>
      </c>
      <c r="AK335" s="2">
        <f t="shared" si="232"/>
        <v>0</v>
      </c>
      <c r="AL335" s="2">
        <f t="shared" si="233"/>
        <v>0</v>
      </c>
      <c r="AM335" s="2"/>
      <c r="AN335" s="2">
        <f t="shared" si="234"/>
        <v>4</v>
      </c>
      <c r="AO335" s="2">
        <f t="shared" si="235"/>
        <v>3</v>
      </c>
      <c r="AP335" s="2">
        <f t="shared" si="236"/>
        <v>1</v>
      </c>
      <c r="AQ335" s="2">
        <f t="shared" si="237"/>
        <v>2</v>
      </c>
      <c r="AR335" s="2">
        <f t="shared" si="238"/>
        <v>8</v>
      </c>
      <c r="AS335" s="2">
        <f t="shared" si="239"/>
        <v>6</v>
      </c>
      <c r="AT335" s="2">
        <f t="shared" si="240"/>
        <v>9</v>
      </c>
      <c r="AU335" s="2">
        <f t="shared" si="241"/>
        <v>5</v>
      </c>
      <c r="AV335" s="2">
        <f t="shared" si="242"/>
        <v>7</v>
      </c>
      <c r="AW335" s="2"/>
      <c r="AX335" s="5">
        <f t="shared" si="243"/>
        <v>4</v>
      </c>
      <c r="AY335" s="2">
        <f t="shared" si="244"/>
        <v>5</v>
      </c>
      <c r="AZ335" s="2">
        <f t="shared" si="245"/>
        <v>10</v>
      </c>
      <c r="BA335" s="2">
        <f t="shared" si="249"/>
        <v>35</v>
      </c>
      <c r="BB335" s="2">
        <f t="shared" si="250"/>
        <v>20</v>
      </c>
      <c r="BC335" s="2">
        <f t="shared" si="251"/>
        <v>0</v>
      </c>
      <c r="BD335" s="2">
        <f t="shared" si="252"/>
        <v>0</v>
      </c>
      <c r="BE335" s="19">
        <f t="shared" si="253"/>
        <v>10</v>
      </c>
      <c r="BF335" s="19">
        <f t="shared" si="254"/>
        <v>4.0824829046386304</v>
      </c>
      <c r="BG335" s="31">
        <f t="shared" si="255"/>
        <v>-2.4494897427831779</v>
      </c>
      <c r="BH335" s="32">
        <f t="shared" si="246"/>
        <v>7.1529392177148241E-3</v>
      </c>
      <c r="BI335" s="62">
        <f t="shared" si="256"/>
        <v>2.8169014084507044E-4</v>
      </c>
      <c r="BJ335" s="62" t="str">
        <f t="shared" si="257"/>
        <v/>
      </c>
      <c r="BK335" s="73" t="str">
        <f t="shared" si="258"/>
        <v>sign</v>
      </c>
      <c r="BM335" s="11">
        <f t="shared" si="247"/>
        <v>0.95273577217557104</v>
      </c>
    </row>
    <row r="336" spans="1:65">
      <c r="A336" s="30" t="s">
        <v>1170</v>
      </c>
      <c r="B336" s="30" t="s">
        <v>1171</v>
      </c>
      <c r="C336" s="30" t="s">
        <v>1172</v>
      </c>
      <c r="D336" s="30"/>
      <c r="E336" s="30" t="s">
        <v>1147</v>
      </c>
      <c r="F336" s="11" t="str">
        <f t="shared" si="248"/>
        <v>IG Superfam</v>
      </c>
      <c r="H336" s="11">
        <f>VLOOKUP($B336,data!$B$3:$Q$15316,'diff expr 0 vs 3 mites'!H$8,FALSE)</f>
        <v>5.0020155610000003</v>
      </c>
      <c r="I336" s="11">
        <f>VLOOKUP($B336,data!$B$3:$Q$15316,'diff expr 0 vs 3 mites'!I$8,FALSE)</f>
        <v>3.6592138649999999</v>
      </c>
      <c r="J336" s="11">
        <f>VLOOKUP($B336,data!$B$3:$Q$15316,'diff expr 0 vs 3 mites'!J$8,FALSE)</f>
        <v>2.420540167</v>
      </c>
      <c r="K336" s="11">
        <f>VLOOKUP($B336,data!$B$3:$Q$15316,'diff expr 0 vs 3 mites'!K$8,FALSE)</f>
        <v>4.2626146780000003</v>
      </c>
      <c r="L336" s="11">
        <f>VLOOKUP($B336,data!$B$3:$Q$15316,'diff expr 0 vs 3 mites'!L$8,FALSE)</f>
        <v>950.36984949999999</v>
      </c>
      <c r="M336" s="11">
        <f>VLOOKUP($B336,data!$B$3:$Q$15316,'diff expr 0 vs 3 mites'!M$8,FALSE)</f>
        <v>6.6195013850000004</v>
      </c>
      <c r="N336" s="11">
        <f>VLOOKUP($B336,data!$B$3:$Q$15316,'diff expr 0 vs 3 mites'!N$8,FALSE)</f>
        <v>397.37206700000002</v>
      </c>
      <c r="O336" s="11">
        <f>VLOOKUP($B336,data!$B$3:$Q$15316,'diff expr 0 vs 3 mites'!O$8,FALSE)</f>
        <v>3.9843476720000002</v>
      </c>
      <c r="P336" s="11">
        <f>VLOOKUP($B336,data!$B$3:$Q$15316,'diff expr 0 vs 3 mites'!P$8,FALSE)</f>
        <v>9.1681791189999995</v>
      </c>
      <c r="R336" s="27" t="s">
        <v>27749</v>
      </c>
      <c r="T336" s="2">
        <f t="shared" si="216"/>
        <v>5</v>
      </c>
      <c r="U336" s="2">
        <f t="shared" si="217"/>
        <v>2</v>
      </c>
      <c r="V336" s="2">
        <f t="shared" si="218"/>
        <v>1</v>
      </c>
      <c r="W336" s="2">
        <f t="shared" si="219"/>
        <v>4</v>
      </c>
      <c r="X336" s="2">
        <f t="shared" si="220"/>
        <v>9</v>
      </c>
      <c r="Y336" s="2">
        <f t="shared" si="221"/>
        <v>6</v>
      </c>
      <c r="Z336" s="2">
        <f t="shared" si="222"/>
        <v>8</v>
      </c>
      <c r="AA336" s="2">
        <f t="shared" si="223"/>
        <v>3</v>
      </c>
      <c r="AB336" s="2">
        <f t="shared" si="224"/>
        <v>7</v>
      </c>
      <c r="AC336" s="2"/>
      <c r="AD336" s="2">
        <f t="shared" si="225"/>
        <v>0</v>
      </c>
      <c r="AE336" s="2">
        <f t="shared" si="226"/>
        <v>0</v>
      </c>
      <c r="AF336" s="2">
        <f t="shared" si="227"/>
        <v>0</v>
      </c>
      <c r="AG336" s="2">
        <f t="shared" si="228"/>
        <v>0</v>
      </c>
      <c r="AH336" s="2">
        <f t="shared" si="229"/>
        <v>0</v>
      </c>
      <c r="AI336" s="2">
        <f t="shared" si="230"/>
        <v>0</v>
      </c>
      <c r="AJ336" s="2">
        <f t="shared" si="231"/>
        <v>0</v>
      </c>
      <c r="AK336" s="2">
        <f t="shared" si="232"/>
        <v>0</v>
      </c>
      <c r="AL336" s="2">
        <f t="shared" si="233"/>
        <v>0</v>
      </c>
      <c r="AM336" s="2"/>
      <c r="AN336" s="2">
        <f t="shared" si="234"/>
        <v>5</v>
      </c>
      <c r="AO336" s="2">
        <f t="shared" si="235"/>
        <v>2</v>
      </c>
      <c r="AP336" s="2">
        <f t="shared" si="236"/>
        <v>1</v>
      </c>
      <c r="AQ336" s="2">
        <f t="shared" si="237"/>
        <v>4</v>
      </c>
      <c r="AR336" s="2">
        <f t="shared" si="238"/>
        <v>9</v>
      </c>
      <c r="AS336" s="2">
        <f t="shared" si="239"/>
        <v>6</v>
      </c>
      <c r="AT336" s="2">
        <f t="shared" si="240"/>
        <v>8</v>
      </c>
      <c r="AU336" s="2">
        <f t="shared" si="241"/>
        <v>3</v>
      </c>
      <c r="AV336" s="2">
        <f t="shared" si="242"/>
        <v>7</v>
      </c>
      <c r="AW336" s="2"/>
      <c r="AX336" s="5">
        <f t="shared" si="243"/>
        <v>4</v>
      </c>
      <c r="AY336" s="2">
        <f t="shared" si="244"/>
        <v>5</v>
      </c>
      <c r="AZ336" s="2">
        <f t="shared" si="245"/>
        <v>12</v>
      </c>
      <c r="BA336" s="2">
        <f t="shared" si="249"/>
        <v>33</v>
      </c>
      <c r="BB336" s="2">
        <f t="shared" si="250"/>
        <v>18</v>
      </c>
      <c r="BC336" s="2">
        <f t="shared" si="251"/>
        <v>2</v>
      </c>
      <c r="BD336" s="2">
        <f t="shared" si="252"/>
        <v>2</v>
      </c>
      <c r="BE336" s="19">
        <f t="shared" si="253"/>
        <v>10</v>
      </c>
      <c r="BF336" s="19">
        <f t="shared" si="254"/>
        <v>4.0824829046386304</v>
      </c>
      <c r="BG336" s="31">
        <f t="shared" si="255"/>
        <v>-1.9595917942265424</v>
      </c>
      <c r="BH336" s="32">
        <f t="shared" si="246"/>
        <v>2.5021760624352556E-2</v>
      </c>
      <c r="BI336" s="62">
        <f t="shared" si="256"/>
        <v>2.2253521126760566E-2</v>
      </c>
      <c r="BJ336" s="62" t="str">
        <f t="shared" si="257"/>
        <v/>
      </c>
      <c r="BK336" s="73" t="str">
        <f t="shared" si="258"/>
        <v/>
      </c>
      <c r="BM336" s="11">
        <f t="shared" si="247"/>
        <v>1.8530722845197729</v>
      </c>
    </row>
    <row r="337" spans="1:65">
      <c r="A337" s="30" t="s">
        <v>1173</v>
      </c>
      <c r="B337" s="30" t="s">
        <v>1174</v>
      </c>
      <c r="C337" s="30" t="s">
        <v>1175</v>
      </c>
      <c r="D337" s="30"/>
      <c r="E337" s="30" t="s">
        <v>1147</v>
      </c>
      <c r="F337" s="11" t="str">
        <f t="shared" si="248"/>
        <v>IG Superfam</v>
      </c>
      <c r="H337" s="11">
        <f>VLOOKUP($B337,data!$B$3:$Q$15316,'diff expr 0 vs 3 mites'!H$8,FALSE)</f>
        <v>4.499600021</v>
      </c>
      <c r="I337" s="11">
        <f>VLOOKUP($B337,data!$B$3:$Q$15316,'diff expr 0 vs 3 mites'!I$8,FALSE)</f>
        <v>2.410424184</v>
      </c>
      <c r="J337" s="11">
        <f>VLOOKUP($B337,data!$B$3:$Q$15316,'diff expr 0 vs 3 mites'!J$8,FALSE)</f>
        <v>2.2507350609999999</v>
      </c>
      <c r="K337" s="11">
        <f>VLOOKUP($B337,data!$B$3:$Q$15316,'diff expr 0 vs 3 mites'!K$8,FALSE)</f>
        <v>2.242731617</v>
      </c>
      <c r="L337" s="11">
        <f>VLOOKUP($B337,data!$B$3:$Q$15316,'diff expr 0 vs 3 mites'!L$8,FALSE)</f>
        <v>7.5779879299999999</v>
      </c>
      <c r="M337" s="11">
        <f>VLOOKUP($B337,data!$B$3:$Q$15316,'diff expr 0 vs 3 mites'!M$8,FALSE)</f>
        <v>3.4912071509999998</v>
      </c>
      <c r="N337" s="11">
        <f>VLOOKUP($B337,data!$B$3:$Q$15316,'diff expr 0 vs 3 mites'!N$8,FALSE)</f>
        <v>14.510315970000001</v>
      </c>
      <c r="O337" s="11">
        <f>VLOOKUP($B337,data!$B$3:$Q$15316,'diff expr 0 vs 3 mites'!O$8,FALSE)</f>
        <v>3.8542114669999998</v>
      </c>
      <c r="P337" s="11">
        <f>VLOOKUP($B337,data!$B$3:$Q$15316,'diff expr 0 vs 3 mites'!P$8,FALSE)</f>
        <v>5.7423402440000002</v>
      </c>
      <c r="R337" s="27" t="s">
        <v>27749</v>
      </c>
      <c r="T337" s="2">
        <f t="shared" si="216"/>
        <v>6</v>
      </c>
      <c r="U337" s="2">
        <f t="shared" si="217"/>
        <v>3</v>
      </c>
      <c r="V337" s="2">
        <f t="shared" si="218"/>
        <v>2</v>
      </c>
      <c r="W337" s="2">
        <f t="shared" si="219"/>
        <v>1</v>
      </c>
      <c r="X337" s="2">
        <f t="shared" si="220"/>
        <v>8</v>
      </c>
      <c r="Y337" s="2">
        <f t="shared" si="221"/>
        <v>4</v>
      </c>
      <c r="Z337" s="2">
        <f t="shared" si="222"/>
        <v>9</v>
      </c>
      <c r="AA337" s="2">
        <f t="shared" si="223"/>
        <v>5</v>
      </c>
      <c r="AB337" s="2">
        <f t="shared" si="224"/>
        <v>7</v>
      </c>
      <c r="AC337" s="2"/>
      <c r="AD337" s="2">
        <f t="shared" si="225"/>
        <v>0</v>
      </c>
      <c r="AE337" s="2">
        <f t="shared" si="226"/>
        <v>0</v>
      </c>
      <c r="AF337" s="2">
        <f t="shared" si="227"/>
        <v>0</v>
      </c>
      <c r="AG337" s="2">
        <f t="shared" si="228"/>
        <v>0</v>
      </c>
      <c r="AH337" s="2">
        <f t="shared" si="229"/>
        <v>0</v>
      </c>
      <c r="AI337" s="2">
        <f t="shared" si="230"/>
        <v>0</v>
      </c>
      <c r="AJ337" s="2">
        <f t="shared" si="231"/>
        <v>0</v>
      </c>
      <c r="AK337" s="2">
        <f t="shared" si="232"/>
        <v>0</v>
      </c>
      <c r="AL337" s="2">
        <f t="shared" si="233"/>
        <v>0</v>
      </c>
      <c r="AM337" s="2"/>
      <c r="AN337" s="2">
        <f t="shared" si="234"/>
        <v>6</v>
      </c>
      <c r="AO337" s="2">
        <f t="shared" si="235"/>
        <v>3</v>
      </c>
      <c r="AP337" s="2">
        <f t="shared" si="236"/>
        <v>2</v>
      </c>
      <c r="AQ337" s="2">
        <f t="shared" si="237"/>
        <v>1</v>
      </c>
      <c r="AR337" s="2">
        <f t="shared" si="238"/>
        <v>8</v>
      </c>
      <c r="AS337" s="2">
        <f t="shared" si="239"/>
        <v>4</v>
      </c>
      <c r="AT337" s="2">
        <f t="shared" si="240"/>
        <v>9</v>
      </c>
      <c r="AU337" s="2">
        <f t="shared" si="241"/>
        <v>5</v>
      </c>
      <c r="AV337" s="2">
        <f t="shared" si="242"/>
        <v>7</v>
      </c>
      <c r="AW337" s="2"/>
      <c r="AX337" s="5">
        <f t="shared" si="243"/>
        <v>4</v>
      </c>
      <c r="AY337" s="2">
        <f t="shared" si="244"/>
        <v>5</v>
      </c>
      <c r="AZ337" s="2">
        <f t="shared" si="245"/>
        <v>12</v>
      </c>
      <c r="BA337" s="2">
        <f t="shared" si="249"/>
        <v>33</v>
      </c>
      <c r="BB337" s="2">
        <f t="shared" si="250"/>
        <v>18</v>
      </c>
      <c r="BC337" s="2">
        <f t="shared" si="251"/>
        <v>2</v>
      </c>
      <c r="BD337" s="2">
        <f t="shared" si="252"/>
        <v>2</v>
      </c>
      <c r="BE337" s="19">
        <f t="shared" si="253"/>
        <v>10</v>
      </c>
      <c r="BF337" s="19">
        <f t="shared" si="254"/>
        <v>4.0824829046386304</v>
      </c>
      <c r="BG337" s="31">
        <f t="shared" si="255"/>
        <v>-1.9595917942265424</v>
      </c>
      <c r="BH337" s="32">
        <f t="shared" si="246"/>
        <v>2.5021760624352556E-2</v>
      </c>
      <c r="BI337" s="62">
        <f t="shared" si="256"/>
        <v>2.2253521126760566E-2</v>
      </c>
      <c r="BJ337" s="62" t="str">
        <f t="shared" si="257"/>
        <v/>
      </c>
      <c r="BK337" s="73" t="str">
        <f t="shared" si="258"/>
        <v/>
      </c>
      <c r="BM337" s="11">
        <f t="shared" si="247"/>
        <v>0.39229939480050408</v>
      </c>
    </row>
    <row r="338" spans="1:65">
      <c r="A338" s="30" t="s">
        <v>1176</v>
      </c>
      <c r="B338" s="30" t="s">
        <v>1177</v>
      </c>
      <c r="C338" s="30" t="s">
        <v>1178</v>
      </c>
      <c r="D338" s="30"/>
      <c r="E338" s="30" t="s">
        <v>1147</v>
      </c>
      <c r="F338" s="11" t="str">
        <f t="shared" si="248"/>
        <v>IG Superfam</v>
      </c>
      <c r="H338" s="11">
        <f>VLOOKUP($B338,data!$B$3:$Q$15316,'diff expr 0 vs 3 mites'!H$8,FALSE)</f>
        <v>16.592127720000001</v>
      </c>
      <c r="I338" s="11">
        <f>VLOOKUP($B338,data!$B$3:$Q$15316,'diff expr 0 vs 3 mites'!I$8,FALSE)</f>
        <v>11.329376610000001</v>
      </c>
      <c r="J338" s="11">
        <f>VLOOKUP($B338,data!$B$3:$Q$15316,'diff expr 0 vs 3 mites'!J$8,FALSE)</f>
        <v>9.954765192</v>
      </c>
      <c r="K338" s="11">
        <f>VLOOKUP($B338,data!$B$3:$Q$15316,'diff expr 0 vs 3 mites'!K$8,FALSE)</f>
        <v>13.32097978</v>
      </c>
      <c r="L338" s="11">
        <f>VLOOKUP($B338,data!$B$3:$Q$15316,'diff expr 0 vs 3 mites'!L$8,FALSE)</f>
        <v>11.6984429</v>
      </c>
      <c r="M338" s="11">
        <f>VLOOKUP($B338,data!$B$3:$Q$15316,'diff expr 0 vs 3 mites'!M$8,FALSE)</f>
        <v>8.1255335100000003</v>
      </c>
      <c r="N338" s="11">
        <f>VLOOKUP($B338,data!$B$3:$Q$15316,'diff expr 0 vs 3 mites'!N$8,FALSE)</f>
        <v>17.051094620000001</v>
      </c>
      <c r="O338" s="11">
        <f>VLOOKUP($B338,data!$B$3:$Q$15316,'diff expr 0 vs 3 mites'!O$8,FALSE)</f>
        <v>6.2560785130000003</v>
      </c>
      <c r="P338" s="11">
        <f>VLOOKUP($B338,data!$B$3:$Q$15316,'diff expr 0 vs 3 mites'!P$8,FALSE)</f>
        <v>12.56841642</v>
      </c>
      <c r="R338" s="27" t="s">
        <v>27749</v>
      </c>
      <c r="T338" s="2">
        <f t="shared" si="216"/>
        <v>8</v>
      </c>
      <c r="U338" s="2">
        <f t="shared" si="217"/>
        <v>4</v>
      </c>
      <c r="V338" s="2">
        <f t="shared" si="218"/>
        <v>3</v>
      </c>
      <c r="W338" s="2">
        <f t="shared" si="219"/>
        <v>7</v>
      </c>
      <c r="X338" s="2">
        <f t="shared" si="220"/>
        <v>5</v>
      </c>
      <c r="Y338" s="2">
        <f t="shared" si="221"/>
        <v>2</v>
      </c>
      <c r="Z338" s="2">
        <f t="shared" si="222"/>
        <v>9</v>
      </c>
      <c r="AA338" s="2">
        <f t="shared" si="223"/>
        <v>1</v>
      </c>
      <c r="AB338" s="2">
        <f t="shared" si="224"/>
        <v>6</v>
      </c>
      <c r="AC338" s="2"/>
      <c r="AD338" s="2">
        <f t="shared" si="225"/>
        <v>0</v>
      </c>
      <c r="AE338" s="2">
        <f t="shared" si="226"/>
        <v>0</v>
      </c>
      <c r="AF338" s="2">
        <f t="shared" si="227"/>
        <v>0</v>
      </c>
      <c r="AG338" s="2">
        <f t="shared" si="228"/>
        <v>0</v>
      </c>
      <c r="AH338" s="2">
        <f t="shared" si="229"/>
        <v>0</v>
      </c>
      <c r="AI338" s="2">
        <f t="shared" si="230"/>
        <v>0</v>
      </c>
      <c r="AJ338" s="2">
        <f t="shared" si="231"/>
        <v>0</v>
      </c>
      <c r="AK338" s="2">
        <f t="shared" si="232"/>
        <v>0</v>
      </c>
      <c r="AL338" s="2">
        <f t="shared" si="233"/>
        <v>0</v>
      </c>
      <c r="AM338" s="2"/>
      <c r="AN338" s="2">
        <f t="shared" si="234"/>
        <v>8</v>
      </c>
      <c r="AO338" s="2">
        <f t="shared" si="235"/>
        <v>4</v>
      </c>
      <c r="AP338" s="2">
        <f t="shared" si="236"/>
        <v>3</v>
      </c>
      <c r="AQ338" s="2">
        <f t="shared" si="237"/>
        <v>7</v>
      </c>
      <c r="AR338" s="2">
        <f t="shared" si="238"/>
        <v>5</v>
      </c>
      <c r="AS338" s="2">
        <f t="shared" si="239"/>
        <v>2</v>
      </c>
      <c r="AT338" s="2">
        <f t="shared" si="240"/>
        <v>9</v>
      </c>
      <c r="AU338" s="2">
        <f t="shared" si="241"/>
        <v>1</v>
      </c>
      <c r="AV338" s="2">
        <f t="shared" si="242"/>
        <v>6</v>
      </c>
      <c r="AW338" s="2"/>
      <c r="AX338" s="5">
        <f t="shared" si="243"/>
        <v>4</v>
      </c>
      <c r="AY338" s="2">
        <f t="shared" si="244"/>
        <v>5</v>
      </c>
      <c r="AZ338" s="2">
        <f t="shared" si="245"/>
        <v>22</v>
      </c>
      <c r="BA338" s="2">
        <f t="shared" si="249"/>
        <v>23</v>
      </c>
      <c r="BB338" s="2">
        <f t="shared" si="250"/>
        <v>8</v>
      </c>
      <c r="BC338" s="2">
        <f t="shared" si="251"/>
        <v>12</v>
      </c>
      <c r="BD338" s="2">
        <f t="shared" si="252"/>
        <v>8</v>
      </c>
      <c r="BE338" s="19">
        <f t="shared" si="253"/>
        <v>10</v>
      </c>
      <c r="BF338" s="19">
        <f t="shared" si="254"/>
        <v>4.0824829046386304</v>
      </c>
      <c r="BG338" s="31">
        <f t="shared" si="255"/>
        <v>-0.4898979485566356</v>
      </c>
      <c r="BH338" s="32">
        <f t="shared" si="246"/>
        <v>0.31210305738320299</v>
      </c>
      <c r="BI338" s="62">
        <f t="shared" si="256"/>
        <v>7.6619718309859156E-2</v>
      </c>
      <c r="BJ338" s="62" t="str">
        <f t="shared" si="257"/>
        <v/>
      </c>
      <c r="BK338" s="73" t="str">
        <f t="shared" si="258"/>
        <v/>
      </c>
      <c r="BM338" s="11">
        <f t="shared" si="247"/>
        <v>-6.0304830110949469E-2</v>
      </c>
    </row>
    <row r="339" spans="1:65">
      <c r="A339" s="30" t="s">
        <v>1179</v>
      </c>
      <c r="B339" s="30" t="s">
        <v>1180</v>
      </c>
      <c r="C339" s="30" t="s">
        <v>1181</v>
      </c>
      <c r="D339" s="30"/>
      <c r="E339" s="30" t="s">
        <v>1147</v>
      </c>
      <c r="F339" s="11" t="str">
        <f t="shared" si="248"/>
        <v>IG Superfam</v>
      </c>
      <c r="H339" s="11">
        <f>VLOOKUP($B339,data!$B$3:$Q$15316,'diff expr 0 vs 3 mites'!H$8,FALSE)</f>
        <v>52.738474910000001</v>
      </c>
      <c r="I339" s="11">
        <f>VLOOKUP($B339,data!$B$3:$Q$15316,'diff expr 0 vs 3 mites'!I$8,FALSE)</f>
        <v>34.315769940000003</v>
      </c>
      <c r="J339" s="11">
        <f>VLOOKUP($B339,data!$B$3:$Q$15316,'diff expr 0 vs 3 mites'!J$8,FALSE)</f>
        <v>50.970071689999997</v>
      </c>
      <c r="K339" s="11">
        <f>VLOOKUP($B339,data!$B$3:$Q$15316,'diff expr 0 vs 3 mites'!K$8,FALSE)</f>
        <v>39.984174779999996</v>
      </c>
      <c r="L339" s="11">
        <f>VLOOKUP($B339,data!$B$3:$Q$15316,'diff expr 0 vs 3 mites'!L$8,FALSE)</f>
        <v>47.020840589999999</v>
      </c>
      <c r="M339" s="11">
        <f>VLOOKUP($B339,data!$B$3:$Q$15316,'diff expr 0 vs 3 mites'!M$8,FALSE)</f>
        <v>39.081322120000003</v>
      </c>
      <c r="N339" s="11">
        <f>VLOOKUP($B339,data!$B$3:$Q$15316,'diff expr 0 vs 3 mites'!N$8,FALSE)</f>
        <v>34.301683650000001</v>
      </c>
      <c r="O339" s="11">
        <f>VLOOKUP($B339,data!$B$3:$Q$15316,'diff expr 0 vs 3 mites'!O$8,FALSE)</f>
        <v>118.73054980000001</v>
      </c>
      <c r="P339" s="11">
        <f>VLOOKUP($B339,data!$B$3:$Q$15316,'diff expr 0 vs 3 mites'!P$8,FALSE)</f>
        <v>62.362827889999998</v>
      </c>
      <c r="R339" s="27" t="s">
        <v>27749</v>
      </c>
      <c r="T339" s="2">
        <f t="shared" si="216"/>
        <v>7</v>
      </c>
      <c r="U339" s="2">
        <f t="shared" si="217"/>
        <v>2</v>
      </c>
      <c r="V339" s="2">
        <f t="shared" si="218"/>
        <v>6</v>
      </c>
      <c r="W339" s="2">
        <f t="shared" si="219"/>
        <v>4</v>
      </c>
      <c r="X339" s="2">
        <f t="shared" si="220"/>
        <v>5</v>
      </c>
      <c r="Y339" s="2">
        <f t="shared" si="221"/>
        <v>3</v>
      </c>
      <c r="Z339" s="2">
        <f t="shared" si="222"/>
        <v>1</v>
      </c>
      <c r="AA339" s="2">
        <f t="shared" si="223"/>
        <v>9</v>
      </c>
      <c r="AB339" s="2">
        <f t="shared" si="224"/>
        <v>8</v>
      </c>
      <c r="AC339" s="2"/>
      <c r="AD339" s="2">
        <f t="shared" si="225"/>
        <v>0</v>
      </c>
      <c r="AE339" s="2">
        <f t="shared" si="226"/>
        <v>0</v>
      </c>
      <c r="AF339" s="2">
        <f t="shared" si="227"/>
        <v>0</v>
      </c>
      <c r="AG339" s="2">
        <f t="shared" si="228"/>
        <v>0</v>
      </c>
      <c r="AH339" s="2">
        <f t="shared" si="229"/>
        <v>0</v>
      </c>
      <c r="AI339" s="2">
        <f t="shared" si="230"/>
        <v>0</v>
      </c>
      <c r="AJ339" s="2">
        <f t="shared" si="231"/>
        <v>0</v>
      </c>
      <c r="AK339" s="2">
        <f t="shared" si="232"/>
        <v>0</v>
      </c>
      <c r="AL339" s="2">
        <f t="shared" si="233"/>
        <v>0</v>
      </c>
      <c r="AM339" s="2"/>
      <c r="AN339" s="2">
        <f t="shared" si="234"/>
        <v>7</v>
      </c>
      <c r="AO339" s="2">
        <f t="shared" si="235"/>
        <v>2</v>
      </c>
      <c r="AP339" s="2">
        <f t="shared" si="236"/>
        <v>6</v>
      </c>
      <c r="AQ339" s="2">
        <f t="shared" si="237"/>
        <v>4</v>
      </c>
      <c r="AR339" s="2">
        <f t="shared" si="238"/>
        <v>5</v>
      </c>
      <c r="AS339" s="2">
        <f t="shared" si="239"/>
        <v>3</v>
      </c>
      <c r="AT339" s="2">
        <f t="shared" si="240"/>
        <v>1</v>
      </c>
      <c r="AU339" s="2">
        <f t="shared" si="241"/>
        <v>9</v>
      </c>
      <c r="AV339" s="2">
        <f t="shared" si="242"/>
        <v>8</v>
      </c>
      <c r="AW339" s="2"/>
      <c r="AX339" s="5">
        <f t="shared" si="243"/>
        <v>4</v>
      </c>
      <c r="AY339" s="2">
        <f t="shared" si="244"/>
        <v>5</v>
      </c>
      <c r="AZ339" s="2">
        <f t="shared" si="245"/>
        <v>19</v>
      </c>
      <c r="BA339" s="2">
        <f t="shared" si="249"/>
        <v>26</v>
      </c>
      <c r="BB339" s="2">
        <f t="shared" si="250"/>
        <v>11</v>
      </c>
      <c r="BC339" s="2">
        <f t="shared" si="251"/>
        <v>9</v>
      </c>
      <c r="BD339" s="2">
        <f t="shared" si="252"/>
        <v>9</v>
      </c>
      <c r="BE339" s="19">
        <f t="shared" si="253"/>
        <v>10</v>
      </c>
      <c r="BF339" s="19">
        <f t="shared" si="254"/>
        <v>4.0824829046386304</v>
      </c>
      <c r="BG339" s="31">
        <f t="shared" si="255"/>
        <v>-0.2449489742783178</v>
      </c>
      <c r="BH339" s="32">
        <f t="shared" si="246"/>
        <v>0.40324797025367004</v>
      </c>
      <c r="BI339" s="62">
        <f t="shared" si="256"/>
        <v>8.873239436619719E-2</v>
      </c>
      <c r="BJ339" s="62" t="str">
        <f t="shared" si="257"/>
        <v/>
      </c>
      <c r="BK339" s="73" t="str">
        <f t="shared" si="258"/>
        <v/>
      </c>
      <c r="BM339" s="11">
        <f t="shared" si="247"/>
        <v>0.13193258542527672</v>
      </c>
    </row>
    <row r="340" spans="1:65">
      <c r="A340" s="30" t="s">
        <v>1182</v>
      </c>
      <c r="B340" s="30" t="s">
        <v>1183</v>
      </c>
      <c r="C340" s="30" t="s">
        <v>1184</v>
      </c>
      <c r="D340" s="30"/>
      <c r="E340" s="30" t="s">
        <v>1147</v>
      </c>
      <c r="F340" s="11" t="str">
        <f t="shared" si="248"/>
        <v>IG Superfam</v>
      </c>
      <c r="H340" s="11">
        <f>VLOOKUP($B340,data!$B$3:$Q$15316,'diff expr 0 vs 3 mites'!H$8,FALSE)</f>
        <v>25.795788930000001</v>
      </c>
      <c r="I340" s="11">
        <f>VLOOKUP($B340,data!$B$3:$Q$15316,'diff expr 0 vs 3 mites'!I$8,FALSE)</f>
        <v>24.401581289999999</v>
      </c>
      <c r="J340" s="11">
        <f>VLOOKUP($B340,data!$B$3:$Q$15316,'diff expr 0 vs 3 mites'!J$8,FALSE)</f>
        <v>23.142137399999999</v>
      </c>
      <c r="K340" s="11">
        <f>VLOOKUP($B340,data!$B$3:$Q$15316,'diff expr 0 vs 3 mites'!K$8,FALSE)</f>
        <v>25.154971759999999</v>
      </c>
      <c r="L340" s="11">
        <f>VLOOKUP($B340,data!$B$3:$Q$15316,'diff expr 0 vs 3 mites'!L$8,FALSE)</f>
        <v>22.685814579999999</v>
      </c>
      <c r="M340" s="11">
        <f>VLOOKUP($B340,data!$B$3:$Q$15316,'diff expr 0 vs 3 mites'!M$8,FALSE)</f>
        <v>19.236128010000002</v>
      </c>
      <c r="N340" s="11">
        <f>VLOOKUP($B340,data!$B$3:$Q$15316,'diff expr 0 vs 3 mites'!N$8,FALSE)</f>
        <v>27.77722984</v>
      </c>
      <c r="O340" s="11">
        <f>VLOOKUP($B340,data!$B$3:$Q$15316,'diff expr 0 vs 3 mites'!O$8,FALSE)</f>
        <v>17.20317979</v>
      </c>
      <c r="P340" s="11">
        <f>VLOOKUP($B340,data!$B$3:$Q$15316,'diff expr 0 vs 3 mites'!P$8,FALSE)</f>
        <v>39.449941199999998</v>
      </c>
      <c r="R340" s="27" t="s">
        <v>27749</v>
      </c>
      <c r="T340" s="2">
        <f t="shared" si="216"/>
        <v>7</v>
      </c>
      <c r="U340" s="2">
        <f t="shared" si="217"/>
        <v>5</v>
      </c>
      <c r="V340" s="2">
        <f t="shared" si="218"/>
        <v>4</v>
      </c>
      <c r="W340" s="2">
        <f t="shared" si="219"/>
        <v>6</v>
      </c>
      <c r="X340" s="2">
        <f t="shared" si="220"/>
        <v>3</v>
      </c>
      <c r="Y340" s="2">
        <f t="shared" si="221"/>
        <v>2</v>
      </c>
      <c r="Z340" s="2">
        <f t="shared" si="222"/>
        <v>8</v>
      </c>
      <c r="AA340" s="2">
        <f t="shared" si="223"/>
        <v>1</v>
      </c>
      <c r="AB340" s="2">
        <f t="shared" si="224"/>
        <v>9</v>
      </c>
      <c r="AC340" s="2"/>
      <c r="AD340" s="2">
        <f t="shared" si="225"/>
        <v>0</v>
      </c>
      <c r="AE340" s="2">
        <f t="shared" si="226"/>
        <v>0</v>
      </c>
      <c r="AF340" s="2">
        <f t="shared" si="227"/>
        <v>0</v>
      </c>
      <c r="AG340" s="2">
        <f t="shared" si="228"/>
        <v>0</v>
      </c>
      <c r="AH340" s="2">
        <f t="shared" si="229"/>
        <v>0</v>
      </c>
      <c r="AI340" s="2">
        <f t="shared" si="230"/>
        <v>0</v>
      </c>
      <c r="AJ340" s="2">
        <f t="shared" si="231"/>
        <v>0</v>
      </c>
      <c r="AK340" s="2">
        <f t="shared" si="232"/>
        <v>0</v>
      </c>
      <c r="AL340" s="2">
        <f t="shared" si="233"/>
        <v>0</v>
      </c>
      <c r="AM340" s="2"/>
      <c r="AN340" s="2">
        <f t="shared" si="234"/>
        <v>7</v>
      </c>
      <c r="AO340" s="2">
        <f t="shared" si="235"/>
        <v>5</v>
      </c>
      <c r="AP340" s="2">
        <f t="shared" si="236"/>
        <v>4</v>
      </c>
      <c r="AQ340" s="2">
        <f t="shared" si="237"/>
        <v>6</v>
      </c>
      <c r="AR340" s="2">
        <f t="shared" si="238"/>
        <v>3</v>
      </c>
      <c r="AS340" s="2">
        <f t="shared" si="239"/>
        <v>2</v>
      </c>
      <c r="AT340" s="2">
        <f t="shared" si="240"/>
        <v>8</v>
      </c>
      <c r="AU340" s="2">
        <f t="shared" si="241"/>
        <v>1</v>
      </c>
      <c r="AV340" s="2">
        <f t="shared" si="242"/>
        <v>9</v>
      </c>
      <c r="AW340" s="2"/>
      <c r="AX340" s="5">
        <f t="shared" si="243"/>
        <v>4</v>
      </c>
      <c r="AY340" s="2">
        <f t="shared" si="244"/>
        <v>5</v>
      </c>
      <c r="AZ340" s="2">
        <f t="shared" si="245"/>
        <v>22</v>
      </c>
      <c r="BA340" s="2">
        <f t="shared" si="249"/>
        <v>23</v>
      </c>
      <c r="BB340" s="2">
        <f t="shared" si="250"/>
        <v>8</v>
      </c>
      <c r="BC340" s="2">
        <f t="shared" si="251"/>
        <v>12</v>
      </c>
      <c r="BD340" s="2">
        <f t="shared" si="252"/>
        <v>8</v>
      </c>
      <c r="BE340" s="19">
        <f t="shared" si="253"/>
        <v>10</v>
      </c>
      <c r="BF340" s="19">
        <f t="shared" si="254"/>
        <v>4.0824829046386304</v>
      </c>
      <c r="BG340" s="31">
        <f t="shared" si="255"/>
        <v>-0.4898979485566356</v>
      </c>
      <c r="BH340" s="32">
        <f t="shared" si="246"/>
        <v>0.31210305738320299</v>
      </c>
      <c r="BI340" s="62">
        <f t="shared" si="256"/>
        <v>7.6619718309859156E-2</v>
      </c>
      <c r="BJ340" s="62" t="str">
        <f t="shared" si="257"/>
        <v/>
      </c>
      <c r="BK340" s="73" t="str">
        <f t="shared" si="258"/>
        <v/>
      </c>
      <c r="BM340" s="11">
        <f t="shared" si="247"/>
        <v>1.1261227242387293E-2</v>
      </c>
    </row>
    <row r="341" spans="1:65">
      <c r="A341" s="30" t="s">
        <v>1185</v>
      </c>
      <c r="B341" s="30" t="s">
        <v>1186</v>
      </c>
      <c r="C341" s="30" t="s">
        <v>1187</v>
      </c>
      <c r="D341" s="30"/>
      <c r="E341" s="30" t="s">
        <v>1147</v>
      </c>
      <c r="F341" s="11" t="str">
        <f t="shared" si="248"/>
        <v>IG Superfam</v>
      </c>
      <c r="H341" s="11">
        <f>VLOOKUP($B341,data!$B$3:$Q$15316,'diff expr 0 vs 3 mites'!H$8,FALSE)</f>
        <v>4.7507149489999998</v>
      </c>
      <c r="I341" s="11">
        <f>VLOOKUP($B341,data!$B$3:$Q$15316,'diff expr 0 vs 3 mites'!I$8,FALSE)</f>
        <v>4.3121534879999999</v>
      </c>
      <c r="J341" s="11">
        <f>VLOOKUP($B341,data!$B$3:$Q$15316,'diff expr 0 vs 3 mites'!J$8,FALSE)</f>
        <v>4.2181433469999998</v>
      </c>
      <c r="K341" s="11">
        <f>VLOOKUP($B341,data!$B$3:$Q$15316,'diff expr 0 vs 3 mites'!K$8,FALSE)</f>
        <v>4.0900852069999996</v>
      </c>
      <c r="L341" s="11">
        <f>VLOOKUP($B341,data!$B$3:$Q$15316,'diff expr 0 vs 3 mites'!L$8,FALSE)</f>
        <v>24.55009883</v>
      </c>
      <c r="M341" s="11">
        <f>VLOOKUP($B341,data!$B$3:$Q$15316,'diff expr 0 vs 3 mites'!M$8,FALSE)</f>
        <v>5.5252106630000002</v>
      </c>
      <c r="N341" s="11">
        <f>VLOOKUP($B341,data!$B$3:$Q$15316,'diff expr 0 vs 3 mites'!N$8,FALSE)</f>
        <v>30.510642239999999</v>
      </c>
      <c r="O341" s="11">
        <f>VLOOKUP($B341,data!$B$3:$Q$15316,'diff expr 0 vs 3 mites'!O$8,FALSE)</f>
        <v>4.2782483600000001</v>
      </c>
      <c r="P341" s="11">
        <f>VLOOKUP($B341,data!$B$3:$Q$15316,'diff expr 0 vs 3 mites'!P$8,FALSE)</f>
        <v>12.16527628</v>
      </c>
      <c r="R341" s="27" t="s">
        <v>27749</v>
      </c>
      <c r="T341" s="2">
        <f t="shared" si="216"/>
        <v>5</v>
      </c>
      <c r="U341" s="2">
        <f t="shared" si="217"/>
        <v>4</v>
      </c>
      <c r="V341" s="2">
        <f t="shared" si="218"/>
        <v>2</v>
      </c>
      <c r="W341" s="2">
        <f t="shared" si="219"/>
        <v>1</v>
      </c>
      <c r="X341" s="2">
        <f t="shared" si="220"/>
        <v>8</v>
      </c>
      <c r="Y341" s="2">
        <f t="shared" si="221"/>
        <v>6</v>
      </c>
      <c r="Z341" s="2">
        <f t="shared" si="222"/>
        <v>9</v>
      </c>
      <c r="AA341" s="2">
        <f t="shared" si="223"/>
        <v>3</v>
      </c>
      <c r="AB341" s="2">
        <f t="shared" si="224"/>
        <v>7</v>
      </c>
      <c r="AC341" s="2"/>
      <c r="AD341" s="2">
        <f t="shared" si="225"/>
        <v>0</v>
      </c>
      <c r="AE341" s="2">
        <f t="shared" si="226"/>
        <v>0</v>
      </c>
      <c r="AF341" s="2">
        <f t="shared" si="227"/>
        <v>0</v>
      </c>
      <c r="AG341" s="2">
        <f t="shared" si="228"/>
        <v>0</v>
      </c>
      <c r="AH341" s="2">
        <f t="shared" si="229"/>
        <v>0</v>
      </c>
      <c r="AI341" s="2">
        <f t="shared" si="230"/>
        <v>0</v>
      </c>
      <c r="AJ341" s="2">
        <f t="shared" si="231"/>
        <v>0</v>
      </c>
      <c r="AK341" s="2">
        <f t="shared" si="232"/>
        <v>0</v>
      </c>
      <c r="AL341" s="2">
        <f t="shared" si="233"/>
        <v>0</v>
      </c>
      <c r="AM341" s="2"/>
      <c r="AN341" s="2">
        <f t="shared" si="234"/>
        <v>5</v>
      </c>
      <c r="AO341" s="2">
        <f t="shared" si="235"/>
        <v>4</v>
      </c>
      <c r="AP341" s="2">
        <f t="shared" si="236"/>
        <v>2</v>
      </c>
      <c r="AQ341" s="2">
        <f t="shared" si="237"/>
        <v>1</v>
      </c>
      <c r="AR341" s="2">
        <f t="shared" si="238"/>
        <v>8</v>
      </c>
      <c r="AS341" s="2">
        <f t="shared" si="239"/>
        <v>6</v>
      </c>
      <c r="AT341" s="2">
        <f t="shared" si="240"/>
        <v>9</v>
      </c>
      <c r="AU341" s="2">
        <f t="shared" si="241"/>
        <v>3</v>
      </c>
      <c r="AV341" s="2">
        <f t="shared" si="242"/>
        <v>7</v>
      </c>
      <c r="AW341" s="2"/>
      <c r="AX341" s="5">
        <f t="shared" si="243"/>
        <v>4</v>
      </c>
      <c r="AY341" s="2">
        <f t="shared" si="244"/>
        <v>5</v>
      </c>
      <c r="AZ341" s="2">
        <f t="shared" si="245"/>
        <v>12</v>
      </c>
      <c r="BA341" s="2">
        <f t="shared" si="249"/>
        <v>33</v>
      </c>
      <c r="BB341" s="2">
        <f t="shared" si="250"/>
        <v>18</v>
      </c>
      <c r="BC341" s="2">
        <f t="shared" si="251"/>
        <v>2</v>
      </c>
      <c r="BD341" s="2">
        <f t="shared" si="252"/>
        <v>2</v>
      </c>
      <c r="BE341" s="19">
        <f t="shared" si="253"/>
        <v>10</v>
      </c>
      <c r="BF341" s="19">
        <f t="shared" si="254"/>
        <v>4.0824829046386304</v>
      </c>
      <c r="BG341" s="31">
        <f t="shared" si="255"/>
        <v>-1.9595917942265424</v>
      </c>
      <c r="BH341" s="32">
        <f t="shared" si="246"/>
        <v>2.5021760624352556E-2</v>
      </c>
      <c r="BI341" s="62">
        <f t="shared" si="256"/>
        <v>2.2253521126760566E-2</v>
      </c>
      <c r="BJ341" s="62" t="str">
        <f t="shared" si="257"/>
        <v/>
      </c>
      <c r="BK341" s="73" t="str">
        <f t="shared" si="258"/>
        <v/>
      </c>
      <c r="BM341" s="11">
        <f t="shared" si="247"/>
        <v>0.5499196874732849</v>
      </c>
    </row>
    <row r="342" spans="1:65">
      <c r="A342" s="30" t="s">
        <v>1188</v>
      </c>
      <c r="B342" s="30" t="s">
        <v>1189</v>
      </c>
      <c r="C342" s="30" t="s">
        <v>1190</v>
      </c>
      <c r="D342" s="30"/>
      <c r="E342" s="30" t="s">
        <v>1147</v>
      </c>
      <c r="F342" s="11" t="str">
        <f t="shared" si="248"/>
        <v>IG Superfam</v>
      </c>
      <c r="H342" s="11">
        <f>VLOOKUP($B342,data!$B$3:$Q$15316,'diff expr 0 vs 3 mites'!H$8,FALSE)</f>
        <v>41.443346130000002</v>
      </c>
      <c r="I342" s="11">
        <f>VLOOKUP($B342,data!$B$3:$Q$15316,'diff expr 0 vs 3 mites'!I$8,FALSE)</f>
        <v>106.6168833</v>
      </c>
      <c r="J342" s="11">
        <f>VLOOKUP($B342,data!$B$3:$Q$15316,'diff expr 0 vs 3 mites'!J$8,FALSE)</f>
        <v>33.107150679999997</v>
      </c>
      <c r="K342" s="11">
        <f>VLOOKUP($B342,data!$B$3:$Q$15316,'diff expr 0 vs 3 mites'!K$8,FALSE)</f>
        <v>130.47565220000001</v>
      </c>
      <c r="L342" s="11">
        <f>VLOOKUP($B342,data!$B$3:$Q$15316,'diff expr 0 vs 3 mites'!L$8,FALSE)</f>
        <v>196.28905370000001</v>
      </c>
      <c r="M342" s="11">
        <f>VLOOKUP($B342,data!$B$3:$Q$15316,'diff expr 0 vs 3 mites'!M$8,FALSE)</f>
        <v>4577.6836320000002</v>
      </c>
      <c r="N342" s="11">
        <f>VLOOKUP($B342,data!$B$3:$Q$15316,'diff expr 0 vs 3 mites'!N$8,FALSE)</f>
        <v>317.38699919999999</v>
      </c>
      <c r="O342" s="11">
        <f>VLOOKUP($B342,data!$B$3:$Q$15316,'diff expr 0 vs 3 mites'!O$8,FALSE)</f>
        <v>1740.8628450000001</v>
      </c>
      <c r="P342" s="11">
        <f>VLOOKUP($B342,data!$B$3:$Q$15316,'diff expr 0 vs 3 mites'!P$8,FALSE)</f>
        <v>347.28917710000002</v>
      </c>
      <c r="R342" s="27" t="s">
        <v>27749</v>
      </c>
      <c r="T342" s="2">
        <f t="shared" si="216"/>
        <v>2</v>
      </c>
      <c r="U342" s="2">
        <f t="shared" si="217"/>
        <v>3</v>
      </c>
      <c r="V342" s="2">
        <f t="shared" si="218"/>
        <v>1</v>
      </c>
      <c r="W342" s="2">
        <f t="shared" si="219"/>
        <v>4</v>
      </c>
      <c r="X342" s="2">
        <f t="shared" si="220"/>
        <v>5</v>
      </c>
      <c r="Y342" s="2">
        <f t="shared" si="221"/>
        <v>9</v>
      </c>
      <c r="Z342" s="2">
        <f t="shared" si="222"/>
        <v>6</v>
      </c>
      <c r="AA342" s="2">
        <f t="shared" si="223"/>
        <v>8</v>
      </c>
      <c r="AB342" s="2">
        <f t="shared" si="224"/>
        <v>7</v>
      </c>
      <c r="AC342" s="2"/>
      <c r="AD342" s="2">
        <f t="shared" si="225"/>
        <v>0</v>
      </c>
      <c r="AE342" s="2">
        <f t="shared" si="226"/>
        <v>0</v>
      </c>
      <c r="AF342" s="2">
        <f t="shared" si="227"/>
        <v>0</v>
      </c>
      <c r="AG342" s="2">
        <f t="shared" si="228"/>
        <v>0</v>
      </c>
      <c r="AH342" s="2">
        <f t="shared" si="229"/>
        <v>0</v>
      </c>
      <c r="AI342" s="2">
        <f t="shared" si="230"/>
        <v>0</v>
      </c>
      <c r="AJ342" s="2">
        <f t="shared" si="231"/>
        <v>0</v>
      </c>
      <c r="AK342" s="2">
        <f t="shared" si="232"/>
        <v>0</v>
      </c>
      <c r="AL342" s="2">
        <f t="shared" si="233"/>
        <v>0</v>
      </c>
      <c r="AM342" s="2"/>
      <c r="AN342" s="2">
        <f t="shared" si="234"/>
        <v>2</v>
      </c>
      <c r="AO342" s="2">
        <f t="shared" si="235"/>
        <v>3</v>
      </c>
      <c r="AP342" s="2">
        <f t="shared" si="236"/>
        <v>1</v>
      </c>
      <c r="AQ342" s="2">
        <f t="shared" si="237"/>
        <v>4</v>
      </c>
      <c r="AR342" s="2">
        <f t="shared" si="238"/>
        <v>5</v>
      </c>
      <c r="AS342" s="2">
        <f t="shared" si="239"/>
        <v>9</v>
      </c>
      <c r="AT342" s="2">
        <f t="shared" si="240"/>
        <v>6</v>
      </c>
      <c r="AU342" s="2">
        <f t="shared" si="241"/>
        <v>8</v>
      </c>
      <c r="AV342" s="2">
        <f t="shared" si="242"/>
        <v>7</v>
      </c>
      <c r="AW342" s="2"/>
      <c r="AX342" s="5">
        <f t="shared" si="243"/>
        <v>4</v>
      </c>
      <c r="AY342" s="2">
        <f t="shared" si="244"/>
        <v>5</v>
      </c>
      <c r="AZ342" s="2">
        <f t="shared" si="245"/>
        <v>10</v>
      </c>
      <c r="BA342" s="2">
        <f t="shared" si="249"/>
        <v>35</v>
      </c>
      <c r="BB342" s="2">
        <f t="shared" si="250"/>
        <v>20</v>
      </c>
      <c r="BC342" s="2">
        <f t="shared" si="251"/>
        <v>0</v>
      </c>
      <c r="BD342" s="2">
        <f t="shared" si="252"/>
        <v>0</v>
      </c>
      <c r="BE342" s="19">
        <f t="shared" si="253"/>
        <v>10</v>
      </c>
      <c r="BF342" s="19">
        <f t="shared" si="254"/>
        <v>4.0824829046386304</v>
      </c>
      <c r="BG342" s="31">
        <f t="shared" si="255"/>
        <v>-2.4494897427831779</v>
      </c>
      <c r="BH342" s="32">
        <f t="shared" si="246"/>
        <v>7.1529392177148241E-3</v>
      </c>
      <c r="BI342" s="62">
        <f t="shared" si="256"/>
        <v>2.8169014084507044E-4</v>
      </c>
      <c r="BJ342" s="62" t="str">
        <f t="shared" si="257"/>
        <v/>
      </c>
      <c r="BK342" s="73" t="str">
        <f t="shared" si="258"/>
        <v>sign</v>
      </c>
      <c r="BM342" s="11">
        <f t="shared" si="247"/>
        <v>1.2655274735840685</v>
      </c>
    </row>
    <row r="343" spans="1:65">
      <c r="A343" s="30" t="s">
        <v>1191</v>
      </c>
      <c r="B343" s="30" t="s">
        <v>1192</v>
      </c>
      <c r="C343" s="30" t="s">
        <v>136</v>
      </c>
      <c r="D343" s="30"/>
      <c r="E343" s="30" t="s">
        <v>1193</v>
      </c>
      <c r="F343" s="11" t="str">
        <f t="shared" si="248"/>
        <v>IG superfam</v>
      </c>
      <c r="H343" s="11">
        <f>VLOOKUP($B343,data!$B$3:$Q$15316,'diff expr 0 vs 3 mites'!H$8,FALSE)</f>
        <v>42.038022120000001</v>
      </c>
      <c r="I343" s="11">
        <f>VLOOKUP($B343,data!$B$3:$Q$15316,'diff expr 0 vs 3 mites'!I$8,FALSE)</f>
        <v>44.586687359999999</v>
      </c>
      <c r="J343" s="11">
        <f>VLOOKUP($B343,data!$B$3:$Q$15316,'diff expr 0 vs 3 mites'!J$8,FALSE)</f>
        <v>70.443308139999999</v>
      </c>
      <c r="K343" s="11">
        <f>VLOOKUP($B343,data!$B$3:$Q$15316,'diff expr 0 vs 3 mites'!K$8,FALSE)</f>
        <v>47.0833054</v>
      </c>
      <c r="L343" s="11">
        <f>VLOOKUP($B343,data!$B$3:$Q$15316,'diff expr 0 vs 3 mites'!L$8,FALSE)</f>
        <v>11.142292060000001</v>
      </c>
      <c r="M343" s="11">
        <f>VLOOKUP($B343,data!$B$3:$Q$15316,'diff expr 0 vs 3 mites'!M$8,FALSE)</f>
        <v>20.113467069999999</v>
      </c>
      <c r="N343" s="11">
        <f>VLOOKUP($B343,data!$B$3:$Q$15316,'diff expr 0 vs 3 mites'!N$8,FALSE)</f>
        <v>7.3635792679999996</v>
      </c>
      <c r="O343" s="11">
        <f>VLOOKUP($B343,data!$B$3:$Q$15316,'diff expr 0 vs 3 mites'!O$8,FALSE)</f>
        <v>32.07217962</v>
      </c>
      <c r="P343" s="11">
        <f>VLOOKUP($B343,data!$B$3:$Q$15316,'diff expr 0 vs 3 mites'!P$8,FALSE)</f>
        <v>55.610302160000003</v>
      </c>
      <c r="R343" s="27" t="s">
        <v>27749</v>
      </c>
      <c r="T343" s="2">
        <f t="shared" si="216"/>
        <v>5</v>
      </c>
      <c r="U343" s="2">
        <f t="shared" si="217"/>
        <v>6</v>
      </c>
      <c r="V343" s="2">
        <f t="shared" si="218"/>
        <v>9</v>
      </c>
      <c r="W343" s="2">
        <f t="shared" si="219"/>
        <v>7</v>
      </c>
      <c r="X343" s="2">
        <f t="shared" si="220"/>
        <v>2</v>
      </c>
      <c r="Y343" s="2">
        <f t="shared" si="221"/>
        <v>3</v>
      </c>
      <c r="Z343" s="2">
        <f t="shared" si="222"/>
        <v>1</v>
      </c>
      <c r="AA343" s="2">
        <f t="shared" si="223"/>
        <v>4</v>
      </c>
      <c r="AB343" s="2">
        <f t="shared" si="224"/>
        <v>8</v>
      </c>
      <c r="AC343" s="2"/>
      <c r="AD343" s="2">
        <f t="shared" si="225"/>
        <v>0</v>
      </c>
      <c r="AE343" s="2">
        <f t="shared" si="226"/>
        <v>0</v>
      </c>
      <c r="AF343" s="2">
        <f t="shared" si="227"/>
        <v>0</v>
      </c>
      <c r="AG343" s="2">
        <f t="shared" si="228"/>
        <v>0</v>
      </c>
      <c r="AH343" s="2">
        <f t="shared" si="229"/>
        <v>0</v>
      </c>
      <c r="AI343" s="2">
        <f t="shared" si="230"/>
        <v>0</v>
      </c>
      <c r="AJ343" s="2">
        <f t="shared" si="231"/>
        <v>0</v>
      </c>
      <c r="AK343" s="2">
        <f t="shared" si="232"/>
        <v>0</v>
      </c>
      <c r="AL343" s="2">
        <f t="shared" si="233"/>
        <v>0</v>
      </c>
      <c r="AM343" s="2"/>
      <c r="AN343" s="2">
        <f t="shared" si="234"/>
        <v>5</v>
      </c>
      <c r="AO343" s="2">
        <f t="shared" si="235"/>
        <v>6</v>
      </c>
      <c r="AP343" s="2">
        <f t="shared" si="236"/>
        <v>9</v>
      </c>
      <c r="AQ343" s="2">
        <f t="shared" si="237"/>
        <v>7</v>
      </c>
      <c r="AR343" s="2">
        <f t="shared" si="238"/>
        <v>2</v>
      </c>
      <c r="AS343" s="2">
        <f t="shared" si="239"/>
        <v>3</v>
      </c>
      <c r="AT343" s="2">
        <f t="shared" si="240"/>
        <v>1</v>
      </c>
      <c r="AU343" s="2">
        <f t="shared" si="241"/>
        <v>4</v>
      </c>
      <c r="AV343" s="2">
        <f t="shared" si="242"/>
        <v>8</v>
      </c>
      <c r="AW343" s="2"/>
      <c r="AX343" s="5">
        <f t="shared" si="243"/>
        <v>4</v>
      </c>
      <c r="AY343" s="2">
        <f t="shared" si="244"/>
        <v>5</v>
      </c>
      <c r="AZ343" s="2">
        <f t="shared" si="245"/>
        <v>27</v>
      </c>
      <c r="BA343" s="2">
        <f t="shared" si="249"/>
        <v>18</v>
      </c>
      <c r="BB343" s="2">
        <f t="shared" si="250"/>
        <v>3</v>
      </c>
      <c r="BC343" s="2">
        <f t="shared" si="251"/>
        <v>17</v>
      </c>
      <c r="BD343" s="2">
        <f t="shared" si="252"/>
        <v>3</v>
      </c>
      <c r="BE343" s="19">
        <f t="shared" si="253"/>
        <v>10</v>
      </c>
      <c r="BF343" s="19">
        <f t="shared" si="254"/>
        <v>4.0824829046386304</v>
      </c>
      <c r="BG343" s="31">
        <f t="shared" si="255"/>
        <v>-1.7146428199482247</v>
      </c>
      <c r="BH343" s="32">
        <f t="shared" si="246"/>
        <v>4.3205366486849993E-2</v>
      </c>
      <c r="BI343" s="62">
        <f t="shared" si="256"/>
        <v>3.0422535211267605E-2</v>
      </c>
      <c r="BJ343" s="62" t="str">
        <f t="shared" si="257"/>
        <v/>
      </c>
      <c r="BK343" s="73" t="str">
        <f t="shared" si="258"/>
        <v/>
      </c>
      <c r="BM343" s="11">
        <f t="shared" si="247"/>
        <v>-0.30545260239425204</v>
      </c>
    </row>
    <row r="344" spans="1:65">
      <c r="A344" s="30" t="s">
        <v>1194</v>
      </c>
      <c r="B344" s="30" t="s">
        <v>1195</v>
      </c>
      <c r="C344" s="30" t="s">
        <v>1196</v>
      </c>
      <c r="D344" s="30" t="s">
        <v>1197</v>
      </c>
      <c r="E344" s="30" t="s">
        <v>1198</v>
      </c>
      <c r="F344" s="11" t="str">
        <f t="shared" si="248"/>
        <v>C-lectin do</v>
      </c>
      <c r="H344" s="11">
        <f>VLOOKUP($B344,data!$B$3:$Q$15316,'diff expr 0 vs 3 mites'!H$8,FALSE)</f>
        <v>22.01374749</v>
      </c>
      <c r="I344" s="11">
        <f>VLOOKUP($B344,data!$B$3:$Q$15316,'diff expr 0 vs 3 mites'!I$8,FALSE)</f>
        <v>2.5981409270000002</v>
      </c>
      <c r="J344" s="11">
        <f>VLOOKUP($B344,data!$B$3:$Q$15316,'diff expr 0 vs 3 mites'!J$8,FALSE)</f>
        <v>45.759733070000003</v>
      </c>
      <c r="K344" s="11">
        <f>VLOOKUP($B344,data!$B$3:$Q$15316,'diff expr 0 vs 3 mites'!K$8,FALSE)</f>
        <v>5.0605428730000002</v>
      </c>
      <c r="L344" s="11">
        <f>VLOOKUP($B344,data!$B$3:$Q$15316,'diff expr 0 vs 3 mites'!L$8,FALSE)</f>
        <v>9.6989000779999994</v>
      </c>
      <c r="M344" s="11">
        <f>VLOOKUP($B344,data!$B$3:$Q$15316,'diff expr 0 vs 3 mites'!M$8,FALSE)</f>
        <v>8.6577070460000005</v>
      </c>
      <c r="N344" s="11">
        <f>VLOOKUP($B344,data!$B$3:$Q$15316,'diff expr 0 vs 3 mites'!N$8,FALSE)</f>
        <v>11.937620620000001</v>
      </c>
      <c r="O344" s="11">
        <f>VLOOKUP($B344,data!$B$3:$Q$15316,'diff expr 0 vs 3 mites'!O$8,FALSE)</f>
        <v>50.512446580000002</v>
      </c>
      <c r="P344" s="11">
        <f>VLOOKUP($B344,data!$B$3:$Q$15316,'diff expr 0 vs 3 mites'!P$8,FALSE)</f>
        <v>60.900130310000002</v>
      </c>
      <c r="R344" s="27" t="s">
        <v>27749</v>
      </c>
      <c r="T344" s="2">
        <f t="shared" si="216"/>
        <v>6</v>
      </c>
      <c r="U344" s="2">
        <f t="shared" si="217"/>
        <v>1</v>
      </c>
      <c r="V344" s="2">
        <f t="shared" si="218"/>
        <v>7</v>
      </c>
      <c r="W344" s="2">
        <f t="shared" si="219"/>
        <v>2</v>
      </c>
      <c r="X344" s="2">
        <f t="shared" si="220"/>
        <v>4</v>
      </c>
      <c r="Y344" s="2">
        <f t="shared" si="221"/>
        <v>3</v>
      </c>
      <c r="Z344" s="2">
        <f t="shared" si="222"/>
        <v>5</v>
      </c>
      <c r="AA344" s="2">
        <f t="shared" si="223"/>
        <v>8</v>
      </c>
      <c r="AB344" s="2">
        <f t="shared" si="224"/>
        <v>9</v>
      </c>
      <c r="AC344" s="2"/>
      <c r="AD344" s="2">
        <f t="shared" si="225"/>
        <v>0</v>
      </c>
      <c r="AE344" s="2">
        <f t="shared" si="226"/>
        <v>0</v>
      </c>
      <c r="AF344" s="2">
        <f t="shared" si="227"/>
        <v>0</v>
      </c>
      <c r="AG344" s="2">
        <f t="shared" si="228"/>
        <v>0</v>
      </c>
      <c r="AH344" s="2">
        <f t="shared" si="229"/>
        <v>0</v>
      </c>
      <c r="AI344" s="2">
        <f t="shared" si="230"/>
        <v>0</v>
      </c>
      <c r="AJ344" s="2">
        <f t="shared" si="231"/>
        <v>0</v>
      </c>
      <c r="AK344" s="2">
        <f t="shared" si="232"/>
        <v>0</v>
      </c>
      <c r="AL344" s="2">
        <f t="shared" si="233"/>
        <v>0</v>
      </c>
      <c r="AM344" s="2"/>
      <c r="AN344" s="2">
        <f t="shared" si="234"/>
        <v>6</v>
      </c>
      <c r="AO344" s="2">
        <f t="shared" si="235"/>
        <v>1</v>
      </c>
      <c r="AP344" s="2">
        <f t="shared" si="236"/>
        <v>7</v>
      </c>
      <c r="AQ344" s="2">
        <f t="shared" si="237"/>
        <v>2</v>
      </c>
      <c r="AR344" s="2">
        <f t="shared" si="238"/>
        <v>4</v>
      </c>
      <c r="AS344" s="2">
        <f t="shared" si="239"/>
        <v>3</v>
      </c>
      <c r="AT344" s="2">
        <f t="shared" si="240"/>
        <v>5</v>
      </c>
      <c r="AU344" s="2">
        <f t="shared" si="241"/>
        <v>8</v>
      </c>
      <c r="AV344" s="2">
        <f t="shared" si="242"/>
        <v>9</v>
      </c>
      <c r="AW344" s="2"/>
      <c r="AX344" s="5">
        <f t="shared" si="243"/>
        <v>4</v>
      </c>
      <c r="AY344" s="2">
        <f t="shared" si="244"/>
        <v>5</v>
      </c>
      <c r="AZ344" s="2">
        <f t="shared" si="245"/>
        <v>16</v>
      </c>
      <c r="BA344" s="2">
        <f t="shared" si="249"/>
        <v>29</v>
      </c>
      <c r="BB344" s="2">
        <f t="shared" si="250"/>
        <v>14</v>
      </c>
      <c r="BC344" s="2">
        <f t="shared" si="251"/>
        <v>6</v>
      </c>
      <c r="BD344" s="2">
        <f t="shared" si="252"/>
        <v>6</v>
      </c>
      <c r="BE344" s="19">
        <f t="shared" si="253"/>
        <v>10</v>
      </c>
      <c r="BF344" s="19">
        <f t="shared" si="254"/>
        <v>4.0824829046386304</v>
      </c>
      <c r="BG344" s="31">
        <f t="shared" si="255"/>
        <v>-0.9797958971132712</v>
      </c>
      <c r="BH344" s="32">
        <f t="shared" si="246"/>
        <v>0.16359343889515282</v>
      </c>
      <c r="BI344" s="62">
        <f t="shared" si="256"/>
        <v>5.9718309859154932E-2</v>
      </c>
      <c r="BJ344" s="62" t="str">
        <f t="shared" si="257"/>
        <v/>
      </c>
      <c r="BK344" s="73" t="str">
        <f t="shared" si="258"/>
        <v/>
      </c>
      <c r="BM344" s="11">
        <f t="shared" si="247"/>
        <v>0.17692412315326655</v>
      </c>
    </row>
    <row r="345" spans="1:65">
      <c r="A345" s="30" t="s">
        <v>1199</v>
      </c>
      <c r="B345" s="30" t="s">
        <v>1200</v>
      </c>
      <c r="C345" s="30" t="s">
        <v>1201</v>
      </c>
      <c r="D345" s="30" t="s">
        <v>1202</v>
      </c>
      <c r="E345" s="30" t="s">
        <v>1198</v>
      </c>
      <c r="F345" s="11" t="str">
        <f t="shared" si="248"/>
        <v>C-lectin do</v>
      </c>
      <c r="H345" s="11">
        <f>VLOOKUP($B345,data!$B$3:$Q$15316,'diff expr 0 vs 3 mites'!H$8,FALSE)</f>
        <v>1.8699984620000001</v>
      </c>
      <c r="I345" s="11">
        <f>VLOOKUP($B345,data!$B$3:$Q$15316,'diff expr 0 vs 3 mites'!I$8,FALSE)</f>
        <v>1.298248399</v>
      </c>
      <c r="J345" s="11">
        <f>VLOOKUP($B345,data!$B$3:$Q$15316,'diff expr 0 vs 3 mites'!J$8,FALSE)</f>
        <v>1.099049038</v>
      </c>
      <c r="K345" s="11">
        <f>VLOOKUP($B345,data!$B$3:$Q$15316,'diff expr 0 vs 3 mites'!K$8,FALSE)</f>
        <v>1.1565972980000001</v>
      </c>
      <c r="L345" s="11">
        <f>VLOOKUP($B345,data!$B$3:$Q$15316,'diff expr 0 vs 3 mites'!L$8,FALSE)</f>
        <v>6.3403784920000001</v>
      </c>
      <c r="M345" s="11">
        <f>VLOOKUP($B345,data!$B$3:$Q$15316,'diff expr 0 vs 3 mites'!M$8,FALSE)</f>
        <v>2.2620816669999999</v>
      </c>
      <c r="N345" s="11">
        <f>VLOOKUP($B345,data!$B$3:$Q$15316,'diff expr 0 vs 3 mites'!N$8,FALSE)</f>
        <v>8.2306525879999999</v>
      </c>
      <c r="O345" s="11">
        <f>VLOOKUP($B345,data!$B$3:$Q$15316,'diff expr 0 vs 3 mites'!O$8,FALSE)</f>
        <v>1.07372154</v>
      </c>
      <c r="P345" s="11">
        <f>VLOOKUP($B345,data!$B$3:$Q$15316,'diff expr 0 vs 3 mites'!P$8,FALSE)</f>
        <v>3.4690185339999999</v>
      </c>
      <c r="R345" s="27" t="s">
        <v>27749</v>
      </c>
      <c r="T345" s="2">
        <f t="shared" si="216"/>
        <v>5</v>
      </c>
      <c r="U345" s="2">
        <f t="shared" si="217"/>
        <v>4</v>
      </c>
      <c r="V345" s="2">
        <f t="shared" si="218"/>
        <v>2</v>
      </c>
      <c r="W345" s="2">
        <f t="shared" si="219"/>
        <v>3</v>
      </c>
      <c r="X345" s="2">
        <f t="shared" si="220"/>
        <v>8</v>
      </c>
      <c r="Y345" s="2">
        <f t="shared" si="221"/>
        <v>6</v>
      </c>
      <c r="Z345" s="2">
        <f t="shared" si="222"/>
        <v>9</v>
      </c>
      <c r="AA345" s="2">
        <f t="shared" si="223"/>
        <v>1</v>
      </c>
      <c r="AB345" s="2">
        <f t="shared" si="224"/>
        <v>7</v>
      </c>
      <c r="AC345" s="2"/>
      <c r="AD345" s="2">
        <f t="shared" si="225"/>
        <v>0</v>
      </c>
      <c r="AE345" s="2">
        <f t="shared" si="226"/>
        <v>0</v>
      </c>
      <c r="AF345" s="2">
        <f t="shared" si="227"/>
        <v>0</v>
      </c>
      <c r="AG345" s="2">
        <f t="shared" si="228"/>
        <v>0</v>
      </c>
      <c r="AH345" s="2">
        <f t="shared" si="229"/>
        <v>0</v>
      </c>
      <c r="AI345" s="2">
        <f t="shared" si="230"/>
        <v>0</v>
      </c>
      <c r="AJ345" s="2">
        <f t="shared" si="231"/>
        <v>0</v>
      </c>
      <c r="AK345" s="2">
        <f t="shared" si="232"/>
        <v>0</v>
      </c>
      <c r="AL345" s="2">
        <f t="shared" si="233"/>
        <v>0</v>
      </c>
      <c r="AM345" s="2"/>
      <c r="AN345" s="2">
        <f t="shared" si="234"/>
        <v>5</v>
      </c>
      <c r="AO345" s="2">
        <f t="shared" si="235"/>
        <v>4</v>
      </c>
      <c r="AP345" s="2">
        <f t="shared" si="236"/>
        <v>2</v>
      </c>
      <c r="AQ345" s="2">
        <f t="shared" si="237"/>
        <v>3</v>
      </c>
      <c r="AR345" s="2">
        <f t="shared" si="238"/>
        <v>8</v>
      </c>
      <c r="AS345" s="2">
        <f t="shared" si="239"/>
        <v>6</v>
      </c>
      <c r="AT345" s="2">
        <f t="shared" si="240"/>
        <v>9</v>
      </c>
      <c r="AU345" s="2">
        <f t="shared" si="241"/>
        <v>1</v>
      </c>
      <c r="AV345" s="2">
        <f t="shared" si="242"/>
        <v>7</v>
      </c>
      <c r="AW345" s="2"/>
      <c r="AX345" s="5">
        <f t="shared" si="243"/>
        <v>4</v>
      </c>
      <c r="AY345" s="2">
        <f t="shared" si="244"/>
        <v>5</v>
      </c>
      <c r="AZ345" s="2">
        <f t="shared" si="245"/>
        <v>14</v>
      </c>
      <c r="BA345" s="2">
        <f t="shared" si="249"/>
        <v>31</v>
      </c>
      <c r="BB345" s="2">
        <f t="shared" si="250"/>
        <v>16</v>
      </c>
      <c r="BC345" s="2">
        <f t="shared" si="251"/>
        <v>4</v>
      </c>
      <c r="BD345" s="2">
        <f t="shared" si="252"/>
        <v>4</v>
      </c>
      <c r="BE345" s="19">
        <f t="shared" si="253"/>
        <v>10</v>
      </c>
      <c r="BF345" s="19">
        <f t="shared" si="254"/>
        <v>4.0824829046386304</v>
      </c>
      <c r="BG345" s="31">
        <f t="shared" si="255"/>
        <v>-1.4696938456699067</v>
      </c>
      <c r="BH345" s="32">
        <f t="shared" si="246"/>
        <v>7.0822345147568383E-2</v>
      </c>
      <c r="BI345" s="62">
        <f t="shared" si="256"/>
        <v>3.8873239436619716E-2</v>
      </c>
      <c r="BJ345" s="62" t="str">
        <f t="shared" si="257"/>
        <v/>
      </c>
      <c r="BK345" s="73" t="str">
        <f t="shared" si="258"/>
        <v/>
      </c>
      <c r="BM345" s="11">
        <f t="shared" si="247"/>
        <v>0.49870230839217594</v>
      </c>
    </row>
    <row r="346" spans="1:65">
      <c r="A346" s="30" t="s">
        <v>1203</v>
      </c>
      <c r="B346" s="30" t="s">
        <v>1204</v>
      </c>
      <c r="C346" s="30" t="s">
        <v>1205</v>
      </c>
      <c r="D346" s="30" t="s">
        <v>1206</v>
      </c>
      <c r="E346" s="30" t="s">
        <v>1198</v>
      </c>
      <c r="F346" s="11" t="str">
        <f t="shared" si="248"/>
        <v>C-lectin do</v>
      </c>
      <c r="H346" s="11">
        <f>VLOOKUP($B346,data!$B$3:$Q$15316,'diff expr 0 vs 3 mites'!H$8,FALSE)</f>
        <v>1.0288577169999999</v>
      </c>
      <c r="I346" s="11">
        <f>VLOOKUP($B346,data!$B$3:$Q$15316,'diff expr 0 vs 3 mites'!I$8,FALSE)</f>
        <v>0.66847776599999997</v>
      </c>
      <c r="J346" s="11">
        <f>VLOOKUP($B346,data!$B$3:$Q$15316,'diff expr 0 vs 3 mites'!J$8,FALSE)</f>
        <v>0.65696463199999999</v>
      </c>
      <c r="K346" s="11">
        <f>VLOOKUP($B346,data!$B$3:$Q$15316,'diff expr 0 vs 3 mites'!K$8,FALSE)</f>
        <v>0.69190060600000003</v>
      </c>
      <c r="L346" s="11">
        <f>VLOOKUP($B346,data!$B$3:$Q$15316,'diff expr 0 vs 3 mites'!L$8,FALSE)</f>
        <v>5.069234743</v>
      </c>
      <c r="M346" s="11">
        <f>VLOOKUP($B346,data!$B$3:$Q$15316,'diff expr 0 vs 3 mites'!M$8,FALSE)</f>
        <v>1.201140425</v>
      </c>
      <c r="N346" s="11">
        <f>VLOOKUP($B346,data!$B$3:$Q$15316,'diff expr 0 vs 3 mites'!N$8,FALSE)</f>
        <v>9.278308333</v>
      </c>
      <c r="O346" s="11">
        <f>VLOOKUP($B346,data!$B$3:$Q$15316,'diff expr 0 vs 3 mites'!O$8,FALSE)</f>
        <v>1.011021763</v>
      </c>
      <c r="P346" s="11">
        <f>VLOOKUP($B346,data!$B$3:$Q$15316,'diff expr 0 vs 3 mites'!P$8,FALSE)</f>
        <v>3.8186115969999999</v>
      </c>
      <c r="R346" s="27" t="s">
        <v>27749</v>
      </c>
      <c r="T346" s="2">
        <f t="shared" si="216"/>
        <v>5</v>
      </c>
      <c r="U346" s="2">
        <f t="shared" si="217"/>
        <v>2</v>
      </c>
      <c r="V346" s="2">
        <f t="shared" si="218"/>
        <v>1</v>
      </c>
      <c r="W346" s="2">
        <f t="shared" si="219"/>
        <v>3</v>
      </c>
      <c r="X346" s="2">
        <f t="shared" si="220"/>
        <v>8</v>
      </c>
      <c r="Y346" s="2">
        <f t="shared" si="221"/>
        <v>6</v>
      </c>
      <c r="Z346" s="2">
        <f t="shared" si="222"/>
        <v>9</v>
      </c>
      <c r="AA346" s="2">
        <f t="shared" si="223"/>
        <v>4</v>
      </c>
      <c r="AB346" s="2">
        <f t="shared" si="224"/>
        <v>7</v>
      </c>
      <c r="AC346" s="2"/>
      <c r="AD346" s="2">
        <f t="shared" si="225"/>
        <v>0</v>
      </c>
      <c r="AE346" s="2">
        <f t="shared" si="226"/>
        <v>0</v>
      </c>
      <c r="AF346" s="2">
        <f t="shared" si="227"/>
        <v>0</v>
      </c>
      <c r="AG346" s="2">
        <f t="shared" si="228"/>
        <v>0</v>
      </c>
      <c r="AH346" s="2">
        <f t="shared" si="229"/>
        <v>0</v>
      </c>
      <c r="AI346" s="2">
        <f t="shared" si="230"/>
        <v>0</v>
      </c>
      <c r="AJ346" s="2">
        <f t="shared" si="231"/>
        <v>0</v>
      </c>
      <c r="AK346" s="2">
        <f t="shared" si="232"/>
        <v>0</v>
      </c>
      <c r="AL346" s="2">
        <f t="shared" si="233"/>
        <v>0</v>
      </c>
      <c r="AM346" s="2"/>
      <c r="AN346" s="2">
        <f t="shared" si="234"/>
        <v>5</v>
      </c>
      <c r="AO346" s="2">
        <f t="shared" si="235"/>
        <v>2</v>
      </c>
      <c r="AP346" s="2">
        <f t="shared" si="236"/>
        <v>1</v>
      </c>
      <c r="AQ346" s="2">
        <f t="shared" si="237"/>
        <v>3</v>
      </c>
      <c r="AR346" s="2">
        <f t="shared" si="238"/>
        <v>8</v>
      </c>
      <c r="AS346" s="2">
        <f t="shared" si="239"/>
        <v>6</v>
      </c>
      <c r="AT346" s="2">
        <f t="shared" si="240"/>
        <v>9</v>
      </c>
      <c r="AU346" s="2">
        <f t="shared" si="241"/>
        <v>4</v>
      </c>
      <c r="AV346" s="2">
        <f t="shared" si="242"/>
        <v>7</v>
      </c>
      <c r="AW346" s="2"/>
      <c r="AX346" s="5">
        <f t="shared" si="243"/>
        <v>4</v>
      </c>
      <c r="AY346" s="2">
        <f t="shared" si="244"/>
        <v>5</v>
      </c>
      <c r="AZ346" s="2">
        <f t="shared" si="245"/>
        <v>11</v>
      </c>
      <c r="BA346" s="2">
        <f t="shared" si="249"/>
        <v>34</v>
      </c>
      <c r="BB346" s="2">
        <f t="shared" si="250"/>
        <v>19</v>
      </c>
      <c r="BC346" s="2">
        <f t="shared" si="251"/>
        <v>1</v>
      </c>
      <c r="BD346" s="2">
        <f t="shared" si="252"/>
        <v>1</v>
      </c>
      <c r="BE346" s="19">
        <f t="shared" si="253"/>
        <v>10</v>
      </c>
      <c r="BF346" s="19">
        <f t="shared" si="254"/>
        <v>4.0824829046386304</v>
      </c>
      <c r="BG346" s="31">
        <f t="shared" si="255"/>
        <v>-2.2045407685048604</v>
      </c>
      <c r="BH346" s="32">
        <f t="shared" si="246"/>
        <v>1.3743168055755161E-2</v>
      </c>
      <c r="BI346" s="62">
        <f t="shared" si="256"/>
        <v>1.4366197183098593E-2</v>
      </c>
      <c r="BJ346" s="62">
        <f t="shared" si="257"/>
        <v>1.3743168055755161E-2</v>
      </c>
      <c r="BK346" s="73" t="str">
        <f t="shared" si="258"/>
        <v>sign</v>
      </c>
      <c r="BM346" s="11">
        <f t="shared" si="247"/>
        <v>0.72849978118243508</v>
      </c>
    </row>
    <row r="347" spans="1:65">
      <c r="A347" s="30" t="s">
        <v>1207</v>
      </c>
      <c r="B347" s="30" t="s">
        <v>1208</v>
      </c>
      <c r="C347" s="30" t="s">
        <v>1209</v>
      </c>
      <c r="D347" s="30" t="s">
        <v>1210</v>
      </c>
      <c r="E347" s="30" t="s">
        <v>1198</v>
      </c>
      <c r="F347" s="11" t="str">
        <f t="shared" si="248"/>
        <v>C-lectin do</v>
      </c>
      <c r="H347" s="11">
        <f>VLOOKUP($B347,data!$B$3:$Q$15316,'diff expr 0 vs 3 mites'!H$8,FALSE)</f>
        <v>2.84611576</v>
      </c>
      <c r="I347" s="11">
        <f>VLOOKUP($B347,data!$B$3:$Q$15316,'diff expr 0 vs 3 mites'!I$8,FALSE)</f>
        <v>3.165223406</v>
      </c>
      <c r="J347" s="11">
        <f>VLOOKUP($B347,data!$B$3:$Q$15316,'diff expr 0 vs 3 mites'!J$8,FALSE)</f>
        <v>2.404563413</v>
      </c>
      <c r="K347" s="11">
        <f>VLOOKUP($B347,data!$B$3:$Q$15316,'diff expr 0 vs 3 mites'!K$8,FALSE)</f>
        <v>3.283956393</v>
      </c>
      <c r="L347" s="11">
        <f>VLOOKUP($B347,data!$B$3:$Q$15316,'diff expr 0 vs 3 mites'!L$8,FALSE)</f>
        <v>13.952970779999999</v>
      </c>
      <c r="M347" s="11">
        <f>VLOOKUP($B347,data!$B$3:$Q$15316,'diff expr 0 vs 3 mites'!M$8,FALSE)</f>
        <v>6.2515122270000001</v>
      </c>
      <c r="N347" s="11">
        <f>VLOOKUP($B347,data!$B$3:$Q$15316,'diff expr 0 vs 3 mites'!N$8,FALSE)</f>
        <v>19.657310460000001</v>
      </c>
      <c r="O347" s="11">
        <f>VLOOKUP($B347,data!$B$3:$Q$15316,'diff expr 0 vs 3 mites'!O$8,FALSE)</f>
        <v>3.601396625</v>
      </c>
      <c r="P347" s="11">
        <f>VLOOKUP($B347,data!$B$3:$Q$15316,'diff expr 0 vs 3 mites'!P$8,FALSE)</f>
        <v>12.666480959999999</v>
      </c>
      <c r="R347" s="27" t="s">
        <v>27749</v>
      </c>
      <c r="T347" s="2">
        <f t="shared" si="216"/>
        <v>2</v>
      </c>
      <c r="U347" s="2">
        <f t="shared" si="217"/>
        <v>3</v>
      </c>
      <c r="V347" s="2">
        <f t="shared" si="218"/>
        <v>1</v>
      </c>
      <c r="W347" s="2">
        <f t="shared" si="219"/>
        <v>4</v>
      </c>
      <c r="X347" s="2">
        <f t="shared" si="220"/>
        <v>8</v>
      </c>
      <c r="Y347" s="2">
        <f t="shared" si="221"/>
        <v>6</v>
      </c>
      <c r="Z347" s="2">
        <f t="shared" si="222"/>
        <v>9</v>
      </c>
      <c r="AA347" s="2">
        <f t="shared" si="223"/>
        <v>5</v>
      </c>
      <c r="AB347" s="2">
        <f t="shared" si="224"/>
        <v>7</v>
      </c>
      <c r="AC347" s="2"/>
      <c r="AD347" s="2">
        <f t="shared" si="225"/>
        <v>0</v>
      </c>
      <c r="AE347" s="2">
        <f t="shared" si="226"/>
        <v>0</v>
      </c>
      <c r="AF347" s="2">
        <f t="shared" si="227"/>
        <v>0</v>
      </c>
      <c r="AG347" s="2">
        <f t="shared" si="228"/>
        <v>0</v>
      </c>
      <c r="AH347" s="2">
        <f t="shared" si="229"/>
        <v>0</v>
      </c>
      <c r="AI347" s="2">
        <f t="shared" si="230"/>
        <v>0</v>
      </c>
      <c r="AJ347" s="2">
        <f t="shared" si="231"/>
        <v>0</v>
      </c>
      <c r="AK347" s="2">
        <f t="shared" si="232"/>
        <v>0</v>
      </c>
      <c r="AL347" s="2">
        <f t="shared" si="233"/>
        <v>0</v>
      </c>
      <c r="AM347" s="2"/>
      <c r="AN347" s="2">
        <f t="shared" si="234"/>
        <v>2</v>
      </c>
      <c r="AO347" s="2">
        <f t="shared" si="235"/>
        <v>3</v>
      </c>
      <c r="AP347" s="2">
        <f t="shared" si="236"/>
        <v>1</v>
      </c>
      <c r="AQ347" s="2">
        <f t="shared" si="237"/>
        <v>4</v>
      </c>
      <c r="AR347" s="2">
        <f t="shared" si="238"/>
        <v>8</v>
      </c>
      <c r="AS347" s="2">
        <f t="shared" si="239"/>
        <v>6</v>
      </c>
      <c r="AT347" s="2">
        <f t="shared" si="240"/>
        <v>9</v>
      </c>
      <c r="AU347" s="2">
        <f t="shared" si="241"/>
        <v>5</v>
      </c>
      <c r="AV347" s="2">
        <f t="shared" si="242"/>
        <v>7</v>
      </c>
      <c r="AW347" s="2"/>
      <c r="AX347" s="5">
        <f t="shared" si="243"/>
        <v>4</v>
      </c>
      <c r="AY347" s="2">
        <f t="shared" si="244"/>
        <v>5</v>
      </c>
      <c r="AZ347" s="2">
        <f t="shared" si="245"/>
        <v>10</v>
      </c>
      <c r="BA347" s="2">
        <f t="shared" si="249"/>
        <v>35</v>
      </c>
      <c r="BB347" s="2">
        <f t="shared" si="250"/>
        <v>20</v>
      </c>
      <c r="BC347" s="2">
        <f t="shared" si="251"/>
        <v>0</v>
      </c>
      <c r="BD347" s="2">
        <f t="shared" si="252"/>
        <v>0</v>
      </c>
      <c r="BE347" s="19">
        <f t="shared" si="253"/>
        <v>10</v>
      </c>
      <c r="BF347" s="19">
        <f t="shared" si="254"/>
        <v>4.0824829046386304</v>
      </c>
      <c r="BG347" s="31">
        <f t="shared" si="255"/>
        <v>-2.4494897427831779</v>
      </c>
      <c r="BH347" s="32">
        <f t="shared" si="246"/>
        <v>7.1529392177148241E-3</v>
      </c>
      <c r="BI347" s="62">
        <f t="shared" si="256"/>
        <v>2.8169014084507044E-4</v>
      </c>
      <c r="BJ347" s="62" t="str">
        <f t="shared" si="257"/>
        <v/>
      </c>
      <c r="BK347" s="73" t="str">
        <f t="shared" si="258"/>
        <v>sign</v>
      </c>
      <c r="BM347" s="11">
        <f t="shared" si="247"/>
        <v>0.58410185716579688</v>
      </c>
    </row>
    <row r="348" spans="1:65">
      <c r="A348" s="30" t="s">
        <v>1211</v>
      </c>
      <c r="B348" s="30" t="s">
        <v>1212</v>
      </c>
      <c r="C348" s="30" t="s">
        <v>1213</v>
      </c>
      <c r="D348" s="30" t="s">
        <v>1214</v>
      </c>
      <c r="E348" s="30" t="s">
        <v>1198</v>
      </c>
      <c r="F348" s="11" t="str">
        <f t="shared" si="248"/>
        <v>C-lectin do</v>
      </c>
      <c r="H348" s="11">
        <f>VLOOKUP($B348,data!$B$3:$Q$15316,'diff expr 0 vs 3 mites'!H$8,FALSE)</f>
        <v>2.43415084</v>
      </c>
      <c r="I348" s="11">
        <f>VLOOKUP($B348,data!$B$3:$Q$15316,'diff expr 0 vs 3 mites'!I$8,FALSE)</f>
        <v>1.948269222</v>
      </c>
      <c r="J348" s="11">
        <f>VLOOKUP($B348,data!$B$3:$Q$15316,'diff expr 0 vs 3 mites'!J$8,FALSE)</f>
        <v>2.0755886939999999</v>
      </c>
      <c r="K348" s="11">
        <f>VLOOKUP($B348,data!$B$3:$Q$15316,'diff expr 0 vs 3 mites'!K$8,FALSE)</f>
        <v>1.8586539369999999</v>
      </c>
      <c r="L348" s="11">
        <f>VLOOKUP($B348,data!$B$3:$Q$15316,'diff expr 0 vs 3 mites'!L$8,FALSE)</f>
        <v>4.304380632</v>
      </c>
      <c r="M348" s="11">
        <f>VLOOKUP($B348,data!$B$3:$Q$15316,'diff expr 0 vs 3 mites'!M$8,FALSE)</f>
        <v>1.7875440170000001</v>
      </c>
      <c r="N348" s="11">
        <f>VLOOKUP($B348,data!$B$3:$Q$15316,'diff expr 0 vs 3 mites'!N$8,FALSE)</f>
        <v>10.099173029999999</v>
      </c>
      <c r="O348" s="11">
        <f>VLOOKUP($B348,data!$B$3:$Q$15316,'diff expr 0 vs 3 mites'!O$8,FALSE)</f>
        <v>2.0297958880000002</v>
      </c>
      <c r="P348" s="11">
        <f>VLOOKUP($B348,data!$B$3:$Q$15316,'diff expr 0 vs 3 mites'!P$8,FALSE)</f>
        <v>7.810237656</v>
      </c>
      <c r="R348" s="27" t="s">
        <v>27749</v>
      </c>
      <c r="T348" s="2">
        <f t="shared" si="216"/>
        <v>6</v>
      </c>
      <c r="U348" s="2">
        <f t="shared" si="217"/>
        <v>3</v>
      </c>
      <c r="V348" s="2">
        <f t="shared" si="218"/>
        <v>5</v>
      </c>
      <c r="W348" s="2">
        <f t="shared" si="219"/>
        <v>2</v>
      </c>
      <c r="X348" s="2">
        <f t="shared" si="220"/>
        <v>7</v>
      </c>
      <c r="Y348" s="2">
        <f t="shared" si="221"/>
        <v>1</v>
      </c>
      <c r="Z348" s="2">
        <f t="shared" si="222"/>
        <v>9</v>
      </c>
      <c r="AA348" s="2">
        <f t="shared" si="223"/>
        <v>4</v>
      </c>
      <c r="AB348" s="2">
        <f t="shared" si="224"/>
        <v>8</v>
      </c>
      <c r="AC348" s="2"/>
      <c r="AD348" s="2">
        <f t="shared" si="225"/>
        <v>0</v>
      </c>
      <c r="AE348" s="2">
        <f t="shared" si="226"/>
        <v>0</v>
      </c>
      <c r="AF348" s="2">
        <f t="shared" si="227"/>
        <v>0</v>
      </c>
      <c r="AG348" s="2">
        <f t="shared" si="228"/>
        <v>0</v>
      </c>
      <c r="AH348" s="2">
        <f t="shared" si="229"/>
        <v>0</v>
      </c>
      <c r="AI348" s="2">
        <f t="shared" si="230"/>
        <v>0</v>
      </c>
      <c r="AJ348" s="2">
        <f t="shared" si="231"/>
        <v>0</v>
      </c>
      <c r="AK348" s="2">
        <f t="shared" si="232"/>
        <v>0</v>
      </c>
      <c r="AL348" s="2">
        <f t="shared" si="233"/>
        <v>0</v>
      </c>
      <c r="AM348" s="2"/>
      <c r="AN348" s="2">
        <f t="shared" si="234"/>
        <v>6</v>
      </c>
      <c r="AO348" s="2">
        <f t="shared" si="235"/>
        <v>3</v>
      </c>
      <c r="AP348" s="2">
        <f t="shared" si="236"/>
        <v>5</v>
      </c>
      <c r="AQ348" s="2">
        <f t="shared" si="237"/>
        <v>2</v>
      </c>
      <c r="AR348" s="2">
        <f t="shared" si="238"/>
        <v>7</v>
      </c>
      <c r="AS348" s="2">
        <f t="shared" si="239"/>
        <v>1</v>
      </c>
      <c r="AT348" s="2">
        <f t="shared" si="240"/>
        <v>9</v>
      </c>
      <c r="AU348" s="2">
        <f t="shared" si="241"/>
        <v>4</v>
      </c>
      <c r="AV348" s="2">
        <f t="shared" si="242"/>
        <v>8</v>
      </c>
      <c r="AW348" s="2"/>
      <c r="AX348" s="5">
        <f t="shared" si="243"/>
        <v>4</v>
      </c>
      <c r="AY348" s="2">
        <f t="shared" si="244"/>
        <v>5</v>
      </c>
      <c r="AZ348" s="2">
        <f t="shared" si="245"/>
        <v>16</v>
      </c>
      <c r="BA348" s="2">
        <f t="shared" si="249"/>
        <v>29</v>
      </c>
      <c r="BB348" s="2">
        <f t="shared" si="250"/>
        <v>14</v>
      </c>
      <c r="BC348" s="2">
        <f t="shared" si="251"/>
        <v>6</v>
      </c>
      <c r="BD348" s="2">
        <f t="shared" si="252"/>
        <v>6</v>
      </c>
      <c r="BE348" s="19">
        <f t="shared" si="253"/>
        <v>10</v>
      </c>
      <c r="BF348" s="19">
        <f t="shared" si="254"/>
        <v>4.0824829046386304</v>
      </c>
      <c r="BG348" s="31">
        <f t="shared" si="255"/>
        <v>-0.9797958971132712</v>
      </c>
      <c r="BH348" s="32">
        <f t="shared" si="246"/>
        <v>0.16359343889515282</v>
      </c>
      <c r="BI348" s="62">
        <f t="shared" si="256"/>
        <v>5.9718309859154932E-2</v>
      </c>
      <c r="BJ348" s="62" t="str">
        <f t="shared" si="257"/>
        <v/>
      </c>
      <c r="BK348" s="73" t="str">
        <f t="shared" si="258"/>
        <v/>
      </c>
      <c r="BM348" s="11">
        <f t="shared" si="247"/>
        <v>0.39863394071283187</v>
      </c>
    </row>
    <row r="349" spans="1:65">
      <c r="A349" s="30" t="s">
        <v>1215</v>
      </c>
      <c r="B349" s="30" t="s">
        <v>1216</v>
      </c>
      <c r="C349" s="30" t="s">
        <v>1217</v>
      </c>
      <c r="D349" s="30" t="s">
        <v>1218</v>
      </c>
      <c r="E349" s="30" t="s">
        <v>1198</v>
      </c>
      <c r="F349" s="11" t="str">
        <f t="shared" si="248"/>
        <v>C-lectin do</v>
      </c>
      <c r="H349" s="11">
        <f>VLOOKUP($B349,data!$B$3:$Q$15316,'diff expr 0 vs 3 mites'!H$8,FALSE)</f>
        <v>1.2447298250000001</v>
      </c>
      <c r="I349" s="11">
        <f>VLOOKUP($B349,data!$B$3:$Q$15316,'diff expr 0 vs 3 mites'!I$8,FALSE)</f>
        <v>1.171926851</v>
      </c>
      <c r="J349" s="11">
        <f>VLOOKUP($B349,data!$B$3:$Q$15316,'diff expr 0 vs 3 mites'!J$8,FALSE)</f>
        <v>0.95601803500000004</v>
      </c>
      <c r="K349" s="11">
        <f>VLOOKUP($B349,data!$B$3:$Q$15316,'diff expr 0 vs 3 mites'!K$8,FALSE)</f>
        <v>0.62555208299999998</v>
      </c>
      <c r="L349" s="11">
        <f>VLOOKUP($B349,data!$B$3:$Q$15316,'diff expr 0 vs 3 mites'!L$8,FALSE)</f>
        <v>4.5412011919999999</v>
      </c>
      <c r="M349" s="11">
        <f>VLOOKUP($B349,data!$B$3:$Q$15316,'diff expr 0 vs 3 mites'!M$8,FALSE)</f>
        <v>1.075395892</v>
      </c>
      <c r="N349" s="11">
        <f>VLOOKUP($B349,data!$B$3:$Q$15316,'diff expr 0 vs 3 mites'!N$8,FALSE)</f>
        <v>9.0882509850000002</v>
      </c>
      <c r="O349" s="11">
        <f>VLOOKUP($B349,data!$B$3:$Q$15316,'diff expr 0 vs 3 mites'!O$8,FALSE)</f>
        <v>1.586138775</v>
      </c>
      <c r="P349" s="11">
        <f>VLOOKUP($B349,data!$B$3:$Q$15316,'diff expr 0 vs 3 mites'!P$8,FALSE)</f>
        <v>3.100143858</v>
      </c>
      <c r="R349" s="27" t="s">
        <v>27749</v>
      </c>
      <c r="T349" s="2">
        <f t="shared" si="216"/>
        <v>5</v>
      </c>
      <c r="U349" s="2">
        <f t="shared" si="217"/>
        <v>4</v>
      </c>
      <c r="V349" s="2">
        <f t="shared" si="218"/>
        <v>2</v>
      </c>
      <c r="W349" s="2">
        <f t="shared" si="219"/>
        <v>1</v>
      </c>
      <c r="X349" s="2">
        <f t="shared" si="220"/>
        <v>8</v>
      </c>
      <c r="Y349" s="2">
        <f t="shared" si="221"/>
        <v>3</v>
      </c>
      <c r="Z349" s="2">
        <f t="shared" si="222"/>
        <v>9</v>
      </c>
      <c r="AA349" s="2">
        <f t="shared" si="223"/>
        <v>6</v>
      </c>
      <c r="AB349" s="2">
        <f t="shared" si="224"/>
        <v>7</v>
      </c>
      <c r="AC349" s="2"/>
      <c r="AD349" s="2">
        <f t="shared" si="225"/>
        <v>0</v>
      </c>
      <c r="AE349" s="2">
        <f t="shared" si="226"/>
        <v>0</v>
      </c>
      <c r="AF349" s="2">
        <f t="shared" si="227"/>
        <v>0</v>
      </c>
      <c r="AG349" s="2">
        <f t="shared" si="228"/>
        <v>0</v>
      </c>
      <c r="AH349" s="2">
        <f t="shared" si="229"/>
        <v>0</v>
      </c>
      <c r="AI349" s="2">
        <f t="shared" si="230"/>
        <v>0</v>
      </c>
      <c r="AJ349" s="2">
        <f t="shared" si="231"/>
        <v>0</v>
      </c>
      <c r="AK349" s="2">
        <f t="shared" si="232"/>
        <v>0</v>
      </c>
      <c r="AL349" s="2">
        <f t="shared" si="233"/>
        <v>0</v>
      </c>
      <c r="AM349" s="2"/>
      <c r="AN349" s="2">
        <f t="shared" si="234"/>
        <v>5</v>
      </c>
      <c r="AO349" s="2">
        <f t="shared" si="235"/>
        <v>4</v>
      </c>
      <c r="AP349" s="2">
        <f t="shared" si="236"/>
        <v>2</v>
      </c>
      <c r="AQ349" s="2">
        <f t="shared" si="237"/>
        <v>1</v>
      </c>
      <c r="AR349" s="2">
        <f t="shared" si="238"/>
        <v>8</v>
      </c>
      <c r="AS349" s="2">
        <f t="shared" si="239"/>
        <v>3</v>
      </c>
      <c r="AT349" s="2">
        <f t="shared" si="240"/>
        <v>9</v>
      </c>
      <c r="AU349" s="2">
        <f t="shared" si="241"/>
        <v>6</v>
      </c>
      <c r="AV349" s="2">
        <f t="shared" si="242"/>
        <v>7</v>
      </c>
      <c r="AW349" s="2"/>
      <c r="AX349" s="5">
        <f t="shared" si="243"/>
        <v>4</v>
      </c>
      <c r="AY349" s="2">
        <f t="shared" si="244"/>
        <v>5</v>
      </c>
      <c r="AZ349" s="2">
        <f t="shared" si="245"/>
        <v>12</v>
      </c>
      <c r="BA349" s="2">
        <f t="shared" si="249"/>
        <v>33</v>
      </c>
      <c r="BB349" s="2">
        <f t="shared" si="250"/>
        <v>18</v>
      </c>
      <c r="BC349" s="2">
        <f t="shared" si="251"/>
        <v>2</v>
      </c>
      <c r="BD349" s="2">
        <f t="shared" si="252"/>
        <v>2</v>
      </c>
      <c r="BE349" s="19">
        <f t="shared" si="253"/>
        <v>10</v>
      </c>
      <c r="BF349" s="19">
        <f t="shared" si="254"/>
        <v>4.0824829046386304</v>
      </c>
      <c r="BG349" s="31">
        <f t="shared" si="255"/>
        <v>-1.9595917942265424</v>
      </c>
      <c r="BH349" s="32">
        <f t="shared" si="246"/>
        <v>2.5021760624352556E-2</v>
      </c>
      <c r="BI349" s="62">
        <f t="shared" si="256"/>
        <v>2.2253521126760566E-2</v>
      </c>
      <c r="BJ349" s="62" t="str">
        <f t="shared" si="257"/>
        <v/>
      </c>
      <c r="BK349" s="73" t="str">
        <f t="shared" si="258"/>
        <v/>
      </c>
      <c r="BM349" s="11">
        <f t="shared" si="247"/>
        <v>0.58882569538887697</v>
      </c>
    </row>
    <row r="350" spans="1:65">
      <c r="A350" s="30" t="s">
        <v>1219</v>
      </c>
      <c r="B350" s="30" t="s">
        <v>1220</v>
      </c>
      <c r="C350" s="30" t="s">
        <v>1221</v>
      </c>
      <c r="D350" s="30" t="s">
        <v>1222</v>
      </c>
      <c r="E350" s="30" t="s">
        <v>1198</v>
      </c>
      <c r="F350" s="11" t="str">
        <f t="shared" si="248"/>
        <v>C-lectin do</v>
      </c>
      <c r="H350" s="11">
        <f>VLOOKUP($B350,data!$B$3:$Q$15316,'diff expr 0 vs 3 mites'!H$8,FALSE)</f>
        <v>33.004199900000003</v>
      </c>
      <c r="I350" s="11">
        <f>VLOOKUP($B350,data!$B$3:$Q$15316,'diff expr 0 vs 3 mites'!I$8,FALSE)</f>
        <v>59.024404500000003</v>
      </c>
      <c r="J350" s="11">
        <f>VLOOKUP($B350,data!$B$3:$Q$15316,'diff expr 0 vs 3 mites'!J$8,FALSE)</f>
        <v>34.555706430000001</v>
      </c>
      <c r="K350" s="11">
        <f>VLOOKUP($B350,data!$B$3:$Q$15316,'diff expr 0 vs 3 mites'!K$8,FALSE)</f>
        <v>65.550275880000001</v>
      </c>
      <c r="L350" s="11">
        <f>VLOOKUP($B350,data!$B$3:$Q$15316,'diff expr 0 vs 3 mites'!L$8,FALSE)</f>
        <v>48.04384443</v>
      </c>
      <c r="M350" s="11">
        <f>VLOOKUP($B350,data!$B$3:$Q$15316,'diff expr 0 vs 3 mites'!M$8,FALSE)</f>
        <v>34.893752169999999</v>
      </c>
      <c r="N350" s="11">
        <f>VLOOKUP($B350,data!$B$3:$Q$15316,'diff expr 0 vs 3 mites'!N$8,FALSE)</f>
        <v>56.097557950000002</v>
      </c>
      <c r="O350" s="11">
        <f>VLOOKUP($B350,data!$B$3:$Q$15316,'diff expr 0 vs 3 mites'!O$8,FALSE)</f>
        <v>44.703635730000002</v>
      </c>
      <c r="P350" s="11">
        <f>VLOOKUP($B350,data!$B$3:$Q$15316,'diff expr 0 vs 3 mites'!P$8,FALSE)</f>
        <v>64.725705950000005</v>
      </c>
      <c r="R350" s="27" t="s">
        <v>27749</v>
      </c>
      <c r="T350" s="2">
        <f t="shared" si="216"/>
        <v>1</v>
      </c>
      <c r="U350" s="2">
        <f t="shared" si="217"/>
        <v>7</v>
      </c>
      <c r="V350" s="2">
        <f t="shared" si="218"/>
        <v>2</v>
      </c>
      <c r="W350" s="2">
        <f t="shared" si="219"/>
        <v>9</v>
      </c>
      <c r="X350" s="2">
        <f t="shared" si="220"/>
        <v>5</v>
      </c>
      <c r="Y350" s="2">
        <f t="shared" si="221"/>
        <v>3</v>
      </c>
      <c r="Z350" s="2">
        <f t="shared" si="222"/>
        <v>6</v>
      </c>
      <c r="AA350" s="2">
        <f t="shared" si="223"/>
        <v>4</v>
      </c>
      <c r="AB350" s="2">
        <f t="shared" si="224"/>
        <v>8</v>
      </c>
      <c r="AC350" s="2"/>
      <c r="AD350" s="2">
        <f t="shared" si="225"/>
        <v>0</v>
      </c>
      <c r="AE350" s="2">
        <f t="shared" si="226"/>
        <v>0</v>
      </c>
      <c r="AF350" s="2">
        <f t="shared" si="227"/>
        <v>0</v>
      </c>
      <c r="AG350" s="2">
        <f t="shared" si="228"/>
        <v>0</v>
      </c>
      <c r="AH350" s="2">
        <f t="shared" si="229"/>
        <v>0</v>
      </c>
      <c r="AI350" s="2">
        <f t="shared" si="230"/>
        <v>0</v>
      </c>
      <c r="AJ350" s="2">
        <f t="shared" si="231"/>
        <v>0</v>
      </c>
      <c r="AK350" s="2">
        <f t="shared" si="232"/>
        <v>0</v>
      </c>
      <c r="AL350" s="2">
        <f t="shared" si="233"/>
        <v>0</v>
      </c>
      <c r="AM350" s="2"/>
      <c r="AN350" s="2">
        <f t="shared" si="234"/>
        <v>1</v>
      </c>
      <c r="AO350" s="2">
        <f t="shared" si="235"/>
        <v>7</v>
      </c>
      <c r="AP350" s="2">
        <f t="shared" si="236"/>
        <v>2</v>
      </c>
      <c r="AQ350" s="2">
        <f t="shared" si="237"/>
        <v>9</v>
      </c>
      <c r="AR350" s="2">
        <f t="shared" si="238"/>
        <v>5</v>
      </c>
      <c r="AS350" s="2">
        <f t="shared" si="239"/>
        <v>3</v>
      </c>
      <c r="AT350" s="2">
        <f t="shared" si="240"/>
        <v>6</v>
      </c>
      <c r="AU350" s="2">
        <f t="shared" si="241"/>
        <v>4</v>
      </c>
      <c r="AV350" s="2">
        <f t="shared" si="242"/>
        <v>8</v>
      </c>
      <c r="AW350" s="2"/>
      <c r="AX350" s="5">
        <f t="shared" si="243"/>
        <v>4</v>
      </c>
      <c r="AY350" s="2">
        <f t="shared" si="244"/>
        <v>5</v>
      </c>
      <c r="AZ350" s="2">
        <f t="shared" si="245"/>
        <v>19</v>
      </c>
      <c r="BA350" s="2">
        <f t="shared" si="249"/>
        <v>26</v>
      </c>
      <c r="BB350" s="2">
        <f t="shared" si="250"/>
        <v>11</v>
      </c>
      <c r="BC350" s="2">
        <f t="shared" si="251"/>
        <v>9</v>
      </c>
      <c r="BD350" s="2">
        <f t="shared" si="252"/>
        <v>9</v>
      </c>
      <c r="BE350" s="19">
        <f t="shared" si="253"/>
        <v>10</v>
      </c>
      <c r="BF350" s="19">
        <f t="shared" si="254"/>
        <v>4.0824829046386304</v>
      </c>
      <c r="BG350" s="31">
        <f t="shared" si="255"/>
        <v>-0.2449489742783178</v>
      </c>
      <c r="BH350" s="32">
        <f t="shared" si="246"/>
        <v>0.40324797025367004</v>
      </c>
      <c r="BI350" s="62">
        <f t="shared" si="256"/>
        <v>8.873239436619719E-2</v>
      </c>
      <c r="BJ350" s="62" t="str">
        <f t="shared" si="257"/>
        <v/>
      </c>
      <c r="BK350" s="73" t="str">
        <f t="shared" si="258"/>
        <v/>
      </c>
      <c r="BM350" s="11">
        <f t="shared" si="247"/>
        <v>1.474877644932052E-2</v>
      </c>
    </row>
    <row r="351" spans="1:65">
      <c r="A351" s="30" t="s">
        <v>1223</v>
      </c>
      <c r="B351" s="30" t="s">
        <v>1224</v>
      </c>
      <c r="C351" s="30" t="s">
        <v>136</v>
      </c>
      <c r="D351" s="30" t="s">
        <v>1225</v>
      </c>
      <c r="E351" s="30" t="s">
        <v>1198</v>
      </c>
      <c r="F351" s="11" t="str">
        <f t="shared" si="248"/>
        <v>C-lectin do</v>
      </c>
      <c r="H351" s="11">
        <f>VLOOKUP($B351,data!$B$3:$Q$15316,'diff expr 0 vs 3 mites'!H$8,FALSE)</f>
        <v>3.2612855540000001</v>
      </c>
      <c r="I351" s="11">
        <f>VLOOKUP($B351,data!$B$3:$Q$15316,'diff expr 0 vs 3 mites'!I$8,FALSE)</f>
        <v>3.9566642239999998</v>
      </c>
      <c r="J351" s="11">
        <f>VLOOKUP($B351,data!$B$3:$Q$15316,'diff expr 0 vs 3 mites'!J$8,FALSE)</f>
        <v>5.6952128799999997</v>
      </c>
      <c r="K351" s="11">
        <f>VLOOKUP($B351,data!$B$3:$Q$15316,'diff expr 0 vs 3 mites'!K$8,FALSE)</f>
        <v>2.8097029779999998</v>
      </c>
      <c r="L351" s="11">
        <f>VLOOKUP($B351,data!$B$3:$Q$15316,'diff expr 0 vs 3 mites'!L$8,FALSE)</f>
        <v>1.487285991</v>
      </c>
      <c r="M351" s="11">
        <f>VLOOKUP($B351,data!$B$3:$Q$15316,'diff expr 0 vs 3 mites'!M$8,FALSE)</f>
        <v>4.8711361030000004</v>
      </c>
      <c r="N351" s="11">
        <f>VLOOKUP($B351,data!$B$3:$Q$15316,'diff expr 0 vs 3 mites'!N$8,FALSE)</f>
        <v>6.0066053110000004</v>
      </c>
      <c r="O351" s="11">
        <f>VLOOKUP($B351,data!$B$3:$Q$15316,'diff expr 0 vs 3 mites'!O$8,FALSE)</f>
        <v>8.1372359070000009</v>
      </c>
      <c r="P351" s="11">
        <f>VLOOKUP($B351,data!$B$3:$Q$15316,'diff expr 0 vs 3 mites'!P$8,FALSE)</f>
        <v>7.9894520309999999</v>
      </c>
      <c r="R351" s="27" t="s">
        <v>27749</v>
      </c>
      <c r="T351" s="2">
        <f t="shared" si="216"/>
        <v>3</v>
      </c>
      <c r="U351" s="2">
        <f t="shared" si="217"/>
        <v>4</v>
      </c>
      <c r="V351" s="2">
        <f t="shared" si="218"/>
        <v>6</v>
      </c>
      <c r="W351" s="2">
        <f t="shared" si="219"/>
        <v>2</v>
      </c>
      <c r="X351" s="2">
        <f t="shared" si="220"/>
        <v>1</v>
      </c>
      <c r="Y351" s="2">
        <f t="shared" si="221"/>
        <v>5</v>
      </c>
      <c r="Z351" s="2">
        <f t="shared" si="222"/>
        <v>7</v>
      </c>
      <c r="AA351" s="2">
        <f t="shared" si="223"/>
        <v>9</v>
      </c>
      <c r="AB351" s="2">
        <f t="shared" si="224"/>
        <v>8</v>
      </c>
      <c r="AC351" s="2"/>
      <c r="AD351" s="2">
        <f t="shared" si="225"/>
        <v>0</v>
      </c>
      <c r="AE351" s="2">
        <f t="shared" si="226"/>
        <v>0</v>
      </c>
      <c r="AF351" s="2">
        <f t="shared" si="227"/>
        <v>0</v>
      </c>
      <c r="AG351" s="2">
        <f t="shared" si="228"/>
        <v>0</v>
      </c>
      <c r="AH351" s="2">
        <f t="shared" si="229"/>
        <v>0</v>
      </c>
      <c r="AI351" s="2">
        <f t="shared" si="230"/>
        <v>0</v>
      </c>
      <c r="AJ351" s="2">
        <f t="shared" si="231"/>
        <v>0</v>
      </c>
      <c r="AK351" s="2">
        <f t="shared" si="232"/>
        <v>0</v>
      </c>
      <c r="AL351" s="2">
        <f t="shared" si="233"/>
        <v>0</v>
      </c>
      <c r="AM351" s="2"/>
      <c r="AN351" s="2">
        <f t="shared" si="234"/>
        <v>3</v>
      </c>
      <c r="AO351" s="2">
        <f t="shared" si="235"/>
        <v>4</v>
      </c>
      <c r="AP351" s="2">
        <f t="shared" si="236"/>
        <v>6</v>
      </c>
      <c r="AQ351" s="2">
        <f t="shared" si="237"/>
        <v>2</v>
      </c>
      <c r="AR351" s="2">
        <f t="shared" si="238"/>
        <v>1</v>
      </c>
      <c r="AS351" s="2">
        <f t="shared" si="239"/>
        <v>5</v>
      </c>
      <c r="AT351" s="2">
        <f t="shared" si="240"/>
        <v>7</v>
      </c>
      <c r="AU351" s="2">
        <f t="shared" si="241"/>
        <v>9</v>
      </c>
      <c r="AV351" s="2">
        <f t="shared" si="242"/>
        <v>8</v>
      </c>
      <c r="AW351" s="2"/>
      <c r="AX351" s="5">
        <f t="shared" si="243"/>
        <v>4</v>
      </c>
      <c r="AY351" s="2">
        <f t="shared" si="244"/>
        <v>5</v>
      </c>
      <c r="AZ351" s="2">
        <f t="shared" si="245"/>
        <v>15</v>
      </c>
      <c r="BA351" s="2">
        <f t="shared" si="249"/>
        <v>30</v>
      </c>
      <c r="BB351" s="2">
        <f t="shared" si="250"/>
        <v>15</v>
      </c>
      <c r="BC351" s="2">
        <f t="shared" si="251"/>
        <v>5</v>
      </c>
      <c r="BD351" s="2">
        <f t="shared" si="252"/>
        <v>5</v>
      </c>
      <c r="BE351" s="19">
        <f t="shared" si="253"/>
        <v>10</v>
      </c>
      <c r="BF351" s="19">
        <f t="shared" si="254"/>
        <v>4.0824829046386304</v>
      </c>
      <c r="BG351" s="31">
        <f t="shared" si="255"/>
        <v>-1.2247448713915889</v>
      </c>
      <c r="BH351" s="32">
        <f t="shared" si="246"/>
        <v>0.1103356809599234</v>
      </c>
      <c r="BI351" s="62">
        <f t="shared" si="256"/>
        <v>5.1267605633802817E-2</v>
      </c>
      <c r="BJ351" s="62" t="str">
        <f t="shared" si="257"/>
        <v/>
      </c>
      <c r="BK351" s="73" t="str">
        <f t="shared" si="258"/>
        <v/>
      </c>
      <c r="BM351" s="11">
        <f t="shared" si="247"/>
        <v>0.16127688064962781</v>
      </c>
    </row>
    <row r="352" spans="1:65">
      <c r="A352" s="30" t="s">
        <v>1226</v>
      </c>
      <c r="B352" s="30" t="s">
        <v>1227</v>
      </c>
      <c r="C352" s="30" t="s">
        <v>1228</v>
      </c>
      <c r="D352" s="30" t="s">
        <v>1229</v>
      </c>
      <c r="E352" s="30" t="s">
        <v>1198</v>
      </c>
      <c r="F352" s="11" t="str">
        <f t="shared" si="248"/>
        <v>C-lectin do</v>
      </c>
      <c r="H352" s="11">
        <f>VLOOKUP($B352,data!$B$3:$Q$15316,'diff expr 0 vs 3 mites'!H$8,FALSE)</f>
        <v>260.31681850000001</v>
      </c>
      <c r="I352" s="11">
        <f>VLOOKUP($B352,data!$B$3:$Q$15316,'diff expr 0 vs 3 mites'!I$8,FALSE)</f>
        <v>255.9658675</v>
      </c>
      <c r="J352" s="11">
        <f>VLOOKUP($B352,data!$B$3:$Q$15316,'diff expr 0 vs 3 mites'!J$8,FALSE)</f>
        <v>251.76122119999999</v>
      </c>
      <c r="K352" s="11">
        <f>VLOOKUP($B352,data!$B$3:$Q$15316,'diff expr 0 vs 3 mites'!K$8,FALSE)</f>
        <v>286.41536439999999</v>
      </c>
      <c r="L352" s="11">
        <f>VLOOKUP($B352,data!$B$3:$Q$15316,'diff expr 0 vs 3 mites'!L$8,FALSE)</f>
        <v>43.73221736</v>
      </c>
      <c r="M352" s="11">
        <f>VLOOKUP($B352,data!$B$3:$Q$15316,'diff expr 0 vs 3 mites'!M$8,FALSE)</f>
        <v>80.218899730000004</v>
      </c>
      <c r="N352" s="11">
        <f>VLOOKUP($B352,data!$B$3:$Q$15316,'diff expr 0 vs 3 mites'!N$8,FALSE)</f>
        <v>31.983223089999999</v>
      </c>
      <c r="O352" s="11">
        <f>VLOOKUP($B352,data!$B$3:$Q$15316,'diff expr 0 vs 3 mites'!O$8,FALSE)</f>
        <v>237.3419183</v>
      </c>
      <c r="P352" s="11">
        <f>VLOOKUP($B352,data!$B$3:$Q$15316,'diff expr 0 vs 3 mites'!P$8,FALSE)</f>
        <v>207.34914570000001</v>
      </c>
      <c r="R352" s="27" t="s">
        <v>27749</v>
      </c>
      <c r="T352" s="2">
        <f t="shared" si="216"/>
        <v>8</v>
      </c>
      <c r="U352" s="2">
        <f t="shared" si="217"/>
        <v>7</v>
      </c>
      <c r="V352" s="2">
        <f t="shared" si="218"/>
        <v>6</v>
      </c>
      <c r="W352" s="2">
        <f t="shared" si="219"/>
        <v>9</v>
      </c>
      <c r="X352" s="2">
        <f t="shared" si="220"/>
        <v>2</v>
      </c>
      <c r="Y352" s="2">
        <f t="shared" si="221"/>
        <v>3</v>
      </c>
      <c r="Z352" s="2">
        <f t="shared" si="222"/>
        <v>1</v>
      </c>
      <c r="AA352" s="2">
        <f t="shared" si="223"/>
        <v>5</v>
      </c>
      <c r="AB352" s="2">
        <f t="shared" si="224"/>
        <v>4</v>
      </c>
      <c r="AC352" s="2"/>
      <c r="AD352" s="2">
        <f t="shared" si="225"/>
        <v>0</v>
      </c>
      <c r="AE352" s="2">
        <f t="shared" si="226"/>
        <v>0</v>
      </c>
      <c r="AF352" s="2">
        <f t="shared" si="227"/>
        <v>0</v>
      </c>
      <c r="AG352" s="2">
        <f t="shared" si="228"/>
        <v>0</v>
      </c>
      <c r="AH352" s="2">
        <f t="shared" si="229"/>
        <v>0</v>
      </c>
      <c r="AI352" s="2">
        <f t="shared" si="230"/>
        <v>0</v>
      </c>
      <c r="AJ352" s="2">
        <f t="shared" si="231"/>
        <v>0</v>
      </c>
      <c r="AK352" s="2">
        <f t="shared" si="232"/>
        <v>0</v>
      </c>
      <c r="AL352" s="2">
        <f t="shared" si="233"/>
        <v>0</v>
      </c>
      <c r="AM352" s="2"/>
      <c r="AN352" s="2">
        <f t="shared" si="234"/>
        <v>8</v>
      </c>
      <c r="AO352" s="2">
        <f t="shared" si="235"/>
        <v>7</v>
      </c>
      <c r="AP352" s="2">
        <f t="shared" si="236"/>
        <v>6</v>
      </c>
      <c r="AQ352" s="2">
        <f t="shared" si="237"/>
        <v>9</v>
      </c>
      <c r="AR352" s="2">
        <f t="shared" si="238"/>
        <v>2</v>
      </c>
      <c r="AS352" s="2">
        <f t="shared" si="239"/>
        <v>3</v>
      </c>
      <c r="AT352" s="2">
        <f t="shared" si="240"/>
        <v>1</v>
      </c>
      <c r="AU352" s="2">
        <f t="shared" si="241"/>
        <v>5</v>
      </c>
      <c r="AV352" s="2">
        <f t="shared" si="242"/>
        <v>4</v>
      </c>
      <c r="AW352" s="2"/>
      <c r="AX352" s="5">
        <f t="shared" si="243"/>
        <v>4</v>
      </c>
      <c r="AY352" s="2">
        <f t="shared" si="244"/>
        <v>5</v>
      </c>
      <c r="AZ352" s="2">
        <f t="shared" si="245"/>
        <v>30</v>
      </c>
      <c r="BA352" s="2">
        <f t="shared" si="249"/>
        <v>15</v>
      </c>
      <c r="BB352" s="2">
        <f t="shared" si="250"/>
        <v>0</v>
      </c>
      <c r="BC352" s="2">
        <f t="shared" si="251"/>
        <v>20</v>
      </c>
      <c r="BD352" s="2">
        <f t="shared" si="252"/>
        <v>0</v>
      </c>
      <c r="BE352" s="19">
        <f t="shared" si="253"/>
        <v>10</v>
      </c>
      <c r="BF352" s="19">
        <f t="shared" si="254"/>
        <v>4.0824829046386304</v>
      </c>
      <c r="BG352" s="31">
        <f t="shared" si="255"/>
        <v>-2.4494897427831779</v>
      </c>
      <c r="BH352" s="32">
        <f t="shared" si="246"/>
        <v>7.1529392177148241E-3</v>
      </c>
      <c r="BI352" s="62">
        <f t="shared" si="256"/>
        <v>2.8169014084507044E-4</v>
      </c>
      <c r="BJ352" s="62" t="str">
        <f t="shared" si="257"/>
        <v/>
      </c>
      <c r="BK352" s="73" t="str">
        <f t="shared" si="258"/>
        <v>sign</v>
      </c>
      <c r="BM352" s="11">
        <f t="shared" si="247"/>
        <v>-0.34133612555662091</v>
      </c>
    </row>
    <row r="353" spans="1:65">
      <c r="A353" s="30" t="s">
        <v>1230</v>
      </c>
      <c r="B353" s="30" t="s">
        <v>1231</v>
      </c>
      <c r="C353" s="30" t="s">
        <v>1232</v>
      </c>
      <c r="D353" s="30" t="s">
        <v>1233</v>
      </c>
      <c r="E353" s="30" t="s">
        <v>1198</v>
      </c>
      <c r="F353" s="11" t="str">
        <f t="shared" si="248"/>
        <v>C-lectin do</v>
      </c>
      <c r="H353" s="11">
        <f>VLOOKUP($B353,data!$B$3:$Q$15316,'diff expr 0 vs 3 mites'!H$8,FALSE)</f>
        <v>6.2802277520000001</v>
      </c>
      <c r="I353" s="11">
        <f>VLOOKUP($B353,data!$B$3:$Q$15316,'diff expr 0 vs 3 mites'!I$8,FALSE)</f>
        <v>6.6840586960000001</v>
      </c>
      <c r="J353" s="11">
        <f>VLOOKUP($B353,data!$B$3:$Q$15316,'diff expr 0 vs 3 mites'!J$8,FALSE)</f>
        <v>5.5275224569999999</v>
      </c>
      <c r="K353" s="11">
        <f>VLOOKUP($B353,data!$B$3:$Q$15316,'diff expr 0 vs 3 mites'!K$8,FALSE)</f>
        <v>7.4091363640000001</v>
      </c>
      <c r="L353" s="11">
        <f>VLOOKUP($B353,data!$B$3:$Q$15316,'diff expr 0 vs 3 mites'!L$8,FALSE)</f>
        <v>141.19007339999999</v>
      </c>
      <c r="M353" s="11">
        <f>VLOOKUP($B353,data!$B$3:$Q$15316,'diff expr 0 vs 3 mites'!M$8,FALSE)</f>
        <v>10.01162092</v>
      </c>
      <c r="N353" s="11">
        <f>VLOOKUP($B353,data!$B$3:$Q$15316,'diff expr 0 vs 3 mites'!N$8,FALSE)</f>
        <v>211.285088</v>
      </c>
      <c r="O353" s="11">
        <f>VLOOKUP($B353,data!$B$3:$Q$15316,'diff expr 0 vs 3 mites'!O$8,FALSE)</f>
        <v>6.0924669270000003</v>
      </c>
      <c r="P353" s="11">
        <f>VLOOKUP($B353,data!$B$3:$Q$15316,'diff expr 0 vs 3 mites'!P$8,FALSE)</f>
        <v>75.844950190000006</v>
      </c>
      <c r="R353" s="27" t="s">
        <v>27749</v>
      </c>
      <c r="T353" s="2">
        <f t="shared" si="216"/>
        <v>3</v>
      </c>
      <c r="U353" s="2">
        <f t="shared" si="217"/>
        <v>4</v>
      </c>
      <c r="V353" s="2">
        <f t="shared" si="218"/>
        <v>1</v>
      </c>
      <c r="W353" s="2">
        <f t="shared" si="219"/>
        <v>5</v>
      </c>
      <c r="X353" s="2">
        <f t="shared" si="220"/>
        <v>8</v>
      </c>
      <c r="Y353" s="2">
        <f t="shared" si="221"/>
        <v>6</v>
      </c>
      <c r="Z353" s="2">
        <f t="shared" si="222"/>
        <v>9</v>
      </c>
      <c r="AA353" s="2">
        <f t="shared" si="223"/>
        <v>2</v>
      </c>
      <c r="AB353" s="2">
        <f t="shared" si="224"/>
        <v>7</v>
      </c>
      <c r="AC353" s="2"/>
      <c r="AD353" s="2">
        <f t="shared" si="225"/>
        <v>0</v>
      </c>
      <c r="AE353" s="2">
        <f t="shared" si="226"/>
        <v>0</v>
      </c>
      <c r="AF353" s="2">
        <f t="shared" si="227"/>
        <v>0</v>
      </c>
      <c r="AG353" s="2">
        <f t="shared" si="228"/>
        <v>0</v>
      </c>
      <c r="AH353" s="2">
        <f t="shared" si="229"/>
        <v>0</v>
      </c>
      <c r="AI353" s="2">
        <f t="shared" si="230"/>
        <v>0</v>
      </c>
      <c r="AJ353" s="2">
        <f t="shared" si="231"/>
        <v>0</v>
      </c>
      <c r="AK353" s="2">
        <f t="shared" si="232"/>
        <v>0</v>
      </c>
      <c r="AL353" s="2">
        <f t="shared" si="233"/>
        <v>0</v>
      </c>
      <c r="AM353" s="2"/>
      <c r="AN353" s="2">
        <f t="shared" si="234"/>
        <v>3</v>
      </c>
      <c r="AO353" s="2">
        <f t="shared" si="235"/>
        <v>4</v>
      </c>
      <c r="AP353" s="2">
        <f t="shared" si="236"/>
        <v>1</v>
      </c>
      <c r="AQ353" s="2">
        <f t="shared" si="237"/>
        <v>5</v>
      </c>
      <c r="AR353" s="2">
        <f t="shared" si="238"/>
        <v>8</v>
      </c>
      <c r="AS353" s="2">
        <f t="shared" si="239"/>
        <v>6</v>
      </c>
      <c r="AT353" s="2">
        <f t="shared" si="240"/>
        <v>9</v>
      </c>
      <c r="AU353" s="2">
        <f t="shared" si="241"/>
        <v>2</v>
      </c>
      <c r="AV353" s="2">
        <f t="shared" si="242"/>
        <v>7</v>
      </c>
      <c r="AW353" s="2"/>
      <c r="AX353" s="5">
        <f t="shared" si="243"/>
        <v>4</v>
      </c>
      <c r="AY353" s="2">
        <f t="shared" si="244"/>
        <v>5</v>
      </c>
      <c r="AZ353" s="2">
        <f t="shared" si="245"/>
        <v>13</v>
      </c>
      <c r="BA353" s="2">
        <f t="shared" si="249"/>
        <v>32</v>
      </c>
      <c r="BB353" s="2">
        <f t="shared" si="250"/>
        <v>17</v>
      </c>
      <c r="BC353" s="2">
        <f t="shared" si="251"/>
        <v>3</v>
      </c>
      <c r="BD353" s="2">
        <f t="shared" si="252"/>
        <v>3</v>
      </c>
      <c r="BE353" s="19">
        <f t="shared" si="253"/>
        <v>10</v>
      </c>
      <c r="BF353" s="19">
        <f t="shared" si="254"/>
        <v>4.0824829046386304</v>
      </c>
      <c r="BG353" s="31">
        <f t="shared" si="255"/>
        <v>-1.7146428199482247</v>
      </c>
      <c r="BH353" s="32">
        <f t="shared" si="246"/>
        <v>4.3205366486849993E-2</v>
      </c>
      <c r="BI353" s="62">
        <f t="shared" si="256"/>
        <v>3.0422535211267605E-2</v>
      </c>
      <c r="BJ353" s="62" t="str">
        <f t="shared" si="257"/>
        <v/>
      </c>
      <c r="BK353" s="73" t="str">
        <f t="shared" si="258"/>
        <v/>
      </c>
      <c r="BM353" s="11">
        <f t="shared" si="247"/>
        <v>1.1375720715838262</v>
      </c>
    </row>
    <row r="354" spans="1:65">
      <c r="A354" s="30" t="s">
        <v>1234</v>
      </c>
      <c r="B354" s="30" t="s">
        <v>1235</v>
      </c>
      <c r="C354" s="30" t="s">
        <v>1236</v>
      </c>
      <c r="D354" s="30" t="s">
        <v>1237</v>
      </c>
      <c r="E354" s="30" t="s">
        <v>1198</v>
      </c>
      <c r="F354" s="11" t="str">
        <f t="shared" si="248"/>
        <v>C-lectin do</v>
      </c>
      <c r="H354" s="11">
        <f>VLOOKUP($B354,data!$B$3:$Q$15316,'diff expr 0 vs 3 mites'!H$8,FALSE)</f>
        <v>3.0685296119999999</v>
      </c>
      <c r="I354" s="11">
        <f>VLOOKUP($B354,data!$B$3:$Q$15316,'diff expr 0 vs 3 mites'!I$8,FALSE)</f>
        <v>47.974246520000001</v>
      </c>
      <c r="J354" s="11">
        <f>VLOOKUP($B354,data!$B$3:$Q$15316,'diff expr 0 vs 3 mites'!J$8,FALSE)</f>
        <v>2.9328970679999999</v>
      </c>
      <c r="K354" s="11">
        <f>VLOOKUP($B354,data!$B$3:$Q$15316,'diff expr 0 vs 3 mites'!K$8,FALSE)</f>
        <v>55.987299999999998</v>
      </c>
      <c r="L354" s="11">
        <f>VLOOKUP($B354,data!$B$3:$Q$15316,'diff expr 0 vs 3 mites'!L$8,FALSE)</f>
        <v>2.954248819</v>
      </c>
      <c r="M354" s="11">
        <f>VLOOKUP($B354,data!$B$3:$Q$15316,'diff expr 0 vs 3 mites'!M$8,FALSE)</f>
        <v>7.0196328169999997</v>
      </c>
      <c r="N354" s="11">
        <f>VLOOKUP($B354,data!$B$3:$Q$15316,'diff expr 0 vs 3 mites'!N$8,FALSE)</f>
        <v>1.704447541</v>
      </c>
      <c r="O354" s="11">
        <f>VLOOKUP($B354,data!$B$3:$Q$15316,'diff expr 0 vs 3 mites'!O$8,FALSE)</f>
        <v>2.3860079660000002</v>
      </c>
      <c r="P354" s="11">
        <f>VLOOKUP($B354,data!$B$3:$Q$15316,'diff expr 0 vs 3 mites'!P$8,FALSE)</f>
        <v>8.1111960619999994</v>
      </c>
      <c r="R354" s="27" t="s">
        <v>27749</v>
      </c>
      <c r="T354" s="2">
        <f t="shared" si="216"/>
        <v>5</v>
      </c>
      <c r="U354" s="2">
        <f t="shared" si="217"/>
        <v>8</v>
      </c>
      <c r="V354" s="2">
        <f t="shared" si="218"/>
        <v>3</v>
      </c>
      <c r="W354" s="2">
        <f t="shared" si="219"/>
        <v>9</v>
      </c>
      <c r="X354" s="2">
        <f t="shared" si="220"/>
        <v>4</v>
      </c>
      <c r="Y354" s="2">
        <f t="shared" si="221"/>
        <v>6</v>
      </c>
      <c r="Z354" s="2">
        <f t="shared" si="222"/>
        <v>1</v>
      </c>
      <c r="AA354" s="2">
        <f t="shared" si="223"/>
        <v>2</v>
      </c>
      <c r="AB354" s="2">
        <f t="shared" si="224"/>
        <v>7</v>
      </c>
      <c r="AC354" s="2"/>
      <c r="AD354" s="2">
        <f t="shared" si="225"/>
        <v>0</v>
      </c>
      <c r="AE354" s="2">
        <f t="shared" si="226"/>
        <v>0</v>
      </c>
      <c r="AF354" s="2">
        <f t="shared" si="227"/>
        <v>0</v>
      </c>
      <c r="AG354" s="2">
        <f t="shared" si="228"/>
        <v>0</v>
      </c>
      <c r="AH354" s="2">
        <f t="shared" si="229"/>
        <v>0</v>
      </c>
      <c r="AI354" s="2">
        <f t="shared" si="230"/>
        <v>0</v>
      </c>
      <c r="AJ354" s="2">
        <f t="shared" si="231"/>
        <v>0</v>
      </c>
      <c r="AK354" s="2">
        <f t="shared" si="232"/>
        <v>0</v>
      </c>
      <c r="AL354" s="2">
        <f t="shared" si="233"/>
        <v>0</v>
      </c>
      <c r="AM354" s="2"/>
      <c r="AN354" s="2">
        <f t="shared" si="234"/>
        <v>5</v>
      </c>
      <c r="AO354" s="2">
        <f t="shared" si="235"/>
        <v>8</v>
      </c>
      <c r="AP354" s="2">
        <f t="shared" si="236"/>
        <v>3</v>
      </c>
      <c r="AQ354" s="2">
        <f t="shared" si="237"/>
        <v>9</v>
      </c>
      <c r="AR354" s="2">
        <f t="shared" si="238"/>
        <v>4</v>
      </c>
      <c r="AS354" s="2">
        <f t="shared" si="239"/>
        <v>6</v>
      </c>
      <c r="AT354" s="2">
        <f t="shared" si="240"/>
        <v>1</v>
      </c>
      <c r="AU354" s="2">
        <f t="shared" si="241"/>
        <v>2</v>
      </c>
      <c r="AV354" s="2">
        <f t="shared" si="242"/>
        <v>7</v>
      </c>
      <c r="AW354" s="2"/>
      <c r="AX354" s="5">
        <f t="shared" si="243"/>
        <v>4</v>
      </c>
      <c r="AY354" s="2">
        <f t="shared" si="244"/>
        <v>5</v>
      </c>
      <c r="AZ354" s="2">
        <f t="shared" si="245"/>
        <v>25</v>
      </c>
      <c r="BA354" s="2">
        <f t="shared" si="249"/>
        <v>20</v>
      </c>
      <c r="BB354" s="2">
        <f t="shared" si="250"/>
        <v>5</v>
      </c>
      <c r="BC354" s="2">
        <f t="shared" si="251"/>
        <v>15</v>
      </c>
      <c r="BD354" s="2">
        <f t="shared" si="252"/>
        <v>5</v>
      </c>
      <c r="BE354" s="19">
        <f t="shared" si="253"/>
        <v>10</v>
      </c>
      <c r="BF354" s="19">
        <f t="shared" si="254"/>
        <v>4.0824829046386304</v>
      </c>
      <c r="BG354" s="31">
        <f t="shared" si="255"/>
        <v>-1.2247448713915889</v>
      </c>
      <c r="BH354" s="32">
        <f t="shared" si="246"/>
        <v>0.1103356809599234</v>
      </c>
      <c r="BI354" s="62">
        <f t="shared" si="256"/>
        <v>5.1267605633802817E-2</v>
      </c>
      <c r="BJ354" s="62" t="str">
        <f t="shared" si="257"/>
        <v/>
      </c>
      <c r="BK354" s="73" t="str">
        <f t="shared" si="258"/>
        <v/>
      </c>
      <c r="BM354" s="11">
        <f t="shared" si="247"/>
        <v>-0.79228241574731895</v>
      </c>
    </row>
    <row r="355" spans="1:65">
      <c r="A355" s="30" t="s">
        <v>1238</v>
      </c>
      <c r="B355" s="30" t="s">
        <v>1239</v>
      </c>
      <c r="C355" s="30" t="s">
        <v>1240</v>
      </c>
      <c r="D355" s="30" t="s">
        <v>1241</v>
      </c>
      <c r="E355" s="30" t="s">
        <v>1198</v>
      </c>
      <c r="F355" s="11" t="str">
        <f t="shared" si="248"/>
        <v>C-lectin do</v>
      </c>
      <c r="H355" s="11">
        <f>VLOOKUP($B355,data!$B$3:$Q$15316,'diff expr 0 vs 3 mites'!H$8,FALSE)</f>
        <v>4.5363789319999999</v>
      </c>
      <c r="I355" s="11">
        <f>VLOOKUP($B355,data!$B$3:$Q$15316,'diff expr 0 vs 3 mites'!I$8,FALSE)</f>
        <v>3.5232895399999999</v>
      </c>
      <c r="J355" s="11">
        <f>VLOOKUP($B355,data!$B$3:$Q$15316,'diff expr 0 vs 3 mites'!J$8,FALSE)</f>
        <v>3.4018357180000001</v>
      </c>
      <c r="K355" s="11">
        <f>VLOOKUP($B355,data!$B$3:$Q$15316,'diff expr 0 vs 3 mites'!K$8,FALSE)</f>
        <v>5.0951176159999996</v>
      </c>
      <c r="L355" s="11">
        <f>VLOOKUP($B355,data!$B$3:$Q$15316,'diff expr 0 vs 3 mites'!L$8,FALSE)</f>
        <v>1.6637833310000001</v>
      </c>
      <c r="M355" s="11">
        <f>VLOOKUP($B355,data!$B$3:$Q$15316,'diff expr 0 vs 3 mites'!M$8,FALSE)</f>
        <v>1.486954211</v>
      </c>
      <c r="N355" s="11">
        <f>VLOOKUP($B355,data!$B$3:$Q$15316,'diff expr 0 vs 3 mites'!N$8,FALSE)</f>
        <v>2.7597591800000001</v>
      </c>
      <c r="O355" s="11">
        <f>VLOOKUP($B355,data!$B$3:$Q$15316,'diff expr 0 vs 3 mites'!O$8,FALSE)</f>
        <v>2.0427313640000002</v>
      </c>
      <c r="P355" s="11">
        <f>VLOOKUP($B355,data!$B$3:$Q$15316,'diff expr 0 vs 3 mites'!P$8,FALSE)</f>
        <v>3.5253733650000001</v>
      </c>
      <c r="R355" s="27" t="s">
        <v>27749</v>
      </c>
      <c r="T355" s="2">
        <f t="shared" si="216"/>
        <v>8</v>
      </c>
      <c r="U355" s="2">
        <f t="shared" si="217"/>
        <v>6</v>
      </c>
      <c r="V355" s="2">
        <f t="shared" si="218"/>
        <v>5</v>
      </c>
      <c r="W355" s="2">
        <f t="shared" si="219"/>
        <v>9</v>
      </c>
      <c r="X355" s="2">
        <f t="shared" si="220"/>
        <v>2</v>
      </c>
      <c r="Y355" s="2">
        <f t="shared" si="221"/>
        <v>1</v>
      </c>
      <c r="Z355" s="2">
        <f t="shared" si="222"/>
        <v>4</v>
      </c>
      <c r="AA355" s="2">
        <f t="shared" si="223"/>
        <v>3</v>
      </c>
      <c r="AB355" s="2">
        <f t="shared" si="224"/>
        <v>7</v>
      </c>
      <c r="AC355" s="2"/>
      <c r="AD355" s="2">
        <f t="shared" si="225"/>
        <v>0</v>
      </c>
      <c r="AE355" s="2">
        <f t="shared" si="226"/>
        <v>0</v>
      </c>
      <c r="AF355" s="2">
        <f t="shared" si="227"/>
        <v>0</v>
      </c>
      <c r="AG355" s="2">
        <f t="shared" si="228"/>
        <v>0</v>
      </c>
      <c r="AH355" s="2">
        <f t="shared" si="229"/>
        <v>0</v>
      </c>
      <c r="AI355" s="2">
        <f t="shared" si="230"/>
        <v>0</v>
      </c>
      <c r="AJ355" s="2">
        <f t="shared" si="231"/>
        <v>0</v>
      </c>
      <c r="AK355" s="2">
        <f t="shared" si="232"/>
        <v>0</v>
      </c>
      <c r="AL355" s="2">
        <f t="shared" si="233"/>
        <v>0</v>
      </c>
      <c r="AM355" s="2"/>
      <c r="AN355" s="2">
        <f t="shared" si="234"/>
        <v>8</v>
      </c>
      <c r="AO355" s="2">
        <f t="shared" si="235"/>
        <v>6</v>
      </c>
      <c r="AP355" s="2">
        <f t="shared" si="236"/>
        <v>5</v>
      </c>
      <c r="AQ355" s="2">
        <f t="shared" si="237"/>
        <v>9</v>
      </c>
      <c r="AR355" s="2">
        <f t="shared" si="238"/>
        <v>2</v>
      </c>
      <c r="AS355" s="2">
        <f t="shared" si="239"/>
        <v>1</v>
      </c>
      <c r="AT355" s="2">
        <f t="shared" si="240"/>
        <v>4</v>
      </c>
      <c r="AU355" s="2">
        <f t="shared" si="241"/>
        <v>3</v>
      </c>
      <c r="AV355" s="2">
        <f t="shared" si="242"/>
        <v>7</v>
      </c>
      <c r="AW355" s="2"/>
      <c r="AX355" s="5">
        <f t="shared" si="243"/>
        <v>4</v>
      </c>
      <c r="AY355" s="2">
        <f t="shared" si="244"/>
        <v>5</v>
      </c>
      <c r="AZ355" s="2">
        <f t="shared" si="245"/>
        <v>28</v>
      </c>
      <c r="BA355" s="2">
        <f t="shared" si="249"/>
        <v>17</v>
      </c>
      <c r="BB355" s="2">
        <f t="shared" si="250"/>
        <v>2</v>
      </c>
      <c r="BC355" s="2">
        <f t="shared" si="251"/>
        <v>18</v>
      </c>
      <c r="BD355" s="2">
        <f t="shared" si="252"/>
        <v>2</v>
      </c>
      <c r="BE355" s="19">
        <f t="shared" si="253"/>
        <v>10</v>
      </c>
      <c r="BF355" s="19">
        <f t="shared" si="254"/>
        <v>4.0824829046386304</v>
      </c>
      <c r="BG355" s="31">
        <f t="shared" si="255"/>
        <v>-1.9595917942265424</v>
      </c>
      <c r="BH355" s="32">
        <f t="shared" si="246"/>
        <v>2.5021760624352556E-2</v>
      </c>
      <c r="BI355" s="62">
        <f t="shared" si="256"/>
        <v>2.2253521126760566E-2</v>
      </c>
      <c r="BJ355" s="62" t="str">
        <f t="shared" si="257"/>
        <v/>
      </c>
      <c r="BK355" s="73" t="str">
        <f t="shared" si="258"/>
        <v/>
      </c>
      <c r="BM355" s="11">
        <f t="shared" si="247"/>
        <v>-0.25599276456184905</v>
      </c>
    </row>
    <row r="356" spans="1:65">
      <c r="A356" s="30" t="s">
        <v>1242</v>
      </c>
      <c r="B356" s="30" t="s">
        <v>1243</v>
      </c>
      <c r="C356" s="30" t="s">
        <v>1244</v>
      </c>
      <c r="D356" s="30" t="s">
        <v>1245</v>
      </c>
      <c r="E356" s="30" t="s">
        <v>1246</v>
      </c>
      <c r="F356" s="11" t="str">
        <f t="shared" si="248"/>
        <v>Antimicrobi</v>
      </c>
      <c r="H356" s="11">
        <f>VLOOKUP($B356,data!$B$3:$Q$15316,'diff expr 0 vs 3 mites'!H$8,FALSE)</f>
        <v>0.58458557300000002</v>
      </c>
      <c r="I356" s="11">
        <f>VLOOKUP($B356,data!$B$3:$Q$15316,'diff expr 0 vs 3 mites'!I$8,FALSE)</f>
        <v>0.28073775699999998</v>
      </c>
      <c r="J356" s="11">
        <f>VLOOKUP($B356,data!$B$3:$Q$15316,'diff expr 0 vs 3 mites'!J$8,FALSE)</f>
        <v>0.17959699800000001</v>
      </c>
      <c r="K356" s="11">
        <f>VLOOKUP($B356,data!$B$3:$Q$15316,'diff expr 0 vs 3 mites'!K$8,FALSE)</f>
        <v>0.227836861</v>
      </c>
      <c r="L356" s="11">
        <f>VLOOKUP($B356,data!$B$3:$Q$15316,'diff expr 0 vs 3 mites'!L$8,FALSE)</f>
        <v>0</v>
      </c>
      <c r="M356" s="11">
        <f>VLOOKUP($B356,data!$B$3:$Q$15316,'diff expr 0 vs 3 mites'!M$8,FALSE)</f>
        <v>0.16264584000000001</v>
      </c>
      <c r="N356" s="11">
        <f>VLOOKUP($B356,data!$B$3:$Q$15316,'diff expr 0 vs 3 mites'!N$8,FALSE)</f>
        <v>2.9224286909999999</v>
      </c>
      <c r="O356" s="11">
        <f>VLOOKUP($B356,data!$B$3:$Q$15316,'diff expr 0 vs 3 mites'!O$8,FALSE)</f>
        <v>0.79181136299999999</v>
      </c>
      <c r="P356" s="11">
        <f>VLOOKUP($B356,data!$B$3:$Q$15316,'diff expr 0 vs 3 mites'!P$8,FALSE)</f>
        <v>0</v>
      </c>
      <c r="R356" s="27" t="s">
        <v>27749</v>
      </c>
      <c r="T356" s="2">
        <f t="shared" si="216"/>
        <v>7</v>
      </c>
      <c r="U356" s="2">
        <f t="shared" si="217"/>
        <v>6</v>
      </c>
      <c r="V356" s="2">
        <f t="shared" si="218"/>
        <v>4</v>
      </c>
      <c r="W356" s="2">
        <f t="shared" si="219"/>
        <v>5</v>
      </c>
      <c r="X356" s="2">
        <f t="shared" si="220"/>
        <v>1</v>
      </c>
      <c r="Y356" s="2">
        <f t="shared" si="221"/>
        <v>3</v>
      </c>
      <c r="Z356" s="2">
        <f t="shared" si="222"/>
        <v>9</v>
      </c>
      <c r="AA356" s="2">
        <f t="shared" si="223"/>
        <v>8</v>
      </c>
      <c r="AB356" s="2">
        <f t="shared" si="224"/>
        <v>1</v>
      </c>
      <c r="AC356" s="2"/>
      <c r="AD356" s="2">
        <f t="shared" si="225"/>
        <v>0</v>
      </c>
      <c r="AE356" s="2">
        <f t="shared" si="226"/>
        <v>0</v>
      </c>
      <c r="AF356" s="2">
        <f t="shared" si="227"/>
        <v>0</v>
      </c>
      <c r="AG356" s="2">
        <f t="shared" si="228"/>
        <v>0</v>
      </c>
      <c r="AH356" s="2">
        <f t="shared" si="229"/>
        <v>0.5</v>
      </c>
      <c r="AI356" s="2">
        <f t="shared" si="230"/>
        <v>0</v>
      </c>
      <c r="AJ356" s="2">
        <f t="shared" si="231"/>
        <v>0</v>
      </c>
      <c r="AK356" s="2">
        <f t="shared" si="232"/>
        <v>0</v>
      </c>
      <c r="AL356" s="2">
        <f t="shared" si="233"/>
        <v>0.5</v>
      </c>
      <c r="AM356" s="2"/>
      <c r="AN356" s="2">
        <f t="shared" si="234"/>
        <v>7</v>
      </c>
      <c r="AO356" s="2">
        <f t="shared" si="235"/>
        <v>6</v>
      </c>
      <c r="AP356" s="2">
        <f t="shared" si="236"/>
        <v>4</v>
      </c>
      <c r="AQ356" s="2">
        <f t="shared" si="237"/>
        <v>5</v>
      </c>
      <c r="AR356" s="2">
        <f t="shared" si="238"/>
        <v>1.5</v>
      </c>
      <c r="AS356" s="2">
        <f t="shared" si="239"/>
        <v>3</v>
      </c>
      <c r="AT356" s="2">
        <f t="shared" si="240"/>
        <v>9</v>
      </c>
      <c r="AU356" s="2">
        <f t="shared" si="241"/>
        <v>8</v>
      </c>
      <c r="AV356" s="2">
        <f t="shared" si="242"/>
        <v>1.5</v>
      </c>
      <c r="AW356" s="2"/>
      <c r="AX356" s="5">
        <f t="shared" si="243"/>
        <v>4</v>
      </c>
      <c r="AY356" s="2">
        <f t="shared" si="244"/>
        <v>5</v>
      </c>
      <c r="AZ356" s="2">
        <f t="shared" si="245"/>
        <v>22</v>
      </c>
      <c r="BA356" s="2">
        <f t="shared" si="249"/>
        <v>23</v>
      </c>
      <c r="BB356" s="2">
        <f t="shared" si="250"/>
        <v>8</v>
      </c>
      <c r="BC356" s="2">
        <f t="shared" si="251"/>
        <v>12</v>
      </c>
      <c r="BD356" s="2">
        <f t="shared" si="252"/>
        <v>8</v>
      </c>
      <c r="BE356" s="19">
        <f t="shared" si="253"/>
        <v>10</v>
      </c>
      <c r="BF356" s="19">
        <f t="shared" si="254"/>
        <v>4.0824829046386304</v>
      </c>
      <c r="BG356" s="31">
        <f t="shared" si="255"/>
        <v>-0.4898979485566356</v>
      </c>
      <c r="BH356" s="32">
        <f t="shared" si="246"/>
        <v>0.31210305738320299</v>
      </c>
      <c r="BI356" s="62">
        <f t="shared" si="256"/>
        <v>7.6619718309859156E-2</v>
      </c>
      <c r="BJ356" s="62" t="str">
        <f t="shared" si="257"/>
        <v/>
      </c>
      <c r="BK356" s="73" t="str">
        <f t="shared" si="258"/>
        <v/>
      </c>
      <c r="BM356" s="11">
        <f t="shared" si="247"/>
        <v>0.3868274470936402</v>
      </c>
    </row>
    <row r="357" spans="1:65">
      <c r="A357" s="30" t="s">
        <v>1247</v>
      </c>
      <c r="B357" s="30" t="s">
        <v>1248</v>
      </c>
      <c r="C357" s="30" t="s">
        <v>136</v>
      </c>
      <c r="D357" s="30" t="s">
        <v>1249</v>
      </c>
      <c r="E357" s="30" t="s">
        <v>1246</v>
      </c>
      <c r="F357" s="11" t="str">
        <f t="shared" si="248"/>
        <v>Antimicrobi</v>
      </c>
      <c r="H357" s="11">
        <f>VLOOKUP($B357,data!$B$3:$Q$15316,'diff expr 0 vs 3 mites'!H$8,FALSE)</f>
        <v>2.9306626310000001</v>
      </c>
      <c r="I357" s="11">
        <f>VLOOKUP($B357,data!$B$3:$Q$15316,'diff expr 0 vs 3 mites'!I$8,FALSE)</f>
        <v>5.6908045759999997</v>
      </c>
      <c r="J357" s="11">
        <f>VLOOKUP($B357,data!$B$3:$Q$15316,'diff expr 0 vs 3 mites'!J$8,FALSE)</f>
        <v>1.957307119</v>
      </c>
      <c r="K357" s="11">
        <f>VLOOKUP($B357,data!$B$3:$Q$15316,'diff expr 0 vs 3 mites'!K$8,FALSE)</f>
        <v>120.07986270000001</v>
      </c>
      <c r="L357" s="11">
        <f>VLOOKUP($B357,data!$B$3:$Q$15316,'diff expr 0 vs 3 mites'!L$8,FALSE)</f>
        <v>26.49771921</v>
      </c>
      <c r="M357" s="11">
        <f>VLOOKUP($B357,data!$B$3:$Q$15316,'diff expr 0 vs 3 mites'!M$8,FALSE)</f>
        <v>52.964326579999998</v>
      </c>
      <c r="N357" s="11">
        <f>VLOOKUP($B357,data!$B$3:$Q$15316,'diff expr 0 vs 3 mites'!N$8,FALSE)</f>
        <v>107.65160899999999</v>
      </c>
      <c r="O357" s="11">
        <f>VLOOKUP($B357,data!$B$3:$Q$15316,'diff expr 0 vs 3 mites'!O$8,FALSE)</f>
        <v>1.6395898929999999</v>
      </c>
      <c r="P357" s="11">
        <f>VLOOKUP($B357,data!$B$3:$Q$15316,'diff expr 0 vs 3 mites'!P$8,FALSE)</f>
        <v>6.3262810509999996</v>
      </c>
      <c r="R357" s="27" t="s">
        <v>27749</v>
      </c>
      <c r="T357" s="2">
        <f t="shared" si="216"/>
        <v>3</v>
      </c>
      <c r="U357" s="2">
        <f t="shared" si="217"/>
        <v>4</v>
      </c>
      <c r="V357" s="2">
        <f t="shared" si="218"/>
        <v>2</v>
      </c>
      <c r="W357" s="2">
        <f t="shared" si="219"/>
        <v>9</v>
      </c>
      <c r="X357" s="2">
        <f t="shared" si="220"/>
        <v>6</v>
      </c>
      <c r="Y357" s="2">
        <f t="shared" si="221"/>
        <v>7</v>
      </c>
      <c r="Z357" s="2">
        <f t="shared" si="222"/>
        <v>8</v>
      </c>
      <c r="AA357" s="2">
        <f t="shared" si="223"/>
        <v>1</v>
      </c>
      <c r="AB357" s="2">
        <f t="shared" si="224"/>
        <v>5</v>
      </c>
      <c r="AC357" s="2"/>
      <c r="AD357" s="2">
        <f t="shared" si="225"/>
        <v>0</v>
      </c>
      <c r="AE357" s="2">
        <f t="shared" si="226"/>
        <v>0</v>
      </c>
      <c r="AF357" s="2">
        <f t="shared" si="227"/>
        <v>0</v>
      </c>
      <c r="AG357" s="2">
        <f t="shared" si="228"/>
        <v>0</v>
      </c>
      <c r="AH357" s="2">
        <f t="shared" si="229"/>
        <v>0</v>
      </c>
      <c r="AI357" s="2">
        <f t="shared" si="230"/>
        <v>0</v>
      </c>
      <c r="AJ357" s="2">
        <f t="shared" si="231"/>
        <v>0</v>
      </c>
      <c r="AK357" s="2">
        <f t="shared" si="232"/>
        <v>0</v>
      </c>
      <c r="AL357" s="2">
        <f t="shared" si="233"/>
        <v>0</v>
      </c>
      <c r="AM357" s="2"/>
      <c r="AN357" s="2">
        <f t="shared" si="234"/>
        <v>3</v>
      </c>
      <c r="AO357" s="2">
        <f t="shared" si="235"/>
        <v>4</v>
      </c>
      <c r="AP357" s="2">
        <f t="shared" si="236"/>
        <v>2</v>
      </c>
      <c r="AQ357" s="2">
        <f t="shared" si="237"/>
        <v>9</v>
      </c>
      <c r="AR357" s="2">
        <f t="shared" si="238"/>
        <v>6</v>
      </c>
      <c r="AS357" s="2">
        <f t="shared" si="239"/>
        <v>7</v>
      </c>
      <c r="AT357" s="2">
        <f t="shared" si="240"/>
        <v>8</v>
      </c>
      <c r="AU357" s="2">
        <f t="shared" si="241"/>
        <v>1</v>
      </c>
      <c r="AV357" s="2">
        <f t="shared" si="242"/>
        <v>5</v>
      </c>
      <c r="AW357" s="2"/>
      <c r="AX357" s="5">
        <f t="shared" si="243"/>
        <v>4</v>
      </c>
      <c r="AY357" s="2">
        <f t="shared" si="244"/>
        <v>5</v>
      </c>
      <c r="AZ357" s="2">
        <f t="shared" si="245"/>
        <v>18</v>
      </c>
      <c r="BA357" s="2">
        <f t="shared" si="249"/>
        <v>27</v>
      </c>
      <c r="BB357" s="2">
        <f t="shared" si="250"/>
        <v>12</v>
      </c>
      <c r="BC357" s="2">
        <f t="shared" si="251"/>
        <v>8</v>
      </c>
      <c r="BD357" s="2">
        <f t="shared" si="252"/>
        <v>8</v>
      </c>
      <c r="BE357" s="19">
        <f t="shared" si="253"/>
        <v>10</v>
      </c>
      <c r="BF357" s="19">
        <f t="shared" si="254"/>
        <v>4.0824829046386304</v>
      </c>
      <c r="BG357" s="31">
        <f t="shared" si="255"/>
        <v>-0.4898979485566356</v>
      </c>
      <c r="BH357" s="32">
        <f t="shared" si="246"/>
        <v>0.31210305738320299</v>
      </c>
      <c r="BI357" s="62">
        <f t="shared" si="256"/>
        <v>7.6619718309859156E-2</v>
      </c>
      <c r="BJ357" s="62" t="str">
        <f t="shared" si="257"/>
        <v/>
      </c>
      <c r="BK357" s="73" t="str">
        <f t="shared" si="258"/>
        <v/>
      </c>
      <c r="BM357" s="11">
        <f t="shared" si="247"/>
        <v>7.7163554574741694E-2</v>
      </c>
    </row>
    <row r="358" spans="1:65">
      <c r="A358" s="30" t="s">
        <v>1250</v>
      </c>
      <c r="B358" s="30" t="s">
        <v>1251</v>
      </c>
      <c r="C358" s="30" t="s">
        <v>136</v>
      </c>
      <c r="D358" s="30" t="s">
        <v>1252</v>
      </c>
      <c r="E358" s="30" t="s">
        <v>1246</v>
      </c>
      <c r="F358" s="11" t="str">
        <f t="shared" si="248"/>
        <v>Antimicrobi</v>
      </c>
      <c r="H358" s="11">
        <f>VLOOKUP($B358,data!$B$3:$Q$15316,'diff expr 0 vs 3 mites'!H$8,FALSE)</f>
        <v>18.381462039999999</v>
      </c>
      <c r="I358" s="11">
        <f>VLOOKUP($B358,data!$B$3:$Q$15316,'diff expr 0 vs 3 mites'!I$8,FALSE)</f>
        <v>71.74781376</v>
      </c>
      <c r="J358" s="11">
        <f>VLOOKUP($B358,data!$B$3:$Q$15316,'diff expr 0 vs 3 mites'!J$8,FALSE)</f>
        <v>19.391203239999999</v>
      </c>
      <c r="K358" s="11">
        <f>VLOOKUP($B358,data!$B$3:$Q$15316,'diff expr 0 vs 3 mites'!K$8,FALSE)</f>
        <v>216.0324033</v>
      </c>
      <c r="L358" s="11">
        <f>VLOOKUP($B358,data!$B$3:$Q$15316,'diff expr 0 vs 3 mites'!L$8,FALSE)</f>
        <v>46.5452291</v>
      </c>
      <c r="M358" s="11">
        <f>VLOOKUP($B358,data!$B$3:$Q$15316,'diff expr 0 vs 3 mites'!M$8,FALSE)</f>
        <v>65.853659219999997</v>
      </c>
      <c r="N358" s="11">
        <f>VLOOKUP($B358,data!$B$3:$Q$15316,'diff expr 0 vs 3 mites'!N$8,FALSE)</f>
        <v>160.70542620000001</v>
      </c>
      <c r="O358" s="11">
        <f>VLOOKUP($B358,data!$B$3:$Q$15316,'diff expr 0 vs 3 mites'!O$8,FALSE)</f>
        <v>0.45474670900000003</v>
      </c>
      <c r="P358" s="11">
        <f>VLOOKUP($B358,data!$B$3:$Q$15316,'diff expr 0 vs 3 mites'!P$8,FALSE)</f>
        <v>0.78135374899999999</v>
      </c>
      <c r="R358" s="27" t="s">
        <v>27749</v>
      </c>
      <c r="T358" s="2">
        <f t="shared" si="216"/>
        <v>3</v>
      </c>
      <c r="U358" s="2">
        <f t="shared" si="217"/>
        <v>7</v>
      </c>
      <c r="V358" s="2">
        <f t="shared" si="218"/>
        <v>4</v>
      </c>
      <c r="W358" s="2">
        <f t="shared" si="219"/>
        <v>9</v>
      </c>
      <c r="X358" s="2">
        <f t="shared" si="220"/>
        <v>5</v>
      </c>
      <c r="Y358" s="2">
        <f t="shared" si="221"/>
        <v>6</v>
      </c>
      <c r="Z358" s="2">
        <f t="shared" si="222"/>
        <v>8</v>
      </c>
      <c r="AA358" s="2">
        <f t="shared" si="223"/>
        <v>1</v>
      </c>
      <c r="AB358" s="2">
        <f t="shared" si="224"/>
        <v>2</v>
      </c>
      <c r="AC358" s="2"/>
      <c r="AD358" s="2">
        <f t="shared" si="225"/>
        <v>0</v>
      </c>
      <c r="AE358" s="2">
        <f t="shared" si="226"/>
        <v>0</v>
      </c>
      <c r="AF358" s="2">
        <f t="shared" si="227"/>
        <v>0</v>
      </c>
      <c r="AG358" s="2">
        <f t="shared" si="228"/>
        <v>0</v>
      </c>
      <c r="AH358" s="2">
        <f t="shared" si="229"/>
        <v>0</v>
      </c>
      <c r="AI358" s="2">
        <f t="shared" si="230"/>
        <v>0</v>
      </c>
      <c r="AJ358" s="2">
        <f t="shared" si="231"/>
        <v>0</v>
      </c>
      <c r="AK358" s="2">
        <f t="shared" si="232"/>
        <v>0</v>
      </c>
      <c r="AL358" s="2">
        <f t="shared" si="233"/>
        <v>0</v>
      </c>
      <c r="AM358" s="2"/>
      <c r="AN358" s="2">
        <f t="shared" si="234"/>
        <v>3</v>
      </c>
      <c r="AO358" s="2">
        <f t="shared" si="235"/>
        <v>7</v>
      </c>
      <c r="AP358" s="2">
        <f t="shared" si="236"/>
        <v>4</v>
      </c>
      <c r="AQ358" s="2">
        <f t="shared" si="237"/>
        <v>9</v>
      </c>
      <c r="AR358" s="2">
        <f t="shared" si="238"/>
        <v>5</v>
      </c>
      <c r="AS358" s="2">
        <f t="shared" si="239"/>
        <v>6</v>
      </c>
      <c r="AT358" s="2">
        <f t="shared" si="240"/>
        <v>8</v>
      </c>
      <c r="AU358" s="2">
        <f t="shared" si="241"/>
        <v>1</v>
      </c>
      <c r="AV358" s="2">
        <f t="shared" si="242"/>
        <v>2</v>
      </c>
      <c r="AW358" s="2"/>
      <c r="AX358" s="5">
        <f t="shared" si="243"/>
        <v>4</v>
      </c>
      <c r="AY358" s="2">
        <f t="shared" si="244"/>
        <v>5</v>
      </c>
      <c r="AZ358" s="2">
        <f t="shared" si="245"/>
        <v>23</v>
      </c>
      <c r="BA358" s="2">
        <f t="shared" si="249"/>
        <v>22</v>
      </c>
      <c r="BB358" s="2">
        <f t="shared" si="250"/>
        <v>7</v>
      </c>
      <c r="BC358" s="2">
        <f t="shared" si="251"/>
        <v>13</v>
      </c>
      <c r="BD358" s="2">
        <f t="shared" si="252"/>
        <v>7</v>
      </c>
      <c r="BE358" s="19">
        <f t="shared" si="253"/>
        <v>10</v>
      </c>
      <c r="BF358" s="19">
        <f t="shared" si="254"/>
        <v>4.0824829046386304</v>
      </c>
      <c r="BG358" s="31">
        <f t="shared" si="255"/>
        <v>-0.73484692283495334</v>
      </c>
      <c r="BH358" s="32">
        <f t="shared" si="246"/>
        <v>0.23121636322523817</v>
      </c>
      <c r="BI358" s="62">
        <f t="shared" si="256"/>
        <v>6.8450704225352113E-2</v>
      </c>
      <c r="BJ358" s="62" t="str">
        <f t="shared" si="257"/>
        <v/>
      </c>
      <c r="BK358" s="73" t="str">
        <f t="shared" si="258"/>
        <v/>
      </c>
      <c r="BM358" s="11">
        <f t="shared" si="247"/>
        <v>-0.17124176657897119</v>
      </c>
    </row>
    <row r="359" spans="1:65">
      <c r="A359" s="30" t="s">
        <v>1253</v>
      </c>
      <c r="B359" s="30" t="s">
        <v>1254</v>
      </c>
      <c r="C359" s="30" t="s">
        <v>136</v>
      </c>
      <c r="D359" s="30" t="s">
        <v>1255</v>
      </c>
      <c r="E359" s="30" t="s">
        <v>1246</v>
      </c>
      <c r="F359" s="11" t="str">
        <f t="shared" si="248"/>
        <v>Antimicrobi</v>
      </c>
      <c r="H359" s="11">
        <f>VLOOKUP($B359,data!$B$3:$Q$15316,'diff expr 0 vs 3 mites'!H$8,FALSE)</f>
        <v>15.438539609999999</v>
      </c>
      <c r="I359" s="11">
        <f>VLOOKUP($B359,data!$B$3:$Q$15316,'diff expr 0 vs 3 mites'!I$8,FALSE)</f>
        <v>20.045553160000001</v>
      </c>
      <c r="J359" s="11">
        <f>VLOOKUP($B359,data!$B$3:$Q$15316,'diff expr 0 vs 3 mites'!J$8,FALSE)</f>
        <v>13.350791859999999</v>
      </c>
      <c r="K359" s="11">
        <f>VLOOKUP($B359,data!$B$3:$Q$15316,'diff expr 0 vs 3 mites'!K$8,FALSE)</f>
        <v>279.01186799999999</v>
      </c>
      <c r="L359" s="11">
        <f>VLOOKUP($B359,data!$B$3:$Q$15316,'diff expr 0 vs 3 mites'!L$8,FALSE)</f>
        <v>29.727128740000001</v>
      </c>
      <c r="M359" s="11">
        <f>VLOOKUP($B359,data!$B$3:$Q$15316,'diff expr 0 vs 3 mites'!M$8,FALSE)</f>
        <v>383.08381300000002</v>
      </c>
      <c r="N359" s="11">
        <f>VLOOKUP($B359,data!$B$3:$Q$15316,'diff expr 0 vs 3 mites'!N$8,FALSE)</f>
        <v>457.36009009999998</v>
      </c>
      <c r="O359" s="11">
        <f>VLOOKUP($B359,data!$B$3:$Q$15316,'diff expr 0 vs 3 mites'!O$8,FALSE)</f>
        <v>4.2596976900000003</v>
      </c>
      <c r="P359" s="11">
        <f>VLOOKUP($B359,data!$B$3:$Q$15316,'diff expr 0 vs 3 mites'!P$8,FALSE)</f>
        <v>1.774324139</v>
      </c>
      <c r="R359" s="27" t="s">
        <v>27749</v>
      </c>
      <c r="T359" s="2">
        <f t="shared" si="216"/>
        <v>4</v>
      </c>
      <c r="U359" s="2">
        <f t="shared" si="217"/>
        <v>5</v>
      </c>
      <c r="V359" s="2">
        <f t="shared" si="218"/>
        <v>3</v>
      </c>
      <c r="W359" s="2">
        <f t="shared" si="219"/>
        <v>7</v>
      </c>
      <c r="X359" s="2">
        <f t="shared" si="220"/>
        <v>6</v>
      </c>
      <c r="Y359" s="2">
        <f t="shared" si="221"/>
        <v>8</v>
      </c>
      <c r="Z359" s="2">
        <f t="shared" si="222"/>
        <v>9</v>
      </c>
      <c r="AA359" s="2">
        <f t="shared" si="223"/>
        <v>2</v>
      </c>
      <c r="AB359" s="2">
        <f t="shared" si="224"/>
        <v>1</v>
      </c>
      <c r="AC359" s="2"/>
      <c r="AD359" s="2">
        <f t="shared" si="225"/>
        <v>0</v>
      </c>
      <c r="AE359" s="2">
        <f t="shared" si="226"/>
        <v>0</v>
      </c>
      <c r="AF359" s="2">
        <f t="shared" si="227"/>
        <v>0</v>
      </c>
      <c r="AG359" s="2">
        <f t="shared" si="228"/>
        <v>0</v>
      </c>
      <c r="AH359" s="2">
        <f t="shared" si="229"/>
        <v>0</v>
      </c>
      <c r="AI359" s="2">
        <f t="shared" si="230"/>
        <v>0</v>
      </c>
      <c r="AJ359" s="2">
        <f t="shared" si="231"/>
        <v>0</v>
      </c>
      <c r="AK359" s="2">
        <f t="shared" si="232"/>
        <v>0</v>
      </c>
      <c r="AL359" s="2">
        <f t="shared" si="233"/>
        <v>0</v>
      </c>
      <c r="AM359" s="2"/>
      <c r="AN359" s="2">
        <f t="shared" si="234"/>
        <v>4</v>
      </c>
      <c r="AO359" s="2">
        <f t="shared" si="235"/>
        <v>5</v>
      </c>
      <c r="AP359" s="2">
        <f t="shared" si="236"/>
        <v>3</v>
      </c>
      <c r="AQ359" s="2">
        <f t="shared" si="237"/>
        <v>7</v>
      </c>
      <c r="AR359" s="2">
        <f t="shared" si="238"/>
        <v>6</v>
      </c>
      <c r="AS359" s="2">
        <f t="shared" si="239"/>
        <v>8</v>
      </c>
      <c r="AT359" s="2">
        <f t="shared" si="240"/>
        <v>9</v>
      </c>
      <c r="AU359" s="2">
        <f t="shared" si="241"/>
        <v>2</v>
      </c>
      <c r="AV359" s="2">
        <f t="shared" si="242"/>
        <v>1</v>
      </c>
      <c r="AW359" s="2"/>
      <c r="AX359" s="5">
        <f t="shared" si="243"/>
        <v>4</v>
      </c>
      <c r="AY359" s="2">
        <f t="shared" si="244"/>
        <v>5</v>
      </c>
      <c r="AZ359" s="2">
        <f t="shared" si="245"/>
        <v>19</v>
      </c>
      <c r="BA359" s="2">
        <f t="shared" si="249"/>
        <v>26</v>
      </c>
      <c r="BB359" s="2">
        <f t="shared" si="250"/>
        <v>11</v>
      </c>
      <c r="BC359" s="2">
        <f t="shared" si="251"/>
        <v>9</v>
      </c>
      <c r="BD359" s="2">
        <f t="shared" si="252"/>
        <v>9</v>
      </c>
      <c r="BE359" s="19">
        <f t="shared" si="253"/>
        <v>10</v>
      </c>
      <c r="BF359" s="19">
        <f t="shared" si="254"/>
        <v>4.0824829046386304</v>
      </c>
      <c r="BG359" s="31">
        <f t="shared" si="255"/>
        <v>-0.2449489742783178</v>
      </c>
      <c r="BH359" s="32">
        <f t="shared" si="246"/>
        <v>0.40324797025367004</v>
      </c>
      <c r="BI359" s="62">
        <f t="shared" si="256"/>
        <v>8.873239436619719E-2</v>
      </c>
      <c r="BJ359" s="62" t="str">
        <f t="shared" si="257"/>
        <v/>
      </c>
      <c r="BK359" s="73" t="str">
        <f t="shared" si="258"/>
        <v/>
      </c>
      <c r="BM359" s="11">
        <f t="shared" si="247"/>
        <v>0.33002485443872248</v>
      </c>
    </row>
    <row r="360" spans="1:65">
      <c r="A360" s="30" t="s">
        <v>1256</v>
      </c>
      <c r="B360" s="30" t="s">
        <v>1257</v>
      </c>
      <c r="C360" s="30" t="s">
        <v>1244</v>
      </c>
      <c r="D360" s="30" t="s">
        <v>1258</v>
      </c>
      <c r="E360" s="30" t="s">
        <v>1246</v>
      </c>
      <c r="F360" s="11" t="str">
        <f t="shared" si="248"/>
        <v>Antimicrobi</v>
      </c>
      <c r="H360" s="11">
        <f>VLOOKUP($B360,data!$B$3:$Q$15316,'diff expr 0 vs 3 mites'!H$8,FALSE)</f>
        <v>16.16865546</v>
      </c>
      <c r="I360" s="11">
        <f>VLOOKUP($B360,data!$B$3:$Q$15316,'diff expr 0 vs 3 mites'!I$8,FALSE)</f>
        <v>0.64706125199999998</v>
      </c>
      <c r="J360" s="11">
        <f>VLOOKUP($B360,data!$B$3:$Q$15316,'diff expr 0 vs 3 mites'!J$8,FALSE)</f>
        <v>0.91068109699999999</v>
      </c>
      <c r="K360" s="11">
        <f>VLOOKUP($B360,data!$B$3:$Q$15316,'diff expr 0 vs 3 mites'!K$8,FALSE)</f>
        <v>4.5161359540000001</v>
      </c>
      <c r="L360" s="11">
        <f>VLOOKUP($B360,data!$B$3:$Q$15316,'diff expr 0 vs 3 mites'!L$8,FALSE)</f>
        <v>4.6699465870000001</v>
      </c>
      <c r="M360" s="11">
        <f>VLOOKUP($B360,data!$B$3:$Q$15316,'diff expr 0 vs 3 mites'!M$8,FALSE)</f>
        <v>31.114700119999998</v>
      </c>
      <c r="N360" s="11">
        <f>VLOOKUP($B360,data!$B$3:$Q$15316,'diff expr 0 vs 3 mites'!N$8,FALSE)</f>
        <v>111.1405226</v>
      </c>
      <c r="O360" s="11">
        <f>VLOOKUP($B360,data!$B$3:$Q$15316,'diff expr 0 vs 3 mites'!O$8,FALSE)</f>
        <v>9.1250719999999994E-2</v>
      </c>
      <c r="P360" s="11">
        <f>VLOOKUP($B360,data!$B$3:$Q$15316,'diff expr 0 vs 3 mites'!P$8,FALSE)</f>
        <v>1.6724115589999999</v>
      </c>
      <c r="R360" s="27" t="s">
        <v>27749</v>
      </c>
      <c r="T360" s="2">
        <f t="shared" si="216"/>
        <v>7</v>
      </c>
      <c r="U360" s="2">
        <f t="shared" si="217"/>
        <v>2</v>
      </c>
      <c r="V360" s="2">
        <f t="shared" si="218"/>
        <v>3</v>
      </c>
      <c r="W360" s="2">
        <f t="shared" si="219"/>
        <v>5</v>
      </c>
      <c r="X360" s="2">
        <f t="shared" si="220"/>
        <v>6</v>
      </c>
      <c r="Y360" s="2">
        <f t="shared" si="221"/>
        <v>8</v>
      </c>
      <c r="Z360" s="2">
        <f t="shared" si="222"/>
        <v>9</v>
      </c>
      <c r="AA360" s="2">
        <f t="shared" si="223"/>
        <v>1</v>
      </c>
      <c r="AB360" s="2">
        <f t="shared" si="224"/>
        <v>4</v>
      </c>
      <c r="AC360" s="2"/>
      <c r="AD360" s="2">
        <f t="shared" si="225"/>
        <v>0</v>
      </c>
      <c r="AE360" s="2">
        <f t="shared" si="226"/>
        <v>0</v>
      </c>
      <c r="AF360" s="2">
        <f t="shared" si="227"/>
        <v>0</v>
      </c>
      <c r="AG360" s="2">
        <f t="shared" si="228"/>
        <v>0</v>
      </c>
      <c r="AH360" s="2">
        <f t="shared" si="229"/>
        <v>0</v>
      </c>
      <c r="AI360" s="2">
        <f t="shared" si="230"/>
        <v>0</v>
      </c>
      <c r="AJ360" s="2">
        <f t="shared" si="231"/>
        <v>0</v>
      </c>
      <c r="AK360" s="2">
        <f t="shared" si="232"/>
        <v>0</v>
      </c>
      <c r="AL360" s="2">
        <f t="shared" si="233"/>
        <v>0</v>
      </c>
      <c r="AM360" s="2"/>
      <c r="AN360" s="2">
        <f t="shared" si="234"/>
        <v>7</v>
      </c>
      <c r="AO360" s="2">
        <f t="shared" si="235"/>
        <v>2</v>
      </c>
      <c r="AP360" s="2">
        <f t="shared" si="236"/>
        <v>3</v>
      </c>
      <c r="AQ360" s="2">
        <f t="shared" si="237"/>
        <v>5</v>
      </c>
      <c r="AR360" s="2">
        <f t="shared" si="238"/>
        <v>6</v>
      </c>
      <c r="AS360" s="2">
        <f t="shared" si="239"/>
        <v>8</v>
      </c>
      <c r="AT360" s="2">
        <f t="shared" si="240"/>
        <v>9</v>
      </c>
      <c r="AU360" s="2">
        <f t="shared" si="241"/>
        <v>1</v>
      </c>
      <c r="AV360" s="2">
        <f t="shared" si="242"/>
        <v>4</v>
      </c>
      <c r="AW360" s="2"/>
      <c r="AX360" s="5">
        <f t="shared" si="243"/>
        <v>4</v>
      </c>
      <c r="AY360" s="2">
        <f t="shared" si="244"/>
        <v>5</v>
      </c>
      <c r="AZ360" s="2">
        <f t="shared" si="245"/>
        <v>17</v>
      </c>
      <c r="BA360" s="2">
        <f t="shared" si="249"/>
        <v>28</v>
      </c>
      <c r="BB360" s="2">
        <f t="shared" si="250"/>
        <v>13</v>
      </c>
      <c r="BC360" s="2">
        <f t="shared" si="251"/>
        <v>7</v>
      </c>
      <c r="BD360" s="2">
        <f t="shared" si="252"/>
        <v>7</v>
      </c>
      <c r="BE360" s="19">
        <f t="shared" si="253"/>
        <v>10</v>
      </c>
      <c r="BF360" s="19">
        <f t="shared" si="254"/>
        <v>4.0824829046386304</v>
      </c>
      <c r="BG360" s="31">
        <f t="shared" si="255"/>
        <v>-0.73484692283495334</v>
      </c>
      <c r="BH360" s="32">
        <f t="shared" si="246"/>
        <v>0.23121636322523817</v>
      </c>
      <c r="BI360" s="62">
        <f t="shared" si="256"/>
        <v>6.8450704225352113E-2</v>
      </c>
      <c r="BJ360" s="62" t="str">
        <f t="shared" si="257"/>
        <v/>
      </c>
      <c r="BK360" s="73" t="str">
        <f t="shared" si="258"/>
        <v/>
      </c>
      <c r="BM360" s="11">
        <f t="shared" si="247"/>
        <v>0.72818407724713374</v>
      </c>
    </row>
    <row r="361" spans="1:65">
      <c r="A361" s="30" t="s">
        <v>1259</v>
      </c>
      <c r="B361" s="30" t="s">
        <v>1260</v>
      </c>
      <c r="C361" s="30" t="s">
        <v>136</v>
      </c>
      <c r="D361" s="30" t="s">
        <v>1261</v>
      </c>
      <c r="E361" s="30" t="s">
        <v>1246</v>
      </c>
      <c r="F361" s="11" t="str">
        <f t="shared" si="248"/>
        <v>Antimicrobi</v>
      </c>
      <c r="H361" s="11">
        <f>VLOOKUP($B361,data!$B$3:$Q$15316,'diff expr 0 vs 3 mites'!H$8,FALSE)</f>
        <v>37.144271760000002</v>
      </c>
      <c r="I361" s="11">
        <f>VLOOKUP($B361,data!$B$3:$Q$15316,'diff expr 0 vs 3 mites'!I$8,FALSE)</f>
        <v>10.480654510000001</v>
      </c>
      <c r="J361" s="11">
        <f>VLOOKUP($B361,data!$B$3:$Q$15316,'diff expr 0 vs 3 mites'!J$8,FALSE)</f>
        <v>8.258908409</v>
      </c>
      <c r="K361" s="11">
        <f>VLOOKUP($B361,data!$B$3:$Q$15316,'diff expr 0 vs 3 mites'!K$8,FALSE)</f>
        <v>7.7734481640000004</v>
      </c>
      <c r="L361" s="11">
        <f>VLOOKUP($B361,data!$B$3:$Q$15316,'diff expr 0 vs 3 mites'!L$8,FALSE)</f>
        <v>2.5046553970000001</v>
      </c>
      <c r="M361" s="11">
        <f>VLOOKUP($B361,data!$B$3:$Q$15316,'diff expr 0 vs 3 mites'!M$8,FALSE)</f>
        <v>2.8148265029999999</v>
      </c>
      <c r="N361" s="11">
        <f>VLOOKUP($B361,data!$B$3:$Q$15316,'diff expr 0 vs 3 mites'!N$8,FALSE)</f>
        <v>520.2200077</v>
      </c>
      <c r="O361" s="11">
        <f>VLOOKUP($B361,data!$B$3:$Q$15316,'diff expr 0 vs 3 mites'!O$8,FALSE)</f>
        <v>1.8597559930000001</v>
      </c>
      <c r="P361" s="11">
        <f>VLOOKUP($B361,data!$B$3:$Q$15316,'diff expr 0 vs 3 mites'!P$8,FALSE)</f>
        <v>21.97583135</v>
      </c>
      <c r="R361" s="27" t="s">
        <v>27749</v>
      </c>
      <c r="T361" s="2">
        <f t="shared" si="216"/>
        <v>8</v>
      </c>
      <c r="U361" s="2">
        <f t="shared" si="217"/>
        <v>6</v>
      </c>
      <c r="V361" s="2">
        <f t="shared" si="218"/>
        <v>5</v>
      </c>
      <c r="W361" s="2">
        <f t="shared" si="219"/>
        <v>4</v>
      </c>
      <c r="X361" s="2">
        <f t="shared" si="220"/>
        <v>2</v>
      </c>
      <c r="Y361" s="2">
        <f t="shared" si="221"/>
        <v>3</v>
      </c>
      <c r="Z361" s="2">
        <f t="shared" si="222"/>
        <v>9</v>
      </c>
      <c r="AA361" s="2">
        <f t="shared" si="223"/>
        <v>1</v>
      </c>
      <c r="AB361" s="2">
        <f t="shared" si="224"/>
        <v>7</v>
      </c>
      <c r="AC361" s="2"/>
      <c r="AD361" s="2">
        <f t="shared" si="225"/>
        <v>0</v>
      </c>
      <c r="AE361" s="2">
        <f t="shared" si="226"/>
        <v>0</v>
      </c>
      <c r="AF361" s="2">
        <f t="shared" si="227"/>
        <v>0</v>
      </c>
      <c r="AG361" s="2">
        <f t="shared" si="228"/>
        <v>0</v>
      </c>
      <c r="AH361" s="2">
        <f t="shared" si="229"/>
        <v>0</v>
      </c>
      <c r="AI361" s="2">
        <f t="shared" si="230"/>
        <v>0</v>
      </c>
      <c r="AJ361" s="2">
        <f t="shared" si="231"/>
        <v>0</v>
      </c>
      <c r="AK361" s="2">
        <f t="shared" si="232"/>
        <v>0</v>
      </c>
      <c r="AL361" s="2">
        <f t="shared" si="233"/>
        <v>0</v>
      </c>
      <c r="AM361" s="2"/>
      <c r="AN361" s="2">
        <f t="shared" si="234"/>
        <v>8</v>
      </c>
      <c r="AO361" s="2">
        <f t="shared" si="235"/>
        <v>6</v>
      </c>
      <c r="AP361" s="2">
        <f t="shared" si="236"/>
        <v>5</v>
      </c>
      <c r="AQ361" s="2">
        <f t="shared" si="237"/>
        <v>4</v>
      </c>
      <c r="AR361" s="2">
        <f t="shared" si="238"/>
        <v>2</v>
      </c>
      <c r="AS361" s="2">
        <f t="shared" si="239"/>
        <v>3</v>
      </c>
      <c r="AT361" s="2">
        <f t="shared" si="240"/>
        <v>9</v>
      </c>
      <c r="AU361" s="2">
        <f t="shared" si="241"/>
        <v>1</v>
      </c>
      <c r="AV361" s="2">
        <f t="shared" si="242"/>
        <v>7</v>
      </c>
      <c r="AW361" s="2"/>
      <c r="AX361" s="5">
        <f t="shared" si="243"/>
        <v>4</v>
      </c>
      <c r="AY361" s="2">
        <f t="shared" si="244"/>
        <v>5</v>
      </c>
      <c r="AZ361" s="2">
        <f t="shared" si="245"/>
        <v>23</v>
      </c>
      <c r="BA361" s="2">
        <f t="shared" si="249"/>
        <v>22</v>
      </c>
      <c r="BB361" s="2">
        <f t="shared" si="250"/>
        <v>7</v>
      </c>
      <c r="BC361" s="2">
        <f t="shared" si="251"/>
        <v>13</v>
      </c>
      <c r="BD361" s="2">
        <f t="shared" si="252"/>
        <v>7</v>
      </c>
      <c r="BE361" s="19">
        <f t="shared" si="253"/>
        <v>10</v>
      </c>
      <c r="BF361" s="19">
        <f t="shared" si="254"/>
        <v>4.0824829046386304</v>
      </c>
      <c r="BG361" s="31">
        <f t="shared" si="255"/>
        <v>-0.73484692283495334</v>
      </c>
      <c r="BH361" s="32">
        <f t="shared" si="246"/>
        <v>0.23121636322523817</v>
      </c>
      <c r="BI361" s="62">
        <f t="shared" si="256"/>
        <v>6.8450704225352113E-2</v>
      </c>
      <c r="BJ361" s="62" t="str">
        <f t="shared" si="257"/>
        <v/>
      </c>
      <c r="BK361" s="73" t="str">
        <f t="shared" si="258"/>
        <v/>
      </c>
      <c r="BM361" s="11">
        <f t="shared" si="247"/>
        <v>0.83911084304526862</v>
      </c>
    </row>
    <row r="362" spans="1:65">
      <c r="A362" s="30" t="s">
        <v>1262</v>
      </c>
      <c r="B362" s="30" t="s">
        <v>1263</v>
      </c>
      <c r="C362" s="30" t="s">
        <v>1264</v>
      </c>
      <c r="D362" s="30" t="s">
        <v>1265</v>
      </c>
      <c r="E362" s="30" t="s">
        <v>1266</v>
      </c>
      <c r="F362" s="11" t="str">
        <f t="shared" si="248"/>
        <v>Vago orthol</v>
      </c>
      <c r="H362" s="11">
        <f>VLOOKUP($B362,data!$B$3:$Q$15316,'diff expr 0 vs 3 mites'!H$8,FALSE)</f>
        <v>27.585033930000002</v>
      </c>
      <c r="I362" s="11">
        <f>VLOOKUP($B362,data!$B$3:$Q$15316,'diff expr 0 vs 3 mites'!I$8,FALSE)</f>
        <v>203.0986159</v>
      </c>
      <c r="J362" s="11">
        <f>VLOOKUP($B362,data!$B$3:$Q$15316,'diff expr 0 vs 3 mites'!J$8,FALSE)</f>
        <v>62.131108930000003</v>
      </c>
      <c r="K362" s="11">
        <f>VLOOKUP($B362,data!$B$3:$Q$15316,'diff expr 0 vs 3 mites'!K$8,FALSE)</f>
        <v>256.5611748</v>
      </c>
      <c r="L362" s="11">
        <f>VLOOKUP($B362,data!$B$3:$Q$15316,'diff expr 0 vs 3 mites'!L$8,FALSE)</f>
        <v>17.678934720000001</v>
      </c>
      <c r="M362" s="11">
        <f>VLOOKUP($B362,data!$B$3:$Q$15316,'diff expr 0 vs 3 mites'!M$8,FALSE)</f>
        <v>87.556564820000006</v>
      </c>
      <c r="N362" s="11">
        <f>VLOOKUP($B362,data!$B$3:$Q$15316,'diff expr 0 vs 3 mites'!N$8,FALSE)</f>
        <v>12.239788320000001</v>
      </c>
      <c r="O362" s="11">
        <f>VLOOKUP($B362,data!$B$3:$Q$15316,'diff expr 0 vs 3 mites'!O$8,FALSE)</f>
        <v>16.96831972</v>
      </c>
      <c r="P362" s="11">
        <f>VLOOKUP($B362,data!$B$3:$Q$15316,'diff expr 0 vs 3 mites'!P$8,FALSE)</f>
        <v>128.6503711</v>
      </c>
      <c r="R362" s="27" t="s">
        <v>27749</v>
      </c>
      <c r="T362" s="2">
        <f t="shared" si="216"/>
        <v>4</v>
      </c>
      <c r="U362" s="2">
        <f t="shared" si="217"/>
        <v>8</v>
      </c>
      <c r="V362" s="2">
        <f t="shared" si="218"/>
        <v>5</v>
      </c>
      <c r="W362" s="2">
        <f t="shared" si="219"/>
        <v>9</v>
      </c>
      <c r="X362" s="2">
        <f t="shared" si="220"/>
        <v>3</v>
      </c>
      <c r="Y362" s="2">
        <f t="shared" si="221"/>
        <v>6</v>
      </c>
      <c r="Z362" s="2">
        <f t="shared" si="222"/>
        <v>1</v>
      </c>
      <c r="AA362" s="2">
        <f t="shared" si="223"/>
        <v>2</v>
      </c>
      <c r="AB362" s="2">
        <f t="shared" si="224"/>
        <v>7</v>
      </c>
      <c r="AC362" s="2"/>
      <c r="AD362" s="2">
        <f t="shared" si="225"/>
        <v>0</v>
      </c>
      <c r="AE362" s="2">
        <f t="shared" si="226"/>
        <v>0</v>
      </c>
      <c r="AF362" s="2">
        <f t="shared" si="227"/>
        <v>0</v>
      </c>
      <c r="AG362" s="2">
        <f t="shared" si="228"/>
        <v>0</v>
      </c>
      <c r="AH362" s="2">
        <f t="shared" si="229"/>
        <v>0</v>
      </c>
      <c r="AI362" s="2">
        <f t="shared" si="230"/>
        <v>0</v>
      </c>
      <c r="AJ362" s="2">
        <f t="shared" si="231"/>
        <v>0</v>
      </c>
      <c r="AK362" s="2">
        <f t="shared" si="232"/>
        <v>0</v>
      </c>
      <c r="AL362" s="2">
        <f t="shared" si="233"/>
        <v>0</v>
      </c>
      <c r="AM362" s="2"/>
      <c r="AN362" s="2">
        <f t="shared" si="234"/>
        <v>4</v>
      </c>
      <c r="AO362" s="2">
        <f t="shared" si="235"/>
        <v>8</v>
      </c>
      <c r="AP362" s="2">
        <f t="shared" si="236"/>
        <v>5</v>
      </c>
      <c r="AQ362" s="2">
        <f t="shared" si="237"/>
        <v>9</v>
      </c>
      <c r="AR362" s="2">
        <f t="shared" si="238"/>
        <v>3</v>
      </c>
      <c r="AS362" s="2">
        <f t="shared" si="239"/>
        <v>6</v>
      </c>
      <c r="AT362" s="2">
        <f t="shared" si="240"/>
        <v>1</v>
      </c>
      <c r="AU362" s="2">
        <f t="shared" si="241"/>
        <v>2</v>
      </c>
      <c r="AV362" s="2">
        <f t="shared" si="242"/>
        <v>7</v>
      </c>
      <c r="AW362" s="2"/>
      <c r="AX362" s="5">
        <f t="shared" si="243"/>
        <v>4</v>
      </c>
      <c r="AY362" s="2">
        <f t="shared" si="244"/>
        <v>5</v>
      </c>
      <c r="AZ362" s="2">
        <f t="shared" si="245"/>
        <v>26</v>
      </c>
      <c r="BA362" s="2">
        <f t="shared" si="249"/>
        <v>19</v>
      </c>
      <c r="BB362" s="2">
        <f t="shared" si="250"/>
        <v>4</v>
      </c>
      <c r="BC362" s="2">
        <f t="shared" si="251"/>
        <v>16</v>
      </c>
      <c r="BD362" s="2">
        <f t="shared" si="252"/>
        <v>4</v>
      </c>
      <c r="BE362" s="19">
        <f t="shared" si="253"/>
        <v>10</v>
      </c>
      <c r="BF362" s="19">
        <f t="shared" si="254"/>
        <v>4.0824829046386304</v>
      </c>
      <c r="BG362" s="31">
        <f t="shared" si="255"/>
        <v>-1.4696938456699067</v>
      </c>
      <c r="BH362" s="32">
        <f t="shared" si="246"/>
        <v>7.0822345147568383E-2</v>
      </c>
      <c r="BI362" s="62">
        <f t="shared" si="256"/>
        <v>3.8873239436619716E-2</v>
      </c>
      <c r="BJ362" s="62" t="str">
        <f t="shared" si="257"/>
        <v/>
      </c>
      <c r="BK362" s="73" t="str">
        <f t="shared" si="258"/>
        <v/>
      </c>
      <c r="BM362" s="11">
        <f t="shared" si="247"/>
        <v>-0.41666873474113891</v>
      </c>
    </row>
    <row r="363" spans="1:65">
      <c r="A363" s="30" t="s">
        <v>1267</v>
      </c>
      <c r="B363" s="30" t="s">
        <v>1268</v>
      </c>
      <c r="C363" s="30" t="s">
        <v>1269</v>
      </c>
      <c r="D363" s="30" t="s">
        <v>1270</v>
      </c>
      <c r="E363" s="30" t="s">
        <v>1271</v>
      </c>
      <c r="F363" s="11" t="str">
        <f t="shared" si="248"/>
        <v>RNAi</v>
      </c>
      <c r="H363" s="11">
        <f>VLOOKUP($B363,data!$B$3:$Q$15316,'diff expr 0 vs 3 mites'!H$8,FALSE)</f>
        <v>2.6890018210000002</v>
      </c>
      <c r="I363" s="11">
        <f>VLOOKUP($B363,data!$B$3:$Q$15316,'diff expr 0 vs 3 mites'!I$8,FALSE)</f>
        <v>2.5629839209999998</v>
      </c>
      <c r="J363" s="11">
        <f>VLOOKUP($B363,data!$B$3:$Q$15316,'diff expr 0 vs 3 mites'!J$8,FALSE)</f>
        <v>2.0810605729999998</v>
      </c>
      <c r="K363" s="11">
        <f>VLOOKUP($B363,data!$B$3:$Q$15316,'diff expr 0 vs 3 mites'!K$8,FALSE)</f>
        <v>2.7040355479999998</v>
      </c>
      <c r="L363" s="11">
        <f>VLOOKUP($B363,data!$B$3:$Q$15316,'diff expr 0 vs 3 mites'!L$8,FALSE)</f>
        <v>17.608171389999999</v>
      </c>
      <c r="M363" s="11">
        <f>VLOOKUP($B363,data!$B$3:$Q$15316,'diff expr 0 vs 3 mites'!M$8,FALSE)</f>
        <v>5.4369033890000003</v>
      </c>
      <c r="N363" s="11">
        <f>VLOOKUP($B363,data!$B$3:$Q$15316,'diff expr 0 vs 3 mites'!N$8,FALSE)</f>
        <v>12.621783949999999</v>
      </c>
      <c r="O363" s="11">
        <f>VLOOKUP($B363,data!$B$3:$Q$15316,'diff expr 0 vs 3 mites'!O$8,FALSE)</f>
        <v>3.6561094660000002</v>
      </c>
      <c r="P363" s="11">
        <f>VLOOKUP($B363,data!$B$3:$Q$15316,'diff expr 0 vs 3 mites'!P$8,FALSE)</f>
        <v>5.1593540129999997</v>
      </c>
      <c r="R363" s="27" t="s">
        <v>27749</v>
      </c>
      <c r="T363" s="2">
        <f t="shared" si="216"/>
        <v>3</v>
      </c>
      <c r="U363" s="2">
        <f t="shared" si="217"/>
        <v>2</v>
      </c>
      <c r="V363" s="2">
        <f t="shared" si="218"/>
        <v>1</v>
      </c>
      <c r="W363" s="2">
        <f t="shared" si="219"/>
        <v>4</v>
      </c>
      <c r="X363" s="2">
        <f t="shared" si="220"/>
        <v>9</v>
      </c>
      <c r="Y363" s="2">
        <f t="shared" si="221"/>
        <v>7</v>
      </c>
      <c r="Z363" s="2">
        <f t="shared" si="222"/>
        <v>8</v>
      </c>
      <c r="AA363" s="2">
        <f t="shared" si="223"/>
        <v>5</v>
      </c>
      <c r="AB363" s="2">
        <f t="shared" si="224"/>
        <v>6</v>
      </c>
      <c r="AC363" s="2"/>
      <c r="AD363" s="2">
        <f t="shared" si="225"/>
        <v>0</v>
      </c>
      <c r="AE363" s="2">
        <f t="shared" si="226"/>
        <v>0</v>
      </c>
      <c r="AF363" s="2">
        <f t="shared" si="227"/>
        <v>0</v>
      </c>
      <c r="AG363" s="2">
        <f t="shared" si="228"/>
        <v>0</v>
      </c>
      <c r="AH363" s="2">
        <f t="shared" si="229"/>
        <v>0</v>
      </c>
      <c r="AI363" s="2">
        <f t="shared" si="230"/>
        <v>0</v>
      </c>
      <c r="AJ363" s="2">
        <f t="shared" si="231"/>
        <v>0</v>
      </c>
      <c r="AK363" s="2">
        <f t="shared" si="232"/>
        <v>0</v>
      </c>
      <c r="AL363" s="2">
        <f t="shared" si="233"/>
        <v>0</v>
      </c>
      <c r="AM363" s="2"/>
      <c r="AN363" s="2">
        <f t="shared" si="234"/>
        <v>3</v>
      </c>
      <c r="AO363" s="2">
        <f t="shared" si="235"/>
        <v>2</v>
      </c>
      <c r="AP363" s="2">
        <f t="shared" si="236"/>
        <v>1</v>
      </c>
      <c r="AQ363" s="2">
        <f t="shared" si="237"/>
        <v>4</v>
      </c>
      <c r="AR363" s="2">
        <f t="shared" si="238"/>
        <v>9</v>
      </c>
      <c r="AS363" s="2">
        <f t="shared" si="239"/>
        <v>7</v>
      </c>
      <c r="AT363" s="2">
        <f t="shared" si="240"/>
        <v>8</v>
      </c>
      <c r="AU363" s="2">
        <f t="shared" si="241"/>
        <v>5</v>
      </c>
      <c r="AV363" s="2">
        <f t="shared" si="242"/>
        <v>6</v>
      </c>
      <c r="AW363" s="2"/>
      <c r="AX363" s="5">
        <f t="shared" si="243"/>
        <v>4</v>
      </c>
      <c r="AY363" s="2">
        <f t="shared" si="244"/>
        <v>5</v>
      </c>
      <c r="AZ363" s="2">
        <f t="shared" si="245"/>
        <v>10</v>
      </c>
      <c r="BA363" s="2">
        <f t="shared" si="249"/>
        <v>35</v>
      </c>
      <c r="BB363" s="2">
        <f t="shared" si="250"/>
        <v>20</v>
      </c>
      <c r="BC363" s="2">
        <f t="shared" si="251"/>
        <v>0</v>
      </c>
      <c r="BD363" s="2">
        <f t="shared" si="252"/>
        <v>0</v>
      </c>
      <c r="BE363" s="19">
        <f t="shared" si="253"/>
        <v>10</v>
      </c>
      <c r="BF363" s="19">
        <f t="shared" si="254"/>
        <v>4.0824829046386304</v>
      </c>
      <c r="BG363" s="31">
        <f t="shared" si="255"/>
        <v>-2.4494897427831779</v>
      </c>
      <c r="BH363" s="32">
        <f t="shared" si="246"/>
        <v>7.1529392177148241E-3</v>
      </c>
      <c r="BI363" s="62">
        <f t="shared" si="256"/>
        <v>2.8169014084507044E-4</v>
      </c>
      <c r="BJ363" s="62" t="str">
        <f t="shared" si="257"/>
        <v/>
      </c>
      <c r="BK363" s="73" t="str">
        <f t="shared" si="258"/>
        <v>sign</v>
      </c>
      <c r="BM363" s="11">
        <f t="shared" si="247"/>
        <v>0.54966997228863046</v>
      </c>
    </row>
    <row r="364" spans="1:65">
      <c r="A364" s="30" t="s">
        <v>1272</v>
      </c>
      <c r="B364" s="30" t="s">
        <v>1273</v>
      </c>
      <c r="C364" s="30" t="s">
        <v>1274</v>
      </c>
      <c r="D364" s="30" t="s">
        <v>1275</v>
      </c>
      <c r="E364" s="30" t="s">
        <v>1271</v>
      </c>
      <c r="F364" s="11" t="str">
        <f t="shared" si="248"/>
        <v>RNAi</v>
      </c>
      <c r="H364" s="11">
        <f>VLOOKUP($B364,data!$B$3:$Q$15316,'diff expr 0 vs 3 mites'!H$8,FALSE)</f>
        <v>3.828298862</v>
      </c>
      <c r="I364" s="11">
        <f>VLOOKUP($B364,data!$B$3:$Q$15316,'diff expr 0 vs 3 mites'!I$8,FALSE)</f>
        <v>2.6811145519999999</v>
      </c>
      <c r="J364" s="11">
        <f>VLOOKUP($B364,data!$B$3:$Q$15316,'diff expr 0 vs 3 mites'!J$8,FALSE)</f>
        <v>2.6463015620000001</v>
      </c>
      <c r="K364" s="11">
        <f>VLOOKUP($B364,data!$B$3:$Q$15316,'diff expr 0 vs 3 mites'!K$8,FALSE)</f>
        <v>2.249369878</v>
      </c>
      <c r="L364" s="11">
        <f>VLOOKUP($B364,data!$B$3:$Q$15316,'diff expr 0 vs 3 mites'!L$8,FALSE)</f>
        <v>5.9055319949999996</v>
      </c>
      <c r="M364" s="11">
        <f>VLOOKUP($B364,data!$B$3:$Q$15316,'diff expr 0 vs 3 mites'!M$8,FALSE)</f>
        <v>3.5826941940000001</v>
      </c>
      <c r="N364" s="11">
        <f>VLOOKUP($B364,data!$B$3:$Q$15316,'diff expr 0 vs 3 mites'!N$8,FALSE)</f>
        <v>6.8868613979999997</v>
      </c>
      <c r="O364" s="11">
        <f>VLOOKUP($B364,data!$B$3:$Q$15316,'diff expr 0 vs 3 mites'!O$8,FALSE)</f>
        <v>5.1559043490000001</v>
      </c>
      <c r="P364" s="11">
        <f>VLOOKUP($B364,data!$B$3:$Q$15316,'diff expr 0 vs 3 mites'!P$8,FALSE)</f>
        <v>3.8248229970000001</v>
      </c>
      <c r="R364" s="27" t="s">
        <v>27749</v>
      </c>
      <c r="T364" s="2">
        <f t="shared" si="216"/>
        <v>6</v>
      </c>
      <c r="U364" s="2">
        <f t="shared" si="217"/>
        <v>3</v>
      </c>
      <c r="V364" s="2">
        <f t="shared" si="218"/>
        <v>2</v>
      </c>
      <c r="W364" s="2">
        <f t="shared" si="219"/>
        <v>1</v>
      </c>
      <c r="X364" s="2">
        <f t="shared" si="220"/>
        <v>8</v>
      </c>
      <c r="Y364" s="2">
        <f t="shared" si="221"/>
        <v>4</v>
      </c>
      <c r="Z364" s="2">
        <f t="shared" si="222"/>
        <v>9</v>
      </c>
      <c r="AA364" s="2">
        <f t="shared" si="223"/>
        <v>7</v>
      </c>
      <c r="AB364" s="2">
        <f t="shared" si="224"/>
        <v>5</v>
      </c>
      <c r="AC364" s="2"/>
      <c r="AD364" s="2">
        <f t="shared" si="225"/>
        <v>0</v>
      </c>
      <c r="AE364" s="2">
        <f t="shared" si="226"/>
        <v>0</v>
      </c>
      <c r="AF364" s="2">
        <f t="shared" si="227"/>
        <v>0</v>
      </c>
      <c r="AG364" s="2">
        <f t="shared" si="228"/>
        <v>0</v>
      </c>
      <c r="AH364" s="2">
        <f t="shared" si="229"/>
        <v>0</v>
      </c>
      <c r="AI364" s="2">
        <f t="shared" si="230"/>
        <v>0</v>
      </c>
      <c r="AJ364" s="2">
        <f t="shared" si="231"/>
        <v>0</v>
      </c>
      <c r="AK364" s="2">
        <f t="shared" si="232"/>
        <v>0</v>
      </c>
      <c r="AL364" s="2">
        <f t="shared" si="233"/>
        <v>0</v>
      </c>
      <c r="AM364" s="2"/>
      <c r="AN364" s="2">
        <f t="shared" si="234"/>
        <v>6</v>
      </c>
      <c r="AO364" s="2">
        <f t="shared" si="235"/>
        <v>3</v>
      </c>
      <c r="AP364" s="2">
        <f t="shared" si="236"/>
        <v>2</v>
      </c>
      <c r="AQ364" s="2">
        <f t="shared" si="237"/>
        <v>1</v>
      </c>
      <c r="AR364" s="2">
        <f t="shared" si="238"/>
        <v>8</v>
      </c>
      <c r="AS364" s="2">
        <f t="shared" si="239"/>
        <v>4</v>
      </c>
      <c r="AT364" s="2">
        <f t="shared" si="240"/>
        <v>9</v>
      </c>
      <c r="AU364" s="2">
        <f t="shared" si="241"/>
        <v>7</v>
      </c>
      <c r="AV364" s="2">
        <f t="shared" si="242"/>
        <v>5</v>
      </c>
      <c r="AW364" s="2"/>
      <c r="AX364" s="5">
        <f t="shared" si="243"/>
        <v>4</v>
      </c>
      <c r="AY364" s="2">
        <f t="shared" si="244"/>
        <v>5</v>
      </c>
      <c r="AZ364" s="2">
        <f t="shared" si="245"/>
        <v>12</v>
      </c>
      <c r="BA364" s="2">
        <f t="shared" si="249"/>
        <v>33</v>
      </c>
      <c r="BB364" s="2">
        <f t="shared" si="250"/>
        <v>18</v>
      </c>
      <c r="BC364" s="2">
        <f t="shared" si="251"/>
        <v>2</v>
      </c>
      <c r="BD364" s="2">
        <f t="shared" si="252"/>
        <v>2</v>
      </c>
      <c r="BE364" s="19">
        <f t="shared" si="253"/>
        <v>10</v>
      </c>
      <c r="BF364" s="19">
        <f t="shared" si="254"/>
        <v>4.0824829046386304</v>
      </c>
      <c r="BG364" s="31">
        <f t="shared" si="255"/>
        <v>-1.9595917942265424</v>
      </c>
      <c r="BH364" s="32">
        <f t="shared" si="246"/>
        <v>2.5021760624352556E-2</v>
      </c>
      <c r="BI364" s="62">
        <f t="shared" si="256"/>
        <v>2.2253521126760566E-2</v>
      </c>
      <c r="BJ364" s="62" t="str">
        <f t="shared" si="257"/>
        <v/>
      </c>
      <c r="BK364" s="73" t="str">
        <f t="shared" si="258"/>
        <v/>
      </c>
      <c r="BM364" s="11">
        <f t="shared" si="247"/>
        <v>0.25006903949320636</v>
      </c>
    </row>
    <row r="365" spans="1:65">
      <c r="A365" s="30" t="s">
        <v>1276</v>
      </c>
      <c r="B365" s="30" t="s">
        <v>1277</v>
      </c>
      <c r="C365" s="30" t="s">
        <v>1278</v>
      </c>
      <c r="D365" s="30" t="s">
        <v>1279</v>
      </c>
      <c r="E365" s="30" t="s">
        <v>1271</v>
      </c>
      <c r="F365" s="11" t="str">
        <f t="shared" si="248"/>
        <v>RNAi</v>
      </c>
      <c r="H365" s="11">
        <f>VLOOKUP($B365,data!$B$3:$Q$15316,'diff expr 0 vs 3 mites'!H$8,FALSE)</f>
        <v>0.38905441499999999</v>
      </c>
      <c r="I365" s="11">
        <f>VLOOKUP($B365,data!$B$3:$Q$15316,'diff expr 0 vs 3 mites'!I$8,FALSE)</f>
        <v>0.54613917000000001</v>
      </c>
      <c r="J365" s="11">
        <f>VLOOKUP($B365,data!$B$3:$Q$15316,'diff expr 0 vs 3 mites'!J$8,FALSE)</f>
        <v>0.75393139600000003</v>
      </c>
      <c r="K365" s="11">
        <f>VLOOKUP($B365,data!$B$3:$Q$15316,'diff expr 0 vs 3 mites'!K$8,FALSE)</f>
        <v>0.41989953400000002</v>
      </c>
      <c r="L365" s="11">
        <f>VLOOKUP($B365,data!$B$3:$Q$15316,'diff expr 0 vs 3 mites'!L$8,FALSE)</f>
        <v>3.1117701000000002</v>
      </c>
      <c r="M365" s="11">
        <f>VLOOKUP($B365,data!$B$3:$Q$15316,'diff expr 0 vs 3 mites'!M$8,FALSE)</f>
        <v>0.68277202000000004</v>
      </c>
      <c r="N365" s="11">
        <f>VLOOKUP($B365,data!$B$3:$Q$15316,'diff expr 0 vs 3 mites'!N$8,FALSE)</f>
        <v>4.9371550449999999</v>
      </c>
      <c r="O365" s="11">
        <f>VLOOKUP($B365,data!$B$3:$Q$15316,'diff expr 0 vs 3 mites'!O$8,FALSE)</f>
        <v>0.50669969800000003</v>
      </c>
      <c r="P365" s="11">
        <f>VLOOKUP($B365,data!$B$3:$Q$15316,'diff expr 0 vs 3 mites'!P$8,FALSE)</f>
        <v>0.92866163599999996</v>
      </c>
      <c r="R365" s="27" t="s">
        <v>27749</v>
      </c>
      <c r="T365" s="2">
        <f t="shared" si="216"/>
        <v>1</v>
      </c>
      <c r="U365" s="2">
        <f t="shared" si="217"/>
        <v>4</v>
      </c>
      <c r="V365" s="2">
        <f t="shared" si="218"/>
        <v>6</v>
      </c>
      <c r="W365" s="2">
        <f t="shared" si="219"/>
        <v>2</v>
      </c>
      <c r="X365" s="2">
        <f t="shared" si="220"/>
        <v>8</v>
      </c>
      <c r="Y365" s="2">
        <f t="shared" si="221"/>
        <v>5</v>
      </c>
      <c r="Z365" s="2">
        <f t="shared" si="222"/>
        <v>9</v>
      </c>
      <c r="AA365" s="2">
        <f t="shared" si="223"/>
        <v>3</v>
      </c>
      <c r="AB365" s="2">
        <f t="shared" si="224"/>
        <v>7</v>
      </c>
      <c r="AC365" s="2"/>
      <c r="AD365" s="2">
        <f t="shared" si="225"/>
        <v>0</v>
      </c>
      <c r="AE365" s="2">
        <f t="shared" si="226"/>
        <v>0</v>
      </c>
      <c r="AF365" s="2">
        <f t="shared" si="227"/>
        <v>0</v>
      </c>
      <c r="AG365" s="2">
        <f t="shared" si="228"/>
        <v>0</v>
      </c>
      <c r="AH365" s="2">
        <f t="shared" si="229"/>
        <v>0</v>
      </c>
      <c r="AI365" s="2">
        <f t="shared" si="230"/>
        <v>0</v>
      </c>
      <c r="AJ365" s="2">
        <f t="shared" si="231"/>
        <v>0</v>
      </c>
      <c r="AK365" s="2">
        <f t="shared" si="232"/>
        <v>0</v>
      </c>
      <c r="AL365" s="2">
        <f t="shared" si="233"/>
        <v>0</v>
      </c>
      <c r="AM365" s="2"/>
      <c r="AN365" s="2">
        <f t="shared" si="234"/>
        <v>1</v>
      </c>
      <c r="AO365" s="2">
        <f t="shared" si="235"/>
        <v>4</v>
      </c>
      <c r="AP365" s="2">
        <f t="shared" si="236"/>
        <v>6</v>
      </c>
      <c r="AQ365" s="2">
        <f t="shared" si="237"/>
        <v>2</v>
      </c>
      <c r="AR365" s="2">
        <f t="shared" si="238"/>
        <v>8</v>
      </c>
      <c r="AS365" s="2">
        <f t="shared" si="239"/>
        <v>5</v>
      </c>
      <c r="AT365" s="2">
        <f t="shared" si="240"/>
        <v>9</v>
      </c>
      <c r="AU365" s="2">
        <f t="shared" si="241"/>
        <v>3</v>
      </c>
      <c r="AV365" s="2">
        <f t="shared" si="242"/>
        <v>7</v>
      </c>
      <c r="AW365" s="2"/>
      <c r="AX365" s="5">
        <f t="shared" si="243"/>
        <v>4</v>
      </c>
      <c r="AY365" s="2">
        <f t="shared" si="244"/>
        <v>5</v>
      </c>
      <c r="AZ365" s="2">
        <f t="shared" si="245"/>
        <v>13</v>
      </c>
      <c r="BA365" s="2">
        <f t="shared" si="249"/>
        <v>32</v>
      </c>
      <c r="BB365" s="2">
        <f t="shared" si="250"/>
        <v>17</v>
      </c>
      <c r="BC365" s="2">
        <f t="shared" si="251"/>
        <v>3</v>
      </c>
      <c r="BD365" s="2">
        <f t="shared" si="252"/>
        <v>3</v>
      </c>
      <c r="BE365" s="19">
        <f t="shared" si="253"/>
        <v>10</v>
      </c>
      <c r="BF365" s="19">
        <f t="shared" si="254"/>
        <v>4.0824829046386304</v>
      </c>
      <c r="BG365" s="31">
        <f t="shared" si="255"/>
        <v>-1.7146428199482247</v>
      </c>
      <c r="BH365" s="32">
        <f t="shared" si="246"/>
        <v>4.3205366486849993E-2</v>
      </c>
      <c r="BI365" s="62">
        <f t="shared" si="256"/>
        <v>3.0422535211267605E-2</v>
      </c>
      <c r="BJ365" s="62" t="str">
        <f t="shared" si="257"/>
        <v/>
      </c>
      <c r="BK365" s="73" t="str">
        <f t="shared" si="258"/>
        <v/>
      </c>
      <c r="BM365" s="11">
        <f t="shared" si="247"/>
        <v>0.5862036814444056</v>
      </c>
    </row>
    <row r="366" spans="1:65" s="6" customFormat="1">
      <c r="H366" s="11"/>
      <c r="I366" s="11"/>
      <c r="J366" s="11"/>
      <c r="K366" s="11"/>
      <c r="L366" s="11"/>
      <c r="M366" s="11"/>
      <c r="N366" s="11"/>
      <c r="O366" s="11"/>
      <c r="P366" s="11"/>
      <c r="Q366" s="1"/>
      <c r="R366" s="27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5"/>
      <c r="AY366" s="2"/>
      <c r="AZ366" s="2"/>
      <c r="BA366" s="2"/>
      <c r="BB366" s="2"/>
      <c r="BC366" s="2"/>
      <c r="BD366" s="2"/>
      <c r="BE366" s="19"/>
      <c r="BF366" s="19"/>
      <c r="BG366" s="31"/>
      <c r="BH366" s="32"/>
      <c r="BI366" s="32"/>
      <c r="BJ366" s="36"/>
      <c r="BK366" s="36"/>
    </row>
    <row r="367" spans="1:65">
      <c r="D367" s="6"/>
      <c r="H367" s="11"/>
      <c r="I367" s="11"/>
      <c r="J367" s="11"/>
      <c r="K367" s="11"/>
      <c r="L367" s="11"/>
      <c r="M367" s="11"/>
      <c r="N367" s="11"/>
      <c r="O367" s="11"/>
      <c r="P367" s="11"/>
      <c r="Q367" s="1"/>
      <c r="R367" s="27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5"/>
      <c r="AY367" s="2"/>
      <c r="AZ367" s="2"/>
      <c r="BA367" s="2"/>
      <c r="BB367" s="2"/>
      <c r="BC367" s="2"/>
      <c r="BD367" s="2"/>
      <c r="BE367" s="19"/>
      <c r="BF367" s="19"/>
      <c r="BG367" s="31"/>
      <c r="BH367" s="61"/>
      <c r="BI367" s="32"/>
      <c r="BJ367" s="36"/>
      <c r="BK367" s="36"/>
    </row>
  </sheetData>
  <autoFilter ref="A10:BM365"/>
  <mergeCells count="13">
    <mergeCell ref="AH9:AL9"/>
    <mergeCell ref="AN9:AQ9"/>
    <mergeCell ref="AR9:AV9"/>
    <mergeCell ref="H6:P6"/>
    <mergeCell ref="T6:BH6"/>
    <mergeCell ref="T8:AB8"/>
    <mergeCell ref="AD8:AL8"/>
    <mergeCell ref="AN8:AV8"/>
    <mergeCell ref="H9:K9"/>
    <mergeCell ref="L9:P9"/>
    <mergeCell ref="T9:W9"/>
    <mergeCell ref="X9:AB9"/>
    <mergeCell ref="AD9:AG9"/>
  </mergeCells>
  <conditionalFormatting sqref="BM6:BM7 BM11:BM1048576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BM1:BM5">
    <cfRule type="cellIs" dxfId="3" priority="1" operator="lessThan">
      <formula>0</formula>
    </cfRule>
    <cfRule type="cellIs" dxfId="2" priority="2" operator="greaterThan">
      <formula>0</formula>
    </cfRule>
  </conditionalFormatting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67"/>
  <sheetViews>
    <sheetView zoomScale="125" zoomScaleNormal="125" zoomScalePageLayoutView="125" workbookViewId="0">
      <selection activeCell="A9" sqref="A9"/>
    </sheetView>
  </sheetViews>
  <sheetFormatPr baseColWidth="10" defaultColWidth="6.5" defaultRowHeight="14" x14ac:dyDescent="0"/>
  <cols>
    <col min="1" max="2" width="10.33203125" style="6" customWidth="1"/>
    <col min="3" max="3" width="6.5" style="6"/>
    <col min="4" max="4" width="13.5" style="11" customWidth="1"/>
    <col min="5" max="5" width="59.5" style="11" customWidth="1"/>
    <col min="6" max="6" width="23" style="11" customWidth="1"/>
    <col min="7" max="7" width="6.5" style="11"/>
    <col min="8" max="17" width="9.1640625" style="7" customWidth="1"/>
    <col min="18" max="18" width="0" style="7" hidden="1" customWidth="1"/>
    <col min="19" max="19" width="6.5" style="7" hidden="1" customWidth="1"/>
    <col min="20" max="62" width="6.5" style="11" hidden="1" customWidth="1"/>
    <col min="63" max="63" width="8.5" style="11" hidden="1" customWidth="1"/>
    <col min="64" max="65" width="9.6640625" style="11" customWidth="1"/>
    <col min="66" max="66" width="8" style="7" customWidth="1"/>
    <col min="67" max="67" width="11.6640625" style="7" customWidth="1"/>
    <col min="68" max="16384" width="6.5" style="11"/>
  </cols>
  <sheetData>
    <row r="1" spans="1:70" s="21" customFormat="1" ht="15">
      <c r="A1" s="35" t="s">
        <v>9494</v>
      </c>
      <c r="B1" s="20"/>
      <c r="C1" s="20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BN1" s="8"/>
      <c r="BO1" s="8"/>
    </row>
    <row r="2" spans="1:70" s="21" customFormat="1" ht="15">
      <c r="A2" s="6" t="s">
        <v>27786</v>
      </c>
      <c r="B2" s="20"/>
      <c r="C2" s="20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BN2" s="8"/>
      <c r="BO2" s="8"/>
    </row>
    <row r="3" spans="1:70">
      <c r="A3" s="6" t="s">
        <v>27787</v>
      </c>
    </row>
    <row r="4" spans="1:70">
      <c r="A4" s="6" t="s">
        <v>27751</v>
      </c>
    </row>
    <row r="5" spans="1:70">
      <c r="A5" s="6" t="s">
        <v>27784</v>
      </c>
      <c r="S5" s="22"/>
    </row>
    <row r="6" spans="1:70" s="21" customFormat="1" ht="15">
      <c r="A6" s="11" t="s">
        <v>27783</v>
      </c>
      <c r="B6" s="20"/>
      <c r="C6" s="20"/>
      <c r="H6" s="76" t="s">
        <v>9497</v>
      </c>
      <c r="I6" s="76"/>
      <c r="J6" s="76"/>
      <c r="K6" s="76"/>
      <c r="L6" s="76"/>
      <c r="M6" s="76"/>
      <c r="N6" s="76"/>
      <c r="O6" s="76"/>
      <c r="P6" s="76"/>
      <c r="Q6" s="76"/>
      <c r="R6" s="8"/>
      <c r="S6" s="23"/>
      <c r="T6" s="10"/>
      <c r="BN6" s="8"/>
      <c r="BO6" s="8"/>
    </row>
    <row r="7" spans="1:70" s="21" customFormat="1" ht="15">
      <c r="A7" s="11" t="s">
        <v>27785</v>
      </c>
      <c r="B7" s="20"/>
      <c r="C7" s="20"/>
      <c r="H7" s="70"/>
      <c r="I7" s="70"/>
      <c r="J7" s="70"/>
      <c r="K7" s="70"/>
      <c r="L7" s="70"/>
      <c r="M7" s="70"/>
      <c r="N7" s="70"/>
      <c r="O7" s="70"/>
      <c r="P7" s="70"/>
      <c r="Q7" s="70"/>
      <c r="R7" s="8"/>
      <c r="S7" s="23"/>
      <c r="T7" s="10"/>
      <c r="BN7" s="8"/>
      <c r="BO7" s="8"/>
    </row>
    <row r="8" spans="1:70" s="21" customFormat="1" ht="15">
      <c r="A8" s="24"/>
      <c r="B8" s="20"/>
      <c r="C8" s="20"/>
      <c r="H8" s="23">
        <v>7</v>
      </c>
      <c r="I8" s="23">
        <f>H8+1</f>
        <v>8</v>
      </c>
      <c r="J8" s="23">
        <f t="shared" ref="J8:Q8" si="0">I8+1</f>
        <v>9</v>
      </c>
      <c r="K8" s="23">
        <f t="shared" si="0"/>
        <v>10</v>
      </c>
      <c r="L8" s="23">
        <f t="shared" si="0"/>
        <v>11</v>
      </c>
      <c r="M8" s="23">
        <v>12</v>
      </c>
      <c r="N8" s="23">
        <v>13</v>
      </c>
      <c r="O8" s="23">
        <f t="shared" si="0"/>
        <v>14</v>
      </c>
      <c r="P8" s="23">
        <f t="shared" si="0"/>
        <v>15</v>
      </c>
      <c r="Q8" s="23">
        <f t="shared" si="0"/>
        <v>16</v>
      </c>
      <c r="R8" s="8"/>
      <c r="S8" s="25"/>
      <c r="T8" s="26"/>
      <c r="U8" s="78" t="s">
        <v>9495</v>
      </c>
      <c r="V8" s="78"/>
      <c r="W8" s="78"/>
      <c r="X8" s="78"/>
      <c r="Y8" s="78"/>
      <c r="Z8" s="78"/>
      <c r="AA8" s="78"/>
      <c r="AB8" s="78"/>
      <c r="AC8" s="78"/>
      <c r="AD8" s="78"/>
      <c r="AE8" s="19"/>
      <c r="AF8" s="78" t="s">
        <v>9490</v>
      </c>
      <c r="AG8" s="78"/>
      <c r="AH8" s="78"/>
      <c r="AI8" s="78"/>
      <c r="AJ8" s="78"/>
      <c r="AK8" s="78"/>
      <c r="AL8" s="78"/>
      <c r="AM8" s="78"/>
      <c r="AN8" s="78"/>
      <c r="AO8" s="78"/>
      <c r="AP8" s="19"/>
      <c r="AQ8" s="78" t="s">
        <v>9491</v>
      </c>
      <c r="AR8" s="78"/>
      <c r="AS8" s="78"/>
      <c r="AT8" s="78"/>
      <c r="AU8" s="78"/>
      <c r="AV8" s="78"/>
      <c r="AW8" s="78"/>
      <c r="AX8" s="78"/>
      <c r="AY8" s="78"/>
      <c r="AZ8" s="7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72" t="s">
        <v>27777</v>
      </c>
      <c r="BN8" s="62" t="s">
        <v>27782</v>
      </c>
      <c r="BO8" s="62" t="s">
        <v>27781</v>
      </c>
      <c r="BP8" s="60"/>
    </row>
    <row r="9" spans="1:70">
      <c r="H9" s="77" t="s">
        <v>27734</v>
      </c>
      <c r="I9" s="77"/>
      <c r="J9" s="77"/>
      <c r="K9" s="77"/>
      <c r="L9" s="77"/>
      <c r="M9" s="77" t="s">
        <v>27735</v>
      </c>
      <c r="N9" s="77"/>
      <c r="O9" s="77"/>
      <c r="P9" s="77"/>
      <c r="Q9" s="77"/>
      <c r="S9" s="27" t="s">
        <v>0</v>
      </c>
      <c r="U9" s="78" t="s">
        <v>9492</v>
      </c>
      <c r="V9" s="78"/>
      <c r="W9" s="78"/>
      <c r="X9" s="78"/>
      <c r="Y9" s="78"/>
      <c r="Z9" s="78" t="s">
        <v>9493</v>
      </c>
      <c r="AA9" s="78"/>
      <c r="AB9" s="78"/>
      <c r="AC9" s="78"/>
      <c r="AD9" s="78"/>
      <c r="AE9" s="19"/>
      <c r="AF9" s="78" t="s">
        <v>9492</v>
      </c>
      <c r="AG9" s="78"/>
      <c r="AH9" s="78"/>
      <c r="AI9" s="78"/>
      <c r="AJ9" s="78"/>
      <c r="AK9" s="78" t="s">
        <v>9493</v>
      </c>
      <c r="AL9" s="78"/>
      <c r="AM9" s="78"/>
      <c r="AN9" s="78"/>
      <c r="AO9" s="78"/>
      <c r="AP9" s="19"/>
      <c r="AQ9" s="78" t="s">
        <v>9492</v>
      </c>
      <c r="AR9" s="78"/>
      <c r="AS9" s="78"/>
      <c r="AT9" s="78"/>
      <c r="AU9" s="78"/>
      <c r="AV9" s="78" t="s">
        <v>9493</v>
      </c>
      <c r="AW9" s="78"/>
      <c r="AX9" s="78"/>
      <c r="AY9" s="78"/>
      <c r="AZ9" s="7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71">
        <f>COUNTA(BL11:BL365)</f>
        <v>355</v>
      </c>
      <c r="BO9" s="11">
        <f>'reference parameters'!B7</f>
        <v>0.1</v>
      </c>
      <c r="BP9" s="67"/>
    </row>
    <row r="10" spans="1:70" s="9" customFormat="1" ht="76.5" customHeight="1">
      <c r="A10" s="28" t="s">
        <v>1</v>
      </c>
      <c r="B10" s="28" t="s">
        <v>2</v>
      </c>
      <c r="C10" s="28" t="s">
        <v>3</v>
      </c>
      <c r="D10" s="9" t="s">
        <v>4</v>
      </c>
      <c r="E10" s="9" t="s">
        <v>5</v>
      </c>
      <c r="F10" s="9" t="s">
        <v>1280</v>
      </c>
      <c r="H10" s="10" t="str">
        <f>HLOOKUP(H8,data!$C$1:$Q$2,2,FALSE)</f>
        <v>H1</v>
      </c>
      <c r="I10" s="10" t="str">
        <f>HLOOKUP(I8,data!$C$1:$Q$2,2,FALSE)</f>
        <v>H2</v>
      </c>
      <c r="J10" s="10" t="str">
        <f>HLOOKUP(J8,data!$C$1:$Q$2,2,FALSE)</f>
        <v>H3</v>
      </c>
      <c r="K10" s="10" t="str">
        <f>HLOOKUP(K8,data!$C$1:$Q$2,2,FALSE)</f>
        <v>H4</v>
      </c>
      <c r="L10" s="10" t="str">
        <f>HLOOKUP(L8,data!$C$1:$Q$2,2,FALSE)</f>
        <v>H5</v>
      </c>
      <c r="M10" s="10" t="str">
        <f>HLOOKUP(M8,data!$C$1:$Q$2,2,FALSE)</f>
        <v>I1</v>
      </c>
      <c r="N10" s="10" t="str">
        <f>HLOOKUP(N8,data!$C$1:$Q$2,2,FALSE)</f>
        <v>I2</v>
      </c>
      <c r="O10" s="10" t="str">
        <f>HLOOKUP(O8,data!$C$1:$Q$2,2,FALSE)</f>
        <v>I3</v>
      </c>
      <c r="P10" s="10" t="str">
        <f>HLOOKUP(P8,data!$C$1:$Q$2,2,FALSE)</f>
        <v>I4</v>
      </c>
      <c r="Q10" s="10" t="str">
        <f>HLOOKUP(Q8,data!$C$1:$Q$2,2,FALSE)</f>
        <v>I5</v>
      </c>
      <c r="R10" s="29"/>
      <c r="S10" s="27"/>
      <c r="U10" s="2">
        <v>1</v>
      </c>
      <c r="V10" s="2">
        <v>2</v>
      </c>
      <c r="W10" s="2">
        <v>3</v>
      </c>
      <c r="X10" s="2">
        <v>4</v>
      </c>
      <c r="Y10" s="2">
        <v>5</v>
      </c>
      <c r="Z10" s="2">
        <v>1</v>
      </c>
      <c r="AA10" s="2">
        <v>2</v>
      </c>
      <c r="AB10" s="2">
        <v>3</v>
      </c>
      <c r="AC10" s="2">
        <v>4</v>
      </c>
      <c r="AD10" s="2">
        <v>5</v>
      </c>
      <c r="AE10" s="3"/>
      <c r="AF10" s="2">
        <v>1</v>
      </c>
      <c r="AG10" s="2">
        <v>2</v>
      </c>
      <c r="AH10" s="2">
        <v>3</v>
      </c>
      <c r="AI10" s="2">
        <v>4</v>
      </c>
      <c r="AJ10" s="2">
        <v>5</v>
      </c>
      <c r="AK10" s="2">
        <v>1</v>
      </c>
      <c r="AL10" s="2">
        <v>2</v>
      </c>
      <c r="AM10" s="2">
        <v>3</v>
      </c>
      <c r="AN10" s="2">
        <v>4</v>
      </c>
      <c r="AO10" s="2">
        <v>5</v>
      </c>
      <c r="AP10" s="3"/>
      <c r="AQ10" s="2">
        <v>1</v>
      </c>
      <c r="AR10" s="2">
        <v>2</v>
      </c>
      <c r="AS10" s="2">
        <v>3</v>
      </c>
      <c r="AT10" s="2">
        <v>4</v>
      </c>
      <c r="AU10" s="2">
        <v>5</v>
      </c>
      <c r="AV10" s="2">
        <v>1</v>
      </c>
      <c r="AW10" s="2">
        <v>2</v>
      </c>
      <c r="AX10" s="2">
        <v>3</v>
      </c>
      <c r="AY10" s="2">
        <v>4</v>
      </c>
      <c r="AZ10" s="2">
        <v>5</v>
      </c>
      <c r="BA10" s="3"/>
      <c r="BB10" s="3" t="s">
        <v>7</v>
      </c>
      <c r="BC10" s="3" t="s">
        <v>8</v>
      </c>
      <c r="BD10" s="3" t="s">
        <v>9</v>
      </c>
      <c r="BE10" s="3" t="s">
        <v>10</v>
      </c>
      <c r="BF10" s="3" t="s">
        <v>11</v>
      </c>
      <c r="BG10" s="3" t="s">
        <v>12</v>
      </c>
      <c r="BH10" s="3" t="s">
        <v>13</v>
      </c>
      <c r="BI10" s="4" t="s">
        <v>14</v>
      </c>
      <c r="BJ10" s="4" t="s">
        <v>15</v>
      </c>
      <c r="BK10" s="4" t="s">
        <v>16</v>
      </c>
      <c r="BL10" s="4" t="s">
        <v>17</v>
      </c>
      <c r="BM10" s="33" t="s">
        <v>27778</v>
      </c>
      <c r="BN10" s="66" t="s">
        <v>27779</v>
      </c>
      <c r="BO10" s="33" t="s">
        <v>9496</v>
      </c>
      <c r="BQ10" s="34" t="s">
        <v>6</v>
      </c>
      <c r="BR10" s="9" t="s">
        <v>27776</v>
      </c>
    </row>
    <row r="11" spans="1:70">
      <c r="A11" s="30" t="s">
        <v>18</v>
      </c>
      <c r="B11" s="30" t="s">
        <v>19</v>
      </c>
      <c r="C11" s="30" t="s">
        <v>20</v>
      </c>
      <c r="D11" s="30" t="s">
        <v>21</v>
      </c>
      <c r="E11" s="30" t="s">
        <v>22</v>
      </c>
      <c r="F11" s="11" t="str">
        <f>MID(E11,1,11)</f>
        <v>Toll_pathwa</v>
      </c>
      <c r="H11" s="11">
        <f>VLOOKUP($B11,data!$B$3:$Q$15316,'diff expr 1 vs 3 mites'!H$8,FALSE)</f>
        <v>0.79790074200000005</v>
      </c>
      <c r="I11" s="11">
        <f>VLOOKUP($B11,data!$B$3:$Q$15316,'diff expr 1 vs 3 mites'!I$8,FALSE)</f>
        <v>12.455671629999999</v>
      </c>
      <c r="J11" s="11">
        <f>VLOOKUP($B11,data!$B$3:$Q$15316,'diff expr 1 vs 3 mites'!J$8,FALSE)</f>
        <v>1.8143547149999999</v>
      </c>
      <c r="K11" s="11">
        <f>VLOOKUP($B11,data!$B$3:$Q$15316,'diff expr 1 vs 3 mites'!K$8,FALSE)</f>
        <v>4.2935570670000001</v>
      </c>
      <c r="L11" s="11">
        <f>VLOOKUP($B11,data!$B$3:$Q$15316,'diff expr 1 vs 3 mites'!L$8,FALSE)</f>
        <v>2.4795958159999998</v>
      </c>
      <c r="M11" s="11">
        <f>VLOOKUP($B11,data!$B$3:$Q$15316,'diff expr 1 vs 3 mites'!M$8,FALSE)</f>
        <v>27.02969783</v>
      </c>
      <c r="N11" s="11">
        <f>VLOOKUP($B11,data!$B$3:$Q$15316,'diff expr 1 vs 3 mites'!N$8,FALSE)</f>
        <v>1.9350218320000001</v>
      </c>
      <c r="O11" s="11">
        <f>VLOOKUP($B11,data!$B$3:$Q$15316,'diff expr 1 vs 3 mites'!O$8,FALSE)</f>
        <v>22.241658940000001</v>
      </c>
      <c r="P11" s="11">
        <f>VLOOKUP($B11,data!$B$3:$Q$15316,'diff expr 1 vs 3 mites'!P$8,FALSE)</f>
        <v>1.5931386249999999</v>
      </c>
      <c r="Q11" s="11">
        <f>VLOOKUP($B11,data!$B$3:$Q$15316,'diff expr 1 vs 3 mites'!Q$8,FALSE)</f>
        <v>0.63474983200000001</v>
      </c>
      <c r="S11" s="27" t="s">
        <v>27749</v>
      </c>
      <c r="U11" s="2">
        <f t="shared" ref="U11:U74" si="1">IF(ISNUMBER(H11)=TRUE,RANK(H11,$H11:$Q11,1))</f>
        <v>2</v>
      </c>
      <c r="V11" s="2">
        <f t="shared" ref="V11:V74" si="2">IF(ISNUMBER(I11)=TRUE,RANK(I11,$H11:$Q11,1))</f>
        <v>8</v>
      </c>
      <c r="W11" s="2">
        <f t="shared" ref="W11:W74" si="3">IF(ISNUMBER(J11)=TRUE,RANK(J11,$H11:$Q11,1))</f>
        <v>4</v>
      </c>
      <c r="X11" s="2">
        <f t="shared" ref="X11:X74" si="4">IF(ISNUMBER(K11)=TRUE,RANK(K11,$H11:$Q11,1))</f>
        <v>7</v>
      </c>
      <c r="Y11" s="2">
        <f t="shared" ref="Y11:Y74" si="5">IF(ISNUMBER(L11)=TRUE,RANK(L11,$H11:$Q11,1))</f>
        <v>6</v>
      </c>
      <c r="Z11" s="2">
        <f t="shared" ref="Z11:Z74" si="6">IF(ISNUMBER(M11)=TRUE,RANK(M11,$H11:$Q11,1))</f>
        <v>10</v>
      </c>
      <c r="AA11" s="2">
        <f t="shared" ref="AA11:AA74" si="7">IF(ISNUMBER(N11)=TRUE,RANK(N11,$H11:$Q11,1))</f>
        <v>5</v>
      </c>
      <c r="AB11" s="2">
        <f t="shared" ref="AB11:AB74" si="8">IF(ISNUMBER(O11)=TRUE,RANK(O11,$H11:$Q11,1))</f>
        <v>9</v>
      </c>
      <c r="AC11" s="2">
        <f t="shared" ref="AC11:AC74" si="9">IF(ISNUMBER(P11)=TRUE,RANK(P11,$H11:$Q11,1))</f>
        <v>3</v>
      </c>
      <c r="AD11" s="2">
        <f t="shared" ref="AD11:AD74" si="10">IF(ISNUMBER(Q11)=TRUE,RANK(Q11,$H11:$Q11,1))</f>
        <v>1</v>
      </c>
      <c r="AE11" s="2"/>
      <c r="AF11" s="2">
        <f t="shared" ref="AF11:AF74" si="11">IF(ISNUMBER(H11)=TRUE,((COUNT($H11:$Q11)+1-RANK(H11,$H11:$Q11,0)-RANK(H11,$H11:$Q11,1))/2),"")</f>
        <v>0</v>
      </c>
      <c r="AG11" s="2">
        <f t="shared" ref="AG11:AG74" si="12">IF(ISNUMBER(I11)=TRUE,((COUNT($H11:$Q11)+1-RANK(I11,$H11:$Q11,0)-RANK(I11,$H11:$Q11,1))/2),"")</f>
        <v>0</v>
      </c>
      <c r="AH11" s="2">
        <f t="shared" ref="AH11:AH74" si="13">IF(ISNUMBER(J11)=TRUE,((COUNT($H11:$Q11)+1-RANK(J11,$H11:$Q11,0)-RANK(J11,$H11:$Q11,1))/2),"")</f>
        <v>0</v>
      </c>
      <c r="AI11" s="2">
        <f t="shared" ref="AI11:AI74" si="14">IF(ISNUMBER(K11)=TRUE,((COUNT($H11:$Q11)+1-RANK(K11,$H11:$Q11,0)-RANK(K11,$H11:$Q11,1))/2),"")</f>
        <v>0</v>
      </c>
      <c r="AJ11" s="2">
        <f t="shared" ref="AJ11:AJ74" si="15">IF(ISNUMBER(L11)=TRUE,((COUNT($H11:$Q11)+1-RANK(L11,$H11:$Q11,0)-RANK(L11,$H11:$Q11,1))/2),"")</f>
        <v>0</v>
      </c>
      <c r="AK11" s="2">
        <f t="shared" ref="AK11:AK74" si="16">IF(ISNUMBER(M11)=TRUE,((COUNT($H11:$Q11)+1-RANK(M11,$H11:$Q11,0)-RANK(M11,$H11:$Q11,1))/2),"")</f>
        <v>0</v>
      </c>
      <c r="AL11" s="2">
        <f t="shared" ref="AL11:AL74" si="17">IF(ISNUMBER(N11)=TRUE,((COUNT($H11:$Q11)+1-RANK(N11,$H11:$Q11,0)-RANK(N11,$H11:$Q11,1))/2),"")</f>
        <v>0</v>
      </c>
      <c r="AM11" s="2">
        <f t="shared" ref="AM11:AM74" si="18">IF(ISNUMBER(O11)=TRUE,((COUNT($H11:$Q11)+1-RANK(O11,$H11:$Q11,0)-RANK(O11,$H11:$Q11,1))/2),"")</f>
        <v>0</v>
      </c>
      <c r="AN11" s="2">
        <f t="shared" ref="AN11:AN74" si="19">IF(ISNUMBER(P11)=TRUE,((COUNT($H11:$Q11)+1-RANK(P11,$H11:$Q11,0)-RANK(P11,$H11:$Q11,1))/2),"")</f>
        <v>0</v>
      </c>
      <c r="AO11" s="2">
        <f t="shared" ref="AO11:AO74" si="20">IF(ISNUMBER(Q11)=TRUE,((COUNT($H11:$Q11)+1-RANK(Q11,$H11:$Q11,0)-RANK(Q11,$H11:$Q11,1))/2),"")</f>
        <v>0</v>
      </c>
      <c r="AP11" s="2"/>
      <c r="AQ11" s="2">
        <f t="shared" ref="AQ11:AQ74" si="21">IF(ISNUMBER(H11)=TRUE,(U11+AF11),"")</f>
        <v>2</v>
      </c>
      <c r="AR11" s="2">
        <f t="shared" ref="AR11:AR74" si="22">IF(ISNUMBER(I11)=TRUE,(V11+AG11),"")</f>
        <v>8</v>
      </c>
      <c r="AS11" s="2">
        <f t="shared" ref="AS11:AS74" si="23">IF(ISNUMBER(J11)=TRUE,(W11+AH11),"")</f>
        <v>4</v>
      </c>
      <c r="AT11" s="2">
        <f t="shared" ref="AT11:AT74" si="24">IF(ISNUMBER(K11)=TRUE,(X11+AI11),"")</f>
        <v>7</v>
      </c>
      <c r="AU11" s="2">
        <f t="shared" ref="AU11:AU74" si="25">IF(ISNUMBER(L11)=TRUE,(Y11+AJ11),"")</f>
        <v>6</v>
      </c>
      <c r="AV11" s="2">
        <f t="shared" ref="AV11:AV74" si="26">IF(ISNUMBER(M11)=TRUE,(Z11+AK11),"")</f>
        <v>10</v>
      </c>
      <c r="AW11" s="2">
        <f t="shared" ref="AW11:AW74" si="27">IF(ISNUMBER(N11)=TRUE,(AA11+AL11),"")</f>
        <v>5</v>
      </c>
      <c r="AX11" s="2">
        <f t="shared" ref="AX11:AX74" si="28">IF(ISNUMBER(O11)=TRUE,(AB11+AM11),"")</f>
        <v>9</v>
      </c>
      <c r="AY11" s="2">
        <f t="shared" ref="AY11:AY74" si="29">IF(ISNUMBER(P11)=TRUE,(AC11+AN11),"")</f>
        <v>3</v>
      </c>
      <c r="AZ11" s="2">
        <f t="shared" ref="AZ11:AZ74" si="30">IF(ISNUMBER(Q11)=TRUE,(AD11+AO11),"")</f>
        <v>1</v>
      </c>
      <c r="BA11" s="2"/>
      <c r="BB11" s="5">
        <f>COUNT(H11:L11)</f>
        <v>5</v>
      </c>
      <c r="BC11" s="2">
        <f t="shared" ref="BC11:BC74" si="31">COUNT(M11:Q11)</f>
        <v>5</v>
      </c>
      <c r="BD11" s="2">
        <f>SUM(AQ11:AU11)</f>
        <v>27</v>
      </c>
      <c r="BE11" s="2">
        <f>SUM(AV11:AZ11)</f>
        <v>28</v>
      </c>
      <c r="BF11" s="2">
        <f>BB11*BC11+(BB11*(BB11+1))/2-BD11</f>
        <v>13</v>
      </c>
      <c r="BG11" s="2">
        <f>BB11*BC11+(BC11*(BC11+1)/2-BE11)</f>
        <v>12</v>
      </c>
      <c r="BH11" s="2">
        <f>MIN(BF11:BG11)</f>
        <v>12</v>
      </c>
      <c r="BI11" s="19">
        <f>BB11*BC11/2</f>
        <v>12.5</v>
      </c>
      <c r="BJ11" s="19">
        <f>SQRT((BB11*BC11*(BB11+BC11+1))/12)</f>
        <v>4.7871355387816905</v>
      </c>
      <c r="BK11" s="31">
        <f>(BH11-BI11)/BJ11</f>
        <v>-0.10444659357341871</v>
      </c>
      <c r="BL11" s="32">
        <f>IF(S11="OK",_xlfn.NORM.S.DIST(BK11,TRUE),"")</f>
        <v>0.45840747426404427</v>
      </c>
      <c r="BM11" s="62">
        <f>(RANK(BL11,$BL$11:$BL$365,1)/$BN$9)*$BO$9</f>
        <v>8.225352112676057E-2</v>
      </c>
      <c r="BN11" s="62" t="str">
        <f>IF(BL11&lt;BM11,BL11,"")</f>
        <v/>
      </c>
      <c r="BO11" s="59" t="str">
        <f>IF(BL11&lt;=MAX(BN$11:BN$365),"sign","")</f>
        <v/>
      </c>
      <c r="BQ11" s="11">
        <f>LOG(AVERAGE(M11:Q11)/AVERAGE(H11:L11))</f>
        <v>0.38854574768085021</v>
      </c>
      <c r="BR11" s="11">
        <f>COUNTIF(BO11:BO365,"=sign")</f>
        <v>0</v>
      </c>
    </row>
    <row r="12" spans="1:70">
      <c r="A12" s="30" t="s">
        <v>23</v>
      </c>
      <c r="B12" s="30" t="s">
        <v>24</v>
      </c>
      <c r="C12" s="30" t="s">
        <v>25</v>
      </c>
      <c r="D12" s="30" t="s">
        <v>26</v>
      </c>
      <c r="E12" s="30" t="s">
        <v>22</v>
      </c>
      <c r="F12" s="11" t="str">
        <f t="shared" ref="F12:F75" si="32">MID(E12,1,11)</f>
        <v>Toll_pathwa</v>
      </c>
      <c r="H12" s="11">
        <f>VLOOKUP($B12,data!$B$3:$Q$15316,'diff expr 1 vs 3 mites'!H$8,FALSE)</f>
        <v>0</v>
      </c>
      <c r="I12" s="11">
        <f>VLOOKUP($B12,data!$B$3:$Q$15316,'diff expr 1 vs 3 mites'!I$8,FALSE)</f>
        <v>0.38829694100000001</v>
      </c>
      <c r="J12" s="11">
        <f>VLOOKUP($B12,data!$B$3:$Q$15316,'diff expr 1 vs 3 mites'!J$8,FALSE)</f>
        <v>0.607577323</v>
      </c>
      <c r="K12" s="11">
        <f>VLOOKUP($B12,data!$B$3:$Q$15316,'diff expr 1 vs 3 mites'!K$8,FALSE)</f>
        <v>1.207902627</v>
      </c>
      <c r="L12" s="11">
        <f>VLOOKUP($B12,data!$B$3:$Q$15316,'diff expr 1 vs 3 mites'!L$8,FALSE)</f>
        <v>0.33648097399999999</v>
      </c>
      <c r="M12" s="11">
        <f>VLOOKUP($B12,data!$B$3:$Q$15316,'diff expr 1 vs 3 mites'!M$8,FALSE)</f>
        <v>1.0222094559999999</v>
      </c>
      <c r="N12" s="11">
        <f>VLOOKUP($B12,data!$B$3:$Q$15316,'diff expr 1 vs 3 mites'!N$8,FALSE)</f>
        <v>0.16411395200000001</v>
      </c>
      <c r="O12" s="11">
        <f>VLOOKUP($B12,data!$B$3:$Q$15316,'diff expr 1 vs 3 mites'!O$8,FALSE)</f>
        <v>1.4744039010000001</v>
      </c>
      <c r="P12" s="11">
        <f>VLOOKUP($B12,data!$B$3:$Q$15316,'diff expr 1 vs 3 mites'!P$8,FALSE)</f>
        <v>0.87885445600000001</v>
      </c>
      <c r="Q12" s="11">
        <f>VLOOKUP($B12,data!$B$3:$Q$15316,'diff expr 1 vs 3 mites'!Q$8,FALSE)</f>
        <v>0.54911385300000004</v>
      </c>
      <c r="S12" s="27" t="s">
        <v>27749</v>
      </c>
      <c r="U12" s="2">
        <f t="shared" si="1"/>
        <v>1</v>
      </c>
      <c r="V12" s="2">
        <f t="shared" si="2"/>
        <v>4</v>
      </c>
      <c r="W12" s="2">
        <f t="shared" si="3"/>
        <v>6</v>
      </c>
      <c r="X12" s="2">
        <f t="shared" si="4"/>
        <v>9</v>
      </c>
      <c r="Y12" s="2">
        <f t="shared" si="5"/>
        <v>3</v>
      </c>
      <c r="Z12" s="2">
        <f t="shared" si="6"/>
        <v>8</v>
      </c>
      <c r="AA12" s="2">
        <f t="shared" si="7"/>
        <v>2</v>
      </c>
      <c r="AB12" s="2">
        <f t="shared" si="8"/>
        <v>10</v>
      </c>
      <c r="AC12" s="2">
        <f t="shared" si="9"/>
        <v>7</v>
      </c>
      <c r="AD12" s="2">
        <f t="shared" si="10"/>
        <v>5</v>
      </c>
      <c r="AE12" s="2"/>
      <c r="AF12" s="2">
        <f t="shared" si="11"/>
        <v>0</v>
      </c>
      <c r="AG12" s="2">
        <f t="shared" si="12"/>
        <v>0</v>
      </c>
      <c r="AH12" s="2">
        <f t="shared" si="13"/>
        <v>0</v>
      </c>
      <c r="AI12" s="2">
        <f t="shared" si="14"/>
        <v>0</v>
      </c>
      <c r="AJ12" s="2">
        <f t="shared" si="15"/>
        <v>0</v>
      </c>
      <c r="AK12" s="2">
        <f t="shared" si="16"/>
        <v>0</v>
      </c>
      <c r="AL12" s="2">
        <f t="shared" si="17"/>
        <v>0</v>
      </c>
      <c r="AM12" s="2">
        <f t="shared" si="18"/>
        <v>0</v>
      </c>
      <c r="AN12" s="2">
        <f t="shared" si="19"/>
        <v>0</v>
      </c>
      <c r="AO12" s="2">
        <f t="shared" si="20"/>
        <v>0</v>
      </c>
      <c r="AP12" s="2"/>
      <c r="AQ12" s="2">
        <f t="shared" si="21"/>
        <v>1</v>
      </c>
      <c r="AR12" s="2">
        <f t="shared" si="22"/>
        <v>4</v>
      </c>
      <c r="AS12" s="2">
        <f t="shared" si="23"/>
        <v>6</v>
      </c>
      <c r="AT12" s="2">
        <f t="shared" si="24"/>
        <v>9</v>
      </c>
      <c r="AU12" s="2">
        <f t="shared" si="25"/>
        <v>3</v>
      </c>
      <c r="AV12" s="2">
        <f t="shared" si="26"/>
        <v>8</v>
      </c>
      <c r="AW12" s="2">
        <f t="shared" si="27"/>
        <v>2</v>
      </c>
      <c r="AX12" s="2">
        <f t="shared" si="28"/>
        <v>10</v>
      </c>
      <c r="AY12" s="2">
        <f t="shared" si="29"/>
        <v>7</v>
      </c>
      <c r="AZ12" s="2">
        <f t="shared" si="30"/>
        <v>5</v>
      </c>
      <c r="BA12" s="2"/>
      <c r="BB12" s="5">
        <f t="shared" ref="BB12:BB74" si="33">COUNT(H12:L12)</f>
        <v>5</v>
      </c>
      <c r="BC12" s="2">
        <f t="shared" si="31"/>
        <v>5</v>
      </c>
      <c r="BD12" s="2">
        <f t="shared" ref="BD12:BD75" si="34">SUM(AQ12:AU12)</f>
        <v>23</v>
      </c>
      <c r="BE12" s="2">
        <f t="shared" ref="BE12:BE75" si="35">SUM(AV12:AZ12)</f>
        <v>32</v>
      </c>
      <c r="BF12" s="2">
        <f t="shared" ref="BF12:BF75" si="36">BB12*BC12+(BB12*(BB12+1))/2-BD12</f>
        <v>17</v>
      </c>
      <c r="BG12" s="2">
        <f t="shared" ref="BG12:BG75" si="37">BB12*BC12+(BC12*(BC12+1)/2-BE12)</f>
        <v>8</v>
      </c>
      <c r="BH12" s="2">
        <f t="shared" ref="BH12:BH75" si="38">MIN(BF12:BG12)</f>
        <v>8</v>
      </c>
      <c r="BI12" s="19">
        <f t="shared" ref="BI12:BI75" si="39">BB12*BC12/2</f>
        <v>12.5</v>
      </c>
      <c r="BJ12" s="19">
        <f t="shared" ref="BJ12:BJ75" si="40">SQRT((BB12*BC12*(BB12+BC12+1))/12)</f>
        <v>4.7871355387816905</v>
      </c>
      <c r="BK12" s="31">
        <f t="shared" ref="BK12:BK75" si="41">(BH12-BI12)/BJ12</f>
        <v>-0.94001934216076832</v>
      </c>
      <c r="BL12" s="32">
        <f t="shared" ref="BL12:BL74" si="42">IF(S12="OK",_xlfn.NORM.S.DIST(BK12,TRUE),"")</f>
        <v>0.17360381967471225</v>
      </c>
      <c r="BM12" s="62">
        <f t="shared" ref="BM12:BM75" si="43">(RANK(BL12,$BL$11:$BL$365,1)/$BN$9)*$BO$9</f>
        <v>3.8309859154929578E-2</v>
      </c>
      <c r="BN12" s="62" t="str">
        <f t="shared" ref="BN12:BN75" si="44">IF(BL12&lt;BM12,BL12,"")</f>
        <v/>
      </c>
      <c r="BO12" s="73" t="str">
        <f t="shared" ref="BO12:BO75" si="45">IF(BL12&lt;=MAX(BN$11:BN$365),"sign","")</f>
        <v/>
      </c>
      <c r="BQ12" s="11">
        <f t="shared" ref="BQ12:BQ75" si="46">LOG(AVERAGE(M12:Q12)/AVERAGE(H12:L12))</f>
        <v>0.20670697612945507</v>
      </c>
    </row>
    <row r="13" spans="1:70">
      <c r="A13" s="30" t="s">
        <v>27</v>
      </c>
      <c r="B13" s="30" t="s">
        <v>28</v>
      </c>
      <c r="C13" s="30" t="s">
        <v>29</v>
      </c>
      <c r="D13" s="30" t="s">
        <v>30</v>
      </c>
      <c r="E13" s="30" t="s">
        <v>22</v>
      </c>
      <c r="F13" s="11" t="str">
        <f t="shared" si="32"/>
        <v>Toll_pathwa</v>
      </c>
      <c r="H13" s="11">
        <f>VLOOKUP($B13,data!$B$3:$Q$15316,'diff expr 1 vs 3 mites'!H$8,FALSE)</f>
        <v>0.96907293100000003</v>
      </c>
      <c r="I13" s="11">
        <f>VLOOKUP($B13,data!$B$3:$Q$15316,'diff expr 1 vs 3 mites'!I$8,FALSE)</f>
        <v>2.7597948049999999</v>
      </c>
      <c r="J13" s="11">
        <f>VLOOKUP($B13,data!$B$3:$Q$15316,'diff expr 1 vs 3 mites'!J$8,FALSE)</f>
        <v>2.3990642260000001</v>
      </c>
      <c r="K13" s="11">
        <f>VLOOKUP($B13,data!$B$3:$Q$15316,'diff expr 1 vs 3 mites'!K$8,FALSE)</f>
        <v>4.3879338490000004</v>
      </c>
      <c r="L13" s="11">
        <f>VLOOKUP($B13,data!$B$3:$Q$15316,'diff expr 1 vs 3 mites'!L$8,FALSE)</f>
        <v>6.3773766590000003</v>
      </c>
      <c r="M13" s="11">
        <f>VLOOKUP($B13,data!$B$3:$Q$15316,'diff expr 1 vs 3 mites'!M$8,FALSE)</f>
        <v>19.777723129999998</v>
      </c>
      <c r="N13" s="11">
        <f>VLOOKUP($B13,data!$B$3:$Q$15316,'diff expr 1 vs 3 mites'!N$8,FALSE)</f>
        <v>1.969969064</v>
      </c>
      <c r="O13" s="11">
        <f>VLOOKUP($B13,data!$B$3:$Q$15316,'diff expr 1 vs 3 mites'!O$8,FALSE)</f>
        <v>30.739069189999999</v>
      </c>
      <c r="P13" s="11">
        <f>VLOOKUP($B13,data!$B$3:$Q$15316,'diff expr 1 vs 3 mites'!P$8,FALSE)</f>
        <v>0.82023432600000001</v>
      </c>
      <c r="Q13" s="11">
        <f>VLOOKUP($B13,data!$B$3:$Q$15316,'diff expr 1 vs 3 mites'!Q$8,FALSE)</f>
        <v>5.492816071</v>
      </c>
      <c r="S13" s="27" t="s">
        <v>27749</v>
      </c>
      <c r="U13" s="2">
        <f t="shared" si="1"/>
        <v>2</v>
      </c>
      <c r="V13" s="2">
        <f t="shared" si="2"/>
        <v>5</v>
      </c>
      <c r="W13" s="2">
        <f t="shared" si="3"/>
        <v>4</v>
      </c>
      <c r="X13" s="2">
        <f t="shared" si="4"/>
        <v>6</v>
      </c>
      <c r="Y13" s="2">
        <f t="shared" si="5"/>
        <v>8</v>
      </c>
      <c r="Z13" s="2">
        <f t="shared" si="6"/>
        <v>9</v>
      </c>
      <c r="AA13" s="2">
        <f t="shared" si="7"/>
        <v>3</v>
      </c>
      <c r="AB13" s="2">
        <f t="shared" si="8"/>
        <v>10</v>
      </c>
      <c r="AC13" s="2">
        <f t="shared" si="9"/>
        <v>1</v>
      </c>
      <c r="AD13" s="2">
        <f t="shared" si="10"/>
        <v>7</v>
      </c>
      <c r="AE13" s="2"/>
      <c r="AF13" s="2">
        <f t="shared" si="11"/>
        <v>0</v>
      </c>
      <c r="AG13" s="2">
        <f t="shared" si="12"/>
        <v>0</v>
      </c>
      <c r="AH13" s="2">
        <f t="shared" si="13"/>
        <v>0</v>
      </c>
      <c r="AI13" s="2">
        <f t="shared" si="14"/>
        <v>0</v>
      </c>
      <c r="AJ13" s="2">
        <f t="shared" si="15"/>
        <v>0</v>
      </c>
      <c r="AK13" s="2">
        <f t="shared" si="16"/>
        <v>0</v>
      </c>
      <c r="AL13" s="2">
        <f t="shared" si="17"/>
        <v>0</v>
      </c>
      <c r="AM13" s="2">
        <f t="shared" si="18"/>
        <v>0</v>
      </c>
      <c r="AN13" s="2">
        <f t="shared" si="19"/>
        <v>0</v>
      </c>
      <c r="AO13" s="2">
        <f t="shared" si="20"/>
        <v>0</v>
      </c>
      <c r="AP13" s="2"/>
      <c r="AQ13" s="2">
        <f t="shared" si="21"/>
        <v>2</v>
      </c>
      <c r="AR13" s="2">
        <f t="shared" si="22"/>
        <v>5</v>
      </c>
      <c r="AS13" s="2">
        <f t="shared" si="23"/>
        <v>4</v>
      </c>
      <c r="AT13" s="2">
        <f t="shared" si="24"/>
        <v>6</v>
      </c>
      <c r="AU13" s="2">
        <f t="shared" si="25"/>
        <v>8</v>
      </c>
      <c r="AV13" s="2">
        <f t="shared" si="26"/>
        <v>9</v>
      </c>
      <c r="AW13" s="2">
        <f t="shared" si="27"/>
        <v>3</v>
      </c>
      <c r="AX13" s="2">
        <f t="shared" si="28"/>
        <v>10</v>
      </c>
      <c r="AY13" s="2">
        <f t="shared" si="29"/>
        <v>1</v>
      </c>
      <c r="AZ13" s="2">
        <f t="shared" si="30"/>
        <v>7</v>
      </c>
      <c r="BA13" s="2"/>
      <c r="BB13" s="5">
        <f t="shared" si="33"/>
        <v>5</v>
      </c>
      <c r="BC13" s="2">
        <f t="shared" si="31"/>
        <v>5</v>
      </c>
      <c r="BD13" s="2">
        <f t="shared" si="34"/>
        <v>25</v>
      </c>
      <c r="BE13" s="2">
        <f t="shared" si="35"/>
        <v>30</v>
      </c>
      <c r="BF13" s="2">
        <f t="shared" si="36"/>
        <v>15</v>
      </c>
      <c r="BG13" s="2">
        <f t="shared" si="37"/>
        <v>10</v>
      </c>
      <c r="BH13" s="2">
        <f t="shared" si="38"/>
        <v>10</v>
      </c>
      <c r="BI13" s="19">
        <f t="shared" si="39"/>
        <v>12.5</v>
      </c>
      <c r="BJ13" s="19">
        <f t="shared" si="40"/>
        <v>4.7871355387816905</v>
      </c>
      <c r="BK13" s="31">
        <f t="shared" si="41"/>
        <v>-0.5222329678670935</v>
      </c>
      <c r="BL13" s="32">
        <f t="shared" si="42"/>
        <v>0.30075406722029491</v>
      </c>
      <c r="BM13" s="62">
        <f t="shared" si="43"/>
        <v>5.8591549295774648E-2</v>
      </c>
      <c r="BN13" s="62" t="str">
        <f t="shared" si="44"/>
        <v/>
      </c>
      <c r="BO13" s="73" t="str">
        <f t="shared" si="45"/>
        <v/>
      </c>
      <c r="BQ13" s="11">
        <f t="shared" si="46"/>
        <v>0.54166292032850982</v>
      </c>
    </row>
    <row r="14" spans="1:70">
      <c r="A14" s="30" t="s">
        <v>31</v>
      </c>
      <c r="B14" s="30" t="s">
        <v>32</v>
      </c>
      <c r="C14" s="30" t="s">
        <v>25</v>
      </c>
      <c r="D14" s="30" t="s">
        <v>26</v>
      </c>
      <c r="E14" s="30" t="s">
        <v>22</v>
      </c>
      <c r="F14" s="11" t="str">
        <f t="shared" si="32"/>
        <v>Toll_pathwa</v>
      </c>
      <c r="H14" s="11">
        <f>VLOOKUP($B14,data!$B$3:$Q$15316,'diff expr 1 vs 3 mites'!H$8,FALSE)</f>
        <v>0.21578902899999999</v>
      </c>
      <c r="I14" s="11">
        <f>VLOOKUP($B14,data!$B$3:$Q$15316,'diff expr 1 vs 3 mites'!I$8,FALSE)</f>
        <v>0</v>
      </c>
      <c r="J14" s="11">
        <f>VLOOKUP($B14,data!$B$3:$Q$15316,'diff expr 1 vs 3 mites'!J$8,FALSE)</f>
        <v>0.56982762099999995</v>
      </c>
      <c r="K14" s="11">
        <f>VLOOKUP($B14,data!$B$3:$Q$15316,'diff expr 1 vs 3 mites'!K$8,FALSE)</f>
        <v>0.25489210499999998</v>
      </c>
      <c r="L14" s="11">
        <f>VLOOKUP($B14,data!$B$3:$Q$15316,'diff expr 1 vs 3 mites'!L$8,FALSE)</f>
        <v>1.4200870480000001</v>
      </c>
      <c r="M14" s="11">
        <f>VLOOKUP($B14,data!$B$3:$Q$15316,'diff expr 1 vs 3 mites'!M$8,FALSE)</f>
        <v>0</v>
      </c>
      <c r="N14" s="11">
        <f>VLOOKUP($B14,data!$B$3:$Q$15316,'diff expr 1 vs 3 mites'!N$8,FALSE)</f>
        <v>0.41557671800000001</v>
      </c>
      <c r="O14" s="11">
        <f>VLOOKUP($B14,data!$B$3:$Q$15316,'diff expr 1 vs 3 mites'!O$8,FALSE)</f>
        <v>0</v>
      </c>
      <c r="P14" s="11">
        <f>VLOOKUP($B14,data!$B$3:$Q$15316,'diff expr 1 vs 3 mites'!P$8,FALSE)</f>
        <v>0.168596569</v>
      </c>
      <c r="Q14" s="11">
        <f>VLOOKUP($B14,data!$B$3:$Q$15316,'diff expr 1 vs 3 mites'!Q$8,FALSE)</f>
        <v>0</v>
      </c>
      <c r="S14" s="27" t="s">
        <v>27749</v>
      </c>
      <c r="U14" s="2">
        <f t="shared" si="1"/>
        <v>6</v>
      </c>
      <c r="V14" s="2">
        <f t="shared" si="2"/>
        <v>1</v>
      </c>
      <c r="W14" s="2">
        <f t="shared" si="3"/>
        <v>9</v>
      </c>
      <c r="X14" s="2">
        <f t="shared" si="4"/>
        <v>7</v>
      </c>
      <c r="Y14" s="2">
        <f t="shared" si="5"/>
        <v>10</v>
      </c>
      <c r="Z14" s="2">
        <f t="shared" si="6"/>
        <v>1</v>
      </c>
      <c r="AA14" s="2">
        <f t="shared" si="7"/>
        <v>8</v>
      </c>
      <c r="AB14" s="2">
        <f t="shared" si="8"/>
        <v>1</v>
      </c>
      <c r="AC14" s="2">
        <f t="shared" si="9"/>
        <v>5</v>
      </c>
      <c r="AD14" s="2">
        <f t="shared" si="10"/>
        <v>1</v>
      </c>
      <c r="AE14" s="2"/>
      <c r="AF14" s="2">
        <f t="shared" si="11"/>
        <v>0</v>
      </c>
      <c r="AG14" s="2">
        <f t="shared" si="12"/>
        <v>1.5</v>
      </c>
      <c r="AH14" s="2">
        <f t="shared" si="13"/>
        <v>0</v>
      </c>
      <c r="AI14" s="2">
        <f t="shared" si="14"/>
        <v>0</v>
      </c>
      <c r="AJ14" s="2">
        <f t="shared" si="15"/>
        <v>0</v>
      </c>
      <c r="AK14" s="2">
        <f t="shared" si="16"/>
        <v>1.5</v>
      </c>
      <c r="AL14" s="2">
        <f t="shared" si="17"/>
        <v>0</v>
      </c>
      <c r="AM14" s="2">
        <f t="shared" si="18"/>
        <v>1.5</v>
      </c>
      <c r="AN14" s="2">
        <f t="shared" si="19"/>
        <v>0</v>
      </c>
      <c r="AO14" s="2">
        <f t="shared" si="20"/>
        <v>1.5</v>
      </c>
      <c r="AP14" s="2"/>
      <c r="AQ14" s="2">
        <f t="shared" si="21"/>
        <v>6</v>
      </c>
      <c r="AR14" s="2">
        <f t="shared" si="22"/>
        <v>2.5</v>
      </c>
      <c r="AS14" s="2">
        <f t="shared" si="23"/>
        <v>9</v>
      </c>
      <c r="AT14" s="2">
        <f t="shared" si="24"/>
        <v>7</v>
      </c>
      <c r="AU14" s="2">
        <f t="shared" si="25"/>
        <v>10</v>
      </c>
      <c r="AV14" s="2">
        <f t="shared" si="26"/>
        <v>2.5</v>
      </c>
      <c r="AW14" s="2">
        <f t="shared" si="27"/>
        <v>8</v>
      </c>
      <c r="AX14" s="2">
        <f t="shared" si="28"/>
        <v>2.5</v>
      </c>
      <c r="AY14" s="2">
        <f t="shared" si="29"/>
        <v>5</v>
      </c>
      <c r="AZ14" s="2">
        <f t="shared" si="30"/>
        <v>2.5</v>
      </c>
      <c r="BA14" s="2"/>
      <c r="BB14" s="5">
        <f t="shared" si="33"/>
        <v>5</v>
      </c>
      <c r="BC14" s="2">
        <f t="shared" si="31"/>
        <v>5</v>
      </c>
      <c r="BD14" s="2">
        <f t="shared" si="34"/>
        <v>34.5</v>
      </c>
      <c r="BE14" s="2">
        <f t="shared" si="35"/>
        <v>20.5</v>
      </c>
      <c r="BF14" s="2">
        <f t="shared" si="36"/>
        <v>5.5</v>
      </c>
      <c r="BG14" s="2">
        <f t="shared" si="37"/>
        <v>19.5</v>
      </c>
      <c r="BH14" s="2">
        <f t="shared" si="38"/>
        <v>5.5</v>
      </c>
      <c r="BI14" s="19">
        <f t="shared" si="39"/>
        <v>12.5</v>
      </c>
      <c r="BJ14" s="19">
        <f t="shared" si="40"/>
        <v>4.7871355387816905</v>
      </c>
      <c r="BK14" s="31">
        <f t="shared" si="41"/>
        <v>-1.4622523100278619</v>
      </c>
      <c r="BL14" s="32">
        <f t="shared" si="42"/>
        <v>7.18360409034801E-2</v>
      </c>
      <c r="BM14" s="62">
        <f t="shared" si="43"/>
        <v>2.3943661971830985E-2</v>
      </c>
      <c r="BN14" s="62" t="str">
        <f t="shared" si="44"/>
        <v/>
      </c>
      <c r="BO14" s="73" t="str">
        <f t="shared" si="45"/>
        <v/>
      </c>
      <c r="BQ14" s="11">
        <f t="shared" si="46"/>
        <v>-0.62449858517235202</v>
      </c>
    </row>
    <row r="15" spans="1:70">
      <c r="A15" s="30" t="s">
        <v>33</v>
      </c>
      <c r="B15" s="30" t="s">
        <v>34</v>
      </c>
      <c r="C15" s="30" t="s">
        <v>29</v>
      </c>
      <c r="D15" s="30" t="s">
        <v>30</v>
      </c>
      <c r="E15" s="30" t="s">
        <v>22</v>
      </c>
      <c r="F15" s="11" t="str">
        <f t="shared" si="32"/>
        <v>Toll_pathwa</v>
      </c>
      <c r="H15" s="11">
        <f>VLOOKUP($B15,data!$B$3:$Q$15316,'diff expr 1 vs 3 mites'!H$8,FALSE)</f>
        <v>1.5786205609999999</v>
      </c>
      <c r="I15" s="11">
        <f>VLOOKUP($B15,data!$B$3:$Q$15316,'diff expr 1 vs 3 mites'!I$8,FALSE)</f>
        <v>5.2890681080000004</v>
      </c>
      <c r="J15" s="11">
        <f>VLOOKUP($B15,data!$B$3:$Q$15316,'diff expr 1 vs 3 mites'!J$8,FALSE)</f>
        <v>9.2874312270000008</v>
      </c>
      <c r="K15" s="11">
        <f>VLOOKUP($B15,data!$B$3:$Q$15316,'diff expr 1 vs 3 mites'!K$8,FALSE)</f>
        <v>4.4971742350000001</v>
      </c>
      <c r="L15" s="11">
        <f>VLOOKUP($B15,data!$B$3:$Q$15316,'diff expr 1 vs 3 mites'!L$8,FALSE)</f>
        <v>3.5138424380000002</v>
      </c>
      <c r="M15" s="11">
        <f>VLOOKUP($B15,data!$B$3:$Q$15316,'diff expr 1 vs 3 mites'!M$8,FALSE)</f>
        <v>6.0336092680000002</v>
      </c>
      <c r="N15" s="11">
        <f>VLOOKUP($B15,data!$B$3:$Q$15316,'diff expr 1 vs 3 mites'!N$8,FALSE)</f>
        <v>4.3814389589999996</v>
      </c>
      <c r="O15" s="11">
        <f>VLOOKUP($B15,data!$B$3:$Q$15316,'diff expr 1 vs 3 mites'!O$8,FALSE)</f>
        <v>5.0877293400000001</v>
      </c>
      <c r="P15" s="11">
        <f>VLOOKUP($B15,data!$B$3:$Q$15316,'diff expr 1 vs 3 mites'!P$8,FALSE)</f>
        <v>4.0266250250000004</v>
      </c>
      <c r="Q15" s="11">
        <f>VLOOKUP($B15,data!$B$3:$Q$15316,'diff expr 1 vs 3 mites'!Q$8,FALSE)</f>
        <v>4.6539649540000001</v>
      </c>
      <c r="S15" s="27" t="s">
        <v>27749</v>
      </c>
      <c r="U15" s="2">
        <f t="shared" si="1"/>
        <v>1</v>
      </c>
      <c r="V15" s="2">
        <f t="shared" si="2"/>
        <v>8</v>
      </c>
      <c r="W15" s="2">
        <f t="shared" si="3"/>
        <v>10</v>
      </c>
      <c r="X15" s="2">
        <f t="shared" si="4"/>
        <v>5</v>
      </c>
      <c r="Y15" s="2">
        <f t="shared" si="5"/>
        <v>2</v>
      </c>
      <c r="Z15" s="2">
        <f t="shared" si="6"/>
        <v>9</v>
      </c>
      <c r="AA15" s="2">
        <f t="shared" si="7"/>
        <v>4</v>
      </c>
      <c r="AB15" s="2">
        <f t="shared" si="8"/>
        <v>7</v>
      </c>
      <c r="AC15" s="2">
        <f t="shared" si="9"/>
        <v>3</v>
      </c>
      <c r="AD15" s="2">
        <f t="shared" si="10"/>
        <v>6</v>
      </c>
      <c r="AE15" s="2"/>
      <c r="AF15" s="2">
        <f t="shared" si="11"/>
        <v>0</v>
      </c>
      <c r="AG15" s="2">
        <f t="shared" si="12"/>
        <v>0</v>
      </c>
      <c r="AH15" s="2">
        <f t="shared" si="13"/>
        <v>0</v>
      </c>
      <c r="AI15" s="2">
        <f t="shared" si="14"/>
        <v>0</v>
      </c>
      <c r="AJ15" s="2">
        <f t="shared" si="15"/>
        <v>0</v>
      </c>
      <c r="AK15" s="2">
        <f t="shared" si="16"/>
        <v>0</v>
      </c>
      <c r="AL15" s="2">
        <f t="shared" si="17"/>
        <v>0</v>
      </c>
      <c r="AM15" s="2">
        <f t="shared" si="18"/>
        <v>0</v>
      </c>
      <c r="AN15" s="2">
        <f t="shared" si="19"/>
        <v>0</v>
      </c>
      <c r="AO15" s="2">
        <f t="shared" si="20"/>
        <v>0</v>
      </c>
      <c r="AP15" s="2"/>
      <c r="AQ15" s="2">
        <f t="shared" si="21"/>
        <v>1</v>
      </c>
      <c r="AR15" s="2">
        <f t="shared" si="22"/>
        <v>8</v>
      </c>
      <c r="AS15" s="2">
        <f t="shared" si="23"/>
        <v>10</v>
      </c>
      <c r="AT15" s="2">
        <f t="shared" si="24"/>
        <v>5</v>
      </c>
      <c r="AU15" s="2">
        <f t="shared" si="25"/>
        <v>2</v>
      </c>
      <c r="AV15" s="2">
        <f t="shared" si="26"/>
        <v>9</v>
      </c>
      <c r="AW15" s="2">
        <f t="shared" si="27"/>
        <v>4</v>
      </c>
      <c r="AX15" s="2">
        <f t="shared" si="28"/>
        <v>7</v>
      </c>
      <c r="AY15" s="2">
        <f t="shared" si="29"/>
        <v>3</v>
      </c>
      <c r="AZ15" s="2">
        <f t="shared" si="30"/>
        <v>6</v>
      </c>
      <c r="BA15" s="2"/>
      <c r="BB15" s="5">
        <f t="shared" si="33"/>
        <v>5</v>
      </c>
      <c r="BC15" s="2">
        <f t="shared" si="31"/>
        <v>5</v>
      </c>
      <c r="BD15" s="2">
        <f t="shared" si="34"/>
        <v>26</v>
      </c>
      <c r="BE15" s="2">
        <f t="shared" si="35"/>
        <v>29</v>
      </c>
      <c r="BF15" s="2">
        <f t="shared" si="36"/>
        <v>14</v>
      </c>
      <c r="BG15" s="2">
        <f t="shared" si="37"/>
        <v>11</v>
      </c>
      <c r="BH15" s="2">
        <f t="shared" si="38"/>
        <v>11</v>
      </c>
      <c r="BI15" s="19">
        <f t="shared" si="39"/>
        <v>12.5</v>
      </c>
      <c r="BJ15" s="19">
        <f t="shared" si="40"/>
        <v>4.7871355387816905</v>
      </c>
      <c r="BK15" s="31">
        <f t="shared" si="41"/>
        <v>-0.31333978072025609</v>
      </c>
      <c r="BL15" s="32">
        <f t="shared" si="42"/>
        <v>0.37701126503103738</v>
      </c>
      <c r="BM15" s="62">
        <f t="shared" si="43"/>
        <v>6.9014084507042259E-2</v>
      </c>
      <c r="BN15" s="62" t="str">
        <f t="shared" si="44"/>
        <v/>
      </c>
      <c r="BO15" s="73" t="str">
        <f t="shared" si="45"/>
        <v/>
      </c>
      <c r="BQ15" s="11">
        <f t="shared" si="46"/>
        <v>3.0955099468726638E-4</v>
      </c>
    </row>
    <row r="16" spans="1:70">
      <c r="A16" s="30" t="s">
        <v>35</v>
      </c>
      <c r="B16" s="30" t="s">
        <v>36</v>
      </c>
      <c r="C16" s="30" t="s">
        <v>37</v>
      </c>
      <c r="D16" s="30" t="s">
        <v>38</v>
      </c>
      <c r="E16" s="30" t="s">
        <v>22</v>
      </c>
      <c r="F16" s="11" t="str">
        <f t="shared" si="32"/>
        <v>Toll_pathwa</v>
      </c>
      <c r="H16" s="11">
        <f>VLOOKUP($B16,data!$B$3:$Q$15316,'diff expr 1 vs 3 mites'!H$8,FALSE)</f>
        <v>0.113073861</v>
      </c>
      <c r="I16" s="11">
        <f>VLOOKUP($B16,data!$B$3:$Q$15316,'diff expr 1 vs 3 mites'!I$8,FALSE)</f>
        <v>2.0036786530000001</v>
      </c>
      <c r="J16" s="11">
        <f>VLOOKUP($B16,data!$B$3:$Q$15316,'diff expr 1 vs 3 mites'!J$8,FALSE)</f>
        <v>1.393423531</v>
      </c>
      <c r="K16" s="11">
        <f>VLOOKUP($B16,data!$B$3:$Q$15316,'diff expr 1 vs 3 mites'!K$8,FALSE)</f>
        <v>2.2705871119999999</v>
      </c>
      <c r="L16" s="11">
        <f>VLOOKUP($B16,data!$B$3:$Q$15316,'diff expr 1 vs 3 mites'!L$8,FALSE)</f>
        <v>6.1390585800000004</v>
      </c>
      <c r="M16" s="11">
        <f>VLOOKUP($B16,data!$B$3:$Q$15316,'diff expr 1 vs 3 mites'!M$8,FALSE)</f>
        <v>2.260618155</v>
      </c>
      <c r="N16" s="11">
        <f>VLOOKUP($B16,data!$B$3:$Q$15316,'diff expr 1 vs 3 mites'!N$8,FALSE)</f>
        <v>0.81056224099999996</v>
      </c>
      <c r="O16" s="11">
        <f>VLOOKUP($B16,data!$B$3:$Q$15316,'diff expr 1 vs 3 mites'!O$8,FALSE)</f>
        <v>4.2388411389999998</v>
      </c>
      <c r="P16" s="11">
        <f>VLOOKUP($B16,data!$B$3:$Q$15316,'diff expr 1 vs 3 mites'!P$8,FALSE)</f>
        <v>1.001242457</v>
      </c>
      <c r="Q16" s="11">
        <f>VLOOKUP($B16,data!$B$3:$Q$15316,'diff expr 1 vs 3 mites'!Q$8,FALSE)</f>
        <v>1.281831127</v>
      </c>
      <c r="S16" s="27" t="s">
        <v>27749</v>
      </c>
      <c r="U16" s="2">
        <f t="shared" si="1"/>
        <v>1</v>
      </c>
      <c r="V16" s="2">
        <f t="shared" si="2"/>
        <v>6</v>
      </c>
      <c r="W16" s="2">
        <f t="shared" si="3"/>
        <v>5</v>
      </c>
      <c r="X16" s="2">
        <f t="shared" si="4"/>
        <v>8</v>
      </c>
      <c r="Y16" s="2">
        <f t="shared" si="5"/>
        <v>10</v>
      </c>
      <c r="Z16" s="2">
        <f t="shared" si="6"/>
        <v>7</v>
      </c>
      <c r="AA16" s="2">
        <f t="shared" si="7"/>
        <v>2</v>
      </c>
      <c r="AB16" s="2">
        <f t="shared" si="8"/>
        <v>9</v>
      </c>
      <c r="AC16" s="2">
        <f t="shared" si="9"/>
        <v>3</v>
      </c>
      <c r="AD16" s="2">
        <f t="shared" si="10"/>
        <v>4</v>
      </c>
      <c r="AE16" s="2"/>
      <c r="AF16" s="2">
        <f t="shared" si="11"/>
        <v>0</v>
      </c>
      <c r="AG16" s="2">
        <f t="shared" si="12"/>
        <v>0</v>
      </c>
      <c r="AH16" s="2">
        <f t="shared" si="13"/>
        <v>0</v>
      </c>
      <c r="AI16" s="2">
        <f t="shared" si="14"/>
        <v>0</v>
      </c>
      <c r="AJ16" s="2">
        <f t="shared" si="15"/>
        <v>0</v>
      </c>
      <c r="AK16" s="2">
        <f t="shared" si="16"/>
        <v>0</v>
      </c>
      <c r="AL16" s="2">
        <f t="shared" si="17"/>
        <v>0</v>
      </c>
      <c r="AM16" s="2">
        <f t="shared" si="18"/>
        <v>0</v>
      </c>
      <c r="AN16" s="2">
        <f t="shared" si="19"/>
        <v>0</v>
      </c>
      <c r="AO16" s="2">
        <f t="shared" si="20"/>
        <v>0</v>
      </c>
      <c r="AP16" s="2"/>
      <c r="AQ16" s="2">
        <f t="shared" si="21"/>
        <v>1</v>
      </c>
      <c r="AR16" s="2">
        <f t="shared" si="22"/>
        <v>6</v>
      </c>
      <c r="AS16" s="2">
        <f t="shared" si="23"/>
        <v>5</v>
      </c>
      <c r="AT16" s="2">
        <f t="shared" si="24"/>
        <v>8</v>
      </c>
      <c r="AU16" s="2">
        <f t="shared" si="25"/>
        <v>10</v>
      </c>
      <c r="AV16" s="2">
        <f t="shared" si="26"/>
        <v>7</v>
      </c>
      <c r="AW16" s="2">
        <f t="shared" si="27"/>
        <v>2</v>
      </c>
      <c r="AX16" s="2">
        <f t="shared" si="28"/>
        <v>9</v>
      </c>
      <c r="AY16" s="2">
        <f t="shared" si="29"/>
        <v>3</v>
      </c>
      <c r="AZ16" s="2">
        <f t="shared" si="30"/>
        <v>4</v>
      </c>
      <c r="BA16" s="2"/>
      <c r="BB16" s="5">
        <f t="shared" si="33"/>
        <v>5</v>
      </c>
      <c r="BC16" s="2">
        <f t="shared" si="31"/>
        <v>5</v>
      </c>
      <c r="BD16" s="2">
        <f t="shared" si="34"/>
        <v>30</v>
      </c>
      <c r="BE16" s="2">
        <f t="shared" si="35"/>
        <v>25</v>
      </c>
      <c r="BF16" s="2">
        <f t="shared" si="36"/>
        <v>10</v>
      </c>
      <c r="BG16" s="2">
        <f t="shared" si="37"/>
        <v>15</v>
      </c>
      <c r="BH16" s="2">
        <f t="shared" si="38"/>
        <v>10</v>
      </c>
      <c r="BI16" s="19">
        <f t="shared" si="39"/>
        <v>12.5</v>
      </c>
      <c r="BJ16" s="19">
        <f t="shared" si="40"/>
        <v>4.7871355387816905</v>
      </c>
      <c r="BK16" s="31">
        <f t="shared" si="41"/>
        <v>-0.5222329678670935</v>
      </c>
      <c r="BL16" s="32">
        <f t="shared" si="42"/>
        <v>0.30075406722029491</v>
      </c>
      <c r="BM16" s="62">
        <f t="shared" si="43"/>
        <v>5.8591549295774648E-2</v>
      </c>
      <c r="BN16" s="62" t="str">
        <f t="shared" si="44"/>
        <v/>
      </c>
      <c r="BO16" s="73" t="str">
        <f t="shared" si="45"/>
        <v/>
      </c>
      <c r="BQ16" s="11">
        <f t="shared" si="46"/>
        <v>-9.431100982569969E-2</v>
      </c>
    </row>
    <row r="17" spans="1:69">
      <c r="A17" s="30" t="s">
        <v>39</v>
      </c>
      <c r="B17" s="30" t="s">
        <v>40</v>
      </c>
      <c r="C17" s="30" t="s">
        <v>41</v>
      </c>
      <c r="D17" s="30" t="s">
        <v>42</v>
      </c>
      <c r="E17" s="30" t="s">
        <v>22</v>
      </c>
      <c r="F17" s="11" t="str">
        <f t="shared" si="32"/>
        <v>Toll_pathwa</v>
      </c>
      <c r="H17" s="11">
        <f>VLOOKUP($B17,data!$B$3:$Q$15316,'diff expr 1 vs 3 mites'!H$8,FALSE)</f>
        <v>0.497454061</v>
      </c>
      <c r="I17" s="11">
        <f>VLOOKUP($B17,data!$B$3:$Q$15316,'diff expr 1 vs 3 mites'!I$8,FALSE)</f>
        <v>1.259275599</v>
      </c>
      <c r="J17" s="11">
        <f>VLOOKUP($B17,data!$B$3:$Q$15316,'diff expr 1 vs 3 mites'!J$8,FALSE)</f>
        <v>2.5724902200000002</v>
      </c>
      <c r="K17" s="11">
        <f>VLOOKUP($B17,data!$B$3:$Q$15316,'diff expr 1 vs 3 mites'!K$8,FALSE)</f>
        <v>1.0772622430000001</v>
      </c>
      <c r="L17" s="11">
        <f>VLOOKUP($B17,data!$B$3:$Q$15316,'diff expr 1 vs 3 mites'!L$8,FALSE)</f>
        <v>0.95482852299999998</v>
      </c>
      <c r="M17" s="11">
        <f>VLOOKUP($B17,data!$B$3:$Q$15316,'diff expr 1 vs 3 mites'!M$8,FALSE)</f>
        <v>0.82877515199999996</v>
      </c>
      <c r="N17" s="11">
        <f>VLOOKUP($B17,data!$B$3:$Q$15316,'diff expr 1 vs 3 mites'!N$8,FALSE)</f>
        <v>2.0224878409999998</v>
      </c>
      <c r="O17" s="11">
        <f>VLOOKUP($B17,data!$B$3:$Q$15316,'diff expr 1 vs 3 mites'!O$8,FALSE)</f>
        <v>1.195400131</v>
      </c>
      <c r="P17" s="11">
        <f>VLOOKUP($B17,data!$B$3:$Q$15316,'diff expr 1 vs 3 mites'!P$8,FALSE)</f>
        <v>1.263152287</v>
      </c>
      <c r="Q17" s="11">
        <f>VLOOKUP($B17,data!$B$3:$Q$15316,'diff expr 1 vs 3 mites'!Q$8,FALSE)</f>
        <v>1.3356125249999999</v>
      </c>
      <c r="S17" s="27" t="s">
        <v>27749</v>
      </c>
      <c r="U17" s="2">
        <f t="shared" si="1"/>
        <v>1</v>
      </c>
      <c r="V17" s="2">
        <f t="shared" si="2"/>
        <v>6</v>
      </c>
      <c r="W17" s="2">
        <f t="shared" si="3"/>
        <v>10</v>
      </c>
      <c r="X17" s="2">
        <f t="shared" si="4"/>
        <v>4</v>
      </c>
      <c r="Y17" s="2">
        <f t="shared" si="5"/>
        <v>3</v>
      </c>
      <c r="Z17" s="2">
        <f t="shared" si="6"/>
        <v>2</v>
      </c>
      <c r="AA17" s="2">
        <f t="shared" si="7"/>
        <v>9</v>
      </c>
      <c r="AB17" s="2">
        <f t="shared" si="8"/>
        <v>5</v>
      </c>
      <c r="AC17" s="2">
        <f t="shared" si="9"/>
        <v>7</v>
      </c>
      <c r="AD17" s="2">
        <f t="shared" si="10"/>
        <v>8</v>
      </c>
      <c r="AE17" s="2"/>
      <c r="AF17" s="2">
        <f t="shared" si="11"/>
        <v>0</v>
      </c>
      <c r="AG17" s="2">
        <f t="shared" si="12"/>
        <v>0</v>
      </c>
      <c r="AH17" s="2">
        <f t="shared" si="13"/>
        <v>0</v>
      </c>
      <c r="AI17" s="2">
        <f t="shared" si="14"/>
        <v>0</v>
      </c>
      <c r="AJ17" s="2">
        <f t="shared" si="15"/>
        <v>0</v>
      </c>
      <c r="AK17" s="2">
        <f t="shared" si="16"/>
        <v>0</v>
      </c>
      <c r="AL17" s="2">
        <f t="shared" si="17"/>
        <v>0</v>
      </c>
      <c r="AM17" s="2">
        <f t="shared" si="18"/>
        <v>0</v>
      </c>
      <c r="AN17" s="2">
        <f t="shared" si="19"/>
        <v>0</v>
      </c>
      <c r="AO17" s="2">
        <f t="shared" si="20"/>
        <v>0</v>
      </c>
      <c r="AP17" s="2"/>
      <c r="AQ17" s="2">
        <f t="shared" si="21"/>
        <v>1</v>
      </c>
      <c r="AR17" s="2">
        <f t="shared" si="22"/>
        <v>6</v>
      </c>
      <c r="AS17" s="2">
        <f t="shared" si="23"/>
        <v>10</v>
      </c>
      <c r="AT17" s="2">
        <f t="shared" si="24"/>
        <v>4</v>
      </c>
      <c r="AU17" s="2">
        <f t="shared" si="25"/>
        <v>3</v>
      </c>
      <c r="AV17" s="2">
        <f t="shared" si="26"/>
        <v>2</v>
      </c>
      <c r="AW17" s="2">
        <f t="shared" si="27"/>
        <v>9</v>
      </c>
      <c r="AX17" s="2">
        <f t="shared" si="28"/>
        <v>5</v>
      </c>
      <c r="AY17" s="2">
        <f t="shared" si="29"/>
        <v>7</v>
      </c>
      <c r="AZ17" s="2">
        <f t="shared" si="30"/>
        <v>8</v>
      </c>
      <c r="BA17" s="2"/>
      <c r="BB17" s="5">
        <f t="shared" si="33"/>
        <v>5</v>
      </c>
      <c r="BC17" s="2">
        <f t="shared" si="31"/>
        <v>5</v>
      </c>
      <c r="BD17" s="2">
        <f t="shared" si="34"/>
        <v>24</v>
      </c>
      <c r="BE17" s="2">
        <f t="shared" si="35"/>
        <v>31</v>
      </c>
      <c r="BF17" s="2">
        <f t="shared" si="36"/>
        <v>16</v>
      </c>
      <c r="BG17" s="2">
        <f t="shared" si="37"/>
        <v>9</v>
      </c>
      <c r="BH17" s="2">
        <f t="shared" si="38"/>
        <v>9</v>
      </c>
      <c r="BI17" s="19">
        <f t="shared" si="39"/>
        <v>12.5</v>
      </c>
      <c r="BJ17" s="19">
        <f t="shared" si="40"/>
        <v>4.7871355387816905</v>
      </c>
      <c r="BK17" s="31">
        <f t="shared" si="41"/>
        <v>-0.73112615501393097</v>
      </c>
      <c r="BL17" s="32">
        <f t="shared" si="42"/>
        <v>0.23235104997023245</v>
      </c>
      <c r="BM17" s="62">
        <f t="shared" si="43"/>
        <v>4.8732394366197189E-2</v>
      </c>
      <c r="BN17" s="62" t="str">
        <f t="shared" si="44"/>
        <v/>
      </c>
      <c r="BO17" s="73" t="str">
        <f t="shared" si="45"/>
        <v/>
      </c>
      <c r="BQ17" s="11">
        <f t="shared" si="46"/>
        <v>1.89763485342231E-2</v>
      </c>
    </row>
    <row r="18" spans="1:69">
      <c r="A18" s="30" t="s">
        <v>43</v>
      </c>
      <c r="B18" s="30" t="s">
        <v>44</v>
      </c>
      <c r="C18" s="30" t="s">
        <v>45</v>
      </c>
      <c r="D18" s="30" t="s">
        <v>46</v>
      </c>
      <c r="E18" s="30" t="s">
        <v>22</v>
      </c>
      <c r="F18" s="11" t="str">
        <f t="shared" si="32"/>
        <v>Toll_pathwa</v>
      </c>
      <c r="H18" s="11">
        <f>VLOOKUP($B18,data!$B$3:$Q$15316,'diff expr 1 vs 3 mites'!H$8,FALSE)</f>
        <v>1.6165553269999999</v>
      </c>
      <c r="I18" s="11">
        <f>VLOOKUP($B18,data!$B$3:$Q$15316,'diff expr 1 vs 3 mites'!I$8,FALSE)</f>
        <v>1.584082999</v>
      </c>
      <c r="J18" s="11">
        <f>VLOOKUP($B18,data!$B$3:$Q$15316,'diff expr 1 vs 3 mites'!J$8,FALSE)</f>
        <v>1.583583089</v>
      </c>
      <c r="K18" s="11">
        <f>VLOOKUP($B18,data!$B$3:$Q$15316,'diff expr 1 vs 3 mites'!K$8,FALSE)</f>
        <v>2.7410434110000002</v>
      </c>
      <c r="L18" s="11">
        <f>VLOOKUP($B18,data!$B$3:$Q$15316,'diff expr 1 vs 3 mites'!L$8,FALSE)</f>
        <v>3.3030505689999998</v>
      </c>
      <c r="M18" s="11">
        <f>VLOOKUP($B18,data!$B$3:$Q$15316,'diff expr 1 vs 3 mites'!M$8,FALSE)</f>
        <v>1.9547676300000001</v>
      </c>
      <c r="N18" s="11">
        <f>VLOOKUP($B18,data!$B$3:$Q$15316,'diff expr 1 vs 3 mites'!N$8,FALSE)</f>
        <v>0.77830967500000003</v>
      </c>
      <c r="O18" s="11">
        <f>VLOOKUP($B18,data!$B$3:$Q$15316,'diff expr 1 vs 3 mites'!O$8,FALSE)</f>
        <v>4.5111960230000001</v>
      </c>
      <c r="P18" s="11">
        <f>VLOOKUP($B18,data!$B$3:$Q$15316,'diff expr 1 vs 3 mites'!P$8,FALSE)</f>
        <v>1.2019053449999999</v>
      </c>
      <c r="Q18" s="11">
        <f>VLOOKUP($B18,data!$B$3:$Q$15316,'diff expr 1 vs 3 mites'!Q$8,FALSE)</f>
        <v>1.4467610930000001</v>
      </c>
      <c r="S18" s="27" t="s">
        <v>27749</v>
      </c>
      <c r="U18" s="2">
        <f t="shared" si="1"/>
        <v>6</v>
      </c>
      <c r="V18" s="2">
        <f t="shared" si="2"/>
        <v>5</v>
      </c>
      <c r="W18" s="2">
        <f t="shared" si="3"/>
        <v>4</v>
      </c>
      <c r="X18" s="2">
        <f t="shared" si="4"/>
        <v>8</v>
      </c>
      <c r="Y18" s="2">
        <f t="shared" si="5"/>
        <v>9</v>
      </c>
      <c r="Z18" s="2">
        <f t="shared" si="6"/>
        <v>7</v>
      </c>
      <c r="AA18" s="2">
        <f t="shared" si="7"/>
        <v>1</v>
      </c>
      <c r="AB18" s="2">
        <f t="shared" si="8"/>
        <v>10</v>
      </c>
      <c r="AC18" s="2">
        <f t="shared" si="9"/>
        <v>2</v>
      </c>
      <c r="AD18" s="2">
        <f t="shared" si="10"/>
        <v>3</v>
      </c>
      <c r="AE18" s="2"/>
      <c r="AF18" s="2">
        <f t="shared" si="11"/>
        <v>0</v>
      </c>
      <c r="AG18" s="2">
        <f t="shared" si="12"/>
        <v>0</v>
      </c>
      <c r="AH18" s="2">
        <f t="shared" si="13"/>
        <v>0</v>
      </c>
      <c r="AI18" s="2">
        <f t="shared" si="14"/>
        <v>0</v>
      </c>
      <c r="AJ18" s="2">
        <f t="shared" si="15"/>
        <v>0</v>
      </c>
      <c r="AK18" s="2">
        <f t="shared" si="16"/>
        <v>0</v>
      </c>
      <c r="AL18" s="2">
        <f t="shared" si="17"/>
        <v>0</v>
      </c>
      <c r="AM18" s="2">
        <f t="shared" si="18"/>
        <v>0</v>
      </c>
      <c r="AN18" s="2">
        <f t="shared" si="19"/>
        <v>0</v>
      </c>
      <c r="AO18" s="2">
        <f t="shared" si="20"/>
        <v>0</v>
      </c>
      <c r="AP18" s="2"/>
      <c r="AQ18" s="2">
        <f t="shared" si="21"/>
        <v>6</v>
      </c>
      <c r="AR18" s="2">
        <f t="shared" si="22"/>
        <v>5</v>
      </c>
      <c r="AS18" s="2">
        <f t="shared" si="23"/>
        <v>4</v>
      </c>
      <c r="AT18" s="2">
        <f t="shared" si="24"/>
        <v>8</v>
      </c>
      <c r="AU18" s="2">
        <f t="shared" si="25"/>
        <v>9</v>
      </c>
      <c r="AV18" s="2">
        <f t="shared" si="26"/>
        <v>7</v>
      </c>
      <c r="AW18" s="2">
        <f t="shared" si="27"/>
        <v>1</v>
      </c>
      <c r="AX18" s="2">
        <f t="shared" si="28"/>
        <v>10</v>
      </c>
      <c r="AY18" s="2">
        <f t="shared" si="29"/>
        <v>2</v>
      </c>
      <c r="AZ18" s="2">
        <f t="shared" si="30"/>
        <v>3</v>
      </c>
      <c r="BA18" s="2"/>
      <c r="BB18" s="5">
        <f t="shared" si="33"/>
        <v>5</v>
      </c>
      <c r="BC18" s="2">
        <f t="shared" si="31"/>
        <v>5</v>
      </c>
      <c r="BD18" s="2">
        <f t="shared" si="34"/>
        <v>32</v>
      </c>
      <c r="BE18" s="2">
        <f t="shared" si="35"/>
        <v>23</v>
      </c>
      <c r="BF18" s="2">
        <f t="shared" si="36"/>
        <v>8</v>
      </c>
      <c r="BG18" s="2">
        <f t="shared" si="37"/>
        <v>17</v>
      </c>
      <c r="BH18" s="2">
        <f t="shared" si="38"/>
        <v>8</v>
      </c>
      <c r="BI18" s="19">
        <f t="shared" si="39"/>
        <v>12.5</v>
      </c>
      <c r="BJ18" s="19">
        <f t="shared" si="40"/>
        <v>4.7871355387816905</v>
      </c>
      <c r="BK18" s="31">
        <f t="shared" si="41"/>
        <v>-0.94001934216076832</v>
      </c>
      <c r="BL18" s="32">
        <f t="shared" si="42"/>
        <v>0.17360381967471225</v>
      </c>
      <c r="BM18" s="62">
        <f t="shared" si="43"/>
        <v>3.8309859154929578E-2</v>
      </c>
      <c r="BN18" s="62" t="str">
        <f t="shared" si="44"/>
        <v/>
      </c>
      <c r="BO18" s="73" t="str">
        <f t="shared" si="45"/>
        <v/>
      </c>
      <c r="BQ18" s="11">
        <f t="shared" si="46"/>
        <v>-3.9235532077428463E-2</v>
      </c>
    </row>
    <row r="19" spans="1:69">
      <c r="A19" s="30" t="s">
        <v>47</v>
      </c>
      <c r="B19" s="30" t="s">
        <v>48</v>
      </c>
      <c r="C19" s="30" t="s">
        <v>49</v>
      </c>
      <c r="D19" s="30" t="s">
        <v>50</v>
      </c>
      <c r="E19" s="30" t="s">
        <v>22</v>
      </c>
      <c r="F19" s="11" t="str">
        <f t="shared" si="32"/>
        <v>Toll_pathwa</v>
      </c>
      <c r="H19" s="11">
        <f>VLOOKUP($B19,data!$B$3:$Q$15316,'diff expr 1 vs 3 mites'!H$8,FALSE)</f>
        <v>0.224971541</v>
      </c>
      <c r="I19" s="11">
        <f>VLOOKUP($B19,data!$B$3:$Q$15316,'diff expr 1 vs 3 mites'!I$8,FALSE)</f>
        <v>2.5627598090000001</v>
      </c>
      <c r="J19" s="11">
        <f>VLOOKUP($B19,data!$B$3:$Q$15316,'diff expr 1 vs 3 mites'!J$8,FALSE)</f>
        <v>1.26241066</v>
      </c>
      <c r="K19" s="11">
        <f>VLOOKUP($B19,data!$B$3:$Q$15316,'diff expr 1 vs 3 mites'!K$8,FALSE)</f>
        <v>1.0629543109999999</v>
      </c>
      <c r="L19" s="11">
        <f>VLOOKUP($B19,data!$B$3:$Q$15316,'diff expr 1 vs 3 mites'!L$8,FALSE)</f>
        <v>1.1103872130000001</v>
      </c>
      <c r="M19" s="11">
        <f>VLOOKUP($B19,data!$B$3:$Q$15316,'diff expr 1 vs 3 mites'!M$8,FALSE)</f>
        <v>0</v>
      </c>
      <c r="N19" s="11">
        <f>VLOOKUP($B19,data!$B$3:$Q$15316,'diff expr 1 vs 3 mites'!N$8,FALSE)</f>
        <v>0.79431152800000004</v>
      </c>
      <c r="O19" s="11">
        <f>VLOOKUP($B19,data!$B$3:$Q$15316,'diff expr 1 vs 3 mites'!O$8,FALSE)</f>
        <v>0.64873771599999996</v>
      </c>
      <c r="P19" s="11">
        <f>VLOOKUP($B19,data!$B$3:$Q$15316,'diff expr 1 vs 3 mites'!P$8,FALSE)</f>
        <v>0.52731267299999995</v>
      </c>
      <c r="Q19" s="11">
        <f>VLOOKUP($B19,data!$B$3:$Q$15316,'diff expr 1 vs 3 mites'!Q$8,FALSE)</f>
        <v>0.40268349199999998</v>
      </c>
      <c r="S19" s="27" t="s">
        <v>27749</v>
      </c>
      <c r="U19" s="2">
        <f t="shared" si="1"/>
        <v>2</v>
      </c>
      <c r="V19" s="2">
        <f t="shared" si="2"/>
        <v>10</v>
      </c>
      <c r="W19" s="2">
        <f t="shared" si="3"/>
        <v>9</v>
      </c>
      <c r="X19" s="2">
        <f t="shared" si="4"/>
        <v>7</v>
      </c>
      <c r="Y19" s="2">
        <f t="shared" si="5"/>
        <v>8</v>
      </c>
      <c r="Z19" s="2">
        <f t="shared" si="6"/>
        <v>1</v>
      </c>
      <c r="AA19" s="2">
        <f t="shared" si="7"/>
        <v>6</v>
      </c>
      <c r="AB19" s="2">
        <f t="shared" si="8"/>
        <v>5</v>
      </c>
      <c r="AC19" s="2">
        <f t="shared" si="9"/>
        <v>4</v>
      </c>
      <c r="AD19" s="2">
        <f t="shared" si="10"/>
        <v>3</v>
      </c>
      <c r="AE19" s="2"/>
      <c r="AF19" s="2">
        <f t="shared" si="11"/>
        <v>0</v>
      </c>
      <c r="AG19" s="2">
        <f t="shared" si="12"/>
        <v>0</v>
      </c>
      <c r="AH19" s="2">
        <f t="shared" si="13"/>
        <v>0</v>
      </c>
      <c r="AI19" s="2">
        <f t="shared" si="14"/>
        <v>0</v>
      </c>
      <c r="AJ19" s="2">
        <f t="shared" si="15"/>
        <v>0</v>
      </c>
      <c r="AK19" s="2">
        <f t="shared" si="16"/>
        <v>0</v>
      </c>
      <c r="AL19" s="2">
        <f t="shared" si="17"/>
        <v>0</v>
      </c>
      <c r="AM19" s="2">
        <f t="shared" si="18"/>
        <v>0</v>
      </c>
      <c r="AN19" s="2">
        <f t="shared" si="19"/>
        <v>0</v>
      </c>
      <c r="AO19" s="2">
        <f t="shared" si="20"/>
        <v>0</v>
      </c>
      <c r="AP19" s="2"/>
      <c r="AQ19" s="2">
        <f t="shared" si="21"/>
        <v>2</v>
      </c>
      <c r="AR19" s="2">
        <f t="shared" si="22"/>
        <v>10</v>
      </c>
      <c r="AS19" s="2">
        <f t="shared" si="23"/>
        <v>9</v>
      </c>
      <c r="AT19" s="2">
        <f t="shared" si="24"/>
        <v>7</v>
      </c>
      <c r="AU19" s="2">
        <f t="shared" si="25"/>
        <v>8</v>
      </c>
      <c r="AV19" s="2">
        <f t="shared" si="26"/>
        <v>1</v>
      </c>
      <c r="AW19" s="2">
        <f t="shared" si="27"/>
        <v>6</v>
      </c>
      <c r="AX19" s="2">
        <f t="shared" si="28"/>
        <v>5</v>
      </c>
      <c r="AY19" s="2">
        <f t="shared" si="29"/>
        <v>4</v>
      </c>
      <c r="AZ19" s="2">
        <f t="shared" si="30"/>
        <v>3</v>
      </c>
      <c r="BA19" s="2"/>
      <c r="BB19" s="5">
        <f t="shared" si="33"/>
        <v>5</v>
      </c>
      <c r="BC19" s="2">
        <f t="shared" si="31"/>
        <v>5</v>
      </c>
      <c r="BD19" s="2">
        <f t="shared" si="34"/>
        <v>36</v>
      </c>
      <c r="BE19" s="2">
        <f t="shared" si="35"/>
        <v>19</v>
      </c>
      <c r="BF19" s="2">
        <f t="shared" si="36"/>
        <v>4</v>
      </c>
      <c r="BG19" s="2">
        <f t="shared" si="37"/>
        <v>21</v>
      </c>
      <c r="BH19" s="2">
        <f t="shared" si="38"/>
        <v>4</v>
      </c>
      <c r="BI19" s="19">
        <f t="shared" si="39"/>
        <v>12.5</v>
      </c>
      <c r="BJ19" s="19">
        <f t="shared" si="40"/>
        <v>4.7871355387816905</v>
      </c>
      <c r="BK19" s="31">
        <f t="shared" si="41"/>
        <v>-1.775592090748118</v>
      </c>
      <c r="BL19" s="32">
        <f t="shared" si="42"/>
        <v>3.7900087291180634E-2</v>
      </c>
      <c r="BM19" s="62">
        <f t="shared" si="43"/>
        <v>1.4366197183098593E-2</v>
      </c>
      <c r="BN19" s="62" t="str">
        <f t="shared" si="44"/>
        <v/>
      </c>
      <c r="BO19" s="73" t="str">
        <f t="shared" si="45"/>
        <v/>
      </c>
      <c r="BQ19" s="11">
        <f t="shared" si="46"/>
        <v>-0.41872749617250843</v>
      </c>
    </row>
    <row r="20" spans="1:69">
      <c r="A20" s="30" t="s">
        <v>51</v>
      </c>
      <c r="B20" s="30" t="s">
        <v>52</v>
      </c>
      <c r="C20" s="30" t="s">
        <v>29</v>
      </c>
      <c r="D20" s="30" t="s">
        <v>30</v>
      </c>
      <c r="E20" s="30" t="s">
        <v>22</v>
      </c>
      <c r="F20" s="11" t="str">
        <f t="shared" si="32"/>
        <v>Toll_pathwa</v>
      </c>
      <c r="H20" s="11">
        <f>VLOOKUP($B20,data!$B$3:$Q$15316,'diff expr 1 vs 3 mites'!H$8,FALSE)</f>
        <v>10.855725720000001</v>
      </c>
      <c r="I20" s="11">
        <f>VLOOKUP($B20,data!$B$3:$Q$15316,'diff expr 1 vs 3 mites'!I$8,FALSE)</f>
        <v>18.179493069999999</v>
      </c>
      <c r="J20" s="11">
        <f>VLOOKUP($B20,data!$B$3:$Q$15316,'diff expr 1 vs 3 mites'!J$8,FALSE)</f>
        <v>16.740436450000001</v>
      </c>
      <c r="K20" s="11">
        <f>VLOOKUP($B20,data!$B$3:$Q$15316,'diff expr 1 vs 3 mites'!K$8,FALSE)</f>
        <v>14.92715806</v>
      </c>
      <c r="L20" s="11">
        <f>VLOOKUP($B20,data!$B$3:$Q$15316,'diff expr 1 vs 3 mites'!L$8,FALSE)</f>
        <v>52.023336309999998</v>
      </c>
      <c r="M20" s="11">
        <f>VLOOKUP($B20,data!$B$3:$Q$15316,'diff expr 1 vs 3 mites'!M$8,FALSE)</f>
        <v>13.634063960000001</v>
      </c>
      <c r="N20" s="11">
        <f>VLOOKUP($B20,data!$B$3:$Q$15316,'diff expr 1 vs 3 mites'!N$8,FALSE)</f>
        <v>7.3261988909999998</v>
      </c>
      <c r="O20" s="11">
        <f>VLOOKUP($B20,data!$B$3:$Q$15316,'diff expr 1 vs 3 mites'!O$8,FALSE)</f>
        <v>16.374422320000001</v>
      </c>
      <c r="P20" s="11">
        <f>VLOOKUP($B20,data!$B$3:$Q$15316,'diff expr 1 vs 3 mites'!P$8,FALSE)</f>
        <v>10.199678179999999</v>
      </c>
      <c r="Q20" s="11">
        <f>VLOOKUP($B20,data!$B$3:$Q$15316,'diff expr 1 vs 3 mites'!Q$8,FALSE)</f>
        <v>15.64444449</v>
      </c>
      <c r="S20" s="27" t="s">
        <v>27749</v>
      </c>
      <c r="U20" s="2">
        <f t="shared" si="1"/>
        <v>3</v>
      </c>
      <c r="V20" s="2">
        <f t="shared" si="2"/>
        <v>9</v>
      </c>
      <c r="W20" s="2">
        <f t="shared" si="3"/>
        <v>8</v>
      </c>
      <c r="X20" s="2">
        <f t="shared" si="4"/>
        <v>5</v>
      </c>
      <c r="Y20" s="2">
        <f t="shared" si="5"/>
        <v>10</v>
      </c>
      <c r="Z20" s="2">
        <f t="shared" si="6"/>
        <v>4</v>
      </c>
      <c r="AA20" s="2">
        <f t="shared" si="7"/>
        <v>1</v>
      </c>
      <c r="AB20" s="2">
        <f t="shared" si="8"/>
        <v>7</v>
      </c>
      <c r="AC20" s="2">
        <f t="shared" si="9"/>
        <v>2</v>
      </c>
      <c r="AD20" s="2">
        <f t="shared" si="10"/>
        <v>6</v>
      </c>
      <c r="AE20" s="2"/>
      <c r="AF20" s="2">
        <f t="shared" si="11"/>
        <v>0</v>
      </c>
      <c r="AG20" s="2">
        <f t="shared" si="12"/>
        <v>0</v>
      </c>
      <c r="AH20" s="2">
        <f t="shared" si="13"/>
        <v>0</v>
      </c>
      <c r="AI20" s="2">
        <f t="shared" si="14"/>
        <v>0</v>
      </c>
      <c r="AJ20" s="2">
        <f t="shared" si="15"/>
        <v>0</v>
      </c>
      <c r="AK20" s="2">
        <f t="shared" si="16"/>
        <v>0</v>
      </c>
      <c r="AL20" s="2">
        <f t="shared" si="17"/>
        <v>0</v>
      </c>
      <c r="AM20" s="2">
        <f t="shared" si="18"/>
        <v>0</v>
      </c>
      <c r="AN20" s="2">
        <f t="shared" si="19"/>
        <v>0</v>
      </c>
      <c r="AO20" s="2">
        <f t="shared" si="20"/>
        <v>0</v>
      </c>
      <c r="AP20" s="2"/>
      <c r="AQ20" s="2">
        <f t="shared" si="21"/>
        <v>3</v>
      </c>
      <c r="AR20" s="2">
        <f t="shared" si="22"/>
        <v>9</v>
      </c>
      <c r="AS20" s="2">
        <f t="shared" si="23"/>
        <v>8</v>
      </c>
      <c r="AT20" s="2">
        <f t="shared" si="24"/>
        <v>5</v>
      </c>
      <c r="AU20" s="2">
        <f t="shared" si="25"/>
        <v>10</v>
      </c>
      <c r="AV20" s="2">
        <f t="shared" si="26"/>
        <v>4</v>
      </c>
      <c r="AW20" s="2">
        <f t="shared" si="27"/>
        <v>1</v>
      </c>
      <c r="AX20" s="2">
        <f t="shared" si="28"/>
        <v>7</v>
      </c>
      <c r="AY20" s="2">
        <f t="shared" si="29"/>
        <v>2</v>
      </c>
      <c r="AZ20" s="2">
        <f t="shared" si="30"/>
        <v>6</v>
      </c>
      <c r="BA20" s="2"/>
      <c r="BB20" s="5">
        <f t="shared" si="33"/>
        <v>5</v>
      </c>
      <c r="BC20" s="2">
        <f t="shared" si="31"/>
        <v>5</v>
      </c>
      <c r="BD20" s="2">
        <f t="shared" si="34"/>
        <v>35</v>
      </c>
      <c r="BE20" s="2">
        <f t="shared" si="35"/>
        <v>20</v>
      </c>
      <c r="BF20" s="2">
        <f t="shared" si="36"/>
        <v>5</v>
      </c>
      <c r="BG20" s="2">
        <f t="shared" si="37"/>
        <v>20</v>
      </c>
      <c r="BH20" s="2">
        <f t="shared" si="38"/>
        <v>5</v>
      </c>
      <c r="BI20" s="19">
        <f t="shared" si="39"/>
        <v>12.5</v>
      </c>
      <c r="BJ20" s="19">
        <f t="shared" si="40"/>
        <v>4.7871355387816905</v>
      </c>
      <c r="BK20" s="31">
        <f t="shared" si="41"/>
        <v>-1.5666989036012806</v>
      </c>
      <c r="BL20" s="32">
        <f t="shared" si="42"/>
        <v>5.8592543599068986E-2</v>
      </c>
      <c r="BM20" s="62">
        <f t="shared" si="43"/>
        <v>1.9436619718309858E-2</v>
      </c>
      <c r="BN20" s="62" t="str">
        <f t="shared" si="44"/>
        <v/>
      </c>
      <c r="BO20" s="73" t="str">
        <f t="shared" si="45"/>
        <v/>
      </c>
      <c r="BQ20" s="11">
        <f t="shared" si="46"/>
        <v>-0.25145324636485183</v>
      </c>
    </row>
    <row r="21" spans="1:69">
      <c r="A21" s="30" t="s">
        <v>53</v>
      </c>
      <c r="B21" s="30" t="s">
        <v>54</v>
      </c>
      <c r="C21" s="30" t="s">
        <v>55</v>
      </c>
      <c r="D21" s="30" t="s">
        <v>56</v>
      </c>
      <c r="E21" s="30" t="s">
        <v>22</v>
      </c>
      <c r="F21" s="11" t="str">
        <f t="shared" si="32"/>
        <v>Toll_pathwa</v>
      </c>
      <c r="H21" s="11">
        <f>VLOOKUP($B21,data!$B$3:$Q$15316,'diff expr 1 vs 3 mites'!H$8,FALSE)</f>
        <v>4.0354378559999997</v>
      </c>
      <c r="I21" s="11">
        <f>VLOOKUP($B21,data!$B$3:$Q$15316,'diff expr 1 vs 3 mites'!I$8,FALSE)</f>
        <v>17.87707739</v>
      </c>
      <c r="J21" s="11">
        <f>VLOOKUP($B21,data!$B$3:$Q$15316,'diff expr 1 vs 3 mites'!J$8,FALSE)</f>
        <v>20.52540947</v>
      </c>
      <c r="K21" s="11">
        <f>VLOOKUP($B21,data!$B$3:$Q$15316,'diff expr 1 vs 3 mites'!K$8,FALSE)</f>
        <v>7.7278294609999998</v>
      </c>
      <c r="L21" s="11">
        <f>VLOOKUP($B21,data!$B$3:$Q$15316,'diff expr 1 vs 3 mites'!L$8,FALSE)</f>
        <v>7.7457427189999999</v>
      </c>
      <c r="M21" s="11">
        <f>VLOOKUP($B21,data!$B$3:$Q$15316,'diff expr 1 vs 3 mites'!M$8,FALSE)</f>
        <v>2.44479085</v>
      </c>
      <c r="N21" s="11">
        <f>VLOOKUP($B21,data!$B$3:$Q$15316,'diff expr 1 vs 3 mites'!N$8,FALSE)</f>
        <v>15.661026229999999</v>
      </c>
      <c r="O21" s="11">
        <f>VLOOKUP($B21,data!$B$3:$Q$15316,'diff expr 1 vs 3 mites'!O$8,FALSE)</f>
        <v>7.4052134870000001</v>
      </c>
      <c r="P21" s="11">
        <f>VLOOKUP($B21,data!$B$3:$Q$15316,'diff expr 1 vs 3 mites'!P$8,FALSE)</f>
        <v>18.893507379999999</v>
      </c>
      <c r="Q21" s="11">
        <f>VLOOKUP($B21,data!$B$3:$Q$15316,'diff expr 1 vs 3 mites'!Q$8,FALSE)</f>
        <v>11.819707449999999</v>
      </c>
      <c r="S21" s="27" t="s">
        <v>27749</v>
      </c>
      <c r="U21" s="2">
        <f t="shared" si="1"/>
        <v>2</v>
      </c>
      <c r="V21" s="2">
        <f t="shared" si="2"/>
        <v>8</v>
      </c>
      <c r="W21" s="2">
        <f t="shared" si="3"/>
        <v>10</v>
      </c>
      <c r="X21" s="2">
        <f t="shared" si="4"/>
        <v>4</v>
      </c>
      <c r="Y21" s="2">
        <f t="shared" si="5"/>
        <v>5</v>
      </c>
      <c r="Z21" s="2">
        <f t="shared" si="6"/>
        <v>1</v>
      </c>
      <c r="AA21" s="2">
        <f t="shared" si="7"/>
        <v>7</v>
      </c>
      <c r="AB21" s="2">
        <f t="shared" si="8"/>
        <v>3</v>
      </c>
      <c r="AC21" s="2">
        <f t="shared" si="9"/>
        <v>9</v>
      </c>
      <c r="AD21" s="2">
        <f t="shared" si="10"/>
        <v>6</v>
      </c>
      <c r="AE21" s="2"/>
      <c r="AF21" s="2">
        <f t="shared" si="11"/>
        <v>0</v>
      </c>
      <c r="AG21" s="2">
        <f t="shared" si="12"/>
        <v>0</v>
      </c>
      <c r="AH21" s="2">
        <f t="shared" si="13"/>
        <v>0</v>
      </c>
      <c r="AI21" s="2">
        <f t="shared" si="14"/>
        <v>0</v>
      </c>
      <c r="AJ21" s="2">
        <f t="shared" si="15"/>
        <v>0</v>
      </c>
      <c r="AK21" s="2">
        <f t="shared" si="16"/>
        <v>0</v>
      </c>
      <c r="AL21" s="2">
        <f t="shared" si="17"/>
        <v>0</v>
      </c>
      <c r="AM21" s="2">
        <f t="shared" si="18"/>
        <v>0</v>
      </c>
      <c r="AN21" s="2">
        <f t="shared" si="19"/>
        <v>0</v>
      </c>
      <c r="AO21" s="2">
        <f t="shared" si="20"/>
        <v>0</v>
      </c>
      <c r="AP21" s="2"/>
      <c r="AQ21" s="2">
        <f t="shared" si="21"/>
        <v>2</v>
      </c>
      <c r="AR21" s="2">
        <f t="shared" si="22"/>
        <v>8</v>
      </c>
      <c r="AS21" s="2">
        <f t="shared" si="23"/>
        <v>10</v>
      </c>
      <c r="AT21" s="2">
        <f t="shared" si="24"/>
        <v>4</v>
      </c>
      <c r="AU21" s="2">
        <f t="shared" si="25"/>
        <v>5</v>
      </c>
      <c r="AV21" s="2">
        <f t="shared" si="26"/>
        <v>1</v>
      </c>
      <c r="AW21" s="2">
        <f t="shared" si="27"/>
        <v>7</v>
      </c>
      <c r="AX21" s="2">
        <f t="shared" si="28"/>
        <v>3</v>
      </c>
      <c r="AY21" s="2">
        <f t="shared" si="29"/>
        <v>9</v>
      </c>
      <c r="AZ21" s="2">
        <f t="shared" si="30"/>
        <v>6</v>
      </c>
      <c r="BA21" s="2"/>
      <c r="BB21" s="5">
        <f t="shared" si="33"/>
        <v>5</v>
      </c>
      <c r="BC21" s="2">
        <f t="shared" si="31"/>
        <v>5</v>
      </c>
      <c r="BD21" s="2">
        <f t="shared" si="34"/>
        <v>29</v>
      </c>
      <c r="BE21" s="2">
        <f t="shared" si="35"/>
        <v>26</v>
      </c>
      <c r="BF21" s="2">
        <f t="shared" si="36"/>
        <v>11</v>
      </c>
      <c r="BG21" s="2">
        <f t="shared" si="37"/>
        <v>14</v>
      </c>
      <c r="BH21" s="2">
        <f t="shared" si="38"/>
        <v>11</v>
      </c>
      <c r="BI21" s="19">
        <f t="shared" si="39"/>
        <v>12.5</v>
      </c>
      <c r="BJ21" s="19">
        <f t="shared" si="40"/>
        <v>4.7871355387816905</v>
      </c>
      <c r="BK21" s="31">
        <f t="shared" si="41"/>
        <v>-0.31333978072025609</v>
      </c>
      <c r="BL21" s="32">
        <f t="shared" si="42"/>
        <v>0.37701126503103738</v>
      </c>
      <c r="BM21" s="62">
        <f t="shared" si="43"/>
        <v>6.9014084507042259E-2</v>
      </c>
      <c r="BN21" s="62" t="str">
        <f t="shared" si="44"/>
        <v/>
      </c>
      <c r="BO21" s="73" t="str">
        <f t="shared" si="45"/>
        <v/>
      </c>
      <c r="BQ21" s="11">
        <f t="shared" si="46"/>
        <v>-1.2841155373316806E-2</v>
      </c>
    </row>
    <row r="22" spans="1:69">
      <c r="A22" s="30" t="s">
        <v>57</v>
      </c>
      <c r="B22" s="30" t="s">
        <v>58</v>
      </c>
      <c r="C22" s="30" t="s">
        <v>59</v>
      </c>
      <c r="D22" s="30" t="s">
        <v>60</v>
      </c>
      <c r="E22" s="30" t="s">
        <v>22</v>
      </c>
      <c r="F22" s="11" t="str">
        <f t="shared" si="32"/>
        <v>Toll_pathwa</v>
      </c>
      <c r="H22" s="11">
        <f>VLOOKUP($B22,data!$B$3:$Q$15316,'diff expr 1 vs 3 mites'!H$8,FALSE)</f>
        <v>0</v>
      </c>
      <c r="I22" s="11">
        <f>VLOOKUP($B22,data!$B$3:$Q$15316,'diff expr 1 vs 3 mites'!I$8,FALSE)</f>
        <v>0</v>
      </c>
      <c r="J22" s="11">
        <f>VLOOKUP($B22,data!$B$3:$Q$15316,'diff expr 1 vs 3 mites'!J$8,FALSE)</f>
        <v>0.418154254</v>
      </c>
      <c r="K22" s="11">
        <f>VLOOKUP($B22,data!$B$3:$Q$15316,'diff expr 1 vs 3 mites'!K$8,FALSE)</f>
        <v>0.59854855399999995</v>
      </c>
      <c r="L22" s="11">
        <f>VLOOKUP($B22,data!$B$3:$Q$15316,'diff expr 1 vs 3 mites'!L$8,FALSE)</f>
        <v>0.41683864999999998</v>
      </c>
      <c r="M22" s="11">
        <f>VLOOKUP($B22,data!$B$3:$Q$15316,'diff expr 1 vs 3 mites'!M$8,FALSE)</f>
        <v>1.2663313629999999</v>
      </c>
      <c r="N22" s="11">
        <f>VLOOKUP($B22,data!$B$3:$Q$15316,'diff expr 1 vs 3 mites'!N$8,FALSE)</f>
        <v>1.3011667200000001</v>
      </c>
      <c r="O22" s="11">
        <f>VLOOKUP($B22,data!$B$3:$Q$15316,'diff expr 1 vs 3 mites'!O$8,FALSE)</f>
        <v>0</v>
      </c>
      <c r="P22" s="11">
        <f>VLOOKUP($B22,data!$B$3:$Q$15316,'diff expr 1 vs 3 mites'!P$8,FALSE)</f>
        <v>0.89078778300000006</v>
      </c>
      <c r="Q22" s="11">
        <f>VLOOKUP($B22,data!$B$3:$Q$15316,'diff expr 1 vs 3 mites'!Q$8,FALSE)</f>
        <v>1.814005509</v>
      </c>
      <c r="S22" s="27" t="s">
        <v>27749</v>
      </c>
      <c r="U22" s="2">
        <f t="shared" si="1"/>
        <v>1</v>
      </c>
      <c r="V22" s="2">
        <f t="shared" si="2"/>
        <v>1</v>
      </c>
      <c r="W22" s="2">
        <f t="shared" si="3"/>
        <v>5</v>
      </c>
      <c r="X22" s="2">
        <f t="shared" si="4"/>
        <v>6</v>
      </c>
      <c r="Y22" s="2">
        <f t="shared" si="5"/>
        <v>4</v>
      </c>
      <c r="Z22" s="2">
        <f t="shared" si="6"/>
        <v>8</v>
      </c>
      <c r="AA22" s="2">
        <f t="shared" si="7"/>
        <v>9</v>
      </c>
      <c r="AB22" s="2">
        <f t="shared" si="8"/>
        <v>1</v>
      </c>
      <c r="AC22" s="2">
        <f t="shared" si="9"/>
        <v>7</v>
      </c>
      <c r="AD22" s="2">
        <f t="shared" si="10"/>
        <v>10</v>
      </c>
      <c r="AE22" s="2"/>
      <c r="AF22" s="2">
        <f t="shared" si="11"/>
        <v>1</v>
      </c>
      <c r="AG22" s="2">
        <f t="shared" si="12"/>
        <v>1</v>
      </c>
      <c r="AH22" s="2">
        <f t="shared" si="13"/>
        <v>0</v>
      </c>
      <c r="AI22" s="2">
        <f t="shared" si="14"/>
        <v>0</v>
      </c>
      <c r="AJ22" s="2">
        <f t="shared" si="15"/>
        <v>0</v>
      </c>
      <c r="AK22" s="2">
        <f t="shared" si="16"/>
        <v>0</v>
      </c>
      <c r="AL22" s="2">
        <f t="shared" si="17"/>
        <v>0</v>
      </c>
      <c r="AM22" s="2">
        <f t="shared" si="18"/>
        <v>1</v>
      </c>
      <c r="AN22" s="2">
        <f t="shared" si="19"/>
        <v>0</v>
      </c>
      <c r="AO22" s="2">
        <f t="shared" si="20"/>
        <v>0</v>
      </c>
      <c r="AP22" s="2"/>
      <c r="AQ22" s="2">
        <f t="shared" si="21"/>
        <v>2</v>
      </c>
      <c r="AR22" s="2">
        <f t="shared" si="22"/>
        <v>2</v>
      </c>
      <c r="AS22" s="2">
        <f t="shared" si="23"/>
        <v>5</v>
      </c>
      <c r="AT22" s="2">
        <f t="shared" si="24"/>
        <v>6</v>
      </c>
      <c r="AU22" s="2">
        <f t="shared" si="25"/>
        <v>4</v>
      </c>
      <c r="AV22" s="2">
        <f t="shared" si="26"/>
        <v>8</v>
      </c>
      <c r="AW22" s="2">
        <f t="shared" si="27"/>
        <v>9</v>
      </c>
      <c r="AX22" s="2">
        <f t="shared" si="28"/>
        <v>2</v>
      </c>
      <c r="AY22" s="2">
        <f t="shared" si="29"/>
        <v>7</v>
      </c>
      <c r="AZ22" s="2">
        <f t="shared" si="30"/>
        <v>10</v>
      </c>
      <c r="BA22" s="2"/>
      <c r="BB22" s="5">
        <f t="shared" si="33"/>
        <v>5</v>
      </c>
      <c r="BC22" s="2">
        <f t="shared" si="31"/>
        <v>5</v>
      </c>
      <c r="BD22" s="2">
        <f t="shared" si="34"/>
        <v>19</v>
      </c>
      <c r="BE22" s="2">
        <f t="shared" si="35"/>
        <v>36</v>
      </c>
      <c r="BF22" s="2">
        <f t="shared" si="36"/>
        <v>21</v>
      </c>
      <c r="BG22" s="2">
        <f t="shared" si="37"/>
        <v>4</v>
      </c>
      <c r="BH22" s="2">
        <f t="shared" si="38"/>
        <v>4</v>
      </c>
      <c r="BI22" s="19">
        <f t="shared" si="39"/>
        <v>12.5</v>
      </c>
      <c r="BJ22" s="19">
        <f t="shared" si="40"/>
        <v>4.7871355387816905</v>
      </c>
      <c r="BK22" s="31">
        <f t="shared" si="41"/>
        <v>-1.775592090748118</v>
      </c>
      <c r="BL22" s="32">
        <f t="shared" si="42"/>
        <v>3.7900087291180634E-2</v>
      </c>
      <c r="BM22" s="62">
        <f t="shared" si="43"/>
        <v>1.4366197183098593E-2</v>
      </c>
      <c r="BN22" s="62" t="str">
        <f t="shared" si="44"/>
        <v/>
      </c>
      <c r="BO22" s="73" t="str">
        <f t="shared" si="45"/>
        <v/>
      </c>
      <c r="BQ22" s="11">
        <f t="shared" si="46"/>
        <v>0.56558914642863667</v>
      </c>
    </row>
    <row r="23" spans="1:69">
      <c r="A23" s="30" t="s">
        <v>61</v>
      </c>
      <c r="B23" s="30" t="s">
        <v>62</v>
      </c>
      <c r="C23" s="30" t="s">
        <v>63</v>
      </c>
      <c r="D23" s="30" t="s">
        <v>64</v>
      </c>
      <c r="E23" s="30" t="s">
        <v>22</v>
      </c>
      <c r="F23" s="11" t="str">
        <f t="shared" si="32"/>
        <v>Toll_pathwa</v>
      </c>
      <c r="H23" s="11">
        <f>VLOOKUP($B23,data!$B$3:$Q$15316,'diff expr 1 vs 3 mites'!H$8,FALSE)</f>
        <v>1.017785688</v>
      </c>
      <c r="I23" s="11">
        <f>VLOOKUP($B23,data!$B$3:$Q$15316,'diff expr 1 vs 3 mites'!I$8,FALSE)</f>
        <v>6.0117502839999997</v>
      </c>
      <c r="J23" s="11">
        <f>VLOOKUP($B23,data!$B$3:$Q$15316,'diff expr 1 vs 3 mites'!J$8,FALSE)</f>
        <v>3.1169113780000002</v>
      </c>
      <c r="K23" s="11">
        <f>VLOOKUP($B23,data!$B$3:$Q$15316,'diff expr 1 vs 3 mites'!K$8,FALSE)</f>
        <v>7.5472598240000002</v>
      </c>
      <c r="L23" s="11">
        <f>VLOOKUP($B23,data!$B$3:$Q$15316,'diff expr 1 vs 3 mites'!L$8,FALSE)</f>
        <v>10.605088569999999</v>
      </c>
      <c r="M23" s="11">
        <f>VLOOKUP($B23,data!$B$3:$Q$15316,'diff expr 1 vs 3 mites'!M$8,FALSE)</f>
        <v>16.956650969999998</v>
      </c>
      <c r="N23" s="11">
        <f>VLOOKUP($B23,data!$B$3:$Q$15316,'diff expr 1 vs 3 mites'!N$8,FALSE)</f>
        <v>2.0689942459999999</v>
      </c>
      <c r="O23" s="11">
        <f>VLOOKUP($B23,data!$B$3:$Q$15316,'diff expr 1 vs 3 mites'!O$8,FALSE)</f>
        <v>18.42484499</v>
      </c>
      <c r="P23" s="11">
        <f>VLOOKUP($B23,data!$B$3:$Q$15316,'diff expr 1 vs 3 mites'!P$8,FALSE)</f>
        <v>1.7891972789999999</v>
      </c>
      <c r="Q23" s="11">
        <f>VLOOKUP($B23,data!$B$3:$Q$15316,'diff expr 1 vs 3 mites'!Q$8,FALSE)</f>
        <v>4.0483688009999996</v>
      </c>
      <c r="S23" s="27" t="s">
        <v>27749</v>
      </c>
      <c r="U23" s="2">
        <f t="shared" si="1"/>
        <v>1</v>
      </c>
      <c r="V23" s="2">
        <f t="shared" si="2"/>
        <v>6</v>
      </c>
      <c r="W23" s="2">
        <f t="shared" si="3"/>
        <v>4</v>
      </c>
      <c r="X23" s="2">
        <f t="shared" si="4"/>
        <v>7</v>
      </c>
      <c r="Y23" s="2">
        <f t="shared" si="5"/>
        <v>8</v>
      </c>
      <c r="Z23" s="2">
        <f t="shared" si="6"/>
        <v>9</v>
      </c>
      <c r="AA23" s="2">
        <f t="shared" si="7"/>
        <v>3</v>
      </c>
      <c r="AB23" s="2">
        <f t="shared" si="8"/>
        <v>10</v>
      </c>
      <c r="AC23" s="2">
        <f t="shared" si="9"/>
        <v>2</v>
      </c>
      <c r="AD23" s="2">
        <f t="shared" si="10"/>
        <v>5</v>
      </c>
      <c r="AE23" s="2"/>
      <c r="AF23" s="2">
        <f t="shared" si="11"/>
        <v>0</v>
      </c>
      <c r="AG23" s="2">
        <f t="shared" si="12"/>
        <v>0</v>
      </c>
      <c r="AH23" s="2">
        <f t="shared" si="13"/>
        <v>0</v>
      </c>
      <c r="AI23" s="2">
        <f t="shared" si="14"/>
        <v>0</v>
      </c>
      <c r="AJ23" s="2">
        <f t="shared" si="15"/>
        <v>0</v>
      </c>
      <c r="AK23" s="2">
        <f t="shared" si="16"/>
        <v>0</v>
      </c>
      <c r="AL23" s="2">
        <f t="shared" si="17"/>
        <v>0</v>
      </c>
      <c r="AM23" s="2">
        <f t="shared" si="18"/>
        <v>0</v>
      </c>
      <c r="AN23" s="2">
        <f t="shared" si="19"/>
        <v>0</v>
      </c>
      <c r="AO23" s="2">
        <f t="shared" si="20"/>
        <v>0</v>
      </c>
      <c r="AP23" s="2"/>
      <c r="AQ23" s="2">
        <f t="shared" si="21"/>
        <v>1</v>
      </c>
      <c r="AR23" s="2">
        <f t="shared" si="22"/>
        <v>6</v>
      </c>
      <c r="AS23" s="2">
        <f t="shared" si="23"/>
        <v>4</v>
      </c>
      <c r="AT23" s="2">
        <f t="shared" si="24"/>
        <v>7</v>
      </c>
      <c r="AU23" s="2">
        <f t="shared" si="25"/>
        <v>8</v>
      </c>
      <c r="AV23" s="2">
        <f t="shared" si="26"/>
        <v>9</v>
      </c>
      <c r="AW23" s="2">
        <f t="shared" si="27"/>
        <v>3</v>
      </c>
      <c r="AX23" s="2">
        <f t="shared" si="28"/>
        <v>10</v>
      </c>
      <c r="AY23" s="2">
        <f t="shared" si="29"/>
        <v>2</v>
      </c>
      <c r="AZ23" s="2">
        <f t="shared" si="30"/>
        <v>5</v>
      </c>
      <c r="BA23" s="2"/>
      <c r="BB23" s="5">
        <f t="shared" si="33"/>
        <v>5</v>
      </c>
      <c r="BC23" s="2">
        <f t="shared" si="31"/>
        <v>5</v>
      </c>
      <c r="BD23" s="2">
        <f t="shared" si="34"/>
        <v>26</v>
      </c>
      <c r="BE23" s="2">
        <f t="shared" si="35"/>
        <v>29</v>
      </c>
      <c r="BF23" s="2">
        <f t="shared" si="36"/>
        <v>14</v>
      </c>
      <c r="BG23" s="2">
        <f t="shared" si="37"/>
        <v>11</v>
      </c>
      <c r="BH23" s="2">
        <f t="shared" si="38"/>
        <v>11</v>
      </c>
      <c r="BI23" s="19">
        <f t="shared" si="39"/>
        <v>12.5</v>
      </c>
      <c r="BJ23" s="19">
        <f t="shared" si="40"/>
        <v>4.7871355387816905</v>
      </c>
      <c r="BK23" s="31">
        <f t="shared" si="41"/>
        <v>-0.31333978072025609</v>
      </c>
      <c r="BL23" s="32">
        <f t="shared" si="42"/>
        <v>0.37701126503103738</v>
      </c>
      <c r="BM23" s="62">
        <f t="shared" si="43"/>
        <v>6.9014084507042259E-2</v>
      </c>
      <c r="BN23" s="62" t="str">
        <f t="shared" si="44"/>
        <v/>
      </c>
      <c r="BO23" s="73" t="str">
        <f t="shared" si="45"/>
        <v/>
      </c>
      <c r="BQ23" s="11">
        <f t="shared" si="46"/>
        <v>0.18460013111898924</v>
      </c>
    </row>
    <row r="24" spans="1:69">
      <c r="A24" s="30" t="s">
        <v>65</v>
      </c>
      <c r="B24" s="30" t="s">
        <v>66</v>
      </c>
      <c r="C24" s="30" t="s">
        <v>45</v>
      </c>
      <c r="D24" s="30" t="s">
        <v>46</v>
      </c>
      <c r="E24" s="30" t="s">
        <v>22</v>
      </c>
      <c r="F24" s="11" t="str">
        <f t="shared" si="32"/>
        <v>Toll_pathwa</v>
      </c>
      <c r="H24" s="11">
        <f>VLOOKUP($B24,data!$B$3:$Q$15316,'diff expr 1 vs 3 mites'!H$8,FALSE)</f>
        <v>2.5683305330000001</v>
      </c>
      <c r="I24" s="11">
        <f>VLOOKUP($B24,data!$B$3:$Q$15316,'diff expr 1 vs 3 mites'!I$8,FALSE)</f>
        <v>5.5956197059999999</v>
      </c>
      <c r="J24" s="11">
        <f>VLOOKUP($B24,data!$B$3:$Q$15316,'diff expr 1 vs 3 mites'!J$8,FALSE)</f>
        <v>2.487701451</v>
      </c>
      <c r="K24" s="11">
        <f>VLOOKUP($B24,data!$B$3:$Q$15316,'diff expr 1 vs 3 mites'!K$8,FALSE)</f>
        <v>2.9342702799999998</v>
      </c>
      <c r="L24" s="11">
        <f>VLOOKUP($B24,data!$B$3:$Q$15316,'diff expr 1 vs 3 mites'!L$8,FALSE)</f>
        <v>4.3640251350000003</v>
      </c>
      <c r="M24" s="11">
        <f>VLOOKUP($B24,data!$B$3:$Q$15316,'diff expr 1 vs 3 mites'!M$8,FALSE)</f>
        <v>5.4714120680000002</v>
      </c>
      <c r="N24" s="11">
        <f>VLOOKUP($B24,data!$B$3:$Q$15316,'diff expr 1 vs 3 mites'!N$8,FALSE)</f>
        <v>1.5946805020000001</v>
      </c>
      <c r="O24" s="11">
        <f>VLOOKUP($B24,data!$B$3:$Q$15316,'diff expr 1 vs 3 mites'!O$8,FALSE)</f>
        <v>7.7703864530000004</v>
      </c>
      <c r="P24" s="11">
        <f>VLOOKUP($B24,data!$B$3:$Q$15316,'diff expr 1 vs 3 mites'!P$8,FALSE)</f>
        <v>2.3191538930000002</v>
      </c>
      <c r="Q24" s="11">
        <f>VLOOKUP($B24,data!$B$3:$Q$15316,'diff expr 1 vs 3 mites'!Q$8,FALSE)</f>
        <v>4.8985853580000001</v>
      </c>
      <c r="S24" s="27" t="s">
        <v>27749</v>
      </c>
      <c r="U24" s="2">
        <f t="shared" si="1"/>
        <v>4</v>
      </c>
      <c r="V24" s="2">
        <f t="shared" si="2"/>
        <v>9</v>
      </c>
      <c r="W24" s="2">
        <f t="shared" si="3"/>
        <v>3</v>
      </c>
      <c r="X24" s="2">
        <f t="shared" si="4"/>
        <v>5</v>
      </c>
      <c r="Y24" s="2">
        <f t="shared" si="5"/>
        <v>6</v>
      </c>
      <c r="Z24" s="2">
        <f t="shared" si="6"/>
        <v>8</v>
      </c>
      <c r="AA24" s="2">
        <f t="shared" si="7"/>
        <v>1</v>
      </c>
      <c r="AB24" s="2">
        <f t="shared" si="8"/>
        <v>10</v>
      </c>
      <c r="AC24" s="2">
        <f t="shared" si="9"/>
        <v>2</v>
      </c>
      <c r="AD24" s="2">
        <f t="shared" si="10"/>
        <v>7</v>
      </c>
      <c r="AE24" s="2"/>
      <c r="AF24" s="2">
        <f t="shared" si="11"/>
        <v>0</v>
      </c>
      <c r="AG24" s="2">
        <f t="shared" si="12"/>
        <v>0</v>
      </c>
      <c r="AH24" s="2">
        <f t="shared" si="13"/>
        <v>0</v>
      </c>
      <c r="AI24" s="2">
        <f t="shared" si="14"/>
        <v>0</v>
      </c>
      <c r="AJ24" s="2">
        <f t="shared" si="15"/>
        <v>0</v>
      </c>
      <c r="AK24" s="2">
        <f t="shared" si="16"/>
        <v>0</v>
      </c>
      <c r="AL24" s="2">
        <f t="shared" si="17"/>
        <v>0</v>
      </c>
      <c r="AM24" s="2">
        <f t="shared" si="18"/>
        <v>0</v>
      </c>
      <c r="AN24" s="2">
        <f t="shared" si="19"/>
        <v>0</v>
      </c>
      <c r="AO24" s="2">
        <f t="shared" si="20"/>
        <v>0</v>
      </c>
      <c r="AP24" s="2"/>
      <c r="AQ24" s="2">
        <f t="shared" si="21"/>
        <v>4</v>
      </c>
      <c r="AR24" s="2">
        <f t="shared" si="22"/>
        <v>9</v>
      </c>
      <c r="AS24" s="2">
        <f t="shared" si="23"/>
        <v>3</v>
      </c>
      <c r="AT24" s="2">
        <f t="shared" si="24"/>
        <v>5</v>
      </c>
      <c r="AU24" s="2">
        <f t="shared" si="25"/>
        <v>6</v>
      </c>
      <c r="AV24" s="2">
        <f t="shared" si="26"/>
        <v>8</v>
      </c>
      <c r="AW24" s="2">
        <f t="shared" si="27"/>
        <v>1</v>
      </c>
      <c r="AX24" s="2">
        <f t="shared" si="28"/>
        <v>10</v>
      </c>
      <c r="AY24" s="2">
        <f t="shared" si="29"/>
        <v>2</v>
      </c>
      <c r="AZ24" s="2">
        <f t="shared" si="30"/>
        <v>7</v>
      </c>
      <c r="BA24" s="2"/>
      <c r="BB24" s="5">
        <f t="shared" si="33"/>
        <v>5</v>
      </c>
      <c r="BC24" s="2">
        <f t="shared" si="31"/>
        <v>5</v>
      </c>
      <c r="BD24" s="2">
        <f t="shared" si="34"/>
        <v>27</v>
      </c>
      <c r="BE24" s="2">
        <f t="shared" si="35"/>
        <v>28</v>
      </c>
      <c r="BF24" s="2">
        <f t="shared" si="36"/>
        <v>13</v>
      </c>
      <c r="BG24" s="2">
        <f t="shared" si="37"/>
        <v>12</v>
      </c>
      <c r="BH24" s="2">
        <f t="shared" si="38"/>
        <v>12</v>
      </c>
      <c r="BI24" s="19">
        <f t="shared" si="39"/>
        <v>12.5</v>
      </c>
      <c r="BJ24" s="19">
        <f t="shared" si="40"/>
        <v>4.7871355387816905</v>
      </c>
      <c r="BK24" s="31">
        <f t="shared" si="41"/>
        <v>-0.10444659357341871</v>
      </c>
      <c r="BL24" s="32">
        <f t="shared" si="42"/>
        <v>0.45840747426404427</v>
      </c>
      <c r="BM24" s="62">
        <f t="shared" si="43"/>
        <v>8.225352112676057E-2</v>
      </c>
      <c r="BN24" s="62" t="str">
        <f t="shared" si="44"/>
        <v/>
      </c>
      <c r="BO24" s="73" t="str">
        <f t="shared" si="45"/>
        <v/>
      </c>
      <c r="BQ24" s="11">
        <f t="shared" si="46"/>
        <v>8.9428495404122815E-2</v>
      </c>
    </row>
    <row r="25" spans="1:69">
      <c r="A25" s="30" t="s">
        <v>67</v>
      </c>
      <c r="B25" s="30" t="s">
        <v>68</v>
      </c>
      <c r="C25" s="30" t="s">
        <v>69</v>
      </c>
      <c r="D25" s="30" t="s">
        <v>70</v>
      </c>
      <c r="E25" s="30" t="s">
        <v>22</v>
      </c>
      <c r="F25" s="11" t="str">
        <f t="shared" si="32"/>
        <v>Toll_pathwa</v>
      </c>
      <c r="H25" s="11">
        <f>VLOOKUP($B25,data!$B$3:$Q$15316,'diff expr 1 vs 3 mites'!H$8,FALSE)</f>
        <v>0.23505733400000001</v>
      </c>
      <c r="I25" s="11">
        <f>VLOOKUP($B25,data!$B$3:$Q$15316,'diff expr 1 vs 3 mites'!I$8,FALSE)</f>
        <v>1.3388259840000001</v>
      </c>
      <c r="J25" s="11">
        <f>VLOOKUP($B25,data!$B$3:$Q$15316,'diff expr 1 vs 3 mites'!J$8,FALSE)</f>
        <v>3.4332958649999998</v>
      </c>
      <c r="K25" s="11">
        <f>VLOOKUP($B25,data!$B$3:$Q$15316,'diff expr 1 vs 3 mites'!K$8,FALSE)</f>
        <v>2.6376941459999999</v>
      </c>
      <c r="L25" s="11">
        <f>VLOOKUP($B25,data!$B$3:$Q$15316,'diff expr 1 vs 3 mites'!L$8,FALSE)</f>
        <v>1.836931791</v>
      </c>
      <c r="M25" s="11">
        <f>VLOOKUP($B25,data!$B$3:$Q$15316,'diff expr 1 vs 3 mites'!M$8,FALSE)</f>
        <v>0.88113015900000002</v>
      </c>
      <c r="N25" s="11">
        <f>VLOOKUP($B25,data!$B$3:$Q$15316,'diff expr 1 vs 3 mites'!N$8,FALSE)</f>
        <v>2.6029360540000002</v>
      </c>
      <c r="O25" s="11">
        <f>VLOOKUP($B25,data!$B$3:$Q$15316,'diff expr 1 vs 3 mites'!O$8,FALSE)</f>
        <v>2.0334646470000002</v>
      </c>
      <c r="P25" s="11">
        <f>VLOOKUP($B25,data!$B$3:$Q$15316,'diff expr 1 vs 3 mites'!P$8,FALSE)</f>
        <v>2.5711132939999999</v>
      </c>
      <c r="Q25" s="11">
        <f>VLOOKUP($B25,data!$B$3:$Q$15316,'diff expr 1 vs 3 mites'!Q$8,FALSE)</f>
        <v>1.577761368</v>
      </c>
      <c r="S25" s="27" t="s">
        <v>27749</v>
      </c>
      <c r="U25" s="2">
        <f t="shared" si="1"/>
        <v>1</v>
      </c>
      <c r="V25" s="2">
        <f t="shared" si="2"/>
        <v>3</v>
      </c>
      <c r="W25" s="2">
        <f t="shared" si="3"/>
        <v>10</v>
      </c>
      <c r="X25" s="2">
        <f t="shared" si="4"/>
        <v>9</v>
      </c>
      <c r="Y25" s="2">
        <f t="shared" si="5"/>
        <v>5</v>
      </c>
      <c r="Z25" s="2">
        <f t="shared" si="6"/>
        <v>2</v>
      </c>
      <c r="AA25" s="2">
        <f t="shared" si="7"/>
        <v>8</v>
      </c>
      <c r="AB25" s="2">
        <f t="shared" si="8"/>
        <v>6</v>
      </c>
      <c r="AC25" s="2">
        <f t="shared" si="9"/>
        <v>7</v>
      </c>
      <c r="AD25" s="2">
        <f t="shared" si="10"/>
        <v>4</v>
      </c>
      <c r="AE25" s="2"/>
      <c r="AF25" s="2">
        <f t="shared" si="11"/>
        <v>0</v>
      </c>
      <c r="AG25" s="2">
        <f t="shared" si="12"/>
        <v>0</v>
      </c>
      <c r="AH25" s="2">
        <f t="shared" si="13"/>
        <v>0</v>
      </c>
      <c r="AI25" s="2">
        <f t="shared" si="14"/>
        <v>0</v>
      </c>
      <c r="AJ25" s="2">
        <f t="shared" si="15"/>
        <v>0</v>
      </c>
      <c r="AK25" s="2">
        <f t="shared" si="16"/>
        <v>0</v>
      </c>
      <c r="AL25" s="2">
        <f t="shared" si="17"/>
        <v>0</v>
      </c>
      <c r="AM25" s="2">
        <f t="shared" si="18"/>
        <v>0</v>
      </c>
      <c r="AN25" s="2">
        <f t="shared" si="19"/>
        <v>0</v>
      </c>
      <c r="AO25" s="2">
        <f t="shared" si="20"/>
        <v>0</v>
      </c>
      <c r="AP25" s="2"/>
      <c r="AQ25" s="2">
        <f t="shared" si="21"/>
        <v>1</v>
      </c>
      <c r="AR25" s="2">
        <f t="shared" si="22"/>
        <v>3</v>
      </c>
      <c r="AS25" s="2">
        <f t="shared" si="23"/>
        <v>10</v>
      </c>
      <c r="AT25" s="2">
        <f t="shared" si="24"/>
        <v>9</v>
      </c>
      <c r="AU25" s="2">
        <f t="shared" si="25"/>
        <v>5</v>
      </c>
      <c r="AV25" s="2">
        <f t="shared" si="26"/>
        <v>2</v>
      </c>
      <c r="AW25" s="2">
        <f t="shared" si="27"/>
        <v>8</v>
      </c>
      <c r="AX25" s="2">
        <f t="shared" si="28"/>
        <v>6</v>
      </c>
      <c r="AY25" s="2">
        <f t="shared" si="29"/>
        <v>7</v>
      </c>
      <c r="AZ25" s="2">
        <f t="shared" si="30"/>
        <v>4</v>
      </c>
      <c r="BA25" s="2"/>
      <c r="BB25" s="5">
        <f t="shared" si="33"/>
        <v>5</v>
      </c>
      <c r="BC25" s="2">
        <f t="shared" si="31"/>
        <v>5</v>
      </c>
      <c r="BD25" s="2">
        <f t="shared" si="34"/>
        <v>28</v>
      </c>
      <c r="BE25" s="2">
        <f t="shared" si="35"/>
        <v>27</v>
      </c>
      <c r="BF25" s="2">
        <f t="shared" si="36"/>
        <v>12</v>
      </c>
      <c r="BG25" s="2">
        <f t="shared" si="37"/>
        <v>13</v>
      </c>
      <c r="BH25" s="2">
        <f t="shared" si="38"/>
        <v>12</v>
      </c>
      <c r="BI25" s="19">
        <f t="shared" si="39"/>
        <v>12.5</v>
      </c>
      <c r="BJ25" s="19">
        <f t="shared" si="40"/>
        <v>4.7871355387816905</v>
      </c>
      <c r="BK25" s="31">
        <f t="shared" si="41"/>
        <v>-0.10444659357341871</v>
      </c>
      <c r="BL25" s="32">
        <f t="shared" si="42"/>
        <v>0.45840747426404427</v>
      </c>
      <c r="BM25" s="62">
        <f t="shared" si="43"/>
        <v>8.225352112676057E-2</v>
      </c>
      <c r="BN25" s="62" t="str">
        <f t="shared" si="44"/>
        <v/>
      </c>
      <c r="BO25" s="73" t="str">
        <f t="shared" si="45"/>
        <v/>
      </c>
      <c r="BQ25" s="11">
        <f t="shared" si="46"/>
        <v>8.3739855712234301E-3</v>
      </c>
    </row>
    <row r="26" spans="1:69">
      <c r="A26" s="30" t="s">
        <v>71</v>
      </c>
      <c r="B26" s="30" t="s">
        <v>72</v>
      </c>
      <c r="C26" s="30" t="s">
        <v>73</v>
      </c>
      <c r="D26" s="30" t="s">
        <v>74</v>
      </c>
      <c r="E26" s="30" t="s">
        <v>22</v>
      </c>
      <c r="F26" s="11" t="str">
        <f t="shared" si="32"/>
        <v>Toll_pathwa</v>
      </c>
      <c r="H26" s="11">
        <f>VLOOKUP($B26,data!$B$3:$Q$15316,'diff expr 1 vs 3 mites'!H$8,FALSE)</f>
        <v>3.9775532629999999</v>
      </c>
      <c r="I26" s="11">
        <f>VLOOKUP($B26,data!$B$3:$Q$15316,'diff expr 1 vs 3 mites'!I$8,FALSE)</f>
        <v>10.6982502</v>
      </c>
      <c r="J26" s="11">
        <f>VLOOKUP($B26,data!$B$3:$Q$15316,'diff expr 1 vs 3 mites'!J$8,FALSE)</f>
        <v>11.706920909999999</v>
      </c>
      <c r="K26" s="11">
        <f>VLOOKUP($B26,data!$B$3:$Q$15316,'diff expr 1 vs 3 mites'!K$8,FALSE)</f>
        <v>10.96275763</v>
      </c>
      <c r="L26" s="11">
        <f>VLOOKUP($B26,data!$B$3:$Q$15316,'diff expr 1 vs 3 mites'!L$8,FALSE)</f>
        <v>11.451955890000001</v>
      </c>
      <c r="M26" s="11">
        <f>VLOOKUP($B26,data!$B$3:$Q$15316,'diff expr 1 vs 3 mites'!M$8,FALSE)</f>
        <v>0.82834214500000003</v>
      </c>
      <c r="N26" s="11">
        <f>VLOOKUP($B26,data!$B$3:$Q$15316,'diff expr 1 vs 3 mites'!N$8,FALSE)</f>
        <v>6.1174890380000004</v>
      </c>
      <c r="O26" s="11">
        <f>VLOOKUP($B26,data!$B$3:$Q$15316,'diff expr 1 vs 3 mites'!O$8,FALSE)</f>
        <v>131.4253133</v>
      </c>
      <c r="P26" s="11">
        <f>VLOOKUP($B26,data!$B$3:$Q$15316,'diff expr 1 vs 3 mites'!P$8,FALSE)</f>
        <v>11.00634342</v>
      </c>
      <c r="Q26" s="11">
        <f>VLOOKUP($B26,data!$B$3:$Q$15316,'diff expr 1 vs 3 mites'!Q$8,FALSE)</f>
        <v>142.68755039999999</v>
      </c>
      <c r="S26" s="27" t="s">
        <v>27749</v>
      </c>
      <c r="U26" s="2">
        <f t="shared" si="1"/>
        <v>2</v>
      </c>
      <c r="V26" s="2">
        <f t="shared" si="2"/>
        <v>4</v>
      </c>
      <c r="W26" s="2">
        <f t="shared" si="3"/>
        <v>8</v>
      </c>
      <c r="X26" s="2">
        <f t="shared" si="4"/>
        <v>5</v>
      </c>
      <c r="Y26" s="2">
        <f t="shared" si="5"/>
        <v>7</v>
      </c>
      <c r="Z26" s="2">
        <f t="shared" si="6"/>
        <v>1</v>
      </c>
      <c r="AA26" s="2">
        <f t="shared" si="7"/>
        <v>3</v>
      </c>
      <c r="AB26" s="2">
        <f t="shared" si="8"/>
        <v>9</v>
      </c>
      <c r="AC26" s="2">
        <f t="shared" si="9"/>
        <v>6</v>
      </c>
      <c r="AD26" s="2">
        <f t="shared" si="10"/>
        <v>10</v>
      </c>
      <c r="AE26" s="2"/>
      <c r="AF26" s="2">
        <f t="shared" si="11"/>
        <v>0</v>
      </c>
      <c r="AG26" s="2">
        <f t="shared" si="12"/>
        <v>0</v>
      </c>
      <c r="AH26" s="2">
        <f t="shared" si="13"/>
        <v>0</v>
      </c>
      <c r="AI26" s="2">
        <f t="shared" si="14"/>
        <v>0</v>
      </c>
      <c r="AJ26" s="2">
        <f t="shared" si="15"/>
        <v>0</v>
      </c>
      <c r="AK26" s="2">
        <f t="shared" si="16"/>
        <v>0</v>
      </c>
      <c r="AL26" s="2">
        <f t="shared" si="17"/>
        <v>0</v>
      </c>
      <c r="AM26" s="2">
        <f t="shared" si="18"/>
        <v>0</v>
      </c>
      <c r="AN26" s="2">
        <f t="shared" si="19"/>
        <v>0</v>
      </c>
      <c r="AO26" s="2">
        <f t="shared" si="20"/>
        <v>0</v>
      </c>
      <c r="AP26" s="2"/>
      <c r="AQ26" s="2">
        <f t="shared" si="21"/>
        <v>2</v>
      </c>
      <c r="AR26" s="2">
        <f t="shared" si="22"/>
        <v>4</v>
      </c>
      <c r="AS26" s="2">
        <f t="shared" si="23"/>
        <v>8</v>
      </c>
      <c r="AT26" s="2">
        <f t="shared" si="24"/>
        <v>5</v>
      </c>
      <c r="AU26" s="2">
        <f t="shared" si="25"/>
        <v>7</v>
      </c>
      <c r="AV26" s="2">
        <f t="shared" si="26"/>
        <v>1</v>
      </c>
      <c r="AW26" s="2">
        <f t="shared" si="27"/>
        <v>3</v>
      </c>
      <c r="AX26" s="2">
        <f t="shared" si="28"/>
        <v>9</v>
      </c>
      <c r="AY26" s="2">
        <f t="shared" si="29"/>
        <v>6</v>
      </c>
      <c r="AZ26" s="2">
        <f t="shared" si="30"/>
        <v>10</v>
      </c>
      <c r="BA26" s="2"/>
      <c r="BB26" s="5">
        <f t="shared" si="33"/>
        <v>5</v>
      </c>
      <c r="BC26" s="2">
        <f t="shared" si="31"/>
        <v>5</v>
      </c>
      <c r="BD26" s="2">
        <f t="shared" si="34"/>
        <v>26</v>
      </c>
      <c r="BE26" s="2">
        <f t="shared" si="35"/>
        <v>29</v>
      </c>
      <c r="BF26" s="2">
        <f t="shared" si="36"/>
        <v>14</v>
      </c>
      <c r="BG26" s="2">
        <f t="shared" si="37"/>
        <v>11</v>
      </c>
      <c r="BH26" s="2">
        <f t="shared" si="38"/>
        <v>11</v>
      </c>
      <c r="BI26" s="19">
        <f t="shared" si="39"/>
        <v>12.5</v>
      </c>
      <c r="BJ26" s="19">
        <f t="shared" si="40"/>
        <v>4.7871355387816905</v>
      </c>
      <c r="BK26" s="31">
        <f t="shared" si="41"/>
        <v>-0.31333978072025609</v>
      </c>
      <c r="BL26" s="32">
        <f t="shared" si="42"/>
        <v>0.37701126503103738</v>
      </c>
      <c r="BM26" s="62">
        <f t="shared" si="43"/>
        <v>6.9014084507042259E-2</v>
      </c>
      <c r="BN26" s="62" t="str">
        <f t="shared" si="44"/>
        <v/>
      </c>
      <c r="BO26" s="73" t="str">
        <f t="shared" si="45"/>
        <v/>
      </c>
      <c r="BQ26" s="11">
        <f t="shared" si="46"/>
        <v>0.77708255279562277</v>
      </c>
    </row>
    <row r="27" spans="1:69">
      <c r="A27" s="30" t="s">
        <v>75</v>
      </c>
      <c r="B27" s="30" t="s">
        <v>76</v>
      </c>
      <c r="C27" s="30" t="s">
        <v>49</v>
      </c>
      <c r="D27" s="30" t="s">
        <v>50</v>
      </c>
      <c r="E27" s="30" t="s">
        <v>22</v>
      </c>
      <c r="F27" s="11" t="str">
        <f t="shared" si="32"/>
        <v>Toll_pathwa</v>
      </c>
      <c r="H27" s="11">
        <f>VLOOKUP($B27,data!$B$3:$Q$15316,'diff expr 1 vs 3 mites'!H$8,FALSE)</f>
        <v>6.468093326</v>
      </c>
      <c r="I27" s="11">
        <f>VLOOKUP($B27,data!$B$3:$Q$15316,'diff expr 1 vs 3 mites'!I$8,FALSE)</f>
        <v>5.5347368660000003</v>
      </c>
      <c r="J27" s="11">
        <f>VLOOKUP($B27,data!$B$3:$Q$15316,'diff expr 1 vs 3 mites'!J$8,FALSE)</f>
        <v>3.7588248609999999</v>
      </c>
      <c r="K27" s="11">
        <f>VLOOKUP($B27,data!$B$3:$Q$15316,'diff expr 1 vs 3 mites'!K$8,FALSE)</f>
        <v>6.9945263249999998</v>
      </c>
      <c r="L27" s="11">
        <f>VLOOKUP($B27,data!$B$3:$Q$15316,'diff expr 1 vs 3 mites'!L$8,FALSE)</f>
        <v>5.5455581929999997</v>
      </c>
      <c r="M27" s="11">
        <f>VLOOKUP($B27,data!$B$3:$Q$15316,'diff expr 1 vs 3 mites'!M$8,FALSE)</f>
        <v>4.097938482</v>
      </c>
      <c r="N27" s="11">
        <f>VLOOKUP($B27,data!$B$3:$Q$15316,'diff expr 1 vs 3 mites'!N$8,FALSE)</f>
        <v>3.07027888</v>
      </c>
      <c r="O27" s="11">
        <f>VLOOKUP($B27,data!$B$3:$Q$15316,'diff expr 1 vs 3 mites'!O$8,FALSE)</f>
        <v>10.50798599</v>
      </c>
      <c r="P27" s="11">
        <f>VLOOKUP($B27,data!$B$3:$Q$15316,'diff expr 1 vs 3 mites'!P$8,FALSE)</f>
        <v>3.0961825410000001</v>
      </c>
      <c r="Q27" s="11">
        <f>VLOOKUP($B27,data!$B$3:$Q$15316,'diff expr 1 vs 3 mites'!Q$8,FALSE)</f>
        <v>3.2612505710000002</v>
      </c>
      <c r="S27" s="27" t="s">
        <v>27749</v>
      </c>
      <c r="U27" s="2">
        <f t="shared" si="1"/>
        <v>8</v>
      </c>
      <c r="V27" s="2">
        <f t="shared" si="2"/>
        <v>6</v>
      </c>
      <c r="W27" s="2">
        <f t="shared" si="3"/>
        <v>4</v>
      </c>
      <c r="X27" s="2">
        <f t="shared" si="4"/>
        <v>9</v>
      </c>
      <c r="Y27" s="2">
        <f t="shared" si="5"/>
        <v>7</v>
      </c>
      <c r="Z27" s="2">
        <f t="shared" si="6"/>
        <v>5</v>
      </c>
      <c r="AA27" s="2">
        <f t="shared" si="7"/>
        <v>1</v>
      </c>
      <c r="AB27" s="2">
        <f t="shared" si="8"/>
        <v>10</v>
      </c>
      <c r="AC27" s="2">
        <f t="shared" si="9"/>
        <v>2</v>
      </c>
      <c r="AD27" s="2">
        <f t="shared" si="10"/>
        <v>3</v>
      </c>
      <c r="AE27" s="2"/>
      <c r="AF27" s="2">
        <f t="shared" si="11"/>
        <v>0</v>
      </c>
      <c r="AG27" s="2">
        <f t="shared" si="12"/>
        <v>0</v>
      </c>
      <c r="AH27" s="2">
        <f t="shared" si="13"/>
        <v>0</v>
      </c>
      <c r="AI27" s="2">
        <f t="shared" si="14"/>
        <v>0</v>
      </c>
      <c r="AJ27" s="2">
        <f t="shared" si="15"/>
        <v>0</v>
      </c>
      <c r="AK27" s="2">
        <f t="shared" si="16"/>
        <v>0</v>
      </c>
      <c r="AL27" s="2">
        <f t="shared" si="17"/>
        <v>0</v>
      </c>
      <c r="AM27" s="2">
        <f t="shared" si="18"/>
        <v>0</v>
      </c>
      <c r="AN27" s="2">
        <f t="shared" si="19"/>
        <v>0</v>
      </c>
      <c r="AO27" s="2">
        <f t="shared" si="20"/>
        <v>0</v>
      </c>
      <c r="AP27" s="2"/>
      <c r="AQ27" s="2">
        <f t="shared" si="21"/>
        <v>8</v>
      </c>
      <c r="AR27" s="2">
        <f t="shared" si="22"/>
        <v>6</v>
      </c>
      <c r="AS27" s="2">
        <f t="shared" si="23"/>
        <v>4</v>
      </c>
      <c r="AT27" s="2">
        <f t="shared" si="24"/>
        <v>9</v>
      </c>
      <c r="AU27" s="2">
        <f t="shared" si="25"/>
        <v>7</v>
      </c>
      <c r="AV27" s="2">
        <f t="shared" si="26"/>
        <v>5</v>
      </c>
      <c r="AW27" s="2">
        <f t="shared" si="27"/>
        <v>1</v>
      </c>
      <c r="AX27" s="2">
        <f t="shared" si="28"/>
        <v>10</v>
      </c>
      <c r="AY27" s="2">
        <f t="shared" si="29"/>
        <v>2</v>
      </c>
      <c r="AZ27" s="2">
        <f t="shared" si="30"/>
        <v>3</v>
      </c>
      <c r="BA27" s="2"/>
      <c r="BB27" s="5">
        <f t="shared" si="33"/>
        <v>5</v>
      </c>
      <c r="BC27" s="2">
        <f t="shared" si="31"/>
        <v>5</v>
      </c>
      <c r="BD27" s="2">
        <f t="shared" si="34"/>
        <v>34</v>
      </c>
      <c r="BE27" s="2">
        <f t="shared" si="35"/>
        <v>21</v>
      </c>
      <c r="BF27" s="2">
        <f t="shared" si="36"/>
        <v>6</v>
      </c>
      <c r="BG27" s="2">
        <f t="shared" si="37"/>
        <v>19</v>
      </c>
      <c r="BH27" s="2">
        <f t="shared" si="38"/>
        <v>6</v>
      </c>
      <c r="BI27" s="19">
        <f t="shared" si="39"/>
        <v>12.5</v>
      </c>
      <c r="BJ27" s="19">
        <f t="shared" si="40"/>
        <v>4.7871355387816905</v>
      </c>
      <c r="BK27" s="31">
        <f t="shared" si="41"/>
        <v>-1.3578057164544433</v>
      </c>
      <c r="BL27" s="32">
        <f t="shared" si="42"/>
        <v>8.7262670284291577E-2</v>
      </c>
      <c r="BM27" s="62">
        <f t="shared" si="43"/>
        <v>2.4225352112676058E-2</v>
      </c>
      <c r="BN27" s="62" t="str">
        <f t="shared" si="44"/>
        <v/>
      </c>
      <c r="BO27" s="73" t="str">
        <f t="shared" si="45"/>
        <v/>
      </c>
      <c r="BQ27" s="11">
        <f t="shared" si="46"/>
        <v>-7.0993642635670248E-2</v>
      </c>
    </row>
    <row r="28" spans="1:69">
      <c r="A28" s="30" t="s">
        <v>77</v>
      </c>
      <c r="B28" s="30" t="s">
        <v>78</v>
      </c>
      <c r="C28" s="30" t="s">
        <v>20</v>
      </c>
      <c r="D28" s="30" t="s">
        <v>21</v>
      </c>
      <c r="E28" s="30" t="s">
        <v>22</v>
      </c>
      <c r="F28" s="11" t="str">
        <f t="shared" si="32"/>
        <v>Toll_pathwa</v>
      </c>
      <c r="H28" s="11">
        <f>VLOOKUP($B28,data!$B$3:$Q$15316,'diff expr 1 vs 3 mites'!H$8,FALSE)</f>
        <v>1.2794932299999999</v>
      </c>
      <c r="I28" s="11">
        <f>VLOOKUP($B28,data!$B$3:$Q$15316,'diff expr 1 vs 3 mites'!I$8,FALSE)</f>
        <v>2.9745565780000001</v>
      </c>
      <c r="J28" s="11">
        <f>VLOOKUP($B28,data!$B$3:$Q$15316,'diff expr 1 vs 3 mites'!J$8,FALSE)</f>
        <v>1.7841707149999999</v>
      </c>
      <c r="K28" s="11">
        <f>VLOOKUP($B28,data!$B$3:$Q$15316,'diff expr 1 vs 3 mites'!K$8,FALSE)</f>
        <v>2.2516028829999999</v>
      </c>
      <c r="L28" s="11">
        <f>VLOOKUP($B28,data!$B$3:$Q$15316,'diff expr 1 vs 3 mites'!L$8,FALSE)</f>
        <v>2.1909764150000002</v>
      </c>
      <c r="M28" s="11">
        <f>VLOOKUP($B28,data!$B$3:$Q$15316,'diff expr 1 vs 3 mites'!M$8,FALSE)</f>
        <v>1.43562031</v>
      </c>
      <c r="N28" s="11">
        <f>VLOOKUP($B28,data!$B$3:$Q$15316,'diff expr 1 vs 3 mites'!N$8,FALSE)</f>
        <v>1.600832442</v>
      </c>
      <c r="O28" s="11">
        <f>VLOOKUP($B28,data!$B$3:$Q$15316,'diff expr 1 vs 3 mites'!O$8,FALSE)</f>
        <v>2.258940188</v>
      </c>
      <c r="P28" s="11">
        <f>VLOOKUP($B28,data!$B$3:$Q$15316,'diff expr 1 vs 3 mites'!P$8,FALSE)</f>
        <v>0.90786504499999998</v>
      </c>
      <c r="Q28" s="11">
        <f>VLOOKUP($B28,data!$B$3:$Q$15316,'diff expr 1 vs 3 mites'!Q$8,FALSE)</f>
        <v>2.1032488969999998</v>
      </c>
      <c r="S28" s="27" t="s">
        <v>27749</v>
      </c>
      <c r="U28" s="2">
        <f t="shared" si="1"/>
        <v>2</v>
      </c>
      <c r="V28" s="2">
        <f t="shared" si="2"/>
        <v>10</v>
      </c>
      <c r="W28" s="2">
        <f t="shared" si="3"/>
        <v>5</v>
      </c>
      <c r="X28" s="2">
        <f t="shared" si="4"/>
        <v>8</v>
      </c>
      <c r="Y28" s="2">
        <f t="shared" si="5"/>
        <v>7</v>
      </c>
      <c r="Z28" s="2">
        <f t="shared" si="6"/>
        <v>3</v>
      </c>
      <c r="AA28" s="2">
        <f t="shared" si="7"/>
        <v>4</v>
      </c>
      <c r="AB28" s="2">
        <f t="shared" si="8"/>
        <v>9</v>
      </c>
      <c r="AC28" s="2">
        <f t="shared" si="9"/>
        <v>1</v>
      </c>
      <c r="AD28" s="2">
        <f t="shared" si="10"/>
        <v>6</v>
      </c>
      <c r="AE28" s="2"/>
      <c r="AF28" s="2">
        <f t="shared" si="11"/>
        <v>0</v>
      </c>
      <c r="AG28" s="2">
        <f t="shared" si="12"/>
        <v>0</v>
      </c>
      <c r="AH28" s="2">
        <f t="shared" si="13"/>
        <v>0</v>
      </c>
      <c r="AI28" s="2">
        <f t="shared" si="14"/>
        <v>0</v>
      </c>
      <c r="AJ28" s="2">
        <f t="shared" si="15"/>
        <v>0</v>
      </c>
      <c r="AK28" s="2">
        <f t="shared" si="16"/>
        <v>0</v>
      </c>
      <c r="AL28" s="2">
        <f t="shared" si="17"/>
        <v>0</v>
      </c>
      <c r="AM28" s="2">
        <f t="shared" si="18"/>
        <v>0</v>
      </c>
      <c r="AN28" s="2">
        <f t="shared" si="19"/>
        <v>0</v>
      </c>
      <c r="AO28" s="2">
        <f t="shared" si="20"/>
        <v>0</v>
      </c>
      <c r="AP28" s="2"/>
      <c r="AQ28" s="2">
        <f t="shared" si="21"/>
        <v>2</v>
      </c>
      <c r="AR28" s="2">
        <f t="shared" si="22"/>
        <v>10</v>
      </c>
      <c r="AS28" s="2">
        <f t="shared" si="23"/>
        <v>5</v>
      </c>
      <c r="AT28" s="2">
        <f t="shared" si="24"/>
        <v>8</v>
      </c>
      <c r="AU28" s="2">
        <f t="shared" si="25"/>
        <v>7</v>
      </c>
      <c r="AV28" s="2">
        <f t="shared" si="26"/>
        <v>3</v>
      </c>
      <c r="AW28" s="2">
        <f t="shared" si="27"/>
        <v>4</v>
      </c>
      <c r="AX28" s="2">
        <f t="shared" si="28"/>
        <v>9</v>
      </c>
      <c r="AY28" s="2">
        <f t="shared" si="29"/>
        <v>1</v>
      </c>
      <c r="AZ28" s="2">
        <f t="shared" si="30"/>
        <v>6</v>
      </c>
      <c r="BA28" s="2"/>
      <c r="BB28" s="5">
        <f t="shared" si="33"/>
        <v>5</v>
      </c>
      <c r="BC28" s="2">
        <f t="shared" si="31"/>
        <v>5</v>
      </c>
      <c r="BD28" s="2">
        <f t="shared" si="34"/>
        <v>32</v>
      </c>
      <c r="BE28" s="2">
        <f t="shared" si="35"/>
        <v>23</v>
      </c>
      <c r="BF28" s="2">
        <f t="shared" si="36"/>
        <v>8</v>
      </c>
      <c r="BG28" s="2">
        <f t="shared" si="37"/>
        <v>17</v>
      </c>
      <c r="BH28" s="2">
        <f t="shared" si="38"/>
        <v>8</v>
      </c>
      <c r="BI28" s="19">
        <f t="shared" si="39"/>
        <v>12.5</v>
      </c>
      <c r="BJ28" s="19">
        <f t="shared" si="40"/>
        <v>4.7871355387816905</v>
      </c>
      <c r="BK28" s="31">
        <f t="shared" si="41"/>
        <v>-0.94001934216076832</v>
      </c>
      <c r="BL28" s="32">
        <f t="shared" si="42"/>
        <v>0.17360381967471225</v>
      </c>
      <c r="BM28" s="62">
        <f t="shared" si="43"/>
        <v>3.8309859154929578E-2</v>
      </c>
      <c r="BN28" s="62" t="str">
        <f t="shared" si="44"/>
        <v/>
      </c>
      <c r="BO28" s="73" t="str">
        <f t="shared" si="45"/>
        <v/>
      </c>
      <c r="BQ28" s="11">
        <f t="shared" si="46"/>
        <v>-0.1009759969931447</v>
      </c>
    </row>
    <row r="29" spans="1:69">
      <c r="A29" s="30" t="s">
        <v>79</v>
      </c>
      <c r="B29" s="30" t="s">
        <v>80</v>
      </c>
      <c r="C29" s="30" t="s">
        <v>81</v>
      </c>
      <c r="D29" s="30" t="s">
        <v>82</v>
      </c>
      <c r="E29" s="30" t="s">
        <v>22</v>
      </c>
      <c r="F29" s="11" t="str">
        <f t="shared" si="32"/>
        <v>Toll_pathwa</v>
      </c>
      <c r="H29" s="11">
        <f>VLOOKUP($B29,data!$B$3:$Q$15316,'diff expr 1 vs 3 mites'!H$8,FALSE)</f>
        <v>4.5597378749999997</v>
      </c>
      <c r="I29" s="11">
        <f>VLOOKUP($B29,data!$B$3:$Q$15316,'diff expr 1 vs 3 mites'!I$8,FALSE)</f>
        <v>21.993536979999998</v>
      </c>
      <c r="J29" s="11">
        <f>VLOOKUP($B29,data!$B$3:$Q$15316,'diff expr 1 vs 3 mites'!J$8,FALSE)</f>
        <v>65.329275629999998</v>
      </c>
      <c r="K29" s="11">
        <f>VLOOKUP($B29,data!$B$3:$Q$15316,'diff expr 1 vs 3 mites'!K$8,FALSE)</f>
        <v>6.6961166130000001</v>
      </c>
      <c r="L29" s="11">
        <f>VLOOKUP($B29,data!$B$3:$Q$15316,'diff expr 1 vs 3 mites'!L$8,FALSE)</f>
        <v>5.6770379640000002</v>
      </c>
      <c r="M29" s="11">
        <f>VLOOKUP($B29,data!$B$3:$Q$15316,'diff expr 1 vs 3 mites'!M$8,FALSE)</f>
        <v>15.398668089999999</v>
      </c>
      <c r="N29" s="11">
        <f>VLOOKUP($B29,data!$B$3:$Q$15316,'diff expr 1 vs 3 mites'!N$8,FALSE)</f>
        <v>22.902733210000001</v>
      </c>
      <c r="O29" s="11">
        <f>VLOOKUP($B29,data!$B$3:$Q$15316,'diff expr 1 vs 3 mites'!O$8,FALSE)</f>
        <v>12.082550940000001</v>
      </c>
      <c r="P29" s="11">
        <f>VLOOKUP($B29,data!$B$3:$Q$15316,'diff expr 1 vs 3 mites'!P$8,FALSE)</f>
        <v>18.390387990000001</v>
      </c>
      <c r="Q29" s="11">
        <f>VLOOKUP($B29,data!$B$3:$Q$15316,'diff expr 1 vs 3 mites'!Q$8,FALSE)</f>
        <v>11.690962470000001</v>
      </c>
      <c r="S29" s="27" t="s">
        <v>27749</v>
      </c>
      <c r="U29" s="2">
        <f t="shared" si="1"/>
        <v>1</v>
      </c>
      <c r="V29" s="2">
        <f t="shared" si="2"/>
        <v>8</v>
      </c>
      <c r="W29" s="2">
        <f t="shared" si="3"/>
        <v>10</v>
      </c>
      <c r="X29" s="2">
        <f t="shared" si="4"/>
        <v>3</v>
      </c>
      <c r="Y29" s="2">
        <f t="shared" si="5"/>
        <v>2</v>
      </c>
      <c r="Z29" s="2">
        <f t="shared" si="6"/>
        <v>6</v>
      </c>
      <c r="AA29" s="2">
        <f t="shared" si="7"/>
        <v>9</v>
      </c>
      <c r="AB29" s="2">
        <f t="shared" si="8"/>
        <v>5</v>
      </c>
      <c r="AC29" s="2">
        <f t="shared" si="9"/>
        <v>7</v>
      </c>
      <c r="AD29" s="2">
        <f t="shared" si="10"/>
        <v>4</v>
      </c>
      <c r="AE29" s="2"/>
      <c r="AF29" s="2">
        <f t="shared" si="11"/>
        <v>0</v>
      </c>
      <c r="AG29" s="2">
        <f t="shared" si="12"/>
        <v>0</v>
      </c>
      <c r="AH29" s="2">
        <f t="shared" si="13"/>
        <v>0</v>
      </c>
      <c r="AI29" s="2">
        <f t="shared" si="14"/>
        <v>0</v>
      </c>
      <c r="AJ29" s="2">
        <f t="shared" si="15"/>
        <v>0</v>
      </c>
      <c r="AK29" s="2">
        <f t="shared" si="16"/>
        <v>0</v>
      </c>
      <c r="AL29" s="2">
        <f t="shared" si="17"/>
        <v>0</v>
      </c>
      <c r="AM29" s="2">
        <f t="shared" si="18"/>
        <v>0</v>
      </c>
      <c r="AN29" s="2">
        <f t="shared" si="19"/>
        <v>0</v>
      </c>
      <c r="AO29" s="2">
        <f t="shared" si="20"/>
        <v>0</v>
      </c>
      <c r="AP29" s="2"/>
      <c r="AQ29" s="2">
        <f t="shared" si="21"/>
        <v>1</v>
      </c>
      <c r="AR29" s="2">
        <f t="shared" si="22"/>
        <v>8</v>
      </c>
      <c r="AS29" s="2">
        <f t="shared" si="23"/>
        <v>10</v>
      </c>
      <c r="AT29" s="2">
        <f t="shared" si="24"/>
        <v>3</v>
      </c>
      <c r="AU29" s="2">
        <f t="shared" si="25"/>
        <v>2</v>
      </c>
      <c r="AV29" s="2">
        <f t="shared" si="26"/>
        <v>6</v>
      </c>
      <c r="AW29" s="2">
        <f t="shared" si="27"/>
        <v>9</v>
      </c>
      <c r="AX29" s="2">
        <f t="shared" si="28"/>
        <v>5</v>
      </c>
      <c r="AY29" s="2">
        <f t="shared" si="29"/>
        <v>7</v>
      </c>
      <c r="AZ29" s="2">
        <f t="shared" si="30"/>
        <v>4</v>
      </c>
      <c r="BA29" s="2"/>
      <c r="BB29" s="5">
        <f t="shared" si="33"/>
        <v>5</v>
      </c>
      <c r="BC29" s="2">
        <f t="shared" si="31"/>
        <v>5</v>
      </c>
      <c r="BD29" s="2">
        <f t="shared" si="34"/>
        <v>24</v>
      </c>
      <c r="BE29" s="2">
        <f t="shared" si="35"/>
        <v>31</v>
      </c>
      <c r="BF29" s="2">
        <f t="shared" si="36"/>
        <v>16</v>
      </c>
      <c r="BG29" s="2">
        <f t="shared" si="37"/>
        <v>9</v>
      </c>
      <c r="BH29" s="2">
        <f t="shared" si="38"/>
        <v>9</v>
      </c>
      <c r="BI29" s="19">
        <f t="shared" si="39"/>
        <v>12.5</v>
      </c>
      <c r="BJ29" s="19">
        <f t="shared" si="40"/>
        <v>4.7871355387816905</v>
      </c>
      <c r="BK29" s="31">
        <f t="shared" si="41"/>
        <v>-0.73112615501393097</v>
      </c>
      <c r="BL29" s="32">
        <f t="shared" si="42"/>
        <v>0.23235104997023245</v>
      </c>
      <c r="BM29" s="62">
        <f t="shared" si="43"/>
        <v>4.8732394366197189E-2</v>
      </c>
      <c r="BN29" s="62" t="str">
        <f t="shared" si="44"/>
        <v/>
      </c>
      <c r="BO29" s="73" t="str">
        <f t="shared" si="45"/>
        <v/>
      </c>
      <c r="BQ29" s="11">
        <f t="shared" si="46"/>
        <v>-0.11249118029886804</v>
      </c>
    </row>
    <row r="30" spans="1:69">
      <c r="A30" s="30" t="s">
        <v>83</v>
      </c>
      <c r="B30" s="30" t="s">
        <v>84</v>
      </c>
      <c r="C30" s="30" t="s">
        <v>85</v>
      </c>
      <c r="D30" s="30" t="s">
        <v>86</v>
      </c>
      <c r="E30" s="30" t="s">
        <v>22</v>
      </c>
      <c r="F30" s="11" t="str">
        <f t="shared" si="32"/>
        <v>Toll_pathwa</v>
      </c>
      <c r="H30" s="11">
        <f>VLOOKUP($B30,data!$B$3:$Q$15316,'diff expr 1 vs 3 mites'!H$8,FALSE)</f>
        <v>0.97626144500000001</v>
      </c>
      <c r="I30" s="11">
        <f>VLOOKUP($B30,data!$B$3:$Q$15316,'diff expr 1 vs 3 mites'!I$8,FALSE)</f>
        <v>0.28515556600000003</v>
      </c>
      <c r="J30" s="11">
        <f>VLOOKUP($B30,data!$B$3:$Q$15316,'diff expr 1 vs 3 mites'!J$8,FALSE)</f>
        <v>2.330101226</v>
      </c>
      <c r="K30" s="11">
        <f>VLOOKUP($B30,data!$B$3:$Q$15316,'diff expr 1 vs 3 mites'!K$8,FALSE)</f>
        <v>1.774106983</v>
      </c>
      <c r="L30" s="11">
        <f>VLOOKUP($B30,data!$B$3:$Q$15316,'diff expr 1 vs 3 mites'!L$8,FALSE)</f>
        <v>2.9652385790000002</v>
      </c>
      <c r="M30" s="11">
        <f>VLOOKUP($B30,data!$B$3:$Q$15316,'diff expr 1 vs 3 mites'!M$8,FALSE)</f>
        <v>0.37534253499999998</v>
      </c>
      <c r="N30" s="11">
        <f>VLOOKUP($B30,data!$B$3:$Q$15316,'diff expr 1 vs 3 mites'!N$8,FALSE)</f>
        <v>0.48208473400000001</v>
      </c>
      <c r="O30" s="11">
        <f>VLOOKUP($B30,data!$B$3:$Q$15316,'diff expr 1 vs 3 mites'!O$8,FALSE)</f>
        <v>0.43310614600000003</v>
      </c>
      <c r="P30" s="11">
        <f>VLOOKUP($B30,data!$B$3:$Q$15316,'diff expr 1 vs 3 mites'!P$8,FALSE)</f>
        <v>0.79209254600000001</v>
      </c>
      <c r="Q30" s="11">
        <f>VLOOKUP($B30,data!$B$3:$Q$15316,'diff expr 1 vs 3 mites'!Q$8,FALSE)</f>
        <v>1.209766458</v>
      </c>
      <c r="S30" s="27" t="s">
        <v>27749</v>
      </c>
      <c r="U30" s="2">
        <f t="shared" si="1"/>
        <v>6</v>
      </c>
      <c r="V30" s="2">
        <f t="shared" si="2"/>
        <v>1</v>
      </c>
      <c r="W30" s="2">
        <f t="shared" si="3"/>
        <v>9</v>
      </c>
      <c r="X30" s="2">
        <f t="shared" si="4"/>
        <v>8</v>
      </c>
      <c r="Y30" s="2">
        <f t="shared" si="5"/>
        <v>10</v>
      </c>
      <c r="Z30" s="2">
        <f t="shared" si="6"/>
        <v>2</v>
      </c>
      <c r="AA30" s="2">
        <f t="shared" si="7"/>
        <v>4</v>
      </c>
      <c r="AB30" s="2">
        <f t="shared" si="8"/>
        <v>3</v>
      </c>
      <c r="AC30" s="2">
        <f t="shared" si="9"/>
        <v>5</v>
      </c>
      <c r="AD30" s="2">
        <f t="shared" si="10"/>
        <v>7</v>
      </c>
      <c r="AE30" s="2"/>
      <c r="AF30" s="2">
        <f t="shared" si="11"/>
        <v>0</v>
      </c>
      <c r="AG30" s="2">
        <f t="shared" si="12"/>
        <v>0</v>
      </c>
      <c r="AH30" s="2">
        <f t="shared" si="13"/>
        <v>0</v>
      </c>
      <c r="AI30" s="2">
        <f t="shared" si="14"/>
        <v>0</v>
      </c>
      <c r="AJ30" s="2">
        <f t="shared" si="15"/>
        <v>0</v>
      </c>
      <c r="AK30" s="2">
        <f t="shared" si="16"/>
        <v>0</v>
      </c>
      <c r="AL30" s="2">
        <f t="shared" si="17"/>
        <v>0</v>
      </c>
      <c r="AM30" s="2">
        <f t="shared" si="18"/>
        <v>0</v>
      </c>
      <c r="AN30" s="2">
        <f t="shared" si="19"/>
        <v>0</v>
      </c>
      <c r="AO30" s="2">
        <f t="shared" si="20"/>
        <v>0</v>
      </c>
      <c r="AP30" s="2"/>
      <c r="AQ30" s="2">
        <f t="shared" si="21"/>
        <v>6</v>
      </c>
      <c r="AR30" s="2">
        <f t="shared" si="22"/>
        <v>1</v>
      </c>
      <c r="AS30" s="2">
        <f t="shared" si="23"/>
        <v>9</v>
      </c>
      <c r="AT30" s="2">
        <f t="shared" si="24"/>
        <v>8</v>
      </c>
      <c r="AU30" s="2">
        <f t="shared" si="25"/>
        <v>10</v>
      </c>
      <c r="AV30" s="2">
        <f t="shared" si="26"/>
        <v>2</v>
      </c>
      <c r="AW30" s="2">
        <f t="shared" si="27"/>
        <v>4</v>
      </c>
      <c r="AX30" s="2">
        <f t="shared" si="28"/>
        <v>3</v>
      </c>
      <c r="AY30" s="2">
        <f t="shared" si="29"/>
        <v>5</v>
      </c>
      <c r="AZ30" s="2">
        <f t="shared" si="30"/>
        <v>7</v>
      </c>
      <c r="BA30" s="2"/>
      <c r="BB30" s="5">
        <f t="shared" si="33"/>
        <v>5</v>
      </c>
      <c r="BC30" s="2">
        <f t="shared" si="31"/>
        <v>5</v>
      </c>
      <c r="BD30" s="2">
        <f t="shared" si="34"/>
        <v>34</v>
      </c>
      <c r="BE30" s="2">
        <f t="shared" si="35"/>
        <v>21</v>
      </c>
      <c r="BF30" s="2">
        <f t="shared" si="36"/>
        <v>6</v>
      </c>
      <c r="BG30" s="2">
        <f t="shared" si="37"/>
        <v>19</v>
      </c>
      <c r="BH30" s="2">
        <f t="shared" si="38"/>
        <v>6</v>
      </c>
      <c r="BI30" s="19">
        <f t="shared" si="39"/>
        <v>12.5</v>
      </c>
      <c r="BJ30" s="19">
        <f t="shared" si="40"/>
        <v>4.7871355387816905</v>
      </c>
      <c r="BK30" s="31">
        <f t="shared" si="41"/>
        <v>-1.3578057164544433</v>
      </c>
      <c r="BL30" s="32">
        <f t="shared" si="42"/>
        <v>8.7262670284291577E-2</v>
      </c>
      <c r="BM30" s="62">
        <f t="shared" si="43"/>
        <v>2.4225352112676058E-2</v>
      </c>
      <c r="BN30" s="62" t="str">
        <f t="shared" si="44"/>
        <v/>
      </c>
      <c r="BO30" s="73" t="str">
        <f t="shared" si="45"/>
        <v/>
      </c>
      <c r="BQ30" s="11">
        <f t="shared" si="46"/>
        <v>-0.40317844124331076</v>
      </c>
    </row>
    <row r="31" spans="1:69">
      <c r="A31" s="30" t="s">
        <v>87</v>
      </c>
      <c r="B31" s="30" t="s">
        <v>88</v>
      </c>
      <c r="C31" s="30" t="s">
        <v>89</v>
      </c>
      <c r="D31" s="30" t="s">
        <v>90</v>
      </c>
      <c r="E31" s="30" t="s">
        <v>22</v>
      </c>
      <c r="F31" s="11" t="str">
        <f t="shared" si="32"/>
        <v>Toll_pathwa</v>
      </c>
      <c r="H31" s="11">
        <f>VLOOKUP($B31,data!$B$3:$Q$15316,'diff expr 1 vs 3 mites'!H$8,FALSE)</f>
        <v>16.56003922</v>
      </c>
      <c r="I31" s="11">
        <f>VLOOKUP($B31,data!$B$3:$Q$15316,'diff expr 1 vs 3 mites'!I$8,FALSE)</f>
        <v>8.4625089720000002</v>
      </c>
      <c r="J31" s="11">
        <f>VLOOKUP($B31,data!$B$3:$Q$15316,'diff expr 1 vs 3 mites'!J$8,FALSE)</f>
        <v>17.032065849999999</v>
      </c>
      <c r="K31" s="11">
        <f>VLOOKUP($B31,data!$B$3:$Q$15316,'diff expr 1 vs 3 mites'!K$8,FALSE)</f>
        <v>11.62684071</v>
      </c>
      <c r="L31" s="11">
        <f>VLOOKUP($B31,data!$B$3:$Q$15316,'diff expr 1 vs 3 mites'!L$8,FALSE)</f>
        <v>6.9258343709999997</v>
      </c>
      <c r="M31" s="11">
        <f>VLOOKUP($B31,data!$B$3:$Q$15316,'diff expr 1 vs 3 mites'!M$8,FALSE)</f>
        <v>3.7129903190000002</v>
      </c>
      <c r="N31" s="11">
        <f>VLOOKUP($B31,data!$B$3:$Q$15316,'diff expr 1 vs 3 mites'!N$8,FALSE)</f>
        <v>7.9879295309999998</v>
      </c>
      <c r="O31" s="11">
        <f>VLOOKUP($B31,data!$B$3:$Q$15316,'diff expr 1 vs 3 mites'!O$8,FALSE)</f>
        <v>3.8381116070000001</v>
      </c>
      <c r="P31" s="11">
        <f>VLOOKUP($B31,data!$B$3:$Q$15316,'diff expr 1 vs 3 mites'!P$8,FALSE)</f>
        <v>11.378540989999999</v>
      </c>
      <c r="Q31" s="11">
        <f>VLOOKUP($B31,data!$B$3:$Q$15316,'diff expr 1 vs 3 mites'!Q$8,FALSE)</f>
        <v>14.626747</v>
      </c>
      <c r="S31" s="27" t="s">
        <v>27749</v>
      </c>
      <c r="U31" s="2">
        <f t="shared" si="1"/>
        <v>9</v>
      </c>
      <c r="V31" s="2">
        <f t="shared" si="2"/>
        <v>5</v>
      </c>
      <c r="W31" s="2">
        <f t="shared" si="3"/>
        <v>10</v>
      </c>
      <c r="X31" s="2">
        <f t="shared" si="4"/>
        <v>7</v>
      </c>
      <c r="Y31" s="2">
        <f t="shared" si="5"/>
        <v>3</v>
      </c>
      <c r="Z31" s="2">
        <f t="shared" si="6"/>
        <v>1</v>
      </c>
      <c r="AA31" s="2">
        <f t="shared" si="7"/>
        <v>4</v>
      </c>
      <c r="AB31" s="2">
        <f t="shared" si="8"/>
        <v>2</v>
      </c>
      <c r="AC31" s="2">
        <f t="shared" si="9"/>
        <v>6</v>
      </c>
      <c r="AD31" s="2">
        <f t="shared" si="10"/>
        <v>8</v>
      </c>
      <c r="AE31" s="2"/>
      <c r="AF31" s="2">
        <f t="shared" si="11"/>
        <v>0</v>
      </c>
      <c r="AG31" s="2">
        <f t="shared" si="12"/>
        <v>0</v>
      </c>
      <c r="AH31" s="2">
        <f t="shared" si="13"/>
        <v>0</v>
      </c>
      <c r="AI31" s="2">
        <f t="shared" si="14"/>
        <v>0</v>
      </c>
      <c r="AJ31" s="2">
        <f t="shared" si="15"/>
        <v>0</v>
      </c>
      <c r="AK31" s="2">
        <f t="shared" si="16"/>
        <v>0</v>
      </c>
      <c r="AL31" s="2">
        <f t="shared" si="17"/>
        <v>0</v>
      </c>
      <c r="AM31" s="2">
        <f t="shared" si="18"/>
        <v>0</v>
      </c>
      <c r="AN31" s="2">
        <f t="shared" si="19"/>
        <v>0</v>
      </c>
      <c r="AO31" s="2">
        <f t="shared" si="20"/>
        <v>0</v>
      </c>
      <c r="AP31" s="2"/>
      <c r="AQ31" s="2">
        <f t="shared" si="21"/>
        <v>9</v>
      </c>
      <c r="AR31" s="2">
        <f t="shared" si="22"/>
        <v>5</v>
      </c>
      <c r="AS31" s="2">
        <f t="shared" si="23"/>
        <v>10</v>
      </c>
      <c r="AT31" s="2">
        <f t="shared" si="24"/>
        <v>7</v>
      </c>
      <c r="AU31" s="2">
        <f t="shared" si="25"/>
        <v>3</v>
      </c>
      <c r="AV31" s="2">
        <f t="shared" si="26"/>
        <v>1</v>
      </c>
      <c r="AW31" s="2">
        <f t="shared" si="27"/>
        <v>4</v>
      </c>
      <c r="AX31" s="2">
        <f t="shared" si="28"/>
        <v>2</v>
      </c>
      <c r="AY31" s="2">
        <f t="shared" si="29"/>
        <v>6</v>
      </c>
      <c r="AZ31" s="2">
        <f t="shared" si="30"/>
        <v>8</v>
      </c>
      <c r="BA31" s="2"/>
      <c r="BB31" s="5">
        <f t="shared" si="33"/>
        <v>5</v>
      </c>
      <c r="BC31" s="2">
        <f t="shared" si="31"/>
        <v>5</v>
      </c>
      <c r="BD31" s="2">
        <f t="shared" si="34"/>
        <v>34</v>
      </c>
      <c r="BE31" s="2">
        <f t="shared" si="35"/>
        <v>21</v>
      </c>
      <c r="BF31" s="2">
        <f t="shared" si="36"/>
        <v>6</v>
      </c>
      <c r="BG31" s="2">
        <f t="shared" si="37"/>
        <v>19</v>
      </c>
      <c r="BH31" s="2">
        <f t="shared" si="38"/>
        <v>6</v>
      </c>
      <c r="BI31" s="19">
        <f t="shared" si="39"/>
        <v>12.5</v>
      </c>
      <c r="BJ31" s="19">
        <f t="shared" si="40"/>
        <v>4.7871355387816905</v>
      </c>
      <c r="BK31" s="31">
        <f t="shared" si="41"/>
        <v>-1.3578057164544433</v>
      </c>
      <c r="BL31" s="32">
        <f t="shared" si="42"/>
        <v>8.7262670284291577E-2</v>
      </c>
      <c r="BM31" s="62">
        <f t="shared" si="43"/>
        <v>2.4225352112676058E-2</v>
      </c>
      <c r="BN31" s="62" t="str">
        <f t="shared" si="44"/>
        <v/>
      </c>
      <c r="BO31" s="73" t="str">
        <f t="shared" si="45"/>
        <v/>
      </c>
      <c r="BQ31" s="11">
        <f t="shared" si="46"/>
        <v>-0.16401321005281405</v>
      </c>
    </row>
    <row r="32" spans="1:69">
      <c r="A32" s="30" t="s">
        <v>91</v>
      </c>
      <c r="B32" s="30" t="s">
        <v>92</v>
      </c>
      <c r="C32" s="30" t="s">
        <v>93</v>
      </c>
      <c r="D32" s="30" t="s">
        <v>94</v>
      </c>
      <c r="E32" s="30" t="s">
        <v>22</v>
      </c>
      <c r="F32" s="11" t="str">
        <f t="shared" si="32"/>
        <v>Toll_pathwa</v>
      </c>
      <c r="H32" s="11">
        <f>VLOOKUP($B32,data!$B$3:$Q$15316,'diff expr 1 vs 3 mites'!H$8,FALSE)</f>
        <v>2.6844276960000002</v>
      </c>
      <c r="I32" s="11">
        <f>VLOOKUP($B32,data!$B$3:$Q$15316,'diff expr 1 vs 3 mites'!I$8,FALSE)</f>
        <v>3.3977351489999998</v>
      </c>
      <c r="J32" s="11">
        <f>VLOOKUP($B32,data!$B$3:$Q$15316,'diff expr 1 vs 3 mites'!J$8,FALSE)</f>
        <v>9.0823811810000006</v>
      </c>
      <c r="K32" s="11">
        <f>VLOOKUP($B32,data!$B$3:$Q$15316,'diff expr 1 vs 3 mites'!K$8,FALSE)</f>
        <v>4.7563082559999996</v>
      </c>
      <c r="L32" s="11">
        <f>VLOOKUP($B32,data!$B$3:$Q$15316,'diff expr 1 vs 3 mites'!L$8,FALSE)</f>
        <v>11.041226869999999</v>
      </c>
      <c r="M32" s="11">
        <f>VLOOKUP($B32,data!$B$3:$Q$15316,'diff expr 1 vs 3 mites'!M$8,FALSE)</f>
        <v>2.2361732949999999</v>
      </c>
      <c r="N32" s="11">
        <f>VLOOKUP($B32,data!$B$3:$Q$15316,'diff expr 1 vs 3 mites'!N$8,FALSE)</f>
        <v>6.4622472660000003</v>
      </c>
      <c r="O32" s="11">
        <f>VLOOKUP($B32,data!$B$3:$Q$15316,'diff expr 1 vs 3 mites'!O$8,FALSE)</f>
        <v>0.64507770099999995</v>
      </c>
      <c r="P32" s="11">
        <f>VLOOKUP($B32,data!$B$3:$Q$15316,'diff expr 1 vs 3 mites'!P$8,FALSE)</f>
        <v>2.272130067</v>
      </c>
      <c r="Q32" s="11">
        <f>VLOOKUP($B32,data!$B$3:$Q$15316,'diff expr 1 vs 3 mites'!Q$8,FALSE)</f>
        <v>4.4045281860000003</v>
      </c>
      <c r="S32" s="27" t="s">
        <v>27749</v>
      </c>
      <c r="U32" s="2">
        <f t="shared" si="1"/>
        <v>4</v>
      </c>
      <c r="V32" s="2">
        <f t="shared" si="2"/>
        <v>5</v>
      </c>
      <c r="W32" s="2">
        <f t="shared" si="3"/>
        <v>9</v>
      </c>
      <c r="X32" s="2">
        <f t="shared" si="4"/>
        <v>7</v>
      </c>
      <c r="Y32" s="2">
        <f t="shared" si="5"/>
        <v>10</v>
      </c>
      <c r="Z32" s="2">
        <f t="shared" si="6"/>
        <v>2</v>
      </c>
      <c r="AA32" s="2">
        <f t="shared" si="7"/>
        <v>8</v>
      </c>
      <c r="AB32" s="2">
        <f t="shared" si="8"/>
        <v>1</v>
      </c>
      <c r="AC32" s="2">
        <f t="shared" si="9"/>
        <v>3</v>
      </c>
      <c r="AD32" s="2">
        <f t="shared" si="10"/>
        <v>6</v>
      </c>
      <c r="AE32" s="2"/>
      <c r="AF32" s="2">
        <f t="shared" si="11"/>
        <v>0</v>
      </c>
      <c r="AG32" s="2">
        <f t="shared" si="12"/>
        <v>0</v>
      </c>
      <c r="AH32" s="2">
        <f t="shared" si="13"/>
        <v>0</v>
      </c>
      <c r="AI32" s="2">
        <f t="shared" si="14"/>
        <v>0</v>
      </c>
      <c r="AJ32" s="2">
        <f t="shared" si="15"/>
        <v>0</v>
      </c>
      <c r="AK32" s="2">
        <f t="shared" si="16"/>
        <v>0</v>
      </c>
      <c r="AL32" s="2">
        <f t="shared" si="17"/>
        <v>0</v>
      </c>
      <c r="AM32" s="2">
        <f t="shared" si="18"/>
        <v>0</v>
      </c>
      <c r="AN32" s="2">
        <f t="shared" si="19"/>
        <v>0</v>
      </c>
      <c r="AO32" s="2">
        <f t="shared" si="20"/>
        <v>0</v>
      </c>
      <c r="AP32" s="2"/>
      <c r="AQ32" s="2">
        <f t="shared" si="21"/>
        <v>4</v>
      </c>
      <c r="AR32" s="2">
        <f t="shared" si="22"/>
        <v>5</v>
      </c>
      <c r="AS32" s="2">
        <f t="shared" si="23"/>
        <v>9</v>
      </c>
      <c r="AT32" s="2">
        <f t="shared" si="24"/>
        <v>7</v>
      </c>
      <c r="AU32" s="2">
        <f t="shared" si="25"/>
        <v>10</v>
      </c>
      <c r="AV32" s="2">
        <f t="shared" si="26"/>
        <v>2</v>
      </c>
      <c r="AW32" s="2">
        <f t="shared" si="27"/>
        <v>8</v>
      </c>
      <c r="AX32" s="2">
        <f t="shared" si="28"/>
        <v>1</v>
      </c>
      <c r="AY32" s="2">
        <f t="shared" si="29"/>
        <v>3</v>
      </c>
      <c r="AZ32" s="2">
        <f t="shared" si="30"/>
        <v>6</v>
      </c>
      <c r="BA32" s="2"/>
      <c r="BB32" s="5">
        <f t="shared" si="33"/>
        <v>5</v>
      </c>
      <c r="BC32" s="2">
        <f t="shared" si="31"/>
        <v>5</v>
      </c>
      <c r="BD32" s="2">
        <f t="shared" si="34"/>
        <v>35</v>
      </c>
      <c r="BE32" s="2">
        <f t="shared" si="35"/>
        <v>20</v>
      </c>
      <c r="BF32" s="2">
        <f t="shared" si="36"/>
        <v>5</v>
      </c>
      <c r="BG32" s="2">
        <f t="shared" si="37"/>
        <v>20</v>
      </c>
      <c r="BH32" s="2">
        <f t="shared" si="38"/>
        <v>5</v>
      </c>
      <c r="BI32" s="19">
        <f t="shared" si="39"/>
        <v>12.5</v>
      </c>
      <c r="BJ32" s="19">
        <f t="shared" si="40"/>
        <v>4.7871355387816905</v>
      </c>
      <c r="BK32" s="31">
        <f t="shared" si="41"/>
        <v>-1.5666989036012806</v>
      </c>
      <c r="BL32" s="32">
        <f t="shared" si="42"/>
        <v>5.8592543599068986E-2</v>
      </c>
      <c r="BM32" s="62">
        <f t="shared" si="43"/>
        <v>1.9436619718309858E-2</v>
      </c>
      <c r="BN32" s="62" t="str">
        <f t="shared" si="44"/>
        <v/>
      </c>
      <c r="BO32" s="73" t="str">
        <f t="shared" si="45"/>
        <v/>
      </c>
      <c r="BQ32" s="11">
        <f t="shared" si="46"/>
        <v>-0.28616336176949059</v>
      </c>
    </row>
    <row r="33" spans="1:69">
      <c r="A33" s="30" t="s">
        <v>95</v>
      </c>
      <c r="B33" s="30" t="s">
        <v>96</v>
      </c>
      <c r="C33" s="30" t="s">
        <v>97</v>
      </c>
      <c r="D33" s="30" t="s">
        <v>98</v>
      </c>
      <c r="E33" s="30" t="s">
        <v>22</v>
      </c>
      <c r="F33" s="11" t="str">
        <f t="shared" si="32"/>
        <v>Toll_pathwa</v>
      </c>
      <c r="H33" s="11">
        <f>VLOOKUP($B33,data!$B$3:$Q$15316,'diff expr 1 vs 3 mites'!H$8,FALSE)</f>
        <v>0.981180465</v>
      </c>
      <c r="I33" s="11">
        <f>VLOOKUP($B33,data!$B$3:$Q$15316,'diff expr 1 vs 3 mites'!I$8,FALSE)</f>
        <v>46.461678929999998</v>
      </c>
      <c r="J33" s="11">
        <f>VLOOKUP($B33,data!$B$3:$Q$15316,'diff expr 1 vs 3 mites'!J$8,FALSE)</f>
        <v>1.8384483519999999</v>
      </c>
      <c r="K33" s="11">
        <f>VLOOKUP($B33,data!$B$3:$Q$15316,'diff expr 1 vs 3 mites'!K$8,FALSE)</f>
        <v>58.528486610000002</v>
      </c>
      <c r="L33" s="11">
        <f>VLOOKUP($B33,data!$B$3:$Q$15316,'diff expr 1 vs 3 mites'!L$8,FALSE)</f>
        <v>6.1721851069999998</v>
      </c>
      <c r="M33" s="11">
        <f>VLOOKUP($B33,data!$B$3:$Q$15316,'diff expr 1 vs 3 mites'!M$8,FALSE)</f>
        <v>156.35229279999999</v>
      </c>
      <c r="N33" s="11">
        <f>VLOOKUP($B33,data!$B$3:$Q$15316,'diff expr 1 vs 3 mites'!N$8,FALSE)</f>
        <v>4.3534988200000004</v>
      </c>
      <c r="O33" s="11">
        <f>VLOOKUP($B33,data!$B$3:$Q$15316,'diff expr 1 vs 3 mites'!O$8,FALSE)</f>
        <v>58.418264790000002</v>
      </c>
      <c r="P33" s="11">
        <f>VLOOKUP($B33,data!$B$3:$Q$15316,'diff expr 1 vs 3 mites'!P$8,FALSE)</f>
        <v>0.83424011899999995</v>
      </c>
      <c r="Q33" s="11">
        <f>VLOOKUP($B33,data!$B$3:$Q$15316,'diff expr 1 vs 3 mites'!Q$8,FALSE)</f>
        <v>2.014516489</v>
      </c>
      <c r="S33" s="27" t="s">
        <v>27749</v>
      </c>
      <c r="U33" s="2">
        <f t="shared" si="1"/>
        <v>2</v>
      </c>
      <c r="V33" s="2">
        <f t="shared" si="2"/>
        <v>7</v>
      </c>
      <c r="W33" s="2">
        <f t="shared" si="3"/>
        <v>3</v>
      </c>
      <c r="X33" s="2">
        <f t="shared" si="4"/>
        <v>9</v>
      </c>
      <c r="Y33" s="2">
        <f t="shared" si="5"/>
        <v>6</v>
      </c>
      <c r="Z33" s="2">
        <f t="shared" si="6"/>
        <v>10</v>
      </c>
      <c r="AA33" s="2">
        <f t="shared" si="7"/>
        <v>5</v>
      </c>
      <c r="AB33" s="2">
        <f t="shared" si="8"/>
        <v>8</v>
      </c>
      <c r="AC33" s="2">
        <f t="shared" si="9"/>
        <v>1</v>
      </c>
      <c r="AD33" s="2">
        <f t="shared" si="10"/>
        <v>4</v>
      </c>
      <c r="AE33" s="2"/>
      <c r="AF33" s="2">
        <f t="shared" si="11"/>
        <v>0</v>
      </c>
      <c r="AG33" s="2">
        <f t="shared" si="12"/>
        <v>0</v>
      </c>
      <c r="AH33" s="2">
        <f t="shared" si="13"/>
        <v>0</v>
      </c>
      <c r="AI33" s="2">
        <f t="shared" si="14"/>
        <v>0</v>
      </c>
      <c r="AJ33" s="2">
        <f t="shared" si="15"/>
        <v>0</v>
      </c>
      <c r="AK33" s="2">
        <f t="shared" si="16"/>
        <v>0</v>
      </c>
      <c r="AL33" s="2">
        <f t="shared" si="17"/>
        <v>0</v>
      </c>
      <c r="AM33" s="2">
        <f t="shared" si="18"/>
        <v>0</v>
      </c>
      <c r="AN33" s="2">
        <f t="shared" si="19"/>
        <v>0</v>
      </c>
      <c r="AO33" s="2">
        <f t="shared" si="20"/>
        <v>0</v>
      </c>
      <c r="AP33" s="2"/>
      <c r="AQ33" s="2">
        <f t="shared" si="21"/>
        <v>2</v>
      </c>
      <c r="AR33" s="2">
        <f t="shared" si="22"/>
        <v>7</v>
      </c>
      <c r="AS33" s="2">
        <f t="shared" si="23"/>
        <v>3</v>
      </c>
      <c r="AT33" s="2">
        <f t="shared" si="24"/>
        <v>9</v>
      </c>
      <c r="AU33" s="2">
        <f t="shared" si="25"/>
        <v>6</v>
      </c>
      <c r="AV33" s="2">
        <f t="shared" si="26"/>
        <v>10</v>
      </c>
      <c r="AW33" s="2">
        <f t="shared" si="27"/>
        <v>5</v>
      </c>
      <c r="AX33" s="2">
        <f t="shared" si="28"/>
        <v>8</v>
      </c>
      <c r="AY33" s="2">
        <f t="shared" si="29"/>
        <v>1</v>
      </c>
      <c r="AZ33" s="2">
        <f t="shared" si="30"/>
        <v>4</v>
      </c>
      <c r="BA33" s="2"/>
      <c r="BB33" s="5">
        <f t="shared" si="33"/>
        <v>5</v>
      </c>
      <c r="BC33" s="2">
        <f t="shared" si="31"/>
        <v>5</v>
      </c>
      <c r="BD33" s="2">
        <f t="shared" si="34"/>
        <v>27</v>
      </c>
      <c r="BE33" s="2">
        <f t="shared" si="35"/>
        <v>28</v>
      </c>
      <c r="BF33" s="2">
        <f t="shared" si="36"/>
        <v>13</v>
      </c>
      <c r="BG33" s="2">
        <f t="shared" si="37"/>
        <v>12</v>
      </c>
      <c r="BH33" s="2">
        <f t="shared" si="38"/>
        <v>12</v>
      </c>
      <c r="BI33" s="19">
        <f t="shared" si="39"/>
        <v>12.5</v>
      </c>
      <c r="BJ33" s="19">
        <f t="shared" si="40"/>
        <v>4.7871355387816905</v>
      </c>
      <c r="BK33" s="31">
        <f t="shared" si="41"/>
        <v>-0.10444659357341871</v>
      </c>
      <c r="BL33" s="32">
        <f t="shared" si="42"/>
        <v>0.45840747426404427</v>
      </c>
      <c r="BM33" s="62">
        <f t="shared" si="43"/>
        <v>8.225352112676057E-2</v>
      </c>
      <c r="BN33" s="62" t="str">
        <f t="shared" si="44"/>
        <v/>
      </c>
      <c r="BO33" s="73" t="str">
        <f t="shared" si="45"/>
        <v/>
      </c>
      <c r="BQ33" s="11">
        <f t="shared" si="46"/>
        <v>0.28946359094215424</v>
      </c>
    </row>
    <row r="34" spans="1:69">
      <c r="A34" s="30" t="s">
        <v>99</v>
      </c>
      <c r="B34" s="30" t="s">
        <v>100</v>
      </c>
      <c r="C34" s="30" t="s">
        <v>55</v>
      </c>
      <c r="D34" s="30" t="s">
        <v>56</v>
      </c>
      <c r="E34" s="30" t="s">
        <v>22</v>
      </c>
      <c r="F34" s="11" t="str">
        <f t="shared" si="32"/>
        <v>Toll_pathwa</v>
      </c>
      <c r="H34" s="11">
        <f>VLOOKUP($B34,data!$B$3:$Q$15316,'diff expr 1 vs 3 mites'!H$8,FALSE)</f>
        <v>1.447430097</v>
      </c>
      <c r="I34" s="11">
        <f>VLOOKUP($B34,data!$B$3:$Q$15316,'diff expr 1 vs 3 mites'!I$8,FALSE)</f>
        <v>5.7075152649999996</v>
      </c>
      <c r="J34" s="11">
        <f>VLOOKUP($B34,data!$B$3:$Q$15316,'diff expr 1 vs 3 mites'!J$8,FALSE)</f>
        <v>1.5619507109999999</v>
      </c>
      <c r="K34" s="11">
        <f>VLOOKUP($B34,data!$B$3:$Q$15316,'diff expr 1 vs 3 mites'!K$8,FALSE)</f>
        <v>2.3673025999999999</v>
      </c>
      <c r="L34" s="11">
        <f>VLOOKUP($B34,data!$B$3:$Q$15316,'diff expr 1 vs 3 mites'!L$8,FALSE)</f>
        <v>5.037470946</v>
      </c>
      <c r="M34" s="11">
        <f>VLOOKUP($B34,data!$B$3:$Q$15316,'diff expr 1 vs 3 mites'!M$8,FALSE)</f>
        <v>6.6779088780000002</v>
      </c>
      <c r="N34" s="11">
        <f>VLOOKUP($B34,data!$B$3:$Q$15316,'diff expr 1 vs 3 mites'!N$8,FALSE)</f>
        <v>0.69688233399999999</v>
      </c>
      <c r="O34" s="11">
        <f>VLOOKUP($B34,data!$B$3:$Q$15316,'diff expr 1 vs 3 mites'!O$8,FALSE)</f>
        <v>9.9530802339999997</v>
      </c>
      <c r="P34" s="11">
        <f>VLOOKUP($B34,data!$B$3:$Q$15316,'diff expr 1 vs 3 mites'!P$8,FALSE)</f>
        <v>0.630683726</v>
      </c>
      <c r="Q34" s="11">
        <f>VLOOKUP($B34,data!$B$3:$Q$15316,'diff expr 1 vs 3 mites'!Q$8,FALSE)</f>
        <v>2.6904458679999999</v>
      </c>
      <c r="S34" s="27" t="s">
        <v>27749</v>
      </c>
      <c r="U34" s="2">
        <f t="shared" si="1"/>
        <v>3</v>
      </c>
      <c r="V34" s="2">
        <f t="shared" si="2"/>
        <v>8</v>
      </c>
      <c r="W34" s="2">
        <f t="shared" si="3"/>
        <v>4</v>
      </c>
      <c r="X34" s="2">
        <f t="shared" si="4"/>
        <v>5</v>
      </c>
      <c r="Y34" s="2">
        <f t="shared" si="5"/>
        <v>7</v>
      </c>
      <c r="Z34" s="2">
        <f t="shared" si="6"/>
        <v>9</v>
      </c>
      <c r="AA34" s="2">
        <f t="shared" si="7"/>
        <v>2</v>
      </c>
      <c r="AB34" s="2">
        <f t="shared" si="8"/>
        <v>10</v>
      </c>
      <c r="AC34" s="2">
        <f t="shared" si="9"/>
        <v>1</v>
      </c>
      <c r="AD34" s="2">
        <f t="shared" si="10"/>
        <v>6</v>
      </c>
      <c r="AE34" s="2"/>
      <c r="AF34" s="2">
        <f t="shared" si="11"/>
        <v>0</v>
      </c>
      <c r="AG34" s="2">
        <f t="shared" si="12"/>
        <v>0</v>
      </c>
      <c r="AH34" s="2">
        <f t="shared" si="13"/>
        <v>0</v>
      </c>
      <c r="AI34" s="2">
        <f t="shared" si="14"/>
        <v>0</v>
      </c>
      <c r="AJ34" s="2">
        <f t="shared" si="15"/>
        <v>0</v>
      </c>
      <c r="AK34" s="2">
        <f t="shared" si="16"/>
        <v>0</v>
      </c>
      <c r="AL34" s="2">
        <f t="shared" si="17"/>
        <v>0</v>
      </c>
      <c r="AM34" s="2">
        <f t="shared" si="18"/>
        <v>0</v>
      </c>
      <c r="AN34" s="2">
        <f t="shared" si="19"/>
        <v>0</v>
      </c>
      <c r="AO34" s="2">
        <f t="shared" si="20"/>
        <v>0</v>
      </c>
      <c r="AP34" s="2"/>
      <c r="AQ34" s="2">
        <f t="shared" si="21"/>
        <v>3</v>
      </c>
      <c r="AR34" s="2">
        <f t="shared" si="22"/>
        <v>8</v>
      </c>
      <c r="AS34" s="2">
        <f t="shared" si="23"/>
        <v>4</v>
      </c>
      <c r="AT34" s="2">
        <f t="shared" si="24"/>
        <v>5</v>
      </c>
      <c r="AU34" s="2">
        <f t="shared" si="25"/>
        <v>7</v>
      </c>
      <c r="AV34" s="2">
        <f t="shared" si="26"/>
        <v>9</v>
      </c>
      <c r="AW34" s="2">
        <f t="shared" si="27"/>
        <v>2</v>
      </c>
      <c r="AX34" s="2">
        <f t="shared" si="28"/>
        <v>10</v>
      </c>
      <c r="AY34" s="2">
        <f t="shared" si="29"/>
        <v>1</v>
      </c>
      <c r="AZ34" s="2">
        <f t="shared" si="30"/>
        <v>6</v>
      </c>
      <c r="BA34" s="2"/>
      <c r="BB34" s="5">
        <f t="shared" si="33"/>
        <v>5</v>
      </c>
      <c r="BC34" s="2">
        <f t="shared" si="31"/>
        <v>5</v>
      </c>
      <c r="BD34" s="2">
        <f t="shared" si="34"/>
        <v>27</v>
      </c>
      <c r="BE34" s="2">
        <f t="shared" si="35"/>
        <v>28</v>
      </c>
      <c r="BF34" s="2">
        <f t="shared" si="36"/>
        <v>13</v>
      </c>
      <c r="BG34" s="2">
        <f t="shared" si="37"/>
        <v>12</v>
      </c>
      <c r="BH34" s="2">
        <f t="shared" si="38"/>
        <v>12</v>
      </c>
      <c r="BI34" s="19">
        <f t="shared" si="39"/>
        <v>12.5</v>
      </c>
      <c r="BJ34" s="19">
        <f t="shared" si="40"/>
        <v>4.7871355387816905</v>
      </c>
      <c r="BK34" s="31">
        <f t="shared" si="41"/>
        <v>-0.10444659357341871</v>
      </c>
      <c r="BL34" s="32">
        <f t="shared" si="42"/>
        <v>0.45840747426404427</v>
      </c>
      <c r="BM34" s="62">
        <f t="shared" si="43"/>
        <v>8.225352112676057E-2</v>
      </c>
      <c r="BN34" s="62" t="str">
        <f t="shared" si="44"/>
        <v/>
      </c>
      <c r="BO34" s="73" t="str">
        <f t="shared" si="45"/>
        <v/>
      </c>
      <c r="BQ34" s="11">
        <f t="shared" si="46"/>
        <v>0.10748902922561039</v>
      </c>
    </row>
    <row r="35" spans="1:69">
      <c r="A35" s="30" t="s">
        <v>102</v>
      </c>
      <c r="B35" s="30" t="s">
        <v>103</v>
      </c>
      <c r="C35" s="30" t="s">
        <v>104</v>
      </c>
      <c r="D35" s="30" t="s">
        <v>105</v>
      </c>
      <c r="E35" s="30" t="s">
        <v>106</v>
      </c>
      <c r="F35" s="11" t="str">
        <f t="shared" si="32"/>
        <v>Toll_pathwa</v>
      </c>
      <c r="G35" s="6" t="s">
        <v>101</v>
      </c>
      <c r="H35" s="11">
        <f>VLOOKUP($B35,data!$B$3:$Q$15316,'diff expr 1 vs 3 mites'!H$8,FALSE)</f>
        <v>0.97381567999999996</v>
      </c>
      <c r="I35" s="11">
        <f>VLOOKUP($B35,data!$B$3:$Q$15316,'diff expr 1 vs 3 mites'!I$8,FALSE)</f>
        <v>0.64308441599999999</v>
      </c>
      <c r="J35" s="11">
        <f>VLOOKUP($B35,data!$B$3:$Q$15316,'diff expr 1 vs 3 mites'!J$8,FALSE)</f>
        <v>6.9878420999999996E-2</v>
      </c>
      <c r="K35" s="11">
        <f>VLOOKUP($B35,data!$B$3:$Q$15316,'diff expr 1 vs 3 mites'!K$8,FALSE)</f>
        <v>0.60014638799999998</v>
      </c>
      <c r="L35" s="11">
        <f>VLOOKUP($B35,data!$B$3:$Q$15316,'diff expr 1 vs 3 mites'!L$8,FALSE)</f>
        <v>0.83590281399999999</v>
      </c>
      <c r="M35" s="11">
        <f>VLOOKUP($B35,data!$B$3:$Q$15316,'diff expr 1 vs 3 mites'!M$8,FALSE)</f>
        <v>1.9045677780000001</v>
      </c>
      <c r="N35" s="11">
        <f>VLOOKUP($B35,data!$B$3:$Q$15316,'diff expr 1 vs 3 mites'!N$8,FALSE)</f>
        <v>0.108720017</v>
      </c>
      <c r="O35" s="11">
        <f>VLOOKUP($B35,data!$B$3:$Q$15316,'diff expr 1 vs 3 mites'!O$8,FALSE)</f>
        <v>1.587208001</v>
      </c>
      <c r="P35" s="11">
        <f>VLOOKUP($B35,data!$B$3:$Q$15316,'diff expr 1 vs 3 mites'!P$8,FALSE)</f>
        <v>0.36388234400000002</v>
      </c>
      <c r="Q35" s="11">
        <f>VLOOKUP($B35,data!$B$3:$Q$15316,'diff expr 1 vs 3 mites'!Q$8,FALSE)</f>
        <v>0.15157066899999999</v>
      </c>
      <c r="S35" s="27" t="s">
        <v>27749</v>
      </c>
      <c r="U35" s="2">
        <f t="shared" si="1"/>
        <v>8</v>
      </c>
      <c r="V35" s="2">
        <f t="shared" si="2"/>
        <v>6</v>
      </c>
      <c r="W35" s="2">
        <f t="shared" si="3"/>
        <v>1</v>
      </c>
      <c r="X35" s="2">
        <f t="shared" si="4"/>
        <v>5</v>
      </c>
      <c r="Y35" s="2">
        <f t="shared" si="5"/>
        <v>7</v>
      </c>
      <c r="Z35" s="2">
        <f t="shared" si="6"/>
        <v>10</v>
      </c>
      <c r="AA35" s="2">
        <f t="shared" si="7"/>
        <v>2</v>
      </c>
      <c r="AB35" s="2">
        <f t="shared" si="8"/>
        <v>9</v>
      </c>
      <c r="AC35" s="2">
        <f t="shared" si="9"/>
        <v>4</v>
      </c>
      <c r="AD35" s="2">
        <f t="shared" si="10"/>
        <v>3</v>
      </c>
      <c r="AE35" s="2"/>
      <c r="AF35" s="2">
        <f t="shared" si="11"/>
        <v>0</v>
      </c>
      <c r="AG35" s="2">
        <f t="shared" si="12"/>
        <v>0</v>
      </c>
      <c r="AH35" s="2">
        <f t="shared" si="13"/>
        <v>0</v>
      </c>
      <c r="AI35" s="2">
        <f t="shared" si="14"/>
        <v>0</v>
      </c>
      <c r="AJ35" s="2">
        <f t="shared" si="15"/>
        <v>0</v>
      </c>
      <c r="AK35" s="2">
        <f t="shared" si="16"/>
        <v>0</v>
      </c>
      <c r="AL35" s="2">
        <f t="shared" si="17"/>
        <v>0</v>
      </c>
      <c r="AM35" s="2">
        <f t="shared" si="18"/>
        <v>0</v>
      </c>
      <c r="AN35" s="2">
        <f t="shared" si="19"/>
        <v>0</v>
      </c>
      <c r="AO35" s="2">
        <f t="shared" si="20"/>
        <v>0</v>
      </c>
      <c r="AP35" s="2"/>
      <c r="AQ35" s="2">
        <f t="shared" si="21"/>
        <v>8</v>
      </c>
      <c r="AR35" s="2">
        <f t="shared" si="22"/>
        <v>6</v>
      </c>
      <c r="AS35" s="2">
        <f t="shared" si="23"/>
        <v>1</v>
      </c>
      <c r="AT35" s="2">
        <f t="shared" si="24"/>
        <v>5</v>
      </c>
      <c r="AU35" s="2">
        <f t="shared" si="25"/>
        <v>7</v>
      </c>
      <c r="AV35" s="2">
        <f t="shared" si="26"/>
        <v>10</v>
      </c>
      <c r="AW35" s="2">
        <f t="shared" si="27"/>
        <v>2</v>
      </c>
      <c r="AX35" s="2">
        <f t="shared" si="28"/>
        <v>9</v>
      </c>
      <c r="AY35" s="2">
        <f t="shared" si="29"/>
        <v>4</v>
      </c>
      <c r="AZ35" s="2">
        <f t="shared" si="30"/>
        <v>3</v>
      </c>
      <c r="BA35" s="2"/>
      <c r="BB35" s="5">
        <f t="shared" si="33"/>
        <v>5</v>
      </c>
      <c r="BC35" s="2">
        <f t="shared" si="31"/>
        <v>5</v>
      </c>
      <c r="BD35" s="2">
        <f t="shared" si="34"/>
        <v>27</v>
      </c>
      <c r="BE35" s="2">
        <f t="shared" si="35"/>
        <v>28</v>
      </c>
      <c r="BF35" s="2">
        <f t="shared" si="36"/>
        <v>13</v>
      </c>
      <c r="BG35" s="2">
        <f t="shared" si="37"/>
        <v>12</v>
      </c>
      <c r="BH35" s="2">
        <f t="shared" si="38"/>
        <v>12</v>
      </c>
      <c r="BI35" s="19">
        <f t="shared" si="39"/>
        <v>12.5</v>
      </c>
      <c r="BJ35" s="19">
        <f t="shared" si="40"/>
        <v>4.7871355387816905</v>
      </c>
      <c r="BK35" s="31">
        <f t="shared" si="41"/>
        <v>-0.10444659357341871</v>
      </c>
      <c r="BL35" s="32">
        <f t="shared" si="42"/>
        <v>0.45840747426404427</v>
      </c>
      <c r="BM35" s="62">
        <f t="shared" si="43"/>
        <v>8.225352112676057E-2</v>
      </c>
      <c r="BN35" s="62" t="str">
        <f t="shared" si="44"/>
        <v/>
      </c>
      <c r="BO35" s="73" t="str">
        <f t="shared" si="45"/>
        <v/>
      </c>
      <c r="BQ35" s="11">
        <f t="shared" si="46"/>
        <v>0.11992193908761926</v>
      </c>
    </row>
    <row r="36" spans="1:69">
      <c r="A36" s="30" t="s">
        <v>107</v>
      </c>
      <c r="B36" s="30" t="s">
        <v>108</v>
      </c>
      <c r="C36" s="30" t="s">
        <v>109</v>
      </c>
      <c r="D36" s="30" t="s">
        <v>110</v>
      </c>
      <c r="E36" s="30" t="s">
        <v>106</v>
      </c>
      <c r="F36" s="11" t="str">
        <f t="shared" si="32"/>
        <v>Toll_pathwa</v>
      </c>
      <c r="H36" s="11">
        <f>VLOOKUP($B36,data!$B$3:$Q$15316,'diff expr 1 vs 3 mites'!H$8,FALSE)</f>
        <v>3.461796428</v>
      </c>
      <c r="I36" s="11">
        <f>VLOOKUP($B36,data!$B$3:$Q$15316,'diff expr 1 vs 3 mites'!I$8,FALSE)</f>
        <v>0.34592105400000001</v>
      </c>
      <c r="J36" s="11">
        <f>VLOOKUP($B36,data!$B$3:$Q$15316,'diff expr 1 vs 3 mites'!J$8,FALSE)</f>
        <v>5.9840491780000002</v>
      </c>
      <c r="K36" s="11">
        <f>VLOOKUP($B36,data!$B$3:$Q$15316,'diff expr 1 vs 3 mites'!K$8,FALSE)</f>
        <v>6.1336615459999999</v>
      </c>
      <c r="L36" s="11">
        <f>VLOOKUP($B36,data!$B$3:$Q$15316,'diff expr 1 vs 3 mites'!L$8,FALSE)</f>
        <v>5.8453180949999997</v>
      </c>
      <c r="M36" s="11">
        <f>VLOOKUP($B36,data!$B$3:$Q$15316,'diff expr 1 vs 3 mites'!M$8,FALSE)</f>
        <v>0.45532649800000002</v>
      </c>
      <c r="N36" s="11">
        <f>VLOOKUP($B36,data!$B$3:$Q$15316,'diff expr 1 vs 3 mites'!N$8,FALSE)</f>
        <v>2.8655936209999999</v>
      </c>
      <c r="O36" s="11">
        <f>VLOOKUP($B36,data!$B$3:$Q$15316,'diff expr 1 vs 3 mites'!O$8,FALSE)</f>
        <v>15.49927933</v>
      </c>
      <c r="P36" s="11">
        <f>VLOOKUP($B36,data!$B$3:$Q$15316,'diff expr 1 vs 3 mites'!P$8,FALSE)</f>
        <v>2.8470644049999998</v>
      </c>
      <c r="Q36" s="11">
        <f>VLOOKUP($B36,data!$B$3:$Q$15316,'diff expr 1 vs 3 mites'!Q$8,FALSE)</f>
        <v>9.2945641269999992</v>
      </c>
      <c r="S36" s="27" t="s">
        <v>27749</v>
      </c>
      <c r="U36" s="2">
        <f t="shared" si="1"/>
        <v>5</v>
      </c>
      <c r="V36" s="2">
        <f t="shared" si="2"/>
        <v>1</v>
      </c>
      <c r="W36" s="2">
        <f t="shared" si="3"/>
        <v>7</v>
      </c>
      <c r="X36" s="2">
        <f t="shared" si="4"/>
        <v>8</v>
      </c>
      <c r="Y36" s="2">
        <f t="shared" si="5"/>
        <v>6</v>
      </c>
      <c r="Z36" s="2">
        <f t="shared" si="6"/>
        <v>2</v>
      </c>
      <c r="AA36" s="2">
        <f t="shared" si="7"/>
        <v>4</v>
      </c>
      <c r="AB36" s="2">
        <f t="shared" si="8"/>
        <v>10</v>
      </c>
      <c r="AC36" s="2">
        <f t="shared" si="9"/>
        <v>3</v>
      </c>
      <c r="AD36" s="2">
        <f t="shared" si="10"/>
        <v>9</v>
      </c>
      <c r="AE36" s="2"/>
      <c r="AF36" s="2">
        <f t="shared" si="11"/>
        <v>0</v>
      </c>
      <c r="AG36" s="2">
        <f t="shared" si="12"/>
        <v>0</v>
      </c>
      <c r="AH36" s="2">
        <f t="shared" si="13"/>
        <v>0</v>
      </c>
      <c r="AI36" s="2">
        <f t="shared" si="14"/>
        <v>0</v>
      </c>
      <c r="AJ36" s="2">
        <f t="shared" si="15"/>
        <v>0</v>
      </c>
      <c r="AK36" s="2">
        <f t="shared" si="16"/>
        <v>0</v>
      </c>
      <c r="AL36" s="2">
        <f t="shared" si="17"/>
        <v>0</v>
      </c>
      <c r="AM36" s="2">
        <f t="shared" si="18"/>
        <v>0</v>
      </c>
      <c r="AN36" s="2">
        <f t="shared" si="19"/>
        <v>0</v>
      </c>
      <c r="AO36" s="2">
        <f t="shared" si="20"/>
        <v>0</v>
      </c>
      <c r="AP36" s="2"/>
      <c r="AQ36" s="2">
        <f t="shared" si="21"/>
        <v>5</v>
      </c>
      <c r="AR36" s="2">
        <f t="shared" si="22"/>
        <v>1</v>
      </c>
      <c r="AS36" s="2">
        <f t="shared" si="23"/>
        <v>7</v>
      </c>
      <c r="AT36" s="2">
        <f t="shared" si="24"/>
        <v>8</v>
      </c>
      <c r="AU36" s="2">
        <f t="shared" si="25"/>
        <v>6</v>
      </c>
      <c r="AV36" s="2">
        <f t="shared" si="26"/>
        <v>2</v>
      </c>
      <c r="AW36" s="2">
        <f t="shared" si="27"/>
        <v>4</v>
      </c>
      <c r="AX36" s="2">
        <f t="shared" si="28"/>
        <v>10</v>
      </c>
      <c r="AY36" s="2">
        <f t="shared" si="29"/>
        <v>3</v>
      </c>
      <c r="AZ36" s="2">
        <f t="shared" si="30"/>
        <v>9</v>
      </c>
      <c r="BA36" s="2"/>
      <c r="BB36" s="5">
        <f t="shared" si="33"/>
        <v>5</v>
      </c>
      <c r="BC36" s="2">
        <f t="shared" si="31"/>
        <v>5</v>
      </c>
      <c r="BD36" s="2">
        <f t="shared" si="34"/>
        <v>27</v>
      </c>
      <c r="BE36" s="2">
        <f t="shared" si="35"/>
        <v>28</v>
      </c>
      <c r="BF36" s="2">
        <f t="shared" si="36"/>
        <v>13</v>
      </c>
      <c r="BG36" s="2">
        <f t="shared" si="37"/>
        <v>12</v>
      </c>
      <c r="BH36" s="2">
        <f t="shared" si="38"/>
        <v>12</v>
      </c>
      <c r="BI36" s="19">
        <f t="shared" si="39"/>
        <v>12.5</v>
      </c>
      <c r="BJ36" s="19">
        <f t="shared" si="40"/>
        <v>4.7871355387816905</v>
      </c>
      <c r="BK36" s="31">
        <f t="shared" si="41"/>
        <v>-0.10444659357341871</v>
      </c>
      <c r="BL36" s="32">
        <f t="shared" si="42"/>
        <v>0.45840747426404427</v>
      </c>
      <c r="BM36" s="62">
        <f t="shared" si="43"/>
        <v>8.225352112676057E-2</v>
      </c>
      <c r="BN36" s="62" t="str">
        <f t="shared" si="44"/>
        <v/>
      </c>
      <c r="BO36" s="73" t="str">
        <f t="shared" si="45"/>
        <v/>
      </c>
      <c r="BQ36" s="11">
        <f t="shared" si="46"/>
        <v>0.15295327653186946</v>
      </c>
    </row>
    <row r="37" spans="1:69">
      <c r="A37" s="30" t="s">
        <v>111</v>
      </c>
      <c r="B37" s="30" t="s">
        <v>112</v>
      </c>
      <c r="C37" s="30" t="s">
        <v>113</v>
      </c>
      <c r="D37" s="30" t="s">
        <v>114</v>
      </c>
      <c r="E37" s="30" t="s">
        <v>106</v>
      </c>
      <c r="F37" s="11" t="str">
        <f t="shared" si="32"/>
        <v>Toll_pathwa</v>
      </c>
      <c r="H37" s="11">
        <f>VLOOKUP($B37,data!$B$3:$Q$15316,'diff expr 1 vs 3 mites'!H$8,FALSE)</f>
        <v>1.493786104</v>
      </c>
      <c r="I37" s="11">
        <f>VLOOKUP($B37,data!$B$3:$Q$15316,'diff expr 1 vs 3 mites'!I$8,FALSE)</f>
        <v>1.418036764</v>
      </c>
      <c r="J37" s="11">
        <f>VLOOKUP($B37,data!$B$3:$Q$15316,'diff expr 1 vs 3 mites'!J$8,FALSE)</f>
        <v>1.776518504</v>
      </c>
      <c r="K37" s="11">
        <f>VLOOKUP($B37,data!$B$3:$Q$15316,'diff expr 1 vs 3 mites'!K$8,FALSE)</f>
        <v>2.0499044450000001</v>
      </c>
      <c r="L37" s="11">
        <f>VLOOKUP($B37,data!$B$3:$Q$15316,'diff expr 1 vs 3 mites'!L$8,FALSE)</f>
        <v>2.8913129639999999</v>
      </c>
      <c r="M37" s="11">
        <f>VLOOKUP($B37,data!$B$3:$Q$15316,'diff expr 1 vs 3 mites'!M$8,FALSE)</f>
        <v>3.0742737020000002</v>
      </c>
      <c r="N37" s="11">
        <f>VLOOKUP($B37,data!$B$3:$Q$15316,'diff expr 1 vs 3 mites'!N$8,FALSE)</f>
        <v>0.89547573199999997</v>
      </c>
      <c r="O37" s="11">
        <f>VLOOKUP($B37,data!$B$3:$Q$15316,'diff expr 1 vs 3 mites'!O$8,FALSE)</f>
        <v>3.5473912809999999</v>
      </c>
      <c r="P37" s="11">
        <f>VLOOKUP($B37,data!$B$3:$Q$15316,'diff expr 1 vs 3 mites'!P$8,FALSE)</f>
        <v>0.69511057700000001</v>
      </c>
      <c r="Q37" s="11">
        <f>VLOOKUP($B37,data!$B$3:$Q$15316,'diff expr 1 vs 3 mites'!Q$8,FALSE)</f>
        <v>1.769409113</v>
      </c>
      <c r="S37" s="27" t="s">
        <v>27749</v>
      </c>
      <c r="U37" s="2">
        <f t="shared" si="1"/>
        <v>4</v>
      </c>
      <c r="V37" s="2">
        <f t="shared" si="2"/>
        <v>3</v>
      </c>
      <c r="W37" s="2">
        <f t="shared" si="3"/>
        <v>6</v>
      </c>
      <c r="X37" s="2">
        <f t="shared" si="4"/>
        <v>7</v>
      </c>
      <c r="Y37" s="2">
        <f t="shared" si="5"/>
        <v>8</v>
      </c>
      <c r="Z37" s="2">
        <f t="shared" si="6"/>
        <v>9</v>
      </c>
      <c r="AA37" s="2">
        <f t="shared" si="7"/>
        <v>2</v>
      </c>
      <c r="AB37" s="2">
        <f t="shared" si="8"/>
        <v>10</v>
      </c>
      <c r="AC37" s="2">
        <f t="shared" si="9"/>
        <v>1</v>
      </c>
      <c r="AD37" s="2">
        <f t="shared" si="10"/>
        <v>5</v>
      </c>
      <c r="AE37" s="2"/>
      <c r="AF37" s="2">
        <f t="shared" si="11"/>
        <v>0</v>
      </c>
      <c r="AG37" s="2">
        <f t="shared" si="12"/>
        <v>0</v>
      </c>
      <c r="AH37" s="2">
        <f t="shared" si="13"/>
        <v>0</v>
      </c>
      <c r="AI37" s="2">
        <f t="shared" si="14"/>
        <v>0</v>
      </c>
      <c r="AJ37" s="2">
        <f t="shared" si="15"/>
        <v>0</v>
      </c>
      <c r="AK37" s="2">
        <f t="shared" si="16"/>
        <v>0</v>
      </c>
      <c r="AL37" s="2">
        <f t="shared" si="17"/>
        <v>0</v>
      </c>
      <c r="AM37" s="2">
        <f t="shared" si="18"/>
        <v>0</v>
      </c>
      <c r="AN37" s="2">
        <f t="shared" si="19"/>
        <v>0</v>
      </c>
      <c r="AO37" s="2">
        <f t="shared" si="20"/>
        <v>0</v>
      </c>
      <c r="AP37" s="2"/>
      <c r="AQ37" s="2">
        <f t="shared" si="21"/>
        <v>4</v>
      </c>
      <c r="AR37" s="2">
        <f t="shared" si="22"/>
        <v>3</v>
      </c>
      <c r="AS37" s="2">
        <f t="shared" si="23"/>
        <v>6</v>
      </c>
      <c r="AT37" s="2">
        <f t="shared" si="24"/>
        <v>7</v>
      </c>
      <c r="AU37" s="2">
        <f t="shared" si="25"/>
        <v>8</v>
      </c>
      <c r="AV37" s="2">
        <f t="shared" si="26"/>
        <v>9</v>
      </c>
      <c r="AW37" s="2">
        <f t="shared" si="27"/>
        <v>2</v>
      </c>
      <c r="AX37" s="2">
        <f t="shared" si="28"/>
        <v>10</v>
      </c>
      <c r="AY37" s="2">
        <f t="shared" si="29"/>
        <v>1</v>
      </c>
      <c r="AZ37" s="2">
        <f t="shared" si="30"/>
        <v>5</v>
      </c>
      <c r="BA37" s="2"/>
      <c r="BB37" s="5">
        <f t="shared" si="33"/>
        <v>5</v>
      </c>
      <c r="BC37" s="2">
        <f t="shared" si="31"/>
        <v>5</v>
      </c>
      <c r="BD37" s="2">
        <f t="shared" si="34"/>
        <v>28</v>
      </c>
      <c r="BE37" s="2">
        <f t="shared" si="35"/>
        <v>27</v>
      </c>
      <c r="BF37" s="2">
        <f t="shared" si="36"/>
        <v>12</v>
      </c>
      <c r="BG37" s="2">
        <f t="shared" si="37"/>
        <v>13</v>
      </c>
      <c r="BH37" s="2">
        <f t="shared" si="38"/>
        <v>12</v>
      </c>
      <c r="BI37" s="19">
        <f t="shared" si="39"/>
        <v>12.5</v>
      </c>
      <c r="BJ37" s="19">
        <f t="shared" si="40"/>
        <v>4.7871355387816905</v>
      </c>
      <c r="BK37" s="31">
        <f t="shared" si="41"/>
        <v>-0.10444659357341871</v>
      </c>
      <c r="BL37" s="32">
        <f t="shared" si="42"/>
        <v>0.45840747426404427</v>
      </c>
      <c r="BM37" s="62">
        <f t="shared" si="43"/>
        <v>8.225352112676057E-2</v>
      </c>
      <c r="BN37" s="62" t="str">
        <f t="shared" si="44"/>
        <v/>
      </c>
      <c r="BO37" s="73" t="str">
        <f t="shared" si="45"/>
        <v/>
      </c>
      <c r="BQ37" s="11">
        <f t="shared" si="46"/>
        <v>1.5596401720048688E-2</v>
      </c>
    </row>
    <row r="38" spans="1:69">
      <c r="A38" s="30" t="s">
        <v>115</v>
      </c>
      <c r="B38" s="30" t="s">
        <v>116</v>
      </c>
      <c r="C38" s="30" t="s">
        <v>117</v>
      </c>
      <c r="D38" s="30" t="s">
        <v>98</v>
      </c>
      <c r="E38" s="30" t="s">
        <v>106</v>
      </c>
      <c r="F38" s="11" t="str">
        <f t="shared" si="32"/>
        <v>Toll_pathwa</v>
      </c>
      <c r="H38" s="11">
        <f>VLOOKUP($B38,data!$B$3:$Q$15316,'diff expr 1 vs 3 mites'!H$8,FALSE)</f>
        <v>0.41875890799999999</v>
      </c>
      <c r="I38" s="11">
        <f>VLOOKUP($B38,data!$B$3:$Q$15316,'diff expr 1 vs 3 mites'!I$8,FALSE)</f>
        <v>1.192571396</v>
      </c>
      <c r="J38" s="11">
        <f>VLOOKUP($B38,data!$B$3:$Q$15316,'diff expr 1 vs 3 mites'!J$8,FALSE)</f>
        <v>1.3476987419999999</v>
      </c>
      <c r="K38" s="11">
        <f>VLOOKUP($B38,data!$B$3:$Q$15316,'diff expr 1 vs 3 mites'!K$8,FALSE)</f>
        <v>1.7312473690000001</v>
      </c>
      <c r="L38" s="11">
        <f>VLOOKUP($B38,data!$B$3:$Q$15316,'diff expr 1 vs 3 mites'!L$8,FALSE)</f>
        <v>1.8946210859999999</v>
      </c>
      <c r="M38" s="11">
        <f>VLOOKUP($B38,data!$B$3:$Q$15316,'diff expr 1 vs 3 mites'!M$8,FALSE)</f>
        <v>0.52324979100000002</v>
      </c>
      <c r="N38" s="11">
        <f>VLOOKUP($B38,data!$B$3:$Q$15316,'diff expr 1 vs 3 mites'!N$8,FALSE)</f>
        <v>0.77286297100000001</v>
      </c>
      <c r="O38" s="11">
        <f>VLOOKUP($B38,data!$B$3:$Q$15316,'diff expr 1 vs 3 mites'!O$8,FALSE)</f>
        <v>2.113214938</v>
      </c>
      <c r="P38" s="11">
        <f>VLOOKUP($B38,data!$B$3:$Q$15316,'diff expr 1 vs 3 mites'!P$8,FALSE)</f>
        <v>1.1042240640000001</v>
      </c>
      <c r="Q38" s="11">
        <f>VLOOKUP($B38,data!$B$3:$Q$15316,'diff expr 1 vs 3 mites'!Q$8,FALSE)</f>
        <v>0.56216210300000002</v>
      </c>
      <c r="S38" s="27" t="s">
        <v>27749</v>
      </c>
      <c r="U38" s="2">
        <f t="shared" si="1"/>
        <v>1</v>
      </c>
      <c r="V38" s="2">
        <f t="shared" si="2"/>
        <v>6</v>
      </c>
      <c r="W38" s="2">
        <f t="shared" si="3"/>
        <v>7</v>
      </c>
      <c r="X38" s="2">
        <f t="shared" si="4"/>
        <v>8</v>
      </c>
      <c r="Y38" s="2">
        <f t="shared" si="5"/>
        <v>9</v>
      </c>
      <c r="Z38" s="2">
        <f t="shared" si="6"/>
        <v>2</v>
      </c>
      <c r="AA38" s="2">
        <f t="shared" si="7"/>
        <v>4</v>
      </c>
      <c r="AB38" s="2">
        <f t="shared" si="8"/>
        <v>10</v>
      </c>
      <c r="AC38" s="2">
        <f t="shared" si="9"/>
        <v>5</v>
      </c>
      <c r="AD38" s="2">
        <f t="shared" si="10"/>
        <v>3</v>
      </c>
      <c r="AE38" s="2"/>
      <c r="AF38" s="2">
        <f t="shared" si="11"/>
        <v>0</v>
      </c>
      <c r="AG38" s="2">
        <f t="shared" si="12"/>
        <v>0</v>
      </c>
      <c r="AH38" s="2">
        <f t="shared" si="13"/>
        <v>0</v>
      </c>
      <c r="AI38" s="2">
        <f t="shared" si="14"/>
        <v>0</v>
      </c>
      <c r="AJ38" s="2">
        <f t="shared" si="15"/>
        <v>0</v>
      </c>
      <c r="AK38" s="2">
        <f t="shared" si="16"/>
        <v>0</v>
      </c>
      <c r="AL38" s="2">
        <f t="shared" si="17"/>
        <v>0</v>
      </c>
      <c r="AM38" s="2">
        <f t="shared" si="18"/>
        <v>0</v>
      </c>
      <c r="AN38" s="2">
        <f t="shared" si="19"/>
        <v>0</v>
      </c>
      <c r="AO38" s="2">
        <f t="shared" si="20"/>
        <v>0</v>
      </c>
      <c r="AP38" s="2"/>
      <c r="AQ38" s="2">
        <f t="shared" si="21"/>
        <v>1</v>
      </c>
      <c r="AR38" s="2">
        <f t="shared" si="22"/>
        <v>6</v>
      </c>
      <c r="AS38" s="2">
        <f t="shared" si="23"/>
        <v>7</v>
      </c>
      <c r="AT38" s="2">
        <f t="shared" si="24"/>
        <v>8</v>
      </c>
      <c r="AU38" s="2">
        <f t="shared" si="25"/>
        <v>9</v>
      </c>
      <c r="AV38" s="2">
        <f t="shared" si="26"/>
        <v>2</v>
      </c>
      <c r="AW38" s="2">
        <f t="shared" si="27"/>
        <v>4</v>
      </c>
      <c r="AX38" s="2">
        <f t="shared" si="28"/>
        <v>10</v>
      </c>
      <c r="AY38" s="2">
        <f t="shared" si="29"/>
        <v>5</v>
      </c>
      <c r="AZ38" s="2">
        <f t="shared" si="30"/>
        <v>3</v>
      </c>
      <c r="BA38" s="2"/>
      <c r="BB38" s="5">
        <f t="shared" si="33"/>
        <v>5</v>
      </c>
      <c r="BC38" s="2">
        <f t="shared" si="31"/>
        <v>5</v>
      </c>
      <c r="BD38" s="2">
        <f t="shared" si="34"/>
        <v>31</v>
      </c>
      <c r="BE38" s="2">
        <f t="shared" si="35"/>
        <v>24</v>
      </c>
      <c r="BF38" s="2">
        <f t="shared" si="36"/>
        <v>9</v>
      </c>
      <c r="BG38" s="2">
        <f t="shared" si="37"/>
        <v>16</v>
      </c>
      <c r="BH38" s="2">
        <f t="shared" si="38"/>
        <v>9</v>
      </c>
      <c r="BI38" s="19">
        <f t="shared" si="39"/>
        <v>12.5</v>
      </c>
      <c r="BJ38" s="19">
        <f t="shared" si="40"/>
        <v>4.7871355387816905</v>
      </c>
      <c r="BK38" s="31">
        <f t="shared" si="41"/>
        <v>-0.73112615501393097</v>
      </c>
      <c r="BL38" s="32">
        <f t="shared" si="42"/>
        <v>0.23235104997023245</v>
      </c>
      <c r="BM38" s="62">
        <f t="shared" si="43"/>
        <v>4.8732394366197189E-2</v>
      </c>
      <c r="BN38" s="62" t="str">
        <f t="shared" si="44"/>
        <v/>
      </c>
      <c r="BO38" s="73" t="str">
        <f t="shared" si="45"/>
        <v/>
      </c>
      <c r="BQ38" s="11">
        <f t="shared" si="46"/>
        <v>-0.11305188757387097</v>
      </c>
    </row>
    <row r="39" spans="1:69">
      <c r="A39" s="30" t="s">
        <v>118</v>
      </c>
      <c r="B39" s="30" t="s">
        <v>119</v>
      </c>
      <c r="C39" s="30" t="s">
        <v>120</v>
      </c>
      <c r="D39" s="30" t="s">
        <v>121</v>
      </c>
      <c r="E39" s="30" t="s">
        <v>106</v>
      </c>
      <c r="F39" s="11" t="str">
        <f t="shared" si="32"/>
        <v>Toll_pathwa</v>
      </c>
      <c r="H39" s="11">
        <f>VLOOKUP($B39,data!$B$3:$Q$15316,'diff expr 1 vs 3 mites'!H$8,FALSE)</f>
        <v>1.7635834290000001</v>
      </c>
      <c r="I39" s="11">
        <f>VLOOKUP($B39,data!$B$3:$Q$15316,'diff expr 1 vs 3 mites'!I$8,FALSE)</f>
        <v>3.348305533</v>
      </c>
      <c r="J39" s="11">
        <f>VLOOKUP($B39,data!$B$3:$Q$15316,'diff expr 1 vs 3 mites'!J$8,FALSE)</f>
        <v>3.2211206450000001</v>
      </c>
      <c r="K39" s="11">
        <f>VLOOKUP($B39,data!$B$3:$Q$15316,'diff expr 1 vs 3 mites'!K$8,FALSE)</f>
        <v>3.6108140340000001</v>
      </c>
      <c r="L39" s="11">
        <f>VLOOKUP($B39,data!$B$3:$Q$15316,'diff expr 1 vs 3 mites'!L$8,FALSE)</f>
        <v>5.8997037409999997</v>
      </c>
      <c r="M39" s="11">
        <f>VLOOKUP($B39,data!$B$3:$Q$15316,'diff expr 1 vs 3 mites'!M$8,FALSE)</f>
        <v>4.4072837270000003</v>
      </c>
      <c r="N39" s="11">
        <f>VLOOKUP($B39,data!$B$3:$Q$15316,'diff expr 1 vs 3 mites'!N$8,FALSE)</f>
        <v>1.0566554050000001</v>
      </c>
      <c r="O39" s="11">
        <f>VLOOKUP($B39,data!$B$3:$Q$15316,'diff expr 1 vs 3 mites'!O$8,FALSE)</f>
        <v>6.9502459950000004</v>
      </c>
      <c r="P39" s="11">
        <f>VLOOKUP($B39,data!$B$3:$Q$15316,'diff expr 1 vs 3 mites'!P$8,FALSE)</f>
        <v>1.469752151</v>
      </c>
      <c r="Q39" s="11">
        <f>VLOOKUP($B39,data!$B$3:$Q$15316,'diff expr 1 vs 3 mites'!Q$8,FALSE)</f>
        <v>3.4723615460000001</v>
      </c>
      <c r="S39" s="27" t="s">
        <v>27749</v>
      </c>
      <c r="U39" s="2">
        <f t="shared" si="1"/>
        <v>3</v>
      </c>
      <c r="V39" s="2">
        <f t="shared" si="2"/>
        <v>5</v>
      </c>
      <c r="W39" s="2">
        <f t="shared" si="3"/>
        <v>4</v>
      </c>
      <c r="X39" s="2">
        <f t="shared" si="4"/>
        <v>7</v>
      </c>
      <c r="Y39" s="2">
        <f t="shared" si="5"/>
        <v>9</v>
      </c>
      <c r="Z39" s="2">
        <f t="shared" si="6"/>
        <v>8</v>
      </c>
      <c r="AA39" s="2">
        <f t="shared" si="7"/>
        <v>1</v>
      </c>
      <c r="AB39" s="2">
        <f t="shared" si="8"/>
        <v>10</v>
      </c>
      <c r="AC39" s="2">
        <f t="shared" si="9"/>
        <v>2</v>
      </c>
      <c r="AD39" s="2">
        <f t="shared" si="10"/>
        <v>6</v>
      </c>
      <c r="AE39" s="2"/>
      <c r="AF39" s="2">
        <f t="shared" si="11"/>
        <v>0</v>
      </c>
      <c r="AG39" s="2">
        <f t="shared" si="12"/>
        <v>0</v>
      </c>
      <c r="AH39" s="2">
        <f t="shared" si="13"/>
        <v>0</v>
      </c>
      <c r="AI39" s="2">
        <f t="shared" si="14"/>
        <v>0</v>
      </c>
      <c r="AJ39" s="2">
        <f t="shared" si="15"/>
        <v>0</v>
      </c>
      <c r="AK39" s="2">
        <f t="shared" si="16"/>
        <v>0</v>
      </c>
      <c r="AL39" s="2">
        <f t="shared" si="17"/>
        <v>0</v>
      </c>
      <c r="AM39" s="2">
        <f t="shared" si="18"/>
        <v>0</v>
      </c>
      <c r="AN39" s="2">
        <f t="shared" si="19"/>
        <v>0</v>
      </c>
      <c r="AO39" s="2">
        <f t="shared" si="20"/>
        <v>0</v>
      </c>
      <c r="AP39" s="2"/>
      <c r="AQ39" s="2">
        <f t="shared" si="21"/>
        <v>3</v>
      </c>
      <c r="AR39" s="2">
        <f t="shared" si="22"/>
        <v>5</v>
      </c>
      <c r="AS39" s="2">
        <f t="shared" si="23"/>
        <v>4</v>
      </c>
      <c r="AT39" s="2">
        <f t="shared" si="24"/>
        <v>7</v>
      </c>
      <c r="AU39" s="2">
        <f t="shared" si="25"/>
        <v>9</v>
      </c>
      <c r="AV39" s="2">
        <f t="shared" si="26"/>
        <v>8</v>
      </c>
      <c r="AW39" s="2">
        <f t="shared" si="27"/>
        <v>1</v>
      </c>
      <c r="AX39" s="2">
        <f t="shared" si="28"/>
        <v>10</v>
      </c>
      <c r="AY39" s="2">
        <f t="shared" si="29"/>
        <v>2</v>
      </c>
      <c r="AZ39" s="2">
        <f t="shared" si="30"/>
        <v>6</v>
      </c>
      <c r="BA39" s="2"/>
      <c r="BB39" s="5">
        <f t="shared" si="33"/>
        <v>5</v>
      </c>
      <c r="BC39" s="2">
        <f t="shared" si="31"/>
        <v>5</v>
      </c>
      <c r="BD39" s="2">
        <f t="shared" si="34"/>
        <v>28</v>
      </c>
      <c r="BE39" s="2">
        <f t="shared" si="35"/>
        <v>27</v>
      </c>
      <c r="BF39" s="2">
        <f t="shared" si="36"/>
        <v>12</v>
      </c>
      <c r="BG39" s="2">
        <f t="shared" si="37"/>
        <v>13</v>
      </c>
      <c r="BH39" s="2">
        <f t="shared" si="38"/>
        <v>12</v>
      </c>
      <c r="BI39" s="19">
        <f t="shared" si="39"/>
        <v>12.5</v>
      </c>
      <c r="BJ39" s="19">
        <f t="shared" si="40"/>
        <v>4.7871355387816905</v>
      </c>
      <c r="BK39" s="31">
        <f t="shared" si="41"/>
        <v>-0.10444659357341871</v>
      </c>
      <c r="BL39" s="32">
        <f t="shared" si="42"/>
        <v>0.45840747426404427</v>
      </c>
      <c r="BM39" s="62">
        <f t="shared" si="43"/>
        <v>8.225352112676057E-2</v>
      </c>
      <c r="BN39" s="62" t="str">
        <f t="shared" si="44"/>
        <v/>
      </c>
      <c r="BO39" s="73" t="str">
        <f t="shared" si="45"/>
        <v/>
      </c>
      <c r="BQ39" s="11">
        <f t="shared" si="46"/>
        <v>-1.2023592864668165E-2</v>
      </c>
    </row>
    <row r="40" spans="1:69">
      <c r="A40" s="30" t="s">
        <v>122</v>
      </c>
      <c r="B40" s="30" t="s">
        <v>123</v>
      </c>
      <c r="C40" s="30" t="s">
        <v>124</v>
      </c>
      <c r="D40" s="30" t="s">
        <v>98</v>
      </c>
      <c r="E40" s="30" t="s">
        <v>106</v>
      </c>
      <c r="F40" s="11" t="str">
        <f t="shared" si="32"/>
        <v>Toll_pathwa</v>
      </c>
      <c r="H40" s="11">
        <f>VLOOKUP($B40,data!$B$3:$Q$15316,'diff expr 1 vs 3 mites'!H$8,FALSE)</f>
        <v>3.2177005759999999</v>
      </c>
      <c r="I40" s="11">
        <f>VLOOKUP($B40,data!$B$3:$Q$15316,'diff expr 1 vs 3 mites'!I$8,FALSE)</f>
        <v>6.6350102819999996</v>
      </c>
      <c r="J40" s="11">
        <f>VLOOKUP($B40,data!$B$3:$Q$15316,'diff expr 1 vs 3 mites'!J$8,FALSE)</f>
        <v>3.6505658570000001</v>
      </c>
      <c r="K40" s="11">
        <f>VLOOKUP($B40,data!$B$3:$Q$15316,'diff expr 1 vs 3 mites'!K$8,FALSE)</f>
        <v>6.645071089</v>
      </c>
      <c r="L40" s="11">
        <f>VLOOKUP($B40,data!$B$3:$Q$15316,'diff expr 1 vs 3 mites'!L$8,FALSE)</f>
        <v>6.2404268580000002</v>
      </c>
      <c r="M40" s="11">
        <f>VLOOKUP($B40,data!$B$3:$Q$15316,'diff expr 1 vs 3 mites'!M$8,FALSE)</f>
        <v>6.0708364479999997</v>
      </c>
      <c r="N40" s="11">
        <f>VLOOKUP($B40,data!$B$3:$Q$15316,'diff expr 1 vs 3 mites'!N$8,FALSE)</f>
        <v>1.7646516400000001</v>
      </c>
      <c r="O40" s="11">
        <f>VLOOKUP($B40,data!$B$3:$Q$15316,'diff expr 1 vs 3 mites'!O$8,FALSE)</f>
        <v>11.36794527</v>
      </c>
      <c r="P40" s="11">
        <f>VLOOKUP($B40,data!$B$3:$Q$15316,'diff expr 1 vs 3 mites'!P$8,FALSE)</f>
        <v>1.1654297300000001</v>
      </c>
      <c r="Q40" s="11">
        <f>VLOOKUP($B40,data!$B$3:$Q$15316,'diff expr 1 vs 3 mites'!Q$8,FALSE)</f>
        <v>4.0812077459999996</v>
      </c>
      <c r="S40" s="27" t="s">
        <v>27749</v>
      </c>
      <c r="U40" s="2">
        <f t="shared" si="1"/>
        <v>3</v>
      </c>
      <c r="V40" s="2">
        <f t="shared" si="2"/>
        <v>8</v>
      </c>
      <c r="W40" s="2">
        <f t="shared" si="3"/>
        <v>4</v>
      </c>
      <c r="X40" s="2">
        <f t="shared" si="4"/>
        <v>9</v>
      </c>
      <c r="Y40" s="2">
        <f t="shared" si="5"/>
        <v>7</v>
      </c>
      <c r="Z40" s="2">
        <f t="shared" si="6"/>
        <v>6</v>
      </c>
      <c r="AA40" s="2">
        <f t="shared" si="7"/>
        <v>2</v>
      </c>
      <c r="AB40" s="2">
        <f t="shared" si="8"/>
        <v>10</v>
      </c>
      <c r="AC40" s="2">
        <f t="shared" si="9"/>
        <v>1</v>
      </c>
      <c r="AD40" s="2">
        <f t="shared" si="10"/>
        <v>5</v>
      </c>
      <c r="AE40" s="2"/>
      <c r="AF40" s="2">
        <f t="shared" si="11"/>
        <v>0</v>
      </c>
      <c r="AG40" s="2">
        <f t="shared" si="12"/>
        <v>0</v>
      </c>
      <c r="AH40" s="2">
        <f t="shared" si="13"/>
        <v>0</v>
      </c>
      <c r="AI40" s="2">
        <f t="shared" si="14"/>
        <v>0</v>
      </c>
      <c r="AJ40" s="2">
        <f t="shared" si="15"/>
        <v>0</v>
      </c>
      <c r="AK40" s="2">
        <f t="shared" si="16"/>
        <v>0</v>
      </c>
      <c r="AL40" s="2">
        <f t="shared" si="17"/>
        <v>0</v>
      </c>
      <c r="AM40" s="2">
        <f t="shared" si="18"/>
        <v>0</v>
      </c>
      <c r="AN40" s="2">
        <f t="shared" si="19"/>
        <v>0</v>
      </c>
      <c r="AO40" s="2">
        <f t="shared" si="20"/>
        <v>0</v>
      </c>
      <c r="AP40" s="2"/>
      <c r="AQ40" s="2">
        <f t="shared" si="21"/>
        <v>3</v>
      </c>
      <c r="AR40" s="2">
        <f t="shared" si="22"/>
        <v>8</v>
      </c>
      <c r="AS40" s="2">
        <f t="shared" si="23"/>
        <v>4</v>
      </c>
      <c r="AT40" s="2">
        <f t="shared" si="24"/>
        <v>9</v>
      </c>
      <c r="AU40" s="2">
        <f t="shared" si="25"/>
        <v>7</v>
      </c>
      <c r="AV40" s="2">
        <f t="shared" si="26"/>
        <v>6</v>
      </c>
      <c r="AW40" s="2">
        <f t="shared" si="27"/>
        <v>2</v>
      </c>
      <c r="AX40" s="2">
        <f t="shared" si="28"/>
        <v>10</v>
      </c>
      <c r="AY40" s="2">
        <f t="shared" si="29"/>
        <v>1</v>
      </c>
      <c r="AZ40" s="2">
        <f t="shared" si="30"/>
        <v>5</v>
      </c>
      <c r="BA40" s="2"/>
      <c r="BB40" s="5">
        <f t="shared" si="33"/>
        <v>5</v>
      </c>
      <c r="BC40" s="2">
        <f t="shared" si="31"/>
        <v>5</v>
      </c>
      <c r="BD40" s="2">
        <f t="shared" si="34"/>
        <v>31</v>
      </c>
      <c r="BE40" s="2">
        <f t="shared" si="35"/>
        <v>24</v>
      </c>
      <c r="BF40" s="2">
        <f t="shared" si="36"/>
        <v>9</v>
      </c>
      <c r="BG40" s="2">
        <f t="shared" si="37"/>
        <v>16</v>
      </c>
      <c r="BH40" s="2">
        <f t="shared" si="38"/>
        <v>9</v>
      </c>
      <c r="BI40" s="19">
        <f t="shared" si="39"/>
        <v>12.5</v>
      </c>
      <c r="BJ40" s="19">
        <f t="shared" si="40"/>
        <v>4.7871355387816905</v>
      </c>
      <c r="BK40" s="31">
        <f t="shared" si="41"/>
        <v>-0.73112615501393097</v>
      </c>
      <c r="BL40" s="32">
        <f t="shared" si="42"/>
        <v>0.23235104997023245</v>
      </c>
      <c r="BM40" s="62">
        <f t="shared" si="43"/>
        <v>4.8732394366197189E-2</v>
      </c>
      <c r="BN40" s="62" t="str">
        <f t="shared" si="44"/>
        <v/>
      </c>
      <c r="BO40" s="73" t="str">
        <f t="shared" si="45"/>
        <v/>
      </c>
      <c r="BQ40" s="11">
        <f t="shared" si="46"/>
        <v>-3.3139102980639261E-2</v>
      </c>
    </row>
    <row r="41" spans="1:69">
      <c r="A41" s="30" t="s">
        <v>125</v>
      </c>
      <c r="B41" s="30" t="s">
        <v>126</v>
      </c>
      <c r="C41" s="30" t="s">
        <v>127</v>
      </c>
      <c r="D41" s="30">
        <v>0</v>
      </c>
      <c r="E41" s="30" t="s">
        <v>106</v>
      </c>
      <c r="F41" s="11" t="str">
        <f t="shared" si="32"/>
        <v>Toll_pathwa</v>
      </c>
      <c r="H41" s="11">
        <f>VLOOKUP($B41,data!$B$3:$Q$15316,'diff expr 1 vs 3 mites'!H$8,FALSE)</f>
        <v>2.679960522</v>
      </c>
      <c r="I41" s="11">
        <f>VLOOKUP($B41,data!$B$3:$Q$15316,'diff expr 1 vs 3 mites'!I$8,FALSE)</f>
        <v>101.7624287</v>
      </c>
      <c r="J41" s="11">
        <f>VLOOKUP($B41,data!$B$3:$Q$15316,'diff expr 1 vs 3 mites'!J$8,FALSE)</f>
        <v>5.0396044959999999</v>
      </c>
      <c r="K41" s="11">
        <f>VLOOKUP($B41,data!$B$3:$Q$15316,'diff expr 1 vs 3 mites'!K$8,FALSE)</f>
        <v>54.774394890000003</v>
      </c>
      <c r="L41" s="11">
        <f>VLOOKUP($B41,data!$B$3:$Q$15316,'diff expr 1 vs 3 mites'!L$8,FALSE)</f>
        <v>12.42576167</v>
      </c>
      <c r="M41" s="11">
        <f>VLOOKUP($B41,data!$B$3:$Q$15316,'diff expr 1 vs 3 mites'!M$8,FALSE)</f>
        <v>43.02543979</v>
      </c>
      <c r="N41" s="11">
        <f>VLOOKUP($B41,data!$B$3:$Q$15316,'diff expr 1 vs 3 mites'!N$8,FALSE)</f>
        <v>5.5000610380000001</v>
      </c>
      <c r="O41" s="11">
        <f>VLOOKUP($B41,data!$B$3:$Q$15316,'diff expr 1 vs 3 mites'!O$8,FALSE)</f>
        <v>22.247418620000001</v>
      </c>
      <c r="P41" s="11">
        <f>VLOOKUP($B41,data!$B$3:$Q$15316,'diff expr 1 vs 3 mites'!P$8,FALSE)</f>
        <v>6.1229560420000002</v>
      </c>
      <c r="Q41" s="11">
        <f>VLOOKUP($B41,data!$B$3:$Q$15316,'diff expr 1 vs 3 mites'!Q$8,FALSE)</f>
        <v>6.6866490839999999</v>
      </c>
      <c r="S41" s="27" t="s">
        <v>27749</v>
      </c>
      <c r="U41" s="2">
        <f t="shared" si="1"/>
        <v>1</v>
      </c>
      <c r="V41" s="2">
        <f t="shared" si="2"/>
        <v>10</v>
      </c>
      <c r="W41" s="2">
        <f t="shared" si="3"/>
        <v>2</v>
      </c>
      <c r="X41" s="2">
        <f t="shared" si="4"/>
        <v>9</v>
      </c>
      <c r="Y41" s="2">
        <f t="shared" si="5"/>
        <v>6</v>
      </c>
      <c r="Z41" s="2">
        <f t="shared" si="6"/>
        <v>8</v>
      </c>
      <c r="AA41" s="2">
        <f t="shared" si="7"/>
        <v>3</v>
      </c>
      <c r="AB41" s="2">
        <f t="shared" si="8"/>
        <v>7</v>
      </c>
      <c r="AC41" s="2">
        <f t="shared" si="9"/>
        <v>4</v>
      </c>
      <c r="AD41" s="2">
        <f t="shared" si="10"/>
        <v>5</v>
      </c>
      <c r="AE41" s="2"/>
      <c r="AF41" s="2">
        <f t="shared" si="11"/>
        <v>0</v>
      </c>
      <c r="AG41" s="2">
        <f t="shared" si="12"/>
        <v>0</v>
      </c>
      <c r="AH41" s="2">
        <f t="shared" si="13"/>
        <v>0</v>
      </c>
      <c r="AI41" s="2">
        <f t="shared" si="14"/>
        <v>0</v>
      </c>
      <c r="AJ41" s="2">
        <f t="shared" si="15"/>
        <v>0</v>
      </c>
      <c r="AK41" s="2">
        <f t="shared" si="16"/>
        <v>0</v>
      </c>
      <c r="AL41" s="2">
        <f t="shared" si="17"/>
        <v>0</v>
      </c>
      <c r="AM41" s="2">
        <f t="shared" si="18"/>
        <v>0</v>
      </c>
      <c r="AN41" s="2">
        <f t="shared" si="19"/>
        <v>0</v>
      </c>
      <c r="AO41" s="2">
        <f t="shared" si="20"/>
        <v>0</v>
      </c>
      <c r="AP41" s="2"/>
      <c r="AQ41" s="2">
        <f t="shared" si="21"/>
        <v>1</v>
      </c>
      <c r="AR41" s="2">
        <f t="shared" si="22"/>
        <v>10</v>
      </c>
      <c r="AS41" s="2">
        <f t="shared" si="23"/>
        <v>2</v>
      </c>
      <c r="AT41" s="2">
        <f t="shared" si="24"/>
        <v>9</v>
      </c>
      <c r="AU41" s="2">
        <f t="shared" si="25"/>
        <v>6</v>
      </c>
      <c r="AV41" s="2">
        <f t="shared" si="26"/>
        <v>8</v>
      </c>
      <c r="AW41" s="2">
        <f t="shared" si="27"/>
        <v>3</v>
      </c>
      <c r="AX41" s="2">
        <f t="shared" si="28"/>
        <v>7</v>
      </c>
      <c r="AY41" s="2">
        <f t="shared" si="29"/>
        <v>4</v>
      </c>
      <c r="AZ41" s="2">
        <f t="shared" si="30"/>
        <v>5</v>
      </c>
      <c r="BA41" s="2"/>
      <c r="BB41" s="5">
        <f t="shared" si="33"/>
        <v>5</v>
      </c>
      <c r="BC41" s="2">
        <f t="shared" si="31"/>
        <v>5</v>
      </c>
      <c r="BD41" s="2">
        <f t="shared" si="34"/>
        <v>28</v>
      </c>
      <c r="BE41" s="2">
        <f t="shared" si="35"/>
        <v>27</v>
      </c>
      <c r="BF41" s="2">
        <f t="shared" si="36"/>
        <v>12</v>
      </c>
      <c r="BG41" s="2">
        <f t="shared" si="37"/>
        <v>13</v>
      </c>
      <c r="BH41" s="2">
        <f t="shared" si="38"/>
        <v>12</v>
      </c>
      <c r="BI41" s="19">
        <f t="shared" si="39"/>
        <v>12.5</v>
      </c>
      <c r="BJ41" s="19">
        <f t="shared" si="40"/>
        <v>4.7871355387816905</v>
      </c>
      <c r="BK41" s="31">
        <f t="shared" si="41"/>
        <v>-0.10444659357341871</v>
      </c>
      <c r="BL41" s="32">
        <f t="shared" si="42"/>
        <v>0.45840747426404427</v>
      </c>
      <c r="BM41" s="62">
        <f t="shared" si="43"/>
        <v>8.225352112676057E-2</v>
      </c>
      <c r="BN41" s="62" t="str">
        <f t="shared" si="44"/>
        <v/>
      </c>
      <c r="BO41" s="73" t="str">
        <f t="shared" si="45"/>
        <v/>
      </c>
      <c r="BQ41" s="11">
        <f t="shared" si="46"/>
        <v>-0.32507719143789704</v>
      </c>
    </row>
    <row r="42" spans="1:69">
      <c r="A42" s="30" t="s">
        <v>128</v>
      </c>
      <c r="B42" s="30" t="s">
        <v>129</v>
      </c>
      <c r="C42" s="30" t="s">
        <v>104</v>
      </c>
      <c r="D42" s="30" t="s">
        <v>98</v>
      </c>
      <c r="E42" s="30" t="s">
        <v>106</v>
      </c>
      <c r="F42" s="11" t="str">
        <f t="shared" si="32"/>
        <v>Toll_pathwa</v>
      </c>
      <c r="H42" s="11">
        <f>VLOOKUP($B42,data!$B$3:$Q$15316,'diff expr 1 vs 3 mites'!H$8,FALSE)</f>
        <v>3.6594952350000001</v>
      </c>
      <c r="I42" s="11">
        <f>VLOOKUP($B42,data!$B$3:$Q$15316,'diff expr 1 vs 3 mites'!I$8,FALSE)</f>
        <v>1.068899566</v>
      </c>
      <c r="J42" s="11">
        <f>VLOOKUP($B42,data!$B$3:$Q$15316,'diff expr 1 vs 3 mites'!J$8,FALSE)</f>
        <v>0.39822195199999999</v>
      </c>
      <c r="K42" s="11">
        <f>VLOOKUP($B42,data!$B$3:$Q$15316,'diff expr 1 vs 3 mites'!K$8,FALSE)</f>
        <v>0.807524558</v>
      </c>
      <c r="L42" s="11">
        <f>VLOOKUP($B42,data!$B$3:$Q$15316,'diff expr 1 vs 3 mites'!L$8,FALSE)</f>
        <v>1.521714727</v>
      </c>
      <c r="M42" s="11">
        <f>VLOOKUP($B42,data!$B$3:$Q$15316,'diff expr 1 vs 3 mites'!M$8,FALSE)</f>
        <v>1.406963497</v>
      </c>
      <c r="N42" s="11">
        <f>VLOOKUP($B42,data!$B$3:$Q$15316,'diff expr 1 vs 3 mites'!N$8,FALSE)</f>
        <v>0.45177108900000001</v>
      </c>
      <c r="O42" s="11">
        <f>VLOOKUP($B42,data!$B$3:$Q$15316,'diff expr 1 vs 3 mites'!O$8,FALSE)</f>
        <v>2.4352337460000002</v>
      </c>
      <c r="P42" s="11">
        <f>VLOOKUP($B42,data!$B$3:$Q$15316,'diff expr 1 vs 3 mites'!P$8,FALSE)</f>
        <v>0.36132416299999998</v>
      </c>
      <c r="Q42" s="11">
        <f>VLOOKUP($B42,data!$B$3:$Q$15316,'diff expr 1 vs 3 mites'!Q$8,FALSE)</f>
        <v>1.3676332099999999</v>
      </c>
      <c r="S42" s="27" t="s">
        <v>27749</v>
      </c>
      <c r="U42" s="2">
        <f t="shared" si="1"/>
        <v>10</v>
      </c>
      <c r="V42" s="2">
        <f t="shared" si="2"/>
        <v>5</v>
      </c>
      <c r="W42" s="2">
        <f t="shared" si="3"/>
        <v>2</v>
      </c>
      <c r="X42" s="2">
        <f t="shared" si="4"/>
        <v>4</v>
      </c>
      <c r="Y42" s="2">
        <f t="shared" si="5"/>
        <v>8</v>
      </c>
      <c r="Z42" s="2">
        <f t="shared" si="6"/>
        <v>7</v>
      </c>
      <c r="AA42" s="2">
        <f t="shared" si="7"/>
        <v>3</v>
      </c>
      <c r="AB42" s="2">
        <f t="shared" si="8"/>
        <v>9</v>
      </c>
      <c r="AC42" s="2">
        <f t="shared" si="9"/>
        <v>1</v>
      </c>
      <c r="AD42" s="2">
        <f t="shared" si="10"/>
        <v>6</v>
      </c>
      <c r="AE42" s="2"/>
      <c r="AF42" s="2">
        <f t="shared" si="11"/>
        <v>0</v>
      </c>
      <c r="AG42" s="2">
        <f t="shared" si="12"/>
        <v>0</v>
      </c>
      <c r="AH42" s="2">
        <f t="shared" si="13"/>
        <v>0</v>
      </c>
      <c r="AI42" s="2">
        <f t="shared" si="14"/>
        <v>0</v>
      </c>
      <c r="AJ42" s="2">
        <f t="shared" si="15"/>
        <v>0</v>
      </c>
      <c r="AK42" s="2">
        <f t="shared" si="16"/>
        <v>0</v>
      </c>
      <c r="AL42" s="2">
        <f t="shared" si="17"/>
        <v>0</v>
      </c>
      <c r="AM42" s="2">
        <f t="shared" si="18"/>
        <v>0</v>
      </c>
      <c r="AN42" s="2">
        <f t="shared" si="19"/>
        <v>0</v>
      </c>
      <c r="AO42" s="2">
        <f t="shared" si="20"/>
        <v>0</v>
      </c>
      <c r="AP42" s="2"/>
      <c r="AQ42" s="2">
        <f t="shared" si="21"/>
        <v>10</v>
      </c>
      <c r="AR42" s="2">
        <f t="shared" si="22"/>
        <v>5</v>
      </c>
      <c r="AS42" s="2">
        <f t="shared" si="23"/>
        <v>2</v>
      </c>
      <c r="AT42" s="2">
        <f t="shared" si="24"/>
        <v>4</v>
      </c>
      <c r="AU42" s="2">
        <f t="shared" si="25"/>
        <v>8</v>
      </c>
      <c r="AV42" s="2">
        <f t="shared" si="26"/>
        <v>7</v>
      </c>
      <c r="AW42" s="2">
        <f t="shared" si="27"/>
        <v>3</v>
      </c>
      <c r="AX42" s="2">
        <f t="shared" si="28"/>
        <v>9</v>
      </c>
      <c r="AY42" s="2">
        <f t="shared" si="29"/>
        <v>1</v>
      </c>
      <c r="AZ42" s="2">
        <f t="shared" si="30"/>
        <v>6</v>
      </c>
      <c r="BA42" s="2"/>
      <c r="BB42" s="5">
        <f t="shared" si="33"/>
        <v>5</v>
      </c>
      <c r="BC42" s="2">
        <f t="shared" si="31"/>
        <v>5</v>
      </c>
      <c r="BD42" s="2">
        <f t="shared" si="34"/>
        <v>29</v>
      </c>
      <c r="BE42" s="2">
        <f t="shared" si="35"/>
        <v>26</v>
      </c>
      <c r="BF42" s="2">
        <f t="shared" si="36"/>
        <v>11</v>
      </c>
      <c r="BG42" s="2">
        <f t="shared" si="37"/>
        <v>14</v>
      </c>
      <c r="BH42" s="2">
        <f t="shared" si="38"/>
        <v>11</v>
      </c>
      <c r="BI42" s="19">
        <f t="shared" si="39"/>
        <v>12.5</v>
      </c>
      <c r="BJ42" s="19">
        <f t="shared" si="40"/>
        <v>4.7871355387816905</v>
      </c>
      <c r="BK42" s="31">
        <f t="shared" si="41"/>
        <v>-0.31333978072025609</v>
      </c>
      <c r="BL42" s="32">
        <f t="shared" si="42"/>
        <v>0.37701126503103738</v>
      </c>
      <c r="BM42" s="62">
        <f t="shared" si="43"/>
        <v>6.9014084507042259E-2</v>
      </c>
      <c r="BN42" s="62" t="str">
        <f t="shared" si="44"/>
        <v/>
      </c>
      <c r="BO42" s="73" t="str">
        <f t="shared" si="45"/>
        <v/>
      </c>
      <c r="BQ42" s="11">
        <f t="shared" si="46"/>
        <v>-9.2690007794984888E-2</v>
      </c>
    </row>
    <row r="43" spans="1:69">
      <c r="A43" s="30" t="s">
        <v>130</v>
      </c>
      <c r="B43" s="30" t="s">
        <v>131</v>
      </c>
      <c r="C43" s="30" t="s">
        <v>132</v>
      </c>
      <c r="D43" s="30" t="s">
        <v>133</v>
      </c>
      <c r="E43" s="30" t="s">
        <v>106</v>
      </c>
      <c r="F43" s="11" t="str">
        <f t="shared" si="32"/>
        <v>Toll_pathwa</v>
      </c>
      <c r="H43" s="11">
        <f>VLOOKUP($B43,data!$B$3:$Q$15316,'diff expr 1 vs 3 mites'!H$8,FALSE)</f>
        <v>7.3795352330000004</v>
      </c>
      <c r="I43" s="11">
        <f>VLOOKUP($B43,data!$B$3:$Q$15316,'diff expr 1 vs 3 mites'!I$8,FALSE)</f>
        <v>30.530655920000001</v>
      </c>
      <c r="J43" s="11">
        <f>VLOOKUP($B43,data!$B$3:$Q$15316,'diff expr 1 vs 3 mites'!J$8,FALSE)</f>
        <v>10.797788239999999</v>
      </c>
      <c r="K43" s="11">
        <f>VLOOKUP($B43,data!$B$3:$Q$15316,'diff expr 1 vs 3 mites'!K$8,FALSE)</f>
        <v>20.68608742</v>
      </c>
      <c r="L43" s="11">
        <f>VLOOKUP($B43,data!$B$3:$Q$15316,'diff expr 1 vs 3 mites'!L$8,FALSE)</f>
        <v>16.12760316</v>
      </c>
      <c r="M43" s="11">
        <f>VLOOKUP($B43,data!$B$3:$Q$15316,'diff expr 1 vs 3 mites'!M$8,FALSE)</f>
        <v>19.267583439999999</v>
      </c>
      <c r="N43" s="11">
        <f>VLOOKUP($B43,data!$B$3:$Q$15316,'diff expr 1 vs 3 mites'!N$8,FALSE)</f>
        <v>11.913920729999999</v>
      </c>
      <c r="O43" s="11">
        <f>VLOOKUP($B43,data!$B$3:$Q$15316,'diff expr 1 vs 3 mites'!O$8,FALSE)</f>
        <v>26.99694976</v>
      </c>
      <c r="P43" s="11">
        <f>VLOOKUP($B43,data!$B$3:$Q$15316,'diff expr 1 vs 3 mites'!P$8,FALSE)</f>
        <v>7.1855506480000004</v>
      </c>
      <c r="Q43" s="11">
        <f>VLOOKUP($B43,data!$B$3:$Q$15316,'diff expr 1 vs 3 mites'!Q$8,FALSE)</f>
        <v>6.9001494279999998</v>
      </c>
      <c r="S43" s="27" t="s">
        <v>27749</v>
      </c>
      <c r="U43" s="2">
        <f t="shared" si="1"/>
        <v>3</v>
      </c>
      <c r="V43" s="2">
        <f t="shared" si="2"/>
        <v>10</v>
      </c>
      <c r="W43" s="2">
        <f t="shared" si="3"/>
        <v>4</v>
      </c>
      <c r="X43" s="2">
        <f t="shared" si="4"/>
        <v>8</v>
      </c>
      <c r="Y43" s="2">
        <f t="shared" si="5"/>
        <v>6</v>
      </c>
      <c r="Z43" s="2">
        <f t="shared" si="6"/>
        <v>7</v>
      </c>
      <c r="AA43" s="2">
        <f t="shared" si="7"/>
        <v>5</v>
      </c>
      <c r="AB43" s="2">
        <f t="shared" si="8"/>
        <v>9</v>
      </c>
      <c r="AC43" s="2">
        <f t="shared" si="9"/>
        <v>2</v>
      </c>
      <c r="AD43" s="2">
        <f t="shared" si="10"/>
        <v>1</v>
      </c>
      <c r="AE43" s="2"/>
      <c r="AF43" s="2">
        <f t="shared" si="11"/>
        <v>0</v>
      </c>
      <c r="AG43" s="2">
        <f t="shared" si="12"/>
        <v>0</v>
      </c>
      <c r="AH43" s="2">
        <f t="shared" si="13"/>
        <v>0</v>
      </c>
      <c r="AI43" s="2">
        <f t="shared" si="14"/>
        <v>0</v>
      </c>
      <c r="AJ43" s="2">
        <f t="shared" si="15"/>
        <v>0</v>
      </c>
      <c r="AK43" s="2">
        <f t="shared" si="16"/>
        <v>0</v>
      </c>
      <c r="AL43" s="2">
        <f t="shared" si="17"/>
        <v>0</v>
      </c>
      <c r="AM43" s="2">
        <f t="shared" si="18"/>
        <v>0</v>
      </c>
      <c r="AN43" s="2">
        <f t="shared" si="19"/>
        <v>0</v>
      </c>
      <c r="AO43" s="2">
        <f t="shared" si="20"/>
        <v>0</v>
      </c>
      <c r="AP43" s="2"/>
      <c r="AQ43" s="2">
        <f t="shared" si="21"/>
        <v>3</v>
      </c>
      <c r="AR43" s="2">
        <f t="shared" si="22"/>
        <v>10</v>
      </c>
      <c r="AS43" s="2">
        <f t="shared" si="23"/>
        <v>4</v>
      </c>
      <c r="AT43" s="2">
        <f t="shared" si="24"/>
        <v>8</v>
      </c>
      <c r="AU43" s="2">
        <f t="shared" si="25"/>
        <v>6</v>
      </c>
      <c r="AV43" s="2">
        <f t="shared" si="26"/>
        <v>7</v>
      </c>
      <c r="AW43" s="2">
        <f t="shared" si="27"/>
        <v>5</v>
      </c>
      <c r="AX43" s="2">
        <f t="shared" si="28"/>
        <v>9</v>
      </c>
      <c r="AY43" s="2">
        <f t="shared" si="29"/>
        <v>2</v>
      </c>
      <c r="AZ43" s="2">
        <f t="shared" si="30"/>
        <v>1</v>
      </c>
      <c r="BA43" s="2"/>
      <c r="BB43" s="5">
        <f t="shared" si="33"/>
        <v>5</v>
      </c>
      <c r="BC43" s="2">
        <f t="shared" si="31"/>
        <v>5</v>
      </c>
      <c r="BD43" s="2">
        <f t="shared" si="34"/>
        <v>31</v>
      </c>
      <c r="BE43" s="2">
        <f t="shared" si="35"/>
        <v>24</v>
      </c>
      <c r="BF43" s="2">
        <f t="shared" si="36"/>
        <v>9</v>
      </c>
      <c r="BG43" s="2">
        <f t="shared" si="37"/>
        <v>16</v>
      </c>
      <c r="BH43" s="2">
        <f t="shared" si="38"/>
        <v>9</v>
      </c>
      <c r="BI43" s="19">
        <f t="shared" si="39"/>
        <v>12.5</v>
      </c>
      <c r="BJ43" s="19">
        <f t="shared" si="40"/>
        <v>4.7871355387816905</v>
      </c>
      <c r="BK43" s="31">
        <f t="shared" si="41"/>
        <v>-0.73112615501393097</v>
      </c>
      <c r="BL43" s="32">
        <f t="shared" si="42"/>
        <v>0.23235104997023245</v>
      </c>
      <c r="BM43" s="62">
        <f t="shared" si="43"/>
        <v>4.8732394366197189E-2</v>
      </c>
      <c r="BN43" s="62" t="str">
        <f t="shared" si="44"/>
        <v/>
      </c>
      <c r="BO43" s="73" t="str">
        <f t="shared" si="45"/>
        <v/>
      </c>
      <c r="BQ43" s="11">
        <f t="shared" si="46"/>
        <v>-7.3153249934416756E-2</v>
      </c>
    </row>
    <row r="44" spans="1:69">
      <c r="A44" s="30" t="s">
        <v>134</v>
      </c>
      <c r="B44" s="30" t="s">
        <v>135</v>
      </c>
      <c r="C44" s="30" t="s">
        <v>136</v>
      </c>
      <c r="D44" s="30" t="s">
        <v>133</v>
      </c>
      <c r="E44" s="30" t="s">
        <v>106</v>
      </c>
      <c r="F44" s="11" t="str">
        <f t="shared" si="32"/>
        <v>Toll_pathwa</v>
      </c>
      <c r="H44" s="11">
        <f>VLOOKUP($B44,data!$B$3:$Q$15316,'diff expr 1 vs 3 mites'!H$8,FALSE)</f>
        <v>0.13463916500000001</v>
      </c>
      <c r="I44" s="11">
        <f>VLOOKUP($B44,data!$B$3:$Q$15316,'diff expr 1 vs 3 mites'!I$8,FALSE)</f>
        <v>2.5562332560000001</v>
      </c>
      <c r="J44" s="11">
        <f>VLOOKUP($B44,data!$B$3:$Q$15316,'diff expr 1 vs 3 mites'!J$8,FALSE)</f>
        <v>2.355436648</v>
      </c>
      <c r="K44" s="11">
        <f>VLOOKUP($B44,data!$B$3:$Q$15316,'diff expr 1 vs 3 mites'!K$8,FALSE)</f>
        <v>1.1132596619999999</v>
      </c>
      <c r="L44" s="11">
        <f>VLOOKUP($B44,data!$B$3:$Q$15316,'diff expr 1 vs 3 mites'!L$8,FALSE)</f>
        <v>1.5505831619999999</v>
      </c>
      <c r="M44" s="11">
        <f>VLOOKUP($B44,data!$B$3:$Q$15316,'diff expr 1 vs 3 mites'!M$8,FALSE)</f>
        <v>0</v>
      </c>
      <c r="N44" s="11">
        <f>VLOOKUP($B44,data!$B$3:$Q$15316,'diff expr 1 vs 3 mites'!N$8,FALSE)</f>
        <v>4.0622800540000004</v>
      </c>
      <c r="O44" s="11">
        <f>VLOOKUP($B44,data!$B$3:$Q$15316,'diff expr 1 vs 3 mites'!O$8,FALSE)</f>
        <v>0.77650269999999999</v>
      </c>
      <c r="P44" s="11">
        <f>VLOOKUP($B44,data!$B$3:$Q$15316,'diff expr 1 vs 3 mites'!P$8,FALSE)</f>
        <v>0.68376070300000003</v>
      </c>
      <c r="Q44" s="11">
        <f>VLOOKUP($B44,data!$B$3:$Q$15316,'diff expr 1 vs 3 mites'!Q$8,FALSE)</f>
        <v>0.24099478999999999</v>
      </c>
      <c r="S44" s="27" t="s">
        <v>27749</v>
      </c>
      <c r="U44" s="2">
        <f t="shared" si="1"/>
        <v>2</v>
      </c>
      <c r="V44" s="2">
        <f t="shared" si="2"/>
        <v>9</v>
      </c>
      <c r="W44" s="2">
        <f t="shared" si="3"/>
        <v>8</v>
      </c>
      <c r="X44" s="2">
        <f t="shared" si="4"/>
        <v>6</v>
      </c>
      <c r="Y44" s="2">
        <f t="shared" si="5"/>
        <v>7</v>
      </c>
      <c r="Z44" s="2">
        <f t="shared" si="6"/>
        <v>1</v>
      </c>
      <c r="AA44" s="2">
        <f t="shared" si="7"/>
        <v>10</v>
      </c>
      <c r="AB44" s="2">
        <f t="shared" si="8"/>
        <v>5</v>
      </c>
      <c r="AC44" s="2">
        <f t="shared" si="9"/>
        <v>4</v>
      </c>
      <c r="AD44" s="2">
        <f t="shared" si="10"/>
        <v>3</v>
      </c>
      <c r="AE44" s="2"/>
      <c r="AF44" s="2">
        <f t="shared" si="11"/>
        <v>0</v>
      </c>
      <c r="AG44" s="2">
        <f t="shared" si="12"/>
        <v>0</v>
      </c>
      <c r="AH44" s="2">
        <f t="shared" si="13"/>
        <v>0</v>
      </c>
      <c r="AI44" s="2">
        <f t="shared" si="14"/>
        <v>0</v>
      </c>
      <c r="AJ44" s="2">
        <f t="shared" si="15"/>
        <v>0</v>
      </c>
      <c r="AK44" s="2">
        <f t="shared" si="16"/>
        <v>0</v>
      </c>
      <c r="AL44" s="2">
        <f t="shared" si="17"/>
        <v>0</v>
      </c>
      <c r="AM44" s="2">
        <f t="shared" si="18"/>
        <v>0</v>
      </c>
      <c r="AN44" s="2">
        <f t="shared" si="19"/>
        <v>0</v>
      </c>
      <c r="AO44" s="2">
        <f t="shared" si="20"/>
        <v>0</v>
      </c>
      <c r="AP44" s="2"/>
      <c r="AQ44" s="2">
        <f t="shared" si="21"/>
        <v>2</v>
      </c>
      <c r="AR44" s="2">
        <f t="shared" si="22"/>
        <v>9</v>
      </c>
      <c r="AS44" s="2">
        <f t="shared" si="23"/>
        <v>8</v>
      </c>
      <c r="AT44" s="2">
        <f t="shared" si="24"/>
        <v>6</v>
      </c>
      <c r="AU44" s="2">
        <f t="shared" si="25"/>
        <v>7</v>
      </c>
      <c r="AV44" s="2">
        <f t="shared" si="26"/>
        <v>1</v>
      </c>
      <c r="AW44" s="2">
        <f t="shared" si="27"/>
        <v>10</v>
      </c>
      <c r="AX44" s="2">
        <f t="shared" si="28"/>
        <v>5</v>
      </c>
      <c r="AY44" s="2">
        <f t="shared" si="29"/>
        <v>4</v>
      </c>
      <c r="AZ44" s="2">
        <f t="shared" si="30"/>
        <v>3</v>
      </c>
      <c r="BA44" s="2"/>
      <c r="BB44" s="5">
        <f t="shared" si="33"/>
        <v>5</v>
      </c>
      <c r="BC44" s="2">
        <f t="shared" si="31"/>
        <v>5</v>
      </c>
      <c r="BD44" s="2">
        <f t="shared" si="34"/>
        <v>32</v>
      </c>
      <c r="BE44" s="2">
        <f t="shared" si="35"/>
        <v>23</v>
      </c>
      <c r="BF44" s="2">
        <f t="shared" si="36"/>
        <v>8</v>
      </c>
      <c r="BG44" s="2">
        <f t="shared" si="37"/>
        <v>17</v>
      </c>
      <c r="BH44" s="2">
        <f t="shared" si="38"/>
        <v>8</v>
      </c>
      <c r="BI44" s="19">
        <f t="shared" si="39"/>
        <v>12.5</v>
      </c>
      <c r="BJ44" s="19">
        <f t="shared" si="40"/>
        <v>4.7871355387816905</v>
      </c>
      <c r="BK44" s="31">
        <f t="shared" si="41"/>
        <v>-0.94001934216076832</v>
      </c>
      <c r="BL44" s="32">
        <f t="shared" si="42"/>
        <v>0.17360381967471225</v>
      </c>
      <c r="BM44" s="62">
        <f t="shared" si="43"/>
        <v>3.8309859154929578E-2</v>
      </c>
      <c r="BN44" s="62" t="str">
        <f t="shared" si="44"/>
        <v/>
      </c>
      <c r="BO44" s="73" t="str">
        <f t="shared" si="45"/>
        <v/>
      </c>
      <c r="BQ44" s="11">
        <f t="shared" si="46"/>
        <v>-0.12637375441021315</v>
      </c>
    </row>
    <row r="45" spans="1:69">
      <c r="A45" s="30" t="s">
        <v>137</v>
      </c>
      <c r="B45" s="30" t="s">
        <v>138</v>
      </c>
      <c r="C45" s="30" t="s">
        <v>139</v>
      </c>
      <c r="D45" s="30" t="s">
        <v>98</v>
      </c>
      <c r="E45" s="30" t="s">
        <v>106</v>
      </c>
      <c r="F45" s="11" t="str">
        <f t="shared" si="32"/>
        <v>Toll_pathwa</v>
      </c>
      <c r="H45" s="11">
        <f>VLOOKUP($B45,data!$B$3:$Q$15316,'diff expr 1 vs 3 mites'!H$8,FALSE)</f>
        <v>1.041170261</v>
      </c>
      <c r="I45" s="11">
        <f>VLOOKUP($B45,data!$B$3:$Q$15316,'diff expr 1 vs 3 mites'!I$8,FALSE)</f>
        <v>0.82364408499999997</v>
      </c>
      <c r="J45" s="11">
        <f>VLOOKUP($B45,data!$B$3:$Q$15316,'diff expr 1 vs 3 mites'!J$8,FALSE)</f>
        <v>0.18615641799999999</v>
      </c>
      <c r="K45" s="11">
        <f>VLOOKUP($B45,data!$B$3:$Q$15316,'diff expr 1 vs 3 mites'!K$8,FALSE)</f>
        <v>2.3059508709999998</v>
      </c>
      <c r="L45" s="11">
        <f>VLOOKUP($B45,data!$B$3:$Q$15316,'diff expr 1 vs 3 mites'!L$8,FALSE)</f>
        <v>3.568667874</v>
      </c>
      <c r="M45" s="11">
        <f>VLOOKUP($B45,data!$B$3:$Q$15316,'diff expr 1 vs 3 mites'!M$8,FALSE)</f>
        <v>5.420701813</v>
      </c>
      <c r="N45" s="11">
        <f>VLOOKUP($B45,data!$B$3:$Q$15316,'diff expr 1 vs 3 mites'!N$8,FALSE)</f>
        <v>0.26456641400000003</v>
      </c>
      <c r="O45" s="11">
        <f>VLOOKUP($B45,data!$B$3:$Q$15316,'diff expr 1 vs 3 mites'!O$8,FALSE)</f>
        <v>33.276199120000001</v>
      </c>
      <c r="P45" s="11">
        <f>VLOOKUP($B45,data!$B$3:$Q$15316,'diff expr 1 vs 3 mites'!P$8,FALSE)</f>
        <v>0.101683653</v>
      </c>
      <c r="Q45" s="11">
        <f>VLOOKUP($B45,data!$B$3:$Q$15316,'diff expr 1 vs 3 mites'!Q$8,FALSE)</f>
        <v>2.9507359850000001</v>
      </c>
      <c r="S45" s="27" t="s">
        <v>27749</v>
      </c>
      <c r="U45" s="2">
        <f t="shared" si="1"/>
        <v>5</v>
      </c>
      <c r="V45" s="2">
        <f t="shared" si="2"/>
        <v>4</v>
      </c>
      <c r="W45" s="2">
        <f t="shared" si="3"/>
        <v>2</v>
      </c>
      <c r="X45" s="2">
        <f t="shared" si="4"/>
        <v>6</v>
      </c>
      <c r="Y45" s="2">
        <f t="shared" si="5"/>
        <v>8</v>
      </c>
      <c r="Z45" s="2">
        <f t="shared" si="6"/>
        <v>9</v>
      </c>
      <c r="AA45" s="2">
        <f t="shared" si="7"/>
        <v>3</v>
      </c>
      <c r="AB45" s="2">
        <f t="shared" si="8"/>
        <v>10</v>
      </c>
      <c r="AC45" s="2">
        <f t="shared" si="9"/>
        <v>1</v>
      </c>
      <c r="AD45" s="2">
        <f t="shared" si="10"/>
        <v>7</v>
      </c>
      <c r="AE45" s="2"/>
      <c r="AF45" s="2">
        <f t="shared" si="11"/>
        <v>0</v>
      </c>
      <c r="AG45" s="2">
        <f t="shared" si="12"/>
        <v>0</v>
      </c>
      <c r="AH45" s="2">
        <f t="shared" si="13"/>
        <v>0</v>
      </c>
      <c r="AI45" s="2">
        <f t="shared" si="14"/>
        <v>0</v>
      </c>
      <c r="AJ45" s="2">
        <f t="shared" si="15"/>
        <v>0</v>
      </c>
      <c r="AK45" s="2">
        <f t="shared" si="16"/>
        <v>0</v>
      </c>
      <c r="AL45" s="2">
        <f t="shared" si="17"/>
        <v>0</v>
      </c>
      <c r="AM45" s="2">
        <f t="shared" si="18"/>
        <v>0</v>
      </c>
      <c r="AN45" s="2">
        <f t="shared" si="19"/>
        <v>0</v>
      </c>
      <c r="AO45" s="2">
        <f t="shared" si="20"/>
        <v>0</v>
      </c>
      <c r="AP45" s="2"/>
      <c r="AQ45" s="2">
        <f t="shared" si="21"/>
        <v>5</v>
      </c>
      <c r="AR45" s="2">
        <f t="shared" si="22"/>
        <v>4</v>
      </c>
      <c r="AS45" s="2">
        <f t="shared" si="23"/>
        <v>2</v>
      </c>
      <c r="AT45" s="2">
        <f t="shared" si="24"/>
        <v>6</v>
      </c>
      <c r="AU45" s="2">
        <f t="shared" si="25"/>
        <v>8</v>
      </c>
      <c r="AV45" s="2">
        <f t="shared" si="26"/>
        <v>9</v>
      </c>
      <c r="AW45" s="2">
        <f t="shared" si="27"/>
        <v>3</v>
      </c>
      <c r="AX45" s="2">
        <f t="shared" si="28"/>
        <v>10</v>
      </c>
      <c r="AY45" s="2">
        <f t="shared" si="29"/>
        <v>1</v>
      </c>
      <c r="AZ45" s="2">
        <f t="shared" si="30"/>
        <v>7</v>
      </c>
      <c r="BA45" s="2"/>
      <c r="BB45" s="5">
        <f t="shared" si="33"/>
        <v>5</v>
      </c>
      <c r="BC45" s="2">
        <f t="shared" si="31"/>
        <v>5</v>
      </c>
      <c r="BD45" s="2">
        <f t="shared" si="34"/>
        <v>25</v>
      </c>
      <c r="BE45" s="2">
        <f t="shared" si="35"/>
        <v>30</v>
      </c>
      <c r="BF45" s="2">
        <f t="shared" si="36"/>
        <v>15</v>
      </c>
      <c r="BG45" s="2">
        <f t="shared" si="37"/>
        <v>10</v>
      </c>
      <c r="BH45" s="2">
        <f t="shared" si="38"/>
        <v>10</v>
      </c>
      <c r="BI45" s="19">
        <f t="shared" si="39"/>
        <v>12.5</v>
      </c>
      <c r="BJ45" s="19">
        <f t="shared" si="40"/>
        <v>4.7871355387816905</v>
      </c>
      <c r="BK45" s="31">
        <f t="shared" si="41"/>
        <v>-0.5222329678670935</v>
      </c>
      <c r="BL45" s="32">
        <f t="shared" si="42"/>
        <v>0.30075406722029491</v>
      </c>
      <c r="BM45" s="62">
        <f t="shared" si="43"/>
        <v>5.8591549295774648E-2</v>
      </c>
      <c r="BN45" s="62" t="str">
        <f t="shared" si="44"/>
        <v/>
      </c>
      <c r="BO45" s="73" t="str">
        <f t="shared" si="45"/>
        <v/>
      </c>
      <c r="BQ45" s="11">
        <f t="shared" si="46"/>
        <v>0.72436128776195552</v>
      </c>
    </row>
    <row r="46" spans="1:69">
      <c r="A46" s="30" t="s">
        <v>140</v>
      </c>
      <c r="B46" s="30" t="s">
        <v>141</v>
      </c>
      <c r="C46" s="30" t="s">
        <v>142</v>
      </c>
      <c r="D46" s="30" t="s">
        <v>143</v>
      </c>
      <c r="E46" s="30" t="s">
        <v>106</v>
      </c>
      <c r="F46" s="11" t="str">
        <f t="shared" si="32"/>
        <v>Toll_pathwa</v>
      </c>
      <c r="H46" s="11">
        <f>VLOOKUP($B46,data!$B$3:$Q$15316,'diff expr 1 vs 3 mites'!H$8,FALSE)</f>
        <v>16.72364975</v>
      </c>
      <c r="I46" s="11">
        <f>VLOOKUP($B46,data!$B$3:$Q$15316,'diff expr 1 vs 3 mites'!I$8,FALSE)</f>
        <v>11.266554599999999</v>
      </c>
      <c r="J46" s="11">
        <f>VLOOKUP($B46,data!$B$3:$Q$15316,'diff expr 1 vs 3 mites'!J$8,FALSE)</f>
        <v>5.6537584250000004</v>
      </c>
      <c r="K46" s="11">
        <f>VLOOKUP($B46,data!$B$3:$Q$15316,'diff expr 1 vs 3 mites'!K$8,FALSE)</f>
        <v>12.107374999999999</v>
      </c>
      <c r="L46" s="11">
        <f>VLOOKUP($B46,data!$B$3:$Q$15316,'diff expr 1 vs 3 mites'!L$8,FALSE)</f>
        <v>12.42576167</v>
      </c>
      <c r="M46" s="11">
        <f>VLOOKUP($B46,data!$B$3:$Q$15316,'diff expr 1 vs 3 mites'!M$8,FALSE)</f>
        <v>6.7408455189999996</v>
      </c>
      <c r="N46" s="11">
        <f>VLOOKUP($B46,data!$B$3:$Q$15316,'diff expr 1 vs 3 mites'!N$8,FALSE)</f>
        <v>6.3202292470000003</v>
      </c>
      <c r="O46" s="11">
        <f>VLOOKUP($B46,data!$B$3:$Q$15316,'diff expr 1 vs 3 mites'!O$8,FALSE)</f>
        <v>3.5002047709999999</v>
      </c>
      <c r="P46" s="11">
        <f>VLOOKUP($B46,data!$B$3:$Q$15316,'diff expr 1 vs 3 mites'!P$8,FALSE)</f>
        <v>3.0558128139999998</v>
      </c>
      <c r="Q46" s="11">
        <f>VLOOKUP($B46,data!$B$3:$Q$15316,'diff expr 1 vs 3 mites'!Q$8,FALSE)</f>
        <v>4.1038789600000003</v>
      </c>
      <c r="S46" s="27" t="s">
        <v>27749</v>
      </c>
      <c r="U46" s="2">
        <f t="shared" si="1"/>
        <v>10</v>
      </c>
      <c r="V46" s="2">
        <f t="shared" si="2"/>
        <v>7</v>
      </c>
      <c r="W46" s="2">
        <f t="shared" si="3"/>
        <v>4</v>
      </c>
      <c r="X46" s="2">
        <f t="shared" si="4"/>
        <v>8</v>
      </c>
      <c r="Y46" s="2">
        <f t="shared" si="5"/>
        <v>9</v>
      </c>
      <c r="Z46" s="2">
        <f t="shared" si="6"/>
        <v>6</v>
      </c>
      <c r="AA46" s="2">
        <f t="shared" si="7"/>
        <v>5</v>
      </c>
      <c r="AB46" s="2">
        <f t="shared" si="8"/>
        <v>2</v>
      </c>
      <c r="AC46" s="2">
        <f t="shared" si="9"/>
        <v>1</v>
      </c>
      <c r="AD46" s="2">
        <f t="shared" si="10"/>
        <v>3</v>
      </c>
      <c r="AE46" s="2"/>
      <c r="AF46" s="2">
        <f t="shared" si="11"/>
        <v>0</v>
      </c>
      <c r="AG46" s="2">
        <f t="shared" si="12"/>
        <v>0</v>
      </c>
      <c r="AH46" s="2">
        <f t="shared" si="13"/>
        <v>0</v>
      </c>
      <c r="AI46" s="2">
        <f t="shared" si="14"/>
        <v>0</v>
      </c>
      <c r="AJ46" s="2">
        <f t="shared" si="15"/>
        <v>0</v>
      </c>
      <c r="AK46" s="2">
        <f t="shared" si="16"/>
        <v>0</v>
      </c>
      <c r="AL46" s="2">
        <f t="shared" si="17"/>
        <v>0</v>
      </c>
      <c r="AM46" s="2">
        <f t="shared" si="18"/>
        <v>0</v>
      </c>
      <c r="AN46" s="2">
        <f t="shared" si="19"/>
        <v>0</v>
      </c>
      <c r="AO46" s="2">
        <f t="shared" si="20"/>
        <v>0</v>
      </c>
      <c r="AP46" s="2"/>
      <c r="AQ46" s="2">
        <f t="shared" si="21"/>
        <v>10</v>
      </c>
      <c r="AR46" s="2">
        <f t="shared" si="22"/>
        <v>7</v>
      </c>
      <c r="AS46" s="2">
        <f t="shared" si="23"/>
        <v>4</v>
      </c>
      <c r="AT46" s="2">
        <f t="shared" si="24"/>
        <v>8</v>
      </c>
      <c r="AU46" s="2">
        <f t="shared" si="25"/>
        <v>9</v>
      </c>
      <c r="AV46" s="2">
        <f t="shared" si="26"/>
        <v>6</v>
      </c>
      <c r="AW46" s="2">
        <f t="shared" si="27"/>
        <v>5</v>
      </c>
      <c r="AX46" s="2">
        <f t="shared" si="28"/>
        <v>2</v>
      </c>
      <c r="AY46" s="2">
        <f t="shared" si="29"/>
        <v>1</v>
      </c>
      <c r="AZ46" s="2">
        <f t="shared" si="30"/>
        <v>3</v>
      </c>
      <c r="BA46" s="2"/>
      <c r="BB46" s="5">
        <f t="shared" si="33"/>
        <v>5</v>
      </c>
      <c r="BC46" s="2">
        <f t="shared" si="31"/>
        <v>5</v>
      </c>
      <c r="BD46" s="2">
        <f t="shared" si="34"/>
        <v>38</v>
      </c>
      <c r="BE46" s="2">
        <f t="shared" si="35"/>
        <v>17</v>
      </c>
      <c r="BF46" s="2">
        <f t="shared" si="36"/>
        <v>2</v>
      </c>
      <c r="BG46" s="2">
        <f t="shared" si="37"/>
        <v>23</v>
      </c>
      <c r="BH46" s="2">
        <f t="shared" si="38"/>
        <v>2</v>
      </c>
      <c r="BI46" s="19">
        <f t="shared" si="39"/>
        <v>12.5</v>
      </c>
      <c r="BJ46" s="19">
        <f t="shared" si="40"/>
        <v>4.7871355387816905</v>
      </c>
      <c r="BK46" s="31">
        <f t="shared" si="41"/>
        <v>-2.1933784650417927</v>
      </c>
      <c r="BL46" s="32">
        <f t="shared" si="42"/>
        <v>1.4140061284138474E-2</v>
      </c>
      <c r="BM46" s="62">
        <f t="shared" si="43"/>
        <v>5.0704225352112683E-3</v>
      </c>
      <c r="BN46" s="62" t="str">
        <f t="shared" si="44"/>
        <v/>
      </c>
      <c r="BO46" s="73" t="str">
        <f t="shared" si="45"/>
        <v/>
      </c>
      <c r="BQ46" s="11">
        <f t="shared" si="46"/>
        <v>-0.38961959642030247</v>
      </c>
    </row>
    <row r="47" spans="1:69">
      <c r="A47" s="30" t="s">
        <v>144</v>
      </c>
      <c r="B47" s="30" t="s">
        <v>145</v>
      </c>
      <c r="C47" s="30" t="s">
        <v>146</v>
      </c>
      <c r="D47" s="30"/>
      <c r="E47" s="30" t="s">
        <v>106</v>
      </c>
      <c r="F47" s="11" t="str">
        <f t="shared" si="32"/>
        <v>Toll_pathwa</v>
      </c>
      <c r="H47" s="11">
        <f>VLOOKUP($B47,data!$B$3:$Q$15316,'diff expr 1 vs 3 mites'!H$8,FALSE)</f>
        <v>1.622934232</v>
      </c>
      <c r="I47" s="11">
        <f>VLOOKUP($B47,data!$B$3:$Q$15316,'diff expr 1 vs 3 mites'!I$8,FALSE)</f>
        <v>0</v>
      </c>
      <c r="J47" s="11">
        <f>VLOOKUP($B47,data!$B$3:$Q$15316,'diff expr 1 vs 3 mites'!J$8,FALSE)</f>
        <v>0.58440460599999999</v>
      </c>
      <c r="K47" s="11">
        <f>VLOOKUP($B47,data!$B$3:$Q$15316,'diff expr 1 vs 3 mites'!K$8,FALSE)</f>
        <v>2.0913008080000002</v>
      </c>
      <c r="L47" s="11">
        <f>VLOOKUP($B47,data!$B$3:$Q$15316,'diff expr 1 vs 3 mites'!L$8,FALSE)</f>
        <v>2.184622284</v>
      </c>
      <c r="M47" s="11">
        <f>VLOOKUP($B47,data!$B$3:$Q$15316,'diff expr 1 vs 3 mites'!M$8,FALSE)</f>
        <v>0</v>
      </c>
      <c r="N47" s="11">
        <f>VLOOKUP($B47,data!$B$3:$Q$15316,'diff expr 1 vs 3 mites'!N$8,FALSE)</f>
        <v>2.8413849990000002</v>
      </c>
      <c r="O47" s="11">
        <f>VLOOKUP($B47,data!$B$3:$Q$15316,'diff expr 1 vs 3 mites'!O$8,FALSE)</f>
        <v>1.701804986</v>
      </c>
      <c r="P47" s="11">
        <f>VLOOKUP($B47,data!$B$3:$Q$15316,'diff expr 1 vs 3 mites'!P$8,FALSE)</f>
        <v>0.97982052600000002</v>
      </c>
      <c r="Q47" s="11">
        <f>VLOOKUP($B47,data!$B$3:$Q$15316,'diff expr 1 vs 3 mites'!Q$8,FALSE)</f>
        <v>0.52817090600000005</v>
      </c>
      <c r="S47" s="27" t="s">
        <v>27749</v>
      </c>
      <c r="U47" s="2">
        <f t="shared" si="1"/>
        <v>6</v>
      </c>
      <c r="V47" s="2">
        <f t="shared" si="2"/>
        <v>1</v>
      </c>
      <c r="W47" s="2">
        <f t="shared" si="3"/>
        <v>4</v>
      </c>
      <c r="X47" s="2">
        <f t="shared" si="4"/>
        <v>8</v>
      </c>
      <c r="Y47" s="2">
        <f t="shared" si="5"/>
        <v>9</v>
      </c>
      <c r="Z47" s="2">
        <f t="shared" si="6"/>
        <v>1</v>
      </c>
      <c r="AA47" s="2">
        <f t="shared" si="7"/>
        <v>10</v>
      </c>
      <c r="AB47" s="2">
        <f t="shared" si="8"/>
        <v>7</v>
      </c>
      <c r="AC47" s="2">
        <f t="shared" si="9"/>
        <v>5</v>
      </c>
      <c r="AD47" s="2">
        <f t="shared" si="10"/>
        <v>3</v>
      </c>
      <c r="AE47" s="2"/>
      <c r="AF47" s="2">
        <f t="shared" si="11"/>
        <v>0</v>
      </c>
      <c r="AG47" s="2">
        <f t="shared" si="12"/>
        <v>0.5</v>
      </c>
      <c r="AH47" s="2">
        <f t="shared" si="13"/>
        <v>0</v>
      </c>
      <c r="AI47" s="2">
        <f t="shared" si="14"/>
        <v>0</v>
      </c>
      <c r="AJ47" s="2">
        <f t="shared" si="15"/>
        <v>0</v>
      </c>
      <c r="AK47" s="2">
        <f t="shared" si="16"/>
        <v>0.5</v>
      </c>
      <c r="AL47" s="2">
        <f t="shared" si="17"/>
        <v>0</v>
      </c>
      <c r="AM47" s="2">
        <f t="shared" si="18"/>
        <v>0</v>
      </c>
      <c r="AN47" s="2">
        <f t="shared" si="19"/>
        <v>0</v>
      </c>
      <c r="AO47" s="2">
        <f t="shared" si="20"/>
        <v>0</v>
      </c>
      <c r="AP47" s="2"/>
      <c r="AQ47" s="2">
        <f t="shared" si="21"/>
        <v>6</v>
      </c>
      <c r="AR47" s="2">
        <f t="shared" si="22"/>
        <v>1.5</v>
      </c>
      <c r="AS47" s="2">
        <f t="shared" si="23"/>
        <v>4</v>
      </c>
      <c r="AT47" s="2">
        <f t="shared" si="24"/>
        <v>8</v>
      </c>
      <c r="AU47" s="2">
        <f t="shared" si="25"/>
        <v>9</v>
      </c>
      <c r="AV47" s="2">
        <f t="shared" si="26"/>
        <v>1.5</v>
      </c>
      <c r="AW47" s="2">
        <f t="shared" si="27"/>
        <v>10</v>
      </c>
      <c r="AX47" s="2">
        <f t="shared" si="28"/>
        <v>7</v>
      </c>
      <c r="AY47" s="2">
        <f t="shared" si="29"/>
        <v>5</v>
      </c>
      <c r="AZ47" s="2">
        <f t="shared" si="30"/>
        <v>3</v>
      </c>
      <c r="BA47" s="2"/>
      <c r="BB47" s="5">
        <f t="shared" si="33"/>
        <v>5</v>
      </c>
      <c r="BC47" s="2">
        <f t="shared" si="31"/>
        <v>5</v>
      </c>
      <c r="BD47" s="2">
        <f t="shared" si="34"/>
        <v>28.5</v>
      </c>
      <c r="BE47" s="2">
        <f t="shared" si="35"/>
        <v>26.5</v>
      </c>
      <c r="BF47" s="2">
        <f t="shared" si="36"/>
        <v>11.5</v>
      </c>
      <c r="BG47" s="2">
        <f t="shared" si="37"/>
        <v>13.5</v>
      </c>
      <c r="BH47" s="2">
        <f t="shared" si="38"/>
        <v>11.5</v>
      </c>
      <c r="BI47" s="19">
        <f t="shared" si="39"/>
        <v>12.5</v>
      </c>
      <c r="BJ47" s="19">
        <f t="shared" si="40"/>
        <v>4.7871355387816905</v>
      </c>
      <c r="BK47" s="31">
        <f t="shared" si="41"/>
        <v>-0.20889318714683741</v>
      </c>
      <c r="BL47" s="32">
        <f t="shared" si="42"/>
        <v>0.41726581135546437</v>
      </c>
      <c r="BM47" s="62">
        <f t="shared" si="43"/>
        <v>8.1971830985915498E-2</v>
      </c>
      <c r="BN47" s="62" t="str">
        <f t="shared" si="44"/>
        <v/>
      </c>
      <c r="BO47" s="73" t="str">
        <f t="shared" si="45"/>
        <v/>
      </c>
      <c r="BQ47" s="11">
        <f t="shared" si="46"/>
        <v>-2.9953394409521071E-2</v>
      </c>
    </row>
    <row r="48" spans="1:69">
      <c r="A48" s="30" t="s">
        <v>147</v>
      </c>
      <c r="B48" s="30" t="s">
        <v>148</v>
      </c>
      <c r="C48" s="30" t="s">
        <v>136</v>
      </c>
      <c r="D48" s="30" t="s">
        <v>149</v>
      </c>
      <c r="E48" s="30" t="s">
        <v>106</v>
      </c>
      <c r="F48" s="11" t="str">
        <f t="shared" si="32"/>
        <v>Toll_pathwa</v>
      </c>
      <c r="H48" s="11">
        <f>VLOOKUP($B48,data!$B$3:$Q$15316,'diff expr 1 vs 3 mites'!H$8,FALSE)</f>
        <v>4.3151282560000004</v>
      </c>
      <c r="I48" s="11">
        <f>VLOOKUP($B48,data!$B$3:$Q$15316,'diff expr 1 vs 3 mites'!I$8,FALSE)</f>
        <v>7.6464447760000001</v>
      </c>
      <c r="J48" s="11">
        <f>VLOOKUP($B48,data!$B$3:$Q$15316,'diff expr 1 vs 3 mites'!J$8,FALSE)</f>
        <v>8.4511654660000008</v>
      </c>
      <c r="K48" s="11">
        <f>VLOOKUP($B48,data!$B$3:$Q$15316,'diff expr 1 vs 3 mites'!K$8,FALSE)</f>
        <v>4.7572668020000002</v>
      </c>
      <c r="L48" s="11">
        <f>VLOOKUP($B48,data!$B$3:$Q$15316,'diff expr 1 vs 3 mites'!L$8,FALSE)</f>
        <v>2.366454005</v>
      </c>
      <c r="M48" s="11">
        <f>VLOOKUP($B48,data!$B$3:$Q$15316,'diff expr 1 vs 3 mites'!M$8,FALSE)</f>
        <v>0.95855312299999995</v>
      </c>
      <c r="N48" s="11">
        <f>VLOOKUP($B48,data!$B$3:$Q$15316,'diff expr 1 vs 3 mites'!N$8,FALSE)</f>
        <v>3.9704661909999999</v>
      </c>
      <c r="O48" s="11">
        <f>VLOOKUP($B48,data!$B$3:$Q$15316,'diff expr 1 vs 3 mites'!O$8,FALSE)</f>
        <v>0</v>
      </c>
      <c r="P48" s="11">
        <f>VLOOKUP($B48,data!$B$3:$Q$15316,'diff expr 1 vs 3 mites'!P$8,FALSE)</f>
        <v>4.6450699220000002</v>
      </c>
      <c r="Q48" s="11">
        <f>VLOOKUP($B48,data!$B$3:$Q$15316,'diff expr 1 vs 3 mites'!Q$8,FALSE)</f>
        <v>3.0895124059999999</v>
      </c>
      <c r="S48" s="27" t="s">
        <v>27749</v>
      </c>
      <c r="U48" s="2">
        <f t="shared" si="1"/>
        <v>6</v>
      </c>
      <c r="V48" s="2">
        <f t="shared" si="2"/>
        <v>9</v>
      </c>
      <c r="W48" s="2">
        <f t="shared" si="3"/>
        <v>10</v>
      </c>
      <c r="X48" s="2">
        <f t="shared" si="4"/>
        <v>8</v>
      </c>
      <c r="Y48" s="2">
        <f t="shared" si="5"/>
        <v>3</v>
      </c>
      <c r="Z48" s="2">
        <f t="shared" si="6"/>
        <v>2</v>
      </c>
      <c r="AA48" s="2">
        <f t="shared" si="7"/>
        <v>5</v>
      </c>
      <c r="AB48" s="2">
        <f t="shared" si="8"/>
        <v>1</v>
      </c>
      <c r="AC48" s="2">
        <f t="shared" si="9"/>
        <v>7</v>
      </c>
      <c r="AD48" s="2">
        <f t="shared" si="10"/>
        <v>4</v>
      </c>
      <c r="AE48" s="2"/>
      <c r="AF48" s="2">
        <f t="shared" si="11"/>
        <v>0</v>
      </c>
      <c r="AG48" s="2">
        <f t="shared" si="12"/>
        <v>0</v>
      </c>
      <c r="AH48" s="2">
        <f t="shared" si="13"/>
        <v>0</v>
      </c>
      <c r="AI48" s="2">
        <f t="shared" si="14"/>
        <v>0</v>
      </c>
      <c r="AJ48" s="2">
        <f t="shared" si="15"/>
        <v>0</v>
      </c>
      <c r="AK48" s="2">
        <f t="shared" si="16"/>
        <v>0</v>
      </c>
      <c r="AL48" s="2">
        <f t="shared" si="17"/>
        <v>0</v>
      </c>
      <c r="AM48" s="2">
        <f t="shared" si="18"/>
        <v>0</v>
      </c>
      <c r="AN48" s="2">
        <f t="shared" si="19"/>
        <v>0</v>
      </c>
      <c r="AO48" s="2">
        <f t="shared" si="20"/>
        <v>0</v>
      </c>
      <c r="AP48" s="2"/>
      <c r="AQ48" s="2">
        <f t="shared" si="21"/>
        <v>6</v>
      </c>
      <c r="AR48" s="2">
        <f t="shared" si="22"/>
        <v>9</v>
      </c>
      <c r="AS48" s="2">
        <f t="shared" si="23"/>
        <v>10</v>
      </c>
      <c r="AT48" s="2">
        <f t="shared" si="24"/>
        <v>8</v>
      </c>
      <c r="AU48" s="2">
        <f t="shared" si="25"/>
        <v>3</v>
      </c>
      <c r="AV48" s="2">
        <f t="shared" si="26"/>
        <v>2</v>
      </c>
      <c r="AW48" s="2">
        <f t="shared" si="27"/>
        <v>5</v>
      </c>
      <c r="AX48" s="2">
        <f t="shared" si="28"/>
        <v>1</v>
      </c>
      <c r="AY48" s="2">
        <f t="shared" si="29"/>
        <v>7</v>
      </c>
      <c r="AZ48" s="2">
        <f t="shared" si="30"/>
        <v>4</v>
      </c>
      <c r="BA48" s="2"/>
      <c r="BB48" s="5">
        <f t="shared" si="33"/>
        <v>5</v>
      </c>
      <c r="BC48" s="2">
        <f t="shared" si="31"/>
        <v>5</v>
      </c>
      <c r="BD48" s="2">
        <f t="shared" si="34"/>
        <v>36</v>
      </c>
      <c r="BE48" s="2">
        <f t="shared" si="35"/>
        <v>19</v>
      </c>
      <c r="BF48" s="2">
        <f t="shared" si="36"/>
        <v>4</v>
      </c>
      <c r="BG48" s="2">
        <f t="shared" si="37"/>
        <v>21</v>
      </c>
      <c r="BH48" s="2">
        <f t="shared" si="38"/>
        <v>4</v>
      </c>
      <c r="BI48" s="19">
        <f t="shared" si="39"/>
        <v>12.5</v>
      </c>
      <c r="BJ48" s="19">
        <f t="shared" si="40"/>
        <v>4.7871355387816905</v>
      </c>
      <c r="BK48" s="31">
        <f t="shared" si="41"/>
        <v>-1.775592090748118</v>
      </c>
      <c r="BL48" s="32">
        <f t="shared" si="42"/>
        <v>3.7900087291180634E-2</v>
      </c>
      <c r="BM48" s="62">
        <f t="shared" si="43"/>
        <v>1.4366197183098593E-2</v>
      </c>
      <c r="BN48" s="62" t="str">
        <f t="shared" si="44"/>
        <v/>
      </c>
      <c r="BO48" s="73" t="str">
        <f t="shared" si="45"/>
        <v/>
      </c>
      <c r="BQ48" s="11">
        <f t="shared" si="46"/>
        <v>-0.33735085652721991</v>
      </c>
    </row>
    <row r="49" spans="1:69">
      <c r="A49" s="30" t="s">
        <v>150</v>
      </c>
      <c r="B49" s="30" t="s">
        <v>151</v>
      </c>
      <c r="C49" s="30" t="s">
        <v>104</v>
      </c>
      <c r="D49" s="30" t="s">
        <v>152</v>
      </c>
      <c r="E49" s="30" t="s">
        <v>106</v>
      </c>
      <c r="F49" s="11" t="str">
        <f t="shared" si="32"/>
        <v>Toll_pathwa</v>
      </c>
      <c r="H49" s="11">
        <f>VLOOKUP($B49,data!$B$3:$Q$15316,'diff expr 1 vs 3 mites'!H$8,FALSE)</f>
        <v>4.0349592420000002</v>
      </c>
      <c r="I49" s="11">
        <f>VLOOKUP($B49,data!$B$3:$Q$15316,'diff expr 1 vs 3 mites'!I$8,FALSE)</f>
        <v>0</v>
      </c>
      <c r="J49" s="11">
        <f>VLOOKUP($B49,data!$B$3:$Q$15316,'diff expr 1 vs 3 mites'!J$8,FALSE)</f>
        <v>0.25612971000000001</v>
      </c>
      <c r="K49" s="11">
        <f>VLOOKUP($B49,data!$B$3:$Q$15316,'diff expr 1 vs 3 mites'!K$8,FALSE)</f>
        <v>0.18331281499999999</v>
      </c>
      <c r="L49" s="11">
        <f>VLOOKUP($B49,data!$B$3:$Q$15316,'diff expr 1 vs 3 mites'!L$8,FALSE)</f>
        <v>1.021295479</v>
      </c>
      <c r="M49" s="11">
        <f>VLOOKUP($B49,data!$B$3:$Q$15316,'diff expr 1 vs 3 mites'!M$8,FALSE)</f>
        <v>0</v>
      </c>
      <c r="N49" s="11">
        <f>VLOOKUP($B49,data!$B$3:$Q$15316,'diff expr 1 vs 3 mites'!N$8,FALSE)</f>
        <v>0.24906138899999999</v>
      </c>
      <c r="O49" s="11">
        <f>VLOOKUP($B49,data!$B$3:$Q$15316,'diff expr 1 vs 3 mites'!O$8,FALSE)</f>
        <v>0</v>
      </c>
      <c r="P49" s="11">
        <f>VLOOKUP($B49,data!$B$3:$Q$15316,'diff expr 1 vs 3 mites'!P$8,FALSE)</f>
        <v>0.66688026499999997</v>
      </c>
      <c r="Q49" s="11">
        <f>VLOOKUP($B49,data!$B$3:$Q$15316,'diff expr 1 vs 3 mites'!Q$8,FALSE)</f>
        <v>0</v>
      </c>
      <c r="S49" s="27" t="s">
        <v>27749</v>
      </c>
      <c r="U49" s="2">
        <f t="shared" si="1"/>
        <v>10</v>
      </c>
      <c r="V49" s="2">
        <f t="shared" si="2"/>
        <v>1</v>
      </c>
      <c r="W49" s="2">
        <f t="shared" si="3"/>
        <v>7</v>
      </c>
      <c r="X49" s="2">
        <f t="shared" si="4"/>
        <v>5</v>
      </c>
      <c r="Y49" s="2">
        <f t="shared" si="5"/>
        <v>9</v>
      </c>
      <c r="Z49" s="2">
        <f t="shared" si="6"/>
        <v>1</v>
      </c>
      <c r="AA49" s="2">
        <f t="shared" si="7"/>
        <v>6</v>
      </c>
      <c r="AB49" s="2">
        <f t="shared" si="8"/>
        <v>1</v>
      </c>
      <c r="AC49" s="2">
        <f t="shared" si="9"/>
        <v>8</v>
      </c>
      <c r="AD49" s="2">
        <f t="shared" si="10"/>
        <v>1</v>
      </c>
      <c r="AE49" s="2"/>
      <c r="AF49" s="2">
        <f t="shared" si="11"/>
        <v>0</v>
      </c>
      <c r="AG49" s="2">
        <f t="shared" si="12"/>
        <v>1.5</v>
      </c>
      <c r="AH49" s="2">
        <f t="shared" si="13"/>
        <v>0</v>
      </c>
      <c r="AI49" s="2">
        <f t="shared" si="14"/>
        <v>0</v>
      </c>
      <c r="AJ49" s="2">
        <f t="shared" si="15"/>
        <v>0</v>
      </c>
      <c r="AK49" s="2">
        <f t="shared" si="16"/>
        <v>1.5</v>
      </c>
      <c r="AL49" s="2">
        <f t="shared" si="17"/>
        <v>0</v>
      </c>
      <c r="AM49" s="2">
        <f t="shared" si="18"/>
        <v>1.5</v>
      </c>
      <c r="AN49" s="2">
        <f t="shared" si="19"/>
        <v>0</v>
      </c>
      <c r="AO49" s="2">
        <f t="shared" si="20"/>
        <v>1.5</v>
      </c>
      <c r="AP49" s="2"/>
      <c r="AQ49" s="2">
        <f t="shared" si="21"/>
        <v>10</v>
      </c>
      <c r="AR49" s="2">
        <f t="shared" si="22"/>
        <v>2.5</v>
      </c>
      <c r="AS49" s="2">
        <f t="shared" si="23"/>
        <v>7</v>
      </c>
      <c r="AT49" s="2">
        <f t="shared" si="24"/>
        <v>5</v>
      </c>
      <c r="AU49" s="2">
        <f t="shared" si="25"/>
        <v>9</v>
      </c>
      <c r="AV49" s="2">
        <f t="shared" si="26"/>
        <v>2.5</v>
      </c>
      <c r="AW49" s="2">
        <f t="shared" si="27"/>
        <v>6</v>
      </c>
      <c r="AX49" s="2">
        <f t="shared" si="28"/>
        <v>2.5</v>
      </c>
      <c r="AY49" s="2">
        <f t="shared" si="29"/>
        <v>8</v>
      </c>
      <c r="AZ49" s="2">
        <f t="shared" si="30"/>
        <v>2.5</v>
      </c>
      <c r="BA49" s="2"/>
      <c r="BB49" s="5">
        <f t="shared" si="33"/>
        <v>5</v>
      </c>
      <c r="BC49" s="2">
        <f t="shared" si="31"/>
        <v>5</v>
      </c>
      <c r="BD49" s="2">
        <f t="shared" si="34"/>
        <v>33.5</v>
      </c>
      <c r="BE49" s="2">
        <f t="shared" si="35"/>
        <v>21.5</v>
      </c>
      <c r="BF49" s="2">
        <f t="shared" si="36"/>
        <v>6.5</v>
      </c>
      <c r="BG49" s="2">
        <f t="shared" si="37"/>
        <v>18.5</v>
      </c>
      <c r="BH49" s="2">
        <f t="shared" si="38"/>
        <v>6.5</v>
      </c>
      <c r="BI49" s="19">
        <f t="shared" si="39"/>
        <v>12.5</v>
      </c>
      <c r="BJ49" s="19">
        <f t="shared" si="40"/>
        <v>4.7871355387816905</v>
      </c>
      <c r="BK49" s="31">
        <f t="shared" si="41"/>
        <v>-1.2533591228810244</v>
      </c>
      <c r="BL49" s="32">
        <f t="shared" si="42"/>
        <v>0.10503752039332917</v>
      </c>
      <c r="BM49" s="62">
        <f t="shared" si="43"/>
        <v>3.0140845070422535E-2</v>
      </c>
      <c r="BN49" s="62" t="str">
        <f t="shared" si="44"/>
        <v/>
      </c>
      <c r="BO49" s="73" t="str">
        <f t="shared" si="45"/>
        <v/>
      </c>
      <c r="BQ49" s="11">
        <f t="shared" si="46"/>
        <v>-0.77815498999502242</v>
      </c>
    </row>
    <row r="50" spans="1:69">
      <c r="A50" s="30" t="s">
        <v>153</v>
      </c>
      <c r="B50" s="30" t="s">
        <v>154</v>
      </c>
      <c r="C50" s="30" t="s">
        <v>136</v>
      </c>
      <c r="D50" s="30" t="s">
        <v>56</v>
      </c>
      <c r="E50" s="30" t="s">
        <v>106</v>
      </c>
      <c r="F50" s="11" t="str">
        <f t="shared" si="32"/>
        <v>Toll_pathwa</v>
      </c>
      <c r="H50" s="11">
        <f>VLOOKUP($B50,data!$B$3:$Q$15316,'diff expr 1 vs 3 mites'!H$8,FALSE)</f>
        <v>0.121816387</v>
      </c>
      <c r="I50" s="11">
        <f>VLOOKUP($B50,data!$B$3:$Q$15316,'diff expr 1 vs 3 mites'!I$8,FALSE)</f>
        <v>0.46255649399999998</v>
      </c>
      <c r="J50" s="11">
        <f>VLOOKUP($B50,data!$B$3:$Q$15316,'diff expr 1 vs 3 mites'!J$8,FALSE)</f>
        <v>0.92482103800000004</v>
      </c>
      <c r="K50" s="11">
        <f>VLOOKUP($B50,data!$B$3:$Q$15316,'diff expr 1 vs 3 mites'!K$8,FALSE)</f>
        <v>1.295016341</v>
      </c>
      <c r="L50" s="11">
        <f>VLOOKUP($B50,data!$B$3:$Q$15316,'diff expr 1 vs 3 mites'!L$8,FALSE)</f>
        <v>3.206648172</v>
      </c>
      <c r="M50" s="11">
        <f>VLOOKUP($B50,data!$B$3:$Q$15316,'diff expr 1 vs 3 mites'!M$8,FALSE)</f>
        <v>3.653103378</v>
      </c>
      <c r="N50" s="11">
        <f>VLOOKUP($B50,data!$B$3:$Q$15316,'diff expr 1 vs 3 mites'!N$8,FALSE)</f>
        <v>2.4241975189999998</v>
      </c>
      <c r="O50" s="11">
        <f>VLOOKUP($B50,data!$B$3:$Q$15316,'diff expr 1 vs 3 mites'!O$8,FALSE)</f>
        <v>8.0793257090000008</v>
      </c>
      <c r="P50" s="11">
        <f>VLOOKUP($B50,data!$B$3:$Q$15316,'diff expr 1 vs 3 mites'!P$8,FALSE)</f>
        <v>0.808991601</v>
      </c>
      <c r="Q50" s="11">
        <f>VLOOKUP($B50,data!$B$3:$Q$15316,'diff expr 1 vs 3 mites'!Q$8,FALSE)</f>
        <v>2.3984719540000001</v>
      </c>
      <c r="S50" s="27" t="s">
        <v>27749</v>
      </c>
      <c r="U50" s="2">
        <f t="shared" si="1"/>
        <v>1</v>
      </c>
      <c r="V50" s="2">
        <f t="shared" si="2"/>
        <v>2</v>
      </c>
      <c r="W50" s="2">
        <f t="shared" si="3"/>
        <v>4</v>
      </c>
      <c r="X50" s="2">
        <f t="shared" si="4"/>
        <v>5</v>
      </c>
      <c r="Y50" s="2">
        <f t="shared" si="5"/>
        <v>8</v>
      </c>
      <c r="Z50" s="2">
        <f t="shared" si="6"/>
        <v>9</v>
      </c>
      <c r="AA50" s="2">
        <f t="shared" si="7"/>
        <v>7</v>
      </c>
      <c r="AB50" s="2">
        <f t="shared" si="8"/>
        <v>10</v>
      </c>
      <c r="AC50" s="2">
        <f t="shared" si="9"/>
        <v>3</v>
      </c>
      <c r="AD50" s="2">
        <f t="shared" si="10"/>
        <v>6</v>
      </c>
      <c r="AE50" s="2"/>
      <c r="AF50" s="2">
        <f t="shared" si="11"/>
        <v>0</v>
      </c>
      <c r="AG50" s="2">
        <f t="shared" si="12"/>
        <v>0</v>
      </c>
      <c r="AH50" s="2">
        <f t="shared" si="13"/>
        <v>0</v>
      </c>
      <c r="AI50" s="2">
        <f t="shared" si="14"/>
        <v>0</v>
      </c>
      <c r="AJ50" s="2">
        <f t="shared" si="15"/>
        <v>0</v>
      </c>
      <c r="AK50" s="2">
        <f t="shared" si="16"/>
        <v>0</v>
      </c>
      <c r="AL50" s="2">
        <f t="shared" si="17"/>
        <v>0</v>
      </c>
      <c r="AM50" s="2">
        <f t="shared" si="18"/>
        <v>0</v>
      </c>
      <c r="AN50" s="2">
        <f t="shared" si="19"/>
        <v>0</v>
      </c>
      <c r="AO50" s="2">
        <f t="shared" si="20"/>
        <v>0</v>
      </c>
      <c r="AP50" s="2"/>
      <c r="AQ50" s="2">
        <f t="shared" si="21"/>
        <v>1</v>
      </c>
      <c r="AR50" s="2">
        <f t="shared" si="22"/>
        <v>2</v>
      </c>
      <c r="AS50" s="2">
        <f t="shared" si="23"/>
        <v>4</v>
      </c>
      <c r="AT50" s="2">
        <f t="shared" si="24"/>
        <v>5</v>
      </c>
      <c r="AU50" s="2">
        <f t="shared" si="25"/>
        <v>8</v>
      </c>
      <c r="AV50" s="2">
        <f t="shared" si="26"/>
        <v>9</v>
      </c>
      <c r="AW50" s="2">
        <f t="shared" si="27"/>
        <v>7</v>
      </c>
      <c r="AX50" s="2">
        <f t="shared" si="28"/>
        <v>10</v>
      </c>
      <c r="AY50" s="2">
        <f t="shared" si="29"/>
        <v>3</v>
      </c>
      <c r="AZ50" s="2">
        <f t="shared" si="30"/>
        <v>6</v>
      </c>
      <c r="BA50" s="2"/>
      <c r="BB50" s="5">
        <f t="shared" si="33"/>
        <v>5</v>
      </c>
      <c r="BC50" s="2">
        <f t="shared" si="31"/>
        <v>5</v>
      </c>
      <c r="BD50" s="2">
        <f t="shared" si="34"/>
        <v>20</v>
      </c>
      <c r="BE50" s="2">
        <f t="shared" si="35"/>
        <v>35</v>
      </c>
      <c r="BF50" s="2">
        <f t="shared" si="36"/>
        <v>20</v>
      </c>
      <c r="BG50" s="2">
        <f t="shared" si="37"/>
        <v>5</v>
      </c>
      <c r="BH50" s="2">
        <f t="shared" si="38"/>
        <v>5</v>
      </c>
      <c r="BI50" s="19">
        <f t="shared" si="39"/>
        <v>12.5</v>
      </c>
      <c r="BJ50" s="19">
        <f t="shared" si="40"/>
        <v>4.7871355387816905</v>
      </c>
      <c r="BK50" s="31">
        <f t="shared" si="41"/>
        <v>-1.5666989036012806</v>
      </c>
      <c r="BL50" s="32">
        <f t="shared" si="42"/>
        <v>5.8592543599068986E-2</v>
      </c>
      <c r="BM50" s="62">
        <f t="shared" si="43"/>
        <v>1.9436619718309858E-2</v>
      </c>
      <c r="BN50" s="62" t="str">
        <f t="shared" si="44"/>
        <v/>
      </c>
      <c r="BO50" s="73" t="str">
        <f t="shared" si="45"/>
        <v/>
      </c>
      <c r="BQ50" s="11">
        <f t="shared" si="46"/>
        <v>0.46071553262915432</v>
      </c>
    </row>
    <row r="51" spans="1:69">
      <c r="A51" s="30" t="s">
        <v>155</v>
      </c>
      <c r="B51" s="30" t="s">
        <v>156</v>
      </c>
      <c r="C51" s="30" t="s">
        <v>136</v>
      </c>
      <c r="D51" s="30" t="s">
        <v>56</v>
      </c>
      <c r="E51" s="30" t="s">
        <v>106</v>
      </c>
      <c r="F51" s="11" t="str">
        <f t="shared" si="32"/>
        <v>Toll_pathwa</v>
      </c>
      <c r="H51" s="11">
        <f>VLOOKUP($B51,data!$B$3:$Q$15316,'diff expr 1 vs 3 mites'!H$8,FALSE)</f>
        <v>92.882171810000003</v>
      </c>
      <c r="I51" s="11">
        <f>VLOOKUP($B51,data!$B$3:$Q$15316,'diff expr 1 vs 3 mites'!I$8,FALSE)</f>
        <v>44.299739989999999</v>
      </c>
      <c r="J51" s="11">
        <f>VLOOKUP($B51,data!$B$3:$Q$15316,'diff expr 1 vs 3 mites'!J$8,FALSE)</f>
        <v>44.452922530000002</v>
      </c>
      <c r="K51" s="11">
        <f>VLOOKUP($B51,data!$B$3:$Q$15316,'diff expr 1 vs 3 mites'!K$8,FALSE)</f>
        <v>53.83751711</v>
      </c>
      <c r="L51" s="11">
        <f>VLOOKUP($B51,data!$B$3:$Q$15316,'diff expr 1 vs 3 mites'!L$8,FALSE)</f>
        <v>34.623438550000003</v>
      </c>
      <c r="M51" s="11">
        <f>VLOOKUP($B51,data!$B$3:$Q$15316,'diff expr 1 vs 3 mites'!M$8,FALSE)</f>
        <v>5.8123052089999998</v>
      </c>
      <c r="N51" s="11">
        <f>VLOOKUP($B51,data!$B$3:$Q$15316,'diff expr 1 vs 3 mites'!N$8,FALSE)</f>
        <v>16.7727176</v>
      </c>
      <c r="O51" s="11">
        <f>VLOOKUP($B51,data!$B$3:$Q$15316,'diff expr 1 vs 3 mites'!O$8,FALSE)</f>
        <v>8.6539279110000003</v>
      </c>
      <c r="P51" s="11">
        <f>VLOOKUP($B51,data!$B$3:$Q$15316,'diff expr 1 vs 3 mites'!P$8,FALSE)</f>
        <v>19.783579190000001</v>
      </c>
      <c r="Q51" s="11">
        <f>VLOOKUP($B51,data!$B$3:$Q$15316,'diff expr 1 vs 3 mites'!Q$8,FALSE)</f>
        <v>23.769564620000001</v>
      </c>
      <c r="S51" s="27" t="s">
        <v>27749</v>
      </c>
      <c r="U51" s="2">
        <f t="shared" si="1"/>
        <v>10</v>
      </c>
      <c r="V51" s="2">
        <f t="shared" si="2"/>
        <v>7</v>
      </c>
      <c r="W51" s="2">
        <f t="shared" si="3"/>
        <v>8</v>
      </c>
      <c r="X51" s="2">
        <f t="shared" si="4"/>
        <v>9</v>
      </c>
      <c r="Y51" s="2">
        <f t="shared" si="5"/>
        <v>6</v>
      </c>
      <c r="Z51" s="2">
        <f t="shared" si="6"/>
        <v>1</v>
      </c>
      <c r="AA51" s="2">
        <f t="shared" si="7"/>
        <v>3</v>
      </c>
      <c r="AB51" s="2">
        <f t="shared" si="8"/>
        <v>2</v>
      </c>
      <c r="AC51" s="2">
        <f t="shared" si="9"/>
        <v>4</v>
      </c>
      <c r="AD51" s="2">
        <f t="shared" si="10"/>
        <v>5</v>
      </c>
      <c r="AE51" s="2"/>
      <c r="AF51" s="2">
        <f t="shared" si="11"/>
        <v>0</v>
      </c>
      <c r="AG51" s="2">
        <f t="shared" si="12"/>
        <v>0</v>
      </c>
      <c r="AH51" s="2">
        <f t="shared" si="13"/>
        <v>0</v>
      </c>
      <c r="AI51" s="2">
        <f t="shared" si="14"/>
        <v>0</v>
      </c>
      <c r="AJ51" s="2">
        <f t="shared" si="15"/>
        <v>0</v>
      </c>
      <c r="AK51" s="2">
        <f t="shared" si="16"/>
        <v>0</v>
      </c>
      <c r="AL51" s="2">
        <f t="shared" si="17"/>
        <v>0</v>
      </c>
      <c r="AM51" s="2">
        <f t="shared" si="18"/>
        <v>0</v>
      </c>
      <c r="AN51" s="2">
        <f t="shared" si="19"/>
        <v>0</v>
      </c>
      <c r="AO51" s="2">
        <f t="shared" si="20"/>
        <v>0</v>
      </c>
      <c r="AP51" s="2"/>
      <c r="AQ51" s="2">
        <f t="shared" si="21"/>
        <v>10</v>
      </c>
      <c r="AR51" s="2">
        <f t="shared" si="22"/>
        <v>7</v>
      </c>
      <c r="AS51" s="2">
        <f t="shared" si="23"/>
        <v>8</v>
      </c>
      <c r="AT51" s="2">
        <f t="shared" si="24"/>
        <v>9</v>
      </c>
      <c r="AU51" s="2">
        <f t="shared" si="25"/>
        <v>6</v>
      </c>
      <c r="AV51" s="2">
        <f t="shared" si="26"/>
        <v>1</v>
      </c>
      <c r="AW51" s="2">
        <f t="shared" si="27"/>
        <v>3</v>
      </c>
      <c r="AX51" s="2">
        <f t="shared" si="28"/>
        <v>2</v>
      </c>
      <c r="AY51" s="2">
        <f t="shared" si="29"/>
        <v>4</v>
      </c>
      <c r="AZ51" s="2">
        <f t="shared" si="30"/>
        <v>5</v>
      </c>
      <c r="BA51" s="2"/>
      <c r="BB51" s="5">
        <f t="shared" si="33"/>
        <v>5</v>
      </c>
      <c r="BC51" s="2">
        <f t="shared" si="31"/>
        <v>5</v>
      </c>
      <c r="BD51" s="2">
        <f t="shared" si="34"/>
        <v>40</v>
      </c>
      <c r="BE51" s="2">
        <f t="shared" si="35"/>
        <v>15</v>
      </c>
      <c r="BF51" s="2">
        <f t="shared" si="36"/>
        <v>0</v>
      </c>
      <c r="BG51" s="2">
        <f t="shared" si="37"/>
        <v>25</v>
      </c>
      <c r="BH51" s="2">
        <f t="shared" si="38"/>
        <v>0</v>
      </c>
      <c r="BI51" s="19">
        <f t="shared" si="39"/>
        <v>12.5</v>
      </c>
      <c r="BJ51" s="19">
        <f t="shared" si="40"/>
        <v>4.7871355387816905</v>
      </c>
      <c r="BK51" s="31">
        <f t="shared" si="41"/>
        <v>-2.6111648393354674</v>
      </c>
      <c r="BL51" s="32">
        <f t="shared" si="42"/>
        <v>4.5117194090401637E-3</v>
      </c>
      <c r="BM51" s="62">
        <f t="shared" si="43"/>
        <v>2.8169014084507044E-4</v>
      </c>
      <c r="BN51" s="62" t="str">
        <f t="shared" si="44"/>
        <v/>
      </c>
      <c r="BO51" s="73" t="str">
        <f t="shared" si="45"/>
        <v/>
      </c>
      <c r="BQ51" s="11">
        <f t="shared" si="46"/>
        <v>-0.55766211916939912</v>
      </c>
    </row>
    <row r="52" spans="1:69">
      <c r="A52" s="30" t="s">
        <v>157</v>
      </c>
      <c r="B52" s="30" t="s">
        <v>158</v>
      </c>
      <c r="C52" s="30" t="s">
        <v>159</v>
      </c>
      <c r="D52" s="30" t="s">
        <v>160</v>
      </c>
      <c r="E52" s="30" t="s">
        <v>106</v>
      </c>
      <c r="F52" s="11" t="str">
        <f t="shared" si="32"/>
        <v>Toll_pathwa</v>
      </c>
      <c r="H52" s="11">
        <f>VLOOKUP($B52,data!$B$3:$Q$15316,'diff expr 1 vs 3 mites'!H$8,FALSE)</f>
        <v>17.699591850000001</v>
      </c>
      <c r="I52" s="11">
        <f>VLOOKUP($B52,data!$B$3:$Q$15316,'diff expr 1 vs 3 mites'!I$8,FALSE)</f>
        <v>20.214968939999999</v>
      </c>
      <c r="J52" s="11">
        <f>VLOOKUP($B52,data!$B$3:$Q$15316,'diff expr 1 vs 3 mites'!J$8,FALSE)</f>
        <v>39.093521959999997</v>
      </c>
      <c r="K52" s="11">
        <f>VLOOKUP($B52,data!$B$3:$Q$15316,'diff expr 1 vs 3 mites'!K$8,FALSE)</f>
        <v>11.923483790000001</v>
      </c>
      <c r="L52" s="11">
        <f>VLOOKUP($B52,data!$B$3:$Q$15316,'diff expr 1 vs 3 mites'!L$8,FALSE)</f>
        <v>10.464939640000001</v>
      </c>
      <c r="M52" s="11">
        <f>VLOOKUP($B52,data!$B$3:$Q$15316,'diff expr 1 vs 3 mites'!M$8,FALSE)</f>
        <v>11.40360649</v>
      </c>
      <c r="N52" s="11">
        <f>VLOOKUP($B52,data!$B$3:$Q$15316,'diff expr 1 vs 3 mites'!N$8,FALSE)</f>
        <v>9.3205850570000006</v>
      </c>
      <c r="O52" s="11">
        <f>VLOOKUP($B52,data!$B$3:$Q$15316,'diff expr 1 vs 3 mites'!O$8,FALSE)</f>
        <v>8.7723818510000005</v>
      </c>
      <c r="P52" s="11">
        <f>VLOOKUP($B52,data!$B$3:$Q$15316,'diff expr 1 vs 3 mites'!P$8,FALSE)</f>
        <v>5.1857776419999997</v>
      </c>
      <c r="Q52" s="11">
        <f>VLOOKUP($B52,data!$B$3:$Q$15316,'diff expr 1 vs 3 mites'!Q$8,FALSE)</f>
        <v>6.6827203830000004</v>
      </c>
      <c r="S52" s="27" t="s">
        <v>27749</v>
      </c>
      <c r="U52" s="2">
        <f t="shared" si="1"/>
        <v>8</v>
      </c>
      <c r="V52" s="2">
        <f t="shared" si="2"/>
        <v>9</v>
      </c>
      <c r="W52" s="2">
        <f t="shared" si="3"/>
        <v>10</v>
      </c>
      <c r="X52" s="2">
        <f t="shared" si="4"/>
        <v>7</v>
      </c>
      <c r="Y52" s="2">
        <f t="shared" si="5"/>
        <v>5</v>
      </c>
      <c r="Z52" s="2">
        <f t="shared" si="6"/>
        <v>6</v>
      </c>
      <c r="AA52" s="2">
        <f t="shared" si="7"/>
        <v>4</v>
      </c>
      <c r="AB52" s="2">
        <f t="shared" si="8"/>
        <v>3</v>
      </c>
      <c r="AC52" s="2">
        <f t="shared" si="9"/>
        <v>1</v>
      </c>
      <c r="AD52" s="2">
        <f t="shared" si="10"/>
        <v>2</v>
      </c>
      <c r="AE52" s="2"/>
      <c r="AF52" s="2">
        <f t="shared" si="11"/>
        <v>0</v>
      </c>
      <c r="AG52" s="2">
        <f t="shared" si="12"/>
        <v>0</v>
      </c>
      <c r="AH52" s="2">
        <f t="shared" si="13"/>
        <v>0</v>
      </c>
      <c r="AI52" s="2">
        <f t="shared" si="14"/>
        <v>0</v>
      </c>
      <c r="AJ52" s="2">
        <f t="shared" si="15"/>
        <v>0</v>
      </c>
      <c r="AK52" s="2">
        <f t="shared" si="16"/>
        <v>0</v>
      </c>
      <c r="AL52" s="2">
        <f t="shared" si="17"/>
        <v>0</v>
      </c>
      <c r="AM52" s="2">
        <f t="shared" si="18"/>
        <v>0</v>
      </c>
      <c r="AN52" s="2">
        <f t="shared" si="19"/>
        <v>0</v>
      </c>
      <c r="AO52" s="2">
        <f t="shared" si="20"/>
        <v>0</v>
      </c>
      <c r="AP52" s="2"/>
      <c r="AQ52" s="2">
        <f t="shared" si="21"/>
        <v>8</v>
      </c>
      <c r="AR52" s="2">
        <f t="shared" si="22"/>
        <v>9</v>
      </c>
      <c r="AS52" s="2">
        <f t="shared" si="23"/>
        <v>10</v>
      </c>
      <c r="AT52" s="2">
        <f t="shared" si="24"/>
        <v>7</v>
      </c>
      <c r="AU52" s="2">
        <f t="shared" si="25"/>
        <v>5</v>
      </c>
      <c r="AV52" s="2">
        <f t="shared" si="26"/>
        <v>6</v>
      </c>
      <c r="AW52" s="2">
        <f t="shared" si="27"/>
        <v>4</v>
      </c>
      <c r="AX52" s="2">
        <f t="shared" si="28"/>
        <v>3</v>
      </c>
      <c r="AY52" s="2">
        <f t="shared" si="29"/>
        <v>1</v>
      </c>
      <c r="AZ52" s="2">
        <f t="shared" si="30"/>
        <v>2</v>
      </c>
      <c r="BA52" s="2"/>
      <c r="BB52" s="5">
        <f t="shared" si="33"/>
        <v>5</v>
      </c>
      <c r="BC52" s="2">
        <f t="shared" si="31"/>
        <v>5</v>
      </c>
      <c r="BD52" s="2">
        <f t="shared" si="34"/>
        <v>39</v>
      </c>
      <c r="BE52" s="2">
        <f t="shared" si="35"/>
        <v>16</v>
      </c>
      <c r="BF52" s="2">
        <f t="shared" si="36"/>
        <v>1</v>
      </c>
      <c r="BG52" s="2">
        <f t="shared" si="37"/>
        <v>24</v>
      </c>
      <c r="BH52" s="2">
        <f t="shared" si="38"/>
        <v>1</v>
      </c>
      <c r="BI52" s="19">
        <f t="shared" si="39"/>
        <v>12.5</v>
      </c>
      <c r="BJ52" s="19">
        <f t="shared" si="40"/>
        <v>4.7871355387816905</v>
      </c>
      <c r="BK52" s="31">
        <f t="shared" si="41"/>
        <v>-2.40227165218863</v>
      </c>
      <c r="BL52" s="32">
        <f t="shared" si="42"/>
        <v>8.1468018105142637E-3</v>
      </c>
      <c r="BM52" s="62">
        <f t="shared" si="43"/>
        <v>3.3802816901408448E-3</v>
      </c>
      <c r="BN52" s="62" t="str">
        <f t="shared" si="44"/>
        <v/>
      </c>
      <c r="BO52" s="73" t="str">
        <f t="shared" si="45"/>
        <v/>
      </c>
      <c r="BQ52" s="11">
        <f t="shared" si="46"/>
        <v>-0.38073734053261366</v>
      </c>
    </row>
    <row r="53" spans="1:69">
      <c r="A53" s="30" t="s">
        <v>161</v>
      </c>
      <c r="B53" s="30" t="s">
        <v>162</v>
      </c>
      <c r="C53" s="30" t="s">
        <v>163</v>
      </c>
      <c r="D53" s="30" t="s">
        <v>164</v>
      </c>
      <c r="E53" s="30" t="s">
        <v>165</v>
      </c>
      <c r="F53" s="11" t="str">
        <f t="shared" si="32"/>
        <v>TEP - Thioe</v>
      </c>
      <c r="H53" s="11">
        <f>VLOOKUP($B53,data!$B$3:$Q$15316,'diff expr 1 vs 3 mites'!H$8,FALSE)</f>
        <v>1.341118732</v>
      </c>
      <c r="I53" s="11">
        <f>VLOOKUP($B53,data!$B$3:$Q$15316,'diff expr 1 vs 3 mites'!I$8,FALSE)</f>
        <v>3.7523274469999999</v>
      </c>
      <c r="J53" s="11">
        <f>VLOOKUP($B53,data!$B$3:$Q$15316,'diff expr 1 vs 3 mites'!J$8,FALSE)</f>
        <v>2.8075326989999998</v>
      </c>
      <c r="K53" s="11">
        <f>VLOOKUP($B53,data!$B$3:$Q$15316,'diff expr 1 vs 3 mites'!K$8,FALSE)</f>
        <v>2.2094619409999998</v>
      </c>
      <c r="L53" s="11">
        <f>VLOOKUP($B53,data!$B$3:$Q$15316,'diff expr 1 vs 3 mites'!L$8,FALSE)</f>
        <v>2.2645079670000001</v>
      </c>
      <c r="M53" s="11">
        <f>VLOOKUP($B53,data!$B$3:$Q$15316,'diff expr 1 vs 3 mites'!M$8,FALSE)</f>
        <v>1.41116766</v>
      </c>
      <c r="N53" s="11">
        <f>VLOOKUP($B53,data!$B$3:$Q$15316,'diff expr 1 vs 3 mites'!N$8,FALSE)</f>
        <v>1.449987301</v>
      </c>
      <c r="O53" s="11">
        <f>VLOOKUP($B53,data!$B$3:$Q$15316,'diff expr 1 vs 3 mites'!O$8,FALSE)</f>
        <v>2.4425104950000001</v>
      </c>
      <c r="P53" s="11">
        <f>VLOOKUP($B53,data!$B$3:$Q$15316,'diff expr 1 vs 3 mites'!P$8,FALSE)</f>
        <v>1.461432877</v>
      </c>
      <c r="Q53" s="11">
        <f>VLOOKUP($B53,data!$B$3:$Q$15316,'diff expr 1 vs 3 mites'!Q$8,FALSE)</f>
        <v>1.9583105759999999</v>
      </c>
      <c r="S53" s="27" t="s">
        <v>27749</v>
      </c>
      <c r="U53" s="2">
        <f t="shared" si="1"/>
        <v>1</v>
      </c>
      <c r="V53" s="2">
        <f t="shared" si="2"/>
        <v>10</v>
      </c>
      <c r="W53" s="2">
        <f t="shared" si="3"/>
        <v>9</v>
      </c>
      <c r="X53" s="2">
        <f t="shared" si="4"/>
        <v>6</v>
      </c>
      <c r="Y53" s="2">
        <f t="shared" si="5"/>
        <v>7</v>
      </c>
      <c r="Z53" s="2">
        <f t="shared" si="6"/>
        <v>2</v>
      </c>
      <c r="AA53" s="2">
        <f t="shared" si="7"/>
        <v>3</v>
      </c>
      <c r="AB53" s="2">
        <f t="shared" si="8"/>
        <v>8</v>
      </c>
      <c r="AC53" s="2">
        <f t="shared" si="9"/>
        <v>4</v>
      </c>
      <c r="AD53" s="2">
        <f t="shared" si="10"/>
        <v>5</v>
      </c>
      <c r="AE53" s="2"/>
      <c r="AF53" s="2">
        <f t="shared" si="11"/>
        <v>0</v>
      </c>
      <c r="AG53" s="2">
        <f t="shared" si="12"/>
        <v>0</v>
      </c>
      <c r="AH53" s="2">
        <f t="shared" si="13"/>
        <v>0</v>
      </c>
      <c r="AI53" s="2">
        <f t="shared" si="14"/>
        <v>0</v>
      </c>
      <c r="AJ53" s="2">
        <f t="shared" si="15"/>
        <v>0</v>
      </c>
      <c r="AK53" s="2">
        <f t="shared" si="16"/>
        <v>0</v>
      </c>
      <c r="AL53" s="2">
        <f t="shared" si="17"/>
        <v>0</v>
      </c>
      <c r="AM53" s="2">
        <f t="shared" si="18"/>
        <v>0</v>
      </c>
      <c r="AN53" s="2">
        <f t="shared" si="19"/>
        <v>0</v>
      </c>
      <c r="AO53" s="2">
        <f t="shared" si="20"/>
        <v>0</v>
      </c>
      <c r="AP53" s="2"/>
      <c r="AQ53" s="2">
        <f t="shared" si="21"/>
        <v>1</v>
      </c>
      <c r="AR53" s="2">
        <f t="shared" si="22"/>
        <v>10</v>
      </c>
      <c r="AS53" s="2">
        <f t="shared" si="23"/>
        <v>9</v>
      </c>
      <c r="AT53" s="2">
        <f t="shared" si="24"/>
        <v>6</v>
      </c>
      <c r="AU53" s="2">
        <f t="shared" si="25"/>
        <v>7</v>
      </c>
      <c r="AV53" s="2">
        <f t="shared" si="26"/>
        <v>2</v>
      </c>
      <c r="AW53" s="2">
        <f t="shared" si="27"/>
        <v>3</v>
      </c>
      <c r="AX53" s="2">
        <f t="shared" si="28"/>
        <v>8</v>
      </c>
      <c r="AY53" s="2">
        <f t="shared" si="29"/>
        <v>4</v>
      </c>
      <c r="AZ53" s="2">
        <f t="shared" si="30"/>
        <v>5</v>
      </c>
      <c r="BA53" s="2"/>
      <c r="BB53" s="5">
        <f t="shared" si="33"/>
        <v>5</v>
      </c>
      <c r="BC53" s="2">
        <f t="shared" si="31"/>
        <v>5</v>
      </c>
      <c r="BD53" s="2">
        <f t="shared" si="34"/>
        <v>33</v>
      </c>
      <c r="BE53" s="2">
        <f t="shared" si="35"/>
        <v>22</v>
      </c>
      <c r="BF53" s="2">
        <f t="shared" si="36"/>
        <v>7</v>
      </c>
      <c r="BG53" s="2">
        <f t="shared" si="37"/>
        <v>18</v>
      </c>
      <c r="BH53" s="2">
        <f t="shared" si="38"/>
        <v>7</v>
      </c>
      <c r="BI53" s="19">
        <f t="shared" si="39"/>
        <v>12.5</v>
      </c>
      <c r="BJ53" s="19">
        <f t="shared" si="40"/>
        <v>4.7871355387816905</v>
      </c>
      <c r="BK53" s="31">
        <f t="shared" si="41"/>
        <v>-1.1489125293076057</v>
      </c>
      <c r="BL53" s="32">
        <f t="shared" si="42"/>
        <v>0.12529602534284204</v>
      </c>
      <c r="BM53" s="62">
        <f t="shared" si="43"/>
        <v>3.0422535211267605E-2</v>
      </c>
      <c r="BN53" s="62" t="str">
        <f t="shared" si="44"/>
        <v/>
      </c>
      <c r="BO53" s="73" t="str">
        <f t="shared" si="45"/>
        <v/>
      </c>
      <c r="BQ53" s="11">
        <f t="shared" si="46"/>
        <v>-0.15185717980462923</v>
      </c>
    </row>
    <row r="54" spans="1:69">
      <c r="A54" s="30" t="s">
        <v>166</v>
      </c>
      <c r="B54" s="30" t="s">
        <v>167</v>
      </c>
      <c r="C54" s="30" t="s">
        <v>168</v>
      </c>
      <c r="D54" s="30" t="s">
        <v>169</v>
      </c>
      <c r="E54" s="30" t="s">
        <v>165</v>
      </c>
      <c r="F54" s="11" t="str">
        <f t="shared" si="32"/>
        <v>TEP - Thioe</v>
      </c>
      <c r="H54" s="11">
        <f>VLOOKUP($B54,data!$B$3:$Q$15316,'diff expr 1 vs 3 mites'!H$8,FALSE)</f>
        <v>7.3015453350000001</v>
      </c>
      <c r="I54" s="11">
        <f>VLOOKUP($B54,data!$B$3:$Q$15316,'diff expr 1 vs 3 mites'!I$8,FALSE)</f>
        <v>4.6694983929999996</v>
      </c>
      <c r="J54" s="11">
        <f>VLOOKUP($B54,data!$B$3:$Q$15316,'diff expr 1 vs 3 mites'!J$8,FALSE)</f>
        <v>8.8996907160000003</v>
      </c>
      <c r="K54" s="11">
        <f>VLOOKUP($B54,data!$B$3:$Q$15316,'diff expr 1 vs 3 mites'!K$8,FALSE)</f>
        <v>7.7894266510000003</v>
      </c>
      <c r="L54" s="11">
        <f>VLOOKUP($B54,data!$B$3:$Q$15316,'diff expr 1 vs 3 mites'!L$8,FALSE)</f>
        <v>15.24979841</v>
      </c>
      <c r="M54" s="11">
        <f>VLOOKUP($B54,data!$B$3:$Q$15316,'diff expr 1 vs 3 mites'!M$8,FALSE)</f>
        <v>6.9146257970000002</v>
      </c>
      <c r="N54" s="11">
        <f>VLOOKUP($B54,data!$B$3:$Q$15316,'diff expr 1 vs 3 mites'!N$8,FALSE)</f>
        <v>4.5885421160000002</v>
      </c>
      <c r="O54" s="11">
        <f>VLOOKUP($B54,data!$B$3:$Q$15316,'diff expr 1 vs 3 mites'!O$8,FALSE)</f>
        <v>13.253602150000001</v>
      </c>
      <c r="P54" s="11">
        <f>VLOOKUP($B54,data!$B$3:$Q$15316,'diff expr 1 vs 3 mites'!P$8,FALSE)</f>
        <v>2.2999019760000001</v>
      </c>
      <c r="Q54" s="11">
        <f>VLOOKUP($B54,data!$B$3:$Q$15316,'diff expr 1 vs 3 mites'!Q$8,FALSE)</f>
        <v>6.9611010980000003</v>
      </c>
      <c r="S54" s="27" t="s">
        <v>27749</v>
      </c>
      <c r="U54" s="2">
        <f t="shared" si="1"/>
        <v>6</v>
      </c>
      <c r="V54" s="2">
        <f t="shared" si="2"/>
        <v>3</v>
      </c>
      <c r="W54" s="2">
        <f t="shared" si="3"/>
        <v>8</v>
      </c>
      <c r="X54" s="2">
        <f t="shared" si="4"/>
        <v>7</v>
      </c>
      <c r="Y54" s="2">
        <f t="shared" si="5"/>
        <v>10</v>
      </c>
      <c r="Z54" s="2">
        <f t="shared" si="6"/>
        <v>4</v>
      </c>
      <c r="AA54" s="2">
        <f t="shared" si="7"/>
        <v>2</v>
      </c>
      <c r="AB54" s="2">
        <f t="shared" si="8"/>
        <v>9</v>
      </c>
      <c r="AC54" s="2">
        <f t="shared" si="9"/>
        <v>1</v>
      </c>
      <c r="AD54" s="2">
        <f t="shared" si="10"/>
        <v>5</v>
      </c>
      <c r="AE54" s="2"/>
      <c r="AF54" s="2">
        <f t="shared" si="11"/>
        <v>0</v>
      </c>
      <c r="AG54" s="2">
        <f t="shared" si="12"/>
        <v>0</v>
      </c>
      <c r="AH54" s="2">
        <f t="shared" si="13"/>
        <v>0</v>
      </c>
      <c r="AI54" s="2">
        <f t="shared" si="14"/>
        <v>0</v>
      </c>
      <c r="AJ54" s="2">
        <f t="shared" si="15"/>
        <v>0</v>
      </c>
      <c r="AK54" s="2">
        <f t="shared" si="16"/>
        <v>0</v>
      </c>
      <c r="AL54" s="2">
        <f t="shared" si="17"/>
        <v>0</v>
      </c>
      <c r="AM54" s="2">
        <f t="shared" si="18"/>
        <v>0</v>
      </c>
      <c r="AN54" s="2">
        <f t="shared" si="19"/>
        <v>0</v>
      </c>
      <c r="AO54" s="2">
        <f t="shared" si="20"/>
        <v>0</v>
      </c>
      <c r="AP54" s="2"/>
      <c r="AQ54" s="2">
        <f t="shared" si="21"/>
        <v>6</v>
      </c>
      <c r="AR54" s="2">
        <f t="shared" si="22"/>
        <v>3</v>
      </c>
      <c r="AS54" s="2">
        <f t="shared" si="23"/>
        <v>8</v>
      </c>
      <c r="AT54" s="2">
        <f t="shared" si="24"/>
        <v>7</v>
      </c>
      <c r="AU54" s="2">
        <f t="shared" si="25"/>
        <v>10</v>
      </c>
      <c r="AV54" s="2">
        <f t="shared" si="26"/>
        <v>4</v>
      </c>
      <c r="AW54" s="2">
        <f t="shared" si="27"/>
        <v>2</v>
      </c>
      <c r="AX54" s="2">
        <f t="shared" si="28"/>
        <v>9</v>
      </c>
      <c r="AY54" s="2">
        <f t="shared" si="29"/>
        <v>1</v>
      </c>
      <c r="AZ54" s="2">
        <f t="shared" si="30"/>
        <v>5</v>
      </c>
      <c r="BA54" s="2"/>
      <c r="BB54" s="5">
        <f t="shared" si="33"/>
        <v>5</v>
      </c>
      <c r="BC54" s="2">
        <f t="shared" si="31"/>
        <v>5</v>
      </c>
      <c r="BD54" s="2">
        <f t="shared" si="34"/>
        <v>34</v>
      </c>
      <c r="BE54" s="2">
        <f t="shared" si="35"/>
        <v>21</v>
      </c>
      <c r="BF54" s="2">
        <f t="shared" si="36"/>
        <v>6</v>
      </c>
      <c r="BG54" s="2">
        <f t="shared" si="37"/>
        <v>19</v>
      </c>
      <c r="BH54" s="2">
        <f t="shared" si="38"/>
        <v>6</v>
      </c>
      <c r="BI54" s="19">
        <f t="shared" si="39"/>
        <v>12.5</v>
      </c>
      <c r="BJ54" s="19">
        <f t="shared" si="40"/>
        <v>4.7871355387816905</v>
      </c>
      <c r="BK54" s="31">
        <f t="shared" si="41"/>
        <v>-1.3578057164544433</v>
      </c>
      <c r="BL54" s="32">
        <f t="shared" si="42"/>
        <v>8.7262670284291577E-2</v>
      </c>
      <c r="BM54" s="62">
        <f t="shared" si="43"/>
        <v>2.4225352112676058E-2</v>
      </c>
      <c r="BN54" s="62" t="str">
        <f t="shared" si="44"/>
        <v/>
      </c>
      <c r="BO54" s="73" t="str">
        <f t="shared" si="45"/>
        <v/>
      </c>
      <c r="BQ54" s="11">
        <f t="shared" si="46"/>
        <v>-0.11085715605624824</v>
      </c>
    </row>
    <row r="55" spans="1:69">
      <c r="A55" s="30" t="s">
        <v>170</v>
      </c>
      <c r="B55" s="30" t="s">
        <v>171</v>
      </c>
      <c r="C55" s="30" t="s">
        <v>172</v>
      </c>
      <c r="D55" s="30" t="s">
        <v>173</v>
      </c>
      <c r="E55" s="30" t="s">
        <v>165</v>
      </c>
      <c r="F55" s="11" t="str">
        <f t="shared" si="32"/>
        <v>TEP - Thioe</v>
      </c>
      <c r="H55" s="11">
        <f>VLOOKUP($B55,data!$B$3:$Q$15316,'diff expr 1 vs 3 mites'!H$8,FALSE)</f>
        <v>0.34767921499999999</v>
      </c>
      <c r="I55" s="11">
        <f>VLOOKUP($B55,data!$B$3:$Q$15316,'diff expr 1 vs 3 mites'!I$8,FALSE)</f>
        <v>0.36005294300000001</v>
      </c>
      <c r="J55" s="11">
        <f>VLOOKUP($B55,data!$B$3:$Q$15316,'diff expr 1 vs 3 mites'!J$8,FALSE)</f>
        <v>0.84507491499999998</v>
      </c>
      <c r="K55" s="11">
        <f>VLOOKUP($B55,data!$B$3:$Q$15316,'diff expr 1 vs 3 mites'!K$8,FALSE)</f>
        <v>1.120042033</v>
      </c>
      <c r="L55" s="11">
        <f>VLOOKUP($B55,data!$B$3:$Q$15316,'diff expr 1 vs 3 mites'!L$8,FALSE)</f>
        <v>2.4440467840000002</v>
      </c>
      <c r="M55" s="11">
        <f>VLOOKUP($B55,data!$B$3:$Q$15316,'diff expr 1 vs 3 mites'!M$8,FALSE)</f>
        <v>2.3696395969999999</v>
      </c>
      <c r="N55" s="11">
        <f>VLOOKUP($B55,data!$B$3:$Q$15316,'diff expr 1 vs 3 mites'!N$8,FALSE)</f>
        <v>0.53769068099999995</v>
      </c>
      <c r="O55" s="11">
        <f>VLOOKUP($B55,data!$B$3:$Q$15316,'diff expr 1 vs 3 mites'!O$8,FALSE)</f>
        <v>3.6457559989999999</v>
      </c>
      <c r="P55" s="11">
        <f>VLOOKUP($B55,data!$B$3:$Q$15316,'diff expr 1 vs 3 mites'!P$8,FALSE)</f>
        <v>0.81492821500000001</v>
      </c>
      <c r="Q55" s="11">
        <f>VLOOKUP($B55,data!$B$3:$Q$15316,'diff expr 1 vs 3 mites'!Q$8,FALSE)</f>
        <v>2.319562844</v>
      </c>
      <c r="S55" s="27" t="s">
        <v>27749</v>
      </c>
      <c r="U55" s="2">
        <f t="shared" si="1"/>
        <v>1</v>
      </c>
      <c r="V55" s="2">
        <f t="shared" si="2"/>
        <v>2</v>
      </c>
      <c r="W55" s="2">
        <f t="shared" si="3"/>
        <v>5</v>
      </c>
      <c r="X55" s="2">
        <f t="shared" si="4"/>
        <v>6</v>
      </c>
      <c r="Y55" s="2">
        <f t="shared" si="5"/>
        <v>9</v>
      </c>
      <c r="Z55" s="2">
        <f t="shared" si="6"/>
        <v>8</v>
      </c>
      <c r="AA55" s="2">
        <f t="shared" si="7"/>
        <v>3</v>
      </c>
      <c r="AB55" s="2">
        <f t="shared" si="8"/>
        <v>10</v>
      </c>
      <c r="AC55" s="2">
        <f t="shared" si="9"/>
        <v>4</v>
      </c>
      <c r="AD55" s="2">
        <f t="shared" si="10"/>
        <v>7</v>
      </c>
      <c r="AE55" s="2"/>
      <c r="AF55" s="2">
        <f t="shared" si="11"/>
        <v>0</v>
      </c>
      <c r="AG55" s="2">
        <f t="shared" si="12"/>
        <v>0</v>
      </c>
      <c r="AH55" s="2">
        <f t="shared" si="13"/>
        <v>0</v>
      </c>
      <c r="AI55" s="2">
        <f t="shared" si="14"/>
        <v>0</v>
      </c>
      <c r="AJ55" s="2">
        <f t="shared" si="15"/>
        <v>0</v>
      </c>
      <c r="AK55" s="2">
        <f t="shared" si="16"/>
        <v>0</v>
      </c>
      <c r="AL55" s="2">
        <f t="shared" si="17"/>
        <v>0</v>
      </c>
      <c r="AM55" s="2">
        <f t="shared" si="18"/>
        <v>0</v>
      </c>
      <c r="AN55" s="2">
        <f t="shared" si="19"/>
        <v>0</v>
      </c>
      <c r="AO55" s="2">
        <f t="shared" si="20"/>
        <v>0</v>
      </c>
      <c r="AP55" s="2"/>
      <c r="AQ55" s="2">
        <f t="shared" si="21"/>
        <v>1</v>
      </c>
      <c r="AR55" s="2">
        <f t="shared" si="22"/>
        <v>2</v>
      </c>
      <c r="AS55" s="2">
        <f t="shared" si="23"/>
        <v>5</v>
      </c>
      <c r="AT55" s="2">
        <f t="shared" si="24"/>
        <v>6</v>
      </c>
      <c r="AU55" s="2">
        <f t="shared" si="25"/>
        <v>9</v>
      </c>
      <c r="AV55" s="2">
        <f t="shared" si="26"/>
        <v>8</v>
      </c>
      <c r="AW55" s="2">
        <f t="shared" si="27"/>
        <v>3</v>
      </c>
      <c r="AX55" s="2">
        <f t="shared" si="28"/>
        <v>10</v>
      </c>
      <c r="AY55" s="2">
        <f t="shared" si="29"/>
        <v>4</v>
      </c>
      <c r="AZ55" s="2">
        <f t="shared" si="30"/>
        <v>7</v>
      </c>
      <c r="BA55" s="2"/>
      <c r="BB55" s="5">
        <f t="shared" si="33"/>
        <v>5</v>
      </c>
      <c r="BC55" s="2">
        <f t="shared" si="31"/>
        <v>5</v>
      </c>
      <c r="BD55" s="2">
        <f t="shared" si="34"/>
        <v>23</v>
      </c>
      <c r="BE55" s="2">
        <f t="shared" si="35"/>
        <v>32</v>
      </c>
      <c r="BF55" s="2">
        <f t="shared" si="36"/>
        <v>17</v>
      </c>
      <c r="BG55" s="2">
        <f t="shared" si="37"/>
        <v>8</v>
      </c>
      <c r="BH55" s="2">
        <f t="shared" si="38"/>
        <v>8</v>
      </c>
      <c r="BI55" s="19">
        <f t="shared" si="39"/>
        <v>12.5</v>
      </c>
      <c r="BJ55" s="19">
        <f t="shared" si="40"/>
        <v>4.7871355387816905</v>
      </c>
      <c r="BK55" s="31">
        <f t="shared" si="41"/>
        <v>-0.94001934216076832</v>
      </c>
      <c r="BL55" s="32">
        <f t="shared" si="42"/>
        <v>0.17360381967471225</v>
      </c>
      <c r="BM55" s="62">
        <f t="shared" si="43"/>
        <v>3.8309859154929578E-2</v>
      </c>
      <c r="BN55" s="62" t="str">
        <f t="shared" si="44"/>
        <v/>
      </c>
      <c r="BO55" s="73" t="str">
        <f t="shared" si="45"/>
        <v/>
      </c>
      <c r="BQ55" s="11">
        <f t="shared" si="46"/>
        <v>0.2772086017365914</v>
      </c>
    </row>
    <row r="56" spans="1:69">
      <c r="A56" s="30" t="s">
        <v>174</v>
      </c>
      <c r="B56" s="30" t="s">
        <v>175</v>
      </c>
      <c r="C56" s="30" t="s">
        <v>136</v>
      </c>
      <c r="D56" s="30" t="s">
        <v>176</v>
      </c>
      <c r="E56" s="30" t="s">
        <v>177</v>
      </c>
      <c r="F56" s="11" t="str">
        <f t="shared" si="32"/>
        <v>serine prot</v>
      </c>
      <c r="H56" s="11">
        <f>VLOOKUP($B56,data!$B$3:$Q$15316,'diff expr 1 vs 3 mites'!H$8,FALSE)</f>
        <v>0.44344343800000002</v>
      </c>
      <c r="I56" s="11">
        <f>VLOOKUP($B56,data!$B$3:$Q$15316,'diff expr 1 vs 3 mites'!I$8,FALSE)</f>
        <v>1.122550895</v>
      </c>
      <c r="J56" s="11">
        <f>VLOOKUP($B56,data!$B$3:$Q$15316,'diff expr 1 vs 3 mites'!J$8,FALSE)</f>
        <v>0.78065852999999996</v>
      </c>
      <c r="K56" s="11">
        <f>VLOOKUP($B56,data!$B$3:$Q$15316,'diff expr 1 vs 3 mites'!K$8,FALSE)</f>
        <v>1.5713991389999999</v>
      </c>
      <c r="L56" s="11">
        <f>VLOOKUP($B56,data!$B$3:$Q$15316,'diff expr 1 vs 3 mites'!L$8,FALSE)</f>
        <v>4.1342002930000001</v>
      </c>
      <c r="M56" s="11">
        <f>VLOOKUP($B56,data!$B$3:$Q$15316,'diff expr 1 vs 3 mites'!M$8,FALSE)</f>
        <v>1.477583286</v>
      </c>
      <c r="N56" s="11">
        <f>VLOOKUP($B56,data!$B$3:$Q$15316,'diff expr 1 vs 3 mites'!N$8,FALSE)</f>
        <v>0.80655965900000004</v>
      </c>
      <c r="O56" s="11">
        <f>VLOOKUP($B56,data!$B$3:$Q$15316,'diff expr 1 vs 3 mites'!O$8,FALSE)</f>
        <v>5.9674196290000001</v>
      </c>
      <c r="P56" s="11">
        <f>VLOOKUP($B56,data!$B$3:$Q$15316,'diff expr 1 vs 3 mites'!P$8,FALSE)</f>
        <v>0.46195145700000001</v>
      </c>
      <c r="Q56" s="11">
        <f>VLOOKUP($B56,data!$B$3:$Q$15316,'diff expr 1 vs 3 mites'!Q$8,FALSE)</f>
        <v>1.8520438349999999</v>
      </c>
      <c r="S56" s="27" t="s">
        <v>27749</v>
      </c>
      <c r="U56" s="2">
        <f t="shared" si="1"/>
        <v>1</v>
      </c>
      <c r="V56" s="2">
        <f t="shared" si="2"/>
        <v>5</v>
      </c>
      <c r="W56" s="2">
        <f t="shared" si="3"/>
        <v>3</v>
      </c>
      <c r="X56" s="2">
        <f t="shared" si="4"/>
        <v>7</v>
      </c>
      <c r="Y56" s="2">
        <f t="shared" si="5"/>
        <v>9</v>
      </c>
      <c r="Z56" s="2">
        <f t="shared" si="6"/>
        <v>6</v>
      </c>
      <c r="AA56" s="2">
        <f t="shared" si="7"/>
        <v>4</v>
      </c>
      <c r="AB56" s="2">
        <f t="shared" si="8"/>
        <v>10</v>
      </c>
      <c r="AC56" s="2">
        <f t="shared" si="9"/>
        <v>2</v>
      </c>
      <c r="AD56" s="2">
        <f t="shared" si="10"/>
        <v>8</v>
      </c>
      <c r="AE56" s="2"/>
      <c r="AF56" s="2">
        <f t="shared" si="11"/>
        <v>0</v>
      </c>
      <c r="AG56" s="2">
        <f t="shared" si="12"/>
        <v>0</v>
      </c>
      <c r="AH56" s="2">
        <f t="shared" si="13"/>
        <v>0</v>
      </c>
      <c r="AI56" s="2">
        <f t="shared" si="14"/>
        <v>0</v>
      </c>
      <c r="AJ56" s="2">
        <f t="shared" si="15"/>
        <v>0</v>
      </c>
      <c r="AK56" s="2">
        <f t="shared" si="16"/>
        <v>0</v>
      </c>
      <c r="AL56" s="2">
        <f t="shared" si="17"/>
        <v>0</v>
      </c>
      <c r="AM56" s="2">
        <f t="shared" si="18"/>
        <v>0</v>
      </c>
      <c r="AN56" s="2">
        <f t="shared" si="19"/>
        <v>0</v>
      </c>
      <c r="AO56" s="2">
        <f t="shared" si="20"/>
        <v>0</v>
      </c>
      <c r="AP56" s="2"/>
      <c r="AQ56" s="2">
        <f t="shared" si="21"/>
        <v>1</v>
      </c>
      <c r="AR56" s="2">
        <f t="shared" si="22"/>
        <v>5</v>
      </c>
      <c r="AS56" s="2">
        <f t="shared" si="23"/>
        <v>3</v>
      </c>
      <c r="AT56" s="2">
        <f t="shared" si="24"/>
        <v>7</v>
      </c>
      <c r="AU56" s="2">
        <f t="shared" si="25"/>
        <v>9</v>
      </c>
      <c r="AV56" s="2">
        <f t="shared" si="26"/>
        <v>6</v>
      </c>
      <c r="AW56" s="2">
        <f t="shared" si="27"/>
        <v>4</v>
      </c>
      <c r="AX56" s="2">
        <f t="shared" si="28"/>
        <v>10</v>
      </c>
      <c r="AY56" s="2">
        <f t="shared" si="29"/>
        <v>2</v>
      </c>
      <c r="AZ56" s="2">
        <f t="shared" si="30"/>
        <v>8</v>
      </c>
      <c r="BA56" s="2"/>
      <c r="BB56" s="5">
        <f t="shared" si="33"/>
        <v>5</v>
      </c>
      <c r="BC56" s="2">
        <f t="shared" si="31"/>
        <v>5</v>
      </c>
      <c r="BD56" s="2">
        <f t="shared" si="34"/>
        <v>25</v>
      </c>
      <c r="BE56" s="2">
        <f t="shared" si="35"/>
        <v>30</v>
      </c>
      <c r="BF56" s="2">
        <f t="shared" si="36"/>
        <v>15</v>
      </c>
      <c r="BG56" s="2">
        <f t="shared" si="37"/>
        <v>10</v>
      </c>
      <c r="BH56" s="2">
        <f t="shared" si="38"/>
        <v>10</v>
      </c>
      <c r="BI56" s="19">
        <f t="shared" si="39"/>
        <v>12.5</v>
      </c>
      <c r="BJ56" s="19">
        <f t="shared" si="40"/>
        <v>4.7871355387816905</v>
      </c>
      <c r="BK56" s="31">
        <f t="shared" si="41"/>
        <v>-0.5222329678670935</v>
      </c>
      <c r="BL56" s="32">
        <f t="shared" si="42"/>
        <v>0.30075406722029491</v>
      </c>
      <c r="BM56" s="62">
        <f t="shared" si="43"/>
        <v>5.8591549295774648E-2</v>
      </c>
      <c r="BN56" s="62" t="str">
        <f t="shared" si="44"/>
        <v/>
      </c>
      <c r="BO56" s="73" t="str">
        <f t="shared" si="45"/>
        <v/>
      </c>
      <c r="BQ56" s="11">
        <f t="shared" si="46"/>
        <v>0.11797505908592451</v>
      </c>
    </row>
    <row r="57" spans="1:69">
      <c r="A57" s="30" t="s">
        <v>178</v>
      </c>
      <c r="B57" s="30" t="s">
        <v>179</v>
      </c>
      <c r="C57" s="30" t="s">
        <v>180</v>
      </c>
      <c r="D57" s="30" t="s">
        <v>181</v>
      </c>
      <c r="E57" s="30" t="s">
        <v>177</v>
      </c>
      <c r="F57" s="11" t="str">
        <f t="shared" si="32"/>
        <v>serine prot</v>
      </c>
      <c r="H57" s="11">
        <f>VLOOKUP($B57,data!$B$3:$Q$15316,'diff expr 1 vs 3 mites'!H$8,FALSE)</f>
        <v>0.57779576099999996</v>
      </c>
      <c r="I57" s="11">
        <f>VLOOKUP($B57,data!$B$3:$Q$15316,'diff expr 1 vs 3 mites'!I$8,FALSE)</f>
        <v>0.36566396800000001</v>
      </c>
      <c r="J57" s="11">
        <f>VLOOKUP($B57,data!$B$3:$Q$15316,'diff expr 1 vs 3 mites'!J$8,FALSE)</f>
        <v>3.8144198660000002</v>
      </c>
      <c r="K57" s="11">
        <f>VLOOKUP($B57,data!$B$3:$Q$15316,'diff expr 1 vs 3 mites'!K$8,FALSE)</f>
        <v>2.2749932899999998</v>
      </c>
      <c r="L57" s="11">
        <f>VLOOKUP($B57,data!$B$3:$Q$15316,'diff expr 1 vs 3 mites'!L$8,FALSE)</f>
        <v>3.0102482720000001</v>
      </c>
      <c r="M57" s="11">
        <f>VLOOKUP($B57,data!$B$3:$Q$15316,'diff expr 1 vs 3 mites'!M$8,FALSE)</f>
        <v>2.8878813590000001</v>
      </c>
      <c r="N57" s="11">
        <f>VLOOKUP($B57,data!$B$3:$Q$15316,'diff expr 1 vs 3 mites'!N$8,FALSE)</f>
        <v>1.7309388480000001</v>
      </c>
      <c r="O57" s="11">
        <f>VLOOKUP($B57,data!$B$3:$Q$15316,'diff expr 1 vs 3 mites'!O$8,FALSE)</f>
        <v>3.6100067830000002</v>
      </c>
      <c r="P57" s="11">
        <f>VLOOKUP($B57,data!$B$3:$Q$15316,'diff expr 1 vs 3 mites'!P$8,FALSE)</f>
        <v>1.0909641379999999</v>
      </c>
      <c r="Q57" s="11">
        <f>VLOOKUP($B57,data!$B$3:$Q$15316,'diff expr 1 vs 3 mites'!Q$8,FALSE)</f>
        <v>2.4131670129999998</v>
      </c>
      <c r="S57" s="27" t="s">
        <v>27749</v>
      </c>
      <c r="U57" s="2">
        <f t="shared" si="1"/>
        <v>2</v>
      </c>
      <c r="V57" s="2">
        <f t="shared" si="2"/>
        <v>1</v>
      </c>
      <c r="W57" s="2">
        <f t="shared" si="3"/>
        <v>10</v>
      </c>
      <c r="X57" s="2">
        <f t="shared" si="4"/>
        <v>5</v>
      </c>
      <c r="Y57" s="2">
        <f t="shared" si="5"/>
        <v>8</v>
      </c>
      <c r="Z57" s="2">
        <f t="shared" si="6"/>
        <v>7</v>
      </c>
      <c r="AA57" s="2">
        <f t="shared" si="7"/>
        <v>4</v>
      </c>
      <c r="AB57" s="2">
        <f t="shared" si="8"/>
        <v>9</v>
      </c>
      <c r="AC57" s="2">
        <f t="shared" si="9"/>
        <v>3</v>
      </c>
      <c r="AD57" s="2">
        <f t="shared" si="10"/>
        <v>6</v>
      </c>
      <c r="AE57" s="2"/>
      <c r="AF57" s="2">
        <f t="shared" si="11"/>
        <v>0</v>
      </c>
      <c r="AG57" s="2">
        <f t="shared" si="12"/>
        <v>0</v>
      </c>
      <c r="AH57" s="2">
        <f t="shared" si="13"/>
        <v>0</v>
      </c>
      <c r="AI57" s="2">
        <f t="shared" si="14"/>
        <v>0</v>
      </c>
      <c r="AJ57" s="2">
        <f t="shared" si="15"/>
        <v>0</v>
      </c>
      <c r="AK57" s="2">
        <f t="shared" si="16"/>
        <v>0</v>
      </c>
      <c r="AL57" s="2">
        <f t="shared" si="17"/>
        <v>0</v>
      </c>
      <c r="AM57" s="2">
        <f t="shared" si="18"/>
        <v>0</v>
      </c>
      <c r="AN57" s="2">
        <f t="shared" si="19"/>
        <v>0</v>
      </c>
      <c r="AO57" s="2">
        <f t="shared" si="20"/>
        <v>0</v>
      </c>
      <c r="AP57" s="2"/>
      <c r="AQ57" s="2">
        <f t="shared" si="21"/>
        <v>2</v>
      </c>
      <c r="AR57" s="2">
        <f t="shared" si="22"/>
        <v>1</v>
      </c>
      <c r="AS57" s="2">
        <f t="shared" si="23"/>
        <v>10</v>
      </c>
      <c r="AT57" s="2">
        <f t="shared" si="24"/>
        <v>5</v>
      </c>
      <c r="AU57" s="2">
        <f t="shared" si="25"/>
        <v>8</v>
      </c>
      <c r="AV57" s="2">
        <f t="shared" si="26"/>
        <v>7</v>
      </c>
      <c r="AW57" s="2">
        <f t="shared" si="27"/>
        <v>4</v>
      </c>
      <c r="AX57" s="2">
        <f t="shared" si="28"/>
        <v>9</v>
      </c>
      <c r="AY57" s="2">
        <f t="shared" si="29"/>
        <v>3</v>
      </c>
      <c r="AZ57" s="2">
        <f t="shared" si="30"/>
        <v>6</v>
      </c>
      <c r="BA57" s="2"/>
      <c r="BB57" s="5">
        <f t="shared" si="33"/>
        <v>5</v>
      </c>
      <c r="BC57" s="2">
        <f t="shared" si="31"/>
        <v>5</v>
      </c>
      <c r="BD57" s="2">
        <f t="shared" si="34"/>
        <v>26</v>
      </c>
      <c r="BE57" s="2">
        <f t="shared" si="35"/>
        <v>29</v>
      </c>
      <c r="BF57" s="2">
        <f t="shared" si="36"/>
        <v>14</v>
      </c>
      <c r="BG57" s="2">
        <f t="shared" si="37"/>
        <v>11</v>
      </c>
      <c r="BH57" s="2">
        <f t="shared" si="38"/>
        <v>11</v>
      </c>
      <c r="BI57" s="19">
        <f t="shared" si="39"/>
        <v>12.5</v>
      </c>
      <c r="BJ57" s="19">
        <f t="shared" si="40"/>
        <v>4.7871355387816905</v>
      </c>
      <c r="BK57" s="31">
        <f t="shared" si="41"/>
        <v>-0.31333978072025609</v>
      </c>
      <c r="BL57" s="32">
        <f t="shared" si="42"/>
        <v>0.37701126503103738</v>
      </c>
      <c r="BM57" s="62">
        <f t="shared" si="43"/>
        <v>6.9014084507042259E-2</v>
      </c>
      <c r="BN57" s="62" t="str">
        <f t="shared" si="44"/>
        <v/>
      </c>
      <c r="BO57" s="73" t="str">
        <f t="shared" si="45"/>
        <v/>
      </c>
      <c r="BQ57" s="11">
        <f t="shared" si="46"/>
        <v>6.7538819353321553E-2</v>
      </c>
    </row>
    <row r="58" spans="1:69">
      <c r="A58" s="30" t="s">
        <v>182</v>
      </c>
      <c r="B58" s="30" t="s">
        <v>183</v>
      </c>
      <c r="C58" s="30" t="s">
        <v>184</v>
      </c>
      <c r="D58" s="30">
        <v>0</v>
      </c>
      <c r="E58" s="30" t="s">
        <v>177</v>
      </c>
      <c r="F58" s="11" t="str">
        <f t="shared" si="32"/>
        <v>serine prot</v>
      </c>
      <c r="H58" s="11">
        <f>VLOOKUP($B58,data!$B$3:$Q$15316,'diff expr 1 vs 3 mites'!H$8,FALSE)</f>
        <v>247.51067370000001</v>
      </c>
      <c r="I58" s="11">
        <f>VLOOKUP($B58,data!$B$3:$Q$15316,'diff expr 1 vs 3 mites'!I$8,FALSE)</f>
        <v>48.620218469999998</v>
      </c>
      <c r="J58" s="11">
        <f>VLOOKUP($B58,data!$B$3:$Q$15316,'diff expr 1 vs 3 mites'!J$8,FALSE)</f>
        <v>32.735522690000003</v>
      </c>
      <c r="K58" s="11">
        <f>VLOOKUP($B58,data!$B$3:$Q$15316,'diff expr 1 vs 3 mites'!K$8,FALSE)</f>
        <v>18.406393730000001</v>
      </c>
      <c r="L58" s="11">
        <f>VLOOKUP($B58,data!$B$3:$Q$15316,'diff expr 1 vs 3 mites'!L$8,FALSE)</f>
        <v>40.939714369999997</v>
      </c>
      <c r="M58" s="11">
        <f>VLOOKUP($B58,data!$B$3:$Q$15316,'diff expr 1 vs 3 mites'!M$8,FALSE)</f>
        <v>19.92374203</v>
      </c>
      <c r="N58" s="11">
        <f>VLOOKUP($B58,data!$B$3:$Q$15316,'diff expr 1 vs 3 mites'!N$8,FALSE)</f>
        <v>9.8094146379999998</v>
      </c>
      <c r="O58" s="11">
        <f>VLOOKUP($B58,data!$B$3:$Q$15316,'diff expr 1 vs 3 mites'!O$8,FALSE)</f>
        <v>9.7532997130000005</v>
      </c>
      <c r="P58" s="11">
        <f>VLOOKUP($B58,data!$B$3:$Q$15316,'diff expr 1 vs 3 mites'!P$8,FALSE)</f>
        <v>23.972043769999999</v>
      </c>
      <c r="Q58" s="11">
        <f>VLOOKUP($B58,data!$B$3:$Q$15316,'diff expr 1 vs 3 mites'!Q$8,FALSE)</f>
        <v>31.567564260000001</v>
      </c>
      <c r="S58" s="27" t="s">
        <v>27749</v>
      </c>
      <c r="U58" s="2">
        <f t="shared" si="1"/>
        <v>10</v>
      </c>
      <c r="V58" s="2">
        <f t="shared" si="2"/>
        <v>9</v>
      </c>
      <c r="W58" s="2">
        <f t="shared" si="3"/>
        <v>7</v>
      </c>
      <c r="X58" s="2">
        <f t="shared" si="4"/>
        <v>3</v>
      </c>
      <c r="Y58" s="2">
        <f t="shared" si="5"/>
        <v>8</v>
      </c>
      <c r="Z58" s="2">
        <f t="shared" si="6"/>
        <v>4</v>
      </c>
      <c r="AA58" s="2">
        <f t="shared" si="7"/>
        <v>2</v>
      </c>
      <c r="AB58" s="2">
        <f t="shared" si="8"/>
        <v>1</v>
      </c>
      <c r="AC58" s="2">
        <f t="shared" si="9"/>
        <v>5</v>
      </c>
      <c r="AD58" s="2">
        <f t="shared" si="10"/>
        <v>6</v>
      </c>
      <c r="AE58" s="2"/>
      <c r="AF58" s="2">
        <f t="shared" si="11"/>
        <v>0</v>
      </c>
      <c r="AG58" s="2">
        <f t="shared" si="12"/>
        <v>0</v>
      </c>
      <c r="AH58" s="2">
        <f t="shared" si="13"/>
        <v>0</v>
      </c>
      <c r="AI58" s="2">
        <f t="shared" si="14"/>
        <v>0</v>
      </c>
      <c r="AJ58" s="2">
        <f t="shared" si="15"/>
        <v>0</v>
      </c>
      <c r="AK58" s="2">
        <f t="shared" si="16"/>
        <v>0</v>
      </c>
      <c r="AL58" s="2">
        <f t="shared" si="17"/>
        <v>0</v>
      </c>
      <c r="AM58" s="2">
        <f t="shared" si="18"/>
        <v>0</v>
      </c>
      <c r="AN58" s="2">
        <f t="shared" si="19"/>
        <v>0</v>
      </c>
      <c r="AO58" s="2">
        <f t="shared" si="20"/>
        <v>0</v>
      </c>
      <c r="AP58" s="2"/>
      <c r="AQ58" s="2">
        <f t="shared" si="21"/>
        <v>10</v>
      </c>
      <c r="AR58" s="2">
        <f t="shared" si="22"/>
        <v>9</v>
      </c>
      <c r="AS58" s="2">
        <f t="shared" si="23"/>
        <v>7</v>
      </c>
      <c r="AT58" s="2">
        <f t="shared" si="24"/>
        <v>3</v>
      </c>
      <c r="AU58" s="2">
        <f t="shared" si="25"/>
        <v>8</v>
      </c>
      <c r="AV58" s="2">
        <f t="shared" si="26"/>
        <v>4</v>
      </c>
      <c r="AW58" s="2">
        <f t="shared" si="27"/>
        <v>2</v>
      </c>
      <c r="AX58" s="2">
        <f t="shared" si="28"/>
        <v>1</v>
      </c>
      <c r="AY58" s="2">
        <f t="shared" si="29"/>
        <v>5</v>
      </c>
      <c r="AZ58" s="2">
        <f t="shared" si="30"/>
        <v>6</v>
      </c>
      <c r="BA58" s="2"/>
      <c r="BB58" s="5">
        <f t="shared" si="33"/>
        <v>5</v>
      </c>
      <c r="BC58" s="2">
        <f t="shared" si="31"/>
        <v>5</v>
      </c>
      <c r="BD58" s="2">
        <f t="shared" si="34"/>
        <v>37</v>
      </c>
      <c r="BE58" s="2">
        <f t="shared" si="35"/>
        <v>18</v>
      </c>
      <c r="BF58" s="2">
        <f t="shared" si="36"/>
        <v>3</v>
      </c>
      <c r="BG58" s="2">
        <f t="shared" si="37"/>
        <v>22</v>
      </c>
      <c r="BH58" s="2">
        <f t="shared" si="38"/>
        <v>3</v>
      </c>
      <c r="BI58" s="19">
        <f t="shared" si="39"/>
        <v>12.5</v>
      </c>
      <c r="BJ58" s="19">
        <f t="shared" si="40"/>
        <v>4.7871355387816905</v>
      </c>
      <c r="BK58" s="31">
        <f t="shared" si="41"/>
        <v>-1.9844852778949553</v>
      </c>
      <c r="BL58" s="32">
        <f t="shared" si="42"/>
        <v>2.3600883845071103E-2</v>
      </c>
      <c r="BM58" s="62">
        <f t="shared" si="43"/>
        <v>9.2957746478873251E-3</v>
      </c>
      <c r="BN58" s="62" t="str">
        <f t="shared" si="44"/>
        <v/>
      </c>
      <c r="BO58" s="73" t="str">
        <f t="shared" si="45"/>
        <v/>
      </c>
      <c r="BQ58" s="11">
        <f t="shared" si="46"/>
        <v>-0.61122679780538591</v>
      </c>
    </row>
    <row r="59" spans="1:69">
      <c r="A59" s="30" t="s">
        <v>185</v>
      </c>
      <c r="B59" s="30" t="s">
        <v>186</v>
      </c>
      <c r="C59" s="30" t="s">
        <v>187</v>
      </c>
      <c r="D59" s="30" t="s">
        <v>188</v>
      </c>
      <c r="E59" s="30" t="s">
        <v>177</v>
      </c>
      <c r="F59" s="11" t="str">
        <f t="shared" si="32"/>
        <v>serine prot</v>
      </c>
      <c r="H59" s="11">
        <f>VLOOKUP($B59,data!$B$3:$Q$15316,'diff expr 1 vs 3 mites'!H$8,FALSE)</f>
        <v>0.85071370499999999</v>
      </c>
      <c r="I59" s="11">
        <f>VLOOKUP($B59,data!$B$3:$Q$15316,'diff expr 1 vs 3 mites'!I$8,FALSE)</f>
        <v>8.6814240270000003</v>
      </c>
      <c r="J59" s="11">
        <f>VLOOKUP($B59,data!$B$3:$Q$15316,'diff expr 1 vs 3 mites'!J$8,FALSE)</f>
        <v>2.1060507940000002</v>
      </c>
      <c r="K59" s="11">
        <f>VLOOKUP($B59,data!$B$3:$Q$15316,'diff expr 1 vs 3 mites'!K$8,FALSE)</f>
        <v>5.0243566179999997</v>
      </c>
      <c r="L59" s="11">
        <f>VLOOKUP($B59,data!$B$3:$Q$15316,'diff expr 1 vs 3 mites'!L$8,FALSE)</f>
        <v>4.5487535159999997</v>
      </c>
      <c r="M59" s="11">
        <f>VLOOKUP($B59,data!$B$3:$Q$15316,'diff expr 1 vs 3 mites'!M$8,FALSE)</f>
        <v>5.5806879299999999</v>
      </c>
      <c r="N59" s="11">
        <f>VLOOKUP($B59,data!$B$3:$Q$15316,'diff expr 1 vs 3 mites'!N$8,FALSE)</f>
        <v>1.5530142339999999</v>
      </c>
      <c r="O59" s="11">
        <f>VLOOKUP($B59,data!$B$3:$Q$15316,'diff expr 1 vs 3 mites'!O$8,FALSE)</f>
        <v>11.19251981</v>
      </c>
      <c r="P59" s="11">
        <f>VLOOKUP($B59,data!$B$3:$Q$15316,'diff expr 1 vs 3 mites'!P$8,FALSE)</f>
        <v>1.2670176289999999</v>
      </c>
      <c r="Q59" s="11">
        <f>VLOOKUP($B59,data!$B$3:$Q$15316,'diff expr 1 vs 3 mites'!Q$8,FALSE)</f>
        <v>2.2840780060000001</v>
      </c>
      <c r="S59" s="27" t="s">
        <v>27749</v>
      </c>
      <c r="U59" s="2">
        <f t="shared" si="1"/>
        <v>1</v>
      </c>
      <c r="V59" s="2">
        <f t="shared" si="2"/>
        <v>9</v>
      </c>
      <c r="W59" s="2">
        <f t="shared" si="3"/>
        <v>4</v>
      </c>
      <c r="X59" s="2">
        <f t="shared" si="4"/>
        <v>7</v>
      </c>
      <c r="Y59" s="2">
        <f t="shared" si="5"/>
        <v>6</v>
      </c>
      <c r="Z59" s="2">
        <f t="shared" si="6"/>
        <v>8</v>
      </c>
      <c r="AA59" s="2">
        <f t="shared" si="7"/>
        <v>3</v>
      </c>
      <c r="AB59" s="2">
        <f t="shared" si="8"/>
        <v>10</v>
      </c>
      <c r="AC59" s="2">
        <f t="shared" si="9"/>
        <v>2</v>
      </c>
      <c r="AD59" s="2">
        <f t="shared" si="10"/>
        <v>5</v>
      </c>
      <c r="AE59" s="2"/>
      <c r="AF59" s="2">
        <f t="shared" si="11"/>
        <v>0</v>
      </c>
      <c r="AG59" s="2">
        <f t="shared" si="12"/>
        <v>0</v>
      </c>
      <c r="AH59" s="2">
        <f t="shared" si="13"/>
        <v>0</v>
      </c>
      <c r="AI59" s="2">
        <f t="shared" si="14"/>
        <v>0</v>
      </c>
      <c r="AJ59" s="2">
        <f t="shared" si="15"/>
        <v>0</v>
      </c>
      <c r="AK59" s="2">
        <f t="shared" si="16"/>
        <v>0</v>
      </c>
      <c r="AL59" s="2">
        <f t="shared" si="17"/>
        <v>0</v>
      </c>
      <c r="AM59" s="2">
        <f t="shared" si="18"/>
        <v>0</v>
      </c>
      <c r="AN59" s="2">
        <f t="shared" si="19"/>
        <v>0</v>
      </c>
      <c r="AO59" s="2">
        <f t="shared" si="20"/>
        <v>0</v>
      </c>
      <c r="AP59" s="2"/>
      <c r="AQ59" s="2">
        <f t="shared" si="21"/>
        <v>1</v>
      </c>
      <c r="AR59" s="2">
        <f t="shared" si="22"/>
        <v>9</v>
      </c>
      <c r="AS59" s="2">
        <f t="shared" si="23"/>
        <v>4</v>
      </c>
      <c r="AT59" s="2">
        <f t="shared" si="24"/>
        <v>7</v>
      </c>
      <c r="AU59" s="2">
        <f t="shared" si="25"/>
        <v>6</v>
      </c>
      <c r="AV59" s="2">
        <f t="shared" si="26"/>
        <v>8</v>
      </c>
      <c r="AW59" s="2">
        <f t="shared" si="27"/>
        <v>3</v>
      </c>
      <c r="AX59" s="2">
        <f t="shared" si="28"/>
        <v>10</v>
      </c>
      <c r="AY59" s="2">
        <f t="shared" si="29"/>
        <v>2</v>
      </c>
      <c r="AZ59" s="2">
        <f t="shared" si="30"/>
        <v>5</v>
      </c>
      <c r="BA59" s="2"/>
      <c r="BB59" s="5">
        <f t="shared" si="33"/>
        <v>5</v>
      </c>
      <c r="BC59" s="2">
        <f t="shared" si="31"/>
        <v>5</v>
      </c>
      <c r="BD59" s="2">
        <f t="shared" si="34"/>
        <v>27</v>
      </c>
      <c r="BE59" s="2">
        <f t="shared" si="35"/>
        <v>28</v>
      </c>
      <c r="BF59" s="2">
        <f t="shared" si="36"/>
        <v>13</v>
      </c>
      <c r="BG59" s="2">
        <f t="shared" si="37"/>
        <v>12</v>
      </c>
      <c r="BH59" s="2">
        <f t="shared" si="38"/>
        <v>12</v>
      </c>
      <c r="BI59" s="19">
        <f t="shared" si="39"/>
        <v>12.5</v>
      </c>
      <c r="BJ59" s="19">
        <f t="shared" si="40"/>
        <v>4.7871355387816905</v>
      </c>
      <c r="BK59" s="31">
        <f t="shared" si="41"/>
        <v>-0.10444659357341871</v>
      </c>
      <c r="BL59" s="32">
        <f t="shared" si="42"/>
        <v>0.45840747426404427</v>
      </c>
      <c r="BM59" s="62">
        <f t="shared" si="43"/>
        <v>8.225352112676057E-2</v>
      </c>
      <c r="BN59" s="62" t="str">
        <f t="shared" si="44"/>
        <v/>
      </c>
      <c r="BO59" s="73" t="str">
        <f t="shared" si="45"/>
        <v/>
      </c>
      <c r="BQ59" s="11">
        <f t="shared" si="46"/>
        <v>1.3426812845159774E-2</v>
      </c>
    </row>
    <row r="60" spans="1:69">
      <c r="A60" s="30" t="s">
        <v>189</v>
      </c>
      <c r="B60" s="30" t="s">
        <v>190</v>
      </c>
      <c r="C60" s="30" t="s">
        <v>136</v>
      </c>
      <c r="D60" s="30" t="s">
        <v>191</v>
      </c>
      <c r="E60" s="30" t="s">
        <v>177</v>
      </c>
      <c r="F60" s="11" t="str">
        <f t="shared" si="32"/>
        <v>serine prot</v>
      </c>
      <c r="H60" s="11">
        <f>VLOOKUP($B60,data!$B$3:$Q$15316,'diff expr 1 vs 3 mites'!H$8,FALSE)</f>
        <v>0.15656953200000001</v>
      </c>
      <c r="I60" s="11">
        <f>VLOOKUP($B60,data!$B$3:$Q$15316,'diff expr 1 vs 3 mites'!I$8,FALSE)</f>
        <v>1.189039596</v>
      </c>
      <c r="J60" s="11">
        <f>VLOOKUP($B60,data!$B$3:$Q$15316,'diff expr 1 vs 3 mites'!J$8,FALSE)</f>
        <v>0.155043177</v>
      </c>
      <c r="K60" s="11">
        <f>VLOOKUP($B60,data!$B$3:$Q$15316,'diff expr 1 vs 3 mites'!K$8,FALSE)</f>
        <v>1.1096487509999999</v>
      </c>
      <c r="L60" s="11">
        <f>VLOOKUP($B60,data!$B$3:$Q$15316,'diff expr 1 vs 3 mites'!L$8,FALSE)</f>
        <v>3.091107542</v>
      </c>
      <c r="M60" s="11">
        <f>VLOOKUP($B60,data!$B$3:$Q$15316,'diff expr 1 vs 3 mites'!M$8,FALSE)</f>
        <v>1.565100559</v>
      </c>
      <c r="N60" s="11">
        <f>VLOOKUP($B60,data!$B$3:$Q$15316,'diff expr 1 vs 3 mites'!N$8,FALSE)</f>
        <v>5.0254834999999998E-2</v>
      </c>
      <c r="O60" s="11">
        <f>VLOOKUP($B60,data!$B$3:$Q$15316,'diff expr 1 vs 3 mites'!O$8,FALSE)</f>
        <v>7.2238513739999997</v>
      </c>
      <c r="P60" s="11">
        <f>VLOOKUP($B60,data!$B$3:$Q$15316,'diff expr 1 vs 3 mites'!P$8,FALSE)</f>
        <v>0.30582052900000001</v>
      </c>
      <c r="Q60" s="11">
        <f>VLOOKUP($B60,data!$B$3:$Q$15316,'diff expr 1 vs 3 mites'!Q$8,FALSE)</f>
        <v>2.52223767</v>
      </c>
      <c r="S60" s="27" t="s">
        <v>27749</v>
      </c>
      <c r="U60" s="2">
        <f t="shared" si="1"/>
        <v>3</v>
      </c>
      <c r="V60" s="2">
        <f t="shared" si="2"/>
        <v>6</v>
      </c>
      <c r="W60" s="2">
        <f t="shared" si="3"/>
        <v>2</v>
      </c>
      <c r="X60" s="2">
        <f t="shared" si="4"/>
        <v>5</v>
      </c>
      <c r="Y60" s="2">
        <f t="shared" si="5"/>
        <v>9</v>
      </c>
      <c r="Z60" s="2">
        <f t="shared" si="6"/>
        <v>7</v>
      </c>
      <c r="AA60" s="2">
        <f t="shared" si="7"/>
        <v>1</v>
      </c>
      <c r="AB60" s="2">
        <f t="shared" si="8"/>
        <v>10</v>
      </c>
      <c r="AC60" s="2">
        <f t="shared" si="9"/>
        <v>4</v>
      </c>
      <c r="AD60" s="2">
        <f t="shared" si="10"/>
        <v>8</v>
      </c>
      <c r="AE60" s="2"/>
      <c r="AF60" s="2">
        <f t="shared" si="11"/>
        <v>0</v>
      </c>
      <c r="AG60" s="2">
        <f t="shared" si="12"/>
        <v>0</v>
      </c>
      <c r="AH60" s="2">
        <f t="shared" si="13"/>
        <v>0</v>
      </c>
      <c r="AI60" s="2">
        <f t="shared" si="14"/>
        <v>0</v>
      </c>
      <c r="AJ60" s="2">
        <f t="shared" si="15"/>
        <v>0</v>
      </c>
      <c r="AK60" s="2">
        <f t="shared" si="16"/>
        <v>0</v>
      </c>
      <c r="AL60" s="2">
        <f t="shared" si="17"/>
        <v>0</v>
      </c>
      <c r="AM60" s="2">
        <f t="shared" si="18"/>
        <v>0</v>
      </c>
      <c r="AN60" s="2">
        <f t="shared" si="19"/>
        <v>0</v>
      </c>
      <c r="AO60" s="2">
        <f t="shared" si="20"/>
        <v>0</v>
      </c>
      <c r="AP60" s="2"/>
      <c r="AQ60" s="2">
        <f t="shared" si="21"/>
        <v>3</v>
      </c>
      <c r="AR60" s="2">
        <f t="shared" si="22"/>
        <v>6</v>
      </c>
      <c r="AS60" s="2">
        <f t="shared" si="23"/>
        <v>2</v>
      </c>
      <c r="AT60" s="2">
        <f t="shared" si="24"/>
        <v>5</v>
      </c>
      <c r="AU60" s="2">
        <f t="shared" si="25"/>
        <v>9</v>
      </c>
      <c r="AV60" s="2">
        <f t="shared" si="26"/>
        <v>7</v>
      </c>
      <c r="AW60" s="2">
        <f t="shared" si="27"/>
        <v>1</v>
      </c>
      <c r="AX60" s="2">
        <f t="shared" si="28"/>
        <v>10</v>
      </c>
      <c r="AY60" s="2">
        <f t="shared" si="29"/>
        <v>4</v>
      </c>
      <c r="AZ60" s="2">
        <f t="shared" si="30"/>
        <v>8</v>
      </c>
      <c r="BA60" s="2"/>
      <c r="BB60" s="5">
        <f t="shared" si="33"/>
        <v>5</v>
      </c>
      <c r="BC60" s="2">
        <f t="shared" si="31"/>
        <v>5</v>
      </c>
      <c r="BD60" s="2">
        <f t="shared" si="34"/>
        <v>25</v>
      </c>
      <c r="BE60" s="2">
        <f t="shared" si="35"/>
        <v>30</v>
      </c>
      <c r="BF60" s="2">
        <f t="shared" si="36"/>
        <v>15</v>
      </c>
      <c r="BG60" s="2">
        <f t="shared" si="37"/>
        <v>10</v>
      </c>
      <c r="BH60" s="2">
        <f t="shared" si="38"/>
        <v>10</v>
      </c>
      <c r="BI60" s="19">
        <f t="shared" si="39"/>
        <v>12.5</v>
      </c>
      <c r="BJ60" s="19">
        <f t="shared" si="40"/>
        <v>4.7871355387816905</v>
      </c>
      <c r="BK60" s="31">
        <f t="shared" si="41"/>
        <v>-0.5222329678670935</v>
      </c>
      <c r="BL60" s="32">
        <f t="shared" si="42"/>
        <v>0.30075406722029491</v>
      </c>
      <c r="BM60" s="62">
        <f t="shared" si="43"/>
        <v>5.8591549295774648E-2</v>
      </c>
      <c r="BN60" s="62" t="str">
        <f t="shared" si="44"/>
        <v/>
      </c>
      <c r="BO60" s="73" t="str">
        <f t="shared" si="45"/>
        <v/>
      </c>
      <c r="BQ60" s="11">
        <f t="shared" si="46"/>
        <v>0.3109868946011749</v>
      </c>
    </row>
    <row r="61" spans="1:69">
      <c r="A61" s="30" t="s">
        <v>192</v>
      </c>
      <c r="B61" s="30" t="s">
        <v>193</v>
      </c>
      <c r="C61" s="30" t="s">
        <v>194</v>
      </c>
      <c r="D61" s="30" t="s">
        <v>195</v>
      </c>
      <c r="E61" s="30" t="s">
        <v>177</v>
      </c>
      <c r="F61" s="11" t="str">
        <f t="shared" si="32"/>
        <v>serine prot</v>
      </c>
      <c r="H61" s="11">
        <f>VLOOKUP($B61,data!$B$3:$Q$15316,'diff expr 1 vs 3 mites'!H$8,FALSE)</f>
        <v>731.68717400000003</v>
      </c>
      <c r="I61" s="11">
        <f>VLOOKUP($B61,data!$B$3:$Q$15316,'diff expr 1 vs 3 mites'!I$8,FALSE)</f>
        <v>287.48110639999999</v>
      </c>
      <c r="J61" s="11">
        <f>VLOOKUP($B61,data!$B$3:$Q$15316,'diff expr 1 vs 3 mites'!J$8,FALSE)</f>
        <v>96.996901289999997</v>
      </c>
      <c r="K61" s="11">
        <f>VLOOKUP($B61,data!$B$3:$Q$15316,'diff expr 1 vs 3 mites'!K$8,FALSE)</f>
        <v>300.8242401</v>
      </c>
      <c r="L61" s="11">
        <f>VLOOKUP($B61,data!$B$3:$Q$15316,'diff expr 1 vs 3 mites'!L$8,FALSE)</f>
        <v>396.05607329999998</v>
      </c>
      <c r="M61" s="11">
        <f>VLOOKUP($B61,data!$B$3:$Q$15316,'diff expr 1 vs 3 mites'!M$8,FALSE)</f>
        <v>85.514933450000001</v>
      </c>
      <c r="N61" s="11">
        <f>VLOOKUP($B61,data!$B$3:$Q$15316,'diff expr 1 vs 3 mites'!N$8,FALSE)</f>
        <v>88.251773119999996</v>
      </c>
      <c r="O61" s="11">
        <f>VLOOKUP($B61,data!$B$3:$Q$15316,'diff expr 1 vs 3 mites'!O$8,FALSE)</f>
        <v>230.40686310000001</v>
      </c>
      <c r="P61" s="11">
        <f>VLOOKUP($B61,data!$B$3:$Q$15316,'diff expr 1 vs 3 mites'!P$8,FALSE)</f>
        <v>13.36768913</v>
      </c>
      <c r="Q61" s="11">
        <f>VLOOKUP($B61,data!$B$3:$Q$15316,'diff expr 1 vs 3 mites'!Q$8,FALSE)</f>
        <v>136.2803438</v>
      </c>
      <c r="S61" s="27" t="s">
        <v>27749</v>
      </c>
      <c r="U61" s="2">
        <f t="shared" si="1"/>
        <v>10</v>
      </c>
      <c r="V61" s="2">
        <f t="shared" si="2"/>
        <v>7</v>
      </c>
      <c r="W61" s="2">
        <f t="shared" si="3"/>
        <v>4</v>
      </c>
      <c r="X61" s="2">
        <f t="shared" si="4"/>
        <v>8</v>
      </c>
      <c r="Y61" s="2">
        <f t="shared" si="5"/>
        <v>9</v>
      </c>
      <c r="Z61" s="2">
        <f t="shared" si="6"/>
        <v>2</v>
      </c>
      <c r="AA61" s="2">
        <f t="shared" si="7"/>
        <v>3</v>
      </c>
      <c r="AB61" s="2">
        <f t="shared" si="8"/>
        <v>6</v>
      </c>
      <c r="AC61" s="2">
        <f t="shared" si="9"/>
        <v>1</v>
      </c>
      <c r="AD61" s="2">
        <f t="shared" si="10"/>
        <v>5</v>
      </c>
      <c r="AE61" s="2"/>
      <c r="AF61" s="2">
        <f t="shared" si="11"/>
        <v>0</v>
      </c>
      <c r="AG61" s="2">
        <f t="shared" si="12"/>
        <v>0</v>
      </c>
      <c r="AH61" s="2">
        <f t="shared" si="13"/>
        <v>0</v>
      </c>
      <c r="AI61" s="2">
        <f t="shared" si="14"/>
        <v>0</v>
      </c>
      <c r="AJ61" s="2">
        <f t="shared" si="15"/>
        <v>0</v>
      </c>
      <c r="AK61" s="2">
        <f t="shared" si="16"/>
        <v>0</v>
      </c>
      <c r="AL61" s="2">
        <f t="shared" si="17"/>
        <v>0</v>
      </c>
      <c r="AM61" s="2">
        <f t="shared" si="18"/>
        <v>0</v>
      </c>
      <c r="AN61" s="2">
        <f t="shared" si="19"/>
        <v>0</v>
      </c>
      <c r="AO61" s="2">
        <f t="shared" si="20"/>
        <v>0</v>
      </c>
      <c r="AP61" s="2"/>
      <c r="AQ61" s="2">
        <f t="shared" si="21"/>
        <v>10</v>
      </c>
      <c r="AR61" s="2">
        <f t="shared" si="22"/>
        <v>7</v>
      </c>
      <c r="AS61" s="2">
        <f t="shared" si="23"/>
        <v>4</v>
      </c>
      <c r="AT61" s="2">
        <f t="shared" si="24"/>
        <v>8</v>
      </c>
      <c r="AU61" s="2">
        <f t="shared" si="25"/>
        <v>9</v>
      </c>
      <c r="AV61" s="2">
        <f t="shared" si="26"/>
        <v>2</v>
      </c>
      <c r="AW61" s="2">
        <f t="shared" si="27"/>
        <v>3</v>
      </c>
      <c r="AX61" s="2">
        <f t="shared" si="28"/>
        <v>6</v>
      </c>
      <c r="AY61" s="2">
        <f t="shared" si="29"/>
        <v>1</v>
      </c>
      <c r="AZ61" s="2">
        <f t="shared" si="30"/>
        <v>5</v>
      </c>
      <c r="BA61" s="2"/>
      <c r="BB61" s="5">
        <f t="shared" si="33"/>
        <v>5</v>
      </c>
      <c r="BC61" s="2">
        <f t="shared" si="31"/>
        <v>5</v>
      </c>
      <c r="BD61" s="2">
        <f t="shared" si="34"/>
        <v>38</v>
      </c>
      <c r="BE61" s="2">
        <f t="shared" si="35"/>
        <v>17</v>
      </c>
      <c r="BF61" s="2">
        <f t="shared" si="36"/>
        <v>2</v>
      </c>
      <c r="BG61" s="2">
        <f t="shared" si="37"/>
        <v>23</v>
      </c>
      <c r="BH61" s="2">
        <f t="shared" si="38"/>
        <v>2</v>
      </c>
      <c r="BI61" s="19">
        <f t="shared" si="39"/>
        <v>12.5</v>
      </c>
      <c r="BJ61" s="19">
        <f t="shared" si="40"/>
        <v>4.7871355387816905</v>
      </c>
      <c r="BK61" s="31">
        <f t="shared" si="41"/>
        <v>-2.1933784650417927</v>
      </c>
      <c r="BL61" s="32">
        <f t="shared" si="42"/>
        <v>1.4140061284138474E-2</v>
      </c>
      <c r="BM61" s="62">
        <f t="shared" si="43"/>
        <v>5.0704225352112683E-3</v>
      </c>
      <c r="BN61" s="62" t="str">
        <f t="shared" si="44"/>
        <v/>
      </c>
      <c r="BO61" s="73" t="str">
        <f t="shared" si="45"/>
        <v/>
      </c>
      <c r="BQ61" s="11">
        <f t="shared" si="46"/>
        <v>-0.51503881005051455</v>
      </c>
    </row>
    <row r="62" spans="1:69">
      <c r="A62" s="30" t="s">
        <v>196</v>
      </c>
      <c r="B62" s="30" t="s">
        <v>197</v>
      </c>
      <c r="C62" s="30" t="s">
        <v>136</v>
      </c>
      <c r="D62" s="30" t="s">
        <v>198</v>
      </c>
      <c r="E62" s="30" t="s">
        <v>177</v>
      </c>
      <c r="F62" s="11" t="str">
        <f t="shared" si="32"/>
        <v>serine prot</v>
      </c>
      <c r="H62" s="11">
        <f>VLOOKUP($B62,data!$B$3:$Q$15316,'diff expr 1 vs 3 mites'!H$8,FALSE)</f>
        <v>0.203339662</v>
      </c>
      <c r="I62" s="11">
        <f>VLOOKUP($B62,data!$B$3:$Q$15316,'diff expr 1 vs 3 mites'!I$8,FALSE)</f>
        <v>0.77211353199999999</v>
      </c>
      <c r="J62" s="11">
        <f>VLOOKUP($B62,data!$B$3:$Q$15316,'diff expr 1 vs 3 mites'!J$8,FALSE)</f>
        <v>0.93966766300000004</v>
      </c>
      <c r="K62" s="11">
        <f>VLOOKUP($B62,data!$B$3:$Q$15316,'diff expr 1 vs 3 mites'!K$8,FALSE)</f>
        <v>0.96074716599999999</v>
      </c>
      <c r="L62" s="11">
        <f>VLOOKUP($B62,data!$B$3:$Q$15316,'diff expr 1 vs 3 mites'!L$8,FALSE)</f>
        <v>1.003619211</v>
      </c>
      <c r="M62" s="11">
        <f>VLOOKUP($B62,data!$B$3:$Q$15316,'diff expr 1 vs 3 mites'!M$8,FALSE)</f>
        <v>0</v>
      </c>
      <c r="N62" s="11">
        <f>VLOOKUP($B62,data!$B$3:$Q$15316,'diff expr 1 vs 3 mites'!N$8,FALSE)</f>
        <v>0.19580056900000001</v>
      </c>
      <c r="O62" s="11">
        <f>VLOOKUP($B62,data!$B$3:$Q$15316,'diff expr 1 vs 3 mites'!O$8,FALSE)</f>
        <v>0.58635908999999997</v>
      </c>
      <c r="P62" s="11">
        <f>VLOOKUP($B62,data!$B$3:$Q$15316,'diff expr 1 vs 3 mites'!P$8,FALSE)</f>
        <v>0.87378414100000001</v>
      </c>
      <c r="Q62" s="11">
        <f>VLOOKUP($B62,data!$B$3:$Q$15316,'diff expr 1 vs 3 mites'!Q$8,FALSE)</f>
        <v>0</v>
      </c>
      <c r="S62" s="27" t="s">
        <v>27749</v>
      </c>
      <c r="U62" s="2">
        <f t="shared" si="1"/>
        <v>4</v>
      </c>
      <c r="V62" s="2">
        <f t="shared" si="2"/>
        <v>6</v>
      </c>
      <c r="W62" s="2">
        <f t="shared" si="3"/>
        <v>8</v>
      </c>
      <c r="X62" s="2">
        <f t="shared" si="4"/>
        <v>9</v>
      </c>
      <c r="Y62" s="2">
        <f t="shared" si="5"/>
        <v>10</v>
      </c>
      <c r="Z62" s="2">
        <f t="shared" si="6"/>
        <v>1</v>
      </c>
      <c r="AA62" s="2">
        <f t="shared" si="7"/>
        <v>3</v>
      </c>
      <c r="AB62" s="2">
        <f t="shared" si="8"/>
        <v>5</v>
      </c>
      <c r="AC62" s="2">
        <f t="shared" si="9"/>
        <v>7</v>
      </c>
      <c r="AD62" s="2">
        <f t="shared" si="10"/>
        <v>1</v>
      </c>
      <c r="AE62" s="2"/>
      <c r="AF62" s="2">
        <f t="shared" si="11"/>
        <v>0</v>
      </c>
      <c r="AG62" s="2">
        <f t="shared" si="12"/>
        <v>0</v>
      </c>
      <c r="AH62" s="2">
        <f t="shared" si="13"/>
        <v>0</v>
      </c>
      <c r="AI62" s="2">
        <f t="shared" si="14"/>
        <v>0</v>
      </c>
      <c r="AJ62" s="2">
        <f t="shared" si="15"/>
        <v>0</v>
      </c>
      <c r="AK62" s="2">
        <f t="shared" si="16"/>
        <v>0.5</v>
      </c>
      <c r="AL62" s="2">
        <f t="shared" si="17"/>
        <v>0</v>
      </c>
      <c r="AM62" s="2">
        <f t="shared" si="18"/>
        <v>0</v>
      </c>
      <c r="AN62" s="2">
        <f t="shared" si="19"/>
        <v>0</v>
      </c>
      <c r="AO62" s="2">
        <f t="shared" si="20"/>
        <v>0.5</v>
      </c>
      <c r="AP62" s="2"/>
      <c r="AQ62" s="2">
        <f t="shared" si="21"/>
        <v>4</v>
      </c>
      <c r="AR62" s="2">
        <f t="shared" si="22"/>
        <v>6</v>
      </c>
      <c r="AS62" s="2">
        <f t="shared" si="23"/>
        <v>8</v>
      </c>
      <c r="AT62" s="2">
        <f t="shared" si="24"/>
        <v>9</v>
      </c>
      <c r="AU62" s="2">
        <f t="shared" si="25"/>
        <v>10</v>
      </c>
      <c r="AV62" s="2">
        <f t="shared" si="26"/>
        <v>1.5</v>
      </c>
      <c r="AW62" s="2">
        <f t="shared" si="27"/>
        <v>3</v>
      </c>
      <c r="AX62" s="2">
        <f t="shared" si="28"/>
        <v>5</v>
      </c>
      <c r="AY62" s="2">
        <f t="shared" si="29"/>
        <v>7</v>
      </c>
      <c r="AZ62" s="2">
        <f t="shared" si="30"/>
        <v>1.5</v>
      </c>
      <c r="BA62" s="2"/>
      <c r="BB62" s="5">
        <f t="shared" si="33"/>
        <v>5</v>
      </c>
      <c r="BC62" s="2">
        <f t="shared" si="31"/>
        <v>5</v>
      </c>
      <c r="BD62" s="2">
        <f t="shared" si="34"/>
        <v>37</v>
      </c>
      <c r="BE62" s="2">
        <f t="shared" si="35"/>
        <v>18</v>
      </c>
      <c r="BF62" s="2">
        <f t="shared" si="36"/>
        <v>3</v>
      </c>
      <c r="BG62" s="2">
        <f t="shared" si="37"/>
        <v>22</v>
      </c>
      <c r="BH62" s="2">
        <f t="shared" si="38"/>
        <v>3</v>
      </c>
      <c r="BI62" s="19">
        <f t="shared" si="39"/>
        <v>12.5</v>
      </c>
      <c r="BJ62" s="19">
        <f t="shared" si="40"/>
        <v>4.7871355387816905</v>
      </c>
      <c r="BK62" s="31">
        <f t="shared" si="41"/>
        <v>-1.9844852778949553</v>
      </c>
      <c r="BL62" s="32">
        <f t="shared" si="42"/>
        <v>2.3600883845071103E-2</v>
      </c>
      <c r="BM62" s="62">
        <f t="shared" si="43"/>
        <v>9.2957746478873251E-3</v>
      </c>
      <c r="BN62" s="62" t="str">
        <f t="shared" si="44"/>
        <v/>
      </c>
      <c r="BO62" s="73" t="str">
        <f t="shared" si="45"/>
        <v/>
      </c>
      <c r="BQ62" s="11">
        <f t="shared" si="46"/>
        <v>-0.36972873363829156</v>
      </c>
    </row>
    <row r="63" spans="1:69">
      <c r="A63" s="30" t="s">
        <v>199</v>
      </c>
      <c r="B63" s="30" t="s">
        <v>200</v>
      </c>
      <c r="C63" s="30" t="s">
        <v>136</v>
      </c>
      <c r="D63" s="30" t="s">
        <v>201</v>
      </c>
      <c r="E63" s="30" t="s">
        <v>177</v>
      </c>
      <c r="F63" s="11" t="str">
        <f t="shared" si="32"/>
        <v>serine prot</v>
      </c>
      <c r="H63" s="11">
        <f>VLOOKUP($B63,data!$B$3:$Q$15316,'diff expr 1 vs 3 mites'!H$8,FALSE)</f>
        <v>0.14148522399999999</v>
      </c>
      <c r="I63" s="11">
        <f>VLOOKUP($B63,data!$B$3:$Q$15316,'diff expr 1 vs 3 mites'!I$8,FALSE)</f>
        <v>10.74484487</v>
      </c>
      <c r="J63" s="11">
        <f>VLOOKUP($B63,data!$B$3:$Q$15316,'diff expr 1 vs 3 mites'!J$8,FALSE)</f>
        <v>1.774675005</v>
      </c>
      <c r="K63" s="11">
        <f>VLOOKUP($B63,data!$B$3:$Q$15316,'diff expr 1 vs 3 mites'!K$8,FALSE)</f>
        <v>11.197289680000001</v>
      </c>
      <c r="L63" s="11">
        <f>VLOOKUP($B63,data!$B$3:$Q$15316,'diff expr 1 vs 3 mites'!L$8,FALSE)</f>
        <v>22.811969229999999</v>
      </c>
      <c r="M63" s="11">
        <f>VLOOKUP($B63,data!$B$3:$Q$15316,'diff expr 1 vs 3 mites'!M$8,FALSE)</f>
        <v>15.557462559999999</v>
      </c>
      <c r="N63" s="11">
        <f>VLOOKUP($B63,data!$B$3:$Q$15316,'diff expr 1 vs 3 mites'!N$8,FALSE)</f>
        <v>2.86102883</v>
      </c>
      <c r="O63" s="11">
        <f>VLOOKUP($B63,data!$B$3:$Q$15316,'diff expr 1 vs 3 mites'!O$8,FALSE)</f>
        <v>24.887569580000001</v>
      </c>
      <c r="P63" s="11">
        <f>VLOOKUP($B63,data!$B$3:$Q$15316,'diff expr 1 vs 3 mites'!P$8,FALSE)</f>
        <v>0.829070996</v>
      </c>
      <c r="Q63" s="11">
        <f>VLOOKUP($B63,data!$B$3:$Q$15316,'diff expr 1 vs 3 mites'!Q$8,FALSE)</f>
        <v>6.3312190499999996</v>
      </c>
      <c r="S63" s="27" t="s">
        <v>27749</v>
      </c>
      <c r="U63" s="2">
        <f t="shared" si="1"/>
        <v>1</v>
      </c>
      <c r="V63" s="2">
        <f t="shared" si="2"/>
        <v>6</v>
      </c>
      <c r="W63" s="2">
        <f t="shared" si="3"/>
        <v>3</v>
      </c>
      <c r="X63" s="2">
        <f t="shared" si="4"/>
        <v>7</v>
      </c>
      <c r="Y63" s="2">
        <f t="shared" si="5"/>
        <v>9</v>
      </c>
      <c r="Z63" s="2">
        <f t="shared" si="6"/>
        <v>8</v>
      </c>
      <c r="AA63" s="2">
        <f t="shared" si="7"/>
        <v>4</v>
      </c>
      <c r="AB63" s="2">
        <f t="shared" si="8"/>
        <v>10</v>
      </c>
      <c r="AC63" s="2">
        <f t="shared" si="9"/>
        <v>2</v>
      </c>
      <c r="AD63" s="2">
        <f t="shared" si="10"/>
        <v>5</v>
      </c>
      <c r="AE63" s="2"/>
      <c r="AF63" s="2">
        <f t="shared" si="11"/>
        <v>0</v>
      </c>
      <c r="AG63" s="2">
        <f t="shared" si="12"/>
        <v>0</v>
      </c>
      <c r="AH63" s="2">
        <f t="shared" si="13"/>
        <v>0</v>
      </c>
      <c r="AI63" s="2">
        <f t="shared" si="14"/>
        <v>0</v>
      </c>
      <c r="AJ63" s="2">
        <f t="shared" si="15"/>
        <v>0</v>
      </c>
      <c r="AK63" s="2">
        <f t="shared" si="16"/>
        <v>0</v>
      </c>
      <c r="AL63" s="2">
        <f t="shared" si="17"/>
        <v>0</v>
      </c>
      <c r="AM63" s="2">
        <f t="shared" si="18"/>
        <v>0</v>
      </c>
      <c r="AN63" s="2">
        <f t="shared" si="19"/>
        <v>0</v>
      </c>
      <c r="AO63" s="2">
        <f t="shared" si="20"/>
        <v>0</v>
      </c>
      <c r="AP63" s="2"/>
      <c r="AQ63" s="2">
        <f t="shared" si="21"/>
        <v>1</v>
      </c>
      <c r="AR63" s="2">
        <f t="shared" si="22"/>
        <v>6</v>
      </c>
      <c r="AS63" s="2">
        <f t="shared" si="23"/>
        <v>3</v>
      </c>
      <c r="AT63" s="2">
        <f t="shared" si="24"/>
        <v>7</v>
      </c>
      <c r="AU63" s="2">
        <f t="shared" si="25"/>
        <v>9</v>
      </c>
      <c r="AV63" s="2">
        <f t="shared" si="26"/>
        <v>8</v>
      </c>
      <c r="AW63" s="2">
        <f t="shared" si="27"/>
        <v>4</v>
      </c>
      <c r="AX63" s="2">
        <f t="shared" si="28"/>
        <v>10</v>
      </c>
      <c r="AY63" s="2">
        <f t="shared" si="29"/>
        <v>2</v>
      </c>
      <c r="AZ63" s="2">
        <f t="shared" si="30"/>
        <v>5</v>
      </c>
      <c r="BA63" s="2"/>
      <c r="BB63" s="5">
        <f t="shared" si="33"/>
        <v>5</v>
      </c>
      <c r="BC63" s="2">
        <f t="shared" si="31"/>
        <v>5</v>
      </c>
      <c r="BD63" s="2">
        <f t="shared" si="34"/>
        <v>26</v>
      </c>
      <c r="BE63" s="2">
        <f t="shared" si="35"/>
        <v>29</v>
      </c>
      <c r="BF63" s="2">
        <f t="shared" si="36"/>
        <v>14</v>
      </c>
      <c r="BG63" s="2">
        <f t="shared" si="37"/>
        <v>11</v>
      </c>
      <c r="BH63" s="2">
        <f t="shared" si="38"/>
        <v>11</v>
      </c>
      <c r="BI63" s="19">
        <f t="shared" si="39"/>
        <v>12.5</v>
      </c>
      <c r="BJ63" s="19">
        <f t="shared" si="40"/>
        <v>4.7871355387816905</v>
      </c>
      <c r="BK63" s="31">
        <f t="shared" si="41"/>
        <v>-0.31333978072025609</v>
      </c>
      <c r="BL63" s="32">
        <f t="shared" si="42"/>
        <v>0.37701126503103738</v>
      </c>
      <c r="BM63" s="62">
        <f t="shared" si="43"/>
        <v>6.9014084507042259E-2</v>
      </c>
      <c r="BN63" s="62" t="str">
        <f t="shared" si="44"/>
        <v/>
      </c>
      <c r="BO63" s="73" t="str">
        <f t="shared" si="45"/>
        <v/>
      </c>
      <c r="BQ63" s="11">
        <f t="shared" si="46"/>
        <v>3.3961646429274968E-2</v>
      </c>
    </row>
    <row r="64" spans="1:69">
      <c r="A64" s="30" t="s">
        <v>202</v>
      </c>
      <c r="B64" s="30" t="s">
        <v>203</v>
      </c>
      <c r="C64" s="30" t="s">
        <v>136</v>
      </c>
      <c r="D64" s="30" t="s">
        <v>204</v>
      </c>
      <c r="E64" s="30" t="s">
        <v>177</v>
      </c>
      <c r="F64" s="11" t="str">
        <f t="shared" si="32"/>
        <v>serine prot</v>
      </c>
      <c r="H64" s="11">
        <f>VLOOKUP($B64,data!$B$3:$Q$15316,'diff expr 1 vs 3 mites'!H$8,FALSE)</f>
        <v>47.145211779999997</v>
      </c>
      <c r="I64" s="11">
        <f>VLOOKUP($B64,data!$B$3:$Q$15316,'diff expr 1 vs 3 mites'!I$8,FALSE)</f>
        <v>2.671910183</v>
      </c>
      <c r="J64" s="11">
        <f>VLOOKUP($B64,data!$B$3:$Q$15316,'diff expr 1 vs 3 mites'!J$8,FALSE)</f>
        <v>8.6867743280000003</v>
      </c>
      <c r="K64" s="11">
        <f>VLOOKUP($B64,data!$B$3:$Q$15316,'diff expr 1 vs 3 mites'!K$8,FALSE)</f>
        <v>6.8155932510000001</v>
      </c>
      <c r="L64" s="11">
        <f>VLOOKUP($B64,data!$B$3:$Q$15316,'diff expr 1 vs 3 mites'!L$8,FALSE)</f>
        <v>20.375161989999999</v>
      </c>
      <c r="M64" s="11">
        <f>VLOOKUP($B64,data!$B$3:$Q$15316,'diff expr 1 vs 3 mites'!M$8,FALSE)</f>
        <v>4.9237480309999997</v>
      </c>
      <c r="N64" s="11">
        <f>VLOOKUP($B64,data!$B$3:$Q$15316,'diff expr 1 vs 3 mites'!N$8,FALSE)</f>
        <v>3.161996764</v>
      </c>
      <c r="O64" s="11">
        <f>VLOOKUP($B64,data!$B$3:$Q$15316,'diff expr 1 vs 3 mites'!O$8,FALSE)</f>
        <v>6.087312646</v>
      </c>
      <c r="P64" s="11">
        <f>VLOOKUP($B64,data!$B$3:$Q$15316,'diff expr 1 vs 3 mites'!P$8,FALSE)</f>
        <v>0.71470284699999997</v>
      </c>
      <c r="Q64" s="11">
        <f>VLOOKUP($B64,data!$B$3:$Q$15316,'diff expr 1 vs 3 mites'!Q$8,FALSE)</f>
        <v>6.0456119719999997</v>
      </c>
      <c r="S64" s="27" t="s">
        <v>27749</v>
      </c>
      <c r="U64" s="2">
        <f t="shared" si="1"/>
        <v>10</v>
      </c>
      <c r="V64" s="2">
        <f t="shared" si="2"/>
        <v>2</v>
      </c>
      <c r="W64" s="2">
        <f t="shared" si="3"/>
        <v>8</v>
      </c>
      <c r="X64" s="2">
        <f t="shared" si="4"/>
        <v>7</v>
      </c>
      <c r="Y64" s="2">
        <f t="shared" si="5"/>
        <v>9</v>
      </c>
      <c r="Z64" s="2">
        <f t="shared" si="6"/>
        <v>4</v>
      </c>
      <c r="AA64" s="2">
        <f t="shared" si="7"/>
        <v>3</v>
      </c>
      <c r="AB64" s="2">
        <f t="shared" si="8"/>
        <v>6</v>
      </c>
      <c r="AC64" s="2">
        <f t="shared" si="9"/>
        <v>1</v>
      </c>
      <c r="AD64" s="2">
        <f t="shared" si="10"/>
        <v>5</v>
      </c>
      <c r="AE64" s="2"/>
      <c r="AF64" s="2">
        <f t="shared" si="11"/>
        <v>0</v>
      </c>
      <c r="AG64" s="2">
        <f t="shared" si="12"/>
        <v>0</v>
      </c>
      <c r="AH64" s="2">
        <f t="shared" si="13"/>
        <v>0</v>
      </c>
      <c r="AI64" s="2">
        <f t="shared" si="14"/>
        <v>0</v>
      </c>
      <c r="AJ64" s="2">
        <f t="shared" si="15"/>
        <v>0</v>
      </c>
      <c r="AK64" s="2">
        <f t="shared" si="16"/>
        <v>0</v>
      </c>
      <c r="AL64" s="2">
        <f t="shared" si="17"/>
        <v>0</v>
      </c>
      <c r="AM64" s="2">
        <f t="shared" si="18"/>
        <v>0</v>
      </c>
      <c r="AN64" s="2">
        <f t="shared" si="19"/>
        <v>0</v>
      </c>
      <c r="AO64" s="2">
        <f t="shared" si="20"/>
        <v>0</v>
      </c>
      <c r="AP64" s="2"/>
      <c r="AQ64" s="2">
        <f t="shared" si="21"/>
        <v>10</v>
      </c>
      <c r="AR64" s="2">
        <f t="shared" si="22"/>
        <v>2</v>
      </c>
      <c r="AS64" s="2">
        <f t="shared" si="23"/>
        <v>8</v>
      </c>
      <c r="AT64" s="2">
        <f t="shared" si="24"/>
        <v>7</v>
      </c>
      <c r="AU64" s="2">
        <f t="shared" si="25"/>
        <v>9</v>
      </c>
      <c r="AV64" s="2">
        <f t="shared" si="26"/>
        <v>4</v>
      </c>
      <c r="AW64" s="2">
        <f t="shared" si="27"/>
        <v>3</v>
      </c>
      <c r="AX64" s="2">
        <f t="shared" si="28"/>
        <v>6</v>
      </c>
      <c r="AY64" s="2">
        <f t="shared" si="29"/>
        <v>1</v>
      </c>
      <c r="AZ64" s="2">
        <f t="shared" si="30"/>
        <v>5</v>
      </c>
      <c r="BA64" s="2"/>
      <c r="BB64" s="5">
        <f t="shared" si="33"/>
        <v>5</v>
      </c>
      <c r="BC64" s="2">
        <f t="shared" si="31"/>
        <v>5</v>
      </c>
      <c r="BD64" s="2">
        <f t="shared" si="34"/>
        <v>36</v>
      </c>
      <c r="BE64" s="2">
        <f t="shared" si="35"/>
        <v>19</v>
      </c>
      <c r="BF64" s="2">
        <f t="shared" si="36"/>
        <v>4</v>
      </c>
      <c r="BG64" s="2">
        <f t="shared" si="37"/>
        <v>21</v>
      </c>
      <c r="BH64" s="2">
        <f t="shared" si="38"/>
        <v>4</v>
      </c>
      <c r="BI64" s="19">
        <f t="shared" si="39"/>
        <v>12.5</v>
      </c>
      <c r="BJ64" s="19">
        <f t="shared" si="40"/>
        <v>4.7871355387816905</v>
      </c>
      <c r="BK64" s="31">
        <f t="shared" si="41"/>
        <v>-1.775592090748118</v>
      </c>
      <c r="BL64" s="32">
        <f t="shared" si="42"/>
        <v>3.7900087291180634E-2</v>
      </c>
      <c r="BM64" s="62">
        <f t="shared" si="43"/>
        <v>1.4366197183098593E-2</v>
      </c>
      <c r="BN64" s="62" t="str">
        <f t="shared" si="44"/>
        <v/>
      </c>
      <c r="BO64" s="73" t="str">
        <f t="shared" si="45"/>
        <v/>
      </c>
      <c r="BQ64" s="11">
        <f t="shared" si="46"/>
        <v>-0.61211452049755954</v>
      </c>
    </row>
    <row r="65" spans="1:69">
      <c r="A65" s="30" t="s">
        <v>205</v>
      </c>
      <c r="B65" s="30" t="s">
        <v>206</v>
      </c>
      <c r="C65" s="30" t="s">
        <v>136</v>
      </c>
      <c r="D65" s="30" t="s">
        <v>207</v>
      </c>
      <c r="E65" s="30" t="s">
        <v>177</v>
      </c>
      <c r="F65" s="11" t="str">
        <f t="shared" si="32"/>
        <v>serine prot</v>
      </c>
      <c r="H65" s="11">
        <f>VLOOKUP($B65,data!$B$3:$Q$15316,'diff expr 1 vs 3 mites'!H$8,FALSE)</f>
        <v>11.03526842</v>
      </c>
      <c r="I65" s="11">
        <f>VLOOKUP($B65,data!$B$3:$Q$15316,'diff expr 1 vs 3 mites'!I$8,FALSE)</f>
        <v>6.5729719529999997</v>
      </c>
      <c r="J65" s="11">
        <f>VLOOKUP($B65,data!$B$3:$Q$15316,'diff expr 1 vs 3 mites'!J$8,FALSE)</f>
        <v>5.3209986259999997</v>
      </c>
      <c r="K65" s="11">
        <f>VLOOKUP($B65,data!$B$3:$Q$15316,'diff expr 1 vs 3 mites'!K$8,FALSE)</f>
        <v>6.773070916</v>
      </c>
      <c r="L65" s="11">
        <f>VLOOKUP($B65,data!$B$3:$Q$15316,'diff expr 1 vs 3 mites'!L$8,FALSE)</f>
        <v>5.5178518719999996</v>
      </c>
      <c r="M65" s="11">
        <f>VLOOKUP($B65,data!$B$3:$Q$15316,'diff expr 1 vs 3 mites'!M$8,FALSE)</f>
        <v>1.622217121</v>
      </c>
      <c r="N65" s="11">
        <f>VLOOKUP($B65,data!$B$3:$Q$15316,'diff expr 1 vs 3 mites'!N$8,FALSE)</f>
        <v>4.0282026990000004</v>
      </c>
      <c r="O65" s="11">
        <f>VLOOKUP($B65,data!$B$3:$Q$15316,'diff expr 1 vs 3 mites'!O$8,FALSE)</f>
        <v>5.9275864340000002</v>
      </c>
      <c r="P65" s="11">
        <f>VLOOKUP($B65,data!$B$3:$Q$15316,'diff expr 1 vs 3 mites'!P$8,FALSE)</f>
        <v>1.7750941629999999</v>
      </c>
      <c r="Q65" s="11">
        <f>VLOOKUP($B65,data!$B$3:$Q$15316,'diff expr 1 vs 3 mites'!Q$8,FALSE)</f>
        <v>7.9396769100000002</v>
      </c>
      <c r="S65" s="27" t="s">
        <v>27749</v>
      </c>
      <c r="U65" s="2">
        <f t="shared" si="1"/>
        <v>10</v>
      </c>
      <c r="V65" s="2">
        <f t="shared" si="2"/>
        <v>7</v>
      </c>
      <c r="W65" s="2">
        <f t="shared" si="3"/>
        <v>4</v>
      </c>
      <c r="X65" s="2">
        <f t="shared" si="4"/>
        <v>8</v>
      </c>
      <c r="Y65" s="2">
        <f t="shared" si="5"/>
        <v>5</v>
      </c>
      <c r="Z65" s="2">
        <f t="shared" si="6"/>
        <v>1</v>
      </c>
      <c r="AA65" s="2">
        <f t="shared" si="7"/>
        <v>3</v>
      </c>
      <c r="AB65" s="2">
        <f t="shared" si="8"/>
        <v>6</v>
      </c>
      <c r="AC65" s="2">
        <f t="shared" si="9"/>
        <v>2</v>
      </c>
      <c r="AD65" s="2">
        <f t="shared" si="10"/>
        <v>9</v>
      </c>
      <c r="AE65" s="2"/>
      <c r="AF65" s="2">
        <f t="shared" si="11"/>
        <v>0</v>
      </c>
      <c r="AG65" s="2">
        <f t="shared" si="12"/>
        <v>0</v>
      </c>
      <c r="AH65" s="2">
        <f t="shared" si="13"/>
        <v>0</v>
      </c>
      <c r="AI65" s="2">
        <f t="shared" si="14"/>
        <v>0</v>
      </c>
      <c r="AJ65" s="2">
        <f t="shared" si="15"/>
        <v>0</v>
      </c>
      <c r="AK65" s="2">
        <f t="shared" si="16"/>
        <v>0</v>
      </c>
      <c r="AL65" s="2">
        <f t="shared" si="17"/>
        <v>0</v>
      </c>
      <c r="AM65" s="2">
        <f t="shared" si="18"/>
        <v>0</v>
      </c>
      <c r="AN65" s="2">
        <f t="shared" si="19"/>
        <v>0</v>
      </c>
      <c r="AO65" s="2">
        <f t="shared" si="20"/>
        <v>0</v>
      </c>
      <c r="AP65" s="2"/>
      <c r="AQ65" s="2">
        <f t="shared" si="21"/>
        <v>10</v>
      </c>
      <c r="AR65" s="2">
        <f t="shared" si="22"/>
        <v>7</v>
      </c>
      <c r="AS65" s="2">
        <f t="shared" si="23"/>
        <v>4</v>
      </c>
      <c r="AT65" s="2">
        <f t="shared" si="24"/>
        <v>8</v>
      </c>
      <c r="AU65" s="2">
        <f t="shared" si="25"/>
        <v>5</v>
      </c>
      <c r="AV65" s="2">
        <f t="shared" si="26"/>
        <v>1</v>
      </c>
      <c r="AW65" s="2">
        <f t="shared" si="27"/>
        <v>3</v>
      </c>
      <c r="AX65" s="2">
        <f t="shared" si="28"/>
        <v>6</v>
      </c>
      <c r="AY65" s="2">
        <f t="shared" si="29"/>
        <v>2</v>
      </c>
      <c r="AZ65" s="2">
        <f t="shared" si="30"/>
        <v>9</v>
      </c>
      <c r="BA65" s="2"/>
      <c r="BB65" s="5">
        <f t="shared" si="33"/>
        <v>5</v>
      </c>
      <c r="BC65" s="2">
        <f t="shared" si="31"/>
        <v>5</v>
      </c>
      <c r="BD65" s="2">
        <f t="shared" si="34"/>
        <v>34</v>
      </c>
      <c r="BE65" s="2">
        <f t="shared" si="35"/>
        <v>21</v>
      </c>
      <c r="BF65" s="2">
        <f t="shared" si="36"/>
        <v>6</v>
      </c>
      <c r="BG65" s="2">
        <f t="shared" si="37"/>
        <v>19</v>
      </c>
      <c r="BH65" s="2">
        <f t="shared" si="38"/>
        <v>6</v>
      </c>
      <c r="BI65" s="19">
        <f t="shared" si="39"/>
        <v>12.5</v>
      </c>
      <c r="BJ65" s="19">
        <f t="shared" si="40"/>
        <v>4.7871355387816905</v>
      </c>
      <c r="BK65" s="31">
        <f t="shared" si="41"/>
        <v>-1.3578057164544433</v>
      </c>
      <c r="BL65" s="32">
        <f t="shared" si="42"/>
        <v>8.7262670284291577E-2</v>
      </c>
      <c r="BM65" s="62">
        <f t="shared" si="43"/>
        <v>2.4225352112676058E-2</v>
      </c>
      <c r="BN65" s="62" t="str">
        <f t="shared" si="44"/>
        <v/>
      </c>
      <c r="BO65" s="73" t="str">
        <f t="shared" si="45"/>
        <v/>
      </c>
      <c r="BQ65" s="11">
        <f t="shared" si="46"/>
        <v>-0.21855903419984024</v>
      </c>
    </row>
    <row r="66" spans="1:69">
      <c r="A66" s="30" t="s">
        <v>208</v>
      </c>
      <c r="B66" s="30" t="s">
        <v>209</v>
      </c>
      <c r="C66" s="30" t="s">
        <v>210</v>
      </c>
      <c r="D66" s="30" t="s">
        <v>211</v>
      </c>
      <c r="E66" s="30" t="s">
        <v>177</v>
      </c>
      <c r="F66" s="11" t="str">
        <f t="shared" si="32"/>
        <v>serine prot</v>
      </c>
      <c r="H66" s="11">
        <f>VLOOKUP($B66,data!$B$3:$Q$15316,'diff expr 1 vs 3 mites'!H$8,FALSE)</f>
        <v>3.7594588930000001</v>
      </c>
      <c r="I66" s="11">
        <f>VLOOKUP($B66,data!$B$3:$Q$15316,'diff expr 1 vs 3 mites'!I$8,FALSE)</f>
        <v>4.8703870890000003</v>
      </c>
      <c r="J66" s="11">
        <f>VLOOKUP($B66,data!$B$3:$Q$15316,'diff expr 1 vs 3 mites'!J$8,FALSE)</f>
        <v>2.8760523689999999</v>
      </c>
      <c r="K66" s="11">
        <f>VLOOKUP($B66,data!$B$3:$Q$15316,'diff expr 1 vs 3 mites'!K$8,FALSE)</f>
        <v>4.4407095029999999</v>
      </c>
      <c r="L66" s="11">
        <f>VLOOKUP($B66,data!$B$3:$Q$15316,'diff expr 1 vs 3 mites'!L$8,FALSE)</f>
        <v>6.8400595449999999</v>
      </c>
      <c r="M66" s="11">
        <f>VLOOKUP($B66,data!$B$3:$Q$15316,'diff expr 1 vs 3 mites'!M$8,FALSE)</f>
        <v>10.38984979</v>
      </c>
      <c r="N66" s="11">
        <f>VLOOKUP($B66,data!$B$3:$Q$15316,'diff expr 1 vs 3 mites'!N$8,FALSE)</f>
        <v>3.364537382</v>
      </c>
      <c r="O66" s="11">
        <f>VLOOKUP($B66,data!$B$3:$Q$15316,'diff expr 1 vs 3 mites'!O$8,FALSE)</f>
        <v>9.6930749719999998</v>
      </c>
      <c r="P66" s="11">
        <f>VLOOKUP($B66,data!$B$3:$Q$15316,'diff expr 1 vs 3 mites'!P$8,FALSE)</f>
        <v>7.032183581</v>
      </c>
      <c r="Q66" s="11">
        <f>VLOOKUP($B66,data!$B$3:$Q$15316,'diff expr 1 vs 3 mites'!Q$8,FALSE)</f>
        <v>10.212507029999999</v>
      </c>
      <c r="S66" s="27" t="s">
        <v>27749</v>
      </c>
      <c r="U66" s="2">
        <f t="shared" si="1"/>
        <v>3</v>
      </c>
      <c r="V66" s="2">
        <f t="shared" si="2"/>
        <v>5</v>
      </c>
      <c r="W66" s="2">
        <f t="shared" si="3"/>
        <v>1</v>
      </c>
      <c r="X66" s="2">
        <f t="shared" si="4"/>
        <v>4</v>
      </c>
      <c r="Y66" s="2">
        <f t="shared" si="5"/>
        <v>6</v>
      </c>
      <c r="Z66" s="2">
        <f t="shared" si="6"/>
        <v>10</v>
      </c>
      <c r="AA66" s="2">
        <f t="shared" si="7"/>
        <v>2</v>
      </c>
      <c r="AB66" s="2">
        <f t="shared" si="8"/>
        <v>8</v>
      </c>
      <c r="AC66" s="2">
        <f t="shared" si="9"/>
        <v>7</v>
      </c>
      <c r="AD66" s="2">
        <f t="shared" si="10"/>
        <v>9</v>
      </c>
      <c r="AE66" s="2"/>
      <c r="AF66" s="2">
        <f t="shared" si="11"/>
        <v>0</v>
      </c>
      <c r="AG66" s="2">
        <f t="shared" si="12"/>
        <v>0</v>
      </c>
      <c r="AH66" s="2">
        <f t="shared" si="13"/>
        <v>0</v>
      </c>
      <c r="AI66" s="2">
        <f t="shared" si="14"/>
        <v>0</v>
      </c>
      <c r="AJ66" s="2">
        <f t="shared" si="15"/>
        <v>0</v>
      </c>
      <c r="AK66" s="2">
        <f t="shared" si="16"/>
        <v>0</v>
      </c>
      <c r="AL66" s="2">
        <f t="shared" si="17"/>
        <v>0</v>
      </c>
      <c r="AM66" s="2">
        <f t="shared" si="18"/>
        <v>0</v>
      </c>
      <c r="AN66" s="2">
        <f t="shared" si="19"/>
        <v>0</v>
      </c>
      <c r="AO66" s="2">
        <f t="shared" si="20"/>
        <v>0</v>
      </c>
      <c r="AP66" s="2"/>
      <c r="AQ66" s="2">
        <f t="shared" si="21"/>
        <v>3</v>
      </c>
      <c r="AR66" s="2">
        <f t="shared" si="22"/>
        <v>5</v>
      </c>
      <c r="AS66" s="2">
        <f t="shared" si="23"/>
        <v>1</v>
      </c>
      <c r="AT66" s="2">
        <f t="shared" si="24"/>
        <v>4</v>
      </c>
      <c r="AU66" s="2">
        <f t="shared" si="25"/>
        <v>6</v>
      </c>
      <c r="AV66" s="2">
        <f t="shared" si="26"/>
        <v>10</v>
      </c>
      <c r="AW66" s="2">
        <f t="shared" si="27"/>
        <v>2</v>
      </c>
      <c r="AX66" s="2">
        <f t="shared" si="28"/>
        <v>8</v>
      </c>
      <c r="AY66" s="2">
        <f t="shared" si="29"/>
        <v>7</v>
      </c>
      <c r="AZ66" s="2">
        <f t="shared" si="30"/>
        <v>9</v>
      </c>
      <c r="BA66" s="2"/>
      <c r="BB66" s="5">
        <f t="shared" si="33"/>
        <v>5</v>
      </c>
      <c r="BC66" s="2">
        <f t="shared" si="31"/>
        <v>5</v>
      </c>
      <c r="BD66" s="2">
        <f t="shared" si="34"/>
        <v>19</v>
      </c>
      <c r="BE66" s="2">
        <f t="shared" si="35"/>
        <v>36</v>
      </c>
      <c r="BF66" s="2">
        <f t="shared" si="36"/>
        <v>21</v>
      </c>
      <c r="BG66" s="2">
        <f t="shared" si="37"/>
        <v>4</v>
      </c>
      <c r="BH66" s="2">
        <f t="shared" si="38"/>
        <v>4</v>
      </c>
      <c r="BI66" s="19">
        <f t="shared" si="39"/>
        <v>12.5</v>
      </c>
      <c r="BJ66" s="19">
        <f t="shared" si="40"/>
        <v>4.7871355387816905</v>
      </c>
      <c r="BK66" s="31">
        <f t="shared" si="41"/>
        <v>-1.775592090748118</v>
      </c>
      <c r="BL66" s="32">
        <f t="shared" si="42"/>
        <v>3.7900087291180634E-2</v>
      </c>
      <c r="BM66" s="62">
        <f t="shared" si="43"/>
        <v>1.4366197183098593E-2</v>
      </c>
      <c r="BN66" s="62" t="str">
        <f t="shared" si="44"/>
        <v/>
      </c>
      <c r="BO66" s="73" t="str">
        <f t="shared" si="45"/>
        <v/>
      </c>
      <c r="BQ66" s="11">
        <f t="shared" si="46"/>
        <v>0.25182985284790715</v>
      </c>
    </row>
    <row r="67" spans="1:69">
      <c r="A67" s="30" t="s">
        <v>212</v>
      </c>
      <c r="B67" s="30" t="s">
        <v>213</v>
      </c>
      <c r="C67" s="30" t="s">
        <v>214</v>
      </c>
      <c r="D67" s="30" t="s">
        <v>215</v>
      </c>
      <c r="E67" s="30" t="s">
        <v>177</v>
      </c>
      <c r="F67" s="11" t="str">
        <f t="shared" si="32"/>
        <v>serine prot</v>
      </c>
      <c r="H67" s="11">
        <f>VLOOKUP($B67,data!$B$3:$Q$15316,'diff expr 1 vs 3 mites'!H$8,FALSE)</f>
        <v>1.452130648</v>
      </c>
      <c r="I67" s="11">
        <f>VLOOKUP($B67,data!$B$3:$Q$15316,'diff expr 1 vs 3 mites'!I$8,FALSE)</f>
        <v>5.5139745639999997</v>
      </c>
      <c r="J67" s="11">
        <f>VLOOKUP($B67,data!$B$3:$Q$15316,'diff expr 1 vs 3 mites'!J$8,FALSE)</f>
        <v>3.7280812679999999</v>
      </c>
      <c r="K67" s="11">
        <f>VLOOKUP($B67,data!$B$3:$Q$15316,'diff expr 1 vs 3 mites'!K$8,FALSE)</f>
        <v>6.8610835259999998</v>
      </c>
      <c r="L67" s="11">
        <f>VLOOKUP($B67,data!$B$3:$Q$15316,'diff expr 1 vs 3 mites'!L$8,FALSE)</f>
        <v>5.3090741599999998</v>
      </c>
      <c r="M67" s="11">
        <f>VLOOKUP($B67,data!$B$3:$Q$15316,'diff expr 1 vs 3 mites'!M$8,FALSE)</f>
        <v>1.6128655810000001</v>
      </c>
      <c r="N67" s="11">
        <f>VLOOKUP($B67,data!$B$3:$Q$15316,'diff expr 1 vs 3 mites'!N$8,FALSE)</f>
        <v>3.1591017520000002</v>
      </c>
      <c r="O67" s="11">
        <f>VLOOKUP($B67,data!$B$3:$Q$15316,'diff expr 1 vs 3 mites'!O$8,FALSE)</f>
        <v>3.2568877220000001</v>
      </c>
      <c r="P67" s="11">
        <f>VLOOKUP($B67,data!$B$3:$Q$15316,'diff expr 1 vs 3 mites'!P$8,FALSE)</f>
        <v>5.1054917279999996</v>
      </c>
      <c r="Q67" s="11">
        <f>VLOOKUP($B67,data!$B$3:$Q$15316,'diff expr 1 vs 3 mites'!Q$8,FALSE)</f>
        <v>7.220037187</v>
      </c>
      <c r="S67" s="27" t="s">
        <v>27749</v>
      </c>
      <c r="U67" s="2">
        <f t="shared" si="1"/>
        <v>1</v>
      </c>
      <c r="V67" s="2">
        <f t="shared" si="2"/>
        <v>8</v>
      </c>
      <c r="W67" s="2">
        <f t="shared" si="3"/>
        <v>5</v>
      </c>
      <c r="X67" s="2">
        <f t="shared" si="4"/>
        <v>9</v>
      </c>
      <c r="Y67" s="2">
        <f t="shared" si="5"/>
        <v>7</v>
      </c>
      <c r="Z67" s="2">
        <f t="shared" si="6"/>
        <v>2</v>
      </c>
      <c r="AA67" s="2">
        <f t="shared" si="7"/>
        <v>3</v>
      </c>
      <c r="AB67" s="2">
        <f t="shared" si="8"/>
        <v>4</v>
      </c>
      <c r="AC67" s="2">
        <f t="shared" si="9"/>
        <v>6</v>
      </c>
      <c r="AD67" s="2">
        <f t="shared" si="10"/>
        <v>10</v>
      </c>
      <c r="AE67" s="2"/>
      <c r="AF67" s="2">
        <f t="shared" si="11"/>
        <v>0</v>
      </c>
      <c r="AG67" s="2">
        <f t="shared" si="12"/>
        <v>0</v>
      </c>
      <c r="AH67" s="2">
        <f t="shared" si="13"/>
        <v>0</v>
      </c>
      <c r="AI67" s="2">
        <f t="shared" si="14"/>
        <v>0</v>
      </c>
      <c r="AJ67" s="2">
        <f t="shared" si="15"/>
        <v>0</v>
      </c>
      <c r="AK67" s="2">
        <f t="shared" si="16"/>
        <v>0</v>
      </c>
      <c r="AL67" s="2">
        <f t="shared" si="17"/>
        <v>0</v>
      </c>
      <c r="AM67" s="2">
        <f t="shared" si="18"/>
        <v>0</v>
      </c>
      <c r="AN67" s="2">
        <f t="shared" si="19"/>
        <v>0</v>
      </c>
      <c r="AO67" s="2">
        <f t="shared" si="20"/>
        <v>0</v>
      </c>
      <c r="AP67" s="2"/>
      <c r="AQ67" s="2">
        <f t="shared" si="21"/>
        <v>1</v>
      </c>
      <c r="AR67" s="2">
        <f t="shared" si="22"/>
        <v>8</v>
      </c>
      <c r="AS67" s="2">
        <f t="shared" si="23"/>
        <v>5</v>
      </c>
      <c r="AT67" s="2">
        <f t="shared" si="24"/>
        <v>9</v>
      </c>
      <c r="AU67" s="2">
        <f t="shared" si="25"/>
        <v>7</v>
      </c>
      <c r="AV67" s="2">
        <f t="shared" si="26"/>
        <v>2</v>
      </c>
      <c r="AW67" s="2">
        <f t="shared" si="27"/>
        <v>3</v>
      </c>
      <c r="AX67" s="2">
        <f t="shared" si="28"/>
        <v>4</v>
      </c>
      <c r="AY67" s="2">
        <f t="shared" si="29"/>
        <v>6</v>
      </c>
      <c r="AZ67" s="2">
        <f t="shared" si="30"/>
        <v>10</v>
      </c>
      <c r="BA67" s="2"/>
      <c r="BB67" s="5">
        <f t="shared" si="33"/>
        <v>5</v>
      </c>
      <c r="BC67" s="2">
        <f t="shared" si="31"/>
        <v>5</v>
      </c>
      <c r="BD67" s="2">
        <f t="shared" si="34"/>
        <v>30</v>
      </c>
      <c r="BE67" s="2">
        <f t="shared" si="35"/>
        <v>25</v>
      </c>
      <c r="BF67" s="2">
        <f t="shared" si="36"/>
        <v>10</v>
      </c>
      <c r="BG67" s="2">
        <f t="shared" si="37"/>
        <v>15</v>
      </c>
      <c r="BH67" s="2">
        <f t="shared" si="38"/>
        <v>10</v>
      </c>
      <c r="BI67" s="19">
        <f t="shared" si="39"/>
        <v>12.5</v>
      </c>
      <c r="BJ67" s="19">
        <f t="shared" si="40"/>
        <v>4.7871355387816905</v>
      </c>
      <c r="BK67" s="31">
        <f t="shared" si="41"/>
        <v>-0.5222329678670935</v>
      </c>
      <c r="BL67" s="32">
        <f t="shared" si="42"/>
        <v>0.30075406722029491</v>
      </c>
      <c r="BM67" s="62">
        <f t="shared" si="43"/>
        <v>5.8591549295774648E-2</v>
      </c>
      <c r="BN67" s="62" t="str">
        <f>IF(BL67&lt;BM67,BL67,"")</f>
        <v/>
      </c>
      <c r="BO67" s="73" t="str">
        <f t="shared" si="45"/>
        <v/>
      </c>
      <c r="BQ67" s="11">
        <f t="shared" si="46"/>
        <v>-5.0500785828179538E-2</v>
      </c>
    </row>
    <row r="68" spans="1:69">
      <c r="A68" s="30" t="s">
        <v>216</v>
      </c>
      <c r="B68" s="30" t="s">
        <v>217</v>
      </c>
      <c r="C68" s="30" t="s">
        <v>136</v>
      </c>
      <c r="D68" s="30" t="s">
        <v>218</v>
      </c>
      <c r="E68" s="30" t="s">
        <v>177</v>
      </c>
      <c r="F68" s="11" t="str">
        <f t="shared" si="32"/>
        <v>serine prot</v>
      </c>
      <c r="H68" s="11">
        <f>VLOOKUP($B68,data!$B$3:$Q$15316,'diff expr 1 vs 3 mites'!H$8,FALSE)</f>
        <v>0.82499316700000003</v>
      </c>
      <c r="I68" s="11">
        <f>VLOOKUP($B68,data!$B$3:$Q$15316,'diff expr 1 vs 3 mites'!I$8,FALSE)</f>
        <v>0</v>
      </c>
      <c r="J68" s="11">
        <f>VLOOKUP($B68,data!$B$3:$Q$15316,'diff expr 1 vs 3 mites'!J$8,FALSE)</f>
        <v>0.47655447200000001</v>
      </c>
      <c r="K68" s="11">
        <f>VLOOKUP($B68,data!$B$3:$Q$15316,'diff expr 1 vs 3 mites'!K$8,FALSE)</f>
        <v>0.73086748000000001</v>
      </c>
      <c r="L68" s="11">
        <f>VLOOKUP($B68,data!$B$3:$Q$15316,'diff expr 1 vs 3 mites'!L$8,FALSE)</f>
        <v>1.017975273</v>
      </c>
      <c r="M68" s="11">
        <f>VLOOKUP($B68,data!$B$3:$Q$15316,'diff expr 1 vs 3 mites'!M$8,FALSE)</f>
        <v>0</v>
      </c>
      <c r="N68" s="11">
        <f>VLOOKUP($B68,data!$B$3:$Q$15316,'diff expr 1 vs 3 mites'!N$8,FALSE)</f>
        <v>0.39720271400000001</v>
      </c>
      <c r="O68" s="11">
        <f>VLOOKUP($B68,data!$B$3:$Q$15316,'diff expr 1 vs 3 mites'!O$8,FALSE)</f>
        <v>1.189493082</v>
      </c>
      <c r="P68" s="11">
        <f>VLOOKUP($B68,data!$B$3:$Q$15316,'diff expr 1 vs 3 mites'!P$8,FALSE)</f>
        <v>0.56399827599999997</v>
      </c>
      <c r="Q68" s="11">
        <f>VLOOKUP($B68,data!$B$3:$Q$15316,'diff expr 1 vs 3 mites'!Q$8,FALSE)</f>
        <v>0</v>
      </c>
      <c r="S68" s="27" t="s">
        <v>27749</v>
      </c>
      <c r="U68" s="2">
        <f t="shared" si="1"/>
        <v>8</v>
      </c>
      <c r="V68" s="2">
        <f t="shared" si="2"/>
        <v>1</v>
      </c>
      <c r="W68" s="2">
        <f t="shared" si="3"/>
        <v>5</v>
      </c>
      <c r="X68" s="2">
        <f t="shared" si="4"/>
        <v>7</v>
      </c>
      <c r="Y68" s="2">
        <f t="shared" si="5"/>
        <v>9</v>
      </c>
      <c r="Z68" s="2">
        <f t="shared" si="6"/>
        <v>1</v>
      </c>
      <c r="AA68" s="2">
        <f t="shared" si="7"/>
        <v>4</v>
      </c>
      <c r="AB68" s="2">
        <f t="shared" si="8"/>
        <v>10</v>
      </c>
      <c r="AC68" s="2">
        <f t="shared" si="9"/>
        <v>6</v>
      </c>
      <c r="AD68" s="2">
        <f t="shared" si="10"/>
        <v>1</v>
      </c>
      <c r="AE68" s="2"/>
      <c r="AF68" s="2">
        <f t="shared" si="11"/>
        <v>0</v>
      </c>
      <c r="AG68" s="2">
        <f t="shared" si="12"/>
        <v>1</v>
      </c>
      <c r="AH68" s="2">
        <f t="shared" si="13"/>
        <v>0</v>
      </c>
      <c r="AI68" s="2">
        <f t="shared" si="14"/>
        <v>0</v>
      </c>
      <c r="AJ68" s="2">
        <f t="shared" si="15"/>
        <v>0</v>
      </c>
      <c r="AK68" s="2">
        <f t="shared" si="16"/>
        <v>1</v>
      </c>
      <c r="AL68" s="2">
        <f t="shared" si="17"/>
        <v>0</v>
      </c>
      <c r="AM68" s="2">
        <f t="shared" si="18"/>
        <v>0</v>
      </c>
      <c r="AN68" s="2">
        <f t="shared" si="19"/>
        <v>0</v>
      </c>
      <c r="AO68" s="2">
        <f t="shared" si="20"/>
        <v>1</v>
      </c>
      <c r="AP68" s="2"/>
      <c r="AQ68" s="2">
        <f t="shared" si="21"/>
        <v>8</v>
      </c>
      <c r="AR68" s="2">
        <f t="shared" si="22"/>
        <v>2</v>
      </c>
      <c r="AS68" s="2">
        <f t="shared" si="23"/>
        <v>5</v>
      </c>
      <c r="AT68" s="2">
        <f t="shared" si="24"/>
        <v>7</v>
      </c>
      <c r="AU68" s="2">
        <f t="shared" si="25"/>
        <v>9</v>
      </c>
      <c r="AV68" s="2">
        <f t="shared" si="26"/>
        <v>2</v>
      </c>
      <c r="AW68" s="2">
        <f t="shared" si="27"/>
        <v>4</v>
      </c>
      <c r="AX68" s="2">
        <f t="shared" si="28"/>
        <v>10</v>
      </c>
      <c r="AY68" s="2">
        <f t="shared" si="29"/>
        <v>6</v>
      </c>
      <c r="AZ68" s="2">
        <f t="shared" si="30"/>
        <v>2</v>
      </c>
      <c r="BA68" s="2"/>
      <c r="BB68" s="5">
        <f t="shared" si="33"/>
        <v>5</v>
      </c>
      <c r="BC68" s="2">
        <f t="shared" si="31"/>
        <v>5</v>
      </c>
      <c r="BD68" s="2">
        <f t="shared" si="34"/>
        <v>31</v>
      </c>
      <c r="BE68" s="2">
        <f t="shared" si="35"/>
        <v>24</v>
      </c>
      <c r="BF68" s="2">
        <f t="shared" si="36"/>
        <v>9</v>
      </c>
      <c r="BG68" s="2">
        <f t="shared" si="37"/>
        <v>16</v>
      </c>
      <c r="BH68" s="2">
        <f t="shared" si="38"/>
        <v>9</v>
      </c>
      <c r="BI68" s="19">
        <f t="shared" si="39"/>
        <v>12.5</v>
      </c>
      <c r="BJ68" s="19">
        <f t="shared" si="40"/>
        <v>4.7871355387816905</v>
      </c>
      <c r="BK68" s="31">
        <f t="shared" si="41"/>
        <v>-0.73112615501393097</v>
      </c>
      <c r="BL68" s="32">
        <f t="shared" si="42"/>
        <v>0.23235104997023245</v>
      </c>
      <c r="BM68" s="62">
        <f t="shared" si="43"/>
        <v>4.8732394366197189E-2</v>
      </c>
      <c r="BN68" s="62" t="str">
        <f t="shared" si="44"/>
        <v/>
      </c>
      <c r="BO68" s="73" t="str">
        <f t="shared" si="45"/>
        <v/>
      </c>
      <c r="BQ68" s="11">
        <f t="shared" si="46"/>
        <v>-0.15177678629104435</v>
      </c>
    </row>
    <row r="69" spans="1:69">
      <c r="A69" s="30" t="s">
        <v>219</v>
      </c>
      <c r="B69" s="30" t="s">
        <v>220</v>
      </c>
      <c r="C69" s="30" t="s">
        <v>221</v>
      </c>
      <c r="D69" s="30" t="s">
        <v>222</v>
      </c>
      <c r="E69" s="30" t="s">
        <v>177</v>
      </c>
      <c r="F69" s="11" t="str">
        <f t="shared" si="32"/>
        <v>serine prot</v>
      </c>
      <c r="H69" s="11">
        <f>VLOOKUP($B69,data!$B$3:$Q$15316,'diff expr 1 vs 3 mites'!H$8,FALSE)</f>
        <v>3.5518762659999998</v>
      </c>
      <c r="I69" s="11">
        <f>VLOOKUP($B69,data!$B$3:$Q$15316,'diff expr 1 vs 3 mites'!I$8,FALSE)</f>
        <v>5.1873260569999999</v>
      </c>
      <c r="J69" s="11">
        <f>VLOOKUP($B69,data!$B$3:$Q$15316,'diff expr 1 vs 3 mites'!J$8,FALSE)</f>
        <v>3.2692387319999998</v>
      </c>
      <c r="K69" s="11">
        <f>VLOOKUP($B69,data!$B$3:$Q$15316,'diff expr 1 vs 3 mites'!K$8,FALSE)</f>
        <v>6.7773637300000003</v>
      </c>
      <c r="L69" s="11">
        <f>VLOOKUP($B69,data!$B$3:$Q$15316,'diff expr 1 vs 3 mites'!L$8,FALSE)</f>
        <v>9.7768589850000005</v>
      </c>
      <c r="M69" s="11">
        <f>VLOOKUP($B69,data!$B$3:$Q$15316,'diff expr 1 vs 3 mites'!M$8,FALSE)</f>
        <v>13.997269920000001</v>
      </c>
      <c r="N69" s="11">
        <f>VLOOKUP($B69,data!$B$3:$Q$15316,'diff expr 1 vs 3 mites'!N$8,FALSE)</f>
        <v>1.6662442900000001</v>
      </c>
      <c r="O69" s="11">
        <f>VLOOKUP($B69,data!$B$3:$Q$15316,'diff expr 1 vs 3 mites'!O$8,FALSE)</f>
        <v>25.9997984</v>
      </c>
      <c r="P69" s="11">
        <f>VLOOKUP($B69,data!$B$3:$Q$15316,'diff expr 1 vs 3 mites'!P$8,FALSE)</f>
        <v>4.4828390059999998</v>
      </c>
      <c r="Q69" s="11">
        <f>VLOOKUP($B69,data!$B$3:$Q$15316,'diff expr 1 vs 3 mites'!Q$8,FALSE)</f>
        <v>8.80284844</v>
      </c>
      <c r="S69" s="27" t="s">
        <v>27749</v>
      </c>
      <c r="U69" s="2">
        <f t="shared" si="1"/>
        <v>3</v>
      </c>
      <c r="V69" s="2">
        <f t="shared" si="2"/>
        <v>5</v>
      </c>
      <c r="W69" s="2">
        <f t="shared" si="3"/>
        <v>2</v>
      </c>
      <c r="X69" s="2">
        <f t="shared" si="4"/>
        <v>6</v>
      </c>
      <c r="Y69" s="2">
        <f t="shared" si="5"/>
        <v>8</v>
      </c>
      <c r="Z69" s="2">
        <f t="shared" si="6"/>
        <v>9</v>
      </c>
      <c r="AA69" s="2">
        <f t="shared" si="7"/>
        <v>1</v>
      </c>
      <c r="AB69" s="2">
        <f t="shared" si="8"/>
        <v>10</v>
      </c>
      <c r="AC69" s="2">
        <f t="shared" si="9"/>
        <v>4</v>
      </c>
      <c r="AD69" s="2">
        <f t="shared" si="10"/>
        <v>7</v>
      </c>
      <c r="AE69" s="2"/>
      <c r="AF69" s="2">
        <f t="shared" si="11"/>
        <v>0</v>
      </c>
      <c r="AG69" s="2">
        <f t="shared" si="12"/>
        <v>0</v>
      </c>
      <c r="AH69" s="2">
        <f t="shared" si="13"/>
        <v>0</v>
      </c>
      <c r="AI69" s="2">
        <f t="shared" si="14"/>
        <v>0</v>
      </c>
      <c r="AJ69" s="2">
        <f t="shared" si="15"/>
        <v>0</v>
      </c>
      <c r="AK69" s="2">
        <f t="shared" si="16"/>
        <v>0</v>
      </c>
      <c r="AL69" s="2">
        <f t="shared" si="17"/>
        <v>0</v>
      </c>
      <c r="AM69" s="2">
        <f t="shared" si="18"/>
        <v>0</v>
      </c>
      <c r="AN69" s="2">
        <f t="shared" si="19"/>
        <v>0</v>
      </c>
      <c r="AO69" s="2">
        <f t="shared" si="20"/>
        <v>0</v>
      </c>
      <c r="AP69" s="2"/>
      <c r="AQ69" s="2">
        <f t="shared" si="21"/>
        <v>3</v>
      </c>
      <c r="AR69" s="2">
        <f t="shared" si="22"/>
        <v>5</v>
      </c>
      <c r="AS69" s="2">
        <f t="shared" si="23"/>
        <v>2</v>
      </c>
      <c r="AT69" s="2">
        <f t="shared" si="24"/>
        <v>6</v>
      </c>
      <c r="AU69" s="2">
        <f t="shared" si="25"/>
        <v>8</v>
      </c>
      <c r="AV69" s="2">
        <f t="shared" si="26"/>
        <v>9</v>
      </c>
      <c r="AW69" s="2">
        <f t="shared" si="27"/>
        <v>1</v>
      </c>
      <c r="AX69" s="2">
        <f t="shared" si="28"/>
        <v>10</v>
      </c>
      <c r="AY69" s="2">
        <f t="shared" si="29"/>
        <v>4</v>
      </c>
      <c r="AZ69" s="2">
        <f t="shared" si="30"/>
        <v>7</v>
      </c>
      <c r="BA69" s="2"/>
      <c r="BB69" s="5">
        <f t="shared" si="33"/>
        <v>5</v>
      </c>
      <c r="BC69" s="2">
        <f t="shared" si="31"/>
        <v>5</v>
      </c>
      <c r="BD69" s="2">
        <f t="shared" si="34"/>
        <v>24</v>
      </c>
      <c r="BE69" s="2">
        <f t="shared" si="35"/>
        <v>31</v>
      </c>
      <c r="BF69" s="2">
        <f t="shared" si="36"/>
        <v>16</v>
      </c>
      <c r="BG69" s="2">
        <f t="shared" si="37"/>
        <v>9</v>
      </c>
      <c r="BH69" s="2">
        <f t="shared" si="38"/>
        <v>9</v>
      </c>
      <c r="BI69" s="19">
        <f t="shared" si="39"/>
        <v>12.5</v>
      </c>
      <c r="BJ69" s="19">
        <f t="shared" si="40"/>
        <v>4.7871355387816905</v>
      </c>
      <c r="BK69" s="31">
        <f t="shared" si="41"/>
        <v>-0.73112615501393097</v>
      </c>
      <c r="BL69" s="32">
        <f t="shared" si="42"/>
        <v>0.23235104997023245</v>
      </c>
      <c r="BM69" s="62">
        <f t="shared" si="43"/>
        <v>4.8732394366197189E-2</v>
      </c>
      <c r="BN69" s="62" t="str">
        <f t="shared" si="44"/>
        <v/>
      </c>
      <c r="BO69" s="73" t="str">
        <f t="shared" si="45"/>
        <v/>
      </c>
      <c r="BQ69" s="11">
        <f t="shared" si="46"/>
        <v>0.28416108614272595</v>
      </c>
    </row>
    <row r="70" spans="1:69">
      <c r="A70" s="30" t="s">
        <v>223</v>
      </c>
      <c r="B70" s="30" t="s">
        <v>224</v>
      </c>
      <c r="C70" s="30" t="s">
        <v>136</v>
      </c>
      <c r="D70" s="30" t="s">
        <v>225</v>
      </c>
      <c r="E70" s="30" t="s">
        <v>177</v>
      </c>
      <c r="F70" s="11" t="str">
        <f t="shared" si="32"/>
        <v>serine prot</v>
      </c>
      <c r="H70" s="11">
        <f>VLOOKUP($B70,data!$B$3:$Q$15316,'diff expr 1 vs 3 mites'!H$8,FALSE)</f>
        <v>5.0033102950000004</v>
      </c>
      <c r="I70" s="11">
        <f>VLOOKUP($B70,data!$B$3:$Q$15316,'diff expr 1 vs 3 mites'!I$8,FALSE)</f>
        <v>10.924066850000001</v>
      </c>
      <c r="J70" s="11">
        <f>VLOOKUP($B70,data!$B$3:$Q$15316,'diff expr 1 vs 3 mites'!J$8,FALSE)</f>
        <v>8.5878594899999996</v>
      </c>
      <c r="K70" s="11">
        <f>VLOOKUP($B70,data!$B$3:$Q$15316,'diff expr 1 vs 3 mites'!K$8,FALSE)</f>
        <v>12.410913710000001</v>
      </c>
      <c r="L70" s="11">
        <f>VLOOKUP($B70,data!$B$3:$Q$15316,'diff expr 1 vs 3 mites'!L$8,FALSE)</f>
        <v>15.022628259999999</v>
      </c>
      <c r="M70" s="11">
        <f>VLOOKUP($B70,data!$B$3:$Q$15316,'diff expr 1 vs 3 mites'!M$8,FALSE)</f>
        <v>6.2517620899999997</v>
      </c>
      <c r="N70" s="11">
        <f>VLOOKUP($B70,data!$B$3:$Q$15316,'diff expr 1 vs 3 mites'!N$8,FALSE)</f>
        <v>1.365044975</v>
      </c>
      <c r="O70" s="11">
        <f>VLOOKUP($B70,data!$B$3:$Q$15316,'diff expr 1 vs 3 mites'!O$8,FALSE)</f>
        <v>15.149151249999999</v>
      </c>
      <c r="P70" s="11">
        <f>VLOOKUP($B70,data!$B$3:$Q$15316,'diff expr 1 vs 3 mites'!P$8,FALSE)</f>
        <v>0.73295629900000003</v>
      </c>
      <c r="Q70" s="11">
        <f>VLOOKUP($B70,data!$B$3:$Q$15316,'diff expr 1 vs 3 mites'!Q$8,FALSE)</f>
        <v>3.1344527370000002</v>
      </c>
      <c r="S70" s="27" t="s">
        <v>27749</v>
      </c>
      <c r="U70" s="2">
        <f t="shared" si="1"/>
        <v>4</v>
      </c>
      <c r="V70" s="2">
        <f t="shared" si="2"/>
        <v>7</v>
      </c>
      <c r="W70" s="2">
        <f t="shared" si="3"/>
        <v>6</v>
      </c>
      <c r="X70" s="2">
        <f t="shared" si="4"/>
        <v>8</v>
      </c>
      <c r="Y70" s="2">
        <f t="shared" si="5"/>
        <v>9</v>
      </c>
      <c r="Z70" s="2">
        <f t="shared" si="6"/>
        <v>5</v>
      </c>
      <c r="AA70" s="2">
        <f t="shared" si="7"/>
        <v>2</v>
      </c>
      <c r="AB70" s="2">
        <f t="shared" si="8"/>
        <v>10</v>
      </c>
      <c r="AC70" s="2">
        <f t="shared" si="9"/>
        <v>1</v>
      </c>
      <c r="AD70" s="2">
        <f t="shared" si="10"/>
        <v>3</v>
      </c>
      <c r="AE70" s="2"/>
      <c r="AF70" s="2">
        <f t="shared" si="11"/>
        <v>0</v>
      </c>
      <c r="AG70" s="2">
        <f t="shared" si="12"/>
        <v>0</v>
      </c>
      <c r="AH70" s="2">
        <f t="shared" si="13"/>
        <v>0</v>
      </c>
      <c r="AI70" s="2">
        <f t="shared" si="14"/>
        <v>0</v>
      </c>
      <c r="AJ70" s="2">
        <f t="shared" si="15"/>
        <v>0</v>
      </c>
      <c r="AK70" s="2">
        <f t="shared" si="16"/>
        <v>0</v>
      </c>
      <c r="AL70" s="2">
        <f t="shared" si="17"/>
        <v>0</v>
      </c>
      <c r="AM70" s="2">
        <f t="shared" si="18"/>
        <v>0</v>
      </c>
      <c r="AN70" s="2">
        <f t="shared" si="19"/>
        <v>0</v>
      </c>
      <c r="AO70" s="2">
        <f t="shared" si="20"/>
        <v>0</v>
      </c>
      <c r="AP70" s="2"/>
      <c r="AQ70" s="2">
        <f t="shared" si="21"/>
        <v>4</v>
      </c>
      <c r="AR70" s="2">
        <f t="shared" si="22"/>
        <v>7</v>
      </c>
      <c r="AS70" s="2">
        <f t="shared" si="23"/>
        <v>6</v>
      </c>
      <c r="AT70" s="2">
        <f t="shared" si="24"/>
        <v>8</v>
      </c>
      <c r="AU70" s="2">
        <f t="shared" si="25"/>
        <v>9</v>
      </c>
      <c r="AV70" s="2">
        <f t="shared" si="26"/>
        <v>5</v>
      </c>
      <c r="AW70" s="2">
        <f t="shared" si="27"/>
        <v>2</v>
      </c>
      <c r="AX70" s="2">
        <f t="shared" si="28"/>
        <v>10</v>
      </c>
      <c r="AY70" s="2">
        <f t="shared" si="29"/>
        <v>1</v>
      </c>
      <c r="AZ70" s="2">
        <f t="shared" si="30"/>
        <v>3</v>
      </c>
      <c r="BA70" s="2"/>
      <c r="BB70" s="5">
        <f t="shared" si="33"/>
        <v>5</v>
      </c>
      <c r="BC70" s="2">
        <f t="shared" si="31"/>
        <v>5</v>
      </c>
      <c r="BD70" s="2">
        <f t="shared" si="34"/>
        <v>34</v>
      </c>
      <c r="BE70" s="2">
        <f t="shared" si="35"/>
        <v>21</v>
      </c>
      <c r="BF70" s="2">
        <f t="shared" si="36"/>
        <v>6</v>
      </c>
      <c r="BG70" s="2">
        <f t="shared" si="37"/>
        <v>19</v>
      </c>
      <c r="BH70" s="2">
        <f t="shared" si="38"/>
        <v>6</v>
      </c>
      <c r="BI70" s="19">
        <f t="shared" si="39"/>
        <v>12.5</v>
      </c>
      <c r="BJ70" s="19">
        <f t="shared" si="40"/>
        <v>4.7871355387816905</v>
      </c>
      <c r="BK70" s="31">
        <f t="shared" si="41"/>
        <v>-1.3578057164544433</v>
      </c>
      <c r="BL70" s="32">
        <f t="shared" si="42"/>
        <v>8.7262670284291577E-2</v>
      </c>
      <c r="BM70" s="62">
        <f t="shared" si="43"/>
        <v>2.4225352112676058E-2</v>
      </c>
      <c r="BN70" s="62" t="str">
        <f t="shared" si="44"/>
        <v/>
      </c>
      <c r="BO70" s="73" t="str">
        <f t="shared" si="45"/>
        <v/>
      </c>
      <c r="BQ70" s="11">
        <f t="shared" si="46"/>
        <v>-0.29014926178717809</v>
      </c>
    </row>
    <row r="71" spans="1:69">
      <c r="A71" s="30" t="s">
        <v>226</v>
      </c>
      <c r="B71" s="30" t="s">
        <v>227</v>
      </c>
      <c r="C71" s="30" t="s">
        <v>136</v>
      </c>
      <c r="D71" s="30" t="s">
        <v>228</v>
      </c>
      <c r="E71" s="30" t="s">
        <v>177</v>
      </c>
      <c r="F71" s="11" t="str">
        <f t="shared" si="32"/>
        <v>serine prot</v>
      </c>
      <c r="H71" s="11">
        <f>VLOOKUP($B71,data!$B$3:$Q$15316,'diff expr 1 vs 3 mites'!H$8,FALSE)</f>
        <v>1.652134754</v>
      </c>
      <c r="I71" s="11">
        <f>VLOOKUP($B71,data!$B$3:$Q$15316,'diff expr 1 vs 3 mites'!I$8,FALSE)</f>
        <v>5.1328001859999999</v>
      </c>
      <c r="J71" s="11">
        <f>VLOOKUP($B71,data!$B$3:$Q$15316,'diff expr 1 vs 3 mites'!J$8,FALSE)</f>
        <v>3.3216336630000001</v>
      </c>
      <c r="K71" s="11">
        <f>VLOOKUP($B71,data!$B$3:$Q$15316,'diff expr 1 vs 3 mites'!K$8,FALSE)</f>
        <v>5.3223209489999999</v>
      </c>
      <c r="L71" s="11">
        <f>VLOOKUP($B71,data!$B$3:$Q$15316,'diff expr 1 vs 3 mites'!L$8,FALSE)</f>
        <v>13.09647039</v>
      </c>
      <c r="M71" s="11">
        <f>VLOOKUP($B71,data!$B$3:$Q$15316,'diff expr 1 vs 3 mites'!M$8,FALSE)</f>
        <v>17.265756589999999</v>
      </c>
      <c r="N71" s="11">
        <f>VLOOKUP($B71,data!$B$3:$Q$15316,'diff expr 1 vs 3 mites'!N$8,FALSE)</f>
        <v>1.9283389360000001</v>
      </c>
      <c r="O71" s="11">
        <f>VLOOKUP($B71,data!$B$3:$Q$15316,'diff expr 1 vs 3 mites'!O$8,FALSE)</f>
        <v>27.285687190000001</v>
      </c>
      <c r="P71" s="11">
        <f>VLOOKUP($B71,data!$B$3:$Q$15316,'diff expr 1 vs 3 mites'!P$8,FALSE)</f>
        <v>1.760205657</v>
      </c>
      <c r="Q71" s="11">
        <f>VLOOKUP($B71,data!$B$3:$Q$15316,'diff expr 1 vs 3 mites'!Q$8,FALSE)</f>
        <v>15.59254546</v>
      </c>
      <c r="S71" s="27" t="s">
        <v>27749</v>
      </c>
      <c r="U71" s="2">
        <f t="shared" si="1"/>
        <v>1</v>
      </c>
      <c r="V71" s="2">
        <f t="shared" si="2"/>
        <v>5</v>
      </c>
      <c r="W71" s="2">
        <f t="shared" si="3"/>
        <v>4</v>
      </c>
      <c r="X71" s="2">
        <f t="shared" si="4"/>
        <v>6</v>
      </c>
      <c r="Y71" s="2">
        <f t="shared" si="5"/>
        <v>7</v>
      </c>
      <c r="Z71" s="2">
        <f t="shared" si="6"/>
        <v>9</v>
      </c>
      <c r="AA71" s="2">
        <f t="shared" si="7"/>
        <v>3</v>
      </c>
      <c r="AB71" s="2">
        <f t="shared" si="8"/>
        <v>10</v>
      </c>
      <c r="AC71" s="2">
        <f t="shared" si="9"/>
        <v>2</v>
      </c>
      <c r="AD71" s="2">
        <f t="shared" si="10"/>
        <v>8</v>
      </c>
      <c r="AE71" s="2"/>
      <c r="AF71" s="2">
        <f t="shared" si="11"/>
        <v>0</v>
      </c>
      <c r="AG71" s="2">
        <f t="shared" si="12"/>
        <v>0</v>
      </c>
      <c r="AH71" s="2">
        <f t="shared" si="13"/>
        <v>0</v>
      </c>
      <c r="AI71" s="2">
        <f t="shared" si="14"/>
        <v>0</v>
      </c>
      <c r="AJ71" s="2">
        <f t="shared" si="15"/>
        <v>0</v>
      </c>
      <c r="AK71" s="2">
        <f t="shared" si="16"/>
        <v>0</v>
      </c>
      <c r="AL71" s="2">
        <f t="shared" si="17"/>
        <v>0</v>
      </c>
      <c r="AM71" s="2">
        <f t="shared" si="18"/>
        <v>0</v>
      </c>
      <c r="AN71" s="2">
        <f t="shared" si="19"/>
        <v>0</v>
      </c>
      <c r="AO71" s="2">
        <f t="shared" si="20"/>
        <v>0</v>
      </c>
      <c r="AP71" s="2"/>
      <c r="AQ71" s="2">
        <f t="shared" si="21"/>
        <v>1</v>
      </c>
      <c r="AR71" s="2">
        <f t="shared" si="22"/>
        <v>5</v>
      </c>
      <c r="AS71" s="2">
        <f t="shared" si="23"/>
        <v>4</v>
      </c>
      <c r="AT71" s="2">
        <f t="shared" si="24"/>
        <v>6</v>
      </c>
      <c r="AU71" s="2">
        <f t="shared" si="25"/>
        <v>7</v>
      </c>
      <c r="AV71" s="2">
        <f t="shared" si="26"/>
        <v>9</v>
      </c>
      <c r="AW71" s="2">
        <f t="shared" si="27"/>
        <v>3</v>
      </c>
      <c r="AX71" s="2">
        <f t="shared" si="28"/>
        <v>10</v>
      </c>
      <c r="AY71" s="2">
        <f t="shared" si="29"/>
        <v>2</v>
      </c>
      <c r="AZ71" s="2">
        <f t="shared" si="30"/>
        <v>8</v>
      </c>
      <c r="BA71" s="2"/>
      <c r="BB71" s="5">
        <f t="shared" si="33"/>
        <v>5</v>
      </c>
      <c r="BC71" s="2">
        <f t="shared" si="31"/>
        <v>5</v>
      </c>
      <c r="BD71" s="2">
        <f t="shared" si="34"/>
        <v>23</v>
      </c>
      <c r="BE71" s="2">
        <f t="shared" si="35"/>
        <v>32</v>
      </c>
      <c r="BF71" s="2">
        <f t="shared" si="36"/>
        <v>17</v>
      </c>
      <c r="BG71" s="2">
        <f t="shared" si="37"/>
        <v>8</v>
      </c>
      <c r="BH71" s="2">
        <f t="shared" si="38"/>
        <v>8</v>
      </c>
      <c r="BI71" s="19">
        <f t="shared" si="39"/>
        <v>12.5</v>
      </c>
      <c r="BJ71" s="19">
        <f t="shared" si="40"/>
        <v>4.7871355387816905</v>
      </c>
      <c r="BK71" s="31">
        <f t="shared" si="41"/>
        <v>-0.94001934216076832</v>
      </c>
      <c r="BL71" s="32">
        <f t="shared" si="42"/>
        <v>0.17360381967471225</v>
      </c>
      <c r="BM71" s="62">
        <f t="shared" si="43"/>
        <v>3.8309859154929578E-2</v>
      </c>
      <c r="BN71" s="62" t="str">
        <f t="shared" si="44"/>
        <v/>
      </c>
      <c r="BO71" s="73" t="str">
        <f t="shared" si="45"/>
        <v/>
      </c>
      <c r="BQ71" s="11">
        <f t="shared" si="46"/>
        <v>0.34981095090555647</v>
      </c>
    </row>
    <row r="72" spans="1:69">
      <c r="A72" s="30" t="s">
        <v>229</v>
      </c>
      <c r="B72" s="30" t="s">
        <v>230</v>
      </c>
      <c r="C72" s="30" t="s">
        <v>231</v>
      </c>
      <c r="D72" s="30" t="s">
        <v>232</v>
      </c>
      <c r="E72" s="30" t="s">
        <v>177</v>
      </c>
      <c r="F72" s="11" t="str">
        <f t="shared" si="32"/>
        <v>serine prot</v>
      </c>
      <c r="H72" s="11">
        <f>VLOOKUP($B72,data!$B$3:$Q$15316,'diff expr 1 vs 3 mites'!H$8,FALSE)</f>
        <v>2.960888669</v>
      </c>
      <c r="I72" s="11">
        <f>VLOOKUP($B72,data!$B$3:$Q$15316,'diff expr 1 vs 3 mites'!I$8,FALSE)</f>
        <v>0.74953149399999996</v>
      </c>
      <c r="J72" s="11">
        <f>VLOOKUP($B72,data!$B$3:$Q$15316,'diff expr 1 vs 3 mites'!J$8,FALSE)</f>
        <v>2.4759311529999999</v>
      </c>
      <c r="K72" s="11">
        <f>VLOOKUP($B72,data!$B$3:$Q$15316,'diff expr 1 vs 3 mites'!K$8,FALSE)</f>
        <v>1.9818773220000001</v>
      </c>
      <c r="L72" s="11">
        <f>VLOOKUP($B72,data!$B$3:$Q$15316,'diff expr 1 vs 3 mites'!L$8,FALSE)</f>
        <v>6.0079756160000004</v>
      </c>
      <c r="M72" s="11">
        <f>VLOOKUP($B72,data!$B$3:$Q$15316,'diff expr 1 vs 3 mites'!M$8,FALSE)</f>
        <v>1.479881953</v>
      </c>
      <c r="N72" s="11">
        <f>VLOOKUP($B72,data!$B$3:$Q$15316,'diff expr 1 vs 3 mites'!N$8,FALSE)</f>
        <v>6.082367391</v>
      </c>
      <c r="O72" s="11">
        <f>VLOOKUP($B72,data!$B$3:$Q$15316,'diff expr 1 vs 3 mites'!O$8,FALSE)</f>
        <v>3.6998638279999998</v>
      </c>
      <c r="P72" s="11">
        <f>VLOOKUP($B72,data!$B$3:$Q$15316,'diff expr 1 vs 3 mites'!P$8,FALSE)</f>
        <v>4.3182543759999996</v>
      </c>
      <c r="Q72" s="11">
        <f>VLOOKUP($B72,data!$B$3:$Q$15316,'diff expr 1 vs 3 mites'!Q$8,FALSE)</f>
        <v>2.4732333980000001</v>
      </c>
      <c r="S72" s="27" t="s">
        <v>27749</v>
      </c>
      <c r="U72" s="2">
        <f t="shared" si="1"/>
        <v>6</v>
      </c>
      <c r="V72" s="2">
        <f t="shared" si="2"/>
        <v>1</v>
      </c>
      <c r="W72" s="2">
        <f t="shared" si="3"/>
        <v>5</v>
      </c>
      <c r="X72" s="2">
        <f t="shared" si="4"/>
        <v>3</v>
      </c>
      <c r="Y72" s="2">
        <f t="shared" si="5"/>
        <v>9</v>
      </c>
      <c r="Z72" s="2">
        <f t="shared" si="6"/>
        <v>2</v>
      </c>
      <c r="AA72" s="2">
        <f t="shared" si="7"/>
        <v>10</v>
      </c>
      <c r="AB72" s="2">
        <f t="shared" si="8"/>
        <v>7</v>
      </c>
      <c r="AC72" s="2">
        <f t="shared" si="9"/>
        <v>8</v>
      </c>
      <c r="AD72" s="2">
        <f t="shared" si="10"/>
        <v>4</v>
      </c>
      <c r="AE72" s="2"/>
      <c r="AF72" s="2">
        <f t="shared" si="11"/>
        <v>0</v>
      </c>
      <c r="AG72" s="2">
        <f t="shared" si="12"/>
        <v>0</v>
      </c>
      <c r="AH72" s="2">
        <f t="shared" si="13"/>
        <v>0</v>
      </c>
      <c r="AI72" s="2">
        <f t="shared" si="14"/>
        <v>0</v>
      </c>
      <c r="AJ72" s="2">
        <f t="shared" si="15"/>
        <v>0</v>
      </c>
      <c r="AK72" s="2">
        <f t="shared" si="16"/>
        <v>0</v>
      </c>
      <c r="AL72" s="2">
        <f t="shared" si="17"/>
        <v>0</v>
      </c>
      <c r="AM72" s="2">
        <f t="shared" si="18"/>
        <v>0</v>
      </c>
      <c r="AN72" s="2">
        <f t="shared" si="19"/>
        <v>0</v>
      </c>
      <c r="AO72" s="2">
        <f t="shared" si="20"/>
        <v>0</v>
      </c>
      <c r="AP72" s="2"/>
      <c r="AQ72" s="2">
        <f t="shared" si="21"/>
        <v>6</v>
      </c>
      <c r="AR72" s="2">
        <f t="shared" si="22"/>
        <v>1</v>
      </c>
      <c r="AS72" s="2">
        <f t="shared" si="23"/>
        <v>5</v>
      </c>
      <c r="AT72" s="2">
        <f t="shared" si="24"/>
        <v>3</v>
      </c>
      <c r="AU72" s="2">
        <f t="shared" si="25"/>
        <v>9</v>
      </c>
      <c r="AV72" s="2">
        <f t="shared" si="26"/>
        <v>2</v>
      </c>
      <c r="AW72" s="2">
        <f t="shared" si="27"/>
        <v>10</v>
      </c>
      <c r="AX72" s="2">
        <f t="shared" si="28"/>
        <v>7</v>
      </c>
      <c r="AY72" s="2">
        <f t="shared" si="29"/>
        <v>8</v>
      </c>
      <c r="AZ72" s="2">
        <f t="shared" si="30"/>
        <v>4</v>
      </c>
      <c r="BA72" s="2"/>
      <c r="BB72" s="5">
        <f t="shared" si="33"/>
        <v>5</v>
      </c>
      <c r="BC72" s="2">
        <f t="shared" si="31"/>
        <v>5</v>
      </c>
      <c r="BD72" s="2">
        <f t="shared" si="34"/>
        <v>24</v>
      </c>
      <c r="BE72" s="2">
        <f t="shared" si="35"/>
        <v>31</v>
      </c>
      <c r="BF72" s="2">
        <f t="shared" si="36"/>
        <v>16</v>
      </c>
      <c r="BG72" s="2">
        <f t="shared" si="37"/>
        <v>9</v>
      </c>
      <c r="BH72" s="2">
        <f t="shared" si="38"/>
        <v>9</v>
      </c>
      <c r="BI72" s="19">
        <f t="shared" si="39"/>
        <v>12.5</v>
      </c>
      <c r="BJ72" s="19">
        <f t="shared" si="40"/>
        <v>4.7871355387816905</v>
      </c>
      <c r="BK72" s="31">
        <f t="shared" si="41"/>
        <v>-0.73112615501393097</v>
      </c>
      <c r="BL72" s="32">
        <f t="shared" si="42"/>
        <v>0.23235104997023245</v>
      </c>
      <c r="BM72" s="62">
        <f t="shared" si="43"/>
        <v>4.8732394366197189E-2</v>
      </c>
      <c r="BN72" s="62" t="str">
        <f t="shared" si="44"/>
        <v/>
      </c>
      <c r="BO72" s="73" t="str">
        <f t="shared" si="45"/>
        <v/>
      </c>
      <c r="BQ72" s="11">
        <f t="shared" si="46"/>
        <v>0.1050038766493436</v>
      </c>
    </row>
    <row r="73" spans="1:69">
      <c r="A73" s="30" t="s">
        <v>233</v>
      </c>
      <c r="B73" s="30" t="s">
        <v>234</v>
      </c>
      <c r="C73" s="30" t="s">
        <v>235</v>
      </c>
      <c r="D73" s="30" t="s">
        <v>236</v>
      </c>
      <c r="E73" s="30" t="s">
        <v>177</v>
      </c>
      <c r="F73" s="11" t="str">
        <f t="shared" si="32"/>
        <v>serine prot</v>
      </c>
      <c r="H73" s="11">
        <f>VLOOKUP($B73,data!$B$3:$Q$15316,'diff expr 1 vs 3 mites'!H$8,FALSE)</f>
        <v>0.56949707800000005</v>
      </c>
      <c r="I73" s="11">
        <f>VLOOKUP($B73,data!$B$3:$Q$15316,'diff expr 1 vs 3 mites'!I$8,FALSE)</f>
        <v>0</v>
      </c>
      <c r="J73" s="11">
        <f>VLOOKUP($B73,data!$B$3:$Q$15316,'diff expr 1 vs 3 mites'!J$8,FALSE)</f>
        <v>1.503853865</v>
      </c>
      <c r="K73" s="11">
        <f>VLOOKUP($B73,data!$B$3:$Q$15316,'diff expr 1 vs 3 mites'!K$8,FALSE)</f>
        <v>4.0361730140000001</v>
      </c>
      <c r="L73" s="11">
        <f>VLOOKUP($B73,data!$B$3:$Q$15316,'diff expr 1 vs 3 mites'!L$8,FALSE)</f>
        <v>6.5586605560000004</v>
      </c>
      <c r="M73" s="11">
        <f>VLOOKUP($B73,data!$B$3:$Q$15316,'diff expr 1 vs 3 mites'!M$8,FALSE)</f>
        <v>17.790023179999999</v>
      </c>
      <c r="N73" s="11">
        <f>VLOOKUP($B73,data!$B$3:$Q$15316,'diff expr 1 vs 3 mites'!N$8,FALSE)</f>
        <v>1.1881614410000001</v>
      </c>
      <c r="O73" s="11">
        <f>VLOOKUP($B73,data!$B$3:$Q$15316,'diff expr 1 vs 3 mites'!O$8,FALSE)</f>
        <v>29.970634270000001</v>
      </c>
      <c r="P73" s="11">
        <f>VLOOKUP($B73,data!$B$3:$Q$15316,'diff expr 1 vs 3 mites'!P$8,FALSE)</f>
        <v>0.61180577199999997</v>
      </c>
      <c r="Q73" s="11">
        <f>VLOOKUP($B73,data!$B$3:$Q$15316,'diff expr 1 vs 3 mites'!Q$8,FALSE)</f>
        <v>10.95812394</v>
      </c>
      <c r="S73" s="27" t="s">
        <v>27749</v>
      </c>
      <c r="U73" s="2">
        <f t="shared" si="1"/>
        <v>2</v>
      </c>
      <c r="V73" s="2">
        <f t="shared" si="2"/>
        <v>1</v>
      </c>
      <c r="W73" s="2">
        <f t="shared" si="3"/>
        <v>5</v>
      </c>
      <c r="X73" s="2">
        <f t="shared" si="4"/>
        <v>6</v>
      </c>
      <c r="Y73" s="2">
        <f t="shared" si="5"/>
        <v>7</v>
      </c>
      <c r="Z73" s="2">
        <f t="shared" si="6"/>
        <v>9</v>
      </c>
      <c r="AA73" s="2">
        <f t="shared" si="7"/>
        <v>4</v>
      </c>
      <c r="AB73" s="2">
        <f t="shared" si="8"/>
        <v>10</v>
      </c>
      <c r="AC73" s="2">
        <f t="shared" si="9"/>
        <v>3</v>
      </c>
      <c r="AD73" s="2">
        <f t="shared" si="10"/>
        <v>8</v>
      </c>
      <c r="AE73" s="2"/>
      <c r="AF73" s="2">
        <f t="shared" si="11"/>
        <v>0</v>
      </c>
      <c r="AG73" s="2">
        <f t="shared" si="12"/>
        <v>0</v>
      </c>
      <c r="AH73" s="2">
        <f t="shared" si="13"/>
        <v>0</v>
      </c>
      <c r="AI73" s="2">
        <f t="shared" si="14"/>
        <v>0</v>
      </c>
      <c r="AJ73" s="2">
        <f t="shared" si="15"/>
        <v>0</v>
      </c>
      <c r="AK73" s="2">
        <f t="shared" si="16"/>
        <v>0</v>
      </c>
      <c r="AL73" s="2">
        <f t="shared" si="17"/>
        <v>0</v>
      </c>
      <c r="AM73" s="2">
        <f t="shared" si="18"/>
        <v>0</v>
      </c>
      <c r="AN73" s="2">
        <f t="shared" si="19"/>
        <v>0</v>
      </c>
      <c r="AO73" s="2">
        <f t="shared" si="20"/>
        <v>0</v>
      </c>
      <c r="AP73" s="2"/>
      <c r="AQ73" s="2">
        <f t="shared" si="21"/>
        <v>2</v>
      </c>
      <c r="AR73" s="2">
        <f t="shared" si="22"/>
        <v>1</v>
      </c>
      <c r="AS73" s="2">
        <f t="shared" si="23"/>
        <v>5</v>
      </c>
      <c r="AT73" s="2">
        <f t="shared" si="24"/>
        <v>6</v>
      </c>
      <c r="AU73" s="2">
        <f t="shared" si="25"/>
        <v>7</v>
      </c>
      <c r="AV73" s="2">
        <f t="shared" si="26"/>
        <v>9</v>
      </c>
      <c r="AW73" s="2">
        <f t="shared" si="27"/>
        <v>4</v>
      </c>
      <c r="AX73" s="2">
        <f t="shared" si="28"/>
        <v>10</v>
      </c>
      <c r="AY73" s="2">
        <f t="shared" si="29"/>
        <v>3</v>
      </c>
      <c r="AZ73" s="2">
        <f t="shared" si="30"/>
        <v>8</v>
      </c>
      <c r="BA73" s="2"/>
      <c r="BB73" s="5">
        <f t="shared" si="33"/>
        <v>5</v>
      </c>
      <c r="BC73" s="2">
        <f t="shared" si="31"/>
        <v>5</v>
      </c>
      <c r="BD73" s="2">
        <f t="shared" si="34"/>
        <v>21</v>
      </c>
      <c r="BE73" s="2">
        <f t="shared" si="35"/>
        <v>34</v>
      </c>
      <c r="BF73" s="2">
        <f t="shared" si="36"/>
        <v>19</v>
      </c>
      <c r="BG73" s="2">
        <f t="shared" si="37"/>
        <v>6</v>
      </c>
      <c r="BH73" s="2">
        <f t="shared" si="38"/>
        <v>6</v>
      </c>
      <c r="BI73" s="19">
        <f t="shared" si="39"/>
        <v>12.5</v>
      </c>
      <c r="BJ73" s="19">
        <f t="shared" si="40"/>
        <v>4.7871355387816905</v>
      </c>
      <c r="BK73" s="31">
        <f t="shared" si="41"/>
        <v>-1.3578057164544433</v>
      </c>
      <c r="BL73" s="32">
        <f t="shared" si="42"/>
        <v>8.7262670284291577E-2</v>
      </c>
      <c r="BM73" s="62">
        <f t="shared" si="43"/>
        <v>2.4225352112676058E-2</v>
      </c>
      <c r="BN73" s="62" t="str">
        <f t="shared" si="44"/>
        <v/>
      </c>
      <c r="BO73" s="73" t="str">
        <f t="shared" si="45"/>
        <v/>
      </c>
      <c r="BQ73" s="11">
        <f t="shared" si="46"/>
        <v>0.67917555889651993</v>
      </c>
    </row>
    <row r="74" spans="1:69">
      <c r="A74" s="30" t="s">
        <v>237</v>
      </c>
      <c r="B74" s="30" t="s">
        <v>238</v>
      </c>
      <c r="C74" s="30" t="s">
        <v>239</v>
      </c>
      <c r="D74" s="30" t="s">
        <v>240</v>
      </c>
      <c r="E74" s="30" t="s">
        <v>177</v>
      </c>
      <c r="F74" s="11" t="str">
        <f t="shared" si="32"/>
        <v>serine prot</v>
      </c>
      <c r="H74" s="11">
        <f>VLOOKUP($B74,data!$B$3:$Q$15316,'diff expr 1 vs 3 mites'!H$8,FALSE)</f>
        <v>1.654049162</v>
      </c>
      <c r="I74" s="11">
        <f>VLOOKUP($B74,data!$B$3:$Q$15316,'diff expr 1 vs 3 mites'!I$8,FALSE)</f>
        <v>0.69785464100000005</v>
      </c>
      <c r="J74" s="11">
        <f>VLOOKUP($B74,data!$B$3:$Q$15316,'diff expr 1 vs 3 mites'!J$8,FALSE)</f>
        <v>1.0009537180000001</v>
      </c>
      <c r="K74" s="11">
        <f>VLOOKUP($B74,data!$B$3:$Q$15316,'diff expr 1 vs 3 mites'!K$8,FALSE)</f>
        <v>1.193976055</v>
      </c>
      <c r="L74" s="11">
        <f>VLOOKUP($B74,data!$B$3:$Q$15316,'diff expr 1 vs 3 mites'!L$8,FALSE)</f>
        <v>1.81419</v>
      </c>
      <c r="M74" s="11">
        <f>VLOOKUP($B74,data!$B$3:$Q$15316,'diff expr 1 vs 3 mites'!M$8,FALSE)</f>
        <v>0</v>
      </c>
      <c r="N74" s="11">
        <f>VLOOKUP($B74,data!$B$3:$Q$15316,'diff expr 1 vs 3 mites'!N$8,FALSE)</f>
        <v>0.76686665399999998</v>
      </c>
      <c r="O74" s="11">
        <f>VLOOKUP($B74,data!$B$3:$Q$15316,'diff expr 1 vs 3 mites'!O$8,FALSE)</f>
        <v>1.3249133550000001</v>
      </c>
      <c r="P74" s="11">
        <f>VLOOKUP($B74,data!$B$3:$Q$15316,'diff expr 1 vs 3 mites'!P$8,FALSE)</f>
        <v>0.57436142899999998</v>
      </c>
      <c r="Q74" s="11">
        <f>VLOOKUP($B74,data!$B$3:$Q$15316,'diff expr 1 vs 3 mites'!Q$8,FALSE)</f>
        <v>1.3158371360000001</v>
      </c>
      <c r="S74" s="27" t="s">
        <v>27749</v>
      </c>
      <c r="U74" s="2">
        <f t="shared" si="1"/>
        <v>9</v>
      </c>
      <c r="V74" s="2">
        <f t="shared" si="2"/>
        <v>3</v>
      </c>
      <c r="W74" s="2">
        <f t="shared" si="3"/>
        <v>5</v>
      </c>
      <c r="X74" s="2">
        <f t="shared" si="4"/>
        <v>6</v>
      </c>
      <c r="Y74" s="2">
        <f t="shared" si="5"/>
        <v>10</v>
      </c>
      <c r="Z74" s="2">
        <f t="shared" si="6"/>
        <v>1</v>
      </c>
      <c r="AA74" s="2">
        <f t="shared" si="7"/>
        <v>4</v>
      </c>
      <c r="AB74" s="2">
        <f t="shared" si="8"/>
        <v>8</v>
      </c>
      <c r="AC74" s="2">
        <f t="shared" si="9"/>
        <v>2</v>
      </c>
      <c r="AD74" s="2">
        <f t="shared" si="10"/>
        <v>7</v>
      </c>
      <c r="AE74" s="2"/>
      <c r="AF74" s="2">
        <f t="shared" si="11"/>
        <v>0</v>
      </c>
      <c r="AG74" s="2">
        <f t="shared" si="12"/>
        <v>0</v>
      </c>
      <c r="AH74" s="2">
        <f t="shared" si="13"/>
        <v>0</v>
      </c>
      <c r="AI74" s="2">
        <f t="shared" si="14"/>
        <v>0</v>
      </c>
      <c r="AJ74" s="2">
        <f t="shared" si="15"/>
        <v>0</v>
      </c>
      <c r="AK74" s="2">
        <f t="shared" si="16"/>
        <v>0</v>
      </c>
      <c r="AL74" s="2">
        <f t="shared" si="17"/>
        <v>0</v>
      </c>
      <c r="AM74" s="2">
        <f t="shared" si="18"/>
        <v>0</v>
      </c>
      <c r="AN74" s="2">
        <f t="shared" si="19"/>
        <v>0</v>
      </c>
      <c r="AO74" s="2">
        <f t="shared" si="20"/>
        <v>0</v>
      </c>
      <c r="AP74" s="2"/>
      <c r="AQ74" s="2">
        <f t="shared" si="21"/>
        <v>9</v>
      </c>
      <c r="AR74" s="2">
        <f t="shared" si="22"/>
        <v>3</v>
      </c>
      <c r="AS74" s="2">
        <f t="shared" si="23"/>
        <v>5</v>
      </c>
      <c r="AT74" s="2">
        <f t="shared" si="24"/>
        <v>6</v>
      </c>
      <c r="AU74" s="2">
        <f t="shared" si="25"/>
        <v>10</v>
      </c>
      <c r="AV74" s="2">
        <f t="shared" si="26"/>
        <v>1</v>
      </c>
      <c r="AW74" s="2">
        <f t="shared" si="27"/>
        <v>4</v>
      </c>
      <c r="AX74" s="2">
        <f t="shared" si="28"/>
        <v>8</v>
      </c>
      <c r="AY74" s="2">
        <f t="shared" si="29"/>
        <v>2</v>
      </c>
      <c r="AZ74" s="2">
        <f t="shared" si="30"/>
        <v>7</v>
      </c>
      <c r="BA74" s="2"/>
      <c r="BB74" s="5">
        <f t="shared" si="33"/>
        <v>5</v>
      </c>
      <c r="BC74" s="2">
        <f t="shared" si="31"/>
        <v>5</v>
      </c>
      <c r="BD74" s="2">
        <f t="shared" si="34"/>
        <v>33</v>
      </c>
      <c r="BE74" s="2">
        <f t="shared" si="35"/>
        <v>22</v>
      </c>
      <c r="BF74" s="2">
        <f t="shared" si="36"/>
        <v>7</v>
      </c>
      <c r="BG74" s="2">
        <f t="shared" si="37"/>
        <v>18</v>
      </c>
      <c r="BH74" s="2">
        <f t="shared" si="38"/>
        <v>7</v>
      </c>
      <c r="BI74" s="19">
        <f t="shared" si="39"/>
        <v>12.5</v>
      </c>
      <c r="BJ74" s="19">
        <f t="shared" si="40"/>
        <v>4.7871355387816905</v>
      </c>
      <c r="BK74" s="31">
        <f t="shared" si="41"/>
        <v>-1.1489125293076057</v>
      </c>
      <c r="BL74" s="32">
        <f t="shared" si="42"/>
        <v>0.12529602534284204</v>
      </c>
      <c r="BM74" s="62">
        <f t="shared" si="43"/>
        <v>3.0422535211267605E-2</v>
      </c>
      <c r="BN74" s="62" t="str">
        <f t="shared" si="44"/>
        <v/>
      </c>
      <c r="BO74" s="73" t="str">
        <f t="shared" si="45"/>
        <v/>
      </c>
      <c r="BQ74" s="11">
        <f t="shared" si="46"/>
        <v>-0.20342808634354895</v>
      </c>
    </row>
    <row r="75" spans="1:69">
      <c r="A75" s="30" t="s">
        <v>241</v>
      </c>
      <c r="B75" s="30" t="s">
        <v>242</v>
      </c>
      <c r="C75" s="30" t="s">
        <v>243</v>
      </c>
      <c r="D75" s="30" t="s">
        <v>244</v>
      </c>
      <c r="E75" s="30" t="s">
        <v>177</v>
      </c>
      <c r="F75" s="11" t="str">
        <f t="shared" si="32"/>
        <v>serine prot</v>
      </c>
      <c r="H75" s="11">
        <f>VLOOKUP($B75,data!$B$3:$Q$15316,'diff expr 1 vs 3 mites'!H$8,FALSE)</f>
        <v>1.815394159</v>
      </c>
      <c r="I75" s="11">
        <f>VLOOKUP($B75,data!$B$3:$Q$15316,'diff expr 1 vs 3 mites'!I$8,FALSE)</f>
        <v>4.365785024</v>
      </c>
      <c r="J75" s="11">
        <f>VLOOKUP($B75,data!$B$3:$Q$15316,'diff expr 1 vs 3 mites'!J$8,FALSE)</f>
        <v>2.1772100270000001</v>
      </c>
      <c r="K75" s="11">
        <f>VLOOKUP($B75,data!$B$3:$Q$15316,'diff expr 1 vs 3 mites'!K$8,FALSE)</f>
        <v>4.6461161129999997</v>
      </c>
      <c r="L75" s="11">
        <f>VLOOKUP($B75,data!$B$3:$Q$15316,'diff expr 1 vs 3 mites'!L$8,FALSE)</f>
        <v>3.1858496139999999</v>
      </c>
      <c r="M75" s="11">
        <f>VLOOKUP($B75,data!$B$3:$Q$15316,'diff expr 1 vs 3 mites'!M$8,FALSE)</f>
        <v>7.2588181589999996</v>
      </c>
      <c r="N75" s="11">
        <f>VLOOKUP($B75,data!$B$3:$Q$15316,'diff expr 1 vs 3 mites'!N$8,FALSE)</f>
        <v>1.55385419</v>
      </c>
      <c r="O75" s="11">
        <f>VLOOKUP($B75,data!$B$3:$Q$15316,'diff expr 1 vs 3 mites'!O$8,FALSE)</f>
        <v>7.1544310170000003</v>
      </c>
      <c r="P75" s="11">
        <f>VLOOKUP($B75,data!$B$3:$Q$15316,'diff expr 1 vs 3 mites'!P$8,FALSE)</f>
        <v>1.205616633</v>
      </c>
      <c r="Q75" s="11">
        <f>VLOOKUP($B75,data!$B$3:$Q$15316,'diff expr 1 vs 3 mites'!Q$8,FALSE)</f>
        <v>1.408086306</v>
      </c>
      <c r="S75" s="27" t="s">
        <v>27749</v>
      </c>
      <c r="U75" s="2">
        <f t="shared" ref="U75:U138" si="47">IF(ISNUMBER(H75)=TRUE,RANK(H75,$H75:$Q75,1))</f>
        <v>4</v>
      </c>
      <c r="V75" s="2">
        <f t="shared" ref="V75:V138" si="48">IF(ISNUMBER(I75)=TRUE,RANK(I75,$H75:$Q75,1))</f>
        <v>7</v>
      </c>
      <c r="W75" s="2">
        <f t="shared" ref="W75:W138" si="49">IF(ISNUMBER(J75)=TRUE,RANK(J75,$H75:$Q75,1))</f>
        <v>5</v>
      </c>
      <c r="X75" s="2">
        <f t="shared" ref="X75:X138" si="50">IF(ISNUMBER(K75)=TRUE,RANK(K75,$H75:$Q75,1))</f>
        <v>8</v>
      </c>
      <c r="Y75" s="2">
        <f t="shared" ref="Y75:Y138" si="51">IF(ISNUMBER(L75)=TRUE,RANK(L75,$H75:$Q75,1))</f>
        <v>6</v>
      </c>
      <c r="Z75" s="2">
        <f t="shared" ref="Z75:Z138" si="52">IF(ISNUMBER(M75)=TRUE,RANK(M75,$H75:$Q75,1))</f>
        <v>10</v>
      </c>
      <c r="AA75" s="2">
        <f t="shared" ref="AA75:AA138" si="53">IF(ISNUMBER(N75)=TRUE,RANK(N75,$H75:$Q75,1))</f>
        <v>3</v>
      </c>
      <c r="AB75" s="2">
        <f t="shared" ref="AB75:AB138" si="54">IF(ISNUMBER(O75)=TRUE,RANK(O75,$H75:$Q75,1))</f>
        <v>9</v>
      </c>
      <c r="AC75" s="2">
        <f t="shared" ref="AC75:AC138" si="55">IF(ISNUMBER(P75)=TRUE,RANK(P75,$H75:$Q75,1))</f>
        <v>1</v>
      </c>
      <c r="AD75" s="2">
        <f t="shared" ref="AD75:AD138" si="56">IF(ISNUMBER(Q75)=TRUE,RANK(Q75,$H75:$Q75,1))</f>
        <v>2</v>
      </c>
      <c r="AE75" s="2"/>
      <c r="AF75" s="2">
        <f t="shared" ref="AF75:AF138" si="57">IF(ISNUMBER(H75)=TRUE,((COUNT($H75:$Q75)+1-RANK(H75,$H75:$Q75,0)-RANK(H75,$H75:$Q75,1))/2),"")</f>
        <v>0</v>
      </c>
      <c r="AG75" s="2">
        <f t="shared" ref="AG75:AG138" si="58">IF(ISNUMBER(I75)=TRUE,((COUNT($H75:$Q75)+1-RANK(I75,$H75:$Q75,0)-RANK(I75,$H75:$Q75,1))/2),"")</f>
        <v>0</v>
      </c>
      <c r="AH75" s="2">
        <f t="shared" ref="AH75:AH138" si="59">IF(ISNUMBER(J75)=TRUE,((COUNT($H75:$Q75)+1-RANK(J75,$H75:$Q75,0)-RANK(J75,$H75:$Q75,1))/2),"")</f>
        <v>0</v>
      </c>
      <c r="AI75" s="2">
        <f t="shared" ref="AI75:AI138" si="60">IF(ISNUMBER(K75)=TRUE,((COUNT($H75:$Q75)+1-RANK(K75,$H75:$Q75,0)-RANK(K75,$H75:$Q75,1))/2),"")</f>
        <v>0</v>
      </c>
      <c r="AJ75" s="2">
        <f t="shared" ref="AJ75:AJ138" si="61">IF(ISNUMBER(L75)=TRUE,((COUNT($H75:$Q75)+1-RANK(L75,$H75:$Q75,0)-RANK(L75,$H75:$Q75,1))/2),"")</f>
        <v>0</v>
      </c>
      <c r="AK75" s="2">
        <f t="shared" ref="AK75:AK138" si="62">IF(ISNUMBER(M75)=TRUE,((COUNT($H75:$Q75)+1-RANK(M75,$H75:$Q75,0)-RANK(M75,$H75:$Q75,1))/2),"")</f>
        <v>0</v>
      </c>
      <c r="AL75" s="2">
        <f t="shared" ref="AL75:AL138" si="63">IF(ISNUMBER(N75)=TRUE,((COUNT($H75:$Q75)+1-RANK(N75,$H75:$Q75,0)-RANK(N75,$H75:$Q75,1))/2),"")</f>
        <v>0</v>
      </c>
      <c r="AM75" s="2">
        <f t="shared" ref="AM75:AM138" si="64">IF(ISNUMBER(O75)=TRUE,((COUNT($H75:$Q75)+1-RANK(O75,$H75:$Q75,0)-RANK(O75,$H75:$Q75,1))/2),"")</f>
        <v>0</v>
      </c>
      <c r="AN75" s="2">
        <f t="shared" ref="AN75:AN138" si="65">IF(ISNUMBER(P75)=TRUE,((COUNT($H75:$Q75)+1-RANK(P75,$H75:$Q75,0)-RANK(P75,$H75:$Q75,1))/2),"")</f>
        <v>0</v>
      </c>
      <c r="AO75" s="2">
        <f t="shared" ref="AO75:AO138" si="66">IF(ISNUMBER(Q75)=TRUE,((COUNT($H75:$Q75)+1-RANK(Q75,$H75:$Q75,0)-RANK(Q75,$H75:$Q75,1))/2),"")</f>
        <v>0</v>
      </c>
      <c r="AP75" s="2"/>
      <c r="AQ75" s="2">
        <f t="shared" ref="AQ75:AQ138" si="67">IF(ISNUMBER(H75)=TRUE,(U75+AF75),"")</f>
        <v>4</v>
      </c>
      <c r="AR75" s="2">
        <f t="shared" ref="AR75:AR138" si="68">IF(ISNUMBER(I75)=TRUE,(V75+AG75),"")</f>
        <v>7</v>
      </c>
      <c r="AS75" s="2">
        <f t="shared" ref="AS75:AS138" si="69">IF(ISNUMBER(J75)=TRUE,(W75+AH75),"")</f>
        <v>5</v>
      </c>
      <c r="AT75" s="2">
        <f t="shared" ref="AT75:AT138" si="70">IF(ISNUMBER(K75)=TRUE,(X75+AI75),"")</f>
        <v>8</v>
      </c>
      <c r="AU75" s="2">
        <f t="shared" ref="AU75:AU138" si="71">IF(ISNUMBER(L75)=TRUE,(Y75+AJ75),"")</f>
        <v>6</v>
      </c>
      <c r="AV75" s="2">
        <f t="shared" ref="AV75:AV138" si="72">IF(ISNUMBER(M75)=TRUE,(Z75+AK75),"")</f>
        <v>10</v>
      </c>
      <c r="AW75" s="2">
        <f t="shared" ref="AW75:AW138" si="73">IF(ISNUMBER(N75)=TRUE,(AA75+AL75),"")</f>
        <v>3</v>
      </c>
      <c r="AX75" s="2">
        <f t="shared" ref="AX75:AX138" si="74">IF(ISNUMBER(O75)=TRUE,(AB75+AM75),"")</f>
        <v>9</v>
      </c>
      <c r="AY75" s="2">
        <f t="shared" ref="AY75:AY138" si="75">IF(ISNUMBER(P75)=TRUE,(AC75+AN75),"")</f>
        <v>1</v>
      </c>
      <c r="AZ75" s="2">
        <f t="shared" ref="AZ75:AZ138" si="76">IF(ISNUMBER(Q75)=TRUE,(AD75+AO75),"")</f>
        <v>2</v>
      </c>
      <c r="BA75" s="2"/>
      <c r="BB75" s="5">
        <f t="shared" ref="BB75:BB138" si="77">COUNT(H75:L75)</f>
        <v>5</v>
      </c>
      <c r="BC75" s="2">
        <f t="shared" ref="BC75:BC138" si="78">COUNT(M75:Q75)</f>
        <v>5</v>
      </c>
      <c r="BD75" s="2">
        <f t="shared" si="34"/>
        <v>30</v>
      </c>
      <c r="BE75" s="2">
        <f t="shared" si="35"/>
        <v>25</v>
      </c>
      <c r="BF75" s="2">
        <f t="shared" si="36"/>
        <v>10</v>
      </c>
      <c r="BG75" s="2">
        <f t="shared" si="37"/>
        <v>15</v>
      </c>
      <c r="BH75" s="2">
        <f t="shared" si="38"/>
        <v>10</v>
      </c>
      <c r="BI75" s="19">
        <f t="shared" si="39"/>
        <v>12.5</v>
      </c>
      <c r="BJ75" s="19">
        <f t="shared" si="40"/>
        <v>4.7871355387816905</v>
      </c>
      <c r="BK75" s="31">
        <f t="shared" si="41"/>
        <v>-0.5222329678670935</v>
      </c>
      <c r="BL75" s="32">
        <f t="shared" ref="BL75:BL138" si="79">IF(S75="OK",_xlfn.NORM.S.DIST(BK75,TRUE),"")</f>
        <v>0.30075406722029491</v>
      </c>
      <c r="BM75" s="62">
        <f t="shared" si="43"/>
        <v>5.8591549295774648E-2</v>
      </c>
      <c r="BN75" s="62" t="str">
        <f t="shared" si="44"/>
        <v/>
      </c>
      <c r="BO75" s="73" t="str">
        <f t="shared" si="45"/>
        <v/>
      </c>
      <c r="BQ75" s="11">
        <f t="shared" si="46"/>
        <v>5.9808186278820299E-2</v>
      </c>
    </row>
    <row r="76" spans="1:69">
      <c r="A76" s="30" t="s">
        <v>245</v>
      </c>
      <c r="B76" s="30" t="s">
        <v>246</v>
      </c>
      <c r="C76" s="30" t="s">
        <v>136</v>
      </c>
      <c r="D76" s="30" t="s">
        <v>247</v>
      </c>
      <c r="E76" s="30" t="s">
        <v>177</v>
      </c>
      <c r="F76" s="11" t="str">
        <f t="shared" ref="F76:F139" si="80">MID(E76,1,11)</f>
        <v>serine prot</v>
      </c>
      <c r="H76" s="11">
        <f>VLOOKUP($B76,data!$B$3:$Q$15316,'diff expr 1 vs 3 mites'!H$8,FALSE)</f>
        <v>202.09583929999999</v>
      </c>
      <c r="I76" s="11">
        <f>VLOOKUP($B76,data!$B$3:$Q$15316,'diff expr 1 vs 3 mites'!I$8,FALSE)</f>
        <v>484.45497390000003</v>
      </c>
      <c r="J76" s="11">
        <f>VLOOKUP($B76,data!$B$3:$Q$15316,'diff expr 1 vs 3 mites'!J$8,FALSE)</f>
        <v>12.197274950000001</v>
      </c>
      <c r="K76" s="11">
        <f>VLOOKUP($B76,data!$B$3:$Q$15316,'diff expr 1 vs 3 mites'!K$8,FALSE)</f>
        <v>506.17466469999999</v>
      </c>
      <c r="L76" s="11">
        <f>VLOOKUP($B76,data!$B$3:$Q$15316,'diff expr 1 vs 3 mites'!L$8,FALSE)</f>
        <v>1280.1870289999999</v>
      </c>
      <c r="M76" s="11">
        <f>VLOOKUP($B76,data!$B$3:$Q$15316,'diff expr 1 vs 3 mites'!M$8,FALSE)</f>
        <v>2204.1207629999999</v>
      </c>
      <c r="N76" s="11">
        <f>VLOOKUP($B76,data!$B$3:$Q$15316,'diff expr 1 vs 3 mites'!N$8,FALSE)</f>
        <v>52.518856319999998</v>
      </c>
      <c r="O76" s="11">
        <f>VLOOKUP($B76,data!$B$3:$Q$15316,'diff expr 1 vs 3 mites'!O$8,FALSE)</f>
        <v>2395.9880459999999</v>
      </c>
      <c r="P76" s="11">
        <f>VLOOKUP($B76,data!$B$3:$Q$15316,'diff expr 1 vs 3 mites'!P$8,FALSE)</f>
        <v>32.791466919999998</v>
      </c>
      <c r="Q76" s="11">
        <f>VLOOKUP($B76,data!$B$3:$Q$15316,'diff expr 1 vs 3 mites'!Q$8,FALSE)</f>
        <v>869.91216829999996</v>
      </c>
      <c r="S76" s="27" t="s">
        <v>27749</v>
      </c>
      <c r="U76" s="2">
        <f t="shared" si="47"/>
        <v>4</v>
      </c>
      <c r="V76" s="2">
        <f t="shared" si="48"/>
        <v>5</v>
      </c>
      <c r="W76" s="2">
        <f t="shared" si="49"/>
        <v>1</v>
      </c>
      <c r="X76" s="2">
        <f t="shared" si="50"/>
        <v>6</v>
      </c>
      <c r="Y76" s="2">
        <f t="shared" si="51"/>
        <v>8</v>
      </c>
      <c r="Z76" s="2">
        <f t="shared" si="52"/>
        <v>9</v>
      </c>
      <c r="AA76" s="2">
        <f t="shared" si="53"/>
        <v>3</v>
      </c>
      <c r="AB76" s="2">
        <f t="shared" si="54"/>
        <v>10</v>
      </c>
      <c r="AC76" s="2">
        <f t="shared" si="55"/>
        <v>2</v>
      </c>
      <c r="AD76" s="2">
        <f t="shared" si="56"/>
        <v>7</v>
      </c>
      <c r="AE76" s="2"/>
      <c r="AF76" s="2">
        <f t="shared" si="57"/>
        <v>0</v>
      </c>
      <c r="AG76" s="2">
        <f t="shared" si="58"/>
        <v>0</v>
      </c>
      <c r="AH76" s="2">
        <f t="shared" si="59"/>
        <v>0</v>
      </c>
      <c r="AI76" s="2">
        <f t="shared" si="60"/>
        <v>0</v>
      </c>
      <c r="AJ76" s="2">
        <f t="shared" si="61"/>
        <v>0</v>
      </c>
      <c r="AK76" s="2">
        <f t="shared" si="62"/>
        <v>0</v>
      </c>
      <c r="AL76" s="2">
        <f t="shared" si="63"/>
        <v>0</v>
      </c>
      <c r="AM76" s="2">
        <f t="shared" si="64"/>
        <v>0</v>
      </c>
      <c r="AN76" s="2">
        <f t="shared" si="65"/>
        <v>0</v>
      </c>
      <c r="AO76" s="2">
        <f t="shared" si="66"/>
        <v>0</v>
      </c>
      <c r="AP76" s="2"/>
      <c r="AQ76" s="2">
        <f t="shared" si="67"/>
        <v>4</v>
      </c>
      <c r="AR76" s="2">
        <f t="shared" si="68"/>
        <v>5</v>
      </c>
      <c r="AS76" s="2">
        <f t="shared" si="69"/>
        <v>1</v>
      </c>
      <c r="AT76" s="2">
        <f t="shared" si="70"/>
        <v>6</v>
      </c>
      <c r="AU76" s="2">
        <f t="shared" si="71"/>
        <v>8</v>
      </c>
      <c r="AV76" s="2">
        <f t="shared" si="72"/>
        <v>9</v>
      </c>
      <c r="AW76" s="2">
        <f t="shared" si="73"/>
        <v>3</v>
      </c>
      <c r="AX76" s="2">
        <f t="shared" si="74"/>
        <v>10</v>
      </c>
      <c r="AY76" s="2">
        <f t="shared" si="75"/>
        <v>2</v>
      </c>
      <c r="AZ76" s="2">
        <f t="shared" si="76"/>
        <v>7</v>
      </c>
      <c r="BA76" s="2"/>
      <c r="BB76" s="5">
        <f t="shared" si="77"/>
        <v>5</v>
      </c>
      <c r="BC76" s="2">
        <f t="shared" si="78"/>
        <v>5</v>
      </c>
      <c r="BD76" s="2">
        <f t="shared" ref="BD76:BD139" si="81">SUM(AQ76:AU76)</f>
        <v>24</v>
      </c>
      <c r="BE76" s="2">
        <f t="shared" ref="BE76:BE139" si="82">SUM(AV76:AZ76)</f>
        <v>31</v>
      </c>
      <c r="BF76" s="2">
        <f t="shared" ref="BF76:BF139" si="83">BB76*BC76+(BB76*(BB76+1))/2-BD76</f>
        <v>16</v>
      </c>
      <c r="BG76" s="2">
        <f t="shared" ref="BG76:BG139" si="84">BB76*BC76+(BC76*(BC76+1)/2-BE76)</f>
        <v>9</v>
      </c>
      <c r="BH76" s="2">
        <f t="shared" ref="BH76:BH139" si="85">MIN(BF76:BG76)</f>
        <v>9</v>
      </c>
      <c r="BI76" s="19">
        <f t="shared" ref="BI76:BI139" si="86">BB76*BC76/2</f>
        <v>12.5</v>
      </c>
      <c r="BJ76" s="19">
        <f t="shared" ref="BJ76:BJ139" si="87">SQRT((BB76*BC76*(BB76+BC76+1))/12)</f>
        <v>4.7871355387816905</v>
      </c>
      <c r="BK76" s="31">
        <f t="shared" ref="BK76:BK139" si="88">(BH76-BI76)/BJ76</f>
        <v>-0.73112615501393097</v>
      </c>
      <c r="BL76" s="32">
        <f t="shared" si="79"/>
        <v>0.23235104997023245</v>
      </c>
      <c r="BM76" s="62">
        <f t="shared" ref="BM76:BM139" si="89">(RANK(BL76,$BL$11:$BL$365,1)/$BN$9)*$BO$9</f>
        <v>4.8732394366197189E-2</v>
      </c>
      <c r="BN76" s="62" t="str">
        <f t="shared" ref="BN76:BN139" si="90">IF(BL76&lt;BM76,BL76,"")</f>
        <v/>
      </c>
      <c r="BO76" s="73" t="str">
        <f t="shared" ref="BO76:BO139" si="91">IF(BL76&lt;=MAX(BN$11:BN$365),"sign","")</f>
        <v/>
      </c>
      <c r="BQ76" s="11">
        <f t="shared" ref="BQ76:BQ139" si="92">LOG(AVERAGE(M76:Q76)/AVERAGE(H76:L76))</f>
        <v>0.34936438503072481</v>
      </c>
    </row>
    <row r="77" spans="1:69">
      <c r="A77" s="30" t="s">
        <v>248</v>
      </c>
      <c r="B77" s="30" t="s">
        <v>249</v>
      </c>
      <c r="C77" s="30" t="s">
        <v>250</v>
      </c>
      <c r="D77" s="30" t="s">
        <v>251</v>
      </c>
      <c r="E77" s="30" t="s">
        <v>177</v>
      </c>
      <c r="F77" s="11" t="str">
        <f t="shared" si="80"/>
        <v>serine prot</v>
      </c>
      <c r="H77" s="11">
        <f>VLOOKUP($B77,data!$B$3:$Q$15316,'diff expr 1 vs 3 mites'!H$8,FALSE)</f>
        <v>13.92694667</v>
      </c>
      <c r="I77" s="11">
        <f>VLOOKUP($B77,data!$B$3:$Q$15316,'diff expr 1 vs 3 mites'!I$8,FALSE)</f>
        <v>1.540277635</v>
      </c>
      <c r="J77" s="11">
        <f>VLOOKUP($B77,data!$B$3:$Q$15316,'diff expr 1 vs 3 mites'!J$8,FALSE)</f>
        <v>3.7936893230000002</v>
      </c>
      <c r="K77" s="11">
        <f>VLOOKUP($B77,data!$B$3:$Q$15316,'diff expr 1 vs 3 mites'!K$8,FALSE)</f>
        <v>9.1037551170000004</v>
      </c>
      <c r="L77" s="11">
        <f>VLOOKUP($B77,data!$B$3:$Q$15316,'diff expr 1 vs 3 mites'!L$8,FALSE)</f>
        <v>22.6905213</v>
      </c>
      <c r="M77" s="11">
        <f>VLOOKUP($B77,data!$B$3:$Q$15316,'diff expr 1 vs 3 mites'!M$8,FALSE)</f>
        <v>2.02742566</v>
      </c>
      <c r="N77" s="11">
        <f>VLOOKUP($B77,data!$B$3:$Q$15316,'diff expr 1 vs 3 mites'!N$8,FALSE)</f>
        <v>4.556995337</v>
      </c>
      <c r="O77" s="11">
        <f>VLOOKUP($B77,data!$B$3:$Q$15316,'diff expr 1 vs 3 mites'!O$8,FALSE)</f>
        <v>5.0687819019999996</v>
      </c>
      <c r="P77" s="11">
        <f>VLOOKUP($B77,data!$B$3:$Q$15316,'diff expr 1 vs 3 mites'!P$8,FALSE)</f>
        <v>0.47539058200000001</v>
      </c>
      <c r="Q77" s="11">
        <f>VLOOKUP($B77,data!$B$3:$Q$15316,'diff expr 1 vs 3 mites'!Q$8,FALSE)</f>
        <v>10.40694806</v>
      </c>
      <c r="S77" s="27" t="s">
        <v>27749</v>
      </c>
      <c r="U77" s="2">
        <f t="shared" si="47"/>
        <v>9</v>
      </c>
      <c r="V77" s="2">
        <f t="shared" si="48"/>
        <v>2</v>
      </c>
      <c r="W77" s="2">
        <f t="shared" si="49"/>
        <v>4</v>
      </c>
      <c r="X77" s="2">
        <f t="shared" si="50"/>
        <v>7</v>
      </c>
      <c r="Y77" s="2">
        <f t="shared" si="51"/>
        <v>10</v>
      </c>
      <c r="Z77" s="2">
        <f t="shared" si="52"/>
        <v>3</v>
      </c>
      <c r="AA77" s="2">
        <f t="shared" si="53"/>
        <v>5</v>
      </c>
      <c r="AB77" s="2">
        <f t="shared" si="54"/>
        <v>6</v>
      </c>
      <c r="AC77" s="2">
        <f t="shared" si="55"/>
        <v>1</v>
      </c>
      <c r="AD77" s="2">
        <f t="shared" si="56"/>
        <v>8</v>
      </c>
      <c r="AE77" s="2"/>
      <c r="AF77" s="2">
        <f t="shared" si="57"/>
        <v>0</v>
      </c>
      <c r="AG77" s="2">
        <f t="shared" si="58"/>
        <v>0</v>
      </c>
      <c r="AH77" s="2">
        <f t="shared" si="59"/>
        <v>0</v>
      </c>
      <c r="AI77" s="2">
        <f t="shared" si="60"/>
        <v>0</v>
      </c>
      <c r="AJ77" s="2">
        <f t="shared" si="61"/>
        <v>0</v>
      </c>
      <c r="AK77" s="2">
        <f t="shared" si="62"/>
        <v>0</v>
      </c>
      <c r="AL77" s="2">
        <f t="shared" si="63"/>
        <v>0</v>
      </c>
      <c r="AM77" s="2">
        <f t="shared" si="64"/>
        <v>0</v>
      </c>
      <c r="AN77" s="2">
        <f t="shared" si="65"/>
        <v>0</v>
      </c>
      <c r="AO77" s="2">
        <f t="shared" si="66"/>
        <v>0</v>
      </c>
      <c r="AP77" s="2"/>
      <c r="AQ77" s="2">
        <f t="shared" si="67"/>
        <v>9</v>
      </c>
      <c r="AR77" s="2">
        <f t="shared" si="68"/>
        <v>2</v>
      </c>
      <c r="AS77" s="2">
        <f t="shared" si="69"/>
        <v>4</v>
      </c>
      <c r="AT77" s="2">
        <f t="shared" si="70"/>
        <v>7</v>
      </c>
      <c r="AU77" s="2">
        <f t="shared" si="71"/>
        <v>10</v>
      </c>
      <c r="AV77" s="2">
        <f t="shared" si="72"/>
        <v>3</v>
      </c>
      <c r="AW77" s="2">
        <f t="shared" si="73"/>
        <v>5</v>
      </c>
      <c r="AX77" s="2">
        <f t="shared" si="74"/>
        <v>6</v>
      </c>
      <c r="AY77" s="2">
        <f t="shared" si="75"/>
        <v>1</v>
      </c>
      <c r="AZ77" s="2">
        <f t="shared" si="76"/>
        <v>8</v>
      </c>
      <c r="BA77" s="2"/>
      <c r="BB77" s="5">
        <f t="shared" si="77"/>
        <v>5</v>
      </c>
      <c r="BC77" s="2">
        <f t="shared" si="78"/>
        <v>5</v>
      </c>
      <c r="BD77" s="2">
        <f t="shared" si="81"/>
        <v>32</v>
      </c>
      <c r="BE77" s="2">
        <f t="shared" si="82"/>
        <v>23</v>
      </c>
      <c r="BF77" s="2">
        <f t="shared" si="83"/>
        <v>8</v>
      </c>
      <c r="BG77" s="2">
        <f t="shared" si="84"/>
        <v>17</v>
      </c>
      <c r="BH77" s="2">
        <f t="shared" si="85"/>
        <v>8</v>
      </c>
      <c r="BI77" s="19">
        <f t="shared" si="86"/>
        <v>12.5</v>
      </c>
      <c r="BJ77" s="19">
        <f t="shared" si="87"/>
        <v>4.7871355387816905</v>
      </c>
      <c r="BK77" s="31">
        <f t="shared" si="88"/>
        <v>-0.94001934216076832</v>
      </c>
      <c r="BL77" s="32">
        <f t="shared" si="79"/>
        <v>0.17360381967471225</v>
      </c>
      <c r="BM77" s="62">
        <f t="shared" si="89"/>
        <v>3.8309859154929578E-2</v>
      </c>
      <c r="BN77" s="62" t="str">
        <f t="shared" si="90"/>
        <v/>
      </c>
      <c r="BO77" s="73" t="str">
        <f t="shared" si="91"/>
        <v/>
      </c>
      <c r="BQ77" s="11">
        <f t="shared" si="92"/>
        <v>-0.35517189826603879</v>
      </c>
    </row>
    <row r="78" spans="1:69">
      <c r="A78" s="30" t="s">
        <v>252</v>
      </c>
      <c r="B78" s="30" t="s">
        <v>253</v>
      </c>
      <c r="C78" s="30" t="s">
        <v>136</v>
      </c>
      <c r="D78" s="30" t="s">
        <v>254</v>
      </c>
      <c r="E78" s="30" t="s">
        <v>177</v>
      </c>
      <c r="F78" s="11" t="str">
        <f t="shared" si="80"/>
        <v>serine prot</v>
      </c>
      <c r="H78" s="11">
        <f>VLOOKUP($B78,data!$B$3:$Q$15316,'diff expr 1 vs 3 mites'!H$8,FALSE)</f>
        <v>0.92638560999999997</v>
      </c>
      <c r="I78" s="11">
        <f>VLOOKUP($B78,data!$B$3:$Q$15316,'diff expr 1 vs 3 mites'!I$8,FALSE)</f>
        <v>0.29313631299999998</v>
      </c>
      <c r="J78" s="11">
        <f>VLOOKUP($B78,data!$B$3:$Q$15316,'diff expr 1 vs 3 mites'!J$8,FALSE)</f>
        <v>0.80268520300000001</v>
      </c>
      <c r="K78" s="11">
        <f>VLOOKUP($B78,data!$B$3:$Q$15316,'diff expr 1 vs 3 mites'!K$8,FALSE)</f>
        <v>0.91187976299999995</v>
      </c>
      <c r="L78" s="11">
        <f>VLOOKUP($B78,data!$B$3:$Q$15316,'diff expr 1 vs 3 mites'!L$8,FALSE)</f>
        <v>4.1913131339999996</v>
      </c>
      <c r="M78" s="11">
        <f>VLOOKUP($B78,data!$B$3:$Q$15316,'diff expr 1 vs 3 mites'!M$8,FALSE)</f>
        <v>0.57877106300000003</v>
      </c>
      <c r="N78" s="11">
        <f>VLOOKUP($B78,data!$B$3:$Q$15316,'diff expr 1 vs 3 mites'!N$8,FALSE)</f>
        <v>0.54513470600000002</v>
      </c>
      <c r="O78" s="11">
        <f>VLOOKUP($B78,data!$B$3:$Q$15316,'diff expr 1 vs 3 mites'!O$8,FALSE)</f>
        <v>4.118355642</v>
      </c>
      <c r="P78" s="11">
        <f>VLOOKUP($B78,data!$B$3:$Q$15316,'diff expr 1 vs 3 mites'!P$8,FALSE)</f>
        <v>0.55791965099999996</v>
      </c>
      <c r="Q78" s="11">
        <f>VLOOKUP($B78,data!$B$3:$Q$15316,'diff expr 1 vs 3 mites'!Q$8,FALSE)</f>
        <v>1.381805121</v>
      </c>
      <c r="S78" s="27" t="s">
        <v>27749</v>
      </c>
      <c r="U78" s="2">
        <f t="shared" si="47"/>
        <v>7</v>
      </c>
      <c r="V78" s="2">
        <f t="shared" si="48"/>
        <v>1</v>
      </c>
      <c r="W78" s="2">
        <f t="shared" si="49"/>
        <v>5</v>
      </c>
      <c r="X78" s="2">
        <f t="shared" si="50"/>
        <v>6</v>
      </c>
      <c r="Y78" s="2">
        <f t="shared" si="51"/>
        <v>10</v>
      </c>
      <c r="Z78" s="2">
        <f t="shared" si="52"/>
        <v>4</v>
      </c>
      <c r="AA78" s="2">
        <f t="shared" si="53"/>
        <v>2</v>
      </c>
      <c r="AB78" s="2">
        <f t="shared" si="54"/>
        <v>9</v>
      </c>
      <c r="AC78" s="2">
        <f t="shared" si="55"/>
        <v>3</v>
      </c>
      <c r="AD78" s="2">
        <f t="shared" si="56"/>
        <v>8</v>
      </c>
      <c r="AE78" s="2"/>
      <c r="AF78" s="2">
        <f t="shared" si="57"/>
        <v>0</v>
      </c>
      <c r="AG78" s="2">
        <f t="shared" si="58"/>
        <v>0</v>
      </c>
      <c r="AH78" s="2">
        <f t="shared" si="59"/>
        <v>0</v>
      </c>
      <c r="AI78" s="2">
        <f t="shared" si="60"/>
        <v>0</v>
      </c>
      <c r="AJ78" s="2">
        <f t="shared" si="61"/>
        <v>0</v>
      </c>
      <c r="AK78" s="2">
        <f t="shared" si="62"/>
        <v>0</v>
      </c>
      <c r="AL78" s="2">
        <f t="shared" si="63"/>
        <v>0</v>
      </c>
      <c r="AM78" s="2">
        <f t="shared" si="64"/>
        <v>0</v>
      </c>
      <c r="AN78" s="2">
        <f t="shared" si="65"/>
        <v>0</v>
      </c>
      <c r="AO78" s="2">
        <f t="shared" si="66"/>
        <v>0</v>
      </c>
      <c r="AP78" s="2"/>
      <c r="AQ78" s="2">
        <f t="shared" si="67"/>
        <v>7</v>
      </c>
      <c r="AR78" s="2">
        <f t="shared" si="68"/>
        <v>1</v>
      </c>
      <c r="AS78" s="2">
        <f t="shared" si="69"/>
        <v>5</v>
      </c>
      <c r="AT78" s="2">
        <f t="shared" si="70"/>
        <v>6</v>
      </c>
      <c r="AU78" s="2">
        <f t="shared" si="71"/>
        <v>10</v>
      </c>
      <c r="AV78" s="2">
        <f t="shared" si="72"/>
        <v>4</v>
      </c>
      <c r="AW78" s="2">
        <f t="shared" si="73"/>
        <v>2</v>
      </c>
      <c r="AX78" s="2">
        <f t="shared" si="74"/>
        <v>9</v>
      </c>
      <c r="AY78" s="2">
        <f t="shared" si="75"/>
        <v>3</v>
      </c>
      <c r="AZ78" s="2">
        <f t="shared" si="76"/>
        <v>8</v>
      </c>
      <c r="BA78" s="2"/>
      <c r="BB78" s="5">
        <f t="shared" si="77"/>
        <v>5</v>
      </c>
      <c r="BC78" s="2">
        <f t="shared" si="78"/>
        <v>5</v>
      </c>
      <c r="BD78" s="2">
        <f t="shared" si="81"/>
        <v>29</v>
      </c>
      <c r="BE78" s="2">
        <f t="shared" si="82"/>
        <v>26</v>
      </c>
      <c r="BF78" s="2">
        <f t="shared" si="83"/>
        <v>11</v>
      </c>
      <c r="BG78" s="2">
        <f t="shared" si="84"/>
        <v>14</v>
      </c>
      <c r="BH78" s="2">
        <f t="shared" si="85"/>
        <v>11</v>
      </c>
      <c r="BI78" s="19">
        <f t="shared" si="86"/>
        <v>12.5</v>
      </c>
      <c r="BJ78" s="19">
        <f t="shared" si="87"/>
        <v>4.7871355387816905</v>
      </c>
      <c r="BK78" s="31">
        <f t="shared" si="88"/>
        <v>-0.31333978072025609</v>
      </c>
      <c r="BL78" s="32">
        <f t="shared" si="79"/>
        <v>0.37701126503103738</v>
      </c>
      <c r="BM78" s="62">
        <f t="shared" si="89"/>
        <v>6.9014084507042259E-2</v>
      </c>
      <c r="BN78" s="62" t="str">
        <f t="shared" si="90"/>
        <v/>
      </c>
      <c r="BO78" s="73" t="str">
        <f t="shared" si="91"/>
        <v/>
      </c>
      <c r="BQ78" s="11">
        <f t="shared" si="92"/>
        <v>3.4353144346618526E-3</v>
      </c>
    </row>
    <row r="79" spans="1:69">
      <c r="A79" s="30" t="s">
        <v>255</v>
      </c>
      <c r="B79" s="30" t="s">
        <v>256</v>
      </c>
      <c r="C79" s="30" t="s">
        <v>136</v>
      </c>
      <c r="D79" s="30" t="s">
        <v>257</v>
      </c>
      <c r="E79" s="30" t="s">
        <v>177</v>
      </c>
      <c r="F79" s="11" t="str">
        <f t="shared" si="80"/>
        <v>serine prot</v>
      </c>
      <c r="H79" s="11">
        <f>VLOOKUP($B79,data!$B$3:$Q$15316,'diff expr 1 vs 3 mites'!H$8,FALSE)</f>
        <v>3.5927498560000002</v>
      </c>
      <c r="I79" s="11">
        <f>VLOOKUP($B79,data!$B$3:$Q$15316,'diff expr 1 vs 3 mites'!I$8,FALSE)</f>
        <v>1.9894949909999999</v>
      </c>
      <c r="J79" s="11">
        <f>VLOOKUP($B79,data!$B$3:$Q$15316,'diff expr 1 vs 3 mites'!J$8,FALSE)</f>
        <v>1.4823854460000001</v>
      </c>
      <c r="K79" s="11">
        <f>VLOOKUP($B79,data!$B$3:$Q$15316,'diff expr 1 vs 3 mites'!K$8,FALSE)</f>
        <v>3.359668004</v>
      </c>
      <c r="L79" s="11">
        <f>VLOOKUP($B79,data!$B$3:$Q$15316,'diff expr 1 vs 3 mites'!L$8,FALSE)</f>
        <v>2.5860126920000002</v>
      </c>
      <c r="M79" s="11">
        <f>VLOOKUP($B79,data!$B$3:$Q$15316,'diff expr 1 vs 3 mites'!M$8,FALSE)</f>
        <v>2.9928208889999999</v>
      </c>
      <c r="N79" s="11">
        <f>VLOOKUP($B79,data!$B$3:$Q$15316,'diff expr 1 vs 3 mites'!N$8,FALSE)</f>
        <v>1.0330582159999999</v>
      </c>
      <c r="O79" s="11">
        <f>VLOOKUP($B79,data!$B$3:$Q$15316,'diff expr 1 vs 3 mites'!O$8,FALSE)</f>
        <v>2.8058901230000002</v>
      </c>
      <c r="P79" s="11">
        <f>VLOOKUP($B79,data!$B$3:$Q$15316,'diff expr 1 vs 3 mites'!P$8,FALSE)</f>
        <v>2.0175495510000001</v>
      </c>
      <c r="Q79" s="11">
        <f>VLOOKUP($B79,data!$B$3:$Q$15316,'diff expr 1 vs 3 mites'!Q$8,FALSE)</f>
        <v>1.2057700609999999</v>
      </c>
      <c r="S79" s="27" t="s">
        <v>27749</v>
      </c>
      <c r="U79" s="2">
        <f t="shared" si="47"/>
        <v>10</v>
      </c>
      <c r="V79" s="2">
        <f t="shared" si="48"/>
        <v>4</v>
      </c>
      <c r="W79" s="2">
        <f t="shared" si="49"/>
        <v>3</v>
      </c>
      <c r="X79" s="2">
        <f t="shared" si="50"/>
        <v>9</v>
      </c>
      <c r="Y79" s="2">
        <f t="shared" si="51"/>
        <v>6</v>
      </c>
      <c r="Z79" s="2">
        <f t="shared" si="52"/>
        <v>8</v>
      </c>
      <c r="AA79" s="2">
        <f t="shared" si="53"/>
        <v>1</v>
      </c>
      <c r="AB79" s="2">
        <f t="shared" si="54"/>
        <v>7</v>
      </c>
      <c r="AC79" s="2">
        <f t="shared" si="55"/>
        <v>5</v>
      </c>
      <c r="AD79" s="2">
        <f t="shared" si="56"/>
        <v>2</v>
      </c>
      <c r="AE79" s="2"/>
      <c r="AF79" s="2">
        <f t="shared" si="57"/>
        <v>0</v>
      </c>
      <c r="AG79" s="2">
        <f t="shared" si="58"/>
        <v>0</v>
      </c>
      <c r="AH79" s="2">
        <f t="shared" si="59"/>
        <v>0</v>
      </c>
      <c r="AI79" s="2">
        <f t="shared" si="60"/>
        <v>0</v>
      </c>
      <c r="AJ79" s="2">
        <f t="shared" si="61"/>
        <v>0</v>
      </c>
      <c r="AK79" s="2">
        <f t="shared" si="62"/>
        <v>0</v>
      </c>
      <c r="AL79" s="2">
        <f t="shared" si="63"/>
        <v>0</v>
      </c>
      <c r="AM79" s="2">
        <f t="shared" si="64"/>
        <v>0</v>
      </c>
      <c r="AN79" s="2">
        <f t="shared" si="65"/>
        <v>0</v>
      </c>
      <c r="AO79" s="2">
        <f t="shared" si="66"/>
        <v>0</v>
      </c>
      <c r="AP79" s="2"/>
      <c r="AQ79" s="2">
        <f t="shared" si="67"/>
        <v>10</v>
      </c>
      <c r="AR79" s="2">
        <f t="shared" si="68"/>
        <v>4</v>
      </c>
      <c r="AS79" s="2">
        <f t="shared" si="69"/>
        <v>3</v>
      </c>
      <c r="AT79" s="2">
        <f t="shared" si="70"/>
        <v>9</v>
      </c>
      <c r="AU79" s="2">
        <f t="shared" si="71"/>
        <v>6</v>
      </c>
      <c r="AV79" s="2">
        <f t="shared" si="72"/>
        <v>8</v>
      </c>
      <c r="AW79" s="2">
        <f t="shared" si="73"/>
        <v>1</v>
      </c>
      <c r="AX79" s="2">
        <f t="shared" si="74"/>
        <v>7</v>
      </c>
      <c r="AY79" s="2">
        <f t="shared" si="75"/>
        <v>5</v>
      </c>
      <c r="AZ79" s="2">
        <f t="shared" si="76"/>
        <v>2</v>
      </c>
      <c r="BA79" s="2"/>
      <c r="BB79" s="5">
        <f t="shared" si="77"/>
        <v>5</v>
      </c>
      <c r="BC79" s="2">
        <f t="shared" si="78"/>
        <v>5</v>
      </c>
      <c r="BD79" s="2">
        <f t="shared" si="81"/>
        <v>32</v>
      </c>
      <c r="BE79" s="2">
        <f t="shared" si="82"/>
        <v>23</v>
      </c>
      <c r="BF79" s="2">
        <f t="shared" si="83"/>
        <v>8</v>
      </c>
      <c r="BG79" s="2">
        <f t="shared" si="84"/>
        <v>17</v>
      </c>
      <c r="BH79" s="2">
        <f t="shared" si="85"/>
        <v>8</v>
      </c>
      <c r="BI79" s="19">
        <f t="shared" si="86"/>
        <v>12.5</v>
      </c>
      <c r="BJ79" s="19">
        <f t="shared" si="87"/>
        <v>4.7871355387816905</v>
      </c>
      <c r="BK79" s="31">
        <f t="shared" si="88"/>
        <v>-0.94001934216076832</v>
      </c>
      <c r="BL79" s="32">
        <f t="shared" si="79"/>
        <v>0.17360381967471225</v>
      </c>
      <c r="BM79" s="62">
        <f t="shared" si="89"/>
        <v>3.8309859154929578E-2</v>
      </c>
      <c r="BN79" s="62" t="str">
        <f t="shared" si="90"/>
        <v/>
      </c>
      <c r="BO79" s="73" t="str">
        <f t="shared" si="91"/>
        <v/>
      </c>
      <c r="BQ79" s="11">
        <f t="shared" si="92"/>
        <v>-0.11190176566114468</v>
      </c>
    </row>
    <row r="80" spans="1:69">
      <c r="A80" s="30" t="s">
        <v>258</v>
      </c>
      <c r="B80" s="30" t="s">
        <v>259</v>
      </c>
      <c r="C80" s="30" t="s">
        <v>260</v>
      </c>
      <c r="D80" s="30" t="s">
        <v>261</v>
      </c>
      <c r="E80" s="30" t="s">
        <v>177</v>
      </c>
      <c r="F80" s="11" t="str">
        <f t="shared" si="80"/>
        <v>serine prot</v>
      </c>
      <c r="H80" s="11">
        <f>VLOOKUP($B80,data!$B$3:$Q$15316,'diff expr 1 vs 3 mites'!H$8,FALSE)</f>
        <v>64.797841790000007</v>
      </c>
      <c r="I80" s="11">
        <f>VLOOKUP($B80,data!$B$3:$Q$15316,'diff expr 1 vs 3 mites'!I$8,FALSE)</f>
        <v>46.096559390000003</v>
      </c>
      <c r="J80" s="11">
        <f>VLOOKUP($B80,data!$B$3:$Q$15316,'diff expr 1 vs 3 mites'!J$8,FALSE)</f>
        <v>61.928395690000002</v>
      </c>
      <c r="K80" s="11">
        <f>VLOOKUP($B80,data!$B$3:$Q$15316,'diff expr 1 vs 3 mites'!K$8,FALSE)</f>
        <v>16.201864489999998</v>
      </c>
      <c r="L80" s="11">
        <f>VLOOKUP($B80,data!$B$3:$Q$15316,'diff expr 1 vs 3 mites'!L$8,FALSE)</f>
        <v>33.460624600000003</v>
      </c>
      <c r="M80" s="11">
        <f>VLOOKUP($B80,data!$B$3:$Q$15316,'diff expr 1 vs 3 mites'!M$8,FALSE)</f>
        <v>0.78799545999999998</v>
      </c>
      <c r="N80" s="11">
        <f>VLOOKUP($B80,data!$B$3:$Q$15316,'diff expr 1 vs 3 mites'!N$8,FALSE)</f>
        <v>1.9735763099999999</v>
      </c>
      <c r="O80" s="11">
        <f>VLOOKUP($B80,data!$B$3:$Q$15316,'diff expr 1 vs 3 mites'!O$8,FALSE)</f>
        <v>49.554920299999999</v>
      </c>
      <c r="P80" s="11">
        <f>VLOOKUP($B80,data!$B$3:$Q$15316,'diff expr 1 vs 3 mites'!P$8,FALSE)</f>
        <v>0.55430730800000005</v>
      </c>
      <c r="Q80" s="11">
        <f>VLOOKUP($B80,data!$B$3:$Q$15316,'diff expr 1 vs 3 mites'!Q$8,FALSE)</f>
        <v>2.5397880310000001</v>
      </c>
      <c r="S80" s="27" t="s">
        <v>27749</v>
      </c>
      <c r="U80" s="2">
        <f t="shared" si="47"/>
        <v>10</v>
      </c>
      <c r="V80" s="2">
        <f t="shared" si="48"/>
        <v>7</v>
      </c>
      <c r="W80" s="2">
        <f t="shared" si="49"/>
        <v>9</v>
      </c>
      <c r="X80" s="2">
        <f t="shared" si="50"/>
        <v>5</v>
      </c>
      <c r="Y80" s="2">
        <f t="shared" si="51"/>
        <v>6</v>
      </c>
      <c r="Z80" s="2">
        <f t="shared" si="52"/>
        <v>2</v>
      </c>
      <c r="AA80" s="2">
        <f t="shared" si="53"/>
        <v>3</v>
      </c>
      <c r="AB80" s="2">
        <f t="shared" si="54"/>
        <v>8</v>
      </c>
      <c r="AC80" s="2">
        <f t="shared" si="55"/>
        <v>1</v>
      </c>
      <c r="AD80" s="2">
        <f t="shared" si="56"/>
        <v>4</v>
      </c>
      <c r="AE80" s="2"/>
      <c r="AF80" s="2">
        <f t="shared" si="57"/>
        <v>0</v>
      </c>
      <c r="AG80" s="2">
        <f t="shared" si="58"/>
        <v>0</v>
      </c>
      <c r="AH80" s="2">
        <f t="shared" si="59"/>
        <v>0</v>
      </c>
      <c r="AI80" s="2">
        <f t="shared" si="60"/>
        <v>0</v>
      </c>
      <c r="AJ80" s="2">
        <f t="shared" si="61"/>
        <v>0</v>
      </c>
      <c r="AK80" s="2">
        <f t="shared" si="62"/>
        <v>0</v>
      </c>
      <c r="AL80" s="2">
        <f t="shared" si="63"/>
        <v>0</v>
      </c>
      <c r="AM80" s="2">
        <f t="shared" si="64"/>
        <v>0</v>
      </c>
      <c r="AN80" s="2">
        <f t="shared" si="65"/>
        <v>0</v>
      </c>
      <c r="AO80" s="2">
        <f t="shared" si="66"/>
        <v>0</v>
      </c>
      <c r="AP80" s="2"/>
      <c r="AQ80" s="2">
        <f t="shared" si="67"/>
        <v>10</v>
      </c>
      <c r="AR80" s="2">
        <f t="shared" si="68"/>
        <v>7</v>
      </c>
      <c r="AS80" s="2">
        <f t="shared" si="69"/>
        <v>9</v>
      </c>
      <c r="AT80" s="2">
        <f t="shared" si="70"/>
        <v>5</v>
      </c>
      <c r="AU80" s="2">
        <f t="shared" si="71"/>
        <v>6</v>
      </c>
      <c r="AV80" s="2">
        <f t="shared" si="72"/>
        <v>2</v>
      </c>
      <c r="AW80" s="2">
        <f t="shared" si="73"/>
        <v>3</v>
      </c>
      <c r="AX80" s="2">
        <f t="shared" si="74"/>
        <v>8</v>
      </c>
      <c r="AY80" s="2">
        <f t="shared" si="75"/>
        <v>1</v>
      </c>
      <c r="AZ80" s="2">
        <f t="shared" si="76"/>
        <v>4</v>
      </c>
      <c r="BA80" s="2"/>
      <c r="BB80" s="5">
        <f t="shared" si="77"/>
        <v>5</v>
      </c>
      <c r="BC80" s="2">
        <f t="shared" si="78"/>
        <v>5</v>
      </c>
      <c r="BD80" s="2">
        <f t="shared" si="81"/>
        <v>37</v>
      </c>
      <c r="BE80" s="2">
        <f t="shared" si="82"/>
        <v>18</v>
      </c>
      <c r="BF80" s="2">
        <f t="shared" si="83"/>
        <v>3</v>
      </c>
      <c r="BG80" s="2">
        <f t="shared" si="84"/>
        <v>22</v>
      </c>
      <c r="BH80" s="2">
        <f t="shared" si="85"/>
        <v>3</v>
      </c>
      <c r="BI80" s="19">
        <f t="shared" si="86"/>
        <v>12.5</v>
      </c>
      <c r="BJ80" s="19">
        <f t="shared" si="87"/>
        <v>4.7871355387816905</v>
      </c>
      <c r="BK80" s="31">
        <f t="shared" si="88"/>
        <v>-1.9844852778949553</v>
      </c>
      <c r="BL80" s="32">
        <f t="shared" si="79"/>
        <v>2.3600883845071103E-2</v>
      </c>
      <c r="BM80" s="62">
        <f t="shared" si="89"/>
        <v>9.2957746478873251E-3</v>
      </c>
      <c r="BN80" s="62" t="str">
        <f t="shared" si="90"/>
        <v/>
      </c>
      <c r="BO80" s="73" t="str">
        <f t="shared" si="91"/>
        <v/>
      </c>
      <c r="BQ80" s="11">
        <f t="shared" si="92"/>
        <v>-0.60370854009792341</v>
      </c>
    </row>
    <row r="81" spans="1:69">
      <c r="A81" s="30" t="s">
        <v>262</v>
      </c>
      <c r="B81" s="30" t="s">
        <v>263</v>
      </c>
      <c r="C81" s="30" t="s">
        <v>136</v>
      </c>
      <c r="D81" s="30" t="s">
        <v>264</v>
      </c>
      <c r="E81" s="30" t="s">
        <v>177</v>
      </c>
      <c r="F81" s="11" t="str">
        <f t="shared" si="80"/>
        <v>serine prot</v>
      </c>
      <c r="H81" s="11">
        <f>VLOOKUP($B81,data!$B$3:$Q$15316,'diff expr 1 vs 3 mites'!H$8,FALSE)</f>
        <v>29.021328780000001</v>
      </c>
      <c r="I81" s="11">
        <f>VLOOKUP($B81,data!$B$3:$Q$15316,'diff expr 1 vs 3 mites'!I$8,FALSE)</f>
        <v>21.356331740000002</v>
      </c>
      <c r="J81" s="11">
        <f>VLOOKUP($B81,data!$B$3:$Q$15316,'diff expr 1 vs 3 mites'!J$8,FALSE)</f>
        <v>34.679163420000002</v>
      </c>
      <c r="K81" s="11">
        <f>VLOOKUP($B81,data!$B$3:$Q$15316,'diff expr 1 vs 3 mites'!K$8,FALSE)</f>
        <v>7.1749416029999997</v>
      </c>
      <c r="L81" s="11">
        <f>VLOOKUP($B81,data!$B$3:$Q$15316,'diff expr 1 vs 3 mites'!L$8,FALSE)</f>
        <v>19.801905290000001</v>
      </c>
      <c r="M81" s="11">
        <f>VLOOKUP($B81,data!$B$3:$Q$15316,'diff expr 1 vs 3 mites'!M$8,FALSE)</f>
        <v>4.4977216059999998</v>
      </c>
      <c r="N81" s="11">
        <f>VLOOKUP($B81,data!$B$3:$Q$15316,'diff expr 1 vs 3 mites'!N$8,FALSE)</f>
        <v>5.9573364570000003</v>
      </c>
      <c r="O81" s="11">
        <f>VLOOKUP($B81,data!$B$3:$Q$15316,'diff expr 1 vs 3 mites'!O$8,FALSE)</f>
        <v>2.9193197240000002</v>
      </c>
      <c r="P81" s="11">
        <f>VLOOKUP($B81,data!$B$3:$Q$15316,'diff expr 1 vs 3 mites'!P$8,FALSE)</f>
        <v>9.1840290620000005</v>
      </c>
      <c r="Q81" s="11">
        <f>VLOOKUP($B81,data!$B$3:$Q$15316,'diff expr 1 vs 3 mites'!Q$8,FALSE)</f>
        <v>13.89258049</v>
      </c>
      <c r="S81" s="27" t="s">
        <v>27749</v>
      </c>
      <c r="U81" s="2">
        <f t="shared" si="47"/>
        <v>9</v>
      </c>
      <c r="V81" s="2">
        <f t="shared" si="48"/>
        <v>8</v>
      </c>
      <c r="W81" s="2">
        <f t="shared" si="49"/>
        <v>10</v>
      </c>
      <c r="X81" s="2">
        <f t="shared" si="50"/>
        <v>4</v>
      </c>
      <c r="Y81" s="2">
        <f t="shared" si="51"/>
        <v>7</v>
      </c>
      <c r="Z81" s="2">
        <f t="shared" si="52"/>
        <v>2</v>
      </c>
      <c r="AA81" s="2">
        <f t="shared" si="53"/>
        <v>3</v>
      </c>
      <c r="AB81" s="2">
        <f t="shared" si="54"/>
        <v>1</v>
      </c>
      <c r="AC81" s="2">
        <f t="shared" si="55"/>
        <v>5</v>
      </c>
      <c r="AD81" s="2">
        <f t="shared" si="56"/>
        <v>6</v>
      </c>
      <c r="AE81" s="2"/>
      <c r="AF81" s="2">
        <f t="shared" si="57"/>
        <v>0</v>
      </c>
      <c r="AG81" s="2">
        <f t="shared" si="58"/>
        <v>0</v>
      </c>
      <c r="AH81" s="2">
        <f t="shared" si="59"/>
        <v>0</v>
      </c>
      <c r="AI81" s="2">
        <f t="shared" si="60"/>
        <v>0</v>
      </c>
      <c r="AJ81" s="2">
        <f t="shared" si="61"/>
        <v>0</v>
      </c>
      <c r="AK81" s="2">
        <f t="shared" si="62"/>
        <v>0</v>
      </c>
      <c r="AL81" s="2">
        <f t="shared" si="63"/>
        <v>0</v>
      </c>
      <c r="AM81" s="2">
        <f t="shared" si="64"/>
        <v>0</v>
      </c>
      <c r="AN81" s="2">
        <f t="shared" si="65"/>
        <v>0</v>
      </c>
      <c r="AO81" s="2">
        <f t="shared" si="66"/>
        <v>0</v>
      </c>
      <c r="AP81" s="2"/>
      <c r="AQ81" s="2">
        <f t="shared" si="67"/>
        <v>9</v>
      </c>
      <c r="AR81" s="2">
        <f t="shared" si="68"/>
        <v>8</v>
      </c>
      <c r="AS81" s="2">
        <f t="shared" si="69"/>
        <v>10</v>
      </c>
      <c r="AT81" s="2">
        <f t="shared" si="70"/>
        <v>4</v>
      </c>
      <c r="AU81" s="2">
        <f t="shared" si="71"/>
        <v>7</v>
      </c>
      <c r="AV81" s="2">
        <f t="shared" si="72"/>
        <v>2</v>
      </c>
      <c r="AW81" s="2">
        <f t="shared" si="73"/>
        <v>3</v>
      </c>
      <c r="AX81" s="2">
        <f t="shared" si="74"/>
        <v>1</v>
      </c>
      <c r="AY81" s="2">
        <f t="shared" si="75"/>
        <v>5</v>
      </c>
      <c r="AZ81" s="2">
        <f t="shared" si="76"/>
        <v>6</v>
      </c>
      <c r="BA81" s="2"/>
      <c r="BB81" s="5">
        <f t="shared" si="77"/>
        <v>5</v>
      </c>
      <c r="BC81" s="2">
        <f t="shared" si="78"/>
        <v>5</v>
      </c>
      <c r="BD81" s="2">
        <f t="shared" si="81"/>
        <v>38</v>
      </c>
      <c r="BE81" s="2">
        <f t="shared" si="82"/>
        <v>17</v>
      </c>
      <c r="BF81" s="2">
        <f t="shared" si="83"/>
        <v>2</v>
      </c>
      <c r="BG81" s="2">
        <f t="shared" si="84"/>
        <v>23</v>
      </c>
      <c r="BH81" s="2">
        <f t="shared" si="85"/>
        <v>2</v>
      </c>
      <c r="BI81" s="19">
        <f t="shared" si="86"/>
        <v>12.5</v>
      </c>
      <c r="BJ81" s="19">
        <f t="shared" si="87"/>
        <v>4.7871355387816905</v>
      </c>
      <c r="BK81" s="31">
        <f t="shared" si="88"/>
        <v>-2.1933784650417927</v>
      </c>
      <c r="BL81" s="32">
        <f t="shared" si="79"/>
        <v>1.4140061284138474E-2</v>
      </c>
      <c r="BM81" s="62">
        <f t="shared" si="89"/>
        <v>5.0704225352112683E-3</v>
      </c>
      <c r="BN81" s="62" t="str">
        <f t="shared" si="90"/>
        <v/>
      </c>
      <c r="BO81" s="73" t="str">
        <f t="shared" si="91"/>
        <v/>
      </c>
      <c r="BQ81" s="11">
        <f t="shared" si="92"/>
        <v>-0.4876392696150848</v>
      </c>
    </row>
    <row r="82" spans="1:69">
      <c r="A82" s="30" t="s">
        <v>265</v>
      </c>
      <c r="B82" s="30" t="s">
        <v>266</v>
      </c>
      <c r="C82" s="30" t="s">
        <v>267</v>
      </c>
      <c r="D82" s="30" t="s">
        <v>268</v>
      </c>
      <c r="E82" s="30" t="s">
        <v>177</v>
      </c>
      <c r="F82" s="11" t="str">
        <f t="shared" si="80"/>
        <v>serine prot</v>
      </c>
      <c r="H82" s="11">
        <f>VLOOKUP($B82,data!$B$3:$Q$15316,'diff expr 1 vs 3 mites'!H$8,FALSE)</f>
        <v>0.76868305199999998</v>
      </c>
      <c r="I82" s="11">
        <f>VLOOKUP($B82,data!$B$3:$Q$15316,'diff expr 1 vs 3 mites'!I$8,FALSE)</f>
        <v>4.3782205139999997</v>
      </c>
      <c r="J82" s="11">
        <f>VLOOKUP($B82,data!$B$3:$Q$15316,'diff expr 1 vs 3 mites'!J$8,FALSE)</f>
        <v>1.480090423</v>
      </c>
      <c r="K82" s="11">
        <f>VLOOKUP($B82,data!$B$3:$Q$15316,'diff expr 1 vs 3 mites'!K$8,FALSE)</f>
        <v>4.6912089010000004</v>
      </c>
      <c r="L82" s="11">
        <f>VLOOKUP($B82,data!$B$3:$Q$15316,'diff expr 1 vs 3 mites'!L$8,FALSE)</f>
        <v>7.3771686790000004</v>
      </c>
      <c r="M82" s="11">
        <f>VLOOKUP($B82,data!$B$3:$Q$15316,'diff expr 1 vs 3 mites'!M$8,FALSE)</f>
        <v>8.3242363729999997</v>
      </c>
      <c r="N82" s="11">
        <f>VLOOKUP($B82,data!$B$3:$Q$15316,'diff expr 1 vs 3 mites'!N$8,FALSE)</f>
        <v>1.4803661749999999</v>
      </c>
      <c r="O82" s="11">
        <f>VLOOKUP($B82,data!$B$3:$Q$15316,'diff expr 1 vs 3 mites'!O$8,FALSE)</f>
        <v>5.9109543149999997</v>
      </c>
      <c r="P82" s="11">
        <f>VLOOKUP($B82,data!$B$3:$Q$15316,'diff expr 1 vs 3 mites'!P$8,FALSE)</f>
        <v>1.4013398189999999</v>
      </c>
      <c r="Q82" s="11">
        <f>VLOOKUP($B82,data!$B$3:$Q$15316,'diff expr 1 vs 3 mites'!Q$8,FALSE)</f>
        <v>1.1465745650000001</v>
      </c>
      <c r="S82" s="27" t="s">
        <v>27749</v>
      </c>
      <c r="U82" s="2">
        <f t="shared" si="47"/>
        <v>1</v>
      </c>
      <c r="V82" s="2">
        <f t="shared" si="48"/>
        <v>6</v>
      </c>
      <c r="W82" s="2">
        <f t="shared" si="49"/>
        <v>4</v>
      </c>
      <c r="X82" s="2">
        <f t="shared" si="50"/>
        <v>7</v>
      </c>
      <c r="Y82" s="2">
        <f t="shared" si="51"/>
        <v>9</v>
      </c>
      <c r="Z82" s="2">
        <f t="shared" si="52"/>
        <v>10</v>
      </c>
      <c r="AA82" s="2">
        <f t="shared" si="53"/>
        <v>5</v>
      </c>
      <c r="AB82" s="2">
        <f t="shared" si="54"/>
        <v>8</v>
      </c>
      <c r="AC82" s="2">
        <f t="shared" si="55"/>
        <v>3</v>
      </c>
      <c r="AD82" s="2">
        <f t="shared" si="56"/>
        <v>2</v>
      </c>
      <c r="AE82" s="2"/>
      <c r="AF82" s="2">
        <f t="shared" si="57"/>
        <v>0</v>
      </c>
      <c r="AG82" s="2">
        <f t="shared" si="58"/>
        <v>0</v>
      </c>
      <c r="AH82" s="2">
        <f t="shared" si="59"/>
        <v>0</v>
      </c>
      <c r="AI82" s="2">
        <f t="shared" si="60"/>
        <v>0</v>
      </c>
      <c r="AJ82" s="2">
        <f t="shared" si="61"/>
        <v>0</v>
      </c>
      <c r="AK82" s="2">
        <f t="shared" si="62"/>
        <v>0</v>
      </c>
      <c r="AL82" s="2">
        <f t="shared" si="63"/>
        <v>0</v>
      </c>
      <c r="AM82" s="2">
        <f t="shared" si="64"/>
        <v>0</v>
      </c>
      <c r="AN82" s="2">
        <f t="shared" si="65"/>
        <v>0</v>
      </c>
      <c r="AO82" s="2">
        <f t="shared" si="66"/>
        <v>0</v>
      </c>
      <c r="AP82" s="2"/>
      <c r="AQ82" s="2">
        <f t="shared" si="67"/>
        <v>1</v>
      </c>
      <c r="AR82" s="2">
        <f t="shared" si="68"/>
        <v>6</v>
      </c>
      <c r="AS82" s="2">
        <f t="shared" si="69"/>
        <v>4</v>
      </c>
      <c r="AT82" s="2">
        <f t="shared" si="70"/>
        <v>7</v>
      </c>
      <c r="AU82" s="2">
        <f t="shared" si="71"/>
        <v>9</v>
      </c>
      <c r="AV82" s="2">
        <f t="shared" si="72"/>
        <v>10</v>
      </c>
      <c r="AW82" s="2">
        <f t="shared" si="73"/>
        <v>5</v>
      </c>
      <c r="AX82" s="2">
        <f t="shared" si="74"/>
        <v>8</v>
      </c>
      <c r="AY82" s="2">
        <f t="shared" si="75"/>
        <v>3</v>
      </c>
      <c r="AZ82" s="2">
        <f t="shared" si="76"/>
        <v>2</v>
      </c>
      <c r="BA82" s="2"/>
      <c r="BB82" s="5">
        <f t="shared" si="77"/>
        <v>5</v>
      </c>
      <c r="BC82" s="2">
        <f t="shared" si="78"/>
        <v>5</v>
      </c>
      <c r="BD82" s="2">
        <f t="shared" si="81"/>
        <v>27</v>
      </c>
      <c r="BE82" s="2">
        <f t="shared" si="82"/>
        <v>28</v>
      </c>
      <c r="BF82" s="2">
        <f t="shared" si="83"/>
        <v>13</v>
      </c>
      <c r="BG82" s="2">
        <f t="shared" si="84"/>
        <v>12</v>
      </c>
      <c r="BH82" s="2">
        <f t="shared" si="85"/>
        <v>12</v>
      </c>
      <c r="BI82" s="19">
        <f t="shared" si="86"/>
        <v>12.5</v>
      </c>
      <c r="BJ82" s="19">
        <f t="shared" si="87"/>
        <v>4.7871355387816905</v>
      </c>
      <c r="BK82" s="31">
        <f t="shared" si="88"/>
        <v>-0.10444659357341871</v>
      </c>
      <c r="BL82" s="32">
        <f t="shared" si="79"/>
        <v>0.45840747426404427</v>
      </c>
      <c r="BM82" s="62">
        <f t="shared" si="89"/>
        <v>8.225352112676057E-2</v>
      </c>
      <c r="BN82" s="62" t="str">
        <f t="shared" si="90"/>
        <v/>
      </c>
      <c r="BO82" s="73" t="str">
        <f t="shared" si="91"/>
        <v/>
      </c>
      <c r="BQ82" s="11">
        <f t="shared" si="92"/>
        <v>-1.0150775911384758E-2</v>
      </c>
    </row>
    <row r="83" spans="1:69">
      <c r="A83" s="30" t="s">
        <v>269</v>
      </c>
      <c r="B83" s="30" t="s">
        <v>270</v>
      </c>
      <c r="C83" s="30" t="s">
        <v>136</v>
      </c>
      <c r="D83" s="30" t="s">
        <v>271</v>
      </c>
      <c r="E83" s="30" t="s">
        <v>177</v>
      </c>
      <c r="F83" s="11" t="str">
        <f t="shared" si="80"/>
        <v>serine prot</v>
      </c>
      <c r="H83" s="11">
        <f>VLOOKUP($B83,data!$B$3:$Q$15316,'diff expr 1 vs 3 mites'!H$8,FALSE)</f>
        <v>0.25388395899999999</v>
      </c>
      <c r="I83" s="11">
        <f>VLOOKUP($B83,data!$B$3:$Q$15316,'diff expr 1 vs 3 mites'!I$8,FALSE)</f>
        <v>5.0956314980000004</v>
      </c>
      <c r="J83" s="11">
        <f>VLOOKUP($B83,data!$B$3:$Q$15316,'diff expr 1 vs 3 mites'!J$8,FALSE)</f>
        <v>0.71831117300000003</v>
      </c>
      <c r="K83" s="11">
        <f>VLOOKUP($B83,data!$B$3:$Q$15316,'diff expr 1 vs 3 mites'!K$8,FALSE)</f>
        <v>1.842182709</v>
      </c>
      <c r="L83" s="11">
        <f>VLOOKUP($B83,data!$B$3:$Q$15316,'diff expr 1 vs 3 mites'!L$8,FALSE)</f>
        <v>1.9691408269999999</v>
      </c>
      <c r="M83" s="11">
        <f>VLOOKUP($B83,data!$B$3:$Q$15316,'diff expr 1 vs 3 mites'!M$8,FALSE)</f>
        <v>6.7072414870000001</v>
      </c>
      <c r="N83" s="11">
        <f>VLOOKUP($B83,data!$B$3:$Q$15316,'diff expr 1 vs 3 mites'!N$8,FALSE)</f>
        <v>0.94295906200000001</v>
      </c>
      <c r="O83" s="11">
        <f>VLOOKUP($B83,data!$B$3:$Q$15316,'diff expr 1 vs 3 mites'!O$8,FALSE)</f>
        <v>5.1247757639999998</v>
      </c>
      <c r="P83" s="11">
        <f>VLOOKUP($B83,data!$B$3:$Q$15316,'diff expr 1 vs 3 mites'!P$8,FALSE)</f>
        <v>0.60924932099999995</v>
      </c>
      <c r="Q83" s="11">
        <f>VLOOKUP($B83,data!$B$3:$Q$15316,'diff expr 1 vs 3 mites'!Q$8,FALSE)</f>
        <v>0.649192459</v>
      </c>
      <c r="S83" s="27" t="s">
        <v>27749</v>
      </c>
      <c r="U83" s="2">
        <f t="shared" si="47"/>
        <v>1</v>
      </c>
      <c r="V83" s="2">
        <f t="shared" si="48"/>
        <v>8</v>
      </c>
      <c r="W83" s="2">
        <f t="shared" si="49"/>
        <v>4</v>
      </c>
      <c r="X83" s="2">
        <f t="shared" si="50"/>
        <v>6</v>
      </c>
      <c r="Y83" s="2">
        <f t="shared" si="51"/>
        <v>7</v>
      </c>
      <c r="Z83" s="2">
        <f t="shared" si="52"/>
        <v>10</v>
      </c>
      <c r="AA83" s="2">
        <f t="shared" si="53"/>
        <v>5</v>
      </c>
      <c r="AB83" s="2">
        <f t="shared" si="54"/>
        <v>9</v>
      </c>
      <c r="AC83" s="2">
        <f t="shared" si="55"/>
        <v>2</v>
      </c>
      <c r="AD83" s="2">
        <f t="shared" si="56"/>
        <v>3</v>
      </c>
      <c r="AE83" s="2"/>
      <c r="AF83" s="2">
        <f t="shared" si="57"/>
        <v>0</v>
      </c>
      <c r="AG83" s="2">
        <f t="shared" si="58"/>
        <v>0</v>
      </c>
      <c r="AH83" s="2">
        <f t="shared" si="59"/>
        <v>0</v>
      </c>
      <c r="AI83" s="2">
        <f t="shared" si="60"/>
        <v>0</v>
      </c>
      <c r="AJ83" s="2">
        <f t="shared" si="61"/>
        <v>0</v>
      </c>
      <c r="AK83" s="2">
        <f t="shared" si="62"/>
        <v>0</v>
      </c>
      <c r="AL83" s="2">
        <f t="shared" si="63"/>
        <v>0</v>
      </c>
      <c r="AM83" s="2">
        <f t="shared" si="64"/>
        <v>0</v>
      </c>
      <c r="AN83" s="2">
        <f t="shared" si="65"/>
        <v>0</v>
      </c>
      <c r="AO83" s="2">
        <f t="shared" si="66"/>
        <v>0</v>
      </c>
      <c r="AP83" s="2"/>
      <c r="AQ83" s="2">
        <f t="shared" si="67"/>
        <v>1</v>
      </c>
      <c r="AR83" s="2">
        <f t="shared" si="68"/>
        <v>8</v>
      </c>
      <c r="AS83" s="2">
        <f t="shared" si="69"/>
        <v>4</v>
      </c>
      <c r="AT83" s="2">
        <f t="shared" si="70"/>
        <v>6</v>
      </c>
      <c r="AU83" s="2">
        <f t="shared" si="71"/>
        <v>7</v>
      </c>
      <c r="AV83" s="2">
        <f t="shared" si="72"/>
        <v>10</v>
      </c>
      <c r="AW83" s="2">
        <f t="shared" si="73"/>
        <v>5</v>
      </c>
      <c r="AX83" s="2">
        <f t="shared" si="74"/>
        <v>9</v>
      </c>
      <c r="AY83" s="2">
        <f t="shared" si="75"/>
        <v>2</v>
      </c>
      <c r="AZ83" s="2">
        <f t="shared" si="76"/>
        <v>3</v>
      </c>
      <c r="BA83" s="2"/>
      <c r="BB83" s="5">
        <f t="shared" si="77"/>
        <v>5</v>
      </c>
      <c r="BC83" s="2">
        <f t="shared" si="78"/>
        <v>5</v>
      </c>
      <c r="BD83" s="2">
        <f t="shared" si="81"/>
        <v>26</v>
      </c>
      <c r="BE83" s="2">
        <f t="shared" si="82"/>
        <v>29</v>
      </c>
      <c r="BF83" s="2">
        <f t="shared" si="83"/>
        <v>14</v>
      </c>
      <c r="BG83" s="2">
        <f t="shared" si="84"/>
        <v>11</v>
      </c>
      <c r="BH83" s="2">
        <f t="shared" si="85"/>
        <v>11</v>
      </c>
      <c r="BI83" s="19">
        <f t="shared" si="86"/>
        <v>12.5</v>
      </c>
      <c r="BJ83" s="19">
        <f t="shared" si="87"/>
        <v>4.7871355387816905</v>
      </c>
      <c r="BK83" s="31">
        <f t="shared" si="88"/>
        <v>-0.31333978072025609</v>
      </c>
      <c r="BL83" s="32">
        <f t="shared" si="79"/>
        <v>0.37701126503103738</v>
      </c>
      <c r="BM83" s="62">
        <f t="shared" si="89"/>
        <v>6.9014084507042259E-2</v>
      </c>
      <c r="BN83" s="62" t="str">
        <f t="shared" si="90"/>
        <v/>
      </c>
      <c r="BO83" s="73" t="str">
        <f t="shared" si="91"/>
        <v/>
      </c>
      <c r="BQ83" s="11">
        <f t="shared" si="92"/>
        <v>0.15244387730905448</v>
      </c>
    </row>
    <row r="84" spans="1:69">
      <c r="A84" s="30" t="s">
        <v>272</v>
      </c>
      <c r="B84" s="30" t="s">
        <v>273</v>
      </c>
      <c r="C84" s="30" t="s">
        <v>136</v>
      </c>
      <c r="D84" s="30" t="s">
        <v>274</v>
      </c>
      <c r="E84" s="30" t="s">
        <v>177</v>
      </c>
      <c r="F84" s="11" t="str">
        <f t="shared" si="80"/>
        <v>serine prot</v>
      </c>
      <c r="H84" s="11">
        <f>VLOOKUP($B84,data!$B$3:$Q$15316,'diff expr 1 vs 3 mites'!H$8,FALSE)</f>
        <v>5.3312583650000001</v>
      </c>
      <c r="I84" s="11">
        <f>VLOOKUP($B84,data!$B$3:$Q$15316,'diff expr 1 vs 3 mites'!I$8,FALSE)</f>
        <v>16.248191890000001</v>
      </c>
      <c r="J84" s="11">
        <f>VLOOKUP($B84,data!$B$3:$Q$15316,'diff expr 1 vs 3 mites'!J$8,FALSE)</f>
        <v>3.125892618</v>
      </c>
      <c r="K84" s="11">
        <f>VLOOKUP($B84,data!$B$3:$Q$15316,'diff expr 1 vs 3 mites'!K$8,FALSE)</f>
        <v>7.3745099820000002</v>
      </c>
      <c r="L84" s="11">
        <f>VLOOKUP($B84,data!$B$3:$Q$15316,'diff expr 1 vs 3 mites'!L$8,FALSE)</f>
        <v>7.7324399220000002</v>
      </c>
      <c r="M84" s="11">
        <f>VLOOKUP($B84,data!$B$3:$Q$15316,'diff expr 1 vs 3 mites'!M$8,FALSE)</f>
        <v>12.97247546</v>
      </c>
      <c r="N84" s="11">
        <f>VLOOKUP($B84,data!$B$3:$Q$15316,'diff expr 1 vs 3 mites'!N$8,FALSE)</f>
        <v>2.20654511</v>
      </c>
      <c r="O84" s="11">
        <f>VLOOKUP($B84,data!$B$3:$Q$15316,'diff expr 1 vs 3 mites'!O$8,FALSE)</f>
        <v>24.273865910000001</v>
      </c>
      <c r="P84" s="11">
        <f>VLOOKUP($B84,data!$B$3:$Q$15316,'diff expr 1 vs 3 mites'!P$8,FALSE)</f>
        <v>2.0826634999999998</v>
      </c>
      <c r="Q84" s="11">
        <f>VLOOKUP($B84,data!$B$3:$Q$15316,'diff expr 1 vs 3 mites'!Q$8,FALSE)</f>
        <v>9.6681439129999998</v>
      </c>
      <c r="S84" s="27" t="s">
        <v>27749</v>
      </c>
      <c r="U84" s="2">
        <f t="shared" si="47"/>
        <v>4</v>
      </c>
      <c r="V84" s="2">
        <f t="shared" si="48"/>
        <v>9</v>
      </c>
      <c r="W84" s="2">
        <f t="shared" si="49"/>
        <v>3</v>
      </c>
      <c r="X84" s="2">
        <f t="shared" si="50"/>
        <v>5</v>
      </c>
      <c r="Y84" s="2">
        <f t="shared" si="51"/>
        <v>6</v>
      </c>
      <c r="Z84" s="2">
        <f t="shared" si="52"/>
        <v>8</v>
      </c>
      <c r="AA84" s="2">
        <f t="shared" si="53"/>
        <v>2</v>
      </c>
      <c r="AB84" s="2">
        <f t="shared" si="54"/>
        <v>10</v>
      </c>
      <c r="AC84" s="2">
        <f t="shared" si="55"/>
        <v>1</v>
      </c>
      <c r="AD84" s="2">
        <f t="shared" si="56"/>
        <v>7</v>
      </c>
      <c r="AE84" s="2"/>
      <c r="AF84" s="2">
        <f t="shared" si="57"/>
        <v>0</v>
      </c>
      <c r="AG84" s="2">
        <f t="shared" si="58"/>
        <v>0</v>
      </c>
      <c r="AH84" s="2">
        <f t="shared" si="59"/>
        <v>0</v>
      </c>
      <c r="AI84" s="2">
        <f t="shared" si="60"/>
        <v>0</v>
      </c>
      <c r="AJ84" s="2">
        <f t="shared" si="61"/>
        <v>0</v>
      </c>
      <c r="AK84" s="2">
        <f t="shared" si="62"/>
        <v>0</v>
      </c>
      <c r="AL84" s="2">
        <f t="shared" si="63"/>
        <v>0</v>
      </c>
      <c r="AM84" s="2">
        <f t="shared" si="64"/>
        <v>0</v>
      </c>
      <c r="AN84" s="2">
        <f t="shared" si="65"/>
        <v>0</v>
      </c>
      <c r="AO84" s="2">
        <f t="shared" si="66"/>
        <v>0</v>
      </c>
      <c r="AP84" s="2"/>
      <c r="AQ84" s="2">
        <f t="shared" si="67"/>
        <v>4</v>
      </c>
      <c r="AR84" s="2">
        <f t="shared" si="68"/>
        <v>9</v>
      </c>
      <c r="AS84" s="2">
        <f t="shared" si="69"/>
        <v>3</v>
      </c>
      <c r="AT84" s="2">
        <f t="shared" si="70"/>
        <v>5</v>
      </c>
      <c r="AU84" s="2">
        <f t="shared" si="71"/>
        <v>6</v>
      </c>
      <c r="AV84" s="2">
        <f t="shared" si="72"/>
        <v>8</v>
      </c>
      <c r="AW84" s="2">
        <f t="shared" si="73"/>
        <v>2</v>
      </c>
      <c r="AX84" s="2">
        <f t="shared" si="74"/>
        <v>10</v>
      </c>
      <c r="AY84" s="2">
        <f t="shared" si="75"/>
        <v>1</v>
      </c>
      <c r="AZ84" s="2">
        <f t="shared" si="76"/>
        <v>7</v>
      </c>
      <c r="BA84" s="2"/>
      <c r="BB84" s="5">
        <f t="shared" si="77"/>
        <v>5</v>
      </c>
      <c r="BC84" s="2">
        <f t="shared" si="78"/>
        <v>5</v>
      </c>
      <c r="BD84" s="2">
        <f t="shared" si="81"/>
        <v>27</v>
      </c>
      <c r="BE84" s="2">
        <f t="shared" si="82"/>
        <v>28</v>
      </c>
      <c r="BF84" s="2">
        <f t="shared" si="83"/>
        <v>13</v>
      </c>
      <c r="BG84" s="2">
        <f t="shared" si="84"/>
        <v>12</v>
      </c>
      <c r="BH84" s="2">
        <f t="shared" si="85"/>
        <v>12</v>
      </c>
      <c r="BI84" s="19">
        <f t="shared" si="86"/>
        <v>12.5</v>
      </c>
      <c r="BJ84" s="19">
        <f t="shared" si="87"/>
        <v>4.7871355387816905</v>
      </c>
      <c r="BK84" s="31">
        <f t="shared" si="88"/>
        <v>-0.10444659357341871</v>
      </c>
      <c r="BL84" s="32">
        <f t="shared" si="79"/>
        <v>0.45840747426404427</v>
      </c>
      <c r="BM84" s="62">
        <f t="shared" si="89"/>
        <v>8.225352112676057E-2</v>
      </c>
      <c r="BN84" s="62" t="str">
        <f t="shared" si="90"/>
        <v/>
      </c>
      <c r="BO84" s="73" t="str">
        <f t="shared" si="91"/>
        <v/>
      </c>
      <c r="BQ84" s="11">
        <f t="shared" si="92"/>
        <v>0.10928410342393491</v>
      </c>
    </row>
    <row r="85" spans="1:69">
      <c r="A85" s="30" t="s">
        <v>275</v>
      </c>
      <c r="B85" s="30" t="s">
        <v>276</v>
      </c>
      <c r="C85" s="30" t="s">
        <v>277</v>
      </c>
      <c r="D85" s="30" t="s">
        <v>278</v>
      </c>
      <c r="E85" s="30" t="s">
        <v>177</v>
      </c>
      <c r="F85" s="11" t="str">
        <f t="shared" si="80"/>
        <v>serine prot</v>
      </c>
      <c r="H85" s="11">
        <f>VLOOKUP($B85,data!$B$3:$Q$15316,'diff expr 1 vs 3 mites'!H$8,FALSE)</f>
        <v>0.88342890699999999</v>
      </c>
      <c r="I85" s="11">
        <f>VLOOKUP($B85,data!$B$3:$Q$15316,'diff expr 1 vs 3 mites'!I$8,FALSE)</f>
        <v>8.2744881330000002</v>
      </c>
      <c r="J85" s="11">
        <f>VLOOKUP($B85,data!$B$3:$Q$15316,'diff expr 1 vs 3 mites'!J$8,FALSE)</f>
        <v>4.0435966700000003</v>
      </c>
      <c r="K85" s="11">
        <f>VLOOKUP($B85,data!$B$3:$Q$15316,'diff expr 1 vs 3 mites'!K$8,FALSE)</f>
        <v>3.8957887320000002</v>
      </c>
      <c r="L85" s="11">
        <f>VLOOKUP($B85,data!$B$3:$Q$15316,'diff expr 1 vs 3 mites'!L$8,FALSE)</f>
        <v>6.4920336660000002</v>
      </c>
      <c r="M85" s="11">
        <f>VLOOKUP($B85,data!$B$3:$Q$15316,'diff expr 1 vs 3 mites'!M$8,FALSE)</f>
        <v>3.8267377009999999</v>
      </c>
      <c r="N85" s="11">
        <f>VLOOKUP($B85,data!$B$3:$Q$15316,'diff expr 1 vs 3 mites'!N$8,FALSE)</f>
        <v>2.2495616790000001</v>
      </c>
      <c r="O85" s="11">
        <f>VLOOKUP($B85,data!$B$3:$Q$15316,'diff expr 1 vs 3 mites'!O$8,FALSE)</f>
        <v>8.4916466790000005</v>
      </c>
      <c r="P85" s="11">
        <f>VLOOKUP($B85,data!$B$3:$Q$15316,'diff expr 1 vs 3 mites'!P$8,FALSE)</f>
        <v>3.4051122870000001</v>
      </c>
      <c r="Q85" s="11">
        <f>VLOOKUP($B85,data!$B$3:$Q$15316,'diff expr 1 vs 3 mites'!Q$8,FALSE)</f>
        <v>3.900482325</v>
      </c>
      <c r="S85" s="27" t="s">
        <v>27749</v>
      </c>
      <c r="U85" s="2">
        <f t="shared" si="47"/>
        <v>1</v>
      </c>
      <c r="V85" s="2">
        <f t="shared" si="48"/>
        <v>9</v>
      </c>
      <c r="W85" s="2">
        <f t="shared" si="49"/>
        <v>7</v>
      </c>
      <c r="X85" s="2">
        <f t="shared" si="50"/>
        <v>5</v>
      </c>
      <c r="Y85" s="2">
        <f t="shared" si="51"/>
        <v>8</v>
      </c>
      <c r="Z85" s="2">
        <f t="shared" si="52"/>
        <v>4</v>
      </c>
      <c r="AA85" s="2">
        <f t="shared" si="53"/>
        <v>2</v>
      </c>
      <c r="AB85" s="2">
        <f t="shared" si="54"/>
        <v>10</v>
      </c>
      <c r="AC85" s="2">
        <f t="shared" si="55"/>
        <v>3</v>
      </c>
      <c r="AD85" s="2">
        <f t="shared" si="56"/>
        <v>6</v>
      </c>
      <c r="AE85" s="2"/>
      <c r="AF85" s="2">
        <f t="shared" si="57"/>
        <v>0</v>
      </c>
      <c r="AG85" s="2">
        <f t="shared" si="58"/>
        <v>0</v>
      </c>
      <c r="AH85" s="2">
        <f t="shared" si="59"/>
        <v>0</v>
      </c>
      <c r="AI85" s="2">
        <f t="shared" si="60"/>
        <v>0</v>
      </c>
      <c r="AJ85" s="2">
        <f t="shared" si="61"/>
        <v>0</v>
      </c>
      <c r="AK85" s="2">
        <f t="shared" si="62"/>
        <v>0</v>
      </c>
      <c r="AL85" s="2">
        <f t="shared" si="63"/>
        <v>0</v>
      </c>
      <c r="AM85" s="2">
        <f t="shared" si="64"/>
        <v>0</v>
      </c>
      <c r="AN85" s="2">
        <f t="shared" si="65"/>
        <v>0</v>
      </c>
      <c r="AO85" s="2">
        <f t="shared" si="66"/>
        <v>0</v>
      </c>
      <c r="AP85" s="2"/>
      <c r="AQ85" s="2">
        <f t="shared" si="67"/>
        <v>1</v>
      </c>
      <c r="AR85" s="2">
        <f t="shared" si="68"/>
        <v>9</v>
      </c>
      <c r="AS85" s="2">
        <f t="shared" si="69"/>
        <v>7</v>
      </c>
      <c r="AT85" s="2">
        <f t="shared" si="70"/>
        <v>5</v>
      </c>
      <c r="AU85" s="2">
        <f t="shared" si="71"/>
        <v>8</v>
      </c>
      <c r="AV85" s="2">
        <f t="shared" si="72"/>
        <v>4</v>
      </c>
      <c r="AW85" s="2">
        <f t="shared" si="73"/>
        <v>2</v>
      </c>
      <c r="AX85" s="2">
        <f t="shared" si="74"/>
        <v>10</v>
      </c>
      <c r="AY85" s="2">
        <f t="shared" si="75"/>
        <v>3</v>
      </c>
      <c r="AZ85" s="2">
        <f t="shared" si="76"/>
        <v>6</v>
      </c>
      <c r="BA85" s="2"/>
      <c r="BB85" s="5">
        <f t="shared" si="77"/>
        <v>5</v>
      </c>
      <c r="BC85" s="2">
        <f t="shared" si="78"/>
        <v>5</v>
      </c>
      <c r="BD85" s="2">
        <f t="shared" si="81"/>
        <v>30</v>
      </c>
      <c r="BE85" s="2">
        <f t="shared" si="82"/>
        <v>25</v>
      </c>
      <c r="BF85" s="2">
        <f t="shared" si="83"/>
        <v>10</v>
      </c>
      <c r="BG85" s="2">
        <f t="shared" si="84"/>
        <v>15</v>
      </c>
      <c r="BH85" s="2">
        <f t="shared" si="85"/>
        <v>10</v>
      </c>
      <c r="BI85" s="19">
        <f t="shared" si="86"/>
        <v>12.5</v>
      </c>
      <c r="BJ85" s="19">
        <f t="shared" si="87"/>
        <v>4.7871355387816905</v>
      </c>
      <c r="BK85" s="31">
        <f t="shared" si="88"/>
        <v>-0.5222329678670935</v>
      </c>
      <c r="BL85" s="32">
        <f t="shared" si="79"/>
        <v>0.30075406722029491</v>
      </c>
      <c r="BM85" s="62">
        <f t="shared" si="89"/>
        <v>5.8591549295774648E-2</v>
      </c>
      <c r="BN85" s="62" t="str">
        <f t="shared" si="90"/>
        <v/>
      </c>
      <c r="BO85" s="73" t="str">
        <f t="shared" si="91"/>
        <v/>
      </c>
      <c r="BQ85" s="11">
        <f t="shared" si="92"/>
        <v>-3.2796630394223619E-2</v>
      </c>
    </row>
    <row r="86" spans="1:69">
      <c r="A86" s="30" t="s">
        <v>279</v>
      </c>
      <c r="B86" s="30" t="s">
        <v>280</v>
      </c>
      <c r="C86" s="30" t="s">
        <v>136</v>
      </c>
      <c r="D86" s="30" t="s">
        <v>281</v>
      </c>
      <c r="E86" s="30" t="s">
        <v>177</v>
      </c>
      <c r="F86" s="11" t="str">
        <f t="shared" si="80"/>
        <v>serine prot</v>
      </c>
      <c r="H86" s="11">
        <f>VLOOKUP($B86,data!$B$3:$Q$15316,'diff expr 1 vs 3 mites'!H$8,FALSE)</f>
        <v>3.6167456979999999</v>
      </c>
      <c r="I86" s="11">
        <f>VLOOKUP($B86,data!$B$3:$Q$15316,'diff expr 1 vs 3 mites'!I$8,FALSE)</f>
        <v>5.6549160110000001</v>
      </c>
      <c r="J86" s="11">
        <f>VLOOKUP($B86,data!$B$3:$Q$15316,'diff expr 1 vs 3 mites'!J$8,FALSE)</f>
        <v>0.94804067199999997</v>
      </c>
      <c r="K86" s="11">
        <f>VLOOKUP($B86,data!$B$3:$Q$15316,'diff expr 1 vs 3 mites'!K$8,FALSE)</f>
        <v>5.5286456639999999</v>
      </c>
      <c r="L86" s="11">
        <f>VLOOKUP($B86,data!$B$3:$Q$15316,'diff expr 1 vs 3 mites'!L$8,FALSE)</f>
        <v>12.95079385</v>
      </c>
      <c r="M86" s="11">
        <f>VLOOKUP($B86,data!$B$3:$Q$15316,'diff expr 1 vs 3 mites'!M$8,FALSE)</f>
        <v>10.101774130000001</v>
      </c>
      <c r="N86" s="11">
        <f>VLOOKUP($B86,data!$B$3:$Q$15316,'diff expr 1 vs 3 mites'!N$8,FALSE)</f>
        <v>1.024308811</v>
      </c>
      <c r="O86" s="11">
        <f>VLOOKUP($B86,data!$B$3:$Q$15316,'diff expr 1 vs 3 mites'!O$8,FALSE)</f>
        <v>23.92628238</v>
      </c>
      <c r="P86" s="11">
        <f>VLOOKUP($B86,data!$B$3:$Q$15316,'diff expr 1 vs 3 mites'!P$8,FALSE)</f>
        <v>0.249332954</v>
      </c>
      <c r="Q86" s="11">
        <f>VLOOKUP($B86,data!$B$3:$Q$15316,'diff expr 1 vs 3 mites'!Q$8,FALSE)</f>
        <v>3.8080732689999999</v>
      </c>
      <c r="S86" s="27" t="s">
        <v>27749</v>
      </c>
      <c r="U86" s="2">
        <f t="shared" si="47"/>
        <v>4</v>
      </c>
      <c r="V86" s="2">
        <f t="shared" si="48"/>
        <v>7</v>
      </c>
      <c r="W86" s="2">
        <f t="shared" si="49"/>
        <v>2</v>
      </c>
      <c r="X86" s="2">
        <f t="shared" si="50"/>
        <v>6</v>
      </c>
      <c r="Y86" s="2">
        <f t="shared" si="51"/>
        <v>9</v>
      </c>
      <c r="Z86" s="2">
        <f t="shared" si="52"/>
        <v>8</v>
      </c>
      <c r="AA86" s="2">
        <f t="shared" si="53"/>
        <v>3</v>
      </c>
      <c r="AB86" s="2">
        <f t="shared" si="54"/>
        <v>10</v>
      </c>
      <c r="AC86" s="2">
        <f t="shared" si="55"/>
        <v>1</v>
      </c>
      <c r="AD86" s="2">
        <f t="shared" si="56"/>
        <v>5</v>
      </c>
      <c r="AE86" s="2"/>
      <c r="AF86" s="2">
        <f t="shared" si="57"/>
        <v>0</v>
      </c>
      <c r="AG86" s="2">
        <f t="shared" si="58"/>
        <v>0</v>
      </c>
      <c r="AH86" s="2">
        <f t="shared" si="59"/>
        <v>0</v>
      </c>
      <c r="AI86" s="2">
        <f t="shared" si="60"/>
        <v>0</v>
      </c>
      <c r="AJ86" s="2">
        <f t="shared" si="61"/>
        <v>0</v>
      </c>
      <c r="AK86" s="2">
        <f t="shared" si="62"/>
        <v>0</v>
      </c>
      <c r="AL86" s="2">
        <f t="shared" si="63"/>
        <v>0</v>
      </c>
      <c r="AM86" s="2">
        <f t="shared" si="64"/>
        <v>0</v>
      </c>
      <c r="AN86" s="2">
        <f t="shared" si="65"/>
        <v>0</v>
      </c>
      <c r="AO86" s="2">
        <f t="shared" si="66"/>
        <v>0</v>
      </c>
      <c r="AP86" s="2"/>
      <c r="AQ86" s="2">
        <f t="shared" si="67"/>
        <v>4</v>
      </c>
      <c r="AR86" s="2">
        <f t="shared" si="68"/>
        <v>7</v>
      </c>
      <c r="AS86" s="2">
        <f t="shared" si="69"/>
        <v>2</v>
      </c>
      <c r="AT86" s="2">
        <f t="shared" si="70"/>
        <v>6</v>
      </c>
      <c r="AU86" s="2">
        <f t="shared" si="71"/>
        <v>9</v>
      </c>
      <c r="AV86" s="2">
        <f t="shared" si="72"/>
        <v>8</v>
      </c>
      <c r="AW86" s="2">
        <f t="shared" si="73"/>
        <v>3</v>
      </c>
      <c r="AX86" s="2">
        <f t="shared" si="74"/>
        <v>10</v>
      </c>
      <c r="AY86" s="2">
        <f t="shared" si="75"/>
        <v>1</v>
      </c>
      <c r="AZ86" s="2">
        <f t="shared" si="76"/>
        <v>5</v>
      </c>
      <c r="BA86" s="2"/>
      <c r="BB86" s="5">
        <f t="shared" si="77"/>
        <v>5</v>
      </c>
      <c r="BC86" s="2">
        <f t="shared" si="78"/>
        <v>5</v>
      </c>
      <c r="BD86" s="2">
        <f t="shared" si="81"/>
        <v>28</v>
      </c>
      <c r="BE86" s="2">
        <f t="shared" si="82"/>
        <v>27</v>
      </c>
      <c r="BF86" s="2">
        <f t="shared" si="83"/>
        <v>12</v>
      </c>
      <c r="BG86" s="2">
        <f t="shared" si="84"/>
        <v>13</v>
      </c>
      <c r="BH86" s="2">
        <f t="shared" si="85"/>
        <v>12</v>
      </c>
      <c r="BI86" s="19">
        <f t="shared" si="86"/>
        <v>12.5</v>
      </c>
      <c r="BJ86" s="19">
        <f t="shared" si="87"/>
        <v>4.7871355387816905</v>
      </c>
      <c r="BK86" s="31">
        <f t="shared" si="88"/>
        <v>-0.10444659357341871</v>
      </c>
      <c r="BL86" s="32">
        <f t="shared" si="79"/>
        <v>0.45840747426404427</v>
      </c>
      <c r="BM86" s="62">
        <f t="shared" si="89"/>
        <v>8.225352112676057E-2</v>
      </c>
      <c r="BN86" s="62" t="str">
        <f t="shared" si="90"/>
        <v/>
      </c>
      <c r="BO86" s="73" t="str">
        <f t="shared" si="91"/>
        <v/>
      </c>
      <c r="BQ86" s="11">
        <f t="shared" si="92"/>
        <v>0.13441636755658479</v>
      </c>
    </row>
    <row r="87" spans="1:69">
      <c r="A87" s="30" t="s">
        <v>282</v>
      </c>
      <c r="B87" s="30" t="s">
        <v>283</v>
      </c>
      <c r="C87" s="30" t="s">
        <v>136</v>
      </c>
      <c r="D87" s="30" t="s">
        <v>284</v>
      </c>
      <c r="E87" s="30" t="s">
        <v>177</v>
      </c>
      <c r="F87" s="11" t="str">
        <f t="shared" si="80"/>
        <v>serine prot</v>
      </c>
      <c r="H87" s="11">
        <f>VLOOKUP($B87,data!$B$3:$Q$15316,'diff expr 1 vs 3 mites'!H$8,FALSE)</f>
        <v>2.245524434</v>
      </c>
      <c r="I87" s="11">
        <f>VLOOKUP($B87,data!$B$3:$Q$15316,'diff expr 1 vs 3 mites'!I$8,FALSE)</f>
        <v>1.346308246</v>
      </c>
      <c r="J87" s="11">
        <f>VLOOKUP($B87,data!$B$3:$Q$15316,'diff expr 1 vs 3 mites'!J$8,FALSE)</f>
        <v>0.93626669399999995</v>
      </c>
      <c r="K87" s="11">
        <f>VLOOKUP($B87,data!$B$3:$Q$15316,'diff expr 1 vs 3 mites'!K$8,FALSE)</f>
        <v>2.5128334969999999</v>
      </c>
      <c r="L87" s="11">
        <f>VLOOKUP($B87,data!$B$3:$Q$15316,'diff expr 1 vs 3 mites'!L$8,FALSE)</f>
        <v>3.6943956070000001</v>
      </c>
      <c r="M87" s="11">
        <f>VLOOKUP($B87,data!$B$3:$Q$15316,'diff expr 1 vs 3 mites'!M$8,FALSE)</f>
        <v>1.7721090159999999</v>
      </c>
      <c r="N87" s="11">
        <f>VLOOKUP($B87,data!$B$3:$Q$15316,'diff expr 1 vs 3 mites'!N$8,FALSE)</f>
        <v>1.4794469210000001</v>
      </c>
      <c r="O87" s="11">
        <f>VLOOKUP($B87,data!$B$3:$Q$15316,'diff expr 1 vs 3 mites'!O$8,FALSE)</f>
        <v>3.7488531979999999</v>
      </c>
      <c r="P87" s="11">
        <f>VLOOKUP($B87,data!$B$3:$Q$15316,'diff expr 1 vs 3 mites'!P$8,FALSE)</f>
        <v>1.3850798609999999</v>
      </c>
      <c r="Q87" s="11">
        <f>VLOOKUP($B87,data!$B$3:$Q$15316,'diff expr 1 vs 3 mites'!Q$8,FALSE)</f>
        <v>3.8077895079999999</v>
      </c>
      <c r="S87" s="27" t="s">
        <v>27749</v>
      </c>
      <c r="U87" s="2">
        <f t="shared" si="47"/>
        <v>6</v>
      </c>
      <c r="V87" s="2">
        <f t="shared" si="48"/>
        <v>2</v>
      </c>
      <c r="W87" s="2">
        <f t="shared" si="49"/>
        <v>1</v>
      </c>
      <c r="X87" s="2">
        <f t="shared" si="50"/>
        <v>7</v>
      </c>
      <c r="Y87" s="2">
        <f t="shared" si="51"/>
        <v>8</v>
      </c>
      <c r="Z87" s="2">
        <f t="shared" si="52"/>
        <v>5</v>
      </c>
      <c r="AA87" s="2">
        <f t="shared" si="53"/>
        <v>4</v>
      </c>
      <c r="AB87" s="2">
        <f t="shared" si="54"/>
        <v>9</v>
      </c>
      <c r="AC87" s="2">
        <f t="shared" si="55"/>
        <v>3</v>
      </c>
      <c r="AD87" s="2">
        <f t="shared" si="56"/>
        <v>10</v>
      </c>
      <c r="AE87" s="2"/>
      <c r="AF87" s="2">
        <f t="shared" si="57"/>
        <v>0</v>
      </c>
      <c r="AG87" s="2">
        <f t="shared" si="58"/>
        <v>0</v>
      </c>
      <c r="AH87" s="2">
        <f t="shared" si="59"/>
        <v>0</v>
      </c>
      <c r="AI87" s="2">
        <f t="shared" si="60"/>
        <v>0</v>
      </c>
      <c r="AJ87" s="2">
        <f t="shared" si="61"/>
        <v>0</v>
      </c>
      <c r="AK87" s="2">
        <f t="shared" si="62"/>
        <v>0</v>
      </c>
      <c r="AL87" s="2">
        <f t="shared" si="63"/>
        <v>0</v>
      </c>
      <c r="AM87" s="2">
        <f t="shared" si="64"/>
        <v>0</v>
      </c>
      <c r="AN87" s="2">
        <f t="shared" si="65"/>
        <v>0</v>
      </c>
      <c r="AO87" s="2">
        <f t="shared" si="66"/>
        <v>0</v>
      </c>
      <c r="AP87" s="2"/>
      <c r="AQ87" s="2">
        <f t="shared" si="67"/>
        <v>6</v>
      </c>
      <c r="AR87" s="2">
        <f t="shared" si="68"/>
        <v>2</v>
      </c>
      <c r="AS87" s="2">
        <f t="shared" si="69"/>
        <v>1</v>
      </c>
      <c r="AT87" s="2">
        <f t="shared" si="70"/>
        <v>7</v>
      </c>
      <c r="AU87" s="2">
        <f t="shared" si="71"/>
        <v>8</v>
      </c>
      <c r="AV87" s="2">
        <f t="shared" si="72"/>
        <v>5</v>
      </c>
      <c r="AW87" s="2">
        <f t="shared" si="73"/>
        <v>4</v>
      </c>
      <c r="AX87" s="2">
        <f t="shared" si="74"/>
        <v>9</v>
      </c>
      <c r="AY87" s="2">
        <f t="shared" si="75"/>
        <v>3</v>
      </c>
      <c r="AZ87" s="2">
        <f t="shared" si="76"/>
        <v>10</v>
      </c>
      <c r="BA87" s="2"/>
      <c r="BB87" s="5">
        <f t="shared" si="77"/>
        <v>5</v>
      </c>
      <c r="BC87" s="2">
        <f t="shared" si="78"/>
        <v>5</v>
      </c>
      <c r="BD87" s="2">
        <f t="shared" si="81"/>
        <v>24</v>
      </c>
      <c r="BE87" s="2">
        <f t="shared" si="82"/>
        <v>31</v>
      </c>
      <c r="BF87" s="2">
        <f t="shared" si="83"/>
        <v>16</v>
      </c>
      <c r="BG87" s="2">
        <f t="shared" si="84"/>
        <v>9</v>
      </c>
      <c r="BH87" s="2">
        <f t="shared" si="85"/>
        <v>9</v>
      </c>
      <c r="BI87" s="19">
        <f t="shared" si="86"/>
        <v>12.5</v>
      </c>
      <c r="BJ87" s="19">
        <f t="shared" si="87"/>
        <v>4.7871355387816905</v>
      </c>
      <c r="BK87" s="31">
        <f t="shared" si="88"/>
        <v>-0.73112615501393097</v>
      </c>
      <c r="BL87" s="32">
        <f t="shared" si="79"/>
        <v>0.23235104997023245</v>
      </c>
      <c r="BM87" s="62">
        <f t="shared" si="89"/>
        <v>4.8732394366197189E-2</v>
      </c>
      <c r="BN87" s="62" t="str">
        <f t="shared" si="90"/>
        <v/>
      </c>
      <c r="BO87" s="73" t="str">
        <f t="shared" si="91"/>
        <v/>
      </c>
      <c r="BQ87" s="11">
        <f t="shared" si="92"/>
        <v>5.5305156085437249E-2</v>
      </c>
    </row>
    <row r="88" spans="1:69">
      <c r="A88" s="30" t="s">
        <v>285</v>
      </c>
      <c r="B88" s="30" t="s">
        <v>286</v>
      </c>
      <c r="C88" s="30" t="s">
        <v>136</v>
      </c>
      <c r="D88" s="30" t="s">
        <v>287</v>
      </c>
      <c r="E88" s="30" t="s">
        <v>177</v>
      </c>
      <c r="F88" s="11" t="str">
        <f t="shared" si="80"/>
        <v>serine prot</v>
      </c>
      <c r="H88" s="11">
        <f>VLOOKUP($B88,data!$B$3:$Q$15316,'diff expr 1 vs 3 mites'!H$8,FALSE)</f>
        <v>0.86940842200000001</v>
      </c>
      <c r="I88" s="11">
        <f>VLOOKUP($B88,data!$B$3:$Q$15316,'diff expr 1 vs 3 mites'!I$8,FALSE)</f>
        <v>1.886448098</v>
      </c>
      <c r="J88" s="11">
        <f>VLOOKUP($B88,data!$B$3:$Q$15316,'diff expr 1 vs 3 mites'!J$8,FALSE)</f>
        <v>10.49518061</v>
      </c>
      <c r="K88" s="11">
        <f>VLOOKUP($B88,data!$B$3:$Q$15316,'diff expr 1 vs 3 mites'!K$8,FALSE)</f>
        <v>3.8143994769999998</v>
      </c>
      <c r="L88" s="11">
        <f>VLOOKUP($B88,data!$B$3:$Q$15316,'diff expr 1 vs 3 mites'!L$8,FALSE)</f>
        <v>1.8390516480000001</v>
      </c>
      <c r="M88" s="11">
        <f>VLOOKUP($B88,data!$B$3:$Q$15316,'diff expr 1 vs 3 mites'!M$8,FALSE)</f>
        <v>0.62077011199999999</v>
      </c>
      <c r="N88" s="11">
        <f>VLOOKUP($B88,data!$B$3:$Q$15316,'diff expr 1 vs 3 mites'!N$8,FALSE)</f>
        <v>3.3088302870000001</v>
      </c>
      <c r="O88" s="11">
        <f>VLOOKUP($B88,data!$B$3:$Q$15316,'diff expr 1 vs 3 mites'!O$8,FALSE)</f>
        <v>1.4326079570000001</v>
      </c>
      <c r="P88" s="11">
        <f>VLOOKUP($B88,data!$B$3:$Q$15316,'diff expr 1 vs 3 mites'!P$8,FALSE)</f>
        <v>2.0378136590000002</v>
      </c>
      <c r="Q88" s="11">
        <f>VLOOKUP($B88,data!$B$3:$Q$15316,'diff expr 1 vs 3 mites'!Q$8,FALSE)</f>
        <v>1.5561809200000001</v>
      </c>
      <c r="S88" s="27" t="s">
        <v>27749</v>
      </c>
      <c r="U88" s="2">
        <f t="shared" si="47"/>
        <v>2</v>
      </c>
      <c r="V88" s="2">
        <f t="shared" si="48"/>
        <v>6</v>
      </c>
      <c r="W88" s="2">
        <f t="shared" si="49"/>
        <v>10</v>
      </c>
      <c r="X88" s="2">
        <f t="shared" si="50"/>
        <v>9</v>
      </c>
      <c r="Y88" s="2">
        <f t="shared" si="51"/>
        <v>5</v>
      </c>
      <c r="Z88" s="2">
        <f t="shared" si="52"/>
        <v>1</v>
      </c>
      <c r="AA88" s="2">
        <f t="shared" si="53"/>
        <v>8</v>
      </c>
      <c r="AB88" s="2">
        <f t="shared" si="54"/>
        <v>3</v>
      </c>
      <c r="AC88" s="2">
        <f t="shared" si="55"/>
        <v>7</v>
      </c>
      <c r="AD88" s="2">
        <f t="shared" si="56"/>
        <v>4</v>
      </c>
      <c r="AE88" s="2"/>
      <c r="AF88" s="2">
        <f t="shared" si="57"/>
        <v>0</v>
      </c>
      <c r="AG88" s="2">
        <f t="shared" si="58"/>
        <v>0</v>
      </c>
      <c r="AH88" s="2">
        <f t="shared" si="59"/>
        <v>0</v>
      </c>
      <c r="AI88" s="2">
        <f t="shared" si="60"/>
        <v>0</v>
      </c>
      <c r="AJ88" s="2">
        <f t="shared" si="61"/>
        <v>0</v>
      </c>
      <c r="AK88" s="2">
        <f t="shared" si="62"/>
        <v>0</v>
      </c>
      <c r="AL88" s="2">
        <f t="shared" si="63"/>
        <v>0</v>
      </c>
      <c r="AM88" s="2">
        <f t="shared" si="64"/>
        <v>0</v>
      </c>
      <c r="AN88" s="2">
        <f t="shared" si="65"/>
        <v>0</v>
      </c>
      <c r="AO88" s="2">
        <f t="shared" si="66"/>
        <v>0</v>
      </c>
      <c r="AP88" s="2"/>
      <c r="AQ88" s="2">
        <f t="shared" si="67"/>
        <v>2</v>
      </c>
      <c r="AR88" s="2">
        <f t="shared" si="68"/>
        <v>6</v>
      </c>
      <c r="AS88" s="2">
        <f t="shared" si="69"/>
        <v>10</v>
      </c>
      <c r="AT88" s="2">
        <f t="shared" si="70"/>
        <v>9</v>
      </c>
      <c r="AU88" s="2">
        <f t="shared" si="71"/>
        <v>5</v>
      </c>
      <c r="AV88" s="2">
        <f t="shared" si="72"/>
        <v>1</v>
      </c>
      <c r="AW88" s="2">
        <f t="shared" si="73"/>
        <v>8</v>
      </c>
      <c r="AX88" s="2">
        <f t="shared" si="74"/>
        <v>3</v>
      </c>
      <c r="AY88" s="2">
        <f t="shared" si="75"/>
        <v>7</v>
      </c>
      <c r="AZ88" s="2">
        <f t="shared" si="76"/>
        <v>4</v>
      </c>
      <c r="BA88" s="2"/>
      <c r="BB88" s="5">
        <f t="shared" si="77"/>
        <v>5</v>
      </c>
      <c r="BC88" s="2">
        <f t="shared" si="78"/>
        <v>5</v>
      </c>
      <c r="BD88" s="2">
        <f t="shared" si="81"/>
        <v>32</v>
      </c>
      <c r="BE88" s="2">
        <f t="shared" si="82"/>
        <v>23</v>
      </c>
      <c r="BF88" s="2">
        <f t="shared" si="83"/>
        <v>8</v>
      </c>
      <c r="BG88" s="2">
        <f t="shared" si="84"/>
        <v>17</v>
      </c>
      <c r="BH88" s="2">
        <f t="shared" si="85"/>
        <v>8</v>
      </c>
      <c r="BI88" s="19">
        <f t="shared" si="86"/>
        <v>12.5</v>
      </c>
      <c r="BJ88" s="19">
        <f t="shared" si="87"/>
        <v>4.7871355387816905</v>
      </c>
      <c r="BK88" s="31">
        <f t="shared" si="88"/>
        <v>-0.94001934216076832</v>
      </c>
      <c r="BL88" s="32">
        <f t="shared" si="79"/>
        <v>0.17360381967471225</v>
      </c>
      <c r="BM88" s="62">
        <f t="shared" si="89"/>
        <v>3.8309859154929578E-2</v>
      </c>
      <c r="BN88" s="62" t="str">
        <f t="shared" si="90"/>
        <v/>
      </c>
      <c r="BO88" s="73" t="str">
        <f t="shared" si="91"/>
        <v/>
      </c>
      <c r="BQ88" s="11">
        <f t="shared" si="92"/>
        <v>-0.32444099997202813</v>
      </c>
    </row>
    <row r="89" spans="1:69">
      <c r="A89" s="30" t="s">
        <v>288</v>
      </c>
      <c r="B89" s="30" t="s">
        <v>289</v>
      </c>
      <c r="C89" s="30" t="s">
        <v>136</v>
      </c>
      <c r="D89" s="30" t="s">
        <v>290</v>
      </c>
      <c r="E89" s="30" t="s">
        <v>177</v>
      </c>
      <c r="F89" s="11" t="str">
        <f t="shared" si="80"/>
        <v>serine prot</v>
      </c>
      <c r="H89" s="11">
        <f>VLOOKUP($B89,data!$B$3:$Q$15316,'diff expr 1 vs 3 mites'!H$8,FALSE)</f>
        <v>3.349445067</v>
      </c>
      <c r="I89" s="11">
        <f>VLOOKUP($B89,data!$B$3:$Q$15316,'diff expr 1 vs 3 mites'!I$8,FALSE)</f>
        <v>2.7936334349999998</v>
      </c>
      <c r="J89" s="11">
        <f>VLOOKUP($B89,data!$B$3:$Q$15316,'diff expr 1 vs 3 mites'!J$8,FALSE)</f>
        <v>1.866095031</v>
      </c>
      <c r="K89" s="11">
        <f>VLOOKUP($B89,data!$B$3:$Q$15316,'diff expr 1 vs 3 mites'!K$8,FALSE)</f>
        <v>3.8649197829999999</v>
      </c>
      <c r="L89" s="11">
        <f>VLOOKUP($B89,data!$B$3:$Q$15316,'diff expr 1 vs 3 mites'!L$8,FALSE)</f>
        <v>5.4787415939999997</v>
      </c>
      <c r="M89" s="11">
        <f>VLOOKUP($B89,data!$B$3:$Q$15316,'diff expr 1 vs 3 mites'!M$8,FALSE)</f>
        <v>3.2901119049999998</v>
      </c>
      <c r="N89" s="11">
        <f>VLOOKUP($B89,data!$B$3:$Q$15316,'diff expr 1 vs 3 mites'!N$8,FALSE)</f>
        <v>0.96944227000000005</v>
      </c>
      <c r="O89" s="11">
        <f>VLOOKUP($B89,data!$B$3:$Q$15316,'diff expr 1 vs 3 mites'!O$8,FALSE)</f>
        <v>4.6897274869999999</v>
      </c>
      <c r="P89" s="11">
        <f>VLOOKUP($B89,data!$B$3:$Q$15316,'diff expr 1 vs 3 mites'!P$8,FALSE)</f>
        <v>1.0664370990000001</v>
      </c>
      <c r="Q89" s="11">
        <f>VLOOKUP($B89,data!$B$3:$Q$15316,'diff expr 1 vs 3 mites'!Q$8,FALSE)</f>
        <v>1.732738417</v>
      </c>
      <c r="S89" s="27" t="s">
        <v>27749</v>
      </c>
      <c r="U89" s="2">
        <f t="shared" si="47"/>
        <v>7</v>
      </c>
      <c r="V89" s="2">
        <f t="shared" si="48"/>
        <v>5</v>
      </c>
      <c r="W89" s="2">
        <f t="shared" si="49"/>
        <v>4</v>
      </c>
      <c r="X89" s="2">
        <f t="shared" si="50"/>
        <v>8</v>
      </c>
      <c r="Y89" s="2">
        <f t="shared" si="51"/>
        <v>10</v>
      </c>
      <c r="Z89" s="2">
        <f t="shared" si="52"/>
        <v>6</v>
      </c>
      <c r="AA89" s="2">
        <f t="shared" si="53"/>
        <v>1</v>
      </c>
      <c r="AB89" s="2">
        <f t="shared" si="54"/>
        <v>9</v>
      </c>
      <c r="AC89" s="2">
        <f t="shared" si="55"/>
        <v>2</v>
      </c>
      <c r="AD89" s="2">
        <f t="shared" si="56"/>
        <v>3</v>
      </c>
      <c r="AE89" s="2"/>
      <c r="AF89" s="2">
        <f t="shared" si="57"/>
        <v>0</v>
      </c>
      <c r="AG89" s="2">
        <f t="shared" si="58"/>
        <v>0</v>
      </c>
      <c r="AH89" s="2">
        <f t="shared" si="59"/>
        <v>0</v>
      </c>
      <c r="AI89" s="2">
        <f t="shared" si="60"/>
        <v>0</v>
      </c>
      <c r="AJ89" s="2">
        <f t="shared" si="61"/>
        <v>0</v>
      </c>
      <c r="AK89" s="2">
        <f t="shared" si="62"/>
        <v>0</v>
      </c>
      <c r="AL89" s="2">
        <f t="shared" si="63"/>
        <v>0</v>
      </c>
      <c r="AM89" s="2">
        <f t="shared" si="64"/>
        <v>0</v>
      </c>
      <c r="AN89" s="2">
        <f t="shared" si="65"/>
        <v>0</v>
      </c>
      <c r="AO89" s="2">
        <f t="shared" si="66"/>
        <v>0</v>
      </c>
      <c r="AP89" s="2"/>
      <c r="AQ89" s="2">
        <f t="shared" si="67"/>
        <v>7</v>
      </c>
      <c r="AR89" s="2">
        <f t="shared" si="68"/>
        <v>5</v>
      </c>
      <c r="AS89" s="2">
        <f t="shared" si="69"/>
        <v>4</v>
      </c>
      <c r="AT89" s="2">
        <f t="shared" si="70"/>
        <v>8</v>
      </c>
      <c r="AU89" s="2">
        <f t="shared" si="71"/>
        <v>10</v>
      </c>
      <c r="AV89" s="2">
        <f t="shared" si="72"/>
        <v>6</v>
      </c>
      <c r="AW89" s="2">
        <f t="shared" si="73"/>
        <v>1</v>
      </c>
      <c r="AX89" s="2">
        <f t="shared" si="74"/>
        <v>9</v>
      </c>
      <c r="AY89" s="2">
        <f t="shared" si="75"/>
        <v>2</v>
      </c>
      <c r="AZ89" s="2">
        <f t="shared" si="76"/>
        <v>3</v>
      </c>
      <c r="BA89" s="2"/>
      <c r="BB89" s="5">
        <f t="shared" si="77"/>
        <v>5</v>
      </c>
      <c r="BC89" s="2">
        <f t="shared" si="78"/>
        <v>5</v>
      </c>
      <c r="BD89" s="2">
        <f t="shared" si="81"/>
        <v>34</v>
      </c>
      <c r="BE89" s="2">
        <f t="shared" si="82"/>
        <v>21</v>
      </c>
      <c r="BF89" s="2">
        <f t="shared" si="83"/>
        <v>6</v>
      </c>
      <c r="BG89" s="2">
        <f t="shared" si="84"/>
        <v>19</v>
      </c>
      <c r="BH89" s="2">
        <f t="shared" si="85"/>
        <v>6</v>
      </c>
      <c r="BI89" s="19">
        <f t="shared" si="86"/>
        <v>12.5</v>
      </c>
      <c r="BJ89" s="19">
        <f t="shared" si="87"/>
        <v>4.7871355387816905</v>
      </c>
      <c r="BK89" s="31">
        <f t="shared" si="88"/>
        <v>-1.3578057164544433</v>
      </c>
      <c r="BL89" s="32">
        <f t="shared" si="79"/>
        <v>8.7262670284291577E-2</v>
      </c>
      <c r="BM89" s="62">
        <f t="shared" si="89"/>
        <v>2.4225352112676058E-2</v>
      </c>
      <c r="BN89" s="62" t="str">
        <f t="shared" si="90"/>
        <v/>
      </c>
      <c r="BO89" s="73" t="str">
        <f t="shared" si="91"/>
        <v/>
      </c>
      <c r="BQ89" s="11">
        <f t="shared" si="92"/>
        <v>-0.1693895967849515</v>
      </c>
    </row>
    <row r="90" spans="1:69">
      <c r="A90" s="30" t="s">
        <v>291</v>
      </c>
      <c r="B90" s="30" t="s">
        <v>292</v>
      </c>
      <c r="C90" s="30" t="s">
        <v>293</v>
      </c>
      <c r="D90" s="30" t="s">
        <v>294</v>
      </c>
      <c r="E90" s="30" t="s">
        <v>177</v>
      </c>
      <c r="F90" s="11" t="str">
        <f t="shared" si="80"/>
        <v>serine prot</v>
      </c>
      <c r="H90" s="11">
        <f>VLOOKUP($B90,data!$B$3:$Q$15316,'diff expr 1 vs 3 mites'!H$8,FALSE)</f>
        <v>23.708331810000001</v>
      </c>
      <c r="I90" s="11">
        <f>VLOOKUP($B90,data!$B$3:$Q$15316,'diff expr 1 vs 3 mites'!I$8,FALSE)</f>
        <v>233.4856509</v>
      </c>
      <c r="J90" s="11">
        <f>VLOOKUP($B90,data!$B$3:$Q$15316,'diff expr 1 vs 3 mites'!J$8,FALSE)</f>
        <v>105.919442</v>
      </c>
      <c r="K90" s="11">
        <f>VLOOKUP($B90,data!$B$3:$Q$15316,'diff expr 1 vs 3 mites'!K$8,FALSE)</f>
        <v>124.59761810000001</v>
      </c>
      <c r="L90" s="11">
        <f>VLOOKUP($B90,data!$B$3:$Q$15316,'diff expr 1 vs 3 mites'!L$8,FALSE)</f>
        <v>166.0343981</v>
      </c>
      <c r="M90" s="11">
        <f>VLOOKUP($B90,data!$B$3:$Q$15316,'diff expr 1 vs 3 mites'!M$8,FALSE)</f>
        <v>105.1895203</v>
      </c>
      <c r="N90" s="11">
        <f>VLOOKUP($B90,data!$B$3:$Q$15316,'diff expr 1 vs 3 mites'!N$8,FALSE)</f>
        <v>150.5269697</v>
      </c>
      <c r="O90" s="11">
        <f>VLOOKUP($B90,data!$B$3:$Q$15316,'diff expr 1 vs 3 mites'!O$8,FALSE)</f>
        <v>204.36793800000001</v>
      </c>
      <c r="P90" s="11">
        <f>VLOOKUP($B90,data!$B$3:$Q$15316,'diff expr 1 vs 3 mites'!P$8,FALSE)</f>
        <v>150.01961259999999</v>
      </c>
      <c r="Q90" s="11">
        <f>VLOOKUP($B90,data!$B$3:$Q$15316,'diff expr 1 vs 3 mites'!Q$8,FALSE)</f>
        <v>84.645615179999993</v>
      </c>
      <c r="S90" s="27" t="s">
        <v>27749</v>
      </c>
      <c r="U90" s="2">
        <f t="shared" si="47"/>
        <v>1</v>
      </c>
      <c r="V90" s="2">
        <f t="shared" si="48"/>
        <v>10</v>
      </c>
      <c r="W90" s="2">
        <f t="shared" si="49"/>
        <v>4</v>
      </c>
      <c r="X90" s="2">
        <f t="shared" si="50"/>
        <v>5</v>
      </c>
      <c r="Y90" s="2">
        <f t="shared" si="51"/>
        <v>8</v>
      </c>
      <c r="Z90" s="2">
        <f t="shared" si="52"/>
        <v>3</v>
      </c>
      <c r="AA90" s="2">
        <f t="shared" si="53"/>
        <v>7</v>
      </c>
      <c r="AB90" s="2">
        <f t="shared" si="54"/>
        <v>9</v>
      </c>
      <c r="AC90" s="2">
        <f t="shared" si="55"/>
        <v>6</v>
      </c>
      <c r="AD90" s="2">
        <f t="shared" si="56"/>
        <v>2</v>
      </c>
      <c r="AE90" s="2"/>
      <c r="AF90" s="2">
        <f t="shared" si="57"/>
        <v>0</v>
      </c>
      <c r="AG90" s="2">
        <f t="shared" si="58"/>
        <v>0</v>
      </c>
      <c r="AH90" s="2">
        <f t="shared" si="59"/>
        <v>0</v>
      </c>
      <c r="AI90" s="2">
        <f t="shared" si="60"/>
        <v>0</v>
      </c>
      <c r="AJ90" s="2">
        <f t="shared" si="61"/>
        <v>0</v>
      </c>
      <c r="AK90" s="2">
        <f t="shared" si="62"/>
        <v>0</v>
      </c>
      <c r="AL90" s="2">
        <f t="shared" si="63"/>
        <v>0</v>
      </c>
      <c r="AM90" s="2">
        <f t="shared" si="64"/>
        <v>0</v>
      </c>
      <c r="AN90" s="2">
        <f t="shared" si="65"/>
        <v>0</v>
      </c>
      <c r="AO90" s="2">
        <f t="shared" si="66"/>
        <v>0</v>
      </c>
      <c r="AP90" s="2"/>
      <c r="AQ90" s="2">
        <f t="shared" si="67"/>
        <v>1</v>
      </c>
      <c r="AR90" s="2">
        <f t="shared" si="68"/>
        <v>10</v>
      </c>
      <c r="AS90" s="2">
        <f t="shared" si="69"/>
        <v>4</v>
      </c>
      <c r="AT90" s="2">
        <f t="shared" si="70"/>
        <v>5</v>
      </c>
      <c r="AU90" s="2">
        <f t="shared" si="71"/>
        <v>8</v>
      </c>
      <c r="AV90" s="2">
        <f t="shared" si="72"/>
        <v>3</v>
      </c>
      <c r="AW90" s="2">
        <f t="shared" si="73"/>
        <v>7</v>
      </c>
      <c r="AX90" s="2">
        <f t="shared" si="74"/>
        <v>9</v>
      </c>
      <c r="AY90" s="2">
        <f t="shared" si="75"/>
        <v>6</v>
      </c>
      <c r="AZ90" s="2">
        <f t="shared" si="76"/>
        <v>2</v>
      </c>
      <c r="BA90" s="2"/>
      <c r="BB90" s="5">
        <f t="shared" si="77"/>
        <v>5</v>
      </c>
      <c r="BC90" s="2">
        <f t="shared" si="78"/>
        <v>5</v>
      </c>
      <c r="BD90" s="2">
        <f t="shared" si="81"/>
        <v>28</v>
      </c>
      <c r="BE90" s="2">
        <f t="shared" si="82"/>
        <v>27</v>
      </c>
      <c r="BF90" s="2">
        <f t="shared" si="83"/>
        <v>12</v>
      </c>
      <c r="BG90" s="2">
        <f t="shared" si="84"/>
        <v>13</v>
      </c>
      <c r="BH90" s="2">
        <f t="shared" si="85"/>
        <v>12</v>
      </c>
      <c r="BI90" s="19">
        <f t="shared" si="86"/>
        <v>12.5</v>
      </c>
      <c r="BJ90" s="19">
        <f t="shared" si="87"/>
        <v>4.7871355387816905</v>
      </c>
      <c r="BK90" s="31">
        <f t="shared" si="88"/>
        <v>-0.10444659357341871</v>
      </c>
      <c r="BL90" s="32">
        <f t="shared" si="79"/>
        <v>0.45840747426404427</v>
      </c>
      <c r="BM90" s="62">
        <f t="shared" si="89"/>
        <v>8.225352112676057E-2</v>
      </c>
      <c r="BN90" s="62" t="str">
        <f t="shared" si="90"/>
        <v/>
      </c>
      <c r="BO90" s="73" t="str">
        <f t="shared" si="91"/>
        <v/>
      </c>
      <c r="BQ90" s="11">
        <f t="shared" si="92"/>
        <v>2.6419667071330151E-2</v>
      </c>
    </row>
    <row r="91" spans="1:69">
      <c r="A91" s="30" t="s">
        <v>295</v>
      </c>
      <c r="B91" s="30" t="s">
        <v>296</v>
      </c>
      <c r="C91" s="30" t="s">
        <v>136</v>
      </c>
      <c r="D91" s="30" t="s">
        <v>297</v>
      </c>
      <c r="E91" s="30" t="s">
        <v>177</v>
      </c>
      <c r="F91" s="11" t="str">
        <f t="shared" si="80"/>
        <v>serine prot</v>
      </c>
      <c r="H91" s="11">
        <f>VLOOKUP($B91,data!$B$3:$Q$15316,'diff expr 1 vs 3 mites'!H$8,FALSE)</f>
        <v>1.0002113100000001</v>
      </c>
      <c r="I91" s="11">
        <f>VLOOKUP($B91,data!$B$3:$Q$15316,'diff expr 1 vs 3 mites'!I$8,FALSE)</f>
        <v>4.3405301280000002</v>
      </c>
      <c r="J91" s="11">
        <f>VLOOKUP($B91,data!$B$3:$Q$15316,'diff expr 1 vs 3 mites'!J$8,FALSE)</f>
        <v>3.3486998190000001</v>
      </c>
      <c r="K91" s="11">
        <f>VLOOKUP($B91,data!$B$3:$Q$15316,'diff expr 1 vs 3 mites'!K$8,FALSE)</f>
        <v>5.2321771349999997</v>
      </c>
      <c r="L91" s="11">
        <f>VLOOKUP($B91,data!$B$3:$Q$15316,'diff expr 1 vs 3 mites'!L$8,FALSE)</f>
        <v>4.4665575720000001</v>
      </c>
      <c r="M91" s="11">
        <f>VLOOKUP($B91,data!$B$3:$Q$15316,'diff expr 1 vs 3 mites'!M$8,FALSE)</f>
        <v>4.2849915300000001</v>
      </c>
      <c r="N91" s="11">
        <f>VLOOKUP($B91,data!$B$3:$Q$15316,'diff expr 1 vs 3 mites'!N$8,FALSE)</f>
        <v>3.2562869380000001</v>
      </c>
      <c r="O91" s="11">
        <f>VLOOKUP($B91,data!$B$3:$Q$15316,'diff expr 1 vs 3 mites'!O$8,FALSE)</f>
        <v>3.708325055</v>
      </c>
      <c r="P91" s="11">
        <f>VLOOKUP($B91,data!$B$3:$Q$15316,'diff expr 1 vs 3 mites'!P$8,FALSE)</f>
        <v>2.1769462389999998</v>
      </c>
      <c r="Q91" s="11">
        <f>VLOOKUP($B91,data!$B$3:$Q$15316,'diff expr 1 vs 3 mites'!Q$8,FALSE)</f>
        <v>2.813342778</v>
      </c>
      <c r="S91" s="27" t="s">
        <v>27749</v>
      </c>
      <c r="U91" s="2">
        <f t="shared" si="47"/>
        <v>1</v>
      </c>
      <c r="V91" s="2">
        <f t="shared" si="48"/>
        <v>8</v>
      </c>
      <c r="W91" s="2">
        <f t="shared" si="49"/>
        <v>5</v>
      </c>
      <c r="X91" s="2">
        <f t="shared" si="50"/>
        <v>10</v>
      </c>
      <c r="Y91" s="2">
        <f t="shared" si="51"/>
        <v>9</v>
      </c>
      <c r="Z91" s="2">
        <f t="shared" si="52"/>
        <v>7</v>
      </c>
      <c r="AA91" s="2">
        <f t="shared" si="53"/>
        <v>4</v>
      </c>
      <c r="AB91" s="2">
        <f t="shared" si="54"/>
        <v>6</v>
      </c>
      <c r="AC91" s="2">
        <f t="shared" si="55"/>
        <v>2</v>
      </c>
      <c r="AD91" s="2">
        <f t="shared" si="56"/>
        <v>3</v>
      </c>
      <c r="AE91" s="2"/>
      <c r="AF91" s="2">
        <f t="shared" si="57"/>
        <v>0</v>
      </c>
      <c r="AG91" s="2">
        <f t="shared" si="58"/>
        <v>0</v>
      </c>
      <c r="AH91" s="2">
        <f t="shared" si="59"/>
        <v>0</v>
      </c>
      <c r="AI91" s="2">
        <f t="shared" si="60"/>
        <v>0</v>
      </c>
      <c r="AJ91" s="2">
        <f t="shared" si="61"/>
        <v>0</v>
      </c>
      <c r="AK91" s="2">
        <f t="shared" si="62"/>
        <v>0</v>
      </c>
      <c r="AL91" s="2">
        <f t="shared" si="63"/>
        <v>0</v>
      </c>
      <c r="AM91" s="2">
        <f t="shared" si="64"/>
        <v>0</v>
      </c>
      <c r="AN91" s="2">
        <f t="shared" si="65"/>
        <v>0</v>
      </c>
      <c r="AO91" s="2">
        <f t="shared" si="66"/>
        <v>0</v>
      </c>
      <c r="AP91" s="2"/>
      <c r="AQ91" s="2">
        <f t="shared" si="67"/>
        <v>1</v>
      </c>
      <c r="AR91" s="2">
        <f t="shared" si="68"/>
        <v>8</v>
      </c>
      <c r="AS91" s="2">
        <f t="shared" si="69"/>
        <v>5</v>
      </c>
      <c r="AT91" s="2">
        <f t="shared" si="70"/>
        <v>10</v>
      </c>
      <c r="AU91" s="2">
        <f t="shared" si="71"/>
        <v>9</v>
      </c>
      <c r="AV91" s="2">
        <f t="shared" si="72"/>
        <v>7</v>
      </c>
      <c r="AW91" s="2">
        <f t="shared" si="73"/>
        <v>4</v>
      </c>
      <c r="AX91" s="2">
        <f t="shared" si="74"/>
        <v>6</v>
      </c>
      <c r="AY91" s="2">
        <f t="shared" si="75"/>
        <v>2</v>
      </c>
      <c r="AZ91" s="2">
        <f t="shared" si="76"/>
        <v>3</v>
      </c>
      <c r="BA91" s="2"/>
      <c r="BB91" s="5">
        <f t="shared" si="77"/>
        <v>5</v>
      </c>
      <c r="BC91" s="2">
        <f t="shared" si="78"/>
        <v>5</v>
      </c>
      <c r="BD91" s="2">
        <f t="shared" si="81"/>
        <v>33</v>
      </c>
      <c r="BE91" s="2">
        <f t="shared" si="82"/>
        <v>22</v>
      </c>
      <c r="BF91" s="2">
        <f t="shared" si="83"/>
        <v>7</v>
      </c>
      <c r="BG91" s="2">
        <f t="shared" si="84"/>
        <v>18</v>
      </c>
      <c r="BH91" s="2">
        <f t="shared" si="85"/>
        <v>7</v>
      </c>
      <c r="BI91" s="19">
        <f t="shared" si="86"/>
        <v>12.5</v>
      </c>
      <c r="BJ91" s="19">
        <f t="shared" si="87"/>
        <v>4.7871355387816905</v>
      </c>
      <c r="BK91" s="31">
        <f t="shared" si="88"/>
        <v>-1.1489125293076057</v>
      </c>
      <c r="BL91" s="32">
        <f t="shared" si="79"/>
        <v>0.12529602534284204</v>
      </c>
      <c r="BM91" s="62">
        <f t="shared" si="89"/>
        <v>3.0422535211267605E-2</v>
      </c>
      <c r="BN91" s="62" t="str">
        <f t="shared" si="90"/>
        <v/>
      </c>
      <c r="BO91" s="73" t="str">
        <f t="shared" si="91"/>
        <v/>
      </c>
      <c r="BQ91" s="11">
        <f t="shared" si="92"/>
        <v>-5.3955499869032954E-2</v>
      </c>
    </row>
    <row r="92" spans="1:69">
      <c r="A92" s="30" t="s">
        <v>298</v>
      </c>
      <c r="B92" s="30" t="s">
        <v>299</v>
      </c>
      <c r="C92" s="30" t="s">
        <v>300</v>
      </c>
      <c r="D92" s="30" t="s">
        <v>301</v>
      </c>
      <c r="E92" s="30" t="s">
        <v>177</v>
      </c>
      <c r="F92" s="11" t="str">
        <f t="shared" si="80"/>
        <v>serine prot</v>
      </c>
      <c r="H92" s="11">
        <f>VLOOKUP($B92,data!$B$3:$Q$15316,'diff expr 1 vs 3 mites'!H$8,FALSE)</f>
        <v>1.409821657</v>
      </c>
      <c r="I92" s="11">
        <f>VLOOKUP($B92,data!$B$3:$Q$15316,'diff expr 1 vs 3 mites'!I$8,FALSE)</f>
        <v>1.4870334700000001</v>
      </c>
      <c r="J92" s="11">
        <f>VLOOKUP($B92,data!$B$3:$Q$15316,'diff expr 1 vs 3 mites'!J$8,FALSE)</f>
        <v>0.77559870600000003</v>
      </c>
      <c r="K92" s="11">
        <f>VLOOKUP($B92,data!$B$3:$Q$15316,'diff expr 1 vs 3 mites'!K$8,FALSE)</f>
        <v>2.7754918129999999</v>
      </c>
      <c r="L92" s="11">
        <f>VLOOKUP($B92,data!$B$3:$Q$15316,'diff expr 1 vs 3 mites'!L$8,FALSE)</f>
        <v>3.221493765</v>
      </c>
      <c r="M92" s="11">
        <f>VLOOKUP($B92,data!$B$3:$Q$15316,'diff expr 1 vs 3 mites'!M$8,FALSE)</f>
        <v>0.78293672400000003</v>
      </c>
      <c r="N92" s="11">
        <f>VLOOKUP($B92,data!$B$3:$Q$15316,'diff expr 1 vs 3 mites'!N$8,FALSE)</f>
        <v>0.85475408799999997</v>
      </c>
      <c r="O92" s="11">
        <f>VLOOKUP($B92,data!$B$3:$Q$15316,'diff expr 1 vs 3 mites'!O$8,FALSE)</f>
        <v>0.67757050399999996</v>
      </c>
      <c r="P92" s="11">
        <f>VLOOKUP($B92,data!$B$3:$Q$15316,'diff expr 1 vs 3 mites'!P$8,FALSE)</f>
        <v>0.856720343</v>
      </c>
      <c r="Q92" s="11">
        <f>VLOOKUP($B92,data!$B$3:$Q$15316,'diff expr 1 vs 3 mites'!Q$8,FALSE)</f>
        <v>0.56077404900000005</v>
      </c>
      <c r="S92" s="27" t="s">
        <v>27749</v>
      </c>
      <c r="U92" s="2">
        <f t="shared" si="47"/>
        <v>7</v>
      </c>
      <c r="V92" s="2">
        <f t="shared" si="48"/>
        <v>8</v>
      </c>
      <c r="W92" s="2">
        <f t="shared" si="49"/>
        <v>3</v>
      </c>
      <c r="X92" s="2">
        <f t="shared" si="50"/>
        <v>9</v>
      </c>
      <c r="Y92" s="2">
        <f t="shared" si="51"/>
        <v>10</v>
      </c>
      <c r="Z92" s="2">
        <f t="shared" si="52"/>
        <v>4</v>
      </c>
      <c r="AA92" s="2">
        <f t="shared" si="53"/>
        <v>5</v>
      </c>
      <c r="AB92" s="2">
        <f t="shared" si="54"/>
        <v>2</v>
      </c>
      <c r="AC92" s="2">
        <f t="shared" si="55"/>
        <v>6</v>
      </c>
      <c r="AD92" s="2">
        <f t="shared" si="56"/>
        <v>1</v>
      </c>
      <c r="AE92" s="2"/>
      <c r="AF92" s="2">
        <f t="shared" si="57"/>
        <v>0</v>
      </c>
      <c r="AG92" s="2">
        <f t="shared" si="58"/>
        <v>0</v>
      </c>
      <c r="AH92" s="2">
        <f t="shared" si="59"/>
        <v>0</v>
      </c>
      <c r="AI92" s="2">
        <f t="shared" si="60"/>
        <v>0</v>
      </c>
      <c r="AJ92" s="2">
        <f t="shared" si="61"/>
        <v>0</v>
      </c>
      <c r="AK92" s="2">
        <f t="shared" si="62"/>
        <v>0</v>
      </c>
      <c r="AL92" s="2">
        <f t="shared" si="63"/>
        <v>0</v>
      </c>
      <c r="AM92" s="2">
        <f t="shared" si="64"/>
        <v>0</v>
      </c>
      <c r="AN92" s="2">
        <f t="shared" si="65"/>
        <v>0</v>
      </c>
      <c r="AO92" s="2">
        <f t="shared" si="66"/>
        <v>0</v>
      </c>
      <c r="AP92" s="2"/>
      <c r="AQ92" s="2">
        <f t="shared" si="67"/>
        <v>7</v>
      </c>
      <c r="AR92" s="2">
        <f t="shared" si="68"/>
        <v>8</v>
      </c>
      <c r="AS92" s="2">
        <f t="shared" si="69"/>
        <v>3</v>
      </c>
      <c r="AT92" s="2">
        <f t="shared" si="70"/>
        <v>9</v>
      </c>
      <c r="AU92" s="2">
        <f t="shared" si="71"/>
        <v>10</v>
      </c>
      <c r="AV92" s="2">
        <f t="shared" si="72"/>
        <v>4</v>
      </c>
      <c r="AW92" s="2">
        <f t="shared" si="73"/>
        <v>5</v>
      </c>
      <c r="AX92" s="2">
        <f t="shared" si="74"/>
        <v>2</v>
      </c>
      <c r="AY92" s="2">
        <f t="shared" si="75"/>
        <v>6</v>
      </c>
      <c r="AZ92" s="2">
        <f t="shared" si="76"/>
        <v>1</v>
      </c>
      <c r="BA92" s="2"/>
      <c r="BB92" s="5">
        <f t="shared" si="77"/>
        <v>5</v>
      </c>
      <c r="BC92" s="2">
        <f t="shared" si="78"/>
        <v>5</v>
      </c>
      <c r="BD92" s="2">
        <f t="shared" si="81"/>
        <v>37</v>
      </c>
      <c r="BE92" s="2">
        <f t="shared" si="82"/>
        <v>18</v>
      </c>
      <c r="BF92" s="2">
        <f t="shared" si="83"/>
        <v>3</v>
      </c>
      <c r="BG92" s="2">
        <f t="shared" si="84"/>
        <v>22</v>
      </c>
      <c r="BH92" s="2">
        <f t="shared" si="85"/>
        <v>3</v>
      </c>
      <c r="BI92" s="19">
        <f t="shared" si="86"/>
        <v>12.5</v>
      </c>
      <c r="BJ92" s="19">
        <f t="shared" si="87"/>
        <v>4.7871355387816905</v>
      </c>
      <c r="BK92" s="31">
        <f t="shared" si="88"/>
        <v>-1.9844852778949553</v>
      </c>
      <c r="BL92" s="32">
        <f t="shared" si="79"/>
        <v>2.3600883845071103E-2</v>
      </c>
      <c r="BM92" s="62">
        <f t="shared" si="89"/>
        <v>9.2957746478873251E-3</v>
      </c>
      <c r="BN92" s="62" t="str">
        <f t="shared" si="90"/>
        <v/>
      </c>
      <c r="BO92" s="73" t="str">
        <f t="shared" si="91"/>
        <v/>
      </c>
      <c r="BQ92" s="11">
        <f t="shared" si="92"/>
        <v>-0.41337172820004553</v>
      </c>
    </row>
    <row r="93" spans="1:69">
      <c r="A93" s="30" t="s">
        <v>302</v>
      </c>
      <c r="B93" s="30" t="s">
        <v>303</v>
      </c>
      <c r="C93" s="30" t="s">
        <v>304</v>
      </c>
      <c r="D93" s="30" t="s">
        <v>305</v>
      </c>
      <c r="E93" s="30" t="s">
        <v>177</v>
      </c>
      <c r="F93" s="11" t="str">
        <f t="shared" si="80"/>
        <v>serine prot</v>
      </c>
      <c r="H93" s="11">
        <f>VLOOKUP($B93,data!$B$3:$Q$15316,'diff expr 1 vs 3 mites'!H$8,FALSE)</f>
        <v>24.641029499999998</v>
      </c>
      <c r="I93" s="11">
        <f>VLOOKUP($B93,data!$B$3:$Q$15316,'diff expr 1 vs 3 mites'!I$8,FALSE)</f>
        <v>15.594328020000001</v>
      </c>
      <c r="J93" s="11">
        <f>VLOOKUP($B93,data!$B$3:$Q$15316,'diff expr 1 vs 3 mites'!J$8,FALSE)</f>
        <v>11.436686610000001</v>
      </c>
      <c r="K93" s="11">
        <f>VLOOKUP($B93,data!$B$3:$Q$15316,'diff expr 1 vs 3 mites'!K$8,FALSE)</f>
        <v>7.6523406669999998</v>
      </c>
      <c r="L93" s="11">
        <f>VLOOKUP($B93,data!$B$3:$Q$15316,'diff expr 1 vs 3 mites'!L$8,FALSE)</f>
        <v>5.9953620289999998</v>
      </c>
      <c r="M93" s="11">
        <f>VLOOKUP($B93,data!$B$3:$Q$15316,'diff expr 1 vs 3 mites'!M$8,FALSE)</f>
        <v>5.4929778369999998</v>
      </c>
      <c r="N93" s="11">
        <f>VLOOKUP($B93,data!$B$3:$Q$15316,'diff expr 1 vs 3 mites'!N$8,FALSE)</f>
        <v>2.9148720720000001</v>
      </c>
      <c r="O93" s="11">
        <f>VLOOKUP($B93,data!$B$3:$Q$15316,'diff expr 1 vs 3 mites'!O$8,FALSE)</f>
        <v>3.6695557920000001</v>
      </c>
      <c r="P93" s="11">
        <f>VLOOKUP($B93,data!$B$3:$Q$15316,'diff expr 1 vs 3 mites'!P$8,FALSE)</f>
        <v>5.4231281510000002</v>
      </c>
      <c r="Q93" s="11">
        <f>VLOOKUP($B93,data!$B$3:$Q$15316,'diff expr 1 vs 3 mites'!Q$8,FALSE)</f>
        <v>10.45699419</v>
      </c>
      <c r="S93" s="27" t="s">
        <v>27749</v>
      </c>
      <c r="U93" s="2">
        <f t="shared" si="47"/>
        <v>10</v>
      </c>
      <c r="V93" s="2">
        <f t="shared" si="48"/>
        <v>9</v>
      </c>
      <c r="W93" s="2">
        <f t="shared" si="49"/>
        <v>8</v>
      </c>
      <c r="X93" s="2">
        <f t="shared" si="50"/>
        <v>6</v>
      </c>
      <c r="Y93" s="2">
        <f t="shared" si="51"/>
        <v>5</v>
      </c>
      <c r="Z93" s="2">
        <f t="shared" si="52"/>
        <v>4</v>
      </c>
      <c r="AA93" s="2">
        <f t="shared" si="53"/>
        <v>1</v>
      </c>
      <c r="AB93" s="2">
        <f t="shared" si="54"/>
        <v>2</v>
      </c>
      <c r="AC93" s="2">
        <f t="shared" si="55"/>
        <v>3</v>
      </c>
      <c r="AD93" s="2">
        <f t="shared" si="56"/>
        <v>7</v>
      </c>
      <c r="AE93" s="2"/>
      <c r="AF93" s="2">
        <f t="shared" si="57"/>
        <v>0</v>
      </c>
      <c r="AG93" s="2">
        <f t="shared" si="58"/>
        <v>0</v>
      </c>
      <c r="AH93" s="2">
        <f t="shared" si="59"/>
        <v>0</v>
      </c>
      <c r="AI93" s="2">
        <f t="shared" si="60"/>
        <v>0</v>
      </c>
      <c r="AJ93" s="2">
        <f t="shared" si="61"/>
        <v>0</v>
      </c>
      <c r="AK93" s="2">
        <f t="shared" si="62"/>
        <v>0</v>
      </c>
      <c r="AL93" s="2">
        <f t="shared" si="63"/>
        <v>0</v>
      </c>
      <c r="AM93" s="2">
        <f t="shared" si="64"/>
        <v>0</v>
      </c>
      <c r="AN93" s="2">
        <f t="shared" si="65"/>
        <v>0</v>
      </c>
      <c r="AO93" s="2">
        <f t="shared" si="66"/>
        <v>0</v>
      </c>
      <c r="AP93" s="2"/>
      <c r="AQ93" s="2">
        <f t="shared" si="67"/>
        <v>10</v>
      </c>
      <c r="AR93" s="2">
        <f t="shared" si="68"/>
        <v>9</v>
      </c>
      <c r="AS93" s="2">
        <f t="shared" si="69"/>
        <v>8</v>
      </c>
      <c r="AT93" s="2">
        <f t="shared" si="70"/>
        <v>6</v>
      </c>
      <c r="AU93" s="2">
        <f t="shared" si="71"/>
        <v>5</v>
      </c>
      <c r="AV93" s="2">
        <f t="shared" si="72"/>
        <v>4</v>
      </c>
      <c r="AW93" s="2">
        <f t="shared" si="73"/>
        <v>1</v>
      </c>
      <c r="AX93" s="2">
        <f t="shared" si="74"/>
        <v>2</v>
      </c>
      <c r="AY93" s="2">
        <f t="shared" si="75"/>
        <v>3</v>
      </c>
      <c r="AZ93" s="2">
        <f t="shared" si="76"/>
        <v>7</v>
      </c>
      <c r="BA93" s="2"/>
      <c r="BB93" s="5">
        <f t="shared" si="77"/>
        <v>5</v>
      </c>
      <c r="BC93" s="2">
        <f t="shared" si="78"/>
        <v>5</v>
      </c>
      <c r="BD93" s="2">
        <f t="shared" si="81"/>
        <v>38</v>
      </c>
      <c r="BE93" s="2">
        <f t="shared" si="82"/>
        <v>17</v>
      </c>
      <c r="BF93" s="2">
        <f t="shared" si="83"/>
        <v>2</v>
      </c>
      <c r="BG93" s="2">
        <f t="shared" si="84"/>
        <v>23</v>
      </c>
      <c r="BH93" s="2">
        <f t="shared" si="85"/>
        <v>2</v>
      </c>
      <c r="BI93" s="19">
        <f t="shared" si="86"/>
        <v>12.5</v>
      </c>
      <c r="BJ93" s="19">
        <f t="shared" si="87"/>
        <v>4.7871355387816905</v>
      </c>
      <c r="BK93" s="31">
        <f t="shared" si="88"/>
        <v>-2.1933784650417927</v>
      </c>
      <c r="BL93" s="32">
        <f t="shared" si="79"/>
        <v>1.4140061284138474E-2</v>
      </c>
      <c r="BM93" s="62">
        <f t="shared" si="89"/>
        <v>5.0704225352112683E-3</v>
      </c>
      <c r="BN93" s="62" t="str">
        <f t="shared" si="90"/>
        <v/>
      </c>
      <c r="BO93" s="73" t="str">
        <f t="shared" si="91"/>
        <v/>
      </c>
      <c r="BQ93" s="11">
        <f t="shared" si="92"/>
        <v>-0.36854572360056254</v>
      </c>
    </row>
    <row r="94" spans="1:69">
      <c r="A94" s="30" t="s">
        <v>306</v>
      </c>
      <c r="B94" s="30" t="s">
        <v>307</v>
      </c>
      <c r="C94" s="30" t="s">
        <v>308</v>
      </c>
      <c r="D94" s="30" t="s">
        <v>309</v>
      </c>
      <c r="E94" s="30" t="s">
        <v>177</v>
      </c>
      <c r="F94" s="11" t="str">
        <f t="shared" si="80"/>
        <v>serine prot</v>
      </c>
      <c r="H94" s="11">
        <f>VLOOKUP($B94,data!$B$3:$Q$15316,'diff expr 1 vs 3 mites'!H$8,FALSE)</f>
        <v>1.1932084329999999</v>
      </c>
      <c r="I94" s="11">
        <f>VLOOKUP($B94,data!$B$3:$Q$15316,'diff expr 1 vs 3 mites'!I$8,FALSE)</f>
        <v>8.0160397969999995</v>
      </c>
      <c r="J94" s="11">
        <f>VLOOKUP($B94,data!$B$3:$Q$15316,'diff expr 1 vs 3 mites'!J$8,FALSE)</f>
        <v>2.7570110250000002</v>
      </c>
      <c r="K94" s="11">
        <f>VLOOKUP($B94,data!$B$3:$Q$15316,'diff expr 1 vs 3 mites'!K$8,FALSE)</f>
        <v>6.0713883419999997</v>
      </c>
      <c r="L94" s="11">
        <f>VLOOKUP($B94,data!$B$3:$Q$15316,'diff expr 1 vs 3 mites'!L$8,FALSE)</f>
        <v>16.308812190000001</v>
      </c>
      <c r="M94" s="11">
        <f>VLOOKUP($B94,data!$B$3:$Q$15316,'diff expr 1 vs 3 mites'!M$8,FALSE)</f>
        <v>41.746430789999998</v>
      </c>
      <c r="N94" s="11">
        <f>VLOOKUP($B94,data!$B$3:$Q$15316,'diff expr 1 vs 3 mites'!N$8,FALSE)</f>
        <v>4.6842566650000004</v>
      </c>
      <c r="O94" s="11">
        <f>VLOOKUP($B94,data!$B$3:$Q$15316,'diff expr 1 vs 3 mites'!O$8,FALSE)</f>
        <v>57.699363220000002</v>
      </c>
      <c r="P94" s="11">
        <f>VLOOKUP($B94,data!$B$3:$Q$15316,'diff expr 1 vs 3 mites'!P$8,FALSE)</f>
        <v>2.6892030870000001</v>
      </c>
      <c r="Q94" s="11">
        <f>VLOOKUP($B94,data!$B$3:$Q$15316,'diff expr 1 vs 3 mites'!Q$8,FALSE)</f>
        <v>14.1288774</v>
      </c>
      <c r="S94" s="27" t="s">
        <v>27749</v>
      </c>
      <c r="U94" s="2">
        <f t="shared" si="47"/>
        <v>1</v>
      </c>
      <c r="V94" s="2">
        <f t="shared" si="48"/>
        <v>6</v>
      </c>
      <c r="W94" s="2">
        <f t="shared" si="49"/>
        <v>3</v>
      </c>
      <c r="X94" s="2">
        <f t="shared" si="50"/>
        <v>5</v>
      </c>
      <c r="Y94" s="2">
        <f t="shared" si="51"/>
        <v>8</v>
      </c>
      <c r="Z94" s="2">
        <f t="shared" si="52"/>
        <v>9</v>
      </c>
      <c r="AA94" s="2">
        <f t="shared" si="53"/>
        <v>4</v>
      </c>
      <c r="AB94" s="2">
        <f t="shared" si="54"/>
        <v>10</v>
      </c>
      <c r="AC94" s="2">
        <f t="shared" si="55"/>
        <v>2</v>
      </c>
      <c r="AD94" s="2">
        <f t="shared" si="56"/>
        <v>7</v>
      </c>
      <c r="AE94" s="2"/>
      <c r="AF94" s="2">
        <f t="shared" si="57"/>
        <v>0</v>
      </c>
      <c r="AG94" s="2">
        <f t="shared" si="58"/>
        <v>0</v>
      </c>
      <c r="AH94" s="2">
        <f t="shared" si="59"/>
        <v>0</v>
      </c>
      <c r="AI94" s="2">
        <f t="shared" si="60"/>
        <v>0</v>
      </c>
      <c r="AJ94" s="2">
        <f t="shared" si="61"/>
        <v>0</v>
      </c>
      <c r="AK94" s="2">
        <f t="shared" si="62"/>
        <v>0</v>
      </c>
      <c r="AL94" s="2">
        <f t="shared" si="63"/>
        <v>0</v>
      </c>
      <c r="AM94" s="2">
        <f t="shared" si="64"/>
        <v>0</v>
      </c>
      <c r="AN94" s="2">
        <f t="shared" si="65"/>
        <v>0</v>
      </c>
      <c r="AO94" s="2">
        <f t="shared" si="66"/>
        <v>0</v>
      </c>
      <c r="AP94" s="2"/>
      <c r="AQ94" s="2">
        <f t="shared" si="67"/>
        <v>1</v>
      </c>
      <c r="AR94" s="2">
        <f t="shared" si="68"/>
        <v>6</v>
      </c>
      <c r="AS94" s="2">
        <f t="shared" si="69"/>
        <v>3</v>
      </c>
      <c r="AT94" s="2">
        <f t="shared" si="70"/>
        <v>5</v>
      </c>
      <c r="AU94" s="2">
        <f t="shared" si="71"/>
        <v>8</v>
      </c>
      <c r="AV94" s="2">
        <f t="shared" si="72"/>
        <v>9</v>
      </c>
      <c r="AW94" s="2">
        <f t="shared" si="73"/>
        <v>4</v>
      </c>
      <c r="AX94" s="2">
        <f t="shared" si="74"/>
        <v>10</v>
      </c>
      <c r="AY94" s="2">
        <f t="shared" si="75"/>
        <v>2</v>
      </c>
      <c r="AZ94" s="2">
        <f t="shared" si="76"/>
        <v>7</v>
      </c>
      <c r="BA94" s="2"/>
      <c r="BB94" s="5">
        <f t="shared" si="77"/>
        <v>5</v>
      </c>
      <c r="BC94" s="2">
        <f t="shared" si="78"/>
        <v>5</v>
      </c>
      <c r="BD94" s="2">
        <f t="shared" si="81"/>
        <v>23</v>
      </c>
      <c r="BE94" s="2">
        <f t="shared" si="82"/>
        <v>32</v>
      </c>
      <c r="BF94" s="2">
        <f t="shared" si="83"/>
        <v>17</v>
      </c>
      <c r="BG94" s="2">
        <f t="shared" si="84"/>
        <v>8</v>
      </c>
      <c r="BH94" s="2">
        <f t="shared" si="85"/>
        <v>8</v>
      </c>
      <c r="BI94" s="19">
        <f t="shared" si="86"/>
        <v>12.5</v>
      </c>
      <c r="BJ94" s="19">
        <f t="shared" si="87"/>
        <v>4.7871355387816905</v>
      </c>
      <c r="BK94" s="31">
        <f t="shared" si="88"/>
        <v>-0.94001934216076832</v>
      </c>
      <c r="BL94" s="32">
        <f t="shared" si="79"/>
        <v>0.17360381967471225</v>
      </c>
      <c r="BM94" s="62">
        <f t="shared" si="89"/>
        <v>3.8309859154929578E-2</v>
      </c>
      <c r="BN94" s="62" t="str">
        <f t="shared" si="90"/>
        <v/>
      </c>
      <c r="BO94" s="73" t="str">
        <f t="shared" si="91"/>
        <v/>
      </c>
      <c r="BQ94" s="11">
        <f t="shared" si="92"/>
        <v>0.54671718281003867</v>
      </c>
    </row>
    <row r="95" spans="1:69">
      <c r="A95" s="30" t="s">
        <v>310</v>
      </c>
      <c r="B95" s="30" t="s">
        <v>311</v>
      </c>
      <c r="C95" s="30" t="s">
        <v>312</v>
      </c>
      <c r="D95" s="30" t="s">
        <v>313</v>
      </c>
      <c r="E95" s="30" t="s">
        <v>177</v>
      </c>
      <c r="F95" s="11" t="str">
        <f t="shared" si="80"/>
        <v>serine prot</v>
      </c>
      <c r="H95" s="11">
        <f>VLOOKUP($B95,data!$B$3:$Q$15316,'diff expr 1 vs 3 mites'!H$8,FALSE)</f>
        <v>6.2318486340000003</v>
      </c>
      <c r="I95" s="11">
        <f>VLOOKUP($B95,data!$B$3:$Q$15316,'diff expr 1 vs 3 mites'!I$8,FALSE)</f>
        <v>7.6655875870000001</v>
      </c>
      <c r="J95" s="11">
        <f>VLOOKUP($B95,data!$B$3:$Q$15316,'diff expr 1 vs 3 mites'!J$8,FALSE)</f>
        <v>2.8682558679999999</v>
      </c>
      <c r="K95" s="11">
        <f>VLOOKUP($B95,data!$B$3:$Q$15316,'diff expr 1 vs 3 mites'!K$8,FALSE)</f>
        <v>3.939754566</v>
      </c>
      <c r="L95" s="11">
        <f>VLOOKUP($B95,data!$B$3:$Q$15316,'diff expr 1 vs 3 mites'!L$8,FALSE)</f>
        <v>4.0433579740000001</v>
      </c>
      <c r="M95" s="11">
        <f>VLOOKUP($B95,data!$B$3:$Q$15316,'diff expr 1 vs 3 mites'!M$8,FALSE)</f>
        <v>1.7547834710000001</v>
      </c>
      <c r="N95" s="11">
        <f>VLOOKUP($B95,data!$B$3:$Q$15316,'diff expr 1 vs 3 mites'!N$8,FALSE)</f>
        <v>2.338337729</v>
      </c>
      <c r="O95" s="11">
        <f>VLOOKUP($B95,data!$B$3:$Q$15316,'diff expr 1 vs 3 mites'!O$8,FALSE)</f>
        <v>4.0496742899999996</v>
      </c>
      <c r="P95" s="11">
        <f>VLOOKUP($B95,data!$B$3:$Q$15316,'diff expr 1 vs 3 mites'!P$8,FALSE)</f>
        <v>3.7374416519999998</v>
      </c>
      <c r="Q95" s="11">
        <f>VLOOKUP($B95,data!$B$3:$Q$15316,'diff expr 1 vs 3 mites'!Q$8,FALSE)</f>
        <v>4.2418817259999999</v>
      </c>
      <c r="S95" s="27" t="s">
        <v>27749</v>
      </c>
      <c r="U95" s="2">
        <f t="shared" si="47"/>
        <v>9</v>
      </c>
      <c r="V95" s="2">
        <f t="shared" si="48"/>
        <v>10</v>
      </c>
      <c r="W95" s="2">
        <f t="shared" si="49"/>
        <v>3</v>
      </c>
      <c r="X95" s="2">
        <f t="shared" si="50"/>
        <v>5</v>
      </c>
      <c r="Y95" s="2">
        <f t="shared" si="51"/>
        <v>6</v>
      </c>
      <c r="Z95" s="2">
        <f t="shared" si="52"/>
        <v>1</v>
      </c>
      <c r="AA95" s="2">
        <f t="shared" si="53"/>
        <v>2</v>
      </c>
      <c r="AB95" s="2">
        <f t="shared" si="54"/>
        <v>7</v>
      </c>
      <c r="AC95" s="2">
        <f t="shared" si="55"/>
        <v>4</v>
      </c>
      <c r="AD95" s="2">
        <f t="shared" si="56"/>
        <v>8</v>
      </c>
      <c r="AE95" s="2"/>
      <c r="AF95" s="2">
        <f t="shared" si="57"/>
        <v>0</v>
      </c>
      <c r="AG95" s="2">
        <f t="shared" si="58"/>
        <v>0</v>
      </c>
      <c r="AH95" s="2">
        <f t="shared" si="59"/>
        <v>0</v>
      </c>
      <c r="AI95" s="2">
        <f t="shared" si="60"/>
        <v>0</v>
      </c>
      <c r="AJ95" s="2">
        <f t="shared" si="61"/>
        <v>0</v>
      </c>
      <c r="AK95" s="2">
        <f t="shared" si="62"/>
        <v>0</v>
      </c>
      <c r="AL95" s="2">
        <f t="shared" si="63"/>
        <v>0</v>
      </c>
      <c r="AM95" s="2">
        <f t="shared" si="64"/>
        <v>0</v>
      </c>
      <c r="AN95" s="2">
        <f t="shared" si="65"/>
        <v>0</v>
      </c>
      <c r="AO95" s="2">
        <f t="shared" si="66"/>
        <v>0</v>
      </c>
      <c r="AP95" s="2"/>
      <c r="AQ95" s="2">
        <f t="shared" si="67"/>
        <v>9</v>
      </c>
      <c r="AR95" s="2">
        <f t="shared" si="68"/>
        <v>10</v>
      </c>
      <c r="AS95" s="2">
        <f t="shared" si="69"/>
        <v>3</v>
      </c>
      <c r="AT95" s="2">
        <f t="shared" si="70"/>
        <v>5</v>
      </c>
      <c r="AU95" s="2">
        <f t="shared" si="71"/>
        <v>6</v>
      </c>
      <c r="AV95" s="2">
        <f t="shared" si="72"/>
        <v>1</v>
      </c>
      <c r="AW95" s="2">
        <f t="shared" si="73"/>
        <v>2</v>
      </c>
      <c r="AX95" s="2">
        <f t="shared" si="74"/>
        <v>7</v>
      </c>
      <c r="AY95" s="2">
        <f t="shared" si="75"/>
        <v>4</v>
      </c>
      <c r="AZ95" s="2">
        <f t="shared" si="76"/>
        <v>8</v>
      </c>
      <c r="BA95" s="2"/>
      <c r="BB95" s="5">
        <f t="shared" si="77"/>
        <v>5</v>
      </c>
      <c r="BC95" s="2">
        <f t="shared" si="78"/>
        <v>5</v>
      </c>
      <c r="BD95" s="2">
        <f t="shared" si="81"/>
        <v>33</v>
      </c>
      <c r="BE95" s="2">
        <f t="shared" si="82"/>
        <v>22</v>
      </c>
      <c r="BF95" s="2">
        <f t="shared" si="83"/>
        <v>7</v>
      </c>
      <c r="BG95" s="2">
        <f t="shared" si="84"/>
        <v>18</v>
      </c>
      <c r="BH95" s="2">
        <f t="shared" si="85"/>
        <v>7</v>
      </c>
      <c r="BI95" s="19">
        <f t="shared" si="86"/>
        <v>12.5</v>
      </c>
      <c r="BJ95" s="19">
        <f t="shared" si="87"/>
        <v>4.7871355387816905</v>
      </c>
      <c r="BK95" s="31">
        <f t="shared" si="88"/>
        <v>-1.1489125293076057</v>
      </c>
      <c r="BL95" s="32">
        <f t="shared" si="79"/>
        <v>0.12529602534284204</v>
      </c>
      <c r="BM95" s="62">
        <f t="shared" si="89"/>
        <v>3.0422535211267605E-2</v>
      </c>
      <c r="BN95" s="62" t="str">
        <f t="shared" si="90"/>
        <v/>
      </c>
      <c r="BO95" s="73" t="str">
        <f t="shared" si="91"/>
        <v/>
      </c>
      <c r="BQ95" s="11">
        <f t="shared" si="92"/>
        <v>-0.18613210841558181</v>
      </c>
    </row>
    <row r="96" spans="1:69">
      <c r="A96" s="30" t="s">
        <v>314</v>
      </c>
      <c r="B96" s="30" t="s">
        <v>315</v>
      </c>
      <c r="C96" s="30" t="s">
        <v>316</v>
      </c>
      <c r="D96" s="30" t="s">
        <v>317</v>
      </c>
      <c r="E96" s="30" t="s">
        <v>177</v>
      </c>
      <c r="F96" s="11" t="str">
        <f t="shared" si="80"/>
        <v>serine prot</v>
      </c>
      <c r="H96" s="11">
        <f>VLOOKUP($B96,data!$B$3:$Q$15316,'diff expr 1 vs 3 mites'!H$8,FALSE)</f>
        <v>0.76579636699999998</v>
      </c>
      <c r="I96" s="11">
        <f>VLOOKUP($B96,data!$B$3:$Q$15316,'diff expr 1 vs 3 mites'!I$8,FALSE)</f>
        <v>0.323094718</v>
      </c>
      <c r="J96" s="11">
        <f>VLOOKUP($B96,data!$B$3:$Q$15316,'diff expr 1 vs 3 mites'!J$8,FALSE)</f>
        <v>1.432402653</v>
      </c>
      <c r="K96" s="11">
        <f>VLOOKUP($B96,data!$B$3:$Q$15316,'diff expr 1 vs 3 mites'!K$8,FALSE)</f>
        <v>2.0101469679999999</v>
      </c>
      <c r="L96" s="11">
        <f>VLOOKUP($B96,data!$B$3:$Q$15316,'diff expr 1 vs 3 mites'!L$8,FALSE)</f>
        <v>1.5398878460000001</v>
      </c>
      <c r="M96" s="11">
        <f>VLOOKUP($B96,data!$B$3:$Q$15316,'diff expr 1 vs 3 mites'!M$8,FALSE)</f>
        <v>0.42528081200000001</v>
      </c>
      <c r="N96" s="11">
        <f>VLOOKUP($B96,data!$B$3:$Q$15316,'diff expr 1 vs 3 mites'!N$8,FALSE)</f>
        <v>1.092449526</v>
      </c>
      <c r="O96" s="11">
        <f>VLOOKUP($B96,data!$B$3:$Q$15316,'diff expr 1 vs 3 mites'!O$8,FALSE)</f>
        <v>2.2082836970000002</v>
      </c>
      <c r="P96" s="11">
        <f>VLOOKUP($B96,data!$B$3:$Q$15316,'diff expr 1 vs 3 mites'!P$8,FALSE)</f>
        <v>0.46535909199999997</v>
      </c>
      <c r="Q96" s="11">
        <f>VLOOKUP($B96,data!$B$3:$Q$15316,'diff expr 1 vs 3 mites'!Q$8,FALSE)</f>
        <v>1.979932515</v>
      </c>
      <c r="S96" s="27" t="s">
        <v>27749</v>
      </c>
      <c r="U96" s="2">
        <f t="shared" si="47"/>
        <v>4</v>
      </c>
      <c r="V96" s="2">
        <f t="shared" si="48"/>
        <v>1</v>
      </c>
      <c r="W96" s="2">
        <f t="shared" si="49"/>
        <v>6</v>
      </c>
      <c r="X96" s="2">
        <f t="shared" si="50"/>
        <v>9</v>
      </c>
      <c r="Y96" s="2">
        <f t="shared" si="51"/>
        <v>7</v>
      </c>
      <c r="Z96" s="2">
        <f t="shared" si="52"/>
        <v>2</v>
      </c>
      <c r="AA96" s="2">
        <f t="shared" si="53"/>
        <v>5</v>
      </c>
      <c r="AB96" s="2">
        <f t="shared" si="54"/>
        <v>10</v>
      </c>
      <c r="AC96" s="2">
        <f t="shared" si="55"/>
        <v>3</v>
      </c>
      <c r="AD96" s="2">
        <f t="shared" si="56"/>
        <v>8</v>
      </c>
      <c r="AE96" s="2"/>
      <c r="AF96" s="2">
        <f t="shared" si="57"/>
        <v>0</v>
      </c>
      <c r="AG96" s="2">
        <f t="shared" si="58"/>
        <v>0</v>
      </c>
      <c r="AH96" s="2">
        <f t="shared" si="59"/>
        <v>0</v>
      </c>
      <c r="AI96" s="2">
        <f t="shared" si="60"/>
        <v>0</v>
      </c>
      <c r="AJ96" s="2">
        <f t="shared" si="61"/>
        <v>0</v>
      </c>
      <c r="AK96" s="2">
        <f t="shared" si="62"/>
        <v>0</v>
      </c>
      <c r="AL96" s="2">
        <f t="shared" si="63"/>
        <v>0</v>
      </c>
      <c r="AM96" s="2">
        <f t="shared" si="64"/>
        <v>0</v>
      </c>
      <c r="AN96" s="2">
        <f t="shared" si="65"/>
        <v>0</v>
      </c>
      <c r="AO96" s="2">
        <f t="shared" si="66"/>
        <v>0</v>
      </c>
      <c r="AP96" s="2"/>
      <c r="AQ96" s="2">
        <f t="shared" si="67"/>
        <v>4</v>
      </c>
      <c r="AR96" s="2">
        <f t="shared" si="68"/>
        <v>1</v>
      </c>
      <c r="AS96" s="2">
        <f t="shared" si="69"/>
        <v>6</v>
      </c>
      <c r="AT96" s="2">
        <f t="shared" si="70"/>
        <v>9</v>
      </c>
      <c r="AU96" s="2">
        <f t="shared" si="71"/>
        <v>7</v>
      </c>
      <c r="AV96" s="2">
        <f t="shared" si="72"/>
        <v>2</v>
      </c>
      <c r="AW96" s="2">
        <f t="shared" si="73"/>
        <v>5</v>
      </c>
      <c r="AX96" s="2">
        <f t="shared" si="74"/>
        <v>10</v>
      </c>
      <c r="AY96" s="2">
        <f t="shared" si="75"/>
        <v>3</v>
      </c>
      <c r="AZ96" s="2">
        <f t="shared" si="76"/>
        <v>8</v>
      </c>
      <c r="BA96" s="2"/>
      <c r="BB96" s="5">
        <f t="shared" si="77"/>
        <v>5</v>
      </c>
      <c r="BC96" s="2">
        <f t="shared" si="78"/>
        <v>5</v>
      </c>
      <c r="BD96" s="2">
        <f t="shared" si="81"/>
        <v>27</v>
      </c>
      <c r="BE96" s="2">
        <f t="shared" si="82"/>
        <v>28</v>
      </c>
      <c r="BF96" s="2">
        <f t="shared" si="83"/>
        <v>13</v>
      </c>
      <c r="BG96" s="2">
        <f t="shared" si="84"/>
        <v>12</v>
      </c>
      <c r="BH96" s="2">
        <f t="shared" si="85"/>
        <v>12</v>
      </c>
      <c r="BI96" s="19">
        <f t="shared" si="86"/>
        <v>12.5</v>
      </c>
      <c r="BJ96" s="19">
        <f t="shared" si="87"/>
        <v>4.7871355387816905</v>
      </c>
      <c r="BK96" s="31">
        <f t="shared" si="88"/>
        <v>-0.10444659357341871</v>
      </c>
      <c r="BL96" s="32">
        <f t="shared" si="79"/>
        <v>0.45840747426404427</v>
      </c>
      <c r="BM96" s="62">
        <f t="shared" si="89"/>
        <v>8.225352112676057E-2</v>
      </c>
      <c r="BN96" s="62" t="str">
        <f t="shared" si="90"/>
        <v/>
      </c>
      <c r="BO96" s="73" t="str">
        <f t="shared" si="91"/>
        <v/>
      </c>
      <c r="BQ96" s="11">
        <f t="shared" si="92"/>
        <v>7.093320448638361E-3</v>
      </c>
    </row>
    <row r="97" spans="1:69">
      <c r="A97" s="30" t="s">
        <v>318</v>
      </c>
      <c r="B97" s="30" t="s">
        <v>319</v>
      </c>
      <c r="C97" s="30" t="s">
        <v>320</v>
      </c>
      <c r="D97" s="30" t="s">
        <v>321</v>
      </c>
      <c r="E97" s="30" t="s">
        <v>177</v>
      </c>
      <c r="F97" s="11" t="str">
        <f t="shared" si="80"/>
        <v>serine prot</v>
      </c>
      <c r="H97" s="11">
        <f>VLOOKUP($B97,data!$B$3:$Q$15316,'diff expr 1 vs 3 mites'!H$8,FALSE)</f>
        <v>2.9716249260000001</v>
      </c>
      <c r="I97" s="11">
        <f>VLOOKUP($B97,data!$B$3:$Q$15316,'diff expr 1 vs 3 mites'!I$8,FALSE)</f>
        <v>9.4311854279999991</v>
      </c>
      <c r="J97" s="11">
        <f>VLOOKUP($B97,data!$B$3:$Q$15316,'diff expr 1 vs 3 mites'!J$8,FALSE)</f>
        <v>1.87392976</v>
      </c>
      <c r="K97" s="11">
        <f>VLOOKUP($B97,data!$B$3:$Q$15316,'diff expr 1 vs 3 mites'!K$8,FALSE)</f>
        <v>2.7242662929999999</v>
      </c>
      <c r="L97" s="11">
        <f>VLOOKUP($B97,data!$B$3:$Q$15316,'diff expr 1 vs 3 mites'!L$8,FALSE)</f>
        <v>2.6998928449999999</v>
      </c>
      <c r="M97" s="11">
        <f>VLOOKUP($B97,data!$B$3:$Q$15316,'diff expr 1 vs 3 mites'!M$8,FALSE)</f>
        <v>7.3154008079999997</v>
      </c>
      <c r="N97" s="11">
        <f>VLOOKUP($B97,data!$B$3:$Q$15316,'diff expr 1 vs 3 mites'!N$8,FALSE)</f>
        <v>0.71180296300000001</v>
      </c>
      <c r="O97" s="11">
        <f>VLOOKUP($B97,data!$B$3:$Q$15316,'diff expr 1 vs 3 mites'!O$8,FALSE)</f>
        <v>6.5227529630000003</v>
      </c>
      <c r="P97" s="11">
        <f>VLOOKUP($B97,data!$B$3:$Q$15316,'diff expr 1 vs 3 mites'!P$8,FALSE)</f>
        <v>0.41583382000000002</v>
      </c>
      <c r="Q97" s="11">
        <f>VLOOKUP($B97,data!$B$3:$Q$15316,'diff expr 1 vs 3 mites'!Q$8,FALSE)</f>
        <v>3.096136081</v>
      </c>
      <c r="S97" s="27" t="s">
        <v>27749</v>
      </c>
      <c r="U97" s="2">
        <f t="shared" si="47"/>
        <v>6</v>
      </c>
      <c r="V97" s="2">
        <f t="shared" si="48"/>
        <v>10</v>
      </c>
      <c r="W97" s="2">
        <f t="shared" si="49"/>
        <v>3</v>
      </c>
      <c r="X97" s="2">
        <f t="shared" si="50"/>
        <v>5</v>
      </c>
      <c r="Y97" s="2">
        <f t="shared" si="51"/>
        <v>4</v>
      </c>
      <c r="Z97" s="2">
        <f t="shared" si="52"/>
        <v>9</v>
      </c>
      <c r="AA97" s="2">
        <f t="shared" si="53"/>
        <v>2</v>
      </c>
      <c r="AB97" s="2">
        <f t="shared" si="54"/>
        <v>8</v>
      </c>
      <c r="AC97" s="2">
        <f t="shared" si="55"/>
        <v>1</v>
      </c>
      <c r="AD97" s="2">
        <f t="shared" si="56"/>
        <v>7</v>
      </c>
      <c r="AE97" s="2"/>
      <c r="AF97" s="2">
        <f t="shared" si="57"/>
        <v>0</v>
      </c>
      <c r="AG97" s="2">
        <f t="shared" si="58"/>
        <v>0</v>
      </c>
      <c r="AH97" s="2">
        <f t="shared" si="59"/>
        <v>0</v>
      </c>
      <c r="AI97" s="2">
        <f t="shared" si="60"/>
        <v>0</v>
      </c>
      <c r="AJ97" s="2">
        <f t="shared" si="61"/>
        <v>0</v>
      </c>
      <c r="AK97" s="2">
        <f t="shared" si="62"/>
        <v>0</v>
      </c>
      <c r="AL97" s="2">
        <f t="shared" si="63"/>
        <v>0</v>
      </c>
      <c r="AM97" s="2">
        <f t="shared" si="64"/>
        <v>0</v>
      </c>
      <c r="AN97" s="2">
        <f t="shared" si="65"/>
        <v>0</v>
      </c>
      <c r="AO97" s="2">
        <f t="shared" si="66"/>
        <v>0</v>
      </c>
      <c r="AP97" s="2"/>
      <c r="AQ97" s="2">
        <f t="shared" si="67"/>
        <v>6</v>
      </c>
      <c r="AR97" s="2">
        <f t="shared" si="68"/>
        <v>10</v>
      </c>
      <c r="AS97" s="2">
        <f t="shared" si="69"/>
        <v>3</v>
      </c>
      <c r="AT97" s="2">
        <f t="shared" si="70"/>
        <v>5</v>
      </c>
      <c r="AU97" s="2">
        <f t="shared" si="71"/>
        <v>4</v>
      </c>
      <c r="AV97" s="2">
        <f t="shared" si="72"/>
        <v>9</v>
      </c>
      <c r="AW97" s="2">
        <f t="shared" si="73"/>
        <v>2</v>
      </c>
      <c r="AX97" s="2">
        <f t="shared" si="74"/>
        <v>8</v>
      </c>
      <c r="AY97" s="2">
        <f t="shared" si="75"/>
        <v>1</v>
      </c>
      <c r="AZ97" s="2">
        <f t="shared" si="76"/>
        <v>7</v>
      </c>
      <c r="BA97" s="2"/>
      <c r="BB97" s="5">
        <f t="shared" si="77"/>
        <v>5</v>
      </c>
      <c r="BC97" s="2">
        <f t="shared" si="78"/>
        <v>5</v>
      </c>
      <c r="BD97" s="2">
        <f t="shared" si="81"/>
        <v>28</v>
      </c>
      <c r="BE97" s="2">
        <f t="shared" si="82"/>
        <v>27</v>
      </c>
      <c r="BF97" s="2">
        <f t="shared" si="83"/>
        <v>12</v>
      </c>
      <c r="BG97" s="2">
        <f t="shared" si="84"/>
        <v>13</v>
      </c>
      <c r="BH97" s="2">
        <f t="shared" si="85"/>
        <v>12</v>
      </c>
      <c r="BI97" s="19">
        <f t="shared" si="86"/>
        <v>12.5</v>
      </c>
      <c r="BJ97" s="19">
        <f t="shared" si="87"/>
        <v>4.7871355387816905</v>
      </c>
      <c r="BK97" s="31">
        <f t="shared" si="88"/>
        <v>-0.10444659357341871</v>
      </c>
      <c r="BL97" s="32">
        <f t="shared" si="79"/>
        <v>0.45840747426404427</v>
      </c>
      <c r="BM97" s="62">
        <f t="shared" si="89"/>
        <v>8.225352112676057E-2</v>
      </c>
      <c r="BN97" s="62" t="str">
        <f t="shared" si="90"/>
        <v/>
      </c>
      <c r="BO97" s="73" t="str">
        <f t="shared" si="91"/>
        <v/>
      </c>
      <c r="BQ97" s="11">
        <f t="shared" si="92"/>
        <v>-3.7721976181572539E-2</v>
      </c>
    </row>
    <row r="98" spans="1:69">
      <c r="A98" s="30" t="s">
        <v>322</v>
      </c>
      <c r="B98" s="30" t="s">
        <v>323</v>
      </c>
      <c r="C98" s="30" t="s">
        <v>136</v>
      </c>
      <c r="D98" s="30" t="s">
        <v>324</v>
      </c>
      <c r="E98" s="30" t="s">
        <v>177</v>
      </c>
      <c r="F98" s="11" t="str">
        <f t="shared" si="80"/>
        <v>serine prot</v>
      </c>
      <c r="H98" s="11">
        <f>VLOOKUP($B98,data!$B$3:$Q$15316,'diff expr 1 vs 3 mites'!H$8,FALSE)</f>
        <v>12.293835120000001</v>
      </c>
      <c r="I98" s="11">
        <f>VLOOKUP($B98,data!$B$3:$Q$15316,'diff expr 1 vs 3 mites'!I$8,FALSE)</f>
        <v>18.343153149999999</v>
      </c>
      <c r="J98" s="11">
        <f>VLOOKUP($B98,data!$B$3:$Q$15316,'diff expr 1 vs 3 mites'!J$8,FALSE)</f>
        <v>15.28670676</v>
      </c>
      <c r="K98" s="11">
        <f>VLOOKUP($B98,data!$B$3:$Q$15316,'diff expr 1 vs 3 mites'!K$8,FALSE)</f>
        <v>22.038660369999999</v>
      </c>
      <c r="L98" s="11">
        <f>VLOOKUP($B98,data!$B$3:$Q$15316,'diff expr 1 vs 3 mites'!L$8,FALSE)</f>
        <v>32.504595950000002</v>
      </c>
      <c r="M98" s="11">
        <f>VLOOKUP($B98,data!$B$3:$Q$15316,'diff expr 1 vs 3 mites'!M$8,FALSE)</f>
        <v>18.216879909999999</v>
      </c>
      <c r="N98" s="11">
        <f>VLOOKUP($B98,data!$B$3:$Q$15316,'diff expr 1 vs 3 mites'!N$8,FALSE)</f>
        <v>10.445315770000001</v>
      </c>
      <c r="O98" s="11">
        <f>VLOOKUP($B98,data!$B$3:$Q$15316,'diff expr 1 vs 3 mites'!O$8,FALSE)</f>
        <v>21.52086508</v>
      </c>
      <c r="P98" s="11">
        <f>VLOOKUP($B98,data!$B$3:$Q$15316,'diff expr 1 vs 3 mites'!P$8,FALSE)</f>
        <v>9.5261058869999999</v>
      </c>
      <c r="Q98" s="11">
        <f>VLOOKUP($B98,data!$B$3:$Q$15316,'diff expr 1 vs 3 mites'!Q$8,FALSE)</f>
        <v>11.80509659</v>
      </c>
      <c r="S98" s="27" t="s">
        <v>27749</v>
      </c>
      <c r="U98" s="2">
        <f t="shared" si="47"/>
        <v>4</v>
      </c>
      <c r="V98" s="2">
        <f t="shared" si="48"/>
        <v>7</v>
      </c>
      <c r="W98" s="2">
        <f t="shared" si="49"/>
        <v>5</v>
      </c>
      <c r="X98" s="2">
        <f t="shared" si="50"/>
        <v>9</v>
      </c>
      <c r="Y98" s="2">
        <f t="shared" si="51"/>
        <v>10</v>
      </c>
      <c r="Z98" s="2">
        <f t="shared" si="52"/>
        <v>6</v>
      </c>
      <c r="AA98" s="2">
        <f t="shared" si="53"/>
        <v>2</v>
      </c>
      <c r="AB98" s="2">
        <f t="shared" si="54"/>
        <v>8</v>
      </c>
      <c r="AC98" s="2">
        <f t="shared" si="55"/>
        <v>1</v>
      </c>
      <c r="AD98" s="2">
        <f t="shared" si="56"/>
        <v>3</v>
      </c>
      <c r="AE98" s="2"/>
      <c r="AF98" s="2">
        <f t="shared" si="57"/>
        <v>0</v>
      </c>
      <c r="AG98" s="2">
        <f t="shared" si="58"/>
        <v>0</v>
      </c>
      <c r="AH98" s="2">
        <f t="shared" si="59"/>
        <v>0</v>
      </c>
      <c r="AI98" s="2">
        <f t="shared" si="60"/>
        <v>0</v>
      </c>
      <c r="AJ98" s="2">
        <f t="shared" si="61"/>
        <v>0</v>
      </c>
      <c r="AK98" s="2">
        <f t="shared" si="62"/>
        <v>0</v>
      </c>
      <c r="AL98" s="2">
        <f t="shared" si="63"/>
        <v>0</v>
      </c>
      <c r="AM98" s="2">
        <f t="shared" si="64"/>
        <v>0</v>
      </c>
      <c r="AN98" s="2">
        <f t="shared" si="65"/>
        <v>0</v>
      </c>
      <c r="AO98" s="2">
        <f t="shared" si="66"/>
        <v>0</v>
      </c>
      <c r="AP98" s="2"/>
      <c r="AQ98" s="2">
        <f t="shared" si="67"/>
        <v>4</v>
      </c>
      <c r="AR98" s="2">
        <f t="shared" si="68"/>
        <v>7</v>
      </c>
      <c r="AS98" s="2">
        <f t="shared" si="69"/>
        <v>5</v>
      </c>
      <c r="AT98" s="2">
        <f t="shared" si="70"/>
        <v>9</v>
      </c>
      <c r="AU98" s="2">
        <f t="shared" si="71"/>
        <v>10</v>
      </c>
      <c r="AV98" s="2">
        <f t="shared" si="72"/>
        <v>6</v>
      </c>
      <c r="AW98" s="2">
        <f t="shared" si="73"/>
        <v>2</v>
      </c>
      <c r="AX98" s="2">
        <f t="shared" si="74"/>
        <v>8</v>
      </c>
      <c r="AY98" s="2">
        <f t="shared" si="75"/>
        <v>1</v>
      </c>
      <c r="AZ98" s="2">
        <f t="shared" si="76"/>
        <v>3</v>
      </c>
      <c r="BA98" s="2"/>
      <c r="BB98" s="5">
        <f t="shared" si="77"/>
        <v>5</v>
      </c>
      <c r="BC98" s="2">
        <f t="shared" si="78"/>
        <v>5</v>
      </c>
      <c r="BD98" s="2">
        <f t="shared" si="81"/>
        <v>35</v>
      </c>
      <c r="BE98" s="2">
        <f t="shared" si="82"/>
        <v>20</v>
      </c>
      <c r="BF98" s="2">
        <f t="shared" si="83"/>
        <v>5</v>
      </c>
      <c r="BG98" s="2">
        <f t="shared" si="84"/>
        <v>20</v>
      </c>
      <c r="BH98" s="2">
        <f t="shared" si="85"/>
        <v>5</v>
      </c>
      <c r="BI98" s="19">
        <f t="shared" si="86"/>
        <v>12.5</v>
      </c>
      <c r="BJ98" s="19">
        <f t="shared" si="87"/>
        <v>4.7871355387816905</v>
      </c>
      <c r="BK98" s="31">
        <f t="shared" si="88"/>
        <v>-1.5666989036012806</v>
      </c>
      <c r="BL98" s="32">
        <f t="shared" si="79"/>
        <v>5.8592543599068986E-2</v>
      </c>
      <c r="BM98" s="62">
        <f t="shared" si="89"/>
        <v>1.9436619718309858E-2</v>
      </c>
      <c r="BN98" s="62" t="str">
        <f t="shared" si="90"/>
        <v/>
      </c>
      <c r="BO98" s="73" t="str">
        <f t="shared" si="91"/>
        <v/>
      </c>
      <c r="BQ98" s="11">
        <f t="shared" si="92"/>
        <v>-0.14763055512124496</v>
      </c>
    </row>
    <row r="99" spans="1:69">
      <c r="A99" s="30" t="s">
        <v>325</v>
      </c>
      <c r="B99" s="30" t="s">
        <v>326</v>
      </c>
      <c r="C99" s="30" t="s">
        <v>327</v>
      </c>
      <c r="D99" s="30" t="s">
        <v>328</v>
      </c>
      <c r="E99" s="30" t="s">
        <v>177</v>
      </c>
      <c r="F99" s="11" t="str">
        <f t="shared" si="80"/>
        <v>serine prot</v>
      </c>
      <c r="H99" s="11">
        <f>VLOOKUP($B99,data!$B$3:$Q$15316,'diff expr 1 vs 3 mites'!H$8,FALSE)</f>
        <v>1.448006114</v>
      </c>
      <c r="I99" s="11">
        <f>VLOOKUP($B99,data!$B$3:$Q$15316,'diff expr 1 vs 3 mites'!I$8,FALSE)</f>
        <v>0.36655420300000002</v>
      </c>
      <c r="J99" s="11">
        <f>VLOOKUP($B99,data!$B$3:$Q$15316,'diff expr 1 vs 3 mites'!J$8,FALSE)</f>
        <v>0.47796329300000001</v>
      </c>
      <c r="K99" s="11">
        <f>VLOOKUP($B99,data!$B$3:$Q$15316,'diff expr 1 vs 3 mites'!K$8,FALSE)</f>
        <v>0.51311968200000002</v>
      </c>
      <c r="L99" s="11">
        <f>VLOOKUP($B99,data!$B$3:$Q$15316,'diff expr 1 vs 3 mites'!L$8,FALSE)</f>
        <v>1.0323289520000001</v>
      </c>
      <c r="M99" s="11">
        <f>VLOOKUP($B99,data!$B$3:$Q$15316,'diff expr 1 vs 3 mites'!M$8,FALSE)</f>
        <v>0.24124267599999999</v>
      </c>
      <c r="N99" s="11">
        <f>VLOOKUP($B99,data!$B$3:$Q$15316,'diff expr 1 vs 3 mites'!N$8,FALSE)</f>
        <v>0.63518991599999997</v>
      </c>
      <c r="O99" s="11">
        <f>VLOOKUP($B99,data!$B$3:$Q$15316,'diff expr 1 vs 3 mites'!O$8,FALSE)</f>
        <v>0.41755333900000002</v>
      </c>
      <c r="P99" s="11">
        <f>VLOOKUP($B99,data!$B$3:$Q$15316,'diff expr 1 vs 3 mites'!P$8,FALSE)</f>
        <v>0.471388003</v>
      </c>
      <c r="Q99" s="11">
        <f>VLOOKUP($B99,data!$B$3:$Q$15316,'diff expr 1 vs 3 mites'!Q$8,FALSE)</f>
        <v>1.036732303</v>
      </c>
      <c r="S99" s="27" t="s">
        <v>27749</v>
      </c>
      <c r="U99" s="2">
        <f t="shared" si="47"/>
        <v>10</v>
      </c>
      <c r="V99" s="2">
        <f t="shared" si="48"/>
        <v>2</v>
      </c>
      <c r="W99" s="2">
        <f t="shared" si="49"/>
        <v>5</v>
      </c>
      <c r="X99" s="2">
        <f t="shared" si="50"/>
        <v>6</v>
      </c>
      <c r="Y99" s="2">
        <f t="shared" si="51"/>
        <v>8</v>
      </c>
      <c r="Z99" s="2">
        <f t="shared" si="52"/>
        <v>1</v>
      </c>
      <c r="AA99" s="2">
        <f t="shared" si="53"/>
        <v>7</v>
      </c>
      <c r="AB99" s="2">
        <f t="shared" si="54"/>
        <v>3</v>
      </c>
      <c r="AC99" s="2">
        <f t="shared" si="55"/>
        <v>4</v>
      </c>
      <c r="AD99" s="2">
        <f t="shared" si="56"/>
        <v>9</v>
      </c>
      <c r="AE99" s="2"/>
      <c r="AF99" s="2">
        <f t="shared" si="57"/>
        <v>0</v>
      </c>
      <c r="AG99" s="2">
        <f t="shared" si="58"/>
        <v>0</v>
      </c>
      <c r="AH99" s="2">
        <f t="shared" si="59"/>
        <v>0</v>
      </c>
      <c r="AI99" s="2">
        <f t="shared" si="60"/>
        <v>0</v>
      </c>
      <c r="AJ99" s="2">
        <f t="shared" si="61"/>
        <v>0</v>
      </c>
      <c r="AK99" s="2">
        <f t="shared" si="62"/>
        <v>0</v>
      </c>
      <c r="AL99" s="2">
        <f t="shared" si="63"/>
        <v>0</v>
      </c>
      <c r="AM99" s="2">
        <f t="shared" si="64"/>
        <v>0</v>
      </c>
      <c r="AN99" s="2">
        <f t="shared" si="65"/>
        <v>0</v>
      </c>
      <c r="AO99" s="2">
        <f t="shared" si="66"/>
        <v>0</v>
      </c>
      <c r="AP99" s="2"/>
      <c r="AQ99" s="2">
        <f t="shared" si="67"/>
        <v>10</v>
      </c>
      <c r="AR99" s="2">
        <f t="shared" si="68"/>
        <v>2</v>
      </c>
      <c r="AS99" s="2">
        <f t="shared" si="69"/>
        <v>5</v>
      </c>
      <c r="AT99" s="2">
        <f t="shared" si="70"/>
        <v>6</v>
      </c>
      <c r="AU99" s="2">
        <f t="shared" si="71"/>
        <v>8</v>
      </c>
      <c r="AV99" s="2">
        <f t="shared" si="72"/>
        <v>1</v>
      </c>
      <c r="AW99" s="2">
        <f t="shared" si="73"/>
        <v>7</v>
      </c>
      <c r="AX99" s="2">
        <f t="shared" si="74"/>
        <v>3</v>
      </c>
      <c r="AY99" s="2">
        <f t="shared" si="75"/>
        <v>4</v>
      </c>
      <c r="AZ99" s="2">
        <f t="shared" si="76"/>
        <v>9</v>
      </c>
      <c r="BA99" s="2"/>
      <c r="BB99" s="5">
        <f t="shared" si="77"/>
        <v>5</v>
      </c>
      <c r="BC99" s="2">
        <f t="shared" si="78"/>
        <v>5</v>
      </c>
      <c r="BD99" s="2">
        <f t="shared" si="81"/>
        <v>31</v>
      </c>
      <c r="BE99" s="2">
        <f t="shared" si="82"/>
        <v>24</v>
      </c>
      <c r="BF99" s="2">
        <f t="shared" si="83"/>
        <v>9</v>
      </c>
      <c r="BG99" s="2">
        <f t="shared" si="84"/>
        <v>16</v>
      </c>
      <c r="BH99" s="2">
        <f t="shared" si="85"/>
        <v>9</v>
      </c>
      <c r="BI99" s="19">
        <f t="shared" si="86"/>
        <v>12.5</v>
      </c>
      <c r="BJ99" s="19">
        <f t="shared" si="87"/>
        <v>4.7871355387816905</v>
      </c>
      <c r="BK99" s="31">
        <f t="shared" si="88"/>
        <v>-0.73112615501393097</v>
      </c>
      <c r="BL99" s="32">
        <f t="shared" si="79"/>
        <v>0.23235104997023245</v>
      </c>
      <c r="BM99" s="62">
        <f t="shared" si="89"/>
        <v>4.8732394366197189E-2</v>
      </c>
      <c r="BN99" s="62" t="str">
        <f t="shared" si="90"/>
        <v/>
      </c>
      <c r="BO99" s="73" t="str">
        <f t="shared" si="91"/>
        <v/>
      </c>
      <c r="BQ99" s="11">
        <f t="shared" si="92"/>
        <v>-0.13661723283323068</v>
      </c>
    </row>
    <row r="100" spans="1:69">
      <c r="A100" s="30" t="s">
        <v>329</v>
      </c>
      <c r="B100" s="30" t="s">
        <v>330</v>
      </c>
      <c r="C100" s="30" t="s">
        <v>331</v>
      </c>
      <c r="D100" s="30" t="s">
        <v>332</v>
      </c>
      <c r="E100" s="30" t="s">
        <v>177</v>
      </c>
      <c r="F100" s="11" t="str">
        <f t="shared" si="80"/>
        <v>serine prot</v>
      </c>
      <c r="H100" s="11">
        <f>VLOOKUP($B100,data!$B$3:$Q$15316,'diff expr 1 vs 3 mites'!H$8,FALSE)</f>
        <v>3.7571389320000002</v>
      </c>
      <c r="I100" s="11">
        <f>VLOOKUP($B100,data!$B$3:$Q$15316,'diff expr 1 vs 3 mites'!I$8,FALSE)</f>
        <v>3.0570992650000002</v>
      </c>
      <c r="J100" s="11">
        <f>VLOOKUP($B100,data!$B$3:$Q$15316,'diff expr 1 vs 3 mites'!J$8,FALSE)</f>
        <v>2.1260066050000002</v>
      </c>
      <c r="K100" s="11">
        <f>VLOOKUP($B100,data!$B$3:$Q$15316,'diff expr 1 vs 3 mites'!K$8,FALSE)</f>
        <v>4.2794702449999997</v>
      </c>
      <c r="L100" s="11">
        <f>VLOOKUP($B100,data!$B$3:$Q$15316,'diff expr 1 vs 3 mites'!L$8,FALSE)</f>
        <v>7.9474414710000003</v>
      </c>
      <c r="M100" s="11">
        <f>VLOOKUP($B100,data!$B$3:$Q$15316,'diff expr 1 vs 3 mites'!M$8,FALSE)</f>
        <v>2.0119884090000002</v>
      </c>
      <c r="N100" s="11">
        <f>VLOOKUP($B100,data!$B$3:$Q$15316,'diff expr 1 vs 3 mites'!N$8,FALSE)</f>
        <v>1.765849462</v>
      </c>
      <c r="O100" s="11">
        <f>VLOOKUP($B100,data!$B$3:$Q$15316,'diff expr 1 vs 3 mites'!O$8,FALSE)</f>
        <v>3.0954997639999999</v>
      </c>
      <c r="P100" s="11">
        <f>VLOOKUP($B100,data!$B$3:$Q$15316,'diff expr 1 vs 3 mites'!P$8,FALSE)</f>
        <v>2.9354631059999998</v>
      </c>
      <c r="Q100" s="11">
        <f>VLOOKUP($B100,data!$B$3:$Q$15316,'diff expr 1 vs 3 mites'!Q$8,FALSE)</f>
        <v>3.122330126</v>
      </c>
      <c r="S100" s="27" t="s">
        <v>27749</v>
      </c>
      <c r="U100" s="2">
        <f t="shared" si="47"/>
        <v>8</v>
      </c>
      <c r="V100" s="2">
        <f t="shared" si="48"/>
        <v>5</v>
      </c>
      <c r="W100" s="2">
        <f t="shared" si="49"/>
        <v>3</v>
      </c>
      <c r="X100" s="2">
        <f t="shared" si="50"/>
        <v>9</v>
      </c>
      <c r="Y100" s="2">
        <f t="shared" si="51"/>
        <v>10</v>
      </c>
      <c r="Z100" s="2">
        <f t="shared" si="52"/>
        <v>2</v>
      </c>
      <c r="AA100" s="2">
        <f t="shared" si="53"/>
        <v>1</v>
      </c>
      <c r="AB100" s="2">
        <f t="shared" si="54"/>
        <v>6</v>
      </c>
      <c r="AC100" s="2">
        <f t="shared" si="55"/>
        <v>4</v>
      </c>
      <c r="AD100" s="2">
        <f t="shared" si="56"/>
        <v>7</v>
      </c>
      <c r="AE100" s="2"/>
      <c r="AF100" s="2">
        <f t="shared" si="57"/>
        <v>0</v>
      </c>
      <c r="AG100" s="2">
        <f t="shared" si="58"/>
        <v>0</v>
      </c>
      <c r="AH100" s="2">
        <f t="shared" si="59"/>
        <v>0</v>
      </c>
      <c r="AI100" s="2">
        <f t="shared" si="60"/>
        <v>0</v>
      </c>
      <c r="AJ100" s="2">
        <f t="shared" si="61"/>
        <v>0</v>
      </c>
      <c r="AK100" s="2">
        <f t="shared" si="62"/>
        <v>0</v>
      </c>
      <c r="AL100" s="2">
        <f t="shared" si="63"/>
        <v>0</v>
      </c>
      <c r="AM100" s="2">
        <f t="shared" si="64"/>
        <v>0</v>
      </c>
      <c r="AN100" s="2">
        <f t="shared" si="65"/>
        <v>0</v>
      </c>
      <c r="AO100" s="2">
        <f t="shared" si="66"/>
        <v>0</v>
      </c>
      <c r="AP100" s="2"/>
      <c r="AQ100" s="2">
        <f t="shared" si="67"/>
        <v>8</v>
      </c>
      <c r="AR100" s="2">
        <f t="shared" si="68"/>
        <v>5</v>
      </c>
      <c r="AS100" s="2">
        <f t="shared" si="69"/>
        <v>3</v>
      </c>
      <c r="AT100" s="2">
        <f t="shared" si="70"/>
        <v>9</v>
      </c>
      <c r="AU100" s="2">
        <f t="shared" si="71"/>
        <v>10</v>
      </c>
      <c r="AV100" s="2">
        <f t="shared" si="72"/>
        <v>2</v>
      </c>
      <c r="AW100" s="2">
        <f t="shared" si="73"/>
        <v>1</v>
      </c>
      <c r="AX100" s="2">
        <f t="shared" si="74"/>
        <v>6</v>
      </c>
      <c r="AY100" s="2">
        <f t="shared" si="75"/>
        <v>4</v>
      </c>
      <c r="AZ100" s="2">
        <f t="shared" si="76"/>
        <v>7</v>
      </c>
      <c r="BA100" s="2"/>
      <c r="BB100" s="5">
        <f t="shared" si="77"/>
        <v>5</v>
      </c>
      <c r="BC100" s="2">
        <f t="shared" si="78"/>
        <v>5</v>
      </c>
      <c r="BD100" s="2">
        <f t="shared" si="81"/>
        <v>35</v>
      </c>
      <c r="BE100" s="2">
        <f t="shared" si="82"/>
        <v>20</v>
      </c>
      <c r="BF100" s="2">
        <f t="shared" si="83"/>
        <v>5</v>
      </c>
      <c r="BG100" s="2">
        <f t="shared" si="84"/>
        <v>20</v>
      </c>
      <c r="BH100" s="2">
        <f t="shared" si="85"/>
        <v>5</v>
      </c>
      <c r="BI100" s="19">
        <f t="shared" si="86"/>
        <v>12.5</v>
      </c>
      <c r="BJ100" s="19">
        <f t="shared" si="87"/>
        <v>4.7871355387816905</v>
      </c>
      <c r="BK100" s="31">
        <f t="shared" si="88"/>
        <v>-1.5666989036012806</v>
      </c>
      <c r="BL100" s="32">
        <f t="shared" si="79"/>
        <v>5.8592543599068986E-2</v>
      </c>
      <c r="BM100" s="62">
        <f t="shared" si="89"/>
        <v>1.9436619718309858E-2</v>
      </c>
      <c r="BN100" s="62" t="str">
        <f t="shared" si="90"/>
        <v/>
      </c>
      <c r="BO100" s="73" t="str">
        <f t="shared" si="91"/>
        <v/>
      </c>
      <c r="BQ100" s="11">
        <f t="shared" si="92"/>
        <v>-0.21402601422812123</v>
      </c>
    </row>
    <row r="101" spans="1:69">
      <c r="A101" s="30" t="s">
        <v>333</v>
      </c>
      <c r="B101" s="30" t="s">
        <v>334</v>
      </c>
      <c r="C101" s="30" t="s">
        <v>136</v>
      </c>
      <c r="D101" s="30" t="s">
        <v>335</v>
      </c>
      <c r="E101" s="30" t="s">
        <v>177</v>
      </c>
      <c r="F101" s="11" t="str">
        <f t="shared" si="80"/>
        <v>serine prot</v>
      </c>
      <c r="H101" s="11">
        <f>VLOOKUP($B101,data!$B$3:$Q$15316,'diff expr 1 vs 3 mites'!H$8,FALSE)</f>
        <v>3.0128481800000002</v>
      </c>
      <c r="I101" s="11">
        <f>VLOOKUP($B101,data!$B$3:$Q$15316,'diff expr 1 vs 3 mites'!I$8,FALSE)</f>
        <v>0.81716221899999997</v>
      </c>
      <c r="J101" s="11">
        <f>VLOOKUP($B101,data!$B$3:$Q$15316,'diff expr 1 vs 3 mites'!J$8,FALSE)</f>
        <v>0</v>
      </c>
      <c r="K101" s="11">
        <f>VLOOKUP($B101,data!$B$3:$Q$15316,'diff expr 1 vs 3 mites'!K$8,FALSE)</f>
        <v>5.0840080710000004</v>
      </c>
      <c r="L101" s="11">
        <f>VLOOKUP($B101,data!$B$3:$Q$15316,'diff expr 1 vs 3 mites'!L$8,FALSE)</f>
        <v>4.6027583920000001</v>
      </c>
      <c r="M101" s="11">
        <f>VLOOKUP($B101,data!$B$3:$Q$15316,'diff expr 1 vs 3 mites'!M$8,FALSE)</f>
        <v>18.285343770000001</v>
      </c>
      <c r="N101" s="11">
        <f>VLOOKUP($B101,data!$B$3:$Q$15316,'diff expr 1 vs 3 mites'!N$8,FALSE)</f>
        <v>0.69074827599999999</v>
      </c>
      <c r="O101" s="11">
        <f>VLOOKUP($B101,data!$B$3:$Q$15316,'diff expr 1 vs 3 mites'!O$8,FALSE)</f>
        <v>21.719950010000002</v>
      </c>
      <c r="P101" s="11">
        <f>VLOOKUP($B101,data!$B$3:$Q$15316,'diff expr 1 vs 3 mites'!P$8,FALSE)</f>
        <v>0.16813904800000001</v>
      </c>
      <c r="Q101" s="11">
        <f>VLOOKUP($B101,data!$B$3:$Q$15316,'diff expr 1 vs 3 mites'!Q$8,FALSE)</f>
        <v>7.7039854050000001</v>
      </c>
      <c r="S101" s="27" t="s">
        <v>27749</v>
      </c>
      <c r="U101" s="2">
        <f t="shared" si="47"/>
        <v>5</v>
      </c>
      <c r="V101" s="2">
        <f t="shared" si="48"/>
        <v>4</v>
      </c>
      <c r="W101" s="2">
        <f t="shared" si="49"/>
        <v>1</v>
      </c>
      <c r="X101" s="2">
        <f t="shared" si="50"/>
        <v>7</v>
      </c>
      <c r="Y101" s="2">
        <f t="shared" si="51"/>
        <v>6</v>
      </c>
      <c r="Z101" s="2">
        <f t="shared" si="52"/>
        <v>9</v>
      </c>
      <c r="AA101" s="2">
        <f t="shared" si="53"/>
        <v>3</v>
      </c>
      <c r="AB101" s="2">
        <f t="shared" si="54"/>
        <v>10</v>
      </c>
      <c r="AC101" s="2">
        <f t="shared" si="55"/>
        <v>2</v>
      </c>
      <c r="AD101" s="2">
        <f t="shared" si="56"/>
        <v>8</v>
      </c>
      <c r="AE101" s="2"/>
      <c r="AF101" s="2">
        <f t="shared" si="57"/>
        <v>0</v>
      </c>
      <c r="AG101" s="2">
        <f t="shared" si="58"/>
        <v>0</v>
      </c>
      <c r="AH101" s="2">
        <f t="shared" si="59"/>
        <v>0</v>
      </c>
      <c r="AI101" s="2">
        <f t="shared" si="60"/>
        <v>0</v>
      </c>
      <c r="AJ101" s="2">
        <f t="shared" si="61"/>
        <v>0</v>
      </c>
      <c r="AK101" s="2">
        <f t="shared" si="62"/>
        <v>0</v>
      </c>
      <c r="AL101" s="2">
        <f t="shared" si="63"/>
        <v>0</v>
      </c>
      <c r="AM101" s="2">
        <f t="shared" si="64"/>
        <v>0</v>
      </c>
      <c r="AN101" s="2">
        <f t="shared" si="65"/>
        <v>0</v>
      </c>
      <c r="AO101" s="2">
        <f t="shared" si="66"/>
        <v>0</v>
      </c>
      <c r="AP101" s="2"/>
      <c r="AQ101" s="2">
        <f t="shared" si="67"/>
        <v>5</v>
      </c>
      <c r="AR101" s="2">
        <f t="shared" si="68"/>
        <v>4</v>
      </c>
      <c r="AS101" s="2">
        <f t="shared" si="69"/>
        <v>1</v>
      </c>
      <c r="AT101" s="2">
        <f t="shared" si="70"/>
        <v>7</v>
      </c>
      <c r="AU101" s="2">
        <f t="shared" si="71"/>
        <v>6</v>
      </c>
      <c r="AV101" s="2">
        <f t="shared" si="72"/>
        <v>9</v>
      </c>
      <c r="AW101" s="2">
        <f t="shared" si="73"/>
        <v>3</v>
      </c>
      <c r="AX101" s="2">
        <f t="shared" si="74"/>
        <v>10</v>
      </c>
      <c r="AY101" s="2">
        <f t="shared" si="75"/>
        <v>2</v>
      </c>
      <c r="AZ101" s="2">
        <f t="shared" si="76"/>
        <v>8</v>
      </c>
      <c r="BA101" s="2"/>
      <c r="BB101" s="5">
        <f t="shared" si="77"/>
        <v>5</v>
      </c>
      <c r="BC101" s="2">
        <f t="shared" si="78"/>
        <v>5</v>
      </c>
      <c r="BD101" s="2">
        <f t="shared" si="81"/>
        <v>23</v>
      </c>
      <c r="BE101" s="2">
        <f t="shared" si="82"/>
        <v>32</v>
      </c>
      <c r="BF101" s="2">
        <f t="shared" si="83"/>
        <v>17</v>
      </c>
      <c r="BG101" s="2">
        <f t="shared" si="84"/>
        <v>8</v>
      </c>
      <c r="BH101" s="2">
        <f t="shared" si="85"/>
        <v>8</v>
      </c>
      <c r="BI101" s="19">
        <f t="shared" si="86"/>
        <v>12.5</v>
      </c>
      <c r="BJ101" s="19">
        <f t="shared" si="87"/>
        <v>4.7871355387816905</v>
      </c>
      <c r="BK101" s="31">
        <f t="shared" si="88"/>
        <v>-0.94001934216076832</v>
      </c>
      <c r="BL101" s="32">
        <f t="shared" si="79"/>
        <v>0.17360381967471225</v>
      </c>
      <c r="BM101" s="62">
        <f t="shared" si="89"/>
        <v>3.8309859154929578E-2</v>
      </c>
      <c r="BN101" s="62" t="str">
        <f t="shared" si="90"/>
        <v/>
      </c>
      <c r="BO101" s="73" t="str">
        <f t="shared" si="91"/>
        <v/>
      </c>
      <c r="BQ101" s="11">
        <f t="shared" si="92"/>
        <v>0.55547856436224741</v>
      </c>
    </row>
    <row r="102" spans="1:69">
      <c r="A102" s="30" t="s">
        <v>336</v>
      </c>
      <c r="B102" s="30" t="s">
        <v>337</v>
      </c>
      <c r="C102" s="30" t="s">
        <v>338</v>
      </c>
      <c r="D102" s="30" t="s">
        <v>339</v>
      </c>
      <c r="E102" s="30" t="s">
        <v>177</v>
      </c>
      <c r="F102" s="11" t="str">
        <f t="shared" si="80"/>
        <v>serine prot</v>
      </c>
      <c r="H102" s="11">
        <f>VLOOKUP($B102,data!$B$3:$Q$15316,'diff expr 1 vs 3 mites'!H$8,FALSE)</f>
        <v>8.8492024580000006</v>
      </c>
      <c r="I102" s="11">
        <f>VLOOKUP($B102,data!$B$3:$Q$15316,'diff expr 1 vs 3 mites'!I$8,FALSE)</f>
        <v>2.5847577479999999</v>
      </c>
      <c r="J102" s="11">
        <f>VLOOKUP($B102,data!$B$3:$Q$15316,'diff expr 1 vs 3 mites'!J$8,FALSE)</f>
        <v>1.797524898</v>
      </c>
      <c r="K102" s="11">
        <f>VLOOKUP($B102,data!$B$3:$Q$15316,'diff expr 1 vs 3 mites'!K$8,FALSE)</f>
        <v>3.0554233910000002</v>
      </c>
      <c r="L102" s="11">
        <f>VLOOKUP($B102,data!$B$3:$Q$15316,'diff expr 1 vs 3 mites'!L$8,FALSE)</f>
        <v>6.04755954</v>
      </c>
      <c r="M102" s="11">
        <f>VLOOKUP($B102,data!$B$3:$Q$15316,'diff expr 1 vs 3 mites'!M$8,FALSE)</f>
        <v>0.68044929899999995</v>
      </c>
      <c r="N102" s="11">
        <f>VLOOKUP($B102,data!$B$3:$Q$15316,'diff expr 1 vs 3 mites'!N$8,FALSE)</f>
        <v>3.0151606910000002</v>
      </c>
      <c r="O102" s="11">
        <f>VLOOKUP($B102,data!$B$3:$Q$15316,'diff expr 1 vs 3 mites'!O$8,FALSE)</f>
        <v>1.1777513049999999</v>
      </c>
      <c r="P102" s="11">
        <f>VLOOKUP($B102,data!$B$3:$Q$15316,'diff expr 1 vs 3 mites'!P$8,FALSE)</f>
        <v>2.180539746</v>
      </c>
      <c r="Q102" s="11">
        <f>VLOOKUP($B102,data!$B$3:$Q$15316,'diff expr 1 vs 3 mites'!Q$8,FALSE)</f>
        <v>3.4115760260000001</v>
      </c>
      <c r="S102" s="27" t="s">
        <v>27749</v>
      </c>
      <c r="U102" s="2">
        <f t="shared" si="47"/>
        <v>10</v>
      </c>
      <c r="V102" s="2">
        <f t="shared" si="48"/>
        <v>5</v>
      </c>
      <c r="W102" s="2">
        <f t="shared" si="49"/>
        <v>3</v>
      </c>
      <c r="X102" s="2">
        <f t="shared" si="50"/>
        <v>7</v>
      </c>
      <c r="Y102" s="2">
        <f t="shared" si="51"/>
        <v>9</v>
      </c>
      <c r="Z102" s="2">
        <f t="shared" si="52"/>
        <v>1</v>
      </c>
      <c r="AA102" s="2">
        <f t="shared" si="53"/>
        <v>6</v>
      </c>
      <c r="AB102" s="2">
        <f t="shared" si="54"/>
        <v>2</v>
      </c>
      <c r="AC102" s="2">
        <f t="shared" si="55"/>
        <v>4</v>
      </c>
      <c r="AD102" s="2">
        <f t="shared" si="56"/>
        <v>8</v>
      </c>
      <c r="AE102" s="2"/>
      <c r="AF102" s="2">
        <f t="shared" si="57"/>
        <v>0</v>
      </c>
      <c r="AG102" s="2">
        <f t="shared" si="58"/>
        <v>0</v>
      </c>
      <c r="AH102" s="2">
        <f t="shared" si="59"/>
        <v>0</v>
      </c>
      <c r="AI102" s="2">
        <f t="shared" si="60"/>
        <v>0</v>
      </c>
      <c r="AJ102" s="2">
        <f t="shared" si="61"/>
        <v>0</v>
      </c>
      <c r="AK102" s="2">
        <f t="shared" si="62"/>
        <v>0</v>
      </c>
      <c r="AL102" s="2">
        <f t="shared" si="63"/>
        <v>0</v>
      </c>
      <c r="AM102" s="2">
        <f t="shared" si="64"/>
        <v>0</v>
      </c>
      <c r="AN102" s="2">
        <f t="shared" si="65"/>
        <v>0</v>
      </c>
      <c r="AO102" s="2">
        <f t="shared" si="66"/>
        <v>0</v>
      </c>
      <c r="AP102" s="2"/>
      <c r="AQ102" s="2">
        <f t="shared" si="67"/>
        <v>10</v>
      </c>
      <c r="AR102" s="2">
        <f t="shared" si="68"/>
        <v>5</v>
      </c>
      <c r="AS102" s="2">
        <f t="shared" si="69"/>
        <v>3</v>
      </c>
      <c r="AT102" s="2">
        <f t="shared" si="70"/>
        <v>7</v>
      </c>
      <c r="AU102" s="2">
        <f t="shared" si="71"/>
        <v>9</v>
      </c>
      <c r="AV102" s="2">
        <f t="shared" si="72"/>
        <v>1</v>
      </c>
      <c r="AW102" s="2">
        <f t="shared" si="73"/>
        <v>6</v>
      </c>
      <c r="AX102" s="2">
        <f t="shared" si="74"/>
        <v>2</v>
      </c>
      <c r="AY102" s="2">
        <f t="shared" si="75"/>
        <v>4</v>
      </c>
      <c r="AZ102" s="2">
        <f t="shared" si="76"/>
        <v>8</v>
      </c>
      <c r="BA102" s="2"/>
      <c r="BB102" s="5">
        <f t="shared" si="77"/>
        <v>5</v>
      </c>
      <c r="BC102" s="2">
        <f t="shared" si="78"/>
        <v>5</v>
      </c>
      <c r="BD102" s="2">
        <f t="shared" si="81"/>
        <v>34</v>
      </c>
      <c r="BE102" s="2">
        <f t="shared" si="82"/>
        <v>21</v>
      </c>
      <c r="BF102" s="2">
        <f t="shared" si="83"/>
        <v>6</v>
      </c>
      <c r="BG102" s="2">
        <f t="shared" si="84"/>
        <v>19</v>
      </c>
      <c r="BH102" s="2">
        <f t="shared" si="85"/>
        <v>6</v>
      </c>
      <c r="BI102" s="19">
        <f t="shared" si="86"/>
        <v>12.5</v>
      </c>
      <c r="BJ102" s="19">
        <f t="shared" si="87"/>
        <v>4.7871355387816905</v>
      </c>
      <c r="BK102" s="31">
        <f t="shared" si="88"/>
        <v>-1.3578057164544433</v>
      </c>
      <c r="BL102" s="32">
        <f t="shared" si="79"/>
        <v>8.7262670284291577E-2</v>
      </c>
      <c r="BM102" s="62">
        <f t="shared" si="89"/>
        <v>2.4225352112676058E-2</v>
      </c>
      <c r="BN102" s="62" t="str">
        <f t="shared" si="90"/>
        <v/>
      </c>
      <c r="BO102" s="73" t="str">
        <f t="shared" si="91"/>
        <v/>
      </c>
      <c r="BQ102" s="11">
        <f t="shared" si="92"/>
        <v>-0.32921658248736696</v>
      </c>
    </row>
    <row r="103" spans="1:69">
      <c r="A103" s="30" t="s">
        <v>340</v>
      </c>
      <c r="B103" s="30" t="s">
        <v>341</v>
      </c>
      <c r="C103" s="30" t="s">
        <v>136</v>
      </c>
      <c r="D103" s="30" t="s">
        <v>342</v>
      </c>
      <c r="E103" s="30" t="s">
        <v>177</v>
      </c>
      <c r="F103" s="11" t="str">
        <f t="shared" si="80"/>
        <v>serine prot</v>
      </c>
      <c r="H103" s="11">
        <f>VLOOKUP($B103,data!$B$3:$Q$15316,'diff expr 1 vs 3 mites'!H$8,FALSE)</f>
        <v>27.543101140000001</v>
      </c>
      <c r="I103" s="11">
        <f>VLOOKUP($B103,data!$B$3:$Q$15316,'diff expr 1 vs 3 mites'!I$8,FALSE)</f>
        <v>14.688989149999999</v>
      </c>
      <c r="J103" s="11">
        <f>VLOOKUP($B103,data!$B$3:$Q$15316,'diff expr 1 vs 3 mites'!J$8,FALSE)</f>
        <v>31.411747600000002</v>
      </c>
      <c r="K103" s="11">
        <f>VLOOKUP($B103,data!$B$3:$Q$15316,'diff expr 1 vs 3 mites'!K$8,FALSE)</f>
        <v>44.780191090000002</v>
      </c>
      <c r="L103" s="11">
        <f>VLOOKUP($B103,data!$B$3:$Q$15316,'diff expr 1 vs 3 mites'!L$8,FALSE)</f>
        <v>25.203081470000001</v>
      </c>
      <c r="M103" s="11">
        <f>VLOOKUP($B103,data!$B$3:$Q$15316,'diff expr 1 vs 3 mites'!M$8,FALSE)</f>
        <v>15.4677743</v>
      </c>
      <c r="N103" s="11">
        <f>VLOOKUP($B103,data!$B$3:$Q$15316,'diff expr 1 vs 3 mites'!N$8,FALSE)</f>
        <v>16.588606240000001</v>
      </c>
      <c r="O103" s="11">
        <f>VLOOKUP($B103,data!$B$3:$Q$15316,'diff expr 1 vs 3 mites'!O$8,FALSE)</f>
        <v>21.417838369999998</v>
      </c>
      <c r="P103" s="11">
        <f>VLOOKUP($B103,data!$B$3:$Q$15316,'diff expr 1 vs 3 mites'!P$8,FALSE)</f>
        <v>6.2865959699999996</v>
      </c>
      <c r="Q103" s="11">
        <f>VLOOKUP($B103,data!$B$3:$Q$15316,'diff expr 1 vs 3 mites'!Q$8,FALSE)</f>
        <v>26.865864030000001</v>
      </c>
      <c r="S103" s="27" t="s">
        <v>27749</v>
      </c>
      <c r="U103" s="2">
        <f t="shared" si="47"/>
        <v>8</v>
      </c>
      <c r="V103" s="2">
        <f t="shared" si="48"/>
        <v>2</v>
      </c>
      <c r="W103" s="2">
        <f t="shared" si="49"/>
        <v>9</v>
      </c>
      <c r="X103" s="2">
        <f t="shared" si="50"/>
        <v>10</v>
      </c>
      <c r="Y103" s="2">
        <f t="shared" si="51"/>
        <v>6</v>
      </c>
      <c r="Z103" s="2">
        <f t="shared" si="52"/>
        <v>3</v>
      </c>
      <c r="AA103" s="2">
        <f t="shared" si="53"/>
        <v>4</v>
      </c>
      <c r="AB103" s="2">
        <f t="shared" si="54"/>
        <v>5</v>
      </c>
      <c r="AC103" s="2">
        <f t="shared" si="55"/>
        <v>1</v>
      </c>
      <c r="AD103" s="2">
        <f t="shared" si="56"/>
        <v>7</v>
      </c>
      <c r="AE103" s="2"/>
      <c r="AF103" s="2">
        <f t="shared" si="57"/>
        <v>0</v>
      </c>
      <c r="AG103" s="2">
        <f t="shared" si="58"/>
        <v>0</v>
      </c>
      <c r="AH103" s="2">
        <f t="shared" si="59"/>
        <v>0</v>
      </c>
      <c r="AI103" s="2">
        <f t="shared" si="60"/>
        <v>0</v>
      </c>
      <c r="AJ103" s="2">
        <f t="shared" si="61"/>
        <v>0</v>
      </c>
      <c r="AK103" s="2">
        <f t="shared" si="62"/>
        <v>0</v>
      </c>
      <c r="AL103" s="2">
        <f t="shared" si="63"/>
        <v>0</v>
      </c>
      <c r="AM103" s="2">
        <f t="shared" si="64"/>
        <v>0</v>
      </c>
      <c r="AN103" s="2">
        <f t="shared" si="65"/>
        <v>0</v>
      </c>
      <c r="AO103" s="2">
        <f t="shared" si="66"/>
        <v>0</v>
      </c>
      <c r="AP103" s="2"/>
      <c r="AQ103" s="2">
        <f t="shared" si="67"/>
        <v>8</v>
      </c>
      <c r="AR103" s="2">
        <f t="shared" si="68"/>
        <v>2</v>
      </c>
      <c r="AS103" s="2">
        <f t="shared" si="69"/>
        <v>9</v>
      </c>
      <c r="AT103" s="2">
        <f t="shared" si="70"/>
        <v>10</v>
      </c>
      <c r="AU103" s="2">
        <f t="shared" si="71"/>
        <v>6</v>
      </c>
      <c r="AV103" s="2">
        <f t="shared" si="72"/>
        <v>3</v>
      </c>
      <c r="AW103" s="2">
        <f t="shared" si="73"/>
        <v>4</v>
      </c>
      <c r="AX103" s="2">
        <f t="shared" si="74"/>
        <v>5</v>
      </c>
      <c r="AY103" s="2">
        <f t="shared" si="75"/>
        <v>1</v>
      </c>
      <c r="AZ103" s="2">
        <f t="shared" si="76"/>
        <v>7</v>
      </c>
      <c r="BA103" s="2"/>
      <c r="BB103" s="5">
        <f t="shared" si="77"/>
        <v>5</v>
      </c>
      <c r="BC103" s="2">
        <f t="shared" si="78"/>
        <v>5</v>
      </c>
      <c r="BD103" s="2">
        <f t="shared" si="81"/>
        <v>35</v>
      </c>
      <c r="BE103" s="2">
        <f t="shared" si="82"/>
        <v>20</v>
      </c>
      <c r="BF103" s="2">
        <f t="shared" si="83"/>
        <v>5</v>
      </c>
      <c r="BG103" s="2">
        <f t="shared" si="84"/>
        <v>20</v>
      </c>
      <c r="BH103" s="2">
        <f t="shared" si="85"/>
        <v>5</v>
      </c>
      <c r="BI103" s="19">
        <f t="shared" si="86"/>
        <v>12.5</v>
      </c>
      <c r="BJ103" s="19">
        <f t="shared" si="87"/>
        <v>4.7871355387816905</v>
      </c>
      <c r="BK103" s="31">
        <f t="shared" si="88"/>
        <v>-1.5666989036012806</v>
      </c>
      <c r="BL103" s="32">
        <f t="shared" si="79"/>
        <v>5.8592543599068986E-2</v>
      </c>
      <c r="BM103" s="62">
        <f t="shared" si="89"/>
        <v>1.9436619718309858E-2</v>
      </c>
      <c r="BN103" s="62" t="str">
        <f t="shared" si="90"/>
        <v/>
      </c>
      <c r="BO103" s="73" t="str">
        <f t="shared" si="91"/>
        <v/>
      </c>
      <c r="BQ103" s="11">
        <f t="shared" si="92"/>
        <v>-0.21958475849145911</v>
      </c>
    </row>
    <row r="104" spans="1:69">
      <c r="A104" s="30" t="s">
        <v>343</v>
      </c>
      <c r="B104" s="30" t="s">
        <v>344</v>
      </c>
      <c r="C104" s="30" t="s">
        <v>345</v>
      </c>
      <c r="D104" s="30" t="s">
        <v>346</v>
      </c>
      <c r="E104" s="30" t="s">
        <v>177</v>
      </c>
      <c r="F104" s="11" t="str">
        <f t="shared" si="80"/>
        <v>serine prot</v>
      </c>
      <c r="H104" s="11">
        <f>VLOOKUP($B104,data!$B$3:$Q$15316,'diff expr 1 vs 3 mites'!H$8,FALSE)</f>
        <v>3.0934067999999999</v>
      </c>
      <c r="I104" s="11">
        <f>VLOOKUP($B104,data!$B$3:$Q$15316,'diff expr 1 vs 3 mites'!I$8,FALSE)</f>
        <v>0.92732882800000005</v>
      </c>
      <c r="J104" s="11">
        <f>VLOOKUP($B104,data!$B$3:$Q$15316,'diff expr 1 vs 3 mites'!J$8,FALSE)</f>
        <v>1.0569108119999999</v>
      </c>
      <c r="K104" s="11">
        <f>VLOOKUP($B104,data!$B$3:$Q$15316,'diff expr 1 vs 3 mites'!K$8,FALSE)</f>
        <v>2.7564978569999998</v>
      </c>
      <c r="L104" s="11">
        <f>VLOOKUP($B104,data!$B$3:$Q$15316,'diff expr 1 vs 3 mites'!L$8,FALSE)</f>
        <v>4.062554413</v>
      </c>
      <c r="M104" s="11">
        <f>VLOOKUP($B104,data!$B$3:$Q$15316,'diff expr 1 vs 3 mites'!M$8,FALSE)</f>
        <v>1.627490367</v>
      </c>
      <c r="N104" s="11">
        <f>VLOOKUP($B104,data!$B$3:$Q$15316,'diff expr 1 vs 3 mites'!N$8,FALSE)</f>
        <v>1.3587119030000001</v>
      </c>
      <c r="O104" s="11">
        <f>VLOOKUP($B104,data!$B$3:$Q$15316,'diff expr 1 vs 3 mites'!O$8,FALSE)</f>
        <v>3.2864198089999999</v>
      </c>
      <c r="P104" s="11">
        <f>VLOOKUP($B104,data!$B$3:$Q$15316,'diff expr 1 vs 3 mites'!P$8,FALSE)</f>
        <v>2.9575068799999999</v>
      </c>
      <c r="Q104" s="11">
        <f>VLOOKUP($B104,data!$B$3:$Q$15316,'diff expr 1 vs 3 mites'!Q$8,FALSE)</f>
        <v>4.8084335940000003</v>
      </c>
      <c r="S104" s="27" t="s">
        <v>27749</v>
      </c>
      <c r="U104" s="2">
        <f t="shared" si="47"/>
        <v>7</v>
      </c>
      <c r="V104" s="2">
        <f t="shared" si="48"/>
        <v>1</v>
      </c>
      <c r="W104" s="2">
        <f t="shared" si="49"/>
        <v>2</v>
      </c>
      <c r="X104" s="2">
        <f t="shared" si="50"/>
        <v>5</v>
      </c>
      <c r="Y104" s="2">
        <f t="shared" si="51"/>
        <v>9</v>
      </c>
      <c r="Z104" s="2">
        <f t="shared" si="52"/>
        <v>4</v>
      </c>
      <c r="AA104" s="2">
        <f t="shared" si="53"/>
        <v>3</v>
      </c>
      <c r="AB104" s="2">
        <f t="shared" si="54"/>
        <v>8</v>
      </c>
      <c r="AC104" s="2">
        <f t="shared" si="55"/>
        <v>6</v>
      </c>
      <c r="AD104" s="2">
        <f t="shared" si="56"/>
        <v>10</v>
      </c>
      <c r="AE104" s="2"/>
      <c r="AF104" s="2">
        <f t="shared" si="57"/>
        <v>0</v>
      </c>
      <c r="AG104" s="2">
        <f t="shared" si="58"/>
        <v>0</v>
      </c>
      <c r="AH104" s="2">
        <f t="shared" si="59"/>
        <v>0</v>
      </c>
      <c r="AI104" s="2">
        <f t="shared" si="60"/>
        <v>0</v>
      </c>
      <c r="AJ104" s="2">
        <f t="shared" si="61"/>
        <v>0</v>
      </c>
      <c r="AK104" s="2">
        <f t="shared" si="62"/>
        <v>0</v>
      </c>
      <c r="AL104" s="2">
        <f t="shared" si="63"/>
        <v>0</v>
      </c>
      <c r="AM104" s="2">
        <f t="shared" si="64"/>
        <v>0</v>
      </c>
      <c r="AN104" s="2">
        <f t="shared" si="65"/>
        <v>0</v>
      </c>
      <c r="AO104" s="2">
        <f t="shared" si="66"/>
        <v>0</v>
      </c>
      <c r="AP104" s="2"/>
      <c r="AQ104" s="2">
        <f t="shared" si="67"/>
        <v>7</v>
      </c>
      <c r="AR104" s="2">
        <f t="shared" si="68"/>
        <v>1</v>
      </c>
      <c r="AS104" s="2">
        <f t="shared" si="69"/>
        <v>2</v>
      </c>
      <c r="AT104" s="2">
        <f t="shared" si="70"/>
        <v>5</v>
      </c>
      <c r="AU104" s="2">
        <f t="shared" si="71"/>
        <v>9</v>
      </c>
      <c r="AV104" s="2">
        <f t="shared" si="72"/>
        <v>4</v>
      </c>
      <c r="AW104" s="2">
        <f t="shared" si="73"/>
        <v>3</v>
      </c>
      <c r="AX104" s="2">
        <f t="shared" si="74"/>
        <v>8</v>
      </c>
      <c r="AY104" s="2">
        <f t="shared" si="75"/>
        <v>6</v>
      </c>
      <c r="AZ104" s="2">
        <f t="shared" si="76"/>
        <v>10</v>
      </c>
      <c r="BA104" s="2"/>
      <c r="BB104" s="5">
        <f t="shared" si="77"/>
        <v>5</v>
      </c>
      <c r="BC104" s="2">
        <f t="shared" si="78"/>
        <v>5</v>
      </c>
      <c r="BD104" s="2">
        <f t="shared" si="81"/>
        <v>24</v>
      </c>
      <c r="BE104" s="2">
        <f t="shared" si="82"/>
        <v>31</v>
      </c>
      <c r="BF104" s="2">
        <f t="shared" si="83"/>
        <v>16</v>
      </c>
      <c r="BG104" s="2">
        <f t="shared" si="84"/>
        <v>9</v>
      </c>
      <c r="BH104" s="2">
        <f t="shared" si="85"/>
        <v>9</v>
      </c>
      <c r="BI104" s="19">
        <f t="shared" si="86"/>
        <v>12.5</v>
      </c>
      <c r="BJ104" s="19">
        <f t="shared" si="87"/>
        <v>4.7871355387816905</v>
      </c>
      <c r="BK104" s="31">
        <f t="shared" si="88"/>
        <v>-0.73112615501393097</v>
      </c>
      <c r="BL104" s="32">
        <f t="shared" si="79"/>
        <v>0.23235104997023245</v>
      </c>
      <c r="BM104" s="62">
        <f t="shared" si="89"/>
        <v>4.8732394366197189E-2</v>
      </c>
      <c r="BN104" s="62" t="str">
        <f t="shared" si="90"/>
        <v/>
      </c>
      <c r="BO104" s="73" t="str">
        <f t="shared" si="91"/>
        <v/>
      </c>
      <c r="BQ104" s="11">
        <f t="shared" si="92"/>
        <v>7.1896178470491609E-2</v>
      </c>
    </row>
    <row r="105" spans="1:69">
      <c r="A105" s="30" t="s">
        <v>347</v>
      </c>
      <c r="B105" s="30" t="s">
        <v>348</v>
      </c>
      <c r="C105" s="30" t="s">
        <v>349</v>
      </c>
      <c r="D105" s="30" t="s">
        <v>350</v>
      </c>
      <c r="E105" s="30" t="s">
        <v>177</v>
      </c>
      <c r="F105" s="11" t="str">
        <f t="shared" si="80"/>
        <v>serine prot</v>
      </c>
      <c r="H105" s="11">
        <f>VLOOKUP($B105,data!$B$3:$Q$15316,'diff expr 1 vs 3 mites'!H$8,FALSE)</f>
        <v>2.0212023370000001</v>
      </c>
      <c r="I105" s="11">
        <f>VLOOKUP($B105,data!$B$3:$Q$15316,'diff expr 1 vs 3 mites'!I$8,FALSE)</f>
        <v>4.8155806510000003</v>
      </c>
      <c r="J105" s="11">
        <f>VLOOKUP($B105,data!$B$3:$Q$15316,'diff expr 1 vs 3 mites'!J$8,FALSE)</f>
        <v>1.4389856050000001</v>
      </c>
      <c r="K105" s="11">
        <f>VLOOKUP($B105,data!$B$3:$Q$15316,'diff expr 1 vs 3 mites'!K$8,FALSE)</f>
        <v>3.9791065159999999</v>
      </c>
      <c r="L105" s="11">
        <f>VLOOKUP($B105,data!$B$3:$Q$15316,'diff expr 1 vs 3 mites'!L$8,FALSE)</f>
        <v>4.1077667880000002</v>
      </c>
      <c r="M105" s="11">
        <f>VLOOKUP($B105,data!$B$3:$Q$15316,'diff expr 1 vs 3 mites'!M$8,FALSE)</f>
        <v>10.10217269</v>
      </c>
      <c r="N105" s="11">
        <f>VLOOKUP($B105,data!$B$3:$Q$15316,'diff expr 1 vs 3 mites'!N$8,FALSE)</f>
        <v>1.0303748079999999</v>
      </c>
      <c r="O105" s="11">
        <f>VLOOKUP($B105,data!$B$3:$Q$15316,'diff expr 1 vs 3 mites'!O$8,FALSE)</f>
        <v>11.999702510000001</v>
      </c>
      <c r="P105" s="11">
        <f>VLOOKUP($B105,data!$B$3:$Q$15316,'diff expr 1 vs 3 mites'!P$8,FALSE)</f>
        <v>1.2230834310000001</v>
      </c>
      <c r="Q105" s="11">
        <f>VLOOKUP($B105,data!$B$3:$Q$15316,'diff expr 1 vs 3 mites'!Q$8,FALSE)</f>
        <v>5.816874737</v>
      </c>
      <c r="S105" s="27" t="s">
        <v>27749</v>
      </c>
      <c r="U105" s="2">
        <f t="shared" si="47"/>
        <v>4</v>
      </c>
      <c r="V105" s="2">
        <f t="shared" si="48"/>
        <v>7</v>
      </c>
      <c r="W105" s="2">
        <f t="shared" si="49"/>
        <v>3</v>
      </c>
      <c r="X105" s="2">
        <f t="shared" si="50"/>
        <v>5</v>
      </c>
      <c r="Y105" s="2">
        <f t="shared" si="51"/>
        <v>6</v>
      </c>
      <c r="Z105" s="2">
        <f t="shared" si="52"/>
        <v>9</v>
      </c>
      <c r="AA105" s="2">
        <f t="shared" si="53"/>
        <v>1</v>
      </c>
      <c r="AB105" s="2">
        <f t="shared" si="54"/>
        <v>10</v>
      </c>
      <c r="AC105" s="2">
        <f t="shared" si="55"/>
        <v>2</v>
      </c>
      <c r="AD105" s="2">
        <f t="shared" si="56"/>
        <v>8</v>
      </c>
      <c r="AE105" s="2"/>
      <c r="AF105" s="2">
        <f t="shared" si="57"/>
        <v>0</v>
      </c>
      <c r="AG105" s="2">
        <f t="shared" si="58"/>
        <v>0</v>
      </c>
      <c r="AH105" s="2">
        <f t="shared" si="59"/>
        <v>0</v>
      </c>
      <c r="AI105" s="2">
        <f t="shared" si="60"/>
        <v>0</v>
      </c>
      <c r="AJ105" s="2">
        <f t="shared" si="61"/>
        <v>0</v>
      </c>
      <c r="AK105" s="2">
        <f t="shared" si="62"/>
        <v>0</v>
      </c>
      <c r="AL105" s="2">
        <f t="shared" si="63"/>
        <v>0</v>
      </c>
      <c r="AM105" s="2">
        <f t="shared" si="64"/>
        <v>0</v>
      </c>
      <c r="AN105" s="2">
        <f t="shared" si="65"/>
        <v>0</v>
      </c>
      <c r="AO105" s="2">
        <f t="shared" si="66"/>
        <v>0</v>
      </c>
      <c r="AP105" s="2"/>
      <c r="AQ105" s="2">
        <f t="shared" si="67"/>
        <v>4</v>
      </c>
      <c r="AR105" s="2">
        <f t="shared" si="68"/>
        <v>7</v>
      </c>
      <c r="AS105" s="2">
        <f t="shared" si="69"/>
        <v>3</v>
      </c>
      <c r="AT105" s="2">
        <f t="shared" si="70"/>
        <v>5</v>
      </c>
      <c r="AU105" s="2">
        <f t="shared" si="71"/>
        <v>6</v>
      </c>
      <c r="AV105" s="2">
        <f t="shared" si="72"/>
        <v>9</v>
      </c>
      <c r="AW105" s="2">
        <f t="shared" si="73"/>
        <v>1</v>
      </c>
      <c r="AX105" s="2">
        <f t="shared" si="74"/>
        <v>10</v>
      </c>
      <c r="AY105" s="2">
        <f t="shared" si="75"/>
        <v>2</v>
      </c>
      <c r="AZ105" s="2">
        <f t="shared" si="76"/>
        <v>8</v>
      </c>
      <c r="BA105" s="2"/>
      <c r="BB105" s="5">
        <f t="shared" si="77"/>
        <v>5</v>
      </c>
      <c r="BC105" s="2">
        <f t="shared" si="78"/>
        <v>5</v>
      </c>
      <c r="BD105" s="2">
        <f t="shared" si="81"/>
        <v>25</v>
      </c>
      <c r="BE105" s="2">
        <f t="shared" si="82"/>
        <v>30</v>
      </c>
      <c r="BF105" s="2">
        <f t="shared" si="83"/>
        <v>15</v>
      </c>
      <c r="BG105" s="2">
        <f t="shared" si="84"/>
        <v>10</v>
      </c>
      <c r="BH105" s="2">
        <f t="shared" si="85"/>
        <v>10</v>
      </c>
      <c r="BI105" s="19">
        <f t="shared" si="86"/>
        <v>12.5</v>
      </c>
      <c r="BJ105" s="19">
        <f t="shared" si="87"/>
        <v>4.7871355387816905</v>
      </c>
      <c r="BK105" s="31">
        <f t="shared" si="88"/>
        <v>-0.5222329678670935</v>
      </c>
      <c r="BL105" s="32">
        <f t="shared" si="79"/>
        <v>0.30075406722029491</v>
      </c>
      <c r="BM105" s="62">
        <f t="shared" si="89"/>
        <v>5.8591549295774648E-2</v>
      </c>
      <c r="BN105" s="62" t="str">
        <f t="shared" si="90"/>
        <v/>
      </c>
      <c r="BO105" s="73" t="str">
        <f t="shared" si="91"/>
        <v/>
      </c>
      <c r="BQ105" s="11">
        <f t="shared" si="92"/>
        <v>0.26575366972865189</v>
      </c>
    </row>
    <row r="106" spans="1:69">
      <c r="A106" s="30" t="s">
        <v>351</v>
      </c>
      <c r="B106" s="30" t="s">
        <v>352</v>
      </c>
      <c r="C106" s="30" t="s">
        <v>353</v>
      </c>
      <c r="D106" s="30" t="s">
        <v>354</v>
      </c>
      <c r="E106" s="30" t="s">
        <v>177</v>
      </c>
      <c r="F106" s="11" t="str">
        <f t="shared" si="80"/>
        <v>serine prot</v>
      </c>
      <c r="H106" s="11">
        <f>VLOOKUP($B106,data!$B$3:$Q$15316,'diff expr 1 vs 3 mites'!H$8,FALSE)</f>
        <v>1.7138057959999999</v>
      </c>
      <c r="I106" s="11">
        <f>VLOOKUP($B106,data!$B$3:$Q$15316,'diff expr 1 vs 3 mites'!I$8,FALSE)</f>
        <v>0</v>
      </c>
      <c r="J106" s="11">
        <f>VLOOKUP($B106,data!$B$3:$Q$15316,'diff expr 1 vs 3 mites'!J$8,FALSE)</f>
        <v>1.5942439020000001</v>
      </c>
      <c r="K106" s="11">
        <f>VLOOKUP($B106,data!$B$3:$Q$15316,'diff expr 1 vs 3 mites'!K$8,FALSE)</f>
        <v>7.3613240629999996</v>
      </c>
      <c r="L106" s="11">
        <f>VLOOKUP($B106,data!$B$3:$Q$15316,'diff expr 1 vs 3 mites'!L$8,FALSE)</f>
        <v>3.332252392</v>
      </c>
      <c r="M106" s="11">
        <f>VLOOKUP($B106,data!$B$3:$Q$15316,'diff expr 1 vs 3 mites'!M$8,FALSE)</f>
        <v>2.336120137</v>
      </c>
      <c r="N106" s="11">
        <f>VLOOKUP($B106,data!$B$3:$Q$15316,'diff expr 1 vs 3 mites'!N$8,FALSE)</f>
        <v>0.55008804200000005</v>
      </c>
      <c r="O106" s="11">
        <f>VLOOKUP($B106,data!$B$3:$Q$15316,'diff expr 1 vs 3 mites'!O$8,FALSE)</f>
        <v>17.07238057</v>
      </c>
      <c r="P106" s="11">
        <f>VLOOKUP($B106,data!$B$3:$Q$15316,'diff expr 1 vs 3 mites'!P$8,FALSE)</f>
        <v>1.278137546</v>
      </c>
      <c r="Q106" s="11">
        <f>VLOOKUP($B106,data!$B$3:$Q$15316,'diff expr 1 vs 3 mites'!Q$8,FALSE)</f>
        <v>3.0675937960000002</v>
      </c>
      <c r="S106" s="27" t="s">
        <v>27749</v>
      </c>
      <c r="U106" s="2">
        <f t="shared" si="47"/>
        <v>5</v>
      </c>
      <c r="V106" s="2">
        <f t="shared" si="48"/>
        <v>1</v>
      </c>
      <c r="W106" s="2">
        <f t="shared" si="49"/>
        <v>4</v>
      </c>
      <c r="X106" s="2">
        <f t="shared" si="50"/>
        <v>9</v>
      </c>
      <c r="Y106" s="2">
        <f t="shared" si="51"/>
        <v>8</v>
      </c>
      <c r="Z106" s="2">
        <f t="shared" si="52"/>
        <v>6</v>
      </c>
      <c r="AA106" s="2">
        <f t="shared" si="53"/>
        <v>2</v>
      </c>
      <c r="AB106" s="2">
        <f t="shared" si="54"/>
        <v>10</v>
      </c>
      <c r="AC106" s="2">
        <f t="shared" si="55"/>
        <v>3</v>
      </c>
      <c r="AD106" s="2">
        <f t="shared" si="56"/>
        <v>7</v>
      </c>
      <c r="AE106" s="2"/>
      <c r="AF106" s="2">
        <f t="shared" si="57"/>
        <v>0</v>
      </c>
      <c r="AG106" s="2">
        <f t="shared" si="58"/>
        <v>0</v>
      </c>
      <c r="AH106" s="2">
        <f t="shared" si="59"/>
        <v>0</v>
      </c>
      <c r="AI106" s="2">
        <f t="shared" si="60"/>
        <v>0</v>
      </c>
      <c r="AJ106" s="2">
        <f t="shared" si="61"/>
        <v>0</v>
      </c>
      <c r="AK106" s="2">
        <f t="shared" si="62"/>
        <v>0</v>
      </c>
      <c r="AL106" s="2">
        <f t="shared" si="63"/>
        <v>0</v>
      </c>
      <c r="AM106" s="2">
        <f t="shared" si="64"/>
        <v>0</v>
      </c>
      <c r="AN106" s="2">
        <f t="shared" si="65"/>
        <v>0</v>
      </c>
      <c r="AO106" s="2">
        <f t="shared" si="66"/>
        <v>0</v>
      </c>
      <c r="AP106" s="2"/>
      <c r="AQ106" s="2">
        <f t="shared" si="67"/>
        <v>5</v>
      </c>
      <c r="AR106" s="2">
        <f t="shared" si="68"/>
        <v>1</v>
      </c>
      <c r="AS106" s="2">
        <f t="shared" si="69"/>
        <v>4</v>
      </c>
      <c r="AT106" s="2">
        <f t="shared" si="70"/>
        <v>9</v>
      </c>
      <c r="AU106" s="2">
        <f t="shared" si="71"/>
        <v>8</v>
      </c>
      <c r="AV106" s="2">
        <f t="shared" si="72"/>
        <v>6</v>
      </c>
      <c r="AW106" s="2">
        <f t="shared" si="73"/>
        <v>2</v>
      </c>
      <c r="AX106" s="2">
        <f t="shared" si="74"/>
        <v>10</v>
      </c>
      <c r="AY106" s="2">
        <f t="shared" si="75"/>
        <v>3</v>
      </c>
      <c r="AZ106" s="2">
        <f t="shared" si="76"/>
        <v>7</v>
      </c>
      <c r="BA106" s="2"/>
      <c r="BB106" s="5">
        <f t="shared" si="77"/>
        <v>5</v>
      </c>
      <c r="BC106" s="2">
        <f t="shared" si="78"/>
        <v>5</v>
      </c>
      <c r="BD106" s="2">
        <f t="shared" si="81"/>
        <v>27</v>
      </c>
      <c r="BE106" s="2">
        <f t="shared" si="82"/>
        <v>28</v>
      </c>
      <c r="BF106" s="2">
        <f t="shared" si="83"/>
        <v>13</v>
      </c>
      <c r="BG106" s="2">
        <f t="shared" si="84"/>
        <v>12</v>
      </c>
      <c r="BH106" s="2">
        <f t="shared" si="85"/>
        <v>12</v>
      </c>
      <c r="BI106" s="19">
        <f t="shared" si="86"/>
        <v>12.5</v>
      </c>
      <c r="BJ106" s="19">
        <f t="shared" si="87"/>
        <v>4.7871355387816905</v>
      </c>
      <c r="BK106" s="31">
        <f t="shared" si="88"/>
        <v>-0.10444659357341871</v>
      </c>
      <c r="BL106" s="32">
        <f t="shared" si="79"/>
        <v>0.45840747426404427</v>
      </c>
      <c r="BM106" s="62">
        <f t="shared" si="89"/>
        <v>8.225352112676057E-2</v>
      </c>
      <c r="BN106" s="62" t="str">
        <f t="shared" si="90"/>
        <v/>
      </c>
      <c r="BO106" s="73" t="str">
        <f t="shared" si="91"/>
        <v/>
      </c>
      <c r="BQ106" s="11">
        <f t="shared" si="92"/>
        <v>0.23950499857320851</v>
      </c>
    </row>
    <row r="107" spans="1:69">
      <c r="A107" s="30" t="s">
        <v>355</v>
      </c>
      <c r="B107" s="30" t="s">
        <v>356</v>
      </c>
      <c r="C107" s="30" t="s">
        <v>357</v>
      </c>
      <c r="D107" s="30" t="s">
        <v>358</v>
      </c>
      <c r="E107" s="30" t="s">
        <v>177</v>
      </c>
      <c r="F107" s="11" t="str">
        <f t="shared" si="80"/>
        <v>serine prot</v>
      </c>
      <c r="H107" s="11">
        <f>VLOOKUP($B107,data!$B$3:$Q$15316,'diff expr 1 vs 3 mites'!H$8,FALSE)</f>
        <v>24.85054302</v>
      </c>
      <c r="I107" s="11">
        <f>VLOOKUP($B107,data!$B$3:$Q$15316,'diff expr 1 vs 3 mites'!I$8,FALSE)</f>
        <v>9.4361524780000003</v>
      </c>
      <c r="J107" s="11">
        <f>VLOOKUP($B107,data!$B$3:$Q$15316,'diff expr 1 vs 3 mites'!J$8,FALSE)</f>
        <v>7.3342329260000003</v>
      </c>
      <c r="K107" s="11">
        <f>VLOOKUP($B107,data!$B$3:$Q$15316,'diff expr 1 vs 3 mites'!K$8,FALSE)</f>
        <v>8.2881045849999992</v>
      </c>
      <c r="L107" s="11">
        <f>VLOOKUP($B107,data!$B$3:$Q$15316,'diff expr 1 vs 3 mites'!L$8,FALSE)</f>
        <v>7.2149583870000003</v>
      </c>
      <c r="M107" s="11">
        <f>VLOOKUP($B107,data!$B$3:$Q$15316,'diff expr 1 vs 3 mites'!M$8,FALSE)</f>
        <v>0.73062067600000002</v>
      </c>
      <c r="N107" s="11">
        <f>VLOOKUP($B107,data!$B$3:$Q$15316,'diff expr 1 vs 3 mites'!N$8,FALSE)</f>
        <v>3.237476687</v>
      </c>
      <c r="O107" s="11">
        <f>VLOOKUP($B107,data!$B$3:$Q$15316,'diff expr 1 vs 3 mites'!O$8,FALSE)</f>
        <v>2.9507102590000001</v>
      </c>
      <c r="P107" s="11">
        <f>VLOOKUP($B107,data!$B$3:$Q$15316,'diff expr 1 vs 3 mites'!P$8,FALSE)</f>
        <v>6.1102659780000002</v>
      </c>
      <c r="Q107" s="11">
        <f>VLOOKUP($B107,data!$B$3:$Q$15316,'diff expr 1 vs 3 mites'!Q$8,FALSE)</f>
        <v>9.1578020060000007</v>
      </c>
      <c r="S107" s="27" t="s">
        <v>27749</v>
      </c>
      <c r="U107" s="2">
        <f t="shared" si="47"/>
        <v>10</v>
      </c>
      <c r="V107" s="2">
        <f t="shared" si="48"/>
        <v>9</v>
      </c>
      <c r="W107" s="2">
        <f t="shared" si="49"/>
        <v>6</v>
      </c>
      <c r="X107" s="2">
        <f t="shared" si="50"/>
        <v>7</v>
      </c>
      <c r="Y107" s="2">
        <f t="shared" si="51"/>
        <v>5</v>
      </c>
      <c r="Z107" s="2">
        <f t="shared" si="52"/>
        <v>1</v>
      </c>
      <c r="AA107" s="2">
        <f t="shared" si="53"/>
        <v>3</v>
      </c>
      <c r="AB107" s="2">
        <f t="shared" si="54"/>
        <v>2</v>
      </c>
      <c r="AC107" s="2">
        <f t="shared" si="55"/>
        <v>4</v>
      </c>
      <c r="AD107" s="2">
        <f t="shared" si="56"/>
        <v>8</v>
      </c>
      <c r="AE107" s="2"/>
      <c r="AF107" s="2">
        <f t="shared" si="57"/>
        <v>0</v>
      </c>
      <c r="AG107" s="2">
        <f t="shared" si="58"/>
        <v>0</v>
      </c>
      <c r="AH107" s="2">
        <f t="shared" si="59"/>
        <v>0</v>
      </c>
      <c r="AI107" s="2">
        <f t="shared" si="60"/>
        <v>0</v>
      </c>
      <c r="AJ107" s="2">
        <f t="shared" si="61"/>
        <v>0</v>
      </c>
      <c r="AK107" s="2">
        <f t="shared" si="62"/>
        <v>0</v>
      </c>
      <c r="AL107" s="2">
        <f t="shared" si="63"/>
        <v>0</v>
      </c>
      <c r="AM107" s="2">
        <f t="shared" si="64"/>
        <v>0</v>
      </c>
      <c r="AN107" s="2">
        <f t="shared" si="65"/>
        <v>0</v>
      </c>
      <c r="AO107" s="2">
        <f t="shared" si="66"/>
        <v>0</v>
      </c>
      <c r="AP107" s="2"/>
      <c r="AQ107" s="2">
        <f t="shared" si="67"/>
        <v>10</v>
      </c>
      <c r="AR107" s="2">
        <f t="shared" si="68"/>
        <v>9</v>
      </c>
      <c r="AS107" s="2">
        <f t="shared" si="69"/>
        <v>6</v>
      </c>
      <c r="AT107" s="2">
        <f t="shared" si="70"/>
        <v>7</v>
      </c>
      <c r="AU107" s="2">
        <f t="shared" si="71"/>
        <v>5</v>
      </c>
      <c r="AV107" s="2">
        <f t="shared" si="72"/>
        <v>1</v>
      </c>
      <c r="AW107" s="2">
        <f t="shared" si="73"/>
        <v>3</v>
      </c>
      <c r="AX107" s="2">
        <f t="shared" si="74"/>
        <v>2</v>
      </c>
      <c r="AY107" s="2">
        <f t="shared" si="75"/>
        <v>4</v>
      </c>
      <c r="AZ107" s="2">
        <f t="shared" si="76"/>
        <v>8</v>
      </c>
      <c r="BA107" s="2"/>
      <c r="BB107" s="5">
        <f t="shared" si="77"/>
        <v>5</v>
      </c>
      <c r="BC107" s="2">
        <f t="shared" si="78"/>
        <v>5</v>
      </c>
      <c r="BD107" s="2">
        <f t="shared" si="81"/>
        <v>37</v>
      </c>
      <c r="BE107" s="2">
        <f t="shared" si="82"/>
        <v>18</v>
      </c>
      <c r="BF107" s="2">
        <f t="shared" si="83"/>
        <v>3</v>
      </c>
      <c r="BG107" s="2">
        <f t="shared" si="84"/>
        <v>22</v>
      </c>
      <c r="BH107" s="2">
        <f t="shared" si="85"/>
        <v>3</v>
      </c>
      <c r="BI107" s="19">
        <f t="shared" si="86"/>
        <v>12.5</v>
      </c>
      <c r="BJ107" s="19">
        <f t="shared" si="87"/>
        <v>4.7871355387816905</v>
      </c>
      <c r="BK107" s="31">
        <f t="shared" si="88"/>
        <v>-1.9844852778949553</v>
      </c>
      <c r="BL107" s="32">
        <f t="shared" si="79"/>
        <v>2.3600883845071103E-2</v>
      </c>
      <c r="BM107" s="62">
        <f t="shared" si="89"/>
        <v>9.2957746478873251E-3</v>
      </c>
      <c r="BN107" s="62" t="str">
        <f t="shared" si="90"/>
        <v/>
      </c>
      <c r="BO107" s="73" t="str">
        <f t="shared" si="91"/>
        <v/>
      </c>
      <c r="BQ107" s="11">
        <f t="shared" si="92"/>
        <v>-0.41072239662726567</v>
      </c>
    </row>
    <row r="108" spans="1:69">
      <c r="A108" s="30" t="s">
        <v>359</v>
      </c>
      <c r="B108" s="30" t="s">
        <v>360</v>
      </c>
      <c r="C108" s="30" t="s">
        <v>361</v>
      </c>
      <c r="D108" s="30" t="s">
        <v>362</v>
      </c>
      <c r="E108" s="30" t="s">
        <v>363</v>
      </c>
      <c r="F108" s="11" t="str">
        <f t="shared" si="80"/>
        <v>Scav. Recep</v>
      </c>
      <c r="H108" s="11">
        <f>VLOOKUP($B108,data!$B$3:$Q$15316,'diff expr 1 vs 3 mites'!H$8,FALSE)</f>
        <v>5.9347834099999996</v>
      </c>
      <c r="I108" s="11">
        <f>VLOOKUP($B108,data!$B$3:$Q$15316,'diff expr 1 vs 3 mites'!I$8,FALSE)</f>
        <v>9.7979699870000001</v>
      </c>
      <c r="J108" s="11">
        <f>VLOOKUP($B108,data!$B$3:$Q$15316,'diff expr 1 vs 3 mites'!J$8,FALSE)</f>
        <v>7.8075113780000001</v>
      </c>
      <c r="K108" s="11">
        <f>VLOOKUP($B108,data!$B$3:$Q$15316,'diff expr 1 vs 3 mites'!K$8,FALSE)</f>
        <v>25.094570099999999</v>
      </c>
      <c r="L108" s="11">
        <f>VLOOKUP($B108,data!$B$3:$Q$15316,'diff expr 1 vs 3 mites'!L$8,FALSE)</f>
        <v>11.74517494</v>
      </c>
      <c r="M108" s="11">
        <f>VLOOKUP($B108,data!$B$3:$Q$15316,'diff expr 1 vs 3 mites'!M$8,FALSE)</f>
        <v>11.60712185</v>
      </c>
      <c r="N108" s="11">
        <f>VLOOKUP($B108,data!$B$3:$Q$15316,'diff expr 1 vs 3 mites'!N$8,FALSE)</f>
        <v>8.0889844560000004</v>
      </c>
      <c r="O108" s="11">
        <f>VLOOKUP($B108,data!$B$3:$Q$15316,'diff expr 1 vs 3 mites'!O$8,FALSE)</f>
        <v>13.393408279999999</v>
      </c>
      <c r="P108" s="11">
        <f>VLOOKUP($B108,data!$B$3:$Q$15316,'diff expr 1 vs 3 mites'!P$8,FALSE)</f>
        <v>5.9808810000000001</v>
      </c>
      <c r="Q108" s="11">
        <f>VLOOKUP($B108,data!$B$3:$Q$15316,'diff expr 1 vs 3 mites'!Q$8,FALSE)</f>
        <v>10.4688973</v>
      </c>
      <c r="S108" s="27" t="s">
        <v>27749</v>
      </c>
      <c r="U108" s="2">
        <f t="shared" si="47"/>
        <v>1</v>
      </c>
      <c r="V108" s="2">
        <f t="shared" si="48"/>
        <v>5</v>
      </c>
      <c r="W108" s="2">
        <f t="shared" si="49"/>
        <v>3</v>
      </c>
      <c r="X108" s="2">
        <f t="shared" si="50"/>
        <v>10</v>
      </c>
      <c r="Y108" s="2">
        <f t="shared" si="51"/>
        <v>8</v>
      </c>
      <c r="Z108" s="2">
        <f t="shared" si="52"/>
        <v>7</v>
      </c>
      <c r="AA108" s="2">
        <f t="shared" si="53"/>
        <v>4</v>
      </c>
      <c r="AB108" s="2">
        <f t="shared" si="54"/>
        <v>9</v>
      </c>
      <c r="AC108" s="2">
        <f t="shared" si="55"/>
        <v>2</v>
      </c>
      <c r="AD108" s="2">
        <f t="shared" si="56"/>
        <v>6</v>
      </c>
      <c r="AE108" s="2"/>
      <c r="AF108" s="2">
        <f t="shared" si="57"/>
        <v>0</v>
      </c>
      <c r="AG108" s="2">
        <f t="shared" si="58"/>
        <v>0</v>
      </c>
      <c r="AH108" s="2">
        <f t="shared" si="59"/>
        <v>0</v>
      </c>
      <c r="AI108" s="2">
        <f t="shared" si="60"/>
        <v>0</v>
      </c>
      <c r="AJ108" s="2">
        <f t="shared" si="61"/>
        <v>0</v>
      </c>
      <c r="AK108" s="2">
        <f t="shared" si="62"/>
        <v>0</v>
      </c>
      <c r="AL108" s="2">
        <f t="shared" si="63"/>
        <v>0</v>
      </c>
      <c r="AM108" s="2">
        <f t="shared" si="64"/>
        <v>0</v>
      </c>
      <c r="AN108" s="2">
        <f t="shared" si="65"/>
        <v>0</v>
      </c>
      <c r="AO108" s="2">
        <f t="shared" si="66"/>
        <v>0</v>
      </c>
      <c r="AP108" s="2"/>
      <c r="AQ108" s="2">
        <f t="shared" si="67"/>
        <v>1</v>
      </c>
      <c r="AR108" s="2">
        <f t="shared" si="68"/>
        <v>5</v>
      </c>
      <c r="AS108" s="2">
        <f t="shared" si="69"/>
        <v>3</v>
      </c>
      <c r="AT108" s="2">
        <f t="shared" si="70"/>
        <v>10</v>
      </c>
      <c r="AU108" s="2">
        <f t="shared" si="71"/>
        <v>8</v>
      </c>
      <c r="AV108" s="2">
        <f t="shared" si="72"/>
        <v>7</v>
      </c>
      <c r="AW108" s="2">
        <f t="shared" si="73"/>
        <v>4</v>
      </c>
      <c r="AX108" s="2">
        <f t="shared" si="74"/>
        <v>9</v>
      </c>
      <c r="AY108" s="2">
        <f t="shared" si="75"/>
        <v>2</v>
      </c>
      <c r="AZ108" s="2">
        <f t="shared" si="76"/>
        <v>6</v>
      </c>
      <c r="BA108" s="2"/>
      <c r="BB108" s="5">
        <f t="shared" si="77"/>
        <v>5</v>
      </c>
      <c r="BC108" s="2">
        <f t="shared" si="78"/>
        <v>5</v>
      </c>
      <c r="BD108" s="2">
        <f t="shared" si="81"/>
        <v>27</v>
      </c>
      <c r="BE108" s="2">
        <f t="shared" si="82"/>
        <v>28</v>
      </c>
      <c r="BF108" s="2">
        <f t="shared" si="83"/>
        <v>13</v>
      </c>
      <c r="BG108" s="2">
        <f t="shared" si="84"/>
        <v>12</v>
      </c>
      <c r="BH108" s="2">
        <f t="shared" si="85"/>
        <v>12</v>
      </c>
      <c r="BI108" s="19">
        <f t="shared" si="86"/>
        <v>12.5</v>
      </c>
      <c r="BJ108" s="19">
        <f t="shared" si="87"/>
        <v>4.7871355387816905</v>
      </c>
      <c r="BK108" s="31">
        <f t="shared" si="88"/>
        <v>-0.10444659357341871</v>
      </c>
      <c r="BL108" s="32">
        <f t="shared" si="79"/>
        <v>0.45840747426404427</v>
      </c>
      <c r="BM108" s="62">
        <f t="shared" si="89"/>
        <v>8.225352112676057E-2</v>
      </c>
      <c r="BN108" s="62" t="str">
        <f t="shared" si="90"/>
        <v/>
      </c>
      <c r="BO108" s="73" t="str">
        <f t="shared" si="91"/>
        <v/>
      </c>
      <c r="BQ108" s="11">
        <f t="shared" si="92"/>
        <v>-8.5943376022180079E-2</v>
      </c>
    </row>
    <row r="109" spans="1:69">
      <c r="A109" s="30" t="s">
        <v>364</v>
      </c>
      <c r="B109" s="30" t="s">
        <v>365</v>
      </c>
      <c r="C109" s="30" t="s">
        <v>366</v>
      </c>
      <c r="D109" s="30" t="s">
        <v>367</v>
      </c>
      <c r="E109" s="30" t="s">
        <v>363</v>
      </c>
      <c r="F109" s="11" t="str">
        <f t="shared" si="80"/>
        <v>Scav. Recep</v>
      </c>
      <c r="H109" s="11">
        <f>VLOOKUP($B109,data!$B$3:$Q$15316,'diff expr 1 vs 3 mites'!H$8,FALSE)</f>
        <v>24.147901829999999</v>
      </c>
      <c r="I109" s="11">
        <f>VLOOKUP($B109,data!$B$3:$Q$15316,'diff expr 1 vs 3 mites'!I$8,FALSE)</f>
        <v>12.721870640000001</v>
      </c>
      <c r="J109" s="11">
        <f>VLOOKUP($B109,data!$B$3:$Q$15316,'diff expr 1 vs 3 mites'!J$8,FALSE)</f>
        <v>17.172756920000001</v>
      </c>
      <c r="K109" s="11">
        <f>VLOOKUP($B109,data!$B$3:$Q$15316,'diff expr 1 vs 3 mites'!K$8,FALSE)</f>
        <v>16.128605279999999</v>
      </c>
      <c r="L109" s="11">
        <f>VLOOKUP($B109,data!$B$3:$Q$15316,'diff expr 1 vs 3 mites'!L$8,FALSE)</f>
        <v>23.50444993</v>
      </c>
      <c r="M109" s="11">
        <f>VLOOKUP($B109,data!$B$3:$Q$15316,'diff expr 1 vs 3 mites'!M$8,FALSE)</f>
        <v>21.168780399999999</v>
      </c>
      <c r="N109" s="11">
        <f>VLOOKUP($B109,data!$B$3:$Q$15316,'diff expr 1 vs 3 mites'!N$8,FALSE)</f>
        <v>6.2696762469999996</v>
      </c>
      <c r="O109" s="11">
        <f>VLOOKUP($B109,data!$B$3:$Q$15316,'diff expr 1 vs 3 mites'!O$8,FALSE)</f>
        <v>22.421399399999999</v>
      </c>
      <c r="P109" s="11">
        <f>VLOOKUP($B109,data!$B$3:$Q$15316,'diff expr 1 vs 3 mites'!P$8,FALSE)</f>
        <v>4.4944525789999998</v>
      </c>
      <c r="Q109" s="11">
        <f>VLOOKUP($B109,data!$B$3:$Q$15316,'diff expr 1 vs 3 mites'!Q$8,FALSE)</f>
        <v>15.16202054</v>
      </c>
      <c r="S109" s="27" t="s">
        <v>27749</v>
      </c>
      <c r="U109" s="2">
        <f t="shared" si="47"/>
        <v>10</v>
      </c>
      <c r="V109" s="2">
        <f t="shared" si="48"/>
        <v>3</v>
      </c>
      <c r="W109" s="2">
        <f t="shared" si="49"/>
        <v>6</v>
      </c>
      <c r="X109" s="2">
        <f t="shared" si="50"/>
        <v>5</v>
      </c>
      <c r="Y109" s="2">
        <f t="shared" si="51"/>
        <v>9</v>
      </c>
      <c r="Z109" s="2">
        <f t="shared" si="52"/>
        <v>7</v>
      </c>
      <c r="AA109" s="2">
        <f t="shared" si="53"/>
        <v>2</v>
      </c>
      <c r="AB109" s="2">
        <f t="shared" si="54"/>
        <v>8</v>
      </c>
      <c r="AC109" s="2">
        <f t="shared" si="55"/>
        <v>1</v>
      </c>
      <c r="AD109" s="2">
        <f t="shared" si="56"/>
        <v>4</v>
      </c>
      <c r="AE109" s="2"/>
      <c r="AF109" s="2">
        <f t="shared" si="57"/>
        <v>0</v>
      </c>
      <c r="AG109" s="2">
        <f t="shared" si="58"/>
        <v>0</v>
      </c>
      <c r="AH109" s="2">
        <f t="shared" si="59"/>
        <v>0</v>
      </c>
      <c r="AI109" s="2">
        <f t="shared" si="60"/>
        <v>0</v>
      </c>
      <c r="AJ109" s="2">
        <f t="shared" si="61"/>
        <v>0</v>
      </c>
      <c r="AK109" s="2">
        <f t="shared" si="62"/>
        <v>0</v>
      </c>
      <c r="AL109" s="2">
        <f t="shared" si="63"/>
        <v>0</v>
      </c>
      <c r="AM109" s="2">
        <f t="shared" si="64"/>
        <v>0</v>
      </c>
      <c r="AN109" s="2">
        <f t="shared" si="65"/>
        <v>0</v>
      </c>
      <c r="AO109" s="2">
        <f t="shared" si="66"/>
        <v>0</v>
      </c>
      <c r="AP109" s="2"/>
      <c r="AQ109" s="2">
        <f t="shared" si="67"/>
        <v>10</v>
      </c>
      <c r="AR109" s="2">
        <f t="shared" si="68"/>
        <v>3</v>
      </c>
      <c r="AS109" s="2">
        <f t="shared" si="69"/>
        <v>6</v>
      </c>
      <c r="AT109" s="2">
        <f t="shared" si="70"/>
        <v>5</v>
      </c>
      <c r="AU109" s="2">
        <f t="shared" si="71"/>
        <v>9</v>
      </c>
      <c r="AV109" s="2">
        <f t="shared" si="72"/>
        <v>7</v>
      </c>
      <c r="AW109" s="2">
        <f t="shared" si="73"/>
        <v>2</v>
      </c>
      <c r="AX109" s="2">
        <f t="shared" si="74"/>
        <v>8</v>
      </c>
      <c r="AY109" s="2">
        <f t="shared" si="75"/>
        <v>1</v>
      </c>
      <c r="AZ109" s="2">
        <f t="shared" si="76"/>
        <v>4</v>
      </c>
      <c r="BA109" s="2"/>
      <c r="BB109" s="5">
        <f t="shared" si="77"/>
        <v>5</v>
      </c>
      <c r="BC109" s="2">
        <f t="shared" si="78"/>
        <v>5</v>
      </c>
      <c r="BD109" s="2">
        <f t="shared" si="81"/>
        <v>33</v>
      </c>
      <c r="BE109" s="2">
        <f t="shared" si="82"/>
        <v>22</v>
      </c>
      <c r="BF109" s="2">
        <f t="shared" si="83"/>
        <v>7</v>
      </c>
      <c r="BG109" s="2">
        <f t="shared" si="84"/>
        <v>18</v>
      </c>
      <c r="BH109" s="2">
        <f t="shared" si="85"/>
        <v>7</v>
      </c>
      <c r="BI109" s="19">
        <f t="shared" si="86"/>
        <v>12.5</v>
      </c>
      <c r="BJ109" s="19">
        <f t="shared" si="87"/>
        <v>4.7871355387816905</v>
      </c>
      <c r="BK109" s="31">
        <f t="shared" si="88"/>
        <v>-1.1489125293076057</v>
      </c>
      <c r="BL109" s="32">
        <f t="shared" si="79"/>
        <v>0.12529602534284204</v>
      </c>
      <c r="BM109" s="62">
        <f t="shared" si="89"/>
        <v>3.0422535211267605E-2</v>
      </c>
      <c r="BN109" s="62" t="str">
        <f t="shared" si="90"/>
        <v/>
      </c>
      <c r="BO109" s="73" t="str">
        <f t="shared" si="91"/>
        <v/>
      </c>
      <c r="BQ109" s="11">
        <f t="shared" si="92"/>
        <v>-0.12953958109566613</v>
      </c>
    </row>
    <row r="110" spans="1:69">
      <c r="A110" s="30" t="s">
        <v>368</v>
      </c>
      <c r="B110" s="30" t="s">
        <v>369</v>
      </c>
      <c r="C110" s="30" t="s">
        <v>136</v>
      </c>
      <c r="D110" s="30" t="s">
        <v>370</v>
      </c>
      <c r="E110" s="30" t="s">
        <v>363</v>
      </c>
      <c r="F110" s="11" t="str">
        <f t="shared" si="80"/>
        <v>Scav. Recep</v>
      </c>
      <c r="H110" s="11">
        <f>VLOOKUP($B110,data!$B$3:$Q$15316,'diff expr 1 vs 3 mites'!H$8,FALSE)</f>
        <v>26.044600079999999</v>
      </c>
      <c r="I110" s="11">
        <f>VLOOKUP($B110,data!$B$3:$Q$15316,'diff expr 1 vs 3 mites'!I$8,FALSE)</f>
        <v>3.8036750860000001</v>
      </c>
      <c r="J110" s="11">
        <f>VLOOKUP($B110,data!$B$3:$Q$15316,'diff expr 1 vs 3 mites'!J$8,FALSE)</f>
        <v>11.021665820000001</v>
      </c>
      <c r="K110" s="11">
        <f>VLOOKUP($B110,data!$B$3:$Q$15316,'diff expr 1 vs 3 mites'!K$8,FALSE)</f>
        <v>4.3385319400000002</v>
      </c>
      <c r="L110" s="11">
        <f>VLOOKUP($B110,data!$B$3:$Q$15316,'diff expr 1 vs 3 mites'!L$8,FALSE)</f>
        <v>9.3389408730000003</v>
      </c>
      <c r="M110" s="11">
        <f>VLOOKUP($B110,data!$B$3:$Q$15316,'diff expr 1 vs 3 mites'!M$8,FALSE)</f>
        <v>5.0066743139999996</v>
      </c>
      <c r="N110" s="11">
        <f>VLOOKUP($B110,data!$B$3:$Q$15316,'diff expr 1 vs 3 mites'!N$8,FALSE)</f>
        <v>16.07625723</v>
      </c>
      <c r="O110" s="11">
        <f>VLOOKUP($B110,data!$B$3:$Q$15316,'diff expr 1 vs 3 mites'!O$8,FALSE)</f>
        <v>1.925726695</v>
      </c>
      <c r="P110" s="11">
        <f>VLOOKUP($B110,data!$B$3:$Q$15316,'diff expr 1 vs 3 mites'!P$8,FALSE)</f>
        <v>21.914004569999999</v>
      </c>
      <c r="Q110" s="11">
        <f>VLOOKUP($B110,data!$B$3:$Q$15316,'diff expr 1 vs 3 mites'!Q$8,FALSE)</f>
        <v>23.30901605</v>
      </c>
      <c r="S110" s="27" t="s">
        <v>27749</v>
      </c>
      <c r="U110" s="2">
        <f t="shared" si="47"/>
        <v>10</v>
      </c>
      <c r="V110" s="2">
        <f t="shared" si="48"/>
        <v>2</v>
      </c>
      <c r="W110" s="2">
        <f t="shared" si="49"/>
        <v>6</v>
      </c>
      <c r="X110" s="2">
        <f t="shared" si="50"/>
        <v>3</v>
      </c>
      <c r="Y110" s="2">
        <f t="shared" si="51"/>
        <v>5</v>
      </c>
      <c r="Z110" s="2">
        <f t="shared" si="52"/>
        <v>4</v>
      </c>
      <c r="AA110" s="2">
        <f t="shared" si="53"/>
        <v>7</v>
      </c>
      <c r="AB110" s="2">
        <f t="shared" si="54"/>
        <v>1</v>
      </c>
      <c r="AC110" s="2">
        <f t="shared" si="55"/>
        <v>8</v>
      </c>
      <c r="AD110" s="2">
        <f t="shared" si="56"/>
        <v>9</v>
      </c>
      <c r="AE110" s="2"/>
      <c r="AF110" s="2">
        <f t="shared" si="57"/>
        <v>0</v>
      </c>
      <c r="AG110" s="2">
        <f t="shared" si="58"/>
        <v>0</v>
      </c>
      <c r="AH110" s="2">
        <f t="shared" si="59"/>
        <v>0</v>
      </c>
      <c r="AI110" s="2">
        <f t="shared" si="60"/>
        <v>0</v>
      </c>
      <c r="AJ110" s="2">
        <f t="shared" si="61"/>
        <v>0</v>
      </c>
      <c r="AK110" s="2">
        <f t="shared" si="62"/>
        <v>0</v>
      </c>
      <c r="AL110" s="2">
        <f t="shared" si="63"/>
        <v>0</v>
      </c>
      <c r="AM110" s="2">
        <f t="shared" si="64"/>
        <v>0</v>
      </c>
      <c r="AN110" s="2">
        <f t="shared" si="65"/>
        <v>0</v>
      </c>
      <c r="AO110" s="2">
        <f t="shared" si="66"/>
        <v>0</v>
      </c>
      <c r="AP110" s="2"/>
      <c r="AQ110" s="2">
        <f t="shared" si="67"/>
        <v>10</v>
      </c>
      <c r="AR110" s="2">
        <f t="shared" si="68"/>
        <v>2</v>
      </c>
      <c r="AS110" s="2">
        <f t="shared" si="69"/>
        <v>6</v>
      </c>
      <c r="AT110" s="2">
        <f t="shared" si="70"/>
        <v>3</v>
      </c>
      <c r="AU110" s="2">
        <f t="shared" si="71"/>
        <v>5</v>
      </c>
      <c r="AV110" s="2">
        <f t="shared" si="72"/>
        <v>4</v>
      </c>
      <c r="AW110" s="2">
        <f t="shared" si="73"/>
        <v>7</v>
      </c>
      <c r="AX110" s="2">
        <f t="shared" si="74"/>
        <v>1</v>
      </c>
      <c r="AY110" s="2">
        <f t="shared" si="75"/>
        <v>8</v>
      </c>
      <c r="AZ110" s="2">
        <f t="shared" si="76"/>
        <v>9</v>
      </c>
      <c r="BA110" s="2"/>
      <c r="BB110" s="5">
        <f t="shared" si="77"/>
        <v>5</v>
      </c>
      <c r="BC110" s="2">
        <f t="shared" si="78"/>
        <v>5</v>
      </c>
      <c r="BD110" s="2">
        <f t="shared" si="81"/>
        <v>26</v>
      </c>
      <c r="BE110" s="2">
        <f t="shared" si="82"/>
        <v>29</v>
      </c>
      <c r="BF110" s="2">
        <f t="shared" si="83"/>
        <v>14</v>
      </c>
      <c r="BG110" s="2">
        <f t="shared" si="84"/>
        <v>11</v>
      </c>
      <c r="BH110" s="2">
        <f t="shared" si="85"/>
        <v>11</v>
      </c>
      <c r="BI110" s="19">
        <f t="shared" si="86"/>
        <v>12.5</v>
      </c>
      <c r="BJ110" s="19">
        <f t="shared" si="87"/>
        <v>4.7871355387816905</v>
      </c>
      <c r="BK110" s="31">
        <f t="shared" si="88"/>
        <v>-0.31333978072025609</v>
      </c>
      <c r="BL110" s="32">
        <f t="shared" si="79"/>
        <v>0.37701126503103738</v>
      </c>
      <c r="BM110" s="62">
        <f t="shared" si="89"/>
        <v>6.9014084507042259E-2</v>
      </c>
      <c r="BN110" s="62" t="str">
        <f t="shared" si="90"/>
        <v/>
      </c>
      <c r="BO110" s="73" t="str">
        <f t="shared" si="91"/>
        <v/>
      </c>
      <c r="BQ110" s="11">
        <f t="shared" si="92"/>
        <v>9.7211892694798005E-2</v>
      </c>
    </row>
    <row r="111" spans="1:69">
      <c r="A111" s="30" t="s">
        <v>371</v>
      </c>
      <c r="B111" s="30" t="s">
        <v>372</v>
      </c>
      <c r="C111" s="30" t="s">
        <v>373</v>
      </c>
      <c r="D111" s="30" t="s">
        <v>374</v>
      </c>
      <c r="E111" s="30" t="s">
        <v>363</v>
      </c>
      <c r="F111" s="11" t="str">
        <f t="shared" si="80"/>
        <v>Scav. Recep</v>
      </c>
      <c r="H111" s="11">
        <f>VLOOKUP($B111,data!$B$3:$Q$15316,'diff expr 1 vs 3 mites'!H$8,FALSE)</f>
        <v>3.1971464350000001</v>
      </c>
      <c r="I111" s="11">
        <f>VLOOKUP($B111,data!$B$3:$Q$15316,'diff expr 1 vs 3 mites'!I$8,FALSE)</f>
        <v>31.548746300000001</v>
      </c>
      <c r="J111" s="11">
        <f>VLOOKUP($B111,data!$B$3:$Q$15316,'diff expr 1 vs 3 mites'!J$8,FALSE)</f>
        <v>5.017840316</v>
      </c>
      <c r="K111" s="11">
        <f>VLOOKUP($B111,data!$B$3:$Q$15316,'diff expr 1 vs 3 mites'!K$8,FALSE)</f>
        <v>18.96669223</v>
      </c>
      <c r="L111" s="11">
        <f>VLOOKUP($B111,data!$B$3:$Q$15316,'diff expr 1 vs 3 mites'!L$8,FALSE)</f>
        <v>16.09836915</v>
      </c>
      <c r="M111" s="11">
        <f>VLOOKUP($B111,data!$B$3:$Q$15316,'diff expr 1 vs 3 mites'!M$8,FALSE)</f>
        <v>41.577649409999999</v>
      </c>
      <c r="N111" s="11">
        <f>VLOOKUP($B111,data!$B$3:$Q$15316,'diff expr 1 vs 3 mites'!N$8,FALSE)</f>
        <v>1.9641649160000001</v>
      </c>
      <c r="O111" s="11">
        <f>VLOOKUP($B111,data!$B$3:$Q$15316,'diff expr 1 vs 3 mites'!O$8,FALSE)</f>
        <v>24.105580920000001</v>
      </c>
      <c r="P111" s="11">
        <f>VLOOKUP($B111,data!$B$3:$Q$15316,'diff expr 1 vs 3 mites'!P$8,FALSE)</f>
        <v>1.3523875780000001</v>
      </c>
      <c r="Q111" s="11">
        <f>VLOOKUP($B111,data!$B$3:$Q$15316,'diff expr 1 vs 3 mites'!Q$8,FALSE)</f>
        <v>4.3740159800000002</v>
      </c>
      <c r="S111" s="27" t="s">
        <v>27749</v>
      </c>
      <c r="U111" s="2">
        <f t="shared" si="47"/>
        <v>3</v>
      </c>
      <c r="V111" s="2">
        <f t="shared" si="48"/>
        <v>9</v>
      </c>
      <c r="W111" s="2">
        <f t="shared" si="49"/>
        <v>5</v>
      </c>
      <c r="X111" s="2">
        <f t="shared" si="50"/>
        <v>7</v>
      </c>
      <c r="Y111" s="2">
        <f t="shared" si="51"/>
        <v>6</v>
      </c>
      <c r="Z111" s="2">
        <f t="shared" si="52"/>
        <v>10</v>
      </c>
      <c r="AA111" s="2">
        <f t="shared" si="53"/>
        <v>2</v>
      </c>
      <c r="AB111" s="2">
        <f t="shared" si="54"/>
        <v>8</v>
      </c>
      <c r="AC111" s="2">
        <f t="shared" si="55"/>
        <v>1</v>
      </c>
      <c r="AD111" s="2">
        <f t="shared" si="56"/>
        <v>4</v>
      </c>
      <c r="AE111" s="2"/>
      <c r="AF111" s="2">
        <f t="shared" si="57"/>
        <v>0</v>
      </c>
      <c r="AG111" s="2">
        <f t="shared" si="58"/>
        <v>0</v>
      </c>
      <c r="AH111" s="2">
        <f t="shared" si="59"/>
        <v>0</v>
      </c>
      <c r="AI111" s="2">
        <f t="shared" si="60"/>
        <v>0</v>
      </c>
      <c r="AJ111" s="2">
        <f t="shared" si="61"/>
        <v>0</v>
      </c>
      <c r="AK111" s="2">
        <f t="shared" si="62"/>
        <v>0</v>
      </c>
      <c r="AL111" s="2">
        <f t="shared" si="63"/>
        <v>0</v>
      </c>
      <c r="AM111" s="2">
        <f t="shared" si="64"/>
        <v>0</v>
      </c>
      <c r="AN111" s="2">
        <f t="shared" si="65"/>
        <v>0</v>
      </c>
      <c r="AO111" s="2">
        <f t="shared" si="66"/>
        <v>0</v>
      </c>
      <c r="AP111" s="2"/>
      <c r="AQ111" s="2">
        <f t="shared" si="67"/>
        <v>3</v>
      </c>
      <c r="AR111" s="2">
        <f t="shared" si="68"/>
        <v>9</v>
      </c>
      <c r="AS111" s="2">
        <f t="shared" si="69"/>
        <v>5</v>
      </c>
      <c r="AT111" s="2">
        <f t="shared" si="70"/>
        <v>7</v>
      </c>
      <c r="AU111" s="2">
        <f t="shared" si="71"/>
        <v>6</v>
      </c>
      <c r="AV111" s="2">
        <f t="shared" si="72"/>
        <v>10</v>
      </c>
      <c r="AW111" s="2">
        <f t="shared" si="73"/>
        <v>2</v>
      </c>
      <c r="AX111" s="2">
        <f t="shared" si="74"/>
        <v>8</v>
      </c>
      <c r="AY111" s="2">
        <f t="shared" si="75"/>
        <v>1</v>
      </c>
      <c r="AZ111" s="2">
        <f t="shared" si="76"/>
        <v>4</v>
      </c>
      <c r="BA111" s="2"/>
      <c r="BB111" s="5">
        <f t="shared" si="77"/>
        <v>5</v>
      </c>
      <c r="BC111" s="2">
        <f t="shared" si="78"/>
        <v>5</v>
      </c>
      <c r="BD111" s="2">
        <f t="shared" si="81"/>
        <v>30</v>
      </c>
      <c r="BE111" s="2">
        <f t="shared" si="82"/>
        <v>25</v>
      </c>
      <c r="BF111" s="2">
        <f t="shared" si="83"/>
        <v>10</v>
      </c>
      <c r="BG111" s="2">
        <f t="shared" si="84"/>
        <v>15</v>
      </c>
      <c r="BH111" s="2">
        <f t="shared" si="85"/>
        <v>10</v>
      </c>
      <c r="BI111" s="19">
        <f t="shared" si="86"/>
        <v>12.5</v>
      </c>
      <c r="BJ111" s="19">
        <f t="shared" si="87"/>
        <v>4.7871355387816905</v>
      </c>
      <c r="BK111" s="31">
        <f t="shared" si="88"/>
        <v>-0.5222329678670935</v>
      </c>
      <c r="BL111" s="32">
        <f t="shared" si="79"/>
        <v>0.30075406722029491</v>
      </c>
      <c r="BM111" s="62">
        <f t="shared" si="89"/>
        <v>5.8591549295774648E-2</v>
      </c>
      <c r="BN111" s="62" t="str">
        <f t="shared" si="90"/>
        <v/>
      </c>
      <c r="BO111" s="73" t="str">
        <f t="shared" si="91"/>
        <v/>
      </c>
      <c r="BQ111" s="11">
        <f t="shared" si="92"/>
        <v>-8.5277438305508078E-3</v>
      </c>
    </row>
    <row r="112" spans="1:69">
      <c r="A112" s="30" t="s">
        <v>375</v>
      </c>
      <c r="B112" s="30" t="s">
        <v>376</v>
      </c>
      <c r="C112" s="30" t="s">
        <v>136</v>
      </c>
      <c r="D112" s="30" t="s">
        <v>377</v>
      </c>
      <c r="E112" s="30" t="s">
        <v>363</v>
      </c>
      <c r="F112" s="11" t="str">
        <f t="shared" si="80"/>
        <v>Scav. Recep</v>
      </c>
      <c r="H112" s="11">
        <f>VLOOKUP($B112,data!$B$3:$Q$15316,'diff expr 1 vs 3 mites'!H$8,FALSE)</f>
        <v>32.562985310000002</v>
      </c>
      <c r="I112" s="11">
        <f>VLOOKUP($B112,data!$B$3:$Q$15316,'diff expr 1 vs 3 mites'!I$8,FALSE)</f>
        <v>16.312257720000002</v>
      </c>
      <c r="J112" s="11">
        <f>VLOOKUP($B112,data!$B$3:$Q$15316,'diff expr 1 vs 3 mites'!J$8,FALSE)</f>
        <v>13.868133419999999</v>
      </c>
      <c r="K112" s="11">
        <f>VLOOKUP($B112,data!$B$3:$Q$15316,'diff expr 1 vs 3 mites'!K$8,FALSE)</f>
        <v>28.01051597</v>
      </c>
      <c r="L112" s="11">
        <f>VLOOKUP($B112,data!$B$3:$Q$15316,'diff expr 1 vs 3 mites'!L$8,FALSE)</f>
        <v>36.469543180000002</v>
      </c>
      <c r="M112" s="11">
        <f>VLOOKUP($B112,data!$B$3:$Q$15316,'diff expr 1 vs 3 mites'!M$8,FALSE)</f>
        <v>11.16511878</v>
      </c>
      <c r="N112" s="11">
        <f>VLOOKUP($B112,data!$B$3:$Q$15316,'diff expr 1 vs 3 mites'!N$8,FALSE)</f>
        <v>39.270423950000001</v>
      </c>
      <c r="O112" s="11">
        <f>VLOOKUP($B112,data!$B$3:$Q$15316,'diff expr 1 vs 3 mites'!O$8,FALSE)</f>
        <v>17.095257969999999</v>
      </c>
      <c r="P112" s="11">
        <f>VLOOKUP($B112,data!$B$3:$Q$15316,'diff expr 1 vs 3 mites'!P$8,FALSE)</f>
        <v>24.233245199999999</v>
      </c>
      <c r="Q112" s="11">
        <f>VLOOKUP($B112,data!$B$3:$Q$15316,'diff expr 1 vs 3 mites'!Q$8,FALSE)</f>
        <v>70.588496610000007</v>
      </c>
      <c r="S112" s="27" t="s">
        <v>27749</v>
      </c>
      <c r="U112" s="2">
        <f t="shared" si="47"/>
        <v>7</v>
      </c>
      <c r="V112" s="2">
        <f t="shared" si="48"/>
        <v>3</v>
      </c>
      <c r="W112" s="2">
        <f t="shared" si="49"/>
        <v>2</v>
      </c>
      <c r="X112" s="2">
        <f t="shared" si="50"/>
        <v>6</v>
      </c>
      <c r="Y112" s="2">
        <f t="shared" si="51"/>
        <v>8</v>
      </c>
      <c r="Z112" s="2">
        <f t="shared" si="52"/>
        <v>1</v>
      </c>
      <c r="AA112" s="2">
        <f t="shared" si="53"/>
        <v>9</v>
      </c>
      <c r="AB112" s="2">
        <f t="shared" si="54"/>
        <v>4</v>
      </c>
      <c r="AC112" s="2">
        <f t="shared" si="55"/>
        <v>5</v>
      </c>
      <c r="AD112" s="2">
        <f t="shared" si="56"/>
        <v>10</v>
      </c>
      <c r="AE112" s="2"/>
      <c r="AF112" s="2">
        <f t="shared" si="57"/>
        <v>0</v>
      </c>
      <c r="AG112" s="2">
        <f t="shared" si="58"/>
        <v>0</v>
      </c>
      <c r="AH112" s="2">
        <f t="shared" si="59"/>
        <v>0</v>
      </c>
      <c r="AI112" s="2">
        <f t="shared" si="60"/>
        <v>0</v>
      </c>
      <c r="AJ112" s="2">
        <f t="shared" si="61"/>
        <v>0</v>
      </c>
      <c r="AK112" s="2">
        <f t="shared" si="62"/>
        <v>0</v>
      </c>
      <c r="AL112" s="2">
        <f t="shared" si="63"/>
        <v>0</v>
      </c>
      <c r="AM112" s="2">
        <f t="shared" si="64"/>
        <v>0</v>
      </c>
      <c r="AN112" s="2">
        <f t="shared" si="65"/>
        <v>0</v>
      </c>
      <c r="AO112" s="2">
        <f t="shared" si="66"/>
        <v>0</v>
      </c>
      <c r="AP112" s="2"/>
      <c r="AQ112" s="2">
        <f t="shared" si="67"/>
        <v>7</v>
      </c>
      <c r="AR112" s="2">
        <f t="shared" si="68"/>
        <v>3</v>
      </c>
      <c r="AS112" s="2">
        <f t="shared" si="69"/>
        <v>2</v>
      </c>
      <c r="AT112" s="2">
        <f t="shared" si="70"/>
        <v>6</v>
      </c>
      <c r="AU112" s="2">
        <f t="shared" si="71"/>
        <v>8</v>
      </c>
      <c r="AV112" s="2">
        <f t="shared" si="72"/>
        <v>1</v>
      </c>
      <c r="AW112" s="2">
        <f t="shared" si="73"/>
        <v>9</v>
      </c>
      <c r="AX112" s="2">
        <f t="shared" si="74"/>
        <v>4</v>
      </c>
      <c r="AY112" s="2">
        <f t="shared" si="75"/>
        <v>5</v>
      </c>
      <c r="AZ112" s="2">
        <f t="shared" si="76"/>
        <v>10</v>
      </c>
      <c r="BA112" s="2"/>
      <c r="BB112" s="5">
        <f t="shared" si="77"/>
        <v>5</v>
      </c>
      <c r="BC112" s="2">
        <f t="shared" si="78"/>
        <v>5</v>
      </c>
      <c r="BD112" s="2">
        <f t="shared" si="81"/>
        <v>26</v>
      </c>
      <c r="BE112" s="2">
        <f t="shared" si="82"/>
        <v>29</v>
      </c>
      <c r="BF112" s="2">
        <f t="shared" si="83"/>
        <v>14</v>
      </c>
      <c r="BG112" s="2">
        <f t="shared" si="84"/>
        <v>11</v>
      </c>
      <c r="BH112" s="2">
        <f t="shared" si="85"/>
        <v>11</v>
      </c>
      <c r="BI112" s="19">
        <f t="shared" si="86"/>
        <v>12.5</v>
      </c>
      <c r="BJ112" s="19">
        <f t="shared" si="87"/>
        <v>4.7871355387816905</v>
      </c>
      <c r="BK112" s="31">
        <f t="shared" si="88"/>
        <v>-0.31333978072025609</v>
      </c>
      <c r="BL112" s="32">
        <f t="shared" si="79"/>
        <v>0.37701126503103738</v>
      </c>
      <c r="BM112" s="62">
        <f t="shared" si="89"/>
        <v>6.9014084507042259E-2</v>
      </c>
      <c r="BN112" s="62" t="str">
        <f t="shared" si="90"/>
        <v/>
      </c>
      <c r="BO112" s="73" t="str">
        <f t="shared" si="91"/>
        <v/>
      </c>
      <c r="BQ112" s="11">
        <f t="shared" si="92"/>
        <v>0.105891974965704</v>
      </c>
    </row>
    <row r="113" spans="1:69">
      <c r="A113" s="30" t="s">
        <v>378</v>
      </c>
      <c r="B113" s="30" t="s">
        <v>379</v>
      </c>
      <c r="C113" s="30" t="s">
        <v>380</v>
      </c>
      <c r="D113" s="30" t="s">
        <v>381</v>
      </c>
      <c r="E113" s="30" t="s">
        <v>363</v>
      </c>
      <c r="F113" s="11" t="str">
        <f t="shared" si="80"/>
        <v>Scav. Recep</v>
      </c>
      <c r="H113" s="11">
        <f>VLOOKUP($B113,data!$B$3:$Q$15316,'diff expr 1 vs 3 mites'!H$8,FALSE)</f>
        <v>2.585950049</v>
      </c>
      <c r="I113" s="11">
        <f>VLOOKUP($B113,data!$B$3:$Q$15316,'diff expr 1 vs 3 mites'!I$8,FALSE)</f>
        <v>13.706064270000001</v>
      </c>
      <c r="J113" s="11">
        <f>VLOOKUP($B113,data!$B$3:$Q$15316,'diff expr 1 vs 3 mites'!J$8,FALSE)</f>
        <v>5.9217119279999997</v>
      </c>
      <c r="K113" s="11">
        <f>VLOOKUP($B113,data!$B$3:$Q$15316,'diff expr 1 vs 3 mites'!K$8,FALSE)</f>
        <v>18.77275161</v>
      </c>
      <c r="L113" s="11">
        <f>VLOOKUP($B113,data!$B$3:$Q$15316,'diff expr 1 vs 3 mites'!L$8,FALSE)</f>
        <v>54.687701730000001</v>
      </c>
      <c r="M113" s="11">
        <f>VLOOKUP($B113,data!$B$3:$Q$15316,'diff expr 1 vs 3 mites'!M$8,FALSE)</f>
        <v>42.274992859999998</v>
      </c>
      <c r="N113" s="11">
        <f>VLOOKUP($B113,data!$B$3:$Q$15316,'diff expr 1 vs 3 mites'!N$8,FALSE)</f>
        <v>3.9599068850000001</v>
      </c>
      <c r="O113" s="11">
        <f>VLOOKUP($B113,data!$B$3:$Q$15316,'diff expr 1 vs 3 mites'!O$8,FALSE)</f>
        <v>128.47717209999999</v>
      </c>
      <c r="P113" s="11">
        <f>VLOOKUP($B113,data!$B$3:$Q$15316,'diff expr 1 vs 3 mites'!P$8,FALSE)</f>
        <v>2.6096962129999999</v>
      </c>
      <c r="Q113" s="11">
        <f>VLOOKUP($B113,data!$B$3:$Q$15316,'diff expr 1 vs 3 mites'!Q$8,FALSE)</f>
        <v>8.3894673950000005</v>
      </c>
      <c r="S113" s="27" t="s">
        <v>27749</v>
      </c>
      <c r="U113" s="2">
        <f t="shared" si="47"/>
        <v>1</v>
      </c>
      <c r="V113" s="2">
        <f t="shared" si="48"/>
        <v>6</v>
      </c>
      <c r="W113" s="2">
        <f t="shared" si="49"/>
        <v>4</v>
      </c>
      <c r="X113" s="2">
        <f t="shared" si="50"/>
        <v>7</v>
      </c>
      <c r="Y113" s="2">
        <f t="shared" si="51"/>
        <v>9</v>
      </c>
      <c r="Z113" s="2">
        <f t="shared" si="52"/>
        <v>8</v>
      </c>
      <c r="AA113" s="2">
        <f t="shared" si="53"/>
        <v>3</v>
      </c>
      <c r="AB113" s="2">
        <f t="shared" si="54"/>
        <v>10</v>
      </c>
      <c r="AC113" s="2">
        <f t="shared" si="55"/>
        <v>2</v>
      </c>
      <c r="AD113" s="2">
        <f t="shared" si="56"/>
        <v>5</v>
      </c>
      <c r="AE113" s="2"/>
      <c r="AF113" s="2">
        <f t="shared" si="57"/>
        <v>0</v>
      </c>
      <c r="AG113" s="2">
        <f t="shared" si="58"/>
        <v>0</v>
      </c>
      <c r="AH113" s="2">
        <f t="shared" si="59"/>
        <v>0</v>
      </c>
      <c r="AI113" s="2">
        <f t="shared" si="60"/>
        <v>0</v>
      </c>
      <c r="AJ113" s="2">
        <f t="shared" si="61"/>
        <v>0</v>
      </c>
      <c r="AK113" s="2">
        <f t="shared" si="62"/>
        <v>0</v>
      </c>
      <c r="AL113" s="2">
        <f t="shared" si="63"/>
        <v>0</v>
      </c>
      <c r="AM113" s="2">
        <f t="shared" si="64"/>
        <v>0</v>
      </c>
      <c r="AN113" s="2">
        <f t="shared" si="65"/>
        <v>0</v>
      </c>
      <c r="AO113" s="2">
        <f t="shared" si="66"/>
        <v>0</v>
      </c>
      <c r="AP113" s="2"/>
      <c r="AQ113" s="2">
        <f t="shared" si="67"/>
        <v>1</v>
      </c>
      <c r="AR113" s="2">
        <f t="shared" si="68"/>
        <v>6</v>
      </c>
      <c r="AS113" s="2">
        <f t="shared" si="69"/>
        <v>4</v>
      </c>
      <c r="AT113" s="2">
        <f t="shared" si="70"/>
        <v>7</v>
      </c>
      <c r="AU113" s="2">
        <f t="shared" si="71"/>
        <v>9</v>
      </c>
      <c r="AV113" s="2">
        <f t="shared" si="72"/>
        <v>8</v>
      </c>
      <c r="AW113" s="2">
        <f t="shared" si="73"/>
        <v>3</v>
      </c>
      <c r="AX113" s="2">
        <f t="shared" si="74"/>
        <v>10</v>
      </c>
      <c r="AY113" s="2">
        <f t="shared" si="75"/>
        <v>2</v>
      </c>
      <c r="AZ113" s="2">
        <f t="shared" si="76"/>
        <v>5</v>
      </c>
      <c r="BA113" s="2"/>
      <c r="BB113" s="5">
        <f t="shared" si="77"/>
        <v>5</v>
      </c>
      <c r="BC113" s="2">
        <f t="shared" si="78"/>
        <v>5</v>
      </c>
      <c r="BD113" s="2">
        <f t="shared" si="81"/>
        <v>27</v>
      </c>
      <c r="BE113" s="2">
        <f t="shared" si="82"/>
        <v>28</v>
      </c>
      <c r="BF113" s="2">
        <f t="shared" si="83"/>
        <v>13</v>
      </c>
      <c r="BG113" s="2">
        <f t="shared" si="84"/>
        <v>12</v>
      </c>
      <c r="BH113" s="2">
        <f t="shared" si="85"/>
        <v>12</v>
      </c>
      <c r="BI113" s="19">
        <f t="shared" si="86"/>
        <v>12.5</v>
      </c>
      <c r="BJ113" s="19">
        <f t="shared" si="87"/>
        <v>4.7871355387816905</v>
      </c>
      <c r="BK113" s="31">
        <f t="shared" si="88"/>
        <v>-0.10444659357341871</v>
      </c>
      <c r="BL113" s="32">
        <f t="shared" si="79"/>
        <v>0.45840747426404427</v>
      </c>
      <c r="BM113" s="62">
        <f t="shared" si="89"/>
        <v>8.225352112676057E-2</v>
      </c>
      <c r="BN113" s="62" t="str">
        <f t="shared" si="90"/>
        <v/>
      </c>
      <c r="BO113" s="73" t="str">
        <f t="shared" si="91"/>
        <v/>
      </c>
      <c r="BQ113" s="11">
        <f t="shared" si="92"/>
        <v>0.28804343236534347</v>
      </c>
    </row>
    <row r="114" spans="1:69">
      <c r="A114" s="30" t="s">
        <v>382</v>
      </c>
      <c r="B114" s="30" t="s">
        <v>383</v>
      </c>
      <c r="C114" s="30" t="s">
        <v>384</v>
      </c>
      <c r="D114" s="30" t="s">
        <v>385</v>
      </c>
      <c r="E114" s="30" t="s">
        <v>363</v>
      </c>
      <c r="F114" s="11" t="str">
        <f t="shared" si="80"/>
        <v>Scav. Recep</v>
      </c>
      <c r="H114" s="11">
        <f>VLOOKUP($B114,data!$B$3:$Q$15316,'diff expr 1 vs 3 mites'!H$8,FALSE)</f>
        <v>2.1096182589999999</v>
      </c>
      <c r="I114" s="11">
        <f>VLOOKUP($B114,data!$B$3:$Q$15316,'diff expr 1 vs 3 mites'!I$8,FALSE)</f>
        <v>7.6464447760000001</v>
      </c>
      <c r="J114" s="11">
        <f>VLOOKUP($B114,data!$B$3:$Q$15316,'diff expr 1 vs 3 mites'!J$8,FALSE)</f>
        <v>6.4254179379999998</v>
      </c>
      <c r="K114" s="11">
        <f>VLOOKUP($B114,data!$B$3:$Q$15316,'diff expr 1 vs 3 mites'!K$8,FALSE)</f>
        <v>6.5695589170000002</v>
      </c>
      <c r="L114" s="11">
        <f>VLOOKUP($B114,data!$B$3:$Q$15316,'diff expr 1 vs 3 mites'!L$8,FALSE)</f>
        <v>10.570161219999999</v>
      </c>
      <c r="M114" s="11">
        <f>VLOOKUP($B114,data!$B$3:$Q$15316,'diff expr 1 vs 3 mites'!M$8,FALSE)</f>
        <v>6.2305953020000002</v>
      </c>
      <c r="N114" s="11">
        <f>VLOOKUP($B114,data!$B$3:$Q$15316,'diff expr 1 vs 3 mites'!N$8,FALSE)</f>
        <v>2.8316503069999999</v>
      </c>
      <c r="O114" s="11">
        <f>VLOOKUP($B114,data!$B$3:$Q$15316,'diff expr 1 vs 3 mites'!O$8,FALSE)</f>
        <v>14.102396969999999</v>
      </c>
      <c r="P114" s="11">
        <f>VLOOKUP($B114,data!$B$3:$Q$15316,'diff expr 1 vs 3 mites'!P$8,FALSE)</f>
        <v>2.7345976150000002</v>
      </c>
      <c r="Q114" s="11">
        <f>VLOOKUP($B114,data!$B$3:$Q$15316,'diff expr 1 vs 3 mites'!Q$8,FALSE)</f>
        <v>5.4924664989999998</v>
      </c>
      <c r="S114" s="27" t="s">
        <v>27749</v>
      </c>
      <c r="U114" s="2">
        <f t="shared" si="47"/>
        <v>1</v>
      </c>
      <c r="V114" s="2">
        <f t="shared" si="48"/>
        <v>8</v>
      </c>
      <c r="W114" s="2">
        <f t="shared" si="49"/>
        <v>6</v>
      </c>
      <c r="X114" s="2">
        <f t="shared" si="50"/>
        <v>7</v>
      </c>
      <c r="Y114" s="2">
        <f t="shared" si="51"/>
        <v>9</v>
      </c>
      <c r="Z114" s="2">
        <f t="shared" si="52"/>
        <v>5</v>
      </c>
      <c r="AA114" s="2">
        <f t="shared" si="53"/>
        <v>3</v>
      </c>
      <c r="AB114" s="2">
        <f t="shared" si="54"/>
        <v>10</v>
      </c>
      <c r="AC114" s="2">
        <f t="shared" si="55"/>
        <v>2</v>
      </c>
      <c r="AD114" s="2">
        <f t="shared" si="56"/>
        <v>4</v>
      </c>
      <c r="AE114" s="2"/>
      <c r="AF114" s="2">
        <f t="shared" si="57"/>
        <v>0</v>
      </c>
      <c r="AG114" s="2">
        <f t="shared" si="58"/>
        <v>0</v>
      </c>
      <c r="AH114" s="2">
        <f t="shared" si="59"/>
        <v>0</v>
      </c>
      <c r="AI114" s="2">
        <f t="shared" si="60"/>
        <v>0</v>
      </c>
      <c r="AJ114" s="2">
        <f t="shared" si="61"/>
        <v>0</v>
      </c>
      <c r="AK114" s="2">
        <f t="shared" si="62"/>
        <v>0</v>
      </c>
      <c r="AL114" s="2">
        <f t="shared" si="63"/>
        <v>0</v>
      </c>
      <c r="AM114" s="2">
        <f t="shared" si="64"/>
        <v>0</v>
      </c>
      <c r="AN114" s="2">
        <f t="shared" si="65"/>
        <v>0</v>
      </c>
      <c r="AO114" s="2">
        <f t="shared" si="66"/>
        <v>0</v>
      </c>
      <c r="AP114" s="2"/>
      <c r="AQ114" s="2">
        <f t="shared" si="67"/>
        <v>1</v>
      </c>
      <c r="AR114" s="2">
        <f t="shared" si="68"/>
        <v>8</v>
      </c>
      <c r="AS114" s="2">
        <f t="shared" si="69"/>
        <v>6</v>
      </c>
      <c r="AT114" s="2">
        <f t="shared" si="70"/>
        <v>7</v>
      </c>
      <c r="AU114" s="2">
        <f t="shared" si="71"/>
        <v>9</v>
      </c>
      <c r="AV114" s="2">
        <f t="shared" si="72"/>
        <v>5</v>
      </c>
      <c r="AW114" s="2">
        <f t="shared" si="73"/>
        <v>3</v>
      </c>
      <c r="AX114" s="2">
        <f t="shared" si="74"/>
        <v>10</v>
      </c>
      <c r="AY114" s="2">
        <f t="shared" si="75"/>
        <v>2</v>
      </c>
      <c r="AZ114" s="2">
        <f t="shared" si="76"/>
        <v>4</v>
      </c>
      <c r="BA114" s="2"/>
      <c r="BB114" s="5">
        <f t="shared" si="77"/>
        <v>5</v>
      </c>
      <c r="BC114" s="2">
        <f t="shared" si="78"/>
        <v>5</v>
      </c>
      <c r="BD114" s="2">
        <f t="shared" si="81"/>
        <v>31</v>
      </c>
      <c r="BE114" s="2">
        <f t="shared" si="82"/>
        <v>24</v>
      </c>
      <c r="BF114" s="2">
        <f t="shared" si="83"/>
        <v>9</v>
      </c>
      <c r="BG114" s="2">
        <f t="shared" si="84"/>
        <v>16</v>
      </c>
      <c r="BH114" s="2">
        <f t="shared" si="85"/>
        <v>9</v>
      </c>
      <c r="BI114" s="19">
        <f t="shared" si="86"/>
        <v>12.5</v>
      </c>
      <c r="BJ114" s="19">
        <f t="shared" si="87"/>
        <v>4.7871355387816905</v>
      </c>
      <c r="BK114" s="31">
        <f t="shared" si="88"/>
        <v>-0.73112615501393097</v>
      </c>
      <c r="BL114" s="32">
        <f t="shared" si="79"/>
        <v>0.23235104997023245</v>
      </c>
      <c r="BM114" s="62">
        <f t="shared" si="89"/>
        <v>4.8732394366197189E-2</v>
      </c>
      <c r="BN114" s="62" t="str">
        <f t="shared" si="90"/>
        <v/>
      </c>
      <c r="BO114" s="73" t="str">
        <f t="shared" si="91"/>
        <v/>
      </c>
      <c r="BQ114" s="11">
        <f t="shared" si="92"/>
        <v>-2.5905719870225257E-2</v>
      </c>
    </row>
    <row r="115" spans="1:69">
      <c r="A115" s="30" t="s">
        <v>386</v>
      </c>
      <c r="B115" s="30" t="s">
        <v>387</v>
      </c>
      <c r="C115" s="30" t="s">
        <v>136</v>
      </c>
      <c r="D115" s="30" t="s">
        <v>388</v>
      </c>
      <c r="E115" s="30" t="s">
        <v>363</v>
      </c>
      <c r="F115" s="11" t="str">
        <f t="shared" si="80"/>
        <v>Scav. Recep</v>
      </c>
      <c r="H115" s="11">
        <f>VLOOKUP($B115,data!$B$3:$Q$15316,'diff expr 1 vs 3 mites'!H$8,FALSE)</f>
        <v>7.4201139820000002</v>
      </c>
      <c r="I115" s="11">
        <f>VLOOKUP($B115,data!$B$3:$Q$15316,'diff expr 1 vs 3 mites'!I$8,FALSE)</f>
        <v>3.8741135130000002</v>
      </c>
      <c r="J115" s="11">
        <f>VLOOKUP($B115,data!$B$3:$Q$15316,'diff expr 1 vs 3 mites'!J$8,FALSE)</f>
        <v>1.0409351060000001</v>
      </c>
      <c r="K115" s="11">
        <f>VLOOKUP($B115,data!$B$3:$Q$15316,'diff expr 1 vs 3 mites'!K$8,FALSE)</f>
        <v>5.1492677059999998</v>
      </c>
      <c r="L115" s="11">
        <f>VLOOKUP($B115,data!$B$3:$Q$15316,'diff expr 1 vs 3 mites'!L$8,FALSE)</f>
        <v>8.0876448740000004</v>
      </c>
      <c r="M115" s="11">
        <f>VLOOKUP($B115,data!$B$3:$Q$15316,'diff expr 1 vs 3 mites'!M$8,FALSE)</f>
        <v>11.12594292</v>
      </c>
      <c r="N115" s="11">
        <f>VLOOKUP($B115,data!$B$3:$Q$15316,'diff expr 1 vs 3 mites'!N$8,FALSE)</f>
        <v>1.1312921760000001</v>
      </c>
      <c r="O115" s="11">
        <f>VLOOKUP($B115,data!$B$3:$Q$15316,'diff expr 1 vs 3 mites'!O$8,FALSE)</f>
        <v>10.431019600000001</v>
      </c>
      <c r="P115" s="11">
        <f>VLOOKUP($B115,data!$B$3:$Q$15316,'diff expr 1 vs 3 mites'!P$8,FALSE)</f>
        <v>1.4131054540000001</v>
      </c>
      <c r="Q115" s="11">
        <f>VLOOKUP($B115,data!$B$3:$Q$15316,'diff expr 1 vs 3 mites'!Q$8,FALSE)</f>
        <v>2.6562981259999998</v>
      </c>
      <c r="S115" s="27" t="s">
        <v>27749</v>
      </c>
      <c r="U115" s="2">
        <f t="shared" si="47"/>
        <v>7</v>
      </c>
      <c r="V115" s="2">
        <f t="shared" si="48"/>
        <v>5</v>
      </c>
      <c r="W115" s="2">
        <f t="shared" si="49"/>
        <v>1</v>
      </c>
      <c r="X115" s="2">
        <f t="shared" si="50"/>
        <v>6</v>
      </c>
      <c r="Y115" s="2">
        <f t="shared" si="51"/>
        <v>8</v>
      </c>
      <c r="Z115" s="2">
        <f t="shared" si="52"/>
        <v>10</v>
      </c>
      <c r="AA115" s="2">
        <f t="shared" si="53"/>
        <v>2</v>
      </c>
      <c r="AB115" s="2">
        <f t="shared" si="54"/>
        <v>9</v>
      </c>
      <c r="AC115" s="2">
        <f t="shared" si="55"/>
        <v>3</v>
      </c>
      <c r="AD115" s="2">
        <f t="shared" si="56"/>
        <v>4</v>
      </c>
      <c r="AE115" s="2"/>
      <c r="AF115" s="2">
        <f t="shared" si="57"/>
        <v>0</v>
      </c>
      <c r="AG115" s="2">
        <f t="shared" si="58"/>
        <v>0</v>
      </c>
      <c r="AH115" s="2">
        <f t="shared" si="59"/>
        <v>0</v>
      </c>
      <c r="AI115" s="2">
        <f t="shared" si="60"/>
        <v>0</v>
      </c>
      <c r="AJ115" s="2">
        <f t="shared" si="61"/>
        <v>0</v>
      </c>
      <c r="AK115" s="2">
        <f t="shared" si="62"/>
        <v>0</v>
      </c>
      <c r="AL115" s="2">
        <f t="shared" si="63"/>
        <v>0</v>
      </c>
      <c r="AM115" s="2">
        <f t="shared" si="64"/>
        <v>0</v>
      </c>
      <c r="AN115" s="2">
        <f t="shared" si="65"/>
        <v>0</v>
      </c>
      <c r="AO115" s="2">
        <f t="shared" si="66"/>
        <v>0</v>
      </c>
      <c r="AP115" s="2"/>
      <c r="AQ115" s="2">
        <f t="shared" si="67"/>
        <v>7</v>
      </c>
      <c r="AR115" s="2">
        <f t="shared" si="68"/>
        <v>5</v>
      </c>
      <c r="AS115" s="2">
        <f t="shared" si="69"/>
        <v>1</v>
      </c>
      <c r="AT115" s="2">
        <f t="shared" si="70"/>
        <v>6</v>
      </c>
      <c r="AU115" s="2">
        <f t="shared" si="71"/>
        <v>8</v>
      </c>
      <c r="AV115" s="2">
        <f t="shared" si="72"/>
        <v>10</v>
      </c>
      <c r="AW115" s="2">
        <f t="shared" si="73"/>
        <v>2</v>
      </c>
      <c r="AX115" s="2">
        <f t="shared" si="74"/>
        <v>9</v>
      </c>
      <c r="AY115" s="2">
        <f t="shared" si="75"/>
        <v>3</v>
      </c>
      <c r="AZ115" s="2">
        <f t="shared" si="76"/>
        <v>4</v>
      </c>
      <c r="BA115" s="2"/>
      <c r="BB115" s="5">
        <f t="shared" si="77"/>
        <v>5</v>
      </c>
      <c r="BC115" s="2">
        <f t="shared" si="78"/>
        <v>5</v>
      </c>
      <c r="BD115" s="2">
        <f t="shared" si="81"/>
        <v>27</v>
      </c>
      <c r="BE115" s="2">
        <f t="shared" si="82"/>
        <v>28</v>
      </c>
      <c r="BF115" s="2">
        <f t="shared" si="83"/>
        <v>13</v>
      </c>
      <c r="BG115" s="2">
        <f t="shared" si="84"/>
        <v>12</v>
      </c>
      <c r="BH115" s="2">
        <f t="shared" si="85"/>
        <v>12</v>
      </c>
      <c r="BI115" s="19">
        <f t="shared" si="86"/>
        <v>12.5</v>
      </c>
      <c r="BJ115" s="19">
        <f t="shared" si="87"/>
        <v>4.7871355387816905</v>
      </c>
      <c r="BK115" s="31">
        <f t="shared" si="88"/>
        <v>-0.10444659357341871</v>
      </c>
      <c r="BL115" s="32">
        <f t="shared" si="79"/>
        <v>0.45840747426404427</v>
      </c>
      <c r="BM115" s="62">
        <f t="shared" si="89"/>
        <v>8.225352112676057E-2</v>
      </c>
      <c r="BN115" s="62" t="str">
        <f t="shared" si="90"/>
        <v/>
      </c>
      <c r="BO115" s="73" t="str">
        <f t="shared" si="91"/>
        <v/>
      </c>
      <c r="BQ115" s="11">
        <f t="shared" si="92"/>
        <v>1.9682130456142258E-2</v>
      </c>
    </row>
    <row r="116" spans="1:69">
      <c r="A116" s="30" t="s">
        <v>389</v>
      </c>
      <c r="B116" s="30" t="s">
        <v>390</v>
      </c>
      <c r="C116" s="30" t="s">
        <v>136</v>
      </c>
      <c r="D116" s="30" t="s">
        <v>391</v>
      </c>
      <c r="E116" s="30" t="s">
        <v>363</v>
      </c>
      <c r="F116" s="11" t="str">
        <f t="shared" si="80"/>
        <v>Scav. Recep</v>
      </c>
      <c r="H116" s="11">
        <f>VLOOKUP($B116,data!$B$3:$Q$15316,'diff expr 1 vs 3 mites'!H$8,FALSE)</f>
        <v>0.67083658899999998</v>
      </c>
      <c r="I116" s="11">
        <f>VLOOKUP($B116,data!$B$3:$Q$15316,'diff expr 1 vs 3 mites'!I$8,FALSE)</f>
        <v>2.183378448</v>
      </c>
      <c r="J116" s="11">
        <f>VLOOKUP($B116,data!$B$3:$Q$15316,'diff expr 1 vs 3 mites'!J$8,FALSE)</f>
        <v>3.3214838850000001</v>
      </c>
      <c r="K116" s="11">
        <f>VLOOKUP($B116,data!$B$3:$Q$15316,'diff expr 1 vs 3 mites'!K$8,FALSE)</f>
        <v>5.9995903090000002</v>
      </c>
      <c r="L116" s="11">
        <f>VLOOKUP($B116,data!$B$3:$Q$15316,'diff expr 1 vs 3 mites'!L$8,FALSE)</f>
        <v>17.185841969999998</v>
      </c>
      <c r="M116" s="11">
        <f>VLOOKUP($B116,data!$B$3:$Q$15316,'diff expr 1 vs 3 mites'!M$8,FALSE)</f>
        <v>3.3529087799999999</v>
      </c>
      <c r="N116" s="11">
        <f>VLOOKUP($B116,data!$B$3:$Q$15316,'diff expr 1 vs 3 mites'!N$8,FALSE)</f>
        <v>0.79976546599999998</v>
      </c>
      <c r="O116" s="11">
        <f>VLOOKUP($B116,data!$B$3:$Q$15316,'diff expr 1 vs 3 mites'!O$8,FALSE)</f>
        <v>4.6979586299999996</v>
      </c>
      <c r="P116" s="11">
        <f>VLOOKUP($B116,data!$B$3:$Q$15316,'diff expr 1 vs 3 mites'!P$8,FALSE)</f>
        <v>0.89850256100000003</v>
      </c>
      <c r="Q116" s="11">
        <f>VLOOKUP($B116,data!$B$3:$Q$15316,'diff expr 1 vs 3 mites'!Q$8,FALSE)</f>
        <v>3.087645631</v>
      </c>
      <c r="S116" s="27" t="s">
        <v>27749</v>
      </c>
      <c r="U116" s="2">
        <f t="shared" si="47"/>
        <v>1</v>
      </c>
      <c r="V116" s="2">
        <f t="shared" si="48"/>
        <v>4</v>
      </c>
      <c r="W116" s="2">
        <f t="shared" si="49"/>
        <v>6</v>
      </c>
      <c r="X116" s="2">
        <f t="shared" si="50"/>
        <v>9</v>
      </c>
      <c r="Y116" s="2">
        <f t="shared" si="51"/>
        <v>10</v>
      </c>
      <c r="Z116" s="2">
        <f t="shared" si="52"/>
        <v>7</v>
      </c>
      <c r="AA116" s="2">
        <f t="shared" si="53"/>
        <v>2</v>
      </c>
      <c r="AB116" s="2">
        <f t="shared" si="54"/>
        <v>8</v>
      </c>
      <c r="AC116" s="2">
        <f t="shared" si="55"/>
        <v>3</v>
      </c>
      <c r="AD116" s="2">
        <f t="shared" si="56"/>
        <v>5</v>
      </c>
      <c r="AE116" s="2"/>
      <c r="AF116" s="2">
        <f t="shared" si="57"/>
        <v>0</v>
      </c>
      <c r="AG116" s="2">
        <f t="shared" si="58"/>
        <v>0</v>
      </c>
      <c r="AH116" s="2">
        <f t="shared" si="59"/>
        <v>0</v>
      </c>
      <c r="AI116" s="2">
        <f t="shared" si="60"/>
        <v>0</v>
      </c>
      <c r="AJ116" s="2">
        <f t="shared" si="61"/>
        <v>0</v>
      </c>
      <c r="AK116" s="2">
        <f t="shared" si="62"/>
        <v>0</v>
      </c>
      <c r="AL116" s="2">
        <f t="shared" si="63"/>
        <v>0</v>
      </c>
      <c r="AM116" s="2">
        <f t="shared" si="64"/>
        <v>0</v>
      </c>
      <c r="AN116" s="2">
        <f t="shared" si="65"/>
        <v>0</v>
      </c>
      <c r="AO116" s="2">
        <f t="shared" si="66"/>
        <v>0</v>
      </c>
      <c r="AP116" s="2"/>
      <c r="AQ116" s="2">
        <f t="shared" si="67"/>
        <v>1</v>
      </c>
      <c r="AR116" s="2">
        <f t="shared" si="68"/>
        <v>4</v>
      </c>
      <c r="AS116" s="2">
        <f t="shared" si="69"/>
        <v>6</v>
      </c>
      <c r="AT116" s="2">
        <f t="shared" si="70"/>
        <v>9</v>
      </c>
      <c r="AU116" s="2">
        <f t="shared" si="71"/>
        <v>10</v>
      </c>
      <c r="AV116" s="2">
        <f t="shared" si="72"/>
        <v>7</v>
      </c>
      <c r="AW116" s="2">
        <f t="shared" si="73"/>
        <v>2</v>
      </c>
      <c r="AX116" s="2">
        <f t="shared" si="74"/>
        <v>8</v>
      </c>
      <c r="AY116" s="2">
        <f t="shared" si="75"/>
        <v>3</v>
      </c>
      <c r="AZ116" s="2">
        <f t="shared" si="76"/>
        <v>5</v>
      </c>
      <c r="BA116" s="2"/>
      <c r="BB116" s="5">
        <f t="shared" si="77"/>
        <v>5</v>
      </c>
      <c r="BC116" s="2">
        <f t="shared" si="78"/>
        <v>5</v>
      </c>
      <c r="BD116" s="2">
        <f t="shared" si="81"/>
        <v>30</v>
      </c>
      <c r="BE116" s="2">
        <f t="shared" si="82"/>
        <v>25</v>
      </c>
      <c r="BF116" s="2">
        <f t="shared" si="83"/>
        <v>10</v>
      </c>
      <c r="BG116" s="2">
        <f t="shared" si="84"/>
        <v>15</v>
      </c>
      <c r="BH116" s="2">
        <f t="shared" si="85"/>
        <v>10</v>
      </c>
      <c r="BI116" s="19">
        <f t="shared" si="86"/>
        <v>12.5</v>
      </c>
      <c r="BJ116" s="19">
        <f t="shared" si="87"/>
        <v>4.7871355387816905</v>
      </c>
      <c r="BK116" s="31">
        <f t="shared" si="88"/>
        <v>-0.5222329678670935</v>
      </c>
      <c r="BL116" s="32">
        <f t="shared" si="79"/>
        <v>0.30075406722029491</v>
      </c>
      <c r="BM116" s="62">
        <f t="shared" si="89"/>
        <v>5.8591549295774648E-2</v>
      </c>
      <c r="BN116" s="62" t="str">
        <f t="shared" si="90"/>
        <v/>
      </c>
      <c r="BO116" s="73" t="str">
        <f t="shared" si="91"/>
        <v/>
      </c>
      <c r="BQ116" s="11">
        <f t="shared" si="92"/>
        <v>-0.35931664934863622</v>
      </c>
    </row>
    <row r="117" spans="1:69">
      <c r="A117" s="30" t="s">
        <v>392</v>
      </c>
      <c r="B117" s="30" t="s">
        <v>393</v>
      </c>
      <c r="C117" s="30" t="s">
        <v>136</v>
      </c>
      <c r="D117" s="30" t="s">
        <v>394</v>
      </c>
      <c r="E117" s="30" t="s">
        <v>363</v>
      </c>
      <c r="F117" s="11" t="str">
        <f t="shared" si="80"/>
        <v>Scav. Recep</v>
      </c>
      <c r="H117" s="11">
        <f>VLOOKUP($B117,data!$B$3:$Q$15316,'diff expr 1 vs 3 mites'!H$8,FALSE)</f>
        <v>122.9016606</v>
      </c>
      <c r="I117" s="11">
        <f>VLOOKUP($B117,data!$B$3:$Q$15316,'diff expr 1 vs 3 mites'!I$8,FALSE)</f>
        <v>95.160486000000006</v>
      </c>
      <c r="J117" s="11">
        <f>VLOOKUP($B117,data!$B$3:$Q$15316,'diff expr 1 vs 3 mites'!J$8,FALSE)</f>
        <v>87.368172430000001</v>
      </c>
      <c r="K117" s="11">
        <f>VLOOKUP($B117,data!$B$3:$Q$15316,'diff expr 1 vs 3 mites'!K$8,FALSE)</f>
        <v>165.85365849999999</v>
      </c>
      <c r="L117" s="11">
        <f>VLOOKUP($B117,data!$B$3:$Q$15316,'diff expr 1 vs 3 mites'!L$8,FALSE)</f>
        <v>189.2104617</v>
      </c>
      <c r="M117" s="11">
        <f>VLOOKUP($B117,data!$B$3:$Q$15316,'diff expr 1 vs 3 mites'!M$8,FALSE)</f>
        <v>101.2352436</v>
      </c>
      <c r="N117" s="11">
        <f>VLOOKUP($B117,data!$B$3:$Q$15316,'diff expr 1 vs 3 mites'!N$8,FALSE)</f>
        <v>54.544444179999999</v>
      </c>
      <c r="O117" s="11">
        <f>VLOOKUP($B117,data!$B$3:$Q$15316,'diff expr 1 vs 3 mites'!O$8,FALSE)</f>
        <v>144.53370810000001</v>
      </c>
      <c r="P117" s="11">
        <f>VLOOKUP($B117,data!$B$3:$Q$15316,'diff expr 1 vs 3 mites'!P$8,FALSE)</f>
        <v>79.125435240000002</v>
      </c>
      <c r="Q117" s="11">
        <f>VLOOKUP($B117,data!$B$3:$Q$15316,'diff expr 1 vs 3 mites'!Q$8,FALSE)</f>
        <v>189.87572599999999</v>
      </c>
      <c r="S117" s="27" t="s">
        <v>27749</v>
      </c>
      <c r="U117" s="2">
        <f t="shared" si="47"/>
        <v>6</v>
      </c>
      <c r="V117" s="2">
        <f t="shared" si="48"/>
        <v>4</v>
      </c>
      <c r="W117" s="2">
        <f t="shared" si="49"/>
        <v>3</v>
      </c>
      <c r="X117" s="2">
        <f t="shared" si="50"/>
        <v>8</v>
      </c>
      <c r="Y117" s="2">
        <f t="shared" si="51"/>
        <v>9</v>
      </c>
      <c r="Z117" s="2">
        <f t="shared" si="52"/>
        <v>5</v>
      </c>
      <c r="AA117" s="2">
        <f t="shared" si="53"/>
        <v>1</v>
      </c>
      <c r="AB117" s="2">
        <f t="shared" si="54"/>
        <v>7</v>
      </c>
      <c r="AC117" s="2">
        <f t="shared" si="55"/>
        <v>2</v>
      </c>
      <c r="AD117" s="2">
        <f t="shared" si="56"/>
        <v>10</v>
      </c>
      <c r="AE117" s="2"/>
      <c r="AF117" s="2">
        <f t="shared" si="57"/>
        <v>0</v>
      </c>
      <c r="AG117" s="2">
        <f t="shared" si="58"/>
        <v>0</v>
      </c>
      <c r="AH117" s="2">
        <f t="shared" si="59"/>
        <v>0</v>
      </c>
      <c r="AI117" s="2">
        <f t="shared" si="60"/>
        <v>0</v>
      </c>
      <c r="AJ117" s="2">
        <f t="shared" si="61"/>
        <v>0</v>
      </c>
      <c r="AK117" s="2">
        <f t="shared" si="62"/>
        <v>0</v>
      </c>
      <c r="AL117" s="2">
        <f t="shared" si="63"/>
        <v>0</v>
      </c>
      <c r="AM117" s="2">
        <f t="shared" si="64"/>
        <v>0</v>
      </c>
      <c r="AN117" s="2">
        <f t="shared" si="65"/>
        <v>0</v>
      </c>
      <c r="AO117" s="2">
        <f t="shared" si="66"/>
        <v>0</v>
      </c>
      <c r="AP117" s="2"/>
      <c r="AQ117" s="2">
        <f t="shared" si="67"/>
        <v>6</v>
      </c>
      <c r="AR117" s="2">
        <f t="shared" si="68"/>
        <v>4</v>
      </c>
      <c r="AS117" s="2">
        <f t="shared" si="69"/>
        <v>3</v>
      </c>
      <c r="AT117" s="2">
        <f t="shared" si="70"/>
        <v>8</v>
      </c>
      <c r="AU117" s="2">
        <f t="shared" si="71"/>
        <v>9</v>
      </c>
      <c r="AV117" s="2">
        <f t="shared" si="72"/>
        <v>5</v>
      </c>
      <c r="AW117" s="2">
        <f t="shared" si="73"/>
        <v>1</v>
      </c>
      <c r="AX117" s="2">
        <f t="shared" si="74"/>
        <v>7</v>
      </c>
      <c r="AY117" s="2">
        <f t="shared" si="75"/>
        <v>2</v>
      </c>
      <c r="AZ117" s="2">
        <f t="shared" si="76"/>
        <v>10</v>
      </c>
      <c r="BA117" s="2"/>
      <c r="BB117" s="5">
        <f t="shared" si="77"/>
        <v>5</v>
      </c>
      <c r="BC117" s="2">
        <f t="shared" si="78"/>
        <v>5</v>
      </c>
      <c r="BD117" s="2">
        <f t="shared" si="81"/>
        <v>30</v>
      </c>
      <c r="BE117" s="2">
        <f t="shared" si="82"/>
        <v>25</v>
      </c>
      <c r="BF117" s="2">
        <f t="shared" si="83"/>
        <v>10</v>
      </c>
      <c r="BG117" s="2">
        <f t="shared" si="84"/>
        <v>15</v>
      </c>
      <c r="BH117" s="2">
        <f t="shared" si="85"/>
        <v>10</v>
      </c>
      <c r="BI117" s="19">
        <f t="shared" si="86"/>
        <v>12.5</v>
      </c>
      <c r="BJ117" s="19">
        <f t="shared" si="87"/>
        <v>4.7871355387816905</v>
      </c>
      <c r="BK117" s="31">
        <f t="shared" si="88"/>
        <v>-0.5222329678670935</v>
      </c>
      <c r="BL117" s="32">
        <f t="shared" si="79"/>
        <v>0.30075406722029491</v>
      </c>
      <c r="BM117" s="62">
        <f t="shared" si="89"/>
        <v>5.8591549295774648E-2</v>
      </c>
      <c r="BN117" s="62" t="str">
        <f t="shared" si="90"/>
        <v/>
      </c>
      <c r="BO117" s="73" t="str">
        <f t="shared" si="91"/>
        <v/>
      </c>
      <c r="BQ117" s="11">
        <f t="shared" si="92"/>
        <v>-6.4516876926178454E-2</v>
      </c>
    </row>
    <row r="118" spans="1:69">
      <c r="A118" s="30" t="s">
        <v>395</v>
      </c>
      <c r="B118" s="30" t="s">
        <v>396</v>
      </c>
      <c r="C118" s="30" t="s">
        <v>397</v>
      </c>
      <c r="D118" s="30" t="s">
        <v>398</v>
      </c>
      <c r="E118" s="30" t="s">
        <v>363</v>
      </c>
      <c r="F118" s="11" t="str">
        <f t="shared" si="80"/>
        <v>Scav. Recep</v>
      </c>
      <c r="H118" s="11">
        <f>VLOOKUP($B118,data!$B$3:$Q$15316,'diff expr 1 vs 3 mites'!H$8,FALSE)</f>
        <v>45.407988760000002</v>
      </c>
      <c r="I118" s="11">
        <f>VLOOKUP($B118,data!$B$3:$Q$15316,'diff expr 1 vs 3 mites'!I$8,FALSE)</f>
        <v>58.875622499999999</v>
      </c>
      <c r="J118" s="11">
        <f>VLOOKUP($B118,data!$B$3:$Q$15316,'diff expr 1 vs 3 mites'!J$8,FALSE)</f>
        <v>43.198388219999998</v>
      </c>
      <c r="K118" s="11">
        <f>VLOOKUP($B118,data!$B$3:$Q$15316,'diff expr 1 vs 3 mites'!K$8,FALSE)</f>
        <v>126.13265749999999</v>
      </c>
      <c r="L118" s="11">
        <f>VLOOKUP($B118,data!$B$3:$Q$15316,'diff expr 1 vs 3 mites'!L$8,FALSE)</f>
        <v>383.09812649999998</v>
      </c>
      <c r="M118" s="11">
        <f>VLOOKUP($B118,data!$B$3:$Q$15316,'diff expr 1 vs 3 mites'!M$8,FALSE)</f>
        <v>62.735168399999999</v>
      </c>
      <c r="N118" s="11">
        <f>VLOOKUP($B118,data!$B$3:$Q$15316,'diff expr 1 vs 3 mites'!N$8,FALSE)</f>
        <v>18.248134480000001</v>
      </c>
      <c r="O118" s="11">
        <f>VLOOKUP($B118,data!$B$3:$Q$15316,'diff expr 1 vs 3 mites'!O$8,FALSE)</f>
        <v>148.37256339999999</v>
      </c>
      <c r="P118" s="11">
        <f>VLOOKUP($B118,data!$B$3:$Q$15316,'diff expr 1 vs 3 mites'!P$8,FALSE)</f>
        <v>38.433837009999998</v>
      </c>
      <c r="Q118" s="11">
        <f>VLOOKUP($B118,data!$B$3:$Q$15316,'diff expr 1 vs 3 mites'!Q$8,FALSE)</f>
        <v>37.086833319999997</v>
      </c>
      <c r="S118" s="27" t="s">
        <v>27749</v>
      </c>
      <c r="U118" s="2">
        <f t="shared" si="47"/>
        <v>5</v>
      </c>
      <c r="V118" s="2">
        <f t="shared" si="48"/>
        <v>6</v>
      </c>
      <c r="W118" s="2">
        <f t="shared" si="49"/>
        <v>4</v>
      </c>
      <c r="X118" s="2">
        <f t="shared" si="50"/>
        <v>8</v>
      </c>
      <c r="Y118" s="2">
        <f t="shared" si="51"/>
        <v>10</v>
      </c>
      <c r="Z118" s="2">
        <f t="shared" si="52"/>
        <v>7</v>
      </c>
      <c r="AA118" s="2">
        <f t="shared" si="53"/>
        <v>1</v>
      </c>
      <c r="AB118" s="2">
        <f t="shared" si="54"/>
        <v>9</v>
      </c>
      <c r="AC118" s="2">
        <f t="shared" si="55"/>
        <v>3</v>
      </c>
      <c r="AD118" s="2">
        <f t="shared" si="56"/>
        <v>2</v>
      </c>
      <c r="AE118" s="2"/>
      <c r="AF118" s="2">
        <f t="shared" si="57"/>
        <v>0</v>
      </c>
      <c r="AG118" s="2">
        <f t="shared" si="58"/>
        <v>0</v>
      </c>
      <c r="AH118" s="2">
        <f t="shared" si="59"/>
        <v>0</v>
      </c>
      <c r="AI118" s="2">
        <f t="shared" si="60"/>
        <v>0</v>
      </c>
      <c r="AJ118" s="2">
        <f t="shared" si="61"/>
        <v>0</v>
      </c>
      <c r="AK118" s="2">
        <f t="shared" si="62"/>
        <v>0</v>
      </c>
      <c r="AL118" s="2">
        <f t="shared" si="63"/>
        <v>0</v>
      </c>
      <c r="AM118" s="2">
        <f t="shared" si="64"/>
        <v>0</v>
      </c>
      <c r="AN118" s="2">
        <f t="shared" si="65"/>
        <v>0</v>
      </c>
      <c r="AO118" s="2">
        <f t="shared" si="66"/>
        <v>0</v>
      </c>
      <c r="AP118" s="2"/>
      <c r="AQ118" s="2">
        <f t="shared" si="67"/>
        <v>5</v>
      </c>
      <c r="AR118" s="2">
        <f t="shared" si="68"/>
        <v>6</v>
      </c>
      <c r="AS118" s="2">
        <f t="shared" si="69"/>
        <v>4</v>
      </c>
      <c r="AT118" s="2">
        <f t="shared" si="70"/>
        <v>8</v>
      </c>
      <c r="AU118" s="2">
        <f t="shared" si="71"/>
        <v>10</v>
      </c>
      <c r="AV118" s="2">
        <f t="shared" si="72"/>
        <v>7</v>
      </c>
      <c r="AW118" s="2">
        <f t="shared" si="73"/>
        <v>1</v>
      </c>
      <c r="AX118" s="2">
        <f t="shared" si="74"/>
        <v>9</v>
      </c>
      <c r="AY118" s="2">
        <f t="shared" si="75"/>
        <v>3</v>
      </c>
      <c r="AZ118" s="2">
        <f t="shared" si="76"/>
        <v>2</v>
      </c>
      <c r="BA118" s="2"/>
      <c r="BB118" s="5">
        <f t="shared" si="77"/>
        <v>5</v>
      </c>
      <c r="BC118" s="2">
        <f t="shared" si="78"/>
        <v>5</v>
      </c>
      <c r="BD118" s="2">
        <f t="shared" si="81"/>
        <v>33</v>
      </c>
      <c r="BE118" s="2">
        <f t="shared" si="82"/>
        <v>22</v>
      </c>
      <c r="BF118" s="2">
        <f t="shared" si="83"/>
        <v>7</v>
      </c>
      <c r="BG118" s="2">
        <f t="shared" si="84"/>
        <v>18</v>
      </c>
      <c r="BH118" s="2">
        <f t="shared" si="85"/>
        <v>7</v>
      </c>
      <c r="BI118" s="19">
        <f t="shared" si="86"/>
        <v>12.5</v>
      </c>
      <c r="BJ118" s="19">
        <f t="shared" si="87"/>
        <v>4.7871355387816905</v>
      </c>
      <c r="BK118" s="31">
        <f t="shared" si="88"/>
        <v>-1.1489125293076057</v>
      </c>
      <c r="BL118" s="32">
        <f t="shared" si="79"/>
        <v>0.12529602534284204</v>
      </c>
      <c r="BM118" s="62">
        <f t="shared" si="89"/>
        <v>3.0422535211267605E-2</v>
      </c>
      <c r="BN118" s="62" t="str">
        <f t="shared" si="90"/>
        <v/>
      </c>
      <c r="BO118" s="73" t="str">
        <f t="shared" si="91"/>
        <v/>
      </c>
      <c r="BQ118" s="11">
        <f t="shared" si="92"/>
        <v>-0.33325146806861339</v>
      </c>
    </row>
    <row r="119" spans="1:69">
      <c r="A119" s="30" t="s">
        <v>399</v>
      </c>
      <c r="B119" s="30" t="s">
        <v>400</v>
      </c>
      <c r="C119" s="30" t="s">
        <v>401</v>
      </c>
      <c r="D119" s="30" t="s">
        <v>402</v>
      </c>
      <c r="E119" s="30" t="s">
        <v>363</v>
      </c>
      <c r="F119" s="11" t="str">
        <f t="shared" si="80"/>
        <v>Scav. Recep</v>
      </c>
      <c r="H119" s="11">
        <f>VLOOKUP($B119,data!$B$3:$Q$15316,'diff expr 1 vs 3 mites'!H$8,FALSE)</f>
        <v>14.62993809</v>
      </c>
      <c r="I119" s="11">
        <f>VLOOKUP($B119,data!$B$3:$Q$15316,'diff expr 1 vs 3 mites'!I$8,FALSE)</f>
        <v>18.690472400000001</v>
      </c>
      <c r="J119" s="11">
        <f>VLOOKUP($B119,data!$B$3:$Q$15316,'diff expr 1 vs 3 mites'!J$8,FALSE)</f>
        <v>7.3113550439999999</v>
      </c>
      <c r="K119" s="11">
        <f>VLOOKUP($B119,data!$B$3:$Q$15316,'diff expr 1 vs 3 mites'!K$8,FALSE)</f>
        <v>15.50447151</v>
      </c>
      <c r="L119" s="11">
        <f>VLOOKUP($B119,data!$B$3:$Q$15316,'diff expr 1 vs 3 mites'!L$8,FALSE)</f>
        <v>16.42128675</v>
      </c>
      <c r="M119" s="11">
        <f>VLOOKUP($B119,data!$B$3:$Q$15316,'diff expr 1 vs 3 mites'!M$8,FALSE)</f>
        <v>21.184850369999999</v>
      </c>
      <c r="N119" s="11">
        <f>VLOOKUP($B119,data!$B$3:$Q$15316,'diff expr 1 vs 3 mites'!N$8,FALSE)</f>
        <v>6.1440868159999997</v>
      </c>
      <c r="O119" s="11">
        <f>VLOOKUP($B119,data!$B$3:$Q$15316,'diff expr 1 vs 3 mites'!O$8,FALSE)</f>
        <v>13.799657890000001</v>
      </c>
      <c r="P119" s="11">
        <f>VLOOKUP($B119,data!$B$3:$Q$15316,'diff expr 1 vs 3 mites'!P$8,FALSE)</f>
        <v>7.4778392050000004</v>
      </c>
      <c r="Q119" s="11">
        <f>VLOOKUP($B119,data!$B$3:$Q$15316,'diff expr 1 vs 3 mites'!Q$8,FALSE)</f>
        <v>13.949858750000001</v>
      </c>
      <c r="S119" s="27" t="s">
        <v>27749</v>
      </c>
      <c r="U119" s="2">
        <f t="shared" si="47"/>
        <v>6</v>
      </c>
      <c r="V119" s="2">
        <f t="shared" si="48"/>
        <v>9</v>
      </c>
      <c r="W119" s="2">
        <f t="shared" si="49"/>
        <v>2</v>
      </c>
      <c r="X119" s="2">
        <f t="shared" si="50"/>
        <v>7</v>
      </c>
      <c r="Y119" s="2">
        <f t="shared" si="51"/>
        <v>8</v>
      </c>
      <c r="Z119" s="2">
        <f t="shared" si="52"/>
        <v>10</v>
      </c>
      <c r="AA119" s="2">
        <f t="shared" si="53"/>
        <v>1</v>
      </c>
      <c r="AB119" s="2">
        <f t="shared" si="54"/>
        <v>4</v>
      </c>
      <c r="AC119" s="2">
        <f t="shared" si="55"/>
        <v>3</v>
      </c>
      <c r="AD119" s="2">
        <f t="shared" si="56"/>
        <v>5</v>
      </c>
      <c r="AE119" s="2"/>
      <c r="AF119" s="2">
        <f t="shared" si="57"/>
        <v>0</v>
      </c>
      <c r="AG119" s="2">
        <f t="shared" si="58"/>
        <v>0</v>
      </c>
      <c r="AH119" s="2">
        <f t="shared" si="59"/>
        <v>0</v>
      </c>
      <c r="AI119" s="2">
        <f t="shared" si="60"/>
        <v>0</v>
      </c>
      <c r="AJ119" s="2">
        <f t="shared" si="61"/>
        <v>0</v>
      </c>
      <c r="AK119" s="2">
        <f t="shared" si="62"/>
        <v>0</v>
      </c>
      <c r="AL119" s="2">
        <f t="shared" si="63"/>
        <v>0</v>
      </c>
      <c r="AM119" s="2">
        <f t="shared" si="64"/>
        <v>0</v>
      </c>
      <c r="AN119" s="2">
        <f t="shared" si="65"/>
        <v>0</v>
      </c>
      <c r="AO119" s="2">
        <f t="shared" si="66"/>
        <v>0</v>
      </c>
      <c r="AP119" s="2"/>
      <c r="AQ119" s="2">
        <f t="shared" si="67"/>
        <v>6</v>
      </c>
      <c r="AR119" s="2">
        <f t="shared" si="68"/>
        <v>9</v>
      </c>
      <c r="AS119" s="2">
        <f t="shared" si="69"/>
        <v>2</v>
      </c>
      <c r="AT119" s="2">
        <f t="shared" si="70"/>
        <v>7</v>
      </c>
      <c r="AU119" s="2">
        <f t="shared" si="71"/>
        <v>8</v>
      </c>
      <c r="AV119" s="2">
        <f t="shared" si="72"/>
        <v>10</v>
      </c>
      <c r="AW119" s="2">
        <f t="shared" si="73"/>
        <v>1</v>
      </c>
      <c r="AX119" s="2">
        <f t="shared" si="74"/>
        <v>4</v>
      </c>
      <c r="AY119" s="2">
        <f t="shared" si="75"/>
        <v>3</v>
      </c>
      <c r="AZ119" s="2">
        <f t="shared" si="76"/>
        <v>5</v>
      </c>
      <c r="BA119" s="2"/>
      <c r="BB119" s="5">
        <f t="shared" si="77"/>
        <v>5</v>
      </c>
      <c r="BC119" s="2">
        <f t="shared" si="78"/>
        <v>5</v>
      </c>
      <c r="BD119" s="2">
        <f t="shared" si="81"/>
        <v>32</v>
      </c>
      <c r="BE119" s="2">
        <f t="shared" si="82"/>
        <v>23</v>
      </c>
      <c r="BF119" s="2">
        <f t="shared" si="83"/>
        <v>8</v>
      </c>
      <c r="BG119" s="2">
        <f t="shared" si="84"/>
        <v>17</v>
      </c>
      <c r="BH119" s="2">
        <f t="shared" si="85"/>
        <v>8</v>
      </c>
      <c r="BI119" s="19">
        <f t="shared" si="86"/>
        <v>12.5</v>
      </c>
      <c r="BJ119" s="19">
        <f t="shared" si="87"/>
        <v>4.7871355387816905</v>
      </c>
      <c r="BK119" s="31">
        <f t="shared" si="88"/>
        <v>-0.94001934216076832</v>
      </c>
      <c r="BL119" s="32">
        <f t="shared" si="79"/>
        <v>0.17360381967471225</v>
      </c>
      <c r="BM119" s="62">
        <f t="shared" si="89"/>
        <v>3.8309859154929578E-2</v>
      </c>
      <c r="BN119" s="62" t="str">
        <f t="shared" si="90"/>
        <v/>
      </c>
      <c r="BO119" s="73" t="str">
        <f t="shared" si="91"/>
        <v/>
      </c>
      <c r="BQ119" s="11">
        <f t="shared" si="92"/>
        <v>-6.4411447590327783E-2</v>
      </c>
    </row>
    <row r="120" spans="1:69">
      <c r="A120" s="30" t="s">
        <v>403</v>
      </c>
      <c r="B120" s="30" t="s">
        <v>404</v>
      </c>
      <c r="C120" s="30" t="s">
        <v>405</v>
      </c>
      <c r="D120" s="30" t="s">
        <v>406</v>
      </c>
      <c r="E120" s="30" t="s">
        <v>363</v>
      </c>
      <c r="F120" s="11" t="str">
        <f t="shared" si="80"/>
        <v>Scav. Recep</v>
      </c>
      <c r="H120" s="11">
        <f>VLOOKUP($B120,data!$B$3:$Q$15316,'diff expr 1 vs 3 mites'!H$8,FALSE)</f>
        <v>1.25120348</v>
      </c>
      <c r="I120" s="11">
        <f>VLOOKUP($B120,data!$B$3:$Q$15316,'diff expr 1 vs 3 mites'!I$8,FALSE)</f>
        <v>5.6559781669999998</v>
      </c>
      <c r="J120" s="11">
        <f>VLOOKUP($B120,data!$B$3:$Q$15316,'diff expr 1 vs 3 mites'!J$8,FALSE)</f>
        <v>8.1617050160000009</v>
      </c>
      <c r="K120" s="11">
        <f>VLOOKUP($B120,data!$B$3:$Q$15316,'diff expr 1 vs 3 mites'!K$8,FALSE)</f>
        <v>5.1375792300000001</v>
      </c>
      <c r="L120" s="11">
        <f>VLOOKUP($B120,data!$B$3:$Q$15316,'diff expr 1 vs 3 mites'!L$8,FALSE)</f>
        <v>5.391342871</v>
      </c>
      <c r="M120" s="11">
        <f>VLOOKUP($B120,data!$B$3:$Q$15316,'diff expr 1 vs 3 mites'!M$8,FALSE)</f>
        <v>7.7426030280000004</v>
      </c>
      <c r="N120" s="11">
        <f>VLOOKUP($B120,data!$B$3:$Q$15316,'diff expr 1 vs 3 mites'!N$8,FALSE)</f>
        <v>3.0598436009999999</v>
      </c>
      <c r="O120" s="11">
        <f>VLOOKUP($B120,data!$B$3:$Q$15316,'diff expr 1 vs 3 mites'!O$8,FALSE)</f>
        <v>7.2160495060000001</v>
      </c>
      <c r="P120" s="11">
        <f>VLOOKUP($B120,data!$B$3:$Q$15316,'diff expr 1 vs 3 mites'!P$8,FALSE)</f>
        <v>2.909430838</v>
      </c>
      <c r="Q120" s="11">
        <f>VLOOKUP($B120,data!$B$3:$Q$15316,'diff expr 1 vs 3 mites'!Q$8,FALSE)</f>
        <v>8.1051020010000006</v>
      </c>
      <c r="S120" s="27" t="s">
        <v>27749</v>
      </c>
      <c r="U120" s="2">
        <f t="shared" si="47"/>
        <v>1</v>
      </c>
      <c r="V120" s="2">
        <f t="shared" si="48"/>
        <v>6</v>
      </c>
      <c r="W120" s="2">
        <f t="shared" si="49"/>
        <v>10</v>
      </c>
      <c r="X120" s="2">
        <f t="shared" si="50"/>
        <v>4</v>
      </c>
      <c r="Y120" s="2">
        <f t="shared" si="51"/>
        <v>5</v>
      </c>
      <c r="Z120" s="2">
        <f t="shared" si="52"/>
        <v>8</v>
      </c>
      <c r="AA120" s="2">
        <f t="shared" si="53"/>
        <v>3</v>
      </c>
      <c r="AB120" s="2">
        <f t="shared" si="54"/>
        <v>7</v>
      </c>
      <c r="AC120" s="2">
        <f t="shared" si="55"/>
        <v>2</v>
      </c>
      <c r="AD120" s="2">
        <f t="shared" si="56"/>
        <v>9</v>
      </c>
      <c r="AE120" s="2"/>
      <c r="AF120" s="2">
        <f t="shared" si="57"/>
        <v>0</v>
      </c>
      <c r="AG120" s="2">
        <f t="shared" si="58"/>
        <v>0</v>
      </c>
      <c r="AH120" s="2">
        <f t="shared" si="59"/>
        <v>0</v>
      </c>
      <c r="AI120" s="2">
        <f t="shared" si="60"/>
        <v>0</v>
      </c>
      <c r="AJ120" s="2">
        <f t="shared" si="61"/>
        <v>0</v>
      </c>
      <c r="AK120" s="2">
        <f t="shared" si="62"/>
        <v>0</v>
      </c>
      <c r="AL120" s="2">
        <f t="shared" si="63"/>
        <v>0</v>
      </c>
      <c r="AM120" s="2">
        <f t="shared" si="64"/>
        <v>0</v>
      </c>
      <c r="AN120" s="2">
        <f t="shared" si="65"/>
        <v>0</v>
      </c>
      <c r="AO120" s="2">
        <f t="shared" si="66"/>
        <v>0</v>
      </c>
      <c r="AP120" s="2"/>
      <c r="AQ120" s="2">
        <f t="shared" si="67"/>
        <v>1</v>
      </c>
      <c r="AR120" s="2">
        <f t="shared" si="68"/>
        <v>6</v>
      </c>
      <c r="AS120" s="2">
        <f t="shared" si="69"/>
        <v>10</v>
      </c>
      <c r="AT120" s="2">
        <f t="shared" si="70"/>
        <v>4</v>
      </c>
      <c r="AU120" s="2">
        <f t="shared" si="71"/>
        <v>5</v>
      </c>
      <c r="AV120" s="2">
        <f t="shared" si="72"/>
        <v>8</v>
      </c>
      <c r="AW120" s="2">
        <f t="shared" si="73"/>
        <v>3</v>
      </c>
      <c r="AX120" s="2">
        <f t="shared" si="74"/>
        <v>7</v>
      </c>
      <c r="AY120" s="2">
        <f t="shared" si="75"/>
        <v>2</v>
      </c>
      <c r="AZ120" s="2">
        <f t="shared" si="76"/>
        <v>9</v>
      </c>
      <c r="BA120" s="2"/>
      <c r="BB120" s="5">
        <f t="shared" si="77"/>
        <v>5</v>
      </c>
      <c r="BC120" s="2">
        <f t="shared" si="78"/>
        <v>5</v>
      </c>
      <c r="BD120" s="2">
        <f t="shared" si="81"/>
        <v>26</v>
      </c>
      <c r="BE120" s="2">
        <f t="shared" si="82"/>
        <v>29</v>
      </c>
      <c r="BF120" s="2">
        <f t="shared" si="83"/>
        <v>14</v>
      </c>
      <c r="BG120" s="2">
        <f t="shared" si="84"/>
        <v>11</v>
      </c>
      <c r="BH120" s="2">
        <f t="shared" si="85"/>
        <v>11</v>
      </c>
      <c r="BI120" s="19">
        <f t="shared" si="86"/>
        <v>12.5</v>
      </c>
      <c r="BJ120" s="19">
        <f t="shared" si="87"/>
        <v>4.7871355387816905</v>
      </c>
      <c r="BK120" s="31">
        <f t="shared" si="88"/>
        <v>-0.31333978072025609</v>
      </c>
      <c r="BL120" s="32">
        <f t="shared" si="79"/>
        <v>0.37701126503103738</v>
      </c>
      <c r="BM120" s="62">
        <f t="shared" si="89"/>
        <v>6.9014084507042259E-2</v>
      </c>
      <c r="BN120" s="62" t="str">
        <f t="shared" si="90"/>
        <v/>
      </c>
      <c r="BO120" s="73" t="str">
        <f t="shared" si="91"/>
        <v/>
      </c>
      <c r="BQ120" s="11">
        <f t="shared" si="92"/>
        <v>5.468955729491784E-2</v>
      </c>
    </row>
    <row r="121" spans="1:69">
      <c r="A121" s="30" t="s">
        <v>407</v>
      </c>
      <c r="B121" s="30" t="s">
        <v>408</v>
      </c>
      <c r="C121" s="30" t="s">
        <v>409</v>
      </c>
      <c r="D121" s="30" t="s">
        <v>410</v>
      </c>
      <c r="E121" s="30" t="s">
        <v>363</v>
      </c>
      <c r="F121" s="11" t="str">
        <f t="shared" si="80"/>
        <v>Scav. Recep</v>
      </c>
      <c r="H121" s="11">
        <f>VLOOKUP($B121,data!$B$3:$Q$15316,'diff expr 1 vs 3 mites'!H$8,FALSE)</f>
        <v>2.9321008430000002</v>
      </c>
      <c r="I121" s="11">
        <f>VLOOKUP($B121,data!$B$3:$Q$15316,'diff expr 1 vs 3 mites'!I$8,FALSE)</f>
        <v>10.1027659</v>
      </c>
      <c r="J121" s="11">
        <f>VLOOKUP($B121,data!$B$3:$Q$15316,'diff expr 1 vs 3 mites'!J$8,FALSE)</f>
        <v>5.2155760300000003</v>
      </c>
      <c r="K121" s="11">
        <f>VLOOKUP($B121,data!$B$3:$Q$15316,'diff expr 1 vs 3 mites'!K$8,FALSE)</f>
        <v>10.51855336</v>
      </c>
      <c r="L121" s="11">
        <f>VLOOKUP($B121,data!$B$3:$Q$15316,'diff expr 1 vs 3 mites'!L$8,FALSE)</f>
        <v>13.489246919999999</v>
      </c>
      <c r="M121" s="11">
        <f>VLOOKUP($B121,data!$B$3:$Q$15316,'diff expr 1 vs 3 mites'!M$8,FALSE)</f>
        <v>2.1711014940000002</v>
      </c>
      <c r="N121" s="11">
        <f>VLOOKUP($B121,data!$B$3:$Q$15316,'diff expr 1 vs 3 mites'!N$8,FALSE)</f>
        <v>3.1370991519999998</v>
      </c>
      <c r="O121" s="11">
        <f>VLOOKUP($B121,data!$B$3:$Q$15316,'diff expr 1 vs 3 mites'!O$8,FALSE)</f>
        <v>5.4801791010000001</v>
      </c>
      <c r="P121" s="11">
        <f>VLOOKUP($B121,data!$B$3:$Q$15316,'diff expr 1 vs 3 mites'!P$8,FALSE)</f>
        <v>2.1211653240000001</v>
      </c>
      <c r="Q121" s="11">
        <f>VLOOKUP($B121,data!$B$3:$Q$15316,'diff expr 1 vs 3 mites'!Q$8,FALSE)</f>
        <v>3.0128886439999998</v>
      </c>
      <c r="S121" s="27" t="s">
        <v>27749</v>
      </c>
      <c r="U121" s="2">
        <f t="shared" si="47"/>
        <v>3</v>
      </c>
      <c r="V121" s="2">
        <f t="shared" si="48"/>
        <v>8</v>
      </c>
      <c r="W121" s="2">
        <f t="shared" si="49"/>
        <v>6</v>
      </c>
      <c r="X121" s="2">
        <f t="shared" si="50"/>
        <v>9</v>
      </c>
      <c r="Y121" s="2">
        <f t="shared" si="51"/>
        <v>10</v>
      </c>
      <c r="Z121" s="2">
        <f t="shared" si="52"/>
        <v>2</v>
      </c>
      <c r="AA121" s="2">
        <f t="shared" si="53"/>
        <v>5</v>
      </c>
      <c r="AB121" s="2">
        <f t="shared" si="54"/>
        <v>7</v>
      </c>
      <c r="AC121" s="2">
        <f t="shared" si="55"/>
        <v>1</v>
      </c>
      <c r="AD121" s="2">
        <f t="shared" si="56"/>
        <v>4</v>
      </c>
      <c r="AE121" s="2"/>
      <c r="AF121" s="2">
        <f t="shared" si="57"/>
        <v>0</v>
      </c>
      <c r="AG121" s="2">
        <f t="shared" si="58"/>
        <v>0</v>
      </c>
      <c r="AH121" s="2">
        <f t="shared" si="59"/>
        <v>0</v>
      </c>
      <c r="AI121" s="2">
        <f t="shared" si="60"/>
        <v>0</v>
      </c>
      <c r="AJ121" s="2">
        <f t="shared" si="61"/>
        <v>0</v>
      </c>
      <c r="AK121" s="2">
        <f t="shared" si="62"/>
        <v>0</v>
      </c>
      <c r="AL121" s="2">
        <f t="shared" si="63"/>
        <v>0</v>
      </c>
      <c r="AM121" s="2">
        <f t="shared" si="64"/>
        <v>0</v>
      </c>
      <c r="AN121" s="2">
        <f t="shared" si="65"/>
        <v>0</v>
      </c>
      <c r="AO121" s="2">
        <f t="shared" si="66"/>
        <v>0</v>
      </c>
      <c r="AP121" s="2"/>
      <c r="AQ121" s="2">
        <f t="shared" si="67"/>
        <v>3</v>
      </c>
      <c r="AR121" s="2">
        <f t="shared" si="68"/>
        <v>8</v>
      </c>
      <c r="AS121" s="2">
        <f t="shared" si="69"/>
        <v>6</v>
      </c>
      <c r="AT121" s="2">
        <f t="shared" si="70"/>
        <v>9</v>
      </c>
      <c r="AU121" s="2">
        <f t="shared" si="71"/>
        <v>10</v>
      </c>
      <c r="AV121" s="2">
        <f t="shared" si="72"/>
        <v>2</v>
      </c>
      <c r="AW121" s="2">
        <f t="shared" si="73"/>
        <v>5</v>
      </c>
      <c r="AX121" s="2">
        <f t="shared" si="74"/>
        <v>7</v>
      </c>
      <c r="AY121" s="2">
        <f t="shared" si="75"/>
        <v>1</v>
      </c>
      <c r="AZ121" s="2">
        <f t="shared" si="76"/>
        <v>4</v>
      </c>
      <c r="BA121" s="2"/>
      <c r="BB121" s="5">
        <f t="shared" si="77"/>
        <v>5</v>
      </c>
      <c r="BC121" s="2">
        <f t="shared" si="78"/>
        <v>5</v>
      </c>
      <c r="BD121" s="2">
        <f t="shared" si="81"/>
        <v>36</v>
      </c>
      <c r="BE121" s="2">
        <f t="shared" si="82"/>
        <v>19</v>
      </c>
      <c r="BF121" s="2">
        <f t="shared" si="83"/>
        <v>4</v>
      </c>
      <c r="BG121" s="2">
        <f t="shared" si="84"/>
        <v>21</v>
      </c>
      <c r="BH121" s="2">
        <f t="shared" si="85"/>
        <v>4</v>
      </c>
      <c r="BI121" s="19">
        <f t="shared" si="86"/>
        <v>12.5</v>
      </c>
      <c r="BJ121" s="19">
        <f t="shared" si="87"/>
        <v>4.7871355387816905</v>
      </c>
      <c r="BK121" s="31">
        <f t="shared" si="88"/>
        <v>-1.775592090748118</v>
      </c>
      <c r="BL121" s="32">
        <f t="shared" si="79"/>
        <v>3.7900087291180634E-2</v>
      </c>
      <c r="BM121" s="62">
        <f t="shared" si="89"/>
        <v>1.4366197183098593E-2</v>
      </c>
      <c r="BN121" s="62" t="str">
        <f t="shared" si="90"/>
        <v/>
      </c>
      <c r="BO121" s="73" t="str">
        <f t="shared" si="91"/>
        <v/>
      </c>
      <c r="BQ121" s="11">
        <f t="shared" si="92"/>
        <v>-0.42390198708029747</v>
      </c>
    </row>
    <row r="122" spans="1:69">
      <c r="A122" s="30" t="s">
        <v>411</v>
      </c>
      <c r="B122" s="30" t="s">
        <v>412</v>
      </c>
      <c r="C122" s="30" t="s">
        <v>413</v>
      </c>
      <c r="D122" s="30" t="s">
        <v>414</v>
      </c>
      <c r="E122" s="30" t="s">
        <v>415</v>
      </c>
      <c r="F122" s="11" t="str">
        <f t="shared" si="80"/>
        <v>PPO - melan</v>
      </c>
      <c r="H122" s="11">
        <f>VLOOKUP($B122,data!$B$3:$Q$15316,'diff expr 1 vs 3 mites'!H$8,FALSE)</f>
        <v>1.5131433649999999</v>
      </c>
      <c r="I122" s="11">
        <f>VLOOKUP($B122,data!$B$3:$Q$15316,'diff expr 1 vs 3 mites'!I$8,FALSE)</f>
        <v>0.783497687</v>
      </c>
      <c r="J122" s="11">
        <f>VLOOKUP($B122,data!$B$3:$Q$15316,'diff expr 1 vs 3 mites'!J$8,FALSE)</f>
        <v>2.111370719</v>
      </c>
      <c r="K122" s="11">
        <f>VLOOKUP($B122,data!$B$3:$Q$15316,'diff expr 1 vs 3 mites'!K$8,FALSE)</f>
        <v>4.2246211039999997</v>
      </c>
      <c r="L122" s="11">
        <f>VLOOKUP($B122,data!$B$3:$Q$15316,'diff expr 1 vs 3 mites'!L$8,FALSE)</f>
        <v>3.734194638</v>
      </c>
      <c r="M122" s="11">
        <f>VLOOKUP($B122,data!$B$3:$Q$15316,'diff expr 1 vs 3 mites'!M$8,FALSE)</f>
        <v>1.0312967470000001</v>
      </c>
      <c r="N122" s="11">
        <f>VLOOKUP($B122,data!$B$3:$Q$15316,'diff expr 1 vs 3 mites'!N$8,FALSE)</f>
        <v>1.7881873290000001</v>
      </c>
      <c r="O122" s="11">
        <f>VLOOKUP($B122,data!$B$3:$Q$15316,'diff expr 1 vs 3 mites'!O$8,FALSE)</f>
        <v>1.983348179</v>
      </c>
      <c r="P122" s="11">
        <f>VLOOKUP($B122,data!$B$3:$Q$15316,'diff expr 1 vs 3 mites'!P$8,FALSE)</f>
        <v>2.4987897829999999</v>
      </c>
      <c r="Q122" s="11">
        <f>VLOOKUP($B122,data!$B$3:$Q$15316,'diff expr 1 vs 3 mites'!Q$8,FALSE)</f>
        <v>5.1706236820000004</v>
      </c>
      <c r="S122" s="27" t="s">
        <v>27749</v>
      </c>
      <c r="U122" s="2">
        <f t="shared" si="47"/>
        <v>3</v>
      </c>
      <c r="V122" s="2">
        <f t="shared" si="48"/>
        <v>1</v>
      </c>
      <c r="W122" s="2">
        <f t="shared" si="49"/>
        <v>6</v>
      </c>
      <c r="X122" s="2">
        <f t="shared" si="50"/>
        <v>9</v>
      </c>
      <c r="Y122" s="2">
        <f t="shared" si="51"/>
        <v>8</v>
      </c>
      <c r="Z122" s="2">
        <f t="shared" si="52"/>
        <v>2</v>
      </c>
      <c r="AA122" s="2">
        <f t="shared" si="53"/>
        <v>4</v>
      </c>
      <c r="AB122" s="2">
        <f t="shared" si="54"/>
        <v>5</v>
      </c>
      <c r="AC122" s="2">
        <f t="shared" si="55"/>
        <v>7</v>
      </c>
      <c r="AD122" s="2">
        <f t="shared" si="56"/>
        <v>10</v>
      </c>
      <c r="AE122" s="2"/>
      <c r="AF122" s="2">
        <f t="shared" si="57"/>
        <v>0</v>
      </c>
      <c r="AG122" s="2">
        <f t="shared" si="58"/>
        <v>0</v>
      </c>
      <c r="AH122" s="2">
        <f t="shared" si="59"/>
        <v>0</v>
      </c>
      <c r="AI122" s="2">
        <f t="shared" si="60"/>
        <v>0</v>
      </c>
      <c r="AJ122" s="2">
        <f t="shared" si="61"/>
        <v>0</v>
      </c>
      <c r="AK122" s="2">
        <f t="shared" si="62"/>
        <v>0</v>
      </c>
      <c r="AL122" s="2">
        <f t="shared" si="63"/>
        <v>0</v>
      </c>
      <c r="AM122" s="2">
        <f t="shared" si="64"/>
        <v>0</v>
      </c>
      <c r="AN122" s="2">
        <f t="shared" si="65"/>
        <v>0</v>
      </c>
      <c r="AO122" s="2">
        <f t="shared" si="66"/>
        <v>0</v>
      </c>
      <c r="AP122" s="2"/>
      <c r="AQ122" s="2">
        <f t="shared" si="67"/>
        <v>3</v>
      </c>
      <c r="AR122" s="2">
        <f t="shared" si="68"/>
        <v>1</v>
      </c>
      <c r="AS122" s="2">
        <f t="shared" si="69"/>
        <v>6</v>
      </c>
      <c r="AT122" s="2">
        <f t="shared" si="70"/>
        <v>9</v>
      </c>
      <c r="AU122" s="2">
        <f t="shared" si="71"/>
        <v>8</v>
      </c>
      <c r="AV122" s="2">
        <f t="shared" si="72"/>
        <v>2</v>
      </c>
      <c r="AW122" s="2">
        <f t="shared" si="73"/>
        <v>4</v>
      </c>
      <c r="AX122" s="2">
        <f t="shared" si="74"/>
        <v>5</v>
      </c>
      <c r="AY122" s="2">
        <f t="shared" si="75"/>
        <v>7</v>
      </c>
      <c r="AZ122" s="2">
        <f t="shared" si="76"/>
        <v>10</v>
      </c>
      <c r="BA122" s="2"/>
      <c r="BB122" s="5">
        <f t="shared" si="77"/>
        <v>5</v>
      </c>
      <c r="BC122" s="2">
        <f t="shared" si="78"/>
        <v>5</v>
      </c>
      <c r="BD122" s="2">
        <f t="shared" si="81"/>
        <v>27</v>
      </c>
      <c r="BE122" s="2">
        <f t="shared" si="82"/>
        <v>28</v>
      </c>
      <c r="BF122" s="2">
        <f t="shared" si="83"/>
        <v>13</v>
      </c>
      <c r="BG122" s="2">
        <f t="shared" si="84"/>
        <v>12</v>
      </c>
      <c r="BH122" s="2">
        <f t="shared" si="85"/>
        <v>12</v>
      </c>
      <c r="BI122" s="19">
        <f t="shared" si="86"/>
        <v>12.5</v>
      </c>
      <c r="BJ122" s="19">
        <f t="shared" si="87"/>
        <v>4.7871355387816905</v>
      </c>
      <c r="BK122" s="31">
        <f t="shared" si="88"/>
        <v>-0.10444659357341871</v>
      </c>
      <c r="BL122" s="32">
        <f t="shared" si="79"/>
        <v>0.45840747426404427</v>
      </c>
      <c r="BM122" s="62">
        <f t="shared" si="89"/>
        <v>8.225352112676057E-2</v>
      </c>
      <c r="BN122" s="62" t="str">
        <f t="shared" si="90"/>
        <v/>
      </c>
      <c r="BO122" s="73" t="str">
        <f t="shared" si="91"/>
        <v/>
      </c>
      <c r="BQ122" s="11">
        <f t="shared" si="92"/>
        <v>3.6863549652777169E-3</v>
      </c>
    </row>
    <row r="123" spans="1:69">
      <c r="A123" s="30" t="s">
        <v>416</v>
      </c>
      <c r="B123" s="30" t="s">
        <v>417</v>
      </c>
      <c r="C123" s="30" t="s">
        <v>418</v>
      </c>
      <c r="D123" s="30" t="s">
        <v>419</v>
      </c>
      <c r="E123" s="30" t="s">
        <v>415</v>
      </c>
      <c r="F123" s="11" t="str">
        <f t="shared" si="80"/>
        <v>PPO - melan</v>
      </c>
      <c r="H123" s="11">
        <f>VLOOKUP($B123,data!$B$3:$Q$15316,'diff expr 1 vs 3 mites'!H$8,FALSE)</f>
        <v>30.949991050000001</v>
      </c>
      <c r="I123" s="11">
        <f>VLOOKUP($B123,data!$B$3:$Q$15316,'diff expr 1 vs 3 mites'!I$8,FALSE)</f>
        <v>9.8980665319999996</v>
      </c>
      <c r="J123" s="11">
        <f>VLOOKUP($B123,data!$B$3:$Q$15316,'diff expr 1 vs 3 mites'!J$8,FALSE)</f>
        <v>10.3372765</v>
      </c>
      <c r="K123" s="11">
        <f>VLOOKUP($B123,data!$B$3:$Q$15316,'diff expr 1 vs 3 mites'!K$8,FALSE)</f>
        <v>7.4157671890000003</v>
      </c>
      <c r="L123" s="11">
        <f>VLOOKUP($B123,data!$B$3:$Q$15316,'diff expr 1 vs 3 mites'!L$8,FALSE)</f>
        <v>9.3624662549999993</v>
      </c>
      <c r="M123" s="11">
        <f>VLOOKUP($B123,data!$B$3:$Q$15316,'diff expr 1 vs 3 mites'!M$8,FALSE)</f>
        <v>3.8535166890000001</v>
      </c>
      <c r="N123" s="11">
        <f>VLOOKUP($B123,data!$B$3:$Q$15316,'diff expr 1 vs 3 mites'!N$8,FALSE)</f>
        <v>4.7019331050000002</v>
      </c>
      <c r="O123" s="11">
        <f>VLOOKUP($B123,data!$B$3:$Q$15316,'diff expr 1 vs 3 mites'!O$8,FALSE)</f>
        <v>3.2819821280000001</v>
      </c>
      <c r="P123" s="11">
        <f>VLOOKUP($B123,data!$B$3:$Q$15316,'diff expr 1 vs 3 mites'!P$8,FALSE)</f>
        <v>2.7824287939999999</v>
      </c>
      <c r="Q123" s="11">
        <f>VLOOKUP($B123,data!$B$3:$Q$15316,'diff expr 1 vs 3 mites'!Q$8,FALSE)</f>
        <v>10.58022912</v>
      </c>
      <c r="S123" s="27" t="s">
        <v>27749</v>
      </c>
      <c r="U123" s="2">
        <f t="shared" si="47"/>
        <v>10</v>
      </c>
      <c r="V123" s="2">
        <f t="shared" si="48"/>
        <v>7</v>
      </c>
      <c r="W123" s="2">
        <f t="shared" si="49"/>
        <v>8</v>
      </c>
      <c r="X123" s="2">
        <f t="shared" si="50"/>
        <v>5</v>
      </c>
      <c r="Y123" s="2">
        <f t="shared" si="51"/>
        <v>6</v>
      </c>
      <c r="Z123" s="2">
        <f t="shared" si="52"/>
        <v>3</v>
      </c>
      <c r="AA123" s="2">
        <f t="shared" si="53"/>
        <v>4</v>
      </c>
      <c r="AB123" s="2">
        <f t="shared" si="54"/>
        <v>2</v>
      </c>
      <c r="AC123" s="2">
        <f t="shared" si="55"/>
        <v>1</v>
      </c>
      <c r="AD123" s="2">
        <f t="shared" si="56"/>
        <v>9</v>
      </c>
      <c r="AE123" s="2"/>
      <c r="AF123" s="2">
        <f t="shared" si="57"/>
        <v>0</v>
      </c>
      <c r="AG123" s="2">
        <f t="shared" si="58"/>
        <v>0</v>
      </c>
      <c r="AH123" s="2">
        <f t="shared" si="59"/>
        <v>0</v>
      </c>
      <c r="AI123" s="2">
        <f t="shared" si="60"/>
        <v>0</v>
      </c>
      <c r="AJ123" s="2">
        <f t="shared" si="61"/>
        <v>0</v>
      </c>
      <c r="AK123" s="2">
        <f t="shared" si="62"/>
        <v>0</v>
      </c>
      <c r="AL123" s="2">
        <f t="shared" si="63"/>
        <v>0</v>
      </c>
      <c r="AM123" s="2">
        <f t="shared" si="64"/>
        <v>0</v>
      </c>
      <c r="AN123" s="2">
        <f t="shared" si="65"/>
        <v>0</v>
      </c>
      <c r="AO123" s="2">
        <f t="shared" si="66"/>
        <v>0</v>
      </c>
      <c r="AP123" s="2"/>
      <c r="AQ123" s="2">
        <f t="shared" si="67"/>
        <v>10</v>
      </c>
      <c r="AR123" s="2">
        <f t="shared" si="68"/>
        <v>7</v>
      </c>
      <c r="AS123" s="2">
        <f t="shared" si="69"/>
        <v>8</v>
      </c>
      <c r="AT123" s="2">
        <f t="shared" si="70"/>
        <v>5</v>
      </c>
      <c r="AU123" s="2">
        <f t="shared" si="71"/>
        <v>6</v>
      </c>
      <c r="AV123" s="2">
        <f t="shared" si="72"/>
        <v>3</v>
      </c>
      <c r="AW123" s="2">
        <f t="shared" si="73"/>
        <v>4</v>
      </c>
      <c r="AX123" s="2">
        <f t="shared" si="74"/>
        <v>2</v>
      </c>
      <c r="AY123" s="2">
        <f t="shared" si="75"/>
        <v>1</v>
      </c>
      <c r="AZ123" s="2">
        <f t="shared" si="76"/>
        <v>9</v>
      </c>
      <c r="BA123" s="2"/>
      <c r="BB123" s="5">
        <f t="shared" si="77"/>
        <v>5</v>
      </c>
      <c r="BC123" s="2">
        <f t="shared" si="78"/>
        <v>5</v>
      </c>
      <c r="BD123" s="2">
        <f t="shared" si="81"/>
        <v>36</v>
      </c>
      <c r="BE123" s="2">
        <f t="shared" si="82"/>
        <v>19</v>
      </c>
      <c r="BF123" s="2">
        <f t="shared" si="83"/>
        <v>4</v>
      </c>
      <c r="BG123" s="2">
        <f t="shared" si="84"/>
        <v>21</v>
      </c>
      <c r="BH123" s="2">
        <f t="shared" si="85"/>
        <v>4</v>
      </c>
      <c r="BI123" s="19">
        <f t="shared" si="86"/>
        <v>12.5</v>
      </c>
      <c r="BJ123" s="19">
        <f t="shared" si="87"/>
        <v>4.7871355387816905</v>
      </c>
      <c r="BK123" s="31">
        <f t="shared" si="88"/>
        <v>-1.775592090748118</v>
      </c>
      <c r="BL123" s="32">
        <f t="shared" si="79"/>
        <v>3.7900087291180634E-2</v>
      </c>
      <c r="BM123" s="62">
        <f t="shared" si="89"/>
        <v>1.4366197183098593E-2</v>
      </c>
      <c r="BN123" s="62" t="str">
        <f t="shared" si="90"/>
        <v/>
      </c>
      <c r="BO123" s="73" t="str">
        <f t="shared" si="91"/>
        <v/>
      </c>
      <c r="BQ123" s="11">
        <f t="shared" si="92"/>
        <v>-0.43087407866477212</v>
      </c>
    </row>
    <row r="124" spans="1:69">
      <c r="A124" s="30" t="s">
        <v>420</v>
      </c>
      <c r="B124" s="30" t="s">
        <v>421</v>
      </c>
      <c r="C124" s="30" t="s">
        <v>422</v>
      </c>
      <c r="D124" s="30" t="s">
        <v>423</v>
      </c>
      <c r="E124" s="30" t="s">
        <v>424</v>
      </c>
      <c r="F124" s="11" t="str">
        <f t="shared" si="80"/>
        <v>Lysozyme</v>
      </c>
      <c r="H124" s="11">
        <f>VLOOKUP($B124,data!$B$3:$Q$15316,'diff expr 1 vs 3 mites'!H$8,FALSE)</f>
        <v>17.101166500000001</v>
      </c>
      <c r="I124" s="11">
        <f>VLOOKUP($B124,data!$B$3:$Q$15316,'diff expr 1 vs 3 mites'!I$8,FALSE)</f>
        <v>0</v>
      </c>
      <c r="J124" s="11">
        <f>VLOOKUP($B124,data!$B$3:$Q$15316,'diff expr 1 vs 3 mites'!J$8,FALSE)</f>
        <v>1.8816057399999999</v>
      </c>
      <c r="K124" s="11">
        <f>VLOOKUP($B124,data!$B$3:$Q$15316,'diff expr 1 vs 3 mites'!K$8,FALSE)</f>
        <v>24.160861610000001</v>
      </c>
      <c r="L124" s="11">
        <f>VLOOKUP($B124,data!$B$3:$Q$15316,'diff expr 1 vs 3 mites'!L$8,FALSE)</f>
        <v>12.68846276</v>
      </c>
      <c r="M124" s="11">
        <f>VLOOKUP($B124,data!$B$3:$Q$15316,'diff expr 1 vs 3 mites'!M$8,FALSE)</f>
        <v>0</v>
      </c>
      <c r="N124" s="11">
        <f>VLOOKUP($B124,data!$B$3:$Q$15316,'diff expr 1 vs 3 mites'!N$8,FALSE)</f>
        <v>1.3991668559999999</v>
      </c>
      <c r="O124" s="11">
        <f>VLOOKUP($B124,data!$B$3:$Q$15316,'diff expr 1 vs 3 mites'!O$8,FALSE)</f>
        <v>99.594269100000005</v>
      </c>
      <c r="P124" s="11">
        <f>VLOOKUP($B124,data!$B$3:$Q$15316,'diff expr 1 vs 3 mites'!P$8,FALSE)</f>
        <v>0.130992049</v>
      </c>
      <c r="Q124" s="11">
        <f>VLOOKUP($B124,data!$B$3:$Q$15316,'diff expr 1 vs 3 mites'!Q$8,FALSE)</f>
        <v>4.2013594830000001</v>
      </c>
      <c r="S124" s="27" t="s">
        <v>27749</v>
      </c>
      <c r="U124" s="2">
        <f t="shared" si="47"/>
        <v>8</v>
      </c>
      <c r="V124" s="2">
        <f t="shared" si="48"/>
        <v>1</v>
      </c>
      <c r="W124" s="2">
        <f t="shared" si="49"/>
        <v>5</v>
      </c>
      <c r="X124" s="2">
        <f t="shared" si="50"/>
        <v>9</v>
      </c>
      <c r="Y124" s="2">
        <f t="shared" si="51"/>
        <v>7</v>
      </c>
      <c r="Z124" s="2">
        <f t="shared" si="52"/>
        <v>1</v>
      </c>
      <c r="AA124" s="2">
        <f t="shared" si="53"/>
        <v>4</v>
      </c>
      <c r="AB124" s="2">
        <f t="shared" si="54"/>
        <v>10</v>
      </c>
      <c r="AC124" s="2">
        <f t="shared" si="55"/>
        <v>3</v>
      </c>
      <c r="AD124" s="2">
        <f t="shared" si="56"/>
        <v>6</v>
      </c>
      <c r="AE124" s="2"/>
      <c r="AF124" s="2">
        <f t="shared" si="57"/>
        <v>0</v>
      </c>
      <c r="AG124" s="2">
        <f t="shared" si="58"/>
        <v>0.5</v>
      </c>
      <c r="AH124" s="2">
        <f t="shared" si="59"/>
        <v>0</v>
      </c>
      <c r="AI124" s="2">
        <f t="shared" si="60"/>
        <v>0</v>
      </c>
      <c r="AJ124" s="2">
        <f t="shared" si="61"/>
        <v>0</v>
      </c>
      <c r="AK124" s="2">
        <f t="shared" si="62"/>
        <v>0.5</v>
      </c>
      <c r="AL124" s="2">
        <f t="shared" si="63"/>
        <v>0</v>
      </c>
      <c r="AM124" s="2">
        <f t="shared" si="64"/>
        <v>0</v>
      </c>
      <c r="AN124" s="2">
        <f t="shared" si="65"/>
        <v>0</v>
      </c>
      <c r="AO124" s="2">
        <f t="shared" si="66"/>
        <v>0</v>
      </c>
      <c r="AP124" s="2"/>
      <c r="AQ124" s="2">
        <f t="shared" si="67"/>
        <v>8</v>
      </c>
      <c r="AR124" s="2">
        <f t="shared" si="68"/>
        <v>1.5</v>
      </c>
      <c r="AS124" s="2">
        <f t="shared" si="69"/>
        <v>5</v>
      </c>
      <c r="AT124" s="2">
        <f t="shared" si="70"/>
        <v>9</v>
      </c>
      <c r="AU124" s="2">
        <f t="shared" si="71"/>
        <v>7</v>
      </c>
      <c r="AV124" s="2">
        <f t="shared" si="72"/>
        <v>1.5</v>
      </c>
      <c r="AW124" s="2">
        <f t="shared" si="73"/>
        <v>4</v>
      </c>
      <c r="AX124" s="2">
        <f t="shared" si="74"/>
        <v>10</v>
      </c>
      <c r="AY124" s="2">
        <f t="shared" si="75"/>
        <v>3</v>
      </c>
      <c r="AZ124" s="2">
        <f t="shared" si="76"/>
        <v>6</v>
      </c>
      <c r="BA124" s="2"/>
      <c r="BB124" s="5">
        <f t="shared" si="77"/>
        <v>5</v>
      </c>
      <c r="BC124" s="2">
        <f t="shared" si="78"/>
        <v>5</v>
      </c>
      <c r="BD124" s="2">
        <f t="shared" si="81"/>
        <v>30.5</v>
      </c>
      <c r="BE124" s="2">
        <f t="shared" si="82"/>
        <v>24.5</v>
      </c>
      <c r="BF124" s="2">
        <f t="shared" si="83"/>
        <v>9.5</v>
      </c>
      <c r="BG124" s="2">
        <f t="shared" si="84"/>
        <v>15.5</v>
      </c>
      <c r="BH124" s="2">
        <f t="shared" si="85"/>
        <v>9.5</v>
      </c>
      <c r="BI124" s="19">
        <f t="shared" si="86"/>
        <v>12.5</v>
      </c>
      <c r="BJ124" s="19">
        <f t="shared" si="87"/>
        <v>4.7871355387816905</v>
      </c>
      <c r="BK124" s="31">
        <f t="shared" si="88"/>
        <v>-0.62667956144051218</v>
      </c>
      <c r="BL124" s="32">
        <f t="shared" si="79"/>
        <v>0.26543465198425403</v>
      </c>
      <c r="BM124" s="62">
        <f t="shared" si="89"/>
        <v>5.8309859154929582E-2</v>
      </c>
      <c r="BN124" s="62" t="str">
        <f t="shared" si="90"/>
        <v/>
      </c>
      <c r="BO124" s="73" t="str">
        <f t="shared" si="91"/>
        <v/>
      </c>
      <c r="BQ124" s="11">
        <f t="shared" si="92"/>
        <v>0.27565077808794375</v>
      </c>
    </row>
    <row r="125" spans="1:69">
      <c r="A125" s="30" t="s">
        <v>425</v>
      </c>
      <c r="B125" s="30" t="s">
        <v>426</v>
      </c>
      <c r="C125" s="30" t="s">
        <v>427</v>
      </c>
      <c r="D125" s="30"/>
      <c r="E125" s="30" t="s">
        <v>424</v>
      </c>
      <c r="F125" s="11" t="str">
        <f t="shared" si="80"/>
        <v>Lysozyme</v>
      </c>
      <c r="H125" s="11">
        <f>VLOOKUP($B125,data!$B$3:$Q$15316,'diff expr 1 vs 3 mites'!H$8,FALSE)</f>
        <v>42.594775480000003</v>
      </c>
      <c r="I125" s="11">
        <f>VLOOKUP($B125,data!$B$3:$Q$15316,'diff expr 1 vs 3 mites'!I$8,FALSE)</f>
        <v>161.7392408</v>
      </c>
      <c r="J125" s="11">
        <f>VLOOKUP($B125,data!$B$3:$Q$15316,'diff expr 1 vs 3 mites'!J$8,FALSE)</f>
        <v>100.0192109</v>
      </c>
      <c r="K125" s="11">
        <f>VLOOKUP($B125,data!$B$3:$Q$15316,'diff expr 1 vs 3 mites'!K$8,FALSE)</f>
        <v>395.96208530000001</v>
      </c>
      <c r="L125" s="11">
        <f>VLOOKUP($B125,data!$B$3:$Q$15316,'diff expr 1 vs 3 mites'!L$8,FALSE)</f>
        <v>133.88893849999999</v>
      </c>
      <c r="M125" s="11">
        <f>VLOOKUP($B125,data!$B$3:$Q$15316,'diff expr 1 vs 3 mites'!M$8,FALSE)</f>
        <v>36.347580989999997</v>
      </c>
      <c r="N125" s="11">
        <f>VLOOKUP($B125,data!$B$3:$Q$15316,'diff expr 1 vs 3 mites'!N$8,FALSE)</f>
        <v>88.589069609999996</v>
      </c>
      <c r="O125" s="11">
        <f>VLOOKUP($B125,data!$B$3:$Q$15316,'diff expr 1 vs 3 mites'!O$8,FALSE)</f>
        <v>27.960878869999998</v>
      </c>
      <c r="P125" s="11">
        <f>VLOOKUP($B125,data!$B$3:$Q$15316,'diff expr 1 vs 3 mites'!P$8,FALSE)</f>
        <v>112.1489285</v>
      </c>
      <c r="Q125" s="11">
        <f>VLOOKUP($B125,data!$B$3:$Q$15316,'diff expr 1 vs 3 mites'!Q$8,FALSE)</f>
        <v>124.5900967</v>
      </c>
      <c r="S125" s="27" t="s">
        <v>27749</v>
      </c>
      <c r="U125" s="2">
        <f t="shared" si="47"/>
        <v>3</v>
      </c>
      <c r="V125" s="2">
        <f t="shared" si="48"/>
        <v>9</v>
      </c>
      <c r="W125" s="2">
        <f t="shared" si="49"/>
        <v>5</v>
      </c>
      <c r="X125" s="2">
        <f t="shared" si="50"/>
        <v>10</v>
      </c>
      <c r="Y125" s="2">
        <f t="shared" si="51"/>
        <v>8</v>
      </c>
      <c r="Z125" s="2">
        <f t="shared" si="52"/>
        <v>2</v>
      </c>
      <c r="AA125" s="2">
        <f t="shared" si="53"/>
        <v>4</v>
      </c>
      <c r="AB125" s="2">
        <f t="shared" si="54"/>
        <v>1</v>
      </c>
      <c r="AC125" s="2">
        <f t="shared" si="55"/>
        <v>6</v>
      </c>
      <c r="AD125" s="2">
        <f t="shared" si="56"/>
        <v>7</v>
      </c>
      <c r="AE125" s="2"/>
      <c r="AF125" s="2">
        <f t="shared" si="57"/>
        <v>0</v>
      </c>
      <c r="AG125" s="2">
        <f t="shared" si="58"/>
        <v>0</v>
      </c>
      <c r="AH125" s="2">
        <f t="shared" si="59"/>
        <v>0</v>
      </c>
      <c r="AI125" s="2">
        <f t="shared" si="60"/>
        <v>0</v>
      </c>
      <c r="AJ125" s="2">
        <f t="shared" si="61"/>
        <v>0</v>
      </c>
      <c r="AK125" s="2">
        <f t="shared" si="62"/>
        <v>0</v>
      </c>
      <c r="AL125" s="2">
        <f t="shared" si="63"/>
        <v>0</v>
      </c>
      <c r="AM125" s="2">
        <f t="shared" si="64"/>
        <v>0</v>
      </c>
      <c r="AN125" s="2">
        <f t="shared" si="65"/>
        <v>0</v>
      </c>
      <c r="AO125" s="2">
        <f t="shared" si="66"/>
        <v>0</v>
      </c>
      <c r="AP125" s="2"/>
      <c r="AQ125" s="2">
        <f t="shared" si="67"/>
        <v>3</v>
      </c>
      <c r="AR125" s="2">
        <f t="shared" si="68"/>
        <v>9</v>
      </c>
      <c r="AS125" s="2">
        <f t="shared" si="69"/>
        <v>5</v>
      </c>
      <c r="AT125" s="2">
        <f t="shared" si="70"/>
        <v>10</v>
      </c>
      <c r="AU125" s="2">
        <f t="shared" si="71"/>
        <v>8</v>
      </c>
      <c r="AV125" s="2">
        <f t="shared" si="72"/>
        <v>2</v>
      </c>
      <c r="AW125" s="2">
        <f t="shared" si="73"/>
        <v>4</v>
      </c>
      <c r="AX125" s="2">
        <f t="shared" si="74"/>
        <v>1</v>
      </c>
      <c r="AY125" s="2">
        <f t="shared" si="75"/>
        <v>6</v>
      </c>
      <c r="AZ125" s="2">
        <f t="shared" si="76"/>
        <v>7</v>
      </c>
      <c r="BA125" s="2"/>
      <c r="BB125" s="5">
        <f t="shared" si="77"/>
        <v>5</v>
      </c>
      <c r="BC125" s="2">
        <f t="shared" si="78"/>
        <v>5</v>
      </c>
      <c r="BD125" s="2">
        <f t="shared" si="81"/>
        <v>35</v>
      </c>
      <c r="BE125" s="2">
        <f t="shared" si="82"/>
        <v>20</v>
      </c>
      <c r="BF125" s="2">
        <f t="shared" si="83"/>
        <v>5</v>
      </c>
      <c r="BG125" s="2">
        <f t="shared" si="84"/>
        <v>20</v>
      </c>
      <c r="BH125" s="2">
        <f t="shared" si="85"/>
        <v>5</v>
      </c>
      <c r="BI125" s="19">
        <f t="shared" si="86"/>
        <v>12.5</v>
      </c>
      <c r="BJ125" s="19">
        <f t="shared" si="87"/>
        <v>4.7871355387816905</v>
      </c>
      <c r="BK125" s="31">
        <f t="shared" si="88"/>
        <v>-1.5666989036012806</v>
      </c>
      <c r="BL125" s="32">
        <f t="shared" si="79"/>
        <v>5.8592543599068986E-2</v>
      </c>
      <c r="BM125" s="62">
        <f t="shared" si="89"/>
        <v>1.9436619718309858E-2</v>
      </c>
      <c r="BN125" s="62" t="str">
        <f t="shared" si="90"/>
        <v/>
      </c>
      <c r="BO125" s="73" t="str">
        <f t="shared" si="91"/>
        <v/>
      </c>
      <c r="BQ125" s="11">
        <f t="shared" si="92"/>
        <v>-0.33061270413866339</v>
      </c>
    </row>
    <row r="126" spans="1:69">
      <c r="A126" s="30" t="s">
        <v>428</v>
      </c>
      <c r="B126" s="30" t="s">
        <v>429</v>
      </c>
      <c r="C126" s="30" t="s">
        <v>430</v>
      </c>
      <c r="D126" s="30" t="s">
        <v>431</v>
      </c>
      <c r="E126" s="30" t="s">
        <v>432</v>
      </c>
      <c r="F126" s="11" t="str">
        <f t="shared" si="80"/>
        <v>JNK cascade</v>
      </c>
      <c r="H126" s="11">
        <f>VLOOKUP($B126,data!$B$3:$Q$15316,'diff expr 1 vs 3 mites'!H$8,FALSE)</f>
        <v>33.142340189999999</v>
      </c>
      <c r="I126" s="11">
        <f>VLOOKUP($B126,data!$B$3:$Q$15316,'diff expr 1 vs 3 mites'!I$8,FALSE)</f>
        <v>73.160777550000006</v>
      </c>
      <c r="J126" s="11">
        <f>VLOOKUP($B126,data!$B$3:$Q$15316,'diff expr 1 vs 3 mites'!J$8,FALSE)</f>
        <v>166.27076539999999</v>
      </c>
      <c r="K126" s="11">
        <f>VLOOKUP($B126,data!$B$3:$Q$15316,'diff expr 1 vs 3 mites'!K$8,FALSE)</f>
        <v>68.462460399999998</v>
      </c>
      <c r="L126" s="11">
        <f>VLOOKUP($B126,data!$B$3:$Q$15316,'diff expr 1 vs 3 mites'!L$8,FALSE)</f>
        <v>129.31983310000001</v>
      </c>
      <c r="M126" s="11">
        <f>VLOOKUP($B126,data!$B$3:$Q$15316,'diff expr 1 vs 3 mites'!M$8,FALSE)</f>
        <v>44.428596390000003</v>
      </c>
      <c r="N126" s="11">
        <f>VLOOKUP($B126,data!$B$3:$Q$15316,'diff expr 1 vs 3 mites'!N$8,FALSE)</f>
        <v>328.0280631</v>
      </c>
      <c r="O126" s="11">
        <f>VLOOKUP($B126,data!$B$3:$Q$15316,'diff expr 1 vs 3 mites'!O$8,FALSE)</f>
        <v>106.8257849</v>
      </c>
      <c r="P126" s="11">
        <f>VLOOKUP($B126,data!$B$3:$Q$15316,'diff expr 1 vs 3 mites'!P$8,FALSE)</f>
        <v>152.21877939999999</v>
      </c>
      <c r="Q126" s="11">
        <f>VLOOKUP($B126,data!$B$3:$Q$15316,'diff expr 1 vs 3 mites'!Q$8,FALSE)</f>
        <v>59.120581260000002</v>
      </c>
      <c r="S126" s="27" t="s">
        <v>27749</v>
      </c>
      <c r="U126" s="2">
        <f t="shared" si="47"/>
        <v>1</v>
      </c>
      <c r="V126" s="2">
        <f t="shared" si="48"/>
        <v>5</v>
      </c>
      <c r="W126" s="2">
        <f t="shared" si="49"/>
        <v>9</v>
      </c>
      <c r="X126" s="2">
        <f t="shared" si="50"/>
        <v>4</v>
      </c>
      <c r="Y126" s="2">
        <f t="shared" si="51"/>
        <v>7</v>
      </c>
      <c r="Z126" s="2">
        <f t="shared" si="52"/>
        <v>2</v>
      </c>
      <c r="AA126" s="2">
        <f t="shared" si="53"/>
        <v>10</v>
      </c>
      <c r="AB126" s="2">
        <f t="shared" si="54"/>
        <v>6</v>
      </c>
      <c r="AC126" s="2">
        <f t="shared" si="55"/>
        <v>8</v>
      </c>
      <c r="AD126" s="2">
        <f t="shared" si="56"/>
        <v>3</v>
      </c>
      <c r="AE126" s="2"/>
      <c r="AF126" s="2">
        <f t="shared" si="57"/>
        <v>0</v>
      </c>
      <c r="AG126" s="2">
        <f t="shared" si="58"/>
        <v>0</v>
      </c>
      <c r="AH126" s="2">
        <f t="shared" si="59"/>
        <v>0</v>
      </c>
      <c r="AI126" s="2">
        <f t="shared" si="60"/>
        <v>0</v>
      </c>
      <c r="AJ126" s="2">
        <f t="shared" si="61"/>
        <v>0</v>
      </c>
      <c r="AK126" s="2">
        <f t="shared" si="62"/>
        <v>0</v>
      </c>
      <c r="AL126" s="2">
        <f t="shared" si="63"/>
        <v>0</v>
      </c>
      <c r="AM126" s="2">
        <f t="shared" si="64"/>
        <v>0</v>
      </c>
      <c r="AN126" s="2">
        <f t="shared" si="65"/>
        <v>0</v>
      </c>
      <c r="AO126" s="2">
        <f t="shared" si="66"/>
        <v>0</v>
      </c>
      <c r="AP126" s="2"/>
      <c r="AQ126" s="2">
        <f t="shared" si="67"/>
        <v>1</v>
      </c>
      <c r="AR126" s="2">
        <f t="shared" si="68"/>
        <v>5</v>
      </c>
      <c r="AS126" s="2">
        <f t="shared" si="69"/>
        <v>9</v>
      </c>
      <c r="AT126" s="2">
        <f t="shared" si="70"/>
        <v>4</v>
      </c>
      <c r="AU126" s="2">
        <f t="shared" si="71"/>
        <v>7</v>
      </c>
      <c r="AV126" s="2">
        <f t="shared" si="72"/>
        <v>2</v>
      </c>
      <c r="AW126" s="2">
        <f t="shared" si="73"/>
        <v>10</v>
      </c>
      <c r="AX126" s="2">
        <f t="shared" si="74"/>
        <v>6</v>
      </c>
      <c r="AY126" s="2">
        <f t="shared" si="75"/>
        <v>8</v>
      </c>
      <c r="AZ126" s="2">
        <f t="shared" si="76"/>
        <v>3</v>
      </c>
      <c r="BA126" s="2"/>
      <c r="BB126" s="5">
        <f t="shared" si="77"/>
        <v>5</v>
      </c>
      <c r="BC126" s="2">
        <f t="shared" si="78"/>
        <v>5</v>
      </c>
      <c r="BD126" s="2">
        <f t="shared" si="81"/>
        <v>26</v>
      </c>
      <c r="BE126" s="2">
        <f t="shared" si="82"/>
        <v>29</v>
      </c>
      <c r="BF126" s="2">
        <f t="shared" si="83"/>
        <v>14</v>
      </c>
      <c r="BG126" s="2">
        <f t="shared" si="84"/>
        <v>11</v>
      </c>
      <c r="BH126" s="2">
        <f t="shared" si="85"/>
        <v>11</v>
      </c>
      <c r="BI126" s="19">
        <f t="shared" si="86"/>
        <v>12.5</v>
      </c>
      <c r="BJ126" s="19">
        <f t="shared" si="87"/>
        <v>4.7871355387816905</v>
      </c>
      <c r="BK126" s="31">
        <f t="shared" si="88"/>
        <v>-0.31333978072025609</v>
      </c>
      <c r="BL126" s="32">
        <f t="shared" si="79"/>
        <v>0.37701126503103738</v>
      </c>
      <c r="BM126" s="62">
        <f t="shared" si="89"/>
        <v>6.9014084507042259E-2</v>
      </c>
      <c r="BN126" s="62" t="str">
        <f t="shared" si="90"/>
        <v/>
      </c>
      <c r="BO126" s="73" t="str">
        <f t="shared" si="91"/>
        <v/>
      </c>
      <c r="BQ126" s="11">
        <f t="shared" si="92"/>
        <v>0.16681343475745711</v>
      </c>
    </row>
    <row r="127" spans="1:69">
      <c r="A127" s="30" t="s">
        <v>433</v>
      </c>
      <c r="B127" s="30" t="s">
        <v>434</v>
      </c>
      <c r="C127" s="30" t="s">
        <v>435</v>
      </c>
      <c r="D127" s="30" t="s">
        <v>436</v>
      </c>
      <c r="E127" s="30" t="s">
        <v>432</v>
      </c>
      <c r="F127" s="11" t="str">
        <f t="shared" si="80"/>
        <v>JNK cascade</v>
      </c>
      <c r="H127" s="11">
        <f>VLOOKUP($B127,data!$B$3:$Q$15316,'diff expr 1 vs 3 mites'!H$8,FALSE)</f>
        <v>3.8198047499999999</v>
      </c>
      <c r="I127" s="11">
        <f>VLOOKUP($B127,data!$B$3:$Q$15316,'diff expr 1 vs 3 mites'!I$8,FALSE)</f>
        <v>2.5225070380000001</v>
      </c>
      <c r="J127" s="11">
        <f>VLOOKUP($B127,data!$B$3:$Q$15316,'diff expr 1 vs 3 mites'!J$8,FALSE)</f>
        <v>12.444095470000001</v>
      </c>
      <c r="K127" s="11">
        <f>VLOOKUP($B127,data!$B$3:$Q$15316,'diff expr 1 vs 3 mites'!K$8,FALSE)</f>
        <v>7.2584196900000002</v>
      </c>
      <c r="L127" s="11">
        <f>VLOOKUP($B127,data!$B$3:$Q$15316,'diff expr 1 vs 3 mites'!L$8,FALSE)</f>
        <v>4.3717863030000004</v>
      </c>
      <c r="M127" s="11">
        <f>VLOOKUP($B127,data!$B$3:$Q$15316,'diff expr 1 vs 3 mites'!M$8,FALSE)</f>
        <v>1.660153787</v>
      </c>
      <c r="N127" s="11">
        <f>VLOOKUP($B127,data!$B$3:$Q$15316,'diff expr 1 vs 3 mites'!N$8,FALSE)</f>
        <v>4.9042404260000003</v>
      </c>
      <c r="O127" s="11">
        <f>VLOOKUP($B127,data!$B$3:$Q$15316,'diff expr 1 vs 3 mites'!O$8,FALSE)</f>
        <v>9.0993106929999996</v>
      </c>
      <c r="P127" s="11">
        <f>VLOOKUP($B127,data!$B$3:$Q$15316,'diff expr 1 vs 3 mites'!P$8,FALSE)</f>
        <v>6.6825147950000003</v>
      </c>
      <c r="Q127" s="11">
        <f>VLOOKUP($B127,data!$B$3:$Q$15316,'diff expr 1 vs 3 mites'!Q$8,FALSE)</f>
        <v>7.728993107</v>
      </c>
      <c r="S127" s="27" t="s">
        <v>27749</v>
      </c>
      <c r="U127" s="2">
        <f t="shared" si="47"/>
        <v>3</v>
      </c>
      <c r="V127" s="2">
        <f t="shared" si="48"/>
        <v>2</v>
      </c>
      <c r="W127" s="2">
        <f t="shared" si="49"/>
        <v>10</v>
      </c>
      <c r="X127" s="2">
        <f t="shared" si="50"/>
        <v>7</v>
      </c>
      <c r="Y127" s="2">
        <f t="shared" si="51"/>
        <v>4</v>
      </c>
      <c r="Z127" s="2">
        <f t="shared" si="52"/>
        <v>1</v>
      </c>
      <c r="AA127" s="2">
        <f t="shared" si="53"/>
        <v>5</v>
      </c>
      <c r="AB127" s="2">
        <f t="shared" si="54"/>
        <v>9</v>
      </c>
      <c r="AC127" s="2">
        <f t="shared" si="55"/>
        <v>6</v>
      </c>
      <c r="AD127" s="2">
        <f t="shared" si="56"/>
        <v>8</v>
      </c>
      <c r="AE127" s="2"/>
      <c r="AF127" s="2">
        <f t="shared" si="57"/>
        <v>0</v>
      </c>
      <c r="AG127" s="2">
        <f t="shared" si="58"/>
        <v>0</v>
      </c>
      <c r="AH127" s="2">
        <f t="shared" si="59"/>
        <v>0</v>
      </c>
      <c r="AI127" s="2">
        <f t="shared" si="60"/>
        <v>0</v>
      </c>
      <c r="AJ127" s="2">
        <f t="shared" si="61"/>
        <v>0</v>
      </c>
      <c r="AK127" s="2">
        <f t="shared" si="62"/>
        <v>0</v>
      </c>
      <c r="AL127" s="2">
        <f t="shared" si="63"/>
        <v>0</v>
      </c>
      <c r="AM127" s="2">
        <f t="shared" si="64"/>
        <v>0</v>
      </c>
      <c r="AN127" s="2">
        <f t="shared" si="65"/>
        <v>0</v>
      </c>
      <c r="AO127" s="2">
        <f t="shared" si="66"/>
        <v>0</v>
      </c>
      <c r="AP127" s="2"/>
      <c r="AQ127" s="2">
        <f t="shared" si="67"/>
        <v>3</v>
      </c>
      <c r="AR127" s="2">
        <f t="shared" si="68"/>
        <v>2</v>
      </c>
      <c r="AS127" s="2">
        <f t="shared" si="69"/>
        <v>10</v>
      </c>
      <c r="AT127" s="2">
        <f t="shared" si="70"/>
        <v>7</v>
      </c>
      <c r="AU127" s="2">
        <f t="shared" si="71"/>
        <v>4</v>
      </c>
      <c r="AV127" s="2">
        <f t="shared" si="72"/>
        <v>1</v>
      </c>
      <c r="AW127" s="2">
        <f t="shared" si="73"/>
        <v>5</v>
      </c>
      <c r="AX127" s="2">
        <f t="shared" si="74"/>
        <v>9</v>
      </c>
      <c r="AY127" s="2">
        <f t="shared" si="75"/>
        <v>6</v>
      </c>
      <c r="AZ127" s="2">
        <f t="shared" si="76"/>
        <v>8</v>
      </c>
      <c r="BA127" s="2"/>
      <c r="BB127" s="5">
        <f t="shared" si="77"/>
        <v>5</v>
      </c>
      <c r="BC127" s="2">
        <f t="shared" si="78"/>
        <v>5</v>
      </c>
      <c r="BD127" s="2">
        <f t="shared" si="81"/>
        <v>26</v>
      </c>
      <c r="BE127" s="2">
        <f t="shared" si="82"/>
        <v>29</v>
      </c>
      <c r="BF127" s="2">
        <f t="shared" si="83"/>
        <v>14</v>
      </c>
      <c r="BG127" s="2">
        <f t="shared" si="84"/>
        <v>11</v>
      </c>
      <c r="BH127" s="2">
        <f t="shared" si="85"/>
        <v>11</v>
      </c>
      <c r="BI127" s="19">
        <f t="shared" si="86"/>
        <v>12.5</v>
      </c>
      <c r="BJ127" s="19">
        <f t="shared" si="87"/>
        <v>4.7871355387816905</v>
      </c>
      <c r="BK127" s="31">
        <f t="shared" si="88"/>
        <v>-0.31333978072025609</v>
      </c>
      <c r="BL127" s="32">
        <f t="shared" si="79"/>
        <v>0.37701126503103738</v>
      </c>
      <c r="BM127" s="62">
        <f t="shared" si="89"/>
        <v>6.9014084507042259E-2</v>
      </c>
      <c r="BN127" s="62" t="str">
        <f t="shared" si="90"/>
        <v/>
      </c>
      <c r="BO127" s="73" t="str">
        <f t="shared" si="91"/>
        <v/>
      </c>
      <c r="BQ127" s="11">
        <f t="shared" si="92"/>
        <v>-4.9021467001822364E-3</v>
      </c>
    </row>
    <row r="128" spans="1:69">
      <c r="A128" s="30" t="s">
        <v>437</v>
      </c>
      <c r="B128" s="30" t="s">
        <v>438</v>
      </c>
      <c r="C128" s="30" t="s">
        <v>439</v>
      </c>
      <c r="D128" s="30" t="s">
        <v>440</v>
      </c>
      <c r="E128" s="30" t="s">
        <v>432</v>
      </c>
      <c r="F128" s="11" t="str">
        <f t="shared" si="80"/>
        <v>JNK cascade</v>
      </c>
      <c r="H128" s="11">
        <f>VLOOKUP($B128,data!$B$3:$Q$15316,'diff expr 1 vs 3 mites'!H$8,FALSE)</f>
        <v>0.53935027099999999</v>
      </c>
      <c r="I128" s="11">
        <f>VLOOKUP($B128,data!$B$3:$Q$15316,'diff expr 1 vs 3 mites'!I$8,FALSE)</f>
        <v>1.2288000450000001</v>
      </c>
      <c r="J128" s="11">
        <f>VLOOKUP($B128,data!$B$3:$Q$15316,'diff expr 1 vs 3 mites'!J$8,FALSE)</f>
        <v>1.9939445309999999</v>
      </c>
      <c r="K128" s="11">
        <f>VLOOKUP($B128,data!$B$3:$Q$15316,'diff expr 1 vs 3 mites'!K$8,FALSE)</f>
        <v>1.2316992120000001</v>
      </c>
      <c r="L128" s="11">
        <f>VLOOKUP($B128,data!$B$3:$Q$15316,'diff expr 1 vs 3 mites'!L$8,FALSE)</f>
        <v>2.1888045370000002</v>
      </c>
      <c r="M128" s="11">
        <f>VLOOKUP($B128,data!$B$3:$Q$15316,'diff expr 1 vs 3 mites'!M$8,FALSE)</f>
        <v>4.133447962</v>
      </c>
      <c r="N128" s="11">
        <f>VLOOKUP($B128,data!$B$3:$Q$15316,'diff expr 1 vs 3 mites'!N$8,FALSE)</f>
        <v>1.1310357049999999</v>
      </c>
      <c r="O128" s="11">
        <f>VLOOKUP($B128,data!$B$3:$Q$15316,'diff expr 1 vs 3 mites'!O$8,FALSE)</f>
        <v>2.2810977060000002</v>
      </c>
      <c r="P128" s="11">
        <f>VLOOKUP($B128,data!$B$3:$Q$15316,'diff expr 1 vs 3 mites'!P$8,FALSE)</f>
        <v>0.26688404999999998</v>
      </c>
      <c r="Q128" s="11">
        <f>VLOOKUP($B128,data!$B$3:$Q$15316,'diff expr 1 vs 3 mites'!Q$8,FALSE)</f>
        <v>1.351559534</v>
      </c>
      <c r="S128" s="27" t="s">
        <v>27749</v>
      </c>
      <c r="U128" s="2">
        <f t="shared" si="47"/>
        <v>2</v>
      </c>
      <c r="V128" s="2">
        <f t="shared" si="48"/>
        <v>4</v>
      </c>
      <c r="W128" s="2">
        <f t="shared" si="49"/>
        <v>7</v>
      </c>
      <c r="X128" s="2">
        <f t="shared" si="50"/>
        <v>5</v>
      </c>
      <c r="Y128" s="2">
        <f t="shared" si="51"/>
        <v>8</v>
      </c>
      <c r="Z128" s="2">
        <f t="shared" si="52"/>
        <v>10</v>
      </c>
      <c r="AA128" s="2">
        <f t="shared" si="53"/>
        <v>3</v>
      </c>
      <c r="AB128" s="2">
        <f t="shared" si="54"/>
        <v>9</v>
      </c>
      <c r="AC128" s="2">
        <f t="shared" si="55"/>
        <v>1</v>
      </c>
      <c r="AD128" s="2">
        <f t="shared" si="56"/>
        <v>6</v>
      </c>
      <c r="AE128" s="2"/>
      <c r="AF128" s="2">
        <f t="shared" si="57"/>
        <v>0</v>
      </c>
      <c r="AG128" s="2">
        <f t="shared" si="58"/>
        <v>0</v>
      </c>
      <c r="AH128" s="2">
        <f t="shared" si="59"/>
        <v>0</v>
      </c>
      <c r="AI128" s="2">
        <f t="shared" si="60"/>
        <v>0</v>
      </c>
      <c r="AJ128" s="2">
        <f t="shared" si="61"/>
        <v>0</v>
      </c>
      <c r="AK128" s="2">
        <f t="shared" si="62"/>
        <v>0</v>
      </c>
      <c r="AL128" s="2">
        <f t="shared" si="63"/>
        <v>0</v>
      </c>
      <c r="AM128" s="2">
        <f t="shared" si="64"/>
        <v>0</v>
      </c>
      <c r="AN128" s="2">
        <f t="shared" si="65"/>
        <v>0</v>
      </c>
      <c r="AO128" s="2">
        <f t="shared" si="66"/>
        <v>0</v>
      </c>
      <c r="AP128" s="2"/>
      <c r="AQ128" s="2">
        <f t="shared" si="67"/>
        <v>2</v>
      </c>
      <c r="AR128" s="2">
        <f t="shared" si="68"/>
        <v>4</v>
      </c>
      <c r="AS128" s="2">
        <f t="shared" si="69"/>
        <v>7</v>
      </c>
      <c r="AT128" s="2">
        <f t="shared" si="70"/>
        <v>5</v>
      </c>
      <c r="AU128" s="2">
        <f t="shared" si="71"/>
        <v>8</v>
      </c>
      <c r="AV128" s="2">
        <f t="shared" si="72"/>
        <v>10</v>
      </c>
      <c r="AW128" s="2">
        <f t="shared" si="73"/>
        <v>3</v>
      </c>
      <c r="AX128" s="2">
        <f t="shared" si="74"/>
        <v>9</v>
      </c>
      <c r="AY128" s="2">
        <f t="shared" si="75"/>
        <v>1</v>
      </c>
      <c r="AZ128" s="2">
        <f t="shared" si="76"/>
        <v>6</v>
      </c>
      <c r="BA128" s="2"/>
      <c r="BB128" s="5">
        <f t="shared" si="77"/>
        <v>5</v>
      </c>
      <c r="BC128" s="2">
        <f t="shared" si="78"/>
        <v>5</v>
      </c>
      <c r="BD128" s="2">
        <f t="shared" si="81"/>
        <v>26</v>
      </c>
      <c r="BE128" s="2">
        <f t="shared" si="82"/>
        <v>29</v>
      </c>
      <c r="BF128" s="2">
        <f t="shared" si="83"/>
        <v>14</v>
      </c>
      <c r="BG128" s="2">
        <f t="shared" si="84"/>
        <v>11</v>
      </c>
      <c r="BH128" s="2">
        <f t="shared" si="85"/>
        <v>11</v>
      </c>
      <c r="BI128" s="19">
        <f t="shared" si="86"/>
        <v>12.5</v>
      </c>
      <c r="BJ128" s="19">
        <f t="shared" si="87"/>
        <v>4.7871355387816905</v>
      </c>
      <c r="BK128" s="31">
        <f t="shared" si="88"/>
        <v>-0.31333978072025609</v>
      </c>
      <c r="BL128" s="32">
        <f t="shared" si="79"/>
        <v>0.37701126503103738</v>
      </c>
      <c r="BM128" s="62">
        <f t="shared" si="89"/>
        <v>6.9014084507042259E-2</v>
      </c>
      <c r="BN128" s="62" t="str">
        <f t="shared" si="90"/>
        <v/>
      </c>
      <c r="BO128" s="73" t="str">
        <f t="shared" si="91"/>
        <v/>
      </c>
      <c r="BQ128" s="11">
        <f t="shared" si="92"/>
        <v>0.10580466696846275</v>
      </c>
    </row>
    <row r="129" spans="1:69">
      <c r="A129" s="30" t="s">
        <v>441</v>
      </c>
      <c r="B129" s="30" t="s">
        <v>442</v>
      </c>
      <c r="C129" s="30" t="s">
        <v>443</v>
      </c>
      <c r="D129" s="30" t="s">
        <v>444</v>
      </c>
      <c r="E129" s="30" t="s">
        <v>432</v>
      </c>
      <c r="F129" s="11" t="str">
        <f t="shared" si="80"/>
        <v>JNK cascade</v>
      </c>
      <c r="H129" s="11">
        <f>VLOOKUP($B129,data!$B$3:$Q$15316,'diff expr 1 vs 3 mites'!H$8,FALSE)</f>
        <v>8.3990298810000006</v>
      </c>
      <c r="I129" s="11">
        <f>VLOOKUP($B129,data!$B$3:$Q$15316,'diff expr 1 vs 3 mites'!I$8,FALSE)</f>
        <v>3.7084270639999999</v>
      </c>
      <c r="J129" s="11">
        <f>VLOOKUP($B129,data!$B$3:$Q$15316,'diff expr 1 vs 3 mites'!J$8,FALSE)</f>
        <v>1.547376729</v>
      </c>
      <c r="K129" s="11">
        <f>VLOOKUP($B129,data!$B$3:$Q$15316,'diff expr 1 vs 3 mites'!K$8,FALSE)</f>
        <v>2.7686556269999998</v>
      </c>
      <c r="L129" s="11">
        <f>VLOOKUP($B129,data!$B$3:$Q$15316,'diff expr 1 vs 3 mites'!L$8,FALSE)</f>
        <v>14.782371639999999</v>
      </c>
      <c r="M129" s="11">
        <f>VLOOKUP($B129,data!$B$3:$Q$15316,'diff expr 1 vs 3 mites'!M$8,FALSE)</f>
        <v>1.9525207710000001</v>
      </c>
      <c r="N129" s="11">
        <f>VLOOKUP($B129,data!$B$3:$Q$15316,'diff expr 1 vs 3 mites'!N$8,FALSE)</f>
        <v>1.441979559</v>
      </c>
      <c r="O129" s="11">
        <f>VLOOKUP($B129,data!$B$3:$Q$15316,'diff expr 1 vs 3 mites'!O$8,FALSE)</f>
        <v>6.1957647680000001</v>
      </c>
      <c r="P129" s="11">
        <f>VLOOKUP($B129,data!$B$3:$Q$15316,'diff expr 1 vs 3 mites'!P$8,FALSE)</f>
        <v>2.518047895</v>
      </c>
      <c r="Q129" s="11">
        <f>VLOOKUP($B129,data!$B$3:$Q$15316,'diff expr 1 vs 3 mites'!Q$8,FALSE)</f>
        <v>12.586338720000001</v>
      </c>
      <c r="S129" s="27" t="s">
        <v>27749</v>
      </c>
      <c r="U129" s="2">
        <f t="shared" si="47"/>
        <v>8</v>
      </c>
      <c r="V129" s="2">
        <f t="shared" si="48"/>
        <v>6</v>
      </c>
      <c r="W129" s="2">
        <f t="shared" si="49"/>
        <v>2</v>
      </c>
      <c r="X129" s="2">
        <f t="shared" si="50"/>
        <v>5</v>
      </c>
      <c r="Y129" s="2">
        <f t="shared" si="51"/>
        <v>10</v>
      </c>
      <c r="Z129" s="2">
        <f t="shared" si="52"/>
        <v>3</v>
      </c>
      <c r="AA129" s="2">
        <f t="shared" si="53"/>
        <v>1</v>
      </c>
      <c r="AB129" s="2">
        <f t="shared" si="54"/>
        <v>7</v>
      </c>
      <c r="AC129" s="2">
        <f t="shared" si="55"/>
        <v>4</v>
      </c>
      <c r="AD129" s="2">
        <f t="shared" si="56"/>
        <v>9</v>
      </c>
      <c r="AE129" s="2"/>
      <c r="AF129" s="2">
        <f t="shared" si="57"/>
        <v>0</v>
      </c>
      <c r="AG129" s="2">
        <f t="shared" si="58"/>
        <v>0</v>
      </c>
      <c r="AH129" s="2">
        <f t="shared" si="59"/>
        <v>0</v>
      </c>
      <c r="AI129" s="2">
        <f t="shared" si="60"/>
        <v>0</v>
      </c>
      <c r="AJ129" s="2">
        <f t="shared" si="61"/>
        <v>0</v>
      </c>
      <c r="AK129" s="2">
        <f t="shared" si="62"/>
        <v>0</v>
      </c>
      <c r="AL129" s="2">
        <f t="shared" si="63"/>
        <v>0</v>
      </c>
      <c r="AM129" s="2">
        <f t="shared" si="64"/>
        <v>0</v>
      </c>
      <c r="AN129" s="2">
        <f t="shared" si="65"/>
        <v>0</v>
      </c>
      <c r="AO129" s="2">
        <f t="shared" si="66"/>
        <v>0</v>
      </c>
      <c r="AP129" s="2"/>
      <c r="AQ129" s="2">
        <f t="shared" si="67"/>
        <v>8</v>
      </c>
      <c r="AR129" s="2">
        <f t="shared" si="68"/>
        <v>6</v>
      </c>
      <c r="AS129" s="2">
        <f t="shared" si="69"/>
        <v>2</v>
      </c>
      <c r="AT129" s="2">
        <f t="shared" si="70"/>
        <v>5</v>
      </c>
      <c r="AU129" s="2">
        <f t="shared" si="71"/>
        <v>10</v>
      </c>
      <c r="AV129" s="2">
        <f t="shared" si="72"/>
        <v>3</v>
      </c>
      <c r="AW129" s="2">
        <f t="shared" si="73"/>
        <v>1</v>
      </c>
      <c r="AX129" s="2">
        <f t="shared" si="74"/>
        <v>7</v>
      </c>
      <c r="AY129" s="2">
        <f t="shared" si="75"/>
        <v>4</v>
      </c>
      <c r="AZ129" s="2">
        <f t="shared" si="76"/>
        <v>9</v>
      </c>
      <c r="BA129" s="2"/>
      <c r="BB129" s="5">
        <f t="shared" si="77"/>
        <v>5</v>
      </c>
      <c r="BC129" s="2">
        <f t="shared" si="78"/>
        <v>5</v>
      </c>
      <c r="BD129" s="2">
        <f t="shared" si="81"/>
        <v>31</v>
      </c>
      <c r="BE129" s="2">
        <f t="shared" si="82"/>
        <v>24</v>
      </c>
      <c r="BF129" s="2">
        <f t="shared" si="83"/>
        <v>9</v>
      </c>
      <c r="BG129" s="2">
        <f t="shared" si="84"/>
        <v>16</v>
      </c>
      <c r="BH129" s="2">
        <f t="shared" si="85"/>
        <v>9</v>
      </c>
      <c r="BI129" s="19">
        <f t="shared" si="86"/>
        <v>12.5</v>
      </c>
      <c r="BJ129" s="19">
        <f t="shared" si="87"/>
        <v>4.7871355387816905</v>
      </c>
      <c r="BK129" s="31">
        <f t="shared" si="88"/>
        <v>-0.73112615501393097</v>
      </c>
      <c r="BL129" s="32">
        <f t="shared" si="79"/>
        <v>0.23235104997023245</v>
      </c>
      <c r="BM129" s="62">
        <f t="shared" si="89"/>
        <v>4.8732394366197189E-2</v>
      </c>
      <c r="BN129" s="62" t="str">
        <f t="shared" si="90"/>
        <v/>
      </c>
      <c r="BO129" s="73" t="str">
        <f t="shared" si="91"/>
        <v/>
      </c>
      <c r="BQ129" s="11">
        <f t="shared" si="92"/>
        <v>-0.10163326350410165</v>
      </c>
    </row>
    <row r="130" spans="1:69">
      <c r="A130" s="30" t="s">
        <v>445</v>
      </c>
      <c r="B130" s="30" t="s">
        <v>446</v>
      </c>
      <c r="C130" s="30" t="s">
        <v>447</v>
      </c>
      <c r="D130" s="30" t="s">
        <v>448</v>
      </c>
      <c r="E130" s="30" t="s">
        <v>432</v>
      </c>
      <c r="F130" s="11" t="str">
        <f t="shared" si="80"/>
        <v>JNK cascade</v>
      </c>
      <c r="H130" s="11">
        <f>VLOOKUP($B130,data!$B$3:$Q$15316,'diff expr 1 vs 3 mites'!H$8,FALSE)</f>
        <v>17.405205639999998</v>
      </c>
      <c r="I130" s="11">
        <f>VLOOKUP($B130,data!$B$3:$Q$15316,'diff expr 1 vs 3 mites'!I$8,FALSE)</f>
        <v>7.4351673480000002</v>
      </c>
      <c r="J130" s="11">
        <f>VLOOKUP($B130,data!$B$3:$Q$15316,'diff expr 1 vs 3 mites'!J$8,FALSE)</f>
        <v>13.71660675</v>
      </c>
      <c r="K130" s="11">
        <f>VLOOKUP($B130,data!$B$3:$Q$15316,'diff expr 1 vs 3 mites'!K$8,FALSE)</f>
        <v>34.436657680000003</v>
      </c>
      <c r="L130" s="11">
        <f>VLOOKUP($B130,data!$B$3:$Q$15316,'diff expr 1 vs 3 mites'!L$8,FALSE)</f>
        <v>30.06727514</v>
      </c>
      <c r="M130" s="11">
        <f>VLOOKUP($B130,data!$B$3:$Q$15316,'diff expr 1 vs 3 mites'!M$8,FALSE)</f>
        <v>27.185302920000002</v>
      </c>
      <c r="N130" s="11">
        <f>VLOOKUP($B130,data!$B$3:$Q$15316,'diff expr 1 vs 3 mites'!N$8,FALSE)</f>
        <v>15.78222418</v>
      </c>
      <c r="O130" s="11">
        <f>VLOOKUP($B130,data!$B$3:$Q$15316,'diff expr 1 vs 3 mites'!O$8,FALSE)</f>
        <v>34.505905290000001</v>
      </c>
      <c r="P130" s="11">
        <f>VLOOKUP($B130,data!$B$3:$Q$15316,'diff expr 1 vs 3 mites'!P$8,FALSE)</f>
        <v>8.7541860489999994</v>
      </c>
      <c r="Q130" s="11">
        <f>VLOOKUP($B130,data!$B$3:$Q$15316,'diff expr 1 vs 3 mites'!Q$8,FALSE)</f>
        <v>22.976158940000001</v>
      </c>
      <c r="S130" s="27" t="s">
        <v>27749</v>
      </c>
      <c r="U130" s="2">
        <f t="shared" si="47"/>
        <v>5</v>
      </c>
      <c r="V130" s="2">
        <f t="shared" si="48"/>
        <v>1</v>
      </c>
      <c r="W130" s="2">
        <f t="shared" si="49"/>
        <v>3</v>
      </c>
      <c r="X130" s="2">
        <f t="shared" si="50"/>
        <v>9</v>
      </c>
      <c r="Y130" s="2">
        <f t="shared" si="51"/>
        <v>8</v>
      </c>
      <c r="Z130" s="2">
        <f t="shared" si="52"/>
        <v>7</v>
      </c>
      <c r="AA130" s="2">
        <f t="shared" si="53"/>
        <v>4</v>
      </c>
      <c r="AB130" s="2">
        <f t="shared" si="54"/>
        <v>10</v>
      </c>
      <c r="AC130" s="2">
        <f t="shared" si="55"/>
        <v>2</v>
      </c>
      <c r="AD130" s="2">
        <f t="shared" si="56"/>
        <v>6</v>
      </c>
      <c r="AE130" s="2"/>
      <c r="AF130" s="2">
        <f t="shared" si="57"/>
        <v>0</v>
      </c>
      <c r="AG130" s="2">
        <f t="shared" si="58"/>
        <v>0</v>
      </c>
      <c r="AH130" s="2">
        <f t="shared" si="59"/>
        <v>0</v>
      </c>
      <c r="AI130" s="2">
        <f t="shared" si="60"/>
        <v>0</v>
      </c>
      <c r="AJ130" s="2">
        <f t="shared" si="61"/>
        <v>0</v>
      </c>
      <c r="AK130" s="2">
        <f t="shared" si="62"/>
        <v>0</v>
      </c>
      <c r="AL130" s="2">
        <f t="shared" si="63"/>
        <v>0</v>
      </c>
      <c r="AM130" s="2">
        <f t="shared" si="64"/>
        <v>0</v>
      </c>
      <c r="AN130" s="2">
        <f t="shared" si="65"/>
        <v>0</v>
      </c>
      <c r="AO130" s="2">
        <f t="shared" si="66"/>
        <v>0</v>
      </c>
      <c r="AP130" s="2"/>
      <c r="AQ130" s="2">
        <f t="shared" si="67"/>
        <v>5</v>
      </c>
      <c r="AR130" s="2">
        <f t="shared" si="68"/>
        <v>1</v>
      </c>
      <c r="AS130" s="2">
        <f t="shared" si="69"/>
        <v>3</v>
      </c>
      <c r="AT130" s="2">
        <f t="shared" si="70"/>
        <v>9</v>
      </c>
      <c r="AU130" s="2">
        <f t="shared" si="71"/>
        <v>8</v>
      </c>
      <c r="AV130" s="2">
        <f t="shared" si="72"/>
        <v>7</v>
      </c>
      <c r="AW130" s="2">
        <f t="shared" si="73"/>
        <v>4</v>
      </c>
      <c r="AX130" s="2">
        <f t="shared" si="74"/>
        <v>10</v>
      </c>
      <c r="AY130" s="2">
        <f t="shared" si="75"/>
        <v>2</v>
      </c>
      <c r="AZ130" s="2">
        <f t="shared" si="76"/>
        <v>6</v>
      </c>
      <c r="BA130" s="2"/>
      <c r="BB130" s="5">
        <f t="shared" si="77"/>
        <v>5</v>
      </c>
      <c r="BC130" s="2">
        <f t="shared" si="78"/>
        <v>5</v>
      </c>
      <c r="BD130" s="2">
        <f t="shared" si="81"/>
        <v>26</v>
      </c>
      <c r="BE130" s="2">
        <f t="shared" si="82"/>
        <v>29</v>
      </c>
      <c r="BF130" s="2">
        <f t="shared" si="83"/>
        <v>14</v>
      </c>
      <c r="BG130" s="2">
        <f t="shared" si="84"/>
        <v>11</v>
      </c>
      <c r="BH130" s="2">
        <f t="shared" si="85"/>
        <v>11</v>
      </c>
      <c r="BI130" s="19">
        <f t="shared" si="86"/>
        <v>12.5</v>
      </c>
      <c r="BJ130" s="19">
        <f t="shared" si="87"/>
        <v>4.7871355387816905</v>
      </c>
      <c r="BK130" s="31">
        <f t="shared" si="88"/>
        <v>-0.31333978072025609</v>
      </c>
      <c r="BL130" s="32">
        <f t="shared" si="79"/>
        <v>0.37701126503103738</v>
      </c>
      <c r="BM130" s="62">
        <f t="shared" si="89"/>
        <v>6.9014084507042259E-2</v>
      </c>
      <c r="BN130" s="62" t="str">
        <f t="shared" si="90"/>
        <v/>
      </c>
      <c r="BO130" s="73" t="str">
        <f t="shared" si="91"/>
        <v/>
      </c>
      <c r="BQ130" s="11">
        <f t="shared" si="92"/>
        <v>2.5143677331286491E-2</v>
      </c>
    </row>
    <row r="131" spans="1:69">
      <c r="A131" s="30" t="s">
        <v>449</v>
      </c>
      <c r="B131" s="30" t="s">
        <v>450</v>
      </c>
      <c r="C131" s="30" t="s">
        <v>451</v>
      </c>
      <c r="D131" s="30" t="s">
        <v>452</v>
      </c>
      <c r="E131" s="30" t="s">
        <v>432</v>
      </c>
      <c r="F131" s="11" t="str">
        <f t="shared" si="80"/>
        <v>JNK cascade</v>
      </c>
      <c r="H131" s="11">
        <f>VLOOKUP($B131,data!$B$3:$Q$15316,'diff expr 1 vs 3 mites'!H$8,FALSE)</f>
        <v>0.40824951399999998</v>
      </c>
      <c r="I131" s="11">
        <f>VLOOKUP($B131,data!$B$3:$Q$15316,'diff expr 1 vs 3 mites'!I$8,FALSE)</f>
        <v>2.3252839970000001</v>
      </c>
      <c r="J131" s="11">
        <f>VLOOKUP($B131,data!$B$3:$Q$15316,'diff expr 1 vs 3 mites'!J$8,FALSE)</f>
        <v>0.87591745799999998</v>
      </c>
      <c r="K131" s="11">
        <f>VLOOKUP($B131,data!$B$3:$Q$15316,'diff expr 1 vs 3 mites'!K$8,FALSE)</f>
        <v>2.6522556900000001</v>
      </c>
      <c r="L131" s="11">
        <f>VLOOKUP($B131,data!$B$3:$Q$15316,'diff expr 1 vs 3 mites'!L$8,FALSE)</f>
        <v>4.3658081529999997</v>
      </c>
      <c r="M131" s="11">
        <f>VLOOKUP($B131,data!$B$3:$Q$15316,'diff expr 1 vs 3 mites'!M$8,FALSE)</f>
        <v>3.060708236</v>
      </c>
      <c r="N131" s="11">
        <f>VLOOKUP($B131,data!$B$3:$Q$15316,'diff expr 1 vs 3 mites'!N$8,FALSE)</f>
        <v>0.39311311100000002</v>
      </c>
      <c r="O131" s="11">
        <f>VLOOKUP($B131,data!$B$3:$Q$15316,'diff expr 1 vs 3 mites'!O$8,FALSE)</f>
        <v>1.765869074</v>
      </c>
      <c r="P131" s="11">
        <f>VLOOKUP($B131,data!$B$3:$Q$15316,'diff expr 1 vs 3 mites'!P$8,FALSE)</f>
        <v>1.0366410660000001</v>
      </c>
      <c r="Q131" s="11">
        <f>VLOOKUP($B131,data!$B$3:$Q$15316,'diff expr 1 vs 3 mites'!Q$8,FALSE)</f>
        <v>0</v>
      </c>
      <c r="S131" s="27" t="s">
        <v>27749</v>
      </c>
      <c r="U131" s="2">
        <f t="shared" si="47"/>
        <v>3</v>
      </c>
      <c r="V131" s="2">
        <f t="shared" si="48"/>
        <v>7</v>
      </c>
      <c r="W131" s="2">
        <f t="shared" si="49"/>
        <v>4</v>
      </c>
      <c r="X131" s="2">
        <f t="shared" si="50"/>
        <v>8</v>
      </c>
      <c r="Y131" s="2">
        <f t="shared" si="51"/>
        <v>10</v>
      </c>
      <c r="Z131" s="2">
        <f t="shared" si="52"/>
        <v>9</v>
      </c>
      <c r="AA131" s="2">
        <f t="shared" si="53"/>
        <v>2</v>
      </c>
      <c r="AB131" s="2">
        <f t="shared" si="54"/>
        <v>6</v>
      </c>
      <c r="AC131" s="2">
        <f t="shared" si="55"/>
        <v>5</v>
      </c>
      <c r="AD131" s="2">
        <f t="shared" si="56"/>
        <v>1</v>
      </c>
      <c r="AE131" s="2"/>
      <c r="AF131" s="2">
        <f t="shared" si="57"/>
        <v>0</v>
      </c>
      <c r="AG131" s="2">
        <f t="shared" si="58"/>
        <v>0</v>
      </c>
      <c r="AH131" s="2">
        <f t="shared" si="59"/>
        <v>0</v>
      </c>
      <c r="AI131" s="2">
        <f t="shared" si="60"/>
        <v>0</v>
      </c>
      <c r="AJ131" s="2">
        <f t="shared" si="61"/>
        <v>0</v>
      </c>
      <c r="AK131" s="2">
        <f t="shared" si="62"/>
        <v>0</v>
      </c>
      <c r="AL131" s="2">
        <f t="shared" si="63"/>
        <v>0</v>
      </c>
      <c r="AM131" s="2">
        <f t="shared" si="64"/>
        <v>0</v>
      </c>
      <c r="AN131" s="2">
        <f t="shared" si="65"/>
        <v>0</v>
      </c>
      <c r="AO131" s="2">
        <f t="shared" si="66"/>
        <v>0</v>
      </c>
      <c r="AP131" s="2"/>
      <c r="AQ131" s="2">
        <f t="shared" si="67"/>
        <v>3</v>
      </c>
      <c r="AR131" s="2">
        <f t="shared" si="68"/>
        <v>7</v>
      </c>
      <c r="AS131" s="2">
        <f t="shared" si="69"/>
        <v>4</v>
      </c>
      <c r="AT131" s="2">
        <f t="shared" si="70"/>
        <v>8</v>
      </c>
      <c r="AU131" s="2">
        <f t="shared" si="71"/>
        <v>10</v>
      </c>
      <c r="AV131" s="2">
        <f t="shared" si="72"/>
        <v>9</v>
      </c>
      <c r="AW131" s="2">
        <f t="shared" si="73"/>
        <v>2</v>
      </c>
      <c r="AX131" s="2">
        <f t="shared" si="74"/>
        <v>6</v>
      </c>
      <c r="AY131" s="2">
        <f t="shared" si="75"/>
        <v>5</v>
      </c>
      <c r="AZ131" s="2">
        <f t="shared" si="76"/>
        <v>1</v>
      </c>
      <c r="BA131" s="2"/>
      <c r="BB131" s="5">
        <f t="shared" si="77"/>
        <v>5</v>
      </c>
      <c r="BC131" s="2">
        <f t="shared" si="78"/>
        <v>5</v>
      </c>
      <c r="BD131" s="2">
        <f t="shared" si="81"/>
        <v>32</v>
      </c>
      <c r="BE131" s="2">
        <f t="shared" si="82"/>
        <v>23</v>
      </c>
      <c r="BF131" s="2">
        <f t="shared" si="83"/>
        <v>8</v>
      </c>
      <c r="BG131" s="2">
        <f t="shared" si="84"/>
        <v>17</v>
      </c>
      <c r="BH131" s="2">
        <f t="shared" si="85"/>
        <v>8</v>
      </c>
      <c r="BI131" s="19">
        <f t="shared" si="86"/>
        <v>12.5</v>
      </c>
      <c r="BJ131" s="19">
        <f t="shared" si="87"/>
        <v>4.7871355387816905</v>
      </c>
      <c r="BK131" s="31">
        <f t="shared" si="88"/>
        <v>-0.94001934216076832</v>
      </c>
      <c r="BL131" s="32">
        <f t="shared" si="79"/>
        <v>0.17360381967471225</v>
      </c>
      <c r="BM131" s="62">
        <f t="shared" si="89"/>
        <v>3.8309859154929578E-2</v>
      </c>
      <c r="BN131" s="62" t="str">
        <f t="shared" si="90"/>
        <v/>
      </c>
      <c r="BO131" s="73" t="str">
        <f t="shared" si="91"/>
        <v/>
      </c>
      <c r="BQ131" s="11">
        <f t="shared" si="92"/>
        <v>-0.23011196750685303</v>
      </c>
    </row>
    <row r="132" spans="1:69">
      <c r="A132" s="30" t="s">
        <v>453</v>
      </c>
      <c r="B132" s="30" t="s">
        <v>454</v>
      </c>
      <c r="C132" s="30" t="s">
        <v>455</v>
      </c>
      <c r="D132" s="30" t="s">
        <v>456</v>
      </c>
      <c r="E132" s="30" t="s">
        <v>432</v>
      </c>
      <c r="F132" s="11" t="str">
        <f t="shared" si="80"/>
        <v>JNK cascade</v>
      </c>
      <c r="H132" s="11">
        <f>VLOOKUP($B132,data!$B$3:$Q$15316,'diff expr 1 vs 3 mites'!H$8,FALSE)</f>
        <v>1.053853398</v>
      </c>
      <c r="I132" s="11">
        <f>VLOOKUP($B132,data!$B$3:$Q$15316,'diff expr 1 vs 3 mites'!I$8,FALSE)</f>
        <v>102.042114</v>
      </c>
      <c r="J132" s="11">
        <f>VLOOKUP($B132,data!$B$3:$Q$15316,'diff expr 1 vs 3 mites'!J$8,FALSE)</f>
        <v>2.6959141070000001</v>
      </c>
      <c r="K132" s="11">
        <f>VLOOKUP($B132,data!$B$3:$Q$15316,'diff expr 1 vs 3 mites'!K$8,FALSE)</f>
        <v>38.278273720000001</v>
      </c>
      <c r="L132" s="11">
        <f>VLOOKUP($B132,data!$B$3:$Q$15316,'diff expr 1 vs 3 mites'!L$8,FALSE)</f>
        <v>148.67568320000001</v>
      </c>
      <c r="M132" s="11">
        <f>VLOOKUP($B132,data!$B$3:$Q$15316,'diff expr 1 vs 3 mites'!M$8,FALSE)</f>
        <v>94.810776050000001</v>
      </c>
      <c r="N132" s="11">
        <f>VLOOKUP($B132,data!$B$3:$Q$15316,'diff expr 1 vs 3 mites'!N$8,FALSE)</f>
        <v>3.0443410709999998</v>
      </c>
      <c r="O132" s="11">
        <f>VLOOKUP($B132,data!$B$3:$Q$15316,'diff expr 1 vs 3 mites'!O$8,FALSE)</f>
        <v>88.129186799999999</v>
      </c>
      <c r="P132" s="11">
        <f>VLOOKUP($B132,data!$B$3:$Q$15316,'diff expr 1 vs 3 mites'!P$8,FALSE)</f>
        <v>2.9847473999999998</v>
      </c>
      <c r="Q132" s="11">
        <f>VLOOKUP($B132,data!$B$3:$Q$15316,'diff expr 1 vs 3 mites'!Q$8,FALSE)</f>
        <v>65.549782129999997</v>
      </c>
      <c r="S132" s="27" t="s">
        <v>27749</v>
      </c>
      <c r="U132" s="2">
        <f t="shared" si="47"/>
        <v>1</v>
      </c>
      <c r="V132" s="2">
        <f t="shared" si="48"/>
        <v>9</v>
      </c>
      <c r="W132" s="2">
        <f t="shared" si="49"/>
        <v>2</v>
      </c>
      <c r="X132" s="2">
        <f t="shared" si="50"/>
        <v>5</v>
      </c>
      <c r="Y132" s="2">
        <f t="shared" si="51"/>
        <v>10</v>
      </c>
      <c r="Z132" s="2">
        <f t="shared" si="52"/>
        <v>8</v>
      </c>
      <c r="AA132" s="2">
        <f t="shared" si="53"/>
        <v>4</v>
      </c>
      <c r="AB132" s="2">
        <f t="shared" si="54"/>
        <v>7</v>
      </c>
      <c r="AC132" s="2">
        <f t="shared" si="55"/>
        <v>3</v>
      </c>
      <c r="AD132" s="2">
        <f t="shared" si="56"/>
        <v>6</v>
      </c>
      <c r="AE132" s="2"/>
      <c r="AF132" s="2">
        <f t="shared" si="57"/>
        <v>0</v>
      </c>
      <c r="AG132" s="2">
        <f t="shared" si="58"/>
        <v>0</v>
      </c>
      <c r="AH132" s="2">
        <f t="shared" si="59"/>
        <v>0</v>
      </c>
      <c r="AI132" s="2">
        <f t="shared" si="60"/>
        <v>0</v>
      </c>
      <c r="AJ132" s="2">
        <f t="shared" si="61"/>
        <v>0</v>
      </c>
      <c r="AK132" s="2">
        <f t="shared" si="62"/>
        <v>0</v>
      </c>
      <c r="AL132" s="2">
        <f t="shared" si="63"/>
        <v>0</v>
      </c>
      <c r="AM132" s="2">
        <f t="shared" si="64"/>
        <v>0</v>
      </c>
      <c r="AN132" s="2">
        <f t="shared" si="65"/>
        <v>0</v>
      </c>
      <c r="AO132" s="2">
        <f t="shared" si="66"/>
        <v>0</v>
      </c>
      <c r="AP132" s="2"/>
      <c r="AQ132" s="2">
        <f t="shared" si="67"/>
        <v>1</v>
      </c>
      <c r="AR132" s="2">
        <f t="shared" si="68"/>
        <v>9</v>
      </c>
      <c r="AS132" s="2">
        <f t="shared" si="69"/>
        <v>2</v>
      </c>
      <c r="AT132" s="2">
        <f t="shared" si="70"/>
        <v>5</v>
      </c>
      <c r="AU132" s="2">
        <f t="shared" si="71"/>
        <v>10</v>
      </c>
      <c r="AV132" s="2">
        <f t="shared" si="72"/>
        <v>8</v>
      </c>
      <c r="AW132" s="2">
        <f t="shared" si="73"/>
        <v>4</v>
      </c>
      <c r="AX132" s="2">
        <f t="shared" si="74"/>
        <v>7</v>
      </c>
      <c r="AY132" s="2">
        <f t="shared" si="75"/>
        <v>3</v>
      </c>
      <c r="AZ132" s="2">
        <f t="shared" si="76"/>
        <v>6</v>
      </c>
      <c r="BA132" s="2"/>
      <c r="BB132" s="5">
        <f t="shared" si="77"/>
        <v>5</v>
      </c>
      <c r="BC132" s="2">
        <f t="shared" si="78"/>
        <v>5</v>
      </c>
      <c r="BD132" s="2">
        <f t="shared" si="81"/>
        <v>27</v>
      </c>
      <c r="BE132" s="2">
        <f t="shared" si="82"/>
        <v>28</v>
      </c>
      <c r="BF132" s="2">
        <f t="shared" si="83"/>
        <v>13</v>
      </c>
      <c r="BG132" s="2">
        <f t="shared" si="84"/>
        <v>12</v>
      </c>
      <c r="BH132" s="2">
        <f t="shared" si="85"/>
        <v>12</v>
      </c>
      <c r="BI132" s="19">
        <f t="shared" si="86"/>
        <v>12.5</v>
      </c>
      <c r="BJ132" s="19">
        <f t="shared" si="87"/>
        <v>4.7871355387816905</v>
      </c>
      <c r="BK132" s="31">
        <f t="shared" si="88"/>
        <v>-0.10444659357341871</v>
      </c>
      <c r="BL132" s="32">
        <f t="shared" si="79"/>
        <v>0.45840747426404427</v>
      </c>
      <c r="BM132" s="62">
        <f t="shared" si="89"/>
        <v>8.225352112676057E-2</v>
      </c>
      <c r="BN132" s="62" t="str">
        <f t="shared" si="90"/>
        <v/>
      </c>
      <c r="BO132" s="73" t="str">
        <f t="shared" si="91"/>
        <v/>
      </c>
      <c r="BQ132" s="11">
        <f t="shared" si="92"/>
        <v>-6.0770805961085125E-2</v>
      </c>
    </row>
    <row r="133" spans="1:69">
      <c r="A133" s="30" t="s">
        <v>457</v>
      </c>
      <c r="B133" s="30" t="s">
        <v>458</v>
      </c>
      <c r="C133" s="30" t="s">
        <v>459</v>
      </c>
      <c r="D133" s="30" t="s">
        <v>460</v>
      </c>
      <c r="E133" s="30" t="s">
        <v>432</v>
      </c>
      <c r="F133" s="11" t="str">
        <f t="shared" si="80"/>
        <v>JNK cascade</v>
      </c>
      <c r="H133" s="11">
        <f>VLOOKUP($B133,data!$B$3:$Q$15316,'diff expr 1 vs 3 mites'!H$8,FALSE)</f>
        <v>12.42985395</v>
      </c>
      <c r="I133" s="11">
        <f>VLOOKUP($B133,data!$B$3:$Q$15316,'diff expr 1 vs 3 mites'!I$8,FALSE)</f>
        <v>2.831889758</v>
      </c>
      <c r="J133" s="11">
        <f>VLOOKUP($B133,data!$B$3:$Q$15316,'diff expr 1 vs 3 mites'!J$8,FALSE)</f>
        <v>10.58546353</v>
      </c>
      <c r="K133" s="11">
        <f>VLOOKUP($B133,data!$B$3:$Q$15316,'diff expr 1 vs 3 mites'!K$8,FALSE)</f>
        <v>14.975909980000001</v>
      </c>
      <c r="L133" s="11">
        <f>VLOOKUP($B133,data!$B$3:$Q$15316,'diff expr 1 vs 3 mites'!L$8,FALSE)</f>
        <v>13.087949589999999</v>
      </c>
      <c r="M133" s="11">
        <f>VLOOKUP($B133,data!$B$3:$Q$15316,'diff expr 1 vs 3 mites'!M$8,FALSE)</f>
        <v>6.2125660900000002</v>
      </c>
      <c r="N133" s="11">
        <f>VLOOKUP($B133,data!$B$3:$Q$15316,'diff expr 1 vs 3 mites'!N$8,FALSE)</f>
        <v>6.3834668219999999</v>
      </c>
      <c r="O133" s="11">
        <f>VLOOKUP($B133,data!$B$3:$Q$15316,'diff expr 1 vs 3 mites'!O$8,FALSE)</f>
        <v>25.807152420000001</v>
      </c>
      <c r="P133" s="11">
        <f>VLOOKUP($B133,data!$B$3:$Q$15316,'diff expr 1 vs 3 mites'!P$8,FALSE)</f>
        <v>7.2836096149999996</v>
      </c>
      <c r="Q133" s="11">
        <f>VLOOKUP($B133,data!$B$3:$Q$15316,'diff expr 1 vs 3 mites'!Q$8,FALSE)</f>
        <v>13.7941187</v>
      </c>
      <c r="S133" s="27" t="s">
        <v>27749</v>
      </c>
      <c r="U133" s="2">
        <f t="shared" si="47"/>
        <v>6</v>
      </c>
      <c r="V133" s="2">
        <f t="shared" si="48"/>
        <v>1</v>
      </c>
      <c r="W133" s="2">
        <f t="shared" si="49"/>
        <v>5</v>
      </c>
      <c r="X133" s="2">
        <f t="shared" si="50"/>
        <v>9</v>
      </c>
      <c r="Y133" s="2">
        <f t="shared" si="51"/>
        <v>7</v>
      </c>
      <c r="Z133" s="2">
        <f t="shared" si="52"/>
        <v>2</v>
      </c>
      <c r="AA133" s="2">
        <f t="shared" si="53"/>
        <v>3</v>
      </c>
      <c r="AB133" s="2">
        <f t="shared" si="54"/>
        <v>10</v>
      </c>
      <c r="AC133" s="2">
        <f t="shared" si="55"/>
        <v>4</v>
      </c>
      <c r="AD133" s="2">
        <f t="shared" si="56"/>
        <v>8</v>
      </c>
      <c r="AE133" s="2"/>
      <c r="AF133" s="2">
        <f t="shared" si="57"/>
        <v>0</v>
      </c>
      <c r="AG133" s="2">
        <f t="shared" si="58"/>
        <v>0</v>
      </c>
      <c r="AH133" s="2">
        <f t="shared" si="59"/>
        <v>0</v>
      </c>
      <c r="AI133" s="2">
        <f t="shared" si="60"/>
        <v>0</v>
      </c>
      <c r="AJ133" s="2">
        <f t="shared" si="61"/>
        <v>0</v>
      </c>
      <c r="AK133" s="2">
        <f t="shared" si="62"/>
        <v>0</v>
      </c>
      <c r="AL133" s="2">
        <f t="shared" si="63"/>
        <v>0</v>
      </c>
      <c r="AM133" s="2">
        <f t="shared" si="64"/>
        <v>0</v>
      </c>
      <c r="AN133" s="2">
        <f t="shared" si="65"/>
        <v>0</v>
      </c>
      <c r="AO133" s="2">
        <f t="shared" si="66"/>
        <v>0</v>
      </c>
      <c r="AP133" s="2"/>
      <c r="AQ133" s="2">
        <f t="shared" si="67"/>
        <v>6</v>
      </c>
      <c r="AR133" s="2">
        <f t="shared" si="68"/>
        <v>1</v>
      </c>
      <c r="AS133" s="2">
        <f t="shared" si="69"/>
        <v>5</v>
      </c>
      <c r="AT133" s="2">
        <f t="shared" si="70"/>
        <v>9</v>
      </c>
      <c r="AU133" s="2">
        <f t="shared" si="71"/>
        <v>7</v>
      </c>
      <c r="AV133" s="2">
        <f t="shared" si="72"/>
        <v>2</v>
      </c>
      <c r="AW133" s="2">
        <f t="shared" si="73"/>
        <v>3</v>
      </c>
      <c r="AX133" s="2">
        <f t="shared" si="74"/>
        <v>10</v>
      </c>
      <c r="AY133" s="2">
        <f t="shared" si="75"/>
        <v>4</v>
      </c>
      <c r="AZ133" s="2">
        <f t="shared" si="76"/>
        <v>8</v>
      </c>
      <c r="BA133" s="2"/>
      <c r="BB133" s="5">
        <f t="shared" si="77"/>
        <v>5</v>
      </c>
      <c r="BC133" s="2">
        <f t="shared" si="78"/>
        <v>5</v>
      </c>
      <c r="BD133" s="2">
        <f t="shared" si="81"/>
        <v>28</v>
      </c>
      <c r="BE133" s="2">
        <f t="shared" si="82"/>
        <v>27</v>
      </c>
      <c r="BF133" s="2">
        <f t="shared" si="83"/>
        <v>12</v>
      </c>
      <c r="BG133" s="2">
        <f t="shared" si="84"/>
        <v>13</v>
      </c>
      <c r="BH133" s="2">
        <f t="shared" si="85"/>
        <v>12</v>
      </c>
      <c r="BI133" s="19">
        <f t="shared" si="86"/>
        <v>12.5</v>
      </c>
      <c r="BJ133" s="19">
        <f t="shared" si="87"/>
        <v>4.7871355387816905</v>
      </c>
      <c r="BK133" s="31">
        <f t="shared" si="88"/>
        <v>-0.10444659357341871</v>
      </c>
      <c r="BL133" s="32">
        <f t="shared" si="79"/>
        <v>0.45840747426404427</v>
      </c>
      <c r="BM133" s="62">
        <f t="shared" si="89"/>
        <v>8.225352112676057E-2</v>
      </c>
      <c r="BN133" s="62" t="str">
        <f t="shared" si="90"/>
        <v/>
      </c>
      <c r="BO133" s="73" t="str">
        <f t="shared" si="91"/>
        <v/>
      </c>
      <c r="BQ133" s="11">
        <f t="shared" si="92"/>
        <v>4.2699704951399173E-2</v>
      </c>
    </row>
    <row r="134" spans="1:69">
      <c r="A134" s="30" t="s">
        <v>461</v>
      </c>
      <c r="B134" s="30" t="s">
        <v>462</v>
      </c>
      <c r="C134" s="30" t="s">
        <v>463</v>
      </c>
      <c r="D134" s="30" t="s">
        <v>464</v>
      </c>
      <c r="E134" s="30" t="s">
        <v>432</v>
      </c>
      <c r="F134" s="11" t="str">
        <f t="shared" si="80"/>
        <v>JNK cascade</v>
      </c>
      <c r="H134" s="11">
        <f>VLOOKUP($B134,data!$B$3:$Q$15316,'diff expr 1 vs 3 mites'!H$8,FALSE)</f>
        <v>47.854596469999997</v>
      </c>
      <c r="I134" s="11">
        <f>VLOOKUP($B134,data!$B$3:$Q$15316,'diff expr 1 vs 3 mites'!I$8,FALSE)</f>
        <v>61.77293641</v>
      </c>
      <c r="J134" s="11">
        <f>VLOOKUP($B134,data!$B$3:$Q$15316,'diff expr 1 vs 3 mites'!J$8,FALSE)</f>
        <v>96.53997296</v>
      </c>
      <c r="K134" s="11">
        <f>VLOOKUP($B134,data!$B$3:$Q$15316,'diff expr 1 vs 3 mites'!K$8,FALSE)</f>
        <v>179.35066019999999</v>
      </c>
      <c r="L134" s="11">
        <f>VLOOKUP($B134,data!$B$3:$Q$15316,'diff expr 1 vs 3 mites'!L$8,FALSE)</f>
        <v>131.54499870000001</v>
      </c>
      <c r="M134" s="11">
        <f>VLOOKUP($B134,data!$B$3:$Q$15316,'diff expr 1 vs 3 mites'!M$8,FALSE)</f>
        <v>16.618110399999999</v>
      </c>
      <c r="N134" s="11">
        <f>VLOOKUP($B134,data!$B$3:$Q$15316,'diff expr 1 vs 3 mites'!N$8,FALSE)</f>
        <v>41.150858759999998</v>
      </c>
      <c r="O134" s="11">
        <f>VLOOKUP($B134,data!$B$3:$Q$15316,'diff expr 1 vs 3 mites'!O$8,FALSE)</f>
        <v>20.545249869999999</v>
      </c>
      <c r="P134" s="11">
        <f>VLOOKUP($B134,data!$B$3:$Q$15316,'diff expr 1 vs 3 mites'!P$8,FALSE)</f>
        <v>48.645811399999999</v>
      </c>
      <c r="Q134" s="11">
        <f>VLOOKUP($B134,data!$B$3:$Q$15316,'diff expr 1 vs 3 mites'!Q$8,FALSE)</f>
        <v>59.088049179999999</v>
      </c>
      <c r="S134" s="27" t="s">
        <v>27749</v>
      </c>
      <c r="U134" s="2">
        <f t="shared" si="47"/>
        <v>4</v>
      </c>
      <c r="V134" s="2">
        <f t="shared" si="48"/>
        <v>7</v>
      </c>
      <c r="W134" s="2">
        <f t="shared" si="49"/>
        <v>8</v>
      </c>
      <c r="X134" s="2">
        <f t="shared" si="50"/>
        <v>10</v>
      </c>
      <c r="Y134" s="2">
        <f t="shared" si="51"/>
        <v>9</v>
      </c>
      <c r="Z134" s="2">
        <f t="shared" si="52"/>
        <v>1</v>
      </c>
      <c r="AA134" s="2">
        <f t="shared" si="53"/>
        <v>3</v>
      </c>
      <c r="AB134" s="2">
        <f t="shared" si="54"/>
        <v>2</v>
      </c>
      <c r="AC134" s="2">
        <f t="shared" si="55"/>
        <v>5</v>
      </c>
      <c r="AD134" s="2">
        <f t="shared" si="56"/>
        <v>6</v>
      </c>
      <c r="AE134" s="2"/>
      <c r="AF134" s="2">
        <f t="shared" si="57"/>
        <v>0</v>
      </c>
      <c r="AG134" s="2">
        <f t="shared" si="58"/>
        <v>0</v>
      </c>
      <c r="AH134" s="2">
        <f t="shared" si="59"/>
        <v>0</v>
      </c>
      <c r="AI134" s="2">
        <f t="shared" si="60"/>
        <v>0</v>
      </c>
      <c r="AJ134" s="2">
        <f t="shared" si="61"/>
        <v>0</v>
      </c>
      <c r="AK134" s="2">
        <f t="shared" si="62"/>
        <v>0</v>
      </c>
      <c r="AL134" s="2">
        <f t="shared" si="63"/>
        <v>0</v>
      </c>
      <c r="AM134" s="2">
        <f t="shared" si="64"/>
        <v>0</v>
      </c>
      <c r="AN134" s="2">
        <f t="shared" si="65"/>
        <v>0</v>
      </c>
      <c r="AO134" s="2">
        <f t="shared" si="66"/>
        <v>0</v>
      </c>
      <c r="AP134" s="2"/>
      <c r="AQ134" s="2">
        <f t="shared" si="67"/>
        <v>4</v>
      </c>
      <c r="AR134" s="2">
        <f t="shared" si="68"/>
        <v>7</v>
      </c>
      <c r="AS134" s="2">
        <f t="shared" si="69"/>
        <v>8</v>
      </c>
      <c r="AT134" s="2">
        <f t="shared" si="70"/>
        <v>10</v>
      </c>
      <c r="AU134" s="2">
        <f t="shared" si="71"/>
        <v>9</v>
      </c>
      <c r="AV134" s="2">
        <f t="shared" si="72"/>
        <v>1</v>
      </c>
      <c r="AW134" s="2">
        <f t="shared" si="73"/>
        <v>3</v>
      </c>
      <c r="AX134" s="2">
        <f t="shared" si="74"/>
        <v>2</v>
      </c>
      <c r="AY134" s="2">
        <f t="shared" si="75"/>
        <v>5</v>
      </c>
      <c r="AZ134" s="2">
        <f t="shared" si="76"/>
        <v>6</v>
      </c>
      <c r="BA134" s="2"/>
      <c r="BB134" s="5">
        <f t="shared" si="77"/>
        <v>5</v>
      </c>
      <c r="BC134" s="2">
        <f t="shared" si="78"/>
        <v>5</v>
      </c>
      <c r="BD134" s="2">
        <f t="shared" si="81"/>
        <v>38</v>
      </c>
      <c r="BE134" s="2">
        <f t="shared" si="82"/>
        <v>17</v>
      </c>
      <c r="BF134" s="2">
        <f t="shared" si="83"/>
        <v>2</v>
      </c>
      <c r="BG134" s="2">
        <f t="shared" si="84"/>
        <v>23</v>
      </c>
      <c r="BH134" s="2">
        <f t="shared" si="85"/>
        <v>2</v>
      </c>
      <c r="BI134" s="19">
        <f t="shared" si="86"/>
        <v>12.5</v>
      </c>
      <c r="BJ134" s="19">
        <f t="shared" si="87"/>
        <v>4.7871355387816905</v>
      </c>
      <c r="BK134" s="31">
        <f t="shared" si="88"/>
        <v>-2.1933784650417927</v>
      </c>
      <c r="BL134" s="32">
        <f t="shared" si="79"/>
        <v>1.4140061284138474E-2</v>
      </c>
      <c r="BM134" s="62">
        <f t="shared" si="89"/>
        <v>5.0704225352112683E-3</v>
      </c>
      <c r="BN134" s="62" t="str">
        <f t="shared" si="90"/>
        <v/>
      </c>
      <c r="BO134" s="73" t="str">
        <f t="shared" si="91"/>
        <v/>
      </c>
      <c r="BQ134" s="11">
        <f t="shared" si="92"/>
        <v>-0.44391840841478908</v>
      </c>
    </row>
    <row r="135" spans="1:69">
      <c r="A135" s="30" t="s">
        <v>465</v>
      </c>
      <c r="B135" s="30" t="s">
        <v>466</v>
      </c>
      <c r="C135" s="30" t="s">
        <v>467</v>
      </c>
      <c r="D135" s="30" t="s">
        <v>468</v>
      </c>
      <c r="E135" s="30" t="s">
        <v>432</v>
      </c>
      <c r="F135" s="11" t="str">
        <f t="shared" si="80"/>
        <v>JNK cascade</v>
      </c>
      <c r="H135" s="11">
        <f>VLOOKUP($B135,data!$B$3:$Q$15316,'diff expr 1 vs 3 mites'!H$8,FALSE)</f>
        <v>15.516905019999999</v>
      </c>
      <c r="I135" s="11">
        <f>VLOOKUP($B135,data!$B$3:$Q$15316,'diff expr 1 vs 3 mites'!I$8,FALSE)</f>
        <v>22.30550204</v>
      </c>
      <c r="J135" s="11">
        <f>VLOOKUP($B135,data!$B$3:$Q$15316,'diff expr 1 vs 3 mites'!J$8,FALSE)</f>
        <v>39.29212313</v>
      </c>
      <c r="K135" s="11">
        <f>VLOOKUP($B135,data!$B$3:$Q$15316,'diff expr 1 vs 3 mites'!K$8,FALSE)</f>
        <v>11.38998999</v>
      </c>
      <c r="L135" s="11">
        <f>VLOOKUP($B135,data!$B$3:$Q$15316,'diff expr 1 vs 3 mites'!L$8,FALSE)</f>
        <v>5.105763703</v>
      </c>
      <c r="M135" s="11">
        <f>VLOOKUP($B135,data!$B$3:$Q$15316,'diff expr 1 vs 3 mites'!M$8,FALSE)</f>
        <v>0</v>
      </c>
      <c r="N135" s="11">
        <f>VLOOKUP($B135,data!$B$3:$Q$15316,'diff expr 1 vs 3 mites'!N$8,FALSE)</f>
        <v>9.8187622789999995</v>
      </c>
      <c r="O135" s="11">
        <f>VLOOKUP($B135,data!$B$3:$Q$15316,'diff expr 1 vs 3 mites'!O$8,FALSE)</f>
        <v>1.2784349129999999</v>
      </c>
      <c r="P135" s="11">
        <f>VLOOKUP($B135,data!$B$3:$Q$15316,'diff expr 1 vs 3 mites'!P$8,FALSE)</f>
        <v>12.166698950000001</v>
      </c>
      <c r="Q135" s="11">
        <f>VLOOKUP($B135,data!$B$3:$Q$15316,'diff expr 1 vs 3 mites'!Q$8,FALSE)</f>
        <v>10.11773932</v>
      </c>
      <c r="S135" s="27" t="s">
        <v>27749</v>
      </c>
      <c r="U135" s="2">
        <f t="shared" si="47"/>
        <v>8</v>
      </c>
      <c r="V135" s="2">
        <f t="shared" si="48"/>
        <v>9</v>
      </c>
      <c r="W135" s="2">
        <f t="shared" si="49"/>
        <v>10</v>
      </c>
      <c r="X135" s="2">
        <f t="shared" si="50"/>
        <v>6</v>
      </c>
      <c r="Y135" s="2">
        <f t="shared" si="51"/>
        <v>3</v>
      </c>
      <c r="Z135" s="2">
        <f t="shared" si="52"/>
        <v>1</v>
      </c>
      <c r="AA135" s="2">
        <f t="shared" si="53"/>
        <v>4</v>
      </c>
      <c r="AB135" s="2">
        <f t="shared" si="54"/>
        <v>2</v>
      </c>
      <c r="AC135" s="2">
        <f t="shared" si="55"/>
        <v>7</v>
      </c>
      <c r="AD135" s="2">
        <f t="shared" si="56"/>
        <v>5</v>
      </c>
      <c r="AE135" s="2"/>
      <c r="AF135" s="2">
        <f t="shared" si="57"/>
        <v>0</v>
      </c>
      <c r="AG135" s="2">
        <f t="shared" si="58"/>
        <v>0</v>
      </c>
      <c r="AH135" s="2">
        <f t="shared" si="59"/>
        <v>0</v>
      </c>
      <c r="AI135" s="2">
        <f t="shared" si="60"/>
        <v>0</v>
      </c>
      <c r="AJ135" s="2">
        <f t="shared" si="61"/>
        <v>0</v>
      </c>
      <c r="AK135" s="2">
        <f t="shared" si="62"/>
        <v>0</v>
      </c>
      <c r="AL135" s="2">
        <f t="shared" si="63"/>
        <v>0</v>
      </c>
      <c r="AM135" s="2">
        <f t="shared" si="64"/>
        <v>0</v>
      </c>
      <c r="AN135" s="2">
        <f t="shared" si="65"/>
        <v>0</v>
      </c>
      <c r="AO135" s="2">
        <f t="shared" si="66"/>
        <v>0</v>
      </c>
      <c r="AP135" s="2"/>
      <c r="AQ135" s="2">
        <f t="shared" si="67"/>
        <v>8</v>
      </c>
      <c r="AR135" s="2">
        <f t="shared" si="68"/>
        <v>9</v>
      </c>
      <c r="AS135" s="2">
        <f t="shared" si="69"/>
        <v>10</v>
      </c>
      <c r="AT135" s="2">
        <f t="shared" si="70"/>
        <v>6</v>
      </c>
      <c r="AU135" s="2">
        <f t="shared" si="71"/>
        <v>3</v>
      </c>
      <c r="AV135" s="2">
        <f t="shared" si="72"/>
        <v>1</v>
      </c>
      <c r="AW135" s="2">
        <f t="shared" si="73"/>
        <v>4</v>
      </c>
      <c r="AX135" s="2">
        <f t="shared" si="74"/>
        <v>2</v>
      </c>
      <c r="AY135" s="2">
        <f t="shared" si="75"/>
        <v>7</v>
      </c>
      <c r="AZ135" s="2">
        <f t="shared" si="76"/>
        <v>5</v>
      </c>
      <c r="BA135" s="2"/>
      <c r="BB135" s="5">
        <f t="shared" si="77"/>
        <v>5</v>
      </c>
      <c r="BC135" s="2">
        <f t="shared" si="78"/>
        <v>5</v>
      </c>
      <c r="BD135" s="2">
        <f t="shared" si="81"/>
        <v>36</v>
      </c>
      <c r="BE135" s="2">
        <f t="shared" si="82"/>
        <v>19</v>
      </c>
      <c r="BF135" s="2">
        <f t="shared" si="83"/>
        <v>4</v>
      </c>
      <c r="BG135" s="2">
        <f t="shared" si="84"/>
        <v>21</v>
      </c>
      <c r="BH135" s="2">
        <f t="shared" si="85"/>
        <v>4</v>
      </c>
      <c r="BI135" s="19">
        <f t="shared" si="86"/>
        <v>12.5</v>
      </c>
      <c r="BJ135" s="19">
        <f t="shared" si="87"/>
        <v>4.7871355387816905</v>
      </c>
      <c r="BK135" s="31">
        <f t="shared" si="88"/>
        <v>-1.775592090748118</v>
      </c>
      <c r="BL135" s="32">
        <f t="shared" si="79"/>
        <v>3.7900087291180634E-2</v>
      </c>
      <c r="BM135" s="62">
        <f t="shared" si="89"/>
        <v>1.4366197183098593E-2</v>
      </c>
      <c r="BN135" s="62" t="str">
        <f t="shared" si="90"/>
        <v/>
      </c>
      <c r="BO135" s="73" t="str">
        <f t="shared" si="91"/>
        <v/>
      </c>
      <c r="BQ135" s="11">
        <f t="shared" si="92"/>
        <v>-0.44781595209244746</v>
      </c>
    </row>
    <row r="136" spans="1:69">
      <c r="A136" s="30" t="s">
        <v>469</v>
      </c>
      <c r="B136" s="30" t="s">
        <v>470</v>
      </c>
      <c r="C136" s="30" t="s">
        <v>471</v>
      </c>
      <c r="D136" s="30" t="s">
        <v>472</v>
      </c>
      <c r="E136" s="30" t="s">
        <v>432</v>
      </c>
      <c r="F136" s="11" t="str">
        <f t="shared" si="80"/>
        <v>JNK cascade</v>
      </c>
      <c r="H136" s="11">
        <f>VLOOKUP($B136,data!$B$3:$Q$15316,'diff expr 1 vs 3 mites'!H$8,FALSE)</f>
        <v>23.054846999999999</v>
      </c>
      <c r="I136" s="11">
        <f>VLOOKUP($B136,data!$B$3:$Q$15316,'diff expr 1 vs 3 mites'!I$8,FALSE)</f>
        <v>49.124467500000002</v>
      </c>
      <c r="J136" s="11">
        <f>VLOOKUP($B136,data!$B$3:$Q$15316,'diff expr 1 vs 3 mites'!J$8,FALSE)</f>
        <v>60.087624689999998</v>
      </c>
      <c r="K136" s="11">
        <f>VLOOKUP($B136,data!$B$3:$Q$15316,'diff expr 1 vs 3 mites'!K$8,FALSE)</f>
        <v>120.4035119</v>
      </c>
      <c r="L136" s="11">
        <f>VLOOKUP($B136,data!$B$3:$Q$15316,'diff expr 1 vs 3 mites'!L$8,FALSE)</f>
        <v>98.521483090000004</v>
      </c>
      <c r="M136" s="11">
        <f>VLOOKUP($B136,data!$B$3:$Q$15316,'diff expr 1 vs 3 mites'!M$8,FALSE)</f>
        <v>10.922956210000001</v>
      </c>
      <c r="N136" s="11">
        <f>VLOOKUP($B136,data!$B$3:$Q$15316,'diff expr 1 vs 3 mites'!N$8,FALSE)</f>
        <v>23.715567409999998</v>
      </c>
      <c r="O136" s="11">
        <f>VLOOKUP($B136,data!$B$3:$Q$15316,'diff expr 1 vs 3 mites'!O$8,FALSE)</f>
        <v>12.56505138</v>
      </c>
      <c r="P136" s="11">
        <f>VLOOKUP($B136,data!$B$3:$Q$15316,'diff expr 1 vs 3 mites'!P$8,FALSE)</f>
        <v>25.70172741</v>
      </c>
      <c r="Q136" s="11">
        <f>VLOOKUP($B136,data!$B$3:$Q$15316,'diff expr 1 vs 3 mites'!Q$8,FALSE)</f>
        <v>34.384793039999998</v>
      </c>
      <c r="S136" s="27" t="s">
        <v>27749</v>
      </c>
      <c r="U136" s="2">
        <f t="shared" si="47"/>
        <v>3</v>
      </c>
      <c r="V136" s="2">
        <f t="shared" si="48"/>
        <v>7</v>
      </c>
      <c r="W136" s="2">
        <f t="shared" si="49"/>
        <v>8</v>
      </c>
      <c r="X136" s="2">
        <f t="shared" si="50"/>
        <v>10</v>
      </c>
      <c r="Y136" s="2">
        <f t="shared" si="51"/>
        <v>9</v>
      </c>
      <c r="Z136" s="2">
        <f t="shared" si="52"/>
        <v>1</v>
      </c>
      <c r="AA136" s="2">
        <f t="shared" si="53"/>
        <v>4</v>
      </c>
      <c r="AB136" s="2">
        <f t="shared" si="54"/>
        <v>2</v>
      </c>
      <c r="AC136" s="2">
        <f t="shared" si="55"/>
        <v>5</v>
      </c>
      <c r="AD136" s="2">
        <f t="shared" si="56"/>
        <v>6</v>
      </c>
      <c r="AE136" s="2"/>
      <c r="AF136" s="2">
        <f t="shared" si="57"/>
        <v>0</v>
      </c>
      <c r="AG136" s="2">
        <f t="shared" si="58"/>
        <v>0</v>
      </c>
      <c r="AH136" s="2">
        <f t="shared" si="59"/>
        <v>0</v>
      </c>
      <c r="AI136" s="2">
        <f t="shared" si="60"/>
        <v>0</v>
      </c>
      <c r="AJ136" s="2">
        <f t="shared" si="61"/>
        <v>0</v>
      </c>
      <c r="AK136" s="2">
        <f t="shared" si="62"/>
        <v>0</v>
      </c>
      <c r="AL136" s="2">
        <f t="shared" si="63"/>
        <v>0</v>
      </c>
      <c r="AM136" s="2">
        <f t="shared" si="64"/>
        <v>0</v>
      </c>
      <c r="AN136" s="2">
        <f t="shared" si="65"/>
        <v>0</v>
      </c>
      <c r="AO136" s="2">
        <f t="shared" si="66"/>
        <v>0</v>
      </c>
      <c r="AP136" s="2"/>
      <c r="AQ136" s="2">
        <f t="shared" si="67"/>
        <v>3</v>
      </c>
      <c r="AR136" s="2">
        <f t="shared" si="68"/>
        <v>7</v>
      </c>
      <c r="AS136" s="2">
        <f t="shared" si="69"/>
        <v>8</v>
      </c>
      <c r="AT136" s="2">
        <f t="shared" si="70"/>
        <v>10</v>
      </c>
      <c r="AU136" s="2">
        <f t="shared" si="71"/>
        <v>9</v>
      </c>
      <c r="AV136" s="2">
        <f t="shared" si="72"/>
        <v>1</v>
      </c>
      <c r="AW136" s="2">
        <f t="shared" si="73"/>
        <v>4</v>
      </c>
      <c r="AX136" s="2">
        <f t="shared" si="74"/>
        <v>2</v>
      </c>
      <c r="AY136" s="2">
        <f t="shared" si="75"/>
        <v>5</v>
      </c>
      <c r="AZ136" s="2">
        <f t="shared" si="76"/>
        <v>6</v>
      </c>
      <c r="BA136" s="2"/>
      <c r="BB136" s="5">
        <f t="shared" si="77"/>
        <v>5</v>
      </c>
      <c r="BC136" s="2">
        <f t="shared" si="78"/>
        <v>5</v>
      </c>
      <c r="BD136" s="2">
        <f t="shared" si="81"/>
        <v>37</v>
      </c>
      <c r="BE136" s="2">
        <f t="shared" si="82"/>
        <v>18</v>
      </c>
      <c r="BF136" s="2">
        <f t="shared" si="83"/>
        <v>3</v>
      </c>
      <c r="BG136" s="2">
        <f t="shared" si="84"/>
        <v>22</v>
      </c>
      <c r="BH136" s="2">
        <f t="shared" si="85"/>
        <v>3</v>
      </c>
      <c r="BI136" s="19">
        <f t="shared" si="86"/>
        <v>12.5</v>
      </c>
      <c r="BJ136" s="19">
        <f t="shared" si="87"/>
        <v>4.7871355387816905</v>
      </c>
      <c r="BK136" s="31">
        <f t="shared" si="88"/>
        <v>-1.9844852778949553</v>
      </c>
      <c r="BL136" s="32">
        <f t="shared" si="79"/>
        <v>2.3600883845071103E-2</v>
      </c>
      <c r="BM136" s="62">
        <f t="shared" si="89"/>
        <v>9.2957746478873251E-3</v>
      </c>
      <c r="BN136" s="62" t="str">
        <f t="shared" si="90"/>
        <v/>
      </c>
      <c r="BO136" s="73" t="str">
        <f t="shared" si="91"/>
        <v/>
      </c>
      <c r="BQ136" s="11">
        <f t="shared" si="92"/>
        <v>-0.51498490125476082</v>
      </c>
    </row>
    <row r="137" spans="1:69">
      <c r="A137" s="30" t="s">
        <v>473</v>
      </c>
      <c r="B137" s="30" t="s">
        <v>474</v>
      </c>
      <c r="C137" s="30" t="s">
        <v>475</v>
      </c>
      <c r="D137" s="30" t="s">
        <v>476</v>
      </c>
      <c r="E137" s="30" t="s">
        <v>432</v>
      </c>
      <c r="F137" s="11" t="str">
        <f t="shared" si="80"/>
        <v>JNK cascade</v>
      </c>
      <c r="H137" s="11">
        <f>VLOOKUP($B137,data!$B$3:$Q$15316,'diff expr 1 vs 3 mites'!H$8,FALSE)</f>
        <v>52.003856069999998</v>
      </c>
      <c r="I137" s="11">
        <f>VLOOKUP($B137,data!$B$3:$Q$15316,'diff expr 1 vs 3 mites'!I$8,FALSE)</f>
        <v>661.85146729999997</v>
      </c>
      <c r="J137" s="11">
        <f>VLOOKUP($B137,data!$B$3:$Q$15316,'diff expr 1 vs 3 mites'!J$8,FALSE)</f>
        <v>1519.270712</v>
      </c>
      <c r="K137" s="11">
        <f>VLOOKUP($B137,data!$B$3:$Q$15316,'diff expr 1 vs 3 mites'!K$8,FALSE)</f>
        <v>207.66029109999999</v>
      </c>
      <c r="L137" s="11">
        <f>VLOOKUP($B137,data!$B$3:$Q$15316,'diff expr 1 vs 3 mites'!L$8,FALSE)</f>
        <v>180.32325209999999</v>
      </c>
      <c r="M137" s="11">
        <f>VLOOKUP($B137,data!$B$3:$Q$15316,'diff expr 1 vs 3 mites'!M$8,FALSE)</f>
        <v>33.428096570000001</v>
      </c>
      <c r="N137" s="11">
        <f>VLOOKUP($B137,data!$B$3:$Q$15316,'diff expr 1 vs 3 mites'!N$8,FALSE)</f>
        <v>1202.869285</v>
      </c>
      <c r="O137" s="11">
        <f>VLOOKUP($B137,data!$B$3:$Q$15316,'diff expr 1 vs 3 mites'!O$8,FALSE)</f>
        <v>111.38804260000001</v>
      </c>
      <c r="P137" s="11">
        <f>VLOOKUP($B137,data!$B$3:$Q$15316,'diff expr 1 vs 3 mites'!P$8,FALSE)</f>
        <v>499.61968209999998</v>
      </c>
      <c r="Q137" s="11">
        <f>VLOOKUP($B137,data!$B$3:$Q$15316,'diff expr 1 vs 3 mites'!Q$8,FALSE)</f>
        <v>172.48507290000001</v>
      </c>
      <c r="S137" s="27" t="s">
        <v>27749</v>
      </c>
      <c r="U137" s="2">
        <f t="shared" si="47"/>
        <v>2</v>
      </c>
      <c r="V137" s="2">
        <f t="shared" si="48"/>
        <v>8</v>
      </c>
      <c r="W137" s="2">
        <f t="shared" si="49"/>
        <v>10</v>
      </c>
      <c r="X137" s="2">
        <f t="shared" si="50"/>
        <v>6</v>
      </c>
      <c r="Y137" s="2">
        <f t="shared" si="51"/>
        <v>5</v>
      </c>
      <c r="Z137" s="2">
        <f t="shared" si="52"/>
        <v>1</v>
      </c>
      <c r="AA137" s="2">
        <f t="shared" si="53"/>
        <v>9</v>
      </c>
      <c r="AB137" s="2">
        <f t="shared" si="54"/>
        <v>3</v>
      </c>
      <c r="AC137" s="2">
        <f t="shared" si="55"/>
        <v>7</v>
      </c>
      <c r="AD137" s="2">
        <f t="shared" si="56"/>
        <v>4</v>
      </c>
      <c r="AE137" s="2"/>
      <c r="AF137" s="2">
        <f t="shared" si="57"/>
        <v>0</v>
      </c>
      <c r="AG137" s="2">
        <f t="shared" si="58"/>
        <v>0</v>
      </c>
      <c r="AH137" s="2">
        <f t="shared" si="59"/>
        <v>0</v>
      </c>
      <c r="AI137" s="2">
        <f t="shared" si="60"/>
        <v>0</v>
      </c>
      <c r="AJ137" s="2">
        <f t="shared" si="61"/>
        <v>0</v>
      </c>
      <c r="AK137" s="2">
        <f t="shared" si="62"/>
        <v>0</v>
      </c>
      <c r="AL137" s="2">
        <f t="shared" si="63"/>
        <v>0</v>
      </c>
      <c r="AM137" s="2">
        <f t="shared" si="64"/>
        <v>0</v>
      </c>
      <c r="AN137" s="2">
        <f t="shared" si="65"/>
        <v>0</v>
      </c>
      <c r="AO137" s="2">
        <f t="shared" si="66"/>
        <v>0</v>
      </c>
      <c r="AP137" s="2"/>
      <c r="AQ137" s="2">
        <f t="shared" si="67"/>
        <v>2</v>
      </c>
      <c r="AR137" s="2">
        <f t="shared" si="68"/>
        <v>8</v>
      </c>
      <c r="AS137" s="2">
        <f t="shared" si="69"/>
        <v>10</v>
      </c>
      <c r="AT137" s="2">
        <f t="shared" si="70"/>
        <v>6</v>
      </c>
      <c r="AU137" s="2">
        <f t="shared" si="71"/>
        <v>5</v>
      </c>
      <c r="AV137" s="2">
        <f t="shared" si="72"/>
        <v>1</v>
      </c>
      <c r="AW137" s="2">
        <f t="shared" si="73"/>
        <v>9</v>
      </c>
      <c r="AX137" s="2">
        <f t="shared" si="74"/>
        <v>3</v>
      </c>
      <c r="AY137" s="2">
        <f t="shared" si="75"/>
        <v>7</v>
      </c>
      <c r="AZ137" s="2">
        <f t="shared" si="76"/>
        <v>4</v>
      </c>
      <c r="BA137" s="2"/>
      <c r="BB137" s="5">
        <f t="shared" si="77"/>
        <v>5</v>
      </c>
      <c r="BC137" s="2">
        <f t="shared" si="78"/>
        <v>5</v>
      </c>
      <c r="BD137" s="2">
        <f t="shared" si="81"/>
        <v>31</v>
      </c>
      <c r="BE137" s="2">
        <f t="shared" si="82"/>
        <v>24</v>
      </c>
      <c r="BF137" s="2">
        <f t="shared" si="83"/>
        <v>9</v>
      </c>
      <c r="BG137" s="2">
        <f t="shared" si="84"/>
        <v>16</v>
      </c>
      <c r="BH137" s="2">
        <f t="shared" si="85"/>
        <v>9</v>
      </c>
      <c r="BI137" s="19">
        <f t="shared" si="86"/>
        <v>12.5</v>
      </c>
      <c r="BJ137" s="19">
        <f t="shared" si="87"/>
        <v>4.7871355387816905</v>
      </c>
      <c r="BK137" s="31">
        <f t="shared" si="88"/>
        <v>-0.73112615501393097</v>
      </c>
      <c r="BL137" s="32">
        <f t="shared" si="79"/>
        <v>0.23235104997023245</v>
      </c>
      <c r="BM137" s="62">
        <f t="shared" si="89"/>
        <v>4.8732394366197189E-2</v>
      </c>
      <c r="BN137" s="62" t="str">
        <f t="shared" si="90"/>
        <v/>
      </c>
      <c r="BO137" s="73" t="str">
        <f t="shared" si="91"/>
        <v/>
      </c>
      <c r="BQ137" s="11">
        <f t="shared" si="92"/>
        <v>-0.11317892131963758</v>
      </c>
    </row>
    <row r="138" spans="1:69">
      <c r="A138" s="30" t="s">
        <v>477</v>
      </c>
      <c r="B138" s="30" t="s">
        <v>478</v>
      </c>
      <c r="C138" s="30" t="s">
        <v>479</v>
      </c>
      <c r="D138" s="30" t="s">
        <v>480</v>
      </c>
      <c r="E138" s="30" t="s">
        <v>432</v>
      </c>
      <c r="F138" s="11" t="str">
        <f t="shared" si="80"/>
        <v>JNK cascade</v>
      </c>
      <c r="H138" s="11">
        <f>VLOOKUP($B138,data!$B$3:$Q$15316,'diff expr 1 vs 3 mites'!H$8,FALSE)</f>
        <v>21.420514010000002</v>
      </c>
      <c r="I138" s="11">
        <f>VLOOKUP($B138,data!$B$3:$Q$15316,'diff expr 1 vs 3 mites'!I$8,FALSE)</f>
        <v>21.925666719999999</v>
      </c>
      <c r="J138" s="11">
        <f>VLOOKUP($B138,data!$B$3:$Q$15316,'diff expr 1 vs 3 mites'!J$8,FALSE)</f>
        <v>27.66742301</v>
      </c>
      <c r="K138" s="11">
        <f>VLOOKUP($B138,data!$B$3:$Q$15316,'diff expr 1 vs 3 mites'!K$8,FALSE)</f>
        <v>72.661088160000006</v>
      </c>
      <c r="L138" s="11">
        <f>VLOOKUP($B138,data!$B$3:$Q$15316,'diff expr 1 vs 3 mites'!L$8,FALSE)</f>
        <v>189.4618557</v>
      </c>
      <c r="M138" s="11">
        <f>VLOOKUP($B138,data!$B$3:$Q$15316,'diff expr 1 vs 3 mites'!M$8,FALSE)</f>
        <v>7.9132697370000002</v>
      </c>
      <c r="N138" s="11">
        <f>VLOOKUP($B138,data!$B$3:$Q$15316,'diff expr 1 vs 3 mites'!N$8,FALSE)</f>
        <v>6.6661873060000003</v>
      </c>
      <c r="O138" s="11">
        <f>VLOOKUP($B138,data!$B$3:$Q$15316,'diff expr 1 vs 3 mites'!O$8,FALSE)</f>
        <v>5.6397897199999996</v>
      </c>
      <c r="P138" s="11">
        <f>VLOOKUP($B138,data!$B$3:$Q$15316,'diff expr 1 vs 3 mites'!P$8,FALSE)</f>
        <v>19.591926170000001</v>
      </c>
      <c r="Q138" s="11">
        <f>VLOOKUP($B138,data!$B$3:$Q$15316,'diff expr 1 vs 3 mites'!Q$8,FALSE)</f>
        <v>11.585721919999999</v>
      </c>
      <c r="S138" s="27" t="s">
        <v>27749</v>
      </c>
      <c r="U138" s="2">
        <f t="shared" si="47"/>
        <v>6</v>
      </c>
      <c r="V138" s="2">
        <f t="shared" si="48"/>
        <v>7</v>
      </c>
      <c r="W138" s="2">
        <f t="shared" si="49"/>
        <v>8</v>
      </c>
      <c r="X138" s="2">
        <f t="shared" si="50"/>
        <v>9</v>
      </c>
      <c r="Y138" s="2">
        <f t="shared" si="51"/>
        <v>10</v>
      </c>
      <c r="Z138" s="2">
        <f t="shared" si="52"/>
        <v>3</v>
      </c>
      <c r="AA138" s="2">
        <f t="shared" si="53"/>
        <v>2</v>
      </c>
      <c r="AB138" s="2">
        <f t="shared" si="54"/>
        <v>1</v>
      </c>
      <c r="AC138" s="2">
        <f t="shared" si="55"/>
        <v>5</v>
      </c>
      <c r="AD138" s="2">
        <f t="shared" si="56"/>
        <v>4</v>
      </c>
      <c r="AE138" s="2"/>
      <c r="AF138" s="2">
        <f t="shared" si="57"/>
        <v>0</v>
      </c>
      <c r="AG138" s="2">
        <f t="shared" si="58"/>
        <v>0</v>
      </c>
      <c r="AH138" s="2">
        <f t="shared" si="59"/>
        <v>0</v>
      </c>
      <c r="AI138" s="2">
        <f t="shared" si="60"/>
        <v>0</v>
      </c>
      <c r="AJ138" s="2">
        <f t="shared" si="61"/>
        <v>0</v>
      </c>
      <c r="AK138" s="2">
        <f t="shared" si="62"/>
        <v>0</v>
      </c>
      <c r="AL138" s="2">
        <f t="shared" si="63"/>
        <v>0</v>
      </c>
      <c r="AM138" s="2">
        <f t="shared" si="64"/>
        <v>0</v>
      </c>
      <c r="AN138" s="2">
        <f t="shared" si="65"/>
        <v>0</v>
      </c>
      <c r="AO138" s="2">
        <f t="shared" si="66"/>
        <v>0</v>
      </c>
      <c r="AP138" s="2"/>
      <c r="AQ138" s="2">
        <f t="shared" si="67"/>
        <v>6</v>
      </c>
      <c r="AR138" s="2">
        <f t="shared" si="68"/>
        <v>7</v>
      </c>
      <c r="AS138" s="2">
        <f t="shared" si="69"/>
        <v>8</v>
      </c>
      <c r="AT138" s="2">
        <f t="shared" si="70"/>
        <v>9</v>
      </c>
      <c r="AU138" s="2">
        <f t="shared" si="71"/>
        <v>10</v>
      </c>
      <c r="AV138" s="2">
        <f t="shared" si="72"/>
        <v>3</v>
      </c>
      <c r="AW138" s="2">
        <f t="shared" si="73"/>
        <v>2</v>
      </c>
      <c r="AX138" s="2">
        <f t="shared" si="74"/>
        <v>1</v>
      </c>
      <c r="AY138" s="2">
        <f t="shared" si="75"/>
        <v>5</v>
      </c>
      <c r="AZ138" s="2">
        <f t="shared" si="76"/>
        <v>4</v>
      </c>
      <c r="BA138" s="2"/>
      <c r="BB138" s="5">
        <f t="shared" si="77"/>
        <v>5</v>
      </c>
      <c r="BC138" s="2">
        <f t="shared" si="78"/>
        <v>5</v>
      </c>
      <c r="BD138" s="2">
        <f t="shared" si="81"/>
        <v>40</v>
      </c>
      <c r="BE138" s="2">
        <f t="shared" si="82"/>
        <v>15</v>
      </c>
      <c r="BF138" s="2">
        <f t="shared" si="83"/>
        <v>0</v>
      </c>
      <c r="BG138" s="2">
        <f t="shared" si="84"/>
        <v>25</v>
      </c>
      <c r="BH138" s="2">
        <f t="shared" si="85"/>
        <v>0</v>
      </c>
      <c r="BI138" s="19">
        <f t="shared" si="86"/>
        <v>12.5</v>
      </c>
      <c r="BJ138" s="19">
        <f t="shared" si="87"/>
        <v>4.7871355387816905</v>
      </c>
      <c r="BK138" s="31">
        <f t="shared" si="88"/>
        <v>-2.6111648393354674</v>
      </c>
      <c r="BL138" s="32">
        <f t="shared" si="79"/>
        <v>4.5117194090401637E-3</v>
      </c>
      <c r="BM138" s="62">
        <f t="shared" si="89"/>
        <v>2.8169014084507044E-4</v>
      </c>
      <c r="BN138" s="62" t="str">
        <f t="shared" si="90"/>
        <v/>
      </c>
      <c r="BO138" s="73" t="str">
        <f t="shared" si="91"/>
        <v/>
      </c>
      <c r="BQ138" s="11">
        <f t="shared" si="92"/>
        <v>-0.81168539883941293</v>
      </c>
    </row>
    <row r="139" spans="1:69">
      <c r="A139" s="30" t="s">
        <v>481</v>
      </c>
      <c r="B139" s="30" t="s">
        <v>482</v>
      </c>
      <c r="C139" s="30" t="s">
        <v>483</v>
      </c>
      <c r="D139" s="30" t="s">
        <v>484</v>
      </c>
      <c r="E139" s="30" t="s">
        <v>432</v>
      </c>
      <c r="F139" s="11" t="str">
        <f t="shared" si="80"/>
        <v>JNK cascade</v>
      </c>
      <c r="H139" s="11">
        <f>VLOOKUP($B139,data!$B$3:$Q$15316,'diff expr 1 vs 3 mites'!H$8,FALSE)</f>
        <v>2.1775404539999998</v>
      </c>
      <c r="I139" s="11">
        <f>VLOOKUP($B139,data!$B$3:$Q$15316,'diff expr 1 vs 3 mites'!I$8,FALSE)</f>
        <v>1.687443416</v>
      </c>
      <c r="J139" s="11">
        <f>VLOOKUP($B139,data!$B$3:$Q$15316,'diff expr 1 vs 3 mites'!J$8,FALSE)</f>
        <v>3.5645160480000002</v>
      </c>
      <c r="K139" s="11">
        <f>VLOOKUP($B139,data!$B$3:$Q$15316,'diff expr 1 vs 3 mites'!K$8,FALSE)</f>
        <v>2.047207116</v>
      </c>
      <c r="L139" s="11">
        <f>VLOOKUP($B139,data!$B$3:$Q$15316,'diff expr 1 vs 3 mites'!L$8,FALSE)</f>
        <v>2.851414627</v>
      </c>
      <c r="M139" s="11">
        <f>VLOOKUP($B139,data!$B$3:$Q$15316,'diff expr 1 vs 3 mites'!M$8,FALSE)</f>
        <v>0.44422719700000002</v>
      </c>
      <c r="N139" s="11">
        <f>VLOOKUP($B139,data!$B$3:$Q$15316,'diff expr 1 vs 3 mites'!N$8,FALSE)</f>
        <v>1.141118474</v>
      </c>
      <c r="O139" s="11">
        <f>VLOOKUP($B139,data!$B$3:$Q$15316,'diff expr 1 vs 3 mites'!O$8,FALSE)</f>
        <v>1.5377755900000001</v>
      </c>
      <c r="P139" s="11">
        <f>VLOOKUP($B139,data!$B$3:$Q$15316,'diff expr 1 vs 3 mites'!P$8,FALSE)</f>
        <v>1.9790846900000001</v>
      </c>
      <c r="Q139" s="11">
        <f>VLOOKUP($B139,data!$B$3:$Q$15316,'diff expr 1 vs 3 mites'!Q$8,FALSE)</f>
        <v>1.749963846</v>
      </c>
      <c r="S139" s="27" t="s">
        <v>27749</v>
      </c>
      <c r="U139" s="2">
        <f t="shared" ref="U139:U201" si="93">IF(ISNUMBER(H139)=TRUE,RANK(H139,$H139:$Q139,1))</f>
        <v>8</v>
      </c>
      <c r="V139" s="2">
        <f t="shared" ref="V139:V201" si="94">IF(ISNUMBER(I139)=TRUE,RANK(I139,$H139:$Q139,1))</f>
        <v>4</v>
      </c>
      <c r="W139" s="2">
        <f t="shared" ref="W139:W201" si="95">IF(ISNUMBER(J139)=TRUE,RANK(J139,$H139:$Q139,1))</f>
        <v>10</v>
      </c>
      <c r="X139" s="2">
        <f t="shared" ref="X139:X201" si="96">IF(ISNUMBER(K139)=TRUE,RANK(K139,$H139:$Q139,1))</f>
        <v>7</v>
      </c>
      <c r="Y139" s="2">
        <f t="shared" ref="Y139:Y201" si="97">IF(ISNUMBER(L139)=TRUE,RANK(L139,$H139:$Q139,1))</f>
        <v>9</v>
      </c>
      <c r="Z139" s="2">
        <f t="shared" ref="Z139:Z201" si="98">IF(ISNUMBER(M139)=TRUE,RANK(M139,$H139:$Q139,1))</f>
        <v>1</v>
      </c>
      <c r="AA139" s="2">
        <f t="shared" ref="AA139:AA201" si="99">IF(ISNUMBER(N139)=TRUE,RANK(N139,$H139:$Q139,1))</f>
        <v>2</v>
      </c>
      <c r="AB139" s="2">
        <f t="shared" ref="AB139:AB201" si="100">IF(ISNUMBER(O139)=TRUE,RANK(O139,$H139:$Q139,1))</f>
        <v>3</v>
      </c>
      <c r="AC139" s="2">
        <f t="shared" ref="AC139:AC201" si="101">IF(ISNUMBER(P139)=TRUE,RANK(P139,$H139:$Q139,1))</f>
        <v>6</v>
      </c>
      <c r="AD139" s="2">
        <f t="shared" ref="AD139:AD201" si="102">IF(ISNUMBER(Q139)=TRUE,RANK(Q139,$H139:$Q139,1))</f>
        <v>5</v>
      </c>
      <c r="AE139" s="2"/>
      <c r="AF139" s="2">
        <f t="shared" ref="AF139:AF201" si="103">IF(ISNUMBER(H139)=TRUE,((COUNT($H139:$Q139)+1-RANK(H139,$H139:$Q139,0)-RANK(H139,$H139:$Q139,1))/2),"")</f>
        <v>0</v>
      </c>
      <c r="AG139" s="2">
        <f t="shared" ref="AG139:AG201" si="104">IF(ISNUMBER(I139)=TRUE,((COUNT($H139:$Q139)+1-RANK(I139,$H139:$Q139,0)-RANK(I139,$H139:$Q139,1))/2),"")</f>
        <v>0</v>
      </c>
      <c r="AH139" s="2">
        <f t="shared" ref="AH139:AH201" si="105">IF(ISNUMBER(J139)=TRUE,((COUNT($H139:$Q139)+1-RANK(J139,$H139:$Q139,0)-RANK(J139,$H139:$Q139,1))/2),"")</f>
        <v>0</v>
      </c>
      <c r="AI139" s="2">
        <f t="shared" ref="AI139:AI201" si="106">IF(ISNUMBER(K139)=TRUE,((COUNT($H139:$Q139)+1-RANK(K139,$H139:$Q139,0)-RANK(K139,$H139:$Q139,1))/2),"")</f>
        <v>0</v>
      </c>
      <c r="AJ139" s="2">
        <f t="shared" ref="AJ139:AJ201" si="107">IF(ISNUMBER(L139)=TRUE,((COUNT($H139:$Q139)+1-RANK(L139,$H139:$Q139,0)-RANK(L139,$H139:$Q139,1))/2),"")</f>
        <v>0</v>
      </c>
      <c r="AK139" s="2">
        <f t="shared" ref="AK139:AK201" si="108">IF(ISNUMBER(M139)=TRUE,((COUNT($H139:$Q139)+1-RANK(M139,$H139:$Q139,0)-RANK(M139,$H139:$Q139,1))/2),"")</f>
        <v>0</v>
      </c>
      <c r="AL139" s="2">
        <f t="shared" ref="AL139:AL201" si="109">IF(ISNUMBER(N139)=TRUE,((COUNT($H139:$Q139)+1-RANK(N139,$H139:$Q139,0)-RANK(N139,$H139:$Q139,1))/2),"")</f>
        <v>0</v>
      </c>
      <c r="AM139" s="2">
        <f t="shared" ref="AM139:AM201" si="110">IF(ISNUMBER(O139)=TRUE,((COUNT($H139:$Q139)+1-RANK(O139,$H139:$Q139,0)-RANK(O139,$H139:$Q139,1))/2),"")</f>
        <v>0</v>
      </c>
      <c r="AN139" s="2">
        <f t="shared" ref="AN139:AN201" si="111">IF(ISNUMBER(P139)=TRUE,((COUNT($H139:$Q139)+1-RANK(P139,$H139:$Q139,0)-RANK(P139,$H139:$Q139,1))/2),"")</f>
        <v>0</v>
      </c>
      <c r="AO139" s="2">
        <f t="shared" ref="AO139:AO201" si="112">IF(ISNUMBER(Q139)=TRUE,((COUNT($H139:$Q139)+1-RANK(Q139,$H139:$Q139,0)-RANK(Q139,$H139:$Q139,1))/2),"")</f>
        <v>0</v>
      </c>
      <c r="AP139" s="2"/>
      <c r="AQ139" s="2">
        <f t="shared" ref="AQ139:AQ201" si="113">IF(ISNUMBER(H139)=TRUE,(U139+AF139),"")</f>
        <v>8</v>
      </c>
      <c r="AR139" s="2">
        <f t="shared" ref="AR139:AR201" si="114">IF(ISNUMBER(I139)=TRUE,(V139+AG139),"")</f>
        <v>4</v>
      </c>
      <c r="AS139" s="2">
        <f t="shared" ref="AS139:AS201" si="115">IF(ISNUMBER(J139)=TRUE,(W139+AH139),"")</f>
        <v>10</v>
      </c>
      <c r="AT139" s="2">
        <f t="shared" ref="AT139:AT201" si="116">IF(ISNUMBER(K139)=TRUE,(X139+AI139),"")</f>
        <v>7</v>
      </c>
      <c r="AU139" s="2">
        <f t="shared" ref="AU139:AU201" si="117">IF(ISNUMBER(L139)=TRUE,(Y139+AJ139),"")</f>
        <v>9</v>
      </c>
      <c r="AV139" s="2">
        <f t="shared" ref="AV139:AV201" si="118">IF(ISNUMBER(M139)=TRUE,(Z139+AK139),"")</f>
        <v>1</v>
      </c>
      <c r="AW139" s="2">
        <f t="shared" ref="AW139:AW201" si="119">IF(ISNUMBER(N139)=TRUE,(AA139+AL139),"")</f>
        <v>2</v>
      </c>
      <c r="AX139" s="2">
        <f t="shared" ref="AX139:AX201" si="120">IF(ISNUMBER(O139)=TRUE,(AB139+AM139),"")</f>
        <v>3</v>
      </c>
      <c r="AY139" s="2">
        <f t="shared" ref="AY139:AY201" si="121">IF(ISNUMBER(P139)=TRUE,(AC139+AN139),"")</f>
        <v>6</v>
      </c>
      <c r="AZ139" s="2">
        <f t="shared" ref="AZ139:AZ201" si="122">IF(ISNUMBER(Q139)=TRUE,(AD139+AO139),"")</f>
        <v>5</v>
      </c>
      <c r="BA139" s="2"/>
      <c r="BB139" s="5">
        <f t="shared" ref="BB139:BB201" si="123">COUNT(H139:L139)</f>
        <v>5</v>
      </c>
      <c r="BC139" s="2">
        <f t="shared" ref="BC139:BC201" si="124">COUNT(M139:Q139)</f>
        <v>5</v>
      </c>
      <c r="BD139" s="2">
        <f t="shared" si="81"/>
        <v>38</v>
      </c>
      <c r="BE139" s="2">
        <f t="shared" si="82"/>
        <v>17</v>
      </c>
      <c r="BF139" s="2">
        <f t="shared" si="83"/>
        <v>2</v>
      </c>
      <c r="BG139" s="2">
        <f t="shared" si="84"/>
        <v>23</v>
      </c>
      <c r="BH139" s="2">
        <f t="shared" si="85"/>
        <v>2</v>
      </c>
      <c r="BI139" s="19">
        <f t="shared" si="86"/>
        <v>12.5</v>
      </c>
      <c r="BJ139" s="19">
        <f t="shared" si="87"/>
        <v>4.7871355387816905</v>
      </c>
      <c r="BK139" s="31">
        <f t="shared" si="88"/>
        <v>-2.1933784650417927</v>
      </c>
      <c r="BL139" s="32">
        <f t="shared" ref="BL139:BL201" si="125">IF(S139="OK",_xlfn.NORM.S.DIST(BK139,TRUE),"")</f>
        <v>1.4140061284138474E-2</v>
      </c>
      <c r="BM139" s="62">
        <f t="shared" si="89"/>
        <v>5.0704225352112683E-3</v>
      </c>
      <c r="BN139" s="62" t="str">
        <f t="shared" si="90"/>
        <v/>
      </c>
      <c r="BO139" s="73" t="str">
        <f t="shared" si="91"/>
        <v/>
      </c>
      <c r="BQ139" s="11">
        <f t="shared" si="92"/>
        <v>-0.25506879534060878</v>
      </c>
    </row>
    <row r="140" spans="1:69">
      <c r="A140" s="30" t="s">
        <v>485</v>
      </c>
      <c r="B140" s="30" t="s">
        <v>486</v>
      </c>
      <c r="C140" s="30" t="s">
        <v>487</v>
      </c>
      <c r="D140" s="30" t="s">
        <v>488</v>
      </c>
      <c r="E140" s="30" t="s">
        <v>432</v>
      </c>
      <c r="F140" s="11" t="str">
        <f t="shared" ref="F140:F202" si="126">MID(E140,1,11)</f>
        <v>JNK cascade</v>
      </c>
      <c r="H140" s="11">
        <f>VLOOKUP($B140,data!$B$3:$Q$15316,'diff expr 1 vs 3 mites'!H$8,FALSE)</f>
        <v>3.9214335249999999</v>
      </c>
      <c r="I140" s="11">
        <f>VLOOKUP($B140,data!$B$3:$Q$15316,'diff expr 1 vs 3 mites'!I$8,FALSE)</f>
        <v>6.1503480509999999</v>
      </c>
      <c r="J140" s="11">
        <f>VLOOKUP($B140,data!$B$3:$Q$15316,'diff expr 1 vs 3 mites'!J$8,FALSE)</f>
        <v>5.9936417070000001</v>
      </c>
      <c r="K140" s="11">
        <f>VLOOKUP($B140,data!$B$3:$Q$15316,'diff expr 1 vs 3 mites'!K$8,FALSE)</f>
        <v>7.5522318220000004</v>
      </c>
      <c r="L140" s="11">
        <f>VLOOKUP($B140,data!$B$3:$Q$15316,'diff expr 1 vs 3 mites'!L$8,FALSE)</f>
        <v>8.5554424579999999</v>
      </c>
      <c r="M140" s="11">
        <f>VLOOKUP($B140,data!$B$3:$Q$15316,'diff expr 1 vs 3 mites'!M$8,FALSE)</f>
        <v>26.630053520000001</v>
      </c>
      <c r="N140" s="11">
        <f>VLOOKUP($B140,data!$B$3:$Q$15316,'diff expr 1 vs 3 mites'!N$8,FALSE)</f>
        <v>4.6516447960000002</v>
      </c>
      <c r="O140" s="11">
        <f>VLOOKUP($B140,data!$B$3:$Q$15316,'diff expr 1 vs 3 mites'!O$8,FALSE)</f>
        <v>18.191156500000002</v>
      </c>
      <c r="P140" s="11">
        <f>VLOOKUP($B140,data!$B$3:$Q$15316,'diff expr 1 vs 3 mites'!P$8,FALSE)</f>
        <v>4.7955551910000001</v>
      </c>
      <c r="Q140" s="11">
        <f>VLOOKUP($B140,data!$B$3:$Q$15316,'diff expr 1 vs 3 mites'!Q$8,FALSE)</f>
        <v>7.7057452509999997</v>
      </c>
      <c r="S140" s="27" t="s">
        <v>27749</v>
      </c>
      <c r="U140" s="2">
        <f t="shared" si="93"/>
        <v>1</v>
      </c>
      <c r="V140" s="2">
        <f t="shared" si="94"/>
        <v>5</v>
      </c>
      <c r="W140" s="2">
        <f t="shared" si="95"/>
        <v>4</v>
      </c>
      <c r="X140" s="2">
        <f t="shared" si="96"/>
        <v>6</v>
      </c>
      <c r="Y140" s="2">
        <f t="shared" si="97"/>
        <v>8</v>
      </c>
      <c r="Z140" s="2">
        <f t="shared" si="98"/>
        <v>10</v>
      </c>
      <c r="AA140" s="2">
        <f t="shared" si="99"/>
        <v>2</v>
      </c>
      <c r="AB140" s="2">
        <f t="shared" si="100"/>
        <v>9</v>
      </c>
      <c r="AC140" s="2">
        <f t="shared" si="101"/>
        <v>3</v>
      </c>
      <c r="AD140" s="2">
        <f t="shared" si="102"/>
        <v>7</v>
      </c>
      <c r="AE140" s="2"/>
      <c r="AF140" s="2">
        <f t="shared" si="103"/>
        <v>0</v>
      </c>
      <c r="AG140" s="2">
        <f t="shared" si="104"/>
        <v>0</v>
      </c>
      <c r="AH140" s="2">
        <f t="shared" si="105"/>
        <v>0</v>
      </c>
      <c r="AI140" s="2">
        <f t="shared" si="106"/>
        <v>0</v>
      </c>
      <c r="AJ140" s="2">
        <f t="shared" si="107"/>
        <v>0</v>
      </c>
      <c r="AK140" s="2">
        <f t="shared" si="108"/>
        <v>0</v>
      </c>
      <c r="AL140" s="2">
        <f t="shared" si="109"/>
        <v>0</v>
      </c>
      <c r="AM140" s="2">
        <f t="shared" si="110"/>
        <v>0</v>
      </c>
      <c r="AN140" s="2">
        <f t="shared" si="111"/>
        <v>0</v>
      </c>
      <c r="AO140" s="2">
        <f t="shared" si="112"/>
        <v>0</v>
      </c>
      <c r="AP140" s="2"/>
      <c r="AQ140" s="2">
        <f t="shared" si="113"/>
        <v>1</v>
      </c>
      <c r="AR140" s="2">
        <f t="shared" si="114"/>
        <v>5</v>
      </c>
      <c r="AS140" s="2">
        <f t="shared" si="115"/>
        <v>4</v>
      </c>
      <c r="AT140" s="2">
        <f t="shared" si="116"/>
        <v>6</v>
      </c>
      <c r="AU140" s="2">
        <f t="shared" si="117"/>
        <v>8</v>
      </c>
      <c r="AV140" s="2">
        <f t="shared" si="118"/>
        <v>10</v>
      </c>
      <c r="AW140" s="2">
        <f t="shared" si="119"/>
        <v>2</v>
      </c>
      <c r="AX140" s="2">
        <f t="shared" si="120"/>
        <v>9</v>
      </c>
      <c r="AY140" s="2">
        <f t="shared" si="121"/>
        <v>3</v>
      </c>
      <c r="AZ140" s="2">
        <f t="shared" si="122"/>
        <v>7</v>
      </c>
      <c r="BA140" s="2"/>
      <c r="BB140" s="5">
        <f t="shared" si="123"/>
        <v>5</v>
      </c>
      <c r="BC140" s="2">
        <f t="shared" si="124"/>
        <v>5</v>
      </c>
      <c r="BD140" s="2">
        <f t="shared" ref="BD140:BD202" si="127">SUM(AQ140:AU140)</f>
        <v>24</v>
      </c>
      <c r="BE140" s="2">
        <f t="shared" ref="BE140:BE202" si="128">SUM(AV140:AZ140)</f>
        <v>31</v>
      </c>
      <c r="BF140" s="2">
        <f t="shared" ref="BF140:BF202" si="129">BB140*BC140+(BB140*(BB140+1))/2-BD140</f>
        <v>16</v>
      </c>
      <c r="BG140" s="2">
        <f t="shared" ref="BG140:BG202" si="130">BB140*BC140+(BC140*(BC140+1)/2-BE140)</f>
        <v>9</v>
      </c>
      <c r="BH140" s="2">
        <f t="shared" ref="BH140:BH202" si="131">MIN(BF140:BG140)</f>
        <v>9</v>
      </c>
      <c r="BI140" s="19">
        <f t="shared" ref="BI140:BI202" si="132">BB140*BC140/2</f>
        <v>12.5</v>
      </c>
      <c r="BJ140" s="19">
        <f t="shared" ref="BJ140:BJ202" si="133">SQRT((BB140*BC140*(BB140+BC140+1))/12)</f>
        <v>4.7871355387816905</v>
      </c>
      <c r="BK140" s="31">
        <f t="shared" ref="BK140:BK202" si="134">(BH140-BI140)/BJ140</f>
        <v>-0.73112615501393097</v>
      </c>
      <c r="BL140" s="32">
        <f t="shared" si="125"/>
        <v>0.23235104997023245</v>
      </c>
      <c r="BM140" s="62">
        <f t="shared" ref="BM140:BM203" si="135">(RANK(BL140,$BL$11:$BL$365,1)/$BN$9)*$BO$9</f>
        <v>4.8732394366197189E-2</v>
      </c>
      <c r="BN140" s="62" t="str">
        <f t="shared" ref="BN140:BN203" si="136">IF(BL140&lt;BM140,BL140,"")</f>
        <v/>
      </c>
      <c r="BO140" s="73" t="str">
        <f t="shared" ref="BO140:BO203" si="137">IF(BL140&lt;=MAX(BN$11:BN$365),"sign","")</f>
        <v/>
      </c>
      <c r="BQ140" s="11">
        <f t="shared" ref="BQ140:BQ202" si="138">LOG(AVERAGE(M140:Q140)/AVERAGE(H140:L140))</f>
        <v>0.28471773986681781</v>
      </c>
    </row>
    <row r="141" spans="1:69">
      <c r="A141" s="30" t="s">
        <v>489</v>
      </c>
      <c r="B141" s="30" t="s">
        <v>490</v>
      </c>
      <c r="C141" s="30" t="s">
        <v>467</v>
      </c>
      <c r="D141" s="30" t="s">
        <v>468</v>
      </c>
      <c r="E141" s="30" t="s">
        <v>432</v>
      </c>
      <c r="F141" s="11" t="str">
        <f t="shared" si="126"/>
        <v>JNK cascade</v>
      </c>
      <c r="H141" s="11">
        <f>VLOOKUP($B141,data!$B$3:$Q$15316,'diff expr 1 vs 3 mites'!H$8,FALSE)</f>
        <v>7.6278803880000003</v>
      </c>
      <c r="I141" s="11">
        <f>VLOOKUP($B141,data!$B$3:$Q$15316,'diff expr 1 vs 3 mites'!I$8,FALSE)</f>
        <v>6.0016103850000002</v>
      </c>
      <c r="J141" s="11">
        <f>VLOOKUP($B141,data!$B$3:$Q$15316,'diff expr 1 vs 3 mites'!J$8,FALSE)</f>
        <v>9.821841933</v>
      </c>
      <c r="K141" s="11">
        <f>VLOOKUP($B141,data!$B$3:$Q$15316,'diff expr 1 vs 3 mites'!K$8,FALSE)</f>
        <v>18.669631890000002</v>
      </c>
      <c r="L141" s="11">
        <f>VLOOKUP($B141,data!$B$3:$Q$15316,'diff expr 1 vs 3 mites'!L$8,FALSE)</f>
        <v>9.8361640220000002</v>
      </c>
      <c r="M141" s="11">
        <f>VLOOKUP($B141,data!$B$3:$Q$15316,'diff expr 1 vs 3 mites'!M$8,FALSE)</f>
        <v>5.4954830709999998</v>
      </c>
      <c r="N141" s="11">
        <f>VLOOKUP($B141,data!$B$3:$Q$15316,'diff expr 1 vs 3 mites'!N$8,FALSE)</f>
        <v>4.4114512919999997</v>
      </c>
      <c r="O141" s="11">
        <f>VLOOKUP($B141,data!$B$3:$Q$15316,'diff expr 1 vs 3 mites'!O$8,FALSE)</f>
        <v>5.7467255689999996</v>
      </c>
      <c r="P141" s="11">
        <f>VLOOKUP($B141,data!$B$3:$Q$15316,'diff expr 1 vs 3 mites'!P$8,FALSE)</f>
        <v>4.0805044830000003</v>
      </c>
      <c r="Q141" s="11">
        <f>VLOOKUP($B141,data!$B$3:$Q$15316,'diff expr 1 vs 3 mites'!Q$8,FALSE)</f>
        <v>7.2572009829999997</v>
      </c>
      <c r="S141" s="27" t="s">
        <v>27749</v>
      </c>
      <c r="U141" s="2">
        <f t="shared" si="93"/>
        <v>7</v>
      </c>
      <c r="V141" s="2">
        <f t="shared" si="94"/>
        <v>5</v>
      </c>
      <c r="W141" s="2">
        <f t="shared" si="95"/>
        <v>8</v>
      </c>
      <c r="X141" s="2">
        <f t="shared" si="96"/>
        <v>10</v>
      </c>
      <c r="Y141" s="2">
        <f t="shared" si="97"/>
        <v>9</v>
      </c>
      <c r="Z141" s="2">
        <f t="shared" si="98"/>
        <v>3</v>
      </c>
      <c r="AA141" s="2">
        <f t="shared" si="99"/>
        <v>2</v>
      </c>
      <c r="AB141" s="2">
        <f t="shared" si="100"/>
        <v>4</v>
      </c>
      <c r="AC141" s="2">
        <f t="shared" si="101"/>
        <v>1</v>
      </c>
      <c r="AD141" s="2">
        <f t="shared" si="102"/>
        <v>6</v>
      </c>
      <c r="AE141" s="2"/>
      <c r="AF141" s="2">
        <f t="shared" si="103"/>
        <v>0</v>
      </c>
      <c r="AG141" s="2">
        <f t="shared" si="104"/>
        <v>0</v>
      </c>
      <c r="AH141" s="2">
        <f t="shared" si="105"/>
        <v>0</v>
      </c>
      <c r="AI141" s="2">
        <f t="shared" si="106"/>
        <v>0</v>
      </c>
      <c r="AJ141" s="2">
        <f t="shared" si="107"/>
        <v>0</v>
      </c>
      <c r="AK141" s="2">
        <f t="shared" si="108"/>
        <v>0</v>
      </c>
      <c r="AL141" s="2">
        <f t="shared" si="109"/>
        <v>0</v>
      </c>
      <c r="AM141" s="2">
        <f t="shared" si="110"/>
        <v>0</v>
      </c>
      <c r="AN141" s="2">
        <f t="shared" si="111"/>
        <v>0</v>
      </c>
      <c r="AO141" s="2">
        <f t="shared" si="112"/>
        <v>0</v>
      </c>
      <c r="AP141" s="2"/>
      <c r="AQ141" s="2">
        <f t="shared" si="113"/>
        <v>7</v>
      </c>
      <c r="AR141" s="2">
        <f t="shared" si="114"/>
        <v>5</v>
      </c>
      <c r="AS141" s="2">
        <f t="shared" si="115"/>
        <v>8</v>
      </c>
      <c r="AT141" s="2">
        <f t="shared" si="116"/>
        <v>10</v>
      </c>
      <c r="AU141" s="2">
        <f t="shared" si="117"/>
        <v>9</v>
      </c>
      <c r="AV141" s="2">
        <f t="shared" si="118"/>
        <v>3</v>
      </c>
      <c r="AW141" s="2">
        <f t="shared" si="119"/>
        <v>2</v>
      </c>
      <c r="AX141" s="2">
        <f t="shared" si="120"/>
        <v>4</v>
      </c>
      <c r="AY141" s="2">
        <f t="shared" si="121"/>
        <v>1</v>
      </c>
      <c r="AZ141" s="2">
        <f t="shared" si="122"/>
        <v>6</v>
      </c>
      <c r="BA141" s="2"/>
      <c r="BB141" s="5">
        <f t="shared" si="123"/>
        <v>5</v>
      </c>
      <c r="BC141" s="2">
        <f t="shared" si="124"/>
        <v>5</v>
      </c>
      <c r="BD141" s="2">
        <f t="shared" si="127"/>
        <v>39</v>
      </c>
      <c r="BE141" s="2">
        <f t="shared" si="128"/>
        <v>16</v>
      </c>
      <c r="BF141" s="2">
        <f t="shared" si="129"/>
        <v>1</v>
      </c>
      <c r="BG141" s="2">
        <f t="shared" si="130"/>
        <v>24</v>
      </c>
      <c r="BH141" s="2">
        <f t="shared" si="131"/>
        <v>1</v>
      </c>
      <c r="BI141" s="19">
        <f t="shared" si="132"/>
        <v>12.5</v>
      </c>
      <c r="BJ141" s="19">
        <f t="shared" si="133"/>
        <v>4.7871355387816905</v>
      </c>
      <c r="BK141" s="31">
        <f t="shared" si="134"/>
        <v>-2.40227165218863</v>
      </c>
      <c r="BL141" s="32">
        <f t="shared" si="125"/>
        <v>8.1468018105142637E-3</v>
      </c>
      <c r="BM141" s="62">
        <f t="shared" si="135"/>
        <v>3.3802816901408448E-3</v>
      </c>
      <c r="BN141" s="62" t="str">
        <f t="shared" si="136"/>
        <v/>
      </c>
      <c r="BO141" s="73" t="str">
        <f t="shared" si="137"/>
        <v/>
      </c>
      <c r="BQ141" s="11">
        <f t="shared" si="138"/>
        <v>-0.28442028748096265</v>
      </c>
    </row>
    <row r="142" spans="1:69">
      <c r="A142" s="30" t="s">
        <v>491</v>
      </c>
      <c r="B142" s="30" t="s">
        <v>492</v>
      </c>
      <c r="C142" s="30" t="s">
        <v>493</v>
      </c>
      <c r="D142" s="30" t="s">
        <v>101</v>
      </c>
      <c r="E142" s="30" t="s">
        <v>494</v>
      </c>
      <c r="F142" s="11" t="str">
        <f t="shared" si="126"/>
        <v>JNK cascade</v>
      </c>
      <c r="H142" s="11">
        <f>VLOOKUP($B142,data!$B$3:$Q$15316,'diff expr 1 vs 3 mites'!H$8,FALSE)</f>
        <v>78.628509530000002</v>
      </c>
      <c r="I142" s="11">
        <f>VLOOKUP($B142,data!$B$3:$Q$15316,'diff expr 1 vs 3 mites'!I$8,FALSE)</f>
        <v>117.96369919999999</v>
      </c>
      <c r="J142" s="11">
        <f>VLOOKUP($B142,data!$B$3:$Q$15316,'diff expr 1 vs 3 mites'!J$8,FALSE)</f>
        <v>77.353494179999998</v>
      </c>
      <c r="K142" s="11">
        <f>VLOOKUP($B142,data!$B$3:$Q$15316,'diff expr 1 vs 3 mites'!K$8,FALSE)</f>
        <v>149.36099709999999</v>
      </c>
      <c r="L142" s="11">
        <f>VLOOKUP($B142,data!$B$3:$Q$15316,'diff expr 1 vs 3 mites'!L$8,FALSE)</f>
        <v>138.70740470000001</v>
      </c>
      <c r="M142" s="11">
        <f>VLOOKUP($B142,data!$B$3:$Q$15316,'diff expr 1 vs 3 mites'!M$8,FALSE)</f>
        <v>20.050673639999999</v>
      </c>
      <c r="N142" s="11">
        <f>VLOOKUP($B142,data!$B$3:$Q$15316,'diff expr 1 vs 3 mites'!N$8,FALSE)</f>
        <v>50.094359220000001</v>
      </c>
      <c r="O142" s="11">
        <f>VLOOKUP($B142,data!$B$3:$Q$15316,'diff expr 1 vs 3 mites'!O$8,FALSE)</f>
        <v>35.074762069999998</v>
      </c>
      <c r="P142" s="11">
        <f>VLOOKUP($B142,data!$B$3:$Q$15316,'diff expr 1 vs 3 mites'!P$8,FALSE)</f>
        <v>21.250690070000001</v>
      </c>
      <c r="Q142" s="11">
        <f>VLOOKUP($B142,data!$B$3:$Q$15316,'diff expr 1 vs 3 mites'!Q$8,FALSE)</f>
        <v>38.315635790000002</v>
      </c>
      <c r="S142" s="27" t="s">
        <v>27749</v>
      </c>
      <c r="U142" s="2">
        <f t="shared" si="93"/>
        <v>7</v>
      </c>
      <c r="V142" s="2">
        <f t="shared" si="94"/>
        <v>8</v>
      </c>
      <c r="W142" s="2">
        <f t="shared" si="95"/>
        <v>6</v>
      </c>
      <c r="X142" s="2">
        <f t="shared" si="96"/>
        <v>10</v>
      </c>
      <c r="Y142" s="2">
        <f t="shared" si="97"/>
        <v>9</v>
      </c>
      <c r="Z142" s="2">
        <f t="shared" si="98"/>
        <v>1</v>
      </c>
      <c r="AA142" s="2">
        <f t="shared" si="99"/>
        <v>5</v>
      </c>
      <c r="AB142" s="2">
        <f t="shared" si="100"/>
        <v>3</v>
      </c>
      <c r="AC142" s="2">
        <f t="shared" si="101"/>
        <v>2</v>
      </c>
      <c r="AD142" s="2">
        <f t="shared" si="102"/>
        <v>4</v>
      </c>
      <c r="AE142" s="2"/>
      <c r="AF142" s="2">
        <f t="shared" si="103"/>
        <v>0</v>
      </c>
      <c r="AG142" s="2">
        <f t="shared" si="104"/>
        <v>0</v>
      </c>
      <c r="AH142" s="2">
        <f t="shared" si="105"/>
        <v>0</v>
      </c>
      <c r="AI142" s="2">
        <f t="shared" si="106"/>
        <v>0</v>
      </c>
      <c r="AJ142" s="2">
        <f t="shared" si="107"/>
        <v>0</v>
      </c>
      <c r="AK142" s="2">
        <f t="shared" si="108"/>
        <v>0</v>
      </c>
      <c r="AL142" s="2">
        <f t="shared" si="109"/>
        <v>0</v>
      </c>
      <c r="AM142" s="2">
        <f t="shared" si="110"/>
        <v>0</v>
      </c>
      <c r="AN142" s="2">
        <f t="shared" si="111"/>
        <v>0</v>
      </c>
      <c r="AO142" s="2">
        <f t="shared" si="112"/>
        <v>0</v>
      </c>
      <c r="AP142" s="2"/>
      <c r="AQ142" s="2">
        <f t="shared" si="113"/>
        <v>7</v>
      </c>
      <c r="AR142" s="2">
        <f t="shared" si="114"/>
        <v>8</v>
      </c>
      <c r="AS142" s="2">
        <f t="shared" si="115"/>
        <v>6</v>
      </c>
      <c r="AT142" s="2">
        <f t="shared" si="116"/>
        <v>10</v>
      </c>
      <c r="AU142" s="2">
        <f t="shared" si="117"/>
        <v>9</v>
      </c>
      <c r="AV142" s="2">
        <f t="shared" si="118"/>
        <v>1</v>
      </c>
      <c r="AW142" s="2">
        <f t="shared" si="119"/>
        <v>5</v>
      </c>
      <c r="AX142" s="2">
        <f t="shared" si="120"/>
        <v>3</v>
      </c>
      <c r="AY142" s="2">
        <f t="shared" si="121"/>
        <v>2</v>
      </c>
      <c r="AZ142" s="2">
        <f t="shared" si="122"/>
        <v>4</v>
      </c>
      <c r="BA142" s="2"/>
      <c r="BB142" s="5">
        <f t="shared" si="123"/>
        <v>5</v>
      </c>
      <c r="BC142" s="2">
        <f t="shared" si="124"/>
        <v>5</v>
      </c>
      <c r="BD142" s="2">
        <f t="shared" si="127"/>
        <v>40</v>
      </c>
      <c r="BE142" s="2">
        <f t="shared" si="128"/>
        <v>15</v>
      </c>
      <c r="BF142" s="2">
        <f t="shared" si="129"/>
        <v>0</v>
      </c>
      <c r="BG142" s="2">
        <f t="shared" si="130"/>
        <v>25</v>
      </c>
      <c r="BH142" s="2">
        <f t="shared" si="131"/>
        <v>0</v>
      </c>
      <c r="BI142" s="19">
        <f t="shared" si="132"/>
        <v>12.5</v>
      </c>
      <c r="BJ142" s="19">
        <f t="shared" si="133"/>
        <v>4.7871355387816905</v>
      </c>
      <c r="BK142" s="31">
        <f t="shared" si="134"/>
        <v>-2.6111648393354674</v>
      </c>
      <c r="BL142" s="32">
        <f t="shared" si="125"/>
        <v>4.5117194090401637E-3</v>
      </c>
      <c r="BM142" s="62">
        <f t="shared" si="135"/>
        <v>2.8169014084507044E-4</v>
      </c>
      <c r="BN142" s="62" t="str">
        <f t="shared" si="136"/>
        <v/>
      </c>
      <c r="BO142" s="73" t="str">
        <f t="shared" si="137"/>
        <v/>
      </c>
      <c r="BQ142" s="11">
        <f t="shared" si="138"/>
        <v>-0.53282658488451029</v>
      </c>
    </row>
    <row r="143" spans="1:69">
      <c r="A143" s="30" t="s">
        <v>495</v>
      </c>
      <c r="B143" s="30" t="s">
        <v>496</v>
      </c>
      <c r="C143" s="30" t="s">
        <v>497</v>
      </c>
      <c r="D143" s="30" t="s">
        <v>498</v>
      </c>
      <c r="E143" s="30" t="s">
        <v>499</v>
      </c>
      <c r="F143" s="11" t="str">
        <f t="shared" si="126"/>
        <v>JAK-STAT ca</v>
      </c>
      <c r="H143" s="11">
        <f>VLOOKUP($B143,data!$B$3:$Q$15316,'diff expr 1 vs 3 mites'!H$8,FALSE)</f>
        <v>10.005532199999999</v>
      </c>
      <c r="I143" s="11">
        <f>VLOOKUP($B143,data!$B$3:$Q$15316,'diff expr 1 vs 3 mites'!I$8,FALSE)</f>
        <v>4.2577937879999999</v>
      </c>
      <c r="J143" s="11">
        <f>VLOOKUP($B143,data!$B$3:$Q$15316,'diff expr 1 vs 3 mites'!J$8,FALSE)</f>
        <v>3.8493113939999999</v>
      </c>
      <c r="K143" s="11">
        <f>VLOOKUP($B143,data!$B$3:$Q$15316,'diff expr 1 vs 3 mites'!K$8,FALSE)</f>
        <v>9.2715131950000007</v>
      </c>
      <c r="L143" s="11">
        <f>VLOOKUP($B143,data!$B$3:$Q$15316,'diff expr 1 vs 3 mites'!L$8,FALSE)</f>
        <v>7.975246855</v>
      </c>
      <c r="M143" s="11">
        <f>VLOOKUP($B143,data!$B$3:$Q$15316,'diff expr 1 vs 3 mites'!M$8,FALSE)</f>
        <v>5.1733093300000004</v>
      </c>
      <c r="N143" s="11">
        <f>VLOOKUP($B143,data!$B$3:$Q$15316,'diff expr 1 vs 3 mites'!N$8,FALSE)</f>
        <v>4.235885702</v>
      </c>
      <c r="O143" s="11">
        <f>VLOOKUP($B143,data!$B$3:$Q$15316,'diff expr 1 vs 3 mites'!O$8,FALSE)</f>
        <v>6.1186960069999996</v>
      </c>
      <c r="P143" s="11">
        <f>VLOOKUP($B143,data!$B$3:$Q$15316,'diff expr 1 vs 3 mites'!P$8,FALSE)</f>
        <v>11.597982439999999</v>
      </c>
      <c r="Q143" s="11">
        <f>VLOOKUP($B143,data!$B$3:$Q$15316,'diff expr 1 vs 3 mites'!Q$8,FALSE)</f>
        <v>11.20869545</v>
      </c>
      <c r="S143" s="27" t="s">
        <v>27749</v>
      </c>
      <c r="U143" s="2">
        <f t="shared" si="93"/>
        <v>8</v>
      </c>
      <c r="V143" s="2">
        <f t="shared" si="94"/>
        <v>3</v>
      </c>
      <c r="W143" s="2">
        <f t="shared" si="95"/>
        <v>1</v>
      </c>
      <c r="X143" s="2">
        <f t="shared" si="96"/>
        <v>7</v>
      </c>
      <c r="Y143" s="2">
        <f t="shared" si="97"/>
        <v>6</v>
      </c>
      <c r="Z143" s="2">
        <f t="shared" si="98"/>
        <v>4</v>
      </c>
      <c r="AA143" s="2">
        <f t="shared" si="99"/>
        <v>2</v>
      </c>
      <c r="AB143" s="2">
        <f t="shared" si="100"/>
        <v>5</v>
      </c>
      <c r="AC143" s="2">
        <f t="shared" si="101"/>
        <v>10</v>
      </c>
      <c r="AD143" s="2">
        <f t="shared" si="102"/>
        <v>9</v>
      </c>
      <c r="AE143" s="2"/>
      <c r="AF143" s="2">
        <f t="shared" si="103"/>
        <v>0</v>
      </c>
      <c r="AG143" s="2">
        <f t="shared" si="104"/>
        <v>0</v>
      </c>
      <c r="AH143" s="2">
        <f t="shared" si="105"/>
        <v>0</v>
      </c>
      <c r="AI143" s="2">
        <f t="shared" si="106"/>
        <v>0</v>
      </c>
      <c r="AJ143" s="2">
        <f t="shared" si="107"/>
        <v>0</v>
      </c>
      <c r="AK143" s="2">
        <f t="shared" si="108"/>
        <v>0</v>
      </c>
      <c r="AL143" s="2">
        <f t="shared" si="109"/>
        <v>0</v>
      </c>
      <c r="AM143" s="2">
        <f t="shared" si="110"/>
        <v>0</v>
      </c>
      <c r="AN143" s="2">
        <f t="shared" si="111"/>
        <v>0</v>
      </c>
      <c r="AO143" s="2">
        <f t="shared" si="112"/>
        <v>0</v>
      </c>
      <c r="AP143" s="2"/>
      <c r="AQ143" s="2">
        <f t="shared" si="113"/>
        <v>8</v>
      </c>
      <c r="AR143" s="2">
        <f t="shared" si="114"/>
        <v>3</v>
      </c>
      <c r="AS143" s="2">
        <f t="shared" si="115"/>
        <v>1</v>
      </c>
      <c r="AT143" s="2">
        <f t="shared" si="116"/>
        <v>7</v>
      </c>
      <c r="AU143" s="2">
        <f t="shared" si="117"/>
        <v>6</v>
      </c>
      <c r="AV143" s="2">
        <f t="shared" si="118"/>
        <v>4</v>
      </c>
      <c r="AW143" s="2">
        <f t="shared" si="119"/>
        <v>2</v>
      </c>
      <c r="AX143" s="2">
        <f t="shared" si="120"/>
        <v>5</v>
      </c>
      <c r="AY143" s="2">
        <f t="shared" si="121"/>
        <v>10</v>
      </c>
      <c r="AZ143" s="2">
        <f t="shared" si="122"/>
        <v>9</v>
      </c>
      <c r="BA143" s="2"/>
      <c r="BB143" s="5">
        <f t="shared" si="123"/>
        <v>5</v>
      </c>
      <c r="BC143" s="2">
        <f t="shared" si="124"/>
        <v>5</v>
      </c>
      <c r="BD143" s="2">
        <f t="shared" si="127"/>
        <v>25</v>
      </c>
      <c r="BE143" s="2">
        <f t="shared" si="128"/>
        <v>30</v>
      </c>
      <c r="BF143" s="2">
        <f t="shared" si="129"/>
        <v>15</v>
      </c>
      <c r="BG143" s="2">
        <f t="shared" si="130"/>
        <v>10</v>
      </c>
      <c r="BH143" s="2">
        <f t="shared" si="131"/>
        <v>10</v>
      </c>
      <c r="BI143" s="19">
        <f t="shared" si="132"/>
        <v>12.5</v>
      </c>
      <c r="BJ143" s="19">
        <f t="shared" si="133"/>
        <v>4.7871355387816905</v>
      </c>
      <c r="BK143" s="31">
        <f t="shared" si="134"/>
        <v>-0.5222329678670935</v>
      </c>
      <c r="BL143" s="32">
        <f t="shared" si="125"/>
        <v>0.30075406722029491</v>
      </c>
      <c r="BM143" s="62">
        <f t="shared" si="135"/>
        <v>5.8591549295774648E-2</v>
      </c>
      <c r="BN143" s="62" t="str">
        <f t="shared" si="136"/>
        <v/>
      </c>
      <c r="BO143" s="73" t="str">
        <f t="shared" si="137"/>
        <v/>
      </c>
      <c r="BQ143" s="11">
        <f t="shared" si="138"/>
        <v>3.5085728504842893E-2</v>
      </c>
    </row>
    <row r="144" spans="1:69">
      <c r="A144" s="30" t="s">
        <v>500</v>
      </c>
      <c r="B144" s="30" t="s">
        <v>501</v>
      </c>
      <c r="C144" s="30" t="s">
        <v>502</v>
      </c>
      <c r="D144" s="30" t="s">
        <v>503</v>
      </c>
      <c r="E144" s="30" t="s">
        <v>499</v>
      </c>
      <c r="F144" s="11" t="str">
        <f t="shared" si="126"/>
        <v>JAK-STAT ca</v>
      </c>
      <c r="H144" s="11">
        <f>VLOOKUP($B144,data!$B$3:$Q$15316,'diff expr 1 vs 3 mites'!H$8,FALSE)</f>
        <v>0.62252264599999996</v>
      </c>
      <c r="I144" s="11">
        <f>VLOOKUP($B144,data!$B$3:$Q$15316,'diff expr 1 vs 3 mites'!I$8,FALSE)</f>
        <v>2.6264655700000001</v>
      </c>
      <c r="J144" s="11">
        <f>VLOOKUP($B144,data!$B$3:$Q$15316,'diff expr 1 vs 3 mites'!J$8,FALSE)</f>
        <v>2.557141831</v>
      </c>
      <c r="K144" s="11">
        <f>VLOOKUP($B144,data!$B$3:$Q$15316,'diff expr 1 vs 3 mites'!K$8,FALSE)</f>
        <v>2.6962093390000001</v>
      </c>
      <c r="L144" s="11">
        <f>VLOOKUP($B144,data!$B$3:$Q$15316,'diff expr 1 vs 3 mites'!L$8,FALSE)</f>
        <v>4.5519580460000002</v>
      </c>
      <c r="M144" s="11">
        <f>VLOOKUP($B144,data!$B$3:$Q$15316,'diff expr 1 vs 3 mites'!M$8,FALSE)</f>
        <v>10.71715064</v>
      </c>
      <c r="N144" s="11">
        <f>VLOOKUP($B144,data!$B$3:$Q$15316,'diff expr 1 vs 3 mites'!N$8,FALSE)</f>
        <v>1.4208990260000001</v>
      </c>
      <c r="O144" s="11">
        <f>VLOOKUP($B144,data!$B$3:$Q$15316,'diff expr 1 vs 3 mites'!O$8,FALSE)</f>
        <v>13.76268915</v>
      </c>
      <c r="P144" s="11">
        <f>VLOOKUP($B144,data!$B$3:$Q$15316,'diff expr 1 vs 3 mites'!P$8,FALSE)</f>
        <v>2.1076409300000001</v>
      </c>
      <c r="Q144" s="11">
        <f>VLOOKUP($B144,data!$B$3:$Q$15316,'diff expr 1 vs 3 mites'!Q$8,FALSE)</f>
        <v>2.352352979</v>
      </c>
      <c r="S144" s="27" t="s">
        <v>27749</v>
      </c>
      <c r="U144" s="2">
        <f t="shared" si="93"/>
        <v>1</v>
      </c>
      <c r="V144" s="2">
        <f t="shared" si="94"/>
        <v>6</v>
      </c>
      <c r="W144" s="2">
        <f t="shared" si="95"/>
        <v>5</v>
      </c>
      <c r="X144" s="2">
        <f t="shared" si="96"/>
        <v>7</v>
      </c>
      <c r="Y144" s="2">
        <f t="shared" si="97"/>
        <v>8</v>
      </c>
      <c r="Z144" s="2">
        <f t="shared" si="98"/>
        <v>9</v>
      </c>
      <c r="AA144" s="2">
        <f t="shared" si="99"/>
        <v>2</v>
      </c>
      <c r="AB144" s="2">
        <f t="shared" si="100"/>
        <v>10</v>
      </c>
      <c r="AC144" s="2">
        <f t="shared" si="101"/>
        <v>3</v>
      </c>
      <c r="AD144" s="2">
        <f t="shared" si="102"/>
        <v>4</v>
      </c>
      <c r="AE144" s="2"/>
      <c r="AF144" s="2">
        <f t="shared" si="103"/>
        <v>0</v>
      </c>
      <c r="AG144" s="2">
        <f t="shared" si="104"/>
        <v>0</v>
      </c>
      <c r="AH144" s="2">
        <f t="shared" si="105"/>
        <v>0</v>
      </c>
      <c r="AI144" s="2">
        <f t="shared" si="106"/>
        <v>0</v>
      </c>
      <c r="AJ144" s="2">
        <f t="shared" si="107"/>
        <v>0</v>
      </c>
      <c r="AK144" s="2">
        <f t="shared" si="108"/>
        <v>0</v>
      </c>
      <c r="AL144" s="2">
        <f t="shared" si="109"/>
        <v>0</v>
      </c>
      <c r="AM144" s="2">
        <f t="shared" si="110"/>
        <v>0</v>
      </c>
      <c r="AN144" s="2">
        <f t="shared" si="111"/>
        <v>0</v>
      </c>
      <c r="AO144" s="2">
        <f t="shared" si="112"/>
        <v>0</v>
      </c>
      <c r="AP144" s="2"/>
      <c r="AQ144" s="2">
        <f t="shared" si="113"/>
        <v>1</v>
      </c>
      <c r="AR144" s="2">
        <f t="shared" si="114"/>
        <v>6</v>
      </c>
      <c r="AS144" s="2">
        <f t="shared" si="115"/>
        <v>5</v>
      </c>
      <c r="AT144" s="2">
        <f t="shared" si="116"/>
        <v>7</v>
      </c>
      <c r="AU144" s="2">
        <f t="shared" si="117"/>
        <v>8</v>
      </c>
      <c r="AV144" s="2">
        <f t="shared" si="118"/>
        <v>9</v>
      </c>
      <c r="AW144" s="2">
        <f t="shared" si="119"/>
        <v>2</v>
      </c>
      <c r="AX144" s="2">
        <f t="shared" si="120"/>
        <v>10</v>
      </c>
      <c r="AY144" s="2">
        <f t="shared" si="121"/>
        <v>3</v>
      </c>
      <c r="AZ144" s="2">
        <f t="shared" si="122"/>
        <v>4</v>
      </c>
      <c r="BA144" s="2"/>
      <c r="BB144" s="5">
        <f t="shared" si="123"/>
        <v>5</v>
      </c>
      <c r="BC144" s="2">
        <f t="shared" si="124"/>
        <v>5</v>
      </c>
      <c r="BD144" s="2">
        <f t="shared" si="127"/>
        <v>27</v>
      </c>
      <c r="BE144" s="2">
        <f t="shared" si="128"/>
        <v>28</v>
      </c>
      <c r="BF144" s="2">
        <f t="shared" si="129"/>
        <v>13</v>
      </c>
      <c r="BG144" s="2">
        <f t="shared" si="130"/>
        <v>12</v>
      </c>
      <c r="BH144" s="2">
        <f t="shared" si="131"/>
        <v>12</v>
      </c>
      <c r="BI144" s="19">
        <f t="shared" si="132"/>
        <v>12.5</v>
      </c>
      <c r="BJ144" s="19">
        <f t="shared" si="133"/>
        <v>4.7871355387816905</v>
      </c>
      <c r="BK144" s="31">
        <f t="shared" si="134"/>
        <v>-0.10444659357341871</v>
      </c>
      <c r="BL144" s="32">
        <f t="shared" si="125"/>
        <v>0.45840747426404427</v>
      </c>
      <c r="BM144" s="62">
        <f t="shared" si="135"/>
        <v>8.225352112676057E-2</v>
      </c>
      <c r="BN144" s="62" t="str">
        <f t="shared" si="136"/>
        <v/>
      </c>
      <c r="BO144" s="73" t="str">
        <f t="shared" si="137"/>
        <v/>
      </c>
      <c r="BQ144" s="11">
        <f t="shared" si="138"/>
        <v>0.36655874506551989</v>
      </c>
    </row>
    <row r="145" spans="1:69">
      <c r="A145" s="30" t="s">
        <v>504</v>
      </c>
      <c r="B145" s="30" t="s">
        <v>505</v>
      </c>
      <c r="C145" s="30" t="s">
        <v>506</v>
      </c>
      <c r="D145" s="30" t="s">
        <v>507</v>
      </c>
      <c r="E145" s="30" t="s">
        <v>499</v>
      </c>
      <c r="F145" s="11" t="str">
        <f t="shared" si="126"/>
        <v>JAK-STAT ca</v>
      </c>
      <c r="H145" s="11">
        <f>VLOOKUP($B145,data!$B$3:$Q$15316,'diff expr 1 vs 3 mites'!H$8,FALSE)</f>
        <v>1.702067867</v>
      </c>
      <c r="I145" s="11">
        <f>VLOOKUP($B145,data!$B$3:$Q$15316,'diff expr 1 vs 3 mites'!I$8,FALSE)</f>
        <v>2.1103760149999999</v>
      </c>
      <c r="J145" s="11">
        <f>VLOOKUP($B145,data!$B$3:$Q$15316,'diff expr 1 vs 3 mites'!J$8,FALSE)</f>
        <v>1.5708166960000001</v>
      </c>
      <c r="K145" s="11">
        <f>VLOOKUP($B145,data!$B$3:$Q$15316,'diff expr 1 vs 3 mites'!K$8,FALSE)</f>
        <v>2.092560352</v>
      </c>
      <c r="L145" s="11">
        <f>VLOOKUP($B145,data!$B$3:$Q$15316,'diff expr 1 vs 3 mites'!L$8,FALSE)</f>
        <v>2.5716918030000002</v>
      </c>
      <c r="M145" s="11">
        <f>VLOOKUP($B145,data!$B$3:$Q$15316,'diff expr 1 vs 3 mites'!M$8,FALSE)</f>
        <v>2.6042162719999999</v>
      </c>
      <c r="N145" s="11">
        <f>VLOOKUP($B145,data!$B$3:$Q$15316,'diff expr 1 vs 3 mites'!N$8,FALSE)</f>
        <v>0.92539997299999999</v>
      </c>
      <c r="O145" s="11">
        <f>VLOOKUP($B145,data!$B$3:$Q$15316,'diff expr 1 vs 3 mites'!O$8,FALSE)</f>
        <v>2.7044946200000002</v>
      </c>
      <c r="P145" s="11">
        <f>VLOOKUP($B145,data!$B$3:$Q$15316,'diff expr 1 vs 3 mites'!P$8,FALSE)</f>
        <v>2.021884939</v>
      </c>
      <c r="Q145" s="11">
        <f>VLOOKUP($B145,data!$B$3:$Q$15316,'diff expr 1 vs 3 mites'!Q$8,FALSE)</f>
        <v>2.6113574709999998</v>
      </c>
      <c r="S145" s="27" t="s">
        <v>27749</v>
      </c>
      <c r="U145" s="2">
        <f t="shared" si="93"/>
        <v>3</v>
      </c>
      <c r="V145" s="2">
        <f t="shared" si="94"/>
        <v>6</v>
      </c>
      <c r="W145" s="2">
        <f t="shared" si="95"/>
        <v>2</v>
      </c>
      <c r="X145" s="2">
        <f t="shared" si="96"/>
        <v>5</v>
      </c>
      <c r="Y145" s="2">
        <f t="shared" si="97"/>
        <v>7</v>
      </c>
      <c r="Z145" s="2">
        <f t="shared" si="98"/>
        <v>8</v>
      </c>
      <c r="AA145" s="2">
        <f t="shared" si="99"/>
        <v>1</v>
      </c>
      <c r="AB145" s="2">
        <f t="shared" si="100"/>
        <v>10</v>
      </c>
      <c r="AC145" s="2">
        <f t="shared" si="101"/>
        <v>4</v>
      </c>
      <c r="AD145" s="2">
        <f t="shared" si="102"/>
        <v>9</v>
      </c>
      <c r="AE145" s="2"/>
      <c r="AF145" s="2">
        <f t="shared" si="103"/>
        <v>0</v>
      </c>
      <c r="AG145" s="2">
        <f t="shared" si="104"/>
        <v>0</v>
      </c>
      <c r="AH145" s="2">
        <f t="shared" si="105"/>
        <v>0</v>
      </c>
      <c r="AI145" s="2">
        <f t="shared" si="106"/>
        <v>0</v>
      </c>
      <c r="AJ145" s="2">
        <f t="shared" si="107"/>
        <v>0</v>
      </c>
      <c r="AK145" s="2">
        <f t="shared" si="108"/>
        <v>0</v>
      </c>
      <c r="AL145" s="2">
        <f t="shared" si="109"/>
        <v>0</v>
      </c>
      <c r="AM145" s="2">
        <f t="shared" si="110"/>
        <v>0</v>
      </c>
      <c r="AN145" s="2">
        <f t="shared" si="111"/>
        <v>0</v>
      </c>
      <c r="AO145" s="2">
        <f t="shared" si="112"/>
        <v>0</v>
      </c>
      <c r="AP145" s="2"/>
      <c r="AQ145" s="2">
        <f t="shared" si="113"/>
        <v>3</v>
      </c>
      <c r="AR145" s="2">
        <f t="shared" si="114"/>
        <v>6</v>
      </c>
      <c r="AS145" s="2">
        <f t="shared" si="115"/>
        <v>2</v>
      </c>
      <c r="AT145" s="2">
        <f t="shared" si="116"/>
        <v>5</v>
      </c>
      <c r="AU145" s="2">
        <f t="shared" si="117"/>
        <v>7</v>
      </c>
      <c r="AV145" s="2">
        <f t="shared" si="118"/>
        <v>8</v>
      </c>
      <c r="AW145" s="2">
        <f t="shared" si="119"/>
        <v>1</v>
      </c>
      <c r="AX145" s="2">
        <f t="shared" si="120"/>
        <v>10</v>
      </c>
      <c r="AY145" s="2">
        <f t="shared" si="121"/>
        <v>4</v>
      </c>
      <c r="AZ145" s="2">
        <f t="shared" si="122"/>
        <v>9</v>
      </c>
      <c r="BA145" s="2"/>
      <c r="BB145" s="5">
        <f t="shared" si="123"/>
        <v>5</v>
      </c>
      <c r="BC145" s="2">
        <f t="shared" si="124"/>
        <v>5</v>
      </c>
      <c r="BD145" s="2">
        <f t="shared" si="127"/>
        <v>23</v>
      </c>
      <c r="BE145" s="2">
        <f t="shared" si="128"/>
        <v>32</v>
      </c>
      <c r="BF145" s="2">
        <f t="shared" si="129"/>
        <v>17</v>
      </c>
      <c r="BG145" s="2">
        <f t="shared" si="130"/>
        <v>8</v>
      </c>
      <c r="BH145" s="2">
        <f t="shared" si="131"/>
        <v>8</v>
      </c>
      <c r="BI145" s="19">
        <f t="shared" si="132"/>
        <v>12.5</v>
      </c>
      <c r="BJ145" s="19">
        <f t="shared" si="133"/>
        <v>4.7871355387816905</v>
      </c>
      <c r="BK145" s="31">
        <f t="shared" si="134"/>
        <v>-0.94001934216076832</v>
      </c>
      <c r="BL145" s="32">
        <f t="shared" si="125"/>
        <v>0.17360381967471225</v>
      </c>
      <c r="BM145" s="62">
        <f t="shared" si="135"/>
        <v>3.8309859154929578E-2</v>
      </c>
      <c r="BN145" s="62" t="str">
        <f t="shared" si="136"/>
        <v/>
      </c>
      <c r="BO145" s="73" t="str">
        <f t="shared" si="137"/>
        <v/>
      </c>
      <c r="BQ145" s="11">
        <f t="shared" si="138"/>
        <v>3.4065220061682874E-2</v>
      </c>
    </row>
    <row r="146" spans="1:69">
      <c r="A146" s="30" t="s">
        <v>508</v>
      </c>
      <c r="B146" s="30" t="s">
        <v>509</v>
      </c>
      <c r="C146" s="30" t="s">
        <v>510</v>
      </c>
      <c r="D146" s="30" t="s">
        <v>511</v>
      </c>
      <c r="E146" s="30" t="s">
        <v>499</v>
      </c>
      <c r="F146" s="11" t="str">
        <f t="shared" si="126"/>
        <v>JAK-STAT ca</v>
      </c>
      <c r="H146" s="11">
        <f>VLOOKUP($B146,data!$B$3:$Q$15316,'diff expr 1 vs 3 mites'!H$8,FALSE)</f>
        <v>21.98774534</v>
      </c>
      <c r="I146" s="11">
        <f>VLOOKUP($B146,data!$B$3:$Q$15316,'diff expr 1 vs 3 mites'!I$8,FALSE)</f>
        <v>27.27373309</v>
      </c>
      <c r="J146" s="11">
        <f>VLOOKUP($B146,data!$B$3:$Q$15316,'diff expr 1 vs 3 mites'!J$8,FALSE)</f>
        <v>11.144751279999999</v>
      </c>
      <c r="K146" s="11">
        <f>VLOOKUP($B146,data!$B$3:$Q$15316,'diff expr 1 vs 3 mites'!K$8,FALSE)</f>
        <v>46.807566420000001</v>
      </c>
      <c r="L146" s="11">
        <f>VLOOKUP($B146,data!$B$3:$Q$15316,'diff expr 1 vs 3 mites'!L$8,FALSE)</f>
        <v>147.9951854</v>
      </c>
      <c r="M146" s="11">
        <f>VLOOKUP($B146,data!$B$3:$Q$15316,'diff expr 1 vs 3 mites'!M$8,FALSE)</f>
        <v>52.506327210000002</v>
      </c>
      <c r="N146" s="11">
        <f>VLOOKUP($B146,data!$B$3:$Q$15316,'diff expr 1 vs 3 mites'!N$8,FALSE)</f>
        <v>8.1239743109999996</v>
      </c>
      <c r="O146" s="11">
        <f>VLOOKUP($B146,data!$B$3:$Q$15316,'diff expr 1 vs 3 mites'!O$8,FALSE)</f>
        <v>98.911516719999995</v>
      </c>
      <c r="P146" s="11">
        <f>VLOOKUP($B146,data!$B$3:$Q$15316,'diff expr 1 vs 3 mites'!P$8,FALSE)</f>
        <v>11.013703319999999</v>
      </c>
      <c r="Q146" s="11">
        <f>VLOOKUP($B146,data!$B$3:$Q$15316,'diff expr 1 vs 3 mites'!Q$8,FALSE)</f>
        <v>37.782281099999999</v>
      </c>
      <c r="S146" s="27" t="s">
        <v>27749</v>
      </c>
      <c r="U146" s="2">
        <f t="shared" si="93"/>
        <v>4</v>
      </c>
      <c r="V146" s="2">
        <f t="shared" si="94"/>
        <v>5</v>
      </c>
      <c r="W146" s="2">
        <f t="shared" si="95"/>
        <v>3</v>
      </c>
      <c r="X146" s="2">
        <f t="shared" si="96"/>
        <v>7</v>
      </c>
      <c r="Y146" s="2">
        <f t="shared" si="97"/>
        <v>10</v>
      </c>
      <c r="Z146" s="2">
        <f t="shared" si="98"/>
        <v>8</v>
      </c>
      <c r="AA146" s="2">
        <f t="shared" si="99"/>
        <v>1</v>
      </c>
      <c r="AB146" s="2">
        <f t="shared" si="100"/>
        <v>9</v>
      </c>
      <c r="AC146" s="2">
        <f t="shared" si="101"/>
        <v>2</v>
      </c>
      <c r="AD146" s="2">
        <f t="shared" si="102"/>
        <v>6</v>
      </c>
      <c r="AE146" s="2"/>
      <c r="AF146" s="2">
        <f t="shared" si="103"/>
        <v>0</v>
      </c>
      <c r="AG146" s="2">
        <f t="shared" si="104"/>
        <v>0</v>
      </c>
      <c r="AH146" s="2">
        <f t="shared" si="105"/>
        <v>0</v>
      </c>
      <c r="AI146" s="2">
        <f t="shared" si="106"/>
        <v>0</v>
      </c>
      <c r="AJ146" s="2">
        <f t="shared" si="107"/>
        <v>0</v>
      </c>
      <c r="AK146" s="2">
        <f t="shared" si="108"/>
        <v>0</v>
      </c>
      <c r="AL146" s="2">
        <f t="shared" si="109"/>
        <v>0</v>
      </c>
      <c r="AM146" s="2">
        <f t="shared" si="110"/>
        <v>0</v>
      </c>
      <c r="AN146" s="2">
        <f t="shared" si="111"/>
        <v>0</v>
      </c>
      <c r="AO146" s="2">
        <f t="shared" si="112"/>
        <v>0</v>
      </c>
      <c r="AP146" s="2"/>
      <c r="AQ146" s="2">
        <f t="shared" si="113"/>
        <v>4</v>
      </c>
      <c r="AR146" s="2">
        <f t="shared" si="114"/>
        <v>5</v>
      </c>
      <c r="AS146" s="2">
        <f t="shared" si="115"/>
        <v>3</v>
      </c>
      <c r="AT146" s="2">
        <f t="shared" si="116"/>
        <v>7</v>
      </c>
      <c r="AU146" s="2">
        <f t="shared" si="117"/>
        <v>10</v>
      </c>
      <c r="AV146" s="2">
        <f t="shared" si="118"/>
        <v>8</v>
      </c>
      <c r="AW146" s="2">
        <f t="shared" si="119"/>
        <v>1</v>
      </c>
      <c r="AX146" s="2">
        <f t="shared" si="120"/>
        <v>9</v>
      </c>
      <c r="AY146" s="2">
        <f t="shared" si="121"/>
        <v>2</v>
      </c>
      <c r="AZ146" s="2">
        <f t="shared" si="122"/>
        <v>6</v>
      </c>
      <c r="BA146" s="2"/>
      <c r="BB146" s="5">
        <f t="shared" si="123"/>
        <v>5</v>
      </c>
      <c r="BC146" s="2">
        <f t="shared" si="124"/>
        <v>5</v>
      </c>
      <c r="BD146" s="2">
        <f t="shared" si="127"/>
        <v>29</v>
      </c>
      <c r="BE146" s="2">
        <f t="shared" si="128"/>
        <v>26</v>
      </c>
      <c r="BF146" s="2">
        <f t="shared" si="129"/>
        <v>11</v>
      </c>
      <c r="BG146" s="2">
        <f t="shared" si="130"/>
        <v>14</v>
      </c>
      <c r="BH146" s="2">
        <f t="shared" si="131"/>
        <v>11</v>
      </c>
      <c r="BI146" s="19">
        <f t="shared" si="132"/>
        <v>12.5</v>
      </c>
      <c r="BJ146" s="19">
        <f t="shared" si="133"/>
        <v>4.7871355387816905</v>
      </c>
      <c r="BK146" s="31">
        <f t="shared" si="134"/>
        <v>-0.31333978072025609</v>
      </c>
      <c r="BL146" s="32">
        <f t="shared" si="125"/>
        <v>0.37701126503103738</v>
      </c>
      <c r="BM146" s="62">
        <f t="shared" si="135"/>
        <v>6.9014084507042259E-2</v>
      </c>
      <c r="BN146" s="62" t="str">
        <f t="shared" si="136"/>
        <v/>
      </c>
      <c r="BO146" s="73" t="str">
        <f t="shared" si="137"/>
        <v/>
      </c>
      <c r="BQ146" s="11">
        <f t="shared" si="138"/>
        <v>-8.8127875030914224E-2</v>
      </c>
    </row>
    <row r="147" spans="1:69">
      <c r="A147" s="30" t="s">
        <v>512</v>
      </c>
      <c r="B147" s="30" t="s">
        <v>513</v>
      </c>
      <c r="C147" s="30" t="s">
        <v>514</v>
      </c>
      <c r="D147" s="30" t="s">
        <v>515</v>
      </c>
      <c r="E147" s="30" t="s">
        <v>499</v>
      </c>
      <c r="F147" s="11" t="str">
        <f t="shared" si="126"/>
        <v>JAK-STAT ca</v>
      </c>
      <c r="H147" s="11">
        <f>VLOOKUP($B147,data!$B$3:$Q$15316,'diff expr 1 vs 3 mites'!H$8,FALSE)</f>
        <v>1.3277755950000001</v>
      </c>
      <c r="I147" s="11">
        <f>VLOOKUP($B147,data!$B$3:$Q$15316,'diff expr 1 vs 3 mites'!I$8,FALSE)</f>
        <v>1.626380111</v>
      </c>
      <c r="J147" s="11">
        <f>VLOOKUP($B147,data!$B$3:$Q$15316,'diff expr 1 vs 3 mites'!J$8,FALSE)</f>
        <v>2.0500060320000002</v>
      </c>
      <c r="K147" s="11">
        <f>VLOOKUP($B147,data!$B$3:$Q$15316,'diff expr 1 vs 3 mites'!K$8,FALSE)</f>
        <v>2.276682793</v>
      </c>
      <c r="L147" s="11">
        <f>VLOOKUP($B147,data!$B$3:$Q$15316,'diff expr 1 vs 3 mites'!L$8,FALSE)</f>
        <v>2.8891657560000001</v>
      </c>
      <c r="M147" s="11">
        <f>VLOOKUP($B147,data!$B$3:$Q$15316,'diff expr 1 vs 3 mites'!M$8,FALSE)</f>
        <v>1.284456008</v>
      </c>
      <c r="N147" s="11">
        <f>VLOOKUP($B147,data!$B$3:$Q$15316,'diff expr 1 vs 3 mites'!N$8,FALSE)</f>
        <v>1.979684931</v>
      </c>
      <c r="O147" s="11">
        <f>VLOOKUP($B147,data!$B$3:$Q$15316,'diff expr 1 vs 3 mites'!O$8,FALSE)</f>
        <v>2.223192445</v>
      </c>
      <c r="P147" s="11">
        <f>VLOOKUP($B147,data!$B$3:$Q$15316,'diff expr 1 vs 3 mites'!P$8,FALSE)</f>
        <v>1.1377878100000001</v>
      </c>
      <c r="Q147" s="11">
        <f>VLOOKUP($B147,data!$B$3:$Q$15316,'diff expr 1 vs 3 mites'!Q$8,FALSE)</f>
        <v>2.2232957070000001</v>
      </c>
      <c r="S147" s="27" t="s">
        <v>27749</v>
      </c>
      <c r="U147" s="2">
        <f t="shared" si="93"/>
        <v>3</v>
      </c>
      <c r="V147" s="2">
        <f t="shared" si="94"/>
        <v>4</v>
      </c>
      <c r="W147" s="2">
        <f t="shared" si="95"/>
        <v>6</v>
      </c>
      <c r="X147" s="2">
        <f t="shared" si="96"/>
        <v>9</v>
      </c>
      <c r="Y147" s="2">
        <f t="shared" si="97"/>
        <v>10</v>
      </c>
      <c r="Z147" s="2">
        <f t="shared" si="98"/>
        <v>2</v>
      </c>
      <c r="AA147" s="2">
        <f t="shared" si="99"/>
        <v>5</v>
      </c>
      <c r="AB147" s="2">
        <f t="shared" si="100"/>
        <v>7</v>
      </c>
      <c r="AC147" s="2">
        <f t="shared" si="101"/>
        <v>1</v>
      </c>
      <c r="AD147" s="2">
        <f t="shared" si="102"/>
        <v>8</v>
      </c>
      <c r="AE147" s="2"/>
      <c r="AF147" s="2">
        <f t="shared" si="103"/>
        <v>0</v>
      </c>
      <c r="AG147" s="2">
        <f t="shared" si="104"/>
        <v>0</v>
      </c>
      <c r="AH147" s="2">
        <f t="shared" si="105"/>
        <v>0</v>
      </c>
      <c r="AI147" s="2">
        <f t="shared" si="106"/>
        <v>0</v>
      </c>
      <c r="AJ147" s="2">
        <f t="shared" si="107"/>
        <v>0</v>
      </c>
      <c r="AK147" s="2">
        <f t="shared" si="108"/>
        <v>0</v>
      </c>
      <c r="AL147" s="2">
        <f t="shared" si="109"/>
        <v>0</v>
      </c>
      <c r="AM147" s="2">
        <f t="shared" si="110"/>
        <v>0</v>
      </c>
      <c r="AN147" s="2">
        <f t="shared" si="111"/>
        <v>0</v>
      </c>
      <c r="AO147" s="2">
        <f t="shared" si="112"/>
        <v>0</v>
      </c>
      <c r="AP147" s="2"/>
      <c r="AQ147" s="2">
        <f t="shared" si="113"/>
        <v>3</v>
      </c>
      <c r="AR147" s="2">
        <f t="shared" si="114"/>
        <v>4</v>
      </c>
      <c r="AS147" s="2">
        <f t="shared" si="115"/>
        <v>6</v>
      </c>
      <c r="AT147" s="2">
        <f t="shared" si="116"/>
        <v>9</v>
      </c>
      <c r="AU147" s="2">
        <f t="shared" si="117"/>
        <v>10</v>
      </c>
      <c r="AV147" s="2">
        <f t="shared" si="118"/>
        <v>2</v>
      </c>
      <c r="AW147" s="2">
        <f t="shared" si="119"/>
        <v>5</v>
      </c>
      <c r="AX147" s="2">
        <f t="shared" si="120"/>
        <v>7</v>
      </c>
      <c r="AY147" s="2">
        <f t="shared" si="121"/>
        <v>1</v>
      </c>
      <c r="AZ147" s="2">
        <f t="shared" si="122"/>
        <v>8</v>
      </c>
      <c r="BA147" s="2"/>
      <c r="BB147" s="5">
        <f t="shared" si="123"/>
        <v>5</v>
      </c>
      <c r="BC147" s="2">
        <f t="shared" si="124"/>
        <v>5</v>
      </c>
      <c r="BD147" s="2">
        <f t="shared" si="127"/>
        <v>32</v>
      </c>
      <c r="BE147" s="2">
        <f t="shared" si="128"/>
        <v>23</v>
      </c>
      <c r="BF147" s="2">
        <f t="shared" si="129"/>
        <v>8</v>
      </c>
      <c r="BG147" s="2">
        <f t="shared" si="130"/>
        <v>17</v>
      </c>
      <c r="BH147" s="2">
        <f t="shared" si="131"/>
        <v>8</v>
      </c>
      <c r="BI147" s="19">
        <f t="shared" si="132"/>
        <v>12.5</v>
      </c>
      <c r="BJ147" s="19">
        <f t="shared" si="133"/>
        <v>4.7871355387816905</v>
      </c>
      <c r="BK147" s="31">
        <f t="shared" si="134"/>
        <v>-0.94001934216076832</v>
      </c>
      <c r="BL147" s="32">
        <f t="shared" si="125"/>
        <v>0.17360381967471225</v>
      </c>
      <c r="BM147" s="62">
        <f t="shared" si="135"/>
        <v>3.8309859154929578E-2</v>
      </c>
      <c r="BN147" s="62" t="str">
        <f t="shared" si="136"/>
        <v/>
      </c>
      <c r="BO147" s="73" t="str">
        <f t="shared" si="137"/>
        <v/>
      </c>
      <c r="BQ147" s="11">
        <f t="shared" si="138"/>
        <v>-6.0455815601425489E-2</v>
      </c>
    </row>
    <row r="148" spans="1:69">
      <c r="A148" s="30" t="s">
        <v>516</v>
      </c>
      <c r="B148" s="30" t="s">
        <v>517</v>
      </c>
      <c r="C148" s="30" t="s">
        <v>518</v>
      </c>
      <c r="D148" s="30" t="s">
        <v>519</v>
      </c>
      <c r="E148" s="30" t="s">
        <v>499</v>
      </c>
      <c r="F148" s="11" t="str">
        <f t="shared" si="126"/>
        <v>JAK-STAT ca</v>
      </c>
      <c r="H148" s="11">
        <f>VLOOKUP($B148,data!$B$3:$Q$15316,'diff expr 1 vs 3 mites'!H$8,FALSE)</f>
        <v>2.4440338939999999</v>
      </c>
      <c r="I148" s="11">
        <f>VLOOKUP($B148,data!$B$3:$Q$15316,'diff expr 1 vs 3 mites'!I$8,FALSE)</f>
        <v>5.1286373310000002</v>
      </c>
      <c r="J148" s="11">
        <f>VLOOKUP($B148,data!$B$3:$Q$15316,'diff expr 1 vs 3 mites'!J$8,FALSE)</f>
        <v>3.20571363</v>
      </c>
      <c r="K148" s="11">
        <f>VLOOKUP($B148,data!$B$3:$Q$15316,'diff expr 1 vs 3 mites'!K$8,FALSE)</f>
        <v>8.8886644750000006</v>
      </c>
      <c r="L148" s="11">
        <f>VLOOKUP($B148,data!$B$3:$Q$15316,'diff expr 1 vs 3 mites'!L$8,FALSE)</f>
        <v>9.1001320230000005</v>
      </c>
      <c r="M148" s="11">
        <f>VLOOKUP($B148,data!$B$3:$Q$15316,'diff expr 1 vs 3 mites'!M$8,FALSE)</f>
        <v>5.7863024310000002</v>
      </c>
      <c r="N148" s="11">
        <f>VLOOKUP($B148,data!$B$3:$Q$15316,'diff expr 1 vs 3 mites'!N$8,FALSE)</f>
        <v>0.80511669399999997</v>
      </c>
      <c r="O148" s="11">
        <f>VLOOKUP($B148,data!$B$3:$Q$15316,'diff expr 1 vs 3 mites'!O$8,FALSE)</f>
        <v>10.200650830000001</v>
      </c>
      <c r="P148" s="11">
        <f>VLOOKUP($B148,data!$B$3:$Q$15316,'diff expr 1 vs 3 mites'!P$8,FALSE)</f>
        <v>1.5829002700000001</v>
      </c>
      <c r="Q148" s="11">
        <f>VLOOKUP($B148,data!$B$3:$Q$15316,'diff expr 1 vs 3 mites'!Q$8,FALSE)</f>
        <v>4.9502636149999999</v>
      </c>
      <c r="S148" s="27" t="s">
        <v>27749</v>
      </c>
      <c r="U148" s="2">
        <f t="shared" si="93"/>
        <v>3</v>
      </c>
      <c r="V148" s="2">
        <f t="shared" si="94"/>
        <v>6</v>
      </c>
      <c r="W148" s="2">
        <f t="shared" si="95"/>
        <v>4</v>
      </c>
      <c r="X148" s="2">
        <f t="shared" si="96"/>
        <v>8</v>
      </c>
      <c r="Y148" s="2">
        <f t="shared" si="97"/>
        <v>9</v>
      </c>
      <c r="Z148" s="2">
        <f t="shared" si="98"/>
        <v>7</v>
      </c>
      <c r="AA148" s="2">
        <f t="shared" si="99"/>
        <v>1</v>
      </c>
      <c r="AB148" s="2">
        <f t="shared" si="100"/>
        <v>10</v>
      </c>
      <c r="AC148" s="2">
        <f t="shared" si="101"/>
        <v>2</v>
      </c>
      <c r="AD148" s="2">
        <f t="shared" si="102"/>
        <v>5</v>
      </c>
      <c r="AE148" s="2"/>
      <c r="AF148" s="2">
        <f t="shared" si="103"/>
        <v>0</v>
      </c>
      <c r="AG148" s="2">
        <f t="shared" si="104"/>
        <v>0</v>
      </c>
      <c r="AH148" s="2">
        <f t="shared" si="105"/>
        <v>0</v>
      </c>
      <c r="AI148" s="2">
        <f t="shared" si="106"/>
        <v>0</v>
      </c>
      <c r="AJ148" s="2">
        <f t="shared" si="107"/>
        <v>0</v>
      </c>
      <c r="AK148" s="2">
        <f t="shared" si="108"/>
        <v>0</v>
      </c>
      <c r="AL148" s="2">
        <f t="shared" si="109"/>
        <v>0</v>
      </c>
      <c r="AM148" s="2">
        <f t="shared" si="110"/>
        <v>0</v>
      </c>
      <c r="AN148" s="2">
        <f t="shared" si="111"/>
        <v>0</v>
      </c>
      <c r="AO148" s="2">
        <f t="shared" si="112"/>
        <v>0</v>
      </c>
      <c r="AP148" s="2"/>
      <c r="AQ148" s="2">
        <f t="shared" si="113"/>
        <v>3</v>
      </c>
      <c r="AR148" s="2">
        <f t="shared" si="114"/>
        <v>6</v>
      </c>
      <c r="AS148" s="2">
        <f t="shared" si="115"/>
        <v>4</v>
      </c>
      <c r="AT148" s="2">
        <f t="shared" si="116"/>
        <v>8</v>
      </c>
      <c r="AU148" s="2">
        <f t="shared" si="117"/>
        <v>9</v>
      </c>
      <c r="AV148" s="2">
        <f t="shared" si="118"/>
        <v>7</v>
      </c>
      <c r="AW148" s="2">
        <f t="shared" si="119"/>
        <v>1</v>
      </c>
      <c r="AX148" s="2">
        <f t="shared" si="120"/>
        <v>10</v>
      </c>
      <c r="AY148" s="2">
        <f t="shared" si="121"/>
        <v>2</v>
      </c>
      <c r="AZ148" s="2">
        <f t="shared" si="122"/>
        <v>5</v>
      </c>
      <c r="BA148" s="2"/>
      <c r="BB148" s="5">
        <f t="shared" si="123"/>
        <v>5</v>
      </c>
      <c r="BC148" s="2">
        <f t="shared" si="124"/>
        <v>5</v>
      </c>
      <c r="BD148" s="2">
        <f t="shared" si="127"/>
        <v>30</v>
      </c>
      <c r="BE148" s="2">
        <f t="shared" si="128"/>
        <v>25</v>
      </c>
      <c r="BF148" s="2">
        <f t="shared" si="129"/>
        <v>10</v>
      </c>
      <c r="BG148" s="2">
        <f t="shared" si="130"/>
        <v>15</v>
      </c>
      <c r="BH148" s="2">
        <f t="shared" si="131"/>
        <v>10</v>
      </c>
      <c r="BI148" s="19">
        <f t="shared" si="132"/>
        <v>12.5</v>
      </c>
      <c r="BJ148" s="19">
        <f t="shared" si="133"/>
        <v>4.7871355387816905</v>
      </c>
      <c r="BK148" s="31">
        <f t="shared" si="134"/>
        <v>-0.5222329678670935</v>
      </c>
      <c r="BL148" s="32">
        <f t="shared" si="125"/>
        <v>0.30075406722029491</v>
      </c>
      <c r="BM148" s="62">
        <f t="shared" si="135"/>
        <v>5.8591549295774648E-2</v>
      </c>
      <c r="BN148" s="62" t="str">
        <f t="shared" si="136"/>
        <v/>
      </c>
      <c r="BO148" s="73" t="str">
        <f t="shared" si="137"/>
        <v/>
      </c>
      <c r="BQ148" s="11">
        <f t="shared" si="138"/>
        <v>-9.1071304892337418E-2</v>
      </c>
    </row>
    <row r="149" spans="1:69">
      <c r="A149" s="30" t="s">
        <v>520</v>
      </c>
      <c r="B149" s="30" t="s">
        <v>521</v>
      </c>
      <c r="C149" s="30" t="s">
        <v>522</v>
      </c>
      <c r="D149" s="30" t="s">
        <v>101</v>
      </c>
      <c r="E149" s="30" t="s">
        <v>523</v>
      </c>
      <c r="F149" s="11" t="str">
        <f t="shared" si="126"/>
        <v>JAK-STAT ca</v>
      </c>
      <c r="H149" s="11">
        <f>VLOOKUP($B149,data!$B$3:$Q$15316,'diff expr 1 vs 3 mites'!H$8,FALSE)</f>
        <v>7.1981430050000004</v>
      </c>
      <c r="I149" s="11">
        <f>VLOOKUP($B149,data!$B$3:$Q$15316,'diff expr 1 vs 3 mites'!I$8,FALSE)</f>
        <v>20.666045180000001</v>
      </c>
      <c r="J149" s="11">
        <f>VLOOKUP($B149,data!$B$3:$Q$15316,'diff expr 1 vs 3 mites'!J$8,FALSE)</f>
        <v>11.12658759</v>
      </c>
      <c r="K149" s="11">
        <f>VLOOKUP($B149,data!$B$3:$Q$15316,'diff expr 1 vs 3 mites'!K$8,FALSE)</f>
        <v>25.631977200000001</v>
      </c>
      <c r="L149" s="11">
        <f>VLOOKUP($B149,data!$B$3:$Q$15316,'diff expr 1 vs 3 mites'!L$8,FALSE)</f>
        <v>13.864476160000001</v>
      </c>
      <c r="M149" s="11">
        <f>VLOOKUP($B149,data!$B$3:$Q$15316,'diff expr 1 vs 3 mites'!M$8,FALSE)</f>
        <v>13.33783062</v>
      </c>
      <c r="N149" s="11">
        <f>VLOOKUP($B149,data!$B$3:$Q$15316,'diff expr 1 vs 3 mites'!N$8,FALSE)</f>
        <v>3.2233186410000001</v>
      </c>
      <c r="O149" s="11">
        <f>VLOOKUP($B149,data!$B$3:$Q$15316,'diff expr 1 vs 3 mites'!O$8,FALSE)</f>
        <v>14.78294734</v>
      </c>
      <c r="P149" s="11">
        <f>VLOOKUP($B149,data!$B$3:$Q$15316,'diff expr 1 vs 3 mites'!P$8,FALSE)</f>
        <v>7.1053544090000003</v>
      </c>
      <c r="Q149" s="11">
        <f>VLOOKUP($B149,data!$B$3:$Q$15316,'diff expr 1 vs 3 mites'!Q$8,FALSE)</f>
        <v>7.7305067630000002</v>
      </c>
      <c r="S149" s="27" t="s">
        <v>27749</v>
      </c>
      <c r="U149" s="2">
        <f t="shared" si="93"/>
        <v>3</v>
      </c>
      <c r="V149" s="2">
        <f t="shared" si="94"/>
        <v>9</v>
      </c>
      <c r="W149" s="2">
        <f t="shared" si="95"/>
        <v>5</v>
      </c>
      <c r="X149" s="2">
        <f t="shared" si="96"/>
        <v>10</v>
      </c>
      <c r="Y149" s="2">
        <f t="shared" si="97"/>
        <v>7</v>
      </c>
      <c r="Z149" s="2">
        <f t="shared" si="98"/>
        <v>6</v>
      </c>
      <c r="AA149" s="2">
        <f t="shared" si="99"/>
        <v>1</v>
      </c>
      <c r="AB149" s="2">
        <f t="shared" si="100"/>
        <v>8</v>
      </c>
      <c r="AC149" s="2">
        <f t="shared" si="101"/>
        <v>2</v>
      </c>
      <c r="AD149" s="2">
        <f t="shared" si="102"/>
        <v>4</v>
      </c>
      <c r="AE149" s="2"/>
      <c r="AF149" s="2">
        <f t="shared" si="103"/>
        <v>0</v>
      </c>
      <c r="AG149" s="2">
        <f t="shared" si="104"/>
        <v>0</v>
      </c>
      <c r="AH149" s="2">
        <f t="shared" si="105"/>
        <v>0</v>
      </c>
      <c r="AI149" s="2">
        <f t="shared" si="106"/>
        <v>0</v>
      </c>
      <c r="AJ149" s="2">
        <f t="shared" si="107"/>
        <v>0</v>
      </c>
      <c r="AK149" s="2">
        <f t="shared" si="108"/>
        <v>0</v>
      </c>
      <c r="AL149" s="2">
        <f t="shared" si="109"/>
        <v>0</v>
      </c>
      <c r="AM149" s="2">
        <f t="shared" si="110"/>
        <v>0</v>
      </c>
      <c r="AN149" s="2">
        <f t="shared" si="111"/>
        <v>0</v>
      </c>
      <c r="AO149" s="2">
        <f t="shared" si="112"/>
        <v>0</v>
      </c>
      <c r="AP149" s="2"/>
      <c r="AQ149" s="2">
        <f t="shared" si="113"/>
        <v>3</v>
      </c>
      <c r="AR149" s="2">
        <f t="shared" si="114"/>
        <v>9</v>
      </c>
      <c r="AS149" s="2">
        <f t="shared" si="115"/>
        <v>5</v>
      </c>
      <c r="AT149" s="2">
        <f t="shared" si="116"/>
        <v>10</v>
      </c>
      <c r="AU149" s="2">
        <f t="shared" si="117"/>
        <v>7</v>
      </c>
      <c r="AV149" s="2">
        <f t="shared" si="118"/>
        <v>6</v>
      </c>
      <c r="AW149" s="2">
        <f t="shared" si="119"/>
        <v>1</v>
      </c>
      <c r="AX149" s="2">
        <f t="shared" si="120"/>
        <v>8</v>
      </c>
      <c r="AY149" s="2">
        <f t="shared" si="121"/>
        <v>2</v>
      </c>
      <c r="AZ149" s="2">
        <f t="shared" si="122"/>
        <v>4</v>
      </c>
      <c r="BA149" s="2"/>
      <c r="BB149" s="5">
        <f t="shared" si="123"/>
        <v>5</v>
      </c>
      <c r="BC149" s="2">
        <f t="shared" si="124"/>
        <v>5</v>
      </c>
      <c r="BD149" s="2">
        <f t="shared" si="127"/>
        <v>34</v>
      </c>
      <c r="BE149" s="2">
        <f t="shared" si="128"/>
        <v>21</v>
      </c>
      <c r="BF149" s="2">
        <f t="shared" si="129"/>
        <v>6</v>
      </c>
      <c r="BG149" s="2">
        <f t="shared" si="130"/>
        <v>19</v>
      </c>
      <c r="BH149" s="2">
        <f t="shared" si="131"/>
        <v>6</v>
      </c>
      <c r="BI149" s="19">
        <f t="shared" si="132"/>
        <v>12.5</v>
      </c>
      <c r="BJ149" s="19">
        <f t="shared" si="133"/>
        <v>4.7871355387816905</v>
      </c>
      <c r="BK149" s="31">
        <f t="shared" si="134"/>
        <v>-1.3578057164544433</v>
      </c>
      <c r="BL149" s="32">
        <f t="shared" si="125"/>
        <v>8.7262670284291577E-2</v>
      </c>
      <c r="BM149" s="62">
        <f t="shared" si="135"/>
        <v>2.4225352112676058E-2</v>
      </c>
      <c r="BN149" s="62" t="str">
        <f t="shared" si="136"/>
        <v/>
      </c>
      <c r="BO149" s="73" t="str">
        <f t="shared" si="137"/>
        <v/>
      </c>
      <c r="BQ149" s="11">
        <f t="shared" si="138"/>
        <v>-0.23034546582587481</v>
      </c>
    </row>
    <row r="150" spans="1:69">
      <c r="A150" s="30" t="s">
        <v>524</v>
      </c>
      <c r="B150" s="30" t="s">
        <v>525</v>
      </c>
      <c r="C150" s="30" t="s">
        <v>526</v>
      </c>
      <c r="D150" s="30" t="s">
        <v>101</v>
      </c>
      <c r="E150" s="30" t="s">
        <v>523</v>
      </c>
      <c r="F150" s="11" t="str">
        <f t="shared" si="126"/>
        <v>JAK-STAT ca</v>
      </c>
      <c r="H150" s="11">
        <f>VLOOKUP($B150,data!$B$3:$Q$15316,'diff expr 1 vs 3 mites'!H$8,FALSE)</f>
        <v>1.039722467</v>
      </c>
      <c r="I150" s="11">
        <f>VLOOKUP($B150,data!$B$3:$Q$15316,'diff expr 1 vs 3 mites'!I$8,FALSE)</f>
        <v>8.2548967639999997</v>
      </c>
      <c r="J150" s="11">
        <f>VLOOKUP($B150,data!$B$3:$Q$15316,'diff expr 1 vs 3 mites'!J$8,FALSE)</f>
        <v>4.6331391719999999</v>
      </c>
      <c r="K150" s="11">
        <f>VLOOKUP($B150,data!$B$3:$Q$15316,'diff expr 1 vs 3 mites'!K$8,FALSE)</f>
        <v>6.6430685309999999</v>
      </c>
      <c r="L150" s="11">
        <f>VLOOKUP($B150,data!$B$3:$Q$15316,'diff expr 1 vs 3 mites'!L$8,FALSE)</f>
        <v>1.788332206</v>
      </c>
      <c r="M150" s="11">
        <f>VLOOKUP($B150,data!$B$3:$Q$15316,'diff expr 1 vs 3 mites'!M$8,FALSE)</f>
        <v>5.4328483199999997</v>
      </c>
      <c r="N150" s="11">
        <f>VLOOKUP($B150,data!$B$3:$Q$15316,'diff expr 1 vs 3 mites'!N$8,FALSE)</f>
        <v>3.003520049</v>
      </c>
      <c r="O150" s="11">
        <f>VLOOKUP($B150,data!$B$3:$Q$15316,'diff expr 1 vs 3 mites'!O$8,FALSE)</f>
        <v>9.8122546150000005</v>
      </c>
      <c r="P150" s="11">
        <f>VLOOKUP($B150,data!$B$3:$Q$15316,'diff expr 1 vs 3 mites'!P$8,FALSE)</f>
        <v>2.0677696010000002</v>
      </c>
      <c r="Q150" s="11">
        <f>VLOOKUP($B150,data!$B$3:$Q$15316,'diff expr 1 vs 3 mites'!Q$8,FALSE)</f>
        <v>3.12991624</v>
      </c>
      <c r="S150" s="27" t="s">
        <v>27749</v>
      </c>
      <c r="U150" s="2">
        <f t="shared" si="93"/>
        <v>1</v>
      </c>
      <c r="V150" s="2">
        <f t="shared" si="94"/>
        <v>9</v>
      </c>
      <c r="W150" s="2">
        <f t="shared" si="95"/>
        <v>6</v>
      </c>
      <c r="X150" s="2">
        <f t="shared" si="96"/>
        <v>8</v>
      </c>
      <c r="Y150" s="2">
        <f t="shared" si="97"/>
        <v>2</v>
      </c>
      <c r="Z150" s="2">
        <f t="shared" si="98"/>
        <v>7</v>
      </c>
      <c r="AA150" s="2">
        <f t="shared" si="99"/>
        <v>4</v>
      </c>
      <c r="AB150" s="2">
        <f t="shared" si="100"/>
        <v>10</v>
      </c>
      <c r="AC150" s="2">
        <f t="shared" si="101"/>
        <v>3</v>
      </c>
      <c r="AD150" s="2">
        <f t="shared" si="102"/>
        <v>5</v>
      </c>
      <c r="AE150" s="2"/>
      <c r="AF150" s="2">
        <f t="shared" si="103"/>
        <v>0</v>
      </c>
      <c r="AG150" s="2">
        <f t="shared" si="104"/>
        <v>0</v>
      </c>
      <c r="AH150" s="2">
        <f t="shared" si="105"/>
        <v>0</v>
      </c>
      <c r="AI150" s="2">
        <f t="shared" si="106"/>
        <v>0</v>
      </c>
      <c r="AJ150" s="2">
        <f t="shared" si="107"/>
        <v>0</v>
      </c>
      <c r="AK150" s="2">
        <f t="shared" si="108"/>
        <v>0</v>
      </c>
      <c r="AL150" s="2">
        <f t="shared" si="109"/>
        <v>0</v>
      </c>
      <c r="AM150" s="2">
        <f t="shared" si="110"/>
        <v>0</v>
      </c>
      <c r="AN150" s="2">
        <f t="shared" si="111"/>
        <v>0</v>
      </c>
      <c r="AO150" s="2">
        <f t="shared" si="112"/>
        <v>0</v>
      </c>
      <c r="AP150" s="2"/>
      <c r="AQ150" s="2">
        <f t="shared" si="113"/>
        <v>1</v>
      </c>
      <c r="AR150" s="2">
        <f t="shared" si="114"/>
        <v>9</v>
      </c>
      <c r="AS150" s="2">
        <f t="shared" si="115"/>
        <v>6</v>
      </c>
      <c r="AT150" s="2">
        <f t="shared" si="116"/>
        <v>8</v>
      </c>
      <c r="AU150" s="2">
        <f t="shared" si="117"/>
        <v>2</v>
      </c>
      <c r="AV150" s="2">
        <f t="shared" si="118"/>
        <v>7</v>
      </c>
      <c r="AW150" s="2">
        <f t="shared" si="119"/>
        <v>4</v>
      </c>
      <c r="AX150" s="2">
        <f t="shared" si="120"/>
        <v>10</v>
      </c>
      <c r="AY150" s="2">
        <f t="shared" si="121"/>
        <v>3</v>
      </c>
      <c r="AZ150" s="2">
        <f t="shared" si="122"/>
        <v>5</v>
      </c>
      <c r="BA150" s="2"/>
      <c r="BB150" s="5">
        <f t="shared" si="123"/>
        <v>5</v>
      </c>
      <c r="BC150" s="2">
        <f t="shared" si="124"/>
        <v>5</v>
      </c>
      <c r="BD150" s="2">
        <f t="shared" si="127"/>
        <v>26</v>
      </c>
      <c r="BE150" s="2">
        <f t="shared" si="128"/>
        <v>29</v>
      </c>
      <c r="BF150" s="2">
        <f t="shared" si="129"/>
        <v>14</v>
      </c>
      <c r="BG150" s="2">
        <f t="shared" si="130"/>
        <v>11</v>
      </c>
      <c r="BH150" s="2">
        <f t="shared" si="131"/>
        <v>11</v>
      </c>
      <c r="BI150" s="19">
        <f t="shared" si="132"/>
        <v>12.5</v>
      </c>
      <c r="BJ150" s="19">
        <f t="shared" si="133"/>
        <v>4.7871355387816905</v>
      </c>
      <c r="BK150" s="31">
        <f t="shared" si="134"/>
        <v>-0.31333978072025609</v>
      </c>
      <c r="BL150" s="32">
        <f t="shared" si="125"/>
        <v>0.37701126503103738</v>
      </c>
      <c r="BM150" s="62">
        <f t="shared" si="135"/>
        <v>6.9014084507042259E-2</v>
      </c>
      <c r="BN150" s="62" t="str">
        <f t="shared" si="136"/>
        <v/>
      </c>
      <c r="BO150" s="73" t="str">
        <f t="shared" si="137"/>
        <v/>
      </c>
      <c r="BQ150" s="11">
        <f t="shared" si="138"/>
        <v>2.0619014007146618E-2</v>
      </c>
    </row>
    <row r="151" spans="1:69">
      <c r="A151" s="30" t="s">
        <v>527</v>
      </c>
      <c r="B151" s="30" t="s">
        <v>528</v>
      </c>
      <c r="C151" s="30" t="s">
        <v>529</v>
      </c>
      <c r="D151" s="30"/>
      <c r="E151" s="30" t="s">
        <v>530</v>
      </c>
      <c r="F151" s="11" t="str">
        <f t="shared" si="126"/>
        <v>immune-rela</v>
      </c>
      <c r="H151" s="11">
        <f>VLOOKUP($B151,data!$B$3:$Q$15316,'diff expr 1 vs 3 mites'!H$8,FALSE)</f>
        <v>10.84113397</v>
      </c>
      <c r="I151" s="11">
        <f>VLOOKUP($B151,data!$B$3:$Q$15316,'diff expr 1 vs 3 mites'!I$8,FALSE)</f>
        <v>5.8344854650000002</v>
      </c>
      <c r="J151" s="11">
        <f>VLOOKUP($B151,data!$B$3:$Q$15316,'diff expr 1 vs 3 mites'!J$8,FALSE)</f>
        <v>7.7768589309999996</v>
      </c>
      <c r="K151" s="11">
        <f>VLOOKUP($B151,data!$B$3:$Q$15316,'diff expr 1 vs 3 mites'!K$8,FALSE)</f>
        <v>9.4781999760000009</v>
      </c>
      <c r="L151" s="11">
        <f>VLOOKUP($B151,data!$B$3:$Q$15316,'diff expr 1 vs 3 mites'!L$8,FALSE)</f>
        <v>16.431698820000001</v>
      </c>
      <c r="M151" s="11">
        <f>VLOOKUP($B151,data!$B$3:$Q$15316,'diff expr 1 vs 3 mites'!M$8,FALSE)</f>
        <v>3.8398874580000002</v>
      </c>
      <c r="N151" s="11">
        <f>VLOOKUP($B151,data!$B$3:$Q$15316,'diff expr 1 vs 3 mites'!N$8,FALSE)</f>
        <v>5.3428895809999997</v>
      </c>
      <c r="O151" s="11">
        <f>VLOOKUP($B151,data!$B$3:$Q$15316,'diff expr 1 vs 3 mites'!O$8,FALSE)</f>
        <v>6.6462445819999996</v>
      </c>
      <c r="P151" s="11">
        <f>VLOOKUP($B151,data!$B$3:$Q$15316,'diff expr 1 vs 3 mites'!P$8,FALSE)</f>
        <v>6.4360243009999998</v>
      </c>
      <c r="Q151" s="11">
        <f>VLOOKUP($B151,data!$B$3:$Q$15316,'diff expr 1 vs 3 mites'!Q$8,FALSE)</f>
        <v>6.2645674649999998</v>
      </c>
      <c r="S151" s="27" t="s">
        <v>27749</v>
      </c>
      <c r="U151" s="2">
        <f t="shared" si="93"/>
        <v>9</v>
      </c>
      <c r="V151" s="2">
        <f t="shared" si="94"/>
        <v>3</v>
      </c>
      <c r="W151" s="2">
        <f t="shared" si="95"/>
        <v>7</v>
      </c>
      <c r="X151" s="2">
        <f t="shared" si="96"/>
        <v>8</v>
      </c>
      <c r="Y151" s="2">
        <f t="shared" si="97"/>
        <v>10</v>
      </c>
      <c r="Z151" s="2">
        <f t="shared" si="98"/>
        <v>1</v>
      </c>
      <c r="AA151" s="2">
        <f t="shared" si="99"/>
        <v>2</v>
      </c>
      <c r="AB151" s="2">
        <f t="shared" si="100"/>
        <v>6</v>
      </c>
      <c r="AC151" s="2">
        <f t="shared" si="101"/>
        <v>5</v>
      </c>
      <c r="AD151" s="2">
        <f t="shared" si="102"/>
        <v>4</v>
      </c>
      <c r="AE151" s="2"/>
      <c r="AF151" s="2">
        <f t="shared" si="103"/>
        <v>0</v>
      </c>
      <c r="AG151" s="2">
        <f t="shared" si="104"/>
        <v>0</v>
      </c>
      <c r="AH151" s="2">
        <f t="shared" si="105"/>
        <v>0</v>
      </c>
      <c r="AI151" s="2">
        <f t="shared" si="106"/>
        <v>0</v>
      </c>
      <c r="AJ151" s="2">
        <f t="shared" si="107"/>
        <v>0</v>
      </c>
      <c r="AK151" s="2">
        <f t="shared" si="108"/>
        <v>0</v>
      </c>
      <c r="AL151" s="2">
        <f t="shared" si="109"/>
        <v>0</v>
      </c>
      <c r="AM151" s="2">
        <f t="shared" si="110"/>
        <v>0</v>
      </c>
      <c r="AN151" s="2">
        <f t="shared" si="111"/>
        <v>0</v>
      </c>
      <c r="AO151" s="2">
        <f t="shared" si="112"/>
        <v>0</v>
      </c>
      <c r="AP151" s="2"/>
      <c r="AQ151" s="2">
        <f t="shared" si="113"/>
        <v>9</v>
      </c>
      <c r="AR151" s="2">
        <f t="shared" si="114"/>
        <v>3</v>
      </c>
      <c r="AS151" s="2">
        <f t="shared" si="115"/>
        <v>7</v>
      </c>
      <c r="AT151" s="2">
        <f t="shared" si="116"/>
        <v>8</v>
      </c>
      <c r="AU151" s="2">
        <f t="shared" si="117"/>
        <v>10</v>
      </c>
      <c r="AV151" s="2">
        <f t="shared" si="118"/>
        <v>1</v>
      </c>
      <c r="AW151" s="2">
        <f t="shared" si="119"/>
        <v>2</v>
      </c>
      <c r="AX151" s="2">
        <f t="shared" si="120"/>
        <v>6</v>
      </c>
      <c r="AY151" s="2">
        <f t="shared" si="121"/>
        <v>5</v>
      </c>
      <c r="AZ151" s="2">
        <f t="shared" si="122"/>
        <v>4</v>
      </c>
      <c r="BA151" s="2"/>
      <c r="BB151" s="5">
        <f t="shared" si="123"/>
        <v>5</v>
      </c>
      <c r="BC151" s="2">
        <f t="shared" si="124"/>
        <v>5</v>
      </c>
      <c r="BD151" s="2">
        <f t="shared" si="127"/>
        <v>37</v>
      </c>
      <c r="BE151" s="2">
        <f t="shared" si="128"/>
        <v>18</v>
      </c>
      <c r="BF151" s="2">
        <f t="shared" si="129"/>
        <v>3</v>
      </c>
      <c r="BG151" s="2">
        <f t="shared" si="130"/>
        <v>22</v>
      </c>
      <c r="BH151" s="2">
        <f t="shared" si="131"/>
        <v>3</v>
      </c>
      <c r="BI151" s="19">
        <f t="shared" si="132"/>
        <v>12.5</v>
      </c>
      <c r="BJ151" s="19">
        <f t="shared" si="133"/>
        <v>4.7871355387816905</v>
      </c>
      <c r="BK151" s="31">
        <f t="shared" si="134"/>
        <v>-1.9844852778949553</v>
      </c>
      <c r="BL151" s="32">
        <f t="shared" si="125"/>
        <v>2.3600883845071103E-2</v>
      </c>
      <c r="BM151" s="62">
        <f t="shared" si="135"/>
        <v>9.2957746478873251E-3</v>
      </c>
      <c r="BN151" s="62" t="str">
        <f t="shared" si="136"/>
        <v/>
      </c>
      <c r="BO151" s="73" t="str">
        <f t="shared" si="137"/>
        <v/>
      </c>
      <c r="BQ151" s="11">
        <f t="shared" si="138"/>
        <v>-0.24681033467012733</v>
      </c>
    </row>
    <row r="152" spans="1:69">
      <c r="A152" s="30" t="s">
        <v>531</v>
      </c>
      <c r="B152" s="30" t="s">
        <v>532</v>
      </c>
      <c r="C152" s="30" t="s">
        <v>533</v>
      </c>
      <c r="D152" s="30"/>
      <c r="E152" s="30" t="s">
        <v>530</v>
      </c>
      <c r="F152" s="11" t="str">
        <f t="shared" si="126"/>
        <v>immune-rela</v>
      </c>
      <c r="H152" s="11">
        <f>VLOOKUP($B152,data!$B$3:$Q$15316,'diff expr 1 vs 3 mites'!H$8,FALSE)</f>
        <v>2.6382425810000001</v>
      </c>
      <c r="I152" s="11">
        <f>VLOOKUP($B152,data!$B$3:$Q$15316,'diff expr 1 vs 3 mites'!I$8,FALSE)</f>
        <v>11.785686009999999</v>
      </c>
      <c r="J152" s="11">
        <f>VLOOKUP($B152,data!$B$3:$Q$15316,'diff expr 1 vs 3 mites'!J$8,FALSE)</f>
        <v>1.7416820260000001</v>
      </c>
      <c r="K152" s="11">
        <f>VLOOKUP($B152,data!$B$3:$Q$15316,'diff expr 1 vs 3 mites'!K$8,FALSE)</f>
        <v>5.6826972790000001</v>
      </c>
      <c r="L152" s="11">
        <f>VLOOKUP($B152,data!$B$3:$Q$15316,'diff expr 1 vs 3 mites'!L$8,FALSE)</f>
        <v>5.3618012669999997</v>
      </c>
      <c r="M152" s="11">
        <f>VLOOKUP($B152,data!$B$3:$Q$15316,'diff expr 1 vs 3 mites'!M$8,FALSE)</f>
        <v>0.77565893600000002</v>
      </c>
      <c r="N152" s="11">
        <f>VLOOKUP($B152,data!$B$3:$Q$15316,'diff expr 1 vs 3 mites'!N$8,FALSE)</f>
        <v>1.3449314999999999</v>
      </c>
      <c r="O152" s="11">
        <f>VLOOKUP($B152,data!$B$3:$Q$15316,'diff expr 1 vs 3 mites'!O$8,FALSE)</f>
        <v>0.44751476499999998</v>
      </c>
      <c r="P152" s="11">
        <f>VLOOKUP($B152,data!$B$3:$Q$15316,'diff expr 1 vs 3 mites'!P$8,FALSE)</f>
        <v>2.7281465370000002</v>
      </c>
      <c r="Q152" s="11">
        <f>VLOOKUP($B152,data!$B$3:$Q$15316,'diff expr 1 vs 3 mites'!Q$8,FALSE)</f>
        <v>1.6666841219999999</v>
      </c>
      <c r="S152" s="27" t="s">
        <v>27749</v>
      </c>
      <c r="U152" s="2">
        <f t="shared" si="93"/>
        <v>6</v>
      </c>
      <c r="V152" s="2">
        <f t="shared" si="94"/>
        <v>10</v>
      </c>
      <c r="W152" s="2">
        <f t="shared" si="95"/>
        <v>5</v>
      </c>
      <c r="X152" s="2">
        <f t="shared" si="96"/>
        <v>9</v>
      </c>
      <c r="Y152" s="2">
        <f t="shared" si="97"/>
        <v>8</v>
      </c>
      <c r="Z152" s="2">
        <f t="shared" si="98"/>
        <v>2</v>
      </c>
      <c r="AA152" s="2">
        <f t="shared" si="99"/>
        <v>3</v>
      </c>
      <c r="AB152" s="2">
        <f t="shared" si="100"/>
        <v>1</v>
      </c>
      <c r="AC152" s="2">
        <f t="shared" si="101"/>
        <v>7</v>
      </c>
      <c r="AD152" s="2">
        <f t="shared" si="102"/>
        <v>4</v>
      </c>
      <c r="AE152" s="2"/>
      <c r="AF152" s="2">
        <f t="shared" si="103"/>
        <v>0</v>
      </c>
      <c r="AG152" s="2">
        <f t="shared" si="104"/>
        <v>0</v>
      </c>
      <c r="AH152" s="2">
        <f t="shared" si="105"/>
        <v>0</v>
      </c>
      <c r="AI152" s="2">
        <f t="shared" si="106"/>
        <v>0</v>
      </c>
      <c r="AJ152" s="2">
        <f t="shared" si="107"/>
        <v>0</v>
      </c>
      <c r="AK152" s="2">
        <f t="shared" si="108"/>
        <v>0</v>
      </c>
      <c r="AL152" s="2">
        <f t="shared" si="109"/>
        <v>0</v>
      </c>
      <c r="AM152" s="2">
        <f t="shared" si="110"/>
        <v>0</v>
      </c>
      <c r="AN152" s="2">
        <f t="shared" si="111"/>
        <v>0</v>
      </c>
      <c r="AO152" s="2">
        <f t="shared" si="112"/>
        <v>0</v>
      </c>
      <c r="AP152" s="2"/>
      <c r="AQ152" s="2">
        <f t="shared" si="113"/>
        <v>6</v>
      </c>
      <c r="AR152" s="2">
        <f t="shared" si="114"/>
        <v>10</v>
      </c>
      <c r="AS152" s="2">
        <f t="shared" si="115"/>
        <v>5</v>
      </c>
      <c r="AT152" s="2">
        <f t="shared" si="116"/>
        <v>9</v>
      </c>
      <c r="AU152" s="2">
        <f t="shared" si="117"/>
        <v>8</v>
      </c>
      <c r="AV152" s="2">
        <f t="shared" si="118"/>
        <v>2</v>
      </c>
      <c r="AW152" s="2">
        <f t="shared" si="119"/>
        <v>3</v>
      </c>
      <c r="AX152" s="2">
        <f t="shared" si="120"/>
        <v>1</v>
      </c>
      <c r="AY152" s="2">
        <f t="shared" si="121"/>
        <v>7</v>
      </c>
      <c r="AZ152" s="2">
        <f t="shared" si="122"/>
        <v>4</v>
      </c>
      <c r="BA152" s="2"/>
      <c r="BB152" s="5">
        <f t="shared" si="123"/>
        <v>5</v>
      </c>
      <c r="BC152" s="2">
        <f t="shared" si="124"/>
        <v>5</v>
      </c>
      <c r="BD152" s="2">
        <f t="shared" si="127"/>
        <v>38</v>
      </c>
      <c r="BE152" s="2">
        <f t="shared" si="128"/>
        <v>17</v>
      </c>
      <c r="BF152" s="2">
        <f t="shared" si="129"/>
        <v>2</v>
      </c>
      <c r="BG152" s="2">
        <f t="shared" si="130"/>
        <v>23</v>
      </c>
      <c r="BH152" s="2">
        <f t="shared" si="131"/>
        <v>2</v>
      </c>
      <c r="BI152" s="19">
        <f t="shared" si="132"/>
        <v>12.5</v>
      </c>
      <c r="BJ152" s="19">
        <f t="shared" si="133"/>
        <v>4.7871355387816905</v>
      </c>
      <c r="BK152" s="31">
        <f t="shared" si="134"/>
        <v>-2.1933784650417927</v>
      </c>
      <c r="BL152" s="32">
        <f t="shared" si="125"/>
        <v>1.4140061284138474E-2</v>
      </c>
      <c r="BM152" s="62">
        <f t="shared" si="135"/>
        <v>5.0704225352112683E-3</v>
      </c>
      <c r="BN152" s="62" t="str">
        <f t="shared" si="136"/>
        <v/>
      </c>
      <c r="BO152" s="73" t="str">
        <f t="shared" si="137"/>
        <v/>
      </c>
      <c r="BQ152" s="11">
        <f t="shared" si="138"/>
        <v>-0.59193788947630943</v>
      </c>
    </row>
    <row r="153" spans="1:69">
      <c r="A153" s="30" t="s">
        <v>534</v>
      </c>
      <c r="B153" s="30" t="s">
        <v>535</v>
      </c>
      <c r="C153" s="30" t="s">
        <v>536</v>
      </c>
      <c r="D153" s="30"/>
      <c r="E153" s="30" t="s">
        <v>530</v>
      </c>
      <c r="F153" s="11" t="str">
        <f t="shared" si="126"/>
        <v>immune-rela</v>
      </c>
      <c r="H153" s="11">
        <f>VLOOKUP($B153,data!$B$3:$Q$15316,'diff expr 1 vs 3 mites'!H$8,FALSE)</f>
        <v>2.4248492609999999</v>
      </c>
      <c r="I153" s="11">
        <f>VLOOKUP($B153,data!$B$3:$Q$15316,'diff expr 1 vs 3 mites'!I$8,FALSE)</f>
        <v>0.93954532800000001</v>
      </c>
      <c r="J153" s="11">
        <f>VLOOKUP($B153,data!$B$3:$Q$15316,'diff expr 1 vs 3 mites'!J$8,FALSE)</f>
        <v>1.7968238350000001</v>
      </c>
      <c r="K153" s="11">
        <f>VLOOKUP($B153,data!$B$3:$Q$15316,'diff expr 1 vs 3 mites'!K$8,FALSE)</f>
        <v>1.870534264</v>
      </c>
      <c r="L153" s="11">
        <f>VLOOKUP($B153,data!$B$3:$Q$15316,'diff expr 1 vs 3 mites'!L$8,FALSE)</f>
        <v>0.89558531799999996</v>
      </c>
      <c r="M153" s="11">
        <f>VLOOKUP($B153,data!$B$3:$Q$15316,'diff expr 1 vs 3 mites'!M$8,FALSE)</f>
        <v>1.4840376280000001</v>
      </c>
      <c r="N153" s="11">
        <f>VLOOKUP($B153,data!$B$3:$Q$15316,'diff expr 1 vs 3 mites'!N$8,FALSE)</f>
        <v>0.857734785</v>
      </c>
      <c r="O153" s="11">
        <f>VLOOKUP($B153,data!$B$3:$Q$15316,'diff expr 1 vs 3 mites'!O$8,FALSE)</f>
        <v>2.5686370119999999</v>
      </c>
      <c r="P153" s="11">
        <f>VLOOKUP($B153,data!$B$3:$Q$15316,'diff expr 1 vs 3 mites'!P$8,FALSE)</f>
        <v>1.6238926950000001</v>
      </c>
      <c r="Q153" s="11">
        <f>VLOOKUP($B153,data!$B$3:$Q$15316,'diff expr 1 vs 3 mites'!Q$8,FALSE)</f>
        <v>1.240089258</v>
      </c>
      <c r="S153" s="27" t="s">
        <v>27749</v>
      </c>
      <c r="U153" s="2">
        <f t="shared" si="93"/>
        <v>9</v>
      </c>
      <c r="V153" s="2">
        <f t="shared" si="94"/>
        <v>3</v>
      </c>
      <c r="W153" s="2">
        <f t="shared" si="95"/>
        <v>7</v>
      </c>
      <c r="X153" s="2">
        <f t="shared" si="96"/>
        <v>8</v>
      </c>
      <c r="Y153" s="2">
        <f t="shared" si="97"/>
        <v>2</v>
      </c>
      <c r="Z153" s="2">
        <f t="shared" si="98"/>
        <v>5</v>
      </c>
      <c r="AA153" s="2">
        <f t="shared" si="99"/>
        <v>1</v>
      </c>
      <c r="AB153" s="2">
        <f t="shared" si="100"/>
        <v>10</v>
      </c>
      <c r="AC153" s="2">
        <f t="shared" si="101"/>
        <v>6</v>
      </c>
      <c r="AD153" s="2">
        <f t="shared" si="102"/>
        <v>4</v>
      </c>
      <c r="AE153" s="2"/>
      <c r="AF153" s="2">
        <f t="shared" si="103"/>
        <v>0</v>
      </c>
      <c r="AG153" s="2">
        <f t="shared" si="104"/>
        <v>0</v>
      </c>
      <c r="AH153" s="2">
        <f t="shared" si="105"/>
        <v>0</v>
      </c>
      <c r="AI153" s="2">
        <f t="shared" si="106"/>
        <v>0</v>
      </c>
      <c r="AJ153" s="2">
        <f t="shared" si="107"/>
        <v>0</v>
      </c>
      <c r="AK153" s="2">
        <f t="shared" si="108"/>
        <v>0</v>
      </c>
      <c r="AL153" s="2">
        <f t="shared" si="109"/>
        <v>0</v>
      </c>
      <c r="AM153" s="2">
        <f t="shared" si="110"/>
        <v>0</v>
      </c>
      <c r="AN153" s="2">
        <f t="shared" si="111"/>
        <v>0</v>
      </c>
      <c r="AO153" s="2">
        <f t="shared" si="112"/>
        <v>0</v>
      </c>
      <c r="AP153" s="2"/>
      <c r="AQ153" s="2">
        <f t="shared" si="113"/>
        <v>9</v>
      </c>
      <c r="AR153" s="2">
        <f t="shared" si="114"/>
        <v>3</v>
      </c>
      <c r="AS153" s="2">
        <f t="shared" si="115"/>
        <v>7</v>
      </c>
      <c r="AT153" s="2">
        <f t="shared" si="116"/>
        <v>8</v>
      </c>
      <c r="AU153" s="2">
        <f t="shared" si="117"/>
        <v>2</v>
      </c>
      <c r="AV153" s="2">
        <f t="shared" si="118"/>
        <v>5</v>
      </c>
      <c r="AW153" s="2">
        <f t="shared" si="119"/>
        <v>1</v>
      </c>
      <c r="AX153" s="2">
        <f t="shared" si="120"/>
        <v>10</v>
      </c>
      <c r="AY153" s="2">
        <f t="shared" si="121"/>
        <v>6</v>
      </c>
      <c r="AZ153" s="2">
        <f t="shared" si="122"/>
        <v>4</v>
      </c>
      <c r="BA153" s="2"/>
      <c r="BB153" s="5">
        <f t="shared" si="123"/>
        <v>5</v>
      </c>
      <c r="BC153" s="2">
        <f t="shared" si="124"/>
        <v>5</v>
      </c>
      <c r="BD153" s="2">
        <f t="shared" si="127"/>
        <v>29</v>
      </c>
      <c r="BE153" s="2">
        <f t="shared" si="128"/>
        <v>26</v>
      </c>
      <c r="BF153" s="2">
        <f t="shared" si="129"/>
        <v>11</v>
      </c>
      <c r="BG153" s="2">
        <f t="shared" si="130"/>
        <v>14</v>
      </c>
      <c r="BH153" s="2">
        <f t="shared" si="131"/>
        <v>11</v>
      </c>
      <c r="BI153" s="19">
        <f t="shared" si="132"/>
        <v>12.5</v>
      </c>
      <c r="BJ153" s="19">
        <f t="shared" si="133"/>
        <v>4.7871355387816905</v>
      </c>
      <c r="BK153" s="31">
        <f t="shared" si="134"/>
        <v>-0.31333978072025609</v>
      </c>
      <c r="BL153" s="32">
        <f t="shared" si="125"/>
        <v>0.37701126503103738</v>
      </c>
      <c r="BM153" s="62">
        <f t="shared" si="135"/>
        <v>6.9014084507042259E-2</v>
      </c>
      <c r="BN153" s="62" t="str">
        <f t="shared" si="136"/>
        <v/>
      </c>
      <c r="BO153" s="73" t="str">
        <f t="shared" si="137"/>
        <v/>
      </c>
      <c r="BQ153" s="11">
        <f t="shared" si="138"/>
        <v>-8.4609759697369946E-3</v>
      </c>
    </row>
    <row r="154" spans="1:69">
      <c r="A154" s="30" t="s">
        <v>537</v>
      </c>
      <c r="B154" s="30" t="s">
        <v>538</v>
      </c>
      <c r="C154" s="30" t="s">
        <v>136</v>
      </c>
      <c r="D154" s="30"/>
      <c r="E154" s="30" t="s">
        <v>530</v>
      </c>
      <c r="F154" s="11" t="str">
        <f t="shared" si="126"/>
        <v>immune-rela</v>
      </c>
      <c r="H154" s="11">
        <f>VLOOKUP($B154,data!$B$3:$Q$15316,'diff expr 1 vs 3 mites'!H$8,FALSE)</f>
        <v>350.47289979999999</v>
      </c>
      <c r="I154" s="11">
        <f>VLOOKUP($B154,data!$B$3:$Q$15316,'diff expr 1 vs 3 mites'!I$8,FALSE)</f>
        <v>159.9864413</v>
      </c>
      <c r="J154" s="11">
        <f>VLOOKUP($B154,data!$B$3:$Q$15316,'diff expr 1 vs 3 mites'!J$8,FALSE)</f>
        <v>108.16298690000001</v>
      </c>
      <c r="K154" s="11">
        <f>VLOOKUP($B154,data!$B$3:$Q$15316,'diff expr 1 vs 3 mites'!K$8,FALSE)</f>
        <v>213.7812271</v>
      </c>
      <c r="L154" s="11">
        <f>VLOOKUP($B154,data!$B$3:$Q$15316,'diff expr 1 vs 3 mites'!L$8,FALSE)</f>
        <v>563.08024560000001</v>
      </c>
      <c r="M154" s="11">
        <f>VLOOKUP($B154,data!$B$3:$Q$15316,'diff expr 1 vs 3 mites'!M$8,FALSE)</f>
        <v>9.7193451680000003</v>
      </c>
      <c r="N154" s="11">
        <f>VLOOKUP($B154,data!$B$3:$Q$15316,'diff expr 1 vs 3 mites'!N$8,FALSE)</f>
        <v>30.934720980000002</v>
      </c>
      <c r="O154" s="11">
        <f>VLOOKUP($B154,data!$B$3:$Q$15316,'diff expr 1 vs 3 mites'!O$8,FALSE)</f>
        <v>4.8205300959999997</v>
      </c>
      <c r="P154" s="11">
        <f>VLOOKUP($B154,data!$B$3:$Q$15316,'diff expr 1 vs 3 mites'!P$8,FALSE)</f>
        <v>14.700159340000001</v>
      </c>
      <c r="Q154" s="11">
        <f>VLOOKUP($B154,data!$B$3:$Q$15316,'diff expr 1 vs 3 mites'!Q$8,FALSE)</f>
        <v>59.416386729999999</v>
      </c>
      <c r="S154" s="27" t="s">
        <v>27749</v>
      </c>
      <c r="U154" s="2">
        <f t="shared" si="93"/>
        <v>9</v>
      </c>
      <c r="V154" s="2">
        <f t="shared" si="94"/>
        <v>7</v>
      </c>
      <c r="W154" s="2">
        <f t="shared" si="95"/>
        <v>6</v>
      </c>
      <c r="X154" s="2">
        <f t="shared" si="96"/>
        <v>8</v>
      </c>
      <c r="Y154" s="2">
        <f t="shared" si="97"/>
        <v>10</v>
      </c>
      <c r="Z154" s="2">
        <f t="shared" si="98"/>
        <v>2</v>
      </c>
      <c r="AA154" s="2">
        <f t="shared" si="99"/>
        <v>4</v>
      </c>
      <c r="AB154" s="2">
        <f t="shared" si="100"/>
        <v>1</v>
      </c>
      <c r="AC154" s="2">
        <f t="shared" si="101"/>
        <v>3</v>
      </c>
      <c r="AD154" s="2">
        <f t="shared" si="102"/>
        <v>5</v>
      </c>
      <c r="AE154" s="2"/>
      <c r="AF154" s="2">
        <f t="shared" si="103"/>
        <v>0</v>
      </c>
      <c r="AG154" s="2">
        <f t="shared" si="104"/>
        <v>0</v>
      </c>
      <c r="AH154" s="2">
        <f t="shared" si="105"/>
        <v>0</v>
      </c>
      <c r="AI154" s="2">
        <f t="shared" si="106"/>
        <v>0</v>
      </c>
      <c r="AJ154" s="2">
        <f t="shared" si="107"/>
        <v>0</v>
      </c>
      <c r="AK154" s="2">
        <f t="shared" si="108"/>
        <v>0</v>
      </c>
      <c r="AL154" s="2">
        <f t="shared" si="109"/>
        <v>0</v>
      </c>
      <c r="AM154" s="2">
        <f t="shared" si="110"/>
        <v>0</v>
      </c>
      <c r="AN154" s="2">
        <f t="shared" si="111"/>
        <v>0</v>
      </c>
      <c r="AO154" s="2">
        <f t="shared" si="112"/>
        <v>0</v>
      </c>
      <c r="AP154" s="2"/>
      <c r="AQ154" s="2">
        <f t="shared" si="113"/>
        <v>9</v>
      </c>
      <c r="AR154" s="2">
        <f t="shared" si="114"/>
        <v>7</v>
      </c>
      <c r="AS154" s="2">
        <f t="shared" si="115"/>
        <v>6</v>
      </c>
      <c r="AT154" s="2">
        <f t="shared" si="116"/>
        <v>8</v>
      </c>
      <c r="AU154" s="2">
        <f t="shared" si="117"/>
        <v>10</v>
      </c>
      <c r="AV154" s="2">
        <f t="shared" si="118"/>
        <v>2</v>
      </c>
      <c r="AW154" s="2">
        <f t="shared" si="119"/>
        <v>4</v>
      </c>
      <c r="AX154" s="2">
        <f t="shared" si="120"/>
        <v>1</v>
      </c>
      <c r="AY154" s="2">
        <f t="shared" si="121"/>
        <v>3</v>
      </c>
      <c r="AZ154" s="2">
        <f t="shared" si="122"/>
        <v>5</v>
      </c>
      <c r="BA154" s="2"/>
      <c r="BB154" s="5">
        <f t="shared" si="123"/>
        <v>5</v>
      </c>
      <c r="BC154" s="2">
        <f t="shared" si="124"/>
        <v>5</v>
      </c>
      <c r="BD154" s="2">
        <f t="shared" si="127"/>
        <v>40</v>
      </c>
      <c r="BE154" s="2">
        <f t="shared" si="128"/>
        <v>15</v>
      </c>
      <c r="BF154" s="2">
        <f t="shared" si="129"/>
        <v>0</v>
      </c>
      <c r="BG154" s="2">
        <f t="shared" si="130"/>
        <v>25</v>
      </c>
      <c r="BH154" s="2">
        <f t="shared" si="131"/>
        <v>0</v>
      </c>
      <c r="BI154" s="19">
        <f t="shared" si="132"/>
        <v>12.5</v>
      </c>
      <c r="BJ154" s="19">
        <f t="shared" si="133"/>
        <v>4.7871355387816905</v>
      </c>
      <c r="BK154" s="31">
        <f t="shared" si="134"/>
        <v>-2.6111648393354674</v>
      </c>
      <c r="BL154" s="32">
        <f t="shared" si="125"/>
        <v>4.5117194090401637E-3</v>
      </c>
      <c r="BM154" s="62">
        <f t="shared" si="135"/>
        <v>2.8169014084507044E-4</v>
      </c>
      <c r="BN154" s="62" t="str">
        <f t="shared" si="136"/>
        <v/>
      </c>
      <c r="BO154" s="73" t="str">
        <f t="shared" si="137"/>
        <v/>
      </c>
      <c r="BQ154" s="11">
        <f t="shared" si="138"/>
        <v>-1.0670257851879641</v>
      </c>
    </row>
    <row r="155" spans="1:69">
      <c r="A155" s="30" t="s">
        <v>539</v>
      </c>
      <c r="B155" s="30" t="s">
        <v>540</v>
      </c>
      <c r="C155" s="30" t="s">
        <v>136</v>
      </c>
      <c r="D155" s="30"/>
      <c r="E155" s="30" t="s">
        <v>530</v>
      </c>
      <c r="F155" s="11" t="str">
        <f t="shared" si="126"/>
        <v>immune-rela</v>
      </c>
      <c r="H155" s="11">
        <f>VLOOKUP($B155,data!$B$3:$Q$15316,'diff expr 1 vs 3 mites'!H$8,FALSE)</f>
        <v>28.730456480000001</v>
      </c>
      <c r="I155" s="11">
        <f>VLOOKUP($B155,data!$B$3:$Q$15316,'diff expr 1 vs 3 mites'!I$8,FALSE)</f>
        <v>9.3277553999999991</v>
      </c>
      <c r="J155" s="11">
        <f>VLOOKUP($B155,data!$B$3:$Q$15316,'diff expr 1 vs 3 mites'!J$8,FALSE)</f>
        <v>4.1247749369999998</v>
      </c>
      <c r="K155" s="11">
        <f>VLOOKUP($B155,data!$B$3:$Q$15316,'diff expr 1 vs 3 mites'!K$8,FALSE)</f>
        <v>17.66222063</v>
      </c>
      <c r="L155" s="11">
        <f>VLOOKUP($B155,data!$B$3:$Q$15316,'diff expr 1 vs 3 mites'!L$8,FALSE)</f>
        <v>49.200995689999999</v>
      </c>
      <c r="M155" s="11">
        <f>VLOOKUP($B155,data!$B$3:$Q$15316,'diff expr 1 vs 3 mites'!M$8,FALSE)</f>
        <v>13.345512340000001</v>
      </c>
      <c r="N155" s="11">
        <f>VLOOKUP($B155,data!$B$3:$Q$15316,'diff expr 1 vs 3 mites'!N$8,FALSE)</f>
        <v>5.1422371619999998</v>
      </c>
      <c r="O155" s="11">
        <f>VLOOKUP($B155,data!$B$3:$Q$15316,'diff expr 1 vs 3 mites'!O$8,FALSE)</f>
        <v>11.08751734</v>
      </c>
      <c r="P155" s="11">
        <f>VLOOKUP($B155,data!$B$3:$Q$15316,'diff expr 1 vs 3 mites'!P$8,FALSE)</f>
        <v>3.9219989750000002</v>
      </c>
      <c r="Q155" s="11">
        <f>VLOOKUP($B155,data!$B$3:$Q$15316,'diff expr 1 vs 3 mites'!Q$8,FALSE)</f>
        <v>14.337972840000001</v>
      </c>
      <c r="S155" s="27" t="s">
        <v>27749</v>
      </c>
      <c r="U155" s="2">
        <f t="shared" si="93"/>
        <v>9</v>
      </c>
      <c r="V155" s="2">
        <f t="shared" si="94"/>
        <v>4</v>
      </c>
      <c r="W155" s="2">
        <f t="shared" si="95"/>
        <v>2</v>
      </c>
      <c r="X155" s="2">
        <f t="shared" si="96"/>
        <v>8</v>
      </c>
      <c r="Y155" s="2">
        <f t="shared" si="97"/>
        <v>10</v>
      </c>
      <c r="Z155" s="2">
        <f t="shared" si="98"/>
        <v>6</v>
      </c>
      <c r="AA155" s="2">
        <f t="shared" si="99"/>
        <v>3</v>
      </c>
      <c r="AB155" s="2">
        <f t="shared" si="100"/>
        <v>5</v>
      </c>
      <c r="AC155" s="2">
        <f t="shared" si="101"/>
        <v>1</v>
      </c>
      <c r="AD155" s="2">
        <f t="shared" si="102"/>
        <v>7</v>
      </c>
      <c r="AE155" s="2"/>
      <c r="AF155" s="2">
        <f t="shared" si="103"/>
        <v>0</v>
      </c>
      <c r="AG155" s="2">
        <f t="shared" si="104"/>
        <v>0</v>
      </c>
      <c r="AH155" s="2">
        <f t="shared" si="105"/>
        <v>0</v>
      </c>
      <c r="AI155" s="2">
        <f t="shared" si="106"/>
        <v>0</v>
      </c>
      <c r="AJ155" s="2">
        <f t="shared" si="107"/>
        <v>0</v>
      </c>
      <c r="AK155" s="2">
        <f t="shared" si="108"/>
        <v>0</v>
      </c>
      <c r="AL155" s="2">
        <f t="shared" si="109"/>
        <v>0</v>
      </c>
      <c r="AM155" s="2">
        <f t="shared" si="110"/>
        <v>0</v>
      </c>
      <c r="AN155" s="2">
        <f t="shared" si="111"/>
        <v>0</v>
      </c>
      <c r="AO155" s="2">
        <f t="shared" si="112"/>
        <v>0</v>
      </c>
      <c r="AP155" s="2"/>
      <c r="AQ155" s="2">
        <f t="shared" si="113"/>
        <v>9</v>
      </c>
      <c r="AR155" s="2">
        <f t="shared" si="114"/>
        <v>4</v>
      </c>
      <c r="AS155" s="2">
        <f t="shared" si="115"/>
        <v>2</v>
      </c>
      <c r="AT155" s="2">
        <f t="shared" si="116"/>
        <v>8</v>
      </c>
      <c r="AU155" s="2">
        <f t="shared" si="117"/>
        <v>10</v>
      </c>
      <c r="AV155" s="2">
        <f t="shared" si="118"/>
        <v>6</v>
      </c>
      <c r="AW155" s="2">
        <f t="shared" si="119"/>
        <v>3</v>
      </c>
      <c r="AX155" s="2">
        <f t="shared" si="120"/>
        <v>5</v>
      </c>
      <c r="AY155" s="2">
        <f t="shared" si="121"/>
        <v>1</v>
      </c>
      <c r="AZ155" s="2">
        <f t="shared" si="122"/>
        <v>7</v>
      </c>
      <c r="BA155" s="2"/>
      <c r="BB155" s="5">
        <f t="shared" si="123"/>
        <v>5</v>
      </c>
      <c r="BC155" s="2">
        <f t="shared" si="124"/>
        <v>5</v>
      </c>
      <c r="BD155" s="2">
        <f t="shared" si="127"/>
        <v>33</v>
      </c>
      <c r="BE155" s="2">
        <f t="shared" si="128"/>
        <v>22</v>
      </c>
      <c r="BF155" s="2">
        <f t="shared" si="129"/>
        <v>7</v>
      </c>
      <c r="BG155" s="2">
        <f t="shared" si="130"/>
        <v>18</v>
      </c>
      <c r="BH155" s="2">
        <f t="shared" si="131"/>
        <v>7</v>
      </c>
      <c r="BI155" s="19">
        <f t="shared" si="132"/>
        <v>12.5</v>
      </c>
      <c r="BJ155" s="19">
        <f t="shared" si="133"/>
        <v>4.7871355387816905</v>
      </c>
      <c r="BK155" s="31">
        <f t="shared" si="134"/>
        <v>-1.1489125293076057</v>
      </c>
      <c r="BL155" s="32">
        <f t="shared" si="125"/>
        <v>0.12529602534284204</v>
      </c>
      <c r="BM155" s="62">
        <f t="shared" si="135"/>
        <v>3.0422535211267605E-2</v>
      </c>
      <c r="BN155" s="62" t="str">
        <f t="shared" si="136"/>
        <v/>
      </c>
      <c r="BO155" s="73" t="str">
        <f t="shared" si="137"/>
        <v/>
      </c>
      <c r="BQ155" s="11">
        <f t="shared" si="138"/>
        <v>-0.35786260348238713</v>
      </c>
    </row>
    <row r="156" spans="1:69">
      <c r="A156" s="30" t="s">
        <v>541</v>
      </c>
      <c r="B156" s="30" t="s">
        <v>542</v>
      </c>
      <c r="C156" s="30" t="s">
        <v>543</v>
      </c>
      <c r="D156" s="30"/>
      <c r="E156" s="30" t="s">
        <v>530</v>
      </c>
      <c r="F156" s="11" t="str">
        <f t="shared" si="126"/>
        <v>immune-rela</v>
      </c>
      <c r="H156" s="11">
        <f>VLOOKUP($B156,data!$B$3:$Q$15316,'diff expr 1 vs 3 mites'!H$8,FALSE)</f>
        <v>0.50146095499999999</v>
      </c>
      <c r="I156" s="11">
        <f>VLOOKUP($B156,data!$B$3:$Q$15316,'diff expr 1 vs 3 mites'!I$8,FALSE)</f>
        <v>0.54403663499999999</v>
      </c>
      <c r="J156" s="11">
        <f>VLOOKUP($B156,data!$B$3:$Q$15316,'diff expr 1 vs 3 mites'!J$8,FALSE)</f>
        <v>0.74485851300000006</v>
      </c>
      <c r="K156" s="11">
        <f>VLOOKUP($B156,data!$B$3:$Q$15316,'diff expr 1 vs 3 mites'!K$8,FALSE)</f>
        <v>2.6231782379999999</v>
      </c>
      <c r="L156" s="11">
        <f>VLOOKUP($B156,data!$B$3:$Q$15316,'diff expr 1 vs 3 mites'!L$8,FALSE)</f>
        <v>3.6536453679999998</v>
      </c>
      <c r="M156" s="11">
        <f>VLOOKUP($B156,data!$B$3:$Q$15316,'diff expr 1 vs 3 mites'!M$8,FALSE)</f>
        <v>4.2966039729999999</v>
      </c>
      <c r="N156" s="11">
        <f>VLOOKUP($B156,data!$B$3:$Q$15316,'diff expr 1 vs 3 mites'!N$8,FALSE)</f>
        <v>0.56334671300000005</v>
      </c>
      <c r="O156" s="11">
        <f>VLOOKUP($B156,data!$B$3:$Q$15316,'diff expr 1 vs 3 mites'!O$8,FALSE)</f>
        <v>5.8874266339999997</v>
      </c>
      <c r="P156" s="11">
        <f>VLOOKUP($B156,data!$B$3:$Q$15316,'diff expr 1 vs 3 mites'!P$8,FALSE)</f>
        <v>0.909519093</v>
      </c>
      <c r="Q156" s="11">
        <f>VLOOKUP($B156,data!$B$3:$Q$15316,'diff expr 1 vs 3 mites'!Q$8,FALSE)</f>
        <v>1.4745963929999999</v>
      </c>
      <c r="S156" s="27" t="s">
        <v>27749</v>
      </c>
      <c r="U156" s="2">
        <f t="shared" si="93"/>
        <v>1</v>
      </c>
      <c r="V156" s="2">
        <f t="shared" si="94"/>
        <v>2</v>
      </c>
      <c r="W156" s="2">
        <f t="shared" si="95"/>
        <v>4</v>
      </c>
      <c r="X156" s="2">
        <f t="shared" si="96"/>
        <v>7</v>
      </c>
      <c r="Y156" s="2">
        <f t="shared" si="97"/>
        <v>8</v>
      </c>
      <c r="Z156" s="2">
        <f t="shared" si="98"/>
        <v>9</v>
      </c>
      <c r="AA156" s="2">
        <f t="shared" si="99"/>
        <v>3</v>
      </c>
      <c r="AB156" s="2">
        <f t="shared" si="100"/>
        <v>10</v>
      </c>
      <c r="AC156" s="2">
        <f t="shared" si="101"/>
        <v>5</v>
      </c>
      <c r="AD156" s="2">
        <f t="shared" si="102"/>
        <v>6</v>
      </c>
      <c r="AE156" s="2"/>
      <c r="AF156" s="2">
        <f t="shared" si="103"/>
        <v>0</v>
      </c>
      <c r="AG156" s="2">
        <f t="shared" si="104"/>
        <v>0</v>
      </c>
      <c r="AH156" s="2">
        <f t="shared" si="105"/>
        <v>0</v>
      </c>
      <c r="AI156" s="2">
        <f t="shared" si="106"/>
        <v>0</v>
      </c>
      <c r="AJ156" s="2">
        <f t="shared" si="107"/>
        <v>0</v>
      </c>
      <c r="AK156" s="2">
        <f t="shared" si="108"/>
        <v>0</v>
      </c>
      <c r="AL156" s="2">
        <f t="shared" si="109"/>
        <v>0</v>
      </c>
      <c r="AM156" s="2">
        <f t="shared" si="110"/>
        <v>0</v>
      </c>
      <c r="AN156" s="2">
        <f t="shared" si="111"/>
        <v>0</v>
      </c>
      <c r="AO156" s="2">
        <f t="shared" si="112"/>
        <v>0</v>
      </c>
      <c r="AP156" s="2"/>
      <c r="AQ156" s="2">
        <f t="shared" si="113"/>
        <v>1</v>
      </c>
      <c r="AR156" s="2">
        <f t="shared" si="114"/>
        <v>2</v>
      </c>
      <c r="AS156" s="2">
        <f t="shared" si="115"/>
        <v>4</v>
      </c>
      <c r="AT156" s="2">
        <f t="shared" si="116"/>
        <v>7</v>
      </c>
      <c r="AU156" s="2">
        <f t="shared" si="117"/>
        <v>8</v>
      </c>
      <c r="AV156" s="2">
        <f t="shared" si="118"/>
        <v>9</v>
      </c>
      <c r="AW156" s="2">
        <f t="shared" si="119"/>
        <v>3</v>
      </c>
      <c r="AX156" s="2">
        <f t="shared" si="120"/>
        <v>10</v>
      </c>
      <c r="AY156" s="2">
        <f t="shared" si="121"/>
        <v>5</v>
      </c>
      <c r="AZ156" s="2">
        <f t="shared" si="122"/>
        <v>6</v>
      </c>
      <c r="BA156" s="2"/>
      <c r="BB156" s="5">
        <f t="shared" si="123"/>
        <v>5</v>
      </c>
      <c r="BC156" s="2">
        <f t="shared" si="124"/>
        <v>5</v>
      </c>
      <c r="BD156" s="2">
        <f t="shared" si="127"/>
        <v>22</v>
      </c>
      <c r="BE156" s="2">
        <f t="shared" si="128"/>
        <v>33</v>
      </c>
      <c r="BF156" s="2">
        <f t="shared" si="129"/>
        <v>18</v>
      </c>
      <c r="BG156" s="2">
        <f t="shared" si="130"/>
        <v>7</v>
      </c>
      <c r="BH156" s="2">
        <f t="shared" si="131"/>
        <v>7</v>
      </c>
      <c r="BI156" s="19">
        <f t="shared" si="132"/>
        <v>12.5</v>
      </c>
      <c r="BJ156" s="19">
        <f t="shared" si="133"/>
        <v>4.7871355387816905</v>
      </c>
      <c r="BK156" s="31">
        <f t="shared" si="134"/>
        <v>-1.1489125293076057</v>
      </c>
      <c r="BL156" s="32">
        <f t="shared" si="125"/>
        <v>0.12529602534284204</v>
      </c>
      <c r="BM156" s="62">
        <f t="shared" si="135"/>
        <v>3.0422535211267605E-2</v>
      </c>
      <c r="BN156" s="62" t="str">
        <f t="shared" si="136"/>
        <v/>
      </c>
      <c r="BO156" s="73" t="str">
        <f t="shared" si="137"/>
        <v/>
      </c>
      <c r="BQ156" s="11">
        <f t="shared" si="138"/>
        <v>0.21159236844749893</v>
      </c>
    </row>
    <row r="157" spans="1:69">
      <c r="A157" s="30" t="s">
        <v>544</v>
      </c>
      <c r="B157" s="30" t="s">
        <v>545</v>
      </c>
      <c r="C157" s="30" t="s">
        <v>136</v>
      </c>
      <c r="D157" s="30"/>
      <c r="E157" s="30" t="s">
        <v>530</v>
      </c>
      <c r="F157" s="11" t="str">
        <f t="shared" si="126"/>
        <v>immune-rela</v>
      </c>
      <c r="H157" s="11">
        <f>VLOOKUP($B157,data!$B$3:$Q$15316,'diff expr 1 vs 3 mites'!H$8,FALSE)</f>
        <v>10.403315729999999</v>
      </c>
      <c r="I157" s="11">
        <f>VLOOKUP($B157,data!$B$3:$Q$15316,'diff expr 1 vs 3 mites'!I$8,FALSE)</f>
        <v>2.0791089359999999</v>
      </c>
      <c r="J157" s="11">
        <f>VLOOKUP($B157,data!$B$3:$Q$15316,'diff expr 1 vs 3 mites'!J$8,FALSE)</f>
        <v>3.0122504409999999</v>
      </c>
      <c r="K157" s="11">
        <f>VLOOKUP($B157,data!$B$3:$Q$15316,'diff expr 1 vs 3 mites'!K$8,FALSE)</f>
        <v>7.8330191850000004</v>
      </c>
      <c r="L157" s="11">
        <f>VLOOKUP($B157,data!$B$3:$Q$15316,'diff expr 1 vs 3 mites'!L$8,FALSE)</f>
        <v>6.0055464900000004</v>
      </c>
      <c r="M157" s="11">
        <f>VLOOKUP($B157,data!$B$3:$Q$15316,'diff expr 1 vs 3 mites'!M$8,FALSE)</f>
        <v>1.8244497879999999</v>
      </c>
      <c r="N157" s="11">
        <f>VLOOKUP($B157,data!$B$3:$Q$15316,'diff expr 1 vs 3 mites'!N$8,FALSE)</f>
        <v>1.9332208070000001</v>
      </c>
      <c r="O157" s="11">
        <f>VLOOKUP($B157,data!$B$3:$Q$15316,'diff expr 1 vs 3 mites'!O$8,FALSE)</f>
        <v>7.8945930400000002</v>
      </c>
      <c r="P157" s="11">
        <f>VLOOKUP($B157,data!$B$3:$Q$15316,'diff expr 1 vs 3 mites'!P$8,FALSE)</f>
        <v>1.616121312</v>
      </c>
      <c r="Q157" s="11">
        <f>VLOOKUP($B157,data!$B$3:$Q$15316,'diff expr 1 vs 3 mites'!Q$8,FALSE)</f>
        <v>3.484671879</v>
      </c>
      <c r="S157" s="27" t="s">
        <v>27749</v>
      </c>
      <c r="U157" s="2">
        <f t="shared" si="93"/>
        <v>10</v>
      </c>
      <c r="V157" s="2">
        <f t="shared" si="94"/>
        <v>4</v>
      </c>
      <c r="W157" s="2">
        <f t="shared" si="95"/>
        <v>5</v>
      </c>
      <c r="X157" s="2">
        <f t="shared" si="96"/>
        <v>8</v>
      </c>
      <c r="Y157" s="2">
        <f t="shared" si="97"/>
        <v>7</v>
      </c>
      <c r="Z157" s="2">
        <f t="shared" si="98"/>
        <v>2</v>
      </c>
      <c r="AA157" s="2">
        <f t="shared" si="99"/>
        <v>3</v>
      </c>
      <c r="AB157" s="2">
        <f t="shared" si="100"/>
        <v>9</v>
      </c>
      <c r="AC157" s="2">
        <f t="shared" si="101"/>
        <v>1</v>
      </c>
      <c r="AD157" s="2">
        <f t="shared" si="102"/>
        <v>6</v>
      </c>
      <c r="AE157" s="2"/>
      <c r="AF157" s="2">
        <f t="shared" si="103"/>
        <v>0</v>
      </c>
      <c r="AG157" s="2">
        <f t="shared" si="104"/>
        <v>0</v>
      </c>
      <c r="AH157" s="2">
        <f t="shared" si="105"/>
        <v>0</v>
      </c>
      <c r="AI157" s="2">
        <f t="shared" si="106"/>
        <v>0</v>
      </c>
      <c r="AJ157" s="2">
        <f t="shared" si="107"/>
        <v>0</v>
      </c>
      <c r="AK157" s="2">
        <f t="shared" si="108"/>
        <v>0</v>
      </c>
      <c r="AL157" s="2">
        <f t="shared" si="109"/>
        <v>0</v>
      </c>
      <c r="AM157" s="2">
        <f t="shared" si="110"/>
        <v>0</v>
      </c>
      <c r="AN157" s="2">
        <f t="shared" si="111"/>
        <v>0</v>
      </c>
      <c r="AO157" s="2">
        <f t="shared" si="112"/>
        <v>0</v>
      </c>
      <c r="AP157" s="2"/>
      <c r="AQ157" s="2">
        <f t="shared" si="113"/>
        <v>10</v>
      </c>
      <c r="AR157" s="2">
        <f t="shared" si="114"/>
        <v>4</v>
      </c>
      <c r="AS157" s="2">
        <f t="shared" si="115"/>
        <v>5</v>
      </c>
      <c r="AT157" s="2">
        <f t="shared" si="116"/>
        <v>8</v>
      </c>
      <c r="AU157" s="2">
        <f t="shared" si="117"/>
        <v>7</v>
      </c>
      <c r="AV157" s="2">
        <f t="shared" si="118"/>
        <v>2</v>
      </c>
      <c r="AW157" s="2">
        <f t="shared" si="119"/>
        <v>3</v>
      </c>
      <c r="AX157" s="2">
        <f t="shared" si="120"/>
        <v>9</v>
      </c>
      <c r="AY157" s="2">
        <f t="shared" si="121"/>
        <v>1</v>
      </c>
      <c r="AZ157" s="2">
        <f t="shared" si="122"/>
        <v>6</v>
      </c>
      <c r="BA157" s="2"/>
      <c r="BB157" s="5">
        <f t="shared" si="123"/>
        <v>5</v>
      </c>
      <c r="BC157" s="2">
        <f t="shared" si="124"/>
        <v>5</v>
      </c>
      <c r="BD157" s="2">
        <f t="shared" si="127"/>
        <v>34</v>
      </c>
      <c r="BE157" s="2">
        <f t="shared" si="128"/>
        <v>21</v>
      </c>
      <c r="BF157" s="2">
        <f t="shared" si="129"/>
        <v>6</v>
      </c>
      <c r="BG157" s="2">
        <f t="shared" si="130"/>
        <v>19</v>
      </c>
      <c r="BH157" s="2">
        <f t="shared" si="131"/>
        <v>6</v>
      </c>
      <c r="BI157" s="19">
        <f t="shared" si="132"/>
        <v>12.5</v>
      </c>
      <c r="BJ157" s="19">
        <f t="shared" si="133"/>
        <v>4.7871355387816905</v>
      </c>
      <c r="BK157" s="31">
        <f t="shared" si="134"/>
        <v>-1.3578057164544433</v>
      </c>
      <c r="BL157" s="32">
        <f t="shared" si="125"/>
        <v>8.7262670284291577E-2</v>
      </c>
      <c r="BM157" s="62">
        <f t="shared" si="135"/>
        <v>2.4225352112676058E-2</v>
      </c>
      <c r="BN157" s="62" t="str">
        <f t="shared" si="136"/>
        <v/>
      </c>
      <c r="BO157" s="73" t="str">
        <f t="shared" si="137"/>
        <v/>
      </c>
      <c r="BQ157" s="11">
        <f t="shared" si="138"/>
        <v>-0.24326598554607243</v>
      </c>
    </row>
    <row r="158" spans="1:69">
      <c r="A158" s="30" t="s">
        <v>546</v>
      </c>
      <c r="B158" s="30" t="s">
        <v>547</v>
      </c>
      <c r="C158" s="30" t="s">
        <v>548</v>
      </c>
      <c r="D158" s="30"/>
      <c r="E158" s="30" t="s">
        <v>530</v>
      </c>
      <c r="F158" s="11" t="str">
        <f t="shared" si="126"/>
        <v>immune-rela</v>
      </c>
      <c r="H158" s="11">
        <f>VLOOKUP($B158,data!$B$3:$Q$15316,'diff expr 1 vs 3 mites'!H$8,FALSE)</f>
        <v>248.2745501</v>
      </c>
      <c r="I158" s="11">
        <f>VLOOKUP($B158,data!$B$3:$Q$15316,'diff expr 1 vs 3 mites'!I$8,FALSE)</f>
        <v>134.01598709999999</v>
      </c>
      <c r="J158" s="11">
        <f>VLOOKUP($B158,data!$B$3:$Q$15316,'diff expr 1 vs 3 mites'!J$8,FALSE)</f>
        <v>94.017105650000005</v>
      </c>
      <c r="K158" s="11">
        <f>VLOOKUP($B158,data!$B$3:$Q$15316,'diff expr 1 vs 3 mites'!K$8,FALSE)</f>
        <v>161.7320278</v>
      </c>
      <c r="L158" s="11">
        <f>VLOOKUP($B158,data!$B$3:$Q$15316,'diff expr 1 vs 3 mites'!L$8,FALSE)</f>
        <v>359.88112219999999</v>
      </c>
      <c r="M158" s="11">
        <f>VLOOKUP($B158,data!$B$3:$Q$15316,'diff expr 1 vs 3 mites'!M$8,FALSE)</f>
        <v>9.5993853219999998</v>
      </c>
      <c r="N158" s="11">
        <f>VLOOKUP($B158,data!$B$3:$Q$15316,'diff expr 1 vs 3 mites'!N$8,FALSE)</f>
        <v>24.313943559999998</v>
      </c>
      <c r="O158" s="11">
        <f>VLOOKUP($B158,data!$B$3:$Q$15316,'diff expr 1 vs 3 mites'!O$8,FALSE)</f>
        <v>5.7170011260000004</v>
      </c>
      <c r="P158" s="11">
        <f>VLOOKUP($B158,data!$B$3:$Q$15316,'diff expr 1 vs 3 mites'!P$8,FALSE)</f>
        <v>10.270066590000001</v>
      </c>
      <c r="Q158" s="11">
        <f>VLOOKUP($B158,data!$B$3:$Q$15316,'diff expr 1 vs 3 mites'!Q$8,FALSE)</f>
        <v>49.718040969999997</v>
      </c>
      <c r="S158" s="27" t="s">
        <v>27749</v>
      </c>
      <c r="U158" s="2">
        <f t="shared" si="93"/>
        <v>9</v>
      </c>
      <c r="V158" s="2">
        <f t="shared" si="94"/>
        <v>7</v>
      </c>
      <c r="W158" s="2">
        <f t="shared" si="95"/>
        <v>6</v>
      </c>
      <c r="X158" s="2">
        <f t="shared" si="96"/>
        <v>8</v>
      </c>
      <c r="Y158" s="2">
        <f t="shared" si="97"/>
        <v>10</v>
      </c>
      <c r="Z158" s="2">
        <f t="shared" si="98"/>
        <v>2</v>
      </c>
      <c r="AA158" s="2">
        <f t="shared" si="99"/>
        <v>4</v>
      </c>
      <c r="AB158" s="2">
        <f t="shared" si="100"/>
        <v>1</v>
      </c>
      <c r="AC158" s="2">
        <f t="shared" si="101"/>
        <v>3</v>
      </c>
      <c r="AD158" s="2">
        <f t="shared" si="102"/>
        <v>5</v>
      </c>
      <c r="AE158" s="2"/>
      <c r="AF158" s="2">
        <f t="shared" si="103"/>
        <v>0</v>
      </c>
      <c r="AG158" s="2">
        <f t="shared" si="104"/>
        <v>0</v>
      </c>
      <c r="AH158" s="2">
        <f t="shared" si="105"/>
        <v>0</v>
      </c>
      <c r="AI158" s="2">
        <f t="shared" si="106"/>
        <v>0</v>
      </c>
      <c r="AJ158" s="2">
        <f t="shared" si="107"/>
        <v>0</v>
      </c>
      <c r="AK158" s="2">
        <f t="shared" si="108"/>
        <v>0</v>
      </c>
      <c r="AL158" s="2">
        <f t="shared" si="109"/>
        <v>0</v>
      </c>
      <c r="AM158" s="2">
        <f t="shared" si="110"/>
        <v>0</v>
      </c>
      <c r="AN158" s="2">
        <f t="shared" si="111"/>
        <v>0</v>
      </c>
      <c r="AO158" s="2">
        <f t="shared" si="112"/>
        <v>0</v>
      </c>
      <c r="AP158" s="2"/>
      <c r="AQ158" s="2">
        <f t="shared" si="113"/>
        <v>9</v>
      </c>
      <c r="AR158" s="2">
        <f t="shared" si="114"/>
        <v>7</v>
      </c>
      <c r="AS158" s="2">
        <f t="shared" si="115"/>
        <v>6</v>
      </c>
      <c r="AT158" s="2">
        <f t="shared" si="116"/>
        <v>8</v>
      </c>
      <c r="AU158" s="2">
        <f t="shared" si="117"/>
        <v>10</v>
      </c>
      <c r="AV158" s="2">
        <f t="shared" si="118"/>
        <v>2</v>
      </c>
      <c r="AW158" s="2">
        <f t="shared" si="119"/>
        <v>4</v>
      </c>
      <c r="AX158" s="2">
        <f t="shared" si="120"/>
        <v>1</v>
      </c>
      <c r="AY158" s="2">
        <f t="shared" si="121"/>
        <v>3</v>
      </c>
      <c r="AZ158" s="2">
        <f t="shared" si="122"/>
        <v>5</v>
      </c>
      <c r="BA158" s="2"/>
      <c r="BB158" s="5">
        <f t="shared" si="123"/>
        <v>5</v>
      </c>
      <c r="BC158" s="2">
        <f t="shared" si="124"/>
        <v>5</v>
      </c>
      <c r="BD158" s="2">
        <f t="shared" si="127"/>
        <v>40</v>
      </c>
      <c r="BE158" s="2">
        <f t="shared" si="128"/>
        <v>15</v>
      </c>
      <c r="BF158" s="2">
        <f t="shared" si="129"/>
        <v>0</v>
      </c>
      <c r="BG158" s="2">
        <f t="shared" si="130"/>
        <v>25</v>
      </c>
      <c r="BH158" s="2">
        <f t="shared" si="131"/>
        <v>0</v>
      </c>
      <c r="BI158" s="19">
        <f t="shared" si="132"/>
        <v>12.5</v>
      </c>
      <c r="BJ158" s="19">
        <f t="shared" si="133"/>
        <v>4.7871355387816905</v>
      </c>
      <c r="BK158" s="31">
        <f t="shared" si="134"/>
        <v>-2.6111648393354674</v>
      </c>
      <c r="BL158" s="32">
        <f t="shared" si="125"/>
        <v>4.5117194090401637E-3</v>
      </c>
      <c r="BM158" s="62">
        <f t="shared" si="135"/>
        <v>2.8169014084507044E-4</v>
      </c>
      <c r="BN158" s="62" t="str">
        <f t="shared" si="136"/>
        <v/>
      </c>
      <c r="BO158" s="73" t="str">
        <f t="shared" si="137"/>
        <v/>
      </c>
      <c r="BQ158" s="11">
        <f t="shared" si="138"/>
        <v>-1.0007563458514797</v>
      </c>
    </row>
    <row r="159" spans="1:69">
      <c r="A159" s="30" t="s">
        <v>549</v>
      </c>
      <c r="B159" s="30" t="s">
        <v>550</v>
      </c>
      <c r="C159" s="30" t="s">
        <v>551</v>
      </c>
      <c r="D159" s="30"/>
      <c r="E159" s="30" t="s">
        <v>530</v>
      </c>
      <c r="F159" s="11" t="str">
        <f t="shared" si="126"/>
        <v>immune-rela</v>
      </c>
      <c r="H159" s="11">
        <f>VLOOKUP($B159,data!$B$3:$Q$15316,'diff expr 1 vs 3 mites'!H$8,FALSE)</f>
        <v>4.1973783439999997</v>
      </c>
      <c r="I159" s="11">
        <f>VLOOKUP($B159,data!$B$3:$Q$15316,'diff expr 1 vs 3 mites'!I$8,FALSE)</f>
        <v>1.0625415579999999</v>
      </c>
      <c r="J159" s="11">
        <f>VLOOKUP($B159,data!$B$3:$Q$15316,'diff expr 1 vs 3 mites'!J$8,FALSE)</f>
        <v>2.0874661720000001</v>
      </c>
      <c r="K159" s="11">
        <f>VLOOKUP($B159,data!$B$3:$Q$15316,'diff expr 1 vs 3 mites'!K$8,FALSE)</f>
        <v>4.363026122</v>
      </c>
      <c r="L159" s="11">
        <f>VLOOKUP($B159,data!$B$3:$Q$15316,'diff expr 1 vs 3 mites'!L$8,FALSE)</f>
        <v>5.0641336360000002</v>
      </c>
      <c r="M159" s="11">
        <f>VLOOKUP($B159,data!$B$3:$Q$15316,'diff expr 1 vs 3 mites'!M$8,FALSE)</f>
        <v>1.9580324739999999</v>
      </c>
      <c r="N159" s="11">
        <f>VLOOKUP($B159,data!$B$3:$Q$15316,'diff expr 1 vs 3 mites'!N$8,FALSE)</f>
        <v>0.71853419799999996</v>
      </c>
      <c r="O159" s="11">
        <f>VLOOKUP($B159,data!$B$3:$Q$15316,'diff expr 1 vs 3 mites'!O$8,FALSE)</f>
        <v>4.1959641300000001</v>
      </c>
      <c r="P159" s="11">
        <f>VLOOKUP($B159,data!$B$3:$Q$15316,'diff expr 1 vs 3 mites'!P$8,FALSE)</f>
        <v>0.61215903199999999</v>
      </c>
      <c r="Q159" s="11">
        <f>VLOOKUP($B159,data!$B$3:$Q$15316,'diff expr 1 vs 3 mites'!Q$8,FALSE)</f>
        <v>2.1036447090000001</v>
      </c>
      <c r="S159" s="27" t="s">
        <v>27749</v>
      </c>
      <c r="U159" s="2">
        <f t="shared" si="93"/>
        <v>8</v>
      </c>
      <c r="V159" s="2">
        <f t="shared" si="94"/>
        <v>3</v>
      </c>
      <c r="W159" s="2">
        <f t="shared" si="95"/>
        <v>5</v>
      </c>
      <c r="X159" s="2">
        <f t="shared" si="96"/>
        <v>9</v>
      </c>
      <c r="Y159" s="2">
        <f t="shared" si="97"/>
        <v>10</v>
      </c>
      <c r="Z159" s="2">
        <f t="shared" si="98"/>
        <v>4</v>
      </c>
      <c r="AA159" s="2">
        <f t="shared" si="99"/>
        <v>2</v>
      </c>
      <c r="AB159" s="2">
        <f t="shared" si="100"/>
        <v>7</v>
      </c>
      <c r="AC159" s="2">
        <f t="shared" si="101"/>
        <v>1</v>
      </c>
      <c r="AD159" s="2">
        <f t="shared" si="102"/>
        <v>6</v>
      </c>
      <c r="AE159" s="2"/>
      <c r="AF159" s="2">
        <f t="shared" si="103"/>
        <v>0</v>
      </c>
      <c r="AG159" s="2">
        <f t="shared" si="104"/>
        <v>0</v>
      </c>
      <c r="AH159" s="2">
        <f t="shared" si="105"/>
        <v>0</v>
      </c>
      <c r="AI159" s="2">
        <f t="shared" si="106"/>
        <v>0</v>
      </c>
      <c r="AJ159" s="2">
        <f t="shared" si="107"/>
        <v>0</v>
      </c>
      <c r="AK159" s="2">
        <f t="shared" si="108"/>
        <v>0</v>
      </c>
      <c r="AL159" s="2">
        <f t="shared" si="109"/>
        <v>0</v>
      </c>
      <c r="AM159" s="2">
        <f t="shared" si="110"/>
        <v>0</v>
      </c>
      <c r="AN159" s="2">
        <f t="shared" si="111"/>
        <v>0</v>
      </c>
      <c r="AO159" s="2">
        <f t="shared" si="112"/>
        <v>0</v>
      </c>
      <c r="AP159" s="2"/>
      <c r="AQ159" s="2">
        <f t="shared" si="113"/>
        <v>8</v>
      </c>
      <c r="AR159" s="2">
        <f t="shared" si="114"/>
        <v>3</v>
      </c>
      <c r="AS159" s="2">
        <f t="shared" si="115"/>
        <v>5</v>
      </c>
      <c r="AT159" s="2">
        <f t="shared" si="116"/>
        <v>9</v>
      </c>
      <c r="AU159" s="2">
        <f t="shared" si="117"/>
        <v>10</v>
      </c>
      <c r="AV159" s="2">
        <f t="shared" si="118"/>
        <v>4</v>
      </c>
      <c r="AW159" s="2">
        <f t="shared" si="119"/>
        <v>2</v>
      </c>
      <c r="AX159" s="2">
        <f t="shared" si="120"/>
        <v>7</v>
      </c>
      <c r="AY159" s="2">
        <f t="shared" si="121"/>
        <v>1</v>
      </c>
      <c r="AZ159" s="2">
        <f t="shared" si="122"/>
        <v>6</v>
      </c>
      <c r="BA159" s="2"/>
      <c r="BB159" s="5">
        <f t="shared" si="123"/>
        <v>5</v>
      </c>
      <c r="BC159" s="2">
        <f t="shared" si="124"/>
        <v>5</v>
      </c>
      <c r="BD159" s="2">
        <f t="shared" si="127"/>
        <v>35</v>
      </c>
      <c r="BE159" s="2">
        <f t="shared" si="128"/>
        <v>20</v>
      </c>
      <c r="BF159" s="2">
        <f t="shared" si="129"/>
        <v>5</v>
      </c>
      <c r="BG159" s="2">
        <f t="shared" si="130"/>
        <v>20</v>
      </c>
      <c r="BH159" s="2">
        <f t="shared" si="131"/>
        <v>5</v>
      </c>
      <c r="BI159" s="19">
        <f t="shared" si="132"/>
        <v>12.5</v>
      </c>
      <c r="BJ159" s="19">
        <f t="shared" si="133"/>
        <v>4.7871355387816905</v>
      </c>
      <c r="BK159" s="31">
        <f t="shared" si="134"/>
        <v>-1.5666989036012806</v>
      </c>
      <c r="BL159" s="32">
        <f t="shared" si="125"/>
        <v>5.8592543599068986E-2</v>
      </c>
      <c r="BM159" s="62">
        <f t="shared" si="135"/>
        <v>1.9436619718309858E-2</v>
      </c>
      <c r="BN159" s="62" t="str">
        <f t="shared" si="136"/>
        <v/>
      </c>
      <c r="BO159" s="73" t="str">
        <f t="shared" si="137"/>
        <v/>
      </c>
      <c r="BQ159" s="11">
        <f t="shared" si="138"/>
        <v>-0.24290759211777715</v>
      </c>
    </row>
    <row r="160" spans="1:69">
      <c r="A160" s="30" t="s">
        <v>552</v>
      </c>
      <c r="B160" s="30" t="s">
        <v>553</v>
      </c>
      <c r="C160" s="30" t="s">
        <v>554</v>
      </c>
      <c r="D160" s="30"/>
      <c r="E160" s="30" t="s">
        <v>530</v>
      </c>
      <c r="F160" s="11" t="str">
        <f t="shared" si="126"/>
        <v>immune-rela</v>
      </c>
      <c r="H160" s="11">
        <f>VLOOKUP($B160,data!$B$3:$Q$15316,'diff expr 1 vs 3 mites'!H$8,FALSE)</f>
        <v>16.1033215</v>
      </c>
      <c r="I160" s="11">
        <f>VLOOKUP($B160,data!$B$3:$Q$15316,'diff expr 1 vs 3 mites'!I$8,FALSE)</f>
        <v>23.779354720000001</v>
      </c>
      <c r="J160" s="11">
        <f>VLOOKUP($B160,data!$B$3:$Q$15316,'diff expr 1 vs 3 mites'!J$8,FALSE)</f>
        <v>11.024626250000001</v>
      </c>
      <c r="K160" s="11">
        <f>VLOOKUP($B160,data!$B$3:$Q$15316,'diff expr 1 vs 3 mites'!K$8,FALSE)</f>
        <v>26.11668465</v>
      </c>
      <c r="L160" s="11">
        <f>VLOOKUP($B160,data!$B$3:$Q$15316,'diff expr 1 vs 3 mites'!L$8,FALSE)</f>
        <v>34.133296950000002</v>
      </c>
      <c r="M160" s="11">
        <f>VLOOKUP($B160,data!$B$3:$Q$15316,'diff expr 1 vs 3 mites'!M$8,FALSE)</f>
        <v>30.44841551</v>
      </c>
      <c r="N160" s="11">
        <f>VLOOKUP($B160,data!$B$3:$Q$15316,'diff expr 1 vs 3 mites'!N$8,FALSE)</f>
        <v>8.6556157999999996</v>
      </c>
      <c r="O160" s="11">
        <f>VLOOKUP($B160,data!$B$3:$Q$15316,'diff expr 1 vs 3 mites'!O$8,FALSE)</f>
        <v>88.695671520000005</v>
      </c>
      <c r="P160" s="11">
        <f>VLOOKUP($B160,data!$B$3:$Q$15316,'diff expr 1 vs 3 mites'!P$8,FALSE)</f>
        <v>6.7900536029999996</v>
      </c>
      <c r="Q160" s="11">
        <f>VLOOKUP($B160,data!$B$3:$Q$15316,'diff expr 1 vs 3 mites'!Q$8,FALSE)</f>
        <v>35.15287361</v>
      </c>
      <c r="S160" s="27" t="s">
        <v>27749</v>
      </c>
      <c r="U160" s="2">
        <f t="shared" si="93"/>
        <v>4</v>
      </c>
      <c r="V160" s="2">
        <f t="shared" si="94"/>
        <v>5</v>
      </c>
      <c r="W160" s="2">
        <f t="shared" si="95"/>
        <v>3</v>
      </c>
      <c r="X160" s="2">
        <f t="shared" si="96"/>
        <v>6</v>
      </c>
      <c r="Y160" s="2">
        <f t="shared" si="97"/>
        <v>8</v>
      </c>
      <c r="Z160" s="2">
        <f t="shared" si="98"/>
        <v>7</v>
      </c>
      <c r="AA160" s="2">
        <f t="shared" si="99"/>
        <v>2</v>
      </c>
      <c r="AB160" s="2">
        <f t="shared" si="100"/>
        <v>10</v>
      </c>
      <c r="AC160" s="2">
        <f t="shared" si="101"/>
        <v>1</v>
      </c>
      <c r="AD160" s="2">
        <f t="shared" si="102"/>
        <v>9</v>
      </c>
      <c r="AE160" s="2"/>
      <c r="AF160" s="2">
        <f t="shared" si="103"/>
        <v>0</v>
      </c>
      <c r="AG160" s="2">
        <f t="shared" si="104"/>
        <v>0</v>
      </c>
      <c r="AH160" s="2">
        <f t="shared" si="105"/>
        <v>0</v>
      </c>
      <c r="AI160" s="2">
        <f t="shared" si="106"/>
        <v>0</v>
      </c>
      <c r="AJ160" s="2">
        <f t="shared" si="107"/>
        <v>0</v>
      </c>
      <c r="AK160" s="2">
        <f t="shared" si="108"/>
        <v>0</v>
      </c>
      <c r="AL160" s="2">
        <f t="shared" si="109"/>
        <v>0</v>
      </c>
      <c r="AM160" s="2">
        <f t="shared" si="110"/>
        <v>0</v>
      </c>
      <c r="AN160" s="2">
        <f t="shared" si="111"/>
        <v>0</v>
      </c>
      <c r="AO160" s="2">
        <f t="shared" si="112"/>
        <v>0</v>
      </c>
      <c r="AP160" s="2"/>
      <c r="AQ160" s="2">
        <f t="shared" si="113"/>
        <v>4</v>
      </c>
      <c r="AR160" s="2">
        <f t="shared" si="114"/>
        <v>5</v>
      </c>
      <c r="AS160" s="2">
        <f t="shared" si="115"/>
        <v>3</v>
      </c>
      <c r="AT160" s="2">
        <f t="shared" si="116"/>
        <v>6</v>
      </c>
      <c r="AU160" s="2">
        <f t="shared" si="117"/>
        <v>8</v>
      </c>
      <c r="AV160" s="2">
        <f t="shared" si="118"/>
        <v>7</v>
      </c>
      <c r="AW160" s="2">
        <f t="shared" si="119"/>
        <v>2</v>
      </c>
      <c r="AX160" s="2">
        <f t="shared" si="120"/>
        <v>10</v>
      </c>
      <c r="AY160" s="2">
        <f t="shared" si="121"/>
        <v>1</v>
      </c>
      <c r="AZ160" s="2">
        <f t="shared" si="122"/>
        <v>9</v>
      </c>
      <c r="BA160" s="2"/>
      <c r="BB160" s="5">
        <f t="shared" si="123"/>
        <v>5</v>
      </c>
      <c r="BC160" s="2">
        <f t="shared" si="124"/>
        <v>5</v>
      </c>
      <c r="BD160" s="2">
        <f t="shared" si="127"/>
        <v>26</v>
      </c>
      <c r="BE160" s="2">
        <f t="shared" si="128"/>
        <v>29</v>
      </c>
      <c r="BF160" s="2">
        <f t="shared" si="129"/>
        <v>14</v>
      </c>
      <c r="BG160" s="2">
        <f t="shared" si="130"/>
        <v>11</v>
      </c>
      <c r="BH160" s="2">
        <f t="shared" si="131"/>
        <v>11</v>
      </c>
      <c r="BI160" s="19">
        <f t="shared" si="132"/>
        <v>12.5</v>
      </c>
      <c r="BJ160" s="19">
        <f t="shared" si="133"/>
        <v>4.7871355387816905</v>
      </c>
      <c r="BK160" s="31">
        <f t="shared" si="134"/>
        <v>-0.31333978072025609</v>
      </c>
      <c r="BL160" s="32">
        <f t="shared" si="125"/>
        <v>0.37701126503103738</v>
      </c>
      <c r="BM160" s="62">
        <f t="shared" si="135"/>
        <v>6.9014084507042259E-2</v>
      </c>
      <c r="BN160" s="62" t="str">
        <f t="shared" si="136"/>
        <v/>
      </c>
      <c r="BO160" s="73" t="str">
        <f t="shared" si="137"/>
        <v/>
      </c>
      <c r="BQ160" s="11">
        <f t="shared" si="138"/>
        <v>0.18385299995734758</v>
      </c>
    </row>
    <row r="161" spans="1:69">
      <c r="A161" s="30" t="s">
        <v>555</v>
      </c>
      <c r="B161" s="30" t="s">
        <v>556</v>
      </c>
      <c r="C161" s="30" t="s">
        <v>557</v>
      </c>
      <c r="D161" s="30"/>
      <c r="E161" s="30" t="s">
        <v>530</v>
      </c>
      <c r="F161" s="11" t="str">
        <f t="shared" si="126"/>
        <v>immune-rela</v>
      </c>
      <c r="H161" s="11">
        <f>VLOOKUP($B161,data!$B$3:$Q$15316,'diff expr 1 vs 3 mites'!H$8,FALSE)</f>
        <v>1.1238613740000001</v>
      </c>
      <c r="I161" s="11">
        <f>VLOOKUP($B161,data!$B$3:$Q$15316,'diff expr 1 vs 3 mites'!I$8,FALSE)</f>
        <v>4.5342008140000001</v>
      </c>
      <c r="J161" s="11">
        <f>VLOOKUP($B161,data!$B$3:$Q$15316,'diff expr 1 vs 3 mites'!J$8,FALSE)</f>
        <v>2.133068186</v>
      </c>
      <c r="K161" s="11">
        <f>VLOOKUP($B161,data!$B$3:$Q$15316,'diff expr 1 vs 3 mites'!K$8,FALSE)</f>
        <v>5.0611548009999998</v>
      </c>
      <c r="L161" s="11">
        <f>VLOOKUP($B161,data!$B$3:$Q$15316,'diff expr 1 vs 3 mites'!L$8,FALSE)</f>
        <v>10.053971020000001</v>
      </c>
      <c r="M161" s="11">
        <f>VLOOKUP($B161,data!$B$3:$Q$15316,'diff expr 1 vs 3 mites'!M$8,FALSE)</f>
        <v>7.723611837</v>
      </c>
      <c r="N161" s="11">
        <f>VLOOKUP($B161,data!$B$3:$Q$15316,'diff expr 1 vs 3 mites'!N$8,FALSE)</f>
        <v>1.4880149519999999</v>
      </c>
      <c r="O161" s="11">
        <f>VLOOKUP($B161,data!$B$3:$Q$15316,'diff expr 1 vs 3 mites'!O$8,FALSE)</f>
        <v>12.355609169999999</v>
      </c>
      <c r="P161" s="11">
        <f>VLOOKUP($B161,data!$B$3:$Q$15316,'diff expr 1 vs 3 mites'!P$8,FALSE)</f>
        <v>1.975671044</v>
      </c>
      <c r="Q161" s="11">
        <f>VLOOKUP($B161,data!$B$3:$Q$15316,'diff expr 1 vs 3 mites'!Q$8,FALSE)</f>
        <v>6.0349022960000003</v>
      </c>
      <c r="S161" s="27" t="s">
        <v>27749</v>
      </c>
      <c r="U161" s="2">
        <f t="shared" si="93"/>
        <v>1</v>
      </c>
      <c r="V161" s="2">
        <f t="shared" si="94"/>
        <v>5</v>
      </c>
      <c r="W161" s="2">
        <f t="shared" si="95"/>
        <v>4</v>
      </c>
      <c r="X161" s="2">
        <f t="shared" si="96"/>
        <v>6</v>
      </c>
      <c r="Y161" s="2">
        <f t="shared" si="97"/>
        <v>9</v>
      </c>
      <c r="Z161" s="2">
        <f t="shared" si="98"/>
        <v>8</v>
      </c>
      <c r="AA161" s="2">
        <f t="shared" si="99"/>
        <v>2</v>
      </c>
      <c r="AB161" s="2">
        <f t="shared" si="100"/>
        <v>10</v>
      </c>
      <c r="AC161" s="2">
        <f t="shared" si="101"/>
        <v>3</v>
      </c>
      <c r="AD161" s="2">
        <f t="shared" si="102"/>
        <v>7</v>
      </c>
      <c r="AE161" s="2"/>
      <c r="AF161" s="2">
        <f t="shared" si="103"/>
        <v>0</v>
      </c>
      <c r="AG161" s="2">
        <f t="shared" si="104"/>
        <v>0</v>
      </c>
      <c r="AH161" s="2">
        <f t="shared" si="105"/>
        <v>0</v>
      </c>
      <c r="AI161" s="2">
        <f t="shared" si="106"/>
        <v>0</v>
      </c>
      <c r="AJ161" s="2">
        <f t="shared" si="107"/>
        <v>0</v>
      </c>
      <c r="AK161" s="2">
        <f t="shared" si="108"/>
        <v>0</v>
      </c>
      <c r="AL161" s="2">
        <f t="shared" si="109"/>
        <v>0</v>
      </c>
      <c r="AM161" s="2">
        <f t="shared" si="110"/>
        <v>0</v>
      </c>
      <c r="AN161" s="2">
        <f t="shared" si="111"/>
        <v>0</v>
      </c>
      <c r="AO161" s="2">
        <f t="shared" si="112"/>
        <v>0</v>
      </c>
      <c r="AP161" s="2"/>
      <c r="AQ161" s="2">
        <f t="shared" si="113"/>
        <v>1</v>
      </c>
      <c r="AR161" s="2">
        <f t="shared" si="114"/>
        <v>5</v>
      </c>
      <c r="AS161" s="2">
        <f t="shared" si="115"/>
        <v>4</v>
      </c>
      <c r="AT161" s="2">
        <f t="shared" si="116"/>
        <v>6</v>
      </c>
      <c r="AU161" s="2">
        <f t="shared" si="117"/>
        <v>9</v>
      </c>
      <c r="AV161" s="2">
        <f t="shared" si="118"/>
        <v>8</v>
      </c>
      <c r="AW161" s="2">
        <f t="shared" si="119"/>
        <v>2</v>
      </c>
      <c r="AX161" s="2">
        <f t="shared" si="120"/>
        <v>10</v>
      </c>
      <c r="AY161" s="2">
        <f t="shared" si="121"/>
        <v>3</v>
      </c>
      <c r="AZ161" s="2">
        <f t="shared" si="122"/>
        <v>7</v>
      </c>
      <c r="BA161" s="2"/>
      <c r="BB161" s="5">
        <f t="shared" si="123"/>
        <v>5</v>
      </c>
      <c r="BC161" s="2">
        <f t="shared" si="124"/>
        <v>5</v>
      </c>
      <c r="BD161" s="2">
        <f t="shared" si="127"/>
        <v>25</v>
      </c>
      <c r="BE161" s="2">
        <f t="shared" si="128"/>
        <v>30</v>
      </c>
      <c r="BF161" s="2">
        <f t="shared" si="129"/>
        <v>15</v>
      </c>
      <c r="BG161" s="2">
        <f t="shared" si="130"/>
        <v>10</v>
      </c>
      <c r="BH161" s="2">
        <f t="shared" si="131"/>
        <v>10</v>
      </c>
      <c r="BI161" s="19">
        <f t="shared" si="132"/>
        <v>12.5</v>
      </c>
      <c r="BJ161" s="19">
        <f t="shared" si="133"/>
        <v>4.7871355387816905</v>
      </c>
      <c r="BK161" s="31">
        <f t="shared" si="134"/>
        <v>-0.5222329678670935</v>
      </c>
      <c r="BL161" s="32">
        <f t="shared" si="125"/>
        <v>0.30075406722029491</v>
      </c>
      <c r="BM161" s="62">
        <f t="shared" si="135"/>
        <v>5.8591549295774648E-2</v>
      </c>
      <c r="BN161" s="62" t="str">
        <f t="shared" si="136"/>
        <v/>
      </c>
      <c r="BO161" s="73" t="str">
        <f t="shared" si="137"/>
        <v/>
      </c>
      <c r="BQ161" s="11">
        <f t="shared" si="138"/>
        <v>0.11101189075318486</v>
      </c>
    </row>
    <row r="162" spans="1:69">
      <c r="A162" s="30" t="s">
        <v>558</v>
      </c>
      <c r="B162" s="30" t="s">
        <v>559</v>
      </c>
      <c r="C162" s="30" t="s">
        <v>560</v>
      </c>
      <c r="D162" s="30"/>
      <c r="E162" s="30" t="s">
        <v>530</v>
      </c>
      <c r="F162" s="11" t="str">
        <f t="shared" si="126"/>
        <v>immune-rela</v>
      </c>
      <c r="H162" s="11">
        <f>VLOOKUP($B162,data!$B$3:$Q$15316,'diff expr 1 vs 3 mites'!H$8,FALSE)</f>
        <v>0.90651315600000004</v>
      </c>
      <c r="I162" s="11">
        <f>VLOOKUP($B162,data!$B$3:$Q$15316,'diff expr 1 vs 3 mites'!I$8,FALSE)</f>
        <v>1.456305585</v>
      </c>
      <c r="J162" s="11">
        <f>VLOOKUP($B162,data!$B$3:$Q$15316,'diff expr 1 vs 3 mites'!J$8,FALSE)</f>
        <v>1.242935715</v>
      </c>
      <c r="K162" s="11">
        <f>VLOOKUP($B162,data!$B$3:$Q$15316,'diff expr 1 vs 3 mites'!K$8,FALSE)</f>
        <v>2.471035798</v>
      </c>
      <c r="L162" s="11">
        <f>VLOOKUP($B162,data!$B$3:$Q$15316,'diff expr 1 vs 3 mites'!L$8,FALSE)</f>
        <v>4.8757934870000001</v>
      </c>
      <c r="M162" s="11">
        <f>VLOOKUP($B162,data!$B$3:$Q$15316,'diff expr 1 vs 3 mites'!M$8,FALSE)</f>
        <v>5.4021601290000003</v>
      </c>
      <c r="N162" s="11">
        <f>VLOOKUP($B162,data!$B$3:$Q$15316,'diff expr 1 vs 3 mites'!N$8,FALSE)</f>
        <v>0.88409401700000001</v>
      </c>
      <c r="O162" s="11">
        <f>VLOOKUP($B162,data!$B$3:$Q$15316,'diff expr 1 vs 3 mites'!O$8,FALSE)</f>
        <v>8.4454270319999996</v>
      </c>
      <c r="P162" s="11">
        <f>VLOOKUP($B162,data!$B$3:$Q$15316,'diff expr 1 vs 3 mites'!P$8,FALSE)</f>
        <v>0.65377961699999998</v>
      </c>
      <c r="Q162" s="11">
        <f>VLOOKUP($B162,data!$B$3:$Q$15316,'diff expr 1 vs 3 mites'!Q$8,FALSE)</f>
        <v>2.1842636130000002</v>
      </c>
      <c r="S162" s="27" t="s">
        <v>27749</v>
      </c>
      <c r="U162" s="2">
        <f t="shared" si="93"/>
        <v>3</v>
      </c>
      <c r="V162" s="2">
        <f t="shared" si="94"/>
        <v>5</v>
      </c>
      <c r="W162" s="2">
        <f t="shared" si="95"/>
        <v>4</v>
      </c>
      <c r="X162" s="2">
        <f t="shared" si="96"/>
        <v>7</v>
      </c>
      <c r="Y162" s="2">
        <f t="shared" si="97"/>
        <v>8</v>
      </c>
      <c r="Z162" s="2">
        <f t="shared" si="98"/>
        <v>9</v>
      </c>
      <c r="AA162" s="2">
        <f t="shared" si="99"/>
        <v>2</v>
      </c>
      <c r="AB162" s="2">
        <f t="shared" si="100"/>
        <v>10</v>
      </c>
      <c r="AC162" s="2">
        <f t="shared" si="101"/>
        <v>1</v>
      </c>
      <c r="AD162" s="2">
        <f t="shared" si="102"/>
        <v>6</v>
      </c>
      <c r="AE162" s="2"/>
      <c r="AF162" s="2">
        <f t="shared" si="103"/>
        <v>0</v>
      </c>
      <c r="AG162" s="2">
        <f t="shared" si="104"/>
        <v>0</v>
      </c>
      <c r="AH162" s="2">
        <f t="shared" si="105"/>
        <v>0</v>
      </c>
      <c r="AI162" s="2">
        <f t="shared" si="106"/>
        <v>0</v>
      </c>
      <c r="AJ162" s="2">
        <f t="shared" si="107"/>
        <v>0</v>
      </c>
      <c r="AK162" s="2">
        <f t="shared" si="108"/>
        <v>0</v>
      </c>
      <c r="AL162" s="2">
        <f t="shared" si="109"/>
        <v>0</v>
      </c>
      <c r="AM162" s="2">
        <f t="shared" si="110"/>
        <v>0</v>
      </c>
      <c r="AN162" s="2">
        <f t="shared" si="111"/>
        <v>0</v>
      </c>
      <c r="AO162" s="2">
        <f t="shared" si="112"/>
        <v>0</v>
      </c>
      <c r="AP162" s="2"/>
      <c r="AQ162" s="2">
        <f t="shared" si="113"/>
        <v>3</v>
      </c>
      <c r="AR162" s="2">
        <f t="shared" si="114"/>
        <v>5</v>
      </c>
      <c r="AS162" s="2">
        <f t="shared" si="115"/>
        <v>4</v>
      </c>
      <c r="AT162" s="2">
        <f t="shared" si="116"/>
        <v>7</v>
      </c>
      <c r="AU162" s="2">
        <f t="shared" si="117"/>
        <v>8</v>
      </c>
      <c r="AV162" s="2">
        <f t="shared" si="118"/>
        <v>9</v>
      </c>
      <c r="AW162" s="2">
        <f t="shared" si="119"/>
        <v>2</v>
      </c>
      <c r="AX162" s="2">
        <f t="shared" si="120"/>
        <v>10</v>
      </c>
      <c r="AY162" s="2">
        <f t="shared" si="121"/>
        <v>1</v>
      </c>
      <c r="AZ162" s="2">
        <f t="shared" si="122"/>
        <v>6</v>
      </c>
      <c r="BA162" s="2"/>
      <c r="BB162" s="5">
        <f t="shared" si="123"/>
        <v>5</v>
      </c>
      <c r="BC162" s="2">
        <f t="shared" si="124"/>
        <v>5</v>
      </c>
      <c r="BD162" s="2">
        <f t="shared" si="127"/>
        <v>27</v>
      </c>
      <c r="BE162" s="2">
        <f t="shared" si="128"/>
        <v>28</v>
      </c>
      <c r="BF162" s="2">
        <f t="shared" si="129"/>
        <v>13</v>
      </c>
      <c r="BG162" s="2">
        <f t="shared" si="130"/>
        <v>12</v>
      </c>
      <c r="BH162" s="2">
        <f t="shared" si="131"/>
        <v>12</v>
      </c>
      <c r="BI162" s="19">
        <f t="shared" si="132"/>
        <v>12.5</v>
      </c>
      <c r="BJ162" s="19">
        <f t="shared" si="133"/>
        <v>4.7871355387816905</v>
      </c>
      <c r="BK162" s="31">
        <f t="shared" si="134"/>
        <v>-0.10444659357341871</v>
      </c>
      <c r="BL162" s="32">
        <f t="shared" si="125"/>
        <v>0.45840747426404427</v>
      </c>
      <c r="BM162" s="62">
        <f t="shared" si="135"/>
        <v>8.225352112676057E-2</v>
      </c>
      <c r="BN162" s="62" t="str">
        <f t="shared" si="136"/>
        <v/>
      </c>
      <c r="BO162" s="73" t="str">
        <f t="shared" si="137"/>
        <v/>
      </c>
      <c r="BQ162" s="11">
        <f t="shared" si="138"/>
        <v>0.20524836698986001</v>
      </c>
    </row>
    <row r="163" spans="1:69">
      <c r="A163" s="30" t="s">
        <v>561</v>
      </c>
      <c r="B163" s="30" t="s">
        <v>562</v>
      </c>
      <c r="C163" s="30" t="s">
        <v>136</v>
      </c>
      <c r="D163" s="30"/>
      <c r="E163" s="30" t="s">
        <v>530</v>
      </c>
      <c r="F163" s="11" t="str">
        <f t="shared" si="126"/>
        <v>immune-rela</v>
      </c>
      <c r="H163" s="11">
        <f>VLOOKUP($B163,data!$B$3:$Q$15316,'diff expr 1 vs 3 mites'!H$8,FALSE)</f>
        <v>4.2176260189999999</v>
      </c>
      <c r="I163" s="11">
        <f>VLOOKUP($B163,data!$B$3:$Q$15316,'diff expr 1 vs 3 mites'!I$8,FALSE)</f>
        <v>12.221979080000001</v>
      </c>
      <c r="J163" s="11">
        <f>VLOOKUP($B163,data!$B$3:$Q$15316,'diff expr 1 vs 3 mites'!J$8,FALSE)</f>
        <v>11.760171420000001</v>
      </c>
      <c r="K163" s="11">
        <f>VLOOKUP($B163,data!$B$3:$Q$15316,'diff expr 1 vs 3 mites'!K$8,FALSE)</f>
        <v>20.84532252</v>
      </c>
      <c r="L163" s="11">
        <f>VLOOKUP($B163,data!$B$3:$Q$15316,'diff expr 1 vs 3 mites'!L$8,FALSE)</f>
        <v>15.338728890000001</v>
      </c>
      <c r="M163" s="11">
        <f>VLOOKUP($B163,data!$B$3:$Q$15316,'diff expr 1 vs 3 mites'!M$8,FALSE)</f>
        <v>3.883179868</v>
      </c>
      <c r="N163" s="11">
        <f>VLOOKUP($B163,data!$B$3:$Q$15316,'diff expr 1 vs 3 mites'!N$8,FALSE)</f>
        <v>4.5243770359999997</v>
      </c>
      <c r="O163" s="11">
        <f>VLOOKUP($B163,data!$B$3:$Q$15316,'diff expr 1 vs 3 mites'!O$8,FALSE)</f>
        <v>6.4011209249999999</v>
      </c>
      <c r="P163" s="11">
        <f>VLOOKUP($B163,data!$B$3:$Q$15316,'diff expr 1 vs 3 mites'!P$8,FALSE)</f>
        <v>2.9050168099999998</v>
      </c>
      <c r="Q163" s="11">
        <f>VLOOKUP($B163,data!$B$3:$Q$15316,'diff expr 1 vs 3 mites'!Q$8,FALSE)</f>
        <v>7.3505940519999999</v>
      </c>
      <c r="S163" s="27" t="s">
        <v>27749</v>
      </c>
      <c r="U163" s="2">
        <f t="shared" si="93"/>
        <v>3</v>
      </c>
      <c r="V163" s="2">
        <f t="shared" si="94"/>
        <v>8</v>
      </c>
      <c r="W163" s="2">
        <f t="shared" si="95"/>
        <v>7</v>
      </c>
      <c r="X163" s="2">
        <f t="shared" si="96"/>
        <v>10</v>
      </c>
      <c r="Y163" s="2">
        <f t="shared" si="97"/>
        <v>9</v>
      </c>
      <c r="Z163" s="2">
        <f t="shared" si="98"/>
        <v>2</v>
      </c>
      <c r="AA163" s="2">
        <f t="shared" si="99"/>
        <v>4</v>
      </c>
      <c r="AB163" s="2">
        <f t="shared" si="100"/>
        <v>5</v>
      </c>
      <c r="AC163" s="2">
        <f t="shared" si="101"/>
        <v>1</v>
      </c>
      <c r="AD163" s="2">
        <f t="shared" si="102"/>
        <v>6</v>
      </c>
      <c r="AE163" s="2"/>
      <c r="AF163" s="2">
        <f t="shared" si="103"/>
        <v>0</v>
      </c>
      <c r="AG163" s="2">
        <f t="shared" si="104"/>
        <v>0</v>
      </c>
      <c r="AH163" s="2">
        <f t="shared" si="105"/>
        <v>0</v>
      </c>
      <c r="AI163" s="2">
        <f t="shared" si="106"/>
        <v>0</v>
      </c>
      <c r="AJ163" s="2">
        <f t="shared" si="107"/>
        <v>0</v>
      </c>
      <c r="AK163" s="2">
        <f t="shared" si="108"/>
        <v>0</v>
      </c>
      <c r="AL163" s="2">
        <f t="shared" si="109"/>
        <v>0</v>
      </c>
      <c r="AM163" s="2">
        <f t="shared" si="110"/>
        <v>0</v>
      </c>
      <c r="AN163" s="2">
        <f t="shared" si="111"/>
        <v>0</v>
      </c>
      <c r="AO163" s="2">
        <f t="shared" si="112"/>
        <v>0</v>
      </c>
      <c r="AP163" s="2"/>
      <c r="AQ163" s="2">
        <f t="shared" si="113"/>
        <v>3</v>
      </c>
      <c r="AR163" s="2">
        <f t="shared" si="114"/>
        <v>8</v>
      </c>
      <c r="AS163" s="2">
        <f t="shared" si="115"/>
        <v>7</v>
      </c>
      <c r="AT163" s="2">
        <f t="shared" si="116"/>
        <v>10</v>
      </c>
      <c r="AU163" s="2">
        <f t="shared" si="117"/>
        <v>9</v>
      </c>
      <c r="AV163" s="2">
        <f t="shared" si="118"/>
        <v>2</v>
      </c>
      <c r="AW163" s="2">
        <f t="shared" si="119"/>
        <v>4</v>
      </c>
      <c r="AX163" s="2">
        <f t="shared" si="120"/>
        <v>5</v>
      </c>
      <c r="AY163" s="2">
        <f t="shared" si="121"/>
        <v>1</v>
      </c>
      <c r="AZ163" s="2">
        <f t="shared" si="122"/>
        <v>6</v>
      </c>
      <c r="BA163" s="2"/>
      <c r="BB163" s="5">
        <f t="shared" si="123"/>
        <v>5</v>
      </c>
      <c r="BC163" s="2">
        <f t="shared" si="124"/>
        <v>5</v>
      </c>
      <c r="BD163" s="2">
        <f t="shared" si="127"/>
        <v>37</v>
      </c>
      <c r="BE163" s="2">
        <f t="shared" si="128"/>
        <v>18</v>
      </c>
      <c r="BF163" s="2">
        <f t="shared" si="129"/>
        <v>3</v>
      </c>
      <c r="BG163" s="2">
        <f t="shared" si="130"/>
        <v>22</v>
      </c>
      <c r="BH163" s="2">
        <f t="shared" si="131"/>
        <v>3</v>
      </c>
      <c r="BI163" s="19">
        <f t="shared" si="132"/>
        <v>12.5</v>
      </c>
      <c r="BJ163" s="19">
        <f t="shared" si="133"/>
        <v>4.7871355387816905</v>
      </c>
      <c r="BK163" s="31">
        <f t="shared" si="134"/>
        <v>-1.9844852778949553</v>
      </c>
      <c r="BL163" s="32">
        <f t="shared" si="125"/>
        <v>2.3600883845071103E-2</v>
      </c>
      <c r="BM163" s="62">
        <f t="shared" si="135"/>
        <v>9.2957746478873251E-3</v>
      </c>
      <c r="BN163" s="62" t="str">
        <f t="shared" si="136"/>
        <v/>
      </c>
      <c r="BO163" s="73" t="str">
        <f t="shared" si="137"/>
        <v/>
      </c>
      <c r="BQ163" s="11">
        <f t="shared" si="138"/>
        <v>-0.40972140990277489</v>
      </c>
    </row>
    <row r="164" spans="1:69">
      <c r="A164" s="30" t="s">
        <v>563</v>
      </c>
      <c r="B164" s="30" t="s">
        <v>564</v>
      </c>
      <c r="C164" s="30" t="s">
        <v>565</v>
      </c>
      <c r="D164" s="30"/>
      <c r="E164" s="30" t="s">
        <v>530</v>
      </c>
      <c r="F164" s="11" t="str">
        <f t="shared" si="126"/>
        <v>immune-rela</v>
      </c>
      <c r="H164" s="11">
        <f>VLOOKUP($B164,data!$B$3:$Q$15316,'diff expr 1 vs 3 mites'!H$8,FALSE)</f>
        <v>0.24717652400000001</v>
      </c>
      <c r="I164" s="11">
        <f>VLOOKUP($B164,data!$B$3:$Q$15316,'diff expr 1 vs 3 mites'!I$8,FALSE)</f>
        <v>1.877138354</v>
      </c>
      <c r="J164" s="11">
        <f>VLOOKUP($B164,data!$B$3:$Q$15316,'diff expr 1 vs 3 mites'!J$8,FALSE)</f>
        <v>3.073183964</v>
      </c>
      <c r="K164" s="11">
        <f>VLOOKUP($B164,data!$B$3:$Q$15316,'diff expr 1 vs 3 mites'!K$8,FALSE)</f>
        <v>3.5036078470000001</v>
      </c>
      <c r="L164" s="11">
        <f>VLOOKUP($B164,data!$B$3:$Q$15316,'diff expr 1 vs 3 mites'!L$8,FALSE)</f>
        <v>3.9310591449999999</v>
      </c>
      <c r="M164" s="11">
        <f>VLOOKUP($B164,data!$B$3:$Q$15316,'diff expr 1 vs 3 mites'!M$8,FALSE)</f>
        <v>0</v>
      </c>
      <c r="N164" s="11">
        <f>VLOOKUP($B164,data!$B$3:$Q$15316,'diff expr 1 vs 3 mites'!N$8,FALSE)</f>
        <v>1.4280727200000001</v>
      </c>
      <c r="O164" s="11">
        <f>VLOOKUP($B164,data!$B$3:$Q$15316,'diff expr 1 vs 3 mites'!O$8,FALSE)</f>
        <v>1.900717258</v>
      </c>
      <c r="P164" s="11">
        <f>VLOOKUP($B164,data!$B$3:$Q$15316,'diff expr 1 vs 3 mites'!P$8,FALSE)</f>
        <v>1.384024562</v>
      </c>
      <c r="Q164" s="11">
        <f>VLOOKUP($B164,data!$B$3:$Q$15316,'diff expr 1 vs 3 mites'!Q$8,FALSE)</f>
        <v>1.1798103360000001</v>
      </c>
      <c r="S164" s="27" t="s">
        <v>27749</v>
      </c>
      <c r="U164" s="2">
        <f t="shared" si="93"/>
        <v>2</v>
      </c>
      <c r="V164" s="2">
        <f t="shared" si="94"/>
        <v>6</v>
      </c>
      <c r="W164" s="2">
        <f t="shared" si="95"/>
        <v>8</v>
      </c>
      <c r="X164" s="2">
        <f t="shared" si="96"/>
        <v>9</v>
      </c>
      <c r="Y164" s="2">
        <f t="shared" si="97"/>
        <v>10</v>
      </c>
      <c r="Z164" s="2">
        <f t="shared" si="98"/>
        <v>1</v>
      </c>
      <c r="AA164" s="2">
        <f t="shared" si="99"/>
        <v>5</v>
      </c>
      <c r="AB164" s="2">
        <f t="shared" si="100"/>
        <v>7</v>
      </c>
      <c r="AC164" s="2">
        <f t="shared" si="101"/>
        <v>4</v>
      </c>
      <c r="AD164" s="2">
        <f t="shared" si="102"/>
        <v>3</v>
      </c>
      <c r="AE164" s="2"/>
      <c r="AF164" s="2">
        <f t="shared" si="103"/>
        <v>0</v>
      </c>
      <c r="AG164" s="2">
        <f t="shared" si="104"/>
        <v>0</v>
      </c>
      <c r="AH164" s="2">
        <f t="shared" si="105"/>
        <v>0</v>
      </c>
      <c r="AI164" s="2">
        <f t="shared" si="106"/>
        <v>0</v>
      </c>
      <c r="AJ164" s="2">
        <f t="shared" si="107"/>
        <v>0</v>
      </c>
      <c r="AK164" s="2">
        <f t="shared" si="108"/>
        <v>0</v>
      </c>
      <c r="AL164" s="2">
        <f t="shared" si="109"/>
        <v>0</v>
      </c>
      <c r="AM164" s="2">
        <f t="shared" si="110"/>
        <v>0</v>
      </c>
      <c r="AN164" s="2">
        <f t="shared" si="111"/>
        <v>0</v>
      </c>
      <c r="AO164" s="2">
        <f t="shared" si="112"/>
        <v>0</v>
      </c>
      <c r="AP164" s="2"/>
      <c r="AQ164" s="2">
        <f t="shared" si="113"/>
        <v>2</v>
      </c>
      <c r="AR164" s="2">
        <f t="shared" si="114"/>
        <v>6</v>
      </c>
      <c r="AS164" s="2">
        <f t="shared" si="115"/>
        <v>8</v>
      </c>
      <c r="AT164" s="2">
        <f t="shared" si="116"/>
        <v>9</v>
      </c>
      <c r="AU164" s="2">
        <f t="shared" si="117"/>
        <v>10</v>
      </c>
      <c r="AV164" s="2">
        <f t="shared" si="118"/>
        <v>1</v>
      </c>
      <c r="AW164" s="2">
        <f t="shared" si="119"/>
        <v>5</v>
      </c>
      <c r="AX164" s="2">
        <f t="shared" si="120"/>
        <v>7</v>
      </c>
      <c r="AY164" s="2">
        <f t="shared" si="121"/>
        <v>4</v>
      </c>
      <c r="AZ164" s="2">
        <f t="shared" si="122"/>
        <v>3</v>
      </c>
      <c r="BA164" s="2"/>
      <c r="BB164" s="5">
        <f t="shared" si="123"/>
        <v>5</v>
      </c>
      <c r="BC164" s="2">
        <f t="shared" si="124"/>
        <v>5</v>
      </c>
      <c r="BD164" s="2">
        <f t="shared" si="127"/>
        <v>35</v>
      </c>
      <c r="BE164" s="2">
        <f t="shared" si="128"/>
        <v>20</v>
      </c>
      <c r="BF164" s="2">
        <f t="shared" si="129"/>
        <v>5</v>
      </c>
      <c r="BG164" s="2">
        <f t="shared" si="130"/>
        <v>20</v>
      </c>
      <c r="BH164" s="2">
        <f t="shared" si="131"/>
        <v>5</v>
      </c>
      <c r="BI164" s="19">
        <f t="shared" si="132"/>
        <v>12.5</v>
      </c>
      <c r="BJ164" s="19">
        <f t="shared" si="133"/>
        <v>4.7871355387816905</v>
      </c>
      <c r="BK164" s="31">
        <f t="shared" si="134"/>
        <v>-1.5666989036012806</v>
      </c>
      <c r="BL164" s="32">
        <f t="shared" si="125"/>
        <v>5.8592543599068986E-2</v>
      </c>
      <c r="BM164" s="62">
        <f t="shared" si="135"/>
        <v>1.9436619718309858E-2</v>
      </c>
      <c r="BN164" s="62" t="str">
        <f t="shared" si="136"/>
        <v/>
      </c>
      <c r="BO164" s="73" t="str">
        <f t="shared" si="137"/>
        <v/>
      </c>
      <c r="BQ164" s="11">
        <f t="shared" si="138"/>
        <v>-0.33116902359350481</v>
      </c>
    </row>
    <row r="165" spans="1:69">
      <c r="A165" s="30" t="s">
        <v>566</v>
      </c>
      <c r="B165" s="30" t="s">
        <v>567</v>
      </c>
      <c r="C165" s="30" t="s">
        <v>568</v>
      </c>
      <c r="D165" s="30" t="s">
        <v>569</v>
      </c>
      <c r="E165" s="30" t="s">
        <v>570</v>
      </c>
      <c r="F165" s="11" t="str">
        <f t="shared" si="126"/>
        <v>Immune syst</v>
      </c>
      <c r="H165" s="11">
        <f>VLOOKUP($B165,data!$B$3:$Q$15316,'diff expr 1 vs 3 mites'!H$8,FALSE)</f>
        <v>57.087005959999999</v>
      </c>
      <c r="I165" s="11">
        <f>VLOOKUP($B165,data!$B$3:$Q$15316,'diff expr 1 vs 3 mites'!I$8,FALSE)</f>
        <v>14.996568440000001</v>
      </c>
      <c r="J165" s="11">
        <f>VLOOKUP($B165,data!$B$3:$Q$15316,'diff expr 1 vs 3 mites'!J$8,FALSE)</f>
        <v>11.999394240000001</v>
      </c>
      <c r="K165" s="11">
        <f>VLOOKUP($B165,data!$B$3:$Q$15316,'diff expr 1 vs 3 mites'!K$8,FALSE)</f>
        <v>7.4217310799999998</v>
      </c>
      <c r="L165" s="11">
        <f>VLOOKUP($B165,data!$B$3:$Q$15316,'diff expr 1 vs 3 mites'!L$8,FALSE)</f>
        <v>3.8395392579999998</v>
      </c>
      <c r="M165" s="11">
        <f>VLOOKUP($B165,data!$B$3:$Q$15316,'diff expr 1 vs 3 mites'!M$8,FALSE)</f>
        <v>0</v>
      </c>
      <c r="N165" s="11">
        <f>VLOOKUP($B165,data!$B$3:$Q$15316,'diff expr 1 vs 3 mites'!N$8,FALSE)</f>
        <v>7.145003215</v>
      </c>
      <c r="O165" s="11">
        <f>VLOOKUP($B165,data!$B$3:$Q$15316,'diff expr 1 vs 3 mites'!O$8,FALSE)</f>
        <v>2.0706738659999999</v>
      </c>
      <c r="P165" s="11">
        <f>VLOOKUP($B165,data!$B$3:$Q$15316,'diff expr 1 vs 3 mites'!P$8,FALSE)</f>
        <v>16.340127580000001</v>
      </c>
      <c r="Q165" s="11">
        <f>VLOOKUP($B165,data!$B$3:$Q$15316,'diff expr 1 vs 3 mites'!Q$8,FALSE)</f>
        <v>12.692392249999999</v>
      </c>
      <c r="S165" s="27" t="s">
        <v>27749</v>
      </c>
      <c r="U165" s="2">
        <f t="shared" si="93"/>
        <v>10</v>
      </c>
      <c r="V165" s="2">
        <f t="shared" si="94"/>
        <v>8</v>
      </c>
      <c r="W165" s="2">
        <f t="shared" si="95"/>
        <v>6</v>
      </c>
      <c r="X165" s="2">
        <f t="shared" si="96"/>
        <v>5</v>
      </c>
      <c r="Y165" s="2">
        <f t="shared" si="97"/>
        <v>3</v>
      </c>
      <c r="Z165" s="2">
        <f t="shared" si="98"/>
        <v>1</v>
      </c>
      <c r="AA165" s="2">
        <f t="shared" si="99"/>
        <v>4</v>
      </c>
      <c r="AB165" s="2">
        <f t="shared" si="100"/>
        <v>2</v>
      </c>
      <c r="AC165" s="2">
        <f t="shared" si="101"/>
        <v>9</v>
      </c>
      <c r="AD165" s="2">
        <f t="shared" si="102"/>
        <v>7</v>
      </c>
      <c r="AE165" s="2"/>
      <c r="AF165" s="2">
        <f t="shared" si="103"/>
        <v>0</v>
      </c>
      <c r="AG165" s="2">
        <f t="shared" si="104"/>
        <v>0</v>
      </c>
      <c r="AH165" s="2">
        <f t="shared" si="105"/>
        <v>0</v>
      </c>
      <c r="AI165" s="2">
        <f t="shared" si="106"/>
        <v>0</v>
      </c>
      <c r="AJ165" s="2">
        <f t="shared" si="107"/>
        <v>0</v>
      </c>
      <c r="AK165" s="2">
        <f t="shared" si="108"/>
        <v>0</v>
      </c>
      <c r="AL165" s="2">
        <f t="shared" si="109"/>
        <v>0</v>
      </c>
      <c r="AM165" s="2">
        <f t="shared" si="110"/>
        <v>0</v>
      </c>
      <c r="AN165" s="2">
        <f t="shared" si="111"/>
        <v>0</v>
      </c>
      <c r="AO165" s="2">
        <f t="shared" si="112"/>
        <v>0</v>
      </c>
      <c r="AP165" s="2"/>
      <c r="AQ165" s="2">
        <f t="shared" si="113"/>
        <v>10</v>
      </c>
      <c r="AR165" s="2">
        <f t="shared" si="114"/>
        <v>8</v>
      </c>
      <c r="AS165" s="2">
        <f t="shared" si="115"/>
        <v>6</v>
      </c>
      <c r="AT165" s="2">
        <f t="shared" si="116"/>
        <v>5</v>
      </c>
      <c r="AU165" s="2">
        <f t="shared" si="117"/>
        <v>3</v>
      </c>
      <c r="AV165" s="2">
        <f t="shared" si="118"/>
        <v>1</v>
      </c>
      <c r="AW165" s="2">
        <f t="shared" si="119"/>
        <v>4</v>
      </c>
      <c r="AX165" s="2">
        <f t="shared" si="120"/>
        <v>2</v>
      </c>
      <c r="AY165" s="2">
        <f t="shared" si="121"/>
        <v>9</v>
      </c>
      <c r="AZ165" s="2">
        <f t="shared" si="122"/>
        <v>7</v>
      </c>
      <c r="BA165" s="2"/>
      <c r="BB165" s="5">
        <f t="shared" si="123"/>
        <v>5</v>
      </c>
      <c r="BC165" s="2">
        <f t="shared" si="124"/>
        <v>5</v>
      </c>
      <c r="BD165" s="2">
        <f t="shared" si="127"/>
        <v>32</v>
      </c>
      <c r="BE165" s="2">
        <f t="shared" si="128"/>
        <v>23</v>
      </c>
      <c r="BF165" s="2">
        <f t="shared" si="129"/>
        <v>8</v>
      </c>
      <c r="BG165" s="2">
        <f t="shared" si="130"/>
        <v>17</v>
      </c>
      <c r="BH165" s="2">
        <f t="shared" si="131"/>
        <v>8</v>
      </c>
      <c r="BI165" s="19">
        <f t="shared" si="132"/>
        <v>12.5</v>
      </c>
      <c r="BJ165" s="19">
        <f t="shared" si="133"/>
        <v>4.7871355387816905</v>
      </c>
      <c r="BK165" s="31">
        <f t="shared" si="134"/>
        <v>-0.94001934216076832</v>
      </c>
      <c r="BL165" s="32">
        <f t="shared" si="125"/>
        <v>0.17360381967471225</v>
      </c>
      <c r="BM165" s="62">
        <f t="shared" si="135"/>
        <v>3.8309859154929578E-2</v>
      </c>
      <c r="BN165" s="62" t="str">
        <f t="shared" si="136"/>
        <v/>
      </c>
      <c r="BO165" s="73" t="str">
        <f t="shared" si="137"/>
        <v/>
      </c>
      <c r="BQ165" s="11">
        <f t="shared" si="138"/>
        <v>-0.39668349008368031</v>
      </c>
    </row>
    <row r="166" spans="1:69">
      <c r="A166" s="30" t="s">
        <v>571</v>
      </c>
      <c r="B166" s="30" t="s">
        <v>572</v>
      </c>
      <c r="C166" s="30" t="s">
        <v>573</v>
      </c>
      <c r="D166" s="30" t="s">
        <v>574</v>
      </c>
      <c r="E166" s="30" t="s">
        <v>570</v>
      </c>
      <c r="F166" s="11" t="str">
        <f t="shared" si="126"/>
        <v>Immune syst</v>
      </c>
      <c r="H166" s="11">
        <f>VLOOKUP($B166,data!$B$3:$Q$15316,'diff expr 1 vs 3 mites'!H$8,FALSE)</f>
        <v>20.87758856</v>
      </c>
      <c r="I166" s="11">
        <f>VLOOKUP($B166,data!$B$3:$Q$15316,'diff expr 1 vs 3 mites'!I$8,FALSE)</f>
        <v>29.497888419999999</v>
      </c>
      <c r="J166" s="11">
        <f>VLOOKUP($B166,data!$B$3:$Q$15316,'diff expr 1 vs 3 mites'!J$8,FALSE)</f>
        <v>54.86371561</v>
      </c>
      <c r="K166" s="11">
        <f>VLOOKUP($B166,data!$B$3:$Q$15316,'diff expr 1 vs 3 mites'!K$8,FALSE)</f>
        <v>22.175613160000001</v>
      </c>
      <c r="L166" s="11">
        <f>VLOOKUP($B166,data!$B$3:$Q$15316,'diff expr 1 vs 3 mites'!L$8,FALSE)</f>
        <v>15.709712959999999</v>
      </c>
      <c r="M166" s="11">
        <f>VLOOKUP($B166,data!$B$3:$Q$15316,'diff expr 1 vs 3 mites'!M$8,FALSE)</f>
        <v>4.853408774</v>
      </c>
      <c r="N166" s="11">
        <f>VLOOKUP($B166,data!$B$3:$Q$15316,'diff expr 1 vs 3 mites'!N$8,FALSE)</f>
        <v>22.545036929999998</v>
      </c>
      <c r="O166" s="11">
        <f>VLOOKUP($B166,data!$B$3:$Q$15316,'diff expr 1 vs 3 mites'!O$8,FALSE)</f>
        <v>7.9337974820000001</v>
      </c>
      <c r="P166" s="11">
        <f>VLOOKUP($B166,data!$B$3:$Q$15316,'diff expr 1 vs 3 mites'!P$8,FALSE)</f>
        <v>40.968966279999997</v>
      </c>
      <c r="Q166" s="11">
        <f>VLOOKUP($B166,data!$B$3:$Q$15316,'diff expr 1 vs 3 mites'!Q$8,FALSE)</f>
        <v>21.436732450000001</v>
      </c>
      <c r="S166" s="27" t="s">
        <v>27749</v>
      </c>
      <c r="U166" s="2">
        <f t="shared" si="93"/>
        <v>4</v>
      </c>
      <c r="V166" s="2">
        <f t="shared" si="94"/>
        <v>8</v>
      </c>
      <c r="W166" s="2">
        <f t="shared" si="95"/>
        <v>10</v>
      </c>
      <c r="X166" s="2">
        <f t="shared" si="96"/>
        <v>6</v>
      </c>
      <c r="Y166" s="2">
        <f t="shared" si="97"/>
        <v>3</v>
      </c>
      <c r="Z166" s="2">
        <f t="shared" si="98"/>
        <v>1</v>
      </c>
      <c r="AA166" s="2">
        <f t="shared" si="99"/>
        <v>7</v>
      </c>
      <c r="AB166" s="2">
        <f t="shared" si="100"/>
        <v>2</v>
      </c>
      <c r="AC166" s="2">
        <f t="shared" si="101"/>
        <v>9</v>
      </c>
      <c r="AD166" s="2">
        <f t="shared" si="102"/>
        <v>5</v>
      </c>
      <c r="AE166" s="2"/>
      <c r="AF166" s="2">
        <f t="shared" si="103"/>
        <v>0</v>
      </c>
      <c r="AG166" s="2">
        <f t="shared" si="104"/>
        <v>0</v>
      </c>
      <c r="AH166" s="2">
        <f t="shared" si="105"/>
        <v>0</v>
      </c>
      <c r="AI166" s="2">
        <f t="shared" si="106"/>
        <v>0</v>
      </c>
      <c r="AJ166" s="2">
        <f t="shared" si="107"/>
        <v>0</v>
      </c>
      <c r="AK166" s="2">
        <f t="shared" si="108"/>
        <v>0</v>
      </c>
      <c r="AL166" s="2">
        <f t="shared" si="109"/>
        <v>0</v>
      </c>
      <c r="AM166" s="2">
        <f t="shared" si="110"/>
        <v>0</v>
      </c>
      <c r="AN166" s="2">
        <f t="shared" si="111"/>
        <v>0</v>
      </c>
      <c r="AO166" s="2">
        <f t="shared" si="112"/>
        <v>0</v>
      </c>
      <c r="AP166" s="2"/>
      <c r="AQ166" s="2">
        <f t="shared" si="113"/>
        <v>4</v>
      </c>
      <c r="AR166" s="2">
        <f t="shared" si="114"/>
        <v>8</v>
      </c>
      <c r="AS166" s="2">
        <f t="shared" si="115"/>
        <v>10</v>
      </c>
      <c r="AT166" s="2">
        <f t="shared" si="116"/>
        <v>6</v>
      </c>
      <c r="AU166" s="2">
        <f t="shared" si="117"/>
        <v>3</v>
      </c>
      <c r="AV166" s="2">
        <f t="shared" si="118"/>
        <v>1</v>
      </c>
      <c r="AW166" s="2">
        <f t="shared" si="119"/>
        <v>7</v>
      </c>
      <c r="AX166" s="2">
        <f t="shared" si="120"/>
        <v>2</v>
      </c>
      <c r="AY166" s="2">
        <f t="shared" si="121"/>
        <v>9</v>
      </c>
      <c r="AZ166" s="2">
        <f t="shared" si="122"/>
        <v>5</v>
      </c>
      <c r="BA166" s="2"/>
      <c r="BB166" s="5">
        <f t="shared" si="123"/>
        <v>5</v>
      </c>
      <c r="BC166" s="2">
        <f t="shared" si="124"/>
        <v>5</v>
      </c>
      <c r="BD166" s="2">
        <f t="shared" si="127"/>
        <v>31</v>
      </c>
      <c r="BE166" s="2">
        <f t="shared" si="128"/>
        <v>24</v>
      </c>
      <c r="BF166" s="2">
        <f t="shared" si="129"/>
        <v>9</v>
      </c>
      <c r="BG166" s="2">
        <f t="shared" si="130"/>
        <v>16</v>
      </c>
      <c r="BH166" s="2">
        <f t="shared" si="131"/>
        <v>9</v>
      </c>
      <c r="BI166" s="19">
        <f t="shared" si="132"/>
        <v>12.5</v>
      </c>
      <c r="BJ166" s="19">
        <f t="shared" si="133"/>
        <v>4.7871355387816905</v>
      </c>
      <c r="BK166" s="31">
        <f t="shared" si="134"/>
        <v>-0.73112615501393097</v>
      </c>
      <c r="BL166" s="32">
        <f t="shared" si="125"/>
        <v>0.23235104997023245</v>
      </c>
      <c r="BM166" s="62">
        <f t="shared" si="135"/>
        <v>4.8732394366197189E-2</v>
      </c>
      <c r="BN166" s="62" t="str">
        <f t="shared" si="136"/>
        <v/>
      </c>
      <c r="BO166" s="73" t="str">
        <f t="shared" si="137"/>
        <v/>
      </c>
      <c r="BQ166" s="11">
        <f t="shared" si="138"/>
        <v>-0.16565084949090655</v>
      </c>
    </row>
    <row r="167" spans="1:69">
      <c r="A167" s="30" t="s">
        <v>575</v>
      </c>
      <c r="B167" s="30" t="s">
        <v>576</v>
      </c>
      <c r="C167" s="30" t="s">
        <v>577</v>
      </c>
      <c r="D167" s="30" t="s">
        <v>578</v>
      </c>
      <c r="E167" s="30" t="s">
        <v>570</v>
      </c>
      <c r="F167" s="11" t="str">
        <f t="shared" si="126"/>
        <v>Immune syst</v>
      </c>
      <c r="H167" s="11">
        <f>VLOOKUP($B167,data!$B$3:$Q$15316,'diff expr 1 vs 3 mites'!H$8,FALSE)</f>
        <v>32.048206190000002</v>
      </c>
      <c r="I167" s="11">
        <f>VLOOKUP($B167,data!$B$3:$Q$15316,'diff expr 1 vs 3 mites'!I$8,FALSE)</f>
        <v>89.533310700000001</v>
      </c>
      <c r="J167" s="11">
        <f>VLOOKUP($B167,data!$B$3:$Q$15316,'diff expr 1 vs 3 mites'!J$8,FALSE)</f>
        <v>144.0764016</v>
      </c>
      <c r="K167" s="11">
        <f>VLOOKUP($B167,data!$B$3:$Q$15316,'diff expr 1 vs 3 mites'!K$8,FALSE)</f>
        <v>114.9311287</v>
      </c>
      <c r="L167" s="11">
        <f>VLOOKUP($B167,data!$B$3:$Q$15316,'diff expr 1 vs 3 mites'!L$8,FALSE)</f>
        <v>132.79278790000001</v>
      </c>
      <c r="M167" s="11">
        <f>VLOOKUP($B167,data!$B$3:$Q$15316,'diff expr 1 vs 3 mites'!M$8,FALSE)</f>
        <v>50.346917070000003</v>
      </c>
      <c r="N167" s="11">
        <f>VLOOKUP($B167,data!$B$3:$Q$15316,'diff expr 1 vs 3 mites'!N$8,FALSE)</f>
        <v>244.08932970000001</v>
      </c>
      <c r="O167" s="11">
        <f>VLOOKUP($B167,data!$B$3:$Q$15316,'diff expr 1 vs 3 mites'!O$8,FALSE)</f>
        <v>88.25273584</v>
      </c>
      <c r="P167" s="11">
        <f>VLOOKUP($B167,data!$B$3:$Q$15316,'diff expr 1 vs 3 mites'!P$8,FALSE)</f>
        <v>301.8131788</v>
      </c>
      <c r="Q167" s="11">
        <f>VLOOKUP($B167,data!$B$3:$Q$15316,'diff expr 1 vs 3 mites'!Q$8,FALSE)</f>
        <v>106.0574979</v>
      </c>
      <c r="S167" s="27" t="s">
        <v>27749</v>
      </c>
      <c r="U167" s="2">
        <f t="shared" si="93"/>
        <v>1</v>
      </c>
      <c r="V167" s="2">
        <f t="shared" si="94"/>
        <v>4</v>
      </c>
      <c r="W167" s="2">
        <f t="shared" si="95"/>
        <v>8</v>
      </c>
      <c r="X167" s="2">
        <f t="shared" si="96"/>
        <v>6</v>
      </c>
      <c r="Y167" s="2">
        <f t="shared" si="97"/>
        <v>7</v>
      </c>
      <c r="Z167" s="2">
        <f t="shared" si="98"/>
        <v>2</v>
      </c>
      <c r="AA167" s="2">
        <f t="shared" si="99"/>
        <v>9</v>
      </c>
      <c r="AB167" s="2">
        <f t="shared" si="100"/>
        <v>3</v>
      </c>
      <c r="AC167" s="2">
        <f t="shared" si="101"/>
        <v>10</v>
      </c>
      <c r="AD167" s="2">
        <f t="shared" si="102"/>
        <v>5</v>
      </c>
      <c r="AE167" s="2"/>
      <c r="AF167" s="2">
        <f t="shared" si="103"/>
        <v>0</v>
      </c>
      <c r="AG167" s="2">
        <f t="shared" si="104"/>
        <v>0</v>
      </c>
      <c r="AH167" s="2">
        <f t="shared" si="105"/>
        <v>0</v>
      </c>
      <c r="AI167" s="2">
        <f t="shared" si="106"/>
        <v>0</v>
      </c>
      <c r="AJ167" s="2">
        <f t="shared" si="107"/>
        <v>0</v>
      </c>
      <c r="AK167" s="2">
        <f t="shared" si="108"/>
        <v>0</v>
      </c>
      <c r="AL167" s="2">
        <f t="shared" si="109"/>
        <v>0</v>
      </c>
      <c r="AM167" s="2">
        <f t="shared" si="110"/>
        <v>0</v>
      </c>
      <c r="AN167" s="2">
        <f t="shared" si="111"/>
        <v>0</v>
      </c>
      <c r="AO167" s="2">
        <f t="shared" si="112"/>
        <v>0</v>
      </c>
      <c r="AP167" s="2"/>
      <c r="AQ167" s="2">
        <f t="shared" si="113"/>
        <v>1</v>
      </c>
      <c r="AR167" s="2">
        <f t="shared" si="114"/>
        <v>4</v>
      </c>
      <c r="AS167" s="2">
        <f t="shared" si="115"/>
        <v>8</v>
      </c>
      <c r="AT167" s="2">
        <f t="shared" si="116"/>
        <v>6</v>
      </c>
      <c r="AU167" s="2">
        <f t="shared" si="117"/>
        <v>7</v>
      </c>
      <c r="AV167" s="2">
        <f t="shared" si="118"/>
        <v>2</v>
      </c>
      <c r="AW167" s="2">
        <f t="shared" si="119"/>
        <v>9</v>
      </c>
      <c r="AX167" s="2">
        <f t="shared" si="120"/>
        <v>3</v>
      </c>
      <c r="AY167" s="2">
        <f t="shared" si="121"/>
        <v>10</v>
      </c>
      <c r="AZ167" s="2">
        <f t="shared" si="122"/>
        <v>5</v>
      </c>
      <c r="BA167" s="2"/>
      <c r="BB167" s="5">
        <f t="shared" si="123"/>
        <v>5</v>
      </c>
      <c r="BC167" s="2">
        <f t="shared" si="124"/>
        <v>5</v>
      </c>
      <c r="BD167" s="2">
        <f t="shared" si="127"/>
        <v>26</v>
      </c>
      <c r="BE167" s="2">
        <f t="shared" si="128"/>
        <v>29</v>
      </c>
      <c r="BF167" s="2">
        <f t="shared" si="129"/>
        <v>14</v>
      </c>
      <c r="BG167" s="2">
        <f t="shared" si="130"/>
        <v>11</v>
      </c>
      <c r="BH167" s="2">
        <f t="shared" si="131"/>
        <v>11</v>
      </c>
      <c r="BI167" s="19">
        <f t="shared" si="132"/>
        <v>12.5</v>
      </c>
      <c r="BJ167" s="19">
        <f t="shared" si="133"/>
        <v>4.7871355387816905</v>
      </c>
      <c r="BK167" s="31">
        <f t="shared" si="134"/>
        <v>-0.31333978072025609</v>
      </c>
      <c r="BL167" s="32">
        <f t="shared" si="125"/>
        <v>0.37701126503103738</v>
      </c>
      <c r="BM167" s="62">
        <f t="shared" si="135"/>
        <v>6.9014084507042259E-2</v>
      </c>
      <c r="BN167" s="62" t="str">
        <f t="shared" si="136"/>
        <v/>
      </c>
      <c r="BO167" s="73" t="str">
        <f t="shared" si="137"/>
        <v/>
      </c>
      <c r="BQ167" s="11">
        <f t="shared" si="138"/>
        <v>0.18749415135425093</v>
      </c>
    </row>
    <row r="168" spans="1:69">
      <c r="A168" s="30" t="s">
        <v>579</v>
      </c>
      <c r="B168" s="30" t="s">
        <v>580</v>
      </c>
      <c r="C168" s="30" t="s">
        <v>581</v>
      </c>
      <c r="D168" s="30" t="s">
        <v>582</v>
      </c>
      <c r="E168" s="30" t="s">
        <v>570</v>
      </c>
      <c r="F168" s="11" t="str">
        <f t="shared" si="126"/>
        <v>Immune syst</v>
      </c>
      <c r="H168" s="11">
        <f>VLOOKUP($B168,data!$B$3:$Q$15316,'diff expr 1 vs 3 mites'!H$8,FALSE)</f>
        <v>0.26215692000000002</v>
      </c>
      <c r="I168" s="11">
        <f>VLOOKUP($B168,data!$B$3:$Q$15316,'diff expr 1 vs 3 mites'!I$8,FALSE)</f>
        <v>2.4886303930000002</v>
      </c>
      <c r="J168" s="11">
        <f>VLOOKUP($B168,data!$B$3:$Q$15316,'diff expr 1 vs 3 mites'!J$8,FALSE)</f>
        <v>0.95187113899999998</v>
      </c>
      <c r="K168" s="11">
        <f>VLOOKUP($B168,data!$B$3:$Q$15316,'diff expr 1 vs 3 mites'!K$8,FALSE)</f>
        <v>0.92898692900000002</v>
      </c>
      <c r="L168" s="11">
        <f>VLOOKUP($B168,data!$B$3:$Q$15316,'diff expr 1 vs 3 mites'!L$8,FALSE)</f>
        <v>0.64696114500000002</v>
      </c>
      <c r="M168" s="11">
        <f>VLOOKUP($B168,data!$B$3:$Q$15316,'diff expr 1 vs 3 mites'!M$8,FALSE)</f>
        <v>0</v>
      </c>
      <c r="N168" s="11">
        <f>VLOOKUP($B168,data!$B$3:$Q$15316,'diff expr 1 vs 3 mites'!N$8,FALSE)</f>
        <v>0.12621854900000001</v>
      </c>
      <c r="O168" s="11">
        <f>VLOOKUP($B168,data!$B$3:$Q$15316,'diff expr 1 vs 3 mites'!O$8,FALSE)</f>
        <v>0.377983546</v>
      </c>
      <c r="P168" s="11">
        <f>VLOOKUP($B168,data!$B$3:$Q$15316,'diff expr 1 vs 3 mites'!P$8,FALSE)</f>
        <v>0.61447179299999999</v>
      </c>
      <c r="Q168" s="11">
        <f>VLOOKUP($B168,data!$B$3:$Q$15316,'diff expr 1 vs 3 mites'!Q$8,FALSE)</f>
        <v>0.70386412099999995</v>
      </c>
      <c r="S168" s="27" t="s">
        <v>27749</v>
      </c>
      <c r="U168" s="2">
        <f t="shared" si="93"/>
        <v>3</v>
      </c>
      <c r="V168" s="2">
        <f t="shared" si="94"/>
        <v>10</v>
      </c>
      <c r="W168" s="2">
        <f t="shared" si="95"/>
        <v>9</v>
      </c>
      <c r="X168" s="2">
        <f t="shared" si="96"/>
        <v>8</v>
      </c>
      <c r="Y168" s="2">
        <f t="shared" si="97"/>
        <v>6</v>
      </c>
      <c r="Z168" s="2">
        <f t="shared" si="98"/>
        <v>1</v>
      </c>
      <c r="AA168" s="2">
        <f t="shared" si="99"/>
        <v>2</v>
      </c>
      <c r="AB168" s="2">
        <f t="shared" si="100"/>
        <v>4</v>
      </c>
      <c r="AC168" s="2">
        <f t="shared" si="101"/>
        <v>5</v>
      </c>
      <c r="AD168" s="2">
        <f t="shared" si="102"/>
        <v>7</v>
      </c>
      <c r="AE168" s="2"/>
      <c r="AF168" s="2">
        <f t="shared" si="103"/>
        <v>0</v>
      </c>
      <c r="AG168" s="2">
        <f t="shared" si="104"/>
        <v>0</v>
      </c>
      <c r="AH168" s="2">
        <f t="shared" si="105"/>
        <v>0</v>
      </c>
      <c r="AI168" s="2">
        <f t="shared" si="106"/>
        <v>0</v>
      </c>
      <c r="AJ168" s="2">
        <f t="shared" si="107"/>
        <v>0</v>
      </c>
      <c r="AK168" s="2">
        <f t="shared" si="108"/>
        <v>0</v>
      </c>
      <c r="AL168" s="2">
        <f t="shared" si="109"/>
        <v>0</v>
      </c>
      <c r="AM168" s="2">
        <f t="shared" si="110"/>
        <v>0</v>
      </c>
      <c r="AN168" s="2">
        <f t="shared" si="111"/>
        <v>0</v>
      </c>
      <c r="AO168" s="2">
        <f t="shared" si="112"/>
        <v>0</v>
      </c>
      <c r="AP168" s="2"/>
      <c r="AQ168" s="2">
        <f t="shared" si="113"/>
        <v>3</v>
      </c>
      <c r="AR168" s="2">
        <f t="shared" si="114"/>
        <v>10</v>
      </c>
      <c r="AS168" s="2">
        <f t="shared" si="115"/>
        <v>9</v>
      </c>
      <c r="AT168" s="2">
        <f t="shared" si="116"/>
        <v>8</v>
      </c>
      <c r="AU168" s="2">
        <f t="shared" si="117"/>
        <v>6</v>
      </c>
      <c r="AV168" s="2">
        <f t="shared" si="118"/>
        <v>1</v>
      </c>
      <c r="AW168" s="2">
        <f t="shared" si="119"/>
        <v>2</v>
      </c>
      <c r="AX168" s="2">
        <f t="shared" si="120"/>
        <v>4</v>
      </c>
      <c r="AY168" s="2">
        <f t="shared" si="121"/>
        <v>5</v>
      </c>
      <c r="AZ168" s="2">
        <f t="shared" si="122"/>
        <v>7</v>
      </c>
      <c r="BA168" s="2"/>
      <c r="BB168" s="5">
        <f t="shared" si="123"/>
        <v>5</v>
      </c>
      <c r="BC168" s="2">
        <f t="shared" si="124"/>
        <v>5</v>
      </c>
      <c r="BD168" s="2">
        <f t="shared" si="127"/>
        <v>36</v>
      </c>
      <c r="BE168" s="2">
        <f t="shared" si="128"/>
        <v>19</v>
      </c>
      <c r="BF168" s="2">
        <f t="shared" si="129"/>
        <v>4</v>
      </c>
      <c r="BG168" s="2">
        <f t="shared" si="130"/>
        <v>21</v>
      </c>
      <c r="BH168" s="2">
        <f t="shared" si="131"/>
        <v>4</v>
      </c>
      <c r="BI168" s="19">
        <f t="shared" si="132"/>
        <v>12.5</v>
      </c>
      <c r="BJ168" s="19">
        <f t="shared" si="133"/>
        <v>4.7871355387816905</v>
      </c>
      <c r="BK168" s="31">
        <f t="shared" si="134"/>
        <v>-1.775592090748118</v>
      </c>
      <c r="BL168" s="32">
        <f t="shared" si="125"/>
        <v>3.7900087291180634E-2</v>
      </c>
      <c r="BM168" s="62">
        <f t="shared" si="135"/>
        <v>1.4366197183098593E-2</v>
      </c>
      <c r="BN168" s="62" t="str">
        <f t="shared" si="136"/>
        <v/>
      </c>
      <c r="BO168" s="73" t="str">
        <f t="shared" si="137"/>
        <v/>
      </c>
      <c r="BQ168" s="11">
        <f t="shared" si="138"/>
        <v>-0.46184269605935407</v>
      </c>
    </row>
    <row r="169" spans="1:69">
      <c r="A169" s="30" t="s">
        <v>583</v>
      </c>
      <c r="B169" s="30" t="s">
        <v>584</v>
      </c>
      <c r="C169" s="30" t="s">
        <v>585</v>
      </c>
      <c r="D169" s="30"/>
      <c r="E169" s="30" t="s">
        <v>570</v>
      </c>
      <c r="F169" s="11" t="str">
        <f t="shared" si="126"/>
        <v>Immune syst</v>
      </c>
      <c r="H169" s="11">
        <f>VLOOKUP($B169,data!$B$3:$Q$15316,'diff expr 1 vs 3 mites'!H$8,FALSE)</f>
        <v>2.4697876750000001</v>
      </c>
      <c r="I169" s="11">
        <f>VLOOKUP($B169,data!$B$3:$Q$15316,'diff expr 1 vs 3 mites'!I$8,FALSE)</f>
        <v>3.314094614</v>
      </c>
      <c r="J169" s="11">
        <f>VLOOKUP($B169,data!$B$3:$Q$15316,'diff expr 1 vs 3 mites'!J$8,FALSE)</f>
        <v>2.5989503530000002</v>
      </c>
      <c r="K169" s="11">
        <f>VLOOKUP($B169,data!$B$3:$Q$15316,'diff expr 1 vs 3 mites'!K$8,FALSE)</f>
        <v>2.7418583509999999</v>
      </c>
      <c r="L169" s="11">
        <f>VLOOKUP($B169,data!$B$3:$Q$15316,'diff expr 1 vs 3 mites'!L$8,FALSE)</f>
        <v>2.627435379</v>
      </c>
      <c r="M169" s="11">
        <f>VLOOKUP($B169,data!$B$3:$Q$15316,'diff expr 1 vs 3 mites'!M$8,FALSE)</f>
        <v>1.392208347</v>
      </c>
      <c r="N169" s="11">
        <f>VLOOKUP($B169,data!$B$3:$Q$15316,'diff expr 1 vs 3 mites'!N$8,FALSE)</f>
        <v>1.2934162389999999</v>
      </c>
      <c r="O169" s="11">
        <f>VLOOKUP($B169,data!$B$3:$Q$15316,'diff expr 1 vs 3 mites'!O$8,FALSE)</f>
        <v>1.5529144850000001</v>
      </c>
      <c r="P169" s="11">
        <f>VLOOKUP($B169,data!$B$3:$Q$15316,'diff expr 1 vs 3 mites'!P$8,FALSE)</f>
        <v>1.617715762</v>
      </c>
      <c r="Q169" s="11">
        <f>VLOOKUP($B169,data!$B$3:$Q$15316,'diff expr 1 vs 3 mites'!Q$8,FALSE)</f>
        <v>1.9943228820000001</v>
      </c>
      <c r="S169" s="27" t="s">
        <v>27749</v>
      </c>
      <c r="U169" s="2">
        <f t="shared" si="93"/>
        <v>6</v>
      </c>
      <c r="V169" s="2">
        <f t="shared" si="94"/>
        <v>10</v>
      </c>
      <c r="W169" s="2">
        <f t="shared" si="95"/>
        <v>7</v>
      </c>
      <c r="X169" s="2">
        <f t="shared" si="96"/>
        <v>9</v>
      </c>
      <c r="Y169" s="2">
        <f t="shared" si="97"/>
        <v>8</v>
      </c>
      <c r="Z169" s="2">
        <f t="shared" si="98"/>
        <v>2</v>
      </c>
      <c r="AA169" s="2">
        <f t="shared" si="99"/>
        <v>1</v>
      </c>
      <c r="AB169" s="2">
        <f t="shared" si="100"/>
        <v>3</v>
      </c>
      <c r="AC169" s="2">
        <f t="shared" si="101"/>
        <v>4</v>
      </c>
      <c r="AD169" s="2">
        <f t="shared" si="102"/>
        <v>5</v>
      </c>
      <c r="AE169" s="2"/>
      <c r="AF169" s="2">
        <f t="shared" si="103"/>
        <v>0</v>
      </c>
      <c r="AG169" s="2">
        <f t="shared" si="104"/>
        <v>0</v>
      </c>
      <c r="AH169" s="2">
        <f t="shared" si="105"/>
        <v>0</v>
      </c>
      <c r="AI169" s="2">
        <f t="shared" si="106"/>
        <v>0</v>
      </c>
      <c r="AJ169" s="2">
        <f t="shared" si="107"/>
        <v>0</v>
      </c>
      <c r="AK169" s="2">
        <f t="shared" si="108"/>
        <v>0</v>
      </c>
      <c r="AL169" s="2">
        <f t="shared" si="109"/>
        <v>0</v>
      </c>
      <c r="AM169" s="2">
        <f t="shared" si="110"/>
        <v>0</v>
      </c>
      <c r="AN169" s="2">
        <f t="shared" si="111"/>
        <v>0</v>
      </c>
      <c r="AO169" s="2">
        <f t="shared" si="112"/>
        <v>0</v>
      </c>
      <c r="AP169" s="2"/>
      <c r="AQ169" s="2">
        <f t="shared" si="113"/>
        <v>6</v>
      </c>
      <c r="AR169" s="2">
        <f t="shared" si="114"/>
        <v>10</v>
      </c>
      <c r="AS169" s="2">
        <f t="shared" si="115"/>
        <v>7</v>
      </c>
      <c r="AT169" s="2">
        <f t="shared" si="116"/>
        <v>9</v>
      </c>
      <c r="AU169" s="2">
        <f t="shared" si="117"/>
        <v>8</v>
      </c>
      <c r="AV169" s="2">
        <f t="shared" si="118"/>
        <v>2</v>
      </c>
      <c r="AW169" s="2">
        <f t="shared" si="119"/>
        <v>1</v>
      </c>
      <c r="AX169" s="2">
        <f t="shared" si="120"/>
        <v>3</v>
      </c>
      <c r="AY169" s="2">
        <f t="shared" si="121"/>
        <v>4</v>
      </c>
      <c r="AZ169" s="2">
        <f t="shared" si="122"/>
        <v>5</v>
      </c>
      <c r="BA169" s="2"/>
      <c r="BB169" s="5">
        <f t="shared" si="123"/>
        <v>5</v>
      </c>
      <c r="BC169" s="2">
        <f t="shared" si="124"/>
        <v>5</v>
      </c>
      <c r="BD169" s="2">
        <f t="shared" si="127"/>
        <v>40</v>
      </c>
      <c r="BE169" s="2">
        <f t="shared" si="128"/>
        <v>15</v>
      </c>
      <c r="BF169" s="2">
        <f t="shared" si="129"/>
        <v>0</v>
      </c>
      <c r="BG169" s="2">
        <f t="shared" si="130"/>
        <v>25</v>
      </c>
      <c r="BH169" s="2">
        <f t="shared" si="131"/>
        <v>0</v>
      </c>
      <c r="BI169" s="19">
        <f t="shared" si="132"/>
        <v>12.5</v>
      </c>
      <c r="BJ169" s="19">
        <f t="shared" si="133"/>
        <v>4.7871355387816905</v>
      </c>
      <c r="BK169" s="31">
        <f t="shared" si="134"/>
        <v>-2.6111648393354674</v>
      </c>
      <c r="BL169" s="32">
        <f t="shared" si="125"/>
        <v>4.5117194090401637E-3</v>
      </c>
      <c r="BM169" s="62">
        <f t="shared" si="135"/>
        <v>2.8169014084507044E-4</v>
      </c>
      <c r="BN169" s="62" t="str">
        <f t="shared" si="136"/>
        <v/>
      </c>
      <c r="BO169" s="73" t="str">
        <f t="shared" si="137"/>
        <v/>
      </c>
      <c r="BQ169" s="11">
        <f t="shared" si="138"/>
        <v>-0.2434682373930161</v>
      </c>
    </row>
    <row r="170" spans="1:69">
      <c r="A170" s="30" t="s">
        <v>586</v>
      </c>
      <c r="B170" s="30" t="s">
        <v>587</v>
      </c>
      <c r="C170" s="30" t="s">
        <v>588</v>
      </c>
      <c r="D170" s="30" t="s">
        <v>589</v>
      </c>
      <c r="E170" s="30" t="s">
        <v>570</v>
      </c>
      <c r="F170" s="11" t="str">
        <f t="shared" si="126"/>
        <v>Immune syst</v>
      </c>
      <c r="H170" s="11">
        <f>VLOOKUP($B170,data!$B$3:$Q$15316,'diff expr 1 vs 3 mites'!H$8,FALSE)</f>
        <v>3.6483312840000002</v>
      </c>
      <c r="I170" s="11">
        <f>VLOOKUP($B170,data!$B$3:$Q$15316,'diff expr 1 vs 3 mites'!I$8,FALSE)</f>
        <v>5.4990210480000004</v>
      </c>
      <c r="J170" s="11">
        <f>VLOOKUP($B170,data!$B$3:$Q$15316,'diff expr 1 vs 3 mites'!J$8,FALSE)</f>
        <v>2.8957273899999998</v>
      </c>
      <c r="K170" s="11">
        <f>VLOOKUP($B170,data!$B$3:$Q$15316,'diff expr 1 vs 3 mites'!K$8,FALSE)</f>
        <v>4.2765479649999998</v>
      </c>
      <c r="L170" s="11">
        <f>VLOOKUP($B170,data!$B$3:$Q$15316,'diff expr 1 vs 3 mites'!L$8,FALSE)</f>
        <v>3.253171316</v>
      </c>
      <c r="M170" s="11">
        <f>VLOOKUP($B170,data!$B$3:$Q$15316,'diff expr 1 vs 3 mites'!M$8,FALSE)</f>
        <v>6.6814266529999999</v>
      </c>
      <c r="N170" s="11">
        <f>VLOOKUP($B170,data!$B$3:$Q$15316,'diff expr 1 vs 3 mites'!N$8,FALSE)</f>
        <v>1.814636352</v>
      </c>
      <c r="O170" s="11">
        <f>VLOOKUP($B170,data!$B$3:$Q$15316,'diff expr 1 vs 3 mites'!O$8,FALSE)</f>
        <v>5.461016001</v>
      </c>
      <c r="P170" s="11">
        <f>VLOOKUP($B170,data!$B$3:$Q$15316,'diff expr 1 vs 3 mites'!P$8,FALSE)</f>
        <v>2.393508798</v>
      </c>
      <c r="Q170" s="11">
        <f>VLOOKUP($B170,data!$B$3:$Q$15316,'diff expr 1 vs 3 mites'!Q$8,FALSE)</f>
        <v>3.040808357</v>
      </c>
      <c r="S170" s="27" t="s">
        <v>27749</v>
      </c>
      <c r="U170" s="2">
        <f t="shared" si="93"/>
        <v>6</v>
      </c>
      <c r="V170" s="2">
        <f t="shared" si="94"/>
        <v>9</v>
      </c>
      <c r="W170" s="2">
        <f t="shared" si="95"/>
        <v>3</v>
      </c>
      <c r="X170" s="2">
        <f t="shared" si="96"/>
        <v>7</v>
      </c>
      <c r="Y170" s="2">
        <f t="shared" si="97"/>
        <v>5</v>
      </c>
      <c r="Z170" s="2">
        <f t="shared" si="98"/>
        <v>10</v>
      </c>
      <c r="AA170" s="2">
        <f t="shared" si="99"/>
        <v>1</v>
      </c>
      <c r="AB170" s="2">
        <f t="shared" si="100"/>
        <v>8</v>
      </c>
      <c r="AC170" s="2">
        <f t="shared" si="101"/>
        <v>2</v>
      </c>
      <c r="AD170" s="2">
        <f t="shared" si="102"/>
        <v>4</v>
      </c>
      <c r="AE170" s="2"/>
      <c r="AF170" s="2">
        <f t="shared" si="103"/>
        <v>0</v>
      </c>
      <c r="AG170" s="2">
        <f t="shared" si="104"/>
        <v>0</v>
      </c>
      <c r="AH170" s="2">
        <f t="shared" si="105"/>
        <v>0</v>
      </c>
      <c r="AI170" s="2">
        <f t="shared" si="106"/>
        <v>0</v>
      </c>
      <c r="AJ170" s="2">
        <f t="shared" si="107"/>
        <v>0</v>
      </c>
      <c r="AK170" s="2">
        <f t="shared" si="108"/>
        <v>0</v>
      </c>
      <c r="AL170" s="2">
        <f t="shared" si="109"/>
        <v>0</v>
      </c>
      <c r="AM170" s="2">
        <f t="shared" si="110"/>
        <v>0</v>
      </c>
      <c r="AN170" s="2">
        <f t="shared" si="111"/>
        <v>0</v>
      </c>
      <c r="AO170" s="2">
        <f t="shared" si="112"/>
        <v>0</v>
      </c>
      <c r="AP170" s="2"/>
      <c r="AQ170" s="2">
        <f t="shared" si="113"/>
        <v>6</v>
      </c>
      <c r="AR170" s="2">
        <f t="shared" si="114"/>
        <v>9</v>
      </c>
      <c r="AS170" s="2">
        <f t="shared" si="115"/>
        <v>3</v>
      </c>
      <c r="AT170" s="2">
        <f t="shared" si="116"/>
        <v>7</v>
      </c>
      <c r="AU170" s="2">
        <f t="shared" si="117"/>
        <v>5</v>
      </c>
      <c r="AV170" s="2">
        <f t="shared" si="118"/>
        <v>10</v>
      </c>
      <c r="AW170" s="2">
        <f t="shared" si="119"/>
        <v>1</v>
      </c>
      <c r="AX170" s="2">
        <f t="shared" si="120"/>
        <v>8</v>
      </c>
      <c r="AY170" s="2">
        <f t="shared" si="121"/>
        <v>2</v>
      </c>
      <c r="AZ170" s="2">
        <f t="shared" si="122"/>
        <v>4</v>
      </c>
      <c r="BA170" s="2"/>
      <c r="BB170" s="5">
        <f t="shared" si="123"/>
        <v>5</v>
      </c>
      <c r="BC170" s="2">
        <f t="shared" si="124"/>
        <v>5</v>
      </c>
      <c r="BD170" s="2">
        <f t="shared" si="127"/>
        <v>30</v>
      </c>
      <c r="BE170" s="2">
        <f t="shared" si="128"/>
        <v>25</v>
      </c>
      <c r="BF170" s="2">
        <f t="shared" si="129"/>
        <v>10</v>
      </c>
      <c r="BG170" s="2">
        <f t="shared" si="130"/>
        <v>15</v>
      </c>
      <c r="BH170" s="2">
        <f t="shared" si="131"/>
        <v>10</v>
      </c>
      <c r="BI170" s="19">
        <f t="shared" si="132"/>
        <v>12.5</v>
      </c>
      <c r="BJ170" s="19">
        <f t="shared" si="133"/>
        <v>4.7871355387816905</v>
      </c>
      <c r="BK170" s="31">
        <f t="shared" si="134"/>
        <v>-0.5222329678670935</v>
      </c>
      <c r="BL170" s="32">
        <f t="shared" si="125"/>
        <v>0.30075406722029491</v>
      </c>
      <c r="BM170" s="62">
        <f t="shared" si="135"/>
        <v>5.8591549295774648E-2</v>
      </c>
      <c r="BN170" s="62" t="str">
        <f t="shared" si="136"/>
        <v/>
      </c>
      <c r="BO170" s="73" t="str">
        <f t="shared" si="137"/>
        <v/>
      </c>
      <c r="BQ170" s="11">
        <f t="shared" si="138"/>
        <v>-4.0438572980487104E-3</v>
      </c>
    </row>
    <row r="171" spans="1:69">
      <c r="A171" s="30" t="s">
        <v>590</v>
      </c>
      <c r="B171" s="30" t="s">
        <v>591</v>
      </c>
      <c r="C171" s="30" t="s">
        <v>592</v>
      </c>
      <c r="D171" s="30"/>
      <c r="E171" s="30" t="s">
        <v>570</v>
      </c>
      <c r="F171" s="11" t="str">
        <f t="shared" si="126"/>
        <v>Immune syst</v>
      </c>
      <c r="H171" s="11">
        <f>VLOOKUP($B171,data!$B$3:$Q$15316,'diff expr 1 vs 3 mites'!H$8,FALSE)</f>
        <v>1.4016407280000001</v>
      </c>
      <c r="I171" s="11">
        <f>VLOOKUP($B171,data!$B$3:$Q$15316,'diff expr 1 vs 3 mites'!I$8,FALSE)</f>
        <v>16.287386399999999</v>
      </c>
      <c r="J171" s="11">
        <f>VLOOKUP($B171,data!$B$3:$Q$15316,'diff expr 1 vs 3 mites'!J$8,FALSE)</f>
        <v>0.88072404199999998</v>
      </c>
      <c r="K171" s="11">
        <f>VLOOKUP($B171,data!$B$3:$Q$15316,'diff expr 1 vs 3 mites'!K$8,FALSE)</f>
        <v>7.5002110540000002</v>
      </c>
      <c r="L171" s="11">
        <f>VLOOKUP($B171,data!$B$3:$Q$15316,'diff expr 1 vs 3 mites'!L$8,FALSE)</f>
        <v>14.8085126</v>
      </c>
      <c r="M171" s="11">
        <f>VLOOKUP($B171,data!$B$3:$Q$15316,'diff expr 1 vs 3 mites'!M$8,FALSE)</f>
        <v>6.2459043919999999</v>
      </c>
      <c r="N171" s="11">
        <f>VLOOKUP($B171,data!$B$3:$Q$15316,'diff expr 1 vs 3 mites'!N$8,FALSE)</f>
        <v>0.62876332599999996</v>
      </c>
      <c r="O171" s="11">
        <f>VLOOKUP($B171,data!$B$3:$Q$15316,'diff expr 1 vs 3 mites'!O$8,FALSE)</f>
        <v>9.4471739229999994</v>
      </c>
      <c r="P171" s="11">
        <f>VLOOKUP($B171,data!$B$3:$Q$15316,'diff expr 1 vs 3 mites'!P$8,FALSE)</f>
        <v>1.1412849629999999</v>
      </c>
      <c r="Q171" s="11">
        <f>VLOOKUP($B171,data!$B$3:$Q$15316,'diff expr 1 vs 3 mites'!Q$8,FALSE)</f>
        <v>4.9269988859999998</v>
      </c>
      <c r="S171" s="27" t="s">
        <v>27749</v>
      </c>
      <c r="U171" s="2">
        <f t="shared" si="93"/>
        <v>4</v>
      </c>
      <c r="V171" s="2">
        <f t="shared" si="94"/>
        <v>10</v>
      </c>
      <c r="W171" s="2">
        <f t="shared" si="95"/>
        <v>2</v>
      </c>
      <c r="X171" s="2">
        <f t="shared" si="96"/>
        <v>7</v>
      </c>
      <c r="Y171" s="2">
        <f t="shared" si="97"/>
        <v>9</v>
      </c>
      <c r="Z171" s="2">
        <f t="shared" si="98"/>
        <v>6</v>
      </c>
      <c r="AA171" s="2">
        <f t="shared" si="99"/>
        <v>1</v>
      </c>
      <c r="AB171" s="2">
        <f t="shared" si="100"/>
        <v>8</v>
      </c>
      <c r="AC171" s="2">
        <f t="shared" si="101"/>
        <v>3</v>
      </c>
      <c r="AD171" s="2">
        <f t="shared" si="102"/>
        <v>5</v>
      </c>
      <c r="AE171" s="2"/>
      <c r="AF171" s="2">
        <f t="shared" si="103"/>
        <v>0</v>
      </c>
      <c r="AG171" s="2">
        <f t="shared" si="104"/>
        <v>0</v>
      </c>
      <c r="AH171" s="2">
        <f t="shared" si="105"/>
        <v>0</v>
      </c>
      <c r="AI171" s="2">
        <f t="shared" si="106"/>
        <v>0</v>
      </c>
      <c r="AJ171" s="2">
        <f t="shared" si="107"/>
        <v>0</v>
      </c>
      <c r="AK171" s="2">
        <f t="shared" si="108"/>
        <v>0</v>
      </c>
      <c r="AL171" s="2">
        <f t="shared" si="109"/>
        <v>0</v>
      </c>
      <c r="AM171" s="2">
        <f t="shared" si="110"/>
        <v>0</v>
      </c>
      <c r="AN171" s="2">
        <f t="shared" si="111"/>
        <v>0</v>
      </c>
      <c r="AO171" s="2">
        <f t="shared" si="112"/>
        <v>0</v>
      </c>
      <c r="AP171" s="2"/>
      <c r="AQ171" s="2">
        <f t="shared" si="113"/>
        <v>4</v>
      </c>
      <c r="AR171" s="2">
        <f t="shared" si="114"/>
        <v>10</v>
      </c>
      <c r="AS171" s="2">
        <f t="shared" si="115"/>
        <v>2</v>
      </c>
      <c r="AT171" s="2">
        <f t="shared" si="116"/>
        <v>7</v>
      </c>
      <c r="AU171" s="2">
        <f t="shared" si="117"/>
        <v>9</v>
      </c>
      <c r="AV171" s="2">
        <f t="shared" si="118"/>
        <v>6</v>
      </c>
      <c r="AW171" s="2">
        <f t="shared" si="119"/>
        <v>1</v>
      </c>
      <c r="AX171" s="2">
        <f t="shared" si="120"/>
        <v>8</v>
      </c>
      <c r="AY171" s="2">
        <f t="shared" si="121"/>
        <v>3</v>
      </c>
      <c r="AZ171" s="2">
        <f t="shared" si="122"/>
        <v>5</v>
      </c>
      <c r="BA171" s="2"/>
      <c r="BB171" s="5">
        <f t="shared" si="123"/>
        <v>5</v>
      </c>
      <c r="BC171" s="2">
        <f t="shared" si="124"/>
        <v>5</v>
      </c>
      <c r="BD171" s="2">
        <f t="shared" si="127"/>
        <v>32</v>
      </c>
      <c r="BE171" s="2">
        <f t="shared" si="128"/>
        <v>23</v>
      </c>
      <c r="BF171" s="2">
        <f t="shared" si="129"/>
        <v>8</v>
      </c>
      <c r="BG171" s="2">
        <f t="shared" si="130"/>
        <v>17</v>
      </c>
      <c r="BH171" s="2">
        <f t="shared" si="131"/>
        <v>8</v>
      </c>
      <c r="BI171" s="19">
        <f t="shared" si="132"/>
        <v>12.5</v>
      </c>
      <c r="BJ171" s="19">
        <f t="shared" si="133"/>
        <v>4.7871355387816905</v>
      </c>
      <c r="BK171" s="31">
        <f t="shared" si="134"/>
        <v>-0.94001934216076832</v>
      </c>
      <c r="BL171" s="32">
        <f t="shared" si="125"/>
        <v>0.17360381967471225</v>
      </c>
      <c r="BM171" s="62">
        <f t="shared" si="135"/>
        <v>3.8309859154929578E-2</v>
      </c>
      <c r="BN171" s="62" t="str">
        <f t="shared" si="136"/>
        <v/>
      </c>
      <c r="BO171" s="73" t="str">
        <f t="shared" si="137"/>
        <v/>
      </c>
      <c r="BQ171" s="11">
        <f t="shared" si="138"/>
        <v>-0.26143815622332844</v>
      </c>
    </row>
    <row r="172" spans="1:69">
      <c r="A172" s="30" t="s">
        <v>593</v>
      </c>
      <c r="B172" s="30" t="s">
        <v>594</v>
      </c>
      <c r="C172" s="30" t="s">
        <v>595</v>
      </c>
      <c r="D172" s="30" t="s">
        <v>596</v>
      </c>
      <c r="E172" s="30" t="s">
        <v>570</v>
      </c>
      <c r="F172" s="11" t="str">
        <f t="shared" si="126"/>
        <v>Immune syst</v>
      </c>
      <c r="H172" s="11">
        <f>VLOOKUP($B172,data!$B$3:$Q$15316,'diff expr 1 vs 3 mites'!H$8,FALSE)</f>
        <v>3.229999458</v>
      </c>
      <c r="I172" s="11">
        <f>VLOOKUP($B172,data!$B$3:$Q$15316,'diff expr 1 vs 3 mites'!I$8,FALSE)</f>
        <v>6.6320930049999998</v>
      </c>
      <c r="J172" s="11">
        <f>VLOOKUP($B172,data!$B$3:$Q$15316,'diff expr 1 vs 3 mites'!J$8,FALSE)</f>
        <v>4.2093984679999998</v>
      </c>
      <c r="K172" s="11">
        <f>VLOOKUP($B172,data!$B$3:$Q$15316,'diff expr 1 vs 3 mites'!K$8,FALSE)</f>
        <v>7.9980136320000002</v>
      </c>
      <c r="L172" s="11">
        <f>VLOOKUP($B172,data!$B$3:$Q$15316,'diff expr 1 vs 3 mites'!L$8,FALSE)</f>
        <v>12.63570062</v>
      </c>
      <c r="M172" s="11">
        <f>VLOOKUP($B172,data!$B$3:$Q$15316,'diff expr 1 vs 3 mites'!M$8,FALSE)</f>
        <v>9.0883965779999993</v>
      </c>
      <c r="N172" s="11">
        <f>VLOOKUP($B172,data!$B$3:$Q$15316,'diff expr 1 vs 3 mites'!N$8,FALSE)</f>
        <v>2.8568156619999998</v>
      </c>
      <c r="O172" s="11">
        <f>VLOOKUP($B172,data!$B$3:$Q$15316,'diff expr 1 vs 3 mites'!O$8,FALSE)</f>
        <v>14.35071636</v>
      </c>
      <c r="P172" s="11">
        <f>VLOOKUP($B172,data!$B$3:$Q$15316,'diff expr 1 vs 3 mites'!P$8,FALSE)</f>
        <v>2.168433169</v>
      </c>
      <c r="Q172" s="11">
        <f>VLOOKUP($B172,data!$B$3:$Q$15316,'diff expr 1 vs 3 mites'!Q$8,FALSE)</f>
        <v>5.6958240560000002</v>
      </c>
      <c r="S172" s="27" t="s">
        <v>27749</v>
      </c>
      <c r="U172" s="2">
        <f t="shared" si="93"/>
        <v>3</v>
      </c>
      <c r="V172" s="2">
        <f t="shared" si="94"/>
        <v>6</v>
      </c>
      <c r="W172" s="2">
        <f t="shared" si="95"/>
        <v>4</v>
      </c>
      <c r="X172" s="2">
        <f t="shared" si="96"/>
        <v>7</v>
      </c>
      <c r="Y172" s="2">
        <f t="shared" si="97"/>
        <v>9</v>
      </c>
      <c r="Z172" s="2">
        <f t="shared" si="98"/>
        <v>8</v>
      </c>
      <c r="AA172" s="2">
        <f t="shared" si="99"/>
        <v>2</v>
      </c>
      <c r="AB172" s="2">
        <f t="shared" si="100"/>
        <v>10</v>
      </c>
      <c r="AC172" s="2">
        <f t="shared" si="101"/>
        <v>1</v>
      </c>
      <c r="AD172" s="2">
        <f t="shared" si="102"/>
        <v>5</v>
      </c>
      <c r="AE172" s="2"/>
      <c r="AF172" s="2">
        <f t="shared" si="103"/>
        <v>0</v>
      </c>
      <c r="AG172" s="2">
        <f t="shared" si="104"/>
        <v>0</v>
      </c>
      <c r="AH172" s="2">
        <f t="shared" si="105"/>
        <v>0</v>
      </c>
      <c r="AI172" s="2">
        <f t="shared" si="106"/>
        <v>0</v>
      </c>
      <c r="AJ172" s="2">
        <f t="shared" si="107"/>
        <v>0</v>
      </c>
      <c r="AK172" s="2">
        <f t="shared" si="108"/>
        <v>0</v>
      </c>
      <c r="AL172" s="2">
        <f t="shared" si="109"/>
        <v>0</v>
      </c>
      <c r="AM172" s="2">
        <f t="shared" si="110"/>
        <v>0</v>
      </c>
      <c r="AN172" s="2">
        <f t="shared" si="111"/>
        <v>0</v>
      </c>
      <c r="AO172" s="2">
        <f t="shared" si="112"/>
        <v>0</v>
      </c>
      <c r="AP172" s="2"/>
      <c r="AQ172" s="2">
        <f t="shared" si="113"/>
        <v>3</v>
      </c>
      <c r="AR172" s="2">
        <f t="shared" si="114"/>
        <v>6</v>
      </c>
      <c r="AS172" s="2">
        <f t="shared" si="115"/>
        <v>4</v>
      </c>
      <c r="AT172" s="2">
        <f t="shared" si="116"/>
        <v>7</v>
      </c>
      <c r="AU172" s="2">
        <f t="shared" si="117"/>
        <v>9</v>
      </c>
      <c r="AV172" s="2">
        <f t="shared" si="118"/>
        <v>8</v>
      </c>
      <c r="AW172" s="2">
        <f t="shared" si="119"/>
        <v>2</v>
      </c>
      <c r="AX172" s="2">
        <f t="shared" si="120"/>
        <v>10</v>
      </c>
      <c r="AY172" s="2">
        <f t="shared" si="121"/>
        <v>1</v>
      </c>
      <c r="AZ172" s="2">
        <f t="shared" si="122"/>
        <v>5</v>
      </c>
      <c r="BA172" s="2"/>
      <c r="BB172" s="5">
        <f t="shared" si="123"/>
        <v>5</v>
      </c>
      <c r="BC172" s="2">
        <f t="shared" si="124"/>
        <v>5</v>
      </c>
      <c r="BD172" s="2">
        <f t="shared" si="127"/>
        <v>29</v>
      </c>
      <c r="BE172" s="2">
        <f t="shared" si="128"/>
        <v>26</v>
      </c>
      <c r="BF172" s="2">
        <f t="shared" si="129"/>
        <v>11</v>
      </c>
      <c r="BG172" s="2">
        <f t="shared" si="130"/>
        <v>14</v>
      </c>
      <c r="BH172" s="2">
        <f t="shared" si="131"/>
        <v>11</v>
      </c>
      <c r="BI172" s="19">
        <f t="shared" si="132"/>
        <v>12.5</v>
      </c>
      <c r="BJ172" s="19">
        <f t="shared" si="133"/>
        <v>4.7871355387816905</v>
      </c>
      <c r="BK172" s="31">
        <f t="shared" si="134"/>
        <v>-0.31333978072025609</v>
      </c>
      <c r="BL172" s="32">
        <f t="shared" si="125"/>
        <v>0.37701126503103738</v>
      </c>
      <c r="BM172" s="62">
        <f t="shared" si="135"/>
        <v>6.9014084507042259E-2</v>
      </c>
      <c r="BN172" s="62" t="str">
        <f t="shared" si="136"/>
        <v/>
      </c>
      <c r="BO172" s="73" t="str">
        <f t="shared" si="137"/>
        <v/>
      </c>
      <c r="BQ172" s="11">
        <f t="shared" si="138"/>
        <v>-6.8743918639926418E-3</v>
      </c>
    </row>
    <row r="173" spans="1:69">
      <c r="A173" s="30" t="s">
        <v>597</v>
      </c>
      <c r="B173" s="30" t="s">
        <v>598</v>
      </c>
      <c r="C173" s="30" t="s">
        <v>599</v>
      </c>
      <c r="D173" s="30" t="s">
        <v>600</v>
      </c>
      <c r="E173" s="30" t="s">
        <v>570</v>
      </c>
      <c r="F173" s="11" t="str">
        <f t="shared" si="126"/>
        <v>Immune syst</v>
      </c>
      <c r="H173" s="11">
        <f>VLOOKUP($B173,data!$B$3:$Q$15316,'diff expr 1 vs 3 mites'!H$8,FALSE)</f>
        <v>1.6506609489999999</v>
      </c>
      <c r="I173" s="11">
        <f>VLOOKUP($B173,data!$B$3:$Q$15316,'diff expr 1 vs 3 mites'!I$8,FALSE)</f>
        <v>5.7305839330000001</v>
      </c>
      <c r="J173" s="11">
        <f>VLOOKUP($B173,data!$B$3:$Q$15316,'diff expr 1 vs 3 mites'!J$8,FALSE)</f>
        <v>1.3180334840000001</v>
      </c>
      <c r="K173" s="11">
        <f>VLOOKUP($B173,data!$B$3:$Q$15316,'diff expr 1 vs 3 mites'!K$8,FALSE)</f>
        <v>4.1966624650000002</v>
      </c>
      <c r="L173" s="11">
        <f>VLOOKUP($B173,data!$B$3:$Q$15316,'diff expr 1 vs 3 mites'!L$8,FALSE)</f>
        <v>5.1469182279999997</v>
      </c>
      <c r="M173" s="11">
        <f>VLOOKUP($B173,data!$B$3:$Q$15316,'diff expr 1 vs 3 mites'!M$8,FALSE)</f>
        <v>8.0144504090000002</v>
      </c>
      <c r="N173" s="11">
        <f>VLOOKUP($B173,data!$B$3:$Q$15316,'diff expr 1 vs 3 mites'!N$8,FALSE)</f>
        <v>0.96881399499999998</v>
      </c>
      <c r="O173" s="11">
        <f>VLOOKUP($B173,data!$B$3:$Q$15316,'diff expr 1 vs 3 mites'!O$8,FALSE)</f>
        <v>21.170300529999999</v>
      </c>
      <c r="P173" s="11">
        <f>VLOOKUP($B173,data!$B$3:$Q$15316,'diff expr 1 vs 3 mites'!P$8,FALSE)</f>
        <v>1.2343945940000001</v>
      </c>
      <c r="Q173" s="11">
        <f>VLOOKUP($B173,data!$B$3:$Q$15316,'diff expr 1 vs 3 mites'!Q$8,FALSE)</f>
        <v>18.06507835</v>
      </c>
      <c r="S173" s="27" t="s">
        <v>27749</v>
      </c>
      <c r="U173" s="2">
        <f t="shared" si="93"/>
        <v>4</v>
      </c>
      <c r="V173" s="2">
        <f t="shared" si="94"/>
        <v>7</v>
      </c>
      <c r="W173" s="2">
        <f t="shared" si="95"/>
        <v>3</v>
      </c>
      <c r="X173" s="2">
        <f t="shared" si="96"/>
        <v>5</v>
      </c>
      <c r="Y173" s="2">
        <f t="shared" si="97"/>
        <v>6</v>
      </c>
      <c r="Z173" s="2">
        <f t="shared" si="98"/>
        <v>8</v>
      </c>
      <c r="AA173" s="2">
        <f t="shared" si="99"/>
        <v>1</v>
      </c>
      <c r="AB173" s="2">
        <f t="shared" si="100"/>
        <v>10</v>
      </c>
      <c r="AC173" s="2">
        <f t="shared" si="101"/>
        <v>2</v>
      </c>
      <c r="AD173" s="2">
        <f t="shared" si="102"/>
        <v>9</v>
      </c>
      <c r="AE173" s="2"/>
      <c r="AF173" s="2">
        <f t="shared" si="103"/>
        <v>0</v>
      </c>
      <c r="AG173" s="2">
        <f t="shared" si="104"/>
        <v>0</v>
      </c>
      <c r="AH173" s="2">
        <f t="shared" si="105"/>
        <v>0</v>
      </c>
      <c r="AI173" s="2">
        <f t="shared" si="106"/>
        <v>0</v>
      </c>
      <c r="AJ173" s="2">
        <f t="shared" si="107"/>
        <v>0</v>
      </c>
      <c r="AK173" s="2">
        <f t="shared" si="108"/>
        <v>0</v>
      </c>
      <c r="AL173" s="2">
        <f t="shared" si="109"/>
        <v>0</v>
      </c>
      <c r="AM173" s="2">
        <f t="shared" si="110"/>
        <v>0</v>
      </c>
      <c r="AN173" s="2">
        <f t="shared" si="111"/>
        <v>0</v>
      </c>
      <c r="AO173" s="2">
        <f t="shared" si="112"/>
        <v>0</v>
      </c>
      <c r="AP173" s="2"/>
      <c r="AQ173" s="2">
        <f t="shared" si="113"/>
        <v>4</v>
      </c>
      <c r="AR173" s="2">
        <f t="shared" si="114"/>
        <v>7</v>
      </c>
      <c r="AS173" s="2">
        <f t="shared" si="115"/>
        <v>3</v>
      </c>
      <c r="AT173" s="2">
        <f t="shared" si="116"/>
        <v>5</v>
      </c>
      <c r="AU173" s="2">
        <f t="shared" si="117"/>
        <v>6</v>
      </c>
      <c r="AV173" s="2">
        <f t="shared" si="118"/>
        <v>8</v>
      </c>
      <c r="AW173" s="2">
        <f t="shared" si="119"/>
        <v>1</v>
      </c>
      <c r="AX173" s="2">
        <f t="shared" si="120"/>
        <v>10</v>
      </c>
      <c r="AY173" s="2">
        <f t="shared" si="121"/>
        <v>2</v>
      </c>
      <c r="AZ173" s="2">
        <f t="shared" si="122"/>
        <v>9</v>
      </c>
      <c r="BA173" s="2"/>
      <c r="BB173" s="5">
        <f t="shared" si="123"/>
        <v>5</v>
      </c>
      <c r="BC173" s="2">
        <f t="shared" si="124"/>
        <v>5</v>
      </c>
      <c r="BD173" s="2">
        <f t="shared" si="127"/>
        <v>25</v>
      </c>
      <c r="BE173" s="2">
        <f t="shared" si="128"/>
        <v>30</v>
      </c>
      <c r="BF173" s="2">
        <f t="shared" si="129"/>
        <v>15</v>
      </c>
      <c r="BG173" s="2">
        <f t="shared" si="130"/>
        <v>10</v>
      </c>
      <c r="BH173" s="2">
        <f t="shared" si="131"/>
        <v>10</v>
      </c>
      <c r="BI173" s="19">
        <f t="shared" si="132"/>
        <v>12.5</v>
      </c>
      <c r="BJ173" s="19">
        <f t="shared" si="133"/>
        <v>4.7871355387816905</v>
      </c>
      <c r="BK173" s="31">
        <f t="shared" si="134"/>
        <v>-0.5222329678670935</v>
      </c>
      <c r="BL173" s="32">
        <f t="shared" si="125"/>
        <v>0.30075406722029491</v>
      </c>
      <c r="BM173" s="62">
        <f t="shared" si="135"/>
        <v>5.8591549295774648E-2</v>
      </c>
      <c r="BN173" s="62" t="str">
        <f t="shared" si="136"/>
        <v/>
      </c>
      <c r="BO173" s="73" t="str">
        <f t="shared" si="137"/>
        <v/>
      </c>
      <c r="BQ173" s="11">
        <f t="shared" si="138"/>
        <v>0.43788761860551145</v>
      </c>
    </row>
    <row r="174" spans="1:69">
      <c r="A174" s="30" t="s">
        <v>601</v>
      </c>
      <c r="B174" s="30" t="s">
        <v>602</v>
      </c>
      <c r="C174" s="30" t="s">
        <v>603</v>
      </c>
      <c r="D174" s="30" t="s">
        <v>604</v>
      </c>
      <c r="E174" s="30" t="s">
        <v>570</v>
      </c>
      <c r="F174" s="11" t="str">
        <f t="shared" si="126"/>
        <v>Immune syst</v>
      </c>
      <c r="H174" s="11">
        <f>VLOOKUP($B174,data!$B$3:$Q$15316,'diff expr 1 vs 3 mites'!H$8,FALSE)</f>
        <v>2.3032264169999999</v>
      </c>
      <c r="I174" s="11">
        <f>VLOOKUP($B174,data!$B$3:$Q$15316,'diff expr 1 vs 3 mites'!I$8,FALSE)</f>
        <v>1.0555182489999999</v>
      </c>
      <c r="J174" s="11">
        <f>VLOOKUP($B174,data!$B$3:$Q$15316,'diff expr 1 vs 3 mites'!J$8,FALSE)</f>
        <v>3.1327857099999998</v>
      </c>
      <c r="K174" s="11">
        <f>VLOOKUP($B174,data!$B$3:$Q$15316,'diff expr 1 vs 3 mites'!K$8,FALSE)</f>
        <v>2.7675002869999998</v>
      </c>
      <c r="L174" s="11">
        <f>VLOOKUP($B174,data!$B$3:$Q$15316,'diff expr 1 vs 3 mites'!L$8,FALSE)</f>
        <v>4.5733274030000004</v>
      </c>
      <c r="M174" s="11">
        <f>VLOOKUP($B174,data!$B$3:$Q$15316,'diff expr 1 vs 3 mites'!M$8,FALSE)</f>
        <v>1.1908714570000001</v>
      </c>
      <c r="N174" s="11">
        <f>VLOOKUP($B174,data!$B$3:$Q$15316,'diff expr 1 vs 3 mites'!N$8,FALSE)</f>
        <v>1.8736849630000001</v>
      </c>
      <c r="O174" s="11">
        <f>VLOOKUP($B174,data!$B$3:$Q$15316,'diff expr 1 vs 3 mites'!O$8,FALSE)</f>
        <v>2.748282965</v>
      </c>
      <c r="P174" s="11">
        <f>VLOOKUP($B174,data!$B$3:$Q$15316,'diff expr 1 vs 3 mites'!P$8,FALSE)</f>
        <v>3.1646681980000002</v>
      </c>
      <c r="Q174" s="11">
        <f>VLOOKUP($B174,data!$B$3:$Q$15316,'diff expr 1 vs 3 mites'!Q$8,FALSE)</f>
        <v>1.919148793</v>
      </c>
      <c r="S174" s="27" t="s">
        <v>27749</v>
      </c>
      <c r="U174" s="2">
        <f t="shared" si="93"/>
        <v>5</v>
      </c>
      <c r="V174" s="2">
        <f t="shared" si="94"/>
        <v>1</v>
      </c>
      <c r="W174" s="2">
        <f t="shared" si="95"/>
        <v>8</v>
      </c>
      <c r="X174" s="2">
        <f t="shared" si="96"/>
        <v>7</v>
      </c>
      <c r="Y174" s="2">
        <f t="shared" si="97"/>
        <v>10</v>
      </c>
      <c r="Z174" s="2">
        <f t="shared" si="98"/>
        <v>2</v>
      </c>
      <c r="AA174" s="2">
        <f t="shared" si="99"/>
        <v>3</v>
      </c>
      <c r="AB174" s="2">
        <f t="shared" si="100"/>
        <v>6</v>
      </c>
      <c r="AC174" s="2">
        <f t="shared" si="101"/>
        <v>9</v>
      </c>
      <c r="AD174" s="2">
        <f t="shared" si="102"/>
        <v>4</v>
      </c>
      <c r="AE174" s="2"/>
      <c r="AF174" s="2">
        <f t="shared" si="103"/>
        <v>0</v>
      </c>
      <c r="AG174" s="2">
        <f t="shared" si="104"/>
        <v>0</v>
      </c>
      <c r="AH174" s="2">
        <f t="shared" si="105"/>
        <v>0</v>
      </c>
      <c r="AI174" s="2">
        <f t="shared" si="106"/>
        <v>0</v>
      </c>
      <c r="AJ174" s="2">
        <f t="shared" si="107"/>
        <v>0</v>
      </c>
      <c r="AK174" s="2">
        <f t="shared" si="108"/>
        <v>0</v>
      </c>
      <c r="AL174" s="2">
        <f t="shared" si="109"/>
        <v>0</v>
      </c>
      <c r="AM174" s="2">
        <f t="shared" si="110"/>
        <v>0</v>
      </c>
      <c r="AN174" s="2">
        <f t="shared" si="111"/>
        <v>0</v>
      </c>
      <c r="AO174" s="2">
        <f t="shared" si="112"/>
        <v>0</v>
      </c>
      <c r="AP174" s="2"/>
      <c r="AQ174" s="2">
        <f t="shared" si="113"/>
        <v>5</v>
      </c>
      <c r="AR174" s="2">
        <f t="shared" si="114"/>
        <v>1</v>
      </c>
      <c r="AS174" s="2">
        <f t="shared" si="115"/>
        <v>8</v>
      </c>
      <c r="AT174" s="2">
        <f t="shared" si="116"/>
        <v>7</v>
      </c>
      <c r="AU174" s="2">
        <f t="shared" si="117"/>
        <v>10</v>
      </c>
      <c r="AV174" s="2">
        <f t="shared" si="118"/>
        <v>2</v>
      </c>
      <c r="AW174" s="2">
        <f t="shared" si="119"/>
        <v>3</v>
      </c>
      <c r="AX174" s="2">
        <f t="shared" si="120"/>
        <v>6</v>
      </c>
      <c r="AY174" s="2">
        <f t="shared" si="121"/>
        <v>9</v>
      </c>
      <c r="AZ174" s="2">
        <f t="shared" si="122"/>
        <v>4</v>
      </c>
      <c r="BA174" s="2"/>
      <c r="BB174" s="5">
        <f t="shared" si="123"/>
        <v>5</v>
      </c>
      <c r="BC174" s="2">
        <f t="shared" si="124"/>
        <v>5</v>
      </c>
      <c r="BD174" s="2">
        <f t="shared" si="127"/>
        <v>31</v>
      </c>
      <c r="BE174" s="2">
        <f t="shared" si="128"/>
        <v>24</v>
      </c>
      <c r="BF174" s="2">
        <f t="shared" si="129"/>
        <v>9</v>
      </c>
      <c r="BG174" s="2">
        <f t="shared" si="130"/>
        <v>16</v>
      </c>
      <c r="BH174" s="2">
        <f t="shared" si="131"/>
        <v>9</v>
      </c>
      <c r="BI174" s="19">
        <f t="shared" si="132"/>
        <v>12.5</v>
      </c>
      <c r="BJ174" s="19">
        <f t="shared" si="133"/>
        <v>4.7871355387816905</v>
      </c>
      <c r="BK174" s="31">
        <f t="shared" si="134"/>
        <v>-0.73112615501393097</v>
      </c>
      <c r="BL174" s="32">
        <f t="shared" si="125"/>
        <v>0.23235104997023245</v>
      </c>
      <c r="BM174" s="62">
        <f t="shared" si="135"/>
        <v>4.8732394366197189E-2</v>
      </c>
      <c r="BN174" s="62" t="str">
        <f t="shared" si="136"/>
        <v/>
      </c>
      <c r="BO174" s="73" t="str">
        <f t="shared" si="137"/>
        <v/>
      </c>
      <c r="BQ174" s="11">
        <f t="shared" si="138"/>
        <v>-0.10360296688931819</v>
      </c>
    </row>
    <row r="175" spans="1:69">
      <c r="A175" s="30" t="s">
        <v>605</v>
      </c>
      <c r="B175" s="30" t="s">
        <v>606</v>
      </c>
      <c r="C175" s="30" t="s">
        <v>607</v>
      </c>
      <c r="D175" s="30"/>
      <c r="E175" s="30" t="s">
        <v>570</v>
      </c>
      <c r="F175" s="11" t="str">
        <f t="shared" si="126"/>
        <v>Immune syst</v>
      </c>
      <c r="H175" s="11">
        <f>VLOOKUP($B175,data!$B$3:$Q$15316,'diff expr 1 vs 3 mites'!H$8,FALSE)</f>
        <v>20.217427659999998</v>
      </c>
      <c r="I175" s="11">
        <f>VLOOKUP($B175,data!$B$3:$Q$15316,'diff expr 1 vs 3 mites'!I$8,FALSE)</f>
        <v>21.423861649999999</v>
      </c>
      <c r="J175" s="11">
        <f>VLOOKUP($B175,data!$B$3:$Q$15316,'diff expr 1 vs 3 mites'!J$8,FALSE)</f>
        <v>29.642508849999999</v>
      </c>
      <c r="K175" s="11">
        <f>VLOOKUP($B175,data!$B$3:$Q$15316,'diff expr 1 vs 3 mites'!K$8,FALSE)</f>
        <v>64.793472420000001</v>
      </c>
      <c r="L175" s="11">
        <f>VLOOKUP($B175,data!$B$3:$Q$15316,'diff expr 1 vs 3 mites'!L$8,FALSE)</f>
        <v>103.6544269</v>
      </c>
      <c r="M175" s="11">
        <f>VLOOKUP($B175,data!$B$3:$Q$15316,'diff expr 1 vs 3 mites'!M$8,FALSE)</f>
        <v>7.8332355050000002</v>
      </c>
      <c r="N175" s="11">
        <f>VLOOKUP($B175,data!$B$3:$Q$15316,'diff expr 1 vs 3 mites'!N$8,FALSE)</f>
        <v>14.48769427</v>
      </c>
      <c r="O175" s="11">
        <f>VLOOKUP($B175,data!$B$3:$Q$15316,'diff expr 1 vs 3 mites'!O$8,FALSE)</f>
        <v>20.78909501</v>
      </c>
      <c r="P175" s="11">
        <f>VLOOKUP($B175,data!$B$3:$Q$15316,'diff expr 1 vs 3 mites'!P$8,FALSE)</f>
        <v>9.0612325990000002</v>
      </c>
      <c r="Q175" s="11">
        <f>VLOOKUP($B175,data!$B$3:$Q$15316,'diff expr 1 vs 3 mites'!Q$8,FALSE)</f>
        <v>23.564146659999999</v>
      </c>
      <c r="S175" s="27" t="s">
        <v>27749</v>
      </c>
      <c r="U175" s="2">
        <f t="shared" si="93"/>
        <v>4</v>
      </c>
      <c r="V175" s="2">
        <f t="shared" si="94"/>
        <v>6</v>
      </c>
      <c r="W175" s="2">
        <f t="shared" si="95"/>
        <v>8</v>
      </c>
      <c r="X175" s="2">
        <f t="shared" si="96"/>
        <v>9</v>
      </c>
      <c r="Y175" s="2">
        <f t="shared" si="97"/>
        <v>10</v>
      </c>
      <c r="Z175" s="2">
        <f t="shared" si="98"/>
        <v>1</v>
      </c>
      <c r="AA175" s="2">
        <f t="shared" si="99"/>
        <v>3</v>
      </c>
      <c r="AB175" s="2">
        <f t="shared" si="100"/>
        <v>5</v>
      </c>
      <c r="AC175" s="2">
        <f t="shared" si="101"/>
        <v>2</v>
      </c>
      <c r="AD175" s="2">
        <f t="shared" si="102"/>
        <v>7</v>
      </c>
      <c r="AE175" s="2"/>
      <c r="AF175" s="2">
        <f t="shared" si="103"/>
        <v>0</v>
      </c>
      <c r="AG175" s="2">
        <f t="shared" si="104"/>
        <v>0</v>
      </c>
      <c r="AH175" s="2">
        <f t="shared" si="105"/>
        <v>0</v>
      </c>
      <c r="AI175" s="2">
        <f t="shared" si="106"/>
        <v>0</v>
      </c>
      <c r="AJ175" s="2">
        <f t="shared" si="107"/>
        <v>0</v>
      </c>
      <c r="AK175" s="2">
        <f t="shared" si="108"/>
        <v>0</v>
      </c>
      <c r="AL175" s="2">
        <f t="shared" si="109"/>
        <v>0</v>
      </c>
      <c r="AM175" s="2">
        <f t="shared" si="110"/>
        <v>0</v>
      </c>
      <c r="AN175" s="2">
        <f t="shared" si="111"/>
        <v>0</v>
      </c>
      <c r="AO175" s="2">
        <f t="shared" si="112"/>
        <v>0</v>
      </c>
      <c r="AP175" s="2"/>
      <c r="AQ175" s="2">
        <f t="shared" si="113"/>
        <v>4</v>
      </c>
      <c r="AR175" s="2">
        <f t="shared" si="114"/>
        <v>6</v>
      </c>
      <c r="AS175" s="2">
        <f t="shared" si="115"/>
        <v>8</v>
      </c>
      <c r="AT175" s="2">
        <f t="shared" si="116"/>
        <v>9</v>
      </c>
      <c r="AU175" s="2">
        <f t="shared" si="117"/>
        <v>10</v>
      </c>
      <c r="AV175" s="2">
        <f t="shared" si="118"/>
        <v>1</v>
      </c>
      <c r="AW175" s="2">
        <f t="shared" si="119"/>
        <v>3</v>
      </c>
      <c r="AX175" s="2">
        <f t="shared" si="120"/>
        <v>5</v>
      </c>
      <c r="AY175" s="2">
        <f t="shared" si="121"/>
        <v>2</v>
      </c>
      <c r="AZ175" s="2">
        <f t="shared" si="122"/>
        <v>7</v>
      </c>
      <c r="BA175" s="2"/>
      <c r="BB175" s="5">
        <f t="shared" si="123"/>
        <v>5</v>
      </c>
      <c r="BC175" s="2">
        <f t="shared" si="124"/>
        <v>5</v>
      </c>
      <c r="BD175" s="2">
        <f t="shared" si="127"/>
        <v>37</v>
      </c>
      <c r="BE175" s="2">
        <f t="shared" si="128"/>
        <v>18</v>
      </c>
      <c r="BF175" s="2">
        <f t="shared" si="129"/>
        <v>3</v>
      </c>
      <c r="BG175" s="2">
        <f t="shared" si="130"/>
        <v>22</v>
      </c>
      <c r="BH175" s="2">
        <f t="shared" si="131"/>
        <v>3</v>
      </c>
      <c r="BI175" s="19">
        <f t="shared" si="132"/>
        <v>12.5</v>
      </c>
      <c r="BJ175" s="19">
        <f t="shared" si="133"/>
        <v>4.7871355387816905</v>
      </c>
      <c r="BK175" s="31">
        <f t="shared" si="134"/>
        <v>-1.9844852778949553</v>
      </c>
      <c r="BL175" s="32">
        <f t="shared" si="125"/>
        <v>2.3600883845071103E-2</v>
      </c>
      <c r="BM175" s="62">
        <f t="shared" si="135"/>
        <v>9.2957746478873251E-3</v>
      </c>
      <c r="BN175" s="62" t="str">
        <f t="shared" si="136"/>
        <v/>
      </c>
      <c r="BO175" s="73" t="str">
        <f t="shared" si="137"/>
        <v/>
      </c>
      <c r="BQ175" s="11">
        <f t="shared" si="138"/>
        <v>-0.50042651383405157</v>
      </c>
    </row>
    <row r="176" spans="1:69">
      <c r="A176" s="30" t="s">
        <v>608</v>
      </c>
      <c r="B176" s="30" t="s">
        <v>609</v>
      </c>
      <c r="C176" s="30" t="s">
        <v>610</v>
      </c>
      <c r="D176" s="30" t="s">
        <v>611</v>
      </c>
      <c r="E176" s="30" t="s">
        <v>570</v>
      </c>
      <c r="F176" s="11" t="str">
        <f t="shared" si="126"/>
        <v>Immune syst</v>
      </c>
      <c r="H176" s="11">
        <f>VLOOKUP($B176,data!$B$3:$Q$15316,'diff expr 1 vs 3 mites'!H$8,FALSE)</f>
        <v>3.6152216039999998</v>
      </c>
      <c r="I176" s="11">
        <f>VLOOKUP($B176,data!$B$3:$Q$15316,'diff expr 1 vs 3 mites'!I$8,FALSE)</f>
        <v>0.98054144399999998</v>
      </c>
      <c r="J176" s="11">
        <f>VLOOKUP($B176,data!$B$3:$Q$15316,'diff expr 1 vs 3 mites'!J$8,FALSE)</f>
        <v>1.55132369</v>
      </c>
      <c r="K176" s="11">
        <f>VLOOKUP($B176,data!$B$3:$Q$15316,'diff expr 1 vs 3 mites'!K$8,FALSE)</f>
        <v>1.830143576</v>
      </c>
      <c r="L176" s="11">
        <f>VLOOKUP($B176,data!$B$3:$Q$15316,'diff expr 1 vs 3 mites'!L$8,FALSE)</f>
        <v>5.2681021450000003</v>
      </c>
      <c r="M176" s="11">
        <f>VLOOKUP($B176,data!$B$3:$Q$15316,'diff expr 1 vs 3 mites'!M$8,FALSE)</f>
        <v>1.0325280800000001</v>
      </c>
      <c r="N176" s="11">
        <f>VLOOKUP($B176,data!$B$3:$Q$15316,'diff expr 1 vs 3 mites'!N$8,FALSE)</f>
        <v>0.74596765099999995</v>
      </c>
      <c r="O176" s="11">
        <f>VLOOKUP($B176,data!$B$3:$Q$15316,'diff expr 1 vs 3 mites'!O$8,FALSE)</f>
        <v>1.489287171</v>
      </c>
      <c r="P176" s="11">
        <f>VLOOKUP($B176,data!$B$3:$Q$15316,'diff expr 1 vs 3 mites'!P$8,FALSE)</f>
        <v>0.68597008500000001</v>
      </c>
      <c r="Q176" s="11">
        <f>VLOOKUP($B176,data!$B$3:$Q$15316,'diff expr 1 vs 3 mites'!Q$8,FALSE)</f>
        <v>1.294199307</v>
      </c>
      <c r="S176" s="27" t="s">
        <v>27749</v>
      </c>
      <c r="U176" s="2">
        <f t="shared" si="93"/>
        <v>9</v>
      </c>
      <c r="V176" s="2">
        <f t="shared" si="94"/>
        <v>3</v>
      </c>
      <c r="W176" s="2">
        <f t="shared" si="95"/>
        <v>7</v>
      </c>
      <c r="X176" s="2">
        <f t="shared" si="96"/>
        <v>8</v>
      </c>
      <c r="Y176" s="2">
        <f t="shared" si="97"/>
        <v>10</v>
      </c>
      <c r="Z176" s="2">
        <f t="shared" si="98"/>
        <v>4</v>
      </c>
      <c r="AA176" s="2">
        <f t="shared" si="99"/>
        <v>2</v>
      </c>
      <c r="AB176" s="2">
        <f t="shared" si="100"/>
        <v>6</v>
      </c>
      <c r="AC176" s="2">
        <f t="shared" si="101"/>
        <v>1</v>
      </c>
      <c r="AD176" s="2">
        <f t="shared" si="102"/>
        <v>5</v>
      </c>
      <c r="AE176" s="2"/>
      <c r="AF176" s="2">
        <f t="shared" si="103"/>
        <v>0</v>
      </c>
      <c r="AG176" s="2">
        <f t="shared" si="104"/>
        <v>0</v>
      </c>
      <c r="AH176" s="2">
        <f t="shared" si="105"/>
        <v>0</v>
      </c>
      <c r="AI176" s="2">
        <f t="shared" si="106"/>
        <v>0</v>
      </c>
      <c r="AJ176" s="2">
        <f t="shared" si="107"/>
        <v>0</v>
      </c>
      <c r="AK176" s="2">
        <f t="shared" si="108"/>
        <v>0</v>
      </c>
      <c r="AL176" s="2">
        <f t="shared" si="109"/>
        <v>0</v>
      </c>
      <c r="AM176" s="2">
        <f t="shared" si="110"/>
        <v>0</v>
      </c>
      <c r="AN176" s="2">
        <f t="shared" si="111"/>
        <v>0</v>
      </c>
      <c r="AO176" s="2">
        <f t="shared" si="112"/>
        <v>0</v>
      </c>
      <c r="AP176" s="2"/>
      <c r="AQ176" s="2">
        <f t="shared" si="113"/>
        <v>9</v>
      </c>
      <c r="AR176" s="2">
        <f t="shared" si="114"/>
        <v>3</v>
      </c>
      <c r="AS176" s="2">
        <f t="shared" si="115"/>
        <v>7</v>
      </c>
      <c r="AT176" s="2">
        <f t="shared" si="116"/>
        <v>8</v>
      </c>
      <c r="AU176" s="2">
        <f t="shared" si="117"/>
        <v>10</v>
      </c>
      <c r="AV176" s="2">
        <f t="shared" si="118"/>
        <v>4</v>
      </c>
      <c r="AW176" s="2">
        <f t="shared" si="119"/>
        <v>2</v>
      </c>
      <c r="AX176" s="2">
        <f t="shared" si="120"/>
        <v>6</v>
      </c>
      <c r="AY176" s="2">
        <f t="shared" si="121"/>
        <v>1</v>
      </c>
      <c r="AZ176" s="2">
        <f t="shared" si="122"/>
        <v>5</v>
      </c>
      <c r="BA176" s="2"/>
      <c r="BB176" s="5">
        <f t="shared" si="123"/>
        <v>5</v>
      </c>
      <c r="BC176" s="2">
        <f t="shared" si="124"/>
        <v>5</v>
      </c>
      <c r="BD176" s="2">
        <f t="shared" si="127"/>
        <v>37</v>
      </c>
      <c r="BE176" s="2">
        <f t="shared" si="128"/>
        <v>18</v>
      </c>
      <c r="BF176" s="2">
        <f t="shared" si="129"/>
        <v>3</v>
      </c>
      <c r="BG176" s="2">
        <f t="shared" si="130"/>
        <v>22</v>
      </c>
      <c r="BH176" s="2">
        <f t="shared" si="131"/>
        <v>3</v>
      </c>
      <c r="BI176" s="19">
        <f t="shared" si="132"/>
        <v>12.5</v>
      </c>
      <c r="BJ176" s="19">
        <f t="shared" si="133"/>
        <v>4.7871355387816905</v>
      </c>
      <c r="BK176" s="31">
        <f t="shared" si="134"/>
        <v>-1.9844852778949553</v>
      </c>
      <c r="BL176" s="32">
        <f t="shared" si="125"/>
        <v>2.3600883845071103E-2</v>
      </c>
      <c r="BM176" s="62">
        <f t="shared" si="135"/>
        <v>9.2957746478873251E-3</v>
      </c>
      <c r="BN176" s="62" t="str">
        <f t="shared" si="136"/>
        <v/>
      </c>
      <c r="BO176" s="73" t="str">
        <f t="shared" si="137"/>
        <v/>
      </c>
      <c r="BQ176" s="11">
        <f t="shared" si="138"/>
        <v>-0.40207298512564138</v>
      </c>
    </row>
    <row r="177" spans="1:69">
      <c r="A177" s="30" t="s">
        <v>612</v>
      </c>
      <c r="B177" s="30" t="s">
        <v>613</v>
      </c>
      <c r="C177" s="30" t="s">
        <v>614</v>
      </c>
      <c r="D177" s="30" t="s">
        <v>615</v>
      </c>
      <c r="E177" s="30" t="s">
        <v>570</v>
      </c>
      <c r="F177" s="11" t="str">
        <f t="shared" si="126"/>
        <v>Immune syst</v>
      </c>
      <c r="H177" s="11">
        <f>VLOOKUP($B177,data!$B$3:$Q$15316,'diff expr 1 vs 3 mites'!H$8,FALSE)</f>
        <v>27.56085779</v>
      </c>
      <c r="I177" s="11">
        <f>VLOOKUP($B177,data!$B$3:$Q$15316,'diff expr 1 vs 3 mites'!I$8,FALSE)</f>
        <v>12.97584709</v>
      </c>
      <c r="J177" s="11">
        <f>VLOOKUP($B177,data!$B$3:$Q$15316,'diff expr 1 vs 3 mites'!J$8,FALSE)</f>
        <v>2.7463823029999999</v>
      </c>
      <c r="K177" s="11">
        <f>VLOOKUP($B177,data!$B$3:$Q$15316,'diff expr 1 vs 3 mites'!K$8,FALSE)</f>
        <v>11.05646739</v>
      </c>
      <c r="L177" s="11">
        <f>VLOOKUP($B177,data!$B$3:$Q$15316,'diff expr 1 vs 3 mites'!L$8,FALSE)</f>
        <v>11.48873702</v>
      </c>
      <c r="M177" s="11">
        <f>VLOOKUP($B177,data!$B$3:$Q$15316,'diff expr 1 vs 3 mites'!M$8,FALSE)</f>
        <v>5.9407845100000003</v>
      </c>
      <c r="N177" s="11">
        <f>VLOOKUP($B177,data!$B$3:$Q$15316,'diff expr 1 vs 3 mites'!N$8,FALSE)</f>
        <v>6.1042088349999997</v>
      </c>
      <c r="O177" s="11">
        <f>VLOOKUP($B177,data!$B$3:$Q$15316,'diff expr 1 vs 3 mites'!O$8,FALSE)</f>
        <v>12.85321096</v>
      </c>
      <c r="P177" s="11">
        <f>VLOOKUP($B177,data!$B$3:$Q$15316,'diff expr 1 vs 3 mites'!P$8,FALSE)</f>
        <v>23.767970420000001</v>
      </c>
      <c r="Q177" s="11">
        <f>VLOOKUP($B177,data!$B$3:$Q$15316,'diff expr 1 vs 3 mites'!Q$8,FALSE)</f>
        <v>11.16951589</v>
      </c>
      <c r="S177" s="27" t="s">
        <v>27749</v>
      </c>
      <c r="U177" s="2">
        <f t="shared" si="93"/>
        <v>10</v>
      </c>
      <c r="V177" s="2">
        <f t="shared" si="94"/>
        <v>8</v>
      </c>
      <c r="W177" s="2">
        <f t="shared" si="95"/>
        <v>1</v>
      </c>
      <c r="X177" s="2">
        <f t="shared" si="96"/>
        <v>4</v>
      </c>
      <c r="Y177" s="2">
        <f t="shared" si="97"/>
        <v>6</v>
      </c>
      <c r="Z177" s="2">
        <f t="shared" si="98"/>
        <v>2</v>
      </c>
      <c r="AA177" s="2">
        <f t="shared" si="99"/>
        <v>3</v>
      </c>
      <c r="AB177" s="2">
        <f t="shared" si="100"/>
        <v>7</v>
      </c>
      <c r="AC177" s="2">
        <f t="shared" si="101"/>
        <v>9</v>
      </c>
      <c r="AD177" s="2">
        <f t="shared" si="102"/>
        <v>5</v>
      </c>
      <c r="AE177" s="2"/>
      <c r="AF177" s="2">
        <f t="shared" si="103"/>
        <v>0</v>
      </c>
      <c r="AG177" s="2">
        <f t="shared" si="104"/>
        <v>0</v>
      </c>
      <c r="AH177" s="2">
        <f t="shared" si="105"/>
        <v>0</v>
      </c>
      <c r="AI177" s="2">
        <f t="shared" si="106"/>
        <v>0</v>
      </c>
      <c r="AJ177" s="2">
        <f t="shared" si="107"/>
        <v>0</v>
      </c>
      <c r="AK177" s="2">
        <f t="shared" si="108"/>
        <v>0</v>
      </c>
      <c r="AL177" s="2">
        <f t="shared" si="109"/>
        <v>0</v>
      </c>
      <c r="AM177" s="2">
        <f t="shared" si="110"/>
        <v>0</v>
      </c>
      <c r="AN177" s="2">
        <f t="shared" si="111"/>
        <v>0</v>
      </c>
      <c r="AO177" s="2">
        <f t="shared" si="112"/>
        <v>0</v>
      </c>
      <c r="AP177" s="2"/>
      <c r="AQ177" s="2">
        <f t="shared" si="113"/>
        <v>10</v>
      </c>
      <c r="AR177" s="2">
        <f t="shared" si="114"/>
        <v>8</v>
      </c>
      <c r="AS177" s="2">
        <f t="shared" si="115"/>
        <v>1</v>
      </c>
      <c r="AT177" s="2">
        <f t="shared" si="116"/>
        <v>4</v>
      </c>
      <c r="AU177" s="2">
        <f t="shared" si="117"/>
        <v>6</v>
      </c>
      <c r="AV177" s="2">
        <f t="shared" si="118"/>
        <v>2</v>
      </c>
      <c r="AW177" s="2">
        <f t="shared" si="119"/>
        <v>3</v>
      </c>
      <c r="AX177" s="2">
        <f t="shared" si="120"/>
        <v>7</v>
      </c>
      <c r="AY177" s="2">
        <f t="shared" si="121"/>
        <v>9</v>
      </c>
      <c r="AZ177" s="2">
        <f t="shared" si="122"/>
        <v>5</v>
      </c>
      <c r="BA177" s="2"/>
      <c r="BB177" s="5">
        <f t="shared" si="123"/>
        <v>5</v>
      </c>
      <c r="BC177" s="2">
        <f t="shared" si="124"/>
        <v>5</v>
      </c>
      <c r="BD177" s="2">
        <f t="shared" si="127"/>
        <v>29</v>
      </c>
      <c r="BE177" s="2">
        <f t="shared" si="128"/>
        <v>26</v>
      </c>
      <c r="BF177" s="2">
        <f t="shared" si="129"/>
        <v>11</v>
      </c>
      <c r="BG177" s="2">
        <f t="shared" si="130"/>
        <v>14</v>
      </c>
      <c r="BH177" s="2">
        <f t="shared" si="131"/>
        <v>11</v>
      </c>
      <c r="BI177" s="19">
        <f t="shared" si="132"/>
        <v>12.5</v>
      </c>
      <c r="BJ177" s="19">
        <f t="shared" si="133"/>
        <v>4.7871355387816905</v>
      </c>
      <c r="BK177" s="31">
        <f t="shared" si="134"/>
        <v>-0.31333978072025609</v>
      </c>
      <c r="BL177" s="32">
        <f t="shared" si="125"/>
        <v>0.37701126503103738</v>
      </c>
      <c r="BM177" s="62">
        <f t="shared" si="135"/>
        <v>6.9014084507042259E-2</v>
      </c>
      <c r="BN177" s="62" t="str">
        <f t="shared" si="136"/>
        <v/>
      </c>
      <c r="BO177" s="73" t="str">
        <f t="shared" si="137"/>
        <v/>
      </c>
      <c r="BQ177" s="11">
        <f t="shared" si="138"/>
        <v>-4.1452276262887264E-2</v>
      </c>
    </row>
    <row r="178" spans="1:69">
      <c r="A178" s="30" t="s">
        <v>616</v>
      </c>
      <c r="B178" s="30" t="s">
        <v>617</v>
      </c>
      <c r="C178" s="30" t="s">
        <v>618</v>
      </c>
      <c r="D178" s="30" t="s">
        <v>619</v>
      </c>
      <c r="E178" s="30" t="s">
        <v>570</v>
      </c>
      <c r="F178" s="11" t="str">
        <f t="shared" si="126"/>
        <v>Immune syst</v>
      </c>
      <c r="H178" s="11">
        <f>VLOOKUP($B178,data!$B$3:$Q$15316,'diff expr 1 vs 3 mites'!H$8,FALSE)</f>
        <v>8.6906814440000009</v>
      </c>
      <c r="I178" s="11">
        <f>VLOOKUP($B178,data!$B$3:$Q$15316,'diff expr 1 vs 3 mites'!I$8,FALSE)</f>
        <v>120.2139973</v>
      </c>
      <c r="J178" s="11">
        <f>VLOOKUP($B178,data!$B$3:$Q$15316,'diff expr 1 vs 3 mites'!J$8,FALSE)</f>
        <v>2.458845213</v>
      </c>
      <c r="K178" s="11">
        <f>VLOOKUP($B178,data!$B$3:$Q$15316,'diff expr 1 vs 3 mites'!K$8,FALSE)</f>
        <v>34.096183680000003</v>
      </c>
      <c r="L178" s="11">
        <f>VLOOKUP($B178,data!$B$3:$Q$15316,'diff expr 1 vs 3 mites'!L$8,FALSE)</f>
        <v>9.1916593140000007</v>
      </c>
      <c r="M178" s="11">
        <f>VLOOKUP($B178,data!$B$3:$Q$15316,'diff expr 1 vs 3 mites'!M$8,FALSE)</f>
        <v>214.08186649999999</v>
      </c>
      <c r="N178" s="11">
        <f>VLOOKUP($B178,data!$B$3:$Q$15316,'diff expr 1 vs 3 mites'!N$8,FALSE)</f>
        <v>4.1842313349999998</v>
      </c>
      <c r="O178" s="11">
        <f>VLOOKUP($B178,data!$B$3:$Q$15316,'diff expr 1 vs 3 mites'!O$8,FALSE)</f>
        <v>221.072294</v>
      </c>
      <c r="P178" s="11">
        <f>VLOOKUP($B178,data!$B$3:$Q$15316,'diff expr 1 vs 3 mites'!P$8,FALSE)</f>
        <v>2.3037681870000002</v>
      </c>
      <c r="Q178" s="11">
        <f>VLOOKUP($B178,data!$B$3:$Q$15316,'diff expr 1 vs 3 mites'!Q$8,FALSE)</f>
        <v>40.555980310000002</v>
      </c>
      <c r="S178" s="27" t="s">
        <v>27749</v>
      </c>
      <c r="U178" s="2">
        <f t="shared" si="93"/>
        <v>4</v>
      </c>
      <c r="V178" s="2">
        <f t="shared" si="94"/>
        <v>8</v>
      </c>
      <c r="W178" s="2">
        <f t="shared" si="95"/>
        <v>2</v>
      </c>
      <c r="X178" s="2">
        <f t="shared" si="96"/>
        <v>6</v>
      </c>
      <c r="Y178" s="2">
        <f t="shared" si="97"/>
        <v>5</v>
      </c>
      <c r="Z178" s="2">
        <f t="shared" si="98"/>
        <v>9</v>
      </c>
      <c r="AA178" s="2">
        <f t="shared" si="99"/>
        <v>3</v>
      </c>
      <c r="AB178" s="2">
        <f t="shared" si="100"/>
        <v>10</v>
      </c>
      <c r="AC178" s="2">
        <f t="shared" si="101"/>
        <v>1</v>
      </c>
      <c r="AD178" s="2">
        <f t="shared" si="102"/>
        <v>7</v>
      </c>
      <c r="AE178" s="2"/>
      <c r="AF178" s="2">
        <f t="shared" si="103"/>
        <v>0</v>
      </c>
      <c r="AG178" s="2">
        <f t="shared" si="104"/>
        <v>0</v>
      </c>
      <c r="AH178" s="2">
        <f t="shared" si="105"/>
        <v>0</v>
      </c>
      <c r="AI178" s="2">
        <f t="shared" si="106"/>
        <v>0</v>
      </c>
      <c r="AJ178" s="2">
        <f t="shared" si="107"/>
        <v>0</v>
      </c>
      <c r="AK178" s="2">
        <f t="shared" si="108"/>
        <v>0</v>
      </c>
      <c r="AL178" s="2">
        <f t="shared" si="109"/>
        <v>0</v>
      </c>
      <c r="AM178" s="2">
        <f t="shared" si="110"/>
        <v>0</v>
      </c>
      <c r="AN178" s="2">
        <f t="shared" si="111"/>
        <v>0</v>
      </c>
      <c r="AO178" s="2">
        <f t="shared" si="112"/>
        <v>0</v>
      </c>
      <c r="AP178" s="2"/>
      <c r="AQ178" s="2">
        <f t="shared" si="113"/>
        <v>4</v>
      </c>
      <c r="AR178" s="2">
        <f t="shared" si="114"/>
        <v>8</v>
      </c>
      <c r="AS178" s="2">
        <f t="shared" si="115"/>
        <v>2</v>
      </c>
      <c r="AT178" s="2">
        <f t="shared" si="116"/>
        <v>6</v>
      </c>
      <c r="AU178" s="2">
        <f t="shared" si="117"/>
        <v>5</v>
      </c>
      <c r="AV178" s="2">
        <f t="shared" si="118"/>
        <v>9</v>
      </c>
      <c r="AW178" s="2">
        <f t="shared" si="119"/>
        <v>3</v>
      </c>
      <c r="AX178" s="2">
        <f t="shared" si="120"/>
        <v>10</v>
      </c>
      <c r="AY178" s="2">
        <f t="shared" si="121"/>
        <v>1</v>
      </c>
      <c r="AZ178" s="2">
        <f t="shared" si="122"/>
        <v>7</v>
      </c>
      <c r="BA178" s="2"/>
      <c r="BB178" s="5">
        <f t="shared" si="123"/>
        <v>5</v>
      </c>
      <c r="BC178" s="2">
        <f t="shared" si="124"/>
        <v>5</v>
      </c>
      <c r="BD178" s="2">
        <f t="shared" si="127"/>
        <v>25</v>
      </c>
      <c r="BE178" s="2">
        <f t="shared" si="128"/>
        <v>30</v>
      </c>
      <c r="BF178" s="2">
        <f t="shared" si="129"/>
        <v>15</v>
      </c>
      <c r="BG178" s="2">
        <f t="shared" si="130"/>
        <v>10</v>
      </c>
      <c r="BH178" s="2">
        <f t="shared" si="131"/>
        <v>10</v>
      </c>
      <c r="BI178" s="19">
        <f t="shared" si="132"/>
        <v>12.5</v>
      </c>
      <c r="BJ178" s="19">
        <f t="shared" si="133"/>
        <v>4.7871355387816905</v>
      </c>
      <c r="BK178" s="31">
        <f t="shared" si="134"/>
        <v>-0.5222329678670935</v>
      </c>
      <c r="BL178" s="32">
        <f t="shared" si="125"/>
        <v>0.30075406722029491</v>
      </c>
      <c r="BM178" s="62">
        <f t="shared" si="135"/>
        <v>5.8591549295774648E-2</v>
      </c>
      <c r="BN178" s="62" t="str">
        <f t="shared" si="136"/>
        <v/>
      </c>
      <c r="BO178" s="73" t="str">
        <f t="shared" si="137"/>
        <v/>
      </c>
      <c r="BQ178" s="11">
        <f t="shared" si="138"/>
        <v>0.4410535420268048</v>
      </c>
    </row>
    <row r="179" spans="1:69">
      <c r="A179" s="30" t="s">
        <v>620</v>
      </c>
      <c r="B179" s="30" t="s">
        <v>621</v>
      </c>
      <c r="C179" s="30" t="s">
        <v>622</v>
      </c>
      <c r="D179" s="30" t="s">
        <v>623</v>
      </c>
      <c r="E179" s="30" t="s">
        <v>570</v>
      </c>
      <c r="F179" s="11" t="str">
        <f t="shared" si="126"/>
        <v>Immune syst</v>
      </c>
      <c r="H179" s="11">
        <f>VLOOKUP($B179,data!$B$3:$Q$15316,'diff expr 1 vs 3 mites'!H$8,FALSE)</f>
        <v>8.898626792</v>
      </c>
      <c r="I179" s="11">
        <f>VLOOKUP($B179,data!$B$3:$Q$15316,'diff expr 1 vs 3 mites'!I$8,FALSE)</f>
        <v>7.1446844919999997</v>
      </c>
      <c r="J179" s="11">
        <f>VLOOKUP($B179,data!$B$3:$Q$15316,'diff expr 1 vs 3 mites'!J$8,FALSE)</f>
        <v>3.5583729769999999</v>
      </c>
      <c r="K179" s="11">
        <f>VLOOKUP($B179,data!$B$3:$Q$15316,'diff expr 1 vs 3 mites'!K$8,FALSE)</f>
        <v>8.6729477260000003</v>
      </c>
      <c r="L179" s="11">
        <f>VLOOKUP($B179,data!$B$3:$Q$15316,'diff expr 1 vs 3 mites'!L$8,FALSE)</f>
        <v>8.099854273</v>
      </c>
      <c r="M179" s="11">
        <f>VLOOKUP($B179,data!$B$3:$Q$15316,'diff expr 1 vs 3 mites'!M$8,FALSE)</f>
        <v>8.2730034490000008</v>
      </c>
      <c r="N179" s="11">
        <f>VLOOKUP($B179,data!$B$3:$Q$15316,'diff expr 1 vs 3 mites'!N$8,FALSE)</f>
        <v>3.001541858</v>
      </c>
      <c r="O179" s="11">
        <f>VLOOKUP($B179,data!$B$3:$Q$15316,'diff expr 1 vs 3 mites'!O$8,FALSE)</f>
        <v>11.09641821</v>
      </c>
      <c r="P179" s="11">
        <f>VLOOKUP($B179,data!$B$3:$Q$15316,'diff expr 1 vs 3 mites'!P$8,FALSE)</f>
        <v>4.8910825640000004</v>
      </c>
      <c r="Q179" s="11">
        <f>VLOOKUP($B179,data!$B$3:$Q$15316,'diff expr 1 vs 3 mites'!Q$8,FALSE)</f>
        <v>8.407108933</v>
      </c>
      <c r="S179" s="27" t="s">
        <v>27749</v>
      </c>
      <c r="U179" s="2">
        <f t="shared" si="93"/>
        <v>9</v>
      </c>
      <c r="V179" s="2">
        <f t="shared" si="94"/>
        <v>4</v>
      </c>
      <c r="W179" s="2">
        <f t="shared" si="95"/>
        <v>2</v>
      </c>
      <c r="X179" s="2">
        <f t="shared" si="96"/>
        <v>8</v>
      </c>
      <c r="Y179" s="2">
        <f t="shared" si="97"/>
        <v>5</v>
      </c>
      <c r="Z179" s="2">
        <f t="shared" si="98"/>
        <v>6</v>
      </c>
      <c r="AA179" s="2">
        <f t="shared" si="99"/>
        <v>1</v>
      </c>
      <c r="AB179" s="2">
        <f t="shared" si="100"/>
        <v>10</v>
      </c>
      <c r="AC179" s="2">
        <f t="shared" si="101"/>
        <v>3</v>
      </c>
      <c r="AD179" s="2">
        <f t="shared" si="102"/>
        <v>7</v>
      </c>
      <c r="AE179" s="2"/>
      <c r="AF179" s="2">
        <f t="shared" si="103"/>
        <v>0</v>
      </c>
      <c r="AG179" s="2">
        <f t="shared" si="104"/>
        <v>0</v>
      </c>
      <c r="AH179" s="2">
        <f t="shared" si="105"/>
        <v>0</v>
      </c>
      <c r="AI179" s="2">
        <f t="shared" si="106"/>
        <v>0</v>
      </c>
      <c r="AJ179" s="2">
        <f t="shared" si="107"/>
        <v>0</v>
      </c>
      <c r="AK179" s="2">
        <f t="shared" si="108"/>
        <v>0</v>
      </c>
      <c r="AL179" s="2">
        <f t="shared" si="109"/>
        <v>0</v>
      </c>
      <c r="AM179" s="2">
        <f t="shared" si="110"/>
        <v>0</v>
      </c>
      <c r="AN179" s="2">
        <f t="shared" si="111"/>
        <v>0</v>
      </c>
      <c r="AO179" s="2">
        <f t="shared" si="112"/>
        <v>0</v>
      </c>
      <c r="AP179" s="2"/>
      <c r="AQ179" s="2">
        <f t="shared" si="113"/>
        <v>9</v>
      </c>
      <c r="AR179" s="2">
        <f t="shared" si="114"/>
        <v>4</v>
      </c>
      <c r="AS179" s="2">
        <f t="shared" si="115"/>
        <v>2</v>
      </c>
      <c r="AT179" s="2">
        <f t="shared" si="116"/>
        <v>8</v>
      </c>
      <c r="AU179" s="2">
        <f t="shared" si="117"/>
        <v>5</v>
      </c>
      <c r="AV179" s="2">
        <f t="shared" si="118"/>
        <v>6</v>
      </c>
      <c r="AW179" s="2">
        <f t="shared" si="119"/>
        <v>1</v>
      </c>
      <c r="AX179" s="2">
        <f t="shared" si="120"/>
        <v>10</v>
      </c>
      <c r="AY179" s="2">
        <f t="shared" si="121"/>
        <v>3</v>
      </c>
      <c r="AZ179" s="2">
        <f t="shared" si="122"/>
        <v>7</v>
      </c>
      <c r="BA179" s="2"/>
      <c r="BB179" s="5">
        <f t="shared" si="123"/>
        <v>5</v>
      </c>
      <c r="BC179" s="2">
        <f t="shared" si="124"/>
        <v>5</v>
      </c>
      <c r="BD179" s="2">
        <f t="shared" si="127"/>
        <v>28</v>
      </c>
      <c r="BE179" s="2">
        <f t="shared" si="128"/>
        <v>27</v>
      </c>
      <c r="BF179" s="2">
        <f t="shared" si="129"/>
        <v>12</v>
      </c>
      <c r="BG179" s="2">
        <f t="shared" si="130"/>
        <v>13</v>
      </c>
      <c r="BH179" s="2">
        <f t="shared" si="131"/>
        <v>12</v>
      </c>
      <c r="BI179" s="19">
        <f t="shared" si="132"/>
        <v>12.5</v>
      </c>
      <c r="BJ179" s="19">
        <f t="shared" si="133"/>
        <v>4.7871355387816905</v>
      </c>
      <c r="BK179" s="31">
        <f t="shared" si="134"/>
        <v>-0.10444659357341871</v>
      </c>
      <c r="BL179" s="32">
        <f t="shared" si="125"/>
        <v>0.45840747426404427</v>
      </c>
      <c r="BM179" s="62">
        <f t="shared" si="135"/>
        <v>8.225352112676057E-2</v>
      </c>
      <c r="BN179" s="62" t="str">
        <f t="shared" si="136"/>
        <v/>
      </c>
      <c r="BO179" s="73" t="str">
        <f t="shared" si="137"/>
        <v/>
      </c>
      <c r="BQ179" s="11">
        <f t="shared" si="138"/>
        <v>-8.5040469979585816E-3</v>
      </c>
    </row>
    <row r="180" spans="1:69">
      <c r="A180" s="30" t="s">
        <v>624</v>
      </c>
      <c r="B180" s="30" t="s">
        <v>625</v>
      </c>
      <c r="C180" s="30" t="s">
        <v>618</v>
      </c>
      <c r="D180" s="30" t="s">
        <v>619</v>
      </c>
      <c r="E180" s="30" t="s">
        <v>570</v>
      </c>
      <c r="F180" s="11" t="str">
        <f t="shared" si="126"/>
        <v>Immune syst</v>
      </c>
      <c r="H180" s="11">
        <f>VLOOKUP($B180,data!$B$3:$Q$15316,'diff expr 1 vs 3 mites'!H$8,FALSE)</f>
        <v>15.29248698</v>
      </c>
      <c r="I180" s="11">
        <f>VLOOKUP($B180,data!$B$3:$Q$15316,'diff expr 1 vs 3 mites'!I$8,FALSE)</f>
        <v>5.806804251</v>
      </c>
      <c r="J180" s="11">
        <f>VLOOKUP($B180,data!$B$3:$Q$15316,'diff expr 1 vs 3 mites'!J$8,FALSE)</f>
        <v>28.70035708</v>
      </c>
      <c r="K180" s="11">
        <f>VLOOKUP($B180,data!$B$3:$Q$15316,'diff expr 1 vs 3 mites'!K$8,FALSE)</f>
        <v>46.965450310000001</v>
      </c>
      <c r="L180" s="11">
        <f>VLOOKUP($B180,data!$B$3:$Q$15316,'diff expr 1 vs 3 mites'!L$8,FALSE)</f>
        <v>65.414960170000001</v>
      </c>
      <c r="M180" s="11">
        <f>VLOOKUP($B180,data!$B$3:$Q$15316,'diff expr 1 vs 3 mites'!M$8,FALSE)</f>
        <v>6.5514333310000001</v>
      </c>
      <c r="N180" s="11">
        <f>VLOOKUP($B180,data!$B$3:$Q$15316,'diff expr 1 vs 3 mites'!N$8,FALSE)</f>
        <v>13.74379751</v>
      </c>
      <c r="O180" s="11">
        <f>VLOOKUP($B180,data!$B$3:$Q$15316,'diff expr 1 vs 3 mites'!O$8,FALSE)</f>
        <v>7.5596709110000004</v>
      </c>
      <c r="P180" s="11">
        <f>VLOOKUP($B180,data!$B$3:$Q$15316,'diff expr 1 vs 3 mites'!P$8,FALSE)</f>
        <v>18.17812387</v>
      </c>
      <c r="Q180" s="11">
        <f>VLOOKUP($B180,data!$B$3:$Q$15316,'diff expr 1 vs 3 mites'!Q$8,FALSE)</f>
        <v>26.590422350000001</v>
      </c>
      <c r="S180" s="27" t="s">
        <v>27749</v>
      </c>
      <c r="U180" s="2">
        <f t="shared" si="93"/>
        <v>5</v>
      </c>
      <c r="V180" s="2">
        <f t="shared" si="94"/>
        <v>1</v>
      </c>
      <c r="W180" s="2">
        <f t="shared" si="95"/>
        <v>8</v>
      </c>
      <c r="X180" s="2">
        <f t="shared" si="96"/>
        <v>9</v>
      </c>
      <c r="Y180" s="2">
        <f t="shared" si="97"/>
        <v>10</v>
      </c>
      <c r="Z180" s="2">
        <f t="shared" si="98"/>
        <v>2</v>
      </c>
      <c r="AA180" s="2">
        <f t="shared" si="99"/>
        <v>4</v>
      </c>
      <c r="AB180" s="2">
        <f t="shared" si="100"/>
        <v>3</v>
      </c>
      <c r="AC180" s="2">
        <f t="shared" si="101"/>
        <v>6</v>
      </c>
      <c r="AD180" s="2">
        <f t="shared" si="102"/>
        <v>7</v>
      </c>
      <c r="AE180" s="2"/>
      <c r="AF180" s="2">
        <f t="shared" si="103"/>
        <v>0</v>
      </c>
      <c r="AG180" s="2">
        <f t="shared" si="104"/>
        <v>0</v>
      </c>
      <c r="AH180" s="2">
        <f t="shared" si="105"/>
        <v>0</v>
      </c>
      <c r="AI180" s="2">
        <f t="shared" si="106"/>
        <v>0</v>
      </c>
      <c r="AJ180" s="2">
        <f t="shared" si="107"/>
        <v>0</v>
      </c>
      <c r="AK180" s="2">
        <f t="shared" si="108"/>
        <v>0</v>
      </c>
      <c r="AL180" s="2">
        <f t="shared" si="109"/>
        <v>0</v>
      </c>
      <c r="AM180" s="2">
        <f t="shared" si="110"/>
        <v>0</v>
      </c>
      <c r="AN180" s="2">
        <f t="shared" si="111"/>
        <v>0</v>
      </c>
      <c r="AO180" s="2">
        <f t="shared" si="112"/>
        <v>0</v>
      </c>
      <c r="AP180" s="2"/>
      <c r="AQ180" s="2">
        <f t="shared" si="113"/>
        <v>5</v>
      </c>
      <c r="AR180" s="2">
        <f t="shared" si="114"/>
        <v>1</v>
      </c>
      <c r="AS180" s="2">
        <f t="shared" si="115"/>
        <v>8</v>
      </c>
      <c r="AT180" s="2">
        <f t="shared" si="116"/>
        <v>9</v>
      </c>
      <c r="AU180" s="2">
        <f t="shared" si="117"/>
        <v>10</v>
      </c>
      <c r="AV180" s="2">
        <f t="shared" si="118"/>
        <v>2</v>
      </c>
      <c r="AW180" s="2">
        <f t="shared" si="119"/>
        <v>4</v>
      </c>
      <c r="AX180" s="2">
        <f t="shared" si="120"/>
        <v>3</v>
      </c>
      <c r="AY180" s="2">
        <f t="shared" si="121"/>
        <v>6</v>
      </c>
      <c r="AZ180" s="2">
        <f t="shared" si="122"/>
        <v>7</v>
      </c>
      <c r="BA180" s="2"/>
      <c r="BB180" s="5">
        <f t="shared" si="123"/>
        <v>5</v>
      </c>
      <c r="BC180" s="2">
        <f t="shared" si="124"/>
        <v>5</v>
      </c>
      <c r="BD180" s="2">
        <f t="shared" si="127"/>
        <v>33</v>
      </c>
      <c r="BE180" s="2">
        <f t="shared" si="128"/>
        <v>22</v>
      </c>
      <c r="BF180" s="2">
        <f t="shared" si="129"/>
        <v>7</v>
      </c>
      <c r="BG180" s="2">
        <f t="shared" si="130"/>
        <v>18</v>
      </c>
      <c r="BH180" s="2">
        <f t="shared" si="131"/>
        <v>7</v>
      </c>
      <c r="BI180" s="19">
        <f t="shared" si="132"/>
        <v>12.5</v>
      </c>
      <c r="BJ180" s="19">
        <f t="shared" si="133"/>
        <v>4.7871355387816905</v>
      </c>
      <c r="BK180" s="31">
        <f t="shared" si="134"/>
        <v>-1.1489125293076057</v>
      </c>
      <c r="BL180" s="32">
        <f t="shared" si="125"/>
        <v>0.12529602534284204</v>
      </c>
      <c r="BM180" s="62">
        <f t="shared" si="135"/>
        <v>3.0422535211267605E-2</v>
      </c>
      <c r="BN180" s="62" t="str">
        <f t="shared" si="136"/>
        <v/>
      </c>
      <c r="BO180" s="73" t="str">
        <f t="shared" si="137"/>
        <v/>
      </c>
      <c r="BQ180" s="11">
        <f t="shared" si="138"/>
        <v>-0.348920589279825</v>
      </c>
    </row>
    <row r="181" spans="1:69">
      <c r="A181" s="30" t="s">
        <v>626</v>
      </c>
      <c r="B181" s="30" t="s">
        <v>627</v>
      </c>
      <c r="C181" s="30" t="s">
        <v>628</v>
      </c>
      <c r="D181" s="30" t="s">
        <v>629</v>
      </c>
      <c r="E181" s="30" t="s">
        <v>570</v>
      </c>
      <c r="F181" s="11" t="str">
        <f t="shared" si="126"/>
        <v>Immune syst</v>
      </c>
      <c r="H181" s="11">
        <f>VLOOKUP($B181,data!$B$3:$Q$15316,'diff expr 1 vs 3 mites'!H$8,FALSE)</f>
        <v>0.65885736399999995</v>
      </c>
      <c r="I181" s="11">
        <f>VLOOKUP($B181,data!$B$3:$Q$15316,'diff expr 1 vs 3 mites'!I$8,FALSE)</f>
        <v>1.592046785</v>
      </c>
      <c r="J181" s="11">
        <f>VLOOKUP($B181,data!$B$3:$Q$15316,'diff expr 1 vs 3 mites'!J$8,FALSE)</f>
        <v>1.660741942</v>
      </c>
      <c r="K181" s="11">
        <f>VLOOKUP($B181,data!$B$3:$Q$15316,'diff expr 1 vs 3 mites'!K$8,FALSE)</f>
        <v>2.051746686</v>
      </c>
      <c r="L181" s="11">
        <f>VLOOKUP($B181,data!$B$3:$Q$15316,'diff expr 1 vs 3 mites'!L$8,FALSE)</f>
        <v>1.6752254209999999</v>
      </c>
      <c r="M181" s="11">
        <f>VLOOKUP($B181,data!$B$3:$Q$15316,'diff expr 1 vs 3 mites'!M$8,FALSE)</f>
        <v>1.796201132</v>
      </c>
      <c r="N181" s="11">
        <f>VLOOKUP($B181,data!$B$3:$Q$15316,'diff expr 1 vs 3 mites'!N$8,FALSE)</f>
        <v>0.73055499300000004</v>
      </c>
      <c r="O181" s="11">
        <f>VLOOKUP($B181,data!$B$3:$Q$15316,'diff expr 1 vs 3 mites'!O$8,FALSE)</f>
        <v>3.1089432110000002</v>
      </c>
      <c r="P181" s="11">
        <f>VLOOKUP($B181,data!$B$3:$Q$15316,'diff expr 1 vs 3 mites'!P$8,FALSE)</f>
        <v>1.0763311929999999</v>
      </c>
      <c r="Q181" s="11">
        <f>VLOOKUP($B181,data!$B$3:$Q$15316,'diff expr 1 vs 3 mites'!Q$8,FALSE)</f>
        <v>1.5009388480000001</v>
      </c>
      <c r="S181" s="27" t="s">
        <v>27749</v>
      </c>
      <c r="U181" s="2">
        <f t="shared" si="93"/>
        <v>1</v>
      </c>
      <c r="V181" s="2">
        <f t="shared" si="94"/>
        <v>5</v>
      </c>
      <c r="W181" s="2">
        <f t="shared" si="95"/>
        <v>6</v>
      </c>
      <c r="X181" s="2">
        <f t="shared" si="96"/>
        <v>9</v>
      </c>
      <c r="Y181" s="2">
        <f t="shared" si="97"/>
        <v>7</v>
      </c>
      <c r="Z181" s="2">
        <f t="shared" si="98"/>
        <v>8</v>
      </c>
      <c r="AA181" s="2">
        <f t="shared" si="99"/>
        <v>2</v>
      </c>
      <c r="AB181" s="2">
        <f t="shared" si="100"/>
        <v>10</v>
      </c>
      <c r="AC181" s="2">
        <f t="shared" si="101"/>
        <v>3</v>
      </c>
      <c r="AD181" s="2">
        <f t="shared" si="102"/>
        <v>4</v>
      </c>
      <c r="AE181" s="2"/>
      <c r="AF181" s="2">
        <f t="shared" si="103"/>
        <v>0</v>
      </c>
      <c r="AG181" s="2">
        <f t="shared" si="104"/>
        <v>0</v>
      </c>
      <c r="AH181" s="2">
        <f t="shared" si="105"/>
        <v>0</v>
      </c>
      <c r="AI181" s="2">
        <f t="shared" si="106"/>
        <v>0</v>
      </c>
      <c r="AJ181" s="2">
        <f t="shared" si="107"/>
        <v>0</v>
      </c>
      <c r="AK181" s="2">
        <f t="shared" si="108"/>
        <v>0</v>
      </c>
      <c r="AL181" s="2">
        <f t="shared" si="109"/>
        <v>0</v>
      </c>
      <c r="AM181" s="2">
        <f t="shared" si="110"/>
        <v>0</v>
      </c>
      <c r="AN181" s="2">
        <f t="shared" si="111"/>
        <v>0</v>
      </c>
      <c r="AO181" s="2">
        <f t="shared" si="112"/>
        <v>0</v>
      </c>
      <c r="AP181" s="2"/>
      <c r="AQ181" s="2">
        <f t="shared" si="113"/>
        <v>1</v>
      </c>
      <c r="AR181" s="2">
        <f t="shared" si="114"/>
        <v>5</v>
      </c>
      <c r="AS181" s="2">
        <f t="shared" si="115"/>
        <v>6</v>
      </c>
      <c r="AT181" s="2">
        <f t="shared" si="116"/>
        <v>9</v>
      </c>
      <c r="AU181" s="2">
        <f t="shared" si="117"/>
        <v>7</v>
      </c>
      <c r="AV181" s="2">
        <f t="shared" si="118"/>
        <v>8</v>
      </c>
      <c r="AW181" s="2">
        <f t="shared" si="119"/>
        <v>2</v>
      </c>
      <c r="AX181" s="2">
        <f t="shared" si="120"/>
        <v>10</v>
      </c>
      <c r="AY181" s="2">
        <f t="shared" si="121"/>
        <v>3</v>
      </c>
      <c r="AZ181" s="2">
        <f t="shared" si="122"/>
        <v>4</v>
      </c>
      <c r="BA181" s="2"/>
      <c r="BB181" s="5">
        <f t="shared" si="123"/>
        <v>5</v>
      </c>
      <c r="BC181" s="2">
        <f t="shared" si="124"/>
        <v>5</v>
      </c>
      <c r="BD181" s="2">
        <f t="shared" si="127"/>
        <v>28</v>
      </c>
      <c r="BE181" s="2">
        <f t="shared" si="128"/>
        <v>27</v>
      </c>
      <c r="BF181" s="2">
        <f t="shared" si="129"/>
        <v>12</v>
      </c>
      <c r="BG181" s="2">
        <f t="shared" si="130"/>
        <v>13</v>
      </c>
      <c r="BH181" s="2">
        <f t="shared" si="131"/>
        <v>12</v>
      </c>
      <c r="BI181" s="19">
        <f t="shared" si="132"/>
        <v>12.5</v>
      </c>
      <c r="BJ181" s="19">
        <f t="shared" si="133"/>
        <v>4.7871355387816905</v>
      </c>
      <c r="BK181" s="31">
        <f t="shared" si="134"/>
        <v>-0.10444659357341871</v>
      </c>
      <c r="BL181" s="32">
        <f t="shared" si="125"/>
        <v>0.45840747426404427</v>
      </c>
      <c r="BM181" s="62">
        <f t="shared" si="135"/>
        <v>8.225352112676057E-2</v>
      </c>
      <c r="BN181" s="62" t="str">
        <f t="shared" si="136"/>
        <v/>
      </c>
      <c r="BO181" s="73" t="str">
        <f t="shared" si="137"/>
        <v/>
      </c>
      <c r="BQ181" s="11">
        <f t="shared" si="138"/>
        <v>3.1485400338201505E-2</v>
      </c>
    </row>
    <row r="182" spans="1:69">
      <c r="A182" s="30" t="s">
        <v>630</v>
      </c>
      <c r="B182" s="30" t="s">
        <v>631</v>
      </c>
      <c r="C182" s="30" t="s">
        <v>632</v>
      </c>
      <c r="D182" s="30" t="s">
        <v>633</v>
      </c>
      <c r="E182" s="30" t="s">
        <v>570</v>
      </c>
      <c r="F182" s="11" t="str">
        <f t="shared" si="126"/>
        <v>Immune syst</v>
      </c>
      <c r="H182" s="11">
        <f>VLOOKUP($B182,data!$B$3:$Q$15316,'diff expr 1 vs 3 mites'!H$8,FALSE)</f>
        <v>2.6340802640000001</v>
      </c>
      <c r="I182" s="11">
        <f>VLOOKUP($B182,data!$B$3:$Q$15316,'diff expr 1 vs 3 mites'!I$8,FALSE)</f>
        <v>89.270975109999995</v>
      </c>
      <c r="J182" s="11">
        <f>VLOOKUP($B182,data!$B$3:$Q$15316,'diff expr 1 vs 3 mites'!J$8,FALSE)</f>
        <v>2.3485605559999998</v>
      </c>
      <c r="K182" s="11">
        <f>VLOOKUP($B182,data!$B$3:$Q$15316,'diff expr 1 vs 3 mites'!K$8,FALSE)</f>
        <v>33.206162079999999</v>
      </c>
      <c r="L182" s="11">
        <f>VLOOKUP($B182,data!$B$3:$Q$15316,'diff expr 1 vs 3 mites'!L$8,FALSE)</f>
        <v>52.203142640000003</v>
      </c>
      <c r="M182" s="11">
        <f>VLOOKUP($B182,data!$B$3:$Q$15316,'diff expr 1 vs 3 mites'!M$8,FALSE)</f>
        <v>138.16101829999999</v>
      </c>
      <c r="N182" s="11">
        <f>VLOOKUP($B182,data!$B$3:$Q$15316,'diff expr 1 vs 3 mites'!N$8,FALSE)</f>
        <v>3.5811114829999999</v>
      </c>
      <c r="O182" s="11">
        <f>VLOOKUP($B182,data!$B$3:$Q$15316,'diff expr 1 vs 3 mites'!O$8,FALSE)</f>
        <v>166.4080045</v>
      </c>
      <c r="P182" s="11">
        <f>VLOOKUP($B182,data!$B$3:$Q$15316,'diff expr 1 vs 3 mites'!P$8,FALSE)</f>
        <v>1.1886806400000001</v>
      </c>
      <c r="Q182" s="11">
        <f>VLOOKUP($B182,data!$B$3:$Q$15316,'diff expr 1 vs 3 mites'!Q$8,FALSE)</f>
        <v>40.482432189999997</v>
      </c>
      <c r="S182" s="27" t="s">
        <v>27749</v>
      </c>
      <c r="U182" s="2">
        <f t="shared" si="93"/>
        <v>3</v>
      </c>
      <c r="V182" s="2">
        <f t="shared" si="94"/>
        <v>8</v>
      </c>
      <c r="W182" s="2">
        <f t="shared" si="95"/>
        <v>2</v>
      </c>
      <c r="X182" s="2">
        <f t="shared" si="96"/>
        <v>5</v>
      </c>
      <c r="Y182" s="2">
        <f t="shared" si="97"/>
        <v>7</v>
      </c>
      <c r="Z182" s="2">
        <f t="shared" si="98"/>
        <v>9</v>
      </c>
      <c r="AA182" s="2">
        <f t="shared" si="99"/>
        <v>4</v>
      </c>
      <c r="AB182" s="2">
        <f t="shared" si="100"/>
        <v>10</v>
      </c>
      <c r="AC182" s="2">
        <f t="shared" si="101"/>
        <v>1</v>
      </c>
      <c r="AD182" s="2">
        <f t="shared" si="102"/>
        <v>6</v>
      </c>
      <c r="AE182" s="2"/>
      <c r="AF182" s="2">
        <f t="shared" si="103"/>
        <v>0</v>
      </c>
      <c r="AG182" s="2">
        <f t="shared" si="104"/>
        <v>0</v>
      </c>
      <c r="AH182" s="2">
        <f t="shared" si="105"/>
        <v>0</v>
      </c>
      <c r="AI182" s="2">
        <f t="shared" si="106"/>
        <v>0</v>
      </c>
      <c r="AJ182" s="2">
        <f t="shared" si="107"/>
        <v>0</v>
      </c>
      <c r="AK182" s="2">
        <f t="shared" si="108"/>
        <v>0</v>
      </c>
      <c r="AL182" s="2">
        <f t="shared" si="109"/>
        <v>0</v>
      </c>
      <c r="AM182" s="2">
        <f t="shared" si="110"/>
        <v>0</v>
      </c>
      <c r="AN182" s="2">
        <f t="shared" si="111"/>
        <v>0</v>
      </c>
      <c r="AO182" s="2">
        <f t="shared" si="112"/>
        <v>0</v>
      </c>
      <c r="AP182" s="2"/>
      <c r="AQ182" s="2">
        <f t="shared" si="113"/>
        <v>3</v>
      </c>
      <c r="AR182" s="2">
        <f t="shared" si="114"/>
        <v>8</v>
      </c>
      <c r="AS182" s="2">
        <f t="shared" si="115"/>
        <v>2</v>
      </c>
      <c r="AT182" s="2">
        <f t="shared" si="116"/>
        <v>5</v>
      </c>
      <c r="AU182" s="2">
        <f t="shared" si="117"/>
        <v>7</v>
      </c>
      <c r="AV182" s="2">
        <f t="shared" si="118"/>
        <v>9</v>
      </c>
      <c r="AW182" s="2">
        <f t="shared" si="119"/>
        <v>4</v>
      </c>
      <c r="AX182" s="2">
        <f t="shared" si="120"/>
        <v>10</v>
      </c>
      <c r="AY182" s="2">
        <f t="shared" si="121"/>
        <v>1</v>
      </c>
      <c r="AZ182" s="2">
        <f t="shared" si="122"/>
        <v>6</v>
      </c>
      <c r="BA182" s="2"/>
      <c r="BB182" s="5">
        <f t="shared" si="123"/>
        <v>5</v>
      </c>
      <c r="BC182" s="2">
        <f t="shared" si="124"/>
        <v>5</v>
      </c>
      <c r="BD182" s="2">
        <f t="shared" si="127"/>
        <v>25</v>
      </c>
      <c r="BE182" s="2">
        <f t="shared" si="128"/>
        <v>30</v>
      </c>
      <c r="BF182" s="2">
        <f t="shared" si="129"/>
        <v>15</v>
      </c>
      <c r="BG182" s="2">
        <f t="shared" si="130"/>
        <v>10</v>
      </c>
      <c r="BH182" s="2">
        <f t="shared" si="131"/>
        <v>10</v>
      </c>
      <c r="BI182" s="19">
        <f t="shared" si="132"/>
        <v>12.5</v>
      </c>
      <c r="BJ182" s="19">
        <f t="shared" si="133"/>
        <v>4.7871355387816905</v>
      </c>
      <c r="BK182" s="31">
        <f t="shared" si="134"/>
        <v>-0.5222329678670935</v>
      </c>
      <c r="BL182" s="32">
        <f t="shared" si="125"/>
        <v>0.30075406722029491</v>
      </c>
      <c r="BM182" s="62">
        <f t="shared" si="135"/>
        <v>5.8591549295774648E-2</v>
      </c>
      <c r="BN182" s="62" t="str">
        <f t="shared" si="136"/>
        <v/>
      </c>
      <c r="BO182" s="73" t="str">
        <f t="shared" si="137"/>
        <v/>
      </c>
      <c r="BQ182" s="11">
        <f t="shared" si="138"/>
        <v>0.28938772829911008</v>
      </c>
    </row>
    <row r="183" spans="1:69">
      <c r="A183" s="30" t="s">
        <v>634</v>
      </c>
      <c r="B183" s="30" t="s">
        <v>635</v>
      </c>
      <c r="C183" s="30" t="s">
        <v>614</v>
      </c>
      <c r="D183" s="30" t="s">
        <v>615</v>
      </c>
      <c r="E183" s="30" t="s">
        <v>570</v>
      </c>
      <c r="F183" s="11" t="str">
        <f t="shared" si="126"/>
        <v>Immune syst</v>
      </c>
      <c r="H183" s="11">
        <f>VLOOKUP($B183,data!$B$3:$Q$15316,'diff expr 1 vs 3 mites'!H$8,FALSE)</f>
        <v>257.50858060000002</v>
      </c>
      <c r="I183" s="11">
        <f>VLOOKUP($B183,data!$B$3:$Q$15316,'diff expr 1 vs 3 mites'!I$8,FALSE)</f>
        <v>21.02188353</v>
      </c>
      <c r="J183" s="11">
        <f>VLOOKUP($B183,data!$B$3:$Q$15316,'diff expr 1 vs 3 mites'!J$8,FALSE)</f>
        <v>29.880671849999999</v>
      </c>
      <c r="K183" s="11">
        <f>VLOOKUP($B183,data!$B$3:$Q$15316,'diff expr 1 vs 3 mites'!K$8,FALSE)</f>
        <v>86.072976069999996</v>
      </c>
      <c r="L183" s="11">
        <f>VLOOKUP($B183,data!$B$3:$Q$15316,'diff expr 1 vs 3 mites'!L$8,FALSE)</f>
        <v>123.085375</v>
      </c>
      <c r="M183" s="11">
        <f>VLOOKUP($B183,data!$B$3:$Q$15316,'diff expr 1 vs 3 mites'!M$8,FALSE)</f>
        <v>48.610399200000003</v>
      </c>
      <c r="N183" s="11">
        <f>VLOOKUP($B183,data!$B$3:$Q$15316,'diff expr 1 vs 3 mites'!N$8,FALSE)</f>
        <v>16.04086925</v>
      </c>
      <c r="O183" s="11">
        <f>VLOOKUP($B183,data!$B$3:$Q$15316,'diff expr 1 vs 3 mites'!O$8,FALSE)</f>
        <v>22.868004509999999</v>
      </c>
      <c r="P183" s="11">
        <f>VLOOKUP($B183,data!$B$3:$Q$15316,'diff expr 1 vs 3 mites'!P$8,FALSE)</f>
        <v>47.696923699999999</v>
      </c>
      <c r="Q183" s="11">
        <f>VLOOKUP($B183,data!$B$3:$Q$15316,'diff expr 1 vs 3 mites'!Q$8,FALSE)</f>
        <v>187.47575800000001</v>
      </c>
      <c r="S183" s="27" t="s">
        <v>27749</v>
      </c>
      <c r="U183" s="2">
        <f t="shared" si="93"/>
        <v>10</v>
      </c>
      <c r="V183" s="2">
        <f t="shared" si="94"/>
        <v>2</v>
      </c>
      <c r="W183" s="2">
        <f t="shared" si="95"/>
        <v>4</v>
      </c>
      <c r="X183" s="2">
        <f t="shared" si="96"/>
        <v>7</v>
      </c>
      <c r="Y183" s="2">
        <f t="shared" si="97"/>
        <v>8</v>
      </c>
      <c r="Z183" s="2">
        <f t="shared" si="98"/>
        <v>6</v>
      </c>
      <c r="AA183" s="2">
        <f t="shared" si="99"/>
        <v>1</v>
      </c>
      <c r="AB183" s="2">
        <f t="shared" si="100"/>
        <v>3</v>
      </c>
      <c r="AC183" s="2">
        <f t="shared" si="101"/>
        <v>5</v>
      </c>
      <c r="AD183" s="2">
        <f t="shared" si="102"/>
        <v>9</v>
      </c>
      <c r="AE183" s="2"/>
      <c r="AF183" s="2">
        <f t="shared" si="103"/>
        <v>0</v>
      </c>
      <c r="AG183" s="2">
        <f t="shared" si="104"/>
        <v>0</v>
      </c>
      <c r="AH183" s="2">
        <f t="shared" si="105"/>
        <v>0</v>
      </c>
      <c r="AI183" s="2">
        <f t="shared" si="106"/>
        <v>0</v>
      </c>
      <c r="AJ183" s="2">
        <f t="shared" si="107"/>
        <v>0</v>
      </c>
      <c r="AK183" s="2">
        <f t="shared" si="108"/>
        <v>0</v>
      </c>
      <c r="AL183" s="2">
        <f t="shared" si="109"/>
        <v>0</v>
      </c>
      <c r="AM183" s="2">
        <f t="shared" si="110"/>
        <v>0</v>
      </c>
      <c r="AN183" s="2">
        <f t="shared" si="111"/>
        <v>0</v>
      </c>
      <c r="AO183" s="2">
        <f t="shared" si="112"/>
        <v>0</v>
      </c>
      <c r="AP183" s="2"/>
      <c r="AQ183" s="2">
        <f t="shared" si="113"/>
        <v>10</v>
      </c>
      <c r="AR183" s="2">
        <f t="shared" si="114"/>
        <v>2</v>
      </c>
      <c r="AS183" s="2">
        <f t="shared" si="115"/>
        <v>4</v>
      </c>
      <c r="AT183" s="2">
        <f t="shared" si="116"/>
        <v>7</v>
      </c>
      <c r="AU183" s="2">
        <f t="shared" si="117"/>
        <v>8</v>
      </c>
      <c r="AV183" s="2">
        <f t="shared" si="118"/>
        <v>6</v>
      </c>
      <c r="AW183" s="2">
        <f t="shared" si="119"/>
        <v>1</v>
      </c>
      <c r="AX183" s="2">
        <f t="shared" si="120"/>
        <v>3</v>
      </c>
      <c r="AY183" s="2">
        <f t="shared" si="121"/>
        <v>5</v>
      </c>
      <c r="AZ183" s="2">
        <f t="shared" si="122"/>
        <v>9</v>
      </c>
      <c r="BA183" s="2"/>
      <c r="BB183" s="5">
        <f t="shared" si="123"/>
        <v>5</v>
      </c>
      <c r="BC183" s="2">
        <f t="shared" si="124"/>
        <v>5</v>
      </c>
      <c r="BD183" s="2">
        <f t="shared" si="127"/>
        <v>31</v>
      </c>
      <c r="BE183" s="2">
        <f t="shared" si="128"/>
        <v>24</v>
      </c>
      <c r="BF183" s="2">
        <f t="shared" si="129"/>
        <v>9</v>
      </c>
      <c r="BG183" s="2">
        <f t="shared" si="130"/>
        <v>16</v>
      </c>
      <c r="BH183" s="2">
        <f t="shared" si="131"/>
        <v>9</v>
      </c>
      <c r="BI183" s="19">
        <f t="shared" si="132"/>
        <v>12.5</v>
      </c>
      <c r="BJ183" s="19">
        <f t="shared" si="133"/>
        <v>4.7871355387816905</v>
      </c>
      <c r="BK183" s="31">
        <f t="shared" si="134"/>
        <v>-0.73112615501393097</v>
      </c>
      <c r="BL183" s="32">
        <f t="shared" si="125"/>
        <v>0.23235104997023245</v>
      </c>
      <c r="BM183" s="62">
        <f t="shared" si="135"/>
        <v>4.8732394366197189E-2</v>
      </c>
      <c r="BN183" s="62" t="str">
        <f t="shared" si="136"/>
        <v/>
      </c>
      <c r="BO183" s="73" t="str">
        <f t="shared" si="137"/>
        <v/>
      </c>
      <c r="BQ183" s="11">
        <f t="shared" si="138"/>
        <v>-0.2051805271553408</v>
      </c>
    </row>
    <row r="184" spans="1:69">
      <c r="A184" s="30" t="s">
        <v>636</v>
      </c>
      <c r="B184" s="30" t="s">
        <v>637</v>
      </c>
      <c r="C184" s="30" t="s">
        <v>638</v>
      </c>
      <c r="D184" s="30" t="s">
        <v>639</v>
      </c>
      <c r="E184" s="30" t="s">
        <v>570</v>
      </c>
      <c r="F184" s="11" t="str">
        <f t="shared" si="126"/>
        <v>Immune syst</v>
      </c>
      <c r="H184" s="11">
        <f>VLOOKUP($B184,data!$B$3:$Q$15316,'diff expr 1 vs 3 mites'!H$8,FALSE)</f>
        <v>57.996276969999997</v>
      </c>
      <c r="I184" s="11">
        <f>VLOOKUP($B184,data!$B$3:$Q$15316,'diff expr 1 vs 3 mites'!I$8,FALSE)</f>
        <v>18.47903517</v>
      </c>
      <c r="J184" s="11">
        <f>VLOOKUP($B184,data!$B$3:$Q$15316,'diff expr 1 vs 3 mites'!J$8,FALSE)</f>
        <v>32.412739000000002</v>
      </c>
      <c r="K184" s="11">
        <f>VLOOKUP($B184,data!$B$3:$Q$15316,'diff expr 1 vs 3 mites'!K$8,FALSE)</f>
        <v>97.271539349999998</v>
      </c>
      <c r="L184" s="11">
        <f>VLOOKUP($B184,data!$B$3:$Q$15316,'diff expr 1 vs 3 mites'!L$8,FALSE)</f>
        <v>125.3588728</v>
      </c>
      <c r="M184" s="11">
        <f>VLOOKUP($B184,data!$B$3:$Q$15316,'diff expr 1 vs 3 mites'!M$8,FALSE)</f>
        <v>16.986212779999999</v>
      </c>
      <c r="N184" s="11">
        <f>VLOOKUP($B184,data!$B$3:$Q$15316,'diff expr 1 vs 3 mites'!N$8,FALSE)</f>
        <v>57.63393593</v>
      </c>
      <c r="O184" s="11">
        <f>VLOOKUP($B184,data!$B$3:$Q$15316,'diff expr 1 vs 3 mites'!O$8,FALSE)</f>
        <v>44.419656269999997</v>
      </c>
      <c r="P184" s="11">
        <f>VLOOKUP($B184,data!$B$3:$Q$15316,'diff expr 1 vs 3 mites'!P$8,FALSE)</f>
        <v>87.78933653</v>
      </c>
      <c r="Q184" s="11">
        <f>VLOOKUP($B184,data!$B$3:$Q$15316,'diff expr 1 vs 3 mites'!Q$8,FALSE)</f>
        <v>154.7421219</v>
      </c>
      <c r="S184" s="27" t="s">
        <v>27749</v>
      </c>
      <c r="U184" s="2">
        <f t="shared" si="93"/>
        <v>6</v>
      </c>
      <c r="V184" s="2">
        <f t="shared" si="94"/>
        <v>2</v>
      </c>
      <c r="W184" s="2">
        <f t="shared" si="95"/>
        <v>3</v>
      </c>
      <c r="X184" s="2">
        <f t="shared" si="96"/>
        <v>8</v>
      </c>
      <c r="Y184" s="2">
        <f t="shared" si="97"/>
        <v>9</v>
      </c>
      <c r="Z184" s="2">
        <f t="shared" si="98"/>
        <v>1</v>
      </c>
      <c r="AA184" s="2">
        <f t="shared" si="99"/>
        <v>5</v>
      </c>
      <c r="AB184" s="2">
        <f t="shared" si="100"/>
        <v>4</v>
      </c>
      <c r="AC184" s="2">
        <f t="shared" si="101"/>
        <v>7</v>
      </c>
      <c r="AD184" s="2">
        <f t="shared" si="102"/>
        <v>10</v>
      </c>
      <c r="AE184" s="2"/>
      <c r="AF184" s="2">
        <f t="shared" si="103"/>
        <v>0</v>
      </c>
      <c r="AG184" s="2">
        <f t="shared" si="104"/>
        <v>0</v>
      </c>
      <c r="AH184" s="2">
        <f t="shared" si="105"/>
        <v>0</v>
      </c>
      <c r="AI184" s="2">
        <f t="shared" si="106"/>
        <v>0</v>
      </c>
      <c r="AJ184" s="2">
        <f t="shared" si="107"/>
        <v>0</v>
      </c>
      <c r="AK184" s="2">
        <f t="shared" si="108"/>
        <v>0</v>
      </c>
      <c r="AL184" s="2">
        <f t="shared" si="109"/>
        <v>0</v>
      </c>
      <c r="AM184" s="2">
        <f t="shared" si="110"/>
        <v>0</v>
      </c>
      <c r="AN184" s="2">
        <f t="shared" si="111"/>
        <v>0</v>
      </c>
      <c r="AO184" s="2">
        <f t="shared" si="112"/>
        <v>0</v>
      </c>
      <c r="AP184" s="2"/>
      <c r="AQ184" s="2">
        <f t="shared" si="113"/>
        <v>6</v>
      </c>
      <c r="AR184" s="2">
        <f t="shared" si="114"/>
        <v>2</v>
      </c>
      <c r="AS184" s="2">
        <f t="shared" si="115"/>
        <v>3</v>
      </c>
      <c r="AT184" s="2">
        <f t="shared" si="116"/>
        <v>8</v>
      </c>
      <c r="AU184" s="2">
        <f t="shared" si="117"/>
        <v>9</v>
      </c>
      <c r="AV184" s="2">
        <f t="shared" si="118"/>
        <v>1</v>
      </c>
      <c r="AW184" s="2">
        <f t="shared" si="119"/>
        <v>5</v>
      </c>
      <c r="AX184" s="2">
        <f t="shared" si="120"/>
        <v>4</v>
      </c>
      <c r="AY184" s="2">
        <f t="shared" si="121"/>
        <v>7</v>
      </c>
      <c r="AZ184" s="2">
        <f t="shared" si="122"/>
        <v>10</v>
      </c>
      <c r="BA184" s="2"/>
      <c r="BB184" s="5">
        <f t="shared" si="123"/>
        <v>5</v>
      </c>
      <c r="BC184" s="2">
        <f t="shared" si="124"/>
        <v>5</v>
      </c>
      <c r="BD184" s="2">
        <f t="shared" si="127"/>
        <v>28</v>
      </c>
      <c r="BE184" s="2">
        <f t="shared" si="128"/>
        <v>27</v>
      </c>
      <c r="BF184" s="2">
        <f t="shared" si="129"/>
        <v>12</v>
      </c>
      <c r="BG184" s="2">
        <f t="shared" si="130"/>
        <v>13</v>
      </c>
      <c r="BH184" s="2">
        <f t="shared" si="131"/>
        <v>12</v>
      </c>
      <c r="BI184" s="19">
        <f t="shared" si="132"/>
        <v>12.5</v>
      </c>
      <c r="BJ184" s="19">
        <f t="shared" si="133"/>
        <v>4.7871355387816905</v>
      </c>
      <c r="BK184" s="31">
        <f t="shared" si="134"/>
        <v>-0.10444659357341871</v>
      </c>
      <c r="BL184" s="32">
        <f t="shared" si="125"/>
        <v>0.45840747426404427</v>
      </c>
      <c r="BM184" s="62">
        <f t="shared" si="135"/>
        <v>8.225352112676057E-2</v>
      </c>
      <c r="BN184" s="62" t="str">
        <f t="shared" si="136"/>
        <v/>
      </c>
      <c r="BO184" s="73" t="str">
        <f t="shared" si="137"/>
        <v/>
      </c>
      <c r="BQ184" s="11">
        <f t="shared" si="138"/>
        <v>3.768618614437607E-2</v>
      </c>
    </row>
    <row r="185" spans="1:69">
      <c r="A185" s="30" t="s">
        <v>640</v>
      </c>
      <c r="B185" s="30" t="s">
        <v>641</v>
      </c>
      <c r="C185" s="30" t="s">
        <v>642</v>
      </c>
      <c r="D185" s="30" t="s">
        <v>643</v>
      </c>
      <c r="E185" s="30" t="s">
        <v>570</v>
      </c>
      <c r="F185" s="11" t="str">
        <f t="shared" si="126"/>
        <v>Immune syst</v>
      </c>
      <c r="H185" s="11">
        <f>VLOOKUP($B185,data!$B$3:$Q$15316,'diff expr 1 vs 3 mites'!H$8,FALSE)</f>
        <v>324.8006178</v>
      </c>
      <c r="I185" s="11">
        <f>VLOOKUP($B185,data!$B$3:$Q$15316,'diff expr 1 vs 3 mites'!I$8,FALSE)</f>
        <v>481.84749110000001</v>
      </c>
      <c r="J185" s="11">
        <f>VLOOKUP($B185,data!$B$3:$Q$15316,'diff expr 1 vs 3 mites'!J$8,FALSE)</f>
        <v>331.28652490000002</v>
      </c>
      <c r="K185" s="11">
        <f>VLOOKUP($B185,data!$B$3:$Q$15316,'diff expr 1 vs 3 mites'!K$8,FALSE)</f>
        <v>870.25708350000002</v>
      </c>
      <c r="L185" s="11">
        <f>VLOOKUP($B185,data!$B$3:$Q$15316,'diff expr 1 vs 3 mites'!L$8,FALSE)</f>
        <v>839.1529372</v>
      </c>
      <c r="M185" s="11">
        <f>VLOOKUP($B185,data!$B$3:$Q$15316,'diff expr 1 vs 3 mites'!M$8,FALSE)</f>
        <v>1242.232197</v>
      </c>
      <c r="N185" s="11">
        <f>VLOOKUP($B185,data!$B$3:$Q$15316,'diff expr 1 vs 3 mites'!N$8,FALSE)</f>
        <v>124.0937507</v>
      </c>
      <c r="O185" s="11">
        <f>VLOOKUP($B185,data!$B$3:$Q$15316,'diff expr 1 vs 3 mites'!O$8,FALSE)</f>
        <v>1000.059583</v>
      </c>
      <c r="P185" s="11">
        <f>VLOOKUP($B185,data!$B$3:$Q$15316,'diff expr 1 vs 3 mites'!P$8,FALSE)</f>
        <v>112.7828315</v>
      </c>
      <c r="Q185" s="11">
        <f>VLOOKUP($B185,data!$B$3:$Q$15316,'diff expr 1 vs 3 mites'!Q$8,FALSE)</f>
        <v>934.45827010000005</v>
      </c>
      <c r="S185" s="27" t="s">
        <v>27749</v>
      </c>
      <c r="U185" s="2">
        <f t="shared" si="93"/>
        <v>3</v>
      </c>
      <c r="V185" s="2">
        <f t="shared" si="94"/>
        <v>5</v>
      </c>
      <c r="W185" s="2">
        <f t="shared" si="95"/>
        <v>4</v>
      </c>
      <c r="X185" s="2">
        <f t="shared" si="96"/>
        <v>7</v>
      </c>
      <c r="Y185" s="2">
        <f t="shared" si="97"/>
        <v>6</v>
      </c>
      <c r="Z185" s="2">
        <f t="shared" si="98"/>
        <v>10</v>
      </c>
      <c r="AA185" s="2">
        <f t="shared" si="99"/>
        <v>2</v>
      </c>
      <c r="AB185" s="2">
        <f t="shared" si="100"/>
        <v>9</v>
      </c>
      <c r="AC185" s="2">
        <f t="shared" si="101"/>
        <v>1</v>
      </c>
      <c r="AD185" s="2">
        <f t="shared" si="102"/>
        <v>8</v>
      </c>
      <c r="AE185" s="2"/>
      <c r="AF185" s="2">
        <f t="shared" si="103"/>
        <v>0</v>
      </c>
      <c r="AG185" s="2">
        <f t="shared" si="104"/>
        <v>0</v>
      </c>
      <c r="AH185" s="2">
        <f t="shared" si="105"/>
        <v>0</v>
      </c>
      <c r="AI185" s="2">
        <f t="shared" si="106"/>
        <v>0</v>
      </c>
      <c r="AJ185" s="2">
        <f t="shared" si="107"/>
        <v>0</v>
      </c>
      <c r="AK185" s="2">
        <f t="shared" si="108"/>
        <v>0</v>
      </c>
      <c r="AL185" s="2">
        <f t="shared" si="109"/>
        <v>0</v>
      </c>
      <c r="AM185" s="2">
        <f t="shared" si="110"/>
        <v>0</v>
      </c>
      <c r="AN185" s="2">
        <f t="shared" si="111"/>
        <v>0</v>
      </c>
      <c r="AO185" s="2">
        <f t="shared" si="112"/>
        <v>0</v>
      </c>
      <c r="AP185" s="2"/>
      <c r="AQ185" s="2">
        <f t="shared" si="113"/>
        <v>3</v>
      </c>
      <c r="AR185" s="2">
        <f t="shared" si="114"/>
        <v>5</v>
      </c>
      <c r="AS185" s="2">
        <f t="shared" si="115"/>
        <v>4</v>
      </c>
      <c r="AT185" s="2">
        <f t="shared" si="116"/>
        <v>7</v>
      </c>
      <c r="AU185" s="2">
        <f t="shared" si="117"/>
        <v>6</v>
      </c>
      <c r="AV185" s="2">
        <f t="shared" si="118"/>
        <v>10</v>
      </c>
      <c r="AW185" s="2">
        <f t="shared" si="119"/>
        <v>2</v>
      </c>
      <c r="AX185" s="2">
        <f t="shared" si="120"/>
        <v>9</v>
      </c>
      <c r="AY185" s="2">
        <f t="shared" si="121"/>
        <v>1</v>
      </c>
      <c r="AZ185" s="2">
        <f t="shared" si="122"/>
        <v>8</v>
      </c>
      <c r="BA185" s="2"/>
      <c r="BB185" s="5">
        <f t="shared" si="123"/>
        <v>5</v>
      </c>
      <c r="BC185" s="2">
        <f t="shared" si="124"/>
        <v>5</v>
      </c>
      <c r="BD185" s="2">
        <f t="shared" si="127"/>
        <v>25</v>
      </c>
      <c r="BE185" s="2">
        <f t="shared" si="128"/>
        <v>30</v>
      </c>
      <c r="BF185" s="2">
        <f t="shared" si="129"/>
        <v>15</v>
      </c>
      <c r="BG185" s="2">
        <f t="shared" si="130"/>
        <v>10</v>
      </c>
      <c r="BH185" s="2">
        <f t="shared" si="131"/>
        <v>10</v>
      </c>
      <c r="BI185" s="19">
        <f t="shared" si="132"/>
        <v>12.5</v>
      </c>
      <c r="BJ185" s="19">
        <f t="shared" si="133"/>
        <v>4.7871355387816905</v>
      </c>
      <c r="BK185" s="31">
        <f t="shared" si="134"/>
        <v>-0.5222329678670935</v>
      </c>
      <c r="BL185" s="32">
        <f t="shared" si="125"/>
        <v>0.30075406722029491</v>
      </c>
      <c r="BM185" s="62">
        <f t="shared" si="135"/>
        <v>5.8591549295774648E-2</v>
      </c>
      <c r="BN185" s="62" t="str">
        <f t="shared" si="136"/>
        <v/>
      </c>
      <c r="BO185" s="73" t="str">
        <f t="shared" si="137"/>
        <v/>
      </c>
      <c r="BQ185" s="11">
        <f t="shared" si="138"/>
        <v>7.8775978977937436E-2</v>
      </c>
    </row>
    <row r="186" spans="1:69">
      <c r="A186" s="30" t="s">
        <v>644</v>
      </c>
      <c r="B186" s="30" t="s">
        <v>645</v>
      </c>
      <c r="C186" s="30" t="s">
        <v>646</v>
      </c>
      <c r="D186" s="30" t="s">
        <v>647</v>
      </c>
      <c r="E186" s="30" t="s">
        <v>570</v>
      </c>
      <c r="F186" s="11" t="str">
        <f t="shared" si="126"/>
        <v>Immune syst</v>
      </c>
      <c r="H186" s="11">
        <f>VLOOKUP($B186,data!$B$3:$Q$15316,'diff expr 1 vs 3 mites'!H$8,FALSE)</f>
        <v>2.1912524100000002</v>
      </c>
      <c r="I186" s="11">
        <f>VLOOKUP($B186,data!$B$3:$Q$15316,'diff expr 1 vs 3 mites'!I$8,FALSE)</f>
        <v>0</v>
      </c>
      <c r="J186" s="11">
        <f>VLOOKUP($B186,data!$B$3:$Q$15316,'diff expr 1 vs 3 mites'!J$8,FALSE)</f>
        <v>0.13777082299999999</v>
      </c>
      <c r="K186" s="11">
        <f>VLOOKUP($B186,data!$B$3:$Q$15316,'diff expr 1 vs 3 mites'!K$8,FALSE)</f>
        <v>1.479044979</v>
      </c>
      <c r="L186" s="11">
        <f>VLOOKUP($B186,data!$B$3:$Q$15316,'diff expr 1 vs 3 mites'!L$8,FALSE)</f>
        <v>1.373373658</v>
      </c>
      <c r="M186" s="11">
        <f>VLOOKUP($B186,data!$B$3:$Q$15316,'diff expr 1 vs 3 mites'!M$8,FALSE)</f>
        <v>0.52152857399999997</v>
      </c>
      <c r="N186" s="11">
        <f>VLOOKUP($B186,data!$B$3:$Q$15316,'diff expr 1 vs 3 mites'!N$8,FALSE)</f>
        <v>0.16746101299999999</v>
      </c>
      <c r="O186" s="11">
        <f>VLOOKUP($B186,data!$B$3:$Q$15316,'diff expr 1 vs 3 mites'!O$8,FALSE)</f>
        <v>1.805368777</v>
      </c>
      <c r="P186" s="11">
        <f>VLOOKUP($B186,data!$B$3:$Q$15316,'diff expr 1 vs 3 mites'!P$8,FALSE)</f>
        <v>0.32610125899999998</v>
      </c>
      <c r="Q186" s="11">
        <f>VLOOKUP($B186,data!$B$3:$Q$15316,'diff expr 1 vs 3 mites'!Q$8,FALSE)</f>
        <v>0</v>
      </c>
      <c r="S186" s="27" t="s">
        <v>27749</v>
      </c>
      <c r="U186" s="2">
        <f t="shared" si="93"/>
        <v>10</v>
      </c>
      <c r="V186" s="2">
        <f t="shared" si="94"/>
        <v>1</v>
      </c>
      <c r="W186" s="2">
        <f t="shared" si="95"/>
        <v>3</v>
      </c>
      <c r="X186" s="2">
        <f t="shared" si="96"/>
        <v>8</v>
      </c>
      <c r="Y186" s="2">
        <f t="shared" si="97"/>
        <v>7</v>
      </c>
      <c r="Z186" s="2">
        <f t="shared" si="98"/>
        <v>6</v>
      </c>
      <c r="AA186" s="2">
        <f t="shared" si="99"/>
        <v>4</v>
      </c>
      <c r="AB186" s="2">
        <f t="shared" si="100"/>
        <v>9</v>
      </c>
      <c r="AC186" s="2">
        <f t="shared" si="101"/>
        <v>5</v>
      </c>
      <c r="AD186" s="2">
        <f t="shared" si="102"/>
        <v>1</v>
      </c>
      <c r="AE186" s="2"/>
      <c r="AF186" s="2">
        <f t="shared" si="103"/>
        <v>0</v>
      </c>
      <c r="AG186" s="2">
        <f t="shared" si="104"/>
        <v>0.5</v>
      </c>
      <c r="AH186" s="2">
        <f t="shared" si="105"/>
        <v>0</v>
      </c>
      <c r="AI186" s="2">
        <f t="shared" si="106"/>
        <v>0</v>
      </c>
      <c r="AJ186" s="2">
        <f t="shared" si="107"/>
        <v>0</v>
      </c>
      <c r="AK186" s="2">
        <f t="shared" si="108"/>
        <v>0</v>
      </c>
      <c r="AL186" s="2">
        <f t="shared" si="109"/>
        <v>0</v>
      </c>
      <c r="AM186" s="2">
        <f t="shared" si="110"/>
        <v>0</v>
      </c>
      <c r="AN186" s="2">
        <f t="shared" si="111"/>
        <v>0</v>
      </c>
      <c r="AO186" s="2">
        <f t="shared" si="112"/>
        <v>0.5</v>
      </c>
      <c r="AP186" s="2"/>
      <c r="AQ186" s="2">
        <f t="shared" si="113"/>
        <v>10</v>
      </c>
      <c r="AR186" s="2">
        <f t="shared" si="114"/>
        <v>1.5</v>
      </c>
      <c r="AS186" s="2">
        <f t="shared" si="115"/>
        <v>3</v>
      </c>
      <c r="AT186" s="2">
        <f t="shared" si="116"/>
        <v>8</v>
      </c>
      <c r="AU186" s="2">
        <f t="shared" si="117"/>
        <v>7</v>
      </c>
      <c r="AV186" s="2">
        <f t="shared" si="118"/>
        <v>6</v>
      </c>
      <c r="AW186" s="2">
        <f t="shared" si="119"/>
        <v>4</v>
      </c>
      <c r="AX186" s="2">
        <f t="shared" si="120"/>
        <v>9</v>
      </c>
      <c r="AY186" s="2">
        <f t="shared" si="121"/>
        <v>5</v>
      </c>
      <c r="AZ186" s="2">
        <f t="shared" si="122"/>
        <v>1.5</v>
      </c>
      <c r="BA186" s="2"/>
      <c r="BB186" s="5">
        <f t="shared" si="123"/>
        <v>5</v>
      </c>
      <c r="BC186" s="2">
        <f t="shared" si="124"/>
        <v>5</v>
      </c>
      <c r="BD186" s="2">
        <f t="shared" si="127"/>
        <v>29.5</v>
      </c>
      <c r="BE186" s="2">
        <f t="shared" si="128"/>
        <v>25.5</v>
      </c>
      <c r="BF186" s="2">
        <f t="shared" si="129"/>
        <v>10.5</v>
      </c>
      <c r="BG186" s="2">
        <f t="shared" si="130"/>
        <v>14.5</v>
      </c>
      <c r="BH186" s="2">
        <f t="shared" si="131"/>
        <v>10.5</v>
      </c>
      <c r="BI186" s="19">
        <f t="shared" si="132"/>
        <v>12.5</v>
      </c>
      <c r="BJ186" s="19">
        <f t="shared" si="133"/>
        <v>4.7871355387816905</v>
      </c>
      <c r="BK186" s="31">
        <f t="shared" si="134"/>
        <v>-0.41778637429367482</v>
      </c>
      <c r="BL186" s="32">
        <f t="shared" si="125"/>
        <v>0.33805165701157341</v>
      </c>
      <c r="BM186" s="62">
        <f t="shared" si="135"/>
        <v>6.8732394366197186E-2</v>
      </c>
      <c r="BN186" s="62" t="str">
        <f t="shared" si="136"/>
        <v/>
      </c>
      <c r="BO186" s="73" t="str">
        <f t="shared" si="137"/>
        <v/>
      </c>
      <c r="BQ186" s="11">
        <f t="shared" si="138"/>
        <v>-0.2641307433641038</v>
      </c>
    </row>
    <row r="187" spans="1:69">
      <c r="A187" s="30" t="s">
        <v>648</v>
      </c>
      <c r="B187" s="30" t="s">
        <v>649</v>
      </c>
      <c r="C187" s="30" t="s">
        <v>588</v>
      </c>
      <c r="D187" s="30" t="s">
        <v>589</v>
      </c>
      <c r="E187" s="30" t="s">
        <v>570</v>
      </c>
      <c r="F187" s="11" t="str">
        <f t="shared" si="126"/>
        <v>Immune syst</v>
      </c>
      <c r="H187" s="11">
        <f>VLOOKUP($B187,data!$B$3:$Q$15316,'diff expr 1 vs 3 mites'!H$8,FALSE)</f>
        <v>3.2016037019999999</v>
      </c>
      <c r="I187" s="11">
        <f>VLOOKUP($B187,data!$B$3:$Q$15316,'diff expr 1 vs 3 mites'!I$8,FALSE)</f>
        <v>3.098844733</v>
      </c>
      <c r="J187" s="11">
        <f>VLOOKUP($B187,data!$B$3:$Q$15316,'diff expr 1 vs 3 mites'!J$8,FALSE)</f>
        <v>2.983898446</v>
      </c>
      <c r="K187" s="11">
        <f>VLOOKUP($B187,data!$B$3:$Q$15316,'diff expr 1 vs 3 mites'!K$8,FALSE)</f>
        <v>3.5963848500000002</v>
      </c>
      <c r="L187" s="11">
        <f>VLOOKUP($B187,data!$B$3:$Q$15316,'diff expr 1 vs 3 mites'!L$8,FALSE)</f>
        <v>4.6476725800000001</v>
      </c>
      <c r="M187" s="11">
        <f>VLOOKUP($B187,data!$B$3:$Q$15316,'diff expr 1 vs 3 mites'!M$8,FALSE)</f>
        <v>3.2945165439999999</v>
      </c>
      <c r="N187" s="11">
        <f>VLOOKUP($B187,data!$B$3:$Q$15316,'diff expr 1 vs 3 mites'!N$8,FALSE)</f>
        <v>1.2694293759999999</v>
      </c>
      <c r="O187" s="11">
        <f>VLOOKUP($B187,data!$B$3:$Q$15316,'diff expr 1 vs 3 mites'!O$8,FALSE)</f>
        <v>3.4394782159999999</v>
      </c>
      <c r="P187" s="11">
        <f>VLOOKUP($B187,data!$B$3:$Q$15316,'diff expr 1 vs 3 mites'!P$8,FALSE)</f>
        <v>2.3420175479999998</v>
      </c>
      <c r="Q187" s="11">
        <f>VLOOKUP($B187,data!$B$3:$Q$15316,'diff expr 1 vs 3 mites'!Q$8,FALSE)</f>
        <v>3.9889812419999999</v>
      </c>
      <c r="S187" s="27" t="s">
        <v>27749</v>
      </c>
      <c r="U187" s="2">
        <f t="shared" si="93"/>
        <v>5</v>
      </c>
      <c r="V187" s="2">
        <f t="shared" si="94"/>
        <v>4</v>
      </c>
      <c r="W187" s="2">
        <f t="shared" si="95"/>
        <v>3</v>
      </c>
      <c r="X187" s="2">
        <f t="shared" si="96"/>
        <v>8</v>
      </c>
      <c r="Y187" s="2">
        <f t="shared" si="97"/>
        <v>10</v>
      </c>
      <c r="Z187" s="2">
        <f t="shared" si="98"/>
        <v>6</v>
      </c>
      <c r="AA187" s="2">
        <f t="shared" si="99"/>
        <v>1</v>
      </c>
      <c r="AB187" s="2">
        <f t="shared" si="100"/>
        <v>7</v>
      </c>
      <c r="AC187" s="2">
        <f t="shared" si="101"/>
        <v>2</v>
      </c>
      <c r="AD187" s="2">
        <f t="shared" si="102"/>
        <v>9</v>
      </c>
      <c r="AE187" s="2"/>
      <c r="AF187" s="2">
        <f t="shared" si="103"/>
        <v>0</v>
      </c>
      <c r="AG187" s="2">
        <f t="shared" si="104"/>
        <v>0</v>
      </c>
      <c r="AH187" s="2">
        <f t="shared" si="105"/>
        <v>0</v>
      </c>
      <c r="AI187" s="2">
        <f t="shared" si="106"/>
        <v>0</v>
      </c>
      <c r="AJ187" s="2">
        <f t="shared" si="107"/>
        <v>0</v>
      </c>
      <c r="AK187" s="2">
        <f t="shared" si="108"/>
        <v>0</v>
      </c>
      <c r="AL187" s="2">
        <f t="shared" si="109"/>
        <v>0</v>
      </c>
      <c r="AM187" s="2">
        <f t="shared" si="110"/>
        <v>0</v>
      </c>
      <c r="AN187" s="2">
        <f t="shared" si="111"/>
        <v>0</v>
      </c>
      <c r="AO187" s="2">
        <f t="shared" si="112"/>
        <v>0</v>
      </c>
      <c r="AP187" s="2"/>
      <c r="AQ187" s="2">
        <f t="shared" si="113"/>
        <v>5</v>
      </c>
      <c r="AR187" s="2">
        <f t="shared" si="114"/>
        <v>4</v>
      </c>
      <c r="AS187" s="2">
        <f t="shared" si="115"/>
        <v>3</v>
      </c>
      <c r="AT187" s="2">
        <f t="shared" si="116"/>
        <v>8</v>
      </c>
      <c r="AU187" s="2">
        <f t="shared" si="117"/>
        <v>10</v>
      </c>
      <c r="AV187" s="2">
        <f t="shared" si="118"/>
        <v>6</v>
      </c>
      <c r="AW187" s="2">
        <f t="shared" si="119"/>
        <v>1</v>
      </c>
      <c r="AX187" s="2">
        <f t="shared" si="120"/>
        <v>7</v>
      </c>
      <c r="AY187" s="2">
        <f t="shared" si="121"/>
        <v>2</v>
      </c>
      <c r="AZ187" s="2">
        <f t="shared" si="122"/>
        <v>9</v>
      </c>
      <c r="BA187" s="2"/>
      <c r="BB187" s="5">
        <f t="shared" si="123"/>
        <v>5</v>
      </c>
      <c r="BC187" s="2">
        <f t="shared" si="124"/>
        <v>5</v>
      </c>
      <c r="BD187" s="2">
        <f t="shared" si="127"/>
        <v>30</v>
      </c>
      <c r="BE187" s="2">
        <f t="shared" si="128"/>
        <v>25</v>
      </c>
      <c r="BF187" s="2">
        <f t="shared" si="129"/>
        <v>10</v>
      </c>
      <c r="BG187" s="2">
        <f t="shared" si="130"/>
        <v>15</v>
      </c>
      <c r="BH187" s="2">
        <f t="shared" si="131"/>
        <v>10</v>
      </c>
      <c r="BI187" s="19">
        <f t="shared" si="132"/>
        <v>12.5</v>
      </c>
      <c r="BJ187" s="19">
        <f t="shared" si="133"/>
        <v>4.7871355387816905</v>
      </c>
      <c r="BK187" s="31">
        <f t="shared" si="134"/>
        <v>-0.5222329678670935</v>
      </c>
      <c r="BL187" s="32">
        <f t="shared" si="125"/>
        <v>0.30075406722029491</v>
      </c>
      <c r="BM187" s="62">
        <f t="shared" si="135"/>
        <v>5.8591549295774648E-2</v>
      </c>
      <c r="BN187" s="62" t="str">
        <f t="shared" si="136"/>
        <v/>
      </c>
      <c r="BO187" s="73" t="str">
        <f t="shared" si="137"/>
        <v/>
      </c>
      <c r="BQ187" s="11">
        <f t="shared" si="138"/>
        <v>-8.7362168281698585E-2</v>
      </c>
    </row>
    <row r="188" spans="1:69">
      <c r="A188" s="30" t="s">
        <v>650</v>
      </c>
      <c r="B188" s="30" t="s">
        <v>651</v>
      </c>
      <c r="C188" s="30" t="s">
        <v>652</v>
      </c>
      <c r="D188" s="30" t="s">
        <v>653</v>
      </c>
      <c r="E188" s="30" t="s">
        <v>570</v>
      </c>
      <c r="F188" s="11" t="str">
        <f t="shared" si="126"/>
        <v>Immune syst</v>
      </c>
      <c r="H188" s="11">
        <f>VLOOKUP($B188,data!$B$3:$Q$15316,'diff expr 1 vs 3 mites'!H$8,FALSE)</f>
        <v>4.3813518330000001</v>
      </c>
      <c r="I188" s="11">
        <f>VLOOKUP($B188,data!$B$3:$Q$15316,'diff expr 1 vs 3 mites'!I$8,FALSE)</f>
        <v>6.3521947059999997</v>
      </c>
      <c r="J188" s="11">
        <f>VLOOKUP($B188,data!$B$3:$Q$15316,'diff expr 1 vs 3 mites'!J$8,FALSE)</f>
        <v>3.7864487310000001</v>
      </c>
      <c r="K188" s="11">
        <f>VLOOKUP($B188,data!$B$3:$Q$15316,'diff expr 1 vs 3 mites'!K$8,FALSE)</f>
        <v>4.046140125</v>
      </c>
      <c r="L188" s="11">
        <f>VLOOKUP($B188,data!$B$3:$Q$15316,'diff expr 1 vs 3 mites'!L$8,FALSE)</f>
        <v>3.669687524</v>
      </c>
      <c r="M188" s="11">
        <f>VLOOKUP($B188,data!$B$3:$Q$15316,'diff expr 1 vs 3 mites'!M$8,FALSE)</f>
        <v>3.5833806620000002</v>
      </c>
      <c r="N188" s="11">
        <f>VLOOKUP($B188,data!$B$3:$Q$15316,'diff expr 1 vs 3 mites'!N$8,FALSE)</f>
        <v>1.5852863740000001</v>
      </c>
      <c r="O188" s="11">
        <f>VLOOKUP($B188,data!$B$3:$Q$15316,'diff expr 1 vs 3 mites'!O$8,FALSE)</f>
        <v>2.756565084</v>
      </c>
      <c r="P188" s="11">
        <f>VLOOKUP($B188,data!$B$3:$Q$15316,'diff expr 1 vs 3 mites'!P$8,FALSE)</f>
        <v>0.80911110900000005</v>
      </c>
      <c r="Q188" s="11">
        <f>VLOOKUP($B188,data!$B$3:$Q$15316,'diff expr 1 vs 3 mites'!Q$8,FALSE)</f>
        <v>2.1388136279999999</v>
      </c>
      <c r="S188" s="27" t="s">
        <v>27749</v>
      </c>
      <c r="U188" s="2">
        <f t="shared" si="93"/>
        <v>9</v>
      </c>
      <c r="V188" s="2">
        <f t="shared" si="94"/>
        <v>10</v>
      </c>
      <c r="W188" s="2">
        <f t="shared" si="95"/>
        <v>7</v>
      </c>
      <c r="X188" s="2">
        <f t="shared" si="96"/>
        <v>8</v>
      </c>
      <c r="Y188" s="2">
        <f t="shared" si="97"/>
        <v>6</v>
      </c>
      <c r="Z188" s="2">
        <f t="shared" si="98"/>
        <v>5</v>
      </c>
      <c r="AA188" s="2">
        <f t="shared" si="99"/>
        <v>2</v>
      </c>
      <c r="AB188" s="2">
        <f t="shared" si="100"/>
        <v>4</v>
      </c>
      <c r="AC188" s="2">
        <f t="shared" si="101"/>
        <v>1</v>
      </c>
      <c r="AD188" s="2">
        <f t="shared" si="102"/>
        <v>3</v>
      </c>
      <c r="AE188" s="2"/>
      <c r="AF188" s="2">
        <f t="shared" si="103"/>
        <v>0</v>
      </c>
      <c r="AG188" s="2">
        <f t="shared" si="104"/>
        <v>0</v>
      </c>
      <c r="AH188" s="2">
        <f t="shared" si="105"/>
        <v>0</v>
      </c>
      <c r="AI188" s="2">
        <f t="shared" si="106"/>
        <v>0</v>
      </c>
      <c r="AJ188" s="2">
        <f t="shared" si="107"/>
        <v>0</v>
      </c>
      <c r="AK188" s="2">
        <f t="shared" si="108"/>
        <v>0</v>
      </c>
      <c r="AL188" s="2">
        <f t="shared" si="109"/>
        <v>0</v>
      </c>
      <c r="AM188" s="2">
        <f t="shared" si="110"/>
        <v>0</v>
      </c>
      <c r="AN188" s="2">
        <f t="shared" si="111"/>
        <v>0</v>
      </c>
      <c r="AO188" s="2">
        <f t="shared" si="112"/>
        <v>0</v>
      </c>
      <c r="AP188" s="2"/>
      <c r="AQ188" s="2">
        <f t="shared" si="113"/>
        <v>9</v>
      </c>
      <c r="AR188" s="2">
        <f t="shared" si="114"/>
        <v>10</v>
      </c>
      <c r="AS188" s="2">
        <f t="shared" si="115"/>
        <v>7</v>
      </c>
      <c r="AT188" s="2">
        <f t="shared" si="116"/>
        <v>8</v>
      </c>
      <c r="AU188" s="2">
        <f t="shared" si="117"/>
        <v>6</v>
      </c>
      <c r="AV188" s="2">
        <f t="shared" si="118"/>
        <v>5</v>
      </c>
      <c r="AW188" s="2">
        <f t="shared" si="119"/>
        <v>2</v>
      </c>
      <c r="AX188" s="2">
        <f t="shared" si="120"/>
        <v>4</v>
      </c>
      <c r="AY188" s="2">
        <f t="shared" si="121"/>
        <v>1</v>
      </c>
      <c r="AZ188" s="2">
        <f t="shared" si="122"/>
        <v>3</v>
      </c>
      <c r="BA188" s="2"/>
      <c r="BB188" s="5">
        <f t="shared" si="123"/>
        <v>5</v>
      </c>
      <c r="BC188" s="2">
        <f t="shared" si="124"/>
        <v>5</v>
      </c>
      <c r="BD188" s="2">
        <f t="shared" si="127"/>
        <v>40</v>
      </c>
      <c r="BE188" s="2">
        <f t="shared" si="128"/>
        <v>15</v>
      </c>
      <c r="BF188" s="2">
        <f t="shared" si="129"/>
        <v>0</v>
      </c>
      <c r="BG188" s="2">
        <f t="shared" si="130"/>
        <v>25</v>
      </c>
      <c r="BH188" s="2">
        <f t="shared" si="131"/>
        <v>0</v>
      </c>
      <c r="BI188" s="19">
        <f t="shared" si="132"/>
        <v>12.5</v>
      </c>
      <c r="BJ188" s="19">
        <f t="shared" si="133"/>
        <v>4.7871355387816905</v>
      </c>
      <c r="BK188" s="31">
        <f t="shared" si="134"/>
        <v>-2.6111648393354674</v>
      </c>
      <c r="BL188" s="32">
        <f t="shared" si="125"/>
        <v>4.5117194090401637E-3</v>
      </c>
      <c r="BM188" s="62">
        <f t="shared" si="135"/>
        <v>2.8169014084507044E-4</v>
      </c>
      <c r="BN188" s="62" t="str">
        <f t="shared" si="136"/>
        <v/>
      </c>
      <c r="BO188" s="73" t="str">
        <f t="shared" si="137"/>
        <v/>
      </c>
      <c r="BQ188" s="11">
        <f t="shared" si="138"/>
        <v>-0.31069755351578354</v>
      </c>
    </row>
    <row r="189" spans="1:69">
      <c r="A189" s="30" t="s">
        <v>654</v>
      </c>
      <c r="B189" s="30" t="s">
        <v>655</v>
      </c>
      <c r="C189" s="30" t="s">
        <v>656</v>
      </c>
      <c r="D189" s="30" t="s">
        <v>657</v>
      </c>
      <c r="E189" s="30" t="s">
        <v>570</v>
      </c>
      <c r="F189" s="11" t="str">
        <f t="shared" si="126"/>
        <v>Immune syst</v>
      </c>
      <c r="H189" s="11">
        <f>VLOOKUP($B189,data!$B$3:$Q$15316,'diff expr 1 vs 3 mites'!H$8,FALSE)</f>
        <v>0.44740461599999998</v>
      </c>
      <c r="I189" s="11">
        <f>VLOOKUP($B189,data!$B$3:$Q$15316,'diff expr 1 vs 3 mites'!I$8,FALSE)</f>
        <v>0</v>
      </c>
      <c r="J189" s="11">
        <f>VLOOKUP($B189,data!$B$3:$Q$15316,'diff expr 1 vs 3 mites'!J$8,FALSE)</f>
        <v>0.77532522299999995</v>
      </c>
      <c r="K189" s="11">
        <f>VLOOKUP($B189,data!$B$3:$Q$15316,'diff expr 1 vs 3 mites'!K$8,FALSE)</f>
        <v>3.0387524969999999</v>
      </c>
      <c r="L189" s="11">
        <f>VLOOKUP($B189,data!$B$3:$Q$15316,'diff expr 1 vs 3 mites'!L$8,FALSE)</f>
        <v>3.4963885079999999</v>
      </c>
      <c r="M189" s="11">
        <f>VLOOKUP($B189,data!$B$3:$Q$15316,'diff expr 1 vs 3 mites'!M$8,FALSE)</f>
        <v>5.031389914</v>
      </c>
      <c r="N189" s="11">
        <f>VLOOKUP($B189,data!$B$3:$Q$15316,'diff expr 1 vs 3 mites'!N$8,FALSE)</f>
        <v>0.17950686800000001</v>
      </c>
      <c r="O189" s="11">
        <f>VLOOKUP($B189,data!$B$3:$Q$15316,'diff expr 1 vs 3 mites'!O$8,FALSE)</f>
        <v>2.9028496549999998</v>
      </c>
      <c r="P189" s="11">
        <f>VLOOKUP($B189,data!$B$3:$Q$15316,'diff expr 1 vs 3 mites'!P$8,FALSE)</f>
        <v>1.70409755</v>
      </c>
      <c r="Q189" s="11">
        <f>VLOOKUP($B189,data!$B$3:$Q$15316,'diff expr 1 vs 3 mites'!Q$8,FALSE)</f>
        <v>3.203293226</v>
      </c>
      <c r="S189" s="27" t="s">
        <v>27749</v>
      </c>
      <c r="U189" s="2">
        <f t="shared" si="93"/>
        <v>3</v>
      </c>
      <c r="V189" s="2">
        <f t="shared" si="94"/>
        <v>1</v>
      </c>
      <c r="W189" s="2">
        <f t="shared" si="95"/>
        <v>4</v>
      </c>
      <c r="X189" s="2">
        <f t="shared" si="96"/>
        <v>7</v>
      </c>
      <c r="Y189" s="2">
        <f t="shared" si="97"/>
        <v>9</v>
      </c>
      <c r="Z189" s="2">
        <f t="shared" si="98"/>
        <v>10</v>
      </c>
      <c r="AA189" s="2">
        <f t="shared" si="99"/>
        <v>2</v>
      </c>
      <c r="AB189" s="2">
        <f t="shared" si="100"/>
        <v>6</v>
      </c>
      <c r="AC189" s="2">
        <f t="shared" si="101"/>
        <v>5</v>
      </c>
      <c r="AD189" s="2">
        <f t="shared" si="102"/>
        <v>8</v>
      </c>
      <c r="AE189" s="2"/>
      <c r="AF189" s="2">
        <f t="shared" si="103"/>
        <v>0</v>
      </c>
      <c r="AG189" s="2">
        <f t="shared" si="104"/>
        <v>0</v>
      </c>
      <c r="AH189" s="2">
        <f t="shared" si="105"/>
        <v>0</v>
      </c>
      <c r="AI189" s="2">
        <f t="shared" si="106"/>
        <v>0</v>
      </c>
      <c r="AJ189" s="2">
        <f t="shared" si="107"/>
        <v>0</v>
      </c>
      <c r="AK189" s="2">
        <f t="shared" si="108"/>
        <v>0</v>
      </c>
      <c r="AL189" s="2">
        <f t="shared" si="109"/>
        <v>0</v>
      </c>
      <c r="AM189" s="2">
        <f t="shared" si="110"/>
        <v>0</v>
      </c>
      <c r="AN189" s="2">
        <f t="shared" si="111"/>
        <v>0</v>
      </c>
      <c r="AO189" s="2">
        <f t="shared" si="112"/>
        <v>0</v>
      </c>
      <c r="AP189" s="2"/>
      <c r="AQ189" s="2">
        <f t="shared" si="113"/>
        <v>3</v>
      </c>
      <c r="AR189" s="2">
        <f t="shared" si="114"/>
        <v>1</v>
      </c>
      <c r="AS189" s="2">
        <f t="shared" si="115"/>
        <v>4</v>
      </c>
      <c r="AT189" s="2">
        <f t="shared" si="116"/>
        <v>7</v>
      </c>
      <c r="AU189" s="2">
        <f t="shared" si="117"/>
        <v>9</v>
      </c>
      <c r="AV189" s="2">
        <f t="shared" si="118"/>
        <v>10</v>
      </c>
      <c r="AW189" s="2">
        <f t="shared" si="119"/>
        <v>2</v>
      </c>
      <c r="AX189" s="2">
        <f t="shared" si="120"/>
        <v>6</v>
      </c>
      <c r="AY189" s="2">
        <f t="shared" si="121"/>
        <v>5</v>
      </c>
      <c r="AZ189" s="2">
        <f t="shared" si="122"/>
        <v>8</v>
      </c>
      <c r="BA189" s="2"/>
      <c r="BB189" s="5">
        <f t="shared" si="123"/>
        <v>5</v>
      </c>
      <c r="BC189" s="2">
        <f t="shared" si="124"/>
        <v>5</v>
      </c>
      <c r="BD189" s="2">
        <f t="shared" si="127"/>
        <v>24</v>
      </c>
      <c r="BE189" s="2">
        <f t="shared" si="128"/>
        <v>31</v>
      </c>
      <c r="BF189" s="2">
        <f t="shared" si="129"/>
        <v>16</v>
      </c>
      <c r="BG189" s="2">
        <f t="shared" si="130"/>
        <v>9</v>
      </c>
      <c r="BH189" s="2">
        <f t="shared" si="131"/>
        <v>9</v>
      </c>
      <c r="BI189" s="19">
        <f t="shared" si="132"/>
        <v>12.5</v>
      </c>
      <c r="BJ189" s="19">
        <f t="shared" si="133"/>
        <v>4.7871355387816905</v>
      </c>
      <c r="BK189" s="31">
        <f t="shared" si="134"/>
        <v>-0.73112615501393097</v>
      </c>
      <c r="BL189" s="32">
        <f t="shared" si="125"/>
        <v>0.23235104997023245</v>
      </c>
      <c r="BM189" s="62">
        <f t="shared" si="135"/>
        <v>4.8732394366197189E-2</v>
      </c>
      <c r="BN189" s="62" t="str">
        <f t="shared" si="136"/>
        <v/>
      </c>
      <c r="BO189" s="73" t="str">
        <f t="shared" si="137"/>
        <v/>
      </c>
      <c r="BQ189" s="11">
        <f t="shared" si="138"/>
        <v>0.22490637037313235</v>
      </c>
    </row>
    <row r="190" spans="1:69">
      <c r="A190" s="30" t="s">
        <v>658</v>
      </c>
      <c r="B190" s="30" t="s">
        <v>659</v>
      </c>
      <c r="C190" s="30" t="s">
        <v>660</v>
      </c>
      <c r="D190" s="30"/>
      <c r="E190" s="30" t="s">
        <v>570</v>
      </c>
      <c r="F190" s="11" t="str">
        <f t="shared" si="126"/>
        <v>Immune syst</v>
      </c>
      <c r="H190" s="11">
        <f>VLOOKUP($B190,data!$B$3:$Q$15316,'diff expr 1 vs 3 mites'!H$8,FALSE)</f>
        <v>6.5443784420000002</v>
      </c>
      <c r="I190" s="11">
        <f>VLOOKUP($B190,data!$B$3:$Q$15316,'diff expr 1 vs 3 mites'!I$8,FALSE)</f>
        <v>14.13042727</v>
      </c>
      <c r="J190" s="11">
        <f>VLOOKUP($B190,data!$B$3:$Q$15316,'diff expr 1 vs 3 mites'!J$8,FALSE)</f>
        <v>7.5818538560000004</v>
      </c>
      <c r="K190" s="11">
        <f>VLOOKUP($B190,data!$B$3:$Q$15316,'diff expr 1 vs 3 mites'!K$8,FALSE)</f>
        <v>10.15547065</v>
      </c>
      <c r="L190" s="11">
        <f>VLOOKUP($B190,data!$B$3:$Q$15316,'diff expr 1 vs 3 mites'!L$8,FALSE)</f>
        <v>43.279048520000003</v>
      </c>
      <c r="M190" s="11">
        <f>VLOOKUP($B190,data!$B$3:$Q$15316,'diff expr 1 vs 3 mites'!M$8,FALSE)</f>
        <v>78.887526109999996</v>
      </c>
      <c r="N190" s="11">
        <f>VLOOKUP($B190,data!$B$3:$Q$15316,'diff expr 1 vs 3 mites'!N$8,FALSE)</f>
        <v>4.4482847679999997</v>
      </c>
      <c r="O190" s="11">
        <f>VLOOKUP($B190,data!$B$3:$Q$15316,'diff expr 1 vs 3 mites'!O$8,FALSE)</f>
        <v>89.547849360000001</v>
      </c>
      <c r="P190" s="11">
        <f>VLOOKUP($B190,data!$B$3:$Q$15316,'diff expr 1 vs 3 mites'!P$8,FALSE)</f>
        <v>5.9653312749999996</v>
      </c>
      <c r="Q190" s="11">
        <f>VLOOKUP($B190,data!$B$3:$Q$15316,'diff expr 1 vs 3 mites'!Q$8,FALSE)</f>
        <v>17.456133919999999</v>
      </c>
      <c r="S190" s="27" t="s">
        <v>27749</v>
      </c>
      <c r="U190" s="2">
        <f t="shared" si="93"/>
        <v>3</v>
      </c>
      <c r="V190" s="2">
        <f t="shared" si="94"/>
        <v>6</v>
      </c>
      <c r="W190" s="2">
        <f t="shared" si="95"/>
        <v>4</v>
      </c>
      <c r="X190" s="2">
        <f t="shared" si="96"/>
        <v>5</v>
      </c>
      <c r="Y190" s="2">
        <f t="shared" si="97"/>
        <v>8</v>
      </c>
      <c r="Z190" s="2">
        <f t="shared" si="98"/>
        <v>9</v>
      </c>
      <c r="AA190" s="2">
        <f t="shared" si="99"/>
        <v>1</v>
      </c>
      <c r="AB190" s="2">
        <f t="shared" si="100"/>
        <v>10</v>
      </c>
      <c r="AC190" s="2">
        <f t="shared" si="101"/>
        <v>2</v>
      </c>
      <c r="AD190" s="2">
        <f t="shared" si="102"/>
        <v>7</v>
      </c>
      <c r="AE190" s="2"/>
      <c r="AF190" s="2">
        <f t="shared" si="103"/>
        <v>0</v>
      </c>
      <c r="AG190" s="2">
        <f t="shared" si="104"/>
        <v>0</v>
      </c>
      <c r="AH190" s="2">
        <f t="shared" si="105"/>
        <v>0</v>
      </c>
      <c r="AI190" s="2">
        <f t="shared" si="106"/>
        <v>0</v>
      </c>
      <c r="AJ190" s="2">
        <f t="shared" si="107"/>
        <v>0</v>
      </c>
      <c r="AK190" s="2">
        <f t="shared" si="108"/>
        <v>0</v>
      </c>
      <c r="AL190" s="2">
        <f t="shared" si="109"/>
        <v>0</v>
      </c>
      <c r="AM190" s="2">
        <f t="shared" si="110"/>
        <v>0</v>
      </c>
      <c r="AN190" s="2">
        <f t="shared" si="111"/>
        <v>0</v>
      </c>
      <c r="AO190" s="2">
        <f t="shared" si="112"/>
        <v>0</v>
      </c>
      <c r="AP190" s="2"/>
      <c r="AQ190" s="2">
        <f t="shared" si="113"/>
        <v>3</v>
      </c>
      <c r="AR190" s="2">
        <f t="shared" si="114"/>
        <v>6</v>
      </c>
      <c r="AS190" s="2">
        <f t="shared" si="115"/>
        <v>4</v>
      </c>
      <c r="AT190" s="2">
        <f t="shared" si="116"/>
        <v>5</v>
      </c>
      <c r="AU190" s="2">
        <f t="shared" si="117"/>
        <v>8</v>
      </c>
      <c r="AV190" s="2">
        <f t="shared" si="118"/>
        <v>9</v>
      </c>
      <c r="AW190" s="2">
        <f t="shared" si="119"/>
        <v>1</v>
      </c>
      <c r="AX190" s="2">
        <f t="shared" si="120"/>
        <v>10</v>
      </c>
      <c r="AY190" s="2">
        <f t="shared" si="121"/>
        <v>2</v>
      </c>
      <c r="AZ190" s="2">
        <f t="shared" si="122"/>
        <v>7</v>
      </c>
      <c r="BA190" s="2"/>
      <c r="BB190" s="5">
        <f t="shared" si="123"/>
        <v>5</v>
      </c>
      <c r="BC190" s="2">
        <f t="shared" si="124"/>
        <v>5</v>
      </c>
      <c r="BD190" s="2">
        <f t="shared" si="127"/>
        <v>26</v>
      </c>
      <c r="BE190" s="2">
        <f t="shared" si="128"/>
        <v>29</v>
      </c>
      <c r="BF190" s="2">
        <f t="shared" si="129"/>
        <v>14</v>
      </c>
      <c r="BG190" s="2">
        <f t="shared" si="130"/>
        <v>11</v>
      </c>
      <c r="BH190" s="2">
        <f t="shared" si="131"/>
        <v>11</v>
      </c>
      <c r="BI190" s="19">
        <f t="shared" si="132"/>
        <v>12.5</v>
      </c>
      <c r="BJ190" s="19">
        <f t="shared" si="133"/>
        <v>4.7871355387816905</v>
      </c>
      <c r="BK190" s="31">
        <f t="shared" si="134"/>
        <v>-0.31333978072025609</v>
      </c>
      <c r="BL190" s="32">
        <f t="shared" si="125"/>
        <v>0.37701126503103738</v>
      </c>
      <c r="BM190" s="62">
        <f t="shared" si="135"/>
        <v>6.9014084507042259E-2</v>
      </c>
      <c r="BN190" s="62" t="str">
        <f t="shared" si="136"/>
        <v/>
      </c>
      <c r="BO190" s="73" t="str">
        <f t="shared" si="137"/>
        <v/>
      </c>
      <c r="BQ190" s="11">
        <f t="shared" si="138"/>
        <v>0.38075647634450654</v>
      </c>
    </row>
    <row r="191" spans="1:69">
      <c r="A191" s="30" t="s">
        <v>661</v>
      </c>
      <c r="B191" s="30" t="s">
        <v>662</v>
      </c>
      <c r="C191" s="30" t="s">
        <v>663</v>
      </c>
      <c r="D191" s="30" t="s">
        <v>664</v>
      </c>
      <c r="E191" s="30" t="s">
        <v>570</v>
      </c>
      <c r="F191" s="11" t="str">
        <f t="shared" si="126"/>
        <v>Immune syst</v>
      </c>
      <c r="H191" s="11">
        <f>VLOOKUP($B191,data!$B$3:$Q$15316,'diff expr 1 vs 3 mites'!H$8,FALSE)</f>
        <v>21.90301655</v>
      </c>
      <c r="I191" s="11">
        <f>VLOOKUP($B191,data!$B$3:$Q$15316,'diff expr 1 vs 3 mites'!I$8,FALSE)</f>
        <v>10.4604675</v>
      </c>
      <c r="J191" s="11">
        <f>VLOOKUP($B191,data!$B$3:$Q$15316,'diff expr 1 vs 3 mites'!J$8,FALSE)</f>
        <v>18.052214469999999</v>
      </c>
      <c r="K191" s="11">
        <f>VLOOKUP($B191,data!$B$3:$Q$15316,'diff expr 1 vs 3 mites'!K$8,FALSE)</f>
        <v>11.20233384</v>
      </c>
      <c r="L191" s="11">
        <f>VLOOKUP($B191,data!$B$3:$Q$15316,'diff expr 1 vs 3 mites'!L$8,FALSE)</f>
        <v>5.86968639</v>
      </c>
      <c r="M191" s="11">
        <f>VLOOKUP($B191,data!$B$3:$Q$15316,'diff expr 1 vs 3 mites'!M$8,FALSE)</f>
        <v>1.128592587</v>
      </c>
      <c r="N191" s="11">
        <f>VLOOKUP($B191,data!$B$3:$Q$15316,'diff expr 1 vs 3 mites'!N$8,FALSE)</f>
        <v>6.7114101589999997</v>
      </c>
      <c r="O191" s="11">
        <f>VLOOKUP($B191,data!$B$3:$Q$15316,'diff expr 1 vs 3 mites'!O$8,FALSE)</f>
        <v>3.7766066669999998</v>
      </c>
      <c r="P191" s="11">
        <f>VLOOKUP($B191,data!$B$3:$Q$15316,'diff expr 1 vs 3 mites'!P$8,FALSE)</f>
        <v>14.41363849</v>
      </c>
      <c r="Q191" s="11">
        <f>VLOOKUP($B191,data!$B$3:$Q$15316,'diff expr 1 vs 3 mites'!Q$8,FALSE)</f>
        <v>11.31687378</v>
      </c>
      <c r="S191" s="27" t="s">
        <v>27749</v>
      </c>
      <c r="U191" s="2">
        <f t="shared" si="93"/>
        <v>10</v>
      </c>
      <c r="V191" s="2">
        <f t="shared" si="94"/>
        <v>5</v>
      </c>
      <c r="W191" s="2">
        <f t="shared" si="95"/>
        <v>9</v>
      </c>
      <c r="X191" s="2">
        <f t="shared" si="96"/>
        <v>6</v>
      </c>
      <c r="Y191" s="2">
        <f t="shared" si="97"/>
        <v>3</v>
      </c>
      <c r="Z191" s="2">
        <f t="shared" si="98"/>
        <v>1</v>
      </c>
      <c r="AA191" s="2">
        <f t="shared" si="99"/>
        <v>4</v>
      </c>
      <c r="AB191" s="2">
        <f t="shared" si="100"/>
        <v>2</v>
      </c>
      <c r="AC191" s="2">
        <f t="shared" si="101"/>
        <v>8</v>
      </c>
      <c r="AD191" s="2">
        <f t="shared" si="102"/>
        <v>7</v>
      </c>
      <c r="AE191" s="2"/>
      <c r="AF191" s="2">
        <f t="shared" si="103"/>
        <v>0</v>
      </c>
      <c r="AG191" s="2">
        <f t="shared" si="104"/>
        <v>0</v>
      </c>
      <c r="AH191" s="2">
        <f t="shared" si="105"/>
        <v>0</v>
      </c>
      <c r="AI191" s="2">
        <f t="shared" si="106"/>
        <v>0</v>
      </c>
      <c r="AJ191" s="2">
        <f t="shared" si="107"/>
        <v>0</v>
      </c>
      <c r="AK191" s="2">
        <f t="shared" si="108"/>
        <v>0</v>
      </c>
      <c r="AL191" s="2">
        <f t="shared" si="109"/>
        <v>0</v>
      </c>
      <c r="AM191" s="2">
        <f t="shared" si="110"/>
        <v>0</v>
      </c>
      <c r="AN191" s="2">
        <f t="shared" si="111"/>
        <v>0</v>
      </c>
      <c r="AO191" s="2">
        <f t="shared" si="112"/>
        <v>0</v>
      </c>
      <c r="AP191" s="2"/>
      <c r="AQ191" s="2">
        <f t="shared" si="113"/>
        <v>10</v>
      </c>
      <c r="AR191" s="2">
        <f t="shared" si="114"/>
        <v>5</v>
      </c>
      <c r="AS191" s="2">
        <f t="shared" si="115"/>
        <v>9</v>
      </c>
      <c r="AT191" s="2">
        <f t="shared" si="116"/>
        <v>6</v>
      </c>
      <c r="AU191" s="2">
        <f t="shared" si="117"/>
        <v>3</v>
      </c>
      <c r="AV191" s="2">
        <f t="shared" si="118"/>
        <v>1</v>
      </c>
      <c r="AW191" s="2">
        <f t="shared" si="119"/>
        <v>4</v>
      </c>
      <c r="AX191" s="2">
        <f t="shared" si="120"/>
        <v>2</v>
      </c>
      <c r="AY191" s="2">
        <f t="shared" si="121"/>
        <v>8</v>
      </c>
      <c r="AZ191" s="2">
        <f t="shared" si="122"/>
        <v>7</v>
      </c>
      <c r="BA191" s="2"/>
      <c r="BB191" s="5">
        <f t="shared" si="123"/>
        <v>5</v>
      </c>
      <c r="BC191" s="2">
        <f t="shared" si="124"/>
        <v>5</v>
      </c>
      <c r="BD191" s="2">
        <f t="shared" si="127"/>
        <v>33</v>
      </c>
      <c r="BE191" s="2">
        <f t="shared" si="128"/>
        <v>22</v>
      </c>
      <c r="BF191" s="2">
        <f t="shared" si="129"/>
        <v>7</v>
      </c>
      <c r="BG191" s="2">
        <f t="shared" si="130"/>
        <v>18</v>
      </c>
      <c r="BH191" s="2">
        <f t="shared" si="131"/>
        <v>7</v>
      </c>
      <c r="BI191" s="19">
        <f t="shared" si="132"/>
        <v>12.5</v>
      </c>
      <c r="BJ191" s="19">
        <f t="shared" si="133"/>
        <v>4.7871355387816905</v>
      </c>
      <c r="BK191" s="31">
        <f t="shared" si="134"/>
        <v>-1.1489125293076057</v>
      </c>
      <c r="BL191" s="32">
        <f t="shared" si="125"/>
        <v>0.12529602534284204</v>
      </c>
      <c r="BM191" s="62">
        <f t="shared" si="135"/>
        <v>3.0422535211267605E-2</v>
      </c>
      <c r="BN191" s="62" t="str">
        <f t="shared" si="136"/>
        <v/>
      </c>
      <c r="BO191" s="73" t="str">
        <f t="shared" si="137"/>
        <v/>
      </c>
      <c r="BQ191" s="11">
        <f t="shared" si="138"/>
        <v>-0.25696761150962311</v>
      </c>
    </row>
    <row r="192" spans="1:69">
      <c r="A192" s="30" t="s">
        <v>665</v>
      </c>
      <c r="B192" s="30" t="s">
        <v>666</v>
      </c>
      <c r="C192" s="30" t="s">
        <v>667</v>
      </c>
      <c r="D192" s="30" t="s">
        <v>668</v>
      </c>
      <c r="E192" s="30" t="s">
        <v>570</v>
      </c>
      <c r="F192" s="11" t="str">
        <f t="shared" si="126"/>
        <v>Immune syst</v>
      </c>
      <c r="H192" s="11">
        <f>VLOOKUP($B192,data!$B$3:$Q$15316,'diff expr 1 vs 3 mites'!H$8,FALSE)</f>
        <v>3.5652100450000002</v>
      </c>
      <c r="I192" s="11">
        <f>VLOOKUP($B192,data!$B$3:$Q$15316,'diff expr 1 vs 3 mites'!I$8,FALSE)</f>
        <v>1.9594008009999999</v>
      </c>
      <c r="J192" s="11">
        <f>VLOOKUP($B192,data!$B$3:$Q$15316,'diff expr 1 vs 3 mites'!J$8,FALSE)</f>
        <v>1.083911235</v>
      </c>
      <c r="K192" s="11">
        <f>VLOOKUP($B192,data!$B$3:$Q$15316,'diff expr 1 vs 3 mites'!K$8,FALSE)</f>
        <v>2.9368003439999999</v>
      </c>
      <c r="L192" s="11">
        <f>VLOOKUP($B192,data!$B$3:$Q$15316,'diff expr 1 vs 3 mites'!L$8,FALSE)</f>
        <v>4.6307186329999999</v>
      </c>
      <c r="M192" s="11">
        <f>VLOOKUP($B192,data!$B$3:$Q$15316,'diff expr 1 vs 3 mites'!M$8,FALSE)</f>
        <v>1.17232096</v>
      </c>
      <c r="N192" s="11">
        <f>VLOOKUP($B192,data!$B$3:$Q$15316,'diff expr 1 vs 3 mites'!N$8,FALSE)</f>
        <v>0.33125680400000002</v>
      </c>
      <c r="O192" s="11">
        <f>VLOOKUP($B192,data!$B$3:$Q$15316,'diff expr 1 vs 3 mites'!O$8,FALSE)</f>
        <v>1.2174625290000001</v>
      </c>
      <c r="P192" s="11">
        <f>VLOOKUP($B192,data!$B$3:$Q$15316,'diff expr 1 vs 3 mites'!P$8,FALSE)</f>
        <v>0.80633141699999999</v>
      </c>
      <c r="Q192" s="11">
        <f>VLOOKUP($B192,data!$B$3:$Q$15316,'diff expr 1 vs 3 mites'!Q$8,FALSE)</f>
        <v>1.7633034919999999</v>
      </c>
      <c r="S192" s="27" t="s">
        <v>27749</v>
      </c>
      <c r="U192" s="2">
        <f t="shared" si="93"/>
        <v>9</v>
      </c>
      <c r="V192" s="2">
        <f t="shared" si="94"/>
        <v>7</v>
      </c>
      <c r="W192" s="2">
        <f t="shared" si="95"/>
        <v>3</v>
      </c>
      <c r="X192" s="2">
        <f t="shared" si="96"/>
        <v>8</v>
      </c>
      <c r="Y192" s="2">
        <f t="shared" si="97"/>
        <v>10</v>
      </c>
      <c r="Z192" s="2">
        <f t="shared" si="98"/>
        <v>4</v>
      </c>
      <c r="AA192" s="2">
        <f t="shared" si="99"/>
        <v>1</v>
      </c>
      <c r="AB192" s="2">
        <f t="shared" si="100"/>
        <v>5</v>
      </c>
      <c r="AC192" s="2">
        <f t="shared" si="101"/>
        <v>2</v>
      </c>
      <c r="AD192" s="2">
        <f t="shared" si="102"/>
        <v>6</v>
      </c>
      <c r="AE192" s="2"/>
      <c r="AF192" s="2">
        <f t="shared" si="103"/>
        <v>0</v>
      </c>
      <c r="AG192" s="2">
        <f t="shared" si="104"/>
        <v>0</v>
      </c>
      <c r="AH192" s="2">
        <f t="shared" si="105"/>
        <v>0</v>
      </c>
      <c r="AI192" s="2">
        <f t="shared" si="106"/>
        <v>0</v>
      </c>
      <c r="AJ192" s="2">
        <f t="shared" si="107"/>
        <v>0</v>
      </c>
      <c r="AK192" s="2">
        <f t="shared" si="108"/>
        <v>0</v>
      </c>
      <c r="AL192" s="2">
        <f t="shared" si="109"/>
        <v>0</v>
      </c>
      <c r="AM192" s="2">
        <f t="shared" si="110"/>
        <v>0</v>
      </c>
      <c r="AN192" s="2">
        <f t="shared" si="111"/>
        <v>0</v>
      </c>
      <c r="AO192" s="2">
        <f t="shared" si="112"/>
        <v>0</v>
      </c>
      <c r="AP192" s="2"/>
      <c r="AQ192" s="2">
        <f t="shared" si="113"/>
        <v>9</v>
      </c>
      <c r="AR192" s="2">
        <f t="shared" si="114"/>
        <v>7</v>
      </c>
      <c r="AS192" s="2">
        <f t="shared" si="115"/>
        <v>3</v>
      </c>
      <c r="AT192" s="2">
        <f t="shared" si="116"/>
        <v>8</v>
      </c>
      <c r="AU192" s="2">
        <f t="shared" si="117"/>
        <v>10</v>
      </c>
      <c r="AV192" s="2">
        <f t="shared" si="118"/>
        <v>4</v>
      </c>
      <c r="AW192" s="2">
        <f t="shared" si="119"/>
        <v>1</v>
      </c>
      <c r="AX192" s="2">
        <f t="shared" si="120"/>
        <v>5</v>
      </c>
      <c r="AY192" s="2">
        <f t="shared" si="121"/>
        <v>2</v>
      </c>
      <c r="AZ192" s="2">
        <f t="shared" si="122"/>
        <v>6</v>
      </c>
      <c r="BA192" s="2"/>
      <c r="BB192" s="5">
        <f t="shared" si="123"/>
        <v>5</v>
      </c>
      <c r="BC192" s="2">
        <f t="shared" si="124"/>
        <v>5</v>
      </c>
      <c r="BD192" s="2">
        <f t="shared" si="127"/>
        <v>37</v>
      </c>
      <c r="BE192" s="2">
        <f t="shared" si="128"/>
        <v>18</v>
      </c>
      <c r="BF192" s="2">
        <f t="shared" si="129"/>
        <v>3</v>
      </c>
      <c r="BG192" s="2">
        <f t="shared" si="130"/>
        <v>22</v>
      </c>
      <c r="BH192" s="2">
        <f t="shared" si="131"/>
        <v>3</v>
      </c>
      <c r="BI192" s="19">
        <f t="shared" si="132"/>
        <v>12.5</v>
      </c>
      <c r="BJ192" s="19">
        <f t="shared" si="133"/>
        <v>4.7871355387816905</v>
      </c>
      <c r="BK192" s="31">
        <f t="shared" si="134"/>
        <v>-1.9844852778949553</v>
      </c>
      <c r="BL192" s="32">
        <f t="shared" si="125"/>
        <v>2.3600883845071103E-2</v>
      </c>
      <c r="BM192" s="62">
        <f t="shared" si="135"/>
        <v>9.2957746478873251E-3</v>
      </c>
      <c r="BN192" s="62" t="str">
        <f t="shared" si="136"/>
        <v/>
      </c>
      <c r="BO192" s="73" t="str">
        <f t="shared" si="137"/>
        <v/>
      </c>
      <c r="BQ192" s="11">
        <f t="shared" si="138"/>
        <v>-0.42804386166080993</v>
      </c>
    </row>
    <row r="193" spans="1:69">
      <c r="A193" s="30" t="s">
        <v>669</v>
      </c>
      <c r="B193" s="30" t="s">
        <v>670</v>
      </c>
      <c r="C193" s="30" t="s">
        <v>568</v>
      </c>
      <c r="D193" s="30" t="s">
        <v>569</v>
      </c>
      <c r="E193" s="30" t="s">
        <v>570</v>
      </c>
      <c r="F193" s="11" t="str">
        <f t="shared" si="126"/>
        <v>Immune syst</v>
      </c>
      <c r="H193" s="11">
        <f>VLOOKUP($B193,data!$B$3:$Q$15316,'diff expr 1 vs 3 mites'!H$8,FALSE)</f>
        <v>0.49042961099999999</v>
      </c>
      <c r="I193" s="11">
        <f>VLOOKUP($B193,data!$B$3:$Q$15316,'diff expr 1 vs 3 mites'!I$8,FALSE)</f>
        <v>3.3520327750000001</v>
      </c>
      <c r="J193" s="11">
        <f>VLOOKUP($B193,data!$B$3:$Q$15316,'diff expr 1 vs 3 mites'!J$8,FALSE)</f>
        <v>1.0360502199999999</v>
      </c>
      <c r="K193" s="11">
        <f>VLOOKUP($B193,data!$B$3:$Q$15316,'diff expr 1 vs 3 mites'!K$8,FALSE)</f>
        <v>1.158600479</v>
      </c>
      <c r="L193" s="11">
        <f>VLOOKUP($B193,data!$B$3:$Q$15316,'diff expr 1 vs 3 mites'!L$8,FALSE)</f>
        <v>2.58197645</v>
      </c>
      <c r="M193" s="11">
        <f>VLOOKUP($B193,data!$B$3:$Q$15316,'diff expr 1 vs 3 mites'!M$8,FALSE)</f>
        <v>0</v>
      </c>
      <c r="N193" s="11">
        <f>VLOOKUP($B193,data!$B$3:$Q$15316,'diff expr 1 vs 3 mites'!N$8,FALSE)</f>
        <v>0.78707711700000005</v>
      </c>
      <c r="O193" s="11">
        <f>VLOOKUP($B193,data!$B$3:$Q$15316,'diff expr 1 vs 3 mites'!O$8,FALSE)</f>
        <v>1.97991381</v>
      </c>
      <c r="P193" s="11">
        <f>VLOOKUP($B193,data!$B$3:$Q$15316,'diff expr 1 vs 3 mites'!P$8,FALSE)</f>
        <v>0.306539216</v>
      </c>
      <c r="Q193" s="11">
        <f>VLOOKUP($B193,data!$B$3:$Q$15316,'diff expr 1 vs 3 mites'!Q$8,FALSE)</f>
        <v>1.7556701429999999</v>
      </c>
      <c r="S193" s="27" t="s">
        <v>27749</v>
      </c>
      <c r="U193" s="2">
        <f t="shared" si="93"/>
        <v>3</v>
      </c>
      <c r="V193" s="2">
        <f t="shared" si="94"/>
        <v>10</v>
      </c>
      <c r="W193" s="2">
        <f t="shared" si="95"/>
        <v>5</v>
      </c>
      <c r="X193" s="2">
        <f t="shared" si="96"/>
        <v>6</v>
      </c>
      <c r="Y193" s="2">
        <f t="shared" si="97"/>
        <v>9</v>
      </c>
      <c r="Z193" s="2">
        <f t="shared" si="98"/>
        <v>1</v>
      </c>
      <c r="AA193" s="2">
        <f t="shared" si="99"/>
        <v>4</v>
      </c>
      <c r="AB193" s="2">
        <f t="shared" si="100"/>
        <v>8</v>
      </c>
      <c r="AC193" s="2">
        <f t="shared" si="101"/>
        <v>2</v>
      </c>
      <c r="AD193" s="2">
        <f t="shared" si="102"/>
        <v>7</v>
      </c>
      <c r="AE193" s="2"/>
      <c r="AF193" s="2">
        <f t="shared" si="103"/>
        <v>0</v>
      </c>
      <c r="AG193" s="2">
        <f t="shared" si="104"/>
        <v>0</v>
      </c>
      <c r="AH193" s="2">
        <f t="shared" si="105"/>
        <v>0</v>
      </c>
      <c r="AI193" s="2">
        <f t="shared" si="106"/>
        <v>0</v>
      </c>
      <c r="AJ193" s="2">
        <f t="shared" si="107"/>
        <v>0</v>
      </c>
      <c r="AK193" s="2">
        <f t="shared" si="108"/>
        <v>0</v>
      </c>
      <c r="AL193" s="2">
        <f t="shared" si="109"/>
        <v>0</v>
      </c>
      <c r="AM193" s="2">
        <f t="shared" si="110"/>
        <v>0</v>
      </c>
      <c r="AN193" s="2">
        <f t="shared" si="111"/>
        <v>0</v>
      </c>
      <c r="AO193" s="2">
        <f t="shared" si="112"/>
        <v>0</v>
      </c>
      <c r="AP193" s="2"/>
      <c r="AQ193" s="2">
        <f t="shared" si="113"/>
        <v>3</v>
      </c>
      <c r="AR193" s="2">
        <f t="shared" si="114"/>
        <v>10</v>
      </c>
      <c r="AS193" s="2">
        <f t="shared" si="115"/>
        <v>5</v>
      </c>
      <c r="AT193" s="2">
        <f t="shared" si="116"/>
        <v>6</v>
      </c>
      <c r="AU193" s="2">
        <f t="shared" si="117"/>
        <v>9</v>
      </c>
      <c r="AV193" s="2">
        <f t="shared" si="118"/>
        <v>1</v>
      </c>
      <c r="AW193" s="2">
        <f t="shared" si="119"/>
        <v>4</v>
      </c>
      <c r="AX193" s="2">
        <f t="shared" si="120"/>
        <v>8</v>
      </c>
      <c r="AY193" s="2">
        <f t="shared" si="121"/>
        <v>2</v>
      </c>
      <c r="AZ193" s="2">
        <f t="shared" si="122"/>
        <v>7</v>
      </c>
      <c r="BA193" s="2"/>
      <c r="BB193" s="5">
        <f t="shared" si="123"/>
        <v>5</v>
      </c>
      <c r="BC193" s="2">
        <f t="shared" si="124"/>
        <v>5</v>
      </c>
      <c r="BD193" s="2">
        <f t="shared" si="127"/>
        <v>33</v>
      </c>
      <c r="BE193" s="2">
        <f t="shared" si="128"/>
        <v>22</v>
      </c>
      <c r="BF193" s="2">
        <f t="shared" si="129"/>
        <v>7</v>
      </c>
      <c r="BG193" s="2">
        <f t="shared" si="130"/>
        <v>18</v>
      </c>
      <c r="BH193" s="2">
        <f t="shared" si="131"/>
        <v>7</v>
      </c>
      <c r="BI193" s="19">
        <f t="shared" si="132"/>
        <v>12.5</v>
      </c>
      <c r="BJ193" s="19">
        <f t="shared" si="133"/>
        <v>4.7871355387816905</v>
      </c>
      <c r="BK193" s="31">
        <f t="shared" si="134"/>
        <v>-1.1489125293076057</v>
      </c>
      <c r="BL193" s="32">
        <f t="shared" si="125"/>
        <v>0.12529602534284204</v>
      </c>
      <c r="BM193" s="62">
        <f t="shared" si="135"/>
        <v>3.0422535211267605E-2</v>
      </c>
      <c r="BN193" s="62" t="str">
        <f t="shared" si="136"/>
        <v/>
      </c>
      <c r="BO193" s="73" t="str">
        <f t="shared" si="137"/>
        <v/>
      </c>
      <c r="BQ193" s="11">
        <f t="shared" si="138"/>
        <v>-0.25158617450048698</v>
      </c>
    </row>
    <row r="194" spans="1:69">
      <c r="A194" s="30" t="s">
        <v>671</v>
      </c>
      <c r="B194" s="30" t="s">
        <v>672</v>
      </c>
      <c r="C194" s="30" t="s">
        <v>673</v>
      </c>
      <c r="D194" s="30" t="s">
        <v>674</v>
      </c>
      <c r="E194" s="30" t="s">
        <v>570</v>
      </c>
      <c r="F194" s="11" t="str">
        <f t="shared" si="126"/>
        <v>Immune syst</v>
      </c>
      <c r="H194" s="11">
        <f>VLOOKUP($B194,data!$B$3:$Q$15316,'diff expr 1 vs 3 mites'!H$8,FALSE)</f>
        <v>0.46622391699999999</v>
      </c>
      <c r="I194" s="11">
        <f>VLOOKUP($B194,data!$B$3:$Q$15316,'diff expr 1 vs 3 mites'!I$8,FALSE)</f>
        <v>3.203449762</v>
      </c>
      <c r="J194" s="11">
        <f>VLOOKUP($B194,data!$B$3:$Q$15316,'diff expr 1 vs 3 mites'!J$8,FALSE)</f>
        <v>1.458318816</v>
      </c>
      <c r="K194" s="11">
        <f>VLOOKUP($B194,data!$B$3:$Q$15316,'diff expr 1 vs 3 mites'!K$8,FALSE)</f>
        <v>4.1434238790000002</v>
      </c>
      <c r="L194" s="11">
        <f>VLOOKUP($B194,data!$B$3:$Q$15316,'diff expr 1 vs 3 mites'!L$8,FALSE)</f>
        <v>6.8303423939999997</v>
      </c>
      <c r="M194" s="11">
        <f>VLOOKUP($B194,data!$B$3:$Q$15316,'diff expr 1 vs 3 mites'!M$8,FALSE)</f>
        <v>5.215285744</v>
      </c>
      <c r="N194" s="11">
        <f>VLOOKUP($B194,data!$B$3:$Q$15316,'diff expr 1 vs 3 mites'!N$8,FALSE)</f>
        <v>1.0403960800000001</v>
      </c>
      <c r="O194" s="11">
        <f>VLOOKUP($B194,data!$B$3:$Q$15316,'diff expr 1 vs 3 mites'!O$8,FALSE)</f>
        <v>4.5454320270000004</v>
      </c>
      <c r="P194" s="11">
        <f>VLOOKUP($B194,data!$B$3:$Q$15316,'diff expr 1 vs 3 mites'!P$8,FALSE)</f>
        <v>0.71117827700000003</v>
      </c>
      <c r="Q194" s="11">
        <f>VLOOKUP($B194,data!$B$3:$Q$15316,'diff expr 1 vs 3 mites'!Q$8,FALSE)</f>
        <v>2.0664021319999999</v>
      </c>
      <c r="S194" s="27" t="s">
        <v>27749</v>
      </c>
      <c r="U194" s="2">
        <f t="shared" si="93"/>
        <v>1</v>
      </c>
      <c r="V194" s="2">
        <f t="shared" si="94"/>
        <v>6</v>
      </c>
      <c r="W194" s="2">
        <f t="shared" si="95"/>
        <v>4</v>
      </c>
      <c r="X194" s="2">
        <f t="shared" si="96"/>
        <v>7</v>
      </c>
      <c r="Y194" s="2">
        <f t="shared" si="97"/>
        <v>10</v>
      </c>
      <c r="Z194" s="2">
        <f t="shared" si="98"/>
        <v>9</v>
      </c>
      <c r="AA194" s="2">
        <f t="shared" si="99"/>
        <v>3</v>
      </c>
      <c r="AB194" s="2">
        <f t="shared" si="100"/>
        <v>8</v>
      </c>
      <c r="AC194" s="2">
        <f t="shared" si="101"/>
        <v>2</v>
      </c>
      <c r="AD194" s="2">
        <f t="shared" si="102"/>
        <v>5</v>
      </c>
      <c r="AE194" s="2"/>
      <c r="AF194" s="2">
        <f t="shared" si="103"/>
        <v>0</v>
      </c>
      <c r="AG194" s="2">
        <f t="shared" si="104"/>
        <v>0</v>
      </c>
      <c r="AH194" s="2">
        <f t="shared" si="105"/>
        <v>0</v>
      </c>
      <c r="AI194" s="2">
        <f t="shared" si="106"/>
        <v>0</v>
      </c>
      <c r="AJ194" s="2">
        <f t="shared" si="107"/>
        <v>0</v>
      </c>
      <c r="AK194" s="2">
        <f t="shared" si="108"/>
        <v>0</v>
      </c>
      <c r="AL194" s="2">
        <f t="shared" si="109"/>
        <v>0</v>
      </c>
      <c r="AM194" s="2">
        <f t="shared" si="110"/>
        <v>0</v>
      </c>
      <c r="AN194" s="2">
        <f t="shared" si="111"/>
        <v>0</v>
      </c>
      <c r="AO194" s="2">
        <f t="shared" si="112"/>
        <v>0</v>
      </c>
      <c r="AP194" s="2"/>
      <c r="AQ194" s="2">
        <f t="shared" si="113"/>
        <v>1</v>
      </c>
      <c r="AR194" s="2">
        <f t="shared" si="114"/>
        <v>6</v>
      </c>
      <c r="AS194" s="2">
        <f t="shared" si="115"/>
        <v>4</v>
      </c>
      <c r="AT194" s="2">
        <f t="shared" si="116"/>
        <v>7</v>
      </c>
      <c r="AU194" s="2">
        <f t="shared" si="117"/>
        <v>10</v>
      </c>
      <c r="AV194" s="2">
        <f t="shared" si="118"/>
        <v>9</v>
      </c>
      <c r="AW194" s="2">
        <f t="shared" si="119"/>
        <v>3</v>
      </c>
      <c r="AX194" s="2">
        <f t="shared" si="120"/>
        <v>8</v>
      </c>
      <c r="AY194" s="2">
        <f t="shared" si="121"/>
        <v>2</v>
      </c>
      <c r="AZ194" s="2">
        <f t="shared" si="122"/>
        <v>5</v>
      </c>
      <c r="BA194" s="2"/>
      <c r="BB194" s="5">
        <f t="shared" si="123"/>
        <v>5</v>
      </c>
      <c r="BC194" s="2">
        <f t="shared" si="124"/>
        <v>5</v>
      </c>
      <c r="BD194" s="2">
        <f t="shared" si="127"/>
        <v>28</v>
      </c>
      <c r="BE194" s="2">
        <f t="shared" si="128"/>
        <v>27</v>
      </c>
      <c r="BF194" s="2">
        <f t="shared" si="129"/>
        <v>12</v>
      </c>
      <c r="BG194" s="2">
        <f t="shared" si="130"/>
        <v>13</v>
      </c>
      <c r="BH194" s="2">
        <f t="shared" si="131"/>
        <v>12</v>
      </c>
      <c r="BI194" s="19">
        <f t="shared" si="132"/>
        <v>12.5</v>
      </c>
      <c r="BJ194" s="19">
        <f t="shared" si="133"/>
        <v>4.7871355387816905</v>
      </c>
      <c r="BK194" s="31">
        <f t="shared" si="134"/>
        <v>-0.10444659357341871</v>
      </c>
      <c r="BL194" s="32">
        <f t="shared" si="125"/>
        <v>0.45840747426404427</v>
      </c>
      <c r="BM194" s="62">
        <f t="shared" si="135"/>
        <v>8.225352112676057E-2</v>
      </c>
      <c r="BN194" s="62" t="str">
        <f t="shared" si="136"/>
        <v/>
      </c>
      <c r="BO194" s="73" t="str">
        <f t="shared" si="137"/>
        <v/>
      </c>
      <c r="BQ194" s="11">
        <f t="shared" si="138"/>
        <v>-7.4015306091018501E-2</v>
      </c>
    </row>
    <row r="195" spans="1:69">
      <c r="A195" s="30" t="s">
        <v>677</v>
      </c>
      <c r="B195" s="30" t="s">
        <v>678</v>
      </c>
      <c r="C195" s="30" t="s">
        <v>679</v>
      </c>
      <c r="D195" s="30" t="s">
        <v>680</v>
      </c>
      <c r="E195" s="30" t="s">
        <v>570</v>
      </c>
      <c r="F195" s="11" t="str">
        <f t="shared" si="126"/>
        <v>Immune syst</v>
      </c>
      <c r="H195" s="11">
        <f>VLOOKUP($B195,data!$B$3:$Q$15316,'diff expr 1 vs 3 mites'!H$8,FALSE)</f>
        <v>0.51212443100000005</v>
      </c>
      <c r="I195" s="11">
        <f>VLOOKUP($B195,data!$B$3:$Q$15316,'diff expr 1 vs 3 mites'!I$8,FALSE)</f>
        <v>2.5280049139999998</v>
      </c>
      <c r="J195" s="11">
        <f>VLOOKUP($B195,data!$B$3:$Q$15316,'diff expr 1 vs 3 mites'!J$8,FALSE)</f>
        <v>3.5161142500000002</v>
      </c>
      <c r="K195" s="11">
        <f>VLOOKUP($B195,data!$B$3:$Q$15316,'diff expr 1 vs 3 mites'!K$8,FALSE)</f>
        <v>1.9357643899999999</v>
      </c>
      <c r="L195" s="11">
        <f>VLOOKUP($B195,data!$B$3:$Q$15316,'diff expr 1 vs 3 mites'!L$8,FALSE)</f>
        <v>2.1906573680000001</v>
      </c>
      <c r="M195" s="11">
        <f>VLOOKUP($B195,data!$B$3:$Q$15316,'diff expr 1 vs 3 mites'!M$8,FALSE)</f>
        <v>2.0477195560000001</v>
      </c>
      <c r="N195" s="11">
        <f>VLOOKUP($B195,data!$B$3:$Q$15316,'diff expr 1 vs 3 mites'!N$8,FALSE)</f>
        <v>0.96983555899999996</v>
      </c>
      <c r="O195" s="11">
        <f>VLOOKUP($B195,data!$B$3:$Q$15316,'diff expr 1 vs 3 mites'!O$8,FALSE)</f>
        <v>1.476784275</v>
      </c>
      <c r="P195" s="11">
        <f>VLOOKUP($B195,data!$B$3:$Q$15316,'diff expr 1 vs 3 mites'!P$8,FALSE)</f>
        <v>1.460453489</v>
      </c>
      <c r="Q195" s="11">
        <f>VLOOKUP($B195,data!$B$3:$Q$15316,'diff expr 1 vs 3 mites'!Q$8,FALSE)</f>
        <v>1.2833342169999999</v>
      </c>
      <c r="S195" s="27" t="s">
        <v>27749</v>
      </c>
      <c r="U195" s="2">
        <f t="shared" si="93"/>
        <v>1</v>
      </c>
      <c r="V195" s="2">
        <f t="shared" si="94"/>
        <v>9</v>
      </c>
      <c r="W195" s="2">
        <f t="shared" si="95"/>
        <v>10</v>
      </c>
      <c r="X195" s="2">
        <f t="shared" si="96"/>
        <v>6</v>
      </c>
      <c r="Y195" s="2">
        <f t="shared" si="97"/>
        <v>8</v>
      </c>
      <c r="Z195" s="2">
        <f t="shared" si="98"/>
        <v>7</v>
      </c>
      <c r="AA195" s="2">
        <f t="shared" si="99"/>
        <v>2</v>
      </c>
      <c r="AB195" s="2">
        <f t="shared" si="100"/>
        <v>5</v>
      </c>
      <c r="AC195" s="2">
        <f t="shared" si="101"/>
        <v>4</v>
      </c>
      <c r="AD195" s="2">
        <f t="shared" si="102"/>
        <v>3</v>
      </c>
      <c r="AE195" s="2"/>
      <c r="AF195" s="2">
        <f t="shared" si="103"/>
        <v>0</v>
      </c>
      <c r="AG195" s="2">
        <f t="shared" si="104"/>
        <v>0</v>
      </c>
      <c r="AH195" s="2">
        <f t="shared" si="105"/>
        <v>0</v>
      </c>
      <c r="AI195" s="2">
        <f t="shared" si="106"/>
        <v>0</v>
      </c>
      <c r="AJ195" s="2">
        <f t="shared" si="107"/>
        <v>0</v>
      </c>
      <c r="AK195" s="2">
        <f t="shared" si="108"/>
        <v>0</v>
      </c>
      <c r="AL195" s="2">
        <f t="shared" si="109"/>
        <v>0</v>
      </c>
      <c r="AM195" s="2">
        <f t="shared" si="110"/>
        <v>0</v>
      </c>
      <c r="AN195" s="2">
        <f t="shared" si="111"/>
        <v>0</v>
      </c>
      <c r="AO195" s="2">
        <f t="shared" si="112"/>
        <v>0</v>
      </c>
      <c r="AP195" s="2"/>
      <c r="AQ195" s="2">
        <f t="shared" si="113"/>
        <v>1</v>
      </c>
      <c r="AR195" s="2">
        <f t="shared" si="114"/>
        <v>9</v>
      </c>
      <c r="AS195" s="2">
        <f t="shared" si="115"/>
        <v>10</v>
      </c>
      <c r="AT195" s="2">
        <f t="shared" si="116"/>
        <v>6</v>
      </c>
      <c r="AU195" s="2">
        <f t="shared" si="117"/>
        <v>8</v>
      </c>
      <c r="AV195" s="2">
        <f t="shared" si="118"/>
        <v>7</v>
      </c>
      <c r="AW195" s="2">
        <f t="shared" si="119"/>
        <v>2</v>
      </c>
      <c r="AX195" s="2">
        <f t="shared" si="120"/>
        <v>5</v>
      </c>
      <c r="AY195" s="2">
        <f t="shared" si="121"/>
        <v>4</v>
      </c>
      <c r="AZ195" s="2">
        <f t="shared" si="122"/>
        <v>3</v>
      </c>
      <c r="BA195" s="2"/>
      <c r="BB195" s="5">
        <f t="shared" si="123"/>
        <v>5</v>
      </c>
      <c r="BC195" s="2">
        <f t="shared" si="124"/>
        <v>5</v>
      </c>
      <c r="BD195" s="2">
        <f t="shared" si="127"/>
        <v>34</v>
      </c>
      <c r="BE195" s="2">
        <f t="shared" si="128"/>
        <v>21</v>
      </c>
      <c r="BF195" s="2">
        <f t="shared" si="129"/>
        <v>6</v>
      </c>
      <c r="BG195" s="2">
        <f t="shared" si="130"/>
        <v>19</v>
      </c>
      <c r="BH195" s="2">
        <f t="shared" si="131"/>
        <v>6</v>
      </c>
      <c r="BI195" s="19">
        <f t="shared" si="132"/>
        <v>12.5</v>
      </c>
      <c r="BJ195" s="19">
        <f t="shared" si="133"/>
        <v>4.7871355387816905</v>
      </c>
      <c r="BK195" s="31">
        <f t="shared" si="134"/>
        <v>-1.3578057164544433</v>
      </c>
      <c r="BL195" s="32">
        <f t="shared" si="125"/>
        <v>8.7262670284291577E-2</v>
      </c>
      <c r="BM195" s="62">
        <f t="shared" si="135"/>
        <v>2.4225352112676058E-2</v>
      </c>
      <c r="BN195" s="62" t="str">
        <f t="shared" si="136"/>
        <v/>
      </c>
      <c r="BO195" s="73" t="str">
        <f t="shared" si="137"/>
        <v/>
      </c>
      <c r="BQ195" s="11">
        <f t="shared" si="138"/>
        <v>-0.16905341910434207</v>
      </c>
    </row>
    <row r="196" spans="1:69">
      <c r="A196" s="30" t="s">
        <v>681</v>
      </c>
      <c r="B196" s="30" t="s">
        <v>682</v>
      </c>
      <c r="C196" s="30" t="s">
        <v>683</v>
      </c>
      <c r="D196" s="30" t="s">
        <v>684</v>
      </c>
      <c r="E196" s="30" t="s">
        <v>570</v>
      </c>
      <c r="F196" s="11" t="str">
        <f t="shared" si="126"/>
        <v>Immune syst</v>
      </c>
      <c r="H196" s="11">
        <f>VLOOKUP($B196,data!$B$3:$Q$15316,'diff expr 1 vs 3 mites'!H$8,FALSE)</f>
        <v>8.8389578600000007</v>
      </c>
      <c r="I196" s="11">
        <f>VLOOKUP($B196,data!$B$3:$Q$15316,'diff expr 1 vs 3 mites'!I$8,FALSE)</f>
        <v>29.704108439999999</v>
      </c>
      <c r="J196" s="11">
        <f>VLOOKUP($B196,data!$B$3:$Q$15316,'diff expr 1 vs 3 mites'!J$8,FALSE)</f>
        <v>11.35054208</v>
      </c>
      <c r="K196" s="11">
        <f>VLOOKUP($B196,data!$B$3:$Q$15316,'diff expr 1 vs 3 mites'!K$8,FALSE)</f>
        <v>31.405738280000001</v>
      </c>
      <c r="L196" s="11">
        <f>VLOOKUP($B196,data!$B$3:$Q$15316,'diff expr 1 vs 3 mites'!L$8,FALSE)</f>
        <v>32.000363409999999</v>
      </c>
      <c r="M196" s="11">
        <f>VLOOKUP($B196,data!$B$3:$Q$15316,'diff expr 1 vs 3 mites'!M$8,FALSE)</f>
        <v>26.932043319999998</v>
      </c>
      <c r="N196" s="11">
        <f>VLOOKUP($B196,data!$B$3:$Q$15316,'diff expr 1 vs 3 mites'!N$8,FALSE)</f>
        <v>10.3849284</v>
      </c>
      <c r="O196" s="11">
        <f>VLOOKUP($B196,data!$B$3:$Q$15316,'diff expr 1 vs 3 mites'!O$8,FALSE)</f>
        <v>19.286679410000001</v>
      </c>
      <c r="P196" s="11">
        <f>VLOOKUP($B196,data!$B$3:$Q$15316,'diff expr 1 vs 3 mites'!P$8,FALSE)</f>
        <v>11.134382710000001</v>
      </c>
      <c r="Q196" s="11">
        <f>VLOOKUP($B196,data!$B$3:$Q$15316,'diff expr 1 vs 3 mites'!Q$8,FALSE)</f>
        <v>10.53331451</v>
      </c>
      <c r="S196" s="27" t="s">
        <v>27749</v>
      </c>
      <c r="U196" s="2">
        <f t="shared" si="93"/>
        <v>1</v>
      </c>
      <c r="V196" s="2">
        <f t="shared" si="94"/>
        <v>8</v>
      </c>
      <c r="W196" s="2">
        <f t="shared" si="95"/>
        <v>5</v>
      </c>
      <c r="X196" s="2">
        <f t="shared" si="96"/>
        <v>9</v>
      </c>
      <c r="Y196" s="2">
        <f t="shared" si="97"/>
        <v>10</v>
      </c>
      <c r="Z196" s="2">
        <f t="shared" si="98"/>
        <v>7</v>
      </c>
      <c r="AA196" s="2">
        <f t="shared" si="99"/>
        <v>2</v>
      </c>
      <c r="AB196" s="2">
        <f t="shared" si="100"/>
        <v>6</v>
      </c>
      <c r="AC196" s="2">
        <f t="shared" si="101"/>
        <v>4</v>
      </c>
      <c r="AD196" s="2">
        <f t="shared" si="102"/>
        <v>3</v>
      </c>
      <c r="AE196" s="2"/>
      <c r="AF196" s="2">
        <f t="shared" si="103"/>
        <v>0</v>
      </c>
      <c r="AG196" s="2">
        <f t="shared" si="104"/>
        <v>0</v>
      </c>
      <c r="AH196" s="2">
        <f t="shared" si="105"/>
        <v>0</v>
      </c>
      <c r="AI196" s="2">
        <f t="shared" si="106"/>
        <v>0</v>
      </c>
      <c r="AJ196" s="2">
        <f t="shared" si="107"/>
        <v>0</v>
      </c>
      <c r="AK196" s="2">
        <f t="shared" si="108"/>
        <v>0</v>
      </c>
      <c r="AL196" s="2">
        <f t="shared" si="109"/>
        <v>0</v>
      </c>
      <c r="AM196" s="2">
        <f t="shared" si="110"/>
        <v>0</v>
      </c>
      <c r="AN196" s="2">
        <f t="shared" si="111"/>
        <v>0</v>
      </c>
      <c r="AO196" s="2">
        <f t="shared" si="112"/>
        <v>0</v>
      </c>
      <c r="AP196" s="2"/>
      <c r="AQ196" s="2">
        <f t="shared" si="113"/>
        <v>1</v>
      </c>
      <c r="AR196" s="2">
        <f t="shared" si="114"/>
        <v>8</v>
      </c>
      <c r="AS196" s="2">
        <f t="shared" si="115"/>
        <v>5</v>
      </c>
      <c r="AT196" s="2">
        <f t="shared" si="116"/>
        <v>9</v>
      </c>
      <c r="AU196" s="2">
        <f t="shared" si="117"/>
        <v>10</v>
      </c>
      <c r="AV196" s="2">
        <f t="shared" si="118"/>
        <v>7</v>
      </c>
      <c r="AW196" s="2">
        <f t="shared" si="119"/>
        <v>2</v>
      </c>
      <c r="AX196" s="2">
        <f t="shared" si="120"/>
        <v>6</v>
      </c>
      <c r="AY196" s="2">
        <f t="shared" si="121"/>
        <v>4</v>
      </c>
      <c r="AZ196" s="2">
        <f t="shared" si="122"/>
        <v>3</v>
      </c>
      <c r="BA196" s="2"/>
      <c r="BB196" s="5">
        <f t="shared" si="123"/>
        <v>5</v>
      </c>
      <c r="BC196" s="2">
        <f t="shared" si="124"/>
        <v>5</v>
      </c>
      <c r="BD196" s="2">
        <f t="shared" si="127"/>
        <v>33</v>
      </c>
      <c r="BE196" s="2">
        <f t="shared" si="128"/>
        <v>22</v>
      </c>
      <c r="BF196" s="2">
        <f t="shared" si="129"/>
        <v>7</v>
      </c>
      <c r="BG196" s="2">
        <f t="shared" si="130"/>
        <v>18</v>
      </c>
      <c r="BH196" s="2">
        <f t="shared" si="131"/>
        <v>7</v>
      </c>
      <c r="BI196" s="19">
        <f t="shared" si="132"/>
        <v>12.5</v>
      </c>
      <c r="BJ196" s="19">
        <f t="shared" si="133"/>
        <v>4.7871355387816905</v>
      </c>
      <c r="BK196" s="31">
        <f t="shared" si="134"/>
        <v>-1.1489125293076057</v>
      </c>
      <c r="BL196" s="32">
        <f t="shared" si="125"/>
        <v>0.12529602534284204</v>
      </c>
      <c r="BM196" s="62">
        <f t="shared" si="135"/>
        <v>3.0422535211267605E-2</v>
      </c>
      <c r="BN196" s="62" t="str">
        <f t="shared" si="136"/>
        <v/>
      </c>
      <c r="BO196" s="73" t="str">
        <f t="shared" si="137"/>
        <v/>
      </c>
      <c r="BQ196" s="11">
        <f t="shared" si="138"/>
        <v>-0.16062598321438004</v>
      </c>
    </row>
    <row r="197" spans="1:69">
      <c r="A197" s="30" t="s">
        <v>685</v>
      </c>
      <c r="B197" s="30" t="s">
        <v>686</v>
      </c>
      <c r="C197" s="30" t="s">
        <v>687</v>
      </c>
      <c r="D197" s="30" t="s">
        <v>688</v>
      </c>
      <c r="E197" s="30" t="s">
        <v>570</v>
      </c>
      <c r="F197" s="11" t="str">
        <f t="shared" si="126"/>
        <v>Immune syst</v>
      </c>
      <c r="H197" s="11">
        <f>VLOOKUP($B197,data!$B$3:$Q$15316,'diff expr 1 vs 3 mites'!H$8,FALSE)</f>
        <v>2.5065209980000001</v>
      </c>
      <c r="I197" s="11">
        <f>VLOOKUP($B197,data!$B$3:$Q$15316,'diff expr 1 vs 3 mites'!I$8,FALSE)</f>
        <v>3.8070659939999998</v>
      </c>
      <c r="J197" s="11">
        <f>VLOOKUP($B197,data!$B$3:$Q$15316,'diff expr 1 vs 3 mites'!J$8,FALSE)</f>
        <v>5.5878747039999999</v>
      </c>
      <c r="K197" s="11">
        <f>VLOOKUP($B197,data!$B$3:$Q$15316,'diff expr 1 vs 3 mites'!K$8,FALSE)</f>
        <v>2.8696277499999998</v>
      </c>
      <c r="L197" s="11">
        <f>VLOOKUP($B197,data!$B$3:$Q$15316,'diff expr 1 vs 3 mites'!L$8,FALSE)</f>
        <v>1.5226316259999999</v>
      </c>
      <c r="M197" s="11">
        <f>VLOOKUP($B197,data!$B$3:$Q$15316,'diff expr 1 vs 3 mites'!M$8,FALSE)</f>
        <v>13.29878845</v>
      </c>
      <c r="N197" s="11">
        <f>VLOOKUP($B197,data!$B$3:$Q$15316,'diff expr 1 vs 3 mites'!N$8,FALSE)</f>
        <v>3.0572118970000002</v>
      </c>
      <c r="O197" s="11">
        <f>VLOOKUP($B197,data!$B$3:$Q$15316,'diff expr 1 vs 3 mites'!O$8,FALSE)</f>
        <v>15.45661379</v>
      </c>
      <c r="P197" s="11">
        <f>VLOOKUP($B197,data!$B$3:$Q$15316,'diff expr 1 vs 3 mites'!P$8,FALSE)</f>
        <v>1.6871954250000001</v>
      </c>
      <c r="Q197" s="11">
        <f>VLOOKUP($B197,data!$B$3:$Q$15316,'diff expr 1 vs 3 mites'!Q$8,FALSE)</f>
        <v>4.4174760949999996</v>
      </c>
      <c r="S197" s="27" t="s">
        <v>27749</v>
      </c>
      <c r="U197" s="2">
        <f t="shared" si="93"/>
        <v>3</v>
      </c>
      <c r="V197" s="2">
        <f t="shared" si="94"/>
        <v>6</v>
      </c>
      <c r="W197" s="2">
        <f t="shared" si="95"/>
        <v>8</v>
      </c>
      <c r="X197" s="2">
        <f t="shared" si="96"/>
        <v>4</v>
      </c>
      <c r="Y197" s="2">
        <f t="shared" si="97"/>
        <v>1</v>
      </c>
      <c r="Z197" s="2">
        <f t="shared" si="98"/>
        <v>9</v>
      </c>
      <c r="AA197" s="2">
        <f t="shared" si="99"/>
        <v>5</v>
      </c>
      <c r="AB197" s="2">
        <f t="shared" si="100"/>
        <v>10</v>
      </c>
      <c r="AC197" s="2">
        <f t="shared" si="101"/>
        <v>2</v>
      </c>
      <c r="AD197" s="2">
        <f t="shared" si="102"/>
        <v>7</v>
      </c>
      <c r="AE197" s="2"/>
      <c r="AF197" s="2">
        <f t="shared" si="103"/>
        <v>0</v>
      </c>
      <c r="AG197" s="2">
        <f t="shared" si="104"/>
        <v>0</v>
      </c>
      <c r="AH197" s="2">
        <f t="shared" si="105"/>
        <v>0</v>
      </c>
      <c r="AI197" s="2">
        <f t="shared" si="106"/>
        <v>0</v>
      </c>
      <c r="AJ197" s="2">
        <f t="shared" si="107"/>
        <v>0</v>
      </c>
      <c r="AK197" s="2">
        <f t="shared" si="108"/>
        <v>0</v>
      </c>
      <c r="AL197" s="2">
        <f t="shared" si="109"/>
        <v>0</v>
      </c>
      <c r="AM197" s="2">
        <f t="shared" si="110"/>
        <v>0</v>
      </c>
      <c r="AN197" s="2">
        <f t="shared" si="111"/>
        <v>0</v>
      </c>
      <c r="AO197" s="2">
        <f t="shared" si="112"/>
        <v>0</v>
      </c>
      <c r="AP197" s="2"/>
      <c r="AQ197" s="2">
        <f t="shared" si="113"/>
        <v>3</v>
      </c>
      <c r="AR197" s="2">
        <f t="shared" si="114"/>
        <v>6</v>
      </c>
      <c r="AS197" s="2">
        <f t="shared" si="115"/>
        <v>8</v>
      </c>
      <c r="AT197" s="2">
        <f t="shared" si="116"/>
        <v>4</v>
      </c>
      <c r="AU197" s="2">
        <f t="shared" si="117"/>
        <v>1</v>
      </c>
      <c r="AV197" s="2">
        <f t="shared" si="118"/>
        <v>9</v>
      </c>
      <c r="AW197" s="2">
        <f t="shared" si="119"/>
        <v>5</v>
      </c>
      <c r="AX197" s="2">
        <f t="shared" si="120"/>
        <v>10</v>
      </c>
      <c r="AY197" s="2">
        <f t="shared" si="121"/>
        <v>2</v>
      </c>
      <c r="AZ197" s="2">
        <f t="shared" si="122"/>
        <v>7</v>
      </c>
      <c r="BA197" s="2"/>
      <c r="BB197" s="5">
        <f t="shared" si="123"/>
        <v>5</v>
      </c>
      <c r="BC197" s="2">
        <f t="shared" si="124"/>
        <v>5</v>
      </c>
      <c r="BD197" s="2">
        <f t="shared" si="127"/>
        <v>22</v>
      </c>
      <c r="BE197" s="2">
        <f t="shared" si="128"/>
        <v>33</v>
      </c>
      <c r="BF197" s="2">
        <f t="shared" si="129"/>
        <v>18</v>
      </c>
      <c r="BG197" s="2">
        <f t="shared" si="130"/>
        <v>7</v>
      </c>
      <c r="BH197" s="2">
        <f t="shared" si="131"/>
        <v>7</v>
      </c>
      <c r="BI197" s="19">
        <f t="shared" si="132"/>
        <v>12.5</v>
      </c>
      <c r="BJ197" s="19">
        <f t="shared" si="133"/>
        <v>4.7871355387816905</v>
      </c>
      <c r="BK197" s="31">
        <f t="shared" si="134"/>
        <v>-1.1489125293076057</v>
      </c>
      <c r="BL197" s="32">
        <f t="shared" si="125"/>
        <v>0.12529602534284204</v>
      </c>
      <c r="BM197" s="62">
        <f t="shared" si="135"/>
        <v>3.0422535211267605E-2</v>
      </c>
      <c r="BN197" s="62" t="str">
        <f t="shared" si="136"/>
        <v/>
      </c>
      <c r="BO197" s="73" t="str">
        <f t="shared" si="137"/>
        <v/>
      </c>
      <c r="BQ197" s="11">
        <f t="shared" si="138"/>
        <v>0.3668169629543605</v>
      </c>
    </row>
    <row r="198" spans="1:69">
      <c r="A198" s="30" t="s">
        <v>689</v>
      </c>
      <c r="B198" s="30" t="s">
        <v>690</v>
      </c>
      <c r="C198" s="30" t="s">
        <v>581</v>
      </c>
      <c r="D198" s="30" t="s">
        <v>582</v>
      </c>
      <c r="E198" s="30" t="s">
        <v>570</v>
      </c>
      <c r="F198" s="11" t="str">
        <f t="shared" si="126"/>
        <v>Immune syst</v>
      </c>
      <c r="H198" s="11">
        <f>VLOOKUP($B198,data!$B$3:$Q$15316,'diff expr 1 vs 3 mites'!H$8,FALSE)</f>
        <v>3.282554347</v>
      </c>
      <c r="I198" s="11">
        <f>VLOOKUP($B198,data!$B$3:$Q$15316,'diff expr 1 vs 3 mites'!I$8,FALSE)</f>
        <v>5.7891474650000001</v>
      </c>
      <c r="J198" s="11">
        <f>VLOOKUP($B198,data!$B$3:$Q$15316,'diff expr 1 vs 3 mites'!J$8,FALSE)</f>
        <v>3.2351481089999998</v>
      </c>
      <c r="K198" s="11">
        <f>VLOOKUP($B198,data!$B$3:$Q$15316,'diff expr 1 vs 3 mites'!K$8,FALSE)</f>
        <v>5.6782560569999996</v>
      </c>
      <c r="L198" s="11">
        <f>VLOOKUP($B198,data!$B$3:$Q$15316,'diff expr 1 vs 3 mites'!L$8,FALSE)</f>
        <v>7.3969541489999999</v>
      </c>
      <c r="M198" s="11">
        <f>VLOOKUP($B198,data!$B$3:$Q$15316,'diff expr 1 vs 3 mites'!M$8,FALSE)</f>
        <v>3.8100488690000001</v>
      </c>
      <c r="N198" s="11">
        <f>VLOOKUP($B198,data!$B$3:$Q$15316,'diff expr 1 vs 3 mites'!N$8,FALSE)</f>
        <v>1.3382426329999999</v>
      </c>
      <c r="O198" s="11">
        <f>VLOOKUP($B198,data!$B$3:$Q$15316,'diff expr 1 vs 3 mites'!O$8,FALSE)</f>
        <v>6.0562640669999999</v>
      </c>
      <c r="P198" s="11">
        <f>VLOOKUP($B198,data!$B$3:$Q$15316,'diff expr 1 vs 3 mites'!P$8,FALSE)</f>
        <v>2.054166044</v>
      </c>
      <c r="Q198" s="11">
        <f>VLOOKUP($B198,data!$B$3:$Q$15316,'diff expr 1 vs 3 mites'!Q$8,FALSE)</f>
        <v>4.0098507259999998</v>
      </c>
      <c r="S198" s="27" t="s">
        <v>27749</v>
      </c>
      <c r="U198" s="2">
        <f t="shared" si="93"/>
        <v>4</v>
      </c>
      <c r="V198" s="2">
        <f t="shared" si="94"/>
        <v>8</v>
      </c>
      <c r="W198" s="2">
        <f t="shared" si="95"/>
        <v>3</v>
      </c>
      <c r="X198" s="2">
        <f t="shared" si="96"/>
        <v>7</v>
      </c>
      <c r="Y198" s="2">
        <f t="shared" si="97"/>
        <v>10</v>
      </c>
      <c r="Z198" s="2">
        <f t="shared" si="98"/>
        <v>5</v>
      </c>
      <c r="AA198" s="2">
        <f t="shared" si="99"/>
        <v>1</v>
      </c>
      <c r="AB198" s="2">
        <f t="shared" si="100"/>
        <v>9</v>
      </c>
      <c r="AC198" s="2">
        <f t="shared" si="101"/>
        <v>2</v>
      </c>
      <c r="AD198" s="2">
        <f t="shared" si="102"/>
        <v>6</v>
      </c>
      <c r="AE198" s="2"/>
      <c r="AF198" s="2">
        <f t="shared" si="103"/>
        <v>0</v>
      </c>
      <c r="AG198" s="2">
        <f t="shared" si="104"/>
        <v>0</v>
      </c>
      <c r="AH198" s="2">
        <f t="shared" si="105"/>
        <v>0</v>
      </c>
      <c r="AI198" s="2">
        <f t="shared" si="106"/>
        <v>0</v>
      </c>
      <c r="AJ198" s="2">
        <f t="shared" si="107"/>
        <v>0</v>
      </c>
      <c r="AK198" s="2">
        <f t="shared" si="108"/>
        <v>0</v>
      </c>
      <c r="AL198" s="2">
        <f t="shared" si="109"/>
        <v>0</v>
      </c>
      <c r="AM198" s="2">
        <f t="shared" si="110"/>
        <v>0</v>
      </c>
      <c r="AN198" s="2">
        <f t="shared" si="111"/>
        <v>0</v>
      </c>
      <c r="AO198" s="2">
        <f t="shared" si="112"/>
        <v>0</v>
      </c>
      <c r="AP198" s="2"/>
      <c r="AQ198" s="2">
        <f t="shared" si="113"/>
        <v>4</v>
      </c>
      <c r="AR198" s="2">
        <f t="shared" si="114"/>
        <v>8</v>
      </c>
      <c r="AS198" s="2">
        <f t="shared" si="115"/>
        <v>3</v>
      </c>
      <c r="AT198" s="2">
        <f t="shared" si="116"/>
        <v>7</v>
      </c>
      <c r="AU198" s="2">
        <f t="shared" si="117"/>
        <v>10</v>
      </c>
      <c r="AV198" s="2">
        <f t="shared" si="118"/>
        <v>5</v>
      </c>
      <c r="AW198" s="2">
        <f t="shared" si="119"/>
        <v>1</v>
      </c>
      <c r="AX198" s="2">
        <f t="shared" si="120"/>
        <v>9</v>
      </c>
      <c r="AY198" s="2">
        <f t="shared" si="121"/>
        <v>2</v>
      </c>
      <c r="AZ198" s="2">
        <f t="shared" si="122"/>
        <v>6</v>
      </c>
      <c r="BA198" s="2"/>
      <c r="BB198" s="5">
        <f t="shared" si="123"/>
        <v>5</v>
      </c>
      <c r="BC198" s="2">
        <f t="shared" si="124"/>
        <v>5</v>
      </c>
      <c r="BD198" s="2">
        <f t="shared" si="127"/>
        <v>32</v>
      </c>
      <c r="BE198" s="2">
        <f t="shared" si="128"/>
        <v>23</v>
      </c>
      <c r="BF198" s="2">
        <f t="shared" si="129"/>
        <v>8</v>
      </c>
      <c r="BG198" s="2">
        <f t="shared" si="130"/>
        <v>17</v>
      </c>
      <c r="BH198" s="2">
        <f t="shared" si="131"/>
        <v>8</v>
      </c>
      <c r="BI198" s="19">
        <f t="shared" si="132"/>
        <v>12.5</v>
      </c>
      <c r="BJ198" s="19">
        <f t="shared" si="133"/>
        <v>4.7871355387816905</v>
      </c>
      <c r="BK198" s="31">
        <f t="shared" si="134"/>
        <v>-0.94001934216076832</v>
      </c>
      <c r="BL198" s="32">
        <f t="shared" si="125"/>
        <v>0.17360381967471225</v>
      </c>
      <c r="BM198" s="62">
        <f t="shared" si="135"/>
        <v>3.8309859154929578E-2</v>
      </c>
      <c r="BN198" s="62" t="str">
        <f t="shared" si="136"/>
        <v/>
      </c>
      <c r="BO198" s="73" t="str">
        <f t="shared" si="137"/>
        <v/>
      </c>
      <c r="BQ198" s="11">
        <f t="shared" si="138"/>
        <v>-0.16727043435208519</v>
      </c>
    </row>
    <row r="199" spans="1:69">
      <c r="A199" s="30" t="s">
        <v>691</v>
      </c>
      <c r="B199" s="30" t="s">
        <v>692</v>
      </c>
      <c r="C199" s="30" t="s">
        <v>693</v>
      </c>
      <c r="D199" s="30" t="s">
        <v>694</v>
      </c>
      <c r="E199" s="30" t="s">
        <v>570</v>
      </c>
      <c r="F199" s="11" t="str">
        <f t="shared" si="126"/>
        <v>Immune syst</v>
      </c>
      <c r="H199" s="11">
        <f>VLOOKUP($B199,data!$B$3:$Q$15316,'diff expr 1 vs 3 mites'!H$8,FALSE)</f>
        <v>1.2622538190000001</v>
      </c>
      <c r="I199" s="11">
        <f>VLOOKUP($B199,data!$B$3:$Q$15316,'diff expr 1 vs 3 mites'!I$8,FALSE)</f>
        <v>2.0839050349999999</v>
      </c>
      <c r="J199" s="11">
        <f>VLOOKUP($B199,data!$B$3:$Q$15316,'diff expr 1 vs 3 mites'!J$8,FALSE)</f>
        <v>1.0506812919999999</v>
      </c>
      <c r="K199" s="11">
        <f>VLOOKUP($B199,data!$B$3:$Q$15316,'diff expr 1 vs 3 mites'!K$8,FALSE)</f>
        <v>1.4261610179999999</v>
      </c>
      <c r="L199" s="11">
        <f>VLOOKUP($B199,data!$B$3:$Q$15316,'diff expr 1 vs 3 mites'!L$8,FALSE)</f>
        <v>5.9592061139999997</v>
      </c>
      <c r="M199" s="11">
        <f>VLOOKUP($B199,data!$B$3:$Q$15316,'diff expr 1 vs 3 mites'!M$8,FALSE)</f>
        <v>2.4686888919999999</v>
      </c>
      <c r="N199" s="11">
        <f>VLOOKUP($B199,data!$B$3:$Q$15316,'diff expr 1 vs 3 mites'!N$8,FALSE)</f>
        <v>0.70461104399999996</v>
      </c>
      <c r="O199" s="11">
        <f>VLOOKUP($B199,data!$B$3:$Q$15316,'diff expr 1 vs 3 mites'!O$8,FALSE)</f>
        <v>3.1651217310000002</v>
      </c>
      <c r="P199" s="11">
        <f>VLOOKUP($B199,data!$B$3:$Q$15316,'diff expr 1 vs 3 mites'!P$8,FALSE)</f>
        <v>2.2082358580000001</v>
      </c>
      <c r="Q199" s="11">
        <f>VLOOKUP($B199,data!$B$3:$Q$15316,'diff expr 1 vs 3 mites'!Q$8,FALSE)</f>
        <v>3.1434393040000002</v>
      </c>
      <c r="S199" s="27" t="s">
        <v>27749</v>
      </c>
      <c r="U199" s="2">
        <f t="shared" si="93"/>
        <v>3</v>
      </c>
      <c r="V199" s="2">
        <f t="shared" si="94"/>
        <v>5</v>
      </c>
      <c r="W199" s="2">
        <f t="shared" si="95"/>
        <v>2</v>
      </c>
      <c r="X199" s="2">
        <f t="shared" si="96"/>
        <v>4</v>
      </c>
      <c r="Y199" s="2">
        <f t="shared" si="97"/>
        <v>10</v>
      </c>
      <c r="Z199" s="2">
        <f t="shared" si="98"/>
        <v>7</v>
      </c>
      <c r="AA199" s="2">
        <f t="shared" si="99"/>
        <v>1</v>
      </c>
      <c r="AB199" s="2">
        <f t="shared" si="100"/>
        <v>9</v>
      </c>
      <c r="AC199" s="2">
        <f t="shared" si="101"/>
        <v>6</v>
      </c>
      <c r="AD199" s="2">
        <f t="shared" si="102"/>
        <v>8</v>
      </c>
      <c r="AE199" s="2"/>
      <c r="AF199" s="2">
        <f t="shared" si="103"/>
        <v>0</v>
      </c>
      <c r="AG199" s="2">
        <f t="shared" si="104"/>
        <v>0</v>
      </c>
      <c r="AH199" s="2">
        <f t="shared" si="105"/>
        <v>0</v>
      </c>
      <c r="AI199" s="2">
        <f t="shared" si="106"/>
        <v>0</v>
      </c>
      <c r="AJ199" s="2">
        <f t="shared" si="107"/>
        <v>0</v>
      </c>
      <c r="AK199" s="2">
        <f t="shared" si="108"/>
        <v>0</v>
      </c>
      <c r="AL199" s="2">
        <f t="shared" si="109"/>
        <v>0</v>
      </c>
      <c r="AM199" s="2">
        <f t="shared" si="110"/>
        <v>0</v>
      </c>
      <c r="AN199" s="2">
        <f t="shared" si="111"/>
        <v>0</v>
      </c>
      <c r="AO199" s="2">
        <f t="shared" si="112"/>
        <v>0</v>
      </c>
      <c r="AP199" s="2"/>
      <c r="AQ199" s="2">
        <f t="shared" si="113"/>
        <v>3</v>
      </c>
      <c r="AR199" s="2">
        <f t="shared" si="114"/>
        <v>5</v>
      </c>
      <c r="AS199" s="2">
        <f t="shared" si="115"/>
        <v>2</v>
      </c>
      <c r="AT199" s="2">
        <f t="shared" si="116"/>
        <v>4</v>
      </c>
      <c r="AU199" s="2">
        <f t="shared" si="117"/>
        <v>10</v>
      </c>
      <c r="AV199" s="2">
        <f t="shared" si="118"/>
        <v>7</v>
      </c>
      <c r="AW199" s="2">
        <f t="shared" si="119"/>
        <v>1</v>
      </c>
      <c r="AX199" s="2">
        <f t="shared" si="120"/>
        <v>9</v>
      </c>
      <c r="AY199" s="2">
        <f t="shared" si="121"/>
        <v>6</v>
      </c>
      <c r="AZ199" s="2">
        <f t="shared" si="122"/>
        <v>8</v>
      </c>
      <c r="BA199" s="2"/>
      <c r="BB199" s="5">
        <f t="shared" si="123"/>
        <v>5</v>
      </c>
      <c r="BC199" s="2">
        <f t="shared" si="124"/>
        <v>5</v>
      </c>
      <c r="BD199" s="2">
        <f t="shared" si="127"/>
        <v>24</v>
      </c>
      <c r="BE199" s="2">
        <f t="shared" si="128"/>
        <v>31</v>
      </c>
      <c r="BF199" s="2">
        <f t="shared" si="129"/>
        <v>16</v>
      </c>
      <c r="BG199" s="2">
        <f t="shared" si="130"/>
        <v>9</v>
      </c>
      <c r="BH199" s="2">
        <f t="shared" si="131"/>
        <v>9</v>
      </c>
      <c r="BI199" s="19">
        <f t="shared" si="132"/>
        <v>12.5</v>
      </c>
      <c r="BJ199" s="19">
        <f t="shared" si="133"/>
        <v>4.7871355387816905</v>
      </c>
      <c r="BK199" s="31">
        <f t="shared" si="134"/>
        <v>-0.73112615501393097</v>
      </c>
      <c r="BL199" s="32">
        <f t="shared" si="125"/>
        <v>0.23235104997023245</v>
      </c>
      <c r="BM199" s="62">
        <f t="shared" si="135"/>
        <v>4.8732394366197189E-2</v>
      </c>
      <c r="BN199" s="62" t="str">
        <f t="shared" si="136"/>
        <v/>
      </c>
      <c r="BO199" s="73" t="str">
        <f t="shared" si="137"/>
        <v/>
      </c>
      <c r="BQ199" s="11">
        <f t="shared" si="138"/>
        <v>-3.4085503398487045E-3</v>
      </c>
    </row>
    <row r="200" spans="1:69">
      <c r="A200" s="30" t="s">
        <v>695</v>
      </c>
      <c r="B200" s="30" t="s">
        <v>696</v>
      </c>
      <c r="C200" s="30" t="s">
        <v>697</v>
      </c>
      <c r="D200" s="30" t="s">
        <v>698</v>
      </c>
      <c r="E200" s="30" t="s">
        <v>570</v>
      </c>
      <c r="F200" s="11" t="str">
        <f t="shared" si="126"/>
        <v>Immune syst</v>
      </c>
      <c r="H200" s="11">
        <f>VLOOKUP($B200,data!$B$3:$Q$15316,'diff expr 1 vs 3 mites'!H$8,FALSE)</f>
        <v>33.845160530000001</v>
      </c>
      <c r="I200" s="11">
        <f>VLOOKUP($B200,data!$B$3:$Q$15316,'diff expr 1 vs 3 mites'!I$8,FALSE)</f>
        <v>12.36760426</v>
      </c>
      <c r="J200" s="11">
        <f>VLOOKUP($B200,data!$B$3:$Q$15316,'diff expr 1 vs 3 mites'!J$8,FALSE)</f>
        <v>5.3287786099999996</v>
      </c>
      <c r="K200" s="11">
        <f>VLOOKUP($B200,data!$B$3:$Q$15316,'diff expr 1 vs 3 mites'!K$8,FALSE)</f>
        <v>27.600035779999999</v>
      </c>
      <c r="L200" s="11">
        <f>VLOOKUP($B200,data!$B$3:$Q$15316,'diff expr 1 vs 3 mites'!L$8,FALSE)</f>
        <v>28.423929810000001</v>
      </c>
      <c r="M200" s="11">
        <f>VLOOKUP($B200,data!$B$3:$Q$15316,'diff expr 1 vs 3 mites'!M$8,FALSE)</f>
        <v>2.1233663389999999</v>
      </c>
      <c r="N200" s="11">
        <f>VLOOKUP($B200,data!$B$3:$Q$15316,'diff expr 1 vs 3 mites'!N$8,FALSE)</f>
        <v>1.8636018430000001</v>
      </c>
      <c r="O200" s="11">
        <f>VLOOKUP($B200,data!$B$3:$Q$15316,'diff expr 1 vs 3 mites'!O$8,FALSE)</f>
        <v>6.12535835</v>
      </c>
      <c r="P200" s="11">
        <f>VLOOKUP($B200,data!$B$3:$Q$15316,'diff expr 1 vs 3 mites'!P$8,FALSE)</f>
        <v>0.94045273699999998</v>
      </c>
      <c r="Q200" s="11">
        <f>VLOOKUP($B200,data!$B$3:$Q$15316,'diff expr 1 vs 3 mites'!Q$8,FALSE)</f>
        <v>0.76042463100000002</v>
      </c>
      <c r="S200" s="27" t="s">
        <v>27749</v>
      </c>
      <c r="U200" s="2">
        <f t="shared" si="93"/>
        <v>10</v>
      </c>
      <c r="V200" s="2">
        <f t="shared" si="94"/>
        <v>7</v>
      </c>
      <c r="W200" s="2">
        <f t="shared" si="95"/>
        <v>5</v>
      </c>
      <c r="X200" s="2">
        <f t="shared" si="96"/>
        <v>8</v>
      </c>
      <c r="Y200" s="2">
        <f t="shared" si="97"/>
        <v>9</v>
      </c>
      <c r="Z200" s="2">
        <f t="shared" si="98"/>
        <v>4</v>
      </c>
      <c r="AA200" s="2">
        <f t="shared" si="99"/>
        <v>3</v>
      </c>
      <c r="AB200" s="2">
        <f t="shared" si="100"/>
        <v>6</v>
      </c>
      <c r="AC200" s="2">
        <f t="shared" si="101"/>
        <v>2</v>
      </c>
      <c r="AD200" s="2">
        <f t="shared" si="102"/>
        <v>1</v>
      </c>
      <c r="AE200" s="2"/>
      <c r="AF200" s="2">
        <f t="shared" si="103"/>
        <v>0</v>
      </c>
      <c r="AG200" s="2">
        <f t="shared" si="104"/>
        <v>0</v>
      </c>
      <c r="AH200" s="2">
        <f t="shared" si="105"/>
        <v>0</v>
      </c>
      <c r="AI200" s="2">
        <f t="shared" si="106"/>
        <v>0</v>
      </c>
      <c r="AJ200" s="2">
        <f t="shared" si="107"/>
        <v>0</v>
      </c>
      <c r="AK200" s="2">
        <f t="shared" si="108"/>
        <v>0</v>
      </c>
      <c r="AL200" s="2">
        <f t="shared" si="109"/>
        <v>0</v>
      </c>
      <c r="AM200" s="2">
        <f t="shared" si="110"/>
        <v>0</v>
      </c>
      <c r="AN200" s="2">
        <f t="shared" si="111"/>
        <v>0</v>
      </c>
      <c r="AO200" s="2">
        <f t="shared" si="112"/>
        <v>0</v>
      </c>
      <c r="AP200" s="2"/>
      <c r="AQ200" s="2">
        <f t="shared" si="113"/>
        <v>10</v>
      </c>
      <c r="AR200" s="2">
        <f t="shared" si="114"/>
        <v>7</v>
      </c>
      <c r="AS200" s="2">
        <f t="shared" si="115"/>
        <v>5</v>
      </c>
      <c r="AT200" s="2">
        <f t="shared" si="116"/>
        <v>8</v>
      </c>
      <c r="AU200" s="2">
        <f t="shared" si="117"/>
        <v>9</v>
      </c>
      <c r="AV200" s="2">
        <f t="shared" si="118"/>
        <v>4</v>
      </c>
      <c r="AW200" s="2">
        <f t="shared" si="119"/>
        <v>3</v>
      </c>
      <c r="AX200" s="2">
        <f t="shared" si="120"/>
        <v>6</v>
      </c>
      <c r="AY200" s="2">
        <f t="shared" si="121"/>
        <v>2</v>
      </c>
      <c r="AZ200" s="2">
        <f t="shared" si="122"/>
        <v>1</v>
      </c>
      <c r="BA200" s="2"/>
      <c r="BB200" s="5">
        <f t="shared" si="123"/>
        <v>5</v>
      </c>
      <c r="BC200" s="2">
        <f t="shared" si="124"/>
        <v>5</v>
      </c>
      <c r="BD200" s="2">
        <f t="shared" si="127"/>
        <v>39</v>
      </c>
      <c r="BE200" s="2">
        <f t="shared" si="128"/>
        <v>16</v>
      </c>
      <c r="BF200" s="2">
        <f t="shared" si="129"/>
        <v>1</v>
      </c>
      <c r="BG200" s="2">
        <f t="shared" si="130"/>
        <v>24</v>
      </c>
      <c r="BH200" s="2">
        <f t="shared" si="131"/>
        <v>1</v>
      </c>
      <c r="BI200" s="19">
        <f t="shared" si="132"/>
        <v>12.5</v>
      </c>
      <c r="BJ200" s="19">
        <f t="shared" si="133"/>
        <v>4.7871355387816905</v>
      </c>
      <c r="BK200" s="31">
        <f t="shared" si="134"/>
        <v>-2.40227165218863</v>
      </c>
      <c r="BL200" s="32">
        <f t="shared" si="125"/>
        <v>8.1468018105142637E-3</v>
      </c>
      <c r="BM200" s="62">
        <f t="shared" si="135"/>
        <v>3.3802816901408448E-3</v>
      </c>
      <c r="BN200" s="62" t="str">
        <f t="shared" si="136"/>
        <v/>
      </c>
      <c r="BO200" s="73" t="str">
        <f t="shared" si="137"/>
        <v/>
      </c>
      <c r="BQ200" s="11">
        <f t="shared" si="138"/>
        <v>-0.95930533650172634</v>
      </c>
    </row>
    <row r="201" spans="1:69">
      <c r="A201" s="30" t="s">
        <v>699</v>
      </c>
      <c r="B201" s="30" t="s">
        <v>700</v>
      </c>
      <c r="C201" s="30" t="s">
        <v>673</v>
      </c>
      <c r="D201" s="30" t="s">
        <v>674</v>
      </c>
      <c r="E201" s="30" t="s">
        <v>570</v>
      </c>
      <c r="F201" s="11" t="str">
        <f t="shared" si="126"/>
        <v>Immune syst</v>
      </c>
      <c r="H201" s="11">
        <f>VLOOKUP($B201,data!$B$3:$Q$15316,'diff expr 1 vs 3 mites'!H$8,FALSE)</f>
        <v>1.02188933</v>
      </c>
      <c r="I201" s="11">
        <f>VLOOKUP($B201,data!$B$3:$Q$15316,'diff expr 1 vs 3 mites'!I$8,FALSE)</f>
        <v>1.0981921139999999</v>
      </c>
      <c r="J201" s="11">
        <f>VLOOKUP($B201,data!$B$3:$Q$15316,'diff expr 1 vs 3 mites'!J$8,FALSE)</f>
        <v>0.52187440299999999</v>
      </c>
      <c r="K201" s="11">
        <f>VLOOKUP($B201,data!$B$3:$Q$15316,'diff expr 1 vs 3 mites'!K$8,FALSE)</f>
        <v>1.4120390519999999</v>
      </c>
      <c r="L201" s="11">
        <f>VLOOKUP($B201,data!$B$3:$Q$15316,'diff expr 1 vs 3 mites'!L$8,FALSE)</f>
        <v>6.7883993340000002</v>
      </c>
      <c r="M201" s="11">
        <f>VLOOKUP($B201,data!$B$3:$Q$15316,'diff expr 1 vs 3 mites'!M$8,FALSE)</f>
        <v>0.57820819300000004</v>
      </c>
      <c r="N201" s="11">
        <f>VLOOKUP($B201,data!$B$3:$Q$15316,'diff expr 1 vs 3 mites'!N$8,FALSE)</f>
        <v>0.457962916</v>
      </c>
      <c r="O201" s="11">
        <f>VLOOKUP($B201,data!$B$3:$Q$15316,'diff expr 1 vs 3 mites'!O$8,FALSE)</f>
        <v>2.001575887</v>
      </c>
      <c r="P201" s="11">
        <f>VLOOKUP($B201,data!$B$3:$Q$15316,'diff expr 1 vs 3 mites'!P$8,FALSE)</f>
        <v>0.63269828400000006</v>
      </c>
      <c r="Q201" s="11">
        <f>VLOOKUP($B201,data!$B$3:$Q$15316,'diff expr 1 vs 3 mites'!Q$8,FALSE)</f>
        <v>1.0698574919999999</v>
      </c>
      <c r="S201" s="27" t="s">
        <v>27749</v>
      </c>
      <c r="U201" s="2">
        <f t="shared" si="93"/>
        <v>5</v>
      </c>
      <c r="V201" s="2">
        <f t="shared" si="94"/>
        <v>7</v>
      </c>
      <c r="W201" s="2">
        <f t="shared" si="95"/>
        <v>2</v>
      </c>
      <c r="X201" s="2">
        <f t="shared" si="96"/>
        <v>8</v>
      </c>
      <c r="Y201" s="2">
        <f t="shared" si="97"/>
        <v>10</v>
      </c>
      <c r="Z201" s="2">
        <f t="shared" si="98"/>
        <v>3</v>
      </c>
      <c r="AA201" s="2">
        <f t="shared" si="99"/>
        <v>1</v>
      </c>
      <c r="AB201" s="2">
        <f t="shared" si="100"/>
        <v>9</v>
      </c>
      <c r="AC201" s="2">
        <f t="shared" si="101"/>
        <v>4</v>
      </c>
      <c r="AD201" s="2">
        <f t="shared" si="102"/>
        <v>6</v>
      </c>
      <c r="AE201" s="2"/>
      <c r="AF201" s="2">
        <f t="shared" si="103"/>
        <v>0</v>
      </c>
      <c r="AG201" s="2">
        <f t="shared" si="104"/>
        <v>0</v>
      </c>
      <c r="AH201" s="2">
        <f t="shared" si="105"/>
        <v>0</v>
      </c>
      <c r="AI201" s="2">
        <f t="shared" si="106"/>
        <v>0</v>
      </c>
      <c r="AJ201" s="2">
        <f t="shared" si="107"/>
        <v>0</v>
      </c>
      <c r="AK201" s="2">
        <f t="shared" si="108"/>
        <v>0</v>
      </c>
      <c r="AL201" s="2">
        <f t="shared" si="109"/>
        <v>0</v>
      </c>
      <c r="AM201" s="2">
        <f t="shared" si="110"/>
        <v>0</v>
      </c>
      <c r="AN201" s="2">
        <f t="shared" si="111"/>
        <v>0</v>
      </c>
      <c r="AO201" s="2">
        <f t="shared" si="112"/>
        <v>0</v>
      </c>
      <c r="AP201" s="2"/>
      <c r="AQ201" s="2">
        <f t="shared" si="113"/>
        <v>5</v>
      </c>
      <c r="AR201" s="2">
        <f t="shared" si="114"/>
        <v>7</v>
      </c>
      <c r="AS201" s="2">
        <f t="shared" si="115"/>
        <v>2</v>
      </c>
      <c r="AT201" s="2">
        <f t="shared" si="116"/>
        <v>8</v>
      </c>
      <c r="AU201" s="2">
        <f t="shared" si="117"/>
        <v>10</v>
      </c>
      <c r="AV201" s="2">
        <f t="shared" si="118"/>
        <v>3</v>
      </c>
      <c r="AW201" s="2">
        <f t="shared" si="119"/>
        <v>1</v>
      </c>
      <c r="AX201" s="2">
        <f t="shared" si="120"/>
        <v>9</v>
      </c>
      <c r="AY201" s="2">
        <f t="shared" si="121"/>
        <v>4</v>
      </c>
      <c r="AZ201" s="2">
        <f t="shared" si="122"/>
        <v>6</v>
      </c>
      <c r="BA201" s="2"/>
      <c r="BB201" s="5">
        <f t="shared" si="123"/>
        <v>5</v>
      </c>
      <c r="BC201" s="2">
        <f t="shared" si="124"/>
        <v>5</v>
      </c>
      <c r="BD201" s="2">
        <f t="shared" si="127"/>
        <v>32</v>
      </c>
      <c r="BE201" s="2">
        <f t="shared" si="128"/>
        <v>23</v>
      </c>
      <c r="BF201" s="2">
        <f t="shared" si="129"/>
        <v>8</v>
      </c>
      <c r="BG201" s="2">
        <f t="shared" si="130"/>
        <v>17</v>
      </c>
      <c r="BH201" s="2">
        <f t="shared" si="131"/>
        <v>8</v>
      </c>
      <c r="BI201" s="19">
        <f t="shared" si="132"/>
        <v>12.5</v>
      </c>
      <c r="BJ201" s="19">
        <f t="shared" si="133"/>
        <v>4.7871355387816905</v>
      </c>
      <c r="BK201" s="31">
        <f t="shared" si="134"/>
        <v>-0.94001934216076832</v>
      </c>
      <c r="BL201" s="32">
        <f t="shared" si="125"/>
        <v>0.17360381967471225</v>
      </c>
      <c r="BM201" s="62">
        <f t="shared" si="135"/>
        <v>3.8309859154929578E-2</v>
      </c>
      <c r="BN201" s="62" t="str">
        <f t="shared" si="136"/>
        <v/>
      </c>
      <c r="BO201" s="73" t="str">
        <f t="shared" si="137"/>
        <v/>
      </c>
      <c r="BQ201" s="11">
        <f t="shared" si="138"/>
        <v>-0.35931911256058363</v>
      </c>
    </row>
    <row r="202" spans="1:69">
      <c r="A202" s="30" t="s">
        <v>701</v>
      </c>
      <c r="B202" s="30" t="s">
        <v>702</v>
      </c>
      <c r="C202" s="30" t="s">
        <v>703</v>
      </c>
      <c r="D202" s="30" t="s">
        <v>704</v>
      </c>
      <c r="E202" s="30" t="s">
        <v>570</v>
      </c>
      <c r="F202" s="11" t="str">
        <f t="shared" si="126"/>
        <v>Immune syst</v>
      </c>
      <c r="H202" s="11">
        <f>VLOOKUP($B202,data!$B$3:$Q$15316,'diff expr 1 vs 3 mites'!H$8,FALSE)</f>
        <v>9.6124203850000001</v>
      </c>
      <c r="I202" s="11">
        <f>VLOOKUP($B202,data!$B$3:$Q$15316,'diff expr 1 vs 3 mites'!I$8,FALSE)</f>
        <v>4.2115283579999998</v>
      </c>
      <c r="J202" s="11">
        <f>VLOOKUP($B202,data!$B$3:$Q$15316,'diff expr 1 vs 3 mites'!J$8,FALSE)</f>
        <v>5.0441034729999998</v>
      </c>
      <c r="K202" s="11">
        <f>VLOOKUP($B202,data!$B$3:$Q$15316,'diff expr 1 vs 3 mites'!K$8,FALSE)</f>
        <v>11.35428469</v>
      </c>
      <c r="L202" s="11">
        <f>VLOOKUP($B202,data!$B$3:$Q$15316,'diff expr 1 vs 3 mites'!L$8,FALSE)</f>
        <v>8.31280559</v>
      </c>
      <c r="M202" s="11">
        <f>VLOOKUP($B202,data!$B$3:$Q$15316,'diff expr 1 vs 3 mites'!M$8,FALSE)</f>
        <v>1.84784017</v>
      </c>
      <c r="N202" s="11">
        <f>VLOOKUP($B202,data!$B$3:$Q$15316,'diff expr 1 vs 3 mites'!N$8,FALSE)</f>
        <v>8.6231361639999999</v>
      </c>
      <c r="O202" s="11">
        <f>VLOOKUP($B202,data!$B$3:$Q$15316,'diff expr 1 vs 3 mites'!O$8,FALSE)</f>
        <v>4.6197988900000002</v>
      </c>
      <c r="P202" s="11">
        <f>VLOOKUP($B202,data!$B$3:$Q$15316,'diff expr 1 vs 3 mites'!P$8,FALSE)</f>
        <v>12.131878990000001</v>
      </c>
      <c r="Q202" s="11">
        <f>VLOOKUP($B202,data!$B$3:$Q$15316,'diff expr 1 vs 3 mites'!Q$8,FALSE)</f>
        <v>8.8233678999999992</v>
      </c>
      <c r="S202" s="27" t="s">
        <v>27749</v>
      </c>
      <c r="U202" s="2">
        <f t="shared" ref="U202:U265" si="139">IF(ISNUMBER(H202)=TRUE,RANK(H202,$H202:$Q202,1))</f>
        <v>8</v>
      </c>
      <c r="V202" s="2">
        <f t="shared" ref="V202:V265" si="140">IF(ISNUMBER(I202)=TRUE,RANK(I202,$H202:$Q202,1))</f>
        <v>2</v>
      </c>
      <c r="W202" s="2">
        <f t="shared" ref="W202:W265" si="141">IF(ISNUMBER(J202)=TRUE,RANK(J202,$H202:$Q202,1))</f>
        <v>4</v>
      </c>
      <c r="X202" s="2">
        <f t="shared" ref="X202:X265" si="142">IF(ISNUMBER(K202)=TRUE,RANK(K202,$H202:$Q202,1))</f>
        <v>9</v>
      </c>
      <c r="Y202" s="2">
        <f t="shared" ref="Y202:Y265" si="143">IF(ISNUMBER(L202)=TRUE,RANK(L202,$H202:$Q202,1))</f>
        <v>5</v>
      </c>
      <c r="Z202" s="2">
        <f t="shared" ref="Z202:Z265" si="144">IF(ISNUMBER(M202)=TRUE,RANK(M202,$H202:$Q202,1))</f>
        <v>1</v>
      </c>
      <c r="AA202" s="2">
        <f t="shared" ref="AA202:AA265" si="145">IF(ISNUMBER(N202)=TRUE,RANK(N202,$H202:$Q202,1))</f>
        <v>6</v>
      </c>
      <c r="AB202" s="2">
        <f t="shared" ref="AB202:AB265" si="146">IF(ISNUMBER(O202)=TRUE,RANK(O202,$H202:$Q202,1))</f>
        <v>3</v>
      </c>
      <c r="AC202" s="2">
        <f t="shared" ref="AC202:AC265" si="147">IF(ISNUMBER(P202)=TRUE,RANK(P202,$H202:$Q202,1))</f>
        <v>10</v>
      </c>
      <c r="AD202" s="2">
        <f t="shared" ref="AD202:AD265" si="148">IF(ISNUMBER(Q202)=TRUE,RANK(Q202,$H202:$Q202,1))</f>
        <v>7</v>
      </c>
      <c r="AE202" s="2"/>
      <c r="AF202" s="2">
        <f t="shared" ref="AF202:AF265" si="149">IF(ISNUMBER(H202)=TRUE,((COUNT($H202:$Q202)+1-RANK(H202,$H202:$Q202,0)-RANK(H202,$H202:$Q202,1))/2),"")</f>
        <v>0</v>
      </c>
      <c r="AG202" s="2">
        <f t="shared" ref="AG202:AG265" si="150">IF(ISNUMBER(I202)=TRUE,((COUNT($H202:$Q202)+1-RANK(I202,$H202:$Q202,0)-RANK(I202,$H202:$Q202,1))/2),"")</f>
        <v>0</v>
      </c>
      <c r="AH202" s="2">
        <f t="shared" ref="AH202:AH265" si="151">IF(ISNUMBER(J202)=TRUE,((COUNT($H202:$Q202)+1-RANK(J202,$H202:$Q202,0)-RANK(J202,$H202:$Q202,1))/2),"")</f>
        <v>0</v>
      </c>
      <c r="AI202" s="2">
        <f t="shared" ref="AI202:AI265" si="152">IF(ISNUMBER(K202)=TRUE,((COUNT($H202:$Q202)+1-RANK(K202,$H202:$Q202,0)-RANK(K202,$H202:$Q202,1))/2),"")</f>
        <v>0</v>
      </c>
      <c r="AJ202" s="2">
        <f t="shared" ref="AJ202:AJ265" si="153">IF(ISNUMBER(L202)=TRUE,((COUNT($H202:$Q202)+1-RANK(L202,$H202:$Q202,0)-RANK(L202,$H202:$Q202,1))/2),"")</f>
        <v>0</v>
      </c>
      <c r="AK202" s="2">
        <f t="shared" ref="AK202:AK265" si="154">IF(ISNUMBER(M202)=TRUE,((COUNT($H202:$Q202)+1-RANK(M202,$H202:$Q202,0)-RANK(M202,$H202:$Q202,1))/2),"")</f>
        <v>0</v>
      </c>
      <c r="AL202" s="2">
        <f t="shared" ref="AL202:AL265" si="155">IF(ISNUMBER(N202)=TRUE,((COUNT($H202:$Q202)+1-RANK(N202,$H202:$Q202,0)-RANK(N202,$H202:$Q202,1))/2),"")</f>
        <v>0</v>
      </c>
      <c r="AM202" s="2">
        <f t="shared" ref="AM202:AM265" si="156">IF(ISNUMBER(O202)=TRUE,((COUNT($H202:$Q202)+1-RANK(O202,$H202:$Q202,0)-RANK(O202,$H202:$Q202,1))/2),"")</f>
        <v>0</v>
      </c>
      <c r="AN202" s="2">
        <f t="shared" ref="AN202:AN265" si="157">IF(ISNUMBER(P202)=TRUE,((COUNT($H202:$Q202)+1-RANK(P202,$H202:$Q202,0)-RANK(P202,$H202:$Q202,1))/2),"")</f>
        <v>0</v>
      </c>
      <c r="AO202" s="2">
        <f t="shared" ref="AO202:AO265" si="158">IF(ISNUMBER(Q202)=TRUE,((COUNT($H202:$Q202)+1-RANK(Q202,$H202:$Q202,0)-RANK(Q202,$H202:$Q202,1))/2),"")</f>
        <v>0</v>
      </c>
      <c r="AP202" s="2"/>
      <c r="AQ202" s="2">
        <f t="shared" ref="AQ202:AQ265" si="159">IF(ISNUMBER(H202)=TRUE,(U202+AF202),"")</f>
        <v>8</v>
      </c>
      <c r="AR202" s="2">
        <f t="shared" ref="AR202:AR265" si="160">IF(ISNUMBER(I202)=TRUE,(V202+AG202),"")</f>
        <v>2</v>
      </c>
      <c r="AS202" s="2">
        <f t="shared" ref="AS202:AS265" si="161">IF(ISNUMBER(J202)=TRUE,(W202+AH202),"")</f>
        <v>4</v>
      </c>
      <c r="AT202" s="2">
        <f t="shared" ref="AT202:AT265" si="162">IF(ISNUMBER(K202)=TRUE,(X202+AI202),"")</f>
        <v>9</v>
      </c>
      <c r="AU202" s="2">
        <f t="shared" ref="AU202:AU265" si="163">IF(ISNUMBER(L202)=TRUE,(Y202+AJ202),"")</f>
        <v>5</v>
      </c>
      <c r="AV202" s="2">
        <f t="shared" ref="AV202:AV265" si="164">IF(ISNUMBER(M202)=TRUE,(Z202+AK202),"")</f>
        <v>1</v>
      </c>
      <c r="AW202" s="2">
        <f t="shared" ref="AW202:AW265" si="165">IF(ISNUMBER(N202)=TRUE,(AA202+AL202),"")</f>
        <v>6</v>
      </c>
      <c r="AX202" s="2">
        <f t="shared" ref="AX202:AX265" si="166">IF(ISNUMBER(O202)=TRUE,(AB202+AM202),"")</f>
        <v>3</v>
      </c>
      <c r="AY202" s="2">
        <f t="shared" ref="AY202:AY265" si="167">IF(ISNUMBER(P202)=TRUE,(AC202+AN202),"")</f>
        <v>10</v>
      </c>
      <c r="AZ202" s="2">
        <f t="shared" ref="AZ202:AZ265" si="168">IF(ISNUMBER(Q202)=TRUE,(AD202+AO202),"")</f>
        <v>7</v>
      </c>
      <c r="BA202" s="2"/>
      <c r="BB202" s="5">
        <f t="shared" ref="BB202:BB265" si="169">COUNT(H202:L202)</f>
        <v>5</v>
      </c>
      <c r="BC202" s="2">
        <f t="shared" ref="BC202:BC265" si="170">COUNT(M202:Q202)</f>
        <v>5</v>
      </c>
      <c r="BD202" s="2">
        <f t="shared" si="127"/>
        <v>28</v>
      </c>
      <c r="BE202" s="2">
        <f t="shared" si="128"/>
        <v>27</v>
      </c>
      <c r="BF202" s="2">
        <f t="shared" si="129"/>
        <v>12</v>
      </c>
      <c r="BG202" s="2">
        <f t="shared" si="130"/>
        <v>13</v>
      </c>
      <c r="BH202" s="2">
        <f t="shared" si="131"/>
        <v>12</v>
      </c>
      <c r="BI202" s="19">
        <f t="shared" si="132"/>
        <v>12.5</v>
      </c>
      <c r="BJ202" s="19">
        <f t="shared" si="133"/>
        <v>4.7871355387816905</v>
      </c>
      <c r="BK202" s="31">
        <f t="shared" si="134"/>
        <v>-0.10444659357341871</v>
      </c>
      <c r="BL202" s="32">
        <f t="shared" ref="BL202:BL265" si="171">IF(S202="OK",_xlfn.NORM.S.DIST(BK202,TRUE),"")</f>
        <v>0.45840747426404427</v>
      </c>
      <c r="BM202" s="62">
        <f t="shared" si="135"/>
        <v>8.225352112676057E-2</v>
      </c>
      <c r="BN202" s="62" t="str">
        <f t="shared" si="136"/>
        <v/>
      </c>
      <c r="BO202" s="73" t="str">
        <f t="shared" si="137"/>
        <v/>
      </c>
      <c r="BQ202" s="11">
        <f t="shared" si="138"/>
        <v>-2.8999624463449392E-2</v>
      </c>
    </row>
    <row r="203" spans="1:69">
      <c r="A203" s="30" t="s">
        <v>705</v>
      </c>
      <c r="B203" s="30" t="s">
        <v>706</v>
      </c>
      <c r="C203" s="30" t="s">
        <v>610</v>
      </c>
      <c r="D203" s="30" t="s">
        <v>611</v>
      </c>
      <c r="E203" s="30" t="s">
        <v>570</v>
      </c>
      <c r="F203" s="11" t="str">
        <f t="shared" ref="F203:F266" si="172">MID(E203,1,11)</f>
        <v>Immune syst</v>
      </c>
      <c r="H203" s="11">
        <f>VLOOKUP($B203,data!$B$3:$Q$15316,'diff expr 1 vs 3 mites'!H$8,FALSE)</f>
        <v>1.8727195029999999</v>
      </c>
      <c r="I203" s="11">
        <f>VLOOKUP($B203,data!$B$3:$Q$15316,'diff expr 1 vs 3 mites'!I$8,FALSE)</f>
        <v>9.2990240130000004</v>
      </c>
      <c r="J203" s="11">
        <f>VLOOKUP($B203,data!$B$3:$Q$15316,'diff expr 1 vs 3 mites'!J$8,FALSE)</f>
        <v>3.8991270099999999</v>
      </c>
      <c r="K203" s="11">
        <f>VLOOKUP($B203,data!$B$3:$Q$15316,'diff expr 1 vs 3 mites'!K$8,FALSE)</f>
        <v>12.081330169999999</v>
      </c>
      <c r="L203" s="11">
        <f>VLOOKUP($B203,data!$B$3:$Q$15316,'diff expr 1 vs 3 mites'!L$8,FALSE)</f>
        <v>12.324188680000001</v>
      </c>
      <c r="M203" s="11">
        <f>VLOOKUP($B203,data!$B$3:$Q$15316,'diff expr 1 vs 3 mites'!M$8,FALSE)</f>
        <v>15.120065479999999</v>
      </c>
      <c r="N203" s="11">
        <f>VLOOKUP($B203,data!$B$3:$Q$15316,'diff expr 1 vs 3 mites'!N$8,FALSE)</f>
        <v>1.618333494</v>
      </c>
      <c r="O203" s="11">
        <f>VLOOKUP($B203,data!$B$3:$Q$15316,'diff expr 1 vs 3 mites'!O$8,FALSE)</f>
        <v>10.80051076</v>
      </c>
      <c r="P203" s="11">
        <f>VLOOKUP($B203,data!$B$3:$Q$15316,'diff expr 1 vs 3 mites'!P$8,FALSE)</f>
        <v>2.982597342</v>
      </c>
      <c r="Q203" s="11">
        <f>VLOOKUP($B203,data!$B$3:$Q$15316,'diff expr 1 vs 3 mites'!Q$8,FALSE)</f>
        <v>13.92385155</v>
      </c>
      <c r="S203" s="27" t="s">
        <v>27749</v>
      </c>
      <c r="U203" s="2">
        <f t="shared" si="139"/>
        <v>2</v>
      </c>
      <c r="V203" s="2">
        <f t="shared" si="140"/>
        <v>5</v>
      </c>
      <c r="W203" s="2">
        <f t="shared" si="141"/>
        <v>4</v>
      </c>
      <c r="X203" s="2">
        <f t="shared" si="142"/>
        <v>7</v>
      </c>
      <c r="Y203" s="2">
        <f t="shared" si="143"/>
        <v>8</v>
      </c>
      <c r="Z203" s="2">
        <f t="shared" si="144"/>
        <v>10</v>
      </c>
      <c r="AA203" s="2">
        <f t="shared" si="145"/>
        <v>1</v>
      </c>
      <c r="AB203" s="2">
        <f t="shared" si="146"/>
        <v>6</v>
      </c>
      <c r="AC203" s="2">
        <f t="shared" si="147"/>
        <v>3</v>
      </c>
      <c r="AD203" s="2">
        <f t="shared" si="148"/>
        <v>9</v>
      </c>
      <c r="AE203" s="2"/>
      <c r="AF203" s="2">
        <f t="shared" si="149"/>
        <v>0</v>
      </c>
      <c r="AG203" s="2">
        <f t="shared" si="150"/>
        <v>0</v>
      </c>
      <c r="AH203" s="2">
        <f t="shared" si="151"/>
        <v>0</v>
      </c>
      <c r="AI203" s="2">
        <f t="shared" si="152"/>
        <v>0</v>
      </c>
      <c r="AJ203" s="2">
        <f t="shared" si="153"/>
        <v>0</v>
      </c>
      <c r="AK203" s="2">
        <f t="shared" si="154"/>
        <v>0</v>
      </c>
      <c r="AL203" s="2">
        <f t="shared" si="155"/>
        <v>0</v>
      </c>
      <c r="AM203" s="2">
        <f t="shared" si="156"/>
        <v>0</v>
      </c>
      <c r="AN203" s="2">
        <f t="shared" si="157"/>
        <v>0</v>
      </c>
      <c r="AO203" s="2">
        <f t="shared" si="158"/>
        <v>0</v>
      </c>
      <c r="AP203" s="2"/>
      <c r="AQ203" s="2">
        <f t="shared" si="159"/>
        <v>2</v>
      </c>
      <c r="AR203" s="2">
        <f t="shared" si="160"/>
        <v>5</v>
      </c>
      <c r="AS203" s="2">
        <f t="shared" si="161"/>
        <v>4</v>
      </c>
      <c r="AT203" s="2">
        <f t="shared" si="162"/>
        <v>7</v>
      </c>
      <c r="AU203" s="2">
        <f t="shared" si="163"/>
        <v>8</v>
      </c>
      <c r="AV203" s="2">
        <f t="shared" si="164"/>
        <v>10</v>
      </c>
      <c r="AW203" s="2">
        <f t="shared" si="165"/>
        <v>1</v>
      </c>
      <c r="AX203" s="2">
        <f t="shared" si="166"/>
        <v>6</v>
      </c>
      <c r="AY203" s="2">
        <f t="shared" si="167"/>
        <v>3</v>
      </c>
      <c r="AZ203" s="2">
        <f t="shared" si="168"/>
        <v>9</v>
      </c>
      <c r="BA203" s="2"/>
      <c r="BB203" s="5">
        <f t="shared" si="169"/>
        <v>5</v>
      </c>
      <c r="BC203" s="2">
        <f t="shared" si="170"/>
        <v>5</v>
      </c>
      <c r="BD203" s="2">
        <f t="shared" ref="BD203:BD266" si="173">SUM(AQ203:AU203)</f>
        <v>26</v>
      </c>
      <c r="BE203" s="2">
        <f t="shared" ref="BE203:BE266" si="174">SUM(AV203:AZ203)</f>
        <v>29</v>
      </c>
      <c r="BF203" s="2">
        <f t="shared" ref="BF203:BF266" si="175">BB203*BC203+(BB203*(BB203+1))/2-BD203</f>
        <v>14</v>
      </c>
      <c r="BG203" s="2">
        <f t="shared" ref="BG203:BG266" si="176">BB203*BC203+(BC203*(BC203+1)/2-BE203)</f>
        <v>11</v>
      </c>
      <c r="BH203" s="2">
        <f t="shared" ref="BH203:BH266" si="177">MIN(BF203:BG203)</f>
        <v>11</v>
      </c>
      <c r="BI203" s="19">
        <f t="shared" ref="BI203:BI266" si="178">BB203*BC203/2</f>
        <v>12.5</v>
      </c>
      <c r="BJ203" s="19">
        <f t="shared" ref="BJ203:BJ266" si="179">SQRT((BB203*BC203*(BB203+BC203+1))/12)</f>
        <v>4.7871355387816905</v>
      </c>
      <c r="BK203" s="31">
        <f t="shared" ref="BK203:BK266" si="180">(BH203-BI203)/BJ203</f>
        <v>-0.31333978072025609</v>
      </c>
      <c r="BL203" s="32">
        <f t="shared" si="171"/>
        <v>0.37701126503103738</v>
      </c>
      <c r="BM203" s="62">
        <f t="shared" si="135"/>
        <v>6.9014084507042259E-2</v>
      </c>
      <c r="BN203" s="62" t="str">
        <f t="shared" si="136"/>
        <v/>
      </c>
      <c r="BO203" s="73" t="str">
        <f t="shared" si="137"/>
        <v/>
      </c>
      <c r="BQ203" s="11">
        <f t="shared" ref="BQ203:BQ266" si="181">LOG(AVERAGE(M203:Q203)/AVERAGE(H203:L203))</f>
        <v>5.148899084403058E-2</v>
      </c>
    </row>
    <row r="204" spans="1:69">
      <c r="A204" s="30" t="s">
        <v>707</v>
      </c>
      <c r="B204" s="30" t="s">
        <v>708</v>
      </c>
      <c r="C204" s="30" t="s">
        <v>585</v>
      </c>
      <c r="D204" s="30" t="s">
        <v>709</v>
      </c>
      <c r="E204" s="30" t="s">
        <v>570</v>
      </c>
      <c r="F204" s="11" t="str">
        <f t="shared" si="172"/>
        <v>Immune syst</v>
      </c>
      <c r="H204" s="11">
        <f>VLOOKUP($B204,data!$B$3:$Q$15316,'diff expr 1 vs 3 mites'!H$8,FALSE)</f>
        <v>0.71788595200000005</v>
      </c>
      <c r="I204" s="11">
        <f>VLOOKUP($B204,data!$B$3:$Q$15316,'diff expr 1 vs 3 mites'!I$8,FALSE)</f>
        <v>0.36345718500000002</v>
      </c>
      <c r="J204" s="11">
        <f>VLOOKUP($B204,data!$B$3:$Q$15316,'diff expr 1 vs 3 mites'!J$8,FALSE)</f>
        <v>1.3269899409999999</v>
      </c>
      <c r="K204" s="11">
        <f>VLOOKUP($B204,data!$B$3:$Q$15316,'diff expr 1 vs 3 mites'!K$8,FALSE)</f>
        <v>0.79144229399999999</v>
      </c>
      <c r="L204" s="11">
        <f>VLOOKUP($B204,data!$B$3:$Q$15316,'diff expr 1 vs 3 mites'!L$8,FALSE)</f>
        <v>1.2598237539999999</v>
      </c>
      <c r="M204" s="11">
        <f>VLOOKUP($B204,data!$B$3:$Q$15316,'diff expr 1 vs 3 mites'!M$8,FALSE)</f>
        <v>0.239204416</v>
      </c>
      <c r="N204" s="11">
        <f>VLOOKUP($B204,data!$B$3:$Q$15316,'diff expr 1 vs 3 mites'!N$8,FALSE)</f>
        <v>0.92169247899999995</v>
      </c>
      <c r="O204" s="11">
        <f>VLOOKUP($B204,data!$B$3:$Q$15316,'diff expr 1 vs 3 mites'!O$8,FALSE)</f>
        <v>1.2420762860000001</v>
      </c>
      <c r="P204" s="11">
        <f>VLOOKUP($B204,data!$B$3:$Q$15316,'diff expr 1 vs 3 mites'!P$8,FALSE)</f>
        <v>1.1030763750000001</v>
      </c>
      <c r="Q204" s="11">
        <f>VLOOKUP($B204,data!$B$3:$Q$15316,'diff expr 1 vs 3 mites'!Q$8,FALSE)</f>
        <v>0.42832206099999998</v>
      </c>
      <c r="S204" s="27" t="s">
        <v>27749</v>
      </c>
      <c r="U204" s="2">
        <f t="shared" si="139"/>
        <v>4</v>
      </c>
      <c r="V204" s="2">
        <f t="shared" si="140"/>
        <v>2</v>
      </c>
      <c r="W204" s="2">
        <f t="shared" si="141"/>
        <v>10</v>
      </c>
      <c r="X204" s="2">
        <f t="shared" si="142"/>
        <v>5</v>
      </c>
      <c r="Y204" s="2">
        <f t="shared" si="143"/>
        <v>9</v>
      </c>
      <c r="Z204" s="2">
        <f t="shared" si="144"/>
        <v>1</v>
      </c>
      <c r="AA204" s="2">
        <f t="shared" si="145"/>
        <v>6</v>
      </c>
      <c r="AB204" s="2">
        <f t="shared" si="146"/>
        <v>8</v>
      </c>
      <c r="AC204" s="2">
        <f t="shared" si="147"/>
        <v>7</v>
      </c>
      <c r="AD204" s="2">
        <f t="shared" si="148"/>
        <v>3</v>
      </c>
      <c r="AE204" s="2"/>
      <c r="AF204" s="2">
        <f t="shared" si="149"/>
        <v>0</v>
      </c>
      <c r="AG204" s="2">
        <f t="shared" si="150"/>
        <v>0</v>
      </c>
      <c r="AH204" s="2">
        <f t="shared" si="151"/>
        <v>0</v>
      </c>
      <c r="AI204" s="2">
        <f t="shared" si="152"/>
        <v>0</v>
      </c>
      <c r="AJ204" s="2">
        <f t="shared" si="153"/>
        <v>0</v>
      </c>
      <c r="AK204" s="2">
        <f t="shared" si="154"/>
        <v>0</v>
      </c>
      <c r="AL204" s="2">
        <f t="shared" si="155"/>
        <v>0</v>
      </c>
      <c r="AM204" s="2">
        <f t="shared" si="156"/>
        <v>0</v>
      </c>
      <c r="AN204" s="2">
        <f t="shared" si="157"/>
        <v>0</v>
      </c>
      <c r="AO204" s="2">
        <f t="shared" si="158"/>
        <v>0</v>
      </c>
      <c r="AP204" s="2"/>
      <c r="AQ204" s="2">
        <f t="shared" si="159"/>
        <v>4</v>
      </c>
      <c r="AR204" s="2">
        <f t="shared" si="160"/>
        <v>2</v>
      </c>
      <c r="AS204" s="2">
        <f t="shared" si="161"/>
        <v>10</v>
      </c>
      <c r="AT204" s="2">
        <f t="shared" si="162"/>
        <v>5</v>
      </c>
      <c r="AU204" s="2">
        <f t="shared" si="163"/>
        <v>9</v>
      </c>
      <c r="AV204" s="2">
        <f t="shared" si="164"/>
        <v>1</v>
      </c>
      <c r="AW204" s="2">
        <f t="shared" si="165"/>
        <v>6</v>
      </c>
      <c r="AX204" s="2">
        <f t="shared" si="166"/>
        <v>8</v>
      </c>
      <c r="AY204" s="2">
        <f t="shared" si="167"/>
        <v>7</v>
      </c>
      <c r="AZ204" s="2">
        <f t="shared" si="168"/>
        <v>3</v>
      </c>
      <c r="BA204" s="2"/>
      <c r="BB204" s="5">
        <f t="shared" si="169"/>
        <v>5</v>
      </c>
      <c r="BC204" s="2">
        <f t="shared" si="170"/>
        <v>5</v>
      </c>
      <c r="BD204" s="2">
        <f t="shared" si="173"/>
        <v>30</v>
      </c>
      <c r="BE204" s="2">
        <f t="shared" si="174"/>
        <v>25</v>
      </c>
      <c r="BF204" s="2">
        <f t="shared" si="175"/>
        <v>10</v>
      </c>
      <c r="BG204" s="2">
        <f t="shared" si="176"/>
        <v>15</v>
      </c>
      <c r="BH204" s="2">
        <f t="shared" si="177"/>
        <v>10</v>
      </c>
      <c r="BI204" s="19">
        <f t="shared" si="178"/>
        <v>12.5</v>
      </c>
      <c r="BJ204" s="19">
        <f t="shared" si="179"/>
        <v>4.7871355387816905</v>
      </c>
      <c r="BK204" s="31">
        <f t="shared" si="180"/>
        <v>-0.5222329678670935</v>
      </c>
      <c r="BL204" s="32">
        <f t="shared" si="171"/>
        <v>0.30075406722029491</v>
      </c>
      <c r="BM204" s="62">
        <f t="shared" ref="BM204:BM267" si="182">(RANK(BL204,$BL$11:$BL$365,1)/$BN$9)*$BO$9</f>
        <v>5.8591549295774648E-2</v>
      </c>
      <c r="BN204" s="62" t="str">
        <f t="shared" ref="BN204:BN267" si="183">IF(BL204&lt;BM204,BL204,"")</f>
        <v/>
      </c>
      <c r="BO204" s="73" t="str">
        <f t="shared" ref="BO204:BO267" si="184">IF(BL204&lt;=MAX(BN$11:BN$365),"sign","")</f>
        <v/>
      </c>
      <c r="BQ204" s="11">
        <f t="shared" si="181"/>
        <v>-5.4420443317230234E-2</v>
      </c>
    </row>
    <row r="205" spans="1:69">
      <c r="A205" s="30" t="s">
        <v>710</v>
      </c>
      <c r="B205" s="30" t="s">
        <v>711</v>
      </c>
      <c r="C205" s="30" t="s">
        <v>712</v>
      </c>
      <c r="D205" s="30" t="s">
        <v>713</v>
      </c>
      <c r="E205" s="30" t="s">
        <v>570</v>
      </c>
      <c r="F205" s="11" t="str">
        <f t="shared" si="172"/>
        <v>Immune syst</v>
      </c>
      <c r="H205" s="11">
        <f>VLOOKUP($B205,data!$B$3:$Q$15316,'diff expr 1 vs 3 mites'!H$8,FALSE)</f>
        <v>10.522949410000001</v>
      </c>
      <c r="I205" s="11">
        <f>VLOOKUP($B205,data!$B$3:$Q$15316,'diff expr 1 vs 3 mites'!I$8,FALSE)</f>
        <v>20.700789669999999</v>
      </c>
      <c r="J205" s="11">
        <f>VLOOKUP($B205,data!$B$3:$Q$15316,'diff expr 1 vs 3 mites'!J$8,FALSE)</f>
        <v>19.920053100000001</v>
      </c>
      <c r="K205" s="11">
        <f>VLOOKUP($B205,data!$B$3:$Q$15316,'diff expr 1 vs 3 mites'!K$8,FALSE)</f>
        <v>40.284566429999998</v>
      </c>
      <c r="L205" s="11">
        <f>VLOOKUP($B205,data!$B$3:$Q$15316,'diff expr 1 vs 3 mites'!L$8,FALSE)</f>
        <v>57.56971592</v>
      </c>
      <c r="M205" s="11">
        <f>VLOOKUP($B205,data!$B$3:$Q$15316,'diff expr 1 vs 3 mites'!M$8,FALSE)</f>
        <v>23.445856930000001</v>
      </c>
      <c r="N205" s="11">
        <f>VLOOKUP($B205,data!$B$3:$Q$15316,'diff expr 1 vs 3 mites'!N$8,FALSE)</f>
        <v>14.93468448</v>
      </c>
      <c r="O205" s="11">
        <f>VLOOKUP($B205,data!$B$3:$Q$15316,'diff expr 1 vs 3 mites'!O$8,FALSE)</f>
        <v>101.26998</v>
      </c>
      <c r="P205" s="11">
        <f>VLOOKUP($B205,data!$B$3:$Q$15316,'diff expr 1 vs 3 mites'!P$8,FALSE)</f>
        <v>6.3395544429999999</v>
      </c>
      <c r="Q205" s="11">
        <f>VLOOKUP($B205,data!$B$3:$Q$15316,'diff expr 1 vs 3 mites'!Q$8,FALSE)</f>
        <v>125.94722899999999</v>
      </c>
      <c r="S205" s="27" t="s">
        <v>27749</v>
      </c>
      <c r="U205" s="2">
        <f t="shared" si="139"/>
        <v>2</v>
      </c>
      <c r="V205" s="2">
        <f t="shared" si="140"/>
        <v>5</v>
      </c>
      <c r="W205" s="2">
        <f t="shared" si="141"/>
        <v>4</v>
      </c>
      <c r="X205" s="2">
        <f t="shared" si="142"/>
        <v>7</v>
      </c>
      <c r="Y205" s="2">
        <f t="shared" si="143"/>
        <v>8</v>
      </c>
      <c r="Z205" s="2">
        <f t="shared" si="144"/>
        <v>6</v>
      </c>
      <c r="AA205" s="2">
        <f t="shared" si="145"/>
        <v>3</v>
      </c>
      <c r="AB205" s="2">
        <f t="shared" si="146"/>
        <v>9</v>
      </c>
      <c r="AC205" s="2">
        <f t="shared" si="147"/>
        <v>1</v>
      </c>
      <c r="AD205" s="2">
        <f t="shared" si="148"/>
        <v>10</v>
      </c>
      <c r="AE205" s="2"/>
      <c r="AF205" s="2">
        <f t="shared" si="149"/>
        <v>0</v>
      </c>
      <c r="AG205" s="2">
        <f t="shared" si="150"/>
        <v>0</v>
      </c>
      <c r="AH205" s="2">
        <f t="shared" si="151"/>
        <v>0</v>
      </c>
      <c r="AI205" s="2">
        <f t="shared" si="152"/>
        <v>0</v>
      </c>
      <c r="AJ205" s="2">
        <f t="shared" si="153"/>
        <v>0</v>
      </c>
      <c r="AK205" s="2">
        <f t="shared" si="154"/>
        <v>0</v>
      </c>
      <c r="AL205" s="2">
        <f t="shared" si="155"/>
        <v>0</v>
      </c>
      <c r="AM205" s="2">
        <f t="shared" si="156"/>
        <v>0</v>
      </c>
      <c r="AN205" s="2">
        <f t="shared" si="157"/>
        <v>0</v>
      </c>
      <c r="AO205" s="2">
        <f t="shared" si="158"/>
        <v>0</v>
      </c>
      <c r="AP205" s="2"/>
      <c r="AQ205" s="2">
        <f t="shared" si="159"/>
        <v>2</v>
      </c>
      <c r="AR205" s="2">
        <f t="shared" si="160"/>
        <v>5</v>
      </c>
      <c r="AS205" s="2">
        <f t="shared" si="161"/>
        <v>4</v>
      </c>
      <c r="AT205" s="2">
        <f t="shared" si="162"/>
        <v>7</v>
      </c>
      <c r="AU205" s="2">
        <f t="shared" si="163"/>
        <v>8</v>
      </c>
      <c r="AV205" s="2">
        <f t="shared" si="164"/>
        <v>6</v>
      </c>
      <c r="AW205" s="2">
        <f t="shared" si="165"/>
        <v>3</v>
      </c>
      <c r="AX205" s="2">
        <f t="shared" si="166"/>
        <v>9</v>
      </c>
      <c r="AY205" s="2">
        <f t="shared" si="167"/>
        <v>1</v>
      </c>
      <c r="AZ205" s="2">
        <f t="shared" si="168"/>
        <v>10</v>
      </c>
      <c r="BA205" s="2"/>
      <c r="BB205" s="5">
        <f t="shared" si="169"/>
        <v>5</v>
      </c>
      <c r="BC205" s="2">
        <f t="shared" si="170"/>
        <v>5</v>
      </c>
      <c r="BD205" s="2">
        <f t="shared" si="173"/>
        <v>26</v>
      </c>
      <c r="BE205" s="2">
        <f t="shared" si="174"/>
        <v>29</v>
      </c>
      <c r="BF205" s="2">
        <f t="shared" si="175"/>
        <v>14</v>
      </c>
      <c r="BG205" s="2">
        <f t="shared" si="176"/>
        <v>11</v>
      </c>
      <c r="BH205" s="2">
        <f t="shared" si="177"/>
        <v>11</v>
      </c>
      <c r="BI205" s="19">
        <f t="shared" si="178"/>
        <v>12.5</v>
      </c>
      <c r="BJ205" s="19">
        <f t="shared" si="179"/>
        <v>4.7871355387816905</v>
      </c>
      <c r="BK205" s="31">
        <f t="shared" si="180"/>
        <v>-0.31333978072025609</v>
      </c>
      <c r="BL205" s="32">
        <f t="shared" si="171"/>
        <v>0.37701126503103738</v>
      </c>
      <c r="BM205" s="62">
        <f t="shared" si="182"/>
        <v>6.9014084507042259E-2</v>
      </c>
      <c r="BN205" s="62" t="str">
        <f t="shared" si="183"/>
        <v/>
      </c>
      <c r="BO205" s="73" t="str">
        <f t="shared" si="184"/>
        <v/>
      </c>
      <c r="BQ205" s="11">
        <f t="shared" si="181"/>
        <v>0.26128813282497265</v>
      </c>
    </row>
    <row r="206" spans="1:69">
      <c r="A206" s="30" t="s">
        <v>714</v>
      </c>
      <c r="B206" s="30" t="s">
        <v>715</v>
      </c>
      <c r="C206" s="30" t="s">
        <v>660</v>
      </c>
      <c r="D206" s="30" t="s">
        <v>716</v>
      </c>
      <c r="E206" s="30" t="s">
        <v>570</v>
      </c>
      <c r="F206" s="11" t="str">
        <f t="shared" si="172"/>
        <v>Immune syst</v>
      </c>
      <c r="H206" s="11">
        <f>VLOOKUP($B206,data!$B$3:$Q$15316,'diff expr 1 vs 3 mites'!H$8,FALSE)</f>
        <v>4.2570343350000002</v>
      </c>
      <c r="I206" s="11">
        <f>VLOOKUP($B206,data!$B$3:$Q$15316,'diff expr 1 vs 3 mites'!I$8,FALSE)</f>
        <v>8.7750939789999993</v>
      </c>
      <c r="J206" s="11">
        <f>VLOOKUP($B206,data!$B$3:$Q$15316,'diff expr 1 vs 3 mites'!J$8,FALSE)</f>
        <v>11.040683270000001</v>
      </c>
      <c r="K206" s="11">
        <f>VLOOKUP($B206,data!$B$3:$Q$15316,'diff expr 1 vs 3 mites'!K$8,FALSE)</f>
        <v>7.4708406939999996</v>
      </c>
      <c r="L206" s="11">
        <f>VLOOKUP($B206,data!$B$3:$Q$15316,'diff expr 1 vs 3 mites'!L$8,FALSE)</f>
        <v>7.404000624</v>
      </c>
      <c r="M206" s="11">
        <f>VLOOKUP($B206,data!$B$3:$Q$15316,'diff expr 1 vs 3 mites'!M$8,FALSE)</f>
        <v>7.2950009180000004</v>
      </c>
      <c r="N206" s="11">
        <f>VLOOKUP($B206,data!$B$3:$Q$15316,'diff expr 1 vs 3 mites'!N$8,FALSE)</f>
        <v>5.8169586180000001</v>
      </c>
      <c r="O206" s="11">
        <f>VLOOKUP($B206,data!$B$3:$Q$15316,'diff expr 1 vs 3 mites'!O$8,FALSE)</f>
        <v>2.8058901230000002</v>
      </c>
      <c r="P206" s="11">
        <f>VLOOKUP($B206,data!$B$3:$Q$15316,'diff expr 1 vs 3 mites'!P$8,FALSE)</f>
        <v>8.8377442310000003</v>
      </c>
      <c r="Q206" s="11">
        <f>VLOOKUP($B206,data!$B$3:$Q$15316,'diff expr 1 vs 3 mites'!Q$8,FALSE)</f>
        <v>3.9187526990000001</v>
      </c>
      <c r="S206" s="27" t="s">
        <v>27749</v>
      </c>
      <c r="U206" s="2">
        <f t="shared" si="139"/>
        <v>3</v>
      </c>
      <c r="V206" s="2">
        <f t="shared" si="140"/>
        <v>8</v>
      </c>
      <c r="W206" s="2">
        <f t="shared" si="141"/>
        <v>10</v>
      </c>
      <c r="X206" s="2">
        <f t="shared" si="142"/>
        <v>7</v>
      </c>
      <c r="Y206" s="2">
        <f t="shared" si="143"/>
        <v>6</v>
      </c>
      <c r="Z206" s="2">
        <f t="shared" si="144"/>
        <v>5</v>
      </c>
      <c r="AA206" s="2">
        <f t="shared" si="145"/>
        <v>4</v>
      </c>
      <c r="AB206" s="2">
        <f t="shared" si="146"/>
        <v>1</v>
      </c>
      <c r="AC206" s="2">
        <f t="shared" si="147"/>
        <v>9</v>
      </c>
      <c r="AD206" s="2">
        <f t="shared" si="148"/>
        <v>2</v>
      </c>
      <c r="AE206" s="2"/>
      <c r="AF206" s="2">
        <f t="shared" si="149"/>
        <v>0</v>
      </c>
      <c r="AG206" s="2">
        <f t="shared" si="150"/>
        <v>0</v>
      </c>
      <c r="AH206" s="2">
        <f t="shared" si="151"/>
        <v>0</v>
      </c>
      <c r="AI206" s="2">
        <f t="shared" si="152"/>
        <v>0</v>
      </c>
      <c r="AJ206" s="2">
        <f t="shared" si="153"/>
        <v>0</v>
      </c>
      <c r="AK206" s="2">
        <f t="shared" si="154"/>
        <v>0</v>
      </c>
      <c r="AL206" s="2">
        <f t="shared" si="155"/>
        <v>0</v>
      </c>
      <c r="AM206" s="2">
        <f t="shared" si="156"/>
        <v>0</v>
      </c>
      <c r="AN206" s="2">
        <f t="shared" si="157"/>
        <v>0</v>
      </c>
      <c r="AO206" s="2">
        <f t="shared" si="158"/>
        <v>0</v>
      </c>
      <c r="AP206" s="2"/>
      <c r="AQ206" s="2">
        <f t="shared" si="159"/>
        <v>3</v>
      </c>
      <c r="AR206" s="2">
        <f t="shared" si="160"/>
        <v>8</v>
      </c>
      <c r="AS206" s="2">
        <f t="shared" si="161"/>
        <v>10</v>
      </c>
      <c r="AT206" s="2">
        <f t="shared" si="162"/>
        <v>7</v>
      </c>
      <c r="AU206" s="2">
        <f t="shared" si="163"/>
        <v>6</v>
      </c>
      <c r="AV206" s="2">
        <f t="shared" si="164"/>
        <v>5</v>
      </c>
      <c r="AW206" s="2">
        <f t="shared" si="165"/>
        <v>4</v>
      </c>
      <c r="AX206" s="2">
        <f t="shared" si="166"/>
        <v>1</v>
      </c>
      <c r="AY206" s="2">
        <f t="shared" si="167"/>
        <v>9</v>
      </c>
      <c r="AZ206" s="2">
        <f t="shared" si="168"/>
        <v>2</v>
      </c>
      <c r="BA206" s="2"/>
      <c r="BB206" s="5">
        <f t="shared" si="169"/>
        <v>5</v>
      </c>
      <c r="BC206" s="2">
        <f t="shared" si="170"/>
        <v>5</v>
      </c>
      <c r="BD206" s="2">
        <f t="shared" si="173"/>
        <v>34</v>
      </c>
      <c r="BE206" s="2">
        <f t="shared" si="174"/>
        <v>21</v>
      </c>
      <c r="BF206" s="2">
        <f t="shared" si="175"/>
        <v>6</v>
      </c>
      <c r="BG206" s="2">
        <f t="shared" si="176"/>
        <v>19</v>
      </c>
      <c r="BH206" s="2">
        <f t="shared" si="177"/>
        <v>6</v>
      </c>
      <c r="BI206" s="19">
        <f t="shared" si="178"/>
        <v>12.5</v>
      </c>
      <c r="BJ206" s="19">
        <f t="shared" si="179"/>
        <v>4.7871355387816905</v>
      </c>
      <c r="BK206" s="31">
        <f t="shared" si="180"/>
        <v>-1.3578057164544433</v>
      </c>
      <c r="BL206" s="32">
        <f t="shared" si="171"/>
        <v>8.7262670284291577E-2</v>
      </c>
      <c r="BM206" s="62">
        <f t="shared" si="182"/>
        <v>2.4225352112676058E-2</v>
      </c>
      <c r="BN206" s="62" t="str">
        <f t="shared" si="183"/>
        <v/>
      </c>
      <c r="BO206" s="73" t="str">
        <f t="shared" si="184"/>
        <v/>
      </c>
      <c r="BQ206" s="11">
        <f t="shared" si="181"/>
        <v>-0.13298776067144974</v>
      </c>
    </row>
    <row r="207" spans="1:69">
      <c r="A207" s="30" t="s">
        <v>717</v>
      </c>
      <c r="B207" s="30" t="s">
        <v>718</v>
      </c>
      <c r="C207" s="30" t="s">
        <v>719</v>
      </c>
      <c r="D207" s="30" t="s">
        <v>720</v>
      </c>
      <c r="E207" s="30" t="s">
        <v>570</v>
      </c>
      <c r="F207" s="11" t="str">
        <f t="shared" si="172"/>
        <v>Immune syst</v>
      </c>
      <c r="H207" s="11">
        <f>VLOOKUP($B207,data!$B$3:$Q$15316,'diff expr 1 vs 3 mites'!H$8,FALSE)</f>
        <v>25.51947938</v>
      </c>
      <c r="I207" s="11">
        <f>VLOOKUP($B207,data!$B$3:$Q$15316,'diff expr 1 vs 3 mites'!I$8,FALSE)</f>
        <v>12.503430209999999</v>
      </c>
      <c r="J207" s="11">
        <f>VLOOKUP($B207,data!$B$3:$Q$15316,'diff expr 1 vs 3 mites'!J$8,FALSE)</f>
        <v>3.5777509520000002</v>
      </c>
      <c r="K207" s="11">
        <f>VLOOKUP($B207,data!$B$3:$Q$15316,'diff expr 1 vs 3 mites'!K$8,FALSE)</f>
        <v>7.7790600999999997</v>
      </c>
      <c r="L207" s="11">
        <f>VLOOKUP($B207,data!$B$3:$Q$15316,'diff expr 1 vs 3 mites'!L$8,FALSE)</f>
        <v>4.5145500859999999</v>
      </c>
      <c r="M207" s="11">
        <f>VLOOKUP($B207,data!$B$3:$Q$15316,'diff expr 1 vs 3 mites'!M$8,FALSE)</f>
        <v>1.3714938290000001</v>
      </c>
      <c r="N207" s="11">
        <f>VLOOKUP($B207,data!$B$3:$Q$15316,'diff expr 1 vs 3 mites'!N$8,FALSE)</f>
        <v>3.8313225499999999</v>
      </c>
      <c r="O207" s="11">
        <f>VLOOKUP($B207,data!$B$3:$Q$15316,'diff expr 1 vs 3 mites'!O$8,FALSE)</f>
        <v>4.7476825959999998</v>
      </c>
      <c r="P207" s="11">
        <f>VLOOKUP($B207,data!$B$3:$Q$15316,'diff expr 1 vs 3 mites'!P$8,FALSE)</f>
        <v>9.3796426010000005</v>
      </c>
      <c r="Q207" s="11">
        <f>VLOOKUP($B207,data!$B$3:$Q$15316,'diff expr 1 vs 3 mites'!Q$8,FALSE)</f>
        <v>8.3497606520000005</v>
      </c>
      <c r="S207" s="27" t="s">
        <v>27749</v>
      </c>
      <c r="U207" s="2">
        <f t="shared" si="139"/>
        <v>10</v>
      </c>
      <c r="V207" s="2">
        <f t="shared" si="140"/>
        <v>9</v>
      </c>
      <c r="W207" s="2">
        <f t="shared" si="141"/>
        <v>2</v>
      </c>
      <c r="X207" s="2">
        <f t="shared" si="142"/>
        <v>6</v>
      </c>
      <c r="Y207" s="2">
        <f t="shared" si="143"/>
        <v>4</v>
      </c>
      <c r="Z207" s="2">
        <f t="shared" si="144"/>
        <v>1</v>
      </c>
      <c r="AA207" s="2">
        <f t="shared" si="145"/>
        <v>3</v>
      </c>
      <c r="AB207" s="2">
        <f t="shared" si="146"/>
        <v>5</v>
      </c>
      <c r="AC207" s="2">
        <f t="shared" si="147"/>
        <v>8</v>
      </c>
      <c r="AD207" s="2">
        <f t="shared" si="148"/>
        <v>7</v>
      </c>
      <c r="AE207" s="2"/>
      <c r="AF207" s="2">
        <f t="shared" si="149"/>
        <v>0</v>
      </c>
      <c r="AG207" s="2">
        <f t="shared" si="150"/>
        <v>0</v>
      </c>
      <c r="AH207" s="2">
        <f t="shared" si="151"/>
        <v>0</v>
      </c>
      <c r="AI207" s="2">
        <f t="shared" si="152"/>
        <v>0</v>
      </c>
      <c r="AJ207" s="2">
        <f t="shared" si="153"/>
        <v>0</v>
      </c>
      <c r="AK207" s="2">
        <f t="shared" si="154"/>
        <v>0</v>
      </c>
      <c r="AL207" s="2">
        <f t="shared" si="155"/>
        <v>0</v>
      </c>
      <c r="AM207" s="2">
        <f t="shared" si="156"/>
        <v>0</v>
      </c>
      <c r="AN207" s="2">
        <f t="shared" si="157"/>
        <v>0</v>
      </c>
      <c r="AO207" s="2">
        <f t="shared" si="158"/>
        <v>0</v>
      </c>
      <c r="AP207" s="2"/>
      <c r="AQ207" s="2">
        <f t="shared" si="159"/>
        <v>10</v>
      </c>
      <c r="AR207" s="2">
        <f t="shared" si="160"/>
        <v>9</v>
      </c>
      <c r="AS207" s="2">
        <f t="shared" si="161"/>
        <v>2</v>
      </c>
      <c r="AT207" s="2">
        <f t="shared" si="162"/>
        <v>6</v>
      </c>
      <c r="AU207" s="2">
        <f t="shared" si="163"/>
        <v>4</v>
      </c>
      <c r="AV207" s="2">
        <f t="shared" si="164"/>
        <v>1</v>
      </c>
      <c r="AW207" s="2">
        <f t="shared" si="165"/>
        <v>3</v>
      </c>
      <c r="AX207" s="2">
        <f t="shared" si="166"/>
        <v>5</v>
      </c>
      <c r="AY207" s="2">
        <f t="shared" si="167"/>
        <v>8</v>
      </c>
      <c r="AZ207" s="2">
        <f t="shared" si="168"/>
        <v>7</v>
      </c>
      <c r="BA207" s="2"/>
      <c r="BB207" s="5">
        <f t="shared" si="169"/>
        <v>5</v>
      </c>
      <c r="BC207" s="2">
        <f t="shared" si="170"/>
        <v>5</v>
      </c>
      <c r="BD207" s="2">
        <f t="shared" si="173"/>
        <v>31</v>
      </c>
      <c r="BE207" s="2">
        <f t="shared" si="174"/>
        <v>24</v>
      </c>
      <c r="BF207" s="2">
        <f t="shared" si="175"/>
        <v>9</v>
      </c>
      <c r="BG207" s="2">
        <f t="shared" si="176"/>
        <v>16</v>
      </c>
      <c r="BH207" s="2">
        <f t="shared" si="177"/>
        <v>9</v>
      </c>
      <c r="BI207" s="19">
        <f t="shared" si="178"/>
        <v>12.5</v>
      </c>
      <c r="BJ207" s="19">
        <f t="shared" si="179"/>
        <v>4.7871355387816905</v>
      </c>
      <c r="BK207" s="31">
        <f t="shared" si="180"/>
        <v>-0.73112615501393097</v>
      </c>
      <c r="BL207" s="32">
        <f t="shared" si="171"/>
        <v>0.23235104997023245</v>
      </c>
      <c r="BM207" s="62">
        <f t="shared" si="182"/>
        <v>4.8732394366197189E-2</v>
      </c>
      <c r="BN207" s="62" t="str">
        <f t="shared" si="183"/>
        <v/>
      </c>
      <c r="BO207" s="73" t="str">
        <f t="shared" si="184"/>
        <v/>
      </c>
      <c r="BQ207" s="11">
        <f t="shared" si="181"/>
        <v>-0.28937804787480964</v>
      </c>
    </row>
    <row r="208" spans="1:69">
      <c r="A208" s="30" t="s">
        <v>721</v>
      </c>
      <c r="B208" s="30" t="s">
        <v>722</v>
      </c>
      <c r="C208" s="30" t="s">
        <v>723</v>
      </c>
      <c r="D208" s="30" t="s">
        <v>724</v>
      </c>
      <c r="E208" s="30" t="s">
        <v>570</v>
      </c>
      <c r="F208" s="11" t="str">
        <f t="shared" si="172"/>
        <v>Immune syst</v>
      </c>
      <c r="H208" s="11">
        <f>VLOOKUP($B208,data!$B$3:$Q$15316,'diff expr 1 vs 3 mites'!H$8,FALSE)</f>
        <v>14.860919859999999</v>
      </c>
      <c r="I208" s="11">
        <f>VLOOKUP($B208,data!$B$3:$Q$15316,'diff expr 1 vs 3 mites'!I$8,FALSE)</f>
        <v>18.137993300000002</v>
      </c>
      <c r="J208" s="11">
        <f>VLOOKUP($B208,data!$B$3:$Q$15316,'diff expr 1 vs 3 mites'!J$8,FALSE)</f>
        <v>7.153632795</v>
      </c>
      <c r="K208" s="11">
        <f>VLOOKUP($B208,data!$B$3:$Q$15316,'diff expr 1 vs 3 mites'!K$8,FALSE)</f>
        <v>21.31540562</v>
      </c>
      <c r="L208" s="11">
        <f>VLOOKUP($B208,data!$B$3:$Q$15316,'diff expr 1 vs 3 mites'!L$8,FALSE)</f>
        <v>42.786755450000001</v>
      </c>
      <c r="M208" s="11">
        <f>VLOOKUP($B208,data!$B$3:$Q$15316,'diff expr 1 vs 3 mites'!M$8,FALSE)</f>
        <v>15.474244369999999</v>
      </c>
      <c r="N208" s="11">
        <f>VLOOKUP($B208,data!$B$3:$Q$15316,'diff expr 1 vs 3 mites'!N$8,FALSE)</f>
        <v>4.3724789609999997</v>
      </c>
      <c r="O208" s="11">
        <f>VLOOKUP($B208,data!$B$3:$Q$15316,'diff expr 1 vs 3 mites'!O$8,FALSE)</f>
        <v>22.702201909999999</v>
      </c>
      <c r="P208" s="11">
        <f>VLOOKUP($B208,data!$B$3:$Q$15316,'diff expr 1 vs 3 mites'!P$8,FALSE)</f>
        <v>4.8205877619999997</v>
      </c>
      <c r="Q208" s="11">
        <f>VLOOKUP($B208,data!$B$3:$Q$15316,'diff expr 1 vs 3 mites'!Q$8,FALSE)</f>
        <v>14.88334358</v>
      </c>
      <c r="S208" s="27" t="s">
        <v>27749</v>
      </c>
      <c r="U208" s="2">
        <f t="shared" si="139"/>
        <v>4</v>
      </c>
      <c r="V208" s="2">
        <f t="shared" si="140"/>
        <v>7</v>
      </c>
      <c r="W208" s="2">
        <f t="shared" si="141"/>
        <v>3</v>
      </c>
      <c r="X208" s="2">
        <f t="shared" si="142"/>
        <v>8</v>
      </c>
      <c r="Y208" s="2">
        <f t="shared" si="143"/>
        <v>10</v>
      </c>
      <c r="Z208" s="2">
        <f t="shared" si="144"/>
        <v>6</v>
      </c>
      <c r="AA208" s="2">
        <f t="shared" si="145"/>
        <v>1</v>
      </c>
      <c r="AB208" s="2">
        <f t="shared" si="146"/>
        <v>9</v>
      </c>
      <c r="AC208" s="2">
        <f t="shared" si="147"/>
        <v>2</v>
      </c>
      <c r="AD208" s="2">
        <f t="shared" si="148"/>
        <v>5</v>
      </c>
      <c r="AE208" s="2"/>
      <c r="AF208" s="2">
        <f t="shared" si="149"/>
        <v>0</v>
      </c>
      <c r="AG208" s="2">
        <f t="shared" si="150"/>
        <v>0</v>
      </c>
      <c r="AH208" s="2">
        <f t="shared" si="151"/>
        <v>0</v>
      </c>
      <c r="AI208" s="2">
        <f t="shared" si="152"/>
        <v>0</v>
      </c>
      <c r="AJ208" s="2">
        <f t="shared" si="153"/>
        <v>0</v>
      </c>
      <c r="AK208" s="2">
        <f t="shared" si="154"/>
        <v>0</v>
      </c>
      <c r="AL208" s="2">
        <f t="shared" si="155"/>
        <v>0</v>
      </c>
      <c r="AM208" s="2">
        <f t="shared" si="156"/>
        <v>0</v>
      </c>
      <c r="AN208" s="2">
        <f t="shared" si="157"/>
        <v>0</v>
      </c>
      <c r="AO208" s="2">
        <f t="shared" si="158"/>
        <v>0</v>
      </c>
      <c r="AP208" s="2"/>
      <c r="AQ208" s="2">
        <f t="shared" si="159"/>
        <v>4</v>
      </c>
      <c r="AR208" s="2">
        <f t="shared" si="160"/>
        <v>7</v>
      </c>
      <c r="AS208" s="2">
        <f t="shared" si="161"/>
        <v>3</v>
      </c>
      <c r="AT208" s="2">
        <f t="shared" si="162"/>
        <v>8</v>
      </c>
      <c r="AU208" s="2">
        <f t="shared" si="163"/>
        <v>10</v>
      </c>
      <c r="AV208" s="2">
        <f t="shared" si="164"/>
        <v>6</v>
      </c>
      <c r="AW208" s="2">
        <f t="shared" si="165"/>
        <v>1</v>
      </c>
      <c r="AX208" s="2">
        <f t="shared" si="166"/>
        <v>9</v>
      </c>
      <c r="AY208" s="2">
        <f t="shared" si="167"/>
        <v>2</v>
      </c>
      <c r="AZ208" s="2">
        <f t="shared" si="168"/>
        <v>5</v>
      </c>
      <c r="BA208" s="2"/>
      <c r="BB208" s="5">
        <f t="shared" si="169"/>
        <v>5</v>
      </c>
      <c r="BC208" s="2">
        <f t="shared" si="170"/>
        <v>5</v>
      </c>
      <c r="BD208" s="2">
        <f t="shared" si="173"/>
        <v>32</v>
      </c>
      <c r="BE208" s="2">
        <f t="shared" si="174"/>
        <v>23</v>
      </c>
      <c r="BF208" s="2">
        <f t="shared" si="175"/>
        <v>8</v>
      </c>
      <c r="BG208" s="2">
        <f t="shared" si="176"/>
        <v>17</v>
      </c>
      <c r="BH208" s="2">
        <f t="shared" si="177"/>
        <v>8</v>
      </c>
      <c r="BI208" s="19">
        <f t="shared" si="178"/>
        <v>12.5</v>
      </c>
      <c r="BJ208" s="19">
        <f t="shared" si="179"/>
        <v>4.7871355387816905</v>
      </c>
      <c r="BK208" s="31">
        <f t="shared" si="180"/>
        <v>-0.94001934216076832</v>
      </c>
      <c r="BL208" s="32">
        <f t="shared" si="171"/>
        <v>0.17360381967471225</v>
      </c>
      <c r="BM208" s="62">
        <f t="shared" si="182"/>
        <v>3.8309859154929578E-2</v>
      </c>
      <c r="BN208" s="62" t="str">
        <f t="shared" si="183"/>
        <v/>
      </c>
      <c r="BO208" s="73" t="str">
        <f t="shared" si="184"/>
        <v/>
      </c>
      <c r="BQ208" s="11">
        <f t="shared" si="181"/>
        <v>-0.22393638757237033</v>
      </c>
    </row>
    <row r="209" spans="1:69">
      <c r="A209" s="30" t="s">
        <v>725</v>
      </c>
      <c r="B209" s="30" t="s">
        <v>726</v>
      </c>
      <c r="C209" s="30" t="s">
        <v>727</v>
      </c>
      <c r="D209" s="30" t="s">
        <v>728</v>
      </c>
      <c r="E209" s="30" t="s">
        <v>570</v>
      </c>
      <c r="F209" s="11" t="str">
        <f t="shared" si="172"/>
        <v>Immune syst</v>
      </c>
      <c r="H209" s="11">
        <f>VLOOKUP($B209,data!$B$3:$Q$15316,'diff expr 1 vs 3 mites'!H$8,FALSE)</f>
        <v>6.9802693339999999</v>
      </c>
      <c r="I209" s="11">
        <f>VLOOKUP($B209,data!$B$3:$Q$15316,'diff expr 1 vs 3 mites'!I$8,FALSE)</f>
        <v>27.9167299</v>
      </c>
      <c r="J209" s="11">
        <f>VLOOKUP($B209,data!$B$3:$Q$15316,'diff expr 1 vs 3 mites'!J$8,FALSE)</f>
        <v>3.6537970290000001</v>
      </c>
      <c r="K209" s="11">
        <f>VLOOKUP($B209,data!$B$3:$Q$15316,'diff expr 1 vs 3 mites'!K$8,FALSE)</f>
        <v>15.36820174</v>
      </c>
      <c r="L209" s="11">
        <f>VLOOKUP($B209,data!$B$3:$Q$15316,'diff expr 1 vs 3 mites'!L$8,FALSE)</f>
        <v>23.987544589999999</v>
      </c>
      <c r="M209" s="11">
        <f>VLOOKUP($B209,data!$B$3:$Q$15316,'diff expr 1 vs 3 mites'!M$8,FALSE)</f>
        <v>5.5738366389999996</v>
      </c>
      <c r="N209" s="11">
        <f>VLOOKUP($B209,data!$B$3:$Q$15316,'diff expr 1 vs 3 mites'!N$8,FALSE)</f>
        <v>2.4128340929999998</v>
      </c>
      <c r="O209" s="11">
        <f>VLOOKUP($B209,data!$B$3:$Q$15316,'diff expr 1 vs 3 mites'!O$8,FALSE)</f>
        <v>7.6226681689999998</v>
      </c>
      <c r="P209" s="11">
        <f>VLOOKUP($B209,data!$B$3:$Q$15316,'diff expr 1 vs 3 mites'!P$8,FALSE)</f>
        <v>1.694197945</v>
      </c>
      <c r="Q209" s="11">
        <f>VLOOKUP($B209,data!$B$3:$Q$15316,'diff expr 1 vs 3 mites'!Q$8,FALSE)</f>
        <v>9.6109224179999995</v>
      </c>
      <c r="S209" s="27" t="s">
        <v>27749</v>
      </c>
      <c r="U209" s="2">
        <f t="shared" si="139"/>
        <v>5</v>
      </c>
      <c r="V209" s="2">
        <f t="shared" si="140"/>
        <v>10</v>
      </c>
      <c r="W209" s="2">
        <f t="shared" si="141"/>
        <v>3</v>
      </c>
      <c r="X209" s="2">
        <f t="shared" si="142"/>
        <v>8</v>
      </c>
      <c r="Y209" s="2">
        <f t="shared" si="143"/>
        <v>9</v>
      </c>
      <c r="Z209" s="2">
        <f t="shared" si="144"/>
        <v>4</v>
      </c>
      <c r="AA209" s="2">
        <f t="shared" si="145"/>
        <v>2</v>
      </c>
      <c r="AB209" s="2">
        <f t="shared" si="146"/>
        <v>6</v>
      </c>
      <c r="AC209" s="2">
        <f t="shared" si="147"/>
        <v>1</v>
      </c>
      <c r="AD209" s="2">
        <f t="shared" si="148"/>
        <v>7</v>
      </c>
      <c r="AE209" s="2"/>
      <c r="AF209" s="2">
        <f t="shared" si="149"/>
        <v>0</v>
      </c>
      <c r="AG209" s="2">
        <f t="shared" si="150"/>
        <v>0</v>
      </c>
      <c r="AH209" s="2">
        <f t="shared" si="151"/>
        <v>0</v>
      </c>
      <c r="AI209" s="2">
        <f t="shared" si="152"/>
        <v>0</v>
      </c>
      <c r="AJ209" s="2">
        <f t="shared" si="153"/>
        <v>0</v>
      </c>
      <c r="AK209" s="2">
        <f t="shared" si="154"/>
        <v>0</v>
      </c>
      <c r="AL209" s="2">
        <f t="shared" si="155"/>
        <v>0</v>
      </c>
      <c r="AM209" s="2">
        <f t="shared" si="156"/>
        <v>0</v>
      </c>
      <c r="AN209" s="2">
        <f t="shared" si="157"/>
        <v>0</v>
      </c>
      <c r="AO209" s="2">
        <f t="shared" si="158"/>
        <v>0</v>
      </c>
      <c r="AP209" s="2"/>
      <c r="AQ209" s="2">
        <f t="shared" si="159"/>
        <v>5</v>
      </c>
      <c r="AR209" s="2">
        <f t="shared" si="160"/>
        <v>10</v>
      </c>
      <c r="AS209" s="2">
        <f t="shared" si="161"/>
        <v>3</v>
      </c>
      <c r="AT209" s="2">
        <f t="shared" si="162"/>
        <v>8</v>
      </c>
      <c r="AU209" s="2">
        <f t="shared" si="163"/>
        <v>9</v>
      </c>
      <c r="AV209" s="2">
        <f t="shared" si="164"/>
        <v>4</v>
      </c>
      <c r="AW209" s="2">
        <f t="shared" si="165"/>
        <v>2</v>
      </c>
      <c r="AX209" s="2">
        <f t="shared" si="166"/>
        <v>6</v>
      </c>
      <c r="AY209" s="2">
        <f t="shared" si="167"/>
        <v>1</v>
      </c>
      <c r="AZ209" s="2">
        <f t="shared" si="168"/>
        <v>7</v>
      </c>
      <c r="BA209" s="2"/>
      <c r="BB209" s="5">
        <f t="shared" si="169"/>
        <v>5</v>
      </c>
      <c r="BC209" s="2">
        <f t="shared" si="170"/>
        <v>5</v>
      </c>
      <c r="BD209" s="2">
        <f t="shared" si="173"/>
        <v>35</v>
      </c>
      <c r="BE209" s="2">
        <f t="shared" si="174"/>
        <v>20</v>
      </c>
      <c r="BF209" s="2">
        <f t="shared" si="175"/>
        <v>5</v>
      </c>
      <c r="BG209" s="2">
        <f t="shared" si="176"/>
        <v>20</v>
      </c>
      <c r="BH209" s="2">
        <f t="shared" si="177"/>
        <v>5</v>
      </c>
      <c r="BI209" s="19">
        <f t="shared" si="178"/>
        <v>12.5</v>
      </c>
      <c r="BJ209" s="19">
        <f t="shared" si="179"/>
        <v>4.7871355387816905</v>
      </c>
      <c r="BK209" s="31">
        <f t="shared" si="180"/>
        <v>-1.5666989036012806</v>
      </c>
      <c r="BL209" s="32">
        <f t="shared" si="171"/>
        <v>5.8592543599068986E-2</v>
      </c>
      <c r="BM209" s="62">
        <f t="shared" si="182"/>
        <v>1.9436619718309858E-2</v>
      </c>
      <c r="BN209" s="62" t="str">
        <f t="shared" si="183"/>
        <v/>
      </c>
      <c r="BO209" s="73" t="str">
        <f t="shared" si="184"/>
        <v/>
      </c>
      <c r="BQ209" s="11">
        <f t="shared" si="181"/>
        <v>-0.46158827239569616</v>
      </c>
    </row>
    <row r="210" spans="1:69">
      <c r="A210" s="30" t="s">
        <v>729</v>
      </c>
      <c r="B210" s="30" t="s">
        <v>730</v>
      </c>
      <c r="C210" s="30" t="s">
        <v>731</v>
      </c>
      <c r="D210" s="30" t="s">
        <v>732</v>
      </c>
      <c r="E210" s="30" t="s">
        <v>570</v>
      </c>
      <c r="F210" s="11" t="str">
        <f t="shared" si="172"/>
        <v>Immune syst</v>
      </c>
      <c r="H210" s="11">
        <f>VLOOKUP($B210,data!$B$3:$Q$15316,'diff expr 1 vs 3 mites'!H$8,FALSE)</f>
        <v>18.427129539999999</v>
      </c>
      <c r="I210" s="11">
        <f>VLOOKUP($B210,data!$B$3:$Q$15316,'diff expr 1 vs 3 mites'!I$8,FALSE)</f>
        <v>51.540981119999998</v>
      </c>
      <c r="J210" s="11">
        <f>VLOOKUP($B210,data!$B$3:$Q$15316,'diff expr 1 vs 3 mites'!J$8,FALSE)</f>
        <v>16.83548021</v>
      </c>
      <c r="K210" s="11">
        <f>VLOOKUP($B210,data!$B$3:$Q$15316,'diff expr 1 vs 3 mites'!K$8,FALSE)</f>
        <v>27.596565380000001</v>
      </c>
      <c r="L210" s="11">
        <f>VLOOKUP($B210,data!$B$3:$Q$15316,'diff expr 1 vs 3 mites'!L$8,FALSE)</f>
        <v>82.423789389999996</v>
      </c>
      <c r="M210" s="11">
        <f>VLOOKUP($B210,data!$B$3:$Q$15316,'diff expr 1 vs 3 mites'!M$8,FALSE)</f>
        <v>106.0802104</v>
      </c>
      <c r="N210" s="11">
        <f>VLOOKUP($B210,data!$B$3:$Q$15316,'diff expr 1 vs 3 mites'!N$8,FALSE)</f>
        <v>7.8949876679999997</v>
      </c>
      <c r="O210" s="11">
        <f>VLOOKUP($B210,data!$B$3:$Q$15316,'diff expr 1 vs 3 mites'!O$8,FALSE)</f>
        <v>92.753005830000006</v>
      </c>
      <c r="P210" s="11">
        <f>VLOOKUP($B210,data!$B$3:$Q$15316,'diff expr 1 vs 3 mites'!P$8,FALSE)</f>
        <v>6.491580033</v>
      </c>
      <c r="Q210" s="11">
        <f>VLOOKUP($B210,data!$B$3:$Q$15316,'diff expr 1 vs 3 mites'!Q$8,FALSE)</f>
        <v>46.677240830000002</v>
      </c>
      <c r="S210" s="27" t="s">
        <v>27749</v>
      </c>
      <c r="U210" s="2">
        <f t="shared" si="139"/>
        <v>4</v>
      </c>
      <c r="V210" s="2">
        <f t="shared" si="140"/>
        <v>7</v>
      </c>
      <c r="W210" s="2">
        <f t="shared" si="141"/>
        <v>3</v>
      </c>
      <c r="X210" s="2">
        <f t="shared" si="142"/>
        <v>5</v>
      </c>
      <c r="Y210" s="2">
        <f t="shared" si="143"/>
        <v>8</v>
      </c>
      <c r="Z210" s="2">
        <f t="shared" si="144"/>
        <v>10</v>
      </c>
      <c r="AA210" s="2">
        <f t="shared" si="145"/>
        <v>2</v>
      </c>
      <c r="AB210" s="2">
        <f t="shared" si="146"/>
        <v>9</v>
      </c>
      <c r="AC210" s="2">
        <f t="shared" si="147"/>
        <v>1</v>
      </c>
      <c r="AD210" s="2">
        <f t="shared" si="148"/>
        <v>6</v>
      </c>
      <c r="AE210" s="2"/>
      <c r="AF210" s="2">
        <f t="shared" si="149"/>
        <v>0</v>
      </c>
      <c r="AG210" s="2">
        <f t="shared" si="150"/>
        <v>0</v>
      </c>
      <c r="AH210" s="2">
        <f t="shared" si="151"/>
        <v>0</v>
      </c>
      <c r="AI210" s="2">
        <f t="shared" si="152"/>
        <v>0</v>
      </c>
      <c r="AJ210" s="2">
        <f t="shared" si="153"/>
        <v>0</v>
      </c>
      <c r="AK210" s="2">
        <f t="shared" si="154"/>
        <v>0</v>
      </c>
      <c r="AL210" s="2">
        <f t="shared" si="155"/>
        <v>0</v>
      </c>
      <c r="AM210" s="2">
        <f t="shared" si="156"/>
        <v>0</v>
      </c>
      <c r="AN210" s="2">
        <f t="shared" si="157"/>
        <v>0</v>
      </c>
      <c r="AO210" s="2">
        <f t="shared" si="158"/>
        <v>0</v>
      </c>
      <c r="AP210" s="2"/>
      <c r="AQ210" s="2">
        <f t="shared" si="159"/>
        <v>4</v>
      </c>
      <c r="AR210" s="2">
        <f t="shared" si="160"/>
        <v>7</v>
      </c>
      <c r="AS210" s="2">
        <f t="shared" si="161"/>
        <v>3</v>
      </c>
      <c r="AT210" s="2">
        <f t="shared" si="162"/>
        <v>5</v>
      </c>
      <c r="AU210" s="2">
        <f t="shared" si="163"/>
        <v>8</v>
      </c>
      <c r="AV210" s="2">
        <f t="shared" si="164"/>
        <v>10</v>
      </c>
      <c r="AW210" s="2">
        <f t="shared" si="165"/>
        <v>2</v>
      </c>
      <c r="AX210" s="2">
        <f t="shared" si="166"/>
        <v>9</v>
      </c>
      <c r="AY210" s="2">
        <f t="shared" si="167"/>
        <v>1</v>
      </c>
      <c r="AZ210" s="2">
        <f t="shared" si="168"/>
        <v>6</v>
      </c>
      <c r="BA210" s="2"/>
      <c r="BB210" s="5">
        <f t="shared" si="169"/>
        <v>5</v>
      </c>
      <c r="BC210" s="2">
        <f t="shared" si="170"/>
        <v>5</v>
      </c>
      <c r="BD210" s="2">
        <f t="shared" si="173"/>
        <v>27</v>
      </c>
      <c r="BE210" s="2">
        <f t="shared" si="174"/>
        <v>28</v>
      </c>
      <c r="BF210" s="2">
        <f t="shared" si="175"/>
        <v>13</v>
      </c>
      <c r="BG210" s="2">
        <f t="shared" si="176"/>
        <v>12</v>
      </c>
      <c r="BH210" s="2">
        <f t="shared" si="177"/>
        <v>12</v>
      </c>
      <c r="BI210" s="19">
        <f t="shared" si="178"/>
        <v>12.5</v>
      </c>
      <c r="BJ210" s="19">
        <f t="shared" si="179"/>
        <v>4.7871355387816905</v>
      </c>
      <c r="BK210" s="31">
        <f t="shared" si="180"/>
        <v>-0.10444659357341871</v>
      </c>
      <c r="BL210" s="32">
        <f t="shared" si="171"/>
        <v>0.45840747426404427</v>
      </c>
      <c r="BM210" s="62">
        <f t="shared" si="182"/>
        <v>8.225352112676057E-2</v>
      </c>
      <c r="BN210" s="62" t="str">
        <f t="shared" si="183"/>
        <v/>
      </c>
      <c r="BO210" s="73" t="str">
        <f t="shared" si="184"/>
        <v/>
      </c>
      <c r="BQ210" s="11">
        <f t="shared" si="181"/>
        <v>0.12072337416823127</v>
      </c>
    </row>
    <row r="211" spans="1:69">
      <c r="A211" s="30" t="s">
        <v>733</v>
      </c>
      <c r="B211" s="30" t="s">
        <v>734</v>
      </c>
      <c r="C211" s="30" t="s">
        <v>735</v>
      </c>
      <c r="D211" s="30" t="s">
        <v>736</v>
      </c>
      <c r="E211" s="30" t="s">
        <v>570</v>
      </c>
      <c r="F211" s="11" t="str">
        <f t="shared" si="172"/>
        <v>Immune syst</v>
      </c>
      <c r="H211" s="11">
        <f>VLOOKUP($B211,data!$B$3:$Q$15316,'diff expr 1 vs 3 mites'!H$8,FALSE)</f>
        <v>28.156494840000001</v>
      </c>
      <c r="I211" s="11">
        <f>VLOOKUP($B211,data!$B$3:$Q$15316,'diff expr 1 vs 3 mites'!I$8,FALSE)</f>
        <v>26.728689419999998</v>
      </c>
      <c r="J211" s="11">
        <f>VLOOKUP($B211,data!$B$3:$Q$15316,'diff expr 1 vs 3 mites'!J$8,FALSE)</f>
        <v>15.275779050000001</v>
      </c>
      <c r="K211" s="11">
        <f>VLOOKUP($B211,data!$B$3:$Q$15316,'diff expr 1 vs 3 mites'!K$8,FALSE)</f>
        <v>27.24385024</v>
      </c>
      <c r="L211" s="11">
        <f>VLOOKUP($B211,data!$B$3:$Q$15316,'diff expr 1 vs 3 mites'!L$8,FALSE)</f>
        <v>38.192496900000002</v>
      </c>
      <c r="M211" s="11">
        <f>VLOOKUP($B211,data!$B$3:$Q$15316,'diff expr 1 vs 3 mites'!M$8,FALSE)</f>
        <v>30.690897790000001</v>
      </c>
      <c r="N211" s="11">
        <f>VLOOKUP($B211,data!$B$3:$Q$15316,'diff expr 1 vs 3 mites'!N$8,FALSE)</f>
        <v>8.0280082149999998</v>
      </c>
      <c r="O211" s="11">
        <f>VLOOKUP($B211,data!$B$3:$Q$15316,'diff expr 1 vs 3 mites'!O$8,FALSE)</f>
        <v>51.393626750000003</v>
      </c>
      <c r="P211" s="11">
        <f>VLOOKUP($B211,data!$B$3:$Q$15316,'diff expr 1 vs 3 mites'!P$8,FALSE)</f>
        <v>12.63757852</v>
      </c>
      <c r="Q211" s="11">
        <f>VLOOKUP($B211,data!$B$3:$Q$15316,'diff expr 1 vs 3 mites'!Q$8,FALSE)</f>
        <v>30.292521650000001</v>
      </c>
      <c r="S211" s="27" t="s">
        <v>27749</v>
      </c>
      <c r="U211" s="2">
        <f t="shared" si="139"/>
        <v>6</v>
      </c>
      <c r="V211" s="2">
        <f t="shared" si="140"/>
        <v>4</v>
      </c>
      <c r="W211" s="2">
        <f t="shared" si="141"/>
        <v>3</v>
      </c>
      <c r="X211" s="2">
        <f t="shared" si="142"/>
        <v>5</v>
      </c>
      <c r="Y211" s="2">
        <f t="shared" si="143"/>
        <v>9</v>
      </c>
      <c r="Z211" s="2">
        <f t="shared" si="144"/>
        <v>8</v>
      </c>
      <c r="AA211" s="2">
        <f t="shared" si="145"/>
        <v>1</v>
      </c>
      <c r="AB211" s="2">
        <f t="shared" si="146"/>
        <v>10</v>
      </c>
      <c r="AC211" s="2">
        <f t="shared" si="147"/>
        <v>2</v>
      </c>
      <c r="AD211" s="2">
        <f t="shared" si="148"/>
        <v>7</v>
      </c>
      <c r="AE211" s="2"/>
      <c r="AF211" s="2">
        <f t="shared" si="149"/>
        <v>0</v>
      </c>
      <c r="AG211" s="2">
        <f t="shared" si="150"/>
        <v>0</v>
      </c>
      <c r="AH211" s="2">
        <f t="shared" si="151"/>
        <v>0</v>
      </c>
      <c r="AI211" s="2">
        <f t="shared" si="152"/>
        <v>0</v>
      </c>
      <c r="AJ211" s="2">
        <f t="shared" si="153"/>
        <v>0</v>
      </c>
      <c r="AK211" s="2">
        <f t="shared" si="154"/>
        <v>0</v>
      </c>
      <c r="AL211" s="2">
        <f t="shared" si="155"/>
        <v>0</v>
      </c>
      <c r="AM211" s="2">
        <f t="shared" si="156"/>
        <v>0</v>
      </c>
      <c r="AN211" s="2">
        <f t="shared" si="157"/>
        <v>0</v>
      </c>
      <c r="AO211" s="2">
        <f t="shared" si="158"/>
        <v>0</v>
      </c>
      <c r="AP211" s="2"/>
      <c r="AQ211" s="2">
        <f t="shared" si="159"/>
        <v>6</v>
      </c>
      <c r="AR211" s="2">
        <f t="shared" si="160"/>
        <v>4</v>
      </c>
      <c r="AS211" s="2">
        <f t="shared" si="161"/>
        <v>3</v>
      </c>
      <c r="AT211" s="2">
        <f t="shared" si="162"/>
        <v>5</v>
      </c>
      <c r="AU211" s="2">
        <f t="shared" si="163"/>
        <v>9</v>
      </c>
      <c r="AV211" s="2">
        <f t="shared" si="164"/>
        <v>8</v>
      </c>
      <c r="AW211" s="2">
        <f t="shared" si="165"/>
        <v>1</v>
      </c>
      <c r="AX211" s="2">
        <f t="shared" si="166"/>
        <v>10</v>
      </c>
      <c r="AY211" s="2">
        <f t="shared" si="167"/>
        <v>2</v>
      </c>
      <c r="AZ211" s="2">
        <f t="shared" si="168"/>
        <v>7</v>
      </c>
      <c r="BA211" s="2"/>
      <c r="BB211" s="5">
        <f t="shared" si="169"/>
        <v>5</v>
      </c>
      <c r="BC211" s="2">
        <f t="shared" si="170"/>
        <v>5</v>
      </c>
      <c r="BD211" s="2">
        <f t="shared" si="173"/>
        <v>27</v>
      </c>
      <c r="BE211" s="2">
        <f t="shared" si="174"/>
        <v>28</v>
      </c>
      <c r="BF211" s="2">
        <f t="shared" si="175"/>
        <v>13</v>
      </c>
      <c r="BG211" s="2">
        <f t="shared" si="176"/>
        <v>12</v>
      </c>
      <c r="BH211" s="2">
        <f t="shared" si="177"/>
        <v>12</v>
      </c>
      <c r="BI211" s="19">
        <f t="shared" si="178"/>
        <v>12.5</v>
      </c>
      <c r="BJ211" s="19">
        <f t="shared" si="179"/>
        <v>4.7871355387816905</v>
      </c>
      <c r="BK211" s="31">
        <f t="shared" si="180"/>
        <v>-0.10444659357341871</v>
      </c>
      <c r="BL211" s="32">
        <f t="shared" si="171"/>
        <v>0.45840747426404427</v>
      </c>
      <c r="BM211" s="62">
        <f t="shared" si="182"/>
        <v>8.225352112676057E-2</v>
      </c>
      <c r="BN211" s="62" t="str">
        <f t="shared" si="183"/>
        <v/>
      </c>
      <c r="BO211" s="73" t="str">
        <f t="shared" si="184"/>
        <v/>
      </c>
      <c r="BQ211" s="11">
        <f t="shared" si="181"/>
        <v>-8.2602444368033226E-3</v>
      </c>
    </row>
    <row r="212" spans="1:69">
      <c r="A212" s="30" t="s">
        <v>737</v>
      </c>
      <c r="B212" s="30" t="s">
        <v>738</v>
      </c>
      <c r="C212" s="30" t="s">
        <v>739</v>
      </c>
      <c r="D212" s="30" t="s">
        <v>740</v>
      </c>
      <c r="E212" s="30" t="s">
        <v>570</v>
      </c>
      <c r="F212" s="11" t="str">
        <f t="shared" si="172"/>
        <v>Immune syst</v>
      </c>
      <c r="H212" s="11">
        <f>VLOOKUP($B212,data!$B$3:$Q$15316,'diff expr 1 vs 3 mites'!H$8,FALSE)</f>
        <v>0.489857388</v>
      </c>
      <c r="I212" s="11">
        <f>VLOOKUP($B212,data!$B$3:$Q$15316,'diff expr 1 vs 3 mites'!I$8,FALSE)</f>
        <v>1.8600676039999999</v>
      </c>
      <c r="J212" s="11">
        <f>VLOOKUP($B212,data!$B$3:$Q$15316,'diff expr 1 vs 3 mites'!J$8,FALSE)</f>
        <v>1.6888036340000001</v>
      </c>
      <c r="K212" s="11">
        <f>VLOOKUP($B212,data!$B$3:$Q$15316,'diff expr 1 vs 3 mites'!K$8,FALSE)</f>
        <v>3.0859963879999999</v>
      </c>
      <c r="L212" s="11">
        <f>VLOOKUP($B212,data!$B$3:$Q$15316,'diff expr 1 vs 3 mites'!L$8,FALSE)</f>
        <v>2.0595891850000001</v>
      </c>
      <c r="M212" s="11">
        <f>VLOOKUP($B212,data!$B$3:$Q$15316,'diff expr 1 vs 3 mites'!M$8,FALSE)</f>
        <v>1.3601980659999999</v>
      </c>
      <c r="N212" s="11">
        <f>VLOOKUP($B212,data!$B$3:$Q$15316,'diff expr 1 vs 3 mites'!N$8,FALSE)</f>
        <v>1.3801453960000001</v>
      </c>
      <c r="O212" s="11">
        <f>VLOOKUP($B212,data!$B$3:$Q$15316,'diff expr 1 vs 3 mites'!O$8,FALSE)</f>
        <v>2.1973374269999999</v>
      </c>
      <c r="P212" s="11">
        <f>VLOOKUP($B212,data!$B$3:$Q$15316,'diff expr 1 vs 3 mites'!P$8,FALSE)</f>
        <v>2.1475233880000002</v>
      </c>
      <c r="Q212" s="11">
        <f>VLOOKUP($B212,data!$B$3:$Q$15316,'diff expr 1 vs 3 mites'!Q$8,FALSE)</f>
        <v>1.169081107</v>
      </c>
      <c r="S212" s="27" t="s">
        <v>27749</v>
      </c>
      <c r="U212" s="2">
        <f t="shared" si="139"/>
        <v>1</v>
      </c>
      <c r="V212" s="2">
        <f t="shared" si="140"/>
        <v>6</v>
      </c>
      <c r="W212" s="2">
        <f t="shared" si="141"/>
        <v>5</v>
      </c>
      <c r="X212" s="2">
        <f t="shared" si="142"/>
        <v>10</v>
      </c>
      <c r="Y212" s="2">
        <f t="shared" si="143"/>
        <v>7</v>
      </c>
      <c r="Z212" s="2">
        <f t="shared" si="144"/>
        <v>3</v>
      </c>
      <c r="AA212" s="2">
        <f t="shared" si="145"/>
        <v>4</v>
      </c>
      <c r="AB212" s="2">
        <f t="shared" si="146"/>
        <v>9</v>
      </c>
      <c r="AC212" s="2">
        <f t="shared" si="147"/>
        <v>8</v>
      </c>
      <c r="AD212" s="2">
        <f t="shared" si="148"/>
        <v>2</v>
      </c>
      <c r="AE212" s="2"/>
      <c r="AF212" s="2">
        <f t="shared" si="149"/>
        <v>0</v>
      </c>
      <c r="AG212" s="2">
        <f t="shared" si="150"/>
        <v>0</v>
      </c>
      <c r="AH212" s="2">
        <f t="shared" si="151"/>
        <v>0</v>
      </c>
      <c r="AI212" s="2">
        <f t="shared" si="152"/>
        <v>0</v>
      </c>
      <c r="AJ212" s="2">
        <f t="shared" si="153"/>
        <v>0</v>
      </c>
      <c r="AK212" s="2">
        <f t="shared" si="154"/>
        <v>0</v>
      </c>
      <c r="AL212" s="2">
        <f t="shared" si="155"/>
        <v>0</v>
      </c>
      <c r="AM212" s="2">
        <f t="shared" si="156"/>
        <v>0</v>
      </c>
      <c r="AN212" s="2">
        <f t="shared" si="157"/>
        <v>0</v>
      </c>
      <c r="AO212" s="2">
        <f t="shared" si="158"/>
        <v>0</v>
      </c>
      <c r="AP212" s="2"/>
      <c r="AQ212" s="2">
        <f t="shared" si="159"/>
        <v>1</v>
      </c>
      <c r="AR212" s="2">
        <f t="shared" si="160"/>
        <v>6</v>
      </c>
      <c r="AS212" s="2">
        <f t="shared" si="161"/>
        <v>5</v>
      </c>
      <c r="AT212" s="2">
        <f t="shared" si="162"/>
        <v>10</v>
      </c>
      <c r="AU212" s="2">
        <f t="shared" si="163"/>
        <v>7</v>
      </c>
      <c r="AV212" s="2">
        <f t="shared" si="164"/>
        <v>3</v>
      </c>
      <c r="AW212" s="2">
        <f t="shared" si="165"/>
        <v>4</v>
      </c>
      <c r="AX212" s="2">
        <f t="shared" si="166"/>
        <v>9</v>
      </c>
      <c r="AY212" s="2">
        <f t="shared" si="167"/>
        <v>8</v>
      </c>
      <c r="AZ212" s="2">
        <f t="shared" si="168"/>
        <v>2</v>
      </c>
      <c r="BA212" s="2"/>
      <c r="BB212" s="5">
        <f t="shared" si="169"/>
        <v>5</v>
      </c>
      <c r="BC212" s="2">
        <f t="shared" si="170"/>
        <v>5</v>
      </c>
      <c r="BD212" s="2">
        <f t="shared" si="173"/>
        <v>29</v>
      </c>
      <c r="BE212" s="2">
        <f t="shared" si="174"/>
        <v>26</v>
      </c>
      <c r="BF212" s="2">
        <f t="shared" si="175"/>
        <v>11</v>
      </c>
      <c r="BG212" s="2">
        <f t="shared" si="176"/>
        <v>14</v>
      </c>
      <c r="BH212" s="2">
        <f t="shared" si="177"/>
        <v>11</v>
      </c>
      <c r="BI212" s="19">
        <f t="shared" si="178"/>
        <v>12.5</v>
      </c>
      <c r="BJ212" s="19">
        <f t="shared" si="179"/>
        <v>4.7871355387816905</v>
      </c>
      <c r="BK212" s="31">
        <f t="shared" si="180"/>
        <v>-0.31333978072025609</v>
      </c>
      <c r="BL212" s="32">
        <f t="shared" si="171"/>
        <v>0.37701126503103738</v>
      </c>
      <c r="BM212" s="62">
        <f t="shared" si="182"/>
        <v>6.9014084507042259E-2</v>
      </c>
      <c r="BN212" s="62" t="str">
        <f t="shared" si="183"/>
        <v/>
      </c>
      <c r="BO212" s="73" t="str">
        <f t="shared" si="184"/>
        <v/>
      </c>
      <c r="BQ212" s="11">
        <f t="shared" si="181"/>
        <v>-4.6367252576903398E-2</v>
      </c>
    </row>
    <row r="213" spans="1:69">
      <c r="A213" s="30" t="s">
        <v>741</v>
      </c>
      <c r="B213" s="30" t="s">
        <v>742</v>
      </c>
      <c r="C213" s="30" t="s">
        <v>743</v>
      </c>
      <c r="D213" s="30" t="s">
        <v>744</v>
      </c>
      <c r="E213" s="30" t="s">
        <v>570</v>
      </c>
      <c r="F213" s="11" t="str">
        <f t="shared" si="172"/>
        <v>Immune syst</v>
      </c>
      <c r="H213" s="11">
        <f>VLOOKUP($B213,data!$B$3:$Q$15316,'diff expr 1 vs 3 mites'!H$8,FALSE)</f>
        <v>6.7925026280000003</v>
      </c>
      <c r="I213" s="11">
        <f>VLOOKUP($B213,data!$B$3:$Q$15316,'diff expr 1 vs 3 mites'!I$8,FALSE)</f>
        <v>32.72389098</v>
      </c>
      <c r="J213" s="11">
        <f>VLOOKUP($B213,data!$B$3:$Q$15316,'diff expr 1 vs 3 mites'!J$8,FALSE)</f>
        <v>16.794691069999999</v>
      </c>
      <c r="K213" s="11">
        <f>VLOOKUP($B213,data!$B$3:$Q$15316,'diff expr 1 vs 3 mites'!K$8,FALSE)</f>
        <v>37.434037230000001</v>
      </c>
      <c r="L213" s="11">
        <f>VLOOKUP($B213,data!$B$3:$Q$15316,'diff expr 1 vs 3 mites'!L$8,FALSE)</f>
        <v>46.132635759999999</v>
      </c>
      <c r="M213" s="11">
        <f>VLOOKUP($B213,data!$B$3:$Q$15316,'diff expr 1 vs 3 mites'!M$8,FALSE)</f>
        <v>22.279432669999998</v>
      </c>
      <c r="N213" s="11">
        <f>VLOOKUP($B213,data!$B$3:$Q$15316,'diff expr 1 vs 3 mites'!N$8,FALSE)</f>
        <v>9.8586844239999998</v>
      </c>
      <c r="O213" s="11">
        <f>VLOOKUP($B213,data!$B$3:$Q$15316,'diff expr 1 vs 3 mites'!O$8,FALSE)</f>
        <v>28.278956319999999</v>
      </c>
      <c r="P213" s="11">
        <f>VLOOKUP($B213,data!$B$3:$Q$15316,'diff expr 1 vs 3 mites'!P$8,FALSE)</f>
        <v>6.6005827549999996</v>
      </c>
      <c r="Q213" s="11">
        <f>VLOOKUP($B213,data!$B$3:$Q$15316,'diff expr 1 vs 3 mites'!Q$8,FALSE)</f>
        <v>15.38760763</v>
      </c>
      <c r="S213" s="27" t="s">
        <v>27749</v>
      </c>
      <c r="U213" s="2">
        <f t="shared" si="139"/>
        <v>2</v>
      </c>
      <c r="V213" s="2">
        <f t="shared" si="140"/>
        <v>8</v>
      </c>
      <c r="W213" s="2">
        <f t="shared" si="141"/>
        <v>5</v>
      </c>
      <c r="X213" s="2">
        <f t="shared" si="142"/>
        <v>9</v>
      </c>
      <c r="Y213" s="2">
        <f t="shared" si="143"/>
        <v>10</v>
      </c>
      <c r="Z213" s="2">
        <f t="shared" si="144"/>
        <v>6</v>
      </c>
      <c r="AA213" s="2">
        <f t="shared" si="145"/>
        <v>3</v>
      </c>
      <c r="AB213" s="2">
        <f t="shared" si="146"/>
        <v>7</v>
      </c>
      <c r="AC213" s="2">
        <f t="shared" si="147"/>
        <v>1</v>
      </c>
      <c r="AD213" s="2">
        <f t="shared" si="148"/>
        <v>4</v>
      </c>
      <c r="AE213" s="2"/>
      <c r="AF213" s="2">
        <f t="shared" si="149"/>
        <v>0</v>
      </c>
      <c r="AG213" s="2">
        <f t="shared" si="150"/>
        <v>0</v>
      </c>
      <c r="AH213" s="2">
        <f t="shared" si="151"/>
        <v>0</v>
      </c>
      <c r="AI213" s="2">
        <f t="shared" si="152"/>
        <v>0</v>
      </c>
      <c r="AJ213" s="2">
        <f t="shared" si="153"/>
        <v>0</v>
      </c>
      <c r="AK213" s="2">
        <f t="shared" si="154"/>
        <v>0</v>
      </c>
      <c r="AL213" s="2">
        <f t="shared" si="155"/>
        <v>0</v>
      </c>
      <c r="AM213" s="2">
        <f t="shared" si="156"/>
        <v>0</v>
      </c>
      <c r="AN213" s="2">
        <f t="shared" si="157"/>
        <v>0</v>
      </c>
      <c r="AO213" s="2">
        <f t="shared" si="158"/>
        <v>0</v>
      </c>
      <c r="AP213" s="2"/>
      <c r="AQ213" s="2">
        <f t="shared" si="159"/>
        <v>2</v>
      </c>
      <c r="AR213" s="2">
        <f t="shared" si="160"/>
        <v>8</v>
      </c>
      <c r="AS213" s="2">
        <f t="shared" si="161"/>
        <v>5</v>
      </c>
      <c r="AT213" s="2">
        <f t="shared" si="162"/>
        <v>9</v>
      </c>
      <c r="AU213" s="2">
        <f t="shared" si="163"/>
        <v>10</v>
      </c>
      <c r="AV213" s="2">
        <f t="shared" si="164"/>
        <v>6</v>
      </c>
      <c r="AW213" s="2">
        <f t="shared" si="165"/>
        <v>3</v>
      </c>
      <c r="AX213" s="2">
        <f t="shared" si="166"/>
        <v>7</v>
      </c>
      <c r="AY213" s="2">
        <f t="shared" si="167"/>
        <v>1</v>
      </c>
      <c r="AZ213" s="2">
        <f t="shared" si="168"/>
        <v>4</v>
      </c>
      <c r="BA213" s="2"/>
      <c r="BB213" s="5">
        <f t="shared" si="169"/>
        <v>5</v>
      </c>
      <c r="BC213" s="2">
        <f t="shared" si="170"/>
        <v>5</v>
      </c>
      <c r="BD213" s="2">
        <f t="shared" si="173"/>
        <v>34</v>
      </c>
      <c r="BE213" s="2">
        <f t="shared" si="174"/>
        <v>21</v>
      </c>
      <c r="BF213" s="2">
        <f t="shared" si="175"/>
        <v>6</v>
      </c>
      <c r="BG213" s="2">
        <f t="shared" si="176"/>
        <v>19</v>
      </c>
      <c r="BH213" s="2">
        <f t="shared" si="177"/>
        <v>6</v>
      </c>
      <c r="BI213" s="19">
        <f t="shared" si="178"/>
        <v>12.5</v>
      </c>
      <c r="BJ213" s="19">
        <f t="shared" si="179"/>
        <v>4.7871355387816905</v>
      </c>
      <c r="BK213" s="31">
        <f t="shared" si="180"/>
        <v>-1.3578057164544433</v>
      </c>
      <c r="BL213" s="32">
        <f t="shared" si="171"/>
        <v>8.7262670284291577E-2</v>
      </c>
      <c r="BM213" s="62">
        <f t="shared" si="182"/>
        <v>2.4225352112676058E-2</v>
      </c>
      <c r="BN213" s="62" t="str">
        <f t="shared" si="183"/>
        <v/>
      </c>
      <c r="BO213" s="73" t="str">
        <f t="shared" si="184"/>
        <v/>
      </c>
      <c r="BQ213" s="11">
        <f t="shared" si="181"/>
        <v>-0.22979370766717117</v>
      </c>
    </row>
    <row r="214" spans="1:69">
      <c r="A214" s="30" t="s">
        <v>745</v>
      </c>
      <c r="B214" s="30" t="s">
        <v>746</v>
      </c>
      <c r="C214" s="30" t="s">
        <v>747</v>
      </c>
      <c r="D214" s="30" t="s">
        <v>748</v>
      </c>
      <c r="E214" s="30" t="s">
        <v>570</v>
      </c>
      <c r="F214" s="11" t="str">
        <f t="shared" si="172"/>
        <v>Immune syst</v>
      </c>
      <c r="H214" s="11">
        <f>VLOOKUP($B214,data!$B$3:$Q$15316,'diff expr 1 vs 3 mites'!H$8,FALSE)</f>
        <v>18.332887169999999</v>
      </c>
      <c r="I214" s="11">
        <f>VLOOKUP($B214,data!$B$3:$Q$15316,'diff expr 1 vs 3 mites'!I$8,FALSE)</f>
        <v>9.1850397729999997</v>
      </c>
      <c r="J214" s="11">
        <f>VLOOKUP($B214,data!$B$3:$Q$15316,'diff expr 1 vs 3 mites'!J$8,FALSE)</f>
        <v>6.1018164380000002</v>
      </c>
      <c r="K214" s="11">
        <f>VLOOKUP($B214,data!$B$3:$Q$15316,'diff expr 1 vs 3 mites'!K$8,FALSE)</f>
        <v>9.3236741359999993</v>
      </c>
      <c r="L214" s="11">
        <f>VLOOKUP($B214,data!$B$3:$Q$15316,'diff expr 1 vs 3 mites'!L$8,FALSE)</f>
        <v>13.57278574</v>
      </c>
      <c r="M214" s="11">
        <f>VLOOKUP($B214,data!$B$3:$Q$15316,'diff expr 1 vs 3 mites'!M$8,FALSE)</f>
        <v>16.671499390000001</v>
      </c>
      <c r="N214" s="11">
        <f>VLOOKUP($B214,data!$B$3:$Q$15316,'diff expr 1 vs 3 mites'!N$8,FALSE)</f>
        <v>3.0402682649999999</v>
      </c>
      <c r="O214" s="11">
        <f>VLOOKUP($B214,data!$B$3:$Q$15316,'diff expr 1 vs 3 mites'!O$8,FALSE)</f>
        <v>11.674466900000001</v>
      </c>
      <c r="P214" s="11">
        <f>VLOOKUP($B214,data!$B$3:$Q$15316,'diff expr 1 vs 3 mites'!P$8,FALSE)</f>
        <v>3.5510432440000002</v>
      </c>
      <c r="Q214" s="11">
        <f>VLOOKUP($B214,data!$B$3:$Q$15316,'diff expr 1 vs 3 mites'!Q$8,FALSE)</f>
        <v>7.2465574070000001</v>
      </c>
      <c r="S214" s="27" t="s">
        <v>27749</v>
      </c>
      <c r="U214" s="2">
        <f t="shared" si="139"/>
        <v>10</v>
      </c>
      <c r="V214" s="2">
        <f t="shared" si="140"/>
        <v>5</v>
      </c>
      <c r="W214" s="2">
        <f t="shared" si="141"/>
        <v>3</v>
      </c>
      <c r="X214" s="2">
        <f t="shared" si="142"/>
        <v>6</v>
      </c>
      <c r="Y214" s="2">
        <f t="shared" si="143"/>
        <v>8</v>
      </c>
      <c r="Z214" s="2">
        <f t="shared" si="144"/>
        <v>9</v>
      </c>
      <c r="AA214" s="2">
        <f t="shared" si="145"/>
        <v>1</v>
      </c>
      <c r="AB214" s="2">
        <f t="shared" si="146"/>
        <v>7</v>
      </c>
      <c r="AC214" s="2">
        <f t="shared" si="147"/>
        <v>2</v>
      </c>
      <c r="AD214" s="2">
        <f t="shared" si="148"/>
        <v>4</v>
      </c>
      <c r="AE214" s="2"/>
      <c r="AF214" s="2">
        <f t="shared" si="149"/>
        <v>0</v>
      </c>
      <c r="AG214" s="2">
        <f t="shared" si="150"/>
        <v>0</v>
      </c>
      <c r="AH214" s="2">
        <f t="shared" si="151"/>
        <v>0</v>
      </c>
      <c r="AI214" s="2">
        <f t="shared" si="152"/>
        <v>0</v>
      </c>
      <c r="AJ214" s="2">
        <f t="shared" si="153"/>
        <v>0</v>
      </c>
      <c r="AK214" s="2">
        <f t="shared" si="154"/>
        <v>0</v>
      </c>
      <c r="AL214" s="2">
        <f t="shared" si="155"/>
        <v>0</v>
      </c>
      <c r="AM214" s="2">
        <f t="shared" si="156"/>
        <v>0</v>
      </c>
      <c r="AN214" s="2">
        <f t="shared" si="157"/>
        <v>0</v>
      </c>
      <c r="AO214" s="2">
        <f t="shared" si="158"/>
        <v>0</v>
      </c>
      <c r="AP214" s="2"/>
      <c r="AQ214" s="2">
        <f t="shared" si="159"/>
        <v>10</v>
      </c>
      <c r="AR214" s="2">
        <f t="shared" si="160"/>
        <v>5</v>
      </c>
      <c r="AS214" s="2">
        <f t="shared" si="161"/>
        <v>3</v>
      </c>
      <c r="AT214" s="2">
        <f t="shared" si="162"/>
        <v>6</v>
      </c>
      <c r="AU214" s="2">
        <f t="shared" si="163"/>
        <v>8</v>
      </c>
      <c r="AV214" s="2">
        <f t="shared" si="164"/>
        <v>9</v>
      </c>
      <c r="AW214" s="2">
        <f t="shared" si="165"/>
        <v>1</v>
      </c>
      <c r="AX214" s="2">
        <f t="shared" si="166"/>
        <v>7</v>
      </c>
      <c r="AY214" s="2">
        <f t="shared" si="167"/>
        <v>2</v>
      </c>
      <c r="AZ214" s="2">
        <f t="shared" si="168"/>
        <v>4</v>
      </c>
      <c r="BA214" s="2"/>
      <c r="BB214" s="5">
        <f t="shared" si="169"/>
        <v>5</v>
      </c>
      <c r="BC214" s="2">
        <f t="shared" si="170"/>
        <v>5</v>
      </c>
      <c r="BD214" s="2">
        <f t="shared" si="173"/>
        <v>32</v>
      </c>
      <c r="BE214" s="2">
        <f t="shared" si="174"/>
        <v>23</v>
      </c>
      <c r="BF214" s="2">
        <f t="shared" si="175"/>
        <v>8</v>
      </c>
      <c r="BG214" s="2">
        <f t="shared" si="176"/>
        <v>17</v>
      </c>
      <c r="BH214" s="2">
        <f t="shared" si="177"/>
        <v>8</v>
      </c>
      <c r="BI214" s="19">
        <f t="shared" si="178"/>
        <v>12.5</v>
      </c>
      <c r="BJ214" s="19">
        <f t="shared" si="179"/>
        <v>4.7871355387816905</v>
      </c>
      <c r="BK214" s="31">
        <f t="shared" si="180"/>
        <v>-0.94001934216076832</v>
      </c>
      <c r="BL214" s="32">
        <f t="shared" si="171"/>
        <v>0.17360381967471225</v>
      </c>
      <c r="BM214" s="62">
        <f t="shared" si="182"/>
        <v>3.8309859154929578E-2</v>
      </c>
      <c r="BN214" s="62" t="str">
        <f t="shared" si="183"/>
        <v/>
      </c>
      <c r="BO214" s="73" t="str">
        <f t="shared" si="184"/>
        <v/>
      </c>
      <c r="BQ214" s="11">
        <f t="shared" si="181"/>
        <v>-0.12702691664655993</v>
      </c>
    </row>
    <row r="215" spans="1:69">
      <c r="A215" s="30" t="s">
        <v>749</v>
      </c>
      <c r="B215" s="30" t="s">
        <v>750</v>
      </c>
      <c r="C215" s="30" t="s">
        <v>751</v>
      </c>
      <c r="D215" s="30" t="s">
        <v>752</v>
      </c>
      <c r="E215" s="30" t="s">
        <v>570</v>
      </c>
      <c r="F215" s="11" t="str">
        <f t="shared" si="172"/>
        <v>Immune syst</v>
      </c>
      <c r="H215" s="11">
        <f>VLOOKUP($B215,data!$B$3:$Q$15316,'diff expr 1 vs 3 mites'!H$8,FALSE)</f>
        <v>11.90634944</v>
      </c>
      <c r="I215" s="11">
        <f>VLOOKUP($B215,data!$B$3:$Q$15316,'diff expr 1 vs 3 mites'!I$8,FALSE)</f>
        <v>10.190853410000001</v>
      </c>
      <c r="J215" s="11">
        <f>VLOOKUP($B215,data!$B$3:$Q$15316,'diff expr 1 vs 3 mites'!J$8,FALSE)</f>
        <v>10.587626269999999</v>
      </c>
      <c r="K215" s="11">
        <f>VLOOKUP($B215,data!$B$3:$Q$15316,'diff expr 1 vs 3 mites'!K$8,FALSE)</f>
        <v>13.718062550000001</v>
      </c>
      <c r="L215" s="11">
        <f>VLOOKUP($B215,data!$B$3:$Q$15316,'diff expr 1 vs 3 mites'!L$8,FALSE)</f>
        <v>14.42387409</v>
      </c>
      <c r="M215" s="11">
        <f>VLOOKUP($B215,data!$B$3:$Q$15316,'diff expr 1 vs 3 mites'!M$8,FALSE)</f>
        <v>3.4144584340000002</v>
      </c>
      <c r="N215" s="11">
        <f>VLOOKUP($B215,data!$B$3:$Q$15316,'diff expr 1 vs 3 mites'!N$8,FALSE)</f>
        <v>4.8240312440000004</v>
      </c>
      <c r="O215" s="11">
        <f>VLOOKUP($B215,data!$B$3:$Q$15316,'diff expr 1 vs 3 mites'!O$8,FALSE)</f>
        <v>13.930463209999999</v>
      </c>
      <c r="P215" s="11">
        <f>VLOOKUP($B215,data!$B$3:$Q$15316,'diff expr 1 vs 3 mites'!P$8,FALSE)</f>
        <v>4.8164396729999996</v>
      </c>
      <c r="Q215" s="11">
        <f>VLOOKUP($B215,data!$B$3:$Q$15316,'diff expr 1 vs 3 mites'!Q$8,FALSE)</f>
        <v>8.4430971219999993</v>
      </c>
      <c r="S215" s="27" t="s">
        <v>27749</v>
      </c>
      <c r="U215" s="2">
        <f t="shared" si="139"/>
        <v>7</v>
      </c>
      <c r="V215" s="2">
        <f t="shared" si="140"/>
        <v>5</v>
      </c>
      <c r="W215" s="2">
        <f t="shared" si="141"/>
        <v>6</v>
      </c>
      <c r="X215" s="2">
        <f t="shared" si="142"/>
        <v>8</v>
      </c>
      <c r="Y215" s="2">
        <f t="shared" si="143"/>
        <v>10</v>
      </c>
      <c r="Z215" s="2">
        <f t="shared" si="144"/>
        <v>1</v>
      </c>
      <c r="AA215" s="2">
        <f t="shared" si="145"/>
        <v>3</v>
      </c>
      <c r="AB215" s="2">
        <f t="shared" si="146"/>
        <v>9</v>
      </c>
      <c r="AC215" s="2">
        <f t="shared" si="147"/>
        <v>2</v>
      </c>
      <c r="AD215" s="2">
        <f t="shared" si="148"/>
        <v>4</v>
      </c>
      <c r="AE215" s="2"/>
      <c r="AF215" s="2">
        <f t="shared" si="149"/>
        <v>0</v>
      </c>
      <c r="AG215" s="2">
        <f t="shared" si="150"/>
        <v>0</v>
      </c>
      <c r="AH215" s="2">
        <f t="shared" si="151"/>
        <v>0</v>
      </c>
      <c r="AI215" s="2">
        <f t="shared" si="152"/>
        <v>0</v>
      </c>
      <c r="AJ215" s="2">
        <f t="shared" si="153"/>
        <v>0</v>
      </c>
      <c r="AK215" s="2">
        <f t="shared" si="154"/>
        <v>0</v>
      </c>
      <c r="AL215" s="2">
        <f t="shared" si="155"/>
        <v>0</v>
      </c>
      <c r="AM215" s="2">
        <f t="shared" si="156"/>
        <v>0</v>
      </c>
      <c r="AN215" s="2">
        <f t="shared" si="157"/>
        <v>0</v>
      </c>
      <c r="AO215" s="2">
        <f t="shared" si="158"/>
        <v>0</v>
      </c>
      <c r="AP215" s="2"/>
      <c r="AQ215" s="2">
        <f t="shared" si="159"/>
        <v>7</v>
      </c>
      <c r="AR215" s="2">
        <f t="shared" si="160"/>
        <v>5</v>
      </c>
      <c r="AS215" s="2">
        <f t="shared" si="161"/>
        <v>6</v>
      </c>
      <c r="AT215" s="2">
        <f t="shared" si="162"/>
        <v>8</v>
      </c>
      <c r="AU215" s="2">
        <f t="shared" si="163"/>
        <v>10</v>
      </c>
      <c r="AV215" s="2">
        <f t="shared" si="164"/>
        <v>1</v>
      </c>
      <c r="AW215" s="2">
        <f t="shared" si="165"/>
        <v>3</v>
      </c>
      <c r="AX215" s="2">
        <f t="shared" si="166"/>
        <v>9</v>
      </c>
      <c r="AY215" s="2">
        <f t="shared" si="167"/>
        <v>2</v>
      </c>
      <c r="AZ215" s="2">
        <f t="shared" si="168"/>
        <v>4</v>
      </c>
      <c r="BA215" s="2"/>
      <c r="BB215" s="5">
        <f t="shared" si="169"/>
        <v>5</v>
      </c>
      <c r="BC215" s="2">
        <f t="shared" si="170"/>
        <v>5</v>
      </c>
      <c r="BD215" s="2">
        <f t="shared" si="173"/>
        <v>36</v>
      </c>
      <c r="BE215" s="2">
        <f t="shared" si="174"/>
        <v>19</v>
      </c>
      <c r="BF215" s="2">
        <f t="shared" si="175"/>
        <v>4</v>
      </c>
      <c r="BG215" s="2">
        <f t="shared" si="176"/>
        <v>21</v>
      </c>
      <c r="BH215" s="2">
        <f t="shared" si="177"/>
        <v>4</v>
      </c>
      <c r="BI215" s="19">
        <f t="shared" si="178"/>
        <v>12.5</v>
      </c>
      <c r="BJ215" s="19">
        <f t="shared" si="179"/>
        <v>4.7871355387816905</v>
      </c>
      <c r="BK215" s="31">
        <f t="shared" si="180"/>
        <v>-1.775592090748118</v>
      </c>
      <c r="BL215" s="32">
        <f t="shared" si="171"/>
        <v>3.7900087291180634E-2</v>
      </c>
      <c r="BM215" s="62">
        <f t="shared" si="182"/>
        <v>1.4366197183098593E-2</v>
      </c>
      <c r="BN215" s="62" t="str">
        <f t="shared" si="183"/>
        <v/>
      </c>
      <c r="BO215" s="73" t="str">
        <f t="shared" si="184"/>
        <v/>
      </c>
      <c r="BQ215" s="11">
        <f t="shared" si="181"/>
        <v>-0.23474208631376897</v>
      </c>
    </row>
    <row r="216" spans="1:69">
      <c r="A216" s="30" t="s">
        <v>753</v>
      </c>
      <c r="B216" s="30" t="s">
        <v>754</v>
      </c>
      <c r="C216" s="30" t="s">
        <v>755</v>
      </c>
      <c r="D216" s="30" t="s">
        <v>756</v>
      </c>
      <c r="E216" s="30" t="s">
        <v>570</v>
      </c>
      <c r="F216" s="11" t="str">
        <f t="shared" si="172"/>
        <v>Immune syst</v>
      </c>
      <c r="H216" s="11">
        <f>VLOOKUP($B216,data!$B$3:$Q$15316,'diff expr 1 vs 3 mites'!H$8,FALSE)</f>
        <v>3.7109612209999998</v>
      </c>
      <c r="I216" s="11">
        <f>VLOOKUP($B216,data!$B$3:$Q$15316,'diff expr 1 vs 3 mites'!I$8,FALSE)</f>
        <v>6.8987770160000004</v>
      </c>
      <c r="J216" s="11">
        <f>VLOOKUP($B216,data!$B$3:$Q$15316,'diff expr 1 vs 3 mites'!J$8,FALSE)</f>
        <v>3.508908355</v>
      </c>
      <c r="K216" s="11">
        <f>VLOOKUP($B216,data!$B$3:$Q$15316,'diff expr 1 vs 3 mites'!K$8,FALSE)</f>
        <v>6.1641894099999996</v>
      </c>
      <c r="L216" s="11">
        <f>VLOOKUP($B216,data!$B$3:$Q$15316,'diff expr 1 vs 3 mites'!L$8,FALSE)</f>
        <v>6.5505538589999999</v>
      </c>
      <c r="M216" s="11">
        <f>VLOOKUP($B216,data!$B$3:$Q$15316,'diff expr 1 vs 3 mites'!M$8,FALSE)</f>
        <v>12.944789180000001</v>
      </c>
      <c r="N216" s="11">
        <f>VLOOKUP($B216,data!$B$3:$Q$15316,'diff expr 1 vs 3 mites'!N$8,FALSE)</f>
        <v>2.5559538069999999</v>
      </c>
      <c r="O216" s="11">
        <f>VLOOKUP($B216,data!$B$3:$Q$15316,'diff expr 1 vs 3 mites'!O$8,FALSE)</f>
        <v>113.0302538</v>
      </c>
      <c r="P216" s="11">
        <f>VLOOKUP($B216,data!$B$3:$Q$15316,'diff expr 1 vs 3 mites'!P$8,FALSE)</f>
        <v>3.3071102529999998</v>
      </c>
      <c r="Q216" s="11">
        <f>VLOOKUP($B216,data!$B$3:$Q$15316,'diff expr 1 vs 3 mites'!Q$8,FALSE)</f>
        <v>70.367541759999995</v>
      </c>
      <c r="S216" s="27" t="s">
        <v>27749</v>
      </c>
      <c r="U216" s="2">
        <f t="shared" si="139"/>
        <v>4</v>
      </c>
      <c r="V216" s="2">
        <f t="shared" si="140"/>
        <v>7</v>
      </c>
      <c r="W216" s="2">
        <f t="shared" si="141"/>
        <v>3</v>
      </c>
      <c r="X216" s="2">
        <f t="shared" si="142"/>
        <v>5</v>
      </c>
      <c r="Y216" s="2">
        <f t="shared" si="143"/>
        <v>6</v>
      </c>
      <c r="Z216" s="2">
        <f t="shared" si="144"/>
        <v>8</v>
      </c>
      <c r="AA216" s="2">
        <f t="shared" si="145"/>
        <v>1</v>
      </c>
      <c r="AB216" s="2">
        <f t="shared" si="146"/>
        <v>10</v>
      </c>
      <c r="AC216" s="2">
        <f t="shared" si="147"/>
        <v>2</v>
      </c>
      <c r="AD216" s="2">
        <f t="shared" si="148"/>
        <v>9</v>
      </c>
      <c r="AE216" s="2"/>
      <c r="AF216" s="2">
        <f t="shared" si="149"/>
        <v>0</v>
      </c>
      <c r="AG216" s="2">
        <f t="shared" si="150"/>
        <v>0</v>
      </c>
      <c r="AH216" s="2">
        <f t="shared" si="151"/>
        <v>0</v>
      </c>
      <c r="AI216" s="2">
        <f t="shared" si="152"/>
        <v>0</v>
      </c>
      <c r="AJ216" s="2">
        <f t="shared" si="153"/>
        <v>0</v>
      </c>
      <c r="AK216" s="2">
        <f t="shared" si="154"/>
        <v>0</v>
      </c>
      <c r="AL216" s="2">
        <f t="shared" si="155"/>
        <v>0</v>
      </c>
      <c r="AM216" s="2">
        <f t="shared" si="156"/>
        <v>0</v>
      </c>
      <c r="AN216" s="2">
        <f t="shared" si="157"/>
        <v>0</v>
      </c>
      <c r="AO216" s="2">
        <f t="shared" si="158"/>
        <v>0</v>
      </c>
      <c r="AP216" s="2"/>
      <c r="AQ216" s="2">
        <f t="shared" si="159"/>
        <v>4</v>
      </c>
      <c r="AR216" s="2">
        <f t="shared" si="160"/>
        <v>7</v>
      </c>
      <c r="AS216" s="2">
        <f t="shared" si="161"/>
        <v>3</v>
      </c>
      <c r="AT216" s="2">
        <f t="shared" si="162"/>
        <v>5</v>
      </c>
      <c r="AU216" s="2">
        <f t="shared" si="163"/>
        <v>6</v>
      </c>
      <c r="AV216" s="2">
        <f t="shared" si="164"/>
        <v>8</v>
      </c>
      <c r="AW216" s="2">
        <f t="shared" si="165"/>
        <v>1</v>
      </c>
      <c r="AX216" s="2">
        <f t="shared" si="166"/>
        <v>10</v>
      </c>
      <c r="AY216" s="2">
        <f t="shared" si="167"/>
        <v>2</v>
      </c>
      <c r="AZ216" s="2">
        <f t="shared" si="168"/>
        <v>9</v>
      </c>
      <c r="BA216" s="2"/>
      <c r="BB216" s="5">
        <f t="shared" si="169"/>
        <v>5</v>
      </c>
      <c r="BC216" s="2">
        <f t="shared" si="170"/>
        <v>5</v>
      </c>
      <c r="BD216" s="2">
        <f t="shared" si="173"/>
        <v>25</v>
      </c>
      <c r="BE216" s="2">
        <f t="shared" si="174"/>
        <v>30</v>
      </c>
      <c r="BF216" s="2">
        <f t="shared" si="175"/>
        <v>15</v>
      </c>
      <c r="BG216" s="2">
        <f t="shared" si="176"/>
        <v>10</v>
      </c>
      <c r="BH216" s="2">
        <f t="shared" si="177"/>
        <v>10</v>
      </c>
      <c r="BI216" s="19">
        <f t="shared" si="178"/>
        <v>12.5</v>
      </c>
      <c r="BJ216" s="19">
        <f t="shared" si="179"/>
        <v>4.7871355387816905</v>
      </c>
      <c r="BK216" s="31">
        <f t="shared" si="180"/>
        <v>-0.5222329678670935</v>
      </c>
      <c r="BL216" s="32">
        <f t="shared" si="171"/>
        <v>0.30075406722029491</v>
      </c>
      <c r="BM216" s="62">
        <f t="shared" si="182"/>
        <v>5.8591549295774648E-2</v>
      </c>
      <c r="BN216" s="62" t="str">
        <f t="shared" si="183"/>
        <v/>
      </c>
      <c r="BO216" s="73" t="str">
        <f t="shared" si="184"/>
        <v/>
      </c>
      <c r="BQ216" s="11">
        <f t="shared" si="181"/>
        <v>0.87711774329740466</v>
      </c>
    </row>
    <row r="217" spans="1:69">
      <c r="A217" s="30" t="s">
        <v>757</v>
      </c>
      <c r="B217" s="30" t="s">
        <v>758</v>
      </c>
      <c r="C217" s="30" t="s">
        <v>759</v>
      </c>
      <c r="D217" s="30" t="s">
        <v>760</v>
      </c>
      <c r="E217" s="30" t="s">
        <v>570</v>
      </c>
      <c r="F217" s="11" t="str">
        <f t="shared" si="172"/>
        <v>Immune syst</v>
      </c>
      <c r="H217" s="11">
        <f>VLOOKUP($B217,data!$B$3:$Q$15316,'diff expr 1 vs 3 mites'!H$8,FALSE)</f>
        <v>7.1642945859999996</v>
      </c>
      <c r="I217" s="11">
        <f>VLOOKUP($B217,data!$B$3:$Q$15316,'diff expr 1 vs 3 mites'!I$8,FALSE)</f>
        <v>4.1370113079999999</v>
      </c>
      <c r="J217" s="11">
        <f>VLOOKUP($B217,data!$B$3:$Q$15316,'diff expr 1 vs 3 mites'!J$8,FALSE)</f>
        <v>5.6014565169999999</v>
      </c>
      <c r="K217" s="11">
        <f>VLOOKUP($B217,data!$B$3:$Q$15316,'diff expr 1 vs 3 mites'!K$8,FALSE)</f>
        <v>4.4067576620000004</v>
      </c>
      <c r="L217" s="11">
        <f>VLOOKUP($B217,data!$B$3:$Q$15316,'diff expr 1 vs 3 mites'!L$8,FALSE)</f>
        <v>4.8885698480000004</v>
      </c>
      <c r="M217" s="11">
        <f>VLOOKUP($B217,data!$B$3:$Q$15316,'diff expr 1 vs 3 mites'!M$8,FALSE)</f>
        <v>3.9603169010000001</v>
      </c>
      <c r="N217" s="11">
        <f>VLOOKUP($B217,data!$B$3:$Q$15316,'diff expr 1 vs 3 mites'!N$8,FALSE)</f>
        <v>2.8294078869999999</v>
      </c>
      <c r="O217" s="11">
        <f>VLOOKUP($B217,data!$B$3:$Q$15316,'diff expr 1 vs 3 mites'!O$8,FALSE)</f>
        <v>3.236936525</v>
      </c>
      <c r="P217" s="11">
        <f>VLOOKUP($B217,data!$B$3:$Q$15316,'diff expr 1 vs 3 mites'!P$8,FALSE)</f>
        <v>3.3920232910000001</v>
      </c>
      <c r="Q217" s="11">
        <f>VLOOKUP($B217,data!$B$3:$Q$15316,'diff expr 1 vs 3 mites'!Q$8,FALSE)</f>
        <v>3.7229782089999999</v>
      </c>
      <c r="S217" s="27" t="s">
        <v>27749</v>
      </c>
      <c r="U217" s="2">
        <f t="shared" si="139"/>
        <v>10</v>
      </c>
      <c r="V217" s="2">
        <f t="shared" si="140"/>
        <v>6</v>
      </c>
      <c r="W217" s="2">
        <f t="shared" si="141"/>
        <v>9</v>
      </c>
      <c r="X217" s="2">
        <f t="shared" si="142"/>
        <v>7</v>
      </c>
      <c r="Y217" s="2">
        <f t="shared" si="143"/>
        <v>8</v>
      </c>
      <c r="Z217" s="2">
        <f t="shared" si="144"/>
        <v>5</v>
      </c>
      <c r="AA217" s="2">
        <f t="shared" si="145"/>
        <v>1</v>
      </c>
      <c r="AB217" s="2">
        <f t="shared" si="146"/>
        <v>2</v>
      </c>
      <c r="AC217" s="2">
        <f t="shared" si="147"/>
        <v>3</v>
      </c>
      <c r="AD217" s="2">
        <f t="shared" si="148"/>
        <v>4</v>
      </c>
      <c r="AE217" s="2"/>
      <c r="AF217" s="2">
        <f t="shared" si="149"/>
        <v>0</v>
      </c>
      <c r="AG217" s="2">
        <f t="shared" si="150"/>
        <v>0</v>
      </c>
      <c r="AH217" s="2">
        <f t="shared" si="151"/>
        <v>0</v>
      </c>
      <c r="AI217" s="2">
        <f t="shared" si="152"/>
        <v>0</v>
      </c>
      <c r="AJ217" s="2">
        <f t="shared" si="153"/>
        <v>0</v>
      </c>
      <c r="AK217" s="2">
        <f t="shared" si="154"/>
        <v>0</v>
      </c>
      <c r="AL217" s="2">
        <f t="shared" si="155"/>
        <v>0</v>
      </c>
      <c r="AM217" s="2">
        <f t="shared" si="156"/>
        <v>0</v>
      </c>
      <c r="AN217" s="2">
        <f t="shared" si="157"/>
        <v>0</v>
      </c>
      <c r="AO217" s="2">
        <f t="shared" si="158"/>
        <v>0</v>
      </c>
      <c r="AP217" s="2"/>
      <c r="AQ217" s="2">
        <f t="shared" si="159"/>
        <v>10</v>
      </c>
      <c r="AR217" s="2">
        <f t="shared" si="160"/>
        <v>6</v>
      </c>
      <c r="AS217" s="2">
        <f t="shared" si="161"/>
        <v>9</v>
      </c>
      <c r="AT217" s="2">
        <f t="shared" si="162"/>
        <v>7</v>
      </c>
      <c r="AU217" s="2">
        <f t="shared" si="163"/>
        <v>8</v>
      </c>
      <c r="AV217" s="2">
        <f t="shared" si="164"/>
        <v>5</v>
      </c>
      <c r="AW217" s="2">
        <f t="shared" si="165"/>
        <v>1</v>
      </c>
      <c r="AX217" s="2">
        <f t="shared" si="166"/>
        <v>2</v>
      </c>
      <c r="AY217" s="2">
        <f t="shared" si="167"/>
        <v>3</v>
      </c>
      <c r="AZ217" s="2">
        <f t="shared" si="168"/>
        <v>4</v>
      </c>
      <c r="BA217" s="2"/>
      <c r="BB217" s="5">
        <f t="shared" si="169"/>
        <v>5</v>
      </c>
      <c r="BC217" s="2">
        <f t="shared" si="170"/>
        <v>5</v>
      </c>
      <c r="BD217" s="2">
        <f t="shared" si="173"/>
        <v>40</v>
      </c>
      <c r="BE217" s="2">
        <f t="shared" si="174"/>
        <v>15</v>
      </c>
      <c r="BF217" s="2">
        <f t="shared" si="175"/>
        <v>0</v>
      </c>
      <c r="BG217" s="2">
        <f t="shared" si="176"/>
        <v>25</v>
      </c>
      <c r="BH217" s="2">
        <f t="shared" si="177"/>
        <v>0</v>
      </c>
      <c r="BI217" s="19">
        <f t="shared" si="178"/>
        <v>12.5</v>
      </c>
      <c r="BJ217" s="19">
        <f t="shared" si="179"/>
        <v>4.7871355387816905</v>
      </c>
      <c r="BK217" s="31">
        <f t="shared" si="180"/>
        <v>-2.6111648393354674</v>
      </c>
      <c r="BL217" s="32">
        <f t="shared" si="171"/>
        <v>4.5117194090401637E-3</v>
      </c>
      <c r="BM217" s="62">
        <f t="shared" si="182"/>
        <v>2.8169014084507044E-4</v>
      </c>
      <c r="BN217" s="62" t="str">
        <f t="shared" si="183"/>
        <v/>
      </c>
      <c r="BO217" s="73" t="str">
        <f t="shared" si="184"/>
        <v/>
      </c>
      <c r="BQ217" s="11">
        <f t="shared" si="181"/>
        <v>-0.1842166804446782</v>
      </c>
    </row>
    <row r="218" spans="1:69">
      <c r="A218" s="30" t="s">
        <v>761</v>
      </c>
      <c r="B218" s="30" t="s">
        <v>762</v>
      </c>
      <c r="C218" s="30" t="s">
        <v>763</v>
      </c>
      <c r="D218" s="30"/>
      <c r="E218" s="30" t="s">
        <v>570</v>
      </c>
      <c r="F218" s="11" t="str">
        <f t="shared" si="172"/>
        <v>Immune syst</v>
      </c>
      <c r="H218" s="11">
        <f>VLOOKUP($B218,data!$B$3:$Q$15316,'diff expr 1 vs 3 mites'!H$8,FALSE)</f>
        <v>21.914633980000001</v>
      </c>
      <c r="I218" s="11">
        <f>VLOOKUP($B218,data!$B$3:$Q$15316,'diff expr 1 vs 3 mites'!I$8,FALSE)</f>
        <v>55.610909049999997</v>
      </c>
      <c r="J218" s="11">
        <f>VLOOKUP($B218,data!$B$3:$Q$15316,'diff expr 1 vs 3 mites'!J$8,FALSE)</f>
        <v>61.586126870000001</v>
      </c>
      <c r="K218" s="11">
        <f>VLOOKUP($B218,data!$B$3:$Q$15316,'diff expr 1 vs 3 mites'!K$8,FALSE)</f>
        <v>54.928361070000001</v>
      </c>
      <c r="L218" s="11">
        <f>VLOOKUP($B218,data!$B$3:$Q$15316,'diff expr 1 vs 3 mites'!L$8,FALSE)</f>
        <v>99.252550999999997</v>
      </c>
      <c r="M218" s="11">
        <f>VLOOKUP($B218,data!$B$3:$Q$15316,'diff expr 1 vs 3 mites'!M$8,FALSE)</f>
        <v>42.209717730000001</v>
      </c>
      <c r="N218" s="11">
        <f>VLOOKUP($B218,data!$B$3:$Q$15316,'diff expr 1 vs 3 mites'!N$8,FALSE)</f>
        <v>75.292819069999993</v>
      </c>
      <c r="O218" s="11">
        <f>VLOOKUP($B218,data!$B$3:$Q$15316,'diff expr 1 vs 3 mites'!O$8,FALSE)</f>
        <v>76.141052970000004</v>
      </c>
      <c r="P218" s="11">
        <f>VLOOKUP($B218,data!$B$3:$Q$15316,'diff expr 1 vs 3 mites'!P$8,FALSE)</f>
        <v>42.958034580000003</v>
      </c>
      <c r="Q218" s="11">
        <f>VLOOKUP($B218,data!$B$3:$Q$15316,'diff expr 1 vs 3 mites'!Q$8,FALSE)</f>
        <v>43.499045160000001</v>
      </c>
      <c r="S218" s="27" t="s">
        <v>27749</v>
      </c>
      <c r="U218" s="2">
        <f t="shared" si="139"/>
        <v>1</v>
      </c>
      <c r="V218" s="2">
        <f t="shared" si="140"/>
        <v>6</v>
      </c>
      <c r="W218" s="2">
        <f t="shared" si="141"/>
        <v>7</v>
      </c>
      <c r="X218" s="2">
        <f t="shared" si="142"/>
        <v>5</v>
      </c>
      <c r="Y218" s="2">
        <f t="shared" si="143"/>
        <v>10</v>
      </c>
      <c r="Z218" s="2">
        <f t="shared" si="144"/>
        <v>2</v>
      </c>
      <c r="AA218" s="2">
        <f t="shared" si="145"/>
        <v>8</v>
      </c>
      <c r="AB218" s="2">
        <f t="shared" si="146"/>
        <v>9</v>
      </c>
      <c r="AC218" s="2">
        <f t="shared" si="147"/>
        <v>3</v>
      </c>
      <c r="AD218" s="2">
        <f t="shared" si="148"/>
        <v>4</v>
      </c>
      <c r="AE218" s="2"/>
      <c r="AF218" s="2">
        <f t="shared" si="149"/>
        <v>0</v>
      </c>
      <c r="AG218" s="2">
        <f t="shared" si="150"/>
        <v>0</v>
      </c>
      <c r="AH218" s="2">
        <f t="shared" si="151"/>
        <v>0</v>
      </c>
      <c r="AI218" s="2">
        <f t="shared" si="152"/>
        <v>0</v>
      </c>
      <c r="AJ218" s="2">
        <f t="shared" si="153"/>
        <v>0</v>
      </c>
      <c r="AK218" s="2">
        <f t="shared" si="154"/>
        <v>0</v>
      </c>
      <c r="AL218" s="2">
        <f t="shared" si="155"/>
        <v>0</v>
      </c>
      <c r="AM218" s="2">
        <f t="shared" si="156"/>
        <v>0</v>
      </c>
      <c r="AN218" s="2">
        <f t="shared" si="157"/>
        <v>0</v>
      </c>
      <c r="AO218" s="2">
        <f t="shared" si="158"/>
        <v>0</v>
      </c>
      <c r="AP218" s="2"/>
      <c r="AQ218" s="2">
        <f t="shared" si="159"/>
        <v>1</v>
      </c>
      <c r="AR218" s="2">
        <f t="shared" si="160"/>
        <v>6</v>
      </c>
      <c r="AS218" s="2">
        <f t="shared" si="161"/>
        <v>7</v>
      </c>
      <c r="AT218" s="2">
        <f t="shared" si="162"/>
        <v>5</v>
      </c>
      <c r="AU218" s="2">
        <f t="shared" si="163"/>
        <v>10</v>
      </c>
      <c r="AV218" s="2">
        <f t="shared" si="164"/>
        <v>2</v>
      </c>
      <c r="AW218" s="2">
        <f t="shared" si="165"/>
        <v>8</v>
      </c>
      <c r="AX218" s="2">
        <f t="shared" si="166"/>
        <v>9</v>
      </c>
      <c r="AY218" s="2">
        <f t="shared" si="167"/>
        <v>3</v>
      </c>
      <c r="AZ218" s="2">
        <f t="shared" si="168"/>
        <v>4</v>
      </c>
      <c r="BA218" s="2"/>
      <c r="BB218" s="5">
        <f t="shared" si="169"/>
        <v>5</v>
      </c>
      <c r="BC218" s="2">
        <f t="shared" si="170"/>
        <v>5</v>
      </c>
      <c r="BD218" s="2">
        <f t="shared" si="173"/>
        <v>29</v>
      </c>
      <c r="BE218" s="2">
        <f t="shared" si="174"/>
        <v>26</v>
      </c>
      <c r="BF218" s="2">
        <f t="shared" si="175"/>
        <v>11</v>
      </c>
      <c r="BG218" s="2">
        <f t="shared" si="176"/>
        <v>14</v>
      </c>
      <c r="BH218" s="2">
        <f t="shared" si="177"/>
        <v>11</v>
      </c>
      <c r="BI218" s="19">
        <f t="shared" si="178"/>
        <v>12.5</v>
      </c>
      <c r="BJ218" s="19">
        <f t="shared" si="179"/>
        <v>4.7871355387816905</v>
      </c>
      <c r="BK218" s="31">
        <f t="shared" si="180"/>
        <v>-0.31333978072025609</v>
      </c>
      <c r="BL218" s="32">
        <f t="shared" si="171"/>
        <v>0.37701126503103738</v>
      </c>
      <c r="BM218" s="62">
        <f t="shared" si="182"/>
        <v>6.9014084507042259E-2</v>
      </c>
      <c r="BN218" s="62" t="str">
        <f t="shared" si="183"/>
        <v/>
      </c>
      <c r="BO218" s="73" t="str">
        <f t="shared" si="184"/>
        <v/>
      </c>
      <c r="BQ218" s="11">
        <f t="shared" si="181"/>
        <v>-1.9986931937596646E-2</v>
      </c>
    </row>
    <row r="219" spans="1:69">
      <c r="A219" s="30" t="s">
        <v>764</v>
      </c>
      <c r="B219" s="30" t="s">
        <v>765</v>
      </c>
      <c r="C219" s="30" t="s">
        <v>622</v>
      </c>
      <c r="D219" s="30" t="s">
        <v>623</v>
      </c>
      <c r="E219" s="30" t="s">
        <v>570</v>
      </c>
      <c r="F219" s="11" t="str">
        <f t="shared" si="172"/>
        <v>Immune syst</v>
      </c>
      <c r="H219" s="11">
        <f>VLOOKUP($B219,data!$B$3:$Q$15316,'diff expr 1 vs 3 mites'!H$8,FALSE)</f>
        <v>56.452604469999997</v>
      </c>
      <c r="I219" s="11">
        <f>VLOOKUP($B219,data!$B$3:$Q$15316,'diff expr 1 vs 3 mites'!I$8,FALSE)</f>
        <v>101.055266</v>
      </c>
      <c r="J219" s="11">
        <f>VLOOKUP($B219,data!$B$3:$Q$15316,'diff expr 1 vs 3 mites'!J$8,FALSE)</f>
        <v>50.666971400000001</v>
      </c>
      <c r="K219" s="11">
        <f>VLOOKUP($B219,data!$B$3:$Q$15316,'diff expr 1 vs 3 mites'!K$8,FALSE)</f>
        <v>102.24629590000001</v>
      </c>
      <c r="L219" s="11">
        <f>VLOOKUP($B219,data!$B$3:$Q$15316,'diff expr 1 vs 3 mites'!L$8,FALSE)</f>
        <v>144.18095650000001</v>
      </c>
      <c r="M219" s="11">
        <f>VLOOKUP($B219,data!$B$3:$Q$15316,'diff expr 1 vs 3 mites'!M$8,FALSE)</f>
        <v>131.67270579999999</v>
      </c>
      <c r="N219" s="11">
        <f>VLOOKUP($B219,data!$B$3:$Q$15316,'diff expr 1 vs 3 mites'!N$8,FALSE)</f>
        <v>32.184303679999999</v>
      </c>
      <c r="O219" s="11">
        <f>VLOOKUP($B219,data!$B$3:$Q$15316,'diff expr 1 vs 3 mites'!O$8,FALSE)</f>
        <v>175.96735670000001</v>
      </c>
      <c r="P219" s="11">
        <f>VLOOKUP($B219,data!$B$3:$Q$15316,'diff expr 1 vs 3 mites'!P$8,FALSE)</f>
        <v>39.170841009999997</v>
      </c>
      <c r="Q219" s="11">
        <f>VLOOKUP($B219,data!$B$3:$Q$15316,'diff expr 1 vs 3 mites'!Q$8,FALSE)</f>
        <v>87.092249249999995</v>
      </c>
      <c r="S219" s="27" t="s">
        <v>27749</v>
      </c>
      <c r="U219" s="2">
        <f t="shared" si="139"/>
        <v>4</v>
      </c>
      <c r="V219" s="2">
        <f t="shared" si="140"/>
        <v>6</v>
      </c>
      <c r="W219" s="2">
        <f t="shared" si="141"/>
        <v>3</v>
      </c>
      <c r="X219" s="2">
        <f t="shared" si="142"/>
        <v>7</v>
      </c>
      <c r="Y219" s="2">
        <f t="shared" si="143"/>
        <v>9</v>
      </c>
      <c r="Z219" s="2">
        <f t="shared" si="144"/>
        <v>8</v>
      </c>
      <c r="AA219" s="2">
        <f t="shared" si="145"/>
        <v>1</v>
      </c>
      <c r="AB219" s="2">
        <f t="shared" si="146"/>
        <v>10</v>
      </c>
      <c r="AC219" s="2">
        <f t="shared" si="147"/>
        <v>2</v>
      </c>
      <c r="AD219" s="2">
        <f t="shared" si="148"/>
        <v>5</v>
      </c>
      <c r="AE219" s="2"/>
      <c r="AF219" s="2">
        <f t="shared" si="149"/>
        <v>0</v>
      </c>
      <c r="AG219" s="2">
        <f t="shared" si="150"/>
        <v>0</v>
      </c>
      <c r="AH219" s="2">
        <f t="shared" si="151"/>
        <v>0</v>
      </c>
      <c r="AI219" s="2">
        <f t="shared" si="152"/>
        <v>0</v>
      </c>
      <c r="AJ219" s="2">
        <f t="shared" si="153"/>
        <v>0</v>
      </c>
      <c r="AK219" s="2">
        <f t="shared" si="154"/>
        <v>0</v>
      </c>
      <c r="AL219" s="2">
        <f t="shared" si="155"/>
        <v>0</v>
      </c>
      <c r="AM219" s="2">
        <f t="shared" si="156"/>
        <v>0</v>
      </c>
      <c r="AN219" s="2">
        <f t="shared" si="157"/>
        <v>0</v>
      </c>
      <c r="AO219" s="2">
        <f t="shared" si="158"/>
        <v>0</v>
      </c>
      <c r="AP219" s="2"/>
      <c r="AQ219" s="2">
        <f t="shared" si="159"/>
        <v>4</v>
      </c>
      <c r="AR219" s="2">
        <f t="shared" si="160"/>
        <v>6</v>
      </c>
      <c r="AS219" s="2">
        <f t="shared" si="161"/>
        <v>3</v>
      </c>
      <c r="AT219" s="2">
        <f t="shared" si="162"/>
        <v>7</v>
      </c>
      <c r="AU219" s="2">
        <f t="shared" si="163"/>
        <v>9</v>
      </c>
      <c r="AV219" s="2">
        <f t="shared" si="164"/>
        <v>8</v>
      </c>
      <c r="AW219" s="2">
        <f t="shared" si="165"/>
        <v>1</v>
      </c>
      <c r="AX219" s="2">
        <f t="shared" si="166"/>
        <v>10</v>
      </c>
      <c r="AY219" s="2">
        <f t="shared" si="167"/>
        <v>2</v>
      </c>
      <c r="AZ219" s="2">
        <f t="shared" si="168"/>
        <v>5</v>
      </c>
      <c r="BA219" s="2"/>
      <c r="BB219" s="5">
        <f t="shared" si="169"/>
        <v>5</v>
      </c>
      <c r="BC219" s="2">
        <f t="shared" si="170"/>
        <v>5</v>
      </c>
      <c r="BD219" s="2">
        <f t="shared" si="173"/>
        <v>29</v>
      </c>
      <c r="BE219" s="2">
        <f t="shared" si="174"/>
        <v>26</v>
      </c>
      <c r="BF219" s="2">
        <f t="shared" si="175"/>
        <v>11</v>
      </c>
      <c r="BG219" s="2">
        <f t="shared" si="176"/>
        <v>14</v>
      </c>
      <c r="BH219" s="2">
        <f t="shared" si="177"/>
        <v>11</v>
      </c>
      <c r="BI219" s="19">
        <f t="shared" si="178"/>
        <v>12.5</v>
      </c>
      <c r="BJ219" s="19">
        <f t="shared" si="179"/>
        <v>4.7871355387816905</v>
      </c>
      <c r="BK219" s="31">
        <f t="shared" si="180"/>
        <v>-0.31333978072025609</v>
      </c>
      <c r="BL219" s="32">
        <f t="shared" si="171"/>
        <v>0.37701126503103738</v>
      </c>
      <c r="BM219" s="62">
        <f t="shared" si="182"/>
        <v>6.9014084507042259E-2</v>
      </c>
      <c r="BN219" s="62" t="str">
        <f t="shared" si="183"/>
        <v/>
      </c>
      <c r="BO219" s="73" t="str">
        <f t="shared" si="184"/>
        <v/>
      </c>
      <c r="BQ219" s="11">
        <f t="shared" si="181"/>
        <v>1.0835983046965295E-2</v>
      </c>
    </row>
    <row r="220" spans="1:69">
      <c r="A220" s="30" t="s">
        <v>766</v>
      </c>
      <c r="B220" s="30" t="s">
        <v>767</v>
      </c>
      <c r="C220" s="30" t="s">
        <v>768</v>
      </c>
      <c r="D220" s="30" t="s">
        <v>769</v>
      </c>
      <c r="E220" s="30" t="s">
        <v>570</v>
      </c>
      <c r="F220" s="11" t="str">
        <f t="shared" si="172"/>
        <v>Immune syst</v>
      </c>
      <c r="H220" s="11">
        <f>VLOOKUP($B220,data!$B$3:$Q$15316,'diff expr 1 vs 3 mites'!H$8,FALSE)</f>
        <v>5.6030116599999999</v>
      </c>
      <c r="I220" s="11">
        <f>VLOOKUP($B220,data!$B$3:$Q$15316,'diff expr 1 vs 3 mites'!I$8,FALSE)</f>
        <v>15.328440280000001</v>
      </c>
      <c r="J220" s="11">
        <f>VLOOKUP($B220,data!$B$3:$Q$15316,'diff expr 1 vs 3 mites'!J$8,FALSE)</f>
        <v>9.4075053069999992</v>
      </c>
      <c r="K220" s="11">
        <f>VLOOKUP($B220,data!$B$3:$Q$15316,'diff expr 1 vs 3 mites'!K$8,FALSE)</f>
        <v>31.00714602</v>
      </c>
      <c r="L220" s="11">
        <f>VLOOKUP($B220,data!$B$3:$Q$15316,'diff expr 1 vs 3 mites'!L$8,FALSE)</f>
        <v>56.833601969999997</v>
      </c>
      <c r="M220" s="11">
        <f>VLOOKUP($B220,data!$B$3:$Q$15316,'diff expr 1 vs 3 mites'!M$8,FALSE)</f>
        <v>23.04300383</v>
      </c>
      <c r="N220" s="11">
        <f>VLOOKUP($B220,data!$B$3:$Q$15316,'diff expr 1 vs 3 mites'!N$8,FALSE)</f>
        <v>4.1491202600000001</v>
      </c>
      <c r="O220" s="11">
        <f>VLOOKUP($B220,data!$B$3:$Q$15316,'diff expr 1 vs 3 mites'!O$8,FALSE)</f>
        <v>21.500376979999999</v>
      </c>
      <c r="P220" s="11">
        <f>VLOOKUP($B220,data!$B$3:$Q$15316,'diff expr 1 vs 3 mites'!P$8,FALSE)</f>
        <v>6.7043516050000003</v>
      </c>
      <c r="Q220" s="11">
        <f>VLOOKUP($B220,data!$B$3:$Q$15316,'diff expr 1 vs 3 mites'!Q$8,FALSE)</f>
        <v>11.13456261</v>
      </c>
      <c r="S220" s="27" t="s">
        <v>27749</v>
      </c>
      <c r="U220" s="2">
        <f t="shared" si="139"/>
        <v>2</v>
      </c>
      <c r="V220" s="2">
        <f t="shared" si="140"/>
        <v>6</v>
      </c>
      <c r="W220" s="2">
        <f t="shared" si="141"/>
        <v>4</v>
      </c>
      <c r="X220" s="2">
        <f t="shared" si="142"/>
        <v>9</v>
      </c>
      <c r="Y220" s="2">
        <f t="shared" si="143"/>
        <v>10</v>
      </c>
      <c r="Z220" s="2">
        <f t="shared" si="144"/>
        <v>8</v>
      </c>
      <c r="AA220" s="2">
        <f t="shared" si="145"/>
        <v>1</v>
      </c>
      <c r="AB220" s="2">
        <f t="shared" si="146"/>
        <v>7</v>
      </c>
      <c r="AC220" s="2">
        <f t="shared" si="147"/>
        <v>3</v>
      </c>
      <c r="AD220" s="2">
        <f t="shared" si="148"/>
        <v>5</v>
      </c>
      <c r="AE220" s="2"/>
      <c r="AF220" s="2">
        <f t="shared" si="149"/>
        <v>0</v>
      </c>
      <c r="AG220" s="2">
        <f t="shared" si="150"/>
        <v>0</v>
      </c>
      <c r="AH220" s="2">
        <f t="shared" si="151"/>
        <v>0</v>
      </c>
      <c r="AI220" s="2">
        <f t="shared" si="152"/>
        <v>0</v>
      </c>
      <c r="AJ220" s="2">
        <f t="shared" si="153"/>
        <v>0</v>
      </c>
      <c r="AK220" s="2">
        <f t="shared" si="154"/>
        <v>0</v>
      </c>
      <c r="AL220" s="2">
        <f t="shared" si="155"/>
        <v>0</v>
      </c>
      <c r="AM220" s="2">
        <f t="shared" si="156"/>
        <v>0</v>
      </c>
      <c r="AN220" s="2">
        <f t="shared" si="157"/>
        <v>0</v>
      </c>
      <c r="AO220" s="2">
        <f t="shared" si="158"/>
        <v>0</v>
      </c>
      <c r="AP220" s="2"/>
      <c r="AQ220" s="2">
        <f t="shared" si="159"/>
        <v>2</v>
      </c>
      <c r="AR220" s="2">
        <f t="shared" si="160"/>
        <v>6</v>
      </c>
      <c r="AS220" s="2">
        <f t="shared" si="161"/>
        <v>4</v>
      </c>
      <c r="AT220" s="2">
        <f t="shared" si="162"/>
        <v>9</v>
      </c>
      <c r="AU220" s="2">
        <f t="shared" si="163"/>
        <v>10</v>
      </c>
      <c r="AV220" s="2">
        <f t="shared" si="164"/>
        <v>8</v>
      </c>
      <c r="AW220" s="2">
        <f t="shared" si="165"/>
        <v>1</v>
      </c>
      <c r="AX220" s="2">
        <f t="shared" si="166"/>
        <v>7</v>
      </c>
      <c r="AY220" s="2">
        <f t="shared" si="167"/>
        <v>3</v>
      </c>
      <c r="AZ220" s="2">
        <f t="shared" si="168"/>
        <v>5</v>
      </c>
      <c r="BA220" s="2"/>
      <c r="BB220" s="5">
        <f t="shared" si="169"/>
        <v>5</v>
      </c>
      <c r="BC220" s="2">
        <f t="shared" si="170"/>
        <v>5</v>
      </c>
      <c r="BD220" s="2">
        <f t="shared" si="173"/>
        <v>31</v>
      </c>
      <c r="BE220" s="2">
        <f t="shared" si="174"/>
        <v>24</v>
      </c>
      <c r="BF220" s="2">
        <f t="shared" si="175"/>
        <v>9</v>
      </c>
      <c r="BG220" s="2">
        <f t="shared" si="176"/>
        <v>16</v>
      </c>
      <c r="BH220" s="2">
        <f t="shared" si="177"/>
        <v>9</v>
      </c>
      <c r="BI220" s="19">
        <f t="shared" si="178"/>
        <v>12.5</v>
      </c>
      <c r="BJ220" s="19">
        <f t="shared" si="179"/>
        <v>4.7871355387816905</v>
      </c>
      <c r="BK220" s="31">
        <f t="shared" si="180"/>
        <v>-0.73112615501393097</v>
      </c>
      <c r="BL220" s="32">
        <f t="shared" si="171"/>
        <v>0.23235104997023245</v>
      </c>
      <c r="BM220" s="62">
        <f t="shared" si="182"/>
        <v>4.8732394366197189E-2</v>
      </c>
      <c r="BN220" s="62" t="str">
        <f t="shared" si="183"/>
        <v/>
      </c>
      <c r="BO220" s="73" t="str">
        <f t="shared" si="184"/>
        <v/>
      </c>
      <c r="BQ220" s="11">
        <f t="shared" si="181"/>
        <v>-0.24951614038661968</v>
      </c>
    </row>
    <row r="221" spans="1:69">
      <c r="A221" s="30" t="s">
        <v>770</v>
      </c>
      <c r="B221" s="30" t="s">
        <v>771</v>
      </c>
      <c r="C221" s="30" t="s">
        <v>772</v>
      </c>
      <c r="D221" s="30" t="s">
        <v>773</v>
      </c>
      <c r="E221" s="30" t="s">
        <v>570</v>
      </c>
      <c r="F221" s="11" t="str">
        <f t="shared" si="172"/>
        <v>Immune syst</v>
      </c>
      <c r="H221" s="11">
        <f>VLOOKUP($B221,data!$B$3:$Q$15316,'diff expr 1 vs 3 mites'!H$8,FALSE)</f>
        <v>0.50567140799999999</v>
      </c>
      <c r="I221" s="11">
        <f>VLOOKUP($B221,data!$B$3:$Q$15316,'diff expr 1 vs 3 mites'!I$8,FALSE)</f>
        <v>3.5062987689999998</v>
      </c>
      <c r="J221" s="11">
        <f>VLOOKUP($B221,data!$B$3:$Q$15316,'diff expr 1 vs 3 mites'!J$8,FALSE)</f>
        <v>0.47897036799999998</v>
      </c>
      <c r="K221" s="11">
        <f>VLOOKUP($B221,data!$B$3:$Q$15316,'diff expr 1 vs 3 mites'!K$8,FALSE)</f>
        <v>2.181458079</v>
      </c>
      <c r="L221" s="11">
        <f>VLOOKUP($B221,data!$B$3:$Q$15316,'diff expr 1 vs 3 mites'!L$8,FALSE)</f>
        <v>5.8597783740000002</v>
      </c>
      <c r="M221" s="11">
        <f>VLOOKUP($B221,data!$B$3:$Q$15316,'diff expr 1 vs 3 mites'!M$8,FALSE)</f>
        <v>4.9449063610000001</v>
      </c>
      <c r="N221" s="11">
        <f>VLOOKUP($B221,data!$B$3:$Q$15316,'diff expr 1 vs 3 mites'!N$8,FALSE)</f>
        <v>0.564548355</v>
      </c>
      <c r="O221" s="11">
        <f>VLOOKUP($B221,data!$B$3:$Q$15316,'diff expr 1 vs 3 mites'!O$8,FALSE)</f>
        <v>6.2764969400000004</v>
      </c>
      <c r="P221" s="11">
        <f>VLOOKUP($B221,data!$B$3:$Q$15316,'diff expr 1 vs 3 mites'!P$8,FALSE)</f>
        <v>0.455203725</v>
      </c>
      <c r="Q221" s="11">
        <f>VLOOKUP($B221,data!$B$3:$Q$15316,'diff expr 1 vs 3 mites'!Q$8,FALSE)</f>
        <v>1.29864589</v>
      </c>
      <c r="S221" s="27" t="s">
        <v>27749</v>
      </c>
      <c r="U221" s="2">
        <f t="shared" si="139"/>
        <v>3</v>
      </c>
      <c r="V221" s="2">
        <f t="shared" si="140"/>
        <v>7</v>
      </c>
      <c r="W221" s="2">
        <f t="shared" si="141"/>
        <v>2</v>
      </c>
      <c r="X221" s="2">
        <f t="shared" si="142"/>
        <v>6</v>
      </c>
      <c r="Y221" s="2">
        <f t="shared" si="143"/>
        <v>9</v>
      </c>
      <c r="Z221" s="2">
        <f t="shared" si="144"/>
        <v>8</v>
      </c>
      <c r="AA221" s="2">
        <f t="shared" si="145"/>
        <v>4</v>
      </c>
      <c r="AB221" s="2">
        <f t="shared" si="146"/>
        <v>10</v>
      </c>
      <c r="AC221" s="2">
        <f t="shared" si="147"/>
        <v>1</v>
      </c>
      <c r="AD221" s="2">
        <f t="shared" si="148"/>
        <v>5</v>
      </c>
      <c r="AE221" s="2"/>
      <c r="AF221" s="2">
        <f t="shared" si="149"/>
        <v>0</v>
      </c>
      <c r="AG221" s="2">
        <f t="shared" si="150"/>
        <v>0</v>
      </c>
      <c r="AH221" s="2">
        <f t="shared" si="151"/>
        <v>0</v>
      </c>
      <c r="AI221" s="2">
        <f t="shared" si="152"/>
        <v>0</v>
      </c>
      <c r="AJ221" s="2">
        <f t="shared" si="153"/>
        <v>0</v>
      </c>
      <c r="AK221" s="2">
        <f t="shared" si="154"/>
        <v>0</v>
      </c>
      <c r="AL221" s="2">
        <f t="shared" si="155"/>
        <v>0</v>
      </c>
      <c r="AM221" s="2">
        <f t="shared" si="156"/>
        <v>0</v>
      </c>
      <c r="AN221" s="2">
        <f t="shared" si="157"/>
        <v>0</v>
      </c>
      <c r="AO221" s="2">
        <f t="shared" si="158"/>
        <v>0</v>
      </c>
      <c r="AP221" s="2"/>
      <c r="AQ221" s="2">
        <f t="shared" si="159"/>
        <v>3</v>
      </c>
      <c r="AR221" s="2">
        <f t="shared" si="160"/>
        <v>7</v>
      </c>
      <c r="AS221" s="2">
        <f t="shared" si="161"/>
        <v>2</v>
      </c>
      <c r="AT221" s="2">
        <f t="shared" si="162"/>
        <v>6</v>
      </c>
      <c r="AU221" s="2">
        <f t="shared" si="163"/>
        <v>9</v>
      </c>
      <c r="AV221" s="2">
        <f t="shared" si="164"/>
        <v>8</v>
      </c>
      <c r="AW221" s="2">
        <f t="shared" si="165"/>
        <v>4</v>
      </c>
      <c r="AX221" s="2">
        <f t="shared" si="166"/>
        <v>10</v>
      </c>
      <c r="AY221" s="2">
        <f t="shared" si="167"/>
        <v>1</v>
      </c>
      <c r="AZ221" s="2">
        <f t="shared" si="168"/>
        <v>5</v>
      </c>
      <c r="BA221" s="2"/>
      <c r="BB221" s="5">
        <f t="shared" si="169"/>
        <v>5</v>
      </c>
      <c r="BC221" s="2">
        <f t="shared" si="170"/>
        <v>5</v>
      </c>
      <c r="BD221" s="2">
        <f t="shared" si="173"/>
        <v>27</v>
      </c>
      <c r="BE221" s="2">
        <f t="shared" si="174"/>
        <v>28</v>
      </c>
      <c r="BF221" s="2">
        <f t="shared" si="175"/>
        <v>13</v>
      </c>
      <c r="BG221" s="2">
        <f t="shared" si="176"/>
        <v>12</v>
      </c>
      <c r="BH221" s="2">
        <f t="shared" si="177"/>
        <v>12</v>
      </c>
      <c r="BI221" s="19">
        <f t="shared" si="178"/>
        <v>12.5</v>
      </c>
      <c r="BJ221" s="19">
        <f t="shared" si="179"/>
        <v>4.7871355387816905</v>
      </c>
      <c r="BK221" s="31">
        <f t="shared" si="180"/>
        <v>-0.10444659357341871</v>
      </c>
      <c r="BL221" s="32">
        <f t="shared" si="171"/>
        <v>0.45840747426404427</v>
      </c>
      <c r="BM221" s="62">
        <f t="shared" si="182"/>
        <v>8.225352112676057E-2</v>
      </c>
      <c r="BN221" s="62" t="str">
        <f t="shared" si="183"/>
        <v/>
      </c>
      <c r="BO221" s="73" t="str">
        <f t="shared" si="184"/>
        <v/>
      </c>
      <c r="BQ221" s="11">
        <f t="shared" si="181"/>
        <v>3.358577008051146E-2</v>
      </c>
    </row>
    <row r="222" spans="1:69">
      <c r="A222" s="30" t="s">
        <v>774</v>
      </c>
      <c r="B222" s="30" t="s">
        <v>775</v>
      </c>
      <c r="C222" s="30" t="s">
        <v>776</v>
      </c>
      <c r="D222" s="30" t="s">
        <v>777</v>
      </c>
      <c r="E222" s="30" t="s">
        <v>570</v>
      </c>
      <c r="F222" s="11" t="str">
        <f t="shared" si="172"/>
        <v>Immune syst</v>
      </c>
      <c r="H222" s="11">
        <f>VLOOKUP($B222,data!$B$3:$Q$15316,'diff expr 1 vs 3 mites'!H$8,FALSE)</f>
        <v>8.4376666319999991</v>
      </c>
      <c r="I222" s="11">
        <f>VLOOKUP($B222,data!$B$3:$Q$15316,'diff expr 1 vs 3 mites'!I$8,FALSE)</f>
        <v>7.0464181960000003</v>
      </c>
      <c r="J222" s="11">
        <f>VLOOKUP($B222,data!$B$3:$Q$15316,'diff expr 1 vs 3 mites'!J$8,FALSE)</f>
        <v>6.5082231459999997</v>
      </c>
      <c r="K222" s="11">
        <f>VLOOKUP($B222,data!$B$3:$Q$15316,'diff expr 1 vs 3 mites'!K$8,FALSE)</f>
        <v>6.7471850800000004</v>
      </c>
      <c r="L222" s="11">
        <f>VLOOKUP($B222,data!$B$3:$Q$15316,'diff expr 1 vs 3 mites'!L$8,FALSE)</f>
        <v>6.7739709850000001</v>
      </c>
      <c r="M222" s="11">
        <f>VLOOKUP($B222,data!$B$3:$Q$15316,'diff expr 1 vs 3 mites'!M$8,FALSE)</f>
        <v>23.477366759999999</v>
      </c>
      <c r="N222" s="11">
        <f>VLOOKUP($B222,data!$B$3:$Q$15316,'diff expr 1 vs 3 mites'!N$8,FALSE)</f>
        <v>4.0205338020000001</v>
      </c>
      <c r="O222" s="11">
        <f>VLOOKUP($B222,data!$B$3:$Q$15316,'diff expr 1 vs 3 mites'!O$8,FALSE)</f>
        <v>23.913160099999999</v>
      </c>
      <c r="P222" s="11">
        <f>VLOOKUP($B222,data!$B$3:$Q$15316,'diff expr 1 vs 3 mites'!P$8,FALSE)</f>
        <v>3.7945786300000002</v>
      </c>
      <c r="Q222" s="11">
        <f>VLOOKUP($B222,data!$B$3:$Q$15316,'diff expr 1 vs 3 mites'!Q$8,FALSE)</f>
        <v>12.87114841</v>
      </c>
      <c r="S222" s="27" t="s">
        <v>27749</v>
      </c>
      <c r="U222" s="2">
        <f t="shared" si="139"/>
        <v>7</v>
      </c>
      <c r="V222" s="2">
        <f t="shared" si="140"/>
        <v>6</v>
      </c>
      <c r="W222" s="2">
        <f t="shared" si="141"/>
        <v>3</v>
      </c>
      <c r="X222" s="2">
        <f t="shared" si="142"/>
        <v>4</v>
      </c>
      <c r="Y222" s="2">
        <f t="shared" si="143"/>
        <v>5</v>
      </c>
      <c r="Z222" s="2">
        <f t="shared" si="144"/>
        <v>9</v>
      </c>
      <c r="AA222" s="2">
        <f t="shared" si="145"/>
        <v>2</v>
      </c>
      <c r="AB222" s="2">
        <f t="shared" si="146"/>
        <v>10</v>
      </c>
      <c r="AC222" s="2">
        <f t="shared" si="147"/>
        <v>1</v>
      </c>
      <c r="AD222" s="2">
        <f t="shared" si="148"/>
        <v>8</v>
      </c>
      <c r="AE222" s="2"/>
      <c r="AF222" s="2">
        <f t="shared" si="149"/>
        <v>0</v>
      </c>
      <c r="AG222" s="2">
        <f t="shared" si="150"/>
        <v>0</v>
      </c>
      <c r="AH222" s="2">
        <f t="shared" si="151"/>
        <v>0</v>
      </c>
      <c r="AI222" s="2">
        <f t="shared" si="152"/>
        <v>0</v>
      </c>
      <c r="AJ222" s="2">
        <f t="shared" si="153"/>
        <v>0</v>
      </c>
      <c r="AK222" s="2">
        <f t="shared" si="154"/>
        <v>0</v>
      </c>
      <c r="AL222" s="2">
        <f t="shared" si="155"/>
        <v>0</v>
      </c>
      <c r="AM222" s="2">
        <f t="shared" si="156"/>
        <v>0</v>
      </c>
      <c r="AN222" s="2">
        <f t="shared" si="157"/>
        <v>0</v>
      </c>
      <c r="AO222" s="2">
        <f t="shared" si="158"/>
        <v>0</v>
      </c>
      <c r="AP222" s="2"/>
      <c r="AQ222" s="2">
        <f t="shared" si="159"/>
        <v>7</v>
      </c>
      <c r="AR222" s="2">
        <f t="shared" si="160"/>
        <v>6</v>
      </c>
      <c r="AS222" s="2">
        <f t="shared" si="161"/>
        <v>3</v>
      </c>
      <c r="AT222" s="2">
        <f t="shared" si="162"/>
        <v>4</v>
      </c>
      <c r="AU222" s="2">
        <f t="shared" si="163"/>
        <v>5</v>
      </c>
      <c r="AV222" s="2">
        <f t="shared" si="164"/>
        <v>9</v>
      </c>
      <c r="AW222" s="2">
        <f t="shared" si="165"/>
        <v>2</v>
      </c>
      <c r="AX222" s="2">
        <f t="shared" si="166"/>
        <v>10</v>
      </c>
      <c r="AY222" s="2">
        <f t="shared" si="167"/>
        <v>1</v>
      </c>
      <c r="AZ222" s="2">
        <f t="shared" si="168"/>
        <v>8</v>
      </c>
      <c r="BA222" s="2"/>
      <c r="BB222" s="5">
        <f t="shared" si="169"/>
        <v>5</v>
      </c>
      <c r="BC222" s="2">
        <f t="shared" si="170"/>
        <v>5</v>
      </c>
      <c r="BD222" s="2">
        <f t="shared" si="173"/>
        <v>25</v>
      </c>
      <c r="BE222" s="2">
        <f t="shared" si="174"/>
        <v>30</v>
      </c>
      <c r="BF222" s="2">
        <f t="shared" si="175"/>
        <v>15</v>
      </c>
      <c r="BG222" s="2">
        <f t="shared" si="176"/>
        <v>10</v>
      </c>
      <c r="BH222" s="2">
        <f t="shared" si="177"/>
        <v>10</v>
      </c>
      <c r="BI222" s="19">
        <f t="shared" si="178"/>
        <v>12.5</v>
      </c>
      <c r="BJ222" s="19">
        <f t="shared" si="179"/>
        <v>4.7871355387816905</v>
      </c>
      <c r="BK222" s="31">
        <f t="shared" si="180"/>
        <v>-0.5222329678670935</v>
      </c>
      <c r="BL222" s="32">
        <f t="shared" si="171"/>
        <v>0.30075406722029491</v>
      </c>
      <c r="BM222" s="62">
        <f t="shared" si="182"/>
        <v>5.8591549295774648E-2</v>
      </c>
      <c r="BN222" s="62" t="str">
        <f t="shared" si="183"/>
        <v/>
      </c>
      <c r="BO222" s="73" t="str">
        <f t="shared" si="184"/>
        <v/>
      </c>
      <c r="BQ222" s="11">
        <f t="shared" si="181"/>
        <v>0.28260601863737761</v>
      </c>
    </row>
    <row r="223" spans="1:69">
      <c r="A223" s="30" t="s">
        <v>778</v>
      </c>
      <c r="B223" s="30" t="s">
        <v>779</v>
      </c>
      <c r="C223" s="30" t="s">
        <v>618</v>
      </c>
      <c r="D223" s="30" t="s">
        <v>619</v>
      </c>
      <c r="E223" s="30" t="s">
        <v>570</v>
      </c>
      <c r="F223" s="11" t="str">
        <f t="shared" si="172"/>
        <v>Immune syst</v>
      </c>
      <c r="H223" s="11">
        <f>VLOOKUP($B223,data!$B$3:$Q$15316,'diff expr 1 vs 3 mites'!H$8,FALSE)</f>
        <v>5.7097777089999999</v>
      </c>
      <c r="I223" s="11">
        <f>VLOOKUP($B223,data!$B$3:$Q$15316,'diff expr 1 vs 3 mites'!I$8,FALSE)</f>
        <v>9.6359768829999997</v>
      </c>
      <c r="J223" s="11">
        <f>VLOOKUP($B223,data!$B$3:$Q$15316,'diff expr 1 vs 3 mites'!J$8,FALSE)</f>
        <v>2.1639203899999999</v>
      </c>
      <c r="K223" s="11">
        <f>VLOOKUP($B223,data!$B$3:$Q$15316,'diff expr 1 vs 3 mites'!K$8,FALSE)</f>
        <v>10.49135905</v>
      </c>
      <c r="L223" s="11">
        <f>VLOOKUP($B223,data!$B$3:$Q$15316,'diff expr 1 vs 3 mites'!L$8,FALSE)</f>
        <v>14.96061705</v>
      </c>
      <c r="M223" s="11">
        <f>VLOOKUP($B223,data!$B$3:$Q$15316,'diff expr 1 vs 3 mites'!M$8,FALSE)</f>
        <v>26.42411444</v>
      </c>
      <c r="N223" s="11">
        <f>VLOOKUP($B223,data!$B$3:$Q$15316,'diff expr 1 vs 3 mites'!N$8,FALSE)</f>
        <v>0.74665283599999999</v>
      </c>
      <c r="O223" s="11">
        <f>VLOOKUP($B223,data!$B$3:$Q$15316,'diff expr 1 vs 3 mites'!O$8,FALSE)</f>
        <v>22.56309778</v>
      </c>
      <c r="P223" s="11">
        <f>VLOOKUP($B223,data!$B$3:$Q$15316,'diff expr 1 vs 3 mites'!P$8,FALSE)</f>
        <v>2.2305326079999999</v>
      </c>
      <c r="Q223" s="11">
        <f>VLOOKUP($B223,data!$B$3:$Q$15316,'diff expr 1 vs 3 mites'!Q$8,FALSE)</f>
        <v>9.0845395900000003</v>
      </c>
      <c r="S223" s="27" t="s">
        <v>27749</v>
      </c>
      <c r="U223" s="2">
        <f t="shared" si="139"/>
        <v>4</v>
      </c>
      <c r="V223" s="2">
        <f t="shared" si="140"/>
        <v>6</v>
      </c>
      <c r="W223" s="2">
        <f t="shared" si="141"/>
        <v>2</v>
      </c>
      <c r="X223" s="2">
        <f t="shared" si="142"/>
        <v>7</v>
      </c>
      <c r="Y223" s="2">
        <f t="shared" si="143"/>
        <v>8</v>
      </c>
      <c r="Z223" s="2">
        <f t="shared" si="144"/>
        <v>10</v>
      </c>
      <c r="AA223" s="2">
        <f t="shared" si="145"/>
        <v>1</v>
      </c>
      <c r="AB223" s="2">
        <f t="shared" si="146"/>
        <v>9</v>
      </c>
      <c r="AC223" s="2">
        <f t="shared" si="147"/>
        <v>3</v>
      </c>
      <c r="AD223" s="2">
        <f t="shared" si="148"/>
        <v>5</v>
      </c>
      <c r="AE223" s="2"/>
      <c r="AF223" s="2">
        <f t="shared" si="149"/>
        <v>0</v>
      </c>
      <c r="AG223" s="2">
        <f t="shared" si="150"/>
        <v>0</v>
      </c>
      <c r="AH223" s="2">
        <f t="shared" si="151"/>
        <v>0</v>
      </c>
      <c r="AI223" s="2">
        <f t="shared" si="152"/>
        <v>0</v>
      </c>
      <c r="AJ223" s="2">
        <f t="shared" si="153"/>
        <v>0</v>
      </c>
      <c r="AK223" s="2">
        <f t="shared" si="154"/>
        <v>0</v>
      </c>
      <c r="AL223" s="2">
        <f t="shared" si="155"/>
        <v>0</v>
      </c>
      <c r="AM223" s="2">
        <f t="shared" si="156"/>
        <v>0</v>
      </c>
      <c r="AN223" s="2">
        <f t="shared" si="157"/>
        <v>0</v>
      </c>
      <c r="AO223" s="2">
        <f t="shared" si="158"/>
        <v>0</v>
      </c>
      <c r="AP223" s="2"/>
      <c r="AQ223" s="2">
        <f t="shared" si="159"/>
        <v>4</v>
      </c>
      <c r="AR223" s="2">
        <f t="shared" si="160"/>
        <v>6</v>
      </c>
      <c r="AS223" s="2">
        <f t="shared" si="161"/>
        <v>2</v>
      </c>
      <c r="AT223" s="2">
        <f t="shared" si="162"/>
        <v>7</v>
      </c>
      <c r="AU223" s="2">
        <f t="shared" si="163"/>
        <v>8</v>
      </c>
      <c r="AV223" s="2">
        <f t="shared" si="164"/>
        <v>10</v>
      </c>
      <c r="AW223" s="2">
        <f t="shared" si="165"/>
        <v>1</v>
      </c>
      <c r="AX223" s="2">
        <f t="shared" si="166"/>
        <v>9</v>
      </c>
      <c r="AY223" s="2">
        <f t="shared" si="167"/>
        <v>3</v>
      </c>
      <c r="AZ223" s="2">
        <f t="shared" si="168"/>
        <v>5</v>
      </c>
      <c r="BA223" s="2"/>
      <c r="BB223" s="5">
        <f t="shared" si="169"/>
        <v>5</v>
      </c>
      <c r="BC223" s="2">
        <f t="shared" si="170"/>
        <v>5</v>
      </c>
      <c r="BD223" s="2">
        <f t="shared" si="173"/>
        <v>27</v>
      </c>
      <c r="BE223" s="2">
        <f t="shared" si="174"/>
        <v>28</v>
      </c>
      <c r="BF223" s="2">
        <f t="shared" si="175"/>
        <v>13</v>
      </c>
      <c r="BG223" s="2">
        <f t="shared" si="176"/>
        <v>12</v>
      </c>
      <c r="BH223" s="2">
        <f t="shared" si="177"/>
        <v>12</v>
      </c>
      <c r="BI223" s="19">
        <f t="shared" si="178"/>
        <v>12.5</v>
      </c>
      <c r="BJ223" s="19">
        <f t="shared" si="179"/>
        <v>4.7871355387816905</v>
      </c>
      <c r="BK223" s="31">
        <f t="shared" si="180"/>
        <v>-0.10444659357341871</v>
      </c>
      <c r="BL223" s="32">
        <f t="shared" si="171"/>
        <v>0.45840747426404427</v>
      </c>
      <c r="BM223" s="62">
        <f t="shared" si="182"/>
        <v>8.225352112676057E-2</v>
      </c>
      <c r="BN223" s="62" t="str">
        <f t="shared" si="183"/>
        <v/>
      </c>
      <c r="BO223" s="73" t="str">
        <f t="shared" si="184"/>
        <v/>
      </c>
      <c r="BQ223" s="11">
        <f t="shared" si="181"/>
        <v>0.15259714449114953</v>
      </c>
    </row>
    <row r="224" spans="1:69">
      <c r="A224" s="30" t="s">
        <v>780</v>
      </c>
      <c r="B224" s="30" t="s">
        <v>781</v>
      </c>
      <c r="C224" s="30" t="s">
        <v>782</v>
      </c>
      <c r="D224" s="30" t="s">
        <v>783</v>
      </c>
      <c r="E224" s="30" t="s">
        <v>570</v>
      </c>
      <c r="F224" s="11" t="str">
        <f t="shared" si="172"/>
        <v>Immune syst</v>
      </c>
      <c r="H224" s="11">
        <f>VLOOKUP($B224,data!$B$3:$Q$15316,'diff expr 1 vs 3 mites'!H$8,FALSE)</f>
        <v>5.9625915919999999</v>
      </c>
      <c r="I224" s="11">
        <f>VLOOKUP($B224,data!$B$3:$Q$15316,'diff expr 1 vs 3 mites'!I$8,FALSE)</f>
        <v>17.983361800000001</v>
      </c>
      <c r="J224" s="11">
        <f>VLOOKUP($B224,data!$B$3:$Q$15316,'diff expr 1 vs 3 mites'!J$8,FALSE)</f>
        <v>22.70688092</v>
      </c>
      <c r="K224" s="11">
        <f>VLOOKUP($B224,data!$B$3:$Q$15316,'diff expr 1 vs 3 mites'!K$8,FALSE)</f>
        <v>13.804419810000001</v>
      </c>
      <c r="L224" s="11">
        <f>VLOOKUP($B224,data!$B$3:$Q$15316,'diff expr 1 vs 3 mites'!L$8,FALSE)</f>
        <v>14.01401692</v>
      </c>
      <c r="M224" s="11">
        <f>VLOOKUP($B224,data!$B$3:$Q$15316,'diff expr 1 vs 3 mites'!M$8,FALSE)</f>
        <v>7.4929819670000004</v>
      </c>
      <c r="N224" s="11">
        <f>VLOOKUP($B224,data!$B$3:$Q$15316,'diff expr 1 vs 3 mites'!N$8,FALSE)</f>
        <v>8.5958763170000001</v>
      </c>
      <c r="O224" s="11">
        <f>VLOOKUP($B224,data!$B$3:$Q$15316,'diff expr 1 vs 3 mites'!O$8,FALSE)</f>
        <v>8.9408739419999996</v>
      </c>
      <c r="P224" s="11">
        <f>VLOOKUP($B224,data!$B$3:$Q$15316,'diff expr 1 vs 3 mites'!P$8,FALSE)</f>
        <v>4.5121765979999999</v>
      </c>
      <c r="Q224" s="11">
        <f>VLOOKUP($B224,data!$B$3:$Q$15316,'diff expr 1 vs 3 mites'!Q$8,FALSE)</f>
        <v>8.2941553720000005</v>
      </c>
      <c r="S224" s="27" t="s">
        <v>27749</v>
      </c>
      <c r="U224" s="2">
        <f t="shared" si="139"/>
        <v>2</v>
      </c>
      <c r="V224" s="2">
        <f t="shared" si="140"/>
        <v>9</v>
      </c>
      <c r="W224" s="2">
        <f t="shared" si="141"/>
        <v>10</v>
      </c>
      <c r="X224" s="2">
        <f t="shared" si="142"/>
        <v>7</v>
      </c>
      <c r="Y224" s="2">
        <f t="shared" si="143"/>
        <v>8</v>
      </c>
      <c r="Z224" s="2">
        <f t="shared" si="144"/>
        <v>3</v>
      </c>
      <c r="AA224" s="2">
        <f t="shared" si="145"/>
        <v>5</v>
      </c>
      <c r="AB224" s="2">
        <f t="shared" si="146"/>
        <v>6</v>
      </c>
      <c r="AC224" s="2">
        <f t="shared" si="147"/>
        <v>1</v>
      </c>
      <c r="AD224" s="2">
        <f t="shared" si="148"/>
        <v>4</v>
      </c>
      <c r="AE224" s="2"/>
      <c r="AF224" s="2">
        <f t="shared" si="149"/>
        <v>0</v>
      </c>
      <c r="AG224" s="2">
        <f t="shared" si="150"/>
        <v>0</v>
      </c>
      <c r="AH224" s="2">
        <f t="shared" si="151"/>
        <v>0</v>
      </c>
      <c r="AI224" s="2">
        <f t="shared" si="152"/>
        <v>0</v>
      </c>
      <c r="AJ224" s="2">
        <f t="shared" si="153"/>
        <v>0</v>
      </c>
      <c r="AK224" s="2">
        <f t="shared" si="154"/>
        <v>0</v>
      </c>
      <c r="AL224" s="2">
        <f t="shared" si="155"/>
        <v>0</v>
      </c>
      <c r="AM224" s="2">
        <f t="shared" si="156"/>
        <v>0</v>
      </c>
      <c r="AN224" s="2">
        <f t="shared" si="157"/>
        <v>0</v>
      </c>
      <c r="AO224" s="2">
        <f t="shared" si="158"/>
        <v>0</v>
      </c>
      <c r="AP224" s="2"/>
      <c r="AQ224" s="2">
        <f t="shared" si="159"/>
        <v>2</v>
      </c>
      <c r="AR224" s="2">
        <f t="shared" si="160"/>
        <v>9</v>
      </c>
      <c r="AS224" s="2">
        <f t="shared" si="161"/>
        <v>10</v>
      </c>
      <c r="AT224" s="2">
        <f t="shared" si="162"/>
        <v>7</v>
      </c>
      <c r="AU224" s="2">
        <f t="shared" si="163"/>
        <v>8</v>
      </c>
      <c r="AV224" s="2">
        <f t="shared" si="164"/>
        <v>3</v>
      </c>
      <c r="AW224" s="2">
        <f t="shared" si="165"/>
        <v>5</v>
      </c>
      <c r="AX224" s="2">
        <f t="shared" si="166"/>
        <v>6</v>
      </c>
      <c r="AY224" s="2">
        <f t="shared" si="167"/>
        <v>1</v>
      </c>
      <c r="AZ224" s="2">
        <f t="shared" si="168"/>
        <v>4</v>
      </c>
      <c r="BA224" s="2"/>
      <c r="BB224" s="5">
        <f t="shared" si="169"/>
        <v>5</v>
      </c>
      <c r="BC224" s="2">
        <f t="shared" si="170"/>
        <v>5</v>
      </c>
      <c r="BD224" s="2">
        <f t="shared" si="173"/>
        <v>36</v>
      </c>
      <c r="BE224" s="2">
        <f t="shared" si="174"/>
        <v>19</v>
      </c>
      <c r="BF224" s="2">
        <f t="shared" si="175"/>
        <v>4</v>
      </c>
      <c r="BG224" s="2">
        <f t="shared" si="176"/>
        <v>21</v>
      </c>
      <c r="BH224" s="2">
        <f t="shared" si="177"/>
        <v>4</v>
      </c>
      <c r="BI224" s="19">
        <f t="shared" si="178"/>
        <v>12.5</v>
      </c>
      <c r="BJ224" s="19">
        <f t="shared" si="179"/>
        <v>4.7871355387816905</v>
      </c>
      <c r="BK224" s="31">
        <f t="shared" si="180"/>
        <v>-1.775592090748118</v>
      </c>
      <c r="BL224" s="32">
        <f t="shared" si="171"/>
        <v>3.7900087291180634E-2</v>
      </c>
      <c r="BM224" s="62">
        <f t="shared" si="182"/>
        <v>1.4366197183098593E-2</v>
      </c>
      <c r="BN224" s="62" t="str">
        <f t="shared" si="183"/>
        <v/>
      </c>
      <c r="BO224" s="73" t="str">
        <f t="shared" si="184"/>
        <v/>
      </c>
      <c r="BQ224" s="11">
        <f t="shared" si="181"/>
        <v>-0.29408281259014596</v>
      </c>
    </row>
    <row r="225" spans="1:69">
      <c r="A225" s="30" t="s">
        <v>784</v>
      </c>
      <c r="B225" s="30" t="s">
        <v>785</v>
      </c>
      <c r="C225" s="30" t="s">
        <v>786</v>
      </c>
      <c r="D225" s="30" t="s">
        <v>787</v>
      </c>
      <c r="E225" s="30" t="s">
        <v>570</v>
      </c>
      <c r="F225" s="11" t="str">
        <f t="shared" si="172"/>
        <v>Immune syst</v>
      </c>
      <c r="H225" s="11">
        <f>VLOOKUP($B225,data!$B$3:$Q$15316,'diff expr 1 vs 3 mites'!H$8,FALSE)</f>
        <v>1.383801458</v>
      </c>
      <c r="I225" s="11">
        <f>VLOOKUP($B225,data!$B$3:$Q$15316,'diff expr 1 vs 3 mites'!I$8,FALSE)</f>
        <v>2.4251619670000002</v>
      </c>
      <c r="J225" s="11">
        <f>VLOOKUP($B225,data!$B$3:$Q$15316,'diff expr 1 vs 3 mites'!J$8,FALSE)</f>
        <v>1.967626248</v>
      </c>
      <c r="K225" s="11">
        <f>VLOOKUP($B225,data!$B$3:$Q$15316,'diff expr 1 vs 3 mites'!K$8,FALSE)</f>
        <v>2.954781133</v>
      </c>
      <c r="L225" s="11">
        <f>VLOOKUP($B225,data!$B$3:$Q$15316,'diff expr 1 vs 3 mites'!L$8,FALSE)</f>
        <v>4.2906405210000003</v>
      </c>
      <c r="M225" s="11">
        <f>VLOOKUP($B225,data!$B$3:$Q$15316,'diff expr 1 vs 3 mites'!M$8,FALSE)</f>
        <v>2.6601457489999998</v>
      </c>
      <c r="N225" s="11">
        <f>VLOOKUP($B225,data!$B$3:$Q$15316,'diff expr 1 vs 3 mites'!N$8,FALSE)</f>
        <v>2.2549917860000002</v>
      </c>
      <c r="O225" s="11">
        <f>VLOOKUP($B225,data!$B$3:$Q$15316,'diff expr 1 vs 3 mites'!O$8,FALSE)</f>
        <v>6.2925381529999997</v>
      </c>
      <c r="P225" s="11">
        <f>VLOOKUP($B225,data!$B$3:$Q$15316,'diff expr 1 vs 3 mites'!P$8,FALSE)</f>
        <v>1.330668223</v>
      </c>
      <c r="Q225" s="11">
        <f>VLOOKUP($B225,data!$B$3:$Q$15316,'diff expr 1 vs 3 mites'!Q$8,FALSE)</f>
        <v>2.3816431389999999</v>
      </c>
      <c r="S225" s="27" t="s">
        <v>27749</v>
      </c>
      <c r="U225" s="2">
        <f t="shared" si="139"/>
        <v>2</v>
      </c>
      <c r="V225" s="2">
        <f t="shared" si="140"/>
        <v>6</v>
      </c>
      <c r="W225" s="2">
        <f t="shared" si="141"/>
        <v>3</v>
      </c>
      <c r="X225" s="2">
        <f t="shared" si="142"/>
        <v>8</v>
      </c>
      <c r="Y225" s="2">
        <f t="shared" si="143"/>
        <v>9</v>
      </c>
      <c r="Z225" s="2">
        <f t="shared" si="144"/>
        <v>7</v>
      </c>
      <c r="AA225" s="2">
        <f t="shared" si="145"/>
        <v>4</v>
      </c>
      <c r="AB225" s="2">
        <f t="shared" si="146"/>
        <v>10</v>
      </c>
      <c r="AC225" s="2">
        <f t="shared" si="147"/>
        <v>1</v>
      </c>
      <c r="AD225" s="2">
        <f t="shared" si="148"/>
        <v>5</v>
      </c>
      <c r="AE225" s="2"/>
      <c r="AF225" s="2">
        <f t="shared" si="149"/>
        <v>0</v>
      </c>
      <c r="AG225" s="2">
        <f t="shared" si="150"/>
        <v>0</v>
      </c>
      <c r="AH225" s="2">
        <f t="shared" si="151"/>
        <v>0</v>
      </c>
      <c r="AI225" s="2">
        <f t="shared" si="152"/>
        <v>0</v>
      </c>
      <c r="AJ225" s="2">
        <f t="shared" si="153"/>
        <v>0</v>
      </c>
      <c r="AK225" s="2">
        <f t="shared" si="154"/>
        <v>0</v>
      </c>
      <c r="AL225" s="2">
        <f t="shared" si="155"/>
        <v>0</v>
      </c>
      <c r="AM225" s="2">
        <f t="shared" si="156"/>
        <v>0</v>
      </c>
      <c r="AN225" s="2">
        <f t="shared" si="157"/>
        <v>0</v>
      </c>
      <c r="AO225" s="2">
        <f t="shared" si="158"/>
        <v>0</v>
      </c>
      <c r="AP225" s="2"/>
      <c r="AQ225" s="2">
        <f t="shared" si="159"/>
        <v>2</v>
      </c>
      <c r="AR225" s="2">
        <f t="shared" si="160"/>
        <v>6</v>
      </c>
      <c r="AS225" s="2">
        <f t="shared" si="161"/>
        <v>3</v>
      </c>
      <c r="AT225" s="2">
        <f t="shared" si="162"/>
        <v>8</v>
      </c>
      <c r="AU225" s="2">
        <f t="shared" si="163"/>
        <v>9</v>
      </c>
      <c r="AV225" s="2">
        <f t="shared" si="164"/>
        <v>7</v>
      </c>
      <c r="AW225" s="2">
        <f t="shared" si="165"/>
        <v>4</v>
      </c>
      <c r="AX225" s="2">
        <f t="shared" si="166"/>
        <v>10</v>
      </c>
      <c r="AY225" s="2">
        <f t="shared" si="167"/>
        <v>1</v>
      </c>
      <c r="AZ225" s="2">
        <f t="shared" si="168"/>
        <v>5</v>
      </c>
      <c r="BA225" s="2"/>
      <c r="BB225" s="5">
        <f t="shared" si="169"/>
        <v>5</v>
      </c>
      <c r="BC225" s="2">
        <f t="shared" si="170"/>
        <v>5</v>
      </c>
      <c r="BD225" s="2">
        <f t="shared" si="173"/>
        <v>28</v>
      </c>
      <c r="BE225" s="2">
        <f t="shared" si="174"/>
        <v>27</v>
      </c>
      <c r="BF225" s="2">
        <f t="shared" si="175"/>
        <v>12</v>
      </c>
      <c r="BG225" s="2">
        <f t="shared" si="176"/>
        <v>13</v>
      </c>
      <c r="BH225" s="2">
        <f t="shared" si="177"/>
        <v>12</v>
      </c>
      <c r="BI225" s="19">
        <f t="shared" si="178"/>
        <v>12.5</v>
      </c>
      <c r="BJ225" s="19">
        <f t="shared" si="179"/>
        <v>4.7871355387816905</v>
      </c>
      <c r="BK225" s="31">
        <f t="shared" si="180"/>
        <v>-0.10444659357341871</v>
      </c>
      <c r="BL225" s="32">
        <f t="shared" si="171"/>
        <v>0.45840747426404427</v>
      </c>
      <c r="BM225" s="62">
        <f t="shared" si="182"/>
        <v>8.225352112676057E-2</v>
      </c>
      <c r="BN225" s="62" t="str">
        <f t="shared" si="183"/>
        <v/>
      </c>
      <c r="BO225" s="73" t="str">
        <f t="shared" si="184"/>
        <v/>
      </c>
      <c r="BQ225" s="11">
        <f t="shared" si="181"/>
        <v>5.9090377409634652E-2</v>
      </c>
    </row>
    <row r="226" spans="1:69">
      <c r="A226" s="30" t="s">
        <v>788</v>
      </c>
      <c r="B226" s="30" t="s">
        <v>789</v>
      </c>
      <c r="C226" s="30" t="s">
        <v>614</v>
      </c>
      <c r="D226" s="30" t="s">
        <v>615</v>
      </c>
      <c r="E226" s="30" t="s">
        <v>570</v>
      </c>
      <c r="F226" s="11" t="str">
        <f t="shared" si="172"/>
        <v>Immune syst</v>
      </c>
      <c r="H226" s="11">
        <f>VLOOKUP($B226,data!$B$3:$Q$15316,'diff expr 1 vs 3 mites'!H$8,FALSE)</f>
        <v>6.3953603369999996</v>
      </c>
      <c r="I226" s="11">
        <f>VLOOKUP($B226,data!$B$3:$Q$15316,'diff expr 1 vs 3 mites'!I$8,FALSE)</f>
        <v>0</v>
      </c>
      <c r="J226" s="11">
        <f>VLOOKUP($B226,data!$B$3:$Q$15316,'diff expr 1 vs 3 mites'!J$8,FALSE)</f>
        <v>0</v>
      </c>
      <c r="K226" s="11">
        <f>VLOOKUP($B226,data!$B$3:$Q$15316,'diff expr 1 vs 3 mites'!K$8,FALSE)</f>
        <v>0.75542619899999996</v>
      </c>
      <c r="L226" s="11">
        <f>VLOOKUP($B226,data!$B$3:$Q$15316,'diff expr 1 vs 3 mites'!L$8,FALSE)</f>
        <v>1.0521814309999999</v>
      </c>
      <c r="M226" s="11">
        <f>VLOOKUP($B226,data!$B$3:$Q$15316,'diff expr 1 vs 3 mites'!M$8,FALSE)</f>
        <v>0</v>
      </c>
      <c r="N226" s="11">
        <f>VLOOKUP($B226,data!$B$3:$Q$15316,'diff expr 1 vs 3 mites'!N$8,FALSE)</f>
        <v>1.02637395</v>
      </c>
      <c r="O226" s="11">
        <f>VLOOKUP($B226,data!$B$3:$Q$15316,'diff expr 1 vs 3 mites'!O$8,FALSE)</f>
        <v>0</v>
      </c>
      <c r="P226" s="11">
        <f>VLOOKUP($B226,data!$B$3:$Q$15316,'diff expr 1 vs 3 mites'!P$8,FALSE)</f>
        <v>3.9973702659999999</v>
      </c>
      <c r="Q226" s="11">
        <f>VLOOKUP($B226,data!$B$3:$Q$15316,'diff expr 1 vs 3 mites'!Q$8,FALSE)</f>
        <v>1.1447252510000001</v>
      </c>
      <c r="S226" s="27" t="s">
        <v>27749</v>
      </c>
      <c r="U226" s="2">
        <f t="shared" si="139"/>
        <v>10</v>
      </c>
      <c r="V226" s="2">
        <f t="shared" si="140"/>
        <v>1</v>
      </c>
      <c r="W226" s="2">
        <f t="shared" si="141"/>
        <v>1</v>
      </c>
      <c r="X226" s="2">
        <f t="shared" si="142"/>
        <v>5</v>
      </c>
      <c r="Y226" s="2">
        <f t="shared" si="143"/>
        <v>7</v>
      </c>
      <c r="Z226" s="2">
        <f t="shared" si="144"/>
        <v>1</v>
      </c>
      <c r="AA226" s="2">
        <f t="shared" si="145"/>
        <v>6</v>
      </c>
      <c r="AB226" s="2">
        <f t="shared" si="146"/>
        <v>1</v>
      </c>
      <c r="AC226" s="2">
        <f t="shared" si="147"/>
        <v>9</v>
      </c>
      <c r="AD226" s="2">
        <f t="shared" si="148"/>
        <v>8</v>
      </c>
      <c r="AE226" s="2"/>
      <c r="AF226" s="2">
        <f t="shared" si="149"/>
        <v>0</v>
      </c>
      <c r="AG226" s="2">
        <f t="shared" si="150"/>
        <v>1.5</v>
      </c>
      <c r="AH226" s="2">
        <f t="shared" si="151"/>
        <v>1.5</v>
      </c>
      <c r="AI226" s="2">
        <f t="shared" si="152"/>
        <v>0</v>
      </c>
      <c r="AJ226" s="2">
        <f t="shared" si="153"/>
        <v>0</v>
      </c>
      <c r="AK226" s="2">
        <f t="shared" si="154"/>
        <v>1.5</v>
      </c>
      <c r="AL226" s="2">
        <f t="shared" si="155"/>
        <v>0</v>
      </c>
      <c r="AM226" s="2">
        <f t="shared" si="156"/>
        <v>1.5</v>
      </c>
      <c r="AN226" s="2">
        <f t="shared" si="157"/>
        <v>0</v>
      </c>
      <c r="AO226" s="2">
        <f t="shared" si="158"/>
        <v>0</v>
      </c>
      <c r="AP226" s="2"/>
      <c r="AQ226" s="2">
        <f t="shared" si="159"/>
        <v>10</v>
      </c>
      <c r="AR226" s="2">
        <f t="shared" si="160"/>
        <v>2.5</v>
      </c>
      <c r="AS226" s="2">
        <f t="shared" si="161"/>
        <v>2.5</v>
      </c>
      <c r="AT226" s="2">
        <f t="shared" si="162"/>
        <v>5</v>
      </c>
      <c r="AU226" s="2">
        <f t="shared" si="163"/>
        <v>7</v>
      </c>
      <c r="AV226" s="2">
        <f t="shared" si="164"/>
        <v>2.5</v>
      </c>
      <c r="AW226" s="2">
        <f t="shared" si="165"/>
        <v>6</v>
      </c>
      <c r="AX226" s="2">
        <f t="shared" si="166"/>
        <v>2.5</v>
      </c>
      <c r="AY226" s="2">
        <f t="shared" si="167"/>
        <v>9</v>
      </c>
      <c r="AZ226" s="2">
        <f t="shared" si="168"/>
        <v>8</v>
      </c>
      <c r="BA226" s="2"/>
      <c r="BB226" s="5">
        <f t="shared" si="169"/>
        <v>5</v>
      </c>
      <c r="BC226" s="2">
        <f t="shared" si="170"/>
        <v>5</v>
      </c>
      <c r="BD226" s="2">
        <f t="shared" si="173"/>
        <v>27</v>
      </c>
      <c r="BE226" s="2">
        <f t="shared" si="174"/>
        <v>28</v>
      </c>
      <c r="BF226" s="2">
        <f t="shared" si="175"/>
        <v>13</v>
      </c>
      <c r="BG226" s="2">
        <f t="shared" si="176"/>
        <v>12</v>
      </c>
      <c r="BH226" s="2">
        <f t="shared" si="177"/>
        <v>12</v>
      </c>
      <c r="BI226" s="19">
        <f t="shared" si="178"/>
        <v>12.5</v>
      </c>
      <c r="BJ226" s="19">
        <f t="shared" si="179"/>
        <v>4.7871355387816905</v>
      </c>
      <c r="BK226" s="31">
        <f t="shared" si="180"/>
        <v>-0.10444659357341871</v>
      </c>
      <c r="BL226" s="32">
        <f t="shared" si="171"/>
        <v>0.45840747426404427</v>
      </c>
      <c r="BM226" s="62">
        <f t="shared" si="182"/>
        <v>8.225352112676057E-2</v>
      </c>
      <c r="BN226" s="62" t="str">
        <f t="shared" si="183"/>
        <v/>
      </c>
      <c r="BO226" s="73" t="str">
        <f t="shared" si="184"/>
        <v/>
      </c>
      <c r="BQ226" s="11">
        <f t="shared" si="181"/>
        <v>-0.12379359622979091</v>
      </c>
    </row>
    <row r="227" spans="1:69">
      <c r="A227" s="30" t="s">
        <v>790</v>
      </c>
      <c r="B227" s="30" t="s">
        <v>791</v>
      </c>
      <c r="C227" s="30" t="s">
        <v>792</v>
      </c>
      <c r="D227" s="30" t="s">
        <v>793</v>
      </c>
      <c r="E227" s="30" t="s">
        <v>570</v>
      </c>
      <c r="F227" s="11" t="str">
        <f t="shared" si="172"/>
        <v>Immune syst</v>
      </c>
      <c r="H227" s="11">
        <f>VLOOKUP($B227,data!$B$3:$Q$15316,'diff expr 1 vs 3 mites'!H$8,FALSE)</f>
        <v>2.7056894100000002</v>
      </c>
      <c r="I227" s="11">
        <f>VLOOKUP($B227,data!$B$3:$Q$15316,'diff expr 1 vs 3 mites'!I$8,FALSE)</f>
        <v>2.9354113169999998</v>
      </c>
      <c r="J227" s="11">
        <f>VLOOKUP($B227,data!$B$3:$Q$15316,'diff expr 1 vs 3 mites'!J$8,FALSE)</f>
        <v>3.0195424850000001</v>
      </c>
      <c r="K227" s="11">
        <f>VLOOKUP($B227,data!$B$3:$Q$15316,'diff expr 1 vs 3 mites'!K$8,FALSE)</f>
        <v>2.2067527309999999</v>
      </c>
      <c r="L227" s="11">
        <f>VLOOKUP($B227,data!$B$3:$Q$15316,'diff expr 1 vs 3 mites'!L$8,FALSE)</f>
        <v>2.7556725709999998</v>
      </c>
      <c r="M227" s="11">
        <f>VLOOKUP($B227,data!$B$3:$Q$15316,'diff expr 1 vs 3 mites'!M$8,FALSE)</f>
        <v>3.54181875</v>
      </c>
      <c r="N227" s="11">
        <f>VLOOKUP($B227,data!$B$3:$Q$15316,'diff expr 1 vs 3 mites'!N$8,FALSE)</f>
        <v>1.4060739470000001</v>
      </c>
      <c r="O227" s="11">
        <f>VLOOKUP($B227,data!$B$3:$Q$15316,'diff expr 1 vs 3 mites'!O$8,FALSE)</f>
        <v>4.458424924</v>
      </c>
      <c r="P227" s="11">
        <f>VLOOKUP($B227,data!$B$3:$Q$15316,'diff expr 1 vs 3 mites'!P$8,FALSE)</f>
        <v>1.1324799999999999</v>
      </c>
      <c r="Q227" s="11">
        <f>VLOOKUP($B227,data!$B$3:$Q$15316,'diff expr 1 vs 3 mites'!Q$8,FALSE)</f>
        <v>2.6521173149999999</v>
      </c>
      <c r="S227" s="27" t="s">
        <v>27749</v>
      </c>
      <c r="U227" s="2">
        <f t="shared" si="139"/>
        <v>5</v>
      </c>
      <c r="V227" s="2">
        <f t="shared" si="140"/>
        <v>7</v>
      </c>
      <c r="W227" s="2">
        <f t="shared" si="141"/>
        <v>8</v>
      </c>
      <c r="X227" s="2">
        <f t="shared" si="142"/>
        <v>3</v>
      </c>
      <c r="Y227" s="2">
        <f t="shared" si="143"/>
        <v>6</v>
      </c>
      <c r="Z227" s="2">
        <f t="shared" si="144"/>
        <v>9</v>
      </c>
      <c r="AA227" s="2">
        <f t="shared" si="145"/>
        <v>2</v>
      </c>
      <c r="AB227" s="2">
        <f t="shared" si="146"/>
        <v>10</v>
      </c>
      <c r="AC227" s="2">
        <f t="shared" si="147"/>
        <v>1</v>
      </c>
      <c r="AD227" s="2">
        <f t="shared" si="148"/>
        <v>4</v>
      </c>
      <c r="AE227" s="2"/>
      <c r="AF227" s="2">
        <f t="shared" si="149"/>
        <v>0</v>
      </c>
      <c r="AG227" s="2">
        <f t="shared" si="150"/>
        <v>0</v>
      </c>
      <c r="AH227" s="2">
        <f t="shared" si="151"/>
        <v>0</v>
      </c>
      <c r="AI227" s="2">
        <f t="shared" si="152"/>
        <v>0</v>
      </c>
      <c r="AJ227" s="2">
        <f t="shared" si="153"/>
        <v>0</v>
      </c>
      <c r="AK227" s="2">
        <f t="shared" si="154"/>
        <v>0</v>
      </c>
      <c r="AL227" s="2">
        <f t="shared" si="155"/>
        <v>0</v>
      </c>
      <c r="AM227" s="2">
        <f t="shared" si="156"/>
        <v>0</v>
      </c>
      <c r="AN227" s="2">
        <f t="shared" si="157"/>
        <v>0</v>
      </c>
      <c r="AO227" s="2">
        <f t="shared" si="158"/>
        <v>0</v>
      </c>
      <c r="AP227" s="2"/>
      <c r="AQ227" s="2">
        <f t="shared" si="159"/>
        <v>5</v>
      </c>
      <c r="AR227" s="2">
        <f t="shared" si="160"/>
        <v>7</v>
      </c>
      <c r="AS227" s="2">
        <f t="shared" si="161"/>
        <v>8</v>
      </c>
      <c r="AT227" s="2">
        <f t="shared" si="162"/>
        <v>3</v>
      </c>
      <c r="AU227" s="2">
        <f t="shared" si="163"/>
        <v>6</v>
      </c>
      <c r="AV227" s="2">
        <f t="shared" si="164"/>
        <v>9</v>
      </c>
      <c r="AW227" s="2">
        <f t="shared" si="165"/>
        <v>2</v>
      </c>
      <c r="AX227" s="2">
        <f t="shared" si="166"/>
        <v>10</v>
      </c>
      <c r="AY227" s="2">
        <f t="shared" si="167"/>
        <v>1</v>
      </c>
      <c r="AZ227" s="2">
        <f t="shared" si="168"/>
        <v>4</v>
      </c>
      <c r="BA227" s="2"/>
      <c r="BB227" s="5">
        <f t="shared" si="169"/>
        <v>5</v>
      </c>
      <c r="BC227" s="2">
        <f t="shared" si="170"/>
        <v>5</v>
      </c>
      <c r="BD227" s="2">
        <f t="shared" si="173"/>
        <v>29</v>
      </c>
      <c r="BE227" s="2">
        <f t="shared" si="174"/>
        <v>26</v>
      </c>
      <c r="BF227" s="2">
        <f t="shared" si="175"/>
        <v>11</v>
      </c>
      <c r="BG227" s="2">
        <f t="shared" si="176"/>
        <v>14</v>
      </c>
      <c r="BH227" s="2">
        <f t="shared" si="177"/>
        <v>11</v>
      </c>
      <c r="BI227" s="19">
        <f t="shared" si="178"/>
        <v>12.5</v>
      </c>
      <c r="BJ227" s="19">
        <f t="shared" si="179"/>
        <v>4.7871355387816905</v>
      </c>
      <c r="BK227" s="31">
        <f t="shared" si="180"/>
        <v>-0.31333978072025609</v>
      </c>
      <c r="BL227" s="32">
        <f t="shared" si="171"/>
        <v>0.37701126503103738</v>
      </c>
      <c r="BM227" s="62">
        <f t="shared" si="182"/>
        <v>6.9014084507042259E-2</v>
      </c>
      <c r="BN227" s="62" t="str">
        <f t="shared" si="183"/>
        <v/>
      </c>
      <c r="BO227" s="73" t="str">
        <f t="shared" si="184"/>
        <v/>
      </c>
      <c r="BQ227" s="11">
        <f t="shared" si="181"/>
        <v>-1.4000021085560361E-2</v>
      </c>
    </row>
    <row r="228" spans="1:69">
      <c r="A228" s="30" t="s">
        <v>794</v>
      </c>
      <c r="B228" s="30" t="s">
        <v>795</v>
      </c>
      <c r="C228" s="30" t="s">
        <v>796</v>
      </c>
      <c r="D228" s="30" t="s">
        <v>797</v>
      </c>
      <c r="E228" s="30" t="s">
        <v>570</v>
      </c>
      <c r="F228" s="11" t="str">
        <f t="shared" si="172"/>
        <v>Immune syst</v>
      </c>
      <c r="H228" s="11">
        <f>VLOOKUP($B228,data!$B$3:$Q$15316,'diff expr 1 vs 3 mites'!H$8,FALSE)</f>
        <v>1.8442434459999999</v>
      </c>
      <c r="I228" s="11">
        <f>VLOOKUP($B228,data!$B$3:$Q$15316,'diff expr 1 vs 3 mites'!I$8,FALSE)</f>
        <v>1.750722544</v>
      </c>
      <c r="J228" s="11">
        <f>VLOOKUP($B228,data!$B$3:$Q$15316,'diff expr 1 vs 3 mites'!J$8,FALSE)</f>
        <v>1.0218384119999999</v>
      </c>
      <c r="K228" s="11">
        <f>VLOOKUP($B228,data!$B$3:$Q$15316,'diff expr 1 vs 3 mites'!K$8,FALSE)</f>
        <v>2.878650666</v>
      </c>
      <c r="L228" s="11">
        <f>VLOOKUP($B228,data!$B$3:$Q$15316,'diff expr 1 vs 3 mites'!L$8,FALSE)</f>
        <v>14.62916708</v>
      </c>
      <c r="M228" s="11">
        <f>VLOOKUP($B228,data!$B$3:$Q$15316,'diff expr 1 vs 3 mites'!M$8,FALSE)</f>
        <v>7.2424898369999999</v>
      </c>
      <c r="N228" s="11">
        <f>VLOOKUP($B228,data!$B$3:$Q$15316,'diff expr 1 vs 3 mites'!N$8,FALSE)</f>
        <v>1.0570628719999999</v>
      </c>
      <c r="O228" s="11">
        <f>VLOOKUP($B228,data!$B$3:$Q$15316,'diff expr 1 vs 3 mites'!O$8,FALSE)</f>
        <v>7.9772108739999998</v>
      </c>
      <c r="P228" s="11">
        <f>VLOOKUP($B228,data!$B$3:$Q$15316,'diff expr 1 vs 3 mites'!P$8,FALSE)</f>
        <v>0.874839755</v>
      </c>
      <c r="Q228" s="11">
        <f>VLOOKUP($B228,data!$B$3:$Q$15316,'diff expr 1 vs 3 mites'!Q$8,FALSE)</f>
        <v>3.7726493310000002</v>
      </c>
      <c r="S228" s="27" t="s">
        <v>27749</v>
      </c>
      <c r="U228" s="2">
        <f t="shared" si="139"/>
        <v>5</v>
      </c>
      <c r="V228" s="2">
        <f t="shared" si="140"/>
        <v>4</v>
      </c>
      <c r="W228" s="2">
        <f t="shared" si="141"/>
        <v>2</v>
      </c>
      <c r="X228" s="2">
        <f t="shared" si="142"/>
        <v>6</v>
      </c>
      <c r="Y228" s="2">
        <f t="shared" si="143"/>
        <v>10</v>
      </c>
      <c r="Z228" s="2">
        <f t="shared" si="144"/>
        <v>8</v>
      </c>
      <c r="AA228" s="2">
        <f t="shared" si="145"/>
        <v>3</v>
      </c>
      <c r="AB228" s="2">
        <f t="shared" si="146"/>
        <v>9</v>
      </c>
      <c r="AC228" s="2">
        <f t="shared" si="147"/>
        <v>1</v>
      </c>
      <c r="AD228" s="2">
        <f t="shared" si="148"/>
        <v>7</v>
      </c>
      <c r="AE228" s="2"/>
      <c r="AF228" s="2">
        <f t="shared" si="149"/>
        <v>0</v>
      </c>
      <c r="AG228" s="2">
        <f t="shared" si="150"/>
        <v>0</v>
      </c>
      <c r="AH228" s="2">
        <f t="shared" si="151"/>
        <v>0</v>
      </c>
      <c r="AI228" s="2">
        <f t="shared" si="152"/>
        <v>0</v>
      </c>
      <c r="AJ228" s="2">
        <f t="shared" si="153"/>
        <v>0</v>
      </c>
      <c r="AK228" s="2">
        <f t="shared" si="154"/>
        <v>0</v>
      </c>
      <c r="AL228" s="2">
        <f t="shared" si="155"/>
        <v>0</v>
      </c>
      <c r="AM228" s="2">
        <f t="shared" si="156"/>
        <v>0</v>
      </c>
      <c r="AN228" s="2">
        <f t="shared" si="157"/>
        <v>0</v>
      </c>
      <c r="AO228" s="2">
        <f t="shared" si="158"/>
        <v>0</v>
      </c>
      <c r="AP228" s="2"/>
      <c r="AQ228" s="2">
        <f t="shared" si="159"/>
        <v>5</v>
      </c>
      <c r="AR228" s="2">
        <f t="shared" si="160"/>
        <v>4</v>
      </c>
      <c r="AS228" s="2">
        <f t="shared" si="161"/>
        <v>2</v>
      </c>
      <c r="AT228" s="2">
        <f t="shared" si="162"/>
        <v>6</v>
      </c>
      <c r="AU228" s="2">
        <f t="shared" si="163"/>
        <v>10</v>
      </c>
      <c r="AV228" s="2">
        <f t="shared" si="164"/>
        <v>8</v>
      </c>
      <c r="AW228" s="2">
        <f t="shared" si="165"/>
        <v>3</v>
      </c>
      <c r="AX228" s="2">
        <f t="shared" si="166"/>
        <v>9</v>
      </c>
      <c r="AY228" s="2">
        <f t="shared" si="167"/>
        <v>1</v>
      </c>
      <c r="AZ228" s="2">
        <f t="shared" si="168"/>
        <v>7</v>
      </c>
      <c r="BA228" s="2"/>
      <c r="BB228" s="5">
        <f t="shared" si="169"/>
        <v>5</v>
      </c>
      <c r="BC228" s="2">
        <f t="shared" si="170"/>
        <v>5</v>
      </c>
      <c r="BD228" s="2">
        <f t="shared" si="173"/>
        <v>27</v>
      </c>
      <c r="BE228" s="2">
        <f t="shared" si="174"/>
        <v>28</v>
      </c>
      <c r="BF228" s="2">
        <f t="shared" si="175"/>
        <v>13</v>
      </c>
      <c r="BG228" s="2">
        <f t="shared" si="176"/>
        <v>12</v>
      </c>
      <c r="BH228" s="2">
        <f t="shared" si="177"/>
        <v>12</v>
      </c>
      <c r="BI228" s="19">
        <f t="shared" si="178"/>
        <v>12.5</v>
      </c>
      <c r="BJ228" s="19">
        <f t="shared" si="179"/>
        <v>4.7871355387816905</v>
      </c>
      <c r="BK228" s="31">
        <f t="shared" si="180"/>
        <v>-0.10444659357341871</v>
      </c>
      <c r="BL228" s="32">
        <f t="shared" si="171"/>
        <v>0.45840747426404427</v>
      </c>
      <c r="BM228" s="62">
        <f t="shared" si="182"/>
        <v>8.225352112676057E-2</v>
      </c>
      <c r="BN228" s="62" t="str">
        <f t="shared" si="183"/>
        <v/>
      </c>
      <c r="BO228" s="73" t="str">
        <f t="shared" si="184"/>
        <v/>
      </c>
      <c r="BQ228" s="11">
        <f t="shared" si="181"/>
        <v>-2.4225906728384376E-2</v>
      </c>
    </row>
    <row r="229" spans="1:69">
      <c r="A229" s="30" t="s">
        <v>798</v>
      </c>
      <c r="B229" s="30" t="s">
        <v>799</v>
      </c>
      <c r="C229" s="30" t="s">
        <v>800</v>
      </c>
      <c r="D229" s="30"/>
      <c r="E229" s="30" t="s">
        <v>570</v>
      </c>
      <c r="F229" s="11" t="str">
        <f t="shared" si="172"/>
        <v>Immune syst</v>
      </c>
      <c r="H229" s="11">
        <f>VLOOKUP($B229,data!$B$3:$Q$15316,'diff expr 1 vs 3 mites'!H$8,FALSE)</f>
        <v>4.3006238870000004</v>
      </c>
      <c r="I229" s="11">
        <f>VLOOKUP($B229,data!$B$3:$Q$15316,'diff expr 1 vs 3 mites'!I$8,FALSE)</f>
        <v>5.3122218200000004</v>
      </c>
      <c r="J229" s="11">
        <f>VLOOKUP($B229,data!$B$3:$Q$15316,'diff expr 1 vs 3 mites'!J$8,FALSE)</f>
        <v>4.0192533399999997</v>
      </c>
      <c r="K229" s="11">
        <f>VLOOKUP($B229,data!$B$3:$Q$15316,'diff expr 1 vs 3 mites'!K$8,FALSE)</f>
        <v>5.7531837819999998</v>
      </c>
      <c r="L229" s="11">
        <f>VLOOKUP($B229,data!$B$3:$Q$15316,'diff expr 1 vs 3 mites'!L$8,FALSE)</f>
        <v>6.3082762590000003</v>
      </c>
      <c r="M229" s="11">
        <f>VLOOKUP($B229,data!$B$3:$Q$15316,'diff expr 1 vs 3 mites'!M$8,FALSE)</f>
        <v>4.9205309469999996</v>
      </c>
      <c r="N229" s="11">
        <f>VLOOKUP($B229,data!$B$3:$Q$15316,'diff expr 1 vs 3 mites'!N$8,FALSE)</f>
        <v>3.3595053500000001</v>
      </c>
      <c r="O229" s="11">
        <f>VLOOKUP($B229,data!$B$3:$Q$15316,'diff expr 1 vs 3 mites'!O$8,FALSE)</f>
        <v>11.05672874</v>
      </c>
      <c r="P229" s="11">
        <f>VLOOKUP($B229,data!$B$3:$Q$15316,'diff expr 1 vs 3 mites'!P$8,FALSE)</f>
        <v>3.056466876</v>
      </c>
      <c r="Q229" s="11">
        <f>VLOOKUP($B229,data!$B$3:$Q$15316,'diff expr 1 vs 3 mites'!Q$8,FALSE)</f>
        <v>8.0687984349999997</v>
      </c>
      <c r="S229" s="27" t="s">
        <v>27749</v>
      </c>
      <c r="U229" s="2">
        <f t="shared" si="139"/>
        <v>4</v>
      </c>
      <c r="V229" s="2">
        <f t="shared" si="140"/>
        <v>6</v>
      </c>
      <c r="W229" s="2">
        <f t="shared" si="141"/>
        <v>3</v>
      </c>
      <c r="X229" s="2">
        <f t="shared" si="142"/>
        <v>7</v>
      </c>
      <c r="Y229" s="2">
        <f t="shared" si="143"/>
        <v>8</v>
      </c>
      <c r="Z229" s="2">
        <f t="shared" si="144"/>
        <v>5</v>
      </c>
      <c r="AA229" s="2">
        <f t="shared" si="145"/>
        <v>2</v>
      </c>
      <c r="AB229" s="2">
        <f t="shared" si="146"/>
        <v>10</v>
      </c>
      <c r="AC229" s="2">
        <f t="shared" si="147"/>
        <v>1</v>
      </c>
      <c r="AD229" s="2">
        <f t="shared" si="148"/>
        <v>9</v>
      </c>
      <c r="AE229" s="2"/>
      <c r="AF229" s="2">
        <f t="shared" si="149"/>
        <v>0</v>
      </c>
      <c r="AG229" s="2">
        <f t="shared" si="150"/>
        <v>0</v>
      </c>
      <c r="AH229" s="2">
        <f t="shared" si="151"/>
        <v>0</v>
      </c>
      <c r="AI229" s="2">
        <f t="shared" si="152"/>
        <v>0</v>
      </c>
      <c r="AJ229" s="2">
        <f t="shared" si="153"/>
        <v>0</v>
      </c>
      <c r="AK229" s="2">
        <f t="shared" si="154"/>
        <v>0</v>
      </c>
      <c r="AL229" s="2">
        <f t="shared" si="155"/>
        <v>0</v>
      </c>
      <c r="AM229" s="2">
        <f t="shared" si="156"/>
        <v>0</v>
      </c>
      <c r="AN229" s="2">
        <f t="shared" si="157"/>
        <v>0</v>
      </c>
      <c r="AO229" s="2">
        <f t="shared" si="158"/>
        <v>0</v>
      </c>
      <c r="AP229" s="2"/>
      <c r="AQ229" s="2">
        <f t="shared" si="159"/>
        <v>4</v>
      </c>
      <c r="AR229" s="2">
        <f t="shared" si="160"/>
        <v>6</v>
      </c>
      <c r="AS229" s="2">
        <f t="shared" si="161"/>
        <v>3</v>
      </c>
      <c r="AT229" s="2">
        <f t="shared" si="162"/>
        <v>7</v>
      </c>
      <c r="AU229" s="2">
        <f t="shared" si="163"/>
        <v>8</v>
      </c>
      <c r="AV229" s="2">
        <f t="shared" si="164"/>
        <v>5</v>
      </c>
      <c r="AW229" s="2">
        <f t="shared" si="165"/>
        <v>2</v>
      </c>
      <c r="AX229" s="2">
        <f t="shared" si="166"/>
        <v>10</v>
      </c>
      <c r="AY229" s="2">
        <f t="shared" si="167"/>
        <v>1</v>
      </c>
      <c r="AZ229" s="2">
        <f t="shared" si="168"/>
        <v>9</v>
      </c>
      <c r="BA229" s="2"/>
      <c r="BB229" s="5">
        <f t="shared" si="169"/>
        <v>5</v>
      </c>
      <c r="BC229" s="2">
        <f t="shared" si="170"/>
        <v>5</v>
      </c>
      <c r="BD229" s="2">
        <f t="shared" si="173"/>
        <v>28</v>
      </c>
      <c r="BE229" s="2">
        <f t="shared" si="174"/>
        <v>27</v>
      </c>
      <c r="BF229" s="2">
        <f t="shared" si="175"/>
        <v>12</v>
      </c>
      <c r="BG229" s="2">
        <f t="shared" si="176"/>
        <v>13</v>
      </c>
      <c r="BH229" s="2">
        <f t="shared" si="177"/>
        <v>12</v>
      </c>
      <c r="BI229" s="19">
        <f t="shared" si="178"/>
        <v>12.5</v>
      </c>
      <c r="BJ229" s="19">
        <f t="shared" si="179"/>
        <v>4.7871355387816905</v>
      </c>
      <c r="BK229" s="31">
        <f t="shared" si="180"/>
        <v>-0.10444659357341871</v>
      </c>
      <c r="BL229" s="32">
        <f t="shared" si="171"/>
        <v>0.45840747426404427</v>
      </c>
      <c r="BM229" s="62">
        <f t="shared" si="182"/>
        <v>8.225352112676057E-2</v>
      </c>
      <c r="BN229" s="62" t="str">
        <f t="shared" si="183"/>
        <v/>
      </c>
      <c r="BO229" s="73" t="str">
        <f t="shared" si="184"/>
        <v/>
      </c>
      <c r="BQ229" s="11">
        <f t="shared" si="181"/>
        <v>7.3934579278503706E-2</v>
      </c>
    </row>
    <row r="230" spans="1:69">
      <c r="A230" s="30" t="s">
        <v>801</v>
      </c>
      <c r="B230" s="30" t="s">
        <v>802</v>
      </c>
      <c r="C230" s="30" t="s">
        <v>803</v>
      </c>
      <c r="D230" s="30" t="s">
        <v>804</v>
      </c>
      <c r="E230" s="30" t="s">
        <v>570</v>
      </c>
      <c r="F230" s="11" t="str">
        <f t="shared" si="172"/>
        <v>Immune syst</v>
      </c>
      <c r="H230" s="11">
        <f>VLOOKUP($B230,data!$B$3:$Q$15316,'diff expr 1 vs 3 mites'!H$8,FALSE)</f>
        <v>0.85805631900000001</v>
      </c>
      <c r="I230" s="11">
        <f>VLOOKUP($B230,data!$B$3:$Q$15316,'diff expr 1 vs 3 mites'!I$8,FALSE)</f>
        <v>7.5452552470000001</v>
      </c>
      <c r="J230" s="11">
        <f>VLOOKUP($B230,data!$B$3:$Q$15316,'diff expr 1 vs 3 mites'!J$8,FALSE)</f>
        <v>8.2434967829999994</v>
      </c>
      <c r="K230" s="11">
        <f>VLOOKUP($B230,data!$B$3:$Q$15316,'diff expr 1 vs 3 mites'!K$8,FALSE)</f>
        <v>1.920400087</v>
      </c>
      <c r="L230" s="11">
        <f>VLOOKUP($B230,data!$B$3:$Q$15316,'diff expr 1 vs 3 mites'!L$8,FALSE)</f>
        <v>1.7831958649999999</v>
      </c>
      <c r="M230" s="11">
        <f>VLOOKUP($B230,data!$B$3:$Q$15316,'diff expr 1 vs 3 mites'!M$8,FALSE)</f>
        <v>0.90287406999999997</v>
      </c>
      <c r="N230" s="11">
        <f>VLOOKUP($B230,data!$B$3:$Q$15316,'diff expr 1 vs 3 mites'!N$8,FALSE)</f>
        <v>2.0003771100000001</v>
      </c>
      <c r="O230" s="11">
        <f>VLOOKUP($B230,data!$B$3:$Q$15316,'diff expr 1 vs 3 mites'!O$8,FALSE)</f>
        <v>0.91159471299999995</v>
      </c>
      <c r="P230" s="11">
        <f>VLOOKUP($B230,data!$B$3:$Q$15316,'diff expr 1 vs 3 mites'!P$8,FALSE)</f>
        <v>1.3231614279999999</v>
      </c>
      <c r="Q230" s="11">
        <f>VLOOKUP($B230,data!$B$3:$Q$15316,'diff expr 1 vs 3 mites'!Q$8,FALSE)</f>
        <v>1.050852565</v>
      </c>
      <c r="S230" s="27" t="s">
        <v>27749</v>
      </c>
      <c r="U230" s="2">
        <f t="shared" si="139"/>
        <v>1</v>
      </c>
      <c r="V230" s="2">
        <f t="shared" si="140"/>
        <v>9</v>
      </c>
      <c r="W230" s="2">
        <f t="shared" si="141"/>
        <v>10</v>
      </c>
      <c r="X230" s="2">
        <f t="shared" si="142"/>
        <v>7</v>
      </c>
      <c r="Y230" s="2">
        <f t="shared" si="143"/>
        <v>6</v>
      </c>
      <c r="Z230" s="2">
        <f t="shared" si="144"/>
        <v>2</v>
      </c>
      <c r="AA230" s="2">
        <f t="shared" si="145"/>
        <v>8</v>
      </c>
      <c r="AB230" s="2">
        <f t="shared" si="146"/>
        <v>3</v>
      </c>
      <c r="AC230" s="2">
        <f t="shared" si="147"/>
        <v>5</v>
      </c>
      <c r="AD230" s="2">
        <f t="shared" si="148"/>
        <v>4</v>
      </c>
      <c r="AE230" s="2"/>
      <c r="AF230" s="2">
        <f t="shared" si="149"/>
        <v>0</v>
      </c>
      <c r="AG230" s="2">
        <f t="shared" si="150"/>
        <v>0</v>
      </c>
      <c r="AH230" s="2">
        <f t="shared" si="151"/>
        <v>0</v>
      </c>
      <c r="AI230" s="2">
        <f t="shared" si="152"/>
        <v>0</v>
      </c>
      <c r="AJ230" s="2">
        <f t="shared" si="153"/>
        <v>0</v>
      </c>
      <c r="AK230" s="2">
        <f t="shared" si="154"/>
        <v>0</v>
      </c>
      <c r="AL230" s="2">
        <f t="shared" si="155"/>
        <v>0</v>
      </c>
      <c r="AM230" s="2">
        <f t="shared" si="156"/>
        <v>0</v>
      </c>
      <c r="AN230" s="2">
        <f t="shared" si="157"/>
        <v>0</v>
      </c>
      <c r="AO230" s="2">
        <f t="shared" si="158"/>
        <v>0</v>
      </c>
      <c r="AP230" s="2"/>
      <c r="AQ230" s="2">
        <f t="shared" si="159"/>
        <v>1</v>
      </c>
      <c r="AR230" s="2">
        <f t="shared" si="160"/>
        <v>9</v>
      </c>
      <c r="AS230" s="2">
        <f t="shared" si="161"/>
        <v>10</v>
      </c>
      <c r="AT230" s="2">
        <f t="shared" si="162"/>
        <v>7</v>
      </c>
      <c r="AU230" s="2">
        <f t="shared" si="163"/>
        <v>6</v>
      </c>
      <c r="AV230" s="2">
        <f t="shared" si="164"/>
        <v>2</v>
      </c>
      <c r="AW230" s="2">
        <f t="shared" si="165"/>
        <v>8</v>
      </c>
      <c r="AX230" s="2">
        <f t="shared" si="166"/>
        <v>3</v>
      </c>
      <c r="AY230" s="2">
        <f t="shared" si="167"/>
        <v>5</v>
      </c>
      <c r="AZ230" s="2">
        <f t="shared" si="168"/>
        <v>4</v>
      </c>
      <c r="BA230" s="2"/>
      <c r="BB230" s="5">
        <f t="shared" si="169"/>
        <v>5</v>
      </c>
      <c r="BC230" s="2">
        <f t="shared" si="170"/>
        <v>5</v>
      </c>
      <c r="BD230" s="2">
        <f t="shared" si="173"/>
        <v>33</v>
      </c>
      <c r="BE230" s="2">
        <f t="shared" si="174"/>
        <v>22</v>
      </c>
      <c r="BF230" s="2">
        <f t="shared" si="175"/>
        <v>7</v>
      </c>
      <c r="BG230" s="2">
        <f t="shared" si="176"/>
        <v>18</v>
      </c>
      <c r="BH230" s="2">
        <f t="shared" si="177"/>
        <v>7</v>
      </c>
      <c r="BI230" s="19">
        <f t="shared" si="178"/>
        <v>12.5</v>
      </c>
      <c r="BJ230" s="19">
        <f t="shared" si="179"/>
        <v>4.7871355387816905</v>
      </c>
      <c r="BK230" s="31">
        <f t="shared" si="180"/>
        <v>-1.1489125293076057</v>
      </c>
      <c r="BL230" s="32">
        <f t="shared" si="171"/>
        <v>0.12529602534284204</v>
      </c>
      <c r="BM230" s="62">
        <f t="shared" si="182"/>
        <v>3.0422535211267605E-2</v>
      </c>
      <c r="BN230" s="62" t="str">
        <f t="shared" si="183"/>
        <v/>
      </c>
      <c r="BO230" s="73" t="str">
        <f t="shared" si="184"/>
        <v/>
      </c>
      <c r="BQ230" s="11">
        <f t="shared" si="181"/>
        <v>-0.51696239126262766</v>
      </c>
    </row>
    <row r="231" spans="1:69">
      <c r="A231" s="30" t="s">
        <v>805</v>
      </c>
      <c r="B231" s="30" t="s">
        <v>806</v>
      </c>
      <c r="C231" s="30" t="s">
        <v>807</v>
      </c>
      <c r="D231" s="30" t="s">
        <v>808</v>
      </c>
      <c r="E231" s="30" t="s">
        <v>570</v>
      </c>
      <c r="F231" s="11" t="str">
        <f t="shared" si="172"/>
        <v>Immune syst</v>
      </c>
      <c r="H231" s="11">
        <f>VLOOKUP($B231,data!$B$3:$Q$15316,'diff expr 1 vs 3 mites'!H$8,FALSE)</f>
        <v>1.556476314</v>
      </c>
      <c r="I231" s="11">
        <f>VLOOKUP($B231,data!$B$3:$Q$15316,'diff expr 1 vs 3 mites'!I$8,FALSE)</f>
        <v>117.61281889999999</v>
      </c>
      <c r="J231" s="11">
        <f>VLOOKUP($B231,data!$B$3:$Q$15316,'diff expr 1 vs 3 mites'!J$8,FALSE)</f>
        <v>0.46239078900000002</v>
      </c>
      <c r="K231" s="11">
        <f>VLOOKUP($B231,data!$B$3:$Q$15316,'diff expr 1 vs 3 mites'!K$8,FALSE)</f>
        <v>172.4536449</v>
      </c>
      <c r="L231" s="11">
        <f>VLOOKUP($B231,data!$B$3:$Q$15316,'diff expr 1 vs 3 mites'!L$8,FALSE)</f>
        <v>234.82128789999999</v>
      </c>
      <c r="M231" s="11">
        <f>VLOOKUP($B231,data!$B$3:$Q$15316,'diff expr 1 vs 3 mites'!M$8,FALSE)</f>
        <v>556.22890540000003</v>
      </c>
      <c r="N231" s="11">
        <f>VLOOKUP($B231,data!$B$3:$Q$15316,'diff expr 1 vs 3 mites'!N$8,FALSE)</f>
        <v>14.68792491</v>
      </c>
      <c r="O231" s="11">
        <f>VLOOKUP($B231,data!$B$3:$Q$15316,'diff expr 1 vs 3 mites'!O$8,FALSE)</f>
        <v>701.07601650000004</v>
      </c>
      <c r="P231" s="11">
        <f>VLOOKUP($B231,data!$B$3:$Q$15316,'diff expr 1 vs 3 mites'!P$8,FALSE)</f>
        <v>0.79045153000000001</v>
      </c>
      <c r="Q231" s="11">
        <f>VLOOKUP($B231,data!$B$3:$Q$15316,'diff expr 1 vs 3 mites'!Q$8,FALSE)</f>
        <v>425.97709250000003</v>
      </c>
      <c r="S231" s="27" t="s">
        <v>27749</v>
      </c>
      <c r="U231" s="2">
        <f t="shared" si="139"/>
        <v>3</v>
      </c>
      <c r="V231" s="2">
        <f t="shared" si="140"/>
        <v>5</v>
      </c>
      <c r="W231" s="2">
        <f t="shared" si="141"/>
        <v>1</v>
      </c>
      <c r="X231" s="2">
        <f t="shared" si="142"/>
        <v>6</v>
      </c>
      <c r="Y231" s="2">
        <f t="shared" si="143"/>
        <v>7</v>
      </c>
      <c r="Z231" s="2">
        <f t="shared" si="144"/>
        <v>9</v>
      </c>
      <c r="AA231" s="2">
        <f t="shared" si="145"/>
        <v>4</v>
      </c>
      <c r="AB231" s="2">
        <f t="shared" si="146"/>
        <v>10</v>
      </c>
      <c r="AC231" s="2">
        <f t="shared" si="147"/>
        <v>2</v>
      </c>
      <c r="AD231" s="2">
        <f t="shared" si="148"/>
        <v>8</v>
      </c>
      <c r="AE231" s="2"/>
      <c r="AF231" s="2">
        <f t="shared" si="149"/>
        <v>0</v>
      </c>
      <c r="AG231" s="2">
        <f t="shared" si="150"/>
        <v>0</v>
      </c>
      <c r="AH231" s="2">
        <f t="shared" si="151"/>
        <v>0</v>
      </c>
      <c r="AI231" s="2">
        <f t="shared" si="152"/>
        <v>0</v>
      </c>
      <c r="AJ231" s="2">
        <f t="shared" si="153"/>
        <v>0</v>
      </c>
      <c r="AK231" s="2">
        <f t="shared" si="154"/>
        <v>0</v>
      </c>
      <c r="AL231" s="2">
        <f t="shared" si="155"/>
        <v>0</v>
      </c>
      <c r="AM231" s="2">
        <f t="shared" si="156"/>
        <v>0</v>
      </c>
      <c r="AN231" s="2">
        <f t="shared" si="157"/>
        <v>0</v>
      </c>
      <c r="AO231" s="2">
        <f t="shared" si="158"/>
        <v>0</v>
      </c>
      <c r="AP231" s="2"/>
      <c r="AQ231" s="2">
        <f t="shared" si="159"/>
        <v>3</v>
      </c>
      <c r="AR231" s="2">
        <f t="shared" si="160"/>
        <v>5</v>
      </c>
      <c r="AS231" s="2">
        <f t="shared" si="161"/>
        <v>1</v>
      </c>
      <c r="AT231" s="2">
        <f t="shared" si="162"/>
        <v>6</v>
      </c>
      <c r="AU231" s="2">
        <f t="shared" si="163"/>
        <v>7</v>
      </c>
      <c r="AV231" s="2">
        <f t="shared" si="164"/>
        <v>9</v>
      </c>
      <c r="AW231" s="2">
        <f t="shared" si="165"/>
        <v>4</v>
      </c>
      <c r="AX231" s="2">
        <f t="shared" si="166"/>
        <v>10</v>
      </c>
      <c r="AY231" s="2">
        <f t="shared" si="167"/>
        <v>2</v>
      </c>
      <c r="AZ231" s="2">
        <f t="shared" si="168"/>
        <v>8</v>
      </c>
      <c r="BA231" s="2"/>
      <c r="BB231" s="5">
        <f t="shared" si="169"/>
        <v>5</v>
      </c>
      <c r="BC231" s="2">
        <f t="shared" si="170"/>
        <v>5</v>
      </c>
      <c r="BD231" s="2">
        <f t="shared" si="173"/>
        <v>22</v>
      </c>
      <c r="BE231" s="2">
        <f t="shared" si="174"/>
        <v>33</v>
      </c>
      <c r="BF231" s="2">
        <f t="shared" si="175"/>
        <v>18</v>
      </c>
      <c r="BG231" s="2">
        <f t="shared" si="176"/>
        <v>7</v>
      </c>
      <c r="BH231" s="2">
        <f t="shared" si="177"/>
        <v>7</v>
      </c>
      <c r="BI231" s="19">
        <f t="shared" si="178"/>
        <v>12.5</v>
      </c>
      <c r="BJ231" s="19">
        <f t="shared" si="179"/>
        <v>4.7871355387816905</v>
      </c>
      <c r="BK231" s="31">
        <f t="shared" si="180"/>
        <v>-1.1489125293076057</v>
      </c>
      <c r="BL231" s="32">
        <f t="shared" si="171"/>
        <v>0.12529602534284204</v>
      </c>
      <c r="BM231" s="62">
        <f t="shared" si="182"/>
        <v>3.0422535211267605E-2</v>
      </c>
      <c r="BN231" s="62" t="str">
        <f t="shared" si="183"/>
        <v/>
      </c>
      <c r="BO231" s="73" t="str">
        <f t="shared" si="184"/>
        <v/>
      </c>
      <c r="BQ231" s="11">
        <f t="shared" si="181"/>
        <v>0.50839847215481326</v>
      </c>
    </row>
    <row r="232" spans="1:69">
      <c r="A232" s="30" t="s">
        <v>809</v>
      </c>
      <c r="B232" s="30" t="s">
        <v>810</v>
      </c>
      <c r="C232" s="30" t="s">
        <v>811</v>
      </c>
      <c r="D232" s="30" t="s">
        <v>812</v>
      </c>
      <c r="E232" s="30" t="s">
        <v>570</v>
      </c>
      <c r="F232" s="11" t="str">
        <f t="shared" si="172"/>
        <v>Immune syst</v>
      </c>
      <c r="H232" s="11">
        <f>VLOOKUP($B232,data!$B$3:$Q$15316,'diff expr 1 vs 3 mites'!H$8,FALSE)</f>
        <v>62.614984190000001</v>
      </c>
      <c r="I232" s="11">
        <f>VLOOKUP($B232,data!$B$3:$Q$15316,'diff expr 1 vs 3 mites'!I$8,FALSE)</f>
        <v>25.794630860000002</v>
      </c>
      <c r="J232" s="11">
        <f>VLOOKUP($B232,data!$B$3:$Q$15316,'diff expr 1 vs 3 mites'!J$8,FALSE)</f>
        <v>22.325543759999999</v>
      </c>
      <c r="K232" s="11">
        <f>VLOOKUP($B232,data!$B$3:$Q$15316,'diff expr 1 vs 3 mites'!K$8,FALSE)</f>
        <v>61.053067120000001</v>
      </c>
      <c r="L232" s="11">
        <f>VLOOKUP($B232,data!$B$3:$Q$15316,'diff expr 1 vs 3 mites'!L$8,FALSE)</f>
        <v>80.177400689999999</v>
      </c>
      <c r="M232" s="11">
        <f>VLOOKUP($B232,data!$B$3:$Q$15316,'diff expr 1 vs 3 mites'!M$8,FALSE)</f>
        <v>16.238282609999999</v>
      </c>
      <c r="N232" s="11">
        <f>VLOOKUP($B232,data!$B$3:$Q$15316,'diff expr 1 vs 3 mites'!N$8,FALSE)</f>
        <v>20.00301528</v>
      </c>
      <c r="O232" s="11">
        <f>VLOOKUP($B232,data!$B$3:$Q$15316,'diff expr 1 vs 3 mites'!O$8,FALSE)</f>
        <v>36.622875000000001</v>
      </c>
      <c r="P232" s="11">
        <f>VLOOKUP($B232,data!$B$3:$Q$15316,'diff expr 1 vs 3 mites'!P$8,FALSE)</f>
        <v>36.114044409999998</v>
      </c>
      <c r="Q232" s="11">
        <f>VLOOKUP($B232,data!$B$3:$Q$15316,'diff expr 1 vs 3 mites'!Q$8,FALSE)</f>
        <v>67.140161070000005</v>
      </c>
      <c r="S232" s="27" t="s">
        <v>27749</v>
      </c>
      <c r="U232" s="2">
        <f t="shared" si="139"/>
        <v>8</v>
      </c>
      <c r="V232" s="2">
        <f t="shared" si="140"/>
        <v>4</v>
      </c>
      <c r="W232" s="2">
        <f t="shared" si="141"/>
        <v>3</v>
      </c>
      <c r="X232" s="2">
        <f t="shared" si="142"/>
        <v>7</v>
      </c>
      <c r="Y232" s="2">
        <f t="shared" si="143"/>
        <v>10</v>
      </c>
      <c r="Z232" s="2">
        <f t="shared" si="144"/>
        <v>1</v>
      </c>
      <c r="AA232" s="2">
        <f t="shared" si="145"/>
        <v>2</v>
      </c>
      <c r="AB232" s="2">
        <f t="shared" si="146"/>
        <v>6</v>
      </c>
      <c r="AC232" s="2">
        <f t="shared" si="147"/>
        <v>5</v>
      </c>
      <c r="AD232" s="2">
        <f t="shared" si="148"/>
        <v>9</v>
      </c>
      <c r="AE232" s="2"/>
      <c r="AF232" s="2">
        <f t="shared" si="149"/>
        <v>0</v>
      </c>
      <c r="AG232" s="2">
        <f t="shared" si="150"/>
        <v>0</v>
      </c>
      <c r="AH232" s="2">
        <f t="shared" si="151"/>
        <v>0</v>
      </c>
      <c r="AI232" s="2">
        <f t="shared" si="152"/>
        <v>0</v>
      </c>
      <c r="AJ232" s="2">
        <f t="shared" si="153"/>
        <v>0</v>
      </c>
      <c r="AK232" s="2">
        <f t="shared" si="154"/>
        <v>0</v>
      </c>
      <c r="AL232" s="2">
        <f t="shared" si="155"/>
        <v>0</v>
      </c>
      <c r="AM232" s="2">
        <f t="shared" si="156"/>
        <v>0</v>
      </c>
      <c r="AN232" s="2">
        <f t="shared" si="157"/>
        <v>0</v>
      </c>
      <c r="AO232" s="2">
        <f t="shared" si="158"/>
        <v>0</v>
      </c>
      <c r="AP232" s="2"/>
      <c r="AQ232" s="2">
        <f t="shared" si="159"/>
        <v>8</v>
      </c>
      <c r="AR232" s="2">
        <f t="shared" si="160"/>
        <v>4</v>
      </c>
      <c r="AS232" s="2">
        <f t="shared" si="161"/>
        <v>3</v>
      </c>
      <c r="AT232" s="2">
        <f t="shared" si="162"/>
        <v>7</v>
      </c>
      <c r="AU232" s="2">
        <f t="shared" si="163"/>
        <v>10</v>
      </c>
      <c r="AV232" s="2">
        <f t="shared" si="164"/>
        <v>1</v>
      </c>
      <c r="AW232" s="2">
        <f t="shared" si="165"/>
        <v>2</v>
      </c>
      <c r="AX232" s="2">
        <f t="shared" si="166"/>
        <v>6</v>
      </c>
      <c r="AY232" s="2">
        <f t="shared" si="167"/>
        <v>5</v>
      </c>
      <c r="AZ232" s="2">
        <f t="shared" si="168"/>
        <v>9</v>
      </c>
      <c r="BA232" s="2"/>
      <c r="BB232" s="5">
        <f t="shared" si="169"/>
        <v>5</v>
      </c>
      <c r="BC232" s="2">
        <f t="shared" si="170"/>
        <v>5</v>
      </c>
      <c r="BD232" s="2">
        <f t="shared" si="173"/>
        <v>32</v>
      </c>
      <c r="BE232" s="2">
        <f t="shared" si="174"/>
        <v>23</v>
      </c>
      <c r="BF232" s="2">
        <f t="shared" si="175"/>
        <v>8</v>
      </c>
      <c r="BG232" s="2">
        <f t="shared" si="176"/>
        <v>17</v>
      </c>
      <c r="BH232" s="2">
        <f t="shared" si="177"/>
        <v>8</v>
      </c>
      <c r="BI232" s="19">
        <f t="shared" si="178"/>
        <v>12.5</v>
      </c>
      <c r="BJ232" s="19">
        <f t="shared" si="179"/>
        <v>4.7871355387816905</v>
      </c>
      <c r="BK232" s="31">
        <f t="shared" si="180"/>
        <v>-0.94001934216076832</v>
      </c>
      <c r="BL232" s="32">
        <f t="shared" si="171"/>
        <v>0.17360381967471225</v>
      </c>
      <c r="BM232" s="62">
        <f t="shared" si="182"/>
        <v>3.8309859154929578E-2</v>
      </c>
      <c r="BN232" s="62" t="str">
        <f t="shared" si="183"/>
        <v/>
      </c>
      <c r="BO232" s="73" t="str">
        <f t="shared" si="184"/>
        <v/>
      </c>
      <c r="BQ232" s="11">
        <f t="shared" si="181"/>
        <v>-0.15553661998406601</v>
      </c>
    </row>
    <row r="233" spans="1:69">
      <c r="A233" s="30" t="s">
        <v>813</v>
      </c>
      <c r="B233" s="30" t="s">
        <v>814</v>
      </c>
      <c r="C233" s="30" t="s">
        <v>815</v>
      </c>
      <c r="D233" s="30" t="s">
        <v>816</v>
      </c>
      <c r="E233" s="30" t="s">
        <v>570</v>
      </c>
      <c r="F233" s="11" t="str">
        <f t="shared" si="172"/>
        <v>Immune syst</v>
      </c>
      <c r="H233" s="11">
        <f>VLOOKUP($B233,data!$B$3:$Q$15316,'diff expr 1 vs 3 mites'!H$8,FALSE)</f>
        <v>3.891778355</v>
      </c>
      <c r="I233" s="11">
        <f>VLOOKUP($B233,data!$B$3:$Q$15316,'diff expr 1 vs 3 mites'!I$8,FALSE)</f>
        <v>17.960602439999999</v>
      </c>
      <c r="J233" s="11">
        <f>VLOOKUP($B233,data!$B$3:$Q$15316,'diff expr 1 vs 3 mites'!J$8,FALSE)</f>
        <v>17.164403409999998</v>
      </c>
      <c r="K233" s="11">
        <f>VLOOKUP($B233,data!$B$3:$Q$15316,'diff expr 1 vs 3 mites'!K$8,FALSE)</f>
        <v>3.1471814020000002</v>
      </c>
      <c r="L233" s="11">
        <f>VLOOKUP($B233,data!$B$3:$Q$15316,'diff expr 1 vs 3 mites'!L$8,FALSE)</f>
        <v>4.7775153860000001</v>
      </c>
      <c r="M233" s="11">
        <f>VLOOKUP($B233,data!$B$3:$Q$15316,'diff expr 1 vs 3 mites'!M$8,FALSE)</f>
        <v>3.441419207</v>
      </c>
      <c r="N233" s="11">
        <f>VLOOKUP($B233,data!$B$3:$Q$15316,'diff expr 1 vs 3 mites'!N$8,FALSE)</f>
        <v>4.5258092980000004</v>
      </c>
      <c r="O233" s="11">
        <f>VLOOKUP($B233,data!$B$3:$Q$15316,'diff expr 1 vs 3 mites'!O$8,FALSE)</f>
        <v>6.0428852979999998</v>
      </c>
      <c r="P233" s="11">
        <f>VLOOKUP($B233,data!$B$3:$Q$15316,'diff expr 1 vs 3 mites'!P$8,FALSE)</f>
        <v>6.280126729</v>
      </c>
      <c r="Q233" s="11">
        <f>VLOOKUP($B233,data!$B$3:$Q$15316,'diff expr 1 vs 3 mites'!Q$8,FALSE)</f>
        <v>7.3411070440000001</v>
      </c>
      <c r="S233" s="27" t="s">
        <v>27749</v>
      </c>
      <c r="U233" s="2">
        <f t="shared" si="139"/>
        <v>3</v>
      </c>
      <c r="V233" s="2">
        <f t="shared" si="140"/>
        <v>10</v>
      </c>
      <c r="W233" s="2">
        <f t="shared" si="141"/>
        <v>9</v>
      </c>
      <c r="X233" s="2">
        <f t="shared" si="142"/>
        <v>1</v>
      </c>
      <c r="Y233" s="2">
        <f t="shared" si="143"/>
        <v>5</v>
      </c>
      <c r="Z233" s="2">
        <f t="shared" si="144"/>
        <v>2</v>
      </c>
      <c r="AA233" s="2">
        <f t="shared" si="145"/>
        <v>4</v>
      </c>
      <c r="AB233" s="2">
        <f t="shared" si="146"/>
        <v>6</v>
      </c>
      <c r="AC233" s="2">
        <f t="shared" si="147"/>
        <v>7</v>
      </c>
      <c r="AD233" s="2">
        <f t="shared" si="148"/>
        <v>8</v>
      </c>
      <c r="AE233" s="2"/>
      <c r="AF233" s="2">
        <f t="shared" si="149"/>
        <v>0</v>
      </c>
      <c r="AG233" s="2">
        <f t="shared" si="150"/>
        <v>0</v>
      </c>
      <c r="AH233" s="2">
        <f t="shared" si="151"/>
        <v>0</v>
      </c>
      <c r="AI233" s="2">
        <f t="shared" si="152"/>
        <v>0</v>
      </c>
      <c r="AJ233" s="2">
        <f t="shared" si="153"/>
        <v>0</v>
      </c>
      <c r="AK233" s="2">
        <f t="shared" si="154"/>
        <v>0</v>
      </c>
      <c r="AL233" s="2">
        <f t="shared" si="155"/>
        <v>0</v>
      </c>
      <c r="AM233" s="2">
        <f t="shared" si="156"/>
        <v>0</v>
      </c>
      <c r="AN233" s="2">
        <f t="shared" si="157"/>
        <v>0</v>
      </c>
      <c r="AO233" s="2">
        <f t="shared" si="158"/>
        <v>0</v>
      </c>
      <c r="AP233" s="2"/>
      <c r="AQ233" s="2">
        <f t="shared" si="159"/>
        <v>3</v>
      </c>
      <c r="AR233" s="2">
        <f t="shared" si="160"/>
        <v>10</v>
      </c>
      <c r="AS233" s="2">
        <f t="shared" si="161"/>
        <v>9</v>
      </c>
      <c r="AT233" s="2">
        <f t="shared" si="162"/>
        <v>1</v>
      </c>
      <c r="AU233" s="2">
        <f t="shared" si="163"/>
        <v>5</v>
      </c>
      <c r="AV233" s="2">
        <f t="shared" si="164"/>
        <v>2</v>
      </c>
      <c r="AW233" s="2">
        <f t="shared" si="165"/>
        <v>4</v>
      </c>
      <c r="AX233" s="2">
        <f t="shared" si="166"/>
        <v>6</v>
      </c>
      <c r="AY233" s="2">
        <f t="shared" si="167"/>
        <v>7</v>
      </c>
      <c r="AZ233" s="2">
        <f t="shared" si="168"/>
        <v>8</v>
      </c>
      <c r="BA233" s="2"/>
      <c r="BB233" s="5">
        <f t="shared" si="169"/>
        <v>5</v>
      </c>
      <c r="BC233" s="2">
        <f t="shared" si="170"/>
        <v>5</v>
      </c>
      <c r="BD233" s="2">
        <f t="shared" si="173"/>
        <v>28</v>
      </c>
      <c r="BE233" s="2">
        <f t="shared" si="174"/>
        <v>27</v>
      </c>
      <c r="BF233" s="2">
        <f t="shared" si="175"/>
        <v>12</v>
      </c>
      <c r="BG233" s="2">
        <f t="shared" si="176"/>
        <v>13</v>
      </c>
      <c r="BH233" s="2">
        <f t="shared" si="177"/>
        <v>12</v>
      </c>
      <c r="BI233" s="19">
        <f t="shared" si="178"/>
        <v>12.5</v>
      </c>
      <c r="BJ233" s="19">
        <f t="shared" si="179"/>
        <v>4.7871355387816905</v>
      </c>
      <c r="BK233" s="31">
        <f t="shared" si="180"/>
        <v>-0.10444659357341871</v>
      </c>
      <c r="BL233" s="32">
        <f t="shared" si="171"/>
        <v>0.45840747426404427</v>
      </c>
      <c r="BM233" s="62">
        <f t="shared" si="182"/>
        <v>8.225352112676057E-2</v>
      </c>
      <c r="BN233" s="62" t="str">
        <f t="shared" si="183"/>
        <v/>
      </c>
      <c r="BO233" s="73" t="str">
        <f t="shared" si="184"/>
        <v/>
      </c>
      <c r="BQ233" s="11">
        <f t="shared" si="181"/>
        <v>-0.2301547214712831</v>
      </c>
    </row>
    <row r="234" spans="1:69">
      <c r="A234" s="30" t="s">
        <v>817</v>
      </c>
      <c r="B234" s="30" t="s">
        <v>818</v>
      </c>
      <c r="C234" s="30" t="s">
        <v>747</v>
      </c>
      <c r="D234" s="30" t="s">
        <v>748</v>
      </c>
      <c r="E234" s="30" t="s">
        <v>570</v>
      </c>
      <c r="F234" s="11" t="str">
        <f t="shared" si="172"/>
        <v>Immune syst</v>
      </c>
      <c r="H234" s="11">
        <f>VLOOKUP($B234,data!$B$3:$Q$15316,'diff expr 1 vs 3 mites'!H$8,FALSE)</f>
        <v>65.639146999999994</v>
      </c>
      <c r="I234" s="11">
        <f>VLOOKUP($B234,data!$B$3:$Q$15316,'diff expr 1 vs 3 mites'!I$8,FALSE)</f>
        <v>32.491655430000002</v>
      </c>
      <c r="J234" s="11">
        <f>VLOOKUP($B234,data!$B$3:$Q$15316,'diff expr 1 vs 3 mites'!J$8,FALSE)</f>
        <v>55.796943460000001</v>
      </c>
      <c r="K234" s="11">
        <f>VLOOKUP($B234,data!$B$3:$Q$15316,'diff expr 1 vs 3 mites'!K$8,FALSE)</f>
        <v>42.842367969999998</v>
      </c>
      <c r="L234" s="11">
        <f>VLOOKUP($B234,data!$B$3:$Q$15316,'diff expr 1 vs 3 mites'!L$8,FALSE)</f>
        <v>53.950209190000002</v>
      </c>
      <c r="M234" s="11">
        <f>VLOOKUP($B234,data!$B$3:$Q$15316,'diff expr 1 vs 3 mites'!M$8,FALSE)</f>
        <v>7.1739677200000003</v>
      </c>
      <c r="N234" s="11">
        <f>VLOOKUP($B234,data!$B$3:$Q$15316,'diff expr 1 vs 3 mites'!N$8,FALSE)</f>
        <v>20.164800670000002</v>
      </c>
      <c r="O234" s="11">
        <f>VLOOKUP($B234,data!$B$3:$Q$15316,'diff expr 1 vs 3 mites'!O$8,FALSE)</f>
        <v>13.690556129999999</v>
      </c>
      <c r="P234" s="11">
        <f>VLOOKUP($B234,data!$B$3:$Q$15316,'diff expr 1 vs 3 mites'!P$8,FALSE)</f>
        <v>19.754494619999999</v>
      </c>
      <c r="Q234" s="11">
        <f>VLOOKUP($B234,data!$B$3:$Q$15316,'diff expr 1 vs 3 mites'!Q$8,FALSE)</f>
        <v>25.691571239999998</v>
      </c>
      <c r="S234" s="27" t="s">
        <v>27749</v>
      </c>
      <c r="U234" s="2">
        <f t="shared" si="139"/>
        <v>10</v>
      </c>
      <c r="V234" s="2">
        <f t="shared" si="140"/>
        <v>6</v>
      </c>
      <c r="W234" s="2">
        <f t="shared" si="141"/>
        <v>9</v>
      </c>
      <c r="X234" s="2">
        <f t="shared" si="142"/>
        <v>7</v>
      </c>
      <c r="Y234" s="2">
        <f t="shared" si="143"/>
        <v>8</v>
      </c>
      <c r="Z234" s="2">
        <f t="shared" si="144"/>
        <v>1</v>
      </c>
      <c r="AA234" s="2">
        <f t="shared" si="145"/>
        <v>4</v>
      </c>
      <c r="AB234" s="2">
        <f t="shared" si="146"/>
        <v>2</v>
      </c>
      <c r="AC234" s="2">
        <f t="shared" si="147"/>
        <v>3</v>
      </c>
      <c r="AD234" s="2">
        <f t="shared" si="148"/>
        <v>5</v>
      </c>
      <c r="AE234" s="2"/>
      <c r="AF234" s="2">
        <f t="shared" si="149"/>
        <v>0</v>
      </c>
      <c r="AG234" s="2">
        <f t="shared" si="150"/>
        <v>0</v>
      </c>
      <c r="AH234" s="2">
        <f t="shared" si="151"/>
        <v>0</v>
      </c>
      <c r="AI234" s="2">
        <f t="shared" si="152"/>
        <v>0</v>
      </c>
      <c r="AJ234" s="2">
        <f t="shared" si="153"/>
        <v>0</v>
      </c>
      <c r="AK234" s="2">
        <f t="shared" si="154"/>
        <v>0</v>
      </c>
      <c r="AL234" s="2">
        <f t="shared" si="155"/>
        <v>0</v>
      </c>
      <c r="AM234" s="2">
        <f t="shared" si="156"/>
        <v>0</v>
      </c>
      <c r="AN234" s="2">
        <f t="shared" si="157"/>
        <v>0</v>
      </c>
      <c r="AO234" s="2">
        <f t="shared" si="158"/>
        <v>0</v>
      </c>
      <c r="AP234" s="2"/>
      <c r="AQ234" s="2">
        <f t="shared" si="159"/>
        <v>10</v>
      </c>
      <c r="AR234" s="2">
        <f t="shared" si="160"/>
        <v>6</v>
      </c>
      <c r="AS234" s="2">
        <f t="shared" si="161"/>
        <v>9</v>
      </c>
      <c r="AT234" s="2">
        <f t="shared" si="162"/>
        <v>7</v>
      </c>
      <c r="AU234" s="2">
        <f t="shared" si="163"/>
        <v>8</v>
      </c>
      <c r="AV234" s="2">
        <f t="shared" si="164"/>
        <v>1</v>
      </c>
      <c r="AW234" s="2">
        <f t="shared" si="165"/>
        <v>4</v>
      </c>
      <c r="AX234" s="2">
        <f t="shared" si="166"/>
        <v>2</v>
      </c>
      <c r="AY234" s="2">
        <f t="shared" si="167"/>
        <v>3</v>
      </c>
      <c r="AZ234" s="2">
        <f t="shared" si="168"/>
        <v>5</v>
      </c>
      <c r="BA234" s="2"/>
      <c r="BB234" s="5">
        <f t="shared" si="169"/>
        <v>5</v>
      </c>
      <c r="BC234" s="2">
        <f t="shared" si="170"/>
        <v>5</v>
      </c>
      <c r="BD234" s="2">
        <f t="shared" si="173"/>
        <v>40</v>
      </c>
      <c r="BE234" s="2">
        <f t="shared" si="174"/>
        <v>15</v>
      </c>
      <c r="BF234" s="2">
        <f t="shared" si="175"/>
        <v>0</v>
      </c>
      <c r="BG234" s="2">
        <f t="shared" si="176"/>
        <v>25</v>
      </c>
      <c r="BH234" s="2">
        <f t="shared" si="177"/>
        <v>0</v>
      </c>
      <c r="BI234" s="19">
        <f t="shared" si="178"/>
        <v>12.5</v>
      </c>
      <c r="BJ234" s="19">
        <f t="shared" si="179"/>
        <v>4.7871355387816905</v>
      </c>
      <c r="BK234" s="31">
        <f t="shared" si="180"/>
        <v>-2.6111648393354674</v>
      </c>
      <c r="BL234" s="32">
        <f t="shared" si="171"/>
        <v>4.5117194090401637E-3</v>
      </c>
      <c r="BM234" s="62">
        <f t="shared" si="182"/>
        <v>2.8169014084507044E-4</v>
      </c>
      <c r="BN234" s="62" t="str">
        <f t="shared" si="183"/>
        <v/>
      </c>
      <c r="BO234" s="73" t="str">
        <f t="shared" si="184"/>
        <v/>
      </c>
      <c r="BQ234" s="11">
        <f t="shared" si="181"/>
        <v>-0.46229700746066071</v>
      </c>
    </row>
    <row r="235" spans="1:69">
      <c r="A235" s="30" t="s">
        <v>819</v>
      </c>
      <c r="B235" s="30" t="s">
        <v>820</v>
      </c>
      <c r="C235" s="30" t="s">
        <v>821</v>
      </c>
      <c r="D235" s="30" t="s">
        <v>822</v>
      </c>
      <c r="E235" s="30" t="s">
        <v>570</v>
      </c>
      <c r="F235" s="11" t="str">
        <f t="shared" si="172"/>
        <v>Immune syst</v>
      </c>
      <c r="H235" s="11">
        <f>VLOOKUP($B235,data!$B$3:$Q$15316,'diff expr 1 vs 3 mites'!H$8,FALSE)</f>
        <v>3.2818047720000001</v>
      </c>
      <c r="I235" s="11">
        <f>VLOOKUP($B235,data!$B$3:$Q$15316,'diff expr 1 vs 3 mites'!I$8,FALSE)</f>
        <v>4.2725289169999998</v>
      </c>
      <c r="J235" s="11">
        <f>VLOOKUP($B235,data!$B$3:$Q$15316,'diff expr 1 vs 3 mites'!J$8,FALSE)</f>
        <v>2.9248301780000001</v>
      </c>
      <c r="K235" s="11">
        <f>VLOOKUP($B235,data!$B$3:$Q$15316,'diff expr 1 vs 3 mites'!K$8,FALSE)</f>
        <v>7.6422424600000003</v>
      </c>
      <c r="L235" s="11">
        <f>VLOOKUP($B235,data!$B$3:$Q$15316,'diff expr 1 vs 3 mites'!L$8,FALSE)</f>
        <v>10.49009025</v>
      </c>
      <c r="M235" s="11">
        <f>VLOOKUP($B235,data!$B$3:$Q$15316,'diff expr 1 vs 3 mites'!M$8,FALSE)</f>
        <v>4.2178604179999999</v>
      </c>
      <c r="N235" s="11">
        <f>VLOOKUP($B235,data!$B$3:$Q$15316,'diff expr 1 vs 3 mites'!N$8,FALSE)</f>
        <v>2.227137419</v>
      </c>
      <c r="O235" s="11">
        <f>VLOOKUP($B235,data!$B$3:$Q$15316,'diff expr 1 vs 3 mites'!O$8,FALSE)</f>
        <v>9.8691358489999992</v>
      </c>
      <c r="P235" s="11">
        <f>VLOOKUP($B235,data!$B$3:$Q$15316,'diff expr 1 vs 3 mites'!P$8,FALSE)</f>
        <v>4.1574777660000004</v>
      </c>
      <c r="Q235" s="11">
        <f>VLOOKUP($B235,data!$B$3:$Q$15316,'diff expr 1 vs 3 mites'!Q$8,FALSE)</f>
        <v>6.293789437</v>
      </c>
      <c r="S235" s="27" t="s">
        <v>27749</v>
      </c>
      <c r="U235" s="2">
        <f t="shared" si="139"/>
        <v>3</v>
      </c>
      <c r="V235" s="2">
        <f t="shared" si="140"/>
        <v>6</v>
      </c>
      <c r="W235" s="2">
        <f t="shared" si="141"/>
        <v>2</v>
      </c>
      <c r="X235" s="2">
        <f t="shared" si="142"/>
        <v>8</v>
      </c>
      <c r="Y235" s="2">
        <f t="shared" si="143"/>
        <v>10</v>
      </c>
      <c r="Z235" s="2">
        <f t="shared" si="144"/>
        <v>5</v>
      </c>
      <c r="AA235" s="2">
        <f t="shared" si="145"/>
        <v>1</v>
      </c>
      <c r="AB235" s="2">
        <f t="shared" si="146"/>
        <v>9</v>
      </c>
      <c r="AC235" s="2">
        <f t="shared" si="147"/>
        <v>4</v>
      </c>
      <c r="AD235" s="2">
        <f t="shared" si="148"/>
        <v>7</v>
      </c>
      <c r="AE235" s="2"/>
      <c r="AF235" s="2">
        <f t="shared" si="149"/>
        <v>0</v>
      </c>
      <c r="AG235" s="2">
        <f t="shared" si="150"/>
        <v>0</v>
      </c>
      <c r="AH235" s="2">
        <f t="shared" si="151"/>
        <v>0</v>
      </c>
      <c r="AI235" s="2">
        <f t="shared" si="152"/>
        <v>0</v>
      </c>
      <c r="AJ235" s="2">
        <f t="shared" si="153"/>
        <v>0</v>
      </c>
      <c r="AK235" s="2">
        <f t="shared" si="154"/>
        <v>0</v>
      </c>
      <c r="AL235" s="2">
        <f t="shared" si="155"/>
        <v>0</v>
      </c>
      <c r="AM235" s="2">
        <f t="shared" si="156"/>
        <v>0</v>
      </c>
      <c r="AN235" s="2">
        <f t="shared" si="157"/>
        <v>0</v>
      </c>
      <c r="AO235" s="2">
        <f t="shared" si="158"/>
        <v>0</v>
      </c>
      <c r="AP235" s="2"/>
      <c r="AQ235" s="2">
        <f t="shared" si="159"/>
        <v>3</v>
      </c>
      <c r="AR235" s="2">
        <f t="shared" si="160"/>
        <v>6</v>
      </c>
      <c r="AS235" s="2">
        <f t="shared" si="161"/>
        <v>2</v>
      </c>
      <c r="AT235" s="2">
        <f t="shared" si="162"/>
        <v>8</v>
      </c>
      <c r="AU235" s="2">
        <f t="shared" si="163"/>
        <v>10</v>
      </c>
      <c r="AV235" s="2">
        <f t="shared" si="164"/>
        <v>5</v>
      </c>
      <c r="AW235" s="2">
        <f t="shared" si="165"/>
        <v>1</v>
      </c>
      <c r="AX235" s="2">
        <f t="shared" si="166"/>
        <v>9</v>
      </c>
      <c r="AY235" s="2">
        <f t="shared" si="167"/>
        <v>4</v>
      </c>
      <c r="AZ235" s="2">
        <f t="shared" si="168"/>
        <v>7</v>
      </c>
      <c r="BA235" s="2"/>
      <c r="BB235" s="5">
        <f t="shared" si="169"/>
        <v>5</v>
      </c>
      <c r="BC235" s="2">
        <f t="shared" si="170"/>
        <v>5</v>
      </c>
      <c r="BD235" s="2">
        <f t="shared" si="173"/>
        <v>29</v>
      </c>
      <c r="BE235" s="2">
        <f t="shared" si="174"/>
        <v>26</v>
      </c>
      <c r="BF235" s="2">
        <f t="shared" si="175"/>
        <v>11</v>
      </c>
      <c r="BG235" s="2">
        <f t="shared" si="176"/>
        <v>14</v>
      </c>
      <c r="BH235" s="2">
        <f t="shared" si="177"/>
        <v>11</v>
      </c>
      <c r="BI235" s="19">
        <f t="shared" si="178"/>
        <v>12.5</v>
      </c>
      <c r="BJ235" s="19">
        <f t="shared" si="179"/>
        <v>4.7871355387816905</v>
      </c>
      <c r="BK235" s="31">
        <f t="shared" si="180"/>
        <v>-0.31333978072025609</v>
      </c>
      <c r="BL235" s="32">
        <f t="shared" si="171"/>
        <v>0.37701126503103738</v>
      </c>
      <c r="BM235" s="62">
        <f t="shared" si="182"/>
        <v>6.9014084507042259E-2</v>
      </c>
      <c r="BN235" s="62" t="str">
        <f t="shared" si="183"/>
        <v/>
      </c>
      <c r="BO235" s="73" t="str">
        <f t="shared" si="184"/>
        <v/>
      </c>
      <c r="BQ235" s="11">
        <f t="shared" si="181"/>
        <v>-2.8966822392372377E-2</v>
      </c>
    </row>
    <row r="236" spans="1:69">
      <c r="A236" s="30" t="s">
        <v>823</v>
      </c>
      <c r="B236" s="30" t="s">
        <v>824</v>
      </c>
      <c r="C236" s="30" t="s">
        <v>825</v>
      </c>
      <c r="D236" s="30" t="s">
        <v>826</v>
      </c>
      <c r="E236" s="30" t="s">
        <v>570</v>
      </c>
      <c r="F236" s="11" t="str">
        <f t="shared" si="172"/>
        <v>Immune syst</v>
      </c>
      <c r="H236" s="11">
        <f>VLOOKUP($B236,data!$B$3:$Q$15316,'diff expr 1 vs 3 mites'!H$8,FALSE)</f>
        <v>1.3767789610000001</v>
      </c>
      <c r="I236" s="11">
        <f>VLOOKUP($B236,data!$B$3:$Q$15316,'diff expr 1 vs 3 mites'!I$8,FALSE)</f>
        <v>2.0911408169999999</v>
      </c>
      <c r="J236" s="11">
        <f>VLOOKUP($B236,data!$B$3:$Q$15316,'diff expr 1 vs 3 mites'!J$8,FALSE)</f>
        <v>7.871114994</v>
      </c>
      <c r="K236" s="11">
        <f>VLOOKUP($B236,data!$B$3:$Q$15316,'diff expr 1 vs 3 mites'!K$8,FALSE)</f>
        <v>3.9030353619999998</v>
      </c>
      <c r="L236" s="11">
        <f>VLOOKUP($B236,data!$B$3:$Q$15316,'diff expr 1 vs 3 mites'!L$8,FALSE)</f>
        <v>4.2584120710000004</v>
      </c>
      <c r="M236" s="11">
        <f>VLOOKUP($B236,data!$B$3:$Q$15316,'diff expr 1 vs 3 mites'!M$8,FALSE)</f>
        <v>1.651507152</v>
      </c>
      <c r="N236" s="11">
        <f>VLOOKUP($B236,data!$B$3:$Q$15316,'diff expr 1 vs 3 mites'!N$8,FALSE)</f>
        <v>2.9342890810000002</v>
      </c>
      <c r="O236" s="11">
        <f>VLOOKUP($B236,data!$B$3:$Q$15316,'diff expr 1 vs 3 mites'!O$8,FALSE)</f>
        <v>3.4937229109999999</v>
      </c>
      <c r="P236" s="11">
        <f>VLOOKUP($B236,data!$B$3:$Q$15316,'diff expr 1 vs 3 mites'!P$8,FALSE)</f>
        <v>2.517094089</v>
      </c>
      <c r="Q236" s="11">
        <f>VLOOKUP($B236,data!$B$3:$Q$15316,'diff expr 1 vs 3 mites'!Q$8,FALSE)</f>
        <v>1.8728977019999999</v>
      </c>
      <c r="S236" s="27" t="s">
        <v>27749</v>
      </c>
      <c r="U236" s="2">
        <f t="shared" si="139"/>
        <v>1</v>
      </c>
      <c r="V236" s="2">
        <f t="shared" si="140"/>
        <v>4</v>
      </c>
      <c r="W236" s="2">
        <f t="shared" si="141"/>
        <v>10</v>
      </c>
      <c r="X236" s="2">
        <f t="shared" si="142"/>
        <v>8</v>
      </c>
      <c r="Y236" s="2">
        <f t="shared" si="143"/>
        <v>9</v>
      </c>
      <c r="Z236" s="2">
        <f t="shared" si="144"/>
        <v>2</v>
      </c>
      <c r="AA236" s="2">
        <f t="shared" si="145"/>
        <v>6</v>
      </c>
      <c r="AB236" s="2">
        <f t="shared" si="146"/>
        <v>7</v>
      </c>
      <c r="AC236" s="2">
        <f t="shared" si="147"/>
        <v>5</v>
      </c>
      <c r="AD236" s="2">
        <f t="shared" si="148"/>
        <v>3</v>
      </c>
      <c r="AE236" s="2"/>
      <c r="AF236" s="2">
        <f t="shared" si="149"/>
        <v>0</v>
      </c>
      <c r="AG236" s="2">
        <f t="shared" si="150"/>
        <v>0</v>
      </c>
      <c r="AH236" s="2">
        <f t="shared" si="151"/>
        <v>0</v>
      </c>
      <c r="AI236" s="2">
        <f t="shared" si="152"/>
        <v>0</v>
      </c>
      <c r="AJ236" s="2">
        <f t="shared" si="153"/>
        <v>0</v>
      </c>
      <c r="AK236" s="2">
        <f t="shared" si="154"/>
        <v>0</v>
      </c>
      <c r="AL236" s="2">
        <f t="shared" si="155"/>
        <v>0</v>
      </c>
      <c r="AM236" s="2">
        <f t="shared" si="156"/>
        <v>0</v>
      </c>
      <c r="AN236" s="2">
        <f t="shared" si="157"/>
        <v>0</v>
      </c>
      <c r="AO236" s="2">
        <f t="shared" si="158"/>
        <v>0</v>
      </c>
      <c r="AP236" s="2"/>
      <c r="AQ236" s="2">
        <f t="shared" si="159"/>
        <v>1</v>
      </c>
      <c r="AR236" s="2">
        <f t="shared" si="160"/>
        <v>4</v>
      </c>
      <c r="AS236" s="2">
        <f t="shared" si="161"/>
        <v>10</v>
      </c>
      <c r="AT236" s="2">
        <f t="shared" si="162"/>
        <v>8</v>
      </c>
      <c r="AU236" s="2">
        <f t="shared" si="163"/>
        <v>9</v>
      </c>
      <c r="AV236" s="2">
        <f t="shared" si="164"/>
        <v>2</v>
      </c>
      <c r="AW236" s="2">
        <f t="shared" si="165"/>
        <v>6</v>
      </c>
      <c r="AX236" s="2">
        <f t="shared" si="166"/>
        <v>7</v>
      </c>
      <c r="AY236" s="2">
        <f t="shared" si="167"/>
        <v>5</v>
      </c>
      <c r="AZ236" s="2">
        <f t="shared" si="168"/>
        <v>3</v>
      </c>
      <c r="BA236" s="2"/>
      <c r="BB236" s="5">
        <f t="shared" si="169"/>
        <v>5</v>
      </c>
      <c r="BC236" s="2">
        <f t="shared" si="170"/>
        <v>5</v>
      </c>
      <c r="BD236" s="2">
        <f t="shared" si="173"/>
        <v>32</v>
      </c>
      <c r="BE236" s="2">
        <f t="shared" si="174"/>
        <v>23</v>
      </c>
      <c r="BF236" s="2">
        <f t="shared" si="175"/>
        <v>8</v>
      </c>
      <c r="BG236" s="2">
        <f t="shared" si="176"/>
        <v>17</v>
      </c>
      <c r="BH236" s="2">
        <f t="shared" si="177"/>
        <v>8</v>
      </c>
      <c r="BI236" s="19">
        <f t="shared" si="178"/>
        <v>12.5</v>
      </c>
      <c r="BJ236" s="19">
        <f t="shared" si="179"/>
        <v>4.7871355387816905</v>
      </c>
      <c r="BK236" s="31">
        <f t="shared" si="180"/>
        <v>-0.94001934216076832</v>
      </c>
      <c r="BL236" s="32">
        <f t="shared" si="171"/>
        <v>0.17360381967471225</v>
      </c>
      <c r="BM236" s="62">
        <f t="shared" si="182"/>
        <v>3.8309859154929578E-2</v>
      </c>
      <c r="BN236" s="62" t="str">
        <f t="shared" si="183"/>
        <v/>
      </c>
      <c r="BO236" s="73" t="str">
        <f t="shared" si="184"/>
        <v/>
      </c>
      <c r="BQ236" s="11">
        <f t="shared" si="181"/>
        <v>-0.19419593025663209</v>
      </c>
    </row>
    <row r="237" spans="1:69">
      <c r="A237" s="30" t="s">
        <v>827</v>
      </c>
      <c r="B237" s="30" t="s">
        <v>828</v>
      </c>
      <c r="C237" s="30" t="s">
        <v>829</v>
      </c>
      <c r="D237" s="30" t="s">
        <v>830</v>
      </c>
      <c r="E237" s="30" t="s">
        <v>570</v>
      </c>
      <c r="F237" s="11" t="str">
        <f t="shared" si="172"/>
        <v>Immune syst</v>
      </c>
      <c r="H237" s="11">
        <f>VLOOKUP($B237,data!$B$3:$Q$15316,'diff expr 1 vs 3 mites'!H$8,FALSE)</f>
        <v>1.0674476930000001</v>
      </c>
      <c r="I237" s="11">
        <f>VLOOKUP($B237,data!$B$3:$Q$15316,'diff expr 1 vs 3 mites'!I$8,FALSE)</f>
        <v>2.3644082370000001</v>
      </c>
      <c r="J237" s="11">
        <f>VLOOKUP($B237,data!$B$3:$Q$15316,'diff expr 1 vs 3 mites'!J$8,FALSE)</f>
        <v>0.411071664</v>
      </c>
      <c r="K237" s="11">
        <f>VLOOKUP($B237,data!$B$3:$Q$15316,'diff expr 1 vs 3 mites'!K$8,FALSE)</f>
        <v>1.05073302</v>
      </c>
      <c r="L237" s="11">
        <f>VLOOKUP($B237,data!$B$3:$Q$15316,'diff expr 1 vs 3 mites'!L$8,FALSE)</f>
        <v>2.1952411239999998</v>
      </c>
      <c r="M237" s="11">
        <f>VLOOKUP($B237,data!$B$3:$Q$15316,'diff expr 1 vs 3 mites'!M$8,FALSE)</f>
        <v>4.4460091589999999</v>
      </c>
      <c r="N237" s="11">
        <f>VLOOKUP($B237,data!$B$3:$Q$15316,'diff expr 1 vs 3 mites'!N$8,FALSE)</f>
        <v>0.79945493099999998</v>
      </c>
      <c r="O237" s="11">
        <f>VLOOKUP($B237,data!$B$3:$Q$15316,'diff expr 1 vs 3 mites'!O$8,FALSE)</f>
        <v>3.3346501239999999</v>
      </c>
      <c r="P237" s="11">
        <f>VLOOKUP($B237,data!$B$3:$Q$15316,'diff expr 1 vs 3 mites'!P$8,FALSE)</f>
        <v>1.111999805</v>
      </c>
      <c r="Q237" s="11">
        <f>VLOOKUP($B237,data!$B$3:$Q$15316,'diff expr 1 vs 3 mites'!Q$8,FALSE)</f>
        <v>0.79610729700000005</v>
      </c>
      <c r="S237" s="27" t="s">
        <v>27749</v>
      </c>
      <c r="U237" s="2">
        <f t="shared" si="139"/>
        <v>5</v>
      </c>
      <c r="V237" s="2">
        <f t="shared" si="140"/>
        <v>8</v>
      </c>
      <c r="W237" s="2">
        <f t="shared" si="141"/>
        <v>1</v>
      </c>
      <c r="X237" s="2">
        <f t="shared" si="142"/>
        <v>4</v>
      </c>
      <c r="Y237" s="2">
        <f t="shared" si="143"/>
        <v>7</v>
      </c>
      <c r="Z237" s="2">
        <f t="shared" si="144"/>
        <v>10</v>
      </c>
      <c r="AA237" s="2">
        <f t="shared" si="145"/>
        <v>3</v>
      </c>
      <c r="AB237" s="2">
        <f t="shared" si="146"/>
        <v>9</v>
      </c>
      <c r="AC237" s="2">
        <f t="shared" si="147"/>
        <v>6</v>
      </c>
      <c r="AD237" s="2">
        <f t="shared" si="148"/>
        <v>2</v>
      </c>
      <c r="AE237" s="2"/>
      <c r="AF237" s="2">
        <f t="shared" si="149"/>
        <v>0</v>
      </c>
      <c r="AG237" s="2">
        <f t="shared" si="150"/>
        <v>0</v>
      </c>
      <c r="AH237" s="2">
        <f t="shared" si="151"/>
        <v>0</v>
      </c>
      <c r="AI237" s="2">
        <f t="shared" si="152"/>
        <v>0</v>
      </c>
      <c r="AJ237" s="2">
        <f t="shared" si="153"/>
        <v>0</v>
      </c>
      <c r="AK237" s="2">
        <f t="shared" si="154"/>
        <v>0</v>
      </c>
      <c r="AL237" s="2">
        <f t="shared" si="155"/>
        <v>0</v>
      </c>
      <c r="AM237" s="2">
        <f t="shared" si="156"/>
        <v>0</v>
      </c>
      <c r="AN237" s="2">
        <f t="shared" si="157"/>
        <v>0</v>
      </c>
      <c r="AO237" s="2">
        <f t="shared" si="158"/>
        <v>0</v>
      </c>
      <c r="AP237" s="2"/>
      <c r="AQ237" s="2">
        <f t="shared" si="159"/>
        <v>5</v>
      </c>
      <c r="AR237" s="2">
        <f t="shared" si="160"/>
        <v>8</v>
      </c>
      <c r="AS237" s="2">
        <f t="shared" si="161"/>
        <v>1</v>
      </c>
      <c r="AT237" s="2">
        <f t="shared" si="162"/>
        <v>4</v>
      </c>
      <c r="AU237" s="2">
        <f t="shared" si="163"/>
        <v>7</v>
      </c>
      <c r="AV237" s="2">
        <f t="shared" si="164"/>
        <v>10</v>
      </c>
      <c r="AW237" s="2">
        <f t="shared" si="165"/>
        <v>3</v>
      </c>
      <c r="AX237" s="2">
        <f t="shared" si="166"/>
        <v>9</v>
      </c>
      <c r="AY237" s="2">
        <f t="shared" si="167"/>
        <v>6</v>
      </c>
      <c r="AZ237" s="2">
        <f t="shared" si="168"/>
        <v>2</v>
      </c>
      <c r="BA237" s="2"/>
      <c r="BB237" s="5">
        <f t="shared" si="169"/>
        <v>5</v>
      </c>
      <c r="BC237" s="2">
        <f t="shared" si="170"/>
        <v>5</v>
      </c>
      <c r="BD237" s="2">
        <f t="shared" si="173"/>
        <v>25</v>
      </c>
      <c r="BE237" s="2">
        <f t="shared" si="174"/>
        <v>30</v>
      </c>
      <c r="BF237" s="2">
        <f t="shared" si="175"/>
        <v>15</v>
      </c>
      <c r="BG237" s="2">
        <f t="shared" si="176"/>
        <v>10</v>
      </c>
      <c r="BH237" s="2">
        <f t="shared" si="177"/>
        <v>10</v>
      </c>
      <c r="BI237" s="19">
        <f t="shared" si="178"/>
        <v>12.5</v>
      </c>
      <c r="BJ237" s="19">
        <f t="shared" si="179"/>
        <v>4.7871355387816905</v>
      </c>
      <c r="BK237" s="31">
        <f t="shared" si="180"/>
        <v>-0.5222329678670935</v>
      </c>
      <c r="BL237" s="32">
        <f t="shared" si="171"/>
        <v>0.30075406722029491</v>
      </c>
      <c r="BM237" s="62">
        <f t="shared" si="182"/>
        <v>5.8591549295774648E-2</v>
      </c>
      <c r="BN237" s="62" t="str">
        <f t="shared" si="183"/>
        <v/>
      </c>
      <c r="BO237" s="73" t="str">
        <f t="shared" si="184"/>
        <v/>
      </c>
      <c r="BQ237" s="11">
        <f t="shared" si="181"/>
        <v>0.17012288652344712</v>
      </c>
    </row>
    <row r="238" spans="1:69">
      <c r="A238" s="30" t="s">
        <v>831</v>
      </c>
      <c r="B238" s="30" t="s">
        <v>832</v>
      </c>
      <c r="C238" s="30" t="s">
        <v>782</v>
      </c>
      <c r="D238" s="30" t="s">
        <v>783</v>
      </c>
      <c r="E238" s="30" t="s">
        <v>570</v>
      </c>
      <c r="F238" s="11" t="str">
        <f t="shared" si="172"/>
        <v>Immune syst</v>
      </c>
      <c r="H238" s="11">
        <f>VLOOKUP($B238,data!$B$3:$Q$15316,'diff expr 1 vs 3 mites'!H$8,FALSE)</f>
        <v>11.765001290000001</v>
      </c>
      <c r="I238" s="11">
        <f>VLOOKUP($B238,data!$B$3:$Q$15316,'diff expr 1 vs 3 mites'!I$8,FALSE)</f>
        <v>6.5199322339999997</v>
      </c>
      <c r="J238" s="11">
        <f>VLOOKUP($B238,data!$B$3:$Q$15316,'diff expr 1 vs 3 mites'!J$8,FALSE)</f>
        <v>6.6123366030000001</v>
      </c>
      <c r="K238" s="11">
        <f>VLOOKUP($B238,data!$B$3:$Q$15316,'diff expr 1 vs 3 mites'!K$8,FALSE)</f>
        <v>8.488397677</v>
      </c>
      <c r="L238" s="11">
        <f>VLOOKUP($B238,data!$B$3:$Q$15316,'diff expr 1 vs 3 mites'!L$8,FALSE)</f>
        <v>9.4164753599999997</v>
      </c>
      <c r="M238" s="11">
        <f>VLOOKUP($B238,data!$B$3:$Q$15316,'diff expr 1 vs 3 mites'!M$8,FALSE)</f>
        <v>5.7213399340000004</v>
      </c>
      <c r="N238" s="11">
        <f>VLOOKUP($B238,data!$B$3:$Q$15316,'diff expr 1 vs 3 mites'!N$8,FALSE)</f>
        <v>4.2865721969999999</v>
      </c>
      <c r="O238" s="11">
        <f>VLOOKUP($B238,data!$B$3:$Q$15316,'diff expr 1 vs 3 mites'!O$8,FALSE)</f>
        <v>5.8682930569999998</v>
      </c>
      <c r="P238" s="11">
        <f>VLOOKUP($B238,data!$B$3:$Q$15316,'diff expr 1 vs 3 mites'!P$8,FALSE)</f>
        <v>4.1736776960000004</v>
      </c>
      <c r="Q238" s="11">
        <f>VLOOKUP($B238,data!$B$3:$Q$15316,'diff expr 1 vs 3 mites'!Q$8,FALSE)</f>
        <v>7.96809557</v>
      </c>
      <c r="S238" s="27" t="s">
        <v>27749</v>
      </c>
      <c r="U238" s="2">
        <f t="shared" si="139"/>
        <v>10</v>
      </c>
      <c r="V238" s="2">
        <f t="shared" si="140"/>
        <v>5</v>
      </c>
      <c r="W238" s="2">
        <f t="shared" si="141"/>
        <v>6</v>
      </c>
      <c r="X238" s="2">
        <f t="shared" si="142"/>
        <v>8</v>
      </c>
      <c r="Y238" s="2">
        <f t="shared" si="143"/>
        <v>9</v>
      </c>
      <c r="Z238" s="2">
        <f t="shared" si="144"/>
        <v>3</v>
      </c>
      <c r="AA238" s="2">
        <f t="shared" si="145"/>
        <v>2</v>
      </c>
      <c r="AB238" s="2">
        <f t="shared" si="146"/>
        <v>4</v>
      </c>
      <c r="AC238" s="2">
        <f t="shared" si="147"/>
        <v>1</v>
      </c>
      <c r="AD238" s="2">
        <f t="shared" si="148"/>
        <v>7</v>
      </c>
      <c r="AE238" s="2"/>
      <c r="AF238" s="2">
        <f t="shared" si="149"/>
        <v>0</v>
      </c>
      <c r="AG238" s="2">
        <f t="shared" si="150"/>
        <v>0</v>
      </c>
      <c r="AH238" s="2">
        <f t="shared" si="151"/>
        <v>0</v>
      </c>
      <c r="AI238" s="2">
        <f t="shared" si="152"/>
        <v>0</v>
      </c>
      <c r="AJ238" s="2">
        <f t="shared" si="153"/>
        <v>0</v>
      </c>
      <c r="AK238" s="2">
        <f t="shared" si="154"/>
        <v>0</v>
      </c>
      <c r="AL238" s="2">
        <f t="shared" si="155"/>
        <v>0</v>
      </c>
      <c r="AM238" s="2">
        <f t="shared" si="156"/>
        <v>0</v>
      </c>
      <c r="AN238" s="2">
        <f t="shared" si="157"/>
        <v>0</v>
      </c>
      <c r="AO238" s="2">
        <f t="shared" si="158"/>
        <v>0</v>
      </c>
      <c r="AP238" s="2"/>
      <c r="AQ238" s="2">
        <f t="shared" si="159"/>
        <v>10</v>
      </c>
      <c r="AR238" s="2">
        <f t="shared" si="160"/>
        <v>5</v>
      </c>
      <c r="AS238" s="2">
        <f t="shared" si="161"/>
        <v>6</v>
      </c>
      <c r="AT238" s="2">
        <f t="shared" si="162"/>
        <v>8</v>
      </c>
      <c r="AU238" s="2">
        <f t="shared" si="163"/>
        <v>9</v>
      </c>
      <c r="AV238" s="2">
        <f t="shared" si="164"/>
        <v>3</v>
      </c>
      <c r="AW238" s="2">
        <f t="shared" si="165"/>
        <v>2</v>
      </c>
      <c r="AX238" s="2">
        <f t="shared" si="166"/>
        <v>4</v>
      </c>
      <c r="AY238" s="2">
        <f t="shared" si="167"/>
        <v>1</v>
      </c>
      <c r="AZ238" s="2">
        <f t="shared" si="168"/>
        <v>7</v>
      </c>
      <c r="BA238" s="2"/>
      <c r="BB238" s="5">
        <f t="shared" si="169"/>
        <v>5</v>
      </c>
      <c r="BC238" s="2">
        <f t="shared" si="170"/>
        <v>5</v>
      </c>
      <c r="BD238" s="2">
        <f t="shared" si="173"/>
        <v>38</v>
      </c>
      <c r="BE238" s="2">
        <f t="shared" si="174"/>
        <v>17</v>
      </c>
      <c r="BF238" s="2">
        <f t="shared" si="175"/>
        <v>2</v>
      </c>
      <c r="BG238" s="2">
        <f t="shared" si="176"/>
        <v>23</v>
      </c>
      <c r="BH238" s="2">
        <f t="shared" si="177"/>
        <v>2</v>
      </c>
      <c r="BI238" s="19">
        <f t="shared" si="178"/>
        <v>12.5</v>
      </c>
      <c r="BJ238" s="19">
        <f t="shared" si="179"/>
        <v>4.7871355387816905</v>
      </c>
      <c r="BK238" s="31">
        <f t="shared" si="180"/>
        <v>-2.1933784650417927</v>
      </c>
      <c r="BL238" s="32">
        <f t="shared" si="171"/>
        <v>1.4140061284138474E-2</v>
      </c>
      <c r="BM238" s="62">
        <f t="shared" si="182"/>
        <v>5.0704225352112683E-3</v>
      </c>
      <c r="BN238" s="62" t="str">
        <f t="shared" si="183"/>
        <v/>
      </c>
      <c r="BO238" s="73" t="str">
        <f t="shared" si="184"/>
        <v/>
      </c>
      <c r="BQ238" s="11">
        <f t="shared" si="181"/>
        <v>-0.18402871832213163</v>
      </c>
    </row>
    <row r="239" spans="1:69">
      <c r="A239" s="30" t="s">
        <v>833</v>
      </c>
      <c r="B239" s="30" t="s">
        <v>834</v>
      </c>
      <c r="C239" s="30" t="s">
        <v>835</v>
      </c>
      <c r="D239" s="30" t="s">
        <v>836</v>
      </c>
      <c r="E239" s="30" t="s">
        <v>570</v>
      </c>
      <c r="F239" s="11" t="str">
        <f t="shared" si="172"/>
        <v>Immune syst</v>
      </c>
      <c r="H239" s="11">
        <f>VLOOKUP($B239,data!$B$3:$Q$15316,'diff expr 1 vs 3 mites'!H$8,FALSE)</f>
        <v>0.65853215399999998</v>
      </c>
      <c r="I239" s="11">
        <f>VLOOKUP($B239,data!$B$3:$Q$15316,'diff expr 1 vs 3 mites'!I$8,FALSE)</f>
        <v>2.8852533789999999</v>
      </c>
      <c r="J239" s="11">
        <f>VLOOKUP($B239,data!$B$3:$Q$15316,'diff expr 1 vs 3 mites'!J$8,FALSE)</f>
        <v>2.508124209</v>
      </c>
      <c r="K239" s="11">
        <f>VLOOKUP($B239,data!$B$3:$Q$15316,'diff expr 1 vs 3 mites'!K$8,FALSE)</f>
        <v>1.675400679</v>
      </c>
      <c r="L239" s="11">
        <f>VLOOKUP($B239,data!$B$3:$Q$15316,'diff expr 1 vs 3 mites'!L$8,FALSE)</f>
        <v>3.583667449</v>
      </c>
      <c r="M239" s="11">
        <f>VLOOKUP($B239,data!$B$3:$Q$15316,'diff expr 1 vs 3 mites'!M$8,FALSE)</f>
        <v>5.0637076529999998</v>
      </c>
      <c r="N239" s="11">
        <f>VLOOKUP($B239,data!$B$3:$Q$15316,'diff expr 1 vs 3 mites'!N$8,FALSE)</f>
        <v>1.3170105329999999</v>
      </c>
      <c r="O239" s="11">
        <f>VLOOKUP($B239,data!$B$3:$Q$15316,'diff expr 1 vs 3 mites'!O$8,FALSE)</f>
        <v>2.629345775</v>
      </c>
      <c r="P239" s="11">
        <f>VLOOKUP($B239,data!$B$3:$Q$15316,'diff expr 1 vs 3 mites'!P$8,FALSE)</f>
        <v>0.69261366000000002</v>
      </c>
      <c r="Q239" s="11">
        <f>VLOOKUP($B239,data!$B$3:$Q$15316,'diff expr 1 vs 3 mites'!Q$8,FALSE)</f>
        <v>1.269398298</v>
      </c>
      <c r="S239" s="27" t="s">
        <v>27749</v>
      </c>
      <c r="U239" s="2">
        <f t="shared" si="139"/>
        <v>1</v>
      </c>
      <c r="V239" s="2">
        <f t="shared" si="140"/>
        <v>8</v>
      </c>
      <c r="W239" s="2">
        <f t="shared" si="141"/>
        <v>6</v>
      </c>
      <c r="X239" s="2">
        <f t="shared" si="142"/>
        <v>5</v>
      </c>
      <c r="Y239" s="2">
        <f t="shared" si="143"/>
        <v>9</v>
      </c>
      <c r="Z239" s="2">
        <f t="shared" si="144"/>
        <v>10</v>
      </c>
      <c r="AA239" s="2">
        <f t="shared" si="145"/>
        <v>4</v>
      </c>
      <c r="AB239" s="2">
        <f t="shared" si="146"/>
        <v>7</v>
      </c>
      <c r="AC239" s="2">
        <f t="shared" si="147"/>
        <v>2</v>
      </c>
      <c r="AD239" s="2">
        <f t="shared" si="148"/>
        <v>3</v>
      </c>
      <c r="AE239" s="2"/>
      <c r="AF239" s="2">
        <f t="shared" si="149"/>
        <v>0</v>
      </c>
      <c r="AG239" s="2">
        <f t="shared" si="150"/>
        <v>0</v>
      </c>
      <c r="AH239" s="2">
        <f t="shared" si="151"/>
        <v>0</v>
      </c>
      <c r="AI239" s="2">
        <f t="shared" si="152"/>
        <v>0</v>
      </c>
      <c r="AJ239" s="2">
        <f t="shared" si="153"/>
        <v>0</v>
      </c>
      <c r="AK239" s="2">
        <f t="shared" si="154"/>
        <v>0</v>
      </c>
      <c r="AL239" s="2">
        <f t="shared" si="155"/>
        <v>0</v>
      </c>
      <c r="AM239" s="2">
        <f t="shared" si="156"/>
        <v>0</v>
      </c>
      <c r="AN239" s="2">
        <f t="shared" si="157"/>
        <v>0</v>
      </c>
      <c r="AO239" s="2">
        <f t="shared" si="158"/>
        <v>0</v>
      </c>
      <c r="AP239" s="2"/>
      <c r="AQ239" s="2">
        <f t="shared" si="159"/>
        <v>1</v>
      </c>
      <c r="AR239" s="2">
        <f t="shared" si="160"/>
        <v>8</v>
      </c>
      <c r="AS239" s="2">
        <f t="shared" si="161"/>
        <v>6</v>
      </c>
      <c r="AT239" s="2">
        <f t="shared" si="162"/>
        <v>5</v>
      </c>
      <c r="AU239" s="2">
        <f t="shared" si="163"/>
        <v>9</v>
      </c>
      <c r="AV239" s="2">
        <f t="shared" si="164"/>
        <v>10</v>
      </c>
      <c r="AW239" s="2">
        <f t="shared" si="165"/>
        <v>4</v>
      </c>
      <c r="AX239" s="2">
        <f t="shared" si="166"/>
        <v>7</v>
      </c>
      <c r="AY239" s="2">
        <f t="shared" si="167"/>
        <v>2</v>
      </c>
      <c r="AZ239" s="2">
        <f t="shared" si="168"/>
        <v>3</v>
      </c>
      <c r="BA239" s="2"/>
      <c r="BB239" s="5">
        <f t="shared" si="169"/>
        <v>5</v>
      </c>
      <c r="BC239" s="2">
        <f t="shared" si="170"/>
        <v>5</v>
      </c>
      <c r="BD239" s="2">
        <f t="shared" si="173"/>
        <v>29</v>
      </c>
      <c r="BE239" s="2">
        <f t="shared" si="174"/>
        <v>26</v>
      </c>
      <c r="BF239" s="2">
        <f t="shared" si="175"/>
        <v>11</v>
      </c>
      <c r="BG239" s="2">
        <f t="shared" si="176"/>
        <v>14</v>
      </c>
      <c r="BH239" s="2">
        <f t="shared" si="177"/>
        <v>11</v>
      </c>
      <c r="BI239" s="19">
        <f t="shared" si="178"/>
        <v>12.5</v>
      </c>
      <c r="BJ239" s="19">
        <f t="shared" si="179"/>
        <v>4.7871355387816905</v>
      </c>
      <c r="BK239" s="31">
        <f t="shared" si="180"/>
        <v>-0.31333978072025609</v>
      </c>
      <c r="BL239" s="32">
        <f t="shared" si="171"/>
        <v>0.37701126503103738</v>
      </c>
      <c r="BM239" s="62">
        <f t="shared" si="182"/>
        <v>6.9014084507042259E-2</v>
      </c>
      <c r="BN239" s="62" t="str">
        <f t="shared" si="183"/>
        <v/>
      </c>
      <c r="BO239" s="73" t="str">
        <f t="shared" si="184"/>
        <v/>
      </c>
      <c r="BQ239" s="11">
        <f t="shared" si="181"/>
        <v>-1.3211348733999708E-2</v>
      </c>
    </row>
    <row r="240" spans="1:69">
      <c r="A240" s="30" t="s">
        <v>837</v>
      </c>
      <c r="B240" s="30" t="s">
        <v>838</v>
      </c>
      <c r="C240" s="30" t="s">
        <v>839</v>
      </c>
      <c r="D240" s="30" t="s">
        <v>840</v>
      </c>
      <c r="E240" s="30" t="s">
        <v>570</v>
      </c>
      <c r="F240" s="11" t="str">
        <f t="shared" si="172"/>
        <v>Immune syst</v>
      </c>
      <c r="H240" s="11">
        <f>VLOOKUP($B240,data!$B$3:$Q$15316,'diff expr 1 vs 3 mites'!H$8,FALSE)</f>
        <v>13.74134626</v>
      </c>
      <c r="I240" s="11">
        <f>VLOOKUP($B240,data!$B$3:$Q$15316,'diff expr 1 vs 3 mites'!I$8,FALSE)</f>
        <v>164.8639704</v>
      </c>
      <c r="J240" s="11">
        <f>VLOOKUP($B240,data!$B$3:$Q$15316,'diff expr 1 vs 3 mites'!J$8,FALSE)</f>
        <v>11.339487869999999</v>
      </c>
      <c r="K240" s="11">
        <f>VLOOKUP($B240,data!$B$3:$Q$15316,'diff expr 1 vs 3 mites'!K$8,FALSE)</f>
        <v>102.66857109999999</v>
      </c>
      <c r="L240" s="11">
        <f>VLOOKUP($B240,data!$B$3:$Q$15316,'diff expr 1 vs 3 mites'!L$8,FALSE)</f>
        <v>32.004767129999998</v>
      </c>
      <c r="M240" s="11">
        <f>VLOOKUP($B240,data!$B$3:$Q$15316,'diff expr 1 vs 3 mites'!M$8,FALSE)</f>
        <v>157.01385329999999</v>
      </c>
      <c r="N240" s="11">
        <f>VLOOKUP($B240,data!$B$3:$Q$15316,'diff expr 1 vs 3 mites'!N$8,FALSE)</f>
        <v>9.14008501</v>
      </c>
      <c r="O240" s="11">
        <f>VLOOKUP($B240,data!$B$3:$Q$15316,'diff expr 1 vs 3 mites'!O$8,FALSE)</f>
        <v>62.898947679999999</v>
      </c>
      <c r="P240" s="11">
        <f>VLOOKUP($B240,data!$B$3:$Q$15316,'diff expr 1 vs 3 mites'!P$8,FALSE)</f>
        <v>9.7821867610000002</v>
      </c>
      <c r="Q240" s="11">
        <f>VLOOKUP($B240,data!$B$3:$Q$15316,'diff expr 1 vs 3 mites'!Q$8,FALSE)</f>
        <v>19.0397204</v>
      </c>
      <c r="S240" s="27" t="s">
        <v>27749</v>
      </c>
      <c r="U240" s="2">
        <f t="shared" si="139"/>
        <v>4</v>
      </c>
      <c r="V240" s="2">
        <f t="shared" si="140"/>
        <v>10</v>
      </c>
      <c r="W240" s="2">
        <f t="shared" si="141"/>
        <v>3</v>
      </c>
      <c r="X240" s="2">
        <f t="shared" si="142"/>
        <v>8</v>
      </c>
      <c r="Y240" s="2">
        <f t="shared" si="143"/>
        <v>6</v>
      </c>
      <c r="Z240" s="2">
        <f t="shared" si="144"/>
        <v>9</v>
      </c>
      <c r="AA240" s="2">
        <f t="shared" si="145"/>
        <v>1</v>
      </c>
      <c r="AB240" s="2">
        <f t="shared" si="146"/>
        <v>7</v>
      </c>
      <c r="AC240" s="2">
        <f t="shared" si="147"/>
        <v>2</v>
      </c>
      <c r="AD240" s="2">
        <f t="shared" si="148"/>
        <v>5</v>
      </c>
      <c r="AE240" s="2"/>
      <c r="AF240" s="2">
        <f t="shared" si="149"/>
        <v>0</v>
      </c>
      <c r="AG240" s="2">
        <f t="shared" si="150"/>
        <v>0</v>
      </c>
      <c r="AH240" s="2">
        <f t="shared" si="151"/>
        <v>0</v>
      </c>
      <c r="AI240" s="2">
        <f t="shared" si="152"/>
        <v>0</v>
      </c>
      <c r="AJ240" s="2">
        <f t="shared" si="153"/>
        <v>0</v>
      </c>
      <c r="AK240" s="2">
        <f t="shared" si="154"/>
        <v>0</v>
      </c>
      <c r="AL240" s="2">
        <f t="shared" si="155"/>
        <v>0</v>
      </c>
      <c r="AM240" s="2">
        <f t="shared" si="156"/>
        <v>0</v>
      </c>
      <c r="AN240" s="2">
        <f t="shared" si="157"/>
        <v>0</v>
      </c>
      <c r="AO240" s="2">
        <f t="shared" si="158"/>
        <v>0</v>
      </c>
      <c r="AP240" s="2"/>
      <c r="AQ240" s="2">
        <f t="shared" si="159"/>
        <v>4</v>
      </c>
      <c r="AR240" s="2">
        <f t="shared" si="160"/>
        <v>10</v>
      </c>
      <c r="AS240" s="2">
        <f t="shared" si="161"/>
        <v>3</v>
      </c>
      <c r="AT240" s="2">
        <f t="shared" si="162"/>
        <v>8</v>
      </c>
      <c r="AU240" s="2">
        <f t="shared" si="163"/>
        <v>6</v>
      </c>
      <c r="AV240" s="2">
        <f t="shared" si="164"/>
        <v>9</v>
      </c>
      <c r="AW240" s="2">
        <f t="shared" si="165"/>
        <v>1</v>
      </c>
      <c r="AX240" s="2">
        <f t="shared" si="166"/>
        <v>7</v>
      </c>
      <c r="AY240" s="2">
        <f t="shared" si="167"/>
        <v>2</v>
      </c>
      <c r="AZ240" s="2">
        <f t="shared" si="168"/>
        <v>5</v>
      </c>
      <c r="BA240" s="2"/>
      <c r="BB240" s="5">
        <f t="shared" si="169"/>
        <v>5</v>
      </c>
      <c r="BC240" s="2">
        <f t="shared" si="170"/>
        <v>5</v>
      </c>
      <c r="BD240" s="2">
        <f t="shared" si="173"/>
        <v>31</v>
      </c>
      <c r="BE240" s="2">
        <f t="shared" si="174"/>
        <v>24</v>
      </c>
      <c r="BF240" s="2">
        <f t="shared" si="175"/>
        <v>9</v>
      </c>
      <c r="BG240" s="2">
        <f t="shared" si="176"/>
        <v>16</v>
      </c>
      <c r="BH240" s="2">
        <f t="shared" si="177"/>
        <v>9</v>
      </c>
      <c r="BI240" s="19">
        <f t="shared" si="178"/>
        <v>12.5</v>
      </c>
      <c r="BJ240" s="19">
        <f t="shared" si="179"/>
        <v>4.7871355387816905</v>
      </c>
      <c r="BK240" s="31">
        <f t="shared" si="180"/>
        <v>-0.73112615501393097</v>
      </c>
      <c r="BL240" s="32">
        <f t="shared" si="171"/>
        <v>0.23235104997023245</v>
      </c>
      <c r="BM240" s="62">
        <f t="shared" si="182"/>
        <v>4.8732394366197189E-2</v>
      </c>
      <c r="BN240" s="62" t="str">
        <f t="shared" si="183"/>
        <v/>
      </c>
      <c r="BO240" s="73" t="str">
        <f t="shared" si="184"/>
        <v/>
      </c>
      <c r="BQ240" s="11">
        <f t="shared" si="181"/>
        <v>-9.9963896068223285E-2</v>
      </c>
    </row>
    <row r="241" spans="1:69">
      <c r="A241" s="30" t="s">
        <v>841</v>
      </c>
      <c r="B241" s="30" t="s">
        <v>842</v>
      </c>
      <c r="C241" s="30" t="s">
        <v>843</v>
      </c>
      <c r="D241" s="30" t="s">
        <v>844</v>
      </c>
      <c r="E241" s="30" t="s">
        <v>570</v>
      </c>
      <c r="F241" s="11" t="str">
        <f t="shared" si="172"/>
        <v>Immune syst</v>
      </c>
      <c r="H241" s="11">
        <f>VLOOKUP($B241,data!$B$3:$Q$15316,'diff expr 1 vs 3 mites'!H$8,FALSE)</f>
        <v>12.3309116</v>
      </c>
      <c r="I241" s="11">
        <f>VLOOKUP($B241,data!$B$3:$Q$15316,'diff expr 1 vs 3 mites'!I$8,FALSE)</f>
        <v>10.30953304</v>
      </c>
      <c r="J241" s="11">
        <f>VLOOKUP($B241,data!$B$3:$Q$15316,'diff expr 1 vs 3 mites'!J$8,FALSE)</f>
        <v>9.2607149349999993</v>
      </c>
      <c r="K241" s="11">
        <f>VLOOKUP($B241,data!$B$3:$Q$15316,'diff expr 1 vs 3 mites'!K$8,FALSE)</f>
        <v>7.6167651579999998</v>
      </c>
      <c r="L241" s="11">
        <f>VLOOKUP($B241,data!$B$3:$Q$15316,'diff expr 1 vs 3 mites'!L$8,FALSE)</f>
        <v>5.3974956169999997</v>
      </c>
      <c r="M241" s="11">
        <f>VLOOKUP($B241,data!$B$3:$Q$15316,'diff expr 1 vs 3 mites'!M$8,FALSE)</f>
        <v>1.1308465519999999</v>
      </c>
      <c r="N241" s="11">
        <f>VLOOKUP($B241,data!$B$3:$Q$15316,'diff expr 1 vs 3 mites'!N$8,FALSE)</f>
        <v>6.2091963559999996</v>
      </c>
      <c r="O241" s="11">
        <f>VLOOKUP($B241,data!$B$3:$Q$15316,'diff expr 1 vs 3 mites'!O$8,FALSE)</f>
        <v>2.6097580040000001</v>
      </c>
      <c r="P241" s="11">
        <f>VLOOKUP($B241,data!$B$3:$Q$15316,'diff expr 1 vs 3 mites'!P$8,FALSE)</f>
        <v>15.556099980000001</v>
      </c>
      <c r="Q241" s="11">
        <f>VLOOKUP($B241,data!$B$3:$Q$15316,'diff expr 1 vs 3 mites'!Q$8,FALSE)</f>
        <v>7.2896626519999996</v>
      </c>
      <c r="S241" s="27" t="s">
        <v>27749</v>
      </c>
      <c r="U241" s="2">
        <f t="shared" si="139"/>
        <v>9</v>
      </c>
      <c r="V241" s="2">
        <f t="shared" si="140"/>
        <v>8</v>
      </c>
      <c r="W241" s="2">
        <f t="shared" si="141"/>
        <v>7</v>
      </c>
      <c r="X241" s="2">
        <f t="shared" si="142"/>
        <v>6</v>
      </c>
      <c r="Y241" s="2">
        <f t="shared" si="143"/>
        <v>3</v>
      </c>
      <c r="Z241" s="2">
        <f t="shared" si="144"/>
        <v>1</v>
      </c>
      <c r="AA241" s="2">
        <f t="shared" si="145"/>
        <v>4</v>
      </c>
      <c r="AB241" s="2">
        <f t="shared" si="146"/>
        <v>2</v>
      </c>
      <c r="AC241" s="2">
        <f t="shared" si="147"/>
        <v>10</v>
      </c>
      <c r="AD241" s="2">
        <f t="shared" si="148"/>
        <v>5</v>
      </c>
      <c r="AE241" s="2"/>
      <c r="AF241" s="2">
        <f t="shared" si="149"/>
        <v>0</v>
      </c>
      <c r="AG241" s="2">
        <f t="shared" si="150"/>
        <v>0</v>
      </c>
      <c r="AH241" s="2">
        <f t="shared" si="151"/>
        <v>0</v>
      </c>
      <c r="AI241" s="2">
        <f t="shared" si="152"/>
        <v>0</v>
      </c>
      <c r="AJ241" s="2">
        <f t="shared" si="153"/>
        <v>0</v>
      </c>
      <c r="AK241" s="2">
        <f t="shared" si="154"/>
        <v>0</v>
      </c>
      <c r="AL241" s="2">
        <f t="shared" si="155"/>
        <v>0</v>
      </c>
      <c r="AM241" s="2">
        <f t="shared" si="156"/>
        <v>0</v>
      </c>
      <c r="AN241" s="2">
        <f t="shared" si="157"/>
        <v>0</v>
      </c>
      <c r="AO241" s="2">
        <f t="shared" si="158"/>
        <v>0</v>
      </c>
      <c r="AP241" s="2"/>
      <c r="AQ241" s="2">
        <f t="shared" si="159"/>
        <v>9</v>
      </c>
      <c r="AR241" s="2">
        <f t="shared" si="160"/>
        <v>8</v>
      </c>
      <c r="AS241" s="2">
        <f t="shared" si="161"/>
        <v>7</v>
      </c>
      <c r="AT241" s="2">
        <f t="shared" si="162"/>
        <v>6</v>
      </c>
      <c r="AU241" s="2">
        <f t="shared" si="163"/>
        <v>3</v>
      </c>
      <c r="AV241" s="2">
        <f t="shared" si="164"/>
        <v>1</v>
      </c>
      <c r="AW241" s="2">
        <f t="shared" si="165"/>
        <v>4</v>
      </c>
      <c r="AX241" s="2">
        <f t="shared" si="166"/>
        <v>2</v>
      </c>
      <c r="AY241" s="2">
        <f t="shared" si="167"/>
        <v>10</v>
      </c>
      <c r="AZ241" s="2">
        <f t="shared" si="168"/>
        <v>5</v>
      </c>
      <c r="BA241" s="2"/>
      <c r="BB241" s="5">
        <f t="shared" si="169"/>
        <v>5</v>
      </c>
      <c r="BC241" s="2">
        <f t="shared" si="170"/>
        <v>5</v>
      </c>
      <c r="BD241" s="2">
        <f t="shared" si="173"/>
        <v>33</v>
      </c>
      <c r="BE241" s="2">
        <f t="shared" si="174"/>
        <v>22</v>
      </c>
      <c r="BF241" s="2">
        <f t="shared" si="175"/>
        <v>7</v>
      </c>
      <c r="BG241" s="2">
        <f t="shared" si="176"/>
        <v>18</v>
      </c>
      <c r="BH241" s="2">
        <f t="shared" si="177"/>
        <v>7</v>
      </c>
      <c r="BI241" s="19">
        <f t="shared" si="178"/>
        <v>12.5</v>
      </c>
      <c r="BJ241" s="19">
        <f t="shared" si="179"/>
        <v>4.7871355387816905</v>
      </c>
      <c r="BK241" s="31">
        <f t="shared" si="180"/>
        <v>-1.1489125293076057</v>
      </c>
      <c r="BL241" s="32">
        <f t="shared" si="171"/>
        <v>0.12529602534284204</v>
      </c>
      <c r="BM241" s="62">
        <f t="shared" si="182"/>
        <v>3.0422535211267605E-2</v>
      </c>
      <c r="BN241" s="62" t="str">
        <f t="shared" si="183"/>
        <v/>
      </c>
      <c r="BO241" s="73" t="str">
        <f t="shared" si="184"/>
        <v/>
      </c>
      <c r="BQ241" s="11">
        <f t="shared" si="181"/>
        <v>-0.13658037044798821</v>
      </c>
    </row>
    <row r="242" spans="1:69">
      <c r="A242" s="30" t="s">
        <v>845</v>
      </c>
      <c r="B242" s="30" t="s">
        <v>846</v>
      </c>
      <c r="C242" s="30" t="s">
        <v>847</v>
      </c>
      <c r="D242" s="30"/>
      <c r="E242" s="30" t="s">
        <v>570</v>
      </c>
      <c r="F242" s="11" t="str">
        <f t="shared" si="172"/>
        <v>Immune syst</v>
      </c>
      <c r="H242" s="11">
        <f>VLOOKUP($B242,data!$B$3:$Q$15316,'diff expr 1 vs 3 mites'!H$8,FALSE)</f>
        <v>4.7790564629999999</v>
      </c>
      <c r="I242" s="11">
        <f>VLOOKUP($B242,data!$B$3:$Q$15316,'diff expr 1 vs 3 mites'!I$8,FALSE)</f>
        <v>4.2531677630000004</v>
      </c>
      <c r="J242" s="11">
        <f>VLOOKUP($B242,data!$B$3:$Q$15316,'diff expr 1 vs 3 mites'!J$8,FALSE)</f>
        <v>3.5863224069999999</v>
      </c>
      <c r="K242" s="11">
        <f>VLOOKUP($B242,data!$B$3:$Q$15316,'diff expr 1 vs 3 mites'!K$8,FALSE)</f>
        <v>5.6450680950000001</v>
      </c>
      <c r="L242" s="11">
        <f>VLOOKUP($B242,data!$B$3:$Q$15316,'diff expr 1 vs 3 mites'!L$8,FALSE)</f>
        <v>7.6783484870000001</v>
      </c>
      <c r="M242" s="11">
        <f>VLOOKUP($B242,data!$B$3:$Q$15316,'diff expr 1 vs 3 mites'!M$8,FALSE)</f>
        <v>4.8518854190000003</v>
      </c>
      <c r="N242" s="11">
        <f>VLOOKUP($B242,data!$B$3:$Q$15316,'diff expr 1 vs 3 mites'!N$8,FALSE)</f>
        <v>2.8042623849999999</v>
      </c>
      <c r="O242" s="11">
        <f>VLOOKUP($B242,data!$B$3:$Q$15316,'diff expr 1 vs 3 mites'!O$8,FALSE)</f>
        <v>9.5821676129999993</v>
      </c>
      <c r="P242" s="11">
        <f>VLOOKUP($B242,data!$B$3:$Q$15316,'diff expr 1 vs 3 mites'!P$8,FALSE)</f>
        <v>2.7566610630000001</v>
      </c>
      <c r="Q242" s="11">
        <f>VLOOKUP($B242,data!$B$3:$Q$15316,'diff expr 1 vs 3 mites'!Q$8,FALSE)</f>
        <v>7.2844192510000001</v>
      </c>
      <c r="S242" s="27" t="s">
        <v>27749</v>
      </c>
      <c r="U242" s="2">
        <f t="shared" si="139"/>
        <v>5</v>
      </c>
      <c r="V242" s="2">
        <f t="shared" si="140"/>
        <v>4</v>
      </c>
      <c r="W242" s="2">
        <f t="shared" si="141"/>
        <v>3</v>
      </c>
      <c r="X242" s="2">
        <f t="shared" si="142"/>
        <v>7</v>
      </c>
      <c r="Y242" s="2">
        <f t="shared" si="143"/>
        <v>9</v>
      </c>
      <c r="Z242" s="2">
        <f t="shared" si="144"/>
        <v>6</v>
      </c>
      <c r="AA242" s="2">
        <f t="shared" si="145"/>
        <v>2</v>
      </c>
      <c r="AB242" s="2">
        <f t="shared" si="146"/>
        <v>10</v>
      </c>
      <c r="AC242" s="2">
        <f t="shared" si="147"/>
        <v>1</v>
      </c>
      <c r="AD242" s="2">
        <f t="shared" si="148"/>
        <v>8</v>
      </c>
      <c r="AE242" s="2"/>
      <c r="AF242" s="2">
        <f t="shared" si="149"/>
        <v>0</v>
      </c>
      <c r="AG242" s="2">
        <f t="shared" si="150"/>
        <v>0</v>
      </c>
      <c r="AH242" s="2">
        <f t="shared" si="151"/>
        <v>0</v>
      </c>
      <c r="AI242" s="2">
        <f t="shared" si="152"/>
        <v>0</v>
      </c>
      <c r="AJ242" s="2">
        <f t="shared" si="153"/>
        <v>0</v>
      </c>
      <c r="AK242" s="2">
        <f t="shared" si="154"/>
        <v>0</v>
      </c>
      <c r="AL242" s="2">
        <f t="shared" si="155"/>
        <v>0</v>
      </c>
      <c r="AM242" s="2">
        <f t="shared" si="156"/>
        <v>0</v>
      </c>
      <c r="AN242" s="2">
        <f t="shared" si="157"/>
        <v>0</v>
      </c>
      <c r="AO242" s="2">
        <f t="shared" si="158"/>
        <v>0</v>
      </c>
      <c r="AP242" s="2"/>
      <c r="AQ242" s="2">
        <f t="shared" si="159"/>
        <v>5</v>
      </c>
      <c r="AR242" s="2">
        <f t="shared" si="160"/>
        <v>4</v>
      </c>
      <c r="AS242" s="2">
        <f t="shared" si="161"/>
        <v>3</v>
      </c>
      <c r="AT242" s="2">
        <f t="shared" si="162"/>
        <v>7</v>
      </c>
      <c r="AU242" s="2">
        <f t="shared" si="163"/>
        <v>9</v>
      </c>
      <c r="AV242" s="2">
        <f t="shared" si="164"/>
        <v>6</v>
      </c>
      <c r="AW242" s="2">
        <f t="shared" si="165"/>
        <v>2</v>
      </c>
      <c r="AX242" s="2">
        <f t="shared" si="166"/>
        <v>10</v>
      </c>
      <c r="AY242" s="2">
        <f t="shared" si="167"/>
        <v>1</v>
      </c>
      <c r="AZ242" s="2">
        <f t="shared" si="168"/>
        <v>8</v>
      </c>
      <c r="BA242" s="2"/>
      <c r="BB242" s="5">
        <f t="shared" si="169"/>
        <v>5</v>
      </c>
      <c r="BC242" s="2">
        <f t="shared" si="170"/>
        <v>5</v>
      </c>
      <c r="BD242" s="2">
        <f t="shared" si="173"/>
        <v>28</v>
      </c>
      <c r="BE242" s="2">
        <f t="shared" si="174"/>
        <v>27</v>
      </c>
      <c r="BF242" s="2">
        <f t="shared" si="175"/>
        <v>12</v>
      </c>
      <c r="BG242" s="2">
        <f t="shared" si="176"/>
        <v>13</v>
      </c>
      <c r="BH242" s="2">
        <f t="shared" si="177"/>
        <v>12</v>
      </c>
      <c r="BI242" s="19">
        <f t="shared" si="178"/>
        <v>12.5</v>
      </c>
      <c r="BJ242" s="19">
        <f t="shared" si="179"/>
        <v>4.7871355387816905</v>
      </c>
      <c r="BK242" s="31">
        <f t="shared" si="180"/>
        <v>-0.10444659357341871</v>
      </c>
      <c r="BL242" s="32">
        <f t="shared" si="171"/>
        <v>0.45840747426404427</v>
      </c>
      <c r="BM242" s="62">
        <f t="shared" si="182"/>
        <v>8.225352112676057E-2</v>
      </c>
      <c r="BN242" s="62" t="str">
        <f t="shared" si="183"/>
        <v/>
      </c>
      <c r="BO242" s="73" t="str">
        <f t="shared" si="184"/>
        <v/>
      </c>
      <c r="BQ242" s="11">
        <f t="shared" si="181"/>
        <v>2.183190680470426E-2</v>
      </c>
    </row>
    <row r="243" spans="1:69">
      <c r="A243" s="30" t="s">
        <v>848</v>
      </c>
      <c r="B243" s="30" t="s">
        <v>849</v>
      </c>
      <c r="C243" s="30" t="s">
        <v>850</v>
      </c>
      <c r="D243" s="30" t="s">
        <v>851</v>
      </c>
      <c r="E243" s="30" t="s">
        <v>570</v>
      </c>
      <c r="F243" s="11" t="str">
        <f t="shared" si="172"/>
        <v>Immune syst</v>
      </c>
      <c r="H243" s="11">
        <f>VLOOKUP($B243,data!$B$3:$Q$15316,'diff expr 1 vs 3 mites'!H$8,FALSE)</f>
        <v>4.2814192709999999</v>
      </c>
      <c r="I243" s="11">
        <f>VLOOKUP($B243,data!$B$3:$Q$15316,'diff expr 1 vs 3 mites'!I$8,FALSE)</f>
        <v>4.7493061680000004</v>
      </c>
      <c r="J243" s="11">
        <f>VLOOKUP($B243,data!$B$3:$Q$15316,'diff expr 1 vs 3 mites'!J$8,FALSE)</f>
        <v>1.7149270750000001</v>
      </c>
      <c r="K243" s="11">
        <f>VLOOKUP($B243,data!$B$3:$Q$15316,'diff expr 1 vs 3 mites'!K$8,FALSE)</f>
        <v>3.57985409</v>
      </c>
      <c r="L243" s="11">
        <f>VLOOKUP($B243,data!$B$3:$Q$15316,'diff expr 1 vs 3 mites'!L$8,FALSE)</f>
        <v>17.886765199999999</v>
      </c>
      <c r="M243" s="11">
        <f>VLOOKUP($B243,data!$B$3:$Q$15316,'diff expr 1 vs 3 mites'!M$8,FALSE)</f>
        <v>5.0491938410000001</v>
      </c>
      <c r="N243" s="11">
        <f>VLOOKUP($B243,data!$B$3:$Q$15316,'diff expr 1 vs 3 mites'!N$8,FALSE)</f>
        <v>1.0190894029999999</v>
      </c>
      <c r="O243" s="11">
        <f>VLOOKUP($B243,data!$B$3:$Q$15316,'diff expr 1 vs 3 mites'!O$8,FALSE)</f>
        <v>9.8491253860000008</v>
      </c>
      <c r="P243" s="11">
        <f>VLOOKUP($B243,data!$B$3:$Q$15316,'diff expr 1 vs 3 mites'!P$8,FALSE)</f>
        <v>1.390653229</v>
      </c>
      <c r="Q243" s="11">
        <f>VLOOKUP($B243,data!$B$3:$Q$15316,'diff expr 1 vs 3 mites'!Q$8,FALSE)</f>
        <v>3.8747751890000002</v>
      </c>
      <c r="S243" s="27" t="s">
        <v>27749</v>
      </c>
      <c r="U243" s="2">
        <f t="shared" si="139"/>
        <v>6</v>
      </c>
      <c r="V243" s="2">
        <f t="shared" si="140"/>
        <v>7</v>
      </c>
      <c r="W243" s="2">
        <f t="shared" si="141"/>
        <v>3</v>
      </c>
      <c r="X243" s="2">
        <f t="shared" si="142"/>
        <v>4</v>
      </c>
      <c r="Y243" s="2">
        <f t="shared" si="143"/>
        <v>10</v>
      </c>
      <c r="Z243" s="2">
        <f t="shared" si="144"/>
        <v>8</v>
      </c>
      <c r="AA243" s="2">
        <f t="shared" si="145"/>
        <v>1</v>
      </c>
      <c r="AB243" s="2">
        <f t="shared" si="146"/>
        <v>9</v>
      </c>
      <c r="AC243" s="2">
        <f t="shared" si="147"/>
        <v>2</v>
      </c>
      <c r="AD243" s="2">
        <f t="shared" si="148"/>
        <v>5</v>
      </c>
      <c r="AE243" s="2"/>
      <c r="AF243" s="2">
        <f t="shared" si="149"/>
        <v>0</v>
      </c>
      <c r="AG243" s="2">
        <f t="shared" si="150"/>
        <v>0</v>
      </c>
      <c r="AH243" s="2">
        <f t="shared" si="151"/>
        <v>0</v>
      </c>
      <c r="AI243" s="2">
        <f t="shared" si="152"/>
        <v>0</v>
      </c>
      <c r="AJ243" s="2">
        <f t="shared" si="153"/>
        <v>0</v>
      </c>
      <c r="AK243" s="2">
        <f t="shared" si="154"/>
        <v>0</v>
      </c>
      <c r="AL243" s="2">
        <f t="shared" si="155"/>
        <v>0</v>
      </c>
      <c r="AM243" s="2">
        <f t="shared" si="156"/>
        <v>0</v>
      </c>
      <c r="AN243" s="2">
        <f t="shared" si="157"/>
        <v>0</v>
      </c>
      <c r="AO243" s="2">
        <f t="shared" si="158"/>
        <v>0</v>
      </c>
      <c r="AP243" s="2"/>
      <c r="AQ243" s="2">
        <f t="shared" si="159"/>
        <v>6</v>
      </c>
      <c r="AR243" s="2">
        <f t="shared" si="160"/>
        <v>7</v>
      </c>
      <c r="AS243" s="2">
        <f t="shared" si="161"/>
        <v>3</v>
      </c>
      <c r="AT243" s="2">
        <f t="shared" si="162"/>
        <v>4</v>
      </c>
      <c r="AU243" s="2">
        <f t="shared" si="163"/>
        <v>10</v>
      </c>
      <c r="AV243" s="2">
        <f t="shared" si="164"/>
        <v>8</v>
      </c>
      <c r="AW243" s="2">
        <f t="shared" si="165"/>
        <v>1</v>
      </c>
      <c r="AX243" s="2">
        <f t="shared" si="166"/>
        <v>9</v>
      </c>
      <c r="AY243" s="2">
        <f t="shared" si="167"/>
        <v>2</v>
      </c>
      <c r="AZ243" s="2">
        <f t="shared" si="168"/>
        <v>5</v>
      </c>
      <c r="BA243" s="2"/>
      <c r="BB243" s="5">
        <f t="shared" si="169"/>
        <v>5</v>
      </c>
      <c r="BC243" s="2">
        <f t="shared" si="170"/>
        <v>5</v>
      </c>
      <c r="BD243" s="2">
        <f t="shared" si="173"/>
        <v>30</v>
      </c>
      <c r="BE243" s="2">
        <f t="shared" si="174"/>
        <v>25</v>
      </c>
      <c r="BF243" s="2">
        <f t="shared" si="175"/>
        <v>10</v>
      </c>
      <c r="BG243" s="2">
        <f t="shared" si="176"/>
        <v>15</v>
      </c>
      <c r="BH243" s="2">
        <f t="shared" si="177"/>
        <v>10</v>
      </c>
      <c r="BI243" s="19">
        <f t="shared" si="178"/>
        <v>12.5</v>
      </c>
      <c r="BJ243" s="19">
        <f t="shared" si="179"/>
        <v>4.7871355387816905</v>
      </c>
      <c r="BK243" s="31">
        <f t="shared" si="180"/>
        <v>-0.5222329678670935</v>
      </c>
      <c r="BL243" s="32">
        <f t="shared" si="171"/>
        <v>0.30075406722029491</v>
      </c>
      <c r="BM243" s="62">
        <f t="shared" si="182"/>
        <v>5.8591549295774648E-2</v>
      </c>
      <c r="BN243" s="62" t="str">
        <f t="shared" si="183"/>
        <v/>
      </c>
      <c r="BO243" s="73" t="str">
        <f t="shared" si="184"/>
        <v/>
      </c>
      <c r="BQ243" s="11">
        <f t="shared" si="181"/>
        <v>-0.18203722961527602</v>
      </c>
    </row>
    <row r="244" spans="1:69">
      <c r="A244" s="30" t="s">
        <v>852</v>
      </c>
      <c r="B244" s="30" t="s">
        <v>853</v>
      </c>
      <c r="C244" s="30" t="s">
        <v>618</v>
      </c>
      <c r="D244" s="30" t="s">
        <v>619</v>
      </c>
      <c r="E244" s="30" t="s">
        <v>570</v>
      </c>
      <c r="F244" s="11" t="str">
        <f t="shared" si="172"/>
        <v>Immune syst</v>
      </c>
      <c r="H244" s="11">
        <f>VLOOKUP($B244,data!$B$3:$Q$15316,'diff expr 1 vs 3 mites'!H$8,FALSE)</f>
        <v>4.5445540500000003</v>
      </c>
      <c r="I244" s="11">
        <f>VLOOKUP($B244,data!$B$3:$Q$15316,'diff expr 1 vs 3 mites'!I$8,FALSE)</f>
        <v>0</v>
      </c>
      <c r="J244" s="11">
        <f>VLOOKUP($B244,data!$B$3:$Q$15316,'diff expr 1 vs 3 mites'!J$8,FALSE)</f>
        <v>1.8001001489999999</v>
      </c>
      <c r="K244" s="11">
        <f>VLOOKUP($B244,data!$B$3:$Q$15316,'diff expr 1 vs 3 mites'!K$8,FALSE)</f>
        <v>2.6840357789999998</v>
      </c>
      <c r="L244" s="11">
        <f>VLOOKUP($B244,data!$B$3:$Q$15316,'diff expr 1 vs 3 mites'!L$8,FALSE)</f>
        <v>0.74768193400000005</v>
      </c>
      <c r="M244" s="11">
        <f>VLOOKUP($B244,data!$B$3:$Q$15316,'diff expr 1 vs 3 mites'!M$8,FALSE)</f>
        <v>0</v>
      </c>
      <c r="N244" s="11">
        <f>VLOOKUP($B244,data!$B$3:$Q$15316,'diff expr 1 vs 3 mites'!N$8,FALSE)</f>
        <v>0.43760585600000002</v>
      </c>
      <c r="O244" s="11">
        <f>VLOOKUP($B244,data!$B$3:$Q$15316,'diff expr 1 vs 3 mites'!O$8,FALSE)</f>
        <v>7.8629241849999998</v>
      </c>
      <c r="P244" s="11">
        <f>VLOOKUP($B244,data!$B$3:$Q$15316,'diff expr 1 vs 3 mites'!P$8,FALSE)</f>
        <v>0.17753363599999999</v>
      </c>
      <c r="Q244" s="11">
        <f>VLOOKUP($B244,data!$B$3:$Q$15316,'diff expr 1 vs 3 mites'!Q$8,FALSE)</f>
        <v>8.1344373119999993</v>
      </c>
      <c r="S244" s="27" t="s">
        <v>27749</v>
      </c>
      <c r="U244" s="2">
        <f t="shared" si="139"/>
        <v>8</v>
      </c>
      <c r="V244" s="2">
        <f t="shared" si="140"/>
        <v>1</v>
      </c>
      <c r="W244" s="2">
        <f t="shared" si="141"/>
        <v>6</v>
      </c>
      <c r="X244" s="2">
        <f t="shared" si="142"/>
        <v>7</v>
      </c>
      <c r="Y244" s="2">
        <f t="shared" si="143"/>
        <v>5</v>
      </c>
      <c r="Z244" s="2">
        <f t="shared" si="144"/>
        <v>1</v>
      </c>
      <c r="AA244" s="2">
        <f t="shared" si="145"/>
        <v>4</v>
      </c>
      <c r="AB244" s="2">
        <f t="shared" si="146"/>
        <v>9</v>
      </c>
      <c r="AC244" s="2">
        <f t="shared" si="147"/>
        <v>3</v>
      </c>
      <c r="AD244" s="2">
        <f t="shared" si="148"/>
        <v>10</v>
      </c>
      <c r="AE244" s="2"/>
      <c r="AF244" s="2">
        <f t="shared" si="149"/>
        <v>0</v>
      </c>
      <c r="AG244" s="2">
        <f t="shared" si="150"/>
        <v>0.5</v>
      </c>
      <c r="AH244" s="2">
        <f t="shared" si="151"/>
        <v>0</v>
      </c>
      <c r="AI244" s="2">
        <f t="shared" si="152"/>
        <v>0</v>
      </c>
      <c r="AJ244" s="2">
        <f t="shared" si="153"/>
        <v>0</v>
      </c>
      <c r="AK244" s="2">
        <f t="shared" si="154"/>
        <v>0.5</v>
      </c>
      <c r="AL244" s="2">
        <f t="shared" si="155"/>
        <v>0</v>
      </c>
      <c r="AM244" s="2">
        <f t="shared" si="156"/>
        <v>0</v>
      </c>
      <c r="AN244" s="2">
        <f t="shared" si="157"/>
        <v>0</v>
      </c>
      <c r="AO244" s="2">
        <f t="shared" si="158"/>
        <v>0</v>
      </c>
      <c r="AP244" s="2"/>
      <c r="AQ244" s="2">
        <f t="shared" si="159"/>
        <v>8</v>
      </c>
      <c r="AR244" s="2">
        <f t="shared" si="160"/>
        <v>1.5</v>
      </c>
      <c r="AS244" s="2">
        <f t="shared" si="161"/>
        <v>6</v>
      </c>
      <c r="AT244" s="2">
        <f t="shared" si="162"/>
        <v>7</v>
      </c>
      <c r="AU244" s="2">
        <f t="shared" si="163"/>
        <v>5</v>
      </c>
      <c r="AV244" s="2">
        <f t="shared" si="164"/>
        <v>1.5</v>
      </c>
      <c r="AW244" s="2">
        <f t="shared" si="165"/>
        <v>4</v>
      </c>
      <c r="AX244" s="2">
        <f t="shared" si="166"/>
        <v>9</v>
      </c>
      <c r="AY244" s="2">
        <f t="shared" si="167"/>
        <v>3</v>
      </c>
      <c r="AZ244" s="2">
        <f t="shared" si="168"/>
        <v>10</v>
      </c>
      <c r="BA244" s="2"/>
      <c r="BB244" s="5">
        <f t="shared" si="169"/>
        <v>5</v>
      </c>
      <c r="BC244" s="2">
        <f t="shared" si="170"/>
        <v>5</v>
      </c>
      <c r="BD244" s="2">
        <f t="shared" si="173"/>
        <v>27.5</v>
      </c>
      <c r="BE244" s="2">
        <f t="shared" si="174"/>
        <v>27.5</v>
      </c>
      <c r="BF244" s="2">
        <f t="shared" si="175"/>
        <v>12.5</v>
      </c>
      <c r="BG244" s="2">
        <f t="shared" si="176"/>
        <v>12.5</v>
      </c>
      <c r="BH244" s="2">
        <f t="shared" si="177"/>
        <v>12.5</v>
      </c>
      <c r="BI244" s="19">
        <f t="shared" si="178"/>
        <v>12.5</v>
      </c>
      <c r="BJ244" s="19">
        <f t="shared" si="179"/>
        <v>4.7871355387816905</v>
      </c>
      <c r="BK244" s="31">
        <f t="shared" si="180"/>
        <v>0</v>
      </c>
      <c r="BL244" s="32">
        <f t="shared" si="171"/>
        <v>0.5</v>
      </c>
      <c r="BM244" s="62">
        <f t="shared" si="182"/>
        <v>0.1</v>
      </c>
      <c r="BN244" s="62" t="str">
        <f t="shared" si="183"/>
        <v/>
      </c>
      <c r="BO244" s="73" t="str">
        <f t="shared" si="184"/>
        <v/>
      </c>
      <c r="BQ244" s="11">
        <f t="shared" si="181"/>
        <v>0.23025730519531576</v>
      </c>
    </row>
    <row r="245" spans="1:69">
      <c r="A245" s="30" t="s">
        <v>854</v>
      </c>
      <c r="B245" s="30" t="s">
        <v>855</v>
      </c>
      <c r="C245" s="30" t="s">
        <v>856</v>
      </c>
      <c r="D245" s="30" t="s">
        <v>857</v>
      </c>
      <c r="E245" s="30" t="s">
        <v>570</v>
      </c>
      <c r="F245" s="11" t="str">
        <f t="shared" si="172"/>
        <v>Immune syst</v>
      </c>
      <c r="H245" s="11">
        <f>VLOOKUP($B245,data!$B$3:$Q$15316,'diff expr 1 vs 3 mites'!H$8,FALSE)</f>
        <v>0.82093652399999995</v>
      </c>
      <c r="I245" s="11">
        <f>VLOOKUP($B245,data!$B$3:$Q$15316,'diff expr 1 vs 3 mites'!I$8,FALSE)</f>
        <v>0.62344570899999996</v>
      </c>
      <c r="J245" s="11">
        <f>VLOOKUP($B245,data!$B$3:$Q$15316,'diff expr 1 vs 3 mites'!J$8,FALSE)</f>
        <v>1.9510402229999999</v>
      </c>
      <c r="K245" s="11">
        <f>VLOOKUP($B245,data!$B$3:$Q$15316,'diff expr 1 vs 3 mites'!K$8,FALSE)</f>
        <v>2.327275744</v>
      </c>
      <c r="L245" s="11">
        <f>VLOOKUP($B245,data!$B$3:$Q$15316,'diff expr 1 vs 3 mites'!L$8,FALSE)</f>
        <v>2.161002029</v>
      </c>
      <c r="M245" s="11">
        <f>VLOOKUP($B245,data!$B$3:$Q$15316,'diff expr 1 vs 3 mites'!M$8,FALSE)</f>
        <v>2.4618740159999999</v>
      </c>
      <c r="N245" s="11">
        <f>VLOOKUP($B245,data!$B$3:$Q$15316,'diff expr 1 vs 3 mites'!N$8,FALSE)</f>
        <v>1.317498652</v>
      </c>
      <c r="O245" s="11">
        <f>VLOOKUP($B245,data!$B$3:$Q$15316,'diff expr 1 vs 3 mites'!O$8,FALSE)</f>
        <v>3.7876612019999998</v>
      </c>
      <c r="P245" s="11">
        <f>VLOOKUP($B245,data!$B$3:$Q$15316,'diff expr 1 vs 3 mites'!P$8,FALSE)</f>
        <v>1.346939981</v>
      </c>
      <c r="Q245" s="11">
        <f>VLOOKUP($B245,data!$B$3:$Q$15316,'diff expr 1 vs 3 mites'!Q$8,FALSE)</f>
        <v>2.0571874069999998</v>
      </c>
      <c r="S245" s="27" t="s">
        <v>27749</v>
      </c>
      <c r="U245" s="2">
        <f t="shared" si="139"/>
        <v>2</v>
      </c>
      <c r="V245" s="2">
        <f t="shared" si="140"/>
        <v>1</v>
      </c>
      <c r="W245" s="2">
        <f t="shared" si="141"/>
        <v>5</v>
      </c>
      <c r="X245" s="2">
        <f t="shared" si="142"/>
        <v>8</v>
      </c>
      <c r="Y245" s="2">
        <f t="shared" si="143"/>
        <v>7</v>
      </c>
      <c r="Z245" s="2">
        <f t="shared" si="144"/>
        <v>9</v>
      </c>
      <c r="AA245" s="2">
        <f t="shared" si="145"/>
        <v>3</v>
      </c>
      <c r="AB245" s="2">
        <f t="shared" si="146"/>
        <v>10</v>
      </c>
      <c r="AC245" s="2">
        <f t="shared" si="147"/>
        <v>4</v>
      </c>
      <c r="AD245" s="2">
        <f t="shared" si="148"/>
        <v>6</v>
      </c>
      <c r="AE245" s="2"/>
      <c r="AF245" s="2">
        <f t="shared" si="149"/>
        <v>0</v>
      </c>
      <c r="AG245" s="2">
        <f t="shared" si="150"/>
        <v>0</v>
      </c>
      <c r="AH245" s="2">
        <f t="shared" si="151"/>
        <v>0</v>
      </c>
      <c r="AI245" s="2">
        <f t="shared" si="152"/>
        <v>0</v>
      </c>
      <c r="AJ245" s="2">
        <f t="shared" si="153"/>
        <v>0</v>
      </c>
      <c r="AK245" s="2">
        <f t="shared" si="154"/>
        <v>0</v>
      </c>
      <c r="AL245" s="2">
        <f t="shared" si="155"/>
        <v>0</v>
      </c>
      <c r="AM245" s="2">
        <f t="shared" si="156"/>
        <v>0</v>
      </c>
      <c r="AN245" s="2">
        <f t="shared" si="157"/>
        <v>0</v>
      </c>
      <c r="AO245" s="2">
        <f t="shared" si="158"/>
        <v>0</v>
      </c>
      <c r="AP245" s="2"/>
      <c r="AQ245" s="2">
        <f t="shared" si="159"/>
        <v>2</v>
      </c>
      <c r="AR245" s="2">
        <f t="shared" si="160"/>
        <v>1</v>
      </c>
      <c r="AS245" s="2">
        <f t="shared" si="161"/>
        <v>5</v>
      </c>
      <c r="AT245" s="2">
        <f t="shared" si="162"/>
        <v>8</v>
      </c>
      <c r="AU245" s="2">
        <f t="shared" si="163"/>
        <v>7</v>
      </c>
      <c r="AV245" s="2">
        <f t="shared" si="164"/>
        <v>9</v>
      </c>
      <c r="AW245" s="2">
        <f t="shared" si="165"/>
        <v>3</v>
      </c>
      <c r="AX245" s="2">
        <f t="shared" si="166"/>
        <v>10</v>
      </c>
      <c r="AY245" s="2">
        <f t="shared" si="167"/>
        <v>4</v>
      </c>
      <c r="AZ245" s="2">
        <f t="shared" si="168"/>
        <v>6</v>
      </c>
      <c r="BA245" s="2"/>
      <c r="BB245" s="5">
        <f t="shared" si="169"/>
        <v>5</v>
      </c>
      <c r="BC245" s="2">
        <f t="shared" si="170"/>
        <v>5</v>
      </c>
      <c r="BD245" s="2">
        <f t="shared" si="173"/>
        <v>23</v>
      </c>
      <c r="BE245" s="2">
        <f t="shared" si="174"/>
        <v>32</v>
      </c>
      <c r="BF245" s="2">
        <f t="shared" si="175"/>
        <v>17</v>
      </c>
      <c r="BG245" s="2">
        <f t="shared" si="176"/>
        <v>8</v>
      </c>
      <c r="BH245" s="2">
        <f t="shared" si="177"/>
        <v>8</v>
      </c>
      <c r="BI245" s="19">
        <f t="shared" si="178"/>
        <v>12.5</v>
      </c>
      <c r="BJ245" s="19">
        <f t="shared" si="179"/>
        <v>4.7871355387816905</v>
      </c>
      <c r="BK245" s="31">
        <f t="shared" si="180"/>
        <v>-0.94001934216076832</v>
      </c>
      <c r="BL245" s="32">
        <f t="shared" si="171"/>
        <v>0.17360381967471225</v>
      </c>
      <c r="BM245" s="62">
        <f t="shared" si="182"/>
        <v>3.8309859154929578E-2</v>
      </c>
      <c r="BN245" s="62" t="str">
        <f t="shared" si="183"/>
        <v/>
      </c>
      <c r="BO245" s="73" t="str">
        <f t="shared" si="184"/>
        <v/>
      </c>
      <c r="BQ245" s="11">
        <f t="shared" si="181"/>
        <v>0.14352249627534552</v>
      </c>
    </row>
    <row r="246" spans="1:69">
      <c r="A246" s="30" t="s">
        <v>858</v>
      </c>
      <c r="B246" s="30" t="s">
        <v>859</v>
      </c>
      <c r="C246" s="30" t="s">
        <v>697</v>
      </c>
      <c r="D246" s="30" t="s">
        <v>698</v>
      </c>
      <c r="E246" s="30" t="s">
        <v>570</v>
      </c>
      <c r="F246" s="11" t="str">
        <f t="shared" si="172"/>
        <v>Immune syst</v>
      </c>
      <c r="H246" s="11">
        <f>VLOOKUP($B246,data!$B$3:$Q$15316,'diff expr 1 vs 3 mites'!H$8,FALSE)</f>
        <v>137.84147379999999</v>
      </c>
      <c r="I246" s="11">
        <f>VLOOKUP($B246,data!$B$3:$Q$15316,'diff expr 1 vs 3 mites'!I$8,FALSE)</f>
        <v>54.328252499999998</v>
      </c>
      <c r="J246" s="11">
        <f>VLOOKUP($B246,data!$B$3:$Q$15316,'diff expr 1 vs 3 mites'!J$8,FALSE)</f>
        <v>42.61953286</v>
      </c>
      <c r="K246" s="11">
        <f>VLOOKUP($B246,data!$B$3:$Q$15316,'diff expr 1 vs 3 mites'!K$8,FALSE)</f>
        <v>108.8212632</v>
      </c>
      <c r="L246" s="11">
        <f>VLOOKUP($B246,data!$B$3:$Q$15316,'diff expr 1 vs 3 mites'!L$8,FALSE)</f>
        <v>136.64236919999999</v>
      </c>
      <c r="M246" s="11">
        <f>VLOOKUP($B246,data!$B$3:$Q$15316,'diff expr 1 vs 3 mites'!M$8,FALSE)</f>
        <v>43.604149229999997</v>
      </c>
      <c r="N246" s="11">
        <f>VLOOKUP($B246,data!$B$3:$Q$15316,'diff expr 1 vs 3 mites'!N$8,FALSE)</f>
        <v>21.337738559999998</v>
      </c>
      <c r="O246" s="11">
        <f>VLOOKUP($B246,data!$B$3:$Q$15316,'diff expr 1 vs 3 mites'!O$8,FALSE)</f>
        <v>51.320934200000004</v>
      </c>
      <c r="P246" s="11">
        <f>VLOOKUP($B246,data!$B$3:$Q$15316,'diff expr 1 vs 3 mites'!P$8,FALSE)</f>
        <v>17.381304700000001</v>
      </c>
      <c r="Q246" s="11">
        <f>VLOOKUP($B246,data!$B$3:$Q$15316,'diff expr 1 vs 3 mites'!Q$8,FALSE)</f>
        <v>77.453445349999996</v>
      </c>
      <c r="S246" s="27" t="s">
        <v>27749</v>
      </c>
      <c r="U246" s="2">
        <f t="shared" si="139"/>
        <v>10</v>
      </c>
      <c r="V246" s="2">
        <f t="shared" si="140"/>
        <v>6</v>
      </c>
      <c r="W246" s="2">
        <f t="shared" si="141"/>
        <v>3</v>
      </c>
      <c r="X246" s="2">
        <f t="shared" si="142"/>
        <v>8</v>
      </c>
      <c r="Y246" s="2">
        <f t="shared" si="143"/>
        <v>9</v>
      </c>
      <c r="Z246" s="2">
        <f t="shared" si="144"/>
        <v>4</v>
      </c>
      <c r="AA246" s="2">
        <f t="shared" si="145"/>
        <v>2</v>
      </c>
      <c r="AB246" s="2">
        <f t="shared" si="146"/>
        <v>5</v>
      </c>
      <c r="AC246" s="2">
        <f t="shared" si="147"/>
        <v>1</v>
      </c>
      <c r="AD246" s="2">
        <f t="shared" si="148"/>
        <v>7</v>
      </c>
      <c r="AE246" s="2"/>
      <c r="AF246" s="2">
        <f t="shared" si="149"/>
        <v>0</v>
      </c>
      <c r="AG246" s="2">
        <f t="shared" si="150"/>
        <v>0</v>
      </c>
      <c r="AH246" s="2">
        <f t="shared" si="151"/>
        <v>0</v>
      </c>
      <c r="AI246" s="2">
        <f t="shared" si="152"/>
        <v>0</v>
      </c>
      <c r="AJ246" s="2">
        <f t="shared" si="153"/>
        <v>0</v>
      </c>
      <c r="AK246" s="2">
        <f t="shared" si="154"/>
        <v>0</v>
      </c>
      <c r="AL246" s="2">
        <f t="shared" si="155"/>
        <v>0</v>
      </c>
      <c r="AM246" s="2">
        <f t="shared" si="156"/>
        <v>0</v>
      </c>
      <c r="AN246" s="2">
        <f t="shared" si="157"/>
        <v>0</v>
      </c>
      <c r="AO246" s="2">
        <f t="shared" si="158"/>
        <v>0</v>
      </c>
      <c r="AP246" s="2"/>
      <c r="AQ246" s="2">
        <f t="shared" si="159"/>
        <v>10</v>
      </c>
      <c r="AR246" s="2">
        <f t="shared" si="160"/>
        <v>6</v>
      </c>
      <c r="AS246" s="2">
        <f t="shared" si="161"/>
        <v>3</v>
      </c>
      <c r="AT246" s="2">
        <f t="shared" si="162"/>
        <v>8</v>
      </c>
      <c r="AU246" s="2">
        <f t="shared" si="163"/>
        <v>9</v>
      </c>
      <c r="AV246" s="2">
        <f t="shared" si="164"/>
        <v>4</v>
      </c>
      <c r="AW246" s="2">
        <f t="shared" si="165"/>
        <v>2</v>
      </c>
      <c r="AX246" s="2">
        <f t="shared" si="166"/>
        <v>5</v>
      </c>
      <c r="AY246" s="2">
        <f t="shared" si="167"/>
        <v>1</v>
      </c>
      <c r="AZ246" s="2">
        <f t="shared" si="168"/>
        <v>7</v>
      </c>
      <c r="BA246" s="2"/>
      <c r="BB246" s="5">
        <f t="shared" si="169"/>
        <v>5</v>
      </c>
      <c r="BC246" s="2">
        <f t="shared" si="170"/>
        <v>5</v>
      </c>
      <c r="BD246" s="2">
        <f t="shared" si="173"/>
        <v>36</v>
      </c>
      <c r="BE246" s="2">
        <f t="shared" si="174"/>
        <v>19</v>
      </c>
      <c r="BF246" s="2">
        <f t="shared" si="175"/>
        <v>4</v>
      </c>
      <c r="BG246" s="2">
        <f t="shared" si="176"/>
        <v>21</v>
      </c>
      <c r="BH246" s="2">
        <f t="shared" si="177"/>
        <v>4</v>
      </c>
      <c r="BI246" s="19">
        <f t="shared" si="178"/>
        <v>12.5</v>
      </c>
      <c r="BJ246" s="19">
        <f t="shared" si="179"/>
        <v>4.7871355387816905</v>
      </c>
      <c r="BK246" s="31">
        <f t="shared" si="180"/>
        <v>-1.775592090748118</v>
      </c>
      <c r="BL246" s="32">
        <f t="shared" si="171"/>
        <v>3.7900087291180634E-2</v>
      </c>
      <c r="BM246" s="62">
        <f t="shared" si="182"/>
        <v>1.4366197183098593E-2</v>
      </c>
      <c r="BN246" s="62" t="str">
        <f t="shared" si="183"/>
        <v/>
      </c>
      <c r="BO246" s="73" t="str">
        <f t="shared" si="184"/>
        <v/>
      </c>
      <c r="BQ246" s="11">
        <f t="shared" si="181"/>
        <v>-0.3569867501354726</v>
      </c>
    </row>
    <row r="247" spans="1:69">
      <c r="A247" s="30" t="s">
        <v>860</v>
      </c>
      <c r="B247" s="30" t="s">
        <v>861</v>
      </c>
      <c r="C247" s="30" t="s">
        <v>862</v>
      </c>
      <c r="D247" s="30"/>
      <c r="E247" s="30" t="s">
        <v>570</v>
      </c>
      <c r="F247" s="11" t="str">
        <f t="shared" si="172"/>
        <v>Immune syst</v>
      </c>
      <c r="H247" s="11">
        <f>VLOOKUP($B247,data!$B$3:$Q$15316,'diff expr 1 vs 3 mites'!H$8,FALSE)</f>
        <v>0.63935188899999995</v>
      </c>
      <c r="I247" s="11">
        <f>VLOOKUP($B247,data!$B$3:$Q$15316,'diff expr 1 vs 3 mites'!I$8,FALSE)</f>
        <v>4.3352185089999997</v>
      </c>
      <c r="J247" s="11">
        <f>VLOOKUP($B247,data!$B$3:$Q$15316,'diff expr 1 vs 3 mites'!J$8,FALSE)</f>
        <v>2.9244068689999998</v>
      </c>
      <c r="K247" s="11">
        <f>VLOOKUP($B247,data!$B$3:$Q$15316,'diff expr 1 vs 3 mites'!K$8,FALSE)</f>
        <v>3.5063260380000001</v>
      </c>
      <c r="L247" s="11">
        <f>VLOOKUP($B247,data!$B$3:$Q$15316,'diff expr 1 vs 3 mites'!L$8,FALSE)</f>
        <v>4.6583189430000003</v>
      </c>
      <c r="M247" s="11">
        <f>VLOOKUP($B247,data!$B$3:$Q$15316,'diff expr 1 vs 3 mites'!M$8,FALSE)</f>
        <v>10.271394900000001</v>
      </c>
      <c r="N247" s="11">
        <f>VLOOKUP($B247,data!$B$3:$Q$15316,'diff expr 1 vs 3 mites'!N$8,FALSE)</f>
        <v>1.802966367</v>
      </c>
      <c r="O247" s="11">
        <f>VLOOKUP($B247,data!$B$3:$Q$15316,'diff expr 1 vs 3 mites'!O$8,FALSE)</f>
        <v>13.69578156</v>
      </c>
      <c r="P247" s="11">
        <f>VLOOKUP($B247,data!$B$3:$Q$15316,'diff expr 1 vs 3 mites'!P$8,FALSE)</f>
        <v>3.79997637</v>
      </c>
      <c r="Q247" s="11">
        <f>VLOOKUP($B247,data!$B$3:$Q$15316,'diff expr 1 vs 3 mites'!Q$8,FALSE)</f>
        <v>4.5775825750000001</v>
      </c>
      <c r="S247" s="27" t="s">
        <v>27749</v>
      </c>
      <c r="U247" s="2">
        <f t="shared" si="139"/>
        <v>1</v>
      </c>
      <c r="V247" s="2">
        <f t="shared" si="140"/>
        <v>6</v>
      </c>
      <c r="W247" s="2">
        <f t="shared" si="141"/>
        <v>3</v>
      </c>
      <c r="X247" s="2">
        <f t="shared" si="142"/>
        <v>4</v>
      </c>
      <c r="Y247" s="2">
        <f t="shared" si="143"/>
        <v>8</v>
      </c>
      <c r="Z247" s="2">
        <f t="shared" si="144"/>
        <v>9</v>
      </c>
      <c r="AA247" s="2">
        <f t="shared" si="145"/>
        <v>2</v>
      </c>
      <c r="AB247" s="2">
        <f t="shared" si="146"/>
        <v>10</v>
      </c>
      <c r="AC247" s="2">
        <f t="shared" si="147"/>
        <v>5</v>
      </c>
      <c r="AD247" s="2">
        <f t="shared" si="148"/>
        <v>7</v>
      </c>
      <c r="AE247" s="2"/>
      <c r="AF247" s="2">
        <f t="shared" si="149"/>
        <v>0</v>
      </c>
      <c r="AG247" s="2">
        <f t="shared" si="150"/>
        <v>0</v>
      </c>
      <c r="AH247" s="2">
        <f t="shared" si="151"/>
        <v>0</v>
      </c>
      <c r="AI247" s="2">
        <f t="shared" si="152"/>
        <v>0</v>
      </c>
      <c r="AJ247" s="2">
        <f t="shared" si="153"/>
        <v>0</v>
      </c>
      <c r="AK247" s="2">
        <f t="shared" si="154"/>
        <v>0</v>
      </c>
      <c r="AL247" s="2">
        <f t="shared" si="155"/>
        <v>0</v>
      </c>
      <c r="AM247" s="2">
        <f t="shared" si="156"/>
        <v>0</v>
      </c>
      <c r="AN247" s="2">
        <f t="shared" si="157"/>
        <v>0</v>
      </c>
      <c r="AO247" s="2">
        <f t="shared" si="158"/>
        <v>0</v>
      </c>
      <c r="AP247" s="2"/>
      <c r="AQ247" s="2">
        <f t="shared" si="159"/>
        <v>1</v>
      </c>
      <c r="AR247" s="2">
        <f t="shared" si="160"/>
        <v>6</v>
      </c>
      <c r="AS247" s="2">
        <f t="shared" si="161"/>
        <v>3</v>
      </c>
      <c r="AT247" s="2">
        <f t="shared" si="162"/>
        <v>4</v>
      </c>
      <c r="AU247" s="2">
        <f t="shared" si="163"/>
        <v>8</v>
      </c>
      <c r="AV247" s="2">
        <f t="shared" si="164"/>
        <v>9</v>
      </c>
      <c r="AW247" s="2">
        <f t="shared" si="165"/>
        <v>2</v>
      </c>
      <c r="AX247" s="2">
        <f t="shared" si="166"/>
        <v>10</v>
      </c>
      <c r="AY247" s="2">
        <f t="shared" si="167"/>
        <v>5</v>
      </c>
      <c r="AZ247" s="2">
        <f t="shared" si="168"/>
        <v>7</v>
      </c>
      <c r="BA247" s="2"/>
      <c r="BB247" s="5">
        <f t="shared" si="169"/>
        <v>5</v>
      </c>
      <c r="BC247" s="2">
        <f t="shared" si="170"/>
        <v>5</v>
      </c>
      <c r="BD247" s="2">
        <f t="shared" si="173"/>
        <v>22</v>
      </c>
      <c r="BE247" s="2">
        <f t="shared" si="174"/>
        <v>33</v>
      </c>
      <c r="BF247" s="2">
        <f t="shared" si="175"/>
        <v>18</v>
      </c>
      <c r="BG247" s="2">
        <f t="shared" si="176"/>
        <v>7</v>
      </c>
      <c r="BH247" s="2">
        <f t="shared" si="177"/>
        <v>7</v>
      </c>
      <c r="BI247" s="19">
        <f t="shared" si="178"/>
        <v>12.5</v>
      </c>
      <c r="BJ247" s="19">
        <f t="shared" si="179"/>
        <v>4.7871355387816905</v>
      </c>
      <c r="BK247" s="31">
        <f t="shared" si="180"/>
        <v>-1.1489125293076057</v>
      </c>
      <c r="BL247" s="32">
        <f t="shared" si="171"/>
        <v>0.12529602534284204</v>
      </c>
      <c r="BM247" s="62">
        <f t="shared" si="182"/>
        <v>3.0422535211267605E-2</v>
      </c>
      <c r="BN247" s="62" t="str">
        <f t="shared" si="183"/>
        <v/>
      </c>
      <c r="BO247" s="73" t="str">
        <f t="shared" si="184"/>
        <v/>
      </c>
      <c r="BQ247" s="11">
        <f t="shared" si="181"/>
        <v>0.32751799714769009</v>
      </c>
    </row>
    <row r="248" spans="1:69">
      <c r="A248" s="30" t="s">
        <v>863</v>
      </c>
      <c r="B248" s="30" t="s">
        <v>864</v>
      </c>
      <c r="C248" s="30" t="s">
        <v>865</v>
      </c>
      <c r="D248" s="30" t="s">
        <v>866</v>
      </c>
      <c r="E248" s="30" t="s">
        <v>570</v>
      </c>
      <c r="F248" s="11" t="str">
        <f t="shared" si="172"/>
        <v>Immune syst</v>
      </c>
      <c r="H248" s="11">
        <f>VLOOKUP($B248,data!$B$3:$Q$15316,'diff expr 1 vs 3 mites'!H$8,FALSE)</f>
        <v>0.74681547400000003</v>
      </c>
      <c r="I248" s="11">
        <f>VLOOKUP($B248,data!$B$3:$Q$15316,'diff expr 1 vs 3 mites'!I$8,FALSE)</f>
        <v>0.70894473800000002</v>
      </c>
      <c r="J248" s="11">
        <f>VLOOKUP($B248,data!$B$3:$Q$15316,'diff expr 1 vs 3 mites'!J$8,FALSE)</f>
        <v>4.930233093</v>
      </c>
      <c r="K248" s="11">
        <f>VLOOKUP($B248,data!$B$3:$Q$15316,'diff expr 1 vs 3 mites'!K$8,FALSE)</f>
        <v>3.3080464520000001</v>
      </c>
      <c r="L248" s="11">
        <f>VLOOKUP($B248,data!$B$3:$Q$15316,'diff expr 1 vs 3 mites'!L$8,FALSE)</f>
        <v>2.7645308470000001</v>
      </c>
      <c r="M248" s="11">
        <f>VLOOKUP($B248,data!$B$3:$Q$15316,'diff expr 1 vs 3 mites'!M$8,FALSE)</f>
        <v>1.3997470860000001</v>
      </c>
      <c r="N248" s="11">
        <f>VLOOKUP($B248,data!$B$3:$Q$15316,'diff expr 1 vs 3 mites'!N$8,FALSE)</f>
        <v>0.86894425500000005</v>
      </c>
      <c r="O248" s="11">
        <f>VLOOKUP($B248,data!$B$3:$Q$15316,'diff expr 1 vs 3 mites'!O$8,FALSE)</f>
        <v>2.6919369639999999</v>
      </c>
      <c r="P248" s="11">
        <f>VLOOKUP($B248,data!$B$3:$Q$15316,'diff expr 1 vs 3 mites'!P$8,FALSE)</f>
        <v>1.7139989630000001</v>
      </c>
      <c r="Q248" s="11">
        <f>VLOOKUP($B248,data!$B$3:$Q$15316,'diff expr 1 vs 3 mites'!Q$8,FALSE)</f>
        <v>2.0051220399999998</v>
      </c>
      <c r="S248" s="27" t="s">
        <v>27749</v>
      </c>
      <c r="U248" s="2">
        <f t="shared" si="139"/>
        <v>2</v>
      </c>
      <c r="V248" s="2">
        <f t="shared" si="140"/>
        <v>1</v>
      </c>
      <c r="W248" s="2">
        <f t="shared" si="141"/>
        <v>10</v>
      </c>
      <c r="X248" s="2">
        <f t="shared" si="142"/>
        <v>9</v>
      </c>
      <c r="Y248" s="2">
        <f t="shared" si="143"/>
        <v>8</v>
      </c>
      <c r="Z248" s="2">
        <f t="shared" si="144"/>
        <v>4</v>
      </c>
      <c r="AA248" s="2">
        <f t="shared" si="145"/>
        <v>3</v>
      </c>
      <c r="AB248" s="2">
        <f t="shared" si="146"/>
        <v>7</v>
      </c>
      <c r="AC248" s="2">
        <f t="shared" si="147"/>
        <v>5</v>
      </c>
      <c r="AD248" s="2">
        <f t="shared" si="148"/>
        <v>6</v>
      </c>
      <c r="AE248" s="2"/>
      <c r="AF248" s="2">
        <f t="shared" si="149"/>
        <v>0</v>
      </c>
      <c r="AG248" s="2">
        <f t="shared" si="150"/>
        <v>0</v>
      </c>
      <c r="AH248" s="2">
        <f t="shared" si="151"/>
        <v>0</v>
      </c>
      <c r="AI248" s="2">
        <f t="shared" si="152"/>
        <v>0</v>
      </c>
      <c r="AJ248" s="2">
        <f t="shared" si="153"/>
        <v>0</v>
      </c>
      <c r="AK248" s="2">
        <f t="shared" si="154"/>
        <v>0</v>
      </c>
      <c r="AL248" s="2">
        <f t="shared" si="155"/>
        <v>0</v>
      </c>
      <c r="AM248" s="2">
        <f t="shared" si="156"/>
        <v>0</v>
      </c>
      <c r="AN248" s="2">
        <f t="shared" si="157"/>
        <v>0</v>
      </c>
      <c r="AO248" s="2">
        <f t="shared" si="158"/>
        <v>0</v>
      </c>
      <c r="AP248" s="2"/>
      <c r="AQ248" s="2">
        <f t="shared" si="159"/>
        <v>2</v>
      </c>
      <c r="AR248" s="2">
        <f t="shared" si="160"/>
        <v>1</v>
      </c>
      <c r="AS248" s="2">
        <f t="shared" si="161"/>
        <v>10</v>
      </c>
      <c r="AT248" s="2">
        <f t="shared" si="162"/>
        <v>9</v>
      </c>
      <c r="AU248" s="2">
        <f t="shared" si="163"/>
        <v>8</v>
      </c>
      <c r="AV248" s="2">
        <f t="shared" si="164"/>
        <v>4</v>
      </c>
      <c r="AW248" s="2">
        <f t="shared" si="165"/>
        <v>3</v>
      </c>
      <c r="AX248" s="2">
        <f t="shared" si="166"/>
        <v>7</v>
      </c>
      <c r="AY248" s="2">
        <f t="shared" si="167"/>
        <v>5</v>
      </c>
      <c r="AZ248" s="2">
        <f t="shared" si="168"/>
        <v>6</v>
      </c>
      <c r="BA248" s="2"/>
      <c r="BB248" s="5">
        <f t="shared" si="169"/>
        <v>5</v>
      </c>
      <c r="BC248" s="2">
        <f t="shared" si="170"/>
        <v>5</v>
      </c>
      <c r="BD248" s="2">
        <f t="shared" si="173"/>
        <v>30</v>
      </c>
      <c r="BE248" s="2">
        <f t="shared" si="174"/>
        <v>25</v>
      </c>
      <c r="BF248" s="2">
        <f t="shared" si="175"/>
        <v>10</v>
      </c>
      <c r="BG248" s="2">
        <f t="shared" si="176"/>
        <v>15</v>
      </c>
      <c r="BH248" s="2">
        <f t="shared" si="177"/>
        <v>10</v>
      </c>
      <c r="BI248" s="19">
        <f t="shared" si="178"/>
        <v>12.5</v>
      </c>
      <c r="BJ248" s="19">
        <f t="shared" si="179"/>
        <v>4.7871355387816905</v>
      </c>
      <c r="BK248" s="31">
        <f t="shared" si="180"/>
        <v>-0.5222329678670935</v>
      </c>
      <c r="BL248" s="32">
        <f t="shared" si="171"/>
        <v>0.30075406722029491</v>
      </c>
      <c r="BM248" s="62">
        <f t="shared" si="182"/>
        <v>5.8591549295774648E-2</v>
      </c>
      <c r="BN248" s="62" t="str">
        <f t="shared" si="183"/>
        <v/>
      </c>
      <c r="BO248" s="73" t="str">
        <f t="shared" si="184"/>
        <v/>
      </c>
      <c r="BQ248" s="11">
        <f t="shared" si="181"/>
        <v>-0.15696103584176407</v>
      </c>
    </row>
    <row r="249" spans="1:69">
      <c r="A249" s="30" t="s">
        <v>867</v>
      </c>
      <c r="B249" s="30" t="s">
        <v>868</v>
      </c>
      <c r="C249" s="30" t="s">
        <v>755</v>
      </c>
      <c r="D249" s="30" t="s">
        <v>756</v>
      </c>
      <c r="E249" s="30" t="s">
        <v>570</v>
      </c>
      <c r="F249" s="11" t="str">
        <f t="shared" si="172"/>
        <v>Immune syst</v>
      </c>
      <c r="H249" s="11">
        <f>VLOOKUP($B249,data!$B$3:$Q$15316,'diff expr 1 vs 3 mites'!H$8,FALSE)</f>
        <v>5.0375761419999998</v>
      </c>
      <c r="I249" s="11">
        <f>VLOOKUP($B249,data!$B$3:$Q$15316,'diff expr 1 vs 3 mites'!I$8,FALSE)</f>
        <v>21.22066869</v>
      </c>
      <c r="J249" s="11">
        <f>VLOOKUP($B249,data!$B$3:$Q$15316,'diff expr 1 vs 3 mites'!J$8,FALSE)</f>
        <v>15.433067060000001</v>
      </c>
      <c r="K249" s="11">
        <f>VLOOKUP($B249,data!$B$3:$Q$15316,'diff expr 1 vs 3 mites'!K$8,FALSE)</f>
        <v>17.57237559</v>
      </c>
      <c r="L249" s="11">
        <f>VLOOKUP($B249,data!$B$3:$Q$15316,'diff expr 1 vs 3 mites'!L$8,FALSE)</f>
        <v>29.784828210000001</v>
      </c>
      <c r="M249" s="11">
        <f>VLOOKUP($B249,data!$B$3:$Q$15316,'diff expr 1 vs 3 mites'!M$8,FALSE)</f>
        <v>7.0814003950000002</v>
      </c>
      <c r="N249" s="11">
        <f>VLOOKUP($B249,data!$B$3:$Q$15316,'diff expr 1 vs 3 mites'!N$8,FALSE)</f>
        <v>10.990096449999999</v>
      </c>
      <c r="O249" s="11">
        <f>VLOOKUP($B249,data!$B$3:$Q$15316,'diff expr 1 vs 3 mites'!O$8,FALSE)</f>
        <v>25.648481480000001</v>
      </c>
      <c r="P249" s="11">
        <f>VLOOKUP($B249,data!$B$3:$Q$15316,'diff expr 1 vs 3 mites'!P$8,FALSE)</f>
        <v>11.71536978</v>
      </c>
      <c r="Q249" s="11">
        <f>VLOOKUP($B249,data!$B$3:$Q$15316,'diff expr 1 vs 3 mites'!Q$8,FALSE)</f>
        <v>14.65248321</v>
      </c>
      <c r="S249" s="27" t="s">
        <v>27749</v>
      </c>
      <c r="U249" s="2">
        <f t="shared" si="139"/>
        <v>1</v>
      </c>
      <c r="V249" s="2">
        <f t="shared" si="140"/>
        <v>8</v>
      </c>
      <c r="W249" s="2">
        <f t="shared" si="141"/>
        <v>6</v>
      </c>
      <c r="X249" s="2">
        <f t="shared" si="142"/>
        <v>7</v>
      </c>
      <c r="Y249" s="2">
        <f t="shared" si="143"/>
        <v>10</v>
      </c>
      <c r="Z249" s="2">
        <f t="shared" si="144"/>
        <v>2</v>
      </c>
      <c r="AA249" s="2">
        <f t="shared" si="145"/>
        <v>3</v>
      </c>
      <c r="AB249" s="2">
        <f t="shared" si="146"/>
        <v>9</v>
      </c>
      <c r="AC249" s="2">
        <f t="shared" si="147"/>
        <v>4</v>
      </c>
      <c r="AD249" s="2">
        <f t="shared" si="148"/>
        <v>5</v>
      </c>
      <c r="AE249" s="2"/>
      <c r="AF249" s="2">
        <f t="shared" si="149"/>
        <v>0</v>
      </c>
      <c r="AG249" s="2">
        <f t="shared" si="150"/>
        <v>0</v>
      </c>
      <c r="AH249" s="2">
        <f t="shared" si="151"/>
        <v>0</v>
      </c>
      <c r="AI249" s="2">
        <f t="shared" si="152"/>
        <v>0</v>
      </c>
      <c r="AJ249" s="2">
        <f t="shared" si="153"/>
        <v>0</v>
      </c>
      <c r="AK249" s="2">
        <f t="shared" si="154"/>
        <v>0</v>
      </c>
      <c r="AL249" s="2">
        <f t="shared" si="155"/>
        <v>0</v>
      </c>
      <c r="AM249" s="2">
        <f t="shared" si="156"/>
        <v>0</v>
      </c>
      <c r="AN249" s="2">
        <f t="shared" si="157"/>
        <v>0</v>
      </c>
      <c r="AO249" s="2">
        <f t="shared" si="158"/>
        <v>0</v>
      </c>
      <c r="AP249" s="2"/>
      <c r="AQ249" s="2">
        <f t="shared" si="159"/>
        <v>1</v>
      </c>
      <c r="AR249" s="2">
        <f t="shared" si="160"/>
        <v>8</v>
      </c>
      <c r="AS249" s="2">
        <f t="shared" si="161"/>
        <v>6</v>
      </c>
      <c r="AT249" s="2">
        <f t="shared" si="162"/>
        <v>7</v>
      </c>
      <c r="AU249" s="2">
        <f t="shared" si="163"/>
        <v>10</v>
      </c>
      <c r="AV249" s="2">
        <f t="shared" si="164"/>
        <v>2</v>
      </c>
      <c r="AW249" s="2">
        <f t="shared" si="165"/>
        <v>3</v>
      </c>
      <c r="AX249" s="2">
        <f t="shared" si="166"/>
        <v>9</v>
      </c>
      <c r="AY249" s="2">
        <f t="shared" si="167"/>
        <v>4</v>
      </c>
      <c r="AZ249" s="2">
        <f t="shared" si="168"/>
        <v>5</v>
      </c>
      <c r="BA249" s="2"/>
      <c r="BB249" s="5">
        <f t="shared" si="169"/>
        <v>5</v>
      </c>
      <c r="BC249" s="2">
        <f t="shared" si="170"/>
        <v>5</v>
      </c>
      <c r="BD249" s="2">
        <f t="shared" si="173"/>
        <v>32</v>
      </c>
      <c r="BE249" s="2">
        <f t="shared" si="174"/>
        <v>23</v>
      </c>
      <c r="BF249" s="2">
        <f t="shared" si="175"/>
        <v>8</v>
      </c>
      <c r="BG249" s="2">
        <f t="shared" si="176"/>
        <v>17</v>
      </c>
      <c r="BH249" s="2">
        <f t="shared" si="177"/>
        <v>8</v>
      </c>
      <c r="BI249" s="19">
        <f t="shared" si="178"/>
        <v>12.5</v>
      </c>
      <c r="BJ249" s="19">
        <f t="shared" si="179"/>
        <v>4.7871355387816905</v>
      </c>
      <c r="BK249" s="31">
        <f t="shared" si="180"/>
        <v>-0.94001934216076832</v>
      </c>
      <c r="BL249" s="32">
        <f t="shared" si="171"/>
        <v>0.17360381967471225</v>
      </c>
      <c r="BM249" s="62">
        <f t="shared" si="182"/>
        <v>3.8309859154929578E-2</v>
      </c>
      <c r="BN249" s="62" t="str">
        <f t="shared" si="183"/>
        <v/>
      </c>
      <c r="BO249" s="73" t="str">
        <f t="shared" si="184"/>
        <v/>
      </c>
      <c r="BQ249" s="11">
        <f t="shared" si="181"/>
        <v>-0.10398406272601085</v>
      </c>
    </row>
    <row r="250" spans="1:69">
      <c r="A250" s="30" t="s">
        <v>869</v>
      </c>
      <c r="B250" s="30" t="s">
        <v>870</v>
      </c>
      <c r="C250" s="30" t="s">
        <v>618</v>
      </c>
      <c r="D250" s="30" t="s">
        <v>619</v>
      </c>
      <c r="E250" s="30" t="s">
        <v>570</v>
      </c>
      <c r="F250" s="11" t="str">
        <f t="shared" si="172"/>
        <v>Immune syst</v>
      </c>
      <c r="H250" s="11">
        <f>VLOOKUP($B250,data!$B$3:$Q$15316,'diff expr 1 vs 3 mites'!H$8,FALSE)</f>
        <v>8.0137231</v>
      </c>
      <c r="I250" s="11">
        <f>VLOOKUP($B250,data!$B$3:$Q$15316,'diff expr 1 vs 3 mites'!I$8,FALSE)</f>
        <v>7.6073501710000002</v>
      </c>
      <c r="J250" s="11">
        <f>VLOOKUP($B250,data!$B$3:$Q$15316,'diff expr 1 vs 3 mites'!J$8,FALSE)</f>
        <v>3.4167164049999998</v>
      </c>
      <c r="K250" s="11">
        <f>VLOOKUP($B250,data!$B$3:$Q$15316,'diff expr 1 vs 3 mites'!K$8,FALSE)</f>
        <v>13.41000781</v>
      </c>
      <c r="L250" s="11">
        <f>VLOOKUP($B250,data!$B$3:$Q$15316,'diff expr 1 vs 3 mites'!L$8,FALSE)</f>
        <v>6.5921935569999999</v>
      </c>
      <c r="M250" s="11">
        <f>VLOOKUP($B250,data!$B$3:$Q$15316,'diff expr 1 vs 3 mites'!M$8,FALSE)</f>
        <v>5.0066743139999996</v>
      </c>
      <c r="N250" s="11">
        <f>VLOOKUP($B250,data!$B$3:$Q$15316,'diff expr 1 vs 3 mites'!N$8,FALSE)</f>
        <v>3.0009013499999999</v>
      </c>
      <c r="O250" s="11">
        <f>VLOOKUP($B250,data!$B$3:$Q$15316,'diff expr 1 vs 3 mites'!O$8,FALSE)</f>
        <v>10.59149682</v>
      </c>
      <c r="P250" s="11">
        <f>VLOOKUP($B250,data!$B$3:$Q$15316,'diff expr 1 vs 3 mites'!P$8,FALSE)</f>
        <v>2.739250572</v>
      </c>
      <c r="Q250" s="11">
        <f>VLOOKUP($B250,data!$B$3:$Q$15316,'diff expr 1 vs 3 mites'!Q$8,FALSE)</f>
        <v>1.793001235</v>
      </c>
      <c r="S250" s="27" t="s">
        <v>27749</v>
      </c>
      <c r="U250" s="2">
        <f t="shared" si="139"/>
        <v>8</v>
      </c>
      <c r="V250" s="2">
        <f t="shared" si="140"/>
        <v>7</v>
      </c>
      <c r="W250" s="2">
        <f t="shared" si="141"/>
        <v>4</v>
      </c>
      <c r="X250" s="2">
        <f t="shared" si="142"/>
        <v>10</v>
      </c>
      <c r="Y250" s="2">
        <f t="shared" si="143"/>
        <v>6</v>
      </c>
      <c r="Z250" s="2">
        <f t="shared" si="144"/>
        <v>5</v>
      </c>
      <c r="AA250" s="2">
        <f t="shared" si="145"/>
        <v>3</v>
      </c>
      <c r="AB250" s="2">
        <f t="shared" si="146"/>
        <v>9</v>
      </c>
      <c r="AC250" s="2">
        <f t="shared" si="147"/>
        <v>2</v>
      </c>
      <c r="AD250" s="2">
        <f t="shared" si="148"/>
        <v>1</v>
      </c>
      <c r="AE250" s="2"/>
      <c r="AF250" s="2">
        <f t="shared" si="149"/>
        <v>0</v>
      </c>
      <c r="AG250" s="2">
        <f t="shared" si="150"/>
        <v>0</v>
      </c>
      <c r="AH250" s="2">
        <f t="shared" si="151"/>
        <v>0</v>
      </c>
      <c r="AI250" s="2">
        <f t="shared" si="152"/>
        <v>0</v>
      </c>
      <c r="AJ250" s="2">
        <f t="shared" si="153"/>
        <v>0</v>
      </c>
      <c r="AK250" s="2">
        <f t="shared" si="154"/>
        <v>0</v>
      </c>
      <c r="AL250" s="2">
        <f t="shared" si="155"/>
        <v>0</v>
      </c>
      <c r="AM250" s="2">
        <f t="shared" si="156"/>
        <v>0</v>
      </c>
      <c r="AN250" s="2">
        <f t="shared" si="157"/>
        <v>0</v>
      </c>
      <c r="AO250" s="2">
        <f t="shared" si="158"/>
        <v>0</v>
      </c>
      <c r="AP250" s="2"/>
      <c r="AQ250" s="2">
        <f t="shared" si="159"/>
        <v>8</v>
      </c>
      <c r="AR250" s="2">
        <f t="shared" si="160"/>
        <v>7</v>
      </c>
      <c r="AS250" s="2">
        <f t="shared" si="161"/>
        <v>4</v>
      </c>
      <c r="AT250" s="2">
        <f t="shared" si="162"/>
        <v>10</v>
      </c>
      <c r="AU250" s="2">
        <f t="shared" si="163"/>
        <v>6</v>
      </c>
      <c r="AV250" s="2">
        <f t="shared" si="164"/>
        <v>5</v>
      </c>
      <c r="AW250" s="2">
        <f t="shared" si="165"/>
        <v>3</v>
      </c>
      <c r="AX250" s="2">
        <f t="shared" si="166"/>
        <v>9</v>
      </c>
      <c r="AY250" s="2">
        <f t="shared" si="167"/>
        <v>2</v>
      </c>
      <c r="AZ250" s="2">
        <f t="shared" si="168"/>
        <v>1</v>
      </c>
      <c r="BA250" s="2"/>
      <c r="BB250" s="5">
        <f t="shared" si="169"/>
        <v>5</v>
      </c>
      <c r="BC250" s="2">
        <f t="shared" si="170"/>
        <v>5</v>
      </c>
      <c r="BD250" s="2">
        <f t="shared" si="173"/>
        <v>35</v>
      </c>
      <c r="BE250" s="2">
        <f t="shared" si="174"/>
        <v>20</v>
      </c>
      <c r="BF250" s="2">
        <f t="shared" si="175"/>
        <v>5</v>
      </c>
      <c r="BG250" s="2">
        <f t="shared" si="176"/>
        <v>20</v>
      </c>
      <c r="BH250" s="2">
        <f t="shared" si="177"/>
        <v>5</v>
      </c>
      <c r="BI250" s="19">
        <f t="shared" si="178"/>
        <v>12.5</v>
      </c>
      <c r="BJ250" s="19">
        <f t="shared" si="179"/>
        <v>4.7871355387816905</v>
      </c>
      <c r="BK250" s="31">
        <f t="shared" si="180"/>
        <v>-1.5666989036012806</v>
      </c>
      <c r="BL250" s="32">
        <f t="shared" si="171"/>
        <v>5.8592543599068986E-2</v>
      </c>
      <c r="BM250" s="62">
        <f t="shared" si="182"/>
        <v>1.9436619718309858E-2</v>
      </c>
      <c r="BN250" s="62" t="str">
        <f t="shared" si="183"/>
        <v/>
      </c>
      <c r="BO250" s="73" t="str">
        <f t="shared" si="184"/>
        <v/>
      </c>
      <c r="BQ250" s="11">
        <f t="shared" si="181"/>
        <v>-0.22730921208649668</v>
      </c>
    </row>
    <row r="251" spans="1:69">
      <c r="A251" s="30" t="s">
        <v>871</v>
      </c>
      <c r="B251" s="30" t="s">
        <v>872</v>
      </c>
      <c r="C251" s="30" t="s">
        <v>873</v>
      </c>
      <c r="D251" s="30" t="s">
        <v>874</v>
      </c>
      <c r="E251" s="30" t="s">
        <v>570</v>
      </c>
      <c r="F251" s="11" t="str">
        <f t="shared" si="172"/>
        <v>Immune syst</v>
      </c>
      <c r="H251" s="11">
        <f>VLOOKUP($B251,data!$B$3:$Q$15316,'diff expr 1 vs 3 mites'!H$8,FALSE)</f>
        <v>13.79789282</v>
      </c>
      <c r="I251" s="11">
        <f>VLOOKUP($B251,data!$B$3:$Q$15316,'diff expr 1 vs 3 mites'!I$8,FALSE)</f>
        <v>13.12510249</v>
      </c>
      <c r="J251" s="11">
        <f>VLOOKUP($B251,data!$B$3:$Q$15316,'diff expr 1 vs 3 mites'!J$8,FALSE)</f>
        <v>7.5003636929999997</v>
      </c>
      <c r="K251" s="11">
        <f>VLOOKUP($B251,data!$B$3:$Q$15316,'diff expr 1 vs 3 mites'!K$8,FALSE)</f>
        <v>18.373131099999998</v>
      </c>
      <c r="L251" s="11">
        <f>VLOOKUP($B251,data!$B$3:$Q$15316,'diff expr 1 vs 3 mites'!L$8,FALSE)</f>
        <v>39.434812749999999</v>
      </c>
      <c r="M251" s="11">
        <f>VLOOKUP($B251,data!$B$3:$Q$15316,'diff expr 1 vs 3 mites'!M$8,FALSE)</f>
        <v>14.160833029999999</v>
      </c>
      <c r="N251" s="11">
        <f>VLOOKUP($B251,data!$B$3:$Q$15316,'diff expr 1 vs 3 mites'!N$8,FALSE)</f>
        <v>4.8561898860000001</v>
      </c>
      <c r="O251" s="11">
        <f>VLOOKUP($B251,data!$B$3:$Q$15316,'diff expr 1 vs 3 mites'!O$8,FALSE)</f>
        <v>19.44474838</v>
      </c>
      <c r="P251" s="11">
        <f>VLOOKUP($B251,data!$B$3:$Q$15316,'diff expr 1 vs 3 mites'!P$8,FALSE)</f>
        <v>5.8439582449999996</v>
      </c>
      <c r="Q251" s="11">
        <f>VLOOKUP($B251,data!$B$3:$Q$15316,'diff expr 1 vs 3 mites'!Q$8,FALSE)</f>
        <v>14.19966442</v>
      </c>
      <c r="S251" s="27" t="s">
        <v>27749</v>
      </c>
      <c r="U251" s="2">
        <f t="shared" si="139"/>
        <v>5</v>
      </c>
      <c r="V251" s="2">
        <f t="shared" si="140"/>
        <v>4</v>
      </c>
      <c r="W251" s="2">
        <f t="shared" si="141"/>
        <v>3</v>
      </c>
      <c r="X251" s="2">
        <f t="shared" si="142"/>
        <v>8</v>
      </c>
      <c r="Y251" s="2">
        <f t="shared" si="143"/>
        <v>10</v>
      </c>
      <c r="Z251" s="2">
        <f t="shared" si="144"/>
        <v>6</v>
      </c>
      <c r="AA251" s="2">
        <f t="shared" si="145"/>
        <v>1</v>
      </c>
      <c r="AB251" s="2">
        <f t="shared" si="146"/>
        <v>9</v>
      </c>
      <c r="AC251" s="2">
        <f t="shared" si="147"/>
        <v>2</v>
      </c>
      <c r="AD251" s="2">
        <f t="shared" si="148"/>
        <v>7</v>
      </c>
      <c r="AE251" s="2"/>
      <c r="AF251" s="2">
        <f t="shared" si="149"/>
        <v>0</v>
      </c>
      <c r="AG251" s="2">
        <f t="shared" si="150"/>
        <v>0</v>
      </c>
      <c r="AH251" s="2">
        <f t="shared" si="151"/>
        <v>0</v>
      </c>
      <c r="AI251" s="2">
        <f t="shared" si="152"/>
        <v>0</v>
      </c>
      <c r="AJ251" s="2">
        <f t="shared" si="153"/>
        <v>0</v>
      </c>
      <c r="AK251" s="2">
        <f t="shared" si="154"/>
        <v>0</v>
      </c>
      <c r="AL251" s="2">
        <f t="shared" si="155"/>
        <v>0</v>
      </c>
      <c r="AM251" s="2">
        <f t="shared" si="156"/>
        <v>0</v>
      </c>
      <c r="AN251" s="2">
        <f t="shared" si="157"/>
        <v>0</v>
      </c>
      <c r="AO251" s="2">
        <f t="shared" si="158"/>
        <v>0</v>
      </c>
      <c r="AP251" s="2"/>
      <c r="AQ251" s="2">
        <f t="shared" si="159"/>
        <v>5</v>
      </c>
      <c r="AR251" s="2">
        <f t="shared" si="160"/>
        <v>4</v>
      </c>
      <c r="AS251" s="2">
        <f t="shared" si="161"/>
        <v>3</v>
      </c>
      <c r="AT251" s="2">
        <f t="shared" si="162"/>
        <v>8</v>
      </c>
      <c r="AU251" s="2">
        <f t="shared" si="163"/>
        <v>10</v>
      </c>
      <c r="AV251" s="2">
        <f t="shared" si="164"/>
        <v>6</v>
      </c>
      <c r="AW251" s="2">
        <f t="shared" si="165"/>
        <v>1</v>
      </c>
      <c r="AX251" s="2">
        <f t="shared" si="166"/>
        <v>9</v>
      </c>
      <c r="AY251" s="2">
        <f t="shared" si="167"/>
        <v>2</v>
      </c>
      <c r="AZ251" s="2">
        <f t="shared" si="168"/>
        <v>7</v>
      </c>
      <c r="BA251" s="2"/>
      <c r="BB251" s="5">
        <f t="shared" si="169"/>
        <v>5</v>
      </c>
      <c r="BC251" s="2">
        <f t="shared" si="170"/>
        <v>5</v>
      </c>
      <c r="BD251" s="2">
        <f t="shared" si="173"/>
        <v>30</v>
      </c>
      <c r="BE251" s="2">
        <f t="shared" si="174"/>
        <v>25</v>
      </c>
      <c r="BF251" s="2">
        <f t="shared" si="175"/>
        <v>10</v>
      </c>
      <c r="BG251" s="2">
        <f t="shared" si="176"/>
        <v>15</v>
      </c>
      <c r="BH251" s="2">
        <f t="shared" si="177"/>
        <v>10</v>
      </c>
      <c r="BI251" s="19">
        <f t="shared" si="178"/>
        <v>12.5</v>
      </c>
      <c r="BJ251" s="19">
        <f t="shared" si="179"/>
        <v>4.7871355387816905</v>
      </c>
      <c r="BK251" s="31">
        <f t="shared" si="180"/>
        <v>-0.5222329678670935</v>
      </c>
      <c r="BL251" s="32">
        <f t="shared" si="171"/>
        <v>0.30075406722029491</v>
      </c>
      <c r="BM251" s="62">
        <f t="shared" si="182"/>
        <v>5.8591549295774648E-2</v>
      </c>
      <c r="BN251" s="62" t="str">
        <f t="shared" si="183"/>
        <v/>
      </c>
      <c r="BO251" s="73" t="str">
        <f t="shared" si="184"/>
        <v/>
      </c>
      <c r="BQ251" s="11">
        <f t="shared" si="181"/>
        <v>-0.19768243536986149</v>
      </c>
    </row>
    <row r="252" spans="1:69">
      <c r="A252" s="30" t="s">
        <v>875</v>
      </c>
      <c r="B252" s="30" t="s">
        <v>876</v>
      </c>
      <c r="C252" s="30" t="s">
        <v>618</v>
      </c>
      <c r="D252" s="30" t="s">
        <v>619</v>
      </c>
      <c r="E252" s="30" t="s">
        <v>570</v>
      </c>
      <c r="F252" s="11" t="str">
        <f t="shared" si="172"/>
        <v>Immune syst</v>
      </c>
      <c r="H252" s="11">
        <f>VLOOKUP($B252,data!$B$3:$Q$15316,'diff expr 1 vs 3 mites'!H$8,FALSE)</f>
        <v>11.13017097</v>
      </c>
      <c r="I252" s="11">
        <f>VLOOKUP($B252,data!$B$3:$Q$15316,'diff expr 1 vs 3 mites'!I$8,FALSE)</f>
        <v>10.56576413</v>
      </c>
      <c r="J252" s="11">
        <f>VLOOKUP($B252,data!$B$3:$Q$15316,'diff expr 1 vs 3 mites'!J$8,FALSE)</f>
        <v>3.4289627010000001</v>
      </c>
      <c r="K252" s="11">
        <f>VLOOKUP($B252,data!$B$3:$Q$15316,'diff expr 1 vs 3 mites'!K$8,FALSE)</f>
        <v>14.68089091</v>
      </c>
      <c r="L252" s="11">
        <f>VLOOKUP($B252,data!$B$3:$Q$15316,'diff expr 1 vs 3 mites'!L$8,FALSE)</f>
        <v>25.941502419999999</v>
      </c>
      <c r="M252" s="11">
        <f>VLOOKUP($B252,data!$B$3:$Q$15316,'diff expr 1 vs 3 mites'!M$8,FALSE)</f>
        <v>11.12594292</v>
      </c>
      <c r="N252" s="11">
        <f>VLOOKUP($B252,data!$B$3:$Q$15316,'diff expr 1 vs 3 mites'!N$8,FALSE)</f>
        <v>4.2870019289999997</v>
      </c>
      <c r="O252" s="11">
        <f>VLOOKUP($B252,data!$B$3:$Q$15316,'diff expr 1 vs 3 mites'!O$8,FALSE)</f>
        <v>9.0937093939999993</v>
      </c>
      <c r="P252" s="11">
        <f>VLOOKUP($B252,data!$B$3:$Q$15316,'diff expr 1 vs 3 mites'!P$8,FALSE)</f>
        <v>5.7248887609999999</v>
      </c>
      <c r="Q252" s="11">
        <f>VLOOKUP($B252,data!$B$3:$Q$15316,'diff expr 1 vs 3 mites'!Q$8,FALSE)</f>
        <v>11.6213043</v>
      </c>
      <c r="S252" s="27" t="s">
        <v>27749</v>
      </c>
      <c r="U252" s="2">
        <f t="shared" si="139"/>
        <v>7</v>
      </c>
      <c r="V252" s="2">
        <f t="shared" si="140"/>
        <v>5</v>
      </c>
      <c r="W252" s="2">
        <f t="shared" si="141"/>
        <v>1</v>
      </c>
      <c r="X252" s="2">
        <f t="shared" si="142"/>
        <v>9</v>
      </c>
      <c r="Y252" s="2">
        <f t="shared" si="143"/>
        <v>10</v>
      </c>
      <c r="Z252" s="2">
        <f t="shared" si="144"/>
        <v>6</v>
      </c>
      <c r="AA252" s="2">
        <f t="shared" si="145"/>
        <v>2</v>
      </c>
      <c r="AB252" s="2">
        <f t="shared" si="146"/>
        <v>4</v>
      </c>
      <c r="AC252" s="2">
        <f t="shared" si="147"/>
        <v>3</v>
      </c>
      <c r="AD252" s="2">
        <f t="shared" si="148"/>
        <v>8</v>
      </c>
      <c r="AE252" s="2"/>
      <c r="AF252" s="2">
        <f t="shared" si="149"/>
        <v>0</v>
      </c>
      <c r="AG252" s="2">
        <f t="shared" si="150"/>
        <v>0</v>
      </c>
      <c r="AH252" s="2">
        <f t="shared" si="151"/>
        <v>0</v>
      </c>
      <c r="AI252" s="2">
        <f t="shared" si="152"/>
        <v>0</v>
      </c>
      <c r="AJ252" s="2">
        <f t="shared" si="153"/>
        <v>0</v>
      </c>
      <c r="AK252" s="2">
        <f t="shared" si="154"/>
        <v>0</v>
      </c>
      <c r="AL252" s="2">
        <f t="shared" si="155"/>
        <v>0</v>
      </c>
      <c r="AM252" s="2">
        <f t="shared" si="156"/>
        <v>0</v>
      </c>
      <c r="AN252" s="2">
        <f t="shared" si="157"/>
        <v>0</v>
      </c>
      <c r="AO252" s="2">
        <f t="shared" si="158"/>
        <v>0</v>
      </c>
      <c r="AP252" s="2"/>
      <c r="AQ252" s="2">
        <f t="shared" si="159"/>
        <v>7</v>
      </c>
      <c r="AR252" s="2">
        <f t="shared" si="160"/>
        <v>5</v>
      </c>
      <c r="AS252" s="2">
        <f t="shared" si="161"/>
        <v>1</v>
      </c>
      <c r="AT252" s="2">
        <f t="shared" si="162"/>
        <v>9</v>
      </c>
      <c r="AU252" s="2">
        <f t="shared" si="163"/>
        <v>10</v>
      </c>
      <c r="AV252" s="2">
        <f t="shared" si="164"/>
        <v>6</v>
      </c>
      <c r="AW252" s="2">
        <f t="shared" si="165"/>
        <v>2</v>
      </c>
      <c r="AX252" s="2">
        <f t="shared" si="166"/>
        <v>4</v>
      </c>
      <c r="AY252" s="2">
        <f t="shared" si="167"/>
        <v>3</v>
      </c>
      <c r="AZ252" s="2">
        <f t="shared" si="168"/>
        <v>8</v>
      </c>
      <c r="BA252" s="2"/>
      <c r="BB252" s="5">
        <f t="shared" si="169"/>
        <v>5</v>
      </c>
      <c r="BC252" s="2">
        <f t="shared" si="170"/>
        <v>5</v>
      </c>
      <c r="BD252" s="2">
        <f t="shared" si="173"/>
        <v>32</v>
      </c>
      <c r="BE252" s="2">
        <f t="shared" si="174"/>
        <v>23</v>
      </c>
      <c r="BF252" s="2">
        <f t="shared" si="175"/>
        <v>8</v>
      </c>
      <c r="BG252" s="2">
        <f t="shared" si="176"/>
        <v>17</v>
      </c>
      <c r="BH252" s="2">
        <f t="shared" si="177"/>
        <v>8</v>
      </c>
      <c r="BI252" s="19">
        <f t="shared" si="178"/>
        <v>12.5</v>
      </c>
      <c r="BJ252" s="19">
        <f t="shared" si="179"/>
        <v>4.7871355387816905</v>
      </c>
      <c r="BK252" s="31">
        <f t="shared" si="180"/>
        <v>-0.94001934216076832</v>
      </c>
      <c r="BL252" s="32">
        <f t="shared" si="171"/>
        <v>0.17360381967471225</v>
      </c>
      <c r="BM252" s="62">
        <f t="shared" si="182"/>
        <v>3.8309859154929578E-2</v>
      </c>
      <c r="BN252" s="62" t="str">
        <f t="shared" si="183"/>
        <v/>
      </c>
      <c r="BO252" s="73" t="str">
        <f t="shared" si="184"/>
        <v/>
      </c>
      <c r="BQ252" s="11">
        <f t="shared" si="181"/>
        <v>-0.19615285510874389</v>
      </c>
    </row>
    <row r="253" spans="1:69">
      <c r="A253" s="30" t="s">
        <v>877</v>
      </c>
      <c r="B253" s="30" t="s">
        <v>878</v>
      </c>
      <c r="C253" s="30" t="s">
        <v>879</v>
      </c>
      <c r="D253" s="30" t="s">
        <v>880</v>
      </c>
      <c r="E253" s="30" t="s">
        <v>570</v>
      </c>
      <c r="F253" s="11" t="str">
        <f t="shared" si="172"/>
        <v>Immune syst</v>
      </c>
      <c r="H253" s="11">
        <f>VLOOKUP($B253,data!$B$3:$Q$15316,'diff expr 1 vs 3 mites'!H$8,FALSE)</f>
        <v>29.38579601</v>
      </c>
      <c r="I253" s="11">
        <f>VLOOKUP($B253,data!$B$3:$Q$15316,'diff expr 1 vs 3 mites'!I$8,FALSE)</f>
        <v>19.340986210000001</v>
      </c>
      <c r="J253" s="11">
        <f>VLOOKUP($B253,data!$B$3:$Q$15316,'diff expr 1 vs 3 mites'!J$8,FALSE)</f>
        <v>27.31456313</v>
      </c>
      <c r="K253" s="11">
        <f>VLOOKUP($B253,data!$B$3:$Q$15316,'diff expr 1 vs 3 mites'!K$8,FALSE)</f>
        <v>26.472761590000001</v>
      </c>
      <c r="L253" s="11">
        <f>VLOOKUP($B253,data!$B$3:$Q$15316,'diff expr 1 vs 3 mites'!L$8,FALSE)</f>
        <v>44.865348939999997</v>
      </c>
      <c r="M253" s="11">
        <f>VLOOKUP($B253,data!$B$3:$Q$15316,'diff expr 1 vs 3 mites'!M$8,FALSE)</f>
        <v>6.6582501790000004</v>
      </c>
      <c r="N253" s="11">
        <f>VLOOKUP($B253,data!$B$3:$Q$15316,'diff expr 1 vs 3 mites'!N$8,FALSE)</f>
        <v>24.49828857</v>
      </c>
      <c r="O253" s="11">
        <f>VLOOKUP($B253,data!$B$3:$Q$15316,'diff expr 1 vs 3 mites'!O$8,FALSE)</f>
        <v>10.62051593</v>
      </c>
      <c r="P253" s="11">
        <f>VLOOKUP($B253,data!$B$3:$Q$15316,'diff expr 1 vs 3 mites'!P$8,FALSE)</f>
        <v>13.285726179999999</v>
      </c>
      <c r="Q253" s="11">
        <f>VLOOKUP($B253,data!$B$3:$Q$15316,'diff expr 1 vs 3 mites'!Q$8,FALSE)</f>
        <v>16.97179611</v>
      </c>
      <c r="S253" s="27" t="s">
        <v>27749</v>
      </c>
      <c r="U253" s="2">
        <f t="shared" si="139"/>
        <v>9</v>
      </c>
      <c r="V253" s="2">
        <f t="shared" si="140"/>
        <v>5</v>
      </c>
      <c r="W253" s="2">
        <f t="shared" si="141"/>
        <v>8</v>
      </c>
      <c r="X253" s="2">
        <f t="shared" si="142"/>
        <v>7</v>
      </c>
      <c r="Y253" s="2">
        <f t="shared" si="143"/>
        <v>10</v>
      </c>
      <c r="Z253" s="2">
        <f t="shared" si="144"/>
        <v>1</v>
      </c>
      <c r="AA253" s="2">
        <f t="shared" si="145"/>
        <v>6</v>
      </c>
      <c r="AB253" s="2">
        <f t="shared" si="146"/>
        <v>2</v>
      </c>
      <c r="AC253" s="2">
        <f t="shared" si="147"/>
        <v>3</v>
      </c>
      <c r="AD253" s="2">
        <f t="shared" si="148"/>
        <v>4</v>
      </c>
      <c r="AE253" s="2"/>
      <c r="AF253" s="2">
        <f t="shared" si="149"/>
        <v>0</v>
      </c>
      <c r="AG253" s="2">
        <f t="shared" si="150"/>
        <v>0</v>
      </c>
      <c r="AH253" s="2">
        <f t="shared" si="151"/>
        <v>0</v>
      </c>
      <c r="AI253" s="2">
        <f t="shared" si="152"/>
        <v>0</v>
      </c>
      <c r="AJ253" s="2">
        <f t="shared" si="153"/>
        <v>0</v>
      </c>
      <c r="AK253" s="2">
        <f t="shared" si="154"/>
        <v>0</v>
      </c>
      <c r="AL253" s="2">
        <f t="shared" si="155"/>
        <v>0</v>
      </c>
      <c r="AM253" s="2">
        <f t="shared" si="156"/>
        <v>0</v>
      </c>
      <c r="AN253" s="2">
        <f t="shared" si="157"/>
        <v>0</v>
      </c>
      <c r="AO253" s="2">
        <f t="shared" si="158"/>
        <v>0</v>
      </c>
      <c r="AP253" s="2"/>
      <c r="AQ253" s="2">
        <f t="shared" si="159"/>
        <v>9</v>
      </c>
      <c r="AR253" s="2">
        <f t="shared" si="160"/>
        <v>5</v>
      </c>
      <c r="AS253" s="2">
        <f t="shared" si="161"/>
        <v>8</v>
      </c>
      <c r="AT253" s="2">
        <f t="shared" si="162"/>
        <v>7</v>
      </c>
      <c r="AU253" s="2">
        <f t="shared" si="163"/>
        <v>10</v>
      </c>
      <c r="AV253" s="2">
        <f t="shared" si="164"/>
        <v>1</v>
      </c>
      <c r="AW253" s="2">
        <f t="shared" si="165"/>
        <v>6</v>
      </c>
      <c r="AX253" s="2">
        <f t="shared" si="166"/>
        <v>2</v>
      </c>
      <c r="AY253" s="2">
        <f t="shared" si="167"/>
        <v>3</v>
      </c>
      <c r="AZ253" s="2">
        <f t="shared" si="168"/>
        <v>4</v>
      </c>
      <c r="BA253" s="2"/>
      <c r="BB253" s="5">
        <f t="shared" si="169"/>
        <v>5</v>
      </c>
      <c r="BC253" s="2">
        <f t="shared" si="170"/>
        <v>5</v>
      </c>
      <c r="BD253" s="2">
        <f t="shared" si="173"/>
        <v>39</v>
      </c>
      <c r="BE253" s="2">
        <f t="shared" si="174"/>
        <v>16</v>
      </c>
      <c r="BF253" s="2">
        <f t="shared" si="175"/>
        <v>1</v>
      </c>
      <c r="BG253" s="2">
        <f t="shared" si="176"/>
        <v>24</v>
      </c>
      <c r="BH253" s="2">
        <f t="shared" si="177"/>
        <v>1</v>
      </c>
      <c r="BI253" s="19">
        <f t="shared" si="178"/>
        <v>12.5</v>
      </c>
      <c r="BJ253" s="19">
        <f t="shared" si="179"/>
        <v>4.7871355387816905</v>
      </c>
      <c r="BK253" s="31">
        <f t="shared" si="180"/>
        <v>-2.40227165218863</v>
      </c>
      <c r="BL253" s="32">
        <f t="shared" si="171"/>
        <v>8.1468018105142637E-3</v>
      </c>
      <c r="BM253" s="62">
        <f t="shared" si="182"/>
        <v>3.3802816901408448E-3</v>
      </c>
      <c r="BN253" s="62" t="str">
        <f t="shared" si="183"/>
        <v/>
      </c>
      <c r="BO253" s="73" t="str">
        <f t="shared" si="184"/>
        <v/>
      </c>
      <c r="BQ253" s="11">
        <f t="shared" si="181"/>
        <v>-0.31089593871558713</v>
      </c>
    </row>
    <row r="254" spans="1:69">
      <c r="A254" s="30" t="s">
        <v>881</v>
      </c>
      <c r="B254" s="30" t="s">
        <v>882</v>
      </c>
      <c r="C254" s="30" t="s">
        <v>883</v>
      </c>
      <c r="D254" s="30" t="s">
        <v>884</v>
      </c>
      <c r="E254" s="30" t="s">
        <v>570</v>
      </c>
      <c r="F254" s="11" t="str">
        <f t="shared" si="172"/>
        <v>Immune syst</v>
      </c>
      <c r="H254" s="11">
        <f>VLOOKUP($B254,data!$B$3:$Q$15316,'diff expr 1 vs 3 mites'!H$8,FALSE)</f>
        <v>4.2272971249999998</v>
      </c>
      <c r="I254" s="11">
        <f>VLOOKUP($B254,data!$B$3:$Q$15316,'diff expr 1 vs 3 mites'!I$8,FALSE)</f>
        <v>13.582232919999999</v>
      </c>
      <c r="J254" s="11">
        <f>VLOOKUP($B254,data!$B$3:$Q$15316,'diff expr 1 vs 3 mites'!J$8,FALSE)</f>
        <v>25.70686332</v>
      </c>
      <c r="K254" s="11">
        <f>VLOOKUP($B254,data!$B$3:$Q$15316,'diff expr 1 vs 3 mites'!K$8,FALSE)</f>
        <v>22.373935159999998</v>
      </c>
      <c r="L254" s="11">
        <f>VLOOKUP($B254,data!$B$3:$Q$15316,'diff expr 1 vs 3 mites'!L$8,FALSE)</f>
        <v>10.83353183</v>
      </c>
      <c r="M254" s="11">
        <f>VLOOKUP($B254,data!$B$3:$Q$15316,'diff expr 1 vs 3 mites'!M$8,FALSE)</f>
        <v>4.469481171</v>
      </c>
      <c r="N254" s="11">
        <f>VLOOKUP($B254,data!$B$3:$Q$15316,'diff expr 1 vs 3 mites'!N$8,FALSE)</f>
        <v>12.83793376</v>
      </c>
      <c r="O254" s="11">
        <f>VLOOKUP($B254,data!$B$3:$Q$15316,'diff expr 1 vs 3 mites'!O$8,FALSE)</f>
        <v>10.080207010000001</v>
      </c>
      <c r="P254" s="11">
        <f>VLOOKUP($B254,data!$B$3:$Q$15316,'diff expr 1 vs 3 mites'!P$8,FALSE)</f>
        <v>22.80201624</v>
      </c>
      <c r="Q254" s="11">
        <f>VLOOKUP($B254,data!$B$3:$Q$15316,'diff expr 1 vs 3 mites'!Q$8,FALSE)</f>
        <v>11.058832150000001</v>
      </c>
      <c r="S254" s="27" t="s">
        <v>27749</v>
      </c>
      <c r="U254" s="2">
        <f t="shared" si="139"/>
        <v>1</v>
      </c>
      <c r="V254" s="2">
        <f t="shared" si="140"/>
        <v>7</v>
      </c>
      <c r="W254" s="2">
        <f t="shared" si="141"/>
        <v>10</v>
      </c>
      <c r="X254" s="2">
        <f t="shared" si="142"/>
        <v>8</v>
      </c>
      <c r="Y254" s="2">
        <f t="shared" si="143"/>
        <v>4</v>
      </c>
      <c r="Z254" s="2">
        <f t="shared" si="144"/>
        <v>2</v>
      </c>
      <c r="AA254" s="2">
        <f t="shared" si="145"/>
        <v>6</v>
      </c>
      <c r="AB254" s="2">
        <f t="shared" si="146"/>
        <v>3</v>
      </c>
      <c r="AC254" s="2">
        <f t="shared" si="147"/>
        <v>9</v>
      </c>
      <c r="AD254" s="2">
        <f t="shared" si="148"/>
        <v>5</v>
      </c>
      <c r="AE254" s="2"/>
      <c r="AF254" s="2">
        <f t="shared" si="149"/>
        <v>0</v>
      </c>
      <c r="AG254" s="2">
        <f t="shared" si="150"/>
        <v>0</v>
      </c>
      <c r="AH254" s="2">
        <f t="shared" si="151"/>
        <v>0</v>
      </c>
      <c r="AI254" s="2">
        <f t="shared" si="152"/>
        <v>0</v>
      </c>
      <c r="AJ254" s="2">
        <f t="shared" si="153"/>
        <v>0</v>
      </c>
      <c r="AK254" s="2">
        <f t="shared" si="154"/>
        <v>0</v>
      </c>
      <c r="AL254" s="2">
        <f t="shared" si="155"/>
        <v>0</v>
      </c>
      <c r="AM254" s="2">
        <f t="shared" si="156"/>
        <v>0</v>
      </c>
      <c r="AN254" s="2">
        <f t="shared" si="157"/>
        <v>0</v>
      </c>
      <c r="AO254" s="2">
        <f t="shared" si="158"/>
        <v>0</v>
      </c>
      <c r="AP254" s="2"/>
      <c r="AQ254" s="2">
        <f t="shared" si="159"/>
        <v>1</v>
      </c>
      <c r="AR254" s="2">
        <f t="shared" si="160"/>
        <v>7</v>
      </c>
      <c r="AS254" s="2">
        <f t="shared" si="161"/>
        <v>10</v>
      </c>
      <c r="AT254" s="2">
        <f t="shared" si="162"/>
        <v>8</v>
      </c>
      <c r="AU254" s="2">
        <f t="shared" si="163"/>
        <v>4</v>
      </c>
      <c r="AV254" s="2">
        <f t="shared" si="164"/>
        <v>2</v>
      </c>
      <c r="AW254" s="2">
        <f t="shared" si="165"/>
        <v>6</v>
      </c>
      <c r="AX254" s="2">
        <f t="shared" si="166"/>
        <v>3</v>
      </c>
      <c r="AY254" s="2">
        <f t="shared" si="167"/>
        <v>9</v>
      </c>
      <c r="AZ254" s="2">
        <f t="shared" si="168"/>
        <v>5</v>
      </c>
      <c r="BA254" s="2"/>
      <c r="BB254" s="5">
        <f t="shared" si="169"/>
        <v>5</v>
      </c>
      <c r="BC254" s="2">
        <f t="shared" si="170"/>
        <v>5</v>
      </c>
      <c r="BD254" s="2">
        <f t="shared" si="173"/>
        <v>30</v>
      </c>
      <c r="BE254" s="2">
        <f t="shared" si="174"/>
        <v>25</v>
      </c>
      <c r="BF254" s="2">
        <f t="shared" si="175"/>
        <v>10</v>
      </c>
      <c r="BG254" s="2">
        <f t="shared" si="176"/>
        <v>15</v>
      </c>
      <c r="BH254" s="2">
        <f t="shared" si="177"/>
        <v>10</v>
      </c>
      <c r="BI254" s="19">
        <f t="shared" si="178"/>
        <v>12.5</v>
      </c>
      <c r="BJ254" s="19">
        <f t="shared" si="179"/>
        <v>4.7871355387816905</v>
      </c>
      <c r="BK254" s="31">
        <f t="shared" si="180"/>
        <v>-0.5222329678670935</v>
      </c>
      <c r="BL254" s="32">
        <f t="shared" si="171"/>
        <v>0.30075406722029491</v>
      </c>
      <c r="BM254" s="62">
        <f t="shared" si="182"/>
        <v>5.8591549295774648E-2</v>
      </c>
      <c r="BN254" s="62" t="str">
        <f t="shared" si="183"/>
        <v/>
      </c>
      <c r="BO254" s="73" t="str">
        <f t="shared" si="184"/>
        <v/>
      </c>
      <c r="BQ254" s="11">
        <f t="shared" si="181"/>
        <v>-9.7835199455857766E-2</v>
      </c>
    </row>
    <row r="255" spans="1:69">
      <c r="A255" s="30" t="s">
        <v>885</v>
      </c>
      <c r="B255" s="30" t="s">
        <v>886</v>
      </c>
      <c r="C255" s="30" t="s">
        <v>887</v>
      </c>
      <c r="D255" s="30" t="s">
        <v>888</v>
      </c>
      <c r="E255" s="30" t="s">
        <v>570</v>
      </c>
      <c r="F255" s="11" t="str">
        <f t="shared" si="172"/>
        <v>Immune syst</v>
      </c>
      <c r="H255" s="11">
        <f>VLOOKUP($B255,data!$B$3:$Q$15316,'diff expr 1 vs 3 mites'!H$8,FALSE)</f>
        <v>31.088056770000001</v>
      </c>
      <c r="I255" s="11">
        <f>VLOOKUP($B255,data!$B$3:$Q$15316,'diff expr 1 vs 3 mites'!I$8,FALSE)</f>
        <v>10.367346019999999</v>
      </c>
      <c r="J255" s="11">
        <f>VLOOKUP($B255,data!$B$3:$Q$15316,'diff expr 1 vs 3 mites'!J$8,FALSE)</f>
        <v>9.2580268080000003</v>
      </c>
      <c r="K255" s="11">
        <f>VLOOKUP($B255,data!$B$3:$Q$15316,'diff expr 1 vs 3 mites'!K$8,FALSE)</f>
        <v>10.957817589999999</v>
      </c>
      <c r="L255" s="11">
        <f>VLOOKUP($B255,data!$B$3:$Q$15316,'diff expr 1 vs 3 mites'!L$8,FALSE)</f>
        <v>9.0859736120000001</v>
      </c>
      <c r="M255" s="11">
        <f>VLOOKUP($B255,data!$B$3:$Q$15316,'diff expr 1 vs 3 mites'!M$8,FALSE)</f>
        <v>3.2564929760000001</v>
      </c>
      <c r="N255" s="11">
        <f>VLOOKUP($B255,data!$B$3:$Q$15316,'diff expr 1 vs 3 mites'!N$8,FALSE)</f>
        <v>3.565163723</v>
      </c>
      <c r="O255" s="11">
        <f>VLOOKUP($B255,data!$B$3:$Q$15316,'diff expr 1 vs 3 mites'!O$8,FALSE)</f>
        <v>9.8414729879999996</v>
      </c>
      <c r="P255" s="11">
        <f>VLOOKUP($B255,data!$B$3:$Q$15316,'diff expr 1 vs 3 mites'!P$8,FALSE)</f>
        <v>6.2419812500000003</v>
      </c>
      <c r="Q255" s="11">
        <f>VLOOKUP($B255,data!$B$3:$Q$15316,'diff expr 1 vs 3 mites'!Q$8,FALSE)</f>
        <v>7.663747453</v>
      </c>
      <c r="S255" s="27" t="s">
        <v>27749</v>
      </c>
      <c r="U255" s="2">
        <f t="shared" si="139"/>
        <v>10</v>
      </c>
      <c r="V255" s="2">
        <f t="shared" si="140"/>
        <v>8</v>
      </c>
      <c r="W255" s="2">
        <f t="shared" si="141"/>
        <v>6</v>
      </c>
      <c r="X255" s="2">
        <f t="shared" si="142"/>
        <v>9</v>
      </c>
      <c r="Y255" s="2">
        <f t="shared" si="143"/>
        <v>5</v>
      </c>
      <c r="Z255" s="2">
        <f t="shared" si="144"/>
        <v>1</v>
      </c>
      <c r="AA255" s="2">
        <f t="shared" si="145"/>
        <v>2</v>
      </c>
      <c r="AB255" s="2">
        <f t="shared" si="146"/>
        <v>7</v>
      </c>
      <c r="AC255" s="2">
        <f t="shared" si="147"/>
        <v>3</v>
      </c>
      <c r="AD255" s="2">
        <f t="shared" si="148"/>
        <v>4</v>
      </c>
      <c r="AE255" s="2"/>
      <c r="AF255" s="2">
        <f t="shared" si="149"/>
        <v>0</v>
      </c>
      <c r="AG255" s="2">
        <f t="shared" si="150"/>
        <v>0</v>
      </c>
      <c r="AH255" s="2">
        <f t="shared" si="151"/>
        <v>0</v>
      </c>
      <c r="AI255" s="2">
        <f t="shared" si="152"/>
        <v>0</v>
      </c>
      <c r="AJ255" s="2">
        <f t="shared" si="153"/>
        <v>0</v>
      </c>
      <c r="AK255" s="2">
        <f t="shared" si="154"/>
        <v>0</v>
      </c>
      <c r="AL255" s="2">
        <f t="shared" si="155"/>
        <v>0</v>
      </c>
      <c r="AM255" s="2">
        <f t="shared" si="156"/>
        <v>0</v>
      </c>
      <c r="AN255" s="2">
        <f t="shared" si="157"/>
        <v>0</v>
      </c>
      <c r="AO255" s="2">
        <f t="shared" si="158"/>
        <v>0</v>
      </c>
      <c r="AP255" s="2"/>
      <c r="AQ255" s="2">
        <f t="shared" si="159"/>
        <v>10</v>
      </c>
      <c r="AR255" s="2">
        <f t="shared" si="160"/>
        <v>8</v>
      </c>
      <c r="AS255" s="2">
        <f t="shared" si="161"/>
        <v>6</v>
      </c>
      <c r="AT255" s="2">
        <f t="shared" si="162"/>
        <v>9</v>
      </c>
      <c r="AU255" s="2">
        <f t="shared" si="163"/>
        <v>5</v>
      </c>
      <c r="AV255" s="2">
        <f t="shared" si="164"/>
        <v>1</v>
      </c>
      <c r="AW255" s="2">
        <f t="shared" si="165"/>
        <v>2</v>
      </c>
      <c r="AX255" s="2">
        <f t="shared" si="166"/>
        <v>7</v>
      </c>
      <c r="AY255" s="2">
        <f t="shared" si="167"/>
        <v>3</v>
      </c>
      <c r="AZ255" s="2">
        <f t="shared" si="168"/>
        <v>4</v>
      </c>
      <c r="BA255" s="2"/>
      <c r="BB255" s="5">
        <f t="shared" si="169"/>
        <v>5</v>
      </c>
      <c r="BC255" s="2">
        <f t="shared" si="170"/>
        <v>5</v>
      </c>
      <c r="BD255" s="2">
        <f t="shared" si="173"/>
        <v>38</v>
      </c>
      <c r="BE255" s="2">
        <f t="shared" si="174"/>
        <v>17</v>
      </c>
      <c r="BF255" s="2">
        <f t="shared" si="175"/>
        <v>2</v>
      </c>
      <c r="BG255" s="2">
        <f t="shared" si="176"/>
        <v>23</v>
      </c>
      <c r="BH255" s="2">
        <f t="shared" si="177"/>
        <v>2</v>
      </c>
      <c r="BI255" s="19">
        <f t="shared" si="178"/>
        <v>12.5</v>
      </c>
      <c r="BJ255" s="19">
        <f t="shared" si="179"/>
        <v>4.7871355387816905</v>
      </c>
      <c r="BK255" s="31">
        <f t="shared" si="180"/>
        <v>-2.1933784650417927</v>
      </c>
      <c r="BL255" s="32">
        <f t="shared" si="171"/>
        <v>1.4140061284138474E-2</v>
      </c>
      <c r="BM255" s="62">
        <f t="shared" si="182"/>
        <v>5.0704225352112683E-3</v>
      </c>
      <c r="BN255" s="62" t="str">
        <f t="shared" si="183"/>
        <v/>
      </c>
      <c r="BO255" s="73" t="str">
        <f t="shared" si="184"/>
        <v/>
      </c>
      <c r="BQ255" s="11">
        <f t="shared" si="181"/>
        <v>-0.3644915462925965</v>
      </c>
    </row>
    <row r="256" spans="1:69">
      <c r="A256" s="30" t="s">
        <v>889</v>
      </c>
      <c r="B256" s="30" t="s">
        <v>890</v>
      </c>
      <c r="C256" s="30" t="s">
        <v>891</v>
      </c>
      <c r="D256" s="30" t="s">
        <v>892</v>
      </c>
      <c r="E256" s="30" t="s">
        <v>570</v>
      </c>
      <c r="F256" s="11" t="str">
        <f t="shared" si="172"/>
        <v>Immune syst</v>
      </c>
      <c r="H256" s="11">
        <f>VLOOKUP($B256,data!$B$3:$Q$15316,'diff expr 1 vs 3 mites'!H$8,FALSE)</f>
        <v>85.059790219999996</v>
      </c>
      <c r="I256" s="11">
        <f>VLOOKUP($B256,data!$B$3:$Q$15316,'diff expr 1 vs 3 mites'!I$8,FALSE)</f>
        <v>21.156272430000001</v>
      </c>
      <c r="J256" s="11">
        <f>VLOOKUP($B256,data!$B$3:$Q$15316,'diff expr 1 vs 3 mites'!J$8,FALSE)</f>
        <v>44.506106080000002</v>
      </c>
      <c r="K256" s="11">
        <f>VLOOKUP($B256,data!$B$3:$Q$15316,'diff expr 1 vs 3 mites'!K$8,FALSE)</f>
        <v>71.516039050000003</v>
      </c>
      <c r="L256" s="11">
        <f>VLOOKUP($B256,data!$B$3:$Q$15316,'diff expr 1 vs 3 mites'!L$8,FALSE)</f>
        <v>56.832582039999998</v>
      </c>
      <c r="M256" s="11">
        <f>VLOOKUP($B256,data!$B$3:$Q$15316,'diff expr 1 vs 3 mites'!M$8,FALSE)</f>
        <v>12.99546612</v>
      </c>
      <c r="N256" s="11">
        <f>VLOOKUP($B256,data!$B$3:$Q$15316,'diff expr 1 vs 3 mites'!N$8,FALSE)</f>
        <v>33.02472358</v>
      </c>
      <c r="O256" s="11">
        <f>VLOOKUP($B256,data!$B$3:$Q$15316,'diff expr 1 vs 3 mites'!O$8,FALSE)</f>
        <v>21.422018269999999</v>
      </c>
      <c r="P256" s="11">
        <f>VLOOKUP($B256,data!$B$3:$Q$15316,'diff expr 1 vs 3 mites'!P$8,FALSE)</f>
        <v>44.256599370000004</v>
      </c>
      <c r="Q256" s="11">
        <f>VLOOKUP($B256,data!$B$3:$Q$15316,'diff expr 1 vs 3 mites'!Q$8,FALSE)</f>
        <v>69.809474309999999</v>
      </c>
      <c r="S256" s="27" t="s">
        <v>27749</v>
      </c>
      <c r="U256" s="2">
        <f t="shared" si="139"/>
        <v>10</v>
      </c>
      <c r="V256" s="2">
        <f t="shared" si="140"/>
        <v>2</v>
      </c>
      <c r="W256" s="2">
        <f t="shared" si="141"/>
        <v>6</v>
      </c>
      <c r="X256" s="2">
        <f t="shared" si="142"/>
        <v>9</v>
      </c>
      <c r="Y256" s="2">
        <f t="shared" si="143"/>
        <v>7</v>
      </c>
      <c r="Z256" s="2">
        <f t="shared" si="144"/>
        <v>1</v>
      </c>
      <c r="AA256" s="2">
        <f t="shared" si="145"/>
        <v>4</v>
      </c>
      <c r="AB256" s="2">
        <f t="shared" si="146"/>
        <v>3</v>
      </c>
      <c r="AC256" s="2">
        <f t="shared" si="147"/>
        <v>5</v>
      </c>
      <c r="AD256" s="2">
        <f t="shared" si="148"/>
        <v>8</v>
      </c>
      <c r="AE256" s="2"/>
      <c r="AF256" s="2">
        <f t="shared" si="149"/>
        <v>0</v>
      </c>
      <c r="AG256" s="2">
        <f t="shared" si="150"/>
        <v>0</v>
      </c>
      <c r="AH256" s="2">
        <f t="shared" si="151"/>
        <v>0</v>
      </c>
      <c r="AI256" s="2">
        <f t="shared" si="152"/>
        <v>0</v>
      </c>
      <c r="AJ256" s="2">
        <f t="shared" si="153"/>
        <v>0</v>
      </c>
      <c r="AK256" s="2">
        <f t="shared" si="154"/>
        <v>0</v>
      </c>
      <c r="AL256" s="2">
        <f t="shared" si="155"/>
        <v>0</v>
      </c>
      <c r="AM256" s="2">
        <f t="shared" si="156"/>
        <v>0</v>
      </c>
      <c r="AN256" s="2">
        <f t="shared" si="157"/>
        <v>0</v>
      </c>
      <c r="AO256" s="2">
        <f t="shared" si="158"/>
        <v>0</v>
      </c>
      <c r="AP256" s="2"/>
      <c r="AQ256" s="2">
        <f t="shared" si="159"/>
        <v>10</v>
      </c>
      <c r="AR256" s="2">
        <f t="shared" si="160"/>
        <v>2</v>
      </c>
      <c r="AS256" s="2">
        <f t="shared" si="161"/>
        <v>6</v>
      </c>
      <c r="AT256" s="2">
        <f t="shared" si="162"/>
        <v>9</v>
      </c>
      <c r="AU256" s="2">
        <f t="shared" si="163"/>
        <v>7</v>
      </c>
      <c r="AV256" s="2">
        <f t="shared" si="164"/>
        <v>1</v>
      </c>
      <c r="AW256" s="2">
        <f t="shared" si="165"/>
        <v>4</v>
      </c>
      <c r="AX256" s="2">
        <f t="shared" si="166"/>
        <v>3</v>
      </c>
      <c r="AY256" s="2">
        <f t="shared" si="167"/>
        <v>5</v>
      </c>
      <c r="AZ256" s="2">
        <f t="shared" si="168"/>
        <v>8</v>
      </c>
      <c r="BA256" s="2"/>
      <c r="BB256" s="5">
        <f t="shared" si="169"/>
        <v>5</v>
      </c>
      <c r="BC256" s="2">
        <f t="shared" si="170"/>
        <v>5</v>
      </c>
      <c r="BD256" s="2">
        <f t="shared" si="173"/>
        <v>34</v>
      </c>
      <c r="BE256" s="2">
        <f t="shared" si="174"/>
        <v>21</v>
      </c>
      <c r="BF256" s="2">
        <f t="shared" si="175"/>
        <v>6</v>
      </c>
      <c r="BG256" s="2">
        <f t="shared" si="176"/>
        <v>19</v>
      </c>
      <c r="BH256" s="2">
        <f t="shared" si="177"/>
        <v>6</v>
      </c>
      <c r="BI256" s="19">
        <f t="shared" si="178"/>
        <v>12.5</v>
      </c>
      <c r="BJ256" s="19">
        <f t="shared" si="179"/>
        <v>4.7871355387816905</v>
      </c>
      <c r="BK256" s="31">
        <f t="shared" si="180"/>
        <v>-1.3578057164544433</v>
      </c>
      <c r="BL256" s="32">
        <f t="shared" si="171"/>
        <v>8.7262670284291577E-2</v>
      </c>
      <c r="BM256" s="62">
        <f t="shared" si="182"/>
        <v>2.4225352112676058E-2</v>
      </c>
      <c r="BN256" s="62" t="str">
        <f t="shared" si="183"/>
        <v/>
      </c>
      <c r="BO256" s="73" t="str">
        <f t="shared" si="184"/>
        <v/>
      </c>
      <c r="BQ256" s="11">
        <f t="shared" si="181"/>
        <v>-0.1868179362017113</v>
      </c>
    </row>
    <row r="257" spans="1:69">
      <c r="A257" s="30" t="s">
        <v>893</v>
      </c>
      <c r="B257" s="30" t="s">
        <v>894</v>
      </c>
      <c r="C257" s="30" t="s">
        <v>895</v>
      </c>
      <c r="D257" s="30" t="s">
        <v>896</v>
      </c>
      <c r="E257" s="30" t="s">
        <v>570</v>
      </c>
      <c r="F257" s="11" t="str">
        <f t="shared" si="172"/>
        <v>Immune syst</v>
      </c>
      <c r="H257" s="11">
        <f>VLOOKUP($B257,data!$B$3:$Q$15316,'diff expr 1 vs 3 mites'!H$8,FALSE)</f>
        <v>2.3283971659999998</v>
      </c>
      <c r="I257" s="11">
        <f>VLOOKUP($B257,data!$B$3:$Q$15316,'diff expr 1 vs 3 mites'!I$8,FALSE)</f>
        <v>11.961758870000001</v>
      </c>
      <c r="J257" s="11">
        <f>VLOOKUP($B257,data!$B$3:$Q$15316,'diff expr 1 vs 3 mites'!J$8,FALSE)</f>
        <v>12.97520374</v>
      </c>
      <c r="K257" s="11">
        <f>VLOOKUP($B257,data!$B$3:$Q$15316,'diff expr 1 vs 3 mites'!K$8,FALSE)</f>
        <v>5.1770831749999999</v>
      </c>
      <c r="L257" s="11">
        <f>VLOOKUP($B257,data!$B$3:$Q$15316,'diff expr 1 vs 3 mites'!L$8,FALSE)</f>
        <v>5.4081035230000003</v>
      </c>
      <c r="M257" s="11">
        <f>VLOOKUP($B257,data!$B$3:$Q$15316,'diff expr 1 vs 3 mites'!M$8,FALSE)</f>
        <v>4.7919378510000001</v>
      </c>
      <c r="N257" s="11">
        <f>VLOOKUP($B257,data!$B$3:$Q$15316,'diff expr 1 vs 3 mites'!N$8,FALSE)</f>
        <v>7.0779031200000002</v>
      </c>
      <c r="O257" s="11">
        <f>VLOOKUP($B257,data!$B$3:$Q$15316,'diff expr 1 vs 3 mites'!O$8,FALSE)</f>
        <v>13.823491499999999</v>
      </c>
      <c r="P257" s="11">
        <f>VLOOKUP($B257,data!$B$3:$Q$15316,'diff expr 1 vs 3 mites'!P$8,FALSE)</f>
        <v>7.7047758499999999</v>
      </c>
      <c r="Q257" s="11">
        <f>VLOOKUP($B257,data!$B$3:$Q$15316,'diff expr 1 vs 3 mites'!Q$8,FALSE)</f>
        <v>6.374083261</v>
      </c>
      <c r="S257" s="27" t="s">
        <v>27749</v>
      </c>
      <c r="U257" s="2">
        <f t="shared" si="139"/>
        <v>1</v>
      </c>
      <c r="V257" s="2">
        <f t="shared" si="140"/>
        <v>8</v>
      </c>
      <c r="W257" s="2">
        <f t="shared" si="141"/>
        <v>9</v>
      </c>
      <c r="X257" s="2">
        <f t="shared" si="142"/>
        <v>3</v>
      </c>
      <c r="Y257" s="2">
        <f t="shared" si="143"/>
        <v>4</v>
      </c>
      <c r="Z257" s="2">
        <f t="shared" si="144"/>
        <v>2</v>
      </c>
      <c r="AA257" s="2">
        <f t="shared" si="145"/>
        <v>6</v>
      </c>
      <c r="AB257" s="2">
        <f t="shared" si="146"/>
        <v>10</v>
      </c>
      <c r="AC257" s="2">
        <f t="shared" si="147"/>
        <v>7</v>
      </c>
      <c r="AD257" s="2">
        <f t="shared" si="148"/>
        <v>5</v>
      </c>
      <c r="AE257" s="2"/>
      <c r="AF257" s="2">
        <f t="shared" si="149"/>
        <v>0</v>
      </c>
      <c r="AG257" s="2">
        <f t="shared" si="150"/>
        <v>0</v>
      </c>
      <c r="AH257" s="2">
        <f t="shared" si="151"/>
        <v>0</v>
      </c>
      <c r="AI257" s="2">
        <f t="shared" si="152"/>
        <v>0</v>
      </c>
      <c r="AJ257" s="2">
        <f t="shared" si="153"/>
        <v>0</v>
      </c>
      <c r="AK257" s="2">
        <f t="shared" si="154"/>
        <v>0</v>
      </c>
      <c r="AL257" s="2">
        <f t="shared" si="155"/>
        <v>0</v>
      </c>
      <c r="AM257" s="2">
        <f t="shared" si="156"/>
        <v>0</v>
      </c>
      <c r="AN257" s="2">
        <f t="shared" si="157"/>
        <v>0</v>
      </c>
      <c r="AO257" s="2">
        <f t="shared" si="158"/>
        <v>0</v>
      </c>
      <c r="AP257" s="2"/>
      <c r="AQ257" s="2">
        <f t="shared" si="159"/>
        <v>1</v>
      </c>
      <c r="AR257" s="2">
        <f t="shared" si="160"/>
        <v>8</v>
      </c>
      <c r="AS257" s="2">
        <f t="shared" si="161"/>
        <v>9</v>
      </c>
      <c r="AT257" s="2">
        <f t="shared" si="162"/>
        <v>3</v>
      </c>
      <c r="AU257" s="2">
        <f t="shared" si="163"/>
        <v>4</v>
      </c>
      <c r="AV257" s="2">
        <f t="shared" si="164"/>
        <v>2</v>
      </c>
      <c r="AW257" s="2">
        <f t="shared" si="165"/>
        <v>6</v>
      </c>
      <c r="AX257" s="2">
        <f t="shared" si="166"/>
        <v>10</v>
      </c>
      <c r="AY257" s="2">
        <f t="shared" si="167"/>
        <v>7</v>
      </c>
      <c r="AZ257" s="2">
        <f t="shared" si="168"/>
        <v>5</v>
      </c>
      <c r="BA257" s="2"/>
      <c r="BB257" s="5">
        <f t="shared" si="169"/>
        <v>5</v>
      </c>
      <c r="BC257" s="2">
        <f t="shared" si="170"/>
        <v>5</v>
      </c>
      <c r="BD257" s="2">
        <f t="shared" si="173"/>
        <v>25</v>
      </c>
      <c r="BE257" s="2">
        <f t="shared" si="174"/>
        <v>30</v>
      </c>
      <c r="BF257" s="2">
        <f t="shared" si="175"/>
        <v>15</v>
      </c>
      <c r="BG257" s="2">
        <f t="shared" si="176"/>
        <v>10</v>
      </c>
      <c r="BH257" s="2">
        <f t="shared" si="177"/>
        <v>10</v>
      </c>
      <c r="BI257" s="19">
        <f t="shared" si="178"/>
        <v>12.5</v>
      </c>
      <c r="BJ257" s="19">
        <f t="shared" si="179"/>
        <v>4.7871355387816905</v>
      </c>
      <c r="BK257" s="31">
        <f t="shared" si="180"/>
        <v>-0.5222329678670935</v>
      </c>
      <c r="BL257" s="32">
        <f t="shared" si="171"/>
        <v>0.30075406722029491</v>
      </c>
      <c r="BM257" s="62">
        <f t="shared" si="182"/>
        <v>5.8591549295774648E-2</v>
      </c>
      <c r="BN257" s="62" t="str">
        <f t="shared" si="183"/>
        <v/>
      </c>
      <c r="BO257" s="73" t="str">
        <f t="shared" si="184"/>
        <v/>
      </c>
      <c r="BQ257" s="11">
        <f t="shared" si="181"/>
        <v>2.1507368651963486E-2</v>
      </c>
    </row>
    <row r="258" spans="1:69">
      <c r="A258" s="30" t="s">
        <v>897</v>
      </c>
      <c r="B258" s="30" t="s">
        <v>898</v>
      </c>
      <c r="C258" s="30" t="s">
        <v>899</v>
      </c>
      <c r="D258" s="30" t="s">
        <v>900</v>
      </c>
      <c r="E258" s="30" t="s">
        <v>570</v>
      </c>
      <c r="F258" s="11" t="str">
        <f t="shared" si="172"/>
        <v>Immune syst</v>
      </c>
      <c r="H258" s="11">
        <f>VLOOKUP($B258,data!$B$3:$Q$15316,'diff expr 1 vs 3 mites'!H$8,FALSE)</f>
        <v>3.676750797</v>
      </c>
      <c r="I258" s="11">
        <f>VLOOKUP($B258,data!$B$3:$Q$15316,'diff expr 1 vs 3 mites'!I$8,FALSE)</f>
        <v>3.284992119</v>
      </c>
      <c r="J258" s="11">
        <f>VLOOKUP($B258,data!$B$3:$Q$15316,'diff expr 1 vs 3 mites'!J$8,FALSE)</f>
        <v>3.4505328799999999</v>
      </c>
      <c r="K258" s="11">
        <f>VLOOKUP($B258,data!$B$3:$Q$15316,'diff expr 1 vs 3 mites'!K$8,FALSE)</f>
        <v>3.4062854069999999</v>
      </c>
      <c r="L258" s="11">
        <f>VLOOKUP($B258,data!$B$3:$Q$15316,'diff expr 1 vs 3 mites'!L$8,FALSE)</f>
        <v>4.8629912700000002</v>
      </c>
      <c r="M258" s="11">
        <f>VLOOKUP($B258,data!$B$3:$Q$15316,'diff expr 1 vs 3 mites'!M$8,FALSE)</f>
        <v>5.0446036650000003</v>
      </c>
      <c r="N258" s="11">
        <f>VLOOKUP($B258,data!$B$3:$Q$15316,'diff expr 1 vs 3 mites'!N$8,FALSE)</f>
        <v>1.018162958</v>
      </c>
      <c r="O258" s="11">
        <f>VLOOKUP($B258,data!$B$3:$Q$15316,'diff expr 1 vs 3 mites'!O$8,FALSE)</f>
        <v>7.276183252</v>
      </c>
      <c r="P258" s="11">
        <f>VLOOKUP($B258,data!$B$3:$Q$15316,'diff expr 1 vs 3 mites'!P$8,FALSE)</f>
        <v>1.4363278159999999</v>
      </c>
      <c r="Q258" s="11">
        <f>VLOOKUP($B258,data!$B$3:$Q$15316,'diff expr 1 vs 3 mites'!Q$8,FALSE)</f>
        <v>2.5808351109999998</v>
      </c>
      <c r="S258" s="27" t="s">
        <v>27749</v>
      </c>
      <c r="U258" s="2">
        <f t="shared" si="139"/>
        <v>7</v>
      </c>
      <c r="V258" s="2">
        <f t="shared" si="140"/>
        <v>4</v>
      </c>
      <c r="W258" s="2">
        <f t="shared" si="141"/>
        <v>6</v>
      </c>
      <c r="X258" s="2">
        <f t="shared" si="142"/>
        <v>5</v>
      </c>
      <c r="Y258" s="2">
        <f t="shared" si="143"/>
        <v>8</v>
      </c>
      <c r="Z258" s="2">
        <f t="shared" si="144"/>
        <v>9</v>
      </c>
      <c r="AA258" s="2">
        <f t="shared" si="145"/>
        <v>1</v>
      </c>
      <c r="AB258" s="2">
        <f t="shared" si="146"/>
        <v>10</v>
      </c>
      <c r="AC258" s="2">
        <f t="shared" si="147"/>
        <v>2</v>
      </c>
      <c r="AD258" s="2">
        <f t="shared" si="148"/>
        <v>3</v>
      </c>
      <c r="AE258" s="2"/>
      <c r="AF258" s="2">
        <f t="shared" si="149"/>
        <v>0</v>
      </c>
      <c r="AG258" s="2">
        <f t="shared" si="150"/>
        <v>0</v>
      </c>
      <c r="AH258" s="2">
        <f t="shared" si="151"/>
        <v>0</v>
      </c>
      <c r="AI258" s="2">
        <f t="shared" si="152"/>
        <v>0</v>
      </c>
      <c r="AJ258" s="2">
        <f t="shared" si="153"/>
        <v>0</v>
      </c>
      <c r="AK258" s="2">
        <f t="shared" si="154"/>
        <v>0</v>
      </c>
      <c r="AL258" s="2">
        <f t="shared" si="155"/>
        <v>0</v>
      </c>
      <c r="AM258" s="2">
        <f t="shared" si="156"/>
        <v>0</v>
      </c>
      <c r="AN258" s="2">
        <f t="shared" si="157"/>
        <v>0</v>
      </c>
      <c r="AO258" s="2">
        <f t="shared" si="158"/>
        <v>0</v>
      </c>
      <c r="AP258" s="2"/>
      <c r="AQ258" s="2">
        <f t="shared" si="159"/>
        <v>7</v>
      </c>
      <c r="AR258" s="2">
        <f t="shared" si="160"/>
        <v>4</v>
      </c>
      <c r="AS258" s="2">
        <f t="shared" si="161"/>
        <v>6</v>
      </c>
      <c r="AT258" s="2">
        <f t="shared" si="162"/>
        <v>5</v>
      </c>
      <c r="AU258" s="2">
        <f t="shared" si="163"/>
        <v>8</v>
      </c>
      <c r="AV258" s="2">
        <f t="shared" si="164"/>
        <v>9</v>
      </c>
      <c r="AW258" s="2">
        <f t="shared" si="165"/>
        <v>1</v>
      </c>
      <c r="AX258" s="2">
        <f t="shared" si="166"/>
        <v>10</v>
      </c>
      <c r="AY258" s="2">
        <f t="shared" si="167"/>
        <v>2</v>
      </c>
      <c r="AZ258" s="2">
        <f t="shared" si="168"/>
        <v>3</v>
      </c>
      <c r="BA258" s="2"/>
      <c r="BB258" s="5">
        <f t="shared" si="169"/>
        <v>5</v>
      </c>
      <c r="BC258" s="2">
        <f t="shared" si="170"/>
        <v>5</v>
      </c>
      <c r="BD258" s="2">
        <f t="shared" si="173"/>
        <v>30</v>
      </c>
      <c r="BE258" s="2">
        <f t="shared" si="174"/>
        <v>25</v>
      </c>
      <c r="BF258" s="2">
        <f t="shared" si="175"/>
        <v>10</v>
      </c>
      <c r="BG258" s="2">
        <f t="shared" si="176"/>
        <v>15</v>
      </c>
      <c r="BH258" s="2">
        <f t="shared" si="177"/>
        <v>10</v>
      </c>
      <c r="BI258" s="19">
        <f t="shared" si="178"/>
        <v>12.5</v>
      </c>
      <c r="BJ258" s="19">
        <f t="shared" si="179"/>
        <v>4.7871355387816905</v>
      </c>
      <c r="BK258" s="31">
        <f t="shared" si="180"/>
        <v>-0.5222329678670935</v>
      </c>
      <c r="BL258" s="32">
        <f t="shared" si="171"/>
        <v>0.30075406722029491</v>
      </c>
      <c r="BM258" s="62">
        <f t="shared" si="182"/>
        <v>5.8591549295774648E-2</v>
      </c>
      <c r="BN258" s="62" t="str">
        <f t="shared" si="183"/>
        <v/>
      </c>
      <c r="BO258" s="73" t="str">
        <f t="shared" si="184"/>
        <v/>
      </c>
      <c r="BQ258" s="11">
        <f t="shared" si="181"/>
        <v>-3.1960500040002338E-2</v>
      </c>
    </row>
    <row r="259" spans="1:69">
      <c r="A259" s="30" t="s">
        <v>901</v>
      </c>
      <c r="B259" s="30" t="s">
        <v>902</v>
      </c>
      <c r="C259" s="30" t="s">
        <v>903</v>
      </c>
      <c r="D259" s="30" t="s">
        <v>904</v>
      </c>
      <c r="E259" s="30" t="s">
        <v>570</v>
      </c>
      <c r="F259" s="11" t="str">
        <f t="shared" si="172"/>
        <v>Immune syst</v>
      </c>
      <c r="H259" s="11">
        <f>VLOOKUP($B259,data!$B$3:$Q$15316,'diff expr 1 vs 3 mites'!H$8,FALSE)</f>
        <v>5.298476215</v>
      </c>
      <c r="I259" s="11">
        <f>VLOOKUP($B259,data!$B$3:$Q$15316,'diff expr 1 vs 3 mites'!I$8,FALSE)</f>
        <v>13.044296900000001</v>
      </c>
      <c r="J259" s="11">
        <f>VLOOKUP($B259,data!$B$3:$Q$15316,'diff expr 1 vs 3 mites'!J$8,FALSE)</f>
        <v>9.7729280789999997</v>
      </c>
      <c r="K259" s="11">
        <f>VLOOKUP($B259,data!$B$3:$Q$15316,'diff expr 1 vs 3 mites'!K$8,FALSE)</f>
        <v>8.5969941910000003</v>
      </c>
      <c r="L259" s="11">
        <f>VLOOKUP($B259,data!$B$3:$Q$15316,'diff expr 1 vs 3 mites'!L$8,FALSE)</f>
        <v>10.728851479999999</v>
      </c>
      <c r="M259" s="11">
        <f>VLOOKUP($B259,data!$B$3:$Q$15316,'diff expr 1 vs 3 mites'!M$8,FALSE)</f>
        <v>4.0742026659999997</v>
      </c>
      <c r="N259" s="11">
        <f>VLOOKUP($B259,data!$B$3:$Q$15316,'diff expr 1 vs 3 mites'!N$8,FALSE)</f>
        <v>4.4105443849999997</v>
      </c>
      <c r="O259" s="11">
        <f>VLOOKUP($B259,data!$B$3:$Q$15316,'diff expr 1 vs 3 mites'!O$8,FALSE)</f>
        <v>5.7925562069999996</v>
      </c>
      <c r="P259" s="11">
        <f>VLOOKUP($B259,data!$B$3:$Q$15316,'diff expr 1 vs 3 mites'!P$8,FALSE)</f>
        <v>3.7075462469999998</v>
      </c>
      <c r="Q259" s="11">
        <f>VLOOKUP($B259,data!$B$3:$Q$15316,'diff expr 1 vs 3 mites'!Q$8,FALSE)</f>
        <v>8.7543746050000006</v>
      </c>
      <c r="S259" s="27" t="s">
        <v>27749</v>
      </c>
      <c r="U259" s="2">
        <f t="shared" si="139"/>
        <v>4</v>
      </c>
      <c r="V259" s="2">
        <f t="shared" si="140"/>
        <v>10</v>
      </c>
      <c r="W259" s="2">
        <f t="shared" si="141"/>
        <v>8</v>
      </c>
      <c r="X259" s="2">
        <f t="shared" si="142"/>
        <v>6</v>
      </c>
      <c r="Y259" s="2">
        <f t="shared" si="143"/>
        <v>9</v>
      </c>
      <c r="Z259" s="2">
        <f t="shared" si="144"/>
        <v>2</v>
      </c>
      <c r="AA259" s="2">
        <f t="shared" si="145"/>
        <v>3</v>
      </c>
      <c r="AB259" s="2">
        <f t="shared" si="146"/>
        <v>5</v>
      </c>
      <c r="AC259" s="2">
        <f t="shared" si="147"/>
        <v>1</v>
      </c>
      <c r="AD259" s="2">
        <f t="shared" si="148"/>
        <v>7</v>
      </c>
      <c r="AE259" s="2"/>
      <c r="AF259" s="2">
        <f t="shared" si="149"/>
        <v>0</v>
      </c>
      <c r="AG259" s="2">
        <f t="shared" si="150"/>
        <v>0</v>
      </c>
      <c r="AH259" s="2">
        <f t="shared" si="151"/>
        <v>0</v>
      </c>
      <c r="AI259" s="2">
        <f t="shared" si="152"/>
        <v>0</v>
      </c>
      <c r="AJ259" s="2">
        <f t="shared" si="153"/>
        <v>0</v>
      </c>
      <c r="AK259" s="2">
        <f t="shared" si="154"/>
        <v>0</v>
      </c>
      <c r="AL259" s="2">
        <f t="shared" si="155"/>
        <v>0</v>
      </c>
      <c r="AM259" s="2">
        <f t="shared" si="156"/>
        <v>0</v>
      </c>
      <c r="AN259" s="2">
        <f t="shared" si="157"/>
        <v>0</v>
      </c>
      <c r="AO259" s="2">
        <f t="shared" si="158"/>
        <v>0</v>
      </c>
      <c r="AP259" s="2"/>
      <c r="AQ259" s="2">
        <f t="shared" si="159"/>
        <v>4</v>
      </c>
      <c r="AR259" s="2">
        <f t="shared" si="160"/>
        <v>10</v>
      </c>
      <c r="AS259" s="2">
        <f t="shared" si="161"/>
        <v>8</v>
      </c>
      <c r="AT259" s="2">
        <f t="shared" si="162"/>
        <v>6</v>
      </c>
      <c r="AU259" s="2">
        <f t="shared" si="163"/>
        <v>9</v>
      </c>
      <c r="AV259" s="2">
        <f t="shared" si="164"/>
        <v>2</v>
      </c>
      <c r="AW259" s="2">
        <f t="shared" si="165"/>
        <v>3</v>
      </c>
      <c r="AX259" s="2">
        <f t="shared" si="166"/>
        <v>5</v>
      </c>
      <c r="AY259" s="2">
        <f t="shared" si="167"/>
        <v>1</v>
      </c>
      <c r="AZ259" s="2">
        <f t="shared" si="168"/>
        <v>7</v>
      </c>
      <c r="BA259" s="2"/>
      <c r="BB259" s="5">
        <f t="shared" si="169"/>
        <v>5</v>
      </c>
      <c r="BC259" s="2">
        <f t="shared" si="170"/>
        <v>5</v>
      </c>
      <c r="BD259" s="2">
        <f t="shared" si="173"/>
        <v>37</v>
      </c>
      <c r="BE259" s="2">
        <f t="shared" si="174"/>
        <v>18</v>
      </c>
      <c r="BF259" s="2">
        <f t="shared" si="175"/>
        <v>3</v>
      </c>
      <c r="BG259" s="2">
        <f t="shared" si="176"/>
        <v>22</v>
      </c>
      <c r="BH259" s="2">
        <f t="shared" si="177"/>
        <v>3</v>
      </c>
      <c r="BI259" s="19">
        <f t="shared" si="178"/>
        <v>12.5</v>
      </c>
      <c r="BJ259" s="19">
        <f t="shared" si="179"/>
        <v>4.7871355387816905</v>
      </c>
      <c r="BK259" s="31">
        <f t="shared" si="180"/>
        <v>-1.9844852778949553</v>
      </c>
      <c r="BL259" s="32">
        <f t="shared" si="171"/>
        <v>2.3600883845071103E-2</v>
      </c>
      <c r="BM259" s="62">
        <f t="shared" si="182"/>
        <v>9.2957746478873251E-3</v>
      </c>
      <c r="BN259" s="62" t="str">
        <f t="shared" si="183"/>
        <v/>
      </c>
      <c r="BO259" s="73" t="str">
        <f t="shared" si="184"/>
        <v/>
      </c>
      <c r="BQ259" s="11">
        <f t="shared" si="181"/>
        <v>-0.24901003984470804</v>
      </c>
    </row>
    <row r="260" spans="1:69">
      <c r="A260" s="30" t="s">
        <v>905</v>
      </c>
      <c r="B260" s="30" t="s">
        <v>906</v>
      </c>
      <c r="C260" s="30" t="s">
        <v>907</v>
      </c>
      <c r="D260" s="30" t="s">
        <v>908</v>
      </c>
      <c r="E260" s="30" t="s">
        <v>570</v>
      </c>
      <c r="F260" s="11" t="str">
        <f t="shared" si="172"/>
        <v>Immune syst</v>
      </c>
      <c r="H260" s="11">
        <f>VLOOKUP($B260,data!$B$3:$Q$15316,'diff expr 1 vs 3 mites'!H$8,FALSE)</f>
        <v>1.621996309</v>
      </c>
      <c r="I260" s="11">
        <f>VLOOKUP($B260,data!$B$3:$Q$15316,'diff expr 1 vs 3 mites'!I$8,FALSE)</f>
        <v>1.664589705</v>
      </c>
      <c r="J260" s="11">
        <f>VLOOKUP($B260,data!$B$3:$Q$15316,'diff expr 1 vs 3 mites'!J$8,FALSE)</f>
        <v>2.0402876409999999</v>
      </c>
      <c r="K260" s="11">
        <f>VLOOKUP($B260,data!$B$3:$Q$15316,'diff expr 1 vs 3 mites'!K$8,FALSE)</f>
        <v>2.692641311</v>
      </c>
      <c r="L260" s="11">
        <f>VLOOKUP($B260,data!$B$3:$Q$15316,'diff expr 1 vs 3 mites'!L$8,FALSE)</f>
        <v>1.803074869</v>
      </c>
      <c r="M260" s="11">
        <f>VLOOKUP($B260,data!$B$3:$Q$15316,'diff expr 1 vs 3 mites'!M$8,FALSE)</f>
        <v>1.095527132</v>
      </c>
      <c r="N260" s="11">
        <f>VLOOKUP($B260,data!$B$3:$Q$15316,'diff expr 1 vs 3 mites'!N$8,FALSE)</f>
        <v>0.80203549799999996</v>
      </c>
      <c r="O260" s="11">
        <f>VLOOKUP($B260,data!$B$3:$Q$15316,'diff expr 1 vs 3 mites'!O$8,FALSE)</f>
        <v>0.88488685199999995</v>
      </c>
      <c r="P260" s="11">
        <f>VLOOKUP($B260,data!$B$3:$Q$15316,'diff expr 1 vs 3 mites'!P$8,FALSE)</f>
        <v>1.1645185899999999</v>
      </c>
      <c r="Q260" s="11">
        <f>VLOOKUP($B260,data!$B$3:$Q$15316,'diff expr 1 vs 3 mites'!Q$8,FALSE)</f>
        <v>2.7463281309999998</v>
      </c>
      <c r="S260" s="27" t="s">
        <v>27749</v>
      </c>
      <c r="U260" s="2">
        <f t="shared" si="139"/>
        <v>5</v>
      </c>
      <c r="V260" s="2">
        <f t="shared" si="140"/>
        <v>6</v>
      </c>
      <c r="W260" s="2">
        <f t="shared" si="141"/>
        <v>8</v>
      </c>
      <c r="X260" s="2">
        <f t="shared" si="142"/>
        <v>9</v>
      </c>
      <c r="Y260" s="2">
        <f t="shared" si="143"/>
        <v>7</v>
      </c>
      <c r="Z260" s="2">
        <f t="shared" si="144"/>
        <v>3</v>
      </c>
      <c r="AA260" s="2">
        <f t="shared" si="145"/>
        <v>1</v>
      </c>
      <c r="AB260" s="2">
        <f t="shared" si="146"/>
        <v>2</v>
      </c>
      <c r="AC260" s="2">
        <f t="shared" si="147"/>
        <v>4</v>
      </c>
      <c r="AD260" s="2">
        <f t="shared" si="148"/>
        <v>10</v>
      </c>
      <c r="AE260" s="2"/>
      <c r="AF260" s="2">
        <f t="shared" si="149"/>
        <v>0</v>
      </c>
      <c r="AG260" s="2">
        <f t="shared" si="150"/>
        <v>0</v>
      </c>
      <c r="AH260" s="2">
        <f t="shared" si="151"/>
        <v>0</v>
      </c>
      <c r="AI260" s="2">
        <f t="shared" si="152"/>
        <v>0</v>
      </c>
      <c r="AJ260" s="2">
        <f t="shared" si="153"/>
        <v>0</v>
      </c>
      <c r="AK260" s="2">
        <f t="shared" si="154"/>
        <v>0</v>
      </c>
      <c r="AL260" s="2">
        <f t="shared" si="155"/>
        <v>0</v>
      </c>
      <c r="AM260" s="2">
        <f t="shared" si="156"/>
        <v>0</v>
      </c>
      <c r="AN260" s="2">
        <f t="shared" si="157"/>
        <v>0</v>
      </c>
      <c r="AO260" s="2">
        <f t="shared" si="158"/>
        <v>0</v>
      </c>
      <c r="AP260" s="2"/>
      <c r="AQ260" s="2">
        <f t="shared" si="159"/>
        <v>5</v>
      </c>
      <c r="AR260" s="2">
        <f t="shared" si="160"/>
        <v>6</v>
      </c>
      <c r="AS260" s="2">
        <f t="shared" si="161"/>
        <v>8</v>
      </c>
      <c r="AT260" s="2">
        <f t="shared" si="162"/>
        <v>9</v>
      </c>
      <c r="AU260" s="2">
        <f t="shared" si="163"/>
        <v>7</v>
      </c>
      <c r="AV260" s="2">
        <f t="shared" si="164"/>
        <v>3</v>
      </c>
      <c r="AW260" s="2">
        <f t="shared" si="165"/>
        <v>1</v>
      </c>
      <c r="AX260" s="2">
        <f t="shared" si="166"/>
        <v>2</v>
      </c>
      <c r="AY260" s="2">
        <f t="shared" si="167"/>
        <v>4</v>
      </c>
      <c r="AZ260" s="2">
        <f t="shared" si="168"/>
        <v>10</v>
      </c>
      <c r="BA260" s="2"/>
      <c r="BB260" s="5">
        <f t="shared" si="169"/>
        <v>5</v>
      </c>
      <c r="BC260" s="2">
        <f t="shared" si="170"/>
        <v>5</v>
      </c>
      <c r="BD260" s="2">
        <f t="shared" si="173"/>
        <v>35</v>
      </c>
      <c r="BE260" s="2">
        <f t="shared" si="174"/>
        <v>20</v>
      </c>
      <c r="BF260" s="2">
        <f t="shared" si="175"/>
        <v>5</v>
      </c>
      <c r="BG260" s="2">
        <f t="shared" si="176"/>
        <v>20</v>
      </c>
      <c r="BH260" s="2">
        <f t="shared" si="177"/>
        <v>5</v>
      </c>
      <c r="BI260" s="19">
        <f t="shared" si="178"/>
        <v>12.5</v>
      </c>
      <c r="BJ260" s="19">
        <f t="shared" si="179"/>
        <v>4.7871355387816905</v>
      </c>
      <c r="BK260" s="31">
        <f t="shared" si="180"/>
        <v>-1.5666989036012806</v>
      </c>
      <c r="BL260" s="32">
        <f t="shared" si="171"/>
        <v>5.8592543599068986E-2</v>
      </c>
      <c r="BM260" s="62">
        <f t="shared" si="182"/>
        <v>1.9436619718309858E-2</v>
      </c>
      <c r="BN260" s="62" t="str">
        <f t="shared" si="183"/>
        <v/>
      </c>
      <c r="BO260" s="73" t="str">
        <f t="shared" si="184"/>
        <v/>
      </c>
      <c r="BQ260" s="11">
        <f t="shared" si="181"/>
        <v>-0.16658596489437458</v>
      </c>
    </row>
    <row r="261" spans="1:69">
      <c r="A261" s="30" t="s">
        <v>909</v>
      </c>
      <c r="B261" s="30" t="s">
        <v>910</v>
      </c>
      <c r="C261" s="30" t="s">
        <v>911</v>
      </c>
      <c r="D261" s="30" t="s">
        <v>912</v>
      </c>
      <c r="E261" s="30" t="s">
        <v>570</v>
      </c>
      <c r="F261" s="11" t="str">
        <f t="shared" si="172"/>
        <v>Immune syst</v>
      </c>
      <c r="H261" s="11">
        <f>VLOOKUP($B261,data!$B$3:$Q$15316,'diff expr 1 vs 3 mites'!H$8,FALSE)</f>
        <v>19.717785410000001</v>
      </c>
      <c r="I261" s="11">
        <f>VLOOKUP($B261,data!$B$3:$Q$15316,'diff expr 1 vs 3 mites'!I$8,FALSE)</f>
        <v>9.3589519069999998</v>
      </c>
      <c r="J261" s="11">
        <f>VLOOKUP($B261,data!$B$3:$Q$15316,'diff expr 1 vs 3 mites'!J$8,FALSE)</f>
        <v>9.3966766310000001</v>
      </c>
      <c r="K261" s="11">
        <f>VLOOKUP($B261,data!$B$3:$Q$15316,'diff expr 1 vs 3 mites'!K$8,FALSE)</f>
        <v>26.420547070000001</v>
      </c>
      <c r="L261" s="11">
        <f>VLOOKUP($B261,data!$B$3:$Q$15316,'diff expr 1 vs 3 mites'!L$8,FALSE)</f>
        <v>25.34391948</v>
      </c>
      <c r="M261" s="11">
        <f>VLOOKUP($B261,data!$B$3:$Q$15316,'diff expr 1 vs 3 mites'!M$8,FALSE)</f>
        <v>14.474748</v>
      </c>
      <c r="N261" s="11">
        <f>VLOOKUP($B261,data!$B$3:$Q$15316,'diff expr 1 vs 3 mites'!N$8,FALSE)</f>
        <v>6.0124619130000001</v>
      </c>
      <c r="O261" s="11">
        <f>VLOOKUP($B261,data!$B$3:$Q$15316,'diff expr 1 vs 3 mites'!O$8,FALSE)</f>
        <v>23.098994449999999</v>
      </c>
      <c r="P261" s="11">
        <f>VLOOKUP($B261,data!$B$3:$Q$15316,'diff expr 1 vs 3 mites'!P$8,FALSE)</f>
        <v>6.6195768289999997</v>
      </c>
      <c r="Q261" s="11">
        <f>VLOOKUP($B261,data!$B$3:$Q$15316,'diff expr 1 vs 3 mites'!Q$8,FALSE)</f>
        <v>14.337972840000001</v>
      </c>
      <c r="S261" s="27" t="s">
        <v>27749</v>
      </c>
      <c r="U261" s="2">
        <f t="shared" si="139"/>
        <v>7</v>
      </c>
      <c r="V261" s="2">
        <f t="shared" si="140"/>
        <v>3</v>
      </c>
      <c r="W261" s="2">
        <f t="shared" si="141"/>
        <v>4</v>
      </c>
      <c r="X261" s="2">
        <f t="shared" si="142"/>
        <v>10</v>
      </c>
      <c r="Y261" s="2">
        <f t="shared" si="143"/>
        <v>9</v>
      </c>
      <c r="Z261" s="2">
        <f t="shared" si="144"/>
        <v>6</v>
      </c>
      <c r="AA261" s="2">
        <f t="shared" si="145"/>
        <v>1</v>
      </c>
      <c r="AB261" s="2">
        <f t="shared" si="146"/>
        <v>8</v>
      </c>
      <c r="AC261" s="2">
        <f t="shared" si="147"/>
        <v>2</v>
      </c>
      <c r="AD261" s="2">
        <f t="shared" si="148"/>
        <v>5</v>
      </c>
      <c r="AE261" s="2"/>
      <c r="AF261" s="2">
        <f t="shared" si="149"/>
        <v>0</v>
      </c>
      <c r="AG261" s="2">
        <f t="shared" si="150"/>
        <v>0</v>
      </c>
      <c r="AH261" s="2">
        <f t="shared" si="151"/>
        <v>0</v>
      </c>
      <c r="AI261" s="2">
        <f t="shared" si="152"/>
        <v>0</v>
      </c>
      <c r="AJ261" s="2">
        <f t="shared" si="153"/>
        <v>0</v>
      </c>
      <c r="AK261" s="2">
        <f t="shared" si="154"/>
        <v>0</v>
      </c>
      <c r="AL261" s="2">
        <f t="shared" si="155"/>
        <v>0</v>
      </c>
      <c r="AM261" s="2">
        <f t="shared" si="156"/>
        <v>0</v>
      </c>
      <c r="AN261" s="2">
        <f t="shared" si="157"/>
        <v>0</v>
      </c>
      <c r="AO261" s="2">
        <f t="shared" si="158"/>
        <v>0</v>
      </c>
      <c r="AP261" s="2"/>
      <c r="AQ261" s="2">
        <f t="shared" si="159"/>
        <v>7</v>
      </c>
      <c r="AR261" s="2">
        <f t="shared" si="160"/>
        <v>3</v>
      </c>
      <c r="AS261" s="2">
        <f t="shared" si="161"/>
        <v>4</v>
      </c>
      <c r="AT261" s="2">
        <f t="shared" si="162"/>
        <v>10</v>
      </c>
      <c r="AU261" s="2">
        <f t="shared" si="163"/>
        <v>9</v>
      </c>
      <c r="AV261" s="2">
        <f t="shared" si="164"/>
        <v>6</v>
      </c>
      <c r="AW261" s="2">
        <f t="shared" si="165"/>
        <v>1</v>
      </c>
      <c r="AX261" s="2">
        <f t="shared" si="166"/>
        <v>8</v>
      </c>
      <c r="AY261" s="2">
        <f t="shared" si="167"/>
        <v>2</v>
      </c>
      <c r="AZ261" s="2">
        <f t="shared" si="168"/>
        <v>5</v>
      </c>
      <c r="BA261" s="2"/>
      <c r="BB261" s="5">
        <f t="shared" si="169"/>
        <v>5</v>
      </c>
      <c r="BC261" s="2">
        <f t="shared" si="170"/>
        <v>5</v>
      </c>
      <c r="BD261" s="2">
        <f t="shared" si="173"/>
        <v>33</v>
      </c>
      <c r="BE261" s="2">
        <f t="shared" si="174"/>
        <v>22</v>
      </c>
      <c r="BF261" s="2">
        <f t="shared" si="175"/>
        <v>7</v>
      </c>
      <c r="BG261" s="2">
        <f t="shared" si="176"/>
        <v>18</v>
      </c>
      <c r="BH261" s="2">
        <f t="shared" si="177"/>
        <v>7</v>
      </c>
      <c r="BI261" s="19">
        <f t="shared" si="178"/>
        <v>12.5</v>
      </c>
      <c r="BJ261" s="19">
        <f t="shared" si="179"/>
        <v>4.7871355387816905</v>
      </c>
      <c r="BK261" s="31">
        <f t="shared" si="180"/>
        <v>-1.1489125293076057</v>
      </c>
      <c r="BL261" s="32">
        <f t="shared" si="171"/>
        <v>0.12529602534284204</v>
      </c>
      <c r="BM261" s="62">
        <f t="shared" si="182"/>
        <v>3.0422535211267605E-2</v>
      </c>
      <c r="BN261" s="62" t="str">
        <f t="shared" si="183"/>
        <v/>
      </c>
      <c r="BO261" s="73" t="str">
        <f t="shared" si="184"/>
        <v/>
      </c>
      <c r="BQ261" s="11">
        <f t="shared" si="181"/>
        <v>-0.14553466458091385</v>
      </c>
    </row>
    <row r="262" spans="1:69">
      <c r="A262" s="30" t="s">
        <v>913</v>
      </c>
      <c r="B262" s="30" t="s">
        <v>914</v>
      </c>
      <c r="C262" s="30" t="s">
        <v>915</v>
      </c>
      <c r="D262" s="30" t="s">
        <v>916</v>
      </c>
      <c r="E262" s="30" t="s">
        <v>570</v>
      </c>
      <c r="F262" s="11" t="str">
        <f t="shared" si="172"/>
        <v>Immune syst</v>
      </c>
      <c r="H262" s="11">
        <f>VLOOKUP($B262,data!$B$3:$Q$15316,'diff expr 1 vs 3 mites'!H$8,FALSE)</f>
        <v>1.6014923249999999</v>
      </c>
      <c r="I262" s="11">
        <f>VLOOKUP($B262,data!$B$3:$Q$15316,'diff expr 1 vs 3 mites'!I$8,FALSE)</f>
        <v>1.303098208</v>
      </c>
      <c r="J262" s="11">
        <f>VLOOKUP($B262,data!$B$3:$Q$15316,'diff expr 1 vs 3 mites'!J$8,FALSE)</f>
        <v>1.0006146309999999</v>
      </c>
      <c r="K262" s="11">
        <f>VLOOKUP($B262,data!$B$3:$Q$15316,'diff expr 1 vs 3 mites'!K$8,FALSE)</f>
        <v>1.216091797</v>
      </c>
      <c r="L262" s="11">
        <f>VLOOKUP($B262,data!$B$3:$Q$15316,'diff expr 1 vs 3 mites'!L$8,FALSE)</f>
        <v>1.787911614</v>
      </c>
      <c r="M262" s="11">
        <f>VLOOKUP($B262,data!$B$3:$Q$15316,'diff expr 1 vs 3 mites'!M$8,FALSE)</f>
        <v>0.285872136</v>
      </c>
      <c r="N262" s="11">
        <f>VLOOKUP($B262,data!$B$3:$Q$15316,'diff expr 1 vs 3 mites'!N$8,FALSE)</f>
        <v>0.49567976699999999</v>
      </c>
      <c r="O262" s="11">
        <f>VLOOKUP($B262,data!$B$3:$Q$15316,'diff expr 1 vs 3 mites'!O$8,FALSE)</f>
        <v>0.49479995300000001</v>
      </c>
      <c r="P262" s="11">
        <f>VLOOKUP($B262,data!$B$3:$Q$15316,'diff expr 1 vs 3 mites'!P$8,FALSE)</f>
        <v>0.58093769100000003</v>
      </c>
      <c r="Q262" s="11">
        <f>VLOOKUP($B262,data!$B$3:$Q$15316,'diff expr 1 vs 3 mites'!Q$8,FALSE)</f>
        <v>0.92139443200000004</v>
      </c>
      <c r="S262" s="27" t="s">
        <v>27749</v>
      </c>
      <c r="U262" s="2">
        <f t="shared" si="139"/>
        <v>9</v>
      </c>
      <c r="V262" s="2">
        <f t="shared" si="140"/>
        <v>8</v>
      </c>
      <c r="W262" s="2">
        <f t="shared" si="141"/>
        <v>6</v>
      </c>
      <c r="X262" s="2">
        <f t="shared" si="142"/>
        <v>7</v>
      </c>
      <c r="Y262" s="2">
        <f t="shared" si="143"/>
        <v>10</v>
      </c>
      <c r="Z262" s="2">
        <f t="shared" si="144"/>
        <v>1</v>
      </c>
      <c r="AA262" s="2">
        <f t="shared" si="145"/>
        <v>3</v>
      </c>
      <c r="AB262" s="2">
        <f t="shared" si="146"/>
        <v>2</v>
      </c>
      <c r="AC262" s="2">
        <f t="shared" si="147"/>
        <v>4</v>
      </c>
      <c r="AD262" s="2">
        <f t="shared" si="148"/>
        <v>5</v>
      </c>
      <c r="AE262" s="2"/>
      <c r="AF262" s="2">
        <f t="shared" si="149"/>
        <v>0</v>
      </c>
      <c r="AG262" s="2">
        <f t="shared" si="150"/>
        <v>0</v>
      </c>
      <c r="AH262" s="2">
        <f t="shared" si="151"/>
        <v>0</v>
      </c>
      <c r="AI262" s="2">
        <f t="shared" si="152"/>
        <v>0</v>
      </c>
      <c r="AJ262" s="2">
        <f t="shared" si="153"/>
        <v>0</v>
      </c>
      <c r="AK262" s="2">
        <f t="shared" si="154"/>
        <v>0</v>
      </c>
      <c r="AL262" s="2">
        <f t="shared" si="155"/>
        <v>0</v>
      </c>
      <c r="AM262" s="2">
        <f t="shared" si="156"/>
        <v>0</v>
      </c>
      <c r="AN262" s="2">
        <f t="shared" si="157"/>
        <v>0</v>
      </c>
      <c r="AO262" s="2">
        <f t="shared" si="158"/>
        <v>0</v>
      </c>
      <c r="AP262" s="2"/>
      <c r="AQ262" s="2">
        <f t="shared" si="159"/>
        <v>9</v>
      </c>
      <c r="AR262" s="2">
        <f t="shared" si="160"/>
        <v>8</v>
      </c>
      <c r="AS262" s="2">
        <f t="shared" si="161"/>
        <v>6</v>
      </c>
      <c r="AT262" s="2">
        <f t="shared" si="162"/>
        <v>7</v>
      </c>
      <c r="AU262" s="2">
        <f t="shared" si="163"/>
        <v>10</v>
      </c>
      <c r="AV262" s="2">
        <f t="shared" si="164"/>
        <v>1</v>
      </c>
      <c r="AW262" s="2">
        <f t="shared" si="165"/>
        <v>3</v>
      </c>
      <c r="AX262" s="2">
        <f t="shared" si="166"/>
        <v>2</v>
      </c>
      <c r="AY262" s="2">
        <f t="shared" si="167"/>
        <v>4</v>
      </c>
      <c r="AZ262" s="2">
        <f t="shared" si="168"/>
        <v>5</v>
      </c>
      <c r="BA262" s="2"/>
      <c r="BB262" s="5">
        <f t="shared" si="169"/>
        <v>5</v>
      </c>
      <c r="BC262" s="2">
        <f t="shared" si="170"/>
        <v>5</v>
      </c>
      <c r="BD262" s="2">
        <f t="shared" si="173"/>
        <v>40</v>
      </c>
      <c r="BE262" s="2">
        <f t="shared" si="174"/>
        <v>15</v>
      </c>
      <c r="BF262" s="2">
        <f t="shared" si="175"/>
        <v>0</v>
      </c>
      <c r="BG262" s="2">
        <f t="shared" si="176"/>
        <v>25</v>
      </c>
      <c r="BH262" s="2">
        <f t="shared" si="177"/>
        <v>0</v>
      </c>
      <c r="BI262" s="19">
        <f t="shared" si="178"/>
        <v>12.5</v>
      </c>
      <c r="BJ262" s="19">
        <f t="shared" si="179"/>
        <v>4.7871355387816905</v>
      </c>
      <c r="BK262" s="31">
        <f t="shared" si="180"/>
        <v>-2.6111648393354674</v>
      </c>
      <c r="BL262" s="32">
        <f t="shared" si="171"/>
        <v>4.5117194090401637E-3</v>
      </c>
      <c r="BM262" s="62">
        <f t="shared" si="182"/>
        <v>2.8169014084507044E-4</v>
      </c>
      <c r="BN262" s="62" t="str">
        <f t="shared" si="183"/>
        <v/>
      </c>
      <c r="BO262" s="73" t="str">
        <f t="shared" si="184"/>
        <v/>
      </c>
      <c r="BQ262" s="11">
        <f t="shared" si="181"/>
        <v>-0.39558914627597336</v>
      </c>
    </row>
    <row r="263" spans="1:69">
      <c r="A263" s="30" t="s">
        <v>917</v>
      </c>
      <c r="B263" s="30" t="s">
        <v>918</v>
      </c>
      <c r="C263" s="30" t="s">
        <v>919</v>
      </c>
      <c r="D263" s="30" t="s">
        <v>920</v>
      </c>
      <c r="E263" s="30" t="s">
        <v>570</v>
      </c>
      <c r="F263" s="11" t="str">
        <f t="shared" si="172"/>
        <v>Immune syst</v>
      </c>
      <c r="H263" s="11">
        <f>VLOOKUP($B263,data!$B$3:$Q$15316,'diff expr 1 vs 3 mites'!H$8,FALSE)</f>
        <v>0.295491265</v>
      </c>
      <c r="I263" s="11">
        <f>VLOOKUP($B263,data!$B$3:$Q$15316,'diff expr 1 vs 3 mites'!I$8,FALSE)</f>
        <v>0.561014024</v>
      </c>
      <c r="J263" s="11">
        <f>VLOOKUP($B263,data!$B$3:$Q$15316,'diff expr 1 vs 3 mites'!J$8,FALSE)</f>
        <v>0.121921082</v>
      </c>
      <c r="K263" s="11">
        <f>VLOOKUP($B263,data!$B$3:$Q$15316,'diff expr 1 vs 3 mites'!K$8,FALSE)</f>
        <v>0.26177787200000002</v>
      </c>
      <c r="L263" s="11">
        <f>VLOOKUP($B263,data!$B$3:$Q$15316,'diff expr 1 vs 3 mites'!L$8,FALSE)</f>
        <v>0.972299935</v>
      </c>
      <c r="M263" s="11">
        <f>VLOOKUP($B263,data!$B$3:$Q$15316,'diff expr 1 vs 3 mites'!M$8,FALSE)</f>
        <v>1.107671308</v>
      </c>
      <c r="N263" s="11">
        <f>VLOOKUP($B263,data!$B$3:$Q$15316,'diff expr 1 vs 3 mites'!N$8,FALSE)</f>
        <v>0.52164846499999995</v>
      </c>
      <c r="O263" s="11">
        <f>VLOOKUP($B263,data!$B$3:$Q$15316,'diff expr 1 vs 3 mites'!O$8,FALSE)</f>
        <v>0.42604572899999998</v>
      </c>
      <c r="P263" s="11">
        <f>VLOOKUP($B263,data!$B$3:$Q$15316,'diff expr 1 vs 3 mites'!P$8,FALSE)</f>
        <v>0.34630222100000002</v>
      </c>
      <c r="Q263" s="11">
        <f>VLOOKUP($B263,data!$B$3:$Q$15316,'diff expr 1 vs 3 mites'!Q$8,FALSE)</f>
        <v>0.92559060800000004</v>
      </c>
      <c r="S263" s="27" t="s">
        <v>27749</v>
      </c>
      <c r="U263" s="2">
        <f t="shared" si="139"/>
        <v>3</v>
      </c>
      <c r="V263" s="2">
        <f t="shared" si="140"/>
        <v>7</v>
      </c>
      <c r="W263" s="2">
        <f t="shared" si="141"/>
        <v>1</v>
      </c>
      <c r="X263" s="2">
        <f t="shared" si="142"/>
        <v>2</v>
      </c>
      <c r="Y263" s="2">
        <f t="shared" si="143"/>
        <v>9</v>
      </c>
      <c r="Z263" s="2">
        <f t="shared" si="144"/>
        <v>10</v>
      </c>
      <c r="AA263" s="2">
        <f t="shared" si="145"/>
        <v>6</v>
      </c>
      <c r="AB263" s="2">
        <f t="shared" si="146"/>
        <v>5</v>
      </c>
      <c r="AC263" s="2">
        <f t="shared" si="147"/>
        <v>4</v>
      </c>
      <c r="AD263" s="2">
        <f t="shared" si="148"/>
        <v>8</v>
      </c>
      <c r="AE263" s="2"/>
      <c r="AF263" s="2">
        <f t="shared" si="149"/>
        <v>0</v>
      </c>
      <c r="AG263" s="2">
        <f t="shared" si="150"/>
        <v>0</v>
      </c>
      <c r="AH263" s="2">
        <f t="shared" si="151"/>
        <v>0</v>
      </c>
      <c r="AI263" s="2">
        <f t="shared" si="152"/>
        <v>0</v>
      </c>
      <c r="AJ263" s="2">
        <f t="shared" si="153"/>
        <v>0</v>
      </c>
      <c r="AK263" s="2">
        <f t="shared" si="154"/>
        <v>0</v>
      </c>
      <c r="AL263" s="2">
        <f t="shared" si="155"/>
        <v>0</v>
      </c>
      <c r="AM263" s="2">
        <f t="shared" si="156"/>
        <v>0</v>
      </c>
      <c r="AN263" s="2">
        <f t="shared" si="157"/>
        <v>0</v>
      </c>
      <c r="AO263" s="2">
        <f t="shared" si="158"/>
        <v>0</v>
      </c>
      <c r="AP263" s="2"/>
      <c r="AQ263" s="2">
        <f t="shared" si="159"/>
        <v>3</v>
      </c>
      <c r="AR263" s="2">
        <f t="shared" si="160"/>
        <v>7</v>
      </c>
      <c r="AS263" s="2">
        <f t="shared" si="161"/>
        <v>1</v>
      </c>
      <c r="AT263" s="2">
        <f t="shared" si="162"/>
        <v>2</v>
      </c>
      <c r="AU263" s="2">
        <f t="shared" si="163"/>
        <v>9</v>
      </c>
      <c r="AV263" s="2">
        <f t="shared" si="164"/>
        <v>10</v>
      </c>
      <c r="AW263" s="2">
        <f t="shared" si="165"/>
        <v>6</v>
      </c>
      <c r="AX263" s="2">
        <f t="shared" si="166"/>
        <v>5</v>
      </c>
      <c r="AY263" s="2">
        <f t="shared" si="167"/>
        <v>4</v>
      </c>
      <c r="AZ263" s="2">
        <f t="shared" si="168"/>
        <v>8</v>
      </c>
      <c r="BA263" s="2"/>
      <c r="BB263" s="5">
        <f t="shared" si="169"/>
        <v>5</v>
      </c>
      <c r="BC263" s="2">
        <f t="shared" si="170"/>
        <v>5</v>
      </c>
      <c r="BD263" s="2">
        <f t="shared" si="173"/>
        <v>22</v>
      </c>
      <c r="BE263" s="2">
        <f t="shared" si="174"/>
        <v>33</v>
      </c>
      <c r="BF263" s="2">
        <f t="shared" si="175"/>
        <v>18</v>
      </c>
      <c r="BG263" s="2">
        <f t="shared" si="176"/>
        <v>7</v>
      </c>
      <c r="BH263" s="2">
        <f t="shared" si="177"/>
        <v>7</v>
      </c>
      <c r="BI263" s="19">
        <f t="shared" si="178"/>
        <v>12.5</v>
      </c>
      <c r="BJ263" s="19">
        <f t="shared" si="179"/>
        <v>4.7871355387816905</v>
      </c>
      <c r="BK263" s="31">
        <f t="shared" si="180"/>
        <v>-1.1489125293076057</v>
      </c>
      <c r="BL263" s="32">
        <f t="shared" si="171"/>
        <v>0.12529602534284204</v>
      </c>
      <c r="BM263" s="62">
        <f t="shared" si="182"/>
        <v>3.0422535211267605E-2</v>
      </c>
      <c r="BN263" s="62" t="str">
        <f t="shared" si="183"/>
        <v/>
      </c>
      <c r="BO263" s="73" t="str">
        <f t="shared" si="184"/>
        <v/>
      </c>
      <c r="BQ263" s="11">
        <f t="shared" si="181"/>
        <v>0.17720242167496061</v>
      </c>
    </row>
    <row r="264" spans="1:69">
      <c r="A264" s="30" t="s">
        <v>921</v>
      </c>
      <c r="B264" s="30" t="s">
        <v>922</v>
      </c>
      <c r="C264" s="30" t="s">
        <v>697</v>
      </c>
      <c r="D264" s="30" t="s">
        <v>698</v>
      </c>
      <c r="E264" s="30" t="s">
        <v>570</v>
      </c>
      <c r="F264" s="11" t="str">
        <f t="shared" si="172"/>
        <v>Immune syst</v>
      </c>
      <c r="H264" s="11">
        <f>VLOOKUP($B264,data!$B$3:$Q$15316,'diff expr 1 vs 3 mites'!H$8,FALSE)</f>
        <v>3.6140447739999999</v>
      </c>
      <c r="I264" s="11">
        <f>VLOOKUP($B264,data!$B$3:$Q$15316,'diff expr 1 vs 3 mites'!I$8,FALSE)</f>
        <v>10.19431148</v>
      </c>
      <c r="J264" s="11">
        <f>VLOOKUP($B264,data!$B$3:$Q$15316,'diff expr 1 vs 3 mites'!J$8,FALSE)</f>
        <v>7.1917087049999999</v>
      </c>
      <c r="K264" s="11">
        <f>VLOOKUP($B264,data!$B$3:$Q$15316,'diff expr 1 vs 3 mites'!K$8,FALSE)</f>
        <v>6.0984927539999996</v>
      </c>
      <c r="L264" s="11">
        <f>VLOOKUP($B264,data!$B$3:$Q$15316,'diff expr 1 vs 3 mites'!L$8,FALSE)</f>
        <v>8.3242895529999998</v>
      </c>
      <c r="M264" s="11">
        <f>VLOOKUP($B264,data!$B$3:$Q$15316,'diff expr 1 vs 3 mites'!M$8,FALSE)</f>
        <v>9.2897277309999993</v>
      </c>
      <c r="N264" s="11">
        <f>VLOOKUP($B264,data!$B$3:$Q$15316,'diff expr 1 vs 3 mites'!N$8,FALSE)</f>
        <v>3.7120524509999999</v>
      </c>
      <c r="O264" s="11">
        <f>VLOOKUP($B264,data!$B$3:$Q$15316,'diff expr 1 vs 3 mites'!O$8,FALSE)</f>
        <v>14.88802377</v>
      </c>
      <c r="P264" s="11">
        <f>VLOOKUP($B264,data!$B$3:$Q$15316,'diff expr 1 vs 3 mites'!P$8,FALSE)</f>
        <v>5.3649601579999997</v>
      </c>
      <c r="Q264" s="11">
        <f>VLOOKUP($B264,data!$B$3:$Q$15316,'diff expr 1 vs 3 mites'!Q$8,FALSE)</f>
        <v>4.9902866399999999</v>
      </c>
      <c r="S264" s="27" t="s">
        <v>27749</v>
      </c>
      <c r="U264" s="2">
        <f t="shared" si="139"/>
        <v>1</v>
      </c>
      <c r="V264" s="2">
        <f t="shared" si="140"/>
        <v>9</v>
      </c>
      <c r="W264" s="2">
        <f t="shared" si="141"/>
        <v>6</v>
      </c>
      <c r="X264" s="2">
        <f t="shared" si="142"/>
        <v>5</v>
      </c>
      <c r="Y264" s="2">
        <f t="shared" si="143"/>
        <v>7</v>
      </c>
      <c r="Z264" s="2">
        <f t="shared" si="144"/>
        <v>8</v>
      </c>
      <c r="AA264" s="2">
        <f t="shared" si="145"/>
        <v>2</v>
      </c>
      <c r="AB264" s="2">
        <f t="shared" si="146"/>
        <v>10</v>
      </c>
      <c r="AC264" s="2">
        <f t="shared" si="147"/>
        <v>4</v>
      </c>
      <c r="AD264" s="2">
        <f t="shared" si="148"/>
        <v>3</v>
      </c>
      <c r="AE264" s="2"/>
      <c r="AF264" s="2">
        <f t="shared" si="149"/>
        <v>0</v>
      </c>
      <c r="AG264" s="2">
        <f t="shared" si="150"/>
        <v>0</v>
      </c>
      <c r="AH264" s="2">
        <f t="shared" si="151"/>
        <v>0</v>
      </c>
      <c r="AI264" s="2">
        <f t="shared" si="152"/>
        <v>0</v>
      </c>
      <c r="AJ264" s="2">
        <f t="shared" si="153"/>
        <v>0</v>
      </c>
      <c r="AK264" s="2">
        <f t="shared" si="154"/>
        <v>0</v>
      </c>
      <c r="AL264" s="2">
        <f t="shared" si="155"/>
        <v>0</v>
      </c>
      <c r="AM264" s="2">
        <f t="shared" si="156"/>
        <v>0</v>
      </c>
      <c r="AN264" s="2">
        <f t="shared" si="157"/>
        <v>0</v>
      </c>
      <c r="AO264" s="2">
        <f t="shared" si="158"/>
        <v>0</v>
      </c>
      <c r="AP264" s="2"/>
      <c r="AQ264" s="2">
        <f t="shared" si="159"/>
        <v>1</v>
      </c>
      <c r="AR264" s="2">
        <f t="shared" si="160"/>
        <v>9</v>
      </c>
      <c r="AS264" s="2">
        <f t="shared" si="161"/>
        <v>6</v>
      </c>
      <c r="AT264" s="2">
        <f t="shared" si="162"/>
        <v>5</v>
      </c>
      <c r="AU264" s="2">
        <f t="shared" si="163"/>
        <v>7</v>
      </c>
      <c r="AV264" s="2">
        <f t="shared" si="164"/>
        <v>8</v>
      </c>
      <c r="AW264" s="2">
        <f t="shared" si="165"/>
        <v>2</v>
      </c>
      <c r="AX264" s="2">
        <f t="shared" si="166"/>
        <v>10</v>
      </c>
      <c r="AY264" s="2">
        <f t="shared" si="167"/>
        <v>4</v>
      </c>
      <c r="AZ264" s="2">
        <f t="shared" si="168"/>
        <v>3</v>
      </c>
      <c r="BA264" s="2"/>
      <c r="BB264" s="5">
        <f t="shared" si="169"/>
        <v>5</v>
      </c>
      <c r="BC264" s="2">
        <f t="shared" si="170"/>
        <v>5</v>
      </c>
      <c r="BD264" s="2">
        <f t="shared" si="173"/>
        <v>28</v>
      </c>
      <c r="BE264" s="2">
        <f t="shared" si="174"/>
        <v>27</v>
      </c>
      <c r="BF264" s="2">
        <f t="shared" si="175"/>
        <v>12</v>
      </c>
      <c r="BG264" s="2">
        <f t="shared" si="176"/>
        <v>13</v>
      </c>
      <c r="BH264" s="2">
        <f t="shared" si="177"/>
        <v>12</v>
      </c>
      <c r="BI264" s="19">
        <f t="shared" si="178"/>
        <v>12.5</v>
      </c>
      <c r="BJ264" s="19">
        <f t="shared" si="179"/>
        <v>4.7871355387816905</v>
      </c>
      <c r="BK264" s="31">
        <f t="shared" si="180"/>
        <v>-0.10444659357341871</v>
      </c>
      <c r="BL264" s="32">
        <f t="shared" si="171"/>
        <v>0.45840747426404427</v>
      </c>
      <c r="BM264" s="62">
        <f t="shared" si="182"/>
        <v>8.225352112676057E-2</v>
      </c>
      <c r="BN264" s="62" t="str">
        <f t="shared" si="183"/>
        <v/>
      </c>
      <c r="BO264" s="73" t="str">
        <f t="shared" si="184"/>
        <v/>
      </c>
      <c r="BQ264" s="11">
        <f t="shared" si="181"/>
        <v>3.3291774981910216E-2</v>
      </c>
    </row>
    <row r="265" spans="1:69">
      <c r="A265" s="30" t="s">
        <v>923</v>
      </c>
      <c r="B265" s="30" t="s">
        <v>924</v>
      </c>
      <c r="C265" s="30" t="s">
        <v>796</v>
      </c>
      <c r="D265" s="30" t="s">
        <v>797</v>
      </c>
      <c r="E265" s="30" t="s">
        <v>570</v>
      </c>
      <c r="F265" s="11" t="str">
        <f t="shared" si="172"/>
        <v>Immune syst</v>
      </c>
      <c r="H265" s="11">
        <f>VLOOKUP($B265,data!$B$3:$Q$15316,'diff expr 1 vs 3 mites'!H$8,FALSE)</f>
        <v>4.0762950929999997</v>
      </c>
      <c r="I265" s="11">
        <f>VLOOKUP($B265,data!$B$3:$Q$15316,'diff expr 1 vs 3 mites'!I$8,FALSE)</f>
        <v>6.3320525659999998</v>
      </c>
      <c r="J265" s="11">
        <f>VLOOKUP($B265,data!$B$3:$Q$15316,'diff expr 1 vs 3 mites'!J$8,FALSE)</f>
        <v>4.5869958520000003</v>
      </c>
      <c r="K265" s="11">
        <f>VLOOKUP($B265,data!$B$3:$Q$15316,'diff expr 1 vs 3 mites'!K$8,FALSE)</f>
        <v>8.0978864529999992</v>
      </c>
      <c r="L265" s="11">
        <f>VLOOKUP($B265,data!$B$3:$Q$15316,'diff expr 1 vs 3 mites'!L$8,FALSE)</f>
        <v>9.7548035510000002</v>
      </c>
      <c r="M265" s="11">
        <f>VLOOKUP($B265,data!$B$3:$Q$15316,'diff expr 1 vs 3 mites'!M$8,FALSE)</f>
        <v>15.74333921</v>
      </c>
      <c r="N265" s="11">
        <f>VLOOKUP($B265,data!$B$3:$Q$15316,'diff expr 1 vs 3 mites'!N$8,FALSE)</f>
        <v>5.3524921860000001</v>
      </c>
      <c r="O265" s="11">
        <f>VLOOKUP($B265,data!$B$3:$Q$15316,'diff expr 1 vs 3 mites'!O$8,FALSE)</f>
        <v>19.234770149999999</v>
      </c>
      <c r="P265" s="11">
        <f>VLOOKUP($B265,data!$B$3:$Q$15316,'diff expr 1 vs 3 mites'!P$8,FALSE)</f>
        <v>3.7638790119999999</v>
      </c>
      <c r="Q265" s="11">
        <f>VLOOKUP($B265,data!$B$3:$Q$15316,'diff expr 1 vs 3 mites'!Q$8,FALSE)</f>
        <v>5.3063899470000004</v>
      </c>
      <c r="S265" s="27" t="s">
        <v>27749</v>
      </c>
      <c r="U265" s="2">
        <f t="shared" si="139"/>
        <v>2</v>
      </c>
      <c r="V265" s="2">
        <f t="shared" si="140"/>
        <v>6</v>
      </c>
      <c r="W265" s="2">
        <f t="shared" si="141"/>
        <v>3</v>
      </c>
      <c r="X265" s="2">
        <f t="shared" si="142"/>
        <v>7</v>
      </c>
      <c r="Y265" s="2">
        <f t="shared" si="143"/>
        <v>8</v>
      </c>
      <c r="Z265" s="2">
        <f t="shared" si="144"/>
        <v>9</v>
      </c>
      <c r="AA265" s="2">
        <f t="shared" si="145"/>
        <v>5</v>
      </c>
      <c r="AB265" s="2">
        <f t="shared" si="146"/>
        <v>10</v>
      </c>
      <c r="AC265" s="2">
        <f t="shared" si="147"/>
        <v>1</v>
      </c>
      <c r="AD265" s="2">
        <f t="shared" si="148"/>
        <v>4</v>
      </c>
      <c r="AE265" s="2"/>
      <c r="AF265" s="2">
        <f t="shared" si="149"/>
        <v>0</v>
      </c>
      <c r="AG265" s="2">
        <f t="shared" si="150"/>
        <v>0</v>
      </c>
      <c r="AH265" s="2">
        <f t="shared" si="151"/>
        <v>0</v>
      </c>
      <c r="AI265" s="2">
        <f t="shared" si="152"/>
        <v>0</v>
      </c>
      <c r="AJ265" s="2">
        <f t="shared" si="153"/>
        <v>0</v>
      </c>
      <c r="AK265" s="2">
        <f t="shared" si="154"/>
        <v>0</v>
      </c>
      <c r="AL265" s="2">
        <f t="shared" si="155"/>
        <v>0</v>
      </c>
      <c r="AM265" s="2">
        <f t="shared" si="156"/>
        <v>0</v>
      </c>
      <c r="AN265" s="2">
        <f t="shared" si="157"/>
        <v>0</v>
      </c>
      <c r="AO265" s="2">
        <f t="shared" si="158"/>
        <v>0</v>
      </c>
      <c r="AP265" s="2"/>
      <c r="AQ265" s="2">
        <f t="shared" si="159"/>
        <v>2</v>
      </c>
      <c r="AR265" s="2">
        <f t="shared" si="160"/>
        <v>6</v>
      </c>
      <c r="AS265" s="2">
        <f t="shared" si="161"/>
        <v>3</v>
      </c>
      <c r="AT265" s="2">
        <f t="shared" si="162"/>
        <v>7</v>
      </c>
      <c r="AU265" s="2">
        <f t="shared" si="163"/>
        <v>8</v>
      </c>
      <c r="AV265" s="2">
        <f t="shared" si="164"/>
        <v>9</v>
      </c>
      <c r="AW265" s="2">
        <f t="shared" si="165"/>
        <v>5</v>
      </c>
      <c r="AX265" s="2">
        <f t="shared" si="166"/>
        <v>10</v>
      </c>
      <c r="AY265" s="2">
        <f t="shared" si="167"/>
        <v>1</v>
      </c>
      <c r="AZ265" s="2">
        <f t="shared" si="168"/>
        <v>4</v>
      </c>
      <c r="BA265" s="2"/>
      <c r="BB265" s="5">
        <f t="shared" si="169"/>
        <v>5</v>
      </c>
      <c r="BC265" s="2">
        <f t="shared" si="170"/>
        <v>5</v>
      </c>
      <c r="BD265" s="2">
        <f t="shared" si="173"/>
        <v>26</v>
      </c>
      <c r="BE265" s="2">
        <f t="shared" si="174"/>
        <v>29</v>
      </c>
      <c r="BF265" s="2">
        <f t="shared" si="175"/>
        <v>14</v>
      </c>
      <c r="BG265" s="2">
        <f t="shared" si="176"/>
        <v>11</v>
      </c>
      <c r="BH265" s="2">
        <f t="shared" si="177"/>
        <v>11</v>
      </c>
      <c r="BI265" s="19">
        <f t="shared" si="178"/>
        <v>12.5</v>
      </c>
      <c r="BJ265" s="19">
        <f t="shared" si="179"/>
        <v>4.7871355387816905</v>
      </c>
      <c r="BK265" s="31">
        <f t="shared" si="180"/>
        <v>-0.31333978072025609</v>
      </c>
      <c r="BL265" s="32">
        <f t="shared" si="171"/>
        <v>0.37701126503103738</v>
      </c>
      <c r="BM265" s="62">
        <f t="shared" si="182"/>
        <v>6.9014084507042259E-2</v>
      </c>
      <c r="BN265" s="62" t="str">
        <f t="shared" si="183"/>
        <v/>
      </c>
      <c r="BO265" s="73" t="str">
        <f t="shared" si="184"/>
        <v/>
      </c>
      <c r="BQ265" s="11">
        <f t="shared" si="181"/>
        <v>0.17722522666252266</v>
      </c>
    </row>
    <row r="266" spans="1:69">
      <c r="A266" s="30" t="s">
        <v>925</v>
      </c>
      <c r="B266" s="30" t="s">
        <v>926</v>
      </c>
      <c r="C266" s="30" t="s">
        <v>927</v>
      </c>
      <c r="D266" s="30" t="s">
        <v>928</v>
      </c>
      <c r="E266" s="30" t="s">
        <v>570</v>
      </c>
      <c r="F266" s="11" t="str">
        <f t="shared" si="172"/>
        <v>Immune syst</v>
      </c>
      <c r="H266" s="11">
        <f>VLOOKUP($B266,data!$B$3:$Q$15316,'diff expr 1 vs 3 mites'!H$8,FALSE)</f>
        <v>6.0266935960000003</v>
      </c>
      <c r="I266" s="11">
        <f>VLOOKUP($B266,data!$B$3:$Q$15316,'diff expr 1 vs 3 mites'!I$8,FALSE)</f>
        <v>15.6283221</v>
      </c>
      <c r="J266" s="11">
        <f>VLOOKUP($B266,data!$B$3:$Q$15316,'diff expr 1 vs 3 mites'!J$8,FALSE)</f>
        <v>11.69328262</v>
      </c>
      <c r="K266" s="11">
        <f>VLOOKUP($B266,data!$B$3:$Q$15316,'diff expr 1 vs 3 mites'!K$8,FALSE)</f>
        <v>20.488222700000001</v>
      </c>
      <c r="L266" s="11">
        <f>VLOOKUP($B266,data!$B$3:$Q$15316,'diff expr 1 vs 3 mites'!L$8,FALSE)</f>
        <v>46.916175189999997</v>
      </c>
      <c r="M266" s="11">
        <f>VLOOKUP($B266,data!$B$3:$Q$15316,'diff expr 1 vs 3 mites'!M$8,FALSE)</f>
        <v>16.163035709999999</v>
      </c>
      <c r="N266" s="11">
        <f>VLOOKUP($B266,data!$B$3:$Q$15316,'diff expr 1 vs 3 mites'!N$8,FALSE)</f>
        <v>9.3418102740000002</v>
      </c>
      <c r="O266" s="11">
        <f>VLOOKUP($B266,data!$B$3:$Q$15316,'diff expr 1 vs 3 mites'!O$8,FALSE)</f>
        <v>38.57253772</v>
      </c>
      <c r="P266" s="11">
        <f>VLOOKUP($B266,data!$B$3:$Q$15316,'diff expr 1 vs 3 mites'!P$8,FALSE)</f>
        <v>9.7044591400000009</v>
      </c>
      <c r="Q266" s="11">
        <f>VLOOKUP($B266,data!$B$3:$Q$15316,'diff expr 1 vs 3 mites'!Q$8,FALSE)</f>
        <v>17.365025859999999</v>
      </c>
      <c r="S266" s="27" t="s">
        <v>27749</v>
      </c>
      <c r="U266" s="2">
        <f t="shared" ref="U266:U329" si="185">IF(ISNUMBER(H266)=TRUE,RANK(H266,$H266:$Q266,1))</f>
        <v>1</v>
      </c>
      <c r="V266" s="2">
        <f t="shared" ref="V266:V329" si="186">IF(ISNUMBER(I266)=TRUE,RANK(I266,$H266:$Q266,1))</f>
        <v>5</v>
      </c>
      <c r="W266" s="2">
        <f t="shared" ref="W266:W329" si="187">IF(ISNUMBER(J266)=TRUE,RANK(J266,$H266:$Q266,1))</f>
        <v>4</v>
      </c>
      <c r="X266" s="2">
        <f t="shared" ref="X266:X329" si="188">IF(ISNUMBER(K266)=TRUE,RANK(K266,$H266:$Q266,1))</f>
        <v>8</v>
      </c>
      <c r="Y266" s="2">
        <f t="shared" ref="Y266:Y329" si="189">IF(ISNUMBER(L266)=TRUE,RANK(L266,$H266:$Q266,1))</f>
        <v>10</v>
      </c>
      <c r="Z266" s="2">
        <f t="shared" ref="Z266:Z329" si="190">IF(ISNUMBER(M266)=TRUE,RANK(M266,$H266:$Q266,1))</f>
        <v>6</v>
      </c>
      <c r="AA266" s="2">
        <f t="shared" ref="AA266:AA329" si="191">IF(ISNUMBER(N266)=TRUE,RANK(N266,$H266:$Q266,1))</f>
        <v>2</v>
      </c>
      <c r="AB266" s="2">
        <f t="shared" ref="AB266:AB329" si="192">IF(ISNUMBER(O266)=TRUE,RANK(O266,$H266:$Q266,1))</f>
        <v>9</v>
      </c>
      <c r="AC266" s="2">
        <f t="shared" ref="AC266:AC329" si="193">IF(ISNUMBER(P266)=TRUE,RANK(P266,$H266:$Q266,1))</f>
        <v>3</v>
      </c>
      <c r="AD266" s="2">
        <f t="shared" ref="AD266:AD329" si="194">IF(ISNUMBER(Q266)=TRUE,RANK(Q266,$H266:$Q266,1))</f>
        <v>7</v>
      </c>
      <c r="AE266" s="2"/>
      <c r="AF266" s="2">
        <f t="shared" ref="AF266:AF329" si="195">IF(ISNUMBER(H266)=TRUE,((COUNT($H266:$Q266)+1-RANK(H266,$H266:$Q266,0)-RANK(H266,$H266:$Q266,1))/2),"")</f>
        <v>0</v>
      </c>
      <c r="AG266" s="2">
        <f t="shared" ref="AG266:AG329" si="196">IF(ISNUMBER(I266)=TRUE,((COUNT($H266:$Q266)+1-RANK(I266,$H266:$Q266,0)-RANK(I266,$H266:$Q266,1))/2),"")</f>
        <v>0</v>
      </c>
      <c r="AH266" s="2">
        <f t="shared" ref="AH266:AH329" si="197">IF(ISNUMBER(J266)=TRUE,((COUNT($H266:$Q266)+1-RANK(J266,$H266:$Q266,0)-RANK(J266,$H266:$Q266,1))/2),"")</f>
        <v>0</v>
      </c>
      <c r="AI266" s="2">
        <f t="shared" ref="AI266:AI329" si="198">IF(ISNUMBER(K266)=TRUE,((COUNT($H266:$Q266)+1-RANK(K266,$H266:$Q266,0)-RANK(K266,$H266:$Q266,1))/2),"")</f>
        <v>0</v>
      </c>
      <c r="AJ266" s="2">
        <f t="shared" ref="AJ266:AJ329" si="199">IF(ISNUMBER(L266)=TRUE,((COUNT($H266:$Q266)+1-RANK(L266,$H266:$Q266,0)-RANK(L266,$H266:$Q266,1))/2),"")</f>
        <v>0</v>
      </c>
      <c r="AK266" s="2">
        <f t="shared" ref="AK266:AK329" si="200">IF(ISNUMBER(M266)=TRUE,((COUNT($H266:$Q266)+1-RANK(M266,$H266:$Q266,0)-RANK(M266,$H266:$Q266,1))/2),"")</f>
        <v>0</v>
      </c>
      <c r="AL266" s="2">
        <f t="shared" ref="AL266:AL329" si="201">IF(ISNUMBER(N266)=TRUE,((COUNT($H266:$Q266)+1-RANK(N266,$H266:$Q266,0)-RANK(N266,$H266:$Q266,1))/2),"")</f>
        <v>0</v>
      </c>
      <c r="AM266" s="2">
        <f t="shared" ref="AM266:AM329" si="202">IF(ISNUMBER(O266)=TRUE,((COUNT($H266:$Q266)+1-RANK(O266,$H266:$Q266,0)-RANK(O266,$H266:$Q266,1))/2),"")</f>
        <v>0</v>
      </c>
      <c r="AN266" s="2">
        <f t="shared" ref="AN266:AN329" si="203">IF(ISNUMBER(P266)=TRUE,((COUNT($H266:$Q266)+1-RANK(P266,$H266:$Q266,0)-RANK(P266,$H266:$Q266,1))/2),"")</f>
        <v>0</v>
      </c>
      <c r="AO266" s="2">
        <f t="shared" ref="AO266:AO329" si="204">IF(ISNUMBER(Q266)=TRUE,((COUNT($H266:$Q266)+1-RANK(Q266,$H266:$Q266,0)-RANK(Q266,$H266:$Q266,1))/2),"")</f>
        <v>0</v>
      </c>
      <c r="AP266" s="2"/>
      <c r="AQ266" s="2">
        <f t="shared" ref="AQ266:AQ329" si="205">IF(ISNUMBER(H266)=TRUE,(U266+AF266),"")</f>
        <v>1</v>
      </c>
      <c r="AR266" s="2">
        <f t="shared" ref="AR266:AR329" si="206">IF(ISNUMBER(I266)=TRUE,(V266+AG266),"")</f>
        <v>5</v>
      </c>
      <c r="AS266" s="2">
        <f t="shared" ref="AS266:AS329" si="207">IF(ISNUMBER(J266)=TRUE,(W266+AH266),"")</f>
        <v>4</v>
      </c>
      <c r="AT266" s="2">
        <f t="shared" ref="AT266:AT329" si="208">IF(ISNUMBER(K266)=TRUE,(X266+AI266),"")</f>
        <v>8</v>
      </c>
      <c r="AU266" s="2">
        <f t="shared" ref="AU266:AU329" si="209">IF(ISNUMBER(L266)=TRUE,(Y266+AJ266),"")</f>
        <v>10</v>
      </c>
      <c r="AV266" s="2">
        <f t="shared" ref="AV266:AV329" si="210">IF(ISNUMBER(M266)=TRUE,(Z266+AK266),"")</f>
        <v>6</v>
      </c>
      <c r="AW266" s="2">
        <f t="shared" ref="AW266:AW329" si="211">IF(ISNUMBER(N266)=TRUE,(AA266+AL266),"")</f>
        <v>2</v>
      </c>
      <c r="AX266" s="2">
        <f t="shared" ref="AX266:AX329" si="212">IF(ISNUMBER(O266)=TRUE,(AB266+AM266),"")</f>
        <v>9</v>
      </c>
      <c r="AY266" s="2">
        <f t="shared" ref="AY266:AY329" si="213">IF(ISNUMBER(P266)=TRUE,(AC266+AN266),"")</f>
        <v>3</v>
      </c>
      <c r="AZ266" s="2">
        <f t="shared" ref="AZ266:AZ329" si="214">IF(ISNUMBER(Q266)=TRUE,(AD266+AO266),"")</f>
        <v>7</v>
      </c>
      <c r="BA266" s="2"/>
      <c r="BB266" s="5">
        <f t="shared" ref="BB266:BB329" si="215">COUNT(H266:L266)</f>
        <v>5</v>
      </c>
      <c r="BC266" s="2">
        <f t="shared" ref="BC266:BC329" si="216">COUNT(M266:Q266)</f>
        <v>5</v>
      </c>
      <c r="BD266" s="2">
        <f t="shared" si="173"/>
        <v>28</v>
      </c>
      <c r="BE266" s="2">
        <f t="shared" si="174"/>
        <v>27</v>
      </c>
      <c r="BF266" s="2">
        <f t="shared" si="175"/>
        <v>12</v>
      </c>
      <c r="BG266" s="2">
        <f t="shared" si="176"/>
        <v>13</v>
      </c>
      <c r="BH266" s="2">
        <f t="shared" si="177"/>
        <v>12</v>
      </c>
      <c r="BI266" s="19">
        <f t="shared" si="178"/>
        <v>12.5</v>
      </c>
      <c r="BJ266" s="19">
        <f t="shared" si="179"/>
        <v>4.7871355387816905</v>
      </c>
      <c r="BK266" s="31">
        <f t="shared" si="180"/>
        <v>-0.10444659357341871</v>
      </c>
      <c r="BL266" s="32">
        <f t="shared" ref="BL266:BL329" si="217">IF(S266="OK",_xlfn.NORM.S.DIST(BK266,TRUE),"")</f>
        <v>0.45840747426404427</v>
      </c>
      <c r="BM266" s="62">
        <f t="shared" si="182"/>
        <v>8.225352112676057E-2</v>
      </c>
      <c r="BN266" s="62" t="str">
        <f t="shared" si="183"/>
        <v/>
      </c>
      <c r="BO266" s="73" t="str">
        <f t="shared" si="184"/>
        <v/>
      </c>
      <c r="BQ266" s="11">
        <f t="shared" si="181"/>
        <v>-4.3514923643357996E-2</v>
      </c>
    </row>
    <row r="267" spans="1:69">
      <c r="A267" s="30" t="s">
        <v>929</v>
      </c>
      <c r="B267" s="30" t="s">
        <v>930</v>
      </c>
      <c r="C267" s="30" t="s">
        <v>931</v>
      </c>
      <c r="D267" s="30" t="s">
        <v>932</v>
      </c>
      <c r="E267" s="30" t="s">
        <v>570</v>
      </c>
      <c r="F267" s="11" t="str">
        <f t="shared" ref="F267:F330" si="218">MID(E267,1,11)</f>
        <v>Immune syst</v>
      </c>
      <c r="H267" s="11">
        <f>VLOOKUP($B267,data!$B$3:$Q$15316,'diff expr 1 vs 3 mites'!H$8,FALSE)</f>
        <v>3.853254723</v>
      </c>
      <c r="I267" s="11">
        <f>VLOOKUP($B267,data!$B$3:$Q$15316,'diff expr 1 vs 3 mites'!I$8,FALSE)</f>
        <v>3.7758530110000001</v>
      </c>
      <c r="J267" s="11">
        <f>VLOOKUP($B267,data!$B$3:$Q$15316,'diff expr 1 vs 3 mites'!J$8,FALSE)</f>
        <v>5.5799342650000003</v>
      </c>
      <c r="K267" s="11">
        <f>VLOOKUP($B267,data!$B$3:$Q$15316,'diff expr 1 vs 3 mites'!K$8,FALSE)</f>
        <v>5.2856152869999997</v>
      </c>
      <c r="L267" s="11">
        <f>VLOOKUP($B267,data!$B$3:$Q$15316,'diff expr 1 vs 3 mites'!L$8,FALSE)</f>
        <v>4.0899842470000003</v>
      </c>
      <c r="M267" s="11">
        <f>VLOOKUP($B267,data!$B$3:$Q$15316,'diff expr 1 vs 3 mites'!M$8,FALSE)</f>
        <v>8.0763359169999998</v>
      </c>
      <c r="N267" s="11">
        <f>VLOOKUP($B267,data!$B$3:$Q$15316,'diff expr 1 vs 3 mites'!N$8,FALSE)</f>
        <v>4.867393452</v>
      </c>
      <c r="O267" s="11">
        <f>VLOOKUP($B267,data!$B$3:$Q$15316,'diff expr 1 vs 3 mites'!O$8,FALSE)</f>
        <v>5.7349227599999999</v>
      </c>
      <c r="P267" s="11">
        <f>VLOOKUP($B267,data!$B$3:$Q$15316,'diff expr 1 vs 3 mites'!P$8,FALSE)</f>
        <v>6.652363448</v>
      </c>
      <c r="Q267" s="11">
        <f>VLOOKUP($B267,data!$B$3:$Q$15316,'diff expr 1 vs 3 mites'!Q$8,FALSE)</f>
        <v>6.897059348</v>
      </c>
      <c r="S267" s="27" t="s">
        <v>27749</v>
      </c>
      <c r="U267" s="2">
        <f t="shared" si="185"/>
        <v>2</v>
      </c>
      <c r="V267" s="2">
        <f t="shared" si="186"/>
        <v>1</v>
      </c>
      <c r="W267" s="2">
        <f t="shared" si="187"/>
        <v>6</v>
      </c>
      <c r="X267" s="2">
        <f t="shared" si="188"/>
        <v>5</v>
      </c>
      <c r="Y267" s="2">
        <f t="shared" si="189"/>
        <v>3</v>
      </c>
      <c r="Z267" s="2">
        <f t="shared" si="190"/>
        <v>10</v>
      </c>
      <c r="AA267" s="2">
        <f t="shared" si="191"/>
        <v>4</v>
      </c>
      <c r="AB267" s="2">
        <f t="shared" si="192"/>
        <v>7</v>
      </c>
      <c r="AC267" s="2">
        <f t="shared" si="193"/>
        <v>8</v>
      </c>
      <c r="AD267" s="2">
        <f t="shared" si="194"/>
        <v>9</v>
      </c>
      <c r="AE267" s="2"/>
      <c r="AF267" s="2">
        <f t="shared" si="195"/>
        <v>0</v>
      </c>
      <c r="AG267" s="2">
        <f t="shared" si="196"/>
        <v>0</v>
      </c>
      <c r="AH267" s="2">
        <f t="shared" si="197"/>
        <v>0</v>
      </c>
      <c r="AI267" s="2">
        <f t="shared" si="198"/>
        <v>0</v>
      </c>
      <c r="AJ267" s="2">
        <f t="shared" si="199"/>
        <v>0</v>
      </c>
      <c r="AK267" s="2">
        <f t="shared" si="200"/>
        <v>0</v>
      </c>
      <c r="AL267" s="2">
        <f t="shared" si="201"/>
        <v>0</v>
      </c>
      <c r="AM267" s="2">
        <f t="shared" si="202"/>
        <v>0</v>
      </c>
      <c r="AN267" s="2">
        <f t="shared" si="203"/>
        <v>0</v>
      </c>
      <c r="AO267" s="2">
        <f t="shared" si="204"/>
        <v>0</v>
      </c>
      <c r="AP267" s="2"/>
      <c r="AQ267" s="2">
        <f t="shared" si="205"/>
        <v>2</v>
      </c>
      <c r="AR267" s="2">
        <f t="shared" si="206"/>
        <v>1</v>
      </c>
      <c r="AS267" s="2">
        <f t="shared" si="207"/>
        <v>6</v>
      </c>
      <c r="AT267" s="2">
        <f t="shared" si="208"/>
        <v>5</v>
      </c>
      <c r="AU267" s="2">
        <f t="shared" si="209"/>
        <v>3</v>
      </c>
      <c r="AV267" s="2">
        <f t="shared" si="210"/>
        <v>10</v>
      </c>
      <c r="AW267" s="2">
        <f t="shared" si="211"/>
        <v>4</v>
      </c>
      <c r="AX267" s="2">
        <f t="shared" si="212"/>
        <v>7</v>
      </c>
      <c r="AY267" s="2">
        <f t="shared" si="213"/>
        <v>8</v>
      </c>
      <c r="AZ267" s="2">
        <f t="shared" si="214"/>
        <v>9</v>
      </c>
      <c r="BA267" s="2"/>
      <c r="BB267" s="5">
        <f t="shared" si="215"/>
        <v>5</v>
      </c>
      <c r="BC267" s="2">
        <f t="shared" si="216"/>
        <v>5</v>
      </c>
      <c r="BD267" s="2">
        <f t="shared" ref="BD267:BD330" si="219">SUM(AQ267:AU267)</f>
        <v>17</v>
      </c>
      <c r="BE267" s="2">
        <f t="shared" ref="BE267:BE330" si="220">SUM(AV267:AZ267)</f>
        <v>38</v>
      </c>
      <c r="BF267" s="2">
        <f t="shared" ref="BF267:BF330" si="221">BB267*BC267+(BB267*(BB267+1))/2-BD267</f>
        <v>23</v>
      </c>
      <c r="BG267" s="2">
        <f t="shared" ref="BG267:BG330" si="222">BB267*BC267+(BC267*(BC267+1)/2-BE267)</f>
        <v>2</v>
      </c>
      <c r="BH267" s="2">
        <f t="shared" ref="BH267:BH330" si="223">MIN(BF267:BG267)</f>
        <v>2</v>
      </c>
      <c r="BI267" s="19">
        <f t="shared" ref="BI267:BI330" si="224">BB267*BC267/2</f>
        <v>12.5</v>
      </c>
      <c r="BJ267" s="19">
        <f t="shared" ref="BJ267:BJ330" si="225">SQRT((BB267*BC267*(BB267+BC267+1))/12)</f>
        <v>4.7871355387816905</v>
      </c>
      <c r="BK267" s="31">
        <f t="shared" ref="BK267:BK330" si="226">(BH267-BI267)/BJ267</f>
        <v>-2.1933784650417927</v>
      </c>
      <c r="BL267" s="32">
        <f t="shared" si="217"/>
        <v>1.4140061284138474E-2</v>
      </c>
      <c r="BM267" s="62">
        <f t="shared" si="182"/>
        <v>5.0704225352112683E-3</v>
      </c>
      <c r="BN267" s="62" t="str">
        <f t="shared" si="183"/>
        <v/>
      </c>
      <c r="BO267" s="73" t="str">
        <f t="shared" si="184"/>
        <v/>
      </c>
      <c r="BQ267" s="11">
        <f t="shared" ref="BQ267:BQ330" si="227">LOG(AVERAGE(M267:Q267)/AVERAGE(H267:L267))</f>
        <v>0.1544211628753232</v>
      </c>
    </row>
    <row r="268" spans="1:69">
      <c r="A268" s="30" t="s">
        <v>933</v>
      </c>
      <c r="B268" s="30" t="s">
        <v>934</v>
      </c>
      <c r="C268" s="30" t="s">
        <v>935</v>
      </c>
      <c r="D268" s="30" t="s">
        <v>936</v>
      </c>
      <c r="E268" s="30" t="s">
        <v>570</v>
      </c>
      <c r="F268" s="11" t="str">
        <f t="shared" si="218"/>
        <v>Immune syst</v>
      </c>
      <c r="H268" s="11">
        <f>VLOOKUP($B268,data!$B$3:$Q$15316,'diff expr 1 vs 3 mites'!H$8,FALSE)</f>
        <v>0.92259500999999999</v>
      </c>
      <c r="I268" s="11">
        <f>VLOOKUP($B268,data!$B$3:$Q$15316,'diff expr 1 vs 3 mites'!I$8,FALSE)</f>
        <v>2.8850230190000001</v>
      </c>
      <c r="J268" s="11">
        <f>VLOOKUP($B268,data!$B$3:$Q$15316,'diff expr 1 vs 3 mites'!J$8,FALSE)</f>
        <v>1.262918851</v>
      </c>
      <c r="K268" s="11">
        <f>VLOOKUP($B268,data!$B$3:$Q$15316,'diff expr 1 vs 3 mites'!K$8,FALSE)</f>
        <v>1.92313804</v>
      </c>
      <c r="L268" s="11">
        <f>VLOOKUP($B268,data!$B$3:$Q$15316,'diff expr 1 vs 3 mites'!L$8,FALSE)</f>
        <v>1.1607298319999999</v>
      </c>
      <c r="M268" s="11">
        <f>VLOOKUP($B268,data!$B$3:$Q$15316,'diff expr 1 vs 3 mites'!M$8,FALSE)</f>
        <v>2.0343629590000001</v>
      </c>
      <c r="N268" s="11">
        <f>VLOOKUP($B268,data!$B$3:$Q$15316,'diff expr 1 vs 3 mites'!N$8,FALSE)</f>
        <v>0.992904852</v>
      </c>
      <c r="O268" s="11">
        <f>VLOOKUP($B268,data!$B$3:$Q$15316,'diff expr 1 vs 3 mites'!O$8,FALSE)</f>
        <v>1.330217542</v>
      </c>
      <c r="P268" s="11">
        <f>VLOOKUP($B268,data!$B$3:$Q$15316,'diff expr 1 vs 3 mites'!P$8,FALSE)</f>
        <v>0.72082605</v>
      </c>
      <c r="Q268" s="11">
        <f>VLOOKUP($B268,data!$B$3:$Q$15316,'diff expr 1 vs 3 mites'!Q$8,FALSE)</f>
        <v>0.58284043600000002</v>
      </c>
      <c r="S268" s="27" t="s">
        <v>27749</v>
      </c>
      <c r="U268" s="2">
        <f t="shared" si="185"/>
        <v>3</v>
      </c>
      <c r="V268" s="2">
        <f t="shared" si="186"/>
        <v>10</v>
      </c>
      <c r="W268" s="2">
        <f t="shared" si="187"/>
        <v>6</v>
      </c>
      <c r="X268" s="2">
        <f t="shared" si="188"/>
        <v>8</v>
      </c>
      <c r="Y268" s="2">
        <f t="shared" si="189"/>
        <v>5</v>
      </c>
      <c r="Z268" s="2">
        <f t="shared" si="190"/>
        <v>9</v>
      </c>
      <c r="AA268" s="2">
        <f t="shared" si="191"/>
        <v>4</v>
      </c>
      <c r="AB268" s="2">
        <f t="shared" si="192"/>
        <v>7</v>
      </c>
      <c r="AC268" s="2">
        <f t="shared" si="193"/>
        <v>2</v>
      </c>
      <c r="AD268" s="2">
        <f t="shared" si="194"/>
        <v>1</v>
      </c>
      <c r="AE268" s="2"/>
      <c r="AF268" s="2">
        <f t="shared" si="195"/>
        <v>0</v>
      </c>
      <c r="AG268" s="2">
        <f t="shared" si="196"/>
        <v>0</v>
      </c>
      <c r="AH268" s="2">
        <f t="shared" si="197"/>
        <v>0</v>
      </c>
      <c r="AI268" s="2">
        <f t="shared" si="198"/>
        <v>0</v>
      </c>
      <c r="AJ268" s="2">
        <f t="shared" si="199"/>
        <v>0</v>
      </c>
      <c r="AK268" s="2">
        <f t="shared" si="200"/>
        <v>0</v>
      </c>
      <c r="AL268" s="2">
        <f t="shared" si="201"/>
        <v>0</v>
      </c>
      <c r="AM268" s="2">
        <f t="shared" si="202"/>
        <v>0</v>
      </c>
      <c r="AN268" s="2">
        <f t="shared" si="203"/>
        <v>0</v>
      </c>
      <c r="AO268" s="2">
        <f t="shared" si="204"/>
        <v>0</v>
      </c>
      <c r="AP268" s="2"/>
      <c r="AQ268" s="2">
        <f t="shared" si="205"/>
        <v>3</v>
      </c>
      <c r="AR268" s="2">
        <f t="shared" si="206"/>
        <v>10</v>
      </c>
      <c r="AS268" s="2">
        <f t="shared" si="207"/>
        <v>6</v>
      </c>
      <c r="AT268" s="2">
        <f t="shared" si="208"/>
        <v>8</v>
      </c>
      <c r="AU268" s="2">
        <f t="shared" si="209"/>
        <v>5</v>
      </c>
      <c r="AV268" s="2">
        <f t="shared" si="210"/>
        <v>9</v>
      </c>
      <c r="AW268" s="2">
        <f t="shared" si="211"/>
        <v>4</v>
      </c>
      <c r="AX268" s="2">
        <f t="shared" si="212"/>
        <v>7</v>
      </c>
      <c r="AY268" s="2">
        <f t="shared" si="213"/>
        <v>2</v>
      </c>
      <c r="AZ268" s="2">
        <f t="shared" si="214"/>
        <v>1</v>
      </c>
      <c r="BA268" s="2"/>
      <c r="BB268" s="5">
        <f t="shared" si="215"/>
        <v>5</v>
      </c>
      <c r="BC268" s="2">
        <f t="shared" si="216"/>
        <v>5</v>
      </c>
      <c r="BD268" s="2">
        <f t="shared" si="219"/>
        <v>32</v>
      </c>
      <c r="BE268" s="2">
        <f t="shared" si="220"/>
        <v>23</v>
      </c>
      <c r="BF268" s="2">
        <f t="shared" si="221"/>
        <v>8</v>
      </c>
      <c r="BG268" s="2">
        <f t="shared" si="222"/>
        <v>17</v>
      </c>
      <c r="BH268" s="2">
        <f t="shared" si="223"/>
        <v>8</v>
      </c>
      <c r="BI268" s="19">
        <f t="shared" si="224"/>
        <v>12.5</v>
      </c>
      <c r="BJ268" s="19">
        <f t="shared" si="225"/>
        <v>4.7871355387816905</v>
      </c>
      <c r="BK268" s="31">
        <f t="shared" si="226"/>
        <v>-0.94001934216076832</v>
      </c>
      <c r="BL268" s="32">
        <f t="shared" si="217"/>
        <v>0.17360381967471225</v>
      </c>
      <c r="BM268" s="62">
        <f t="shared" ref="BM268:BM331" si="228">(RANK(BL268,$BL$11:$BL$365,1)/$BN$9)*$BO$9</f>
        <v>3.8309859154929578E-2</v>
      </c>
      <c r="BN268" s="62" t="str">
        <f t="shared" ref="BN268:BN331" si="229">IF(BL268&lt;BM268,BL268,"")</f>
        <v/>
      </c>
      <c r="BO268" s="73" t="str">
        <f t="shared" ref="BO268:BO331" si="230">IF(BL268&lt;=MAX(BN$11:BN$365),"sign","")</f>
        <v/>
      </c>
      <c r="BQ268" s="11">
        <f t="shared" si="227"/>
        <v>-0.15848746094149305</v>
      </c>
    </row>
    <row r="269" spans="1:69">
      <c r="A269" s="30" t="s">
        <v>937</v>
      </c>
      <c r="B269" s="30" t="s">
        <v>938</v>
      </c>
      <c r="C269" s="30" t="s">
        <v>939</v>
      </c>
      <c r="D269" s="30" t="s">
        <v>940</v>
      </c>
      <c r="E269" s="30" t="s">
        <v>570</v>
      </c>
      <c r="F269" s="11" t="str">
        <f t="shared" si="218"/>
        <v>Immune syst</v>
      </c>
      <c r="H269" s="11">
        <f>VLOOKUP($B269,data!$B$3:$Q$15316,'diff expr 1 vs 3 mites'!H$8,FALSE)</f>
        <v>1.060084408</v>
      </c>
      <c r="I269" s="11">
        <f>VLOOKUP($B269,data!$B$3:$Q$15316,'diff expr 1 vs 3 mites'!I$8,FALSE)</f>
        <v>4.7994100800000004</v>
      </c>
      <c r="J269" s="11">
        <f>VLOOKUP($B269,data!$B$3:$Q$15316,'diff expr 1 vs 3 mites'!J$8,FALSE)</f>
        <v>3.573187227</v>
      </c>
      <c r="K269" s="11">
        <f>VLOOKUP($B269,data!$B$3:$Q$15316,'diff expr 1 vs 3 mites'!K$8,FALSE)</f>
        <v>4.1899937459999999</v>
      </c>
      <c r="L269" s="11">
        <f>VLOOKUP($B269,data!$B$3:$Q$15316,'diff expr 1 vs 3 mites'!L$8,FALSE)</f>
        <v>5.3160858229999999</v>
      </c>
      <c r="M269" s="11">
        <f>VLOOKUP($B269,data!$B$3:$Q$15316,'diff expr 1 vs 3 mites'!M$8,FALSE)</f>
        <v>4.9417848979999999</v>
      </c>
      <c r="N269" s="11">
        <f>VLOOKUP($B269,data!$B$3:$Q$15316,'diff expr 1 vs 3 mites'!N$8,FALSE)</f>
        <v>2.2116907440000002</v>
      </c>
      <c r="O269" s="11">
        <f>VLOOKUP($B269,data!$B$3:$Q$15316,'diff expr 1 vs 3 mites'!O$8,FALSE)</f>
        <v>6.1725976170000001</v>
      </c>
      <c r="P269" s="11">
        <f>VLOOKUP($B269,data!$B$3:$Q$15316,'diff expr 1 vs 3 mites'!P$8,FALSE)</f>
        <v>1.9790322520000001</v>
      </c>
      <c r="Q269" s="11">
        <f>VLOOKUP($B269,data!$B$3:$Q$15316,'diff expr 1 vs 3 mites'!Q$8,FALSE)</f>
        <v>4.0503851800000001</v>
      </c>
      <c r="S269" s="27" t="s">
        <v>27749</v>
      </c>
      <c r="U269" s="2">
        <f t="shared" si="185"/>
        <v>1</v>
      </c>
      <c r="V269" s="2">
        <f t="shared" si="186"/>
        <v>7</v>
      </c>
      <c r="W269" s="2">
        <f t="shared" si="187"/>
        <v>4</v>
      </c>
      <c r="X269" s="2">
        <f t="shared" si="188"/>
        <v>6</v>
      </c>
      <c r="Y269" s="2">
        <f t="shared" si="189"/>
        <v>9</v>
      </c>
      <c r="Z269" s="2">
        <f t="shared" si="190"/>
        <v>8</v>
      </c>
      <c r="AA269" s="2">
        <f t="shared" si="191"/>
        <v>3</v>
      </c>
      <c r="AB269" s="2">
        <f t="shared" si="192"/>
        <v>10</v>
      </c>
      <c r="AC269" s="2">
        <f t="shared" si="193"/>
        <v>2</v>
      </c>
      <c r="AD269" s="2">
        <f t="shared" si="194"/>
        <v>5</v>
      </c>
      <c r="AE269" s="2"/>
      <c r="AF269" s="2">
        <f t="shared" si="195"/>
        <v>0</v>
      </c>
      <c r="AG269" s="2">
        <f t="shared" si="196"/>
        <v>0</v>
      </c>
      <c r="AH269" s="2">
        <f t="shared" si="197"/>
        <v>0</v>
      </c>
      <c r="AI269" s="2">
        <f t="shared" si="198"/>
        <v>0</v>
      </c>
      <c r="AJ269" s="2">
        <f t="shared" si="199"/>
        <v>0</v>
      </c>
      <c r="AK269" s="2">
        <f t="shared" si="200"/>
        <v>0</v>
      </c>
      <c r="AL269" s="2">
        <f t="shared" si="201"/>
        <v>0</v>
      </c>
      <c r="AM269" s="2">
        <f t="shared" si="202"/>
        <v>0</v>
      </c>
      <c r="AN269" s="2">
        <f t="shared" si="203"/>
        <v>0</v>
      </c>
      <c r="AO269" s="2">
        <f t="shared" si="204"/>
        <v>0</v>
      </c>
      <c r="AP269" s="2"/>
      <c r="AQ269" s="2">
        <f t="shared" si="205"/>
        <v>1</v>
      </c>
      <c r="AR269" s="2">
        <f t="shared" si="206"/>
        <v>7</v>
      </c>
      <c r="AS269" s="2">
        <f t="shared" si="207"/>
        <v>4</v>
      </c>
      <c r="AT269" s="2">
        <f t="shared" si="208"/>
        <v>6</v>
      </c>
      <c r="AU269" s="2">
        <f t="shared" si="209"/>
        <v>9</v>
      </c>
      <c r="AV269" s="2">
        <f t="shared" si="210"/>
        <v>8</v>
      </c>
      <c r="AW269" s="2">
        <f t="shared" si="211"/>
        <v>3</v>
      </c>
      <c r="AX269" s="2">
        <f t="shared" si="212"/>
        <v>10</v>
      </c>
      <c r="AY269" s="2">
        <f t="shared" si="213"/>
        <v>2</v>
      </c>
      <c r="AZ269" s="2">
        <f t="shared" si="214"/>
        <v>5</v>
      </c>
      <c r="BA269" s="2"/>
      <c r="BB269" s="5">
        <f t="shared" si="215"/>
        <v>5</v>
      </c>
      <c r="BC269" s="2">
        <f t="shared" si="216"/>
        <v>5</v>
      </c>
      <c r="BD269" s="2">
        <f t="shared" si="219"/>
        <v>27</v>
      </c>
      <c r="BE269" s="2">
        <f t="shared" si="220"/>
        <v>28</v>
      </c>
      <c r="BF269" s="2">
        <f t="shared" si="221"/>
        <v>13</v>
      </c>
      <c r="BG269" s="2">
        <f t="shared" si="222"/>
        <v>12</v>
      </c>
      <c r="BH269" s="2">
        <f t="shared" si="223"/>
        <v>12</v>
      </c>
      <c r="BI269" s="19">
        <f t="shared" si="224"/>
        <v>12.5</v>
      </c>
      <c r="BJ269" s="19">
        <f t="shared" si="225"/>
        <v>4.7871355387816905</v>
      </c>
      <c r="BK269" s="31">
        <f t="shared" si="226"/>
        <v>-0.10444659357341871</v>
      </c>
      <c r="BL269" s="32">
        <f t="shared" si="217"/>
        <v>0.45840747426404427</v>
      </c>
      <c r="BM269" s="62">
        <f t="shared" si="228"/>
        <v>8.225352112676057E-2</v>
      </c>
      <c r="BN269" s="62" t="str">
        <f t="shared" si="229"/>
        <v/>
      </c>
      <c r="BO269" s="73" t="str">
        <f t="shared" si="230"/>
        <v/>
      </c>
      <c r="BQ269" s="11">
        <f t="shared" si="227"/>
        <v>9.4526158552630021E-3</v>
      </c>
    </row>
    <row r="270" spans="1:69">
      <c r="A270" s="30" t="s">
        <v>941</v>
      </c>
      <c r="B270" s="30" t="s">
        <v>942</v>
      </c>
      <c r="C270" s="30" t="s">
        <v>856</v>
      </c>
      <c r="D270" s="30" t="s">
        <v>857</v>
      </c>
      <c r="E270" s="30" t="s">
        <v>570</v>
      </c>
      <c r="F270" s="11" t="str">
        <f t="shared" si="218"/>
        <v>Immune syst</v>
      </c>
      <c r="H270" s="11">
        <f>VLOOKUP($B270,data!$B$3:$Q$15316,'diff expr 1 vs 3 mites'!H$8,FALSE)</f>
        <v>0.88051405699999996</v>
      </c>
      <c r="I270" s="11">
        <f>VLOOKUP($B270,data!$B$3:$Q$15316,'diff expr 1 vs 3 mites'!I$8,FALSE)</f>
        <v>1.6361583710000001</v>
      </c>
      <c r="J270" s="11">
        <f>VLOOKUP($B270,data!$B$3:$Q$15316,'diff expr 1 vs 3 mites'!J$8,FALSE)</f>
        <v>1.632550076</v>
      </c>
      <c r="K270" s="11">
        <f>VLOOKUP($B270,data!$B$3:$Q$15316,'diff expr 1 vs 3 mites'!K$8,FALSE)</f>
        <v>2.4342105730000001</v>
      </c>
      <c r="L270" s="11">
        <f>VLOOKUP($B270,data!$B$3:$Q$15316,'diff expr 1 vs 3 mites'!L$8,FALSE)</f>
        <v>4.130178753</v>
      </c>
      <c r="M270" s="11">
        <f>VLOOKUP($B270,data!$B$3:$Q$15316,'diff expr 1 vs 3 mites'!M$8,FALSE)</f>
        <v>1.6854502469999999</v>
      </c>
      <c r="N270" s="11">
        <f>VLOOKUP($B270,data!$B$3:$Q$15316,'diff expr 1 vs 3 mites'!N$8,FALSE)</f>
        <v>0.96813274400000005</v>
      </c>
      <c r="O270" s="11">
        <f>VLOOKUP($B270,data!$B$3:$Q$15316,'diff expr 1 vs 3 mites'!O$8,FALSE)</f>
        <v>3.2954128869999999</v>
      </c>
      <c r="P270" s="11">
        <f>VLOOKUP($B270,data!$B$3:$Q$15316,'diff expr 1 vs 3 mites'!P$8,FALSE)</f>
        <v>0.79040843699999996</v>
      </c>
      <c r="Q270" s="11">
        <f>VLOOKUP($B270,data!$B$3:$Q$15316,'diff expr 1 vs 3 mites'!Q$8,FALSE)</f>
        <v>2.1125900450000001</v>
      </c>
      <c r="S270" s="27" t="s">
        <v>27749</v>
      </c>
      <c r="U270" s="2">
        <f t="shared" si="185"/>
        <v>2</v>
      </c>
      <c r="V270" s="2">
        <f t="shared" si="186"/>
        <v>5</v>
      </c>
      <c r="W270" s="2">
        <f t="shared" si="187"/>
        <v>4</v>
      </c>
      <c r="X270" s="2">
        <f t="shared" si="188"/>
        <v>8</v>
      </c>
      <c r="Y270" s="2">
        <f t="shared" si="189"/>
        <v>10</v>
      </c>
      <c r="Z270" s="2">
        <f t="shared" si="190"/>
        <v>6</v>
      </c>
      <c r="AA270" s="2">
        <f t="shared" si="191"/>
        <v>3</v>
      </c>
      <c r="AB270" s="2">
        <f t="shared" si="192"/>
        <v>9</v>
      </c>
      <c r="AC270" s="2">
        <f t="shared" si="193"/>
        <v>1</v>
      </c>
      <c r="AD270" s="2">
        <f t="shared" si="194"/>
        <v>7</v>
      </c>
      <c r="AE270" s="2"/>
      <c r="AF270" s="2">
        <f t="shared" si="195"/>
        <v>0</v>
      </c>
      <c r="AG270" s="2">
        <f t="shared" si="196"/>
        <v>0</v>
      </c>
      <c r="AH270" s="2">
        <f t="shared" si="197"/>
        <v>0</v>
      </c>
      <c r="AI270" s="2">
        <f t="shared" si="198"/>
        <v>0</v>
      </c>
      <c r="AJ270" s="2">
        <f t="shared" si="199"/>
        <v>0</v>
      </c>
      <c r="AK270" s="2">
        <f t="shared" si="200"/>
        <v>0</v>
      </c>
      <c r="AL270" s="2">
        <f t="shared" si="201"/>
        <v>0</v>
      </c>
      <c r="AM270" s="2">
        <f t="shared" si="202"/>
        <v>0</v>
      </c>
      <c r="AN270" s="2">
        <f t="shared" si="203"/>
        <v>0</v>
      </c>
      <c r="AO270" s="2">
        <f t="shared" si="204"/>
        <v>0</v>
      </c>
      <c r="AP270" s="2"/>
      <c r="AQ270" s="2">
        <f t="shared" si="205"/>
        <v>2</v>
      </c>
      <c r="AR270" s="2">
        <f t="shared" si="206"/>
        <v>5</v>
      </c>
      <c r="AS270" s="2">
        <f t="shared" si="207"/>
        <v>4</v>
      </c>
      <c r="AT270" s="2">
        <f t="shared" si="208"/>
        <v>8</v>
      </c>
      <c r="AU270" s="2">
        <f t="shared" si="209"/>
        <v>10</v>
      </c>
      <c r="AV270" s="2">
        <f t="shared" si="210"/>
        <v>6</v>
      </c>
      <c r="AW270" s="2">
        <f t="shared" si="211"/>
        <v>3</v>
      </c>
      <c r="AX270" s="2">
        <f t="shared" si="212"/>
        <v>9</v>
      </c>
      <c r="AY270" s="2">
        <f t="shared" si="213"/>
        <v>1</v>
      </c>
      <c r="AZ270" s="2">
        <f t="shared" si="214"/>
        <v>7</v>
      </c>
      <c r="BA270" s="2"/>
      <c r="BB270" s="5">
        <f t="shared" si="215"/>
        <v>5</v>
      </c>
      <c r="BC270" s="2">
        <f t="shared" si="216"/>
        <v>5</v>
      </c>
      <c r="BD270" s="2">
        <f t="shared" si="219"/>
        <v>29</v>
      </c>
      <c r="BE270" s="2">
        <f t="shared" si="220"/>
        <v>26</v>
      </c>
      <c r="BF270" s="2">
        <f t="shared" si="221"/>
        <v>11</v>
      </c>
      <c r="BG270" s="2">
        <f t="shared" si="222"/>
        <v>14</v>
      </c>
      <c r="BH270" s="2">
        <f t="shared" si="223"/>
        <v>11</v>
      </c>
      <c r="BI270" s="19">
        <f t="shared" si="224"/>
        <v>12.5</v>
      </c>
      <c r="BJ270" s="19">
        <f t="shared" si="225"/>
        <v>4.7871355387816905</v>
      </c>
      <c r="BK270" s="31">
        <f t="shared" si="226"/>
        <v>-0.31333978072025609</v>
      </c>
      <c r="BL270" s="32">
        <f t="shared" si="217"/>
        <v>0.37701126503103738</v>
      </c>
      <c r="BM270" s="62">
        <f t="shared" si="228"/>
        <v>6.9014084507042259E-2</v>
      </c>
      <c r="BN270" s="62" t="str">
        <f t="shared" si="229"/>
        <v/>
      </c>
      <c r="BO270" s="73" t="str">
        <f t="shared" si="230"/>
        <v/>
      </c>
      <c r="BQ270" s="11">
        <f t="shared" si="227"/>
        <v>-8.2894778643624323E-2</v>
      </c>
    </row>
    <row r="271" spans="1:69">
      <c r="A271" s="30" t="s">
        <v>943</v>
      </c>
      <c r="B271" s="30" t="s">
        <v>944</v>
      </c>
      <c r="C271" s="30" t="s">
        <v>945</v>
      </c>
      <c r="D271" s="30" t="s">
        <v>946</v>
      </c>
      <c r="E271" s="30" t="s">
        <v>570</v>
      </c>
      <c r="F271" s="11" t="str">
        <f t="shared" si="218"/>
        <v>Immune syst</v>
      </c>
      <c r="H271" s="11">
        <f>VLOOKUP($B271,data!$B$3:$Q$15316,'diff expr 1 vs 3 mites'!H$8,FALSE)</f>
        <v>1.099341084</v>
      </c>
      <c r="I271" s="11">
        <f>VLOOKUP($B271,data!$B$3:$Q$15316,'diff expr 1 vs 3 mites'!I$8,FALSE)</f>
        <v>4.1743756190000001</v>
      </c>
      <c r="J271" s="11">
        <f>VLOOKUP($B271,data!$B$3:$Q$15316,'diff expr 1 vs 3 mites'!J$8,FALSE)</f>
        <v>7.0925496040000002</v>
      </c>
      <c r="K271" s="11">
        <f>VLOOKUP($B271,data!$B$3:$Q$15316,'diff expr 1 vs 3 mites'!K$8,FALSE)</f>
        <v>2.1249039399999998</v>
      </c>
      <c r="L271" s="11">
        <f>VLOOKUP($B271,data!$B$3:$Q$15316,'diff expr 1 vs 3 mites'!L$8,FALSE)</f>
        <v>2.959633213</v>
      </c>
      <c r="M271" s="11">
        <f>VLOOKUP($B271,data!$B$3:$Q$15316,'diff expr 1 vs 3 mites'!M$8,FALSE)</f>
        <v>3.496574689</v>
      </c>
      <c r="N271" s="11">
        <f>VLOOKUP($B271,data!$B$3:$Q$15316,'diff expr 1 vs 3 mites'!N$8,FALSE)</f>
        <v>4.4588736979999997</v>
      </c>
      <c r="O271" s="11">
        <f>VLOOKUP($B271,data!$B$3:$Q$15316,'diff expr 1 vs 3 mites'!O$8,FALSE)</f>
        <v>2.8819161320000002</v>
      </c>
      <c r="P271" s="11">
        <f>VLOOKUP($B271,data!$B$3:$Q$15316,'diff expr 1 vs 3 mites'!P$8,FALSE)</f>
        <v>4.3336329820000001</v>
      </c>
      <c r="Q271" s="11">
        <f>VLOOKUP($B271,data!$B$3:$Q$15316,'diff expr 1 vs 3 mites'!Q$8,FALSE)</f>
        <v>1.6099727530000001</v>
      </c>
      <c r="S271" s="27" t="s">
        <v>27749</v>
      </c>
      <c r="U271" s="2">
        <f t="shared" si="185"/>
        <v>1</v>
      </c>
      <c r="V271" s="2">
        <f t="shared" si="186"/>
        <v>7</v>
      </c>
      <c r="W271" s="2">
        <f t="shared" si="187"/>
        <v>10</v>
      </c>
      <c r="X271" s="2">
        <f t="shared" si="188"/>
        <v>3</v>
      </c>
      <c r="Y271" s="2">
        <f t="shared" si="189"/>
        <v>5</v>
      </c>
      <c r="Z271" s="2">
        <f t="shared" si="190"/>
        <v>6</v>
      </c>
      <c r="AA271" s="2">
        <f t="shared" si="191"/>
        <v>9</v>
      </c>
      <c r="AB271" s="2">
        <f t="shared" si="192"/>
        <v>4</v>
      </c>
      <c r="AC271" s="2">
        <f t="shared" si="193"/>
        <v>8</v>
      </c>
      <c r="AD271" s="2">
        <f t="shared" si="194"/>
        <v>2</v>
      </c>
      <c r="AE271" s="2"/>
      <c r="AF271" s="2">
        <f t="shared" si="195"/>
        <v>0</v>
      </c>
      <c r="AG271" s="2">
        <f t="shared" si="196"/>
        <v>0</v>
      </c>
      <c r="AH271" s="2">
        <f t="shared" si="197"/>
        <v>0</v>
      </c>
      <c r="AI271" s="2">
        <f t="shared" si="198"/>
        <v>0</v>
      </c>
      <c r="AJ271" s="2">
        <f t="shared" si="199"/>
        <v>0</v>
      </c>
      <c r="AK271" s="2">
        <f t="shared" si="200"/>
        <v>0</v>
      </c>
      <c r="AL271" s="2">
        <f t="shared" si="201"/>
        <v>0</v>
      </c>
      <c r="AM271" s="2">
        <f t="shared" si="202"/>
        <v>0</v>
      </c>
      <c r="AN271" s="2">
        <f t="shared" si="203"/>
        <v>0</v>
      </c>
      <c r="AO271" s="2">
        <f t="shared" si="204"/>
        <v>0</v>
      </c>
      <c r="AP271" s="2"/>
      <c r="AQ271" s="2">
        <f t="shared" si="205"/>
        <v>1</v>
      </c>
      <c r="AR271" s="2">
        <f t="shared" si="206"/>
        <v>7</v>
      </c>
      <c r="AS271" s="2">
        <f t="shared" si="207"/>
        <v>10</v>
      </c>
      <c r="AT271" s="2">
        <f t="shared" si="208"/>
        <v>3</v>
      </c>
      <c r="AU271" s="2">
        <f t="shared" si="209"/>
        <v>5</v>
      </c>
      <c r="AV271" s="2">
        <f t="shared" si="210"/>
        <v>6</v>
      </c>
      <c r="AW271" s="2">
        <f t="shared" si="211"/>
        <v>9</v>
      </c>
      <c r="AX271" s="2">
        <f t="shared" si="212"/>
        <v>4</v>
      </c>
      <c r="AY271" s="2">
        <f t="shared" si="213"/>
        <v>8</v>
      </c>
      <c r="AZ271" s="2">
        <f t="shared" si="214"/>
        <v>2</v>
      </c>
      <c r="BA271" s="2"/>
      <c r="BB271" s="5">
        <f t="shared" si="215"/>
        <v>5</v>
      </c>
      <c r="BC271" s="2">
        <f t="shared" si="216"/>
        <v>5</v>
      </c>
      <c r="BD271" s="2">
        <f t="shared" si="219"/>
        <v>26</v>
      </c>
      <c r="BE271" s="2">
        <f t="shared" si="220"/>
        <v>29</v>
      </c>
      <c r="BF271" s="2">
        <f t="shared" si="221"/>
        <v>14</v>
      </c>
      <c r="BG271" s="2">
        <f t="shared" si="222"/>
        <v>11</v>
      </c>
      <c r="BH271" s="2">
        <f t="shared" si="223"/>
        <v>11</v>
      </c>
      <c r="BI271" s="19">
        <f t="shared" si="224"/>
        <v>12.5</v>
      </c>
      <c r="BJ271" s="19">
        <f t="shared" si="225"/>
        <v>4.7871355387816905</v>
      </c>
      <c r="BK271" s="31">
        <f t="shared" si="226"/>
        <v>-0.31333978072025609</v>
      </c>
      <c r="BL271" s="32">
        <f t="shared" si="217"/>
        <v>0.37701126503103738</v>
      </c>
      <c r="BM271" s="62">
        <f t="shared" si="228"/>
        <v>6.9014084507042259E-2</v>
      </c>
      <c r="BN271" s="62" t="str">
        <f t="shared" si="229"/>
        <v/>
      </c>
      <c r="BO271" s="73" t="str">
        <f t="shared" si="230"/>
        <v/>
      </c>
      <c r="BQ271" s="11">
        <f t="shared" si="227"/>
        <v>-1.6998359731882719E-2</v>
      </c>
    </row>
    <row r="272" spans="1:69">
      <c r="A272" s="30" t="s">
        <v>947</v>
      </c>
      <c r="B272" s="30" t="s">
        <v>948</v>
      </c>
      <c r="C272" s="30" t="s">
        <v>632</v>
      </c>
      <c r="D272" s="30" t="s">
        <v>633</v>
      </c>
      <c r="E272" s="30" t="s">
        <v>570</v>
      </c>
      <c r="F272" s="11" t="str">
        <f t="shared" si="218"/>
        <v>Immune syst</v>
      </c>
      <c r="H272" s="11">
        <f>VLOOKUP($B272,data!$B$3:$Q$15316,'diff expr 1 vs 3 mites'!H$8,FALSE)</f>
        <v>3.604657644</v>
      </c>
      <c r="I272" s="11">
        <f>VLOOKUP($B272,data!$B$3:$Q$15316,'diff expr 1 vs 3 mites'!I$8,FALSE)</f>
        <v>20.53120075</v>
      </c>
      <c r="J272" s="11">
        <f>VLOOKUP($B272,data!$B$3:$Q$15316,'diff expr 1 vs 3 mites'!J$8,FALSE)</f>
        <v>22.606939560000001</v>
      </c>
      <c r="K272" s="11">
        <f>VLOOKUP($B272,data!$B$3:$Q$15316,'diff expr 1 vs 3 mites'!K$8,FALSE)</f>
        <v>12.24133818</v>
      </c>
      <c r="L272" s="11">
        <f>VLOOKUP($B272,data!$B$3:$Q$15316,'diff expr 1 vs 3 mites'!L$8,FALSE)</f>
        <v>17.79143148</v>
      </c>
      <c r="M272" s="11">
        <f>VLOOKUP($B272,data!$B$3:$Q$15316,'diff expr 1 vs 3 mites'!M$8,FALSE)</f>
        <v>4.5041104150000004</v>
      </c>
      <c r="N272" s="11">
        <f>VLOOKUP($B272,data!$B$3:$Q$15316,'diff expr 1 vs 3 mites'!N$8,FALSE)</f>
        <v>35.57785337</v>
      </c>
      <c r="O272" s="11">
        <f>VLOOKUP($B272,data!$B$3:$Q$15316,'diff expr 1 vs 3 mites'!O$8,FALSE)</f>
        <v>9.0952290649999998</v>
      </c>
      <c r="P272" s="11">
        <f>VLOOKUP($B272,data!$B$3:$Q$15316,'diff expr 1 vs 3 mites'!P$8,FALSE)</f>
        <v>21.122467879999999</v>
      </c>
      <c r="Q272" s="11">
        <f>VLOOKUP($B272,data!$B$3:$Q$15316,'diff expr 1 vs 3 mites'!Q$8,FALSE)</f>
        <v>4.8390658330000003</v>
      </c>
      <c r="S272" s="27" t="s">
        <v>27749</v>
      </c>
      <c r="U272" s="2">
        <f t="shared" si="185"/>
        <v>1</v>
      </c>
      <c r="V272" s="2">
        <f t="shared" si="186"/>
        <v>7</v>
      </c>
      <c r="W272" s="2">
        <f t="shared" si="187"/>
        <v>9</v>
      </c>
      <c r="X272" s="2">
        <f t="shared" si="188"/>
        <v>5</v>
      </c>
      <c r="Y272" s="2">
        <f t="shared" si="189"/>
        <v>6</v>
      </c>
      <c r="Z272" s="2">
        <f t="shared" si="190"/>
        <v>2</v>
      </c>
      <c r="AA272" s="2">
        <f t="shared" si="191"/>
        <v>10</v>
      </c>
      <c r="AB272" s="2">
        <f t="shared" si="192"/>
        <v>4</v>
      </c>
      <c r="AC272" s="2">
        <f t="shared" si="193"/>
        <v>8</v>
      </c>
      <c r="AD272" s="2">
        <f t="shared" si="194"/>
        <v>3</v>
      </c>
      <c r="AE272" s="2"/>
      <c r="AF272" s="2">
        <f t="shared" si="195"/>
        <v>0</v>
      </c>
      <c r="AG272" s="2">
        <f t="shared" si="196"/>
        <v>0</v>
      </c>
      <c r="AH272" s="2">
        <f t="shared" si="197"/>
        <v>0</v>
      </c>
      <c r="AI272" s="2">
        <f t="shared" si="198"/>
        <v>0</v>
      </c>
      <c r="AJ272" s="2">
        <f t="shared" si="199"/>
        <v>0</v>
      </c>
      <c r="AK272" s="2">
        <f t="shared" si="200"/>
        <v>0</v>
      </c>
      <c r="AL272" s="2">
        <f t="shared" si="201"/>
        <v>0</v>
      </c>
      <c r="AM272" s="2">
        <f t="shared" si="202"/>
        <v>0</v>
      </c>
      <c r="AN272" s="2">
        <f t="shared" si="203"/>
        <v>0</v>
      </c>
      <c r="AO272" s="2">
        <f t="shared" si="204"/>
        <v>0</v>
      </c>
      <c r="AP272" s="2"/>
      <c r="AQ272" s="2">
        <f t="shared" si="205"/>
        <v>1</v>
      </c>
      <c r="AR272" s="2">
        <f t="shared" si="206"/>
        <v>7</v>
      </c>
      <c r="AS272" s="2">
        <f t="shared" si="207"/>
        <v>9</v>
      </c>
      <c r="AT272" s="2">
        <f t="shared" si="208"/>
        <v>5</v>
      </c>
      <c r="AU272" s="2">
        <f t="shared" si="209"/>
        <v>6</v>
      </c>
      <c r="AV272" s="2">
        <f t="shared" si="210"/>
        <v>2</v>
      </c>
      <c r="AW272" s="2">
        <f t="shared" si="211"/>
        <v>10</v>
      </c>
      <c r="AX272" s="2">
        <f t="shared" si="212"/>
        <v>4</v>
      </c>
      <c r="AY272" s="2">
        <f t="shared" si="213"/>
        <v>8</v>
      </c>
      <c r="AZ272" s="2">
        <f t="shared" si="214"/>
        <v>3</v>
      </c>
      <c r="BA272" s="2"/>
      <c r="BB272" s="5">
        <f t="shared" si="215"/>
        <v>5</v>
      </c>
      <c r="BC272" s="2">
        <f t="shared" si="216"/>
        <v>5</v>
      </c>
      <c r="BD272" s="2">
        <f t="shared" si="219"/>
        <v>28</v>
      </c>
      <c r="BE272" s="2">
        <f t="shared" si="220"/>
        <v>27</v>
      </c>
      <c r="BF272" s="2">
        <f t="shared" si="221"/>
        <v>12</v>
      </c>
      <c r="BG272" s="2">
        <f t="shared" si="222"/>
        <v>13</v>
      </c>
      <c r="BH272" s="2">
        <f t="shared" si="223"/>
        <v>12</v>
      </c>
      <c r="BI272" s="19">
        <f t="shared" si="224"/>
        <v>12.5</v>
      </c>
      <c r="BJ272" s="19">
        <f t="shared" si="225"/>
        <v>4.7871355387816905</v>
      </c>
      <c r="BK272" s="31">
        <f t="shared" si="226"/>
        <v>-0.10444659357341871</v>
      </c>
      <c r="BL272" s="32">
        <f t="shared" si="217"/>
        <v>0.45840747426404427</v>
      </c>
      <c r="BM272" s="62">
        <f t="shared" si="228"/>
        <v>8.225352112676057E-2</v>
      </c>
      <c r="BN272" s="62" t="str">
        <f t="shared" si="229"/>
        <v/>
      </c>
      <c r="BO272" s="73" t="str">
        <f t="shared" si="230"/>
        <v/>
      </c>
      <c r="BQ272" s="11">
        <f t="shared" si="227"/>
        <v>-9.3592054866819454E-3</v>
      </c>
    </row>
    <row r="273" spans="1:69">
      <c r="A273" s="30" t="s">
        <v>949</v>
      </c>
      <c r="B273" s="30" t="s">
        <v>950</v>
      </c>
      <c r="C273" s="30" t="s">
        <v>951</v>
      </c>
      <c r="D273" s="30" t="s">
        <v>952</v>
      </c>
      <c r="E273" s="30" t="s">
        <v>570</v>
      </c>
      <c r="F273" s="11" t="str">
        <f t="shared" si="218"/>
        <v>Immune syst</v>
      </c>
      <c r="H273" s="11">
        <f>VLOOKUP($B273,data!$B$3:$Q$15316,'diff expr 1 vs 3 mites'!H$8,FALSE)</f>
        <v>1.3971072410000001</v>
      </c>
      <c r="I273" s="11">
        <f>VLOOKUP($B273,data!$B$3:$Q$15316,'diff expr 1 vs 3 mites'!I$8,FALSE)</f>
        <v>3.7893155740000002</v>
      </c>
      <c r="J273" s="11">
        <f>VLOOKUP($B273,data!$B$3:$Q$15316,'diff expr 1 vs 3 mites'!J$8,FALSE)</f>
        <v>0.80154417499999997</v>
      </c>
      <c r="K273" s="11">
        <f>VLOOKUP($B273,data!$B$3:$Q$15316,'diff expr 1 vs 3 mites'!K$8,FALSE)</f>
        <v>2.6325842549999998</v>
      </c>
      <c r="L273" s="11">
        <f>VLOOKUP($B273,data!$B$3:$Q$15316,'diff expr 1 vs 3 mites'!L$8,FALSE)</f>
        <v>3.6667463640000002</v>
      </c>
      <c r="M273" s="11">
        <f>VLOOKUP($B273,data!$B$3:$Q$15316,'diff expr 1 vs 3 mites'!M$8,FALSE)</f>
        <v>3.1589230760000002</v>
      </c>
      <c r="N273" s="11">
        <f>VLOOKUP($B273,data!$B$3:$Q$15316,'diff expr 1 vs 3 mites'!N$8,FALSE)</f>
        <v>0.811455378</v>
      </c>
      <c r="O273" s="11">
        <f>VLOOKUP($B273,data!$B$3:$Q$15316,'diff expr 1 vs 3 mites'!O$8,FALSE)</f>
        <v>10.74335782</v>
      </c>
      <c r="P273" s="11">
        <f>VLOOKUP($B273,data!$B$3:$Q$15316,'diff expr 1 vs 3 mites'!P$8,FALSE)</f>
        <v>0.92263128699999997</v>
      </c>
      <c r="Q273" s="11">
        <f>VLOOKUP($B273,data!$B$3:$Q$15316,'diff expr 1 vs 3 mites'!Q$8,FALSE)</f>
        <v>3.2747593159999999</v>
      </c>
      <c r="S273" s="27" t="s">
        <v>27749</v>
      </c>
      <c r="U273" s="2">
        <f t="shared" si="185"/>
        <v>4</v>
      </c>
      <c r="V273" s="2">
        <f t="shared" si="186"/>
        <v>9</v>
      </c>
      <c r="W273" s="2">
        <f t="shared" si="187"/>
        <v>1</v>
      </c>
      <c r="X273" s="2">
        <f t="shared" si="188"/>
        <v>5</v>
      </c>
      <c r="Y273" s="2">
        <f t="shared" si="189"/>
        <v>8</v>
      </c>
      <c r="Z273" s="2">
        <f t="shared" si="190"/>
        <v>6</v>
      </c>
      <c r="AA273" s="2">
        <f t="shared" si="191"/>
        <v>2</v>
      </c>
      <c r="AB273" s="2">
        <f t="shared" si="192"/>
        <v>10</v>
      </c>
      <c r="AC273" s="2">
        <f t="shared" si="193"/>
        <v>3</v>
      </c>
      <c r="AD273" s="2">
        <f t="shared" si="194"/>
        <v>7</v>
      </c>
      <c r="AE273" s="2"/>
      <c r="AF273" s="2">
        <f t="shared" si="195"/>
        <v>0</v>
      </c>
      <c r="AG273" s="2">
        <f t="shared" si="196"/>
        <v>0</v>
      </c>
      <c r="AH273" s="2">
        <f t="shared" si="197"/>
        <v>0</v>
      </c>
      <c r="AI273" s="2">
        <f t="shared" si="198"/>
        <v>0</v>
      </c>
      <c r="AJ273" s="2">
        <f t="shared" si="199"/>
        <v>0</v>
      </c>
      <c r="AK273" s="2">
        <f t="shared" si="200"/>
        <v>0</v>
      </c>
      <c r="AL273" s="2">
        <f t="shared" si="201"/>
        <v>0</v>
      </c>
      <c r="AM273" s="2">
        <f t="shared" si="202"/>
        <v>0</v>
      </c>
      <c r="AN273" s="2">
        <f t="shared" si="203"/>
        <v>0</v>
      </c>
      <c r="AO273" s="2">
        <f t="shared" si="204"/>
        <v>0</v>
      </c>
      <c r="AP273" s="2"/>
      <c r="AQ273" s="2">
        <f t="shared" si="205"/>
        <v>4</v>
      </c>
      <c r="AR273" s="2">
        <f t="shared" si="206"/>
        <v>9</v>
      </c>
      <c r="AS273" s="2">
        <f t="shared" si="207"/>
        <v>1</v>
      </c>
      <c r="AT273" s="2">
        <f t="shared" si="208"/>
        <v>5</v>
      </c>
      <c r="AU273" s="2">
        <f t="shared" si="209"/>
        <v>8</v>
      </c>
      <c r="AV273" s="2">
        <f t="shared" si="210"/>
        <v>6</v>
      </c>
      <c r="AW273" s="2">
        <f t="shared" si="211"/>
        <v>2</v>
      </c>
      <c r="AX273" s="2">
        <f t="shared" si="212"/>
        <v>10</v>
      </c>
      <c r="AY273" s="2">
        <f t="shared" si="213"/>
        <v>3</v>
      </c>
      <c r="AZ273" s="2">
        <f t="shared" si="214"/>
        <v>7</v>
      </c>
      <c r="BA273" s="2"/>
      <c r="BB273" s="5">
        <f t="shared" si="215"/>
        <v>5</v>
      </c>
      <c r="BC273" s="2">
        <f t="shared" si="216"/>
        <v>5</v>
      </c>
      <c r="BD273" s="2">
        <f t="shared" si="219"/>
        <v>27</v>
      </c>
      <c r="BE273" s="2">
        <f t="shared" si="220"/>
        <v>28</v>
      </c>
      <c r="BF273" s="2">
        <f t="shared" si="221"/>
        <v>13</v>
      </c>
      <c r="BG273" s="2">
        <f t="shared" si="222"/>
        <v>12</v>
      </c>
      <c r="BH273" s="2">
        <f t="shared" si="223"/>
        <v>12</v>
      </c>
      <c r="BI273" s="19">
        <f t="shared" si="224"/>
        <v>12.5</v>
      </c>
      <c r="BJ273" s="19">
        <f t="shared" si="225"/>
        <v>4.7871355387816905</v>
      </c>
      <c r="BK273" s="31">
        <f t="shared" si="226"/>
        <v>-0.10444659357341871</v>
      </c>
      <c r="BL273" s="32">
        <f t="shared" si="217"/>
        <v>0.45840747426404427</v>
      </c>
      <c r="BM273" s="62">
        <f t="shared" si="228"/>
        <v>8.225352112676057E-2</v>
      </c>
      <c r="BN273" s="62" t="str">
        <f t="shared" si="229"/>
        <v/>
      </c>
      <c r="BO273" s="73" t="str">
        <f t="shared" si="230"/>
        <v/>
      </c>
      <c r="BQ273" s="11">
        <f t="shared" si="227"/>
        <v>0.18726103098334224</v>
      </c>
    </row>
    <row r="274" spans="1:69">
      <c r="A274" s="30" t="s">
        <v>953</v>
      </c>
      <c r="B274" s="30" t="s">
        <v>954</v>
      </c>
      <c r="C274" s="30" t="s">
        <v>955</v>
      </c>
      <c r="D274" s="30"/>
      <c r="E274" s="30" t="s">
        <v>570</v>
      </c>
      <c r="F274" s="11" t="str">
        <f t="shared" si="218"/>
        <v>Immune syst</v>
      </c>
      <c r="H274" s="11">
        <f>VLOOKUP($B274,data!$B$3:$Q$15316,'diff expr 1 vs 3 mites'!H$8,FALSE)</f>
        <v>11.19488127</v>
      </c>
      <c r="I274" s="11">
        <f>VLOOKUP($B274,data!$B$3:$Q$15316,'diff expr 1 vs 3 mites'!I$8,FALSE)</f>
        <v>0.73714633399999996</v>
      </c>
      <c r="J274" s="11">
        <f>VLOOKUP($B274,data!$B$3:$Q$15316,'diff expr 1 vs 3 mites'!J$8,FALSE)</f>
        <v>2.6699771860000001</v>
      </c>
      <c r="K274" s="11">
        <f>VLOOKUP($B274,data!$B$3:$Q$15316,'diff expr 1 vs 3 mites'!K$8,FALSE)</f>
        <v>3.8218216520000001</v>
      </c>
      <c r="L274" s="11">
        <f>VLOOKUP($B274,data!$B$3:$Q$15316,'diff expr 1 vs 3 mites'!L$8,FALSE)</f>
        <v>5.9619321579999998</v>
      </c>
      <c r="M274" s="11">
        <f>VLOOKUP($B274,data!$B$3:$Q$15316,'diff expr 1 vs 3 mites'!M$8,FALSE)</f>
        <v>1.94057144</v>
      </c>
      <c r="N274" s="11">
        <f>VLOOKUP($B274,data!$B$3:$Q$15316,'diff expr 1 vs 3 mites'!N$8,FALSE)</f>
        <v>2.1393468929999999</v>
      </c>
      <c r="O274" s="11">
        <f>VLOOKUP($B274,data!$B$3:$Q$15316,'diff expr 1 vs 3 mites'!O$8,FALSE)</f>
        <v>2.2392170870000001</v>
      </c>
      <c r="P274" s="11">
        <f>VLOOKUP($B274,data!$B$3:$Q$15316,'diff expr 1 vs 3 mites'!P$8,FALSE)</f>
        <v>3.159895916</v>
      </c>
      <c r="Q274" s="11">
        <f>VLOOKUP($B274,data!$B$3:$Q$15316,'diff expr 1 vs 3 mites'!Q$8,FALSE)</f>
        <v>5.0963859390000001</v>
      </c>
      <c r="S274" s="27" t="s">
        <v>27749</v>
      </c>
      <c r="U274" s="2">
        <f t="shared" si="185"/>
        <v>10</v>
      </c>
      <c r="V274" s="2">
        <f t="shared" si="186"/>
        <v>1</v>
      </c>
      <c r="W274" s="2">
        <f t="shared" si="187"/>
        <v>5</v>
      </c>
      <c r="X274" s="2">
        <f t="shared" si="188"/>
        <v>7</v>
      </c>
      <c r="Y274" s="2">
        <f t="shared" si="189"/>
        <v>9</v>
      </c>
      <c r="Z274" s="2">
        <f t="shared" si="190"/>
        <v>2</v>
      </c>
      <c r="AA274" s="2">
        <f t="shared" si="191"/>
        <v>3</v>
      </c>
      <c r="AB274" s="2">
        <f t="shared" si="192"/>
        <v>4</v>
      </c>
      <c r="AC274" s="2">
        <f t="shared" si="193"/>
        <v>6</v>
      </c>
      <c r="AD274" s="2">
        <f t="shared" si="194"/>
        <v>8</v>
      </c>
      <c r="AE274" s="2"/>
      <c r="AF274" s="2">
        <f t="shared" si="195"/>
        <v>0</v>
      </c>
      <c r="AG274" s="2">
        <f t="shared" si="196"/>
        <v>0</v>
      </c>
      <c r="AH274" s="2">
        <f t="shared" si="197"/>
        <v>0</v>
      </c>
      <c r="AI274" s="2">
        <f t="shared" si="198"/>
        <v>0</v>
      </c>
      <c r="AJ274" s="2">
        <f t="shared" si="199"/>
        <v>0</v>
      </c>
      <c r="AK274" s="2">
        <f t="shared" si="200"/>
        <v>0</v>
      </c>
      <c r="AL274" s="2">
        <f t="shared" si="201"/>
        <v>0</v>
      </c>
      <c r="AM274" s="2">
        <f t="shared" si="202"/>
        <v>0</v>
      </c>
      <c r="AN274" s="2">
        <f t="shared" si="203"/>
        <v>0</v>
      </c>
      <c r="AO274" s="2">
        <f t="shared" si="204"/>
        <v>0</v>
      </c>
      <c r="AP274" s="2"/>
      <c r="AQ274" s="2">
        <f t="shared" si="205"/>
        <v>10</v>
      </c>
      <c r="AR274" s="2">
        <f t="shared" si="206"/>
        <v>1</v>
      </c>
      <c r="AS274" s="2">
        <f t="shared" si="207"/>
        <v>5</v>
      </c>
      <c r="AT274" s="2">
        <f t="shared" si="208"/>
        <v>7</v>
      </c>
      <c r="AU274" s="2">
        <f t="shared" si="209"/>
        <v>9</v>
      </c>
      <c r="AV274" s="2">
        <f t="shared" si="210"/>
        <v>2</v>
      </c>
      <c r="AW274" s="2">
        <f t="shared" si="211"/>
        <v>3</v>
      </c>
      <c r="AX274" s="2">
        <f t="shared" si="212"/>
        <v>4</v>
      </c>
      <c r="AY274" s="2">
        <f t="shared" si="213"/>
        <v>6</v>
      </c>
      <c r="AZ274" s="2">
        <f t="shared" si="214"/>
        <v>8</v>
      </c>
      <c r="BA274" s="2"/>
      <c r="BB274" s="5">
        <f t="shared" si="215"/>
        <v>5</v>
      </c>
      <c r="BC274" s="2">
        <f t="shared" si="216"/>
        <v>5</v>
      </c>
      <c r="BD274" s="2">
        <f t="shared" si="219"/>
        <v>32</v>
      </c>
      <c r="BE274" s="2">
        <f t="shared" si="220"/>
        <v>23</v>
      </c>
      <c r="BF274" s="2">
        <f t="shared" si="221"/>
        <v>8</v>
      </c>
      <c r="BG274" s="2">
        <f t="shared" si="222"/>
        <v>17</v>
      </c>
      <c r="BH274" s="2">
        <f t="shared" si="223"/>
        <v>8</v>
      </c>
      <c r="BI274" s="19">
        <f t="shared" si="224"/>
        <v>12.5</v>
      </c>
      <c r="BJ274" s="19">
        <f t="shared" si="225"/>
        <v>4.7871355387816905</v>
      </c>
      <c r="BK274" s="31">
        <f t="shared" si="226"/>
        <v>-0.94001934216076832</v>
      </c>
      <c r="BL274" s="32">
        <f t="shared" si="217"/>
        <v>0.17360381967471225</v>
      </c>
      <c r="BM274" s="62">
        <f t="shared" si="228"/>
        <v>3.8309859154929578E-2</v>
      </c>
      <c r="BN274" s="62" t="str">
        <f t="shared" si="229"/>
        <v/>
      </c>
      <c r="BO274" s="73" t="str">
        <f t="shared" si="230"/>
        <v/>
      </c>
      <c r="BQ274" s="11">
        <f t="shared" si="227"/>
        <v>-0.22351527342170943</v>
      </c>
    </row>
    <row r="275" spans="1:69">
      <c r="A275" s="30" t="s">
        <v>956</v>
      </c>
      <c r="B275" s="30" t="s">
        <v>957</v>
      </c>
      <c r="C275" s="30" t="s">
        <v>958</v>
      </c>
      <c r="D275" s="30" t="s">
        <v>959</v>
      </c>
      <c r="E275" s="30" t="s">
        <v>570</v>
      </c>
      <c r="F275" s="11" t="str">
        <f t="shared" si="218"/>
        <v>Immune syst</v>
      </c>
      <c r="H275" s="11">
        <f>VLOOKUP($B275,data!$B$3:$Q$15316,'diff expr 1 vs 3 mites'!H$8,FALSE)</f>
        <v>3.6197128969999999</v>
      </c>
      <c r="I275" s="11">
        <f>VLOOKUP($B275,data!$B$3:$Q$15316,'diff expr 1 vs 3 mites'!I$8,FALSE)</f>
        <v>2.470440822</v>
      </c>
      <c r="J275" s="11">
        <f>VLOOKUP($B275,data!$B$3:$Q$15316,'diff expr 1 vs 3 mites'!J$8,FALSE)</f>
        <v>4.7831382759999999</v>
      </c>
      <c r="K275" s="11">
        <f>VLOOKUP($B275,data!$B$3:$Q$15316,'diff expr 1 vs 3 mites'!K$8,FALSE)</f>
        <v>4.4153669730000003</v>
      </c>
      <c r="L275" s="11">
        <f>VLOOKUP($B275,data!$B$3:$Q$15316,'diff expr 1 vs 3 mites'!L$8,FALSE)</f>
        <v>6.5974789149999999</v>
      </c>
      <c r="M275" s="11">
        <f>VLOOKUP($B275,data!$B$3:$Q$15316,'diff expr 1 vs 3 mites'!M$8,FALSE)</f>
        <v>4.7889765869999996</v>
      </c>
      <c r="N275" s="11">
        <f>VLOOKUP($B275,data!$B$3:$Q$15316,'diff expr 1 vs 3 mites'!N$8,FALSE)</f>
        <v>3.538663026</v>
      </c>
      <c r="O275" s="11">
        <f>VLOOKUP($B275,data!$B$3:$Q$15316,'diff expr 1 vs 3 mites'!O$8,FALSE)</f>
        <v>10.983737250000001</v>
      </c>
      <c r="P275" s="11">
        <f>VLOOKUP($B275,data!$B$3:$Q$15316,'diff expr 1 vs 3 mites'!P$8,FALSE)</f>
        <v>4.6164439049999997</v>
      </c>
      <c r="Q275" s="11">
        <f>VLOOKUP($B275,data!$B$3:$Q$15316,'diff expr 1 vs 3 mites'!Q$8,FALSE)</f>
        <v>7.9823412920000001</v>
      </c>
      <c r="S275" s="27" t="s">
        <v>27749</v>
      </c>
      <c r="U275" s="2">
        <f t="shared" si="185"/>
        <v>3</v>
      </c>
      <c r="V275" s="2">
        <f t="shared" si="186"/>
        <v>1</v>
      </c>
      <c r="W275" s="2">
        <f t="shared" si="187"/>
        <v>6</v>
      </c>
      <c r="X275" s="2">
        <f t="shared" si="188"/>
        <v>4</v>
      </c>
      <c r="Y275" s="2">
        <f t="shared" si="189"/>
        <v>8</v>
      </c>
      <c r="Z275" s="2">
        <f t="shared" si="190"/>
        <v>7</v>
      </c>
      <c r="AA275" s="2">
        <f t="shared" si="191"/>
        <v>2</v>
      </c>
      <c r="AB275" s="2">
        <f t="shared" si="192"/>
        <v>10</v>
      </c>
      <c r="AC275" s="2">
        <f t="shared" si="193"/>
        <v>5</v>
      </c>
      <c r="AD275" s="2">
        <f t="shared" si="194"/>
        <v>9</v>
      </c>
      <c r="AE275" s="2"/>
      <c r="AF275" s="2">
        <f t="shared" si="195"/>
        <v>0</v>
      </c>
      <c r="AG275" s="2">
        <f t="shared" si="196"/>
        <v>0</v>
      </c>
      <c r="AH275" s="2">
        <f t="shared" si="197"/>
        <v>0</v>
      </c>
      <c r="AI275" s="2">
        <f t="shared" si="198"/>
        <v>0</v>
      </c>
      <c r="AJ275" s="2">
        <f t="shared" si="199"/>
        <v>0</v>
      </c>
      <c r="AK275" s="2">
        <f t="shared" si="200"/>
        <v>0</v>
      </c>
      <c r="AL275" s="2">
        <f t="shared" si="201"/>
        <v>0</v>
      </c>
      <c r="AM275" s="2">
        <f t="shared" si="202"/>
        <v>0</v>
      </c>
      <c r="AN275" s="2">
        <f t="shared" si="203"/>
        <v>0</v>
      </c>
      <c r="AO275" s="2">
        <f t="shared" si="204"/>
        <v>0</v>
      </c>
      <c r="AP275" s="2"/>
      <c r="AQ275" s="2">
        <f t="shared" si="205"/>
        <v>3</v>
      </c>
      <c r="AR275" s="2">
        <f t="shared" si="206"/>
        <v>1</v>
      </c>
      <c r="AS275" s="2">
        <f t="shared" si="207"/>
        <v>6</v>
      </c>
      <c r="AT275" s="2">
        <f t="shared" si="208"/>
        <v>4</v>
      </c>
      <c r="AU275" s="2">
        <f t="shared" si="209"/>
        <v>8</v>
      </c>
      <c r="AV275" s="2">
        <f t="shared" si="210"/>
        <v>7</v>
      </c>
      <c r="AW275" s="2">
        <f t="shared" si="211"/>
        <v>2</v>
      </c>
      <c r="AX275" s="2">
        <f t="shared" si="212"/>
        <v>10</v>
      </c>
      <c r="AY275" s="2">
        <f t="shared" si="213"/>
        <v>5</v>
      </c>
      <c r="AZ275" s="2">
        <f t="shared" si="214"/>
        <v>9</v>
      </c>
      <c r="BA275" s="2"/>
      <c r="BB275" s="5">
        <f t="shared" si="215"/>
        <v>5</v>
      </c>
      <c r="BC275" s="2">
        <f t="shared" si="216"/>
        <v>5</v>
      </c>
      <c r="BD275" s="2">
        <f t="shared" si="219"/>
        <v>22</v>
      </c>
      <c r="BE275" s="2">
        <f t="shared" si="220"/>
        <v>33</v>
      </c>
      <c r="BF275" s="2">
        <f t="shared" si="221"/>
        <v>18</v>
      </c>
      <c r="BG275" s="2">
        <f t="shared" si="222"/>
        <v>7</v>
      </c>
      <c r="BH275" s="2">
        <f t="shared" si="223"/>
        <v>7</v>
      </c>
      <c r="BI275" s="19">
        <f t="shared" si="224"/>
        <v>12.5</v>
      </c>
      <c r="BJ275" s="19">
        <f t="shared" si="225"/>
        <v>4.7871355387816905</v>
      </c>
      <c r="BK275" s="31">
        <f t="shared" si="226"/>
        <v>-1.1489125293076057</v>
      </c>
      <c r="BL275" s="32">
        <f t="shared" si="217"/>
        <v>0.12529602534284204</v>
      </c>
      <c r="BM275" s="62">
        <f t="shared" si="228"/>
        <v>3.0422535211267605E-2</v>
      </c>
      <c r="BN275" s="62" t="str">
        <f t="shared" si="229"/>
        <v/>
      </c>
      <c r="BO275" s="73" t="str">
        <f t="shared" si="230"/>
        <v/>
      </c>
      <c r="BQ275" s="11">
        <f t="shared" si="227"/>
        <v>0.16375987886486457</v>
      </c>
    </row>
    <row r="276" spans="1:69">
      <c r="A276" s="30" t="s">
        <v>960</v>
      </c>
      <c r="B276" s="30" t="s">
        <v>961</v>
      </c>
      <c r="C276" s="30" t="s">
        <v>962</v>
      </c>
      <c r="D276" s="30" t="s">
        <v>963</v>
      </c>
      <c r="E276" s="30" t="s">
        <v>570</v>
      </c>
      <c r="F276" s="11" t="str">
        <f t="shared" si="218"/>
        <v>Immune syst</v>
      </c>
      <c r="H276" s="11">
        <f>VLOOKUP($B276,data!$B$3:$Q$15316,'diff expr 1 vs 3 mites'!H$8,FALSE)</f>
        <v>1.9570351589999999</v>
      </c>
      <c r="I276" s="11">
        <f>VLOOKUP($B276,data!$B$3:$Q$15316,'diff expr 1 vs 3 mites'!I$8,FALSE)</f>
        <v>3.2309471850000002</v>
      </c>
      <c r="J276" s="11">
        <f>VLOOKUP($B276,data!$B$3:$Q$15316,'diff expr 1 vs 3 mites'!J$8,FALSE)</f>
        <v>2.626071531</v>
      </c>
      <c r="K276" s="11">
        <f>VLOOKUP($B276,data!$B$3:$Q$15316,'diff expr 1 vs 3 mites'!K$8,FALSE)</f>
        <v>4.7740990490000002</v>
      </c>
      <c r="L276" s="11">
        <f>VLOOKUP($B276,data!$B$3:$Q$15316,'diff expr 1 vs 3 mites'!L$8,FALSE)</f>
        <v>4.9696380480000002</v>
      </c>
      <c r="M276" s="11">
        <f>VLOOKUP($B276,data!$B$3:$Q$15316,'diff expr 1 vs 3 mites'!M$8,FALSE)</f>
        <v>11.695222319999999</v>
      </c>
      <c r="N276" s="11">
        <f>VLOOKUP($B276,data!$B$3:$Q$15316,'diff expr 1 vs 3 mites'!N$8,FALSE)</f>
        <v>3.154448006</v>
      </c>
      <c r="O276" s="11">
        <f>VLOOKUP($B276,data!$B$3:$Q$15316,'diff expr 1 vs 3 mites'!O$8,FALSE)</f>
        <v>15.58066831</v>
      </c>
      <c r="P276" s="11">
        <f>VLOOKUP($B276,data!$B$3:$Q$15316,'diff expr 1 vs 3 mites'!P$8,FALSE)</f>
        <v>2.6924347470000001</v>
      </c>
      <c r="Q276" s="11">
        <f>VLOOKUP($B276,data!$B$3:$Q$15316,'diff expr 1 vs 3 mites'!Q$8,FALSE)</f>
        <v>6.5490075499999998</v>
      </c>
      <c r="S276" s="27" t="s">
        <v>27749</v>
      </c>
      <c r="U276" s="2">
        <f t="shared" si="185"/>
        <v>1</v>
      </c>
      <c r="V276" s="2">
        <f t="shared" si="186"/>
        <v>5</v>
      </c>
      <c r="W276" s="2">
        <f t="shared" si="187"/>
        <v>2</v>
      </c>
      <c r="X276" s="2">
        <f t="shared" si="188"/>
        <v>6</v>
      </c>
      <c r="Y276" s="2">
        <f t="shared" si="189"/>
        <v>7</v>
      </c>
      <c r="Z276" s="2">
        <f t="shared" si="190"/>
        <v>9</v>
      </c>
      <c r="AA276" s="2">
        <f t="shared" si="191"/>
        <v>4</v>
      </c>
      <c r="AB276" s="2">
        <f t="shared" si="192"/>
        <v>10</v>
      </c>
      <c r="AC276" s="2">
        <f t="shared" si="193"/>
        <v>3</v>
      </c>
      <c r="AD276" s="2">
        <f t="shared" si="194"/>
        <v>8</v>
      </c>
      <c r="AE276" s="2"/>
      <c r="AF276" s="2">
        <f t="shared" si="195"/>
        <v>0</v>
      </c>
      <c r="AG276" s="2">
        <f t="shared" si="196"/>
        <v>0</v>
      </c>
      <c r="AH276" s="2">
        <f t="shared" si="197"/>
        <v>0</v>
      </c>
      <c r="AI276" s="2">
        <f t="shared" si="198"/>
        <v>0</v>
      </c>
      <c r="AJ276" s="2">
        <f t="shared" si="199"/>
        <v>0</v>
      </c>
      <c r="AK276" s="2">
        <f t="shared" si="200"/>
        <v>0</v>
      </c>
      <c r="AL276" s="2">
        <f t="shared" si="201"/>
        <v>0</v>
      </c>
      <c r="AM276" s="2">
        <f t="shared" si="202"/>
        <v>0</v>
      </c>
      <c r="AN276" s="2">
        <f t="shared" si="203"/>
        <v>0</v>
      </c>
      <c r="AO276" s="2">
        <f t="shared" si="204"/>
        <v>0</v>
      </c>
      <c r="AP276" s="2"/>
      <c r="AQ276" s="2">
        <f t="shared" si="205"/>
        <v>1</v>
      </c>
      <c r="AR276" s="2">
        <f t="shared" si="206"/>
        <v>5</v>
      </c>
      <c r="AS276" s="2">
        <f t="shared" si="207"/>
        <v>2</v>
      </c>
      <c r="AT276" s="2">
        <f t="shared" si="208"/>
        <v>6</v>
      </c>
      <c r="AU276" s="2">
        <f t="shared" si="209"/>
        <v>7</v>
      </c>
      <c r="AV276" s="2">
        <f t="shared" si="210"/>
        <v>9</v>
      </c>
      <c r="AW276" s="2">
        <f t="shared" si="211"/>
        <v>4</v>
      </c>
      <c r="AX276" s="2">
        <f t="shared" si="212"/>
        <v>10</v>
      </c>
      <c r="AY276" s="2">
        <f t="shared" si="213"/>
        <v>3</v>
      </c>
      <c r="AZ276" s="2">
        <f t="shared" si="214"/>
        <v>8</v>
      </c>
      <c r="BA276" s="2"/>
      <c r="BB276" s="5">
        <f t="shared" si="215"/>
        <v>5</v>
      </c>
      <c r="BC276" s="2">
        <f t="shared" si="216"/>
        <v>5</v>
      </c>
      <c r="BD276" s="2">
        <f t="shared" si="219"/>
        <v>21</v>
      </c>
      <c r="BE276" s="2">
        <f t="shared" si="220"/>
        <v>34</v>
      </c>
      <c r="BF276" s="2">
        <f t="shared" si="221"/>
        <v>19</v>
      </c>
      <c r="BG276" s="2">
        <f t="shared" si="222"/>
        <v>6</v>
      </c>
      <c r="BH276" s="2">
        <f t="shared" si="223"/>
        <v>6</v>
      </c>
      <c r="BI276" s="19">
        <f t="shared" si="224"/>
        <v>12.5</v>
      </c>
      <c r="BJ276" s="19">
        <f t="shared" si="225"/>
        <v>4.7871355387816905</v>
      </c>
      <c r="BK276" s="31">
        <f t="shared" si="226"/>
        <v>-1.3578057164544433</v>
      </c>
      <c r="BL276" s="32">
        <f t="shared" si="217"/>
        <v>8.7262670284291577E-2</v>
      </c>
      <c r="BM276" s="62">
        <f t="shared" si="228"/>
        <v>2.4225352112676058E-2</v>
      </c>
      <c r="BN276" s="62" t="str">
        <f t="shared" si="229"/>
        <v/>
      </c>
      <c r="BO276" s="73" t="str">
        <f t="shared" si="230"/>
        <v/>
      </c>
      <c r="BQ276" s="11">
        <f t="shared" si="227"/>
        <v>0.35401182273965187</v>
      </c>
    </row>
    <row r="277" spans="1:69">
      <c r="A277" s="30" t="s">
        <v>964</v>
      </c>
      <c r="B277" s="30" t="s">
        <v>965</v>
      </c>
      <c r="C277" s="30" t="s">
        <v>966</v>
      </c>
      <c r="D277" s="30" t="s">
        <v>967</v>
      </c>
      <c r="E277" s="30" t="s">
        <v>570</v>
      </c>
      <c r="F277" s="11" t="str">
        <f t="shared" si="218"/>
        <v>Immune syst</v>
      </c>
      <c r="H277" s="11">
        <f>VLOOKUP($B277,data!$B$3:$Q$15316,'diff expr 1 vs 3 mites'!H$8,FALSE)</f>
        <v>2.724356636</v>
      </c>
      <c r="I277" s="11">
        <f>VLOOKUP($B277,data!$B$3:$Q$15316,'diff expr 1 vs 3 mites'!I$8,FALSE)</f>
        <v>8.0959477169999996</v>
      </c>
      <c r="J277" s="11">
        <f>VLOOKUP($B277,data!$B$3:$Q$15316,'diff expr 1 vs 3 mites'!J$8,FALSE)</f>
        <v>8.3279838660000003</v>
      </c>
      <c r="K277" s="11">
        <f>VLOOKUP($B277,data!$B$3:$Q$15316,'diff expr 1 vs 3 mites'!K$8,FALSE)</f>
        <v>6.2961586130000002</v>
      </c>
      <c r="L277" s="11">
        <f>VLOOKUP($B277,data!$B$3:$Q$15316,'diff expr 1 vs 3 mites'!L$8,FALSE)</f>
        <v>8.1848557050000004</v>
      </c>
      <c r="M277" s="11">
        <f>VLOOKUP($B277,data!$B$3:$Q$15316,'diff expr 1 vs 3 mites'!M$8,FALSE)</f>
        <v>4.7362116990000001</v>
      </c>
      <c r="N277" s="11">
        <f>VLOOKUP($B277,data!$B$3:$Q$15316,'diff expr 1 vs 3 mites'!N$8,FALSE)</f>
        <v>5.7789682459999998</v>
      </c>
      <c r="O277" s="11">
        <f>VLOOKUP($B277,data!$B$3:$Q$15316,'diff expr 1 vs 3 mites'!O$8,FALSE)</f>
        <v>5.4650944299999997</v>
      </c>
      <c r="P277" s="11">
        <f>VLOOKUP($B277,data!$B$3:$Q$15316,'diff expr 1 vs 3 mites'!P$8,FALSE)</f>
        <v>4.3959131569999998</v>
      </c>
      <c r="Q277" s="11">
        <f>VLOOKUP($B277,data!$B$3:$Q$15316,'diff expr 1 vs 3 mites'!Q$8,FALSE)</f>
        <v>7.4206237310000001</v>
      </c>
      <c r="S277" s="27" t="s">
        <v>27749</v>
      </c>
      <c r="U277" s="2">
        <f t="shared" si="185"/>
        <v>1</v>
      </c>
      <c r="V277" s="2">
        <f t="shared" si="186"/>
        <v>8</v>
      </c>
      <c r="W277" s="2">
        <f t="shared" si="187"/>
        <v>10</v>
      </c>
      <c r="X277" s="2">
        <f t="shared" si="188"/>
        <v>6</v>
      </c>
      <c r="Y277" s="2">
        <f t="shared" si="189"/>
        <v>9</v>
      </c>
      <c r="Z277" s="2">
        <f t="shared" si="190"/>
        <v>3</v>
      </c>
      <c r="AA277" s="2">
        <f t="shared" si="191"/>
        <v>5</v>
      </c>
      <c r="AB277" s="2">
        <f t="shared" si="192"/>
        <v>4</v>
      </c>
      <c r="AC277" s="2">
        <f t="shared" si="193"/>
        <v>2</v>
      </c>
      <c r="AD277" s="2">
        <f t="shared" si="194"/>
        <v>7</v>
      </c>
      <c r="AE277" s="2"/>
      <c r="AF277" s="2">
        <f t="shared" si="195"/>
        <v>0</v>
      </c>
      <c r="AG277" s="2">
        <f t="shared" si="196"/>
        <v>0</v>
      </c>
      <c r="AH277" s="2">
        <f t="shared" si="197"/>
        <v>0</v>
      </c>
      <c r="AI277" s="2">
        <f t="shared" si="198"/>
        <v>0</v>
      </c>
      <c r="AJ277" s="2">
        <f t="shared" si="199"/>
        <v>0</v>
      </c>
      <c r="AK277" s="2">
        <f t="shared" si="200"/>
        <v>0</v>
      </c>
      <c r="AL277" s="2">
        <f t="shared" si="201"/>
        <v>0</v>
      </c>
      <c r="AM277" s="2">
        <f t="shared" si="202"/>
        <v>0</v>
      </c>
      <c r="AN277" s="2">
        <f t="shared" si="203"/>
        <v>0</v>
      </c>
      <c r="AO277" s="2">
        <f t="shared" si="204"/>
        <v>0</v>
      </c>
      <c r="AP277" s="2"/>
      <c r="AQ277" s="2">
        <f t="shared" si="205"/>
        <v>1</v>
      </c>
      <c r="AR277" s="2">
        <f t="shared" si="206"/>
        <v>8</v>
      </c>
      <c r="AS277" s="2">
        <f t="shared" si="207"/>
        <v>10</v>
      </c>
      <c r="AT277" s="2">
        <f t="shared" si="208"/>
        <v>6</v>
      </c>
      <c r="AU277" s="2">
        <f t="shared" si="209"/>
        <v>9</v>
      </c>
      <c r="AV277" s="2">
        <f t="shared" si="210"/>
        <v>3</v>
      </c>
      <c r="AW277" s="2">
        <f t="shared" si="211"/>
        <v>5</v>
      </c>
      <c r="AX277" s="2">
        <f t="shared" si="212"/>
        <v>4</v>
      </c>
      <c r="AY277" s="2">
        <f t="shared" si="213"/>
        <v>2</v>
      </c>
      <c r="AZ277" s="2">
        <f t="shared" si="214"/>
        <v>7</v>
      </c>
      <c r="BA277" s="2"/>
      <c r="BB277" s="5">
        <f t="shared" si="215"/>
        <v>5</v>
      </c>
      <c r="BC277" s="2">
        <f t="shared" si="216"/>
        <v>5</v>
      </c>
      <c r="BD277" s="2">
        <f t="shared" si="219"/>
        <v>34</v>
      </c>
      <c r="BE277" s="2">
        <f t="shared" si="220"/>
        <v>21</v>
      </c>
      <c r="BF277" s="2">
        <f t="shared" si="221"/>
        <v>6</v>
      </c>
      <c r="BG277" s="2">
        <f t="shared" si="222"/>
        <v>19</v>
      </c>
      <c r="BH277" s="2">
        <f t="shared" si="223"/>
        <v>6</v>
      </c>
      <c r="BI277" s="19">
        <f t="shared" si="224"/>
        <v>12.5</v>
      </c>
      <c r="BJ277" s="19">
        <f t="shared" si="225"/>
        <v>4.7871355387816905</v>
      </c>
      <c r="BK277" s="31">
        <f t="shared" si="226"/>
        <v>-1.3578057164544433</v>
      </c>
      <c r="BL277" s="32">
        <f t="shared" si="217"/>
        <v>8.7262670284291577E-2</v>
      </c>
      <c r="BM277" s="62">
        <f t="shared" si="228"/>
        <v>2.4225352112676058E-2</v>
      </c>
      <c r="BN277" s="62" t="str">
        <f t="shared" si="229"/>
        <v/>
      </c>
      <c r="BO277" s="73" t="str">
        <f t="shared" si="230"/>
        <v/>
      </c>
      <c r="BQ277" s="11">
        <f t="shared" si="227"/>
        <v>-8.2722881972348089E-2</v>
      </c>
    </row>
    <row r="278" spans="1:69">
      <c r="A278" s="30" t="s">
        <v>968</v>
      </c>
      <c r="B278" s="30" t="s">
        <v>969</v>
      </c>
      <c r="C278" s="30" t="s">
        <v>786</v>
      </c>
      <c r="D278" s="30" t="s">
        <v>787</v>
      </c>
      <c r="E278" s="30" t="s">
        <v>570</v>
      </c>
      <c r="F278" s="11" t="str">
        <f t="shared" si="218"/>
        <v>Immune syst</v>
      </c>
      <c r="H278" s="11">
        <f>VLOOKUP($B278,data!$B$3:$Q$15316,'diff expr 1 vs 3 mites'!H$8,FALSE)</f>
        <v>2.9048523140000002</v>
      </c>
      <c r="I278" s="11">
        <f>VLOOKUP($B278,data!$B$3:$Q$15316,'diff expr 1 vs 3 mites'!I$8,FALSE)</f>
        <v>3.3090579959999999</v>
      </c>
      <c r="J278" s="11">
        <f>VLOOKUP($B278,data!$B$3:$Q$15316,'diff expr 1 vs 3 mites'!J$8,FALSE)</f>
        <v>2.1414195039999999</v>
      </c>
      <c r="K278" s="11">
        <f>VLOOKUP($B278,data!$B$3:$Q$15316,'diff expr 1 vs 3 mites'!K$8,FALSE)</f>
        <v>3.2024905540000002</v>
      </c>
      <c r="L278" s="11">
        <f>VLOOKUP($B278,data!$B$3:$Q$15316,'diff expr 1 vs 3 mites'!L$8,FALSE)</f>
        <v>7.1687086530000004</v>
      </c>
      <c r="M278" s="11">
        <f>VLOOKUP($B278,data!$B$3:$Q$15316,'diff expr 1 vs 3 mites'!M$8,FALSE)</f>
        <v>6.2914558180000002</v>
      </c>
      <c r="N278" s="11">
        <f>VLOOKUP($B278,data!$B$3:$Q$15316,'diff expr 1 vs 3 mites'!N$8,FALSE)</f>
        <v>0.80806584000000004</v>
      </c>
      <c r="O278" s="11">
        <f>VLOOKUP($B278,data!$B$3:$Q$15316,'diff expr 1 vs 3 mites'!O$8,FALSE)</f>
        <v>7.2596839700000002</v>
      </c>
      <c r="P278" s="11">
        <f>VLOOKUP($B278,data!$B$3:$Q$15316,'diff expr 1 vs 3 mites'!P$8,FALSE)</f>
        <v>0.832175373</v>
      </c>
      <c r="Q278" s="11">
        <f>VLOOKUP($B278,data!$B$3:$Q$15316,'diff expr 1 vs 3 mites'!Q$8,FALSE)</f>
        <v>3.8129554140000002</v>
      </c>
      <c r="S278" s="27" t="s">
        <v>27749</v>
      </c>
      <c r="U278" s="2">
        <f t="shared" si="185"/>
        <v>4</v>
      </c>
      <c r="V278" s="2">
        <f t="shared" si="186"/>
        <v>6</v>
      </c>
      <c r="W278" s="2">
        <f t="shared" si="187"/>
        <v>3</v>
      </c>
      <c r="X278" s="2">
        <f t="shared" si="188"/>
        <v>5</v>
      </c>
      <c r="Y278" s="2">
        <f t="shared" si="189"/>
        <v>9</v>
      </c>
      <c r="Z278" s="2">
        <f t="shared" si="190"/>
        <v>8</v>
      </c>
      <c r="AA278" s="2">
        <f t="shared" si="191"/>
        <v>1</v>
      </c>
      <c r="AB278" s="2">
        <f t="shared" si="192"/>
        <v>10</v>
      </c>
      <c r="AC278" s="2">
        <f t="shared" si="193"/>
        <v>2</v>
      </c>
      <c r="AD278" s="2">
        <f t="shared" si="194"/>
        <v>7</v>
      </c>
      <c r="AE278" s="2"/>
      <c r="AF278" s="2">
        <f t="shared" si="195"/>
        <v>0</v>
      </c>
      <c r="AG278" s="2">
        <f t="shared" si="196"/>
        <v>0</v>
      </c>
      <c r="AH278" s="2">
        <f t="shared" si="197"/>
        <v>0</v>
      </c>
      <c r="AI278" s="2">
        <f t="shared" si="198"/>
        <v>0</v>
      </c>
      <c r="AJ278" s="2">
        <f t="shared" si="199"/>
        <v>0</v>
      </c>
      <c r="AK278" s="2">
        <f t="shared" si="200"/>
        <v>0</v>
      </c>
      <c r="AL278" s="2">
        <f t="shared" si="201"/>
        <v>0</v>
      </c>
      <c r="AM278" s="2">
        <f t="shared" si="202"/>
        <v>0</v>
      </c>
      <c r="AN278" s="2">
        <f t="shared" si="203"/>
        <v>0</v>
      </c>
      <c r="AO278" s="2">
        <f t="shared" si="204"/>
        <v>0</v>
      </c>
      <c r="AP278" s="2"/>
      <c r="AQ278" s="2">
        <f t="shared" si="205"/>
        <v>4</v>
      </c>
      <c r="AR278" s="2">
        <f t="shared" si="206"/>
        <v>6</v>
      </c>
      <c r="AS278" s="2">
        <f t="shared" si="207"/>
        <v>3</v>
      </c>
      <c r="AT278" s="2">
        <f t="shared" si="208"/>
        <v>5</v>
      </c>
      <c r="AU278" s="2">
        <f t="shared" si="209"/>
        <v>9</v>
      </c>
      <c r="AV278" s="2">
        <f t="shared" si="210"/>
        <v>8</v>
      </c>
      <c r="AW278" s="2">
        <f t="shared" si="211"/>
        <v>1</v>
      </c>
      <c r="AX278" s="2">
        <f t="shared" si="212"/>
        <v>10</v>
      </c>
      <c r="AY278" s="2">
        <f t="shared" si="213"/>
        <v>2</v>
      </c>
      <c r="AZ278" s="2">
        <f t="shared" si="214"/>
        <v>7</v>
      </c>
      <c r="BA278" s="2"/>
      <c r="BB278" s="5">
        <f t="shared" si="215"/>
        <v>5</v>
      </c>
      <c r="BC278" s="2">
        <f t="shared" si="216"/>
        <v>5</v>
      </c>
      <c r="BD278" s="2">
        <f t="shared" si="219"/>
        <v>27</v>
      </c>
      <c r="BE278" s="2">
        <f t="shared" si="220"/>
        <v>28</v>
      </c>
      <c r="BF278" s="2">
        <f t="shared" si="221"/>
        <v>13</v>
      </c>
      <c r="BG278" s="2">
        <f t="shared" si="222"/>
        <v>12</v>
      </c>
      <c r="BH278" s="2">
        <f t="shared" si="223"/>
        <v>12</v>
      </c>
      <c r="BI278" s="19">
        <f t="shared" si="224"/>
        <v>12.5</v>
      </c>
      <c r="BJ278" s="19">
        <f t="shared" si="225"/>
        <v>4.7871355387816905</v>
      </c>
      <c r="BK278" s="31">
        <f t="shared" si="226"/>
        <v>-0.10444659357341871</v>
      </c>
      <c r="BL278" s="32">
        <f t="shared" si="217"/>
        <v>0.45840747426404427</v>
      </c>
      <c r="BM278" s="62">
        <f t="shared" si="228"/>
        <v>8.225352112676057E-2</v>
      </c>
      <c r="BN278" s="62" t="str">
        <f t="shared" si="229"/>
        <v/>
      </c>
      <c r="BO278" s="73" t="str">
        <f t="shared" si="230"/>
        <v/>
      </c>
      <c r="BQ278" s="11">
        <f t="shared" si="227"/>
        <v>6.3954217400464869E-3</v>
      </c>
    </row>
    <row r="279" spans="1:69">
      <c r="A279" s="30" t="s">
        <v>970</v>
      </c>
      <c r="B279" s="30" t="s">
        <v>971</v>
      </c>
      <c r="C279" s="30" t="s">
        <v>850</v>
      </c>
      <c r="D279" s="30" t="s">
        <v>851</v>
      </c>
      <c r="E279" s="30" t="s">
        <v>570</v>
      </c>
      <c r="F279" s="11" t="str">
        <f t="shared" si="218"/>
        <v>Immune syst</v>
      </c>
      <c r="H279" s="11">
        <f>VLOOKUP($B279,data!$B$3:$Q$15316,'diff expr 1 vs 3 mites'!H$8,FALSE)</f>
        <v>0.99501214800000004</v>
      </c>
      <c r="I279" s="11">
        <f>VLOOKUP($B279,data!$B$3:$Q$15316,'diff expr 1 vs 3 mites'!I$8,FALSE)</f>
        <v>6.0451548830000004</v>
      </c>
      <c r="J279" s="11">
        <f>VLOOKUP($B279,data!$B$3:$Q$15316,'diff expr 1 vs 3 mites'!J$8,FALSE)</f>
        <v>1.8064053929999999</v>
      </c>
      <c r="K279" s="11">
        <f>VLOOKUP($B279,data!$B$3:$Q$15316,'diff expr 1 vs 3 mites'!K$8,FALSE)</f>
        <v>2.9970610309999999</v>
      </c>
      <c r="L279" s="11">
        <f>VLOOKUP($B279,data!$B$3:$Q$15316,'diff expr 1 vs 3 mites'!L$8,FALSE)</f>
        <v>5.2384641399999996</v>
      </c>
      <c r="M279" s="11">
        <f>VLOOKUP($B279,data!$B$3:$Q$15316,'diff expr 1 vs 3 mites'!M$8,FALSE)</f>
        <v>3.4812195930000001</v>
      </c>
      <c r="N279" s="11">
        <f>VLOOKUP($B279,data!$B$3:$Q$15316,'diff expr 1 vs 3 mites'!N$8,FALSE)</f>
        <v>1.5010558039999999</v>
      </c>
      <c r="O279" s="11">
        <f>VLOOKUP($B279,data!$B$3:$Q$15316,'diff expr 1 vs 3 mites'!O$8,FALSE)</f>
        <v>6.3123726370000002</v>
      </c>
      <c r="P279" s="11">
        <f>VLOOKUP($B279,data!$B$3:$Q$15316,'diff expr 1 vs 3 mites'!P$8,FALSE)</f>
        <v>0.79684090500000004</v>
      </c>
      <c r="Q279" s="11">
        <f>VLOOKUP($B279,data!$B$3:$Q$15316,'diff expr 1 vs 3 mites'!Q$8,FALSE)</f>
        <v>3.4729556540000002</v>
      </c>
      <c r="S279" s="27" t="s">
        <v>27749</v>
      </c>
      <c r="U279" s="2">
        <f t="shared" si="185"/>
        <v>2</v>
      </c>
      <c r="V279" s="2">
        <f t="shared" si="186"/>
        <v>9</v>
      </c>
      <c r="W279" s="2">
        <f t="shared" si="187"/>
        <v>4</v>
      </c>
      <c r="X279" s="2">
        <f t="shared" si="188"/>
        <v>5</v>
      </c>
      <c r="Y279" s="2">
        <f t="shared" si="189"/>
        <v>8</v>
      </c>
      <c r="Z279" s="2">
        <f t="shared" si="190"/>
        <v>7</v>
      </c>
      <c r="AA279" s="2">
        <f t="shared" si="191"/>
        <v>3</v>
      </c>
      <c r="AB279" s="2">
        <f t="shared" si="192"/>
        <v>10</v>
      </c>
      <c r="AC279" s="2">
        <f t="shared" si="193"/>
        <v>1</v>
      </c>
      <c r="AD279" s="2">
        <f t="shared" si="194"/>
        <v>6</v>
      </c>
      <c r="AE279" s="2"/>
      <c r="AF279" s="2">
        <f t="shared" si="195"/>
        <v>0</v>
      </c>
      <c r="AG279" s="2">
        <f t="shared" si="196"/>
        <v>0</v>
      </c>
      <c r="AH279" s="2">
        <f t="shared" si="197"/>
        <v>0</v>
      </c>
      <c r="AI279" s="2">
        <f t="shared" si="198"/>
        <v>0</v>
      </c>
      <c r="AJ279" s="2">
        <f t="shared" si="199"/>
        <v>0</v>
      </c>
      <c r="AK279" s="2">
        <f t="shared" si="200"/>
        <v>0</v>
      </c>
      <c r="AL279" s="2">
        <f t="shared" si="201"/>
        <v>0</v>
      </c>
      <c r="AM279" s="2">
        <f t="shared" si="202"/>
        <v>0</v>
      </c>
      <c r="AN279" s="2">
        <f t="shared" si="203"/>
        <v>0</v>
      </c>
      <c r="AO279" s="2">
        <f t="shared" si="204"/>
        <v>0</v>
      </c>
      <c r="AP279" s="2"/>
      <c r="AQ279" s="2">
        <f t="shared" si="205"/>
        <v>2</v>
      </c>
      <c r="AR279" s="2">
        <f t="shared" si="206"/>
        <v>9</v>
      </c>
      <c r="AS279" s="2">
        <f t="shared" si="207"/>
        <v>4</v>
      </c>
      <c r="AT279" s="2">
        <f t="shared" si="208"/>
        <v>5</v>
      </c>
      <c r="AU279" s="2">
        <f t="shared" si="209"/>
        <v>8</v>
      </c>
      <c r="AV279" s="2">
        <f t="shared" si="210"/>
        <v>7</v>
      </c>
      <c r="AW279" s="2">
        <f t="shared" si="211"/>
        <v>3</v>
      </c>
      <c r="AX279" s="2">
        <f t="shared" si="212"/>
        <v>10</v>
      </c>
      <c r="AY279" s="2">
        <f t="shared" si="213"/>
        <v>1</v>
      </c>
      <c r="AZ279" s="2">
        <f t="shared" si="214"/>
        <v>6</v>
      </c>
      <c r="BA279" s="2"/>
      <c r="BB279" s="5">
        <f t="shared" si="215"/>
        <v>5</v>
      </c>
      <c r="BC279" s="2">
        <f t="shared" si="216"/>
        <v>5</v>
      </c>
      <c r="BD279" s="2">
        <f t="shared" si="219"/>
        <v>28</v>
      </c>
      <c r="BE279" s="2">
        <f t="shared" si="220"/>
        <v>27</v>
      </c>
      <c r="BF279" s="2">
        <f t="shared" si="221"/>
        <v>12</v>
      </c>
      <c r="BG279" s="2">
        <f t="shared" si="222"/>
        <v>13</v>
      </c>
      <c r="BH279" s="2">
        <f t="shared" si="223"/>
        <v>12</v>
      </c>
      <c r="BI279" s="19">
        <f t="shared" si="224"/>
        <v>12.5</v>
      </c>
      <c r="BJ279" s="19">
        <f t="shared" si="225"/>
        <v>4.7871355387816905</v>
      </c>
      <c r="BK279" s="31">
        <f t="shared" si="226"/>
        <v>-0.10444659357341871</v>
      </c>
      <c r="BL279" s="32">
        <f t="shared" si="217"/>
        <v>0.45840747426404427</v>
      </c>
      <c r="BM279" s="62">
        <f t="shared" si="228"/>
        <v>8.225352112676057E-2</v>
      </c>
      <c r="BN279" s="62" t="str">
        <f t="shared" si="229"/>
        <v/>
      </c>
      <c r="BO279" s="73" t="str">
        <f t="shared" si="230"/>
        <v/>
      </c>
      <c r="BQ279" s="11">
        <f t="shared" si="227"/>
        <v>-4.0407571007374202E-2</v>
      </c>
    </row>
    <row r="280" spans="1:69">
      <c r="A280" s="30" t="s">
        <v>972</v>
      </c>
      <c r="B280" s="30" t="s">
        <v>973</v>
      </c>
      <c r="C280" s="30" t="s">
        <v>974</v>
      </c>
      <c r="D280" s="30" t="s">
        <v>975</v>
      </c>
      <c r="E280" s="30" t="s">
        <v>570</v>
      </c>
      <c r="F280" s="11" t="str">
        <f t="shared" si="218"/>
        <v>Immune syst</v>
      </c>
      <c r="H280" s="11">
        <f>VLOOKUP($B280,data!$B$3:$Q$15316,'diff expr 1 vs 3 mites'!H$8,FALSE)</f>
        <v>1.4361510930000001</v>
      </c>
      <c r="I280" s="11">
        <f>VLOOKUP($B280,data!$B$3:$Q$15316,'diff expr 1 vs 3 mites'!I$8,FALSE)</f>
        <v>2.8970643570000001</v>
      </c>
      <c r="J280" s="11">
        <f>VLOOKUP($B280,data!$B$3:$Q$15316,'diff expr 1 vs 3 mites'!J$8,FALSE)</f>
        <v>3.688702675</v>
      </c>
      <c r="K280" s="11">
        <f>VLOOKUP($B280,data!$B$3:$Q$15316,'diff expr 1 vs 3 mites'!K$8,FALSE)</f>
        <v>8.8530649310000005</v>
      </c>
      <c r="L280" s="11">
        <f>VLOOKUP($B280,data!$B$3:$Q$15316,'diff expr 1 vs 3 mites'!L$8,FALSE)</f>
        <v>44.966911699999997</v>
      </c>
      <c r="M280" s="11">
        <f>VLOOKUP($B280,data!$B$3:$Q$15316,'diff expr 1 vs 3 mites'!M$8,FALSE)</f>
        <v>2.2431336530000001</v>
      </c>
      <c r="N280" s="11">
        <f>VLOOKUP($B280,data!$B$3:$Q$15316,'diff expr 1 vs 3 mites'!N$8,FALSE)</f>
        <v>0.90753064999999999</v>
      </c>
      <c r="O280" s="11">
        <f>VLOOKUP($B280,data!$B$3:$Q$15316,'diff expr 1 vs 3 mites'!O$8,FALSE)</f>
        <v>44.519488119999998</v>
      </c>
      <c r="P280" s="11">
        <f>VLOOKUP($B280,data!$B$3:$Q$15316,'diff expr 1 vs 3 mites'!P$8,FALSE)</f>
        <v>0.70129302900000001</v>
      </c>
      <c r="Q280" s="11">
        <f>VLOOKUP($B280,data!$B$3:$Q$15316,'diff expr 1 vs 3 mites'!Q$8,FALSE)</f>
        <v>1.3656371410000001</v>
      </c>
      <c r="S280" s="27" t="s">
        <v>27749</v>
      </c>
      <c r="U280" s="2">
        <f t="shared" si="185"/>
        <v>4</v>
      </c>
      <c r="V280" s="2">
        <f t="shared" si="186"/>
        <v>6</v>
      </c>
      <c r="W280" s="2">
        <f t="shared" si="187"/>
        <v>7</v>
      </c>
      <c r="X280" s="2">
        <f t="shared" si="188"/>
        <v>8</v>
      </c>
      <c r="Y280" s="2">
        <f t="shared" si="189"/>
        <v>10</v>
      </c>
      <c r="Z280" s="2">
        <f t="shared" si="190"/>
        <v>5</v>
      </c>
      <c r="AA280" s="2">
        <f t="shared" si="191"/>
        <v>2</v>
      </c>
      <c r="AB280" s="2">
        <f t="shared" si="192"/>
        <v>9</v>
      </c>
      <c r="AC280" s="2">
        <f t="shared" si="193"/>
        <v>1</v>
      </c>
      <c r="AD280" s="2">
        <f t="shared" si="194"/>
        <v>3</v>
      </c>
      <c r="AE280" s="2"/>
      <c r="AF280" s="2">
        <f t="shared" si="195"/>
        <v>0</v>
      </c>
      <c r="AG280" s="2">
        <f t="shared" si="196"/>
        <v>0</v>
      </c>
      <c r="AH280" s="2">
        <f t="shared" si="197"/>
        <v>0</v>
      </c>
      <c r="AI280" s="2">
        <f t="shared" si="198"/>
        <v>0</v>
      </c>
      <c r="AJ280" s="2">
        <f t="shared" si="199"/>
        <v>0</v>
      </c>
      <c r="AK280" s="2">
        <f t="shared" si="200"/>
        <v>0</v>
      </c>
      <c r="AL280" s="2">
        <f t="shared" si="201"/>
        <v>0</v>
      </c>
      <c r="AM280" s="2">
        <f t="shared" si="202"/>
        <v>0</v>
      </c>
      <c r="AN280" s="2">
        <f t="shared" si="203"/>
        <v>0</v>
      </c>
      <c r="AO280" s="2">
        <f t="shared" si="204"/>
        <v>0</v>
      </c>
      <c r="AP280" s="2"/>
      <c r="AQ280" s="2">
        <f t="shared" si="205"/>
        <v>4</v>
      </c>
      <c r="AR280" s="2">
        <f t="shared" si="206"/>
        <v>6</v>
      </c>
      <c r="AS280" s="2">
        <f t="shared" si="207"/>
        <v>7</v>
      </c>
      <c r="AT280" s="2">
        <f t="shared" si="208"/>
        <v>8</v>
      </c>
      <c r="AU280" s="2">
        <f t="shared" si="209"/>
        <v>10</v>
      </c>
      <c r="AV280" s="2">
        <f t="shared" si="210"/>
        <v>5</v>
      </c>
      <c r="AW280" s="2">
        <f t="shared" si="211"/>
        <v>2</v>
      </c>
      <c r="AX280" s="2">
        <f t="shared" si="212"/>
        <v>9</v>
      </c>
      <c r="AY280" s="2">
        <f t="shared" si="213"/>
        <v>1</v>
      </c>
      <c r="AZ280" s="2">
        <f t="shared" si="214"/>
        <v>3</v>
      </c>
      <c r="BA280" s="2"/>
      <c r="BB280" s="5">
        <f t="shared" si="215"/>
        <v>5</v>
      </c>
      <c r="BC280" s="2">
        <f t="shared" si="216"/>
        <v>5</v>
      </c>
      <c r="BD280" s="2">
        <f t="shared" si="219"/>
        <v>35</v>
      </c>
      <c r="BE280" s="2">
        <f t="shared" si="220"/>
        <v>20</v>
      </c>
      <c r="BF280" s="2">
        <f t="shared" si="221"/>
        <v>5</v>
      </c>
      <c r="BG280" s="2">
        <f t="shared" si="222"/>
        <v>20</v>
      </c>
      <c r="BH280" s="2">
        <f t="shared" si="223"/>
        <v>5</v>
      </c>
      <c r="BI280" s="19">
        <f t="shared" si="224"/>
        <v>12.5</v>
      </c>
      <c r="BJ280" s="19">
        <f t="shared" si="225"/>
        <v>4.7871355387816905</v>
      </c>
      <c r="BK280" s="31">
        <f t="shared" si="226"/>
        <v>-1.5666989036012806</v>
      </c>
      <c r="BL280" s="32">
        <f t="shared" si="217"/>
        <v>5.8592543599068986E-2</v>
      </c>
      <c r="BM280" s="62">
        <f t="shared" si="228"/>
        <v>1.9436619718309858E-2</v>
      </c>
      <c r="BN280" s="62" t="str">
        <f t="shared" si="229"/>
        <v/>
      </c>
      <c r="BO280" s="73" t="str">
        <f t="shared" si="230"/>
        <v/>
      </c>
      <c r="BQ280" s="11">
        <f t="shared" si="227"/>
        <v>-9.4602479884233967E-2</v>
      </c>
    </row>
    <row r="281" spans="1:69">
      <c r="A281" s="30" t="s">
        <v>976</v>
      </c>
      <c r="B281" s="30" t="s">
        <v>977</v>
      </c>
      <c r="C281" s="30" t="s">
        <v>978</v>
      </c>
      <c r="D281" s="30" t="s">
        <v>979</v>
      </c>
      <c r="E281" s="30" t="s">
        <v>570</v>
      </c>
      <c r="F281" s="11" t="str">
        <f t="shared" si="218"/>
        <v>Immune syst</v>
      </c>
      <c r="H281" s="11">
        <f>VLOOKUP($B281,data!$B$3:$Q$15316,'diff expr 1 vs 3 mites'!H$8,FALSE)</f>
        <v>60.657185550000001</v>
      </c>
      <c r="I281" s="11">
        <f>VLOOKUP($B281,data!$B$3:$Q$15316,'diff expr 1 vs 3 mites'!I$8,FALSE)</f>
        <v>26.739592760000001</v>
      </c>
      <c r="J281" s="11">
        <f>VLOOKUP($B281,data!$B$3:$Q$15316,'diff expr 1 vs 3 mites'!J$8,FALSE)</f>
        <v>53.779278589999997</v>
      </c>
      <c r="K281" s="11">
        <f>VLOOKUP($B281,data!$B$3:$Q$15316,'diff expr 1 vs 3 mites'!K$8,FALSE)</f>
        <v>24.576125789999999</v>
      </c>
      <c r="L281" s="11">
        <f>VLOOKUP($B281,data!$B$3:$Q$15316,'diff expr 1 vs 3 mites'!L$8,FALSE)</f>
        <v>17.641823070000001</v>
      </c>
      <c r="M281" s="11">
        <f>VLOOKUP($B281,data!$B$3:$Q$15316,'diff expr 1 vs 3 mites'!M$8,FALSE)</f>
        <v>6.399381902</v>
      </c>
      <c r="N281" s="11">
        <f>VLOOKUP($B281,data!$B$3:$Q$15316,'diff expr 1 vs 3 mites'!N$8,FALSE)</f>
        <v>33.082590570000001</v>
      </c>
      <c r="O281" s="11">
        <f>VLOOKUP($B281,data!$B$3:$Q$15316,'diff expr 1 vs 3 mites'!O$8,FALSE)</f>
        <v>8.3072468439999998</v>
      </c>
      <c r="P281" s="11">
        <f>VLOOKUP($B281,data!$B$3:$Q$15316,'diff expr 1 vs 3 mites'!P$8,FALSE)</f>
        <v>52.205817019999998</v>
      </c>
      <c r="Q281" s="11">
        <f>VLOOKUP($B281,data!$B$3:$Q$15316,'diff expr 1 vs 3 mites'!Q$8,FALSE)</f>
        <v>35.808761629999999</v>
      </c>
      <c r="S281" s="27" t="s">
        <v>27749</v>
      </c>
      <c r="U281" s="2">
        <f t="shared" si="185"/>
        <v>10</v>
      </c>
      <c r="V281" s="2">
        <f t="shared" si="186"/>
        <v>5</v>
      </c>
      <c r="W281" s="2">
        <f t="shared" si="187"/>
        <v>9</v>
      </c>
      <c r="X281" s="2">
        <f t="shared" si="188"/>
        <v>4</v>
      </c>
      <c r="Y281" s="2">
        <f t="shared" si="189"/>
        <v>3</v>
      </c>
      <c r="Z281" s="2">
        <f t="shared" si="190"/>
        <v>1</v>
      </c>
      <c r="AA281" s="2">
        <f t="shared" si="191"/>
        <v>6</v>
      </c>
      <c r="AB281" s="2">
        <f t="shared" si="192"/>
        <v>2</v>
      </c>
      <c r="AC281" s="2">
        <f t="shared" si="193"/>
        <v>8</v>
      </c>
      <c r="AD281" s="2">
        <f t="shared" si="194"/>
        <v>7</v>
      </c>
      <c r="AE281" s="2"/>
      <c r="AF281" s="2">
        <f t="shared" si="195"/>
        <v>0</v>
      </c>
      <c r="AG281" s="2">
        <f t="shared" si="196"/>
        <v>0</v>
      </c>
      <c r="AH281" s="2">
        <f t="shared" si="197"/>
        <v>0</v>
      </c>
      <c r="AI281" s="2">
        <f t="shared" si="198"/>
        <v>0</v>
      </c>
      <c r="AJ281" s="2">
        <f t="shared" si="199"/>
        <v>0</v>
      </c>
      <c r="AK281" s="2">
        <f t="shared" si="200"/>
        <v>0</v>
      </c>
      <c r="AL281" s="2">
        <f t="shared" si="201"/>
        <v>0</v>
      </c>
      <c r="AM281" s="2">
        <f t="shared" si="202"/>
        <v>0</v>
      </c>
      <c r="AN281" s="2">
        <f t="shared" si="203"/>
        <v>0</v>
      </c>
      <c r="AO281" s="2">
        <f t="shared" si="204"/>
        <v>0</v>
      </c>
      <c r="AP281" s="2"/>
      <c r="AQ281" s="2">
        <f t="shared" si="205"/>
        <v>10</v>
      </c>
      <c r="AR281" s="2">
        <f t="shared" si="206"/>
        <v>5</v>
      </c>
      <c r="AS281" s="2">
        <f t="shared" si="207"/>
        <v>9</v>
      </c>
      <c r="AT281" s="2">
        <f t="shared" si="208"/>
        <v>4</v>
      </c>
      <c r="AU281" s="2">
        <f t="shared" si="209"/>
        <v>3</v>
      </c>
      <c r="AV281" s="2">
        <f t="shared" si="210"/>
        <v>1</v>
      </c>
      <c r="AW281" s="2">
        <f t="shared" si="211"/>
        <v>6</v>
      </c>
      <c r="AX281" s="2">
        <f t="shared" si="212"/>
        <v>2</v>
      </c>
      <c r="AY281" s="2">
        <f t="shared" si="213"/>
        <v>8</v>
      </c>
      <c r="AZ281" s="2">
        <f t="shared" si="214"/>
        <v>7</v>
      </c>
      <c r="BA281" s="2"/>
      <c r="BB281" s="5">
        <f t="shared" si="215"/>
        <v>5</v>
      </c>
      <c r="BC281" s="2">
        <f t="shared" si="216"/>
        <v>5</v>
      </c>
      <c r="BD281" s="2">
        <f t="shared" si="219"/>
        <v>31</v>
      </c>
      <c r="BE281" s="2">
        <f t="shared" si="220"/>
        <v>24</v>
      </c>
      <c r="BF281" s="2">
        <f t="shared" si="221"/>
        <v>9</v>
      </c>
      <c r="BG281" s="2">
        <f t="shared" si="222"/>
        <v>16</v>
      </c>
      <c r="BH281" s="2">
        <f t="shared" si="223"/>
        <v>9</v>
      </c>
      <c r="BI281" s="19">
        <f t="shared" si="224"/>
        <v>12.5</v>
      </c>
      <c r="BJ281" s="19">
        <f t="shared" si="225"/>
        <v>4.7871355387816905</v>
      </c>
      <c r="BK281" s="31">
        <f t="shared" si="226"/>
        <v>-0.73112615501393097</v>
      </c>
      <c r="BL281" s="32">
        <f t="shared" si="217"/>
        <v>0.23235104997023245</v>
      </c>
      <c r="BM281" s="62">
        <f t="shared" si="228"/>
        <v>4.8732394366197189E-2</v>
      </c>
      <c r="BN281" s="62" t="str">
        <f t="shared" si="229"/>
        <v/>
      </c>
      <c r="BO281" s="73" t="str">
        <f t="shared" si="230"/>
        <v/>
      </c>
      <c r="BQ281" s="11">
        <f t="shared" si="227"/>
        <v>-0.13047322079444365</v>
      </c>
    </row>
    <row r="282" spans="1:69">
      <c r="A282" s="30" t="s">
        <v>980</v>
      </c>
      <c r="B282" s="30" t="s">
        <v>981</v>
      </c>
      <c r="C282" s="30" t="s">
        <v>807</v>
      </c>
      <c r="D282" s="30" t="s">
        <v>808</v>
      </c>
      <c r="E282" s="30" t="s">
        <v>570</v>
      </c>
      <c r="F282" s="11" t="str">
        <f t="shared" si="218"/>
        <v>Immune syst</v>
      </c>
      <c r="H282" s="11">
        <f>VLOOKUP($B282,data!$B$3:$Q$15316,'diff expr 1 vs 3 mites'!H$8,FALSE)</f>
        <v>0.56847647400000001</v>
      </c>
      <c r="I282" s="11">
        <f>VLOOKUP($B282,data!$B$3:$Q$15316,'diff expr 1 vs 3 mites'!I$8,FALSE)</f>
        <v>0.86343878900000004</v>
      </c>
      <c r="J282" s="11">
        <f>VLOOKUP($B282,data!$B$3:$Q$15316,'diff expr 1 vs 3 mites'!J$8,FALSE)</f>
        <v>1.2759849679999999</v>
      </c>
      <c r="K282" s="11">
        <f>VLOOKUP($B282,data!$B$3:$Q$15316,'diff expr 1 vs 3 mites'!K$8,FALSE)</f>
        <v>1.208681919</v>
      </c>
      <c r="L282" s="11">
        <f>VLOOKUP($B282,data!$B$3:$Q$15316,'diff expr 1 vs 3 mites'!L$8,FALSE)</f>
        <v>3.5540350570000001</v>
      </c>
      <c r="M282" s="11">
        <f>VLOOKUP($B282,data!$B$3:$Q$15316,'diff expr 1 vs 3 mites'!M$8,FALSE)</f>
        <v>1.1365210509999999</v>
      </c>
      <c r="N282" s="11">
        <f>VLOOKUP($B282,data!$B$3:$Q$15316,'diff expr 1 vs 3 mites'!N$8,FALSE)</f>
        <v>0.21895977599999999</v>
      </c>
      <c r="O282" s="11">
        <f>VLOOKUP($B282,data!$B$3:$Q$15316,'diff expr 1 vs 3 mites'!O$8,FALSE)</f>
        <v>0.98357008599999995</v>
      </c>
      <c r="P282" s="11">
        <f>VLOOKUP($B282,data!$B$3:$Q$15316,'diff expr 1 vs 3 mites'!P$8,FALSE)</f>
        <v>1.110380629</v>
      </c>
      <c r="Q282" s="11">
        <f>VLOOKUP($B282,data!$B$3:$Q$15316,'diff expr 1 vs 3 mites'!Q$8,FALSE)</f>
        <v>0.61052013400000005</v>
      </c>
      <c r="S282" s="27" t="s">
        <v>27749</v>
      </c>
      <c r="U282" s="2">
        <f t="shared" si="185"/>
        <v>2</v>
      </c>
      <c r="V282" s="2">
        <f t="shared" si="186"/>
        <v>4</v>
      </c>
      <c r="W282" s="2">
        <f t="shared" si="187"/>
        <v>9</v>
      </c>
      <c r="X282" s="2">
        <f t="shared" si="188"/>
        <v>8</v>
      </c>
      <c r="Y282" s="2">
        <f t="shared" si="189"/>
        <v>10</v>
      </c>
      <c r="Z282" s="2">
        <f t="shared" si="190"/>
        <v>7</v>
      </c>
      <c r="AA282" s="2">
        <f t="shared" si="191"/>
        <v>1</v>
      </c>
      <c r="AB282" s="2">
        <f t="shared" si="192"/>
        <v>5</v>
      </c>
      <c r="AC282" s="2">
        <f t="shared" si="193"/>
        <v>6</v>
      </c>
      <c r="AD282" s="2">
        <f t="shared" si="194"/>
        <v>3</v>
      </c>
      <c r="AE282" s="2"/>
      <c r="AF282" s="2">
        <f t="shared" si="195"/>
        <v>0</v>
      </c>
      <c r="AG282" s="2">
        <f t="shared" si="196"/>
        <v>0</v>
      </c>
      <c r="AH282" s="2">
        <f t="shared" si="197"/>
        <v>0</v>
      </c>
      <c r="AI282" s="2">
        <f t="shared" si="198"/>
        <v>0</v>
      </c>
      <c r="AJ282" s="2">
        <f t="shared" si="199"/>
        <v>0</v>
      </c>
      <c r="AK282" s="2">
        <f t="shared" si="200"/>
        <v>0</v>
      </c>
      <c r="AL282" s="2">
        <f t="shared" si="201"/>
        <v>0</v>
      </c>
      <c r="AM282" s="2">
        <f t="shared" si="202"/>
        <v>0</v>
      </c>
      <c r="AN282" s="2">
        <f t="shared" si="203"/>
        <v>0</v>
      </c>
      <c r="AO282" s="2">
        <f t="shared" si="204"/>
        <v>0</v>
      </c>
      <c r="AP282" s="2"/>
      <c r="AQ282" s="2">
        <f t="shared" si="205"/>
        <v>2</v>
      </c>
      <c r="AR282" s="2">
        <f t="shared" si="206"/>
        <v>4</v>
      </c>
      <c r="AS282" s="2">
        <f t="shared" si="207"/>
        <v>9</v>
      </c>
      <c r="AT282" s="2">
        <f t="shared" si="208"/>
        <v>8</v>
      </c>
      <c r="AU282" s="2">
        <f t="shared" si="209"/>
        <v>10</v>
      </c>
      <c r="AV282" s="2">
        <f t="shared" si="210"/>
        <v>7</v>
      </c>
      <c r="AW282" s="2">
        <f t="shared" si="211"/>
        <v>1</v>
      </c>
      <c r="AX282" s="2">
        <f t="shared" si="212"/>
        <v>5</v>
      </c>
      <c r="AY282" s="2">
        <f t="shared" si="213"/>
        <v>6</v>
      </c>
      <c r="AZ282" s="2">
        <f t="shared" si="214"/>
        <v>3</v>
      </c>
      <c r="BA282" s="2"/>
      <c r="BB282" s="5">
        <f t="shared" si="215"/>
        <v>5</v>
      </c>
      <c r="BC282" s="2">
        <f t="shared" si="216"/>
        <v>5</v>
      </c>
      <c r="BD282" s="2">
        <f t="shared" si="219"/>
        <v>33</v>
      </c>
      <c r="BE282" s="2">
        <f t="shared" si="220"/>
        <v>22</v>
      </c>
      <c r="BF282" s="2">
        <f t="shared" si="221"/>
        <v>7</v>
      </c>
      <c r="BG282" s="2">
        <f t="shared" si="222"/>
        <v>18</v>
      </c>
      <c r="BH282" s="2">
        <f t="shared" si="223"/>
        <v>7</v>
      </c>
      <c r="BI282" s="19">
        <f t="shared" si="224"/>
        <v>12.5</v>
      </c>
      <c r="BJ282" s="19">
        <f t="shared" si="225"/>
        <v>4.7871355387816905</v>
      </c>
      <c r="BK282" s="31">
        <f t="shared" si="226"/>
        <v>-1.1489125293076057</v>
      </c>
      <c r="BL282" s="32">
        <f t="shared" si="217"/>
        <v>0.12529602534284204</v>
      </c>
      <c r="BM282" s="62">
        <f t="shared" si="228"/>
        <v>3.0422535211267605E-2</v>
      </c>
      <c r="BN282" s="62" t="str">
        <f t="shared" si="229"/>
        <v/>
      </c>
      <c r="BO282" s="73" t="str">
        <f t="shared" si="230"/>
        <v/>
      </c>
      <c r="BQ282" s="11">
        <f t="shared" si="227"/>
        <v>-0.26483561944046785</v>
      </c>
    </row>
    <row r="283" spans="1:69">
      <c r="A283" s="30" t="s">
        <v>982</v>
      </c>
      <c r="B283" s="30" t="s">
        <v>983</v>
      </c>
      <c r="C283" s="30" t="s">
        <v>984</v>
      </c>
      <c r="D283" s="30" t="s">
        <v>985</v>
      </c>
      <c r="E283" s="30" t="s">
        <v>570</v>
      </c>
      <c r="F283" s="11" t="str">
        <f t="shared" si="218"/>
        <v>Immune syst</v>
      </c>
      <c r="H283" s="11">
        <f>VLOOKUP($B283,data!$B$3:$Q$15316,'diff expr 1 vs 3 mites'!H$8,FALSE)</f>
        <v>1.8069654639999999</v>
      </c>
      <c r="I283" s="11">
        <f>VLOOKUP($B283,data!$B$3:$Q$15316,'diff expr 1 vs 3 mites'!I$8,FALSE)</f>
        <v>1.770668299</v>
      </c>
      <c r="J283" s="11">
        <f>VLOOKUP($B283,data!$B$3:$Q$15316,'diff expr 1 vs 3 mites'!J$8,FALSE)</f>
        <v>1.500745016</v>
      </c>
      <c r="K283" s="11">
        <f>VLOOKUP($B283,data!$B$3:$Q$15316,'diff expr 1 vs 3 mites'!K$8,FALSE)</f>
        <v>1.652442755</v>
      </c>
      <c r="L283" s="11">
        <f>VLOOKUP($B283,data!$B$3:$Q$15316,'diff expr 1 vs 3 mites'!L$8,FALSE)</f>
        <v>4.9867444829999998</v>
      </c>
      <c r="M283" s="11">
        <f>VLOOKUP($B283,data!$B$3:$Q$15316,'diff expr 1 vs 3 mites'!M$8,FALSE)</f>
        <v>0.58267066000000001</v>
      </c>
      <c r="N283" s="11">
        <f>VLOOKUP($B283,data!$B$3:$Q$15316,'diff expr 1 vs 3 mites'!N$8,FALSE)</f>
        <v>1.0290143819999999</v>
      </c>
      <c r="O283" s="11">
        <f>VLOOKUP($B283,data!$B$3:$Q$15316,'diff expr 1 vs 3 mites'!O$8,FALSE)</f>
        <v>2.6893647340000002</v>
      </c>
      <c r="P283" s="11">
        <f>VLOOKUP($B283,data!$B$3:$Q$15316,'diff expr 1 vs 3 mites'!P$8,FALSE)</f>
        <v>1.138538021</v>
      </c>
      <c r="Q283" s="11">
        <f>VLOOKUP($B283,data!$B$3:$Q$15316,'diff expr 1 vs 3 mites'!Q$8,FALSE)</f>
        <v>2.0866730040000001</v>
      </c>
      <c r="S283" s="27" t="s">
        <v>27749</v>
      </c>
      <c r="U283" s="2">
        <f t="shared" si="185"/>
        <v>7</v>
      </c>
      <c r="V283" s="2">
        <f t="shared" si="186"/>
        <v>6</v>
      </c>
      <c r="W283" s="2">
        <f t="shared" si="187"/>
        <v>4</v>
      </c>
      <c r="X283" s="2">
        <f t="shared" si="188"/>
        <v>5</v>
      </c>
      <c r="Y283" s="2">
        <f t="shared" si="189"/>
        <v>10</v>
      </c>
      <c r="Z283" s="2">
        <f t="shared" si="190"/>
        <v>1</v>
      </c>
      <c r="AA283" s="2">
        <f t="shared" si="191"/>
        <v>2</v>
      </c>
      <c r="AB283" s="2">
        <f t="shared" si="192"/>
        <v>9</v>
      </c>
      <c r="AC283" s="2">
        <f t="shared" si="193"/>
        <v>3</v>
      </c>
      <c r="AD283" s="2">
        <f t="shared" si="194"/>
        <v>8</v>
      </c>
      <c r="AE283" s="2"/>
      <c r="AF283" s="2">
        <f t="shared" si="195"/>
        <v>0</v>
      </c>
      <c r="AG283" s="2">
        <f t="shared" si="196"/>
        <v>0</v>
      </c>
      <c r="AH283" s="2">
        <f t="shared" si="197"/>
        <v>0</v>
      </c>
      <c r="AI283" s="2">
        <f t="shared" si="198"/>
        <v>0</v>
      </c>
      <c r="AJ283" s="2">
        <f t="shared" si="199"/>
        <v>0</v>
      </c>
      <c r="AK283" s="2">
        <f t="shared" si="200"/>
        <v>0</v>
      </c>
      <c r="AL283" s="2">
        <f t="shared" si="201"/>
        <v>0</v>
      </c>
      <c r="AM283" s="2">
        <f t="shared" si="202"/>
        <v>0</v>
      </c>
      <c r="AN283" s="2">
        <f t="shared" si="203"/>
        <v>0</v>
      </c>
      <c r="AO283" s="2">
        <f t="shared" si="204"/>
        <v>0</v>
      </c>
      <c r="AP283" s="2"/>
      <c r="AQ283" s="2">
        <f t="shared" si="205"/>
        <v>7</v>
      </c>
      <c r="AR283" s="2">
        <f t="shared" si="206"/>
        <v>6</v>
      </c>
      <c r="AS283" s="2">
        <f t="shared" si="207"/>
        <v>4</v>
      </c>
      <c r="AT283" s="2">
        <f t="shared" si="208"/>
        <v>5</v>
      </c>
      <c r="AU283" s="2">
        <f t="shared" si="209"/>
        <v>10</v>
      </c>
      <c r="AV283" s="2">
        <f t="shared" si="210"/>
        <v>1</v>
      </c>
      <c r="AW283" s="2">
        <f t="shared" si="211"/>
        <v>2</v>
      </c>
      <c r="AX283" s="2">
        <f t="shared" si="212"/>
        <v>9</v>
      </c>
      <c r="AY283" s="2">
        <f t="shared" si="213"/>
        <v>3</v>
      </c>
      <c r="AZ283" s="2">
        <f t="shared" si="214"/>
        <v>8</v>
      </c>
      <c r="BA283" s="2"/>
      <c r="BB283" s="5">
        <f t="shared" si="215"/>
        <v>5</v>
      </c>
      <c r="BC283" s="2">
        <f t="shared" si="216"/>
        <v>5</v>
      </c>
      <c r="BD283" s="2">
        <f t="shared" si="219"/>
        <v>32</v>
      </c>
      <c r="BE283" s="2">
        <f t="shared" si="220"/>
        <v>23</v>
      </c>
      <c r="BF283" s="2">
        <f t="shared" si="221"/>
        <v>8</v>
      </c>
      <c r="BG283" s="2">
        <f t="shared" si="222"/>
        <v>17</v>
      </c>
      <c r="BH283" s="2">
        <f t="shared" si="223"/>
        <v>8</v>
      </c>
      <c r="BI283" s="19">
        <f t="shared" si="224"/>
        <v>12.5</v>
      </c>
      <c r="BJ283" s="19">
        <f t="shared" si="225"/>
        <v>4.7871355387816905</v>
      </c>
      <c r="BK283" s="31">
        <f t="shared" si="226"/>
        <v>-0.94001934216076832</v>
      </c>
      <c r="BL283" s="32">
        <f t="shared" si="217"/>
        <v>0.17360381967471225</v>
      </c>
      <c r="BM283" s="62">
        <f t="shared" si="228"/>
        <v>3.8309859154929578E-2</v>
      </c>
      <c r="BN283" s="62" t="str">
        <f t="shared" si="229"/>
        <v/>
      </c>
      <c r="BO283" s="73" t="str">
        <f t="shared" si="230"/>
        <v/>
      </c>
      <c r="BQ283" s="11">
        <f t="shared" si="227"/>
        <v>-0.19225814554758441</v>
      </c>
    </row>
    <row r="284" spans="1:69">
      <c r="A284" s="30" t="s">
        <v>986</v>
      </c>
      <c r="B284" s="30" t="s">
        <v>987</v>
      </c>
      <c r="C284" s="30" t="s">
        <v>988</v>
      </c>
      <c r="D284" s="30" t="s">
        <v>989</v>
      </c>
      <c r="E284" s="30" t="s">
        <v>570</v>
      </c>
      <c r="F284" s="11" t="str">
        <f t="shared" si="218"/>
        <v>Immune syst</v>
      </c>
      <c r="H284" s="11">
        <f>VLOOKUP($B284,data!$B$3:$Q$15316,'diff expr 1 vs 3 mites'!H$8,FALSE)</f>
        <v>0.74167775999999996</v>
      </c>
      <c r="I284" s="11">
        <f>VLOOKUP($B284,data!$B$3:$Q$15316,'diff expr 1 vs 3 mites'!I$8,FALSE)</f>
        <v>0.86654468399999995</v>
      </c>
      <c r="J284" s="11">
        <f>VLOOKUP($B284,data!$B$3:$Q$15316,'diff expr 1 vs 3 mites'!J$8,FALSE)</f>
        <v>3.257933054</v>
      </c>
      <c r="K284" s="11">
        <f>VLOOKUP($B284,data!$B$3:$Q$15316,'diff expr 1 vs 3 mites'!K$8,FALSE)</f>
        <v>2.2912783139999999</v>
      </c>
      <c r="L284" s="11">
        <f>VLOOKUP($B284,data!$B$3:$Q$15316,'diff expr 1 vs 3 mites'!L$8,FALSE)</f>
        <v>5.3502290339999998</v>
      </c>
      <c r="M284" s="11">
        <f>VLOOKUP($B284,data!$B$3:$Q$15316,'diff expr 1 vs 3 mites'!M$8,FALSE)</f>
        <v>0.855456942</v>
      </c>
      <c r="N284" s="11">
        <f>VLOOKUP($B284,data!$B$3:$Q$15316,'diff expr 1 vs 3 mites'!N$8,FALSE)</f>
        <v>1.721354641</v>
      </c>
      <c r="O284" s="11">
        <f>VLOOKUP($B284,data!$B$3:$Q$15316,'diff expr 1 vs 3 mites'!O$8,FALSE)</f>
        <v>1.9742162160000001</v>
      </c>
      <c r="P284" s="11">
        <f>VLOOKUP($B284,data!$B$3:$Q$15316,'diff expr 1 vs 3 mites'!P$8,FALSE)</f>
        <v>2.9642369799999999</v>
      </c>
      <c r="Q284" s="11">
        <f>VLOOKUP($B284,data!$B$3:$Q$15316,'diff expr 1 vs 3 mites'!Q$8,FALSE)</f>
        <v>3.3699393710000001</v>
      </c>
      <c r="S284" s="27" t="s">
        <v>27749</v>
      </c>
      <c r="U284" s="2">
        <f t="shared" si="185"/>
        <v>1</v>
      </c>
      <c r="V284" s="2">
        <f t="shared" si="186"/>
        <v>3</v>
      </c>
      <c r="W284" s="2">
        <f t="shared" si="187"/>
        <v>8</v>
      </c>
      <c r="X284" s="2">
        <f t="shared" si="188"/>
        <v>6</v>
      </c>
      <c r="Y284" s="2">
        <f t="shared" si="189"/>
        <v>10</v>
      </c>
      <c r="Z284" s="2">
        <f t="shared" si="190"/>
        <v>2</v>
      </c>
      <c r="AA284" s="2">
        <f t="shared" si="191"/>
        <v>4</v>
      </c>
      <c r="AB284" s="2">
        <f t="shared" si="192"/>
        <v>5</v>
      </c>
      <c r="AC284" s="2">
        <f t="shared" si="193"/>
        <v>7</v>
      </c>
      <c r="AD284" s="2">
        <f t="shared" si="194"/>
        <v>9</v>
      </c>
      <c r="AE284" s="2"/>
      <c r="AF284" s="2">
        <f t="shared" si="195"/>
        <v>0</v>
      </c>
      <c r="AG284" s="2">
        <f t="shared" si="196"/>
        <v>0</v>
      </c>
      <c r="AH284" s="2">
        <f t="shared" si="197"/>
        <v>0</v>
      </c>
      <c r="AI284" s="2">
        <f t="shared" si="198"/>
        <v>0</v>
      </c>
      <c r="AJ284" s="2">
        <f t="shared" si="199"/>
        <v>0</v>
      </c>
      <c r="AK284" s="2">
        <f t="shared" si="200"/>
        <v>0</v>
      </c>
      <c r="AL284" s="2">
        <f t="shared" si="201"/>
        <v>0</v>
      </c>
      <c r="AM284" s="2">
        <f t="shared" si="202"/>
        <v>0</v>
      </c>
      <c r="AN284" s="2">
        <f t="shared" si="203"/>
        <v>0</v>
      </c>
      <c r="AO284" s="2">
        <f t="shared" si="204"/>
        <v>0</v>
      </c>
      <c r="AP284" s="2"/>
      <c r="AQ284" s="2">
        <f t="shared" si="205"/>
        <v>1</v>
      </c>
      <c r="AR284" s="2">
        <f t="shared" si="206"/>
        <v>3</v>
      </c>
      <c r="AS284" s="2">
        <f t="shared" si="207"/>
        <v>8</v>
      </c>
      <c r="AT284" s="2">
        <f t="shared" si="208"/>
        <v>6</v>
      </c>
      <c r="AU284" s="2">
        <f t="shared" si="209"/>
        <v>10</v>
      </c>
      <c r="AV284" s="2">
        <f t="shared" si="210"/>
        <v>2</v>
      </c>
      <c r="AW284" s="2">
        <f t="shared" si="211"/>
        <v>4</v>
      </c>
      <c r="AX284" s="2">
        <f t="shared" si="212"/>
        <v>5</v>
      </c>
      <c r="AY284" s="2">
        <f t="shared" si="213"/>
        <v>7</v>
      </c>
      <c r="AZ284" s="2">
        <f t="shared" si="214"/>
        <v>9</v>
      </c>
      <c r="BA284" s="2"/>
      <c r="BB284" s="5">
        <f t="shared" si="215"/>
        <v>5</v>
      </c>
      <c r="BC284" s="2">
        <f t="shared" si="216"/>
        <v>5</v>
      </c>
      <c r="BD284" s="2">
        <f t="shared" si="219"/>
        <v>28</v>
      </c>
      <c r="BE284" s="2">
        <f t="shared" si="220"/>
        <v>27</v>
      </c>
      <c r="BF284" s="2">
        <f t="shared" si="221"/>
        <v>12</v>
      </c>
      <c r="BG284" s="2">
        <f t="shared" si="222"/>
        <v>13</v>
      </c>
      <c r="BH284" s="2">
        <f t="shared" si="223"/>
        <v>12</v>
      </c>
      <c r="BI284" s="19">
        <f t="shared" si="224"/>
        <v>12.5</v>
      </c>
      <c r="BJ284" s="19">
        <f t="shared" si="225"/>
        <v>4.7871355387816905</v>
      </c>
      <c r="BK284" s="31">
        <f t="shared" si="226"/>
        <v>-0.10444659357341871</v>
      </c>
      <c r="BL284" s="32">
        <f t="shared" si="217"/>
        <v>0.45840747426404427</v>
      </c>
      <c r="BM284" s="62">
        <f t="shared" si="228"/>
        <v>8.225352112676057E-2</v>
      </c>
      <c r="BN284" s="62" t="str">
        <f t="shared" si="229"/>
        <v/>
      </c>
      <c r="BO284" s="73" t="str">
        <f t="shared" si="230"/>
        <v/>
      </c>
      <c r="BQ284" s="11">
        <f t="shared" si="227"/>
        <v>-6.0339587408944823E-2</v>
      </c>
    </row>
    <row r="285" spans="1:69">
      <c r="A285" s="30" t="s">
        <v>990</v>
      </c>
      <c r="B285" s="30" t="s">
        <v>991</v>
      </c>
      <c r="C285" s="30" t="s">
        <v>992</v>
      </c>
      <c r="D285" s="30" t="s">
        <v>993</v>
      </c>
      <c r="E285" s="30" t="s">
        <v>570</v>
      </c>
      <c r="F285" s="11" t="str">
        <f t="shared" si="218"/>
        <v>Immune syst</v>
      </c>
      <c r="H285" s="11">
        <f>VLOOKUP($B285,data!$B$3:$Q$15316,'diff expr 1 vs 3 mites'!H$8,FALSE)</f>
        <v>9.2648920829999994</v>
      </c>
      <c r="I285" s="11">
        <f>VLOOKUP($B285,data!$B$3:$Q$15316,'diff expr 1 vs 3 mites'!I$8,FALSE)</f>
        <v>56.478629900000001</v>
      </c>
      <c r="J285" s="11">
        <f>VLOOKUP($B285,data!$B$3:$Q$15316,'diff expr 1 vs 3 mites'!J$8,FALSE)</f>
        <v>101.56498120000001</v>
      </c>
      <c r="K285" s="11">
        <f>VLOOKUP($B285,data!$B$3:$Q$15316,'diff expr 1 vs 3 mites'!K$8,FALSE)</f>
        <v>27.625652250000002</v>
      </c>
      <c r="L285" s="11">
        <f>VLOOKUP($B285,data!$B$3:$Q$15316,'diff expr 1 vs 3 mites'!L$8,FALSE)</f>
        <v>35.758885960000001</v>
      </c>
      <c r="M285" s="11">
        <f>VLOOKUP($B285,data!$B$3:$Q$15316,'diff expr 1 vs 3 mites'!M$8,FALSE)</f>
        <v>24.780429389999998</v>
      </c>
      <c r="N285" s="11">
        <f>VLOOKUP($B285,data!$B$3:$Q$15316,'diff expr 1 vs 3 mites'!N$8,FALSE)</f>
        <v>162.176288</v>
      </c>
      <c r="O285" s="11">
        <f>VLOOKUP($B285,data!$B$3:$Q$15316,'diff expr 1 vs 3 mites'!O$8,FALSE)</f>
        <v>46.212576200000001</v>
      </c>
      <c r="P285" s="11">
        <f>VLOOKUP($B285,data!$B$3:$Q$15316,'diff expr 1 vs 3 mites'!P$8,FALSE)</f>
        <v>74.460645439999993</v>
      </c>
      <c r="Q285" s="11">
        <f>VLOOKUP($B285,data!$B$3:$Q$15316,'diff expr 1 vs 3 mites'!Q$8,FALSE)</f>
        <v>19.98985957</v>
      </c>
      <c r="S285" s="27" t="s">
        <v>27749</v>
      </c>
      <c r="U285" s="2">
        <f t="shared" si="185"/>
        <v>1</v>
      </c>
      <c r="V285" s="2">
        <f t="shared" si="186"/>
        <v>7</v>
      </c>
      <c r="W285" s="2">
        <f t="shared" si="187"/>
        <v>9</v>
      </c>
      <c r="X285" s="2">
        <f t="shared" si="188"/>
        <v>4</v>
      </c>
      <c r="Y285" s="2">
        <f t="shared" si="189"/>
        <v>5</v>
      </c>
      <c r="Z285" s="2">
        <f t="shared" si="190"/>
        <v>3</v>
      </c>
      <c r="AA285" s="2">
        <f t="shared" si="191"/>
        <v>10</v>
      </c>
      <c r="AB285" s="2">
        <f t="shared" si="192"/>
        <v>6</v>
      </c>
      <c r="AC285" s="2">
        <f t="shared" si="193"/>
        <v>8</v>
      </c>
      <c r="AD285" s="2">
        <f t="shared" si="194"/>
        <v>2</v>
      </c>
      <c r="AE285" s="2"/>
      <c r="AF285" s="2">
        <f t="shared" si="195"/>
        <v>0</v>
      </c>
      <c r="AG285" s="2">
        <f t="shared" si="196"/>
        <v>0</v>
      </c>
      <c r="AH285" s="2">
        <f t="shared" si="197"/>
        <v>0</v>
      </c>
      <c r="AI285" s="2">
        <f t="shared" si="198"/>
        <v>0</v>
      </c>
      <c r="AJ285" s="2">
        <f t="shared" si="199"/>
        <v>0</v>
      </c>
      <c r="AK285" s="2">
        <f t="shared" si="200"/>
        <v>0</v>
      </c>
      <c r="AL285" s="2">
        <f t="shared" si="201"/>
        <v>0</v>
      </c>
      <c r="AM285" s="2">
        <f t="shared" si="202"/>
        <v>0</v>
      </c>
      <c r="AN285" s="2">
        <f t="shared" si="203"/>
        <v>0</v>
      </c>
      <c r="AO285" s="2">
        <f t="shared" si="204"/>
        <v>0</v>
      </c>
      <c r="AP285" s="2"/>
      <c r="AQ285" s="2">
        <f t="shared" si="205"/>
        <v>1</v>
      </c>
      <c r="AR285" s="2">
        <f t="shared" si="206"/>
        <v>7</v>
      </c>
      <c r="AS285" s="2">
        <f t="shared" si="207"/>
        <v>9</v>
      </c>
      <c r="AT285" s="2">
        <f t="shared" si="208"/>
        <v>4</v>
      </c>
      <c r="AU285" s="2">
        <f t="shared" si="209"/>
        <v>5</v>
      </c>
      <c r="AV285" s="2">
        <f t="shared" si="210"/>
        <v>3</v>
      </c>
      <c r="AW285" s="2">
        <f t="shared" si="211"/>
        <v>10</v>
      </c>
      <c r="AX285" s="2">
        <f t="shared" si="212"/>
        <v>6</v>
      </c>
      <c r="AY285" s="2">
        <f t="shared" si="213"/>
        <v>8</v>
      </c>
      <c r="AZ285" s="2">
        <f t="shared" si="214"/>
        <v>2</v>
      </c>
      <c r="BA285" s="2"/>
      <c r="BB285" s="5">
        <f t="shared" si="215"/>
        <v>5</v>
      </c>
      <c r="BC285" s="2">
        <f t="shared" si="216"/>
        <v>5</v>
      </c>
      <c r="BD285" s="2">
        <f t="shared" si="219"/>
        <v>26</v>
      </c>
      <c r="BE285" s="2">
        <f t="shared" si="220"/>
        <v>29</v>
      </c>
      <c r="BF285" s="2">
        <f t="shared" si="221"/>
        <v>14</v>
      </c>
      <c r="BG285" s="2">
        <f t="shared" si="222"/>
        <v>11</v>
      </c>
      <c r="BH285" s="2">
        <f t="shared" si="223"/>
        <v>11</v>
      </c>
      <c r="BI285" s="19">
        <f t="shared" si="224"/>
        <v>12.5</v>
      </c>
      <c r="BJ285" s="19">
        <f t="shared" si="225"/>
        <v>4.7871355387816905</v>
      </c>
      <c r="BK285" s="31">
        <f t="shared" si="226"/>
        <v>-0.31333978072025609</v>
      </c>
      <c r="BL285" s="32">
        <f t="shared" si="217"/>
        <v>0.37701126503103738</v>
      </c>
      <c r="BM285" s="62">
        <f t="shared" si="228"/>
        <v>6.9014084507042259E-2</v>
      </c>
      <c r="BN285" s="62" t="str">
        <f t="shared" si="229"/>
        <v/>
      </c>
      <c r="BO285" s="73" t="str">
        <f t="shared" si="230"/>
        <v/>
      </c>
      <c r="BQ285" s="11">
        <f t="shared" si="227"/>
        <v>0.15233564431331695</v>
      </c>
    </row>
    <row r="286" spans="1:69">
      <c r="A286" s="30" t="s">
        <v>994</v>
      </c>
      <c r="B286" s="30" t="s">
        <v>995</v>
      </c>
      <c r="C286" s="30" t="s">
        <v>996</v>
      </c>
      <c r="D286" s="30" t="s">
        <v>997</v>
      </c>
      <c r="E286" s="30" t="s">
        <v>570</v>
      </c>
      <c r="F286" s="11" t="str">
        <f t="shared" si="218"/>
        <v>Immune syst</v>
      </c>
      <c r="H286" s="11">
        <f>VLOOKUP($B286,data!$B$3:$Q$15316,'diff expr 1 vs 3 mites'!H$8,FALSE)</f>
        <v>61.081143279999999</v>
      </c>
      <c r="I286" s="11">
        <f>VLOOKUP($B286,data!$B$3:$Q$15316,'diff expr 1 vs 3 mites'!I$8,FALSE)</f>
        <v>19.395826270000001</v>
      </c>
      <c r="J286" s="11">
        <f>VLOOKUP($B286,data!$B$3:$Q$15316,'diff expr 1 vs 3 mites'!J$8,FALSE)</f>
        <v>28.776391230000002</v>
      </c>
      <c r="K286" s="11">
        <f>VLOOKUP($B286,data!$B$3:$Q$15316,'diff expr 1 vs 3 mites'!K$8,FALSE)</f>
        <v>63.885136330000002</v>
      </c>
      <c r="L286" s="11">
        <f>VLOOKUP($B286,data!$B$3:$Q$15316,'diff expr 1 vs 3 mites'!L$8,FALSE)</f>
        <v>98.02059568</v>
      </c>
      <c r="M286" s="11">
        <f>VLOOKUP($B286,data!$B$3:$Q$15316,'diff expr 1 vs 3 mites'!M$8,FALSE)</f>
        <v>9.0106587789999999</v>
      </c>
      <c r="N286" s="11">
        <f>VLOOKUP($B286,data!$B$3:$Q$15316,'diff expr 1 vs 3 mites'!N$8,FALSE)</f>
        <v>16.684646040000001</v>
      </c>
      <c r="O286" s="11">
        <f>VLOOKUP($B286,data!$B$3:$Q$15316,'diff expr 1 vs 3 mites'!O$8,FALSE)</f>
        <v>11.016251159999999</v>
      </c>
      <c r="P286" s="11">
        <f>VLOOKUP($B286,data!$B$3:$Q$15316,'diff expr 1 vs 3 mites'!P$8,FALSE)</f>
        <v>16.248579889999998</v>
      </c>
      <c r="Q286" s="11">
        <f>VLOOKUP($B286,data!$B$3:$Q$15316,'diff expr 1 vs 3 mites'!Q$8,FALSE)</f>
        <v>34.727773130000003</v>
      </c>
      <c r="S286" s="27" t="s">
        <v>27749</v>
      </c>
      <c r="U286" s="2">
        <f t="shared" si="185"/>
        <v>8</v>
      </c>
      <c r="V286" s="2">
        <f t="shared" si="186"/>
        <v>5</v>
      </c>
      <c r="W286" s="2">
        <f t="shared" si="187"/>
        <v>6</v>
      </c>
      <c r="X286" s="2">
        <f t="shared" si="188"/>
        <v>9</v>
      </c>
      <c r="Y286" s="2">
        <f t="shared" si="189"/>
        <v>10</v>
      </c>
      <c r="Z286" s="2">
        <f t="shared" si="190"/>
        <v>1</v>
      </c>
      <c r="AA286" s="2">
        <f t="shared" si="191"/>
        <v>4</v>
      </c>
      <c r="AB286" s="2">
        <f t="shared" si="192"/>
        <v>2</v>
      </c>
      <c r="AC286" s="2">
        <f t="shared" si="193"/>
        <v>3</v>
      </c>
      <c r="AD286" s="2">
        <f t="shared" si="194"/>
        <v>7</v>
      </c>
      <c r="AE286" s="2"/>
      <c r="AF286" s="2">
        <f t="shared" si="195"/>
        <v>0</v>
      </c>
      <c r="AG286" s="2">
        <f t="shared" si="196"/>
        <v>0</v>
      </c>
      <c r="AH286" s="2">
        <f t="shared" si="197"/>
        <v>0</v>
      </c>
      <c r="AI286" s="2">
        <f t="shared" si="198"/>
        <v>0</v>
      </c>
      <c r="AJ286" s="2">
        <f t="shared" si="199"/>
        <v>0</v>
      </c>
      <c r="AK286" s="2">
        <f t="shared" si="200"/>
        <v>0</v>
      </c>
      <c r="AL286" s="2">
        <f t="shared" si="201"/>
        <v>0</v>
      </c>
      <c r="AM286" s="2">
        <f t="shared" si="202"/>
        <v>0</v>
      </c>
      <c r="AN286" s="2">
        <f t="shared" si="203"/>
        <v>0</v>
      </c>
      <c r="AO286" s="2">
        <f t="shared" si="204"/>
        <v>0</v>
      </c>
      <c r="AP286" s="2"/>
      <c r="AQ286" s="2">
        <f t="shared" si="205"/>
        <v>8</v>
      </c>
      <c r="AR286" s="2">
        <f t="shared" si="206"/>
        <v>5</v>
      </c>
      <c r="AS286" s="2">
        <f t="shared" si="207"/>
        <v>6</v>
      </c>
      <c r="AT286" s="2">
        <f t="shared" si="208"/>
        <v>9</v>
      </c>
      <c r="AU286" s="2">
        <f t="shared" si="209"/>
        <v>10</v>
      </c>
      <c r="AV286" s="2">
        <f t="shared" si="210"/>
        <v>1</v>
      </c>
      <c r="AW286" s="2">
        <f t="shared" si="211"/>
        <v>4</v>
      </c>
      <c r="AX286" s="2">
        <f t="shared" si="212"/>
        <v>2</v>
      </c>
      <c r="AY286" s="2">
        <f t="shared" si="213"/>
        <v>3</v>
      </c>
      <c r="AZ286" s="2">
        <f t="shared" si="214"/>
        <v>7</v>
      </c>
      <c r="BA286" s="2"/>
      <c r="BB286" s="5">
        <f t="shared" si="215"/>
        <v>5</v>
      </c>
      <c r="BC286" s="2">
        <f t="shared" si="216"/>
        <v>5</v>
      </c>
      <c r="BD286" s="2">
        <f t="shared" si="219"/>
        <v>38</v>
      </c>
      <c r="BE286" s="2">
        <f t="shared" si="220"/>
        <v>17</v>
      </c>
      <c r="BF286" s="2">
        <f t="shared" si="221"/>
        <v>2</v>
      </c>
      <c r="BG286" s="2">
        <f t="shared" si="222"/>
        <v>23</v>
      </c>
      <c r="BH286" s="2">
        <f t="shared" si="223"/>
        <v>2</v>
      </c>
      <c r="BI286" s="19">
        <f t="shared" si="224"/>
        <v>12.5</v>
      </c>
      <c r="BJ286" s="19">
        <f t="shared" si="225"/>
        <v>4.7871355387816905</v>
      </c>
      <c r="BK286" s="31">
        <f t="shared" si="226"/>
        <v>-2.1933784650417927</v>
      </c>
      <c r="BL286" s="32">
        <f t="shared" si="217"/>
        <v>1.4140061284138474E-2</v>
      </c>
      <c r="BM286" s="62">
        <f t="shared" si="228"/>
        <v>5.0704225352112683E-3</v>
      </c>
      <c r="BN286" s="62" t="str">
        <f t="shared" si="229"/>
        <v/>
      </c>
      <c r="BO286" s="73" t="str">
        <f t="shared" si="230"/>
        <v/>
      </c>
      <c r="BQ286" s="11">
        <f t="shared" si="227"/>
        <v>-0.49028445819344446</v>
      </c>
    </row>
    <row r="287" spans="1:69">
      <c r="A287" s="30" t="s">
        <v>998</v>
      </c>
      <c r="B287" s="30" t="s">
        <v>999</v>
      </c>
      <c r="C287" s="30" t="s">
        <v>1000</v>
      </c>
      <c r="D287" s="30" t="s">
        <v>1001</v>
      </c>
      <c r="E287" s="30" t="s">
        <v>570</v>
      </c>
      <c r="F287" s="11" t="str">
        <f t="shared" si="218"/>
        <v>Immune syst</v>
      </c>
      <c r="H287" s="11">
        <f>VLOOKUP($B287,data!$B$3:$Q$15316,'diff expr 1 vs 3 mites'!H$8,FALSE)</f>
        <v>2065.7826479999999</v>
      </c>
      <c r="I287" s="11">
        <f>VLOOKUP($B287,data!$B$3:$Q$15316,'diff expr 1 vs 3 mites'!I$8,FALSE)</f>
        <v>585.95241780000003</v>
      </c>
      <c r="J287" s="11">
        <f>VLOOKUP($B287,data!$B$3:$Q$15316,'diff expr 1 vs 3 mites'!J$8,FALSE)</f>
        <v>595.09863780000001</v>
      </c>
      <c r="K287" s="11">
        <f>VLOOKUP($B287,data!$B$3:$Q$15316,'diff expr 1 vs 3 mites'!K$8,FALSE)</f>
        <v>678.1914246</v>
      </c>
      <c r="L287" s="11">
        <f>VLOOKUP($B287,data!$B$3:$Q$15316,'diff expr 1 vs 3 mites'!L$8,FALSE)</f>
        <v>398.47224879999999</v>
      </c>
      <c r="M287" s="11">
        <f>VLOOKUP($B287,data!$B$3:$Q$15316,'diff expr 1 vs 3 mites'!M$8,FALSE)</f>
        <v>149.21852860000001</v>
      </c>
      <c r="N287" s="11">
        <f>VLOOKUP($B287,data!$B$3:$Q$15316,'diff expr 1 vs 3 mites'!N$8,FALSE)</f>
        <v>212.43670660000001</v>
      </c>
      <c r="O287" s="11">
        <f>VLOOKUP($B287,data!$B$3:$Q$15316,'diff expr 1 vs 3 mites'!O$8,FALSE)</f>
        <v>65.644624699999994</v>
      </c>
      <c r="P287" s="11">
        <f>VLOOKUP($B287,data!$B$3:$Q$15316,'diff expr 1 vs 3 mites'!P$8,FALSE)</f>
        <v>673.241803</v>
      </c>
      <c r="Q287" s="11">
        <f>VLOOKUP($B287,data!$B$3:$Q$15316,'diff expr 1 vs 3 mites'!Q$8,FALSE)</f>
        <v>963.56237929999998</v>
      </c>
      <c r="S287" s="27" t="s">
        <v>27749</v>
      </c>
      <c r="U287" s="2">
        <f t="shared" si="185"/>
        <v>10</v>
      </c>
      <c r="V287" s="2">
        <f t="shared" si="186"/>
        <v>5</v>
      </c>
      <c r="W287" s="2">
        <f t="shared" si="187"/>
        <v>6</v>
      </c>
      <c r="X287" s="2">
        <f t="shared" si="188"/>
        <v>8</v>
      </c>
      <c r="Y287" s="2">
        <f t="shared" si="189"/>
        <v>4</v>
      </c>
      <c r="Z287" s="2">
        <f t="shared" si="190"/>
        <v>2</v>
      </c>
      <c r="AA287" s="2">
        <f t="shared" si="191"/>
        <v>3</v>
      </c>
      <c r="AB287" s="2">
        <f t="shared" si="192"/>
        <v>1</v>
      </c>
      <c r="AC287" s="2">
        <f t="shared" si="193"/>
        <v>7</v>
      </c>
      <c r="AD287" s="2">
        <f t="shared" si="194"/>
        <v>9</v>
      </c>
      <c r="AE287" s="2"/>
      <c r="AF287" s="2">
        <f t="shared" si="195"/>
        <v>0</v>
      </c>
      <c r="AG287" s="2">
        <f t="shared" si="196"/>
        <v>0</v>
      </c>
      <c r="AH287" s="2">
        <f t="shared" si="197"/>
        <v>0</v>
      </c>
      <c r="AI287" s="2">
        <f t="shared" si="198"/>
        <v>0</v>
      </c>
      <c r="AJ287" s="2">
        <f t="shared" si="199"/>
        <v>0</v>
      </c>
      <c r="AK287" s="2">
        <f t="shared" si="200"/>
        <v>0</v>
      </c>
      <c r="AL287" s="2">
        <f t="shared" si="201"/>
        <v>0</v>
      </c>
      <c r="AM287" s="2">
        <f t="shared" si="202"/>
        <v>0</v>
      </c>
      <c r="AN287" s="2">
        <f t="shared" si="203"/>
        <v>0</v>
      </c>
      <c r="AO287" s="2">
        <f t="shared" si="204"/>
        <v>0</v>
      </c>
      <c r="AP287" s="2"/>
      <c r="AQ287" s="2">
        <f t="shared" si="205"/>
        <v>10</v>
      </c>
      <c r="AR287" s="2">
        <f t="shared" si="206"/>
        <v>5</v>
      </c>
      <c r="AS287" s="2">
        <f t="shared" si="207"/>
        <v>6</v>
      </c>
      <c r="AT287" s="2">
        <f t="shared" si="208"/>
        <v>8</v>
      </c>
      <c r="AU287" s="2">
        <f t="shared" si="209"/>
        <v>4</v>
      </c>
      <c r="AV287" s="2">
        <f t="shared" si="210"/>
        <v>2</v>
      </c>
      <c r="AW287" s="2">
        <f t="shared" si="211"/>
        <v>3</v>
      </c>
      <c r="AX287" s="2">
        <f t="shared" si="212"/>
        <v>1</v>
      </c>
      <c r="AY287" s="2">
        <f t="shared" si="213"/>
        <v>7</v>
      </c>
      <c r="AZ287" s="2">
        <f t="shared" si="214"/>
        <v>9</v>
      </c>
      <c r="BA287" s="2"/>
      <c r="BB287" s="5">
        <f t="shared" si="215"/>
        <v>5</v>
      </c>
      <c r="BC287" s="2">
        <f t="shared" si="216"/>
        <v>5</v>
      </c>
      <c r="BD287" s="2">
        <f t="shared" si="219"/>
        <v>33</v>
      </c>
      <c r="BE287" s="2">
        <f t="shared" si="220"/>
        <v>22</v>
      </c>
      <c r="BF287" s="2">
        <f t="shared" si="221"/>
        <v>7</v>
      </c>
      <c r="BG287" s="2">
        <f t="shared" si="222"/>
        <v>18</v>
      </c>
      <c r="BH287" s="2">
        <f t="shared" si="223"/>
        <v>7</v>
      </c>
      <c r="BI287" s="19">
        <f t="shared" si="224"/>
        <v>12.5</v>
      </c>
      <c r="BJ287" s="19">
        <f t="shared" si="225"/>
        <v>4.7871355387816905</v>
      </c>
      <c r="BK287" s="31">
        <f t="shared" si="226"/>
        <v>-1.1489125293076057</v>
      </c>
      <c r="BL287" s="32">
        <f t="shared" si="217"/>
        <v>0.12529602534284204</v>
      </c>
      <c r="BM287" s="62">
        <f t="shared" si="228"/>
        <v>3.0422535211267605E-2</v>
      </c>
      <c r="BN287" s="62" t="str">
        <f t="shared" si="229"/>
        <v/>
      </c>
      <c r="BO287" s="73" t="str">
        <f t="shared" si="230"/>
        <v/>
      </c>
      <c r="BQ287" s="11">
        <f t="shared" si="227"/>
        <v>-0.32110361549368693</v>
      </c>
    </row>
    <row r="288" spans="1:69">
      <c r="A288" s="30" t="s">
        <v>1002</v>
      </c>
      <c r="B288" s="30" t="s">
        <v>1003</v>
      </c>
      <c r="C288" s="30" t="s">
        <v>1004</v>
      </c>
      <c r="D288" s="30" t="s">
        <v>1005</v>
      </c>
      <c r="E288" s="30" t="s">
        <v>570</v>
      </c>
      <c r="F288" s="11" t="str">
        <f t="shared" si="218"/>
        <v>Immune syst</v>
      </c>
      <c r="H288" s="11">
        <f>VLOOKUP($B288,data!$B$3:$Q$15316,'diff expr 1 vs 3 mites'!H$8,FALSE)</f>
        <v>1.3620652929999999</v>
      </c>
      <c r="I288" s="11">
        <f>VLOOKUP($B288,data!$B$3:$Q$15316,'diff expr 1 vs 3 mites'!I$8,FALSE)</f>
        <v>2.8733232599999998</v>
      </c>
      <c r="J288" s="11">
        <f>VLOOKUP($B288,data!$B$3:$Q$15316,'diff expr 1 vs 3 mites'!J$8,FALSE)</f>
        <v>0.19982027699999999</v>
      </c>
      <c r="K288" s="11">
        <f>VLOOKUP($B288,data!$B$3:$Q$15316,'diff expr 1 vs 3 mites'!K$8,FALSE)</f>
        <v>0.53629493500000003</v>
      </c>
      <c r="L288" s="11">
        <f>VLOOKUP($B288,data!$B$3:$Q$15316,'diff expr 1 vs 3 mites'!L$8,FALSE)</f>
        <v>3.983831984</v>
      </c>
      <c r="M288" s="11">
        <f>VLOOKUP($B288,data!$B$3:$Q$15316,'diff expr 1 vs 3 mites'!M$8,FALSE)</f>
        <v>6.8077394059999996</v>
      </c>
      <c r="N288" s="11">
        <f>VLOOKUP($B288,data!$B$3:$Q$15316,'diff expr 1 vs 3 mites'!N$8,FALSE)</f>
        <v>0.194305908</v>
      </c>
      <c r="O288" s="11">
        <f>VLOOKUP($B288,data!$B$3:$Q$15316,'diff expr 1 vs 3 mites'!O$8,FALSE)</f>
        <v>7.4190090949999998</v>
      </c>
      <c r="P288" s="11">
        <f>VLOOKUP($B288,data!$B$3:$Q$15316,'diff expr 1 vs 3 mites'!P$8,FALSE)</f>
        <v>0.29560705700000001</v>
      </c>
      <c r="Q288" s="11">
        <f>VLOOKUP($B288,data!$B$3:$Q$15316,'diff expr 1 vs 3 mites'!Q$8,FALSE)</f>
        <v>1.3544459069999999</v>
      </c>
      <c r="S288" s="27" t="s">
        <v>27749</v>
      </c>
      <c r="U288" s="2">
        <f t="shared" si="185"/>
        <v>6</v>
      </c>
      <c r="V288" s="2">
        <f t="shared" si="186"/>
        <v>7</v>
      </c>
      <c r="W288" s="2">
        <f t="shared" si="187"/>
        <v>2</v>
      </c>
      <c r="X288" s="2">
        <f t="shared" si="188"/>
        <v>4</v>
      </c>
      <c r="Y288" s="2">
        <f t="shared" si="189"/>
        <v>8</v>
      </c>
      <c r="Z288" s="2">
        <f t="shared" si="190"/>
        <v>9</v>
      </c>
      <c r="AA288" s="2">
        <f t="shared" si="191"/>
        <v>1</v>
      </c>
      <c r="AB288" s="2">
        <f t="shared" si="192"/>
        <v>10</v>
      </c>
      <c r="AC288" s="2">
        <f t="shared" si="193"/>
        <v>3</v>
      </c>
      <c r="AD288" s="2">
        <f t="shared" si="194"/>
        <v>5</v>
      </c>
      <c r="AE288" s="2"/>
      <c r="AF288" s="2">
        <f t="shared" si="195"/>
        <v>0</v>
      </c>
      <c r="AG288" s="2">
        <f t="shared" si="196"/>
        <v>0</v>
      </c>
      <c r="AH288" s="2">
        <f t="shared" si="197"/>
        <v>0</v>
      </c>
      <c r="AI288" s="2">
        <f t="shared" si="198"/>
        <v>0</v>
      </c>
      <c r="AJ288" s="2">
        <f t="shared" si="199"/>
        <v>0</v>
      </c>
      <c r="AK288" s="2">
        <f t="shared" si="200"/>
        <v>0</v>
      </c>
      <c r="AL288" s="2">
        <f t="shared" si="201"/>
        <v>0</v>
      </c>
      <c r="AM288" s="2">
        <f t="shared" si="202"/>
        <v>0</v>
      </c>
      <c r="AN288" s="2">
        <f t="shared" si="203"/>
        <v>0</v>
      </c>
      <c r="AO288" s="2">
        <f t="shared" si="204"/>
        <v>0</v>
      </c>
      <c r="AP288" s="2"/>
      <c r="AQ288" s="2">
        <f t="shared" si="205"/>
        <v>6</v>
      </c>
      <c r="AR288" s="2">
        <f t="shared" si="206"/>
        <v>7</v>
      </c>
      <c r="AS288" s="2">
        <f t="shared" si="207"/>
        <v>2</v>
      </c>
      <c r="AT288" s="2">
        <f t="shared" si="208"/>
        <v>4</v>
      </c>
      <c r="AU288" s="2">
        <f t="shared" si="209"/>
        <v>8</v>
      </c>
      <c r="AV288" s="2">
        <f t="shared" si="210"/>
        <v>9</v>
      </c>
      <c r="AW288" s="2">
        <f t="shared" si="211"/>
        <v>1</v>
      </c>
      <c r="AX288" s="2">
        <f t="shared" si="212"/>
        <v>10</v>
      </c>
      <c r="AY288" s="2">
        <f t="shared" si="213"/>
        <v>3</v>
      </c>
      <c r="AZ288" s="2">
        <f t="shared" si="214"/>
        <v>5</v>
      </c>
      <c r="BA288" s="2"/>
      <c r="BB288" s="5">
        <f t="shared" si="215"/>
        <v>5</v>
      </c>
      <c r="BC288" s="2">
        <f t="shared" si="216"/>
        <v>5</v>
      </c>
      <c r="BD288" s="2">
        <f t="shared" si="219"/>
        <v>27</v>
      </c>
      <c r="BE288" s="2">
        <f t="shared" si="220"/>
        <v>28</v>
      </c>
      <c r="BF288" s="2">
        <f t="shared" si="221"/>
        <v>13</v>
      </c>
      <c r="BG288" s="2">
        <f t="shared" si="222"/>
        <v>12</v>
      </c>
      <c r="BH288" s="2">
        <f t="shared" si="223"/>
        <v>12</v>
      </c>
      <c r="BI288" s="19">
        <f t="shared" si="224"/>
        <v>12.5</v>
      </c>
      <c r="BJ288" s="19">
        <f t="shared" si="225"/>
        <v>4.7871355387816905</v>
      </c>
      <c r="BK288" s="31">
        <f t="shared" si="226"/>
        <v>-0.10444659357341871</v>
      </c>
      <c r="BL288" s="32">
        <f t="shared" si="217"/>
        <v>0.45840747426404427</v>
      </c>
      <c r="BM288" s="62">
        <f t="shared" si="228"/>
        <v>8.225352112676057E-2</v>
      </c>
      <c r="BN288" s="62" t="str">
        <f t="shared" si="229"/>
        <v/>
      </c>
      <c r="BO288" s="73" t="str">
        <f t="shared" si="230"/>
        <v/>
      </c>
      <c r="BQ288" s="11">
        <f t="shared" si="227"/>
        <v>0.25396392983255295</v>
      </c>
    </row>
    <row r="289" spans="1:69">
      <c r="A289" s="30" t="s">
        <v>1006</v>
      </c>
      <c r="B289" s="30" t="s">
        <v>1007</v>
      </c>
      <c r="C289" s="30" t="s">
        <v>599</v>
      </c>
      <c r="D289" s="30" t="s">
        <v>600</v>
      </c>
      <c r="E289" s="30" t="s">
        <v>570</v>
      </c>
      <c r="F289" s="11" t="str">
        <f t="shared" si="218"/>
        <v>Immune syst</v>
      </c>
      <c r="H289" s="11">
        <f>VLOOKUP($B289,data!$B$3:$Q$15316,'diff expr 1 vs 3 mites'!H$8,FALSE)</f>
        <v>1.9097804380000001</v>
      </c>
      <c r="I289" s="11">
        <f>VLOOKUP($B289,data!$B$3:$Q$15316,'diff expr 1 vs 3 mites'!I$8,FALSE)</f>
        <v>5.6598983159999996</v>
      </c>
      <c r="J289" s="11">
        <f>VLOOKUP($B289,data!$B$3:$Q$15316,'diff expr 1 vs 3 mites'!J$8,FALSE)</f>
        <v>1.768160046</v>
      </c>
      <c r="K289" s="11">
        <f>VLOOKUP($B289,data!$B$3:$Q$15316,'diff expr 1 vs 3 mites'!K$8,FALSE)</f>
        <v>7.2627406920000004</v>
      </c>
      <c r="L289" s="11">
        <f>VLOOKUP($B289,data!$B$3:$Q$15316,'diff expr 1 vs 3 mites'!L$8,FALSE)</f>
        <v>25.74924356</v>
      </c>
      <c r="M289" s="11">
        <f>VLOOKUP($B289,data!$B$3:$Q$15316,'diff expr 1 vs 3 mites'!M$8,FALSE)</f>
        <v>4.6562316189999997</v>
      </c>
      <c r="N289" s="11">
        <f>VLOOKUP($B289,data!$B$3:$Q$15316,'diff expr 1 vs 3 mites'!N$8,FALSE)</f>
        <v>1.1362758420000001</v>
      </c>
      <c r="O289" s="11">
        <f>VLOOKUP($B289,data!$B$3:$Q$15316,'diff expr 1 vs 3 mites'!O$8,FALSE)</f>
        <v>5.6414460460000004</v>
      </c>
      <c r="P289" s="11">
        <f>VLOOKUP($B289,data!$B$3:$Q$15316,'diff expr 1 vs 3 mites'!P$8,FALSE)</f>
        <v>0.92802384599999999</v>
      </c>
      <c r="Q289" s="11">
        <f>VLOOKUP($B289,data!$B$3:$Q$15316,'diff expr 1 vs 3 mites'!Q$8,FALSE)</f>
        <v>1.7508749210000001</v>
      </c>
      <c r="S289" s="27" t="s">
        <v>27749</v>
      </c>
      <c r="U289" s="2">
        <f t="shared" si="185"/>
        <v>5</v>
      </c>
      <c r="V289" s="2">
        <f t="shared" si="186"/>
        <v>8</v>
      </c>
      <c r="W289" s="2">
        <f t="shared" si="187"/>
        <v>4</v>
      </c>
      <c r="X289" s="2">
        <f t="shared" si="188"/>
        <v>9</v>
      </c>
      <c r="Y289" s="2">
        <f t="shared" si="189"/>
        <v>10</v>
      </c>
      <c r="Z289" s="2">
        <f t="shared" si="190"/>
        <v>6</v>
      </c>
      <c r="AA289" s="2">
        <f t="shared" si="191"/>
        <v>2</v>
      </c>
      <c r="AB289" s="2">
        <f t="shared" si="192"/>
        <v>7</v>
      </c>
      <c r="AC289" s="2">
        <f t="shared" si="193"/>
        <v>1</v>
      </c>
      <c r="AD289" s="2">
        <f t="shared" si="194"/>
        <v>3</v>
      </c>
      <c r="AE289" s="2"/>
      <c r="AF289" s="2">
        <f t="shared" si="195"/>
        <v>0</v>
      </c>
      <c r="AG289" s="2">
        <f t="shared" si="196"/>
        <v>0</v>
      </c>
      <c r="AH289" s="2">
        <f t="shared" si="197"/>
        <v>0</v>
      </c>
      <c r="AI289" s="2">
        <f t="shared" si="198"/>
        <v>0</v>
      </c>
      <c r="AJ289" s="2">
        <f t="shared" si="199"/>
        <v>0</v>
      </c>
      <c r="AK289" s="2">
        <f t="shared" si="200"/>
        <v>0</v>
      </c>
      <c r="AL289" s="2">
        <f t="shared" si="201"/>
        <v>0</v>
      </c>
      <c r="AM289" s="2">
        <f t="shared" si="202"/>
        <v>0</v>
      </c>
      <c r="AN289" s="2">
        <f t="shared" si="203"/>
        <v>0</v>
      </c>
      <c r="AO289" s="2">
        <f t="shared" si="204"/>
        <v>0</v>
      </c>
      <c r="AP289" s="2"/>
      <c r="AQ289" s="2">
        <f t="shared" si="205"/>
        <v>5</v>
      </c>
      <c r="AR289" s="2">
        <f t="shared" si="206"/>
        <v>8</v>
      </c>
      <c r="AS289" s="2">
        <f t="shared" si="207"/>
        <v>4</v>
      </c>
      <c r="AT289" s="2">
        <f t="shared" si="208"/>
        <v>9</v>
      </c>
      <c r="AU289" s="2">
        <f t="shared" si="209"/>
        <v>10</v>
      </c>
      <c r="AV289" s="2">
        <f t="shared" si="210"/>
        <v>6</v>
      </c>
      <c r="AW289" s="2">
        <f t="shared" si="211"/>
        <v>2</v>
      </c>
      <c r="AX289" s="2">
        <f t="shared" si="212"/>
        <v>7</v>
      </c>
      <c r="AY289" s="2">
        <f t="shared" si="213"/>
        <v>1</v>
      </c>
      <c r="AZ289" s="2">
        <f t="shared" si="214"/>
        <v>3</v>
      </c>
      <c r="BA289" s="2"/>
      <c r="BB289" s="5">
        <f t="shared" si="215"/>
        <v>5</v>
      </c>
      <c r="BC289" s="2">
        <f t="shared" si="216"/>
        <v>5</v>
      </c>
      <c r="BD289" s="2">
        <f t="shared" si="219"/>
        <v>36</v>
      </c>
      <c r="BE289" s="2">
        <f t="shared" si="220"/>
        <v>19</v>
      </c>
      <c r="BF289" s="2">
        <f t="shared" si="221"/>
        <v>4</v>
      </c>
      <c r="BG289" s="2">
        <f t="shared" si="222"/>
        <v>21</v>
      </c>
      <c r="BH289" s="2">
        <f t="shared" si="223"/>
        <v>4</v>
      </c>
      <c r="BI289" s="19">
        <f t="shared" si="224"/>
        <v>12.5</v>
      </c>
      <c r="BJ289" s="19">
        <f t="shared" si="225"/>
        <v>4.7871355387816905</v>
      </c>
      <c r="BK289" s="31">
        <f t="shared" si="226"/>
        <v>-1.775592090748118</v>
      </c>
      <c r="BL289" s="32">
        <f t="shared" si="217"/>
        <v>3.7900087291180634E-2</v>
      </c>
      <c r="BM289" s="62">
        <f t="shared" si="228"/>
        <v>1.4366197183098593E-2</v>
      </c>
      <c r="BN289" s="62" t="str">
        <f t="shared" si="229"/>
        <v/>
      </c>
      <c r="BO289" s="73" t="str">
        <f t="shared" si="230"/>
        <v/>
      </c>
      <c r="BQ289" s="11">
        <f t="shared" si="227"/>
        <v>-0.47723680449300798</v>
      </c>
    </row>
    <row r="290" spans="1:69">
      <c r="A290" s="30" t="s">
        <v>1008</v>
      </c>
      <c r="B290" s="30" t="s">
        <v>1009</v>
      </c>
      <c r="C290" s="30" t="s">
        <v>1010</v>
      </c>
      <c r="D290" s="30" t="s">
        <v>1011</v>
      </c>
      <c r="E290" s="30" t="s">
        <v>570</v>
      </c>
      <c r="F290" s="11" t="str">
        <f t="shared" si="218"/>
        <v>Immune syst</v>
      </c>
      <c r="H290" s="11">
        <f>VLOOKUP($B290,data!$B$3:$Q$15316,'diff expr 1 vs 3 mites'!H$8,FALSE)</f>
        <v>36.68519689</v>
      </c>
      <c r="I290" s="11">
        <f>VLOOKUP($B290,data!$B$3:$Q$15316,'diff expr 1 vs 3 mites'!I$8,FALSE)</f>
        <v>116.1818079</v>
      </c>
      <c r="J290" s="11">
        <f>VLOOKUP($B290,data!$B$3:$Q$15316,'diff expr 1 vs 3 mites'!J$8,FALSE)</f>
        <v>122.01938699999999</v>
      </c>
      <c r="K290" s="11">
        <f>VLOOKUP($B290,data!$B$3:$Q$15316,'diff expr 1 vs 3 mites'!K$8,FALSE)</f>
        <v>82.609126410000002</v>
      </c>
      <c r="L290" s="11">
        <f>VLOOKUP($B290,data!$B$3:$Q$15316,'diff expr 1 vs 3 mites'!L$8,FALSE)</f>
        <v>60.612278359999998</v>
      </c>
      <c r="M290" s="11">
        <f>VLOOKUP($B290,data!$B$3:$Q$15316,'diff expr 1 vs 3 mites'!M$8,FALSE)</f>
        <v>11.70359399</v>
      </c>
      <c r="N290" s="11">
        <f>VLOOKUP($B290,data!$B$3:$Q$15316,'diff expr 1 vs 3 mites'!N$8,FALSE)</f>
        <v>58.12347595</v>
      </c>
      <c r="O290" s="11">
        <f>VLOOKUP($B290,data!$B$3:$Q$15316,'diff expr 1 vs 3 mites'!O$8,FALSE)</f>
        <v>23.40819359</v>
      </c>
      <c r="P290" s="11">
        <f>VLOOKUP($B290,data!$B$3:$Q$15316,'diff expr 1 vs 3 mites'!P$8,FALSE)</f>
        <v>81.473960109999993</v>
      </c>
      <c r="Q290" s="11">
        <f>VLOOKUP($B290,data!$B$3:$Q$15316,'diff expr 1 vs 3 mites'!Q$8,FALSE)</f>
        <v>39.957220759999998</v>
      </c>
      <c r="S290" s="27" t="s">
        <v>27749</v>
      </c>
      <c r="U290" s="2">
        <f t="shared" si="185"/>
        <v>3</v>
      </c>
      <c r="V290" s="2">
        <f t="shared" si="186"/>
        <v>9</v>
      </c>
      <c r="W290" s="2">
        <f t="shared" si="187"/>
        <v>10</v>
      </c>
      <c r="X290" s="2">
        <f t="shared" si="188"/>
        <v>8</v>
      </c>
      <c r="Y290" s="2">
        <f t="shared" si="189"/>
        <v>6</v>
      </c>
      <c r="Z290" s="2">
        <f t="shared" si="190"/>
        <v>1</v>
      </c>
      <c r="AA290" s="2">
        <f t="shared" si="191"/>
        <v>5</v>
      </c>
      <c r="AB290" s="2">
        <f t="shared" si="192"/>
        <v>2</v>
      </c>
      <c r="AC290" s="2">
        <f t="shared" si="193"/>
        <v>7</v>
      </c>
      <c r="AD290" s="2">
        <f t="shared" si="194"/>
        <v>4</v>
      </c>
      <c r="AE290" s="2"/>
      <c r="AF290" s="2">
        <f t="shared" si="195"/>
        <v>0</v>
      </c>
      <c r="AG290" s="2">
        <f t="shared" si="196"/>
        <v>0</v>
      </c>
      <c r="AH290" s="2">
        <f t="shared" si="197"/>
        <v>0</v>
      </c>
      <c r="AI290" s="2">
        <f t="shared" si="198"/>
        <v>0</v>
      </c>
      <c r="AJ290" s="2">
        <f t="shared" si="199"/>
        <v>0</v>
      </c>
      <c r="AK290" s="2">
        <f t="shared" si="200"/>
        <v>0</v>
      </c>
      <c r="AL290" s="2">
        <f t="shared" si="201"/>
        <v>0</v>
      </c>
      <c r="AM290" s="2">
        <f t="shared" si="202"/>
        <v>0</v>
      </c>
      <c r="AN290" s="2">
        <f t="shared" si="203"/>
        <v>0</v>
      </c>
      <c r="AO290" s="2">
        <f t="shared" si="204"/>
        <v>0</v>
      </c>
      <c r="AP290" s="2"/>
      <c r="AQ290" s="2">
        <f t="shared" si="205"/>
        <v>3</v>
      </c>
      <c r="AR290" s="2">
        <f t="shared" si="206"/>
        <v>9</v>
      </c>
      <c r="AS290" s="2">
        <f t="shared" si="207"/>
        <v>10</v>
      </c>
      <c r="AT290" s="2">
        <f t="shared" si="208"/>
        <v>8</v>
      </c>
      <c r="AU290" s="2">
        <f t="shared" si="209"/>
        <v>6</v>
      </c>
      <c r="AV290" s="2">
        <f t="shared" si="210"/>
        <v>1</v>
      </c>
      <c r="AW290" s="2">
        <f t="shared" si="211"/>
        <v>5</v>
      </c>
      <c r="AX290" s="2">
        <f t="shared" si="212"/>
        <v>2</v>
      </c>
      <c r="AY290" s="2">
        <f t="shared" si="213"/>
        <v>7</v>
      </c>
      <c r="AZ290" s="2">
        <f t="shared" si="214"/>
        <v>4</v>
      </c>
      <c r="BA290" s="2"/>
      <c r="BB290" s="5">
        <f t="shared" si="215"/>
        <v>5</v>
      </c>
      <c r="BC290" s="2">
        <f t="shared" si="216"/>
        <v>5</v>
      </c>
      <c r="BD290" s="2">
        <f t="shared" si="219"/>
        <v>36</v>
      </c>
      <c r="BE290" s="2">
        <f t="shared" si="220"/>
        <v>19</v>
      </c>
      <c r="BF290" s="2">
        <f t="shared" si="221"/>
        <v>4</v>
      </c>
      <c r="BG290" s="2">
        <f t="shared" si="222"/>
        <v>21</v>
      </c>
      <c r="BH290" s="2">
        <f t="shared" si="223"/>
        <v>4</v>
      </c>
      <c r="BI290" s="19">
        <f t="shared" si="224"/>
        <v>12.5</v>
      </c>
      <c r="BJ290" s="19">
        <f t="shared" si="225"/>
        <v>4.7871355387816905</v>
      </c>
      <c r="BK290" s="31">
        <f t="shared" si="226"/>
        <v>-1.775592090748118</v>
      </c>
      <c r="BL290" s="32">
        <f t="shared" si="217"/>
        <v>3.7900087291180634E-2</v>
      </c>
      <c r="BM290" s="62">
        <f t="shared" si="228"/>
        <v>1.4366197183098593E-2</v>
      </c>
      <c r="BN290" s="62" t="str">
        <f t="shared" si="229"/>
        <v/>
      </c>
      <c r="BO290" s="73" t="str">
        <f t="shared" si="230"/>
        <v/>
      </c>
      <c r="BQ290" s="11">
        <f t="shared" si="227"/>
        <v>-0.28952410305327497</v>
      </c>
    </row>
    <row r="291" spans="1:69">
      <c r="A291" s="30" t="s">
        <v>1012</v>
      </c>
      <c r="B291" s="30" t="s">
        <v>1013</v>
      </c>
      <c r="C291" s="30" t="s">
        <v>1014</v>
      </c>
      <c r="D291" s="30" t="s">
        <v>1015</v>
      </c>
      <c r="E291" s="30" t="s">
        <v>570</v>
      </c>
      <c r="F291" s="11" t="str">
        <f t="shared" si="218"/>
        <v>Immune syst</v>
      </c>
      <c r="H291" s="11">
        <f>VLOOKUP($B291,data!$B$3:$Q$15316,'diff expr 1 vs 3 mites'!H$8,FALSE)</f>
        <v>2919.350218</v>
      </c>
      <c r="I291" s="11">
        <f>VLOOKUP($B291,data!$B$3:$Q$15316,'diff expr 1 vs 3 mites'!I$8,FALSE)</f>
        <v>599.97162300000002</v>
      </c>
      <c r="J291" s="11">
        <f>VLOOKUP($B291,data!$B$3:$Q$15316,'diff expr 1 vs 3 mites'!J$8,FALSE)</f>
        <v>431.29299309999999</v>
      </c>
      <c r="K291" s="11">
        <f>VLOOKUP($B291,data!$B$3:$Q$15316,'diff expr 1 vs 3 mites'!K$8,FALSE)</f>
        <v>1050.410848</v>
      </c>
      <c r="L291" s="11">
        <f>VLOOKUP($B291,data!$B$3:$Q$15316,'diff expr 1 vs 3 mites'!L$8,FALSE)</f>
        <v>526.32143980000001</v>
      </c>
      <c r="M291" s="11">
        <f>VLOOKUP($B291,data!$B$3:$Q$15316,'diff expr 1 vs 3 mites'!M$8,FALSE)</f>
        <v>89.911920570000007</v>
      </c>
      <c r="N291" s="11">
        <f>VLOOKUP($B291,data!$B$3:$Q$15316,'diff expr 1 vs 3 mites'!N$8,FALSE)</f>
        <v>121.5444061</v>
      </c>
      <c r="O291" s="11">
        <f>VLOOKUP($B291,data!$B$3:$Q$15316,'diff expr 1 vs 3 mites'!O$8,FALSE)</f>
        <v>43.228741980000002</v>
      </c>
      <c r="P291" s="11">
        <f>VLOOKUP($B291,data!$B$3:$Q$15316,'diff expr 1 vs 3 mites'!P$8,FALSE)</f>
        <v>240.2238175</v>
      </c>
      <c r="Q291" s="11">
        <f>VLOOKUP($B291,data!$B$3:$Q$15316,'diff expr 1 vs 3 mites'!Q$8,FALSE)</f>
        <v>315.5546597</v>
      </c>
      <c r="S291" s="27" t="s">
        <v>27749</v>
      </c>
      <c r="U291" s="2">
        <f t="shared" si="185"/>
        <v>10</v>
      </c>
      <c r="V291" s="2">
        <f t="shared" si="186"/>
        <v>8</v>
      </c>
      <c r="W291" s="2">
        <f t="shared" si="187"/>
        <v>6</v>
      </c>
      <c r="X291" s="2">
        <f t="shared" si="188"/>
        <v>9</v>
      </c>
      <c r="Y291" s="2">
        <f t="shared" si="189"/>
        <v>7</v>
      </c>
      <c r="Z291" s="2">
        <f t="shared" si="190"/>
        <v>2</v>
      </c>
      <c r="AA291" s="2">
        <f t="shared" si="191"/>
        <v>3</v>
      </c>
      <c r="AB291" s="2">
        <f t="shared" si="192"/>
        <v>1</v>
      </c>
      <c r="AC291" s="2">
        <f t="shared" si="193"/>
        <v>4</v>
      </c>
      <c r="AD291" s="2">
        <f t="shared" si="194"/>
        <v>5</v>
      </c>
      <c r="AE291" s="2"/>
      <c r="AF291" s="2">
        <f t="shared" si="195"/>
        <v>0</v>
      </c>
      <c r="AG291" s="2">
        <f t="shared" si="196"/>
        <v>0</v>
      </c>
      <c r="AH291" s="2">
        <f t="shared" si="197"/>
        <v>0</v>
      </c>
      <c r="AI291" s="2">
        <f t="shared" si="198"/>
        <v>0</v>
      </c>
      <c r="AJ291" s="2">
        <f t="shared" si="199"/>
        <v>0</v>
      </c>
      <c r="AK291" s="2">
        <f t="shared" si="200"/>
        <v>0</v>
      </c>
      <c r="AL291" s="2">
        <f t="shared" si="201"/>
        <v>0</v>
      </c>
      <c r="AM291" s="2">
        <f t="shared" si="202"/>
        <v>0</v>
      </c>
      <c r="AN291" s="2">
        <f t="shared" si="203"/>
        <v>0</v>
      </c>
      <c r="AO291" s="2">
        <f t="shared" si="204"/>
        <v>0</v>
      </c>
      <c r="AP291" s="2"/>
      <c r="AQ291" s="2">
        <f t="shared" si="205"/>
        <v>10</v>
      </c>
      <c r="AR291" s="2">
        <f t="shared" si="206"/>
        <v>8</v>
      </c>
      <c r="AS291" s="2">
        <f t="shared" si="207"/>
        <v>6</v>
      </c>
      <c r="AT291" s="2">
        <f t="shared" si="208"/>
        <v>9</v>
      </c>
      <c r="AU291" s="2">
        <f t="shared" si="209"/>
        <v>7</v>
      </c>
      <c r="AV291" s="2">
        <f t="shared" si="210"/>
        <v>2</v>
      </c>
      <c r="AW291" s="2">
        <f t="shared" si="211"/>
        <v>3</v>
      </c>
      <c r="AX291" s="2">
        <f t="shared" si="212"/>
        <v>1</v>
      </c>
      <c r="AY291" s="2">
        <f t="shared" si="213"/>
        <v>4</v>
      </c>
      <c r="AZ291" s="2">
        <f t="shared" si="214"/>
        <v>5</v>
      </c>
      <c r="BA291" s="2"/>
      <c r="BB291" s="5">
        <f t="shared" si="215"/>
        <v>5</v>
      </c>
      <c r="BC291" s="2">
        <f t="shared" si="216"/>
        <v>5</v>
      </c>
      <c r="BD291" s="2">
        <f t="shared" si="219"/>
        <v>40</v>
      </c>
      <c r="BE291" s="2">
        <f t="shared" si="220"/>
        <v>15</v>
      </c>
      <c r="BF291" s="2">
        <f t="shared" si="221"/>
        <v>0</v>
      </c>
      <c r="BG291" s="2">
        <f t="shared" si="222"/>
        <v>25</v>
      </c>
      <c r="BH291" s="2">
        <f t="shared" si="223"/>
        <v>0</v>
      </c>
      <c r="BI291" s="19">
        <f t="shared" si="224"/>
        <v>12.5</v>
      </c>
      <c r="BJ291" s="19">
        <f t="shared" si="225"/>
        <v>4.7871355387816905</v>
      </c>
      <c r="BK291" s="31">
        <f t="shared" si="226"/>
        <v>-2.6111648393354674</v>
      </c>
      <c r="BL291" s="32">
        <f t="shared" si="217"/>
        <v>4.5117194090401637E-3</v>
      </c>
      <c r="BM291" s="62">
        <f t="shared" si="228"/>
        <v>2.8169014084507044E-4</v>
      </c>
      <c r="BN291" s="62" t="str">
        <f t="shared" si="229"/>
        <v/>
      </c>
      <c r="BO291" s="73" t="str">
        <f t="shared" si="230"/>
        <v/>
      </c>
      <c r="BQ291" s="11">
        <f t="shared" si="227"/>
        <v>-0.83378325415919186</v>
      </c>
    </row>
    <row r="292" spans="1:69">
      <c r="A292" s="30" t="s">
        <v>1016</v>
      </c>
      <c r="B292" s="30" t="s">
        <v>1017</v>
      </c>
      <c r="C292" s="30" t="s">
        <v>1018</v>
      </c>
      <c r="D292" s="30" t="s">
        <v>1019</v>
      </c>
      <c r="E292" s="30" t="s">
        <v>570</v>
      </c>
      <c r="F292" s="11" t="str">
        <f t="shared" si="218"/>
        <v>Immune syst</v>
      </c>
      <c r="H292" s="11">
        <f>VLOOKUP($B292,data!$B$3:$Q$15316,'diff expr 1 vs 3 mites'!H$8,FALSE)</f>
        <v>16.80582107</v>
      </c>
      <c r="I292" s="11">
        <f>VLOOKUP($B292,data!$B$3:$Q$15316,'diff expr 1 vs 3 mites'!I$8,FALSE)</f>
        <v>20.511776709999999</v>
      </c>
      <c r="J292" s="11">
        <f>VLOOKUP($B292,data!$B$3:$Q$15316,'diff expr 1 vs 3 mites'!J$8,FALSE)</f>
        <v>11.04512727</v>
      </c>
      <c r="K292" s="11">
        <f>VLOOKUP($B292,data!$B$3:$Q$15316,'diff expr 1 vs 3 mites'!K$8,FALSE)</f>
        <v>31.549228129999999</v>
      </c>
      <c r="L292" s="11">
        <f>VLOOKUP($B292,data!$B$3:$Q$15316,'diff expr 1 vs 3 mites'!L$8,FALSE)</f>
        <v>41.967804299999997</v>
      </c>
      <c r="M292" s="11">
        <f>VLOOKUP($B292,data!$B$3:$Q$15316,'diff expr 1 vs 3 mites'!M$8,FALSE)</f>
        <v>27.749070029999999</v>
      </c>
      <c r="N292" s="11">
        <f>VLOOKUP($B292,data!$B$3:$Q$15316,'diff expr 1 vs 3 mites'!N$8,FALSE)</f>
        <v>7.1281039640000001</v>
      </c>
      <c r="O292" s="11">
        <f>VLOOKUP($B292,data!$B$3:$Q$15316,'diff expr 1 vs 3 mites'!O$8,FALSE)</f>
        <v>108.6067953</v>
      </c>
      <c r="P292" s="11">
        <f>VLOOKUP($B292,data!$B$3:$Q$15316,'diff expr 1 vs 3 mites'!P$8,FALSE)</f>
        <v>9.0857919240000005</v>
      </c>
      <c r="Q292" s="11">
        <f>VLOOKUP($B292,data!$B$3:$Q$15316,'diff expr 1 vs 3 mites'!Q$8,FALSE)</f>
        <v>12.0862193</v>
      </c>
      <c r="S292" s="27" t="s">
        <v>27749</v>
      </c>
      <c r="U292" s="2">
        <f t="shared" si="185"/>
        <v>5</v>
      </c>
      <c r="V292" s="2">
        <f t="shared" si="186"/>
        <v>6</v>
      </c>
      <c r="W292" s="2">
        <f t="shared" si="187"/>
        <v>3</v>
      </c>
      <c r="X292" s="2">
        <f t="shared" si="188"/>
        <v>8</v>
      </c>
      <c r="Y292" s="2">
        <f t="shared" si="189"/>
        <v>9</v>
      </c>
      <c r="Z292" s="2">
        <f t="shared" si="190"/>
        <v>7</v>
      </c>
      <c r="AA292" s="2">
        <f t="shared" si="191"/>
        <v>1</v>
      </c>
      <c r="AB292" s="2">
        <f t="shared" si="192"/>
        <v>10</v>
      </c>
      <c r="AC292" s="2">
        <f t="shared" si="193"/>
        <v>2</v>
      </c>
      <c r="AD292" s="2">
        <f t="shared" si="194"/>
        <v>4</v>
      </c>
      <c r="AE292" s="2"/>
      <c r="AF292" s="2">
        <f t="shared" si="195"/>
        <v>0</v>
      </c>
      <c r="AG292" s="2">
        <f t="shared" si="196"/>
        <v>0</v>
      </c>
      <c r="AH292" s="2">
        <f t="shared" si="197"/>
        <v>0</v>
      </c>
      <c r="AI292" s="2">
        <f t="shared" si="198"/>
        <v>0</v>
      </c>
      <c r="AJ292" s="2">
        <f t="shared" si="199"/>
        <v>0</v>
      </c>
      <c r="AK292" s="2">
        <f t="shared" si="200"/>
        <v>0</v>
      </c>
      <c r="AL292" s="2">
        <f t="shared" si="201"/>
        <v>0</v>
      </c>
      <c r="AM292" s="2">
        <f t="shared" si="202"/>
        <v>0</v>
      </c>
      <c r="AN292" s="2">
        <f t="shared" si="203"/>
        <v>0</v>
      </c>
      <c r="AO292" s="2">
        <f t="shared" si="204"/>
        <v>0</v>
      </c>
      <c r="AP292" s="2"/>
      <c r="AQ292" s="2">
        <f t="shared" si="205"/>
        <v>5</v>
      </c>
      <c r="AR292" s="2">
        <f t="shared" si="206"/>
        <v>6</v>
      </c>
      <c r="AS292" s="2">
        <f t="shared" si="207"/>
        <v>3</v>
      </c>
      <c r="AT292" s="2">
        <f t="shared" si="208"/>
        <v>8</v>
      </c>
      <c r="AU292" s="2">
        <f t="shared" si="209"/>
        <v>9</v>
      </c>
      <c r="AV292" s="2">
        <f t="shared" si="210"/>
        <v>7</v>
      </c>
      <c r="AW292" s="2">
        <f t="shared" si="211"/>
        <v>1</v>
      </c>
      <c r="AX292" s="2">
        <f t="shared" si="212"/>
        <v>10</v>
      </c>
      <c r="AY292" s="2">
        <f t="shared" si="213"/>
        <v>2</v>
      </c>
      <c r="AZ292" s="2">
        <f t="shared" si="214"/>
        <v>4</v>
      </c>
      <c r="BA292" s="2"/>
      <c r="BB292" s="5">
        <f t="shared" si="215"/>
        <v>5</v>
      </c>
      <c r="BC292" s="2">
        <f t="shared" si="216"/>
        <v>5</v>
      </c>
      <c r="BD292" s="2">
        <f t="shared" si="219"/>
        <v>31</v>
      </c>
      <c r="BE292" s="2">
        <f t="shared" si="220"/>
        <v>24</v>
      </c>
      <c r="BF292" s="2">
        <f t="shared" si="221"/>
        <v>9</v>
      </c>
      <c r="BG292" s="2">
        <f t="shared" si="222"/>
        <v>16</v>
      </c>
      <c r="BH292" s="2">
        <f t="shared" si="223"/>
        <v>9</v>
      </c>
      <c r="BI292" s="19">
        <f t="shared" si="224"/>
        <v>12.5</v>
      </c>
      <c r="BJ292" s="19">
        <f t="shared" si="225"/>
        <v>4.7871355387816905</v>
      </c>
      <c r="BK292" s="31">
        <f t="shared" si="226"/>
        <v>-0.73112615501393097</v>
      </c>
      <c r="BL292" s="32">
        <f t="shared" si="217"/>
        <v>0.23235104997023245</v>
      </c>
      <c r="BM292" s="62">
        <f t="shared" si="228"/>
        <v>4.8732394366197189E-2</v>
      </c>
      <c r="BN292" s="62" t="str">
        <f t="shared" si="229"/>
        <v/>
      </c>
      <c r="BO292" s="73" t="str">
        <f t="shared" si="230"/>
        <v/>
      </c>
      <c r="BQ292" s="11">
        <f t="shared" si="227"/>
        <v>0.13064592809193148</v>
      </c>
    </row>
    <row r="293" spans="1:69">
      <c r="A293" s="30" t="s">
        <v>1020</v>
      </c>
      <c r="B293" s="30" t="s">
        <v>1021</v>
      </c>
      <c r="C293" s="30" t="s">
        <v>865</v>
      </c>
      <c r="D293" s="30"/>
      <c r="E293" s="30" t="s">
        <v>570</v>
      </c>
      <c r="F293" s="11" t="str">
        <f t="shared" si="218"/>
        <v>Immune syst</v>
      </c>
      <c r="H293" s="11">
        <f>VLOOKUP($B293,data!$B$3:$Q$15316,'diff expr 1 vs 3 mites'!H$8,FALSE)</f>
        <v>2.0526425989999999</v>
      </c>
      <c r="I293" s="11">
        <f>VLOOKUP($B293,data!$B$3:$Q$15316,'diff expr 1 vs 3 mites'!I$8,FALSE)</f>
        <v>3.373615627</v>
      </c>
      <c r="J293" s="11">
        <f>VLOOKUP($B293,data!$B$3:$Q$15316,'diff expr 1 vs 3 mites'!J$8,FALSE)</f>
        <v>2.2247712549999998</v>
      </c>
      <c r="K293" s="11">
        <f>VLOOKUP($B293,data!$B$3:$Q$15316,'diff expr 1 vs 3 mites'!K$8,FALSE)</f>
        <v>2.5331656979999999</v>
      </c>
      <c r="L293" s="11">
        <f>VLOOKUP($B293,data!$B$3:$Q$15316,'diff expr 1 vs 3 mites'!L$8,FALSE)</f>
        <v>4.082715973</v>
      </c>
      <c r="M293" s="11">
        <f>VLOOKUP($B293,data!$B$3:$Q$15316,'diff expr 1 vs 3 mites'!M$8,FALSE)</f>
        <v>5.359343279</v>
      </c>
      <c r="N293" s="11">
        <f>VLOOKUP($B293,data!$B$3:$Q$15316,'diff expr 1 vs 3 mites'!N$8,FALSE)</f>
        <v>1.3963602479999999</v>
      </c>
      <c r="O293" s="11">
        <f>VLOOKUP($B293,data!$B$3:$Q$15316,'diff expr 1 vs 3 mites'!O$8,FALSE)</f>
        <v>7.2442587190000003</v>
      </c>
      <c r="P293" s="11">
        <f>VLOOKUP($B293,data!$B$3:$Q$15316,'diff expr 1 vs 3 mites'!P$8,FALSE)</f>
        <v>1.8670352139999999</v>
      </c>
      <c r="Q293" s="11">
        <f>VLOOKUP($B293,data!$B$3:$Q$15316,'diff expr 1 vs 3 mites'!Q$8,FALSE)</f>
        <v>4.8256681229999998</v>
      </c>
      <c r="S293" s="27" t="s">
        <v>27749</v>
      </c>
      <c r="U293" s="2">
        <f t="shared" si="185"/>
        <v>3</v>
      </c>
      <c r="V293" s="2">
        <f t="shared" si="186"/>
        <v>6</v>
      </c>
      <c r="W293" s="2">
        <f t="shared" si="187"/>
        <v>4</v>
      </c>
      <c r="X293" s="2">
        <f t="shared" si="188"/>
        <v>5</v>
      </c>
      <c r="Y293" s="2">
        <f t="shared" si="189"/>
        <v>7</v>
      </c>
      <c r="Z293" s="2">
        <f t="shared" si="190"/>
        <v>9</v>
      </c>
      <c r="AA293" s="2">
        <f t="shared" si="191"/>
        <v>1</v>
      </c>
      <c r="AB293" s="2">
        <f t="shared" si="192"/>
        <v>10</v>
      </c>
      <c r="AC293" s="2">
        <f t="shared" si="193"/>
        <v>2</v>
      </c>
      <c r="AD293" s="2">
        <f t="shared" si="194"/>
        <v>8</v>
      </c>
      <c r="AE293" s="2"/>
      <c r="AF293" s="2">
        <f t="shared" si="195"/>
        <v>0</v>
      </c>
      <c r="AG293" s="2">
        <f t="shared" si="196"/>
        <v>0</v>
      </c>
      <c r="AH293" s="2">
        <f t="shared" si="197"/>
        <v>0</v>
      </c>
      <c r="AI293" s="2">
        <f t="shared" si="198"/>
        <v>0</v>
      </c>
      <c r="AJ293" s="2">
        <f t="shared" si="199"/>
        <v>0</v>
      </c>
      <c r="AK293" s="2">
        <f t="shared" si="200"/>
        <v>0</v>
      </c>
      <c r="AL293" s="2">
        <f t="shared" si="201"/>
        <v>0</v>
      </c>
      <c r="AM293" s="2">
        <f t="shared" si="202"/>
        <v>0</v>
      </c>
      <c r="AN293" s="2">
        <f t="shared" si="203"/>
        <v>0</v>
      </c>
      <c r="AO293" s="2">
        <f t="shared" si="204"/>
        <v>0</v>
      </c>
      <c r="AP293" s="2"/>
      <c r="AQ293" s="2">
        <f t="shared" si="205"/>
        <v>3</v>
      </c>
      <c r="AR293" s="2">
        <f t="shared" si="206"/>
        <v>6</v>
      </c>
      <c r="AS293" s="2">
        <f t="shared" si="207"/>
        <v>4</v>
      </c>
      <c r="AT293" s="2">
        <f t="shared" si="208"/>
        <v>5</v>
      </c>
      <c r="AU293" s="2">
        <f t="shared" si="209"/>
        <v>7</v>
      </c>
      <c r="AV293" s="2">
        <f t="shared" si="210"/>
        <v>9</v>
      </c>
      <c r="AW293" s="2">
        <f t="shared" si="211"/>
        <v>1</v>
      </c>
      <c r="AX293" s="2">
        <f t="shared" si="212"/>
        <v>10</v>
      </c>
      <c r="AY293" s="2">
        <f t="shared" si="213"/>
        <v>2</v>
      </c>
      <c r="AZ293" s="2">
        <f t="shared" si="214"/>
        <v>8</v>
      </c>
      <c r="BA293" s="2"/>
      <c r="BB293" s="5">
        <f t="shared" si="215"/>
        <v>5</v>
      </c>
      <c r="BC293" s="2">
        <f t="shared" si="216"/>
        <v>5</v>
      </c>
      <c r="BD293" s="2">
        <f t="shared" si="219"/>
        <v>25</v>
      </c>
      <c r="BE293" s="2">
        <f t="shared" si="220"/>
        <v>30</v>
      </c>
      <c r="BF293" s="2">
        <f t="shared" si="221"/>
        <v>15</v>
      </c>
      <c r="BG293" s="2">
        <f t="shared" si="222"/>
        <v>10</v>
      </c>
      <c r="BH293" s="2">
        <f t="shared" si="223"/>
        <v>10</v>
      </c>
      <c r="BI293" s="19">
        <f t="shared" si="224"/>
        <v>12.5</v>
      </c>
      <c r="BJ293" s="19">
        <f t="shared" si="225"/>
        <v>4.7871355387816905</v>
      </c>
      <c r="BK293" s="31">
        <f t="shared" si="226"/>
        <v>-0.5222329678670935</v>
      </c>
      <c r="BL293" s="32">
        <f t="shared" si="217"/>
        <v>0.30075406722029491</v>
      </c>
      <c r="BM293" s="62">
        <f t="shared" si="228"/>
        <v>5.8591549295774648E-2</v>
      </c>
      <c r="BN293" s="62" t="str">
        <f t="shared" si="229"/>
        <v/>
      </c>
      <c r="BO293" s="73" t="str">
        <f t="shared" si="230"/>
        <v/>
      </c>
      <c r="BQ293" s="11">
        <f t="shared" si="227"/>
        <v>0.16148648245816155</v>
      </c>
    </row>
    <row r="294" spans="1:69">
      <c r="A294" s="30" t="s">
        <v>1022</v>
      </c>
      <c r="B294" s="30" t="s">
        <v>1023</v>
      </c>
      <c r="C294" s="30" t="s">
        <v>1024</v>
      </c>
      <c r="D294" s="30" t="s">
        <v>1025</v>
      </c>
      <c r="E294" s="30" t="s">
        <v>570</v>
      </c>
      <c r="F294" s="11" t="str">
        <f t="shared" si="218"/>
        <v>Immune syst</v>
      </c>
      <c r="H294" s="11">
        <f>VLOOKUP($B294,data!$B$3:$Q$15316,'diff expr 1 vs 3 mites'!H$8,FALSE)</f>
        <v>30.33195387</v>
      </c>
      <c r="I294" s="11">
        <f>VLOOKUP($B294,data!$B$3:$Q$15316,'diff expr 1 vs 3 mites'!I$8,FALSE)</f>
        <v>192.40738020000001</v>
      </c>
      <c r="J294" s="11">
        <f>VLOOKUP($B294,data!$B$3:$Q$15316,'diff expr 1 vs 3 mites'!J$8,FALSE)</f>
        <v>286.32692179999998</v>
      </c>
      <c r="K294" s="11">
        <f>VLOOKUP($B294,data!$B$3:$Q$15316,'diff expr 1 vs 3 mites'!K$8,FALSE)</f>
        <v>219.90935970000001</v>
      </c>
      <c r="L294" s="11">
        <f>VLOOKUP($B294,data!$B$3:$Q$15316,'diff expr 1 vs 3 mites'!L$8,FALSE)</f>
        <v>297.90180620000001</v>
      </c>
      <c r="M294" s="11">
        <f>VLOOKUP($B294,data!$B$3:$Q$15316,'diff expr 1 vs 3 mites'!M$8,FALSE)</f>
        <v>30.462115839999999</v>
      </c>
      <c r="N294" s="11">
        <f>VLOOKUP($B294,data!$B$3:$Q$15316,'diff expr 1 vs 3 mites'!N$8,FALSE)</f>
        <v>240.80145390000001</v>
      </c>
      <c r="O294" s="11">
        <f>VLOOKUP($B294,data!$B$3:$Q$15316,'diff expr 1 vs 3 mites'!O$8,FALSE)</f>
        <v>64.986822459999999</v>
      </c>
      <c r="P294" s="11">
        <f>VLOOKUP($B294,data!$B$3:$Q$15316,'diff expr 1 vs 3 mites'!P$8,FALSE)</f>
        <v>153.4031028</v>
      </c>
      <c r="Q294" s="11">
        <f>VLOOKUP($B294,data!$B$3:$Q$15316,'diff expr 1 vs 3 mites'!Q$8,FALSE)</f>
        <v>61.268887149999998</v>
      </c>
      <c r="S294" s="27" t="s">
        <v>27749</v>
      </c>
      <c r="U294" s="2">
        <f t="shared" si="185"/>
        <v>1</v>
      </c>
      <c r="V294" s="2">
        <f t="shared" si="186"/>
        <v>6</v>
      </c>
      <c r="W294" s="2">
        <f t="shared" si="187"/>
        <v>9</v>
      </c>
      <c r="X294" s="2">
        <f t="shared" si="188"/>
        <v>7</v>
      </c>
      <c r="Y294" s="2">
        <f t="shared" si="189"/>
        <v>10</v>
      </c>
      <c r="Z294" s="2">
        <f t="shared" si="190"/>
        <v>2</v>
      </c>
      <c r="AA294" s="2">
        <f t="shared" si="191"/>
        <v>8</v>
      </c>
      <c r="AB294" s="2">
        <f t="shared" si="192"/>
        <v>4</v>
      </c>
      <c r="AC294" s="2">
        <f t="shared" si="193"/>
        <v>5</v>
      </c>
      <c r="AD294" s="2">
        <f t="shared" si="194"/>
        <v>3</v>
      </c>
      <c r="AE294" s="2"/>
      <c r="AF294" s="2">
        <f t="shared" si="195"/>
        <v>0</v>
      </c>
      <c r="AG294" s="2">
        <f t="shared" si="196"/>
        <v>0</v>
      </c>
      <c r="AH294" s="2">
        <f t="shared" si="197"/>
        <v>0</v>
      </c>
      <c r="AI294" s="2">
        <f t="shared" si="198"/>
        <v>0</v>
      </c>
      <c r="AJ294" s="2">
        <f t="shared" si="199"/>
        <v>0</v>
      </c>
      <c r="AK294" s="2">
        <f t="shared" si="200"/>
        <v>0</v>
      </c>
      <c r="AL294" s="2">
        <f t="shared" si="201"/>
        <v>0</v>
      </c>
      <c r="AM294" s="2">
        <f t="shared" si="202"/>
        <v>0</v>
      </c>
      <c r="AN294" s="2">
        <f t="shared" si="203"/>
        <v>0</v>
      </c>
      <c r="AO294" s="2">
        <f t="shared" si="204"/>
        <v>0</v>
      </c>
      <c r="AP294" s="2"/>
      <c r="AQ294" s="2">
        <f t="shared" si="205"/>
        <v>1</v>
      </c>
      <c r="AR294" s="2">
        <f t="shared" si="206"/>
        <v>6</v>
      </c>
      <c r="AS294" s="2">
        <f t="shared" si="207"/>
        <v>9</v>
      </c>
      <c r="AT294" s="2">
        <f t="shared" si="208"/>
        <v>7</v>
      </c>
      <c r="AU294" s="2">
        <f t="shared" si="209"/>
        <v>10</v>
      </c>
      <c r="AV294" s="2">
        <f t="shared" si="210"/>
        <v>2</v>
      </c>
      <c r="AW294" s="2">
        <f t="shared" si="211"/>
        <v>8</v>
      </c>
      <c r="AX294" s="2">
        <f t="shared" si="212"/>
        <v>4</v>
      </c>
      <c r="AY294" s="2">
        <f t="shared" si="213"/>
        <v>5</v>
      </c>
      <c r="AZ294" s="2">
        <f t="shared" si="214"/>
        <v>3</v>
      </c>
      <c r="BA294" s="2"/>
      <c r="BB294" s="5">
        <f t="shared" si="215"/>
        <v>5</v>
      </c>
      <c r="BC294" s="2">
        <f t="shared" si="216"/>
        <v>5</v>
      </c>
      <c r="BD294" s="2">
        <f t="shared" si="219"/>
        <v>33</v>
      </c>
      <c r="BE294" s="2">
        <f t="shared" si="220"/>
        <v>22</v>
      </c>
      <c r="BF294" s="2">
        <f t="shared" si="221"/>
        <v>7</v>
      </c>
      <c r="BG294" s="2">
        <f t="shared" si="222"/>
        <v>18</v>
      </c>
      <c r="BH294" s="2">
        <f t="shared" si="223"/>
        <v>7</v>
      </c>
      <c r="BI294" s="19">
        <f t="shared" si="224"/>
        <v>12.5</v>
      </c>
      <c r="BJ294" s="19">
        <f t="shared" si="225"/>
        <v>4.7871355387816905</v>
      </c>
      <c r="BK294" s="31">
        <f t="shared" si="226"/>
        <v>-1.1489125293076057</v>
      </c>
      <c r="BL294" s="32">
        <f t="shared" si="217"/>
        <v>0.12529602534284204</v>
      </c>
      <c r="BM294" s="62">
        <f t="shared" si="228"/>
        <v>3.0422535211267605E-2</v>
      </c>
      <c r="BN294" s="62" t="str">
        <f t="shared" si="229"/>
        <v/>
      </c>
      <c r="BO294" s="73" t="str">
        <f t="shared" si="230"/>
        <v/>
      </c>
      <c r="BQ294" s="11">
        <f t="shared" si="227"/>
        <v>-0.27042818833617038</v>
      </c>
    </row>
    <row r="295" spans="1:69">
      <c r="A295" s="30" t="s">
        <v>1026</v>
      </c>
      <c r="B295" s="30" t="s">
        <v>1027</v>
      </c>
      <c r="C295" s="30" t="s">
        <v>1028</v>
      </c>
      <c r="D295" s="30" t="s">
        <v>1029</v>
      </c>
      <c r="E295" s="30" t="s">
        <v>570</v>
      </c>
      <c r="F295" s="11" t="str">
        <f t="shared" si="218"/>
        <v>Immune syst</v>
      </c>
      <c r="H295" s="11">
        <f>VLOOKUP($B295,data!$B$3:$Q$15316,'diff expr 1 vs 3 mites'!H$8,FALSE)</f>
        <v>0.255265456</v>
      </c>
      <c r="I295" s="11">
        <f>VLOOKUP($B295,data!$B$3:$Q$15316,'diff expr 1 vs 3 mites'!I$8,FALSE)</f>
        <v>12.2775993</v>
      </c>
      <c r="J295" s="11">
        <f>VLOOKUP($B295,data!$B$3:$Q$15316,'diff expr 1 vs 3 mites'!J$8,FALSE)</f>
        <v>3.9320857149999999</v>
      </c>
      <c r="K295" s="11">
        <f>VLOOKUP($B295,data!$B$3:$Q$15316,'diff expr 1 vs 3 mites'!K$8,FALSE)</f>
        <v>5.2263821159999999</v>
      </c>
      <c r="L295" s="11">
        <f>VLOOKUP($B295,data!$B$3:$Q$15316,'diff expr 1 vs 3 mites'!L$8,FALSE)</f>
        <v>6.0195615790000003</v>
      </c>
      <c r="M295" s="11">
        <f>VLOOKUP($B295,data!$B$3:$Q$15316,'diff expr 1 vs 3 mites'!M$8,FALSE)</f>
        <v>8.9308970460000001</v>
      </c>
      <c r="N295" s="11">
        <f>VLOOKUP($B295,data!$B$3:$Q$15316,'diff expr 1 vs 3 mites'!N$8,FALSE)</f>
        <v>1.256316955</v>
      </c>
      <c r="O295" s="11">
        <f>VLOOKUP($B295,data!$B$3:$Q$15316,'diff expr 1 vs 3 mites'!O$8,FALSE)</f>
        <v>14.967256170000001</v>
      </c>
      <c r="P295" s="11">
        <f>VLOOKUP($B295,data!$B$3:$Q$15316,'diff expr 1 vs 3 mites'!P$8,FALSE)</f>
        <v>2.8253944880000001</v>
      </c>
      <c r="Q295" s="11">
        <f>VLOOKUP($B295,data!$B$3:$Q$15316,'diff expr 1 vs 3 mites'!Q$8,FALSE)</f>
        <v>4.2644700330000003</v>
      </c>
      <c r="S295" s="27" t="s">
        <v>27749</v>
      </c>
      <c r="U295" s="2">
        <f t="shared" si="185"/>
        <v>1</v>
      </c>
      <c r="V295" s="2">
        <f t="shared" si="186"/>
        <v>9</v>
      </c>
      <c r="W295" s="2">
        <f t="shared" si="187"/>
        <v>4</v>
      </c>
      <c r="X295" s="2">
        <f t="shared" si="188"/>
        <v>6</v>
      </c>
      <c r="Y295" s="2">
        <f t="shared" si="189"/>
        <v>7</v>
      </c>
      <c r="Z295" s="2">
        <f t="shared" si="190"/>
        <v>8</v>
      </c>
      <c r="AA295" s="2">
        <f t="shared" si="191"/>
        <v>2</v>
      </c>
      <c r="AB295" s="2">
        <f t="shared" si="192"/>
        <v>10</v>
      </c>
      <c r="AC295" s="2">
        <f t="shared" si="193"/>
        <v>3</v>
      </c>
      <c r="AD295" s="2">
        <f t="shared" si="194"/>
        <v>5</v>
      </c>
      <c r="AE295" s="2"/>
      <c r="AF295" s="2">
        <f t="shared" si="195"/>
        <v>0</v>
      </c>
      <c r="AG295" s="2">
        <f t="shared" si="196"/>
        <v>0</v>
      </c>
      <c r="AH295" s="2">
        <f t="shared" si="197"/>
        <v>0</v>
      </c>
      <c r="AI295" s="2">
        <f t="shared" si="198"/>
        <v>0</v>
      </c>
      <c r="AJ295" s="2">
        <f t="shared" si="199"/>
        <v>0</v>
      </c>
      <c r="AK295" s="2">
        <f t="shared" si="200"/>
        <v>0</v>
      </c>
      <c r="AL295" s="2">
        <f t="shared" si="201"/>
        <v>0</v>
      </c>
      <c r="AM295" s="2">
        <f t="shared" si="202"/>
        <v>0</v>
      </c>
      <c r="AN295" s="2">
        <f t="shared" si="203"/>
        <v>0</v>
      </c>
      <c r="AO295" s="2">
        <f t="shared" si="204"/>
        <v>0</v>
      </c>
      <c r="AP295" s="2"/>
      <c r="AQ295" s="2">
        <f t="shared" si="205"/>
        <v>1</v>
      </c>
      <c r="AR295" s="2">
        <f t="shared" si="206"/>
        <v>9</v>
      </c>
      <c r="AS295" s="2">
        <f t="shared" si="207"/>
        <v>4</v>
      </c>
      <c r="AT295" s="2">
        <f t="shared" si="208"/>
        <v>6</v>
      </c>
      <c r="AU295" s="2">
        <f t="shared" si="209"/>
        <v>7</v>
      </c>
      <c r="AV295" s="2">
        <f t="shared" si="210"/>
        <v>8</v>
      </c>
      <c r="AW295" s="2">
        <f t="shared" si="211"/>
        <v>2</v>
      </c>
      <c r="AX295" s="2">
        <f t="shared" si="212"/>
        <v>10</v>
      </c>
      <c r="AY295" s="2">
        <f t="shared" si="213"/>
        <v>3</v>
      </c>
      <c r="AZ295" s="2">
        <f t="shared" si="214"/>
        <v>5</v>
      </c>
      <c r="BA295" s="2"/>
      <c r="BB295" s="5">
        <f t="shared" si="215"/>
        <v>5</v>
      </c>
      <c r="BC295" s="2">
        <f t="shared" si="216"/>
        <v>5</v>
      </c>
      <c r="BD295" s="2">
        <f t="shared" si="219"/>
        <v>27</v>
      </c>
      <c r="BE295" s="2">
        <f t="shared" si="220"/>
        <v>28</v>
      </c>
      <c r="BF295" s="2">
        <f t="shared" si="221"/>
        <v>13</v>
      </c>
      <c r="BG295" s="2">
        <f t="shared" si="222"/>
        <v>12</v>
      </c>
      <c r="BH295" s="2">
        <f t="shared" si="223"/>
        <v>12</v>
      </c>
      <c r="BI295" s="19">
        <f t="shared" si="224"/>
        <v>12.5</v>
      </c>
      <c r="BJ295" s="19">
        <f t="shared" si="225"/>
        <v>4.7871355387816905</v>
      </c>
      <c r="BK295" s="31">
        <f t="shared" si="226"/>
        <v>-0.10444659357341871</v>
      </c>
      <c r="BL295" s="32">
        <f t="shared" si="217"/>
        <v>0.45840747426404427</v>
      </c>
      <c r="BM295" s="62">
        <f t="shared" si="228"/>
        <v>8.225352112676057E-2</v>
      </c>
      <c r="BN295" s="62" t="str">
        <f t="shared" si="229"/>
        <v/>
      </c>
      <c r="BO295" s="73" t="str">
        <f t="shared" si="230"/>
        <v/>
      </c>
      <c r="BQ295" s="11">
        <f t="shared" si="227"/>
        <v>6.5802880744883302E-2</v>
      </c>
    </row>
    <row r="296" spans="1:69">
      <c r="A296" s="30" t="s">
        <v>1030</v>
      </c>
      <c r="B296" s="30" t="s">
        <v>1031</v>
      </c>
      <c r="C296" s="30" t="s">
        <v>1032</v>
      </c>
      <c r="D296" s="30" t="s">
        <v>1033</v>
      </c>
      <c r="E296" s="30" t="s">
        <v>570</v>
      </c>
      <c r="F296" s="11" t="str">
        <f t="shared" si="218"/>
        <v>Immune syst</v>
      </c>
      <c r="H296" s="11">
        <f>VLOOKUP($B296,data!$B$3:$Q$15316,'diff expr 1 vs 3 mites'!H$8,FALSE)</f>
        <v>7.0408733430000003</v>
      </c>
      <c r="I296" s="11">
        <f>VLOOKUP($B296,data!$B$3:$Q$15316,'diff expr 1 vs 3 mites'!I$8,FALSE)</f>
        <v>12.664105129999999</v>
      </c>
      <c r="J296" s="11">
        <f>VLOOKUP($B296,data!$B$3:$Q$15316,'diff expr 1 vs 3 mites'!J$8,FALSE)</f>
        <v>5.3413018369999996</v>
      </c>
      <c r="K296" s="11">
        <f>VLOOKUP($B296,data!$B$3:$Q$15316,'diff expr 1 vs 3 mites'!K$8,FALSE)</f>
        <v>4.2313280569999998</v>
      </c>
      <c r="L296" s="11">
        <f>VLOOKUP($B296,data!$B$3:$Q$15316,'diff expr 1 vs 3 mites'!L$8,FALSE)</f>
        <v>4.0645014789999996</v>
      </c>
      <c r="M296" s="11">
        <f>VLOOKUP($B296,data!$B$3:$Q$15316,'diff expr 1 vs 3 mites'!M$8,FALSE)</f>
        <v>1.2347717030000001</v>
      </c>
      <c r="N296" s="11">
        <f>VLOOKUP($B296,data!$B$3:$Q$15316,'diff expr 1 vs 3 mites'!N$8,FALSE)</f>
        <v>1.46697934</v>
      </c>
      <c r="O296" s="11">
        <f>VLOOKUP($B296,data!$B$3:$Q$15316,'diff expr 1 vs 3 mites'!O$8,FALSE)</f>
        <v>11.04218286</v>
      </c>
      <c r="P296" s="11">
        <f>VLOOKUP($B296,data!$B$3:$Q$15316,'diff expr 1 vs 3 mites'!P$8,FALSE)</f>
        <v>2.3644880970000002</v>
      </c>
      <c r="Q296" s="11">
        <f>VLOOKUP($B296,data!$B$3:$Q$15316,'diff expr 1 vs 3 mites'!Q$8,FALSE)</f>
        <v>13.04487529</v>
      </c>
      <c r="S296" s="27" t="s">
        <v>27749</v>
      </c>
      <c r="U296" s="2">
        <f t="shared" si="185"/>
        <v>7</v>
      </c>
      <c r="V296" s="2">
        <f t="shared" si="186"/>
        <v>9</v>
      </c>
      <c r="W296" s="2">
        <f t="shared" si="187"/>
        <v>6</v>
      </c>
      <c r="X296" s="2">
        <f t="shared" si="188"/>
        <v>5</v>
      </c>
      <c r="Y296" s="2">
        <f t="shared" si="189"/>
        <v>4</v>
      </c>
      <c r="Z296" s="2">
        <f t="shared" si="190"/>
        <v>1</v>
      </c>
      <c r="AA296" s="2">
        <f t="shared" si="191"/>
        <v>2</v>
      </c>
      <c r="AB296" s="2">
        <f t="shared" si="192"/>
        <v>8</v>
      </c>
      <c r="AC296" s="2">
        <f t="shared" si="193"/>
        <v>3</v>
      </c>
      <c r="AD296" s="2">
        <f t="shared" si="194"/>
        <v>10</v>
      </c>
      <c r="AE296" s="2"/>
      <c r="AF296" s="2">
        <f t="shared" si="195"/>
        <v>0</v>
      </c>
      <c r="AG296" s="2">
        <f t="shared" si="196"/>
        <v>0</v>
      </c>
      <c r="AH296" s="2">
        <f t="shared" si="197"/>
        <v>0</v>
      </c>
      <c r="AI296" s="2">
        <f t="shared" si="198"/>
        <v>0</v>
      </c>
      <c r="AJ296" s="2">
        <f t="shared" si="199"/>
        <v>0</v>
      </c>
      <c r="AK296" s="2">
        <f t="shared" si="200"/>
        <v>0</v>
      </c>
      <c r="AL296" s="2">
        <f t="shared" si="201"/>
        <v>0</v>
      </c>
      <c r="AM296" s="2">
        <f t="shared" si="202"/>
        <v>0</v>
      </c>
      <c r="AN296" s="2">
        <f t="shared" si="203"/>
        <v>0</v>
      </c>
      <c r="AO296" s="2">
        <f t="shared" si="204"/>
        <v>0</v>
      </c>
      <c r="AP296" s="2"/>
      <c r="AQ296" s="2">
        <f t="shared" si="205"/>
        <v>7</v>
      </c>
      <c r="AR296" s="2">
        <f t="shared" si="206"/>
        <v>9</v>
      </c>
      <c r="AS296" s="2">
        <f t="shared" si="207"/>
        <v>6</v>
      </c>
      <c r="AT296" s="2">
        <f t="shared" si="208"/>
        <v>5</v>
      </c>
      <c r="AU296" s="2">
        <f t="shared" si="209"/>
        <v>4</v>
      </c>
      <c r="AV296" s="2">
        <f t="shared" si="210"/>
        <v>1</v>
      </c>
      <c r="AW296" s="2">
        <f t="shared" si="211"/>
        <v>2</v>
      </c>
      <c r="AX296" s="2">
        <f t="shared" si="212"/>
        <v>8</v>
      </c>
      <c r="AY296" s="2">
        <f t="shared" si="213"/>
        <v>3</v>
      </c>
      <c r="AZ296" s="2">
        <f t="shared" si="214"/>
        <v>10</v>
      </c>
      <c r="BA296" s="2"/>
      <c r="BB296" s="5">
        <f t="shared" si="215"/>
        <v>5</v>
      </c>
      <c r="BC296" s="2">
        <f t="shared" si="216"/>
        <v>5</v>
      </c>
      <c r="BD296" s="2">
        <f t="shared" si="219"/>
        <v>31</v>
      </c>
      <c r="BE296" s="2">
        <f t="shared" si="220"/>
        <v>24</v>
      </c>
      <c r="BF296" s="2">
        <f t="shared" si="221"/>
        <v>9</v>
      </c>
      <c r="BG296" s="2">
        <f t="shared" si="222"/>
        <v>16</v>
      </c>
      <c r="BH296" s="2">
        <f t="shared" si="223"/>
        <v>9</v>
      </c>
      <c r="BI296" s="19">
        <f t="shared" si="224"/>
        <v>12.5</v>
      </c>
      <c r="BJ296" s="19">
        <f t="shared" si="225"/>
        <v>4.7871355387816905</v>
      </c>
      <c r="BK296" s="31">
        <f t="shared" si="226"/>
        <v>-0.73112615501393097</v>
      </c>
      <c r="BL296" s="32">
        <f t="shared" si="217"/>
        <v>0.23235104997023245</v>
      </c>
      <c r="BM296" s="62">
        <f t="shared" si="228"/>
        <v>4.8732394366197189E-2</v>
      </c>
      <c r="BN296" s="62" t="str">
        <f t="shared" si="229"/>
        <v/>
      </c>
      <c r="BO296" s="73" t="str">
        <f t="shared" si="230"/>
        <v/>
      </c>
      <c r="BQ296" s="11">
        <f t="shared" si="227"/>
        <v>-5.830539660533348E-2</v>
      </c>
    </row>
    <row r="297" spans="1:69">
      <c r="A297" s="30" t="s">
        <v>1034</v>
      </c>
      <c r="B297" s="30" t="s">
        <v>1035</v>
      </c>
      <c r="C297" s="30" t="s">
        <v>1036</v>
      </c>
      <c r="D297" s="30" t="s">
        <v>1037</v>
      </c>
      <c r="E297" s="30" t="s">
        <v>570</v>
      </c>
      <c r="F297" s="11" t="str">
        <f t="shared" si="218"/>
        <v>Immune syst</v>
      </c>
      <c r="H297" s="11">
        <f>VLOOKUP($B297,data!$B$3:$Q$15316,'diff expr 1 vs 3 mites'!H$8,FALSE)</f>
        <v>2.1027458179999998</v>
      </c>
      <c r="I297" s="11">
        <f>VLOOKUP($B297,data!$B$3:$Q$15316,'diff expr 1 vs 3 mites'!I$8,FALSE)</f>
        <v>32.690021489999999</v>
      </c>
      <c r="J297" s="11">
        <f>VLOOKUP($B297,data!$B$3:$Q$15316,'diff expr 1 vs 3 mites'!J$8,FALSE)</f>
        <v>4.0286946910000001</v>
      </c>
      <c r="K297" s="11">
        <f>VLOOKUP($B297,data!$B$3:$Q$15316,'diff expr 1 vs 3 mites'!K$8,FALSE)</f>
        <v>20.680200429999999</v>
      </c>
      <c r="L297" s="11">
        <f>VLOOKUP($B297,data!$B$3:$Q$15316,'diff expr 1 vs 3 mites'!L$8,FALSE)</f>
        <v>22.236013310000001</v>
      </c>
      <c r="M297" s="11">
        <f>VLOOKUP($B297,data!$B$3:$Q$15316,'diff expr 1 vs 3 mites'!M$8,FALSE)</f>
        <v>113.3223622</v>
      </c>
      <c r="N297" s="11">
        <f>VLOOKUP($B297,data!$B$3:$Q$15316,'diff expr 1 vs 3 mites'!N$8,FALSE)</f>
        <v>3.560489161</v>
      </c>
      <c r="O297" s="11">
        <f>VLOOKUP($B297,data!$B$3:$Q$15316,'diff expr 1 vs 3 mites'!O$8,FALSE)</f>
        <v>56.856946550000004</v>
      </c>
      <c r="P297" s="11">
        <f>VLOOKUP($B297,data!$B$3:$Q$15316,'diff expr 1 vs 3 mites'!P$8,FALSE)</f>
        <v>3.3690968720000001</v>
      </c>
      <c r="Q297" s="11">
        <f>VLOOKUP($B297,data!$B$3:$Q$15316,'diff expr 1 vs 3 mites'!Q$8,FALSE)</f>
        <v>4.9910856739999998</v>
      </c>
      <c r="S297" s="27" t="s">
        <v>27749</v>
      </c>
      <c r="U297" s="2">
        <f t="shared" si="185"/>
        <v>1</v>
      </c>
      <c r="V297" s="2">
        <f t="shared" si="186"/>
        <v>8</v>
      </c>
      <c r="W297" s="2">
        <f t="shared" si="187"/>
        <v>4</v>
      </c>
      <c r="X297" s="2">
        <f t="shared" si="188"/>
        <v>6</v>
      </c>
      <c r="Y297" s="2">
        <f t="shared" si="189"/>
        <v>7</v>
      </c>
      <c r="Z297" s="2">
        <f t="shared" si="190"/>
        <v>10</v>
      </c>
      <c r="AA297" s="2">
        <f t="shared" si="191"/>
        <v>3</v>
      </c>
      <c r="AB297" s="2">
        <f t="shared" si="192"/>
        <v>9</v>
      </c>
      <c r="AC297" s="2">
        <f t="shared" si="193"/>
        <v>2</v>
      </c>
      <c r="AD297" s="2">
        <f t="shared" si="194"/>
        <v>5</v>
      </c>
      <c r="AE297" s="2"/>
      <c r="AF297" s="2">
        <f t="shared" si="195"/>
        <v>0</v>
      </c>
      <c r="AG297" s="2">
        <f t="shared" si="196"/>
        <v>0</v>
      </c>
      <c r="AH297" s="2">
        <f t="shared" si="197"/>
        <v>0</v>
      </c>
      <c r="AI297" s="2">
        <f t="shared" si="198"/>
        <v>0</v>
      </c>
      <c r="AJ297" s="2">
        <f t="shared" si="199"/>
        <v>0</v>
      </c>
      <c r="AK297" s="2">
        <f t="shared" si="200"/>
        <v>0</v>
      </c>
      <c r="AL297" s="2">
        <f t="shared" si="201"/>
        <v>0</v>
      </c>
      <c r="AM297" s="2">
        <f t="shared" si="202"/>
        <v>0</v>
      </c>
      <c r="AN297" s="2">
        <f t="shared" si="203"/>
        <v>0</v>
      </c>
      <c r="AO297" s="2">
        <f t="shared" si="204"/>
        <v>0</v>
      </c>
      <c r="AP297" s="2"/>
      <c r="AQ297" s="2">
        <f t="shared" si="205"/>
        <v>1</v>
      </c>
      <c r="AR297" s="2">
        <f t="shared" si="206"/>
        <v>8</v>
      </c>
      <c r="AS297" s="2">
        <f t="shared" si="207"/>
        <v>4</v>
      </c>
      <c r="AT297" s="2">
        <f t="shared" si="208"/>
        <v>6</v>
      </c>
      <c r="AU297" s="2">
        <f t="shared" si="209"/>
        <v>7</v>
      </c>
      <c r="AV297" s="2">
        <f t="shared" si="210"/>
        <v>10</v>
      </c>
      <c r="AW297" s="2">
        <f t="shared" si="211"/>
        <v>3</v>
      </c>
      <c r="AX297" s="2">
        <f t="shared" si="212"/>
        <v>9</v>
      </c>
      <c r="AY297" s="2">
        <f t="shared" si="213"/>
        <v>2</v>
      </c>
      <c r="AZ297" s="2">
        <f t="shared" si="214"/>
        <v>5</v>
      </c>
      <c r="BA297" s="2"/>
      <c r="BB297" s="5">
        <f t="shared" si="215"/>
        <v>5</v>
      </c>
      <c r="BC297" s="2">
        <f t="shared" si="216"/>
        <v>5</v>
      </c>
      <c r="BD297" s="2">
        <f t="shared" si="219"/>
        <v>26</v>
      </c>
      <c r="BE297" s="2">
        <f t="shared" si="220"/>
        <v>29</v>
      </c>
      <c r="BF297" s="2">
        <f t="shared" si="221"/>
        <v>14</v>
      </c>
      <c r="BG297" s="2">
        <f t="shared" si="222"/>
        <v>11</v>
      </c>
      <c r="BH297" s="2">
        <f t="shared" si="223"/>
        <v>11</v>
      </c>
      <c r="BI297" s="19">
        <f t="shared" si="224"/>
        <v>12.5</v>
      </c>
      <c r="BJ297" s="19">
        <f t="shared" si="225"/>
        <v>4.7871355387816905</v>
      </c>
      <c r="BK297" s="31">
        <f t="shared" si="226"/>
        <v>-0.31333978072025609</v>
      </c>
      <c r="BL297" s="32">
        <f t="shared" si="217"/>
        <v>0.37701126503103738</v>
      </c>
      <c r="BM297" s="62">
        <f t="shared" si="228"/>
        <v>6.9014084507042259E-2</v>
      </c>
      <c r="BN297" s="62" t="str">
        <f t="shared" si="229"/>
        <v/>
      </c>
      <c r="BO297" s="73" t="str">
        <f t="shared" si="230"/>
        <v/>
      </c>
      <c r="BQ297" s="11">
        <f t="shared" si="227"/>
        <v>0.34788761506548177</v>
      </c>
    </row>
    <row r="298" spans="1:69">
      <c r="A298" s="30" t="s">
        <v>1038</v>
      </c>
      <c r="B298" s="30" t="s">
        <v>1039</v>
      </c>
      <c r="C298" s="30" t="s">
        <v>1040</v>
      </c>
      <c r="D298" s="30" t="s">
        <v>1041</v>
      </c>
      <c r="E298" s="30" t="s">
        <v>570</v>
      </c>
      <c r="F298" s="11" t="str">
        <f t="shared" si="218"/>
        <v>Immune syst</v>
      </c>
      <c r="H298" s="11">
        <f>VLOOKUP($B298,data!$B$3:$Q$15316,'diff expr 1 vs 3 mites'!H$8,FALSE)</f>
        <v>12.16724902</v>
      </c>
      <c r="I298" s="11">
        <f>VLOOKUP($B298,data!$B$3:$Q$15316,'diff expr 1 vs 3 mites'!I$8,FALSE)</f>
        <v>1.431004714</v>
      </c>
      <c r="J298" s="11">
        <f>VLOOKUP($B298,data!$B$3:$Q$15316,'diff expr 1 vs 3 mites'!J$8,FALSE)</f>
        <v>2.2924391489999998</v>
      </c>
      <c r="K298" s="11">
        <f>VLOOKUP($B298,data!$B$3:$Q$15316,'diff expr 1 vs 3 mites'!K$8,FALSE)</f>
        <v>2.2893567909999999</v>
      </c>
      <c r="L298" s="11">
        <f>VLOOKUP($B298,data!$B$3:$Q$15316,'diff expr 1 vs 3 mites'!L$8,FALSE)</f>
        <v>1.9486428680000001</v>
      </c>
      <c r="M298" s="11">
        <f>VLOOKUP($B298,data!$B$3:$Q$15316,'diff expr 1 vs 3 mites'!M$8,FALSE)</f>
        <v>3.7671853569999998</v>
      </c>
      <c r="N298" s="11">
        <f>VLOOKUP($B298,data!$B$3:$Q$15316,'diff expr 1 vs 3 mites'!N$8,FALSE)</f>
        <v>3.1277578990000001</v>
      </c>
      <c r="O298" s="11">
        <f>VLOOKUP($B298,data!$B$3:$Q$15316,'diff expr 1 vs 3 mites'!O$8,FALSE)</f>
        <v>4.0364434290000002</v>
      </c>
      <c r="P298" s="11">
        <f>VLOOKUP($B298,data!$B$3:$Q$15316,'diff expr 1 vs 3 mites'!P$8,FALSE)</f>
        <v>3.2388740070000002</v>
      </c>
      <c r="Q298" s="11">
        <f>VLOOKUP($B298,data!$B$3:$Q$15316,'diff expr 1 vs 3 mites'!Q$8,FALSE)</f>
        <v>3.5655121859999999</v>
      </c>
      <c r="S298" s="27" t="s">
        <v>27749</v>
      </c>
      <c r="U298" s="2">
        <f t="shared" si="185"/>
        <v>10</v>
      </c>
      <c r="V298" s="2">
        <f t="shared" si="186"/>
        <v>1</v>
      </c>
      <c r="W298" s="2">
        <f t="shared" si="187"/>
        <v>4</v>
      </c>
      <c r="X298" s="2">
        <f t="shared" si="188"/>
        <v>3</v>
      </c>
      <c r="Y298" s="2">
        <f t="shared" si="189"/>
        <v>2</v>
      </c>
      <c r="Z298" s="2">
        <f t="shared" si="190"/>
        <v>8</v>
      </c>
      <c r="AA298" s="2">
        <f t="shared" si="191"/>
        <v>5</v>
      </c>
      <c r="AB298" s="2">
        <f t="shared" si="192"/>
        <v>9</v>
      </c>
      <c r="AC298" s="2">
        <f t="shared" si="193"/>
        <v>6</v>
      </c>
      <c r="AD298" s="2">
        <f t="shared" si="194"/>
        <v>7</v>
      </c>
      <c r="AE298" s="2"/>
      <c r="AF298" s="2">
        <f t="shared" si="195"/>
        <v>0</v>
      </c>
      <c r="AG298" s="2">
        <f t="shared" si="196"/>
        <v>0</v>
      </c>
      <c r="AH298" s="2">
        <f t="shared" si="197"/>
        <v>0</v>
      </c>
      <c r="AI298" s="2">
        <f t="shared" si="198"/>
        <v>0</v>
      </c>
      <c r="AJ298" s="2">
        <f t="shared" si="199"/>
        <v>0</v>
      </c>
      <c r="AK298" s="2">
        <f t="shared" si="200"/>
        <v>0</v>
      </c>
      <c r="AL298" s="2">
        <f t="shared" si="201"/>
        <v>0</v>
      </c>
      <c r="AM298" s="2">
        <f t="shared" si="202"/>
        <v>0</v>
      </c>
      <c r="AN298" s="2">
        <f t="shared" si="203"/>
        <v>0</v>
      </c>
      <c r="AO298" s="2">
        <f t="shared" si="204"/>
        <v>0</v>
      </c>
      <c r="AP298" s="2"/>
      <c r="AQ298" s="2">
        <f t="shared" si="205"/>
        <v>10</v>
      </c>
      <c r="AR298" s="2">
        <f t="shared" si="206"/>
        <v>1</v>
      </c>
      <c r="AS298" s="2">
        <f t="shared" si="207"/>
        <v>4</v>
      </c>
      <c r="AT298" s="2">
        <f t="shared" si="208"/>
        <v>3</v>
      </c>
      <c r="AU298" s="2">
        <f t="shared" si="209"/>
        <v>2</v>
      </c>
      <c r="AV298" s="2">
        <f t="shared" si="210"/>
        <v>8</v>
      </c>
      <c r="AW298" s="2">
        <f t="shared" si="211"/>
        <v>5</v>
      </c>
      <c r="AX298" s="2">
        <f t="shared" si="212"/>
        <v>9</v>
      </c>
      <c r="AY298" s="2">
        <f t="shared" si="213"/>
        <v>6</v>
      </c>
      <c r="AZ298" s="2">
        <f t="shared" si="214"/>
        <v>7</v>
      </c>
      <c r="BA298" s="2"/>
      <c r="BB298" s="5">
        <f t="shared" si="215"/>
        <v>5</v>
      </c>
      <c r="BC298" s="2">
        <f t="shared" si="216"/>
        <v>5</v>
      </c>
      <c r="BD298" s="2">
        <f t="shared" si="219"/>
        <v>20</v>
      </c>
      <c r="BE298" s="2">
        <f t="shared" si="220"/>
        <v>35</v>
      </c>
      <c r="BF298" s="2">
        <f t="shared" si="221"/>
        <v>20</v>
      </c>
      <c r="BG298" s="2">
        <f t="shared" si="222"/>
        <v>5</v>
      </c>
      <c r="BH298" s="2">
        <f t="shared" si="223"/>
        <v>5</v>
      </c>
      <c r="BI298" s="19">
        <f t="shared" si="224"/>
        <v>12.5</v>
      </c>
      <c r="BJ298" s="19">
        <f t="shared" si="225"/>
        <v>4.7871355387816905</v>
      </c>
      <c r="BK298" s="31">
        <f t="shared" si="226"/>
        <v>-1.5666989036012806</v>
      </c>
      <c r="BL298" s="32">
        <f t="shared" si="217"/>
        <v>5.8592543599068986E-2</v>
      </c>
      <c r="BM298" s="62">
        <f t="shared" si="228"/>
        <v>1.9436619718309858E-2</v>
      </c>
      <c r="BN298" s="62" t="str">
        <f t="shared" si="229"/>
        <v/>
      </c>
      <c r="BO298" s="73" t="str">
        <f t="shared" si="230"/>
        <v/>
      </c>
      <c r="BQ298" s="11">
        <f t="shared" si="227"/>
        <v>-5.4965447609719435E-2</v>
      </c>
    </row>
    <row r="299" spans="1:69">
      <c r="A299" s="30" t="s">
        <v>1042</v>
      </c>
      <c r="B299" s="30" t="s">
        <v>1043</v>
      </c>
      <c r="C299" s="30" t="s">
        <v>800</v>
      </c>
      <c r="D299" s="30" t="s">
        <v>1044</v>
      </c>
      <c r="E299" s="30" t="s">
        <v>570</v>
      </c>
      <c r="F299" s="11" t="str">
        <f t="shared" si="218"/>
        <v>Immune syst</v>
      </c>
      <c r="H299" s="11">
        <f>VLOOKUP($B299,data!$B$3:$Q$15316,'diff expr 1 vs 3 mites'!H$8,FALSE)</f>
        <v>7.8777286269999998</v>
      </c>
      <c r="I299" s="11">
        <f>VLOOKUP($B299,data!$B$3:$Q$15316,'diff expr 1 vs 3 mites'!I$8,FALSE)</f>
        <v>3.9884010280000002</v>
      </c>
      <c r="J299" s="11">
        <f>VLOOKUP($B299,data!$B$3:$Q$15316,'diff expr 1 vs 3 mites'!J$8,FALSE)</f>
        <v>6.9341606169999999</v>
      </c>
      <c r="K299" s="11">
        <f>VLOOKUP($B299,data!$B$3:$Q$15316,'diff expr 1 vs 3 mites'!K$8,FALSE)</f>
        <v>6.5136749099999998</v>
      </c>
      <c r="L299" s="11">
        <f>VLOOKUP($B299,data!$B$3:$Q$15316,'diff expr 1 vs 3 mites'!L$8,FALSE)</f>
        <v>10.368516359999999</v>
      </c>
      <c r="M299" s="11">
        <f>VLOOKUP($B299,data!$B$3:$Q$15316,'diff expr 1 vs 3 mites'!M$8,FALSE)</f>
        <v>6.5622800750000003</v>
      </c>
      <c r="N299" s="11">
        <f>VLOOKUP($B299,data!$B$3:$Q$15316,'diff expr 1 vs 3 mites'!N$8,FALSE)</f>
        <v>8.7656413610000001</v>
      </c>
      <c r="O299" s="11">
        <f>VLOOKUP($B299,data!$B$3:$Q$15316,'diff expr 1 vs 3 mites'!O$8,FALSE)</f>
        <v>9.0866243069999992</v>
      </c>
      <c r="P299" s="11">
        <f>VLOOKUP($B299,data!$B$3:$Q$15316,'diff expr 1 vs 3 mites'!P$8,FALSE)</f>
        <v>10.05298913</v>
      </c>
      <c r="Q299" s="11">
        <f>VLOOKUP($B299,data!$B$3:$Q$15316,'diff expr 1 vs 3 mites'!Q$8,FALSE)</f>
        <v>9.8704124269999998</v>
      </c>
      <c r="S299" s="27" t="s">
        <v>27749</v>
      </c>
      <c r="U299" s="2">
        <f t="shared" si="185"/>
        <v>5</v>
      </c>
      <c r="V299" s="2">
        <f t="shared" si="186"/>
        <v>1</v>
      </c>
      <c r="W299" s="2">
        <f t="shared" si="187"/>
        <v>4</v>
      </c>
      <c r="X299" s="2">
        <f t="shared" si="188"/>
        <v>2</v>
      </c>
      <c r="Y299" s="2">
        <f t="shared" si="189"/>
        <v>10</v>
      </c>
      <c r="Z299" s="2">
        <f t="shared" si="190"/>
        <v>3</v>
      </c>
      <c r="AA299" s="2">
        <f t="shared" si="191"/>
        <v>6</v>
      </c>
      <c r="AB299" s="2">
        <f t="shared" si="192"/>
        <v>7</v>
      </c>
      <c r="AC299" s="2">
        <f t="shared" si="193"/>
        <v>9</v>
      </c>
      <c r="AD299" s="2">
        <f t="shared" si="194"/>
        <v>8</v>
      </c>
      <c r="AE299" s="2"/>
      <c r="AF299" s="2">
        <f t="shared" si="195"/>
        <v>0</v>
      </c>
      <c r="AG299" s="2">
        <f t="shared" si="196"/>
        <v>0</v>
      </c>
      <c r="AH299" s="2">
        <f t="shared" si="197"/>
        <v>0</v>
      </c>
      <c r="AI299" s="2">
        <f t="shared" si="198"/>
        <v>0</v>
      </c>
      <c r="AJ299" s="2">
        <f t="shared" si="199"/>
        <v>0</v>
      </c>
      <c r="AK299" s="2">
        <f t="shared" si="200"/>
        <v>0</v>
      </c>
      <c r="AL299" s="2">
        <f t="shared" si="201"/>
        <v>0</v>
      </c>
      <c r="AM299" s="2">
        <f t="shared" si="202"/>
        <v>0</v>
      </c>
      <c r="AN299" s="2">
        <f t="shared" si="203"/>
        <v>0</v>
      </c>
      <c r="AO299" s="2">
        <f t="shared" si="204"/>
        <v>0</v>
      </c>
      <c r="AP299" s="2"/>
      <c r="AQ299" s="2">
        <f t="shared" si="205"/>
        <v>5</v>
      </c>
      <c r="AR299" s="2">
        <f t="shared" si="206"/>
        <v>1</v>
      </c>
      <c r="AS299" s="2">
        <f t="shared" si="207"/>
        <v>4</v>
      </c>
      <c r="AT299" s="2">
        <f t="shared" si="208"/>
        <v>2</v>
      </c>
      <c r="AU299" s="2">
        <f t="shared" si="209"/>
        <v>10</v>
      </c>
      <c r="AV299" s="2">
        <f t="shared" si="210"/>
        <v>3</v>
      </c>
      <c r="AW299" s="2">
        <f t="shared" si="211"/>
        <v>6</v>
      </c>
      <c r="AX299" s="2">
        <f t="shared" si="212"/>
        <v>7</v>
      </c>
      <c r="AY299" s="2">
        <f t="shared" si="213"/>
        <v>9</v>
      </c>
      <c r="AZ299" s="2">
        <f t="shared" si="214"/>
        <v>8</v>
      </c>
      <c r="BA299" s="2"/>
      <c r="BB299" s="5">
        <f t="shared" si="215"/>
        <v>5</v>
      </c>
      <c r="BC299" s="2">
        <f t="shared" si="216"/>
        <v>5</v>
      </c>
      <c r="BD299" s="2">
        <f t="shared" si="219"/>
        <v>22</v>
      </c>
      <c r="BE299" s="2">
        <f t="shared" si="220"/>
        <v>33</v>
      </c>
      <c r="BF299" s="2">
        <f t="shared" si="221"/>
        <v>18</v>
      </c>
      <c r="BG299" s="2">
        <f t="shared" si="222"/>
        <v>7</v>
      </c>
      <c r="BH299" s="2">
        <f t="shared" si="223"/>
        <v>7</v>
      </c>
      <c r="BI299" s="19">
        <f t="shared" si="224"/>
        <v>12.5</v>
      </c>
      <c r="BJ299" s="19">
        <f t="shared" si="225"/>
        <v>4.7871355387816905</v>
      </c>
      <c r="BK299" s="31">
        <f t="shared" si="226"/>
        <v>-1.1489125293076057</v>
      </c>
      <c r="BL299" s="32">
        <f t="shared" si="217"/>
        <v>0.12529602534284204</v>
      </c>
      <c r="BM299" s="62">
        <f t="shared" si="228"/>
        <v>3.0422535211267605E-2</v>
      </c>
      <c r="BN299" s="62" t="str">
        <f t="shared" si="229"/>
        <v/>
      </c>
      <c r="BO299" s="73" t="str">
        <f t="shared" si="230"/>
        <v/>
      </c>
      <c r="BQ299" s="11">
        <f t="shared" si="227"/>
        <v>9.432053303823669E-2</v>
      </c>
    </row>
    <row r="300" spans="1:69">
      <c r="A300" s="30" t="s">
        <v>1045</v>
      </c>
      <c r="B300" s="30" t="s">
        <v>1046</v>
      </c>
      <c r="C300" s="30" t="s">
        <v>1047</v>
      </c>
      <c r="D300" s="30" t="s">
        <v>1048</v>
      </c>
      <c r="E300" s="30" t="s">
        <v>570</v>
      </c>
      <c r="F300" s="11" t="str">
        <f t="shared" si="218"/>
        <v>Immune syst</v>
      </c>
      <c r="H300" s="11">
        <f>VLOOKUP($B300,data!$B$3:$Q$15316,'diff expr 1 vs 3 mites'!H$8,FALSE)</f>
        <v>1.8272458110000001</v>
      </c>
      <c r="I300" s="11">
        <f>VLOOKUP($B300,data!$B$3:$Q$15316,'diff expr 1 vs 3 mites'!I$8,FALSE)</f>
        <v>7.6321821510000003</v>
      </c>
      <c r="J300" s="11">
        <f>VLOOKUP($B300,data!$B$3:$Q$15316,'diff expr 1 vs 3 mites'!J$8,FALSE)</f>
        <v>11.82162544</v>
      </c>
      <c r="K300" s="11">
        <f>VLOOKUP($B300,data!$B$3:$Q$15316,'diff expr 1 vs 3 mites'!K$8,FALSE)</f>
        <v>6.4750817070000002</v>
      </c>
      <c r="L300" s="11">
        <f>VLOOKUP($B300,data!$B$3:$Q$15316,'diff expr 1 vs 3 mites'!L$8,FALSE)</f>
        <v>3.0062326609999999</v>
      </c>
      <c r="M300" s="11">
        <f>VLOOKUP($B300,data!$B$3:$Q$15316,'diff expr 1 vs 3 mites'!M$8,FALSE)</f>
        <v>1.826551689</v>
      </c>
      <c r="N300" s="11">
        <f>VLOOKUP($B300,data!$B$3:$Q$15316,'diff expr 1 vs 3 mites'!N$8,FALSE)</f>
        <v>9.2080405770000002</v>
      </c>
      <c r="O300" s="11">
        <f>VLOOKUP($B300,data!$B$3:$Q$15316,'diff expr 1 vs 3 mites'!O$8,FALSE)</f>
        <v>1.5807376390000001</v>
      </c>
      <c r="P300" s="11">
        <f>VLOOKUP($B300,data!$B$3:$Q$15316,'diff expr 1 vs 3 mites'!P$8,FALSE)</f>
        <v>24.840800940000001</v>
      </c>
      <c r="Q300" s="11">
        <f>VLOOKUP($B300,data!$B$3:$Q$15316,'diff expr 1 vs 3 mites'!Q$8,FALSE)</f>
        <v>6.5412871470000002</v>
      </c>
      <c r="S300" s="27" t="s">
        <v>27749</v>
      </c>
      <c r="U300" s="2">
        <f t="shared" si="185"/>
        <v>3</v>
      </c>
      <c r="V300" s="2">
        <f t="shared" si="186"/>
        <v>7</v>
      </c>
      <c r="W300" s="2">
        <f t="shared" si="187"/>
        <v>9</v>
      </c>
      <c r="X300" s="2">
        <f t="shared" si="188"/>
        <v>5</v>
      </c>
      <c r="Y300" s="2">
        <f t="shared" si="189"/>
        <v>4</v>
      </c>
      <c r="Z300" s="2">
        <f t="shared" si="190"/>
        <v>2</v>
      </c>
      <c r="AA300" s="2">
        <f t="shared" si="191"/>
        <v>8</v>
      </c>
      <c r="AB300" s="2">
        <f t="shared" si="192"/>
        <v>1</v>
      </c>
      <c r="AC300" s="2">
        <f t="shared" si="193"/>
        <v>10</v>
      </c>
      <c r="AD300" s="2">
        <f t="shared" si="194"/>
        <v>6</v>
      </c>
      <c r="AE300" s="2"/>
      <c r="AF300" s="2">
        <f t="shared" si="195"/>
        <v>0</v>
      </c>
      <c r="AG300" s="2">
        <f t="shared" si="196"/>
        <v>0</v>
      </c>
      <c r="AH300" s="2">
        <f t="shared" si="197"/>
        <v>0</v>
      </c>
      <c r="AI300" s="2">
        <f t="shared" si="198"/>
        <v>0</v>
      </c>
      <c r="AJ300" s="2">
        <f t="shared" si="199"/>
        <v>0</v>
      </c>
      <c r="AK300" s="2">
        <f t="shared" si="200"/>
        <v>0</v>
      </c>
      <c r="AL300" s="2">
        <f t="shared" si="201"/>
        <v>0</v>
      </c>
      <c r="AM300" s="2">
        <f t="shared" si="202"/>
        <v>0</v>
      </c>
      <c r="AN300" s="2">
        <f t="shared" si="203"/>
        <v>0</v>
      </c>
      <c r="AO300" s="2">
        <f t="shared" si="204"/>
        <v>0</v>
      </c>
      <c r="AP300" s="2"/>
      <c r="AQ300" s="2">
        <f t="shared" si="205"/>
        <v>3</v>
      </c>
      <c r="AR300" s="2">
        <f t="shared" si="206"/>
        <v>7</v>
      </c>
      <c r="AS300" s="2">
        <f t="shared" si="207"/>
        <v>9</v>
      </c>
      <c r="AT300" s="2">
        <f t="shared" si="208"/>
        <v>5</v>
      </c>
      <c r="AU300" s="2">
        <f t="shared" si="209"/>
        <v>4</v>
      </c>
      <c r="AV300" s="2">
        <f t="shared" si="210"/>
        <v>2</v>
      </c>
      <c r="AW300" s="2">
        <f t="shared" si="211"/>
        <v>8</v>
      </c>
      <c r="AX300" s="2">
        <f t="shared" si="212"/>
        <v>1</v>
      </c>
      <c r="AY300" s="2">
        <f t="shared" si="213"/>
        <v>10</v>
      </c>
      <c r="AZ300" s="2">
        <f t="shared" si="214"/>
        <v>6</v>
      </c>
      <c r="BA300" s="2"/>
      <c r="BB300" s="5">
        <f t="shared" si="215"/>
        <v>5</v>
      </c>
      <c r="BC300" s="2">
        <f t="shared" si="216"/>
        <v>5</v>
      </c>
      <c r="BD300" s="2">
        <f t="shared" si="219"/>
        <v>28</v>
      </c>
      <c r="BE300" s="2">
        <f t="shared" si="220"/>
        <v>27</v>
      </c>
      <c r="BF300" s="2">
        <f t="shared" si="221"/>
        <v>12</v>
      </c>
      <c r="BG300" s="2">
        <f t="shared" si="222"/>
        <v>13</v>
      </c>
      <c r="BH300" s="2">
        <f t="shared" si="223"/>
        <v>12</v>
      </c>
      <c r="BI300" s="19">
        <f t="shared" si="224"/>
        <v>12.5</v>
      </c>
      <c r="BJ300" s="19">
        <f t="shared" si="225"/>
        <v>4.7871355387816905</v>
      </c>
      <c r="BK300" s="31">
        <f t="shared" si="226"/>
        <v>-0.10444659357341871</v>
      </c>
      <c r="BL300" s="32">
        <f t="shared" si="217"/>
        <v>0.45840747426404427</v>
      </c>
      <c r="BM300" s="62">
        <f t="shared" si="228"/>
        <v>8.225352112676057E-2</v>
      </c>
      <c r="BN300" s="62" t="str">
        <f t="shared" si="229"/>
        <v/>
      </c>
      <c r="BO300" s="73" t="str">
        <f t="shared" si="230"/>
        <v/>
      </c>
      <c r="BQ300" s="11">
        <f t="shared" si="227"/>
        <v>0.15540743054079739</v>
      </c>
    </row>
    <row r="301" spans="1:69">
      <c r="A301" s="30" t="s">
        <v>1049</v>
      </c>
      <c r="B301" s="30" t="s">
        <v>1050</v>
      </c>
      <c r="C301" s="30" t="s">
        <v>1051</v>
      </c>
      <c r="D301" s="30" t="s">
        <v>1052</v>
      </c>
      <c r="E301" s="30" t="s">
        <v>570</v>
      </c>
      <c r="F301" s="11" t="str">
        <f t="shared" si="218"/>
        <v>Immune syst</v>
      </c>
      <c r="H301" s="11">
        <f>VLOOKUP($B301,data!$B$3:$Q$15316,'diff expr 1 vs 3 mites'!H$8,FALSE)</f>
        <v>15.379062129999999</v>
      </c>
      <c r="I301" s="11">
        <f>VLOOKUP($B301,data!$B$3:$Q$15316,'diff expr 1 vs 3 mites'!I$8,FALSE)</f>
        <v>8.6325678230000005</v>
      </c>
      <c r="J301" s="11">
        <f>VLOOKUP($B301,data!$B$3:$Q$15316,'diff expr 1 vs 3 mites'!J$8,FALSE)</f>
        <v>5.5619451900000003</v>
      </c>
      <c r="K301" s="11">
        <f>VLOOKUP($B301,data!$B$3:$Q$15316,'diff expr 1 vs 3 mites'!K$8,FALSE)</f>
        <v>27.01190072</v>
      </c>
      <c r="L301" s="11">
        <f>VLOOKUP($B301,data!$B$3:$Q$15316,'diff expr 1 vs 3 mites'!L$8,FALSE)</f>
        <v>40.04322183</v>
      </c>
      <c r="M301" s="11">
        <f>VLOOKUP($B301,data!$B$3:$Q$15316,'diff expr 1 vs 3 mites'!M$8,FALSE)</f>
        <v>2.673603484</v>
      </c>
      <c r="N301" s="11">
        <f>VLOOKUP($B301,data!$B$3:$Q$15316,'diff expr 1 vs 3 mites'!N$8,FALSE)</f>
        <v>4.3353481770000002</v>
      </c>
      <c r="O301" s="11">
        <f>VLOOKUP($B301,data!$B$3:$Q$15316,'diff expr 1 vs 3 mites'!O$8,FALSE)</f>
        <v>6.1701192599999999</v>
      </c>
      <c r="P301" s="11">
        <f>VLOOKUP($B301,data!$B$3:$Q$15316,'diff expr 1 vs 3 mites'!P$8,FALSE)</f>
        <v>1.097086022</v>
      </c>
      <c r="Q301" s="11">
        <f>VLOOKUP($B301,data!$B$3:$Q$15316,'diff expr 1 vs 3 mites'!Q$8,FALSE)</f>
        <v>2.8724303089999998</v>
      </c>
      <c r="S301" s="27" t="s">
        <v>27749</v>
      </c>
      <c r="U301" s="2">
        <f t="shared" si="185"/>
        <v>8</v>
      </c>
      <c r="V301" s="2">
        <f t="shared" si="186"/>
        <v>7</v>
      </c>
      <c r="W301" s="2">
        <f t="shared" si="187"/>
        <v>5</v>
      </c>
      <c r="X301" s="2">
        <f t="shared" si="188"/>
        <v>9</v>
      </c>
      <c r="Y301" s="2">
        <f t="shared" si="189"/>
        <v>10</v>
      </c>
      <c r="Z301" s="2">
        <f t="shared" si="190"/>
        <v>2</v>
      </c>
      <c r="AA301" s="2">
        <f t="shared" si="191"/>
        <v>4</v>
      </c>
      <c r="AB301" s="2">
        <f t="shared" si="192"/>
        <v>6</v>
      </c>
      <c r="AC301" s="2">
        <f t="shared" si="193"/>
        <v>1</v>
      </c>
      <c r="AD301" s="2">
        <f t="shared" si="194"/>
        <v>3</v>
      </c>
      <c r="AE301" s="2"/>
      <c r="AF301" s="2">
        <f t="shared" si="195"/>
        <v>0</v>
      </c>
      <c r="AG301" s="2">
        <f t="shared" si="196"/>
        <v>0</v>
      </c>
      <c r="AH301" s="2">
        <f t="shared" si="197"/>
        <v>0</v>
      </c>
      <c r="AI301" s="2">
        <f t="shared" si="198"/>
        <v>0</v>
      </c>
      <c r="AJ301" s="2">
        <f t="shared" si="199"/>
        <v>0</v>
      </c>
      <c r="AK301" s="2">
        <f t="shared" si="200"/>
        <v>0</v>
      </c>
      <c r="AL301" s="2">
        <f t="shared" si="201"/>
        <v>0</v>
      </c>
      <c r="AM301" s="2">
        <f t="shared" si="202"/>
        <v>0</v>
      </c>
      <c r="AN301" s="2">
        <f t="shared" si="203"/>
        <v>0</v>
      </c>
      <c r="AO301" s="2">
        <f t="shared" si="204"/>
        <v>0</v>
      </c>
      <c r="AP301" s="2"/>
      <c r="AQ301" s="2">
        <f t="shared" si="205"/>
        <v>8</v>
      </c>
      <c r="AR301" s="2">
        <f t="shared" si="206"/>
        <v>7</v>
      </c>
      <c r="AS301" s="2">
        <f t="shared" si="207"/>
        <v>5</v>
      </c>
      <c r="AT301" s="2">
        <f t="shared" si="208"/>
        <v>9</v>
      </c>
      <c r="AU301" s="2">
        <f t="shared" si="209"/>
        <v>10</v>
      </c>
      <c r="AV301" s="2">
        <f t="shared" si="210"/>
        <v>2</v>
      </c>
      <c r="AW301" s="2">
        <f t="shared" si="211"/>
        <v>4</v>
      </c>
      <c r="AX301" s="2">
        <f t="shared" si="212"/>
        <v>6</v>
      </c>
      <c r="AY301" s="2">
        <f t="shared" si="213"/>
        <v>1</v>
      </c>
      <c r="AZ301" s="2">
        <f t="shared" si="214"/>
        <v>3</v>
      </c>
      <c r="BA301" s="2"/>
      <c r="BB301" s="5">
        <f t="shared" si="215"/>
        <v>5</v>
      </c>
      <c r="BC301" s="2">
        <f t="shared" si="216"/>
        <v>5</v>
      </c>
      <c r="BD301" s="2">
        <f t="shared" si="219"/>
        <v>39</v>
      </c>
      <c r="BE301" s="2">
        <f t="shared" si="220"/>
        <v>16</v>
      </c>
      <c r="BF301" s="2">
        <f t="shared" si="221"/>
        <v>1</v>
      </c>
      <c r="BG301" s="2">
        <f t="shared" si="222"/>
        <v>24</v>
      </c>
      <c r="BH301" s="2">
        <f t="shared" si="223"/>
        <v>1</v>
      </c>
      <c r="BI301" s="19">
        <f t="shared" si="224"/>
        <v>12.5</v>
      </c>
      <c r="BJ301" s="19">
        <f t="shared" si="225"/>
        <v>4.7871355387816905</v>
      </c>
      <c r="BK301" s="31">
        <f t="shared" si="226"/>
        <v>-2.40227165218863</v>
      </c>
      <c r="BL301" s="32">
        <f t="shared" si="217"/>
        <v>8.1468018105142637E-3</v>
      </c>
      <c r="BM301" s="62">
        <f t="shared" si="228"/>
        <v>3.3802816901408448E-3</v>
      </c>
      <c r="BN301" s="62" t="str">
        <f t="shared" si="229"/>
        <v/>
      </c>
      <c r="BO301" s="73" t="str">
        <f t="shared" si="230"/>
        <v/>
      </c>
      <c r="BQ301" s="11">
        <f t="shared" si="227"/>
        <v>-0.7508777789300326</v>
      </c>
    </row>
    <row r="302" spans="1:69">
      <c r="A302" s="30" t="s">
        <v>1053</v>
      </c>
      <c r="B302" s="30" t="s">
        <v>1054</v>
      </c>
      <c r="C302" s="30" t="s">
        <v>1055</v>
      </c>
      <c r="D302" s="30" t="s">
        <v>1056</v>
      </c>
      <c r="E302" s="30" t="s">
        <v>570</v>
      </c>
      <c r="F302" s="11" t="str">
        <f t="shared" si="218"/>
        <v>Immune syst</v>
      </c>
      <c r="H302" s="11">
        <f>VLOOKUP($B302,data!$B$3:$Q$15316,'diff expr 1 vs 3 mites'!H$8,FALSE)</f>
        <v>6.5235963540000004</v>
      </c>
      <c r="I302" s="11">
        <f>VLOOKUP($B302,data!$B$3:$Q$15316,'diff expr 1 vs 3 mites'!I$8,FALSE)</f>
        <v>1.5481967999999999</v>
      </c>
      <c r="J302" s="11">
        <f>VLOOKUP($B302,data!$B$3:$Q$15316,'diff expr 1 vs 3 mites'!J$8,FALSE)</f>
        <v>2.1533331690000002</v>
      </c>
      <c r="K302" s="11">
        <f>VLOOKUP($B302,data!$B$3:$Q$15316,'diff expr 1 vs 3 mites'!K$8,FALSE)</f>
        <v>5.7793017190000002</v>
      </c>
      <c r="L302" s="11">
        <f>VLOOKUP($B302,data!$B$3:$Q$15316,'diff expr 1 vs 3 mites'!L$8,FALSE)</f>
        <v>5.3663957839999998</v>
      </c>
      <c r="M302" s="11">
        <f>VLOOKUP($B302,data!$B$3:$Q$15316,'diff expr 1 vs 3 mites'!M$8,FALSE)</f>
        <v>0</v>
      </c>
      <c r="N302" s="11">
        <f>VLOOKUP($B302,data!$B$3:$Q$15316,'diff expr 1 vs 3 mites'!N$8,FALSE)</f>
        <v>1.5704312979999999</v>
      </c>
      <c r="O302" s="11">
        <f>VLOOKUP($B302,data!$B$3:$Q$15316,'diff expr 1 vs 3 mites'!O$8,FALSE)</f>
        <v>1.1757328789999999</v>
      </c>
      <c r="P302" s="11">
        <f>VLOOKUP($B302,data!$B$3:$Q$15316,'diff expr 1 vs 3 mites'!P$8,FALSE)</f>
        <v>10.034529729999999</v>
      </c>
      <c r="Q302" s="11">
        <f>VLOOKUP($B302,data!$B$3:$Q$15316,'diff expr 1 vs 3 mites'!Q$8,FALSE)</f>
        <v>10.946986969999999</v>
      </c>
      <c r="S302" s="27" t="s">
        <v>27749</v>
      </c>
      <c r="U302" s="2">
        <f t="shared" si="185"/>
        <v>8</v>
      </c>
      <c r="V302" s="2">
        <f t="shared" si="186"/>
        <v>3</v>
      </c>
      <c r="W302" s="2">
        <f t="shared" si="187"/>
        <v>5</v>
      </c>
      <c r="X302" s="2">
        <f t="shared" si="188"/>
        <v>7</v>
      </c>
      <c r="Y302" s="2">
        <f t="shared" si="189"/>
        <v>6</v>
      </c>
      <c r="Z302" s="2">
        <f t="shared" si="190"/>
        <v>1</v>
      </c>
      <c r="AA302" s="2">
        <f t="shared" si="191"/>
        <v>4</v>
      </c>
      <c r="AB302" s="2">
        <f t="shared" si="192"/>
        <v>2</v>
      </c>
      <c r="AC302" s="2">
        <f t="shared" si="193"/>
        <v>9</v>
      </c>
      <c r="AD302" s="2">
        <f t="shared" si="194"/>
        <v>10</v>
      </c>
      <c r="AE302" s="2"/>
      <c r="AF302" s="2">
        <f t="shared" si="195"/>
        <v>0</v>
      </c>
      <c r="AG302" s="2">
        <f t="shared" si="196"/>
        <v>0</v>
      </c>
      <c r="AH302" s="2">
        <f t="shared" si="197"/>
        <v>0</v>
      </c>
      <c r="AI302" s="2">
        <f t="shared" si="198"/>
        <v>0</v>
      </c>
      <c r="AJ302" s="2">
        <f t="shared" si="199"/>
        <v>0</v>
      </c>
      <c r="AK302" s="2">
        <f t="shared" si="200"/>
        <v>0</v>
      </c>
      <c r="AL302" s="2">
        <f t="shared" si="201"/>
        <v>0</v>
      </c>
      <c r="AM302" s="2">
        <f t="shared" si="202"/>
        <v>0</v>
      </c>
      <c r="AN302" s="2">
        <f t="shared" si="203"/>
        <v>0</v>
      </c>
      <c r="AO302" s="2">
        <f t="shared" si="204"/>
        <v>0</v>
      </c>
      <c r="AP302" s="2"/>
      <c r="AQ302" s="2">
        <f t="shared" si="205"/>
        <v>8</v>
      </c>
      <c r="AR302" s="2">
        <f t="shared" si="206"/>
        <v>3</v>
      </c>
      <c r="AS302" s="2">
        <f t="shared" si="207"/>
        <v>5</v>
      </c>
      <c r="AT302" s="2">
        <f t="shared" si="208"/>
        <v>7</v>
      </c>
      <c r="AU302" s="2">
        <f t="shared" si="209"/>
        <v>6</v>
      </c>
      <c r="AV302" s="2">
        <f t="shared" si="210"/>
        <v>1</v>
      </c>
      <c r="AW302" s="2">
        <f t="shared" si="211"/>
        <v>4</v>
      </c>
      <c r="AX302" s="2">
        <f t="shared" si="212"/>
        <v>2</v>
      </c>
      <c r="AY302" s="2">
        <f t="shared" si="213"/>
        <v>9</v>
      </c>
      <c r="AZ302" s="2">
        <f t="shared" si="214"/>
        <v>10</v>
      </c>
      <c r="BA302" s="2"/>
      <c r="BB302" s="5">
        <f t="shared" si="215"/>
        <v>5</v>
      </c>
      <c r="BC302" s="2">
        <f t="shared" si="216"/>
        <v>5</v>
      </c>
      <c r="BD302" s="2">
        <f t="shared" si="219"/>
        <v>29</v>
      </c>
      <c r="BE302" s="2">
        <f t="shared" si="220"/>
        <v>26</v>
      </c>
      <c r="BF302" s="2">
        <f t="shared" si="221"/>
        <v>11</v>
      </c>
      <c r="BG302" s="2">
        <f t="shared" si="222"/>
        <v>14</v>
      </c>
      <c r="BH302" s="2">
        <f t="shared" si="223"/>
        <v>11</v>
      </c>
      <c r="BI302" s="19">
        <f t="shared" si="224"/>
        <v>12.5</v>
      </c>
      <c r="BJ302" s="19">
        <f t="shared" si="225"/>
        <v>4.7871355387816905</v>
      </c>
      <c r="BK302" s="31">
        <f t="shared" si="226"/>
        <v>-0.31333978072025609</v>
      </c>
      <c r="BL302" s="32">
        <f t="shared" si="217"/>
        <v>0.37701126503103738</v>
      </c>
      <c r="BM302" s="62">
        <f t="shared" si="228"/>
        <v>6.9014084507042259E-2</v>
      </c>
      <c r="BN302" s="62" t="str">
        <f t="shared" si="229"/>
        <v/>
      </c>
      <c r="BO302" s="73" t="str">
        <f t="shared" si="230"/>
        <v/>
      </c>
      <c r="BQ302" s="11">
        <f t="shared" si="227"/>
        <v>4.5434028577008387E-2</v>
      </c>
    </row>
    <row r="303" spans="1:69">
      <c r="A303" s="30" t="s">
        <v>1059</v>
      </c>
      <c r="B303" s="30" t="s">
        <v>1060</v>
      </c>
      <c r="C303" s="30" t="s">
        <v>1061</v>
      </c>
      <c r="D303" s="30" t="s">
        <v>1062</v>
      </c>
      <c r="E303" s="30" t="s">
        <v>570</v>
      </c>
      <c r="F303" s="11" t="str">
        <f t="shared" si="218"/>
        <v>Immune syst</v>
      </c>
      <c r="H303" s="11">
        <f>VLOOKUP($B303,data!$B$3:$Q$15316,'diff expr 1 vs 3 mites'!H$8,FALSE)</f>
        <v>1.341943458</v>
      </c>
      <c r="I303" s="11">
        <f>VLOOKUP($B303,data!$B$3:$Q$15316,'diff expr 1 vs 3 mites'!I$8,FALSE)</f>
        <v>0.72793943000000005</v>
      </c>
      <c r="J303" s="11">
        <f>VLOOKUP($B303,data!$B$3:$Q$15316,'diff expr 1 vs 3 mites'!J$8,FALSE)</f>
        <v>1.835094038</v>
      </c>
      <c r="K303" s="11">
        <f>VLOOKUP($B303,data!$B$3:$Q$15316,'diff expr 1 vs 3 mites'!K$8,FALSE)</f>
        <v>1.2077079610000001</v>
      </c>
      <c r="L303" s="11">
        <f>VLOOKUP($B303,data!$B$3:$Q$15316,'diff expr 1 vs 3 mites'!L$8,FALSE)</f>
        <v>3.2591341030000001</v>
      </c>
      <c r="M303" s="11">
        <f>VLOOKUP($B303,data!$B$3:$Q$15316,'diff expr 1 vs 3 mites'!M$8,FALSE)</f>
        <v>0.31938897399999999</v>
      </c>
      <c r="N303" s="11">
        <f>VLOOKUP($B303,data!$B$3:$Q$15316,'diff expr 1 vs 3 mites'!N$8,FALSE)</f>
        <v>1.128101585</v>
      </c>
      <c r="O303" s="11">
        <f>VLOOKUP($B303,data!$B$3:$Q$15316,'diff expr 1 vs 3 mites'!O$8,FALSE)</f>
        <v>0.737083143</v>
      </c>
      <c r="P303" s="11">
        <f>VLOOKUP($B303,data!$B$3:$Q$15316,'diff expr 1 vs 3 mites'!P$8,FALSE)</f>
        <v>0.94861043</v>
      </c>
      <c r="Q303" s="11">
        <f>VLOOKUP($B303,data!$B$3:$Q$15316,'diff expr 1 vs 3 mites'!Q$8,FALSE)</f>
        <v>0.91504226300000002</v>
      </c>
      <c r="S303" s="27" t="s">
        <v>27749</v>
      </c>
      <c r="U303" s="2">
        <f t="shared" si="185"/>
        <v>8</v>
      </c>
      <c r="V303" s="2">
        <f t="shared" si="186"/>
        <v>2</v>
      </c>
      <c r="W303" s="2">
        <f t="shared" si="187"/>
        <v>9</v>
      </c>
      <c r="X303" s="2">
        <f t="shared" si="188"/>
        <v>7</v>
      </c>
      <c r="Y303" s="2">
        <f t="shared" si="189"/>
        <v>10</v>
      </c>
      <c r="Z303" s="2">
        <f t="shared" si="190"/>
        <v>1</v>
      </c>
      <c r="AA303" s="2">
        <f t="shared" si="191"/>
        <v>6</v>
      </c>
      <c r="AB303" s="2">
        <f t="shared" si="192"/>
        <v>3</v>
      </c>
      <c r="AC303" s="2">
        <f t="shared" si="193"/>
        <v>5</v>
      </c>
      <c r="AD303" s="2">
        <f t="shared" si="194"/>
        <v>4</v>
      </c>
      <c r="AE303" s="2"/>
      <c r="AF303" s="2">
        <f t="shared" si="195"/>
        <v>0</v>
      </c>
      <c r="AG303" s="2">
        <f t="shared" si="196"/>
        <v>0</v>
      </c>
      <c r="AH303" s="2">
        <f t="shared" si="197"/>
        <v>0</v>
      </c>
      <c r="AI303" s="2">
        <f t="shared" si="198"/>
        <v>0</v>
      </c>
      <c r="AJ303" s="2">
        <f t="shared" si="199"/>
        <v>0</v>
      </c>
      <c r="AK303" s="2">
        <f t="shared" si="200"/>
        <v>0</v>
      </c>
      <c r="AL303" s="2">
        <f t="shared" si="201"/>
        <v>0</v>
      </c>
      <c r="AM303" s="2">
        <f t="shared" si="202"/>
        <v>0</v>
      </c>
      <c r="AN303" s="2">
        <f t="shared" si="203"/>
        <v>0</v>
      </c>
      <c r="AO303" s="2">
        <f t="shared" si="204"/>
        <v>0</v>
      </c>
      <c r="AP303" s="2"/>
      <c r="AQ303" s="2">
        <f t="shared" si="205"/>
        <v>8</v>
      </c>
      <c r="AR303" s="2">
        <f t="shared" si="206"/>
        <v>2</v>
      </c>
      <c r="AS303" s="2">
        <f t="shared" si="207"/>
        <v>9</v>
      </c>
      <c r="AT303" s="2">
        <f t="shared" si="208"/>
        <v>7</v>
      </c>
      <c r="AU303" s="2">
        <f t="shared" si="209"/>
        <v>10</v>
      </c>
      <c r="AV303" s="2">
        <f t="shared" si="210"/>
        <v>1</v>
      </c>
      <c r="AW303" s="2">
        <f t="shared" si="211"/>
        <v>6</v>
      </c>
      <c r="AX303" s="2">
        <f t="shared" si="212"/>
        <v>3</v>
      </c>
      <c r="AY303" s="2">
        <f t="shared" si="213"/>
        <v>5</v>
      </c>
      <c r="AZ303" s="2">
        <f t="shared" si="214"/>
        <v>4</v>
      </c>
      <c r="BA303" s="2"/>
      <c r="BB303" s="5">
        <f t="shared" si="215"/>
        <v>5</v>
      </c>
      <c r="BC303" s="2">
        <f t="shared" si="216"/>
        <v>5</v>
      </c>
      <c r="BD303" s="2">
        <f t="shared" si="219"/>
        <v>36</v>
      </c>
      <c r="BE303" s="2">
        <f t="shared" si="220"/>
        <v>19</v>
      </c>
      <c r="BF303" s="2">
        <f t="shared" si="221"/>
        <v>4</v>
      </c>
      <c r="BG303" s="2">
        <f t="shared" si="222"/>
        <v>21</v>
      </c>
      <c r="BH303" s="2">
        <f t="shared" si="223"/>
        <v>4</v>
      </c>
      <c r="BI303" s="19">
        <f t="shared" si="224"/>
        <v>12.5</v>
      </c>
      <c r="BJ303" s="19">
        <f t="shared" si="225"/>
        <v>4.7871355387816905</v>
      </c>
      <c r="BK303" s="31">
        <f t="shared" si="226"/>
        <v>-1.775592090748118</v>
      </c>
      <c r="BL303" s="32">
        <f t="shared" si="217"/>
        <v>3.7900087291180634E-2</v>
      </c>
      <c r="BM303" s="62">
        <f t="shared" si="228"/>
        <v>1.4366197183098593E-2</v>
      </c>
      <c r="BN303" s="62" t="str">
        <f t="shared" si="229"/>
        <v/>
      </c>
      <c r="BO303" s="73" t="str">
        <f t="shared" si="230"/>
        <v/>
      </c>
      <c r="BQ303" s="11">
        <f t="shared" si="227"/>
        <v>-0.31555503752795577</v>
      </c>
    </row>
    <row r="304" spans="1:69">
      <c r="A304" s="30" t="s">
        <v>1063</v>
      </c>
      <c r="B304" s="30" t="s">
        <v>1064</v>
      </c>
      <c r="C304" s="30" t="s">
        <v>1065</v>
      </c>
      <c r="D304" s="30" t="s">
        <v>1066</v>
      </c>
      <c r="E304" s="30" t="s">
        <v>570</v>
      </c>
      <c r="F304" s="11" t="str">
        <f t="shared" si="218"/>
        <v>Immune syst</v>
      </c>
      <c r="H304" s="11">
        <f>VLOOKUP($B304,data!$B$3:$Q$15316,'diff expr 1 vs 3 mites'!H$8,FALSE)</f>
        <v>2.2704183119999999</v>
      </c>
      <c r="I304" s="11">
        <f>VLOOKUP($B304,data!$B$3:$Q$15316,'diff expr 1 vs 3 mites'!I$8,FALSE)</f>
        <v>4.9263685500000003</v>
      </c>
      <c r="J304" s="11">
        <f>VLOOKUP($B304,data!$B$3:$Q$15316,'diff expr 1 vs 3 mites'!J$8,FALSE)</f>
        <v>7.1425095570000003</v>
      </c>
      <c r="K304" s="11">
        <f>VLOOKUP($B304,data!$B$3:$Q$15316,'diff expr 1 vs 3 mites'!K$8,FALSE)</f>
        <v>5.144754764</v>
      </c>
      <c r="L304" s="11">
        <f>VLOOKUP($B304,data!$B$3:$Q$15316,'diff expr 1 vs 3 mites'!L$8,FALSE)</f>
        <v>6.1747649989999998</v>
      </c>
      <c r="M304" s="11">
        <f>VLOOKUP($B304,data!$B$3:$Q$15316,'diff expr 1 vs 3 mites'!M$8,FALSE)</f>
        <v>2.084285977</v>
      </c>
      <c r="N304" s="11">
        <f>VLOOKUP($B304,data!$B$3:$Q$15316,'diff expr 1 vs 3 mites'!N$8,FALSE)</f>
        <v>2.7960069550000002</v>
      </c>
      <c r="O304" s="11">
        <f>VLOOKUP($B304,data!$B$3:$Q$15316,'diff expr 1 vs 3 mites'!O$8,FALSE)</f>
        <v>2.137821046</v>
      </c>
      <c r="P304" s="11">
        <f>VLOOKUP($B304,data!$B$3:$Q$15316,'diff expr 1 vs 3 mites'!P$8,FALSE)</f>
        <v>3.9640880420000002</v>
      </c>
      <c r="Q304" s="11">
        <f>VLOOKUP($B304,data!$B$3:$Q$15316,'diff expr 1 vs 3 mites'!Q$8,FALSE)</f>
        <v>2.1563506910000001</v>
      </c>
      <c r="S304" s="27" t="s">
        <v>27749</v>
      </c>
      <c r="U304" s="2">
        <f t="shared" si="185"/>
        <v>4</v>
      </c>
      <c r="V304" s="2">
        <f t="shared" si="186"/>
        <v>7</v>
      </c>
      <c r="W304" s="2">
        <f t="shared" si="187"/>
        <v>10</v>
      </c>
      <c r="X304" s="2">
        <f t="shared" si="188"/>
        <v>8</v>
      </c>
      <c r="Y304" s="2">
        <f t="shared" si="189"/>
        <v>9</v>
      </c>
      <c r="Z304" s="2">
        <f t="shared" si="190"/>
        <v>1</v>
      </c>
      <c r="AA304" s="2">
        <f t="shared" si="191"/>
        <v>5</v>
      </c>
      <c r="AB304" s="2">
        <f t="shared" si="192"/>
        <v>2</v>
      </c>
      <c r="AC304" s="2">
        <f t="shared" si="193"/>
        <v>6</v>
      </c>
      <c r="AD304" s="2">
        <f t="shared" si="194"/>
        <v>3</v>
      </c>
      <c r="AE304" s="2"/>
      <c r="AF304" s="2">
        <f t="shared" si="195"/>
        <v>0</v>
      </c>
      <c r="AG304" s="2">
        <f t="shared" si="196"/>
        <v>0</v>
      </c>
      <c r="AH304" s="2">
        <f t="shared" si="197"/>
        <v>0</v>
      </c>
      <c r="AI304" s="2">
        <f t="shared" si="198"/>
        <v>0</v>
      </c>
      <c r="AJ304" s="2">
        <f t="shared" si="199"/>
        <v>0</v>
      </c>
      <c r="AK304" s="2">
        <f t="shared" si="200"/>
        <v>0</v>
      </c>
      <c r="AL304" s="2">
        <f t="shared" si="201"/>
        <v>0</v>
      </c>
      <c r="AM304" s="2">
        <f t="shared" si="202"/>
        <v>0</v>
      </c>
      <c r="AN304" s="2">
        <f t="shared" si="203"/>
        <v>0</v>
      </c>
      <c r="AO304" s="2">
        <f t="shared" si="204"/>
        <v>0</v>
      </c>
      <c r="AP304" s="2"/>
      <c r="AQ304" s="2">
        <f t="shared" si="205"/>
        <v>4</v>
      </c>
      <c r="AR304" s="2">
        <f t="shared" si="206"/>
        <v>7</v>
      </c>
      <c r="AS304" s="2">
        <f t="shared" si="207"/>
        <v>10</v>
      </c>
      <c r="AT304" s="2">
        <f t="shared" si="208"/>
        <v>8</v>
      </c>
      <c r="AU304" s="2">
        <f t="shared" si="209"/>
        <v>9</v>
      </c>
      <c r="AV304" s="2">
        <f t="shared" si="210"/>
        <v>1</v>
      </c>
      <c r="AW304" s="2">
        <f t="shared" si="211"/>
        <v>5</v>
      </c>
      <c r="AX304" s="2">
        <f t="shared" si="212"/>
        <v>2</v>
      </c>
      <c r="AY304" s="2">
        <f t="shared" si="213"/>
        <v>6</v>
      </c>
      <c r="AZ304" s="2">
        <f t="shared" si="214"/>
        <v>3</v>
      </c>
      <c r="BA304" s="2"/>
      <c r="BB304" s="5">
        <f t="shared" si="215"/>
        <v>5</v>
      </c>
      <c r="BC304" s="2">
        <f t="shared" si="216"/>
        <v>5</v>
      </c>
      <c r="BD304" s="2">
        <f t="shared" si="219"/>
        <v>38</v>
      </c>
      <c r="BE304" s="2">
        <f t="shared" si="220"/>
        <v>17</v>
      </c>
      <c r="BF304" s="2">
        <f t="shared" si="221"/>
        <v>2</v>
      </c>
      <c r="BG304" s="2">
        <f t="shared" si="222"/>
        <v>23</v>
      </c>
      <c r="BH304" s="2">
        <f t="shared" si="223"/>
        <v>2</v>
      </c>
      <c r="BI304" s="19">
        <f t="shared" si="224"/>
        <v>12.5</v>
      </c>
      <c r="BJ304" s="19">
        <f t="shared" si="225"/>
        <v>4.7871355387816905</v>
      </c>
      <c r="BK304" s="31">
        <f t="shared" si="226"/>
        <v>-2.1933784650417927</v>
      </c>
      <c r="BL304" s="32">
        <f t="shared" si="217"/>
        <v>1.4140061284138474E-2</v>
      </c>
      <c r="BM304" s="62">
        <f t="shared" si="228"/>
        <v>5.0704225352112683E-3</v>
      </c>
      <c r="BN304" s="62" t="str">
        <f t="shared" si="229"/>
        <v/>
      </c>
      <c r="BO304" s="73" t="str">
        <f t="shared" si="230"/>
        <v/>
      </c>
      <c r="BQ304" s="11">
        <f t="shared" si="227"/>
        <v>-0.2906890877417932</v>
      </c>
    </row>
    <row r="305" spans="1:69">
      <c r="A305" s="30" t="s">
        <v>1067</v>
      </c>
      <c r="B305" s="30" t="s">
        <v>1068</v>
      </c>
      <c r="C305" s="30" t="s">
        <v>1069</v>
      </c>
      <c r="D305" s="30" t="s">
        <v>1070</v>
      </c>
      <c r="E305" s="30" t="s">
        <v>570</v>
      </c>
      <c r="F305" s="11" t="str">
        <f t="shared" si="218"/>
        <v>Immune syst</v>
      </c>
      <c r="H305" s="11">
        <f>VLOOKUP($B305,data!$B$3:$Q$15316,'diff expr 1 vs 3 mites'!H$8,FALSE)</f>
        <v>9.2818779500000002</v>
      </c>
      <c r="I305" s="11">
        <f>VLOOKUP($B305,data!$B$3:$Q$15316,'diff expr 1 vs 3 mites'!I$8,FALSE)</f>
        <v>5.402485972</v>
      </c>
      <c r="J305" s="11">
        <f>VLOOKUP($B305,data!$B$3:$Q$15316,'diff expr 1 vs 3 mites'!J$8,FALSE)</f>
        <v>5.4119627780000004</v>
      </c>
      <c r="K305" s="11">
        <f>VLOOKUP($B305,data!$B$3:$Q$15316,'diff expr 1 vs 3 mites'!K$8,FALSE)</f>
        <v>12.884518269999999</v>
      </c>
      <c r="L305" s="11">
        <f>VLOOKUP($B305,data!$B$3:$Q$15316,'diff expr 1 vs 3 mites'!L$8,FALSE)</f>
        <v>22.627518999999999</v>
      </c>
      <c r="M305" s="11">
        <f>VLOOKUP($B305,data!$B$3:$Q$15316,'diff expr 1 vs 3 mites'!M$8,FALSE)</f>
        <v>5.756641761</v>
      </c>
      <c r="N305" s="11">
        <f>VLOOKUP($B305,data!$B$3:$Q$15316,'diff expr 1 vs 3 mites'!N$8,FALSE)</f>
        <v>4.0665628610000004</v>
      </c>
      <c r="O305" s="11">
        <f>VLOOKUP($B305,data!$B$3:$Q$15316,'diff expr 1 vs 3 mites'!O$8,FALSE)</f>
        <v>11.91754186</v>
      </c>
      <c r="P305" s="11">
        <f>VLOOKUP($B305,data!$B$3:$Q$15316,'diff expr 1 vs 3 mites'!P$8,FALSE)</f>
        <v>4.0494504850000004</v>
      </c>
      <c r="Q305" s="11">
        <f>VLOOKUP($B305,data!$B$3:$Q$15316,'diff expr 1 vs 3 mites'!Q$8,FALSE)</f>
        <v>4.3657014260000002</v>
      </c>
      <c r="S305" s="27" t="s">
        <v>27749</v>
      </c>
      <c r="U305" s="2">
        <f t="shared" si="185"/>
        <v>7</v>
      </c>
      <c r="V305" s="2">
        <f t="shared" si="186"/>
        <v>4</v>
      </c>
      <c r="W305" s="2">
        <f t="shared" si="187"/>
        <v>5</v>
      </c>
      <c r="X305" s="2">
        <f t="shared" si="188"/>
        <v>9</v>
      </c>
      <c r="Y305" s="2">
        <f t="shared" si="189"/>
        <v>10</v>
      </c>
      <c r="Z305" s="2">
        <f t="shared" si="190"/>
        <v>6</v>
      </c>
      <c r="AA305" s="2">
        <f t="shared" si="191"/>
        <v>2</v>
      </c>
      <c r="AB305" s="2">
        <f t="shared" si="192"/>
        <v>8</v>
      </c>
      <c r="AC305" s="2">
        <f t="shared" si="193"/>
        <v>1</v>
      </c>
      <c r="AD305" s="2">
        <f t="shared" si="194"/>
        <v>3</v>
      </c>
      <c r="AE305" s="2"/>
      <c r="AF305" s="2">
        <f t="shared" si="195"/>
        <v>0</v>
      </c>
      <c r="AG305" s="2">
        <f t="shared" si="196"/>
        <v>0</v>
      </c>
      <c r="AH305" s="2">
        <f t="shared" si="197"/>
        <v>0</v>
      </c>
      <c r="AI305" s="2">
        <f t="shared" si="198"/>
        <v>0</v>
      </c>
      <c r="AJ305" s="2">
        <f t="shared" si="199"/>
        <v>0</v>
      </c>
      <c r="AK305" s="2">
        <f t="shared" si="200"/>
        <v>0</v>
      </c>
      <c r="AL305" s="2">
        <f t="shared" si="201"/>
        <v>0</v>
      </c>
      <c r="AM305" s="2">
        <f t="shared" si="202"/>
        <v>0</v>
      </c>
      <c r="AN305" s="2">
        <f t="shared" si="203"/>
        <v>0</v>
      </c>
      <c r="AO305" s="2">
        <f t="shared" si="204"/>
        <v>0</v>
      </c>
      <c r="AP305" s="2"/>
      <c r="AQ305" s="2">
        <f t="shared" si="205"/>
        <v>7</v>
      </c>
      <c r="AR305" s="2">
        <f t="shared" si="206"/>
        <v>4</v>
      </c>
      <c r="AS305" s="2">
        <f t="shared" si="207"/>
        <v>5</v>
      </c>
      <c r="AT305" s="2">
        <f t="shared" si="208"/>
        <v>9</v>
      </c>
      <c r="AU305" s="2">
        <f t="shared" si="209"/>
        <v>10</v>
      </c>
      <c r="AV305" s="2">
        <f t="shared" si="210"/>
        <v>6</v>
      </c>
      <c r="AW305" s="2">
        <f t="shared" si="211"/>
        <v>2</v>
      </c>
      <c r="AX305" s="2">
        <f t="shared" si="212"/>
        <v>8</v>
      </c>
      <c r="AY305" s="2">
        <f t="shared" si="213"/>
        <v>1</v>
      </c>
      <c r="AZ305" s="2">
        <f t="shared" si="214"/>
        <v>3</v>
      </c>
      <c r="BA305" s="2"/>
      <c r="BB305" s="5">
        <f t="shared" si="215"/>
        <v>5</v>
      </c>
      <c r="BC305" s="2">
        <f t="shared" si="216"/>
        <v>5</v>
      </c>
      <c r="BD305" s="2">
        <f t="shared" si="219"/>
        <v>35</v>
      </c>
      <c r="BE305" s="2">
        <f t="shared" si="220"/>
        <v>20</v>
      </c>
      <c r="BF305" s="2">
        <f t="shared" si="221"/>
        <v>5</v>
      </c>
      <c r="BG305" s="2">
        <f t="shared" si="222"/>
        <v>20</v>
      </c>
      <c r="BH305" s="2">
        <f t="shared" si="223"/>
        <v>5</v>
      </c>
      <c r="BI305" s="19">
        <f t="shared" si="224"/>
        <v>12.5</v>
      </c>
      <c r="BJ305" s="19">
        <f t="shared" si="225"/>
        <v>4.7871355387816905</v>
      </c>
      <c r="BK305" s="31">
        <f t="shared" si="226"/>
        <v>-1.5666989036012806</v>
      </c>
      <c r="BL305" s="32">
        <f t="shared" si="217"/>
        <v>5.8592543599068986E-2</v>
      </c>
      <c r="BM305" s="62">
        <f t="shared" si="228"/>
        <v>1.9436619718309858E-2</v>
      </c>
      <c r="BN305" s="62" t="str">
        <f t="shared" si="229"/>
        <v/>
      </c>
      <c r="BO305" s="73" t="str">
        <f t="shared" si="230"/>
        <v/>
      </c>
      <c r="BQ305" s="11">
        <f t="shared" si="227"/>
        <v>-0.26576784673688081</v>
      </c>
    </row>
    <row r="306" spans="1:69">
      <c r="A306" s="30" t="s">
        <v>1071</v>
      </c>
      <c r="B306" s="30" t="s">
        <v>1072</v>
      </c>
      <c r="C306" s="30" t="s">
        <v>667</v>
      </c>
      <c r="D306" s="30" t="s">
        <v>668</v>
      </c>
      <c r="E306" s="30" t="s">
        <v>570</v>
      </c>
      <c r="F306" s="11" t="str">
        <f t="shared" si="218"/>
        <v>Immune syst</v>
      </c>
      <c r="H306" s="11">
        <f>VLOOKUP($B306,data!$B$3:$Q$15316,'diff expr 1 vs 3 mites'!H$8,FALSE)</f>
        <v>2.9268046249999999</v>
      </c>
      <c r="I306" s="11">
        <f>VLOOKUP($B306,data!$B$3:$Q$15316,'diff expr 1 vs 3 mites'!I$8,FALSE)</f>
        <v>5.0275582380000001</v>
      </c>
      <c r="J306" s="11">
        <f>VLOOKUP($B306,data!$B$3:$Q$15316,'diff expr 1 vs 3 mites'!J$8,FALSE)</f>
        <v>4.1633906820000002</v>
      </c>
      <c r="K306" s="11">
        <f>VLOOKUP($B306,data!$B$3:$Q$15316,'diff expr 1 vs 3 mites'!K$8,FALSE)</f>
        <v>7.4905353530000003</v>
      </c>
      <c r="L306" s="11">
        <f>VLOOKUP($B306,data!$B$3:$Q$15316,'diff expr 1 vs 3 mites'!L$8,FALSE)</f>
        <v>8.1400749749999992</v>
      </c>
      <c r="M306" s="11">
        <f>VLOOKUP($B306,data!$B$3:$Q$15316,'diff expr 1 vs 3 mites'!M$8,FALSE)</f>
        <v>2.4380773420000001</v>
      </c>
      <c r="N306" s="11">
        <f>VLOOKUP($B306,data!$B$3:$Q$15316,'diff expr 1 vs 3 mites'!N$8,FALSE)</f>
        <v>1.990696469</v>
      </c>
      <c r="O306" s="11">
        <f>VLOOKUP($B306,data!$B$3:$Q$15316,'diff expr 1 vs 3 mites'!O$8,FALSE)</f>
        <v>5.0237268249999998</v>
      </c>
      <c r="P306" s="11">
        <f>VLOOKUP($B306,data!$B$3:$Q$15316,'diff expr 1 vs 3 mites'!P$8,FALSE)</f>
        <v>5.2267899440000001</v>
      </c>
      <c r="Q306" s="11">
        <f>VLOOKUP($B306,data!$B$3:$Q$15316,'diff expr 1 vs 3 mites'!Q$8,FALSE)</f>
        <v>4.7398465569999999</v>
      </c>
      <c r="S306" s="27" t="s">
        <v>27749</v>
      </c>
      <c r="U306" s="2">
        <f t="shared" si="185"/>
        <v>3</v>
      </c>
      <c r="V306" s="2">
        <f t="shared" si="186"/>
        <v>7</v>
      </c>
      <c r="W306" s="2">
        <f t="shared" si="187"/>
        <v>4</v>
      </c>
      <c r="X306" s="2">
        <f t="shared" si="188"/>
        <v>9</v>
      </c>
      <c r="Y306" s="2">
        <f t="shared" si="189"/>
        <v>10</v>
      </c>
      <c r="Z306" s="2">
        <f t="shared" si="190"/>
        <v>2</v>
      </c>
      <c r="AA306" s="2">
        <f t="shared" si="191"/>
        <v>1</v>
      </c>
      <c r="AB306" s="2">
        <f t="shared" si="192"/>
        <v>6</v>
      </c>
      <c r="AC306" s="2">
        <f t="shared" si="193"/>
        <v>8</v>
      </c>
      <c r="AD306" s="2">
        <f t="shared" si="194"/>
        <v>5</v>
      </c>
      <c r="AE306" s="2"/>
      <c r="AF306" s="2">
        <f t="shared" si="195"/>
        <v>0</v>
      </c>
      <c r="AG306" s="2">
        <f t="shared" si="196"/>
        <v>0</v>
      </c>
      <c r="AH306" s="2">
        <f t="shared" si="197"/>
        <v>0</v>
      </c>
      <c r="AI306" s="2">
        <f t="shared" si="198"/>
        <v>0</v>
      </c>
      <c r="AJ306" s="2">
        <f t="shared" si="199"/>
        <v>0</v>
      </c>
      <c r="AK306" s="2">
        <f t="shared" si="200"/>
        <v>0</v>
      </c>
      <c r="AL306" s="2">
        <f t="shared" si="201"/>
        <v>0</v>
      </c>
      <c r="AM306" s="2">
        <f t="shared" si="202"/>
        <v>0</v>
      </c>
      <c r="AN306" s="2">
        <f t="shared" si="203"/>
        <v>0</v>
      </c>
      <c r="AO306" s="2">
        <f t="shared" si="204"/>
        <v>0</v>
      </c>
      <c r="AP306" s="2"/>
      <c r="AQ306" s="2">
        <f t="shared" si="205"/>
        <v>3</v>
      </c>
      <c r="AR306" s="2">
        <f t="shared" si="206"/>
        <v>7</v>
      </c>
      <c r="AS306" s="2">
        <f t="shared" si="207"/>
        <v>4</v>
      </c>
      <c r="AT306" s="2">
        <f t="shared" si="208"/>
        <v>9</v>
      </c>
      <c r="AU306" s="2">
        <f t="shared" si="209"/>
        <v>10</v>
      </c>
      <c r="AV306" s="2">
        <f t="shared" si="210"/>
        <v>2</v>
      </c>
      <c r="AW306" s="2">
        <f t="shared" si="211"/>
        <v>1</v>
      </c>
      <c r="AX306" s="2">
        <f t="shared" si="212"/>
        <v>6</v>
      </c>
      <c r="AY306" s="2">
        <f t="shared" si="213"/>
        <v>8</v>
      </c>
      <c r="AZ306" s="2">
        <f t="shared" si="214"/>
        <v>5</v>
      </c>
      <c r="BA306" s="2"/>
      <c r="BB306" s="5">
        <f t="shared" si="215"/>
        <v>5</v>
      </c>
      <c r="BC306" s="2">
        <f t="shared" si="216"/>
        <v>5</v>
      </c>
      <c r="BD306" s="2">
        <f t="shared" si="219"/>
        <v>33</v>
      </c>
      <c r="BE306" s="2">
        <f t="shared" si="220"/>
        <v>22</v>
      </c>
      <c r="BF306" s="2">
        <f t="shared" si="221"/>
        <v>7</v>
      </c>
      <c r="BG306" s="2">
        <f t="shared" si="222"/>
        <v>18</v>
      </c>
      <c r="BH306" s="2">
        <f t="shared" si="223"/>
        <v>7</v>
      </c>
      <c r="BI306" s="19">
        <f t="shared" si="224"/>
        <v>12.5</v>
      </c>
      <c r="BJ306" s="19">
        <f t="shared" si="225"/>
        <v>4.7871355387816905</v>
      </c>
      <c r="BK306" s="31">
        <f t="shared" si="226"/>
        <v>-1.1489125293076057</v>
      </c>
      <c r="BL306" s="32">
        <f t="shared" si="217"/>
        <v>0.12529602534284204</v>
      </c>
      <c r="BM306" s="62">
        <f t="shared" si="228"/>
        <v>3.0422535211267605E-2</v>
      </c>
      <c r="BN306" s="62" t="str">
        <f t="shared" si="229"/>
        <v/>
      </c>
      <c r="BO306" s="73" t="str">
        <f t="shared" si="230"/>
        <v/>
      </c>
      <c r="BQ306" s="11">
        <f t="shared" si="227"/>
        <v>-0.15500745218972606</v>
      </c>
    </row>
    <row r="307" spans="1:69">
      <c r="A307" s="30" t="s">
        <v>1073</v>
      </c>
      <c r="B307" s="30" t="s">
        <v>1074</v>
      </c>
      <c r="C307" s="30" t="s">
        <v>939</v>
      </c>
      <c r="D307" s="30" t="s">
        <v>940</v>
      </c>
      <c r="E307" s="30" t="s">
        <v>570</v>
      </c>
      <c r="F307" s="11" t="str">
        <f t="shared" si="218"/>
        <v>Immune syst</v>
      </c>
      <c r="H307" s="11">
        <f>VLOOKUP($B307,data!$B$3:$Q$15316,'diff expr 1 vs 3 mites'!H$8,FALSE)</f>
        <v>1.5458570789999999</v>
      </c>
      <c r="I307" s="11">
        <f>VLOOKUP($B307,data!$B$3:$Q$15316,'diff expr 1 vs 3 mites'!I$8,FALSE)</f>
        <v>2.3479475839999999</v>
      </c>
      <c r="J307" s="11">
        <f>VLOOKUP($B307,data!$B$3:$Q$15316,'diff expr 1 vs 3 mites'!J$8,FALSE)</f>
        <v>0.51026230699999997</v>
      </c>
      <c r="K307" s="11">
        <f>VLOOKUP($B307,data!$B$3:$Q$15316,'diff expr 1 vs 3 mites'!K$8,FALSE)</f>
        <v>0.36519629100000001</v>
      </c>
      <c r="L307" s="11">
        <f>VLOOKUP($B307,data!$B$3:$Q$15316,'diff expr 1 vs 3 mites'!L$8,FALSE)</f>
        <v>0</v>
      </c>
      <c r="M307" s="11">
        <f>VLOOKUP($B307,data!$B$3:$Q$15316,'diff expr 1 vs 3 mites'!M$8,FALSE)</f>
        <v>0</v>
      </c>
      <c r="N307" s="11">
        <f>VLOOKUP($B307,data!$B$3:$Q$15316,'diff expr 1 vs 3 mites'!N$8,FALSE)</f>
        <v>1.4885423360000001</v>
      </c>
      <c r="O307" s="11">
        <f>VLOOKUP($B307,data!$B$3:$Q$15316,'diff expr 1 vs 3 mites'!O$8,FALSE)</f>
        <v>4.4577006829999997</v>
      </c>
      <c r="P307" s="11">
        <f>VLOOKUP($B307,data!$B$3:$Q$15316,'diff expr 1 vs 3 mites'!P$8,FALSE)</f>
        <v>1.4493389270000001</v>
      </c>
      <c r="Q307" s="11">
        <f>VLOOKUP($B307,data!$B$3:$Q$15316,'diff expr 1 vs 3 mites'!Q$8,FALSE)</f>
        <v>0</v>
      </c>
      <c r="S307" s="27" t="s">
        <v>27749</v>
      </c>
      <c r="U307" s="2">
        <f t="shared" si="185"/>
        <v>8</v>
      </c>
      <c r="V307" s="2">
        <f t="shared" si="186"/>
        <v>9</v>
      </c>
      <c r="W307" s="2">
        <f t="shared" si="187"/>
        <v>5</v>
      </c>
      <c r="X307" s="2">
        <f t="shared" si="188"/>
        <v>4</v>
      </c>
      <c r="Y307" s="2">
        <f t="shared" si="189"/>
        <v>1</v>
      </c>
      <c r="Z307" s="2">
        <f t="shared" si="190"/>
        <v>1</v>
      </c>
      <c r="AA307" s="2">
        <f t="shared" si="191"/>
        <v>7</v>
      </c>
      <c r="AB307" s="2">
        <f t="shared" si="192"/>
        <v>10</v>
      </c>
      <c r="AC307" s="2">
        <f t="shared" si="193"/>
        <v>6</v>
      </c>
      <c r="AD307" s="2">
        <f t="shared" si="194"/>
        <v>1</v>
      </c>
      <c r="AE307" s="2"/>
      <c r="AF307" s="2">
        <f t="shared" si="195"/>
        <v>0</v>
      </c>
      <c r="AG307" s="2">
        <f t="shared" si="196"/>
        <v>0</v>
      </c>
      <c r="AH307" s="2">
        <f t="shared" si="197"/>
        <v>0</v>
      </c>
      <c r="AI307" s="2">
        <f t="shared" si="198"/>
        <v>0</v>
      </c>
      <c r="AJ307" s="2">
        <f t="shared" si="199"/>
        <v>1</v>
      </c>
      <c r="AK307" s="2">
        <f t="shared" si="200"/>
        <v>1</v>
      </c>
      <c r="AL307" s="2">
        <f t="shared" si="201"/>
        <v>0</v>
      </c>
      <c r="AM307" s="2">
        <f t="shared" si="202"/>
        <v>0</v>
      </c>
      <c r="AN307" s="2">
        <f t="shared" si="203"/>
        <v>0</v>
      </c>
      <c r="AO307" s="2">
        <f t="shared" si="204"/>
        <v>1</v>
      </c>
      <c r="AP307" s="2"/>
      <c r="AQ307" s="2">
        <f t="shared" si="205"/>
        <v>8</v>
      </c>
      <c r="AR307" s="2">
        <f t="shared" si="206"/>
        <v>9</v>
      </c>
      <c r="AS307" s="2">
        <f t="shared" si="207"/>
        <v>5</v>
      </c>
      <c r="AT307" s="2">
        <f t="shared" si="208"/>
        <v>4</v>
      </c>
      <c r="AU307" s="2">
        <f t="shared" si="209"/>
        <v>2</v>
      </c>
      <c r="AV307" s="2">
        <f t="shared" si="210"/>
        <v>2</v>
      </c>
      <c r="AW307" s="2">
        <f t="shared" si="211"/>
        <v>7</v>
      </c>
      <c r="AX307" s="2">
        <f t="shared" si="212"/>
        <v>10</v>
      </c>
      <c r="AY307" s="2">
        <f t="shared" si="213"/>
        <v>6</v>
      </c>
      <c r="AZ307" s="2">
        <f t="shared" si="214"/>
        <v>2</v>
      </c>
      <c r="BA307" s="2"/>
      <c r="BB307" s="5">
        <f t="shared" si="215"/>
        <v>5</v>
      </c>
      <c r="BC307" s="2">
        <f t="shared" si="216"/>
        <v>5</v>
      </c>
      <c r="BD307" s="2">
        <f t="shared" si="219"/>
        <v>28</v>
      </c>
      <c r="BE307" s="2">
        <f t="shared" si="220"/>
        <v>27</v>
      </c>
      <c r="BF307" s="2">
        <f t="shared" si="221"/>
        <v>12</v>
      </c>
      <c r="BG307" s="2">
        <f t="shared" si="222"/>
        <v>13</v>
      </c>
      <c r="BH307" s="2">
        <f t="shared" si="223"/>
        <v>12</v>
      </c>
      <c r="BI307" s="19">
        <f t="shared" si="224"/>
        <v>12.5</v>
      </c>
      <c r="BJ307" s="19">
        <f t="shared" si="225"/>
        <v>4.7871355387816905</v>
      </c>
      <c r="BK307" s="31">
        <f t="shared" si="226"/>
        <v>-0.10444659357341871</v>
      </c>
      <c r="BL307" s="32">
        <f t="shared" si="217"/>
        <v>0.45840747426404427</v>
      </c>
      <c r="BM307" s="62">
        <f t="shared" si="228"/>
        <v>8.225352112676057E-2</v>
      </c>
      <c r="BN307" s="62" t="str">
        <f t="shared" si="229"/>
        <v/>
      </c>
      <c r="BO307" s="73" t="str">
        <f t="shared" si="230"/>
        <v/>
      </c>
      <c r="BQ307" s="11">
        <f t="shared" si="227"/>
        <v>0.19052105764688115</v>
      </c>
    </row>
    <row r="308" spans="1:69">
      <c r="A308" s="30" t="s">
        <v>1075</v>
      </c>
      <c r="B308" s="30" t="s">
        <v>1076</v>
      </c>
      <c r="C308" s="30" t="s">
        <v>568</v>
      </c>
      <c r="D308" s="30" t="s">
        <v>569</v>
      </c>
      <c r="E308" s="30" t="s">
        <v>570</v>
      </c>
      <c r="F308" s="11" t="str">
        <f t="shared" si="218"/>
        <v>Immune syst</v>
      </c>
      <c r="H308" s="11">
        <f>VLOOKUP($B308,data!$B$3:$Q$15316,'diff expr 1 vs 3 mites'!H$8,FALSE)</f>
        <v>601.43077830000004</v>
      </c>
      <c r="I308" s="11">
        <f>VLOOKUP($B308,data!$B$3:$Q$15316,'diff expr 1 vs 3 mites'!I$8,FALSE)</f>
        <v>444.34192180000002</v>
      </c>
      <c r="J308" s="11">
        <f>VLOOKUP($B308,data!$B$3:$Q$15316,'diff expr 1 vs 3 mites'!J$8,FALSE)</f>
        <v>246.58363739999999</v>
      </c>
      <c r="K308" s="11">
        <f>VLOOKUP($B308,data!$B$3:$Q$15316,'diff expr 1 vs 3 mites'!K$8,FALSE)</f>
        <v>209.68502179999999</v>
      </c>
      <c r="L308" s="11">
        <f>VLOOKUP($B308,data!$B$3:$Q$15316,'diff expr 1 vs 3 mites'!L$8,FALSE)</f>
        <v>184.5680208</v>
      </c>
      <c r="M308" s="11">
        <f>VLOOKUP($B308,data!$B$3:$Q$15316,'diff expr 1 vs 3 mites'!M$8,FALSE)</f>
        <v>71.431041059999998</v>
      </c>
      <c r="N308" s="11">
        <f>VLOOKUP($B308,data!$B$3:$Q$15316,'diff expr 1 vs 3 mites'!N$8,FALSE)</f>
        <v>55.184984180000001</v>
      </c>
      <c r="O308" s="11">
        <f>VLOOKUP($B308,data!$B$3:$Q$15316,'diff expr 1 vs 3 mites'!O$8,FALSE)</f>
        <v>26.02862301</v>
      </c>
      <c r="P308" s="11">
        <f>VLOOKUP($B308,data!$B$3:$Q$15316,'diff expr 1 vs 3 mites'!P$8,FALSE)</f>
        <v>21.492635790000001</v>
      </c>
      <c r="Q308" s="11">
        <f>VLOOKUP($B308,data!$B$3:$Q$15316,'diff expr 1 vs 3 mites'!Q$8,FALSE)</f>
        <v>193.49269200000001</v>
      </c>
      <c r="S308" s="27" t="s">
        <v>27749</v>
      </c>
      <c r="U308" s="2">
        <f t="shared" si="185"/>
        <v>10</v>
      </c>
      <c r="V308" s="2">
        <f t="shared" si="186"/>
        <v>9</v>
      </c>
      <c r="W308" s="2">
        <f t="shared" si="187"/>
        <v>8</v>
      </c>
      <c r="X308" s="2">
        <f t="shared" si="188"/>
        <v>7</v>
      </c>
      <c r="Y308" s="2">
        <f t="shared" si="189"/>
        <v>5</v>
      </c>
      <c r="Z308" s="2">
        <f t="shared" si="190"/>
        <v>4</v>
      </c>
      <c r="AA308" s="2">
        <f t="shared" si="191"/>
        <v>3</v>
      </c>
      <c r="AB308" s="2">
        <f t="shared" si="192"/>
        <v>2</v>
      </c>
      <c r="AC308" s="2">
        <f t="shared" si="193"/>
        <v>1</v>
      </c>
      <c r="AD308" s="2">
        <f t="shared" si="194"/>
        <v>6</v>
      </c>
      <c r="AE308" s="2"/>
      <c r="AF308" s="2">
        <f t="shared" si="195"/>
        <v>0</v>
      </c>
      <c r="AG308" s="2">
        <f t="shared" si="196"/>
        <v>0</v>
      </c>
      <c r="AH308" s="2">
        <f t="shared" si="197"/>
        <v>0</v>
      </c>
      <c r="AI308" s="2">
        <f t="shared" si="198"/>
        <v>0</v>
      </c>
      <c r="AJ308" s="2">
        <f t="shared" si="199"/>
        <v>0</v>
      </c>
      <c r="AK308" s="2">
        <f t="shared" si="200"/>
        <v>0</v>
      </c>
      <c r="AL308" s="2">
        <f t="shared" si="201"/>
        <v>0</v>
      </c>
      <c r="AM308" s="2">
        <f t="shared" si="202"/>
        <v>0</v>
      </c>
      <c r="AN308" s="2">
        <f t="shared" si="203"/>
        <v>0</v>
      </c>
      <c r="AO308" s="2">
        <f t="shared" si="204"/>
        <v>0</v>
      </c>
      <c r="AP308" s="2"/>
      <c r="AQ308" s="2">
        <f t="shared" si="205"/>
        <v>10</v>
      </c>
      <c r="AR308" s="2">
        <f t="shared" si="206"/>
        <v>9</v>
      </c>
      <c r="AS308" s="2">
        <f t="shared" si="207"/>
        <v>8</v>
      </c>
      <c r="AT308" s="2">
        <f t="shared" si="208"/>
        <v>7</v>
      </c>
      <c r="AU308" s="2">
        <f t="shared" si="209"/>
        <v>5</v>
      </c>
      <c r="AV308" s="2">
        <f t="shared" si="210"/>
        <v>4</v>
      </c>
      <c r="AW308" s="2">
        <f t="shared" si="211"/>
        <v>3</v>
      </c>
      <c r="AX308" s="2">
        <f t="shared" si="212"/>
        <v>2</v>
      </c>
      <c r="AY308" s="2">
        <f t="shared" si="213"/>
        <v>1</v>
      </c>
      <c r="AZ308" s="2">
        <f t="shared" si="214"/>
        <v>6</v>
      </c>
      <c r="BA308" s="2"/>
      <c r="BB308" s="5">
        <f t="shared" si="215"/>
        <v>5</v>
      </c>
      <c r="BC308" s="2">
        <f t="shared" si="216"/>
        <v>5</v>
      </c>
      <c r="BD308" s="2">
        <f t="shared" si="219"/>
        <v>39</v>
      </c>
      <c r="BE308" s="2">
        <f t="shared" si="220"/>
        <v>16</v>
      </c>
      <c r="BF308" s="2">
        <f t="shared" si="221"/>
        <v>1</v>
      </c>
      <c r="BG308" s="2">
        <f t="shared" si="222"/>
        <v>24</v>
      </c>
      <c r="BH308" s="2">
        <f t="shared" si="223"/>
        <v>1</v>
      </c>
      <c r="BI308" s="19">
        <f t="shared" si="224"/>
        <v>12.5</v>
      </c>
      <c r="BJ308" s="19">
        <f t="shared" si="225"/>
        <v>4.7871355387816905</v>
      </c>
      <c r="BK308" s="31">
        <f t="shared" si="226"/>
        <v>-2.40227165218863</v>
      </c>
      <c r="BL308" s="32">
        <f t="shared" si="217"/>
        <v>8.1468018105142637E-3</v>
      </c>
      <c r="BM308" s="62">
        <f t="shared" si="228"/>
        <v>3.3802816901408448E-3</v>
      </c>
      <c r="BN308" s="62" t="str">
        <f t="shared" si="229"/>
        <v/>
      </c>
      <c r="BO308" s="73" t="str">
        <f t="shared" si="230"/>
        <v/>
      </c>
      <c r="BQ308" s="11">
        <f t="shared" si="227"/>
        <v>-0.6616035954026992</v>
      </c>
    </row>
    <row r="309" spans="1:69">
      <c r="A309" s="30" t="s">
        <v>1077</v>
      </c>
      <c r="B309" s="30" t="s">
        <v>1078</v>
      </c>
      <c r="C309" s="30" t="s">
        <v>1079</v>
      </c>
      <c r="D309" s="30" t="s">
        <v>1080</v>
      </c>
      <c r="E309" s="30" t="s">
        <v>570</v>
      </c>
      <c r="F309" s="11" t="str">
        <f t="shared" si="218"/>
        <v>Immune syst</v>
      </c>
      <c r="H309" s="11">
        <f>VLOOKUP($B309,data!$B$3:$Q$15316,'diff expr 1 vs 3 mites'!H$8,FALSE)</f>
        <v>5.1281041780000001</v>
      </c>
      <c r="I309" s="11">
        <f>VLOOKUP($B309,data!$B$3:$Q$15316,'diff expr 1 vs 3 mites'!I$8,FALSE)</f>
        <v>2.7817485230000001</v>
      </c>
      <c r="J309" s="11">
        <f>VLOOKUP($B309,data!$B$3:$Q$15316,'diff expr 1 vs 3 mites'!J$8,FALSE)</f>
        <v>3.6272225859999998</v>
      </c>
      <c r="K309" s="11">
        <f>VLOOKUP($B309,data!$B$3:$Q$15316,'diff expr 1 vs 3 mites'!K$8,FALSE)</f>
        <v>8.2207118950000009</v>
      </c>
      <c r="L309" s="11">
        <f>VLOOKUP($B309,data!$B$3:$Q$15316,'diff expr 1 vs 3 mites'!L$8,FALSE)</f>
        <v>29.930876250000001</v>
      </c>
      <c r="M309" s="11">
        <f>VLOOKUP($B309,data!$B$3:$Q$15316,'diff expr 1 vs 3 mites'!M$8,FALSE)</f>
        <v>3.661540107</v>
      </c>
      <c r="N309" s="11">
        <f>VLOOKUP($B309,data!$B$3:$Q$15316,'diff expr 1 vs 3 mites'!N$8,FALSE)</f>
        <v>2.5865571680000001</v>
      </c>
      <c r="O309" s="11">
        <f>VLOOKUP($B309,data!$B$3:$Q$15316,'diff expr 1 vs 3 mites'!O$8,FALSE)</f>
        <v>10.56258869</v>
      </c>
      <c r="P309" s="11">
        <f>VLOOKUP($B309,data!$B$3:$Q$15316,'diff expr 1 vs 3 mites'!P$8,FALSE)</f>
        <v>4.4358808610000002</v>
      </c>
      <c r="Q309" s="11">
        <f>VLOOKUP($B309,data!$B$3:$Q$15316,'diff expr 1 vs 3 mites'!Q$8,FALSE)</f>
        <v>5.2451152370000003</v>
      </c>
      <c r="S309" s="27" t="s">
        <v>27749</v>
      </c>
      <c r="U309" s="2">
        <f t="shared" si="185"/>
        <v>6</v>
      </c>
      <c r="V309" s="2">
        <f t="shared" si="186"/>
        <v>2</v>
      </c>
      <c r="W309" s="2">
        <f t="shared" si="187"/>
        <v>3</v>
      </c>
      <c r="X309" s="2">
        <f t="shared" si="188"/>
        <v>8</v>
      </c>
      <c r="Y309" s="2">
        <f t="shared" si="189"/>
        <v>10</v>
      </c>
      <c r="Z309" s="2">
        <f t="shared" si="190"/>
        <v>4</v>
      </c>
      <c r="AA309" s="2">
        <f t="shared" si="191"/>
        <v>1</v>
      </c>
      <c r="AB309" s="2">
        <f t="shared" si="192"/>
        <v>9</v>
      </c>
      <c r="AC309" s="2">
        <f t="shared" si="193"/>
        <v>5</v>
      </c>
      <c r="AD309" s="2">
        <f t="shared" si="194"/>
        <v>7</v>
      </c>
      <c r="AE309" s="2"/>
      <c r="AF309" s="2">
        <f t="shared" si="195"/>
        <v>0</v>
      </c>
      <c r="AG309" s="2">
        <f t="shared" si="196"/>
        <v>0</v>
      </c>
      <c r="AH309" s="2">
        <f t="shared" si="197"/>
        <v>0</v>
      </c>
      <c r="AI309" s="2">
        <f t="shared" si="198"/>
        <v>0</v>
      </c>
      <c r="AJ309" s="2">
        <f t="shared" si="199"/>
        <v>0</v>
      </c>
      <c r="AK309" s="2">
        <f t="shared" si="200"/>
        <v>0</v>
      </c>
      <c r="AL309" s="2">
        <f t="shared" si="201"/>
        <v>0</v>
      </c>
      <c r="AM309" s="2">
        <f t="shared" si="202"/>
        <v>0</v>
      </c>
      <c r="AN309" s="2">
        <f t="shared" si="203"/>
        <v>0</v>
      </c>
      <c r="AO309" s="2">
        <f t="shared" si="204"/>
        <v>0</v>
      </c>
      <c r="AP309" s="2"/>
      <c r="AQ309" s="2">
        <f t="shared" si="205"/>
        <v>6</v>
      </c>
      <c r="AR309" s="2">
        <f t="shared" si="206"/>
        <v>2</v>
      </c>
      <c r="AS309" s="2">
        <f t="shared" si="207"/>
        <v>3</v>
      </c>
      <c r="AT309" s="2">
        <f t="shared" si="208"/>
        <v>8</v>
      </c>
      <c r="AU309" s="2">
        <f t="shared" si="209"/>
        <v>10</v>
      </c>
      <c r="AV309" s="2">
        <f t="shared" si="210"/>
        <v>4</v>
      </c>
      <c r="AW309" s="2">
        <f t="shared" si="211"/>
        <v>1</v>
      </c>
      <c r="AX309" s="2">
        <f t="shared" si="212"/>
        <v>9</v>
      </c>
      <c r="AY309" s="2">
        <f t="shared" si="213"/>
        <v>5</v>
      </c>
      <c r="AZ309" s="2">
        <f t="shared" si="214"/>
        <v>7</v>
      </c>
      <c r="BA309" s="2"/>
      <c r="BB309" s="5">
        <f t="shared" si="215"/>
        <v>5</v>
      </c>
      <c r="BC309" s="2">
        <f t="shared" si="216"/>
        <v>5</v>
      </c>
      <c r="BD309" s="2">
        <f t="shared" si="219"/>
        <v>29</v>
      </c>
      <c r="BE309" s="2">
        <f t="shared" si="220"/>
        <v>26</v>
      </c>
      <c r="BF309" s="2">
        <f t="shared" si="221"/>
        <v>11</v>
      </c>
      <c r="BG309" s="2">
        <f t="shared" si="222"/>
        <v>14</v>
      </c>
      <c r="BH309" s="2">
        <f t="shared" si="223"/>
        <v>11</v>
      </c>
      <c r="BI309" s="19">
        <f t="shared" si="224"/>
        <v>12.5</v>
      </c>
      <c r="BJ309" s="19">
        <f t="shared" si="225"/>
        <v>4.7871355387816905</v>
      </c>
      <c r="BK309" s="31">
        <f t="shared" si="226"/>
        <v>-0.31333978072025609</v>
      </c>
      <c r="BL309" s="32">
        <f t="shared" si="217"/>
        <v>0.37701126503103738</v>
      </c>
      <c r="BM309" s="62">
        <f t="shared" si="228"/>
        <v>6.9014084507042259E-2</v>
      </c>
      <c r="BN309" s="62" t="str">
        <f t="shared" si="229"/>
        <v/>
      </c>
      <c r="BO309" s="73" t="str">
        <f t="shared" si="230"/>
        <v/>
      </c>
      <c r="BQ309" s="11">
        <f t="shared" si="227"/>
        <v>-0.27314778061087713</v>
      </c>
    </row>
    <row r="310" spans="1:69">
      <c r="A310" s="30" t="s">
        <v>1081</v>
      </c>
      <c r="B310" s="30" t="s">
        <v>1082</v>
      </c>
      <c r="C310" s="30" t="s">
        <v>1083</v>
      </c>
      <c r="D310" s="30" t="s">
        <v>1084</v>
      </c>
      <c r="E310" s="30" t="s">
        <v>570</v>
      </c>
      <c r="F310" s="11" t="str">
        <f t="shared" si="218"/>
        <v>Immune syst</v>
      </c>
      <c r="H310" s="11">
        <f>VLOOKUP($B310,data!$B$3:$Q$15316,'diff expr 1 vs 3 mites'!H$8,FALSE)</f>
        <v>2.851629849</v>
      </c>
      <c r="I310" s="11">
        <f>VLOOKUP($B310,data!$B$3:$Q$15316,'diff expr 1 vs 3 mites'!I$8,FALSE)</f>
        <v>2.320306934</v>
      </c>
      <c r="J310" s="11">
        <f>VLOOKUP($B310,data!$B$3:$Q$15316,'diff expr 1 vs 3 mites'!J$8,FALSE)</f>
        <v>3.3617024400000002</v>
      </c>
      <c r="K310" s="11">
        <f>VLOOKUP($B310,data!$B$3:$Q$15316,'diff expr 1 vs 3 mites'!K$8,FALSE)</f>
        <v>2.8871768430000002</v>
      </c>
      <c r="L310" s="11">
        <f>VLOOKUP($B310,data!$B$3:$Q$15316,'diff expr 1 vs 3 mites'!L$8,FALSE)</f>
        <v>2.4574922469999998</v>
      </c>
      <c r="M310" s="11">
        <f>VLOOKUP($B310,data!$B$3:$Q$15316,'diff expr 1 vs 3 mites'!M$8,FALSE)</f>
        <v>2.7148062780000002</v>
      </c>
      <c r="N310" s="11">
        <f>VLOOKUP($B310,data!$B$3:$Q$15316,'diff expr 1 vs 3 mites'!N$8,FALSE)</f>
        <v>1.98315131</v>
      </c>
      <c r="O310" s="11">
        <f>VLOOKUP($B310,data!$B$3:$Q$15316,'diff expr 1 vs 3 mites'!O$8,FALSE)</f>
        <v>3.1326033569999998</v>
      </c>
      <c r="P310" s="11">
        <f>VLOOKUP($B310,data!$B$3:$Q$15316,'diff expr 1 vs 3 mites'!P$8,FALSE)</f>
        <v>1.724037048</v>
      </c>
      <c r="Q310" s="11">
        <f>VLOOKUP($B310,data!$B$3:$Q$15316,'diff expr 1 vs 3 mites'!Q$8,FALSE)</f>
        <v>1.9444648090000001</v>
      </c>
      <c r="S310" s="27" t="s">
        <v>27749</v>
      </c>
      <c r="U310" s="2">
        <f t="shared" si="185"/>
        <v>7</v>
      </c>
      <c r="V310" s="2">
        <f t="shared" si="186"/>
        <v>4</v>
      </c>
      <c r="W310" s="2">
        <f t="shared" si="187"/>
        <v>10</v>
      </c>
      <c r="X310" s="2">
        <f t="shared" si="188"/>
        <v>8</v>
      </c>
      <c r="Y310" s="2">
        <f t="shared" si="189"/>
        <v>5</v>
      </c>
      <c r="Z310" s="2">
        <f t="shared" si="190"/>
        <v>6</v>
      </c>
      <c r="AA310" s="2">
        <f t="shared" si="191"/>
        <v>3</v>
      </c>
      <c r="AB310" s="2">
        <f t="shared" si="192"/>
        <v>9</v>
      </c>
      <c r="AC310" s="2">
        <f t="shared" si="193"/>
        <v>1</v>
      </c>
      <c r="AD310" s="2">
        <f t="shared" si="194"/>
        <v>2</v>
      </c>
      <c r="AE310" s="2"/>
      <c r="AF310" s="2">
        <f t="shared" si="195"/>
        <v>0</v>
      </c>
      <c r="AG310" s="2">
        <f t="shared" si="196"/>
        <v>0</v>
      </c>
      <c r="AH310" s="2">
        <f t="shared" si="197"/>
        <v>0</v>
      </c>
      <c r="AI310" s="2">
        <f t="shared" si="198"/>
        <v>0</v>
      </c>
      <c r="AJ310" s="2">
        <f t="shared" si="199"/>
        <v>0</v>
      </c>
      <c r="AK310" s="2">
        <f t="shared" si="200"/>
        <v>0</v>
      </c>
      <c r="AL310" s="2">
        <f t="shared" si="201"/>
        <v>0</v>
      </c>
      <c r="AM310" s="2">
        <f t="shared" si="202"/>
        <v>0</v>
      </c>
      <c r="AN310" s="2">
        <f t="shared" si="203"/>
        <v>0</v>
      </c>
      <c r="AO310" s="2">
        <f t="shared" si="204"/>
        <v>0</v>
      </c>
      <c r="AP310" s="2"/>
      <c r="AQ310" s="2">
        <f t="shared" si="205"/>
        <v>7</v>
      </c>
      <c r="AR310" s="2">
        <f t="shared" si="206"/>
        <v>4</v>
      </c>
      <c r="AS310" s="2">
        <f t="shared" si="207"/>
        <v>10</v>
      </c>
      <c r="AT310" s="2">
        <f t="shared" si="208"/>
        <v>8</v>
      </c>
      <c r="AU310" s="2">
        <f t="shared" si="209"/>
        <v>5</v>
      </c>
      <c r="AV310" s="2">
        <f t="shared" si="210"/>
        <v>6</v>
      </c>
      <c r="AW310" s="2">
        <f t="shared" si="211"/>
        <v>3</v>
      </c>
      <c r="AX310" s="2">
        <f t="shared" si="212"/>
        <v>9</v>
      </c>
      <c r="AY310" s="2">
        <f t="shared" si="213"/>
        <v>1</v>
      </c>
      <c r="AZ310" s="2">
        <f t="shared" si="214"/>
        <v>2</v>
      </c>
      <c r="BA310" s="2"/>
      <c r="BB310" s="5">
        <f t="shared" si="215"/>
        <v>5</v>
      </c>
      <c r="BC310" s="2">
        <f t="shared" si="216"/>
        <v>5</v>
      </c>
      <c r="BD310" s="2">
        <f t="shared" si="219"/>
        <v>34</v>
      </c>
      <c r="BE310" s="2">
        <f t="shared" si="220"/>
        <v>21</v>
      </c>
      <c r="BF310" s="2">
        <f t="shared" si="221"/>
        <v>6</v>
      </c>
      <c r="BG310" s="2">
        <f t="shared" si="222"/>
        <v>19</v>
      </c>
      <c r="BH310" s="2">
        <f t="shared" si="223"/>
        <v>6</v>
      </c>
      <c r="BI310" s="19">
        <f t="shared" si="224"/>
        <v>12.5</v>
      </c>
      <c r="BJ310" s="19">
        <f t="shared" si="225"/>
        <v>4.7871355387816905</v>
      </c>
      <c r="BK310" s="31">
        <f t="shared" si="226"/>
        <v>-1.3578057164544433</v>
      </c>
      <c r="BL310" s="32">
        <f t="shared" si="217"/>
        <v>8.7262670284291577E-2</v>
      </c>
      <c r="BM310" s="62">
        <f t="shared" si="228"/>
        <v>2.4225352112676058E-2</v>
      </c>
      <c r="BN310" s="62" t="str">
        <f t="shared" si="229"/>
        <v/>
      </c>
      <c r="BO310" s="73" t="str">
        <f t="shared" si="230"/>
        <v/>
      </c>
      <c r="BQ310" s="11">
        <f t="shared" si="227"/>
        <v>-8.1674085438185232E-2</v>
      </c>
    </row>
    <row r="311" spans="1:69">
      <c r="A311" s="30" t="s">
        <v>1085</v>
      </c>
      <c r="B311" s="30" t="s">
        <v>1086</v>
      </c>
      <c r="C311" s="30" t="s">
        <v>821</v>
      </c>
      <c r="D311" s="30" t="s">
        <v>822</v>
      </c>
      <c r="E311" s="30" t="s">
        <v>570</v>
      </c>
      <c r="F311" s="11" t="str">
        <f t="shared" si="218"/>
        <v>Immune syst</v>
      </c>
      <c r="H311" s="11">
        <f>VLOOKUP($B311,data!$B$3:$Q$15316,'diff expr 1 vs 3 mites'!H$8,FALSE)</f>
        <v>5.2172676429999996</v>
      </c>
      <c r="I311" s="11">
        <f>VLOOKUP($B311,data!$B$3:$Q$15316,'diff expr 1 vs 3 mites'!I$8,FALSE)</f>
        <v>5.7231222349999999</v>
      </c>
      <c r="J311" s="11">
        <f>VLOOKUP($B311,data!$B$3:$Q$15316,'diff expr 1 vs 3 mites'!J$8,FALSE)</f>
        <v>13.77708228</v>
      </c>
      <c r="K311" s="11">
        <f>VLOOKUP($B311,data!$B$3:$Q$15316,'diff expr 1 vs 3 mites'!K$8,FALSE)</f>
        <v>8.353865162</v>
      </c>
      <c r="L311" s="11">
        <f>VLOOKUP($B311,data!$B$3:$Q$15316,'diff expr 1 vs 3 mites'!L$8,FALSE)</f>
        <v>10.30030243</v>
      </c>
      <c r="M311" s="11">
        <f>VLOOKUP($B311,data!$B$3:$Q$15316,'diff expr 1 vs 3 mites'!M$8,FALSE)</f>
        <v>4.6358095500000003</v>
      </c>
      <c r="N311" s="11">
        <f>VLOOKUP($B311,data!$B$3:$Q$15316,'diff expr 1 vs 3 mites'!N$8,FALSE)</f>
        <v>30.142982310000001</v>
      </c>
      <c r="O311" s="11">
        <f>VLOOKUP($B311,data!$B$3:$Q$15316,'diff expr 1 vs 3 mites'!O$8,FALSE)</f>
        <v>7.0208785760000003</v>
      </c>
      <c r="P311" s="11">
        <f>VLOOKUP($B311,data!$B$3:$Q$15316,'diff expr 1 vs 3 mites'!P$8,FALSE)</f>
        <v>22.78179626</v>
      </c>
      <c r="Q311" s="11">
        <f>VLOOKUP($B311,data!$B$3:$Q$15316,'diff expr 1 vs 3 mites'!Q$8,FALSE)</f>
        <v>15.771770119999999</v>
      </c>
      <c r="S311" s="27" t="s">
        <v>27749</v>
      </c>
      <c r="U311" s="2">
        <f t="shared" si="185"/>
        <v>2</v>
      </c>
      <c r="V311" s="2">
        <f t="shared" si="186"/>
        <v>3</v>
      </c>
      <c r="W311" s="2">
        <f t="shared" si="187"/>
        <v>7</v>
      </c>
      <c r="X311" s="2">
        <f t="shared" si="188"/>
        <v>5</v>
      </c>
      <c r="Y311" s="2">
        <f t="shared" si="189"/>
        <v>6</v>
      </c>
      <c r="Z311" s="2">
        <f t="shared" si="190"/>
        <v>1</v>
      </c>
      <c r="AA311" s="2">
        <f t="shared" si="191"/>
        <v>10</v>
      </c>
      <c r="AB311" s="2">
        <f t="shared" si="192"/>
        <v>4</v>
      </c>
      <c r="AC311" s="2">
        <f t="shared" si="193"/>
        <v>9</v>
      </c>
      <c r="AD311" s="2">
        <f t="shared" si="194"/>
        <v>8</v>
      </c>
      <c r="AE311" s="2"/>
      <c r="AF311" s="2">
        <f t="shared" si="195"/>
        <v>0</v>
      </c>
      <c r="AG311" s="2">
        <f t="shared" si="196"/>
        <v>0</v>
      </c>
      <c r="AH311" s="2">
        <f t="shared" si="197"/>
        <v>0</v>
      </c>
      <c r="AI311" s="2">
        <f t="shared" si="198"/>
        <v>0</v>
      </c>
      <c r="AJ311" s="2">
        <f t="shared" si="199"/>
        <v>0</v>
      </c>
      <c r="AK311" s="2">
        <f t="shared" si="200"/>
        <v>0</v>
      </c>
      <c r="AL311" s="2">
        <f t="shared" si="201"/>
        <v>0</v>
      </c>
      <c r="AM311" s="2">
        <f t="shared" si="202"/>
        <v>0</v>
      </c>
      <c r="AN311" s="2">
        <f t="shared" si="203"/>
        <v>0</v>
      </c>
      <c r="AO311" s="2">
        <f t="shared" si="204"/>
        <v>0</v>
      </c>
      <c r="AP311" s="2"/>
      <c r="AQ311" s="2">
        <f t="shared" si="205"/>
        <v>2</v>
      </c>
      <c r="AR311" s="2">
        <f t="shared" si="206"/>
        <v>3</v>
      </c>
      <c r="AS311" s="2">
        <f t="shared" si="207"/>
        <v>7</v>
      </c>
      <c r="AT311" s="2">
        <f t="shared" si="208"/>
        <v>5</v>
      </c>
      <c r="AU311" s="2">
        <f t="shared" si="209"/>
        <v>6</v>
      </c>
      <c r="AV311" s="2">
        <f t="shared" si="210"/>
        <v>1</v>
      </c>
      <c r="AW311" s="2">
        <f t="shared" si="211"/>
        <v>10</v>
      </c>
      <c r="AX311" s="2">
        <f t="shared" si="212"/>
        <v>4</v>
      </c>
      <c r="AY311" s="2">
        <f t="shared" si="213"/>
        <v>9</v>
      </c>
      <c r="AZ311" s="2">
        <f t="shared" si="214"/>
        <v>8</v>
      </c>
      <c r="BA311" s="2"/>
      <c r="BB311" s="5">
        <f t="shared" si="215"/>
        <v>5</v>
      </c>
      <c r="BC311" s="2">
        <f t="shared" si="216"/>
        <v>5</v>
      </c>
      <c r="BD311" s="2">
        <f t="shared" si="219"/>
        <v>23</v>
      </c>
      <c r="BE311" s="2">
        <f t="shared" si="220"/>
        <v>32</v>
      </c>
      <c r="BF311" s="2">
        <f t="shared" si="221"/>
        <v>17</v>
      </c>
      <c r="BG311" s="2">
        <f t="shared" si="222"/>
        <v>8</v>
      </c>
      <c r="BH311" s="2">
        <f t="shared" si="223"/>
        <v>8</v>
      </c>
      <c r="BI311" s="19">
        <f t="shared" si="224"/>
        <v>12.5</v>
      </c>
      <c r="BJ311" s="19">
        <f t="shared" si="225"/>
        <v>4.7871355387816905</v>
      </c>
      <c r="BK311" s="31">
        <f t="shared" si="226"/>
        <v>-0.94001934216076832</v>
      </c>
      <c r="BL311" s="32">
        <f t="shared" si="217"/>
        <v>0.17360381967471225</v>
      </c>
      <c r="BM311" s="62">
        <f t="shared" si="228"/>
        <v>3.8309859154929578E-2</v>
      </c>
      <c r="BN311" s="62" t="str">
        <f t="shared" si="229"/>
        <v/>
      </c>
      <c r="BO311" s="73" t="str">
        <f t="shared" si="230"/>
        <v/>
      </c>
      <c r="BQ311" s="11">
        <f t="shared" si="227"/>
        <v>0.26779753403275014</v>
      </c>
    </row>
    <row r="312" spans="1:69">
      <c r="A312" s="30" t="s">
        <v>1087</v>
      </c>
      <c r="B312" s="30" t="s">
        <v>1088</v>
      </c>
      <c r="C312" s="30" t="s">
        <v>1089</v>
      </c>
      <c r="D312" s="30" t="s">
        <v>1090</v>
      </c>
      <c r="E312" s="30" t="s">
        <v>570</v>
      </c>
      <c r="F312" s="11" t="str">
        <f t="shared" si="218"/>
        <v>Immune syst</v>
      </c>
      <c r="H312" s="11">
        <f>VLOOKUP($B312,data!$B$3:$Q$15316,'diff expr 1 vs 3 mites'!H$8,FALSE)</f>
        <v>1.5966939899999999</v>
      </c>
      <c r="I312" s="11">
        <f>VLOOKUP($B312,data!$B$3:$Q$15316,'diff expr 1 vs 3 mites'!I$8,FALSE)</f>
        <v>5.8102838800000001</v>
      </c>
      <c r="J312" s="11">
        <f>VLOOKUP($B312,data!$B$3:$Q$15316,'diff expr 1 vs 3 mites'!J$8,FALSE)</f>
        <v>1.6030883490000001</v>
      </c>
      <c r="K312" s="11">
        <f>VLOOKUP($B312,data!$B$3:$Q$15316,'diff expr 1 vs 3 mites'!K$8,FALSE)</f>
        <v>5.0294146949999998</v>
      </c>
      <c r="L312" s="11">
        <f>VLOOKUP($B312,data!$B$3:$Q$15316,'diff expr 1 vs 3 mites'!L$8,FALSE)</f>
        <v>5.9105762290000001</v>
      </c>
      <c r="M312" s="11">
        <f>VLOOKUP($B312,data!$B$3:$Q$15316,'diff expr 1 vs 3 mites'!M$8,FALSE)</f>
        <v>7.6479190270000004</v>
      </c>
      <c r="N312" s="11">
        <f>VLOOKUP($B312,data!$B$3:$Q$15316,'diff expr 1 vs 3 mites'!N$8,FALSE)</f>
        <v>1.003642178</v>
      </c>
      <c r="O312" s="11">
        <f>VLOOKUP($B312,data!$B$3:$Q$15316,'diff expr 1 vs 3 mites'!O$8,FALSE)</f>
        <v>13.81288863</v>
      </c>
      <c r="P312" s="11">
        <f>VLOOKUP($B312,data!$B$3:$Q$15316,'diff expr 1 vs 3 mites'!P$8,FALSE)</f>
        <v>1.1435430040000001</v>
      </c>
      <c r="Q312" s="11">
        <f>VLOOKUP($B312,data!$B$3:$Q$15316,'diff expr 1 vs 3 mites'!Q$8,FALSE)</f>
        <v>3.6915468659999999</v>
      </c>
      <c r="S312" s="27" t="s">
        <v>27749</v>
      </c>
      <c r="U312" s="2">
        <f t="shared" si="185"/>
        <v>3</v>
      </c>
      <c r="V312" s="2">
        <f t="shared" si="186"/>
        <v>7</v>
      </c>
      <c r="W312" s="2">
        <f t="shared" si="187"/>
        <v>4</v>
      </c>
      <c r="X312" s="2">
        <f t="shared" si="188"/>
        <v>6</v>
      </c>
      <c r="Y312" s="2">
        <f t="shared" si="189"/>
        <v>8</v>
      </c>
      <c r="Z312" s="2">
        <f t="shared" si="190"/>
        <v>9</v>
      </c>
      <c r="AA312" s="2">
        <f t="shared" si="191"/>
        <v>1</v>
      </c>
      <c r="AB312" s="2">
        <f t="shared" si="192"/>
        <v>10</v>
      </c>
      <c r="AC312" s="2">
        <f t="shared" si="193"/>
        <v>2</v>
      </c>
      <c r="AD312" s="2">
        <f t="shared" si="194"/>
        <v>5</v>
      </c>
      <c r="AE312" s="2"/>
      <c r="AF312" s="2">
        <f t="shared" si="195"/>
        <v>0</v>
      </c>
      <c r="AG312" s="2">
        <f t="shared" si="196"/>
        <v>0</v>
      </c>
      <c r="AH312" s="2">
        <f t="shared" si="197"/>
        <v>0</v>
      </c>
      <c r="AI312" s="2">
        <f t="shared" si="198"/>
        <v>0</v>
      </c>
      <c r="AJ312" s="2">
        <f t="shared" si="199"/>
        <v>0</v>
      </c>
      <c r="AK312" s="2">
        <f t="shared" si="200"/>
        <v>0</v>
      </c>
      <c r="AL312" s="2">
        <f t="shared" si="201"/>
        <v>0</v>
      </c>
      <c r="AM312" s="2">
        <f t="shared" si="202"/>
        <v>0</v>
      </c>
      <c r="AN312" s="2">
        <f t="shared" si="203"/>
        <v>0</v>
      </c>
      <c r="AO312" s="2">
        <f t="shared" si="204"/>
        <v>0</v>
      </c>
      <c r="AP312" s="2"/>
      <c r="AQ312" s="2">
        <f t="shared" si="205"/>
        <v>3</v>
      </c>
      <c r="AR312" s="2">
        <f t="shared" si="206"/>
        <v>7</v>
      </c>
      <c r="AS312" s="2">
        <f t="shared" si="207"/>
        <v>4</v>
      </c>
      <c r="AT312" s="2">
        <f t="shared" si="208"/>
        <v>6</v>
      </c>
      <c r="AU312" s="2">
        <f t="shared" si="209"/>
        <v>8</v>
      </c>
      <c r="AV312" s="2">
        <f t="shared" si="210"/>
        <v>9</v>
      </c>
      <c r="AW312" s="2">
        <f t="shared" si="211"/>
        <v>1</v>
      </c>
      <c r="AX312" s="2">
        <f t="shared" si="212"/>
        <v>10</v>
      </c>
      <c r="AY312" s="2">
        <f t="shared" si="213"/>
        <v>2</v>
      </c>
      <c r="AZ312" s="2">
        <f t="shared" si="214"/>
        <v>5</v>
      </c>
      <c r="BA312" s="2"/>
      <c r="BB312" s="5">
        <f t="shared" si="215"/>
        <v>5</v>
      </c>
      <c r="BC312" s="2">
        <f t="shared" si="216"/>
        <v>5</v>
      </c>
      <c r="BD312" s="2">
        <f t="shared" si="219"/>
        <v>28</v>
      </c>
      <c r="BE312" s="2">
        <f t="shared" si="220"/>
        <v>27</v>
      </c>
      <c r="BF312" s="2">
        <f t="shared" si="221"/>
        <v>12</v>
      </c>
      <c r="BG312" s="2">
        <f t="shared" si="222"/>
        <v>13</v>
      </c>
      <c r="BH312" s="2">
        <f t="shared" si="223"/>
        <v>12</v>
      </c>
      <c r="BI312" s="19">
        <f t="shared" si="224"/>
        <v>12.5</v>
      </c>
      <c r="BJ312" s="19">
        <f t="shared" si="225"/>
        <v>4.7871355387816905</v>
      </c>
      <c r="BK312" s="31">
        <f t="shared" si="226"/>
        <v>-0.10444659357341871</v>
      </c>
      <c r="BL312" s="32">
        <f t="shared" si="217"/>
        <v>0.45840747426404427</v>
      </c>
      <c r="BM312" s="62">
        <f t="shared" si="228"/>
        <v>8.225352112676057E-2</v>
      </c>
      <c r="BN312" s="62" t="str">
        <f t="shared" si="229"/>
        <v/>
      </c>
      <c r="BO312" s="73" t="str">
        <f t="shared" si="230"/>
        <v/>
      </c>
      <c r="BQ312" s="11">
        <f t="shared" si="227"/>
        <v>0.13621118052826953</v>
      </c>
    </row>
    <row r="313" spans="1:69">
      <c r="A313" s="30" t="s">
        <v>1091</v>
      </c>
      <c r="B313" s="30" t="s">
        <v>1092</v>
      </c>
      <c r="C313" s="30" t="s">
        <v>1057</v>
      </c>
      <c r="D313" s="30" t="s">
        <v>1058</v>
      </c>
      <c r="E313" s="30" t="s">
        <v>570</v>
      </c>
      <c r="F313" s="11" t="str">
        <f t="shared" si="218"/>
        <v>Immune syst</v>
      </c>
      <c r="H313" s="11">
        <f>VLOOKUP($B313,data!$B$3:$Q$15316,'diff expr 1 vs 3 mites'!H$8,FALSE)</f>
        <v>1.4897144929999999</v>
      </c>
      <c r="I313" s="11">
        <f>VLOOKUP($B313,data!$B$3:$Q$15316,'diff expr 1 vs 3 mites'!I$8,FALSE)</f>
        <v>13.198935150000001</v>
      </c>
      <c r="J313" s="11">
        <f>VLOOKUP($B313,data!$B$3:$Q$15316,'diff expr 1 vs 3 mites'!J$8,FALSE)</f>
        <v>2.7209090489999999</v>
      </c>
      <c r="K313" s="11">
        <f>VLOOKUP($B313,data!$B$3:$Q$15316,'diff expr 1 vs 3 mites'!K$8,FALSE)</f>
        <v>9.1502594849999994</v>
      </c>
      <c r="L313" s="11">
        <f>VLOOKUP($B313,data!$B$3:$Q$15316,'diff expr 1 vs 3 mites'!L$8,FALSE)</f>
        <v>9.3134857320000002</v>
      </c>
      <c r="M313" s="11">
        <f>VLOOKUP($B313,data!$B$3:$Q$15316,'diff expr 1 vs 3 mites'!M$8,FALSE)</f>
        <v>7.4457429529999999</v>
      </c>
      <c r="N313" s="11">
        <f>VLOOKUP($B313,data!$B$3:$Q$15316,'diff expr 1 vs 3 mites'!N$8,FALSE)</f>
        <v>3.4427551489999999</v>
      </c>
      <c r="O313" s="11">
        <f>VLOOKUP($B313,data!$B$3:$Q$15316,'diff expr 1 vs 3 mites'!O$8,FALSE)</f>
        <v>12.028255339999999</v>
      </c>
      <c r="P313" s="11">
        <f>VLOOKUP($B313,data!$B$3:$Q$15316,'diff expr 1 vs 3 mites'!P$8,FALSE)</f>
        <v>1.4354989650000001</v>
      </c>
      <c r="Q313" s="11">
        <f>VLOOKUP($B313,data!$B$3:$Q$15316,'diff expr 1 vs 3 mites'!Q$8,FALSE)</f>
        <v>3.5553144919999999</v>
      </c>
      <c r="S313" s="27" t="s">
        <v>27749</v>
      </c>
      <c r="U313" s="2">
        <f t="shared" si="185"/>
        <v>2</v>
      </c>
      <c r="V313" s="2">
        <f t="shared" si="186"/>
        <v>10</v>
      </c>
      <c r="W313" s="2">
        <f t="shared" si="187"/>
        <v>3</v>
      </c>
      <c r="X313" s="2">
        <f t="shared" si="188"/>
        <v>7</v>
      </c>
      <c r="Y313" s="2">
        <f t="shared" si="189"/>
        <v>8</v>
      </c>
      <c r="Z313" s="2">
        <f t="shared" si="190"/>
        <v>6</v>
      </c>
      <c r="AA313" s="2">
        <f t="shared" si="191"/>
        <v>4</v>
      </c>
      <c r="AB313" s="2">
        <f t="shared" si="192"/>
        <v>9</v>
      </c>
      <c r="AC313" s="2">
        <f t="shared" si="193"/>
        <v>1</v>
      </c>
      <c r="AD313" s="2">
        <f t="shared" si="194"/>
        <v>5</v>
      </c>
      <c r="AE313" s="2"/>
      <c r="AF313" s="2">
        <f t="shared" si="195"/>
        <v>0</v>
      </c>
      <c r="AG313" s="2">
        <f t="shared" si="196"/>
        <v>0</v>
      </c>
      <c r="AH313" s="2">
        <f t="shared" si="197"/>
        <v>0</v>
      </c>
      <c r="AI313" s="2">
        <f t="shared" si="198"/>
        <v>0</v>
      </c>
      <c r="AJ313" s="2">
        <f t="shared" si="199"/>
        <v>0</v>
      </c>
      <c r="AK313" s="2">
        <f t="shared" si="200"/>
        <v>0</v>
      </c>
      <c r="AL313" s="2">
        <f t="shared" si="201"/>
        <v>0</v>
      </c>
      <c r="AM313" s="2">
        <f t="shared" si="202"/>
        <v>0</v>
      </c>
      <c r="AN313" s="2">
        <f t="shared" si="203"/>
        <v>0</v>
      </c>
      <c r="AO313" s="2">
        <f t="shared" si="204"/>
        <v>0</v>
      </c>
      <c r="AP313" s="2"/>
      <c r="AQ313" s="2">
        <f t="shared" si="205"/>
        <v>2</v>
      </c>
      <c r="AR313" s="2">
        <f t="shared" si="206"/>
        <v>10</v>
      </c>
      <c r="AS313" s="2">
        <f t="shared" si="207"/>
        <v>3</v>
      </c>
      <c r="AT313" s="2">
        <f t="shared" si="208"/>
        <v>7</v>
      </c>
      <c r="AU313" s="2">
        <f t="shared" si="209"/>
        <v>8</v>
      </c>
      <c r="AV313" s="2">
        <f t="shared" si="210"/>
        <v>6</v>
      </c>
      <c r="AW313" s="2">
        <f t="shared" si="211"/>
        <v>4</v>
      </c>
      <c r="AX313" s="2">
        <f t="shared" si="212"/>
        <v>9</v>
      </c>
      <c r="AY313" s="2">
        <f t="shared" si="213"/>
        <v>1</v>
      </c>
      <c r="AZ313" s="2">
        <f t="shared" si="214"/>
        <v>5</v>
      </c>
      <c r="BA313" s="2"/>
      <c r="BB313" s="5">
        <f t="shared" si="215"/>
        <v>5</v>
      </c>
      <c r="BC313" s="2">
        <f t="shared" si="216"/>
        <v>5</v>
      </c>
      <c r="BD313" s="2">
        <f t="shared" si="219"/>
        <v>30</v>
      </c>
      <c r="BE313" s="2">
        <f t="shared" si="220"/>
        <v>25</v>
      </c>
      <c r="BF313" s="2">
        <f t="shared" si="221"/>
        <v>10</v>
      </c>
      <c r="BG313" s="2">
        <f t="shared" si="222"/>
        <v>15</v>
      </c>
      <c r="BH313" s="2">
        <f t="shared" si="223"/>
        <v>10</v>
      </c>
      <c r="BI313" s="19">
        <f t="shared" si="224"/>
        <v>12.5</v>
      </c>
      <c r="BJ313" s="19">
        <f t="shared" si="225"/>
        <v>4.7871355387816905</v>
      </c>
      <c r="BK313" s="31">
        <f t="shared" si="226"/>
        <v>-0.5222329678670935</v>
      </c>
      <c r="BL313" s="32">
        <f t="shared" si="217"/>
        <v>0.30075406722029491</v>
      </c>
      <c r="BM313" s="62">
        <f t="shared" si="228"/>
        <v>5.8591549295774648E-2</v>
      </c>
      <c r="BN313" s="62" t="str">
        <f t="shared" si="229"/>
        <v/>
      </c>
      <c r="BO313" s="73" t="str">
        <f t="shared" si="230"/>
        <v/>
      </c>
      <c r="BQ313" s="11">
        <f t="shared" si="227"/>
        <v>-0.10904940228056882</v>
      </c>
    </row>
    <row r="314" spans="1:69">
      <c r="A314" s="30" t="s">
        <v>1093</v>
      </c>
      <c r="B314" s="30" t="s">
        <v>1094</v>
      </c>
      <c r="C314" s="30" t="s">
        <v>1095</v>
      </c>
      <c r="D314" s="30" t="s">
        <v>1096</v>
      </c>
      <c r="E314" s="30" t="s">
        <v>570</v>
      </c>
      <c r="F314" s="11" t="str">
        <f t="shared" si="218"/>
        <v>Immune syst</v>
      </c>
      <c r="H314" s="11">
        <f>VLOOKUP($B314,data!$B$3:$Q$15316,'diff expr 1 vs 3 mites'!H$8,FALSE)</f>
        <v>6.0448342349999997</v>
      </c>
      <c r="I314" s="11">
        <f>VLOOKUP($B314,data!$B$3:$Q$15316,'diff expr 1 vs 3 mites'!I$8,FALSE)</f>
        <v>4.8092443610000002</v>
      </c>
      <c r="J314" s="11">
        <f>VLOOKUP($B314,data!$B$3:$Q$15316,'diff expr 1 vs 3 mites'!J$8,FALSE)</f>
        <v>3.2494911310000001</v>
      </c>
      <c r="K314" s="11">
        <f>VLOOKUP($B314,data!$B$3:$Q$15316,'diff expr 1 vs 3 mites'!K$8,FALSE)</f>
        <v>5.7121737140000004</v>
      </c>
      <c r="L314" s="11">
        <f>VLOOKUP($B314,data!$B$3:$Q$15316,'diff expr 1 vs 3 mites'!L$8,FALSE)</f>
        <v>6.630079727</v>
      </c>
      <c r="M314" s="11">
        <f>VLOOKUP($B314,data!$B$3:$Q$15316,'diff expr 1 vs 3 mites'!M$8,FALSE)</f>
        <v>1.7264394190000001</v>
      </c>
      <c r="N314" s="11">
        <f>VLOOKUP($B314,data!$B$3:$Q$15316,'diff expr 1 vs 3 mites'!N$8,FALSE)</f>
        <v>1.5337118970000001</v>
      </c>
      <c r="O314" s="11">
        <f>VLOOKUP($B314,data!$B$3:$Q$15316,'diff expr 1 vs 3 mites'!O$8,FALSE)</f>
        <v>4.8143167379999996</v>
      </c>
      <c r="P314" s="11">
        <f>VLOOKUP($B314,data!$B$3:$Q$15316,'diff expr 1 vs 3 mites'!P$8,FALSE)</f>
        <v>2.001587035</v>
      </c>
      <c r="Q314" s="11">
        <f>VLOOKUP($B314,data!$B$3:$Q$15316,'diff expr 1 vs 3 mites'!Q$8,FALSE)</f>
        <v>3.5035656309999998</v>
      </c>
      <c r="S314" s="27" t="s">
        <v>27749</v>
      </c>
      <c r="U314" s="2">
        <f t="shared" si="185"/>
        <v>9</v>
      </c>
      <c r="V314" s="2">
        <f t="shared" si="186"/>
        <v>6</v>
      </c>
      <c r="W314" s="2">
        <f t="shared" si="187"/>
        <v>4</v>
      </c>
      <c r="X314" s="2">
        <f t="shared" si="188"/>
        <v>8</v>
      </c>
      <c r="Y314" s="2">
        <f t="shared" si="189"/>
        <v>10</v>
      </c>
      <c r="Z314" s="2">
        <f t="shared" si="190"/>
        <v>2</v>
      </c>
      <c r="AA314" s="2">
        <f t="shared" si="191"/>
        <v>1</v>
      </c>
      <c r="AB314" s="2">
        <f t="shared" si="192"/>
        <v>7</v>
      </c>
      <c r="AC314" s="2">
        <f t="shared" si="193"/>
        <v>3</v>
      </c>
      <c r="AD314" s="2">
        <f t="shared" si="194"/>
        <v>5</v>
      </c>
      <c r="AE314" s="2"/>
      <c r="AF314" s="2">
        <f t="shared" si="195"/>
        <v>0</v>
      </c>
      <c r="AG314" s="2">
        <f t="shared" si="196"/>
        <v>0</v>
      </c>
      <c r="AH314" s="2">
        <f t="shared" si="197"/>
        <v>0</v>
      </c>
      <c r="AI314" s="2">
        <f t="shared" si="198"/>
        <v>0</v>
      </c>
      <c r="AJ314" s="2">
        <f t="shared" si="199"/>
        <v>0</v>
      </c>
      <c r="AK314" s="2">
        <f t="shared" si="200"/>
        <v>0</v>
      </c>
      <c r="AL314" s="2">
        <f t="shared" si="201"/>
        <v>0</v>
      </c>
      <c r="AM314" s="2">
        <f t="shared" si="202"/>
        <v>0</v>
      </c>
      <c r="AN314" s="2">
        <f t="shared" si="203"/>
        <v>0</v>
      </c>
      <c r="AO314" s="2">
        <f t="shared" si="204"/>
        <v>0</v>
      </c>
      <c r="AP314" s="2"/>
      <c r="AQ314" s="2">
        <f t="shared" si="205"/>
        <v>9</v>
      </c>
      <c r="AR314" s="2">
        <f t="shared" si="206"/>
        <v>6</v>
      </c>
      <c r="AS314" s="2">
        <f t="shared" si="207"/>
        <v>4</v>
      </c>
      <c r="AT314" s="2">
        <f t="shared" si="208"/>
        <v>8</v>
      </c>
      <c r="AU314" s="2">
        <f t="shared" si="209"/>
        <v>10</v>
      </c>
      <c r="AV314" s="2">
        <f t="shared" si="210"/>
        <v>2</v>
      </c>
      <c r="AW314" s="2">
        <f t="shared" si="211"/>
        <v>1</v>
      </c>
      <c r="AX314" s="2">
        <f t="shared" si="212"/>
        <v>7</v>
      </c>
      <c r="AY314" s="2">
        <f t="shared" si="213"/>
        <v>3</v>
      </c>
      <c r="AZ314" s="2">
        <f t="shared" si="214"/>
        <v>5</v>
      </c>
      <c r="BA314" s="2"/>
      <c r="BB314" s="5">
        <f t="shared" si="215"/>
        <v>5</v>
      </c>
      <c r="BC314" s="2">
        <f t="shared" si="216"/>
        <v>5</v>
      </c>
      <c r="BD314" s="2">
        <f t="shared" si="219"/>
        <v>37</v>
      </c>
      <c r="BE314" s="2">
        <f t="shared" si="220"/>
        <v>18</v>
      </c>
      <c r="BF314" s="2">
        <f t="shared" si="221"/>
        <v>3</v>
      </c>
      <c r="BG314" s="2">
        <f t="shared" si="222"/>
        <v>22</v>
      </c>
      <c r="BH314" s="2">
        <f t="shared" si="223"/>
        <v>3</v>
      </c>
      <c r="BI314" s="19">
        <f t="shared" si="224"/>
        <v>12.5</v>
      </c>
      <c r="BJ314" s="19">
        <f t="shared" si="225"/>
        <v>4.7871355387816905</v>
      </c>
      <c r="BK314" s="31">
        <f t="shared" si="226"/>
        <v>-1.9844852778949553</v>
      </c>
      <c r="BL314" s="32">
        <f t="shared" si="217"/>
        <v>2.3600883845071103E-2</v>
      </c>
      <c r="BM314" s="62">
        <f t="shared" si="228"/>
        <v>9.2957746478873251E-3</v>
      </c>
      <c r="BN314" s="62" t="str">
        <f t="shared" si="229"/>
        <v/>
      </c>
      <c r="BO314" s="73" t="str">
        <f t="shared" si="230"/>
        <v/>
      </c>
      <c r="BQ314" s="11">
        <f t="shared" si="227"/>
        <v>-0.28946944943599584</v>
      </c>
    </row>
    <row r="315" spans="1:69">
      <c r="A315" s="30" t="s">
        <v>1097</v>
      </c>
      <c r="B315" s="30" t="s">
        <v>1098</v>
      </c>
      <c r="C315" s="30" t="s">
        <v>1099</v>
      </c>
      <c r="D315" s="30" t="s">
        <v>1100</v>
      </c>
      <c r="E315" s="30" t="s">
        <v>1101</v>
      </c>
      <c r="F315" s="11" t="str">
        <f t="shared" si="218"/>
        <v>Imd-Pathway</v>
      </c>
      <c r="H315" s="11">
        <f>VLOOKUP($B315,data!$B$3:$Q$15316,'diff expr 1 vs 3 mites'!H$8,FALSE)</f>
        <v>2.4184717299999998</v>
      </c>
      <c r="I315" s="11">
        <f>VLOOKUP($B315,data!$B$3:$Q$15316,'diff expr 1 vs 3 mites'!I$8,FALSE)</f>
        <v>1.777418264</v>
      </c>
      <c r="J315" s="11">
        <f>VLOOKUP($B315,data!$B$3:$Q$15316,'diff expr 1 vs 3 mites'!J$8,FALSE)</f>
        <v>4.661031575</v>
      </c>
      <c r="K315" s="11">
        <f>VLOOKUP($B315,data!$B$3:$Q$15316,'diff expr 1 vs 3 mites'!K$8,FALSE)</f>
        <v>2.6724177199999999</v>
      </c>
      <c r="L315" s="11">
        <f>VLOOKUP($B315,data!$B$3:$Q$15316,'diff expr 1 vs 3 mites'!L$8,FALSE)</f>
        <v>1.5402321400000001</v>
      </c>
      <c r="M315" s="11">
        <f>VLOOKUP($B315,data!$B$3:$Q$15316,'diff expr 1 vs 3 mites'!M$8,FALSE)</f>
        <v>2.3395674359999998</v>
      </c>
      <c r="N315" s="11">
        <f>VLOOKUP($B315,data!$B$3:$Q$15316,'diff expr 1 vs 3 mites'!N$8,FALSE)</f>
        <v>2.9798669950000001</v>
      </c>
      <c r="O315" s="11">
        <f>VLOOKUP($B315,data!$B$3:$Q$15316,'diff expr 1 vs 3 mites'!O$8,FALSE)</f>
        <v>2.9245849339999999</v>
      </c>
      <c r="P315" s="11">
        <f>VLOOKUP($B315,data!$B$3:$Q$15316,'diff expr 1 vs 3 mites'!P$8,FALSE)</f>
        <v>4.601989723</v>
      </c>
      <c r="Q315" s="11">
        <f>VLOOKUP($B315,data!$B$3:$Q$15316,'diff expr 1 vs 3 mites'!Q$8,FALSE)</f>
        <v>3.491046018</v>
      </c>
      <c r="S315" s="27" t="s">
        <v>27749</v>
      </c>
      <c r="U315" s="2">
        <f t="shared" si="185"/>
        <v>4</v>
      </c>
      <c r="V315" s="2">
        <f t="shared" si="186"/>
        <v>2</v>
      </c>
      <c r="W315" s="2">
        <f t="shared" si="187"/>
        <v>10</v>
      </c>
      <c r="X315" s="2">
        <f t="shared" si="188"/>
        <v>5</v>
      </c>
      <c r="Y315" s="2">
        <f t="shared" si="189"/>
        <v>1</v>
      </c>
      <c r="Z315" s="2">
        <f t="shared" si="190"/>
        <v>3</v>
      </c>
      <c r="AA315" s="2">
        <f t="shared" si="191"/>
        <v>7</v>
      </c>
      <c r="AB315" s="2">
        <f t="shared" si="192"/>
        <v>6</v>
      </c>
      <c r="AC315" s="2">
        <f t="shared" si="193"/>
        <v>9</v>
      </c>
      <c r="AD315" s="2">
        <f t="shared" si="194"/>
        <v>8</v>
      </c>
      <c r="AE315" s="2"/>
      <c r="AF315" s="2">
        <f t="shared" si="195"/>
        <v>0</v>
      </c>
      <c r="AG315" s="2">
        <f t="shared" si="196"/>
        <v>0</v>
      </c>
      <c r="AH315" s="2">
        <f t="shared" si="197"/>
        <v>0</v>
      </c>
      <c r="AI315" s="2">
        <f t="shared" si="198"/>
        <v>0</v>
      </c>
      <c r="AJ315" s="2">
        <f t="shared" si="199"/>
        <v>0</v>
      </c>
      <c r="AK315" s="2">
        <f t="shared" si="200"/>
        <v>0</v>
      </c>
      <c r="AL315" s="2">
        <f t="shared" si="201"/>
        <v>0</v>
      </c>
      <c r="AM315" s="2">
        <f t="shared" si="202"/>
        <v>0</v>
      </c>
      <c r="AN315" s="2">
        <f t="shared" si="203"/>
        <v>0</v>
      </c>
      <c r="AO315" s="2">
        <f t="shared" si="204"/>
        <v>0</v>
      </c>
      <c r="AP315" s="2"/>
      <c r="AQ315" s="2">
        <f t="shared" si="205"/>
        <v>4</v>
      </c>
      <c r="AR315" s="2">
        <f t="shared" si="206"/>
        <v>2</v>
      </c>
      <c r="AS315" s="2">
        <f t="shared" si="207"/>
        <v>10</v>
      </c>
      <c r="AT315" s="2">
        <f t="shared" si="208"/>
        <v>5</v>
      </c>
      <c r="AU315" s="2">
        <f t="shared" si="209"/>
        <v>1</v>
      </c>
      <c r="AV315" s="2">
        <f t="shared" si="210"/>
        <v>3</v>
      </c>
      <c r="AW315" s="2">
        <f t="shared" si="211"/>
        <v>7</v>
      </c>
      <c r="AX315" s="2">
        <f t="shared" si="212"/>
        <v>6</v>
      </c>
      <c r="AY315" s="2">
        <f t="shared" si="213"/>
        <v>9</v>
      </c>
      <c r="AZ315" s="2">
        <f t="shared" si="214"/>
        <v>8</v>
      </c>
      <c r="BA315" s="2"/>
      <c r="BB315" s="5">
        <f t="shared" si="215"/>
        <v>5</v>
      </c>
      <c r="BC315" s="2">
        <f t="shared" si="216"/>
        <v>5</v>
      </c>
      <c r="BD315" s="2">
        <f t="shared" si="219"/>
        <v>22</v>
      </c>
      <c r="BE315" s="2">
        <f t="shared" si="220"/>
        <v>33</v>
      </c>
      <c r="BF315" s="2">
        <f t="shared" si="221"/>
        <v>18</v>
      </c>
      <c r="BG315" s="2">
        <f t="shared" si="222"/>
        <v>7</v>
      </c>
      <c r="BH315" s="2">
        <f t="shared" si="223"/>
        <v>7</v>
      </c>
      <c r="BI315" s="19">
        <f t="shared" si="224"/>
        <v>12.5</v>
      </c>
      <c r="BJ315" s="19">
        <f t="shared" si="225"/>
        <v>4.7871355387816905</v>
      </c>
      <c r="BK315" s="31">
        <f t="shared" si="226"/>
        <v>-1.1489125293076057</v>
      </c>
      <c r="BL315" s="32">
        <f t="shared" si="217"/>
        <v>0.12529602534284204</v>
      </c>
      <c r="BM315" s="62">
        <f t="shared" si="228"/>
        <v>3.0422535211267605E-2</v>
      </c>
      <c r="BN315" s="62" t="str">
        <f t="shared" si="229"/>
        <v/>
      </c>
      <c r="BO315" s="73" t="str">
        <f t="shared" si="230"/>
        <v/>
      </c>
      <c r="BQ315" s="11">
        <f t="shared" si="227"/>
        <v>9.6912427312571381E-2</v>
      </c>
    </row>
    <row r="316" spans="1:69">
      <c r="A316" s="30" t="s">
        <v>1102</v>
      </c>
      <c r="B316" s="30" t="s">
        <v>1103</v>
      </c>
      <c r="C316" s="30" t="s">
        <v>1104</v>
      </c>
      <c r="D316" s="30" t="s">
        <v>1105</v>
      </c>
      <c r="E316" s="30" t="s">
        <v>1101</v>
      </c>
      <c r="F316" s="11" t="str">
        <f t="shared" si="218"/>
        <v>Imd-Pathway</v>
      </c>
      <c r="H316" s="11">
        <f>VLOOKUP($B316,data!$B$3:$Q$15316,'diff expr 1 vs 3 mites'!H$8,FALSE)</f>
        <v>0.471103771</v>
      </c>
      <c r="I316" s="11">
        <f>VLOOKUP($B316,data!$B$3:$Q$15316,'diff expr 1 vs 3 mites'!I$8,FALSE)</f>
        <v>0.59628569799999998</v>
      </c>
      <c r="J316" s="11">
        <f>VLOOKUP($B316,data!$B$3:$Q$15316,'diff expr 1 vs 3 mites'!J$8,FALSE)</f>
        <v>1.295864175</v>
      </c>
      <c r="K316" s="11">
        <f>VLOOKUP($B316,data!$B$3:$Q$15316,'diff expr 1 vs 3 mites'!K$8,FALSE)</f>
        <v>5.3792328960000004</v>
      </c>
      <c r="L316" s="11">
        <f>VLOOKUP($B316,data!$B$3:$Q$15316,'diff expr 1 vs 3 mites'!L$8,FALSE)</f>
        <v>20.668593659999999</v>
      </c>
      <c r="M316" s="11">
        <f>VLOOKUP($B316,data!$B$3:$Q$15316,'diff expr 1 vs 3 mites'!M$8,FALSE)</f>
        <v>0.78487468599999999</v>
      </c>
      <c r="N316" s="11">
        <f>VLOOKUP($B316,data!$B$3:$Q$15316,'diff expr 1 vs 3 mites'!N$8,FALSE)</f>
        <v>1.3105067779999999</v>
      </c>
      <c r="O316" s="11">
        <f>VLOOKUP($B316,data!$B$3:$Q$15316,'diff expr 1 vs 3 mites'!O$8,FALSE)</f>
        <v>1.81132709</v>
      </c>
      <c r="P316" s="11">
        <f>VLOOKUP($B316,data!$B$3:$Q$15316,'diff expr 1 vs 3 mites'!P$8,FALSE)</f>
        <v>1.4722987510000001</v>
      </c>
      <c r="Q316" s="11">
        <f>VLOOKUP($B316,data!$B$3:$Q$15316,'diff expr 1 vs 3 mites'!Q$8,FALSE)</f>
        <v>1.967567362</v>
      </c>
      <c r="S316" s="27" t="s">
        <v>27749</v>
      </c>
      <c r="U316" s="2">
        <f t="shared" si="185"/>
        <v>1</v>
      </c>
      <c r="V316" s="2">
        <f t="shared" si="186"/>
        <v>2</v>
      </c>
      <c r="W316" s="2">
        <f t="shared" si="187"/>
        <v>4</v>
      </c>
      <c r="X316" s="2">
        <f t="shared" si="188"/>
        <v>9</v>
      </c>
      <c r="Y316" s="2">
        <f t="shared" si="189"/>
        <v>10</v>
      </c>
      <c r="Z316" s="2">
        <f t="shared" si="190"/>
        <v>3</v>
      </c>
      <c r="AA316" s="2">
        <f t="shared" si="191"/>
        <v>5</v>
      </c>
      <c r="AB316" s="2">
        <f t="shared" si="192"/>
        <v>7</v>
      </c>
      <c r="AC316" s="2">
        <f t="shared" si="193"/>
        <v>6</v>
      </c>
      <c r="AD316" s="2">
        <f t="shared" si="194"/>
        <v>8</v>
      </c>
      <c r="AE316" s="2"/>
      <c r="AF316" s="2">
        <f t="shared" si="195"/>
        <v>0</v>
      </c>
      <c r="AG316" s="2">
        <f t="shared" si="196"/>
        <v>0</v>
      </c>
      <c r="AH316" s="2">
        <f t="shared" si="197"/>
        <v>0</v>
      </c>
      <c r="AI316" s="2">
        <f t="shared" si="198"/>
        <v>0</v>
      </c>
      <c r="AJ316" s="2">
        <f t="shared" si="199"/>
        <v>0</v>
      </c>
      <c r="AK316" s="2">
        <f t="shared" si="200"/>
        <v>0</v>
      </c>
      <c r="AL316" s="2">
        <f t="shared" si="201"/>
        <v>0</v>
      </c>
      <c r="AM316" s="2">
        <f t="shared" si="202"/>
        <v>0</v>
      </c>
      <c r="AN316" s="2">
        <f t="shared" si="203"/>
        <v>0</v>
      </c>
      <c r="AO316" s="2">
        <f t="shared" si="204"/>
        <v>0</v>
      </c>
      <c r="AP316" s="2"/>
      <c r="AQ316" s="2">
        <f t="shared" si="205"/>
        <v>1</v>
      </c>
      <c r="AR316" s="2">
        <f t="shared" si="206"/>
        <v>2</v>
      </c>
      <c r="AS316" s="2">
        <f t="shared" si="207"/>
        <v>4</v>
      </c>
      <c r="AT316" s="2">
        <f t="shared" si="208"/>
        <v>9</v>
      </c>
      <c r="AU316" s="2">
        <f t="shared" si="209"/>
        <v>10</v>
      </c>
      <c r="AV316" s="2">
        <f t="shared" si="210"/>
        <v>3</v>
      </c>
      <c r="AW316" s="2">
        <f t="shared" si="211"/>
        <v>5</v>
      </c>
      <c r="AX316" s="2">
        <f t="shared" si="212"/>
        <v>7</v>
      </c>
      <c r="AY316" s="2">
        <f t="shared" si="213"/>
        <v>6</v>
      </c>
      <c r="AZ316" s="2">
        <f t="shared" si="214"/>
        <v>8</v>
      </c>
      <c r="BA316" s="2"/>
      <c r="BB316" s="5">
        <f t="shared" si="215"/>
        <v>5</v>
      </c>
      <c r="BC316" s="2">
        <f t="shared" si="216"/>
        <v>5</v>
      </c>
      <c r="BD316" s="2">
        <f t="shared" si="219"/>
        <v>26</v>
      </c>
      <c r="BE316" s="2">
        <f t="shared" si="220"/>
        <v>29</v>
      </c>
      <c r="BF316" s="2">
        <f t="shared" si="221"/>
        <v>14</v>
      </c>
      <c r="BG316" s="2">
        <f t="shared" si="222"/>
        <v>11</v>
      </c>
      <c r="BH316" s="2">
        <f t="shared" si="223"/>
        <v>11</v>
      </c>
      <c r="BI316" s="19">
        <f t="shared" si="224"/>
        <v>12.5</v>
      </c>
      <c r="BJ316" s="19">
        <f t="shared" si="225"/>
        <v>4.7871355387816905</v>
      </c>
      <c r="BK316" s="31">
        <f t="shared" si="226"/>
        <v>-0.31333978072025609</v>
      </c>
      <c r="BL316" s="32">
        <f t="shared" si="217"/>
        <v>0.37701126503103738</v>
      </c>
      <c r="BM316" s="62">
        <f t="shared" si="228"/>
        <v>6.9014084507042259E-2</v>
      </c>
      <c r="BN316" s="62" t="str">
        <f t="shared" si="229"/>
        <v/>
      </c>
      <c r="BO316" s="73" t="str">
        <f t="shared" si="230"/>
        <v/>
      </c>
      <c r="BQ316" s="11">
        <f t="shared" si="227"/>
        <v>-0.58740284916477692</v>
      </c>
    </row>
    <row r="317" spans="1:69">
      <c r="A317" s="30" t="s">
        <v>1106</v>
      </c>
      <c r="B317" s="30" t="s">
        <v>1107</v>
      </c>
      <c r="C317" s="30" t="s">
        <v>1108</v>
      </c>
      <c r="D317" s="30" t="s">
        <v>1109</v>
      </c>
      <c r="E317" s="30" t="s">
        <v>1101</v>
      </c>
      <c r="F317" s="11" t="str">
        <f t="shared" si="218"/>
        <v>Imd-Pathway</v>
      </c>
      <c r="H317" s="11">
        <f>VLOOKUP($B317,data!$B$3:$Q$15316,'diff expr 1 vs 3 mites'!H$8,FALSE)</f>
        <v>7.9688055540000002</v>
      </c>
      <c r="I317" s="11">
        <f>VLOOKUP($B317,data!$B$3:$Q$15316,'diff expr 1 vs 3 mites'!I$8,FALSE)</f>
        <v>5.8565499699999997</v>
      </c>
      <c r="J317" s="11">
        <f>VLOOKUP($B317,data!$B$3:$Q$15316,'diff expr 1 vs 3 mites'!J$8,FALSE)</f>
        <v>1.2727612479999999</v>
      </c>
      <c r="K317" s="11">
        <f>VLOOKUP($B317,data!$B$3:$Q$15316,'diff expr 1 vs 3 mites'!K$8,FALSE)</f>
        <v>9.4128308260000004</v>
      </c>
      <c r="L317" s="11">
        <f>VLOOKUP($B317,data!$B$3:$Q$15316,'diff expr 1 vs 3 mites'!L$8,FALSE)</f>
        <v>10.15005491</v>
      </c>
      <c r="M317" s="11">
        <f>VLOOKUP($B317,data!$B$3:$Q$15316,'diff expr 1 vs 3 mites'!M$8,FALSE)</f>
        <v>1.284802971</v>
      </c>
      <c r="N317" s="11">
        <f>VLOOKUP($B317,data!$B$3:$Q$15316,'diff expr 1 vs 3 mites'!N$8,FALSE)</f>
        <v>1.072619</v>
      </c>
      <c r="O317" s="11">
        <f>VLOOKUP($B317,data!$B$3:$Q$15316,'diff expr 1 vs 3 mites'!O$8,FALSE)</f>
        <v>5.9301146210000004</v>
      </c>
      <c r="P317" s="11">
        <f>VLOOKUP($B317,data!$B$3:$Q$15316,'diff expr 1 vs 3 mites'!P$8,FALSE)</f>
        <v>0.80336128500000004</v>
      </c>
      <c r="Q317" s="11">
        <f>VLOOKUP($B317,data!$B$3:$Q$15316,'diff expr 1 vs 3 mites'!Q$8,FALSE)</f>
        <v>5.0612811730000002</v>
      </c>
      <c r="S317" s="27" t="s">
        <v>27749</v>
      </c>
      <c r="U317" s="2">
        <f t="shared" si="185"/>
        <v>8</v>
      </c>
      <c r="V317" s="2">
        <f t="shared" si="186"/>
        <v>6</v>
      </c>
      <c r="W317" s="2">
        <f t="shared" si="187"/>
        <v>3</v>
      </c>
      <c r="X317" s="2">
        <f t="shared" si="188"/>
        <v>9</v>
      </c>
      <c r="Y317" s="2">
        <f t="shared" si="189"/>
        <v>10</v>
      </c>
      <c r="Z317" s="2">
        <f t="shared" si="190"/>
        <v>4</v>
      </c>
      <c r="AA317" s="2">
        <f t="shared" si="191"/>
        <v>2</v>
      </c>
      <c r="AB317" s="2">
        <f t="shared" si="192"/>
        <v>7</v>
      </c>
      <c r="AC317" s="2">
        <f t="shared" si="193"/>
        <v>1</v>
      </c>
      <c r="AD317" s="2">
        <f t="shared" si="194"/>
        <v>5</v>
      </c>
      <c r="AE317" s="2"/>
      <c r="AF317" s="2">
        <f t="shared" si="195"/>
        <v>0</v>
      </c>
      <c r="AG317" s="2">
        <f t="shared" si="196"/>
        <v>0</v>
      </c>
      <c r="AH317" s="2">
        <f t="shared" si="197"/>
        <v>0</v>
      </c>
      <c r="AI317" s="2">
        <f t="shared" si="198"/>
        <v>0</v>
      </c>
      <c r="AJ317" s="2">
        <f t="shared" si="199"/>
        <v>0</v>
      </c>
      <c r="AK317" s="2">
        <f t="shared" si="200"/>
        <v>0</v>
      </c>
      <c r="AL317" s="2">
        <f t="shared" si="201"/>
        <v>0</v>
      </c>
      <c r="AM317" s="2">
        <f t="shared" si="202"/>
        <v>0</v>
      </c>
      <c r="AN317" s="2">
        <f t="shared" si="203"/>
        <v>0</v>
      </c>
      <c r="AO317" s="2">
        <f t="shared" si="204"/>
        <v>0</v>
      </c>
      <c r="AP317" s="2"/>
      <c r="AQ317" s="2">
        <f t="shared" si="205"/>
        <v>8</v>
      </c>
      <c r="AR317" s="2">
        <f t="shared" si="206"/>
        <v>6</v>
      </c>
      <c r="AS317" s="2">
        <f t="shared" si="207"/>
        <v>3</v>
      </c>
      <c r="AT317" s="2">
        <f t="shared" si="208"/>
        <v>9</v>
      </c>
      <c r="AU317" s="2">
        <f t="shared" si="209"/>
        <v>10</v>
      </c>
      <c r="AV317" s="2">
        <f t="shared" si="210"/>
        <v>4</v>
      </c>
      <c r="AW317" s="2">
        <f t="shared" si="211"/>
        <v>2</v>
      </c>
      <c r="AX317" s="2">
        <f t="shared" si="212"/>
        <v>7</v>
      </c>
      <c r="AY317" s="2">
        <f t="shared" si="213"/>
        <v>1</v>
      </c>
      <c r="AZ317" s="2">
        <f t="shared" si="214"/>
        <v>5</v>
      </c>
      <c r="BA317" s="2"/>
      <c r="BB317" s="5">
        <f t="shared" si="215"/>
        <v>5</v>
      </c>
      <c r="BC317" s="2">
        <f t="shared" si="216"/>
        <v>5</v>
      </c>
      <c r="BD317" s="2">
        <f t="shared" si="219"/>
        <v>36</v>
      </c>
      <c r="BE317" s="2">
        <f t="shared" si="220"/>
        <v>19</v>
      </c>
      <c r="BF317" s="2">
        <f t="shared" si="221"/>
        <v>4</v>
      </c>
      <c r="BG317" s="2">
        <f t="shared" si="222"/>
        <v>21</v>
      </c>
      <c r="BH317" s="2">
        <f t="shared" si="223"/>
        <v>4</v>
      </c>
      <c r="BI317" s="19">
        <f t="shared" si="224"/>
        <v>12.5</v>
      </c>
      <c r="BJ317" s="19">
        <f t="shared" si="225"/>
        <v>4.7871355387816905</v>
      </c>
      <c r="BK317" s="31">
        <f t="shared" si="226"/>
        <v>-1.775592090748118</v>
      </c>
      <c r="BL317" s="32">
        <f t="shared" si="217"/>
        <v>3.7900087291180634E-2</v>
      </c>
      <c r="BM317" s="62">
        <f t="shared" si="228"/>
        <v>1.4366197183098593E-2</v>
      </c>
      <c r="BN317" s="62" t="str">
        <f t="shared" si="229"/>
        <v/>
      </c>
      <c r="BO317" s="73" t="str">
        <f t="shared" si="230"/>
        <v/>
      </c>
      <c r="BQ317" s="11">
        <f t="shared" si="227"/>
        <v>-0.38901780523008206</v>
      </c>
    </row>
    <row r="318" spans="1:69">
      <c r="A318" s="30" t="s">
        <v>1110</v>
      </c>
      <c r="B318" s="30" t="s">
        <v>1111</v>
      </c>
      <c r="C318" s="30" t="s">
        <v>1112</v>
      </c>
      <c r="D318" s="30" t="s">
        <v>1113</v>
      </c>
      <c r="E318" s="30" t="s">
        <v>1101</v>
      </c>
      <c r="F318" s="11" t="str">
        <f t="shared" si="218"/>
        <v>Imd-Pathway</v>
      </c>
      <c r="H318" s="11">
        <f>VLOOKUP($B318,data!$B$3:$Q$15316,'diff expr 1 vs 3 mites'!H$8,FALSE)</f>
        <v>0.87539101900000005</v>
      </c>
      <c r="I318" s="11">
        <f>VLOOKUP($B318,data!$B$3:$Q$15316,'diff expr 1 vs 3 mites'!I$8,FALSE)</f>
        <v>3.0218191430000001</v>
      </c>
      <c r="J318" s="11">
        <f>VLOOKUP($B318,data!$B$3:$Q$15316,'diff expr 1 vs 3 mites'!J$8,FALSE)</f>
        <v>5.3062159339999999</v>
      </c>
      <c r="K318" s="11">
        <f>VLOOKUP($B318,data!$B$3:$Q$15316,'diff expr 1 vs 3 mites'!K$8,FALSE)</f>
        <v>3.6660723530000001</v>
      </c>
      <c r="L318" s="11">
        <f>VLOOKUP($B318,data!$B$3:$Q$15316,'diff expr 1 vs 3 mites'!L$8,FALSE)</f>
        <v>2.4876462140000002</v>
      </c>
      <c r="M318" s="11">
        <f>VLOOKUP($B318,data!$B$3:$Q$15316,'diff expr 1 vs 3 mites'!M$8,FALSE)</f>
        <v>1.193261565</v>
      </c>
      <c r="N318" s="11">
        <f>VLOOKUP($B318,data!$B$3:$Q$15316,'diff expr 1 vs 3 mites'!N$8,FALSE)</f>
        <v>2.2989128509999999</v>
      </c>
      <c r="O318" s="11">
        <f>VLOOKUP($B318,data!$B$3:$Q$15316,'diff expr 1 vs 3 mites'!O$8,FALSE)</f>
        <v>2.5243156</v>
      </c>
      <c r="P318" s="11">
        <f>VLOOKUP($B318,data!$B$3:$Q$15316,'diff expr 1 vs 3 mites'!P$8,FALSE)</f>
        <v>2.1761900340000002</v>
      </c>
      <c r="Q318" s="11">
        <f>VLOOKUP($B318,data!$B$3:$Q$15316,'diff expr 1 vs 3 mites'!Q$8,FALSE)</f>
        <v>1.282000381</v>
      </c>
      <c r="S318" s="27" t="s">
        <v>27749</v>
      </c>
      <c r="U318" s="2">
        <f t="shared" si="185"/>
        <v>1</v>
      </c>
      <c r="V318" s="2">
        <f t="shared" si="186"/>
        <v>8</v>
      </c>
      <c r="W318" s="2">
        <f t="shared" si="187"/>
        <v>10</v>
      </c>
      <c r="X318" s="2">
        <f t="shared" si="188"/>
        <v>9</v>
      </c>
      <c r="Y318" s="2">
        <f t="shared" si="189"/>
        <v>6</v>
      </c>
      <c r="Z318" s="2">
        <f t="shared" si="190"/>
        <v>2</v>
      </c>
      <c r="AA318" s="2">
        <f t="shared" si="191"/>
        <v>5</v>
      </c>
      <c r="AB318" s="2">
        <f t="shared" si="192"/>
        <v>7</v>
      </c>
      <c r="AC318" s="2">
        <f t="shared" si="193"/>
        <v>4</v>
      </c>
      <c r="AD318" s="2">
        <f t="shared" si="194"/>
        <v>3</v>
      </c>
      <c r="AE318" s="2"/>
      <c r="AF318" s="2">
        <f t="shared" si="195"/>
        <v>0</v>
      </c>
      <c r="AG318" s="2">
        <f t="shared" si="196"/>
        <v>0</v>
      </c>
      <c r="AH318" s="2">
        <f t="shared" si="197"/>
        <v>0</v>
      </c>
      <c r="AI318" s="2">
        <f t="shared" si="198"/>
        <v>0</v>
      </c>
      <c r="AJ318" s="2">
        <f t="shared" si="199"/>
        <v>0</v>
      </c>
      <c r="AK318" s="2">
        <f t="shared" si="200"/>
        <v>0</v>
      </c>
      <c r="AL318" s="2">
        <f t="shared" si="201"/>
        <v>0</v>
      </c>
      <c r="AM318" s="2">
        <f t="shared" si="202"/>
        <v>0</v>
      </c>
      <c r="AN318" s="2">
        <f t="shared" si="203"/>
        <v>0</v>
      </c>
      <c r="AO318" s="2">
        <f t="shared" si="204"/>
        <v>0</v>
      </c>
      <c r="AP318" s="2"/>
      <c r="AQ318" s="2">
        <f t="shared" si="205"/>
        <v>1</v>
      </c>
      <c r="AR318" s="2">
        <f t="shared" si="206"/>
        <v>8</v>
      </c>
      <c r="AS318" s="2">
        <f t="shared" si="207"/>
        <v>10</v>
      </c>
      <c r="AT318" s="2">
        <f t="shared" si="208"/>
        <v>9</v>
      </c>
      <c r="AU318" s="2">
        <f t="shared" si="209"/>
        <v>6</v>
      </c>
      <c r="AV318" s="2">
        <f t="shared" si="210"/>
        <v>2</v>
      </c>
      <c r="AW318" s="2">
        <f t="shared" si="211"/>
        <v>5</v>
      </c>
      <c r="AX318" s="2">
        <f t="shared" si="212"/>
        <v>7</v>
      </c>
      <c r="AY318" s="2">
        <f t="shared" si="213"/>
        <v>4</v>
      </c>
      <c r="AZ318" s="2">
        <f t="shared" si="214"/>
        <v>3</v>
      </c>
      <c r="BA318" s="2"/>
      <c r="BB318" s="5">
        <f t="shared" si="215"/>
        <v>5</v>
      </c>
      <c r="BC318" s="2">
        <f t="shared" si="216"/>
        <v>5</v>
      </c>
      <c r="BD318" s="2">
        <f t="shared" si="219"/>
        <v>34</v>
      </c>
      <c r="BE318" s="2">
        <f t="shared" si="220"/>
        <v>21</v>
      </c>
      <c r="BF318" s="2">
        <f t="shared" si="221"/>
        <v>6</v>
      </c>
      <c r="BG318" s="2">
        <f t="shared" si="222"/>
        <v>19</v>
      </c>
      <c r="BH318" s="2">
        <f t="shared" si="223"/>
        <v>6</v>
      </c>
      <c r="BI318" s="19">
        <f t="shared" si="224"/>
        <v>12.5</v>
      </c>
      <c r="BJ318" s="19">
        <f t="shared" si="225"/>
        <v>4.7871355387816905</v>
      </c>
      <c r="BK318" s="31">
        <f t="shared" si="226"/>
        <v>-1.3578057164544433</v>
      </c>
      <c r="BL318" s="32">
        <f t="shared" si="217"/>
        <v>8.7262670284291577E-2</v>
      </c>
      <c r="BM318" s="62">
        <f t="shared" si="228"/>
        <v>2.4225352112676058E-2</v>
      </c>
      <c r="BN318" s="62" t="str">
        <f t="shared" si="229"/>
        <v/>
      </c>
      <c r="BO318" s="73" t="str">
        <f t="shared" si="230"/>
        <v/>
      </c>
      <c r="BQ318" s="11">
        <f t="shared" si="227"/>
        <v>-0.20974590462337664</v>
      </c>
    </row>
    <row r="319" spans="1:69">
      <c r="A319" s="30" t="s">
        <v>1114</v>
      </c>
      <c r="B319" s="30" t="s">
        <v>1115</v>
      </c>
      <c r="C319" s="30" t="s">
        <v>1116</v>
      </c>
      <c r="D319" s="30" t="s">
        <v>1117</v>
      </c>
      <c r="E319" s="30" t="s">
        <v>1101</v>
      </c>
      <c r="F319" s="11" t="str">
        <f t="shared" si="218"/>
        <v>Imd-Pathway</v>
      </c>
      <c r="H319" s="11">
        <f>VLOOKUP($B319,data!$B$3:$Q$15316,'diff expr 1 vs 3 mites'!H$8,FALSE)</f>
        <v>0.67866896200000004</v>
      </c>
      <c r="I319" s="11">
        <f>VLOOKUP($B319,data!$B$3:$Q$15316,'diff expr 1 vs 3 mites'!I$8,FALSE)</f>
        <v>13.915884459999999</v>
      </c>
      <c r="J319" s="11">
        <f>VLOOKUP($B319,data!$B$3:$Q$15316,'diff expr 1 vs 3 mites'!J$8,FALSE)</f>
        <v>2.508997098</v>
      </c>
      <c r="K319" s="11">
        <f>VLOOKUP($B319,data!$B$3:$Q$15316,'diff expr 1 vs 3 mites'!K$8,FALSE)</f>
        <v>7.134688519</v>
      </c>
      <c r="L319" s="11">
        <f>VLOOKUP($B319,data!$B$3:$Q$15316,'diff expr 1 vs 3 mites'!L$8,FALSE)</f>
        <v>8.7091988049999998</v>
      </c>
      <c r="M319" s="11">
        <f>VLOOKUP($B319,data!$B$3:$Q$15316,'diff expr 1 vs 3 mites'!M$8,FALSE)</f>
        <v>5.088083653</v>
      </c>
      <c r="N319" s="11">
        <f>VLOOKUP($B319,data!$B$3:$Q$15316,'diff expr 1 vs 3 mites'!N$8,FALSE)</f>
        <v>2.1565710920000001</v>
      </c>
      <c r="O319" s="11">
        <f>VLOOKUP($B319,data!$B$3:$Q$15316,'diff expr 1 vs 3 mites'!O$8,FALSE)</f>
        <v>9.5894926900000002</v>
      </c>
      <c r="P319" s="11">
        <f>VLOOKUP($B319,data!$B$3:$Q$15316,'diff expr 1 vs 3 mites'!P$8,FALSE)</f>
        <v>1.3256148720000001</v>
      </c>
      <c r="Q319" s="11">
        <f>VLOOKUP($B319,data!$B$3:$Q$15316,'diff expr 1 vs 3 mites'!Q$8,FALSE)</f>
        <v>1.943632775</v>
      </c>
      <c r="S319" s="27" t="s">
        <v>27749</v>
      </c>
      <c r="U319" s="2">
        <f t="shared" si="185"/>
        <v>1</v>
      </c>
      <c r="V319" s="2">
        <f t="shared" si="186"/>
        <v>10</v>
      </c>
      <c r="W319" s="2">
        <f t="shared" si="187"/>
        <v>5</v>
      </c>
      <c r="X319" s="2">
        <f t="shared" si="188"/>
        <v>7</v>
      </c>
      <c r="Y319" s="2">
        <f t="shared" si="189"/>
        <v>8</v>
      </c>
      <c r="Z319" s="2">
        <f t="shared" si="190"/>
        <v>6</v>
      </c>
      <c r="AA319" s="2">
        <f t="shared" si="191"/>
        <v>4</v>
      </c>
      <c r="AB319" s="2">
        <f t="shared" si="192"/>
        <v>9</v>
      </c>
      <c r="AC319" s="2">
        <f t="shared" si="193"/>
        <v>2</v>
      </c>
      <c r="AD319" s="2">
        <f t="shared" si="194"/>
        <v>3</v>
      </c>
      <c r="AE319" s="2"/>
      <c r="AF319" s="2">
        <f t="shared" si="195"/>
        <v>0</v>
      </c>
      <c r="AG319" s="2">
        <f t="shared" si="196"/>
        <v>0</v>
      </c>
      <c r="AH319" s="2">
        <f t="shared" si="197"/>
        <v>0</v>
      </c>
      <c r="AI319" s="2">
        <f t="shared" si="198"/>
        <v>0</v>
      </c>
      <c r="AJ319" s="2">
        <f t="shared" si="199"/>
        <v>0</v>
      </c>
      <c r="AK319" s="2">
        <f t="shared" si="200"/>
        <v>0</v>
      </c>
      <c r="AL319" s="2">
        <f t="shared" si="201"/>
        <v>0</v>
      </c>
      <c r="AM319" s="2">
        <f t="shared" si="202"/>
        <v>0</v>
      </c>
      <c r="AN319" s="2">
        <f t="shared" si="203"/>
        <v>0</v>
      </c>
      <c r="AO319" s="2">
        <f t="shared" si="204"/>
        <v>0</v>
      </c>
      <c r="AP319" s="2"/>
      <c r="AQ319" s="2">
        <f t="shared" si="205"/>
        <v>1</v>
      </c>
      <c r="AR319" s="2">
        <f t="shared" si="206"/>
        <v>10</v>
      </c>
      <c r="AS319" s="2">
        <f t="shared" si="207"/>
        <v>5</v>
      </c>
      <c r="AT319" s="2">
        <f t="shared" si="208"/>
        <v>7</v>
      </c>
      <c r="AU319" s="2">
        <f t="shared" si="209"/>
        <v>8</v>
      </c>
      <c r="AV319" s="2">
        <f t="shared" si="210"/>
        <v>6</v>
      </c>
      <c r="AW319" s="2">
        <f t="shared" si="211"/>
        <v>4</v>
      </c>
      <c r="AX319" s="2">
        <f t="shared" si="212"/>
        <v>9</v>
      </c>
      <c r="AY319" s="2">
        <f t="shared" si="213"/>
        <v>2</v>
      </c>
      <c r="AZ319" s="2">
        <f t="shared" si="214"/>
        <v>3</v>
      </c>
      <c r="BA319" s="2"/>
      <c r="BB319" s="5">
        <f t="shared" si="215"/>
        <v>5</v>
      </c>
      <c r="BC319" s="2">
        <f t="shared" si="216"/>
        <v>5</v>
      </c>
      <c r="BD319" s="2">
        <f t="shared" si="219"/>
        <v>31</v>
      </c>
      <c r="BE319" s="2">
        <f t="shared" si="220"/>
        <v>24</v>
      </c>
      <c r="BF319" s="2">
        <f t="shared" si="221"/>
        <v>9</v>
      </c>
      <c r="BG319" s="2">
        <f t="shared" si="222"/>
        <v>16</v>
      </c>
      <c r="BH319" s="2">
        <f t="shared" si="223"/>
        <v>9</v>
      </c>
      <c r="BI319" s="19">
        <f t="shared" si="224"/>
        <v>12.5</v>
      </c>
      <c r="BJ319" s="19">
        <f t="shared" si="225"/>
        <v>4.7871355387816905</v>
      </c>
      <c r="BK319" s="31">
        <f t="shared" si="226"/>
        <v>-0.73112615501393097</v>
      </c>
      <c r="BL319" s="32">
        <f t="shared" si="217"/>
        <v>0.23235104997023245</v>
      </c>
      <c r="BM319" s="62">
        <f t="shared" si="228"/>
        <v>4.8732394366197189E-2</v>
      </c>
      <c r="BN319" s="62" t="str">
        <f t="shared" si="229"/>
        <v/>
      </c>
      <c r="BO319" s="73" t="str">
        <f t="shared" si="230"/>
        <v/>
      </c>
      <c r="BQ319" s="11">
        <f t="shared" si="227"/>
        <v>-0.21455223964021425</v>
      </c>
    </row>
    <row r="320" spans="1:69">
      <c r="A320" s="30" t="s">
        <v>1118</v>
      </c>
      <c r="B320" s="30" t="s">
        <v>1119</v>
      </c>
      <c r="C320" s="30" t="s">
        <v>1120</v>
      </c>
      <c r="D320" s="30" t="s">
        <v>1121</v>
      </c>
      <c r="E320" s="30" t="s">
        <v>1101</v>
      </c>
      <c r="F320" s="11" t="str">
        <f t="shared" si="218"/>
        <v>Imd-Pathway</v>
      </c>
      <c r="H320" s="11">
        <f>VLOOKUP($B320,data!$B$3:$Q$15316,'diff expr 1 vs 3 mites'!H$8,FALSE)</f>
        <v>3.388994367</v>
      </c>
      <c r="I320" s="11">
        <f>VLOOKUP($B320,data!$B$3:$Q$15316,'diff expr 1 vs 3 mites'!I$8,FALSE)</f>
        <v>4.2115283579999998</v>
      </c>
      <c r="J320" s="11">
        <f>VLOOKUP($B320,data!$B$3:$Q$15316,'diff expr 1 vs 3 mites'!J$8,FALSE)</f>
        <v>10.61702425</v>
      </c>
      <c r="K320" s="11">
        <f>VLOOKUP($B320,data!$B$3:$Q$15316,'diff expr 1 vs 3 mites'!K$8,FALSE)</f>
        <v>4.0031131919999998</v>
      </c>
      <c r="L320" s="11">
        <f>VLOOKUP($B320,data!$B$3:$Q$15316,'diff expr 1 vs 3 mites'!L$8,FALSE)</f>
        <v>6.285292031</v>
      </c>
      <c r="M320" s="11">
        <f>VLOOKUP($B320,data!$B$3:$Q$15316,'diff expr 1 vs 3 mites'!M$8,FALSE)</f>
        <v>3.079733617</v>
      </c>
      <c r="N320" s="11">
        <f>VLOOKUP($B320,data!$B$3:$Q$15316,'diff expr 1 vs 3 mites'!N$8,FALSE)</f>
        <v>3.382009826</v>
      </c>
      <c r="O320" s="11">
        <f>VLOOKUP($B320,data!$B$3:$Q$15316,'diff expr 1 vs 3 mites'!O$8,FALSE)</f>
        <v>4.9751680350000003</v>
      </c>
      <c r="P320" s="11">
        <f>VLOOKUP($B320,data!$B$3:$Q$15316,'diff expr 1 vs 3 mites'!P$8,FALSE)</f>
        <v>6.0177971179999998</v>
      </c>
      <c r="Q320" s="11">
        <f>VLOOKUP($B320,data!$B$3:$Q$15316,'diff expr 1 vs 3 mites'!Q$8,FALSE)</f>
        <v>4.5219760490000001</v>
      </c>
      <c r="S320" s="27" t="s">
        <v>27749</v>
      </c>
      <c r="U320" s="2">
        <f t="shared" si="185"/>
        <v>3</v>
      </c>
      <c r="V320" s="2">
        <f t="shared" si="186"/>
        <v>5</v>
      </c>
      <c r="W320" s="2">
        <f t="shared" si="187"/>
        <v>10</v>
      </c>
      <c r="X320" s="2">
        <f t="shared" si="188"/>
        <v>4</v>
      </c>
      <c r="Y320" s="2">
        <f t="shared" si="189"/>
        <v>9</v>
      </c>
      <c r="Z320" s="2">
        <f t="shared" si="190"/>
        <v>1</v>
      </c>
      <c r="AA320" s="2">
        <f t="shared" si="191"/>
        <v>2</v>
      </c>
      <c r="AB320" s="2">
        <f t="shared" si="192"/>
        <v>7</v>
      </c>
      <c r="AC320" s="2">
        <f t="shared" si="193"/>
        <v>8</v>
      </c>
      <c r="AD320" s="2">
        <f t="shared" si="194"/>
        <v>6</v>
      </c>
      <c r="AE320" s="2"/>
      <c r="AF320" s="2">
        <f t="shared" si="195"/>
        <v>0</v>
      </c>
      <c r="AG320" s="2">
        <f t="shared" si="196"/>
        <v>0</v>
      </c>
      <c r="AH320" s="2">
        <f t="shared" si="197"/>
        <v>0</v>
      </c>
      <c r="AI320" s="2">
        <f t="shared" si="198"/>
        <v>0</v>
      </c>
      <c r="AJ320" s="2">
        <f t="shared" si="199"/>
        <v>0</v>
      </c>
      <c r="AK320" s="2">
        <f t="shared" si="200"/>
        <v>0</v>
      </c>
      <c r="AL320" s="2">
        <f t="shared" si="201"/>
        <v>0</v>
      </c>
      <c r="AM320" s="2">
        <f t="shared" si="202"/>
        <v>0</v>
      </c>
      <c r="AN320" s="2">
        <f t="shared" si="203"/>
        <v>0</v>
      </c>
      <c r="AO320" s="2">
        <f t="shared" si="204"/>
        <v>0</v>
      </c>
      <c r="AP320" s="2"/>
      <c r="AQ320" s="2">
        <f t="shared" si="205"/>
        <v>3</v>
      </c>
      <c r="AR320" s="2">
        <f t="shared" si="206"/>
        <v>5</v>
      </c>
      <c r="AS320" s="2">
        <f t="shared" si="207"/>
        <v>10</v>
      </c>
      <c r="AT320" s="2">
        <f t="shared" si="208"/>
        <v>4</v>
      </c>
      <c r="AU320" s="2">
        <f t="shared" si="209"/>
        <v>9</v>
      </c>
      <c r="AV320" s="2">
        <f t="shared" si="210"/>
        <v>1</v>
      </c>
      <c r="AW320" s="2">
        <f t="shared" si="211"/>
        <v>2</v>
      </c>
      <c r="AX320" s="2">
        <f t="shared" si="212"/>
        <v>7</v>
      </c>
      <c r="AY320" s="2">
        <f t="shared" si="213"/>
        <v>8</v>
      </c>
      <c r="AZ320" s="2">
        <f t="shared" si="214"/>
        <v>6</v>
      </c>
      <c r="BA320" s="2"/>
      <c r="BB320" s="5">
        <f t="shared" si="215"/>
        <v>5</v>
      </c>
      <c r="BC320" s="2">
        <f t="shared" si="216"/>
        <v>5</v>
      </c>
      <c r="BD320" s="2">
        <f t="shared" si="219"/>
        <v>31</v>
      </c>
      <c r="BE320" s="2">
        <f t="shared" si="220"/>
        <v>24</v>
      </c>
      <c r="BF320" s="2">
        <f t="shared" si="221"/>
        <v>9</v>
      </c>
      <c r="BG320" s="2">
        <f t="shared" si="222"/>
        <v>16</v>
      </c>
      <c r="BH320" s="2">
        <f t="shared" si="223"/>
        <v>9</v>
      </c>
      <c r="BI320" s="19">
        <f t="shared" si="224"/>
        <v>12.5</v>
      </c>
      <c r="BJ320" s="19">
        <f t="shared" si="225"/>
        <v>4.7871355387816905</v>
      </c>
      <c r="BK320" s="31">
        <f t="shared" si="226"/>
        <v>-0.73112615501393097</v>
      </c>
      <c r="BL320" s="32">
        <f t="shared" si="217"/>
        <v>0.23235104997023245</v>
      </c>
      <c r="BM320" s="62">
        <f t="shared" si="228"/>
        <v>4.8732394366197189E-2</v>
      </c>
      <c r="BN320" s="62" t="str">
        <f t="shared" si="229"/>
        <v/>
      </c>
      <c r="BO320" s="73" t="str">
        <f t="shared" si="230"/>
        <v/>
      </c>
      <c r="BQ320" s="11">
        <f t="shared" si="227"/>
        <v>-0.11297337622458226</v>
      </c>
    </row>
    <row r="321" spans="1:69">
      <c r="A321" s="30" t="s">
        <v>1122</v>
      </c>
      <c r="B321" s="30" t="s">
        <v>1123</v>
      </c>
      <c r="C321" s="30" t="s">
        <v>1124</v>
      </c>
      <c r="D321" s="30" t="s">
        <v>1125</v>
      </c>
      <c r="E321" s="30" t="s">
        <v>1101</v>
      </c>
      <c r="F321" s="11" t="str">
        <f t="shared" si="218"/>
        <v>Imd-Pathway</v>
      </c>
      <c r="H321" s="11">
        <f>VLOOKUP($B321,data!$B$3:$Q$15316,'diff expr 1 vs 3 mites'!H$8,FALSE)</f>
        <v>2.03339662</v>
      </c>
      <c r="I321" s="11">
        <f>VLOOKUP($B321,data!$B$3:$Q$15316,'diff expr 1 vs 3 mites'!I$8,FALSE)</f>
        <v>0</v>
      </c>
      <c r="J321" s="11">
        <f>VLOOKUP($B321,data!$B$3:$Q$15316,'diff expr 1 vs 3 mites'!J$8,FALSE)</f>
        <v>3.2217177019999998</v>
      </c>
      <c r="K321" s="11">
        <f>VLOOKUP($B321,data!$B$3:$Q$15316,'diff expr 1 vs 3 mites'!K$8,FALSE)</f>
        <v>1.200933958</v>
      </c>
      <c r="L321" s="11">
        <f>VLOOKUP($B321,data!$B$3:$Q$15316,'diff expr 1 vs 3 mites'!L$8,FALSE)</f>
        <v>2.007238423</v>
      </c>
      <c r="M321" s="11">
        <f>VLOOKUP($B321,data!$B$3:$Q$15316,'diff expr 1 vs 3 mites'!M$8,FALSE)</f>
        <v>1.0163120940000001</v>
      </c>
      <c r="N321" s="11">
        <f>VLOOKUP($B321,data!$B$3:$Q$15316,'diff expr 1 vs 3 mites'!N$8,FALSE)</f>
        <v>1.305337126</v>
      </c>
      <c r="O321" s="11">
        <f>VLOOKUP($B321,data!$B$3:$Q$15316,'diff expr 1 vs 3 mites'!O$8,FALSE)</f>
        <v>1.1727181799999999</v>
      </c>
      <c r="P321" s="11">
        <f>VLOOKUP($B321,data!$B$3:$Q$15316,'diff expr 1 vs 3 mites'!P$8,FALSE)</f>
        <v>0.79434921999999997</v>
      </c>
      <c r="Q321" s="11">
        <f>VLOOKUP($B321,data!$B$3:$Q$15316,'diff expr 1 vs 3 mites'!Q$8,FALSE)</f>
        <v>1.8198196289999999</v>
      </c>
      <c r="S321" s="27" t="s">
        <v>27749</v>
      </c>
      <c r="U321" s="2">
        <f t="shared" si="185"/>
        <v>9</v>
      </c>
      <c r="V321" s="2">
        <f t="shared" si="186"/>
        <v>1</v>
      </c>
      <c r="W321" s="2">
        <f t="shared" si="187"/>
        <v>10</v>
      </c>
      <c r="X321" s="2">
        <f t="shared" si="188"/>
        <v>5</v>
      </c>
      <c r="Y321" s="2">
        <f t="shared" si="189"/>
        <v>8</v>
      </c>
      <c r="Z321" s="2">
        <f t="shared" si="190"/>
        <v>3</v>
      </c>
      <c r="AA321" s="2">
        <f t="shared" si="191"/>
        <v>6</v>
      </c>
      <c r="AB321" s="2">
        <f t="shared" si="192"/>
        <v>4</v>
      </c>
      <c r="AC321" s="2">
        <f t="shared" si="193"/>
        <v>2</v>
      </c>
      <c r="AD321" s="2">
        <f t="shared" si="194"/>
        <v>7</v>
      </c>
      <c r="AE321" s="2"/>
      <c r="AF321" s="2">
        <f t="shared" si="195"/>
        <v>0</v>
      </c>
      <c r="AG321" s="2">
        <f t="shared" si="196"/>
        <v>0</v>
      </c>
      <c r="AH321" s="2">
        <f t="shared" si="197"/>
        <v>0</v>
      </c>
      <c r="AI321" s="2">
        <f t="shared" si="198"/>
        <v>0</v>
      </c>
      <c r="AJ321" s="2">
        <f t="shared" si="199"/>
        <v>0</v>
      </c>
      <c r="AK321" s="2">
        <f t="shared" si="200"/>
        <v>0</v>
      </c>
      <c r="AL321" s="2">
        <f t="shared" si="201"/>
        <v>0</v>
      </c>
      <c r="AM321" s="2">
        <f t="shared" si="202"/>
        <v>0</v>
      </c>
      <c r="AN321" s="2">
        <f t="shared" si="203"/>
        <v>0</v>
      </c>
      <c r="AO321" s="2">
        <f t="shared" si="204"/>
        <v>0</v>
      </c>
      <c r="AP321" s="2"/>
      <c r="AQ321" s="2">
        <f t="shared" si="205"/>
        <v>9</v>
      </c>
      <c r="AR321" s="2">
        <f t="shared" si="206"/>
        <v>1</v>
      </c>
      <c r="AS321" s="2">
        <f t="shared" si="207"/>
        <v>10</v>
      </c>
      <c r="AT321" s="2">
        <f t="shared" si="208"/>
        <v>5</v>
      </c>
      <c r="AU321" s="2">
        <f t="shared" si="209"/>
        <v>8</v>
      </c>
      <c r="AV321" s="2">
        <f t="shared" si="210"/>
        <v>3</v>
      </c>
      <c r="AW321" s="2">
        <f t="shared" si="211"/>
        <v>6</v>
      </c>
      <c r="AX321" s="2">
        <f t="shared" si="212"/>
        <v>4</v>
      </c>
      <c r="AY321" s="2">
        <f t="shared" si="213"/>
        <v>2</v>
      </c>
      <c r="AZ321" s="2">
        <f t="shared" si="214"/>
        <v>7</v>
      </c>
      <c r="BA321" s="2"/>
      <c r="BB321" s="5">
        <f t="shared" si="215"/>
        <v>5</v>
      </c>
      <c r="BC321" s="2">
        <f t="shared" si="216"/>
        <v>5</v>
      </c>
      <c r="BD321" s="2">
        <f t="shared" si="219"/>
        <v>33</v>
      </c>
      <c r="BE321" s="2">
        <f t="shared" si="220"/>
        <v>22</v>
      </c>
      <c r="BF321" s="2">
        <f t="shared" si="221"/>
        <v>7</v>
      </c>
      <c r="BG321" s="2">
        <f t="shared" si="222"/>
        <v>18</v>
      </c>
      <c r="BH321" s="2">
        <f t="shared" si="223"/>
        <v>7</v>
      </c>
      <c r="BI321" s="19">
        <f t="shared" si="224"/>
        <v>12.5</v>
      </c>
      <c r="BJ321" s="19">
        <f t="shared" si="225"/>
        <v>4.7871355387816905</v>
      </c>
      <c r="BK321" s="31">
        <f t="shared" si="226"/>
        <v>-1.1489125293076057</v>
      </c>
      <c r="BL321" s="32">
        <f t="shared" si="217"/>
        <v>0.12529602534284204</v>
      </c>
      <c r="BM321" s="62">
        <f t="shared" si="228"/>
        <v>3.0422535211267605E-2</v>
      </c>
      <c r="BN321" s="62" t="str">
        <f t="shared" si="229"/>
        <v/>
      </c>
      <c r="BO321" s="73" t="str">
        <f t="shared" si="230"/>
        <v/>
      </c>
      <c r="BQ321" s="11">
        <f t="shared" si="227"/>
        <v>-0.1416018979285795</v>
      </c>
    </row>
    <row r="322" spans="1:69">
      <c r="A322" s="30" t="s">
        <v>1126</v>
      </c>
      <c r="B322" s="30" t="s">
        <v>1127</v>
      </c>
      <c r="C322" s="30" t="s">
        <v>1128</v>
      </c>
      <c r="D322" s="30" t="s">
        <v>1129</v>
      </c>
      <c r="E322" s="30" t="s">
        <v>1130</v>
      </c>
      <c r="F322" s="11" t="str">
        <f t="shared" si="218"/>
        <v>Imd-Pathway</v>
      </c>
      <c r="H322" s="11">
        <f>VLOOKUP($B322,data!$B$3:$Q$15316,'diff expr 1 vs 3 mites'!H$8,FALSE)</f>
        <v>20.057767129999998</v>
      </c>
      <c r="I322" s="11">
        <f>VLOOKUP($B322,data!$B$3:$Q$15316,'diff expr 1 vs 3 mites'!I$8,FALSE)</f>
        <v>8.4625089720000002</v>
      </c>
      <c r="J322" s="11">
        <f>VLOOKUP($B322,data!$B$3:$Q$15316,'diff expr 1 vs 3 mites'!J$8,FALSE)</f>
        <v>12.2299837</v>
      </c>
      <c r="K322" s="11">
        <f>VLOOKUP($B322,data!$B$3:$Q$15316,'diff expr 1 vs 3 mites'!K$8,FALSE)</f>
        <v>17.879009759999999</v>
      </c>
      <c r="L322" s="11">
        <f>VLOOKUP($B322,data!$B$3:$Q$15316,'diff expr 1 vs 3 mites'!L$8,FALSE)</f>
        <v>11.76373338</v>
      </c>
      <c r="M322" s="11">
        <f>VLOOKUP($B322,data!$B$3:$Q$15316,'diff expr 1 vs 3 mites'!M$8,FALSE)</f>
        <v>6.4977330579999997</v>
      </c>
      <c r="N322" s="11">
        <f>VLOOKUP($B322,data!$B$3:$Q$15316,'diff expr 1 vs 3 mites'!N$8,FALSE)</f>
        <v>6.8255069500000003</v>
      </c>
      <c r="O322" s="11">
        <f>VLOOKUP($B322,data!$B$3:$Q$15316,'diff expr 1 vs 3 mites'!O$8,FALSE)</f>
        <v>10.17545868</v>
      </c>
      <c r="P322" s="11">
        <f>VLOOKUP($B322,data!$B$3:$Q$15316,'diff expr 1 vs 3 mites'!P$8,FALSE)</f>
        <v>12.624013590000001</v>
      </c>
      <c r="Q322" s="11">
        <f>VLOOKUP($B322,data!$B$3:$Q$15316,'diff expr 1 vs 3 mites'!Q$8,FALSE)</f>
        <v>12.79840362</v>
      </c>
      <c r="S322" s="27" t="s">
        <v>27749</v>
      </c>
      <c r="U322" s="2">
        <f t="shared" si="185"/>
        <v>10</v>
      </c>
      <c r="V322" s="2">
        <f t="shared" si="186"/>
        <v>3</v>
      </c>
      <c r="W322" s="2">
        <f t="shared" si="187"/>
        <v>6</v>
      </c>
      <c r="X322" s="2">
        <f t="shared" si="188"/>
        <v>9</v>
      </c>
      <c r="Y322" s="2">
        <f t="shared" si="189"/>
        <v>5</v>
      </c>
      <c r="Z322" s="2">
        <f t="shared" si="190"/>
        <v>1</v>
      </c>
      <c r="AA322" s="2">
        <f t="shared" si="191"/>
        <v>2</v>
      </c>
      <c r="AB322" s="2">
        <f t="shared" si="192"/>
        <v>4</v>
      </c>
      <c r="AC322" s="2">
        <f t="shared" si="193"/>
        <v>7</v>
      </c>
      <c r="AD322" s="2">
        <f t="shared" si="194"/>
        <v>8</v>
      </c>
      <c r="AE322" s="2"/>
      <c r="AF322" s="2">
        <f t="shared" si="195"/>
        <v>0</v>
      </c>
      <c r="AG322" s="2">
        <f t="shared" si="196"/>
        <v>0</v>
      </c>
      <c r="AH322" s="2">
        <f t="shared" si="197"/>
        <v>0</v>
      </c>
      <c r="AI322" s="2">
        <f t="shared" si="198"/>
        <v>0</v>
      </c>
      <c r="AJ322" s="2">
        <f t="shared" si="199"/>
        <v>0</v>
      </c>
      <c r="AK322" s="2">
        <f t="shared" si="200"/>
        <v>0</v>
      </c>
      <c r="AL322" s="2">
        <f t="shared" si="201"/>
        <v>0</v>
      </c>
      <c r="AM322" s="2">
        <f t="shared" si="202"/>
        <v>0</v>
      </c>
      <c r="AN322" s="2">
        <f t="shared" si="203"/>
        <v>0</v>
      </c>
      <c r="AO322" s="2">
        <f t="shared" si="204"/>
        <v>0</v>
      </c>
      <c r="AP322" s="2"/>
      <c r="AQ322" s="2">
        <f t="shared" si="205"/>
        <v>10</v>
      </c>
      <c r="AR322" s="2">
        <f t="shared" si="206"/>
        <v>3</v>
      </c>
      <c r="AS322" s="2">
        <f t="shared" si="207"/>
        <v>6</v>
      </c>
      <c r="AT322" s="2">
        <f t="shared" si="208"/>
        <v>9</v>
      </c>
      <c r="AU322" s="2">
        <f t="shared" si="209"/>
        <v>5</v>
      </c>
      <c r="AV322" s="2">
        <f t="shared" si="210"/>
        <v>1</v>
      </c>
      <c r="AW322" s="2">
        <f t="shared" si="211"/>
        <v>2</v>
      </c>
      <c r="AX322" s="2">
        <f t="shared" si="212"/>
        <v>4</v>
      </c>
      <c r="AY322" s="2">
        <f t="shared" si="213"/>
        <v>7</v>
      </c>
      <c r="AZ322" s="2">
        <f t="shared" si="214"/>
        <v>8</v>
      </c>
      <c r="BA322" s="2"/>
      <c r="BB322" s="5">
        <f t="shared" si="215"/>
        <v>5</v>
      </c>
      <c r="BC322" s="2">
        <f t="shared" si="216"/>
        <v>5</v>
      </c>
      <c r="BD322" s="2">
        <f t="shared" si="219"/>
        <v>33</v>
      </c>
      <c r="BE322" s="2">
        <f t="shared" si="220"/>
        <v>22</v>
      </c>
      <c r="BF322" s="2">
        <f t="shared" si="221"/>
        <v>7</v>
      </c>
      <c r="BG322" s="2">
        <f t="shared" si="222"/>
        <v>18</v>
      </c>
      <c r="BH322" s="2">
        <f t="shared" si="223"/>
        <v>7</v>
      </c>
      <c r="BI322" s="19">
        <f t="shared" si="224"/>
        <v>12.5</v>
      </c>
      <c r="BJ322" s="19">
        <f t="shared" si="225"/>
        <v>4.7871355387816905</v>
      </c>
      <c r="BK322" s="31">
        <f t="shared" si="226"/>
        <v>-1.1489125293076057</v>
      </c>
      <c r="BL322" s="32">
        <f t="shared" si="217"/>
        <v>0.12529602534284204</v>
      </c>
      <c r="BM322" s="62">
        <f t="shared" si="228"/>
        <v>3.0422535211267605E-2</v>
      </c>
      <c r="BN322" s="62" t="str">
        <f t="shared" si="229"/>
        <v/>
      </c>
      <c r="BO322" s="73" t="str">
        <f t="shared" si="230"/>
        <v/>
      </c>
      <c r="BQ322" s="11">
        <f t="shared" si="227"/>
        <v>-0.1580331376564322</v>
      </c>
    </row>
    <row r="323" spans="1:69">
      <c r="A323" s="30" t="s">
        <v>1131</v>
      </c>
      <c r="B323" s="30" t="s">
        <v>1132</v>
      </c>
      <c r="C323" s="30" t="s">
        <v>136</v>
      </c>
      <c r="D323" s="30" t="s">
        <v>1133</v>
      </c>
      <c r="E323" s="30" t="s">
        <v>1130</v>
      </c>
      <c r="F323" s="11" t="str">
        <f t="shared" si="218"/>
        <v>Imd-Pathway</v>
      </c>
      <c r="H323" s="11">
        <f>VLOOKUP($B323,data!$B$3:$Q$15316,'diff expr 1 vs 3 mites'!H$8,FALSE)</f>
        <v>180.97696289999999</v>
      </c>
      <c r="I323" s="11">
        <f>VLOOKUP($B323,data!$B$3:$Q$15316,'diff expr 1 vs 3 mites'!I$8,FALSE)</f>
        <v>238.27494440000001</v>
      </c>
      <c r="J323" s="11">
        <f>VLOOKUP($B323,data!$B$3:$Q$15316,'diff expr 1 vs 3 mites'!J$8,FALSE)</f>
        <v>164.47339930000001</v>
      </c>
      <c r="K323" s="11">
        <f>VLOOKUP($B323,data!$B$3:$Q$15316,'diff expr 1 vs 3 mites'!K$8,FALSE)</f>
        <v>279.19235520000001</v>
      </c>
      <c r="L323" s="11">
        <f>VLOOKUP($B323,data!$B$3:$Q$15316,'diff expr 1 vs 3 mites'!L$8,FALSE)</f>
        <v>351.46238369999998</v>
      </c>
      <c r="M323" s="11">
        <f>VLOOKUP($B323,data!$B$3:$Q$15316,'diff expr 1 vs 3 mites'!M$8,FALSE)</f>
        <v>220.9080209</v>
      </c>
      <c r="N323" s="11">
        <f>VLOOKUP($B323,data!$B$3:$Q$15316,'diff expr 1 vs 3 mites'!N$8,FALSE)</f>
        <v>107.5668148</v>
      </c>
      <c r="O323" s="11">
        <f>VLOOKUP($B323,data!$B$3:$Q$15316,'diff expr 1 vs 3 mites'!O$8,FALSE)</f>
        <v>285.06331299999999</v>
      </c>
      <c r="P323" s="11">
        <f>VLOOKUP($B323,data!$B$3:$Q$15316,'diff expr 1 vs 3 mites'!P$8,FALSE)</f>
        <v>89.59931254</v>
      </c>
      <c r="Q323" s="11">
        <f>VLOOKUP($B323,data!$B$3:$Q$15316,'diff expr 1 vs 3 mites'!Q$8,FALSE)</f>
        <v>181.99031070000001</v>
      </c>
      <c r="S323" s="27" t="s">
        <v>27749</v>
      </c>
      <c r="U323" s="2">
        <f t="shared" si="185"/>
        <v>4</v>
      </c>
      <c r="V323" s="2">
        <f t="shared" si="186"/>
        <v>7</v>
      </c>
      <c r="W323" s="2">
        <f t="shared" si="187"/>
        <v>3</v>
      </c>
      <c r="X323" s="2">
        <f t="shared" si="188"/>
        <v>8</v>
      </c>
      <c r="Y323" s="2">
        <f t="shared" si="189"/>
        <v>10</v>
      </c>
      <c r="Z323" s="2">
        <f t="shared" si="190"/>
        <v>6</v>
      </c>
      <c r="AA323" s="2">
        <f t="shared" si="191"/>
        <v>2</v>
      </c>
      <c r="AB323" s="2">
        <f t="shared" si="192"/>
        <v>9</v>
      </c>
      <c r="AC323" s="2">
        <f t="shared" si="193"/>
        <v>1</v>
      </c>
      <c r="AD323" s="2">
        <f t="shared" si="194"/>
        <v>5</v>
      </c>
      <c r="AE323" s="2"/>
      <c r="AF323" s="2">
        <f t="shared" si="195"/>
        <v>0</v>
      </c>
      <c r="AG323" s="2">
        <f t="shared" si="196"/>
        <v>0</v>
      </c>
      <c r="AH323" s="2">
        <f t="shared" si="197"/>
        <v>0</v>
      </c>
      <c r="AI323" s="2">
        <f t="shared" si="198"/>
        <v>0</v>
      </c>
      <c r="AJ323" s="2">
        <f t="shared" si="199"/>
        <v>0</v>
      </c>
      <c r="AK323" s="2">
        <f t="shared" si="200"/>
        <v>0</v>
      </c>
      <c r="AL323" s="2">
        <f t="shared" si="201"/>
        <v>0</v>
      </c>
      <c r="AM323" s="2">
        <f t="shared" si="202"/>
        <v>0</v>
      </c>
      <c r="AN323" s="2">
        <f t="shared" si="203"/>
        <v>0</v>
      </c>
      <c r="AO323" s="2">
        <f t="shared" si="204"/>
        <v>0</v>
      </c>
      <c r="AP323" s="2"/>
      <c r="AQ323" s="2">
        <f t="shared" si="205"/>
        <v>4</v>
      </c>
      <c r="AR323" s="2">
        <f t="shared" si="206"/>
        <v>7</v>
      </c>
      <c r="AS323" s="2">
        <f t="shared" si="207"/>
        <v>3</v>
      </c>
      <c r="AT323" s="2">
        <f t="shared" si="208"/>
        <v>8</v>
      </c>
      <c r="AU323" s="2">
        <f t="shared" si="209"/>
        <v>10</v>
      </c>
      <c r="AV323" s="2">
        <f t="shared" si="210"/>
        <v>6</v>
      </c>
      <c r="AW323" s="2">
        <f t="shared" si="211"/>
        <v>2</v>
      </c>
      <c r="AX323" s="2">
        <f t="shared" si="212"/>
        <v>9</v>
      </c>
      <c r="AY323" s="2">
        <f t="shared" si="213"/>
        <v>1</v>
      </c>
      <c r="AZ323" s="2">
        <f t="shared" si="214"/>
        <v>5</v>
      </c>
      <c r="BA323" s="2"/>
      <c r="BB323" s="5">
        <f t="shared" si="215"/>
        <v>5</v>
      </c>
      <c r="BC323" s="2">
        <f t="shared" si="216"/>
        <v>5</v>
      </c>
      <c r="BD323" s="2">
        <f t="shared" si="219"/>
        <v>32</v>
      </c>
      <c r="BE323" s="2">
        <f t="shared" si="220"/>
        <v>23</v>
      </c>
      <c r="BF323" s="2">
        <f t="shared" si="221"/>
        <v>8</v>
      </c>
      <c r="BG323" s="2">
        <f t="shared" si="222"/>
        <v>17</v>
      </c>
      <c r="BH323" s="2">
        <f t="shared" si="223"/>
        <v>8</v>
      </c>
      <c r="BI323" s="19">
        <f t="shared" si="224"/>
        <v>12.5</v>
      </c>
      <c r="BJ323" s="19">
        <f t="shared" si="225"/>
        <v>4.7871355387816905</v>
      </c>
      <c r="BK323" s="31">
        <f t="shared" si="226"/>
        <v>-0.94001934216076832</v>
      </c>
      <c r="BL323" s="32">
        <f t="shared" si="217"/>
        <v>0.17360381967471225</v>
      </c>
      <c r="BM323" s="62">
        <f t="shared" si="228"/>
        <v>3.8309859154929578E-2</v>
      </c>
      <c r="BN323" s="62" t="str">
        <f t="shared" si="229"/>
        <v/>
      </c>
      <c r="BO323" s="73" t="str">
        <f t="shared" si="230"/>
        <v/>
      </c>
      <c r="BQ323" s="11">
        <f t="shared" si="227"/>
        <v>-0.13734865488236672</v>
      </c>
    </row>
    <row r="324" spans="1:69">
      <c r="A324" s="30" t="s">
        <v>1134</v>
      </c>
      <c r="B324" s="30" t="s">
        <v>1135</v>
      </c>
      <c r="C324" s="30" t="s">
        <v>1136</v>
      </c>
      <c r="D324" s="30" t="s">
        <v>1137</v>
      </c>
      <c r="E324" s="30" t="s">
        <v>1130</v>
      </c>
      <c r="F324" s="11" t="str">
        <f t="shared" si="218"/>
        <v>Imd-Pathway</v>
      </c>
      <c r="H324" s="11">
        <f>VLOOKUP($B324,data!$B$3:$Q$15316,'diff expr 1 vs 3 mites'!H$8,FALSE)</f>
        <v>21.05993921</v>
      </c>
      <c r="I324" s="11">
        <f>VLOOKUP($B324,data!$B$3:$Q$15316,'diff expr 1 vs 3 mites'!I$8,FALSE)</f>
        <v>22.563582230000002</v>
      </c>
      <c r="J324" s="11">
        <f>VLOOKUP($B324,data!$B$3:$Q$15316,'diff expr 1 vs 3 mites'!J$8,FALSE)</f>
        <v>67.467472569999998</v>
      </c>
      <c r="K324" s="11">
        <f>VLOOKUP($B324,data!$B$3:$Q$15316,'diff expr 1 vs 3 mites'!K$8,FALSE)</f>
        <v>38.914230259999997</v>
      </c>
      <c r="L324" s="11">
        <f>VLOOKUP($B324,data!$B$3:$Q$15316,'diff expr 1 vs 3 mites'!L$8,FALSE)</f>
        <v>39.680283529999997</v>
      </c>
      <c r="M324" s="11">
        <f>VLOOKUP($B324,data!$B$3:$Q$15316,'diff expr 1 vs 3 mites'!M$8,FALSE)</f>
        <v>6.5514333310000001</v>
      </c>
      <c r="N324" s="11">
        <f>VLOOKUP($B324,data!$B$3:$Q$15316,'diff expr 1 vs 3 mites'!N$8,FALSE)</f>
        <v>112.6430424</v>
      </c>
      <c r="O324" s="11">
        <f>VLOOKUP($B324,data!$B$3:$Q$15316,'diff expr 1 vs 3 mites'!O$8,FALSE)</f>
        <v>17.135254069999998</v>
      </c>
      <c r="P324" s="11">
        <f>VLOOKUP($B324,data!$B$3:$Q$15316,'diff expr 1 vs 3 mites'!P$8,FALSE)</f>
        <v>150.61386390000001</v>
      </c>
      <c r="Q324" s="11">
        <f>VLOOKUP($B324,data!$B$3:$Q$15316,'diff expr 1 vs 3 mites'!Q$8,FALSE)</f>
        <v>45.985789250000003</v>
      </c>
      <c r="S324" s="27" t="s">
        <v>27749</v>
      </c>
      <c r="U324" s="2">
        <f t="shared" si="185"/>
        <v>3</v>
      </c>
      <c r="V324" s="2">
        <f t="shared" si="186"/>
        <v>4</v>
      </c>
      <c r="W324" s="2">
        <f t="shared" si="187"/>
        <v>8</v>
      </c>
      <c r="X324" s="2">
        <f t="shared" si="188"/>
        <v>5</v>
      </c>
      <c r="Y324" s="2">
        <f t="shared" si="189"/>
        <v>6</v>
      </c>
      <c r="Z324" s="2">
        <f t="shared" si="190"/>
        <v>1</v>
      </c>
      <c r="AA324" s="2">
        <f t="shared" si="191"/>
        <v>9</v>
      </c>
      <c r="AB324" s="2">
        <f t="shared" si="192"/>
        <v>2</v>
      </c>
      <c r="AC324" s="2">
        <f t="shared" si="193"/>
        <v>10</v>
      </c>
      <c r="AD324" s="2">
        <f t="shared" si="194"/>
        <v>7</v>
      </c>
      <c r="AE324" s="2"/>
      <c r="AF324" s="2">
        <f t="shared" si="195"/>
        <v>0</v>
      </c>
      <c r="AG324" s="2">
        <f t="shared" si="196"/>
        <v>0</v>
      </c>
      <c r="AH324" s="2">
        <f t="shared" si="197"/>
        <v>0</v>
      </c>
      <c r="AI324" s="2">
        <f t="shared" si="198"/>
        <v>0</v>
      </c>
      <c r="AJ324" s="2">
        <f t="shared" si="199"/>
        <v>0</v>
      </c>
      <c r="AK324" s="2">
        <f t="shared" si="200"/>
        <v>0</v>
      </c>
      <c r="AL324" s="2">
        <f t="shared" si="201"/>
        <v>0</v>
      </c>
      <c r="AM324" s="2">
        <f t="shared" si="202"/>
        <v>0</v>
      </c>
      <c r="AN324" s="2">
        <f t="shared" si="203"/>
        <v>0</v>
      </c>
      <c r="AO324" s="2">
        <f t="shared" si="204"/>
        <v>0</v>
      </c>
      <c r="AP324" s="2"/>
      <c r="AQ324" s="2">
        <f t="shared" si="205"/>
        <v>3</v>
      </c>
      <c r="AR324" s="2">
        <f t="shared" si="206"/>
        <v>4</v>
      </c>
      <c r="AS324" s="2">
        <f t="shared" si="207"/>
        <v>8</v>
      </c>
      <c r="AT324" s="2">
        <f t="shared" si="208"/>
        <v>5</v>
      </c>
      <c r="AU324" s="2">
        <f t="shared" si="209"/>
        <v>6</v>
      </c>
      <c r="AV324" s="2">
        <f t="shared" si="210"/>
        <v>1</v>
      </c>
      <c r="AW324" s="2">
        <f t="shared" si="211"/>
        <v>9</v>
      </c>
      <c r="AX324" s="2">
        <f t="shared" si="212"/>
        <v>2</v>
      </c>
      <c r="AY324" s="2">
        <f t="shared" si="213"/>
        <v>10</v>
      </c>
      <c r="AZ324" s="2">
        <f t="shared" si="214"/>
        <v>7</v>
      </c>
      <c r="BA324" s="2"/>
      <c r="BB324" s="5">
        <f t="shared" si="215"/>
        <v>5</v>
      </c>
      <c r="BC324" s="2">
        <f t="shared" si="216"/>
        <v>5</v>
      </c>
      <c r="BD324" s="2">
        <f t="shared" si="219"/>
        <v>26</v>
      </c>
      <c r="BE324" s="2">
        <f t="shared" si="220"/>
        <v>29</v>
      </c>
      <c r="BF324" s="2">
        <f t="shared" si="221"/>
        <v>14</v>
      </c>
      <c r="BG324" s="2">
        <f t="shared" si="222"/>
        <v>11</v>
      </c>
      <c r="BH324" s="2">
        <f t="shared" si="223"/>
        <v>11</v>
      </c>
      <c r="BI324" s="19">
        <f t="shared" si="224"/>
        <v>12.5</v>
      </c>
      <c r="BJ324" s="19">
        <f t="shared" si="225"/>
        <v>4.7871355387816905</v>
      </c>
      <c r="BK324" s="31">
        <f t="shared" si="226"/>
        <v>-0.31333978072025609</v>
      </c>
      <c r="BL324" s="32">
        <f t="shared" si="217"/>
        <v>0.37701126503103738</v>
      </c>
      <c r="BM324" s="62">
        <f t="shared" si="228"/>
        <v>6.9014084507042259E-2</v>
      </c>
      <c r="BN324" s="62" t="str">
        <f t="shared" si="229"/>
        <v/>
      </c>
      <c r="BO324" s="73" t="str">
        <f t="shared" si="230"/>
        <v/>
      </c>
      <c r="BQ324" s="11">
        <f t="shared" si="227"/>
        <v>0.24431797432013896</v>
      </c>
    </row>
    <row r="325" spans="1:69">
      <c r="A325" s="30" t="s">
        <v>1138</v>
      </c>
      <c r="B325" s="30" t="s">
        <v>1139</v>
      </c>
      <c r="C325" s="30" t="s">
        <v>1140</v>
      </c>
      <c r="D325" s="30" t="s">
        <v>1141</v>
      </c>
      <c r="E325" s="30" t="s">
        <v>1130</v>
      </c>
      <c r="F325" s="11" t="str">
        <f t="shared" si="218"/>
        <v>Imd-Pathway</v>
      </c>
      <c r="H325" s="11">
        <f>VLOOKUP($B325,data!$B$3:$Q$15316,'diff expr 1 vs 3 mites'!H$8,FALSE)</f>
        <v>3.8413217730000002</v>
      </c>
      <c r="I325" s="11">
        <f>VLOOKUP($B325,data!$B$3:$Q$15316,'diff expr 1 vs 3 mites'!I$8,FALSE)</f>
        <v>2.2845728680000001</v>
      </c>
      <c r="J325" s="11">
        <f>VLOOKUP($B325,data!$B$3:$Q$15316,'diff expr 1 vs 3 mites'!J$8,FALSE)</f>
        <v>2.428979607</v>
      </c>
      <c r="K325" s="11">
        <f>VLOOKUP($B325,data!$B$3:$Q$15316,'diff expr 1 vs 3 mites'!K$8,FALSE)</f>
        <v>2.7333775519999999</v>
      </c>
      <c r="L325" s="11">
        <f>VLOOKUP($B325,data!$B$3:$Q$15316,'diff expr 1 vs 3 mites'!L$8,FALSE)</f>
        <v>4.2639905799999998</v>
      </c>
      <c r="M325" s="11">
        <f>VLOOKUP($B325,data!$B$3:$Q$15316,'diff expr 1 vs 3 mites'!M$8,FALSE)</f>
        <v>1.3879021300000001</v>
      </c>
      <c r="N325" s="11">
        <f>VLOOKUP($B325,data!$B$3:$Q$15316,'diff expr 1 vs 3 mites'!N$8,FALSE)</f>
        <v>0.72789589899999996</v>
      </c>
      <c r="O325" s="11">
        <f>VLOOKUP($B325,data!$B$3:$Q$15316,'diff expr 1 vs 3 mites'!O$8,FALSE)</f>
        <v>3.0695308059999999</v>
      </c>
      <c r="P325" s="11">
        <f>VLOOKUP($B325,data!$B$3:$Q$15316,'diff expr 1 vs 3 mites'!P$8,FALSE)</f>
        <v>1.6271758160000001</v>
      </c>
      <c r="Q325" s="11">
        <f>VLOOKUP($B325,data!$B$3:$Q$15316,'diff expr 1 vs 3 mites'!Q$8,FALSE)</f>
        <v>2.7337121249999998</v>
      </c>
      <c r="S325" s="27" t="s">
        <v>27749</v>
      </c>
      <c r="U325" s="2">
        <f t="shared" si="185"/>
        <v>9</v>
      </c>
      <c r="V325" s="2">
        <f t="shared" si="186"/>
        <v>4</v>
      </c>
      <c r="W325" s="2">
        <f t="shared" si="187"/>
        <v>5</v>
      </c>
      <c r="X325" s="2">
        <f t="shared" si="188"/>
        <v>6</v>
      </c>
      <c r="Y325" s="2">
        <f t="shared" si="189"/>
        <v>10</v>
      </c>
      <c r="Z325" s="2">
        <f t="shared" si="190"/>
        <v>2</v>
      </c>
      <c r="AA325" s="2">
        <f t="shared" si="191"/>
        <v>1</v>
      </c>
      <c r="AB325" s="2">
        <f t="shared" si="192"/>
        <v>8</v>
      </c>
      <c r="AC325" s="2">
        <f t="shared" si="193"/>
        <v>3</v>
      </c>
      <c r="AD325" s="2">
        <f t="shared" si="194"/>
        <v>7</v>
      </c>
      <c r="AE325" s="2"/>
      <c r="AF325" s="2">
        <f t="shared" si="195"/>
        <v>0</v>
      </c>
      <c r="AG325" s="2">
        <f t="shared" si="196"/>
        <v>0</v>
      </c>
      <c r="AH325" s="2">
        <f t="shared" si="197"/>
        <v>0</v>
      </c>
      <c r="AI325" s="2">
        <f t="shared" si="198"/>
        <v>0</v>
      </c>
      <c r="AJ325" s="2">
        <f t="shared" si="199"/>
        <v>0</v>
      </c>
      <c r="AK325" s="2">
        <f t="shared" si="200"/>
        <v>0</v>
      </c>
      <c r="AL325" s="2">
        <f t="shared" si="201"/>
        <v>0</v>
      </c>
      <c r="AM325" s="2">
        <f t="shared" si="202"/>
        <v>0</v>
      </c>
      <c r="AN325" s="2">
        <f t="shared" si="203"/>
        <v>0</v>
      </c>
      <c r="AO325" s="2">
        <f t="shared" si="204"/>
        <v>0</v>
      </c>
      <c r="AP325" s="2"/>
      <c r="AQ325" s="2">
        <f t="shared" si="205"/>
        <v>9</v>
      </c>
      <c r="AR325" s="2">
        <f t="shared" si="206"/>
        <v>4</v>
      </c>
      <c r="AS325" s="2">
        <f t="shared" si="207"/>
        <v>5</v>
      </c>
      <c r="AT325" s="2">
        <f t="shared" si="208"/>
        <v>6</v>
      </c>
      <c r="AU325" s="2">
        <f t="shared" si="209"/>
        <v>10</v>
      </c>
      <c r="AV325" s="2">
        <f t="shared" si="210"/>
        <v>2</v>
      </c>
      <c r="AW325" s="2">
        <f t="shared" si="211"/>
        <v>1</v>
      </c>
      <c r="AX325" s="2">
        <f t="shared" si="212"/>
        <v>8</v>
      </c>
      <c r="AY325" s="2">
        <f t="shared" si="213"/>
        <v>3</v>
      </c>
      <c r="AZ325" s="2">
        <f t="shared" si="214"/>
        <v>7</v>
      </c>
      <c r="BA325" s="2"/>
      <c r="BB325" s="5">
        <f t="shared" si="215"/>
        <v>5</v>
      </c>
      <c r="BC325" s="2">
        <f t="shared" si="216"/>
        <v>5</v>
      </c>
      <c r="BD325" s="2">
        <f t="shared" si="219"/>
        <v>34</v>
      </c>
      <c r="BE325" s="2">
        <f t="shared" si="220"/>
        <v>21</v>
      </c>
      <c r="BF325" s="2">
        <f t="shared" si="221"/>
        <v>6</v>
      </c>
      <c r="BG325" s="2">
        <f t="shared" si="222"/>
        <v>19</v>
      </c>
      <c r="BH325" s="2">
        <f t="shared" si="223"/>
        <v>6</v>
      </c>
      <c r="BI325" s="19">
        <f t="shared" si="224"/>
        <v>12.5</v>
      </c>
      <c r="BJ325" s="19">
        <f t="shared" si="225"/>
        <v>4.7871355387816905</v>
      </c>
      <c r="BK325" s="31">
        <f t="shared" si="226"/>
        <v>-1.3578057164544433</v>
      </c>
      <c r="BL325" s="32">
        <f t="shared" si="217"/>
        <v>8.7262670284291577E-2</v>
      </c>
      <c r="BM325" s="62">
        <f t="shared" si="228"/>
        <v>2.4225352112676058E-2</v>
      </c>
      <c r="BN325" s="62" t="str">
        <f t="shared" si="229"/>
        <v/>
      </c>
      <c r="BO325" s="73" t="str">
        <f t="shared" si="230"/>
        <v/>
      </c>
      <c r="BQ325" s="11">
        <f t="shared" si="227"/>
        <v>-0.21196172394256879</v>
      </c>
    </row>
    <row r="326" spans="1:69">
      <c r="A326" s="30" t="s">
        <v>1142</v>
      </c>
      <c r="B326" s="30" t="s">
        <v>1143</v>
      </c>
      <c r="C326" s="30" t="s">
        <v>136</v>
      </c>
      <c r="D326" s="30" t="s">
        <v>101</v>
      </c>
      <c r="E326" s="30" t="s">
        <v>1130</v>
      </c>
      <c r="F326" s="11" t="str">
        <f t="shared" si="218"/>
        <v>Imd-Pathway</v>
      </c>
      <c r="H326" s="11">
        <f>VLOOKUP($B326,data!$B$3:$Q$15316,'diff expr 1 vs 3 mites'!H$8,FALSE)</f>
        <v>1.542849575</v>
      </c>
      <c r="I326" s="11">
        <f>VLOOKUP($B326,data!$B$3:$Q$15316,'diff expr 1 vs 3 mites'!I$8,FALSE)</f>
        <v>3.5150693880000001</v>
      </c>
      <c r="J326" s="11">
        <f>VLOOKUP($B326,data!$B$3:$Q$15316,'diff expr 1 vs 3 mites'!J$8,FALSE)</f>
        <v>9.9816837369999991</v>
      </c>
      <c r="K326" s="11">
        <f>VLOOKUP($B326,data!$B$3:$Q$15316,'diff expr 1 vs 3 mites'!K$8,FALSE)</f>
        <v>6.1962584740000004</v>
      </c>
      <c r="L326" s="11">
        <f>VLOOKUP($B326,data!$B$3:$Q$15316,'diff expr 1 vs 3 mites'!L$8,FALSE)</f>
        <v>16.245353770000001</v>
      </c>
      <c r="M326" s="11">
        <f>VLOOKUP($B326,data!$B$3:$Q$15316,'diff expr 1 vs 3 mites'!M$8,FALSE)</f>
        <v>0</v>
      </c>
      <c r="N326" s="11">
        <f>VLOOKUP($B326,data!$B$3:$Q$15316,'diff expr 1 vs 3 mites'!N$8,FALSE)</f>
        <v>6.5368438940000004</v>
      </c>
      <c r="O326" s="11">
        <f>VLOOKUP($B326,data!$B$3:$Q$15316,'diff expr 1 vs 3 mites'!O$8,FALSE)</f>
        <v>5.3388337369999999</v>
      </c>
      <c r="P326" s="11">
        <f>VLOOKUP($B326,data!$B$3:$Q$15316,'diff expr 1 vs 3 mites'!P$8,FALSE)</f>
        <v>3.7368412700000002</v>
      </c>
      <c r="Q326" s="11">
        <f>VLOOKUP($B326,data!$B$3:$Q$15316,'diff expr 1 vs 3 mites'!Q$8,FALSE)</f>
        <v>1.6569563940000001</v>
      </c>
      <c r="S326" s="27" t="s">
        <v>27749</v>
      </c>
      <c r="U326" s="2">
        <f t="shared" si="185"/>
        <v>2</v>
      </c>
      <c r="V326" s="2">
        <f t="shared" si="186"/>
        <v>4</v>
      </c>
      <c r="W326" s="2">
        <f t="shared" si="187"/>
        <v>9</v>
      </c>
      <c r="X326" s="2">
        <f t="shared" si="188"/>
        <v>7</v>
      </c>
      <c r="Y326" s="2">
        <f t="shared" si="189"/>
        <v>10</v>
      </c>
      <c r="Z326" s="2">
        <f t="shared" si="190"/>
        <v>1</v>
      </c>
      <c r="AA326" s="2">
        <f t="shared" si="191"/>
        <v>8</v>
      </c>
      <c r="AB326" s="2">
        <f t="shared" si="192"/>
        <v>6</v>
      </c>
      <c r="AC326" s="2">
        <f t="shared" si="193"/>
        <v>5</v>
      </c>
      <c r="AD326" s="2">
        <f t="shared" si="194"/>
        <v>3</v>
      </c>
      <c r="AE326" s="2"/>
      <c r="AF326" s="2">
        <f t="shared" si="195"/>
        <v>0</v>
      </c>
      <c r="AG326" s="2">
        <f t="shared" si="196"/>
        <v>0</v>
      </c>
      <c r="AH326" s="2">
        <f t="shared" si="197"/>
        <v>0</v>
      </c>
      <c r="AI326" s="2">
        <f t="shared" si="198"/>
        <v>0</v>
      </c>
      <c r="AJ326" s="2">
        <f t="shared" si="199"/>
        <v>0</v>
      </c>
      <c r="AK326" s="2">
        <f t="shared" si="200"/>
        <v>0</v>
      </c>
      <c r="AL326" s="2">
        <f t="shared" si="201"/>
        <v>0</v>
      </c>
      <c r="AM326" s="2">
        <f t="shared" si="202"/>
        <v>0</v>
      </c>
      <c r="AN326" s="2">
        <f t="shared" si="203"/>
        <v>0</v>
      </c>
      <c r="AO326" s="2">
        <f t="shared" si="204"/>
        <v>0</v>
      </c>
      <c r="AP326" s="2"/>
      <c r="AQ326" s="2">
        <f t="shared" si="205"/>
        <v>2</v>
      </c>
      <c r="AR326" s="2">
        <f t="shared" si="206"/>
        <v>4</v>
      </c>
      <c r="AS326" s="2">
        <f t="shared" si="207"/>
        <v>9</v>
      </c>
      <c r="AT326" s="2">
        <f t="shared" si="208"/>
        <v>7</v>
      </c>
      <c r="AU326" s="2">
        <f t="shared" si="209"/>
        <v>10</v>
      </c>
      <c r="AV326" s="2">
        <f t="shared" si="210"/>
        <v>1</v>
      </c>
      <c r="AW326" s="2">
        <f t="shared" si="211"/>
        <v>8</v>
      </c>
      <c r="AX326" s="2">
        <f t="shared" si="212"/>
        <v>6</v>
      </c>
      <c r="AY326" s="2">
        <f t="shared" si="213"/>
        <v>5</v>
      </c>
      <c r="AZ326" s="2">
        <f t="shared" si="214"/>
        <v>3</v>
      </c>
      <c r="BA326" s="2"/>
      <c r="BB326" s="5">
        <f t="shared" si="215"/>
        <v>5</v>
      </c>
      <c r="BC326" s="2">
        <f t="shared" si="216"/>
        <v>5</v>
      </c>
      <c r="BD326" s="2">
        <f t="shared" si="219"/>
        <v>32</v>
      </c>
      <c r="BE326" s="2">
        <f t="shared" si="220"/>
        <v>23</v>
      </c>
      <c r="BF326" s="2">
        <f t="shared" si="221"/>
        <v>8</v>
      </c>
      <c r="BG326" s="2">
        <f t="shared" si="222"/>
        <v>17</v>
      </c>
      <c r="BH326" s="2">
        <f t="shared" si="223"/>
        <v>8</v>
      </c>
      <c r="BI326" s="19">
        <f t="shared" si="224"/>
        <v>12.5</v>
      </c>
      <c r="BJ326" s="19">
        <f t="shared" si="225"/>
        <v>4.7871355387816905</v>
      </c>
      <c r="BK326" s="31">
        <f t="shared" si="226"/>
        <v>-0.94001934216076832</v>
      </c>
      <c r="BL326" s="32">
        <f t="shared" si="217"/>
        <v>0.17360381967471225</v>
      </c>
      <c r="BM326" s="62">
        <f t="shared" si="228"/>
        <v>3.8309859154929578E-2</v>
      </c>
      <c r="BN326" s="62" t="str">
        <f t="shared" si="229"/>
        <v/>
      </c>
      <c r="BO326" s="73" t="str">
        <f t="shared" si="230"/>
        <v/>
      </c>
      <c r="BQ326" s="11">
        <f t="shared" si="227"/>
        <v>-0.33653451755410491</v>
      </c>
    </row>
    <row r="327" spans="1:69">
      <c r="A327" s="30" t="s">
        <v>1144</v>
      </c>
      <c r="B327" s="30" t="s">
        <v>1145</v>
      </c>
      <c r="C327" s="30" t="s">
        <v>1146</v>
      </c>
      <c r="D327" s="30"/>
      <c r="E327" s="30" t="s">
        <v>1147</v>
      </c>
      <c r="F327" s="11" t="str">
        <f t="shared" si="218"/>
        <v>IG Superfam</v>
      </c>
      <c r="H327" s="11">
        <f>VLOOKUP($B327,data!$B$3:$Q$15316,'diff expr 1 vs 3 mites'!H$8,FALSE)</f>
        <v>6.7644982809999998</v>
      </c>
      <c r="I327" s="11">
        <f>VLOOKUP($B327,data!$B$3:$Q$15316,'diff expr 1 vs 3 mites'!I$8,FALSE)</f>
        <v>10.959314060000001</v>
      </c>
      <c r="J327" s="11">
        <f>VLOOKUP($B327,data!$B$3:$Q$15316,'diff expr 1 vs 3 mites'!J$8,FALSE)</f>
        <v>11.20891192</v>
      </c>
      <c r="K327" s="11">
        <f>VLOOKUP($B327,data!$B$3:$Q$15316,'diff expr 1 vs 3 mites'!K$8,FALSE)</f>
        <v>8.7893204639999993</v>
      </c>
      <c r="L327" s="11">
        <f>VLOOKUP($B327,data!$B$3:$Q$15316,'diff expr 1 vs 3 mites'!L$8,FALSE)</f>
        <v>9.4968573660000004</v>
      </c>
      <c r="M327" s="11">
        <f>VLOOKUP($B327,data!$B$3:$Q$15316,'diff expr 1 vs 3 mites'!M$8,FALSE)</f>
        <v>4.0571571779999998</v>
      </c>
      <c r="N327" s="11">
        <f>VLOOKUP($B327,data!$B$3:$Q$15316,'diff expr 1 vs 3 mites'!N$8,FALSE)</f>
        <v>7.107165374</v>
      </c>
      <c r="O327" s="11">
        <f>VLOOKUP($B327,data!$B$3:$Q$15316,'diff expr 1 vs 3 mites'!O$8,FALSE)</f>
        <v>4.2914082950000001</v>
      </c>
      <c r="P327" s="11">
        <f>VLOOKUP($B327,data!$B$3:$Q$15316,'diff expr 1 vs 3 mites'!P$8,FALSE)</f>
        <v>5.5846115449999996</v>
      </c>
      <c r="Q327" s="11">
        <f>VLOOKUP($B327,data!$B$3:$Q$15316,'diff expr 1 vs 3 mites'!Q$8,FALSE)</f>
        <v>7.5069500089999996</v>
      </c>
      <c r="S327" s="27" t="s">
        <v>27749</v>
      </c>
      <c r="U327" s="2">
        <f t="shared" si="185"/>
        <v>4</v>
      </c>
      <c r="V327" s="2">
        <f t="shared" si="186"/>
        <v>9</v>
      </c>
      <c r="W327" s="2">
        <f t="shared" si="187"/>
        <v>10</v>
      </c>
      <c r="X327" s="2">
        <f t="shared" si="188"/>
        <v>7</v>
      </c>
      <c r="Y327" s="2">
        <f t="shared" si="189"/>
        <v>8</v>
      </c>
      <c r="Z327" s="2">
        <f t="shared" si="190"/>
        <v>1</v>
      </c>
      <c r="AA327" s="2">
        <f t="shared" si="191"/>
        <v>5</v>
      </c>
      <c r="AB327" s="2">
        <f t="shared" si="192"/>
        <v>2</v>
      </c>
      <c r="AC327" s="2">
        <f t="shared" si="193"/>
        <v>3</v>
      </c>
      <c r="AD327" s="2">
        <f t="shared" si="194"/>
        <v>6</v>
      </c>
      <c r="AE327" s="2"/>
      <c r="AF327" s="2">
        <f t="shared" si="195"/>
        <v>0</v>
      </c>
      <c r="AG327" s="2">
        <f t="shared" si="196"/>
        <v>0</v>
      </c>
      <c r="AH327" s="2">
        <f t="shared" si="197"/>
        <v>0</v>
      </c>
      <c r="AI327" s="2">
        <f t="shared" si="198"/>
        <v>0</v>
      </c>
      <c r="AJ327" s="2">
        <f t="shared" si="199"/>
        <v>0</v>
      </c>
      <c r="AK327" s="2">
        <f t="shared" si="200"/>
        <v>0</v>
      </c>
      <c r="AL327" s="2">
        <f t="shared" si="201"/>
        <v>0</v>
      </c>
      <c r="AM327" s="2">
        <f t="shared" si="202"/>
        <v>0</v>
      </c>
      <c r="AN327" s="2">
        <f t="shared" si="203"/>
        <v>0</v>
      </c>
      <c r="AO327" s="2">
        <f t="shared" si="204"/>
        <v>0</v>
      </c>
      <c r="AP327" s="2"/>
      <c r="AQ327" s="2">
        <f t="shared" si="205"/>
        <v>4</v>
      </c>
      <c r="AR327" s="2">
        <f t="shared" si="206"/>
        <v>9</v>
      </c>
      <c r="AS327" s="2">
        <f t="shared" si="207"/>
        <v>10</v>
      </c>
      <c r="AT327" s="2">
        <f t="shared" si="208"/>
        <v>7</v>
      </c>
      <c r="AU327" s="2">
        <f t="shared" si="209"/>
        <v>8</v>
      </c>
      <c r="AV327" s="2">
        <f t="shared" si="210"/>
        <v>1</v>
      </c>
      <c r="AW327" s="2">
        <f t="shared" si="211"/>
        <v>5</v>
      </c>
      <c r="AX327" s="2">
        <f t="shared" si="212"/>
        <v>2</v>
      </c>
      <c r="AY327" s="2">
        <f t="shared" si="213"/>
        <v>3</v>
      </c>
      <c r="AZ327" s="2">
        <f t="shared" si="214"/>
        <v>6</v>
      </c>
      <c r="BA327" s="2"/>
      <c r="BB327" s="5">
        <f t="shared" si="215"/>
        <v>5</v>
      </c>
      <c r="BC327" s="2">
        <f t="shared" si="216"/>
        <v>5</v>
      </c>
      <c r="BD327" s="2">
        <f t="shared" si="219"/>
        <v>38</v>
      </c>
      <c r="BE327" s="2">
        <f t="shared" si="220"/>
        <v>17</v>
      </c>
      <c r="BF327" s="2">
        <f t="shared" si="221"/>
        <v>2</v>
      </c>
      <c r="BG327" s="2">
        <f t="shared" si="222"/>
        <v>23</v>
      </c>
      <c r="BH327" s="2">
        <f t="shared" si="223"/>
        <v>2</v>
      </c>
      <c r="BI327" s="19">
        <f t="shared" si="224"/>
        <v>12.5</v>
      </c>
      <c r="BJ327" s="19">
        <f t="shared" si="225"/>
        <v>4.7871355387816905</v>
      </c>
      <c r="BK327" s="31">
        <f t="shared" si="226"/>
        <v>-2.1933784650417927</v>
      </c>
      <c r="BL327" s="32">
        <f t="shared" si="217"/>
        <v>1.4140061284138474E-2</v>
      </c>
      <c r="BM327" s="62">
        <f t="shared" si="228"/>
        <v>5.0704225352112683E-3</v>
      </c>
      <c r="BN327" s="62" t="str">
        <f t="shared" si="229"/>
        <v/>
      </c>
      <c r="BO327" s="73" t="str">
        <f t="shared" si="230"/>
        <v/>
      </c>
      <c r="BQ327" s="11">
        <f t="shared" si="227"/>
        <v>-0.218550961471318</v>
      </c>
    </row>
    <row r="328" spans="1:69">
      <c r="A328" s="30" t="s">
        <v>1148</v>
      </c>
      <c r="B328" s="30" t="s">
        <v>1149</v>
      </c>
      <c r="C328" s="30" t="s">
        <v>136</v>
      </c>
      <c r="D328" s="30"/>
      <c r="E328" s="30" t="s">
        <v>1147</v>
      </c>
      <c r="F328" s="11" t="str">
        <f t="shared" si="218"/>
        <v>IG Superfam</v>
      </c>
      <c r="H328" s="11">
        <f>VLOOKUP($B328,data!$B$3:$Q$15316,'diff expr 1 vs 3 mites'!H$8,FALSE)</f>
        <v>11.957217910000001</v>
      </c>
      <c r="I328" s="11">
        <f>VLOOKUP($B328,data!$B$3:$Q$15316,'diff expr 1 vs 3 mites'!I$8,FALSE)</f>
        <v>45.751406709999998</v>
      </c>
      <c r="J328" s="11">
        <f>VLOOKUP($B328,data!$B$3:$Q$15316,'diff expr 1 vs 3 mites'!J$8,FALSE)</f>
        <v>10.26794561</v>
      </c>
      <c r="K328" s="11">
        <f>VLOOKUP($B328,data!$B$3:$Q$15316,'diff expr 1 vs 3 mites'!K$8,FALSE)</f>
        <v>36.121679090000001</v>
      </c>
      <c r="L328" s="11">
        <f>VLOOKUP($B328,data!$B$3:$Q$15316,'diff expr 1 vs 3 mites'!L$8,FALSE)</f>
        <v>32.184230169999999</v>
      </c>
      <c r="M328" s="11">
        <f>VLOOKUP($B328,data!$B$3:$Q$15316,'diff expr 1 vs 3 mites'!M$8,FALSE)</f>
        <v>232.98558439999999</v>
      </c>
      <c r="N328" s="11">
        <f>VLOOKUP($B328,data!$B$3:$Q$15316,'diff expr 1 vs 3 mites'!N$8,FALSE)</f>
        <v>8.271471172</v>
      </c>
      <c r="O328" s="11">
        <f>VLOOKUP($B328,data!$B$3:$Q$15316,'diff expr 1 vs 3 mites'!O$8,FALSE)</f>
        <v>90.824685720000005</v>
      </c>
      <c r="P328" s="11">
        <f>VLOOKUP($B328,data!$B$3:$Q$15316,'diff expr 1 vs 3 mites'!P$8,FALSE)</f>
        <v>9.3332591570000005</v>
      </c>
      <c r="Q328" s="11">
        <f>VLOOKUP($B328,data!$B$3:$Q$15316,'diff expr 1 vs 3 mites'!Q$8,FALSE)</f>
        <v>19.680545039999998</v>
      </c>
      <c r="S328" s="27" t="s">
        <v>27749</v>
      </c>
      <c r="U328" s="2">
        <f t="shared" si="185"/>
        <v>4</v>
      </c>
      <c r="V328" s="2">
        <f t="shared" si="186"/>
        <v>8</v>
      </c>
      <c r="W328" s="2">
        <f t="shared" si="187"/>
        <v>3</v>
      </c>
      <c r="X328" s="2">
        <f t="shared" si="188"/>
        <v>7</v>
      </c>
      <c r="Y328" s="2">
        <f t="shared" si="189"/>
        <v>6</v>
      </c>
      <c r="Z328" s="2">
        <f t="shared" si="190"/>
        <v>10</v>
      </c>
      <c r="AA328" s="2">
        <f t="shared" si="191"/>
        <v>1</v>
      </c>
      <c r="AB328" s="2">
        <f t="shared" si="192"/>
        <v>9</v>
      </c>
      <c r="AC328" s="2">
        <f t="shared" si="193"/>
        <v>2</v>
      </c>
      <c r="AD328" s="2">
        <f t="shared" si="194"/>
        <v>5</v>
      </c>
      <c r="AE328" s="2"/>
      <c r="AF328" s="2">
        <f t="shared" si="195"/>
        <v>0</v>
      </c>
      <c r="AG328" s="2">
        <f t="shared" si="196"/>
        <v>0</v>
      </c>
      <c r="AH328" s="2">
        <f t="shared" si="197"/>
        <v>0</v>
      </c>
      <c r="AI328" s="2">
        <f t="shared" si="198"/>
        <v>0</v>
      </c>
      <c r="AJ328" s="2">
        <f t="shared" si="199"/>
        <v>0</v>
      </c>
      <c r="AK328" s="2">
        <f t="shared" si="200"/>
        <v>0</v>
      </c>
      <c r="AL328" s="2">
        <f t="shared" si="201"/>
        <v>0</v>
      </c>
      <c r="AM328" s="2">
        <f t="shared" si="202"/>
        <v>0</v>
      </c>
      <c r="AN328" s="2">
        <f t="shared" si="203"/>
        <v>0</v>
      </c>
      <c r="AO328" s="2">
        <f t="shared" si="204"/>
        <v>0</v>
      </c>
      <c r="AP328" s="2"/>
      <c r="AQ328" s="2">
        <f t="shared" si="205"/>
        <v>4</v>
      </c>
      <c r="AR328" s="2">
        <f t="shared" si="206"/>
        <v>8</v>
      </c>
      <c r="AS328" s="2">
        <f t="shared" si="207"/>
        <v>3</v>
      </c>
      <c r="AT328" s="2">
        <f t="shared" si="208"/>
        <v>7</v>
      </c>
      <c r="AU328" s="2">
        <f t="shared" si="209"/>
        <v>6</v>
      </c>
      <c r="AV328" s="2">
        <f t="shared" si="210"/>
        <v>10</v>
      </c>
      <c r="AW328" s="2">
        <f t="shared" si="211"/>
        <v>1</v>
      </c>
      <c r="AX328" s="2">
        <f t="shared" si="212"/>
        <v>9</v>
      </c>
      <c r="AY328" s="2">
        <f t="shared" si="213"/>
        <v>2</v>
      </c>
      <c r="AZ328" s="2">
        <f t="shared" si="214"/>
        <v>5</v>
      </c>
      <c r="BA328" s="2"/>
      <c r="BB328" s="5">
        <f t="shared" si="215"/>
        <v>5</v>
      </c>
      <c r="BC328" s="2">
        <f t="shared" si="216"/>
        <v>5</v>
      </c>
      <c r="BD328" s="2">
        <f t="shared" si="219"/>
        <v>28</v>
      </c>
      <c r="BE328" s="2">
        <f t="shared" si="220"/>
        <v>27</v>
      </c>
      <c r="BF328" s="2">
        <f t="shared" si="221"/>
        <v>12</v>
      </c>
      <c r="BG328" s="2">
        <f t="shared" si="222"/>
        <v>13</v>
      </c>
      <c r="BH328" s="2">
        <f t="shared" si="223"/>
        <v>12</v>
      </c>
      <c r="BI328" s="19">
        <f t="shared" si="224"/>
        <v>12.5</v>
      </c>
      <c r="BJ328" s="19">
        <f t="shared" si="225"/>
        <v>4.7871355387816905</v>
      </c>
      <c r="BK328" s="31">
        <f t="shared" si="226"/>
        <v>-0.10444659357341871</v>
      </c>
      <c r="BL328" s="32">
        <f t="shared" si="217"/>
        <v>0.45840747426404427</v>
      </c>
      <c r="BM328" s="62">
        <f t="shared" si="228"/>
        <v>8.225352112676057E-2</v>
      </c>
      <c r="BN328" s="62" t="str">
        <f t="shared" si="229"/>
        <v/>
      </c>
      <c r="BO328" s="73" t="str">
        <f t="shared" si="230"/>
        <v/>
      </c>
      <c r="BQ328" s="11">
        <f t="shared" si="227"/>
        <v>0.42318210454443833</v>
      </c>
    </row>
    <row r="329" spans="1:69">
      <c r="A329" s="30" t="s">
        <v>1150</v>
      </c>
      <c r="B329" s="30" t="s">
        <v>1151</v>
      </c>
      <c r="C329" s="30" t="s">
        <v>1152</v>
      </c>
      <c r="D329" s="30"/>
      <c r="E329" s="30" t="s">
        <v>1147</v>
      </c>
      <c r="F329" s="11" t="str">
        <f t="shared" si="218"/>
        <v>IG Superfam</v>
      </c>
      <c r="H329" s="11">
        <f>VLOOKUP($B329,data!$B$3:$Q$15316,'diff expr 1 vs 3 mites'!H$8,FALSE)</f>
        <v>1.902516791</v>
      </c>
      <c r="I329" s="11">
        <f>VLOOKUP($B329,data!$B$3:$Q$15316,'diff expr 1 vs 3 mites'!I$8,FALSE)</f>
        <v>1.9381902010000001</v>
      </c>
      <c r="J329" s="11">
        <f>VLOOKUP($B329,data!$B$3:$Q$15316,'diff expr 1 vs 3 mites'!J$8,FALSE)</f>
        <v>0.96496006400000001</v>
      </c>
      <c r="K329" s="11">
        <f>VLOOKUP($B329,data!$B$3:$Q$15316,'diff expr 1 vs 3 mites'!K$8,FALSE)</f>
        <v>2.1376483899999998</v>
      </c>
      <c r="L329" s="11">
        <f>VLOOKUP($B329,data!$B$3:$Q$15316,'diff expr 1 vs 3 mites'!L$8,FALSE)</f>
        <v>3.4354431760000002</v>
      </c>
      <c r="M329" s="11">
        <f>VLOOKUP($B329,data!$B$3:$Q$15316,'diff expr 1 vs 3 mites'!M$8,FALSE)</f>
        <v>4.4065960290000001</v>
      </c>
      <c r="N329" s="11">
        <f>VLOOKUP($B329,data!$B$3:$Q$15316,'diff expr 1 vs 3 mites'!N$8,FALSE)</f>
        <v>0.77449493599999997</v>
      </c>
      <c r="O329" s="11">
        <f>VLOOKUP($B329,data!$B$3:$Q$15316,'diff expr 1 vs 3 mites'!O$8,FALSE)</f>
        <v>9.3666490079999996</v>
      </c>
      <c r="P329" s="11">
        <f>VLOOKUP($B329,data!$B$3:$Q$15316,'diff expr 1 vs 3 mites'!P$8,FALSE)</f>
        <v>0.54382012099999999</v>
      </c>
      <c r="Q329" s="11">
        <f>VLOOKUP($B329,data!$B$3:$Q$15316,'diff expr 1 vs 3 mites'!Q$8,FALSE)</f>
        <v>2.8239682020000001</v>
      </c>
      <c r="S329" s="27" t="s">
        <v>27749</v>
      </c>
      <c r="U329" s="2">
        <f t="shared" si="185"/>
        <v>4</v>
      </c>
      <c r="V329" s="2">
        <f t="shared" si="186"/>
        <v>5</v>
      </c>
      <c r="W329" s="2">
        <f t="shared" si="187"/>
        <v>3</v>
      </c>
      <c r="X329" s="2">
        <f t="shared" si="188"/>
        <v>6</v>
      </c>
      <c r="Y329" s="2">
        <f t="shared" si="189"/>
        <v>8</v>
      </c>
      <c r="Z329" s="2">
        <f t="shared" si="190"/>
        <v>9</v>
      </c>
      <c r="AA329" s="2">
        <f t="shared" si="191"/>
        <v>2</v>
      </c>
      <c r="AB329" s="2">
        <f t="shared" si="192"/>
        <v>10</v>
      </c>
      <c r="AC329" s="2">
        <f t="shared" si="193"/>
        <v>1</v>
      </c>
      <c r="AD329" s="2">
        <f t="shared" si="194"/>
        <v>7</v>
      </c>
      <c r="AE329" s="2"/>
      <c r="AF329" s="2">
        <f t="shared" si="195"/>
        <v>0</v>
      </c>
      <c r="AG329" s="2">
        <f t="shared" si="196"/>
        <v>0</v>
      </c>
      <c r="AH329" s="2">
        <f t="shared" si="197"/>
        <v>0</v>
      </c>
      <c r="AI329" s="2">
        <f t="shared" si="198"/>
        <v>0</v>
      </c>
      <c r="AJ329" s="2">
        <f t="shared" si="199"/>
        <v>0</v>
      </c>
      <c r="AK329" s="2">
        <f t="shared" si="200"/>
        <v>0</v>
      </c>
      <c r="AL329" s="2">
        <f t="shared" si="201"/>
        <v>0</v>
      </c>
      <c r="AM329" s="2">
        <f t="shared" si="202"/>
        <v>0</v>
      </c>
      <c r="AN329" s="2">
        <f t="shared" si="203"/>
        <v>0</v>
      </c>
      <c r="AO329" s="2">
        <f t="shared" si="204"/>
        <v>0</v>
      </c>
      <c r="AP329" s="2"/>
      <c r="AQ329" s="2">
        <f t="shared" si="205"/>
        <v>4</v>
      </c>
      <c r="AR329" s="2">
        <f t="shared" si="206"/>
        <v>5</v>
      </c>
      <c r="AS329" s="2">
        <f t="shared" si="207"/>
        <v>3</v>
      </c>
      <c r="AT329" s="2">
        <f t="shared" si="208"/>
        <v>6</v>
      </c>
      <c r="AU329" s="2">
        <f t="shared" si="209"/>
        <v>8</v>
      </c>
      <c r="AV329" s="2">
        <f t="shared" si="210"/>
        <v>9</v>
      </c>
      <c r="AW329" s="2">
        <f t="shared" si="211"/>
        <v>2</v>
      </c>
      <c r="AX329" s="2">
        <f t="shared" si="212"/>
        <v>10</v>
      </c>
      <c r="AY329" s="2">
        <f t="shared" si="213"/>
        <v>1</v>
      </c>
      <c r="AZ329" s="2">
        <f t="shared" si="214"/>
        <v>7</v>
      </c>
      <c r="BA329" s="2"/>
      <c r="BB329" s="5">
        <f t="shared" si="215"/>
        <v>5</v>
      </c>
      <c r="BC329" s="2">
        <f t="shared" si="216"/>
        <v>5</v>
      </c>
      <c r="BD329" s="2">
        <f t="shared" si="219"/>
        <v>26</v>
      </c>
      <c r="BE329" s="2">
        <f t="shared" si="220"/>
        <v>29</v>
      </c>
      <c r="BF329" s="2">
        <f t="shared" si="221"/>
        <v>14</v>
      </c>
      <c r="BG329" s="2">
        <f t="shared" si="222"/>
        <v>11</v>
      </c>
      <c r="BH329" s="2">
        <f t="shared" si="223"/>
        <v>11</v>
      </c>
      <c r="BI329" s="19">
        <f t="shared" si="224"/>
        <v>12.5</v>
      </c>
      <c r="BJ329" s="19">
        <f t="shared" si="225"/>
        <v>4.7871355387816905</v>
      </c>
      <c r="BK329" s="31">
        <f t="shared" si="226"/>
        <v>-0.31333978072025609</v>
      </c>
      <c r="BL329" s="32">
        <f t="shared" si="217"/>
        <v>0.37701126503103738</v>
      </c>
      <c r="BM329" s="62">
        <f t="shared" si="228"/>
        <v>6.9014084507042259E-2</v>
      </c>
      <c r="BN329" s="62" t="str">
        <f t="shared" si="229"/>
        <v/>
      </c>
      <c r="BO329" s="73" t="str">
        <f t="shared" si="230"/>
        <v/>
      </c>
      <c r="BQ329" s="11">
        <f t="shared" si="227"/>
        <v>0.23708420752180928</v>
      </c>
    </row>
    <row r="330" spans="1:69" ht="15" customHeight="1">
      <c r="A330" s="30" t="s">
        <v>1153</v>
      </c>
      <c r="B330" s="30" t="s">
        <v>1154</v>
      </c>
      <c r="C330" s="30" t="s">
        <v>1155</v>
      </c>
      <c r="D330" s="30"/>
      <c r="E330" s="30" t="s">
        <v>1147</v>
      </c>
      <c r="F330" s="11" t="str">
        <f t="shared" si="218"/>
        <v>IG Superfam</v>
      </c>
      <c r="H330" s="11">
        <f>VLOOKUP($B330,data!$B$3:$Q$15316,'diff expr 1 vs 3 mites'!H$8,FALSE)</f>
        <v>260.58082139999999</v>
      </c>
      <c r="I330" s="11">
        <f>VLOOKUP($B330,data!$B$3:$Q$15316,'diff expr 1 vs 3 mites'!I$8,FALSE)</f>
        <v>63.965015710000003</v>
      </c>
      <c r="J330" s="11">
        <f>VLOOKUP($B330,data!$B$3:$Q$15316,'diff expr 1 vs 3 mites'!J$8,FALSE)</f>
        <v>60.215613699999999</v>
      </c>
      <c r="K330" s="11">
        <f>VLOOKUP($B330,data!$B$3:$Q$15316,'diff expr 1 vs 3 mites'!K$8,FALSE)</f>
        <v>78.335536520000005</v>
      </c>
      <c r="L330" s="11">
        <f>VLOOKUP($B330,data!$B$3:$Q$15316,'diff expr 1 vs 3 mites'!L$8,FALSE)</f>
        <v>54.481528990000001</v>
      </c>
      <c r="M330" s="11">
        <f>VLOOKUP($B330,data!$B$3:$Q$15316,'diff expr 1 vs 3 mites'!M$8,FALSE)</f>
        <v>34.75719522</v>
      </c>
      <c r="N330" s="11">
        <f>VLOOKUP($B330,data!$B$3:$Q$15316,'diff expr 1 vs 3 mites'!N$8,FALSE)</f>
        <v>44.853206550000003</v>
      </c>
      <c r="O330" s="11">
        <f>VLOOKUP($B330,data!$B$3:$Q$15316,'diff expr 1 vs 3 mites'!O$8,FALSE)</f>
        <v>32.967877710000003</v>
      </c>
      <c r="P330" s="11">
        <f>VLOOKUP($B330,data!$B$3:$Q$15316,'diff expr 1 vs 3 mites'!P$8,FALSE)</f>
        <v>114.2156801</v>
      </c>
      <c r="Q330" s="11">
        <f>VLOOKUP($B330,data!$B$3:$Q$15316,'diff expr 1 vs 3 mites'!Q$8,FALSE)</f>
        <v>103.5264316</v>
      </c>
      <c r="S330" s="27" t="s">
        <v>27749</v>
      </c>
      <c r="U330" s="2">
        <f t="shared" ref="U330:U365" si="231">IF(ISNUMBER(H330)=TRUE,RANK(H330,$H330:$Q330,1))</f>
        <v>10</v>
      </c>
      <c r="V330" s="2">
        <f t="shared" ref="V330:V365" si="232">IF(ISNUMBER(I330)=TRUE,RANK(I330,$H330:$Q330,1))</f>
        <v>6</v>
      </c>
      <c r="W330" s="2">
        <f t="shared" ref="W330:W365" si="233">IF(ISNUMBER(J330)=TRUE,RANK(J330,$H330:$Q330,1))</f>
        <v>5</v>
      </c>
      <c r="X330" s="2">
        <f t="shared" ref="X330:X365" si="234">IF(ISNUMBER(K330)=TRUE,RANK(K330,$H330:$Q330,1))</f>
        <v>7</v>
      </c>
      <c r="Y330" s="2">
        <f t="shared" ref="Y330:Y365" si="235">IF(ISNUMBER(L330)=TRUE,RANK(L330,$H330:$Q330,1))</f>
        <v>4</v>
      </c>
      <c r="Z330" s="2">
        <f t="shared" ref="Z330:Z365" si="236">IF(ISNUMBER(M330)=TRUE,RANK(M330,$H330:$Q330,1))</f>
        <v>2</v>
      </c>
      <c r="AA330" s="2">
        <f t="shared" ref="AA330:AA365" si="237">IF(ISNUMBER(N330)=TRUE,RANK(N330,$H330:$Q330,1))</f>
        <v>3</v>
      </c>
      <c r="AB330" s="2">
        <f t="shared" ref="AB330:AB365" si="238">IF(ISNUMBER(O330)=TRUE,RANK(O330,$H330:$Q330,1))</f>
        <v>1</v>
      </c>
      <c r="AC330" s="2">
        <f t="shared" ref="AC330:AC365" si="239">IF(ISNUMBER(P330)=TRUE,RANK(P330,$H330:$Q330,1))</f>
        <v>9</v>
      </c>
      <c r="AD330" s="2">
        <f t="shared" ref="AD330:AD365" si="240">IF(ISNUMBER(Q330)=TRUE,RANK(Q330,$H330:$Q330,1))</f>
        <v>8</v>
      </c>
      <c r="AE330" s="2"/>
      <c r="AF330" s="2">
        <f t="shared" ref="AF330:AF365" si="241">IF(ISNUMBER(H330)=TRUE,((COUNT($H330:$Q330)+1-RANK(H330,$H330:$Q330,0)-RANK(H330,$H330:$Q330,1))/2),"")</f>
        <v>0</v>
      </c>
      <c r="AG330" s="2">
        <f t="shared" ref="AG330:AG365" si="242">IF(ISNUMBER(I330)=TRUE,((COUNT($H330:$Q330)+1-RANK(I330,$H330:$Q330,0)-RANK(I330,$H330:$Q330,1))/2),"")</f>
        <v>0</v>
      </c>
      <c r="AH330" s="2">
        <f t="shared" ref="AH330:AH365" si="243">IF(ISNUMBER(J330)=TRUE,((COUNT($H330:$Q330)+1-RANK(J330,$H330:$Q330,0)-RANK(J330,$H330:$Q330,1))/2),"")</f>
        <v>0</v>
      </c>
      <c r="AI330" s="2">
        <f t="shared" ref="AI330:AI365" si="244">IF(ISNUMBER(K330)=TRUE,((COUNT($H330:$Q330)+1-RANK(K330,$H330:$Q330,0)-RANK(K330,$H330:$Q330,1))/2),"")</f>
        <v>0</v>
      </c>
      <c r="AJ330" s="2">
        <f t="shared" ref="AJ330:AJ365" si="245">IF(ISNUMBER(L330)=TRUE,((COUNT($H330:$Q330)+1-RANK(L330,$H330:$Q330,0)-RANK(L330,$H330:$Q330,1))/2),"")</f>
        <v>0</v>
      </c>
      <c r="AK330" s="2">
        <f t="shared" ref="AK330:AK365" si="246">IF(ISNUMBER(M330)=TRUE,((COUNT($H330:$Q330)+1-RANK(M330,$H330:$Q330,0)-RANK(M330,$H330:$Q330,1))/2),"")</f>
        <v>0</v>
      </c>
      <c r="AL330" s="2">
        <f t="shared" ref="AL330:AL365" si="247">IF(ISNUMBER(N330)=TRUE,((COUNT($H330:$Q330)+1-RANK(N330,$H330:$Q330,0)-RANK(N330,$H330:$Q330,1))/2),"")</f>
        <v>0</v>
      </c>
      <c r="AM330" s="2">
        <f t="shared" ref="AM330:AM365" si="248">IF(ISNUMBER(O330)=TRUE,((COUNT($H330:$Q330)+1-RANK(O330,$H330:$Q330,0)-RANK(O330,$H330:$Q330,1))/2),"")</f>
        <v>0</v>
      </c>
      <c r="AN330" s="2">
        <f t="shared" ref="AN330:AN365" si="249">IF(ISNUMBER(P330)=TRUE,((COUNT($H330:$Q330)+1-RANK(P330,$H330:$Q330,0)-RANK(P330,$H330:$Q330,1))/2),"")</f>
        <v>0</v>
      </c>
      <c r="AO330" s="2">
        <f t="shared" ref="AO330:AO365" si="250">IF(ISNUMBER(Q330)=TRUE,((COUNT($H330:$Q330)+1-RANK(Q330,$H330:$Q330,0)-RANK(Q330,$H330:$Q330,1))/2),"")</f>
        <v>0</v>
      </c>
      <c r="AP330" s="2"/>
      <c r="AQ330" s="2">
        <f t="shared" ref="AQ330:AQ365" si="251">IF(ISNUMBER(H330)=TRUE,(U330+AF330),"")</f>
        <v>10</v>
      </c>
      <c r="AR330" s="2">
        <f t="shared" ref="AR330:AR365" si="252">IF(ISNUMBER(I330)=TRUE,(V330+AG330),"")</f>
        <v>6</v>
      </c>
      <c r="AS330" s="2">
        <f t="shared" ref="AS330:AS365" si="253">IF(ISNUMBER(J330)=TRUE,(W330+AH330),"")</f>
        <v>5</v>
      </c>
      <c r="AT330" s="2">
        <f t="shared" ref="AT330:AT365" si="254">IF(ISNUMBER(K330)=TRUE,(X330+AI330),"")</f>
        <v>7</v>
      </c>
      <c r="AU330" s="2">
        <f t="shared" ref="AU330:AU365" si="255">IF(ISNUMBER(L330)=TRUE,(Y330+AJ330),"")</f>
        <v>4</v>
      </c>
      <c r="AV330" s="2">
        <f t="shared" ref="AV330:AV365" si="256">IF(ISNUMBER(M330)=TRUE,(Z330+AK330),"")</f>
        <v>2</v>
      </c>
      <c r="AW330" s="2">
        <f t="shared" ref="AW330:AW365" si="257">IF(ISNUMBER(N330)=TRUE,(AA330+AL330),"")</f>
        <v>3</v>
      </c>
      <c r="AX330" s="2">
        <f t="shared" ref="AX330:AX365" si="258">IF(ISNUMBER(O330)=TRUE,(AB330+AM330),"")</f>
        <v>1</v>
      </c>
      <c r="AY330" s="2">
        <f t="shared" ref="AY330:AY365" si="259">IF(ISNUMBER(P330)=TRUE,(AC330+AN330),"")</f>
        <v>9</v>
      </c>
      <c r="AZ330" s="2">
        <f t="shared" ref="AZ330:AZ365" si="260">IF(ISNUMBER(Q330)=TRUE,(AD330+AO330),"")</f>
        <v>8</v>
      </c>
      <c r="BA330" s="2"/>
      <c r="BB330" s="5">
        <f t="shared" ref="BB330:BB365" si="261">COUNT(H330:L330)</f>
        <v>5</v>
      </c>
      <c r="BC330" s="2">
        <f t="shared" ref="BC330:BC365" si="262">COUNT(M330:Q330)</f>
        <v>5</v>
      </c>
      <c r="BD330" s="2">
        <f t="shared" si="219"/>
        <v>32</v>
      </c>
      <c r="BE330" s="2">
        <f t="shared" si="220"/>
        <v>23</v>
      </c>
      <c r="BF330" s="2">
        <f t="shared" si="221"/>
        <v>8</v>
      </c>
      <c r="BG330" s="2">
        <f t="shared" si="222"/>
        <v>17</v>
      </c>
      <c r="BH330" s="2">
        <f t="shared" si="223"/>
        <v>8</v>
      </c>
      <c r="BI330" s="19">
        <f t="shared" si="224"/>
        <v>12.5</v>
      </c>
      <c r="BJ330" s="19">
        <f t="shared" si="225"/>
        <v>4.7871355387816905</v>
      </c>
      <c r="BK330" s="31">
        <f t="shared" si="226"/>
        <v>-0.94001934216076832</v>
      </c>
      <c r="BL330" s="32">
        <f t="shared" ref="BL330:BL365" si="263">IF(S330="OK",_xlfn.NORM.S.DIST(BK330,TRUE),"")</f>
        <v>0.17360381967471225</v>
      </c>
      <c r="BM330" s="62">
        <f t="shared" si="228"/>
        <v>3.8309859154929578E-2</v>
      </c>
      <c r="BN330" s="62" t="str">
        <f t="shared" si="229"/>
        <v/>
      </c>
      <c r="BO330" s="73" t="str">
        <f t="shared" si="230"/>
        <v/>
      </c>
      <c r="BQ330" s="11">
        <f t="shared" si="227"/>
        <v>-0.19504085713577879</v>
      </c>
    </row>
    <row r="331" spans="1:69">
      <c r="A331" s="30" t="s">
        <v>1156</v>
      </c>
      <c r="B331" s="30" t="s">
        <v>1157</v>
      </c>
      <c r="C331" s="30" t="s">
        <v>1158</v>
      </c>
      <c r="D331" s="30"/>
      <c r="E331" s="30" t="s">
        <v>1147</v>
      </c>
      <c r="F331" s="11" t="str">
        <f t="shared" ref="F331:F365" si="264">MID(E331,1,11)</f>
        <v>IG Superfam</v>
      </c>
      <c r="H331" s="11">
        <f>VLOOKUP($B331,data!$B$3:$Q$15316,'diff expr 1 vs 3 mites'!H$8,FALSE)</f>
        <v>38.222870710000002</v>
      </c>
      <c r="I331" s="11">
        <f>VLOOKUP($B331,data!$B$3:$Q$15316,'diff expr 1 vs 3 mites'!I$8,FALSE)</f>
        <v>23.667169690000001</v>
      </c>
      <c r="J331" s="11">
        <f>VLOOKUP($B331,data!$B$3:$Q$15316,'diff expr 1 vs 3 mites'!J$8,FALSE)</f>
        <v>29.379000359999999</v>
      </c>
      <c r="K331" s="11">
        <f>VLOOKUP($B331,data!$B$3:$Q$15316,'diff expr 1 vs 3 mites'!K$8,FALSE)</f>
        <v>51.693505889999997</v>
      </c>
      <c r="L331" s="11">
        <f>VLOOKUP($B331,data!$B$3:$Q$15316,'diff expr 1 vs 3 mites'!L$8,FALSE)</f>
        <v>61.307658410000002</v>
      </c>
      <c r="M331" s="11">
        <f>VLOOKUP($B331,data!$B$3:$Q$15316,'diff expr 1 vs 3 mites'!M$8,FALSE)</f>
        <v>16.84096302</v>
      </c>
      <c r="N331" s="11">
        <f>VLOOKUP($B331,data!$B$3:$Q$15316,'diff expr 1 vs 3 mites'!N$8,FALSE)</f>
        <v>19.044067420000001</v>
      </c>
      <c r="O331" s="11">
        <f>VLOOKUP($B331,data!$B$3:$Q$15316,'diff expr 1 vs 3 mites'!O$8,FALSE)</f>
        <v>20.81527994</v>
      </c>
      <c r="P331" s="11">
        <f>VLOOKUP($B331,data!$B$3:$Q$15316,'diff expr 1 vs 3 mites'!P$8,FALSE)</f>
        <v>8.5428726709999996</v>
      </c>
      <c r="Q331" s="11">
        <f>VLOOKUP($B331,data!$B$3:$Q$15316,'diff expr 1 vs 3 mites'!Q$8,FALSE)</f>
        <v>50.847371070000001</v>
      </c>
      <c r="S331" s="27" t="s">
        <v>27749</v>
      </c>
      <c r="U331" s="2">
        <f t="shared" si="231"/>
        <v>7</v>
      </c>
      <c r="V331" s="2">
        <f t="shared" si="232"/>
        <v>5</v>
      </c>
      <c r="W331" s="2">
        <f t="shared" si="233"/>
        <v>6</v>
      </c>
      <c r="X331" s="2">
        <f t="shared" si="234"/>
        <v>9</v>
      </c>
      <c r="Y331" s="2">
        <f t="shared" si="235"/>
        <v>10</v>
      </c>
      <c r="Z331" s="2">
        <f t="shared" si="236"/>
        <v>2</v>
      </c>
      <c r="AA331" s="2">
        <f t="shared" si="237"/>
        <v>3</v>
      </c>
      <c r="AB331" s="2">
        <f t="shared" si="238"/>
        <v>4</v>
      </c>
      <c r="AC331" s="2">
        <f t="shared" si="239"/>
        <v>1</v>
      </c>
      <c r="AD331" s="2">
        <f t="shared" si="240"/>
        <v>8</v>
      </c>
      <c r="AE331" s="2"/>
      <c r="AF331" s="2">
        <f t="shared" si="241"/>
        <v>0</v>
      </c>
      <c r="AG331" s="2">
        <f t="shared" si="242"/>
        <v>0</v>
      </c>
      <c r="AH331" s="2">
        <f t="shared" si="243"/>
        <v>0</v>
      </c>
      <c r="AI331" s="2">
        <f t="shared" si="244"/>
        <v>0</v>
      </c>
      <c r="AJ331" s="2">
        <f t="shared" si="245"/>
        <v>0</v>
      </c>
      <c r="AK331" s="2">
        <f t="shared" si="246"/>
        <v>0</v>
      </c>
      <c r="AL331" s="2">
        <f t="shared" si="247"/>
        <v>0</v>
      </c>
      <c r="AM331" s="2">
        <f t="shared" si="248"/>
        <v>0</v>
      </c>
      <c r="AN331" s="2">
        <f t="shared" si="249"/>
        <v>0</v>
      </c>
      <c r="AO331" s="2">
        <f t="shared" si="250"/>
        <v>0</v>
      </c>
      <c r="AP331" s="2"/>
      <c r="AQ331" s="2">
        <f t="shared" si="251"/>
        <v>7</v>
      </c>
      <c r="AR331" s="2">
        <f t="shared" si="252"/>
        <v>5</v>
      </c>
      <c r="AS331" s="2">
        <f t="shared" si="253"/>
        <v>6</v>
      </c>
      <c r="AT331" s="2">
        <f t="shared" si="254"/>
        <v>9</v>
      </c>
      <c r="AU331" s="2">
        <f t="shared" si="255"/>
        <v>10</v>
      </c>
      <c r="AV331" s="2">
        <f t="shared" si="256"/>
        <v>2</v>
      </c>
      <c r="AW331" s="2">
        <f t="shared" si="257"/>
        <v>3</v>
      </c>
      <c r="AX331" s="2">
        <f t="shared" si="258"/>
        <v>4</v>
      </c>
      <c r="AY331" s="2">
        <f t="shared" si="259"/>
        <v>1</v>
      </c>
      <c r="AZ331" s="2">
        <f t="shared" si="260"/>
        <v>8</v>
      </c>
      <c r="BA331" s="2"/>
      <c r="BB331" s="5">
        <f t="shared" si="261"/>
        <v>5</v>
      </c>
      <c r="BC331" s="2">
        <f t="shared" si="262"/>
        <v>5</v>
      </c>
      <c r="BD331" s="2">
        <f t="shared" ref="BD331:BD365" si="265">SUM(AQ331:AU331)</f>
        <v>37</v>
      </c>
      <c r="BE331" s="2">
        <f t="shared" ref="BE331:BE365" si="266">SUM(AV331:AZ331)</f>
        <v>18</v>
      </c>
      <c r="BF331" s="2">
        <f t="shared" ref="BF331:BF365" si="267">BB331*BC331+(BB331*(BB331+1))/2-BD331</f>
        <v>3</v>
      </c>
      <c r="BG331" s="2">
        <f t="shared" ref="BG331:BG365" si="268">BB331*BC331+(BC331*(BC331+1)/2-BE331)</f>
        <v>22</v>
      </c>
      <c r="BH331" s="2">
        <f t="shared" ref="BH331:BH365" si="269">MIN(BF331:BG331)</f>
        <v>3</v>
      </c>
      <c r="BI331" s="19">
        <f t="shared" ref="BI331:BI365" si="270">BB331*BC331/2</f>
        <v>12.5</v>
      </c>
      <c r="BJ331" s="19">
        <f t="shared" ref="BJ331:BJ365" si="271">SQRT((BB331*BC331*(BB331+BC331+1))/12)</f>
        <v>4.7871355387816905</v>
      </c>
      <c r="BK331" s="31">
        <f t="shared" ref="BK331:BK365" si="272">(BH331-BI331)/BJ331</f>
        <v>-1.9844852778949553</v>
      </c>
      <c r="BL331" s="32">
        <f t="shared" si="263"/>
        <v>2.3600883845071103E-2</v>
      </c>
      <c r="BM331" s="62">
        <f t="shared" si="228"/>
        <v>9.2957746478873251E-3</v>
      </c>
      <c r="BN331" s="62" t="str">
        <f t="shared" si="229"/>
        <v/>
      </c>
      <c r="BO331" s="73" t="str">
        <f t="shared" si="230"/>
        <v/>
      </c>
      <c r="BQ331" s="11">
        <f t="shared" ref="BQ331:BQ365" si="273">LOG(AVERAGE(M331:Q331)/AVERAGE(H331:L331))</f>
        <v>-0.24540814070622222</v>
      </c>
    </row>
    <row r="332" spans="1:69">
      <c r="A332" s="30" t="s">
        <v>1159</v>
      </c>
      <c r="B332" s="30" t="s">
        <v>1160</v>
      </c>
      <c r="C332" s="30" t="s">
        <v>1161</v>
      </c>
      <c r="D332" s="30" t="s">
        <v>1162</v>
      </c>
      <c r="E332" s="30" t="s">
        <v>1147</v>
      </c>
      <c r="F332" s="11" t="str">
        <f t="shared" si="264"/>
        <v>IG Superfam</v>
      </c>
      <c r="H332" s="11">
        <f>VLOOKUP($B332,data!$B$3:$Q$15316,'diff expr 1 vs 3 mites'!H$8,FALSE)</f>
        <v>2.7139475769999999</v>
      </c>
      <c r="I332" s="11">
        <f>VLOOKUP($B332,data!$B$3:$Q$15316,'diff expr 1 vs 3 mites'!I$8,FALSE)</f>
        <v>26.199908140000002</v>
      </c>
      <c r="J332" s="11">
        <f>VLOOKUP($B332,data!$B$3:$Q$15316,'diff expr 1 vs 3 mites'!J$8,FALSE)</f>
        <v>37.032701269999997</v>
      </c>
      <c r="K332" s="11">
        <f>VLOOKUP($B332,data!$B$3:$Q$15316,'diff expr 1 vs 3 mites'!K$8,FALSE)</f>
        <v>25.292755840000002</v>
      </c>
      <c r="L332" s="11">
        <f>VLOOKUP($B332,data!$B$3:$Q$15316,'diff expr 1 vs 3 mites'!L$8,FALSE)</f>
        <v>18.730538360000001</v>
      </c>
      <c r="M332" s="11">
        <f>VLOOKUP($B332,data!$B$3:$Q$15316,'diff expr 1 vs 3 mites'!M$8,FALSE)</f>
        <v>8.9664193409999999</v>
      </c>
      <c r="N332" s="11">
        <f>VLOOKUP($B332,data!$B$3:$Q$15316,'diff expr 1 vs 3 mites'!N$8,FALSE)</f>
        <v>5.1011499709999999</v>
      </c>
      <c r="O332" s="11">
        <f>VLOOKUP($B332,data!$B$3:$Q$15316,'diff expr 1 vs 3 mites'!O$8,FALSE)</f>
        <v>4.9078663960000002</v>
      </c>
      <c r="P332" s="11">
        <f>VLOOKUP($B332,data!$B$3:$Q$15316,'diff expr 1 vs 3 mites'!P$8,FALSE)</f>
        <v>4.4564649950000002</v>
      </c>
      <c r="Q332" s="11">
        <f>VLOOKUP($B332,data!$B$3:$Q$15316,'diff expr 1 vs 3 mites'!Q$8,FALSE)</f>
        <v>3.7050852079999999</v>
      </c>
      <c r="S332" s="27" t="s">
        <v>27749</v>
      </c>
      <c r="U332" s="2">
        <f t="shared" si="231"/>
        <v>1</v>
      </c>
      <c r="V332" s="2">
        <f t="shared" si="232"/>
        <v>9</v>
      </c>
      <c r="W332" s="2">
        <f t="shared" si="233"/>
        <v>10</v>
      </c>
      <c r="X332" s="2">
        <f t="shared" si="234"/>
        <v>8</v>
      </c>
      <c r="Y332" s="2">
        <f t="shared" si="235"/>
        <v>7</v>
      </c>
      <c r="Z332" s="2">
        <f t="shared" si="236"/>
        <v>6</v>
      </c>
      <c r="AA332" s="2">
        <f t="shared" si="237"/>
        <v>5</v>
      </c>
      <c r="AB332" s="2">
        <f t="shared" si="238"/>
        <v>4</v>
      </c>
      <c r="AC332" s="2">
        <f t="shared" si="239"/>
        <v>3</v>
      </c>
      <c r="AD332" s="2">
        <f t="shared" si="240"/>
        <v>2</v>
      </c>
      <c r="AE332" s="2"/>
      <c r="AF332" s="2">
        <f t="shared" si="241"/>
        <v>0</v>
      </c>
      <c r="AG332" s="2">
        <f t="shared" si="242"/>
        <v>0</v>
      </c>
      <c r="AH332" s="2">
        <f t="shared" si="243"/>
        <v>0</v>
      </c>
      <c r="AI332" s="2">
        <f t="shared" si="244"/>
        <v>0</v>
      </c>
      <c r="AJ332" s="2">
        <f t="shared" si="245"/>
        <v>0</v>
      </c>
      <c r="AK332" s="2">
        <f t="shared" si="246"/>
        <v>0</v>
      </c>
      <c r="AL332" s="2">
        <f t="shared" si="247"/>
        <v>0</v>
      </c>
      <c r="AM332" s="2">
        <f t="shared" si="248"/>
        <v>0</v>
      </c>
      <c r="AN332" s="2">
        <f t="shared" si="249"/>
        <v>0</v>
      </c>
      <c r="AO332" s="2">
        <f t="shared" si="250"/>
        <v>0</v>
      </c>
      <c r="AP332" s="2"/>
      <c r="AQ332" s="2">
        <f t="shared" si="251"/>
        <v>1</v>
      </c>
      <c r="AR332" s="2">
        <f t="shared" si="252"/>
        <v>9</v>
      </c>
      <c r="AS332" s="2">
        <f t="shared" si="253"/>
        <v>10</v>
      </c>
      <c r="AT332" s="2">
        <f t="shared" si="254"/>
        <v>8</v>
      </c>
      <c r="AU332" s="2">
        <f t="shared" si="255"/>
        <v>7</v>
      </c>
      <c r="AV332" s="2">
        <f t="shared" si="256"/>
        <v>6</v>
      </c>
      <c r="AW332" s="2">
        <f t="shared" si="257"/>
        <v>5</v>
      </c>
      <c r="AX332" s="2">
        <f t="shared" si="258"/>
        <v>4</v>
      </c>
      <c r="AY332" s="2">
        <f t="shared" si="259"/>
        <v>3</v>
      </c>
      <c r="AZ332" s="2">
        <f t="shared" si="260"/>
        <v>2</v>
      </c>
      <c r="BA332" s="2"/>
      <c r="BB332" s="5">
        <f t="shared" si="261"/>
        <v>5</v>
      </c>
      <c r="BC332" s="2">
        <f t="shared" si="262"/>
        <v>5</v>
      </c>
      <c r="BD332" s="2">
        <f t="shared" si="265"/>
        <v>35</v>
      </c>
      <c r="BE332" s="2">
        <f t="shared" si="266"/>
        <v>20</v>
      </c>
      <c r="BF332" s="2">
        <f t="shared" si="267"/>
        <v>5</v>
      </c>
      <c r="BG332" s="2">
        <f t="shared" si="268"/>
        <v>20</v>
      </c>
      <c r="BH332" s="2">
        <f t="shared" si="269"/>
        <v>5</v>
      </c>
      <c r="BI332" s="19">
        <f t="shared" si="270"/>
        <v>12.5</v>
      </c>
      <c r="BJ332" s="19">
        <f t="shared" si="271"/>
        <v>4.7871355387816905</v>
      </c>
      <c r="BK332" s="31">
        <f t="shared" si="272"/>
        <v>-1.5666989036012806</v>
      </c>
      <c r="BL332" s="32">
        <f t="shared" si="263"/>
        <v>5.8592543599068986E-2</v>
      </c>
      <c r="BM332" s="62">
        <f t="shared" ref="BM332:BM365" si="274">(RANK(BL332,$BL$11:$BL$365,1)/$BN$9)*$BO$9</f>
        <v>1.9436619718309858E-2</v>
      </c>
      <c r="BN332" s="62" t="str">
        <f t="shared" ref="BN332:BN351" si="275">IF(BL332&lt;BM332,BL332,"")</f>
        <v/>
      </c>
      <c r="BO332" s="73" t="str">
        <f t="shared" ref="BO332:BO365" si="276">IF(BL332&lt;=MAX(BN$11:BN$365),"sign","")</f>
        <v/>
      </c>
      <c r="BQ332" s="11">
        <f t="shared" si="273"/>
        <v>-0.60771202818954073</v>
      </c>
    </row>
    <row r="333" spans="1:69">
      <c r="A333" s="30" t="s">
        <v>1163</v>
      </c>
      <c r="B333" s="30" t="s">
        <v>1164</v>
      </c>
      <c r="C333" s="30" t="s">
        <v>136</v>
      </c>
      <c r="D333" s="30"/>
      <c r="E333" s="30" t="s">
        <v>1147</v>
      </c>
      <c r="F333" s="11" t="str">
        <f t="shared" si="264"/>
        <v>IG Superfam</v>
      </c>
      <c r="H333" s="11">
        <f>VLOOKUP($B333,data!$B$3:$Q$15316,'diff expr 1 vs 3 mites'!H$8,FALSE)</f>
        <v>8.2364747240000007</v>
      </c>
      <c r="I333" s="11">
        <f>VLOOKUP($B333,data!$B$3:$Q$15316,'diff expr 1 vs 3 mites'!I$8,FALSE)</f>
        <v>9.4773407790000004</v>
      </c>
      <c r="J333" s="11">
        <f>VLOOKUP($B333,data!$B$3:$Q$15316,'diff expr 1 vs 3 mites'!J$8,FALSE)</f>
        <v>7.5984919839999998</v>
      </c>
      <c r="K333" s="11">
        <f>VLOOKUP($B333,data!$B$3:$Q$15316,'diff expr 1 vs 3 mites'!K$8,FALSE)</f>
        <v>11.02166916</v>
      </c>
      <c r="L333" s="11">
        <f>VLOOKUP($B333,data!$B$3:$Q$15316,'diff expr 1 vs 3 mites'!L$8,FALSE)</f>
        <v>18.225754040000002</v>
      </c>
      <c r="M333" s="11">
        <f>VLOOKUP($B333,data!$B$3:$Q$15316,'diff expr 1 vs 3 mites'!M$8,FALSE)</f>
        <v>14.010122409999999</v>
      </c>
      <c r="N333" s="11">
        <f>VLOOKUP($B333,data!$B$3:$Q$15316,'diff expr 1 vs 3 mites'!N$8,FALSE)</f>
        <v>4.7142879979999996</v>
      </c>
      <c r="O333" s="11">
        <f>VLOOKUP($B333,data!$B$3:$Q$15316,'diff expr 1 vs 3 mites'!O$8,FALSE)</f>
        <v>16.941313109999999</v>
      </c>
      <c r="P333" s="11">
        <f>VLOOKUP($B333,data!$B$3:$Q$15316,'diff expr 1 vs 3 mites'!P$8,FALSE)</f>
        <v>5.3101490499999997</v>
      </c>
      <c r="Q333" s="11">
        <f>VLOOKUP($B333,data!$B$3:$Q$15316,'diff expr 1 vs 3 mites'!Q$8,FALSE)</f>
        <v>13.26501135</v>
      </c>
      <c r="S333" s="27" t="s">
        <v>27749</v>
      </c>
      <c r="U333" s="2">
        <f t="shared" si="231"/>
        <v>4</v>
      </c>
      <c r="V333" s="2">
        <f t="shared" si="232"/>
        <v>5</v>
      </c>
      <c r="W333" s="2">
        <f t="shared" si="233"/>
        <v>3</v>
      </c>
      <c r="X333" s="2">
        <f t="shared" si="234"/>
        <v>6</v>
      </c>
      <c r="Y333" s="2">
        <f t="shared" si="235"/>
        <v>10</v>
      </c>
      <c r="Z333" s="2">
        <f t="shared" si="236"/>
        <v>8</v>
      </c>
      <c r="AA333" s="2">
        <f t="shared" si="237"/>
        <v>1</v>
      </c>
      <c r="AB333" s="2">
        <f t="shared" si="238"/>
        <v>9</v>
      </c>
      <c r="AC333" s="2">
        <f t="shared" si="239"/>
        <v>2</v>
      </c>
      <c r="AD333" s="2">
        <f t="shared" si="240"/>
        <v>7</v>
      </c>
      <c r="AE333" s="2"/>
      <c r="AF333" s="2">
        <f t="shared" si="241"/>
        <v>0</v>
      </c>
      <c r="AG333" s="2">
        <f t="shared" si="242"/>
        <v>0</v>
      </c>
      <c r="AH333" s="2">
        <f t="shared" si="243"/>
        <v>0</v>
      </c>
      <c r="AI333" s="2">
        <f t="shared" si="244"/>
        <v>0</v>
      </c>
      <c r="AJ333" s="2">
        <f t="shared" si="245"/>
        <v>0</v>
      </c>
      <c r="AK333" s="2">
        <f t="shared" si="246"/>
        <v>0</v>
      </c>
      <c r="AL333" s="2">
        <f t="shared" si="247"/>
        <v>0</v>
      </c>
      <c r="AM333" s="2">
        <f t="shared" si="248"/>
        <v>0</v>
      </c>
      <c r="AN333" s="2">
        <f t="shared" si="249"/>
        <v>0</v>
      </c>
      <c r="AO333" s="2">
        <f t="shared" si="250"/>
        <v>0</v>
      </c>
      <c r="AP333" s="2"/>
      <c r="AQ333" s="2">
        <f t="shared" si="251"/>
        <v>4</v>
      </c>
      <c r="AR333" s="2">
        <f t="shared" si="252"/>
        <v>5</v>
      </c>
      <c r="AS333" s="2">
        <f t="shared" si="253"/>
        <v>3</v>
      </c>
      <c r="AT333" s="2">
        <f t="shared" si="254"/>
        <v>6</v>
      </c>
      <c r="AU333" s="2">
        <f t="shared" si="255"/>
        <v>10</v>
      </c>
      <c r="AV333" s="2">
        <f t="shared" si="256"/>
        <v>8</v>
      </c>
      <c r="AW333" s="2">
        <f t="shared" si="257"/>
        <v>1</v>
      </c>
      <c r="AX333" s="2">
        <f t="shared" si="258"/>
        <v>9</v>
      </c>
      <c r="AY333" s="2">
        <f t="shared" si="259"/>
        <v>2</v>
      </c>
      <c r="AZ333" s="2">
        <f t="shared" si="260"/>
        <v>7</v>
      </c>
      <c r="BA333" s="2"/>
      <c r="BB333" s="5">
        <f t="shared" si="261"/>
        <v>5</v>
      </c>
      <c r="BC333" s="2">
        <f t="shared" si="262"/>
        <v>5</v>
      </c>
      <c r="BD333" s="2">
        <f t="shared" si="265"/>
        <v>28</v>
      </c>
      <c r="BE333" s="2">
        <f t="shared" si="266"/>
        <v>27</v>
      </c>
      <c r="BF333" s="2">
        <f t="shared" si="267"/>
        <v>12</v>
      </c>
      <c r="BG333" s="2">
        <f t="shared" si="268"/>
        <v>13</v>
      </c>
      <c r="BH333" s="2">
        <f t="shared" si="269"/>
        <v>12</v>
      </c>
      <c r="BI333" s="19">
        <f t="shared" si="270"/>
        <v>12.5</v>
      </c>
      <c r="BJ333" s="19">
        <f t="shared" si="271"/>
        <v>4.7871355387816905</v>
      </c>
      <c r="BK333" s="31">
        <f t="shared" si="272"/>
        <v>-0.10444659357341871</v>
      </c>
      <c r="BL333" s="32">
        <f t="shared" si="263"/>
        <v>0.45840747426404427</v>
      </c>
      <c r="BM333" s="62">
        <f t="shared" si="274"/>
        <v>8.225352112676057E-2</v>
      </c>
      <c r="BN333" s="62" t="str">
        <f t="shared" si="275"/>
        <v/>
      </c>
      <c r="BO333" s="73" t="str">
        <f t="shared" si="276"/>
        <v/>
      </c>
      <c r="BQ333" s="11">
        <f t="shared" si="273"/>
        <v>-2.5454596789882622E-3</v>
      </c>
    </row>
    <row r="334" spans="1:69">
      <c r="A334" s="30" t="s">
        <v>1165</v>
      </c>
      <c r="B334" s="30" t="s">
        <v>1166</v>
      </c>
      <c r="C334" s="30" t="s">
        <v>1167</v>
      </c>
      <c r="D334" s="30"/>
      <c r="E334" s="30" t="s">
        <v>1147</v>
      </c>
      <c r="F334" s="11" t="str">
        <f t="shared" si="264"/>
        <v>IG Superfam</v>
      </c>
      <c r="H334" s="11">
        <f>VLOOKUP($B334,data!$B$3:$Q$15316,'diff expr 1 vs 3 mites'!H$8,FALSE)</f>
        <v>28.623967799999999</v>
      </c>
      <c r="I334" s="11">
        <f>VLOOKUP($B334,data!$B$3:$Q$15316,'diff expr 1 vs 3 mites'!I$8,FALSE)</f>
        <v>7.7211353230000004</v>
      </c>
      <c r="J334" s="11">
        <f>VLOOKUP($B334,data!$B$3:$Q$15316,'diff expr 1 vs 3 mites'!J$8,FALSE)</f>
        <v>8.5705951690000006</v>
      </c>
      <c r="K334" s="11">
        <f>VLOOKUP($B334,data!$B$3:$Q$15316,'diff expr 1 vs 3 mites'!K$8,FALSE)</f>
        <v>10.716026080000001</v>
      </c>
      <c r="L334" s="11">
        <f>VLOOKUP($B334,data!$B$3:$Q$15316,'diff expr 1 vs 3 mites'!L$8,FALSE)</f>
        <v>10.03619211</v>
      </c>
      <c r="M334" s="11">
        <f>VLOOKUP($B334,data!$B$3:$Q$15316,'diff expr 1 vs 3 mites'!M$8,FALSE)</f>
        <v>3.1271141340000002</v>
      </c>
      <c r="N334" s="11">
        <f>VLOOKUP($B334,data!$B$3:$Q$15316,'diff expr 1 vs 3 mites'!N$8,FALSE)</f>
        <v>4.0917298369999999</v>
      </c>
      <c r="O334" s="11">
        <f>VLOOKUP($B334,data!$B$3:$Q$15316,'diff expr 1 vs 3 mites'!O$8,FALSE)</f>
        <v>6.314636353</v>
      </c>
      <c r="P334" s="11">
        <f>VLOOKUP($B334,data!$B$3:$Q$15316,'diff expr 1 vs 3 mites'!P$8,FALSE)</f>
        <v>3.9106423119999998</v>
      </c>
      <c r="Q334" s="11">
        <f>VLOOKUP($B334,data!$B$3:$Q$15316,'diff expr 1 vs 3 mites'!Q$8,FALSE)</f>
        <v>9.6590426479999998</v>
      </c>
      <c r="S334" s="27" t="s">
        <v>27749</v>
      </c>
      <c r="U334" s="2">
        <f t="shared" si="231"/>
        <v>10</v>
      </c>
      <c r="V334" s="2">
        <f t="shared" si="232"/>
        <v>5</v>
      </c>
      <c r="W334" s="2">
        <f t="shared" si="233"/>
        <v>6</v>
      </c>
      <c r="X334" s="2">
        <f t="shared" si="234"/>
        <v>9</v>
      </c>
      <c r="Y334" s="2">
        <f t="shared" si="235"/>
        <v>8</v>
      </c>
      <c r="Z334" s="2">
        <f t="shared" si="236"/>
        <v>1</v>
      </c>
      <c r="AA334" s="2">
        <f t="shared" si="237"/>
        <v>3</v>
      </c>
      <c r="AB334" s="2">
        <f t="shared" si="238"/>
        <v>4</v>
      </c>
      <c r="AC334" s="2">
        <f t="shared" si="239"/>
        <v>2</v>
      </c>
      <c r="AD334" s="2">
        <f t="shared" si="240"/>
        <v>7</v>
      </c>
      <c r="AE334" s="2"/>
      <c r="AF334" s="2">
        <f t="shared" si="241"/>
        <v>0</v>
      </c>
      <c r="AG334" s="2">
        <f t="shared" si="242"/>
        <v>0</v>
      </c>
      <c r="AH334" s="2">
        <f t="shared" si="243"/>
        <v>0</v>
      </c>
      <c r="AI334" s="2">
        <f t="shared" si="244"/>
        <v>0</v>
      </c>
      <c r="AJ334" s="2">
        <f t="shared" si="245"/>
        <v>0</v>
      </c>
      <c r="AK334" s="2">
        <f t="shared" si="246"/>
        <v>0</v>
      </c>
      <c r="AL334" s="2">
        <f t="shared" si="247"/>
        <v>0</v>
      </c>
      <c r="AM334" s="2">
        <f t="shared" si="248"/>
        <v>0</v>
      </c>
      <c r="AN334" s="2">
        <f t="shared" si="249"/>
        <v>0</v>
      </c>
      <c r="AO334" s="2">
        <f t="shared" si="250"/>
        <v>0</v>
      </c>
      <c r="AP334" s="2"/>
      <c r="AQ334" s="2">
        <f t="shared" si="251"/>
        <v>10</v>
      </c>
      <c r="AR334" s="2">
        <f t="shared" si="252"/>
        <v>5</v>
      </c>
      <c r="AS334" s="2">
        <f t="shared" si="253"/>
        <v>6</v>
      </c>
      <c r="AT334" s="2">
        <f t="shared" si="254"/>
        <v>9</v>
      </c>
      <c r="AU334" s="2">
        <f t="shared" si="255"/>
        <v>8</v>
      </c>
      <c r="AV334" s="2">
        <f t="shared" si="256"/>
        <v>1</v>
      </c>
      <c r="AW334" s="2">
        <f t="shared" si="257"/>
        <v>3</v>
      </c>
      <c r="AX334" s="2">
        <f t="shared" si="258"/>
        <v>4</v>
      </c>
      <c r="AY334" s="2">
        <f t="shared" si="259"/>
        <v>2</v>
      </c>
      <c r="AZ334" s="2">
        <f t="shared" si="260"/>
        <v>7</v>
      </c>
      <c r="BA334" s="2"/>
      <c r="BB334" s="5">
        <f t="shared" si="261"/>
        <v>5</v>
      </c>
      <c r="BC334" s="2">
        <f t="shared" si="262"/>
        <v>5</v>
      </c>
      <c r="BD334" s="2">
        <f t="shared" si="265"/>
        <v>38</v>
      </c>
      <c r="BE334" s="2">
        <f t="shared" si="266"/>
        <v>17</v>
      </c>
      <c r="BF334" s="2">
        <f t="shared" si="267"/>
        <v>2</v>
      </c>
      <c r="BG334" s="2">
        <f t="shared" si="268"/>
        <v>23</v>
      </c>
      <c r="BH334" s="2">
        <f t="shared" si="269"/>
        <v>2</v>
      </c>
      <c r="BI334" s="19">
        <f t="shared" si="270"/>
        <v>12.5</v>
      </c>
      <c r="BJ334" s="19">
        <f t="shared" si="271"/>
        <v>4.7871355387816905</v>
      </c>
      <c r="BK334" s="31">
        <f t="shared" si="272"/>
        <v>-2.1933784650417927</v>
      </c>
      <c r="BL334" s="32">
        <f t="shared" si="263"/>
        <v>1.4140061284138474E-2</v>
      </c>
      <c r="BM334" s="62">
        <f t="shared" si="274"/>
        <v>5.0704225352112683E-3</v>
      </c>
      <c r="BN334" s="62" t="str">
        <f t="shared" si="275"/>
        <v/>
      </c>
      <c r="BO334" s="73" t="str">
        <f t="shared" si="276"/>
        <v/>
      </c>
      <c r="BQ334" s="11">
        <f t="shared" si="273"/>
        <v>-0.38433322359705252</v>
      </c>
    </row>
    <row r="335" spans="1:69">
      <c r="A335" s="30" t="s">
        <v>1168</v>
      </c>
      <c r="B335" s="30" t="s">
        <v>1169</v>
      </c>
      <c r="C335" s="30" t="s">
        <v>136</v>
      </c>
      <c r="D335" s="30"/>
      <c r="E335" s="30" t="s">
        <v>1147</v>
      </c>
      <c r="F335" s="11" t="str">
        <f t="shared" si="264"/>
        <v>IG Superfam</v>
      </c>
      <c r="H335" s="11">
        <f>VLOOKUP($B335,data!$B$3:$Q$15316,'diff expr 1 vs 3 mites'!H$8,FALSE)</f>
        <v>5.8229085029999998</v>
      </c>
      <c r="I335" s="11">
        <f>VLOOKUP($B335,data!$B$3:$Q$15316,'diff expr 1 vs 3 mites'!I$8,FALSE)</f>
        <v>28.69103694</v>
      </c>
      <c r="J335" s="11">
        <f>VLOOKUP($B335,data!$B$3:$Q$15316,'diff expr 1 vs 3 mites'!J$8,FALSE)</f>
        <v>12.72212388</v>
      </c>
      <c r="K335" s="11">
        <f>VLOOKUP($B335,data!$B$3:$Q$15316,'diff expr 1 vs 3 mites'!K$8,FALSE)</f>
        <v>28.37206475</v>
      </c>
      <c r="L335" s="11">
        <f>VLOOKUP($B335,data!$B$3:$Q$15316,'diff expr 1 vs 3 mites'!L$8,FALSE)</f>
        <v>29.595361969999999</v>
      </c>
      <c r="M335" s="11">
        <f>VLOOKUP($B335,data!$B$3:$Q$15316,'diff expr 1 vs 3 mites'!M$8,FALSE)</f>
        <v>61.151960639999999</v>
      </c>
      <c r="N335" s="11">
        <f>VLOOKUP($B335,data!$B$3:$Q$15316,'diff expr 1 vs 3 mites'!N$8,FALSE)</f>
        <v>8.5440248230000009</v>
      </c>
      <c r="O335" s="11">
        <f>VLOOKUP($B335,data!$B$3:$Q$15316,'diff expr 1 vs 3 mites'!O$8,FALSE)</f>
        <v>67.664506340000003</v>
      </c>
      <c r="P335" s="11">
        <f>VLOOKUP($B335,data!$B$3:$Q$15316,'diff expr 1 vs 3 mites'!P$8,FALSE)</f>
        <v>7.3116234980000003</v>
      </c>
      <c r="Q335" s="11">
        <f>VLOOKUP($B335,data!$B$3:$Q$15316,'diff expr 1 vs 3 mites'!Q$8,FALSE)</f>
        <v>24.381447080000001</v>
      </c>
      <c r="S335" s="27" t="s">
        <v>27749</v>
      </c>
      <c r="U335" s="2">
        <f t="shared" si="231"/>
        <v>1</v>
      </c>
      <c r="V335" s="2">
        <f t="shared" si="232"/>
        <v>7</v>
      </c>
      <c r="W335" s="2">
        <f t="shared" si="233"/>
        <v>4</v>
      </c>
      <c r="X335" s="2">
        <f t="shared" si="234"/>
        <v>6</v>
      </c>
      <c r="Y335" s="2">
        <f t="shared" si="235"/>
        <v>8</v>
      </c>
      <c r="Z335" s="2">
        <f t="shared" si="236"/>
        <v>9</v>
      </c>
      <c r="AA335" s="2">
        <f t="shared" si="237"/>
        <v>3</v>
      </c>
      <c r="AB335" s="2">
        <f t="shared" si="238"/>
        <v>10</v>
      </c>
      <c r="AC335" s="2">
        <f t="shared" si="239"/>
        <v>2</v>
      </c>
      <c r="AD335" s="2">
        <f t="shared" si="240"/>
        <v>5</v>
      </c>
      <c r="AE335" s="2"/>
      <c r="AF335" s="2">
        <f t="shared" si="241"/>
        <v>0</v>
      </c>
      <c r="AG335" s="2">
        <f t="shared" si="242"/>
        <v>0</v>
      </c>
      <c r="AH335" s="2">
        <f t="shared" si="243"/>
        <v>0</v>
      </c>
      <c r="AI335" s="2">
        <f t="shared" si="244"/>
        <v>0</v>
      </c>
      <c r="AJ335" s="2">
        <f t="shared" si="245"/>
        <v>0</v>
      </c>
      <c r="AK335" s="2">
        <f t="shared" si="246"/>
        <v>0</v>
      </c>
      <c r="AL335" s="2">
        <f t="shared" si="247"/>
        <v>0</v>
      </c>
      <c r="AM335" s="2">
        <f t="shared" si="248"/>
        <v>0</v>
      </c>
      <c r="AN335" s="2">
        <f t="shared" si="249"/>
        <v>0</v>
      </c>
      <c r="AO335" s="2">
        <f t="shared" si="250"/>
        <v>0</v>
      </c>
      <c r="AP335" s="2"/>
      <c r="AQ335" s="2">
        <f t="shared" si="251"/>
        <v>1</v>
      </c>
      <c r="AR335" s="2">
        <f t="shared" si="252"/>
        <v>7</v>
      </c>
      <c r="AS335" s="2">
        <f t="shared" si="253"/>
        <v>4</v>
      </c>
      <c r="AT335" s="2">
        <f t="shared" si="254"/>
        <v>6</v>
      </c>
      <c r="AU335" s="2">
        <f t="shared" si="255"/>
        <v>8</v>
      </c>
      <c r="AV335" s="2">
        <f t="shared" si="256"/>
        <v>9</v>
      </c>
      <c r="AW335" s="2">
        <f t="shared" si="257"/>
        <v>3</v>
      </c>
      <c r="AX335" s="2">
        <f t="shared" si="258"/>
        <v>10</v>
      </c>
      <c r="AY335" s="2">
        <f t="shared" si="259"/>
        <v>2</v>
      </c>
      <c r="AZ335" s="2">
        <f t="shared" si="260"/>
        <v>5</v>
      </c>
      <c r="BA335" s="2"/>
      <c r="BB335" s="5">
        <f t="shared" si="261"/>
        <v>5</v>
      </c>
      <c r="BC335" s="2">
        <f t="shared" si="262"/>
        <v>5</v>
      </c>
      <c r="BD335" s="2">
        <f t="shared" si="265"/>
        <v>26</v>
      </c>
      <c r="BE335" s="2">
        <f t="shared" si="266"/>
        <v>29</v>
      </c>
      <c r="BF335" s="2">
        <f t="shared" si="267"/>
        <v>14</v>
      </c>
      <c r="BG335" s="2">
        <f t="shared" si="268"/>
        <v>11</v>
      </c>
      <c r="BH335" s="2">
        <f t="shared" si="269"/>
        <v>11</v>
      </c>
      <c r="BI335" s="19">
        <f t="shared" si="270"/>
        <v>12.5</v>
      </c>
      <c r="BJ335" s="19">
        <f t="shared" si="271"/>
        <v>4.7871355387816905</v>
      </c>
      <c r="BK335" s="31">
        <f t="shared" si="272"/>
        <v>-0.31333978072025609</v>
      </c>
      <c r="BL335" s="32">
        <f t="shared" si="263"/>
        <v>0.37701126503103738</v>
      </c>
      <c r="BM335" s="62">
        <f t="shared" si="274"/>
        <v>6.9014084507042259E-2</v>
      </c>
      <c r="BN335" s="62" t="str">
        <f t="shared" si="275"/>
        <v/>
      </c>
      <c r="BO335" s="73" t="str">
        <f t="shared" si="276"/>
        <v/>
      </c>
      <c r="BQ335" s="11">
        <f t="shared" si="273"/>
        <v>0.20599415466495885</v>
      </c>
    </row>
    <row r="336" spans="1:69">
      <c r="A336" s="30" t="s">
        <v>1170</v>
      </c>
      <c r="B336" s="30" t="s">
        <v>1171</v>
      </c>
      <c r="C336" s="30" t="s">
        <v>1172</v>
      </c>
      <c r="D336" s="30"/>
      <c r="E336" s="30" t="s">
        <v>1147</v>
      </c>
      <c r="F336" s="11" t="str">
        <f t="shared" si="264"/>
        <v>IG Superfam</v>
      </c>
      <c r="H336" s="11">
        <f>VLOOKUP($B336,data!$B$3:$Q$15316,'diff expr 1 vs 3 mites'!H$8,FALSE)</f>
        <v>11.59208883</v>
      </c>
      <c r="I336" s="11">
        <f>VLOOKUP($B336,data!$B$3:$Q$15316,'diff expr 1 vs 3 mites'!I$8,FALSE)</f>
        <v>132.7335343</v>
      </c>
      <c r="J336" s="11">
        <f>VLOOKUP($B336,data!$B$3:$Q$15316,'diff expr 1 vs 3 mites'!J$8,FALSE)</f>
        <v>4.5382411539999996</v>
      </c>
      <c r="K336" s="11">
        <f>VLOOKUP($B336,data!$B$3:$Q$15316,'diff expr 1 vs 3 mites'!K$8,FALSE)</f>
        <v>43.041745210000002</v>
      </c>
      <c r="L336" s="11">
        <f>VLOOKUP($B336,data!$B$3:$Q$15316,'diff expr 1 vs 3 mites'!L$8,FALSE)</f>
        <v>15.301639079999999</v>
      </c>
      <c r="M336" s="11">
        <f>VLOOKUP($B336,data!$B$3:$Q$15316,'diff expr 1 vs 3 mites'!M$8,FALSE)</f>
        <v>950.36984949999999</v>
      </c>
      <c r="N336" s="11">
        <f>VLOOKUP($B336,data!$B$3:$Q$15316,'diff expr 1 vs 3 mites'!N$8,FALSE)</f>
        <v>6.6195013850000004</v>
      </c>
      <c r="O336" s="11">
        <f>VLOOKUP($B336,data!$B$3:$Q$15316,'diff expr 1 vs 3 mites'!O$8,FALSE)</f>
        <v>397.37206700000002</v>
      </c>
      <c r="P336" s="11">
        <f>VLOOKUP($B336,data!$B$3:$Q$15316,'diff expr 1 vs 3 mites'!P$8,FALSE)</f>
        <v>3.9843476720000002</v>
      </c>
      <c r="Q336" s="11">
        <f>VLOOKUP($B336,data!$B$3:$Q$15316,'diff expr 1 vs 3 mites'!Q$8,FALSE)</f>
        <v>9.1681791189999995</v>
      </c>
      <c r="S336" s="27" t="s">
        <v>27749</v>
      </c>
      <c r="U336" s="2">
        <f t="shared" si="231"/>
        <v>5</v>
      </c>
      <c r="V336" s="2">
        <f t="shared" si="232"/>
        <v>8</v>
      </c>
      <c r="W336" s="2">
        <f t="shared" si="233"/>
        <v>2</v>
      </c>
      <c r="X336" s="2">
        <f t="shared" si="234"/>
        <v>7</v>
      </c>
      <c r="Y336" s="2">
        <f t="shared" si="235"/>
        <v>6</v>
      </c>
      <c r="Z336" s="2">
        <f t="shared" si="236"/>
        <v>10</v>
      </c>
      <c r="AA336" s="2">
        <f t="shared" si="237"/>
        <v>3</v>
      </c>
      <c r="AB336" s="2">
        <f t="shared" si="238"/>
        <v>9</v>
      </c>
      <c r="AC336" s="2">
        <f t="shared" si="239"/>
        <v>1</v>
      </c>
      <c r="AD336" s="2">
        <f t="shared" si="240"/>
        <v>4</v>
      </c>
      <c r="AE336" s="2"/>
      <c r="AF336" s="2">
        <f t="shared" si="241"/>
        <v>0</v>
      </c>
      <c r="AG336" s="2">
        <f t="shared" si="242"/>
        <v>0</v>
      </c>
      <c r="AH336" s="2">
        <f t="shared" si="243"/>
        <v>0</v>
      </c>
      <c r="AI336" s="2">
        <f t="shared" si="244"/>
        <v>0</v>
      </c>
      <c r="AJ336" s="2">
        <f t="shared" si="245"/>
        <v>0</v>
      </c>
      <c r="AK336" s="2">
        <f t="shared" si="246"/>
        <v>0</v>
      </c>
      <c r="AL336" s="2">
        <f t="shared" si="247"/>
        <v>0</v>
      </c>
      <c r="AM336" s="2">
        <f t="shared" si="248"/>
        <v>0</v>
      </c>
      <c r="AN336" s="2">
        <f t="shared" si="249"/>
        <v>0</v>
      </c>
      <c r="AO336" s="2">
        <f t="shared" si="250"/>
        <v>0</v>
      </c>
      <c r="AP336" s="2"/>
      <c r="AQ336" s="2">
        <f t="shared" si="251"/>
        <v>5</v>
      </c>
      <c r="AR336" s="2">
        <f t="shared" si="252"/>
        <v>8</v>
      </c>
      <c r="AS336" s="2">
        <f t="shared" si="253"/>
        <v>2</v>
      </c>
      <c r="AT336" s="2">
        <f t="shared" si="254"/>
        <v>7</v>
      </c>
      <c r="AU336" s="2">
        <f t="shared" si="255"/>
        <v>6</v>
      </c>
      <c r="AV336" s="2">
        <f t="shared" si="256"/>
        <v>10</v>
      </c>
      <c r="AW336" s="2">
        <f t="shared" si="257"/>
        <v>3</v>
      </c>
      <c r="AX336" s="2">
        <f t="shared" si="258"/>
        <v>9</v>
      </c>
      <c r="AY336" s="2">
        <f t="shared" si="259"/>
        <v>1</v>
      </c>
      <c r="AZ336" s="2">
        <f t="shared" si="260"/>
        <v>4</v>
      </c>
      <c r="BA336" s="2"/>
      <c r="BB336" s="5">
        <f t="shared" si="261"/>
        <v>5</v>
      </c>
      <c r="BC336" s="2">
        <f t="shared" si="262"/>
        <v>5</v>
      </c>
      <c r="BD336" s="2">
        <f t="shared" si="265"/>
        <v>28</v>
      </c>
      <c r="BE336" s="2">
        <f t="shared" si="266"/>
        <v>27</v>
      </c>
      <c r="BF336" s="2">
        <f t="shared" si="267"/>
        <v>12</v>
      </c>
      <c r="BG336" s="2">
        <f t="shared" si="268"/>
        <v>13</v>
      </c>
      <c r="BH336" s="2">
        <f t="shared" si="269"/>
        <v>12</v>
      </c>
      <c r="BI336" s="19">
        <f t="shared" si="270"/>
        <v>12.5</v>
      </c>
      <c r="BJ336" s="19">
        <f t="shared" si="271"/>
        <v>4.7871355387816905</v>
      </c>
      <c r="BK336" s="31">
        <f t="shared" si="272"/>
        <v>-0.10444659357341871</v>
      </c>
      <c r="BL336" s="32">
        <f t="shared" si="263"/>
        <v>0.45840747426404427</v>
      </c>
      <c r="BM336" s="62">
        <f t="shared" si="274"/>
        <v>8.225352112676057E-2</v>
      </c>
      <c r="BN336" s="62" t="str">
        <f t="shared" si="275"/>
        <v/>
      </c>
      <c r="BO336" s="73" t="str">
        <f t="shared" si="276"/>
        <v/>
      </c>
      <c r="BQ336" s="11">
        <f t="shared" si="273"/>
        <v>0.81952681963880381</v>
      </c>
    </row>
    <row r="337" spans="1:69">
      <c r="A337" s="30" t="s">
        <v>1173</v>
      </c>
      <c r="B337" s="30" t="s">
        <v>1174</v>
      </c>
      <c r="C337" s="30" t="s">
        <v>1175</v>
      </c>
      <c r="D337" s="30"/>
      <c r="E337" s="30" t="s">
        <v>1147</v>
      </c>
      <c r="F337" s="11" t="str">
        <f t="shared" si="264"/>
        <v>IG Superfam</v>
      </c>
      <c r="H337" s="11">
        <f>VLOOKUP($B337,data!$B$3:$Q$15316,'diff expr 1 vs 3 mites'!H$8,FALSE)</f>
        <v>3.6036588479999998</v>
      </c>
      <c r="I337" s="11">
        <f>VLOOKUP($B337,data!$B$3:$Q$15316,'diff expr 1 vs 3 mites'!I$8,FALSE)</f>
        <v>8.3437040069999995</v>
      </c>
      <c r="J337" s="11">
        <f>VLOOKUP($B337,data!$B$3:$Q$15316,'diff expr 1 vs 3 mites'!J$8,FALSE)</f>
        <v>5.1424515209999999</v>
      </c>
      <c r="K337" s="11">
        <f>VLOOKUP($B337,data!$B$3:$Q$15316,'diff expr 1 vs 3 mites'!K$8,FALSE)</f>
        <v>7.4232293509999998</v>
      </c>
      <c r="L337" s="11">
        <f>VLOOKUP($B337,data!$B$3:$Q$15316,'diff expr 1 vs 3 mites'!L$8,FALSE)</f>
        <v>16.231990410000002</v>
      </c>
      <c r="M337" s="11">
        <f>VLOOKUP($B337,data!$B$3:$Q$15316,'diff expr 1 vs 3 mites'!M$8,FALSE)</f>
        <v>7.5779879299999999</v>
      </c>
      <c r="N337" s="11">
        <f>VLOOKUP($B337,data!$B$3:$Q$15316,'diff expr 1 vs 3 mites'!N$8,FALSE)</f>
        <v>3.4912071509999998</v>
      </c>
      <c r="O337" s="11">
        <f>VLOOKUP($B337,data!$B$3:$Q$15316,'diff expr 1 vs 3 mites'!O$8,FALSE)</f>
        <v>14.510315970000001</v>
      </c>
      <c r="P337" s="11">
        <f>VLOOKUP($B337,data!$B$3:$Q$15316,'diff expr 1 vs 3 mites'!P$8,FALSE)</f>
        <v>3.8542114669999998</v>
      </c>
      <c r="Q337" s="11">
        <f>VLOOKUP($B337,data!$B$3:$Q$15316,'diff expr 1 vs 3 mites'!Q$8,FALSE)</f>
        <v>5.7423402440000002</v>
      </c>
      <c r="S337" s="27" t="s">
        <v>27749</v>
      </c>
      <c r="U337" s="2">
        <f t="shared" si="231"/>
        <v>2</v>
      </c>
      <c r="V337" s="2">
        <f t="shared" si="232"/>
        <v>8</v>
      </c>
      <c r="W337" s="2">
        <f t="shared" si="233"/>
        <v>4</v>
      </c>
      <c r="X337" s="2">
        <f t="shared" si="234"/>
        <v>6</v>
      </c>
      <c r="Y337" s="2">
        <f t="shared" si="235"/>
        <v>10</v>
      </c>
      <c r="Z337" s="2">
        <f t="shared" si="236"/>
        <v>7</v>
      </c>
      <c r="AA337" s="2">
        <f t="shared" si="237"/>
        <v>1</v>
      </c>
      <c r="AB337" s="2">
        <f t="shared" si="238"/>
        <v>9</v>
      </c>
      <c r="AC337" s="2">
        <f t="shared" si="239"/>
        <v>3</v>
      </c>
      <c r="AD337" s="2">
        <f t="shared" si="240"/>
        <v>5</v>
      </c>
      <c r="AE337" s="2"/>
      <c r="AF337" s="2">
        <f t="shared" si="241"/>
        <v>0</v>
      </c>
      <c r="AG337" s="2">
        <f t="shared" si="242"/>
        <v>0</v>
      </c>
      <c r="AH337" s="2">
        <f t="shared" si="243"/>
        <v>0</v>
      </c>
      <c r="AI337" s="2">
        <f t="shared" si="244"/>
        <v>0</v>
      </c>
      <c r="AJ337" s="2">
        <f t="shared" si="245"/>
        <v>0</v>
      </c>
      <c r="AK337" s="2">
        <f t="shared" si="246"/>
        <v>0</v>
      </c>
      <c r="AL337" s="2">
        <f t="shared" si="247"/>
        <v>0</v>
      </c>
      <c r="AM337" s="2">
        <f t="shared" si="248"/>
        <v>0</v>
      </c>
      <c r="AN337" s="2">
        <f t="shared" si="249"/>
        <v>0</v>
      </c>
      <c r="AO337" s="2">
        <f t="shared" si="250"/>
        <v>0</v>
      </c>
      <c r="AP337" s="2"/>
      <c r="AQ337" s="2">
        <f t="shared" si="251"/>
        <v>2</v>
      </c>
      <c r="AR337" s="2">
        <f t="shared" si="252"/>
        <v>8</v>
      </c>
      <c r="AS337" s="2">
        <f t="shared" si="253"/>
        <v>4</v>
      </c>
      <c r="AT337" s="2">
        <f t="shared" si="254"/>
        <v>6</v>
      </c>
      <c r="AU337" s="2">
        <f t="shared" si="255"/>
        <v>10</v>
      </c>
      <c r="AV337" s="2">
        <f t="shared" si="256"/>
        <v>7</v>
      </c>
      <c r="AW337" s="2">
        <f t="shared" si="257"/>
        <v>1</v>
      </c>
      <c r="AX337" s="2">
        <f t="shared" si="258"/>
        <v>9</v>
      </c>
      <c r="AY337" s="2">
        <f t="shared" si="259"/>
        <v>3</v>
      </c>
      <c r="AZ337" s="2">
        <f t="shared" si="260"/>
        <v>5</v>
      </c>
      <c r="BA337" s="2"/>
      <c r="BB337" s="5">
        <f t="shared" si="261"/>
        <v>5</v>
      </c>
      <c r="BC337" s="2">
        <f t="shared" si="262"/>
        <v>5</v>
      </c>
      <c r="BD337" s="2">
        <f t="shared" si="265"/>
        <v>30</v>
      </c>
      <c r="BE337" s="2">
        <f t="shared" si="266"/>
        <v>25</v>
      </c>
      <c r="BF337" s="2">
        <f t="shared" si="267"/>
        <v>10</v>
      </c>
      <c r="BG337" s="2">
        <f t="shared" si="268"/>
        <v>15</v>
      </c>
      <c r="BH337" s="2">
        <f t="shared" si="269"/>
        <v>10</v>
      </c>
      <c r="BI337" s="19">
        <f t="shared" si="270"/>
        <v>12.5</v>
      </c>
      <c r="BJ337" s="19">
        <f t="shared" si="271"/>
        <v>4.7871355387816905</v>
      </c>
      <c r="BK337" s="31">
        <f t="shared" si="272"/>
        <v>-0.5222329678670935</v>
      </c>
      <c r="BL337" s="32">
        <f t="shared" si="263"/>
        <v>0.30075406722029491</v>
      </c>
      <c r="BM337" s="62">
        <f t="shared" si="274"/>
        <v>5.8591549295774648E-2</v>
      </c>
      <c r="BN337" s="62" t="str">
        <f t="shared" si="275"/>
        <v/>
      </c>
      <c r="BO337" s="73" t="str">
        <f t="shared" si="276"/>
        <v/>
      </c>
      <c r="BQ337" s="11">
        <f t="shared" si="273"/>
        <v>-6.3827458509479656E-2</v>
      </c>
    </row>
    <row r="338" spans="1:69">
      <c r="A338" s="30" t="s">
        <v>1176</v>
      </c>
      <c r="B338" s="30" t="s">
        <v>1177</v>
      </c>
      <c r="C338" s="30" t="s">
        <v>1178</v>
      </c>
      <c r="D338" s="30"/>
      <c r="E338" s="30" t="s">
        <v>1147</v>
      </c>
      <c r="F338" s="11" t="str">
        <f t="shared" si="264"/>
        <v>IG Superfam</v>
      </c>
      <c r="H338" s="11">
        <f>VLOOKUP($B338,data!$B$3:$Q$15316,'diff expr 1 vs 3 mites'!H$8,FALSE)</f>
        <v>7.5144863050000001</v>
      </c>
      <c r="I338" s="11">
        <f>VLOOKUP($B338,data!$B$3:$Q$15316,'diff expr 1 vs 3 mites'!I$8,FALSE)</f>
        <v>18.944517659999999</v>
      </c>
      <c r="J338" s="11">
        <f>VLOOKUP($B338,data!$B$3:$Q$15316,'diff expr 1 vs 3 mites'!J$8,FALSE)</f>
        <v>21.490108230000001</v>
      </c>
      <c r="K338" s="11">
        <f>VLOOKUP($B338,data!$B$3:$Q$15316,'diff expr 1 vs 3 mites'!K$8,FALSE)</f>
        <v>65.334538359999996</v>
      </c>
      <c r="L338" s="11">
        <f>VLOOKUP($B338,data!$B$3:$Q$15316,'diff expr 1 vs 3 mites'!L$8,FALSE)</f>
        <v>96.674838530000002</v>
      </c>
      <c r="M338" s="11">
        <f>VLOOKUP($B338,data!$B$3:$Q$15316,'diff expr 1 vs 3 mites'!M$8,FALSE)</f>
        <v>11.6984429</v>
      </c>
      <c r="N338" s="11">
        <f>VLOOKUP($B338,data!$B$3:$Q$15316,'diff expr 1 vs 3 mites'!N$8,FALSE)</f>
        <v>8.1255335100000003</v>
      </c>
      <c r="O338" s="11">
        <f>VLOOKUP($B338,data!$B$3:$Q$15316,'diff expr 1 vs 3 mites'!O$8,FALSE)</f>
        <v>17.051094620000001</v>
      </c>
      <c r="P338" s="11">
        <f>VLOOKUP($B338,data!$B$3:$Q$15316,'diff expr 1 vs 3 mites'!P$8,FALSE)</f>
        <v>6.2560785130000003</v>
      </c>
      <c r="Q338" s="11">
        <f>VLOOKUP($B338,data!$B$3:$Q$15316,'diff expr 1 vs 3 mites'!Q$8,FALSE)</f>
        <v>12.56841642</v>
      </c>
      <c r="S338" s="27" t="s">
        <v>27749</v>
      </c>
      <c r="U338" s="2">
        <f t="shared" si="231"/>
        <v>2</v>
      </c>
      <c r="V338" s="2">
        <f t="shared" si="232"/>
        <v>7</v>
      </c>
      <c r="W338" s="2">
        <f t="shared" si="233"/>
        <v>8</v>
      </c>
      <c r="X338" s="2">
        <f t="shared" si="234"/>
        <v>9</v>
      </c>
      <c r="Y338" s="2">
        <f t="shared" si="235"/>
        <v>10</v>
      </c>
      <c r="Z338" s="2">
        <f t="shared" si="236"/>
        <v>4</v>
      </c>
      <c r="AA338" s="2">
        <f t="shared" si="237"/>
        <v>3</v>
      </c>
      <c r="AB338" s="2">
        <f t="shared" si="238"/>
        <v>6</v>
      </c>
      <c r="AC338" s="2">
        <f t="shared" si="239"/>
        <v>1</v>
      </c>
      <c r="AD338" s="2">
        <f t="shared" si="240"/>
        <v>5</v>
      </c>
      <c r="AE338" s="2"/>
      <c r="AF338" s="2">
        <f t="shared" si="241"/>
        <v>0</v>
      </c>
      <c r="AG338" s="2">
        <f t="shared" si="242"/>
        <v>0</v>
      </c>
      <c r="AH338" s="2">
        <f t="shared" si="243"/>
        <v>0</v>
      </c>
      <c r="AI338" s="2">
        <f t="shared" si="244"/>
        <v>0</v>
      </c>
      <c r="AJ338" s="2">
        <f t="shared" si="245"/>
        <v>0</v>
      </c>
      <c r="AK338" s="2">
        <f t="shared" si="246"/>
        <v>0</v>
      </c>
      <c r="AL338" s="2">
        <f t="shared" si="247"/>
        <v>0</v>
      </c>
      <c r="AM338" s="2">
        <f t="shared" si="248"/>
        <v>0</v>
      </c>
      <c r="AN338" s="2">
        <f t="shared" si="249"/>
        <v>0</v>
      </c>
      <c r="AO338" s="2">
        <f t="shared" si="250"/>
        <v>0</v>
      </c>
      <c r="AP338" s="2"/>
      <c r="AQ338" s="2">
        <f t="shared" si="251"/>
        <v>2</v>
      </c>
      <c r="AR338" s="2">
        <f t="shared" si="252"/>
        <v>7</v>
      </c>
      <c r="AS338" s="2">
        <f t="shared" si="253"/>
        <v>8</v>
      </c>
      <c r="AT338" s="2">
        <f t="shared" si="254"/>
        <v>9</v>
      </c>
      <c r="AU338" s="2">
        <f t="shared" si="255"/>
        <v>10</v>
      </c>
      <c r="AV338" s="2">
        <f t="shared" si="256"/>
        <v>4</v>
      </c>
      <c r="AW338" s="2">
        <f t="shared" si="257"/>
        <v>3</v>
      </c>
      <c r="AX338" s="2">
        <f t="shared" si="258"/>
        <v>6</v>
      </c>
      <c r="AY338" s="2">
        <f t="shared" si="259"/>
        <v>1</v>
      </c>
      <c r="AZ338" s="2">
        <f t="shared" si="260"/>
        <v>5</v>
      </c>
      <c r="BA338" s="2"/>
      <c r="BB338" s="5">
        <f t="shared" si="261"/>
        <v>5</v>
      </c>
      <c r="BC338" s="2">
        <f t="shared" si="262"/>
        <v>5</v>
      </c>
      <c r="BD338" s="2">
        <f t="shared" si="265"/>
        <v>36</v>
      </c>
      <c r="BE338" s="2">
        <f t="shared" si="266"/>
        <v>19</v>
      </c>
      <c r="BF338" s="2">
        <f t="shared" si="267"/>
        <v>4</v>
      </c>
      <c r="BG338" s="2">
        <f t="shared" si="268"/>
        <v>21</v>
      </c>
      <c r="BH338" s="2">
        <f t="shared" si="269"/>
        <v>4</v>
      </c>
      <c r="BI338" s="19">
        <f t="shared" si="270"/>
        <v>12.5</v>
      </c>
      <c r="BJ338" s="19">
        <f t="shared" si="271"/>
        <v>4.7871355387816905</v>
      </c>
      <c r="BK338" s="31">
        <f t="shared" si="272"/>
        <v>-1.775592090748118</v>
      </c>
      <c r="BL338" s="32">
        <f t="shared" si="263"/>
        <v>3.7900087291180634E-2</v>
      </c>
      <c r="BM338" s="62">
        <f t="shared" si="274"/>
        <v>1.4366197183098593E-2</v>
      </c>
      <c r="BN338" s="62" t="str">
        <f t="shared" si="275"/>
        <v/>
      </c>
      <c r="BO338" s="73" t="str">
        <f t="shared" si="276"/>
        <v/>
      </c>
      <c r="BQ338" s="11">
        <f t="shared" si="273"/>
        <v>-0.57628162785142567</v>
      </c>
    </row>
    <row r="339" spans="1:69">
      <c r="A339" s="30" t="s">
        <v>1179</v>
      </c>
      <c r="B339" s="30" t="s">
        <v>1180</v>
      </c>
      <c r="C339" s="30" t="s">
        <v>1181</v>
      </c>
      <c r="D339" s="30"/>
      <c r="E339" s="30" t="s">
        <v>1147</v>
      </c>
      <c r="F339" s="11" t="str">
        <f t="shared" si="264"/>
        <v>IG Superfam</v>
      </c>
      <c r="H339" s="11">
        <f>VLOOKUP($B339,data!$B$3:$Q$15316,'diff expr 1 vs 3 mites'!H$8,FALSE)</f>
        <v>24.539012249999999</v>
      </c>
      <c r="I339" s="11">
        <f>VLOOKUP($B339,data!$B$3:$Q$15316,'diff expr 1 vs 3 mites'!I$8,FALSE)</f>
        <v>35.42488393</v>
      </c>
      <c r="J339" s="11">
        <f>VLOOKUP($B339,data!$B$3:$Q$15316,'diff expr 1 vs 3 mites'!J$8,FALSE)</f>
        <v>43.500688599999997</v>
      </c>
      <c r="K339" s="11">
        <f>VLOOKUP($B339,data!$B$3:$Q$15316,'diff expr 1 vs 3 mites'!K$8,FALSE)</f>
        <v>64.09947244</v>
      </c>
      <c r="L339" s="11">
        <f>VLOOKUP($B339,data!$B$3:$Q$15316,'diff expr 1 vs 3 mites'!L$8,FALSE)</f>
        <v>45.091535999999998</v>
      </c>
      <c r="M339" s="11">
        <f>VLOOKUP($B339,data!$B$3:$Q$15316,'diff expr 1 vs 3 mites'!M$8,FALSE)</f>
        <v>47.020840589999999</v>
      </c>
      <c r="N339" s="11">
        <f>VLOOKUP($B339,data!$B$3:$Q$15316,'diff expr 1 vs 3 mites'!N$8,FALSE)</f>
        <v>39.081322120000003</v>
      </c>
      <c r="O339" s="11">
        <f>VLOOKUP($B339,data!$B$3:$Q$15316,'diff expr 1 vs 3 mites'!O$8,FALSE)</f>
        <v>34.301683650000001</v>
      </c>
      <c r="P339" s="11">
        <f>VLOOKUP($B339,data!$B$3:$Q$15316,'diff expr 1 vs 3 mites'!P$8,FALSE)</f>
        <v>118.73054980000001</v>
      </c>
      <c r="Q339" s="11">
        <f>VLOOKUP($B339,data!$B$3:$Q$15316,'diff expr 1 vs 3 mites'!Q$8,FALSE)</f>
        <v>62.362827889999998</v>
      </c>
      <c r="S339" s="27" t="s">
        <v>27749</v>
      </c>
      <c r="U339" s="2">
        <f t="shared" si="231"/>
        <v>1</v>
      </c>
      <c r="V339" s="2">
        <f t="shared" si="232"/>
        <v>3</v>
      </c>
      <c r="W339" s="2">
        <f t="shared" si="233"/>
        <v>5</v>
      </c>
      <c r="X339" s="2">
        <f t="shared" si="234"/>
        <v>9</v>
      </c>
      <c r="Y339" s="2">
        <f t="shared" si="235"/>
        <v>6</v>
      </c>
      <c r="Z339" s="2">
        <f t="shared" si="236"/>
        <v>7</v>
      </c>
      <c r="AA339" s="2">
        <f t="shared" si="237"/>
        <v>4</v>
      </c>
      <c r="AB339" s="2">
        <f t="shared" si="238"/>
        <v>2</v>
      </c>
      <c r="AC339" s="2">
        <f t="shared" si="239"/>
        <v>10</v>
      </c>
      <c r="AD339" s="2">
        <f t="shared" si="240"/>
        <v>8</v>
      </c>
      <c r="AE339" s="2"/>
      <c r="AF339" s="2">
        <f t="shared" si="241"/>
        <v>0</v>
      </c>
      <c r="AG339" s="2">
        <f t="shared" si="242"/>
        <v>0</v>
      </c>
      <c r="AH339" s="2">
        <f t="shared" si="243"/>
        <v>0</v>
      </c>
      <c r="AI339" s="2">
        <f t="shared" si="244"/>
        <v>0</v>
      </c>
      <c r="AJ339" s="2">
        <f t="shared" si="245"/>
        <v>0</v>
      </c>
      <c r="AK339" s="2">
        <f t="shared" si="246"/>
        <v>0</v>
      </c>
      <c r="AL339" s="2">
        <f t="shared" si="247"/>
        <v>0</v>
      </c>
      <c r="AM339" s="2">
        <f t="shared" si="248"/>
        <v>0</v>
      </c>
      <c r="AN339" s="2">
        <f t="shared" si="249"/>
        <v>0</v>
      </c>
      <c r="AO339" s="2">
        <f t="shared" si="250"/>
        <v>0</v>
      </c>
      <c r="AP339" s="2"/>
      <c r="AQ339" s="2">
        <f t="shared" si="251"/>
        <v>1</v>
      </c>
      <c r="AR339" s="2">
        <f t="shared" si="252"/>
        <v>3</v>
      </c>
      <c r="AS339" s="2">
        <f t="shared" si="253"/>
        <v>5</v>
      </c>
      <c r="AT339" s="2">
        <f t="shared" si="254"/>
        <v>9</v>
      </c>
      <c r="AU339" s="2">
        <f t="shared" si="255"/>
        <v>6</v>
      </c>
      <c r="AV339" s="2">
        <f t="shared" si="256"/>
        <v>7</v>
      </c>
      <c r="AW339" s="2">
        <f t="shared" si="257"/>
        <v>4</v>
      </c>
      <c r="AX339" s="2">
        <f t="shared" si="258"/>
        <v>2</v>
      </c>
      <c r="AY339" s="2">
        <f t="shared" si="259"/>
        <v>10</v>
      </c>
      <c r="AZ339" s="2">
        <f t="shared" si="260"/>
        <v>8</v>
      </c>
      <c r="BA339" s="2"/>
      <c r="BB339" s="5">
        <f t="shared" si="261"/>
        <v>5</v>
      </c>
      <c r="BC339" s="2">
        <f t="shared" si="262"/>
        <v>5</v>
      </c>
      <c r="BD339" s="2">
        <f t="shared" si="265"/>
        <v>24</v>
      </c>
      <c r="BE339" s="2">
        <f t="shared" si="266"/>
        <v>31</v>
      </c>
      <c r="BF339" s="2">
        <f t="shared" si="267"/>
        <v>16</v>
      </c>
      <c r="BG339" s="2">
        <f t="shared" si="268"/>
        <v>9</v>
      </c>
      <c r="BH339" s="2">
        <f t="shared" si="269"/>
        <v>9</v>
      </c>
      <c r="BI339" s="19">
        <f t="shared" si="270"/>
        <v>12.5</v>
      </c>
      <c r="BJ339" s="19">
        <f t="shared" si="271"/>
        <v>4.7871355387816905</v>
      </c>
      <c r="BK339" s="31">
        <f t="shared" si="272"/>
        <v>-0.73112615501393097</v>
      </c>
      <c r="BL339" s="32">
        <f t="shared" si="263"/>
        <v>0.23235104997023245</v>
      </c>
      <c r="BM339" s="62">
        <f t="shared" si="274"/>
        <v>4.8732394366197189E-2</v>
      </c>
      <c r="BN339" s="62" t="str">
        <f t="shared" si="275"/>
        <v/>
      </c>
      <c r="BO339" s="73" t="str">
        <f t="shared" si="276"/>
        <v/>
      </c>
      <c r="BQ339" s="11">
        <f t="shared" si="273"/>
        <v>0.15160650793467165</v>
      </c>
    </row>
    <row r="340" spans="1:69">
      <c r="A340" s="30" t="s">
        <v>1182</v>
      </c>
      <c r="B340" s="30" t="s">
        <v>1183</v>
      </c>
      <c r="C340" s="30" t="s">
        <v>1184</v>
      </c>
      <c r="D340" s="30"/>
      <c r="E340" s="30" t="s">
        <v>1147</v>
      </c>
      <c r="F340" s="11" t="str">
        <f t="shared" si="264"/>
        <v>IG Superfam</v>
      </c>
      <c r="H340" s="11">
        <f>VLOOKUP($B340,data!$B$3:$Q$15316,'diff expr 1 vs 3 mites'!H$8,FALSE)</f>
        <v>34.148367030000003</v>
      </c>
      <c r="I340" s="11">
        <f>VLOOKUP($B340,data!$B$3:$Q$15316,'diff expr 1 vs 3 mites'!I$8,FALSE)</f>
        <v>37.333251250000004</v>
      </c>
      <c r="J340" s="11">
        <f>VLOOKUP($B340,data!$B$3:$Q$15316,'diff expr 1 vs 3 mites'!J$8,FALSE)</f>
        <v>33.984540770000002</v>
      </c>
      <c r="K340" s="11">
        <f>VLOOKUP($B340,data!$B$3:$Q$15316,'diff expr 1 vs 3 mites'!K$8,FALSE)</f>
        <v>48.991899879999998</v>
      </c>
      <c r="L340" s="11">
        <f>VLOOKUP($B340,data!$B$3:$Q$15316,'diff expr 1 vs 3 mites'!L$8,FALSE)</f>
        <v>55.573151709999998</v>
      </c>
      <c r="M340" s="11">
        <f>VLOOKUP($B340,data!$B$3:$Q$15316,'diff expr 1 vs 3 mites'!M$8,FALSE)</f>
        <v>22.685814579999999</v>
      </c>
      <c r="N340" s="11">
        <f>VLOOKUP($B340,data!$B$3:$Q$15316,'diff expr 1 vs 3 mites'!N$8,FALSE)</f>
        <v>19.236128010000002</v>
      </c>
      <c r="O340" s="11">
        <f>VLOOKUP($B340,data!$B$3:$Q$15316,'diff expr 1 vs 3 mites'!O$8,FALSE)</f>
        <v>27.77722984</v>
      </c>
      <c r="P340" s="11">
        <f>VLOOKUP($B340,data!$B$3:$Q$15316,'diff expr 1 vs 3 mites'!P$8,FALSE)</f>
        <v>17.20317979</v>
      </c>
      <c r="Q340" s="11">
        <f>VLOOKUP($B340,data!$B$3:$Q$15316,'diff expr 1 vs 3 mites'!Q$8,FALSE)</f>
        <v>39.449941199999998</v>
      </c>
      <c r="S340" s="27" t="s">
        <v>27749</v>
      </c>
      <c r="U340" s="2">
        <f t="shared" si="231"/>
        <v>6</v>
      </c>
      <c r="V340" s="2">
        <f t="shared" si="232"/>
        <v>7</v>
      </c>
      <c r="W340" s="2">
        <f t="shared" si="233"/>
        <v>5</v>
      </c>
      <c r="X340" s="2">
        <f t="shared" si="234"/>
        <v>9</v>
      </c>
      <c r="Y340" s="2">
        <f t="shared" si="235"/>
        <v>10</v>
      </c>
      <c r="Z340" s="2">
        <f t="shared" si="236"/>
        <v>3</v>
      </c>
      <c r="AA340" s="2">
        <f t="shared" si="237"/>
        <v>2</v>
      </c>
      <c r="AB340" s="2">
        <f t="shared" si="238"/>
        <v>4</v>
      </c>
      <c r="AC340" s="2">
        <f t="shared" si="239"/>
        <v>1</v>
      </c>
      <c r="AD340" s="2">
        <f t="shared" si="240"/>
        <v>8</v>
      </c>
      <c r="AE340" s="2"/>
      <c r="AF340" s="2">
        <f t="shared" si="241"/>
        <v>0</v>
      </c>
      <c r="AG340" s="2">
        <f t="shared" si="242"/>
        <v>0</v>
      </c>
      <c r="AH340" s="2">
        <f t="shared" si="243"/>
        <v>0</v>
      </c>
      <c r="AI340" s="2">
        <f t="shared" si="244"/>
        <v>0</v>
      </c>
      <c r="AJ340" s="2">
        <f t="shared" si="245"/>
        <v>0</v>
      </c>
      <c r="AK340" s="2">
        <f t="shared" si="246"/>
        <v>0</v>
      </c>
      <c r="AL340" s="2">
        <f t="shared" si="247"/>
        <v>0</v>
      </c>
      <c r="AM340" s="2">
        <f t="shared" si="248"/>
        <v>0</v>
      </c>
      <c r="AN340" s="2">
        <f t="shared" si="249"/>
        <v>0</v>
      </c>
      <c r="AO340" s="2">
        <f t="shared" si="250"/>
        <v>0</v>
      </c>
      <c r="AP340" s="2"/>
      <c r="AQ340" s="2">
        <f t="shared" si="251"/>
        <v>6</v>
      </c>
      <c r="AR340" s="2">
        <f t="shared" si="252"/>
        <v>7</v>
      </c>
      <c r="AS340" s="2">
        <f t="shared" si="253"/>
        <v>5</v>
      </c>
      <c r="AT340" s="2">
        <f t="shared" si="254"/>
        <v>9</v>
      </c>
      <c r="AU340" s="2">
        <f t="shared" si="255"/>
        <v>10</v>
      </c>
      <c r="AV340" s="2">
        <f t="shared" si="256"/>
        <v>3</v>
      </c>
      <c r="AW340" s="2">
        <f t="shared" si="257"/>
        <v>2</v>
      </c>
      <c r="AX340" s="2">
        <f t="shared" si="258"/>
        <v>4</v>
      </c>
      <c r="AY340" s="2">
        <f t="shared" si="259"/>
        <v>1</v>
      </c>
      <c r="AZ340" s="2">
        <f t="shared" si="260"/>
        <v>8</v>
      </c>
      <c r="BA340" s="2"/>
      <c r="BB340" s="5">
        <f t="shared" si="261"/>
        <v>5</v>
      </c>
      <c r="BC340" s="2">
        <f t="shared" si="262"/>
        <v>5</v>
      </c>
      <c r="BD340" s="2">
        <f t="shared" si="265"/>
        <v>37</v>
      </c>
      <c r="BE340" s="2">
        <f t="shared" si="266"/>
        <v>18</v>
      </c>
      <c r="BF340" s="2">
        <f t="shared" si="267"/>
        <v>3</v>
      </c>
      <c r="BG340" s="2">
        <f t="shared" si="268"/>
        <v>22</v>
      </c>
      <c r="BH340" s="2">
        <f t="shared" si="269"/>
        <v>3</v>
      </c>
      <c r="BI340" s="19">
        <f t="shared" si="270"/>
        <v>12.5</v>
      </c>
      <c r="BJ340" s="19">
        <f t="shared" si="271"/>
        <v>4.7871355387816905</v>
      </c>
      <c r="BK340" s="31">
        <f t="shared" si="272"/>
        <v>-1.9844852778949553</v>
      </c>
      <c r="BL340" s="32">
        <f t="shared" si="263"/>
        <v>2.3600883845071103E-2</v>
      </c>
      <c r="BM340" s="62">
        <f t="shared" si="274"/>
        <v>9.2957746478873251E-3</v>
      </c>
      <c r="BN340" s="62" t="str">
        <f t="shared" si="275"/>
        <v/>
      </c>
      <c r="BO340" s="73" t="str">
        <f t="shared" si="276"/>
        <v/>
      </c>
      <c r="BQ340" s="11">
        <f t="shared" si="273"/>
        <v>-0.2207007064888086</v>
      </c>
    </row>
    <row r="341" spans="1:69">
      <c r="A341" s="30" t="s">
        <v>1185</v>
      </c>
      <c r="B341" s="30" t="s">
        <v>1186</v>
      </c>
      <c r="C341" s="30" t="s">
        <v>1187</v>
      </c>
      <c r="D341" s="30"/>
      <c r="E341" s="30" t="s">
        <v>1147</v>
      </c>
      <c r="F341" s="11" t="str">
        <f t="shared" si="264"/>
        <v>IG Superfam</v>
      </c>
      <c r="H341" s="11">
        <f>VLOOKUP($B341,data!$B$3:$Q$15316,'diff expr 1 vs 3 mites'!H$8,FALSE)</f>
        <v>8.3398179480000003</v>
      </c>
      <c r="I341" s="11">
        <f>VLOOKUP($B341,data!$B$3:$Q$15316,'diff expr 1 vs 3 mites'!I$8,FALSE)</f>
        <v>15.044944259999999</v>
      </c>
      <c r="J341" s="11">
        <f>VLOOKUP($B341,data!$B$3:$Q$15316,'diff expr 1 vs 3 mites'!J$8,FALSE)</f>
        <v>7.4502975439999997</v>
      </c>
      <c r="K341" s="11">
        <f>VLOOKUP($B341,data!$B$3:$Q$15316,'diff expr 1 vs 3 mites'!K$8,FALSE)</f>
        <v>14.65391121</v>
      </c>
      <c r="L341" s="11">
        <f>VLOOKUP($B341,data!$B$3:$Q$15316,'diff expr 1 vs 3 mites'!L$8,FALSE)</f>
        <v>21.045203749999999</v>
      </c>
      <c r="M341" s="11">
        <f>VLOOKUP($B341,data!$B$3:$Q$15316,'diff expr 1 vs 3 mites'!M$8,FALSE)</f>
        <v>24.55009883</v>
      </c>
      <c r="N341" s="11">
        <f>VLOOKUP($B341,data!$B$3:$Q$15316,'diff expr 1 vs 3 mites'!N$8,FALSE)</f>
        <v>5.5252106630000002</v>
      </c>
      <c r="O341" s="11">
        <f>VLOOKUP($B341,data!$B$3:$Q$15316,'diff expr 1 vs 3 mites'!O$8,FALSE)</f>
        <v>30.510642239999999</v>
      </c>
      <c r="P341" s="11">
        <f>VLOOKUP($B341,data!$B$3:$Q$15316,'diff expr 1 vs 3 mites'!P$8,FALSE)</f>
        <v>4.2782483600000001</v>
      </c>
      <c r="Q341" s="11">
        <f>VLOOKUP($B341,data!$B$3:$Q$15316,'diff expr 1 vs 3 mites'!Q$8,FALSE)</f>
        <v>12.16527628</v>
      </c>
      <c r="S341" s="27" t="s">
        <v>27749</v>
      </c>
      <c r="U341" s="2">
        <f t="shared" si="231"/>
        <v>4</v>
      </c>
      <c r="V341" s="2">
        <f t="shared" si="232"/>
        <v>7</v>
      </c>
      <c r="W341" s="2">
        <f t="shared" si="233"/>
        <v>3</v>
      </c>
      <c r="X341" s="2">
        <f t="shared" si="234"/>
        <v>6</v>
      </c>
      <c r="Y341" s="2">
        <f t="shared" si="235"/>
        <v>8</v>
      </c>
      <c r="Z341" s="2">
        <f t="shared" si="236"/>
        <v>9</v>
      </c>
      <c r="AA341" s="2">
        <f t="shared" si="237"/>
        <v>2</v>
      </c>
      <c r="AB341" s="2">
        <f t="shared" si="238"/>
        <v>10</v>
      </c>
      <c r="AC341" s="2">
        <f t="shared" si="239"/>
        <v>1</v>
      </c>
      <c r="AD341" s="2">
        <f t="shared" si="240"/>
        <v>5</v>
      </c>
      <c r="AE341" s="2"/>
      <c r="AF341" s="2">
        <f t="shared" si="241"/>
        <v>0</v>
      </c>
      <c r="AG341" s="2">
        <f t="shared" si="242"/>
        <v>0</v>
      </c>
      <c r="AH341" s="2">
        <f t="shared" si="243"/>
        <v>0</v>
      </c>
      <c r="AI341" s="2">
        <f t="shared" si="244"/>
        <v>0</v>
      </c>
      <c r="AJ341" s="2">
        <f t="shared" si="245"/>
        <v>0</v>
      </c>
      <c r="AK341" s="2">
        <f t="shared" si="246"/>
        <v>0</v>
      </c>
      <c r="AL341" s="2">
        <f t="shared" si="247"/>
        <v>0</v>
      </c>
      <c r="AM341" s="2">
        <f t="shared" si="248"/>
        <v>0</v>
      </c>
      <c r="AN341" s="2">
        <f t="shared" si="249"/>
        <v>0</v>
      </c>
      <c r="AO341" s="2">
        <f t="shared" si="250"/>
        <v>0</v>
      </c>
      <c r="AP341" s="2"/>
      <c r="AQ341" s="2">
        <f t="shared" si="251"/>
        <v>4</v>
      </c>
      <c r="AR341" s="2">
        <f t="shared" si="252"/>
        <v>7</v>
      </c>
      <c r="AS341" s="2">
        <f t="shared" si="253"/>
        <v>3</v>
      </c>
      <c r="AT341" s="2">
        <f t="shared" si="254"/>
        <v>6</v>
      </c>
      <c r="AU341" s="2">
        <f t="shared" si="255"/>
        <v>8</v>
      </c>
      <c r="AV341" s="2">
        <f t="shared" si="256"/>
        <v>9</v>
      </c>
      <c r="AW341" s="2">
        <f t="shared" si="257"/>
        <v>2</v>
      </c>
      <c r="AX341" s="2">
        <f t="shared" si="258"/>
        <v>10</v>
      </c>
      <c r="AY341" s="2">
        <f t="shared" si="259"/>
        <v>1</v>
      </c>
      <c r="AZ341" s="2">
        <f t="shared" si="260"/>
        <v>5</v>
      </c>
      <c r="BA341" s="2"/>
      <c r="BB341" s="5">
        <f t="shared" si="261"/>
        <v>5</v>
      </c>
      <c r="BC341" s="2">
        <f t="shared" si="262"/>
        <v>5</v>
      </c>
      <c r="BD341" s="2">
        <f t="shared" si="265"/>
        <v>28</v>
      </c>
      <c r="BE341" s="2">
        <f t="shared" si="266"/>
        <v>27</v>
      </c>
      <c r="BF341" s="2">
        <f t="shared" si="267"/>
        <v>12</v>
      </c>
      <c r="BG341" s="2">
        <f t="shared" si="268"/>
        <v>13</v>
      </c>
      <c r="BH341" s="2">
        <f t="shared" si="269"/>
        <v>12</v>
      </c>
      <c r="BI341" s="19">
        <f t="shared" si="270"/>
        <v>12.5</v>
      </c>
      <c r="BJ341" s="19">
        <f t="shared" si="271"/>
        <v>4.7871355387816905</v>
      </c>
      <c r="BK341" s="31">
        <f t="shared" si="272"/>
        <v>-0.10444659357341871</v>
      </c>
      <c r="BL341" s="32">
        <f t="shared" si="263"/>
        <v>0.45840747426404427</v>
      </c>
      <c r="BM341" s="62">
        <f t="shared" si="274"/>
        <v>8.225352112676057E-2</v>
      </c>
      <c r="BN341" s="62" t="str">
        <f t="shared" si="275"/>
        <v/>
      </c>
      <c r="BO341" s="73" t="str">
        <f t="shared" si="276"/>
        <v/>
      </c>
      <c r="BQ341" s="11">
        <f t="shared" si="273"/>
        <v>6.3612171373818971E-2</v>
      </c>
    </row>
    <row r="342" spans="1:69">
      <c r="A342" s="30" t="s">
        <v>1188</v>
      </c>
      <c r="B342" s="30" t="s">
        <v>1189</v>
      </c>
      <c r="C342" s="30" t="s">
        <v>1190</v>
      </c>
      <c r="D342" s="30"/>
      <c r="E342" s="30" t="s">
        <v>1147</v>
      </c>
      <c r="F342" s="11" t="str">
        <f t="shared" si="264"/>
        <v>IG Superfam</v>
      </c>
      <c r="H342" s="11">
        <f>VLOOKUP($B342,data!$B$3:$Q$15316,'diff expr 1 vs 3 mites'!H$8,FALSE)</f>
        <v>31.473238739999999</v>
      </c>
      <c r="I342" s="11">
        <f>VLOOKUP($B342,data!$B$3:$Q$15316,'diff expr 1 vs 3 mites'!I$8,FALSE)</f>
        <v>381.52280469999999</v>
      </c>
      <c r="J342" s="11">
        <f>VLOOKUP($B342,data!$B$3:$Q$15316,'diff expr 1 vs 3 mites'!J$8,FALSE)</f>
        <v>717.52415440000004</v>
      </c>
      <c r="K342" s="11">
        <f>VLOOKUP($B342,data!$B$3:$Q$15316,'diff expr 1 vs 3 mites'!K$8,FALSE)</f>
        <v>190.597286</v>
      </c>
      <c r="L342" s="11">
        <f>VLOOKUP($B342,data!$B$3:$Q$15316,'diff expr 1 vs 3 mites'!L$8,FALSE)</f>
        <v>321.93038580000001</v>
      </c>
      <c r="M342" s="11">
        <f>VLOOKUP($B342,data!$B$3:$Q$15316,'diff expr 1 vs 3 mites'!M$8,FALSE)</f>
        <v>196.28905370000001</v>
      </c>
      <c r="N342" s="11">
        <f>VLOOKUP($B342,data!$B$3:$Q$15316,'diff expr 1 vs 3 mites'!N$8,FALSE)</f>
        <v>4577.6836320000002</v>
      </c>
      <c r="O342" s="11">
        <f>VLOOKUP($B342,data!$B$3:$Q$15316,'diff expr 1 vs 3 mites'!O$8,FALSE)</f>
        <v>317.38699919999999</v>
      </c>
      <c r="P342" s="11">
        <f>VLOOKUP($B342,data!$B$3:$Q$15316,'diff expr 1 vs 3 mites'!P$8,FALSE)</f>
        <v>1740.8628450000001</v>
      </c>
      <c r="Q342" s="11">
        <f>VLOOKUP($B342,data!$B$3:$Q$15316,'diff expr 1 vs 3 mites'!Q$8,FALSE)</f>
        <v>347.28917710000002</v>
      </c>
      <c r="S342" s="27" t="s">
        <v>27749</v>
      </c>
      <c r="U342" s="2">
        <f t="shared" si="231"/>
        <v>1</v>
      </c>
      <c r="V342" s="2">
        <f t="shared" si="232"/>
        <v>7</v>
      </c>
      <c r="W342" s="2">
        <f t="shared" si="233"/>
        <v>8</v>
      </c>
      <c r="X342" s="2">
        <f t="shared" si="234"/>
        <v>2</v>
      </c>
      <c r="Y342" s="2">
        <f t="shared" si="235"/>
        <v>5</v>
      </c>
      <c r="Z342" s="2">
        <f t="shared" si="236"/>
        <v>3</v>
      </c>
      <c r="AA342" s="2">
        <f t="shared" si="237"/>
        <v>10</v>
      </c>
      <c r="AB342" s="2">
        <f t="shared" si="238"/>
        <v>4</v>
      </c>
      <c r="AC342" s="2">
        <f t="shared" si="239"/>
        <v>9</v>
      </c>
      <c r="AD342" s="2">
        <f t="shared" si="240"/>
        <v>6</v>
      </c>
      <c r="AE342" s="2"/>
      <c r="AF342" s="2">
        <f t="shared" si="241"/>
        <v>0</v>
      </c>
      <c r="AG342" s="2">
        <f t="shared" si="242"/>
        <v>0</v>
      </c>
      <c r="AH342" s="2">
        <f t="shared" si="243"/>
        <v>0</v>
      </c>
      <c r="AI342" s="2">
        <f t="shared" si="244"/>
        <v>0</v>
      </c>
      <c r="AJ342" s="2">
        <f t="shared" si="245"/>
        <v>0</v>
      </c>
      <c r="AK342" s="2">
        <f t="shared" si="246"/>
        <v>0</v>
      </c>
      <c r="AL342" s="2">
        <f t="shared" si="247"/>
        <v>0</v>
      </c>
      <c r="AM342" s="2">
        <f t="shared" si="248"/>
        <v>0</v>
      </c>
      <c r="AN342" s="2">
        <f t="shared" si="249"/>
        <v>0</v>
      </c>
      <c r="AO342" s="2">
        <f t="shared" si="250"/>
        <v>0</v>
      </c>
      <c r="AP342" s="2"/>
      <c r="AQ342" s="2">
        <f t="shared" si="251"/>
        <v>1</v>
      </c>
      <c r="AR342" s="2">
        <f t="shared" si="252"/>
        <v>7</v>
      </c>
      <c r="AS342" s="2">
        <f t="shared" si="253"/>
        <v>8</v>
      </c>
      <c r="AT342" s="2">
        <f t="shared" si="254"/>
        <v>2</v>
      </c>
      <c r="AU342" s="2">
        <f t="shared" si="255"/>
        <v>5</v>
      </c>
      <c r="AV342" s="2">
        <f t="shared" si="256"/>
        <v>3</v>
      </c>
      <c r="AW342" s="2">
        <f t="shared" si="257"/>
        <v>10</v>
      </c>
      <c r="AX342" s="2">
        <f t="shared" si="258"/>
        <v>4</v>
      </c>
      <c r="AY342" s="2">
        <f t="shared" si="259"/>
        <v>9</v>
      </c>
      <c r="AZ342" s="2">
        <f t="shared" si="260"/>
        <v>6</v>
      </c>
      <c r="BA342" s="2"/>
      <c r="BB342" s="5">
        <f t="shared" si="261"/>
        <v>5</v>
      </c>
      <c r="BC342" s="2">
        <f t="shared" si="262"/>
        <v>5</v>
      </c>
      <c r="BD342" s="2">
        <f t="shared" si="265"/>
        <v>23</v>
      </c>
      <c r="BE342" s="2">
        <f t="shared" si="266"/>
        <v>32</v>
      </c>
      <c r="BF342" s="2">
        <f t="shared" si="267"/>
        <v>17</v>
      </c>
      <c r="BG342" s="2">
        <f t="shared" si="268"/>
        <v>8</v>
      </c>
      <c r="BH342" s="2">
        <f t="shared" si="269"/>
        <v>8</v>
      </c>
      <c r="BI342" s="19">
        <f t="shared" si="270"/>
        <v>12.5</v>
      </c>
      <c r="BJ342" s="19">
        <f t="shared" si="271"/>
        <v>4.7871355387816905</v>
      </c>
      <c r="BK342" s="31">
        <f t="shared" si="272"/>
        <v>-0.94001934216076832</v>
      </c>
      <c r="BL342" s="32">
        <f t="shared" si="263"/>
        <v>0.17360381967471225</v>
      </c>
      <c r="BM342" s="62">
        <f t="shared" si="274"/>
        <v>3.8309859154929578E-2</v>
      </c>
      <c r="BN342" s="62" t="str">
        <f t="shared" si="275"/>
        <v/>
      </c>
      <c r="BO342" s="73" t="str">
        <f t="shared" si="276"/>
        <v/>
      </c>
      <c r="BQ342" s="11">
        <f t="shared" si="273"/>
        <v>0.64044469136620386</v>
      </c>
    </row>
    <row r="343" spans="1:69">
      <c r="A343" s="30" t="s">
        <v>1191</v>
      </c>
      <c r="B343" s="30" t="s">
        <v>1192</v>
      </c>
      <c r="C343" s="30" t="s">
        <v>136</v>
      </c>
      <c r="D343" s="30"/>
      <c r="E343" s="30" t="s">
        <v>1193</v>
      </c>
      <c r="F343" s="11" t="str">
        <f t="shared" si="264"/>
        <v>IG superfam</v>
      </c>
      <c r="H343" s="11">
        <f>VLOOKUP($B343,data!$B$3:$Q$15316,'diff expr 1 vs 3 mites'!H$8,FALSE)</f>
        <v>80.13339105</v>
      </c>
      <c r="I343" s="11">
        <f>VLOOKUP($B343,data!$B$3:$Q$15316,'diff expr 1 vs 3 mites'!I$8,FALSE)</f>
        <v>42.556024919999999</v>
      </c>
      <c r="J343" s="11">
        <f>VLOOKUP($B343,data!$B$3:$Q$15316,'diff expr 1 vs 3 mites'!J$8,FALSE)</f>
        <v>26.410592789999999</v>
      </c>
      <c r="K343" s="11">
        <f>VLOOKUP($B343,data!$B$3:$Q$15316,'diff expr 1 vs 3 mites'!K$8,FALSE)</f>
        <v>88.717499939999996</v>
      </c>
      <c r="L343" s="11">
        <f>VLOOKUP($B343,data!$B$3:$Q$15316,'diff expr 1 vs 3 mites'!L$8,FALSE)</f>
        <v>83.023649050000003</v>
      </c>
      <c r="M343" s="11">
        <f>VLOOKUP($B343,data!$B$3:$Q$15316,'diff expr 1 vs 3 mites'!M$8,FALSE)</f>
        <v>11.142292060000001</v>
      </c>
      <c r="N343" s="11">
        <f>VLOOKUP($B343,data!$B$3:$Q$15316,'diff expr 1 vs 3 mites'!N$8,FALSE)</f>
        <v>20.113467069999999</v>
      </c>
      <c r="O343" s="11">
        <f>VLOOKUP($B343,data!$B$3:$Q$15316,'diff expr 1 vs 3 mites'!O$8,FALSE)</f>
        <v>7.3635792679999996</v>
      </c>
      <c r="P343" s="11">
        <f>VLOOKUP($B343,data!$B$3:$Q$15316,'diff expr 1 vs 3 mites'!P$8,FALSE)</f>
        <v>32.07217962</v>
      </c>
      <c r="Q343" s="11">
        <f>VLOOKUP($B343,data!$B$3:$Q$15316,'diff expr 1 vs 3 mites'!Q$8,FALSE)</f>
        <v>55.610302160000003</v>
      </c>
      <c r="S343" s="27" t="s">
        <v>27749</v>
      </c>
      <c r="U343" s="2">
        <f t="shared" si="231"/>
        <v>8</v>
      </c>
      <c r="V343" s="2">
        <f t="shared" si="232"/>
        <v>6</v>
      </c>
      <c r="W343" s="2">
        <f t="shared" si="233"/>
        <v>4</v>
      </c>
      <c r="X343" s="2">
        <f t="shared" si="234"/>
        <v>10</v>
      </c>
      <c r="Y343" s="2">
        <f t="shared" si="235"/>
        <v>9</v>
      </c>
      <c r="Z343" s="2">
        <f t="shared" si="236"/>
        <v>2</v>
      </c>
      <c r="AA343" s="2">
        <f t="shared" si="237"/>
        <v>3</v>
      </c>
      <c r="AB343" s="2">
        <f t="shared" si="238"/>
        <v>1</v>
      </c>
      <c r="AC343" s="2">
        <f t="shared" si="239"/>
        <v>5</v>
      </c>
      <c r="AD343" s="2">
        <f t="shared" si="240"/>
        <v>7</v>
      </c>
      <c r="AE343" s="2"/>
      <c r="AF343" s="2">
        <f t="shared" si="241"/>
        <v>0</v>
      </c>
      <c r="AG343" s="2">
        <f t="shared" si="242"/>
        <v>0</v>
      </c>
      <c r="AH343" s="2">
        <f t="shared" si="243"/>
        <v>0</v>
      </c>
      <c r="AI343" s="2">
        <f t="shared" si="244"/>
        <v>0</v>
      </c>
      <c r="AJ343" s="2">
        <f t="shared" si="245"/>
        <v>0</v>
      </c>
      <c r="AK343" s="2">
        <f t="shared" si="246"/>
        <v>0</v>
      </c>
      <c r="AL343" s="2">
        <f t="shared" si="247"/>
        <v>0</v>
      </c>
      <c r="AM343" s="2">
        <f t="shared" si="248"/>
        <v>0</v>
      </c>
      <c r="AN343" s="2">
        <f t="shared" si="249"/>
        <v>0</v>
      </c>
      <c r="AO343" s="2">
        <f t="shared" si="250"/>
        <v>0</v>
      </c>
      <c r="AP343" s="2"/>
      <c r="AQ343" s="2">
        <f t="shared" si="251"/>
        <v>8</v>
      </c>
      <c r="AR343" s="2">
        <f t="shared" si="252"/>
        <v>6</v>
      </c>
      <c r="AS343" s="2">
        <f t="shared" si="253"/>
        <v>4</v>
      </c>
      <c r="AT343" s="2">
        <f t="shared" si="254"/>
        <v>10</v>
      </c>
      <c r="AU343" s="2">
        <f t="shared" si="255"/>
        <v>9</v>
      </c>
      <c r="AV343" s="2">
        <f t="shared" si="256"/>
        <v>2</v>
      </c>
      <c r="AW343" s="2">
        <f t="shared" si="257"/>
        <v>3</v>
      </c>
      <c r="AX343" s="2">
        <f t="shared" si="258"/>
        <v>1</v>
      </c>
      <c r="AY343" s="2">
        <f t="shared" si="259"/>
        <v>5</v>
      </c>
      <c r="AZ343" s="2">
        <f t="shared" si="260"/>
        <v>7</v>
      </c>
      <c r="BA343" s="2"/>
      <c r="BB343" s="5">
        <f t="shared" si="261"/>
        <v>5</v>
      </c>
      <c r="BC343" s="2">
        <f t="shared" si="262"/>
        <v>5</v>
      </c>
      <c r="BD343" s="2">
        <f t="shared" si="265"/>
        <v>37</v>
      </c>
      <c r="BE343" s="2">
        <f t="shared" si="266"/>
        <v>18</v>
      </c>
      <c r="BF343" s="2">
        <f t="shared" si="267"/>
        <v>3</v>
      </c>
      <c r="BG343" s="2">
        <f t="shared" si="268"/>
        <v>22</v>
      </c>
      <c r="BH343" s="2">
        <f t="shared" si="269"/>
        <v>3</v>
      </c>
      <c r="BI343" s="19">
        <f t="shared" si="270"/>
        <v>12.5</v>
      </c>
      <c r="BJ343" s="19">
        <f t="shared" si="271"/>
        <v>4.7871355387816905</v>
      </c>
      <c r="BK343" s="31">
        <f t="shared" si="272"/>
        <v>-1.9844852778949553</v>
      </c>
      <c r="BL343" s="32">
        <f t="shared" si="263"/>
        <v>2.3600883845071103E-2</v>
      </c>
      <c r="BM343" s="62">
        <f t="shared" si="274"/>
        <v>9.2957746478873251E-3</v>
      </c>
      <c r="BN343" s="62" t="str">
        <f t="shared" si="275"/>
        <v/>
      </c>
      <c r="BO343" s="73" t="str">
        <f t="shared" si="276"/>
        <v/>
      </c>
      <c r="BQ343" s="11">
        <f t="shared" si="273"/>
        <v>-0.40488046545106665</v>
      </c>
    </row>
    <row r="344" spans="1:69">
      <c r="A344" s="30" t="s">
        <v>1194</v>
      </c>
      <c r="B344" s="30" t="s">
        <v>1195</v>
      </c>
      <c r="C344" s="30" t="s">
        <v>1196</v>
      </c>
      <c r="D344" s="30" t="s">
        <v>1197</v>
      </c>
      <c r="E344" s="30" t="s">
        <v>1198</v>
      </c>
      <c r="F344" s="11" t="str">
        <f t="shared" si="264"/>
        <v>C-lectin do</v>
      </c>
      <c r="H344" s="11">
        <f>VLOOKUP($B344,data!$B$3:$Q$15316,'diff expr 1 vs 3 mites'!H$8,FALSE)</f>
        <v>14.036407499999999</v>
      </c>
      <c r="I344" s="11">
        <f>VLOOKUP($B344,data!$B$3:$Q$15316,'diff expr 1 vs 3 mites'!I$8,FALSE)</f>
        <v>2.7017675799999998</v>
      </c>
      <c r="J344" s="11">
        <f>VLOOKUP($B344,data!$B$3:$Q$15316,'diff expr 1 vs 3 mites'!J$8,FALSE)</f>
        <v>1.409173016</v>
      </c>
      <c r="K344" s="11">
        <f>VLOOKUP($B344,data!$B$3:$Q$15316,'diff expr 1 vs 3 mites'!K$8,FALSE)</f>
        <v>89.852585700000006</v>
      </c>
      <c r="L344" s="11">
        <f>VLOOKUP($B344,data!$B$3:$Q$15316,'diff expr 1 vs 3 mites'!L$8,FALSE)</f>
        <v>6.4915989779999999</v>
      </c>
      <c r="M344" s="11">
        <f>VLOOKUP($B344,data!$B$3:$Q$15316,'diff expr 1 vs 3 mites'!M$8,FALSE)</f>
        <v>9.6989000779999994</v>
      </c>
      <c r="N344" s="11">
        <f>VLOOKUP($B344,data!$B$3:$Q$15316,'diff expr 1 vs 3 mites'!N$8,FALSE)</f>
        <v>8.6577070460000005</v>
      </c>
      <c r="O344" s="11">
        <f>VLOOKUP($B344,data!$B$3:$Q$15316,'diff expr 1 vs 3 mites'!O$8,FALSE)</f>
        <v>11.937620620000001</v>
      </c>
      <c r="P344" s="11">
        <f>VLOOKUP($B344,data!$B$3:$Q$15316,'diff expr 1 vs 3 mites'!P$8,FALSE)</f>
        <v>50.512446580000002</v>
      </c>
      <c r="Q344" s="11">
        <f>VLOOKUP($B344,data!$B$3:$Q$15316,'diff expr 1 vs 3 mites'!Q$8,FALSE)</f>
        <v>60.900130310000002</v>
      </c>
      <c r="S344" s="27" t="s">
        <v>27749</v>
      </c>
      <c r="U344" s="2">
        <f t="shared" si="231"/>
        <v>7</v>
      </c>
      <c r="V344" s="2">
        <f t="shared" si="232"/>
        <v>2</v>
      </c>
      <c r="W344" s="2">
        <f t="shared" si="233"/>
        <v>1</v>
      </c>
      <c r="X344" s="2">
        <f t="shared" si="234"/>
        <v>10</v>
      </c>
      <c r="Y344" s="2">
        <f t="shared" si="235"/>
        <v>3</v>
      </c>
      <c r="Z344" s="2">
        <f t="shared" si="236"/>
        <v>5</v>
      </c>
      <c r="AA344" s="2">
        <f t="shared" si="237"/>
        <v>4</v>
      </c>
      <c r="AB344" s="2">
        <f t="shared" si="238"/>
        <v>6</v>
      </c>
      <c r="AC344" s="2">
        <f t="shared" si="239"/>
        <v>8</v>
      </c>
      <c r="AD344" s="2">
        <f t="shared" si="240"/>
        <v>9</v>
      </c>
      <c r="AE344" s="2"/>
      <c r="AF344" s="2">
        <f t="shared" si="241"/>
        <v>0</v>
      </c>
      <c r="AG344" s="2">
        <f t="shared" si="242"/>
        <v>0</v>
      </c>
      <c r="AH344" s="2">
        <f t="shared" si="243"/>
        <v>0</v>
      </c>
      <c r="AI344" s="2">
        <f t="shared" si="244"/>
        <v>0</v>
      </c>
      <c r="AJ344" s="2">
        <f t="shared" si="245"/>
        <v>0</v>
      </c>
      <c r="AK344" s="2">
        <f t="shared" si="246"/>
        <v>0</v>
      </c>
      <c r="AL344" s="2">
        <f t="shared" si="247"/>
        <v>0</v>
      </c>
      <c r="AM344" s="2">
        <f t="shared" si="248"/>
        <v>0</v>
      </c>
      <c r="AN344" s="2">
        <f t="shared" si="249"/>
        <v>0</v>
      </c>
      <c r="AO344" s="2">
        <f t="shared" si="250"/>
        <v>0</v>
      </c>
      <c r="AP344" s="2"/>
      <c r="AQ344" s="2">
        <f t="shared" si="251"/>
        <v>7</v>
      </c>
      <c r="AR344" s="2">
        <f t="shared" si="252"/>
        <v>2</v>
      </c>
      <c r="AS344" s="2">
        <f t="shared" si="253"/>
        <v>1</v>
      </c>
      <c r="AT344" s="2">
        <f t="shared" si="254"/>
        <v>10</v>
      </c>
      <c r="AU344" s="2">
        <f t="shared" si="255"/>
        <v>3</v>
      </c>
      <c r="AV344" s="2">
        <f t="shared" si="256"/>
        <v>5</v>
      </c>
      <c r="AW344" s="2">
        <f t="shared" si="257"/>
        <v>4</v>
      </c>
      <c r="AX344" s="2">
        <f t="shared" si="258"/>
        <v>6</v>
      </c>
      <c r="AY344" s="2">
        <f t="shared" si="259"/>
        <v>8</v>
      </c>
      <c r="AZ344" s="2">
        <f t="shared" si="260"/>
        <v>9</v>
      </c>
      <c r="BA344" s="2"/>
      <c r="BB344" s="5">
        <f t="shared" si="261"/>
        <v>5</v>
      </c>
      <c r="BC344" s="2">
        <f t="shared" si="262"/>
        <v>5</v>
      </c>
      <c r="BD344" s="2">
        <f t="shared" si="265"/>
        <v>23</v>
      </c>
      <c r="BE344" s="2">
        <f t="shared" si="266"/>
        <v>32</v>
      </c>
      <c r="BF344" s="2">
        <f t="shared" si="267"/>
        <v>17</v>
      </c>
      <c r="BG344" s="2">
        <f t="shared" si="268"/>
        <v>8</v>
      </c>
      <c r="BH344" s="2">
        <f t="shared" si="269"/>
        <v>8</v>
      </c>
      <c r="BI344" s="19">
        <f t="shared" si="270"/>
        <v>12.5</v>
      </c>
      <c r="BJ344" s="19">
        <f t="shared" si="271"/>
        <v>4.7871355387816905</v>
      </c>
      <c r="BK344" s="31">
        <f t="shared" si="272"/>
        <v>-0.94001934216076832</v>
      </c>
      <c r="BL344" s="32">
        <f t="shared" si="263"/>
        <v>0.17360381967471225</v>
      </c>
      <c r="BM344" s="62">
        <f t="shared" si="274"/>
        <v>3.8309859154929578E-2</v>
      </c>
      <c r="BN344" s="62" t="str">
        <f t="shared" si="275"/>
        <v/>
      </c>
      <c r="BO344" s="73" t="str">
        <f t="shared" si="276"/>
        <v/>
      </c>
      <c r="BQ344" s="11">
        <f t="shared" si="273"/>
        <v>9.2617335583432492E-2</v>
      </c>
    </row>
    <row r="345" spans="1:69">
      <c r="A345" s="30" t="s">
        <v>1199</v>
      </c>
      <c r="B345" s="30" t="s">
        <v>1200</v>
      </c>
      <c r="C345" s="30" t="s">
        <v>1201</v>
      </c>
      <c r="D345" s="30" t="s">
        <v>1202</v>
      </c>
      <c r="E345" s="30" t="s">
        <v>1198</v>
      </c>
      <c r="F345" s="11" t="str">
        <f t="shared" si="264"/>
        <v>C-lectin do</v>
      </c>
      <c r="H345" s="11">
        <f>VLOOKUP($B345,data!$B$3:$Q$15316,'diff expr 1 vs 3 mites'!H$8,FALSE)</f>
        <v>1.973311805</v>
      </c>
      <c r="I345" s="11">
        <f>VLOOKUP($B345,data!$B$3:$Q$15316,'diff expr 1 vs 3 mites'!I$8,FALSE)</f>
        <v>7.7605901360000002</v>
      </c>
      <c r="J345" s="11">
        <f>VLOOKUP($B345,data!$B$3:$Q$15316,'diff expr 1 vs 3 mites'!J$8,FALSE)</f>
        <v>2.9660059379999999</v>
      </c>
      <c r="K345" s="11">
        <f>VLOOKUP($B345,data!$B$3:$Q$15316,'diff expr 1 vs 3 mites'!K$8,FALSE)</f>
        <v>7.0759316950000004</v>
      </c>
      <c r="L345" s="11">
        <f>VLOOKUP($B345,data!$B$3:$Q$15316,'diff expr 1 vs 3 mites'!L$8,FALSE)</f>
        <v>8.8700227129999991</v>
      </c>
      <c r="M345" s="11">
        <f>VLOOKUP($B345,data!$B$3:$Q$15316,'diff expr 1 vs 3 mites'!M$8,FALSE)</f>
        <v>6.3403784920000001</v>
      </c>
      <c r="N345" s="11">
        <f>VLOOKUP($B345,data!$B$3:$Q$15316,'diff expr 1 vs 3 mites'!N$8,FALSE)</f>
        <v>2.2620816669999999</v>
      </c>
      <c r="O345" s="11">
        <f>VLOOKUP($B345,data!$B$3:$Q$15316,'diff expr 1 vs 3 mites'!O$8,FALSE)</f>
        <v>8.2306525879999999</v>
      </c>
      <c r="P345" s="11">
        <f>VLOOKUP($B345,data!$B$3:$Q$15316,'diff expr 1 vs 3 mites'!P$8,FALSE)</f>
        <v>1.07372154</v>
      </c>
      <c r="Q345" s="11">
        <f>VLOOKUP($B345,data!$B$3:$Q$15316,'diff expr 1 vs 3 mites'!Q$8,FALSE)</f>
        <v>3.4690185339999999</v>
      </c>
      <c r="S345" s="27" t="s">
        <v>27749</v>
      </c>
      <c r="U345" s="2">
        <f t="shared" si="231"/>
        <v>2</v>
      </c>
      <c r="V345" s="2">
        <f t="shared" si="232"/>
        <v>8</v>
      </c>
      <c r="W345" s="2">
        <f t="shared" si="233"/>
        <v>4</v>
      </c>
      <c r="X345" s="2">
        <f t="shared" si="234"/>
        <v>7</v>
      </c>
      <c r="Y345" s="2">
        <f t="shared" si="235"/>
        <v>10</v>
      </c>
      <c r="Z345" s="2">
        <f t="shared" si="236"/>
        <v>6</v>
      </c>
      <c r="AA345" s="2">
        <f t="shared" si="237"/>
        <v>3</v>
      </c>
      <c r="AB345" s="2">
        <f t="shared" si="238"/>
        <v>9</v>
      </c>
      <c r="AC345" s="2">
        <f t="shared" si="239"/>
        <v>1</v>
      </c>
      <c r="AD345" s="2">
        <f t="shared" si="240"/>
        <v>5</v>
      </c>
      <c r="AE345" s="2"/>
      <c r="AF345" s="2">
        <f t="shared" si="241"/>
        <v>0</v>
      </c>
      <c r="AG345" s="2">
        <f t="shared" si="242"/>
        <v>0</v>
      </c>
      <c r="AH345" s="2">
        <f t="shared" si="243"/>
        <v>0</v>
      </c>
      <c r="AI345" s="2">
        <f t="shared" si="244"/>
        <v>0</v>
      </c>
      <c r="AJ345" s="2">
        <f t="shared" si="245"/>
        <v>0</v>
      </c>
      <c r="AK345" s="2">
        <f t="shared" si="246"/>
        <v>0</v>
      </c>
      <c r="AL345" s="2">
        <f t="shared" si="247"/>
        <v>0</v>
      </c>
      <c r="AM345" s="2">
        <f t="shared" si="248"/>
        <v>0</v>
      </c>
      <c r="AN345" s="2">
        <f t="shared" si="249"/>
        <v>0</v>
      </c>
      <c r="AO345" s="2">
        <f t="shared" si="250"/>
        <v>0</v>
      </c>
      <c r="AP345" s="2"/>
      <c r="AQ345" s="2">
        <f t="shared" si="251"/>
        <v>2</v>
      </c>
      <c r="AR345" s="2">
        <f t="shared" si="252"/>
        <v>8</v>
      </c>
      <c r="AS345" s="2">
        <f t="shared" si="253"/>
        <v>4</v>
      </c>
      <c r="AT345" s="2">
        <f t="shared" si="254"/>
        <v>7</v>
      </c>
      <c r="AU345" s="2">
        <f t="shared" si="255"/>
        <v>10</v>
      </c>
      <c r="AV345" s="2">
        <f t="shared" si="256"/>
        <v>6</v>
      </c>
      <c r="AW345" s="2">
        <f t="shared" si="257"/>
        <v>3</v>
      </c>
      <c r="AX345" s="2">
        <f t="shared" si="258"/>
        <v>9</v>
      </c>
      <c r="AY345" s="2">
        <f t="shared" si="259"/>
        <v>1</v>
      </c>
      <c r="AZ345" s="2">
        <f t="shared" si="260"/>
        <v>5</v>
      </c>
      <c r="BA345" s="2"/>
      <c r="BB345" s="5">
        <f t="shared" si="261"/>
        <v>5</v>
      </c>
      <c r="BC345" s="2">
        <f t="shared" si="262"/>
        <v>5</v>
      </c>
      <c r="BD345" s="2">
        <f t="shared" si="265"/>
        <v>31</v>
      </c>
      <c r="BE345" s="2">
        <f t="shared" si="266"/>
        <v>24</v>
      </c>
      <c r="BF345" s="2">
        <f t="shared" si="267"/>
        <v>9</v>
      </c>
      <c r="BG345" s="2">
        <f t="shared" si="268"/>
        <v>16</v>
      </c>
      <c r="BH345" s="2">
        <f t="shared" si="269"/>
        <v>9</v>
      </c>
      <c r="BI345" s="19">
        <f t="shared" si="270"/>
        <v>12.5</v>
      </c>
      <c r="BJ345" s="19">
        <f t="shared" si="271"/>
        <v>4.7871355387816905</v>
      </c>
      <c r="BK345" s="31">
        <f t="shared" si="272"/>
        <v>-0.73112615501393097</v>
      </c>
      <c r="BL345" s="32">
        <f t="shared" si="263"/>
        <v>0.23235104997023245</v>
      </c>
      <c r="BM345" s="62">
        <f t="shared" si="274"/>
        <v>4.8732394366197189E-2</v>
      </c>
      <c r="BN345" s="62" t="str">
        <f t="shared" si="275"/>
        <v/>
      </c>
      <c r="BO345" s="73" t="str">
        <f t="shared" si="276"/>
        <v/>
      </c>
      <c r="BQ345" s="11">
        <f t="shared" si="273"/>
        <v>-0.12713844919077288</v>
      </c>
    </row>
    <row r="346" spans="1:69">
      <c r="A346" s="30" t="s">
        <v>1203</v>
      </c>
      <c r="B346" s="30" t="s">
        <v>1204</v>
      </c>
      <c r="C346" s="30" t="s">
        <v>1205</v>
      </c>
      <c r="D346" s="30" t="s">
        <v>1206</v>
      </c>
      <c r="E346" s="30" t="s">
        <v>1198</v>
      </c>
      <c r="F346" s="11" t="str">
        <f t="shared" si="264"/>
        <v>C-lectin do</v>
      </c>
      <c r="H346" s="11">
        <f>VLOOKUP($B346,data!$B$3:$Q$15316,'diff expr 1 vs 3 mites'!H$8,FALSE)</f>
        <v>1.678729205</v>
      </c>
      <c r="I346" s="11">
        <f>VLOOKUP($B346,data!$B$3:$Q$15316,'diff expr 1 vs 3 mites'!I$8,FALSE)</f>
        <v>3.7184034279999998</v>
      </c>
      <c r="J346" s="11">
        <f>VLOOKUP($B346,data!$B$3:$Q$15316,'diff expr 1 vs 3 mites'!J$8,FALSE)</f>
        <v>1.454568246</v>
      </c>
      <c r="K346" s="11">
        <f>VLOOKUP($B346,data!$B$3:$Q$15316,'diff expr 1 vs 3 mites'!K$8,FALSE)</f>
        <v>3.139641235</v>
      </c>
      <c r="L346" s="11">
        <f>VLOOKUP($B346,data!$B$3:$Q$15316,'diff expr 1 vs 3 mites'!L$8,FALSE)</f>
        <v>4.660688113</v>
      </c>
      <c r="M346" s="11">
        <f>VLOOKUP($B346,data!$B$3:$Q$15316,'diff expr 1 vs 3 mites'!M$8,FALSE)</f>
        <v>5.069234743</v>
      </c>
      <c r="N346" s="11">
        <f>VLOOKUP($B346,data!$B$3:$Q$15316,'diff expr 1 vs 3 mites'!N$8,FALSE)</f>
        <v>1.201140425</v>
      </c>
      <c r="O346" s="11">
        <f>VLOOKUP($B346,data!$B$3:$Q$15316,'diff expr 1 vs 3 mites'!O$8,FALSE)</f>
        <v>9.278308333</v>
      </c>
      <c r="P346" s="11">
        <f>VLOOKUP($B346,data!$B$3:$Q$15316,'diff expr 1 vs 3 mites'!P$8,FALSE)</f>
        <v>1.011021763</v>
      </c>
      <c r="Q346" s="11">
        <f>VLOOKUP($B346,data!$B$3:$Q$15316,'diff expr 1 vs 3 mites'!Q$8,FALSE)</f>
        <v>3.8186115969999999</v>
      </c>
      <c r="S346" s="27" t="s">
        <v>27749</v>
      </c>
      <c r="U346" s="2">
        <f t="shared" si="231"/>
        <v>4</v>
      </c>
      <c r="V346" s="2">
        <f t="shared" si="232"/>
        <v>6</v>
      </c>
      <c r="W346" s="2">
        <f t="shared" si="233"/>
        <v>3</v>
      </c>
      <c r="X346" s="2">
        <f t="shared" si="234"/>
        <v>5</v>
      </c>
      <c r="Y346" s="2">
        <f t="shared" si="235"/>
        <v>8</v>
      </c>
      <c r="Z346" s="2">
        <f t="shared" si="236"/>
        <v>9</v>
      </c>
      <c r="AA346" s="2">
        <f t="shared" si="237"/>
        <v>2</v>
      </c>
      <c r="AB346" s="2">
        <f t="shared" si="238"/>
        <v>10</v>
      </c>
      <c r="AC346" s="2">
        <f t="shared" si="239"/>
        <v>1</v>
      </c>
      <c r="AD346" s="2">
        <f t="shared" si="240"/>
        <v>7</v>
      </c>
      <c r="AE346" s="2"/>
      <c r="AF346" s="2">
        <f t="shared" si="241"/>
        <v>0</v>
      </c>
      <c r="AG346" s="2">
        <f t="shared" si="242"/>
        <v>0</v>
      </c>
      <c r="AH346" s="2">
        <f t="shared" si="243"/>
        <v>0</v>
      </c>
      <c r="AI346" s="2">
        <f t="shared" si="244"/>
        <v>0</v>
      </c>
      <c r="AJ346" s="2">
        <f t="shared" si="245"/>
        <v>0</v>
      </c>
      <c r="AK346" s="2">
        <f t="shared" si="246"/>
        <v>0</v>
      </c>
      <c r="AL346" s="2">
        <f t="shared" si="247"/>
        <v>0</v>
      </c>
      <c r="AM346" s="2">
        <f t="shared" si="248"/>
        <v>0</v>
      </c>
      <c r="AN346" s="2">
        <f t="shared" si="249"/>
        <v>0</v>
      </c>
      <c r="AO346" s="2">
        <f t="shared" si="250"/>
        <v>0</v>
      </c>
      <c r="AP346" s="2"/>
      <c r="AQ346" s="2">
        <f t="shared" si="251"/>
        <v>4</v>
      </c>
      <c r="AR346" s="2">
        <f t="shared" si="252"/>
        <v>6</v>
      </c>
      <c r="AS346" s="2">
        <f t="shared" si="253"/>
        <v>3</v>
      </c>
      <c r="AT346" s="2">
        <f t="shared" si="254"/>
        <v>5</v>
      </c>
      <c r="AU346" s="2">
        <f t="shared" si="255"/>
        <v>8</v>
      </c>
      <c r="AV346" s="2">
        <f t="shared" si="256"/>
        <v>9</v>
      </c>
      <c r="AW346" s="2">
        <f t="shared" si="257"/>
        <v>2</v>
      </c>
      <c r="AX346" s="2">
        <f t="shared" si="258"/>
        <v>10</v>
      </c>
      <c r="AY346" s="2">
        <f t="shared" si="259"/>
        <v>1</v>
      </c>
      <c r="AZ346" s="2">
        <f t="shared" si="260"/>
        <v>7</v>
      </c>
      <c r="BA346" s="2"/>
      <c r="BB346" s="5">
        <f t="shared" si="261"/>
        <v>5</v>
      </c>
      <c r="BC346" s="2">
        <f t="shared" si="262"/>
        <v>5</v>
      </c>
      <c r="BD346" s="2">
        <f t="shared" si="265"/>
        <v>26</v>
      </c>
      <c r="BE346" s="2">
        <f t="shared" si="266"/>
        <v>29</v>
      </c>
      <c r="BF346" s="2">
        <f t="shared" si="267"/>
        <v>14</v>
      </c>
      <c r="BG346" s="2">
        <f t="shared" si="268"/>
        <v>11</v>
      </c>
      <c r="BH346" s="2">
        <f t="shared" si="269"/>
        <v>11</v>
      </c>
      <c r="BI346" s="19">
        <f t="shared" si="270"/>
        <v>12.5</v>
      </c>
      <c r="BJ346" s="19">
        <f t="shared" si="271"/>
        <v>4.7871355387816905</v>
      </c>
      <c r="BK346" s="31">
        <f t="shared" si="272"/>
        <v>-0.31333978072025609</v>
      </c>
      <c r="BL346" s="32">
        <f t="shared" si="263"/>
        <v>0.37701126503103738</v>
      </c>
      <c r="BM346" s="62">
        <f t="shared" si="274"/>
        <v>6.9014084507042259E-2</v>
      </c>
      <c r="BN346" s="62" t="str">
        <f t="shared" si="275"/>
        <v/>
      </c>
      <c r="BO346" s="73" t="str">
        <f t="shared" si="276"/>
        <v/>
      </c>
      <c r="BQ346" s="11">
        <f t="shared" si="273"/>
        <v>0.14327050483231832</v>
      </c>
    </row>
    <row r="347" spans="1:69">
      <c r="A347" s="30" t="s">
        <v>1207</v>
      </c>
      <c r="B347" s="30" t="s">
        <v>1208</v>
      </c>
      <c r="C347" s="30" t="s">
        <v>1209</v>
      </c>
      <c r="D347" s="30" t="s">
        <v>1210</v>
      </c>
      <c r="E347" s="30" t="s">
        <v>1198</v>
      </c>
      <c r="F347" s="11" t="str">
        <f t="shared" si="264"/>
        <v>C-lectin do</v>
      </c>
      <c r="H347" s="11">
        <f>VLOOKUP($B347,data!$B$3:$Q$15316,'diff expr 1 vs 3 mites'!H$8,FALSE)</f>
        <v>4.5120929500000004</v>
      </c>
      <c r="I347" s="11">
        <f>VLOOKUP($B347,data!$B$3:$Q$15316,'diff expr 1 vs 3 mites'!I$8,FALSE)</f>
        <v>9.9840632360000008</v>
      </c>
      <c r="J347" s="11">
        <f>VLOOKUP($B347,data!$B$3:$Q$15316,'diff expr 1 vs 3 mites'!J$8,FALSE)</f>
        <v>6.0967677660000001</v>
      </c>
      <c r="K347" s="11">
        <f>VLOOKUP($B347,data!$B$3:$Q$15316,'diff expr 1 vs 3 mites'!K$8,FALSE)</f>
        <v>11.464667110000001</v>
      </c>
      <c r="L347" s="11">
        <f>VLOOKUP($B347,data!$B$3:$Q$15316,'diff expr 1 vs 3 mites'!L$8,FALSE)</f>
        <v>17.730743010000001</v>
      </c>
      <c r="M347" s="11">
        <f>VLOOKUP($B347,data!$B$3:$Q$15316,'diff expr 1 vs 3 mites'!M$8,FALSE)</f>
        <v>13.952970779999999</v>
      </c>
      <c r="N347" s="11">
        <f>VLOOKUP($B347,data!$B$3:$Q$15316,'diff expr 1 vs 3 mites'!N$8,FALSE)</f>
        <v>6.2515122270000001</v>
      </c>
      <c r="O347" s="11">
        <f>VLOOKUP($B347,data!$B$3:$Q$15316,'diff expr 1 vs 3 mites'!O$8,FALSE)</f>
        <v>19.657310460000001</v>
      </c>
      <c r="P347" s="11">
        <f>VLOOKUP($B347,data!$B$3:$Q$15316,'diff expr 1 vs 3 mites'!P$8,FALSE)</f>
        <v>3.601396625</v>
      </c>
      <c r="Q347" s="11">
        <f>VLOOKUP($B347,data!$B$3:$Q$15316,'diff expr 1 vs 3 mites'!Q$8,FALSE)</f>
        <v>12.666480959999999</v>
      </c>
      <c r="S347" s="27" t="s">
        <v>27749</v>
      </c>
      <c r="U347" s="2">
        <f t="shared" si="231"/>
        <v>2</v>
      </c>
      <c r="V347" s="2">
        <f t="shared" si="232"/>
        <v>5</v>
      </c>
      <c r="W347" s="2">
        <f t="shared" si="233"/>
        <v>3</v>
      </c>
      <c r="X347" s="2">
        <f t="shared" si="234"/>
        <v>6</v>
      </c>
      <c r="Y347" s="2">
        <f t="shared" si="235"/>
        <v>9</v>
      </c>
      <c r="Z347" s="2">
        <f t="shared" si="236"/>
        <v>8</v>
      </c>
      <c r="AA347" s="2">
        <f t="shared" si="237"/>
        <v>4</v>
      </c>
      <c r="AB347" s="2">
        <f t="shared" si="238"/>
        <v>10</v>
      </c>
      <c r="AC347" s="2">
        <f t="shared" si="239"/>
        <v>1</v>
      </c>
      <c r="AD347" s="2">
        <f t="shared" si="240"/>
        <v>7</v>
      </c>
      <c r="AE347" s="2"/>
      <c r="AF347" s="2">
        <f t="shared" si="241"/>
        <v>0</v>
      </c>
      <c r="AG347" s="2">
        <f t="shared" si="242"/>
        <v>0</v>
      </c>
      <c r="AH347" s="2">
        <f t="shared" si="243"/>
        <v>0</v>
      </c>
      <c r="AI347" s="2">
        <f t="shared" si="244"/>
        <v>0</v>
      </c>
      <c r="AJ347" s="2">
        <f t="shared" si="245"/>
        <v>0</v>
      </c>
      <c r="AK347" s="2">
        <f t="shared" si="246"/>
        <v>0</v>
      </c>
      <c r="AL347" s="2">
        <f t="shared" si="247"/>
        <v>0</v>
      </c>
      <c r="AM347" s="2">
        <f t="shared" si="248"/>
        <v>0</v>
      </c>
      <c r="AN347" s="2">
        <f t="shared" si="249"/>
        <v>0</v>
      </c>
      <c r="AO347" s="2">
        <f t="shared" si="250"/>
        <v>0</v>
      </c>
      <c r="AP347" s="2"/>
      <c r="AQ347" s="2">
        <f t="shared" si="251"/>
        <v>2</v>
      </c>
      <c r="AR347" s="2">
        <f t="shared" si="252"/>
        <v>5</v>
      </c>
      <c r="AS347" s="2">
        <f t="shared" si="253"/>
        <v>3</v>
      </c>
      <c r="AT347" s="2">
        <f t="shared" si="254"/>
        <v>6</v>
      </c>
      <c r="AU347" s="2">
        <f t="shared" si="255"/>
        <v>9</v>
      </c>
      <c r="AV347" s="2">
        <f t="shared" si="256"/>
        <v>8</v>
      </c>
      <c r="AW347" s="2">
        <f t="shared" si="257"/>
        <v>4</v>
      </c>
      <c r="AX347" s="2">
        <f t="shared" si="258"/>
        <v>10</v>
      </c>
      <c r="AY347" s="2">
        <f t="shared" si="259"/>
        <v>1</v>
      </c>
      <c r="AZ347" s="2">
        <f t="shared" si="260"/>
        <v>7</v>
      </c>
      <c r="BA347" s="2"/>
      <c r="BB347" s="5">
        <f t="shared" si="261"/>
        <v>5</v>
      </c>
      <c r="BC347" s="2">
        <f t="shared" si="262"/>
        <v>5</v>
      </c>
      <c r="BD347" s="2">
        <f t="shared" si="265"/>
        <v>25</v>
      </c>
      <c r="BE347" s="2">
        <f t="shared" si="266"/>
        <v>30</v>
      </c>
      <c r="BF347" s="2">
        <f t="shared" si="267"/>
        <v>15</v>
      </c>
      <c r="BG347" s="2">
        <f t="shared" si="268"/>
        <v>10</v>
      </c>
      <c r="BH347" s="2">
        <f t="shared" si="269"/>
        <v>10</v>
      </c>
      <c r="BI347" s="19">
        <f t="shared" si="270"/>
        <v>12.5</v>
      </c>
      <c r="BJ347" s="19">
        <f t="shared" si="271"/>
        <v>4.7871355387816905</v>
      </c>
      <c r="BK347" s="31">
        <f t="shared" si="272"/>
        <v>-0.5222329678670935</v>
      </c>
      <c r="BL347" s="32">
        <f t="shared" si="263"/>
        <v>0.30075406722029491</v>
      </c>
      <c r="BM347" s="62">
        <f t="shared" si="274"/>
        <v>5.8591549295774648E-2</v>
      </c>
      <c r="BN347" s="62" t="str">
        <f t="shared" si="275"/>
        <v/>
      </c>
      <c r="BO347" s="73" t="str">
        <f t="shared" si="276"/>
        <v/>
      </c>
      <c r="BQ347" s="11">
        <f t="shared" si="273"/>
        <v>5.2064902108839732E-2</v>
      </c>
    </row>
    <row r="348" spans="1:69">
      <c r="A348" s="30" t="s">
        <v>1211</v>
      </c>
      <c r="B348" s="30" t="s">
        <v>1212</v>
      </c>
      <c r="C348" s="30" t="s">
        <v>1213</v>
      </c>
      <c r="D348" s="30" t="s">
        <v>1214</v>
      </c>
      <c r="E348" s="30" t="s">
        <v>1198</v>
      </c>
      <c r="F348" s="11" t="str">
        <f t="shared" si="264"/>
        <v>C-lectin do</v>
      </c>
      <c r="H348" s="11">
        <f>VLOOKUP($B348,data!$B$3:$Q$15316,'diff expr 1 vs 3 mites'!H$8,FALSE)</f>
        <v>3.8180011829999998</v>
      </c>
      <c r="I348" s="11">
        <f>VLOOKUP($B348,data!$B$3:$Q$15316,'diff expr 1 vs 3 mites'!I$8,FALSE)</f>
        <v>4.9051918519999997</v>
      </c>
      <c r="J348" s="11">
        <f>VLOOKUP($B348,data!$B$3:$Q$15316,'diff expr 1 vs 3 mites'!J$8,FALSE)</f>
        <v>2.9184972130000002</v>
      </c>
      <c r="K348" s="11">
        <f>VLOOKUP($B348,data!$B$3:$Q$15316,'diff expr 1 vs 3 mites'!K$8,FALSE)</f>
        <v>6.8834708730000003</v>
      </c>
      <c r="L348" s="11">
        <f>VLOOKUP($B348,data!$B$3:$Q$15316,'diff expr 1 vs 3 mites'!L$8,FALSE)</f>
        <v>5.9508715600000004</v>
      </c>
      <c r="M348" s="11">
        <f>VLOOKUP($B348,data!$B$3:$Q$15316,'diff expr 1 vs 3 mites'!M$8,FALSE)</f>
        <v>4.304380632</v>
      </c>
      <c r="N348" s="11">
        <f>VLOOKUP($B348,data!$B$3:$Q$15316,'diff expr 1 vs 3 mites'!N$8,FALSE)</f>
        <v>1.7875440170000001</v>
      </c>
      <c r="O348" s="11">
        <f>VLOOKUP($B348,data!$B$3:$Q$15316,'diff expr 1 vs 3 mites'!O$8,FALSE)</f>
        <v>10.099173029999999</v>
      </c>
      <c r="P348" s="11">
        <f>VLOOKUP($B348,data!$B$3:$Q$15316,'diff expr 1 vs 3 mites'!P$8,FALSE)</f>
        <v>2.0297958880000002</v>
      </c>
      <c r="Q348" s="11">
        <f>VLOOKUP($B348,data!$B$3:$Q$15316,'diff expr 1 vs 3 mites'!Q$8,FALSE)</f>
        <v>7.810237656</v>
      </c>
      <c r="S348" s="27" t="s">
        <v>27749</v>
      </c>
      <c r="U348" s="2">
        <f t="shared" si="231"/>
        <v>4</v>
      </c>
      <c r="V348" s="2">
        <f t="shared" si="232"/>
        <v>6</v>
      </c>
      <c r="W348" s="2">
        <f t="shared" si="233"/>
        <v>3</v>
      </c>
      <c r="X348" s="2">
        <f t="shared" si="234"/>
        <v>8</v>
      </c>
      <c r="Y348" s="2">
        <f t="shared" si="235"/>
        <v>7</v>
      </c>
      <c r="Z348" s="2">
        <f t="shared" si="236"/>
        <v>5</v>
      </c>
      <c r="AA348" s="2">
        <f t="shared" si="237"/>
        <v>1</v>
      </c>
      <c r="AB348" s="2">
        <f t="shared" si="238"/>
        <v>10</v>
      </c>
      <c r="AC348" s="2">
        <f t="shared" si="239"/>
        <v>2</v>
      </c>
      <c r="AD348" s="2">
        <f t="shared" si="240"/>
        <v>9</v>
      </c>
      <c r="AE348" s="2"/>
      <c r="AF348" s="2">
        <f t="shared" si="241"/>
        <v>0</v>
      </c>
      <c r="AG348" s="2">
        <f t="shared" si="242"/>
        <v>0</v>
      </c>
      <c r="AH348" s="2">
        <f t="shared" si="243"/>
        <v>0</v>
      </c>
      <c r="AI348" s="2">
        <f t="shared" si="244"/>
        <v>0</v>
      </c>
      <c r="AJ348" s="2">
        <f t="shared" si="245"/>
        <v>0</v>
      </c>
      <c r="AK348" s="2">
        <f t="shared" si="246"/>
        <v>0</v>
      </c>
      <c r="AL348" s="2">
        <f t="shared" si="247"/>
        <v>0</v>
      </c>
      <c r="AM348" s="2">
        <f t="shared" si="248"/>
        <v>0</v>
      </c>
      <c r="AN348" s="2">
        <f t="shared" si="249"/>
        <v>0</v>
      </c>
      <c r="AO348" s="2">
        <f t="shared" si="250"/>
        <v>0</v>
      </c>
      <c r="AP348" s="2"/>
      <c r="AQ348" s="2">
        <f t="shared" si="251"/>
        <v>4</v>
      </c>
      <c r="AR348" s="2">
        <f t="shared" si="252"/>
        <v>6</v>
      </c>
      <c r="AS348" s="2">
        <f t="shared" si="253"/>
        <v>3</v>
      </c>
      <c r="AT348" s="2">
        <f t="shared" si="254"/>
        <v>8</v>
      </c>
      <c r="AU348" s="2">
        <f t="shared" si="255"/>
        <v>7</v>
      </c>
      <c r="AV348" s="2">
        <f t="shared" si="256"/>
        <v>5</v>
      </c>
      <c r="AW348" s="2">
        <f t="shared" si="257"/>
        <v>1</v>
      </c>
      <c r="AX348" s="2">
        <f t="shared" si="258"/>
        <v>10</v>
      </c>
      <c r="AY348" s="2">
        <f t="shared" si="259"/>
        <v>2</v>
      </c>
      <c r="AZ348" s="2">
        <f t="shared" si="260"/>
        <v>9</v>
      </c>
      <c r="BA348" s="2"/>
      <c r="BB348" s="5">
        <f t="shared" si="261"/>
        <v>5</v>
      </c>
      <c r="BC348" s="2">
        <f t="shared" si="262"/>
        <v>5</v>
      </c>
      <c r="BD348" s="2">
        <f t="shared" si="265"/>
        <v>28</v>
      </c>
      <c r="BE348" s="2">
        <f t="shared" si="266"/>
        <v>27</v>
      </c>
      <c r="BF348" s="2">
        <f t="shared" si="267"/>
        <v>12</v>
      </c>
      <c r="BG348" s="2">
        <f t="shared" si="268"/>
        <v>13</v>
      </c>
      <c r="BH348" s="2">
        <f t="shared" si="269"/>
        <v>12</v>
      </c>
      <c r="BI348" s="19">
        <f t="shared" si="270"/>
        <v>12.5</v>
      </c>
      <c r="BJ348" s="19">
        <f t="shared" si="271"/>
        <v>4.7871355387816905</v>
      </c>
      <c r="BK348" s="31">
        <f t="shared" si="272"/>
        <v>-0.10444659357341871</v>
      </c>
      <c r="BL348" s="32">
        <f t="shared" si="263"/>
        <v>0.45840747426404427</v>
      </c>
      <c r="BM348" s="62">
        <f t="shared" si="274"/>
        <v>8.225352112676057E-2</v>
      </c>
      <c r="BN348" s="62" t="str">
        <f t="shared" si="275"/>
        <v/>
      </c>
      <c r="BO348" s="73" t="str">
        <f t="shared" si="276"/>
        <v/>
      </c>
      <c r="BQ348" s="11">
        <f t="shared" si="273"/>
        <v>2.6752017050938926E-2</v>
      </c>
    </row>
    <row r="349" spans="1:69">
      <c r="A349" s="30" t="s">
        <v>1215</v>
      </c>
      <c r="B349" s="30" t="s">
        <v>1216</v>
      </c>
      <c r="C349" s="30" t="s">
        <v>1217</v>
      </c>
      <c r="D349" s="30" t="s">
        <v>1218</v>
      </c>
      <c r="E349" s="30" t="s">
        <v>1198</v>
      </c>
      <c r="F349" s="11" t="str">
        <f t="shared" si="264"/>
        <v>C-lectin do</v>
      </c>
      <c r="H349" s="11">
        <f>VLOOKUP($B349,data!$B$3:$Q$15316,'diff expr 1 vs 3 mites'!H$8,FALSE)</f>
        <v>2.1294969969999999</v>
      </c>
      <c r="I349" s="11">
        <f>VLOOKUP($B349,data!$B$3:$Q$15316,'diff expr 1 vs 3 mites'!I$8,FALSE)</f>
        <v>4.2047428670000002</v>
      </c>
      <c r="J349" s="11">
        <f>VLOOKUP($B349,data!$B$3:$Q$15316,'diff expr 1 vs 3 mites'!J$8,FALSE)</f>
        <v>3.2896298499999999</v>
      </c>
      <c r="K349" s="11">
        <f>VLOOKUP($B349,data!$B$3:$Q$15316,'diff expr 1 vs 3 mites'!K$8,FALSE)</f>
        <v>2.9178438369999999</v>
      </c>
      <c r="L349" s="11">
        <f>VLOOKUP($B349,data!$B$3:$Q$15316,'diff expr 1 vs 3 mites'!L$8,FALSE)</f>
        <v>3.3633640599999999</v>
      </c>
      <c r="M349" s="11">
        <f>VLOOKUP($B349,data!$B$3:$Q$15316,'diff expr 1 vs 3 mites'!M$8,FALSE)</f>
        <v>4.5412011919999999</v>
      </c>
      <c r="N349" s="11">
        <f>VLOOKUP($B349,data!$B$3:$Q$15316,'diff expr 1 vs 3 mites'!N$8,FALSE)</f>
        <v>1.075395892</v>
      </c>
      <c r="O349" s="11">
        <f>VLOOKUP($B349,data!$B$3:$Q$15316,'diff expr 1 vs 3 mites'!O$8,FALSE)</f>
        <v>9.0882509850000002</v>
      </c>
      <c r="P349" s="11">
        <f>VLOOKUP($B349,data!$B$3:$Q$15316,'diff expr 1 vs 3 mites'!P$8,FALSE)</f>
        <v>1.586138775</v>
      </c>
      <c r="Q349" s="11">
        <f>VLOOKUP($B349,data!$B$3:$Q$15316,'diff expr 1 vs 3 mites'!Q$8,FALSE)</f>
        <v>3.100143858</v>
      </c>
      <c r="S349" s="27" t="s">
        <v>27749</v>
      </c>
      <c r="U349" s="2">
        <f t="shared" si="231"/>
        <v>3</v>
      </c>
      <c r="V349" s="2">
        <f t="shared" si="232"/>
        <v>8</v>
      </c>
      <c r="W349" s="2">
        <f t="shared" si="233"/>
        <v>6</v>
      </c>
      <c r="X349" s="2">
        <f t="shared" si="234"/>
        <v>4</v>
      </c>
      <c r="Y349" s="2">
        <f t="shared" si="235"/>
        <v>7</v>
      </c>
      <c r="Z349" s="2">
        <f t="shared" si="236"/>
        <v>9</v>
      </c>
      <c r="AA349" s="2">
        <f t="shared" si="237"/>
        <v>1</v>
      </c>
      <c r="AB349" s="2">
        <f t="shared" si="238"/>
        <v>10</v>
      </c>
      <c r="AC349" s="2">
        <f t="shared" si="239"/>
        <v>2</v>
      </c>
      <c r="AD349" s="2">
        <f t="shared" si="240"/>
        <v>5</v>
      </c>
      <c r="AE349" s="2"/>
      <c r="AF349" s="2">
        <f t="shared" si="241"/>
        <v>0</v>
      </c>
      <c r="AG349" s="2">
        <f t="shared" si="242"/>
        <v>0</v>
      </c>
      <c r="AH349" s="2">
        <f t="shared" si="243"/>
        <v>0</v>
      </c>
      <c r="AI349" s="2">
        <f t="shared" si="244"/>
        <v>0</v>
      </c>
      <c r="AJ349" s="2">
        <f t="shared" si="245"/>
        <v>0</v>
      </c>
      <c r="AK349" s="2">
        <f t="shared" si="246"/>
        <v>0</v>
      </c>
      <c r="AL349" s="2">
        <f t="shared" si="247"/>
        <v>0</v>
      </c>
      <c r="AM349" s="2">
        <f t="shared" si="248"/>
        <v>0</v>
      </c>
      <c r="AN349" s="2">
        <f t="shared" si="249"/>
        <v>0</v>
      </c>
      <c r="AO349" s="2">
        <f t="shared" si="250"/>
        <v>0</v>
      </c>
      <c r="AP349" s="2"/>
      <c r="AQ349" s="2">
        <f t="shared" si="251"/>
        <v>3</v>
      </c>
      <c r="AR349" s="2">
        <f t="shared" si="252"/>
        <v>8</v>
      </c>
      <c r="AS349" s="2">
        <f t="shared" si="253"/>
        <v>6</v>
      </c>
      <c r="AT349" s="2">
        <f t="shared" si="254"/>
        <v>4</v>
      </c>
      <c r="AU349" s="2">
        <f t="shared" si="255"/>
        <v>7</v>
      </c>
      <c r="AV349" s="2">
        <f t="shared" si="256"/>
        <v>9</v>
      </c>
      <c r="AW349" s="2">
        <f t="shared" si="257"/>
        <v>1</v>
      </c>
      <c r="AX349" s="2">
        <f t="shared" si="258"/>
        <v>10</v>
      </c>
      <c r="AY349" s="2">
        <f t="shared" si="259"/>
        <v>2</v>
      </c>
      <c r="AZ349" s="2">
        <f t="shared" si="260"/>
        <v>5</v>
      </c>
      <c r="BA349" s="2"/>
      <c r="BB349" s="5">
        <f t="shared" si="261"/>
        <v>5</v>
      </c>
      <c r="BC349" s="2">
        <f t="shared" si="262"/>
        <v>5</v>
      </c>
      <c r="BD349" s="2">
        <f t="shared" si="265"/>
        <v>28</v>
      </c>
      <c r="BE349" s="2">
        <f t="shared" si="266"/>
        <v>27</v>
      </c>
      <c r="BF349" s="2">
        <f t="shared" si="267"/>
        <v>12</v>
      </c>
      <c r="BG349" s="2">
        <f t="shared" si="268"/>
        <v>13</v>
      </c>
      <c r="BH349" s="2">
        <f t="shared" si="269"/>
        <v>12</v>
      </c>
      <c r="BI349" s="19">
        <f t="shared" si="270"/>
        <v>12.5</v>
      </c>
      <c r="BJ349" s="19">
        <f t="shared" si="271"/>
        <v>4.7871355387816905</v>
      </c>
      <c r="BK349" s="31">
        <f t="shared" si="272"/>
        <v>-0.10444659357341871</v>
      </c>
      <c r="BL349" s="32">
        <f t="shared" si="263"/>
        <v>0.45840747426404427</v>
      </c>
      <c r="BM349" s="62">
        <f t="shared" si="274"/>
        <v>8.225352112676057E-2</v>
      </c>
      <c r="BN349" s="62" t="str">
        <f t="shared" si="275"/>
        <v/>
      </c>
      <c r="BO349" s="73" t="str">
        <f t="shared" si="276"/>
        <v/>
      </c>
      <c r="BQ349" s="11">
        <f t="shared" si="273"/>
        <v>8.6067340996222444E-2</v>
      </c>
    </row>
    <row r="350" spans="1:69">
      <c r="A350" s="30" t="s">
        <v>1219</v>
      </c>
      <c r="B350" s="30" t="s">
        <v>1220</v>
      </c>
      <c r="C350" s="30" t="s">
        <v>1221</v>
      </c>
      <c r="D350" s="30" t="s">
        <v>1222</v>
      </c>
      <c r="E350" s="30" t="s">
        <v>1198</v>
      </c>
      <c r="F350" s="11" t="str">
        <f t="shared" si="264"/>
        <v>C-lectin do</v>
      </c>
      <c r="H350" s="11">
        <f>VLOOKUP($B350,data!$B$3:$Q$15316,'diff expr 1 vs 3 mites'!H$8,FALSE)</f>
        <v>145.33064150000001</v>
      </c>
      <c r="I350" s="11">
        <f>VLOOKUP($B350,data!$B$3:$Q$15316,'diff expr 1 vs 3 mites'!I$8,FALSE)</f>
        <v>140.78537650000001</v>
      </c>
      <c r="J350" s="11">
        <f>VLOOKUP($B350,data!$B$3:$Q$15316,'diff expr 1 vs 3 mites'!J$8,FALSE)</f>
        <v>67.310887710000003</v>
      </c>
      <c r="K350" s="11">
        <f>VLOOKUP($B350,data!$B$3:$Q$15316,'diff expr 1 vs 3 mites'!K$8,FALSE)</f>
        <v>53.527342109999999</v>
      </c>
      <c r="L350" s="11">
        <f>VLOOKUP($B350,data!$B$3:$Q$15316,'diff expr 1 vs 3 mites'!L$8,FALSE)</f>
        <v>97.523402160000003</v>
      </c>
      <c r="M350" s="11">
        <f>VLOOKUP($B350,data!$B$3:$Q$15316,'diff expr 1 vs 3 mites'!M$8,FALSE)</f>
        <v>48.04384443</v>
      </c>
      <c r="N350" s="11">
        <f>VLOOKUP($B350,data!$B$3:$Q$15316,'diff expr 1 vs 3 mites'!N$8,FALSE)</f>
        <v>34.893752169999999</v>
      </c>
      <c r="O350" s="11">
        <f>VLOOKUP($B350,data!$B$3:$Q$15316,'diff expr 1 vs 3 mites'!O$8,FALSE)</f>
        <v>56.097557950000002</v>
      </c>
      <c r="P350" s="11">
        <f>VLOOKUP($B350,data!$B$3:$Q$15316,'diff expr 1 vs 3 mites'!P$8,FALSE)</f>
        <v>44.703635730000002</v>
      </c>
      <c r="Q350" s="11">
        <f>VLOOKUP($B350,data!$B$3:$Q$15316,'diff expr 1 vs 3 mites'!Q$8,FALSE)</f>
        <v>64.725705950000005</v>
      </c>
      <c r="S350" s="27" t="s">
        <v>27749</v>
      </c>
      <c r="U350" s="2">
        <f t="shared" si="231"/>
        <v>10</v>
      </c>
      <c r="V350" s="2">
        <f t="shared" si="232"/>
        <v>9</v>
      </c>
      <c r="W350" s="2">
        <f t="shared" si="233"/>
        <v>7</v>
      </c>
      <c r="X350" s="2">
        <f t="shared" si="234"/>
        <v>4</v>
      </c>
      <c r="Y350" s="2">
        <f t="shared" si="235"/>
        <v>8</v>
      </c>
      <c r="Z350" s="2">
        <f t="shared" si="236"/>
        <v>3</v>
      </c>
      <c r="AA350" s="2">
        <f t="shared" si="237"/>
        <v>1</v>
      </c>
      <c r="AB350" s="2">
        <f t="shared" si="238"/>
        <v>5</v>
      </c>
      <c r="AC350" s="2">
        <f t="shared" si="239"/>
        <v>2</v>
      </c>
      <c r="AD350" s="2">
        <f t="shared" si="240"/>
        <v>6</v>
      </c>
      <c r="AE350" s="2"/>
      <c r="AF350" s="2">
        <f t="shared" si="241"/>
        <v>0</v>
      </c>
      <c r="AG350" s="2">
        <f t="shared" si="242"/>
        <v>0</v>
      </c>
      <c r="AH350" s="2">
        <f t="shared" si="243"/>
        <v>0</v>
      </c>
      <c r="AI350" s="2">
        <f t="shared" si="244"/>
        <v>0</v>
      </c>
      <c r="AJ350" s="2">
        <f t="shared" si="245"/>
        <v>0</v>
      </c>
      <c r="AK350" s="2">
        <f t="shared" si="246"/>
        <v>0</v>
      </c>
      <c r="AL350" s="2">
        <f t="shared" si="247"/>
        <v>0</v>
      </c>
      <c r="AM350" s="2">
        <f t="shared" si="248"/>
        <v>0</v>
      </c>
      <c r="AN350" s="2">
        <f t="shared" si="249"/>
        <v>0</v>
      </c>
      <c r="AO350" s="2">
        <f t="shared" si="250"/>
        <v>0</v>
      </c>
      <c r="AP350" s="2"/>
      <c r="AQ350" s="2">
        <f t="shared" si="251"/>
        <v>10</v>
      </c>
      <c r="AR350" s="2">
        <f t="shared" si="252"/>
        <v>9</v>
      </c>
      <c r="AS350" s="2">
        <f t="shared" si="253"/>
        <v>7</v>
      </c>
      <c r="AT350" s="2">
        <f t="shared" si="254"/>
        <v>4</v>
      </c>
      <c r="AU350" s="2">
        <f t="shared" si="255"/>
        <v>8</v>
      </c>
      <c r="AV350" s="2">
        <f t="shared" si="256"/>
        <v>3</v>
      </c>
      <c r="AW350" s="2">
        <f t="shared" si="257"/>
        <v>1</v>
      </c>
      <c r="AX350" s="2">
        <f t="shared" si="258"/>
        <v>5</v>
      </c>
      <c r="AY350" s="2">
        <f t="shared" si="259"/>
        <v>2</v>
      </c>
      <c r="AZ350" s="2">
        <f t="shared" si="260"/>
        <v>6</v>
      </c>
      <c r="BA350" s="2"/>
      <c r="BB350" s="5">
        <f t="shared" si="261"/>
        <v>5</v>
      </c>
      <c r="BC350" s="2">
        <f t="shared" si="262"/>
        <v>5</v>
      </c>
      <c r="BD350" s="2">
        <f t="shared" si="265"/>
        <v>38</v>
      </c>
      <c r="BE350" s="2">
        <f t="shared" si="266"/>
        <v>17</v>
      </c>
      <c r="BF350" s="2">
        <f t="shared" si="267"/>
        <v>2</v>
      </c>
      <c r="BG350" s="2">
        <f t="shared" si="268"/>
        <v>23</v>
      </c>
      <c r="BH350" s="2">
        <f t="shared" si="269"/>
        <v>2</v>
      </c>
      <c r="BI350" s="19">
        <f t="shared" si="270"/>
        <v>12.5</v>
      </c>
      <c r="BJ350" s="19">
        <f t="shared" si="271"/>
        <v>4.7871355387816905</v>
      </c>
      <c r="BK350" s="31">
        <f t="shared" si="272"/>
        <v>-2.1933784650417927</v>
      </c>
      <c r="BL350" s="32">
        <f t="shared" si="263"/>
        <v>1.4140061284138474E-2</v>
      </c>
      <c r="BM350" s="62">
        <f t="shared" si="274"/>
        <v>5.0704225352112683E-3</v>
      </c>
      <c r="BN350" s="62" t="str">
        <f t="shared" si="275"/>
        <v/>
      </c>
      <c r="BO350" s="73" t="str">
        <f t="shared" si="276"/>
        <v/>
      </c>
      <c r="BQ350" s="11">
        <f t="shared" si="273"/>
        <v>-0.3075775903455551</v>
      </c>
    </row>
    <row r="351" spans="1:69">
      <c r="A351" s="30" t="s">
        <v>1223</v>
      </c>
      <c r="B351" s="30" t="s">
        <v>1224</v>
      </c>
      <c r="C351" s="30" t="s">
        <v>136</v>
      </c>
      <c r="D351" s="30" t="s">
        <v>1225</v>
      </c>
      <c r="E351" s="30" t="s">
        <v>1198</v>
      </c>
      <c r="F351" s="11" t="str">
        <f t="shared" si="264"/>
        <v>C-lectin do</v>
      </c>
      <c r="H351" s="11">
        <f>VLOOKUP($B351,data!$B$3:$Q$15316,'diff expr 1 vs 3 mites'!H$8,FALSE)</f>
        <v>0.59514047400000003</v>
      </c>
      <c r="I351" s="11">
        <f>VLOOKUP($B351,data!$B$3:$Q$15316,'diff expr 1 vs 3 mites'!I$8,FALSE)</f>
        <v>9.0393779389999995</v>
      </c>
      <c r="J351" s="11">
        <f>VLOOKUP($B351,data!$B$3:$Q$15316,'diff expr 1 vs 3 mites'!J$8,FALSE)</f>
        <v>4.7147088320000003</v>
      </c>
      <c r="K351" s="11">
        <f>VLOOKUP($B351,data!$B$3:$Q$15316,'diff expr 1 vs 3 mites'!K$8,FALSE)</f>
        <v>4.2179143879999996</v>
      </c>
      <c r="L351" s="11">
        <f>VLOOKUP($B351,data!$B$3:$Q$15316,'diff expr 1 vs 3 mites'!L$8,FALSE)</f>
        <v>5.3852738179999999</v>
      </c>
      <c r="M351" s="11">
        <f>VLOOKUP($B351,data!$B$3:$Q$15316,'diff expr 1 vs 3 mites'!M$8,FALSE)</f>
        <v>1.487285991</v>
      </c>
      <c r="N351" s="11">
        <f>VLOOKUP($B351,data!$B$3:$Q$15316,'diff expr 1 vs 3 mites'!N$8,FALSE)</f>
        <v>4.8711361030000004</v>
      </c>
      <c r="O351" s="11">
        <f>VLOOKUP($B351,data!$B$3:$Q$15316,'diff expr 1 vs 3 mites'!O$8,FALSE)</f>
        <v>6.0066053110000004</v>
      </c>
      <c r="P351" s="11">
        <f>VLOOKUP($B351,data!$B$3:$Q$15316,'diff expr 1 vs 3 mites'!P$8,FALSE)</f>
        <v>8.1372359070000009</v>
      </c>
      <c r="Q351" s="11">
        <f>VLOOKUP($B351,data!$B$3:$Q$15316,'diff expr 1 vs 3 mites'!Q$8,FALSE)</f>
        <v>7.9894520309999999</v>
      </c>
      <c r="S351" s="27" t="s">
        <v>27749</v>
      </c>
      <c r="U351" s="2">
        <f t="shared" si="231"/>
        <v>1</v>
      </c>
      <c r="V351" s="2">
        <f t="shared" si="232"/>
        <v>10</v>
      </c>
      <c r="W351" s="2">
        <f t="shared" si="233"/>
        <v>4</v>
      </c>
      <c r="X351" s="2">
        <f t="shared" si="234"/>
        <v>3</v>
      </c>
      <c r="Y351" s="2">
        <f t="shared" si="235"/>
        <v>6</v>
      </c>
      <c r="Z351" s="2">
        <f t="shared" si="236"/>
        <v>2</v>
      </c>
      <c r="AA351" s="2">
        <f t="shared" si="237"/>
        <v>5</v>
      </c>
      <c r="AB351" s="2">
        <f t="shared" si="238"/>
        <v>7</v>
      </c>
      <c r="AC351" s="2">
        <f t="shared" si="239"/>
        <v>9</v>
      </c>
      <c r="AD351" s="2">
        <f t="shared" si="240"/>
        <v>8</v>
      </c>
      <c r="AE351" s="2"/>
      <c r="AF351" s="2">
        <f t="shared" si="241"/>
        <v>0</v>
      </c>
      <c r="AG351" s="2">
        <f t="shared" si="242"/>
        <v>0</v>
      </c>
      <c r="AH351" s="2">
        <f t="shared" si="243"/>
        <v>0</v>
      </c>
      <c r="AI351" s="2">
        <f t="shared" si="244"/>
        <v>0</v>
      </c>
      <c r="AJ351" s="2">
        <f t="shared" si="245"/>
        <v>0</v>
      </c>
      <c r="AK351" s="2">
        <f t="shared" si="246"/>
        <v>0</v>
      </c>
      <c r="AL351" s="2">
        <f t="shared" si="247"/>
        <v>0</v>
      </c>
      <c r="AM351" s="2">
        <f t="shared" si="248"/>
        <v>0</v>
      </c>
      <c r="AN351" s="2">
        <f t="shared" si="249"/>
        <v>0</v>
      </c>
      <c r="AO351" s="2">
        <f t="shared" si="250"/>
        <v>0</v>
      </c>
      <c r="AP351" s="2"/>
      <c r="AQ351" s="2">
        <f t="shared" si="251"/>
        <v>1</v>
      </c>
      <c r="AR351" s="2">
        <f t="shared" si="252"/>
        <v>10</v>
      </c>
      <c r="AS351" s="2">
        <f t="shared" si="253"/>
        <v>4</v>
      </c>
      <c r="AT351" s="2">
        <f t="shared" si="254"/>
        <v>3</v>
      </c>
      <c r="AU351" s="2">
        <f t="shared" si="255"/>
        <v>6</v>
      </c>
      <c r="AV351" s="2">
        <f t="shared" si="256"/>
        <v>2</v>
      </c>
      <c r="AW351" s="2">
        <f t="shared" si="257"/>
        <v>5</v>
      </c>
      <c r="AX351" s="2">
        <f t="shared" si="258"/>
        <v>7</v>
      </c>
      <c r="AY351" s="2">
        <f t="shared" si="259"/>
        <v>9</v>
      </c>
      <c r="AZ351" s="2">
        <f t="shared" si="260"/>
        <v>8</v>
      </c>
      <c r="BA351" s="2"/>
      <c r="BB351" s="5">
        <f t="shared" si="261"/>
        <v>5</v>
      </c>
      <c r="BC351" s="2">
        <f t="shared" si="262"/>
        <v>5</v>
      </c>
      <c r="BD351" s="2">
        <f t="shared" si="265"/>
        <v>24</v>
      </c>
      <c r="BE351" s="2">
        <f t="shared" si="266"/>
        <v>31</v>
      </c>
      <c r="BF351" s="2">
        <f t="shared" si="267"/>
        <v>16</v>
      </c>
      <c r="BG351" s="2">
        <f t="shared" si="268"/>
        <v>9</v>
      </c>
      <c r="BH351" s="2">
        <f t="shared" si="269"/>
        <v>9</v>
      </c>
      <c r="BI351" s="19">
        <f t="shared" si="270"/>
        <v>12.5</v>
      </c>
      <c r="BJ351" s="19">
        <f t="shared" si="271"/>
        <v>4.7871355387816905</v>
      </c>
      <c r="BK351" s="31">
        <f t="shared" si="272"/>
        <v>-0.73112615501393097</v>
      </c>
      <c r="BL351" s="32">
        <f t="shared" si="263"/>
        <v>0.23235104997023245</v>
      </c>
      <c r="BM351" s="62">
        <f t="shared" si="274"/>
        <v>4.8732394366197189E-2</v>
      </c>
      <c r="BN351" s="62" t="str">
        <f t="shared" si="275"/>
        <v/>
      </c>
      <c r="BO351" s="73" t="str">
        <f t="shared" si="276"/>
        <v/>
      </c>
      <c r="BQ351" s="11">
        <f t="shared" si="273"/>
        <v>7.5369280878876774E-2</v>
      </c>
    </row>
    <row r="352" spans="1:69">
      <c r="A352" s="30" t="s">
        <v>1226</v>
      </c>
      <c r="B352" s="30" t="s">
        <v>1227</v>
      </c>
      <c r="C352" s="30" t="s">
        <v>1228</v>
      </c>
      <c r="D352" s="30" t="s">
        <v>1229</v>
      </c>
      <c r="E352" s="30" t="s">
        <v>1198</v>
      </c>
      <c r="F352" s="11" t="str">
        <f t="shared" si="264"/>
        <v>C-lectin do</v>
      </c>
      <c r="H352" s="11">
        <f>VLOOKUP($B352,data!$B$3:$Q$15316,'diff expr 1 vs 3 mites'!H$8,FALSE)</f>
        <v>71.476972099999998</v>
      </c>
      <c r="I352" s="11">
        <f>VLOOKUP($B352,data!$B$3:$Q$15316,'diff expr 1 vs 3 mites'!I$8,FALSE)</f>
        <v>207.30078470000001</v>
      </c>
      <c r="J352" s="11">
        <f>VLOOKUP($B352,data!$B$3:$Q$15316,'diff expr 1 vs 3 mites'!J$8,FALSE)</f>
        <v>191.2691494</v>
      </c>
      <c r="K352" s="11">
        <f>VLOOKUP($B352,data!$B$3:$Q$15316,'diff expr 1 vs 3 mites'!K$8,FALSE)</f>
        <v>407.44413909999997</v>
      </c>
      <c r="L352" s="11">
        <f>VLOOKUP($B352,data!$B$3:$Q$15316,'diff expr 1 vs 3 mites'!L$8,FALSE)</f>
        <v>190.38352309999999</v>
      </c>
      <c r="M352" s="11">
        <f>VLOOKUP($B352,data!$B$3:$Q$15316,'diff expr 1 vs 3 mites'!M$8,FALSE)</f>
        <v>43.73221736</v>
      </c>
      <c r="N352" s="11">
        <f>VLOOKUP($B352,data!$B$3:$Q$15316,'diff expr 1 vs 3 mites'!N$8,FALSE)</f>
        <v>80.218899730000004</v>
      </c>
      <c r="O352" s="11">
        <f>VLOOKUP($B352,data!$B$3:$Q$15316,'diff expr 1 vs 3 mites'!O$8,FALSE)</f>
        <v>31.983223089999999</v>
      </c>
      <c r="P352" s="11">
        <f>VLOOKUP($B352,data!$B$3:$Q$15316,'diff expr 1 vs 3 mites'!P$8,FALSE)</f>
        <v>237.3419183</v>
      </c>
      <c r="Q352" s="11">
        <f>VLOOKUP($B352,data!$B$3:$Q$15316,'diff expr 1 vs 3 mites'!Q$8,FALSE)</f>
        <v>207.34914570000001</v>
      </c>
      <c r="S352" s="27" t="s">
        <v>27749</v>
      </c>
      <c r="U352" s="2">
        <f t="shared" si="231"/>
        <v>3</v>
      </c>
      <c r="V352" s="2">
        <f t="shared" si="232"/>
        <v>7</v>
      </c>
      <c r="W352" s="2">
        <f t="shared" si="233"/>
        <v>6</v>
      </c>
      <c r="X352" s="2">
        <f t="shared" si="234"/>
        <v>10</v>
      </c>
      <c r="Y352" s="2">
        <f t="shared" si="235"/>
        <v>5</v>
      </c>
      <c r="Z352" s="2">
        <f t="shared" si="236"/>
        <v>2</v>
      </c>
      <c r="AA352" s="2">
        <f t="shared" si="237"/>
        <v>4</v>
      </c>
      <c r="AB352" s="2">
        <f t="shared" si="238"/>
        <v>1</v>
      </c>
      <c r="AC352" s="2">
        <f t="shared" si="239"/>
        <v>9</v>
      </c>
      <c r="AD352" s="2">
        <f t="shared" si="240"/>
        <v>8</v>
      </c>
      <c r="AE352" s="2"/>
      <c r="AF352" s="2">
        <f t="shared" si="241"/>
        <v>0</v>
      </c>
      <c r="AG352" s="2">
        <f t="shared" si="242"/>
        <v>0</v>
      </c>
      <c r="AH352" s="2">
        <f t="shared" si="243"/>
        <v>0</v>
      </c>
      <c r="AI352" s="2">
        <f t="shared" si="244"/>
        <v>0</v>
      </c>
      <c r="AJ352" s="2">
        <f t="shared" si="245"/>
        <v>0</v>
      </c>
      <c r="AK352" s="2">
        <f t="shared" si="246"/>
        <v>0</v>
      </c>
      <c r="AL352" s="2">
        <f t="shared" si="247"/>
        <v>0</v>
      </c>
      <c r="AM352" s="2">
        <f t="shared" si="248"/>
        <v>0</v>
      </c>
      <c r="AN352" s="2">
        <f t="shared" si="249"/>
        <v>0</v>
      </c>
      <c r="AO352" s="2">
        <f t="shared" si="250"/>
        <v>0</v>
      </c>
      <c r="AP352" s="2"/>
      <c r="AQ352" s="2">
        <f t="shared" si="251"/>
        <v>3</v>
      </c>
      <c r="AR352" s="2">
        <f t="shared" si="252"/>
        <v>7</v>
      </c>
      <c r="AS352" s="2">
        <f t="shared" si="253"/>
        <v>6</v>
      </c>
      <c r="AT352" s="2">
        <f t="shared" si="254"/>
        <v>10</v>
      </c>
      <c r="AU352" s="2">
        <f t="shared" si="255"/>
        <v>5</v>
      </c>
      <c r="AV352" s="2">
        <f t="shared" si="256"/>
        <v>2</v>
      </c>
      <c r="AW352" s="2">
        <f t="shared" si="257"/>
        <v>4</v>
      </c>
      <c r="AX352" s="2">
        <f t="shared" si="258"/>
        <v>1</v>
      </c>
      <c r="AY352" s="2">
        <f t="shared" si="259"/>
        <v>9</v>
      </c>
      <c r="AZ352" s="2">
        <f t="shared" si="260"/>
        <v>8</v>
      </c>
      <c r="BA352" s="2"/>
      <c r="BB352" s="5">
        <f t="shared" si="261"/>
        <v>5</v>
      </c>
      <c r="BC352" s="2">
        <f t="shared" si="262"/>
        <v>5</v>
      </c>
      <c r="BD352" s="2">
        <f t="shared" si="265"/>
        <v>31</v>
      </c>
      <c r="BE352" s="2">
        <f t="shared" si="266"/>
        <v>24</v>
      </c>
      <c r="BF352" s="2">
        <f t="shared" si="267"/>
        <v>9</v>
      </c>
      <c r="BG352" s="2">
        <f t="shared" si="268"/>
        <v>16</v>
      </c>
      <c r="BH352" s="2">
        <f t="shared" si="269"/>
        <v>9</v>
      </c>
      <c r="BI352" s="19">
        <f t="shared" si="270"/>
        <v>12.5</v>
      </c>
      <c r="BJ352" s="19">
        <f t="shared" si="271"/>
        <v>4.7871355387816905</v>
      </c>
      <c r="BK352" s="31">
        <f t="shared" si="272"/>
        <v>-0.73112615501393097</v>
      </c>
      <c r="BL352" s="32">
        <f t="shared" si="263"/>
        <v>0.23235104997023245</v>
      </c>
      <c r="BM352" s="62">
        <f t="shared" si="274"/>
        <v>4.8732394366197189E-2</v>
      </c>
      <c r="BN352" s="62" t="str">
        <f>IF(BL352&lt;BM352,BL352,"")</f>
        <v/>
      </c>
      <c r="BO352" s="73" t="str">
        <f t="shared" si="276"/>
        <v/>
      </c>
      <c r="BQ352" s="11">
        <f t="shared" si="273"/>
        <v>-0.24991654658008419</v>
      </c>
    </row>
    <row r="353" spans="1:69">
      <c r="A353" s="30" t="s">
        <v>1230</v>
      </c>
      <c r="B353" s="30" t="s">
        <v>1231</v>
      </c>
      <c r="C353" s="30" t="s">
        <v>1232</v>
      </c>
      <c r="D353" s="30" t="s">
        <v>1233</v>
      </c>
      <c r="E353" s="30" t="s">
        <v>1198</v>
      </c>
      <c r="F353" s="11" t="str">
        <f t="shared" si="264"/>
        <v>C-lectin do</v>
      </c>
      <c r="H353" s="11">
        <f>VLOOKUP($B353,data!$B$3:$Q$15316,'diff expr 1 vs 3 mites'!H$8,FALSE)</f>
        <v>15.301403880000001</v>
      </c>
      <c r="I353" s="11">
        <f>VLOOKUP($B353,data!$B$3:$Q$15316,'diff expr 1 vs 3 mites'!I$8,FALSE)</f>
        <v>54.749868659999997</v>
      </c>
      <c r="J353" s="11">
        <f>VLOOKUP($B353,data!$B$3:$Q$15316,'diff expr 1 vs 3 mites'!J$8,FALSE)</f>
        <v>10.7813976</v>
      </c>
      <c r="K353" s="11">
        <f>VLOOKUP($B353,data!$B$3:$Q$15316,'diff expr 1 vs 3 mites'!K$8,FALSE)</f>
        <v>48.661220100000001</v>
      </c>
      <c r="L353" s="11">
        <f>VLOOKUP($B353,data!$B$3:$Q$15316,'diff expr 1 vs 3 mites'!L$8,FALSE)</f>
        <v>84.23698168</v>
      </c>
      <c r="M353" s="11">
        <f>VLOOKUP($B353,data!$B$3:$Q$15316,'diff expr 1 vs 3 mites'!M$8,FALSE)</f>
        <v>141.19007339999999</v>
      </c>
      <c r="N353" s="11">
        <f>VLOOKUP($B353,data!$B$3:$Q$15316,'diff expr 1 vs 3 mites'!N$8,FALSE)</f>
        <v>10.01162092</v>
      </c>
      <c r="O353" s="11">
        <f>VLOOKUP($B353,data!$B$3:$Q$15316,'diff expr 1 vs 3 mites'!O$8,FALSE)</f>
        <v>211.285088</v>
      </c>
      <c r="P353" s="11">
        <f>VLOOKUP($B353,data!$B$3:$Q$15316,'diff expr 1 vs 3 mites'!P$8,FALSE)</f>
        <v>6.0924669270000003</v>
      </c>
      <c r="Q353" s="11">
        <f>VLOOKUP($B353,data!$B$3:$Q$15316,'diff expr 1 vs 3 mites'!Q$8,FALSE)</f>
        <v>75.844950190000006</v>
      </c>
      <c r="S353" s="27" t="s">
        <v>27749</v>
      </c>
      <c r="U353" s="2">
        <f t="shared" si="231"/>
        <v>4</v>
      </c>
      <c r="V353" s="2">
        <f t="shared" si="232"/>
        <v>6</v>
      </c>
      <c r="W353" s="2">
        <f t="shared" si="233"/>
        <v>3</v>
      </c>
      <c r="X353" s="2">
        <f t="shared" si="234"/>
        <v>5</v>
      </c>
      <c r="Y353" s="2">
        <f t="shared" si="235"/>
        <v>8</v>
      </c>
      <c r="Z353" s="2">
        <f t="shared" si="236"/>
        <v>9</v>
      </c>
      <c r="AA353" s="2">
        <f t="shared" si="237"/>
        <v>2</v>
      </c>
      <c r="AB353" s="2">
        <f t="shared" si="238"/>
        <v>10</v>
      </c>
      <c r="AC353" s="2">
        <f t="shared" si="239"/>
        <v>1</v>
      </c>
      <c r="AD353" s="2">
        <f t="shared" si="240"/>
        <v>7</v>
      </c>
      <c r="AE353" s="2"/>
      <c r="AF353" s="2">
        <f t="shared" si="241"/>
        <v>0</v>
      </c>
      <c r="AG353" s="2">
        <f t="shared" si="242"/>
        <v>0</v>
      </c>
      <c r="AH353" s="2">
        <f t="shared" si="243"/>
        <v>0</v>
      </c>
      <c r="AI353" s="2">
        <f t="shared" si="244"/>
        <v>0</v>
      </c>
      <c r="AJ353" s="2">
        <f t="shared" si="245"/>
        <v>0</v>
      </c>
      <c r="AK353" s="2">
        <f t="shared" si="246"/>
        <v>0</v>
      </c>
      <c r="AL353" s="2">
        <f t="shared" si="247"/>
        <v>0</v>
      </c>
      <c r="AM353" s="2">
        <f t="shared" si="248"/>
        <v>0</v>
      </c>
      <c r="AN353" s="2">
        <f t="shared" si="249"/>
        <v>0</v>
      </c>
      <c r="AO353" s="2">
        <f t="shared" si="250"/>
        <v>0</v>
      </c>
      <c r="AP353" s="2"/>
      <c r="AQ353" s="2">
        <f t="shared" si="251"/>
        <v>4</v>
      </c>
      <c r="AR353" s="2">
        <f t="shared" si="252"/>
        <v>6</v>
      </c>
      <c r="AS353" s="2">
        <f t="shared" si="253"/>
        <v>3</v>
      </c>
      <c r="AT353" s="2">
        <f t="shared" si="254"/>
        <v>5</v>
      </c>
      <c r="AU353" s="2">
        <f t="shared" si="255"/>
        <v>8</v>
      </c>
      <c r="AV353" s="2">
        <f t="shared" si="256"/>
        <v>9</v>
      </c>
      <c r="AW353" s="2">
        <f t="shared" si="257"/>
        <v>2</v>
      </c>
      <c r="AX353" s="2">
        <f t="shared" si="258"/>
        <v>10</v>
      </c>
      <c r="AY353" s="2">
        <f t="shared" si="259"/>
        <v>1</v>
      </c>
      <c r="AZ353" s="2">
        <f t="shared" si="260"/>
        <v>7</v>
      </c>
      <c r="BA353" s="2"/>
      <c r="BB353" s="5">
        <f t="shared" si="261"/>
        <v>5</v>
      </c>
      <c r="BC353" s="2">
        <f t="shared" si="262"/>
        <v>5</v>
      </c>
      <c r="BD353" s="2">
        <f t="shared" si="265"/>
        <v>26</v>
      </c>
      <c r="BE353" s="2">
        <f t="shared" si="266"/>
        <v>29</v>
      </c>
      <c r="BF353" s="2">
        <f t="shared" si="267"/>
        <v>14</v>
      </c>
      <c r="BG353" s="2">
        <f t="shared" si="268"/>
        <v>11</v>
      </c>
      <c r="BH353" s="2">
        <f t="shared" si="269"/>
        <v>11</v>
      </c>
      <c r="BI353" s="19">
        <f t="shared" si="270"/>
        <v>12.5</v>
      </c>
      <c r="BJ353" s="19">
        <f t="shared" si="271"/>
        <v>4.7871355387816905</v>
      </c>
      <c r="BK353" s="31">
        <f t="shared" si="272"/>
        <v>-0.31333978072025609</v>
      </c>
      <c r="BL353" s="32">
        <f t="shared" si="263"/>
        <v>0.37701126503103738</v>
      </c>
      <c r="BM353" s="62">
        <f t="shared" si="274"/>
        <v>6.9014084507042259E-2</v>
      </c>
      <c r="BN353" s="62" t="str">
        <f t="shared" ref="BN353:BN365" si="277">IF(BL353&lt;BM353,BL353,"")</f>
        <v/>
      </c>
      <c r="BO353" s="73" t="str">
        <f t="shared" si="276"/>
        <v/>
      </c>
      <c r="BQ353" s="11">
        <f t="shared" si="273"/>
        <v>0.31793044129833453</v>
      </c>
    </row>
    <row r="354" spans="1:69">
      <c r="A354" s="30" t="s">
        <v>1234</v>
      </c>
      <c r="B354" s="30" t="s">
        <v>1235</v>
      </c>
      <c r="C354" s="30" t="s">
        <v>1236</v>
      </c>
      <c r="D354" s="30" t="s">
        <v>1237</v>
      </c>
      <c r="E354" s="30" t="s">
        <v>1198</v>
      </c>
      <c r="F354" s="11" t="str">
        <f t="shared" si="264"/>
        <v>C-lectin do</v>
      </c>
      <c r="H354" s="11">
        <f>VLOOKUP($B354,data!$B$3:$Q$15316,'diff expr 1 vs 3 mites'!H$8,FALSE)</f>
        <v>116.04758699999999</v>
      </c>
      <c r="I354" s="11">
        <f>VLOOKUP($B354,data!$B$3:$Q$15316,'diff expr 1 vs 3 mites'!I$8,FALSE)</f>
        <v>78.554159369999994</v>
      </c>
      <c r="J354" s="11">
        <f>VLOOKUP($B354,data!$B$3:$Q$15316,'diff expr 1 vs 3 mites'!J$8,FALSE)</f>
        <v>33.427822489999997</v>
      </c>
      <c r="K354" s="11">
        <f>VLOOKUP($B354,data!$B$3:$Q$15316,'diff expr 1 vs 3 mites'!K$8,FALSE)</f>
        <v>4.8872790630000003</v>
      </c>
      <c r="L354" s="11">
        <f>VLOOKUP($B354,data!$B$3:$Q$15316,'diff expr 1 vs 3 mites'!L$8,FALSE)</f>
        <v>7.1313066950000001</v>
      </c>
      <c r="M354" s="11">
        <f>VLOOKUP($B354,data!$B$3:$Q$15316,'diff expr 1 vs 3 mites'!M$8,FALSE)</f>
        <v>2.954248819</v>
      </c>
      <c r="N354" s="11">
        <f>VLOOKUP($B354,data!$B$3:$Q$15316,'diff expr 1 vs 3 mites'!N$8,FALSE)</f>
        <v>7.0196328169999997</v>
      </c>
      <c r="O354" s="11">
        <f>VLOOKUP($B354,data!$B$3:$Q$15316,'diff expr 1 vs 3 mites'!O$8,FALSE)</f>
        <v>1.704447541</v>
      </c>
      <c r="P354" s="11">
        <f>VLOOKUP($B354,data!$B$3:$Q$15316,'diff expr 1 vs 3 mites'!P$8,FALSE)</f>
        <v>2.3860079660000002</v>
      </c>
      <c r="Q354" s="11">
        <f>VLOOKUP($B354,data!$B$3:$Q$15316,'diff expr 1 vs 3 mites'!Q$8,FALSE)</f>
        <v>8.1111960619999994</v>
      </c>
      <c r="S354" s="27" t="s">
        <v>27749</v>
      </c>
      <c r="U354" s="2">
        <f t="shared" si="231"/>
        <v>10</v>
      </c>
      <c r="V354" s="2">
        <f t="shared" si="232"/>
        <v>9</v>
      </c>
      <c r="W354" s="2">
        <f t="shared" si="233"/>
        <v>8</v>
      </c>
      <c r="X354" s="2">
        <f t="shared" si="234"/>
        <v>4</v>
      </c>
      <c r="Y354" s="2">
        <f t="shared" si="235"/>
        <v>6</v>
      </c>
      <c r="Z354" s="2">
        <f t="shared" si="236"/>
        <v>3</v>
      </c>
      <c r="AA354" s="2">
        <f t="shared" si="237"/>
        <v>5</v>
      </c>
      <c r="AB354" s="2">
        <f t="shared" si="238"/>
        <v>1</v>
      </c>
      <c r="AC354" s="2">
        <f t="shared" si="239"/>
        <v>2</v>
      </c>
      <c r="AD354" s="2">
        <f t="shared" si="240"/>
        <v>7</v>
      </c>
      <c r="AE354" s="2"/>
      <c r="AF354" s="2">
        <f t="shared" si="241"/>
        <v>0</v>
      </c>
      <c r="AG354" s="2">
        <f t="shared" si="242"/>
        <v>0</v>
      </c>
      <c r="AH354" s="2">
        <f t="shared" si="243"/>
        <v>0</v>
      </c>
      <c r="AI354" s="2">
        <f t="shared" si="244"/>
        <v>0</v>
      </c>
      <c r="AJ354" s="2">
        <f t="shared" si="245"/>
        <v>0</v>
      </c>
      <c r="AK354" s="2">
        <f t="shared" si="246"/>
        <v>0</v>
      </c>
      <c r="AL354" s="2">
        <f t="shared" si="247"/>
        <v>0</v>
      </c>
      <c r="AM354" s="2">
        <f t="shared" si="248"/>
        <v>0</v>
      </c>
      <c r="AN354" s="2">
        <f t="shared" si="249"/>
        <v>0</v>
      </c>
      <c r="AO354" s="2">
        <f t="shared" si="250"/>
        <v>0</v>
      </c>
      <c r="AP354" s="2"/>
      <c r="AQ354" s="2">
        <f t="shared" si="251"/>
        <v>10</v>
      </c>
      <c r="AR354" s="2">
        <f t="shared" si="252"/>
        <v>9</v>
      </c>
      <c r="AS354" s="2">
        <f t="shared" si="253"/>
        <v>8</v>
      </c>
      <c r="AT354" s="2">
        <f t="shared" si="254"/>
        <v>4</v>
      </c>
      <c r="AU354" s="2">
        <f t="shared" si="255"/>
        <v>6</v>
      </c>
      <c r="AV354" s="2">
        <f t="shared" si="256"/>
        <v>3</v>
      </c>
      <c r="AW354" s="2">
        <f t="shared" si="257"/>
        <v>5</v>
      </c>
      <c r="AX354" s="2">
        <f t="shared" si="258"/>
        <v>1</v>
      </c>
      <c r="AY354" s="2">
        <f t="shared" si="259"/>
        <v>2</v>
      </c>
      <c r="AZ354" s="2">
        <f t="shared" si="260"/>
        <v>7</v>
      </c>
      <c r="BA354" s="2"/>
      <c r="BB354" s="5">
        <f t="shared" si="261"/>
        <v>5</v>
      </c>
      <c r="BC354" s="2">
        <f t="shared" si="262"/>
        <v>5</v>
      </c>
      <c r="BD354" s="2">
        <f t="shared" si="265"/>
        <v>37</v>
      </c>
      <c r="BE354" s="2">
        <f t="shared" si="266"/>
        <v>18</v>
      </c>
      <c r="BF354" s="2">
        <f t="shared" si="267"/>
        <v>3</v>
      </c>
      <c r="BG354" s="2">
        <f t="shared" si="268"/>
        <v>22</v>
      </c>
      <c r="BH354" s="2">
        <f t="shared" si="269"/>
        <v>3</v>
      </c>
      <c r="BI354" s="19">
        <f t="shared" si="270"/>
        <v>12.5</v>
      </c>
      <c r="BJ354" s="19">
        <f t="shared" si="271"/>
        <v>4.7871355387816905</v>
      </c>
      <c r="BK354" s="31">
        <f t="shared" si="272"/>
        <v>-1.9844852778949553</v>
      </c>
      <c r="BL354" s="32">
        <f t="shared" si="263"/>
        <v>2.3600883845071103E-2</v>
      </c>
      <c r="BM354" s="62">
        <f t="shared" si="274"/>
        <v>9.2957746478873251E-3</v>
      </c>
      <c r="BN354" s="62" t="str">
        <f t="shared" si="277"/>
        <v/>
      </c>
      <c r="BO354" s="73" t="str">
        <f t="shared" si="276"/>
        <v/>
      </c>
      <c r="BQ354" s="11">
        <f t="shared" si="273"/>
        <v>-1.0344243005292428</v>
      </c>
    </row>
    <row r="355" spans="1:69">
      <c r="A355" s="30" t="s">
        <v>1238</v>
      </c>
      <c r="B355" s="30" t="s">
        <v>1239</v>
      </c>
      <c r="C355" s="30" t="s">
        <v>1240</v>
      </c>
      <c r="D355" s="30" t="s">
        <v>1241</v>
      </c>
      <c r="E355" s="30" t="s">
        <v>1198</v>
      </c>
      <c r="F355" s="11" t="str">
        <f t="shared" si="264"/>
        <v>C-lectin do</v>
      </c>
      <c r="H355" s="11">
        <f>VLOOKUP($B355,data!$B$3:$Q$15316,'diff expr 1 vs 3 mites'!H$8,FALSE)</f>
        <v>7.0044156409999996</v>
      </c>
      <c r="I355" s="11">
        <f>VLOOKUP($B355,data!$B$3:$Q$15316,'diff expr 1 vs 3 mites'!I$8,FALSE)</f>
        <v>3.3706958930000002</v>
      </c>
      <c r="J355" s="11">
        <f>VLOOKUP($B355,data!$B$3:$Q$15316,'diff expr 1 vs 3 mites'!J$8,FALSE)</f>
        <v>2.7195129090000001</v>
      </c>
      <c r="K355" s="11">
        <f>VLOOKUP($B355,data!$B$3:$Q$15316,'diff expr 1 vs 3 mites'!K$8,FALSE)</f>
        <v>5.8816882699999997</v>
      </c>
      <c r="L355" s="11">
        <f>VLOOKUP($B355,data!$B$3:$Q$15316,'diff expr 1 vs 3 mites'!L$8,FALSE)</f>
        <v>6.3210018019999996</v>
      </c>
      <c r="M355" s="11">
        <f>VLOOKUP($B355,data!$B$3:$Q$15316,'diff expr 1 vs 3 mites'!M$8,FALSE)</f>
        <v>1.6637833310000001</v>
      </c>
      <c r="N355" s="11">
        <f>VLOOKUP($B355,data!$B$3:$Q$15316,'diff expr 1 vs 3 mites'!N$8,FALSE)</f>
        <v>1.486954211</v>
      </c>
      <c r="O355" s="11">
        <f>VLOOKUP($B355,data!$B$3:$Q$15316,'diff expr 1 vs 3 mites'!O$8,FALSE)</f>
        <v>2.7597591800000001</v>
      </c>
      <c r="P355" s="11">
        <f>VLOOKUP($B355,data!$B$3:$Q$15316,'diff expr 1 vs 3 mites'!P$8,FALSE)</f>
        <v>2.0427313640000002</v>
      </c>
      <c r="Q355" s="11">
        <f>VLOOKUP($B355,data!$B$3:$Q$15316,'diff expr 1 vs 3 mites'!Q$8,FALSE)</f>
        <v>3.5253733650000001</v>
      </c>
      <c r="S355" s="27" t="s">
        <v>27749</v>
      </c>
      <c r="U355" s="2">
        <f t="shared" si="231"/>
        <v>10</v>
      </c>
      <c r="V355" s="2">
        <f t="shared" si="232"/>
        <v>6</v>
      </c>
      <c r="W355" s="2">
        <f t="shared" si="233"/>
        <v>4</v>
      </c>
      <c r="X355" s="2">
        <f t="shared" si="234"/>
        <v>8</v>
      </c>
      <c r="Y355" s="2">
        <f t="shared" si="235"/>
        <v>9</v>
      </c>
      <c r="Z355" s="2">
        <f t="shared" si="236"/>
        <v>2</v>
      </c>
      <c r="AA355" s="2">
        <f t="shared" si="237"/>
        <v>1</v>
      </c>
      <c r="AB355" s="2">
        <f t="shared" si="238"/>
        <v>5</v>
      </c>
      <c r="AC355" s="2">
        <f t="shared" si="239"/>
        <v>3</v>
      </c>
      <c r="AD355" s="2">
        <f t="shared" si="240"/>
        <v>7</v>
      </c>
      <c r="AE355" s="2"/>
      <c r="AF355" s="2">
        <f t="shared" si="241"/>
        <v>0</v>
      </c>
      <c r="AG355" s="2">
        <f t="shared" si="242"/>
        <v>0</v>
      </c>
      <c r="AH355" s="2">
        <f t="shared" si="243"/>
        <v>0</v>
      </c>
      <c r="AI355" s="2">
        <f t="shared" si="244"/>
        <v>0</v>
      </c>
      <c r="AJ355" s="2">
        <f t="shared" si="245"/>
        <v>0</v>
      </c>
      <c r="AK355" s="2">
        <f t="shared" si="246"/>
        <v>0</v>
      </c>
      <c r="AL355" s="2">
        <f t="shared" si="247"/>
        <v>0</v>
      </c>
      <c r="AM355" s="2">
        <f t="shared" si="248"/>
        <v>0</v>
      </c>
      <c r="AN355" s="2">
        <f t="shared" si="249"/>
        <v>0</v>
      </c>
      <c r="AO355" s="2">
        <f t="shared" si="250"/>
        <v>0</v>
      </c>
      <c r="AP355" s="2"/>
      <c r="AQ355" s="2">
        <f t="shared" si="251"/>
        <v>10</v>
      </c>
      <c r="AR355" s="2">
        <f t="shared" si="252"/>
        <v>6</v>
      </c>
      <c r="AS355" s="2">
        <f t="shared" si="253"/>
        <v>4</v>
      </c>
      <c r="AT355" s="2">
        <f t="shared" si="254"/>
        <v>8</v>
      </c>
      <c r="AU355" s="2">
        <f t="shared" si="255"/>
        <v>9</v>
      </c>
      <c r="AV355" s="2">
        <f t="shared" si="256"/>
        <v>2</v>
      </c>
      <c r="AW355" s="2">
        <f t="shared" si="257"/>
        <v>1</v>
      </c>
      <c r="AX355" s="2">
        <f t="shared" si="258"/>
        <v>5</v>
      </c>
      <c r="AY355" s="2">
        <f t="shared" si="259"/>
        <v>3</v>
      </c>
      <c r="AZ355" s="2">
        <f t="shared" si="260"/>
        <v>7</v>
      </c>
      <c r="BA355" s="2"/>
      <c r="BB355" s="5">
        <f t="shared" si="261"/>
        <v>5</v>
      </c>
      <c r="BC355" s="2">
        <f t="shared" si="262"/>
        <v>5</v>
      </c>
      <c r="BD355" s="2">
        <f t="shared" si="265"/>
        <v>37</v>
      </c>
      <c r="BE355" s="2">
        <f t="shared" si="266"/>
        <v>18</v>
      </c>
      <c r="BF355" s="2">
        <f t="shared" si="267"/>
        <v>3</v>
      </c>
      <c r="BG355" s="2">
        <f t="shared" si="268"/>
        <v>22</v>
      </c>
      <c r="BH355" s="2">
        <f t="shared" si="269"/>
        <v>3</v>
      </c>
      <c r="BI355" s="19">
        <f t="shared" si="270"/>
        <v>12.5</v>
      </c>
      <c r="BJ355" s="19">
        <f t="shared" si="271"/>
        <v>4.7871355387816905</v>
      </c>
      <c r="BK355" s="31">
        <f t="shared" si="272"/>
        <v>-1.9844852778949553</v>
      </c>
      <c r="BL355" s="32">
        <f t="shared" si="263"/>
        <v>2.3600883845071103E-2</v>
      </c>
      <c r="BM355" s="62">
        <f t="shared" si="274"/>
        <v>9.2957746478873251E-3</v>
      </c>
      <c r="BN355" s="62" t="str">
        <f t="shared" si="277"/>
        <v/>
      </c>
      <c r="BO355" s="73" t="str">
        <f t="shared" si="276"/>
        <v/>
      </c>
      <c r="BQ355" s="11">
        <f t="shared" si="273"/>
        <v>-0.34318544326870004</v>
      </c>
    </row>
    <row r="356" spans="1:69">
      <c r="A356" s="30" t="s">
        <v>1242</v>
      </c>
      <c r="B356" s="30" t="s">
        <v>1243</v>
      </c>
      <c r="C356" s="30" t="s">
        <v>1244</v>
      </c>
      <c r="D356" s="30" t="s">
        <v>1245</v>
      </c>
      <c r="E356" s="30" t="s">
        <v>1246</v>
      </c>
      <c r="F356" s="11" t="str">
        <f t="shared" si="264"/>
        <v>Antimicrobi</v>
      </c>
      <c r="H356" s="11">
        <f>VLOOKUP($B356,data!$B$3:$Q$15316,'diff expr 1 vs 3 mites'!H$8,FALSE)</f>
        <v>0.50672503599999996</v>
      </c>
      <c r="I356" s="11">
        <f>VLOOKUP($B356,data!$B$3:$Q$15316,'diff expr 1 vs 3 mites'!I$8,FALSE)</f>
        <v>1.92411679</v>
      </c>
      <c r="J356" s="11">
        <f>VLOOKUP($B356,data!$B$3:$Q$15316,'diff expr 1 vs 3 mites'!J$8,FALSE)</f>
        <v>0.16726170200000001</v>
      </c>
      <c r="K356" s="11">
        <f>VLOOKUP($B356,data!$B$3:$Q$15316,'diff expr 1 vs 3 mites'!K$8,FALSE)</f>
        <v>0.59854855399999995</v>
      </c>
      <c r="L356" s="11">
        <f>VLOOKUP($B356,data!$B$3:$Q$15316,'diff expr 1 vs 3 mites'!L$8,FALSE)</f>
        <v>0.83367729999999995</v>
      </c>
      <c r="M356" s="11">
        <f>VLOOKUP($B356,data!$B$3:$Q$15316,'diff expr 1 vs 3 mites'!M$8,FALSE)</f>
        <v>0</v>
      </c>
      <c r="N356" s="11">
        <f>VLOOKUP($B356,data!$B$3:$Q$15316,'diff expr 1 vs 3 mites'!N$8,FALSE)</f>
        <v>0.16264584000000001</v>
      </c>
      <c r="O356" s="11">
        <f>VLOOKUP($B356,data!$B$3:$Q$15316,'diff expr 1 vs 3 mites'!O$8,FALSE)</f>
        <v>2.9224286909999999</v>
      </c>
      <c r="P356" s="11">
        <f>VLOOKUP($B356,data!$B$3:$Q$15316,'diff expr 1 vs 3 mites'!P$8,FALSE)</f>
        <v>0.79181136299999999</v>
      </c>
      <c r="Q356" s="11">
        <f>VLOOKUP($B356,data!$B$3:$Q$15316,'diff expr 1 vs 3 mites'!Q$8,FALSE)</f>
        <v>0</v>
      </c>
      <c r="S356" s="27" t="s">
        <v>27749</v>
      </c>
      <c r="U356" s="2">
        <f t="shared" si="231"/>
        <v>5</v>
      </c>
      <c r="V356" s="2">
        <f t="shared" si="232"/>
        <v>9</v>
      </c>
      <c r="W356" s="2">
        <f t="shared" si="233"/>
        <v>4</v>
      </c>
      <c r="X356" s="2">
        <f t="shared" si="234"/>
        <v>6</v>
      </c>
      <c r="Y356" s="2">
        <f t="shared" si="235"/>
        <v>8</v>
      </c>
      <c r="Z356" s="2">
        <f t="shared" si="236"/>
        <v>1</v>
      </c>
      <c r="AA356" s="2">
        <f t="shared" si="237"/>
        <v>3</v>
      </c>
      <c r="AB356" s="2">
        <f t="shared" si="238"/>
        <v>10</v>
      </c>
      <c r="AC356" s="2">
        <f t="shared" si="239"/>
        <v>7</v>
      </c>
      <c r="AD356" s="2">
        <f t="shared" si="240"/>
        <v>1</v>
      </c>
      <c r="AE356" s="2"/>
      <c r="AF356" s="2">
        <f t="shared" si="241"/>
        <v>0</v>
      </c>
      <c r="AG356" s="2">
        <f t="shared" si="242"/>
        <v>0</v>
      </c>
      <c r="AH356" s="2">
        <f t="shared" si="243"/>
        <v>0</v>
      </c>
      <c r="AI356" s="2">
        <f t="shared" si="244"/>
        <v>0</v>
      </c>
      <c r="AJ356" s="2">
        <f t="shared" si="245"/>
        <v>0</v>
      </c>
      <c r="AK356" s="2">
        <f t="shared" si="246"/>
        <v>0.5</v>
      </c>
      <c r="AL356" s="2">
        <f t="shared" si="247"/>
        <v>0</v>
      </c>
      <c r="AM356" s="2">
        <f t="shared" si="248"/>
        <v>0</v>
      </c>
      <c r="AN356" s="2">
        <f t="shared" si="249"/>
        <v>0</v>
      </c>
      <c r="AO356" s="2">
        <f t="shared" si="250"/>
        <v>0.5</v>
      </c>
      <c r="AP356" s="2"/>
      <c r="AQ356" s="2">
        <f t="shared" si="251"/>
        <v>5</v>
      </c>
      <c r="AR356" s="2">
        <f t="shared" si="252"/>
        <v>9</v>
      </c>
      <c r="AS356" s="2">
        <f t="shared" si="253"/>
        <v>4</v>
      </c>
      <c r="AT356" s="2">
        <f t="shared" si="254"/>
        <v>6</v>
      </c>
      <c r="AU356" s="2">
        <f t="shared" si="255"/>
        <v>8</v>
      </c>
      <c r="AV356" s="2">
        <f t="shared" si="256"/>
        <v>1.5</v>
      </c>
      <c r="AW356" s="2">
        <f t="shared" si="257"/>
        <v>3</v>
      </c>
      <c r="AX356" s="2">
        <f t="shared" si="258"/>
        <v>10</v>
      </c>
      <c r="AY356" s="2">
        <f t="shared" si="259"/>
        <v>7</v>
      </c>
      <c r="AZ356" s="2">
        <f t="shared" si="260"/>
        <v>1.5</v>
      </c>
      <c r="BA356" s="2"/>
      <c r="BB356" s="5">
        <f t="shared" si="261"/>
        <v>5</v>
      </c>
      <c r="BC356" s="2">
        <f t="shared" si="262"/>
        <v>5</v>
      </c>
      <c r="BD356" s="2">
        <f t="shared" si="265"/>
        <v>32</v>
      </c>
      <c r="BE356" s="2">
        <f t="shared" si="266"/>
        <v>23</v>
      </c>
      <c r="BF356" s="2">
        <f t="shared" si="267"/>
        <v>8</v>
      </c>
      <c r="BG356" s="2">
        <f t="shared" si="268"/>
        <v>17</v>
      </c>
      <c r="BH356" s="2">
        <f t="shared" si="269"/>
        <v>8</v>
      </c>
      <c r="BI356" s="19">
        <f t="shared" si="270"/>
        <v>12.5</v>
      </c>
      <c r="BJ356" s="19">
        <f t="shared" si="271"/>
        <v>4.7871355387816905</v>
      </c>
      <c r="BK356" s="31">
        <f t="shared" si="272"/>
        <v>-0.94001934216076832</v>
      </c>
      <c r="BL356" s="32">
        <f t="shared" si="263"/>
        <v>0.17360381967471225</v>
      </c>
      <c r="BM356" s="62">
        <f t="shared" si="274"/>
        <v>3.8309859154929578E-2</v>
      </c>
      <c r="BN356" s="62" t="str">
        <f t="shared" si="277"/>
        <v/>
      </c>
      <c r="BO356" s="73" t="str">
        <f t="shared" si="276"/>
        <v/>
      </c>
      <c r="BQ356" s="11">
        <f t="shared" si="273"/>
        <v>-1.6857521794316419E-2</v>
      </c>
    </row>
    <row r="357" spans="1:69">
      <c r="A357" s="30" t="s">
        <v>1247</v>
      </c>
      <c r="B357" s="30" t="s">
        <v>1248</v>
      </c>
      <c r="C357" s="30" t="s">
        <v>136</v>
      </c>
      <c r="D357" s="30" t="s">
        <v>1249</v>
      </c>
      <c r="E357" s="30" t="s">
        <v>1246</v>
      </c>
      <c r="F357" s="11" t="str">
        <f t="shared" si="264"/>
        <v>Antimicrobi</v>
      </c>
      <c r="H357" s="11">
        <f>VLOOKUP($B357,data!$B$3:$Q$15316,'diff expr 1 vs 3 mites'!H$8,FALSE)</f>
        <v>6.1851507210000003</v>
      </c>
      <c r="I357" s="11">
        <f>VLOOKUP($B357,data!$B$3:$Q$15316,'diff expr 1 vs 3 mites'!I$8,FALSE)</f>
        <v>22.647229790000001</v>
      </c>
      <c r="J357" s="11">
        <f>VLOOKUP($B357,data!$B$3:$Q$15316,'diff expr 1 vs 3 mites'!J$8,FALSE)</f>
        <v>11.5934723</v>
      </c>
      <c r="K357" s="11">
        <f>VLOOKUP($B357,data!$B$3:$Q$15316,'diff expr 1 vs 3 mites'!K$8,FALSE)</f>
        <v>17.743046549999999</v>
      </c>
      <c r="L357" s="11">
        <f>VLOOKUP($B357,data!$B$3:$Q$15316,'diff expr 1 vs 3 mites'!L$8,FALSE)</f>
        <v>30.891343419999998</v>
      </c>
      <c r="M357" s="11">
        <f>VLOOKUP($B357,data!$B$3:$Q$15316,'diff expr 1 vs 3 mites'!M$8,FALSE)</f>
        <v>26.49771921</v>
      </c>
      <c r="N357" s="11">
        <f>VLOOKUP($B357,data!$B$3:$Q$15316,'diff expr 1 vs 3 mites'!N$8,FALSE)</f>
        <v>52.964326579999998</v>
      </c>
      <c r="O357" s="11">
        <f>VLOOKUP($B357,data!$B$3:$Q$15316,'diff expr 1 vs 3 mites'!O$8,FALSE)</f>
        <v>107.65160899999999</v>
      </c>
      <c r="P357" s="11">
        <f>VLOOKUP($B357,data!$B$3:$Q$15316,'diff expr 1 vs 3 mites'!P$8,FALSE)</f>
        <v>1.6395898929999999</v>
      </c>
      <c r="Q357" s="11">
        <f>VLOOKUP($B357,data!$B$3:$Q$15316,'diff expr 1 vs 3 mites'!Q$8,FALSE)</f>
        <v>6.3262810509999996</v>
      </c>
      <c r="S357" s="27" t="s">
        <v>27749</v>
      </c>
      <c r="U357" s="2">
        <f t="shared" si="231"/>
        <v>2</v>
      </c>
      <c r="V357" s="2">
        <f t="shared" si="232"/>
        <v>6</v>
      </c>
      <c r="W357" s="2">
        <f t="shared" si="233"/>
        <v>4</v>
      </c>
      <c r="X357" s="2">
        <f t="shared" si="234"/>
        <v>5</v>
      </c>
      <c r="Y357" s="2">
        <f t="shared" si="235"/>
        <v>8</v>
      </c>
      <c r="Z357" s="2">
        <f t="shared" si="236"/>
        <v>7</v>
      </c>
      <c r="AA357" s="2">
        <f t="shared" si="237"/>
        <v>9</v>
      </c>
      <c r="AB357" s="2">
        <f t="shared" si="238"/>
        <v>10</v>
      </c>
      <c r="AC357" s="2">
        <f t="shared" si="239"/>
        <v>1</v>
      </c>
      <c r="AD357" s="2">
        <f t="shared" si="240"/>
        <v>3</v>
      </c>
      <c r="AE357" s="2"/>
      <c r="AF357" s="2">
        <f t="shared" si="241"/>
        <v>0</v>
      </c>
      <c r="AG357" s="2">
        <f t="shared" si="242"/>
        <v>0</v>
      </c>
      <c r="AH357" s="2">
        <f t="shared" si="243"/>
        <v>0</v>
      </c>
      <c r="AI357" s="2">
        <f t="shared" si="244"/>
        <v>0</v>
      </c>
      <c r="AJ357" s="2">
        <f t="shared" si="245"/>
        <v>0</v>
      </c>
      <c r="AK357" s="2">
        <f t="shared" si="246"/>
        <v>0</v>
      </c>
      <c r="AL357" s="2">
        <f t="shared" si="247"/>
        <v>0</v>
      </c>
      <c r="AM357" s="2">
        <f t="shared" si="248"/>
        <v>0</v>
      </c>
      <c r="AN357" s="2">
        <f t="shared" si="249"/>
        <v>0</v>
      </c>
      <c r="AO357" s="2">
        <f t="shared" si="250"/>
        <v>0</v>
      </c>
      <c r="AP357" s="2"/>
      <c r="AQ357" s="2">
        <f t="shared" si="251"/>
        <v>2</v>
      </c>
      <c r="AR357" s="2">
        <f t="shared" si="252"/>
        <v>6</v>
      </c>
      <c r="AS357" s="2">
        <f t="shared" si="253"/>
        <v>4</v>
      </c>
      <c r="AT357" s="2">
        <f t="shared" si="254"/>
        <v>5</v>
      </c>
      <c r="AU357" s="2">
        <f t="shared" si="255"/>
        <v>8</v>
      </c>
      <c r="AV357" s="2">
        <f t="shared" si="256"/>
        <v>7</v>
      </c>
      <c r="AW357" s="2">
        <f t="shared" si="257"/>
        <v>9</v>
      </c>
      <c r="AX357" s="2">
        <f t="shared" si="258"/>
        <v>10</v>
      </c>
      <c r="AY357" s="2">
        <f t="shared" si="259"/>
        <v>1</v>
      </c>
      <c r="AZ357" s="2">
        <f t="shared" si="260"/>
        <v>3</v>
      </c>
      <c r="BA357" s="2"/>
      <c r="BB357" s="5">
        <f t="shared" si="261"/>
        <v>5</v>
      </c>
      <c r="BC357" s="2">
        <f t="shared" si="262"/>
        <v>5</v>
      </c>
      <c r="BD357" s="2">
        <f t="shared" si="265"/>
        <v>25</v>
      </c>
      <c r="BE357" s="2">
        <f t="shared" si="266"/>
        <v>30</v>
      </c>
      <c r="BF357" s="2">
        <f t="shared" si="267"/>
        <v>15</v>
      </c>
      <c r="BG357" s="2">
        <f t="shared" si="268"/>
        <v>10</v>
      </c>
      <c r="BH357" s="2">
        <f t="shared" si="269"/>
        <v>10</v>
      </c>
      <c r="BI357" s="19">
        <f t="shared" si="270"/>
        <v>12.5</v>
      </c>
      <c r="BJ357" s="19">
        <f t="shared" si="271"/>
        <v>4.7871355387816905</v>
      </c>
      <c r="BK357" s="31">
        <f t="shared" si="272"/>
        <v>-0.5222329678670935</v>
      </c>
      <c r="BL357" s="32">
        <f t="shared" si="263"/>
        <v>0.30075406722029491</v>
      </c>
      <c r="BM357" s="62">
        <f t="shared" si="274"/>
        <v>5.8591549295774648E-2</v>
      </c>
      <c r="BN357" s="62" t="str">
        <f t="shared" si="277"/>
        <v/>
      </c>
      <c r="BO357" s="73" t="str">
        <f t="shared" si="276"/>
        <v/>
      </c>
      <c r="BQ357" s="11">
        <f t="shared" si="273"/>
        <v>0.34052781639219687</v>
      </c>
    </row>
    <row r="358" spans="1:69">
      <c r="A358" s="30" t="s">
        <v>1250</v>
      </c>
      <c r="B358" s="30" t="s">
        <v>1251</v>
      </c>
      <c r="C358" s="30" t="s">
        <v>136</v>
      </c>
      <c r="D358" s="30" t="s">
        <v>1252</v>
      </c>
      <c r="E358" s="30" t="s">
        <v>1246</v>
      </c>
      <c r="F358" s="11" t="str">
        <f t="shared" si="264"/>
        <v>Antimicrobi</v>
      </c>
      <c r="H358" s="11">
        <f>VLOOKUP($B358,data!$B$3:$Q$15316,'diff expr 1 vs 3 mites'!H$8,FALSE)</f>
        <v>29.829368760000001</v>
      </c>
      <c r="I358" s="11">
        <f>VLOOKUP($B358,data!$B$3:$Q$15316,'diff expr 1 vs 3 mites'!I$8,FALSE)</f>
        <v>33.703818230000003</v>
      </c>
      <c r="J358" s="11">
        <f>VLOOKUP($B358,data!$B$3:$Q$15316,'diff expr 1 vs 3 mites'!J$8,FALSE)</f>
        <v>26.36857711</v>
      </c>
      <c r="K358" s="11">
        <f>VLOOKUP($B358,data!$B$3:$Q$15316,'diff expr 1 vs 3 mites'!K$8,FALSE)</f>
        <v>27.15653228</v>
      </c>
      <c r="L358" s="11">
        <f>VLOOKUP($B358,data!$B$3:$Q$15316,'diff expr 1 vs 3 mites'!L$8,FALSE)</f>
        <v>76.845926039999995</v>
      </c>
      <c r="M358" s="11">
        <f>VLOOKUP($B358,data!$B$3:$Q$15316,'diff expr 1 vs 3 mites'!M$8,FALSE)</f>
        <v>46.5452291</v>
      </c>
      <c r="N358" s="11">
        <f>VLOOKUP($B358,data!$B$3:$Q$15316,'diff expr 1 vs 3 mites'!N$8,FALSE)</f>
        <v>65.853659219999997</v>
      </c>
      <c r="O358" s="11">
        <f>VLOOKUP($B358,data!$B$3:$Q$15316,'diff expr 1 vs 3 mites'!O$8,FALSE)</f>
        <v>160.70542620000001</v>
      </c>
      <c r="P358" s="11">
        <f>VLOOKUP($B358,data!$B$3:$Q$15316,'diff expr 1 vs 3 mites'!P$8,FALSE)</f>
        <v>0.45474670900000003</v>
      </c>
      <c r="Q358" s="11">
        <f>VLOOKUP($B358,data!$B$3:$Q$15316,'diff expr 1 vs 3 mites'!Q$8,FALSE)</f>
        <v>0.78135374899999999</v>
      </c>
      <c r="S358" s="27" t="s">
        <v>27749</v>
      </c>
      <c r="U358" s="2">
        <f t="shared" si="231"/>
        <v>5</v>
      </c>
      <c r="V358" s="2">
        <f t="shared" si="232"/>
        <v>6</v>
      </c>
      <c r="W358" s="2">
        <f t="shared" si="233"/>
        <v>3</v>
      </c>
      <c r="X358" s="2">
        <f t="shared" si="234"/>
        <v>4</v>
      </c>
      <c r="Y358" s="2">
        <f t="shared" si="235"/>
        <v>9</v>
      </c>
      <c r="Z358" s="2">
        <f t="shared" si="236"/>
        <v>7</v>
      </c>
      <c r="AA358" s="2">
        <f t="shared" si="237"/>
        <v>8</v>
      </c>
      <c r="AB358" s="2">
        <f t="shared" si="238"/>
        <v>10</v>
      </c>
      <c r="AC358" s="2">
        <f t="shared" si="239"/>
        <v>1</v>
      </c>
      <c r="AD358" s="2">
        <f t="shared" si="240"/>
        <v>2</v>
      </c>
      <c r="AE358" s="2"/>
      <c r="AF358" s="2">
        <f t="shared" si="241"/>
        <v>0</v>
      </c>
      <c r="AG358" s="2">
        <f t="shared" si="242"/>
        <v>0</v>
      </c>
      <c r="AH358" s="2">
        <f t="shared" si="243"/>
        <v>0</v>
      </c>
      <c r="AI358" s="2">
        <f t="shared" si="244"/>
        <v>0</v>
      </c>
      <c r="AJ358" s="2">
        <f t="shared" si="245"/>
        <v>0</v>
      </c>
      <c r="AK358" s="2">
        <f t="shared" si="246"/>
        <v>0</v>
      </c>
      <c r="AL358" s="2">
        <f t="shared" si="247"/>
        <v>0</v>
      </c>
      <c r="AM358" s="2">
        <f t="shared" si="248"/>
        <v>0</v>
      </c>
      <c r="AN358" s="2">
        <f t="shared" si="249"/>
        <v>0</v>
      </c>
      <c r="AO358" s="2">
        <f t="shared" si="250"/>
        <v>0</v>
      </c>
      <c r="AP358" s="2"/>
      <c r="AQ358" s="2">
        <f t="shared" si="251"/>
        <v>5</v>
      </c>
      <c r="AR358" s="2">
        <f t="shared" si="252"/>
        <v>6</v>
      </c>
      <c r="AS358" s="2">
        <f t="shared" si="253"/>
        <v>3</v>
      </c>
      <c r="AT358" s="2">
        <f t="shared" si="254"/>
        <v>4</v>
      </c>
      <c r="AU358" s="2">
        <f t="shared" si="255"/>
        <v>9</v>
      </c>
      <c r="AV358" s="2">
        <f t="shared" si="256"/>
        <v>7</v>
      </c>
      <c r="AW358" s="2">
        <f t="shared" si="257"/>
        <v>8</v>
      </c>
      <c r="AX358" s="2">
        <f t="shared" si="258"/>
        <v>10</v>
      </c>
      <c r="AY358" s="2">
        <f t="shared" si="259"/>
        <v>1</v>
      </c>
      <c r="AZ358" s="2">
        <f t="shared" si="260"/>
        <v>2</v>
      </c>
      <c r="BA358" s="2"/>
      <c r="BB358" s="5">
        <f t="shared" si="261"/>
        <v>5</v>
      </c>
      <c r="BC358" s="2">
        <f t="shared" si="262"/>
        <v>5</v>
      </c>
      <c r="BD358" s="2">
        <f t="shared" si="265"/>
        <v>27</v>
      </c>
      <c r="BE358" s="2">
        <f t="shared" si="266"/>
        <v>28</v>
      </c>
      <c r="BF358" s="2">
        <f t="shared" si="267"/>
        <v>13</v>
      </c>
      <c r="BG358" s="2">
        <f t="shared" si="268"/>
        <v>12</v>
      </c>
      <c r="BH358" s="2">
        <f t="shared" si="269"/>
        <v>12</v>
      </c>
      <c r="BI358" s="19">
        <f t="shared" si="270"/>
        <v>12.5</v>
      </c>
      <c r="BJ358" s="19">
        <f t="shared" si="271"/>
        <v>4.7871355387816905</v>
      </c>
      <c r="BK358" s="31">
        <f t="shared" si="272"/>
        <v>-0.10444659357341871</v>
      </c>
      <c r="BL358" s="32">
        <f t="shared" si="263"/>
        <v>0.45840747426404427</v>
      </c>
      <c r="BM358" s="62">
        <f t="shared" si="274"/>
        <v>8.225352112676057E-2</v>
      </c>
      <c r="BN358" s="62" t="str">
        <f t="shared" si="277"/>
        <v/>
      </c>
      <c r="BO358" s="73" t="str">
        <f t="shared" si="276"/>
        <v/>
      </c>
      <c r="BQ358" s="11">
        <f t="shared" si="273"/>
        <v>0.15070252493957445</v>
      </c>
    </row>
    <row r="359" spans="1:69">
      <c r="A359" s="30" t="s">
        <v>1253</v>
      </c>
      <c r="B359" s="30" t="s">
        <v>1254</v>
      </c>
      <c r="C359" s="30" t="s">
        <v>136</v>
      </c>
      <c r="D359" s="30" t="s">
        <v>1255</v>
      </c>
      <c r="E359" s="30" t="s">
        <v>1246</v>
      </c>
      <c r="F359" s="11" t="str">
        <f t="shared" si="264"/>
        <v>Antimicrobi</v>
      </c>
      <c r="H359" s="11">
        <f>VLOOKUP($B359,data!$B$3:$Q$15316,'diff expr 1 vs 3 mites'!H$8,FALSE)</f>
        <v>46.59020005</v>
      </c>
      <c r="I359" s="11">
        <f>VLOOKUP($B359,data!$B$3:$Q$15316,'diff expr 1 vs 3 mites'!I$8,FALSE)</f>
        <v>150.56213880000001</v>
      </c>
      <c r="J359" s="11">
        <f>VLOOKUP($B359,data!$B$3:$Q$15316,'diff expr 1 vs 3 mites'!J$8,FALSE)</f>
        <v>8.8345540109999998</v>
      </c>
      <c r="K359" s="11">
        <f>VLOOKUP($B359,data!$B$3:$Q$15316,'diff expr 1 vs 3 mites'!K$8,FALSE)</f>
        <v>21.076390960000001</v>
      </c>
      <c r="L359" s="11">
        <f>VLOOKUP($B359,data!$B$3:$Q$15316,'diff expr 1 vs 3 mites'!L$8,FALSE)</f>
        <v>68.497011180000001</v>
      </c>
      <c r="M359" s="11">
        <f>VLOOKUP($B359,data!$B$3:$Q$15316,'diff expr 1 vs 3 mites'!M$8,FALSE)</f>
        <v>29.727128740000001</v>
      </c>
      <c r="N359" s="11">
        <f>VLOOKUP($B359,data!$B$3:$Q$15316,'diff expr 1 vs 3 mites'!N$8,FALSE)</f>
        <v>383.08381300000002</v>
      </c>
      <c r="O359" s="11">
        <f>VLOOKUP($B359,data!$B$3:$Q$15316,'diff expr 1 vs 3 mites'!O$8,FALSE)</f>
        <v>457.36009009999998</v>
      </c>
      <c r="P359" s="11">
        <f>VLOOKUP($B359,data!$B$3:$Q$15316,'diff expr 1 vs 3 mites'!P$8,FALSE)</f>
        <v>4.2596976900000003</v>
      </c>
      <c r="Q359" s="11">
        <f>VLOOKUP($B359,data!$B$3:$Q$15316,'diff expr 1 vs 3 mites'!Q$8,FALSE)</f>
        <v>1.774324139</v>
      </c>
      <c r="S359" s="27" t="s">
        <v>27749</v>
      </c>
      <c r="U359" s="2">
        <f t="shared" si="231"/>
        <v>6</v>
      </c>
      <c r="V359" s="2">
        <f t="shared" si="232"/>
        <v>8</v>
      </c>
      <c r="W359" s="2">
        <f t="shared" si="233"/>
        <v>3</v>
      </c>
      <c r="X359" s="2">
        <f t="shared" si="234"/>
        <v>4</v>
      </c>
      <c r="Y359" s="2">
        <f t="shared" si="235"/>
        <v>7</v>
      </c>
      <c r="Z359" s="2">
        <f t="shared" si="236"/>
        <v>5</v>
      </c>
      <c r="AA359" s="2">
        <f t="shared" si="237"/>
        <v>9</v>
      </c>
      <c r="AB359" s="2">
        <f t="shared" si="238"/>
        <v>10</v>
      </c>
      <c r="AC359" s="2">
        <f t="shared" si="239"/>
        <v>2</v>
      </c>
      <c r="AD359" s="2">
        <f t="shared" si="240"/>
        <v>1</v>
      </c>
      <c r="AE359" s="2"/>
      <c r="AF359" s="2">
        <f t="shared" si="241"/>
        <v>0</v>
      </c>
      <c r="AG359" s="2">
        <f t="shared" si="242"/>
        <v>0</v>
      </c>
      <c r="AH359" s="2">
        <f t="shared" si="243"/>
        <v>0</v>
      </c>
      <c r="AI359" s="2">
        <f t="shared" si="244"/>
        <v>0</v>
      </c>
      <c r="AJ359" s="2">
        <f t="shared" si="245"/>
        <v>0</v>
      </c>
      <c r="AK359" s="2">
        <f t="shared" si="246"/>
        <v>0</v>
      </c>
      <c r="AL359" s="2">
        <f t="shared" si="247"/>
        <v>0</v>
      </c>
      <c r="AM359" s="2">
        <f t="shared" si="248"/>
        <v>0</v>
      </c>
      <c r="AN359" s="2">
        <f t="shared" si="249"/>
        <v>0</v>
      </c>
      <c r="AO359" s="2">
        <f t="shared" si="250"/>
        <v>0</v>
      </c>
      <c r="AP359" s="2"/>
      <c r="AQ359" s="2">
        <f t="shared" si="251"/>
        <v>6</v>
      </c>
      <c r="AR359" s="2">
        <f t="shared" si="252"/>
        <v>8</v>
      </c>
      <c r="AS359" s="2">
        <f t="shared" si="253"/>
        <v>3</v>
      </c>
      <c r="AT359" s="2">
        <f t="shared" si="254"/>
        <v>4</v>
      </c>
      <c r="AU359" s="2">
        <f t="shared" si="255"/>
        <v>7</v>
      </c>
      <c r="AV359" s="2">
        <f t="shared" si="256"/>
        <v>5</v>
      </c>
      <c r="AW359" s="2">
        <f t="shared" si="257"/>
        <v>9</v>
      </c>
      <c r="AX359" s="2">
        <f t="shared" si="258"/>
        <v>10</v>
      </c>
      <c r="AY359" s="2">
        <f t="shared" si="259"/>
        <v>2</v>
      </c>
      <c r="AZ359" s="2">
        <f t="shared" si="260"/>
        <v>1</v>
      </c>
      <c r="BA359" s="2"/>
      <c r="BB359" s="5">
        <f t="shared" si="261"/>
        <v>5</v>
      </c>
      <c r="BC359" s="2">
        <f t="shared" si="262"/>
        <v>5</v>
      </c>
      <c r="BD359" s="2">
        <f t="shared" si="265"/>
        <v>28</v>
      </c>
      <c r="BE359" s="2">
        <f t="shared" si="266"/>
        <v>27</v>
      </c>
      <c r="BF359" s="2">
        <f t="shared" si="267"/>
        <v>12</v>
      </c>
      <c r="BG359" s="2">
        <f t="shared" si="268"/>
        <v>13</v>
      </c>
      <c r="BH359" s="2">
        <f t="shared" si="269"/>
        <v>12</v>
      </c>
      <c r="BI359" s="19">
        <f t="shared" si="270"/>
        <v>12.5</v>
      </c>
      <c r="BJ359" s="19">
        <f t="shared" si="271"/>
        <v>4.7871355387816905</v>
      </c>
      <c r="BK359" s="31">
        <f t="shared" si="272"/>
        <v>-0.10444659357341871</v>
      </c>
      <c r="BL359" s="32">
        <f t="shared" si="263"/>
        <v>0.45840747426404427</v>
      </c>
      <c r="BM359" s="62">
        <f t="shared" si="274"/>
        <v>8.225352112676057E-2</v>
      </c>
      <c r="BN359" s="62" t="str">
        <f t="shared" si="277"/>
        <v/>
      </c>
      <c r="BO359" s="73" t="str">
        <f t="shared" si="276"/>
        <v/>
      </c>
      <c r="BQ359" s="11">
        <f t="shared" si="273"/>
        <v>0.47195966236070003</v>
      </c>
    </row>
    <row r="360" spans="1:69">
      <c r="A360" s="30" t="s">
        <v>1256</v>
      </c>
      <c r="B360" s="30" t="s">
        <v>1257</v>
      </c>
      <c r="C360" s="30" t="s">
        <v>1244</v>
      </c>
      <c r="D360" s="30" t="s">
        <v>1258</v>
      </c>
      <c r="E360" s="30" t="s">
        <v>1246</v>
      </c>
      <c r="F360" s="11" t="str">
        <f t="shared" si="264"/>
        <v>Antimicrobi</v>
      </c>
      <c r="H360" s="11">
        <f>VLOOKUP($B360,data!$B$3:$Q$15316,'diff expr 1 vs 3 mites'!H$8,FALSE)</f>
        <v>2.569446686</v>
      </c>
      <c r="I360" s="11">
        <f>VLOOKUP($B360,data!$B$3:$Q$15316,'diff expr 1 vs 3 mites'!I$8,FALSE)</f>
        <v>68.296227909999999</v>
      </c>
      <c r="J360" s="11">
        <f>VLOOKUP($B360,data!$B$3:$Q$15316,'diff expr 1 vs 3 mites'!J$8,FALSE)</f>
        <v>2.0046770679999999</v>
      </c>
      <c r="K360" s="11">
        <f>VLOOKUP($B360,data!$B$3:$Q$15316,'diff expr 1 vs 3 mites'!K$8,FALSE)</f>
        <v>5.5182826919999997</v>
      </c>
      <c r="L360" s="11">
        <f>VLOOKUP($B360,data!$B$3:$Q$15316,'diff expr 1 vs 3 mites'!L$8,FALSE)</f>
        <v>13.45056675</v>
      </c>
      <c r="M360" s="11">
        <f>VLOOKUP($B360,data!$B$3:$Q$15316,'diff expr 1 vs 3 mites'!M$8,FALSE)</f>
        <v>4.6699465870000001</v>
      </c>
      <c r="N360" s="11">
        <f>VLOOKUP($B360,data!$B$3:$Q$15316,'diff expr 1 vs 3 mites'!N$8,FALSE)</f>
        <v>31.114700119999998</v>
      </c>
      <c r="O360" s="11">
        <f>VLOOKUP($B360,data!$B$3:$Q$15316,'diff expr 1 vs 3 mites'!O$8,FALSE)</f>
        <v>111.1405226</v>
      </c>
      <c r="P360" s="11">
        <f>VLOOKUP($B360,data!$B$3:$Q$15316,'diff expr 1 vs 3 mites'!P$8,FALSE)</f>
        <v>9.1250719999999994E-2</v>
      </c>
      <c r="Q360" s="11">
        <f>VLOOKUP($B360,data!$B$3:$Q$15316,'diff expr 1 vs 3 mites'!Q$8,FALSE)</f>
        <v>1.6724115589999999</v>
      </c>
      <c r="S360" s="27" t="s">
        <v>27749</v>
      </c>
      <c r="U360" s="2">
        <f t="shared" si="231"/>
        <v>4</v>
      </c>
      <c r="V360" s="2">
        <f t="shared" si="232"/>
        <v>9</v>
      </c>
      <c r="W360" s="2">
        <f t="shared" si="233"/>
        <v>3</v>
      </c>
      <c r="X360" s="2">
        <f t="shared" si="234"/>
        <v>6</v>
      </c>
      <c r="Y360" s="2">
        <f t="shared" si="235"/>
        <v>7</v>
      </c>
      <c r="Z360" s="2">
        <f t="shared" si="236"/>
        <v>5</v>
      </c>
      <c r="AA360" s="2">
        <f t="shared" si="237"/>
        <v>8</v>
      </c>
      <c r="AB360" s="2">
        <f t="shared" si="238"/>
        <v>10</v>
      </c>
      <c r="AC360" s="2">
        <f t="shared" si="239"/>
        <v>1</v>
      </c>
      <c r="AD360" s="2">
        <f t="shared" si="240"/>
        <v>2</v>
      </c>
      <c r="AE360" s="2"/>
      <c r="AF360" s="2">
        <f t="shared" si="241"/>
        <v>0</v>
      </c>
      <c r="AG360" s="2">
        <f t="shared" si="242"/>
        <v>0</v>
      </c>
      <c r="AH360" s="2">
        <f t="shared" si="243"/>
        <v>0</v>
      </c>
      <c r="AI360" s="2">
        <f t="shared" si="244"/>
        <v>0</v>
      </c>
      <c r="AJ360" s="2">
        <f t="shared" si="245"/>
        <v>0</v>
      </c>
      <c r="AK360" s="2">
        <f t="shared" si="246"/>
        <v>0</v>
      </c>
      <c r="AL360" s="2">
        <f t="shared" si="247"/>
        <v>0</v>
      </c>
      <c r="AM360" s="2">
        <f t="shared" si="248"/>
        <v>0</v>
      </c>
      <c r="AN360" s="2">
        <f t="shared" si="249"/>
        <v>0</v>
      </c>
      <c r="AO360" s="2">
        <f t="shared" si="250"/>
        <v>0</v>
      </c>
      <c r="AP360" s="2"/>
      <c r="AQ360" s="2">
        <f t="shared" si="251"/>
        <v>4</v>
      </c>
      <c r="AR360" s="2">
        <f t="shared" si="252"/>
        <v>9</v>
      </c>
      <c r="AS360" s="2">
        <f t="shared" si="253"/>
        <v>3</v>
      </c>
      <c r="AT360" s="2">
        <f t="shared" si="254"/>
        <v>6</v>
      </c>
      <c r="AU360" s="2">
        <f t="shared" si="255"/>
        <v>7</v>
      </c>
      <c r="AV360" s="2">
        <f t="shared" si="256"/>
        <v>5</v>
      </c>
      <c r="AW360" s="2">
        <f t="shared" si="257"/>
        <v>8</v>
      </c>
      <c r="AX360" s="2">
        <f t="shared" si="258"/>
        <v>10</v>
      </c>
      <c r="AY360" s="2">
        <f t="shared" si="259"/>
        <v>1</v>
      </c>
      <c r="AZ360" s="2">
        <f t="shared" si="260"/>
        <v>2</v>
      </c>
      <c r="BA360" s="2"/>
      <c r="BB360" s="5">
        <f t="shared" si="261"/>
        <v>5</v>
      </c>
      <c r="BC360" s="2">
        <f t="shared" si="262"/>
        <v>5</v>
      </c>
      <c r="BD360" s="2">
        <f t="shared" si="265"/>
        <v>29</v>
      </c>
      <c r="BE360" s="2">
        <f t="shared" si="266"/>
        <v>26</v>
      </c>
      <c r="BF360" s="2">
        <f t="shared" si="267"/>
        <v>11</v>
      </c>
      <c r="BG360" s="2">
        <f t="shared" si="268"/>
        <v>14</v>
      </c>
      <c r="BH360" s="2">
        <f t="shared" si="269"/>
        <v>11</v>
      </c>
      <c r="BI360" s="19">
        <f t="shared" si="270"/>
        <v>12.5</v>
      </c>
      <c r="BJ360" s="19">
        <f t="shared" si="271"/>
        <v>4.7871355387816905</v>
      </c>
      <c r="BK360" s="31">
        <f t="shared" si="272"/>
        <v>-0.31333978072025609</v>
      </c>
      <c r="BL360" s="32">
        <f t="shared" si="263"/>
        <v>0.37701126503103738</v>
      </c>
      <c r="BM360" s="62">
        <f t="shared" si="274"/>
        <v>6.9014084507042259E-2</v>
      </c>
      <c r="BN360" s="62" t="str">
        <f t="shared" si="277"/>
        <v/>
      </c>
      <c r="BO360" s="73" t="str">
        <f t="shared" si="276"/>
        <v/>
      </c>
      <c r="BQ360" s="11">
        <f t="shared" si="273"/>
        <v>0.20925025151768553</v>
      </c>
    </row>
    <row r="361" spans="1:69">
      <c r="A361" s="30" t="s">
        <v>1259</v>
      </c>
      <c r="B361" s="30" t="s">
        <v>1260</v>
      </c>
      <c r="C361" s="30" t="s">
        <v>136</v>
      </c>
      <c r="D361" s="30" t="s">
        <v>1261</v>
      </c>
      <c r="E361" s="30" t="s">
        <v>1246</v>
      </c>
      <c r="F361" s="11" t="str">
        <f t="shared" si="264"/>
        <v>Antimicrobi</v>
      </c>
      <c r="H361" s="11">
        <f>VLOOKUP($B361,data!$B$3:$Q$15316,'diff expr 1 vs 3 mites'!H$8,FALSE)</f>
        <v>16.035886139999999</v>
      </c>
      <c r="I361" s="11">
        <f>VLOOKUP($B361,data!$B$3:$Q$15316,'diff expr 1 vs 3 mites'!I$8,FALSE)</f>
        <v>14.27129278</v>
      </c>
      <c r="J361" s="11">
        <f>VLOOKUP($B361,data!$B$3:$Q$15316,'diff expr 1 vs 3 mites'!J$8,FALSE)</f>
        <v>3.887183088</v>
      </c>
      <c r="K361" s="11">
        <f>VLOOKUP($B361,data!$B$3:$Q$15316,'diff expr 1 vs 3 mites'!K$8,FALSE)</f>
        <v>33.739983420000002</v>
      </c>
      <c r="L361" s="11">
        <f>VLOOKUP($B361,data!$B$3:$Q$15316,'diff expr 1 vs 3 mites'!L$8,FALSE)</f>
        <v>24.7337436</v>
      </c>
      <c r="M361" s="11">
        <f>VLOOKUP($B361,data!$B$3:$Q$15316,'diff expr 1 vs 3 mites'!M$8,FALSE)</f>
        <v>2.5046553970000001</v>
      </c>
      <c r="N361" s="11">
        <f>VLOOKUP($B361,data!$B$3:$Q$15316,'diff expr 1 vs 3 mites'!N$8,FALSE)</f>
        <v>2.8148265029999999</v>
      </c>
      <c r="O361" s="11">
        <f>VLOOKUP($B361,data!$B$3:$Q$15316,'diff expr 1 vs 3 mites'!O$8,FALSE)</f>
        <v>520.2200077</v>
      </c>
      <c r="P361" s="11">
        <f>VLOOKUP($B361,data!$B$3:$Q$15316,'diff expr 1 vs 3 mites'!P$8,FALSE)</f>
        <v>1.8597559930000001</v>
      </c>
      <c r="Q361" s="11">
        <f>VLOOKUP($B361,data!$B$3:$Q$15316,'diff expr 1 vs 3 mites'!Q$8,FALSE)</f>
        <v>21.97583135</v>
      </c>
      <c r="S361" s="27" t="s">
        <v>27749</v>
      </c>
      <c r="U361" s="2">
        <f t="shared" si="231"/>
        <v>6</v>
      </c>
      <c r="V361" s="2">
        <f t="shared" si="232"/>
        <v>5</v>
      </c>
      <c r="W361" s="2">
        <f t="shared" si="233"/>
        <v>4</v>
      </c>
      <c r="X361" s="2">
        <f t="shared" si="234"/>
        <v>9</v>
      </c>
      <c r="Y361" s="2">
        <f t="shared" si="235"/>
        <v>8</v>
      </c>
      <c r="Z361" s="2">
        <f t="shared" si="236"/>
        <v>2</v>
      </c>
      <c r="AA361" s="2">
        <f t="shared" si="237"/>
        <v>3</v>
      </c>
      <c r="AB361" s="2">
        <f t="shared" si="238"/>
        <v>10</v>
      </c>
      <c r="AC361" s="2">
        <f t="shared" si="239"/>
        <v>1</v>
      </c>
      <c r="AD361" s="2">
        <f t="shared" si="240"/>
        <v>7</v>
      </c>
      <c r="AE361" s="2"/>
      <c r="AF361" s="2">
        <f t="shared" si="241"/>
        <v>0</v>
      </c>
      <c r="AG361" s="2">
        <f t="shared" si="242"/>
        <v>0</v>
      </c>
      <c r="AH361" s="2">
        <f t="shared" si="243"/>
        <v>0</v>
      </c>
      <c r="AI361" s="2">
        <f t="shared" si="244"/>
        <v>0</v>
      </c>
      <c r="AJ361" s="2">
        <f t="shared" si="245"/>
        <v>0</v>
      </c>
      <c r="AK361" s="2">
        <f t="shared" si="246"/>
        <v>0</v>
      </c>
      <c r="AL361" s="2">
        <f t="shared" si="247"/>
        <v>0</v>
      </c>
      <c r="AM361" s="2">
        <f t="shared" si="248"/>
        <v>0</v>
      </c>
      <c r="AN361" s="2">
        <f t="shared" si="249"/>
        <v>0</v>
      </c>
      <c r="AO361" s="2">
        <f t="shared" si="250"/>
        <v>0</v>
      </c>
      <c r="AP361" s="2"/>
      <c r="AQ361" s="2">
        <f t="shared" si="251"/>
        <v>6</v>
      </c>
      <c r="AR361" s="2">
        <f t="shared" si="252"/>
        <v>5</v>
      </c>
      <c r="AS361" s="2">
        <f t="shared" si="253"/>
        <v>4</v>
      </c>
      <c r="AT361" s="2">
        <f t="shared" si="254"/>
        <v>9</v>
      </c>
      <c r="AU361" s="2">
        <f t="shared" si="255"/>
        <v>8</v>
      </c>
      <c r="AV361" s="2">
        <f t="shared" si="256"/>
        <v>2</v>
      </c>
      <c r="AW361" s="2">
        <f t="shared" si="257"/>
        <v>3</v>
      </c>
      <c r="AX361" s="2">
        <f t="shared" si="258"/>
        <v>10</v>
      </c>
      <c r="AY361" s="2">
        <f t="shared" si="259"/>
        <v>1</v>
      </c>
      <c r="AZ361" s="2">
        <f t="shared" si="260"/>
        <v>7</v>
      </c>
      <c r="BA361" s="2"/>
      <c r="BB361" s="5">
        <f t="shared" si="261"/>
        <v>5</v>
      </c>
      <c r="BC361" s="2">
        <f t="shared" si="262"/>
        <v>5</v>
      </c>
      <c r="BD361" s="2">
        <f t="shared" si="265"/>
        <v>32</v>
      </c>
      <c r="BE361" s="2">
        <f t="shared" si="266"/>
        <v>23</v>
      </c>
      <c r="BF361" s="2">
        <f t="shared" si="267"/>
        <v>8</v>
      </c>
      <c r="BG361" s="2">
        <f t="shared" si="268"/>
        <v>17</v>
      </c>
      <c r="BH361" s="2">
        <f t="shared" si="269"/>
        <v>8</v>
      </c>
      <c r="BI361" s="19">
        <f t="shared" si="270"/>
        <v>12.5</v>
      </c>
      <c r="BJ361" s="19">
        <f t="shared" si="271"/>
        <v>4.7871355387816905</v>
      </c>
      <c r="BK361" s="31">
        <f t="shared" si="272"/>
        <v>-0.94001934216076832</v>
      </c>
      <c r="BL361" s="32">
        <f t="shared" si="263"/>
        <v>0.17360381967471225</v>
      </c>
      <c r="BM361" s="62">
        <f t="shared" si="274"/>
        <v>3.8309859154929578E-2</v>
      </c>
      <c r="BN361" s="62" t="str">
        <f t="shared" si="277"/>
        <v/>
      </c>
      <c r="BO361" s="73" t="str">
        <f t="shared" si="276"/>
        <v/>
      </c>
      <c r="BQ361" s="11">
        <f t="shared" si="273"/>
        <v>0.77293874601306689</v>
      </c>
    </row>
    <row r="362" spans="1:69">
      <c r="A362" s="30" t="s">
        <v>1262</v>
      </c>
      <c r="B362" s="30" t="s">
        <v>1263</v>
      </c>
      <c r="C362" s="30" t="s">
        <v>1264</v>
      </c>
      <c r="D362" s="30" t="s">
        <v>1265</v>
      </c>
      <c r="E362" s="30" t="s">
        <v>1266</v>
      </c>
      <c r="F362" s="11" t="str">
        <f t="shared" si="264"/>
        <v>Vago orthol</v>
      </c>
      <c r="H362" s="11">
        <f>VLOOKUP($B362,data!$B$3:$Q$15316,'diff expr 1 vs 3 mites'!H$8,FALSE)</f>
        <v>138.51403450000001</v>
      </c>
      <c r="I362" s="11">
        <f>VLOOKUP($B362,data!$B$3:$Q$15316,'diff expr 1 vs 3 mites'!I$8,FALSE)</f>
        <v>536.16775919999998</v>
      </c>
      <c r="J362" s="11">
        <f>VLOOKUP($B362,data!$B$3:$Q$15316,'diff expr 1 vs 3 mites'!J$8,FALSE)</f>
        <v>983.35676090000004</v>
      </c>
      <c r="K362" s="11">
        <f>VLOOKUP($B362,data!$B$3:$Q$15316,'diff expr 1 vs 3 mites'!K$8,FALSE)</f>
        <v>44.622034970000001</v>
      </c>
      <c r="L362" s="11">
        <f>VLOOKUP($B362,data!$B$3:$Q$15316,'diff expr 1 vs 3 mites'!L$8,FALSE)</f>
        <v>34.916279439999997</v>
      </c>
      <c r="M362" s="11">
        <f>VLOOKUP($B362,data!$B$3:$Q$15316,'diff expr 1 vs 3 mites'!M$8,FALSE)</f>
        <v>17.678934720000001</v>
      </c>
      <c r="N362" s="11">
        <f>VLOOKUP($B362,data!$B$3:$Q$15316,'diff expr 1 vs 3 mites'!N$8,FALSE)</f>
        <v>87.556564820000006</v>
      </c>
      <c r="O362" s="11">
        <f>VLOOKUP($B362,data!$B$3:$Q$15316,'diff expr 1 vs 3 mites'!O$8,FALSE)</f>
        <v>12.239788320000001</v>
      </c>
      <c r="P362" s="11">
        <f>VLOOKUP($B362,data!$B$3:$Q$15316,'diff expr 1 vs 3 mites'!P$8,FALSE)</f>
        <v>16.96831972</v>
      </c>
      <c r="Q362" s="11">
        <f>VLOOKUP($B362,data!$B$3:$Q$15316,'diff expr 1 vs 3 mites'!Q$8,FALSE)</f>
        <v>128.6503711</v>
      </c>
      <c r="S362" s="27" t="s">
        <v>27749</v>
      </c>
      <c r="U362" s="2">
        <f t="shared" si="231"/>
        <v>8</v>
      </c>
      <c r="V362" s="2">
        <f t="shared" si="232"/>
        <v>9</v>
      </c>
      <c r="W362" s="2">
        <f t="shared" si="233"/>
        <v>10</v>
      </c>
      <c r="X362" s="2">
        <f t="shared" si="234"/>
        <v>5</v>
      </c>
      <c r="Y362" s="2">
        <f t="shared" si="235"/>
        <v>4</v>
      </c>
      <c r="Z362" s="2">
        <f t="shared" si="236"/>
        <v>3</v>
      </c>
      <c r="AA362" s="2">
        <f t="shared" si="237"/>
        <v>6</v>
      </c>
      <c r="AB362" s="2">
        <f t="shared" si="238"/>
        <v>1</v>
      </c>
      <c r="AC362" s="2">
        <f t="shared" si="239"/>
        <v>2</v>
      </c>
      <c r="AD362" s="2">
        <f t="shared" si="240"/>
        <v>7</v>
      </c>
      <c r="AE362" s="2"/>
      <c r="AF362" s="2">
        <f t="shared" si="241"/>
        <v>0</v>
      </c>
      <c r="AG362" s="2">
        <f t="shared" si="242"/>
        <v>0</v>
      </c>
      <c r="AH362" s="2">
        <f t="shared" si="243"/>
        <v>0</v>
      </c>
      <c r="AI362" s="2">
        <f t="shared" si="244"/>
        <v>0</v>
      </c>
      <c r="AJ362" s="2">
        <f t="shared" si="245"/>
        <v>0</v>
      </c>
      <c r="AK362" s="2">
        <f t="shared" si="246"/>
        <v>0</v>
      </c>
      <c r="AL362" s="2">
        <f t="shared" si="247"/>
        <v>0</v>
      </c>
      <c r="AM362" s="2">
        <f t="shared" si="248"/>
        <v>0</v>
      </c>
      <c r="AN362" s="2">
        <f t="shared" si="249"/>
        <v>0</v>
      </c>
      <c r="AO362" s="2">
        <f t="shared" si="250"/>
        <v>0</v>
      </c>
      <c r="AP362" s="2"/>
      <c r="AQ362" s="2">
        <f t="shared" si="251"/>
        <v>8</v>
      </c>
      <c r="AR362" s="2">
        <f t="shared" si="252"/>
        <v>9</v>
      </c>
      <c r="AS362" s="2">
        <f t="shared" si="253"/>
        <v>10</v>
      </c>
      <c r="AT362" s="2">
        <f t="shared" si="254"/>
        <v>5</v>
      </c>
      <c r="AU362" s="2">
        <f t="shared" si="255"/>
        <v>4</v>
      </c>
      <c r="AV362" s="2">
        <f t="shared" si="256"/>
        <v>3</v>
      </c>
      <c r="AW362" s="2">
        <f t="shared" si="257"/>
        <v>6</v>
      </c>
      <c r="AX362" s="2">
        <f t="shared" si="258"/>
        <v>1</v>
      </c>
      <c r="AY362" s="2">
        <f t="shared" si="259"/>
        <v>2</v>
      </c>
      <c r="AZ362" s="2">
        <f t="shared" si="260"/>
        <v>7</v>
      </c>
      <c r="BA362" s="2"/>
      <c r="BB362" s="5">
        <f t="shared" si="261"/>
        <v>5</v>
      </c>
      <c r="BC362" s="2">
        <f t="shared" si="262"/>
        <v>5</v>
      </c>
      <c r="BD362" s="2">
        <f t="shared" si="265"/>
        <v>36</v>
      </c>
      <c r="BE362" s="2">
        <f t="shared" si="266"/>
        <v>19</v>
      </c>
      <c r="BF362" s="2">
        <f t="shared" si="267"/>
        <v>4</v>
      </c>
      <c r="BG362" s="2">
        <f t="shared" si="268"/>
        <v>21</v>
      </c>
      <c r="BH362" s="2">
        <f t="shared" si="269"/>
        <v>4</v>
      </c>
      <c r="BI362" s="19">
        <f t="shared" si="270"/>
        <v>12.5</v>
      </c>
      <c r="BJ362" s="19">
        <f t="shared" si="271"/>
        <v>4.7871355387816905</v>
      </c>
      <c r="BK362" s="31">
        <f t="shared" si="272"/>
        <v>-1.775592090748118</v>
      </c>
      <c r="BL362" s="32">
        <f t="shared" si="263"/>
        <v>3.7900087291180634E-2</v>
      </c>
      <c r="BM362" s="62">
        <f t="shared" si="274"/>
        <v>1.4366197183098593E-2</v>
      </c>
      <c r="BN362" s="62" t="str">
        <f t="shared" si="277"/>
        <v/>
      </c>
      <c r="BO362" s="73" t="str">
        <f t="shared" si="276"/>
        <v/>
      </c>
      <c r="BQ362" s="11">
        <f t="shared" si="273"/>
        <v>-0.81983311784109858</v>
      </c>
    </row>
    <row r="363" spans="1:69">
      <c r="A363" s="30" t="s">
        <v>1267</v>
      </c>
      <c r="B363" s="30" t="s">
        <v>1268</v>
      </c>
      <c r="C363" s="30" t="s">
        <v>1269</v>
      </c>
      <c r="D363" s="30" t="s">
        <v>1270</v>
      </c>
      <c r="E363" s="30" t="s">
        <v>1271</v>
      </c>
      <c r="F363" s="11" t="str">
        <f t="shared" si="264"/>
        <v>RNAi</v>
      </c>
      <c r="H363" s="11">
        <f>VLOOKUP($B363,data!$B$3:$Q$15316,'diff expr 1 vs 3 mites'!H$8,FALSE)</f>
        <v>3.9499995370000001</v>
      </c>
      <c r="I363" s="11">
        <f>VLOOKUP($B363,data!$B$3:$Q$15316,'diff expr 1 vs 3 mites'!I$8,FALSE)</f>
        <v>9.5938181329999992</v>
      </c>
      <c r="J363" s="11">
        <f>VLOOKUP($B363,data!$B$3:$Q$15316,'diff expr 1 vs 3 mites'!J$8,FALSE)</f>
        <v>6.6131231379999997</v>
      </c>
      <c r="K363" s="11">
        <f>VLOOKUP($B363,data!$B$3:$Q$15316,'diff expr 1 vs 3 mites'!K$8,FALSE)</f>
        <v>13.40885741</v>
      </c>
      <c r="L363" s="11">
        <f>VLOOKUP($B363,data!$B$3:$Q$15316,'diff expr 1 vs 3 mites'!L$8,FALSE)</f>
        <v>19.261742730000002</v>
      </c>
      <c r="M363" s="11">
        <f>VLOOKUP($B363,data!$B$3:$Q$15316,'diff expr 1 vs 3 mites'!M$8,FALSE)</f>
        <v>17.608171389999999</v>
      </c>
      <c r="N363" s="11">
        <f>VLOOKUP($B363,data!$B$3:$Q$15316,'diff expr 1 vs 3 mites'!N$8,FALSE)</f>
        <v>5.4369033890000003</v>
      </c>
      <c r="O363" s="11">
        <f>VLOOKUP($B363,data!$B$3:$Q$15316,'diff expr 1 vs 3 mites'!O$8,FALSE)</f>
        <v>12.621783949999999</v>
      </c>
      <c r="P363" s="11">
        <f>VLOOKUP($B363,data!$B$3:$Q$15316,'diff expr 1 vs 3 mites'!P$8,FALSE)</f>
        <v>3.6561094660000002</v>
      </c>
      <c r="Q363" s="11">
        <f>VLOOKUP($B363,data!$B$3:$Q$15316,'diff expr 1 vs 3 mites'!Q$8,FALSE)</f>
        <v>5.1593540129999997</v>
      </c>
      <c r="S363" s="27" t="s">
        <v>27749</v>
      </c>
      <c r="U363" s="2">
        <f t="shared" si="231"/>
        <v>2</v>
      </c>
      <c r="V363" s="2">
        <f t="shared" si="232"/>
        <v>6</v>
      </c>
      <c r="W363" s="2">
        <f t="shared" si="233"/>
        <v>5</v>
      </c>
      <c r="X363" s="2">
        <f t="shared" si="234"/>
        <v>8</v>
      </c>
      <c r="Y363" s="2">
        <f t="shared" si="235"/>
        <v>10</v>
      </c>
      <c r="Z363" s="2">
        <f t="shared" si="236"/>
        <v>9</v>
      </c>
      <c r="AA363" s="2">
        <f t="shared" si="237"/>
        <v>4</v>
      </c>
      <c r="AB363" s="2">
        <f t="shared" si="238"/>
        <v>7</v>
      </c>
      <c r="AC363" s="2">
        <f t="shared" si="239"/>
        <v>1</v>
      </c>
      <c r="AD363" s="2">
        <f t="shared" si="240"/>
        <v>3</v>
      </c>
      <c r="AE363" s="2"/>
      <c r="AF363" s="2">
        <f t="shared" si="241"/>
        <v>0</v>
      </c>
      <c r="AG363" s="2">
        <f t="shared" si="242"/>
        <v>0</v>
      </c>
      <c r="AH363" s="2">
        <f t="shared" si="243"/>
        <v>0</v>
      </c>
      <c r="AI363" s="2">
        <f t="shared" si="244"/>
        <v>0</v>
      </c>
      <c r="AJ363" s="2">
        <f t="shared" si="245"/>
        <v>0</v>
      </c>
      <c r="AK363" s="2">
        <f t="shared" si="246"/>
        <v>0</v>
      </c>
      <c r="AL363" s="2">
        <f t="shared" si="247"/>
        <v>0</v>
      </c>
      <c r="AM363" s="2">
        <f t="shared" si="248"/>
        <v>0</v>
      </c>
      <c r="AN363" s="2">
        <f t="shared" si="249"/>
        <v>0</v>
      </c>
      <c r="AO363" s="2">
        <f t="shared" si="250"/>
        <v>0</v>
      </c>
      <c r="AP363" s="2"/>
      <c r="AQ363" s="2">
        <f t="shared" si="251"/>
        <v>2</v>
      </c>
      <c r="AR363" s="2">
        <f t="shared" si="252"/>
        <v>6</v>
      </c>
      <c r="AS363" s="2">
        <f t="shared" si="253"/>
        <v>5</v>
      </c>
      <c r="AT363" s="2">
        <f t="shared" si="254"/>
        <v>8</v>
      </c>
      <c r="AU363" s="2">
        <f t="shared" si="255"/>
        <v>10</v>
      </c>
      <c r="AV363" s="2">
        <f t="shared" si="256"/>
        <v>9</v>
      </c>
      <c r="AW363" s="2">
        <f t="shared" si="257"/>
        <v>4</v>
      </c>
      <c r="AX363" s="2">
        <f t="shared" si="258"/>
        <v>7</v>
      </c>
      <c r="AY363" s="2">
        <f t="shared" si="259"/>
        <v>1</v>
      </c>
      <c r="AZ363" s="2">
        <f t="shared" si="260"/>
        <v>3</v>
      </c>
      <c r="BA363" s="2"/>
      <c r="BB363" s="5">
        <f t="shared" si="261"/>
        <v>5</v>
      </c>
      <c r="BC363" s="2">
        <f t="shared" si="262"/>
        <v>5</v>
      </c>
      <c r="BD363" s="2">
        <f t="shared" si="265"/>
        <v>31</v>
      </c>
      <c r="BE363" s="2">
        <f t="shared" si="266"/>
        <v>24</v>
      </c>
      <c r="BF363" s="2">
        <f t="shared" si="267"/>
        <v>9</v>
      </c>
      <c r="BG363" s="2">
        <f t="shared" si="268"/>
        <v>16</v>
      </c>
      <c r="BH363" s="2">
        <f t="shared" si="269"/>
        <v>9</v>
      </c>
      <c r="BI363" s="19">
        <f t="shared" si="270"/>
        <v>12.5</v>
      </c>
      <c r="BJ363" s="19">
        <f t="shared" si="271"/>
        <v>4.7871355387816905</v>
      </c>
      <c r="BK363" s="31">
        <f t="shared" si="272"/>
        <v>-0.73112615501393097</v>
      </c>
      <c r="BL363" s="32">
        <f t="shared" si="263"/>
        <v>0.23235104997023245</v>
      </c>
      <c r="BM363" s="62">
        <f t="shared" si="274"/>
        <v>4.8732394366197189E-2</v>
      </c>
      <c r="BN363" s="62" t="str">
        <f t="shared" si="277"/>
        <v/>
      </c>
      <c r="BO363" s="73" t="str">
        <f t="shared" si="276"/>
        <v/>
      </c>
      <c r="BQ363" s="11">
        <f t="shared" si="273"/>
        <v>-7.4672943734058292E-2</v>
      </c>
    </row>
    <row r="364" spans="1:69">
      <c r="A364" s="30" t="s">
        <v>1272</v>
      </c>
      <c r="B364" s="30" t="s">
        <v>1273</v>
      </c>
      <c r="C364" s="30" t="s">
        <v>1274</v>
      </c>
      <c r="D364" s="30" t="s">
        <v>1275</v>
      </c>
      <c r="E364" s="30" t="s">
        <v>1271</v>
      </c>
      <c r="F364" s="11" t="str">
        <f t="shared" si="264"/>
        <v>RNAi</v>
      </c>
      <c r="H364" s="11">
        <f>VLOOKUP($B364,data!$B$3:$Q$15316,'diff expr 1 vs 3 mites'!H$8,FALSE)</f>
        <v>0.82960261499999999</v>
      </c>
      <c r="I364" s="11">
        <f>VLOOKUP($B364,data!$B$3:$Q$15316,'diff expr 1 vs 3 mites'!I$8,FALSE)</f>
        <v>3.7228869320000002</v>
      </c>
      <c r="J364" s="11">
        <f>VLOOKUP($B364,data!$B$3:$Q$15316,'diff expr 1 vs 3 mites'!J$8,FALSE)</f>
        <v>5.3605930539999997</v>
      </c>
      <c r="K364" s="11">
        <f>VLOOKUP($B364,data!$B$3:$Q$15316,'diff expr 1 vs 3 mites'!K$8,FALSE)</f>
        <v>4.2760786849999999</v>
      </c>
      <c r="L364" s="11">
        <f>VLOOKUP($B364,data!$B$3:$Q$15316,'diff expr 1 vs 3 mites'!L$8,FALSE)</f>
        <v>3.3501696929999998</v>
      </c>
      <c r="M364" s="11">
        <f>VLOOKUP($B364,data!$B$3:$Q$15316,'diff expr 1 vs 3 mites'!M$8,FALSE)</f>
        <v>5.9055319949999996</v>
      </c>
      <c r="N364" s="11">
        <f>VLOOKUP($B364,data!$B$3:$Q$15316,'diff expr 1 vs 3 mites'!N$8,FALSE)</f>
        <v>3.5826941940000001</v>
      </c>
      <c r="O364" s="11">
        <f>VLOOKUP($B364,data!$B$3:$Q$15316,'diff expr 1 vs 3 mites'!O$8,FALSE)</f>
        <v>6.8868613979999997</v>
      </c>
      <c r="P364" s="11">
        <f>VLOOKUP($B364,data!$B$3:$Q$15316,'diff expr 1 vs 3 mites'!P$8,FALSE)</f>
        <v>5.1559043490000001</v>
      </c>
      <c r="Q364" s="11">
        <f>VLOOKUP($B364,data!$B$3:$Q$15316,'diff expr 1 vs 3 mites'!Q$8,FALSE)</f>
        <v>3.8248229970000001</v>
      </c>
      <c r="S364" s="27" t="s">
        <v>27749</v>
      </c>
      <c r="U364" s="2">
        <f t="shared" si="231"/>
        <v>1</v>
      </c>
      <c r="V364" s="2">
        <f t="shared" si="232"/>
        <v>4</v>
      </c>
      <c r="W364" s="2">
        <f t="shared" si="233"/>
        <v>8</v>
      </c>
      <c r="X364" s="2">
        <f t="shared" si="234"/>
        <v>6</v>
      </c>
      <c r="Y364" s="2">
        <f t="shared" si="235"/>
        <v>2</v>
      </c>
      <c r="Z364" s="2">
        <f t="shared" si="236"/>
        <v>9</v>
      </c>
      <c r="AA364" s="2">
        <f t="shared" si="237"/>
        <v>3</v>
      </c>
      <c r="AB364" s="2">
        <f t="shared" si="238"/>
        <v>10</v>
      </c>
      <c r="AC364" s="2">
        <f t="shared" si="239"/>
        <v>7</v>
      </c>
      <c r="AD364" s="2">
        <f t="shared" si="240"/>
        <v>5</v>
      </c>
      <c r="AE364" s="2"/>
      <c r="AF364" s="2">
        <f t="shared" si="241"/>
        <v>0</v>
      </c>
      <c r="AG364" s="2">
        <f t="shared" si="242"/>
        <v>0</v>
      </c>
      <c r="AH364" s="2">
        <f t="shared" si="243"/>
        <v>0</v>
      </c>
      <c r="AI364" s="2">
        <f t="shared" si="244"/>
        <v>0</v>
      </c>
      <c r="AJ364" s="2">
        <f t="shared" si="245"/>
        <v>0</v>
      </c>
      <c r="AK364" s="2">
        <f t="shared" si="246"/>
        <v>0</v>
      </c>
      <c r="AL364" s="2">
        <f t="shared" si="247"/>
        <v>0</v>
      </c>
      <c r="AM364" s="2">
        <f t="shared" si="248"/>
        <v>0</v>
      </c>
      <c r="AN364" s="2">
        <f t="shared" si="249"/>
        <v>0</v>
      </c>
      <c r="AO364" s="2">
        <f t="shared" si="250"/>
        <v>0</v>
      </c>
      <c r="AP364" s="2"/>
      <c r="AQ364" s="2">
        <f t="shared" si="251"/>
        <v>1</v>
      </c>
      <c r="AR364" s="2">
        <f t="shared" si="252"/>
        <v>4</v>
      </c>
      <c r="AS364" s="2">
        <f t="shared" si="253"/>
        <v>8</v>
      </c>
      <c r="AT364" s="2">
        <f t="shared" si="254"/>
        <v>6</v>
      </c>
      <c r="AU364" s="2">
        <f t="shared" si="255"/>
        <v>2</v>
      </c>
      <c r="AV364" s="2">
        <f t="shared" si="256"/>
        <v>9</v>
      </c>
      <c r="AW364" s="2">
        <f t="shared" si="257"/>
        <v>3</v>
      </c>
      <c r="AX364" s="2">
        <f t="shared" si="258"/>
        <v>10</v>
      </c>
      <c r="AY364" s="2">
        <f t="shared" si="259"/>
        <v>7</v>
      </c>
      <c r="AZ364" s="2">
        <f t="shared" si="260"/>
        <v>5</v>
      </c>
      <c r="BA364" s="2"/>
      <c r="BB364" s="5">
        <f t="shared" si="261"/>
        <v>5</v>
      </c>
      <c r="BC364" s="2">
        <f t="shared" si="262"/>
        <v>5</v>
      </c>
      <c r="BD364" s="2">
        <f t="shared" si="265"/>
        <v>21</v>
      </c>
      <c r="BE364" s="2">
        <f t="shared" si="266"/>
        <v>34</v>
      </c>
      <c r="BF364" s="2">
        <f t="shared" si="267"/>
        <v>19</v>
      </c>
      <c r="BG364" s="2">
        <f t="shared" si="268"/>
        <v>6</v>
      </c>
      <c r="BH364" s="2">
        <f t="shared" si="269"/>
        <v>6</v>
      </c>
      <c r="BI364" s="19">
        <f t="shared" si="270"/>
        <v>12.5</v>
      </c>
      <c r="BJ364" s="19">
        <f t="shared" si="271"/>
        <v>4.7871355387816905</v>
      </c>
      <c r="BK364" s="31">
        <f t="shared" si="272"/>
        <v>-1.3578057164544433</v>
      </c>
      <c r="BL364" s="32">
        <f t="shared" si="263"/>
        <v>8.7262670284291577E-2</v>
      </c>
      <c r="BM364" s="62">
        <f t="shared" si="274"/>
        <v>2.4225352112676058E-2</v>
      </c>
      <c r="BN364" s="62" t="str">
        <f t="shared" si="277"/>
        <v/>
      </c>
      <c r="BO364" s="73" t="str">
        <f t="shared" si="276"/>
        <v/>
      </c>
      <c r="BQ364" s="11">
        <f t="shared" si="273"/>
        <v>0.16006454968487779</v>
      </c>
    </row>
    <row r="365" spans="1:69">
      <c r="A365" s="30" t="s">
        <v>1276</v>
      </c>
      <c r="B365" s="30" t="s">
        <v>1277</v>
      </c>
      <c r="C365" s="30" t="s">
        <v>1278</v>
      </c>
      <c r="D365" s="30" t="s">
        <v>1279</v>
      </c>
      <c r="E365" s="30" t="s">
        <v>1271</v>
      </c>
      <c r="F365" s="11" t="str">
        <f t="shared" si="264"/>
        <v>RNAi</v>
      </c>
      <c r="H365" s="11">
        <f>VLOOKUP($B365,data!$B$3:$Q$15316,'diff expr 1 vs 3 mites'!H$8,FALSE)</f>
        <v>0.62259052500000001</v>
      </c>
      <c r="I365" s="11">
        <f>VLOOKUP($B365,data!$B$3:$Q$15316,'diff expr 1 vs 3 mites'!I$8,FALSE)</f>
        <v>3.7431215400000002</v>
      </c>
      <c r="J365" s="11">
        <f>VLOOKUP($B365,data!$B$3:$Q$15316,'diff expr 1 vs 3 mites'!J$8,FALSE)</f>
        <v>0.85627923900000003</v>
      </c>
      <c r="K365" s="11">
        <f>VLOOKUP($B365,data!$B$3:$Q$15316,'diff expr 1 vs 3 mites'!K$8,FALSE)</f>
        <v>2.573934999</v>
      </c>
      <c r="L365" s="11">
        <f>VLOOKUP($B365,data!$B$3:$Q$15316,'diff expr 1 vs 3 mites'!L$8,FALSE)</f>
        <v>2.475397074</v>
      </c>
      <c r="M365" s="11">
        <f>VLOOKUP($B365,data!$B$3:$Q$15316,'diff expr 1 vs 3 mites'!M$8,FALSE)</f>
        <v>3.1117701000000002</v>
      </c>
      <c r="N365" s="11">
        <f>VLOOKUP($B365,data!$B$3:$Q$15316,'diff expr 1 vs 3 mites'!N$8,FALSE)</f>
        <v>0.68277202000000004</v>
      </c>
      <c r="O365" s="11">
        <f>VLOOKUP($B365,data!$B$3:$Q$15316,'diff expr 1 vs 3 mites'!O$8,FALSE)</f>
        <v>4.9371550449999999</v>
      </c>
      <c r="P365" s="11">
        <f>VLOOKUP($B365,data!$B$3:$Q$15316,'diff expr 1 vs 3 mites'!P$8,FALSE)</f>
        <v>0.50669969800000003</v>
      </c>
      <c r="Q365" s="11">
        <f>VLOOKUP($B365,data!$B$3:$Q$15316,'diff expr 1 vs 3 mites'!Q$8,FALSE)</f>
        <v>0.92866163599999996</v>
      </c>
      <c r="S365" s="27" t="s">
        <v>27749</v>
      </c>
      <c r="U365" s="2">
        <f t="shared" si="231"/>
        <v>2</v>
      </c>
      <c r="V365" s="2">
        <f t="shared" si="232"/>
        <v>9</v>
      </c>
      <c r="W365" s="2">
        <f t="shared" si="233"/>
        <v>4</v>
      </c>
      <c r="X365" s="2">
        <f t="shared" si="234"/>
        <v>7</v>
      </c>
      <c r="Y365" s="2">
        <f t="shared" si="235"/>
        <v>6</v>
      </c>
      <c r="Z365" s="2">
        <f t="shared" si="236"/>
        <v>8</v>
      </c>
      <c r="AA365" s="2">
        <f t="shared" si="237"/>
        <v>3</v>
      </c>
      <c r="AB365" s="2">
        <f t="shared" si="238"/>
        <v>10</v>
      </c>
      <c r="AC365" s="2">
        <f t="shared" si="239"/>
        <v>1</v>
      </c>
      <c r="AD365" s="2">
        <f t="shared" si="240"/>
        <v>5</v>
      </c>
      <c r="AE365" s="2"/>
      <c r="AF365" s="2">
        <f t="shared" si="241"/>
        <v>0</v>
      </c>
      <c r="AG365" s="2">
        <f t="shared" si="242"/>
        <v>0</v>
      </c>
      <c r="AH365" s="2">
        <f t="shared" si="243"/>
        <v>0</v>
      </c>
      <c r="AI365" s="2">
        <f t="shared" si="244"/>
        <v>0</v>
      </c>
      <c r="AJ365" s="2">
        <f t="shared" si="245"/>
        <v>0</v>
      </c>
      <c r="AK365" s="2">
        <f t="shared" si="246"/>
        <v>0</v>
      </c>
      <c r="AL365" s="2">
        <f t="shared" si="247"/>
        <v>0</v>
      </c>
      <c r="AM365" s="2">
        <f t="shared" si="248"/>
        <v>0</v>
      </c>
      <c r="AN365" s="2">
        <f t="shared" si="249"/>
        <v>0</v>
      </c>
      <c r="AO365" s="2">
        <f t="shared" si="250"/>
        <v>0</v>
      </c>
      <c r="AP365" s="2"/>
      <c r="AQ365" s="2">
        <f t="shared" si="251"/>
        <v>2</v>
      </c>
      <c r="AR365" s="2">
        <f t="shared" si="252"/>
        <v>9</v>
      </c>
      <c r="AS365" s="2">
        <f t="shared" si="253"/>
        <v>4</v>
      </c>
      <c r="AT365" s="2">
        <f t="shared" si="254"/>
        <v>7</v>
      </c>
      <c r="AU365" s="2">
        <f t="shared" si="255"/>
        <v>6</v>
      </c>
      <c r="AV365" s="2">
        <f t="shared" si="256"/>
        <v>8</v>
      </c>
      <c r="AW365" s="2">
        <f t="shared" si="257"/>
        <v>3</v>
      </c>
      <c r="AX365" s="2">
        <f t="shared" si="258"/>
        <v>10</v>
      </c>
      <c r="AY365" s="2">
        <f t="shared" si="259"/>
        <v>1</v>
      </c>
      <c r="AZ365" s="2">
        <f t="shared" si="260"/>
        <v>5</v>
      </c>
      <c r="BA365" s="2"/>
      <c r="BB365" s="5">
        <f t="shared" si="261"/>
        <v>5</v>
      </c>
      <c r="BC365" s="2">
        <f t="shared" si="262"/>
        <v>5</v>
      </c>
      <c r="BD365" s="2">
        <f t="shared" si="265"/>
        <v>28</v>
      </c>
      <c r="BE365" s="2">
        <f t="shared" si="266"/>
        <v>27</v>
      </c>
      <c r="BF365" s="2">
        <f t="shared" si="267"/>
        <v>12</v>
      </c>
      <c r="BG365" s="2">
        <f t="shared" si="268"/>
        <v>13</v>
      </c>
      <c r="BH365" s="2">
        <f t="shared" si="269"/>
        <v>12</v>
      </c>
      <c r="BI365" s="19">
        <f t="shared" si="270"/>
        <v>12.5</v>
      </c>
      <c r="BJ365" s="19">
        <f t="shared" si="271"/>
        <v>4.7871355387816905</v>
      </c>
      <c r="BK365" s="31">
        <f t="shared" si="272"/>
        <v>-0.10444659357341871</v>
      </c>
      <c r="BL365" s="32">
        <f t="shared" si="263"/>
        <v>0.45840747426404427</v>
      </c>
      <c r="BM365" s="62">
        <f t="shared" si="274"/>
        <v>8.225352112676057E-2</v>
      </c>
      <c r="BN365" s="62" t="str">
        <f t="shared" si="277"/>
        <v/>
      </c>
      <c r="BO365" s="73" t="str">
        <f t="shared" si="276"/>
        <v/>
      </c>
      <c r="BQ365" s="11">
        <f t="shared" si="273"/>
        <v>-4.4310801377567101E-3</v>
      </c>
    </row>
    <row r="366" spans="1:69" s="6" customFormat="1"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"/>
      <c r="S366" s="27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5"/>
      <c r="BC366" s="2"/>
      <c r="BD366" s="2"/>
      <c r="BE366" s="2"/>
      <c r="BF366" s="2"/>
      <c r="BG366" s="2"/>
      <c r="BH366" s="2"/>
      <c r="BI366" s="19"/>
      <c r="BJ366" s="19"/>
      <c r="BK366" s="31"/>
      <c r="BL366" s="32"/>
      <c r="BM366" s="32"/>
      <c r="BN366" s="26"/>
      <c r="BO366" s="26"/>
    </row>
    <row r="367" spans="1:69">
      <c r="D367" s="6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"/>
      <c r="S367" s="27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5"/>
      <c r="BC367" s="2"/>
      <c r="BD367" s="2"/>
      <c r="BE367" s="2"/>
      <c r="BF367" s="2"/>
      <c r="BG367" s="2"/>
      <c r="BH367" s="2"/>
      <c r="BI367" s="19"/>
      <c r="BJ367" s="19"/>
      <c r="BK367" s="31"/>
      <c r="BL367" s="68"/>
      <c r="BM367" s="32"/>
      <c r="BN367" s="26"/>
      <c r="BO367" s="26"/>
    </row>
  </sheetData>
  <autoFilter ref="A10:BQ365"/>
  <mergeCells count="12">
    <mergeCell ref="H6:Q6"/>
    <mergeCell ref="H9:L9"/>
    <mergeCell ref="M9:Q9"/>
    <mergeCell ref="U8:AD8"/>
    <mergeCell ref="AF8:AO8"/>
    <mergeCell ref="AQ8:AZ8"/>
    <mergeCell ref="U9:Y9"/>
    <mergeCell ref="Z9:AD9"/>
    <mergeCell ref="AF9:AJ9"/>
    <mergeCell ref="AK9:AO9"/>
    <mergeCell ref="AQ9:AU9"/>
    <mergeCell ref="AV9:AZ9"/>
  </mergeCells>
  <conditionalFormatting sqref="BQ1:BQ9 BQ11:BQ1048576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tabSelected="1" topLeftCell="A4" zoomScale="75" zoomScaleNormal="75" zoomScalePageLayoutView="75" workbookViewId="0">
      <selection activeCell="G39" sqref="G39"/>
    </sheetView>
  </sheetViews>
  <sheetFormatPr baseColWidth="10" defaultColWidth="11.5" defaultRowHeight="14" x14ac:dyDescent="0"/>
  <cols>
    <col min="1" max="1" width="19.6640625" customWidth="1"/>
    <col min="2" max="2" width="13" style="46" customWidth="1"/>
    <col min="3" max="4" width="11.5" style="46"/>
  </cols>
  <sheetData>
    <row r="1" spans="1:4">
      <c r="B1" s="46" t="s">
        <v>27736</v>
      </c>
      <c r="C1" s="46" t="s">
        <v>27737</v>
      </c>
      <c r="D1" s="46" t="s">
        <v>27744</v>
      </c>
    </row>
    <row r="2" spans="1:4" s="47" customFormat="1">
      <c r="A2" s="6" t="s">
        <v>27753</v>
      </c>
      <c r="B2" s="74">
        <f>COUNTIFS('diff expr 0 vs 1 mite'!$F$11:$F$365,"="&amp;'Fig. S9'!$A2,'diff expr 0 vs 1 mite'!$BK$11:$BK$365,"=sign")</f>
        <v>9</v>
      </c>
      <c r="C2" s="74">
        <f>COUNTIFS('diff expr 0 vs 3 mites'!$F$11:$F$365,"="&amp;'Fig. S9'!$A2,'diff expr 0 vs 3 mites'!$BK$11:$BK$365,"=sign")</f>
        <v>10</v>
      </c>
      <c r="D2" s="74">
        <f>COUNTIFS('diff expr 1 vs 3 mites'!$F$11:$F$365,"="&amp;'Fig. S9'!$A2,'diff expr 1 vs 3 mites'!$BO$11:$BO$365,"=sign")</f>
        <v>0</v>
      </c>
    </row>
    <row r="3" spans="1:4" s="47" customFormat="1">
      <c r="A3" s="6" t="s">
        <v>27754</v>
      </c>
      <c r="B3" s="74">
        <f>COUNTIFS('diff expr 0 vs 1 mite'!$F$11:$F$365,"="&amp;'Fig. S9'!$A3,'diff expr 0 vs 1 mite'!$BK$11:$BK$365,"=sign")</f>
        <v>0</v>
      </c>
      <c r="C3" s="74">
        <f>COUNTIFS('diff expr 0 vs 3 mites'!$F$11:$F$365,"="&amp;'Fig. S9'!$A3,'diff expr 0 vs 3 mites'!$BK$11:$BK$365,"=sign")</f>
        <v>1</v>
      </c>
      <c r="D3" s="74">
        <f>COUNTIFS('diff expr 1 vs 3 mites'!$F$11:$F$365,"="&amp;'Fig. S9'!$A3,'diff expr 1 vs 3 mites'!$BO$11:$BO$365,"=sign")</f>
        <v>0</v>
      </c>
    </row>
    <row r="4" spans="1:4" s="47" customFormat="1">
      <c r="A4" s="6" t="s">
        <v>27755</v>
      </c>
      <c r="B4" s="74">
        <f>COUNTIFS('diff expr 0 vs 1 mite'!$F$11:$F$365,"="&amp;'Fig. S9'!$A4,'diff expr 0 vs 1 mite'!$BK$11:$BK$365,"=sign")</f>
        <v>8</v>
      </c>
      <c r="C4" s="74">
        <f>COUNTIFS('diff expr 0 vs 3 mites'!$F$11:$F$365,"="&amp;'Fig. S9'!$A4,'diff expr 0 vs 3 mites'!$BK$11:$BK$365,"=sign")</f>
        <v>18</v>
      </c>
      <c r="D4" s="74">
        <f>COUNTIFS('diff expr 1 vs 3 mites'!$F$11:$F$365,"="&amp;'Fig. S9'!$A4,'diff expr 1 vs 3 mites'!$BO$11:$BO$365,"=sign")</f>
        <v>0</v>
      </c>
    </row>
    <row r="5" spans="1:4" s="47" customFormat="1">
      <c r="A5" s="6" t="s">
        <v>27756</v>
      </c>
      <c r="B5" s="74">
        <f>COUNTIFS('diff expr 0 vs 1 mite'!$F$11:$F$365,"="&amp;'Fig. S9'!$A5,'diff expr 0 vs 1 mite'!$BK$11:$BK$365,"=sign")</f>
        <v>1</v>
      </c>
      <c r="C5" s="74">
        <f>COUNTIFS('diff expr 0 vs 3 mites'!$F$11:$F$365,"="&amp;'Fig. S9'!$A5,'diff expr 0 vs 3 mites'!$BK$11:$BK$365,"=sign")</f>
        <v>2</v>
      </c>
      <c r="D5" s="74">
        <f>COUNTIFS('diff expr 1 vs 3 mites'!$F$11:$F$365,"="&amp;'Fig. S9'!$A5,'diff expr 1 vs 3 mites'!$BO$11:$BO$365,"=sign")</f>
        <v>0</v>
      </c>
    </row>
    <row r="6" spans="1:4" s="47" customFormat="1">
      <c r="A6" s="6" t="s">
        <v>27757</v>
      </c>
      <c r="B6" s="74">
        <f>COUNTIFS('diff expr 0 vs 1 mite'!$F$11:$F$365,"="&amp;'Fig. S9'!$A6,'diff expr 0 vs 1 mite'!$BK$11:$BK$365,"=sign")</f>
        <v>0</v>
      </c>
      <c r="C6" s="74">
        <f>COUNTIFS('diff expr 0 vs 3 mites'!$F$11:$F$365,"="&amp;'Fig. S9'!$A6,'diff expr 0 vs 3 mites'!$BK$11:$BK$365,"=sign")</f>
        <v>1</v>
      </c>
      <c r="D6" s="74">
        <f>COUNTIFS('diff expr 1 vs 3 mites'!$F$11:$F$365,"="&amp;'Fig. S9'!$A6,'diff expr 1 vs 3 mites'!$BO$11:$BO$365,"=sign")</f>
        <v>0</v>
      </c>
    </row>
    <row r="7" spans="1:4" s="47" customFormat="1">
      <c r="A7" s="6" t="s">
        <v>424</v>
      </c>
      <c r="B7" s="74">
        <f>COUNTIFS('diff expr 0 vs 1 mite'!$F$11:$F$365,"="&amp;'Fig. S9'!$A7,'diff expr 0 vs 1 mite'!$BK$11:$BK$365,"=sign")</f>
        <v>0</v>
      </c>
      <c r="C7" s="74">
        <f>COUNTIFS('diff expr 0 vs 3 mites'!$F$11:$F$365,"="&amp;'Fig. S9'!$A7,'diff expr 0 vs 3 mites'!$BK$11:$BK$365,"=sign")</f>
        <v>0</v>
      </c>
      <c r="D7" s="74">
        <f>COUNTIFS('diff expr 1 vs 3 mites'!$F$11:$F$365,"="&amp;'Fig. S9'!$A7,'diff expr 1 vs 3 mites'!$BO$11:$BO$365,"=sign")</f>
        <v>0</v>
      </c>
    </row>
    <row r="8" spans="1:4" s="47" customFormat="1">
      <c r="A8" s="6" t="s">
        <v>494</v>
      </c>
      <c r="B8" s="74">
        <f>COUNTIFS('diff expr 0 vs 1 mite'!$F$11:$F$365,"="&amp;'Fig. S9'!$A8,'diff expr 0 vs 1 mite'!$BK$11:$BK$365,"=sign")</f>
        <v>4</v>
      </c>
      <c r="C8" s="74">
        <f>COUNTIFS('diff expr 0 vs 3 mites'!$F$11:$F$365,"="&amp;'Fig. S9'!$A8,'diff expr 0 vs 3 mites'!$BK$11:$BK$365,"=sign")</f>
        <v>6</v>
      </c>
      <c r="D8" s="74">
        <f>COUNTIFS('diff expr 1 vs 3 mites'!$F$11:$F$365,"="&amp;'Fig. S9'!$A8,'diff expr 1 vs 3 mites'!$BO$11:$BO$365,"=sign")</f>
        <v>0</v>
      </c>
    </row>
    <row r="9" spans="1:4" s="47" customFormat="1">
      <c r="A9" s="6" t="s">
        <v>27758</v>
      </c>
      <c r="B9" s="74">
        <f>COUNTIFS('diff expr 0 vs 1 mite'!$F$11:$F$365,"="&amp;'Fig. S9'!$A9,'diff expr 0 vs 1 mite'!$BK$11:$BK$365,"=sign")</f>
        <v>5</v>
      </c>
      <c r="C9" s="74">
        <f>COUNTIFS('diff expr 0 vs 3 mites'!$F$11:$F$365,"="&amp;'Fig. S9'!$A9,'diff expr 0 vs 3 mites'!$BK$11:$BK$365,"=sign")</f>
        <v>3</v>
      </c>
      <c r="D9" s="74">
        <f>COUNTIFS('diff expr 1 vs 3 mites'!$F$11:$F$365,"="&amp;'Fig. S9'!$A9,'diff expr 1 vs 3 mites'!$BO$11:$BO$365,"=sign")</f>
        <v>0</v>
      </c>
    </row>
    <row r="10" spans="1:4" s="47" customFormat="1">
      <c r="A10" s="6" t="s">
        <v>1130</v>
      </c>
      <c r="B10" s="74">
        <f>COUNTIFS('diff expr 0 vs 1 mite'!$F$11:$F$365,"="&amp;'Fig. S9'!$A10,'diff expr 0 vs 1 mite'!$BK$11:$BK$365,"=sign")</f>
        <v>1</v>
      </c>
      <c r="C10" s="74">
        <f>COUNTIFS('diff expr 0 vs 3 mites'!$F$11:$F$365,"="&amp;'Fig. S9'!$A10,'diff expr 0 vs 3 mites'!$BK$11:$BK$365,"=sign")</f>
        <v>1</v>
      </c>
      <c r="D10" s="74">
        <f>COUNTIFS('diff expr 1 vs 3 mites'!$F$11:$F$365,"="&amp;'Fig. S9'!$A10,'diff expr 1 vs 3 mites'!$BO$11:$BO$365,"=sign")</f>
        <v>0</v>
      </c>
    </row>
    <row r="11" spans="1:4" s="47" customFormat="1">
      <c r="A11" s="6" t="s">
        <v>27761</v>
      </c>
      <c r="B11" s="74">
        <f>COUNTIFS('diff expr 0 vs 1 mite'!$F$11:$F$365,"="&amp;'Fig. S9'!$A11,'diff expr 0 vs 1 mite'!$BK$11:$BK$365,"=sign")</f>
        <v>7</v>
      </c>
      <c r="C11" s="74">
        <f>COUNTIFS('diff expr 0 vs 3 mites'!$F$11:$F$365,"="&amp;'Fig. S9'!$A11,'diff expr 0 vs 3 mites'!$BK$11:$BK$365,"=sign")</f>
        <v>3</v>
      </c>
      <c r="D11" s="74">
        <f>COUNTIFS('diff expr 1 vs 3 mites'!$F$11:$F$365,"="&amp;'Fig. S9'!$A11,'diff expr 1 vs 3 mites'!$BO$11:$BO$365,"=sign")</f>
        <v>0</v>
      </c>
    </row>
    <row r="12" spans="1:4" s="47" customFormat="1">
      <c r="A12" s="6" t="s">
        <v>27763</v>
      </c>
      <c r="B12" s="74">
        <f>COUNTIFS('diff expr 0 vs 1 mite'!$F$11:$F$365,"="&amp;'Fig. S9'!$A12,'diff expr 0 vs 1 mite'!$BK$11:$BK$365,"=sign")</f>
        <v>6</v>
      </c>
      <c r="C12" s="74">
        <f>COUNTIFS('diff expr 0 vs 3 mites'!$F$11:$F$365,"="&amp;'Fig. S9'!$A12,'diff expr 0 vs 3 mites'!$BK$11:$BK$365,"=sign")</f>
        <v>3</v>
      </c>
      <c r="D12" s="74">
        <f>COUNTIFS('diff expr 1 vs 3 mites'!$F$11:$F$365,"="&amp;'Fig. S9'!$A12,'diff expr 1 vs 3 mites'!$BO$11:$BO$365,"=sign")</f>
        <v>0</v>
      </c>
    </row>
    <row r="13" spans="1:4" s="47" customFormat="1">
      <c r="A13" s="6" t="s">
        <v>27764</v>
      </c>
      <c r="B13" s="74">
        <f>COUNTIFS('diff expr 0 vs 1 mite'!$F$11:$F$365,"="&amp;'Fig. S9'!$A13,'diff expr 0 vs 1 mite'!$BK$11:$BK$365,"=sign")</f>
        <v>0</v>
      </c>
      <c r="C13" s="74">
        <f>COUNTIFS('diff expr 0 vs 3 mites'!$F$11:$F$365,"="&amp;'Fig. S9'!$A13,'diff expr 0 vs 3 mites'!$BK$11:$BK$365,"=sign")</f>
        <v>0</v>
      </c>
      <c r="D13" s="74">
        <f>COUNTIFS('diff expr 1 vs 3 mites'!$F$11:$F$365,"="&amp;'Fig. S9'!$A13,'diff expr 1 vs 3 mites'!$BO$11:$BO$365,"=sign")</f>
        <v>0</v>
      </c>
    </row>
    <row r="14" spans="1:4" s="47" customFormat="1">
      <c r="A14" s="6" t="s">
        <v>1271</v>
      </c>
      <c r="B14" s="74">
        <f>COUNTIFS('diff expr 0 vs 1 mite'!$F$11:$F$365,"="&amp;'Fig. S9'!$A14,'diff expr 0 vs 1 mite'!$BK$11:$BK$365,"=sign")</f>
        <v>2</v>
      </c>
      <c r="C14" s="74">
        <f>COUNTIFS('diff expr 0 vs 3 mites'!$F$11:$F$365,"="&amp;'Fig. S9'!$A14,'diff expr 0 vs 3 mites'!$BK$11:$BK$365,"=sign")</f>
        <v>1</v>
      </c>
      <c r="D14" s="74">
        <f>COUNTIFS('diff expr 1 vs 3 mites'!$F$11:$F$365,"="&amp;'Fig. S9'!$A14,'diff expr 1 vs 3 mites'!$BO$11:$BO$365,"=sign")</f>
        <v>0</v>
      </c>
    </row>
    <row r="15" spans="1:4" s="47" customFormat="1">
      <c r="A15" s="6" t="s">
        <v>27759</v>
      </c>
      <c r="B15" s="74">
        <f>COUNTIFS('diff expr 0 vs 1 mite'!$F$11:$F$365,"="&amp;'Fig. S9'!$A15,'diff expr 0 vs 1 mite'!$BK$11:$BK$365,"=sign")</f>
        <v>2</v>
      </c>
      <c r="C15" s="74">
        <f>COUNTIFS('diff expr 0 vs 3 mites'!$F$11:$F$365,"="&amp;'Fig. S9'!$A15,'diff expr 0 vs 3 mites'!$BK$11:$BK$365,"=sign")</f>
        <v>4</v>
      </c>
      <c r="D15" s="74">
        <f>COUNTIFS('diff expr 1 vs 3 mites'!$F$11:$F$365,"="&amp;'Fig. S9'!$A15,'diff expr 1 vs 3 mites'!$BO$11:$BO$365,"=sign")</f>
        <v>0</v>
      </c>
    </row>
    <row r="16" spans="1:4" s="47" customFormat="1">
      <c r="A16" s="6" t="s">
        <v>27760</v>
      </c>
      <c r="B16" s="74">
        <f>COUNTIFS('diff expr 0 vs 1 mite'!$F$11:$F$365,"="&amp;'Fig. S9'!$A16,'diff expr 0 vs 1 mite'!$BK$11:$BK$365,"=sign")</f>
        <v>42</v>
      </c>
      <c r="C16" s="74">
        <f>COUNTIFS('diff expr 0 vs 3 mites'!$F$11:$F$365,"="&amp;'Fig. S9'!$A16,'diff expr 0 vs 3 mites'!$BK$11:$BK$365,"=sign")</f>
        <v>25</v>
      </c>
      <c r="D16" s="74">
        <f>COUNTIFS('diff expr 1 vs 3 mites'!$F$11:$F$365,"="&amp;'Fig. S9'!$A16,'diff expr 1 vs 3 mites'!$BO$11:$BO$365,"=sign")</f>
        <v>0</v>
      </c>
    </row>
    <row r="18" spans="1:4">
      <c r="A18" t="s">
        <v>27743</v>
      </c>
      <c r="B18" s="46">
        <f>SUM(B2:B16)</f>
        <v>87</v>
      </c>
      <c r="C18" s="46">
        <f t="shared" ref="C18:D18" si="0">SUM(C2:C16)</f>
        <v>78</v>
      </c>
      <c r="D18" s="46">
        <f t="shared" si="0"/>
        <v>0</v>
      </c>
    </row>
  </sheetData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>
      <selection activeCell="B8" sqref="B8"/>
    </sheetView>
  </sheetViews>
  <sheetFormatPr baseColWidth="10" defaultColWidth="11.5" defaultRowHeight="14" x14ac:dyDescent="0"/>
  <cols>
    <col min="1" max="1" width="50.6640625" style="18" customWidth="1"/>
  </cols>
  <sheetData>
    <row r="1" spans="1:2">
      <c r="A1" s="12" t="s">
        <v>9489</v>
      </c>
    </row>
    <row r="2" spans="1:2">
      <c r="A2" s="40"/>
      <c r="B2" s="41"/>
    </row>
    <row r="3" spans="1:2" ht="15">
      <c r="A3" s="42"/>
      <c r="B3" s="43"/>
    </row>
    <row r="4" spans="1:2" ht="15">
      <c r="A4" s="42"/>
      <c r="B4" s="44"/>
    </row>
    <row r="7" spans="1:2">
      <c r="A7" s="12" t="s">
        <v>27780</v>
      </c>
      <c r="B7" s="39">
        <v>0.1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workbookViewId="0">
      <selection activeCell="H17" sqref="H17"/>
    </sheetView>
  </sheetViews>
  <sheetFormatPr baseColWidth="10" defaultColWidth="10.83203125" defaultRowHeight="14" x14ac:dyDescent="0"/>
  <cols>
    <col min="1" max="2" width="10.83203125" style="47"/>
    <col min="3" max="5" width="10.83203125" style="48"/>
    <col min="6" max="6" width="12" style="48" bestFit="1" customWidth="1"/>
    <col min="7" max="16384" width="10.83203125" style="47"/>
  </cols>
  <sheetData>
    <row r="1" spans="1:10">
      <c r="B1" s="19" t="s">
        <v>27738</v>
      </c>
      <c r="C1" s="45" t="s">
        <v>27739</v>
      </c>
      <c r="D1" s="45" t="s">
        <v>27745</v>
      </c>
      <c r="E1" s="48" t="s">
        <v>27746</v>
      </c>
      <c r="F1" s="48" t="s">
        <v>27747</v>
      </c>
      <c r="G1" s="45"/>
      <c r="H1" s="19"/>
      <c r="J1" s="19"/>
    </row>
    <row r="2" spans="1:10">
      <c r="A2" s="47">
        <v>2</v>
      </c>
      <c r="B2" s="19" t="s">
        <v>9500</v>
      </c>
      <c r="C2" s="50" t="s">
        <v>27740</v>
      </c>
      <c r="D2" s="50">
        <v>21666267</v>
      </c>
      <c r="E2" s="51">
        <v>27338758</v>
      </c>
      <c r="F2" s="49">
        <f t="shared" ref="F2:F16" si="0">D2/E2</f>
        <v>0.79251102043479815</v>
      </c>
      <c r="J2" s="37"/>
    </row>
    <row r="3" spans="1:10">
      <c r="A3" s="47">
        <v>3</v>
      </c>
      <c r="B3" s="37" t="s">
        <v>9501</v>
      </c>
      <c r="C3" s="45" t="s">
        <v>27740</v>
      </c>
      <c r="D3" s="45">
        <v>130271</v>
      </c>
      <c r="E3" s="48">
        <v>18225222</v>
      </c>
      <c r="F3" s="49">
        <f t="shared" si="0"/>
        <v>7.1478416010515534E-3</v>
      </c>
      <c r="J3" s="37"/>
    </row>
    <row r="4" spans="1:10">
      <c r="A4" s="47">
        <v>4</v>
      </c>
      <c r="B4" s="37" t="s">
        <v>9502</v>
      </c>
      <c r="C4" s="45" t="s">
        <v>27740</v>
      </c>
      <c r="D4" s="45">
        <v>86055</v>
      </c>
      <c r="E4" s="48">
        <v>24683141</v>
      </c>
      <c r="F4" s="49">
        <f t="shared" si="0"/>
        <v>3.486387733230548E-3</v>
      </c>
    </row>
    <row r="5" spans="1:10">
      <c r="A5" s="47">
        <v>5</v>
      </c>
      <c r="B5" s="37" t="s">
        <v>9503</v>
      </c>
      <c r="C5" s="45" t="s">
        <v>27740</v>
      </c>
      <c r="D5" s="45">
        <v>60781</v>
      </c>
      <c r="E5" s="48">
        <v>19927120</v>
      </c>
      <c r="F5" s="49">
        <f t="shared" si="0"/>
        <v>3.050164800533143E-3</v>
      </c>
    </row>
    <row r="6" spans="1:10">
      <c r="A6" s="47">
        <v>6</v>
      </c>
      <c r="B6" s="37" t="s">
        <v>9504</v>
      </c>
      <c r="C6" s="45" t="s">
        <v>27740</v>
      </c>
      <c r="D6" s="45">
        <v>69785</v>
      </c>
      <c r="E6" s="48">
        <v>16706666</v>
      </c>
      <c r="F6" s="49">
        <f t="shared" si="0"/>
        <v>4.177075186635083E-3</v>
      </c>
    </row>
    <row r="7" spans="1:10">
      <c r="A7" s="47">
        <v>7</v>
      </c>
      <c r="B7" s="37" t="s">
        <v>9505</v>
      </c>
      <c r="C7" s="45" t="s">
        <v>27741</v>
      </c>
      <c r="D7" s="45">
        <v>15739546</v>
      </c>
      <c r="E7" s="48">
        <v>26007148</v>
      </c>
      <c r="F7" s="49">
        <f t="shared" si="0"/>
        <v>0.60520077018825746</v>
      </c>
    </row>
    <row r="8" spans="1:10">
      <c r="A8" s="47">
        <v>8</v>
      </c>
      <c r="B8" s="37" t="s">
        <v>9506</v>
      </c>
      <c r="C8" s="45" t="s">
        <v>27741</v>
      </c>
      <c r="D8" s="45">
        <v>18724222</v>
      </c>
      <c r="E8" s="48">
        <v>27712817</v>
      </c>
      <c r="F8" s="49">
        <f t="shared" si="0"/>
        <v>0.67565206380859799</v>
      </c>
    </row>
    <row r="9" spans="1:10">
      <c r="A9" s="47">
        <v>9</v>
      </c>
      <c r="B9" s="37" t="s">
        <v>9507</v>
      </c>
      <c r="C9" s="45" t="s">
        <v>27741</v>
      </c>
      <c r="D9" s="45">
        <v>288350</v>
      </c>
      <c r="E9" s="48">
        <v>10804739</v>
      </c>
      <c r="F9" s="49">
        <f t="shared" si="0"/>
        <v>2.6687363757699284E-2</v>
      </c>
    </row>
    <row r="10" spans="1:10">
      <c r="A10" s="47">
        <v>10</v>
      </c>
      <c r="B10" s="37" t="s">
        <v>9508</v>
      </c>
      <c r="C10" s="45" t="s">
        <v>27741</v>
      </c>
      <c r="D10" s="45">
        <v>9257163</v>
      </c>
      <c r="E10" s="48">
        <v>15344334</v>
      </c>
      <c r="F10" s="49">
        <f t="shared" si="0"/>
        <v>0.60329519678077914</v>
      </c>
    </row>
    <row r="11" spans="1:10">
      <c r="A11" s="47">
        <v>11</v>
      </c>
      <c r="B11" s="37" t="s">
        <v>9509</v>
      </c>
      <c r="C11" s="45" t="s">
        <v>27741</v>
      </c>
      <c r="D11" s="45">
        <v>83935</v>
      </c>
      <c r="E11" s="48">
        <v>27732490</v>
      </c>
      <c r="F11" s="49">
        <f t="shared" si="0"/>
        <v>3.0265944385087671E-3</v>
      </c>
    </row>
    <row r="12" spans="1:10">
      <c r="A12" s="47">
        <v>12</v>
      </c>
      <c r="B12" s="38" t="s">
        <v>9510</v>
      </c>
      <c r="C12" s="45" t="s">
        <v>27742</v>
      </c>
      <c r="D12" s="45">
        <v>16777777</v>
      </c>
      <c r="E12" s="48">
        <v>21260599</v>
      </c>
      <c r="F12" s="49">
        <f t="shared" si="0"/>
        <v>0.78914883818654402</v>
      </c>
    </row>
    <row r="13" spans="1:10">
      <c r="A13" s="47">
        <v>13</v>
      </c>
      <c r="B13" s="38" t="s">
        <v>9511</v>
      </c>
      <c r="C13" s="45" t="s">
        <v>27742</v>
      </c>
      <c r="D13" s="45">
        <v>2860322</v>
      </c>
      <c r="E13" s="48">
        <v>33012513</v>
      </c>
      <c r="F13" s="49">
        <f t="shared" si="0"/>
        <v>8.664357057579955E-2</v>
      </c>
    </row>
    <row r="14" spans="1:10">
      <c r="A14" s="47">
        <v>14</v>
      </c>
      <c r="B14" s="38" t="s">
        <v>9512</v>
      </c>
      <c r="C14" s="45" t="s">
        <v>27742</v>
      </c>
      <c r="D14" s="45">
        <v>24407343</v>
      </c>
      <c r="E14" s="48">
        <v>30313176</v>
      </c>
      <c r="F14" s="49">
        <f t="shared" si="0"/>
        <v>0.80517274072502332</v>
      </c>
    </row>
    <row r="15" spans="1:10">
      <c r="A15" s="47">
        <v>15</v>
      </c>
      <c r="B15" s="38" t="s">
        <v>9513</v>
      </c>
      <c r="C15" s="45" t="s">
        <v>27742</v>
      </c>
      <c r="D15" s="45">
        <v>190506</v>
      </c>
      <c r="E15" s="48">
        <v>25472838</v>
      </c>
      <c r="F15" s="49">
        <f t="shared" si="0"/>
        <v>7.4787897602929046E-3</v>
      </c>
    </row>
    <row r="16" spans="1:10">
      <c r="A16" s="47">
        <v>16</v>
      </c>
      <c r="B16" s="38" t="s">
        <v>9514</v>
      </c>
      <c r="C16" s="45" t="s">
        <v>27742</v>
      </c>
      <c r="D16" s="45">
        <v>17718783</v>
      </c>
      <c r="E16" s="48">
        <v>24363190</v>
      </c>
      <c r="F16" s="49">
        <f t="shared" si="0"/>
        <v>0.72727680570565678</v>
      </c>
    </row>
    <row r="17" spans="2:6">
      <c r="B17" s="38"/>
      <c r="C17" s="45"/>
      <c r="D17" s="45"/>
    </row>
    <row r="18" spans="2:6">
      <c r="B18" s="38"/>
      <c r="C18" s="45"/>
      <c r="D18" s="45"/>
    </row>
    <row r="19" spans="2:6">
      <c r="B19" s="38"/>
      <c r="C19" s="45"/>
      <c r="D19" s="45"/>
      <c r="F19" s="49"/>
    </row>
    <row r="20" spans="2:6">
      <c r="B20" s="38"/>
      <c r="C20" s="45"/>
      <c r="D20" s="45"/>
      <c r="F20" s="49"/>
    </row>
    <row r="21" spans="2:6">
      <c r="B21" s="38"/>
      <c r="C21" s="45"/>
      <c r="D21" s="45"/>
      <c r="F21" s="49"/>
    </row>
    <row r="22" spans="2:6">
      <c r="B22" s="38"/>
      <c r="C22" s="45"/>
      <c r="D22" s="45"/>
    </row>
    <row r="23" spans="2:6">
      <c r="B23" s="37"/>
      <c r="C23" s="45"/>
      <c r="D23" s="45"/>
    </row>
    <row r="24" spans="2:6">
      <c r="B24" s="37"/>
      <c r="C24" s="45"/>
      <c r="D24" s="45"/>
      <c r="F24" s="49"/>
    </row>
    <row r="25" spans="2:6">
      <c r="C25" s="45"/>
      <c r="F25" s="49"/>
    </row>
    <row r="26" spans="2:6">
      <c r="C26" s="45"/>
      <c r="F26" s="49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61"/>
  <sheetViews>
    <sheetView topLeftCell="W1" workbookViewId="0">
      <selection activeCell="Z32" sqref="Z32"/>
    </sheetView>
  </sheetViews>
  <sheetFormatPr baseColWidth="10" defaultColWidth="11.5" defaultRowHeight="14" x14ac:dyDescent="0"/>
  <cols>
    <col min="27" max="41" width="5.5" style="17" customWidth="1"/>
  </cols>
  <sheetData>
    <row r="1" spans="1:41">
      <c r="B1" s="39">
        <v>2</v>
      </c>
    </row>
    <row r="2" spans="1:41">
      <c r="H2" s="79" t="s">
        <v>9488</v>
      </c>
      <c r="I2" s="79"/>
      <c r="J2" s="79"/>
      <c r="K2" s="79"/>
      <c r="L2" s="79"/>
      <c r="M2" s="79" t="s">
        <v>27734</v>
      </c>
      <c r="N2" s="79"/>
      <c r="O2" s="79"/>
      <c r="P2" s="79"/>
      <c r="Q2" s="79"/>
      <c r="R2" s="79" t="s">
        <v>27735</v>
      </c>
      <c r="S2" s="79"/>
      <c r="T2" s="79"/>
      <c r="U2" s="79"/>
      <c r="V2" s="79"/>
      <c r="AA2" s="79" t="s">
        <v>9488</v>
      </c>
      <c r="AB2" s="79"/>
      <c r="AC2" s="79"/>
      <c r="AD2" s="79"/>
      <c r="AE2" s="79"/>
      <c r="AF2" s="79" t="s">
        <v>27734</v>
      </c>
      <c r="AG2" s="79"/>
      <c r="AH2" s="79"/>
      <c r="AI2" s="79"/>
      <c r="AJ2" s="79"/>
      <c r="AK2" s="79" t="s">
        <v>27735</v>
      </c>
      <c r="AL2" s="79"/>
      <c r="AM2" s="79"/>
      <c r="AN2" s="79"/>
      <c r="AO2" s="79"/>
    </row>
    <row r="3" spans="1:41">
      <c r="A3" t="s">
        <v>1</v>
      </c>
      <c r="B3" t="s">
        <v>2</v>
      </c>
      <c r="C3" t="s">
        <v>3</v>
      </c>
      <c r="D3" t="s">
        <v>4</v>
      </c>
      <c r="E3" t="s">
        <v>5</v>
      </c>
      <c r="H3" t="s">
        <v>9500</v>
      </c>
      <c r="I3" t="s">
        <v>9501</v>
      </c>
      <c r="J3" t="s">
        <v>9502</v>
      </c>
      <c r="K3" t="s">
        <v>9503</v>
      </c>
      <c r="L3" t="s">
        <v>9504</v>
      </c>
      <c r="M3" t="s">
        <v>9505</v>
      </c>
      <c r="N3" t="s">
        <v>9506</v>
      </c>
      <c r="O3" t="s">
        <v>9507</v>
      </c>
      <c r="P3" t="s">
        <v>9508</v>
      </c>
      <c r="Q3" t="s">
        <v>9509</v>
      </c>
      <c r="R3" t="s">
        <v>9510</v>
      </c>
      <c r="S3" t="s">
        <v>9511</v>
      </c>
      <c r="T3" t="s">
        <v>9512</v>
      </c>
      <c r="U3" t="s">
        <v>9513</v>
      </c>
      <c r="V3" t="s">
        <v>9514</v>
      </c>
      <c r="X3" t="s">
        <v>27748</v>
      </c>
      <c r="Y3" t="s">
        <v>27752</v>
      </c>
      <c r="AA3" s="17" t="s">
        <v>9500</v>
      </c>
      <c r="AB3" s="17" t="s">
        <v>9501</v>
      </c>
      <c r="AC3" s="17" t="s">
        <v>9502</v>
      </c>
      <c r="AD3" s="17" t="s">
        <v>9503</v>
      </c>
      <c r="AE3" s="17" t="s">
        <v>9504</v>
      </c>
      <c r="AF3" s="17" t="s">
        <v>9505</v>
      </c>
      <c r="AG3" s="17" t="s">
        <v>9506</v>
      </c>
      <c r="AH3" s="17" t="s">
        <v>9507</v>
      </c>
      <c r="AI3" s="17" t="s">
        <v>9508</v>
      </c>
      <c r="AJ3" s="17" t="s">
        <v>9509</v>
      </c>
      <c r="AK3" s="17" t="s">
        <v>9510</v>
      </c>
      <c r="AL3" s="17" t="s">
        <v>9511</v>
      </c>
      <c r="AM3" s="17" t="s">
        <v>9512</v>
      </c>
      <c r="AN3" s="17" t="s">
        <v>9513</v>
      </c>
      <c r="AO3" s="17" t="s">
        <v>9514</v>
      </c>
    </row>
    <row r="4" spans="1:41">
      <c r="A4" t="s">
        <v>18</v>
      </c>
      <c r="B4" t="s">
        <v>19</v>
      </c>
      <c r="C4" t="s">
        <v>20</v>
      </c>
      <c r="D4" t="s">
        <v>21</v>
      </c>
      <c r="E4" t="s">
        <v>22</v>
      </c>
      <c r="F4" t="s">
        <v>27753</v>
      </c>
      <c r="H4">
        <v>3.9242949380000001</v>
      </c>
      <c r="I4">
        <v>1.7387254510000001</v>
      </c>
      <c r="J4">
        <v>0.68764273399999998</v>
      </c>
      <c r="K4">
        <v>1.0997680919999999</v>
      </c>
      <c r="L4">
        <v>0.47834278899999999</v>
      </c>
      <c r="M4">
        <v>0.79790074200000005</v>
      </c>
      <c r="N4">
        <v>12.455671629999999</v>
      </c>
      <c r="O4">
        <v>1.8143547149999999</v>
      </c>
      <c r="P4">
        <v>4.2935570670000001</v>
      </c>
      <c r="Q4">
        <v>2.4795958159999998</v>
      </c>
      <c r="R4">
        <v>27.02969783</v>
      </c>
      <c r="S4">
        <v>1.9350218320000001</v>
      </c>
      <c r="T4">
        <v>22.241658940000001</v>
      </c>
      <c r="U4">
        <v>1.5931386249999999</v>
      </c>
      <c r="V4">
        <v>0.63474983200000001</v>
      </c>
      <c r="X4">
        <f>AVERAGE(H4:V4)</f>
        <v>5.5469414021999999</v>
      </c>
      <c r="Y4">
        <f>STDEV(H4:V4)</f>
        <v>8.3428438289238258</v>
      </c>
      <c r="AA4" s="17" t="str">
        <f>IF(H4&gt;($X4+$B$1*$Y4),"?",IF(H4&lt;$X4-$B$1*$Y4,"?",""))</f>
        <v/>
      </c>
      <c r="AB4" s="17" t="str">
        <f t="shared" ref="AB4:AO19" si="0">IF(I4&gt;($X4+$B$1*$Y4),"?",IF(I4&lt;$X4-$B$1*$Y4,"?",""))</f>
        <v/>
      </c>
      <c r="AC4" s="17" t="str">
        <f t="shared" si="0"/>
        <v/>
      </c>
      <c r="AD4" s="17" t="str">
        <f t="shared" si="0"/>
        <v/>
      </c>
      <c r="AE4" s="17" t="str">
        <f t="shared" si="0"/>
        <v/>
      </c>
      <c r="AF4" s="17" t="str">
        <f t="shared" si="0"/>
        <v/>
      </c>
      <c r="AG4" s="17" t="str">
        <f t="shared" si="0"/>
        <v/>
      </c>
      <c r="AH4" s="17" t="str">
        <f t="shared" si="0"/>
        <v/>
      </c>
      <c r="AI4" s="17" t="str">
        <f t="shared" si="0"/>
        <v/>
      </c>
      <c r="AJ4" s="17" t="str">
        <f t="shared" si="0"/>
        <v/>
      </c>
      <c r="AK4" s="17" t="str">
        <f t="shared" si="0"/>
        <v>?</v>
      </c>
      <c r="AL4" s="17" t="str">
        <f t="shared" si="0"/>
        <v/>
      </c>
      <c r="AM4" s="17" t="str">
        <f t="shared" si="0"/>
        <v>?</v>
      </c>
      <c r="AN4" s="17" t="str">
        <f t="shared" si="0"/>
        <v/>
      </c>
      <c r="AO4" s="17" t="str">
        <f t="shared" si="0"/>
        <v/>
      </c>
    </row>
    <row r="5" spans="1:41">
      <c r="A5" t="s">
        <v>23</v>
      </c>
      <c r="B5" t="s">
        <v>24</v>
      </c>
      <c r="C5" t="s">
        <v>25</v>
      </c>
      <c r="D5" t="s">
        <v>26</v>
      </c>
      <c r="E5" t="s">
        <v>22</v>
      </c>
      <c r="F5" t="s">
        <v>27753</v>
      </c>
      <c r="H5">
        <v>0</v>
      </c>
      <c r="I5">
        <v>0.47188983699999998</v>
      </c>
      <c r="J5">
        <v>0.45323490900000002</v>
      </c>
      <c r="K5">
        <v>0.32619261399999999</v>
      </c>
      <c r="L5">
        <v>9.1957365999999999E-2</v>
      </c>
      <c r="M5">
        <v>0</v>
      </c>
      <c r="N5">
        <v>0.38829694100000001</v>
      </c>
      <c r="O5">
        <v>0.607577323</v>
      </c>
      <c r="P5">
        <v>1.207902627</v>
      </c>
      <c r="Q5">
        <v>0.33648097399999999</v>
      </c>
      <c r="R5">
        <v>1.0222094559999999</v>
      </c>
      <c r="S5">
        <v>0.16411395200000001</v>
      </c>
      <c r="T5">
        <v>1.4744039010000001</v>
      </c>
      <c r="U5">
        <v>0.87885445600000001</v>
      </c>
      <c r="V5">
        <v>0.54911385300000004</v>
      </c>
      <c r="X5">
        <f t="shared" ref="X5:X68" si="1">AVERAGE(H5:V5)</f>
        <v>0.53148188060000001</v>
      </c>
      <c r="Y5">
        <f t="shared" ref="Y5:Y68" si="2">STDEV(H5:V5)</f>
        <v>0.44058900198143791</v>
      </c>
      <c r="AA5" s="17" t="str">
        <f t="shared" ref="AA5:AO35" si="3">IF(H5&gt;($X5+$B$1*$Y5),"?",IF(H5&lt;$X5-$B$1*$Y5,"?",""))</f>
        <v/>
      </c>
      <c r="AB5" s="17" t="str">
        <f t="shared" si="0"/>
        <v/>
      </c>
      <c r="AC5" s="17" t="str">
        <f t="shared" si="0"/>
        <v/>
      </c>
      <c r="AD5" s="17" t="str">
        <f t="shared" si="0"/>
        <v/>
      </c>
      <c r="AE5" s="17" t="str">
        <f t="shared" si="0"/>
        <v/>
      </c>
      <c r="AF5" s="17" t="str">
        <f t="shared" si="0"/>
        <v/>
      </c>
      <c r="AG5" s="17" t="str">
        <f t="shared" si="0"/>
        <v/>
      </c>
      <c r="AH5" s="17" t="str">
        <f t="shared" si="0"/>
        <v/>
      </c>
      <c r="AI5" s="17" t="str">
        <f t="shared" si="0"/>
        <v/>
      </c>
      <c r="AJ5" s="17" t="str">
        <f t="shared" si="0"/>
        <v/>
      </c>
      <c r="AK5" s="17" t="str">
        <f t="shared" si="0"/>
        <v/>
      </c>
      <c r="AL5" s="17" t="str">
        <f t="shared" si="0"/>
        <v/>
      </c>
      <c r="AM5" s="17" t="str">
        <f t="shared" si="0"/>
        <v>?</v>
      </c>
      <c r="AN5" s="17" t="str">
        <f t="shared" si="0"/>
        <v/>
      </c>
      <c r="AO5" s="17" t="str">
        <f t="shared" si="0"/>
        <v/>
      </c>
    </row>
    <row r="6" spans="1:41">
      <c r="A6" t="s">
        <v>27</v>
      </c>
      <c r="B6" t="s">
        <v>28</v>
      </c>
      <c r="C6" t="s">
        <v>29</v>
      </c>
      <c r="D6" t="s">
        <v>30</v>
      </c>
      <c r="E6" t="s">
        <v>22</v>
      </c>
      <c r="F6" t="s">
        <v>27753</v>
      </c>
      <c r="H6">
        <v>26.494279949999999</v>
      </c>
      <c r="I6">
        <v>1.024810655</v>
      </c>
      <c r="J6">
        <v>0.91718626199999997</v>
      </c>
      <c r="K6">
        <v>0.94453024200000002</v>
      </c>
      <c r="L6">
        <v>0.79882109199999995</v>
      </c>
      <c r="M6">
        <v>0.96907293100000003</v>
      </c>
      <c r="N6">
        <v>2.7597948049999999</v>
      </c>
      <c r="O6">
        <v>2.3990642260000001</v>
      </c>
      <c r="P6">
        <v>4.3879338490000004</v>
      </c>
      <c r="Q6">
        <v>6.3773766590000003</v>
      </c>
      <c r="R6">
        <v>19.777723129999998</v>
      </c>
      <c r="S6">
        <v>1.969969064</v>
      </c>
      <c r="T6">
        <v>30.739069189999999</v>
      </c>
      <c r="U6">
        <v>0.82023432600000001</v>
      </c>
      <c r="V6">
        <v>5.492816071</v>
      </c>
      <c r="X6">
        <f t="shared" si="1"/>
        <v>7.0581788301333326</v>
      </c>
      <c r="Y6">
        <f t="shared" si="2"/>
        <v>10.011099330395007</v>
      </c>
      <c r="AA6" s="17" t="str">
        <f t="shared" si="3"/>
        <v/>
      </c>
      <c r="AB6" s="17" t="str">
        <f t="shared" si="0"/>
        <v/>
      </c>
      <c r="AC6" s="17" t="str">
        <f t="shared" si="0"/>
        <v/>
      </c>
      <c r="AD6" s="17" t="str">
        <f t="shared" si="0"/>
        <v/>
      </c>
      <c r="AE6" s="17" t="str">
        <f t="shared" si="0"/>
        <v/>
      </c>
      <c r="AF6" s="17" t="str">
        <f t="shared" si="0"/>
        <v/>
      </c>
      <c r="AG6" s="17" t="str">
        <f t="shared" si="0"/>
        <v/>
      </c>
      <c r="AH6" s="17" t="str">
        <f t="shared" si="0"/>
        <v/>
      </c>
      <c r="AI6" s="17" t="str">
        <f t="shared" si="0"/>
        <v/>
      </c>
      <c r="AJ6" s="17" t="str">
        <f t="shared" si="0"/>
        <v/>
      </c>
      <c r="AK6" s="17" t="str">
        <f t="shared" si="0"/>
        <v/>
      </c>
      <c r="AL6" s="17" t="str">
        <f t="shared" si="0"/>
        <v/>
      </c>
      <c r="AM6" s="17" t="str">
        <f t="shared" si="0"/>
        <v>?</v>
      </c>
      <c r="AN6" s="17" t="str">
        <f t="shared" si="0"/>
        <v/>
      </c>
      <c r="AO6" s="17" t="str">
        <f t="shared" si="0"/>
        <v/>
      </c>
    </row>
    <row r="7" spans="1:41">
      <c r="A7" t="s">
        <v>31</v>
      </c>
      <c r="B7" t="s">
        <v>32</v>
      </c>
      <c r="C7" t="s">
        <v>25</v>
      </c>
      <c r="D7" t="s">
        <v>26</v>
      </c>
      <c r="E7" t="s">
        <v>22</v>
      </c>
      <c r="F7" t="s">
        <v>27753</v>
      </c>
      <c r="H7">
        <v>4.4949587160000002</v>
      </c>
      <c r="I7">
        <v>0.49789192999999998</v>
      </c>
      <c r="J7">
        <v>0.29888067299999999</v>
      </c>
      <c r="K7">
        <v>7.6481442999999996E-2</v>
      </c>
      <c r="L7">
        <v>0</v>
      </c>
      <c r="M7">
        <v>0.21578902899999999</v>
      </c>
      <c r="N7">
        <v>0</v>
      </c>
      <c r="O7">
        <v>0.56982762099999995</v>
      </c>
      <c r="P7">
        <v>0.25489210499999998</v>
      </c>
      <c r="Q7">
        <v>1.4200870480000001</v>
      </c>
      <c r="R7">
        <v>0</v>
      </c>
      <c r="S7">
        <v>0.41557671800000001</v>
      </c>
      <c r="T7">
        <v>0</v>
      </c>
      <c r="U7">
        <v>0.168596569</v>
      </c>
      <c r="V7">
        <v>0</v>
      </c>
      <c r="X7">
        <f t="shared" si="1"/>
        <v>0.5608654568</v>
      </c>
      <c r="Y7">
        <f t="shared" si="2"/>
        <v>1.1490117752178513</v>
      </c>
      <c r="AA7" s="17" t="str">
        <f t="shared" si="3"/>
        <v>?</v>
      </c>
      <c r="AB7" s="17" t="str">
        <f t="shared" si="0"/>
        <v/>
      </c>
      <c r="AC7" s="17" t="str">
        <f t="shared" si="0"/>
        <v/>
      </c>
      <c r="AD7" s="17" t="str">
        <f t="shared" si="0"/>
        <v/>
      </c>
      <c r="AE7" s="17" t="str">
        <f t="shared" si="0"/>
        <v/>
      </c>
      <c r="AF7" s="17" t="str">
        <f t="shared" si="0"/>
        <v/>
      </c>
      <c r="AG7" s="17" t="str">
        <f t="shared" si="0"/>
        <v/>
      </c>
      <c r="AH7" s="17" t="str">
        <f t="shared" si="0"/>
        <v/>
      </c>
      <c r="AI7" s="17" t="str">
        <f t="shared" si="0"/>
        <v/>
      </c>
      <c r="AJ7" s="17" t="str">
        <f t="shared" si="0"/>
        <v/>
      </c>
      <c r="AK7" s="17" t="str">
        <f t="shared" si="0"/>
        <v/>
      </c>
      <c r="AL7" s="17" t="str">
        <f t="shared" si="0"/>
        <v/>
      </c>
      <c r="AM7" s="17" t="str">
        <f t="shared" si="0"/>
        <v/>
      </c>
      <c r="AN7" s="17" t="str">
        <f t="shared" si="0"/>
        <v/>
      </c>
      <c r="AO7" s="17" t="str">
        <f t="shared" si="0"/>
        <v/>
      </c>
    </row>
    <row r="8" spans="1:41">
      <c r="A8" t="s">
        <v>33</v>
      </c>
      <c r="B8" t="s">
        <v>34</v>
      </c>
      <c r="C8" t="s">
        <v>29</v>
      </c>
      <c r="D8" t="s">
        <v>30</v>
      </c>
      <c r="E8" t="s">
        <v>22</v>
      </c>
      <c r="F8" t="s">
        <v>27753</v>
      </c>
      <c r="H8">
        <v>6.0447062650000003</v>
      </c>
      <c r="I8">
        <v>2.9460306300000001</v>
      </c>
      <c r="J8">
        <v>3.52409712</v>
      </c>
      <c r="K8">
        <v>2.0405499699999998</v>
      </c>
      <c r="L8">
        <v>2.421633709</v>
      </c>
      <c r="M8">
        <v>1.5786205609999999</v>
      </c>
      <c r="N8">
        <v>5.2890681080000004</v>
      </c>
      <c r="O8">
        <v>9.2874312270000008</v>
      </c>
      <c r="P8">
        <v>4.4971742350000001</v>
      </c>
      <c r="Q8">
        <v>3.5138424380000002</v>
      </c>
      <c r="R8">
        <v>6.0336092680000002</v>
      </c>
      <c r="S8">
        <v>4.3814389589999996</v>
      </c>
      <c r="T8">
        <v>5.0877293400000001</v>
      </c>
      <c r="U8">
        <v>4.0266250250000004</v>
      </c>
      <c r="V8">
        <v>4.6539649540000001</v>
      </c>
      <c r="X8">
        <f t="shared" si="1"/>
        <v>4.3551014539333339</v>
      </c>
      <c r="Y8">
        <f t="shared" si="2"/>
        <v>1.923820965060492</v>
      </c>
      <c r="AA8" s="17" t="str">
        <f t="shared" si="3"/>
        <v/>
      </c>
      <c r="AB8" s="17" t="str">
        <f t="shared" si="0"/>
        <v/>
      </c>
      <c r="AC8" s="17" t="str">
        <f t="shared" si="0"/>
        <v/>
      </c>
      <c r="AD8" s="17" t="str">
        <f t="shared" si="0"/>
        <v/>
      </c>
      <c r="AE8" s="17" t="str">
        <f t="shared" si="0"/>
        <v/>
      </c>
      <c r="AF8" s="17" t="str">
        <f t="shared" si="0"/>
        <v/>
      </c>
      <c r="AG8" s="17" t="str">
        <f t="shared" si="0"/>
        <v/>
      </c>
      <c r="AH8" s="17" t="str">
        <f t="shared" si="0"/>
        <v>?</v>
      </c>
      <c r="AI8" s="17" t="str">
        <f t="shared" si="0"/>
        <v/>
      </c>
      <c r="AJ8" s="17" t="str">
        <f t="shared" si="0"/>
        <v/>
      </c>
      <c r="AK8" s="17" t="str">
        <f t="shared" si="0"/>
        <v/>
      </c>
      <c r="AL8" s="17" t="str">
        <f t="shared" si="0"/>
        <v/>
      </c>
      <c r="AM8" s="17" t="str">
        <f t="shared" si="0"/>
        <v/>
      </c>
      <c r="AN8" s="17" t="str">
        <f t="shared" si="0"/>
        <v/>
      </c>
      <c r="AO8" s="17" t="str">
        <f t="shared" si="0"/>
        <v/>
      </c>
    </row>
    <row r="9" spans="1:41">
      <c r="A9" t="s">
        <v>35</v>
      </c>
      <c r="B9" t="s">
        <v>36</v>
      </c>
      <c r="C9" t="s">
        <v>37</v>
      </c>
      <c r="D9" t="s">
        <v>38</v>
      </c>
      <c r="E9" t="s">
        <v>22</v>
      </c>
      <c r="F9" t="s">
        <v>27753</v>
      </c>
      <c r="H9">
        <v>12.36567629</v>
      </c>
      <c r="I9">
        <v>0.58701671499999997</v>
      </c>
      <c r="J9">
        <v>0.37587369900000001</v>
      </c>
      <c r="K9">
        <v>0.52099347900000004</v>
      </c>
      <c r="L9">
        <v>0.37283379900000002</v>
      </c>
      <c r="M9">
        <v>0.113073861</v>
      </c>
      <c r="N9">
        <v>2.0036786530000001</v>
      </c>
      <c r="O9">
        <v>1.393423531</v>
      </c>
      <c r="P9">
        <v>2.2705871119999999</v>
      </c>
      <c r="Q9">
        <v>6.1390585800000004</v>
      </c>
      <c r="R9">
        <v>2.260618155</v>
      </c>
      <c r="S9">
        <v>0.81056224099999996</v>
      </c>
      <c r="T9">
        <v>4.2388411389999998</v>
      </c>
      <c r="U9">
        <v>1.001242457</v>
      </c>
      <c r="V9">
        <v>1.281831127</v>
      </c>
      <c r="X9">
        <f t="shared" si="1"/>
        <v>2.3823540558666663</v>
      </c>
      <c r="Y9">
        <f t="shared" si="2"/>
        <v>3.2056379201620286</v>
      </c>
      <c r="AA9" s="17" t="str">
        <f t="shared" si="3"/>
        <v>?</v>
      </c>
      <c r="AB9" s="17" t="str">
        <f t="shared" si="0"/>
        <v/>
      </c>
      <c r="AC9" s="17" t="str">
        <f t="shared" si="0"/>
        <v/>
      </c>
      <c r="AD9" s="17" t="str">
        <f t="shared" si="0"/>
        <v/>
      </c>
      <c r="AE9" s="17" t="str">
        <f t="shared" si="0"/>
        <v/>
      </c>
      <c r="AF9" s="17" t="str">
        <f t="shared" si="0"/>
        <v/>
      </c>
      <c r="AG9" s="17" t="str">
        <f t="shared" si="0"/>
        <v/>
      </c>
      <c r="AH9" s="17" t="str">
        <f t="shared" si="0"/>
        <v/>
      </c>
      <c r="AI9" s="17" t="str">
        <f t="shared" si="0"/>
        <v/>
      </c>
      <c r="AJ9" s="17" t="str">
        <f t="shared" si="0"/>
        <v/>
      </c>
      <c r="AK9" s="17" t="str">
        <f t="shared" si="0"/>
        <v/>
      </c>
      <c r="AL9" s="17" t="str">
        <f t="shared" si="0"/>
        <v/>
      </c>
      <c r="AM9" s="17" t="str">
        <f t="shared" si="0"/>
        <v/>
      </c>
      <c r="AN9" s="17" t="str">
        <f t="shared" si="0"/>
        <v/>
      </c>
      <c r="AO9" s="17" t="str">
        <f t="shared" si="0"/>
        <v/>
      </c>
    </row>
    <row r="10" spans="1:41">
      <c r="A10" t="s">
        <v>39</v>
      </c>
      <c r="B10" t="s">
        <v>40</v>
      </c>
      <c r="C10" t="s">
        <v>41</v>
      </c>
      <c r="D10" t="s">
        <v>42</v>
      </c>
      <c r="E10" t="s">
        <v>22</v>
      </c>
      <c r="F10" t="s">
        <v>27753</v>
      </c>
      <c r="H10">
        <v>0.21587785300000001</v>
      </c>
      <c r="I10">
        <v>0.52606589800000003</v>
      </c>
      <c r="J10">
        <v>1.263173154</v>
      </c>
      <c r="K10">
        <v>0.79340001699999996</v>
      </c>
      <c r="L10">
        <v>0.78283935599999999</v>
      </c>
      <c r="M10">
        <v>0.497454061</v>
      </c>
      <c r="N10">
        <v>1.259275599</v>
      </c>
      <c r="O10">
        <v>2.5724902200000002</v>
      </c>
      <c r="P10">
        <v>1.0772622430000001</v>
      </c>
      <c r="Q10">
        <v>0.95482852299999998</v>
      </c>
      <c r="R10">
        <v>0.82877515199999996</v>
      </c>
      <c r="S10">
        <v>2.0224878409999998</v>
      </c>
      <c r="T10">
        <v>1.195400131</v>
      </c>
      <c r="U10">
        <v>1.263152287</v>
      </c>
      <c r="V10">
        <v>1.3356125249999999</v>
      </c>
      <c r="X10">
        <f t="shared" si="1"/>
        <v>1.1058729906666669</v>
      </c>
      <c r="Y10">
        <f t="shared" si="2"/>
        <v>0.59316368692704302</v>
      </c>
      <c r="AA10" s="17" t="str">
        <f t="shared" si="3"/>
        <v/>
      </c>
      <c r="AB10" s="17" t="str">
        <f t="shared" si="0"/>
        <v/>
      </c>
      <c r="AC10" s="17" t="str">
        <f t="shared" si="0"/>
        <v/>
      </c>
      <c r="AD10" s="17" t="str">
        <f t="shared" si="0"/>
        <v/>
      </c>
      <c r="AE10" s="17" t="str">
        <f t="shared" si="0"/>
        <v/>
      </c>
      <c r="AF10" s="17" t="str">
        <f t="shared" si="0"/>
        <v/>
      </c>
      <c r="AG10" s="17" t="str">
        <f t="shared" si="0"/>
        <v/>
      </c>
      <c r="AH10" s="17" t="str">
        <f t="shared" si="0"/>
        <v>?</v>
      </c>
      <c r="AI10" s="17" t="str">
        <f t="shared" si="0"/>
        <v/>
      </c>
      <c r="AJ10" s="17" t="str">
        <f t="shared" si="0"/>
        <v/>
      </c>
      <c r="AK10" s="17" t="str">
        <f t="shared" si="0"/>
        <v/>
      </c>
      <c r="AL10" s="17" t="str">
        <f t="shared" si="0"/>
        <v/>
      </c>
      <c r="AM10" s="17" t="str">
        <f t="shared" si="0"/>
        <v/>
      </c>
      <c r="AN10" s="17" t="str">
        <f t="shared" si="0"/>
        <v/>
      </c>
      <c r="AO10" s="17" t="str">
        <f t="shared" si="0"/>
        <v/>
      </c>
    </row>
    <row r="11" spans="1:41">
      <c r="A11" t="s">
        <v>43</v>
      </c>
      <c r="B11" t="s">
        <v>44</v>
      </c>
      <c r="C11" t="s">
        <v>45</v>
      </c>
      <c r="D11" t="s">
        <v>46</v>
      </c>
      <c r="E11" t="s">
        <v>22</v>
      </c>
      <c r="F11" t="s">
        <v>27753</v>
      </c>
      <c r="H11">
        <v>5.6348626590000004</v>
      </c>
      <c r="I11">
        <v>1.188151196</v>
      </c>
      <c r="J11">
        <v>0.77282494000000002</v>
      </c>
      <c r="K11">
        <v>0.69308557199999998</v>
      </c>
      <c r="L11">
        <v>0.86752545999999997</v>
      </c>
      <c r="M11">
        <v>1.6165553269999999</v>
      </c>
      <c r="N11">
        <v>1.584082999</v>
      </c>
      <c r="O11">
        <v>1.583583089</v>
      </c>
      <c r="P11">
        <v>2.7410434110000002</v>
      </c>
      <c r="Q11">
        <v>3.3030505689999998</v>
      </c>
      <c r="R11">
        <v>1.9547676300000001</v>
      </c>
      <c r="S11">
        <v>0.77830967500000003</v>
      </c>
      <c r="T11">
        <v>4.5111960230000001</v>
      </c>
      <c r="U11">
        <v>1.2019053449999999</v>
      </c>
      <c r="V11">
        <v>1.4467610930000001</v>
      </c>
      <c r="X11">
        <f t="shared" si="1"/>
        <v>1.9918469991999999</v>
      </c>
      <c r="Y11">
        <f t="shared" si="2"/>
        <v>1.460210930894376</v>
      </c>
      <c r="AA11" s="17" t="str">
        <f t="shared" si="3"/>
        <v>?</v>
      </c>
      <c r="AB11" s="17" t="str">
        <f t="shared" si="0"/>
        <v/>
      </c>
      <c r="AC11" s="17" t="str">
        <f t="shared" si="0"/>
        <v/>
      </c>
      <c r="AD11" s="17" t="str">
        <f t="shared" si="0"/>
        <v/>
      </c>
      <c r="AE11" s="17" t="str">
        <f t="shared" si="0"/>
        <v/>
      </c>
      <c r="AF11" s="17" t="str">
        <f t="shared" si="0"/>
        <v/>
      </c>
      <c r="AG11" s="17" t="str">
        <f t="shared" si="0"/>
        <v/>
      </c>
      <c r="AH11" s="17" t="str">
        <f t="shared" si="0"/>
        <v/>
      </c>
      <c r="AI11" s="17" t="str">
        <f t="shared" si="0"/>
        <v/>
      </c>
      <c r="AJ11" s="17" t="str">
        <f t="shared" si="0"/>
        <v/>
      </c>
      <c r="AK11" s="17" t="str">
        <f t="shared" si="0"/>
        <v/>
      </c>
      <c r="AL11" s="17" t="str">
        <f t="shared" si="0"/>
        <v/>
      </c>
      <c r="AM11" s="17" t="str">
        <f t="shared" si="0"/>
        <v/>
      </c>
      <c r="AN11" s="17" t="str">
        <f t="shared" si="0"/>
        <v/>
      </c>
      <c r="AO11" s="17" t="str">
        <f t="shared" si="0"/>
        <v/>
      </c>
    </row>
    <row r="12" spans="1:41">
      <c r="A12" t="s">
        <v>47</v>
      </c>
      <c r="B12" t="s">
        <v>48</v>
      </c>
      <c r="C12" t="s">
        <v>49</v>
      </c>
      <c r="D12" t="s">
        <v>50</v>
      </c>
      <c r="E12" t="s">
        <v>22</v>
      </c>
      <c r="F12" t="s">
        <v>27753</v>
      </c>
      <c r="H12">
        <v>3.514675166</v>
      </c>
      <c r="I12">
        <v>0.38930911499999998</v>
      </c>
      <c r="J12">
        <v>0.62319800000000003</v>
      </c>
      <c r="K12">
        <v>0.39867986100000002</v>
      </c>
      <c r="L12">
        <v>0.30345930900000001</v>
      </c>
      <c r="M12">
        <v>0.224971541</v>
      </c>
      <c r="N12">
        <v>2.5627598090000001</v>
      </c>
      <c r="O12">
        <v>1.26241066</v>
      </c>
      <c r="P12">
        <v>1.0629543109999999</v>
      </c>
      <c r="Q12">
        <v>1.1103872130000001</v>
      </c>
      <c r="R12">
        <v>0</v>
      </c>
      <c r="S12">
        <v>0.79431152800000004</v>
      </c>
      <c r="T12">
        <v>0.64873771599999996</v>
      </c>
      <c r="U12">
        <v>0.52731267299999995</v>
      </c>
      <c r="V12">
        <v>0.40268349199999998</v>
      </c>
      <c r="X12">
        <f t="shared" si="1"/>
        <v>0.92172335959999985</v>
      </c>
      <c r="Y12">
        <f t="shared" si="2"/>
        <v>0.94366947834236292</v>
      </c>
      <c r="AA12" s="17" t="str">
        <f t="shared" si="3"/>
        <v>?</v>
      </c>
      <c r="AB12" s="17" t="str">
        <f t="shared" si="0"/>
        <v/>
      </c>
      <c r="AC12" s="17" t="str">
        <f t="shared" si="0"/>
        <v/>
      </c>
      <c r="AD12" s="17" t="str">
        <f t="shared" si="0"/>
        <v/>
      </c>
      <c r="AE12" s="17" t="str">
        <f t="shared" si="0"/>
        <v/>
      </c>
      <c r="AF12" s="17" t="str">
        <f t="shared" si="0"/>
        <v/>
      </c>
      <c r="AG12" s="17" t="str">
        <f t="shared" si="0"/>
        <v/>
      </c>
      <c r="AH12" s="17" t="str">
        <f t="shared" si="0"/>
        <v/>
      </c>
      <c r="AI12" s="17" t="str">
        <f t="shared" si="0"/>
        <v/>
      </c>
      <c r="AJ12" s="17" t="str">
        <f t="shared" si="0"/>
        <v/>
      </c>
      <c r="AK12" s="17" t="str">
        <f t="shared" si="0"/>
        <v/>
      </c>
      <c r="AL12" s="17" t="str">
        <f t="shared" si="0"/>
        <v/>
      </c>
      <c r="AM12" s="17" t="str">
        <f t="shared" si="0"/>
        <v/>
      </c>
      <c r="AN12" s="17" t="str">
        <f t="shared" si="0"/>
        <v/>
      </c>
      <c r="AO12" s="17" t="str">
        <f t="shared" si="0"/>
        <v/>
      </c>
    </row>
    <row r="13" spans="1:41">
      <c r="A13" t="s">
        <v>51</v>
      </c>
      <c r="B13" t="s">
        <v>52</v>
      </c>
      <c r="C13" t="s">
        <v>29</v>
      </c>
      <c r="D13" t="s">
        <v>30</v>
      </c>
      <c r="E13" t="s">
        <v>22</v>
      </c>
      <c r="F13" t="s">
        <v>27753</v>
      </c>
      <c r="H13">
        <v>81.609178279999995</v>
      </c>
      <c r="I13">
        <v>3.949799923</v>
      </c>
      <c r="J13">
        <v>5.3049483650000004</v>
      </c>
      <c r="K13">
        <v>5.9390565110000004</v>
      </c>
      <c r="L13">
        <v>5.1563584149999997</v>
      </c>
      <c r="M13">
        <v>10.855725720000001</v>
      </c>
      <c r="N13">
        <v>18.179493069999999</v>
      </c>
      <c r="O13">
        <v>16.740436450000001</v>
      </c>
      <c r="P13">
        <v>14.92715806</v>
      </c>
      <c r="Q13">
        <v>52.023336309999998</v>
      </c>
      <c r="R13">
        <v>13.634063960000001</v>
      </c>
      <c r="S13">
        <v>7.3261988909999998</v>
      </c>
      <c r="T13">
        <v>16.374422320000001</v>
      </c>
      <c r="U13">
        <v>10.199678179999999</v>
      </c>
      <c r="V13">
        <v>15.64444449</v>
      </c>
      <c r="X13">
        <f t="shared" si="1"/>
        <v>18.524286596333333</v>
      </c>
      <c r="Y13">
        <f t="shared" si="2"/>
        <v>20.929676635899085</v>
      </c>
      <c r="AA13" s="17" t="str">
        <f t="shared" si="3"/>
        <v>?</v>
      </c>
      <c r="AB13" s="17" t="str">
        <f t="shared" si="0"/>
        <v/>
      </c>
      <c r="AC13" s="17" t="str">
        <f t="shared" si="0"/>
        <v/>
      </c>
      <c r="AD13" s="17" t="str">
        <f t="shared" si="0"/>
        <v/>
      </c>
      <c r="AE13" s="17" t="str">
        <f t="shared" si="0"/>
        <v/>
      </c>
      <c r="AF13" s="17" t="str">
        <f t="shared" si="0"/>
        <v/>
      </c>
      <c r="AG13" s="17" t="str">
        <f t="shared" si="0"/>
        <v/>
      </c>
      <c r="AH13" s="17" t="str">
        <f t="shared" si="0"/>
        <v/>
      </c>
      <c r="AI13" s="17" t="str">
        <f t="shared" si="0"/>
        <v/>
      </c>
      <c r="AJ13" s="17" t="str">
        <f t="shared" si="0"/>
        <v/>
      </c>
      <c r="AK13" s="17" t="str">
        <f t="shared" si="0"/>
        <v/>
      </c>
      <c r="AL13" s="17" t="str">
        <f t="shared" si="0"/>
        <v/>
      </c>
      <c r="AM13" s="17" t="str">
        <f t="shared" si="0"/>
        <v/>
      </c>
      <c r="AN13" s="17" t="str">
        <f t="shared" si="0"/>
        <v/>
      </c>
      <c r="AO13" s="17" t="str">
        <f t="shared" si="0"/>
        <v/>
      </c>
    </row>
    <row r="14" spans="1:41">
      <c r="A14" t="s">
        <v>53</v>
      </c>
      <c r="B14" t="s">
        <v>54</v>
      </c>
      <c r="C14" t="s">
        <v>55</v>
      </c>
      <c r="D14" t="s">
        <v>56</v>
      </c>
      <c r="E14" t="s">
        <v>22</v>
      </c>
      <c r="F14" t="s">
        <v>27753</v>
      </c>
      <c r="H14">
        <v>4.4577028900000002</v>
      </c>
      <c r="I14">
        <v>10.404338640000001</v>
      </c>
      <c r="J14">
        <v>11.635952319999999</v>
      </c>
      <c r="K14">
        <v>11.94056943</v>
      </c>
      <c r="L14">
        <v>11.27151287</v>
      </c>
      <c r="M14">
        <v>4.0354378559999997</v>
      </c>
      <c r="N14">
        <v>17.87707739</v>
      </c>
      <c r="O14">
        <v>20.52540947</v>
      </c>
      <c r="P14">
        <v>7.7278294609999998</v>
      </c>
      <c r="Q14">
        <v>7.7457427189999999</v>
      </c>
      <c r="R14">
        <v>2.44479085</v>
      </c>
      <c r="S14">
        <v>15.661026229999999</v>
      </c>
      <c r="T14">
        <v>7.4052134870000001</v>
      </c>
      <c r="U14">
        <v>18.893507379999999</v>
      </c>
      <c r="V14">
        <v>11.819707449999999</v>
      </c>
      <c r="X14">
        <f t="shared" si="1"/>
        <v>10.923054562866668</v>
      </c>
      <c r="Y14">
        <f t="shared" si="2"/>
        <v>5.4972665543122963</v>
      </c>
      <c r="AA14" s="17" t="str">
        <f t="shared" si="3"/>
        <v/>
      </c>
      <c r="AB14" s="17" t="str">
        <f t="shared" si="0"/>
        <v/>
      </c>
      <c r="AC14" s="17" t="str">
        <f t="shared" si="0"/>
        <v/>
      </c>
      <c r="AD14" s="17" t="str">
        <f t="shared" si="0"/>
        <v/>
      </c>
      <c r="AE14" s="17" t="str">
        <f t="shared" si="0"/>
        <v/>
      </c>
      <c r="AF14" s="17" t="str">
        <f t="shared" si="0"/>
        <v/>
      </c>
      <c r="AG14" s="17" t="str">
        <f t="shared" si="0"/>
        <v/>
      </c>
      <c r="AH14" s="17" t="str">
        <f t="shared" si="0"/>
        <v/>
      </c>
      <c r="AI14" s="17" t="str">
        <f t="shared" si="0"/>
        <v/>
      </c>
      <c r="AJ14" s="17" t="str">
        <f t="shared" si="0"/>
        <v/>
      </c>
      <c r="AK14" s="17" t="str">
        <f t="shared" si="0"/>
        <v/>
      </c>
      <c r="AL14" s="17" t="str">
        <f t="shared" si="0"/>
        <v/>
      </c>
      <c r="AM14" s="17" t="str">
        <f t="shared" si="0"/>
        <v/>
      </c>
      <c r="AN14" s="17" t="str">
        <f t="shared" si="0"/>
        <v/>
      </c>
      <c r="AO14" s="17" t="str">
        <f t="shared" si="0"/>
        <v/>
      </c>
    </row>
    <row r="15" spans="1:41">
      <c r="A15" t="s">
        <v>57</v>
      </c>
      <c r="B15" t="s">
        <v>58</v>
      </c>
      <c r="C15" t="s">
        <v>59</v>
      </c>
      <c r="D15" t="s">
        <v>60</v>
      </c>
      <c r="E15" t="s">
        <v>22</v>
      </c>
      <c r="F15" t="s">
        <v>27753</v>
      </c>
      <c r="H15">
        <v>0</v>
      </c>
      <c r="I15">
        <v>0.876878359</v>
      </c>
      <c r="J15">
        <v>0.42110663599999998</v>
      </c>
      <c r="K15">
        <v>0.44899249600000002</v>
      </c>
      <c r="L15">
        <v>0.34175529199999999</v>
      </c>
      <c r="M15">
        <v>0</v>
      </c>
      <c r="N15">
        <v>0</v>
      </c>
      <c r="O15">
        <v>0.418154254</v>
      </c>
      <c r="P15">
        <v>0.59854855399999995</v>
      </c>
      <c r="Q15">
        <v>0.41683864999999998</v>
      </c>
      <c r="R15">
        <v>1.2663313629999999</v>
      </c>
      <c r="S15">
        <v>1.3011667200000001</v>
      </c>
      <c r="T15">
        <v>0</v>
      </c>
      <c r="U15">
        <v>0.89078778300000006</v>
      </c>
      <c r="V15">
        <v>1.814005509</v>
      </c>
      <c r="X15">
        <f t="shared" si="1"/>
        <v>0.58630437439999994</v>
      </c>
      <c r="Y15">
        <f t="shared" si="2"/>
        <v>0.54745917863320859</v>
      </c>
      <c r="AA15" s="17" t="str">
        <f t="shared" si="3"/>
        <v/>
      </c>
      <c r="AB15" s="17" t="str">
        <f t="shared" si="0"/>
        <v/>
      </c>
      <c r="AC15" s="17" t="str">
        <f t="shared" si="0"/>
        <v/>
      </c>
      <c r="AD15" s="17" t="str">
        <f t="shared" si="0"/>
        <v/>
      </c>
      <c r="AE15" s="17" t="str">
        <f t="shared" si="0"/>
        <v/>
      </c>
      <c r="AF15" s="17" t="str">
        <f t="shared" si="0"/>
        <v/>
      </c>
      <c r="AG15" s="17" t="str">
        <f t="shared" si="0"/>
        <v/>
      </c>
      <c r="AH15" s="17" t="str">
        <f t="shared" si="0"/>
        <v/>
      </c>
      <c r="AI15" s="17" t="str">
        <f t="shared" si="0"/>
        <v/>
      </c>
      <c r="AJ15" s="17" t="str">
        <f t="shared" si="0"/>
        <v/>
      </c>
      <c r="AK15" s="17" t="str">
        <f t="shared" si="0"/>
        <v/>
      </c>
      <c r="AL15" s="17" t="str">
        <f t="shared" si="0"/>
        <v/>
      </c>
      <c r="AM15" s="17" t="str">
        <f t="shared" si="0"/>
        <v/>
      </c>
      <c r="AN15" s="17" t="str">
        <f t="shared" si="0"/>
        <v/>
      </c>
      <c r="AO15" s="17" t="str">
        <f t="shared" si="0"/>
        <v>?</v>
      </c>
    </row>
    <row r="16" spans="1:41">
      <c r="A16" t="s">
        <v>61</v>
      </c>
      <c r="B16" t="s">
        <v>62</v>
      </c>
      <c r="C16" t="s">
        <v>63</v>
      </c>
      <c r="D16" t="s">
        <v>64</v>
      </c>
      <c r="E16" t="s">
        <v>22</v>
      </c>
      <c r="F16" t="s">
        <v>27753</v>
      </c>
      <c r="H16">
        <v>30.034496870000002</v>
      </c>
      <c r="I16">
        <v>1.9895708270000001</v>
      </c>
      <c r="J16">
        <v>1.4566836670000001</v>
      </c>
      <c r="K16">
        <v>1.042110782</v>
      </c>
      <c r="L16">
        <v>1.4999869210000001</v>
      </c>
      <c r="M16">
        <v>1.017785688</v>
      </c>
      <c r="N16">
        <v>6.0117502839999997</v>
      </c>
      <c r="O16">
        <v>3.1169113780000002</v>
      </c>
      <c r="P16">
        <v>7.5472598240000002</v>
      </c>
      <c r="Q16">
        <v>10.605088569999999</v>
      </c>
      <c r="R16">
        <v>16.956650969999998</v>
      </c>
      <c r="S16">
        <v>2.0689942459999999</v>
      </c>
      <c r="T16">
        <v>18.42484499</v>
      </c>
      <c r="U16">
        <v>1.7891972789999999</v>
      </c>
      <c r="V16">
        <v>4.0483688009999996</v>
      </c>
      <c r="X16">
        <f t="shared" si="1"/>
        <v>7.1739800731333334</v>
      </c>
      <c r="Y16">
        <f t="shared" si="2"/>
        <v>8.47977764672898</v>
      </c>
      <c r="AA16" s="17" t="str">
        <f t="shared" si="3"/>
        <v>?</v>
      </c>
      <c r="AB16" s="17" t="str">
        <f t="shared" si="0"/>
        <v/>
      </c>
      <c r="AC16" s="17" t="str">
        <f t="shared" si="0"/>
        <v/>
      </c>
      <c r="AD16" s="17" t="str">
        <f t="shared" si="0"/>
        <v/>
      </c>
      <c r="AE16" s="17" t="str">
        <f t="shared" si="0"/>
        <v/>
      </c>
      <c r="AF16" s="17" t="str">
        <f t="shared" si="0"/>
        <v/>
      </c>
      <c r="AG16" s="17" t="str">
        <f t="shared" si="0"/>
        <v/>
      </c>
      <c r="AH16" s="17" t="str">
        <f t="shared" si="0"/>
        <v/>
      </c>
      <c r="AI16" s="17" t="str">
        <f t="shared" si="0"/>
        <v/>
      </c>
      <c r="AJ16" s="17" t="str">
        <f t="shared" si="0"/>
        <v/>
      </c>
      <c r="AK16" s="17" t="str">
        <f t="shared" si="0"/>
        <v/>
      </c>
      <c r="AL16" s="17" t="str">
        <f t="shared" si="0"/>
        <v/>
      </c>
      <c r="AM16" s="17" t="str">
        <f t="shared" si="0"/>
        <v/>
      </c>
      <c r="AN16" s="17" t="str">
        <f t="shared" si="0"/>
        <v/>
      </c>
      <c r="AO16" s="17" t="str">
        <f t="shared" si="0"/>
        <v/>
      </c>
    </row>
    <row r="17" spans="1:41">
      <c r="A17" t="s">
        <v>65</v>
      </c>
      <c r="B17" t="s">
        <v>66</v>
      </c>
      <c r="C17" t="s">
        <v>45</v>
      </c>
      <c r="D17" t="s">
        <v>46</v>
      </c>
      <c r="E17" t="s">
        <v>22</v>
      </c>
      <c r="F17" t="s">
        <v>27753</v>
      </c>
      <c r="H17">
        <v>18.965903749999999</v>
      </c>
      <c r="I17">
        <v>1.165757054</v>
      </c>
      <c r="J17">
        <v>1.131335153</v>
      </c>
      <c r="K17">
        <v>1.1341262000000001</v>
      </c>
      <c r="L17">
        <v>1.1358577780000001</v>
      </c>
      <c r="M17">
        <v>2.5683305330000001</v>
      </c>
      <c r="N17">
        <v>5.5956197059999999</v>
      </c>
      <c r="O17">
        <v>2.487701451</v>
      </c>
      <c r="P17">
        <v>2.9342702799999998</v>
      </c>
      <c r="Q17">
        <v>4.3640251350000003</v>
      </c>
      <c r="R17">
        <v>5.4714120680000002</v>
      </c>
      <c r="S17">
        <v>1.5946805020000001</v>
      </c>
      <c r="T17">
        <v>7.7703864530000004</v>
      </c>
      <c r="U17">
        <v>2.3191538930000002</v>
      </c>
      <c r="V17">
        <v>4.8985853580000001</v>
      </c>
      <c r="X17">
        <f t="shared" si="1"/>
        <v>4.2358096875999998</v>
      </c>
      <c r="Y17">
        <f t="shared" si="2"/>
        <v>4.5495136765376509</v>
      </c>
      <c r="AA17" s="17" t="str">
        <f t="shared" si="3"/>
        <v>?</v>
      </c>
      <c r="AB17" s="17" t="str">
        <f t="shared" si="0"/>
        <v/>
      </c>
      <c r="AC17" s="17" t="str">
        <f t="shared" si="0"/>
        <v/>
      </c>
      <c r="AD17" s="17" t="str">
        <f t="shared" si="0"/>
        <v/>
      </c>
      <c r="AE17" s="17" t="str">
        <f t="shared" si="0"/>
        <v/>
      </c>
      <c r="AF17" s="17" t="str">
        <f t="shared" si="0"/>
        <v/>
      </c>
      <c r="AG17" s="17" t="str">
        <f t="shared" si="0"/>
        <v/>
      </c>
      <c r="AH17" s="17" t="str">
        <f t="shared" si="0"/>
        <v/>
      </c>
      <c r="AI17" s="17" t="str">
        <f t="shared" si="0"/>
        <v/>
      </c>
      <c r="AJ17" s="17" t="str">
        <f t="shared" si="0"/>
        <v/>
      </c>
      <c r="AK17" s="17" t="str">
        <f t="shared" si="0"/>
        <v/>
      </c>
      <c r="AL17" s="17" t="str">
        <f t="shared" si="0"/>
        <v/>
      </c>
      <c r="AM17" s="17" t="str">
        <f t="shared" si="0"/>
        <v/>
      </c>
      <c r="AN17" s="17" t="str">
        <f t="shared" si="0"/>
        <v/>
      </c>
      <c r="AO17" s="17" t="str">
        <f t="shared" si="0"/>
        <v/>
      </c>
    </row>
    <row r="18" spans="1:41">
      <c r="A18" t="s">
        <v>67</v>
      </c>
      <c r="B18" t="s">
        <v>68</v>
      </c>
      <c r="C18" t="s">
        <v>69</v>
      </c>
      <c r="D18" t="s">
        <v>70</v>
      </c>
      <c r="E18" t="s">
        <v>22</v>
      </c>
      <c r="F18" t="s">
        <v>27753</v>
      </c>
      <c r="H18">
        <v>8.4155569690000007</v>
      </c>
      <c r="I18">
        <v>1.2202871870000001</v>
      </c>
      <c r="J18">
        <v>1.3022737010000001</v>
      </c>
      <c r="K18">
        <v>1.187176749</v>
      </c>
      <c r="L18">
        <v>0.81908153500000003</v>
      </c>
      <c r="M18">
        <v>0.23505733400000001</v>
      </c>
      <c r="N18">
        <v>1.3388259840000001</v>
      </c>
      <c r="O18">
        <v>3.4332958649999998</v>
      </c>
      <c r="P18">
        <v>2.6376941459999999</v>
      </c>
      <c r="Q18">
        <v>1.836931791</v>
      </c>
      <c r="R18">
        <v>0.88113015900000002</v>
      </c>
      <c r="S18">
        <v>2.6029360540000002</v>
      </c>
      <c r="T18">
        <v>2.0334646470000002</v>
      </c>
      <c r="U18">
        <v>2.5711132939999999</v>
      </c>
      <c r="V18">
        <v>1.577761368</v>
      </c>
      <c r="X18">
        <f t="shared" si="1"/>
        <v>2.1395057855333337</v>
      </c>
      <c r="Y18">
        <f t="shared" si="2"/>
        <v>1.9305476742873136</v>
      </c>
      <c r="AA18" s="17" t="str">
        <f t="shared" si="3"/>
        <v>?</v>
      </c>
      <c r="AB18" s="17" t="str">
        <f t="shared" si="0"/>
        <v/>
      </c>
      <c r="AC18" s="17" t="str">
        <f t="shared" si="0"/>
        <v/>
      </c>
      <c r="AD18" s="17" t="str">
        <f t="shared" si="0"/>
        <v/>
      </c>
      <c r="AE18" s="17" t="str">
        <f t="shared" si="0"/>
        <v/>
      </c>
      <c r="AF18" s="17" t="str">
        <f t="shared" si="0"/>
        <v/>
      </c>
      <c r="AG18" s="17" t="str">
        <f t="shared" si="0"/>
        <v/>
      </c>
      <c r="AH18" s="17" t="str">
        <f t="shared" si="0"/>
        <v/>
      </c>
      <c r="AI18" s="17" t="str">
        <f t="shared" si="0"/>
        <v/>
      </c>
      <c r="AJ18" s="17" t="str">
        <f t="shared" si="0"/>
        <v/>
      </c>
      <c r="AK18" s="17" t="str">
        <f t="shared" si="0"/>
        <v/>
      </c>
      <c r="AL18" s="17" t="str">
        <f t="shared" si="0"/>
        <v/>
      </c>
      <c r="AM18" s="17" t="str">
        <f t="shared" si="0"/>
        <v/>
      </c>
      <c r="AN18" s="17" t="str">
        <f t="shared" si="0"/>
        <v/>
      </c>
      <c r="AO18" s="17" t="str">
        <f t="shared" si="0"/>
        <v/>
      </c>
    </row>
    <row r="19" spans="1:41">
      <c r="A19" t="s">
        <v>71</v>
      </c>
      <c r="B19" t="s">
        <v>72</v>
      </c>
      <c r="C19" t="s">
        <v>73</v>
      </c>
      <c r="D19" t="s">
        <v>74</v>
      </c>
      <c r="E19" t="s">
        <v>22</v>
      </c>
      <c r="F19" t="s">
        <v>27753</v>
      </c>
      <c r="H19">
        <v>10.35672306</v>
      </c>
      <c r="I19">
        <v>5.3535088389999999</v>
      </c>
      <c r="J19">
        <v>5.9223345969999999</v>
      </c>
      <c r="K19">
        <v>4.6404336219999998</v>
      </c>
      <c r="L19">
        <v>4.6200649159999996</v>
      </c>
      <c r="M19">
        <v>3.9775532629999999</v>
      </c>
      <c r="N19">
        <v>10.6982502</v>
      </c>
      <c r="O19">
        <v>11.706920909999999</v>
      </c>
      <c r="P19">
        <v>10.96275763</v>
      </c>
      <c r="Q19">
        <v>11.451955890000001</v>
      </c>
      <c r="R19">
        <v>0.82834214500000003</v>
      </c>
      <c r="S19">
        <v>6.1174890380000004</v>
      </c>
      <c r="T19">
        <v>131.4253133</v>
      </c>
      <c r="U19">
        <v>11.00634342</v>
      </c>
      <c r="V19">
        <v>142.68755039999999</v>
      </c>
      <c r="X19">
        <f t="shared" si="1"/>
        <v>24.783702748666666</v>
      </c>
      <c r="Y19">
        <f t="shared" si="2"/>
        <v>45.756068979233447</v>
      </c>
      <c r="AA19" s="17" t="str">
        <f t="shared" si="3"/>
        <v/>
      </c>
      <c r="AB19" s="17" t="str">
        <f t="shared" si="0"/>
        <v/>
      </c>
      <c r="AC19" s="17" t="str">
        <f t="shared" si="0"/>
        <v/>
      </c>
      <c r="AD19" s="17" t="str">
        <f t="shared" si="0"/>
        <v/>
      </c>
      <c r="AE19" s="17" t="str">
        <f t="shared" si="0"/>
        <v/>
      </c>
      <c r="AF19" s="17" t="str">
        <f t="shared" si="0"/>
        <v/>
      </c>
      <c r="AG19" s="17" t="str">
        <f t="shared" si="0"/>
        <v/>
      </c>
      <c r="AH19" s="17" t="str">
        <f t="shared" si="0"/>
        <v/>
      </c>
      <c r="AI19" s="17" t="str">
        <f t="shared" si="0"/>
        <v/>
      </c>
      <c r="AJ19" s="17" t="str">
        <f t="shared" si="0"/>
        <v/>
      </c>
      <c r="AK19" s="17" t="str">
        <f t="shared" si="0"/>
        <v/>
      </c>
      <c r="AL19" s="17" t="str">
        <f t="shared" si="0"/>
        <v/>
      </c>
      <c r="AM19" s="17" t="str">
        <f t="shared" si="0"/>
        <v>?</v>
      </c>
      <c r="AN19" s="17" t="str">
        <f t="shared" si="0"/>
        <v/>
      </c>
      <c r="AO19" s="17" t="str">
        <f t="shared" si="0"/>
        <v>?</v>
      </c>
    </row>
    <row r="20" spans="1:41">
      <c r="A20" t="s">
        <v>75</v>
      </c>
      <c r="B20" t="s">
        <v>76</v>
      </c>
      <c r="C20" t="s">
        <v>49</v>
      </c>
      <c r="D20" t="s">
        <v>50</v>
      </c>
      <c r="E20" t="s">
        <v>22</v>
      </c>
      <c r="F20" t="s">
        <v>27753</v>
      </c>
      <c r="H20">
        <v>4.5068996600000002</v>
      </c>
      <c r="I20">
        <v>5.4650860320000003</v>
      </c>
      <c r="J20">
        <v>4.996680574</v>
      </c>
      <c r="K20">
        <v>5.5212924399999999</v>
      </c>
      <c r="L20">
        <v>5.2020350730000002</v>
      </c>
      <c r="M20">
        <v>6.468093326</v>
      </c>
      <c r="N20">
        <v>5.5347368660000003</v>
      </c>
      <c r="O20">
        <v>3.7588248609999999</v>
      </c>
      <c r="P20">
        <v>6.9945263249999998</v>
      </c>
      <c r="Q20">
        <v>5.5455581929999997</v>
      </c>
      <c r="R20">
        <v>4.097938482</v>
      </c>
      <c r="S20">
        <v>3.07027888</v>
      </c>
      <c r="T20">
        <v>10.50798599</v>
      </c>
      <c r="U20">
        <v>3.0961825410000001</v>
      </c>
      <c r="V20">
        <v>3.2612505710000002</v>
      </c>
      <c r="X20">
        <f t="shared" si="1"/>
        <v>5.2018246542666677</v>
      </c>
      <c r="Y20">
        <f t="shared" si="2"/>
        <v>1.8887216972538792</v>
      </c>
      <c r="AA20" s="17" t="str">
        <f t="shared" si="3"/>
        <v/>
      </c>
      <c r="AB20" s="17" t="str">
        <f t="shared" si="3"/>
        <v/>
      </c>
      <c r="AC20" s="17" t="str">
        <f t="shared" si="3"/>
        <v/>
      </c>
      <c r="AD20" s="17" t="str">
        <f t="shared" si="3"/>
        <v/>
      </c>
      <c r="AE20" s="17" t="str">
        <f t="shared" si="3"/>
        <v/>
      </c>
      <c r="AF20" s="17" t="str">
        <f t="shared" si="3"/>
        <v/>
      </c>
      <c r="AG20" s="17" t="str">
        <f t="shared" si="3"/>
        <v/>
      </c>
      <c r="AH20" s="17" t="str">
        <f t="shared" si="3"/>
        <v/>
      </c>
      <c r="AI20" s="17" t="str">
        <f t="shared" si="3"/>
        <v/>
      </c>
      <c r="AJ20" s="17" t="str">
        <f t="shared" si="3"/>
        <v/>
      </c>
      <c r="AK20" s="17" t="str">
        <f t="shared" si="3"/>
        <v/>
      </c>
      <c r="AL20" s="17" t="str">
        <f t="shared" si="3"/>
        <v/>
      </c>
      <c r="AM20" s="17" t="str">
        <f t="shared" si="3"/>
        <v>?</v>
      </c>
      <c r="AN20" s="17" t="str">
        <f t="shared" si="3"/>
        <v/>
      </c>
      <c r="AO20" s="17" t="str">
        <f t="shared" si="3"/>
        <v/>
      </c>
    </row>
    <row r="21" spans="1:41">
      <c r="A21" t="s">
        <v>77</v>
      </c>
      <c r="B21" t="s">
        <v>78</v>
      </c>
      <c r="C21" t="s">
        <v>20</v>
      </c>
      <c r="D21" t="s">
        <v>21</v>
      </c>
      <c r="E21" t="s">
        <v>22</v>
      </c>
      <c r="F21" t="s">
        <v>27753</v>
      </c>
      <c r="H21">
        <v>3.8754588280000002</v>
      </c>
      <c r="I21">
        <v>1.7472121309999999</v>
      </c>
      <c r="J21">
        <v>1.410506174</v>
      </c>
      <c r="K21">
        <v>1.277167063</v>
      </c>
      <c r="L21">
        <v>1.3384384060000001</v>
      </c>
      <c r="M21">
        <v>1.2794932299999999</v>
      </c>
      <c r="N21">
        <v>2.9745565780000001</v>
      </c>
      <c r="O21">
        <v>1.7841707149999999</v>
      </c>
      <c r="P21">
        <v>2.2516028829999999</v>
      </c>
      <c r="Q21">
        <v>2.1909764150000002</v>
      </c>
      <c r="R21">
        <v>1.43562031</v>
      </c>
      <c r="S21">
        <v>1.600832442</v>
      </c>
      <c r="T21">
        <v>2.258940188</v>
      </c>
      <c r="U21">
        <v>0.90786504499999998</v>
      </c>
      <c r="V21">
        <v>2.1032488969999998</v>
      </c>
      <c r="X21">
        <f t="shared" si="1"/>
        <v>1.8957392870000005</v>
      </c>
      <c r="Y21">
        <f t="shared" si="2"/>
        <v>0.76014210830045936</v>
      </c>
      <c r="AA21" s="17" t="str">
        <f t="shared" si="3"/>
        <v>?</v>
      </c>
      <c r="AB21" s="17" t="str">
        <f t="shared" si="3"/>
        <v/>
      </c>
      <c r="AC21" s="17" t="str">
        <f t="shared" si="3"/>
        <v/>
      </c>
      <c r="AD21" s="17" t="str">
        <f t="shared" si="3"/>
        <v/>
      </c>
      <c r="AE21" s="17" t="str">
        <f t="shared" si="3"/>
        <v/>
      </c>
      <c r="AF21" s="17" t="str">
        <f t="shared" si="3"/>
        <v/>
      </c>
      <c r="AG21" s="17" t="str">
        <f t="shared" si="3"/>
        <v/>
      </c>
      <c r="AH21" s="17" t="str">
        <f t="shared" si="3"/>
        <v/>
      </c>
      <c r="AI21" s="17" t="str">
        <f t="shared" si="3"/>
        <v/>
      </c>
      <c r="AJ21" s="17" t="str">
        <f t="shared" si="3"/>
        <v/>
      </c>
      <c r="AK21" s="17" t="str">
        <f t="shared" si="3"/>
        <v/>
      </c>
      <c r="AL21" s="17" t="str">
        <f t="shared" si="3"/>
        <v/>
      </c>
      <c r="AM21" s="17" t="str">
        <f t="shared" si="3"/>
        <v/>
      </c>
      <c r="AN21" s="17" t="str">
        <f t="shared" si="3"/>
        <v/>
      </c>
      <c r="AO21" s="17" t="str">
        <f t="shared" si="3"/>
        <v/>
      </c>
    </row>
    <row r="22" spans="1:41">
      <c r="A22" t="s">
        <v>79</v>
      </c>
      <c r="B22" t="s">
        <v>80</v>
      </c>
      <c r="C22" t="s">
        <v>81</v>
      </c>
      <c r="D22" t="s">
        <v>82</v>
      </c>
      <c r="E22" t="s">
        <v>22</v>
      </c>
      <c r="F22" t="s">
        <v>27753</v>
      </c>
      <c r="H22">
        <v>5.1341020290000001</v>
      </c>
      <c r="I22">
        <v>10.165293569999999</v>
      </c>
      <c r="J22">
        <v>14.13308471</v>
      </c>
      <c r="K22">
        <v>11.793117580000001</v>
      </c>
      <c r="L22">
        <v>11.02663136</v>
      </c>
      <c r="M22">
        <v>4.5597378749999997</v>
      </c>
      <c r="N22">
        <v>21.993536979999998</v>
      </c>
      <c r="O22">
        <v>65.329275629999998</v>
      </c>
      <c r="P22">
        <v>6.6961166130000001</v>
      </c>
      <c r="Q22">
        <v>5.6770379640000002</v>
      </c>
      <c r="R22">
        <v>15.398668089999999</v>
      </c>
      <c r="S22">
        <v>22.902733210000001</v>
      </c>
      <c r="T22">
        <v>12.082550940000001</v>
      </c>
      <c r="U22">
        <v>18.390387990000001</v>
      </c>
      <c r="V22">
        <v>11.690962470000001</v>
      </c>
      <c r="X22">
        <f t="shared" si="1"/>
        <v>15.798215800733333</v>
      </c>
      <c r="Y22">
        <f t="shared" si="2"/>
        <v>14.82845048629896</v>
      </c>
      <c r="AA22" s="17" t="str">
        <f t="shared" si="3"/>
        <v/>
      </c>
      <c r="AB22" s="17" t="str">
        <f t="shared" si="3"/>
        <v/>
      </c>
      <c r="AC22" s="17" t="str">
        <f t="shared" si="3"/>
        <v/>
      </c>
      <c r="AD22" s="17" t="str">
        <f t="shared" si="3"/>
        <v/>
      </c>
      <c r="AE22" s="17" t="str">
        <f t="shared" si="3"/>
        <v/>
      </c>
      <c r="AF22" s="17" t="str">
        <f t="shared" si="3"/>
        <v/>
      </c>
      <c r="AG22" s="17" t="str">
        <f t="shared" si="3"/>
        <v/>
      </c>
      <c r="AH22" s="17" t="str">
        <f t="shared" si="3"/>
        <v>?</v>
      </c>
      <c r="AI22" s="17" t="str">
        <f t="shared" si="3"/>
        <v/>
      </c>
      <c r="AJ22" s="17" t="str">
        <f t="shared" si="3"/>
        <v/>
      </c>
      <c r="AK22" s="17" t="str">
        <f t="shared" si="3"/>
        <v/>
      </c>
      <c r="AL22" s="17" t="str">
        <f t="shared" si="3"/>
        <v/>
      </c>
      <c r="AM22" s="17" t="str">
        <f t="shared" si="3"/>
        <v/>
      </c>
      <c r="AN22" s="17" t="str">
        <f t="shared" si="3"/>
        <v/>
      </c>
      <c r="AO22" s="17" t="str">
        <f t="shared" si="3"/>
        <v/>
      </c>
    </row>
    <row r="23" spans="1:41">
      <c r="A23" t="s">
        <v>83</v>
      </c>
      <c r="B23" t="s">
        <v>84</v>
      </c>
      <c r="C23" t="s">
        <v>85</v>
      </c>
      <c r="D23" t="s">
        <v>86</v>
      </c>
      <c r="E23" t="s">
        <v>22</v>
      </c>
      <c r="F23" t="s">
        <v>27753</v>
      </c>
      <c r="H23">
        <v>3.128593424</v>
      </c>
      <c r="I23">
        <v>1.5161304330000001</v>
      </c>
      <c r="J23">
        <v>0.74889986900000005</v>
      </c>
      <c r="K23">
        <v>0.63879386900000001</v>
      </c>
      <c r="L23">
        <v>1.114264648</v>
      </c>
      <c r="M23">
        <v>0.97626144500000001</v>
      </c>
      <c r="N23">
        <v>0.28515556600000003</v>
      </c>
      <c r="O23">
        <v>2.330101226</v>
      </c>
      <c r="P23">
        <v>1.774106983</v>
      </c>
      <c r="Q23">
        <v>2.9652385790000002</v>
      </c>
      <c r="R23">
        <v>0.37534253499999998</v>
      </c>
      <c r="S23">
        <v>0.48208473400000001</v>
      </c>
      <c r="T23">
        <v>0.43310614600000003</v>
      </c>
      <c r="U23">
        <v>0.79209254600000001</v>
      </c>
      <c r="V23">
        <v>1.209766458</v>
      </c>
      <c r="X23">
        <f t="shared" si="1"/>
        <v>1.2513292307333332</v>
      </c>
      <c r="Y23">
        <f t="shared" si="2"/>
        <v>0.92061902109405269</v>
      </c>
      <c r="AA23" s="17" t="str">
        <f t="shared" si="3"/>
        <v>?</v>
      </c>
      <c r="AB23" s="17" t="str">
        <f t="shared" si="3"/>
        <v/>
      </c>
      <c r="AC23" s="17" t="str">
        <f t="shared" si="3"/>
        <v/>
      </c>
      <c r="AD23" s="17" t="str">
        <f t="shared" si="3"/>
        <v/>
      </c>
      <c r="AE23" s="17" t="str">
        <f t="shared" si="3"/>
        <v/>
      </c>
      <c r="AF23" s="17" t="str">
        <f t="shared" si="3"/>
        <v/>
      </c>
      <c r="AG23" s="17" t="str">
        <f t="shared" si="3"/>
        <v/>
      </c>
      <c r="AH23" s="17" t="str">
        <f t="shared" si="3"/>
        <v/>
      </c>
      <c r="AI23" s="17" t="str">
        <f t="shared" si="3"/>
        <v/>
      </c>
      <c r="AJ23" s="17" t="str">
        <f t="shared" si="3"/>
        <v/>
      </c>
      <c r="AK23" s="17" t="str">
        <f t="shared" si="3"/>
        <v/>
      </c>
      <c r="AL23" s="17" t="str">
        <f t="shared" si="3"/>
        <v/>
      </c>
      <c r="AM23" s="17" t="str">
        <f t="shared" si="3"/>
        <v/>
      </c>
      <c r="AN23" s="17" t="str">
        <f t="shared" si="3"/>
        <v/>
      </c>
      <c r="AO23" s="17" t="str">
        <f t="shared" si="3"/>
        <v/>
      </c>
    </row>
    <row r="24" spans="1:41">
      <c r="A24" t="s">
        <v>87</v>
      </c>
      <c r="B24" t="s">
        <v>88</v>
      </c>
      <c r="C24" t="s">
        <v>89</v>
      </c>
      <c r="D24" t="s">
        <v>90</v>
      </c>
      <c r="E24" t="s">
        <v>22</v>
      </c>
      <c r="F24" t="s">
        <v>27753</v>
      </c>
      <c r="H24">
        <v>4.1104002599999996</v>
      </c>
      <c r="I24">
        <v>13.391048319999999</v>
      </c>
      <c r="J24">
        <v>12.41579715</v>
      </c>
      <c r="K24">
        <v>13.406193890000001</v>
      </c>
      <c r="L24">
        <v>11.092195780000001</v>
      </c>
      <c r="M24">
        <v>16.56003922</v>
      </c>
      <c r="N24">
        <v>8.4625089720000002</v>
      </c>
      <c r="O24">
        <v>17.032065849999999</v>
      </c>
      <c r="P24">
        <v>11.62684071</v>
      </c>
      <c r="Q24">
        <v>6.9258343709999997</v>
      </c>
      <c r="R24">
        <v>3.7129903190000002</v>
      </c>
      <c r="S24">
        <v>7.9879295309999998</v>
      </c>
      <c r="T24">
        <v>3.8381116070000001</v>
      </c>
      <c r="U24">
        <v>11.378540989999999</v>
      </c>
      <c r="V24">
        <v>14.626747</v>
      </c>
      <c r="X24">
        <f t="shared" si="1"/>
        <v>10.437816264666667</v>
      </c>
      <c r="Y24">
        <f t="shared" si="2"/>
        <v>4.4218489198537476</v>
      </c>
      <c r="AA24" s="17" t="str">
        <f t="shared" si="3"/>
        <v/>
      </c>
      <c r="AB24" s="17" t="str">
        <f t="shared" si="3"/>
        <v/>
      </c>
      <c r="AC24" s="17" t="str">
        <f t="shared" si="3"/>
        <v/>
      </c>
      <c r="AD24" s="17" t="str">
        <f t="shared" si="3"/>
        <v/>
      </c>
      <c r="AE24" s="17" t="str">
        <f t="shared" si="3"/>
        <v/>
      </c>
      <c r="AF24" s="17" t="str">
        <f t="shared" si="3"/>
        <v/>
      </c>
      <c r="AG24" s="17" t="str">
        <f t="shared" si="3"/>
        <v/>
      </c>
      <c r="AH24" s="17" t="str">
        <f t="shared" si="3"/>
        <v/>
      </c>
      <c r="AI24" s="17" t="str">
        <f t="shared" si="3"/>
        <v/>
      </c>
      <c r="AJ24" s="17" t="str">
        <f t="shared" si="3"/>
        <v/>
      </c>
      <c r="AK24" s="17" t="str">
        <f t="shared" si="3"/>
        <v/>
      </c>
      <c r="AL24" s="17" t="str">
        <f t="shared" si="3"/>
        <v/>
      </c>
      <c r="AM24" s="17" t="str">
        <f t="shared" si="3"/>
        <v/>
      </c>
      <c r="AN24" s="17" t="str">
        <f t="shared" si="3"/>
        <v/>
      </c>
      <c r="AO24" s="17" t="str">
        <f t="shared" si="3"/>
        <v/>
      </c>
    </row>
    <row r="25" spans="1:41">
      <c r="A25" t="s">
        <v>91</v>
      </c>
      <c r="B25" t="s">
        <v>92</v>
      </c>
      <c r="C25" t="s">
        <v>93</v>
      </c>
      <c r="D25" t="s">
        <v>94</v>
      </c>
      <c r="E25" t="s">
        <v>22</v>
      </c>
      <c r="F25" t="s">
        <v>27753</v>
      </c>
      <c r="H25">
        <v>1.7474231259999999</v>
      </c>
      <c r="I25">
        <v>7.8712922000000001</v>
      </c>
      <c r="J25">
        <v>10.65853166</v>
      </c>
      <c r="K25">
        <v>8.4043289259999998</v>
      </c>
      <c r="L25">
        <v>12.371637959999999</v>
      </c>
      <c r="M25">
        <v>2.6844276960000002</v>
      </c>
      <c r="N25">
        <v>3.3977351489999998</v>
      </c>
      <c r="O25">
        <v>9.0823811810000006</v>
      </c>
      <c r="P25">
        <v>4.7563082559999996</v>
      </c>
      <c r="Q25">
        <v>11.041226869999999</v>
      </c>
      <c r="R25">
        <v>2.2361732949999999</v>
      </c>
      <c r="S25">
        <v>6.4622472660000003</v>
      </c>
      <c r="T25">
        <v>0.64507770099999995</v>
      </c>
      <c r="U25">
        <v>2.272130067</v>
      </c>
      <c r="V25">
        <v>4.4045281860000003</v>
      </c>
      <c r="X25">
        <f t="shared" si="1"/>
        <v>5.8690299692666672</v>
      </c>
      <c r="Y25">
        <f t="shared" si="2"/>
        <v>3.8091407647974815</v>
      </c>
      <c r="AA25" s="17" t="str">
        <f t="shared" si="3"/>
        <v/>
      </c>
      <c r="AB25" s="17" t="str">
        <f t="shared" si="3"/>
        <v/>
      </c>
      <c r="AC25" s="17" t="str">
        <f t="shared" si="3"/>
        <v/>
      </c>
      <c r="AD25" s="17" t="str">
        <f t="shared" si="3"/>
        <v/>
      </c>
      <c r="AE25" s="17" t="str">
        <f t="shared" si="3"/>
        <v/>
      </c>
      <c r="AF25" s="17" t="str">
        <f t="shared" si="3"/>
        <v/>
      </c>
      <c r="AG25" s="17" t="str">
        <f t="shared" si="3"/>
        <v/>
      </c>
      <c r="AH25" s="17" t="str">
        <f t="shared" si="3"/>
        <v/>
      </c>
      <c r="AI25" s="17" t="str">
        <f t="shared" si="3"/>
        <v/>
      </c>
      <c r="AJ25" s="17" t="str">
        <f t="shared" si="3"/>
        <v/>
      </c>
      <c r="AK25" s="17" t="str">
        <f t="shared" si="3"/>
        <v/>
      </c>
      <c r="AL25" s="17" t="str">
        <f t="shared" si="3"/>
        <v/>
      </c>
      <c r="AM25" s="17" t="str">
        <f t="shared" si="3"/>
        <v/>
      </c>
      <c r="AN25" s="17" t="str">
        <f t="shared" si="3"/>
        <v/>
      </c>
      <c r="AO25" s="17" t="str">
        <f t="shared" si="3"/>
        <v/>
      </c>
    </row>
    <row r="26" spans="1:41">
      <c r="A26" t="s">
        <v>95</v>
      </c>
      <c r="B26" t="s">
        <v>96</v>
      </c>
      <c r="C26" t="s">
        <v>97</v>
      </c>
      <c r="D26" t="s">
        <v>98</v>
      </c>
      <c r="E26" t="s">
        <v>22</v>
      </c>
      <c r="F26" t="s">
        <v>27753</v>
      </c>
      <c r="H26">
        <v>10.745147279999999</v>
      </c>
      <c r="I26">
        <v>0.58261780799999996</v>
      </c>
      <c r="J26">
        <v>0.63153225300000004</v>
      </c>
      <c r="K26">
        <v>0.43981004400000001</v>
      </c>
      <c r="L26">
        <v>0.45413988599999999</v>
      </c>
      <c r="M26">
        <v>0.981180465</v>
      </c>
      <c r="N26">
        <v>46.461678929999998</v>
      </c>
      <c r="O26">
        <v>1.8384483519999999</v>
      </c>
      <c r="P26">
        <v>58.528486610000002</v>
      </c>
      <c r="Q26">
        <v>6.1721851069999998</v>
      </c>
      <c r="R26">
        <v>156.35229279999999</v>
      </c>
      <c r="S26">
        <v>4.3534988200000004</v>
      </c>
      <c r="T26">
        <v>58.418264790000002</v>
      </c>
      <c r="U26">
        <v>0.83424011899999995</v>
      </c>
      <c r="V26">
        <v>2.014516489</v>
      </c>
      <c r="X26">
        <f t="shared" si="1"/>
        <v>23.25386931686667</v>
      </c>
      <c r="Y26">
        <f t="shared" si="2"/>
        <v>42.690421901514192</v>
      </c>
      <c r="AA26" s="17" t="str">
        <f t="shared" si="3"/>
        <v/>
      </c>
      <c r="AB26" s="17" t="str">
        <f t="shared" si="3"/>
        <v/>
      </c>
      <c r="AC26" s="17" t="str">
        <f t="shared" si="3"/>
        <v/>
      </c>
      <c r="AD26" s="17" t="str">
        <f t="shared" si="3"/>
        <v/>
      </c>
      <c r="AE26" s="17" t="str">
        <f t="shared" si="3"/>
        <v/>
      </c>
      <c r="AF26" s="17" t="str">
        <f t="shared" si="3"/>
        <v/>
      </c>
      <c r="AG26" s="17" t="str">
        <f t="shared" si="3"/>
        <v/>
      </c>
      <c r="AH26" s="17" t="str">
        <f t="shared" si="3"/>
        <v/>
      </c>
      <c r="AI26" s="17" t="str">
        <f t="shared" si="3"/>
        <v/>
      </c>
      <c r="AJ26" s="17" t="str">
        <f t="shared" si="3"/>
        <v/>
      </c>
      <c r="AK26" s="17" t="str">
        <f t="shared" si="3"/>
        <v>?</v>
      </c>
      <c r="AL26" s="17" t="str">
        <f t="shared" si="3"/>
        <v/>
      </c>
      <c r="AM26" s="17" t="str">
        <f t="shared" si="3"/>
        <v/>
      </c>
      <c r="AN26" s="17" t="str">
        <f t="shared" si="3"/>
        <v/>
      </c>
      <c r="AO26" s="17" t="str">
        <f t="shared" si="3"/>
        <v/>
      </c>
    </row>
    <row r="27" spans="1:41">
      <c r="A27" t="s">
        <v>99</v>
      </c>
      <c r="B27" t="s">
        <v>100</v>
      </c>
      <c r="C27" t="s">
        <v>55</v>
      </c>
      <c r="D27" t="s">
        <v>56</v>
      </c>
      <c r="E27" t="s">
        <v>22</v>
      </c>
      <c r="F27" t="s">
        <v>27753</v>
      </c>
      <c r="H27">
        <v>21.743120319999999</v>
      </c>
      <c r="I27">
        <v>1.252375585</v>
      </c>
      <c r="J27">
        <v>0.81733216099999995</v>
      </c>
      <c r="K27">
        <v>0.51300820400000002</v>
      </c>
      <c r="L27">
        <v>0.650802518</v>
      </c>
      <c r="M27">
        <v>1.447430097</v>
      </c>
      <c r="N27">
        <v>5.7075152649999996</v>
      </c>
      <c r="O27">
        <v>1.5619507109999999</v>
      </c>
      <c r="P27">
        <v>2.3673025999999999</v>
      </c>
      <c r="Q27">
        <v>5.037470946</v>
      </c>
      <c r="R27">
        <v>6.6779088780000002</v>
      </c>
      <c r="S27">
        <v>0.69688233399999999</v>
      </c>
      <c r="T27">
        <v>9.9530802339999997</v>
      </c>
      <c r="U27">
        <v>0.630683726</v>
      </c>
      <c r="V27">
        <v>2.6904458679999999</v>
      </c>
      <c r="X27">
        <f t="shared" si="1"/>
        <v>4.1164872964666666</v>
      </c>
      <c r="Y27">
        <f t="shared" si="2"/>
        <v>5.6148740776456423</v>
      </c>
      <c r="AA27" s="17" t="str">
        <f t="shared" si="3"/>
        <v>?</v>
      </c>
      <c r="AB27" s="17" t="str">
        <f t="shared" si="3"/>
        <v/>
      </c>
      <c r="AC27" s="17" t="str">
        <f t="shared" si="3"/>
        <v/>
      </c>
      <c r="AD27" s="17" t="str">
        <f t="shared" si="3"/>
        <v/>
      </c>
      <c r="AE27" s="17" t="str">
        <f t="shared" si="3"/>
        <v/>
      </c>
      <c r="AF27" s="17" t="str">
        <f t="shared" si="3"/>
        <v/>
      </c>
      <c r="AG27" s="17" t="str">
        <f t="shared" si="3"/>
        <v/>
      </c>
      <c r="AH27" s="17" t="str">
        <f t="shared" si="3"/>
        <v/>
      </c>
      <c r="AI27" s="17" t="str">
        <f t="shared" si="3"/>
        <v/>
      </c>
      <c r="AJ27" s="17" t="str">
        <f t="shared" si="3"/>
        <v/>
      </c>
      <c r="AK27" s="17" t="str">
        <f t="shared" si="3"/>
        <v/>
      </c>
      <c r="AL27" s="17" t="str">
        <f t="shared" si="3"/>
        <v/>
      </c>
      <c r="AM27" s="17" t="str">
        <f t="shared" si="3"/>
        <v/>
      </c>
      <c r="AN27" s="17" t="str">
        <f t="shared" si="3"/>
        <v/>
      </c>
      <c r="AO27" s="17" t="str">
        <f t="shared" si="3"/>
        <v/>
      </c>
    </row>
    <row r="28" spans="1:41">
      <c r="A28" t="s">
        <v>102</v>
      </c>
      <c r="B28" t="s">
        <v>103</v>
      </c>
      <c r="C28" t="s">
        <v>104</v>
      </c>
      <c r="D28" t="s">
        <v>105</v>
      </c>
      <c r="E28" t="s">
        <v>106</v>
      </c>
      <c r="F28" t="s">
        <v>27753</v>
      </c>
      <c r="G28" t="s">
        <v>101</v>
      </c>
      <c r="H28">
        <v>0.881952658</v>
      </c>
      <c r="I28">
        <v>0.415186844</v>
      </c>
      <c r="J28">
        <v>0.15247222799999999</v>
      </c>
      <c r="K28">
        <v>0.22509554400000001</v>
      </c>
      <c r="L28">
        <v>0.13325962699999999</v>
      </c>
      <c r="M28">
        <v>0.97381567999999996</v>
      </c>
      <c r="N28">
        <v>0.64308441599999999</v>
      </c>
      <c r="O28">
        <v>6.9878420999999996E-2</v>
      </c>
      <c r="P28">
        <v>0.60014638799999998</v>
      </c>
      <c r="Q28">
        <v>0.83590281399999999</v>
      </c>
      <c r="R28">
        <v>1.9045677780000001</v>
      </c>
      <c r="S28">
        <v>0.108720017</v>
      </c>
      <c r="T28">
        <v>1.587208001</v>
      </c>
      <c r="U28">
        <v>0.36388234400000002</v>
      </c>
      <c r="V28">
        <v>0.15157066899999999</v>
      </c>
      <c r="X28">
        <f t="shared" si="1"/>
        <v>0.60311622859999992</v>
      </c>
      <c r="Y28">
        <f t="shared" si="2"/>
        <v>0.55582212019857125</v>
      </c>
      <c r="AA28" s="17" t="str">
        <f t="shared" si="3"/>
        <v/>
      </c>
      <c r="AB28" s="17" t="str">
        <f t="shared" si="3"/>
        <v/>
      </c>
      <c r="AC28" s="17" t="str">
        <f t="shared" si="3"/>
        <v/>
      </c>
      <c r="AD28" s="17" t="str">
        <f t="shared" si="3"/>
        <v/>
      </c>
      <c r="AE28" s="17" t="str">
        <f t="shared" si="3"/>
        <v/>
      </c>
      <c r="AF28" s="17" t="str">
        <f t="shared" si="3"/>
        <v/>
      </c>
      <c r="AG28" s="17" t="str">
        <f t="shared" si="3"/>
        <v/>
      </c>
      <c r="AH28" s="17" t="str">
        <f t="shared" si="3"/>
        <v/>
      </c>
      <c r="AI28" s="17" t="str">
        <f t="shared" si="3"/>
        <v/>
      </c>
      <c r="AJ28" s="17" t="str">
        <f t="shared" si="3"/>
        <v/>
      </c>
      <c r="AK28" s="17" t="str">
        <f t="shared" si="3"/>
        <v>?</v>
      </c>
      <c r="AL28" s="17" t="str">
        <f t="shared" si="3"/>
        <v/>
      </c>
      <c r="AM28" s="17" t="str">
        <f t="shared" si="3"/>
        <v/>
      </c>
      <c r="AN28" s="17" t="str">
        <f t="shared" si="3"/>
        <v/>
      </c>
      <c r="AO28" s="17" t="str">
        <f t="shared" si="3"/>
        <v/>
      </c>
    </row>
    <row r="29" spans="1:41">
      <c r="A29" t="s">
        <v>107</v>
      </c>
      <c r="B29" t="s">
        <v>108</v>
      </c>
      <c r="C29" t="s">
        <v>109</v>
      </c>
      <c r="D29" t="s">
        <v>110</v>
      </c>
      <c r="E29" t="s">
        <v>106</v>
      </c>
      <c r="F29" t="s">
        <v>27753</v>
      </c>
      <c r="H29">
        <v>4.9813101499999997</v>
      </c>
      <c r="I29">
        <v>4.0462656189999997</v>
      </c>
      <c r="J29">
        <v>2.1450396399999998</v>
      </c>
      <c r="K29">
        <v>2.389331232</v>
      </c>
      <c r="L29">
        <v>1.5974753370000001</v>
      </c>
      <c r="M29">
        <v>3.461796428</v>
      </c>
      <c r="N29">
        <v>0.34592105400000001</v>
      </c>
      <c r="O29">
        <v>5.9840491780000002</v>
      </c>
      <c r="P29">
        <v>6.1336615459999999</v>
      </c>
      <c r="Q29">
        <v>5.8453180949999997</v>
      </c>
      <c r="R29">
        <v>0.45532649800000002</v>
      </c>
      <c r="S29">
        <v>2.8655936209999999</v>
      </c>
      <c r="T29">
        <v>15.49927933</v>
      </c>
      <c r="U29">
        <v>2.8470644049999998</v>
      </c>
      <c r="V29">
        <v>9.2945641269999992</v>
      </c>
      <c r="X29">
        <f t="shared" si="1"/>
        <v>4.5261330839999996</v>
      </c>
      <c r="Y29">
        <f t="shared" si="2"/>
        <v>3.8693200487327672</v>
      </c>
      <c r="AA29" s="17" t="str">
        <f t="shared" si="3"/>
        <v/>
      </c>
      <c r="AB29" s="17" t="str">
        <f t="shared" si="3"/>
        <v/>
      </c>
      <c r="AC29" s="17" t="str">
        <f t="shared" si="3"/>
        <v/>
      </c>
      <c r="AD29" s="17" t="str">
        <f t="shared" si="3"/>
        <v/>
      </c>
      <c r="AE29" s="17" t="str">
        <f t="shared" si="3"/>
        <v/>
      </c>
      <c r="AF29" s="17" t="str">
        <f t="shared" si="3"/>
        <v/>
      </c>
      <c r="AG29" s="17" t="str">
        <f t="shared" si="3"/>
        <v/>
      </c>
      <c r="AH29" s="17" t="str">
        <f t="shared" si="3"/>
        <v/>
      </c>
      <c r="AI29" s="17" t="str">
        <f t="shared" si="3"/>
        <v/>
      </c>
      <c r="AJ29" s="17" t="str">
        <f t="shared" si="3"/>
        <v/>
      </c>
      <c r="AK29" s="17" t="str">
        <f t="shared" si="3"/>
        <v/>
      </c>
      <c r="AL29" s="17" t="str">
        <f t="shared" si="3"/>
        <v/>
      </c>
      <c r="AM29" s="17" t="str">
        <f t="shared" si="3"/>
        <v>?</v>
      </c>
      <c r="AN29" s="17" t="str">
        <f t="shared" si="3"/>
        <v/>
      </c>
      <c r="AO29" s="17" t="str">
        <f t="shared" si="3"/>
        <v/>
      </c>
    </row>
    <row r="30" spans="1:41">
      <c r="A30" t="s">
        <v>111</v>
      </c>
      <c r="B30" t="s">
        <v>112</v>
      </c>
      <c r="C30" t="s">
        <v>113</v>
      </c>
      <c r="D30" t="s">
        <v>114</v>
      </c>
      <c r="E30" t="s">
        <v>106</v>
      </c>
      <c r="F30" t="s">
        <v>27753</v>
      </c>
      <c r="H30">
        <v>3.2603236739999999</v>
      </c>
      <c r="I30">
        <v>1.761327182</v>
      </c>
      <c r="J30">
        <v>0.91278654400000003</v>
      </c>
      <c r="K30">
        <v>0.51386631400000005</v>
      </c>
      <c r="L30">
        <v>0.95808240099999997</v>
      </c>
      <c r="M30">
        <v>1.493786104</v>
      </c>
      <c r="N30">
        <v>1.418036764</v>
      </c>
      <c r="O30">
        <v>1.776518504</v>
      </c>
      <c r="P30">
        <v>2.0499044450000001</v>
      </c>
      <c r="Q30">
        <v>2.8913129639999999</v>
      </c>
      <c r="R30">
        <v>3.0742737020000002</v>
      </c>
      <c r="S30">
        <v>0.89547573199999997</v>
      </c>
      <c r="T30">
        <v>3.5473912809999999</v>
      </c>
      <c r="U30">
        <v>0.69511057700000001</v>
      </c>
      <c r="V30">
        <v>1.769409113</v>
      </c>
      <c r="X30">
        <f t="shared" si="1"/>
        <v>1.8011736867333334</v>
      </c>
      <c r="Y30">
        <f t="shared" si="2"/>
        <v>0.98179113954525543</v>
      </c>
      <c r="AA30" s="17" t="str">
        <f t="shared" si="3"/>
        <v/>
      </c>
      <c r="AB30" s="17" t="str">
        <f t="shared" si="3"/>
        <v/>
      </c>
      <c r="AC30" s="17" t="str">
        <f t="shared" si="3"/>
        <v/>
      </c>
      <c r="AD30" s="17" t="str">
        <f t="shared" si="3"/>
        <v/>
      </c>
      <c r="AE30" s="17" t="str">
        <f t="shared" si="3"/>
        <v/>
      </c>
      <c r="AF30" s="17" t="str">
        <f t="shared" si="3"/>
        <v/>
      </c>
      <c r="AG30" s="17" t="str">
        <f t="shared" si="3"/>
        <v/>
      </c>
      <c r="AH30" s="17" t="str">
        <f t="shared" si="3"/>
        <v/>
      </c>
      <c r="AI30" s="17" t="str">
        <f t="shared" si="3"/>
        <v/>
      </c>
      <c r="AJ30" s="17" t="str">
        <f t="shared" si="3"/>
        <v/>
      </c>
      <c r="AK30" s="17" t="str">
        <f t="shared" si="3"/>
        <v/>
      </c>
      <c r="AL30" s="17" t="str">
        <f t="shared" si="3"/>
        <v/>
      </c>
      <c r="AM30" s="17" t="str">
        <f t="shared" si="3"/>
        <v/>
      </c>
      <c r="AN30" s="17" t="str">
        <f t="shared" si="3"/>
        <v/>
      </c>
      <c r="AO30" s="17" t="str">
        <f t="shared" si="3"/>
        <v/>
      </c>
    </row>
    <row r="31" spans="1:41">
      <c r="A31" t="s">
        <v>115</v>
      </c>
      <c r="B31" t="s">
        <v>116</v>
      </c>
      <c r="C31" t="s">
        <v>117</v>
      </c>
      <c r="D31" t="s">
        <v>98</v>
      </c>
      <c r="E31" t="s">
        <v>106</v>
      </c>
      <c r="F31" t="s">
        <v>27753</v>
      </c>
      <c r="H31">
        <v>0.81777095399999999</v>
      </c>
      <c r="I31">
        <v>4.9518063720000001</v>
      </c>
      <c r="J31">
        <v>0.92800969499999997</v>
      </c>
      <c r="K31">
        <v>0.519468017</v>
      </c>
      <c r="L31">
        <v>0.65899744199999999</v>
      </c>
      <c r="M31">
        <v>0.41875890799999999</v>
      </c>
      <c r="N31">
        <v>1.192571396</v>
      </c>
      <c r="O31">
        <v>1.3476987419999999</v>
      </c>
      <c r="P31">
        <v>1.7312473690000001</v>
      </c>
      <c r="Q31">
        <v>1.8946210859999999</v>
      </c>
      <c r="R31">
        <v>0.52324979100000002</v>
      </c>
      <c r="S31">
        <v>0.77286297100000001</v>
      </c>
      <c r="T31">
        <v>2.113214938</v>
      </c>
      <c r="U31">
        <v>1.1042240640000001</v>
      </c>
      <c r="V31">
        <v>0.56216210300000002</v>
      </c>
      <c r="X31">
        <f t="shared" si="1"/>
        <v>1.3024442565333332</v>
      </c>
      <c r="Y31">
        <f t="shared" si="2"/>
        <v>1.1396068424190224</v>
      </c>
      <c r="AA31" s="17" t="str">
        <f t="shared" si="3"/>
        <v/>
      </c>
      <c r="AB31" s="17" t="str">
        <f t="shared" si="3"/>
        <v>?</v>
      </c>
      <c r="AC31" s="17" t="str">
        <f t="shared" si="3"/>
        <v/>
      </c>
      <c r="AD31" s="17" t="str">
        <f t="shared" si="3"/>
        <v/>
      </c>
      <c r="AE31" s="17" t="str">
        <f t="shared" si="3"/>
        <v/>
      </c>
      <c r="AF31" s="17" t="str">
        <f t="shared" si="3"/>
        <v/>
      </c>
      <c r="AG31" s="17" t="str">
        <f t="shared" si="3"/>
        <v/>
      </c>
      <c r="AH31" s="17" t="str">
        <f t="shared" si="3"/>
        <v/>
      </c>
      <c r="AI31" s="17" t="str">
        <f t="shared" si="3"/>
        <v/>
      </c>
      <c r="AJ31" s="17" t="str">
        <f t="shared" si="3"/>
        <v/>
      </c>
      <c r="AK31" s="17" t="str">
        <f t="shared" si="3"/>
        <v/>
      </c>
      <c r="AL31" s="17" t="str">
        <f t="shared" si="3"/>
        <v/>
      </c>
      <c r="AM31" s="17" t="str">
        <f t="shared" si="3"/>
        <v/>
      </c>
      <c r="AN31" s="17" t="str">
        <f t="shared" si="3"/>
        <v/>
      </c>
      <c r="AO31" s="17" t="str">
        <f t="shared" si="3"/>
        <v/>
      </c>
    </row>
    <row r="32" spans="1:41">
      <c r="A32" t="s">
        <v>118</v>
      </c>
      <c r="B32" t="s">
        <v>119</v>
      </c>
      <c r="C32" t="s">
        <v>120</v>
      </c>
      <c r="D32" t="s">
        <v>121</v>
      </c>
      <c r="E32" t="s">
        <v>106</v>
      </c>
      <c r="F32" t="s">
        <v>27753</v>
      </c>
      <c r="H32">
        <v>11.17387926</v>
      </c>
      <c r="I32">
        <v>1.25464891</v>
      </c>
      <c r="J32">
        <v>1.498169839</v>
      </c>
      <c r="K32">
        <v>1.625159791</v>
      </c>
      <c r="L32">
        <v>1.1894300179999999</v>
      </c>
      <c r="M32">
        <v>1.7635834290000001</v>
      </c>
      <c r="N32">
        <v>3.348305533</v>
      </c>
      <c r="O32">
        <v>3.2211206450000001</v>
      </c>
      <c r="P32">
        <v>3.6108140340000001</v>
      </c>
      <c r="Q32">
        <v>5.8997037409999997</v>
      </c>
      <c r="R32">
        <v>4.4072837270000003</v>
      </c>
      <c r="S32">
        <v>1.0566554050000001</v>
      </c>
      <c r="T32">
        <v>6.9502459950000004</v>
      </c>
      <c r="U32">
        <v>1.469752151</v>
      </c>
      <c r="V32">
        <v>3.4723615460000001</v>
      </c>
      <c r="X32">
        <f t="shared" si="1"/>
        <v>3.462740934933334</v>
      </c>
      <c r="Y32">
        <f t="shared" si="2"/>
        <v>2.7835875324120112</v>
      </c>
      <c r="AA32" s="17" t="str">
        <f t="shared" si="3"/>
        <v>?</v>
      </c>
      <c r="AB32" s="17" t="str">
        <f t="shared" si="3"/>
        <v/>
      </c>
      <c r="AC32" s="17" t="str">
        <f t="shared" si="3"/>
        <v/>
      </c>
      <c r="AD32" s="17" t="str">
        <f t="shared" si="3"/>
        <v/>
      </c>
      <c r="AE32" s="17" t="str">
        <f t="shared" si="3"/>
        <v/>
      </c>
      <c r="AF32" s="17" t="str">
        <f t="shared" si="3"/>
        <v/>
      </c>
      <c r="AG32" s="17" t="str">
        <f t="shared" si="3"/>
        <v/>
      </c>
      <c r="AH32" s="17" t="str">
        <f t="shared" si="3"/>
        <v/>
      </c>
      <c r="AI32" s="17" t="str">
        <f t="shared" si="3"/>
        <v/>
      </c>
      <c r="AJ32" s="17" t="str">
        <f t="shared" si="3"/>
        <v/>
      </c>
      <c r="AK32" s="17" t="str">
        <f t="shared" si="3"/>
        <v/>
      </c>
      <c r="AL32" s="17" t="str">
        <f t="shared" si="3"/>
        <v/>
      </c>
      <c r="AM32" s="17" t="str">
        <f t="shared" si="3"/>
        <v/>
      </c>
      <c r="AN32" s="17" t="str">
        <f t="shared" si="3"/>
        <v/>
      </c>
      <c r="AO32" s="17" t="str">
        <f t="shared" si="3"/>
        <v/>
      </c>
    </row>
    <row r="33" spans="1:41">
      <c r="A33" t="s">
        <v>122</v>
      </c>
      <c r="B33" t="s">
        <v>123</v>
      </c>
      <c r="C33" t="s">
        <v>124</v>
      </c>
      <c r="D33" t="s">
        <v>98</v>
      </c>
      <c r="E33" t="s">
        <v>106</v>
      </c>
      <c r="F33" t="s">
        <v>27753</v>
      </c>
      <c r="H33">
        <v>8.655649038</v>
      </c>
      <c r="I33">
        <v>2.937732966</v>
      </c>
      <c r="J33">
        <v>2.502839528</v>
      </c>
      <c r="K33">
        <v>1.6766729840000001</v>
      </c>
      <c r="L33">
        <v>2.883943865</v>
      </c>
      <c r="M33">
        <v>3.2177005759999999</v>
      </c>
      <c r="N33">
        <v>6.6350102819999996</v>
      </c>
      <c r="O33">
        <v>3.6505658570000001</v>
      </c>
      <c r="P33">
        <v>6.645071089</v>
      </c>
      <c r="Q33">
        <v>6.2404268580000002</v>
      </c>
      <c r="R33">
        <v>6.0708364479999997</v>
      </c>
      <c r="S33">
        <v>1.7646516400000001</v>
      </c>
      <c r="T33">
        <v>11.36794527</v>
      </c>
      <c r="U33">
        <v>1.1654297300000001</v>
      </c>
      <c r="V33">
        <v>4.0812077459999996</v>
      </c>
      <c r="X33">
        <f t="shared" si="1"/>
        <v>4.6330455917999993</v>
      </c>
      <c r="Y33">
        <f t="shared" si="2"/>
        <v>2.8906701356409905</v>
      </c>
      <c r="AA33" s="17" t="str">
        <f t="shared" si="3"/>
        <v/>
      </c>
      <c r="AB33" s="17" t="str">
        <f t="shared" si="3"/>
        <v/>
      </c>
      <c r="AC33" s="17" t="str">
        <f t="shared" si="3"/>
        <v/>
      </c>
      <c r="AD33" s="17" t="str">
        <f t="shared" si="3"/>
        <v/>
      </c>
      <c r="AE33" s="17" t="str">
        <f t="shared" si="3"/>
        <v/>
      </c>
      <c r="AF33" s="17" t="str">
        <f t="shared" si="3"/>
        <v/>
      </c>
      <c r="AG33" s="17" t="str">
        <f t="shared" si="3"/>
        <v/>
      </c>
      <c r="AH33" s="17" t="str">
        <f t="shared" si="3"/>
        <v/>
      </c>
      <c r="AI33" s="17" t="str">
        <f t="shared" si="3"/>
        <v/>
      </c>
      <c r="AJ33" s="17" t="str">
        <f t="shared" si="3"/>
        <v/>
      </c>
      <c r="AK33" s="17" t="str">
        <f t="shared" si="3"/>
        <v/>
      </c>
      <c r="AL33" s="17" t="str">
        <f t="shared" si="3"/>
        <v/>
      </c>
      <c r="AM33" s="17" t="str">
        <f t="shared" si="3"/>
        <v>?</v>
      </c>
      <c r="AN33" s="17" t="str">
        <f t="shared" si="3"/>
        <v/>
      </c>
      <c r="AO33" s="17" t="str">
        <f t="shared" si="3"/>
        <v/>
      </c>
    </row>
    <row r="34" spans="1:41">
      <c r="A34" t="s">
        <v>125</v>
      </c>
      <c r="B34" t="s">
        <v>126</v>
      </c>
      <c r="C34" t="s">
        <v>127</v>
      </c>
      <c r="D34">
        <v>0</v>
      </c>
      <c r="E34" t="s">
        <v>106</v>
      </c>
      <c r="F34" t="s">
        <v>27753</v>
      </c>
      <c r="H34">
        <v>18.608162419999999</v>
      </c>
      <c r="I34">
        <v>3.7944183370000002</v>
      </c>
      <c r="J34">
        <v>3.2619772419999999</v>
      </c>
      <c r="K34">
        <v>3.252517272</v>
      </c>
      <c r="L34">
        <v>2.8846503139999999</v>
      </c>
      <c r="M34">
        <v>2.679960522</v>
      </c>
      <c r="N34">
        <v>101.7624287</v>
      </c>
      <c r="O34">
        <v>5.0396044959999999</v>
      </c>
      <c r="P34">
        <v>54.774394890000003</v>
      </c>
      <c r="Q34">
        <v>12.42576167</v>
      </c>
      <c r="R34">
        <v>43.02543979</v>
      </c>
      <c r="S34">
        <v>5.5000610380000001</v>
      </c>
      <c r="T34">
        <v>22.247418620000001</v>
      </c>
      <c r="U34">
        <v>6.1229560420000002</v>
      </c>
      <c r="V34">
        <v>6.6866490839999999</v>
      </c>
      <c r="X34">
        <f t="shared" si="1"/>
        <v>19.471093362466672</v>
      </c>
      <c r="Y34">
        <f t="shared" si="2"/>
        <v>27.65184567295044</v>
      </c>
      <c r="AA34" s="17" t="str">
        <f t="shared" si="3"/>
        <v/>
      </c>
      <c r="AB34" s="17" t="str">
        <f t="shared" si="3"/>
        <v/>
      </c>
      <c r="AC34" s="17" t="str">
        <f t="shared" si="3"/>
        <v/>
      </c>
      <c r="AD34" s="17" t="str">
        <f t="shared" si="3"/>
        <v/>
      </c>
      <c r="AE34" s="17" t="str">
        <f t="shared" si="3"/>
        <v/>
      </c>
      <c r="AF34" s="17" t="str">
        <f t="shared" si="3"/>
        <v/>
      </c>
      <c r="AG34" s="17" t="str">
        <f t="shared" si="3"/>
        <v>?</v>
      </c>
      <c r="AH34" s="17" t="str">
        <f t="shared" si="3"/>
        <v/>
      </c>
      <c r="AI34" s="17" t="str">
        <f t="shared" si="3"/>
        <v/>
      </c>
      <c r="AJ34" s="17" t="str">
        <f t="shared" si="3"/>
        <v/>
      </c>
      <c r="AK34" s="17" t="str">
        <f t="shared" si="3"/>
        <v/>
      </c>
      <c r="AL34" s="17" t="str">
        <f t="shared" si="3"/>
        <v/>
      </c>
      <c r="AM34" s="17" t="str">
        <f t="shared" si="3"/>
        <v/>
      </c>
      <c r="AN34" s="17" t="str">
        <f t="shared" si="3"/>
        <v/>
      </c>
      <c r="AO34" s="17" t="str">
        <f t="shared" si="3"/>
        <v/>
      </c>
    </row>
    <row r="35" spans="1:41">
      <c r="A35" t="s">
        <v>128</v>
      </c>
      <c r="B35" t="s">
        <v>129</v>
      </c>
      <c r="C35" t="s">
        <v>104</v>
      </c>
      <c r="D35" t="s">
        <v>98</v>
      </c>
      <c r="E35" t="s">
        <v>106</v>
      </c>
      <c r="F35" t="s">
        <v>27753</v>
      </c>
      <c r="H35">
        <v>4.3977996810000004</v>
      </c>
      <c r="I35">
        <v>0.62630992299999999</v>
      </c>
      <c r="J35">
        <v>0.24507609</v>
      </c>
      <c r="K35">
        <v>0.44184322399999998</v>
      </c>
      <c r="L35">
        <v>0.43395296700000002</v>
      </c>
      <c r="M35">
        <v>3.6594952350000001</v>
      </c>
      <c r="N35">
        <v>1.068899566</v>
      </c>
      <c r="O35">
        <v>0.39822195199999999</v>
      </c>
      <c r="P35">
        <v>0.807524558</v>
      </c>
      <c r="Q35">
        <v>1.521714727</v>
      </c>
      <c r="R35">
        <v>1.406963497</v>
      </c>
      <c r="S35">
        <v>0.45177108900000001</v>
      </c>
      <c r="T35">
        <v>2.4352337460000002</v>
      </c>
      <c r="U35">
        <v>0.36132416299999998</v>
      </c>
      <c r="V35">
        <v>1.3676332099999999</v>
      </c>
      <c r="X35">
        <f t="shared" si="1"/>
        <v>1.3082509085333336</v>
      </c>
      <c r="Y35">
        <f t="shared" si="2"/>
        <v>1.2615021943068996</v>
      </c>
      <c r="AA35" s="17" t="str">
        <f t="shared" si="3"/>
        <v>?</v>
      </c>
      <c r="AB35" s="17" t="str">
        <f t="shared" si="3"/>
        <v/>
      </c>
      <c r="AC35" s="17" t="str">
        <f t="shared" si="3"/>
        <v/>
      </c>
      <c r="AD35" s="17" t="str">
        <f t="shared" si="3"/>
        <v/>
      </c>
      <c r="AE35" s="17" t="str">
        <f t="shared" si="3"/>
        <v/>
      </c>
      <c r="AF35" s="17" t="str">
        <f t="shared" si="3"/>
        <v/>
      </c>
      <c r="AG35" s="17" t="str">
        <f t="shared" si="3"/>
        <v/>
      </c>
      <c r="AH35" s="17" t="str">
        <f t="shared" si="3"/>
        <v/>
      </c>
      <c r="AI35" s="17" t="str">
        <f t="shared" si="3"/>
        <v/>
      </c>
      <c r="AJ35" s="17" t="str">
        <f t="shared" si="3"/>
        <v/>
      </c>
      <c r="AK35" s="17" t="str">
        <f t="shared" si="3"/>
        <v/>
      </c>
      <c r="AL35" s="17" t="str">
        <f t="shared" si="3"/>
        <v/>
      </c>
      <c r="AM35" s="17" t="str">
        <f t="shared" si="3"/>
        <v/>
      </c>
      <c r="AN35" s="17" t="str">
        <f t="shared" si="3"/>
        <v/>
      </c>
      <c r="AO35" s="17" t="str">
        <f t="shared" si="3"/>
        <v/>
      </c>
    </row>
    <row r="36" spans="1:41">
      <c r="A36" t="s">
        <v>130</v>
      </c>
      <c r="B36" t="s">
        <v>131</v>
      </c>
      <c r="C36" t="s">
        <v>132</v>
      </c>
      <c r="D36" t="s">
        <v>133</v>
      </c>
      <c r="E36" t="s">
        <v>106</v>
      </c>
      <c r="F36" t="s">
        <v>27753</v>
      </c>
      <c r="H36">
        <v>38.142768160000003</v>
      </c>
      <c r="I36">
        <v>5.7815107179999998</v>
      </c>
      <c r="J36">
        <v>9.2752635639999994</v>
      </c>
      <c r="K36">
        <v>11.2818095</v>
      </c>
      <c r="L36">
        <v>7.1808166230000001</v>
      </c>
      <c r="M36">
        <v>7.3795352330000004</v>
      </c>
      <c r="N36">
        <v>30.530655920000001</v>
      </c>
      <c r="O36">
        <v>10.797788239999999</v>
      </c>
      <c r="P36">
        <v>20.68608742</v>
      </c>
      <c r="Q36">
        <v>16.12760316</v>
      </c>
      <c r="R36">
        <v>19.267583439999999</v>
      </c>
      <c r="S36">
        <v>11.913920729999999</v>
      </c>
      <c r="T36">
        <v>26.99694976</v>
      </c>
      <c r="U36">
        <v>7.1855506480000004</v>
      </c>
      <c r="V36">
        <v>6.9001494279999998</v>
      </c>
      <c r="X36">
        <f t="shared" si="1"/>
        <v>15.296532836266667</v>
      </c>
      <c r="Y36">
        <f t="shared" si="2"/>
        <v>9.9134001587702354</v>
      </c>
      <c r="AA36" s="17" t="str">
        <f t="shared" ref="AA36:AO52" si="4">IF(H36&gt;($X36+$B$1*$Y36),"?",IF(H36&lt;$X36-$B$1*$Y36,"?",""))</f>
        <v>?</v>
      </c>
      <c r="AB36" s="17" t="str">
        <f t="shared" si="4"/>
        <v/>
      </c>
      <c r="AC36" s="17" t="str">
        <f t="shared" si="4"/>
        <v/>
      </c>
      <c r="AD36" s="17" t="str">
        <f t="shared" si="4"/>
        <v/>
      </c>
      <c r="AE36" s="17" t="str">
        <f t="shared" si="4"/>
        <v/>
      </c>
      <c r="AF36" s="17" t="str">
        <f t="shared" si="4"/>
        <v/>
      </c>
      <c r="AG36" s="17" t="str">
        <f t="shared" si="4"/>
        <v/>
      </c>
      <c r="AH36" s="17" t="str">
        <f t="shared" si="4"/>
        <v/>
      </c>
      <c r="AI36" s="17" t="str">
        <f t="shared" si="4"/>
        <v/>
      </c>
      <c r="AJ36" s="17" t="str">
        <f t="shared" si="4"/>
        <v/>
      </c>
      <c r="AK36" s="17" t="str">
        <f t="shared" si="4"/>
        <v/>
      </c>
      <c r="AL36" s="17" t="str">
        <f t="shared" si="4"/>
        <v/>
      </c>
      <c r="AM36" s="17" t="str">
        <f t="shared" si="4"/>
        <v/>
      </c>
      <c r="AN36" s="17" t="str">
        <f t="shared" si="4"/>
        <v/>
      </c>
      <c r="AO36" s="17" t="str">
        <f t="shared" si="4"/>
        <v/>
      </c>
    </row>
    <row r="37" spans="1:41">
      <c r="A37" t="s">
        <v>134</v>
      </c>
      <c r="B37" t="s">
        <v>135</v>
      </c>
      <c r="C37" t="s">
        <v>136</v>
      </c>
      <c r="D37" t="s">
        <v>133</v>
      </c>
      <c r="E37" t="s">
        <v>106</v>
      </c>
      <c r="F37" t="s">
        <v>27753</v>
      </c>
      <c r="H37">
        <v>2.103434628</v>
      </c>
      <c r="I37">
        <v>1.0096259320000001</v>
      </c>
      <c r="J37">
        <v>0.67133978100000002</v>
      </c>
      <c r="K37">
        <v>0.57263694899999995</v>
      </c>
      <c r="L37">
        <v>0.484298387</v>
      </c>
      <c r="M37">
        <v>0.13463916500000001</v>
      </c>
      <c r="N37">
        <v>2.5562332560000001</v>
      </c>
      <c r="O37">
        <v>2.355436648</v>
      </c>
      <c r="P37">
        <v>1.1132596619999999</v>
      </c>
      <c r="Q37">
        <v>1.5505831619999999</v>
      </c>
      <c r="R37">
        <v>0</v>
      </c>
      <c r="S37">
        <v>4.0622800540000004</v>
      </c>
      <c r="T37">
        <v>0.77650269999999999</v>
      </c>
      <c r="U37">
        <v>0.68376070300000003</v>
      </c>
      <c r="V37">
        <v>0.24099478999999999</v>
      </c>
      <c r="X37">
        <f t="shared" si="1"/>
        <v>1.2210017211333333</v>
      </c>
      <c r="Y37">
        <f t="shared" si="2"/>
        <v>1.1170476031593801</v>
      </c>
      <c r="AA37" s="17" t="str">
        <f t="shared" si="4"/>
        <v/>
      </c>
      <c r="AB37" s="17" t="str">
        <f t="shared" si="4"/>
        <v/>
      </c>
      <c r="AC37" s="17" t="str">
        <f t="shared" si="4"/>
        <v/>
      </c>
      <c r="AD37" s="17" t="str">
        <f t="shared" si="4"/>
        <v/>
      </c>
      <c r="AE37" s="17" t="str">
        <f t="shared" si="4"/>
        <v/>
      </c>
      <c r="AF37" s="17" t="str">
        <f t="shared" si="4"/>
        <v/>
      </c>
      <c r="AG37" s="17" t="str">
        <f t="shared" si="4"/>
        <v/>
      </c>
      <c r="AH37" s="17" t="str">
        <f t="shared" si="4"/>
        <v/>
      </c>
      <c r="AI37" s="17" t="str">
        <f t="shared" si="4"/>
        <v/>
      </c>
      <c r="AJ37" s="17" t="str">
        <f t="shared" si="4"/>
        <v/>
      </c>
      <c r="AK37" s="17" t="str">
        <f t="shared" si="4"/>
        <v/>
      </c>
      <c r="AL37" s="17" t="str">
        <f t="shared" si="4"/>
        <v>?</v>
      </c>
      <c r="AM37" s="17" t="str">
        <f t="shared" si="4"/>
        <v/>
      </c>
      <c r="AN37" s="17" t="str">
        <f t="shared" si="4"/>
        <v/>
      </c>
      <c r="AO37" s="17" t="str">
        <f t="shared" si="4"/>
        <v/>
      </c>
    </row>
    <row r="38" spans="1:41">
      <c r="A38" t="s">
        <v>137</v>
      </c>
      <c r="B38" t="s">
        <v>138</v>
      </c>
      <c r="C38" t="s">
        <v>139</v>
      </c>
      <c r="D38" t="s">
        <v>98</v>
      </c>
      <c r="E38" t="s">
        <v>106</v>
      </c>
      <c r="F38" t="s">
        <v>27753</v>
      </c>
      <c r="H38">
        <v>14.79749384</v>
      </c>
      <c r="I38">
        <v>0.80076710799999995</v>
      </c>
      <c r="J38">
        <v>0.20429507699999999</v>
      </c>
      <c r="K38">
        <v>0.33826721300000001</v>
      </c>
      <c r="L38">
        <v>0.29258590299999998</v>
      </c>
      <c r="M38">
        <v>1.041170261</v>
      </c>
      <c r="N38">
        <v>0.82364408499999997</v>
      </c>
      <c r="O38">
        <v>0.18615641799999999</v>
      </c>
      <c r="P38">
        <v>2.3059508709999998</v>
      </c>
      <c r="Q38">
        <v>3.568667874</v>
      </c>
      <c r="R38">
        <v>5.420701813</v>
      </c>
      <c r="S38">
        <v>0.26456641400000003</v>
      </c>
      <c r="T38">
        <v>33.276199120000001</v>
      </c>
      <c r="U38">
        <v>0.101683653</v>
      </c>
      <c r="V38">
        <v>2.9507359850000001</v>
      </c>
      <c r="X38">
        <f t="shared" si="1"/>
        <v>4.4248590423333338</v>
      </c>
      <c r="Y38">
        <f t="shared" si="2"/>
        <v>8.8296766215560201</v>
      </c>
      <c r="AA38" s="17" t="str">
        <f t="shared" si="4"/>
        <v/>
      </c>
      <c r="AB38" s="17" t="str">
        <f t="shared" si="4"/>
        <v/>
      </c>
      <c r="AC38" s="17" t="str">
        <f t="shared" si="4"/>
        <v/>
      </c>
      <c r="AD38" s="17" t="str">
        <f t="shared" si="4"/>
        <v/>
      </c>
      <c r="AE38" s="17" t="str">
        <f t="shared" si="4"/>
        <v/>
      </c>
      <c r="AF38" s="17" t="str">
        <f t="shared" si="4"/>
        <v/>
      </c>
      <c r="AG38" s="17" t="str">
        <f t="shared" si="4"/>
        <v/>
      </c>
      <c r="AH38" s="17" t="str">
        <f t="shared" si="4"/>
        <v/>
      </c>
      <c r="AI38" s="17" t="str">
        <f t="shared" si="4"/>
        <v/>
      </c>
      <c r="AJ38" s="17" t="str">
        <f t="shared" si="4"/>
        <v/>
      </c>
      <c r="AK38" s="17" t="str">
        <f t="shared" si="4"/>
        <v/>
      </c>
      <c r="AL38" s="17" t="str">
        <f t="shared" si="4"/>
        <v/>
      </c>
      <c r="AM38" s="17" t="str">
        <f t="shared" si="4"/>
        <v>?</v>
      </c>
      <c r="AN38" s="17" t="str">
        <f t="shared" si="4"/>
        <v/>
      </c>
      <c r="AO38" s="17" t="str">
        <f t="shared" si="4"/>
        <v/>
      </c>
    </row>
    <row r="39" spans="1:41">
      <c r="A39" t="s">
        <v>140</v>
      </c>
      <c r="B39" t="s">
        <v>141</v>
      </c>
      <c r="C39" t="s">
        <v>142</v>
      </c>
      <c r="D39" t="s">
        <v>143</v>
      </c>
      <c r="E39" t="s">
        <v>106</v>
      </c>
      <c r="F39" t="s">
        <v>27753</v>
      </c>
      <c r="H39">
        <v>5.267529745</v>
      </c>
      <c r="I39">
        <v>3.7341894739999999</v>
      </c>
      <c r="J39">
        <v>5.5666525419999999</v>
      </c>
      <c r="K39">
        <v>4.1586784520000002</v>
      </c>
      <c r="L39">
        <v>4.7299397320000001</v>
      </c>
      <c r="M39">
        <v>16.72364975</v>
      </c>
      <c r="N39">
        <v>11.266554599999999</v>
      </c>
      <c r="O39">
        <v>5.6537584250000004</v>
      </c>
      <c r="P39">
        <v>12.107374999999999</v>
      </c>
      <c r="Q39">
        <v>12.42576167</v>
      </c>
      <c r="R39">
        <v>6.7408455189999996</v>
      </c>
      <c r="S39">
        <v>6.3202292470000003</v>
      </c>
      <c r="T39">
        <v>3.5002047709999999</v>
      </c>
      <c r="U39">
        <v>3.0558128139999998</v>
      </c>
      <c r="V39">
        <v>4.1038789600000003</v>
      </c>
      <c r="X39">
        <f t="shared" si="1"/>
        <v>7.0236707134000005</v>
      </c>
      <c r="Y39">
        <f t="shared" si="2"/>
        <v>4.1035756831089349</v>
      </c>
      <c r="AA39" s="17" t="str">
        <f t="shared" si="4"/>
        <v/>
      </c>
      <c r="AB39" s="17" t="str">
        <f t="shared" si="4"/>
        <v/>
      </c>
      <c r="AC39" s="17" t="str">
        <f t="shared" si="4"/>
        <v/>
      </c>
      <c r="AD39" s="17" t="str">
        <f t="shared" si="4"/>
        <v/>
      </c>
      <c r="AE39" s="17" t="str">
        <f t="shared" si="4"/>
        <v/>
      </c>
      <c r="AF39" s="17" t="str">
        <f t="shared" si="4"/>
        <v>?</v>
      </c>
      <c r="AG39" s="17" t="str">
        <f t="shared" si="4"/>
        <v/>
      </c>
      <c r="AH39" s="17" t="str">
        <f t="shared" si="4"/>
        <v/>
      </c>
      <c r="AI39" s="17" t="str">
        <f t="shared" si="4"/>
        <v/>
      </c>
      <c r="AJ39" s="17" t="str">
        <f t="shared" si="4"/>
        <v/>
      </c>
      <c r="AK39" s="17" t="str">
        <f t="shared" si="4"/>
        <v/>
      </c>
      <c r="AL39" s="17" t="str">
        <f t="shared" si="4"/>
        <v/>
      </c>
      <c r="AM39" s="17" t="str">
        <f t="shared" si="4"/>
        <v/>
      </c>
      <c r="AN39" s="17" t="str">
        <f t="shared" si="4"/>
        <v/>
      </c>
      <c r="AO39" s="17" t="str">
        <f t="shared" si="4"/>
        <v/>
      </c>
    </row>
    <row r="40" spans="1:41">
      <c r="A40" t="s">
        <v>144</v>
      </c>
      <c r="B40" t="s">
        <v>145</v>
      </c>
      <c r="C40" t="s">
        <v>146</v>
      </c>
      <c r="E40" t="s">
        <v>106</v>
      </c>
      <c r="F40" t="s">
        <v>27753</v>
      </c>
      <c r="H40">
        <v>3.4574595239999999</v>
      </c>
      <c r="I40">
        <v>1.191466967</v>
      </c>
      <c r="J40">
        <v>0.77653369400000005</v>
      </c>
      <c r="K40">
        <v>0.52291963200000002</v>
      </c>
      <c r="L40">
        <v>0.46436331400000003</v>
      </c>
      <c r="M40">
        <v>1.622934232</v>
      </c>
      <c r="N40">
        <v>0</v>
      </c>
      <c r="O40">
        <v>0.58440460599999999</v>
      </c>
      <c r="P40">
        <v>2.0913008080000002</v>
      </c>
      <c r="Q40">
        <v>2.184622284</v>
      </c>
      <c r="R40">
        <v>0</v>
      </c>
      <c r="S40">
        <v>2.8413849990000002</v>
      </c>
      <c r="T40">
        <v>1.701804986</v>
      </c>
      <c r="U40">
        <v>0.97982052600000002</v>
      </c>
      <c r="V40">
        <v>0.52817090600000005</v>
      </c>
      <c r="X40">
        <f t="shared" si="1"/>
        <v>1.2631457652</v>
      </c>
      <c r="Y40">
        <f t="shared" si="2"/>
        <v>1.0303544427762363</v>
      </c>
      <c r="AA40" s="17" t="str">
        <f t="shared" si="4"/>
        <v>?</v>
      </c>
      <c r="AB40" s="17" t="str">
        <f t="shared" si="4"/>
        <v/>
      </c>
      <c r="AC40" s="17" t="str">
        <f t="shared" si="4"/>
        <v/>
      </c>
      <c r="AD40" s="17" t="str">
        <f t="shared" si="4"/>
        <v/>
      </c>
      <c r="AE40" s="17" t="str">
        <f t="shared" si="4"/>
        <v/>
      </c>
      <c r="AF40" s="17" t="str">
        <f t="shared" si="4"/>
        <v/>
      </c>
      <c r="AG40" s="17" t="str">
        <f t="shared" si="4"/>
        <v/>
      </c>
      <c r="AH40" s="17" t="str">
        <f t="shared" si="4"/>
        <v/>
      </c>
      <c r="AI40" s="17" t="str">
        <f t="shared" si="4"/>
        <v/>
      </c>
      <c r="AJ40" s="17" t="str">
        <f t="shared" si="4"/>
        <v/>
      </c>
      <c r="AK40" s="17" t="str">
        <f t="shared" si="4"/>
        <v/>
      </c>
      <c r="AL40" s="17" t="str">
        <f t="shared" si="4"/>
        <v/>
      </c>
      <c r="AM40" s="17" t="str">
        <f t="shared" si="4"/>
        <v/>
      </c>
      <c r="AN40" s="17" t="str">
        <f t="shared" si="4"/>
        <v/>
      </c>
      <c r="AO40" s="17" t="str">
        <f t="shared" si="4"/>
        <v/>
      </c>
    </row>
    <row r="41" spans="1:41">
      <c r="A41" t="s">
        <v>147</v>
      </c>
      <c r="B41" t="s">
        <v>148</v>
      </c>
      <c r="C41" t="s">
        <v>136</v>
      </c>
      <c r="D41" t="s">
        <v>149</v>
      </c>
      <c r="E41" t="s">
        <v>106</v>
      </c>
      <c r="F41" t="s">
        <v>27753</v>
      </c>
      <c r="H41">
        <v>1.2484109189999999</v>
      </c>
      <c r="I41">
        <v>2.8209611539999999</v>
      </c>
      <c r="J41">
        <v>2.8156944699999999</v>
      </c>
      <c r="K41">
        <v>3.0927819240000001</v>
      </c>
      <c r="L41">
        <v>2.069541112</v>
      </c>
      <c r="M41">
        <v>4.3151282560000004</v>
      </c>
      <c r="N41">
        <v>7.6464447760000001</v>
      </c>
      <c r="O41">
        <v>8.4511654660000008</v>
      </c>
      <c r="P41">
        <v>4.7572668020000002</v>
      </c>
      <c r="Q41">
        <v>2.366454005</v>
      </c>
      <c r="R41">
        <v>0.95855312299999995</v>
      </c>
      <c r="S41">
        <v>3.9704661909999999</v>
      </c>
      <c r="T41">
        <v>0</v>
      </c>
      <c r="U41">
        <v>4.6450699220000002</v>
      </c>
      <c r="V41">
        <v>3.0895124059999999</v>
      </c>
      <c r="X41">
        <f t="shared" si="1"/>
        <v>3.4831633683999996</v>
      </c>
      <c r="Y41">
        <f t="shared" si="2"/>
        <v>2.296797589320263</v>
      </c>
      <c r="AA41" s="17" t="str">
        <f t="shared" si="4"/>
        <v/>
      </c>
      <c r="AB41" s="17" t="str">
        <f t="shared" si="4"/>
        <v/>
      </c>
      <c r="AC41" s="17" t="str">
        <f t="shared" si="4"/>
        <v/>
      </c>
      <c r="AD41" s="17" t="str">
        <f t="shared" si="4"/>
        <v/>
      </c>
      <c r="AE41" s="17" t="str">
        <f t="shared" si="4"/>
        <v/>
      </c>
      <c r="AF41" s="17" t="str">
        <f t="shared" si="4"/>
        <v/>
      </c>
      <c r="AG41" s="17" t="str">
        <f t="shared" si="4"/>
        <v/>
      </c>
      <c r="AH41" s="17" t="str">
        <f t="shared" si="4"/>
        <v>?</v>
      </c>
      <c r="AI41" s="17" t="str">
        <f t="shared" si="4"/>
        <v/>
      </c>
      <c r="AJ41" s="17" t="str">
        <f t="shared" si="4"/>
        <v/>
      </c>
      <c r="AK41" s="17" t="str">
        <f t="shared" si="4"/>
        <v/>
      </c>
      <c r="AL41" s="17" t="str">
        <f t="shared" si="4"/>
        <v/>
      </c>
      <c r="AM41" s="17" t="str">
        <f t="shared" si="4"/>
        <v/>
      </c>
      <c r="AN41" s="17" t="str">
        <f t="shared" si="4"/>
        <v/>
      </c>
      <c r="AO41" s="17" t="str">
        <f t="shared" si="4"/>
        <v/>
      </c>
    </row>
    <row r="42" spans="1:41">
      <c r="A42" t="s">
        <v>150</v>
      </c>
      <c r="B42" t="s">
        <v>151</v>
      </c>
      <c r="C42" t="s">
        <v>104</v>
      </c>
      <c r="D42" t="s">
        <v>152</v>
      </c>
      <c r="E42" t="s">
        <v>106</v>
      </c>
      <c r="F42" t="s">
        <v>27753</v>
      </c>
      <c r="H42">
        <v>0.40408447400000003</v>
      </c>
      <c r="I42">
        <v>1.2532553719999999</v>
      </c>
      <c r="J42">
        <v>0.77381434599999999</v>
      </c>
      <c r="K42">
        <v>0.33002266400000002</v>
      </c>
      <c r="L42">
        <v>0.83733390399999996</v>
      </c>
      <c r="M42">
        <v>4.0349592420000002</v>
      </c>
      <c r="N42">
        <v>0</v>
      </c>
      <c r="O42">
        <v>0.25612971000000001</v>
      </c>
      <c r="P42">
        <v>0.18331281499999999</v>
      </c>
      <c r="Q42">
        <v>1.021295479</v>
      </c>
      <c r="R42">
        <v>0</v>
      </c>
      <c r="S42">
        <v>0.24906138899999999</v>
      </c>
      <c r="T42">
        <v>0</v>
      </c>
      <c r="U42">
        <v>0.66688026499999997</v>
      </c>
      <c r="V42">
        <v>0</v>
      </c>
      <c r="X42">
        <f t="shared" si="1"/>
        <v>0.66734331066666652</v>
      </c>
      <c r="Y42">
        <f t="shared" si="2"/>
        <v>1.0139197616418634</v>
      </c>
      <c r="AA42" s="17" t="str">
        <f t="shared" si="4"/>
        <v/>
      </c>
      <c r="AB42" s="17" t="str">
        <f t="shared" si="4"/>
        <v/>
      </c>
      <c r="AC42" s="17" t="str">
        <f t="shared" si="4"/>
        <v/>
      </c>
      <c r="AD42" s="17" t="str">
        <f t="shared" si="4"/>
        <v/>
      </c>
      <c r="AE42" s="17" t="str">
        <f t="shared" si="4"/>
        <v/>
      </c>
      <c r="AF42" s="17" t="str">
        <f t="shared" si="4"/>
        <v>?</v>
      </c>
      <c r="AG42" s="17" t="str">
        <f t="shared" si="4"/>
        <v/>
      </c>
      <c r="AH42" s="17" t="str">
        <f t="shared" si="4"/>
        <v/>
      </c>
      <c r="AI42" s="17" t="str">
        <f t="shared" si="4"/>
        <v/>
      </c>
      <c r="AJ42" s="17" t="str">
        <f t="shared" si="4"/>
        <v/>
      </c>
      <c r="AK42" s="17" t="str">
        <f t="shared" si="4"/>
        <v/>
      </c>
      <c r="AL42" s="17" t="str">
        <f t="shared" si="4"/>
        <v/>
      </c>
      <c r="AM42" s="17" t="str">
        <f t="shared" si="4"/>
        <v/>
      </c>
      <c r="AN42" s="17" t="str">
        <f t="shared" si="4"/>
        <v/>
      </c>
      <c r="AO42" s="17" t="str">
        <f t="shared" si="4"/>
        <v/>
      </c>
    </row>
    <row r="43" spans="1:41">
      <c r="A43" t="s">
        <v>153</v>
      </c>
      <c r="B43" t="s">
        <v>154</v>
      </c>
      <c r="C43" t="s">
        <v>136</v>
      </c>
      <c r="D43" t="s">
        <v>56</v>
      </c>
      <c r="E43" t="s">
        <v>106</v>
      </c>
      <c r="F43" t="s">
        <v>27753</v>
      </c>
      <c r="H43">
        <v>28.863797399999999</v>
      </c>
      <c r="I43">
        <v>1.1945391059999999</v>
      </c>
      <c r="J43">
        <v>1.9234417530000001</v>
      </c>
      <c r="K43">
        <v>1.6406503050000001</v>
      </c>
      <c r="L43">
        <v>1.204980511</v>
      </c>
      <c r="M43">
        <v>0.121816387</v>
      </c>
      <c r="N43">
        <v>0.46255649399999998</v>
      </c>
      <c r="O43">
        <v>0.92482103800000004</v>
      </c>
      <c r="P43">
        <v>1.295016341</v>
      </c>
      <c r="Q43">
        <v>3.206648172</v>
      </c>
      <c r="R43">
        <v>3.653103378</v>
      </c>
      <c r="S43">
        <v>2.4241975189999998</v>
      </c>
      <c r="T43">
        <v>8.0793257090000008</v>
      </c>
      <c r="U43">
        <v>0.808991601</v>
      </c>
      <c r="V43">
        <v>2.3984719540000001</v>
      </c>
      <c r="X43">
        <f t="shared" si="1"/>
        <v>3.8801571778666668</v>
      </c>
      <c r="Y43">
        <f t="shared" si="2"/>
        <v>7.1738764985854235</v>
      </c>
      <c r="AA43" s="17" t="str">
        <f t="shared" si="4"/>
        <v>?</v>
      </c>
      <c r="AB43" s="17" t="str">
        <f t="shared" si="4"/>
        <v/>
      </c>
      <c r="AC43" s="17" t="str">
        <f t="shared" si="4"/>
        <v/>
      </c>
      <c r="AD43" s="17" t="str">
        <f t="shared" si="4"/>
        <v/>
      </c>
      <c r="AE43" s="17" t="str">
        <f t="shared" si="4"/>
        <v/>
      </c>
      <c r="AF43" s="17" t="str">
        <f t="shared" si="4"/>
        <v/>
      </c>
      <c r="AG43" s="17" t="str">
        <f t="shared" si="4"/>
        <v/>
      </c>
      <c r="AH43" s="17" t="str">
        <f t="shared" si="4"/>
        <v/>
      </c>
      <c r="AI43" s="17" t="str">
        <f t="shared" si="4"/>
        <v/>
      </c>
      <c r="AJ43" s="17" t="str">
        <f t="shared" si="4"/>
        <v/>
      </c>
      <c r="AK43" s="17" t="str">
        <f t="shared" si="4"/>
        <v/>
      </c>
      <c r="AL43" s="17" t="str">
        <f t="shared" si="4"/>
        <v/>
      </c>
      <c r="AM43" s="17" t="str">
        <f t="shared" si="4"/>
        <v/>
      </c>
      <c r="AN43" s="17" t="str">
        <f t="shared" si="4"/>
        <v/>
      </c>
      <c r="AO43" s="17" t="str">
        <f t="shared" si="4"/>
        <v/>
      </c>
    </row>
    <row r="44" spans="1:41">
      <c r="A44" t="s">
        <v>155</v>
      </c>
      <c r="B44" t="s">
        <v>156</v>
      </c>
      <c r="C44" t="s">
        <v>136</v>
      </c>
      <c r="D44" t="s">
        <v>56</v>
      </c>
      <c r="E44" t="s">
        <v>106</v>
      </c>
      <c r="F44" t="s">
        <v>27753</v>
      </c>
      <c r="H44">
        <v>8.302464101</v>
      </c>
      <c r="I44">
        <v>37.867401540000003</v>
      </c>
      <c r="J44">
        <v>35.248126040000002</v>
      </c>
      <c r="K44">
        <v>31.550494530000002</v>
      </c>
      <c r="L44">
        <v>29.449477030000001</v>
      </c>
      <c r="M44">
        <v>92.882171810000003</v>
      </c>
      <c r="N44">
        <v>44.299739989999999</v>
      </c>
      <c r="O44">
        <v>44.452922530000002</v>
      </c>
      <c r="P44">
        <v>53.83751711</v>
      </c>
      <c r="Q44">
        <v>34.623438550000003</v>
      </c>
      <c r="R44">
        <v>5.8123052089999998</v>
      </c>
      <c r="S44">
        <v>16.7727176</v>
      </c>
      <c r="T44">
        <v>8.6539279110000003</v>
      </c>
      <c r="U44">
        <v>19.783579190000001</v>
      </c>
      <c r="V44">
        <v>23.769564620000001</v>
      </c>
      <c r="X44">
        <f t="shared" si="1"/>
        <v>32.487056517399999</v>
      </c>
      <c r="Y44">
        <f t="shared" si="2"/>
        <v>22.01645760694554</v>
      </c>
      <c r="AA44" s="17" t="str">
        <f t="shared" si="4"/>
        <v/>
      </c>
      <c r="AB44" s="17" t="str">
        <f t="shared" si="4"/>
        <v/>
      </c>
      <c r="AC44" s="17" t="str">
        <f t="shared" si="4"/>
        <v/>
      </c>
      <c r="AD44" s="17" t="str">
        <f t="shared" si="4"/>
        <v/>
      </c>
      <c r="AE44" s="17" t="str">
        <f t="shared" si="4"/>
        <v/>
      </c>
      <c r="AF44" s="17" t="str">
        <f t="shared" si="4"/>
        <v>?</v>
      </c>
      <c r="AG44" s="17" t="str">
        <f t="shared" si="4"/>
        <v/>
      </c>
      <c r="AH44" s="17" t="str">
        <f t="shared" si="4"/>
        <v/>
      </c>
      <c r="AI44" s="17" t="str">
        <f t="shared" si="4"/>
        <v/>
      </c>
      <c r="AJ44" s="17" t="str">
        <f t="shared" si="4"/>
        <v/>
      </c>
      <c r="AK44" s="17" t="str">
        <f t="shared" si="4"/>
        <v/>
      </c>
      <c r="AL44" s="17" t="str">
        <f t="shared" si="4"/>
        <v/>
      </c>
      <c r="AM44" s="17" t="str">
        <f t="shared" si="4"/>
        <v/>
      </c>
      <c r="AN44" s="17" t="str">
        <f t="shared" si="4"/>
        <v/>
      </c>
      <c r="AO44" s="17" t="str">
        <f t="shared" si="4"/>
        <v/>
      </c>
    </row>
    <row r="45" spans="1:41">
      <c r="A45" t="s">
        <v>157</v>
      </c>
      <c r="B45" t="s">
        <v>158</v>
      </c>
      <c r="C45" t="s">
        <v>159</v>
      </c>
      <c r="D45" t="s">
        <v>160</v>
      </c>
      <c r="E45" t="s">
        <v>106</v>
      </c>
      <c r="F45" t="s">
        <v>27753</v>
      </c>
      <c r="H45">
        <v>5.2206868469999996</v>
      </c>
      <c r="I45">
        <v>12.16378851</v>
      </c>
      <c r="J45">
        <v>15.283564200000001</v>
      </c>
      <c r="K45">
        <v>8.1845812529999993</v>
      </c>
      <c r="L45">
        <v>17.595083970000001</v>
      </c>
      <c r="M45">
        <v>17.699591850000001</v>
      </c>
      <c r="N45">
        <v>20.214968939999999</v>
      </c>
      <c r="O45">
        <v>39.093521959999997</v>
      </c>
      <c r="P45">
        <v>11.923483790000001</v>
      </c>
      <c r="Q45">
        <v>10.464939640000001</v>
      </c>
      <c r="R45">
        <v>11.40360649</v>
      </c>
      <c r="S45">
        <v>9.3205850570000006</v>
      </c>
      <c r="T45">
        <v>8.7723818510000005</v>
      </c>
      <c r="U45">
        <v>5.1857776419999997</v>
      </c>
      <c r="V45">
        <v>6.6827203830000004</v>
      </c>
      <c r="X45">
        <f t="shared" si="1"/>
        <v>13.280618825533335</v>
      </c>
      <c r="Y45">
        <f t="shared" si="2"/>
        <v>8.4814172509187049</v>
      </c>
      <c r="AA45" s="17" t="str">
        <f t="shared" si="4"/>
        <v/>
      </c>
      <c r="AB45" s="17" t="str">
        <f t="shared" si="4"/>
        <v/>
      </c>
      <c r="AC45" s="17" t="str">
        <f t="shared" si="4"/>
        <v/>
      </c>
      <c r="AD45" s="17" t="str">
        <f t="shared" si="4"/>
        <v/>
      </c>
      <c r="AE45" s="17" t="str">
        <f t="shared" si="4"/>
        <v/>
      </c>
      <c r="AF45" s="17" t="str">
        <f t="shared" si="4"/>
        <v/>
      </c>
      <c r="AG45" s="17" t="str">
        <f t="shared" si="4"/>
        <v/>
      </c>
      <c r="AH45" s="17" t="str">
        <f t="shared" si="4"/>
        <v>?</v>
      </c>
      <c r="AI45" s="17" t="str">
        <f t="shared" si="4"/>
        <v/>
      </c>
      <c r="AJ45" s="17" t="str">
        <f t="shared" si="4"/>
        <v/>
      </c>
      <c r="AK45" s="17" t="str">
        <f t="shared" si="4"/>
        <v/>
      </c>
      <c r="AL45" s="17" t="str">
        <f t="shared" si="4"/>
        <v/>
      </c>
      <c r="AM45" s="17" t="str">
        <f t="shared" si="4"/>
        <v/>
      </c>
      <c r="AN45" s="17" t="str">
        <f t="shared" si="4"/>
        <v/>
      </c>
      <c r="AO45" s="17" t="str">
        <f t="shared" si="4"/>
        <v/>
      </c>
    </row>
    <row r="46" spans="1:41">
      <c r="A46" t="s">
        <v>161</v>
      </c>
      <c r="B46" t="s">
        <v>162</v>
      </c>
      <c r="C46" t="s">
        <v>163</v>
      </c>
      <c r="D46" t="s">
        <v>164</v>
      </c>
      <c r="E46" t="s">
        <v>165</v>
      </c>
      <c r="F46" t="s">
        <v>27754</v>
      </c>
      <c r="H46">
        <v>6.5245165939999996</v>
      </c>
      <c r="I46">
        <v>1.343610231</v>
      </c>
      <c r="J46">
        <v>1.7499882419999999</v>
      </c>
      <c r="K46">
        <v>1.4134771319999999</v>
      </c>
      <c r="L46">
        <v>1.8724803350000001</v>
      </c>
      <c r="M46">
        <v>1.341118732</v>
      </c>
      <c r="N46">
        <v>3.7523274469999999</v>
      </c>
      <c r="O46">
        <v>2.8075326989999998</v>
      </c>
      <c r="P46">
        <v>2.2094619409999998</v>
      </c>
      <c r="Q46">
        <v>2.2645079670000001</v>
      </c>
      <c r="R46">
        <v>1.41116766</v>
      </c>
      <c r="S46">
        <v>1.449987301</v>
      </c>
      <c r="T46">
        <v>2.4425104950000001</v>
      </c>
      <c r="U46">
        <v>1.461432877</v>
      </c>
      <c r="V46">
        <v>1.9583105759999999</v>
      </c>
      <c r="X46">
        <f t="shared" si="1"/>
        <v>2.2668286819333336</v>
      </c>
      <c r="Y46">
        <f t="shared" si="2"/>
        <v>1.3539487328479292</v>
      </c>
      <c r="AA46" s="17" t="str">
        <f t="shared" si="4"/>
        <v>?</v>
      </c>
      <c r="AB46" s="17" t="str">
        <f t="shared" si="4"/>
        <v/>
      </c>
      <c r="AC46" s="17" t="str">
        <f t="shared" si="4"/>
        <v/>
      </c>
      <c r="AD46" s="17" t="str">
        <f t="shared" si="4"/>
        <v/>
      </c>
      <c r="AE46" s="17" t="str">
        <f t="shared" si="4"/>
        <v/>
      </c>
      <c r="AF46" s="17" t="str">
        <f t="shared" si="4"/>
        <v/>
      </c>
      <c r="AG46" s="17" t="str">
        <f t="shared" si="4"/>
        <v/>
      </c>
      <c r="AH46" s="17" t="str">
        <f t="shared" si="4"/>
        <v/>
      </c>
      <c r="AI46" s="17" t="str">
        <f t="shared" si="4"/>
        <v/>
      </c>
      <c r="AJ46" s="17" t="str">
        <f t="shared" si="4"/>
        <v/>
      </c>
      <c r="AK46" s="17" t="str">
        <f t="shared" si="4"/>
        <v/>
      </c>
      <c r="AL46" s="17" t="str">
        <f t="shared" si="4"/>
        <v/>
      </c>
      <c r="AM46" s="17" t="str">
        <f t="shared" si="4"/>
        <v/>
      </c>
      <c r="AN46" s="17" t="str">
        <f t="shared" si="4"/>
        <v/>
      </c>
      <c r="AO46" s="17" t="str">
        <f t="shared" si="4"/>
        <v/>
      </c>
    </row>
    <row r="47" spans="1:41">
      <c r="A47" t="s">
        <v>166</v>
      </c>
      <c r="B47" t="s">
        <v>167</v>
      </c>
      <c r="C47" t="s">
        <v>168</v>
      </c>
      <c r="D47" t="s">
        <v>169</v>
      </c>
      <c r="E47" t="s">
        <v>165</v>
      </c>
      <c r="F47" t="s">
        <v>27754</v>
      </c>
      <c r="H47">
        <v>38.90395917</v>
      </c>
      <c r="I47">
        <v>4.0077935880000002</v>
      </c>
      <c r="J47">
        <v>5.9997152270000003</v>
      </c>
      <c r="K47">
        <v>5.3337244999999998</v>
      </c>
      <c r="L47">
        <v>4.2920463450000002</v>
      </c>
      <c r="M47">
        <v>7.3015453350000001</v>
      </c>
      <c r="N47">
        <v>4.6694983929999996</v>
      </c>
      <c r="O47">
        <v>8.8996907160000003</v>
      </c>
      <c r="P47">
        <v>7.7894266510000003</v>
      </c>
      <c r="Q47">
        <v>15.24979841</v>
      </c>
      <c r="R47">
        <v>6.9146257970000002</v>
      </c>
      <c r="S47">
        <v>4.5885421160000002</v>
      </c>
      <c r="T47">
        <v>13.253602150000001</v>
      </c>
      <c r="U47">
        <v>2.2999019760000001</v>
      </c>
      <c r="V47">
        <v>6.9611010980000003</v>
      </c>
      <c r="X47">
        <f t="shared" si="1"/>
        <v>9.0976647647999993</v>
      </c>
      <c r="Y47">
        <f t="shared" si="2"/>
        <v>8.9313203203158729</v>
      </c>
      <c r="AA47" s="17" t="str">
        <f t="shared" si="4"/>
        <v>?</v>
      </c>
      <c r="AB47" s="17" t="str">
        <f t="shared" si="4"/>
        <v/>
      </c>
      <c r="AC47" s="17" t="str">
        <f t="shared" si="4"/>
        <v/>
      </c>
      <c r="AD47" s="17" t="str">
        <f t="shared" si="4"/>
        <v/>
      </c>
      <c r="AE47" s="17" t="str">
        <f t="shared" si="4"/>
        <v/>
      </c>
      <c r="AF47" s="17" t="str">
        <f t="shared" si="4"/>
        <v/>
      </c>
      <c r="AG47" s="17" t="str">
        <f t="shared" si="4"/>
        <v/>
      </c>
      <c r="AH47" s="17" t="str">
        <f t="shared" si="4"/>
        <v/>
      </c>
      <c r="AI47" s="17" t="str">
        <f t="shared" si="4"/>
        <v/>
      </c>
      <c r="AJ47" s="17" t="str">
        <f t="shared" si="4"/>
        <v/>
      </c>
      <c r="AK47" s="17" t="str">
        <f t="shared" si="4"/>
        <v/>
      </c>
      <c r="AL47" s="17" t="str">
        <f t="shared" si="4"/>
        <v/>
      </c>
      <c r="AM47" s="17" t="str">
        <f t="shared" si="4"/>
        <v/>
      </c>
      <c r="AN47" s="17" t="str">
        <f t="shared" si="4"/>
        <v/>
      </c>
      <c r="AO47" s="17" t="str">
        <f t="shared" si="4"/>
        <v/>
      </c>
    </row>
    <row r="48" spans="1:41">
      <c r="A48" t="s">
        <v>170</v>
      </c>
      <c r="B48" t="s">
        <v>171</v>
      </c>
      <c r="C48" t="s">
        <v>172</v>
      </c>
      <c r="D48" t="s">
        <v>173</v>
      </c>
      <c r="E48" t="s">
        <v>165</v>
      </c>
      <c r="F48" t="s">
        <v>27754</v>
      </c>
      <c r="H48">
        <v>7.8183661899999999</v>
      </c>
      <c r="I48">
        <v>0.765739532</v>
      </c>
      <c r="J48">
        <v>0.52533430400000003</v>
      </c>
      <c r="K48">
        <v>0.42569284499999999</v>
      </c>
      <c r="L48">
        <v>0.31265137999999998</v>
      </c>
      <c r="M48">
        <v>0.34767921499999999</v>
      </c>
      <c r="N48">
        <v>0.36005294300000001</v>
      </c>
      <c r="O48">
        <v>0.84507491499999998</v>
      </c>
      <c r="P48">
        <v>1.120042033</v>
      </c>
      <c r="Q48">
        <v>2.4440467840000002</v>
      </c>
      <c r="R48">
        <v>2.3696395969999999</v>
      </c>
      <c r="S48">
        <v>0.53769068099999995</v>
      </c>
      <c r="T48">
        <v>3.6457559989999999</v>
      </c>
      <c r="U48">
        <v>0.81492821500000001</v>
      </c>
      <c r="V48">
        <v>2.319562844</v>
      </c>
      <c r="X48">
        <f t="shared" si="1"/>
        <v>1.6434838317999998</v>
      </c>
      <c r="Y48">
        <f t="shared" si="2"/>
        <v>1.9854004782985775</v>
      </c>
      <c r="AA48" s="17" t="str">
        <f t="shared" si="4"/>
        <v>?</v>
      </c>
      <c r="AB48" s="17" t="str">
        <f t="shared" si="4"/>
        <v/>
      </c>
      <c r="AC48" s="17" t="str">
        <f t="shared" si="4"/>
        <v/>
      </c>
      <c r="AD48" s="17" t="str">
        <f t="shared" si="4"/>
        <v/>
      </c>
      <c r="AE48" s="17" t="str">
        <f t="shared" si="4"/>
        <v/>
      </c>
      <c r="AF48" s="17" t="str">
        <f t="shared" si="4"/>
        <v/>
      </c>
      <c r="AG48" s="17" t="str">
        <f t="shared" si="4"/>
        <v/>
      </c>
      <c r="AH48" s="17" t="str">
        <f t="shared" si="4"/>
        <v/>
      </c>
      <c r="AI48" s="17" t="str">
        <f t="shared" si="4"/>
        <v/>
      </c>
      <c r="AJ48" s="17" t="str">
        <f t="shared" si="4"/>
        <v/>
      </c>
      <c r="AK48" s="17" t="str">
        <f t="shared" si="4"/>
        <v/>
      </c>
      <c r="AL48" s="17" t="str">
        <f t="shared" si="4"/>
        <v/>
      </c>
      <c r="AM48" s="17" t="str">
        <f t="shared" si="4"/>
        <v/>
      </c>
      <c r="AN48" s="17" t="str">
        <f t="shared" si="4"/>
        <v/>
      </c>
      <c r="AO48" s="17" t="str">
        <f t="shared" si="4"/>
        <v/>
      </c>
    </row>
    <row r="49" spans="1:41">
      <c r="A49" t="s">
        <v>174</v>
      </c>
      <c r="B49" t="s">
        <v>175</v>
      </c>
      <c r="C49" t="s">
        <v>136</v>
      </c>
      <c r="D49" t="s">
        <v>176</v>
      </c>
      <c r="E49" t="s">
        <v>177</v>
      </c>
      <c r="F49" t="s">
        <v>27755</v>
      </c>
      <c r="H49">
        <v>3.8487822180000002</v>
      </c>
      <c r="I49">
        <v>1.9610584980000001</v>
      </c>
      <c r="J49">
        <v>0.573249232</v>
      </c>
      <c r="K49">
        <v>0.31433659200000003</v>
      </c>
      <c r="L49">
        <v>1.262764038</v>
      </c>
      <c r="M49">
        <v>0.44344343800000002</v>
      </c>
      <c r="N49">
        <v>1.122550895</v>
      </c>
      <c r="O49">
        <v>0.78065852999999996</v>
      </c>
      <c r="P49">
        <v>1.5713991389999999</v>
      </c>
      <c r="Q49">
        <v>4.1342002930000001</v>
      </c>
      <c r="R49">
        <v>1.477583286</v>
      </c>
      <c r="S49">
        <v>0.80655965900000004</v>
      </c>
      <c r="T49">
        <v>5.9674196290000001</v>
      </c>
      <c r="U49">
        <v>0.46195145700000001</v>
      </c>
      <c r="V49">
        <v>1.8520438349999999</v>
      </c>
      <c r="X49">
        <f t="shared" si="1"/>
        <v>1.7718667159333337</v>
      </c>
      <c r="Y49">
        <f t="shared" si="2"/>
        <v>1.6323218858355231</v>
      </c>
      <c r="AA49" s="17" t="str">
        <f t="shared" si="4"/>
        <v/>
      </c>
      <c r="AB49" s="17" t="str">
        <f t="shared" si="4"/>
        <v/>
      </c>
      <c r="AC49" s="17" t="str">
        <f t="shared" si="4"/>
        <v/>
      </c>
      <c r="AD49" s="17" t="str">
        <f t="shared" si="4"/>
        <v/>
      </c>
      <c r="AE49" s="17" t="str">
        <f t="shared" si="4"/>
        <v/>
      </c>
      <c r="AF49" s="17" t="str">
        <f t="shared" si="4"/>
        <v/>
      </c>
      <c r="AG49" s="17" t="str">
        <f t="shared" si="4"/>
        <v/>
      </c>
      <c r="AH49" s="17" t="str">
        <f t="shared" si="4"/>
        <v/>
      </c>
      <c r="AI49" s="17" t="str">
        <f t="shared" si="4"/>
        <v/>
      </c>
      <c r="AJ49" s="17" t="str">
        <f t="shared" si="4"/>
        <v/>
      </c>
      <c r="AK49" s="17" t="str">
        <f t="shared" si="4"/>
        <v/>
      </c>
      <c r="AL49" s="17" t="str">
        <f t="shared" si="4"/>
        <v/>
      </c>
      <c r="AM49" s="17" t="str">
        <f t="shared" si="4"/>
        <v>?</v>
      </c>
      <c r="AN49" s="17" t="str">
        <f t="shared" si="4"/>
        <v/>
      </c>
      <c r="AO49" s="17" t="str">
        <f t="shared" si="4"/>
        <v/>
      </c>
    </row>
    <row r="50" spans="1:41">
      <c r="A50" t="s">
        <v>178</v>
      </c>
      <c r="B50" t="s">
        <v>179</v>
      </c>
      <c r="C50" t="s">
        <v>180</v>
      </c>
      <c r="D50" t="s">
        <v>181</v>
      </c>
      <c r="E50" t="s">
        <v>177</v>
      </c>
      <c r="F50" t="s">
        <v>27755</v>
      </c>
      <c r="H50">
        <v>4.7641240480000002</v>
      </c>
      <c r="I50">
        <v>0.55548052299999995</v>
      </c>
      <c r="J50">
        <v>0.64022526800000001</v>
      </c>
      <c r="K50">
        <v>0.443703817</v>
      </c>
      <c r="L50">
        <v>0.43298687000000002</v>
      </c>
      <c r="M50">
        <v>0.57779576099999996</v>
      </c>
      <c r="N50">
        <v>0.36566396800000001</v>
      </c>
      <c r="O50">
        <v>3.8144198660000002</v>
      </c>
      <c r="P50">
        <v>2.2749932899999998</v>
      </c>
      <c r="Q50">
        <v>3.0102482720000001</v>
      </c>
      <c r="R50">
        <v>2.8878813590000001</v>
      </c>
      <c r="S50">
        <v>1.7309388480000001</v>
      </c>
      <c r="T50">
        <v>3.6100067830000002</v>
      </c>
      <c r="U50">
        <v>1.0909641379999999</v>
      </c>
      <c r="V50">
        <v>2.4131670129999998</v>
      </c>
      <c r="X50">
        <f t="shared" si="1"/>
        <v>1.9075066549333333</v>
      </c>
      <c r="Y50">
        <f t="shared" si="2"/>
        <v>1.4603627728052375</v>
      </c>
      <c r="AA50" s="17" t="str">
        <f t="shared" si="4"/>
        <v/>
      </c>
      <c r="AB50" s="17" t="str">
        <f t="shared" si="4"/>
        <v/>
      </c>
      <c r="AC50" s="17" t="str">
        <f t="shared" si="4"/>
        <v/>
      </c>
      <c r="AD50" s="17" t="str">
        <f t="shared" si="4"/>
        <v/>
      </c>
      <c r="AE50" s="17" t="str">
        <f t="shared" si="4"/>
        <v/>
      </c>
      <c r="AF50" s="17" t="str">
        <f t="shared" si="4"/>
        <v/>
      </c>
      <c r="AG50" s="17" t="str">
        <f t="shared" si="4"/>
        <v/>
      </c>
      <c r="AH50" s="17" t="str">
        <f t="shared" si="4"/>
        <v/>
      </c>
      <c r="AI50" s="17" t="str">
        <f t="shared" si="4"/>
        <v/>
      </c>
      <c r="AJ50" s="17" t="str">
        <f t="shared" si="4"/>
        <v/>
      </c>
      <c r="AK50" s="17" t="str">
        <f t="shared" si="4"/>
        <v/>
      </c>
      <c r="AL50" s="17" t="str">
        <f t="shared" si="4"/>
        <v/>
      </c>
      <c r="AM50" s="17" t="str">
        <f t="shared" si="4"/>
        <v/>
      </c>
      <c r="AN50" s="17" t="str">
        <f t="shared" si="4"/>
        <v/>
      </c>
      <c r="AO50" s="17" t="str">
        <f t="shared" si="4"/>
        <v/>
      </c>
    </row>
    <row r="51" spans="1:41">
      <c r="A51" t="s">
        <v>182</v>
      </c>
      <c r="B51" t="s">
        <v>183</v>
      </c>
      <c r="C51" t="s">
        <v>184</v>
      </c>
      <c r="D51">
        <v>0</v>
      </c>
      <c r="E51" t="s">
        <v>177</v>
      </c>
      <c r="F51" t="s">
        <v>27755</v>
      </c>
      <c r="H51">
        <v>8.1777095440000007</v>
      </c>
      <c r="I51">
        <v>25.153875710000001</v>
      </c>
      <c r="J51">
        <v>66.923776059999994</v>
      </c>
      <c r="K51">
        <v>33.351559250000001</v>
      </c>
      <c r="L51">
        <v>98.360799549999996</v>
      </c>
      <c r="M51">
        <v>247.51067370000001</v>
      </c>
      <c r="N51">
        <v>48.620218469999998</v>
      </c>
      <c r="O51">
        <v>32.735522690000003</v>
      </c>
      <c r="P51">
        <v>18.406393730000001</v>
      </c>
      <c r="Q51">
        <v>40.939714369999997</v>
      </c>
      <c r="R51">
        <v>19.92374203</v>
      </c>
      <c r="S51">
        <v>9.8094146379999998</v>
      </c>
      <c r="T51">
        <v>9.7532997130000005</v>
      </c>
      <c r="U51">
        <v>23.972043769999999</v>
      </c>
      <c r="V51">
        <v>31.567564260000001</v>
      </c>
      <c r="X51">
        <f t="shared" si="1"/>
        <v>47.680420499000007</v>
      </c>
      <c r="Y51">
        <f t="shared" si="2"/>
        <v>60.19944606894267</v>
      </c>
      <c r="AA51" s="17" t="str">
        <f t="shared" si="4"/>
        <v/>
      </c>
      <c r="AB51" s="17" t="str">
        <f t="shared" si="4"/>
        <v/>
      </c>
      <c r="AC51" s="17" t="str">
        <f t="shared" si="4"/>
        <v/>
      </c>
      <c r="AD51" s="17" t="str">
        <f t="shared" si="4"/>
        <v/>
      </c>
      <c r="AE51" s="17" t="str">
        <f t="shared" si="4"/>
        <v/>
      </c>
      <c r="AF51" s="17" t="str">
        <f t="shared" si="4"/>
        <v>?</v>
      </c>
      <c r="AG51" s="17" t="str">
        <f t="shared" si="4"/>
        <v/>
      </c>
      <c r="AH51" s="17" t="str">
        <f t="shared" si="4"/>
        <v/>
      </c>
      <c r="AI51" s="17" t="str">
        <f t="shared" si="4"/>
        <v/>
      </c>
      <c r="AJ51" s="17" t="str">
        <f t="shared" si="4"/>
        <v/>
      </c>
      <c r="AK51" s="17" t="str">
        <f t="shared" si="4"/>
        <v/>
      </c>
      <c r="AL51" s="17" t="str">
        <f t="shared" si="4"/>
        <v/>
      </c>
      <c r="AM51" s="17" t="str">
        <f t="shared" si="4"/>
        <v/>
      </c>
      <c r="AN51" s="17" t="str">
        <f t="shared" si="4"/>
        <v/>
      </c>
      <c r="AO51" s="17" t="str">
        <f t="shared" si="4"/>
        <v/>
      </c>
    </row>
    <row r="52" spans="1:41">
      <c r="A52" t="s">
        <v>185</v>
      </c>
      <c r="B52" t="s">
        <v>186</v>
      </c>
      <c r="C52" t="s">
        <v>187</v>
      </c>
      <c r="D52" t="s">
        <v>188</v>
      </c>
      <c r="E52" t="s">
        <v>177</v>
      </c>
      <c r="F52" t="s">
        <v>27755</v>
      </c>
      <c r="H52">
        <v>8.8603276060000002</v>
      </c>
      <c r="I52">
        <v>0.82808123899999997</v>
      </c>
      <c r="J52">
        <v>1.1046461359999999</v>
      </c>
      <c r="K52">
        <v>0.54649747000000004</v>
      </c>
      <c r="L52">
        <v>0.525941879</v>
      </c>
      <c r="M52">
        <v>0.85071370499999999</v>
      </c>
      <c r="N52">
        <v>8.6814240270000003</v>
      </c>
      <c r="O52">
        <v>2.1060507940000002</v>
      </c>
      <c r="P52">
        <v>5.0243566179999997</v>
      </c>
      <c r="Q52">
        <v>4.5487535159999997</v>
      </c>
      <c r="R52">
        <v>5.5806879299999999</v>
      </c>
      <c r="S52">
        <v>1.5530142339999999</v>
      </c>
      <c r="T52">
        <v>11.19251981</v>
      </c>
      <c r="U52">
        <v>1.2670176289999999</v>
      </c>
      <c r="V52">
        <v>2.2840780060000001</v>
      </c>
      <c r="X52">
        <f t="shared" si="1"/>
        <v>3.6636073732666667</v>
      </c>
      <c r="Y52">
        <f t="shared" si="2"/>
        <v>3.5027411513628284</v>
      </c>
      <c r="AA52" s="17" t="str">
        <f t="shared" si="4"/>
        <v/>
      </c>
      <c r="AB52" s="17" t="str">
        <f t="shared" si="4"/>
        <v/>
      </c>
      <c r="AC52" s="17" t="str">
        <f t="shared" si="4"/>
        <v/>
      </c>
      <c r="AD52" s="17" t="str">
        <f t="shared" si="4"/>
        <v/>
      </c>
      <c r="AE52" s="17" t="str">
        <f t="shared" si="4"/>
        <v/>
      </c>
      <c r="AF52" s="17" t="str">
        <f t="shared" si="4"/>
        <v/>
      </c>
      <c r="AG52" s="17" t="str">
        <f t="shared" si="4"/>
        <v/>
      </c>
      <c r="AH52" s="17" t="str">
        <f t="shared" si="4"/>
        <v/>
      </c>
      <c r="AI52" s="17" t="str">
        <f t="shared" si="4"/>
        <v/>
      </c>
      <c r="AJ52" s="17" t="str">
        <f t="shared" si="4"/>
        <v/>
      </c>
      <c r="AK52" s="17" t="str">
        <f t="shared" si="4"/>
        <v/>
      </c>
      <c r="AL52" s="17" t="str">
        <f t="shared" si="4"/>
        <v/>
      </c>
      <c r="AM52" s="17" t="str">
        <f t="shared" si="4"/>
        <v>?</v>
      </c>
      <c r="AN52" s="17" t="str">
        <f t="shared" si="4"/>
        <v/>
      </c>
      <c r="AO52" s="17" t="str">
        <f t="shared" si="4"/>
        <v/>
      </c>
    </row>
    <row r="53" spans="1:41">
      <c r="A53" t="s">
        <v>189</v>
      </c>
      <c r="B53" t="s">
        <v>190</v>
      </c>
      <c r="C53" t="s">
        <v>136</v>
      </c>
      <c r="D53" t="s">
        <v>191</v>
      </c>
      <c r="E53" t="s">
        <v>177</v>
      </c>
      <c r="F53" t="s">
        <v>27755</v>
      </c>
      <c r="H53">
        <v>0</v>
      </c>
      <c r="I53">
        <v>0.99344922300000005</v>
      </c>
      <c r="J53">
        <v>0.13011488299999999</v>
      </c>
      <c r="K53">
        <v>0.16647737500000001</v>
      </c>
      <c r="L53">
        <v>0.140795533</v>
      </c>
      <c r="M53">
        <v>0.15656953200000001</v>
      </c>
      <c r="N53">
        <v>1.189039596</v>
      </c>
      <c r="O53">
        <v>0.155043177</v>
      </c>
      <c r="P53">
        <v>1.1096487509999999</v>
      </c>
      <c r="Q53">
        <v>3.091107542</v>
      </c>
      <c r="R53">
        <v>1.565100559</v>
      </c>
      <c r="S53">
        <v>5.0254834999999998E-2</v>
      </c>
      <c r="T53">
        <v>7.2238513739999997</v>
      </c>
      <c r="U53">
        <v>0.30582052900000001</v>
      </c>
      <c r="V53">
        <v>2.52223767</v>
      </c>
      <c r="X53">
        <f t="shared" si="1"/>
        <v>1.2533007052666665</v>
      </c>
      <c r="Y53">
        <f t="shared" si="2"/>
        <v>1.9054415736284573</v>
      </c>
      <c r="AA53" s="17" t="str">
        <f t="shared" ref="AA53:AO69" si="5">IF(H53&gt;($X53+$B$1*$Y53),"?",IF(H53&lt;$X53-$B$1*$Y53,"?",""))</f>
        <v/>
      </c>
      <c r="AB53" s="17" t="str">
        <f t="shared" si="5"/>
        <v/>
      </c>
      <c r="AC53" s="17" t="str">
        <f t="shared" si="5"/>
        <v/>
      </c>
      <c r="AD53" s="17" t="str">
        <f t="shared" si="5"/>
        <v/>
      </c>
      <c r="AE53" s="17" t="str">
        <f t="shared" si="5"/>
        <v/>
      </c>
      <c r="AF53" s="17" t="str">
        <f t="shared" si="5"/>
        <v/>
      </c>
      <c r="AG53" s="17" t="str">
        <f t="shared" si="5"/>
        <v/>
      </c>
      <c r="AH53" s="17" t="str">
        <f t="shared" si="5"/>
        <v/>
      </c>
      <c r="AI53" s="17" t="str">
        <f t="shared" si="5"/>
        <v/>
      </c>
      <c r="AJ53" s="17" t="str">
        <f t="shared" si="5"/>
        <v/>
      </c>
      <c r="AK53" s="17" t="str">
        <f t="shared" si="5"/>
        <v/>
      </c>
      <c r="AL53" s="17" t="str">
        <f t="shared" si="5"/>
        <v/>
      </c>
      <c r="AM53" s="17" t="str">
        <f t="shared" si="5"/>
        <v>?</v>
      </c>
      <c r="AN53" s="17" t="str">
        <f t="shared" si="5"/>
        <v/>
      </c>
      <c r="AO53" s="17" t="str">
        <f t="shared" si="5"/>
        <v/>
      </c>
    </row>
    <row r="54" spans="1:41">
      <c r="A54" t="s">
        <v>192</v>
      </c>
      <c r="B54" t="s">
        <v>193</v>
      </c>
      <c r="C54" t="s">
        <v>194</v>
      </c>
      <c r="D54" t="s">
        <v>195</v>
      </c>
      <c r="E54" t="s">
        <v>177</v>
      </c>
      <c r="F54" t="s">
        <v>27755</v>
      </c>
      <c r="H54">
        <v>146.56802070000001</v>
      </c>
      <c r="I54">
        <v>149.71602279999999</v>
      </c>
      <c r="J54">
        <v>141.1195568</v>
      </c>
      <c r="K54">
        <v>80.348829679999994</v>
      </c>
      <c r="L54">
        <v>158.97323119999999</v>
      </c>
      <c r="M54">
        <v>731.68717400000003</v>
      </c>
      <c r="N54">
        <v>287.48110639999999</v>
      </c>
      <c r="O54">
        <v>96.996901289999997</v>
      </c>
      <c r="P54">
        <v>300.8242401</v>
      </c>
      <c r="Q54">
        <v>396.05607329999998</v>
      </c>
      <c r="R54">
        <v>85.514933450000001</v>
      </c>
      <c r="S54">
        <v>88.251773119999996</v>
      </c>
      <c r="T54">
        <v>230.40686310000001</v>
      </c>
      <c r="U54">
        <v>13.36768913</v>
      </c>
      <c r="V54">
        <v>136.2803438</v>
      </c>
      <c r="X54">
        <f t="shared" si="1"/>
        <v>202.90618392466675</v>
      </c>
      <c r="Y54">
        <f t="shared" si="2"/>
        <v>177.21889284546796</v>
      </c>
      <c r="AA54" s="17" t="str">
        <f t="shared" si="5"/>
        <v/>
      </c>
      <c r="AB54" s="17" t="str">
        <f t="shared" si="5"/>
        <v/>
      </c>
      <c r="AC54" s="17" t="str">
        <f t="shared" si="5"/>
        <v/>
      </c>
      <c r="AD54" s="17" t="str">
        <f t="shared" si="5"/>
        <v/>
      </c>
      <c r="AE54" s="17" t="str">
        <f t="shared" si="5"/>
        <v/>
      </c>
      <c r="AF54" s="17" t="str">
        <f t="shared" si="5"/>
        <v>?</v>
      </c>
      <c r="AG54" s="17" t="str">
        <f t="shared" si="5"/>
        <v/>
      </c>
      <c r="AH54" s="17" t="str">
        <f t="shared" si="5"/>
        <v/>
      </c>
      <c r="AI54" s="17" t="str">
        <f t="shared" si="5"/>
        <v/>
      </c>
      <c r="AJ54" s="17" t="str">
        <f t="shared" si="5"/>
        <v/>
      </c>
      <c r="AK54" s="17" t="str">
        <f t="shared" si="5"/>
        <v/>
      </c>
      <c r="AL54" s="17" t="str">
        <f t="shared" si="5"/>
        <v/>
      </c>
      <c r="AM54" s="17" t="str">
        <f t="shared" si="5"/>
        <v/>
      </c>
      <c r="AN54" s="17" t="str">
        <f t="shared" si="5"/>
        <v/>
      </c>
      <c r="AO54" s="17" t="str">
        <f t="shared" si="5"/>
        <v/>
      </c>
    </row>
    <row r="55" spans="1:41">
      <c r="A55" t="s">
        <v>196</v>
      </c>
      <c r="B55" t="s">
        <v>197</v>
      </c>
      <c r="C55" t="s">
        <v>136</v>
      </c>
      <c r="D55" t="s">
        <v>198</v>
      </c>
      <c r="E55" t="s">
        <v>177</v>
      </c>
      <c r="F55" t="s">
        <v>27755</v>
      </c>
      <c r="H55">
        <v>0.52945427199999995</v>
      </c>
      <c r="I55">
        <v>0.117291849</v>
      </c>
      <c r="J55">
        <v>5.6327512000000003E-2</v>
      </c>
      <c r="K55">
        <v>0.57655241499999998</v>
      </c>
      <c r="L55">
        <v>0.36570737199999998</v>
      </c>
      <c r="M55">
        <v>0.203339662</v>
      </c>
      <c r="N55">
        <v>0.77211353199999999</v>
      </c>
      <c r="O55">
        <v>0.93966766300000004</v>
      </c>
      <c r="P55">
        <v>0.96074716599999999</v>
      </c>
      <c r="Q55">
        <v>1.003619211</v>
      </c>
      <c r="R55">
        <v>0</v>
      </c>
      <c r="S55">
        <v>0.19580056900000001</v>
      </c>
      <c r="T55">
        <v>0.58635908999999997</v>
      </c>
      <c r="U55">
        <v>0.87378414100000001</v>
      </c>
      <c r="V55">
        <v>0</v>
      </c>
      <c r="X55">
        <f t="shared" si="1"/>
        <v>0.47871763026666669</v>
      </c>
      <c r="Y55">
        <f t="shared" si="2"/>
        <v>0.37054688041045752</v>
      </c>
      <c r="AA55" s="17" t="str">
        <f t="shared" si="5"/>
        <v/>
      </c>
      <c r="AB55" s="17" t="str">
        <f t="shared" si="5"/>
        <v/>
      </c>
      <c r="AC55" s="17" t="str">
        <f t="shared" si="5"/>
        <v/>
      </c>
      <c r="AD55" s="17" t="str">
        <f t="shared" si="5"/>
        <v/>
      </c>
      <c r="AE55" s="17" t="str">
        <f t="shared" si="5"/>
        <v/>
      </c>
      <c r="AF55" s="17" t="str">
        <f t="shared" si="5"/>
        <v/>
      </c>
      <c r="AG55" s="17" t="str">
        <f t="shared" si="5"/>
        <v/>
      </c>
      <c r="AH55" s="17" t="str">
        <f t="shared" si="5"/>
        <v/>
      </c>
      <c r="AI55" s="17" t="str">
        <f t="shared" si="5"/>
        <v/>
      </c>
      <c r="AJ55" s="17" t="str">
        <f t="shared" si="5"/>
        <v/>
      </c>
      <c r="AK55" s="17" t="str">
        <f t="shared" si="5"/>
        <v/>
      </c>
      <c r="AL55" s="17" t="str">
        <f t="shared" si="5"/>
        <v/>
      </c>
      <c r="AM55" s="17" t="str">
        <f t="shared" si="5"/>
        <v/>
      </c>
      <c r="AN55" s="17" t="str">
        <f t="shared" si="5"/>
        <v/>
      </c>
      <c r="AO55" s="17" t="str">
        <f t="shared" si="5"/>
        <v/>
      </c>
    </row>
    <row r="56" spans="1:41">
      <c r="A56" t="s">
        <v>199</v>
      </c>
      <c r="B56" t="s">
        <v>200</v>
      </c>
      <c r="C56" t="s">
        <v>136</v>
      </c>
      <c r="D56" t="s">
        <v>201</v>
      </c>
      <c r="E56" t="s">
        <v>177</v>
      </c>
      <c r="F56" t="s">
        <v>27755</v>
      </c>
      <c r="H56">
        <v>46.049769400000002</v>
      </c>
      <c r="I56">
        <v>1.2241878960000001</v>
      </c>
      <c r="J56">
        <v>1.450144498</v>
      </c>
      <c r="K56">
        <v>1.002923469</v>
      </c>
      <c r="L56">
        <v>2.4810031779999999</v>
      </c>
      <c r="M56">
        <v>0.14148522399999999</v>
      </c>
      <c r="N56">
        <v>10.74484487</v>
      </c>
      <c r="O56">
        <v>1.774675005</v>
      </c>
      <c r="P56">
        <v>11.197289680000001</v>
      </c>
      <c r="Q56">
        <v>22.811969229999999</v>
      </c>
      <c r="R56">
        <v>15.557462559999999</v>
      </c>
      <c r="S56">
        <v>2.86102883</v>
      </c>
      <c r="T56">
        <v>24.887569580000001</v>
      </c>
      <c r="U56">
        <v>0.829070996</v>
      </c>
      <c r="V56">
        <v>6.3312190499999996</v>
      </c>
      <c r="X56">
        <f t="shared" si="1"/>
        <v>9.9563095643999997</v>
      </c>
      <c r="Y56">
        <f t="shared" si="2"/>
        <v>12.870763947472515</v>
      </c>
      <c r="AA56" s="17" t="str">
        <f t="shared" si="5"/>
        <v>?</v>
      </c>
      <c r="AB56" s="17" t="str">
        <f t="shared" si="5"/>
        <v/>
      </c>
      <c r="AC56" s="17" t="str">
        <f t="shared" si="5"/>
        <v/>
      </c>
      <c r="AD56" s="17" t="str">
        <f t="shared" si="5"/>
        <v/>
      </c>
      <c r="AE56" s="17" t="str">
        <f t="shared" si="5"/>
        <v/>
      </c>
      <c r="AF56" s="17" t="str">
        <f t="shared" si="5"/>
        <v/>
      </c>
      <c r="AG56" s="17" t="str">
        <f t="shared" si="5"/>
        <v/>
      </c>
      <c r="AH56" s="17" t="str">
        <f t="shared" si="5"/>
        <v/>
      </c>
      <c r="AI56" s="17" t="str">
        <f t="shared" si="5"/>
        <v/>
      </c>
      <c r="AJ56" s="17" t="str">
        <f t="shared" si="5"/>
        <v/>
      </c>
      <c r="AK56" s="17" t="str">
        <f t="shared" si="5"/>
        <v/>
      </c>
      <c r="AL56" s="17" t="str">
        <f t="shared" si="5"/>
        <v/>
      </c>
      <c r="AM56" s="17" t="str">
        <f t="shared" si="5"/>
        <v/>
      </c>
      <c r="AN56" s="17" t="str">
        <f t="shared" si="5"/>
        <v/>
      </c>
      <c r="AO56" s="17" t="str">
        <f t="shared" si="5"/>
        <v/>
      </c>
    </row>
    <row r="57" spans="1:41">
      <c r="A57" t="s">
        <v>202</v>
      </c>
      <c r="B57" t="s">
        <v>203</v>
      </c>
      <c r="C57" t="s">
        <v>136</v>
      </c>
      <c r="D57" t="s">
        <v>204</v>
      </c>
      <c r="E57" t="s">
        <v>177</v>
      </c>
      <c r="F57" t="s">
        <v>27755</v>
      </c>
      <c r="H57">
        <v>7.6951738880000002</v>
      </c>
      <c r="I57">
        <v>14.9367579</v>
      </c>
      <c r="J57">
        <v>4.1713346150000001</v>
      </c>
      <c r="K57">
        <v>14.614606139999999</v>
      </c>
      <c r="L57">
        <v>4.9355892859999999</v>
      </c>
      <c r="M57">
        <v>47.145211779999997</v>
      </c>
      <c r="N57">
        <v>2.671910183</v>
      </c>
      <c r="O57">
        <v>8.6867743280000003</v>
      </c>
      <c r="P57">
        <v>6.8155932510000001</v>
      </c>
      <c r="Q57">
        <v>20.375161989999999</v>
      </c>
      <c r="R57">
        <v>4.9237480309999997</v>
      </c>
      <c r="S57">
        <v>3.161996764</v>
      </c>
      <c r="T57">
        <v>6.087312646</v>
      </c>
      <c r="U57">
        <v>0.71470284699999997</v>
      </c>
      <c r="V57">
        <v>6.0456119719999997</v>
      </c>
      <c r="X57">
        <f t="shared" si="1"/>
        <v>10.198765708066666</v>
      </c>
      <c r="Y57">
        <f t="shared" si="2"/>
        <v>11.503644441639796</v>
      </c>
      <c r="AA57" s="17" t="str">
        <f t="shared" si="5"/>
        <v/>
      </c>
      <c r="AB57" s="17" t="str">
        <f t="shared" si="5"/>
        <v/>
      </c>
      <c r="AC57" s="17" t="str">
        <f t="shared" si="5"/>
        <v/>
      </c>
      <c r="AD57" s="17" t="str">
        <f t="shared" si="5"/>
        <v/>
      </c>
      <c r="AE57" s="17" t="str">
        <f t="shared" si="5"/>
        <v/>
      </c>
      <c r="AF57" s="17" t="str">
        <f t="shared" si="5"/>
        <v>?</v>
      </c>
      <c r="AG57" s="17" t="str">
        <f t="shared" si="5"/>
        <v/>
      </c>
      <c r="AH57" s="17" t="str">
        <f t="shared" si="5"/>
        <v/>
      </c>
      <c r="AI57" s="17" t="str">
        <f t="shared" si="5"/>
        <v/>
      </c>
      <c r="AJ57" s="17" t="str">
        <f t="shared" si="5"/>
        <v/>
      </c>
      <c r="AK57" s="17" t="str">
        <f t="shared" si="5"/>
        <v/>
      </c>
      <c r="AL57" s="17" t="str">
        <f t="shared" si="5"/>
        <v/>
      </c>
      <c r="AM57" s="17" t="str">
        <f t="shared" si="5"/>
        <v/>
      </c>
      <c r="AN57" s="17" t="str">
        <f t="shared" si="5"/>
        <v/>
      </c>
      <c r="AO57" s="17" t="str">
        <f t="shared" si="5"/>
        <v/>
      </c>
    </row>
    <row r="58" spans="1:41">
      <c r="A58" t="s">
        <v>205</v>
      </c>
      <c r="B58" t="s">
        <v>206</v>
      </c>
      <c r="C58" t="s">
        <v>136</v>
      </c>
      <c r="D58" t="s">
        <v>207</v>
      </c>
      <c r="E58" t="s">
        <v>177</v>
      </c>
      <c r="F58" t="s">
        <v>27755</v>
      </c>
      <c r="H58">
        <v>9.5778494460000001</v>
      </c>
      <c r="I58">
        <v>8.5496636909999992</v>
      </c>
      <c r="J58">
        <v>8.0618270580000004</v>
      </c>
      <c r="K58">
        <v>8.3592234520000002</v>
      </c>
      <c r="L58">
        <v>7.7344863999999998</v>
      </c>
      <c r="M58">
        <v>11.03526842</v>
      </c>
      <c r="N58">
        <v>6.5729719529999997</v>
      </c>
      <c r="O58">
        <v>5.3209986259999997</v>
      </c>
      <c r="P58">
        <v>6.773070916</v>
      </c>
      <c r="Q58">
        <v>5.5178518719999996</v>
      </c>
      <c r="R58">
        <v>1.622217121</v>
      </c>
      <c r="S58">
        <v>4.0282026990000004</v>
      </c>
      <c r="T58">
        <v>5.9275864340000002</v>
      </c>
      <c r="U58">
        <v>1.7750941629999999</v>
      </c>
      <c r="V58">
        <v>7.9396769100000002</v>
      </c>
      <c r="X58">
        <f t="shared" si="1"/>
        <v>6.5863992774000018</v>
      </c>
      <c r="Y58">
        <f t="shared" si="2"/>
        <v>2.6540144719257417</v>
      </c>
      <c r="AA58" s="17" t="str">
        <f t="shared" si="5"/>
        <v/>
      </c>
      <c r="AB58" s="17" t="str">
        <f t="shared" si="5"/>
        <v/>
      </c>
      <c r="AC58" s="17" t="str">
        <f t="shared" si="5"/>
        <v/>
      </c>
      <c r="AD58" s="17" t="str">
        <f t="shared" si="5"/>
        <v/>
      </c>
      <c r="AE58" s="17" t="str">
        <f t="shared" si="5"/>
        <v/>
      </c>
      <c r="AF58" s="17" t="str">
        <f t="shared" si="5"/>
        <v/>
      </c>
      <c r="AG58" s="17" t="str">
        <f t="shared" si="5"/>
        <v/>
      </c>
      <c r="AH58" s="17" t="str">
        <f t="shared" si="5"/>
        <v/>
      </c>
      <c r="AI58" s="17" t="str">
        <f t="shared" si="5"/>
        <v/>
      </c>
      <c r="AJ58" s="17" t="str">
        <f t="shared" si="5"/>
        <v/>
      </c>
      <c r="AK58" s="17" t="str">
        <f t="shared" si="5"/>
        <v/>
      </c>
      <c r="AL58" s="17" t="str">
        <f t="shared" si="5"/>
        <v/>
      </c>
      <c r="AM58" s="17" t="str">
        <f t="shared" si="5"/>
        <v/>
      </c>
      <c r="AN58" s="17" t="str">
        <f t="shared" si="5"/>
        <v/>
      </c>
      <c r="AO58" s="17" t="str">
        <f t="shared" si="5"/>
        <v/>
      </c>
    </row>
    <row r="59" spans="1:41">
      <c r="A59" t="s">
        <v>208</v>
      </c>
      <c r="B59" t="s">
        <v>209</v>
      </c>
      <c r="C59" t="s">
        <v>210</v>
      </c>
      <c r="D59" t="s">
        <v>211</v>
      </c>
      <c r="E59" t="s">
        <v>177</v>
      </c>
      <c r="F59" t="s">
        <v>27755</v>
      </c>
      <c r="H59">
        <v>13.81955378</v>
      </c>
      <c r="I59">
        <v>3.31661837</v>
      </c>
      <c r="J59">
        <v>3.1855045560000002</v>
      </c>
      <c r="K59">
        <v>0.75244431199999995</v>
      </c>
      <c r="L59">
        <v>6.8409510600000001</v>
      </c>
      <c r="M59">
        <v>3.7594588930000001</v>
      </c>
      <c r="N59">
        <v>4.8703870890000003</v>
      </c>
      <c r="O59">
        <v>2.8760523689999999</v>
      </c>
      <c r="P59">
        <v>4.4407095029999999</v>
      </c>
      <c r="Q59">
        <v>6.8400595449999999</v>
      </c>
      <c r="R59">
        <v>10.38984979</v>
      </c>
      <c r="S59">
        <v>3.364537382</v>
      </c>
      <c r="T59">
        <v>9.6930749719999998</v>
      </c>
      <c r="U59">
        <v>7.032183581</v>
      </c>
      <c r="V59">
        <v>10.212507029999999</v>
      </c>
      <c r="X59">
        <f t="shared" si="1"/>
        <v>6.0929261488000002</v>
      </c>
      <c r="Y59">
        <f t="shared" si="2"/>
        <v>3.6079268312806412</v>
      </c>
      <c r="AA59" s="17" t="str">
        <f t="shared" si="5"/>
        <v>?</v>
      </c>
      <c r="AB59" s="17" t="str">
        <f t="shared" si="5"/>
        <v/>
      </c>
      <c r="AC59" s="17" t="str">
        <f t="shared" si="5"/>
        <v/>
      </c>
      <c r="AD59" s="17" t="str">
        <f t="shared" si="5"/>
        <v/>
      </c>
      <c r="AE59" s="17" t="str">
        <f t="shared" si="5"/>
        <v/>
      </c>
      <c r="AF59" s="17" t="str">
        <f t="shared" si="5"/>
        <v/>
      </c>
      <c r="AG59" s="17" t="str">
        <f t="shared" si="5"/>
        <v/>
      </c>
      <c r="AH59" s="17" t="str">
        <f t="shared" si="5"/>
        <v/>
      </c>
      <c r="AI59" s="17" t="str">
        <f t="shared" si="5"/>
        <v/>
      </c>
      <c r="AJ59" s="17" t="str">
        <f t="shared" si="5"/>
        <v/>
      </c>
      <c r="AK59" s="17" t="str">
        <f t="shared" si="5"/>
        <v/>
      </c>
      <c r="AL59" s="17" t="str">
        <f t="shared" si="5"/>
        <v/>
      </c>
      <c r="AM59" s="17" t="str">
        <f t="shared" si="5"/>
        <v/>
      </c>
      <c r="AN59" s="17" t="str">
        <f t="shared" si="5"/>
        <v/>
      </c>
      <c r="AO59" s="17" t="str">
        <f t="shared" si="5"/>
        <v/>
      </c>
    </row>
    <row r="60" spans="1:41">
      <c r="A60" t="s">
        <v>212</v>
      </c>
      <c r="B60" t="s">
        <v>213</v>
      </c>
      <c r="C60" t="s">
        <v>214</v>
      </c>
      <c r="D60" t="s">
        <v>215</v>
      </c>
      <c r="E60" t="s">
        <v>177</v>
      </c>
      <c r="F60" t="s">
        <v>27755</v>
      </c>
      <c r="H60">
        <v>6.3017446389999998</v>
      </c>
      <c r="I60">
        <v>1.489117268</v>
      </c>
      <c r="J60">
        <v>1.564334755</v>
      </c>
      <c r="K60">
        <v>2.6305570509999998</v>
      </c>
      <c r="L60">
        <v>1.1607395730000001</v>
      </c>
      <c r="M60">
        <v>1.452130648</v>
      </c>
      <c r="N60">
        <v>5.5139745639999997</v>
      </c>
      <c r="O60">
        <v>3.7280812679999999</v>
      </c>
      <c r="P60">
        <v>6.8610835259999998</v>
      </c>
      <c r="Q60">
        <v>5.3090741599999998</v>
      </c>
      <c r="R60">
        <v>1.6128655810000001</v>
      </c>
      <c r="S60">
        <v>3.1591017520000002</v>
      </c>
      <c r="T60">
        <v>3.2568877220000001</v>
      </c>
      <c r="U60">
        <v>5.1054917279999996</v>
      </c>
      <c r="V60">
        <v>7.220037187</v>
      </c>
      <c r="X60">
        <f t="shared" si="1"/>
        <v>3.7576814281333335</v>
      </c>
      <c r="Y60">
        <f t="shared" si="2"/>
        <v>2.1363634670142098</v>
      </c>
      <c r="AA60" s="17" t="str">
        <f t="shared" si="5"/>
        <v/>
      </c>
      <c r="AB60" s="17" t="str">
        <f t="shared" si="5"/>
        <v/>
      </c>
      <c r="AC60" s="17" t="str">
        <f t="shared" si="5"/>
        <v/>
      </c>
      <c r="AD60" s="17" t="str">
        <f t="shared" si="5"/>
        <v/>
      </c>
      <c r="AE60" s="17" t="str">
        <f t="shared" si="5"/>
        <v/>
      </c>
      <c r="AF60" s="17" t="str">
        <f t="shared" si="5"/>
        <v/>
      </c>
      <c r="AG60" s="17" t="str">
        <f t="shared" si="5"/>
        <v/>
      </c>
      <c r="AH60" s="17" t="str">
        <f t="shared" si="5"/>
        <v/>
      </c>
      <c r="AI60" s="17" t="str">
        <f t="shared" si="5"/>
        <v/>
      </c>
      <c r="AJ60" s="17" t="str">
        <f t="shared" si="5"/>
        <v/>
      </c>
      <c r="AK60" s="17" t="str">
        <f t="shared" si="5"/>
        <v/>
      </c>
      <c r="AL60" s="17" t="str">
        <f t="shared" si="5"/>
        <v/>
      </c>
      <c r="AM60" s="17" t="str">
        <f t="shared" si="5"/>
        <v/>
      </c>
      <c r="AN60" s="17" t="str">
        <f t="shared" si="5"/>
        <v/>
      </c>
      <c r="AO60" s="17" t="str">
        <f t="shared" si="5"/>
        <v/>
      </c>
    </row>
    <row r="61" spans="1:41">
      <c r="A61" t="s">
        <v>216</v>
      </c>
      <c r="B61" t="s">
        <v>217</v>
      </c>
      <c r="C61" t="s">
        <v>136</v>
      </c>
      <c r="D61" t="s">
        <v>218</v>
      </c>
      <c r="E61" t="s">
        <v>177</v>
      </c>
      <c r="F61" t="s">
        <v>27755</v>
      </c>
      <c r="H61">
        <v>2.6851387</v>
      </c>
      <c r="I61">
        <v>0.23793925099999999</v>
      </c>
      <c r="J61">
        <v>0.39993265700000002</v>
      </c>
      <c r="K61">
        <v>0.43859969100000001</v>
      </c>
      <c r="L61">
        <v>0.27820391700000002</v>
      </c>
      <c r="M61">
        <v>0.82499316700000003</v>
      </c>
      <c r="N61">
        <v>0</v>
      </c>
      <c r="O61">
        <v>0.47655447200000001</v>
      </c>
      <c r="P61">
        <v>0.73086748000000001</v>
      </c>
      <c r="Q61">
        <v>1.017975273</v>
      </c>
      <c r="R61">
        <v>0</v>
      </c>
      <c r="S61">
        <v>0.39720271400000001</v>
      </c>
      <c r="T61">
        <v>1.189493082</v>
      </c>
      <c r="U61">
        <v>0.56399827599999997</v>
      </c>
      <c r="V61">
        <v>0</v>
      </c>
      <c r="X61">
        <f t="shared" si="1"/>
        <v>0.61605991199999999</v>
      </c>
      <c r="Y61">
        <f t="shared" si="2"/>
        <v>0.67465692868532368</v>
      </c>
      <c r="AA61" s="17" t="str">
        <f t="shared" si="5"/>
        <v>?</v>
      </c>
      <c r="AB61" s="17" t="str">
        <f t="shared" si="5"/>
        <v/>
      </c>
      <c r="AC61" s="17" t="str">
        <f t="shared" si="5"/>
        <v/>
      </c>
      <c r="AD61" s="17" t="str">
        <f t="shared" si="5"/>
        <v/>
      </c>
      <c r="AE61" s="17" t="str">
        <f t="shared" si="5"/>
        <v/>
      </c>
      <c r="AF61" s="17" t="str">
        <f t="shared" si="5"/>
        <v/>
      </c>
      <c r="AG61" s="17" t="str">
        <f t="shared" si="5"/>
        <v/>
      </c>
      <c r="AH61" s="17" t="str">
        <f t="shared" si="5"/>
        <v/>
      </c>
      <c r="AI61" s="17" t="str">
        <f t="shared" si="5"/>
        <v/>
      </c>
      <c r="AJ61" s="17" t="str">
        <f t="shared" si="5"/>
        <v/>
      </c>
      <c r="AK61" s="17" t="str">
        <f t="shared" si="5"/>
        <v/>
      </c>
      <c r="AL61" s="17" t="str">
        <f t="shared" si="5"/>
        <v/>
      </c>
      <c r="AM61" s="17" t="str">
        <f t="shared" si="5"/>
        <v/>
      </c>
      <c r="AN61" s="17" t="str">
        <f t="shared" si="5"/>
        <v/>
      </c>
      <c r="AO61" s="17" t="str">
        <f t="shared" si="5"/>
        <v/>
      </c>
    </row>
    <row r="62" spans="1:41">
      <c r="A62" t="s">
        <v>219</v>
      </c>
      <c r="B62" t="s">
        <v>220</v>
      </c>
      <c r="C62" t="s">
        <v>221</v>
      </c>
      <c r="D62" t="s">
        <v>222</v>
      </c>
      <c r="E62" t="s">
        <v>177</v>
      </c>
      <c r="F62" t="s">
        <v>27755</v>
      </c>
      <c r="H62">
        <v>18.318844179999999</v>
      </c>
      <c r="I62">
        <v>4.8462446090000002</v>
      </c>
      <c r="J62">
        <v>3.2733998299999998</v>
      </c>
      <c r="K62">
        <v>3.6555955770000002</v>
      </c>
      <c r="L62">
        <v>2.764067345</v>
      </c>
      <c r="M62">
        <v>3.5518762659999998</v>
      </c>
      <c r="N62">
        <v>5.1873260569999999</v>
      </c>
      <c r="O62">
        <v>3.2692387319999998</v>
      </c>
      <c r="P62">
        <v>6.7773637300000003</v>
      </c>
      <c r="Q62">
        <v>9.7768589850000005</v>
      </c>
      <c r="R62">
        <v>13.997269920000001</v>
      </c>
      <c r="S62">
        <v>1.6662442900000001</v>
      </c>
      <c r="T62">
        <v>25.9997984</v>
      </c>
      <c r="U62">
        <v>4.4828390059999998</v>
      </c>
      <c r="V62">
        <v>8.80284844</v>
      </c>
      <c r="X62">
        <f t="shared" si="1"/>
        <v>7.7579876911333336</v>
      </c>
      <c r="Y62">
        <f t="shared" si="2"/>
        <v>6.8243068982447364</v>
      </c>
      <c r="AA62" s="17" t="str">
        <f t="shared" si="5"/>
        <v/>
      </c>
      <c r="AB62" s="17" t="str">
        <f t="shared" si="5"/>
        <v/>
      </c>
      <c r="AC62" s="17" t="str">
        <f t="shared" si="5"/>
        <v/>
      </c>
      <c r="AD62" s="17" t="str">
        <f t="shared" si="5"/>
        <v/>
      </c>
      <c r="AE62" s="17" t="str">
        <f t="shared" si="5"/>
        <v/>
      </c>
      <c r="AF62" s="17" t="str">
        <f t="shared" si="5"/>
        <v/>
      </c>
      <c r="AG62" s="17" t="str">
        <f t="shared" si="5"/>
        <v/>
      </c>
      <c r="AH62" s="17" t="str">
        <f t="shared" si="5"/>
        <v/>
      </c>
      <c r="AI62" s="17" t="str">
        <f t="shared" si="5"/>
        <v/>
      </c>
      <c r="AJ62" s="17" t="str">
        <f t="shared" si="5"/>
        <v/>
      </c>
      <c r="AK62" s="17" t="str">
        <f t="shared" si="5"/>
        <v/>
      </c>
      <c r="AL62" s="17" t="str">
        <f t="shared" si="5"/>
        <v/>
      </c>
      <c r="AM62" s="17" t="str">
        <f t="shared" si="5"/>
        <v>?</v>
      </c>
      <c r="AN62" s="17" t="str">
        <f t="shared" si="5"/>
        <v/>
      </c>
      <c r="AO62" s="17" t="str">
        <f t="shared" si="5"/>
        <v/>
      </c>
    </row>
    <row r="63" spans="1:41">
      <c r="A63" t="s">
        <v>223</v>
      </c>
      <c r="B63" t="s">
        <v>224</v>
      </c>
      <c r="C63" t="s">
        <v>136</v>
      </c>
      <c r="D63" t="s">
        <v>225</v>
      </c>
      <c r="E63" t="s">
        <v>177</v>
      </c>
      <c r="F63" t="s">
        <v>27755</v>
      </c>
      <c r="H63">
        <v>13.35327099</v>
      </c>
      <c r="I63">
        <v>6.2049978100000001</v>
      </c>
      <c r="J63">
        <v>2.3215108459999998</v>
      </c>
      <c r="K63">
        <v>1.8619732959999999</v>
      </c>
      <c r="L63">
        <v>1.8559360709999999</v>
      </c>
      <c r="M63">
        <v>5.0033102950000004</v>
      </c>
      <c r="N63">
        <v>10.924066850000001</v>
      </c>
      <c r="O63">
        <v>8.5878594899999996</v>
      </c>
      <c r="P63">
        <v>12.410913710000001</v>
      </c>
      <c r="Q63">
        <v>15.022628259999999</v>
      </c>
      <c r="R63">
        <v>6.2517620899999997</v>
      </c>
      <c r="S63">
        <v>1.365044975</v>
      </c>
      <c r="T63">
        <v>15.149151249999999</v>
      </c>
      <c r="U63">
        <v>0.73295629900000003</v>
      </c>
      <c r="V63">
        <v>3.1344527370000002</v>
      </c>
      <c r="X63">
        <f t="shared" si="1"/>
        <v>6.9453223312666674</v>
      </c>
      <c r="Y63">
        <f t="shared" si="2"/>
        <v>5.2385021378233878</v>
      </c>
      <c r="AA63" s="17" t="str">
        <f t="shared" si="5"/>
        <v/>
      </c>
      <c r="AB63" s="17" t="str">
        <f t="shared" si="5"/>
        <v/>
      </c>
      <c r="AC63" s="17" t="str">
        <f t="shared" si="5"/>
        <v/>
      </c>
      <c r="AD63" s="17" t="str">
        <f t="shared" si="5"/>
        <v/>
      </c>
      <c r="AE63" s="17" t="str">
        <f t="shared" si="5"/>
        <v/>
      </c>
      <c r="AF63" s="17" t="str">
        <f t="shared" si="5"/>
        <v/>
      </c>
      <c r="AG63" s="17" t="str">
        <f t="shared" si="5"/>
        <v/>
      </c>
      <c r="AH63" s="17" t="str">
        <f t="shared" si="5"/>
        <v/>
      </c>
      <c r="AI63" s="17" t="str">
        <f t="shared" si="5"/>
        <v/>
      </c>
      <c r="AJ63" s="17" t="str">
        <f t="shared" si="5"/>
        <v/>
      </c>
      <c r="AK63" s="17" t="str">
        <f t="shared" si="5"/>
        <v/>
      </c>
      <c r="AL63" s="17" t="str">
        <f t="shared" si="5"/>
        <v/>
      </c>
      <c r="AM63" s="17" t="str">
        <f t="shared" si="5"/>
        <v/>
      </c>
      <c r="AN63" s="17" t="str">
        <f t="shared" si="5"/>
        <v/>
      </c>
      <c r="AO63" s="17" t="str">
        <f t="shared" si="5"/>
        <v/>
      </c>
    </row>
    <row r="64" spans="1:41">
      <c r="A64" t="s">
        <v>226</v>
      </c>
      <c r="B64" t="s">
        <v>227</v>
      </c>
      <c r="C64" t="s">
        <v>136</v>
      </c>
      <c r="D64" t="s">
        <v>228</v>
      </c>
      <c r="E64" t="s">
        <v>177</v>
      </c>
      <c r="F64" t="s">
        <v>27755</v>
      </c>
      <c r="H64">
        <v>34.414527669999998</v>
      </c>
      <c r="I64">
        <v>0.77972422299999999</v>
      </c>
      <c r="J64">
        <v>1.414588642</v>
      </c>
      <c r="K64">
        <v>0.95819080300000004</v>
      </c>
      <c r="L64">
        <v>1.2830926250000001</v>
      </c>
      <c r="M64">
        <v>1.652134754</v>
      </c>
      <c r="N64">
        <v>5.1328001859999999</v>
      </c>
      <c r="O64">
        <v>3.3216336630000001</v>
      </c>
      <c r="P64">
        <v>5.3223209489999999</v>
      </c>
      <c r="Q64">
        <v>13.09647039</v>
      </c>
      <c r="R64">
        <v>17.265756589999999</v>
      </c>
      <c r="S64">
        <v>1.9283389360000001</v>
      </c>
      <c r="T64">
        <v>27.285687190000001</v>
      </c>
      <c r="U64">
        <v>1.760205657</v>
      </c>
      <c r="V64">
        <v>15.59254546</v>
      </c>
      <c r="X64">
        <f t="shared" si="1"/>
        <v>8.7472011825333347</v>
      </c>
      <c r="Y64">
        <f t="shared" si="2"/>
        <v>10.604388286910531</v>
      </c>
      <c r="AA64" s="17" t="str">
        <f t="shared" si="5"/>
        <v>?</v>
      </c>
      <c r="AB64" s="17" t="str">
        <f t="shared" si="5"/>
        <v/>
      </c>
      <c r="AC64" s="17" t="str">
        <f t="shared" si="5"/>
        <v/>
      </c>
      <c r="AD64" s="17" t="str">
        <f t="shared" si="5"/>
        <v/>
      </c>
      <c r="AE64" s="17" t="str">
        <f t="shared" si="5"/>
        <v/>
      </c>
      <c r="AF64" s="17" t="str">
        <f t="shared" si="5"/>
        <v/>
      </c>
      <c r="AG64" s="17" t="str">
        <f t="shared" si="5"/>
        <v/>
      </c>
      <c r="AH64" s="17" t="str">
        <f t="shared" si="5"/>
        <v/>
      </c>
      <c r="AI64" s="17" t="str">
        <f t="shared" si="5"/>
        <v/>
      </c>
      <c r="AJ64" s="17" t="str">
        <f t="shared" si="5"/>
        <v/>
      </c>
      <c r="AK64" s="17" t="str">
        <f t="shared" si="5"/>
        <v/>
      </c>
      <c r="AL64" s="17" t="str">
        <f t="shared" si="5"/>
        <v/>
      </c>
      <c r="AM64" s="17" t="str">
        <f t="shared" si="5"/>
        <v/>
      </c>
      <c r="AN64" s="17" t="str">
        <f t="shared" si="5"/>
        <v/>
      </c>
      <c r="AO64" s="17" t="str">
        <f t="shared" si="5"/>
        <v/>
      </c>
    </row>
    <row r="65" spans="1:41">
      <c r="A65" t="s">
        <v>229</v>
      </c>
      <c r="B65" t="s">
        <v>230</v>
      </c>
      <c r="C65" t="s">
        <v>231</v>
      </c>
      <c r="D65" t="s">
        <v>232</v>
      </c>
      <c r="E65" t="s">
        <v>177</v>
      </c>
      <c r="F65" t="s">
        <v>27755</v>
      </c>
      <c r="H65">
        <v>9.2514473880000008</v>
      </c>
      <c r="I65">
        <v>0.91089127199999997</v>
      </c>
      <c r="J65">
        <v>2.0505036859999999</v>
      </c>
      <c r="K65">
        <v>0.90949618700000001</v>
      </c>
      <c r="L65">
        <v>0.976281658</v>
      </c>
      <c r="M65">
        <v>2.960888669</v>
      </c>
      <c r="N65">
        <v>0.74953149399999996</v>
      </c>
      <c r="O65">
        <v>2.4759311529999999</v>
      </c>
      <c r="P65">
        <v>1.9818773220000001</v>
      </c>
      <c r="Q65">
        <v>6.0079756160000004</v>
      </c>
      <c r="R65">
        <v>1.479881953</v>
      </c>
      <c r="S65">
        <v>6.082367391</v>
      </c>
      <c r="T65">
        <v>3.6998638279999998</v>
      </c>
      <c r="U65">
        <v>4.3182543759999996</v>
      </c>
      <c r="V65">
        <v>2.4732333980000001</v>
      </c>
      <c r="X65">
        <f t="shared" si="1"/>
        <v>3.0885616927333333</v>
      </c>
      <c r="Y65">
        <f t="shared" si="2"/>
        <v>2.4265881334963471</v>
      </c>
      <c r="AA65" s="17" t="str">
        <f t="shared" si="5"/>
        <v>?</v>
      </c>
      <c r="AB65" s="17" t="str">
        <f t="shared" si="5"/>
        <v/>
      </c>
      <c r="AC65" s="17" t="str">
        <f t="shared" si="5"/>
        <v/>
      </c>
      <c r="AD65" s="17" t="str">
        <f t="shared" si="5"/>
        <v/>
      </c>
      <c r="AE65" s="17" t="str">
        <f t="shared" si="5"/>
        <v/>
      </c>
      <c r="AF65" s="17" t="str">
        <f t="shared" si="5"/>
        <v/>
      </c>
      <c r="AG65" s="17" t="str">
        <f t="shared" si="5"/>
        <v/>
      </c>
      <c r="AH65" s="17" t="str">
        <f t="shared" si="5"/>
        <v/>
      </c>
      <c r="AI65" s="17" t="str">
        <f t="shared" si="5"/>
        <v/>
      </c>
      <c r="AJ65" s="17" t="str">
        <f t="shared" si="5"/>
        <v/>
      </c>
      <c r="AK65" s="17" t="str">
        <f t="shared" si="5"/>
        <v/>
      </c>
      <c r="AL65" s="17" t="str">
        <f t="shared" si="5"/>
        <v/>
      </c>
      <c r="AM65" s="17" t="str">
        <f t="shared" si="5"/>
        <v/>
      </c>
      <c r="AN65" s="17" t="str">
        <f t="shared" si="5"/>
        <v/>
      </c>
      <c r="AO65" s="17" t="str">
        <f t="shared" si="5"/>
        <v/>
      </c>
    </row>
    <row r="66" spans="1:41">
      <c r="A66" t="s">
        <v>233</v>
      </c>
      <c r="B66" t="s">
        <v>234</v>
      </c>
      <c r="C66" t="s">
        <v>235</v>
      </c>
      <c r="D66" t="s">
        <v>236</v>
      </c>
      <c r="E66" t="s">
        <v>177</v>
      </c>
      <c r="F66" t="s">
        <v>27755</v>
      </c>
      <c r="H66">
        <v>41.149147980000002</v>
      </c>
      <c r="I66">
        <v>15.357440820000001</v>
      </c>
      <c r="J66">
        <v>0.946544897</v>
      </c>
      <c r="K66">
        <v>1.5642995280000001</v>
      </c>
      <c r="L66">
        <v>0.38409122499999998</v>
      </c>
      <c r="M66">
        <v>0.56949707800000005</v>
      </c>
      <c r="N66">
        <v>0</v>
      </c>
      <c r="O66">
        <v>1.503853865</v>
      </c>
      <c r="P66">
        <v>4.0361730140000001</v>
      </c>
      <c r="Q66">
        <v>6.5586605560000004</v>
      </c>
      <c r="R66">
        <v>17.790023179999999</v>
      </c>
      <c r="S66">
        <v>1.1881614410000001</v>
      </c>
      <c r="T66">
        <v>29.970634270000001</v>
      </c>
      <c r="U66">
        <v>0.61180577199999997</v>
      </c>
      <c r="V66">
        <v>10.95812394</v>
      </c>
      <c r="X66">
        <f t="shared" si="1"/>
        <v>8.8392305044000015</v>
      </c>
      <c r="Y66">
        <f t="shared" si="2"/>
        <v>12.418583187650489</v>
      </c>
      <c r="AA66" s="17" t="str">
        <f t="shared" si="5"/>
        <v>?</v>
      </c>
      <c r="AB66" s="17" t="str">
        <f t="shared" si="5"/>
        <v/>
      </c>
      <c r="AC66" s="17" t="str">
        <f t="shared" si="5"/>
        <v/>
      </c>
      <c r="AD66" s="17" t="str">
        <f t="shared" si="5"/>
        <v/>
      </c>
      <c r="AE66" s="17" t="str">
        <f t="shared" si="5"/>
        <v/>
      </c>
      <c r="AF66" s="17" t="str">
        <f t="shared" si="5"/>
        <v/>
      </c>
      <c r="AG66" s="17" t="str">
        <f t="shared" si="5"/>
        <v/>
      </c>
      <c r="AH66" s="17" t="str">
        <f t="shared" si="5"/>
        <v/>
      </c>
      <c r="AI66" s="17" t="str">
        <f t="shared" si="5"/>
        <v/>
      </c>
      <c r="AJ66" s="17" t="str">
        <f t="shared" si="5"/>
        <v/>
      </c>
      <c r="AK66" s="17" t="str">
        <f t="shared" si="5"/>
        <v/>
      </c>
      <c r="AL66" s="17" t="str">
        <f t="shared" si="5"/>
        <v/>
      </c>
      <c r="AM66" s="17" t="str">
        <f t="shared" si="5"/>
        <v/>
      </c>
      <c r="AN66" s="17" t="str">
        <f t="shared" si="5"/>
        <v/>
      </c>
      <c r="AO66" s="17" t="str">
        <f t="shared" si="5"/>
        <v/>
      </c>
    </row>
    <row r="67" spans="1:41">
      <c r="A67" t="s">
        <v>237</v>
      </c>
      <c r="B67" t="s">
        <v>238</v>
      </c>
      <c r="C67" t="s">
        <v>239</v>
      </c>
      <c r="D67" t="s">
        <v>240</v>
      </c>
      <c r="E67" t="s">
        <v>177</v>
      </c>
      <c r="F67" t="s">
        <v>27755</v>
      </c>
      <c r="H67">
        <v>1.9141336360000001</v>
      </c>
      <c r="I67">
        <v>0.95410055500000002</v>
      </c>
      <c r="J67">
        <v>0.73819716700000004</v>
      </c>
      <c r="K67">
        <v>0.13027545900000001</v>
      </c>
      <c r="L67">
        <v>0.99160515599999999</v>
      </c>
      <c r="M67">
        <v>1.654049162</v>
      </c>
      <c r="N67">
        <v>0.69785464100000005</v>
      </c>
      <c r="O67">
        <v>1.0009537180000001</v>
      </c>
      <c r="P67">
        <v>1.193976055</v>
      </c>
      <c r="Q67">
        <v>1.81419</v>
      </c>
      <c r="R67">
        <v>0</v>
      </c>
      <c r="S67">
        <v>0.76686665399999998</v>
      </c>
      <c r="T67">
        <v>1.3249133550000001</v>
      </c>
      <c r="U67">
        <v>0.57436142899999998</v>
      </c>
      <c r="V67">
        <v>1.3158371360000001</v>
      </c>
      <c r="X67">
        <f t="shared" si="1"/>
        <v>1.0047542748666667</v>
      </c>
      <c r="Y67">
        <f t="shared" si="2"/>
        <v>0.55567759314379839</v>
      </c>
      <c r="AA67" s="17" t="str">
        <f t="shared" si="5"/>
        <v/>
      </c>
      <c r="AB67" s="17" t="str">
        <f t="shared" si="5"/>
        <v/>
      </c>
      <c r="AC67" s="17" t="str">
        <f t="shared" si="5"/>
        <v/>
      </c>
      <c r="AD67" s="17" t="str">
        <f t="shared" si="5"/>
        <v/>
      </c>
      <c r="AE67" s="17" t="str">
        <f t="shared" si="5"/>
        <v/>
      </c>
      <c r="AF67" s="17" t="str">
        <f t="shared" si="5"/>
        <v/>
      </c>
      <c r="AG67" s="17" t="str">
        <f t="shared" si="5"/>
        <v/>
      </c>
      <c r="AH67" s="17" t="str">
        <f t="shared" si="5"/>
        <v/>
      </c>
      <c r="AI67" s="17" t="str">
        <f t="shared" si="5"/>
        <v/>
      </c>
      <c r="AJ67" s="17" t="str">
        <f t="shared" si="5"/>
        <v/>
      </c>
      <c r="AK67" s="17" t="str">
        <f t="shared" si="5"/>
        <v/>
      </c>
      <c r="AL67" s="17" t="str">
        <f t="shared" si="5"/>
        <v/>
      </c>
      <c r="AM67" s="17" t="str">
        <f t="shared" si="5"/>
        <v/>
      </c>
      <c r="AN67" s="17" t="str">
        <f t="shared" si="5"/>
        <v/>
      </c>
      <c r="AO67" s="17" t="str">
        <f t="shared" si="5"/>
        <v/>
      </c>
    </row>
    <row r="68" spans="1:41">
      <c r="A68" t="s">
        <v>241</v>
      </c>
      <c r="B68" t="s">
        <v>242</v>
      </c>
      <c r="C68" t="s">
        <v>243</v>
      </c>
      <c r="D68" t="s">
        <v>244</v>
      </c>
      <c r="E68" t="s">
        <v>177</v>
      </c>
      <c r="F68" t="s">
        <v>27755</v>
      </c>
      <c r="H68">
        <v>7.4054916459999998</v>
      </c>
      <c r="I68">
        <v>0.66320686799999995</v>
      </c>
      <c r="J68">
        <v>0.70404016700000005</v>
      </c>
      <c r="K68">
        <v>0.36460725999999999</v>
      </c>
      <c r="L68">
        <v>0.84345710100000004</v>
      </c>
      <c r="M68">
        <v>1.815394159</v>
      </c>
      <c r="N68">
        <v>4.365785024</v>
      </c>
      <c r="O68">
        <v>2.1772100270000001</v>
      </c>
      <c r="P68">
        <v>4.6461161129999997</v>
      </c>
      <c r="Q68">
        <v>3.1858496139999999</v>
      </c>
      <c r="R68">
        <v>7.2588181589999996</v>
      </c>
      <c r="S68">
        <v>1.55385419</v>
      </c>
      <c r="T68">
        <v>7.1544310170000003</v>
      </c>
      <c r="U68">
        <v>1.205616633</v>
      </c>
      <c r="V68">
        <v>1.408086306</v>
      </c>
      <c r="X68">
        <f t="shared" si="1"/>
        <v>2.9834642856000002</v>
      </c>
      <c r="Y68">
        <f t="shared" si="2"/>
        <v>2.5587986890421801</v>
      </c>
      <c r="AA68" s="17" t="str">
        <f t="shared" si="5"/>
        <v/>
      </c>
      <c r="AB68" s="17" t="str">
        <f t="shared" si="5"/>
        <v/>
      </c>
      <c r="AC68" s="17" t="str">
        <f t="shared" si="5"/>
        <v/>
      </c>
      <c r="AD68" s="17" t="str">
        <f t="shared" si="5"/>
        <v/>
      </c>
      <c r="AE68" s="17" t="str">
        <f t="shared" si="5"/>
        <v/>
      </c>
      <c r="AF68" s="17" t="str">
        <f t="shared" si="5"/>
        <v/>
      </c>
      <c r="AG68" s="17" t="str">
        <f t="shared" si="5"/>
        <v/>
      </c>
      <c r="AH68" s="17" t="str">
        <f t="shared" si="5"/>
        <v/>
      </c>
      <c r="AI68" s="17" t="str">
        <f t="shared" si="5"/>
        <v/>
      </c>
      <c r="AJ68" s="17" t="str">
        <f t="shared" si="5"/>
        <v/>
      </c>
      <c r="AK68" s="17" t="str">
        <f t="shared" si="5"/>
        <v/>
      </c>
      <c r="AL68" s="17" t="str">
        <f t="shared" si="5"/>
        <v/>
      </c>
      <c r="AM68" s="17" t="str">
        <f t="shared" si="5"/>
        <v/>
      </c>
      <c r="AN68" s="17" t="str">
        <f t="shared" si="5"/>
        <v/>
      </c>
      <c r="AO68" s="17" t="str">
        <f t="shared" si="5"/>
        <v/>
      </c>
    </row>
    <row r="69" spans="1:41">
      <c r="A69" t="s">
        <v>245</v>
      </c>
      <c r="B69" t="s">
        <v>246</v>
      </c>
      <c r="C69" t="s">
        <v>136</v>
      </c>
      <c r="D69" t="s">
        <v>247</v>
      </c>
      <c r="E69" t="s">
        <v>177</v>
      </c>
      <c r="F69" t="s">
        <v>27755</v>
      </c>
      <c r="H69">
        <v>1187.845634</v>
      </c>
      <c r="I69">
        <v>14.122253479999999</v>
      </c>
      <c r="J69">
        <v>80.878313759999998</v>
      </c>
      <c r="K69">
        <v>76.802254219999995</v>
      </c>
      <c r="L69">
        <v>101.3286418</v>
      </c>
      <c r="M69">
        <v>202.09583929999999</v>
      </c>
      <c r="N69">
        <v>484.45497390000003</v>
      </c>
      <c r="O69">
        <v>12.197274950000001</v>
      </c>
      <c r="P69">
        <v>506.17466469999999</v>
      </c>
      <c r="Q69">
        <v>1280.1870289999999</v>
      </c>
      <c r="R69">
        <v>2204.1207629999999</v>
      </c>
      <c r="S69">
        <v>52.518856319999998</v>
      </c>
      <c r="T69">
        <v>2395.9880459999999</v>
      </c>
      <c r="U69">
        <v>32.791466919999998</v>
      </c>
      <c r="V69">
        <v>869.91216829999996</v>
      </c>
      <c r="X69">
        <f t="shared" ref="X69:X132" si="6">AVERAGE(H69:V69)</f>
        <v>633.42787864333332</v>
      </c>
      <c r="Y69">
        <f t="shared" ref="Y69:Y132" si="7">STDEV(H69:V69)</f>
        <v>799.36083384817266</v>
      </c>
      <c r="AA69" s="17" t="str">
        <f t="shared" si="5"/>
        <v/>
      </c>
      <c r="AB69" s="17" t="str">
        <f t="shared" si="5"/>
        <v/>
      </c>
      <c r="AC69" s="17" t="str">
        <f t="shared" si="5"/>
        <v/>
      </c>
      <c r="AD69" s="17" t="str">
        <f t="shared" si="5"/>
        <v/>
      </c>
      <c r="AE69" s="17" t="str">
        <f t="shared" si="5"/>
        <v/>
      </c>
      <c r="AF69" s="17" t="str">
        <f t="shared" si="5"/>
        <v/>
      </c>
      <c r="AG69" s="17" t="str">
        <f t="shared" si="5"/>
        <v/>
      </c>
      <c r="AH69" s="17" t="str">
        <f t="shared" si="5"/>
        <v/>
      </c>
      <c r="AI69" s="17" t="str">
        <f t="shared" si="5"/>
        <v/>
      </c>
      <c r="AJ69" s="17" t="str">
        <f t="shared" si="5"/>
        <v/>
      </c>
      <c r="AK69" s="17" t="str">
        <f t="shared" si="5"/>
        <v/>
      </c>
      <c r="AL69" s="17" t="str">
        <f t="shared" si="5"/>
        <v/>
      </c>
      <c r="AM69" s="17" t="str">
        <f t="shared" si="5"/>
        <v>?</v>
      </c>
      <c r="AN69" s="17" t="str">
        <f t="shared" si="5"/>
        <v/>
      </c>
      <c r="AO69" s="17" t="str">
        <f t="shared" si="5"/>
        <v/>
      </c>
    </row>
    <row r="70" spans="1:41">
      <c r="A70" t="s">
        <v>248</v>
      </c>
      <c r="B70" t="s">
        <v>249</v>
      </c>
      <c r="C70" t="s">
        <v>250</v>
      </c>
      <c r="D70" t="s">
        <v>251</v>
      </c>
      <c r="E70" t="s">
        <v>177</v>
      </c>
      <c r="F70" t="s">
        <v>27755</v>
      </c>
      <c r="H70">
        <v>3.168601013</v>
      </c>
      <c r="I70">
        <v>6.1615718050000003</v>
      </c>
      <c r="J70">
        <v>7.004203607</v>
      </c>
      <c r="K70">
        <v>3.9776218399999999</v>
      </c>
      <c r="L70">
        <v>8.9977107840000006</v>
      </c>
      <c r="M70">
        <v>13.92694667</v>
      </c>
      <c r="N70">
        <v>1.540277635</v>
      </c>
      <c r="O70">
        <v>3.7936893230000002</v>
      </c>
      <c r="P70">
        <v>9.1037551170000004</v>
      </c>
      <c r="Q70">
        <v>22.6905213</v>
      </c>
      <c r="R70">
        <v>2.02742566</v>
      </c>
      <c r="S70">
        <v>4.556995337</v>
      </c>
      <c r="T70">
        <v>5.0687819019999996</v>
      </c>
      <c r="U70">
        <v>0.47539058200000001</v>
      </c>
      <c r="V70">
        <v>10.40694806</v>
      </c>
      <c r="X70">
        <f t="shared" si="6"/>
        <v>6.8600293756666684</v>
      </c>
      <c r="Y70">
        <f t="shared" si="7"/>
        <v>5.7040484614638007</v>
      </c>
      <c r="AA70" s="17" t="str">
        <f t="shared" ref="AA70:AO86" si="8">IF(H70&gt;($X70+$B$1*$Y70),"?",IF(H70&lt;$X70-$B$1*$Y70,"?",""))</f>
        <v/>
      </c>
      <c r="AB70" s="17" t="str">
        <f t="shared" si="8"/>
        <v/>
      </c>
      <c r="AC70" s="17" t="str">
        <f t="shared" si="8"/>
        <v/>
      </c>
      <c r="AD70" s="17" t="str">
        <f t="shared" si="8"/>
        <v/>
      </c>
      <c r="AE70" s="17" t="str">
        <f t="shared" si="8"/>
        <v/>
      </c>
      <c r="AF70" s="17" t="str">
        <f t="shared" si="8"/>
        <v/>
      </c>
      <c r="AG70" s="17" t="str">
        <f t="shared" si="8"/>
        <v/>
      </c>
      <c r="AH70" s="17" t="str">
        <f t="shared" si="8"/>
        <v/>
      </c>
      <c r="AI70" s="17" t="str">
        <f t="shared" si="8"/>
        <v/>
      </c>
      <c r="AJ70" s="17" t="str">
        <f t="shared" si="8"/>
        <v>?</v>
      </c>
      <c r="AK70" s="17" t="str">
        <f t="shared" si="8"/>
        <v/>
      </c>
      <c r="AL70" s="17" t="str">
        <f t="shared" si="8"/>
        <v/>
      </c>
      <c r="AM70" s="17" t="str">
        <f t="shared" si="8"/>
        <v/>
      </c>
      <c r="AN70" s="17" t="str">
        <f t="shared" si="8"/>
        <v/>
      </c>
      <c r="AO70" s="17" t="str">
        <f t="shared" si="8"/>
        <v/>
      </c>
    </row>
    <row r="71" spans="1:41">
      <c r="A71" t="s">
        <v>252</v>
      </c>
      <c r="B71" t="s">
        <v>253</v>
      </c>
      <c r="C71" t="s">
        <v>136</v>
      </c>
      <c r="D71" t="s">
        <v>254</v>
      </c>
      <c r="E71" t="s">
        <v>177</v>
      </c>
      <c r="F71" t="s">
        <v>27755</v>
      </c>
      <c r="H71">
        <v>9.3469488619999996</v>
      </c>
      <c r="I71">
        <v>0.33397776400000001</v>
      </c>
      <c r="J71">
        <v>0.22454238000000001</v>
      </c>
      <c r="K71">
        <v>0.205210004</v>
      </c>
      <c r="L71">
        <v>0.46859316400000001</v>
      </c>
      <c r="M71">
        <v>0.92638560999999997</v>
      </c>
      <c r="N71">
        <v>0.29313631299999998</v>
      </c>
      <c r="O71">
        <v>0.80268520300000001</v>
      </c>
      <c r="P71">
        <v>0.91187976299999995</v>
      </c>
      <c r="Q71">
        <v>4.1913131339999996</v>
      </c>
      <c r="R71">
        <v>0.57877106300000003</v>
      </c>
      <c r="S71">
        <v>0.54513470600000002</v>
      </c>
      <c r="T71">
        <v>4.118355642</v>
      </c>
      <c r="U71">
        <v>0.55791965099999996</v>
      </c>
      <c r="V71">
        <v>1.381805121</v>
      </c>
      <c r="X71">
        <f t="shared" si="6"/>
        <v>1.6591105586666666</v>
      </c>
      <c r="Y71">
        <f t="shared" si="7"/>
        <v>2.48279940508383</v>
      </c>
      <c r="AA71" s="17" t="str">
        <f t="shared" si="8"/>
        <v>?</v>
      </c>
      <c r="AB71" s="17" t="str">
        <f t="shared" si="8"/>
        <v/>
      </c>
      <c r="AC71" s="17" t="str">
        <f t="shared" si="8"/>
        <v/>
      </c>
      <c r="AD71" s="17" t="str">
        <f t="shared" si="8"/>
        <v/>
      </c>
      <c r="AE71" s="17" t="str">
        <f t="shared" si="8"/>
        <v/>
      </c>
      <c r="AF71" s="17" t="str">
        <f t="shared" si="8"/>
        <v/>
      </c>
      <c r="AG71" s="17" t="str">
        <f t="shared" si="8"/>
        <v/>
      </c>
      <c r="AH71" s="17" t="str">
        <f t="shared" si="8"/>
        <v/>
      </c>
      <c r="AI71" s="17" t="str">
        <f t="shared" si="8"/>
        <v/>
      </c>
      <c r="AJ71" s="17" t="str">
        <f t="shared" si="8"/>
        <v/>
      </c>
      <c r="AK71" s="17" t="str">
        <f t="shared" si="8"/>
        <v/>
      </c>
      <c r="AL71" s="17" t="str">
        <f t="shared" si="8"/>
        <v/>
      </c>
      <c r="AM71" s="17" t="str">
        <f t="shared" si="8"/>
        <v/>
      </c>
      <c r="AN71" s="17" t="str">
        <f t="shared" si="8"/>
        <v/>
      </c>
      <c r="AO71" s="17" t="str">
        <f t="shared" si="8"/>
        <v/>
      </c>
    </row>
    <row r="72" spans="1:41">
      <c r="A72" t="s">
        <v>255</v>
      </c>
      <c r="B72" t="s">
        <v>256</v>
      </c>
      <c r="C72" t="s">
        <v>136</v>
      </c>
      <c r="D72" t="s">
        <v>257</v>
      </c>
      <c r="E72" t="s">
        <v>177</v>
      </c>
      <c r="F72" t="s">
        <v>27755</v>
      </c>
      <c r="H72">
        <v>4.6773874319999997</v>
      </c>
      <c r="I72">
        <v>1.338422325</v>
      </c>
      <c r="J72">
        <v>1.6794583190000001</v>
      </c>
      <c r="K72">
        <v>1.5386521500000001</v>
      </c>
      <c r="L72">
        <v>1.480778315</v>
      </c>
      <c r="M72">
        <v>3.5927498560000002</v>
      </c>
      <c r="N72">
        <v>1.9894949909999999</v>
      </c>
      <c r="O72">
        <v>1.4823854460000001</v>
      </c>
      <c r="P72">
        <v>3.359668004</v>
      </c>
      <c r="Q72">
        <v>2.5860126920000002</v>
      </c>
      <c r="R72">
        <v>2.9928208889999999</v>
      </c>
      <c r="S72">
        <v>1.0330582159999999</v>
      </c>
      <c r="T72">
        <v>2.8058901230000002</v>
      </c>
      <c r="U72">
        <v>2.0175495510000001</v>
      </c>
      <c r="V72">
        <v>1.2057700609999999</v>
      </c>
      <c r="X72">
        <f t="shared" si="6"/>
        <v>2.2520065580000002</v>
      </c>
      <c r="Y72">
        <f t="shared" si="7"/>
        <v>1.0500643488537533</v>
      </c>
      <c r="AA72" s="17" t="str">
        <f t="shared" si="8"/>
        <v>?</v>
      </c>
      <c r="AB72" s="17" t="str">
        <f t="shared" si="8"/>
        <v/>
      </c>
      <c r="AC72" s="17" t="str">
        <f t="shared" si="8"/>
        <v/>
      </c>
      <c r="AD72" s="17" t="str">
        <f t="shared" si="8"/>
        <v/>
      </c>
      <c r="AE72" s="17" t="str">
        <f t="shared" si="8"/>
        <v/>
      </c>
      <c r="AF72" s="17" t="str">
        <f t="shared" si="8"/>
        <v/>
      </c>
      <c r="AG72" s="17" t="str">
        <f t="shared" si="8"/>
        <v/>
      </c>
      <c r="AH72" s="17" t="str">
        <f t="shared" si="8"/>
        <v/>
      </c>
      <c r="AI72" s="17" t="str">
        <f t="shared" si="8"/>
        <v/>
      </c>
      <c r="AJ72" s="17" t="str">
        <f t="shared" si="8"/>
        <v/>
      </c>
      <c r="AK72" s="17" t="str">
        <f t="shared" si="8"/>
        <v/>
      </c>
      <c r="AL72" s="17" t="str">
        <f t="shared" si="8"/>
        <v/>
      </c>
      <c r="AM72" s="17" t="str">
        <f t="shared" si="8"/>
        <v/>
      </c>
      <c r="AN72" s="17" t="str">
        <f t="shared" si="8"/>
        <v/>
      </c>
      <c r="AO72" s="17" t="str">
        <f t="shared" si="8"/>
        <v/>
      </c>
    </row>
    <row r="73" spans="1:41">
      <c r="A73" t="s">
        <v>258</v>
      </c>
      <c r="B73" t="s">
        <v>259</v>
      </c>
      <c r="C73" t="s">
        <v>260</v>
      </c>
      <c r="D73" t="s">
        <v>261</v>
      </c>
      <c r="E73" t="s">
        <v>177</v>
      </c>
      <c r="F73" t="s">
        <v>27755</v>
      </c>
      <c r="H73">
        <v>21.757097009999999</v>
      </c>
      <c r="I73">
        <v>49.92715261</v>
      </c>
      <c r="J73">
        <v>42.843623520000001</v>
      </c>
      <c r="K73">
        <v>16.875333860000001</v>
      </c>
      <c r="L73">
        <v>57.915178859999997</v>
      </c>
      <c r="M73">
        <v>64.797841790000007</v>
      </c>
      <c r="N73">
        <v>46.096559390000003</v>
      </c>
      <c r="O73">
        <v>61.928395690000002</v>
      </c>
      <c r="P73">
        <v>16.201864489999998</v>
      </c>
      <c r="Q73">
        <v>33.460624600000003</v>
      </c>
      <c r="R73">
        <v>0.78799545999999998</v>
      </c>
      <c r="S73">
        <v>1.9735763099999999</v>
      </c>
      <c r="T73">
        <v>49.554920299999999</v>
      </c>
      <c r="U73">
        <v>0.55430730800000005</v>
      </c>
      <c r="V73">
        <v>2.5397880310000001</v>
      </c>
      <c r="X73">
        <f t="shared" si="6"/>
        <v>31.147617281933332</v>
      </c>
      <c r="Y73">
        <f t="shared" si="7"/>
        <v>23.748471760053505</v>
      </c>
      <c r="AA73" s="17" t="str">
        <f t="shared" si="8"/>
        <v/>
      </c>
      <c r="AB73" s="17" t="str">
        <f t="shared" si="8"/>
        <v/>
      </c>
      <c r="AC73" s="17" t="str">
        <f t="shared" si="8"/>
        <v/>
      </c>
      <c r="AD73" s="17" t="str">
        <f t="shared" si="8"/>
        <v/>
      </c>
      <c r="AE73" s="17" t="str">
        <f t="shared" si="8"/>
        <v/>
      </c>
      <c r="AF73" s="17" t="str">
        <f t="shared" si="8"/>
        <v/>
      </c>
      <c r="AG73" s="17" t="str">
        <f t="shared" si="8"/>
        <v/>
      </c>
      <c r="AH73" s="17" t="str">
        <f t="shared" si="8"/>
        <v/>
      </c>
      <c r="AI73" s="17" t="str">
        <f t="shared" si="8"/>
        <v/>
      </c>
      <c r="AJ73" s="17" t="str">
        <f t="shared" si="8"/>
        <v/>
      </c>
      <c r="AK73" s="17" t="str">
        <f t="shared" si="8"/>
        <v/>
      </c>
      <c r="AL73" s="17" t="str">
        <f t="shared" si="8"/>
        <v/>
      </c>
      <c r="AM73" s="17" t="str">
        <f t="shared" si="8"/>
        <v/>
      </c>
      <c r="AN73" s="17" t="str">
        <f t="shared" si="8"/>
        <v/>
      </c>
      <c r="AO73" s="17" t="str">
        <f t="shared" si="8"/>
        <v/>
      </c>
    </row>
    <row r="74" spans="1:41">
      <c r="A74" t="s">
        <v>262</v>
      </c>
      <c r="B74" t="s">
        <v>263</v>
      </c>
      <c r="C74" t="s">
        <v>136</v>
      </c>
      <c r="D74" t="s">
        <v>264</v>
      </c>
      <c r="E74" t="s">
        <v>177</v>
      </c>
      <c r="F74" t="s">
        <v>27755</v>
      </c>
      <c r="H74">
        <v>38.075647629999999</v>
      </c>
      <c r="I74">
        <v>2.7900486610000002</v>
      </c>
      <c r="J74">
        <v>27.888110489999999</v>
      </c>
      <c r="K74">
        <v>15.269438689999999</v>
      </c>
      <c r="L74">
        <v>20.584656429999999</v>
      </c>
      <c r="M74">
        <v>29.021328780000001</v>
      </c>
      <c r="N74">
        <v>21.356331740000002</v>
      </c>
      <c r="O74">
        <v>34.679163420000002</v>
      </c>
      <c r="P74">
        <v>7.1749416029999997</v>
      </c>
      <c r="Q74">
        <v>19.801905290000001</v>
      </c>
      <c r="R74">
        <v>4.4977216059999998</v>
      </c>
      <c r="S74">
        <v>5.9573364570000003</v>
      </c>
      <c r="T74">
        <v>2.9193197240000002</v>
      </c>
      <c r="U74">
        <v>9.1840290620000005</v>
      </c>
      <c r="V74">
        <v>13.89258049</v>
      </c>
      <c r="X74">
        <f t="shared" si="6"/>
        <v>16.8728373382</v>
      </c>
      <c r="Y74">
        <f t="shared" si="7"/>
        <v>11.67397066102844</v>
      </c>
      <c r="AA74" s="17" t="str">
        <f t="shared" si="8"/>
        <v/>
      </c>
      <c r="AB74" s="17" t="str">
        <f t="shared" si="8"/>
        <v/>
      </c>
      <c r="AC74" s="17" t="str">
        <f t="shared" si="8"/>
        <v/>
      </c>
      <c r="AD74" s="17" t="str">
        <f t="shared" si="8"/>
        <v/>
      </c>
      <c r="AE74" s="17" t="str">
        <f t="shared" si="8"/>
        <v/>
      </c>
      <c r="AF74" s="17" t="str">
        <f t="shared" si="8"/>
        <v/>
      </c>
      <c r="AG74" s="17" t="str">
        <f t="shared" si="8"/>
        <v/>
      </c>
      <c r="AH74" s="17" t="str">
        <f t="shared" si="8"/>
        <v/>
      </c>
      <c r="AI74" s="17" t="str">
        <f t="shared" si="8"/>
        <v/>
      </c>
      <c r="AJ74" s="17" t="str">
        <f t="shared" si="8"/>
        <v/>
      </c>
      <c r="AK74" s="17" t="str">
        <f t="shared" si="8"/>
        <v/>
      </c>
      <c r="AL74" s="17" t="str">
        <f t="shared" si="8"/>
        <v/>
      </c>
      <c r="AM74" s="17" t="str">
        <f t="shared" si="8"/>
        <v/>
      </c>
      <c r="AN74" s="17" t="str">
        <f t="shared" si="8"/>
        <v/>
      </c>
      <c r="AO74" s="17" t="str">
        <f t="shared" si="8"/>
        <v/>
      </c>
    </row>
    <row r="75" spans="1:41">
      <c r="A75" t="s">
        <v>265</v>
      </c>
      <c r="B75" t="s">
        <v>266</v>
      </c>
      <c r="C75" t="s">
        <v>267</v>
      </c>
      <c r="D75" t="s">
        <v>268</v>
      </c>
      <c r="E75" t="s">
        <v>177</v>
      </c>
      <c r="F75" t="s">
        <v>27755</v>
      </c>
      <c r="H75">
        <v>8.3395462840000008</v>
      </c>
      <c r="I75">
        <v>1.4779909870000001</v>
      </c>
      <c r="J75">
        <v>1.1356499900000001</v>
      </c>
      <c r="K75">
        <v>0.31784896899999998</v>
      </c>
      <c r="L75">
        <v>0.57603342099999999</v>
      </c>
      <c r="M75">
        <v>0.76868305199999998</v>
      </c>
      <c r="N75">
        <v>4.3782205139999997</v>
      </c>
      <c r="O75">
        <v>1.480090423</v>
      </c>
      <c r="P75">
        <v>4.6912089010000004</v>
      </c>
      <c r="Q75">
        <v>7.3771686790000004</v>
      </c>
      <c r="R75">
        <v>8.3242363729999997</v>
      </c>
      <c r="S75">
        <v>1.4803661749999999</v>
      </c>
      <c r="T75">
        <v>5.9109543149999997</v>
      </c>
      <c r="U75">
        <v>1.4013398189999999</v>
      </c>
      <c r="V75">
        <v>1.1465745650000001</v>
      </c>
      <c r="X75">
        <f t="shared" si="6"/>
        <v>3.2537274977999999</v>
      </c>
      <c r="Y75">
        <f t="shared" si="7"/>
        <v>2.9608935786438382</v>
      </c>
      <c r="AA75" s="17" t="str">
        <f t="shared" si="8"/>
        <v/>
      </c>
      <c r="AB75" s="17" t="str">
        <f t="shared" si="8"/>
        <v/>
      </c>
      <c r="AC75" s="17" t="str">
        <f t="shared" si="8"/>
        <v/>
      </c>
      <c r="AD75" s="17" t="str">
        <f t="shared" si="8"/>
        <v/>
      </c>
      <c r="AE75" s="17" t="str">
        <f t="shared" si="8"/>
        <v/>
      </c>
      <c r="AF75" s="17" t="str">
        <f t="shared" si="8"/>
        <v/>
      </c>
      <c r="AG75" s="17" t="str">
        <f t="shared" si="8"/>
        <v/>
      </c>
      <c r="AH75" s="17" t="str">
        <f t="shared" si="8"/>
        <v/>
      </c>
      <c r="AI75" s="17" t="str">
        <f t="shared" si="8"/>
        <v/>
      </c>
      <c r="AJ75" s="17" t="str">
        <f t="shared" si="8"/>
        <v/>
      </c>
      <c r="AK75" s="17" t="str">
        <f t="shared" si="8"/>
        <v/>
      </c>
      <c r="AL75" s="17" t="str">
        <f t="shared" si="8"/>
        <v/>
      </c>
      <c r="AM75" s="17" t="str">
        <f t="shared" si="8"/>
        <v/>
      </c>
      <c r="AN75" s="17" t="str">
        <f t="shared" si="8"/>
        <v/>
      </c>
      <c r="AO75" s="17" t="str">
        <f t="shared" si="8"/>
        <v/>
      </c>
    </row>
    <row r="76" spans="1:41">
      <c r="A76" t="s">
        <v>269</v>
      </c>
      <c r="B76" t="s">
        <v>270</v>
      </c>
      <c r="C76" t="s">
        <v>136</v>
      </c>
      <c r="D76" t="s">
        <v>271</v>
      </c>
      <c r="E76" t="s">
        <v>177</v>
      </c>
      <c r="F76" t="s">
        <v>27755</v>
      </c>
      <c r="H76">
        <v>3.8719294789999998</v>
      </c>
      <c r="I76">
        <v>0.418420499</v>
      </c>
      <c r="J76">
        <v>0.50234917700000004</v>
      </c>
      <c r="K76">
        <v>0.24424041799999999</v>
      </c>
      <c r="L76">
        <v>0.55445686599999999</v>
      </c>
      <c r="M76">
        <v>0.25388395899999999</v>
      </c>
      <c r="N76">
        <v>5.0956314980000004</v>
      </c>
      <c r="O76">
        <v>0.71831117300000003</v>
      </c>
      <c r="P76">
        <v>1.842182709</v>
      </c>
      <c r="Q76">
        <v>1.9691408269999999</v>
      </c>
      <c r="R76">
        <v>6.7072414870000001</v>
      </c>
      <c r="S76">
        <v>0.94295906200000001</v>
      </c>
      <c r="T76">
        <v>5.1247757639999998</v>
      </c>
      <c r="U76">
        <v>0.60924932099999995</v>
      </c>
      <c r="V76">
        <v>0.649192459</v>
      </c>
      <c r="X76">
        <f t="shared" si="6"/>
        <v>1.9669309798666665</v>
      </c>
      <c r="Y76">
        <f t="shared" si="7"/>
        <v>2.1464812630475971</v>
      </c>
      <c r="AA76" s="17" t="str">
        <f t="shared" si="8"/>
        <v/>
      </c>
      <c r="AB76" s="17" t="str">
        <f t="shared" si="8"/>
        <v/>
      </c>
      <c r="AC76" s="17" t="str">
        <f t="shared" si="8"/>
        <v/>
      </c>
      <c r="AD76" s="17" t="str">
        <f t="shared" si="8"/>
        <v/>
      </c>
      <c r="AE76" s="17" t="str">
        <f t="shared" si="8"/>
        <v/>
      </c>
      <c r="AF76" s="17" t="str">
        <f t="shared" si="8"/>
        <v/>
      </c>
      <c r="AG76" s="17" t="str">
        <f t="shared" si="8"/>
        <v/>
      </c>
      <c r="AH76" s="17" t="str">
        <f t="shared" si="8"/>
        <v/>
      </c>
      <c r="AI76" s="17" t="str">
        <f t="shared" si="8"/>
        <v/>
      </c>
      <c r="AJ76" s="17" t="str">
        <f t="shared" si="8"/>
        <v/>
      </c>
      <c r="AK76" s="17" t="str">
        <f t="shared" si="8"/>
        <v>?</v>
      </c>
      <c r="AL76" s="17" t="str">
        <f t="shared" si="8"/>
        <v/>
      </c>
      <c r="AM76" s="17" t="str">
        <f t="shared" si="8"/>
        <v/>
      </c>
      <c r="AN76" s="17" t="str">
        <f t="shared" si="8"/>
        <v/>
      </c>
      <c r="AO76" s="17" t="str">
        <f t="shared" si="8"/>
        <v/>
      </c>
    </row>
    <row r="77" spans="1:41">
      <c r="A77" t="s">
        <v>272</v>
      </c>
      <c r="B77" t="s">
        <v>273</v>
      </c>
      <c r="C77" t="s">
        <v>136</v>
      </c>
      <c r="D77" t="s">
        <v>274</v>
      </c>
      <c r="E77" t="s">
        <v>177</v>
      </c>
      <c r="F77" t="s">
        <v>27755</v>
      </c>
      <c r="H77">
        <v>44.749540619999998</v>
      </c>
      <c r="I77">
        <v>1.5780707839999999</v>
      </c>
      <c r="J77">
        <v>1.45739028</v>
      </c>
      <c r="K77">
        <v>0.54697254799999995</v>
      </c>
      <c r="L77">
        <v>1.324698529</v>
      </c>
      <c r="M77">
        <v>5.3312583650000001</v>
      </c>
      <c r="N77">
        <v>16.248191890000001</v>
      </c>
      <c r="O77">
        <v>3.125892618</v>
      </c>
      <c r="P77">
        <v>7.3745099820000002</v>
      </c>
      <c r="Q77">
        <v>7.7324399220000002</v>
      </c>
      <c r="R77">
        <v>12.97247546</v>
      </c>
      <c r="S77">
        <v>2.20654511</v>
      </c>
      <c r="T77">
        <v>24.273865910000001</v>
      </c>
      <c r="U77">
        <v>2.0826634999999998</v>
      </c>
      <c r="V77">
        <v>9.6681439129999998</v>
      </c>
      <c r="X77">
        <f t="shared" si="6"/>
        <v>9.3781772953999987</v>
      </c>
      <c r="Y77">
        <f t="shared" si="7"/>
        <v>11.851741432429272</v>
      </c>
      <c r="AA77" s="17" t="str">
        <f t="shared" si="8"/>
        <v>?</v>
      </c>
      <c r="AB77" s="17" t="str">
        <f t="shared" si="8"/>
        <v/>
      </c>
      <c r="AC77" s="17" t="str">
        <f t="shared" si="8"/>
        <v/>
      </c>
      <c r="AD77" s="17" t="str">
        <f t="shared" si="8"/>
        <v/>
      </c>
      <c r="AE77" s="17" t="str">
        <f t="shared" si="8"/>
        <v/>
      </c>
      <c r="AF77" s="17" t="str">
        <f t="shared" si="8"/>
        <v/>
      </c>
      <c r="AG77" s="17" t="str">
        <f t="shared" si="8"/>
        <v/>
      </c>
      <c r="AH77" s="17" t="str">
        <f t="shared" si="8"/>
        <v/>
      </c>
      <c r="AI77" s="17" t="str">
        <f t="shared" si="8"/>
        <v/>
      </c>
      <c r="AJ77" s="17" t="str">
        <f t="shared" si="8"/>
        <v/>
      </c>
      <c r="AK77" s="17" t="str">
        <f t="shared" si="8"/>
        <v/>
      </c>
      <c r="AL77" s="17" t="str">
        <f t="shared" si="8"/>
        <v/>
      </c>
      <c r="AM77" s="17" t="str">
        <f t="shared" si="8"/>
        <v/>
      </c>
      <c r="AN77" s="17" t="str">
        <f t="shared" si="8"/>
        <v/>
      </c>
      <c r="AO77" s="17" t="str">
        <f t="shared" si="8"/>
        <v/>
      </c>
    </row>
    <row r="78" spans="1:41">
      <c r="A78" t="s">
        <v>275</v>
      </c>
      <c r="B78" t="s">
        <v>276</v>
      </c>
      <c r="C78" t="s">
        <v>277</v>
      </c>
      <c r="D78" t="s">
        <v>278</v>
      </c>
      <c r="E78" t="s">
        <v>177</v>
      </c>
      <c r="F78" t="s">
        <v>27755</v>
      </c>
      <c r="H78">
        <v>14.261646069999999</v>
      </c>
      <c r="I78">
        <v>1.834508977</v>
      </c>
      <c r="J78">
        <v>2.2351124699999998</v>
      </c>
      <c r="K78">
        <v>1.4611846390000001</v>
      </c>
      <c r="L78">
        <v>1.721255454</v>
      </c>
      <c r="M78">
        <v>0.88342890699999999</v>
      </c>
      <c r="N78">
        <v>8.2744881330000002</v>
      </c>
      <c r="O78">
        <v>4.0435966700000003</v>
      </c>
      <c r="P78">
        <v>3.8957887320000002</v>
      </c>
      <c r="Q78">
        <v>6.4920336660000002</v>
      </c>
      <c r="R78">
        <v>3.8267377009999999</v>
      </c>
      <c r="S78">
        <v>2.2495616790000001</v>
      </c>
      <c r="T78">
        <v>8.4916466790000005</v>
      </c>
      <c r="U78">
        <v>3.4051122870000001</v>
      </c>
      <c r="V78">
        <v>3.900482325</v>
      </c>
      <c r="X78">
        <f t="shared" si="6"/>
        <v>4.465105625933333</v>
      </c>
      <c r="Y78">
        <f t="shared" si="7"/>
        <v>3.5790957231758638</v>
      </c>
      <c r="AA78" s="17" t="str">
        <f t="shared" si="8"/>
        <v>?</v>
      </c>
      <c r="AB78" s="17" t="str">
        <f t="shared" si="8"/>
        <v/>
      </c>
      <c r="AC78" s="17" t="str">
        <f t="shared" si="8"/>
        <v/>
      </c>
      <c r="AD78" s="17" t="str">
        <f t="shared" si="8"/>
        <v/>
      </c>
      <c r="AE78" s="17" t="str">
        <f t="shared" si="8"/>
        <v/>
      </c>
      <c r="AF78" s="17" t="str">
        <f t="shared" si="8"/>
        <v/>
      </c>
      <c r="AG78" s="17" t="str">
        <f t="shared" si="8"/>
        <v/>
      </c>
      <c r="AH78" s="17" t="str">
        <f t="shared" si="8"/>
        <v/>
      </c>
      <c r="AI78" s="17" t="str">
        <f t="shared" si="8"/>
        <v/>
      </c>
      <c r="AJ78" s="17" t="str">
        <f t="shared" si="8"/>
        <v/>
      </c>
      <c r="AK78" s="17" t="str">
        <f t="shared" si="8"/>
        <v/>
      </c>
      <c r="AL78" s="17" t="str">
        <f t="shared" si="8"/>
        <v/>
      </c>
      <c r="AM78" s="17" t="str">
        <f t="shared" si="8"/>
        <v/>
      </c>
      <c r="AN78" s="17" t="str">
        <f t="shared" si="8"/>
        <v/>
      </c>
      <c r="AO78" s="17" t="str">
        <f t="shared" si="8"/>
        <v/>
      </c>
    </row>
    <row r="79" spans="1:41">
      <c r="A79" t="s">
        <v>279</v>
      </c>
      <c r="B79" t="s">
        <v>280</v>
      </c>
      <c r="C79" t="s">
        <v>136</v>
      </c>
      <c r="D79" t="s">
        <v>281</v>
      </c>
      <c r="E79" t="s">
        <v>177</v>
      </c>
      <c r="F79" t="s">
        <v>27755</v>
      </c>
      <c r="H79">
        <v>54.841661790000003</v>
      </c>
      <c r="I79">
        <v>1.0431186560000001</v>
      </c>
      <c r="J79">
        <v>0.972414585</v>
      </c>
      <c r="K79">
        <v>0.904850873</v>
      </c>
      <c r="L79">
        <v>0.66960504700000001</v>
      </c>
      <c r="M79">
        <v>3.6167456979999999</v>
      </c>
      <c r="N79">
        <v>5.6549160110000001</v>
      </c>
      <c r="O79">
        <v>0.94804067199999997</v>
      </c>
      <c r="P79">
        <v>5.5286456639999999</v>
      </c>
      <c r="Q79">
        <v>12.95079385</v>
      </c>
      <c r="R79">
        <v>10.101774130000001</v>
      </c>
      <c r="S79">
        <v>1.024308811</v>
      </c>
      <c r="T79">
        <v>23.92628238</v>
      </c>
      <c r="U79">
        <v>0.249332954</v>
      </c>
      <c r="V79">
        <v>3.8080732689999999</v>
      </c>
      <c r="X79">
        <f t="shared" si="6"/>
        <v>8.4160376259999996</v>
      </c>
      <c r="Y79">
        <f t="shared" si="7"/>
        <v>14.349802530228745</v>
      </c>
      <c r="AA79" s="17" t="str">
        <f t="shared" si="8"/>
        <v>?</v>
      </c>
      <c r="AB79" s="17" t="str">
        <f t="shared" si="8"/>
        <v/>
      </c>
      <c r="AC79" s="17" t="str">
        <f t="shared" si="8"/>
        <v/>
      </c>
      <c r="AD79" s="17" t="str">
        <f t="shared" si="8"/>
        <v/>
      </c>
      <c r="AE79" s="17" t="str">
        <f t="shared" si="8"/>
        <v/>
      </c>
      <c r="AF79" s="17" t="str">
        <f t="shared" si="8"/>
        <v/>
      </c>
      <c r="AG79" s="17" t="str">
        <f t="shared" si="8"/>
        <v/>
      </c>
      <c r="AH79" s="17" t="str">
        <f t="shared" si="8"/>
        <v/>
      </c>
      <c r="AI79" s="17" t="str">
        <f t="shared" si="8"/>
        <v/>
      </c>
      <c r="AJ79" s="17" t="str">
        <f t="shared" si="8"/>
        <v/>
      </c>
      <c r="AK79" s="17" t="str">
        <f t="shared" si="8"/>
        <v/>
      </c>
      <c r="AL79" s="17" t="str">
        <f t="shared" si="8"/>
        <v/>
      </c>
      <c r="AM79" s="17" t="str">
        <f t="shared" si="8"/>
        <v/>
      </c>
      <c r="AN79" s="17" t="str">
        <f t="shared" si="8"/>
        <v/>
      </c>
      <c r="AO79" s="17" t="str">
        <f t="shared" si="8"/>
        <v/>
      </c>
    </row>
    <row r="80" spans="1:41">
      <c r="A80" t="s">
        <v>282</v>
      </c>
      <c r="B80" t="s">
        <v>283</v>
      </c>
      <c r="C80" t="s">
        <v>136</v>
      </c>
      <c r="D80" t="s">
        <v>284</v>
      </c>
      <c r="E80" t="s">
        <v>177</v>
      </c>
      <c r="F80" t="s">
        <v>27755</v>
      </c>
      <c r="H80">
        <v>6.4623405160000003</v>
      </c>
      <c r="I80">
        <v>1.3634521930000001</v>
      </c>
      <c r="J80">
        <v>1.800633565</v>
      </c>
      <c r="K80">
        <v>1.4660842890000001</v>
      </c>
      <c r="L80">
        <v>2.284989801</v>
      </c>
      <c r="M80">
        <v>2.245524434</v>
      </c>
      <c r="N80">
        <v>1.346308246</v>
      </c>
      <c r="O80">
        <v>0.93626669399999995</v>
      </c>
      <c r="P80">
        <v>2.5128334969999999</v>
      </c>
      <c r="Q80">
        <v>3.6943956070000001</v>
      </c>
      <c r="R80">
        <v>1.7721090159999999</v>
      </c>
      <c r="S80">
        <v>1.4794469210000001</v>
      </c>
      <c r="T80">
        <v>3.7488531979999999</v>
      </c>
      <c r="U80">
        <v>1.3850798609999999</v>
      </c>
      <c r="V80">
        <v>3.8077895079999999</v>
      </c>
      <c r="X80">
        <f t="shared" si="6"/>
        <v>2.4204071564</v>
      </c>
      <c r="Y80">
        <f t="shared" si="7"/>
        <v>1.4602666305913041</v>
      </c>
      <c r="AA80" s="17" t="str">
        <f t="shared" si="8"/>
        <v>?</v>
      </c>
      <c r="AB80" s="17" t="str">
        <f t="shared" si="8"/>
        <v/>
      </c>
      <c r="AC80" s="17" t="str">
        <f t="shared" si="8"/>
        <v/>
      </c>
      <c r="AD80" s="17" t="str">
        <f t="shared" si="8"/>
        <v/>
      </c>
      <c r="AE80" s="17" t="str">
        <f t="shared" si="8"/>
        <v/>
      </c>
      <c r="AF80" s="17" t="str">
        <f t="shared" si="8"/>
        <v/>
      </c>
      <c r="AG80" s="17" t="str">
        <f t="shared" si="8"/>
        <v/>
      </c>
      <c r="AH80" s="17" t="str">
        <f t="shared" si="8"/>
        <v/>
      </c>
      <c r="AI80" s="17" t="str">
        <f t="shared" si="8"/>
        <v/>
      </c>
      <c r="AJ80" s="17" t="str">
        <f t="shared" si="8"/>
        <v/>
      </c>
      <c r="AK80" s="17" t="str">
        <f t="shared" si="8"/>
        <v/>
      </c>
      <c r="AL80" s="17" t="str">
        <f t="shared" si="8"/>
        <v/>
      </c>
      <c r="AM80" s="17" t="str">
        <f t="shared" si="8"/>
        <v/>
      </c>
      <c r="AN80" s="17" t="str">
        <f t="shared" si="8"/>
        <v/>
      </c>
      <c r="AO80" s="17" t="str">
        <f t="shared" si="8"/>
        <v/>
      </c>
    </row>
    <row r="81" spans="1:41">
      <c r="A81" t="s">
        <v>285</v>
      </c>
      <c r="B81" t="s">
        <v>286</v>
      </c>
      <c r="C81" t="s">
        <v>136</v>
      </c>
      <c r="D81" t="s">
        <v>287</v>
      </c>
      <c r="E81" t="s">
        <v>177</v>
      </c>
      <c r="F81" t="s">
        <v>27755</v>
      </c>
      <c r="H81">
        <v>1.6169707600000001</v>
      </c>
      <c r="I81">
        <v>1.074639492</v>
      </c>
      <c r="J81">
        <v>1.100966866</v>
      </c>
      <c r="K81">
        <v>1.0564860229999999</v>
      </c>
      <c r="L81">
        <v>0.83766175600000004</v>
      </c>
      <c r="M81">
        <v>0.86940842200000001</v>
      </c>
      <c r="N81">
        <v>1.886448098</v>
      </c>
      <c r="O81">
        <v>10.49518061</v>
      </c>
      <c r="P81">
        <v>3.8143994769999998</v>
      </c>
      <c r="Q81">
        <v>1.8390516480000001</v>
      </c>
      <c r="R81">
        <v>0.62077011199999999</v>
      </c>
      <c r="S81">
        <v>3.3088302870000001</v>
      </c>
      <c r="T81">
        <v>1.4326079570000001</v>
      </c>
      <c r="U81">
        <v>2.0378136590000002</v>
      </c>
      <c r="V81">
        <v>1.5561809200000001</v>
      </c>
      <c r="X81">
        <f t="shared" si="6"/>
        <v>2.2364944058000003</v>
      </c>
      <c r="Y81">
        <f t="shared" si="7"/>
        <v>2.4513319173702168</v>
      </c>
      <c r="AA81" s="17" t="str">
        <f t="shared" si="8"/>
        <v/>
      </c>
      <c r="AB81" s="17" t="str">
        <f t="shared" si="8"/>
        <v/>
      </c>
      <c r="AC81" s="17" t="str">
        <f t="shared" si="8"/>
        <v/>
      </c>
      <c r="AD81" s="17" t="str">
        <f t="shared" si="8"/>
        <v/>
      </c>
      <c r="AE81" s="17" t="str">
        <f t="shared" si="8"/>
        <v/>
      </c>
      <c r="AF81" s="17" t="str">
        <f t="shared" si="8"/>
        <v/>
      </c>
      <c r="AG81" s="17" t="str">
        <f t="shared" si="8"/>
        <v/>
      </c>
      <c r="AH81" s="17" t="str">
        <f t="shared" si="8"/>
        <v>?</v>
      </c>
      <c r="AI81" s="17" t="str">
        <f t="shared" si="8"/>
        <v/>
      </c>
      <c r="AJ81" s="17" t="str">
        <f t="shared" si="8"/>
        <v/>
      </c>
      <c r="AK81" s="17" t="str">
        <f t="shared" si="8"/>
        <v/>
      </c>
      <c r="AL81" s="17" t="str">
        <f t="shared" si="8"/>
        <v/>
      </c>
      <c r="AM81" s="17" t="str">
        <f t="shared" si="8"/>
        <v/>
      </c>
      <c r="AN81" s="17" t="str">
        <f t="shared" si="8"/>
        <v/>
      </c>
      <c r="AO81" s="17" t="str">
        <f t="shared" si="8"/>
        <v/>
      </c>
    </row>
    <row r="82" spans="1:41">
      <c r="A82" t="s">
        <v>288</v>
      </c>
      <c r="B82" t="s">
        <v>289</v>
      </c>
      <c r="C82" t="s">
        <v>136</v>
      </c>
      <c r="D82" t="s">
        <v>290</v>
      </c>
      <c r="E82" t="s">
        <v>177</v>
      </c>
      <c r="F82" t="s">
        <v>27755</v>
      </c>
      <c r="H82">
        <v>14.56904076</v>
      </c>
      <c r="I82">
        <v>3.3615454439999999</v>
      </c>
      <c r="J82">
        <v>1.15309127</v>
      </c>
      <c r="K82">
        <v>1.063616745</v>
      </c>
      <c r="L82">
        <v>1.270958115</v>
      </c>
      <c r="M82">
        <v>3.349445067</v>
      </c>
      <c r="N82">
        <v>2.7936334349999998</v>
      </c>
      <c r="O82">
        <v>1.866095031</v>
      </c>
      <c r="P82">
        <v>3.8649197829999999</v>
      </c>
      <c r="Q82">
        <v>5.4787415939999997</v>
      </c>
      <c r="R82">
        <v>3.2901119049999998</v>
      </c>
      <c r="S82">
        <v>0.96944227000000005</v>
      </c>
      <c r="T82">
        <v>4.6897274869999999</v>
      </c>
      <c r="U82">
        <v>1.0664370990000001</v>
      </c>
      <c r="V82">
        <v>1.732738417</v>
      </c>
      <c r="X82">
        <f t="shared" si="6"/>
        <v>3.3679696281333333</v>
      </c>
      <c r="Y82">
        <f t="shared" si="7"/>
        <v>3.4105136179123949</v>
      </c>
      <c r="AA82" s="17" t="str">
        <f t="shared" si="8"/>
        <v>?</v>
      </c>
      <c r="AB82" s="17" t="str">
        <f t="shared" si="8"/>
        <v/>
      </c>
      <c r="AC82" s="17" t="str">
        <f t="shared" si="8"/>
        <v/>
      </c>
      <c r="AD82" s="17" t="str">
        <f t="shared" si="8"/>
        <v/>
      </c>
      <c r="AE82" s="17" t="str">
        <f t="shared" si="8"/>
        <v/>
      </c>
      <c r="AF82" s="17" t="str">
        <f t="shared" si="8"/>
        <v/>
      </c>
      <c r="AG82" s="17" t="str">
        <f t="shared" si="8"/>
        <v/>
      </c>
      <c r="AH82" s="17" t="str">
        <f t="shared" si="8"/>
        <v/>
      </c>
      <c r="AI82" s="17" t="str">
        <f t="shared" si="8"/>
        <v/>
      </c>
      <c r="AJ82" s="17" t="str">
        <f t="shared" si="8"/>
        <v/>
      </c>
      <c r="AK82" s="17" t="str">
        <f t="shared" si="8"/>
        <v/>
      </c>
      <c r="AL82" s="17" t="str">
        <f t="shared" si="8"/>
        <v/>
      </c>
      <c r="AM82" s="17" t="str">
        <f t="shared" si="8"/>
        <v/>
      </c>
      <c r="AN82" s="17" t="str">
        <f t="shared" si="8"/>
        <v/>
      </c>
      <c r="AO82" s="17" t="str">
        <f t="shared" si="8"/>
        <v/>
      </c>
    </row>
    <row r="83" spans="1:41">
      <c r="A83" t="s">
        <v>291</v>
      </c>
      <c r="B83" t="s">
        <v>292</v>
      </c>
      <c r="C83" t="s">
        <v>293</v>
      </c>
      <c r="D83" t="s">
        <v>294</v>
      </c>
      <c r="E83" t="s">
        <v>177</v>
      </c>
      <c r="F83" t="s">
        <v>27755</v>
      </c>
      <c r="H83">
        <v>228.43983829999999</v>
      </c>
      <c r="I83">
        <v>50.753336240000003</v>
      </c>
      <c r="J83">
        <v>98.968923599999997</v>
      </c>
      <c r="K83">
        <v>49.922940820000001</v>
      </c>
      <c r="L83">
        <v>96.851063800000006</v>
      </c>
      <c r="M83">
        <v>23.708331810000001</v>
      </c>
      <c r="N83">
        <v>233.4856509</v>
      </c>
      <c r="O83">
        <v>105.919442</v>
      </c>
      <c r="P83">
        <v>124.59761810000001</v>
      </c>
      <c r="Q83">
        <v>166.0343981</v>
      </c>
      <c r="R83">
        <v>105.1895203</v>
      </c>
      <c r="S83">
        <v>150.5269697</v>
      </c>
      <c r="T83">
        <v>204.36793800000001</v>
      </c>
      <c r="U83">
        <v>150.01961259999999</v>
      </c>
      <c r="V83">
        <v>84.645615179999993</v>
      </c>
      <c r="X83">
        <f t="shared" si="6"/>
        <v>124.89541329666666</v>
      </c>
      <c r="Y83">
        <f t="shared" si="7"/>
        <v>63.804246220962945</v>
      </c>
      <c r="AA83" s="17" t="str">
        <f t="shared" si="8"/>
        <v/>
      </c>
      <c r="AB83" s="17" t="str">
        <f t="shared" si="8"/>
        <v/>
      </c>
      <c r="AC83" s="17" t="str">
        <f t="shared" si="8"/>
        <v/>
      </c>
      <c r="AD83" s="17" t="str">
        <f t="shared" si="8"/>
        <v/>
      </c>
      <c r="AE83" s="17" t="str">
        <f t="shared" si="8"/>
        <v/>
      </c>
      <c r="AF83" s="17" t="str">
        <f t="shared" si="8"/>
        <v/>
      </c>
      <c r="AG83" s="17" t="str">
        <f t="shared" si="8"/>
        <v/>
      </c>
      <c r="AH83" s="17" t="str">
        <f t="shared" si="8"/>
        <v/>
      </c>
      <c r="AI83" s="17" t="str">
        <f t="shared" si="8"/>
        <v/>
      </c>
      <c r="AJ83" s="17" t="str">
        <f t="shared" si="8"/>
        <v/>
      </c>
      <c r="AK83" s="17" t="str">
        <f t="shared" si="8"/>
        <v/>
      </c>
      <c r="AL83" s="17" t="str">
        <f t="shared" si="8"/>
        <v/>
      </c>
      <c r="AM83" s="17" t="str">
        <f t="shared" si="8"/>
        <v/>
      </c>
      <c r="AN83" s="17" t="str">
        <f t="shared" si="8"/>
        <v/>
      </c>
      <c r="AO83" s="17" t="str">
        <f t="shared" si="8"/>
        <v/>
      </c>
    </row>
    <row r="84" spans="1:41">
      <c r="A84" t="s">
        <v>295</v>
      </c>
      <c r="B84" t="s">
        <v>296</v>
      </c>
      <c r="C84" t="s">
        <v>136</v>
      </c>
      <c r="D84" t="s">
        <v>297</v>
      </c>
      <c r="E84" t="s">
        <v>177</v>
      </c>
      <c r="F84" t="s">
        <v>27755</v>
      </c>
      <c r="H84">
        <v>7.4409789550000003</v>
      </c>
      <c r="I84">
        <v>1.2363194879999999</v>
      </c>
      <c r="J84">
        <v>1.424933805</v>
      </c>
      <c r="K84">
        <v>1.114148586</v>
      </c>
      <c r="L84">
        <v>2.1201143579999999</v>
      </c>
      <c r="M84">
        <v>1.0002113100000001</v>
      </c>
      <c r="N84">
        <v>4.3405301280000002</v>
      </c>
      <c r="O84">
        <v>3.3486998190000001</v>
      </c>
      <c r="P84">
        <v>5.2321771349999997</v>
      </c>
      <c r="Q84">
        <v>4.4665575720000001</v>
      </c>
      <c r="R84">
        <v>4.2849915300000001</v>
      </c>
      <c r="S84">
        <v>3.2562869380000001</v>
      </c>
      <c r="T84">
        <v>3.708325055</v>
      </c>
      <c r="U84">
        <v>2.1769462389999998</v>
      </c>
      <c r="V84">
        <v>2.813342778</v>
      </c>
      <c r="X84">
        <f t="shared" si="6"/>
        <v>3.1976375797333341</v>
      </c>
      <c r="Y84">
        <f t="shared" si="7"/>
        <v>1.7936487938489769</v>
      </c>
      <c r="AA84" s="17" t="str">
        <f t="shared" si="8"/>
        <v>?</v>
      </c>
      <c r="AB84" s="17" t="str">
        <f t="shared" si="8"/>
        <v/>
      </c>
      <c r="AC84" s="17" t="str">
        <f t="shared" si="8"/>
        <v/>
      </c>
      <c r="AD84" s="17" t="str">
        <f t="shared" si="8"/>
        <v/>
      </c>
      <c r="AE84" s="17" t="str">
        <f t="shared" si="8"/>
        <v/>
      </c>
      <c r="AF84" s="17" t="str">
        <f t="shared" si="8"/>
        <v/>
      </c>
      <c r="AG84" s="17" t="str">
        <f t="shared" si="8"/>
        <v/>
      </c>
      <c r="AH84" s="17" t="str">
        <f t="shared" si="8"/>
        <v/>
      </c>
      <c r="AI84" s="17" t="str">
        <f t="shared" si="8"/>
        <v/>
      </c>
      <c r="AJ84" s="17" t="str">
        <f t="shared" si="8"/>
        <v/>
      </c>
      <c r="AK84" s="17" t="str">
        <f t="shared" si="8"/>
        <v/>
      </c>
      <c r="AL84" s="17" t="str">
        <f t="shared" si="8"/>
        <v/>
      </c>
      <c r="AM84" s="17" t="str">
        <f t="shared" si="8"/>
        <v/>
      </c>
      <c r="AN84" s="17" t="str">
        <f t="shared" si="8"/>
        <v/>
      </c>
      <c r="AO84" s="17" t="str">
        <f t="shared" si="8"/>
        <v/>
      </c>
    </row>
    <row r="85" spans="1:41">
      <c r="A85" t="s">
        <v>298</v>
      </c>
      <c r="B85" t="s">
        <v>299</v>
      </c>
      <c r="C85" t="s">
        <v>300</v>
      </c>
      <c r="D85" t="s">
        <v>301</v>
      </c>
      <c r="E85" t="s">
        <v>177</v>
      </c>
      <c r="F85" t="s">
        <v>27755</v>
      </c>
      <c r="H85">
        <v>0.61181382500000003</v>
      </c>
      <c r="I85">
        <v>1.174656146</v>
      </c>
      <c r="J85">
        <v>0.73768178100000004</v>
      </c>
      <c r="K85">
        <v>0.41639896599999998</v>
      </c>
      <c r="L85">
        <v>0.95083916700000004</v>
      </c>
      <c r="M85">
        <v>1.409821657</v>
      </c>
      <c r="N85">
        <v>1.4870334700000001</v>
      </c>
      <c r="O85">
        <v>0.77559870600000003</v>
      </c>
      <c r="P85">
        <v>2.7754918129999999</v>
      </c>
      <c r="Q85">
        <v>3.221493765</v>
      </c>
      <c r="R85">
        <v>0.78293672400000003</v>
      </c>
      <c r="S85">
        <v>0.85475408799999997</v>
      </c>
      <c r="T85">
        <v>0.67757050399999996</v>
      </c>
      <c r="U85">
        <v>0.856720343</v>
      </c>
      <c r="V85">
        <v>0.56077404900000005</v>
      </c>
      <c r="X85">
        <f t="shared" si="6"/>
        <v>1.1529056669333333</v>
      </c>
      <c r="Y85">
        <f t="shared" si="7"/>
        <v>0.80935812788507033</v>
      </c>
      <c r="AA85" s="17" t="str">
        <f t="shared" si="8"/>
        <v/>
      </c>
      <c r="AB85" s="17" t="str">
        <f t="shared" si="8"/>
        <v/>
      </c>
      <c r="AC85" s="17" t="str">
        <f t="shared" si="8"/>
        <v/>
      </c>
      <c r="AD85" s="17" t="str">
        <f t="shared" si="8"/>
        <v/>
      </c>
      <c r="AE85" s="17" t="str">
        <f t="shared" si="8"/>
        <v/>
      </c>
      <c r="AF85" s="17" t="str">
        <f t="shared" si="8"/>
        <v/>
      </c>
      <c r="AG85" s="17" t="str">
        <f t="shared" si="8"/>
        <v/>
      </c>
      <c r="AH85" s="17" t="str">
        <f t="shared" si="8"/>
        <v/>
      </c>
      <c r="AI85" s="17" t="str">
        <f t="shared" si="8"/>
        <v>?</v>
      </c>
      <c r="AJ85" s="17" t="str">
        <f t="shared" si="8"/>
        <v>?</v>
      </c>
      <c r="AK85" s="17" t="str">
        <f t="shared" si="8"/>
        <v/>
      </c>
      <c r="AL85" s="17" t="str">
        <f t="shared" si="8"/>
        <v/>
      </c>
      <c r="AM85" s="17" t="str">
        <f t="shared" si="8"/>
        <v/>
      </c>
      <c r="AN85" s="17" t="str">
        <f t="shared" si="8"/>
        <v/>
      </c>
      <c r="AO85" s="17" t="str">
        <f t="shared" si="8"/>
        <v/>
      </c>
    </row>
    <row r="86" spans="1:41">
      <c r="A86" t="s">
        <v>302</v>
      </c>
      <c r="B86" t="s">
        <v>303</v>
      </c>
      <c r="C86" t="s">
        <v>304</v>
      </c>
      <c r="D86" t="s">
        <v>305</v>
      </c>
      <c r="E86" t="s">
        <v>177</v>
      </c>
      <c r="F86" t="s">
        <v>27755</v>
      </c>
      <c r="H86">
        <v>1.9579381170000001</v>
      </c>
      <c r="I86">
        <v>14.146885579999999</v>
      </c>
      <c r="J86">
        <v>13.090908089999999</v>
      </c>
      <c r="K86">
        <v>10.312024729999999</v>
      </c>
      <c r="L86">
        <v>14.27819208</v>
      </c>
      <c r="M86">
        <v>24.641029499999998</v>
      </c>
      <c r="N86">
        <v>15.594328020000001</v>
      </c>
      <c r="O86">
        <v>11.436686610000001</v>
      </c>
      <c r="P86">
        <v>7.6523406669999998</v>
      </c>
      <c r="Q86">
        <v>5.9953620289999998</v>
      </c>
      <c r="R86">
        <v>5.4929778369999998</v>
      </c>
      <c r="S86">
        <v>2.9148720720000001</v>
      </c>
      <c r="T86">
        <v>3.6695557920000001</v>
      </c>
      <c r="U86">
        <v>5.4231281510000002</v>
      </c>
      <c r="V86">
        <v>10.45699419</v>
      </c>
      <c r="X86">
        <f t="shared" si="6"/>
        <v>9.8042148976666681</v>
      </c>
      <c r="Y86">
        <f t="shared" si="7"/>
        <v>6.0371634827544352</v>
      </c>
      <c r="AA86" s="17" t="str">
        <f t="shared" si="8"/>
        <v/>
      </c>
      <c r="AB86" s="17" t="str">
        <f t="shared" si="8"/>
        <v/>
      </c>
      <c r="AC86" s="17" t="str">
        <f t="shared" si="8"/>
        <v/>
      </c>
      <c r="AD86" s="17" t="str">
        <f t="shared" si="8"/>
        <v/>
      </c>
      <c r="AE86" s="17" t="str">
        <f t="shared" si="8"/>
        <v/>
      </c>
      <c r="AF86" s="17" t="str">
        <f t="shared" si="8"/>
        <v>?</v>
      </c>
      <c r="AG86" s="17" t="str">
        <f t="shared" si="8"/>
        <v/>
      </c>
      <c r="AH86" s="17" t="str">
        <f t="shared" si="8"/>
        <v/>
      </c>
      <c r="AI86" s="17" t="str">
        <f t="shared" si="8"/>
        <v/>
      </c>
      <c r="AJ86" s="17" t="str">
        <f t="shared" si="8"/>
        <v/>
      </c>
      <c r="AK86" s="17" t="str">
        <f t="shared" si="8"/>
        <v/>
      </c>
      <c r="AL86" s="17" t="str">
        <f t="shared" si="8"/>
        <v/>
      </c>
      <c r="AM86" s="17" t="str">
        <f t="shared" si="8"/>
        <v/>
      </c>
      <c r="AN86" s="17" t="str">
        <f t="shared" si="8"/>
        <v/>
      </c>
      <c r="AO86" s="17" t="str">
        <f t="shared" si="8"/>
        <v/>
      </c>
    </row>
    <row r="87" spans="1:41">
      <c r="A87" t="s">
        <v>306</v>
      </c>
      <c r="B87" t="s">
        <v>307</v>
      </c>
      <c r="C87" t="s">
        <v>308</v>
      </c>
      <c r="D87" t="s">
        <v>309</v>
      </c>
      <c r="E87" t="s">
        <v>177</v>
      </c>
      <c r="F87" t="s">
        <v>27755</v>
      </c>
      <c r="H87">
        <v>48.51492442</v>
      </c>
      <c r="I87">
        <v>1.58832712</v>
      </c>
      <c r="J87">
        <v>2.339156381</v>
      </c>
      <c r="K87">
        <v>1.561496124</v>
      </c>
      <c r="L87">
        <v>1.4444171370000001</v>
      </c>
      <c r="M87">
        <v>1.1932084329999999</v>
      </c>
      <c r="N87">
        <v>8.0160397969999995</v>
      </c>
      <c r="O87">
        <v>2.7570110250000002</v>
      </c>
      <c r="P87">
        <v>6.0713883419999997</v>
      </c>
      <c r="Q87">
        <v>16.308812190000001</v>
      </c>
      <c r="R87">
        <v>41.746430789999998</v>
      </c>
      <c r="S87">
        <v>4.6842566650000004</v>
      </c>
      <c r="T87">
        <v>57.699363220000002</v>
      </c>
      <c r="U87">
        <v>2.6892030870000001</v>
      </c>
      <c r="V87">
        <v>14.1288774</v>
      </c>
      <c r="X87">
        <f t="shared" si="6"/>
        <v>14.049527475400001</v>
      </c>
      <c r="Y87">
        <f t="shared" si="7"/>
        <v>19.053083206689109</v>
      </c>
      <c r="AA87" s="17" t="str">
        <f t="shared" ref="AA87:AO103" si="9">IF(H87&gt;($X87+$B$1*$Y87),"?",IF(H87&lt;$X87-$B$1*$Y87,"?",""))</f>
        <v/>
      </c>
      <c r="AB87" s="17" t="str">
        <f t="shared" si="9"/>
        <v/>
      </c>
      <c r="AC87" s="17" t="str">
        <f t="shared" si="9"/>
        <v/>
      </c>
      <c r="AD87" s="17" t="str">
        <f t="shared" si="9"/>
        <v/>
      </c>
      <c r="AE87" s="17" t="str">
        <f t="shared" si="9"/>
        <v/>
      </c>
      <c r="AF87" s="17" t="str">
        <f t="shared" si="9"/>
        <v/>
      </c>
      <c r="AG87" s="17" t="str">
        <f t="shared" si="9"/>
        <v/>
      </c>
      <c r="AH87" s="17" t="str">
        <f t="shared" si="9"/>
        <v/>
      </c>
      <c r="AI87" s="17" t="str">
        <f t="shared" si="9"/>
        <v/>
      </c>
      <c r="AJ87" s="17" t="str">
        <f t="shared" si="9"/>
        <v/>
      </c>
      <c r="AK87" s="17" t="str">
        <f t="shared" si="9"/>
        <v/>
      </c>
      <c r="AL87" s="17" t="str">
        <f t="shared" si="9"/>
        <v/>
      </c>
      <c r="AM87" s="17" t="str">
        <f t="shared" si="9"/>
        <v>?</v>
      </c>
      <c r="AN87" s="17" t="str">
        <f t="shared" si="9"/>
        <v/>
      </c>
      <c r="AO87" s="17" t="str">
        <f t="shared" si="9"/>
        <v/>
      </c>
    </row>
    <row r="88" spans="1:41">
      <c r="A88" t="s">
        <v>310</v>
      </c>
      <c r="B88" t="s">
        <v>311</v>
      </c>
      <c r="C88" t="s">
        <v>312</v>
      </c>
      <c r="D88" t="s">
        <v>313</v>
      </c>
      <c r="E88" t="s">
        <v>177</v>
      </c>
      <c r="F88" t="s">
        <v>27755</v>
      </c>
      <c r="H88">
        <v>5.2564524820000003</v>
      </c>
      <c r="I88">
        <v>6.3793264570000003</v>
      </c>
      <c r="J88">
        <v>5.0573190200000004</v>
      </c>
      <c r="K88">
        <v>4.3863609989999999</v>
      </c>
      <c r="L88">
        <v>4.893638213</v>
      </c>
      <c r="M88">
        <v>6.2318486340000003</v>
      </c>
      <c r="N88">
        <v>7.6655875870000001</v>
      </c>
      <c r="O88">
        <v>2.8682558679999999</v>
      </c>
      <c r="P88">
        <v>3.939754566</v>
      </c>
      <c r="Q88">
        <v>4.0433579740000001</v>
      </c>
      <c r="R88">
        <v>1.7547834710000001</v>
      </c>
      <c r="S88">
        <v>2.338337729</v>
      </c>
      <c r="T88">
        <v>4.0496742899999996</v>
      </c>
      <c r="U88">
        <v>3.7374416519999998</v>
      </c>
      <c r="V88">
        <v>4.2418817259999999</v>
      </c>
      <c r="X88">
        <f t="shared" si="6"/>
        <v>4.4562680445333331</v>
      </c>
      <c r="Y88">
        <f t="shared" si="7"/>
        <v>1.5542341185573809</v>
      </c>
      <c r="AA88" s="17" t="str">
        <f t="shared" si="9"/>
        <v/>
      </c>
      <c r="AB88" s="17" t="str">
        <f t="shared" si="9"/>
        <v/>
      </c>
      <c r="AC88" s="17" t="str">
        <f t="shared" si="9"/>
        <v/>
      </c>
      <c r="AD88" s="17" t="str">
        <f t="shared" si="9"/>
        <v/>
      </c>
      <c r="AE88" s="17" t="str">
        <f t="shared" si="9"/>
        <v/>
      </c>
      <c r="AF88" s="17" t="str">
        <f t="shared" si="9"/>
        <v/>
      </c>
      <c r="AG88" s="17" t="str">
        <f t="shared" si="9"/>
        <v>?</v>
      </c>
      <c r="AH88" s="17" t="str">
        <f t="shared" si="9"/>
        <v/>
      </c>
      <c r="AI88" s="17" t="str">
        <f t="shared" si="9"/>
        <v/>
      </c>
      <c r="AJ88" s="17" t="str">
        <f t="shared" si="9"/>
        <v/>
      </c>
      <c r="AK88" s="17" t="str">
        <f t="shared" si="9"/>
        <v/>
      </c>
      <c r="AL88" s="17" t="str">
        <f t="shared" si="9"/>
        <v/>
      </c>
      <c r="AM88" s="17" t="str">
        <f t="shared" si="9"/>
        <v/>
      </c>
      <c r="AN88" s="17" t="str">
        <f t="shared" si="9"/>
        <v/>
      </c>
      <c r="AO88" s="17" t="str">
        <f t="shared" si="9"/>
        <v/>
      </c>
    </row>
    <row r="89" spans="1:41">
      <c r="A89" t="s">
        <v>314</v>
      </c>
      <c r="B89" t="s">
        <v>315</v>
      </c>
      <c r="C89" t="s">
        <v>316</v>
      </c>
      <c r="D89" t="s">
        <v>317</v>
      </c>
      <c r="E89" t="s">
        <v>177</v>
      </c>
      <c r="F89" t="s">
        <v>27755</v>
      </c>
      <c r="H89">
        <v>3.5448440510000001</v>
      </c>
      <c r="I89">
        <v>0.93254570800000003</v>
      </c>
      <c r="J89">
        <v>0.51855155500000005</v>
      </c>
      <c r="K89">
        <v>0.39204945600000002</v>
      </c>
      <c r="L89">
        <v>0.87993431499999997</v>
      </c>
      <c r="M89">
        <v>0.76579636699999998</v>
      </c>
      <c r="N89">
        <v>0.323094718</v>
      </c>
      <c r="O89">
        <v>1.432402653</v>
      </c>
      <c r="P89">
        <v>2.0101469679999999</v>
      </c>
      <c r="Q89">
        <v>1.5398878460000001</v>
      </c>
      <c r="R89">
        <v>0.42528081200000001</v>
      </c>
      <c r="S89">
        <v>1.092449526</v>
      </c>
      <c r="T89">
        <v>2.2082836970000002</v>
      </c>
      <c r="U89">
        <v>0.46535909199999997</v>
      </c>
      <c r="V89">
        <v>1.979932515</v>
      </c>
      <c r="X89">
        <f t="shared" si="6"/>
        <v>1.2340372852666666</v>
      </c>
      <c r="Y89">
        <f t="shared" si="7"/>
        <v>0.89967450172316343</v>
      </c>
      <c r="AA89" s="17" t="str">
        <f t="shared" si="9"/>
        <v>?</v>
      </c>
      <c r="AB89" s="17" t="str">
        <f t="shared" si="9"/>
        <v/>
      </c>
      <c r="AC89" s="17" t="str">
        <f t="shared" si="9"/>
        <v/>
      </c>
      <c r="AD89" s="17" t="str">
        <f t="shared" si="9"/>
        <v/>
      </c>
      <c r="AE89" s="17" t="str">
        <f t="shared" si="9"/>
        <v/>
      </c>
      <c r="AF89" s="17" t="str">
        <f t="shared" si="9"/>
        <v/>
      </c>
      <c r="AG89" s="17" t="str">
        <f t="shared" si="9"/>
        <v/>
      </c>
      <c r="AH89" s="17" t="str">
        <f t="shared" si="9"/>
        <v/>
      </c>
      <c r="AI89" s="17" t="str">
        <f t="shared" si="9"/>
        <v/>
      </c>
      <c r="AJ89" s="17" t="str">
        <f t="shared" si="9"/>
        <v/>
      </c>
      <c r="AK89" s="17" t="str">
        <f t="shared" si="9"/>
        <v/>
      </c>
      <c r="AL89" s="17" t="str">
        <f t="shared" si="9"/>
        <v/>
      </c>
      <c r="AM89" s="17" t="str">
        <f t="shared" si="9"/>
        <v/>
      </c>
      <c r="AN89" s="17" t="str">
        <f t="shared" si="9"/>
        <v/>
      </c>
      <c r="AO89" s="17" t="str">
        <f t="shared" si="9"/>
        <v/>
      </c>
    </row>
    <row r="90" spans="1:41">
      <c r="A90" t="s">
        <v>318</v>
      </c>
      <c r="B90" t="s">
        <v>319</v>
      </c>
      <c r="C90" t="s">
        <v>320</v>
      </c>
      <c r="D90" t="s">
        <v>321</v>
      </c>
      <c r="E90" t="s">
        <v>177</v>
      </c>
      <c r="F90" t="s">
        <v>27755</v>
      </c>
      <c r="H90">
        <v>11.54849922</v>
      </c>
      <c r="I90">
        <v>0.92101653100000003</v>
      </c>
      <c r="J90">
        <v>0.82317554599999998</v>
      </c>
      <c r="K90">
        <v>0.33011495200000002</v>
      </c>
      <c r="L90">
        <v>1.1765836999999999</v>
      </c>
      <c r="M90">
        <v>2.9716249260000001</v>
      </c>
      <c r="N90">
        <v>9.4311854279999991</v>
      </c>
      <c r="O90">
        <v>1.87392976</v>
      </c>
      <c r="P90">
        <v>2.7242662929999999</v>
      </c>
      <c r="Q90">
        <v>2.6998928449999999</v>
      </c>
      <c r="R90">
        <v>7.3154008079999997</v>
      </c>
      <c r="S90">
        <v>0.71180296300000001</v>
      </c>
      <c r="T90">
        <v>6.5227529630000003</v>
      </c>
      <c r="U90">
        <v>0.41583382000000002</v>
      </c>
      <c r="V90">
        <v>3.096136081</v>
      </c>
      <c r="X90">
        <f t="shared" si="6"/>
        <v>3.5041477223999995</v>
      </c>
      <c r="Y90">
        <f t="shared" si="7"/>
        <v>3.5307707488204016</v>
      </c>
      <c r="AA90" s="17" t="str">
        <f t="shared" si="9"/>
        <v>?</v>
      </c>
      <c r="AB90" s="17" t="str">
        <f t="shared" si="9"/>
        <v/>
      </c>
      <c r="AC90" s="17" t="str">
        <f t="shared" si="9"/>
        <v/>
      </c>
      <c r="AD90" s="17" t="str">
        <f t="shared" si="9"/>
        <v/>
      </c>
      <c r="AE90" s="17" t="str">
        <f t="shared" si="9"/>
        <v/>
      </c>
      <c r="AF90" s="17" t="str">
        <f t="shared" si="9"/>
        <v/>
      </c>
      <c r="AG90" s="17" t="str">
        <f t="shared" si="9"/>
        <v/>
      </c>
      <c r="AH90" s="17" t="str">
        <f t="shared" si="9"/>
        <v/>
      </c>
      <c r="AI90" s="17" t="str">
        <f t="shared" si="9"/>
        <v/>
      </c>
      <c r="AJ90" s="17" t="str">
        <f t="shared" si="9"/>
        <v/>
      </c>
      <c r="AK90" s="17" t="str">
        <f t="shared" si="9"/>
        <v/>
      </c>
      <c r="AL90" s="17" t="str">
        <f t="shared" si="9"/>
        <v/>
      </c>
      <c r="AM90" s="17" t="str">
        <f t="shared" si="9"/>
        <v/>
      </c>
      <c r="AN90" s="17" t="str">
        <f t="shared" si="9"/>
        <v/>
      </c>
      <c r="AO90" s="17" t="str">
        <f t="shared" si="9"/>
        <v/>
      </c>
    </row>
    <row r="91" spans="1:41">
      <c r="A91" t="s">
        <v>322</v>
      </c>
      <c r="B91" t="s">
        <v>323</v>
      </c>
      <c r="C91" t="s">
        <v>136</v>
      </c>
      <c r="D91" t="s">
        <v>324</v>
      </c>
      <c r="E91" t="s">
        <v>177</v>
      </c>
      <c r="F91" t="s">
        <v>27755</v>
      </c>
      <c r="H91">
        <v>39.165904179999998</v>
      </c>
      <c r="I91">
        <v>11.79678333</v>
      </c>
      <c r="J91">
        <v>6.939286428</v>
      </c>
      <c r="K91">
        <v>12.138831079999999</v>
      </c>
      <c r="L91">
        <v>6.3470205179999999</v>
      </c>
      <c r="M91">
        <v>12.293835120000001</v>
      </c>
      <c r="N91">
        <v>18.343153149999999</v>
      </c>
      <c r="O91">
        <v>15.28670676</v>
      </c>
      <c r="P91">
        <v>22.038660369999999</v>
      </c>
      <c r="Q91">
        <v>32.504595950000002</v>
      </c>
      <c r="R91">
        <v>18.216879909999999</v>
      </c>
      <c r="S91">
        <v>10.445315770000001</v>
      </c>
      <c r="T91">
        <v>21.52086508</v>
      </c>
      <c r="U91">
        <v>9.5261058869999999</v>
      </c>
      <c r="V91">
        <v>11.80509659</v>
      </c>
      <c r="X91">
        <f t="shared" si="6"/>
        <v>16.557936008199999</v>
      </c>
      <c r="Y91">
        <f t="shared" si="7"/>
        <v>9.2358052847465171</v>
      </c>
      <c r="AA91" s="17" t="str">
        <f t="shared" si="9"/>
        <v>?</v>
      </c>
      <c r="AB91" s="17" t="str">
        <f t="shared" si="9"/>
        <v/>
      </c>
      <c r="AC91" s="17" t="str">
        <f t="shared" si="9"/>
        <v/>
      </c>
      <c r="AD91" s="17" t="str">
        <f t="shared" si="9"/>
        <v/>
      </c>
      <c r="AE91" s="17" t="str">
        <f t="shared" si="9"/>
        <v/>
      </c>
      <c r="AF91" s="17" t="str">
        <f t="shared" si="9"/>
        <v/>
      </c>
      <c r="AG91" s="17" t="str">
        <f t="shared" si="9"/>
        <v/>
      </c>
      <c r="AH91" s="17" t="str">
        <f t="shared" si="9"/>
        <v/>
      </c>
      <c r="AI91" s="17" t="str">
        <f t="shared" si="9"/>
        <v/>
      </c>
      <c r="AJ91" s="17" t="str">
        <f t="shared" si="9"/>
        <v/>
      </c>
      <c r="AK91" s="17" t="str">
        <f t="shared" si="9"/>
        <v/>
      </c>
      <c r="AL91" s="17" t="str">
        <f t="shared" si="9"/>
        <v/>
      </c>
      <c r="AM91" s="17" t="str">
        <f t="shared" si="9"/>
        <v/>
      </c>
      <c r="AN91" s="17" t="str">
        <f t="shared" si="9"/>
        <v/>
      </c>
      <c r="AO91" s="17" t="str">
        <f t="shared" si="9"/>
        <v/>
      </c>
    </row>
    <row r="92" spans="1:41">
      <c r="A92" t="s">
        <v>325</v>
      </c>
      <c r="B92" t="s">
        <v>326</v>
      </c>
      <c r="C92" t="s">
        <v>327</v>
      </c>
      <c r="D92" t="s">
        <v>328</v>
      </c>
      <c r="E92" t="s">
        <v>177</v>
      </c>
      <c r="F92" t="s">
        <v>27755</v>
      </c>
      <c r="H92">
        <v>1.633799853</v>
      </c>
      <c r="I92">
        <v>0.52899123599999998</v>
      </c>
      <c r="J92">
        <v>0.86908242099999999</v>
      </c>
      <c r="K92">
        <v>0.27371325800000001</v>
      </c>
      <c r="L92">
        <v>1.1068045689999999</v>
      </c>
      <c r="M92">
        <v>1.448006114</v>
      </c>
      <c r="N92">
        <v>0.36655420300000002</v>
      </c>
      <c r="O92">
        <v>0.47796329300000001</v>
      </c>
      <c r="P92">
        <v>0.51311968200000002</v>
      </c>
      <c r="Q92">
        <v>1.0323289520000001</v>
      </c>
      <c r="R92">
        <v>0.24124267599999999</v>
      </c>
      <c r="S92">
        <v>0.63518991599999997</v>
      </c>
      <c r="T92">
        <v>0.41755333900000002</v>
      </c>
      <c r="U92">
        <v>0.471388003</v>
      </c>
      <c r="V92">
        <v>1.036732303</v>
      </c>
      <c r="X92">
        <f t="shared" si="6"/>
        <v>0.73683132119999994</v>
      </c>
      <c r="Y92">
        <f t="shared" si="7"/>
        <v>0.42946231699049137</v>
      </c>
      <c r="AA92" s="17" t="str">
        <f t="shared" si="9"/>
        <v>?</v>
      </c>
      <c r="AB92" s="17" t="str">
        <f t="shared" si="9"/>
        <v/>
      </c>
      <c r="AC92" s="17" t="str">
        <f t="shared" si="9"/>
        <v/>
      </c>
      <c r="AD92" s="17" t="str">
        <f t="shared" si="9"/>
        <v/>
      </c>
      <c r="AE92" s="17" t="str">
        <f t="shared" si="9"/>
        <v/>
      </c>
      <c r="AF92" s="17" t="str">
        <f t="shared" si="9"/>
        <v/>
      </c>
      <c r="AG92" s="17" t="str">
        <f t="shared" si="9"/>
        <v/>
      </c>
      <c r="AH92" s="17" t="str">
        <f t="shared" si="9"/>
        <v/>
      </c>
      <c r="AI92" s="17" t="str">
        <f t="shared" si="9"/>
        <v/>
      </c>
      <c r="AJ92" s="17" t="str">
        <f t="shared" si="9"/>
        <v/>
      </c>
      <c r="AK92" s="17" t="str">
        <f t="shared" si="9"/>
        <v/>
      </c>
      <c r="AL92" s="17" t="str">
        <f t="shared" si="9"/>
        <v/>
      </c>
      <c r="AM92" s="17" t="str">
        <f t="shared" si="9"/>
        <v/>
      </c>
      <c r="AN92" s="17" t="str">
        <f t="shared" si="9"/>
        <v/>
      </c>
      <c r="AO92" s="17" t="str">
        <f t="shared" si="9"/>
        <v/>
      </c>
    </row>
    <row r="93" spans="1:41">
      <c r="A93" t="s">
        <v>329</v>
      </c>
      <c r="B93" t="s">
        <v>330</v>
      </c>
      <c r="C93" t="s">
        <v>331</v>
      </c>
      <c r="D93" t="s">
        <v>332</v>
      </c>
      <c r="E93" t="s">
        <v>177</v>
      </c>
      <c r="F93" t="s">
        <v>27755</v>
      </c>
      <c r="H93">
        <v>14.32482877</v>
      </c>
      <c r="I93">
        <v>4.4118406099999996</v>
      </c>
      <c r="J93">
        <v>1.5239880020000001</v>
      </c>
      <c r="K93">
        <v>1.2840729550000001</v>
      </c>
      <c r="L93">
        <v>2.2323000739999999</v>
      </c>
      <c r="M93">
        <v>3.7571389320000002</v>
      </c>
      <c r="N93">
        <v>3.0570992650000002</v>
      </c>
      <c r="O93">
        <v>2.1260066050000002</v>
      </c>
      <c r="P93">
        <v>4.2794702449999997</v>
      </c>
      <c r="Q93">
        <v>7.9474414710000003</v>
      </c>
      <c r="R93">
        <v>2.0119884090000002</v>
      </c>
      <c r="S93">
        <v>1.765849462</v>
      </c>
      <c r="T93">
        <v>3.0954997639999999</v>
      </c>
      <c r="U93">
        <v>2.9354631059999998</v>
      </c>
      <c r="V93">
        <v>3.122330126</v>
      </c>
      <c r="X93">
        <f t="shared" si="6"/>
        <v>3.8583545197333331</v>
      </c>
      <c r="Y93">
        <f t="shared" si="7"/>
        <v>3.3261730826722817</v>
      </c>
      <c r="AA93" s="17" t="str">
        <f t="shared" si="9"/>
        <v>?</v>
      </c>
      <c r="AB93" s="17" t="str">
        <f t="shared" si="9"/>
        <v/>
      </c>
      <c r="AC93" s="17" t="str">
        <f t="shared" si="9"/>
        <v/>
      </c>
      <c r="AD93" s="17" t="str">
        <f t="shared" si="9"/>
        <v/>
      </c>
      <c r="AE93" s="17" t="str">
        <f t="shared" si="9"/>
        <v/>
      </c>
      <c r="AF93" s="17" t="str">
        <f t="shared" si="9"/>
        <v/>
      </c>
      <c r="AG93" s="17" t="str">
        <f t="shared" si="9"/>
        <v/>
      </c>
      <c r="AH93" s="17" t="str">
        <f t="shared" si="9"/>
        <v/>
      </c>
      <c r="AI93" s="17" t="str">
        <f t="shared" si="9"/>
        <v/>
      </c>
      <c r="AJ93" s="17" t="str">
        <f t="shared" si="9"/>
        <v/>
      </c>
      <c r="AK93" s="17" t="str">
        <f t="shared" si="9"/>
        <v/>
      </c>
      <c r="AL93" s="17" t="str">
        <f t="shared" si="9"/>
        <v/>
      </c>
      <c r="AM93" s="17" t="str">
        <f t="shared" si="9"/>
        <v/>
      </c>
      <c r="AN93" s="17" t="str">
        <f t="shared" si="9"/>
        <v/>
      </c>
      <c r="AO93" s="17" t="str">
        <f t="shared" si="9"/>
        <v/>
      </c>
    </row>
    <row r="94" spans="1:41">
      <c r="A94" t="s">
        <v>333</v>
      </c>
      <c r="B94" t="s">
        <v>334</v>
      </c>
      <c r="C94" t="s">
        <v>136</v>
      </c>
      <c r="D94" t="s">
        <v>335</v>
      </c>
      <c r="E94" t="s">
        <v>177</v>
      </c>
      <c r="F94" t="s">
        <v>27755</v>
      </c>
      <c r="H94">
        <v>15.68966255</v>
      </c>
      <c r="I94">
        <v>0.1241352</v>
      </c>
      <c r="J94">
        <v>0.17884175999999999</v>
      </c>
      <c r="K94">
        <v>7.6273894999999994E-2</v>
      </c>
      <c r="L94">
        <v>0.193522218</v>
      </c>
      <c r="M94">
        <v>3.0128481800000002</v>
      </c>
      <c r="N94">
        <v>0.81716221899999997</v>
      </c>
      <c r="O94">
        <v>0</v>
      </c>
      <c r="P94">
        <v>5.0840080710000004</v>
      </c>
      <c r="Q94">
        <v>4.6027583920000001</v>
      </c>
      <c r="R94">
        <v>18.285343770000001</v>
      </c>
      <c r="S94">
        <v>0.69074827599999999</v>
      </c>
      <c r="T94">
        <v>21.719950010000002</v>
      </c>
      <c r="U94">
        <v>0.16813904800000001</v>
      </c>
      <c r="V94">
        <v>7.7039854050000001</v>
      </c>
      <c r="X94">
        <f t="shared" si="6"/>
        <v>5.2231585995999996</v>
      </c>
      <c r="Y94">
        <f t="shared" si="7"/>
        <v>7.3668162267255548</v>
      </c>
      <c r="AA94" s="17" t="str">
        <f t="shared" si="9"/>
        <v/>
      </c>
      <c r="AB94" s="17" t="str">
        <f t="shared" si="9"/>
        <v/>
      </c>
      <c r="AC94" s="17" t="str">
        <f t="shared" si="9"/>
        <v/>
      </c>
      <c r="AD94" s="17" t="str">
        <f t="shared" si="9"/>
        <v/>
      </c>
      <c r="AE94" s="17" t="str">
        <f t="shared" si="9"/>
        <v/>
      </c>
      <c r="AF94" s="17" t="str">
        <f t="shared" si="9"/>
        <v/>
      </c>
      <c r="AG94" s="17" t="str">
        <f t="shared" si="9"/>
        <v/>
      </c>
      <c r="AH94" s="17" t="str">
        <f t="shared" si="9"/>
        <v/>
      </c>
      <c r="AI94" s="17" t="str">
        <f t="shared" si="9"/>
        <v/>
      </c>
      <c r="AJ94" s="17" t="str">
        <f t="shared" si="9"/>
        <v/>
      </c>
      <c r="AK94" s="17" t="str">
        <f t="shared" si="9"/>
        <v/>
      </c>
      <c r="AL94" s="17" t="str">
        <f t="shared" si="9"/>
        <v/>
      </c>
      <c r="AM94" s="17" t="str">
        <f t="shared" si="9"/>
        <v>?</v>
      </c>
      <c r="AN94" s="17" t="str">
        <f t="shared" si="9"/>
        <v/>
      </c>
      <c r="AO94" s="17" t="str">
        <f t="shared" si="9"/>
        <v/>
      </c>
    </row>
    <row r="95" spans="1:41">
      <c r="A95" t="s">
        <v>336</v>
      </c>
      <c r="B95" t="s">
        <v>337</v>
      </c>
      <c r="C95" t="s">
        <v>338</v>
      </c>
      <c r="D95" t="s">
        <v>339</v>
      </c>
      <c r="E95" t="s">
        <v>177</v>
      </c>
      <c r="F95" t="s">
        <v>27755</v>
      </c>
      <c r="H95">
        <v>3.1903596460000001</v>
      </c>
      <c r="I95">
        <v>2.1203144530000002</v>
      </c>
      <c r="J95">
        <v>4.2238381169999997</v>
      </c>
      <c r="K95">
        <v>3.3294046110000002</v>
      </c>
      <c r="L95">
        <v>3.0606410940000002</v>
      </c>
      <c r="M95">
        <v>8.8492024580000006</v>
      </c>
      <c r="N95">
        <v>2.5847577479999999</v>
      </c>
      <c r="O95">
        <v>1.797524898</v>
      </c>
      <c r="P95">
        <v>3.0554233910000002</v>
      </c>
      <c r="Q95">
        <v>6.04755954</v>
      </c>
      <c r="R95">
        <v>0.68044929899999995</v>
      </c>
      <c r="S95">
        <v>3.0151606910000002</v>
      </c>
      <c r="T95">
        <v>1.1777513049999999</v>
      </c>
      <c r="U95">
        <v>2.180539746</v>
      </c>
      <c r="V95">
        <v>3.4115760260000001</v>
      </c>
      <c r="X95">
        <f t="shared" si="6"/>
        <v>3.2483002015333335</v>
      </c>
      <c r="Y95">
        <f t="shared" si="7"/>
        <v>2.0028467493255224</v>
      </c>
      <c r="AA95" s="17" t="str">
        <f t="shared" si="9"/>
        <v/>
      </c>
      <c r="AB95" s="17" t="str">
        <f t="shared" si="9"/>
        <v/>
      </c>
      <c r="AC95" s="17" t="str">
        <f t="shared" si="9"/>
        <v/>
      </c>
      <c r="AD95" s="17" t="str">
        <f t="shared" si="9"/>
        <v/>
      </c>
      <c r="AE95" s="17" t="str">
        <f t="shared" si="9"/>
        <v/>
      </c>
      <c r="AF95" s="17" t="str">
        <f t="shared" si="9"/>
        <v>?</v>
      </c>
      <c r="AG95" s="17" t="str">
        <f t="shared" si="9"/>
        <v/>
      </c>
      <c r="AH95" s="17" t="str">
        <f t="shared" si="9"/>
        <v/>
      </c>
      <c r="AI95" s="17" t="str">
        <f t="shared" si="9"/>
        <v/>
      </c>
      <c r="AJ95" s="17" t="str">
        <f t="shared" si="9"/>
        <v/>
      </c>
      <c r="AK95" s="17" t="str">
        <f t="shared" si="9"/>
        <v/>
      </c>
      <c r="AL95" s="17" t="str">
        <f t="shared" si="9"/>
        <v/>
      </c>
      <c r="AM95" s="17" t="str">
        <f t="shared" si="9"/>
        <v/>
      </c>
      <c r="AN95" s="17" t="str">
        <f t="shared" si="9"/>
        <v/>
      </c>
      <c r="AO95" s="17" t="str">
        <f t="shared" si="9"/>
        <v/>
      </c>
    </row>
    <row r="96" spans="1:41">
      <c r="A96" t="s">
        <v>340</v>
      </c>
      <c r="B96" t="s">
        <v>341</v>
      </c>
      <c r="C96" t="s">
        <v>136</v>
      </c>
      <c r="D96" t="s">
        <v>342</v>
      </c>
      <c r="E96" t="s">
        <v>177</v>
      </c>
      <c r="F96" t="s">
        <v>27755</v>
      </c>
      <c r="H96">
        <v>22.965401880000002</v>
      </c>
      <c r="I96">
        <v>22.671084</v>
      </c>
      <c r="J96">
        <v>33.776723590000003</v>
      </c>
      <c r="K96">
        <v>24.405041860000001</v>
      </c>
      <c r="L96">
        <v>24.559479939999999</v>
      </c>
      <c r="M96">
        <v>27.543101140000001</v>
      </c>
      <c r="N96">
        <v>14.688989149999999</v>
      </c>
      <c r="O96">
        <v>31.411747600000002</v>
      </c>
      <c r="P96">
        <v>44.780191090000002</v>
      </c>
      <c r="Q96">
        <v>25.203081470000001</v>
      </c>
      <c r="R96">
        <v>15.4677743</v>
      </c>
      <c r="S96">
        <v>16.588606240000001</v>
      </c>
      <c r="T96">
        <v>21.417838369999998</v>
      </c>
      <c r="U96">
        <v>6.2865959699999996</v>
      </c>
      <c r="V96">
        <v>26.865864030000001</v>
      </c>
      <c r="X96">
        <f t="shared" si="6"/>
        <v>23.908768042000005</v>
      </c>
      <c r="Y96">
        <f t="shared" si="7"/>
        <v>9.0340318926206429</v>
      </c>
      <c r="AA96" s="17" t="str">
        <f t="shared" si="9"/>
        <v/>
      </c>
      <c r="AB96" s="17" t="str">
        <f t="shared" si="9"/>
        <v/>
      </c>
      <c r="AC96" s="17" t="str">
        <f t="shared" si="9"/>
        <v/>
      </c>
      <c r="AD96" s="17" t="str">
        <f t="shared" si="9"/>
        <v/>
      </c>
      <c r="AE96" s="17" t="str">
        <f t="shared" si="9"/>
        <v/>
      </c>
      <c r="AF96" s="17" t="str">
        <f t="shared" si="9"/>
        <v/>
      </c>
      <c r="AG96" s="17" t="str">
        <f t="shared" si="9"/>
        <v/>
      </c>
      <c r="AH96" s="17" t="str">
        <f t="shared" si="9"/>
        <v/>
      </c>
      <c r="AI96" s="17" t="str">
        <f t="shared" si="9"/>
        <v>?</v>
      </c>
      <c r="AJ96" s="17" t="str">
        <f t="shared" si="9"/>
        <v/>
      </c>
      <c r="AK96" s="17" t="str">
        <f t="shared" si="9"/>
        <v/>
      </c>
      <c r="AL96" s="17" t="str">
        <f t="shared" si="9"/>
        <v/>
      </c>
      <c r="AM96" s="17" t="str">
        <f t="shared" si="9"/>
        <v/>
      </c>
      <c r="AN96" s="17" t="str">
        <f t="shared" si="9"/>
        <v/>
      </c>
      <c r="AO96" s="17" t="str">
        <f t="shared" si="9"/>
        <v/>
      </c>
    </row>
    <row r="97" spans="1:41">
      <c r="A97" t="s">
        <v>343</v>
      </c>
      <c r="B97" t="s">
        <v>344</v>
      </c>
      <c r="C97" t="s">
        <v>345</v>
      </c>
      <c r="D97" t="s">
        <v>346</v>
      </c>
      <c r="E97" t="s">
        <v>177</v>
      </c>
      <c r="F97" t="s">
        <v>27755</v>
      </c>
      <c r="H97">
        <v>6.9241205360000002</v>
      </c>
      <c r="I97">
        <v>1.596533703</v>
      </c>
      <c r="J97">
        <v>1.713821155</v>
      </c>
      <c r="K97">
        <v>3.4526562709999999</v>
      </c>
      <c r="L97">
        <v>3.03796774</v>
      </c>
      <c r="M97">
        <v>3.0934067999999999</v>
      </c>
      <c r="N97">
        <v>0.92732882800000005</v>
      </c>
      <c r="O97">
        <v>1.0569108119999999</v>
      </c>
      <c r="P97">
        <v>2.7564978569999998</v>
      </c>
      <c r="Q97">
        <v>4.062554413</v>
      </c>
      <c r="R97">
        <v>1.627490367</v>
      </c>
      <c r="S97">
        <v>1.3587119030000001</v>
      </c>
      <c r="T97">
        <v>3.2864198089999999</v>
      </c>
      <c r="U97">
        <v>2.9575068799999999</v>
      </c>
      <c r="V97">
        <v>4.8084335940000003</v>
      </c>
      <c r="X97">
        <f t="shared" si="6"/>
        <v>2.8440240445333336</v>
      </c>
      <c r="Y97">
        <f t="shared" si="7"/>
        <v>1.605005388249787</v>
      </c>
      <c r="AA97" s="17" t="str">
        <f t="shared" si="9"/>
        <v>?</v>
      </c>
      <c r="AB97" s="17" t="str">
        <f t="shared" si="9"/>
        <v/>
      </c>
      <c r="AC97" s="17" t="str">
        <f t="shared" si="9"/>
        <v/>
      </c>
      <c r="AD97" s="17" t="str">
        <f t="shared" si="9"/>
        <v/>
      </c>
      <c r="AE97" s="17" t="str">
        <f t="shared" si="9"/>
        <v/>
      </c>
      <c r="AF97" s="17" t="str">
        <f t="shared" si="9"/>
        <v/>
      </c>
      <c r="AG97" s="17" t="str">
        <f t="shared" si="9"/>
        <v/>
      </c>
      <c r="AH97" s="17" t="str">
        <f t="shared" si="9"/>
        <v/>
      </c>
      <c r="AI97" s="17" t="str">
        <f t="shared" si="9"/>
        <v/>
      </c>
      <c r="AJ97" s="17" t="str">
        <f t="shared" si="9"/>
        <v/>
      </c>
      <c r="AK97" s="17" t="str">
        <f t="shared" si="9"/>
        <v/>
      </c>
      <c r="AL97" s="17" t="str">
        <f t="shared" si="9"/>
        <v/>
      </c>
      <c r="AM97" s="17" t="str">
        <f t="shared" si="9"/>
        <v/>
      </c>
      <c r="AN97" s="17" t="str">
        <f t="shared" si="9"/>
        <v/>
      </c>
      <c r="AO97" s="17" t="str">
        <f t="shared" si="9"/>
        <v/>
      </c>
    </row>
    <row r="98" spans="1:41">
      <c r="A98" t="s">
        <v>347</v>
      </c>
      <c r="B98" t="s">
        <v>348</v>
      </c>
      <c r="C98" t="s">
        <v>349</v>
      </c>
      <c r="D98" t="s">
        <v>350</v>
      </c>
      <c r="E98" t="s">
        <v>177</v>
      </c>
      <c r="F98" t="s">
        <v>27755</v>
      </c>
      <c r="H98">
        <v>19.296901569999999</v>
      </c>
      <c r="I98">
        <v>0.91441921199999998</v>
      </c>
      <c r="J98">
        <v>0.72457278700000005</v>
      </c>
      <c r="K98">
        <v>0.94111160699999996</v>
      </c>
      <c r="L98">
        <v>0.89096623600000002</v>
      </c>
      <c r="M98">
        <v>2.0212023370000001</v>
      </c>
      <c r="N98">
        <v>4.8155806510000003</v>
      </c>
      <c r="O98">
        <v>1.4389856050000001</v>
      </c>
      <c r="P98">
        <v>3.9791065159999999</v>
      </c>
      <c r="Q98">
        <v>4.1077667880000002</v>
      </c>
      <c r="R98">
        <v>10.10217269</v>
      </c>
      <c r="S98">
        <v>1.0303748079999999</v>
      </c>
      <c r="T98">
        <v>11.999702510000001</v>
      </c>
      <c r="U98">
        <v>1.2230834310000001</v>
      </c>
      <c r="V98">
        <v>5.816874737</v>
      </c>
      <c r="X98">
        <f t="shared" si="6"/>
        <v>4.6201880989999999</v>
      </c>
      <c r="Y98">
        <f t="shared" si="7"/>
        <v>5.34330155957527</v>
      </c>
      <c r="AA98" s="17" t="str">
        <f t="shared" si="9"/>
        <v>?</v>
      </c>
      <c r="AB98" s="17" t="str">
        <f t="shared" si="9"/>
        <v/>
      </c>
      <c r="AC98" s="17" t="str">
        <f t="shared" si="9"/>
        <v/>
      </c>
      <c r="AD98" s="17" t="str">
        <f t="shared" si="9"/>
        <v/>
      </c>
      <c r="AE98" s="17" t="str">
        <f t="shared" si="9"/>
        <v/>
      </c>
      <c r="AF98" s="17" t="str">
        <f t="shared" si="9"/>
        <v/>
      </c>
      <c r="AG98" s="17" t="str">
        <f t="shared" si="9"/>
        <v/>
      </c>
      <c r="AH98" s="17" t="str">
        <f t="shared" si="9"/>
        <v/>
      </c>
      <c r="AI98" s="17" t="str">
        <f t="shared" si="9"/>
        <v/>
      </c>
      <c r="AJ98" s="17" t="str">
        <f t="shared" si="9"/>
        <v/>
      </c>
      <c r="AK98" s="17" t="str">
        <f t="shared" si="9"/>
        <v/>
      </c>
      <c r="AL98" s="17" t="str">
        <f t="shared" si="9"/>
        <v/>
      </c>
      <c r="AM98" s="17" t="str">
        <f t="shared" si="9"/>
        <v/>
      </c>
      <c r="AN98" s="17" t="str">
        <f t="shared" si="9"/>
        <v/>
      </c>
      <c r="AO98" s="17" t="str">
        <f t="shared" si="9"/>
        <v/>
      </c>
    </row>
    <row r="99" spans="1:41">
      <c r="A99" t="s">
        <v>351</v>
      </c>
      <c r="B99" t="s">
        <v>352</v>
      </c>
      <c r="C99" t="s">
        <v>353</v>
      </c>
      <c r="D99" t="s">
        <v>354</v>
      </c>
      <c r="E99" t="s">
        <v>177</v>
      </c>
      <c r="F99" t="s">
        <v>27755</v>
      </c>
      <c r="H99">
        <v>16.226889270000001</v>
      </c>
      <c r="I99">
        <v>46.46278092</v>
      </c>
      <c r="J99">
        <v>4.3590190150000003</v>
      </c>
      <c r="K99">
        <v>4.0310528620000001</v>
      </c>
      <c r="L99">
        <v>2.5218720530000001</v>
      </c>
      <c r="M99">
        <v>1.7138057959999999</v>
      </c>
      <c r="N99">
        <v>0</v>
      </c>
      <c r="O99">
        <v>1.5942439020000001</v>
      </c>
      <c r="P99">
        <v>7.3613240629999996</v>
      </c>
      <c r="Q99">
        <v>3.332252392</v>
      </c>
      <c r="R99">
        <v>2.336120137</v>
      </c>
      <c r="S99">
        <v>0.55008804200000005</v>
      </c>
      <c r="T99">
        <v>17.07238057</v>
      </c>
      <c r="U99">
        <v>1.278137546</v>
      </c>
      <c r="V99">
        <v>3.0675937960000002</v>
      </c>
      <c r="X99">
        <f t="shared" si="6"/>
        <v>7.4605040242666654</v>
      </c>
      <c r="Y99">
        <f t="shared" si="7"/>
        <v>11.975770646271634</v>
      </c>
      <c r="AA99" s="17" t="str">
        <f t="shared" si="9"/>
        <v/>
      </c>
      <c r="AB99" s="17" t="str">
        <f t="shared" si="9"/>
        <v>?</v>
      </c>
      <c r="AC99" s="17" t="str">
        <f t="shared" si="9"/>
        <v/>
      </c>
      <c r="AD99" s="17" t="str">
        <f t="shared" si="9"/>
        <v/>
      </c>
      <c r="AE99" s="17" t="str">
        <f t="shared" si="9"/>
        <v/>
      </c>
      <c r="AF99" s="17" t="str">
        <f t="shared" si="9"/>
        <v/>
      </c>
      <c r="AG99" s="17" t="str">
        <f t="shared" si="9"/>
        <v/>
      </c>
      <c r="AH99" s="17" t="str">
        <f t="shared" si="9"/>
        <v/>
      </c>
      <c r="AI99" s="17" t="str">
        <f t="shared" si="9"/>
        <v/>
      </c>
      <c r="AJ99" s="17" t="str">
        <f t="shared" si="9"/>
        <v/>
      </c>
      <c r="AK99" s="17" t="str">
        <f t="shared" si="9"/>
        <v/>
      </c>
      <c r="AL99" s="17" t="str">
        <f t="shared" si="9"/>
        <v/>
      </c>
      <c r="AM99" s="17" t="str">
        <f t="shared" si="9"/>
        <v/>
      </c>
      <c r="AN99" s="17" t="str">
        <f t="shared" si="9"/>
        <v/>
      </c>
      <c r="AO99" s="17" t="str">
        <f t="shared" si="9"/>
        <v/>
      </c>
    </row>
    <row r="100" spans="1:41">
      <c r="A100" t="s">
        <v>355</v>
      </c>
      <c r="B100" t="s">
        <v>356</v>
      </c>
      <c r="C100" t="s">
        <v>357</v>
      </c>
      <c r="D100" t="s">
        <v>358</v>
      </c>
      <c r="E100" t="s">
        <v>177</v>
      </c>
      <c r="F100" t="s">
        <v>27755</v>
      </c>
      <c r="H100">
        <v>5.328701058</v>
      </c>
      <c r="I100">
        <v>4.8062632269999996</v>
      </c>
      <c r="J100">
        <v>7.5722864799999998</v>
      </c>
      <c r="K100">
        <v>7.1497813299999997</v>
      </c>
      <c r="L100">
        <v>9.2673955649999993</v>
      </c>
      <c r="M100">
        <v>24.85054302</v>
      </c>
      <c r="N100">
        <v>9.4361524780000003</v>
      </c>
      <c r="O100">
        <v>7.3342329260000003</v>
      </c>
      <c r="P100">
        <v>8.2881045849999992</v>
      </c>
      <c r="Q100">
        <v>7.2149583870000003</v>
      </c>
      <c r="R100">
        <v>0.73062067600000002</v>
      </c>
      <c r="S100">
        <v>3.237476687</v>
      </c>
      <c r="T100">
        <v>2.9507102590000001</v>
      </c>
      <c r="U100">
        <v>6.1102659780000002</v>
      </c>
      <c r="V100">
        <v>9.1578020060000007</v>
      </c>
      <c r="X100">
        <f t="shared" si="6"/>
        <v>7.5623529774666656</v>
      </c>
      <c r="Y100">
        <f t="shared" si="7"/>
        <v>5.4119786223998601</v>
      </c>
      <c r="AA100" s="17" t="str">
        <f t="shared" si="9"/>
        <v/>
      </c>
      <c r="AB100" s="17" t="str">
        <f t="shared" si="9"/>
        <v/>
      </c>
      <c r="AC100" s="17" t="str">
        <f t="shared" si="9"/>
        <v/>
      </c>
      <c r="AD100" s="17" t="str">
        <f t="shared" si="9"/>
        <v/>
      </c>
      <c r="AE100" s="17" t="str">
        <f t="shared" si="9"/>
        <v/>
      </c>
      <c r="AF100" s="17" t="str">
        <f t="shared" si="9"/>
        <v>?</v>
      </c>
      <c r="AG100" s="17" t="str">
        <f t="shared" si="9"/>
        <v/>
      </c>
      <c r="AH100" s="17" t="str">
        <f t="shared" si="9"/>
        <v/>
      </c>
      <c r="AI100" s="17" t="str">
        <f t="shared" si="9"/>
        <v/>
      </c>
      <c r="AJ100" s="17" t="str">
        <f t="shared" si="9"/>
        <v/>
      </c>
      <c r="AK100" s="17" t="str">
        <f t="shared" si="9"/>
        <v/>
      </c>
      <c r="AL100" s="17" t="str">
        <f t="shared" si="9"/>
        <v/>
      </c>
      <c r="AM100" s="17" t="str">
        <f t="shared" si="9"/>
        <v/>
      </c>
      <c r="AN100" s="17" t="str">
        <f t="shared" si="9"/>
        <v/>
      </c>
      <c r="AO100" s="17" t="str">
        <f t="shared" si="9"/>
        <v/>
      </c>
    </row>
    <row r="101" spans="1:41">
      <c r="A101" t="s">
        <v>359</v>
      </c>
      <c r="B101" t="s">
        <v>360</v>
      </c>
      <c r="C101" t="s">
        <v>361</v>
      </c>
      <c r="D101" t="s">
        <v>362</v>
      </c>
      <c r="E101" t="s">
        <v>363</v>
      </c>
      <c r="F101" t="s">
        <v>27756</v>
      </c>
      <c r="H101">
        <v>19.036235479999998</v>
      </c>
      <c r="I101">
        <v>9.724283002</v>
      </c>
      <c r="J101">
        <v>7.3384606120000004</v>
      </c>
      <c r="K101">
        <v>6.4017953890000001</v>
      </c>
      <c r="L101">
        <v>7.3091893639999999</v>
      </c>
      <c r="M101">
        <v>5.9347834099999996</v>
      </c>
      <c r="N101">
        <v>9.7979699870000001</v>
      </c>
      <c r="O101">
        <v>7.8075113780000001</v>
      </c>
      <c r="P101">
        <v>25.094570099999999</v>
      </c>
      <c r="Q101">
        <v>11.74517494</v>
      </c>
      <c r="R101">
        <v>11.60712185</v>
      </c>
      <c r="S101">
        <v>8.0889844560000004</v>
      </c>
      <c r="T101">
        <v>13.393408279999999</v>
      </c>
      <c r="U101">
        <v>5.9808810000000001</v>
      </c>
      <c r="V101">
        <v>10.4688973</v>
      </c>
      <c r="X101">
        <f t="shared" si="6"/>
        <v>10.648617769866666</v>
      </c>
      <c r="Y101">
        <f t="shared" si="7"/>
        <v>5.2717511326132147</v>
      </c>
      <c r="AA101" s="17" t="str">
        <f t="shared" si="9"/>
        <v/>
      </c>
      <c r="AB101" s="17" t="str">
        <f t="shared" si="9"/>
        <v/>
      </c>
      <c r="AC101" s="17" t="str">
        <f t="shared" si="9"/>
        <v/>
      </c>
      <c r="AD101" s="17" t="str">
        <f t="shared" si="9"/>
        <v/>
      </c>
      <c r="AE101" s="17" t="str">
        <f t="shared" si="9"/>
        <v/>
      </c>
      <c r="AF101" s="17" t="str">
        <f t="shared" si="9"/>
        <v/>
      </c>
      <c r="AG101" s="17" t="str">
        <f t="shared" si="9"/>
        <v/>
      </c>
      <c r="AH101" s="17" t="str">
        <f t="shared" si="9"/>
        <v/>
      </c>
      <c r="AI101" s="17" t="str">
        <f t="shared" si="9"/>
        <v>?</v>
      </c>
      <c r="AJ101" s="17" t="str">
        <f t="shared" si="9"/>
        <v/>
      </c>
      <c r="AK101" s="17" t="str">
        <f t="shared" si="9"/>
        <v/>
      </c>
      <c r="AL101" s="17" t="str">
        <f t="shared" si="9"/>
        <v/>
      </c>
      <c r="AM101" s="17" t="str">
        <f t="shared" si="9"/>
        <v/>
      </c>
      <c r="AN101" s="17" t="str">
        <f t="shared" si="9"/>
        <v/>
      </c>
      <c r="AO101" s="17" t="str">
        <f t="shared" si="9"/>
        <v/>
      </c>
    </row>
    <row r="102" spans="1:41">
      <c r="A102" t="s">
        <v>364</v>
      </c>
      <c r="B102" t="s">
        <v>365</v>
      </c>
      <c r="C102" t="s">
        <v>366</v>
      </c>
      <c r="D102" t="s">
        <v>367</v>
      </c>
      <c r="E102" t="s">
        <v>363</v>
      </c>
      <c r="F102" t="s">
        <v>27756</v>
      </c>
      <c r="H102">
        <v>30.615076030000001</v>
      </c>
      <c r="I102">
        <v>8.8242365060000001</v>
      </c>
      <c r="J102">
        <v>12.520467590000001</v>
      </c>
      <c r="K102">
        <v>9.6116963480000006</v>
      </c>
      <c r="L102">
        <v>7.958398764</v>
      </c>
      <c r="M102">
        <v>24.147901829999999</v>
      </c>
      <c r="N102">
        <v>12.721870640000001</v>
      </c>
      <c r="O102">
        <v>17.172756920000001</v>
      </c>
      <c r="P102">
        <v>16.128605279999999</v>
      </c>
      <c r="Q102">
        <v>23.50444993</v>
      </c>
      <c r="R102">
        <v>21.168780399999999</v>
      </c>
      <c r="S102">
        <v>6.2696762469999996</v>
      </c>
      <c r="T102">
        <v>22.421399399999999</v>
      </c>
      <c r="U102">
        <v>4.4944525789999998</v>
      </c>
      <c r="V102">
        <v>15.16202054</v>
      </c>
      <c r="X102">
        <f t="shared" si="6"/>
        <v>15.514785933600001</v>
      </c>
      <c r="Y102">
        <f t="shared" si="7"/>
        <v>7.6049713728962134</v>
      </c>
      <c r="AA102" s="17" t="str">
        <f t="shared" si="9"/>
        <v/>
      </c>
      <c r="AB102" s="17" t="str">
        <f t="shared" si="9"/>
        <v/>
      </c>
      <c r="AC102" s="17" t="str">
        <f t="shared" si="9"/>
        <v/>
      </c>
      <c r="AD102" s="17" t="str">
        <f t="shared" si="9"/>
        <v/>
      </c>
      <c r="AE102" s="17" t="str">
        <f t="shared" si="9"/>
        <v/>
      </c>
      <c r="AF102" s="17" t="str">
        <f t="shared" si="9"/>
        <v/>
      </c>
      <c r="AG102" s="17" t="str">
        <f t="shared" si="9"/>
        <v/>
      </c>
      <c r="AH102" s="17" t="str">
        <f t="shared" si="9"/>
        <v/>
      </c>
      <c r="AI102" s="17" t="str">
        <f t="shared" si="9"/>
        <v/>
      </c>
      <c r="AJ102" s="17" t="str">
        <f t="shared" si="9"/>
        <v/>
      </c>
      <c r="AK102" s="17" t="str">
        <f t="shared" si="9"/>
        <v/>
      </c>
      <c r="AL102" s="17" t="str">
        <f t="shared" si="9"/>
        <v/>
      </c>
      <c r="AM102" s="17" t="str">
        <f t="shared" si="9"/>
        <v/>
      </c>
      <c r="AN102" s="17" t="str">
        <f t="shared" si="9"/>
        <v/>
      </c>
      <c r="AO102" s="17" t="str">
        <f t="shared" si="9"/>
        <v/>
      </c>
    </row>
    <row r="103" spans="1:41">
      <c r="A103" t="s">
        <v>368</v>
      </c>
      <c r="B103" t="s">
        <v>369</v>
      </c>
      <c r="C103" t="s">
        <v>136</v>
      </c>
      <c r="D103" t="s">
        <v>370</v>
      </c>
      <c r="E103" t="s">
        <v>363</v>
      </c>
      <c r="F103" t="s">
        <v>27756</v>
      </c>
      <c r="H103">
        <v>7.8247768170000001</v>
      </c>
      <c r="I103">
        <v>3.8521112469999998</v>
      </c>
      <c r="J103">
        <v>12.94939844</v>
      </c>
      <c r="K103">
        <v>8.8758727040000007</v>
      </c>
      <c r="L103">
        <v>17.265237500000001</v>
      </c>
      <c r="M103">
        <v>26.044600079999999</v>
      </c>
      <c r="N103">
        <v>3.8036750860000001</v>
      </c>
      <c r="O103">
        <v>11.021665820000001</v>
      </c>
      <c r="P103">
        <v>4.3385319400000002</v>
      </c>
      <c r="Q103">
        <v>9.3389408730000003</v>
      </c>
      <c r="R103">
        <v>5.0066743139999996</v>
      </c>
      <c r="S103">
        <v>16.07625723</v>
      </c>
      <c r="T103">
        <v>1.925726695</v>
      </c>
      <c r="U103">
        <v>21.914004569999999</v>
      </c>
      <c r="V103">
        <v>23.30901605</v>
      </c>
      <c r="X103">
        <f t="shared" si="6"/>
        <v>11.569765957733331</v>
      </c>
      <c r="Y103">
        <f t="shared" si="7"/>
        <v>7.7634220394573488</v>
      </c>
      <c r="AA103" s="17" t="str">
        <f t="shared" si="9"/>
        <v/>
      </c>
      <c r="AB103" s="17" t="str">
        <f t="shared" si="9"/>
        <v/>
      </c>
      <c r="AC103" s="17" t="str">
        <f t="shared" si="9"/>
        <v/>
      </c>
      <c r="AD103" s="17" t="str">
        <f t="shared" si="9"/>
        <v/>
      </c>
      <c r="AE103" s="17" t="str">
        <f t="shared" si="9"/>
        <v/>
      </c>
      <c r="AF103" s="17" t="str">
        <f t="shared" si="9"/>
        <v/>
      </c>
      <c r="AG103" s="17" t="str">
        <f t="shared" si="9"/>
        <v/>
      </c>
      <c r="AH103" s="17" t="str">
        <f t="shared" si="9"/>
        <v/>
      </c>
      <c r="AI103" s="17" t="str">
        <f t="shared" si="9"/>
        <v/>
      </c>
      <c r="AJ103" s="17" t="str">
        <f t="shared" si="9"/>
        <v/>
      </c>
      <c r="AK103" s="17" t="str">
        <f t="shared" si="9"/>
        <v/>
      </c>
      <c r="AL103" s="17" t="str">
        <f t="shared" si="9"/>
        <v/>
      </c>
      <c r="AM103" s="17" t="str">
        <f t="shared" si="9"/>
        <v/>
      </c>
      <c r="AN103" s="17" t="str">
        <f t="shared" si="9"/>
        <v/>
      </c>
      <c r="AO103" s="17" t="str">
        <f t="shared" si="9"/>
        <v/>
      </c>
    </row>
    <row r="104" spans="1:41">
      <c r="A104" t="s">
        <v>371</v>
      </c>
      <c r="B104" t="s">
        <v>372</v>
      </c>
      <c r="C104" t="s">
        <v>373</v>
      </c>
      <c r="D104" t="s">
        <v>374</v>
      </c>
      <c r="E104" t="s">
        <v>363</v>
      </c>
      <c r="F104" t="s">
        <v>27756</v>
      </c>
      <c r="H104">
        <v>15.880569100000001</v>
      </c>
      <c r="I104">
        <v>5.4210113419999999</v>
      </c>
      <c r="J104">
        <v>3.8443879179999998</v>
      </c>
      <c r="K104">
        <v>4.3954857829999998</v>
      </c>
      <c r="L104">
        <v>3.323694718</v>
      </c>
      <c r="M104">
        <v>3.1971464350000001</v>
      </c>
      <c r="N104">
        <v>31.548746300000001</v>
      </c>
      <c r="O104">
        <v>5.017840316</v>
      </c>
      <c r="P104">
        <v>18.96669223</v>
      </c>
      <c r="Q104">
        <v>16.09836915</v>
      </c>
      <c r="R104">
        <v>41.577649409999999</v>
      </c>
      <c r="S104">
        <v>1.9641649160000001</v>
      </c>
      <c r="T104">
        <v>24.105580920000001</v>
      </c>
      <c r="U104">
        <v>1.3523875780000001</v>
      </c>
      <c r="V104">
        <v>4.3740159800000002</v>
      </c>
      <c r="X104">
        <f t="shared" si="6"/>
        <v>12.071182806399998</v>
      </c>
      <c r="Y104">
        <f t="shared" si="7"/>
        <v>12.320830854010849</v>
      </c>
      <c r="AA104" s="17" t="str">
        <f t="shared" ref="AA104:AO120" si="10">IF(H104&gt;($X104+$B$1*$Y104),"?",IF(H104&lt;$X104-$B$1*$Y104,"?",""))</f>
        <v/>
      </c>
      <c r="AB104" s="17" t="str">
        <f t="shared" si="10"/>
        <v/>
      </c>
      <c r="AC104" s="17" t="str">
        <f t="shared" si="10"/>
        <v/>
      </c>
      <c r="AD104" s="17" t="str">
        <f t="shared" si="10"/>
        <v/>
      </c>
      <c r="AE104" s="17" t="str">
        <f t="shared" si="10"/>
        <v/>
      </c>
      <c r="AF104" s="17" t="str">
        <f t="shared" si="10"/>
        <v/>
      </c>
      <c r="AG104" s="17" t="str">
        <f t="shared" si="10"/>
        <v/>
      </c>
      <c r="AH104" s="17" t="str">
        <f t="shared" si="10"/>
        <v/>
      </c>
      <c r="AI104" s="17" t="str">
        <f t="shared" si="10"/>
        <v/>
      </c>
      <c r="AJ104" s="17" t="str">
        <f t="shared" si="10"/>
        <v/>
      </c>
      <c r="AK104" s="17" t="str">
        <f t="shared" si="10"/>
        <v>?</v>
      </c>
      <c r="AL104" s="17" t="str">
        <f t="shared" si="10"/>
        <v/>
      </c>
      <c r="AM104" s="17" t="str">
        <f t="shared" si="10"/>
        <v/>
      </c>
      <c r="AN104" s="17" t="str">
        <f t="shared" si="10"/>
        <v/>
      </c>
      <c r="AO104" s="17" t="str">
        <f t="shared" si="10"/>
        <v/>
      </c>
    </row>
    <row r="105" spans="1:41">
      <c r="A105" t="s">
        <v>375</v>
      </c>
      <c r="B105" t="s">
        <v>376</v>
      </c>
      <c r="C105" t="s">
        <v>136</v>
      </c>
      <c r="D105" t="s">
        <v>377</v>
      </c>
      <c r="E105" t="s">
        <v>363</v>
      </c>
      <c r="F105" t="s">
        <v>27756</v>
      </c>
      <c r="H105">
        <v>24.16101184</v>
      </c>
      <c r="I105">
        <v>7.5331102940000001</v>
      </c>
      <c r="J105">
        <v>11.281369209999999</v>
      </c>
      <c r="K105">
        <v>46.895636570000001</v>
      </c>
      <c r="L105">
        <v>8.112522684</v>
      </c>
      <c r="M105">
        <v>32.562985310000002</v>
      </c>
      <c r="N105">
        <v>16.312257720000002</v>
      </c>
      <c r="O105">
        <v>13.868133419999999</v>
      </c>
      <c r="P105">
        <v>28.01051597</v>
      </c>
      <c r="Q105">
        <v>36.469543180000002</v>
      </c>
      <c r="R105">
        <v>11.16511878</v>
      </c>
      <c r="S105">
        <v>39.270423950000001</v>
      </c>
      <c r="T105">
        <v>17.095257969999999</v>
      </c>
      <c r="U105">
        <v>24.233245199999999</v>
      </c>
      <c r="V105">
        <v>70.588496610000007</v>
      </c>
      <c r="X105">
        <f t="shared" si="6"/>
        <v>25.837308580533328</v>
      </c>
      <c r="Y105">
        <f t="shared" si="7"/>
        <v>17.28278868882223</v>
      </c>
      <c r="AA105" s="17" t="str">
        <f t="shared" si="10"/>
        <v/>
      </c>
      <c r="AB105" s="17" t="str">
        <f t="shared" si="10"/>
        <v/>
      </c>
      <c r="AC105" s="17" t="str">
        <f t="shared" si="10"/>
        <v/>
      </c>
      <c r="AD105" s="17" t="str">
        <f t="shared" si="10"/>
        <v/>
      </c>
      <c r="AE105" s="17" t="str">
        <f t="shared" si="10"/>
        <v/>
      </c>
      <c r="AF105" s="17" t="str">
        <f t="shared" si="10"/>
        <v/>
      </c>
      <c r="AG105" s="17" t="str">
        <f t="shared" si="10"/>
        <v/>
      </c>
      <c r="AH105" s="17" t="str">
        <f t="shared" si="10"/>
        <v/>
      </c>
      <c r="AI105" s="17" t="str">
        <f t="shared" si="10"/>
        <v/>
      </c>
      <c r="AJ105" s="17" t="str">
        <f t="shared" si="10"/>
        <v/>
      </c>
      <c r="AK105" s="17" t="str">
        <f t="shared" si="10"/>
        <v/>
      </c>
      <c r="AL105" s="17" t="str">
        <f t="shared" si="10"/>
        <v/>
      </c>
      <c r="AM105" s="17" t="str">
        <f t="shared" si="10"/>
        <v/>
      </c>
      <c r="AN105" s="17" t="str">
        <f t="shared" si="10"/>
        <v/>
      </c>
      <c r="AO105" s="17" t="str">
        <f t="shared" si="10"/>
        <v>?</v>
      </c>
    </row>
    <row r="106" spans="1:41">
      <c r="A106" t="s">
        <v>378</v>
      </c>
      <c r="B106" t="s">
        <v>379</v>
      </c>
      <c r="C106" t="s">
        <v>380</v>
      </c>
      <c r="D106" t="s">
        <v>381</v>
      </c>
      <c r="E106" t="s">
        <v>363</v>
      </c>
      <c r="F106" t="s">
        <v>27756</v>
      </c>
      <c r="H106">
        <v>99.876944420000001</v>
      </c>
      <c r="I106">
        <v>3.8223437439999999</v>
      </c>
      <c r="J106">
        <v>2.9847458549999999</v>
      </c>
      <c r="K106">
        <v>3.03600673</v>
      </c>
      <c r="L106">
        <v>3.657694824</v>
      </c>
      <c r="M106">
        <v>2.585950049</v>
      </c>
      <c r="N106">
        <v>13.706064270000001</v>
      </c>
      <c r="O106">
        <v>5.9217119279999997</v>
      </c>
      <c r="P106">
        <v>18.77275161</v>
      </c>
      <c r="Q106">
        <v>54.687701730000001</v>
      </c>
      <c r="R106">
        <v>42.274992859999998</v>
      </c>
      <c r="S106">
        <v>3.9599068850000001</v>
      </c>
      <c r="T106">
        <v>128.47717209999999</v>
      </c>
      <c r="U106">
        <v>2.6096962129999999</v>
      </c>
      <c r="V106">
        <v>8.3894673950000005</v>
      </c>
      <c r="X106">
        <f t="shared" si="6"/>
        <v>26.3175433742</v>
      </c>
      <c r="Y106">
        <f t="shared" si="7"/>
        <v>39.271515503293784</v>
      </c>
      <c r="AA106" s="17" t="str">
        <f t="shared" si="10"/>
        <v/>
      </c>
      <c r="AB106" s="17" t="str">
        <f t="shared" si="10"/>
        <v/>
      </c>
      <c r="AC106" s="17" t="str">
        <f t="shared" si="10"/>
        <v/>
      </c>
      <c r="AD106" s="17" t="str">
        <f t="shared" si="10"/>
        <v/>
      </c>
      <c r="AE106" s="17" t="str">
        <f t="shared" si="10"/>
        <v/>
      </c>
      <c r="AF106" s="17" t="str">
        <f t="shared" si="10"/>
        <v/>
      </c>
      <c r="AG106" s="17" t="str">
        <f t="shared" si="10"/>
        <v/>
      </c>
      <c r="AH106" s="17" t="str">
        <f t="shared" si="10"/>
        <v/>
      </c>
      <c r="AI106" s="17" t="str">
        <f t="shared" si="10"/>
        <v/>
      </c>
      <c r="AJ106" s="17" t="str">
        <f t="shared" si="10"/>
        <v/>
      </c>
      <c r="AK106" s="17" t="str">
        <f t="shared" si="10"/>
        <v/>
      </c>
      <c r="AL106" s="17" t="str">
        <f t="shared" si="10"/>
        <v/>
      </c>
      <c r="AM106" s="17" t="str">
        <f t="shared" si="10"/>
        <v>?</v>
      </c>
      <c r="AN106" s="17" t="str">
        <f t="shared" si="10"/>
        <v/>
      </c>
      <c r="AO106" s="17" t="str">
        <f t="shared" si="10"/>
        <v/>
      </c>
    </row>
    <row r="107" spans="1:41">
      <c r="A107" t="s">
        <v>382</v>
      </c>
      <c r="B107" t="s">
        <v>383</v>
      </c>
      <c r="C107" t="s">
        <v>384</v>
      </c>
      <c r="D107" t="s">
        <v>385</v>
      </c>
      <c r="E107" t="s">
        <v>363</v>
      </c>
      <c r="F107" t="s">
        <v>27756</v>
      </c>
      <c r="H107">
        <v>20.47393907</v>
      </c>
      <c r="I107">
        <v>1.5487629860000001</v>
      </c>
      <c r="J107">
        <v>3.2141418000000002</v>
      </c>
      <c r="K107">
        <v>1.2235181239999999</v>
      </c>
      <c r="L107">
        <v>2.328233752</v>
      </c>
      <c r="M107">
        <v>2.1096182589999999</v>
      </c>
      <c r="N107">
        <v>7.6464447760000001</v>
      </c>
      <c r="O107">
        <v>6.4254179379999998</v>
      </c>
      <c r="P107">
        <v>6.5695589170000002</v>
      </c>
      <c r="Q107">
        <v>10.570161219999999</v>
      </c>
      <c r="R107">
        <v>6.2305953020000002</v>
      </c>
      <c r="S107">
        <v>2.8316503069999999</v>
      </c>
      <c r="T107">
        <v>14.102396969999999</v>
      </c>
      <c r="U107">
        <v>2.7345976150000002</v>
      </c>
      <c r="V107">
        <v>5.4924664989999998</v>
      </c>
      <c r="X107">
        <f t="shared" si="6"/>
        <v>6.2334335690000007</v>
      </c>
      <c r="Y107">
        <f t="shared" si="7"/>
        <v>5.334839685383356</v>
      </c>
      <c r="AA107" s="17" t="str">
        <f t="shared" si="10"/>
        <v>?</v>
      </c>
      <c r="AB107" s="17" t="str">
        <f t="shared" si="10"/>
        <v/>
      </c>
      <c r="AC107" s="17" t="str">
        <f t="shared" si="10"/>
        <v/>
      </c>
      <c r="AD107" s="17" t="str">
        <f t="shared" si="10"/>
        <v/>
      </c>
      <c r="AE107" s="17" t="str">
        <f t="shared" si="10"/>
        <v/>
      </c>
      <c r="AF107" s="17" t="str">
        <f t="shared" si="10"/>
        <v/>
      </c>
      <c r="AG107" s="17" t="str">
        <f t="shared" si="10"/>
        <v/>
      </c>
      <c r="AH107" s="17" t="str">
        <f t="shared" si="10"/>
        <v/>
      </c>
      <c r="AI107" s="17" t="str">
        <f t="shared" si="10"/>
        <v/>
      </c>
      <c r="AJ107" s="17" t="str">
        <f t="shared" si="10"/>
        <v/>
      </c>
      <c r="AK107" s="17" t="str">
        <f t="shared" si="10"/>
        <v/>
      </c>
      <c r="AL107" s="17" t="str">
        <f t="shared" si="10"/>
        <v/>
      </c>
      <c r="AM107" s="17" t="str">
        <f t="shared" si="10"/>
        <v/>
      </c>
      <c r="AN107" s="17" t="str">
        <f t="shared" si="10"/>
        <v/>
      </c>
      <c r="AO107" s="17" t="str">
        <f t="shared" si="10"/>
        <v/>
      </c>
    </row>
    <row r="108" spans="1:41">
      <c r="A108" t="s">
        <v>386</v>
      </c>
      <c r="B108" t="s">
        <v>387</v>
      </c>
      <c r="C108" t="s">
        <v>136</v>
      </c>
      <c r="D108" t="s">
        <v>388</v>
      </c>
      <c r="E108" t="s">
        <v>363</v>
      </c>
      <c r="F108" t="s">
        <v>27756</v>
      </c>
      <c r="H108">
        <v>19.803447500000001</v>
      </c>
      <c r="I108">
        <v>3.9056127919999999</v>
      </c>
      <c r="J108">
        <v>0.97634353299999999</v>
      </c>
      <c r="K108">
        <v>2.1039105669999998</v>
      </c>
      <c r="L108">
        <v>2.2936909719999998</v>
      </c>
      <c r="M108">
        <v>7.4201139820000002</v>
      </c>
      <c r="N108">
        <v>3.8741135130000002</v>
      </c>
      <c r="O108">
        <v>1.0409351060000001</v>
      </c>
      <c r="P108">
        <v>5.1492677059999998</v>
      </c>
      <c r="Q108">
        <v>8.0876448740000004</v>
      </c>
      <c r="R108">
        <v>11.12594292</v>
      </c>
      <c r="S108">
        <v>1.1312921760000001</v>
      </c>
      <c r="T108">
        <v>10.431019600000001</v>
      </c>
      <c r="U108">
        <v>1.4131054540000001</v>
      </c>
      <c r="V108">
        <v>2.6562981259999998</v>
      </c>
      <c r="X108">
        <f t="shared" si="6"/>
        <v>5.4275159214000004</v>
      </c>
      <c r="Y108">
        <f t="shared" si="7"/>
        <v>5.2249596552289725</v>
      </c>
      <c r="AA108" s="17" t="str">
        <f t="shared" si="10"/>
        <v>?</v>
      </c>
      <c r="AB108" s="17" t="str">
        <f t="shared" si="10"/>
        <v/>
      </c>
      <c r="AC108" s="17" t="str">
        <f t="shared" si="10"/>
        <v/>
      </c>
      <c r="AD108" s="17" t="str">
        <f t="shared" si="10"/>
        <v/>
      </c>
      <c r="AE108" s="17" t="str">
        <f t="shared" si="10"/>
        <v/>
      </c>
      <c r="AF108" s="17" t="str">
        <f t="shared" si="10"/>
        <v/>
      </c>
      <c r="AG108" s="17" t="str">
        <f t="shared" si="10"/>
        <v/>
      </c>
      <c r="AH108" s="17" t="str">
        <f t="shared" si="10"/>
        <v/>
      </c>
      <c r="AI108" s="17" t="str">
        <f t="shared" si="10"/>
        <v/>
      </c>
      <c r="AJ108" s="17" t="str">
        <f t="shared" si="10"/>
        <v/>
      </c>
      <c r="AK108" s="17" t="str">
        <f t="shared" si="10"/>
        <v/>
      </c>
      <c r="AL108" s="17" t="str">
        <f t="shared" si="10"/>
        <v/>
      </c>
      <c r="AM108" s="17" t="str">
        <f t="shared" si="10"/>
        <v/>
      </c>
      <c r="AN108" s="17" t="str">
        <f t="shared" si="10"/>
        <v/>
      </c>
      <c r="AO108" s="17" t="str">
        <f t="shared" si="10"/>
        <v/>
      </c>
    </row>
    <row r="109" spans="1:41">
      <c r="A109" t="s">
        <v>389</v>
      </c>
      <c r="B109" t="s">
        <v>390</v>
      </c>
      <c r="C109" t="s">
        <v>136</v>
      </c>
      <c r="D109" t="s">
        <v>391</v>
      </c>
      <c r="E109" t="s">
        <v>363</v>
      </c>
      <c r="F109" t="s">
        <v>27756</v>
      </c>
      <c r="H109">
        <v>14.722347790000001</v>
      </c>
      <c r="I109">
        <v>1.4925476360000001</v>
      </c>
      <c r="J109">
        <v>0.79641315400000001</v>
      </c>
      <c r="K109">
        <v>0.271728631</v>
      </c>
      <c r="L109">
        <v>1.1203240940000001</v>
      </c>
      <c r="M109">
        <v>0.67083658899999998</v>
      </c>
      <c r="N109">
        <v>2.183378448</v>
      </c>
      <c r="O109">
        <v>3.3214838850000001</v>
      </c>
      <c r="P109">
        <v>5.9995903090000002</v>
      </c>
      <c r="Q109">
        <v>17.185841969999998</v>
      </c>
      <c r="R109">
        <v>3.3529087799999999</v>
      </c>
      <c r="S109">
        <v>0.79976546599999998</v>
      </c>
      <c r="T109">
        <v>4.6979586299999996</v>
      </c>
      <c r="U109">
        <v>0.89850256100000003</v>
      </c>
      <c r="V109">
        <v>3.087645631</v>
      </c>
      <c r="X109">
        <f t="shared" si="6"/>
        <v>4.0400849049333329</v>
      </c>
      <c r="Y109">
        <f t="shared" si="7"/>
        <v>5.1269256659997886</v>
      </c>
      <c r="AA109" s="17" t="str">
        <f t="shared" si="10"/>
        <v>?</v>
      </c>
      <c r="AB109" s="17" t="str">
        <f t="shared" si="10"/>
        <v/>
      </c>
      <c r="AC109" s="17" t="str">
        <f t="shared" si="10"/>
        <v/>
      </c>
      <c r="AD109" s="17" t="str">
        <f t="shared" si="10"/>
        <v/>
      </c>
      <c r="AE109" s="17" t="str">
        <f t="shared" si="10"/>
        <v/>
      </c>
      <c r="AF109" s="17" t="str">
        <f t="shared" si="10"/>
        <v/>
      </c>
      <c r="AG109" s="17" t="str">
        <f t="shared" si="10"/>
        <v/>
      </c>
      <c r="AH109" s="17" t="str">
        <f t="shared" si="10"/>
        <v/>
      </c>
      <c r="AI109" s="17" t="str">
        <f t="shared" si="10"/>
        <v/>
      </c>
      <c r="AJ109" s="17" t="str">
        <f t="shared" si="10"/>
        <v>?</v>
      </c>
      <c r="AK109" s="17" t="str">
        <f t="shared" si="10"/>
        <v/>
      </c>
      <c r="AL109" s="17" t="str">
        <f t="shared" si="10"/>
        <v/>
      </c>
      <c r="AM109" s="17" t="str">
        <f t="shared" si="10"/>
        <v/>
      </c>
      <c r="AN109" s="17" t="str">
        <f t="shared" si="10"/>
        <v/>
      </c>
      <c r="AO109" s="17" t="str">
        <f t="shared" si="10"/>
        <v/>
      </c>
    </row>
    <row r="110" spans="1:41">
      <c r="A110" t="s">
        <v>392</v>
      </c>
      <c r="B110" t="s">
        <v>393</v>
      </c>
      <c r="C110" t="s">
        <v>136</v>
      </c>
      <c r="D110" t="s">
        <v>394</v>
      </c>
      <c r="E110" t="s">
        <v>363</v>
      </c>
      <c r="F110" t="s">
        <v>27756</v>
      </c>
      <c r="H110">
        <v>259.22631230000002</v>
      </c>
      <c r="I110">
        <v>59.209534619999999</v>
      </c>
      <c r="J110">
        <v>76.268913650000002</v>
      </c>
      <c r="K110">
        <v>121.67502260000001</v>
      </c>
      <c r="L110">
        <v>84.741997159999997</v>
      </c>
      <c r="M110">
        <v>122.9016606</v>
      </c>
      <c r="N110">
        <v>95.160486000000006</v>
      </c>
      <c r="O110">
        <v>87.368172430000001</v>
      </c>
      <c r="P110">
        <v>165.85365849999999</v>
      </c>
      <c r="Q110">
        <v>189.2104617</v>
      </c>
      <c r="R110">
        <v>101.2352436</v>
      </c>
      <c r="S110">
        <v>54.544444179999999</v>
      </c>
      <c r="T110">
        <v>144.53370810000001</v>
      </c>
      <c r="U110">
        <v>79.125435240000002</v>
      </c>
      <c r="V110">
        <v>189.87572599999999</v>
      </c>
      <c r="X110">
        <f t="shared" si="6"/>
        <v>122.06205177866667</v>
      </c>
      <c r="Y110">
        <f t="shared" si="7"/>
        <v>57.662011096738468</v>
      </c>
      <c r="AA110" s="17" t="str">
        <f t="shared" si="10"/>
        <v>?</v>
      </c>
      <c r="AB110" s="17" t="str">
        <f t="shared" si="10"/>
        <v/>
      </c>
      <c r="AC110" s="17" t="str">
        <f t="shared" si="10"/>
        <v/>
      </c>
      <c r="AD110" s="17" t="str">
        <f t="shared" si="10"/>
        <v/>
      </c>
      <c r="AE110" s="17" t="str">
        <f t="shared" si="10"/>
        <v/>
      </c>
      <c r="AF110" s="17" t="str">
        <f t="shared" si="10"/>
        <v/>
      </c>
      <c r="AG110" s="17" t="str">
        <f t="shared" si="10"/>
        <v/>
      </c>
      <c r="AH110" s="17" t="str">
        <f t="shared" si="10"/>
        <v/>
      </c>
      <c r="AI110" s="17" t="str">
        <f t="shared" si="10"/>
        <v/>
      </c>
      <c r="AJ110" s="17" t="str">
        <f t="shared" si="10"/>
        <v/>
      </c>
      <c r="AK110" s="17" t="str">
        <f t="shared" si="10"/>
        <v/>
      </c>
      <c r="AL110" s="17" t="str">
        <f t="shared" si="10"/>
        <v/>
      </c>
      <c r="AM110" s="17" t="str">
        <f t="shared" si="10"/>
        <v/>
      </c>
      <c r="AN110" s="17" t="str">
        <f t="shared" si="10"/>
        <v/>
      </c>
      <c r="AO110" s="17" t="str">
        <f t="shared" si="10"/>
        <v/>
      </c>
    </row>
    <row r="111" spans="1:41">
      <c r="A111" t="s">
        <v>395</v>
      </c>
      <c r="B111" t="s">
        <v>396</v>
      </c>
      <c r="C111" t="s">
        <v>397</v>
      </c>
      <c r="D111" t="s">
        <v>398</v>
      </c>
      <c r="E111" t="s">
        <v>363</v>
      </c>
      <c r="F111" t="s">
        <v>27756</v>
      </c>
      <c r="H111">
        <v>382.21453300000002</v>
      </c>
      <c r="I111">
        <v>62.846180699999998</v>
      </c>
      <c r="J111">
        <v>12.501855949999999</v>
      </c>
      <c r="K111">
        <v>4.694029081</v>
      </c>
      <c r="L111">
        <v>20.561862399999999</v>
      </c>
      <c r="M111">
        <v>45.407988760000002</v>
      </c>
      <c r="N111">
        <v>58.875622499999999</v>
      </c>
      <c r="O111">
        <v>43.198388219999998</v>
      </c>
      <c r="P111">
        <v>126.13265749999999</v>
      </c>
      <c r="Q111">
        <v>383.09812649999998</v>
      </c>
      <c r="R111">
        <v>62.735168399999999</v>
      </c>
      <c r="S111">
        <v>18.248134480000001</v>
      </c>
      <c r="T111">
        <v>148.37256339999999</v>
      </c>
      <c r="U111">
        <v>38.433837009999998</v>
      </c>
      <c r="V111">
        <v>37.086833319999997</v>
      </c>
      <c r="X111">
        <f t="shared" si="6"/>
        <v>96.293852081400004</v>
      </c>
      <c r="Y111">
        <f t="shared" si="7"/>
        <v>122.69438694494153</v>
      </c>
      <c r="AA111" s="17" t="str">
        <f t="shared" si="10"/>
        <v>?</v>
      </c>
      <c r="AB111" s="17" t="str">
        <f t="shared" si="10"/>
        <v/>
      </c>
      <c r="AC111" s="17" t="str">
        <f t="shared" si="10"/>
        <v/>
      </c>
      <c r="AD111" s="17" t="str">
        <f t="shared" si="10"/>
        <v/>
      </c>
      <c r="AE111" s="17" t="str">
        <f t="shared" si="10"/>
        <v/>
      </c>
      <c r="AF111" s="17" t="str">
        <f t="shared" si="10"/>
        <v/>
      </c>
      <c r="AG111" s="17" t="str">
        <f t="shared" si="10"/>
        <v/>
      </c>
      <c r="AH111" s="17" t="str">
        <f t="shared" si="10"/>
        <v/>
      </c>
      <c r="AI111" s="17" t="str">
        <f t="shared" si="10"/>
        <v/>
      </c>
      <c r="AJ111" s="17" t="str">
        <f t="shared" si="10"/>
        <v>?</v>
      </c>
      <c r="AK111" s="17" t="str">
        <f t="shared" si="10"/>
        <v/>
      </c>
      <c r="AL111" s="17" t="str">
        <f t="shared" si="10"/>
        <v/>
      </c>
      <c r="AM111" s="17" t="str">
        <f t="shared" si="10"/>
        <v/>
      </c>
      <c r="AN111" s="17" t="str">
        <f t="shared" si="10"/>
        <v/>
      </c>
      <c r="AO111" s="17" t="str">
        <f t="shared" si="10"/>
        <v/>
      </c>
    </row>
    <row r="112" spans="1:41">
      <c r="A112" t="s">
        <v>399</v>
      </c>
      <c r="B112" t="s">
        <v>400</v>
      </c>
      <c r="C112" t="s">
        <v>401</v>
      </c>
      <c r="D112" t="s">
        <v>402</v>
      </c>
      <c r="E112" t="s">
        <v>363</v>
      </c>
      <c r="F112" t="s">
        <v>27756</v>
      </c>
      <c r="H112">
        <v>9.2563212339999996</v>
      </c>
      <c r="I112">
        <v>9.8585821249999999</v>
      </c>
      <c r="J112">
        <v>7.6129545309999997</v>
      </c>
      <c r="K112">
        <v>7.9474768239999998</v>
      </c>
      <c r="L112">
        <v>11.06580065</v>
      </c>
      <c r="M112">
        <v>14.62993809</v>
      </c>
      <c r="N112">
        <v>18.690472400000001</v>
      </c>
      <c r="O112">
        <v>7.3113550439999999</v>
      </c>
      <c r="P112">
        <v>15.50447151</v>
      </c>
      <c r="Q112">
        <v>16.42128675</v>
      </c>
      <c r="R112">
        <v>21.184850369999999</v>
      </c>
      <c r="S112">
        <v>6.1440868159999997</v>
      </c>
      <c r="T112">
        <v>13.799657890000001</v>
      </c>
      <c r="U112">
        <v>7.4778392050000004</v>
      </c>
      <c r="V112">
        <v>13.949858750000001</v>
      </c>
      <c r="X112">
        <f t="shared" si="6"/>
        <v>12.0569968126</v>
      </c>
      <c r="Y112">
        <f t="shared" si="7"/>
        <v>4.6309663444415712</v>
      </c>
      <c r="AA112" s="17" t="str">
        <f t="shared" si="10"/>
        <v/>
      </c>
      <c r="AB112" s="17" t="str">
        <f t="shared" si="10"/>
        <v/>
      </c>
      <c r="AC112" s="17" t="str">
        <f t="shared" si="10"/>
        <v/>
      </c>
      <c r="AD112" s="17" t="str">
        <f t="shared" si="10"/>
        <v/>
      </c>
      <c r="AE112" s="17" t="str">
        <f t="shared" si="10"/>
        <v/>
      </c>
      <c r="AF112" s="17" t="str">
        <f t="shared" si="10"/>
        <v/>
      </c>
      <c r="AG112" s="17" t="str">
        <f t="shared" si="10"/>
        <v/>
      </c>
      <c r="AH112" s="17" t="str">
        <f t="shared" si="10"/>
        <v/>
      </c>
      <c r="AI112" s="17" t="str">
        <f t="shared" si="10"/>
        <v/>
      </c>
      <c r="AJ112" s="17" t="str">
        <f t="shared" si="10"/>
        <v/>
      </c>
      <c r="AK112" s="17" t="str">
        <f t="shared" si="10"/>
        <v/>
      </c>
      <c r="AL112" s="17" t="str">
        <f t="shared" si="10"/>
        <v/>
      </c>
      <c r="AM112" s="17" t="str">
        <f t="shared" si="10"/>
        <v/>
      </c>
      <c r="AN112" s="17" t="str">
        <f t="shared" si="10"/>
        <v/>
      </c>
      <c r="AO112" s="17" t="str">
        <f t="shared" si="10"/>
        <v/>
      </c>
    </row>
    <row r="113" spans="1:41">
      <c r="A113" t="s">
        <v>403</v>
      </c>
      <c r="B113" t="s">
        <v>404</v>
      </c>
      <c r="C113" t="s">
        <v>405</v>
      </c>
      <c r="D113" t="s">
        <v>406</v>
      </c>
      <c r="E113" t="s">
        <v>363</v>
      </c>
      <c r="F113" t="s">
        <v>27756</v>
      </c>
      <c r="H113">
        <v>4.8092427840000003</v>
      </c>
      <c r="I113">
        <v>0.99667228500000005</v>
      </c>
      <c r="J113">
        <v>1.402897826</v>
      </c>
      <c r="K113">
        <v>1.2247948559999999</v>
      </c>
      <c r="L113">
        <v>1.607353963</v>
      </c>
      <c r="M113">
        <v>1.25120348</v>
      </c>
      <c r="N113">
        <v>5.6559781669999998</v>
      </c>
      <c r="O113">
        <v>8.1617050160000009</v>
      </c>
      <c r="P113">
        <v>5.1375792300000001</v>
      </c>
      <c r="Q113">
        <v>5.391342871</v>
      </c>
      <c r="R113">
        <v>7.7426030280000004</v>
      </c>
      <c r="S113">
        <v>3.0598436009999999</v>
      </c>
      <c r="T113">
        <v>7.2160495060000001</v>
      </c>
      <c r="U113">
        <v>2.909430838</v>
      </c>
      <c r="V113">
        <v>8.1051020010000006</v>
      </c>
      <c r="X113">
        <f t="shared" si="6"/>
        <v>4.311453296799999</v>
      </c>
      <c r="Y113">
        <f t="shared" si="7"/>
        <v>2.7060021621991814</v>
      </c>
      <c r="AA113" s="17" t="str">
        <f t="shared" si="10"/>
        <v/>
      </c>
      <c r="AB113" s="17" t="str">
        <f t="shared" si="10"/>
        <v/>
      </c>
      <c r="AC113" s="17" t="str">
        <f t="shared" si="10"/>
        <v/>
      </c>
      <c r="AD113" s="17" t="str">
        <f t="shared" si="10"/>
        <v/>
      </c>
      <c r="AE113" s="17" t="str">
        <f t="shared" si="10"/>
        <v/>
      </c>
      <c r="AF113" s="17" t="str">
        <f t="shared" si="10"/>
        <v/>
      </c>
      <c r="AG113" s="17" t="str">
        <f t="shared" si="10"/>
        <v/>
      </c>
      <c r="AH113" s="17" t="str">
        <f t="shared" si="10"/>
        <v/>
      </c>
      <c r="AI113" s="17" t="str">
        <f t="shared" si="10"/>
        <v/>
      </c>
      <c r="AJ113" s="17" t="str">
        <f t="shared" si="10"/>
        <v/>
      </c>
      <c r="AK113" s="17" t="str">
        <f t="shared" si="10"/>
        <v/>
      </c>
      <c r="AL113" s="17" t="str">
        <f t="shared" si="10"/>
        <v/>
      </c>
      <c r="AM113" s="17" t="str">
        <f t="shared" si="10"/>
        <v/>
      </c>
      <c r="AN113" s="17" t="str">
        <f t="shared" si="10"/>
        <v/>
      </c>
      <c r="AO113" s="17" t="str">
        <f t="shared" si="10"/>
        <v/>
      </c>
    </row>
    <row r="114" spans="1:41">
      <c r="A114" t="s">
        <v>407</v>
      </c>
      <c r="B114" t="s">
        <v>408</v>
      </c>
      <c r="C114" t="s">
        <v>409</v>
      </c>
      <c r="D114" t="s">
        <v>410</v>
      </c>
      <c r="E114" t="s">
        <v>363</v>
      </c>
      <c r="F114" t="s">
        <v>27756</v>
      </c>
      <c r="H114">
        <v>10.88634836</v>
      </c>
      <c r="I114">
        <v>6.5773381879999997</v>
      </c>
      <c r="J114">
        <v>5.5652584129999996</v>
      </c>
      <c r="K114">
        <v>4.5994908079999997</v>
      </c>
      <c r="L114">
        <v>5.8105029530000003</v>
      </c>
      <c r="M114">
        <v>2.9321008430000002</v>
      </c>
      <c r="N114">
        <v>10.1027659</v>
      </c>
      <c r="O114">
        <v>5.2155760300000003</v>
      </c>
      <c r="P114">
        <v>10.51855336</v>
      </c>
      <c r="Q114">
        <v>13.489246919999999</v>
      </c>
      <c r="R114">
        <v>2.1711014940000002</v>
      </c>
      <c r="S114">
        <v>3.1370991519999998</v>
      </c>
      <c r="T114">
        <v>5.4801791010000001</v>
      </c>
      <c r="U114">
        <v>2.1211653240000001</v>
      </c>
      <c r="V114">
        <v>3.0128886439999998</v>
      </c>
      <c r="X114">
        <f t="shared" si="6"/>
        <v>6.1079743659999997</v>
      </c>
      <c r="Y114">
        <f t="shared" si="7"/>
        <v>3.5524881393694407</v>
      </c>
      <c r="AA114" s="17" t="str">
        <f t="shared" si="10"/>
        <v/>
      </c>
      <c r="AB114" s="17" t="str">
        <f t="shared" si="10"/>
        <v/>
      </c>
      <c r="AC114" s="17" t="str">
        <f t="shared" si="10"/>
        <v/>
      </c>
      <c r="AD114" s="17" t="str">
        <f t="shared" si="10"/>
        <v/>
      </c>
      <c r="AE114" s="17" t="str">
        <f t="shared" si="10"/>
        <v/>
      </c>
      <c r="AF114" s="17" t="str">
        <f t="shared" si="10"/>
        <v/>
      </c>
      <c r="AG114" s="17" t="str">
        <f t="shared" si="10"/>
        <v/>
      </c>
      <c r="AH114" s="17" t="str">
        <f t="shared" si="10"/>
        <v/>
      </c>
      <c r="AI114" s="17" t="str">
        <f t="shared" si="10"/>
        <v/>
      </c>
      <c r="AJ114" s="17" t="str">
        <f t="shared" si="10"/>
        <v>?</v>
      </c>
      <c r="AK114" s="17" t="str">
        <f t="shared" si="10"/>
        <v/>
      </c>
      <c r="AL114" s="17" t="str">
        <f t="shared" si="10"/>
        <v/>
      </c>
      <c r="AM114" s="17" t="str">
        <f t="shared" si="10"/>
        <v/>
      </c>
      <c r="AN114" s="17" t="str">
        <f t="shared" si="10"/>
        <v/>
      </c>
      <c r="AO114" s="17" t="str">
        <f t="shared" si="10"/>
        <v/>
      </c>
    </row>
    <row r="115" spans="1:41">
      <c r="A115" t="s">
        <v>411</v>
      </c>
      <c r="B115" t="s">
        <v>412</v>
      </c>
      <c r="C115" t="s">
        <v>413</v>
      </c>
      <c r="D115" t="s">
        <v>414</v>
      </c>
      <c r="E115" t="s">
        <v>415</v>
      </c>
      <c r="F115" t="s">
        <v>27757</v>
      </c>
      <c r="H115">
        <v>5.0144324789999999</v>
      </c>
      <c r="I115">
        <v>3.1738991200000002</v>
      </c>
      <c r="J115">
        <v>2.362531186</v>
      </c>
      <c r="K115">
        <v>1.7551595630000001</v>
      </c>
      <c r="L115">
        <v>1.0823732930000001</v>
      </c>
      <c r="M115">
        <v>1.5131433649999999</v>
      </c>
      <c r="N115">
        <v>0.783497687</v>
      </c>
      <c r="O115">
        <v>2.111370719</v>
      </c>
      <c r="P115">
        <v>4.2246211039999997</v>
      </c>
      <c r="Q115">
        <v>3.734194638</v>
      </c>
      <c r="R115">
        <v>1.0312967470000001</v>
      </c>
      <c r="S115">
        <v>1.7881873290000001</v>
      </c>
      <c r="T115">
        <v>1.983348179</v>
      </c>
      <c r="U115">
        <v>2.4987897829999999</v>
      </c>
      <c r="V115">
        <v>5.1706236820000004</v>
      </c>
      <c r="X115">
        <f t="shared" si="6"/>
        <v>2.5484979249333333</v>
      </c>
      <c r="Y115">
        <f t="shared" si="7"/>
        <v>1.4131110977306025</v>
      </c>
      <c r="AA115" s="17" t="str">
        <f t="shared" si="10"/>
        <v/>
      </c>
      <c r="AB115" s="17" t="str">
        <f t="shared" si="10"/>
        <v/>
      </c>
      <c r="AC115" s="17" t="str">
        <f t="shared" si="10"/>
        <v/>
      </c>
      <c r="AD115" s="17" t="str">
        <f t="shared" si="10"/>
        <v/>
      </c>
      <c r="AE115" s="17" t="str">
        <f t="shared" si="10"/>
        <v/>
      </c>
      <c r="AF115" s="17" t="str">
        <f t="shared" si="10"/>
        <v/>
      </c>
      <c r="AG115" s="17" t="str">
        <f t="shared" si="10"/>
        <v/>
      </c>
      <c r="AH115" s="17" t="str">
        <f t="shared" si="10"/>
        <v/>
      </c>
      <c r="AI115" s="17" t="str">
        <f t="shared" si="10"/>
        <v/>
      </c>
      <c r="AJ115" s="17" t="str">
        <f t="shared" si="10"/>
        <v/>
      </c>
      <c r="AK115" s="17" t="str">
        <f t="shared" si="10"/>
        <v/>
      </c>
      <c r="AL115" s="17" t="str">
        <f t="shared" si="10"/>
        <v/>
      </c>
      <c r="AM115" s="17" t="str">
        <f t="shared" si="10"/>
        <v/>
      </c>
      <c r="AN115" s="17" t="str">
        <f t="shared" si="10"/>
        <v/>
      </c>
      <c r="AO115" s="17" t="str">
        <f t="shared" si="10"/>
        <v/>
      </c>
    </row>
    <row r="116" spans="1:41">
      <c r="A116" t="s">
        <v>416</v>
      </c>
      <c r="B116" t="s">
        <v>417</v>
      </c>
      <c r="C116" t="s">
        <v>418</v>
      </c>
      <c r="D116" t="s">
        <v>419</v>
      </c>
      <c r="E116" t="s">
        <v>415</v>
      </c>
      <c r="F116" t="s">
        <v>27757</v>
      </c>
      <c r="H116">
        <v>4.9709873299999998</v>
      </c>
      <c r="I116">
        <v>11.75362069</v>
      </c>
      <c r="J116">
        <v>11.22795063</v>
      </c>
      <c r="K116">
        <v>12.21870717</v>
      </c>
      <c r="L116">
        <v>9.8220365310000002</v>
      </c>
      <c r="M116">
        <v>30.949991050000001</v>
      </c>
      <c r="N116">
        <v>9.8980665319999996</v>
      </c>
      <c r="O116">
        <v>10.3372765</v>
      </c>
      <c r="P116">
        <v>7.4157671890000003</v>
      </c>
      <c r="Q116">
        <v>9.3624662549999993</v>
      </c>
      <c r="R116">
        <v>3.8535166890000001</v>
      </c>
      <c r="S116">
        <v>4.7019331050000002</v>
      </c>
      <c r="T116">
        <v>3.2819821280000001</v>
      </c>
      <c r="U116">
        <v>2.7824287939999999</v>
      </c>
      <c r="V116">
        <v>10.58022912</v>
      </c>
      <c r="X116">
        <f t="shared" si="6"/>
        <v>9.5437973142000008</v>
      </c>
      <c r="Y116">
        <f t="shared" si="7"/>
        <v>6.7677177478598027</v>
      </c>
      <c r="AA116" s="17" t="str">
        <f t="shared" si="10"/>
        <v/>
      </c>
      <c r="AB116" s="17" t="str">
        <f t="shared" si="10"/>
        <v/>
      </c>
      <c r="AC116" s="17" t="str">
        <f t="shared" si="10"/>
        <v/>
      </c>
      <c r="AD116" s="17" t="str">
        <f t="shared" si="10"/>
        <v/>
      </c>
      <c r="AE116" s="17" t="str">
        <f t="shared" si="10"/>
        <v/>
      </c>
      <c r="AF116" s="17" t="str">
        <f t="shared" si="10"/>
        <v>?</v>
      </c>
      <c r="AG116" s="17" t="str">
        <f t="shared" si="10"/>
        <v/>
      </c>
      <c r="AH116" s="17" t="str">
        <f t="shared" si="10"/>
        <v/>
      </c>
      <c r="AI116" s="17" t="str">
        <f t="shared" si="10"/>
        <v/>
      </c>
      <c r="AJ116" s="17" t="str">
        <f t="shared" si="10"/>
        <v/>
      </c>
      <c r="AK116" s="17" t="str">
        <f t="shared" si="10"/>
        <v/>
      </c>
      <c r="AL116" s="17" t="str">
        <f t="shared" si="10"/>
        <v/>
      </c>
      <c r="AM116" s="17" t="str">
        <f t="shared" si="10"/>
        <v/>
      </c>
      <c r="AN116" s="17" t="str">
        <f t="shared" si="10"/>
        <v/>
      </c>
      <c r="AO116" s="17" t="str">
        <f t="shared" si="10"/>
        <v/>
      </c>
    </row>
    <row r="117" spans="1:41">
      <c r="A117" t="s">
        <v>420</v>
      </c>
      <c r="B117" t="s">
        <v>421</v>
      </c>
      <c r="C117" t="s">
        <v>422</v>
      </c>
      <c r="D117" t="s">
        <v>423</v>
      </c>
      <c r="E117" t="s">
        <v>424</v>
      </c>
      <c r="F117" t="s">
        <v>424</v>
      </c>
      <c r="H117">
        <v>86.436488089999997</v>
      </c>
      <c r="I117">
        <v>277.36422579999999</v>
      </c>
      <c r="J117">
        <v>13.004152769999999</v>
      </c>
      <c r="K117">
        <v>19.015259350000001</v>
      </c>
      <c r="L117">
        <v>23.670467630000001</v>
      </c>
      <c r="M117">
        <v>17.101166500000001</v>
      </c>
      <c r="N117">
        <v>0</v>
      </c>
      <c r="O117">
        <v>1.8816057399999999</v>
      </c>
      <c r="P117">
        <v>24.160861610000001</v>
      </c>
      <c r="Q117">
        <v>12.68846276</v>
      </c>
      <c r="R117">
        <v>0</v>
      </c>
      <c r="S117">
        <v>1.3991668559999999</v>
      </c>
      <c r="T117">
        <v>99.594269100000005</v>
      </c>
      <c r="U117">
        <v>0.130992049</v>
      </c>
      <c r="V117">
        <v>4.2013594830000001</v>
      </c>
      <c r="X117">
        <f t="shared" si="6"/>
        <v>38.709898515866676</v>
      </c>
      <c r="Y117">
        <f t="shared" si="7"/>
        <v>72.700803217325102</v>
      </c>
      <c r="AA117" s="17" t="str">
        <f t="shared" si="10"/>
        <v/>
      </c>
      <c r="AB117" s="17" t="str">
        <f t="shared" si="10"/>
        <v>?</v>
      </c>
      <c r="AC117" s="17" t="str">
        <f t="shared" si="10"/>
        <v/>
      </c>
      <c r="AD117" s="17" t="str">
        <f t="shared" si="10"/>
        <v/>
      </c>
      <c r="AE117" s="17" t="str">
        <f t="shared" si="10"/>
        <v/>
      </c>
      <c r="AF117" s="17" t="str">
        <f t="shared" si="10"/>
        <v/>
      </c>
      <c r="AG117" s="17" t="str">
        <f t="shared" si="10"/>
        <v/>
      </c>
      <c r="AH117" s="17" t="str">
        <f t="shared" si="10"/>
        <v/>
      </c>
      <c r="AI117" s="17" t="str">
        <f t="shared" si="10"/>
        <v/>
      </c>
      <c r="AJ117" s="17" t="str">
        <f t="shared" si="10"/>
        <v/>
      </c>
      <c r="AK117" s="17" t="str">
        <f t="shared" si="10"/>
        <v/>
      </c>
      <c r="AL117" s="17" t="str">
        <f t="shared" si="10"/>
        <v/>
      </c>
      <c r="AM117" s="17" t="str">
        <f t="shared" si="10"/>
        <v/>
      </c>
      <c r="AN117" s="17" t="str">
        <f t="shared" si="10"/>
        <v/>
      </c>
      <c r="AO117" s="17" t="str">
        <f t="shared" si="10"/>
        <v/>
      </c>
    </row>
    <row r="118" spans="1:41">
      <c r="A118" t="s">
        <v>425</v>
      </c>
      <c r="B118" t="s">
        <v>426</v>
      </c>
      <c r="C118" t="s">
        <v>427</v>
      </c>
      <c r="E118" t="s">
        <v>424</v>
      </c>
      <c r="F118" t="s">
        <v>424</v>
      </c>
      <c r="H118">
        <v>27.050720439999999</v>
      </c>
      <c r="I118">
        <v>147.81846110000001</v>
      </c>
      <c r="J118">
        <v>66.478762180000004</v>
      </c>
      <c r="K118">
        <v>116.4780646</v>
      </c>
      <c r="L118">
        <v>64.150502729999999</v>
      </c>
      <c r="M118">
        <v>42.594775480000003</v>
      </c>
      <c r="N118">
        <v>161.7392408</v>
      </c>
      <c r="O118">
        <v>100.0192109</v>
      </c>
      <c r="P118">
        <v>395.96208530000001</v>
      </c>
      <c r="Q118">
        <v>133.88893849999999</v>
      </c>
      <c r="R118">
        <v>36.347580989999997</v>
      </c>
      <c r="S118">
        <v>88.589069609999996</v>
      </c>
      <c r="T118">
        <v>27.960878869999998</v>
      </c>
      <c r="U118">
        <v>112.1489285</v>
      </c>
      <c r="V118">
        <v>124.5900967</v>
      </c>
      <c r="X118">
        <f t="shared" si="6"/>
        <v>109.72115444666666</v>
      </c>
      <c r="Y118">
        <f t="shared" si="7"/>
        <v>90.57117587467279</v>
      </c>
      <c r="AA118" s="17" t="str">
        <f t="shared" si="10"/>
        <v/>
      </c>
      <c r="AB118" s="17" t="str">
        <f t="shared" si="10"/>
        <v/>
      </c>
      <c r="AC118" s="17" t="str">
        <f t="shared" si="10"/>
        <v/>
      </c>
      <c r="AD118" s="17" t="str">
        <f t="shared" si="10"/>
        <v/>
      </c>
      <c r="AE118" s="17" t="str">
        <f t="shared" si="10"/>
        <v/>
      </c>
      <c r="AF118" s="17" t="str">
        <f t="shared" si="10"/>
        <v/>
      </c>
      <c r="AG118" s="17" t="str">
        <f t="shared" si="10"/>
        <v/>
      </c>
      <c r="AH118" s="17" t="str">
        <f t="shared" si="10"/>
        <v/>
      </c>
      <c r="AI118" s="17" t="str">
        <f t="shared" si="10"/>
        <v>?</v>
      </c>
      <c r="AJ118" s="17" t="str">
        <f t="shared" si="10"/>
        <v/>
      </c>
      <c r="AK118" s="17" t="str">
        <f t="shared" si="10"/>
        <v/>
      </c>
      <c r="AL118" s="17" t="str">
        <f t="shared" si="10"/>
        <v/>
      </c>
      <c r="AM118" s="17" t="str">
        <f t="shared" si="10"/>
        <v/>
      </c>
      <c r="AN118" s="17" t="str">
        <f t="shared" si="10"/>
        <v/>
      </c>
      <c r="AO118" s="17" t="str">
        <f t="shared" si="10"/>
        <v/>
      </c>
    </row>
    <row r="119" spans="1:41">
      <c r="A119" t="s">
        <v>428</v>
      </c>
      <c r="B119" t="s">
        <v>429</v>
      </c>
      <c r="C119" t="s">
        <v>430</v>
      </c>
      <c r="D119" t="s">
        <v>431</v>
      </c>
      <c r="E119" t="s">
        <v>432</v>
      </c>
      <c r="F119" t="s">
        <v>494</v>
      </c>
      <c r="H119">
        <v>209.5418837</v>
      </c>
      <c r="I119">
        <v>275.25677359999997</v>
      </c>
      <c r="J119">
        <v>294.11758680000003</v>
      </c>
      <c r="K119">
        <v>282.10881890000002</v>
      </c>
      <c r="L119">
        <v>141.31728770000001</v>
      </c>
      <c r="M119">
        <v>33.142340189999999</v>
      </c>
      <c r="N119">
        <v>73.160777550000006</v>
      </c>
      <c r="O119">
        <v>166.27076539999999</v>
      </c>
      <c r="P119">
        <v>68.462460399999998</v>
      </c>
      <c r="Q119">
        <v>129.31983310000001</v>
      </c>
      <c r="R119">
        <v>44.428596390000003</v>
      </c>
      <c r="S119">
        <v>328.0280631</v>
      </c>
      <c r="T119">
        <v>106.8257849</v>
      </c>
      <c r="U119">
        <v>152.21877939999999</v>
      </c>
      <c r="V119">
        <v>59.120581260000002</v>
      </c>
      <c r="X119">
        <f t="shared" si="6"/>
        <v>157.55468882600002</v>
      </c>
      <c r="Y119">
        <f t="shared" si="7"/>
        <v>98.758174011626409</v>
      </c>
      <c r="AA119" s="17" t="str">
        <f t="shared" si="10"/>
        <v/>
      </c>
      <c r="AB119" s="17" t="str">
        <f t="shared" si="10"/>
        <v/>
      </c>
      <c r="AC119" s="17" t="str">
        <f t="shared" si="10"/>
        <v/>
      </c>
      <c r="AD119" s="17" t="str">
        <f t="shared" si="10"/>
        <v/>
      </c>
      <c r="AE119" s="17" t="str">
        <f t="shared" si="10"/>
        <v/>
      </c>
      <c r="AF119" s="17" t="str">
        <f t="shared" si="10"/>
        <v/>
      </c>
      <c r="AG119" s="17" t="str">
        <f t="shared" si="10"/>
        <v/>
      </c>
      <c r="AH119" s="17" t="str">
        <f t="shared" si="10"/>
        <v/>
      </c>
      <c r="AI119" s="17" t="str">
        <f t="shared" si="10"/>
        <v/>
      </c>
      <c r="AJ119" s="17" t="str">
        <f t="shared" si="10"/>
        <v/>
      </c>
      <c r="AK119" s="17" t="str">
        <f t="shared" si="10"/>
        <v/>
      </c>
      <c r="AL119" s="17" t="str">
        <f t="shared" si="10"/>
        <v/>
      </c>
      <c r="AM119" s="17" t="str">
        <f t="shared" si="10"/>
        <v/>
      </c>
      <c r="AN119" s="17" t="str">
        <f t="shared" si="10"/>
        <v/>
      </c>
      <c r="AO119" s="17" t="str">
        <f t="shared" si="10"/>
        <v/>
      </c>
    </row>
    <row r="120" spans="1:41">
      <c r="A120" t="s">
        <v>433</v>
      </c>
      <c r="B120" t="s">
        <v>434</v>
      </c>
      <c r="C120" t="s">
        <v>435</v>
      </c>
      <c r="D120" t="s">
        <v>436</v>
      </c>
      <c r="E120" t="s">
        <v>432</v>
      </c>
      <c r="F120" t="s">
        <v>494</v>
      </c>
      <c r="H120">
        <v>6.9189416880000003</v>
      </c>
      <c r="I120">
        <v>3.6403459690000002</v>
      </c>
      <c r="J120">
        <v>5.2446516489999997</v>
      </c>
      <c r="K120">
        <v>4.6501518080000004</v>
      </c>
      <c r="L120">
        <v>4.8537601439999998</v>
      </c>
      <c r="M120">
        <v>3.8198047499999999</v>
      </c>
      <c r="N120">
        <v>2.5225070380000001</v>
      </c>
      <c r="O120">
        <v>12.444095470000001</v>
      </c>
      <c r="P120">
        <v>7.2584196900000002</v>
      </c>
      <c r="Q120">
        <v>4.3717863030000004</v>
      </c>
      <c r="R120">
        <v>1.660153787</v>
      </c>
      <c r="S120">
        <v>4.9042404260000003</v>
      </c>
      <c r="T120">
        <v>9.0993106929999996</v>
      </c>
      <c r="U120">
        <v>6.6825147950000003</v>
      </c>
      <c r="V120">
        <v>7.728993107</v>
      </c>
      <c r="X120">
        <f t="shared" si="6"/>
        <v>5.7199784877999997</v>
      </c>
      <c r="Y120">
        <f t="shared" si="7"/>
        <v>2.7339916779990614</v>
      </c>
      <c r="AA120" s="17" t="str">
        <f t="shared" si="10"/>
        <v/>
      </c>
      <c r="AB120" s="17" t="str">
        <f t="shared" si="10"/>
        <v/>
      </c>
      <c r="AC120" s="17" t="str">
        <f t="shared" si="10"/>
        <v/>
      </c>
      <c r="AD120" s="17" t="str">
        <f t="shared" si="10"/>
        <v/>
      </c>
      <c r="AE120" s="17" t="str">
        <f t="shared" si="10"/>
        <v/>
      </c>
      <c r="AF120" s="17" t="str">
        <f t="shared" si="10"/>
        <v/>
      </c>
      <c r="AG120" s="17" t="str">
        <f t="shared" si="10"/>
        <v/>
      </c>
      <c r="AH120" s="17" t="str">
        <f t="shared" si="10"/>
        <v>?</v>
      </c>
      <c r="AI120" s="17" t="str">
        <f t="shared" si="10"/>
        <v/>
      </c>
      <c r="AJ120" s="17" t="str">
        <f t="shared" si="10"/>
        <v/>
      </c>
      <c r="AK120" s="17" t="str">
        <f t="shared" si="10"/>
        <v/>
      </c>
      <c r="AL120" s="17" t="str">
        <f t="shared" si="10"/>
        <v/>
      </c>
      <c r="AM120" s="17" t="str">
        <f t="shared" si="10"/>
        <v/>
      </c>
      <c r="AN120" s="17" t="str">
        <f t="shared" si="10"/>
        <v/>
      </c>
      <c r="AO120" s="17" t="str">
        <f t="shared" si="10"/>
        <v/>
      </c>
    </row>
    <row r="121" spans="1:41">
      <c r="A121" t="s">
        <v>437</v>
      </c>
      <c r="B121" t="s">
        <v>438</v>
      </c>
      <c r="C121" t="s">
        <v>439</v>
      </c>
      <c r="D121" t="s">
        <v>440</v>
      </c>
      <c r="E121" t="s">
        <v>432</v>
      </c>
      <c r="F121" t="s">
        <v>494</v>
      </c>
      <c r="H121">
        <v>4.8684346549999997</v>
      </c>
      <c r="I121">
        <v>0.35259349699999998</v>
      </c>
      <c r="J121">
        <v>0.28885248499999999</v>
      </c>
      <c r="K121">
        <v>0.29311239900000002</v>
      </c>
      <c r="L121">
        <v>0.35567549900000001</v>
      </c>
      <c r="M121">
        <v>0.53935027099999999</v>
      </c>
      <c r="N121">
        <v>1.2288000450000001</v>
      </c>
      <c r="O121">
        <v>1.9939445309999999</v>
      </c>
      <c r="P121">
        <v>1.2316992120000001</v>
      </c>
      <c r="Q121">
        <v>2.1888045370000002</v>
      </c>
      <c r="R121">
        <v>4.133447962</v>
      </c>
      <c r="S121">
        <v>1.1310357049999999</v>
      </c>
      <c r="T121">
        <v>2.2810977060000002</v>
      </c>
      <c r="U121">
        <v>0.26688404999999998</v>
      </c>
      <c r="V121">
        <v>1.351559534</v>
      </c>
      <c r="X121">
        <f t="shared" si="6"/>
        <v>1.5003528058666666</v>
      </c>
      <c r="Y121">
        <f t="shared" si="7"/>
        <v>1.4118515673017276</v>
      </c>
      <c r="AA121" s="17" t="str">
        <f t="shared" ref="AA121:AO137" si="11">IF(H121&gt;($X121+$B$1*$Y121),"?",IF(H121&lt;$X121-$B$1*$Y121,"?",""))</f>
        <v>?</v>
      </c>
      <c r="AB121" s="17" t="str">
        <f t="shared" si="11"/>
        <v/>
      </c>
      <c r="AC121" s="17" t="str">
        <f t="shared" si="11"/>
        <v/>
      </c>
      <c r="AD121" s="17" t="str">
        <f t="shared" si="11"/>
        <v/>
      </c>
      <c r="AE121" s="17" t="str">
        <f t="shared" si="11"/>
        <v/>
      </c>
      <c r="AF121" s="17" t="str">
        <f t="shared" si="11"/>
        <v/>
      </c>
      <c r="AG121" s="17" t="str">
        <f t="shared" si="11"/>
        <v/>
      </c>
      <c r="AH121" s="17" t="str">
        <f t="shared" si="11"/>
        <v/>
      </c>
      <c r="AI121" s="17" t="str">
        <f t="shared" si="11"/>
        <v/>
      </c>
      <c r="AJ121" s="17" t="str">
        <f t="shared" si="11"/>
        <v/>
      </c>
      <c r="AK121" s="17" t="str">
        <f t="shared" si="11"/>
        <v/>
      </c>
      <c r="AL121" s="17" t="str">
        <f t="shared" si="11"/>
        <v/>
      </c>
      <c r="AM121" s="17" t="str">
        <f t="shared" si="11"/>
        <v/>
      </c>
      <c r="AN121" s="17" t="str">
        <f t="shared" si="11"/>
        <v/>
      </c>
      <c r="AO121" s="17" t="str">
        <f t="shared" si="11"/>
        <v/>
      </c>
    </row>
    <row r="122" spans="1:41">
      <c r="A122" t="s">
        <v>441</v>
      </c>
      <c r="B122" t="s">
        <v>442</v>
      </c>
      <c r="C122" t="s">
        <v>443</v>
      </c>
      <c r="D122" t="s">
        <v>444</v>
      </c>
      <c r="E122" t="s">
        <v>432</v>
      </c>
      <c r="F122" t="s">
        <v>494</v>
      </c>
      <c r="H122">
        <v>7.1202471029999996</v>
      </c>
      <c r="I122">
        <v>8.6755522700000007</v>
      </c>
      <c r="J122">
        <v>3.8416472760000002</v>
      </c>
      <c r="K122">
        <v>4.2229624240000003</v>
      </c>
      <c r="L122">
        <v>4.2155431029999999</v>
      </c>
      <c r="M122">
        <v>8.3990298810000006</v>
      </c>
      <c r="N122">
        <v>3.7084270639999999</v>
      </c>
      <c r="O122">
        <v>1.547376729</v>
      </c>
      <c r="P122">
        <v>2.7686556269999998</v>
      </c>
      <c r="Q122">
        <v>14.782371639999999</v>
      </c>
      <c r="R122">
        <v>1.9525207710000001</v>
      </c>
      <c r="S122">
        <v>1.441979559</v>
      </c>
      <c r="T122">
        <v>6.1957647680000001</v>
      </c>
      <c r="U122">
        <v>2.518047895</v>
      </c>
      <c r="V122">
        <v>12.586338720000001</v>
      </c>
      <c r="X122">
        <f t="shared" si="6"/>
        <v>5.5984309886666672</v>
      </c>
      <c r="Y122">
        <f t="shared" si="7"/>
        <v>4.0364345773211996</v>
      </c>
      <c r="AA122" s="17" t="str">
        <f t="shared" si="11"/>
        <v/>
      </c>
      <c r="AB122" s="17" t="str">
        <f t="shared" si="11"/>
        <v/>
      </c>
      <c r="AC122" s="17" t="str">
        <f t="shared" si="11"/>
        <v/>
      </c>
      <c r="AD122" s="17" t="str">
        <f t="shared" si="11"/>
        <v/>
      </c>
      <c r="AE122" s="17" t="str">
        <f t="shared" si="11"/>
        <v/>
      </c>
      <c r="AF122" s="17" t="str">
        <f t="shared" si="11"/>
        <v/>
      </c>
      <c r="AG122" s="17" t="str">
        <f t="shared" si="11"/>
        <v/>
      </c>
      <c r="AH122" s="17" t="str">
        <f t="shared" si="11"/>
        <v/>
      </c>
      <c r="AI122" s="17" t="str">
        <f t="shared" si="11"/>
        <v/>
      </c>
      <c r="AJ122" s="17" t="str">
        <f t="shared" si="11"/>
        <v>?</v>
      </c>
      <c r="AK122" s="17" t="str">
        <f t="shared" si="11"/>
        <v/>
      </c>
      <c r="AL122" s="17" t="str">
        <f t="shared" si="11"/>
        <v/>
      </c>
      <c r="AM122" s="17" t="str">
        <f t="shared" si="11"/>
        <v/>
      </c>
      <c r="AN122" s="17" t="str">
        <f t="shared" si="11"/>
        <v/>
      </c>
      <c r="AO122" s="17" t="str">
        <f t="shared" si="11"/>
        <v/>
      </c>
    </row>
    <row r="123" spans="1:41">
      <c r="A123" t="s">
        <v>445</v>
      </c>
      <c r="B123" t="s">
        <v>446</v>
      </c>
      <c r="C123" t="s">
        <v>447</v>
      </c>
      <c r="D123" t="s">
        <v>448</v>
      </c>
      <c r="E123" t="s">
        <v>432</v>
      </c>
      <c r="F123" t="s">
        <v>494</v>
      </c>
      <c r="H123">
        <v>65.146842500000005</v>
      </c>
      <c r="I123">
        <v>21.836556559999998</v>
      </c>
      <c r="J123">
        <v>21.696522959999999</v>
      </c>
      <c r="K123">
        <v>17.041513250000001</v>
      </c>
      <c r="L123">
        <v>16.923372000000001</v>
      </c>
      <c r="M123">
        <v>17.405205639999998</v>
      </c>
      <c r="N123">
        <v>7.4351673480000002</v>
      </c>
      <c r="O123">
        <v>13.71660675</v>
      </c>
      <c r="P123">
        <v>34.436657680000003</v>
      </c>
      <c r="Q123">
        <v>30.06727514</v>
      </c>
      <c r="R123">
        <v>27.185302920000002</v>
      </c>
      <c r="S123">
        <v>15.78222418</v>
      </c>
      <c r="T123">
        <v>34.505905290000001</v>
      </c>
      <c r="U123">
        <v>8.7541860489999994</v>
      </c>
      <c r="V123">
        <v>22.976158940000001</v>
      </c>
      <c r="X123">
        <f t="shared" si="6"/>
        <v>23.660633147133336</v>
      </c>
      <c r="Y123">
        <f t="shared" si="7"/>
        <v>14.118692651067322</v>
      </c>
      <c r="AA123" s="17" t="str">
        <f t="shared" si="11"/>
        <v>?</v>
      </c>
      <c r="AB123" s="17" t="str">
        <f t="shared" si="11"/>
        <v/>
      </c>
      <c r="AC123" s="17" t="str">
        <f t="shared" si="11"/>
        <v/>
      </c>
      <c r="AD123" s="17" t="str">
        <f t="shared" si="11"/>
        <v/>
      </c>
      <c r="AE123" s="17" t="str">
        <f t="shared" si="11"/>
        <v/>
      </c>
      <c r="AF123" s="17" t="str">
        <f t="shared" si="11"/>
        <v/>
      </c>
      <c r="AG123" s="17" t="str">
        <f t="shared" si="11"/>
        <v/>
      </c>
      <c r="AH123" s="17" t="str">
        <f t="shared" si="11"/>
        <v/>
      </c>
      <c r="AI123" s="17" t="str">
        <f t="shared" si="11"/>
        <v/>
      </c>
      <c r="AJ123" s="17" t="str">
        <f t="shared" si="11"/>
        <v/>
      </c>
      <c r="AK123" s="17" t="str">
        <f t="shared" si="11"/>
        <v/>
      </c>
      <c r="AL123" s="17" t="str">
        <f t="shared" si="11"/>
        <v/>
      </c>
      <c r="AM123" s="17" t="str">
        <f t="shared" si="11"/>
        <v/>
      </c>
      <c r="AN123" s="17" t="str">
        <f t="shared" si="11"/>
        <v/>
      </c>
      <c r="AO123" s="17" t="str">
        <f t="shared" si="11"/>
        <v/>
      </c>
    </row>
    <row r="124" spans="1:41">
      <c r="A124" t="s">
        <v>449</v>
      </c>
      <c r="B124" t="s">
        <v>450</v>
      </c>
      <c r="C124" t="s">
        <v>451</v>
      </c>
      <c r="D124" t="s">
        <v>452</v>
      </c>
      <c r="E124" t="s">
        <v>432</v>
      </c>
      <c r="F124" t="s">
        <v>494</v>
      </c>
      <c r="H124">
        <v>3.7204894770000001</v>
      </c>
      <c r="I124">
        <v>1.177447132</v>
      </c>
      <c r="J124">
        <v>1.1308998450000001</v>
      </c>
      <c r="K124">
        <v>0.65112579699999995</v>
      </c>
      <c r="L124">
        <v>0.64245889599999995</v>
      </c>
      <c r="M124">
        <v>0.40824951399999998</v>
      </c>
      <c r="N124">
        <v>2.3252839970000001</v>
      </c>
      <c r="O124">
        <v>0.87591745799999998</v>
      </c>
      <c r="P124">
        <v>2.6522556900000001</v>
      </c>
      <c r="Q124">
        <v>4.3658081529999997</v>
      </c>
      <c r="R124">
        <v>3.060708236</v>
      </c>
      <c r="S124">
        <v>0.39311311100000002</v>
      </c>
      <c r="T124">
        <v>1.765869074</v>
      </c>
      <c r="U124">
        <v>1.0366410660000001</v>
      </c>
      <c r="V124">
        <v>0</v>
      </c>
      <c r="X124">
        <f t="shared" si="6"/>
        <v>1.613751163066667</v>
      </c>
      <c r="Y124">
        <f t="shared" si="7"/>
        <v>1.3210429066884408</v>
      </c>
      <c r="AA124" s="17" t="str">
        <f t="shared" si="11"/>
        <v/>
      </c>
      <c r="AB124" s="17" t="str">
        <f t="shared" si="11"/>
        <v/>
      </c>
      <c r="AC124" s="17" t="str">
        <f t="shared" si="11"/>
        <v/>
      </c>
      <c r="AD124" s="17" t="str">
        <f t="shared" si="11"/>
        <v/>
      </c>
      <c r="AE124" s="17" t="str">
        <f t="shared" si="11"/>
        <v/>
      </c>
      <c r="AF124" s="17" t="str">
        <f t="shared" si="11"/>
        <v/>
      </c>
      <c r="AG124" s="17" t="str">
        <f t="shared" si="11"/>
        <v/>
      </c>
      <c r="AH124" s="17" t="str">
        <f t="shared" si="11"/>
        <v/>
      </c>
      <c r="AI124" s="17" t="str">
        <f t="shared" si="11"/>
        <v/>
      </c>
      <c r="AJ124" s="17" t="str">
        <f t="shared" si="11"/>
        <v>?</v>
      </c>
      <c r="AK124" s="17" t="str">
        <f t="shared" si="11"/>
        <v/>
      </c>
      <c r="AL124" s="17" t="str">
        <f t="shared" si="11"/>
        <v/>
      </c>
      <c r="AM124" s="17" t="str">
        <f t="shared" si="11"/>
        <v/>
      </c>
      <c r="AN124" s="17" t="str">
        <f t="shared" si="11"/>
        <v/>
      </c>
      <c r="AO124" s="17" t="str">
        <f t="shared" si="11"/>
        <v/>
      </c>
    </row>
    <row r="125" spans="1:41">
      <c r="A125" t="s">
        <v>453</v>
      </c>
      <c r="B125" t="s">
        <v>454</v>
      </c>
      <c r="C125" t="s">
        <v>455</v>
      </c>
      <c r="D125" t="s">
        <v>456</v>
      </c>
      <c r="E125" t="s">
        <v>432</v>
      </c>
      <c r="F125" t="s">
        <v>494</v>
      </c>
      <c r="H125">
        <v>110.4466237</v>
      </c>
      <c r="I125">
        <v>2.279592412</v>
      </c>
      <c r="J125">
        <v>2.1894746999999999</v>
      </c>
      <c r="K125">
        <v>1.1205420690000001</v>
      </c>
      <c r="L125">
        <v>2.1322805229999999</v>
      </c>
      <c r="M125">
        <v>1.053853398</v>
      </c>
      <c r="N125">
        <v>102.042114</v>
      </c>
      <c r="O125">
        <v>2.6959141070000001</v>
      </c>
      <c r="P125">
        <v>38.278273720000001</v>
      </c>
      <c r="Q125">
        <v>148.67568320000001</v>
      </c>
      <c r="R125">
        <v>94.810776050000001</v>
      </c>
      <c r="S125">
        <v>3.0443410709999998</v>
      </c>
      <c r="T125">
        <v>88.129186799999999</v>
      </c>
      <c r="U125">
        <v>2.9847473999999998</v>
      </c>
      <c r="V125">
        <v>65.549782129999997</v>
      </c>
      <c r="X125">
        <f t="shared" si="6"/>
        <v>44.362212352</v>
      </c>
      <c r="Y125">
        <f t="shared" si="7"/>
        <v>51.931001670204829</v>
      </c>
      <c r="AA125" s="17" t="str">
        <f t="shared" si="11"/>
        <v/>
      </c>
      <c r="AB125" s="17" t="str">
        <f t="shared" si="11"/>
        <v/>
      </c>
      <c r="AC125" s="17" t="str">
        <f t="shared" si="11"/>
        <v/>
      </c>
      <c r="AD125" s="17" t="str">
        <f t="shared" si="11"/>
        <v/>
      </c>
      <c r="AE125" s="17" t="str">
        <f t="shared" si="11"/>
        <v/>
      </c>
      <c r="AF125" s="17" t="str">
        <f t="shared" si="11"/>
        <v/>
      </c>
      <c r="AG125" s="17" t="str">
        <f t="shared" si="11"/>
        <v/>
      </c>
      <c r="AH125" s="17" t="str">
        <f t="shared" si="11"/>
        <v/>
      </c>
      <c r="AI125" s="17" t="str">
        <f t="shared" si="11"/>
        <v/>
      </c>
      <c r="AJ125" s="17" t="str">
        <f t="shared" si="11"/>
        <v>?</v>
      </c>
      <c r="AK125" s="17" t="str">
        <f t="shared" si="11"/>
        <v/>
      </c>
      <c r="AL125" s="17" t="str">
        <f t="shared" si="11"/>
        <v/>
      </c>
      <c r="AM125" s="17" t="str">
        <f t="shared" si="11"/>
        <v/>
      </c>
      <c r="AN125" s="17" t="str">
        <f t="shared" si="11"/>
        <v/>
      </c>
      <c r="AO125" s="17" t="str">
        <f t="shared" si="11"/>
        <v/>
      </c>
    </row>
    <row r="126" spans="1:41">
      <c r="A126" t="s">
        <v>457</v>
      </c>
      <c r="B126" t="s">
        <v>458</v>
      </c>
      <c r="C126" t="s">
        <v>459</v>
      </c>
      <c r="D126" t="s">
        <v>460</v>
      </c>
      <c r="E126" t="s">
        <v>432</v>
      </c>
      <c r="F126" t="s">
        <v>494</v>
      </c>
      <c r="H126">
        <v>22.008036499999999</v>
      </c>
      <c r="I126">
        <v>16.920911870000001</v>
      </c>
      <c r="J126">
        <v>10.329653370000001</v>
      </c>
      <c r="K126">
        <v>12.42343938</v>
      </c>
      <c r="L126">
        <v>13.301315929999999</v>
      </c>
      <c r="M126">
        <v>12.42985395</v>
      </c>
      <c r="N126">
        <v>2.831889758</v>
      </c>
      <c r="O126">
        <v>10.58546353</v>
      </c>
      <c r="P126">
        <v>14.975909980000001</v>
      </c>
      <c r="Q126">
        <v>13.087949589999999</v>
      </c>
      <c r="R126">
        <v>6.2125660900000002</v>
      </c>
      <c r="S126">
        <v>6.3834668219999999</v>
      </c>
      <c r="T126">
        <v>25.807152420000001</v>
      </c>
      <c r="U126">
        <v>7.2836096149999996</v>
      </c>
      <c r="V126">
        <v>13.7941187</v>
      </c>
      <c r="X126">
        <f t="shared" si="6"/>
        <v>12.558355833666665</v>
      </c>
      <c r="Y126">
        <f t="shared" si="7"/>
        <v>5.9867868420038706</v>
      </c>
      <c r="AA126" s="17" t="str">
        <f t="shared" si="11"/>
        <v/>
      </c>
      <c r="AB126" s="17" t="str">
        <f t="shared" si="11"/>
        <v/>
      </c>
      <c r="AC126" s="17" t="str">
        <f t="shared" si="11"/>
        <v/>
      </c>
      <c r="AD126" s="17" t="str">
        <f t="shared" si="11"/>
        <v/>
      </c>
      <c r="AE126" s="17" t="str">
        <f t="shared" si="11"/>
        <v/>
      </c>
      <c r="AF126" s="17" t="str">
        <f t="shared" si="11"/>
        <v/>
      </c>
      <c r="AG126" s="17" t="str">
        <f t="shared" si="11"/>
        <v/>
      </c>
      <c r="AH126" s="17" t="str">
        <f t="shared" si="11"/>
        <v/>
      </c>
      <c r="AI126" s="17" t="str">
        <f t="shared" si="11"/>
        <v/>
      </c>
      <c r="AJ126" s="17" t="str">
        <f t="shared" si="11"/>
        <v/>
      </c>
      <c r="AK126" s="17" t="str">
        <f t="shared" si="11"/>
        <v/>
      </c>
      <c r="AL126" s="17" t="str">
        <f t="shared" si="11"/>
        <v/>
      </c>
      <c r="AM126" s="17" t="str">
        <f t="shared" si="11"/>
        <v>?</v>
      </c>
      <c r="AN126" s="17" t="str">
        <f t="shared" si="11"/>
        <v/>
      </c>
      <c r="AO126" s="17" t="str">
        <f t="shared" si="11"/>
        <v/>
      </c>
    </row>
    <row r="127" spans="1:41">
      <c r="A127" t="s">
        <v>461</v>
      </c>
      <c r="B127" t="s">
        <v>462</v>
      </c>
      <c r="C127" t="s">
        <v>463</v>
      </c>
      <c r="D127" t="s">
        <v>464</v>
      </c>
      <c r="E127" t="s">
        <v>432</v>
      </c>
      <c r="F127" t="s">
        <v>494</v>
      </c>
      <c r="H127">
        <v>16.69624202</v>
      </c>
      <c r="I127">
        <v>69.705957429999998</v>
      </c>
      <c r="J127">
        <v>66.116999669999998</v>
      </c>
      <c r="K127">
        <v>67.282674009999994</v>
      </c>
      <c r="L127">
        <v>73.626559130000004</v>
      </c>
      <c r="M127">
        <v>47.854596469999997</v>
      </c>
      <c r="N127">
        <v>61.77293641</v>
      </c>
      <c r="O127">
        <v>96.53997296</v>
      </c>
      <c r="P127">
        <v>179.35066019999999</v>
      </c>
      <c r="Q127">
        <v>131.54499870000001</v>
      </c>
      <c r="R127">
        <v>16.618110399999999</v>
      </c>
      <c r="S127">
        <v>41.150858759999998</v>
      </c>
      <c r="T127">
        <v>20.545249869999999</v>
      </c>
      <c r="U127">
        <v>48.645811399999999</v>
      </c>
      <c r="V127">
        <v>59.088049179999999</v>
      </c>
      <c r="X127">
        <f t="shared" si="6"/>
        <v>66.435978440666659</v>
      </c>
      <c r="Y127">
        <f t="shared" si="7"/>
        <v>43.42236721359059</v>
      </c>
      <c r="AA127" s="17" t="str">
        <f t="shared" si="11"/>
        <v/>
      </c>
      <c r="AB127" s="17" t="str">
        <f t="shared" si="11"/>
        <v/>
      </c>
      <c r="AC127" s="17" t="str">
        <f t="shared" si="11"/>
        <v/>
      </c>
      <c r="AD127" s="17" t="str">
        <f t="shared" si="11"/>
        <v/>
      </c>
      <c r="AE127" s="17" t="str">
        <f t="shared" si="11"/>
        <v/>
      </c>
      <c r="AF127" s="17" t="str">
        <f t="shared" si="11"/>
        <v/>
      </c>
      <c r="AG127" s="17" t="str">
        <f t="shared" si="11"/>
        <v/>
      </c>
      <c r="AH127" s="17" t="str">
        <f t="shared" si="11"/>
        <v/>
      </c>
      <c r="AI127" s="17" t="str">
        <f t="shared" si="11"/>
        <v>?</v>
      </c>
      <c r="AJ127" s="17" t="str">
        <f t="shared" si="11"/>
        <v/>
      </c>
      <c r="AK127" s="17" t="str">
        <f t="shared" si="11"/>
        <v/>
      </c>
      <c r="AL127" s="17" t="str">
        <f t="shared" si="11"/>
        <v/>
      </c>
      <c r="AM127" s="17" t="str">
        <f t="shared" si="11"/>
        <v/>
      </c>
      <c r="AN127" s="17" t="str">
        <f t="shared" si="11"/>
        <v/>
      </c>
      <c r="AO127" s="17" t="str">
        <f t="shared" si="11"/>
        <v/>
      </c>
    </row>
    <row r="128" spans="1:41">
      <c r="A128" t="s">
        <v>465</v>
      </c>
      <c r="B128" t="s">
        <v>466</v>
      </c>
      <c r="C128" t="s">
        <v>467</v>
      </c>
      <c r="D128" t="s">
        <v>468</v>
      </c>
      <c r="E128" t="s">
        <v>432</v>
      </c>
      <c r="F128" t="s">
        <v>494</v>
      </c>
      <c r="H128">
        <v>3.4630971239999999</v>
      </c>
      <c r="I128">
        <v>9.4620342659999999</v>
      </c>
      <c r="J128">
        <v>11.666998189999999</v>
      </c>
      <c r="K128">
        <v>10.33140832</v>
      </c>
      <c r="L128">
        <v>8.8705121420000008</v>
      </c>
      <c r="M128">
        <v>15.516905019999999</v>
      </c>
      <c r="N128">
        <v>22.30550204</v>
      </c>
      <c r="O128">
        <v>39.29212313</v>
      </c>
      <c r="P128">
        <v>11.38998999</v>
      </c>
      <c r="Q128">
        <v>5.105763703</v>
      </c>
      <c r="R128">
        <v>0</v>
      </c>
      <c r="S128">
        <v>9.8187622789999995</v>
      </c>
      <c r="T128">
        <v>1.2784349129999999</v>
      </c>
      <c r="U128">
        <v>12.166698950000001</v>
      </c>
      <c r="V128">
        <v>10.11773932</v>
      </c>
      <c r="X128">
        <f t="shared" si="6"/>
        <v>11.385731292466668</v>
      </c>
      <c r="Y128">
        <f t="shared" si="7"/>
        <v>9.5055018164928597</v>
      </c>
      <c r="AA128" s="17" t="str">
        <f t="shared" si="11"/>
        <v/>
      </c>
      <c r="AB128" s="17" t="str">
        <f t="shared" si="11"/>
        <v/>
      </c>
      <c r="AC128" s="17" t="str">
        <f t="shared" si="11"/>
        <v/>
      </c>
      <c r="AD128" s="17" t="str">
        <f t="shared" si="11"/>
        <v/>
      </c>
      <c r="AE128" s="17" t="str">
        <f t="shared" si="11"/>
        <v/>
      </c>
      <c r="AF128" s="17" t="str">
        <f t="shared" si="11"/>
        <v/>
      </c>
      <c r="AG128" s="17" t="str">
        <f t="shared" si="11"/>
        <v/>
      </c>
      <c r="AH128" s="17" t="str">
        <f t="shared" si="11"/>
        <v>?</v>
      </c>
      <c r="AI128" s="17" t="str">
        <f t="shared" si="11"/>
        <v/>
      </c>
      <c r="AJ128" s="17" t="str">
        <f t="shared" si="11"/>
        <v/>
      </c>
      <c r="AK128" s="17" t="str">
        <f t="shared" si="11"/>
        <v/>
      </c>
      <c r="AL128" s="17" t="str">
        <f t="shared" si="11"/>
        <v/>
      </c>
      <c r="AM128" s="17" t="str">
        <f t="shared" si="11"/>
        <v/>
      </c>
      <c r="AN128" s="17" t="str">
        <f t="shared" si="11"/>
        <v/>
      </c>
      <c r="AO128" s="17" t="str">
        <f t="shared" si="11"/>
        <v/>
      </c>
    </row>
    <row r="129" spans="1:41">
      <c r="A129" t="s">
        <v>469</v>
      </c>
      <c r="B129" t="s">
        <v>470</v>
      </c>
      <c r="C129" t="s">
        <v>471</v>
      </c>
      <c r="D129" t="s">
        <v>472</v>
      </c>
      <c r="E129" t="s">
        <v>432</v>
      </c>
      <c r="F129" t="s">
        <v>494</v>
      </c>
      <c r="H129">
        <v>14.68259512</v>
      </c>
      <c r="I129">
        <v>44.673858420000002</v>
      </c>
      <c r="J129">
        <v>35.127440200000002</v>
      </c>
      <c r="K129">
        <v>37.179465759999999</v>
      </c>
      <c r="L129">
        <v>32.41442018</v>
      </c>
      <c r="M129">
        <v>23.054846999999999</v>
      </c>
      <c r="N129">
        <v>49.124467500000002</v>
      </c>
      <c r="O129">
        <v>60.087624689999998</v>
      </c>
      <c r="P129">
        <v>120.4035119</v>
      </c>
      <c r="Q129">
        <v>98.521483090000004</v>
      </c>
      <c r="R129">
        <v>10.922956210000001</v>
      </c>
      <c r="S129">
        <v>23.715567409999998</v>
      </c>
      <c r="T129">
        <v>12.56505138</v>
      </c>
      <c r="U129">
        <v>25.70172741</v>
      </c>
      <c r="V129">
        <v>34.384793039999998</v>
      </c>
      <c r="X129">
        <f t="shared" si="6"/>
        <v>41.503987287333331</v>
      </c>
      <c r="Y129">
        <f t="shared" si="7"/>
        <v>31.030888776833134</v>
      </c>
      <c r="AA129" s="17" t="str">
        <f t="shared" si="11"/>
        <v/>
      </c>
      <c r="AB129" s="17" t="str">
        <f t="shared" si="11"/>
        <v/>
      </c>
      <c r="AC129" s="17" t="str">
        <f t="shared" si="11"/>
        <v/>
      </c>
      <c r="AD129" s="17" t="str">
        <f t="shared" si="11"/>
        <v/>
      </c>
      <c r="AE129" s="17" t="str">
        <f t="shared" si="11"/>
        <v/>
      </c>
      <c r="AF129" s="17" t="str">
        <f t="shared" si="11"/>
        <v/>
      </c>
      <c r="AG129" s="17" t="str">
        <f t="shared" si="11"/>
        <v/>
      </c>
      <c r="AH129" s="17" t="str">
        <f t="shared" si="11"/>
        <v/>
      </c>
      <c r="AI129" s="17" t="str">
        <f t="shared" si="11"/>
        <v>?</v>
      </c>
      <c r="AJ129" s="17" t="str">
        <f t="shared" si="11"/>
        <v/>
      </c>
      <c r="AK129" s="17" t="str">
        <f t="shared" si="11"/>
        <v/>
      </c>
      <c r="AL129" s="17" t="str">
        <f t="shared" si="11"/>
        <v/>
      </c>
      <c r="AM129" s="17" t="str">
        <f t="shared" si="11"/>
        <v/>
      </c>
      <c r="AN129" s="17" t="str">
        <f t="shared" si="11"/>
        <v/>
      </c>
      <c r="AO129" s="17" t="str">
        <f t="shared" si="11"/>
        <v/>
      </c>
    </row>
    <row r="130" spans="1:41">
      <c r="A130" t="s">
        <v>473</v>
      </c>
      <c r="B130" t="s">
        <v>474</v>
      </c>
      <c r="C130" t="s">
        <v>475</v>
      </c>
      <c r="D130" t="s">
        <v>476</v>
      </c>
      <c r="E130" t="s">
        <v>432</v>
      </c>
      <c r="F130" t="s">
        <v>494</v>
      </c>
      <c r="H130">
        <v>56.863935560000002</v>
      </c>
      <c r="I130">
        <v>313.19951839999999</v>
      </c>
      <c r="J130">
        <v>286.75259979999998</v>
      </c>
      <c r="K130">
        <v>188.23419200000001</v>
      </c>
      <c r="L130">
        <v>47.992011300000001</v>
      </c>
      <c r="M130">
        <v>52.003856069999998</v>
      </c>
      <c r="N130">
        <v>661.85146729999997</v>
      </c>
      <c r="O130">
        <v>1519.270712</v>
      </c>
      <c r="P130">
        <v>207.66029109999999</v>
      </c>
      <c r="Q130">
        <v>180.32325209999999</v>
      </c>
      <c r="R130">
        <v>33.428096570000001</v>
      </c>
      <c r="S130">
        <v>1202.869285</v>
      </c>
      <c r="T130">
        <v>111.38804260000001</v>
      </c>
      <c r="U130">
        <v>499.61968209999998</v>
      </c>
      <c r="V130">
        <v>172.48507290000001</v>
      </c>
      <c r="X130">
        <f t="shared" si="6"/>
        <v>368.92946765333335</v>
      </c>
      <c r="Y130">
        <f t="shared" si="7"/>
        <v>442.72050785982822</v>
      </c>
      <c r="AA130" s="17" t="str">
        <f t="shared" si="11"/>
        <v/>
      </c>
      <c r="AB130" s="17" t="str">
        <f t="shared" si="11"/>
        <v/>
      </c>
      <c r="AC130" s="17" t="str">
        <f t="shared" si="11"/>
        <v/>
      </c>
      <c r="AD130" s="17" t="str">
        <f t="shared" si="11"/>
        <v/>
      </c>
      <c r="AE130" s="17" t="str">
        <f t="shared" si="11"/>
        <v/>
      </c>
      <c r="AF130" s="17" t="str">
        <f t="shared" si="11"/>
        <v/>
      </c>
      <c r="AG130" s="17" t="str">
        <f t="shared" si="11"/>
        <v/>
      </c>
      <c r="AH130" s="17" t="str">
        <f t="shared" si="11"/>
        <v>?</v>
      </c>
      <c r="AI130" s="17" t="str">
        <f t="shared" si="11"/>
        <v/>
      </c>
      <c r="AJ130" s="17" t="str">
        <f t="shared" si="11"/>
        <v/>
      </c>
      <c r="AK130" s="17" t="str">
        <f t="shared" si="11"/>
        <v/>
      </c>
      <c r="AL130" s="17" t="str">
        <f t="shared" si="11"/>
        <v/>
      </c>
      <c r="AM130" s="17" t="str">
        <f t="shared" si="11"/>
        <v/>
      </c>
      <c r="AN130" s="17" t="str">
        <f t="shared" si="11"/>
        <v/>
      </c>
      <c r="AO130" s="17" t="str">
        <f t="shared" si="11"/>
        <v/>
      </c>
    </row>
    <row r="131" spans="1:41">
      <c r="A131" t="s">
        <v>477</v>
      </c>
      <c r="B131" t="s">
        <v>478</v>
      </c>
      <c r="C131" t="s">
        <v>479</v>
      </c>
      <c r="D131" t="s">
        <v>480</v>
      </c>
      <c r="E131" t="s">
        <v>432</v>
      </c>
      <c r="F131" t="s">
        <v>494</v>
      </c>
      <c r="H131">
        <v>3.8799702360000001</v>
      </c>
      <c r="I131">
        <v>45.958706890000002</v>
      </c>
      <c r="J131">
        <v>6.5658099310000004</v>
      </c>
      <c r="K131">
        <v>2.9542809810000001</v>
      </c>
      <c r="L131">
        <v>10.217473139999999</v>
      </c>
      <c r="M131">
        <v>21.420514010000002</v>
      </c>
      <c r="N131">
        <v>21.925666719999999</v>
      </c>
      <c r="O131">
        <v>27.66742301</v>
      </c>
      <c r="P131">
        <v>72.661088160000006</v>
      </c>
      <c r="Q131">
        <v>189.4618557</v>
      </c>
      <c r="R131">
        <v>7.9132697370000002</v>
      </c>
      <c r="S131">
        <v>6.6661873060000003</v>
      </c>
      <c r="T131">
        <v>5.6397897199999996</v>
      </c>
      <c r="U131">
        <v>19.591926170000001</v>
      </c>
      <c r="V131">
        <v>11.585721919999999</v>
      </c>
      <c r="X131">
        <f t="shared" si="6"/>
        <v>30.273978908733337</v>
      </c>
      <c r="Y131">
        <f t="shared" si="7"/>
        <v>47.863802334785376</v>
      </c>
      <c r="AA131" s="17" t="str">
        <f t="shared" si="11"/>
        <v/>
      </c>
      <c r="AB131" s="17" t="str">
        <f t="shared" si="11"/>
        <v/>
      </c>
      <c r="AC131" s="17" t="str">
        <f t="shared" si="11"/>
        <v/>
      </c>
      <c r="AD131" s="17" t="str">
        <f t="shared" si="11"/>
        <v/>
      </c>
      <c r="AE131" s="17" t="str">
        <f t="shared" si="11"/>
        <v/>
      </c>
      <c r="AF131" s="17" t="str">
        <f t="shared" si="11"/>
        <v/>
      </c>
      <c r="AG131" s="17" t="str">
        <f t="shared" si="11"/>
        <v/>
      </c>
      <c r="AH131" s="17" t="str">
        <f t="shared" si="11"/>
        <v/>
      </c>
      <c r="AI131" s="17" t="str">
        <f t="shared" si="11"/>
        <v/>
      </c>
      <c r="AJ131" s="17" t="str">
        <f t="shared" si="11"/>
        <v>?</v>
      </c>
      <c r="AK131" s="17" t="str">
        <f t="shared" si="11"/>
        <v/>
      </c>
      <c r="AL131" s="17" t="str">
        <f t="shared" si="11"/>
        <v/>
      </c>
      <c r="AM131" s="17" t="str">
        <f t="shared" si="11"/>
        <v/>
      </c>
      <c r="AN131" s="17" t="str">
        <f t="shared" si="11"/>
        <v/>
      </c>
      <c r="AO131" s="17" t="str">
        <f t="shared" si="11"/>
        <v/>
      </c>
    </row>
    <row r="132" spans="1:41">
      <c r="A132" t="s">
        <v>481</v>
      </c>
      <c r="B132" t="s">
        <v>482</v>
      </c>
      <c r="C132" t="s">
        <v>483</v>
      </c>
      <c r="D132" t="s">
        <v>484</v>
      </c>
      <c r="E132" t="s">
        <v>432</v>
      </c>
      <c r="F132" t="s">
        <v>494</v>
      </c>
      <c r="H132">
        <v>2.7770759229999999</v>
      </c>
      <c r="I132">
        <v>1.486770312</v>
      </c>
      <c r="J132">
        <v>1.4772359420000001</v>
      </c>
      <c r="K132">
        <v>1.4175532200000001</v>
      </c>
      <c r="L132">
        <v>1.178891374</v>
      </c>
      <c r="M132">
        <v>2.1775404539999998</v>
      </c>
      <c r="N132">
        <v>1.687443416</v>
      </c>
      <c r="O132">
        <v>3.5645160480000002</v>
      </c>
      <c r="P132">
        <v>2.047207116</v>
      </c>
      <c r="Q132">
        <v>2.851414627</v>
      </c>
      <c r="R132">
        <v>0.44422719700000002</v>
      </c>
      <c r="S132">
        <v>1.141118474</v>
      </c>
      <c r="T132">
        <v>1.5377755900000001</v>
      </c>
      <c r="U132">
        <v>1.9790846900000001</v>
      </c>
      <c r="V132">
        <v>1.749963846</v>
      </c>
      <c r="X132">
        <f t="shared" si="6"/>
        <v>1.8345212152666666</v>
      </c>
      <c r="Y132">
        <f t="shared" si="7"/>
        <v>0.77836920479594973</v>
      </c>
      <c r="AA132" s="17" t="str">
        <f t="shared" si="11"/>
        <v/>
      </c>
      <c r="AB132" s="17" t="str">
        <f t="shared" si="11"/>
        <v/>
      </c>
      <c r="AC132" s="17" t="str">
        <f t="shared" si="11"/>
        <v/>
      </c>
      <c r="AD132" s="17" t="str">
        <f t="shared" si="11"/>
        <v/>
      </c>
      <c r="AE132" s="17" t="str">
        <f t="shared" si="11"/>
        <v/>
      </c>
      <c r="AF132" s="17" t="str">
        <f t="shared" si="11"/>
        <v/>
      </c>
      <c r="AG132" s="17" t="str">
        <f t="shared" si="11"/>
        <v/>
      </c>
      <c r="AH132" s="17" t="str">
        <f t="shared" si="11"/>
        <v>?</v>
      </c>
      <c r="AI132" s="17" t="str">
        <f t="shared" si="11"/>
        <v/>
      </c>
      <c r="AJ132" s="17" t="str">
        <f t="shared" si="11"/>
        <v/>
      </c>
      <c r="AK132" s="17" t="str">
        <f t="shared" si="11"/>
        <v/>
      </c>
      <c r="AL132" s="17" t="str">
        <f t="shared" si="11"/>
        <v/>
      </c>
      <c r="AM132" s="17" t="str">
        <f t="shared" si="11"/>
        <v/>
      </c>
      <c r="AN132" s="17" t="str">
        <f t="shared" si="11"/>
        <v/>
      </c>
      <c r="AO132" s="17" t="str">
        <f t="shared" si="11"/>
        <v/>
      </c>
    </row>
    <row r="133" spans="1:41">
      <c r="A133" t="s">
        <v>485</v>
      </c>
      <c r="B133" t="s">
        <v>486</v>
      </c>
      <c r="C133" t="s">
        <v>487</v>
      </c>
      <c r="D133" t="s">
        <v>488</v>
      </c>
      <c r="E133" t="s">
        <v>432</v>
      </c>
      <c r="F133" t="s">
        <v>494</v>
      </c>
      <c r="H133">
        <v>22.64089323</v>
      </c>
      <c r="I133">
        <v>3.7372001080000001</v>
      </c>
      <c r="J133">
        <v>3.0699326349999998</v>
      </c>
      <c r="K133">
        <v>4.3508712210000002</v>
      </c>
      <c r="L133">
        <v>2.357294091</v>
      </c>
      <c r="M133">
        <v>3.9214335249999999</v>
      </c>
      <c r="N133">
        <v>6.1503480509999999</v>
      </c>
      <c r="O133">
        <v>5.9936417070000001</v>
      </c>
      <c r="P133">
        <v>7.5522318220000004</v>
      </c>
      <c r="Q133">
        <v>8.5554424579999999</v>
      </c>
      <c r="R133">
        <v>26.630053520000001</v>
      </c>
      <c r="S133">
        <v>4.6516447960000002</v>
      </c>
      <c r="T133">
        <v>18.191156500000002</v>
      </c>
      <c r="U133">
        <v>4.7955551910000001</v>
      </c>
      <c r="V133">
        <v>7.7057452509999997</v>
      </c>
      <c r="X133">
        <f t="shared" ref="X133:X196" si="12">AVERAGE(H133:V133)</f>
        <v>8.6868962737333355</v>
      </c>
      <c r="Y133">
        <f t="shared" ref="Y133:Y196" si="13">STDEV(H133:V133)</f>
        <v>7.5214320359069351</v>
      </c>
      <c r="AA133" s="17" t="str">
        <f t="shared" si="11"/>
        <v/>
      </c>
      <c r="AB133" s="17" t="str">
        <f t="shared" si="11"/>
        <v/>
      </c>
      <c r="AC133" s="17" t="str">
        <f t="shared" si="11"/>
        <v/>
      </c>
      <c r="AD133" s="17" t="str">
        <f t="shared" si="11"/>
        <v/>
      </c>
      <c r="AE133" s="17" t="str">
        <f t="shared" si="11"/>
        <v/>
      </c>
      <c r="AF133" s="17" t="str">
        <f t="shared" si="11"/>
        <v/>
      </c>
      <c r="AG133" s="17" t="str">
        <f t="shared" si="11"/>
        <v/>
      </c>
      <c r="AH133" s="17" t="str">
        <f t="shared" si="11"/>
        <v/>
      </c>
      <c r="AI133" s="17" t="str">
        <f t="shared" si="11"/>
        <v/>
      </c>
      <c r="AJ133" s="17" t="str">
        <f t="shared" si="11"/>
        <v/>
      </c>
      <c r="AK133" s="17" t="str">
        <f t="shared" si="11"/>
        <v>?</v>
      </c>
      <c r="AL133" s="17" t="str">
        <f t="shared" si="11"/>
        <v/>
      </c>
      <c r="AM133" s="17" t="str">
        <f t="shared" si="11"/>
        <v/>
      </c>
      <c r="AN133" s="17" t="str">
        <f t="shared" si="11"/>
        <v/>
      </c>
      <c r="AO133" s="17" t="str">
        <f t="shared" si="11"/>
        <v/>
      </c>
    </row>
    <row r="134" spans="1:41">
      <c r="A134" t="s">
        <v>489</v>
      </c>
      <c r="B134" t="s">
        <v>490</v>
      </c>
      <c r="C134" t="s">
        <v>467</v>
      </c>
      <c r="D134" t="s">
        <v>468</v>
      </c>
      <c r="E134" t="s">
        <v>432</v>
      </c>
      <c r="F134" t="s">
        <v>494</v>
      </c>
      <c r="H134">
        <v>7.8729941969999997</v>
      </c>
      <c r="I134">
        <v>8.7602984880000001</v>
      </c>
      <c r="J134">
        <v>9.4419357270000006</v>
      </c>
      <c r="K134">
        <v>6.4300083020000001</v>
      </c>
      <c r="L134">
        <v>8.8059736510000004</v>
      </c>
      <c r="M134">
        <v>7.6278803880000003</v>
      </c>
      <c r="N134">
        <v>6.0016103850000002</v>
      </c>
      <c r="O134">
        <v>9.821841933</v>
      </c>
      <c r="P134">
        <v>18.669631890000002</v>
      </c>
      <c r="Q134">
        <v>9.8361640220000002</v>
      </c>
      <c r="R134">
        <v>5.4954830709999998</v>
      </c>
      <c r="S134">
        <v>4.4114512919999997</v>
      </c>
      <c r="T134">
        <v>5.7467255689999996</v>
      </c>
      <c r="U134">
        <v>4.0805044830000003</v>
      </c>
      <c r="V134">
        <v>7.2572009829999997</v>
      </c>
      <c r="X134">
        <f t="shared" si="12"/>
        <v>8.0173136253999999</v>
      </c>
      <c r="Y134">
        <f t="shared" si="13"/>
        <v>3.4906891157248143</v>
      </c>
      <c r="AA134" s="17" t="str">
        <f t="shared" si="11"/>
        <v/>
      </c>
      <c r="AB134" s="17" t="str">
        <f t="shared" si="11"/>
        <v/>
      </c>
      <c r="AC134" s="17" t="str">
        <f t="shared" si="11"/>
        <v/>
      </c>
      <c r="AD134" s="17" t="str">
        <f t="shared" si="11"/>
        <v/>
      </c>
      <c r="AE134" s="17" t="str">
        <f t="shared" si="11"/>
        <v/>
      </c>
      <c r="AF134" s="17" t="str">
        <f t="shared" si="11"/>
        <v/>
      </c>
      <c r="AG134" s="17" t="str">
        <f t="shared" si="11"/>
        <v/>
      </c>
      <c r="AH134" s="17" t="str">
        <f t="shared" si="11"/>
        <v/>
      </c>
      <c r="AI134" s="17" t="str">
        <f t="shared" si="11"/>
        <v>?</v>
      </c>
      <c r="AJ134" s="17" t="str">
        <f t="shared" si="11"/>
        <v/>
      </c>
      <c r="AK134" s="17" t="str">
        <f t="shared" si="11"/>
        <v/>
      </c>
      <c r="AL134" s="17" t="str">
        <f t="shared" si="11"/>
        <v/>
      </c>
      <c r="AM134" s="17" t="str">
        <f t="shared" si="11"/>
        <v/>
      </c>
      <c r="AN134" s="17" t="str">
        <f t="shared" si="11"/>
        <v/>
      </c>
      <c r="AO134" s="17" t="str">
        <f t="shared" si="11"/>
        <v/>
      </c>
    </row>
    <row r="135" spans="1:41">
      <c r="A135" t="s">
        <v>491</v>
      </c>
      <c r="B135" t="s">
        <v>492</v>
      </c>
      <c r="C135" t="s">
        <v>493</v>
      </c>
      <c r="D135" t="s">
        <v>101</v>
      </c>
      <c r="E135" t="s">
        <v>494</v>
      </c>
      <c r="F135" t="s">
        <v>494</v>
      </c>
      <c r="H135">
        <v>21.141745449999998</v>
      </c>
      <c r="I135">
        <v>53.111704830000001</v>
      </c>
      <c r="J135">
        <v>51.332120639999999</v>
      </c>
      <c r="K135">
        <v>149.78229759999999</v>
      </c>
      <c r="L135">
        <v>60.071986809999999</v>
      </c>
      <c r="M135">
        <v>78.628509530000002</v>
      </c>
      <c r="N135">
        <v>117.96369919999999</v>
      </c>
      <c r="O135">
        <v>77.353494179999998</v>
      </c>
      <c r="P135">
        <v>149.36099709999999</v>
      </c>
      <c r="Q135">
        <v>138.70740470000001</v>
      </c>
      <c r="R135">
        <v>20.050673639999999</v>
      </c>
      <c r="S135">
        <v>50.094359220000001</v>
      </c>
      <c r="T135">
        <v>35.074762069999998</v>
      </c>
      <c r="U135">
        <v>21.250690070000001</v>
      </c>
      <c r="V135">
        <v>38.315635790000002</v>
      </c>
      <c r="X135">
        <f t="shared" si="12"/>
        <v>70.816005388666653</v>
      </c>
      <c r="Y135">
        <f t="shared" si="13"/>
        <v>46.609225564689005</v>
      </c>
      <c r="AA135" s="17" t="str">
        <f t="shared" si="11"/>
        <v/>
      </c>
      <c r="AB135" s="17" t="str">
        <f t="shared" si="11"/>
        <v/>
      </c>
      <c r="AC135" s="17" t="str">
        <f t="shared" si="11"/>
        <v/>
      </c>
      <c r="AD135" s="17" t="str">
        <f t="shared" si="11"/>
        <v/>
      </c>
      <c r="AE135" s="17" t="str">
        <f t="shared" si="11"/>
        <v/>
      </c>
      <c r="AF135" s="17" t="str">
        <f t="shared" si="11"/>
        <v/>
      </c>
      <c r="AG135" s="17" t="str">
        <f t="shared" si="11"/>
        <v/>
      </c>
      <c r="AH135" s="17" t="str">
        <f t="shared" si="11"/>
        <v/>
      </c>
      <c r="AI135" s="17" t="str">
        <f t="shared" si="11"/>
        <v/>
      </c>
      <c r="AJ135" s="17" t="str">
        <f t="shared" si="11"/>
        <v/>
      </c>
      <c r="AK135" s="17" t="str">
        <f t="shared" si="11"/>
        <v/>
      </c>
      <c r="AL135" s="17" t="str">
        <f t="shared" si="11"/>
        <v/>
      </c>
      <c r="AM135" s="17" t="str">
        <f t="shared" si="11"/>
        <v/>
      </c>
      <c r="AN135" s="17" t="str">
        <f t="shared" si="11"/>
        <v/>
      </c>
      <c r="AO135" s="17" t="str">
        <f t="shared" si="11"/>
        <v/>
      </c>
    </row>
    <row r="136" spans="1:41">
      <c r="A136" t="s">
        <v>495</v>
      </c>
      <c r="B136" t="s">
        <v>496</v>
      </c>
      <c r="C136" t="s">
        <v>497</v>
      </c>
      <c r="D136" t="s">
        <v>498</v>
      </c>
      <c r="E136" t="s">
        <v>499</v>
      </c>
      <c r="F136" t="s">
        <v>27758</v>
      </c>
      <c r="H136">
        <v>8.3097945850000006</v>
      </c>
      <c r="I136">
        <v>10.80656726</v>
      </c>
      <c r="J136">
        <v>7.5025745710000002</v>
      </c>
      <c r="K136">
        <v>10.86491517</v>
      </c>
      <c r="L136">
        <v>7.2910769249999996</v>
      </c>
      <c r="M136">
        <v>10.005532199999999</v>
      </c>
      <c r="N136">
        <v>4.2577937879999999</v>
      </c>
      <c r="O136">
        <v>3.8493113939999999</v>
      </c>
      <c r="P136">
        <v>9.2715131950000007</v>
      </c>
      <c r="Q136">
        <v>7.975246855</v>
      </c>
      <c r="R136">
        <v>5.1733093300000004</v>
      </c>
      <c r="S136">
        <v>4.235885702</v>
      </c>
      <c r="T136">
        <v>6.1186960069999996</v>
      </c>
      <c r="U136">
        <v>11.597982439999999</v>
      </c>
      <c r="V136">
        <v>11.20869545</v>
      </c>
      <c r="X136">
        <f t="shared" si="12"/>
        <v>7.8979263247999993</v>
      </c>
      <c r="Y136">
        <f t="shared" si="13"/>
        <v>2.7069399758318173</v>
      </c>
      <c r="AA136" s="17" t="str">
        <f t="shared" si="11"/>
        <v/>
      </c>
      <c r="AB136" s="17" t="str">
        <f t="shared" si="11"/>
        <v/>
      </c>
      <c r="AC136" s="17" t="str">
        <f t="shared" si="11"/>
        <v/>
      </c>
      <c r="AD136" s="17" t="str">
        <f t="shared" si="11"/>
        <v/>
      </c>
      <c r="AE136" s="17" t="str">
        <f t="shared" si="11"/>
        <v/>
      </c>
      <c r="AF136" s="17" t="str">
        <f t="shared" si="11"/>
        <v/>
      </c>
      <c r="AG136" s="17" t="str">
        <f t="shared" si="11"/>
        <v/>
      </c>
      <c r="AH136" s="17" t="str">
        <f t="shared" si="11"/>
        <v/>
      </c>
      <c r="AI136" s="17" t="str">
        <f t="shared" si="11"/>
        <v/>
      </c>
      <c r="AJ136" s="17" t="str">
        <f t="shared" si="11"/>
        <v/>
      </c>
      <c r="AK136" s="17" t="str">
        <f t="shared" si="11"/>
        <v/>
      </c>
      <c r="AL136" s="17" t="str">
        <f t="shared" si="11"/>
        <v/>
      </c>
      <c r="AM136" s="17" t="str">
        <f t="shared" si="11"/>
        <v/>
      </c>
      <c r="AN136" s="17" t="str">
        <f t="shared" si="11"/>
        <v/>
      </c>
      <c r="AO136" s="17" t="str">
        <f t="shared" si="11"/>
        <v/>
      </c>
    </row>
    <row r="137" spans="1:41">
      <c r="A137" t="s">
        <v>500</v>
      </c>
      <c r="B137" t="s">
        <v>501</v>
      </c>
      <c r="C137" t="s">
        <v>502</v>
      </c>
      <c r="D137" t="s">
        <v>503</v>
      </c>
      <c r="E137" t="s">
        <v>499</v>
      </c>
      <c r="F137" t="s">
        <v>27758</v>
      </c>
      <c r="H137">
        <v>11.70664264</v>
      </c>
      <c r="I137">
        <v>1.2368586589999999</v>
      </c>
      <c r="J137">
        <v>1.2071233830000001</v>
      </c>
      <c r="K137">
        <v>0.66191636799999998</v>
      </c>
      <c r="L137">
        <v>0.777506951</v>
      </c>
      <c r="M137">
        <v>0.62252264599999996</v>
      </c>
      <c r="N137">
        <v>2.6264655700000001</v>
      </c>
      <c r="O137">
        <v>2.557141831</v>
      </c>
      <c r="P137">
        <v>2.6962093390000001</v>
      </c>
      <c r="Q137">
        <v>4.5519580460000002</v>
      </c>
      <c r="R137">
        <v>10.71715064</v>
      </c>
      <c r="S137">
        <v>1.4208990260000001</v>
      </c>
      <c r="T137">
        <v>13.76268915</v>
      </c>
      <c r="U137">
        <v>2.1076409300000001</v>
      </c>
      <c r="V137">
        <v>2.352352979</v>
      </c>
      <c r="X137">
        <f t="shared" si="12"/>
        <v>3.9336718772000001</v>
      </c>
      <c r="Y137">
        <f t="shared" si="13"/>
        <v>4.36746721519083</v>
      </c>
      <c r="AA137" s="17" t="str">
        <f t="shared" si="11"/>
        <v/>
      </c>
      <c r="AB137" s="17" t="str">
        <f t="shared" si="11"/>
        <v/>
      </c>
      <c r="AC137" s="17" t="str">
        <f t="shared" si="11"/>
        <v/>
      </c>
      <c r="AD137" s="17" t="str">
        <f t="shared" si="11"/>
        <v/>
      </c>
      <c r="AE137" s="17" t="str">
        <f t="shared" si="11"/>
        <v/>
      </c>
      <c r="AF137" s="17" t="str">
        <f t="shared" si="11"/>
        <v/>
      </c>
      <c r="AG137" s="17" t="str">
        <f t="shared" si="11"/>
        <v/>
      </c>
      <c r="AH137" s="17" t="str">
        <f t="shared" si="11"/>
        <v/>
      </c>
      <c r="AI137" s="17" t="str">
        <f t="shared" si="11"/>
        <v/>
      </c>
      <c r="AJ137" s="17" t="str">
        <f t="shared" si="11"/>
        <v/>
      </c>
      <c r="AK137" s="17" t="str">
        <f t="shared" si="11"/>
        <v/>
      </c>
      <c r="AL137" s="17" t="str">
        <f t="shared" si="11"/>
        <v/>
      </c>
      <c r="AM137" s="17" t="str">
        <f t="shared" si="11"/>
        <v>?</v>
      </c>
      <c r="AN137" s="17" t="str">
        <f t="shared" si="11"/>
        <v/>
      </c>
      <c r="AO137" s="17" t="str">
        <f t="shared" si="11"/>
        <v/>
      </c>
    </row>
    <row r="138" spans="1:41">
      <c r="A138" t="s">
        <v>504</v>
      </c>
      <c r="B138" t="s">
        <v>505</v>
      </c>
      <c r="C138" t="s">
        <v>506</v>
      </c>
      <c r="D138" t="s">
        <v>507</v>
      </c>
      <c r="E138" t="s">
        <v>499</v>
      </c>
      <c r="F138" t="s">
        <v>27758</v>
      </c>
      <c r="H138">
        <v>4.8840591169999996</v>
      </c>
      <c r="I138">
        <v>1.1821662040000001</v>
      </c>
      <c r="J138">
        <v>1.0584538960000001</v>
      </c>
      <c r="K138">
        <v>1.132648962</v>
      </c>
      <c r="L138">
        <v>1.077659371</v>
      </c>
      <c r="M138">
        <v>1.702067867</v>
      </c>
      <c r="N138">
        <v>2.1103760149999999</v>
      </c>
      <c r="O138">
        <v>1.5708166960000001</v>
      </c>
      <c r="P138">
        <v>2.092560352</v>
      </c>
      <c r="Q138">
        <v>2.5716918030000002</v>
      </c>
      <c r="R138">
        <v>2.6042162719999999</v>
      </c>
      <c r="S138">
        <v>0.92539997299999999</v>
      </c>
      <c r="T138">
        <v>2.7044946200000002</v>
      </c>
      <c r="U138">
        <v>2.021884939</v>
      </c>
      <c r="V138">
        <v>2.6113574709999998</v>
      </c>
      <c r="X138">
        <f t="shared" si="12"/>
        <v>2.0166569038666666</v>
      </c>
      <c r="Y138">
        <f t="shared" si="13"/>
        <v>1.0171017019936885</v>
      </c>
      <c r="AA138" s="17" t="str">
        <f t="shared" ref="AA138:AO155" si="14">IF(H138&gt;($X138+$B$1*$Y138),"?",IF(H138&lt;$X138-$B$1*$Y138,"?",""))</f>
        <v>?</v>
      </c>
      <c r="AB138" s="17" t="str">
        <f t="shared" si="14"/>
        <v/>
      </c>
      <c r="AC138" s="17" t="str">
        <f t="shared" si="14"/>
        <v/>
      </c>
      <c r="AD138" s="17" t="str">
        <f t="shared" si="14"/>
        <v/>
      </c>
      <c r="AE138" s="17" t="str">
        <f t="shared" si="14"/>
        <v/>
      </c>
      <c r="AF138" s="17" t="str">
        <f t="shared" si="14"/>
        <v/>
      </c>
      <c r="AG138" s="17" t="str">
        <f t="shared" si="14"/>
        <v/>
      </c>
      <c r="AH138" s="17" t="str">
        <f t="shared" si="14"/>
        <v/>
      </c>
      <c r="AI138" s="17" t="str">
        <f t="shared" si="14"/>
        <v/>
      </c>
      <c r="AJ138" s="17" t="str">
        <f t="shared" si="14"/>
        <v/>
      </c>
      <c r="AK138" s="17" t="str">
        <f t="shared" si="14"/>
        <v/>
      </c>
      <c r="AL138" s="17" t="str">
        <f t="shared" si="14"/>
        <v/>
      </c>
      <c r="AM138" s="17" t="str">
        <f t="shared" si="14"/>
        <v/>
      </c>
      <c r="AN138" s="17" t="str">
        <f t="shared" si="14"/>
        <v/>
      </c>
      <c r="AO138" s="17" t="str">
        <f t="shared" si="14"/>
        <v/>
      </c>
    </row>
    <row r="139" spans="1:41">
      <c r="A139" t="s">
        <v>508</v>
      </c>
      <c r="B139" t="s">
        <v>509</v>
      </c>
      <c r="C139" t="s">
        <v>510</v>
      </c>
      <c r="D139" t="s">
        <v>511</v>
      </c>
      <c r="E139" t="s">
        <v>499</v>
      </c>
      <c r="F139" t="s">
        <v>27758</v>
      </c>
      <c r="H139">
        <v>284.22201410000002</v>
      </c>
      <c r="I139">
        <v>14.430583110000001</v>
      </c>
      <c r="J139">
        <v>6.8759128670000003</v>
      </c>
      <c r="K139">
        <v>4.8490082960000001</v>
      </c>
      <c r="L139">
        <v>9.798388825</v>
      </c>
      <c r="M139">
        <v>21.98774534</v>
      </c>
      <c r="N139">
        <v>27.27373309</v>
      </c>
      <c r="O139">
        <v>11.144751279999999</v>
      </c>
      <c r="P139">
        <v>46.807566420000001</v>
      </c>
      <c r="Q139">
        <v>147.9951854</v>
      </c>
      <c r="R139">
        <v>52.506327210000002</v>
      </c>
      <c r="S139">
        <v>8.1239743109999996</v>
      </c>
      <c r="T139">
        <v>98.911516719999995</v>
      </c>
      <c r="U139">
        <v>11.013703319999999</v>
      </c>
      <c r="V139">
        <v>37.782281099999999</v>
      </c>
      <c r="X139">
        <f t="shared" si="12"/>
        <v>52.248179425933337</v>
      </c>
      <c r="Y139">
        <f t="shared" si="13"/>
        <v>75.502772300558846</v>
      </c>
      <c r="AA139" s="17" t="str">
        <f t="shared" si="14"/>
        <v>?</v>
      </c>
      <c r="AB139" s="17" t="str">
        <f t="shared" si="14"/>
        <v/>
      </c>
      <c r="AC139" s="17" t="str">
        <f t="shared" si="14"/>
        <v/>
      </c>
      <c r="AD139" s="17" t="str">
        <f t="shared" si="14"/>
        <v/>
      </c>
      <c r="AE139" s="17" t="str">
        <f t="shared" si="14"/>
        <v/>
      </c>
      <c r="AF139" s="17" t="str">
        <f t="shared" si="14"/>
        <v/>
      </c>
      <c r="AG139" s="17" t="str">
        <f t="shared" si="14"/>
        <v/>
      </c>
      <c r="AH139" s="17" t="str">
        <f t="shared" si="14"/>
        <v/>
      </c>
      <c r="AI139" s="17" t="str">
        <f t="shared" si="14"/>
        <v/>
      </c>
      <c r="AJ139" s="17" t="str">
        <f t="shared" si="14"/>
        <v/>
      </c>
      <c r="AK139" s="17" t="str">
        <f t="shared" si="14"/>
        <v/>
      </c>
      <c r="AL139" s="17" t="str">
        <f t="shared" si="14"/>
        <v/>
      </c>
      <c r="AM139" s="17" t="str">
        <f t="shared" si="14"/>
        <v/>
      </c>
      <c r="AN139" s="17" t="str">
        <f t="shared" si="14"/>
        <v/>
      </c>
      <c r="AO139" s="17" t="str">
        <f t="shared" si="14"/>
        <v/>
      </c>
    </row>
    <row r="140" spans="1:41">
      <c r="A140" t="s">
        <v>512</v>
      </c>
      <c r="B140" t="s">
        <v>513</v>
      </c>
      <c r="C140" t="s">
        <v>514</v>
      </c>
      <c r="D140" t="s">
        <v>515</v>
      </c>
      <c r="E140" t="s">
        <v>499</v>
      </c>
      <c r="F140" t="s">
        <v>27758</v>
      </c>
      <c r="H140">
        <v>4.2379218510000003</v>
      </c>
      <c r="I140">
        <v>1.2353178789999999</v>
      </c>
      <c r="J140">
        <v>1.0915641979999999</v>
      </c>
      <c r="K140">
        <v>0.81975383899999998</v>
      </c>
      <c r="L140">
        <v>0.86661684800000005</v>
      </c>
      <c r="M140">
        <v>1.3277755950000001</v>
      </c>
      <c r="N140">
        <v>1.626380111</v>
      </c>
      <c r="O140">
        <v>2.0500060320000002</v>
      </c>
      <c r="P140">
        <v>2.276682793</v>
      </c>
      <c r="Q140">
        <v>2.8891657560000001</v>
      </c>
      <c r="R140">
        <v>1.284456008</v>
      </c>
      <c r="S140">
        <v>1.979684931</v>
      </c>
      <c r="T140">
        <v>2.223192445</v>
      </c>
      <c r="U140">
        <v>1.1377878100000001</v>
      </c>
      <c r="V140">
        <v>2.2232957070000001</v>
      </c>
      <c r="X140">
        <f t="shared" si="12"/>
        <v>1.8179734535333334</v>
      </c>
      <c r="Y140">
        <f t="shared" si="13"/>
        <v>0.90298990547891389</v>
      </c>
      <c r="AA140" s="17" t="str">
        <f t="shared" si="14"/>
        <v>?</v>
      </c>
      <c r="AB140" s="17" t="str">
        <f t="shared" si="14"/>
        <v/>
      </c>
      <c r="AC140" s="17" t="str">
        <f t="shared" si="14"/>
        <v/>
      </c>
      <c r="AD140" s="17" t="str">
        <f t="shared" si="14"/>
        <v/>
      </c>
      <c r="AE140" s="17" t="str">
        <f t="shared" si="14"/>
        <v/>
      </c>
      <c r="AF140" s="17" t="str">
        <f t="shared" si="14"/>
        <v/>
      </c>
      <c r="AG140" s="17" t="str">
        <f t="shared" si="14"/>
        <v/>
      </c>
      <c r="AH140" s="17" t="str">
        <f t="shared" si="14"/>
        <v/>
      </c>
      <c r="AI140" s="17" t="str">
        <f t="shared" si="14"/>
        <v/>
      </c>
      <c r="AJ140" s="17" t="str">
        <f t="shared" si="14"/>
        <v/>
      </c>
      <c r="AK140" s="17" t="str">
        <f t="shared" si="14"/>
        <v/>
      </c>
      <c r="AL140" s="17" t="str">
        <f t="shared" si="14"/>
        <v/>
      </c>
      <c r="AM140" s="17" t="str">
        <f t="shared" si="14"/>
        <v/>
      </c>
      <c r="AN140" s="17" t="str">
        <f t="shared" si="14"/>
        <v/>
      </c>
      <c r="AO140" s="17" t="str">
        <f t="shared" si="14"/>
        <v/>
      </c>
    </row>
    <row r="141" spans="1:41">
      <c r="A141" t="s">
        <v>516</v>
      </c>
      <c r="B141" t="s">
        <v>517</v>
      </c>
      <c r="C141" t="s">
        <v>518</v>
      </c>
      <c r="D141" t="s">
        <v>519</v>
      </c>
      <c r="E141" t="s">
        <v>499</v>
      </c>
      <c r="F141" t="s">
        <v>27758</v>
      </c>
      <c r="H141">
        <v>26.962233350000002</v>
      </c>
      <c r="I141">
        <v>2.1888770819999999</v>
      </c>
      <c r="J141">
        <v>1.532217953</v>
      </c>
      <c r="K141">
        <v>1.3905293949999999</v>
      </c>
      <c r="L141">
        <v>1.3880863750000001</v>
      </c>
      <c r="M141">
        <v>2.4440338939999999</v>
      </c>
      <c r="N141">
        <v>5.1286373310000002</v>
      </c>
      <c r="O141">
        <v>3.20571363</v>
      </c>
      <c r="P141">
        <v>8.8886644750000006</v>
      </c>
      <c r="Q141">
        <v>9.1001320230000005</v>
      </c>
      <c r="R141">
        <v>5.7863024310000002</v>
      </c>
      <c r="S141">
        <v>0.80511669399999997</v>
      </c>
      <c r="T141">
        <v>10.200650830000001</v>
      </c>
      <c r="U141">
        <v>1.5829002700000001</v>
      </c>
      <c r="V141">
        <v>4.9502636149999999</v>
      </c>
      <c r="X141">
        <f t="shared" si="12"/>
        <v>5.7036239565333338</v>
      </c>
      <c r="Y141">
        <f t="shared" si="13"/>
        <v>6.652380963546185</v>
      </c>
      <c r="AA141" s="17" t="str">
        <f t="shared" si="14"/>
        <v>?</v>
      </c>
      <c r="AB141" s="17" t="str">
        <f t="shared" si="14"/>
        <v/>
      </c>
      <c r="AC141" s="17" t="str">
        <f t="shared" si="14"/>
        <v/>
      </c>
      <c r="AD141" s="17" t="str">
        <f t="shared" si="14"/>
        <v/>
      </c>
      <c r="AE141" s="17" t="str">
        <f t="shared" si="14"/>
        <v/>
      </c>
      <c r="AF141" s="17" t="str">
        <f t="shared" si="14"/>
        <v/>
      </c>
      <c r="AG141" s="17" t="str">
        <f t="shared" si="14"/>
        <v/>
      </c>
      <c r="AH141" s="17" t="str">
        <f t="shared" si="14"/>
        <v/>
      </c>
      <c r="AI141" s="17" t="str">
        <f t="shared" si="14"/>
        <v/>
      </c>
      <c r="AJ141" s="17" t="str">
        <f t="shared" si="14"/>
        <v/>
      </c>
      <c r="AK141" s="17" t="str">
        <f t="shared" si="14"/>
        <v/>
      </c>
      <c r="AL141" s="17" t="str">
        <f t="shared" si="14"/>
        <v/>
      </c>
      <c r="AM141" s="17" t="str">
        <f t="shared" si="14"/>
        <v/>
      </c>
      <c r="AN141" s="17" t="str">
        <f t="shared" si="14"/>
        <v/>
      </c>
      <c r="AO141" s="17" t="str">
        <f t="shared" si="14"/>
        <v/>
      </c>
    </row>
    <row r="142" spans="1:41">
      <c r="A142" t="s">
        <v>520</v>
      </c>
      <c r="B142" t="s">
        <v>521</v>
      </c>
      <c r="C142" t="s">
        <v>522</v>
      </c>
      <c r="D142" t="s">
        <v>101</v>
      </c>
      <c r="E142" t="s">
        <v>523</v>
      </c>
      <c r="F142" t="s">
        <v>27758</v>
      </c>
      <c r="H142">
        <v>22.582390969999999</v>
      </c>
      <c r="I142">
        <v>4.435641715</v>
      </c>
      <c r="J142">
        <v>5.3594062210000004</v>
      </c>
      <c r="K142">
        <v>3.3476928190000002</v>
      </c>
      <c r="L142">
        <v>5.6993514359999997</v>
      </c>
      <c r="M142">
        <v>7.1981430050000004</v>
      </c>
      <c r="N142">
        <v>20.666045180000001</v>
      </c>
      <c r="O142">
        <v>11.12658759</v>
      </c>
      <c r="P142">
        <v>25.631977200000001</v>
      </c>
      <c r="Q142">
        <v>13.864476160000001</v>
      </c>
      <c r="R142">
        <v>13.33783062</v>
      </c>
      <c r="S142">
        <v>3.2233186410000001</v>
      </c>
      <c r="T142">
        <v>14.78294734</v>
      </c>
      <c r="U142">
        <v>7.1053544090000003</v>
      </c>
      <c r="V142">
        <v>7.7305067630000002</v>
      </c>
      <c r="X142">
        <f t="shared" si="12"/>
        <v>11.072778004599998</v>
      </c>
      <c r="Y142">
        <f t="shared" si="13"/>
        <v>7.230626459873025</v>
      </c>
      <c r="AA142" s="17" t="str">
        <f t="shared" si="14"/>
        <v/>
      </c>
      <c r="AB142" s="17" t="str">
        <f t="shared" si="14"/>
        <v/>
      </c>
      <c r="AC142" s="17" t="str">
        <f t="shared" si="14"/>
        <v/>
      </c>
      <c r="AD142" s="17" t="str">
        <f t="shared" si="14"/>
        <v/>
      </c>
      <c r="AE142" s="17" t="str">
        <f t="shared" si="14"/>
        <v/>
      </c>
      <c r="AF142" s="17" t="str">
        <f t="shared" si="14"/>
        <v/>
      </c>
      <c r="AG142" s="17" t="str">
        <f t="shared" si="14"/>
        <v/>
      </c>
      <c r="AH142" s="17" t="str">
        <f t="shared" si="14"/>
        <v/>
      </c>
      <c r="AI142" s="17" t="str">
        <f t="shared" si="14"/>
        <v>?</v>
      </c>
      <c r="AJ142" s="17" t="str">
        <f t="shared" si="14"/>
        <v/>
      </c>
      <c r="AK142" s="17" t="str">
        <f t="shared" si="14"/>
        <v/>
      </c>
      <c r="AL142" s="17" t="str">
        <f t="shared" si="14"/>
        <v/>
      </c>
      <c r="AM142" s="17" t="str">
        <f t="shared" si="14"/>
        <v/>
      </c>
      <c r="AN142" s="17" t="str">
        <f t="shared" si="14"/>
        <v/>
      </c>
      <c r="AO142" s="17" t="str">
        <f t="shared" si="14"/>
        <v/>
      </c>
    </row>
    <row r="143" spans="1:41">
      <c r="A143" t="s">
        <v>524</v>
      </c>
      <c r="B143" t="s">
        <v>525</v>
      </c>
      <c r="C143" t="s">
        <v>526</v>
      </c>
      <c r="D143" t="s">
        <v>101</v>
      </c>
      <c r="E143" t="s">
        <v>523</v>
      </c>
      <c r="F143" t="s">
        <v>27758</v>
      </c>
      <c r="H143">
        <v>1.3536107429999999</v>
      </c>
      <c r="I143">
        <v>1.962786124</v>
      </c>
      <c r="J143">
        <v>1.8328260599999999</v>
      </c>
      <c r="K143">
        <v>2.3450358950000001</v>
      </c>
      <c r="L143">
        <v>1.5087063650000001</v>
      </c>
      <c r="M143">
        <v>1.039722467</v>
      </c>
      <c r="N143">
        <v>8.2548967639999997</v>
      </c>
      <c r="O143">
        <v>4.6331391719999999</v>
      </c>
      <c r="P143">
        <v>6.6430685309999999</v>
      </c>
      <c r="Q143">
        <v>1.788332206</v>
      </c>
      <c r="R143">
        <v>5.4328483199999997</v>
      </c>
      <c r="S143">
        <v>3.003520049</v>
      </c>
      <c r="T143">
        <v>9.8122546150000005</v>
      </c>
      <c r="U143">
        <v>2.0677696010000002</v>
      </c>
      <c r="V143">
        <v>3.12991624</v>
      </c>
      <c r="X143">
        <f t="shared" si="12"/>
        <v>3.6538955434666671</v>
      </c>
      <c r="Y143">
        <f t="shared" si="13"/>
        <v>2.7184990071409927</v>
      </c>
      <c r="AA143" s="17" t="str">
        <f t="shared" si="14"/>
        <v/>
      </c>
      <c r="AB143" s="17" t="str">
        <f t="shared" si="14"/>
        <v/>
      </c>
      <c r="AC143" s="17" t="str">
        <f t="shared" si="14"/>
        <v/>
      </c>
      <c r="AD143" s="17" t="str">
        <f t="shared" si="14"/>
        <v/>
      </c>
      <c r="AE143" s="17" t="str">
        <f t="shared" si="14"/>
        <v/>
      </c>
      <c r="AF143" s="17" t="str">
        <f t="shared" si="14"/>
        <v/>
      </c>
      <c r="AG143" s="17" t="str">
        <f t="shared" si="14"/>
        <v/>
      </c>
      <c r="AH143" s="17" t="str">
        <f t="shared" si="14"/>
        <v/>
      </c>
      <c r="AI143" s="17" t="str">
        <f t="shared" si="14"/>
        <v/>
      </c>
      <c r="AJ143" s="17" t="str">
        <f t="shared" si="14"/>
        <v/>
      </c>
      <c r="AK143" s="17" t="str">
        <f t="shared" si="14"/>
        <v/>
      </c>
      <c r="AL143" s="17" t="str">
        <f t="shared" si="14"/>
        <v/>
      </c>
      <c r="AM143" s="17" t="str">
        <f t="shared" si="14"/>
        <v>?</v>
      </c>
      <c r="AN143" s="17" t="str">
        <f t="shared" si="14"/>
        <v/>
      </c>
      <c r="AO143" s="17" t="str">
        <f t="shared" si="14"/>
        <v/>
      </c>
    </row>
    <row r="144" spans="1:41">
      <c r="A144" t="s">
        <v>527</v>
      </c>
      <c r="B144" t="s">
        <v>528</v>
      </c>
      <c r="C144" t="s">
        <v>529</v>
      </c>
      <c r="E144" t="s">
        <v>530</v>
      </c>
      <c r="F144" t="s">
        <v>27759</v>
      </c>
      <c r="H144">
        <v>8.4461919349999999</v>
      </c>
      <c r="I144">
        <v>8.6662136780000001</v>
      </c>
      <c r="J144">
        <v>6.100833379</v>
      </c>
      <c r="K144">
        <v>7.3519742150000003</v>
      </c>
      <c r="L144">
        <v>5.2966552069999997</v>
      </c>
      <c r="M144">
        <v>10.84113397</v>
      </c>
      <c r="N144">
        <v>5.8344854650000002</v>
      </c>
      <c r="O144">
        <v>7.7768589309999996</v>
      </c>
      <c r="P144">
        <v>9.4781999760000009</v>
      </c>
      <c r="Q144">
        <v>16.431698820000001</v>
      </c>
      <c r="R144">
        <v>3.8398874580000002</v>
      </c>
      <c r="S144">
        <v>5.3428895809999997</v>
      </c>
      <c r="T144">
        <v>6.6462445819999996</v>
      </c>
      <c r="U144">
        <v>6.4360243009999998</v>
      </c>
      <c r="V144">
        <v>6.2645674649999998</v>
      </c>
      <c r="X144">
        <f t="shared" si="12"/>
        <v>7.6502572642000013</v>
      </c>
      <c r="Y144">
        <f t="shared" si="13"/>
        <v>3.022416866492867</v>
      </c>
      <c r="AA144" s="17" t="str">
        <f t="shared" si="14"/>
        <v/>
      </c>
      <c r="AB144" s="17" t="str">
        <f t="shared" si="14"/>
        <v/>
      </c>
      <c r="AC144" s="17" t="str">
        <f t="shared" si="14"/>
        <v/>
      </c>
      <c r="AD144" s="17" t="str">
        <f t="shared" si="14"/>
        <v/>
      </c>
      <c r="AE144" s="17" t="str">
        <f t="shared" si="14"/>
        <v/>
      </c>
      <c r="AF144" s="17" t="str">
        <f t="shared" si="14"/>
        <v/>
      </c>
      <c r="AG144" s="17" t="str">
        <f t="shared" si="14"/>
        <v/>
      </c>
      <c r="AH144" s="17" t="str">
        <f t="shared" si="14"/>
        <v/>
      </c>
      <c r="AI144" s="17" t="str">
        <f t="shared" si="14"/>
        <v/>
      </c>
      <c r="AJ144" s="17" t="str">
        <f t="shared" si="14"/>
        <v>?</v>
      </c>
      <c r="AK144" s="17" t="str">
        <f t="shared" si="14"/>
        <v/>
      </c>
      <c r="AL144" s="17" t="str">
        <f t="shared" si="14"/>
        <v/>
      </c>
      <c r="AM144" s="17" t="str">
        <f t="shared" si="14"/>
        <v/>
      </c>
      <c r="AN144" s="17" t="str">
        <f t="shared" si="14"/>
        <v/>
      </c>
      <c r="AO144" s="17" t="str">
        <f t="shared" si="14"/>
        <v/>
      </c>
    </row>
    <row r="145" spans="1:41">
      <c r="A145" t="s">
        <v>531</v>
      </c>
      <c r="B145" t="s">
        <v>532</v>
      </c>
      <c r="C145" t="s">
        <v>533</v>
      </c>
      <c r="E145" t="s">
        <v>530</v>
      </c>
      <c r="F145" t="s">
        <v>27759</v>
      </c>
      <c r="H145">
        <v>1.6163378939999999</v>
      </c>
      <c r="I145">
        <v>4.923503245</v>
      </c>
      <c r="J145">
        <v>2.5363914680000001</v>
      </c>
      <c r="K145">
        <v>3.5202417509999999</v>
      </c>
      <c r="L145">
        <v>2.5817795380000002</v>
      </c>
      <c r="M145">
        <v>2.6382425810000001</v>
      </c>
      <c r="N145">
        <v>11.785686009999999</v>
      </c>
      <c r="O145">
        <v>1.7416820260000001</v>
      </c>
      <c r="P145">
        <v>5.6826972790000001</v>
      </c>
      <c r="Q145">
        <v>5.3618012669999997</v>
      </c>
      <c r="R145">
        <v>0.77565893600000002</v>
      </c>
      <c r="S145">
        <v>1.3449314999999999</v>
      </c>
      <c r="T145">
        <v>0.44751476499999998</v>
      </c>
      <c r="U145">
        <v>2.7281465370000002</v>
      </c>
      <c r="V145">
        <v>1.6666841219999999</v>
      </c>
      <c r="X145">
        <f t="shared" si="12"/>
        <v>3.2900865946</v>
      </c>
      <c r="Y145">
        <f t="shared" si="13"/>
        <v>2.8378043226621807</v>
      </c>
      <c r="AA145" s="17" t="str">
        <f t="shared" si="14"/>
        <v/>
      </c>
      <c r="AB145" s="17" t="str">
        <f t="shared" si="14"/>
        <v/>
      </c>
      <c r="AC145" s="17" t="str">
        <f t="shared" si="14"/>
        <v/>
      </c>
      <c r="AD145" s="17" t="str">
        <f t="shared" si="14"/>
        <v/>
      </c>
      <c r="AE145" s="17" t="str">
        <f t="shared" si="14"/>
        <v/>
      </c>
      <c r="AF145" s="17" t="str">
        <f t="shared" si="14"/>
        <v/>
      </c>
      <c r="AG145" s="17" t="str">
        <f t="shared" si="14"/>
        <v>?</v>
      </c>
      <c r="AH145" s="17" t="str">
        <f t="shared" si="14"/>
        <v/>
      </c>
      <c r="AI145" s="17" t="str">
        <f t="shared" si="14"/>
        <v/>
      </c>
      <c r="AJ145" s="17" t="str">
        <f t="shared" si="14"/>
        <v/>
      </c>
      <c r="AK145" s="17" t="str">
        <f t="shared" si="14"/>
        <v/>
      </c>
      <c r="AL145" s="17" t="str">
        <f t="shared" si="14"/>
        <v/>
      </c>
      <c r="AM145" s="17" t="str">
        <f t="shared" si="14"/>
        <v/>
      </c>
      <c r="AN145" s="17" t="str">
        <f t="shared" si="14"/>
        <v/>
      </c>
      <c r="AO145" s="17" t="str">
        <f t="shared" si="14"/>
        <v/>
      </c>
    </row>
    <row r="146" spans="1:41">
      <c r="A146" t="s">
        <v>534</v>
      </c>
      <c r="B146" t="s">
        <v>535</v>
      </c>
      <c r="C146" t="s">
        <v>536</v>
      </c>
      <c r="E146" t="s">
        <v>530</v>
      </c>
      <c r="F146" t="s">
        <v>27759</v>
      </c>
      <c r="H146">
        <v>0.64426572900000001</v>
      </c>
      <c r="I146">
        <v>1.284537877</v>
      </c>
      <c r="J146">
        <v>1.055547689</v>
      </c>
      <c r="K146">
        <v>1.8942580120000001</v>
      </c>
      <c r="L146">
        <v>1.4017831709999999</v>
      </c>
      <c r="M146">
        <v>2.4248492609999999</v>
      </c>
      <c r="N146">
        <v>0.93954532800000001</v>
      </c>
      <c r="O146">
        <v>1.7968238350000001</v>
      </c>
      <c r="P146">
        <v>1.870534264</v>
      </c>
      <c r="Q146">
        <v>0.89558531799999996</v>
      </c>
      <c r="R146">
        <v>1.4840376280000001</v>
      </c>
      <c r="S146">
        <v>0.857734785</v>
      </c>
      <c r="T146">
        <v>2.5686370119999999</v>
      </c>
      <c r="U146">
        <v>1.6238926950000001</v>
      </c>
      <c r="V146">
        <v>1.240089258</v>
      </c>
      <c r="X146">
        <f t="shared" si="12"/>
        <v>1.4654747907999999</v>
      </c>
      <c r="Y146">
        <f t="shared" si="13"/>
        <v>0.56828496332825462</v>
      </c>
      <c r="AA146" s="17" t="str">
        <f t="shared" si="14"/>
        <v/>
      </c>
      <c r="AB146" s="17" t="str">
        <f t="shared" si="14"/>
        <v/>
      </c>
      <c r="AC146" s="17" t="str">
        <f t="shared" si="14"/>
        <v/>
      </c>
      <c r="AD146" s="17" t="str">
        <f t="shared" si="14"/>
        <v/>
      </c>
      <c r="AE146" s="17" t="str">
        <f t="shared" si="14"/>
        <v/>
      </c>
      <c r="AF146" s="17" t="str">
        <f t="shared" si="14"/>
        <v/>
      </c>
      <c r="AG146" s="17" t="str">
        <f t="shared" si="14"/>
        <v/>
      </c>
      <c r="AH146" s="17" t="str">
        <f t="shared" si="14"/>
        <v/>
      </c>
      <c r="AI146" s="17" t="str">
        <f t="shared" si="14"/>
        <v/>
      </c>
      <c r="AJ146" s="17" t="str">
        <f t="shared" si="14"/>
        <v/>
      </c>
      <c r="AK146" s="17" t="str">
        <f t="shared" si="14"/>
        <v/>
      </c>
      <c r="AL146" s="17" t="str">
        <f t="shared" si="14"/>
        <v/>
      </c>
      <c r="AM146" s="17" t="str">
        <f t="shared" si="14"/>
        <v/>
      </c>
      <c r="AN146" s="17" t="str">
        <f t="shared" si="14"/>
        <v/>
      </c>
      <c r="AO146" s="17" t="str">
        <f t="shared" si="14"/>
        <v/>
      </c>
    </row>
    <row r="147" spans="1:41">
      <c r="A147" t="s">
        <v>537</v>
      </c>
      <c r="B147" t="s">
        <v>538</v>
      </c>
      <c r="C147" t="s">
        <v>136</v>
      </c>
      <c r="E147" t="s">
        <v>530</v>
      </c>
      <c r="F147" t="s">
        <v>27759</v>
      </c>
      <c r="H147">
        <v>18.920957779999998</v>
      </c>
      <c r="I147">
        <v>327.39941970000001</v>
      </c>
      <c r="J147">
        <v>297.02978619999999</v>
      </c>
      <c r="K147">
        <v>336.3762926</v>
      </c>
      <c r="L147">
        <v>447.25130539999998</v>
      </c>
      <c r="M147">
        <v>350.47289979999999</v>
      </c>
      <c r="N147">
        <v>159.9864413</v>
      </c>
      <c r="O147">
        <v>108.16298690000001</v>
      </c>
      <c r="P147">
        <v>213.7812271</v>
      </c>
      <c r="Q147">
        <v>563.08024560000001</v>
      </c>
      <c r="R147">
        <v>9.7193451680000003</v>
      </c>
      <c r="S147">
        <v>30.934720980000002</v>
      </c>
      <c r="T147">
        <v>4.8205300959999997</v>
      </c>
      <c r="U147">
        <v>14.700159340000001</v>
      </c>
      <c r="V147">
        <v>59.416386729999999</v>
      </c>
      <c r="X147">
        <f t="shared" si="12"/>
        <v>196.13684697959997</v>
      </c>
      <c r="Y147">
        <f t="shared" si="13"/>
        <v>181.19087416436912</v>
      </c>
      <c r="AA147" s="17" t="str">
        <f t="shared" si="14"/>
        <v/>
      </c>
      <c r="AB147" s="17" t="str">
        <f t="shared" si="14"/>
        <v/>
      </c>
      <c r="AC147" s="17" t="str">
        <f t="shared" si="14"/>
        <v/>
      </c>
      <c r="AD147" s="17" t="str">
        <f t="shared" si="14"/>
        <v/>
      </c>
      <c r="AE147" s="17" t="str">
        <f t="shared" si="14"/>
        <v/>
      </c>
      <c r="AF147" s="17" t="str">
        <f t="shared" si="14"/>
        <v/>
      </c>
      <c r="AG147" s="17" t="str">
        <f t="shared" si="14"/>
        <v/>
      </c>
      <c r="AH147" s="17" t="str">
        <f t="shared" si="14"/>
        <v/>
      </c>
      <c r="AI147" s="17" t="str">
        <f t="shared" si="14"/>
        <v/>
      </c>
      <c r="AJ147" s="17" t="str">
        <f t="shared" si="14"/>
        <v>?</v>
      </c>
      <c r="AK147" s="17" t="str">
        <f t="shared" si="14"/>
        <v/>
      </c>
      <c r="AL147" s="17" t="str">
        <f t="shared" si="14"/>
        <v/>
      </c>
      <c r="AM147" s="17" t="str">
        <f t="shared" si="14"/>
        <v/>
      </c>
      <c r="AN147" s="17" t="str">
        <f t="shared" si="14"/>
        <v/>
      </c>
      <c r="AO147" s="17" t="str">
        <f t="shared" si="14"/>
        <v/>
      </c>
    </row>
    <row r="148" spans="1:41">
      <c r="A148" t="s">
        <v>539</v>
      </c>
      <c r="B148" t="s">
        <v>540</v>
      </c>
      <c r="C148" t="s">
        <v>136</v>
      </c>
      <c r="E148" t="s">
        <v>530</v>
      </c>
      <c r="F148" t="s">
        <v>27759</v>
      </c>
      <c r="H148">
        <v>54.507049879999997</v>
      </c>
      <c r="I148">
        <v>10.10368573</v>
      </c>
      <c r="J148">
        <v>6.4497845519999997</v>
      </c>
      <c r="K148">
        <v>12.7190957</v>
      </c>
      <c r="L148">
        <v>13.87841006</v>
      </c>
      <c r="M148">
        <v>28.730456480000001</v>
      </c>
      <c r="N148">
        <v>9.3277553999999991</v>
      </c>
      <c r="O148">
        <v>4.1247749369999998</v>
      </c>
      <c r="P148">
        <v>17.66222063</v>
      </c>
      <c r="Q148">
        <v>49.200995689999999</v>
      </c>
      <c r="R148">
        <v>13.345512340000001</v>
      </c>
      <c r="S148">
        <v>5.1422371619999998</v>
      </c>
      <c r="T148">
        <v>11.08751734</v>
      </c>
      <c r="U148">
        <v>3.9219989750000002</v>
      </c>
      <c r="V148">
        <v>14.337972840000001</v>
      </c>
      <c r="X148">
        <f t="shared" si="12"/>
        <v>16.969297847733333</v>
      </c>
      <c r="Y148">
        <f t="shared" si="13"/>
        <v>15.492675942191712</v>
      </c>
      <c r="AA148" s="17" t="str">
        <f t="shared" si="14"/>
        <v>?</v>
      </c>
      <c r="AB148" s="17" t="str">
        <f t="shared" si="14"/>
        <v/>
      </c>
      <c r="AC148" s="17" t="str">
        <f t="shared" si="14"/>
        <v/>
      </c>
      <c r="AD148" s="17" t="str">
        <f t="shared" si="14"/>
        <v/>
      </c>
      <c r="AE148" s="17" t="str">
        <f t="shared" si="14"/>
        <v/>
      </c>
      <c r="AF148" s="17" t="str">
        <f t="shared" si="14"/>
        <v/>
      </c>
      <c r="AG148" s="17" t="str">
        <f t="shared" si="14"/>
        <v/>
      </c>
      <c r="AH148" s="17" t="str">
        <f t="shared" si="14"/>
        <v/>
      </c>
      <c r="AI148" s="17" t="str">
        <f t="shared" si="14"/>
        <v/>
      </c>
      <c r="AJ148" s="17" t="str">
        <f t="shared" si="14"/>
        <v>?</v>
      </c>
      <c r="AK148" s="17" t="str">
        <f t="shared" si="14"/>
        <v/>
      </c>
      <c r="AL148" s="17" t="str">
        <f t="shared" si="14"/>
        <v/>
      </c>
      <c r="AM148" s="17" t="str">
        <f t="shared" si="14"/>
        <v/>
      </c>
      <c r="AN148" s="17" t="str">
        <f t="shared" si="14"/>
        <v/>
      </c>
      <c r="AO148" s="17" t="str">
        <f t="shared" si="14"/>
        <v/>
      </c>
    </row>
    <row r="149" spans="1:41">
      <c r="A149" t="s">
        <v>541</v>
      </c>
      <c r="B149" t="s">
        <v>542</v>
      </c>
      <c r="C149" t="s">
        <v>543</v>
      </c>
      <c r="E149" t="s">
        <v>530</v>
      </c>
      <c r="F149" t="s">
        <v>27759</v>
      </c>
      <c r="H149">
        <v>6.8082940909999996</v>
      </c>
      <c r="I149">
        <v>1.053719455</v>
      </c>
      <c r="J149">
        <v>0.62509799399999999</v>
      </c>
      <c r="K149">
        <v>0.60936434100000003</v>
      </c>
      <c r="L149">
        <v>0.40262498600000002</v>
      </c>
      <c r="M149">
        <v>0.50146095499999999</v>
      </c>
      <c r="N149">
        <v>0.54403663499999999</v>
      </c>
      <c r="O149">
        <v>0.74485851300000006</v>
      </c>
      <c r="P149">
        <v>2.6231782379999999</v>
      </c>
      <c r="Q149">
        <v>3.6536453679999998</v>
      </c>
      <c r="R149">
        <v>4.2966039729999999</v>
      </c>
      <c r="S149">
        <v>0.56334671300000005</v>
      </c>
      <c r="T149">
        <v>5.8874266339999997</v>
      </c>
      <c r="U149">
        <v>0.909519093</v>
      </c>
      <c r="V149">
        <v>1.4745963929999999</v>
      </c>
      <c r="X149">
        <f t="shared" si="12"/>
        <v>2.046518225466667</v>
      </c>
      <c r="Y149">
        <f t="shared" si="13"/>
        <v>2.1270012170760841</v>
      </c>
      <c r="AA149" s="17" t="str">
        <f t="shared" si="14"/>
        <v>?</v>
      </c>
      <c r="AB149" s="17" t="str">
        <f t="shared" si="14"/>
        <v/>
      </c>
      <c r="AC149" s="17" t="str">
        <f t="shared" si="14"/>
        <v/>
      </c>
      <c r="AD149" s="17" t="str">
        <f t="shared" si="14"/>
        <v/>
      </c>
      <c r="AE149" s="17" t="str">
        <f t="shared" si="14"/>
        <v/>
      </c>
      <c r="AF149" s="17" t="str">
        <f t="shared" si="14"/>
        <v/>
      </c>
      <c r="AG149" s="17" t="str">
        <f t="shared" si="14"/>
        <v/>
      </c>
      <c r="AH149" s="17" t="str">
        <f t="shared" si="14"/>
        <v/>
      </c>
      <c r="AI149" s="17" t="str">
        <f t="shared" si="14"/>
        <v/>
      </c>
      <c r="AJ149" s="17" t="str">
        <f t="shared" si="14"/>
        <v/>
      </c>
      <c r="AK149" s="17" t="str">
        <f t="shared" si="14"/>
        <v/>
      </c>
      <c r="AL149" s="17" t="str">
        <f t="shared" si="14"/>
        <v/>
      </c>
      <c r="AM149" s="17" t="str">
        <f t="shared" si="14"/>
        <v/>
      </c>
      <c r="AN149" s="17" t="str">
        <f t="shared" si="14"/>
        <v/>
      </c>
      <c r="AO149" s="17" t="str">
        <f t="shared" si="14"/>
        <v/>
      </c>
    </row>
    <row r="150" spans="1:41">
      <c r="A150" t="s">
        <v>544</v>
      </c>
      <c r="B150" t="s">
        <v>545</v>
      </c>
      <c r="C150" t="s">
        <v>136</v>
      </c>
      <c r="E150" t="s">
        <v>530</v>
      </c>
      <c r="F150" t="s">
        <v>27759</v>
      </c>
      <c r="H150">
        <v>7.6036700939999999</v>
      </c>
      <c r="I150">
        <v>5.334147143</v>
      </c>
      <c r="J150">
        <v>4.3986017630000003</v>
      </c>
      <c r="K150">
        <v>3.6009645940000001</v>
      </c>
      <c r="L150">
        <v>3.7749080840000002</v>
      </c>
      <c r="M150">
        <v>10.403315729999999</v>
      </c>
      <c r="N150">
        <v>2.0791089359999999</v>
      </c>
      <c r="O150">
        <v>3.0122504409999999</v>
      </c>
      <c r="P150">
        <v>7.8330191850000004</v>
      </c>
      <c r="Q150">
        <v>6.0055464900000004</v>
      </c>
      <c r="R150">
        <v>1.8244497879999999</v>
      </c>
      <c r="S150">
        <v>1.9332208070000001</v>
      </c>
      <c r="T150">
        <v>7.8945930400000002</v>
      </c>
      <c r="U150">
        <v>1.616121312</v>
      </c>
      <c r="V150">
        <v>3.484671879</v>
      </c>
      <c r="X150">
        <f t="shared" si="12"/>
        <v>4.7199059524000004</v>
      </c>
      <c r="Y150">
        <f t="shared" si="13"/>
        <v>2.6974096623801285</v>
      </c>
      <c r="AA150" s="17" t="str">
        <f t="shared" si="14"/>
        <v/>
      </c>
      <c r="AB150" s="17" t="str">
        <f t="shared" si="14"/>
        <v/>
      </c>
      <c r="AC150" s="17" t="str">
        <f t="shared" si="14"/>
        <v/>
      </c>
      <c r="AD150" s="17" t="str">
        <f t="shared" si="14"/>
        <v/>
      </c>
      <c r="AE150" s="17" t="str">
        <f t="shared" si="14"/>
        <v/>
      </c>
      <c r="AF150" s="17" t="str">
        <f t="shared" si="14"/>
        <v>?</v>
      </c>
      <c r="AG150" s="17" t="str">
        <f t="shared" si="14"/>
        <v/>
      </c>
      <c r="AH150" s="17" t="str">
        <f t="shared" si="14"/>
        <v/>
      </c>
      <c r="AI150" s="17" t="str">
        <f t="shared" si="14"/>
        <v/>
      </c>
      <c r="AJ150" s="17" t="str">
        <f t="shared" si="14"/>
        <v/>
      </c>
      <c r="AK150" s="17" t="str">
        <f t="shared" si="14"/>
        <v/>
      </c>
      <c r="AL150" s="17" t="str">
        <f t="shared" si="14"/>
        <v/>
      </c>
      <c r="AM150" s="17" t="str">
        <f t="shared" si="14"/>
        <v/>
      </c>
      <c r="AN150" s="17" t="str">
        <f t="shared" si="14"/>
        <v/>
      </c>
      <c r="AO150" s="17" t="str">
        <f t="shared" si="14"/>
        <v/>
      </c>
    </row>
    <row r="151" spans="1:41">
      <c r="A151" t="s">
        <v>546</v>
      </c>
      <c r="B151" t="s">
        <v>547</v>
      </c>
      <c r="C151" t="s">
        <v>548</v>
      </c>
      <c r="E151" t="s">
        <v>530</v>
      </c>
      <c r="F151" t="s">
        <v>27759</v>
      </c>
      <c r="H151">
        <v>14.51862886</v>
      </c>
      <c r="I151">
        <v>229.946088</v>
      </c>
      <c r="J151">
        <v>212.6350358</v>
      </c>
      <c r="K151">
        <v>224.9725541</v>
      </c>
      <c r="L151">
        <v>287.83312979999999</v>
      </c>
      <c r="M151">
        <v>248.2745501</v>
      </c>
      <c r="N151">
        <v>134.01598709999999</v>
      </c>
      <c r="O151">
        <v>94.017105650000005</v>
      </c>
      <c r="P151">
        <v>161.7320278</v>
      </c>
      <c r="Q151">
        <v>359.88112219999999</v>
      </c>
      <c r="R151">
        <v>9.5993853219999998</v>
      </c>
      <c r="S151">
        <v>24.313943559999998</v>
      </c>
      <c r="T151">
        <v>5.7170011260000004</v>
      </c>
      <c r="U151">
        <v>10.270066590000001</v>
      </c>
      <c r="V151">
        <v>49.718040969999997</v>
      </c>
      <c r="X151">
        <f t="shared" si="12"/>
        <v>137.8296444652</v>
      </c>
      <c r="Y151">
        <f t="shared" si="13"/>
        <v>117.78001038805529</v>
      </c>
      <c r="AA151" s="17" t="str">
        <f t="shared" si="14"/>
        <v/>
      </c>
      <c r="AB151" s="17" t="str">
        <f t="shared" si="14"/>
        <v/>
      </c>
      <c r="AC151" s="17" t="str">
        <f t="shared" si="14"/>
        <v/>
      </c>
      <c r="AD151" s="17" t="str">
        <f t="shared" si="14"/>
        <v/>
      </c>
      <c r="AE151" s="17" t="str">
        <f t="shared" si="14"/>
        <v/>
      </c>
      <c r="AF151" s="17" t="str">
        <f t="shared" si="14"/>
        <v/>
      </c>
      <c r="AG151" s="17" t="str">
        <f t="shared" si="14"/>
        <v/>
      </c>
      <c r="AH151" s="17" t="str">
        <f t="shared" si="14"/>
        <v/>
      </c>
      <c r="AI151" s="17" t="str">
        <f t="shared" si="14"/>
        <v/>
      </c>
      <c r="AJ151" s="17" t="str">
        <f t="shared" si="14"/>
        <v/>
      </c>
      <c r="AK151" s="17" t="str">
        <f t="shared" si="14"/>
        <v/>
      </c>
      <c r="AL151" s="17" t="str">
        <f t="shared" si="14"/>
        <v/>
      </c>
      <c r="AM151" s="17" t="str">
        <f t="shared" si="14"/>
        <v/>
      </c>
      <c r="AN151" s="17" t="str">
        <f t="shared" si="14"/>
        <v/>
      </c>
      <c r="AO151" s="17" t="str">
        <f t="shared" si="14"/>
        <v/>
      </c>
    </row>
    <row r="152" spans="1:41">
      <c r="A152" t="s">
        <v>549</v>
      </c>
      <c r="B152" t="s">
        <v>550</v>
      </c>
      <c r="C152" t="s">
        <v>551</v>
      </c>
      <c r="E152" t="s">
        <v>530</v>
      </c>
      <c r="F152" t="s">
        <v>27759</v>
      </c>
      <c r="H152">
        <v>4.2259194170000001</v>
      </c>
      <c r="I152">
        <v>2.71170146</v>
      </c>
      <c r="J152">
        <v>1.0386999830000001</v>
      </c>
      <c r="K152">
        <v>1.071118019</v>
      </c>
      <c r="L152">
        <v>1.4091476709999999</v>
      </c>
      <c r="M152">
        <v>4.1973783439999997</v>
      </c>
      <c r="N152">
        <v>1.0625415579999999</v>
      </c>
      <c r="O152">
        <v>2.0874661720000001</v>
      </c>
      <c r="P152">
        <v>4.363026122</v>
      </c>
      <c r="Q152">
        <v>5.0641336360000002</v>
      </c>
      <c r="R152">
        <v>1.9580324739999999</v>
      </c>
      <c r="S152">
        <v>0.71853419799999996</v>
      </c>
      <c r="T152">
        <v>4.1959641300000001</v>
      </c>
      <c r="U152">
        <v>0.61215903199999999</v>
      </c>
      <c r="V152">
        <v>2.1036447090000001</v>
      </c>
      <c r="X152">
        <f t="shared" si="12"/>
        <v>2.4546311283333333</v>
      </c>
      <c r="Y152">
        <f t="shared" si="13"/>
        <v>1.548909684784306</v>
      </c>
      <c r="AA152" s="17" t="str">
        <f>IF(H152&gt;($X152+$B$1*$Y152),"?",IF(H152&lt;$X152-$B$1*$Y152,"?",""))</f>
        <v/>
      </c>
      <c r="AB152" s="17" t="str">
        <f t="shared" si="14"/>
        <v/>
      </c>
      <c r="AC152" s="17" t="str">
        <f t="shared" si="14"/>
        <v/>
      </c>
      <c r="AD152" s="17" t="str">
        <f t="shared" si="14"/>
        <v/>
      </c>
      <c r="AE152" s="17" t="str">
        <f t="shared" si="14"/>
        <v/>
      </c>
      <c r="AF152" s="17" t="str">
        <f t="shared" si="14"/>
        <v/>
      </c>
      <c r="AG152" s="17" t="str">
        <f t="shared" si="14"/>
        <v/>
      </c>
      <c r="AH152" s="17" t="str">
        <f t="shared" si="14"/>
        <v/>
      </c>
      <c r="AI152" s="17" t="str">
        <f t="shared" si="14"/>
        <v/>
      </c>
      <c r="AJ152" s="17" t="str">
        <f t="shared" si="14"/>
        <v/>
      </c>
      <c r="AK152" s="17" t="str">
        <f t="shared" si="14"/>
        <v/>
      </c>
      <c r="AL152" s="17" t="str">
        <f t="shared" si="14"/>
        <v/>
      </c>
      <c r="AM152" s="17" t="str">
        <f t="shared" si="14"/>
        <v/>
      </c>
      <c r="AN152" s="17" t="str">
        <f t="shared" si="14"/>
        <v/>
      </c>
      <c r="AO152" s="17" t="str">
        <f t="shared" si="14"/>
        <v/>
      </c>
    </row>
    <row r="153" spans="1:41">
      <c r="A153" t="s">
        <v>552</v>
      </c>
      <c r="B153" t="s">
        <v>553</v>
      </c>
      <c r="C153" t="s">
        <v>554</v>
      </c>
      <c r="E153" t="s">
        <v>530</v>
      </c>
      <c r="F153" t="s">
        <v>27759</v>
      </c>
      <c r="H153">
        <v>62.450859229999999</v>
      </c>
      <c r="I153">
        <v>11.6724765</v>
      </c>
      <c r="J153">
        <v>9.3936678360000005</v>
      </c>
      <c r="K153">
        <v>8.6215724750000007</v>
      </c>
      <c r="L153">
        <v>8.7345419020000001</v>
      </c>
      <c r="M153">
        <v>16.1033215</v>
      </c>
      <c r="N153">
        <v>23.779354720000001</v>
      </c>
      <c r="O153">
        <v>11.024626250000001</v>
      </c>
      <c r="P153">
        <v>26.11668465</v>
      </c>
      <c r="Q153">
        <v>34.133296950000002</v>
      </c>
      <c r="R153">
        <v>30.44841551</v>
      </c>
      <c r="S153">
        <v>8.6556157999999996</v>
      </c>
      <c r="T153">
        <v>88.695671520000005</v>
      </c>
      <c r="U153">
        <v>6.7900536029999996</v>
      </c>
      <c r="V153">
        <v>35.15287361</v>
      </c>
      <c r="X153">
        <f t="shared" si="12"/>
        <v>25.451535470400003</v>
      </c>
      <c r="Y153">
        <f t="shared" si="13"/>
        <v>23.149774472916928</v>
      </c>
      <c r="AA153" s="17" t="str">
        <f t="shared" si="14"/>
        <v/>
      </c>
      <c r="AB153" s="17" t="str">
        <f t="shared" si="14"/>
        <v/>
      </c>
      <c r="AC153" s="17" t="str">
        <f t="shared" si="14"/>
        <v/>
      </c>
      <c r="AD153" s="17" t="str">
        <f t="shared" si="14"/>
        <v/>
      </c>
      <c r="AE153" s="17" t="str">
        <f t="shared" si="14"/>
        <v/>
      </c>
      <c r="AF153" s="17" t="str">
        <f t="shared" si="14"/>
        <v/>
      </c>
      <c r="AG153" s="17" t="str">
        <f t="shared" si="14"/>
        <v/>
      </c>
      <c r="AH153" s="17" t="str">
        <f t="shared" si="14"/>
        <v/>
      </c>
      <c r="AI153" s="17" t="str">
        <f t="shared" si="14"/>
        <v/>
      </c>
      <c r="AJ153" s="17" t="str">
        <f t="shared" si="14"/>
        <v/>
      </c>
      <c r="AK153" s="17" t="str">
        <f t="shared" si="14"/>
        <v/>
      </c>
      <c r="AL153" s="17" t="str">
        <f t="shared" si="14"/>
        <v/>
      </c>
      <c r="AM153" s="17" t="str">
        <f t="shared" si="14"/>
        <v>?</v>
      </c>
      <c r="AN153" s="17" t="str">
        <f t="shared" si="14"/>
        <v/>
      </c>
      <c r="AO153" s="17" t="str">
        <f t="shared" si="14"/>
        <v/>
      </c>
    </row>
    <row r="154" spans="1:41">
      <c r="A154" t="s">
        <v>555</v>
      </c>
      <c r="B154" t="s">
        <v>556</v>
      </c>
      <c r="C154" t="s">
        <v>557</v>
      </c>
      <c r="E154" t="s">
        <v>530</v>
      </c>
      <c r="F154" t="s">
        <v>27759</v>
      </c>
      <c r="H154">
        <v>11.339419210000001</v>
      </c>
      <c r="I154">
        <v>1.012927836</v>
      </c>
      <c r="J154">
        <v>1.8873957139999999</v>
      </c>
      <c r="K154">
        <v>1.269666467</v>
      </c>
      <c r="L154">
        <v>1.1685468059999999</v>
      </c>
      <c r="M154">
        <v>1.1238613740000001</v>
      </c>
      <c r="N154">
        <v>4.5342008140000001</v>
      </c>
      <c r="O154">
        <v>2.133068186</v>
      </c>
      <c r="P154">
        <v>5.0611548009999998</v>
      </c>
      <c r="Q154">
        <v>10.053971020000001</v>
      </c>
      <c r="R154">
        <v>7.723611837</v>
      </c>
      <c r="S154">
        <v>1.4880149519999999</v>
      </c>
      <c r="T154">
        <v>12.355609169999999</v>
      </c>
      <c r="U154">
        <v>1.975671044</v>
      </c>
      <c r="V154">
        <v>6.0349022960000003</v>
      </c>
      <c r="X154">
        <f t="shared" si="12"/>
        <v>4.6108014351333342</v>
      </c>
      <c r="Y154">
        <f t="shared" si="13"/>
        <v>4.0105070076233451</v>
      </c>
      <c r="AA154" s="17" t="str">
        <f t="shared" si="14"/>
        <v/>
      </c>
      <c r="AB154" s="17" t="str">
        <f t="shared" si="14"/>
        <v/>
      </c>
      <c r="AC154" s="17" t="str">
        <f t="shared" si="14"/>
        <v/>
      </c>
      <c r="AD154" s="17" t="str">
        <f t="shared" si="14"/>
        <v/>
      </c>
      <c r="AE154" s="17" t="str">
        <f t="shared" si="14"/>
        <v/>
      </c>
      <c r="AF154" s="17" t="str">
        <f t="shared" si="14"/>
        <v/>
      </c>
      <c r="AG154" s="17" t="str">
        <f t="shared" si="14"/>
        <v/>
      </c>
      <c r="AH154" s="17" t="str">
        <f t="shared" si="14"/>
        <v/>
      </c>
      <c r="AI154" s="17" t="str">
        <f t="shared" si="14"/>
        <v/>
      </c>
      <c r="AJ154" s="17" t="str">
        <f t="shared" si="14"/>
        <v/>
      </c>
      <c r="AK154" s="17" t="str">
        <f t="shared" si="14"/>
        <v/>
      </c>
      <c r="AL154" s="17" t="str">
        <f t="shared" si="14"/>
        <v/>
      </c>
      <c r="AM154" s="17" t="str">
        <f t="shared" si="14"/>
        <v/>
      </c>
      <c r="AN154" s="17" t="str">
        <f t="shared" si="14"/>
        <v/>
      </c>
      <c r="AO154" s="17" t="str">
        <f t="shared" si="14"/>
        <v/>
      </c>
    </row>
    <row r="155" spans="1:41">
      <c r="A155" t="s">
        <v>558</v>
      </c>
      <c r="B155" t="s">
        <v>559</v>
      </c>
      <c r="C155" t="s">
        <v>560</v>
      </c>
      <c r="E155" t="s">
        <v>530</v>
      </c>
      <c r="F155" t="s">
        <v>27759</v>
      </c>
      <c r="H155">
        <v>12.07421107</v>
      </c>
      <c r="I155">
        <v>1.065914494</v>
      </c>
      <c r="J155">
        <v>0.67607872700000005</v>
      </c>
      <c r="K155">
        <v>0.71672981000000002</v>
      </c>
      <c r="L155">
        <v>0.47029855500000001</v>
      </c>
      <c r="M155">
        <v>0.90651315600000004</v>
      </c>
      <c r="N155">
        <v>1.456305585</v>
      </c>
      <c r="O155">
        <v>1.242935715</v>
      </c>
      <c r="P155">
        <v>2.471035798</v>
      </c>
      <c r="Q155">
        <v>4.8757934870000001</v>
      </c>
      <c r="R155">
        <v>5.4021601290000003</v>
      </c>
      <c r="S155">
        <v>0.88409401700000001</v>
      </c>
      <c r="T155">
        <v>8.4454270319999996</v>
      </c>
      <c r="U155">
        <v>0.65377961699999998</v>
      </c>
      <c r="V155">
        <v>2.1842636130000002</v>
      </c>
      <c r="X155">
        <f t="shared" si="12"/>
        <v>2.9017027203333332</v>
      </c>
      <c r="Y155">
        <f t="shared" si="13"/>
        <v>3.4087285225393456</v>
      </c>
      <c r="AA155" s="17" t="str">
        <f t="shared" si="14"/>
        <v>?</v>
      </c>
      <c r="AB155" s="17" t="str">
        <f t="shared" ref="AB155:AO173" si="15">IF(I155&gt;($X155+$B$1*$Y155),"?",IF(I155&lt;$X155-$B$1*$Y155,"?",""))</f>
        <v/>
      </c>
      <c r="AC155" s="17" t="str">
        <f t="shared" si="15"/>
        <v/>
      </c>
      <c r="AD155" s="17" t="str">
        <f t="shared" si="15"/>
        <v/>
      </c>
      <c r="AE155" s="17" t="str">
        <f t="shared" si="15"/>
        <v/>
      </c>
      <c r="AF155" s="17" t="str">
        <f t="shared" si="15"/>
        <v/>
      </c>
      <c r="AG155" s="17" t="str">
        <f t="shared" si="15"/>
        <v/>
      </c>
      <c r="AH155" s="17" t="str">
        <f t="shared" si="15"/>
        <v/>
      </c>
      <c r="AI155" s="17" t="str">
        <f t="shared" si="15"/>
        <v/>
      </c>
      <c r="AJ155" s="17" t="str">
        <f t="shared" si="15"/>
        <v/>
      </c>
      <c r="AK155" s="17" t="str">
        <f t="shared" si="15"/>
        <v/>
      </c>
      <c r="AL155" s="17" t="str">
        <f t="shared" si="15"/>
        <v/>
      </c>
      <c r="AM155" s="17" t="str">
        <f t="shared" si="15"/>
        <v/>
      </c>
      <c r="AN155" s="17" t="str">
        <f t="shared" si="15"/>
        <v/>
      </c>
      <c r="AO155" s="17" t="str">
        <f t="shared" si="15"/>
        <v/>
      </c>
    </row>
    <row r="156" spans="1:41">
      <c r="A156" t="s">
        <v>561</v>
      </c>
      <c r="B156" t="s">
        <v>562</v>
      </c>
      <c r="C156" t="s">
        <v>136</v>
      </c>
      <c r="E156" t="s">
        <v>530</v>
      </c>
      <c r="F156" t="s">
        <v>27759</v>
      </c>
      <c r="H156">
        <v>5.2019160080000004</v>
      </c>
      <c r="I156">
        <v>21.383395709999999</v>
      </c>
      <c r="J156">
        <v>11.591090299999999</v>
      </c>
      <c r="K156">
        <v>7.3955253790000004</v>
      </c>
      <c r="L156">
        <v>10.87909054</v>
      </c>
      <c r="M156">
        <v>4.2176260189999999</v>
      </c>
      <c r="N156">
        <v>12.221979080000001</v>
      </c>
      <c r="O156">
        <v>11.760171420000001</v>
      </c>
      <c r="P156">
        <v>20.84532252</v>
      </c>
      <c r="Q156">
        <v>15.338728890000001</v>
      </c>
      <c r="R156">
        <v>3.883179868</v>
      </c>
      <c r="S156">
        <v>4.5243770359999997</v>
      </c>
      <c r="T156">
        <v>6.4011209249999999</v>
      </c>
      <c r="U156">
        <v>2.9050168099999998</v>
      </c>
      <c r="V156">
        <v>7.3505940519999999</v>
      </c>
      <c r="X156">
        <f t="shared" si="12"/>
        <v>9.7266089704666641</v>
      </c>
      <c r="Y156">
        <f t="shared" si="13"/>
        <v>5.8971671103402636</v>
      </c>
      <c r="AA156" s="17" t="str">
        <f t="shared" ref="AA156:AF219" si="16">IF(H156&gt;($X156+$B$1*$Y156),"?",IF(H156&lt;$X156-$B$1*$Y156,"?",""))</f>
        <v/>
      </c>
      <c r="AB156" s="17" t="str">
        <f t="shared" si="15"/>
        <v/>
      </c>
      <c r="AC156" s="17" t="str">
        <f t="shared" si="15"/>
        <v/>
      </c>
      <c r="AD156" s="17" t="str">
        <f t="shared" si="15"/>
        <v/>
      </c>
      <c r="AE156" s="17" t="str">
        <f t="shared" si="15"/>
        <v/>
      </c>
      <c r="AF156" s="17" t="str">
        <f t="shared" si="15"/>
        <v/>
      </c>
      <c r="AG156" s="17" t="str">
        <f t="shared" si="15"/>
        <v/>
      </c>
      <c r="AH156" s="17" t="str">
        <f t="shared" si="15"/>
        <v/>
      </c>
      <c r="AI156" s="17" t="str">
        <f t="shared" si="15"/>
        <v/>
      </c>
      <c r="AJ156" s="17" t="str">
        <f t="shared" si="15"/>
        <v/>
      </c>
      <c r="AK156" s="17" t="str">
        <f t="shared" si="15"/>
        <v/>
      </c>
      <c r="AL156" s="17" t="str">
        <f t="shared" si="15"/>
        <v/>
      </c>
      <c r="AM156" s="17" t="str">
        <f t="shared" si="15"/>
        <v/>
      </c>
      <c r="AN156" s="17" t="str">
        <f t="shared" si="15"/>
        <v/>
      </c>
      <c r="AO156" s="17" t="str">
        <f t="shared" si="15"/>
        <v/>
      </c>
    </row>
    <row r="157" spans="1:41">
      <c r="A157" t="s">
        <v>563</v>
      </c>
      <c r="B157" t="s">
        <v>564</v>
      </c>
      <c r="C157" t="s">
        <v>565</v>
      </c>
      <c r="E157" t="s">
        <v>530</v>
      </c>
      <c r="F157" t="s">
        <v>27759</v>
      </c>
      <c r="H157">
        <v>2.574385446</v>
      </c>
      <c r="I157">
        <v>1.8059898190000001</v>
      </c>
      <c r="J157">
        <v>1.5520058240000001</v>
      </c>
      <c r="K157">
        <v>0.99286818499999996</v>
      </c>
      <c r="L157">
        <v>1.037279091</v>
      </c>
      <c r="M157">
        <v>0.24717652400000001</v>
      </c>
      <c r="N157">
        <v>1.877138354</v>
      </c>
      <c r="O157">
        <v>3.073183964</v>
      </c>
      <c r="P157">
        <v>3.5036078470000001</v>
      </c>
      <c r="Q157">
        <v>3.9310591449999999</v>
      </c>
      <c r="R157">
        <v>0</v>
      </c>
      <c r="S157">
        <v>1.4280727200000001</v>
      </c>
      <c r="T157">
        <v>1.900717258</v>
      </c>
      <c r="U157">
        <v>1.384024562</v>
      </c>
      <c r="V157">
        <v>1.1798103360000001</v>
      </c>
      <c r="X157">
        <f t="shared" si="12"/>
        <v>1.7658212716666666</v>
      </c>
      <c r="Y157">
        <f t="shared" si="13"/>
        <v>1.1117854972109469</v>
      </c>
      <c r="AA157" s="17" t="str">
        <f t="shared" si="16"/>
        <v/>
      </c>
      <c r="AB157" s="17" t="str">
        <f t="shared" si="15"/>
        <v/>
      </c>
      <c r="AC157" s="17" t="str">
        <f t="shared" si="15"/>
        <v/>
      </c>
      <c r="AD157" s="17" t="str">
        <f t="shared" si="15"/>
        <v/>
      </c>
      <c r="AE157" s="17" t="str">
        <f t="shared" si="15"/>
        <v/>
      </c>
      <c r="AF157" s="17" t="str">
        <f t="shared" si="15"/>
        <v/>
      </c>
      <c r="AG157" s="17" t="str">
        <f t="shared" si="15"/>
        <v/>
      </c>
      <c r="AH157" s="17" t="str">
        <f t="shared" si="15"/>
        <v/>
      </c>
      <c r="AI157" s="17" t="str">
        <f t="shared" si="15"/>
        <v/>
      </c>
      <c r="AJ157" s="17" t="str">
        <f t="shared" si="15"/>
        <v/>
      </c>
      <c r="AK157" s="17" t="str">
        <f t="shared" si="15"/>
        <v/>
      </c>
      <c r="AL157" s="17" t="str">
        <f t="shared" si="15"/>
        <v/>
      </c>
      <c r="AM157" s="17" t="str">
        <f t="shared" si="15"/>
        <v/>
      </c>
      <c r="AN157" s="17" t="str">
        <f t="shared" si="15"/>
        <v/>
      </c>
      <c r="AO157" s="17" t="str">
        <f t="shared" si="15"/>
        <v/>
      </c>
    </row>
    <row r="158" spans="1:41">
      <c r="A158" t="s">
        <v>566</v>
      </c>
      <c r="B158" t="s">
        <v>567</v>
      </c>
      <c r="C158" t="s">
        <v>568</v>
      </c>
      <c r="D158" t="s">
        <v>569</v>
      </c>
      <c r="E158" t="s">
        <v>570</v>
      </c>
      <c r="F158" t="s">
        <v>27760</v>
      </c>
      <c r="H158">
        <v>7.0114487600000004</v>
      </c>
      <c r="I158">
        <v>12.685043759999999</v>
      </c>
      <c r="J158">
        <v>8.5036372230000001</v>
      </c>
      <c r="K158">
        <v>17.179108459999998</v>
      </c>
      <c r="L158">
        <v>12.551399869999999</v>
      </c>
      <c r="M158">
        <v>57.087005959999999</v>
      </c>
      <c r="N158">
        <v>14.996568440000001</v>
      </c>
      <c r="O158">
        <v>11.999394240000001</v>
      </c>
      <c r="P158">
        <v>7.4217310799999998</v>
      </c>
      <c r="Q158">
        <v>3.8395392579999998</v>
      </c>
      <c r="R158">
        <v>0</v>
      </c>
      <c r="S158">
        <v>7.145003215</v>
      </c>
      <c r="T158">
        <v>2.0706738659999999</v>
      </c>
      <c r="U158">
        <v>16.340127580000001</v>
      </c>
      <c r="V158">
        <v>12.692392249999999</v>
      </c>
      <c r="X158">
        <f t="shared" si="12"/>
        <v>12.768204930800001</v>
      </c>
      <c r="Y158">
        <f t="shared" si="13"/>
        <v>13.284535654712341</v>
      </c>
      <c r="AA158" s="17" t="str">
        <f t="shared" si="16"/>
        <v/>
      </c>
      <c r="AB158" s="17" t="str">
        <f t="shared" si="15"/>
        <v/>
      </c>
      <c r="AC158" s="17" t="str">
        <f t="shared" si="15"/>
        <v/>
      </c>
      <c r="AD158" s="17" t="str">
        <f t="shared" si="15"/>
        <v/>
      </c>
      <c r="AE158" s="17" t="str">
        <f t="shared" si="15"/>
        <v/>
      </c>
      <c r="AF158" s="17" t="str">
        <f t="shared" si="15"/>
        <v>?</v>
      </c>
      <c r="AG158" s="17" t="str">
        <f t="shared" si="15"/>
        <v/>
      </c>
      <c r="AH158" s="17" t="str">
        <f t="shared" si="15"/>
        <v/>
      </c>
      <c r="AI158" s="17" t="str">
        <f t="shared" si="15"/>
        <v/>
      </c>
      <c r="AJ158" s="17" t="str">
        <f t="shared" si="15"/>
        <v/>
      </c>
      <c r="AK158" s="17" t="str">
        <f t="shared" si="15"/>
        <v/>
      </c>
      <c r="AL158" s="17" t="str">
        <f t="shared" si="15"/>
        <v/>
      </c>
      <c r="AM158" s="17" t="str">
        <f t="shared" si="15"/>
        <v/>
      </c>
      <c r="AN158" s="17" t="str">
        <f t="shared" si="15"/>
        <v/>
      </c>
      <c r="AO158" s="17" t="str">
        <f t="shared" si="15"/>
        <v/>
      </c>
    </row>
    <row r="159" spans="1:41">
      <c r="A159" t="s">
        <v>571</v>
      </c>
      <c r="B159" t="s">
        <v>572</v>
      </c>
      <c r="C159" t="s">
        <v>573</v>
      </c>
      <c r="D159" t="s">
        <v>574</v>
      </c>
      <c r="E159" t="s">
        <v>570</v>
      </c>
      <c r="F159" t="s">
        <v>27760</v>
      </c>
      <c r="H159">
        <v>5.478230935</v>
      </c>
      <c r="I159">
        <v>23.432038949999999</v>
      </c>
      <c r="J159">
        <v>21.878065289999999</v>
      </c>
      <c r="K159">
        <v>24.321098809999999</v>
      </c>
      <c r="L159">
        <v>14.91750223</v>
      </c>
      <c r="M159">
        <v>20.87758856</v>
      </c>
      <c r="N159">
        <v>29.497888419999999</v>
      </c>
      <c r="O159">
        <v>54.86371561</v>
      </c>
      <c r="P159">
        <v>22.175613160000001</v>
      </c>
      <c r="Q159">
        <v>15.709712959999999</v>
      </c>
      <c r="R159">
        <v>4.853408774</v>
      </c>
      <c r="S159">
        <v>22.545036929999998</v>
      </c>
      <c r="T159">
        <v>7.9337974820000001</v>
      </c>
      <c r="U159">
        <v>40.968966279999997</v>
      </c>
      <c r="V159">
        <v>21.436732450000001</v>
      </c>
      <c r="X159">
        <f t="shared" si="12"/>
        <v>22.059293122733333</v>
      </c>
      <c r="Y159">
        <f t="shared" si="13"/>
        <v>12.983316630219219</v>
      </c>
      <c r="AA159" s="17" t="str">
        <f t="shared" si="16"/>
        <v/>
      </c>
      <c r="AB159" s="17" t="str">
        <f t="shared" si="15"/>
        <v/>
      </c>
      <c r="AC159" s="17" t="str">
        <f t="shared" si="15"/>
        <v/>
      </c>
      <c r="AD159" s="17" t="str">
        <f t="shared" si="15"/>
        <v/>
      </c>
      <c r="AE159" s="17" t="str">
        <f t="shared" si="15"/>
        <v/>
      </c>
      <c r="AF159" s="17" t="str">
        <f t="shared" si="15"/>
        <v/>
      </c>
      <c r="AG159" s="17" t="str">
        <f t="shared" si="15"/>
        <v/>
      </c>
      <c r="AH159" s="17" t="str">
        <f t="shared" si="15"/>
        <v>?</v>
      </c>
      <c r="AI159" s="17" t="str">
        <f t="shared" si="15"/>
        <v/>
      </c>
      <c r="AJ159" s="17" t="str">
        <f t="shared" si="15"/>
        <v/>
      </c>
      <c r="AK159" s="17" t="str">
        <f t="shared" si="15"/>
        <v/>
      </c>
      <c r="AL159" s="17" t="str">
        <f t="shared" si="15"/>
        <v/>
      </c>
      <c r="AM159" s="17" t="str">
        <f t="shared" si="15"/>
        <v/>
      </c>
      <c r="AN159" s="17" t="str">
        <f t="shared" si="15"/>
        <v/>
      </c>
      <c r="AO159" s="17" t="str">
        <f t="shared" si="15"/>
        <v/>
      </c>
    </row>
    <row r="160" spans="1:41">
      <c r="A160" t="s">
        <v>575</v>
      </c>
      <c r="B160" t="s">
        <v>576</v>
      </c>
      <c r="C160" t="s">
        <v>577</v>
      </c>
      <c r="D160" t="s">
        <v>578</v>
      </c>
      <c r="E160" t="s">
        <v>570</v>
      </c>
      <c r="F160" t="s">
        <v>27760</v>
      </c>
      <c r="H160">
        <v>98.315288989999999</v>
      </c>
      <c r="I160">
        <v>100.70302359999999</v>
      </c>
      <c r="J160">
        <v>126.3677643</v>
      </c>
      <c r="K160">
        <v>92.48453499</v>
      </c>
      <c r="L160">
        <v>113.53238899999999</v>
      </c>
      <c r="M160">
        <v>32.048206190000002</v>
      </c>
      <c r="N160">
        <v>89.533310700000001</v>
      </c>
      <c r="O160">
        <v>144.0764016</v>
      </c>
      <c r="P160">
        <v>114.9311287</v>
      </c>
      <c r="Q160">
        <v>132.79278790000001</v>
      </c>
      <c r="R160">
        <v>50.346917070000003</v>
      </c>
      <c r="S160">
        <v>244.08932970000001</v>
      </c>
      <c r="T160">
        <v>88.25273584</v>
      </c>
      <c r="U160">
        <v>301.8131788</v>
      </c>
      <c r="V160">
        <v>106.0574979</v>
      </c>
      <c r="X160">
        <f t="shared" si="12"/>
        <v>122.35629968533335</v>
      </c>
      <c r="Y160">
        <f t="shared" si="13"/>
        <v>68.42074874224096</v>
      </c>
      <c r="AA160" s="17" t="str">
        <f t="shared" si="16"/>
        <v/>
      </c>
      <c r="AB160" s="17" t="str">
        <f t="shared" si="15"/>
        <v/>
      </c>
      <c r="AC160" s="17" t="str">
        <f t="shared" si="15"/>
        <v/>
      </c>
      <c r="AD160" s="17" t="str">
        <f t="shared" si="15"/>
        <v/>
      </c>
      <c r="AE160" s="17" t="str">
        <f t="shared" si="15"/>
        <v/>
      </c>
      <c r="AF160" s="17" t="str">
        <f t="shared" si="15"/>
        <v/>
      </c>
      <c r="AG160" s="17" t="str">
        <f t="shared" si="15"/>
        <v/>
      </c>
      <c r="AH160" s="17" t="str">
        <f t="shared" si="15"/>
        <v/>
      </c>
      <c r="AI160" s="17" t="str">
        <f t="shared" si="15"/>
        <v/>
      </c>
      <c r="AJ160" s="17" t="str">
        <f t="shared" si="15"/>
        <v/>
      </c>
      <c r="AK160" s="17" t="str">
        <f t="shared" si="15"/>
        <v/>
      </c>
      <c r="AL160" s="17" t="str">
        <f t="shared" si="15"/>
        <v/>
      </c>
      <c r="AM160" s="17" t="str">
        <f t="shared" si="15"/>
        <v/>
      </c>
      <c r="AN160" s="17" t="str">
        <f t="shared" si="15"/>
        <v>?</v>
      </c>
      <c r="AO160" s="17" t="str">
        <f t="shared" si="15"/>
        <v/>
      </c>
    </row>
    <row r="161" spans="1:41">
      <c r="A161" t="s">
        <v>579</v>
      </c>
      <c r="B161" t="s">
        <v>580</v>
      </c>
      <c r="C161" t="s">
        <v>581</v>
      </c>
      <c r="D161" t="s">
        <v>582</v>
      </c>
      <c r="E161" t="s">
        <v>570</v>
      </c>
      <c r="F161" t="s">
        <v>27760</v>
      </c>
      <c r="H161">
        <v>3.0717099069999998</v>
      </c>
      <c r="I161">
        <v>0.680486594</v>
      </c>
      <c r="J161">
        <v>0.32679267000000001</v>
      </c>
      <c r="K161">
        <v>0.278746416</v>
      </c>
      <c r="L161">
        <v>0.23574524799999999</v>
      </c>
      <c r="M161">
        <v>0.26215692000000002</v>
      </c>
      <c r="N161">
        <v>2.4886303930000002</v>
      </c>
      <c r="O161">
        <v>0.95187113899999998</v>
      </c>
      <c r="P161">
        <v>0.92898692900000002</v>
      </c>
      <c r="Q161">
        <v>0.64696114500000002</v>
      </c>
      <c r="R161">
        <v>0</v>
      </c>
      <c r="S161">
        <v>0.12621854900000001</v>
      </c>
      <c r="T161">
        <v>0.377983546</v>
      </c>
      <c r="U161">
        <v>0.61447179299999999</v>
      </c>
      <c r="V161">
        <v>0.70386412099999995</v>
      </c>
      <c r="X161">
        <f t="shared" si="12"/>
        <v>0.77964169133333339</v>
      </c>
      <c r="Y161">
        <f t="shared" si="13"/>
        <v>0.86612270842347361</v>
      </c>
      <c r="AA161" s="17" t="str">
        <f t="shared" si="16"/>
        <v>?</v>
      </c>
      <c r="AB161" s="17" t="str">
        <f t="shared" si="15"/>
        <v/>
      </c>
      <c r="AC161" s="17" t="str">
        <f t="shared" si="15"/>
        <v/>
      </c>
      <c r="AD161" s="17" t="str">
        <f t="shared" si="15"/>
        <v/>
      </c>
      <c r="AE161" s="17" t="str">
        <f t="shared" si="15"/>
        <v/>
      </c>
      <c r="AF161" s="17" t="str">
        <f t="shared" si="15"/>
        <v/>
      </c>
      <c r="AG161" s="17" t="str">
        <f t="shared" si="15"/>
        <v/>
      </c>
      <c r="AH161" s="17" t="str">
        <f t="shared" si="15"/>
        <v/>
      </c>
      <c r="AI161" s="17" t="str">
        <f t="shared" si="15"/>
        <v/>
      </c>
      <c r="AJ161" s="17" t="str">
        <f t="shared" si="15"/>
        <v/>
      </c>
      <c r="AK161" s="17" t="str">
        <f t="shared" si="15"/>
        <v/>
      </c>
      <c r="AL161" s="17" t="str">
        <f t="shared" si="15"/>
        <v/>
      </c>
      <c r="AM161" s="17" t="str">
        <f t="shared" si="15"/>
        <v/>
      </c>
      <c r="AN161" s="17" t="str">
        <f t="shared" si="15"/>
        <v/>
      </c>
      <c r="AO161" s="17" t="str">
        <f t="shared" si="15"/>
        <v/>
      </c>
    </row>
    <row r="162" spans="1:41">
      <c r="A162" t="s">
        <v>583</v>
      </c>
      <c r="B162" t="s">
        <v>584</v>
      </c>
      <c r="C162" t="s">
        <v>585</v>
      </c>
      <c r="E162" t="s">
        <v>570</v>
      </c>
      <c r="F162" t="s">
        <v>27760</v>
      </c>
      <c r="H162">
        <v>1.40220766</v>
      </c>
      <c r="I162">
        <v>1.596026071</v>
      </c>
      <c r="J162">
        <v>2.0113294069999998</v>
      </c>
      <c r="K162">
        <v>1.7573001690000001</v>
      </c>
      <c r="L162">
        <v>1.4695090740000001</v>
      </c>
      <c r="M162">
        <v>2.4697876750000001</v>
      </c>
      <c r="N162">
        <v>3.314094614</v>
      </c>
      <c r="O162">
        <v>2.5989503530000002</v>
      </c>
      <c r="P162">
        <v>2.7418583509999999</v>
      </c>
      <c r="Q162">
        <v>2.627435379</v>
      </c>
      <c r="R162">
        <v>1.392208347</v>
      </c>
      <c r="S162">
        <v>1.2934162389999999</v>
      </c>
      <c r="T162">
        <v>1.5529144850000001</v>
      </c>
      <c r="U162">
        <v>1.617715762</v>
      </c>
      <c r="V162">
        <v>1.9943228820000001</v>
      </c>
      <c r="X162">
        <f t="shared" si="12"/>
        <v>1.9892717645333333</v>
      </c>
      <c r="Y162">
        <f t="shared" si="13"/>
        <v>0.61669176229549827</v>
      </c>
      <c r="AA162" s="17" t="str">
        <f t="shared" si="16"/>
        <v/>
      </c>
      <c r="AB162" s="17" t="str">
        <f t="shared" si="15"/>
        <v/>
      </c>
      <c r="AC162" s="17" t="str">
        <f t="shared" si="15"/>
        <v/>
      </c>
      <c r="AD162" s="17" t="str">
        <f t="shared" si="15"/>
        <v/>
      </c>
      <c r="AE162" s="17" t="str">
        <f t="shared" si="15"/>
        <v/>
      </c>
      <c r="AF162" s="17" t="str">
        <f t="shared" si="15"/>
        <v/>
      </c>
      <c r="AG162" s="17" t="str">
        <f t="shared" si="15"/>
        <v>?</v>
      </c>
      <c r="AH162" s="17" t="str">
        <f t="shared" si="15"/>
        <v/>
      </c>
      <c r="AI162" s="17" t="str">
        <f t="shared" si="15"/>
        <v/>
      </c>
      <c r="AJ162" s="17" t="str">
        <f t="shared" si="15"/>
        <v/>
      </c>
      <c r="AK162" s="17" t="str">
        <f t="shared" si="15"/>
        <v/>
      </c>
      <c r="AL162" s="17" t="str">
        <f t="shared" si="15"/>
        <v/>
      </c>
      <c r="AM162" s="17" t="str">
        <f t="shared" si="15"/>
        <v/>
      </c>
      <c r="AN162" s="17" t="str">
        <f t="shared" si="15"/>
        <v/>
      </c>
      <c r="AO162" s="17" t="str">
        <f t="shared" si="15"/>
        <v/>
      </c>
    </row>
    <row r="163" spans="1:41">
      <c r="A163" t="s">
        <v>586</v>
      </c>
      <c r="B163" t="s">
        <v>587</v>
      </c>
      <c r="C163" t="s">
        <v>588</v>
      </c>
      <c r="D163" t="s">
        <v>589</v>
      </c>
      <c r="E163" t="s">
        <v>570</v>
      </c>
      <c r="F163" t="s">
        <v>27760</v>
      </c>
      <c r="H163">
        <v>8.3392534119999997</v>
      </c>
      <c r="I163">
        <v>1.95987574</v>
      </c>
      <c r="J163">
        <v>1.2497882979999999</v>
      </c>
      <c r="K163">
        <v>1.766862339</v>
      </c>
      <c r="L163">
        <v>1.2271585380000001</v>
      </c>
      <c r="M163">
        <v>3.6483312840000002</v>
      </c>
      <c r="N163">
        <v>5.4990210480000004</v>
      </c>
      <c r="O163">
        <v>2.8957273899999998</v>
      </c>
      <c r="P163">
        <v>4.2765479649999998</v>
      </c>
      <c r="Q163">
        <v>3.253171316</v>
      </c>
      <c r="R163">
        <v>6.6814266529999999</v>
      </c>
      <c r="S163">
        <v>1.814636352</v>
      </c>
      <c r="T163">
        <v>5.461016001</v>
      </c>
      <c r="U163">
        <v>2.393508798</v>
      </c>
      <c r="V163">
        <v>3.040808357</v>
      </c>
      <c r="X163">
        <f t="shared" si="12"/>
        <v>3.5671422327333335</v>
      </c>
      <c r="Y163">
        <f t="shared" si="13"/>
        <v>2.1085817139553567</v>
      </c>
      <c r="AA163" s="17" t="str">
        <f t="shared" si="16"/>
        <v>?</v>
      </c>
      <c r="AB163" s="17" t="str">
        <f t="shared" si="15"/>
        <v/>
      </c>
      <c r="AC163" s="17" t="str">
        <f t="shared" si="15"/>
        <v/>
      </c>
      <c r="AD163" s="17" t="str">
        <f t="shared" si="15"/>
        <v/>
      </c>
      <c r="AE163" s="17" t="str">
        <f t="shared" si="15"/>
        <v/>
      </c>
      <c r="AF163" s="17" t="str">
        <f t="shared" si="15"/>
        <v/>
      </c>
      <c r="AG163" s="17" t="str">
        <f t="shared" si="15"/>
        <v/>
      </c>
      <c r="AH163" s="17" t="str">
        <f t="shared" si="15"/>
        <v/>
      </c>
      <c r="AI163" s="17" t="str">
        <f t="shared" si="15"/>
        <v/>
      </c>
      <c r="AJ163" s="17" t="str">
        <f t="shared" si="15"/>
        <v/>
      </c>
      <c r="AK163" s="17" t="str">
        <f t="shared" si="15"/>
        <v/>
      </c>
      <c r="AL163" s="17" t="str">
        <f t="shared" si="15"/>
        <v/>
      </c>
      <c r="AM163" s="17" t="str">
        <f t="shared" si="15"/>
        <v/>
      </c>
      <c r="AN163" s="17" t="str">
        <f t="shared" si="15"/>
        <v/>
      </c>
      <c r="AO163" s="17" t="str">
        <f t="shared" si="15"/>
        <v/>
      </c>
    </row>
    <row r="164" spans="1:41">
      <c r="A164" t="s">
        <v>590</v>
      </c>
      <c r="B164" t="s">
        <v>591</v>
      </c>
      <c r="C164" t="s">
        <v>592</v>
      </c>
      <c r="E164" t="s">
        <v>570</v>
      </c>
      <c r="F164" t="s">
        <v>27760</v>
      </c>
      <c r="H164">
        <v>7.7388716390000001</v>
      </c>
      <c r="I164">
        <v>3.282723104</v>
      </c>
      <c r="J164">
        <v>0.83267799200000003</v>
      </c>
      <c r="K164">
        <v>0.87983789300000004</v>
      </c>
      <c r="L164">
        <v>0.92633926499999997</v>
      </c>
      <c r="M164">
        <v>1.4016407280000001</v>
      </c>
      <c r="N164">
        <v>16.287386399999999</v>
      </c>
      <c r="O164">
        <v>0.88072404199999998</v>
      </c>
      <c r="P164">
        <v>7.5002110540000002</v>
      </c>
      <c r="Q164">
        <v>14.8085126</v>
      </c>
      <c r="R164">
        <v>6.2459043919999999</v>
      </c>
      <c r="S164">
        <v>0.62876332599999996</v>
      </c>
      <c r="T164">
        <v>9.4471739229999994</v>
      </c>
      <c r="U164">
        <v>1.1412849629999999</v>
      </c>
      <c r="V164">
        <v>4.9269988859999998</v>
      </c>
      <c r="X164">
        <f t="shared" si="12"/>
        <v>5.1286033471333328</v>
      </c>
      <c r="Y164">
        <f t="shared" si="13"/>
        <v>5.1841202638066681</v>
      </c>
      <c r="AA164" s="17" t="str">
        <f t="shared" si="16"/>
        <v/>
      </c>
      <c r="AB164" s="17" t="str">
        <f t="shared" si="15"/>
        <v/>
      </c>
      <c r="AC164" s="17" t="str">
        <f t="shared" si="15"/>
        <v/>
      </c>
      <c r="AD164" s="17" t="str">
        <f t="shared" si="15"/>
        <v/>
      </c>
      <c r="AE164" s="17" t="str">
        <f t="shared" si="15"/>
        <v/>
      </c>
      <c r="AF164" s="17" t="str">
        <f t="shared" si="15"/>
        <v/>
      </c>
      <c r="AG164" s="17" t="str">
        <f t="shared" si="15"/>
        <v>?</v>
      </c>
      <c r="AH164" s="17" t="str">
        <f t="shared" si="15"/>
        <v/>
      </c>
      <c r="AI164" s="17" t="str">
        <f t="shared" si="15"/>
        <v/>
      </c>
      <c r="AJ164" s="17" t="str">
        <f t="shared" si="15"/>
        <v/>
      </c>
      <c r="AK164" s="17" t="str">
        <f t="shared" si="15"/>
        <v/>
      </c>
      <c r="AL164" s="17" t="str">
        <f t="shared" si="15"/>
        <v/>
      </c>
      <c r="AM164" s="17" t="str">
        <f t="shared" si="15"/>
        <v/>
      </c>
      <c r="AN164" s="17" t="str">
        <f t="shared" si="15"/>
        <v/>
      </c>
      <c r="AO164" s="17" t="str">
        <f t="shared" si="15"/>
        <v/>
      </c>
    </row>
    <row r="165" spans="1:41">
      <c r="A165" t="s">
        <v>593</v>
      </c>
      <c r="B165" t="s">
        <v>594</v>
      </c>
      <c r="C165" t="s">
        <v>595</v>
      </c>
      <c r="D165" t="s">
        <v>596</v>
      </c>
      <c r="E165" t="s">
        <v>570</v>
      </c>
      <c r="F165" t="s">
        <v>27760</v>
      </c>
      <c r="H165">
        <v>19.935402960000001</v>
      </c>
      <c r="I165">
        <v>4.0989334299999998</v>
      </c>
      <c r="J165">
        <v>3.7181765709999999</v>
      </c>
      <c r="K165">
        <v>3.264796542</v>
      </c>
      <c r="L165">
        <v>3.3779246299999999</v>
      </c>
      <c r="M165">
        <v>3.229999458</v>
      </c>
      <c r="N165">
        <v>6.6320930049999998</v>
      </c>
      <c r="O165">
        <v>4.2093984679999998</v>
      </c>
      <c r="P165">
        <v>7.9980136320000002</v>
      </c>
      <c r="Q165">
        <v>12.63570062</v>
      </c>
      <c r="R165">
        <v>9.0883965779999993</v>
      </c>
      <c r="S165">
        <v>2.8568156619999998</v>
      </c>
      <c r="T165">
        <v>14.35071636</v>
      </c>
      <c r="U165">
        <v>2.168433169</v>
      </c>
      <c r="V165">
        <v>5.6958240560000002</v>
      </c>
      <c r="X165">
        <f t="shared" si="12"/>
        <v>6.8840416760666674</v>
      </c>
      <c r="Y165">
        <f t="shared" si="13"/>
        <v>5.133078105871502</v>
      </c>
      <c r="AA165" s="17" t="str">
        <f t="shared" si="16"/>
        <v>?</v>
      </c>
      <c r="AB165" s="17" t="str">
        <f t="shared" si="15"/>
        <v/>
      </c>
      <c r="AC165" s="17" t="str">
        <f t="shared" si="15"/>
        <v/>
      </c>
      <c r="AD165" s="17" t="str">
        <f t="shared" si="15"/>
        <v/>
      </c>
      <c r="AE165" s="17" t="str">
        <f t="shared" si="15"/>
        <v/>
      </c>
      <c r="AF165" s="17" t="str">
        <f t="shared" si="15"/>
        <v/>
      </c>
      <c r="AG165" s="17" t="str">
        <f t="shared" si="15"/>
        <v/>
      </c>
      <c r="AH165" s="17" t="str">
        <f t="shared" si="15"/>
        <v/>
      </c>
      <c r="AI165" s="17" t="str">
        <f t="shared" si="15"/>
        <v/>
      </c>
      <c r="AJ165" s="17" t="str">
        <f t="shared" si="15"/>
        <v/>
      </c>
      <c r="AK165" s="17" t="str">
        <f t="shared" si="15"/>
        <v/>
      </c>
      <c r="AL165" s="17" t="str">
        <f t="shared" si="15"/>
        <v/>
      </c>
      <c r="AM165" s="17" t="str">
        <f t="shared" si="15"/>
        <v/>
      </c>
      <c r="AN165" s="17" t="str">
        <f t="shared" si="15"/>
        <v/>
      </c>
      <c r="AO165" s="17" t="str">
        <f t="shared" si="15"/>
        <v/>
      </c>
    </row>
    <row r="166" spans="1:41">
      <c r="A166" t="s">
        <v>597</v>
      </c>
      <c r="B166" t="s">
        <v>598</v>
      </c>
      <c r="C166" t="s">
        <v>599</v>
      </c>
      <c r="D166" t="s">
        <v>600</v>
      </c>
      <c r="E166" t="s">
        <v>570</v>
      </c>
      <c r="F166" t="s">
        <v>27760</v>
      </c>
      <c r="H166">
        <v>16.700716369999999</v>
      </c>
      <c r="I166">
        <v>1.967768693</v>
      </c>
      <c r="J166">
        <v>0.74466879600000002</v>
      </c>
      <c r="K166">
        <v>0.83576955799999997</v>
      </c>
      <c r="L166">
        <v>0.50185534399999998</v>
      </c>
      <c r="M166">
        <v>1.6506609489999999</v>
      </c>
      <c r="N166">
        <v>5.7305839330000001</v>
      </c>
      <c r="O166">
        <v>1.3180334840000001</v>
      </c>
      <c r="P166">
        <v>4.1966624650000002</v>
      </c>
      <c r="Q166">
        <v>5.1469182279999997</v>
      </c>
      <c r="R166">
        <v>8.0144504090000002</v>
      </c>
      <c r="S166">
        <v>0.96881399499999998</v>
      </c>
      <c r="T166">
        <v>21.170300529999999</v>
      </c>
      <c r="U166">
        <v>1.2343945940000001</v>
      </c>
      <c r="V166">
        <v>18.06507835</v>
      </c>
      <c r="X166">
        <f t="shared" si="12"/>
        <v>5.883111713199999</v>
      </c>
      <c r="Y166">
        <f t="shared" si="13"/>
        <v>7.0089358576604859</v>
      </c>
      <c r="AA166" s="17" t="str">
        <f t="shared" si="16"/>
        <v/>
      </c>
      <c r="AB166" s="17" t="str">
        <f t="shared" si="15"/>
        <v/>
      </c>
      <c r="AC166" s="17" t="str">
        <f t="shared" si="15"/>
        <v/>
      </c>
      <c r="AD166" s="17" t="str">
        <f t="shared" si="15"/>
        <v/>
      </c>
      <c r="AE166" s="17" t="str">
        <f t="shared" si="15"/>
        <v/>
      </c>
      <c r="AF166" s="17" t="str">
        <f t="shared" si="15"/>
        <v/>
      </c>
      <c r="AG166" s="17" t="str">
        <f t="shared" si="15"/>
        <v/>
      </c>
      <c r="AH166" s="17" t="str">
        <f t="shared" si="15"/>
        <v/>
      </c>
      <c r="AI166" s="17" t="str">
        <f t="shared" si="15"/>
        <v/>
      </c>
      <c r="AJ166" s="17" t="str">
        <f t="shared" si="15"/>
        <v/>
      </c>
      <c r="AK166" s="17" t="str">
        <f t="shared" si="15"/>
        <v/>
      </c>
      <c r="AL166" s="17" t="str">
        <f t="shared" si="15"/>
        <v/>
      </c>
      <c r="AM166" s="17" t="str">
        <f t="shared" si="15"/>
        <v>?</v>
      </c>
      <c r="AN166" s="17" t="str">
        <f t="shared" si="15"/>
        <v/>
      </c>
      <c r="AO166" s="17" t="str">
        <f t="shared" si="15"/>
        <v/>
      </c>
    </row>
    <row r="167" spans="1:41">
      <c r="A167" t="s">
        <v>601</v>
      </c>
      <c r="B167" t="s">
        <v>602</v>
      </c>
      <c r="C167" t="s">
        <v>603</v>
      </c>
      <c r="D167" t="s">
        <v>604</v>
      </c>
      <c r="E167" t="s">
        <v>570</v>
      </c>
      <c r="F167" t="s">
        <v>27760</v>
      </c>
      <c r="H167">
        <v>4.1359472410000002</v>
      </c>
      <c r="I167">
        <v>3.2297840610000002</v>
      </c>
      <c r="J167">
        <v>1.9250639270000001</v>
      </c>
      <c r="K167">
        <v>2.0971119699999998</v>
      </c>
      <c r="L167">
        <v>2.2675871459999999</v>
      </c>
      <c r="M167">
        <v>2.3032264169999999</v>
      </c>
      <c r="N167">
        <v>1.0555182489999999</v>
      </c>
      <c r="O167">
        <v>3.1327857099999998</v>
      </c>
      <c r="P167">
        <v>2.7675002869999998</v>
      </c>
      <c r="Q167">
        <v>4.5733274030000004</v>
      </c>
      <c r="R167">
        <v>1.1908714570000001</v>
      </c>
      <c r="S167">
        <v>1.8736849630000001</v>
      </c>
      <c r="T167">
        <v>2.748282965</v>
      </c>
      <c r="U167">
        <v>3.1646681980000002</v>
      </c>
      <c r="V167">
        <v>1.919148793</v>
      </c>
      <c r="X167">
        <f t="shared" si="12"/>
        <v>2.5589672524666667</v>
      </c>
      <c r="Y167">
        <f t="shared" si="13"/>
        <v>0.98366841002410532</v>
      </c>
      <c r="AA167" s="17" t="str">
        <f t="shared" si="16"/>
        <v/>
      </c>
      <c r="AB167" s="17" t="str">
        <f t="shared" si="15"/>
        <v/>
      </c>
      <c r="AC167" s="17" t="str">
        <f t="shared" si="15"/>
        <v/>
      </c>
      <c r="AD167" s="17" t="str">
        <f t="shared" si="15"/>
        <v/>
      </c>
      <c r="AE167" s="17" t="str">
        <f t="shared" si="15"/>
        <v/>
      </c>
      <c r="AF167" s="17" t="str">
        <f t="shared" si="15"/>
        <v/>
      </c>
      <c r="AG167" s="17" t="str">
        <f t="shared" si="15"/>
        <v/>
      </c>
      <c r="AH167" s="17" t="str">
        <f t="shared" si="15"/>
        <v/>
      </c>
      <c r="AI167" s="17" t="str">
        <f t="shared" si="15"/>
        <v/>
      </c>
      <c r="AJ167" s="17" t="str">
        <f t="shared" si="15"/>
        <v>?</v>
      </c>
      <c r="AK167" s="17" t="str">
        <f t="shared" si="15"/>
        <v/>
      </c>
      <c r="AL167" s="17" t="str">
        <f t="shared" si="15"/>
        <v/>
      </c>
      <c r="AM167" s="17" t="str">
        <f t="shared" si="15"/>
        <v/>
      </c>
      <c r="AN167" s="17" t="str">
        <f t="shared" si="15"/>
        <v/>
      </c>
      <c r="AO167" s="17" t="str">
        <f t="shared" si="15"/>
        <v/>
      </c>
    </row>
    <row r="168" spans="1:41">
      <c r="A168" t="s">
        <v>605</v>
      </c>
      <c r="B168" t="s">
        <v>606</v>
      </c>
      <c r="C168" t="s">
        <v>607</v>
      </c>
      <c r="E168" t="s">
        <v>570</v>
      </c>
      <c r="F168" t="s">
        <v>27760</v>
      </c>
      <c r="H168">
        <v>64.884307100000001</v>
      </c>
      <c r="I168">
        <v>16.995727980000002</v>
      </c>
      <c r="J168">
        <v>15.36872775</v>
      </c>
      <c r="K168">
        <v>22.218917179999998</v>
      </c>
      <c r="L168">
        <v>18.039636359999999</v>
      </c>
      <c r="M168">
        <v>20.217427659999998</v>
      </c>
      <c r="N168">
        <v>21.423861649999999</v>
      </c>
      <c r="O168">
        <v>29.642508849999999</v>
      </c>
      <c r="P168">
        <v>64.793472420000001</v>
      </c>
      <c r="Q168">
        <v>103.6544269</v>
      </c>
      <c r="R168">
        <v>7.8332355050000002</v>
      </c>
      <c r="S168">
        <v>14.48769427</v>
      </c>
      <c r="T168">
        <v>20.78909501</v>
      </c>
      <c r="U168">
        <v>9.0612325990000002</v>
      </c>
      <c r="V168">
        <v>23.564146659999999</v>
      </c>
      <c r="X168">
        <f t="shared" si="12"/>
        <v>30.198294526266668</v>
      </c>
      <c r="Y168">
        <f t="shared" si="13"/>
        <v>26.598513478486133</v>
      </c>
      <c r="AA168" s="17" t="str">
        <f t="shared" si="16"/>
        <v/>
      </c>
      <c r="AB168" s="17" t="str">
        <f t="shared" si="15"/>
        <v/>
      </c>
      <c r="AC168" s="17" t="str">
        <f t="shared" si="15"/>
        <v/>
      </c>
      <c r="AD168" s="17" t="str">
        <f t="shared" si="15"/>
        <v/>
      </c>
      <c r="AE168" s="17" t="str">
        <f t="shared" si="15"/>
        <v/>
      </c>
      <c r="AF168" s="17" t="str">
        <f t="shared" si="15"/>
        <v/>
      </c>
      <c r="AG168" s="17" t="str">
        <f t="shared" si="15"/>
        <v/>
      </c>
      <c r="AH168" s="17" t="str">
        <f t="shared" si="15"/>
        <v/>
      </c>
      <c r="AI168" s="17" t="str">
        <f t="shared" si="15"/>
        <v/>
      </c>
      <c r="AJ168" s="17" t="str">
        <f t="shared" si="15"/>
        <v>?</v>
      </c>
      <c r="AK168" s="17" t="str">
        <f t="shared" si="15"/>
        <v/>
      </c>
      <c r="AL168" s="17" t="str">
        <f t="shared" si="15"/>
        <v/>
      </c>
      <c r="AM168" s="17" t="str">
        <f t="shared" si="15"/>
        <v/>
      </c>
      <c r="AN168" s="17" t="str">
        <f t="shared" si="15"/>
        <v/>
      </c>
      <c r="AO168" s="17" t="str">
        <f t="shared" si="15"/>
        <v/>
      </c>
    </row>
    <row r="169" spans="1:41">
      <c r="A169" t="s">
        <v>608</v>
      </c>
      <c r="B169" t="s">
        <v>609</v>
      </c>
      <c r="C169" t="s">
        <v>610</v>
      </c>
      <c r="D169" t="s">
        <v>611</v>
      </c>
      <c r="E169" t="s">
        <v>570</v>
      </c>
      <c r="F169" t="s">
        <v>27760</v>
      </c>
      <c r="H169">
        <v>3.7653146519999998</v>
      </c>
      <c r="I169">
        <v>1.4299598899999999</v>
      </c>
      <c r="J169">
        <v>0.98715293699999995</v>
      </c>
      <c r="K169">
        <v>1.1531986999999999</v>
      </c>
      <c r="L169">
        <v>1.3236201359999999</v>
      </c>
      <c r="M169">
        <v>3.6152216039999998</v>
      </c>
      <c r="N169">
        <v>0.98054144399999998</v>
      </c>
      <c r="O169">
        <v>1.55132369</v>
      </c>
      <c r="P169">
        <v>1.830143576</v>
      </c>
      <c r="Q169">
        <v>5.2681021450000003</v>
      </c>
      <c r="R169">
        <v>1.0325280800000001</v>
      </c>
      <c r="S169">
        <v>0.74596765099999995</v>
      </c>
      <c r="T169">
        <v>1.489287171</v>
      </c>
      <c r="U169">
        <v>0.68597008500000001</v>
      </c>
      <c r="V169">
        <v>1.294199307</v>
      </c>
      <c r="X169">
        <f t="shared" si="12"/>
        <v>1.8101687378666669</v>
      </c>
      <c r="Y169">
        <f t="shared" si="13"/>
        <v>1.327035094345955</v>
      </c>
      <c r="AA169" s="17" t="str">
        <f t="shared" si="16"/>
        <v/>
      </c>
      <c r="AB169" s="17" t="str">
        <f t="shared" si="15"/>
        <v/>
      </c>
      <c r="AC169" s="17" t="str">
        <f t="shared" si="15"/>
        <v/>
      </c>
      <c r="AD169" s="17" t="str">
        <f t="shared" si="15"/>
        <v/>
      </c>
      <c r="AE169" s="17" t="str">
        <f t="shared" si="15"/>
        <v/>
      </c>
      <c r="AF169" s="17" t="str">
        <f t="shared" si="15"/>
        <v/>
      </c>
      <c r="AG169" s="17" t="str">
        <f t="shared" si="15"/>
        <v/>
      </c>
      <c r="AH169" s="17" t="str">
        <f t="shared" si="15"/>
        <v/>
      </c>
      <c r="AI169" s="17" t="str">
        <f t="shared" si="15"/>
        <v/>
      </c>
      <c r="AJ169" s="17" t="str">
        <f t="shared" si="15"/>
        <v>?</v>
      </c>
      <c r="AK169" s="17" t="str">
        <f t="shared" si="15"/>
        <v/>
      </c>
      <c r="AL169" s="17" t="str">
        <f t="shared" si="15"/>
        <v/>
      </c>
      <c r="AM169" s="17" t="str">
        <f t="shared" si="15"/>
        <v/>
      </c>
      <c r="AN169" s="17" t="str">
        <f t="shared" si="15"/>
        <v/>
      </c>
      <c r="AO169" s="17" t="str">
        <f t="shared" si="15"/>
        <v/>
      </c>
    </row>
    <row r="170" spans="1:41">
      <c r="A170" t="s">
        <v>612</v>
      </c>
      <c r="B170" t="s">
        <v>613</v>
      </c>
      <c r="C170" t="s">
        <v>614</v>
      </c>
      <c r="D170" t="s">
        <v>615</v>
      </c>
      <c r="E170" t="s">
        <v>570</v>
      </c>
      <c r="F170" t="s">
        <v>27760</v>
      </c>
      <c r="H170">
        <v>28.047437070000001</v>
      </c>
      <c r="I170">
        <v>9.2130412439999994</v>
      </c>
      <c r="J170">
        <v>7.1202195829999999</v>
      </c>
      <c r="K170">
        <v>7.8725734320000003</v>
      </c>
      <c r="L170">
        <v>10.321169879999999</v>
      </c>
      <c r="M170">
        <v>27.56085779</v>
      </c>
      <c r="N170">
        <v>12.97584709</v>
      </c>
      <c r="O170">
        <v>2.7463823029999999</v>
      </c>
      <c r="P170">
        <v>11.05646739</v>
      </c>
      <c r="Q170">
        <v>11.48873702</v>
      </c>
      <c r="R170">
        <v>5.9407845100000003</v>
      </c>
      <c r="S170">
        <v>6.1042088349999997</v>
      </c>
      <c r="T170">
        <v>12.85321096</v>
      </c>
      <c r="U170">
        <v>23.767970420000001</v>
      </c>
      <c r="V170">
        <v>11.16951589</v>
      </c>
      <c r="X170">
        <f t="shared" si="12"/>
        <v>12.549228227800002</v>
      </c>
      <c r="Y170">
        <f t="shared" si="13"/>
        <v>7.7721107710370232</v>
      </c>
      <c r="AA170" s="17" t="str">
        <f t="shared" si="16"/>
        <v/>
      </c>
      <c r="AB170" s="17" t="str">
        <f t="shared" si="15"/>
        <v/>
      </c>
      <c r="AC170" s="17" t="str">
        <f t="shared" si="15"/>
        <v/>
      </c>
      <c r="AD170" s="17" t="str">
        <f t="shared" si="15"/>
        <v/>
      </c>
      <c r="AE170" s="17" t="str">
        <f t="shared" si="15"/>
        <v/>
      </c>
      <c r="AF170" s="17" t="str">
        <f t="shared" si="15"/>
        <v/>
      </c>
      <c r="AG170" s="17" t="str">
        <f t="shared" si="15"/>
        <v/>
      </c>
      <c r="AH170" s="17" t="str">
        <f t="shared" si="15"/>
        <v/>
      </c>
      <c r="AI170" s="17" t="str">
        <f t="shared" si="15"/>
        <v/>
      </c>
      <c r="AJ170" s="17" t="str">
        <f t="shared" si="15"/>
        <v/>
      </c>
      <c r="AK170" s="17" t="str">
        <f t="shared" si="15"/>
        <v/>
      </c>
      <c r="AL170" s="17" t="str">
        <f t="shared" si="15"/>
        <v/>
      </c>
      <c r="AM170" s="17" t="str">
        <f t="shared" si="15"/>
        <v/>
      </c>
      <c r="AN170" s="17" t="str">
        <f t="shared" si="15"/>
        <v/>
      </c>
      <c r="AO170" s="17" t="str">
        <f t="shared" si="15"/>
        <v/>
      </c>
    </row>
    <row r="171" spans="1:41">
      <c r="A171" t="s">
        <v>616</v>
      </c>
      <c r="B171" t="s">
        <v>617</v>
      </c>
      <c r="C171" t="s">
        <v>618</v>
      </c>
      <c r="D171" t="s">
        <v>619</v>
      </c>
      <c r="E171" t="s">
        <v>570</v>
      </c>
      <c r="F171" t="s">
        <v>27760</v>
      </c>
      <c r="H171">
        <v>9.6980273659999998</v>
      </c>
      <c r="I171">
        <v>3.4016931509999999</v>
      </c>
      <c r="J171">
        <v>2.579381154</v>
      </c>
      <c r="K171">
        <v>3.96027197</v>
      </c>
      <c r="L171">
        <v>3.4888912670000001</v>
      </c>
      <c r="M171">
        <v>8.6906814440000009</v>
      </c>
      <c r="N171">
        <v>120.2139973</v>
      </c>
      <c r="O171">
        <v>2.458845213</v>
      </c>
      <c r="P171">
        <v>34.096183680000003</v>
      </c>
      <c r="Q171">
        <v>9.1916593140000007</v>
      </c>
      <c r="R171">
        <v>214.08186649999999</v>
      </c>
      <c r="S171">
        <v>4.1842313349999998</v>
      </c>
      <c r="T171">
        <v>221.072294</v>
      </c>
      <c r="U171">
        <v>2.3037681870000002</v>
      </c>
      <c r="V171">
        <v>40.555980310000002</v>
      </c>
      <c r="X171">
        <f t="shared" si="12"/>
        <v>45.331851479399994</v>
      </c>
      <c r="Y171">
        <f t="shared" si="13"/>
        <v>76.282887037359643</v>
      </c>
      <c r="AA171" s="17" t="str">
        <f t="shared" si="16"/>
        <v/>
      </c>
      <c r="AB171" s="17" t="str">
        <f t="shared" si="15"/>
        <v/>
      </c>
      <c r="AC171" s="17" t="str">
        <f t="shared" si="15"/>
        <v/>
      </c>
      <c r="AD171" s="17" t="str">
        <f t="shared" si="15"/>
        <v/>
      </c>
      <c r="AE171" s="17" t="str">
        <f t="shared" si="15"/>
        <v/>
      </c>
      <c r="AF171" s="17" t="str">
        <f t="shared" si="15"/>
        <v/>
      </c>
      <c r="AG171" s="17" t="str">
        <f t="shared" si="15"/>
        <v/>
      </c>
      <c r="AH171" s="17" t="str">
        <f t="shared" si="15"/>
        <v/>
      </c>
      <c r="AI171" s="17" t="str">
        <f t="shared" si="15"/>
        <v/>
      </c>
      <c r="AJ171" s="17" t="str">
        <f t="shared" si="15"/>
        <v/>
      </c>
      <c r="AK171" s="17" t="str">
        <f t="shared" si="15"/>
        <v>?</v>
      </c>
      <c r="AL171" s="17" t="str">
        <f t="shared" si="15"/>
        <v/>
      </c>
      <c r="AM171" s="17" t="str">
        <f t="shared" si="15"/>
        <v>?</v>
      </c>
      <c r="AN171" s="17" t="str">
        <f t="shared" si="15"/>
        <v/>
      </c>
      <c r="AO171" s="17" t="str">
        <f t="shared" si="15"/>
        <v/>
      </c>
    </row>
    <row r="172" spans="1:41">
      <c r="A172" t="s">
        <v>620</v>
      </c>
      <c r="B172" t="s">
        <v>621</v>
      </c>
      <c r="C172" t="s">
        <v>622</v>
      </c>
      <c r="D172" t="s">
        <v>623</v>
      </c>
      <c r="E172" t="s">
        <v>570</v>
      </c>
      <c r="F172" t="s">
        <v>27760</v>
      </c>
      <c r="H172">
        <v>11.971872080000001</v>
      </c>
      <c r="I172">
        <v>4.8391911319999998</v>
      </c>
      <c r="J172">
        <v>3.9267977790000002</v>
      </c>
      <c r="K172">
        <v>5.9518198529999999</v>
      </c>
      <c r="L172">
        <v>2.9642162939999999</v>
      </c>
      <c r="M172">
        <v>8.898626792</v>
      </c>
      <c r="N172">
        <v>7.1446844919999997</v>
      </c>
      <c r="O172">
        <v>3.5583729769999999</v>
      </c>
      <c r="P172">
        <v>8.6729477260000003</v>
      </c>
      <c r="Q172">
        <v>8.099854273</v>
      </c>
      <c r="R172">
        <v>8.2730034490000008</v>
      </c>
      <c r="S172">
        <v>3.001541858</v>
      </c>
      <c r="T172">
        <v>11.09641821</v>
      </c>
      <c r="U172">
        <v>4.8910825640000004</v>
      </c>
      <c r="V172">
        <v>8.407108933</v>
      </c>
      <c r="X172">
        <f t="shared" si="12"/>
        <v>6.779835894133333</v>
      </c>
      <c r="Y172">
        <f t="shared" si="13"/>
        <v>2.8758552789960019</v>
      </c>
      <c r="AA172" s="17" t="str">
        <f t="shared" si="16"/>
        <v/>
      </c>
      <c r="AB172" s="17" t="str">
        <f t="shared" si="15"/>
        <v/>
      </c>
      <c r="AC172" s="17" t="str">
        <f t="shared" si="15"/>
        <v/>
      </c>
      <c r="AD172" s="17" t="str">
        <f t="shared" si="15"/>
        <v/>
      </c>
      <c r="AE172" s="17" t="str">
        <f t="shared" si="15"/>
        <v/>
      </c>
      <c r="AF172" s="17" t="str">
        <f t="shared" si="15"/>
        <v/>
      </c>
      <c r="AG172" s="17" t="str">
        <f t="shared" si="15"/>
        <v/>
      </c>
      <c r="AH172" s="17" t="str">
        <f t="shared" si="15"/>
        <v/>
      </c>
      <c r="AI172" s="17" t="str">
        <f t="shared" si="15"/>
        <v/>
      </c>
      <c r="AJ172" s="17" t="str">
        <f t="shared" si="15"/>
        <v/>
      </c>
      <c r="AK172" s="17" t="str">
        <f t="shared" si="15"/>
        <v/>
      </c>
      <c r="AL172" s="17" t="str">
        <f t="shared" si="15"/>
        <v/>
      </c>
      <c r="AM172" s="17" t="str">
        <f t="shared" si="15"/>
        <v/>
      </c>
      <c r="AN172" s="17" t="str">
        <f t="shared" si="15"/>
        <v/>
      </c>
      <c r="AO172" s="17" t="str">
        <f t="shared" si="15"/>
        <v/>
      </c>
    </row>
    <row r="173" spans="1:41">
      <c r="A173" t="s">
        <v>624</v>
      </c>
      <c r="B173" t="s">
        <v>625</v>
      </c>
      <c r="C173" t="s">
        <v>618</v>
      </c>
      <c r="D173" t="s">
        <v>619</v>
      </c>
      <c r="E173" t="s">
        <v>570</v>
      </c>
      <c r="F173" t="s">
        <v>27760</v>
      </c>
      <c r="H173">
        <v>7.9636923519999998</v>
      </c>
      <c r="I173">
        <v>24.69914305</v>
      </c>
      <c r="J173">
        <v>19.668077369999999</v>
      </c>
      <c r="K173">
        <v>27.022916389999999</v>
      </c>
      <c r="L173">
        <v>22.886934490000002</v>
      </c>
      <c r="M173">
        <v>15.29248698</v>
      </c>
      <c r="N173">
        <v>5.806804251</v>
      </c>
      <c r="O173">
        <v>28.70035708</v>
      </c>
      <c r="P173">
        <v>46.965450310000001</v>
      </c>
      <c r="Q173">
        <v>65.414960170000001</v>
      </c>
      <c r="R173">
        <v>6.5514333310000001</v>
      </c>
      <c r="S173">
        <v>13.74379751</v>
      </c>
      <c r="T173">
        <v>7.5596709110000004</v>
      </c>
      <c r="U173">
        <v>18.17812387</v>
      </c>
      <c r="V173">
        <v>26.590422350000001</v>
      </c>
      <c r="X173">
        <f t="shared" si="12"/>
        <v>22.469618027666666</v>
      </c>
      <c r="Y173">
        <f t="shared" si="13"/>
        <v>16.132734877583236</v>
      </c>
      <c r="AA173" s="17" t="str">
        <f t="shared" si="16"/>
        <v/>
      </c>
      <c r="AB173" s="17" t="str">
        <f t="shared" si="15"/>
        <v/>
      </c>
      <c r="AC173" s="17" t="str">
        <f t="shared" si="15"/>
        <v/>
      </c>
      <c r="AD173" s="17" t="str">
        <f t="shared" si="15"/>
        <v/>
      </c>
      <c r="AE173" s="17" t="str">
        <f t="shared" ref="AE173:AO196" si="17">IF(L173&gt;($X173+$B$1*$Y173),"?",IF(L173&lt;$X173-$B$1*$Y173,"?",""))</f>
        <v/>
      </c>
      <c r="AF173" s="17" t="str">
        <f t="shared" si="17"/>
        <v/>
      </c>
      <c r="AG173" s="17" t="str">
        <f t="shared" si="17"/>
        <v/>
      </c>
      <c r="AH173" s="17" t="str">
        <f t="shared" si="17"/>
        <v/>
      </c>
      <c r="AI173" s="17" t="str">
        <f t="shared" si="17"/>
        <v/>
      </c>
      <c r="AJ173" s="17" t="str">
        <f t="shared" si="17"/>
        <v>?</v>
      </c>
      <c r="AK173" s="17" t="str">
        <f t="shared" si="17"/>
        <v/>
      </c>
      <c r="AL173" s="17" t="str">
        <f t="shared" si="17"/>
        <v/>
      </c>
      <c r="AM173" s="17" t="str">
        <f t="shared" si="17"/>
        <v/>
      </c>
      <c r="AN173" s="17" t="str">
        <f t="shared" si="17"/>
        <v/>
      </c>
      <c r="AO173" s="17" t="str">
        <f t="shared" si="17"/>
        <v/>
      </c>
    </row>
    <row r="174" spans="1:41">
      <c r="A174" t="s">
        <v>626</v>
      </c>
      <c r="B174" t="s">
        <v>627</v>
      </c>
      <c r="C174" t="s">
        <v>628</v>
      </c>
      <c r="D174" t="s">
        <v>629</v>
      </c>
      <c r="E174" t="s">
        <v>570</v>
      </c>
      <c r="F174" t="s">
        <v>27760</v>
      </c>
      <c r="H174">
        <v>5.770411739</v>
      </c>
      <c r="I174">
        <v>0.72554399000000003</v>
      </c>
      <c r="J174">
        <v>0.64708568700000002</v>
      </c>
      <c r="K174">
        <v>0.31843198900000003</v>
      </c>
      <c r="L174">
        <v>0.35010127899999999</v>
      </c>
      <c r="M174">
        <v>0.65885736399999995</v>
      </c>
      <c r="N174">
        <v>1.592046785</v>
      </c>
      <c r="O174">
        <v>1.660741942</v>
      </c>
      <c r="P174">
        <v>2.051746686</v>
      </c>
      <c r="Q174">
        <v>1.6752254209999999</v>
      </c>
      <c r="R174">
        <v>1.796201132</v>
      </c>
      <c r="S174">
        <v>0.73055499300000004</v>
      </c>
      <c r="T174">
        <v>3.1089432110000002</v>
      </c>
      <c r="U174">
        <v>1.0763311929999999</v>
      </c>
      <c r="V174">
        <v>1.5009388480000001</v>
      </c>
      <c r="X174">
        <f t="shared" si="12"/>
        <v>1.5775441506000001</v>
      </c>
      <c r="Y174">
        <f t="shared" si="13"/>
        <v>1.3814270560476143</v>
      </c>
      <c r="AA174" s="17" t="str">
        <f t="shared" si="16"/>
        <v>?</v>
      </c>
      <c r="AB174" s="17" t="str">
        <f t="shared" si="16"/>
        <v/>
      </c>
      <c r="AC174" s="17" t="str">
        <f t="shared" si="16"/>
        <v/>
      </c>
      <c r="AD174" s="17" t="str">
        <f t="shared" si="16"/>
        <v/>
      </c>
      <c r="AE174" s="17" t="str">
        <f t="shared" si="17"/>
        <v/>
      </c>
      <c r="AF174" s="17" t="str">
        <f t="shared" si="17"/>
        <v/>
      </c>
      <c r="AG174" s="17" t="str">
        <f t="shared" si="17"/>
        <v/>
      </c>
      <c r="AH174" s="17" t="str">
        <f t="shared" si="17"/>
        <v/>
      </c>
      <c r="AI174" s="17" t="str">
        <f t="shared" si="17"/>
        <v/>
      </c>
      <c r="AJ174" s="17" t="str">
        <f t="shared" si="17"/>
        <v/>
      </c>
      <c r="AK174" s="17" t="str">
        <f t="shared" si="17"/>
        <v/>
      </c>
      <c r="AL174" s="17" t="str">
        <f t="shared" si="17"/>
        <v/>
      </c>
      <c r="AM174" s="17" t="str">
        <f t="shared" si="17"/>
        <v/>
      </c>
      <c r="AN174" s="17" t="str">
        <f t="shared" si="17"/>
        <v/>
      </c>
      <c r="AO174" s="17" t="str">
        <f t="shared" si="17"/>
        <v/>
      </c>
    </row>
    <row r="175" spans="1:41">
      <c r="A175" t="s">
        <v>630</v>
      </c>
      <c r="B175" t="s">
        <v>631</v>
      </c>
      <c r="C175" t="s">
        <v>632</v>
      </c>
      <c r="D175" t="s">
        <v>633</v>
      </c>
      <c r="E175" t="s">
        <v>570</v>
      </c>
      <c r="F175" t="s">
        <v>27760</v>
      </c>
      <c r="H175">
        <v>138.94574019999999</v>
      </c>
      <c r="I175">
        <v>1.825037435</v>
      </c>
      <c r="J175">
        <v>1.178377778</v>
      </c>
      <c r="K175">
        <v>0.98724351700000001</v>
      </c>
      <c r="L175">
        <v>1.1094787450000001</v>
      </c>
      <c r="M175">
        <v>2.6340802640000001</v>
      </c>
      <c r="N175">
        <v>89.270975109999995</v>
      </c>
      <c r="O175">
        <v>2.3485605559999998</v>
      </c>
      <c r="P175">
        <v>33.206162079999999</v>
      </c>
      <c r="Q175">
        <v>52.203142640000003</v>
      </c>
      <c r="R175">
        <v>138.16101829999999</v>
      </c>
      <c r="S175">
        <v>3.5811114829999999</v>
      </c>
      <c r="T175">
        <v>166.4080045</v>
      </c>
      <c r="U175">
        <v>1.1886806400000001</v>
      </c>
      <c r="V175">
        <v>40.482432189999997</v>
      </c>
      <c r="X175">
        <f t="shared" si="12"/>
        <v>44.90200302920001</v>
      </c>
      <c r="Y175">
        <f t="shared" si="13"/>
        <v>59.349286611776108</v>
      </c>
      <c r="AA175" s="17" t="str">
        <f t="shared" si="16"/>
        <v/>
      </c>
      <c r="AB175" s="17" t="str">
        <f t="shared" si="16"/>
        <v/>
      </c>
      <c r="AC175" s="17" t="str">
        <f t="shared" si="16"/>
        <v/>
      </c>
      <c r="AD175" s="17" t="str">
        <f t="shared" si="16"/>
        <v/>
      </c>
      <c r="AE175" s="17" t="str">
        <f t="shared" si="17"/>
        <v/>
      </c>
      <c r="AF175" s="17" t="str">
        <f t="shared" si="17"/>
        <v/>
      </c>
      <c r="AG175" s="17" t="str">
        <f t="shared" si="17"/>
        <v/>
      </c>
      <c r="AH175" s="17" t="str">
        <f t="shared" si="17"/>
        <v/>
      </c>
      <c r="AI175" s="17" t="str">
        <f t="shared" si="17"/>
        <v/>
      </c>
      <c r="AJ175" s="17" t="str">
        <f t="shared" si="17"/>
        <v/>
      </c>
      <c r="AK175" s="17" t="str">
        <f t="shared" si="17"/>
        <v/>
      </c>
      <c r="AL175" s="17" t="str">
        <f t="shared" si="17"/>
        <v/>
      </c>
      <c r="AM175" s="17" t="str">
        <f t="shared" si="17"/>
        <v>?</v>
      </c>
      <c r="AN175" s="17" t="str">
        <f t="shared" si="17"/>
        <v/>
      </c>
      <c r="AO175" s="17" t="str">
        <f t="shared" si="17"/>
        <v/>
      </c>
    </row>
    <row r="176" spans="1:41">
      <c r="A176" t="s">
        <v>634</v>
      </c>
      <c r="B176" t="s">
        <v>635</v>
      </c>
      <c r="C176" t="s">
        <v>614</v>
      </c>
      <c r="D176" t="s">
        <v>615</v>
      </c>
      <c r="E176" t="s">
        <v>570</v>
      </c>
      <c r="F176" t="s">
        <v>27760</v>
      </c>
      <c r="H176">
        <v>26.882291420000001</v>
      </c>
      <c r="I176">
        <v>96.320951519999994</v>
      </c>
      <c r="J176">
        <v>119.78629859999999</v>
      </c>
      <c r="K176">
        <v>136.7693831</v>
      </c>
      <c r="L176">
        <v>162.40512369999999</v>
      </c>
      <c r="M176">
        <v>257.50858060000002</v>
      </c>
      <c r="N176">
        <v>21.02188353</v>
      </c>
      <c r="O176">
        <v>29.880671849999999</v>
      </c>
      <c r="P176">
        <v>86.072976069999996</v>
      </c>
      <c r="Q176">
        <v>123.085375</v>
      </c>
      <c r="R176">
        <v>48.610399200000003</v>
      </c>
      <c r="S176">
        <v>16.04086925</v>
      </c>
      <c r="T176">
        <v>22.868004509999999</v>
      </c>
      <c r="U176">
        <v>47.696923699999999</v>
      </c>
      <c r="V176">
        <v>187.47575800000001</v>
      </c>
      <c r="X176">
        <f t="shared" si="12"/>
        <v>92.161699336666686</v>
      </c>
      <c r="Y176">
        <f t="shared" si="13"/>
        <v>72.10762738420847</v>
      </c>
      <c r="AA176" s="17" t="str">
        <f t="shared" si="16"/>
        <v/>
      </c>
      <c r="AB176" s="17" t="str">
        <f t="shared" si="16"/>
        <v/>
      </c>
      <c r="AC176" s="17" t="str">
        <f t="shared" si="16"/>
        <v/>
      </c>
      <c r="AD176" s="17" t="str">
        <f t="shared" si="16"/>
        <v/>
      </c>
      <c r="AE176" s="17" t="str">
        <f t="shared" si="17"/>
        <v/>
      </c>
      <c r="AF176" s="17" t="str">
        <f t="shared" si="17"/>
        <v>?</v>
      </c>
      <c r="AG176" s="17" t="str">
        <f t="shared" si="17"/>
        <v/>
      </c>
      <c r="AH176" s="17" t="str">
        <f t="shared" si="17"/>
        <v/>
      </c>
      <c r="AI176" s="17" t="str">
        <f t="shared" si="17"/>
        <v/>
      </c>
      <c r="AJ176" s="17" t="str">
        <f t="shared" si="17"/>
        <v/>
      </c>
      <c r="AK176" s="17" t="str">
        <f t="shared" si="17"/>
        <v/>
      </c>
      <c r="AL176" s="17" t="str">
        <f t="shared" si="17"/>
        <v/>
      </c>
      <c r="AM176" s="17" t="str">
        <f t="shared" si="17"/>
        <v/>
      </c>
      <c r="AN176" s="17" t="str">
        <f t="shared" si="17"/>
        <v/>
      </c>
      <c r="AO176" s="17" t="str">
        <f t="shared" si="17"/>
        <v/>
      </c>
    </row>
    <row r="177" spans="1:41">
      <c r="A177" t="s">
        <v>636</v>
      </c>
      <c r="B177" t="s">
        <v>637</v>
      </c>
      <c r="C177" t="s">
        <v>638</v>
      </c>
      <c r="D177" t="s">
        <v>639</v>
      </c>
      <c r="E177" t="s">
        <v>570</v>
      </c>
      <c r="F177" t="s">
        <v>27760</v>
      </c>
      <c r="H177">
        <v>22.777207359999998</v>
      </c>
      <c r="I177">
        <v>64.135307890000007</v>
      </c>
      <c r="J177">
        <v>34.493262590000001</v>
      </c>
      <c r="K177">
        <v>197.60736420000001</v>
      </c>
      <c r="L177">
        <v>45.579880559999999</v>
      </c>
      <c r="M177">
        <v>57.996276969999997</v>
      </c>
      <c r="N177">
        <v>18.47903517</v>
      </c>
      <c r="O177">
        <v>32.412739000000002</v>
      </c>
      <c r="P177">
        <v>97.271539349999998</v>
      </c>
      <c r="Q177">
        <v>125.3588728</v>
      </c>
      <c r="R177">
        <v>16.986212779999999</v>
      </c>
      <c r="S177">
        <v>57.63393593</v>
      </c>
      <c r="T177">
        <v>44.419656269999997</v>
      </c>
      <c r="U177">
        <v>87.78933653</v>
      </c>
      <c r="V177">
        <v>154.7421219</v>
      </c>
      <c r="X177">
        <f t="shared" si="12"/>
        <v>70.512183286666655</v>
      </c>
      <c r="Y177">
        <f t="shared" si="13"/>
        <v>53.141474067158406</v>
      </c>
      <c r="AA177" s="17" t="str">
        <f t="shared" si="16"/>
        <v/>
      </c>
      <c r="AB177" s="17" t="str">
        <f t="shared" si="16"/>
        <v/>
      </c>
      <c r="AC177" s="17" t="str">
        <f t="shared" si="16"/>
        <v/>
      </c>
      <c r="AD177" s="17" t="str">
        <f t="shared" si="16"/>
        <v>?</v>
      </c>
      <c r="AE177" s="17" t="str">
        <f t="shared" si="17"/>
        <v/>
      </c>
      <c r="AF177" s="17" t="str">
        <f t="shared" si="17"/>
        <v/>
      </c>
      <c r="AG177" s="17" t="str">
        <f t="shared" si="17"/>
        <v/>
      </c>
      <c r="AH177" s="17" t="str">
        <f t="shared" si="17"/>
        <v/>
      </c>
      <c r="AI177" s="17" t="str">
        <f t="shared" si="17"/>
        <v/>
      </c>
      <c r="AJ177" s="17" t="str">
        <f t="shared" si="17"/>
        <v/>
      </c>
      <c r="AK177" s="17" t="str">
        <f t="shared" si="17"/>
        <v/>
      </c>
      <c r="AL177" s="17" t="str">
        <f t="shared" si="17"/>
        <v/>
      </c>
      <c r="AM177" s="17" t="str">
        <f t="shared" si="17"/>
        <v/>
      </c>
      <c r="AN177" s="17" t="str">
        <f t="shared" si="17"/>
        <v/>
      </c>
      <c r="AO177" s="17" t="str">
        <f t="shared" si="17"/>
        <v/>
      </c>
    </row>
    <row r="178" spans="1:41">
      <c r="A178" t="s">
        <v>640</v>
      </c>
      <c r="B178" t="s">
        <v>641</v>
      </c>
      <c r="C178" t="s">
        <v>642</v>
      </c>
      <c r="D178" t="s">
        <v>643</v>
      </c>
      <c r="E178" t="s">
        <v>570</v>
      </c>
      <c r="F178" t="s">
        <v>27760</v>
      </c>
      <c r="H178">
        <v>752.22707479999997</v>
      </c>
      <c r="I178">
        <v>314.6458063</v>
      </c>
      <c r="J178">
        <v>209.17253249999999</v>
      </c>
      <c r="K178">
        <v>221.99480109999999</v>
      </c>
      <c r="L178">
        <v>308.62430610000001</v>
      </c>
      <c r="M178">
        <v>324.8006178</v>
      </c>
      <c r="N178">
        <v>481.84749110000001</v>
      </c>
      <c r="O178">
        <v>331.28652490000002</v>
      </c>
      <c r="P178">
        <v>870.25708350000002</v>
      </c>
      <c r="Q178">
        <v>839.1529372</v>
      </c>
      <c r="R178">
        <v>1242.232197</v>
      </c>
      <c r="S178">
        <v>124.0937507</v>
      </c>
      <c r="T178">
        <v>1000.059583</v>
      </c>
      <c r="U178">
        <v>112.7828315</v>
      </c>
      <c r="V178">
        <v>934.45827010000005</v>
      </c>
      <c r="X178">
        <f t="shared" si="12"/>
        <v>537.84238717333335</v>
      </c>
      <c r="Y178">
        <f t="shared" si="13"/>
        <v>365.23520725450419</v>
      </c>
      <c r="AA178" s="17" t="str">
        <f t="shared" si="16"/>
        <v/>
      </c>
      <c r="AB178" s="17" t="str">
        <f t="shared" si="16"/>
        <v/>
      </c>
      <c r="AC178" s="17" t="str">
        <f t="shared" si="16"/>
        <v/>
      </c>
      <c r="AD178" s="17" t="str">
        <f t="shared" si="16"/>
        <v/>
      </c>
      <c r="AE178" s="17" t="str">
        <f t="shared" si="17"/>
        <v/>
      </c>
      <c r="AF178" s="17" t="str">
        <f t="shared" si="17"/>
        <v/>
      </c>
      <c r="AG178" s="17" t="str">
        <f t="shared" si="17"/>
        <v/>
      </c>
      <c r="AH178" s="17" t="str">
        <f t="shared" si="17"/>
        <v/>
      </c>
      <c r="AI178" s="17" t="str">
        <f t="shared" si="17"/>
        <v/>
      </c>
      <c r="AJ178" s="17" t="str">
        <f t="shared" si="17"/>
        <v/>
      </c>
      <c r="AK178" s="17" t="str">
        <f t="shared" si="17"/>
        <v/>
      </c>
      <c r="AL178" s="17" t="str">
        <f t="shared" si="17"/>
        <v/>
      </c>
      <c r="AM178" s="17" t="str">
        <f t="shared" si="17"/>
        <v/>
      </c>
      <c r="AN178" s="17" t="str">
        <f t="shared" si="17"/>
        <v/>
      </c>
      <c r="AO178" s="17" t="str">
        <f t="shared" si="17"/>
        <v/>
      </c>
    </row>
    <row r="179" spans="1:41">
      <c r="A179" t="s">
        <v>644</v>
      </c>
      <c r="B179" t="s">
        <v>645</v>
      </c>
      <c r="C179" t="s">
        <v>646</v>
      </c>
      <c r="D179" t="s">
        <v>647</v>
      </c>
      <c r="E179" t="s">
        <v>570</v>
      </c>
      <c r="F179" t="s">
        <v>27760</v>
      </c>
      <c r="H179">
        <v>0</v>
      </c>
      <c r="I179">
        <v>0.902838574</v>
      </c>
      <c r="J179">
        <v>0.75152758799999997</v>
      </c>
      <c r="K179">
        <v>0.33284522599999999</v>
      </c>
      <c r="L179">
        <v>0.75066250000000001</v>
      </c>
      <c r="M179">
        <v>2.1912524100000002</v>
      </c>
      <c r="N179">
        <v>0</v>
      </c>
      <c r="O179">
        <v>0.13777082299999999</v>
      </c>
      <c r="P179">
        <v>1.479044979</v>
      </c>
      <c r="Q179">
        <v>1.373373658</v>
      </c>
      <c r="R179">
        <v>0.52152857399999997</v>
      </c>
      <c r="S179">
        <v>0.16746101299999999</v>
      </c>
      <c r="T179">
        <v>1.805368777</v>
      </c>
      <c r="U179">
        <v>0.32610125899999998</v>
      </c>
      <c r="V179">
        <v>0</v>
      </c>
      <c r="X179">
        <f t="shared" si="12"/>
        <v>0.71598502540000009</v>
      </c>
      <c r="Y179">
        <f t="shared" si="13"/>
        <v>0.70329346981108143</v>
      </c>
      <c r="AA179" s="17" t="str">
        <f t="shared" si="16"/>
        <v/>
      </c>
      <c r="AB179" s="17" t="str">
        <f t="shared" si="16"/>
        <v/>
      </c>
      <c r="AC179" s="17" t="str">
        <f t="shared" si="16"/>
        <v/>
      </c>
      <c r="AD179" s="17" t="str">
        <f t="shared" si="16"/>
        <v/>
      </c>
      <c r="AE179" s="17" t="str">
        <f t="shared" si="17"/>
        <v/>
      </c>
      <c r="AF179" s="17" t="str">
        <f t="shared" si="17"/>
        <v>?</v>
      </c>
      <c r="AG179" s="17" t="str">
        <f t="shared" si="17"/>
        <v/>
      </c>
      <c r="AH179" s="17" t="str">
        <f t="shared" si="17"/>
        <v/>
      </c>
      <c r="AI179" s="17" t="str">
        <f t="shared" si="17"/>
        <v/>
      </c>
      <c r="AJ179" s="17" t="str">
        <f t="shared" si="17"/>
        <v/>
      </c>
      <c r="AK179" s="17" t="str">
        <f t="shared" si="17"/>
        <v/>
      </c>
      <c r="AL179" s="17" t="str">
        <f t="shared" si="17"/>
        <v/>
      </c>
      <c r="AM179" s="17" t="str">
        <f t="shared" si="17"/>
        <v/>
      </c>
      <c r="AN179" s="17" t="str">
        <f t="shared" si="17"/>
        <v/>
      </c>
      <c r="AO179" s="17" t="str">
        <f t="shared" si="17"/>
        <v/>
      </c>
    </row>
    <row r="180" spans="1:41">
      <c r="A180" t="s">
        <v>648</v>
      </c>
      <c r="B180" t="s">
        <v>649</v>
      </c>
      <c r="C180" t="s">
        <v>588</v>
      </c>
      <c r="D180" t="s">
        <v>589</v>
      </c>
      <c r="E180" t="s">
        <v>570</v>
      </c>
      <c r="F180" t="s">
        <v>27760</v>
      </c>
      <c r="H180">
        <v>11.360267589999999</v>
      </c>
      <c r="I180">
        <v>3.6935442300000001</v>
      </c>
      <c r="J180">
        <v>2.078087215</v>
      </c>
      <c r="K180">
        <v>3.5599515830000001</v>
      </c>
      <c r="L180">
        <v>2.8225979620000001</v>
      </c>
      <c r="M180">
        <v>3.2016037019999999</v>
      </c>
      <c r="N180">
        <v>3.098844733</v>
      </c>
      <c r="O180">
        <v>2.983898446</v>
      </c>
      <c r="P180">
        <v>3.5963848500000002</v>
      </c>
      <c r="Q180">
        <v>4.6476725800000001</v>
      </c>
      <c r="R180">
        <v>3.2945165439999999</v>
      </c>
      <c r="S180">
        <v>1.2694293759999999</v>
      </c>
      <c r="T180">
        <v>3.4394782159999999</v>
      </c>
      <c r="U180">
        <v>2.3420175479999998</v>
      </c>
      <c r="V180">
        <v>3.9889812419999999</v>
      </c>
      <c r="X180">
        <f t="shared" si="12"/>
        <v>3.6918183877999993</v>
      </c>
      <c r="Y180">
        <f t="shared" si="13"/>
        <v>2.270899475529141</v>
      </c>
      <c r="AA180" s="17" t="str">
        <f t="shared" si="16"/>
        <v>?</v>
      </c>
      <c r="AB180" s="17" t="str">
        <f t="shared" si="16"/>
        <v/>
      </c>
      <c r="AC180" s="17" t="str">
        <f t="shared" si="16"/>
        <v/>
      </c>
      <c r="AD180" s="17" t="str">
        <f t="shared" si="16"/>
        <v/>
      </c>
      <c r="AE180" s="17" t="str">
        <f t="shared" si="17"/>
        <v/>
      </c>
      <c r="AF180" s="17" t="str">
        <f t="shared" si="17"/>
        <v/>
      </c>
      <c r="AG180" s="17" t="str">
        <f t="shared" si="17"/>
        <v/>
      </c>
      <c r="AH180" s="17" t="str">
        <f t="shared" si="17"/>
        <v/>
      </c>
      <c r="AI180" s="17" t="str">
        <f t="shared" si="17"/>
        <v/>
      </c>
      <c r="AJ180" s="17" t="str">
        <f t="shared" si="17"/>
        <v/>
      </c>
      <c r="AK180" s="17" t="str">
        <f t="shared" si="17"/>
        <v/>
      </c>
      <c r="AL180" s="17" t="str">
        <f t="shared" si="17"/>
        <v/>
      </c>
      <c r="AM180" s="17" t="str">
        <f t="shared" si="17"/>
        <v/>
      </c>
      <c r="AN180" s="17" t="str">
        <f t="shared" si="17"/>
        <v/>
      </c>
      <c r="AO180" s="17" t="str">
        <f t="shared" si="17"/>
        <v/>
      </c>
    </row>
    <row r="181" spans="1:41">
      <c r="A181" t="s">
        <v>650</v>
      </c>
      <c r="B181" t="s">
        <v>651</v>
      </c>
      <c r="C181" t="s">
        <v>652</v>
      </c>
      <c r="D181" t="s">
        <v>653</v>
      </c>
      <c r="E181" t="s">
        <v>570</v>
      </c>
      <c r="F181" t="s">
        <v>27760</v>
      </c>
      <c r="H181">
        <v>5.185513963</v>
      </c>
      <c r="I181">
        <v>1.9758757469999999</v>
      </c>
      <c r="J181">
        <v>2.0963679580000001</v>
      </c>
      <c r="K181">
        <v>1.891676871</v>
      </c>
      <c r="L181">
        <v>1.7192471119999999</v>
      </c>
      <c r="M181">
        <v>4.3813518330000001</v>
      </c>
      <c r="N181">
        <v>6.3521947059999997</v>
      </c>
      <c r="O181">
        <v>3.7864487310000001</v>
      </c>
      <c r="P181">
        <v>4.046140125</v>
      </c>
      <c r="Q181">
        <v>3.669687524</v>
      </c>
      <c r="R181">
        <v>3.5833806620000002</v>
      </c>
      <c r="S181">
        <v>1.5852863740000001</v>
      </c>
      <c r="T181">
        <v>2.756565084</v>
      </c>
      <c r="U181">
        <v>0.80911110900000005</v>
      </c>
      <c r="V181">
        <v>2.1388136279999999</v>
      </c>
      <c r="X181">
        <f t="shared" si="12"/>
        <v>3.0651774284666669</v>
      </c>
      <c r="Y181">
        <f t="shared" si="13"/>
        <v>1.528215999497631</v>
      </c>
      <c r="AA181" s="17" t="str">
        <f t="shared" si="16"/>
        <v/>
      </c>
      <c r="AB181" s="17" t="str">
        <f t="shared" si="16"/>
        <v/>
      </c>
      <c r="AC181" s="17" t="str">
        <f t="shared" si="16"/>
        <v/>
      </c>
      <c r="AD181" s="17" t="str">
        <f t="shared" si="16"/>
        <v/>
      </c>
      <c r="AE181" s="17" t="str">
        <f t="shared" si="17"/>
        <v/>
      </c>
      <c r="AF181" s="17" t="str">
        <f t="shared" si="17"/>
        <v/>
      </c>
      <c r="AG181" s="17" t="str">
        <f t="shared" si="17"/>
        <v>?</v>
      </c>
      <c r="AH181" s="17" t="str">
        <f t="shared" si="17"/>
        <v/>
      </c>
      <c r="AI181" s="17" t="str">
        <f t="shared" si="17"/>
        <v/>
      </c>
      <c r="AJ181" s="17" t="str">
        <f t="shared" si="17"/>
        <v/>
      </c>
      <c r="AK181" s="17" t="str">
        <f t="shared" si="17"/>
        <v/>
      </c>
      <c r="AL181" s="17" t="str">
        <f t="shared" si="17"/>
        <v/>
      </c>
      <c r="AM181" s="17" t="str">
        <f t="shared" si="17"/>
        <v/>
      </c>
      <c r="AN181" s="17" t="str">
        <f t="shared" si="17"/>
        <v/>
      </c>
      <c r="AO181" s="17" t="str">
        <f t="shared" si="17"/>
        <v/>
      </c>
    </row>
    <row r="182" spans="1:41">
      <c r="A182" t="s">
        <v>654</v>
      </c>
      <c r="B182" t="s">
        <v>655</v>
      </c>
      <c r="C182" t="s">
        <v>656</v>
      </c>
      <c r="D182" t="s">
        <v>657</v>
      </c>
      <c r="E182" t="s">
        <v>570</v>
      </c>
      <c r="F182" t="s">
        <v>27760</v>
      </c>
      <c r="H182">
        <v>7.5721668769999999</v>
      </c>
      <c r="I182">
        <v>1.096819405</v>
      </c>
      <c r="J182">
        <v>1.3013323539999999</v>
      </c>
      <c r="K182">
        <v>1.823580805</v>
      </c>
      <c r="L182">
        <v>1.25728028</v>
      </c>
      <c r="M182">
        <v>0.44740461599999998</v>
      </c>
      <c r="N182">
        <v>0</v>
      </c>
      <c r="O182">
        <v>0.77532522299999995</v>
      </c>
      <c r="P182">
        <v>3.0387524969999999</v>
      </c>
      <c r="Q182">
        <v>3.4963885079999999</v>
      </c>
      <c r="R182">
        <v>5.031389914</v>
      </c>
      <c r="S182">
        <v>0.17950686800000001</v>
      </c>
      <c r="T182">
        <v>2.9028496549999998</v>
      </c>
      <c r="U182">
        <v>1.70409755</v>
      </c>
      <c r="V182">
        <v>3.203293226</v>
      </c>
      <c r="X182">
        <f t="shared" si="12"/>
        <v>2.2553458518666667</v>
      </c>
      <c r="Y182">
        <f t="shared" si="13"/>
        <v>2.0361087814756194</v>
      </c>
      <c r="AA182" s="17" t="str">
        <f t="shared" si="16"/>
        <v>?</v>
      </c>
      <c r="AB182" s="17" t="str">
        <f t="shared" si="16"/>
        <v/>
      </c>
      <c r="AC182" s="17" t="str">
        <f t="shared" si="16"/>
        <v/>
      </c>
      <c r="AD182" s="17" t="str">
        <f t="shared" si="16"/>
        <v/>
      </c>
      <c r="AE182" s="17" t="str">
        <f t="shared" si="17"/>
        <v/>
      </c>
      <c r="AF182" s="17" t="str">
        <f t="shared" si="17"/>
        <v/>
      </c>
      <c r="AG182" s="17" t="str">
        <f t="shared" si="17"/>
        <v/>
      </c>
      <c r="AH182" s="17" t="str">
        <f t="shared" si="17"/>
        <v/>
      </c>
      <c r="AI182" s="17" t="str">
        <f t="shared" si="17"/>
        <v/>
      </c>
      <c r="AJ182" s="17" t="str">
        <f t="shared" si="17"/>
        <v/>
      </c>
      <c r="AK182" s="17" t="str">
        <f t="shared" si="17"/>
        <v/>
      </c>
      <c r="AL182" s="17" t="str">
        <f t="shared" si="17"/>
        <v/>
      </c>
      <c r="AM182" s="17" t="str">
        <f t="shared" si="17"/>
        <v/>
      </c>
      <c r="AN182" s="17" t="str">
        <f t="shared" si="17"/>
        <v/>
      </c>
      <c r="AO182" s="17" t="str">
        <f t="shared" si="17"/>
        <v/>
      </c>
    </row>
    <row r="183" spans="1:41">
      <c r="A183" t="s">
        <v>658</v>
      </c>
      <c r="B183" t="s">
        <v>659</v>
      </c>
      <c r="C183" t="s">
        <v>660</v>
      </c>
      <c r="E183" t="s">
        <v>570</v>
      </c>
      <c r="F183" t="s">
        <v>27760</v>
      </c>
      <c r="H183">
        <v>60.81013626</v>
      </c>
      <c r="I183">
        <v>5.8475111069999999</v>
      </c>
      <c r="J183">
        <v>4.7987758600000001</v>
      </c>
      <c r="K183">
        <v>4.775449311</v>
      </c>
      <c r="L183">
        <v>3.404096531</v>
      </c>
      <c r="M183">
        <v>6.5443784420000002</v>
      </c>
      <c r="N183">
        <v>14.13042727</v>
      </c>
      <c r="O183">
        <v>7.5818538560000004</v>
      </c>
      <c r="P183">
        <v>10.15547065</v>
      </c>
      <c r="Q183">
        <v>43.279048520000003</v>
      </c>
      <c r="R183">
        <v>78.887526109999996</v>
      </c>
      <c r="S183">
        <v>4.4482847679999997</v>
      </c>
      <c r="T183">
        <v>89.547849360000001</v>
      </c>
      <c r="U183">
        <v>5.9653312749999996</v>
      </c>
      <c r="V183">
        <v>17.456133919999999</v>
      </c>
      <c r="X183">
        <f t="shared" si="12"/>
        <v>23.84215154933333</v>
      </c>
      <c r="Y183">
        <f t="shared" si="13"/>
        <v>29.448628834536855</v>
      </c>
      <c r="AA183" s="17" t="str">
        <f t="shared" si="16"/>
        <v/>
      </c>
      <c r="AB183" s="17" t="str">
        <f t="shared" si="16"/>
        <v/>
      </c>
      <c r="AC183" s="17" t="str">
        <f t="shared" si="16"/>
        <v/>
      </c>
      <c r="AD183" s="17" t="str">
        <f t="shared" si="16"/>
        <v/>
      </c>
      <c r="AE183" s="17" t="str">
        <f t="shared" si="17"/>
        <v/>
      </c>
      <c r="AF183" s="17" t="str">
        <f t="shared" si="17"/>
        <v/>
      </c>
      <c r="AG183" s="17" t="str">
        <f t="shared" si="17"/>
        <v/>
      </c>
      <c r="AH183" s="17" t="str">
        <f t="shared" si="17"/>
        <v/>
      </c>
      <c r="AI183" s="17" t="str">
        <f t="shared" si="17"/>
        <v/>
      </c>
      <c r="AJ183" s="17" t="str">
        <f t="shared" si="17"/>
        <v/>
      </c>
      <c r="AK183" s="17" t="str">
        <f t="shared" si="17"/>
        <v/>
      </c>
      <c r="AL183" s="17" t="str">
        <f t="shared" si="17"/>
        <v/>
      </c>
      <c r="AM183" s="17" t="str">
        <f t="shared" si="17"/>
        <v>?</v>
      </c>
      <c r="AN183" s="17" t="str">
        <f t="shared" si="17"/>
        <v/>
      </c>
      <c r="AO183" s="17" t="str">
        <f t="shared" si="17"/>
        <v/>
      </c>
    </row>
    <row r="184" spans="1:41">
      <c r="A184" t="s">
        <v>661</v>
      </c>
      <c r="B184" t="s">
        <v>662</v>
      </c>
      <c r="C184" t="s">
        <v>663</v>
      </c>
      <c r="D184" t="s">
        <v>664</v>
      </c>
      <c r="E184" t="s">
        <v>570</v>
      </c>
      <c r="F184" t="s">
        <v>27760</v>
      </c>
      <c r="H184">
        <v>3.7628640729999998</v>
      </c>
      <c r="I184">
        <v>15.99470736</v>
      </c>
      <c r="J184">
        <v>14.06134849</v>
      </c>
      <c r="K184">
        <v>16.87056063</v>
      </c>
      <c r="L184">
        <v>13.62499461</v>
      </c>
      <c r="M184">
        <v>21.90301655</v>
      </c>
      <c r="N184">
        <v>10.4604675</v>
      </c>
      <c r="O184">
        <v>18.052214469999999</v>
      </c>
      <c r="P184">
        <v>11.20233384</v>
      </c>
      <c r="Q184">
        <v>5.86968639</v>
      </c>
      <c r="R184">
        <v>1.128592587</v>
      </c>
      <c r="S184">
        <v>6.7114101589999997</v>
      </c>
      <c r="T184">
        <v>3.7766066669999998</v>
      </c>
      <c r="U184">
        <v>14.41363849</v>
      </c>
      <c r="V184">
        <v>11.31687378</v>
      </c>
      <c r="X184">
        <f t="shared" si="12"/>
        <v>11.276621039733335</v>
      </c>
      <c r="Y184">
        <f t="shared" si="13"/>
        <v>5.9876686937550625</v>
      </c>
      <c r="AA184" s="17" t="str">
        <f t="shared" si="16"/>
        <v/>
      </c>
      <c r="AB184" s="17" t="str">
        <f t="shared" si="16"/>
        <v/>
      </c>
      <c r="AC184" s="17" t="str">
        <f t="shared" si="16"/>
        <v/>
      </c>
      <c r="AD184" s="17" t="str">
        <f t="shared" si="16"/>
        <v/>
      </c>
      <c r="AE184" s="17" t="str">
        <f t="shared" si="17"/>
        <v/>
      </c>
      <c r="AF184" s="17" t="str">
        <f t="shared" si="17"/>
        <v/>
      </c>
      <c r="AG184" s="17" t="str">
        <f t="shared" si="17"/>
        <v/>
      </c>
      <c r="AH184" s="17" t="str">
        <f t="shared" si="17"/>
        <v/>
      </c>
      <c r="AI184" s="17" t="str">
        <f t="shared" si="17"/>
        <v/>
      </c>
      <c r="AJ184" s="17" t="str">
        <f t="shared" si="17"/>
        <v/>
      </c>
      <c r="AK184" s="17" t="str">
        <f t="shared" si="17"/>
        <v/>
      </c>
      <c r="AL184" s="17" t="str">
        <f t="shared" si="17"/>
        <v/>
      </c>
      <c r="AM184" s="17" t="str">
        <f t="shared" si="17"/>
        <v/>
      </c>
      <c r="AN184" s="17" t="str">
        <f t="shared" si="17"/>
        <v/>
      </c>
      <c r="AO184" s="17" t="str">
        <f t="shared" si="17"/>
        <v/>
      </c>
    </row>
    <row r="185" spans="1:41">
      <c r="A185" t="s">
        <v>665</v>
      </c>
      <c r="B185" t="s">
        <v>666</v>
      </c>
      <c r="C185" t="s">
        <v>667</v>
      </c>
      <c r="D185" t="s">
        <v>668</v>
      </c>
      <c r="E185" t="s">
        <v>570</v>
      </c>
      <c r="F185" t="s">
        <v>27760</v>
      </c>
      <c r="H185">
        <v>3.420077284</v>
      </c>
      <c r="I185">
        <v>1.9482727689999999</v>
      </c>
      <c r="J185">
        <v>1.390444872</v>
      </c>
      <c r="K185">
        <v>1.130595241</v>
      </c>
      <c r="L185">
        <v>1.7084732140000001</v>
      </c>
      <c r="M185">
        <v>3.5652100450000002</v>
      </c>
      <c r="N185">
        <v>1.9594008009999999</v>
      </c>
      <c r="O185">
        <v>1.083911235</v>
      </c>
      <c r="P185">
        <v>2.9368003439999999</v>
      </c>
      <c r="Q185">
        <v>4.6307186329999999</v>
      </c>
      <c r="R185">
        <v>1.17232096</v>
      </c>
      <c r="S185">
        <v>0.33125680400000002</v>
      </c>
      <c r="T185">
        <v>1.2174625290000001</v>
      </c>
      <c r="U185">
        <v>0.80633141699999999</v>
      </c>
      <c r="V185">
        <v>1.7633034919999999</v>
      </c>
      <c r="X185">
        <f t="shared" si="12"/>
        <v>1.9376386426666665</v>
      </c>
      <c r="Y185">
        <f t="shared" si="13"/>
        <v>1.1899996143865565</v>
      </c>
      <c r="AA185" s="17" t="str">
        <f t="shared" si="16"/>
        <v/>
      </c>
      <c r="AB185" s="17" t="str">
        <f t="shared" si="16"/>
        <v/>
      </c>
      <c r="AC185" s="17" t="str">
        <f t="shared" si="16"/>
        <v/>
      </c>
      <c r="AD185" s="17" t="str">
        <f t="shared" si="16"/>
        <v/>
      </c>
      <c r="AE185" s="17" t="str">
        <f t="shared" si="17"/>
        <v/>
      </c>
      <c r="AF185" s="17" t="str">
        <f t="shared" si="17"/>
        <v/>
      </c>
      <c r="AG185" s="17" t="str">
        <f t="shared" si="17"/>
        <v/>
      </c>
      <c r="AH185" s="17" t="str">
        <f t="shared" si="17"/>
        <v/>
      </c>
      <c r="AI185" s="17" t="str">
        <f t="shared" si="17"/>
        <v/>
      </c>
      <c r="AJ185" s="17" t="str">
        <f t="shared" si="17"/>
        <v>?</v>
      </c>
      <c r="AK185" s="17" t="str">
        <f t="shared" si="17"/>
        <v/>
      </c>
      <c r="AL185" s="17" t="str">
        <f t="shared" si="17"/>
        <v/>
      </c>
      <c r="AM185" s="17" t="str">
        <f t="shared" si="17"/>
        <v/>
      </c>
      <c r="AN185" s="17" t="str">
        <f t="shared" si="17"/>
        <v/>
      </c>
      <c r="AO185" s="17" t="str">
        <f t="shared" si="17"/>
        <v/>
      </c>
    </row>
    <row r="186" spans="1:41">
      <c r="A186" t="s">
        <v>669</v>
      </c>
      <c r="B186" t="s">
        <v>670</v>
      </c>
      <c r="C186" t="s">
        <v>568</v>
      </c>
      <c r="D186" t="s">
        <v>569</v>
      </c>
      <c r="E186" t="s">
        <v>570</v>
      </c>
      <c r="F186" t="s">
        <v>27760</v>
      </c>
      <c r="H186">
        <v>2.0431630529999998</v>
      </c>
      <c r="I186">
        <v>1.8670947369999999</v>
      </c>
      <c r="J186">
        <v>2.2008485950000001</v>
      </c>
      <c r="K186">
        <v>0.55622867499999995</v>
      </c>
      <c r="L186">
        <v>2.293304113</v>
      </c>
      <c r="M186">
        <v>0.49042961099999999</v>
      </c>
      <c r="N186">
        <v>3.3520327750000001</v>
      </c>
      <c r="O186">
        <v>1.0360502199999999</v>
      </c>
      <c r="P186">
        <v>1.158600479</v>
      </c>
      <c r="Q186">
        <v>2.58197645</v>
      </c>
      <c r="R186">
        <v>0</v>
      </c>
      <c r="S186">
        <v>0.78707711700000005</v>
      </c>
      <c r="T186">
        <v>1.97991381</v>
      </c>
      <c r="U186">
        <v>0.306539216</v>
      </c>
      <c r="V186">
        <v>1.7556701429999999</v>
      </c>
      <c r="X186">
        <f t="shared" si="12"/>
        <v>1.4939285995999998</v>
      </c>
      <c r="Y186">
        <f t="shared" si="13"/>
        <v>0.95881184691636345</v>
      </c>
      <c r="AA186" s="17" t="str">
        <f t="shared" si="16"/>
        <v/>
      </c>
      <c r="AB186" s="17" t="str">
        <f t="shared" si="16"/>
        <v/>
      </c>
      <c r="AC186" s="17" t="str">
        <f t="shared" si="16"/>
        <v/>
      </c>
      <c r="AD186" s="17" t="str">
        <f t="shared" si="16"/>
        <v/>
      </c>
      <c r="AE186" s="17" t="str">
        <f t="shared" si="17"/>
        <v/>
      </c>
      <c r="AF186" s="17" t="str">
        <f t="shared" si="17"/>
        <v/>
      </c>
      <c r="AG186" s="17" t="str">
        <f t="shared" si="17"/>
        <v/>
      </c>
      <c r="AH186" s="17" t="str">
        <f t="shared" si="17"/>
        <v/>
      </c>
      <c r="AI186" s="17" t="str">
        <f t="shared" si="17"/>
        <v/>
      </c>
      <c r="AJ186" s="17" t="str">
        <f t="shared" si="17"/>
        <v/>
      </c>
      <c r="AK186" s="17" t="str">
        <f t="shared" si="17"/>
        <v/>
      </c>
      <c r="AL186" s="17" t="str">
        <f t="shared" si="17"/>
        <v/>
      </c>
      <c r="AM186" s="17" t="str">
        <f t="shared" si="17"/>
        <v/>
      </c>
      <c r="AN186" s="17" t="str">
        <f t="shared" si="17"/>
        <v/>
      </c>
      <c r="AO186" s="17" t="str">
        <f t="shared" si="17"/>
        <v/>
      </c>
    </row>
    <row r="187" spans="1:41">
      <c r="A187" t="s">
        <v>671</v>
      </c>
      <c r="B187" t="s">
        <v>672</v>
      </c>
      <c r="C187" t="s">
        <v>673</v>
      </c>
      <c r="D187" t="s">
        <v>674</v>
      </c>
      <c r="E187" t="s">
        <v>570</v>
      </c>
      <c r="F187" t="s">
        <v>27760</v>
      </c>
      <c r="H187">
        <v>7.8617733970000003</v>
      </c>
      <c r="I187">
        <v>0.78117947499999996</v>
      </c>
      <c r="J187">
        <v>0.71954769100000004</v>
      </c>
      <c r="K187">
        <v>0.41704011800000002</v>
      </c>
      <c r="L187">
        <v>0.668808344</v>
      </c>
      <c r="M187">
        <v>0.46622391699999999</v>
      </c>
      <c r="N187">
        <v>3.203449762</v>
      </c>
      <c r="O187">
        <v>1.458318816</v>
      </c>
      <c r="P187">
        <v>4.1434238790000002</v>
      </c>
      <c r="Q187">
        <v>6.8303423939999997</v>
      </c>
      <c r="R187">
        <v>5.215285744</v>
      </c>
      <c r="S187">
        <v>1.0403960800000001</v>
      </c>
      <c r="T187">
        <v>4.5454320270000004</v>
      </c>
      <c r="U187">
        <v>0.71117827700000003</v>
      </c>
      <c r="V187">
        <v>2.0664021319999999</v>
      </c>
      <c r="X187">
        <f t="shared" si="12"/>
        <v>2.6752534702000004</v>
      </c>
      <c r="Y187">
        <f t="shared" si="13"/>
        <v>2.4834889467232024</v>
      </c>
      <c r="AA187" s="17" t="str">
        <f t="shared" si="16"/>
        <v>?</v>
      </c>
      <c r="AB187" s="17" t="str">
        <f t="shared" si="16"/>
        <v/>
      </c>
      <c r="AC187" s="17" t="str">
        <f t="shared" si="16"/>
        <v/>
      </c>
      <c r="AD187" s="17" t="str">
        <f t="shared" si="16"/>
        <v/>
      </c>
      <c r="AE187" s="17" t="str">
        <f t="shared" si="17"/>
        <v/>
      </c>
      <c r="AF187" s="17" t="str">
        <f t="shared" si="17"/>
        <v/>
      </c>
      <c r="AG187" s="17" t="str">
        <f t="shared" si="17"/>
        <v/>
      </c>
      <c r="AH187" s="17" t="str">
        <f t="shared" si="17"/>
        <v/>
      </c>
      <c r="AI187" s="17" t="str">
        <f t="shared" si="17"/>
        <v/>
      </c>
      <c r="AJ187" s="17" t="str">
        <f t="shared" si="17"/>
        <v/>
      </c>
      <c r="AK187" s="17" t="str">
        <f t="shared" si="17"/>
        <v/>
      </c>
      <c r="AL187" s="17" t="str">
        <f t="shared" si="17"/>
        <v/>
      </c>
      <c r="AM187" s="17" t="str">
        <f t="shared" si="17"/>
        <v/>
      </c>
      <c r="AN187" s="17" t="str">
        <f t="shared" si="17"/>
        <v/>
      </c>
      <c r="AO187" s="17" t="str">
        <f t="shared" si="17"/>
        <v/>
      </c>
    </row>
    <row r="188" spans="1:41">
      <c r="A188" t="s">
        <v>675</v>
      </c>
      <c r="B188" t="s">
        <v>676</v>
      </c>
      <c r="C188" t="s">
        <v>618</v>
      </c>
      <c r="D188" t="s">
        <v>619</v>
      </c>
      <c r="E188" t="s">
        <v>570</v>
      </c>
      <c r="F188" t="s">
        <v>27760</v>
      </c>
      <c r="H188" t="e">
        <v>#N/A</v>
      </c>
      <c r="I188" t="e">
        <v>#N/A</v>
      </c>
      <c r="J188" t="e">
        <v>#N/A</v>
      </c>
      <c r="K188" t="e">
        <v>#N/A</v>
      </c>
      <c r="L188" t="e">
        <v>#N/A</v>
      </c>
      <c r="M188" t="e">
        <v>#N/A</v>
      </c>
      <c r="N188" t="e">
        <v>#N/A</v>
      </c>
      <c r="O188" t="e">
        <v>#N/A</v>
      </c>
      <c r="P188" t="e">
        <v>#N/A</v>
      </c>
      <c r="Q188" t="e">
        <v>#N/A</v>
      </c>
      <c r="R188" t="e">
        <v>#N/A</v>
      </c>
      <c r="S188" t="e">
        <v>#N/A</v>
      </c>
      <c r="T188" t="e">
        <v>#N/A</v>
      </c>
      <c r="U188" t="e">
        <v>#N/A</v>
      </c>
      <c r="V188" t="e">
        <v>#N/A</v>
      </c>
      <c r="X188" t="e">
        <f t="shared" si="12"/>
        <v>#N/A</v>
      </c>
      <c r="Y188" t="e">
        <f t="shared" si="13"/>
        <v>#N/A</v>
      </c>
      <c r="AA188" s="17" t="e">
        <f t="shared" si="16"/>
        <v>#N/A</v>
      </c>
      <c r="AB188" s="17" t="e">
        <f t="shared" si="16"/>
        <v>#N/A</v>
      </c>
      <c r="AC188" s="17" t="e">
        <f t="shared" si="16"/>
        <v>#N/A</v>
      </c>
      <c r="AD188" s="17" t="e">
        <f t="shared" si="16"/>
        <v>#N/A</v>
      </c>
      <c r="AE188" s="17" t="e">
        <f t="shared" si="17"/>
        <v>#N/A</v>
      </c>
      <c r="AF188" s="17" t="e">
        <f t="shared" si="17"/>
        <v>#N/A</v>
      </c>
      <c r="AG188" s="17" t="e">
        <f t="shared" si="17"/>
        <v>#N/A</v>
      </c>
      <c r="AH188" s="17" t="e">
        <f t="shared" si="17"/>
        <v>#N/A</v>
      </c>
      <c r="AI188" s="17" t="e">
        <f t="shared" si="17"/>
        <v>#N/A</v>
      </c>
      <c r="AJ188" s="17" t="e">
        <f t="shared" si="17"/>
        <v>#N/A</v>
      </c>
      <c r="AK188" s="17" t="e">
        <f t="shared" si="17"/>
        <v>#N/A</v>
      </c>
      <c r="AL188" s="17" t="e">
        <f t="shared" si="17"/>
        <v>#N/A</v>
      </c>
      <c r="AM188" s="17" t="e">
        <f t="shared" si="17"/>
        <v>#N/A</v>
      </c>
      <c r="AN188" s="17" t="e">
        <f t="shared" si="17"/>
        <v>#N/A</v>
      </c>
      <c r="AO188" s="17" t="e">
        <f t="shared" si="17"/>
        <v>#N/A</v>
      </c>
    </row>
    <row r="189" spans="1:41">
      <c r="A189" t="s">
        <v>677</v>
      </c>
      <c r="B189" t="s">
        <v>678</v>
      </c>
      <c r="C189" t="s">
        <v>679</v>
      </c>
      <c r="D189" t="s">
        <v>680</v>
      </c>
      <c r="E189" t="s">
        <v>570</v>
      </c>
      <c r="F189" t="s">
        <v>27760</v>
      </c>
      <c r="H189">
        <v>2.9336245729999999</v>
      </c>
      <c r="I189">
        <v>0.62035533899999995</v>
      </c>
      <c r="J189">
        <v>0.97886556999999996</v>
      </c>
      <c r="K189">
        <v>1.0346109290000001</v>
      </c>
      <c r="L189">
        <v>0.55263496899999998</v>
      </c>
      <c r="M189">
        <v>0.51212443100000005</v>
      </c>
      <c r="N189">
        <v>2.5280049139999998</v>
      </c>
      <c r="O189">
        <v>3.5161142500000002</v>
      </c>
      <c r="P189">
        <v>1.9357643899999999</v>
      </c>
      <c r="Q189">
        <v>2.1906573680000001</v>
      </c>
      <c r="R189">
        <v>2.0477195560000001</v>
      </c>
      <c r="S189">
        <v>0.96983555899999996</v>
      </c>
      <c r="T189">
        <v>1.476784275</v>
      </c>
      <c r="U189">
        <v>1.460453489</v>
      </c>
      <c r="V189">
        <v>1.2833342169999999</v>
      </c>
      <c r="X189">
        <f t="shared" si="12"/>
        <v>1.6027255885999998</v>
      </c>
      <c r="Y189">
        <f t="shared" si="13"/>
        <v>0.90438849313688041</v>
      </c>
      <c r="AA189" s="17" t="str">
        <f t="shared" si="16"/>
        <v/>
      </c>
      <c r="AB189" s="17" t="str">
        <f t="shared" si="16"/>
        <v/>
      </c>
      <c r="AC189" s="17" t="str">
        <f t="shared" si="16"/>
        <v/>
      </c>
      <c r="AD189" s="17" t="str">
        <f t="shared" si="16"/>
        <v/>
      </c>
      <c r="AE189" s="17" t="str">
        <f t="shared" si="17"/>
        <v/>
      </c>
      <c r="AF189" s="17" t="str">
        <f t="shared" si="17"/>
        <v/>
      </c>
      <c r="AG189" s="17" t="str">
        <f t="shared" si="17"/>
        <v/>
      </c>
      <c r="AH189" s="17" t="str">
        <f t="shared" si="17"/>
        <v>?</v>
      </c>
      <c r="AI189" s="17" t="str">
        <f t="shared" si="17"/>
        <v/>
      </c>
      <c r="AJ189" s="17" t="str">
        <f t="shared" si="17"/>
        <v/>
      </c>
      <c r="AK189" s="17" t="str">
        <f t="shared" si="17"/>
        <v/>
      </c>
      <c r="AL189" s="17" t="str">
        <f t="shared" si="17"/>
        <v/>
      </c>
      <c r="AM189" s="17" t="str">
        <f t="shared" si="17"/>
        <v/>
      </c>
      <c r="AN189" s="17" t="str">
        <f t="shared" si="17"/>
        <v/>
      </c>
      <c r="AO189" s="17" t="str">
        <f t="shared" si="17"/>
        <v/>
      </c>
    </row>
    <row r="190" spans="1:41">
      <c r="A190" t="s">
        <v>681</v>
      </c>
      <c r="B190" t="s">
        <v>682</v>
      </c>
      <c r="C190" t="s">
        <v>683</v>
      </c>
      <c r="D190" t="s">
        <v>684</v>
      </c>
      <c r="E190" t="s">
        <v>570</v>
      </c>
      <c r="F190" t="s">
        <v>27760</v>
      </c>
      <c r="H190">
        <v>12.12277506</v>
      </c>
      <c r="I190">
        <v>15.06390174</v>
      </c>
      <c r="J190">
        <v>12.209749820000001</v>
      </c>
      <c r="K190">
        <v>11.96146517</v>
      </c>
      <c r="L190">
        <v>11.476377960000001</v>
      </c>
      <c r="M190">
        <v>8.8389578600000007</v>
      </c>
      <c r="N190">
        <v>29.704108439999999</v>
      </c>
      <c r="O190">
        <v>11.35054208</v>
      </c>
      <c r="P190">
        <v>31.405738280000001</v>
      </c>
      <c r="Q190">
        <v>32.000363409999999</v>
      </c>
      <c r="R190">
        <v>26.932043319999998</v>
      </c>
      <c r="S190">
        <v>10.3849284</v>
      </c>
      <c r="T190">
        <v>19.286679410000001</v>
      </c>
      <c r="U190">
        <v>11.134382710000001</v>
      </c>
      <c r="V190">
        <v>10.53331451</v>
      </c>
      <c r="X190">
        <f t="shared" si="12"/>
        <v>16.960355211333333</v>
      </c>
      <c r="Y190">
        <f t="shared" si="13"/>
        <v>8.5467727995359564</v>
      </c>
      <c r="AA190" s="17" t="str">
        <f t="shared" si="16"/>
        <v/>
      </c>
      <c r="AB190" s="17" t="str">
        <f t="shared" si="16"/>
        <v/>
      </c>
      <c r="AC190" s="17" t="str">
        <f t="shared" si="16"/>
        <v/>
      </c>
      <c r="AD190" s="17" t="str">
        <f t="shared" si="16"/>
        <v/>
      </c>
      <c r="AE190" s="17" t="str">
        <f t="shared" si="17"/>
        <v/>
      </c>
      <c r="AF190" s="17" t="str">
        <f t="shared" si="17"/>
        <v/>
      </c>
      <c r="AG190" s="17" t="str">
        <f t="shared" si="17"/>
        <v/>
      </c>
      <c r="AH190" s="17" t="str">
        <f t="shared" si="17"/>
        <v/>
      </c>
      <c r="AI190" s="17" t="str">
        <f t="shared" si="17"/>
        <v/>
      </c>
      <c r="AJ190" s="17" t="str">
        <f t="shared" si="17"/>
        <v/>
      </c>
      <c r="AK190" s="17" t="str">
        <f t="shared" si="17"/>
        <v/>
      </c>
      <c r="AL190" s="17" t="str">
        <f t="shared" si="17"/>
        <v/>
      </c>
      <c r="AM190" s="17" t="str">
        <f t="shared" si="17"/>
        <v/>
      </c>
      <c r="AN190" s="17" t="str">
        <f t="shared" si="17"/>
        <v/>
      </c>
      <c r="AO190" s="17" t="str">
        <f t="shared" si="17"/>
        <v/>
      </c>
    </row>
    <row r="191" spans="1:41">
      <c r="A191" t="s">
        <v>685</v>
      </c>
      <c r="B191" t="s">
        <v>686</v>
      </c>
      <c r="C191" t="s">
        <v>687</v>
      </c>
      <c r="D191" t="s">
        <v>688</v>
      </c>
      <c r="E191" t="s">
        <v>570</v>
      </c>
      <c r="F191" t="s">
        <v>27760</v>
      </c>
      <c r="H191">
        <v>1.606513326</v>
      </c>
      <c r="I191">
        <v>2.2021095480000001</v>
      </c>
      <c r="J191">
        <v>2.44619988</v>
      </c>
      <c r="K191">
        <v>1.6674181800000001</v>
      </c>
      <c r="L191">
        <v>1.5431197270000001</v>
      </c>
      <c r="M191">
        <v>2.5065209980000001</v>
      </c>
      <c r="N191">
        <v>3.8070659939999998</v>
      </c>
      <c r="O191">
        <v>5.5878747039999999</v>
      </c>
      <c r="P191">
        <v>2.8696277499999998</v>
      </c>
      <c r="Q191">
        <v>1.5226316259999999</v>
      </c>
      <c r="R191">
        <v>13.29878845</v>
      </c>
      <c r="S191">
        <v>3.0572118970000002</v>
      </c>
      <c r="T191">
        <v>15.45661379</v>
      </c>
      <c r="U191">
        <v>1.6871954250000001</v>
      </c>
      <c r="V191">
        <v>4.4174760949999996</v>
      </c>
      <c r="X191">
        <f t="shared" si="12"/>
        <v>4.2450911593333327</v>
      </c>
      <c r="Y191">
        <f t="shared" si="13"/>
        <v>4.2952585845661018</v>
      </c>
      <c r="AA191" s="17" t="str">
        <f t="shared" si="16"/>
        <v/>
      </c>
      <c r="AB191" s="17" t="str">
        <f t="shared" si="16"/>
        <v/>
      </c>
      <c r="AC191" s="17" t="str">
        <f t="shared" si="16"/>
        <v/>
      </c>
      <c r="AD191" s="17" t="str">
        <f t="shared" si="16"/>
        <v/>
      </c>
      <c r="AE191" s="17" t="str">
        <f t="shared" si="17"/>
        <v/>
      </c>
      <c r="AF191" s="17" t="str">
        <f t="shared" si="17"/>
        <v/>
      </c>
      <c r="AG191" s="17" t="str">
        <f t="shared" si="17"/>
        <v/>
      </c>
      <c r="AH191" s="17" t="str">
        <f t="shared" si="17"/>
        <v/>
      </c>
      <c r="AI191" s="17" t="str">
        <f t="shared" si="17"/>
        <v/>
      </c>
      <c r="AJ191" s="17" t="str">
        <f t="shared" si="17"/>
        <v/>
      </c>
      <c r="AK191" s="17" t="str">
        <f t="shared" si="17"/>
        <v>?</v>
      </c>
      <c r="AL191" s="17" t="str">
        <f t="shared" si="17"/>
        <v/>
      </c>
      <c r="AM191" s="17" t="str">
        <f t="shared" si="17"/>
        <v>?</v>
      </c>
      <c r="AN191" s="17" t="str">
        <f t="shared" si="17"/>
        <v/>
      </c>
      <c r="AO191" s="17" t="str">
        <f t="shared" si="17"/>
        <v/>
      </c>
    </row>
    <row r="192" spans="1:41">
      <c r="A192" t="s">
        <v>689</v>
      </c>
      <c r="B192" t="s">
        <v>690</v>
      </c>
      <c r="C192" t="s">
        <v>581</v>
      </c>
      <c r="D192" t="s">
        <v>582</v>
      </c>
      <c r="E192" t="s">
        <v>570</v>
      </c>
      <c r="F192" t="s">
        <v>27760</v>
      </c>
      <c r="H192">
        <v>10.045868990000001</v>
      </c>
      <c r="I192">
        <v>3.284401865</v>
      </c>
      <c r="J192">
        <v>2.167683754</v>
      </c>
      <c r="K192">
        <v>2.2551710570000001</v>
      </c>
      <c r="L192">
        <v>2.091473106</v>
      </c>
      <c r="M192">
        <v>3.282554347</v>
      </c>
      <c r="N192">
        <v>5.7891474650000001</v>
      </c>
      <c r="O192">
        <v>3.2351481089999998</v>
      </c>
      <c r="P192">
        <v>5.6782560569999996</v>
      </c>
      <c r="Q192">
        <v>7.3969541489999999</v>
      </c>
      <c r="R192">
        <v>3.8100488690000001</v>
      </c>
      <c r="S192">
        <v>1.3382426329999999</v>
      </c>
      <c r="T192">
        <v>6.0562640669999999</v>
      </c>
      <c r="U192">
        <v>2.054166044</v>
      </c>
      <c r="V192">
        <v>4.0098507259999998</v>
      </c>
      <c r="X192">
        <f t="shared" si="12"/>
        <v>4.1663487492</v>
      </c>
      <c r="Y192">
        <f t="shared" si="13"/>
        <v>2.3977081076478646</v>
      </c>
      <c r="AA192" s="17" t="str">
        <f t="shared" si="16"/>
        <v>?</v>
      </c>
      <c r="AB192" s="17" t="str">
        <f t="shared" si="16"/>
        <v/>
      </c>
      <c r="AC192" s="17" t="str">
        <f t="shared" si="16"/>
        <v/>
      </c>
      <c r="AD192" s="17" t="str">
        <f t="shared" si="16"/>
        <v/>
      </c>
      <c r="AE192" s="17" t="str">
        <f t="shared" si="17"/>
        <v/>
      </c>
      <c r="AF192" s="17" t="str">
        <f t="shared" si="17"/>
        <v/>
      </c>
      <c r="AG192" s="17" t="str">
        <f t="shared" si="17"/>
        <v/>
      </c>
      <c r="AH192" s="17" t="str">
        <f t="shared" si="17"/>
        <v/>
      </c>
      <c r="AI192" s="17" t="str">
        <f t="shared" si="17"/>
        <v/>
      </c>
      <c r="AJ192" s="17" t="str">
        <f t="shared" si="17"/>
        <v/>
      </c>
      <c r="AK192" s="17" t="str">
        <f t="shared" si="17"/>
        <v/>
      </c>
      <c r="AL192" s="17" t="str">
        <f t="shared" si="17"/>
        <v/>
      </c>
      <c r="AM192" s="17" t="str">
        <f t="shared" si="17"/>
        <v/>
      </c>
      <c r="AN192" s="17" t="str">
        <f t="shared" si="17"/>
        <v/>
      </c>
      <c r="AO192" s="17" t="str">
        <f t="shared" si="17"/>
        <v/>
      </c>
    </row>
    <row r="193" spans="1:41">
      <c r="A193" t="s">
        <v>691</v>
      </c>
      <c r="B193" t="s">
        <v>692</v>
      </c>
      <c r="C193" t="s">
        <v>693</v>
      </c>
      <c r="D193" t="s">
        <v>694</v>
      </c>
      <c r="E193" t="s">
        <v>570</v>
      </c>
      <c r="F193" t="s">
        <v>27760</v>
      </c>
      <c r="H193">
        <v>7.4306800219999998</v>
      </c>
      <c r="I193">
        <v>6.9011439389999998</v>
      </c>
      <c r="J193">
        <v>0.68411614300000001</v>
      </c>
      <c r="K193">
        <v>0.427925581</v>
      </c>
      <c r="L193">
        <v>1.3818423879999999</v>
      </c>
      <c r="M193">
        <v>1.2622538190000001</v>
      </c>
      <c r="N193">
        <v>2.0839050349999999</v>
      </c>
      <c r="O193">
        <v>1.0506812919999999</v>
      </c>
      <c r="P193">
        <v>1.4261610179999999</v>
      </c>
      <c r="Q193">
        <v>5.9592061139999997</v>
      </c>
      <c r="R193">
        <v>2.4686888919999999</v>
      </c>
      <c r="S193">
        <v>0.70461104399999996</v>
      </c>
      <c r="T193">
        <v>3.1651217310000002</v>
      </c>
      <c r="U193">
        <v>2.2082358580000001</v>
      </c>
      <c r="V193">
        <v>3.1434393040000002</v>
      </c>
      <c r="X193">
        <f t="shared" si="12"/>
        <v>2.6865341453333333</v>
      </c>
      <c r="Y193">
        <f t="shared" si="13"/>
        <v>2.284916274933162</v>
      </c>
      <c r="AA193" s="17" t="str">
        <f t="shared" si="16"/>
        <v>?</v>
      </c>
      <c r="AB193" s="17" t="str">
        <f t="shared" si="16"/>
        <v/>
      </c>
      <c r="AC193" s="17" t="str">
        <f t="shared" si="16"/>
        <v/>
      </c>
      <c r="AD193" s="17" t="str">
        <f t="shared" si="16"/>
        <v/>
      </c>
      <c r="AE193" s="17" t="str">
        <f t="shared" si="17"/>
        <v/>
      </c>
      <c r="AF193" s="17" t="str">
        <f t="shared" si="17"/>
        <v/>
      </c>
      <c r="AG193" s="17" t="str">
        <f t="shared" si="17"/>
        <v/>
      </c>
      <c r="AH193" s="17" t="str">
        <f t="shared" si="17"/>
        <v/>
      </c>
      <c r="AI193" s="17" t="str">
        <f t="shared" si="17"/>
        <v/>
      </c>
      <c r="AJ193" s="17" t="str">
        <f t="shared" si="17"/>
        <v/>
      </c>
      <c r="AK193" s="17" t="str">
        <f t="shared" si="17"/>
        <v/>
      </c>
      <c r="AL193" s="17" t="str">
        <f t="shared" si="17"/>
        <v/>
      </c>
      <c r="AM193" s="17" t="str">
        <f t="shared" si="17"/>
        <v/>
      </c>
      <c r="AN193" s="17" t="str">
        <f t="shared" si="17"/>
        <v/>
      </c>
      <c r="AO193" s="17" t="str">
        <f t="shared" si="17"/>
        <v/>
      </c>
    </row>
    <row r="194" spans="1:41">
      <c r="A194" t="s">
        <v>695</v>
      </c>
      <c r="B194" t="s">
        <v>696</v>
      </c>
      <c r="C194" t="s">
        <v>697</v>
      </c>
      <c r="D194" t="s">
        <v>698</v>
      </c>
      <c r="E194" t="s">
        <v>570</v>
      </c>
      <c r="F194" t="s">
        <v>27760</v>
      </c>
      <c r="H194">
        <v>3.6872708209999998</v>
      </c>
      <c r="I194">
        <v>12.579550790000001</v>
      </c>
      <c r="J194">
        <v>8.7478637090000007</v>
      </c>
      <c r="K194">
        <v>10.791053570000001</v>
      </c>
      <c r="L194">
        <v>8.5320835939999995</v>
      </c>
      <c r="M194">
        <v>33.845160530000001</v>
      </c>
      <c r="N194">
        <v>12.36760426</v>
      </c>
      <c r="O194">
        <v>5.3287786099999996</v>
      </c>
      <c r="P194">
        <v>27.600035779999999</v>
      </c>
      <c r="Q194">
        <v>28.423929810000001</v>
      </c>
      <c r="R194">
        <v>2.1233663389999999</v>
      </c>
      <c r="S194">
        <v>1.8636018430000001</v>
      </c>
      <c r="T194">
        <v>6.12535835</v>
      </c>
      <c r="U194">
        <v>0.94045273699999998</v>
      </c>
      <c r="V194">
        <v>0.76042463100000002</v>
      </c>
      <c r="X194">
        <f t="shared" si="12"/>
        <v>10.9144356916</v>
      </c>
      <c r="Y194">
        <f t="shared" si="13"/>
        <v>10.671157560067465</v>
      </c>
      <c r="AA194" s="17" t="str">
        <f t="shared" si="16"/>
        <v/>
      </c>
      <c r="AB194" s="17" t="str">
        <f t="shared" si="16"/>
        <v/>
      </c>
      <c r="AC194" s="17" t="str">
        <f t="shared" si="16"/>
        <v/>
      </c>
      <c r="AD194" s="17" t="str">
        <f t="shared" si="16"/>
        <v/>
      </c>
      <c r="AE194" s="17" t="str">
        <f t="shared" si="17"/>
        <v/>
      </c>
      <c r="AF194" s="17" t="str">
        <f t="shared" si="17"/>
        <v>?</v>
      </c>
      <c r="AG194" s="17" t="str">
        <f t="shared" si="17"/>
        <v/>
      </c>
      <c r="AH194" s="17" t="str">
        <f t="shared" si="17"/>
        <v/>
      </c>
      <c r="AI194" s="17" t="str">
        <f t="shared" si="17"/>
        <v/>
      </c>
      <c r="AJ194" s="17" t="str">
        <f t="shared" si="17"/>
        <v/>
      </c>
      <c r="AK194" s="17" t="str">
        <f t="shared" si="17"/>
        <v/>
      </c>
      <c r="AL194" s="17" t="str">
        <f t="shared" si="17"/>
        <v/>
      </c>
      <c r="AM194" s="17" t="str">
        <f t="shared" si="17"/>
        <v/>
      </c>
      <c r="AN194" s="17" t="str">
        <f t="shared" si="17"/>
        <v/>
      </c>
      <c r="AO194" s="17" t="str">
        <f t="shared" si="17"/>
        <v/>
      </c>
    </row>
    <row r="195" spans="1:41">
      <c r="A195" t="s">
        <v>699</v>
      </c>
      <c r="B195" t="s">
        <v>700</v>
      </c>
      <c r="C195" t="s">
        <v>673</v>
      </c>
      <c r="D195" t="s">
        <v>674</v>
      </c>
      <c r="E195" t="s">
        <v>570</v>
      </c>
      <c r="F195" t="s">
        <v>27760</v>
      </c>
      <c r="H195">
        <v>7.6811418419999997</v>
      </c>
      <c r="I195">
        <v>1.3123683159999999</v>
      </c>
      <c r="J195">
        <v>0.43262486999999999</v>
      </c>
      <c r="K195">
        <v>0.29384828600000001</v>
      </c>
      <c r="L195">
        <v>0.42479138599999999</v>
      </c>
      <c r="M195">
        <v>1.02188933</v>
      </c>
      <c r="N195">
        <v>1.0981921139999999</v>
      </c>
      <c r="O195">
        <v>0.52187440299999999</v>
      </c>
      <c r="P195">
        <v>1.4120390519999999</v>
      </c>
      <c r="Q195">
        <v>6.7883993340000002</v>
      </c>
      <c r="R195">
        <v>0.57820819300000004</v>
      </c>
      <c r="S195">
        <v>0.457962916</v>
      </c>
      <c r="T195">
        <v>2.001575887</v>
      </c>
      <c r="U195">
        <v>0.63269828400000006</v>
      </c>
      <c r="V195">
        <v>1.0698574919999999</v>
      </c>
      <c r="X195">
        <f t="shared" si="12"/>
        <v>1.7151647803333334</v>
      </c>
      <c r="Y195">
        <f t="shared" si="13"/>
        <v>2.2950797592752989</v>
      </c>
      <c r="AA195" s="17" t="str">
        <f t="shared" si="16"/>
        <v>?</v>
      </c>
      <c r="AB195" s="17" t="str">
        <f t="shared" si="16"/>
        <v/>
      </c>
      <c r="AC195" s="17" t="str">
        <f t="shared" si="16"/>
        <v/>
      </c>
      <c r="AD195" s="17" t="str">
        <f t="shared" si="16"/>
        <v/>
      </c>
      <c r="AE195" s="17" t="str">
        <f t="shared" si="17"/>
        <v/>
      </c>
      <c r="AF195" s="17" t="str">
        <f t="shared" si="17"/>
        <v/>
      </c>
      <c r="AG195" s="17" t="str">
        <f t="shared" si="17"/>
        <v/>
      </c>
      <c r="AH195" s="17" t="str">
        <f t="shared" si="17"/>
        <v/>
      </c>
      <c r="AI195" s="17" t="str">
        <f t="shared" si="17"/>
        <v/>
      </c>
      <c r="AJ195" s="17" t="str">
        <f t="shared" si="17"/>
        <v>?</v>
      </c>
      <c r="AK195" s="17" t="str">
        <f t="shared" si="17"/>
        <v/>
      </c>
      <c r="AL195" s="17" t="str">
        <f t="shared" si="17"/>
        <v/>
      </c>
      <c r="AM195" s="17" t="str">
        <f t="shared" si="17"/>
        <v/>
      </c>
      <c r="AN195" s="17" t="str">
        <f t="shared" si="17"/>
        <v/>
      </c>
      <c r="AO195" s="17" t="str">
        <f t="shared" si="17"/>
        <v/>
      </c>
    </row>
    <row r="196" spans="1:41">
      <c r="A196" t="s">
        <v>701</v>
      </c>
      <c r="B196" t="s">
        <v>702</v>
      </c>
      <c r="C196" t="s">
        <v>703</v>
      </c>
      <c r="D196" t="s">
        <v>704</v>
      </c>
      <c r="E196" t="s">
        <v>570</v>
      </c>
      <c r="F196" t="s">
        <v>27760</v>
      </c>
      <c r="H196">
        <v>3.5296951449999998</v>
      </c>
      <c r="I196">
        <v>12.79547442</v>
      </c>
      <c r="J196">
        <v>7.2372317830000004</v>
      </c>
      <c r="K196">
        <v>8.3862169449999993</v>
      </c>
      <c r="L196">
        <v>5.3193799530000003</v>
      </c>
      <c r="M196">
        <v>9.6124203850000001</v>
      </c>
      <c r="N196">
        <v>4.2115283579999998</v>
      </c>
      <c r="O196">
        <v>5.0441034729999998</v>
      </c>
      <c r="P196">
        <v>11.35428469</v>
      </c>
      <c r="Q196">
        <v>8.31280559</v>
      </c>
      <c r="R196">
        <v>1.84784017</v>
      </c>
      <c r="S196">
        <v>8.6231361639999999</v>
      </c>
      <c r="T196">
        <v>4.6197988900000002</v>
      </c>
      <c r="U196">
        <v>12.131878990000001</v>
      </c>
      <c r="V196">
        <v>8.8233678999999992</v>
      </c>
      <c r="X196">
        <f t="shared" si="12"/>
        <v>7.456610857066666</v>
      </c>
      <c r="Y196">
        <f t="shared" si="13"/>
        <v>3.2832924294098218</v>
      </c>
      <c r="AA196" s="17" t="str">
        <f t="shared" si="16"/>
        <v/>
      </c>
      <c r="AB196" s="17" t="str">
        <f t="shared" si="16"/>
        <v/>
      </c>
      <c r="AC196" s="17" t="str">
        <f t="shared" si="16"/>
        <v/>
      </c>
      <c r="AD196" s="17" t="str">
        <f t="shared" si="16"/>
        <v/>
      </c>
      <c r="AE196" s="17" t="str">
        <f t="shared" si="17"/>
        <v/>
      </c>
      <c r="AF196" s="17" t="str">
        <f t="shared" si="17"/>
        <v/>
      </c>
      <c r="AG196" s="17" t="str">
        <f t="shared" ref="AG196:AO224" si="18">IF(N196&gt;($X196+$B$1*$Y196),"?",IF(N196&lt;$X196-$B$1*$Y196,"?",""))</f>
        <v/>
      </c>
      <c r="AH196" s="17" t="str">
        <f t="shared" si="18"/>
        <v/>
      </c>
      <c r="AI196" s="17" t="str">
        <f t="shared" si="18"/>
        <v/>
      </c>
      <c r="AJ196" s="17" t="str">
        <f t="shared" si="18"/>
        <v/>
      </c>
      <c r="AK196" s="17" t="str">
        <f t="shared" si="18"/>
        <v/>
      </c>
      <c r="AL196" s="17" t="str">
        <f t="shared" si="18"/>
        <v/>
      </c>
      <c r="AM196" s="17" t="str">
        <f t="shared" si="18"/>
        <v/>
      </c>
      <c r="AN196" s="17" t="str">
        <f t="shared" si="18"/>
        <v/>
      </c>
      <c r="AO196" s="17" t="str">
        <f t="shared" si="18"/>
        <v/>
      </c>
    </row>
    <row r="197" spans="1:41">
      <c r="A197" t="s">
        <v>705</v>
      </c>
      <c r="B197" t="s">
        <v>706</v>
      </c>
      <c r="C197" t="s">
        <v>610</v>
      </c>
      <c r="D197" t="s">
        <v>611</v>
      </c>
      <c r="E197" t="s">
        <v>570</v>
      </c>
      <c r="F197" t="s">
        <v>27760</v>
      </c>
      <c r="H197">
        <v>17.254150110000001</v>
      </c>
      <c r="I197">
        <v>1.578805813</v>
      </c>
      <c r="J197">
        <v>1.835632256</v>
      </c>
      <c r="K197">
        <v>0.97008478499999995</v>
      </c>
      <c r="L197">
        <v>1.101108027</v>
      </c>
      <c r="M197">
        <v>1.8727195029999999</v>
      </c>
      <c r="N197">
        <v>9.2990240130000004</v>
      </c>
      <c r="O197">
        <v>3.8991270099999999</v>
      </c>
      <c r="P197">
        <v>12.081330169999999</v>
      </c>
      <c r="Q197">
        <v>12.324188680000001</v>
      </c>
      <c r="R197">
        <v>15.120065479999999</v>
      </c>
      <c r="S197">
        <v>1.618333494</v>
      </c>
      <c r="T197">
        <v>10.80051076</v>
      </c>
      <c r="U197">
        <v>2.982597342</v>
      </c>
      <c r="V197">
        <v>13.92385155</v>
      </c>
      <c r="X197">
        <f t="shared" ref="X197:X260" si="19">AVERAGE(H197:V197)</f>
        <v>7.1107685995333325</v>
      </c>
      <c r="Y197">
        <f t="shared" ref="Y197:Y260" si="20">STDEV(H197:V197)</f>
        <v>5.9818663444595908</v>
      </c>
      <c r="AA197" s="17" t="str">
        <f t="shared" si="16"/>
        <v/>
      </c>
      <c r="AB197" s="17" t="str">
        <f t="shared" si="16"/>
        <v/>
      </c>
      <c r="AC197" s="17" t="str">
        <f t="shared" si="16"/>
        <v/>
      </c>
      <c r="AD197" s="17" t="str">
        <f t="shared" si="16"/>
        <v/>
      </c>
      <c r="AE197" s="17" t="str">
        <f t="shared" si="16"/>
        <v/>
      </c>
      <c r="AF197" s="17" t="str">
        <f t="shared" si="16"/>
        <v/>
      </c>
      <c r="AG197" s="17" t="str">
        <f t="shared" si="18"/>
        <v/>
      </c>
      <c r="AH197" s="17" t="str">
        <f t="shared" si="18"/>
        <v/>
      </c>
      <c r="AI197" s="17" t="str">
        <f t="shared" si="18"/>
        <v/>
      </c>
      <c r="AJ197" s="17" t="str">
        <f t="shared" si="18"/>
        <v/>
      </c>
      <c r="AK197" s="17" t="str">
        <f t="shared" si="18"/>
        <v/>
      </c>
      <c r="AL197" s="17" t="str">
        <f t="shared" si="18"/>
        <v/>
      </c>
      <c r="AM197" s="17" t="str">
        <f t="shared" si="18"/>
        <v/>
      </c>
      <c r="AN197" s="17" t="str">
        <f t="shared" si="18"/>
        <v/>
      </c>
      <c r="AO197" s="17" t="str">
        <f t="shared" si="18"/>
        <v/>
      </c>
    </row>
    <row r="198" spans="1:41">
      <c r="A198" t="s">
        <v>707</v>
      </c>
      <c r="B198" t="s">
        <v>708</v>
      </c>
      <c r="C198" t="s">
        <v>585</v>
      </c>
      <c r="D198" t="s">
        <v>709</v>
      </c>
      <c r="E198" t="s">
        <v>570</v>
      </c>
      <c r="F198" t="s">
        <v>27760</v>
      </c>
      <c r="H198">
        <v>3.3646068090000001</v>
      </c>
      <c r="I198">
        <v>0.69016024499999995</v>
      </c>
      <c r="J198">
        <v>0.46401359800000003</v>
      </c>
      <c r="K198">
        <v>0.39013843999999998</v>
      </c>
      <c r="L198">
        <v>0.494929862</v>
      </c>
      <c r="M198">
        <v>0.71788595200000005</v>
      </c>
      <c r="N198">
        <v>0.36345718500000002</v>
      </c>
      <c r="O198">
        <v>1.3269899409999999</v>
      </c>
      <c r="P198">
        <v>0.79144229399999999</v>
      </c>
      <c r="Q198">
        <v>1.2598237539999999</v>
      </c>
      <c r="R198">
        <v>0.239204416</v>
      </c>
      <c r="S198">
        <v>0.92169247899999995</v>
      </c>
      <c r="T198">
        <v>1.2420762860000001</v>
      </c>
      <c r="U198">
        <v>1.1030763750000001</v>
      </c>
      <c r="V198">
        <v>0.42832206099999998</v>
      </c>
      <c r="X198">
        <f t="shared" si="19"/>
        <v>0.91985464646666659</v>
      </c>
      <c r="Y198">
        <f t="shared" si="20"/>
        <v>0.76480673533947185</v>
      </c>
      <c r="AA198" s="17" t="str">
        <f t="shared" si="16"/>
        <v>?</v>
      </c>
      <c r="AB198" s="17" t="str">
        <f t="shared" si="16"/>
        <v/>
      </c>
      <c r="AC198" s="17" t="str">
        <f t="shared" si="16"/>
        <v/>
      </c>
      <c r="AD198" s="17" t="str">
        <f t="shared" si="16"/>
        <v/>
      </c>
      <c r="AE198" s="17" t="str">
        <f t="shared" si="16"/>
        <v/>
      </c>
      <c r="AF198" s="17" t="str">
        <f t="shared" si="16"/>
        <v/>
      </c>
      <c r="AG198" s="17" t="str">
        <f t="shared" si="18"/>
        <v/>
      </c>
      <c r="AH198" s="17" t="str">
        <f t="shared" si="18"/>
        <v/>
      </c>
      <c r="AI198" s="17" t="str">
        <f t="shared" si="18"/>
        <v/>
      </c>
      <c r="AJ198" s="17" t="str">
        <f t="shared" si="18"/>
        <v/>
      </c>
      <c r="AK198" s="17" t="str">
        <f t="shared" si="18"/>
        <v/>
      </c>
      <c r="AL198" s="17" t="str">
        <f t="shared" si="18"/>
        <v/>
      </c>
      <c r="AM198" s="17" t="str">
        <f t="shared" si="18"/>
        <v/>
      </c>
      <c r="AN198" s="17" t="str">
        <f t="shared" si="18"/>
        <v/>
      </c>
      <c r="AO198" s="17" t="str">
        <f t="shared" si="18"/>
        <v/>
      </c>
    </row>
    <row r="199" spans="1:41">
      <c r="A199" t="s">
        <v>710</v>
      </c>
      <c r="B199" t="s">
        <v>711</v>
      </c>
      <c r="C199" t="s">
        <v>712</v>
      </c>
      <c r="D199" t="s">
        <v>713</v>
      </c>
      <c r="E199" t="s">
        <v>570</v>
      </c>
      <c r="F199" t="s">
        <v>27760</v>
      </c>
      <c r="H199">
        <v>82.858958700000002</v>
      </c>
      <c r="I199">
        <v>6.1430551070000003</v>
      </c>
      <c r="J199">
        <v>7.6210988009999996</v>
      </c>
      <c r="K199">
        <v>3.50494094</v>
      </c>
      <c r="L199">
        <v>8.8357356619999994</v>
      </c>
      <c r="M199">
        <v>10.522949410000001</v>
      </c>
      <c r="N199">
        <v>20.700789669999999</v>
      </c>
      <c r="O199">
        <v>19.920053100000001</v>
      </c>
      <c r="P199">
        <v>40.284566429999998</v>
      </c>
      <c r="Q199">
        <v>57.56971592</v>
      </c>
      <c r="R199">
        <v>23.445856930000001</v>
      </c>
      <c r="S199">
        <v>14.93468448</v>
      </c>
      <c r="T199">
        <v>101.26998</v>
      </c>
      <c r="U199">
        <v>6.3395544429999999</v>
      </c>
      <c r="V199">
        <v>125.94722899999999</v>
      </c>
      <c r="X199">
        <f t="shared" si="19"/>
        <v>35.326611239533335</v>
      </c>
      <c r="Y199">
        <f t="shared" si="20"/>
        <v>38.855663934439576</v>
      </c>
      <c r="AA199" s="17" t="str">
        <f t="shared" si="16"/>
        <v/>
      </c>
      <c r="AB199" s="17" t="str">
        <f t="shared" si="16"/>
        <v/>
      </c>
      <c r="AC199" s="17" t="str">
        <f t="shared" si="16"/>
        <v/>
      </c>
      <c r="AD199" s="17" t="str">
        <f t="shared" si="16"/>
        <v/>
      </c>
      <c r="AE199" s="17" t="str">
        <f t="shared" si="16"/>
        <v/>
      </c>
      <c r="AF199" s="17" t="str">
        <f t="shared" si="16"/>
        <v/>
      </c>
      <c r="AG199" s="17" t="str">
        <f t="shared" si="18"/>
        <v/>
      </c>
      <c r="AH199" s="17" t="str">
        <f t="shared" si="18"/>
        <v/>
      </c>
      <c r="AI199" s="17" t="str">
        <f t="shared" si="18"/>
        <v/>
      </c>
      <c r="AJ199" s="17" t="str">
        <f t="shared" si="18"/>
        <v/>
      </c>
      <c r="AK199" s="17" t="str">
        <f t="shared" si="18"/>
        <v/>
      </c>
      <c r="AL199" s="17" t="str">
        <f t="shared" si="18"/>
        <v/>
      </c>
      <c r="AM199" s="17" t="str">
        <f t="shared" si="18"/>
        <v/>
      </c>
      <c r="AN199" s="17" t="str">
        <f t="shared" si="18"/>
        <v/>
      </c>
      <c r="AO199" s="17" t="str">
        <f t="shared" si="18"/>
        <v>?</v>
      </c>
    </row>
    <row r="200" spans="1:41">
      <c r="A200" t="s">
        <v>714</v>
      </c>
      <c r="B200" t="s">
        <v>715</v>
      </c>
      <c r="C200" t="s">
        <v>660</v>
      </c>
      <c r="D200" t="s">
        <v>716</v>
      </c>
      <c r="E200" t="s">
        <v>570</v>
      </c>
      <c r="F200" t="s">
        <v>27760</v>
      </c>
      <c r="H200">
        <v>2.2168867510000001</v>
      </c>
      <c r="I200">
        <v>4.9111464329999999</v>
      </c>
      <c r="J200">
        <v>5.2897753529999996</v>
      </c>
      <c r="K200">
        <v>6.8111886139999998</v>
      </c>
      <c r="L200">
        <v>5.0859687019999997</v>
      </c>
      <c r="M200">
        <v>4.2570343350000002</v>
      </c>
      <c r="N200">
        <v>8.7750939789999993</v>
      </c>
      <c r="O200">
        <v>11.040683270000001</v>
      </c>
      <c r="P200">
        <v>7.4708406939999996</v>
      </c>
      <c r="Q200">
        <v>7.404000624</v>
      </c>
      <c r="R200">
        <v>7.2950009180000004</v>
      </c>
      <c r="S200">
        <v>5.8169586180000001</v>
      </c>
      <c r="T200">
        <v>2.8058901230000002</v>
      </c>
      <c r="U200">
        <v>8.8377442310000003</v>
      </c>
      <c r="V200">
        <v>3.9187526990000001</v>
      </c>
      <c r="X200">
        <f t="shared" si="19"/>
        <v>6.1291310229333336</v>
      </c>
      <c r="Y200">
        <f t="shared" si="20"/>
        <v>2.4175656405433261</v>
      </c>
      <c r="AA200" s="17" t="str">
        <f t="shared" si="16"/>
        <v/>
      </c>
      <c r="AB200" s="17" t="str">
        <f t="shared" si="16"/>
        <v/>
      </c>
      <c r="AC200" s="17" t="str">
        <f t="shared" si="16"/>
        <v/>
      </c>
      <c r="AD200" s="17" t="str">
        <f t="shared" si="16"/>
        <v/>
      </c>
      <c r="AE200" s="17" t="str">
        <f t="shared" si="16"/>
        <v/>
      </c>
      <c r="AF200" s="17" t="str">
        <f t="shared" si="16"/>
        <v/>
      </c>
      <c r="AG200" s="17" t="str">
        <f t="shared" si="18"/>
        <v/>
      </c>
      <c r="AH200" s="17" t="str">
        <f t="shared" si="18"/>
        <v>?</v>
      </c>
      <c r="AI200" s="17" t="str">
        <f t="shared" si="18"/>
        <v/>
      </c>
      <c r="AJ200" s="17" t="str">
        <f t="shared" si="18"/>
        <v/>
      </c>
      <c r="AK200" s="17" t="str">
        <f t="shared" si="18"/>
        <v/>
      </c>
      <c r="AL200" s="17" t="str">
        <f t="shared" si="18"/>
        <v/>
      </c>
      <c r="AM200" s="17" t="str">
        <f t="shared" si="18"/>
        <v/>
      </c>
      <c r="AN200" s="17" t="str">
        <f t="shared" si="18"/>
        <v/>
      </c>
      <c r="AO200" s="17" t="str">
        <f t="shared" si="18"/>
        <v/>
      </c>
    </row>
    <row r="201" spans="1:41">
      <c r="A201" t="s">
        <v>717</v>
      </c>
      <c r="B201" t="s">
        <v>718</v>
      </c>
      <c r="C201" t="s">
        <v>719</v>
      </c>
      <c r="D201" t="s">
        <v>720</v>
      </c>
      <c r="E201" t="s">
        <v>570</v>
      </c>
      <c r="F201" t="s">
        <v>27760</v>
      </c>
      <c r="H201">
        <v>8.9311057960000007</v>
      </c>
      <c r="I201">
        <v>12.187800080000001</v>
      </c>
      <c r="J201">
        <v>6.841161434</v>
      </c>
      <c r="K201">
        <v>13.76169767</v>
      </c>
      <c r="L201">
        <v>7.7111740380000002</v>
      </c>
      <c r="M201">
        <v>25.51947938</v>
      </c>
      <c r="N201">
        <v>12.503430209999999</v>
      </c>
      <c r="O201">
        <v>3.5777509520000002</v>
      </c>
      <c r="P201">
        <v>7.7790600999999997</v>
      </c>
      <c r="Q201">
        <v>4.5145500859999999</v>
      </c>
      <c r="R201">
        <v>1.3714938290000001</v>
      </c>
      <c r="S201">
        <v>3.8313225499999999</v>
      </c>
      <c r="T201">
        <v>4.7476825959999998</v>
      </c>
      <c r="U201">
        <v>9.3796426010000005</v>
      </c>
      <c r="V201">
        <v>8.3497606520000005</v>
      </c>
      <c r="X201">
        <f t="shared" si="19"/>
        <v>8.7338074649333333</v>
      </c>
      <c r="Y201">
        <f t="shared" si="20"/>
        <v>5.8421852438203761</v>
      </c>
      <c r="AA201" s="17" t="str">
        <f t="shared" si="16"/>
        <v/>
      </c>
      <c r="AB201" s="17" t="str">
        <f t="shared" si="16"/>
        <v/>
      </c>
      <c r="AC201" s="17" t="str">
        <f t="shared" si="16"/>
        <v/>
      </c>
      <c r="AD201" s="17" t="str">
        <f t="shared" si="16"/>
        <v/>
      </c>
      <c r="AE201" s="17" t="str">
        <f t="shared" si="16"/>
        <v/>
      </c>
      <c r="AF201" s="17" t="str">
        <f t="shared" si="16"/>
        <v>?</v>
      </c>
      <c r="AG201" s="17" t="str">
        <f t="shared" si="18"/>
        <v/>
      </c>
      <c r="AH201" s="17" t="str">
        <f t="shared" si="18"/>
        <v/>
      </c>
      <c r="AI201" s="17" t="str">
        <f t="shared" si="18"/>
        <v/>
      </c>
      <c r="AJ201" s="17" t="str">
        <f t="shared" si="18"/>
        <v/>
      </c>
      <c r="AK201" s="17" t="str">
        <f t="shared" si="18"/>
        <v/>
      </c>
      <c r="AL201" s="17" t="str">
        <f t="shared" si="18"/>
        <v/>
      </c>
      <c r="AM201" s="17" t="str">
        <f t="shared" si="18"/>
        <v/>
      </c>
      <c r="AN201" s="17" t="str">
        <f t="shared" si="18"/>
        <v/>
      </c>
      <c r="AO201" s="17" t="str">
        <f t="shared" si="18"/>
        <v/>
      </c>
    </row>
    <row r="202" spans="1:41">
      <c r="A202" t="s">
        <v>721</v>
      </c>
      <c r="B202" t="s">
        <v>722</v>
      </c>
      <c r="C202" t="s">
        <v>723</v>
      </c>
      <c r="D202" t="s">
        <v>724</v>
      </c>
      <c r="E202" t="s">
        <v>570</v>
      </c>
      <c r="F202" t="s">
        <v>27760</v>
      </c>
      <c r="H202">
        <v>33.397254959999998</v>
      </c>
      <c r="I202">
        <v>7.3220728639999999</v>
      </c>
      <c r="J202">
        <v>5.8564276059999996</v>
      </c>
      <c r="K202">
        <v>4.8281843340000004</v>
      </c>
      <c r="L202">
        <v>8.1733455979999992</v>
      </c>
      <c r="M202">
        <v>14.860919859999999</v>
      </c>
      <c r="N202">
        <v>18.137993300000002</v>
      </c>
      <c r="O202">
        <v>7.153632795</v>
      </c>
      <c r="P202">
        <v>21.31540562</v>
      </c>
      <c r="Q202">
        <v>42.786755450000001</v>
      </c>
      <c r="R202">
        <v>15.474244369999999</v>
      </c>
      <c r="S202">
        <v>4.3724789609999997</v>
      </c>
      <c r="T202">
        <v>22.702201909999999</v>
      </c>
      <c r="U202">
        <v>4.8205877619999997</v>
      </c>
      <c r="V202">
        <v>14.88334358</v>
      </c>
      <c r="X202">
        <f t="shared" si="19"/>
        <v>15.072323264666668</v>
      </c>
      <c r="Y202">
        <f t="shared" si="20"/>
        <v>11.309136867176401</v>
      </c>
      <c r="AA202" s="17" t="str">
        <f t="shared" si="16"/>
        <v/>
      </c>
      <c r="AB202" s="17" t="str">
        <f t="shared" si="16"/>
        <v/>
      </c>
      <c r="AC202" s="17" t="str">
        <f t="shared" si="16"/>
        <v/>
      </c>
      <c r="AD202" s="17" t="str">
        <f t="shared" si="16"/>
        <v/>
      </c>
      <c r="AE202" s="17" t="str">
        <f t="shared" si="16"/>
        <v/>
      </c>
      <c r="AF202" s="17" t="str">
        <f t="shared" si="16"/>
        <v/>
      </c>
      <c r="AG202" s="17" t="str">
        <f t="shared" si="18"/>
        <v/>
      </c>
      <c r="AH202" s="17" t="str">
        <f t="shared" si="18"/>
        <v/>
      </c>
      <c r="AI202" s="17" t="str">
        <f t="shared" si="18"/>
        <v/>
      </c>
      <c r="AJ202" s="17" t="str">
        <f t="shared" si="18"/>
        <v>?</v>
      </c>
      <c r="AK202" s="17" t="str">
        <f t="shared" si="18"/>
        <v/>
      </c>
      <c r="AL202" s="17" t="str">
        <f t="shared" si="18"/>
        <v/>
      </c>
      <c r="AM202" s="17" t="str">
        <f t="shared" si="18"/>
        <v/>
      </c>
      <c r="AN202" s="17" t="str">
        <f t="shared" si="18"/>
        <v/>
      </c>
      <c r="AO202" s="17" t="str">
        <f t="shared" si="18"/>
        <v/>
      </c>
    </row>
    <row r="203" spans="1:41">
      <c r="A203" t="s">
        <v>725</v>
      </c>
      <c r="B203" t="s">
        <v>726</v>
      </c>
      <c r="C203" t="s">
        <v>727</v>
      </c>
      <c r="D203" t="s">
        <v>728</v>
      </c>
      <c r="E203" t="s">
        <v>570</v>
      </c>
      <c r="F203" t="s">
        <v>27760</v>
      </c>
      <c r="H203">
        <v>7.9583595230000004</v>
      </c>
      <c r="I203">
        <v>3.0019382569999999</v>
      </c>
      <c r="J203">
        <v>4.0731831769999998</v>
      </c>
      <c r="K203">
        <v>2.4008002899999998</v>
      </c>
      <c r="L203">
        <v>3.2313674799999998</v>
      </c>
      <c r="M203">
        <v>6.9802693339999999</v>
      </c>
      <c r="N203">
        <v>27.9167299</v>
      </c>
      <c r="O203">
        <v>3.6537970290000001</v>
      </c>
      <c r="P203">
        <v>15.36820174</v>
      </c>
      <c r="Q203">
        <v>23.987544589999999</v>
      </c>
      <c r="R203">
        <v>5.5738366389999996</v>
      </c>
      <c r="S203">
        <v>2.4128340929999998</v>
      </c>
      <c r="T203">
        <v>7.6226681689999998</v>
      </c>
      <c r="U203">
        <v>1.694197945</v>
      </c>
      <c r="V203">
        <v>9.6109224179999995</v>
      </c>
      <c r="X203">
        <f t="shared" si="19"/>
        <v>8.3657767056000001</v>
      </c>
      <c r="Y203">
        <f t="shared" si="20"/>
        <v>8.0115406541386047</v>
      </c>
      <c r="AA203" s="17" t="str">
        <f t="shared" si="16"/>
        <v/>
      </c>
      <c r="AB203" s="17" t="str">
        <f t="shared" si="16"/>
        <v/>
      </c>
      <c r="AC203" s="17" t="str">
        <f t="shared" si="16"/>
        <v/>
      </c>
      <c r="AD203" s="17" t="str">
        <f t="shared" si="16"/>
        <v/>
      </c>
      <c r="AE203" s="17" t="str">
        <f t="shared" si="16"/>
        <v/>
      </c>
      <c r="AF203" s="17" t="str">
        <f t="shared" si="16"/>
        <v/>
      </c>
      <c r="AG203" s="17" t="str">
        <f t="shared" si="18"/>
        <v>?</v>
      </c>
      <c r="AH203" s="17" t="str">
        <f t="shared" si="18"/>
        <v/>
      </c>
      <c r="AI203" s="17" t="str">
        <f t="shared" si="18"/>
        <v/>
      </c>
      <c r="AJ203" s="17" t="str">
        <f t="shared" si="18"/>
        <v/>
      </c>
      <c r="AK203" s="17" t="str">
        <f t="shared" si="18"/>
        <v/>
      </c>
      <c r="AL203" s="17" t="str">
        <f t="shared" si="18"/>
        <v/>
      </c>
      <c r="AM203" s="17" t="str">
        <f t="shared" si="18"/>
        <v/>
      </c>
      <c r="AN203" s="17" t="str">
        <f t="shared" si="18"/>
        <v/>
      </c>
      <c r="AO203" s="17" t="str">
        <f t="shared" si="18"/>
        <v/>
      </c>
    </row>
    <row r="204" spans="1:41">
      <c r="A204" t="s">
        <v>729</v>
      </c>
      <c r="B204" t="s">
        <v>730</v>
      </c>
      <c r="C204" t="s">
        <v>731</v>
      </c>
      <c r="D204" t="s">
        <v>732</v>
      </c>
      <c r="E204" t="s">
        <v>570</v>
      </c>
      <c r="F204" t="s">
        <v>27760</v>
      </c>
      <c r="H204">
        <v>60.832318610000002</v>
      </c>
      <c r="I204">
        <v>13.713655899999999</v>
      </c>
      <c r="J204">
        <v>12.738548529999999</v>
      </c>
      <c r="K204">
        <v>10.14648519</v>
      </c>
      <c r="L204">
        <v>10.83749517</v>
      </c>
      <c r="M204">
        <v>18.427129539999999</v>
      </c>
      <c r="N204">
        <v>51.540981119999998</v>
      </c>
      <c r="O204">
        <v>16.83548021</v>
      </c>
      <c r="P204">
        <v>27.596565380000001</v>
      </c>
      <c r="Q204">
        <v>82.423789389999996</v>
      </c>
      <c r="R204">
        <v>106.0802104</v>
      </c>
      <c r="S204">
        <v>7.8949876679999997</v>
      </c>
      <c r="T204">
        <v>92.753005830000006</v>
      </c>
      <c r="U204">
        <v>6.491580033</v>
      </c>
      <c r="V204">
        <v>46.677240830000002</v>
      </c>
      <c r="X204">
        <f t="shared" si="19"/>
        <v>37.665964920066671</v>
      </c>
      <c r="Y204">
        <f t="shared" si="20"/>
        <v>33.768665546657871</v>
      </c>
      <c r="AA204" s="17" t="str">
        <f t="shared" si="16"/>
        <v/>
      </c>
      <c r="AB204" s="17" t="str">
        <f t="shared" si="16"/>
        <v/>
      </c>
      <c r="AC204" s="17" t="str">
        <f t="shared" si="16"/>
        <v/>
      </c>
      <c r="AD204" s="17" t="str">
        <f t="shared" si="16"/>
        <v/>
      </c>
      <c r="AE204" s="17" t="str">
        <f t="shared" si="16"/>
        <v/>
      </c>
      <c r="AF204" s="17" t="str">
        <f t="shared" si="16"/>
        <v/>
      </c>
      <c r="AG204" s="17" t="str">
        <f t="shared" si="18"/>
        <v/>
      </c>
      <c r="AH204" s="17" t="str">
        <f t="shared" si="18"/>
        <v/>
      </c>
      <c r="AI204" s="17" t="str">
        <f t="shared" si="18"/>
        <v/>
      </c>
      <c r="AJ204" s="17" t="str">
        <f t="shared" si="18"/>
        <v/>
      </c>
      <c r="AK204" s="17" t="str">
        <f t="shared" si="18"/>
        <v>?</v>
      </c>
      <c r="AL204" s="17" t="str">
        <f t="shared" si="18"/>
        <v/>
      </c>
      <c r="AM204" s="17" t="str">
        <f t="shared" si="18"/>
        <v/>
      </c>
      <c r="AN204" s="17" t="str">
        <f t="shared" si="18"/>
        <v/>
      </c>
      <c r="AO204" s="17" t="str">
        <f t="shared" si="18"/>
        <v/>
      </c>
    </row>
    <row r="205" spans="1:41">
      <c r="A205" t="s">
        <v>733</v>
      </c>
      <c r="B205" t="s">
        <v>734</v>
      </c>
      <c r="C205" t="s">
        <v>735</v>
      </c>
      <c r="D205" t="s">
        <v>736</v>
      </c>
      <c r="E205" t="s">
        <v>570</v>
      </c>
      <c r="F205" t="s">
        <v>27760</v>
      </c>
      <c r="H205">
        <v>77.213331190000005</v>
      </c>
      <c r="I205">
        <v>11.40355879</v>
      </c>
      <c r="J205">
        <v>10.20597064</v>
      </c>
      <c r="K205">
        <v>7.5907290329999997</v>
      </c>
      <c r="L205">
        <v>12.99659767</v>
      </c>
      <c r="M205">
        <v>28.156494840000001</v>
      </c>
      <c r="N205">
        <v>26.728689419999998</v>
      </c>
      <c r="O205">
        <v>15.275779050000001</v>
      </c>
      <c r="P205">
        <v>27.24385024</v>
      </c>
      <c r="Q205">
        <v>38.192496900000002</v>
      </c>
      <c r="R205">
        <v>30.690897790000001</v>
      </c>
      <c r="S205">
        <v>8.0280082149999998</v>
      </c>
      <c r="T205">
        <v>51.393626750000003</v>
      </c>
      <c r="U205">
        <v>12.63757852</v>
      </c>
      <c r="V205">
        <v>30.292521650000001</v>
      </c>
      <c r="X205">
        <f t="shared" si="19"/>
        <v>25.870008713200001</v>
      </c>
      <c r="Y205">
        <f t="shared" si="20"/>
        <v>18.992962742320703</v>
      </c>
      <c r="AA205" s="17" t="str">
        <f t="shared" si="16"/>
        <v>?</v>
      </c>
      <c r="AB205" s="17" t="str">
        <f t="shared" si="16"/>
        <v/>
      </c>
      <c r="AC205" s="17" t="str">
        <f t="shared" si="16"/>
        <v/>
      </c>
      <c r="AD205" s="17" t="str">
        <f t="shared" si="16"/>
        <v/>
      </c>
      <c r="AE205" s="17" t="str">
        <f t="shared" si="16"/>
        <v/>
      </c>
      <c r="AF205" s="17" t="str">
        <f t="shared" si="16"/>
        <v/>
      </c>
      <c r="AG205" s="17" t="str">
        <f t="shared" si="18"/>
        <v/>
      </c>
      <c r="AH205" s="17" t="str">
        <f t="shared" si="18"/>
        <v/>
      </c>
      <c r="AI205" s="17" t="str">
        <f t="shared" si="18"/>
        <v/>
      </c>
      <c r="AJ205" s="17" t="str">
        <f t="shared" si="18"/>
        <v/>
      </c>
      <c r="AK205" s="17" t="str">
        <f t="shared" si="18"/>
        <v/>
      </c>
      <c r="AL205" s="17" t="str">
        <f t="shared" si="18"/>
        <v/>
      </c>
      <c r="AM205" s="17" t="str">
        <f t="shared" si="18"/>
        <v/>
      </c>
      <c r="AN205" s="17" t="str">
        <f t="shared" si="18"/>
        <v/>
      </c>
      <c r="AO205" s="17" t="str">
        <f t="shared" si="18"/>
        <v/>
      </c>
    </row>
    <row r="206" spans="1:41">
      <c r="A206" t="s">
        <v>737</v>
      </c>
      <c r="B206" t="s">
        <v>738</v>
      </c>
      <c r="C206" t="s">
        <v>739</v>
      </c>
      <c r="D206" t="s">
        <v>740</v>
      </c>
      <c r="E206" t="s">
        <v>570</v>
      </c>
      <c r="F206" t="s">
        <v>27760</v>
      </c>
      <c r="H206">
        <v>3.117857002</v>
      </c>
      <c r="I206">
        <v>1.004668685</v>
      </c>
      <c r="J206">
        <v>0.88956488700000003</v>
      </c>
      <c r="K206">
        <v>0.71376555799999997</v>
      </c>
      <c r="L206">
        <v>0.46497797299999999</v>
      </c>
      <c r="M206">
        <v>0.489857388</v>
      </c>
      <c r="N206">
        <v>1.8600676039999999</v>
      </c>
      <c r="O206">
        <v>1.6888036340000001</v>
      </c>
      <c r="P206">
        <v>3.0859963879999999</v>
      </c>
      <c r="Q206">
        <v>2.0595891850000001</v>
      </c>
      <c r="R206">
        <v>1.3601980659999999</v>
      </c>
      <c r="S206">
        <v>1.3801453960000001</v>
      </c>
      <c r="T206">
        <v>2.1973374269999999</v>
      </c>
      <c r="U206">
        <v>2.1475233880000002</v>
      </c>
      <c r="V206">
        <v>1.169081107</v>
      </c>
      <c r="X206">
        <f t="shared" si="19"/>
        <v>1.5752955791999999</v>
      </c>
      <c r="Y206">
        <f t="shared" si="20"/>
        <v>0.84104656236119801</v>
      </c>
      <c r="AA206" s="17" t="str">
        <f t="shared" si="16"/>
        <v/>
      </c>
      <c r="AB206" s="17" t="str">
        <f t="shared" si="16"/>
        <v/>
      </c>
      <c r="AC206" s="17" t="str">
        <f t="shared" si="16"/>
        <v/>
      </c>
      <c r="AD206" s="17" t="str">
        <f t="shared" si="16"/>
        <v/>
      </c>
      <c r="AE206" s="17" t="str">
        <f t="shared" si="16"/>
        <v/>
      </c>
      <c r="AF206" s="17" t="str">
        <f t="shared" si="16"/>
        <v/>
      </c>
      <c r="AG206" s="17" t="str">
        <f t="shared" si="18"/>
        <v/>
      </c>
      <c r="AH206" s="17" t="str">
        <f t="shared" si="18"/>
        <v/>
      </c>
      <c r="AI206" s="17" t="str">
        <f t="shared" si="18"/>
        <v/>
      </c>
      <c r="AJ206" s="17" t="str">
        <f t="shared" si="18"/>
        <v/>
      </c>
      <c r="AK206" s="17" t="str">
        <f t="shared" si="18"/>
        <v/>
      </c>
      <c r="AL206" s="17" t="str">
        <f t="shared" si="18"/>
        <v/>
      </c>
      <c r="AM206" s="17" t="str">
        <f t="shared" si="18"/>
        <v/>
      </c>
      <c r="AN206" s="17" t="str">
        <f t="shared" si="18"/>
        <v/>
      </c>
      <c r="AO206" s="17" t="str">
        <f t="shared" si="18"/>
        <v/>
      </c>
    </row>
    <row r="207" spans="1:41">
      <c r="A207" t="s">
        <v>741</v>
      </c>
      <c r="B207" t="s">
        <v>742</v>
      </c>
      <c r="C207" t="s">
        <v>743</v>
      </c>
      <c r="D207" t="s">
        <v>744</v>
      </c>
      <c r="E207" t="s">
        <v>570</v>
      </c>
      <c r="F207" t="s">
        <v>27760</v>
      </c>
      <c r="H207">
        <v>51.732330670000003</v>
      </c>
      <c r="I207">
        <v>8.570844417</v>
      </c>
      <c r="J207">
        <v>8.7200596459999993</v>
      </c>
      <c r="K207">
        <v>8.5389094780000008</v>
      </c>
      <c r="L207">
        <v>6.5090234709999999</v>
      </c>
      <c r="M207">
        <v>6.7925026280000003</v>
      </c>
      <c r="N207">
        <v>32.72389098</v>
      </c>
      <c r="O207">
        <v>16.794691069999999</v>
      </c>
      <c r="P207">
        <v>37.434037230000001</v>
      </c>
      <c r="Q207">
        <v>46.132635759999999</v>
      </c>
      <c r="R207">
        <v>22.279432669999998</v>
      </c>
      <c r="S207">
        <v>9.8586844239999998</v>
      </c>
      <c r="T207">
        <v>28.278956319999999</v>
      </c>
      <c r="U207">
        <v>6.6005827549999996</v>
      </c>
      <c r="V207">
        <v>15.38760763</v>
      </c>
      <c r="X207">
        <f t="shared" si="19"/>
        <v>20.423612609933336</v>
      </c>
      <c r="Y207">
        <f t="shared" si="20"/>
        <v>15.321195050296968</v>
      </c>
      <c r="AA207" s="17" t="str">
        <f t="shared" si="16"/>
        <v>?</v>
      </c>
      <c r="AB207" s="17" t="str">
        <f t="shared" si="16"/>
        <v/>
      </c>
      <c r="AC207" s="17" t="str">
        <f t="shared" si="16"/>
        <v/>
      </c>
      <c r="AD207" s="17" t="str">
        <f t="shared" si="16"/>
        <v/>
      </c>
      <c r="AE207" s="17" t="str">
        <f t="shared" si="16"/>
        <v/>
      </c>
      <c r="AF207" s="17" t="str">
        <f t="shared" si="16"/>
        <v/>
      </c>
      <c r="AG207" s="17" t="str">
        <f t="shared" si="18"/>
        <v/>
      </c>
      <c r="AH207" s="17" t="str">
        <f t="shared" si="18"/>
        <v/>
      </c>
      <c r="AI207" s="17" t="str">
        <f t="shared" si="18"/>
        <v/>
      </c>
      <c r="AJ207" s="17" t="str">
        <f t="shared" si="18"/>
        <v/>
      </c>
      <c r="AK207" s="17" t="str">
        <f t="shared" si="18"/>
        <v/>
      </c>
      <c r="AL207" s="17" t="str">
        <f t="shared" si="18"/>
        <v/>
      </c>
      <c r="AM207" s="17" t="str">
        <f t="shared" si="18"/>
        <v/>
      </c>
      <c r="AN207" s="17" t="str">
        <f t="shared" si="18"/>
        <v/>
      </c>
      <c r="AO207" s="17" t="str">
        <f t="shared" si="18"/>
        <v/>
      </c>
    </row>
    <row r="208" spans="1:41">
      <c r="A208" t="s">
        <v>745</v>
      </c>
      <c r="B208" t="s">
        <v>746</v>
      </c>
      <c r="C208" t="s">
        <v>747</v>
      </c>
      <c r="D208" t="s">
        <v>748</v>
      </c>
      <c r="E208" t="s">
        <v>570</v>
      </c>
      <c r="F208" t="s">
        <v>27760</v>
      </c>
      <c r="H208">
        <v>12.397848789999999</v>
      </c>
      <c r="I208">
        <v>4.8615202350000004</v>
      </c>
      <c r="J208">
        <v>4.8738805840000001</v>
      </c>
      <c r="K208">
        <v>2.8878528409999999</v>
      </c>
      <c r="L208">
        <v>6.4684234529999998</v>
      </c>
      <c r="M208">
        <v>18.332887169999999</v>
      </c>
      <c r="N208">
        <v>9.1850397729999997</v>
      </c>
      <c r="O208">
        <v>6.1018164380000002</v>
      </c>
      <c r="P208">
        <v>9.3236741359999993</v>
      </c>
      <c r="Q208">
        <v>13.57278574</v>
      </c>
      <c r="R208">
        <v>16.671499390000001</v>
      </c>
      <c r="S208">
        <v>3.0402682649999999</v>
      </c>
      <c r="T208">
        <v>11.674466900000001</v>
      </c>
      <c r="U208">
        <v>3.5510432440000002</v>
      </c>
      <c r="V208">
        <v>7.2465574070000001</v>
      </c>
      <c r="X208">
        <f t="shared" si="19"/>
        <v>8.679304291066666</v>
      </c>
      <c r="Y208">
        <f t="shared" si="20"/>
        <v>4.9190749951770751</v>
      </c>
      <c r="AA208" s="17" t="str">
        <f t="shared" si="16"/>
        <v/>
      </c>
      <c r="AB208" s="17" t="str">
        <f t="shared" si="16"/>
        <v/>
      </c>
      <c r="AC208" s="17" t="str">
        <f t="shared" si="16"/>
        <v/>
      </c>
      <c r="AD208" s="17" t="str">
        <f t="shared" si="16"/>
        <v/>
      </c>
      <c r="AE208" s="17" t="str">
        <f t="shared" si="16"/>
        <v/>
      </c>
      <c r="AF208" s="17" t="str">
        <f t="shared" si="16"/>
        <v/>
      </c>
      <c r="AG208" s="17" t="str">
        <f t="shared" si="18"/>
        <v/>
      </c>
      <c r="AH208" s="17" t="str">
        <f t="shared" si="18"/>
        <v/>
      </c>
      <c r="AI208" s="17" t="str">
        <f t="shared" si="18"/>
        <v/>
      </c>
      <c r="AJ208" s="17" t="str">
        <f t="shared" si="18"/>
        <v/>
      </c>
      <c r="AK208" s="17" t="str">
        <f t="shared" si="18"/>
        <v/>
      </c>
      <c r="AL208" s="17" t="str">
        <f t="shared" si="18"/>
        <v/>
      </c>
      <c r="AM208" s="17" t="str">
        <f t="shared" si="18"/>
        <v/>
      </c>
      <c r="AN208" s="17" t="str">
        <f t="shared" si="18"/>
        <v/>
      </c>
      <c r="AO208" s="17" t="str">
        <f t="shared" si="18"/>
        <v/>
      </c>
    </row>
    <row r="209" spans="1:41">
      <c r="A209" t="s">
        <v>749</v>
      </c>
      <c r="B209" t="s">
        <v>750</v>
      </c>
      <c r="C209" t="s">
        <v>751</v>
      </c>
      <c r="D209" t="s">
        <v>752</v>
      </c>
      <c r="E209" t="s">
        <v>570</v>
      </c>
      <c r="F209" t="s">
        <v>27760</v>
      </c>
      <c r="H209">
        <v>9.9527195180000003</v>
      </c>
      <c r="I209">
        <v>11.23071558</v>
      </c>
      <c r="J209">
        <v>15.95932681</v>
      </c>
      <c r="K209">
        <v>12.630967930000001</v>
      </c>
      <c r="L209">
        <v>10.02666776</v>
      </c>
      <c r="M209">
        <v>11.90634944</v>
      </c>
      <c r="N209">
        <v>10.190853410000001</v>
      </c>
      <c r="O209">
        <v>10.587626269999999</v>
      </c>
      <c r="P209">
        <v>13.718062550000001</v>
      </c>
      <c r="Q209">
        <v>14.42387409</v>
      </c>
      <c r="R209">
        <v>3.4144584340000002</v>
      </c>
      <c r="S209">
        <v>4.8240312440000004</v>
      </c>
      <c r="T209">
        <v>13.930463209999999</v>
      </c>
      <c r="U209">
        <v>4.8164396729999996</v>
      </c>
      <c r="V209">
        <v>8.4430971219999993</v>
      </c>
      <c r="X209">
        <f t="shared" si="19"/>
        <v>10.403710202733333</v>
      </c>
      <c r="Y209">
        <f t="shared" si="20"/>
        <v>3.7207986019515067</v>
      </c>
      <c r="AA209" s="17" t="str">
        <f t="shared" si="16"/>
        <v/>
      </c>
      <c r="AB209" s="17" t="str">
        <f t="shared" si="16"/>
        <v/>
      </c>
      <c r="AC209" s="17" t="str">
        <f t="shared" si="16"/>
        <v/>
      </c>
      <c r="AD209" s="17" t="str">
        <f t="shared" si="16"/>
        <v/>
      </c>
      <c r="AE209" s="17" t="str">
        <f t="shared" si="16"/>
        <v/>
      </c>
      <c r="AF209" s="17" t="str">
        <f t="shared" si="16"/>
        <v/>
      </c>
      <c r="AG209" s="17" t="str">
        <f t="shared" si="18"/>
        <v/>
      </c>
      <c r="AH209" s="17" t="str">
        <f t="shared" si="18"/>
        <v/>
      </c>
      <c r="AI209" s="17" t="str">
        <f t="shared" si="18"/>
        <v/>
      </c>
      <c r="AJ209" s="17" t="str">
        <f t="shared" si="18"/>
        <v/>
      </c>
      <c r="AK209" s="17" t="str">
        <f t="shared" si="18"/>
        <v/>
      </c>
      <c r="AL209" s="17" t="str">
        <f t="shared" si="18"/>
        <v/>
      </c>
      <c r="AM209" s="17" t="str">
        <f t="shared" si="18"/>
        <v/>
      </c>
      <c r="AN209" s="17" t="str">
        <f t="shared" si="18"/>
        <v/>
      </c>
      <c r="AO209" s="17" t="str">
        <f t="shared" si="18"/>
        <v/>
      </c>
    </row>
    <row r="210" spans="1:41">
      <c r="A210" t="s">
        <v>753</v>
      </c>
      <c r="B210" t="s">
        <v>754</v>
      </c>
      <c r="C210" t="s">
        <v>755</v>
      </c>
      <c r="D210" t="s">
        <v>756</v>
      </c>
      <c r="E210" t="s">
        <v>570</v>
      </c>
      <c r="F210" t="s">
        <v>27760</v>
      </c>
      <c r="H210">
        <v>16.204939670000002</v>
      </c>
      <c r="I210">
        <v>3.8575096480000002</v>
      </c>
      <c r="J210">
        <v>2.8590708139999998</v>
      </c>
      <c r="K210">
        <v>1.5207746799999999</v>
      </c>
      <c r="L210">
        <v>3.163284091</v>
      </c>
      <c r="M210">
        <v>3.7109612209999998</v>
      </c>
      <c r="N210">
        <v>6.8987770160000004</v>
      </c>
      <c r="O210">
        <v>3.508908355</v>
      </c>
      <c r="P210">
        <v>6.1641894099999996</v>
      </c>
      <c r="Q210">
        <v>6.5505538589999999</v>
      </c>
      <c r="R210">
        <v>12.944789180000001</v>
      </c>
      <c r="S210">
        <v>2.5559538069999999</v>
      </c>
      <c r="T210">
        <v>113.0302538</v>
      </c>
      <c r="U210">
        <v>3.3071102529999998</v>
      </c>
      <c r="V210">
        <v>70.367541759999995</v>
      </c>
      <c r="X210">
        <f t="shared" si="19"/>
        <v>17.109641170933333</v>
      </c>
      <c r="Y210">
        <f t="shared" si="20"/>
        <v>31.593316402067369</v>
      </c>
      <c r="AA210" s="17" t="str">
        <f t="shared" si="16"/>
        <v/>
      </c>
      <c r="AB210" s="17" t="str">
        <f t="shared" si="16"/>
        <v/>
      </c>
      <c r="AC210" s="17" t="str">
        <f t="shared" si="16"/>
        <v/>
      </c>
      <c r="AD210" s="17" t="str">
        <f t="shared" si="16"/>
        <v/>
      </c>
      <c r="AE210" s="17" t="str">
        <f t="shared" si="16"/>
        <v/>
      </c>
      <c r="AF210" s="17" t="str">
        <f t="shared" si="16"/>
        <v/>
      </c>
      <c r="AG210" s="17" t="str">
        <f t="shared" si="18"/>
        <v/>
      </c>
      <c r="AH210" s="17" t="str">
        <f t="shared" si="18"/>
        <v/>
      </c>
      <c r="AI210" s="17" t="str">
        <f t="shared" si="18"/>
        <v/>
      </c>
      <c r="AJ210" s="17" t="str">
        <f t="shared" si="18"/>
        <v/>
      </c>
      <c r="AK210" s="17" t="str">
        <f t="shared" si="18"/>
        <v/>
      </c>
      <c r="AL210" s="17" t="str">
        <f t="shared" si="18"/>
        <v/>
      </c>
      <c r="AM210" s="17" t="str">
        <f t="shared" si="18"/>
        <v>?</v>
      </c>
      <c r="AN210" s="17" t="str">
        <f t="shared" si="18"/>
        <v/>
      </c>
      <c r="AO210" s="17" t="str">
        <f t="shared" si="18"/>
        <v/>
      </c>
    </row>
    <row r="211" spans="1:41">
      <c r="A211" t="s">
        <v>757</v>
      </c>
      <c r="B211" t="s">
        <v>758</v>
      </c>
      <c r="C211" t="s">
        <v>759</v>
      </c>
      <c r="D211" t="s">
        <v>760</v>
      </c>
      <c r="E211" t="s">
        <v>570</v>
      </c>
      <c r="F211" t="s">
        <v>27760</v>
      </c>
      <c r="H211">
        <v>6.0175277349999998</v>
      </c>
      <c r="I211">
        <v>3.9611635220000001</v>
      </c>
      <c r="J211">
        <v>2.6247869960000001</v>
      </c>
      <c r="K211">
        <v>2.0828616069999999</v>
      </c>
      <c r="L211">
        <v>2.152451278</v>
      </c>
      <c r="M211">
        <v>7.1642945859999996</v>
      </c>
      <c r="N211">
        <v>4.1370113079999999</v>
      </c>
      <c r="O211">
        <v>5.6014565169999999</v>
      </c>
      <c r="P211">
        <v>4.4067576620000004</v>
      </c>
      <c r="Q211">
        <v>4.8885698480000004</v>
      </c>
      <c r="R211">
        <v>3.9603169010000001</v>
      </c>
      <c r="S211">
        <v>2.8294078869999999</v>
      </c>
      <c r="T211">
        <v>3.236936525</v>
      </c>
      <c r="U211">
        <v>3.3920232910000001</v>
      </c>
      <c r="V211">
        <v>3.7229782089999999</v>
      </c>
      <c r="X211">
        <f t="shared" si="19"/>
        <v>4.0119029248000002</v>
      </c>
      <c r="Y211">
        <f t="shared" si="20"/>
        <v>1.439284908681697</v>
      </c>
      <c r="AA211" s="17" t="str">
        <f t="shared" si="16"/>
        <v/>
      </c>
      <c r="AB211" s="17" t="str">
        <f t="shared" si="16"/>
        <v/>
      </c>
      <c r="AC211" s="17" t="str">
        <f t="shared" si="16"/>
        <v/>
      </c>
      <c r="AD211" s="17" t="str">
        <f t="shared" si="16"/>
        <v/>
      </c>
      <c r="AE211" s="17" t="str">
        <f t="shared" si="16"/>
        <v/>
      </c>
      <c r="AF211" s="17" t="str">
        <f t="shared" si="16"/>
        <v>?</v>
      </c>
      <c r="AG211" s="17" t="str">
        <f t="shared" si="18"/>
        <v/>
      </c>
      <c r="AH211" s="17" t="str">
        <f t="shared" si="18"/>
        <v/>
      </c>
      <c r="AI211" s="17" t="str">
        <f t="shared" si="18"/>
        <v/>
      </c>
      <c r="AJ211" s="17" t="str">
        <f t="shared" si="18"/>
        <v/>
      </c>
      <c r="AK211" s="17" t="str">
        <f t="shared" si="18"/>
        <v/>
      </c>
      <c r="AL211" s="17" t="str">
        <f t="shared" si="18"/>
        <v/>
      </c>
      <c r="AM211" s="17" t="str">
        <f t="shared" si="18"/>
        <v/>
      </c>
      <c r="AN211" s="17" t="str">
        <f t="shared" si="18"/>
        <v/>
      </c>
      <c r="AO211" s="17" t="str">
        <f t="shared" si="18"/>
        <v/>
      </c>
    </row>
    <row r="212" spans="1:41">
      <c r="A212" t="s">
        <v>761</v>
      </c>
      <c r="B212" t="s">
        <v>762</v>
      </c>
      <c r="C212" t="s">
        <v>763</v>
      </c>
      <c r="E212" t="s">
        <v>570</v>
      </c>
      <c r="F212" t="s">
        <v>27760</v>
      </c>
      <c r="H212">
        <v>157.5444655</v>
      </c>
      <c r="I212">
        <v>23.288137169999999</v>
      </c>
      <c r="J212">
        <v>23.028853250000001</v>
      </c>
      <c r="K212">
        <v>12.91996838</v>
      </c>
      <c r="L212">
        <v>26.43593504</v>
      </c>
      <c r="M212">
        <v>21.914633980000001</v>
      </c>
      <c r="N212">
        <v>55.610909049999997</v>
      </c>
      <c r="O212">
        <v>61.586126870000001</v>
      </c>
      <c r="P212">
        <v>54.928361070000001</v>
      </c>
      <c r="Q212">
        <v>99.252550999999997</v>
      </c>
      <c r="R212">
        <v>42.209717730000001</v>
      </c>
      <c r="S212">
        <v>75.292819069999993</v>
      </c>
      <c r="T212">
        <v>76.141052970000004</v>
      </c>
      <c r="U212">
        <v>42.958034580000003</v>
      </c>
      <c r="V212">
        <v>43.499045160000001</v>
      </c>
      <c r="X212">
        <f t="shared" si="19"/>
        <v>54.440707387999993</v>
      </c>
      <c r="Y212">
        <f t="shared" si="20"/>
        <v>37.341480748061777</v>
      </c>
      <c r="AA212" s="17" t="str">
        <f t="shared" si="16"/>
        <v>?</v>
      </c>
      <c r="AB212" s="17" t="str">
        <f t="shared" si="16"/>
        <v/>
      </c>
      <c r="AC212" s="17" t="str">
        <f t="shared" si="16"/>
        <v/>
      </c>
      <c r="AD212" s="17" t="str">
        <f t="shared" si="16"/>
        <v/>
      </c>
      <c r="AE212" s="17" t="str">
        <f t="shared" si="16"/>
        <v/>
      </c>
      <c r="AF212" s="17" t="str">
        <f t="shared" si="16"/>
        <v/>
      </c>
      <c r="AG212" s="17" t="str">
        <f t="shared" si="18"/>
        <v/>
      </c>
      <c r="AH212" s="17" t="str">
        <f t="shared" si="18"/>
        <v/>
      </c>
      <c r="AI212" s="17" t="str">
        <f t="shared" si="18"/>
        <v/>
      </c>
      <c r="AJ212" s="17" t="str">
        <f t="shared" si="18"/>
        <v/>
      </c>
      <c r="AK212" s="17" t="str">
        <f t="shared" si="18"/>
        <v/>
      </c>
      <c r="AL212" s="17" t="str">
        <f t="shared" si="18"/>
        <v/>
      </c>
      <c r="AM212" s="17" t="str">
        <f t="shared" si="18"/>
        <v/>
      </c>
      <c r="AN212" s="17" t="str">
        <f t="shared" si="18"/>
        <v/>
      </c>
      <c r="AO212" s="17" t="str">
        <f t="shared" si="18"/>
        <v/>
      </c>
    </row>
    <row r="213" spans="1:41">
      <c r="A213" t="s">
        <v>764</v>
      </c>
      <c r="B213" t="s">
        <v>765</v>
      </c>
      <c r="C213" t="s">
        <v>622</v>
      </c>
      <c r="D213" t="s">
        <v>623</v>
      </c>
      <c r="E213" t="s">
        <v>570</v>
      </c>
      <c r="F213" t="s">
        <v>27760</v>
      </c>
      <c r="H213">
        <v>350.67820390000003</v>
      </c>
      <c r="I213">
        <v>36.129865449999997</v>
      </c>
      <c r="J213">
        <v>32.98882768</v>
      </c>
      <c r="K213">
        <v>26.48720883</v>
      </c>
      <c r="L213">
        <v>37.227770759999999</v>
      </c>
      <c r="M213">
        <v>56.452604469999997</v>
      </c>
      <c r="N213">
        <v>101.055266</v>
      </c>
      <c r="O213">
        <v>50.666971400000001</v>
      </c>
      <c r="P213">
        <v>102.24629590000001</v>
      </c>
      <c r="Q213">
        <v>144.18095650000001</v>
      </c>
      <c r="R213">
        <v>131.67270579999999</v>
      </c>
      <c r="S213">
        <v>32.184303679999999</v>
      </c>
      <c r="T213">
        <v>175.96735670000001</v>
      </c>
      <c r="U213">
        <v>39.170841009999997</v>
      </c>
      <c r="V213">
        <v>87.092249249999995</v>
      </c>
      <c r="X213">
        <f t="shared" si="19"/>
        <v>93.613428488666656</v>
      </c>
      <c r="Y213">
        <f t="shared" si="20"/>
        <v>85.21833998703346</v>
      </c>
      <c r="AA213" s="17" t="str">
        <f t="shared" si="16"/>
        <v>?</v>
      </c>
      <c r="AB213" s="17" t="str">
        <f t="shared" si="16"/>
        <v/>
      </c>
      <c r="AC213" s="17" t="str">
        <f t="shared" si="16"/>
        <v/>
      </c>
      <c r="AD213" s="17" t="str">
        <f t="shared" si="16"/>
        <v/>
      </c>
      <c r="AE213" s="17" t="str">
        <f t="shared" si="16"/>
        <v/>
      </c>
      <c r="AF213" s="17" t="str">
        <f t="shared" si="16"/>
        <v/>
      </c>
      <c r="AG213" s="17" t="str">
        <f t="shared" si="18"/>
        <v/>
      </c>
      <c r="AH213" s="17" t="str">
        <f t="shared" si="18"/>
        <v/>
      </c>
      <c r="AI213" s="17" t="str">
        <f t="shared" si="18"/>
        <v/>
      </c>
      <c r="AJ213" s="17" t="str">
        <f t="shared" si="18"/>
        <v/>
      </c>
      <c r="AK213" s="17" t="str">
        <f t="shared" si="18"/>
        <v/>
      </c>
      <c r="AL213" s="17" t="str">
        <f t="shared" si="18"/>
        <v/>
      </c>
      <c r="AM213" s="17" t="str">
        <f t="shared" si="18"/>
        <v/>
      </c>
      <c r="AN213" s="17" t="str">
        <f t="shared" si="18"/>
        <v/>
      </c>
      <c r="AO213" s="17" t="str">
        <f t="shared" si="18"/>
        <v/>
      </c>
    </row>
    <row r="214" spans="1:41">
      <c r="A214" t="s">
        <v>766</v>
      </c>
      <c r="B214" t="s">
        <v>767</v>
      </c>
      <c r="C214" t="s">
        <v>768</v>
      </c>
      <c r="D214" t="s">
        <v>769</v>
      </c>
      <c r="E214" t="s">
        <v>570</v>
      </c>
      <c r="F214" t="s">
        <v>27760</v>
      </c>
      <c r="H214">
        <v>25.78935675</v>
      </c>
      <c r="I214">
        <v>8.4489282849999991</v>
      </c>
      <c r="J214">
        <v>6.5139359219999999</v>
      </c>
      <c r="K214">
        <v>8.7878135129999997</v>
      </c>
      <c r="L214">
        <v>5.0186851700000004</v>
      </c>
      <c r="M214">
        <v>5.6030116599999999</v>
      </c>
      <c r="N214">
        <v>15.328440280000001</v>
      </c>
      <c r="O214">
        <v>9.4075053069999992</v>
      </c>
      <c r="P214">
        <v>31.00714602</v>
      </c>
      <c r="Q214">
        <v>56.833601969999997</v>
      </c>
      <c r="R214">
        <v>23.04300383</v>
      </c>
      <c r="S214">
        <v>4.1491202600000001</v>
      </c>
      <c r="T214">
        <v>21.500376979999999</v>
      </c>
      <c r="U214">
        <v>6.7043516050000003</v>
      </c>
      <c r="V214">
        <v>11.13456261</v>
      </c>
      <c r="X214">
        <f t="shared" si="19"/>
        <v>15.951322677466663</v>
      </c>
      <c r="Y214">
        <f t="shared" si="20"/>
        <v>14.11785788020277</v>
      </c>
      <c r="AA214" s="17" t="str">
        <f t="shared" si="16"/>
        <v/>
      </c>
      <c r="AB214" s="17" t="str">
        <f t="shared" si="16"/>
        <v/>
      </c>
      <c r="AC214" s="17" t="str">
        <f t="shared" si="16"/>
        <v/>
      </c>
      <c r="AD214" s="17" t="str">
        <f t="shared" si="16"/>
        <v/>
      </c>
      <c r="AE214" s="17" t="str">
        <f t="shared" si="16"/>
        <v/>
      </c>
      <c r="AF214" s="17" t="str">
        <f t="shared" si="16"/>
        <v/>
      </c>
      <c r="AG214" s="17" t="str">
        <f t="shared" si="18"/>
        <v/>
      </c>
      <c r="AH214" s="17" t="str">
        <f t="shared" si="18"/>
        <v/>
      </c>
      <c r="AI214" s="17" t="str">
        <f t="shared" si="18"/>
        <v/>
      </c>
      <c r="AJ214" s="17" t="str">
        <f t="shared" si="18"/>
        <v>?</v>
      </c>
      <c r="AK214" s="17" t="str">
        <f t="shared" si="18"/>
        <v/>
      </c>
      <c r="AL214" s="17" t="str">
        <f t="shared" si="18"/>
        <v/>
      </c>
      <c r="AM214" s="17" t="str">
        <f t="shared" si="18"/>
        <v/>
      </c>
      <c r="AN214" s="17" t="str">
        <f t="shared" si="18"/>
        <v/>
      </c>
      <c r="AO214" s="17" t="str">
        <f t="shared" si="18"/>
        <v/>
      </c>
    </row>
    <row r="215" spans="1:41">
      <c r="A215" t="s">
        <v>770</v>
      </c>
      <c r="B215" t="s">
        <v>771</v>
      </c>
      <c r="C215" t="s">
        <v>772</v>
      </c>
      <c r="D215" t="s">
        <v>773</v>
      </c>
      <c r="E215" t="s">
        <v>570</v>
      </c>
      <c r="F215" t="s">
        <v>27760</v>
      </c>
      <c r="H215">
        <v>31.141951290000002</v>
      </c>
      <c r="I215">
        <v>0.38045872800000002</v>
      </c>
      <c r="J215">
        <v>0.31669585099999997</v>
      </c>
      <c r="K215">
        <v>0.264939182</v>
      </c>
      <c r="L215">
        <v>0.29656059400000001</v>
      </c>
      <c r="M215">
        <v>0.50567140799999999</v>
      </c>
      <c r="N215">
        <v>3.5062987689999998</v>
      </c>
      <c r="O215">
        <v>0.47897036799999998</v>
      </c>
      <c r="P215">
        <v>2.181458079</v>
      </c>
      <c r="Q215">
        <v>5.8597783740000002</v>
      </c>
      <c r="R215">
        <v>4.9449063610000001</v>
      </c>
      <c r="S215">
        <v>0.564548355</v>
      </c>
      <c r="T215">
        <v>6.2764969400000004</v>
      </c>
      <c r="U215">
        <v>0.455203725</v>
      </c>
      <c r="V215">
        <v>1.29864589</v>
      </c>
      <c r="X215">
        <f t="shared" si="19"/>
        <v>3.8981722609333334</v>
      </c>
      <c r="Y215">
        <f t="shared" si="20"/>
        <v>7.8386498470236239</v>
      </c>
      <c r="AA215" s="17" t="str">
        <f t="shared" si="16"/>
        <v>?</v>
      </c>
      <c r="AB215" s="17" t="str">
        <f t="shared" si="16"/>
        <v/>
      </c>
      <c r="AC215" s="17" t="str">
        <f t="shared" si="16"/>
        <v/>
      </c>
      <c r="AD215" s="17" t="str">
        <f t="shared" si="16"/>
        <v/>
      </c>
      <c r="AE215" s="17" t="str">
        <f t="shared" si="16"/>
        <v/>
      </c>
      <c r="AF215" s="17" t="str">
        <f t="shared" si="16"/>
        <v/>
      </c>
      <c r="AG215" s="17" t="str">
        <f t="shared" si="18"/>
        <v/>
      </c>
      <c r="AH215" s="17" t="str">
        <f t="shared" si="18"/>
        <v/>
      </c>
      <c r="AI215" s="17" t="str">
        <f t="shared" si="18"/>
        <v/>
      </c>
      <c r="AJ215" s="17" t="str">
        <f t="shared" si="18"/>
        <v/>
      </c>
      <c r="AK215" s="17" t="str">
        <f t="shared" si="18"/>
        <v/>
      </c>
      <c r="AL215" s="17" t="str">
        <f t="shared" si="18"/>
        <v/>
      </c>
      <c r="AM215" s="17" t="str">
        <f t="shared" si="18"/>
        <v/>
      </c>
      <c r="AN215" s="17" t="str">
        <f t="shared" si="18"/>
        <v/>
      </c>
      <c r="AO215" s="17" t="str">
        <f t="shared" si="18"/>
        <v/>
      </c>
    </row>
    <row r="216" spans="1:41">
      <c r="A216" t="s">
        <v>774</v>
      </c>
      <c r="B216" t="s">
        <v>775</v>
      </c>
      <c r="C216" t="s">
        <v>776</v>
      </c>
      <c r="D216" t="s">
        <v>777</v>
      </c>
      <c r="E216" t="s">
        <v>570</v>
      </c>
      <c r="F216" t="s">
        <v>27760</v>
      </c>
      <c r="H216">
        <v>75.498049719999997</v>
      </c>
      <c r="I216">
        <v>4.4823927039999996</v>
      </c>
      <c r="J216">
        <v>5.5100045460000002</v>
      </c>
      <c r="K216">
        <v>4.7067546780000002</v>
      </c>
      <c r="L216">
        <v>5.5146933389999999</v>
      </c>
      <c r="M216">
        <v>8.4376666319999991</v>
      </c>
      <c r="N216">
        <v>7.0464181960000003</v>
      </c>
      <c r="O216">
        <v>6.5082231459999997</v>
      </c>
      <c r="P216">
        <v>6.7471850800000004</v>
      </c>
      <c r="Q216">
        <v>6.7739709850000001</v>
      </c>
      <c r="R216">
        <v>23.477366759999999</v>
      </c>
      <c r="S216">
        <v>4.0205338020000001</v>
      </c>
      <c r="T216">
        <v>23.913160099999999</v>
      </c>
      <c r="U216">
        <v>3.7945786300000002</v>
      </c>
      <c r="V216">
        <v>12.87114841</v>
      </c>
      <c r="X216">
        <f t="shared" si="19"/>
        <v>13.286809781866664</v>
      </c>
      <c r="Y216">
        <f t="shared" si="20"/>
        <v>18.378468608270143</v>
      </c>
      <c r="AA216" s="17" t="str">
        <f t="shared" si="16"/>
        <v>?</v>
      </c>
      <c r="AB216" s="17" t="str">
        <f t="shared" si="16"/>
        <v/>
      </c>
      <c r="AC216" s="17" t="str">
        <f t="shared" si="16"/>
        <v/>
      </c>
      <c r="AD216" s="17" t="str">
        <f t="shared" si="16"/>
        <v/>
      </c>
      <c r="AE216" s="17" t="str">
        <f t="shared" si="16"/>
        <v/>
      </c>
      <c r="AF216" s="17" t="str">
        <f t="shared" si="16"/>
        <v/>
      </c>
      <c r="AG216" s="17" t="str">
        <f t="shared" si="18"/>
        <v/>
      </c>
      <c r="AH216" s="17" t="str">
        <f t="shared" si="18"/>
        <v/>
      </c>
      <c r="AI216" s="17" t="str">
        <f t="shared" si="18"/>
        <v/>
      </c>
      <c r="AJ216" s="17" t="str">
        <f t="shared" si="18"/>
        <v/>
      </c>
      <c r="AK216" s="17" t="str">
        <f t="shared" si="18"/>
        <v/>
      </c>
      <c r="AL216" s="17" t="str">
        <f t="shared" si="18"/>
        <v/>
      </c>
      <c r="AM216" s="17" t="str">
        <f t="shared" si="18"/>
        <v/>
      </c>
      <c r="AN216" s="17" t="str">
        <f t="shared" si="18"/>
        <v/>
      </c>
      <c r="AO216" s="17" t="str">
        <f t="shared" si="18"/>
        <v/>
      </c>
    </row>
    <row r="217" spans="1:41">
      <c r="A217" t="s">
        <v>778</v>
      </c>
      <c r="B217" t="s">
        <v>779</v>
      </c>
      <c r="C217" t="s">
        <v>618</v>
      </c>
      <c r="D217" t="s">
        <v>619</v>
      </c>
      <c r="E217" t="s">
        <v>570</v>
      </c>
      <c r="F217" t="s">
        <v>27760</v>
      </c>
      <c r="H217">
        <v>35.24047633</v>
      </c>
      <c r="I217">
        <v>3.6595056850000001</v>
      </c>
      <c r="J217">
        <v>3.2805142709999999</v>
      </c>
      <c r="K217">
        <v>3.447783442</v>
      </c>
      <c r="L217">
        <v>2.5672657499999998</v>
      </c>
      <c r="M217">
        <v>5.7097777089999999</v>
      </c>
      <c r="N217">
        <v>9.6359768829999997</v>
      </c>
      <c r="O217">
        <v>2.1639203899999999</v>
      </c>
      <c r="P217">
        <v>10.49135905</v>
      </c>
      <c r="Q217">
        <v>14.96061705</v>
      </c>
      <c r="R217">
        <v>26.42411444</v>
      </c>
      <c r="S217">
        <v>0.74665283599999999</v>
      </c>
      <c r="T217">
        <v>22.56309778</v>
      </c>
      <c r="U217">
        <v>2.2305326079999999</v>
      </c>
      <c r="V217">
        <v>9.0845395900000003</v>
      </c>
      <c r="X217">
        <f t="shared" si="19"/>
        <v>10.147075587599998</v>
      </c>
      <c r="Y217">
        <f t="shared" si="20"/>
        <v>10.349221912986051</v>
      </c>
      <c r="AA217" s="17" t="str">
        <f t="shared" si="16"/>
        <v>?</v>
      </c>
      <c r="AB217" s="17" t="str">
        <f t="shared" si="16"/>
        <v/>
      </c>
      <c r="AC217" s="17" t="str">
        <f t="shared" si="16"/>
        <v/>
      </c>
      <c r="AD217" s="17" t="str">
        <f t="shared" si="16"/>
        <v/>
      </c>
      <c r="AE217" s="17" t="str">
        <f t="shared" si="16"/>
        <v/>
      </c>
      <c r="AF217" s="17" t="str">
        <f t="shared" si="16"/>
        <v/>
      </c>
      <c r="AG217" s="17" t="str">
        <f t="shared" si="18"/>
        <v/>
      </c>
      <c r="AH217" s="17" t="str">
        <f t="shared" si="18"/>
        <v/>
      </c>
      <c r="AI217" s="17" t="str">
        <f t="shared" si="18"/>
        <v/>
      </c>
      <c r="AJ217" s="17" t="str">
        <f t="shared" si="18"/>
        <v/>
      </c>
      <c r="AK217" s="17" t="str">
        <f t="shared" si="18"/>
        <v/>
      </c>
      <c r="AL217" s="17" t="str">
        <f t="shared" si="18"/>
        <v/>
      </c>
      <c r="AM217" s="17" t="str">
        <f t="shared" si="18"/>
        <v/>
      </c>
      <c r="AN217" s="17" t="str">
        <f t="shared" si="18"/>
        <v/>
      </c>
      <c r="AO217" s="17" t="str">
        <f t="shared" si="18"/>
        <v/>
      </c>
    </row>
    <row r="218" spans="1:41">
      <c r="A218" t="s">
        <v>780</v>
      </c>
      <c r="B218" t="s">
        <v>781</v>
      </c>
      <c r="C218" t="s">
        <v>782</v>
      </c>
      <c r="D218" t="s">
        <v>783</v>
      </c>
      <c r="E218" t="s">
        <v>570</v>
      </c>
      <c r="F218" t="s">
        <v>27760</v>
      </c>
      <c r="H218">
        <v>16.32379744</v>
      </c>
      <c r="I218">
        <v>5.2868261509999996</v>
      </c>
      <c r="J218">
        <v>6.9183010610000002</v>
      </c>
      <c r="K218">
        <v>5.3013715880000003</v>
      </c>
      <c r="L218">
        <v>7.200232143</v>
      </c>
      <c r="M218">
        <v>5.9625915919999999</v>
      </c>
      <c r="N218">
        <v>17.983361800000001</v>
      </c>
      <c r="O218">
        <v>22.70688092</v>
      </c>
      <c r="P218">
        <v>13.804419810000001</v>
      </c>
      <c r="Q218">
        <v>14.01401692</v>
      </c>
      <c r="R218">
        <v>7.4929819670000004</v>
      </c>
      <c r="S218">
        <v>8.5958763170000001</v>
      </c>
      <c r="T218">
        <v>8.9408739419999996</v>
      </c>
      <c r="U218">
        <v>4.5121765979999999</v>
      </c>
      <c r="V218">
        <v>8.2941553720000005</v>
      </c>
      <c r="X218">
        <f t="shared" si="19"/>
        <v>10.222524241400002</v>
      </c>
      <c r="Y218">
        <f t="shared" si="20"/>
        <v>5.4469152661410059</v>
      </c>
      <c r="AA218" s="17" t="str">
        <f t="shared" si="16"/>
        <v/>
      </c>
      <c r="AB218" s="17" t="str">
        <f t="shared" si="16"/>
        <v/>
      </c>
      <c r="AC218" s="17" t="str">
        <f t="shared" si="16"/>
        <v/>
      </c>
      <c r="AD218" s="17" t="str">
        <f t="shared" si="16"/>
        <v/>
      </c>
      <c r="AE218" s="17" t="str">
        <f t="shared" si="16"/>
        <v/>
      </c>
      <c r="AF218" s="17" t="str">
        <f t="shared" si="16"/>
        <v/>
      </c>
      <c r="AG218" s="17" t="str">
        <f t="shared" si="18"/>
        <v/>
      </c>
      <c r="AH218" s="17" t="str">
        <f t="shared" si="18"/>
        <v>?</v>
      </c>
      <c r="AI218" s="17" t="str">
        <f t="shared" si="18"/>
        <v/>
      </c>
      <c r="AJ218" s="17" t="str">
        <f t="shared" si="18"/>
        <v/>
      </c>
      <c r="AK218" s="17" t="str">
        <f t="shared" si="18"/>
        <v/>
      </c>
      <c r="AL218" s="17" t="str">
        <f t="shared" si="18"/>
        <v/>
      </c>
      <c r="AM218" s="17" t="str">
        <f t="shared" si="18"/>
        <v/>
      </c>
      <c r="AN218" s="17" t="str">
        <f t="shared" si="18"/>
        <v/>
      </c>
      <c r="AO218" s="17" t="str">
        <f t="shared" si="18"/>
        <v/>
      </c>
    </row>
    <row r="219" spans="1:41">
      <c r="A219" t="s">
        <v>784</v>
      </c>
      <c r="B219" t="s">
        <v>785</v>
      </c>
      <c r="C219" t="s">
        <v>786</v>
      </c>
      <c r="D219" t="s">
        <v>787</v>
      </c>
      <c r="E219" t="s">
        <v>570</v>
      </c>
      <c r="F219" t="s">
        <v>27760</v>
      </c>
      <c r="H219">
        <v>6.6519355490000001</v>
      </c>
      <c r="I219">
        <v>1.7192308590000001</v>
      </c>
      <c r="J219">
        <v>1.2384491790000001</v>
      </c>
      <c r="K219">
        <v>1.0375041359999999</v>
      </c>
      <c r="L219">
        <v>1.3879699249999999</v>
      </c>
      <c r="M219">
        <v>1.383801458</v>
      </c>
      <c r="N219">
        <v>2.4251619670000002</v>
      </c>
      <c r="O219">
        <v>1.967626248</v>
      </c>
      <c r="P219">
        <v>2.954781133</v>
      </c>
      <c r="Q219">
        <v>4.2906405210000003</v>
      </c>
      <c r="R219">
        <v>2.6601457489999998</v>
      </c>
      <c r="S219">
        <v>2.2549917860000002</v>
      </c>
      <c r="T219">
        <v>6.2925381529999997</v>
      </c>
      <c r="U219">
        <v>1.330668223</v>
      </c>
      <c r="V219">
        <v>2.3816431389999999</v>
      </c>
      <c r="X219">
        <f t="shared" si="19"/>
        <v>2.6651392016666664</v>
      </c>
      <c r="Y219">
        <f t="shared" si="20"/>
        <v>1.756714221640016</v>
      </c>
      <c r="AA219" s="17" t="str">
        <f t="shared" si="16"/>
        <v>?</v>
      </c>
      <c r="AB219" s="17" t="str">
        <f t="shared" si="16"/>
        <v/>
      </c>
      <c r="AC219" s="17" t="str">
        <f t="shared" si="16"/>
        <v/>
      </c>
      <c r="AD219" s="17" t="str">
        <f t="shared" si="16"/>
        <v/>
      </c>
      <c r="AE219" s="17" t="str">
        <f t="shared" si="16"/>
        <v/>
      </c>
      <c r="AF219" s="17" t="str">
        <f t="shared" si="16"/>
        <v/>
      </c>
      <c r="AG219" s="17" t="str">
        <f t="shared" si="18"/>
        <v/>
      </c>
      <c r="AH219" s="17" t="str">
        <f t="shared" si="18"/>
        <v/>
      </c>
      <c r="AI219" s="17" t="str">
        <f t="shared" si="18"/>
        <v/>
      </c>
      <c r="AJ219" s="17" t="str">
        <f t="shared" si="18"/>
        <v/>
      </c>
      <c r="AK219" s="17" t="str">
        <f t="shared" si="18"/>
        <v/>
      </c>
      <c r="AL219" s="17" t="str">
        <f t="shared" si="18"/>
        <v/>
      </c>
      <c r="AM219" s="17" t="str">
        <f t="shared" si="18"/>
        <v>?</v>
      </c>
      <c r="AN219" s="17" t="str">
        <f t="shared" si="18"/>
        <v/>
      </c>
      <c r="AO219" s="17" t="str">
        <f t="shared" si="18"/>
        <v/>
      </c>
    </row>
    <row r="220" spans="1:41">
      <c r="A220" t="s">
        <v>788</v>
      </c>
      <c r="B220" t="s">
        <v>789</v>
      </c>
      <c r="C220" t="s">
        <v>614</v>
      </c>
      <c r="D220" t="s">
        <v>615</v>
      </c>
      <c r="E220" t="s">
        <v>570</v>
      </c>
      <c r="F220" t="s">
        <v>27760</v>
      </c>
      <c r="H220">
        <v>1.665219081</v>
      </c>
      <c r="I220">
        <v>2.9512142620000001</v>
      </c>
      <c r="J220">
        <v>2.4802275229999999</v>
      </c>
      <c r="K220">
        <v>1.8133503369999999</v>
      </c>
      <c r="L220">
        <v>4.3132825099999996</v>
      </c>
      <c r="M220">
        <v>6.3953603369999996</v>
      </c>
      <c r="N220">
        <v>0</v>
      </c>
      <c r="O220">
        <v>0</v>
      </c>
      <c r="P220">
        <v>0.75542619899999996</v>
      </c>
      <c r="Q220">
        <v>1.0521814309999999</v>
      </c>
      <c r="R220">
        <v>0</v>
      </c>
      <c r="S220">
        <v>1.02637395</v>
      </c>
      <c r="T220">
        <v>0</v>
      </c>
      <c r="U220">
        <v>3.9973702659999999</v>
      </c>
      <c r="V220">
        <v>1.1447252510000001</v>
      </c>
      <c r="X220">
        <f t="shared" si="19"/>
        <v>1.8396487431333335</v>
      </c>
      <c r="Y220">
        <f t="shared" si="20"/>
        <v>1.8838292789812949</v>
      </c>
      <c r="AA220" s="17" t="str">
        <f t="shared" ref="AA220:AI249" si="21">IF(H220&gt;($X220+$B$1*$Y220),"?",IF(H220&lt;$X220-$B$1*$Y220,"?",""))</f>
        <v/>
      </c>
      <c r="AB220" s="17" t="str">
        <f t="shared" si="21"/>
        <v/>
      </c>
      <c r="AC220" s="17" t="str">
        <f t="shared" si="21"/>
        <v/>
      </c>
      <c r="AD220" s="17" t="str">
        <f t="shared" si="21"/>
        <v/>
      </c>
      <c r="AE220" s="17" t="str">
        <f t="shared" si="21"/>
        <v/>
      </c>
      <c r="AF220" s="17" t="str">
        <f t="shared" si="21"/>
        <v>?</v>
      </c>
      <c r="AG220" s="17" t="str">
        <f t="shared" si="18"/>
        <v/>
      </c>
      <c r="AH220" s="17" t="str">
        <f t="shared" si="18"/>
        <v/>
      </c>
      <c r="AI220" s="17" t="str">
        <f t="shared" si="18"/>
        <v/>
      </c>
      <c r="AJ220" s="17" t="str">
        <f t="shared" si="18"/>
        <v/>
      </c>
      <c r="AK220" s="17" t="str">
        <f t="shared" si="18"/>
        <v/>
      </c>
      <c r="AL220" s="17" t="str">
        <f t="shared" si="18"/>
        <v/>
      </c>
      <c r="AM220" s="17" t="str">
        <f t="shared" si="18"/>
        <v/>
      </c>
      <c r="AN220" s="17" t="str">
        <f t="shared" si="18"/>
        <v/>
      </c>
      <c r="AO220" s="17" t="str">
        <f t="shared" si="18"/>
        <v/>
      </c>
    </row>
    <row r="221" spans="1:41">
      <c r="A221" t="s">
        <v>790</v>
      </c>
      <c r="B221" t="s">
        <v>791</v>
      </c>
      <c r="C221" t="s">
        <v>792</v>
      </c>
      <c r="D221" t="s">
        <v>793</v>
      </c>
      <c r="E221" t="s">
        <v>570</v>
      </c>
      <c r="F221" t="s">
        <v>27760</v>
      </c>
      <c r="H221">
        <v>8.8901866760000008</v>
      </c>
      <c r="I221">
        <v>1.7465146949999999</v>
      </c>
      <c r="J221">
        <v>1.9094614590000001</v>
      </c>
      <c r="K221">
        <v>1.6896123780000001</v>
      </c>
      <c r="L221">
        <v>1.7668924399999999</v>
      </c>
      <c r="M221">
        <v>2.7056894100000002</v>
      </c>
      <c r="N221">
        <v>2.9354113169999998</v>
      </c>
      <c r="O221">
        <v>3.0195424850000001</v>
      </c>
      <c r="P221">
        <v>2.2067527309999999</v>
      </c>
      <c r="Q221">
        <v>2.7556725709999998</v>
      </c>
      <c r="R221">
        <v>3.54181875</v>
      </c>
      <c r="S221">
        <v>1.4060739470000001</v>
      </c>
      <c r="T221">
        <v>4.458424924</v>
      </c>
      <c r="U221">
        <v>1.1324799999999999</v>
      </c>
      <c r="V221">
        <v>2.6521173149999999</v>
      </c>
      <c r="X221">
        <f t="shared" si="19"/>
        <v>2.8544434065333331</v>
      </c>
      <c r="Y221">
        <f t="shared" si="20"/>
        <v>1.8846106416341095</v>
      </c>
      <c r="AA221" s="17" t="str">
        <f t="shared" si="21"/>
        <v>?</v>
      </c>
      <c r="AB221" s="17" t="str">
        <f t="shared" si="21"/>
        <v/>
      </c>
      <c r="AC221" s="17" t="str">
        <f t="shared" si="21"/>
        <v/>
      </c>
      <c r="AD221" s="17" t="str">
        <f t="shared" si="21"/>
        <v/>
      </c>
      <c r="AE221" s="17" t="str">
        <f t="shared" si="21"/>
        <v/>
      </c>
      <c r="AF221" s="17" t="str">
        <f t="shared" si="21"/>
        <v/>
      </c>
      <c r="AG221" s="17" t="str">
        <f t="shared" si="18"/>
        <v/>
      </c>
      <c r="AH221" s="17" t="str">
        <f t="shared" si="18"/>
        <v/>
      </c>
      <c r="AI221" s="17" t="str">
        <f t="shared" si="18"/>
        <v/>
      </c>
      <c r="AJ221" s="17" t="str">
        <f t="shared" si="18"/>
        <v/>
      </c>
      <c r="AK221" s="17" t="str">
        <f t="shared" si="18"/>
        <v/>
      </c>
      <c r="AL221" s="17" t="str">
        <f t="shared" si="18"/>
        <v/>
      </c>
      <c r="AM221" s="17" t="str">
        <f t="shared" si="18"/>
        <v/>
      </c>
      <c r="AN221" s="17" t="str">
        <f t="shared" si="18"/>
        <v/>
      </c>
      <c r="AO221" s="17" t="str">
        <f t="shared" si="18"/>
        <v/>
      </c>
    </row>
    <row r="222" spans="1:41">
      <c r="A222" t="s">
        <v>794</v>
      </c>
      <c r="B222" t="s">
        <v>795</v>
      </c>
      <c r="C222" t="s">
        <v>796</v>
      </c>
      <c r="D222" t="s">
        <v>797</v>
      </c>
      <c r="E222" t="s">
        <v>570</v>
      </c>
      <c r="F222" t="s">
        <v>27760</v>
      </c>
      <c r="H222">
        <v>5.8310329269999999</v>
      </c>
      <c r="I222">
        <v>0.60789130999999996</v>
      </c>
      <c r="J222">
        <v>0.766316145</v>
      </c>
      <c r="K222">
        <v>0.49023715499999998</v>
      </c>
      <c r="L222">
        <v>0.50345512400000003</v>
      </c>
      <c r="M222">
        <v>1.8442434459999999</v>
      </c>
      <c r="N222">
        <v>1.750722544</v>
      </c>
      <c r="O222">
        <v>1.0218384119999999</v>
      </c>
      <c r="P222">
        <v>2.878650666</v>
      </c>
      <c r="Q222">
        <v>14.62916708</v>
      </c>
      <c r="R222">
        <v>7.2424898369999999</v>
      </c>
      <c r="S222">
        <v>1.0570628719999999</v>
      </c>
      <c r="T222">
        <v>7.9772108739999998</v>
      </c>
      <c r="U222">
        <v>0.874839755</v>
      </c>
      <c r="V222">
        <v>3.7726493310000002</v>
      </c>
      <c r="X222">
        <f t="shared" si="19"/>
        <v>3.4165204985333331</v>
      </c>
      <c r="Y222">
        <f t="shared" si="20"/>
        <v>3.9854832120665793</v>
      </c>
      <c r="AA222" s="17" t="str">
        <f t="shared" si="21"/>
        <v/>
      </c>
      <c r="AB222" s="17" t="str">
        <f t="shared" si="21"/>
        <v/>
      </c>
      <c r="AC222" s="17" t="str">
        <f t="shared" si="21"/>
        <v/>
      </c>
      <c r="AD222" s="17" t="str">
        <f t="shared" si="21"/>
        <v/>
      </c>
      <c r="AE222" s="17" t="str">
        <f t="shared" si="21"/>
        <v/>
      </c>
      <c r="AF222" s="17" t="str">
        <f t="shared" si="21"/>
        <v/>
      </c>
      <c r="AG222" s="17" t="str">
        <f t="shared" si="18"/>
        <v/>
      </c>
      <c r="AH222" s="17" t="str">
        <f t="shared" si="18"/>
        <v/>
      </c>
      <c r="AI222" s="17" t="str">
        <f t="shared" si="18"/>
        <v/>
      </c>
      <c r="AJ222" s="17" t="str">
        <f t="shared" si="18"/>
        <v>?</v>
      </c>
      <c r="AK222" s="17" t="str">
        <f t="shared" si="18"/>
        <v/>
      </c>
      <c r="AL222" s="17" t="str">
        <f t="shared" si="18"/>
        <v/>
      </c>
      <c r="AM222" s="17" t="str">
        <f t="shared" si="18"/>
        <v/>
      </c>
      <c r="AN222" s="17" t="str">
        <f t="shared" si="18"/>
        <v/>
      </c>
      <c r="AO222" s="17" t="str">
        <f t="shared" si="18"/>
        <v/>
      </c>
    </row>
    <row r="223" spans="1:41">
      <c r="A223" t="s">
        <v>798</v>
      </c>
      <c r="B223" t="s">
        <v>799</v>
      </c>
      <c r="C223" t="s">
        <v>800</v>
      </c>
      <c r="E223" t="s">
        <v>570</v>
      </c>
      <c r="F223" t="s">
        <v>27760</v>
      </c>
      <c r="H223">
        <v>7.1504866370000002</v>
      </c>
      <c r="I223">
        <v>2.4807168559999999</v>
      </c>
      <c r="J223">
        <v>1.923342536</v>
      </c>
      <c r="K223">
        <v>2.1302867729999999</v>
      </c>
      <c r="L223">
        <v>2.0967541239999998</v>
      </c>
      <c r="M223">
        <v>4.3006238870000004</v>
      </c>
      <c r="N223">
        <v>5.3122218200000004</v>
      </c>
      <c r="O223">
        <v>4.0192533399999997</v>
      </c>
      <c r="P223">
        <v>5.7531837819999998</v>
      </c>
      <c r="Q223">
        <v>6.3082762590000003</v>
      </c>
      <c r="R223">
        <v>4.9205309469999996</v>
      </c>
      <c r="S223">
        <v>3.3595053500000001</v>
      </c>
      <c r="T223">
        <v>11.05672874</v>
      </c>
      <c r="U223">
        <v>3.056466876</v>
      </c>
      <c r="V223">
        <v>8.0687984349999997</v>
      </c>
      <c r="X223">
        <f t="shared" si="19"/>
        <v>4.7958117574666677</v>
      </c>
      <c r="Y223">
        <f t="shared" si="20"/>
        <v>2.5757050550805074</v>
      </c>
      <c r="AA223" s="17" t="str">
        <f t="shared" si="21"/>
        <v/>
      </c>
      <c r="AB223" s="17" t="str">
        <f t="shared" si="21"/>
        <v/>
      </c>
      <c r="AC223" s="17" t="str">
        <f t="shared" si="21"/>
        <v/>
      </c>
      <c r="AD223" s="17" t="str">
        <f t="shared" si="21"/>
        <v/>
      </c>
      <c r="AE223" s="17" t="str">
        <f t="shared" si="21"/>
        <v/>
      </c>
      <c r="AF223" s="17" t="str">
        <f t="shared" si="21"/>
        <v/>
      </c>
      <c r="AG223" s="17" t="str">
        <f t="shared" si="18"/>
        <v/>
      </c>
      <c r="AH223" s="17" t="str">
        <f t="shared" si="18"/>
        <v/>
      </c>
      <c r="AI223" s="17" t="str">
        <f t="shared" si="18"/>
        <v/>
      </c>
      <c r="AJ223" s="17" t="str">
        <f t="shared" si="18"/>
        <v/>
      </c>
      <c r="AK223" s="17" t="str">
        <f t="shared" si="18"/>
        <v/>
      </c>
      <c r="AL223" s="17" t="str">
        <f t="shared" si="18"/>
        <v/>
      </c>
      <c r="AM223" s="17" t="str">
        <f t="shared" si="18"/>
        <v>?</v>
      </c>
      <c r="AN223" s="17" t="str">
        <f t="shared" si="18"/>
        <v/>
      </c>
      <c r="AO223" s="17" t="str">
        <f t="shared" si="18"/>
        <v/>
      </c>
    </row>
    <row r="224" spans="1:41">
      <c r="A224" t="s">
        <v>801</v>
      </c>
      <c r="B224" t="s">
        <v>802</v>
      </c>
      <c r="C224" t="s">
        <v>803</v>
      </c>
      <c r="D224" t="s">
        <v>804</v>
      </c>
      <c r="E224" t="s">
        <v>570</v>
      </c>
      <c r="F224" t="s">
        <v>27760</v>
      </c>
      <c r="H224">
        <v>0.82312651599999997</v>
      </c>
      <c r="I224">
        <v>1.510900696</v>
      </c>
      <c r="J224">
        <v>1.7138832239999999</v>
      </c>
      <c r="K224">
        <v>1.0724170420000001</v>
      </c>
      <c r="L224">
        <v>1.25894138</v>
      </c>
      <c r="M224">
        <v>0.85805631900000001</v>
      </c>
      <c r="N224">
        <v>7.5452552470000001</v>
      </c>
      <c r="O224">
        <v>8.2434967829999994</v>
      </c>
      <c r="P224">
        <v>1.920400087</v>
      </c>
      <c r="Q224">
        <v>1.7831958649999999</v>
      </c>
      <c r="R224">
        <v>0.90287406999999997</v>
      </c>
      <c r="S224">
        <v>2.0003771100000001</v>
      </c>
      <c r="T224">
        <v>0.91159471299999995</v>
      </c>
      <c r="U224">
        <v>1.3231614279999999</v>
      </c>
      <c r="V224">
        <v>1.050852565</v>
      </c>
      <c r="X224">
        <f t="shared" si="19"/>
        <v>2.1945688696666665</v>
      </c>
      <c r="Y224">
        <f t="shared" si="20"/>
        <v>2.3510426363209724</v>
      </c>
      <c r="AA224" s="17" t="str">
        <f t="shared" si="21"/>
        <v/>
      </c>
      <c r="AB224" s="17" t="str">
        <f t="shared" si="21"/>
        <v/>
      </c>
      <c r="AC224" s="17" t="str">
        <f t="shared" si="21"/>
        <v/>
      </c>
      <c r="AD224" s="17" t="str">
        <f t="shared" si="21"/>
        <v/>
      </c>
      <c r="AE224" s="17" t="str">
        <f t="shared" si="21"/>
        <v/>
      </c>
      <c r="AF224" s="17" t="str">
        <f t="shared" si="21"/>
        <v/>
      </c>
      <c r="AG224" s="17" t="str">
        <f t="shared" si="18"/>
        <v>?</v>
      </c>
      <c r="AH224" s="17" t="str">
        <f t="shared" si="18"/>
        <v>?</v>
      </c>
      <c r="AI224" s="17" t="str">
        <f t="shared" si="18"/>
        <v/>
      </c>
      <c r="AJ224" s="17" t="str">
        <f t="shared" ref="AJ224:AO266" si="22">IF(Q224&gt;($X224+$B$1*$Y224),"?",IF(Q224&lt;$X224-$B$1*$Y224,"?",""))</f>
        <v/>
      </c>
      <c r="AK224" s="17" t="str">
        <f t="shared" si="22"/>
        <v/>
      </c>
      <c r="AL224" s="17" t="str">
        <f t="shared" si="22"/>
        <v/>
      </c>
      <c r="AM224" s="17" t="str">
        <f t="shared" si="22"/>
        <v/>
      </c>
      <c r="AN224" s="17" t="str">
        <f t="shared" si="22"/>
        <v/>
      </c>
      <c r="AO224" s="17" t="str">
        <f t="shared" si="22"/>
        <v/>
      </c>
    </row>
    <row r="225" spans="1:41">
      <c r="A225" t="s">
        <v>805</v>
      </c>
      <c r="B225" t="s">
        <v>806</v>
      </c>
      <c r="C225" t="s">
        <v>807</v>
      </c>
      <c r="D225" t="s">
        <v>808</v>
      </c>
      <c r="E225" t="s">
        <v>570</v>
      </c>
      <c r="F225" t="s">
        <v>27760</v>
      </c>
      <c r="H225">
        <v>772.85775379999995</v>
      </c>
      <c r="I225">
        <v>0.89781788100000004</v>
      </c>
      <c r="J225">
        <v>0.258697501</v>
      </c>
      <c r="K225">
        <v>0.33099427199999998</v>
      </c>
      <c r="L225">
        <v>0.279933023</v>
      </c>
      <c r="M225">
        <v>1.556476314</v>
      </c>
      <c r="N225">
        <v>117.61281889999999</v>
      </c>
      <c r="O225">
        <v>0.46239078900000002</v>
      </c>
      <c r="P225">
        <v>172.4536449</v>
      </c>
      <c r="Q225">
        <v>234.82128789999999</v>
      </c>
      <c r="R225">
        <v>556.22890540000003</v>
      </c>
      <c r="S225">
        <v>14.68792491</v>
      </c>
      <c r="T225">
        <v>701.07601650000004</v>
      </c>
      <c r="U225">
        <v>0.79045153000000001</v>
      </c>
      <c r="V225">
        <v>425.97709250000003</v>
      </c>
      <c r="X225">
        <f t="shared" si="19"/>
        <v>200.01948040800005</v>
      </c>
      <c r="Y225">
        <f t="shared" si="20"/>
        <v>277.55063994492656</v>
      </c>
      <c r="AA225" s="17" t="str">
        <f t="shared" si="21"/>
        <v>?</v>
      </c>
      <c r="AB225" s="17" t="str">
        <f t="shared" si="21"/>
        <v/>
      </c>
      <c r="AC225" s="17" t="str">
        <f t="shared" si="21"/>
        <v/>
      </c>
      <c r="AD225" s="17" t="str">
        <f t="shared" si="21"/>
        <v/>
      </c>
      <c r="AE225" s="17" t="str">
        <f t="shared" si="21"/>
        <v/>
      </c>
      <c r="AF225" s="17" t="str">
        <f t="shared" si="21"/>
        <v/>
      </c>
      <c r="AG225" s="17" t="str">
        <f t="shared" si="21"/>
        <v/>
      </c>
      <c r="AH225" s="17" t="str">
        <f t="shared" si="21"/>
        <v/>
      </c>
      <c r="AI225" s="17" t="str">
        <f t="shared" si="21"/>
        <v/>
      </c>
      <c r="AJ225" s="17" t="str">
        <f t="shared" si="22"/>
        <v/>
      </c>
      <c r="AK225" s="17" t="str">
        <f t="shared" si="22"/>
        <v/>
      </c>
      <c r="AL225" s="17" t="str">
        <f t="shared" si="22"/>
        <v/>
      </c>
      <c r="AM225" s="17" t="str">
        <f t="shared" si="22"/>
        <v/>
      </c>
      <c r="AN225" s="17" t="str">
        <f t="shared" si="22"/>
        <v/>
      </c>
      <c r="AO225" s="17" t="str">
        <f t="shared" si="22"/>
        <v/>
      </c>
    </row>
    <row r="226" spans="1:41">
      <c r="A226" t="s">
        <v>809</v>
      </c>
      <c r="B226" t="s">
        <v>810</v>
      </c>
      <c r="C226" t="s">
        <v>811</v>
      </c>
      <c r="D226" t="s">
        <v>812</v>
      </c>
      <c r="E226" t="s">
        <v>570</v>
      </c>
      <c r="F226" t="s">
        <v>27760</v>
      </c>
      <c r="H226">
        <v>20.764072559999999</v>
      </c>
      <c r="I226">
        <v>195.24178380000001</v>
      </c>
      <c r="J226">
        <v>67.089527689999997</v>
      </c>
      <c r="K226">
        <v>66.367946989999993</v>
      </c>
      <c r="L226">
        <v>67.063376980000001</v>
      </c>
      <c r="M226">
        <v>62.614984190000001</v>
      </c>
      <c r="N226">
        <v>25.794630860000002</v>
      </c>
      <c r="O226">
        <v>22.325543759999999</v>
      </c>
      <c r="P226">
        <v>61.053067120000001</v>
      </c>
      <c r="Q226">
        <v>80.177400689999999</v>
      </c>
      <c r="R226">
        <v>16.238282609999999</v>
      </c>
      <c r="S226">
        <v>20.00301528</v>
      </c>
      <c r="T226">
        <v>36.622875000000001</v>
      </c>
      <c r="U226">
        <v>36.114044409999998</v>
      </c>
      <c r="V226">
        <v>67.140161070000005</v>
      </c>
      <c r="X226">
        <f t="shared" si="19"/>
        <v>56.307380867333336</v>
      </c>
      <c r="Y226">
        <f t="shared" si="20"/>
        <v>44.282594096156416</v>
      </c>
      <c r="AA226" s="17" t="str">
        <f t="shared" si="21"/>
        <v/>
      </c>
      <c r="AB226" s="17" t="str">
        <f t="shared" si="21"/>
        <v>?</v>
      </c>
      <c r="AC226" s="17" t="str">
        <f t="shared" si="21"/>
        <v/>
      </c>
      <c r="AD226" s="17" t="str">
        <f t="shared" si="21"/>
        <v/>
      </c>
      <c r="AE226" s="17" t="str">
        <f t="shared" si="21"/>
        <v/>
      </c>
      <c r="AF226" s="17" t="str">
        <f t="shared" si="21"/>
        <v/>
      </c>
      <c r="AG226" s="17" t="str">
        <f t="shared" si="21"/>
        <v/>
      </c>
      <c r="AH226" s="17" t="str">
        <f t="shared" si="21"/>
        <v/>
      </c>
      <c r="AI226" s="17" t="str">
        <f t="shared" si="21"/>
        <v/>
      </c>
      <c r="AJ226" s="17" t="str">
        <f t="shared" si="22"/>
        <v/>
      </c>
      <c r="AK226" s="17" t="str">
        <f t="shared" si="22"/>
        <v/>
      </c>
      <c r="AL226" s="17" t="str">
        <f t="shared" si="22"/>
        <v/>
      </c>
      <c r="AM226" s="17" t="str">
        <f t="shared" si="22"/>
        <v/>
      </c>
      <c r="AN226" s="17" t="str">
        <f t="shared" si="22"/>
        <v/>
      </c>
      <c r="AO226" s="17" t="str">
        <f t="shared" si="22"/>
        <v/>
      </c>
    </row>
    <row r="227" spans="1:41">
      <c r="A227" t="s">
        <v>813</v>
      </c>
      <c r="B227" t="s">
        <v>814</v>
      </c>
      <c r="C227" t="s">
        <v>815</v>
      </c>
      <c r="D227" t="s">
        <v>816</v>
      </c>
      <c r="E227" t="s">
        <v>570</v>
      </c>
      <c r="F227" t="s">
        <v>27760</v>
      </c>
      <c r="H227">
        <v>11.068772210000001</v>
      </c>
      <c r="I227">
        <v>4.4034255839999998</v>
      </c>
      <c r="J227">
        <v>3.9805625359999999</v>
      </c>
      <c r="K227">
        <v>3.8621829380000001</v>
      </c>
      <c r="L227">
        <v>3.5400722089999999</v>
      </c>
      <c r="M227">
        <v>3.891778355</v>
      </c>
      <c r="N227">
        <v>17.960602439999999</v>
      </c>
      <c r="O227">
        <v>17.164403409999998</v>
      </c>
      <c r="P227">
        <v>3.1471814020000002</v>
      </c>
      <c r="Q227">
        <v>4.7775153860000001</v>
      </c>
      <c r="R227">
        <v>3.441419207</v>
      </c>
      <c r="S227">
        <v>4.5258092980000004</v>
      </c>
      <c r="T227">
        <v>6.0428852979999998</v>
      </c>
      <c r="U227">
        <v>6.280126729</v>
      </c>
      <c r="V227">
        <v>7.3411070440000001</v>
      </c>
      <c r="X227">
        <f t="shared" si="19"/>
        <v>6.7618562697333324</v>
      </c>
      <c r="Y227">
        <f t="shared" si="20"/>
        <v>4.8300456120289228</v>
      </c>
      <c r="AA227" s="17" t="str">
        <f t="shared" si="21"/>
        <v/>
      </c>
      <c r="AB227" s="17" t="str">
        <f t="shared" si="21"/>
        <v/>
      </c>
      <c r="AC227" s="17" t="str">
        <f t="shared" si="21"/>
        <v/>
      </c>
      <c r="AD227" s="17" t="str">
        <f t="shared" si="21"/>
        <v/>
      </c>
      <c r="AE227" s="17" t="str">
        <f t="shared" si="21"/>
        <v/>
      </c>
      <c r="AF227" s="17" t="str">
        <f t="shared" si="21"/>
        <v/>
      </c>
      <c r="AG227" s="17" t="str">
        <f t="shared" si="21"/>
        <v>?</v>
      </c>
      <c r="AH227" s="17" t="str">
        <f t="shared" si="21"/>
        <v>?</v>
      </c>
      <c r="AI227" s="17" t="str">
        <f t="shared" si="21"/>
        <v/>
      </c>
      <c r="AJ227" s="17" t="str">
        <f t="shared" si="22"/>
        <v/>
      </c>
      <c r="AK227" s="17" t="str">
        <f t="shared" si="22"/>
        <v/>
      </c>
      <c r="AL227" s="17" t="str">
        <f t="shared" si="22"/>
        <v/>
      </c>
      <c r="AM227" s="17" t="str">
        <f t="shared" si="22"/>
        <v/>
      </c>
      <c r="AN227" s="17" t="str">
        <f t="shared" si="22"/>
        <v/>
      </c>
      <c r="AO227" s="17" t="str">
        <f t="shared" si="22"/>
        <v/>
      </c>
    </row>
    <row r="228" spans="1:41">
      <c r="A228" t="s">
        <v>817</v>
      </c>
      <c r="B228" t="s">
        <v>818</v>
      </c>
      <c r="C228" t="s">
        <v>747</v>
      </c>
      <c r="D228" t="s">
        <v>748</v>
      </c>
      <c r="E228" t="s">
        <v>570</v>
      </c>
      <c r="F228" t="s">
        <v>27760</v>
      </c>
      <c r="H228">
        <v>5.0310134419999999</v>
      </c>
      <c r="I228">
        <v>22.13153891</v>
      </c>
      <c r="J228">
        <v>37.329082970000002</v>
      </c>
      <c r="K228">
        <v>24.43825678</v>
      </c>
      <c r="L228">
        <v>46.044378369999997</v>
      </c>
      <c r="M228">
        <v>65.639146999999994</v>
      </c>
      <c r="N228">
        <v>32.491655430000002</v>
      </c>
      <c r="O228">
        <v>55.796943460000001</v>
      </c>
      <c r="P228">
        <v>42.842367969999998</v>
      </c>
      <c r="Q228">
        <v>53.950209190000002</v>
      </c>
      <c r="R228">
        <v>7.1739677200000003</v>
      </c>
      <c r="S228">
        <v>20.164800670000002</v>
      </c>
      <c r="T228">
        <v>13.690556129999999</v>
      </c>
      <c r="U228">
        <v>19.754494619999999</v>
      </c>
      <c r="V228">
        <v>25.691571239999998</v>
      </c>
      <c r="X228">
        <f t="shared" si="19"/>
        <v>31.477998926799998</v>
      </c>
      <c r="Y228">
        <f t="shared" si="20"/>
        <v>18.288041459513604</v>
      </c>
      <c r="AA228" s="17" t="str">
        <f t="shared" si="21"/>
        <v/>
      </c>
      <c r="AB228" s="17" t="str">
        <f t="shared" si="21"/>
        <v/>
      </c>
      <c r="AC228" s="17" t="str">
        <f t="shared" si="21"/>
        <v/>
      </c>
      <c r="AD228" s="17" t="str">
        <f t="shared" si="21"/>
        <v/>
      </c>
      <c r="AE228" s="17" t="str">
        <f t="shared" si="21"/>
        <v/>
      </c>
      <c r="AF228" s="17" t="str">
        <f t="shared" si="21"/>
        <v/>
      </c>
      <c r="AG228" s="17" t="str">
        <f t="shared" si="21"/>
        <v/>
      </c>
      <c r="AH228" s="17" t="str">
        <f t="shared" si="21"/>
        <v/>
      </c>
      <c r="AI228" s="17" t="str">
        <f t="shared" si="21"/>
        <v/>
      </c>
      <c r="AJ228" s="17" t="str">
        <f t="shared" si="22"/>
        <v/>
      </c>
      <c r="AK228" s="17" t="str">
        <f t="shared" si="22"/>
        <v/>
      </c>
      <c r="AL228" s="17" t="str">
        <f t="shared" si="22"/>
        <v/>
      </c>
      <c r="AM228" s="17" t="str">
        <f t="shared" si="22"/>
        <v/>
      </c>
      <c r="AN228" s="17" t="str">
        <f t="shared" si="22"/>
        <v/>
      </c>
      <c r="AO228" s="17" t="str">
        <f t="shared" si="22"/>
        <v/>
      </c>
    </row>
    <row r="229" spans="1:41">
      <c r="A229" t="s">
        <v>819</v>
      </c>
      <c r="B229" t="s">
        <v>820</v>
      </c>
      <c r="C229" t="s">
        <v>821</v>
      </c>
      <c r="D229" t="s">
        <v>822</v>
      </c>
      <c r="E229" t="s">
        <v>570</v>
      </c>
      <c r="F229" t="s">
        <v>27760</v>
      </c>
      <c r="H229">
        <v>22.095286460000001</v>
      </c>
      <c r="I229">
        <v>3.272244959</v>
      </c>
      <c r="J229">
        <v>2.1818377500000001</v>
      </c>
      <c r="K229">
        <v>1.9773719759999999</v>
      </c>
      <c r="L229">
        <v>2.6349740430000002</v>
      </c>
      <c r="M229">
        <v>3.2818047720000001</v>
      </c>
      <c r="N229">
        <v>4.2725289169999998</v>
      </c>
      <c r="O229">
        <v>2.9248301780000001</v>
      </c>
      <c r="P229">
        <v>7.6422424600000003</v>
      </c>
      <c r="Q229">
        <v>10.49009025</v>
      </c>
      <c r="R229">
        <v>4.2178604179999999</v>
      </c>
      <c r="S229">
        <v>2.227137419</v>
      </c>
      <c r="T229">
        <v>9.8691358489999992</v>
      </c>
      <c r="U229">
        <v>4.1574777660000004</v>
      </c>
      <c r="V229">
        <v>6.293789437</v>
      </c>
      <c r="X229">
        <f t="shared" si="19"/>
        <v>5.8359075102666669</v>
      </c>
      <c r="Y229">
        <f t="shared" si="20"/>
        <v>5.2557961575579011</v>
      </c>
      <c r="AA229" s="17" t="str">
        <f t="shared" si="21"/>
        <v>?</v>
      </c>
      <c r="AB229" s="17" t="str">
        <f t="shared" si="21"/>
        <v/>
      </c>
      <c r="AC229" s="17" t="str">
        <f t="shared" si="21"/>
        <v/>
      </c>
      <c r="AD229" s="17" t="str">
        <f t="shared" si="21"/>
        <v/>
      </c>
      <c r="AE229" s="17" t="str">
        <f t="shared" si="21"/>
        <v/>
      </c>
      <c r="AF229" s="17" t="str">
        <f t="shared" si="21"/>
        <v/>
      </c>
      <c r="AG229" s="17" t="str">
        <f t="shared" si="21"/>
        <v/>
      </c>
      <c r="AH229" s="17" t="str">
        <f t="shared" si="21"/>
        <v/>
      </c>
      <c r="AI229" s="17" t="str">
        <f t="shared" si="21"/>
        <v/>
      </c>
      <c r="AJ229" s="17" t="str">
        <f t="shared" si="22"/>
        <v/>
      </c>
      <c r="AK229" s="17" t="str">
        <f t="shared" si="22"/>
        <v/>
      </c>
      <c r="AL229" s="17" t="str">
        <f t="shared" si="22"/>
        <v/>
      </c>
      <c r="AM229" s="17" t="str">
        <f t="shared" si="22"/>
        <v/>
      </c>
      <c r="AN229" s="17" t="str">
        <f t="shared" si="22"/>
        <v/>
      </c>
      <c r="AO229" s="17" t="str">
        <f t="shared" si="22"/>
        <v/>
      </c>
    </row>
    <row r="230" spans="1:41">
      <c r="A230" t="s">
        <v>823</v>
      </c>
      <c r="B230" t="s">
        <v>824</v>
      </c>
      <c r="C230" t="s">
        <v>825</v>
      </c>
      <c r="D230" t="s">
        <v>826</v>
      </c>
      <c r="E230" t="s">
        <v>570</v>
      </c>
      <c r="F230" t="s">
        <v>27760</v>
      </c>
      <c r="H230">
        <v>6.1659362069999997</v>
      </c>
      <c r="I230">
        <v>2.1601248829999999</v>
      </c>
      <c r="J230">
        <v>1.952687066</v>
      </c>
      <c r="K230">
        <v>2.108019767</v>
      </c>
      <c r="L230">
        <v>1.114264648</v>
      </c>
      <c r="M230">
        <v>1.3767789610000001</v>
      </c>
      <c r="N230">
        <v>2.0911408169999999</v>
      </c>
      <c r="O230">
        <v>7.871114994</v>
      </c>
      <c r="P230">
        <v>3.9030353619999998</v>
      </c>
      <c r="Q230">
        <v>4.2584120710000004</v>
      </c>
      <c r="R230">
        <v>1.651507152</v>
      </c>
      <c r="S230">
        <v>2.9342890810000002</v>
      </c>
      <c r="T230">
        <v>3.4937229109999999</v>
      </c>
      <c r="U230">
        <v>2.517094089</v>
      </c>
      <c r="V230">
        <v>1.8728977019999999</v>
      </c>
      <c r="X230">
        <f t="shared" si="19"/>
        <v>3.0314017140666669</v>
      </c>
      <c r="Y230">
        <f t="shared" si="20"/>
        <v>1.8769279564889421</v>
      </c>
      <c r="AA230" s="17" t="str">
        <f t="shared" si="21"/>
        <v/>
      </c>
      <c r="AB230" s="17" t="str">
        <f t="shared" si="21"/>
        <v/>
      </c>
      <c r="AC230" s="17" t="str">
        <f t="shared" si="21"/>
        <v/>
      </c>
      <c r="AD230" s="17" t="str">
        <f t="shared" si="21"/>
        <v/>
      </c>
      <c r="AE230" s="17" t="str">
        <f t="shared" si="21"/>
        <v/>
      </c>
      <c r="AF230" s="17" t="str">
        <f t="shared" si="21"/>
        <v/>
      </c>
      <c r="AG230" s="17" t="str">
        <f t="shared" si="21"/>
        <v/>
      </c>
      <c r="AH230" s="17" t="str">
        <f t="shared" si="21"/>
        <v>?</v>
      </c>
      <c r="AI230" s="17" t="str">
        <f t="shared" si="21"/>
        <v/>
      </c>
      <c r="AJ230" s="17" t="str">
        <f t="shared" si="22"/>
        <v/>
      </c>
      <c r="AK230" s="17" t="str">
        <f t="shared" si="22"/>
        <v/>
      </c>
      <c r="AL230" s="17" t="str">
        <f t="shared" si="22"/>
        <v/>
      </c>
      <c r="AM230" s="17" t="str">
        <f t="shared" si="22"/>
        <v/>
      </c>
      <c r="AN230" s="17" t="str">
        <f t="shared" si="22"/>
        <v/>
      </c>
      <c r="AO230" s="17" t="str">
        <f t="shared" si="22"/>
        <v/>
      </c>
    </row>
    <row r="231" spans="1:41">
      <c r="A231" t="s">
        <v>827</v>
      </c>
      <c r="B231" t="s">
        <v>828</v>
      </c>
      <c r="C231" t="s">
        <v>829</v>
      </c>
      <c r="D231" t="s">
        <v>830</v>
      </c>
      <c r="E231" t="s">
        <v>570</v>
      </c>
      <c r="F231" t="s">
        <v>27760</v>
      </c>
      <c r="H231">
        <v>3.9375006419999998</v>
      </c>
      <c r="I231">
        <v>1.7445764619999999</v>
      </c>
      <c r="J231">
        <v>0.39426098900000001</v>
      </c>
      <c r="K231">
        <v>0.78819209800000001</v>
      </c>
      <c r="L231">
        <v>0.31996831199999998</v>
      </c>
      <c r="M231">
        <v>1.0674476930000001</v>
      </c>
      <c r="N231">
        <v>2.3644082370000001</v>
      </c>
      <c r="O231">
        <v>0.411071664</v>
      </c>
      <c r="P231">
        <v>1.05073302</v>
      </c>
      <c r="Q231">
        <v>2.1952411239999998</v>
      </c>
      <c r="R231">
        <v>4.4460091589999999</v>
      </c>
      <c r="S231">
        <v>0.79945493099999998</v>
      </c>
      <c r="T231">
        <v>3.3346501239999999</v>
      </c>
      <c r="U231">
        <v>1.111999805</v>
      </c>
      <c r="V231">
        <v>0.79610729700000005</v>
      </c>
      <c r="X231">
        <f t="shared" si="19"/>
        <v>1.6507747704666662</v>
      </c>
      <c r="Y231">
        <f t="shared" si="20"/>
        <v>1.3301178297124676</v>
      </c>
      <c r="AA231" s="17" t="str">
        <f t="shared" si="21"/>
        <v/>
      </c>
      <c r="AB231" s="17" t="str">
        <f t="shared" si="21"/>
        <v/>
      </c>
      <c r="AC231" s="17" t="str">
        <f t="shared" si="21"/>
        <v/>
      </c>
      <c r="AD231" s="17" t="str">
        <f t="shared" si="21"/>
        <v/>
      </c>
      <c r="AE231" s="17" t="str">
        <f t="shared" si="21"/>
        <v/>
      </c>
      <c r="AF231" s="17" t="str">
        <f t="shared" si="21"/>
        <v/>
      </c>
      <c r="AG231" s="17" t="str">
        <f t="shared" si="21"/>
        <v/>
      </c>
      <c r="AH231" s="17" t="str">
        <f t="shared" si="21"/>
        <v/>
      </c>
      <c r="AI231" s="17" t="str">
        <f t="shared" si="21"/>
        <v/>
      </c>
      <c r="AJ231" s="17" t="str">
        <f t="shared" si="22"/>
        <v/>
      </c>
      <c r="AK231" s="17" t="str">
        <f t="shared" si="22"/>
        <v>?</v>
      </c>
      <c r="AL231" s="17" t="str">
        <f t="shared" si="22"/>
        <v/>
      </c>
      <c r="AM231" s="17" t="str">
        <f t="shared" si="22"/>
        <v/>
      </c>
      <c r="AN231" s="17" t="str">
        <f t="shared" si="22"/>
        <v/>
      </c>
      <c r="AO231" s="17" t="str">
        <f t="shared" si="22"/>
        <v/>
      </c>
    </row>
    <row r="232" spans="1:41">
      <c r="A232" t="s">
        <v>831</v>
      </c>
      <c r="B232" t="s">
        <v>832</v>
      </c>
      <c r="C232" t="s">
        <v>782</v>
      </c>
      <c r="D232" t="s">
        <v>783</v>
      </c>
      <c r="E232" t="s">
        <v>570</v>
      </c>
      <c r="F232" t="s">
        <v>27760</v>
      </c>
      <c r="H232">
        <v>7.2858342450000002</v>
      </c>
      <c r="I232">
        <v>4.1085067830000002</v>
      </c>
      <c r="J232">
        <v>3.6994572520000002</v>
      </c>
      <c r="K232">
        <v>3.3358666189999999</v>
      </c>
      <c r="L232">
        <v>7.7203260330000001</v>
      </c>
      <c r="M232">
        <v>11.765001290000001</v>
      </c>
      <c r="N232">
        <v>6.5199322339999997</v>
      </c>
      <c r="O232">
        <v>6.6123366030000001</v>
      </c>
      <c r="P232">
        <v>8.488397677</v>
      </c>
      <c r="Q232">
        <v>9.4164753599999997</v>
      </c>
      <c r="R232">
        <v>5.7213399340000004</v>
      </c>
      <c r="S232">
        <v>4.2865721969999999</v>
      </c>
      <c r="T232">
        <v>5.8682930569999998</v>
      </c>
      <c r="U232">
        <v>4.1736776960000004</v>
      </c>
      <c r="V232">
        <v>7.96809557</v>
      </c>
      <c r="X232">
        <f t="shared" si="19"/>
        <v>6.4646741700000003</v>
      </c>
      <c r="Y232">
        <f t="shared" si="20"/>
        <v>2.3803743555825592</v>
      </c>
      <c r="AA232" s="17" t="str">
        <f t="shared" si="21"/>
        <v/>
      </c>
      <c r="AB232" s="17" t="str">
        <f t="shared" si="21"/>
        <v/>
      </c>
      <c r="AC232" s="17" t="str">
        <f t="shared" si="21"/>
        <v/>
      </c>
      <c r="AD232" s="17" t="str">
        <f t="shared" si="21"/>
        <v/>
      </c>
      <c r="AE232" s="17" t="str">
        <f t="shared" si="21"/>
        <v/>
      </c>
      <c r="AF232" s="17" t="str">
        <f t="shared" si="21"/>
        <v>?</v>
      </c>
      <c r="AG232" s="17" t="str">
        <f t="shared" si="21"/>
        <v/>
      </c>
      <c r="AH232" s="17" t="str">
        <f t="shared" si="21"/>
        <v/>
      </c>
      <c r="AI232" s="17" t="str">
        <f t="shared" si="21"/>
        <v/>
      </c>
      <c r="AJ232" s="17" t="str">
        <f t="shared" si="22"/>
        <v/>
      </c>
      <c r="AK232" s="17" t="str">
        <f t="shared" si="22"/>
        <v/>
      </c>
      <c r="AL232" s="17" t="str">
        <f t="shared" si="22"/>
        <v/>
      </c>
      <c r="AM232" s="17" t="str">
        <f t="shared" si="22"/>
        <v/>
      </c>
      <c r="AN232" s="17" t="str">
        <f t="shared" si="22"/>
        <v/>
      </c>
      <c r="AO232" s="17" t="str">
        <f t="shared" si="22"/>
        <v/>
      </c>
    </row>
    <row r="233" spans="1:41">
      <c r="A233" t="s">
        <v>833</v>
      </c>
      <c r="B233" t="s">
        <v>834</v>
      </c>
      <c r="C233" t="s">
        <v>835</v>
      </c>
      <c r="D233" t="s">
        <v>836</v>
      </c>
      <c r="E233" t="s">
        <v>570</v>
      </c>
      <c r="F233" t="s">
        <v>27760</v>
      </c>
      <c r="H233">
        <v>2.7698693620000001</v>
      </c>
      <c r="I233">
        <v>2.0453960229999999</v>
      </c>
      <c r="J233">
        <v>2.076795889</v>
      </c>
      <c r="K233">
        <v>0.68225062199999997</v>
      </c>
      <c r="L233">
        <v>0.97938559999999997</v>
      </c>
      <c r="M233">
        <v>0.65853215399999998</v>
      </c>
      <c r="N233">
        <v>2.8852533789999999</v>
      </c>
      <c r="O233">
        <v>2.508124209</v>
      </c>
      <c r="P233">
        <v>1.675400679</v>
      </c>
      <c r="Q233">
        <v>3.583667449</v>
      </c>
      <c r="R233">
        <v>5.0637076529999998</v>
      </c>
      <c r="S233">
        <v>1.3170105329999999</v>
      </c>
      <c r="T233">
        <v>2.629345775</v>
      </c>
      <c r="U233">
        <v>0.69261366000000002</v>
      </c>
      <c r="V233">
        <v>1.269398298</v>
      </c>
      <c r="X233">
        <f t="shared" si="19"/>
        <v>2.0557834189999999</v>
      </c>
      <c r="Y233">
        <f t="shared" si="20"/>
        <v>1.2328468160737067</v>
      </c>
      <c r="AA233" s="17" t="str">
        <f t="shared" si="21"/>
        <v/>
      </c>
      <c r="AB233" s="17" t="str">
        <f t="shared" si="21"/>
        <v/>
      </c>
      <c r="AC233" s="17" t="str">
        <f t="shared" si="21"/>
        <v/>
      </c>
      <c r="AD233" s="17" t="str">
        <f t="shared" si="21"/>
        <v/>
      </c>
      <c r="AE233" s="17" t="str">
        <f t="shared" si="21"/>
        <v/>
      </c>
      <c r="AF233" s="17" t="str">
        <f t="shared" si="21"/>
        <v/>
      </c>
      <c r="AG233" s="17" t="str">
        <f t="shared" si="21"/>
        <v/>
      </c>
      <c r="AH233" s="17" t="str">
        <f t="shared" si="21"/>
        <v/>
      </c>
      <c r="AI233" s="17" t="str">
        <f t="shared" si="21"/>
        <v/>
      </c>
      <c r="AJ233" s="17" t="str">
        <f t="shared" si="22"/>
        <v/>
      </c>
      <c r="AK233" s="17" t="str">
        <f t="shared" si="22"/>
        <v>?</v>
      </c>
      <c r="AL233" s="17" t="str">
        <f t="shared" si="22"/>
        <v/>
      </c>
      <c r="AM233" s="17" t="str">
        <f t="shared" si="22"/>
        <v/>
      </c>
      <c r="AN233" s="17" t="str">
        <f t="shared" si="22"/>
        <v/>
      </c>
      <c r="AO233" s="17" t="str">
        <f t="shared" si="22"/>
        <v/>
      </c>
    </row>
    <row r="234" spans="1:41">
      <c r="A234" t="s">
        <v>837</v>
      </c>
      <c r="B234" t="s">
        <v>838</v>
      </c>
      <c r="C234" t="s">
        <v>839</v>
      </c>
      <c r="D234" t="s">
        <v>840</v>
      </c>
      <c r="E234" t="s">
        <v>570</v>
      </c>
      <c r="F234" t="s">
        <v>27760</v>
      </c>
      <c r="H234">
        <v>52.160641099999999</v>
      </c>
      <c r="I234">
        <v>10.051225820000001</v>
      </c>
      <c r="J234">
        <v>7.6130336029999999</v>
      </c>
      <c r="K234">
        <v>5.0903469680000004</v>
      </c>
      <c r="L234">
        <v>8.3558217480000003</v>
      </c>
      <c r="M234">
        <v>13.74134626</v>
      </c>
      <c r="N234">
        <v>164.8639704</v>
      </c>
      <c r="O234">
        <v>11.339487869999999</v>
      </c>
      <c r="P234">
        <v>102.66857109999999</v>
      </c>
      <c r="Q234">
        <v>32.004767129999998</v>
      </c>
      <c r="R234">
        <v>157.01385329999999</v>
      </c>
      <c r="S234">
        <v>9.14008501</v>
      </c>
      <c r="T234">
        <v>62.898947679999999</v>
      </c>
      <c r="U234">
        <v>9.7821867610000002</v>
      </c>
      <c r="V234">
        <v>19.0397204</v>
      </c>
      <c r="X234">
        <f t="shared" si="19"/>
        <v>44.384267010000002</v>
      </c>
      <c r="Y234">
        <f t="shared" si="20"/>
        <v>54.537045653979519</v>
      </c>
      <c r="AA234" s="17" t="str">
        <f t="shared" si="21"/>
        <v/>
      </c>
      <c r="AB234" s="17" t="str">
        <f t="shared" si="21"/>
        <v/>
      </c>
      <c r="AC234" s="17" t="str">
        <f t="shared" si="21"/>
        <v/>
      </c>
      <c r="AD234" s="17" t="str">
        <f t="shared" si="21"/>
        <v/>
      </c>
      <c r="AE234" s="17" t="str">
        <f t="shared" si="21"/>
        <v/>
      </c>
      <c r="AF234" s="17" t="str">
        <f t="shared" si="21"/>
        <v/>
      </c>
      <c r="AG234" s="17" t="str">
        <f t="shared" si="21"/>
        <v>?</v>
      </c>
      <c r="AH234" s="17" t="str">
        <f t="shared" si="21"/>
        <v/>
      </c>
      <c r="AI234" s="17" t="str">
        <f t="shared" si="21"/>
        <v/>
      </c>
      <c r="AJ234" s="17" t="str">
        <f t="shared" si="22"/>
        <v/>
      </c>
      <c r="AK234" s="17" t="str">
        <f t="shared" si="22"/>
        <v>?</v>
      </c>
      <c r="AL234" s="17" t="str">
        <f t="shared" si="22"/>
        <v/>
      </c>
      <c r="AM234" s="17" t="str">
        <f t="shared" si="22"/>
        <v/>
      </c>
      <c r="AN234" s="17" t="str">
        <f t="shared" si="22"/>
        <v/>
      </c>
      <c r="AO234" s="17" t="str">
        <f t="shared" si="22"/>
        <v/>
      </c>
    </row>
    <row r="235" spans="1:41">
      <c r="A235" t="s">
        <v>841</v>
      </c>
      <c r="B235" t="s">
        <v>842</v>
      </c>
      <c r="C235" t="s">
        <v>843</v>
      </c>
      <c r="D235" t="s">
        <v>844</v>
      </c>
      <c r="E235" t="s">
        <v>570</v>
      </c>
      <c r="F235" t="s">
        <v>27760</v>
      </c>
      <c r="H235">
        <v>3.2401695089999998</v>
      </c>
      <c r="I235">
        <v>5.9382135759999999</v>
      </c>
      <c r="J235">
        <v>6.7376060500000001</v>
      </c>
      <c r="K235">
        <v>7.3775679920000004</v>
      </c>
      <c r="L235">
        <v>5.5951662799999999</v>
      </c>
      <c r="M235">
        <v>12.3309116</v>
      </c>
      <c r="N235">
        <v>10.30953304</v>
      </c>
      <c r="O235">
        <v>9.2607149349999993</v>
      </c>
      <c r="P235">
        <v>7.6167651579999998</v>
      </c>
      <c r="Q235">
        <v>5.3974956169999997</v>
      </c>
      <c r="R235">
        <v>1.1308465519999999</v>
      </c>
      <c r="S235">
        <v>6.2091963559999996</v>
      </c>
      <c r="T235">
        <v>2.6097580040000001</v>
      </c>
      <c r="U235">
        <v>15.556099980000001</v>
      </c>
      <c r="V235">
        <v>7.2896626519999996</v>
      </c>
      <c r="X235">
        <f t="shared" si="19"/>
        <v>7.1066471533999991</v>
      </c>
      <c r="Y235">
        <f t="shared" si="20"/>
        <v>3.7066182620058994</v>
      </c>
      <c r="AA235" s="17" t="str">
        <f t="shared" si="21"/>
        <v/>
      </c>
      <c r="AB235" s="17" t="str">
        <f t="shared" si="21"/>
        <v/>
      </c>
      <c r="AC235" s="17" t="str">
        <f t="shared" si="21"/>
        <v/>
      </c>
      <c r="AD235" s="17" t="str">
        <f t="shared" si="21"/>
        <v/>
      </c>
      <c r="AE235" s="17" t="str">
        <f t="shared" si="21"/>
        <v/>
      </c>
      <c r="AF235" s="17" t="str">
        <f t="shared" si="21"/>
        <v/>
      </c>
      <c r="AG235" s="17" t="str">
        <f t="shared" si="21"/>
        <v/>
      </c>
      <c r="AH235" s="17" t="str">
        <f t="shared" si="21"/>
        <v/>
      </c>
      <c r="AI235" s="17" t="str">
        <f t="shared" si="21"/>
        <v/>
      </c>
      <c r="AJ235" s="17" t="str">
        <f t="shared" si="22"/>
        <v/>
      </c>
      <c r="AK235" s="17" t="str">
        <f t="shared" si="22"/>
        <v/>
      </c>
      <c r="AL235" s="17" t="str">
        <f t="shared" si="22"/>
        <v/>
      </c>
      <c r="AM235" s="17" t="str">
        <f t="shared" si="22"/>
        <v/>
      </c>
      <c r="AN235" s="17" t="str">
        <f t="shared" si="22"/>
        <v>?</v>
      </c>
      <c r="AO235" s="17" t="str">
        <f t="shared" si="22"/>
        <v/>
      </c>
    </row>
    <row r="236" spans="1:41">
      <c r="A236" t="s">
        <v>845</v>
      </c>
      <c r="B236" t="s">
        <v>846</v>
      </c>
      <c r="C236" t="s">
        <v>847</v>
      </c>
      <c r="E236" t="s">
        <v>570</v>
      </c>
      <c r="F236" t="s">
        <v>27760</v>
      </c>
      <c r="H236">
        <v>14.485210800000001</v>
      </c>
      <c r="I236">
        <v>4.1134980329999999</v>
      </c>
      <c r="J236">
        <v>3.2372407399999998</v>
      </c>
      <c r="K236">
        <v>3.0171281040000002</v>
      </c>
      <c r="L236">
        <v>3.474994836</v>
      </c>
      <c r="M236">
        <v>4.7790564629999999</v>
      </c>
      <c r="N236">
        <v>4.2531677630000004</v>
      </c>
      <c r="O236">
        <v>3.5863224069999999</v>
      </c>
      <c r="P236">
        <v>5.6450680950000001</v>
      </c>
      <c r="Q236">
        <v>7.6783484870000001</v>
      </c>
      <c r="R236">
        <v>4.8518854190000003</v>
      </c>
      <c r="S236">
        <v>2.8042623849999999</v>
      </c>
      <c r="T236">
        <v>9.5821676129999993</v>
      </c>
      <c r="U236">
        <v>2.7566610630000001</v>
      </c>
      <c r="V236">
        <v>7.2844192510000001</v>
      </c>
      <c r="X236">
        <f t="shared" si="19"/>
        <v>5.4366287639333324</v>
      </c>
      <c r="Y236">
        <f t="shared" si="20"/>
        <v>3.2020697122149966</v>
      </c>
      <c r="AA236" s="17" t="str">
        <f t="shared" si="21"/>
        <v>?</v>
      </c>
      <c r="AB236" s="17" t="str">
        <f t="shared" si="21"/>
        <v/>
      </c>
      <c r="AC236" s="17" t="str">
        <f t="shared" si="21"/>
        <v/>
      </c>
      <c r="AD236" s="17" t="str">
        <f t="shared" si="21"/>
        <v/>
      </c>
      <c r="AE236" s="17" t="str">
        <f t="shared" si="21"/>
        <v/>
      </c>
      <c r="AF236" s="17" t="str">
        <f t="shared" si="21"/>
        <v/>
      </c>
      <c r="AG236" s="17" t="str">
        <f t="shared" si="21"/>
        <v/>
      </c>
      <c r="AH236" s="17" t="str">
        <f t="shared" si="21"/>
        <v/>
      </c>
      <c r="AI236" s="17" t="str">
        <f t="shared" si="21"/>
        <v/>
      </c>
      <c r="AJ236" s="17" t="str">
        <f t="shared" si="22"/>
        <v/>
      </c>
      <c r="AK236" s="17" t="str">
        <f t="shared" si="22"/>
        <v/>
      </c>
      <c r="AL236" s="17" t="str">
        <f t="shared" si="22"/>
        <v/>
      </c>
      <c r="AM236" s="17" t="str">
        <f t="shared" si="22"/>
        <v/>
      </c>
      <c r="AN236" s="17" t="str">
        <f t="shared" si="22"/>
        <v/>
      </c>
      <c r="AO236" s="17" t="str">
        <f t="shared" si="22"/>
        <v/>
      </c>
    </row>
    <row r="237" spans="1:41">
      <c r="A237" t="s">
        <v>848</v>
      </c>
      <c r="B237" t="s">
        <v>849</v>
      </c>
      <c r="C237" t="s">
        <v>850</v>
      </c>
      <c r="D237" t="s">
        <v>851</v>
      </c>
      <c r="E237" t="s">
        <v>570</v>
      </c>
      <c r="F237" t="s">
        <v>27760</v>
      </c>
      <c r="H237">
        <v>8.0164868810000005</v>
      </c>
      <c r="I237">
        <v>2.5528853730000001</v>
      </c>
      <c r="J237">
        <v>1.599106787</v>
      </c>
      <c r="K237">
        <v>1.8584503459999999</v>
      </c>
      <c r="L237">
        <v>1.8385197719999999</v>
      </c>
      <c r="M237">
        <v>4.2814192709999999</v>
      </c>
      <c r="N237">
        <v>4.7493061680000004</v>
      </c>
      <c r="O237">
        <v>1.7149270750000001</v>
      </c>
      <c r="P237">
        <v>3.57985409</v>
      </c>
      <c r="Q237">
        <v>17.886765199999999</v>
      </c>
      <c r="R237">
        <v>5.0491938410000001</v>
      </c>
      <c r="S237">
        <v>1.0190894029999999</v>
      </c>
      <c r="T237">
        <v>9.8491253860000008</v>
      </c>
      <c r="U237">
        <v>1.390653229</v>
      </c>
      <c r="V237">
        <v>3.8747751890000002</v>
      </c>
      <c r="X237">
        <f t="shared" si="19"/>
        <v>4.6173705340666666</v>
      </c>
      <c r="Y237">
        <f t="shared" si="20"/>
        <v>4.4516120058394639</v>
      </c>
      <c r="AA237" s="17" t="str">
        <f t="shared" si="21"/>
        <v/>
      </c>
      <c r="AB237" s="17" t="str">
        <f t="shared" si="21"/>
        <v/>
      </c>
      <c r="AC237" s="17" t="str">
        <f t="shared" si="21"/>
        <v/>
      </c>
      <c r="AD237" s="17" t="str">
        <f t="shared" si="21"/>
        <v/>
      </c>
      <c r="AE237" s="17" t="str">
        <f t="shared" si="21"/>
        <v/>
      </c>
      <c r="AF237" s="17" t="str">
        <f t="shared" si="21"/>
        <v/>
      </c>
      <c r="AG237" s="17" t="str">
        <f t="shared" si="21"/>
        <v/>
      </c>
      <c r="AH237" s="17" t="str">
        <f t="shared" si="21"/>
        <v/>
      </c>
      <c r="AI237" s="17" t="str">
        <f t="shared" si="21"/>
        <v/>
      </c>
      <c r="AJ237" s="17" t="str">
        <f t="shared" si="22"/>
        <v>?</v>
      </c>
      <c r="AK237" s="17" t="str">
        <f t="shared" si="22"/>
        <v/>
      </c>
      <c r="AL237" s="17" t="str">
        <f t="shared" si="22"/>
        <v/>
      </c>
      <c r="AM237" s="17" t="str">
        <f t="shared" si="22"/>
        <v/>
      </c>
      <c r="AN237" s="17" t="str">
        <f t="shared" si="22"/>
        <v/>
      </c>
      <c r="AO237" s="17" t="str">
        <f t="shared" si="22"/>
        <v/>
      </c>
    </row>
    <row r="238" spans="1:41">
      <c r="A238" t="s">
        <v>852</v>
      </c>
      <c r="B238" t="s">
        <v>853</v>
      </c>
      <c r="C238" t="s">
        <v>618</v>
      </c>
      <c r="D238" t="s">
        <v>619</v>
      </c>
      <c r="E238" t="s">
        <v>570</v>
      </c>
      <c r="F238" t="s">
        <v>27760</v>
      </c>
      <c r="H238">
        <v>7.0998452490000004</v>
      </c>
      <c r="I238">
        <v>0.78642672300000005</v>
      </c>
      <c r="J238">
        <v>2.3919017789999999</v>
      </c>
      <c r="K238">
        <v>1.771783568</v>
      </c>
      <c r="L238">
        <v>1.2260103870000001</v>
      </c>
      <c r="M238">
        <v>4.5445540500000003</v>
      </c>
      <c r="N238">
        <v>0</v>
      </c>
      <c r="O238">
        <v>1.8001001489999999</v>
      </c>
      <c r="P238">
        <v>2.6840357789999998</v>
      </c>
      <c r="Q238">
        <v>0.74768193400000005</v>
      </c>
      <c r="R238">
        <v>0</v>
      </c>
      <c r="S238">
        <v>0.43760585600000002</v>
      </c>
      <c r="T238">
        <v>7.8629241849999998</v>
      </c>
      <c r="U238">
        <v>0.17753363599999999</v>
      </c>
      <c r="V238">
        <v>8.1344373119999993</v>
      </c>
      <c r="X238">
        <f t="shared" si="19"/>
        <v>2.6443227071333335</v>
      </c>
      <c r="Y238">
        <f t="shared" si="20"/>
        <v>2.8831680994542386</v>
      </c>
      <c r="AA238" s="17" t="str">
        <f t="shared" si="21"/>
        <v/>
      </c>
      <c r="AB238" s="17" t="str">
        <f t="shared" si="21"/>
        <v/>
      </c>
      <c r="AC238" s="17" t="str">
        <f t="shared" si="21"/>
        <v/>
      </c>
      <c r="AD238" s="17" t="str">
        <f t="shared" si="21"/>
        <v/>
      </c>
      <c r="AE238" s="17" t="str">
        <f t="shared" si="21"/>
        <v/>
      </c>
      <c r="AF238" s="17" t="str">
        <f t="shared" si="21"/>
        <v/>
      </c>
      <c r="AG238" s="17" t="str">
        <f t="shared" si="21"/>
        <v/>
      </c>
      <c r="AH238" s="17" t="str">
        <f t="shared" si="21"/>
        <v/>
      </c>
      <c r="AI238" s="17" t="str">
        <f t="shared" si="21"/>
        <v/>
      </c>
      <c r="AJ238" s="17" t="str">
        <f t="shared" si="22"/>
        <v/>
      </c>
      <c r="AK238" s="17" t="str">
        <f t="shared" si="22"/>
        <v/>
      </c>
      <c r="AL238" s="17" t="str">
        <f t="shared" si="22"/>
        <v/>
      </c>
      <c r="AM238" s="17" t="str">
        <f t="shared" si="22"/>
        <v/>
      </c>
      <c r="AN238" s="17" t="str">
        <f t="shared" si="22"/>
        <v/>
      </c>
      <c r="AO238" s="17" t="str">
        <f t="shared" si="22"/>
        <v/>
      </c>
    </row>
    <row r="239" spans="1:41">
      <c r="A239" t="s">
        <v>854</v>
      </c>
      <c r="B239" t="s">
        <v>855</v>
      </c>
      <c r="C239" t="s">
        <v>856</v>
      </c>
      <c r="D239" t="s">
        <v>857</v>
      </c>
      <c r="E239" t="s">
        <v>570</v>
      </c>
      <c r="F239" t="s">
        <v>27760</v>
      </c>
      <c r="H239">
        <v>7.2676642280000001</v>
      </c>
      <c r="I239">
        <v>1.5153232649999999</v>
      </c>
      <c r="J239">
        <v>1.273491565</v>
      </c>
      <c r="K239">
        <v>0.58192402099999996</v>
      </c>
      <c r="L239">
        <v>0.95969791699999996</v>
      </c>
      <c r="M239">
        <v>0.82093652399999995</v>
      </c>
      <c r="N239">
        <v>0.62344570899999996</v>
      </c>
      <c r="O239">
        <v>1.9510402229999999</v>
      </c>
      <c r="P239">
        <v>2.327275744</v>
      </c>
      <c r="Q239">
        <v>2.161002029</v>
      </c>
      <c r="R239">
        <v>2.4618740159999999</v>
      </c>
      <c r="S239">
        <v>1.317498652</v>
      </c>
      <c r="T239">
        <v>3.7876612019999998</v>
      </c>
      <c r="U239">
        <v>1.346939981</v>
      </c>
      <c r="V239">
        <v>2.0571874069999998</v>
      </c>
      <c r="X239">
        <f t="shared" si="19"/>
        <v>2.0301974988666669</v>
      </c>
      <c r="Y239">
        <f t="shared" si="20"/>
        <v>1.6757865661606954</v>
      </c>
      <c r="AA239" s="17" t="str">
        <f t="shared" si="21"/>
        <v>?</v>
      </c>
      <c r="AB239" s="17" t="str">
        <f t="shared" si="21"/>
        <v/>
      </c>
      <c r="AC239" s="17" t="str">
        <f t="shared" si="21"/>
        <v/>
      </c>
      <c r="AD239" s="17" t="str">
        <f t="shared" si="21"/>
        <v/>
      </c>
      <c r="AE239" s="17" t="str">
        <f t="shared" si="21"/>
        <v/>
      </c>
      <c r="AF239" s="17" t="str">
        <f t="shared" si="21"/>
        <v/>
      </c>
      <c r="AG239" s="17" t="str">
        <f t="shared" si="21"/>
        <v/>
      </c>
      <c r="AH239" s="17" t="str">
        <f t="shared" si="21"/>
        <v/>
      </c>
      <c r="AI239" s="17" t="str">
        <f t="shared" si="21"/>
        <v/>
      </c>
      <c r="AJ239" s="17" t="str">
        <f t="shared" si="22"/>
        <v/>
      </c>
      <c r="AK239" s="17" t="str">
        <f t="shared" si="22"/>
        <v/>
      </c>
      <c r="AL239" s="17" t="str">
        <f t="shared" si="22"/>
        <v/>
      </c>
      <c r="AM239" s="17" t="str">
        <f t="shared" si="22"/>
        <v/>
      </c>
      <c r="AN239" s="17" t="str">
        <f t="shared" si="22"/>
        <v/>
      </c>
      <c r="AO239" s="17" t="str">
        <f t="shared" si="22"/>
        <v/>
      </c>
    </row>
    <row r="240" spans="1:41">
      <c r="A240" t="s">
        <v>858</v>
      </c>
      <c r="B240" t="s">
        <v>859</v>
      </c>
      <c r="C240" t="s">
        <v>697</v>
      </c>
      <c r="D240" t="s">
        <v>698</v>
      </c>
      <c r="E240" t="s">
        <v>570</v>
      </c>
      <c r="F240" t="s">
        <v>27760</v>
      </c>
      <c r="H240">
        <v>37.708327339999997</v>
      </c>
      <c r="I240">
        <v>140.80441289999999</v>
      </c>
      <c r="J240">
        <v>111.457831</v>
      </c>
      <c r="K240">
        <v>96.843680399999997</v>
      </c>
      <c r="L240">
        <v>112.97099009999999</v>
      </c>
      <c r="M240">
        <v>137.84147379999999</v>
      </c>
      <c r="N240">
        <v>54.328252499999998</v>
      </c>
      <c r="O240">
        <v>42.61953286</v>
      </c>
      <c r="P240">
        <v>108.8212632</v>
      </c>
      <c r="Q240">
        <v>136.64236919999999</v>
      </c>
      <c r="R240">
        <v>43.604149229999997</v>
      </c>
      <c r="S240">
        <v>21.337738559999998</v>
      </c>
      <c r="T240">
        <v>51.320934200000004</v>
      </c>
      <c r="U240">
        <v>17.381304700000001</v>
      </c>
      <c r="V240">
        <v>77.453445349999996</v>
      </c>
      <c r="X240">
        <f t="shared" si="19"/>
        <v>79.40904702266667</v>
      </c>
      <c r="Y240">
        <f t="shared" si="20"/>
        <v>43.750841277653386</v>
      </c>
      <c r="AA240" s="17" t="str">
        <f t="shared" si="21"/>
        <v/>
      </c>
      <c r="AB240" s="17" t="str">
        <f t="shared" si="21"/>
        <v/>
      </c>
      <c r="AC240" s="17" t="str">
        <f t="shared" si="21"/>
        <v/>
      </c>
      <c r="AD240" s="17" t="str">
        <f t="shared" si="21"/>
        <v/>
      </c>
      <c r="AE240" s="17" t="str">
        <f t="shared" si="21"/>
        <v/>
      </c>
      <c r="AF240" s="17" t="str">
        <f t="shared" si="21"/>
        <v/>
      </c>
      <c r="AG240" s="17" t="str">
        <f t="shared" si="21"/>
        <v/>
      </c>
      <c r="AH240" s="17" t="str">
        <f t="shared" si="21"/>
        <v/>
      </c>
      <c r="AI240" s="17" t="str">
        <f t="shared" si="21"/>
        <v/>
      </c>
      <c r="AJ240" s="17" t="str">
        <f t="shared" si="22"/>
        <v/>
      </c>
      <c r="AK240" s="17" t="str">
        <f t="shared" si="22"/>
        <v/>
      </c>
      <c r="AL240" s="17" t="str">
        <f t="shared" si="22"/>
        <v/>
      </c>
      <c r="AM240" s="17" t="str">
        <f t="shared" si="22"/>
        <v/>
      </c>
      <c r="AN240" s="17" t="str">
        <f t="shared" si="22"/>
        <v/>
      </c>
      <c r="AO240" s="17" t="str">
        <f t="shared" si="22"/>
        <v/>
      </c>
    </row>
    <row r="241" spans="1:41">
      <c r="A241" t="s">
        <v>860</v>
      </c>
      <c r="B241" t="s">
        <v>861</v>
      </c>
      <c r="C241" t="s">
        <v>862</v>
      </c>
      <c r="E241" t="s">
        <v>570</v>
      </c>
      <c r="F241" t="s">
        <v>27760</v>
      </c>
      <c r="H241">
        <v>9.8695276580000009</v>
      </c>
      <c r="I241">
        <v>2.1864308370000001</v>
      </c>
      <c r="J241">
        <v>1.1765037970000001</v>
      </c>
      <c r="K241">
        <v>1.5376667850000001</v>
      </c>
      <c r="L241">
        <v>0.67760637400000001</v>
      </c>
      <c r="M241">
        <v>0.63935188899999995</v>
      </c>
      <c r="N241">
        <v>4.3352185089999997</v>
      </c>
      <c r="O241">
        <v>2.9244068689999998</v>
      </c>
      <c r="P241">
        <v>3.5063260380000001</v>
      </c>
      <c r="Q241">
        <v>4.6583189430000003</v>
      </c>
      <c r="R241">
        <v>10.271394900000001</v>
      </c>
      <c r="S241">
        <v>1.802966367</v>
      </c>
      <c r="T241">
        <v>13.69578156</v>
      </c>
      <c r="U241">
        <v>3.79997637</v>
      </c>
      <c r="V241">
        <v>4.5775825750000001</v>
      </c>
      <c r="X241">
        <f t="shared" si="19"/>
        <v>4.3772706314000001</v>
      </c>
      <c r="Y241">
        <f t="shared" si="20"/>
        <v>3.8955870056667541</v>
      </c>
      <c r="AA241" s="17" t="str">
        <f t="shared" si="21"/>
        <v/>
      </c>
      <c r="AB241" s="17" t="str">
        <f t="shared" si="21"/>
        <v/>
      </c>
      <c r="AC241" s="17" t="str">
        <f t="shared" si="21"/>
        <v/>
      </c>
      <c r="AD241" s="17" t="str">
        <f t="shared" si="21"/>
        <v/>
      </c>
      <c r="AE241" s="17" t="str">
        <f t="shared" si="21"/>
        <v/>
      </c>
      <c r="AF241" s="17" t="str">
        <f t="shared" si="21"/>
        <v/>
      </c>
      <c r="AG241" s="17" t="str">
        <f t="shared" si="21"/>
        <v/>
      </c>
      <c r="AH241" s="17" t="str">
        <f t="shared" si="21"/>
        <v/>
      </c>
      <c r="AI241" s="17" t="str">
        <f t="shared" si="21"/>
        <v/>
      </c>
      <c r="AJ241" s="17" t="str">
        <f t="shared" si="22"/>
        <v/>
      </c>
      <c r="AK241" s="17" t="str">
        <f t="shared" si="22"/>
        <v/>
      </c>
      <c r="AL241" s="17" t="str">
        <f t="shared" si="22"/>
        <v/>
      </c>
      <c r="AM241" s="17" t="str">
        <f t="shared" si="22"/>
        <v>?</v>
      </c>
      <c r="AN241" s="17" t="str">
        <f t="shared" si="22"/>
        <v/>
      </c>
      <c r="AO241" s="17" t="str">
        <f t="shared" si="22"/>
        <v/>
      </c>
    </row>
    <row r="242" spans="1:41">
      <c r="A242" t="s">
        <v>863</v>
      </c>
      <c r="B242" t="s">
        <v>864</v>
      </c>
      <c r="C242" t="s">
        <v>865</v>
      </c>
      <c r="D242" t="s">
        <v>866</v>
      </c>
      <c r="E242" t="s">
        <v>570</v>
      </c>
      <c r="F242" t="s">
        <v>27760</v>
      </c>
      <c r="H242">
        <v>2.6737596539999999</v>
      </c>
      <c r="I242">
        <v>2.2077653480000001</v>
      </c>
      <c r="J242">
        <v>1.5515759499999999</v>
      </c>
      <c r="K242">
        <v>1.3565440129999999</v>
      </c>
      <c r="L242">
        <v>1.13328388</v>
      </c>
      <c r="M242">
        <v>0.74681547400000003</v>
      </c>
      <c r="N242">
        <v>0.70894473800000002</v>
      </c>
      <c r="O242">
        <v>4.930233093</v>
      </c>
      <c r="P242">
        <v>3.3080464520000001</v>
      </c>
      <c r="Q242">
        <v>2.7645308470000001</v>
      </c>
      <c r="R242">
        <v>1.3997470860000001</v>
      </c>
      <c r="S242">
        <v>0.86894425500000005</v>
      </c>
      <c r="T242">
        <v>2.6919369639999999</v>
      </c>
      <c r="U242">
        <v>1.7139989630000001</v>
      </c>
      <c r="V242">
        <v>2.0051220399999998</v>
      </c>
      <c r="X242">
        <f t="shared" si="19"/>
        <v>2.0040832504666666</v>
      </c>
      <c r="Y242">
        <f t="shared" si="20"/>
        <v>1.1396249162708982</v>
      </c>
      <c r="AA242" s="17" t="str">
        <f t="shared" si="21"/>
        <v/>
      </c>
      <c r="AB242" s="17" t="str">
        <f t="shared" si="21"/>
        <v/>
      </c>
      <c r="AC242" s="17" t="str">
        <f t="shared" si="21"/>
        <v/>
      </c>
      <c r="AD242" s="17" t="str">
        <f t="shared" si="21"/>
        <v/>
      </c>
      <c r="AE242" s="17" t="str">
        <f t="shared" si="21"/>
        <v/>
      </c>
      <c r="AF242" s="17" t="str">
        <f t="shared" si="21"/>
        <v/>
      </c>
      <c r="AG242" s="17" t="str">
        <f t="shared" si="21"/>
        <v/>
      </c>
      <c r="AH242" s="17" t="str">
        <f t="shared" si="21"/>
        <v>?</v>
      </c>
      <c r="AI242" s="17" t="str">
        <f t="shared" si="21"/>
        <v/>
      </c>
      <c r="AJ242" s="17" t="str">
        <f t="shared" si="22"/>
        <v/>
      </c>
      <c r="AK242" s="17" t="str">
        <f t="shared" si="22"/>
        <v/>
      </c>
      <c r="AL242" s="17" t="str">
        <f t="shared" si="22"/>
        <v/>
      </c>
      <c r="AM242" s="17" t="str">
        <f t="shared" si="22"/>
        <v/>
      </c>
      <c r="AN242" s="17" t="str">
        <f t="shared" si="22"/>
        <v/>
      </c>
      <c r="AO242" s="17" t="str">
        <f t="shared" si="22"/>
        <v/>
      </c>
    </row>
    <row r="243" spans="1:41">
      <c r="A243" t="s">
        <v>867</v>
      </c>
      <c r="B243" t="s">
        <v>868</v>
      </c>
      <c r="C243" t="s">
        <v>755</v>
      </c>
      <c r="D243" t="s">
        <v>756</v>
      </c>
      <c r="E243" t="s">
        <v>570</v>
      </c>
      <c r="F243" t="s">
        <v>27760</v>
      </c>
      <c r="H243">
        <v>37.505857450000001</v>
      </c>
      <c r="I243">
        <v>12.077276830000001</v>
      </c>
      <c r="J243">
        <v>6.4976510059999999</v>
      </c>
      <c r="K243">
        <v>4.5194269949999999</v>
      </c>
      <c r="L243">
        <v>8.1045472400000005</v>
      </c>
      <c r="M243">
        <v>5.0375761419999998</v>
      </c>
      <c r="N243">
        <v>21.22066869</v>
      </c>
      <c r="O243">
        <v>15.433067060000001</v>
      </c>
      <c r="P243">
        <v>17.57237559</v>
      </c>
      <c r="Q243">
        <v>29.784828210000001</v>
      </c>
      <c r="R243">
        <v>7.0814003950000002</v>
      </c>
      <c r="S243">
        <v>10.990096449999999</v>
      </c>
      <c r="T243">
        <v>25.648481480000001</v>
      </c>
      <c r="U243">
        <v>11.71536978</v>
      </c>
      <c r="V243">
        <v>14.65248321</v>
      </c>
      <c r="X243">
        <f t="shared" si="19"/>
        <v>15.189407101866667</v>
      </c>
      <c r="Y243">
        <f t="shared" si="20"/>
        <v>9.6755328623129984</v>
      </c>
      <c r="AA243" s="17" t="str">
        <f t="shared" si="21"/>
        <v>?</v>
      </c>
      <c r="AB243" s="17" t="str">
        <f t="shared" si="21"/>
        <v/>
      </c>
      <c r="AC243" s="17" t="str">
        <f t="shared" si="21"/>
        <v/>
      </c>
      <c r="AD243" s="17" t="str">
        <f t="shared" si="21"/>
        <v/>
      </c>
      <c r="AE243" s="17" t="str">
        <f t="shared" si="21"/>
        <v/>
      </c>
      <c r="AF243" s="17" t="str">
        <f t="shared" si="21"/>
        <v/>
      </c>
      <c r="AG243" s="17" t="str">
        <f t="shared" si="21"/>
        <v/>
      </c>
      <c r="AH243" s="17" t="str">
        <f t="shared" si="21"/>
        <v/>
      </c>
      <c r="AI243" s="17" t="str">
        <f t="shared" si="21"/>
        <v/>
      </c>
      <c r="AJ243" s="17" t="str">
        <f t="shared" si="22"/>
        <v/>
      </c>
      <c r="AK243" s="17" t="str">
        <f t="shared" si="22"/>
        <v/>
      </c>
      <c r="AL243" s="17" t="str">
        <f t="shared" si="22"/>
        <v/>
      </c>
      <c r="AM243" s="17" t="str">
        <f t="shared" si="22"/>
        <v/>
      </c>
      <c r="AN243" s="17" t="str">
        <f t="shared" si="22"/>
        <v/>
      </c>
      <c r="AO243" s="17" t="str">
        <f t="shared" si="22"/>
        <v/>
      </c>
    </row>
    <row r="244" spans="1:41">
      <c r="A244" t="s">
        <v>869</v>
      </c>
      <c r="B244" t="s">
        <v>870</v>
      </c>
      <c r="C244" t="s">
        <v>618</v>
      </c>
      <c r="D244" t="s">
        <v>619</v>
      </c>
      <c r="E244" t="s">
        <v>570</v>
      </c>
      <c r="F244" t="s">
        <v>27760</v>
      </c>
      <c r="H244">
        <v>0</v>
      </c>
      <c r="I244">
        <v>5.0077446219999997</v>
      </c>
      <c r="J244">
        <v>4.1623066409999998</v>
      </c>
      <c r="K244">
        <v>5.5622135610000001</v>
      </c>
      <c r="L244">
        <v>3.7533124999999998</v>
      </c>
      <c r="M244">
        <v>8.0137231</v>
      </c>
      <c r="N244">
        <v>7.6073501710000002</v>
      </c>
      <c r="O244">
        <v>3.4167164049999998</v>
      </c>
      <c r="P244">
        <v>13.41000781</v>
      </c>
      <c r="Q244">
        <v>6.5921935569999999</v>
      </c>
      <c r="R244">
        <v>5.0066743139999996</v>
      </c>
      <c r="S244">
        <v>3.0009013499999999</v>
      </c>
      <c r="T244">
        <v>10.59149682</v>
      </c>
      <c r="U244">
        <v>2.739250572</v>
      </c>
      <c r="V244">
        <v>1.793001235</v>
      </c>
      <c r="X244">
        <f t="shared" si="19"/>
        <v>5.377126177200001</v>
      </c>
      <c r="Y244">
        <f t="shared" si="20"/>
        <v>3.4614896444382839</v>
      </c>
      <c r="AA244" s="17" t="str">
        <f t="shared" si="21"/>
        <v/>
      </c>
      <c r="AB244" s="17" t="str">
        <f t="shared" si="21"/>
        <v/>
      </c>
      <c r="AC244" s="17" t="str">
        <f t="shared" si="21"/>
        <v/>
      </c>
      <c r="AD244" s="17" t="str">
        <f t="shared" si="21"/>
        <v/>
      </c>
      <c r="AE244" s="17" t="str">
        <f t="shared" si="21"/>
        <v/>
      </c>
      <c r="AF244" s="17" t="str">
        <f t="shared" si="21"/>
        <v/>
      </c>
      <c r="AG244" s="17" t="str">
        <f t="shared" si="21"/>
        <v/>
      </c>
      <c r="AH244" s="17" t="str">
        <f t="shared" si="21"/>
        <v/>
      </c>
      <c r="AI244" s="17" t="str">
        <f t="shared" si="21"/>
        <v>?</v>
      </c>
      <c r="AJ244" s="17" t="str">
        <f t="shared" si="22"/>
        <v/>
      </c>
      <c r="AK244" s="17" t="str">
        <f t="shared" si="22"/>
        <v/>
      </c>
      <c r="AL244" s="17" t="str">
        <f t="shared" si="22"/>
        <v/>
      </c>
      <c r="AM244" s="17" t="str">
        <f t="shared" si="22"/>
        <v/>
      </c>
      <c r="AN244" s="17" t="str">
        <f t="shared" si="22"/>
        <v/>
      </c>
      <c r="AO244" s="17" t="str">
        <f t="shared" si="22"/>
        <v/>
      </c>
    </row>
    <row r="245" spans="1:41">
      <c r="A245" t="s">
        <v>871</v>
      </c>
      <c r="B245" t="s">
        <v>872</v>
      </c>
      <c r="C245" t="s">
        <v>873</v>
      </c>
      <c r="D245" t="s">
        <v>874</v>
      </c>
      <c r="E245" t="s">
        <v>570</v>
      </c>
      <c r="F245" t="s">
        <v>27760</v>
      </c>
      <c r="H245">
        <v>24.270910189999999</v>
      </c>
      <c r="I245">
        <v>7.3216262360000002</v>
      </c>
      <c r="J245">
        <v>6.7339449460000003</v>
      </c>
      <c r="K245">
        <v>5.6233944009999997</v>
      </c>
      <c r="L245">
        <v>7.9873547360000003</v>
      </c>
      <c r="M245">
        <v>13.79789282</v>
      </c>
      <c r="N245">
        <v>13.12510249</v>
      </c>
      <c r="O245">
        <v>7.5003636929999997</v>
      </c>
      <c r="P245">
        <v>18.373131099999998</v>
      </c>
      <c r="Q245">
        <v>39.434812749999999</v>
      </c>
      <c r="R245">
        <v>14.160833029999999</v>
      </c>
      <c r="S245">
        <v>4.8561898860000001</v>
      </c>
      <c r="T245">
        <v>19.44474838</v>
      </c>
      <c r="U245">
        <v>5.8439582449999996</v>
      </c>
      <c r="V245">
        <v>14.19966442</v>
      </c>
      <c r="X245">
        <f t="shared" si="19"/>
        <v>13.511595154866665</v>
      </c>
      <c r="Y245">
        <f t="shared" si="20"/>
        <v>9.23725377503213</v>
      </c>
      <c r="AA245" s="17" t="str">
        <f t="shared" si="21"/>
        <v/>
      </c>
      <c r="AB245" s="17" t="str">
        <f t="shared" si="21"/>
        <v/>
      </c>
      <c r="AC245" s="17" t="str">
        <f t="shared" si="21"/>
        <v/>
      </c>
      <c r="AD245" s="17" t="str">
        <f t="shared" si="21"/>
        <v/>
      </c>
      <c r="AE245" s="17" t="str">
        <f t="shared" si="21"/>
        <v/>
      </c>
      <c r="AF245" s="17" t="str">
        <f t="shared" si="21"/>
        <v/>
      </c>
      <c r="AG245" s="17" t="str">
        <f t="shared" si="21"/>
        <v/>
      </c>
      <c r="AH245" s="17" t="str">
        <f t="shared" si="21"/>
        <v/>
      </c>
      <c r="AI245" s="17" t="str">
        <f t="shared" si="21"/>
        <v/>
      </c>
      <c r="AJ245" s="17" t="str">
        <f t="shared" si="22"/>
        <v>?</v>
      </c>
      <c r="AK245" s="17" t="str">
        <f t="shared" si="22"/>
        <v/>
      </c>
      <c r="AL245" s="17" t="str">
        <f t="shared" si="22"/>
        <v/>
      </c>
      <c r="AM245" s="17" t="str">
        <f t="shared" si="22"/>
        <v/>
      </c>
      <c r="AN245" s="17" t="str">
        <f t="shared" si="22"/>
        <v/>
      </c>
      <c r="AO245" s="17" t="str">
        <f t="shared" si="22"/>
        <v/>
      </c>
    </row>
    <row r="246" spans="1:41">
      <c r="A246" t="s">
        <v>875</v>
      </c>
      <c r="B246" t="s">
        <v>876</v>
      </c>
      <c r="C246" t="s">
        <v>618</v>
      </c>
      <c r="D246" t="s">
        <v>619</v>
      </c>
      <c r="E246" t="s">
        <v>570</v>
      </c>
      <c r="F246" t="s">
        <v>27760</v>
      </c>
      <c r="H246">
        <v>14.973338350000001</v>
      </c>
      <c r="I246">
        <v>5.5641606909999997</v>
      </c>
      <c r="J246">
        <v>4.5733986550000001</v>
      </c>
      <c r="K246">
        <v>4.9967875959999999</v>
      </c>
      <c r="L246">
        <v>5.7550791669999999</v>
      </c>
      <c r="M246">
        <v>11.13017097</v>
      </c>
      <c r="N246">
        <v>10.56576413</v>
      </c>
      <c r="O246">
        <v>3.4289627010000001</v>
      </c>
      <c r="P246">
        <v>14.68089091</v>
      </c>
      <c r="Q246">
        <v>25.941502419999999</v>
      </c>
      <c r="R246">
        <v>11.12594292</v>
      </c>
      <c r="S246">
        <v>4.2870019289999997</v>
      </c>
      <c r="T246">
        <v>9.0937093939999993</v>
      </c>
      <c r="U246">
        <v>5.7248887609999999</v>
      </c>
      <c r="V246">
        <v>11.6213043</v>
      </c>
      <c r="X246">
        <f t="shared" si="19"/>
        <v>9.5641935262666671</v>
      </c>
      <c r="Y246">
        <f t="shared" si="20"/>
        <v>5.9191707398884361</v>
      </c>
      <c r="AA246" s="17" t="str">
        <f t="shared" si="21"/>
        <v/>
      </c>
      <c r="AB246" s="17" t="str">
        <f t="shared" si="21"/>
        <v/>
      </c>
      <c r="AC246" s="17" t="str">
        <f t="shared" si="21"/>
        <v/>
      </c>
      <c r="AD246" s="17" t="str">
        <f t="shared" si="21"/>
        <v/>
      </c>
      <c r="AE246" s="17" t="str">
        <f t="shared" si="21"/>
        <v/>
      </c>
      <c r="AF246" s="17" t="str">
        <f t="shared" si="21"/>
        <v/>
      </c>
      <c r="AG246" s="17" t="str">
        <f t="shared" si="21"/>
        <v/>
      </c>
      <c r="AH246" s="17" t="str">
        <f t="shared" si="21"/>
        <v/>
      </c>
      <c r="AI246" s="17" t="str">
        <f t="shared" si="21"/>
        <v/>
      </c>
      <c r="AJ246" s="17" t="str">
        <f t="shared" si="22"/>
        <v>?</v>
      </c>
      <c r="AK246" s="17" t="str">
        <f t="shared" si="22"/>
        <v/>
      </c>
      <c r="AL246" s="17" t="str">
        <f t="shared" si="22"/>
        <v/>
      </c>
      <c r="AM246" s="17" t="str">
        <f t="shared" si="22"/>
        <v/>
      </c>
      <c r="AN246" s="17" t="str">
        <f t="shared" si="22"/>
        <v/>
      </c>
      <c r="AO246" s="17" t="str">
        <f t="shared" si="22"/>
        <v/>
      </c>
    </row>
    <row r="247" spans="1:41">
      <c r="A247" t="s">
        <v>877</v>
      </c>
      <c r="B247" t="s">
        <v>878</v>
      </c>
      <c r="C247" t="s">
        <v>879</v>
      </c>
      <c r="D247" t="s">
        <v>880</v>
      </c>
      <c r="E247" t="s">
        <v>570</v>
      </c>
      <c r="F247" t="s">
        <v>27760</v>
      </c>
      <c r="H247">
        <v>49.377365779999998</v>
      </c>
      <c r="I247">
        <v>10.667531390000001</v>
      </c>
      <c r="J247">
        <v>13.393368669999999</v>
      </c>
      <c r="K247">
        <v>7.3877899620000003</v>
      </c>
      <c r="L247">
        <v>12.12038068</v>
      </c>
      <c r="M247">
        <v>29.38579601</v>
      </c>
      <c r="N247">
        <v>19.340986210000001</v>
      </c>
      <c r="O247">
        <v>27.31456313</v>
      </c>
      <c r="P247">
        <v>26.472761590000001</v>
      </c>
      <c r="Q247">
        <v>44.865348939999997</v>
      </c>
      <c r="R247">
        <v>6.6582501790000004</v>
      </c>
      <c r="S247">
        <v>24.49828857</v>
      </c>
      <c r="T247">
        <v>10.62051593</v>
      </c>
      <c r="U247">
        <v>13.285726179999999</v>
      </c>
      <c r="V247">
        <v>16.97179611</v>
      </c>
      <c r="X247">
        <f t="shared" si="19"/>
        <v>20.824031288733334</v>
      </c>
      <c r="Y247">
        <f t="shared" si="20"/>
        <v>12.948851628509033</v>
      </c>
      <c r="AA247" s="17" t="str">
        <f t="shared" si="21"/>
        <v>?</v>
      </c>
      <c r="AB247" s="17" t="str">
        <f t="shared" si="21"/>
        <v/>
      </c>
      <c r="AC247" s="17" t="str">
        <f t="shared" si="21"/>
        <v/>
      </c>
      <c r="AD247" s="17" t="str">
        <f t="shared" si="21"/>
        <v/>
      </c>
      <c r="AE247" s="17" t="str">
        <f t="shared" si="21"/>
        <v/>
      </c>
      <c r="AF247" s="17" t="str">
        <f t="shared" si="21"/>
        <v/>
      </c>
      <c r="AG247" s="17" t="str">
        <f t="shared" si="21"/>
        <v/>
      </c>
      <c r="AH247" s="17" t="str">
        <f t="shared" si="21"/>
        <v/>
      </c>
      <c r="AI247" s="17" t="str">
        <f t="shared" si="21"/>
        <v/>
      </c>
      <c r="AJ247" s="17" t="str">
        <f t="shared" si="22"/>
        <v/>
      </c>
      <c r="AK247" s="17" t="str">
        <f t="shared" si="22"/>
        <v/>
      </c>
      <c r="AL247" s="17" t="str">
        <f t="shared" si="22"/>
        <v/>
      </c>
      <c r="AM247" s="17" t="str">
        <f t="shared" si="22"/>
        <v/>
      </c>
      <c r="AN247" s="17" t="str">
        <f t="shared" si="22"/>
        <v/>
      </c>
      <c r="AO247" s="17" t="str">
        <f t="shared" si="22"/>
        <v/>
      </c>
    </row>
    <row r="248" spans="1:41">
      <c r="A248" t="s">
        <v>881</v>
      </c>
      <c r="B248" t="s">
        <v>882</v>
      </c>
      <c r="C248" t="s">
        <v>883</v>
      </c>
      <c r="D248" t="s">
        <v>884</v>
      </c>
      <c r="E248" t="s">
        <v>570</v>
      </c>
      <c r="F248" t="s">
        <v>27760</v>
      </c>
      <c r="H248">
        <v>5.7151752760000001</v>
      </c>
      <c r="I248">
        <v>10.73842647</v>
      </c>
      <c r="J248">
        <v>11.575000470000001</v>
      </c>
      <c r="K248">
        <v>12.562400390000001</v>
      </c>
      <c r="L248">
        <v>10.05179796</v>
      </c>
      <c r="M248">
        <v>4.2272971249999998</v>
      </c>
      <c r="N248">
        <v>13.582232919999999</v>
      </c>
      <c r="O248">
        <v>25.70686332</v>
      </c>
      <c r="P248">
        <v>22.373935159999998</v>
      </c>
      <c r="Q248">
        <v>10.83353183</v>
      </c>
      <c r="R248">
        <v>4.469481171</v>
      </c>
      <c r="S248">
        <v>12.83793376</v>
      </c>
      <c r="T248">
        <v>10.080207010000001</v>
      </c>
      <c r="U248">
        <v>22.80201624</v>
      </c>
      <c r="V248">
        <v>11.058832150000001</v>
      </c>
      <c r="X248">
        <f t="shared" si="19"/>
        <v>12.574342083466668</v>
      </c>
      <c r="Y248">
        <f t="shared" si="20"/>
        <v>6.4302656167015213</v>
      </c>
      <c r="AA248" s="17" t="str">
        <f t="shared" si="21"/>
        <v/>
      </c>
      <c r="AB248" s="17" t="str">
        <f t="shared" si="21"/>
        <v/>
      </c>
      <c r="AC248" s="17" t="str">
        <f t="shared" si="21"/>
        <v/>
      </c>
      <c r="AD248" s="17" t="str">
        <f t="shared" si="21"/>
        <v/>
      </c>
      <c r="AE248" s="17" t="str">
        <f t="shared" si="21"/>
        <v/>
      </c>
      <c r="AF248" s="17" t="str">
        <f t="shared" si="21"/>
        <v/>
      </c>
      <c r="AG248" s="17" t="str">
        <f t="shared" si="21"/>
        <v/>
      </c>
      <c r="AH248" s="17" t="str">
        <f t="shared" si="21"/>
        <v>?</v>
      </c>
      <c r="AI248" s="17" t="str">
        <f t="shared" si="21"/>
        <v/>
      </c>
      <c r="AJ248" s="17" t="str">
        <f t="shared" si="22"/>
        <v/>
      </c>
      <c r="AK248" s="17" t="str">
        <f t="shared" si="22"/>
        <v/>
      </c>
      <c r="AL248" s="17" t="str">
        <f t="shared" si="22"/>
        <v/>
      </c>
      <c r="AM248" s="17" t="str">
        <f t="shared" si="22"/>
        <v/>
      </c>
      <c r="AN248" s="17" t="str">
        <f t="shared" si="22"/>
        <v/>
      </c>
      <c r="AO248" s="17" t="str">
        <f t="shared" si="22"/>
        <v/>
      </c>
    </row>
    <row r="249" spans="1:41">
      <c r="A249" t="s">
        <v>885</v>
      </c>
      <c r="B249" t="s">
        <v>886</v>
      </c>
      <c r="C249" t="s">
        <v>887</v>
      </c>
      <c r="D249" t="s">
        <v>888</v>
      </c>
      <c r="E249" t="s">
        <v>570</v>
      </c>
      <c r="F249" t="s">
        <v>27760</v>
      </c>
      <c r="H249">
        <v>13.168000019999999</v>
      </c>
      <c r="I249">
        <v>4.849990418</v>
      </c>
      <c r="J249">
        <v>5.0106362649999996</v>
      </c>
      <c r="K249">
        <v>6.4769099790000002</v>
      </c>
      <c r="L249">
        <v>5.6776927940000004</v>
      </c>
      <c r="M249">
        <v>31.088056770000001</v>
      </c>
      <c r="N249">
        <v>10.367346019999999</v>
      </c>
      <c r="O249">
        <v>9.2580268080000003</v>
      </c>
      <c r="P249">
        <v>10.957817589999999</v>
      </c>
      <c r="Q249">
        <v>9.0859736120000001</v>
      </c>
      <c r="R249">
        <v>3.2564929760000001</v>
      </c>
      <c r="S249">
        <v>3.565163723</v>
      </c>
      <c r="T249">
        <v>9.8414729879999996</v>
      </c>
      <c r="U249">
        <v>6.2419812500000003</v>
      </c>
      <c r="V249">
        <v>7.663747453</v>
      </c>
      <c r="X249">
        <f t="shared" si="19"/>
        <v>9.100620577733336</v>
      </c>
      <c r="Y249">
        <f t="shared" si="20"/>
        <v>6.7297113450300019</v>
      </c>
      <c r="AA249" s="17" t="str">
        <f t="shared" si="21"/>
        <v/>
      </c>
      <c r="AB249" s="17" t="str">
        <f t="shared" si="21"/>
        <v/>
      </c>
      <c r="AC249" s="17" t="str">
        <f t="shared" si="21"/>
        <v/>
      </c>
      <c r="AD249" s="17" t="str">
        <f t="shared" si="21"/>
        <v/>
      </c>
      <c r="AE249" s="17" t="str">
        <f t="shared" si="21"/>
        <v/>
      </c>
      <c r="AF249" s="17" t="str">
        <f t="shared" si="21"/>
        <v>?</v>
      </c>
      <c r="AG249" s="17" t="str">
        <f t="shared" si="21"/>
        <v/>
      </c>
      <c r="AH249" s="17" t="str">
        <f t="shared" si="21"/>
        <v/>
      </c>
      <c r="AI249" s="17" t="str">
        <f t="shared" si="21"/>
        <v/>
      </c>
      <c r="AJ249" s="17" t="str">
        <f t="shared" si="22"/>
        <v/>
      </c>
      <c r="AK249" s="17" t="str">
        <f t="shared" si="22"/>
        <v/>
      </c>
      <c r="AL249" s="17" t="str">
        <f t="shared" si="22"/>
        <v/>
      </c>
      <c r="AM249" s="17" t="str">
        <f t="shared" si="22"/>
        <v/>
      </c>
      <c r="AN249" s="17" t="str">
        <f t="shared" si="22"/>
        <v/>
      </c>
      <c r="AO249" s="17" t="str">
        <f t="shared" si="22"/>
        <v/>
      </c>
    </row>
    <row r="250" spans="1:41">
      <c r="A250" t="s">
        <v>889</v>
      </c>
      <c r="B250" t="s">
        <v>890</v>
      </c>
      <c r="C250" t="s">
        <v>891</v>
      </c>
      <c r="D250" t="s">
        <v>892</v>
      </c>
      <c r="E250" t="s">
        <v>570</v>
      </c>
      <c r="F250" t="s">
        <v>27760</v>
      </c>
      <c r="H250">
        <v>14.50729503</v>
      </c>
      <c r="I250">
        <v>84.845682159999996</v>
      </c>
      <c r="J250">
        <v>55.047940420000003</v>
      </c>
      <c r="K250">
        <v>83.465076190000005</v>
      </c>
      <c r="L250">
        <v>53.943978479999998</v>
      </c>
      <c r="M250">
        <v>85.059790219999996</v>
      </c>
      <c r="N250">
        <v>21.156272430000001</v>
      </c>
      <c r="O250">
        <v>44.506106080000002</v>
      </c>
      <c r="P250">
        <v>71.516039050000003</v>
      </c>
      <c r="Q250">
        <v>56.832582039999998</v>
      </c>
      <c r="R250">
        <v>12.99546612</v>
      </c>
      <c r="S250">
        <v>33.02472358</v>
      </c>
      <c r="T250">
        <v>21.422018269999999</v>
      </c>
      <c r="U250">
        <v>44.256599370000004</v>
      </c>
      <c r="V250">
        <v>69.809474309999999</v>
      </c>
      <c r="X250">
        <f t="shared" si="19"/>
        <v>50.159269583333327</v>
      </c>
      <c r="Y250">
        <f t="shared" si="20"/>
        <v>25.544186027305201</v>
      </c>
      <c r="AA250" s="17" t="str">
        <f t="shared" ref="AA250:AL275" si="23">IF(H250&gt;($X250+$B$1*$Y250),"?",IF(H250&lt;$X250-$B$1*$Y250,"?",""))</f>
        <v/>
      </c>
      <c r="AB250" s="17" t="str">
        <f t="shared" si="23"/>
        <v/>
      </c>
      <c r="AC250" s="17" t="str">
        <f t="shared" si="23"/>
        <v/>
      </c>
      <c r="AD250" s="17" t="str">
        <f t="shared" si="23"/>
        <v/>
      </c>
      <c r="AE250" s="17" t="str">
        <f t="shared" si="23"/>
        <v/>
      </c>
      <c r="AF250" s="17" t="str">
        <f t="shared" si="23"/>
        <v/>
      </c>
      <c r="AG250" s="17" t="str">
        <f t="shared" si="23"/>
        <v/>
      </c>
      <c r="AH250" s="17" t="str">
        <f t="shared" si="23"/>
        <v/>
      </c>
      <c r="AI250" s="17" t="str">
        <f t="shared" si="23"/>
        <v/>
      </c>
      <c r="AJ250" s="17" t="str">
        <f t="shared" si="22"/>
        <v/>
      </c>
      <c r="AK250" s="17" t="str">
        <f t="shared" si="22"/>
        <v/>
      </c>
      <c r="AL250" s="17" t="str">
        <f t="shared" si="22"/>
        <v/>
      </c>
      <c r="AM250" s="17" t="str">
        <f t="shared" si="22"/>
        <v/>
      </c>
      <c r="AN250" s="17" t="str">
        <f t="shared" si="22"/>
        <v/>
      </c>
      <c r="AO250" s="17" t="str">
        <f t="shared" si="22"/>
        <v/>
      </c>
    </row>
    <row r="251" spans="1:41">
      <c r="A251" t="s">
        <v>893</v>
      </c>
      <c r="B251" t="s">
        <v>894</v>
      </c>
      <c r="C251" t="s">
        <v>895</v>
      </c>
      <c r="D251" t="s">
        <v>896</v>
      </c>
      <c r="E251" t="s">
        <v>570</v>
      </c>
      <c r="F251" t="s">
        <v>27760</v>
      </c>
      <c r="H251">
        <v>2.496390608</v>
      </c>
      <c r="I251">
        <v>4.10825336</v>
      </c>
      <c r="J251">
        <v>2.7317383830000002</v>
      </c>
      <c r="K251">
        <v>3.3980744669999998</v>
      </c>
      <c r="L251">
        <v>2.9559766839999999</v>
      </c>
      <c r="M251">
        <v>2.3283971659999998</v>
      </c>
      <c r="N251">
        <v>11.961758870000001</v>
      </c>
      <c r="O251">
        <v>12.97520374</v>
      </c>
      <c r="P251">
        <v>5.1770831749999999</v>
      </c>
      <c r="Q251">
        <v>5.4081035230000003</v>
      </c>
      <c r="R251">
        <v>4.7919378510000001</v>
      </c>
      <c r="S251">
        <v>7.0779031200000002</v>
      </c>
      <c r="T251">
        <v>13.823491499999999</v>
      </c>
      <c r="U251">
        <v>7.7047758499999999</v>
      </c>
      <c r="V251">
        <v>6.374083261</v>
      </c>
      <c r="X251">
        <f t="shared" si="19"/>
        <v>6.2208781038666663</v>
      </c>
      <c r="Y251">
        <f t="shared" si="20"/>
        <v>3.849105183322131</v>
      </c>
      <c r="AA251" s="17" t="str">
        <f t="shared" si="23"/>
        <v/>
      </c>
      <c r="AB251" s="17" t="str">
        <f t="shared" si="23"/>
        <v/>
      </c>
      <c r="AC251" s="17" t="str">
        <f t="shared" si="23"/>
        <v/>
      </c>
      <c r="AD251" s="17" t="str">
        <f t="shared" si="23"/>
        <v/>
      </c>
      <c r="AE251" s="17" t="str">
        <f t="shared" si="23"/>
        <v/>
      </c>
      <c r="AF251" s="17" t="str">
        <f t="shared" si="23"/>
        <v/>
      </c>
      <c r="AG251" s="17" t="str">
        <f t="shared" si="23"/>
        <v/>
      </c>
      <c r="AH251" s="17" t="str">
        <f t="shared" si="23"/>
        <v/>
      </c>
      <c r="AI251" s="17" t="str">
        <f t="shared" si="23"/>
        <v/>
      </c>
      <c r="AJ251" s="17" t="str">
        <f t="shared" si="22"/>
        <v/>
      </c>
      <c r="AK251" s="17" t="str">
        <f t="shared" si="22"/>
        <v/>
      </c>
      <c r="AL251" s="17" t="str">
        <f t="shared" si="22"/>
        <v/>
      </c>
      <c r="AM251" s="17" t="str">
        <f t="shared" si="22"/>
        <v/>
      </c>
      <c r="AN251" s="17" t="str">
        <f t="shared" si="22"/>
        <v/>
      </c>
      <c r="AO251" s="17" t="str">
        <f t="shared" si="22"/>
        <v/>
      </c>
    </row>
    <row r="252" spans="1:41">
      <c r="A252" t="s">
        <v>897</v>
      </c>
      <c r="B252" t="s">
        <v>898</v>
      </c>
      <c r="C252" t="s">
        <v>899</v>
      </c>
      <c r="D252" t="s">
        <v>900</v>
      </c>
      <c r="E252" t="s">
        <v>570</v>
      </c>
      <c r="F252" t="s">
        <v>27760</v>
      </c>
      <c r="H252">
        <v>6.9454774019999999</v>
      </c>
      <c r="I252">
        <v>2.2456057610000002</v>
      </c>
      <c r="J252">
        <v>1.2381811170000001</v>
      </c>
      <c r="K252">
        <v>1.5842087949999999</v>
      </c>
      <c r="L252">
        <v>0.87520423300000005</v>
      </c>
      <c r="M252">
        <v>3.676750797</v>
      </c>
      <c r="N252">
        <v>3.284992119</v>
      </c>
      <c r="O252">
        <v>3.4505328799999999</v>
      </c>
      <c r="P252">
        <v>3.4062854069999999</v>
      </c>
      <c r="Q252">
        <v>4.8629912700000002</v>
      </c>
      <c r="R252">
        <v>5.0446036650000003</v>
      </c>
      <c r="S252">
        <v>1.018162958</v>
      </c>
      <c r="T252">
        <v>7.276183252</v>
      </c>
      <c r="U252">
        <v>1.4363278159999999</v>
      </c>
      <c r="V252">
        <v>2.5808351109999998</v>
      </c>
      <c r="X252">
        <f t="shared" si="19"/>
        <v>3.2617561721999997</v>
      </c>
      <c r="Y252">
        <f t="shared" si="20"/>
        <v>2.0375751940786571</v>
      </c>
      <c r="AA252" s="17" t="str">
        <f t="shared" si="23"/>
        <v/>
      </c>
      <c r="AB252" s="17" t="str">
        <f t="shared" si="23"/>
        <v/>
      </c>
      <c r="AC252" s="17" t="str">
        <f t="shared" si="23"/>
        <v/>
      </c>
      <c r="AD252" s="17" t="str">
        <f t="shared" si="23"/>
        <v/>
      </c>
      <c r="AE252" s="17" t="str">
        <f t="shared" si="23"/>
        <v/>
      </c>
      <c r="AF252" s="17" t="str">
        <f t="shared" si="23"/>
        <v/>
      </c>
      <c r="AG252" s="17" t="str">
        <f t="shared" si="23"/>
        <v/>
      </c>
      <c r="AH252" s="17" t="str">
        <f t="shared" si="23"/>
        <v/>
      </c>
      <c r="AI252" s="17" t="str">
        <f t="shared" si="23"/>
        <v/>
      </c>
      <c r="AJ252" s="17" t="str">
        <f t="shared" si="22"/>
        <v/>
      </c>
      <c r="AK252" s="17" t="str">
        <f t="shared" si="22"/>
        <v/>
      </c>
      <c r="AL252" s="17" t="str">
        <f t="shared" si="22"/>
        <v/>
      </c>
      <c r="AM252" s="17" t="str">
        <f t="shared" si="22"/>
        <v/>
      </c>
      <c r="AN252" s="17" t="str">
        <f t="shared" si="22"/>
        <v/>
      </c>
      <c r="AO252" s="17" t="str">
        <f t="shared" si="22"/>
        <v/>
      </c>
    </row>
    <row r="253" spans="1:41">
      <c r="A253" t="s">
        <v>901</v>
      </c>
      <c r="B253" t="s">
        <v>902</v>
      </c>
      <c r="C253" t="s">
        <v>903</v>
      </c>
      <c r="D253" t="s">
        <v>904</v>
      </c>
      <c r="E253" t="s">
        <v>570</v>
      </c>
      <c r="F253" t="s">
        <v>27760</v>
      </c>
      <c r="H253">
        <v>8.1867158320000009</v>
      </c>
      <c r="I253">
        <v>7.405662661</v>
      </c>
      <c r="J253">
        <v>10.072574940000001</v>
      </c>
      <c r="K253">
        <v>6.046498207</v>
      </c>
      <c r="L253">
        <v>10.196912319999999</v>
      </c>
      <c r="M253">
        <v>5.298476215</v>
      </c>
      <c r="N253">
        <v>13.044296900000001</v>
      </c>
      <c r="O253">
        <v>9.7729280789999997</v>
      </c>
      <c r="P253">
        <v>8.5969941910000003</v>
      </c>
      <c r="Q253">
        <v>10.728851479999999</v>
      </c>
      <c r="R253">
        <v>4.0742026659999997</v>
      </c>
      <c r="S253">
        <v>4.4105443849999997</v>
      </c>
      <c r="T253">
        <v>5.7925562069999996</v>
      </c>
      <c r="U253">
        <v>3.7075462469999998</v>
      </c>
      <c r="V253">
        <v>8.7543746050000006</v>
      </c>
      <c r="X253">
        <f t="shared" si="19"/>
        <v>7.7392756623333323</v>
      </c>
      <c r="Y253">
        <f t="shared" si="20"/>
        <v>2.7795065716834122</v>
      </c>
      <c r="AA253" s="17" t="str">
        <f t="shared" si="23"/>
        <v/>
      </c>
      <c r="AB253" s="17" t="str">
        <f t="shared" si="23"/>
        <v/>
      </c>
      <c r="AC253" s="17" t="str">
        <f t="shared" si="23"/>
        <v/>
      </c>
      <c r="AD253" s="17" t="str">
        <f t="shared" si="23"/>
        <v/>
      </c>
      <c r="AE253" s="17" t="str">
        <f t="shared" si="23"/>
        <v/>
      </c>
      <c r="AF253" s="17" t="str">
        <f t="shared" si="23"/>
        <v/>
      </c>
      <c r="AG253" s="17" t="str">
        <f t="shared" si="23"/>
        <v/>
      </c>
      <c r="AH253" s="17" t="str">
        <f t="shared" si="23"/>
        <v/>
      </c>
      <c r="AI253" s="17" t="str">
        <f t="shared" si="23"/>
        <v/>
      </c>
      <c r="AJ253" s="17" t="str">
        <f t="shared" si="22"/>
        <v/>
      </c>
      <c r="AK253" s="17" t="str">
        <f t="shared" si="22"/>
        <v/>
      </c>
      <c r="AL253" s="17" t="str">
        <f t="shared" si="22"/>
        <v/>
      </c>
      <c r="AM253" s="17" t="str">
        <f t="shared" si="22"/>
        <v/>
      </c>
      <c r="AN253" s="17" t="str">
        <f t="shared" si="22"/>
        <v/>
      </c>
      <c r="AO253" s="17" t="str">
        <f t="shared" si="22"/>
        <v/>
      </c>
    </row>
    <row r="254" spans="1:41">
      <c r="A254" t="s">
        <v>905</v>
      </c>
      <c r="B254" t="s">
        <v>906</v>
      </c>
      <c r="C254" t="s">
        <v>907</v>
      </c>
      <c r="D254" t="s">
        <v>908</v>
      </c>
      <c r="E254" t="s">
        <v>570</v>
      </c>
      <c r="F254" t="s">
        <v>27760</v>
      </c>
      <c r="H254">
        <v>3.4243311109999999</v>
      </c>
      <c r="I254">
        <v>2.478106393</v>
      </c>
      <c r="J254">
        <v>2.015833663</v>
      </c>
      <c r="K254">
        <v>2.2839794050000002</v>
      </c>
      <c r="L254">
        <v>1.990770229</v>
      </c>
      <c r="M254">
        <v>1.621996309</v>
      </c>
      <c r="N254">
        <v>1.664589705</v>
      </c>
      <c r="O254">
        <v>2.0402876409999999</v>
      </c>
      <c r="P254">
        <v>2.692641311</v>
      </c>
      <c r="Q254">
        <v>1.803074869</v>
      </c>
      <c r="R254">
        <v>1.095527132</v>
      </c>
      <c r="S254">
        <v>0.80203549799999996</v>
      </c>
      <c r="T254">
        <v>0.88488685199999995</v>
      </c>
      <c r="U254">
        <v>1.1645185899999999</v>
      </c>
      <c r="V254">
        <v>2.7463281309999998</v>
      </c>
      <c r="X254">
        <f t="shared" si="19"/>
        <v>1.9139271225999999</v>
      </c>
      <c r="Y254">
        <f t="shared" si="20"/>
        <v>0.74423501895832034</v>
      </c>
      <c r="AA254" s="17" t="str">
        <f t="shared" si="23"/>
        <v>?</v>
      </c>
      <c r="AB254" s="17" t="str">
        <f t="shared" si="23"/>
        <v/>
      </c>
      <c r="AC254" s="17" t="str">
        <f t="shared" si="23"/>
        <v/>
      </c>
      <c r="AD254" s="17" t="str">
        <f t="shared" si="23"/>
        <v/>
      </c>
      <c r="AE254" s="17" t="str">
        <f t="shared" si="23"/>
        <v/>
      </c>
      <c r="AF254" s="17" t="str">
        <f t="shared" si="23"/>
        <v/>
      </c>
      <c r="AG254" s="17" t="str">
        <f t="shared" si="23"/>
        <v/>
      </c>
      <c r="AH254" s="17" t="str">
        <f t="shared" si="23"/>
        <v/>
      </c>
      <c r="AI254" s="17" t="str">
        <f t="shared" si="23"/>
        <v/>
      </c>
      <c r="AJ254" s="17" t="str">
        <f t="shared" si="22"/>
        <v/>
      </c>
      <c r="AK254" s="17" t="str">
        <f t="shared" si="22"/>
        <v/>
      </c>
      <c r="AL254" s="17" t="str">
        <f t="shared" si="22"/>
        <v/>
      </c>
      <c r="AM254" s="17" t="str">
        <f t="shared" si="22"/>
        <v/>
      </c>
      <c r="AN254" s="17" t="str">
        <f t="shared" si="22"/>
        <v/>
      </c>
      <c r="AO254" s="17" t="str">
        <f t="shared" si="22"/>
        <v/>
      </c>
    </row>
    <row r="255" spans="1:41">
      <c r="A255" t="s">
        <v>909</v>
      </c>
      <c r="B255" t="s">
        <v>910</v>
      </c>
      <c r="C255" t="s">
        <v>911</v>
      </c>
      <c r="D255" t="s">
        <v>912</v>
      </c>
      <c r="E255" t="s">
        <v>570</v>
      </c>
      <c r="F255" t="s">
        <v>27760</v>
      </c>
      <c r="H255">
        <v>32.729900440000002</v>
      </c>
      <c r="I255">
        <v>14.96359648</v>
      </c>
      <c r="J255">
        <v>6.4861982960000004</v>
      </c>
      <c r="K255">
        <v>7.0540314410000002</v>
      </c>
      <c r="L255">
        <v>7.9513648259999998</v>
      </c>
      <c r="M255">
        <v>19.717785410000001</v>
      </c>
      <c r="N255">
        <v>9.3589519069999998</v>
      </c>
      <c r="O255">
        <v>9.3966766310000001</v>
      </c>
      <c r="P255">
        <v>26.420547070000001</v>
      </c>
      <c r="Q255">
        <v>25.34391948</v>
      </c>
      <c r="R255">
        <v>14.474748</v>
      </c>
      <c r="S255">
        <v>6.0124619130000001</v>
      </c>
      <c r="T255">
        <v>23.098994449999999</v>
      </c>
      <c r="U255">
        <v>6.6195768289999997</v>
      </c>
      <c r="V255">
        <v>14.337972840000001</v>
      </c>
      <c r="X255">
        <f t="shared" si="19"/>
        <v>14.931115067533336</v>
      </c>
      <c r="Y255">
        <f t="shared" si="20"/>
        <v>8.6180995032623304</v>
      </c>
      <c r="AA255" s="17" t="str">
        <f t="shared" si="23"/>
        <v>?</v>
      </c>
      <c r="AB255" s="17" t="str">
        <f t="shared" si="23"/>
        <v/>
      </c>
      <c r="AC255" s="17" t="str">
        <f t="shared" si="23"/>
        <v/>
      </c>
      <c r="AD255" s="17" t="str">
        <f t="shared" si="23"/>
        <v/>
      </c>
      <c r="AE255" s="17" t="str">
        <f t="shared" si="23"/>
        <v/>
      </c>
      <c r="AF255" s="17" t="str">
        <f t="shared" si="23"/>
        <v/>
      </c>
      <c r="AG255" s="17" t="str">
        <f t="shared" si="23"/>
        <v/>
      </c>
      <c r="AH255" s="17" t="str">
        <f t="shared" si="23"/>
        <v/>
      </c>
      <c r="AI255" s="17" t="str">
        <f t="shared" si="23"/>
        <v/>
      </c>
      <c r="AJ255" s="17" t="str">
        <f t="shared" si="22"/>
        <v/>
      </c>
      <c r="AK255" s="17" t="str">
        <f t="shared" si="22"/>
        <v/>
      </c>
      <c r="AL255" s="17" t="str">
        <f t="shared" si="22"/>
        <v/>
      </c>
      <c r="AM255" s="17" t="str">
        <f t="shared" si="22"/>
        <v/>
      </c>
      <c r="AN255" s="17" t="str">
        <f t="shared" si="22"/>
        <v/>
      </c>
      <c r="AO255" s="17" t="str">
        <f t="shared" si="22"/>
        <v/>
      </c>
    </row>
    <row r="256" spans="1:41">
      <c r="A256" t="s">
        <v>913</v>
      </c>
      <c r="B256" t="s">
        <v>914</v>
      </c>
      <c r="C256" t="s">
        <v>915</v>
      </c>
      <c r="D256" t="s">
        <v>916</v>
      </c>
      <c r="E256" t="s">
        <v>570</v>
      </c>
      <c r="F256" t="s">
        <v>27760</v>
      </c>
      <c r="H256">
        <v>2.5317575350000001</v>
      </c>
      <c r="I256">
        <v>0.59386136300000003</v>
      </c>
      <c r="J256">
        <v>0.71298076200000005</v>
      </c>
      <c r="K256">
        <v>0.58788386299999995</v>
      </c>
      <c r="L256">
        <v>0.72007293500000003</v>
      </c>
      <c r="M256">
        <v>1.6014923249999999</v>
      </c>
      <c r="N256">
        <v>1.303098208</v>
      </c>
      <c r="O256">
        <v>1.0006146309999999</v>
      </c>
      <c r="P256">
        <v>1.216091797</v>
      </c>
      <c r="Q256">
        <v>1.787911614</v>
      </c>
      <c r="R256">
        <v>0.285872136</v>
      </c>
      <c r="S256">
        <v>0.49567976699999999</v>
      </c>
      <c r="T256">
        <v>0.49479995300000001</v>
      </c>
      <c r="U256">
        <v>0.58093769100000003</v>
      </c>
      <c r="V256">
        <v>0.92139443200000004</v>
      </c>
      <c r="X256">
        <f t="shared" si="19"/>
        <v>0.98896326746666674</v>
      </c>
      <c r="Y256">
        <f t="shared" si="20"/>
        <v>0.60724674035993198</v>
      </c>
      <c r="AA256" s="17" t="str">
        <f t="shared" si="23"/>
        <v>?</v>
      </c>
      <c r="AB256" s="17" t="str">
        <f t="shared" si="23"/>
        <v/>
      </c>
      <c r="AC256" s="17" t="str">
        <f t="shared" si="23"/>
        <v/>
      </c>
      <c r="AD256" s="17" t="str">
        <f t="shared" si="23"/>
        <v/>
      </c>
      <c r="AE256" s="17" t="str">
        <f t="shared" si="23"/>
        <v/>
      </c>
      <c r="AF256" s="17" t="str">
        <f t="shared" si="23"/>
        <v/>
      </c>
      <c r="AG256" s="17" t="str">
        <f t="shared" si="23"/>
        <v/>
      </c>
      <c r="AH256" s="17" t="str">
        <f t="shared" si="23"/>
        <v/>
      </c>
      <c r="AI256" s="17" t="str">
        <f t="shared" si="23"/>
        <v/>
      </c>
      <c r="AJ256" s="17" t="str">
        <f t="shared" si="22"/>
        <v/>
      </c>
      <c r="AK256" s="17" t="str">
        <f t="shared" si="22"/>
        <v/>
      </c>
      <c r="AL256" s="17" t="str">
        <f t="shared" si="22"/>
        <v/>
      </c>
      <c r="AM256" s="17" t="str">
        <f t="shared" si="22"/>
        <v/>
      </c>
      <c r="AN256" s="17" t="str">
        <f t="shared" si="22"/>
        <v/>
      </c>
      <c r="AO256" s="17" t="str">
        <f t="shared" si="22"/>
        <v/>
      </c>
    </row>
    <row r="257" spans="1:41">
      <c r="A257" t="s">
        <v>917</v>
      </c>
      <c r="B257" t="s">
        <v>918</v>
      </c>
      <c r="C257" t="s">
        <v>919</v>
      </c>
      <c r="D257" t="s">
        <v>920</v>
      </c>
      <c r="E257" t="s">
        <v>570</v>
      </c>
      <c r="F257" t="s">
        <v>27760</v>
      </c>
      <c r="H257">
        <v>0.38469895900000001</v>
      </c>
      <c r="I257">
        <v>0.51134220100000005</v>
      </c>
      <c r="J257">
        <v>0.36834571999999999</v>
      </c>
      <c r="K257">
        <v>0.261825154</v>
      </c>
      <c r="L257">
        <v>0.33215154899999999</v>
      </c>
      <c r="M257">
        <v>0.295491265</v>
      </c>
      <c r="N257">
        <v>0.561014024</v>
      </c>
      <c r="O257">
        <v>0.121921082</v>
      </c>
      <c r="P257">
        <v>0.26177787200000002</v>
      </c>
      <c r="Q257">
        <v>0.972299935</v>
      </c>
      <c r="R257">
        <v>1.107671308</v>
      </c>
      <c r="S257">
        <v>0.52164846499999995</v>
      </c>
      <c r="T257">
        <v>0.42604572899999998</v>
      </c>
      <c r="U257">
        <v>0.34630222100000002</v>
      </c>
      <c r="V257">
        <v>0.92559060800000004</v>
      </c>
      <c r="X257">
        <f t="shared" si="19"/>
        <v>0.49320840613333333</v>
      </c>
      <c r="Y257">
        <f t="shared" si="20"/>
        <v>0.28824892431897553</v>
      </c>
      <c r="AA257" s="17" t="str">
        <f t="shared" si="23"/>
        <v/>
      </c>
      <c r="AB257" s="17" t="str">
        <f t="shared" si="23"/>
        <v/>
      </c>
      <c r="AC257" s="17" t="str">
        <f t="shared" si="23"/>
        <v/>
      </c>
      <c r="AD257" s="17" t="str">
        <f t="shared" si="23"/>
        <v/>
      </c>
      <c r="AE257" s="17" t="str">
        <f t="shared" si="23"/>
        <v/>
      </c>
      <c r="AF257" s="17" t="str">
        <f t="shared" si="23"/>
        <v/>
      </c>
      <c r="AG257" s="17" t="str">
        <f t="shared" si="23"/>
        <v/>
      </c>
      <c r="AH257" s="17" t="str">
        <f t="shared" si="23"/>
        <v/>
      </c>
      <c r="AI257" s="17" t="str">
        <f t="shared" si="23"/>
        <v/>
      </c>
      <c r="AJ257" s="17" t="str">
        <f t="shared" si="22"/>
        <v/>
      </c>
      <c r="AK257" s="17" t="str">
        <f t="shared" si="22"/>
        <v>?</v>
      </c>
      <c r="AL257" s="17" t="str">
        <f t="shared" si="22"/>
        <v/>
      </c>
      <c r="AM257" s="17" t="str">
        <f t="shared" si="22"/>
        <v/>
      </c>
      <c r="AN257" s="17" t="str">
        <f t="shared" si="22"/>
        <v/>
      </c>
      <c r="AO257" s="17" t="str">
        <f t="shared" si="22"/>
        <v/>
      </c>
    </row>
    <row r="258" spans="1:41">
      <c r="A258" t="s">
        <v>921</v>
      </c>
      <c r="B258" t="s">
        <v>922</v>
      </c>
      <c r="C258" t="s">
        <v>697</v>
      </c>
      <c r="D258" t="s">
        <v>698</v>
      </c>
      <c r="E258" t="s">
        <v>570</v>
      </c>
      <c r="F258" t="s">
        <v>27760</v>
      </c>
      <c r="H258">
        <v>10.216812900000001</v>
      </c>
      <c r="I258">
        <v>5.5988530990000003</v>
      </c>
      <c r="J258">
        <v>5.4347247440000004</v>
      </c>
      <c r="K258">
        <v>6.2581836839999996</v>
      </c>
      <c r="L258">
        <v>6.2677386469999998</v>
      </c>
      <c r="M258">
        <v>3.6140447739999999</v>
      </c>
      <c r="N258">
        <v>10.19431148</v>
      </c>
      <c r="O258">
        <v>7.1917087049999999</v>
      </c>
      <c r="P258">
        <v>6.0984927539999996</v>
      </c>
      <c r="Q258">
        <v>8.3242895529999998</v>
      </c>
      <c r="R258">
        <v>9.2897277309999993</v>
      </c>
      <c r="S258">
        <v>3.7120524509999999</v>
      </c>
      <c r="T258">
        <v>14.88802377</v>
      </c>
      <c r="U258">
        <v>5.3649601579999997</v>
      </c>
      <c r="V258">
        <v>4.9902866399999999</v>
      </c>
      <c r="X258">
        <f t="shared" si="19"/>
        <v>7.1629474059999998</v>
      </c>
      <c r="Y258">
        <f t="shared" si="20"/>
        <v>2.9845747244472203</v>
      </c>
      <c r="AA258" s="17" t="str">
        <f t="shared" si="23"/>
        <v/>
      </c>
      <c r="AB258" s="17" t="str">
        <f t="shared" si="23"/>
        <v/>
      </c>
      <c r="AC258" s="17" t="str">
        <f t="shared" si="23"/>
        <v/>
      </c>
      <c r="AD258" s="17" t="str">
        <f t="shared" si="23"/>
        <v/>
      </c>
      <c r="AE258" s="17" t="str">
        <f t="shared" si="23"/>
        <v/>
      </c>
      <c r="AF258" s="17" t="str">
        <f t="shared" si="23"/>
        <v/>
      </c>
      <c r="AG258" s="17" t="str">
        <f t="shared" si="23"/>
        <v/>
      </c>
      <c r="AH258" s="17" t="str">
        <f t="shared" si="23"/>
        <v/>
      </c>
      <c r="AI258" s="17" t="str">
        <f t="shared" si="23"/>
        <v/>
      </c>
      <c r="AJ258" s="17" t="str">
        <f t="shared" si="22"/>
        <v/>
      </c>
      <c r="AK258" s="17" t="str">
        <f t="shared" si="22"/>
        <v/>
      </c>
      <c r="AL258" s="17" t="str">
        <f t="shared" si="22"/>
        <v/>
      </c>
      <c r="AM258" s="17" t="str">
        <f t="shared" si="22"/>
        <v>?</v>
      </c>
      <c r="AN258" s="17" t="str">
        <f t="shared" si="22"/>
        <v/>
      </c>
      <c r="AO258" s="17" t="str">
        <f t="shared" si="22"/>
        <v/>
      </c>
    </row>
    <row r="259" spans="1:41">
      <c r="A259" t="s">
        <v>923</v>
      </c>
      <c r="B259" t="s">
        <v>924</v>
      </c>
      <c r="C259" t="s">
        <v>796</v>
      </c>
      <c r="D259" t="s">
        <v>797</v>
      </c>
      <c r="E259" t="s">
        <v>570</v>
      </c>
      <c r="F259" t="s">
        <v>27760</v>
      </c>
      <c r="H259">
        <v>23.157439180000001</v>
      </c>
      <c r="I259">
        <v>3.5269768579999998</v>
      </c>
      <c r="J259">
        <v>2.66897648</v>
      </c>
      <c r="K259">
        <v>1.970111932</v>
      </c>
      <c r="L259">
        <v>3.415689763</v>
      </c>
      <c r="M259">
        <v>4.0762950929999997</v>
      </c>
      <c r="N259">
        <v>6.3320525659999998</v>
      </c>
      <c r="O259">
        <v>4.5869958520000003</v>
      </c>
      <c r="P259">
        <v>8.0978864529999992</v>
      </c>
      <c r="Q259">
        <v>9.7548035510000002</v>
      </c>
      <c r="R259">
        <v>15.74333921</v>
      </c>
      <c r="S259">
        <v>5.3524921860000001</v>
      </c>
      <c r="T259">
        <v>19.234770149999999</v>
      </c>
      <c r="U259">
        <v>3.7638790119999999</v>
      </c>
      <c r="V259">
        <v>5.3063899470000004</v>
      </c>
      <c r="X259">
        <f t="shared" si="19"/>
        <v>7.7992065488666675</v>
      </c>
      <c r="Y259">
        <f t="shared" si="20"/>
        <v>6.4710913753458401</v>
      </c>
      <c r="AA259" s="17" t="str">
        <f t="shared" si="23"/>
        <v>?</v>
      </c>
      <c r="AB259" s="17" t="str">
        <f t="shared" si="23"/>
        <v/>
      </c>
      <c r="AC259" s="17" t="str">
        <f t="shared" si="23"/>
        <v/>
      </c>
      <c r="AD259" s="17" t="str">
        <f t="shared" si="23"/>
        <v/>
      </c>
      <c r="AE259" s="17" t="str">
        <f t="shared" si="23"/>
        <v/>
      </c>
      <c r="AF259" s="17" t="str">
        <f t="shared" si="23"/>
        <v/>
      </c>
      <c r="AG259" s="17" t="str">
        <f t="shared" si="23"/>
        <v/>
      </c>
      <c r="AH259" s="17" t="str">
        <f t="shared" si="23"/>
        <v/>
      </c>
      <c r="AI259" s="17" t="str">
        <f t="shared" si="23"/>
        <v/>
      </c>
      <c r="AJ259" s="17" t="str">
        <f t="shared" si="22"/>
        <v/>
      </c>
      <c r="AK259" s="17" t="str">
        <f t="shared" si="22"/>
        <v/>
      </c>
      <c r="AL259" s="17" t="str">
        <f t="shared" si="22"/>
        <v/>
      </c>
      <c r="AM259" s="17" t="str">
        <f t="shared" si="22"/>
        <v/>
      </c>
      <c r="AN259" s="17" t="str">
        <f t="shared" si="22"/>
        <v/>
      </c>
      <c r="AO259" s="17" t="str">
        <f t="shared" si="22"/>
        <v/>
      </c>
    </row>
    <row r="260" spans="1:41">
      <c r="A260" t="s">
        <v>925</v>
      </c>
      <c r="B260" t="s">
        <v>926</v>
      </c>
      <c r="C260" t="s">
        <v>927</v>
      </c>
      <c r="D260" t="s">
        <v>928</v>
      </c>
      <c r="E260" t="s">
        <v>570</v>
      </c>
      <c r="F260" t="s">
        <v>27760</v>
      </c>
      <c r="H260">
        <v>68.892844999999994</v>
      </c>
      <c r="I260">
        <v>10.768239619999999</v>
      </c>
      <c r="J260">
        <v>7.0443321640000001</v>
      </c>
      <c r="K260">
        <v>7.9189126879999998</v>
      </c>
      <c r="L260">
        <v>10.376395909999999</v>
      </c>
      <c r="M260">
        <v>6.0266935960000003</v>
      </c>
      <c r="N260">
        <v>15.6283221</v>
      </c>
      <c r="O260">
        <v>11.69328262</v>
      </c>
      <c r="P260">
        <v>20.488222700000001</v>
      </c>
      <c r="Q260">
        <v>46.916175189999997</v>
      </c>
      <c r="R260">
        <v>16.163035709999999</v>
      </c>
      <c r="S260">
        <v>9.3418102740000002</v>
      </c>
      <c r="T260">
        <v>38.57253772</v>
      </c>
      <c r="U260">
        <v>9.7044591400000009</v>
      </c>
      <c r="V260">
        <v>17.365025859999999</v>
      </c>
      <c r="X260">
        <f t="shared" si="19"/>
        <v>19.793352686133332</v>
      </c>
      <c r="Y260">
        <f t="shared" si="20"/>
        <v>17.880148355317694</v>
      </c>
      <c r="AA260" s="17" t="str">
        <f t="shared" si="23"/>
        <v>?</v>
      </c>
      <c r="AB260" s="17" t="str">
        <f t="shared" si="23"/>
        <v/>
      </c>
      <c r="AC260" s="17" t="str">
        <f t="shared" si="23"/>
        <v/>
      </c>
      <c r="AD260" s="17" t="str">
        <f t="shared" si="23"/>
        <v/>
      </c>
      <c r="AE260" s="17" t="str">
        <f t="shared" si="23"/>
        <v/>
      </c>
      <c r="AF260" s="17" t="str">
        <f t="shared" si="23"/>
        <v/>
      </c>
      <c r="AG260" s="17" t="str">
        <f t="shared" si="23"/>
        <v/>
      </c>
      <c r="AH260" s="17" t="str">
        <f t="shared" si="23"/>
        <v/>
      </c>
      <c r="AI260" s="17" t="str">
        <f t="shared" si="23"/>
        <v/>
      </c>
      <c r="AJ260" s="17" t="str">
        <f t="shared" si="22"/>
        <v/>
      </c>
      <c r="AK260" s="17" t="str">
        <f t="shared" si="22"/>
        <v/>
      </c>
      <c r="AL260" s="17" t="str">
        <f t="shared" si="22"/>
        <v/>
      </c>
      <c r="AM260" s="17" t="str">
        <f t="shared" si="22"/>
        <v/>
      </c>
      <c r="AN260" s="17" t="str">
        <f t="shared" si="22"/>
        <v/>
      </c>
      <c r="AO260" s="17" t="str">
        <f t="shared" si="22"/>
        <v/>
      </c>
    </row>
    <row r="261" spans="1:41">
      <c r="A261" t="s">
        <v>929</v>
      </c>
      <c r="B261" t="s">
        <v>930</v>
      </c>
      <c r="C261" t="s">
        <v>931</v>
      </c>
      <c r="D261" t="s">
        <v>932</v>
      </c>
      <c r="E261" t="s">
        <v>570</v>
      </c>
      <c r="F261" t="s">
        <v>27760</v>
      </c>
      <c r="H261">
        <v>5.1783615300000001</v>
      </c>
      <c r="I261">
        <v>5.7359023279999999</v>
      </c>
      <c r="J261">
        <v>5.5780128180000004</v>
      </c>
      <c r="K261">
        <v>5.9033364429999997</v>
      </c>
      <c r="L261">
        <v>3.4650486869999999</v>
      </c>
      <c r="M261">
        <v>3.853254723</v>
      </c>
      <c r="N261">
        <v>3.7758530110000001</v>
      </c>
      <c r="O261">
        <v>5.5799342650000003</v>
      </c>
      <c r="P261">
        <v>5.2856152869999997</v>
      </c>
      <c r="Q261">
        <v>4.0899842470000003</v>
      </c>
      <c r="R261">
        <v>8.0763359169999998</v>
      </c>
      <c r="S261">
        <v>4.867393452</v>
      </c>
      <c r="T261">
        <v>5.7349227599999999</v>
      </c>
      <c r="U261">
        <v>6.652363448</v>
      </c>
      <c r="V261">
        <v>6.897059348</v>
      </c>
      <c r="X261">
        <f t="shared" ref="X261:X324" si="24">AVERAGE(H261:V261)</f>
        <v>5.3782252175999998</v>
      </c>
      <c r="Y261">
        <f t="shared" ref="Y261:Y324" si="25">STDEV(H261:V261)</f>
        <v>1.26332917006999</v>
      </c>
      <c r="AA261" s="17" t="str">
        <f t="shared" si="23"/>
        <v/>
      </c>
      <c r="AB261" s="17" t="str">
        <f t="shared" si="23"/>
        <v/>
      </c>
      <c r="AC261" s="17" t="str">
        <f t="shared" si="23"/>
        <v/>
      </c>
      <c r="AD261" s="17" t="str">
        <f t="shared" si="23"/>
        <v/>
      </c>
      <c r="AE261" s="17" t="str">
        <f t="shared" si="23"/>
        <v/>
      </c>
      <c r="AF261" s="17" t="str">
        <f t="shared" si="23"/>
        <v/>
      </c>
      <c r="AG261" s="17" t="str">
        <f t="shared" si="23"/>
        <v/>
      </c>
      <c r="AH261" s="17" t="str">
        <f t="shared" si="23"/>
        <v/>
      </c>
      <c r="AI261" s="17" t="str">
        <f t="shared" si="23"/>
        <v/>
      </c>
      <c r="AJ261" s="17" t="str">
        <f t="shared" si="22"/>
        <v/>
      </c>
      <c r="AK261" s="17" t="str">
        <f t="shared" si="22"/>
        <v>?</v>
      </c>
      <c r="AL261" s="17" t="str">
        <f t="shared" si="22"/>
        <v/>
      </c>
      <c r="AM261" s="17" t="str">
        <f t="shared" si="22"/>
        <v/>
      </c>
      <c r="AN261" s="17" t="str">
        <f t="shared" si="22"/>
        <v/>
      </c>
      <c r="AO261" s="17" t="str">
        <f t="shared" si="22"/>
        <v/>
      </c>
    </row>
    <row r="262" spans="1:41">
      <c r="A262" t="s">
        <v>933</v>
      </c>
      <c r="B262" t="s">
        <v>934</v>
      </c>
      <c r="C262" t="s">
        <v>935</v>
      </c>
      <c r="D262" t="s">
        <v>936</v>
      </c>
      <c r="E262" t="s">
        <v>570</v>
      </c>
      <c r="F262" t="s">
        <v>27760</v>
      </c>
      <c r="H262">
        <v>1.76635728</v>
      </c>
      <c r="I262">
        <v>0.54783019200000005</v>
      </c>
      <c r="J262">
        <v>0.67650835099999995</v>
      </c>
      <c r="K262">
        <v>0.47125391999999999</v>
      </c>
      <c r="L262">
        <v>0.463625599</v>
      </c>
      <c r="M262">
        <v>0.92259500999999999</v>
      </c>
      <c r="N262">
        <v>2.8850230190000001</v>
      </c>
      <c r="O262">
        <v>1.262918851</v>
      </c>
      <c r="P262">
        <v>1.92313804</v>
      </c>
      <c r="Q262">
        <v>1.1607298319999999</v>
      </c>
      <c r="R262">
        <v>2.0343629590000001</v>
      </c>
      <c r="S262">
        <v>0.992904852</v>
      </c>
      <c r="T262">
        <v>1.330217542</v>
      </c>
      <c r="U262">
        <v>0.72082605</v>
      </c>
      <c r="V262">
        <v>0.58284043600000002</v>
      </c>
      <c r="X262">
        <f t="shared" si="24"/>
        <v>1.1827421288666669</v>
      </c>
      <c r="Y262">
        <f t="shared" si="25"/>
        <v>0.7020462918713839</v>
      </c>
      <c r="AA262" s="17" t="str">
        <f t="shared" si="23"/>
        <v/>
      </c>
      <c r="AB262" s="17" t="str">
        <f t="shared" si="23"/>
        <v/>
      </c>
      <c r="AC262" s="17" t="str">
        <f t="shared" si="23"/>
        <v/>
      </c>
      <c r="AD262" s="17" t="str">
        <f t="shared" si="23"/>
        <v/>
      </c>
      <c r="AE262" s="17" t="str">
        <f t="shared" si="23"/>
        <v/>
      </c>
      <c r="AF262" s="17" t="str">
        <f t="shared" si="23"/>
        <v/>
      </c>
      <c r="AG262" s="17" t="str">
        <f t="shared" si="23"/>
        <v>?</v>
      </c>
      <c r="AH262" s="17" t="str">
        <f t="shared" si="23"/>
        <v/>
      </c>
      <c r="AI262" s="17" t="str">
        <f t="shared" si="23"/>
        <v/>
      </c>
      <c r="AJ262" s="17" t="str">
        <f t="shared" si="22"/>
        <v/>
      </c>
      <c r="AK262" s="17" t="str">
        <f t="shared" si="22"/>
        <v/>
      </c>
      <c r="AL262" s="17" t="str">
        <f t="shared" si="22"/>
        <v/>
      </c>
      <c r="AM262" s="17" t="str">
        <f t="shared" si="22"/>
        <v/>
      </c>
      <c r="AN262" s="17" t="str">
        <f t="shared" si="22"/>
        <v/>
      </c>
      <c r="AO262" s="17" t="str">
        <f t="shared" si="22"/>
        <v/>
      </c>
    </row>
    <row r="263" spans="1:41">
      <c r="A263" t="s">
        <v>937</v>
      </c>
      <c r="B263" t="s">
        <v>938</v>
      </c>
      <c r="C263" t="s">
        <v>939</v>
      </c>
      <c r="D263" t="s">
        <v>940</v>
      </c>
      <c r="E263" t="s">
        <v>570</v>
      </c>
      <c r="F263" t="s">
        <v>27760</v>
      </c>
      <c r="H263">
        <v>9.8466244970000005</v>
      </c>
      <c r="I263">
        <v>2.0637636490000002</v>
      </c>
      <c r="J263">
        <v>1.8409973820000001</v>
      </c>
      <c r="K263">
        <v>1.459537251</v>
      </c>
      <c r="L263">
        <v>1.7186601260000001</v>
      </c>
      <c r="M263">
        <v>1.060084408</v>
      </c>
      <c r="N263">
        <v>4.7994100800000004</v>
      </c>
      <c r="O263">
        <v>3.573187227</v>
      </c>
      <c r="P263">
        <v>4.1899937459999999</v>
      </c>
      <c r="Q263">
        <v>5.3160858229999999</v>
      </c>
      <c r="R263">
        <v>4.9417848979999999</v>
      </c>
      <c r="S263">
        <v>2.2116907440000002</v>
      </c>
      <c r="T263">
        <v>6.1725976170000001</v>
      </c>
      <c r="U263">
        <v>1.9790322520000001</v>
      </c>
      <c r="V263">
        <v>4.0503851800000001</v>
      </c>
      <c r="X263">
        <f t="shared" si="24"/>
        <v>3.6815889920000009</v>
      </c>
      <c r="Y263">
        <f t="shared" si="25"/>
        <v>2.3430070406215071</v>
      </c>
      <c r="AA263" s="17" t="str">
        <f t="shared" si="23"/>
        <v>?</v>
      </c>
      <c r="AB263" s="17" t="str">
        <f t="shared" si="23"/>
        <v/>
      </c>
      <c r="AC263" s="17" t="str">
        <f t="shared" si="23"/>
        <v/>
      </c>
      <c r="AD263" s="17" t="str">
        <f t="shared" si="23"/>
        <v/>
      </c>
      <c r="AE263" s="17" t="str">
        <f t="shared" si="23"/>
        <v/>
      </c>
      <c r="AF263" s="17" t="str">
        <f t="shared" si="23"/>
        <v/>
      </c>
      <c r="AG263" s="17" t="str">
        <f t="shared" si="23"/>
        <v/>
      </c>
      <c r="AH263" s="17" t="str">
        <f t="shared" si="23"/>
        <v/>
      </c>
      <c r="AI263" s="17" t="str">
        <f t="shared" si="23"/>
        <v/>
      </c>
      <c r="AJ263" s="17" t="str">
        <f t="shared" si="22"/>
        <v/>
      </c>
      <c r="AK263" s="17" t="str">
        <f t="shared" si="22"/>
        <v/>
      </c>
      <c r="AL263" s="17" t="str">
        <f t="shared" si="22"/>
        <v/>
      </c>
      <c r="AM263" s="17" t="str">
        <f t="shared" si="22"/>
        <v/>
      </c>
      <c r="AN263" s="17" t="str">
        <f t="shared" si="22"/>
        <v/>
      </c>
      <c r="AO263" s="17" t="str">
        <f t="shared" si="22"/>
        <v/>
      </c>
    </row>
    <row r="264" spans="1:41">
      <c r="A264" t="s">
        <v>941</v>
      </c>
      <c r="B264" t="s">
        <v>942</v>
      </c>
      <c r="C264" t="s">
        <v>856</v>
      </c>
      <c r="D264" t="s">
        <v>857</v>
      </c>
      <c r="E264" t="s">
        <v>570</v>
      </c>
      <c r="F264" t="s">
        <v>27760</v>
      </c>
      <c r="H264">
        <v>6.0487617729999998</v>
      </c>
      <c r="I264">
        <v>1.523713388</v>
      </c>
      <c r="J264">
        <v>1.266271202</v>
      </c>
      <c r="K264">
        <v>1.1420722889999999</v>
      </c>
      <c r="L264">
        <v>1.086625199</v>
      </c>
      <c r="M264">
        <v>0.88051405699999996</v>
      </c>
      <c r="N264">
        <v>1.6361583710000001</v>
      </c>
      <c r="O264">
        <v>1.632550076</v>
      </c>
      <c r="P264">
        <v>2.4342105730000001</v>
      </c>
      <c r="Q264">
        <v>4.130178753</v>
      </c>
      <c r="R264">
        <v>1.6854502469999999</v>
      </c>
      <c r="S264">
        <v>0.96813274400000005</v>
      </c>
      <c r="T264">
        <v>3.2954128869999999</v>
      </c>
      <c r="U264">
        <v>0.79040843699999996</v>
      </c>
      <c r="V264">
        <v>2.1125900450000001</v>
      </c>
      <c r="X264">
        <f t="shared" si="24"/>
        <v>2.0422033360666667</v>
      </c>
      <c r="Y264">
        <f t="shared" si="25"/>
        <v>1.445823520478339</v>
      </c>
      <c r="AA264" s="17" t="str">
        <f t="shared" si="23"/>
        <v>?</v>
      </c>
      <c r="AB264" s="17" t="str">
        <f t="shared" si="23"/>
        <v/>
      </c>
      <c r="AC264" s="17" t="str">
        <f t="shared" si="23"/>
        <v/>
      </c>
      <c r="AD264" s="17" t="str">
        <f t="shared" si="23"/>
        <v/>
      </c>
      <c r="AE264" s="17" t="str">
        <f t="shared" si="23"/>
        <v/>
      </c>
      <c r="AF264" s="17" t="str">
        <f t="shared" si="23"/>
        <v/>
      </c>
      <c r="AG264" s="17" t="str">
        <f t="shared" si="23"/>
        <v/>
      </c>
      <c r="AH264" s="17" t="str">
        <f t="shared" si="23"/>
        <v/>
      </c>
      <c r="AI264" s="17" t="str">
        <f t="shared" si="23"/>
        <v/>
      </c>
      <c r="AJ264" s="17" t="str">
        <f t="shared" si="22"/>
        <v/>
      </c>
      <c r="AK264" s="17" t="str">
        <f t="shared" si="22"/>
        <v/>
      </c>
      <c r="AL264" s="17" t="str">
        <f t="shared" si="22"/>
        <v/>
      </c>
      <c r="AM264" s="17" t="str">
        <f t="shared" si="22"/>
        <v/>
      </c>
      <c r="AN264" s="17" t="str">
        <f t="shared" si="22"/>
        <v/>
      </c>
      <c r="AO264" s="17" t="str">
        <f t="shared" si="22"/>
        <v/>
      </c>
    </row>
    <row r="265" spans="1:41">
      <c r="A265" t="s">
        <v>943</v>
      </c>
      <c r="B265" t="s">
        <v>944</v>
      </c>
      <c r="C265" t="s">
        <v>945</v>
      </c>
      <c r="D265" t="s">
        <v>946</v>
      </c>
      <c r="E265" t="s">
        <v>570</v>
      </c>
      <c r="F265" t="s">
        <v>27760</v>
      </c>
      <c r="H265">
        <v>5.2044654320000001</v>
      </c>
      <c r="I265">
        <v>2.0176858690000001</v>
      </c>
      <c r="J265">
        <v>1.9379219459999999</v>
      </c>
      <c r="K265">
        <v>1.9127589570000001</v>
      </c>
      <c r="L265">
        <v>1.437942029</v>
      </c>
      <c r="M265">
        <v>1.099341084</v>
      </c>
      <c r="N265">
        <v>4.1743756190000001</v>
      </c>
      <c r="O265">
        <v>7.0925496040000002</v>
      </c>
      <c r="P265">
        <v>2.1249039399999998</v>
      </c>
      <c r="Q265">
        <v>2.959633213</v>
      </c>
      <c r="R265">
        <v>3.496574689</v>
      </c>
      <c r="S265">
        <v>4.4588736979999997</v>
      </c>
      <c r="T265">
        <v>2.8819161320000002</v>
      </c>
      <c r="U265">
        <v>4.3336329820000001</v>
      </c>
      <c r="V265">
        <v>1.6099727530000001</v>
      </c>
      <c r="X265">
        <f t="shared" si="24"/>
        <v>3.1161698631333334</v>
      </c>
      <c r="Y265">
        <f t="shared" si="25"/>
        <v>1.6686167913296708</v>
      </c>
      <c r="AA265" s="17" t="str">
        <f t="shared" si="23"/>
        <v/>
      </c>
      <c r="AB265" s="17" t="str">
        <f t="shared" si="23"/>
        <v/>
      </c>
      <c r="AC265" s="17" t="str">
        <f t="shared" si="23"/>
        <v/>
      </c>
      <c r="AD265" s="17" t="str">
        <f t="shared" si="23"/>
        <v/>
      </c>
      <c r="AE265" s="17" t="str">
        <f t="shared" si="23"/>
        <v/>
      </c>
      <c r="AF265" s="17" t="str">
        <f t="shared" si="23"/>
        <v/>
      </c>
      <c r="AG265" s="17" t="str">
        <f t="shared" si="23"/>
        <v/>
      </c>
      <c r="AH265" s="17" t="str">
        <f t="shared" si="23"/>
        <v>?</v>
      </c>
      <c r="AI265" s="17" t="str">
        <f t="shared" si="23"/>
        <v/>
      </c>
      <c r="AJ265" s="17" t="str">
        <f t="shared" si="22"/>
        <v/>
      </c>
      <c r="AK265" s="17" t="str">
        <f t="shared" si="22"/>
        <v/>
      </c>
      <c r="AL265" s="17" t="str">
        <f t="shared" si="22"/>
        <v/>
      </c>
      <c r="AM265" s="17" t="str">
        <f t="shared" si="22"/>
        <v/>
      </c>
      <c r="AN265" s="17" t="str">
        <f t="shared" si="22"/>
        <v/>
      </c>
      <c r="AO265" s="17" t="str">
        <f t="shared" si="22"/>
        <v/>
      </c>
    </row>
    <row r="266" spans="1:41">
      <c r="A266" t="s">
        <v>947</v>
      </c>
      <c r="B266" t="s">
        <v>948</v>
      </c>
      <c r="C266" t="s">
        <v>632</v>
      </c>
      <c r="D266" t="s">
        <v>633</v>
      </c>
      <c r="E266" t="s">
        <v>570</v>
      </c>
      <c r="F266" t="s">
        <v>27760</v>
      </c>
      <c r="H266">
        <v>1.173222534</v>
      </c>
      <c r="I266">
        <v>5.4580695590000001</v>
      </c>
      <c r="J266">
        <v>5.7415656630000003</v>
      </c>
      <c r="K266">
        <v>3.3536678119999999</v>
      </c>
      <c r="L266">
        <v>4.0518714490000001</v>
      </c>
      <c r="M266">
        <v>3.604657644</v>
      </c>
      <c r="N266">
        <v>20.53120075</v>
      </c>
      <c r="O266">
        <v>22.606939560000001</v>
      </c>
      <c r="P266">
        <v>12.24133818</v>
      </c>
      <c r="Q266">
        <v>17.79143148</v>
      </c>
      <c r="R266">
        <v>4.5041104150000004</v>
      </c>
      <c r="S266">
        <v>35.57785337</v>
      </c>
      <c r="T266">
        <v>9.0952290649999998</v>
      </c>
      <c r="U266">
        <v>21.122467879999999</v>
      </c>
      <c r="V266">
        <v>4.8390658330000003</v>
      </c>
      <c r="X266">
        <f t="shared" si="24"/>
        <v>11.446179412933335</v>
      </c>
      <c r="Y266">
        <f t="shared" si="25"/>
        <v>9.917242868127591</v>
      </c>
      <c r="AA266" s="17" t="str">
        <f t="shared" si="23"/>
        <v/>
      </c>
      <c r="AB266" s="17" t="str">
        <f t="shared" si="23"/>
        <v/>
      </c>
      <c r="AC266" s="17" t="str">
        <f t="shared" si="23"/>
        <v/>
      </c>
      <c r="AD266" s="17" t="str">
        <f t="shared" si="23"/>
        <v/>
      </c>
      <c r="AE266" s="17" t="str">
        <f t="shared" si="23"/>
        <v/>
      </c>
      <c r="AF266" s="17" t="str">
        <f t="shared" si="23"/>
        <v/>
      </c>
      <c r="AG266" s="17" t="str">
        <f t="shared" si="23"/>
        <v/>
      </c>
      <c r="AH266" s="17" t="str">
        <f t="shared" si="23"/>
        <v/>
      </c>
      <c r="AI266" s="17" t="str">
        <f t="shared" si="23"/>
        <v/>
      </c>
      <c r="AJ266" s="17" t="str">
        <f t="shared" si="22"/>
        <v/>
      </c>
      <c r="AK266" s="17" t="str">
        <f t="shared" si="22"/>
        <v/>
      </c>
      <c r="AL266" s="17" t="str">
        <f t="shared" si="22"/>
        <v>?</v>
      </c>
      <c r="AM266" s="17" t="str">
        <f t="shared" ref="AM266:AO329" si="26">IF(T266&gt;($X266+$B$1*$Y266),"?",IF(T266&lt;$X266-$B$1*$Y266,"?",""))</f>
        <v/>
      </c>
      <c r="AN266" s="17" t="str">
        <f t="shared" si="26"/>
        <v/>
      </c>
      <c r="AO266" s="17" t="str">
        <f t="shared" si="26"/>
        <v/>
      </c>
    </row>
    <row r="267" spans="1:41">
      <c r="A267" t="s">
        <v>949</v>
      </c>
      <c r="B267" t="s">
        <v>950</v>
      </c>
      <c r="C267" t="s">
        <v>951</v>
      </c>
      <c r="D267" t="s">
        <v>952</v>
      </c>
      <c r="E267" t="s">
        <v>570</v>
      </c>
      <c r="F267" t="s">
        <v>27760</v>
      </c>
      <c r="H267">
        <v>7.448781995</v>
      </c>
      <c r="I267">
        <v>1.285585575</v>
      </c>
      <c r="J267">
        <v>0.90303586000000002</v>
      </c>
      <c r="K267">
        <v>0.99034485699999997</v>
      </c>
      <c r="L267">
        <v>0.67304576100000002</v>
      </c>
      <c r="M267">
        <v>1.3971072410000001</v>
      </c>
      <c r="N267">
        <v>3.7893155740000002</v>
      </c>
      <c r="O267">
        <v>0.80154417499999997</v>
      </c>
      <c r="P267">
        <v>2.6325842549999998</v>
      </c>
      <c r="Q267">
        <v>3.6667463640000002</v>
      </c>
      <c r="R267">
        <v>3.1589230760000002</v>
      </c>
      <c r="S267">
        <v>0.811455378</v>
      </c>
      <c r="T267">
        <v>10.74335782</v>
      </c>
      <c r="U267">
        <v>0.92263128699999997</v>
      </c>
      <c r="V267">
        <v>3.2747593159999999</v>
      </c>
      <c r="X267">
        <f t="shared" si="24"/>
        <v>2.8332812356000003</v>
      </c>
      <c r="Y267">
        <f t="shared" si="25"/>
        <v>2.8527581204004191</v>
      </c>
      <c r="AA267" s="17" t="str">
        <f t="shared" si="23"/>
        <v/>
      </c>
      <c r="AB267" s="17" t="str">
        <f t="shared" si="23"/>
        <v/>
      </c>
      <c r="AC267" s="17" t="str">
        <f t="shared" si="23"/>
        <v/>
      </c>
      <c r="AD267" s="17" t="str">
        <f t="shared" si="23"/>
        <v/>
      </c>
      <c r="AE267" s="17" t="str">
        <f t="shared" si="23"/>
        <v/>
      </c>
      <c r="AF267" s="17" t="str">
        <f t="shared" si="23"/>
        <v/>
      </c>
      <c r="AG267" s="17" t="str">
        <f t="shared" si="23"/>
        <v/>
      </c>
      <c r="AH267" s="17" t="str">
        <f t="shared" si="23"/>
        <v/>
      </c>
      <c r="AI267" s="17" t="str">
        <f t="shared" si="23"/>
        <v/>
      </c>
      <c r="AJ267" s="17" t="str">
        <f t="shared" si="23"/>
        <v/>
      </c>
      <c r="AK267" s="17" t="str">
        <f t="shared" si="23"/>
        <v/>
      </c>
      <c r="AL267" s="17" t="str">
        <f t="shared" si="23"/>
        <v/>
      </c>
      <c r="AM267" s="17" t="str">
        <f t="shared" si="26"/>
        <v>?</v>
      </c>
      <c r="AN267" s="17" t="str">
        <f t="shared" si="26"/>
        <v/>
      </c>
      <c r="AO267" s="17" t="str">
        <f t="shared" si="26"/>
        <v/>
      </c>
    </row>
    <row r="268" spans="1:41">
      <c r="A268" t="s">
        <v>953</v>
      </c>
      <c r="B268" t="s">
        <v>954</v>
      </c>
      <c r="C268" t="s">
        <v>955</v>
      </c>
      <c r="E268" t="s">
        <v>570</v>
      </c>
      <c r="F268" t="s">
        <v>27760</v>
      </c>
      <c r="H268">
        <v>4.3807966670000003</v>
      </c>
      <c r="I268">
        <v>5.4870189280000004</v>
      </c>
      <c r="J268">
        <v>3.1369666760000001</v>
      </c>
      <c r="K268">
        <v>5.5732223960000002</v>
      </c>
      <c r="L268">
        <v>4.306125969</v>
      </c>
      <c r="M268">
        <v>11.19488127</v>
      </c>
      <c r="N268">
        <v>0.73714633399999996</v>
      </c>
      <c r="O268">
        <v>2.6699771860000001</v>
      </c>
      <c r="P268">
        <v>3.8218216520000001</v>
      </c>
      <c r="Q268">
        <v>5.9619321579999998</v>
      </c>
      <c r="R268">
        <v>1.94057144</v>
      </c>
      <c r="S268">
        <v>2.1393468929999999</v>
      </c>
      <c r="T268">
        <v>2.2392170870000001</v>
      </c>
      <c r="U268">
        <v>3.159895916</v>
      </c>
      <c r="V268">
        <v>5.0963859390000001</v>
      </c>
      <c r="X268">
        <f t="shared" si="24"/>
        <v>4.1230204340666665</v>
      </c>
      <c r="Y268">
        <f t="shared" si="25"/>
        <v>2.4815990711891946</v>
      </c>
      <c r="AA268" s="17" t="str">
        <f t="shared" si="23"/>
        <v/>
      </c>
      <c r="AB268" s="17" t="str">
        <f t="shared" si="23"/>
        <v/>
      </c>
      <c r="AC268" s="17" t="str">
        <f t="shared" si="23"/>
        <v/>
      </c>
      <c r="AD268" s="17" t="str">
        <f t="shared" si="23"/>
        <v/>
      </c>
      <c r="AE268" s="17" t="str">
        <f t="shared" si="23"/>
        <v/>
      </c>
      <c r="AF268" s="17" t="str">
        <f t="shared" si="23"/>
        <v>?</v>
      </c>
      <c r="AG268" s="17" t="str">
        <f t="shared" si="23"/>
        <v/>
      </c>
      <c r="AH268" s="17" t="str">
        <f t="shared" si="23"/>
        <v/>
      </c>
      <c r="AI268" s="17" t="str">
        <f t="shared" si="23"/>
        <v/>
      </c>
      <c r="AJ268" s="17" t="str">
        <f t="shared" si="23"/>
        <v/>
      </c>
      <c r="AK268" s="17" t="str">
        <f t="shared" si="23"/>
        <v/>
      </c>
      <c r="AL268" s="17" t="str">
        <f t="shared" si="23"/>
        <v/>
      </c>
      <c r="AM268" s="17" t="str">
        <f t="shared" si="26"/>
        <v/>
      </c>
      <c r="AN268" s="17" t="str">
        <f t="shared" si="26"/>
        <v/>
      </c>
      <c r="AO268" s="17" t="str">
        <f t="shared" si="26"/>
        <v/>
      </c>
    </row>
    <row r="269" spans="1:41">
      <c r="A269" t="s">
        <v>956</v>
      </c>
      <c r="B269" t="s">
        <v>957</v>
      </c>
      <c r="C269" t="s">
        <v>958</v>
      </c>
      <c r="D269" t="s">
        <v>959</v>
      </c>
      <c r="E269" t="s">
        <v>570</v>
      </c>
      <c r="F269" t="s">
        <v>27760</v>
      </c>
      <c r="H269">
        <v>25.37968747</v>
      </c>
      <c r="I269">
        <v>4.2782481810000004</v>
      </c>
      <c r="J269">
        <v>2.706644475</v>
      </c>
      <c r="K269">
        <v>3.123458088</v>
      </c>
      <c r="L269">
        <v>2.2178919260000001</v>
      </c>
      <c r="M269">
        <v>3.6197128969999999</v>
      </c>
      <c r="N269">
        <v>2.470440822</v>
      </c>
      <c r="O269">
        <v>4.7831382759999999</v>
      </c>
      <c r="P269">
        <v>4.4153669730000003</v>
      </c>
      <c r="Q269">
        <v>6.5974789149999999</v>
      </c>
      <c r="R269">
        <v>4.7889765869999996</v>
      </c>
      <c r="S269">
        <v>3.538663026</v>
      </c>
      <c r="T269">
        <v>10.983737250000001</v>
      </c>
      <c r="U269">
        <v>4.6164439049999997</v>
      </c>
      <c r="V269">
        <v>7.9823412920000001</v>
      </c>
      <c r="X269">
        <f t="shared" si="24"/>
        <v>6.1001486721999987</v>
      </c>
      <c r="Y269">
        <f t="shared" si="25"/>
        <v>5.8094131972817475</v>
      </c>
      <c r="AA269" s="17" t="str">
        <f t="shared" si="23"/>
        <v>?</v>
      </c>
      <c r="AB269" s="17" t="str">
        <f t="shared" si="23"/>
        <v/>
      </c>
      <c r="AC269" s="17" t="str">
        <f t="shared" si="23"/>
        <v/>
      </c>
      <c r="AD269" s="17" t="str">
        <f t="shared" si="23"/>
        <v/>
      </c>
      <c r="AE269" s="17" t="str">
        <f t="shared" si="23"/>
        <v/>
      </c>
      <c r="AF269" s="17" t="str">
        <f t="shared" si="23"/>
        <v/>
      </c>
      <c r="AG269" s="17" t="str">
        <f t="shared" si="23"/>
        <v/>
      </c>
      <c r="AH269" s="17" t="str">
        <f t="shared" si="23"/>
        <v/>
      </c>
      <c r="AI269" s="17" t="str">
        <f t="shared" si="23"/>
        <v/>
      </c>
      <c r="AJ269" s="17" t="str">
        <f t="shared" si="23"/>
        <v/>
      </c>
      <c r="AK269" s="17" t="str">
        <f t="shared" si="23"/>
        <v/>
      </c>
      <c r="AL269" s="17" t="str">
        <f t="shared" si="23"/>
        <v/>
      </c>
      <c r="AM269" s="17" t="str">
        <f t="shared" si="26"/>
        <v/>
      </c>
      <c r="AN269" s="17" t="str">
        <f t="shared" si="26"/>
        <v/>
      </c>
      <c r="AO269" s="17" t="str">
        <f t="shared" si="26"/>
        <v/>
      </c>
    </row>
    <row r="270" spans="1:41">
      <c r="A270" t="s">
        <v>960</v>
      </c>
      <c r="B270" t="s">
        <v>961</v>
      </c>
      <c r="C270" t="s">
        <v>962</v>
      </c>
      <c r="D270" t="s">
        <v>963</v>
      </c>
      <c r="E270" t="s">
        <v>570</v>
      </c>
      <c r="F270" t="s">
        <v>27760</v>
      </c>
      <c r="H270">
        <v>20.382853300000001</v>
      </c>
      <c r="I270">
        <v>3.3129913320000002</v>
      </c>
      <c r="J270">
        <v>1.9917093800000001</v>
      </c>
      <c r="K270">
        <v>1.884853154</v>
      </c>
      <c r="L270">
        <v>2.3528678410000001</v>
      </c>
      <c r="M270">
        <v>1.9570351589999999</v>
      </c>
      <c r="N270">
        <v>3.2309471850000002</v>
      </c>
      <c r="O270">
        <v>2.626071531</v>
      </c>
      <c r="P270">
        <v>4.7740990490000002</v>
      </c>
      <c r="Q270">
        <v>4.9696380480000002</v>
      </c>
      <c r="R270">
        <v>11.695222319999999</v>
      </c>
      <c r="S270">
        <v>3.154448006</v>
      </c>
      <c r="T270">
        <v>15.58066831</v>
      </c>
      <c r="U270">
        <v>2.6924347470000001</v>
      </c>
      <c r="V270">
        <v>6.5490075499999998</v>
      </c>
      <c r="X270">
        <f t="shared" si="24"/>
        <v>5.8103231274666651</v>
      </c>
      <c r="Y270">
        <f t="shared" si="25"/>
        <v>5.6148631927407493</v>
      </c>
      <c r="AA270" s="17" t="str">
        <f t="shared" si="23"/>
        <v>?</v>
      </c>
      <c r="AB270" s="17" t="str">
        <f t="shared" si="23"/>
        <v/>
      </c>
      <c r="AC270" s="17" t="str">
        <f t="shared" si="23"/>
        <v/>
      </c>
      <c r="AD270" s="17" t="str">
        <f t="shared" si="23"/>
        <v/>
      </c>
      <c r="AE270" s="17" t="str">
        <f t="shared" si="23"/>
        <v/>
      </c>
      <c r="AF270" s="17" t="str">
        <f t="shared" si="23"/>
        <v/>
      </c>
      <c r="AG270" s="17" t="str">
        <f t="shared" si="23"/>
        <v/>
      </c>
      <c r="AH270" s="17" t="str">
        <f t="shared" si="23"/>
        <v/>
      </c>
      <c r="AI270" s="17" t="str">
        <f t="shared" si="23"/>
        <v/>
      </c>
      <c r="AJ270" s="17" t="str">
        <f t="shared" si="23"/>
        <v/>
      </c>
      <c r="AK270" s="17" t="str">
        <f t="shared" si="23"/>
        <v/>
      </c>
      <c r="AL270" s="17" t="str">
        <f t="shared" si="23"/>
        <v/>
      </c>
      <c r="AM270" s="17" t="str">
        <f t="shared" si="26"/>
        <v/>
      </c>
      <c r="AN270" s="17" t="str">
        <f t="shared" si="26"/>
        <v/>
      </c>
      <c r="AO270" s="17" t="str">
        <f t="shared" si="26"/>
        <v/>
      </c>
    </row>
    <row r="271" spans="1:41">
      <c r="A271" t="s">
        <v>964</v>
      </c>
      <c r="B271" t="s">
        <v>965</v>
      </c>
      <c r="C271" t="s">
        <v>966</v>
      </c>
      <c r="D271" t="s">
        <v>967</v>
      </c>
      <c r="E271" t="s">
        <v>570</v>
      </c>
      <c r="F271" t="s">
        <v>27760</v>
      </c>
      <c r="H271">
        <v>26.215696950000002</v>
      </c>
      <c r="I271">
        <v>5.4660279090000001</v>
      </c>
      <c r="J271">
        <v>4.6921363969999996</v>
      </c>
      <c r="K271">
        <v>4.0302693090000004</v>
      </c>
      <c r="L271">
        <v>6.3377442589999999</v>
      </c>
      <c r="M271">
        <v>2.724356636</v>
      </c>
      <c r="N271">
        <v>8.0959477169999996</v>
      </c>
      <c r="O271">
        <v>8.3279838660000003</v>
      </c>
      <c r="P271">
        <v>6.2961586130000002</v>
      </c>
      <c r="Q271">
        <v>8.1848557050000004</v>
      </c>
      <c r="R271">
        <v>4.7362116990000001</v>
      </c>
      <c r="S271">
        <v>5.7789682459999998</v>
      </c>
      <c r="T271">
        <v>5.4650944299999997</v>
      </c>
      <c r="U271">
        <v>4.3959131569999998</v>
      </c>
      <c r="V271">
        <v>7.4206237310000001</v>
      </c>
      <c r="X271">
        <f t="shared" si="24"/>
        <v>7.2111992416000001</v>
      </c>
      <c r="Y271">
        <f t="shared" si="25"/>
        <v>5.5070470989803271</v>
      </c>
      <c r="AA271" s="17" t="str">
        <f t="shared" si="23"/>
        <v>?</v>
      </c>
      <c r="AB271" s="17" t="str">
        <f t="shared" si="23"/>
        <v/>
      </c>
      <c r="AC271" s="17" t="str">
        <f t="shared" si="23"/>
        <v/>
      </c>
      <c r="AD271" s="17" t="str">
        <f t="shared" si="23"/>
        <v/>
      </c>
      <c r="AE271" s="17" t="str">
        <f t="shared" si="23"/>
        <v/>
      </c>
      <c r="AF271" s="17" t="str">
        <f t="shared" si="23"/>
        <v/>
      </c>
      <c r="AG271" s="17" t="str">
        <f t="shared" si="23"/>
        <v/>
      </c>
      <c r="AH271" s="17" t="str">
        <f t="shared" si="23"/>
        <v/>
      </c>
      <c r="AI271" s="17" t="str">
        <f t="shared" si="23"/>
        <v/>
      </c>
      <c r="AJ271" s="17" t="str">
        <f t="shared" si="23"/>
        <v/>
      </c>
      <c r="AK271" s="17" t="str">
        <f t="shared" si="23"/>
        <v/>
      </c>
      <c r="AL271" s="17" t="str">
        <f t="shared" si="23"/>
        <v/>
      </c>
      <c r="AM271" s="17" t="str">
        <f t="shared" si="26"/>
        <v/>
      </c>
      <c r="AN271" s="17" t="str">
        <f t="shared" si="26"/>
        <v/>
      </c>
      <c r="AO271" s="17" t="str">
        <f t="shared" si="26"/>
        <v/>
      </c>
    </row>
    <row r="272" spans="1:41">
      <c r="A272" t="s">
        <v>968</v>
      </c>
      <c r="B272" t="s">
        <v>969</v>
      </c>
      <c r="C272" t="s">
        <v>786</v>
      </c>
      <c r="D272" t="s">
        <v>787</v>
      </c>
      <c r="E272" t="s">
        <v>570</v>
      </c>
      <c r="F272" t="s">
        <v>27760</v>
      </c>
      <c r="H272">
        <v>13.866659500000001</v>
      </c>
      <c r="I272">
        <v>1.1170652270000001</v>
      </c>
      <c r="J272">
        <v>0.64374298900000004</v>
      </c>
      <c r="K272">
        <v>0.82364630699999997</v>
      </c>
      <c r="L272">
        <v>1.306097756</v>
      </c>
      <c r="M272">
        <v>2.9048523140000002</v>
      </c>
      <c r="N272">
        <v>3.3090579959999999</v>
      </c>
      <c r="O272">
        <v>2.1414195039999999</v>
      </c>
      <c r="P272">
        <v>3.2024905540000002</v>
      </c>
      <c r="Q272">
        <v>7.1687086530000004</v>
      </c>
      <c r="R272">
        <v>6.2914558180000002</v>
      </c>
      <c r="S272">
        <v>0.80806584000000004</v>
      </c>
      <c r="T272">
        <v>7.2596839700000002</v>
      </c>
      <c r="U272">
        <v>0.832175373</v>
      </c>
      <c r="V272">
        <v>3.8129554140000002</v>
      </c>
      <c r="X272">
        <f t="shared" si="24"/>
        <v>3.6992051476666665</v>
      </c>
      <c r="Y272">
        <f t="shared" si="25"/>
        <v>3.6337561326430645</v>
      </c>
      <c r="AA272" s="17" t="str">
        <f t="shared" si="23"/>
        <v>?</v>
      </c>
      <c r="AB272" s="17" t="str">
        <f t="shared" si="23"/>
        <v/>
      </c>
      <c r="AC272" s="17" t="str">
        <f t="shared" si="23"/>
        <v/>
      </c>
      <c r="AD272" s="17" t="str">
        <f t="shared" si="23"/>
        <v/>
      </c>
      <c r="AE272" s="17" t="str">
        <f t="shared" si="23"/>
        <v/>
      </c>
      <c r="AF272" s="17" t="str">
        <f t="shared" si="23"/>
        <v/>
      </c>
      <c r="AG272" s="17" t="str">
        <f t="shared" si="23"/>
        <v/>
      </c>
      <c r="AH272" s="17" t="str">
        <f t="shared" si="23"/>
        <v/>
      </c>
      <c r="AI272" s="17" t="str">
        <f t="shared" si="23"/>
        <v/>
      </c>
      <c r="AJ272" s="17" t="str">
        <f t="shared" si="23"/>
        <v/>
      </c>
      <c r="AK272" s="17" t="str">
        <f t="shared" si="23"/>
        <v/>
      </c>
      <c r="AL272" s="17" t="str">
        <f t="shared" si="23"/>
        <v/>
      </c>
      <c r="AM272" s="17" t="str">
        <f t="shared" si="26"/>
        <v/>
      </c>
      <c r="AN272" s="17" t="str">
        <f t="shared" si="26"/>
        <v/>
      </c>
      <c r="AO272" s="17" t="str">
        <f t="shared" si="26"/>
        <v/>
      </c>
    </row>
    <row r="273" spans="1:41">
      <c r="A273" t="s">
        <v>970</v>
      </c>
      <c r="B273" t="s">
        <v>971</v>
      </c>
      <c r="C273" t="s">
        <v>850</v>
      </c>
      <c r="D273" t="s">
        <v>851</v>
      </c>
      <c r="E273" t="s">
        <v>570</v>
      </c>
      <c r="F273" t="s">
        <v>27760</v>
      </c>
      <c r="H273">
        <v>5.440690698</v>
      </c>
      <c r="I273">
        <v>1.320085175</v>
      </c>
      <c r="J273">
        <v>1.157646975</v>
      </c>
      <c r="K273">
        <v>0.89928070400000004</v>
      </c>
      <c r="L273">
        <v>0.51449107999999999</v>
      </c>
      <c r="M273">
        <v>0.99501214800000004</v>
      </c>
      <c r="N273">
        <v>6.0451548830000004</v>
      </c>
      <c r="O273">
        <v>1.8064053929999999</v>
      </c>
      <c r="P273">
        <v>2.9970610309999999</v>
      </c>
      <c r="Q273">
        <v>5.2384641399999996</v>
      </c>
      <c r="R273">
        <v>3.4812195930000001</v>
      </c>
      <c r="S273">
        <v>1.5010558039999999</v>
      </c>
      <c r="T273">
        <v>6.3123726370000002</v>
      </c>
      <c r="U273">
        <v>0.79684090500000004</v>
      </c>
      <c r="V273">
        <v>3.4729556540000002</v>
      </c>
      <c r="X273">
        <f t="shared" si="24"/>
        <v>2.7985824546666667</v>
      </c>
      <c r="Y273">
        <f t="shared" si="25"/>
        <v>2.0772878750501933</v>
      </c>
      <c r="AA273" s="17" t="str">
        <f t="shared" si="23"/>
        <v/>
      </c>
      <c r="AB273" s="17" t="str">
        <f t="shared" si="23"/>
        <v/>
      </c>
      <c r="AC273" s="17" t="str">
        <f t="shared" si="23"/>
        <v/>
      </c>
      <c r="AD273" s="17" t="str">
        <f t="shared" si="23"/>
        <v/>
      </c>
      <c r="AE273" s="17" t="str">
        <f t="shared" si="23"/>
        <v/>
      </c>
      <c r="AF273" s="17" t="str">
        <f t="shared" si="23"/>
        <v/>
      </c>
      <c r="AG273" s="17" t="str">
        <f t="shared" si="23"/>
        <v/>
      </c>
      <c r="AH273" s="17" t="str">
        <f t="shared" si="23"/>
        <v/>
      </c>
      <c r="AI273" s="17" t="str">
        <f t="shared" si="23"/>
        <v/>
      </c>
      <c r="AJ273" s="17" t="str">
        <f t="shared" si="23"/>
        <v/>
      </c>
      <c r="AK273" s="17" t="str">
        <f t="shared" si="23"/>
        <v/>
      </c>
      <c r="AL273" s="17" t="str">
        <f t="shared" si="23"/>
        <v/>
      </c>
      <c r="AM273" s="17" t="str">
        <f t="shared" si="26"/>
        <v/>
      </c>
      <c r="AN273" s="17" t="str">
        <f t="shared" si="26"/>
        <v/>
      </c>
      <c r="AO273" s="17" t="str">
        <f t="shared" si="26"/>
        <v/>
      </c>
    </row>
    <row r="274" spans="1:41">
      <c r="A274" t="s">
        <v>972</v>
      </c>
      <c r="B274" t="s">
        <v>973</v>
      </c>
      <c r="C274" t="s">
        <v>974</v>
      </c>
      <c r="D274" t="s">
        <v>975</v>
      </c>
      <c r="E274" t="s">
        <v>570</v>
      </c>
      <c r="F274" t="s">
        <v>27760</v>
      </c>
      <c r="H274">
        <v>134.2692438</v>
      </c>
      <c r="I274">
        <v>2.3557938410000001</v>
      </c>
      <c r="J274">
        <v>1.392408434</v>
      </c>
      <c r="K274">
        <v>1.1929936430000001</v>
      </c>
      <c r="L274">
        <v>1.3318205649999999</v>
      </c>
      <c r="M274">
        <v>1.4361510930000001</v>
      </c>
      <c r="N274">
        <v>2.8970643570000001</v>
      </c>
      <c r="O274">
        <v>3.688702675</v>
      </c>
      <c r="P274">
        <v>8.8530649310000005</v>
      </c>
      <c r="Q274">
        <v>44.966911699999997</v>
      </c>
      <c r="R274">
        <v>2.2431336530000001</v>
      </c>
      <c r="S274">
        <v>0.90753064999999999</v>
      </c>
      <c r="T274">
        <v>44.519488119999998</v>
      </c>
      <c r="U274">
        <v>0.70129302900000001</v>
      </c>
      <c r="V274">
        <v>1.3656371410000001</v>
      </c>
      <c r="X274">
        <f t="shared" si="24"/>
        <v>16.808082508800002</v>
      </c>
      <c r="Y274">
        <f t="shared" si="25"/>
        <v>35.772994220931999</v>
      </c>
      <c r="AA274" s="17" t="str">
        <f t="shared" si="23"/>
        <v>?</v>
      </c>
      <c r="AB274" s="17" t="str">
        <f t="shared" si="23"/>
        <v/>
      </c>
      <c r="AC274" s="17" t="str">
        <f t="shared" si="23"/>
        <v/>
      </c>
      <c r="AD274" s="17" t="str">
        <f t="shared" si="23"/>
        <v/>
      </c>
      <c r="AE274" s="17" t="str">
        <f t="shared" si="23"/>
        <v/>
      </c>
      <c r="AF274" s="17" t="str">
        <f t="shared" si="23"/>
        <v/>
      </c>
      <c r="AG274" s="17" t="str">
        <f t="shared" si="23"/>
        <v/>
      </c>
      <c r="AH274" s="17" t="str">
        <f t="shared" si="23"/>
        <v/>
      </c>
      <c r="AI274" s="17" t="str">
        <f t="shared" si="23"/>
        <v/>
      </c>
      <c r="AJ274" s="17" t="str">
        <f t="shared" si="23"/>
        <v/>
      </c>
      <c r="AK274" s="17" t="str">
        <f t="shared" si="23"/>
        <v/>
      </c>
      <c r="AL274" s="17" t="str">
        <f t="shared" si="23"/>
        <v/>
      </c>
      <c r="AM274" s="17" t="str">
        <f t="shared" si="26"/>
        <v/>
      </c>
      <c r="AN274" s="17" t="str">
        <f t="shared" si="26"/>
        <v/>
      </c>
      <c r="AO274" s="17" t="str">
        <f t="shared" si="26"/>
        <v/>
      </c>
    </row>
    <row r="275" spans="1:41">
      <c r="A275" t="s">
        <v>976</v>
      </c>
      <c r="B275" t="s">
        <v>977</v>
      </c>
      <c r="C275" t="s">
        <v>978</v>
      </c>
      <c r="D275" t="s">
        <v>979</v>
      </c>
      <c r="E275" t="s">
        <v>570</v>
      </c>
      <c r="F275" t="s">
        <v>27760</v>
      </c>
      <c r="H275">
        <v>8.3344971139999995</v>
      </c>
      <c r="I275">
        <v>43.205062069999997</v>
      </c>
      <c r="J275">
        <v>33.250851910000002</v>
      </c>
      <c r="K275">
        <v>57.631969959999999</v>
      </c>
      <c r="L275">
        <v>32.598143980000003</v>
      </c>
      <c r="M275">
        <v>60.657185550000001</v>
      </c>
      <c r="N275">
        <v>26.739592760000001</v>
      </c>
      <c r="O275">
        <v>53.779278589999997</v>
      </c>
      <c r="P275">
        <v>24.576125789999999</v>
      </c>
      <c r="Q275">
        <v>17.641823070000001</v>
      </c>
      <c r="R275">
        <v>6.399381902</v>
      </c>
      <c r="S275">
        <v>33.082590570000001</v>
      </c>
      <c r="T275">
        <v>8.3072468439999998</v>
      </c>
      <c r="U275">
        <v>52.205817019999998</v>
      </c>
      <c r="V275">
        <v>35.808761629999999</v>
      </c>
      <c r="X275">
        <f t="shared" si="24"/>
        <v>32.947888583999998</v>
      </c>
      <c r="Y275">
        <f t="shared" si="25"/>
        <v>18.040150749780313</v>
      </c>
      <c r="AA275" s="17" t="str">
        <f t="shared" si="23"/>
        <v/>
      </c>
      <c r="AB275" s="17" t="str">
        <f t="shared" si="23"/>
        <v/>
      </c>
      <c r="AC275" s="17" t="str">
        <f t="shared" si="23"/>
        <v/>
      </c>
      <c r="AD275" s="17" t="str">
        <f t="shared" si="23"/>
        <v/>
      </c>
      <c r="AE275" s="17" t="str">
        <f t="shared" si="23"/>
        <v/>
      </c>
      <c r="AF275" s="17" t="str">
        <f t="shared" si="23"/>
        <v/>
      </c>
      <c r="AG275" s="17" t="str">
        <f t="shared" ref="AG275:AL317" si="27">IF(N275&gt;($X275+$B$1*$Y275),"?",IF(N275&lt;$X275-$B$1*$Y275,"?",""))</f>
        <v/>
      </c>
      <c r="AH275" s="17" t="str">
        <f t="shared" si="27"/>
        <v/>
      </c>
      <c r="AI275" s="17" t="str">
        <f t="shared" si="27"/>
        <v/>
      </c>
      <c r="AJ275" s="17" t="str">
        <f t="shared" si="27"/>
        <v/>
      </c>
      <c r="AK275" s="17" t="str">
        <f t="shared" si="27"/>
        <v/>
      </c>
      <c r="AL275" s="17" t="str">
        <f t="shared" si="27"/>
        <v/>
      </c>
      <c r="AM275" s="17" t="str">
        <f t="shared" si="26"/>
        <v/>
      </c>
      <c r="AN275" s="17" t="str">
        <f t="shared" si="26"/>
        <v/>
      </c>
      <c r="AO275" s="17" t="str">
        <f t="shared" si="26"/>
        <v/>
      </c>
    </row>
    <row r="276" spans="1:41">
      <c r="A276" t="s">
        <v>980</v>
      </c>
      <c r="B276" t="s">
        <v>981</v>
      </c>
      <c r="C276" t="s">
        <v>807</v>
      </c>
      <c r="D276" t="s">
        <v>808</v>
      </c>
      <c r="E276" t="s">
        <v>570</v>
      </c>
      <c r="F276" t="s">
        <v>27760</v>
      </c>
      <c r="H276">
        <v>14.80194738</v>
      </c>
      <c r="I276">
        <v>1.705146018</v>
      </c>
      <c r="J276">
        <v>0.50391924300000002</v>
      </c>
      <c r="K276">
        <v>0.48356009</v>
      </c>
      <c r="L276">
        <v>0.61344462399999999</v>
      </c>
      <c r="M276">
        <v>0.56847647400000001</v>
      </c>
      <c r="N276">
        <v>0.86343878900000004</v>
      </c>
      <c r="O276">
        <v>1.2759849679999999</v>
      </c>
      <c r="P276">
        <v>1.208681919</v>
      </c>
      <c r="Q276">
        <v>3.5540350570000001</v>
      </c>
      <c r="R276">
        <v>1.1365210509999999</v>
      </c>
      <c r="S276">
        <v>0.21895977599999999</v>
      </c>
      <c r="T276">
        <v>0.98357008599999995</v>
      </c>
      <c r="U276">
        <v>1.110380629</v>
      </c>
      <c r="V276">
        <v>0.61052013400000005</v>
      </c>
      <c r="X276">
        <f t="shared" si="24"/>
        <v>1.9759057491999998</v>
      </c>
      <c r="Y276">
        <f t="shared" si="25"/>
        <v>3.6352226885051513</v>
      </c>
      <c r="AA276" s="17" t="str">
        <f t="shared" ref="AA276:AF318" si="28">IF(H276&gt;($X276+$B$1*$Y276),"?",IF(H276&lt;$X276-$B$1*$Y276,"?",""))</f>
        <v>?</v>
      </c>
      <c r="AB276" s="17" t="str">
        <f t="shared" si="28"/>
        <v/>
      </c>
      <c r="AC276" s="17" t="str">
        <f t="shared" si="28"/>
        <v/>
      </c>
      <c r="AD276" s="17" t="str">
        <f t="shared" si="28"/>
        <v/>
      </c>
      <c r="AE276" s="17" t="str">
        <f t="shared" si="28"/>
        <v/>
      </c>
      <c r="AF276" s="17" t="str">
        <f t="shared" si="28"/>
        <v/>
      </c>
      <c r="AG276" s="17" t="str">
        <f t="shared" si="27"/>
        <v/>
      </c>
      <c r="AH276" s="17" t="str">
        <f t="shared" si="27"/>
        <v/>
      </c>
      <c r="AI276" s="17" t="str">
        <f t="shared" si="27"/>
        <v/>
      </c>
      <c r="AJ276" s="17" t="str">
        <f t="shared" si="27"/>
        <v/>
      </c>
      <c r="AK276" s="17" t="str">
        <f t="shared" si="27"/>
        <v/>
      </c>
      <c r="AL276" s="17" t="str">
        <f t="shared" si="27"/>
        <v/>
      </c>
      <c r="AM276" s="17" t="str">
        <f t="shared" si="26"/>
        <v/>
      </c>
      <c r="AN276" s="17" t="str">
        <f t="shared" si="26"/>
        <v/>
      </c>
      <c r="AO276" s="17" t="str">
        <f t="shared" si="26"/>
        <v/>
      </c>
    </row>
    <row r="277" spans="1:41">
      <c r="A277" t="s">
        <v>982</v>
      </c>
      <c r="B277" t="s">
        <v>983</v>
      </c>
      <c r="C277" t="s">
        <v>984</v>
      </c>
      <c r="D277" t="s">
        <v>985</v>
      </c>
      <c r="E277" t="s">
        <v>570</v>
      </c>
      <c r="F277" t="s">
        <v>27760</v>
      </c>
      <c r="H277">
        <v>16.391483959999999</v>
      </c>
      <c r="I277">
        <v>0.70607882600000005</v>
      </c>
      <c r="J277">
        <v>0.56513820800000003</v>
      </c>
      <c r="K277">
        <v>0.53714089399999998</v>
      </c>
      <c r="L277">
        <v>0.44554205699999999</v>
      </c>
      <c r="M277">
        <v>1.8069654639999999</v>
      </c>
      <c r="N277">
        <v>1.770668299</v>
      </c>
      <c r="O277">
        <v>1.500745016</v>
      </c>
      <c r="P277">
        <v>1.652442755</v>
      </c>
      <c r="Q277">
        <v>4.9867444829999998</v>
      </c>
      <c r="R277">
        <v>0.58267066000000001</v>
      </c>
      <c r="S277">
        <v>1.0290143819999999</v>
      </c>
      <c r="T277">
        <v>2.6893647340000002</v>
      </c>
      <c r="U277">
        <v>1.138538021</v>
      </c>
      <c r="V277">
        <v>2.0866730040000001</v>
      </c>
      <c r="X277">
        <f t="shared" si="24"/>
        <v>2.5259473842000002</v>
      </c>
      <c r="Y277">
        <f t="shared" si="25"/>
        <v>4.0072425075037064</v>
      </c>
      <c r="AA277" s="17" t="str">
        <f t="shared" si="28"/>
        <v>?</v>
      </c>
      <c r="AB277" s="17" t="str">
        <f t="shared" si="28"/>
        <v/>
      </c>
      <c r="AC277" s="17" t="str">
        <f t="shared" si="28"/>
        <v/>
      </c>
      <c r="AD277" s="17" t="str">
        <f t="shared" si="28"/>
        <v/>
      </c>
      <c r="AE277" s="17" t="str">
        <f t="shared" si="28"/>
        <v/>
      </c>
      <c r="AF277" s="17" t="str">
        <f t="shared" si="28"/>
        <v/>
      </c>
      <c r="AG277" s="17" t="str">
        <f t="shared" si="27"/>
        <v/>
      </c>
      <c r="AH277" s="17" t="str">
        <f t="shared" si="27"/>
        <v/>
      </c>
      <c r="AI277" s="17" t="str">
        <f t="shared" si="27"/>
        <v/>
      </c>
      <c r="AJ277" s="17" t="str">
        <f t="shared" si="27"/>
        <v/>
      </c>
      <c r="AK277" s="17" t="str">
        <f t="shared" si="27"/>
        <v/>
      </c>
      <c r="AL277" s="17" t="str">
        <f t="shared" si="27"/>
        <v/>
      </c>
      <c r="AM277" s="17" t="str">
        <f t="shared" si="26"/>
        <v/>
      </c>
      <c r="AN277" s="17" t="str">
        <f t="shared" si="26"/>
        <v/>
      </c>
      <c r="AO277" s="17" t="str">
        <f t="shared" si="26"/>
        <v/>
      </c>
    </row>
    <row r="278" spans="1:41">
      <c r="A278" t="s">
        <v>986</v>
      </c>
      <c r="B278" t="s">
        <v>987</v>
      </c>
      <c r="C278" t="s">
        <v>988</v>
      </c>
      <c r="D278" t="s">
        <v>989</v>
      </c>
      <c r="E278" t="s">
        <v>570</v>
      </c>
      <c r="F278" t="s">
        <v>27760</v>
      </c>
      <c r="H278">
        <v>2.525382606</v>
      </c>
      <c r="I278">
        <v>1.974553427</v>
      </c>
      <c r="J278">
        <v>1.201113267</v>
      </c>
      <c r="K278">
        <v>1.2334696000000001</v>
      </c>
      <c r="L278">
        <v>1.3082589250000001</v>
      </c>
      <c r="M278">
        <v>0.74167775999999996</v>
      </c>
      <c r="N278">
        <v>0.86654468399999995</v>
      </c>
      <c r="O278">
        <v>3.257933054</v>
      </c>
      <c r="P278">
        <v>2.2912783139999999</v>
      </c>
      <c r="Q278">
        <v>5.3502290339999998</v>
      </c>
      <c r="R278">
        <v>0.855456942</v>
      </c>
      <c r="S278">
        <v>1.721354641</v>
      </c>
      <c r="T278">
        <v>1.9742162160000001</v>
      </c>
      <c r="U278">
        <v>2.9642369799999999</v>
      </c>
      <c r="V278">
        <v>3.3699393710000001</v>
      </c>
      <c r="X278">
        <f t="shared" si="24"/>
        <v>2.1090429880666668</v>
      </c>
      <c r="Y278">
        <f t="shared" si="25"/>
        <v>1.2466170249374389</v>
      </c>
      <c r="AA278" s="17" t="str">
        <f t="shared" si="28"/>
        <v/>
      </c>
      <c r="AB278" s="17" t="str">
        <f t="shared" si="28"/>
        <v/>
      </c>
      <c r="AC278" s="17" t="str">
        <f t="shared" si="28"/>
        <v/>
      </c>
      <c r="AD278" s="17" t="str">
        <f t="shared" si="28"/>
        <v/>
      </c>
      <c r="AE278" s="17" t="str">
        <f t="shared" si="28"/>
        <v/>
      </c>
      <c r="AF278" s="17" t="str">
        <f t="shared" si="28"/>
        <v/>
      </c>
      <c r="AG278" s="17" t="str">
        <f t="shared" si="27"/>
        <v/>
      </c>
      <c r="AH278" s="17" t="str">
        <f t="shared" si="27"/>
        <v/>
      </c>
      <c r="AI278" s="17" t="str">
        <f t="shared" si="27"/>
        <v/>
      </c>
      <c r="AJ278" s="17" t="str">
        <f t="shared" si="27"/>
        <v>?</v>
      </c>
      <c r="AK278" s="17" t="str">
        <f t="shared" si="27"/>
        <v/>
      </c>
      <c r="AL278" s="17" t="str">
        <f t="shared" si="27"/>
        <v/>
      </c>
      <c r="AM278" s="17" t="str">
        <f t="shared" si="26"/>
        <v/>
      </c>
      <c r="AN278" s="17" t="str">
        <f t="shared" si="26"/>
        <v/>
      </c>
      <c r="AO278" s="17" t="str">
        <f t="shared" si="26"/>
        <v/>
      </c>
    </row>
    <row r="279" spans="1:41">
      <c r="A279" t="s">
        <v>990</v>
      </c>
      <c r="B279" t="s">
        <v>991</v>
      </c>
      <c r="C279" t="s">
        <v>992</v>
      </c>
      <c r="D279" t="s">
        <v>993</v>
      </c>
      <c r="E279" t="s">
        <v>570</v>
      </c>
      <c r="F279" t="s">
        <v>27760</v>
      </c>
      <c r="H279">
        <v>56.854060230000002</v>
      </c>
      <c r="I279">
        <v>10.659595810000001</v>
      </c>
      <c r="J279">
        <v>10.19657795</v>
      </c>
      <c r="K279">
        <v>8.2359429280000001</v>
      </c>
      <c r="L279">
        <v>7.1155314970000001</v>
      </c>
      <c r="M279">
        <v>9.2648920829999994</v>
      </c>
      <c r="N279">
        <v>56.478629900000001</v>
      </c>
      <c r="O279">
        <v>101.56498120000001</v>
      </c>
      <c r="P279">
        <v>27.625652250000002</v>
      </c>
      <c r="Q279">
        <v>35.758885960000001</v>
      </c>
      <c r="R279">
        <v>24.780429389999998</v>
      </c>
      <c r="S279">
        <v>162.176288</v>
      </c>
      <c r="T279">
        <v>46.212576200000001</v>
      </c>
      <c r="U279">
        <v>74.460645439999993</v>
      </c>
      <c r="V279">
        <v>19.98985957</v>
      </c>
      <c r="X279">
        <f t="shared" si="24"/>
        <v>43.424969893866667</v>
      </c>
      <c r="Y279">
        <f t="shared" si="25"/>
        <v>43.020193819644376</v>
      </c>
      <c r="AA279" s="17" t="str">
        <f t="shared" si="28"/>
        <v/>
      </c>
      <c r="AB279" s="17" t="str">
        <f t="shared" si="28"/>
        <v/>
      </c>
      <c r="AC279" s="17" t="str">
        <f t="shared" si="28"/>
        <v/>
      </c>
      <c r="AD279" s="17" t="str">
        <f t="shared" si="28"/>
        <v/>
      </c>
      <c r="AE279" s="17" t="str">
        <f t="shared" si="28"/>
        <v/>
      </c>
      <c r="AF279" s="17" t="str">
        <f t="shared" si="28"/>
        <v/>
      </c>
      <c r="AG279" s="17" t="str">
        <f t="shared" si="27"/>
        <v/>
      </c>
      <c r="AH279" s="17" t="str">
        <f t="shared" si="27"/>
        <v/>
      </c>
      <c r="AI279" s="17" t="str">
        <f t="shared" si="27"/>
        <v/>
      </c>
      <c r="AJ279" s="17" t="str">
        <f t="shared" si="27"/>
        <v/>
      </c>
      <c r="AK279" s="17" t="str">
        <f t="shared" si="27"/>
        <v/>
      </c>
      <c r="AL279" s="17" t="str">
        <f t="shared" si="27"/>
        <v>?</v>
      </c>
      <c r="AM279" s="17" t="str">
        <f t="shared" si="26"/>
        <v/>
      </c>
      <c r="AN279" s="17" t="str">
        <f t="shared" si="26"/>
        <v/>
      </c>
      <c r="AO279" s="17" t="str">
        <f t="shared" si="26"/>
        <v/>
      </c>
    </row>
    <row r="280" spans="1:41">
      <c r="A280" t="s">
        <v>994</v>
      </c>
      <c r="B280" t="s">
        <v>995</v>
      </c>
      <c r="C280" t="s">
        <v>996</v>
      </c>
      <c r="D280" t="s">
        <v>997</v>
      </c>
      <c r="E280" t="s">
        <v>570</v>
      </c>
      <c r="F280" t="s">
        <v>27760</v>
      </c>
      <c r="H280">
        <v>12.294229100000001</v>
      </c>
      <c r="I280">
        <v>34.317150740000002</v>
      </c>
      <c r="J280">
        <v>29.964101930000002</v>
      </c>
      <c r="K280">
        <v>36.238542789999997</v>
      </c>
      <c r="L280">
        <v>32.250045620000002</v>
      </c>
      <c r="M280">
        <v>61.081143279999999</v>
      </c>
      <c r="N280">
        <v>19.395826270000001</v>
      </c>
      <c r="O280">
        <v>28.776391230000002</v>
      </c>
      <c r="P280">
        <v>63.885136330000002</v>
      </c>
      <c r="Q280">
        <v>98.02059568</v>
      </c>
      <c r="R280">
        <v>9.0106587789999999</v>
      </c>
      <c r="S280">
        <v>16.684646040000001</v>
      </c>
      <c r="T280">
        <v>11.016251159999999</v>
      </c>
      <c r="U280">
        <v>16.248579889999998</v>
      </c>
      <c r="V280">
        <v>34.727773130000003</v>
      </c>
      <c r="X280">
        <f t="shared" si="24"/>
        <v>33.594071464599999</v>
      </c>
      <c r="Y280">
        <f t="shared" si="25"/>
        <v>24.241389598707499</v>
      </c>
      <c r="AA280" s="17" t="str">
        <f t="shared" si="28"/>
        <v/>
      </c>
      <c r="AB280" s="17" t="str">
        <f t="shared" si="28"/>
        <v/>
      </c>
      <c r="AC280" s="17" t="str">
        <f t="shared" si="28"/>
        <v/>
      </c>
      <c r="AD280" s="17" t="str">
        <f t="shared" si="28"/>
        <v/>
      </c>
      <c r="AE280" s="17" t="str">
        <f t="shared" si="28"/>
        <v/>
      </c>
      <c r="AF280" s="17" t="str">
        <f t="shared" si="28"/>
        <v/>
      </c>
      <c r="AG280" s="17" t="str">
        <f t="shared" si="27"/>
        <v/>
      </c>
      <c r="AH280" s="17" t="str">
        <f t="shared" si="27"/>
        <v/>
      </c>
      <c r="AI280" s="17" t="str">
        <f t="shared" si="27"/>
        <v/>
      </c>
      <c r="AJ280" s="17" t="str">
        <f t="shared" si="27"/>
        <v>?</v>
      </c>
      <c r="AK280" s="17" t="str">
        <f t="shared" si="27"/>
        <v/>
      </c>
      <c r="AL280" s="17" t="str">
        <f t="shared" si="27"/>
        <v/>
      </c>
      <c r="AM280" s="17" t="str">
        <f t="shared" si="26"/>
        <v/>
      </c>
      <c r="AN280" s="17" t="str">
        <f t="shared" si="26"/>
        <v/>
      </c>
      <c r="AO280" s="17" t="str">
        <f t="shared" si="26"/>
        <v/>
      </c>
    </row>
    <row r="281" spans="1:41">
      <c r="A281" t="s">
        <v>998</v>
      </c>
      <c r="B281" t="s">
        <v>999</v>
      </c>
      <c r="C281" t="s">
        <v>1000</v>
      </c>
      <c r="D281" t="s">
        <v>1001</v>
      </c>
      <c r="E281" t="s">
        <v>570</v>
      </c>
      <c r="F281" t="s">
        <v>27760</v>
      </c>
      <c r="H281">
        <v>117.5762216</v>
      </c>
      <c r="I281">
        <v>707.68381999999997</v>
      </c>
      <c r="J281">
        <v>721.67868039999996</v>
      </c>
      <c r="K281">
        <v>742.22135990000004</v>
      </c>
      <c r="L281">
        <v>741.48675490000005</v>
      </c>
      <c r="M281">
        <v>2065.7826479999999</v>
      </c>
      <c r="N281">
        <v>585.95241780000003</v>
      </c>
      <c r="O281">
        <v>595.09863780000001</v>
      </c>
      <c r="P281">
        <v>678.1914246</v>
      </c>
      <c r="Q281">
        <v>398.47224879999999</v>
      </c>
      <c r="R281">
        <v>149.21852860000001</v>
      </c>
      <c r="S281">
        <v>212.43670660000001</v>
      </c>
      <c r="T281">
        <v>65.644624699999994</v>
      </c>
      <c r="U281">
        <v>673.241803</v>
      </c>
      <c r="V281">
        <v>963.56237929999998</v>
      </c>
      <c r="X281">
        <f t="shared" si="24"/>
        <v>627.8832170666667</v>
      </c>
      <c r="Y281">
        <f t="shared" si="25"/>
        <v>482.52844880770635</v>
      </c>
      <c r="AA281" s="17" t="str">
        <f t="shared" si="28"/>
        <v/>
      </c>
      <c r="AB281" s="17" t="str">
        <f t="shared" si="28"/>
        <v/>
      </c>
      <c r="AC281" s="17" t="str">
        <f t="shared" si="28"/>
        <v/>
      </c>
      <c r="AD281" s="17" t="str">
        <f t="shared" si="28"/>
        <v/>
      </c>
      <c r="AE281" s="17" t="str">
        <f t="shared" si="28"/>
        <v/>
      </c>
      <c r="AF281" s="17" t="str">
        <f t="shared" si="28"/>
        <v>?</v>
      </c>
      <c r="AG281" s="17" t="str">
        <f t="shared" si="27"/>
        <v/>
      </c>
      <c r="AH281" s="17" t="str">
        <f t="shared" si="27"/>
        <v/>
      </c>
      <c r="AI281" s="17" t="str">
        <f t="shared" si="27"/>
        <v/>
      </c>
      <c r="AJ281" s="17" t="str">
        <f t="shared" si="27"/>
        <v/>
      </c>
      <c r="AK281" s="17" t="str">
        <f t="shared" si="27"/>
        <v/>
      </c>
      <c r="AL281" s="17" t="str">
        <f t="shared" si="27"/>
        <v/>
      </c>
      <c r="AM281" s="17" t="str">
        <f t="shared" si="26"/>
        <v/>
      </c>
      <c r="AN281" s="17" t="str">
        <f t="shared" si="26"/>
        <v/>
      </c>
      <c r="AO281" s="17" t="str">
        <f t="shared" si="26"/>
        <v/>
      </c>
    </row>
    <row r="282" spans="1:41">
      <c r="A282" t="s">
        <v>1002</v>
      </c>
      <c r="B282" t="s">
        <v>1003</v>
      </c>
      <c r="C282" t="s">
        <v>1004</v>
      </c>
      <c r="D282" t="s">
        <v>1005</v>
      </c>
      <c r="E282" t="s">
        <v>570</v>
      </c>
      <c r="F282" t="s">
        <v>27760</v>
      </c>
      <c r="H282">
        <v>7.4871300649999997</v>
      </c>
      <c r="I282">
        <v>0.78567631599999999</v>
      </c>
      <c r="J282">
        <v>0.33538518299999998</v>
      </c>
      <c r="K282">
        <v>5.3639180000000002E-2</v>
      </c>
      <c r="L282">
        <v>0.47632687299999998</v>
      </c>
      <c r="M282">
        <v>1.3620652929999999</v>
      </c>
      <c r="N282">
        <v>2.8733232599999998</v>
      </c>
      <c r="O282">
        <v>0.19982027699999999</v>
      </c>
      <c r="P282">
        <v>0.53629493500000003</v>
      </c>
      <c r="Q282">
        <v>3.983831984</v>
      </c>
      <c r="R282">
        <v>6.8077394059999996</v>
      </c>
      <c r="S282">
        <v>0.194305908</v>
      </c>
      <c r="T282">
        <v>7.4190090949999998</v>
      </c>
      <c r="U282">
        <v>0.29560705700000001</v>
      </c>
      <c r="V282">
        <v>1.3544459069999999</v>
      </c>
      <c r="X282">
        <f t="shared" si="24"/>
        <v>2.2776400492666662</v>
      </c>
      <c r="Y282">
        <f t="shared" si="25"/>
        <v>2.7884753712719936</v>
      </c>
      <c r="AA282" s="17" t="str">
        <f t="shared" si="28"/>
        <v/>
      </c>
      <c r="AB282" s="17" t="str">
        <f t="shared" si="28"/>
        <v/>
      </c>
      <c r="AC282" s="17" t="str">
        <f t="shared" si="28"/>
        <v/>
      </c>
      <c r="AD282" s="17" t="str">
        <f t="shared" si="28"/>
        <v/>
      </c>
      <c r="AE282" s="17" t="str">
        <f t="shared" si="28"/>
        <v/>
      </c>
      <c r="AF282" s="17" t="str">
        <f t="shared" si="28"/>
        <v/>
      </c>
      <c r="AG282" s="17" t="str">
        <f t="shared" si="27"/>
        <v/>
      </c>
      <c r="AH282" s="17" t="str">
        <f t="shared" si="27"/>
        <v/>
      </c>
      <c r="AI282" s="17" t="str">
        <f t="shared" si="27"/>
        <v/>
      </c>
      <c r="AJ282" s="17" t="str">
        <f t="shared" si="27"/>
        <v/>
      </c>
      <c r="AK282" s="17" t="str">
        <f t="shared" si="27"/>
        <v/>
      </c>
      <c r="AL282" s="17" t="str">
        <f t="shared" si="27"/>
        <v/>
      </c>
      <c r="AM282" s="17" t="str">
        <f t="shared" si="26"/>
        <v/>
      </c>
      <c r="AN282" s="17" t="str">
        <f t="shared" si="26"/>
        <v/>
      </c>
      <c r="AO282" s="17" t="str">
        <f t="shared" si="26"/>
        <v/>
      </c>
    </row>
    <row r="283" spans="1:41">
      <c r="A283" t="s">
        <v>1006</v>
      </c>
      <c r="B283" t="s">
        <v>1007</v>
      </c>
      <c r="C283" t="s">
        <v>599</v>
      </c>
      <c r="D283" t="s">
        <v>600</v>
      </c>
      <c r="E283" t="s">
        <v>570</v>
      </c>
      <c r="F283" t="s">
        <v>27760</v>
      </c>
      <c r="H283">
        <v>17.828847809999999</v>
      </c>
      <c r="I283">
        <v>2.9555479099999999</v>
      </c>
      <c r="J283">
        <v>1.251612194</v>
      </c>
      <c r="K283">
        <v>1.1721539190000001</v>
      </c>
      <c r="L283">
        <v>1.3403900150000001</v>
      </c>
      <c r="M283">
        <v>1.9097804380000001</v>
      </c>
      <c r="N283">
        <v>5.6598983159999996</v>
      </c>
      <c r="O283">
        <v>1.768160046</v>
      </c>
      <c r="P283">
        <v>7.2627406920000004</v>
      </c>
      <c r="Q283">
        <v>25.74924356</v>
      </c>
      <c r="R283">
        <v>4.6562316189999997</v>
      </c>
      <c r="S283">
        <v>1.1362758420000001</v>
      </c>
      <c r="T283">
        <v>5.6414460460000004</v>
      </c>
      <c r="U283">
        <v>0.92802384599999999</v>
      </c>
      <c r="V283">
        <v>1.7508749210000001</v>
      </c>
      <c r="X283">
        <f t="shared" si="24"/>
        <v>5.4007484782666664</v>
      </c>
      <c r="Y283">
        <f t="shared" si="25"/>
        <v>7.1069498480076341</v>
      </c>
      <c r="AA283" s="17" t="str">
        <f t="shared" si="28"/>
        <v/>
      </c>
      <c r="AB283" s="17" t="str">
        <f t="shared" si="28"/>
        <v/>
      </c>
      <c r="AC283" s="17" t="str">
        <f t="shared" si="28"/>
        <v/>
      </c>
      <c r="AD283" s="17" t="str">
        <f t="shared" si="28"/>
        <v/>
      </c>
      <c r="AE283" s="17" t="str">
        <f t="shared" si="28"/>
        <v/>
      </c>
      <c r="AF283" s="17" t="str">
        <f t="shared" si="28"/>
        <v/>
      </c>
      <c r="AG283" s="17" t="str">
        <f t="shared" si="27"/>
        <v/>
      </c>
      <c r="AH283" s="17" t="str">
        <f t="shared" si="27"/>
        <v/>
      </c>
      <c r="AI283" s="17" t="str">
        <f t="shared" si="27"/>
        <v/>
      </c>
      <c r="AJ283" s="17" t="str">
        <f t="shared" si="27"/>
        <v>?</v>
      </c>
      <c r="AK283" s="17" t="str">
        <f t="shared" si="27"/>
        <v/>
      </c>
      <c r="AL283" s="17" t="str">
        <f t="shared" si="27"/>
        <v/>
      </c>
      <c r="AM283" s="17" t="str">
        <f t="shared" si="26"/>
        <v/>
      </c>
      <c r="AN283" s="17" t="str">
        <f t="shared" si="26"/>
        <v/>
      </c>
      <c r="AO283" s="17" t="str">
        <f t="shared" si="26"/>
        <v/>
      </c>
    </row>
    <row r="284" spans="1:41">
      <c r="A284" t="s">
        <v>1008</v>
      </c>
      <c r="B284" t="s">
        <v>1009</v>
      </c>
      <c r="C284" t="s">
        <v>1010</v>
      </c>
      <c r="D284" t="s">
        <v>1011</v>
      </c>
      <c r="E284" t="s">
        <v>570</v>
      </c>
      <c r="F284" t="s">
        <v>27760</v>
      </c>
      <c r="H284">
        <v>30.891780740000002</v>
      </c>
      <c r="I284">
        <v>56.099213630000001</v>
      </c>
      <c r="J284">
        <v>58.768000749999999</v>
      </c>
      <c r="K284">
        <v>59.865548250000003</v>
      </c>
      <c r="L284">
        <v>53.976032420000003</v>
      </c>
      <c r="M284">
        <v>36.68519689</v>
      </c>
      <c r="N284">
        <v>116.1818079</v>
      </c>
      <c r="O284">
        <v>122.01938699999999</v>
      </c>
      <c r="P284">
        <v>82.609126410000002</v>
      </c>
      <c r="Q284">
        <v>60.612278359999998</v>
      </c>
      <c r="R284">
        <v>11.70359399</v>
      </c>
      <c r="S284">
        <v>58.12347595</v>
      </c>
      <c r="T284">
        <v>23.40819359</v>
      </c>
      <c r="U284">
        <v>81.473960109999993</v>
      </c>
      <c r="V284">
        <v>39.957220759999998</v>
      </c>
      <c r="X284">
        <f t="shared" si="24"/>
        <v>59.491654450000006</v>
      </c>
      <c r="Y284">
        <f t="shared" si="25"/>
        <v>31.044033568808679</v>
      </c>
      <c r="AA284" s="17" t="str">
        <f t="shared" si="28"/>
        <v/>
      </c>
      <c r="AB284" s="17" t="str">
        <f t="shared" si="28"/>
        <v/>
      </c>
      <c r="AC284" s="17" t="str">
        <f t="shared" si="28"/>
        <v/>
      </c>
      <c r="AD284" s="17" t="str">
        <f t="shared" si="28"/>
        <v/>
      </c>
      <c r="AE284" s="17" t="str">
        <f t="shared" si="28"/>
        <v/>
      </c>
      <c r="AF284" s="17" t="str">
        <f t="shared" si="28"/>
        <v/>
      </c>
      <c r="AG284" s="17" t="str">
        <f t="shared" si="27"/>
        <v/>
      </c>
      <c r="AH284" s="17" t="str">
        <f t="shared" si="27"/>
        <v>?</v>
      </c>
      <c r="AI284" s="17" t="str">
        <f t="shared" si="27"/>
        <v/>
      </c>
      <c r="AJ284" s="17" t="str">
        <f t="shared" si="27"/>
        <v/>
      </c>
      <c r="AK284" s="17" t="str">
        <f t="shared" si="27"/>
        <v/>
      </c>
      <c r="AL284" s="17" t="str">
        <f t="shared" si="27"/>
        <v/>
      </c>
      <c r="AM284" s="17" t="str">
        <f t="shared" si="26"/>
        <v/>
      </c>
      <c r="AN284" s="17" t="str">
        <f t="shared" si="26"/>
        <v/>
      </c>
      <c r="AO284" s="17" t="str">
        <f t="shared" si="26"/>
        <v/>
      </c>
    </row>
    <row r="285" spans="1:41">
      <c r="A285" t="s">
        <v>1012</v>
      </c>
      <c r="B285" t="s">
        <v>1013</v>
      </c>
      <c r="C285" t="s">
        <v>1014</v>
      </c>
      <c r="D285" t="s">
        <v>1015</v>
      </c>
      <c r="E285" t="s">
        <v>570</v>
      </c>
      <c r="F285" t="s">
        <v>27760</v>
      </c>
      <c r="H285">
        <v>55.427556850000002</v>
      </c>
      <c r="I285">
        <v>449.82865249999998</v>
      </c>
      <c r="J285">
        <v>404.1397796</v>
      </c>
      <c r="K285">
        <v>530.89687500000002</v>
      </c>
      <c r="L285">
        <v>427.47320380000002</v>
      </c>
      <c r="M285">
        <v>2919.350218</v>
      </c>
      <c r="N285">
        <v>599.97162300000002</v>
      </c>
      <c r="O285">
        <v>431.29299309999999</v>
      </c>
      <c r="P285">
        <v>1050.410848</v>
      </c>
      <c r="Q285">
        <v>526.32143980000001</v>
      </c>
      <c r="R285">
        <v>89.911920570000007</v>
      </c>
      <c r="S285">
        <v>121.5444061</v>
      </c>
      <c r="T285">
        <v>43.228741980000002</v>
      </c>
      <c r="U285">
        <v>240.2238175</v>
      </c>
      <c r="V285">
        <v>315.5546597</v>
      </c>
      <c r="X285">
        <f t="shared" si="24"/>
        <v>547.03844903333334</v>
      </c>
      <c r="Y285">
        <f t="shared" si="25"/>
        <v>705.87010624133973</v>
      </c>
      <c r="AA285" s="17" t="str">
        <f t="shared" si="28"/>
        <v/>
      </c>
      <c r="AB285" s="17" t="str">
        <f t="shared" si="28"/>
        <v/>
      </c>
      <c r="AC285" s="17" t="str">
        <f t="shared" si="28"/>
        <v/>
      </c>
      <c r="AD285" s="17" t="str">
        <f t="shared" si="28"/>
        <v/>
      </c>
      <c r="AE285" s="17" t="str">
        <f t="shared" si="28"/>
        <v/>
      </c>
      <c r="AF285" s="17" t="str">
        <f t="shared" si="28"/>
        <v>?</v>
      </c>
      <c r="AG285" s="17" t="str">
        <f t="shared" si="27"/>
        <v/>
      </c>
      <c r="AH285" s="17" t="str">
        <f t="shared" si="27"/>
        <v/>
      </c>
      <c r="AI285" s="17" t="str">
        <f t="shared" si="27"/>
        <v/>
      </c>
      <c r="AJ285" s="17" t="str">
        <f t="shared" si="27"/>
        <v/>
      </c>
      <c r="AK285" s="17" t="str">
        <f t="shared" si="27"/>
        <v/>
      </c>
      <c r="AL285" s="17" t="str">
        <f t="shared" si="27"/>
        <v/>
      </c>
      <c r="AM285" s="17" t="str">
        <f t="shared" si="26"/>
        <v/>
      </c>
      <c r="AN285" s="17" t="str">
        <f t="shared" si="26"/>
        <v/>
      </c>
      <c r="AO285" s="17" t="str">
        <f t="shared" si="26"/>
        <v/>
      </c>
    </row>
    <row r="286" spans="1:41">
      <c r="A286" t="s">
        <v>1016</v>
      </c>
      <c r="B286" t="s">
        <v>1017</v>
      </c>
      <c r="C286" t="s">
        <v>1018</v>
      </c>
      <c r="D286" t="s">
        <v>1019</v>
      </c>
      <c r="E286" t="s">
        <v>570</v>
      </c>
      <c r="F286" t="s">
        <v>27760</v>
      </c>
      <c r="H286">
        <v>82.04788053</v>
      </c>
      <c r="I286">
        <v>5.1932436400000004</v>
      </c>
      <c r="J286">
        <v>4.5307143139999999</v>
      </c>
      <c r="K286">
        <v>5.9032530850000002</v>
      </c>
      <c r="L286">
        <v>7.9611415560000003</v>
      </c>
      <c r="M286">
        <v>16.80582107</v>
      </c>
      <c r="N286">
        <v>20.511776709999999</v>
      </c>
      <c r="O286">
        <v>11.04512727</v>
      </c>
      <c r="P286">
        <v>31.549228129999999</v>
      </c>
      <c r="Q286">
        <v>41.967804299999997</v>
      </c>
      <c r="R286">
        <v>27.749070029999999</v>
      </c>
      <c r="S286">
        <v>7.1281039640000001</v>
      </c>
      <c r="T286">
        <v>108.6067953</v>
      </c>
      <c r="U286">
        <v>9.0857919240000005</v>
      </c>
      <c r="V286">
        <v>12.0862193</v>
      </c>
      <c r="X286">
        <f t="shared" si="24"/>
        <v>26.14479807486666</v>
      </c>
      <c r="Y286">
        <f t="shared" si="25"/>
        <v>30.532210057159528</v>
      </c>
      <c r="AA286" s="17" t="str">
        <f t="shared" si="28"/>
        <v/>
      </c>
      <c r="AB286" s="17" t="str">
        <f t="shared" si="28"/>
        <v/>
      </c>
      <c r="AC286" s="17" t="str">
        <f t="shared" si="28"/>
        <v/>
      </c>
      <c r="AD286" s="17" t="str">
        <f t="shared" si="28"/>
        <v/>
      </c>
      <c r="AE286" s="17" t="str">
        <f t="shared" si="28"/>
        <v/>
      </c>
      <c r="AF286" s="17" t="str">
        <f t="shared" si="28"/>
        <v/>
      </c>
      <c r="AG286" s="17" t="str">
        <f t="shared" si="27"/>
        <v/>
      </c>
      <c r="AH286" s="17" t="str">
        <f t="shared" si="27"/>
        <v/>
      </c>
      <c r="AI286" s="17" t="str">
        <f t="shared" si="27"/>
        <v/>
      </c>
      <c r="AJ286" s="17" t="str">
        <f t="shared" si="27"/>
        <v/>
      </c>
      <c r="AK286" s="17" t="str">
        <f t="shared" si="27"/>
        <v/>
      </c>
      <c r="AL286" s="17" t="str">
        <f t="shared" si="27"/>
        <v/>
      </c>
      <c r="AM286" s="17" t="str">
        <f t="shared" si="26"/>
        <v>?</v>
      </c>
      <c r="AN286" s="17" t="str">
        <f t="shared" si="26"/>
        <v/>
      </c>
      <c r="AO286" s="17" t="str">
        <f t="shared" si="26"/>
        <v/>
      </c>
    </row>
    <row r="287" spans="1:41">
      <c r="A287" t="s">
        <v>1020</v>
      </c>
      <c r="B287" t="s">
        <v>1021</v>
      </c>
      <c r="C287" t="s">
        <v>865</v>
      </c>
      <c r="E287" t="s">
        <v>570</v>
      </c>
      <c r="F287" t="s">
        <v>27760</v>
      </c>
      <c r="H287">
        <v>5.9030520700000002</v>
      </c>
      <c r="I287">
        <v>1.979257469</v>
      </c>
      <c r="J287">
        <v>1.782199418</v>
      </c>
      <c r="K287">
        <v>1.7482000259999999</v>
      </c>
      <c r="L287">
        <v>1.9009436689999999</v>
      </c>
      <c r="M287">
        <v>2.0526425989999999</v>
      </c>
      <c r="N287">
        <v>3.373615627</v>
      </c>
      <c r="O287">
        <v>2.2247712549999998</v>
      </c>
      <c r="P287">
        <v>2.5331656979999999</v>
      </c>
      <c r="Q287">
        <v>4.082715973</v>
      </c>
      <c r="R287">
        <v>5.359343279</v>
      </c>
      <c r="S287">
        <v>1.3963602479999999</v>
      </c>
      <c r="T287">
        <v>7.2442587190000003</v>
      </c>
      <c r="U287">
        <v>1.8670352139999999</v>
      </c>
      <c r="V287">
        <v>4.8256681229999998</v>
      </c>
      <c r="X287">
        <f t="shared" si="24"/>
        <v>3.2182152924666667</v>
      </c>
      <c r="Y287">
        <f t="shared" si="25"/>
        <v>1.8285465178160438</v>
      </c>
      <c r="AA287" s="17" t="str">
        <f t="shared" si="28"/>
        <v/>
      </c>
      <c r="AB287" s="17" t="str">
        <f t="shared" si="28"/>
        <v/>
      </c>
      <c r="AC287" s="17" t="str">
        <f t="shared" si="28"/>
        <v/>
      </c>
      <c r="AD287" s="17" t="str">
        <f t="shared" si="28"/>
        <v/>
      </c>
      <c r="AE287" s="17" t="str">
        <f t="shared" si="28"/>
        <v/>
      </c>
      <c r="AF287" s="17" t="str">
        <f t="shared" si="28"/>
        <v/>
      </c>
      <c r="AG287" s="17" t="str">
        <f t="shared" si="27"/>
        <v/>
      </c>
      <c r="AH287" s="17" t="str">
        <f t="shared" si="27"/>
        <v/>
      </c>
      <c r="AI287" s="17" t="str">
        <f t="shared" si="27"/>
        <v/>
      </c>
      <c r="AJ287" s="17" t="str">
        <f t="shared" si="27"/>
        <v/>
      </c>
      <c r="AK287" s="17" t="str">
        <f t="shared" si="27"/>
        <v/>
      </c>
      <c r="AL287" s="17" t="str">
        <f t="shared" si="27"/>
        <v/>
      </c>
      <c r="AM287" s="17" t="str">
        <f t="shared" si="26"/>
        <v>?</v>
      </c>
      <c r="AN287" s="17" t="str">
        <f t="shared" si="26"/>
        <v/>
      </c>
      <c r="AO287" s="17" t="str">
        <f t="shared" si="26"/>
        <v/>
      </c>
    </row>
    <row r="288" spans="1:41">
      <c r="A288" t="s">
        <v>1022</v>
      </c>
      <c r="B288" t="s">
        <v>1023</v>
      </c>
      <c r="C288" t="s">
        <v>1024</v>
      </c>
      <c r="D288" t="s">
        <v>1025</v>
      </c>
      <c r="E288" t="s">
        <v>570</v>
      </c>
      <c r="F288" t="s">
        <v>27760</v>
      </c>
      <c r="H288">
        <v>62.370564889999997</v>
      </c>
      <c r="I288">
        <v>73.419037200000005</v>
      </c>
      <c r="J288">
        <v>63.606294509999998</v>
      </c>
      <c r="K288">
        <v>64.427413799999997</v>
      </c>
      <c r="L288">
        <v>74.913635420000006</v>
      </c>
      <c r="M288">
        <v>30.33195387</v>
      </c>
      <c r="N288">
        <v>192.40738020000001</v>
      </c>
      <c r="O288">
        <v>286.32692179999998</v>
      </c>
      <c r="P288">
        <v>219.90935970000001</v>
      </c>
      <c r="Q288">
        <v>297.90180620000001</v>
      </c>
      <c r="R288">
        <v>30.462115839999999</v>
      </c>
      <c r="S288">
        <v>240.80145390000001</v>
      </c>
      <c r="T288">
        <v>64.986822459999999</v>
      </c>
      <c r="U288">
        <v>153.4031028</v>
      </c>
      <c r="V288">
        <v>61.268887149999998</v>
      </c>
      <c r="X288">
        <f t="shared" si="24"/>
        <v>127.76911664933333</v>
      </c>
      <c r="Y288">
        <f t="shared" si="25"/>
        <v>94.742976519093503</v>
      </c>
      <c r="AA288" s="17" t="str">
        <f t="shared" si="28"/>
        <v/>
      </c>
      <c r="AB288" s="17" t="str">
        <f t="shared" si="28"/>
        <v/>
      </c>
      <c r="AC288" s="17" t="str">
        <f t="shared" si="28"/>
        <v/>
      </c>
      <c r="AD288" s="17" t="str">
        <f t="shared" si="28"/>
        <v/>
      </c>
      <c r="AE288" s="17" t="str">
        <f t="shared" si="28"/>
        <v/>
      </c>
      <c r="AF288" s="17" t="str">
        <f t="shared" si="28"/>
        <v/>
      </c>
      <c r="AG288" s="17" t="str">
        <f t="shared" si="27"/>
        <v/>
      </c>
      <c r="AH288" s="17" t="str">
        <f t="shared" si="27"/>
        <v/>
      </c>
      <c r="AI288" s="17" t="str">
        <f t="shared" si="27"/>
        <v/>
      </c>
      <c r="AJ288" s="17" t="str">
        <f t="shared" si="27"/>
        <v/>
      </c>
      <c r="AK288" s="17" t="str">
        <f t="shared" si="27"/>
        <v/>
      </c>
      <c r="AL288" s="17" t="str">
        <f t="shared" si="27"/>
        <v/>
      </c>
      <c r="AM288" s="17" t="str">
        <f t="shared" si="26"/>
        <v/>
      </c>
      <c r="AN288" s="17" t="str">
        <f t="shared" si="26"/>
        <v/>
      </c>
      <c r="AO288" s="17" t="str">
        <f t="shared" si="26"/>
        <v/>
      </c>
    </row>
    <row r="289" spans="1:41">
      <c r="A289" t="s">
        <v>1026</v>
      </c>
      <c r="B289" t="s">
        <v>1027</v>
      </c>
      <c r="C289" t="s">
        <v>1028</v>
      </c>
      <c r="D289" t="s">
        <v>1029</v>
      </c>
      <c r="E289" t="s">
        <v>570</v>
      </c>
      <c r="F289" t="s">
        <v>27760</v>
      </c>
      <c r="H289">
        <v>32.125149219999997</v>
      </c>
      <c r="I289">
        <v>1.2270338270000001</v>
      </c>
      <c r="J289">
        <v>1.1078146849999999</v>
      </c>
      <c r="K289">
        <v>0.93488716400000005</v>
      </c>
      <c r="L289">
        <v>0.68864424599999996</v>
      </c>
      <c r="M289">
        <v>0.255265456</v>
      </c>
      <c r="N289">
        <v>12.2775993</v>
      </c>
      <c r="O289">
        <v>3.9320857149999999</v>
      </c>
      <c r="P289">
        <v>5.2263821159999999</v>
      </c>
      <c r="Q289">
        <v>6.0195615790000003</v>
      </c>
      <c r="R289">
        <v>8.9308970460000001</v>
      </c>
      <c r="S289">
        <v>1.256316955</v>
      </c>
      <c r="T289">
        <v>14.967256170000001</v>
      </c>
      <c r="U289">
        <v>2.8253944880000001</v>
      </c>
      <c r="V289">
        <v>4.2644700330000003</v>
      </c>
      <c r="X289">
        <f t="shared" si="24"/>
        <v>6.4025838666666655</v>
      </c>
      <c r="Y289">
        <f t="shared" si="25"/>
        <v>8.3774901847970398</v>
      </c>
      <c r="AA289" s="17" t="str">
        <f t="shared" si="28"/>
        <v>?</v>
      </c>
      <c r="AB289" s="17" t="str">
        <f t="shared" si="28"/>
        <v/>
      </c>
      <c r="AC289" s="17" t="str">
        <f t="shared" si="28"/>
        <v/>
      </c>
      <c r="AD289" s="17" t="str">
        <f t="shared" si="28"/>
        <v/>
      </c>
      <c r="AE289" s="17" t="str">
        <f t="shared" si="28"/>
        <v/>
      </c>
      <c r="AF289" s="17" t="str">
        <f t="shared" si="28"/>
        <v/>
      </c>
      <c r="AG289" s="17" t="str">
        <f t="shared" si="27"/>
        <v/>
      </c>
      <c r="AH289" s="17" t="str">
        <f t="shared" si="27"/>
        <v/>
      </c>
      <c r="AI289" s="17" t="str">
        <f t="shared" si="27"/>
        <v/>
      </c>
      <c r="AJ289" s="17" t="str">
        <f t="shared" si="27"/>
        <v/>
      </c>
      <c r="AK289" s="17" t="str">
        <f t="shared" si="27"/>
        <v/>
      </c>
      <c r="AL289" s="17" t="str">
        <f t="shared" si="27"/>
        <v/>
      </c>
      <c r="AM289" s="17" t="str">
        <f t="shared" si="26"/>
        <v/>
      </c>
      <c r="AN289" s="17" t="str">
        <f t="shared" si="26"/>
        <v/>
      </c>
      <c r="AO289" s="17" t="str">
        <f t="shared" si="26"/>
        <v/>
      </c>
    </row>
    <row r="290" spans="1:41">
      <c r="A290" t="s">
        <v>1030</v>
      </c>
      <c r="B290" t="s">
        <v>1031</v>
      </c>
      <c r="C290" t="s">
        <v>1032</v>
      </c>
      <c r="D290" t="s">
        <v>1033</v>
      </c>
      <c r="E290" t="s">
        <v>570</v>
      </c>
      <c r="F290" t="s">
        <v>27760</v>
      </c>
      <c r="H290">
        <v>4.502835396</v>
      </c>
      <c r="I290">
        <v>1.995057616</v>
      </c>
      <c r="J290">
        <v>1.676664712</v>
      </c>
      <c r="K290">
        <v>2.2327935229999998</v>
      </c>
      <c r="L290">
        <v>1.9994281540000001</v>
      </c>
      <c r="M290">
        <v>7.0408733430000003</v>
      </c>
      <c r="N290">
        <v>12.664105129999999</v>
      </c>
      <c r="O290">
        <v>5.3413018369999996</v>
      </c>
      <c r="P290">
        <v>4.2313280569999998</v>
      </c>
      <c r="Q290">
        <v>4.0645014789999996</v>
      </c>
      <c r="R290">
        <v>1.2347717030000001</v>
      </c>
      <c r="S290">
        <v>1.46697934</v>
      </c>
      <c r="T290">
        <v>11.04218286</v>
      </c>
      <c r="U290">
        <v>2.3644880970000002</v>
      </c>
      <c r="V290">
        <v>13.04487529</v>
      </c>
      <c r="X290">
        <f t="shared" si="24"/>
        <v>4.993479102466666</v>
      </c>
      <c r="Y290">
        <f t="shared" si="25"/>
        <v>4.1083616889924714</v>
      </c>
      <c r="AA290" s="17" t="str">
        <f t="shared" si="28"/>
        <v/>
      </c>
      <c r="AB290" s="17" t="str">
        <f t="shared" si="28"/>
        <v/>
      </c>
      <c r="AC290" s="17" t="str">
        <f t="shared" si="28"/>
        <v/>
      </c>
      <c r="AD290" s="17" t="str">
        <f t="shared" si="28"/>
        <v/>
      </c>
      <c r="AE290" s="17" t="str">
        <f t="shared" si="28"/>
        <v/>
      </c>
      <c r="AF290" s="17" t="str">
        <f t="shared" si="28"/>
        <v/>
      </c>
      <c r="AG290" s="17" t="str">
        <f t="shared" si="27"/>
        <v/>
      </c>
      <c r="AH290" s="17" t="str">
        <f t="shared" si="27"/>
        <v/>
      </c>
      <c r="AI290" s="17" t="str">
        <f t="shared" si="27"/>
        <v/>
      </c>
      <c r="AJ290" s="17" t="str">
        <f t="shared" si="27"/>
        <v/>
      </c>
      <c r="AK290" s="17" t="str">
        <f t="shared" si="27"/>
        <v/>
      </c>
      <c r="AL290" s="17" t="str">
        <f t="shared" si="27"/>
        <v/>
      </c>
      <c r="AM290" s="17" t="str">
        <f t="shared" si="26"/>
        <v/>
      </c>
      <c r="AN290" s="17" t="str">
        <f t="shared" si="26"/>
        <v/>
      </c>
      <c r="AO290" s="17" t="str">
        <f t="shared" si="26"/>
        <v/>
      </c>
    </row>
    <row r="291" spans="1:41">
      <c r="A291" t="s">
        <v>1034</v>
      </c>
      <c r="B291" t="s">
        <v>1035</v>
      </c>
      <c r="C291" t="s">
        <v>1036</v>
      </c>
      <c r="D291" t="s">
        <v>1037</v>
      </c>
      <c r="E291" t="s">
        <v>570</v>
      </c>
      <c r="F291" t="s">
        <v>27760</v>
      </c>
      <c r="H291">
        <v>105.45544959999999</v>
      </c>
      <c r="I291">
        <v>3.1641417199999999</v>
      </c>
      <c r="J291">
        <v>2.1906526290000001</v>
      </c>
      <c r="K291">
        <v>2.3006152900000001</v>
      </c>
      <c r="L291">
        <v>1.664813509</v>
      </c>
      <c r="M291">
        <v>2.1027458179999998</v>
      </c>
      <c r="N291">
        <v>32.690021489999999</v>
      </c>
      <c r="O291">
        <v>4.0286946910000001</v>
      </c>
      <c r="P291">
        <v>20.680200429999999</v>
      </c>
      <c r="Q291">
        <v>22.236013310000001</v>
      </c>
      <c r="R291">
        <v>113.3223622</v>
      </c>
      <c r="S291">
        <v>3.560489161</v>
      </c>
      <c r="T291">
        <v>56.856946550000004</v>
      </c>
      <c r="U291">
        <v>3.3690968720000001</v>
      </c>
      <c r="V291">
        <v>4.9910856739999998</v>
      </c>
      <c r="X291">
        <f t="shared" si="24"/>
        <v>25.240888596266664</v>
      </c>
      <c r="Y291">
        <f t="shared" si="25"/>
        <v>37.533032653281658</v>
      </c>
      <c r="AA291" s="17" t="str">
        <f t="shared" si="28"/>
        <v>?</v>
      </c>
      <c r="AB291" s="17" t="str">
        <f t="shared" si="28"/>
        <v/>
      </c>
      <c r="AC291" s="17" t="str">
        <f t="shared" si="28"/>
        <v/>
      </c>
      <c r="AD291" s="17" t="str">
        <f t="shared" si="28"/>
        <v/>
      </c>
      <c r="AE291" s="17" t="str">
        <f t="shared" si="28"/>
        <v/>
      </c>
      <c r="AF291" s="17" t="str">
        <f t="shared" si="28"/>
        <v/>
      </c>
      <c r="AG291" s="17" t="str">
        <f t="shared" si="27"/>
        <v/>
      </c>
      <c r="AH291" s="17" t="str">
        <f t="shared" si="27"/>
        <v/>
      </c>
      <c r="AI291" s="17" t="str">
        <f t="shared" si="27"/>
        <v/>
      </c>
      <c r="AJ291" s="17" t="str">
        <f t="shared" si="27"/>
        <v/>
      </c>
      <c r="AK291" s="17" t="str">
        <f t="shared" si="27"/>
        <v>?</v>
      </c>
      <c r="AL291" s="17" t="str">
        <f t="shared" si="27"/>
        <v/>
      </c>
      <c r="AM291" s="17" t="str">
        <f t="shared" si="26"/>
        <v/>
      </c>
      <c r="AN291" s="17" t="str">
        <f t="shared" si="26"/>
        <v/>
      </c>
      <c r="AO291" s="17" t="str">
        <f t="shared" si="26"/>
        <v/>
      </c>
    </row>
    <row r="292" spans="1:41">
      <c r="A292" t="s">
        <v>1038</v>
      </c>
      <c r="B292" t="s">
        <v>1039</v>
      </c>
      <c r="C292" t="s">
        <v>1040</v>
      </c>
      <c r="D292" t="s">
        <v>1041</v>
      </c>
      <c r="E292" t="s">
        <v>570</v>
      </c>
      <c r="F292" t="s">
        <v>27760</v>
      </c>
      <c r="H292">
        <v>3.504534386</v>
      </c>
      <c r="I292">
        <v>3.1365417020000002</v>
      </c>
      <c r="J292">
        <v>2.9379787579999999</v>
      </c>
      <c r="K292">
        <v>3.510981101</v>
      </c>
      <c r="L292">
        <v>2.396463276</v>
      </c>
      <c r="M292">
        <v>12.16724902</v>
      </c>
      <c r="N292">
        <v>1.431004714</v>
      </c>
      <c r="O292">
        <v>2.2924391489999998</v>
      </c>
      <c r="P292">
        <v>2.2893567909999999</v>
      </c>
      <c r="Q292">
        <v>1.9486428680000001</v>
      </c>
      <c r="R292">
        <v>3.7671853569999998</v>
      </c>
      <c r="S292">
        <v>3.1277578990000001</v>
      </c>
      <c r="T292">
        <v>4.0364434290000002</v>
      </c>
      <c r="U292">
        <v>3.2388740070000002</v>
      </c>
      <c r="V292">
        <v>3.5655121859999999</v>
      </c>
      <c r="X292">
        <f t="shared" si="24"/>
        <v>3.5567309762000008</v>
      </c>
      <c r="Y292">
        <f t="shared" si="25"/>
        <v>2.4917054800441063</v>
      </c>
      <c r="AA292" s="17" t="str">
        <f t="shared" si="28"/>
        <v/>
      </c>
      <c r="AB292" s="17" t="str">
        <f t="shared" si="28"/>
        <v/>
      </c>
      <c r="AC292" s="17" t="str">
        <f t="shared" si="28"/>
        <v/>
      </c>
      <c r="AD292" s="17" t="str">
        <f t="shared" si="28"/>
        <v/>
      </c>
      <c r="AE292" s="17" t="str">
        <f t="shared" si="28"/>
        <v/>
      </c>
      <c r="AF292" s="17" t="str">
        <f t="shared" si="28"/>
        <v>?</v>
      </c>
      <c r="AG292" s="17" t="str">
        <f t="shared" si="27"/>
        <v/>
      </c>
      <c r="AH292" s="17" t="str">
        <f t="shared" si="27"/>
        <v/>
      </c>
      <c r="AI292" s="17" t="str">
        <f t="shared" si="27"/>
        <v/>
      </c>
      <c r="AJ292" s="17" t="str">
        <f t="shared" si="27"/>
        <v/>
      </c>
      <c r="AK292" s="17" t="str">
        <f t="shared" si="27"/>
        <v/>
      </c>
      <c r="AL292" s="17" t="str">
        <f t="shared" si="27"/>
        <v/>
      </c>
      <c r="AM292" s="17" t="str">
        <f t="shared" si="26"/>
        <v/>
      </c>
      <c r="AN292" s="17" t="str">
        <f t="shared" si="26"/>
        <v/>
      </c>
      <c r="AO292" s="17" t="str">
        <f t="shared" si="26"/>
        <v/>
      </c>
    </row>
    <row r="293" spans="1:41">
      <c r="A293" t="s">
        <v>1042</v>
      </c>
      <c r="B293" t="s">
        <v>1043</v>
      </c>
      <c r="C293" t="s">
        <v>800</v>
      </c>
      <c r="D293" t="s">
        <v>1044</v>
      </c>
      <c r="E293" t="s">
        <v>570</v>
      </c>
      <c r="F293" t="s">
        <v>27760</v>
      </c>
      <c r="H293">
        <v>6.8373233769999997</v>
      </c>
      <c r="I293">
        <v>11.20875086</v>
      </c>
      <c r="J293">
        <v>9.1653440929999999</v>
      </c>
      <c r="K293">
        <v>11.44752456</v>
      </c>
      <c r="L293">
        <v>6.6117955300000002</v>
      </c>
      <c r="M293">
        <v>7.8777286269999998</v>
      </c>
      <c r="N293">
        <v>3.9884010280000002</v>
      </c>
      <c r="O293">
        <v>6.9341606169999999</v>
      </c>
      <c r="P293">
        <v>6.5136749099999998</v>
      </c>
      <c r="Q293">
        <v>10.368516359999999</v>
      </c>
      <c r="R293">
        <v>6.5622800750000003</v>
      </c>
      <c r="S293">
        <v>8.7656413610000001</v>
      </c>
      <c r="T293">
        <v>9.0866243069999992</v>
      </c>
      <c r="U293">
        <v>10.05298913</v>
      </c>
      <c r="V293">
        <v>9.8704124269999998</v>
      </c>
      <c r="X293">
        <f t="shared" si="24"/>
        <v>8.3527444841333338</v>
      </c>
      <c r="Y293">
        <f t="shared" si="25"/>
        <v>2.0969733278876328</v>
      </c>
      <c r="AA293" s="17" t="str">
        <f t="shared" si="28"/>
        <v/>
      </c>
      <c r="AB293" s="17" t="str">
        <f t="shared" si="28"/>
        <v/>
      </c>
      <c r="AC293" s="17" t="str">
        <f t="shared" si="28"/>
        <v/>
      </c>
      <c r="AD293" s="17" t="str">
        <f t="shared" si="28"/>
        <v/>
      </c>
      <c r="AE293" s="17" t="str">
        <f t="shared" si="28"/>
        <v/>
      </c>
      <c r="AF293" s="17" t="str">
        <f t="shared" si="28"/>
        <v/>
      </c>
      <c r="AG293" s="17" t="str">
        <f t="shared" si="27"/>
        <v>?</v>
      </c>
      <c r="AH293" s="17" t="str">
        <f t="shared" si="27"/>
        <v/>
      </c>
      <c r="AI293" s="17" t="str">
        <f t="shared" si="27"/>
        <v/>
      </c>
      <c r="AJ293" s="17" t="str">
        <f t="shared" si="27"/>
        <v/>
      </c>
      <c r="AK293" s="17" t="str">
        <f t="shared" si="27"/>
        <v/>
      </c>
      <c r="AL293" s="17" t="str">
        <f t="shared" si="27"/>
        <v/>
      </c>
      <c r="AM293" s="17" t="str">
        <f t="shared" si="26"/>
        <v/>
      </c>
      <c r="AN293" s="17" t="str">
        <f t="shared" si="26"/>
        <v/>
      </c>
      <c r="AO293" s="17" t="str">
        <f t="shared" si="26"/>
        <v/>
      </c>
    </row>
    <row r="294" spans="1:41">
      <c r="A294" t="s">
        <v>1045</v>
      </c>
      <c r="B294" t="s">
        <v>1046</v>
      </c>
      <c r="C294" t="s">
        <v>1047</v>
      </c>
      <c r="D294" t="s">
        <v>1048</v>
      </c>
      <c r="E294" t="s">
        <v>570</v>
      </c>
      <c r="F294" t="s">
        <v>27760</v>
      </c>
      <c r="H294">
        <v>2.3788844010000001</v>
      </c>
      <c r="I294">
        <v>6.218630052</v>
      </c>
      <c r="J294">
        <v>4.8592212699999999</v>
      </c>
      <c r="K294">
        <v>10.03818937</v>
      </c>
      <c r="L294">
        <v>3.7792570560000001</v>
      </c>
      <c r="M294">
        <v>1.8272458110000001</v>
      </c>
      <c r="N294">
        <v>7.6321821510000003</v>
      </c>
      <c r="O294">
        <v>11.82162544</v>
      </c>
      <c r="P294">
        <v>6.4750817070000002</v>
      </c>
      <c r="Q294">
        <v>3.0062326609999999</v>
      </c>
      <c r="R294">
        <v>1.826551689</v>
      </c>
      <c r="S294">
        <v>9.2080405770000002</v>
      </c>
      <c r="T294">
        <v>1.5807376390000001</v>
      </c>
      <c r="U294">
        <v>24.840800940000001</v>
      </c>
      <c r="V294">
        <v>6.5412871470000002</v>
      </c>
      <c r="X294">
        <f t="shared" si="24"/>
        <v>6.8022645274000002</v>
      </c>
      <c r="Y294">
        <f t="shared" si="25"/>
        <v>5.9263895995065763</v>
      </c>
      <c r="AA294" s="17" t="str">
        <f t="shared" si="28"/>
        <v/>
      </c>
      <c r="AB294" s="17" t="str">
        <f t="shared" si="28"/>
        <v/>
      </c>
      <c r="AC294" s="17" t="str">
        <f t="shared" si="28"/>
        <v/>
      </c>
      <c r="AD294" s="17" t="str">
        <f t="shared" si="28"/>
        <v/>
      </c>
      <c r="AE294" s="17" t="str">
        <f t="shared" si="28"/>
        <v/>
      </c>
      <c r="AF294" s="17" t="str">
        <f t="shared" si="28"/>
        <v/>
      </c>
      <c r="AG294" s="17" t="str">
        <f t="shared" si="27"/>
        <v/>
      </c>
      <c r="AH294" s="17" t="str">
        <f t="shared" si="27"/>
        <v/>
      </c>
      <c r="AI294" s="17" t="str">
        <f t="shared" si="27"/>
        <v/>
      </c>
      <c r="AJ294" s="17" t="str">
        <f t="shared" si="27"/>
        <v/>
      </c>
      <c r="AK294" s="17" t="str">
        <f t="shared" si="27"/>
        <v/>
      </c>
      <c r="AL294" s="17" t="str">
        <f t="shared" si="27"/>
        <v/>
      </c>
      <c r="AM294" s="17" t="str">
        <f t="shared" si="26"/>
        <v/>
      </c>
      <c r="AN294" s="17" t="str">
        <f t="shared" si="26"/>
        <v>?</v>
      </c>
      <c r="AO294" s="17" t="str">
        <f t="shared" si="26"/>
        <v/>
      </c>
    </row>
    <row r="295" spans="1:41">
      <c r="A295" t="s">
        <v>1049</v>
      </c>
      <c r="B295" t="s">
        <v>1050</v>
      </c>
      <c r="C295" t="s">
        <v>1051</v>
      </c>
      <c r="D295" t="s">
        <v>1052</v>
      </c>
      <c r="E295" t="s">
        <v>570</v>
      </c>
      <c r="F295" t="s">
        <v>27760</v>
      </c>
      <c r="H295">
        <v>9.4016078949999997</v>
      </c>
      <c r="I295">
        <v>18.436379819999999</v>
      </c>
      <c r="J295">
        <v>8.853772932</v>
      </c>
      <c r="K295">
        <v>7.4414638210000001</v>
      </c>
      <c r="L295">
        <v>12.7473379</v>
      </c>
      <c r="M295">
        <v>15.379062129999999</v>
      </c>
      <c r="N295">
        <v>8.6325678230000005</v>
      </c>
      <c r="O295">
        <v>5.5619451900000003</v>
      </c>
      <c r="P295">
        <v>27.01190072</v>
      </c>
      <c r="Q295">
        <v>40.04322183</v>
      </c>
      <c r="R295">
        <v>2.673603484</v>
      </c>
      <c r="S295">
        <v>4.3353481770000002</v>
      </c>
      <c r="T295">
        <v>6.1701192599999999</v>
      </c>
      <c r="U295">
        <v>1.097086022</v>
      </c>
      <c r="V295">
        <v>2.8724303089999998</v>
      </c>
      <c r="X295">
        <f t="shared" si="24"/>
        <v>11.377189820866668</v>
      </c>
      <c r="Y295">
        <f t="shared" si="25"/>
        <v>10.459054670136997</v>
      </c>
      <c r="AA295" s="17" t="str">
        <f t="shared" si="28"/>
        <v/>
      </c>
      <c r="AB295" s="17" t="str">
        <f t="shared" si="28"/>
        <v/>
      </c>
      <c r="AC295" s="17" t="str">
        <f t="shared" si="28"/>
        <v/>
      </c>
      <c r="AD295" s="17" t="str">
        <f t="shared" si="28"/>
        <v/>
      </c>
      <c r="AE295" s="17" t="str">
        <f t="shared" si="28"/>
        <v/>
      </c>
      <c r="AF295" s="17" t="str">
        <f t="shared" si="28"/>
        <v/>
      </c>
      <c r="AG295" s="17" t="str">
        <f t="shared" si="27"/>
        <v/>
      </c>
      <c r="AH295" s="17" t="str">
        <f t="shared" si="27"/>
        <v/>
      </c>
      <c r="AI295" s="17" t="str">
        <f t="shared" si="27"/>
        <v/>
      </c>
      <c r="AJ295" s="17" t="str">
        <f t="shared" si="27"/>
        <v>?</v>
      </c>
      <c r="AK295" s="17" t="str">
        <f t="shared" si="27"/>
        <v/>
      </c>
      <c r="AL295" s="17" t="str">
        <f t="shared" si="27"/>
        <v/>
      </c>
      <c r="AM295" s="17" t="str">
        <f t="shared" si="26"/>
        <v/>
      </c>
      <c r="AN295" s="17" t="str">
        <f t="shared" si="26"/>
        <v/>
      </c>
      <c r="AO295" s="17" t="str">
        <f t="shared" si="26"/>
        <v/>
      </c>
    </row>
    <row r="296" spans="1:41">
      <c r="A296" t="s">
        <v>1053</v>
      </c>
      <c r="B296" t="s">
        <v>1054</v>
      </c>
      <c r="C296" t="s">
        <v>1055</v>
      </c>
      <c r="D296" t="s">
        <v>1056</v>
      </c>
      <c r="E296" t="s">
        <v>570</v>
      </c>
      <c r="F296" t="s">
        <v>27760</v>
      </c>
      <c r="H296">
        <v>9.5546760620000004</v>
      </c>
      <c r="I296">
        <v>8.2315359239999992</v>
      </c>
      <c r="J296">
        <v>8.1320129740000002</v>
      </c>
      <c r="K296">
        <v>10.115604709999999</v>
      </c>
      <c r="L296">
        <v>8.0662448589999993</v>
      </c>
      <c r="M296">
        <v>6.5235963540000004</v>
      </c>
      <c r="N296">
        <v>1.5481967999999999</v>
      </c>
      <c r="O296">
        <v>2.1533331690000002</v>
      </c>
      <c r="P296">
        <v>5.7793017190000002</v>
      </c>
      <c r="Q296">
        <v>5.3663957839999998</v>
      </c>
      <c r="R296">
        <v>0</v>
      </c>
      <c r="S296">
        <v>1.5704312979999999</v>
      </c>
      <c r="T296">
        <v>1.1757328789999999</v>
      </c>
      <c r="U296">
        <v>10.034529729999999</v>
      </c>
      <c r="V296">
        <v>10.946986969999999</v>
      </c>
      <c r="X296">
        <f t="shared" si="24"/>
        <v>5.9465719488</v>
      </c>
      <c r="Y296">
        <f t="shared" si="25"/>
        <v>3.7636433752387157</v>
      </c>
      <c r="AA296" s="17" t="str">
        <f t="shared" si="28"/>
        <v/>
      </c>
      <c r="AB296" s="17" t="str">
        <f t="shared" si="28"/>
        <v/>
      </c>
      <c r="AC296" s="17" t="str">
        <f t="shared" si="28"/>
        <v/>
      </c>
      <c r="AD296" s="17" t="str">
        <f t="shared" si="28"/>
        <v/>
      </c>
      <c r="AE296" s="17" t="str">
        <f t="shared" si="28"/>
        <v/>
      </c>
      <c r="AF296" s="17" t="str">
        <f t="shared" si="28"/>
        <v/>
      </c>
      <c r="AG296" s="17" t="str">
        <f t="shared" si="27"/>
        <v/>
      </c>
      <c r="AH296" s="17" t="str">
        <f t="shared" si="27"/>
        <v/>
      </c>
      <c r="AI296" s="17" t="str">
        <f t="shared" si="27"/>
        <v/>
      </c>
      <c r="AJ296" s="17" t="str">
        <f t="shared" si="27"/>
        <v/>
      </c>
      <c r="AK296" s="17" t="str">
        <f t="shared" si="27"/>
        <v/>
      </c>
      <c r="AL296" s="17" t="str">
        <f t="shared" si="27"/>
        <v/>
      </c>
      <c r="AM296" s="17" t="str">
        <f t="shared" si="26"/>
        <v/>
      </c>
      <c r="AN296" s="17" t="str">
        <f t="shared" si="26"/>
        <v/>
      </c>
      <c r="AO296" s="17" t="str">
        <f t="shared" si="26"/>
        <v/>
      </c>
    </row>
    <row r="297" spans="1:41">
      <c r="A297" t="s">
        <v>1059</v>
      </c>
      <c r="B297" t="s">
        <v>1060</v>
      </c>
      <c r="C297" t="s">
        <v>1061</v>
      </c>
      <c r="D297" t="s">
        <v>1062</v>
      </c>
      <c r="E297" t="s">
        <v>570</v>
      </c>
      <c r="F297" t="s">
        <v>27760</v>
      </c>
      <c r="H297">
        <v>2.994979039</v>
      </c>
      <c r="I297">
        <v>1.3269762759999999</v>
      </c>
      <c r="J297">
        <v>0.90278340400000001</v>
      </c>
      <c r="K297">
        <v>0.67945842599999995</v>
      </c>
      <c r="L297">
        <v>0.83322932599999999</v>
      </c>
      <c r="M297">
        <v>1.341943458</v>
      </c>
      <c r="N297">
        <v>0.72793943000000005</v>
      </c>
      <c r="O297">
        <v>1.835094038</v>
      </c>
      <c r="P297">
        <v>1.2077079610000001</v>
      </c>
      <c r="Q297">
        <v>3.2591341030000001</v>
      </c>
      <c r="R297">
        <v>0.31938897399999999</v>
      </c>
      <c r="S297">
        <v>1.128101585</v>
      </c>
      <c r="T297">
        <v>0.737083143</v>
      </c>
      <c r="U297">
        <v>0.94861043</v>
      </c>
      <c r="V297">
        <v>0.91504226300000002</v>
      </c>
      <c r="X297">
        <f t="shared" si="24"/>
        <v>1.2771647904000001</v>
      </c>
      <c r="Y297">
        <f t="shared" si="25"/>
        <v>0.83102087178748074</v>
      </c>
      <c r="AA297" s="17" t="str">
        <f t="shared" si="28"/>
        <v>?</v>
      </c>
      <c r="AB297" s="17" t="str">
        <f t="shared" si="28"/>
        <v/>
      </c>
      <c r="AC297" s="17" t="str">
        <f t="shared" si="28"/>
        <v/>
      </c>
      <c r="AD297" s="17" t="str">
        <f t="shared" si="28"/>
        <v/>
      </c>
      <c r="AE297" s="17" t="str">
        <f t="shared" si="28"/>
        <v/>
      </c>
      <c r="AF297" s="17" t="str">
        <f t="shared" si="28"/>
        <v/>
      </c>
      <c r="AG297" s="17" t="str">
        <f t="shared" si="27"/>
        <v/>
      </c>
      <c r="AH297" s="17" t="str">
        <f t="shared" si="27"/>
        <v/>
      </c>
      <c r="AI297" s="17" t="str">
        <f t="shared" si="27"/>
        <v/>
      </c>
      <c r="AJ297" s="17" t="str">
        <f t="shared" si="27"/>
        <v>?</v>
      </c>
      <c r="AK297" s="17" t="str">
        <f t="shared" si="27"/>
        <v/>
      </c>
      <c r="AL297" s="17" t="str">
        <f t="shared" si="27"/>
        <v/>
      </c>
      <c r="AM297" s="17" t="str">
        <f t="shared" si="26"/>
        <v/>
      </c>
      <c r="AN297" s="17" t="str">
        <f t="shared" si="26"/>
        <v/>
      </c>
      <c r="AO297" s="17" t="str">
        <f t="shared" si="26"/>
        <v/>
      </c>
    </row>
    <row r="298" spans="1:41">
      <c r="A298" t="s">
        <v>1063</v>
      </c>
      <c r="B298" t="s">
        <v>1064</v>
      </c>
      <c r="C298" t="s">
        <v>1065</v>
      </c>
      <c r="D298" t="s">
        <v>1066</v>
      </c>
      <c r="E298" t="s">
        <v>570</v>
      </c>
      <c r="F298" t="s">
        <v>27760</v>
      </c>
      <c r="H298">
        <v>10.496280130000001</v>
      </c>
      <c r="I298">
        <v>2.1916408569999999</v>
      </c>
      <c r="J298">
        <v>1.8739634860000001</v>
      </c>
      <c r="K298">
        <v>2.7261176850000002</v>
      </c>
      <c r="L298">
        <v>2.145846498</v>
      </c>
      <c r="M298">
        <v>2.2704183119999999</v>
      </c>
      <c r="N298">
        <v>4.9263685500000003</v>
      </c>
      <c r="O298">
        <v>7.1425095570000003</v>
      </c>
      <c r="P298">
        <v>5.144754764</v>
      </c>
      <c r="Q298">
        <v>6.1747649989999998</v>
      </c>
      <c r="R298">
        <v>2.084285977</v>
      </c>
      <c r="S298">
        <v>2.7960069550000002</v>
      </c>
      <c r="T298">
        <v>2.137821046</v>
      </c>
      <c r="U298">
        <v>3.9640880420000002</v>
      </c>
      <c r="V298">
        <v>2.1563506910000001</v>
      </c>
      <c r="X298">
        <f t="shared" si="24"/>
        <v>3.8820811699333335</v>
      </c>
      <c r="Y298">
        <f t="shared" si="25"/>
        <v>2.4870605806167476</v>
      </c>
      <c r="AA298" s="17" t="str">
        <f t="shared" si="28"/>
        <v>?</v>
      </c>
      <c r="AB298" s="17" t="str">
        <f t="shared" si="28"/>
        <v/>
      </c>
      <c r="AC298" s="17" t="str">
        <f t="shared" si="28"/>
        <v/>
      </c>
      <c r="AD298" s="17" t="str">
        <f t="shared" si="28"/>
        <v/>
      </c>
      <c r="AE298" s="17" t="str">
        <f t="shared" si="28"/>
        <v/>
      </c>
      <c r="AF298" s="17" t="str">
        <f t="shared" si="28"/>
        <v/>
      </c>
      <c r="AG298" s="17" t="str">
        <f t="shared" si="27"/>
        <v/>
      </c>
      <c r="AH298" s="17" t="str">
        <f t="shared" si="27"/>
        <v/>
      </c>
      <c r="AI298" s="17" t="str">
        <f t="shared" si="27"/>
        <v/>
      </c>
      <c r="AJ298" s="17" t="str">
        <f t="shared" si="27"/>
        <v/>
      </c>
      <c r="AK298" s="17" t="str">
        <f t="shared" si="27"/>
        <v/>
      </c>
      <c r="AL298" s="17" t="str">
        <f t="shared" si="27"/>
        <v/>
      </c>
      <c r="AM298" s="17" t="str">
        <f t="shared" si="26"/>
        <v/>
      </c>
      <c r="AN298" s="17" t="str">
        <f t="shared" si="26"/>
        <v/>
      </c>
      <c r="AO298" s="17" t="str">
        <f t="shared" si="26"/>
        <v/>
      </c>
    </row>
    <row r="299" spans="1:41">
      <c r="A299" t="s">
        <v>1067</v>
      </c>
      <c r="B299" t="s">
        <v>1068</v>
      </c>
      <c r="C299" t="s">
        <v>1069</v>
      </c>
      <c r="D299" t="s">
        <v>1070</v>
      </c>
      <c r="E299" t="s">
        <v>570</v>
      </c>
      <c r="F299" t="s">
        <v>27760</v>
      </c>
      <c r="H299">
        <v>34.047008150000003</v>
      </c>
      <c r="I299">
        <v>5.0804756409999996</v>
      </c>
      <c r="J299">
        <v>4.185223133</v>
      </c>
      <c r="K299">
        <v>3.4098112710000001</v>
      </c>
      <c r="L299">
        <v>5.1786413390000003</v>
      </c>
      <c r="M299">
        <v>9.2818779500000002</v>
      </c>
      <c r="N299">
        <v>5.402485972</v>
      </c>
      <c r="O299">
        <v>5.4119627780000004</v>
      </c>
      <c r="P299">
        <v>12.884518269999999</v>
      </c>
      <c r="Q299">
        <v>22.627518999999999</v>
      </c>
      <c r="R299">
        <v>5.756641761</v>
      </c>
      <c r="S299">
        <v>4.0665628610000004</v>
      </c>
      <c r="T299">
        <v>11.91754186</v>
      </c>
      <c r="U299">
        <v>4.0494504850000004</v>
      </c>
      <c r="V299">
        <v>4.3657014260000002</v>
      </c>
      <c r="X299">
        <f t="shared" si="24"/>
        <v>9.1776947931333321</v>
      </c>
      <c r="Y299">
        <f t="shared" si="25"/>
        <v>8.5662374800166319</v>
      </c>
      <c r="AA299" s="17" t="str">
        <f t="shared" si="28"/>
        <v>?</v>
      </c>
      <c r="AB299" s="17" t="str">
        <f t="shared" si="28"/>
        <v/>
      </c>
      <c r="AC299" s="17" t="str">
        <f t="shared" si="28"/>
        <v/>
      </c>
      <c r="AD299" s="17" t="str">
        <f t="shared" si="28"/>
        <v/>
      </c>
      <c r="AE299" s="17" t="str">
        <f t="shared" si="28"/>
        <v/>
      </c>
      <c r="AF299" s="17" t="str">
        <f t="shared" si="28"/>
        <v/>
      </c>
      <c r="AG299" s="17" t="str">
        <f t="shared" si="27"/>
        <v/>
      </c>
      <c r="AH299" s="17" t="str">
        <f t="shared" si="27"/>
        <v/>
      </c>
      <c r="AI299" s="17" t="str">
        <f t="shared" si="27"/>
        <v/>
      </c>
      <c r="AJ299" s="17" t="str">
        <f t="shared" si="27"/>
        <v/>
      </c>
      <c r="AK299" s="17" t="str">
        <f t="shared" si="27"/>
        <v/>
      </c>
      <c r="AL299" s="17" t="str">
        <f t="shared" si="27"/>
        <v/>
      </c>
      <c r="AM299" s="17" t="str">
        <f t="shared" si="26"/>
        <v/>
      </c>
      <c r="AN299" s="17" t="str">
        <f t="shared" si="26"/>
        <v/>
      </c>
      <c r="AO299" s="17" t="str">
        <f t="shared" si="26"/>
        <v/>
      </c>
    </row>
    <row r="300" spans="1:41">
      <c r="A300" t="s">
        <v>1071</v>
      </c>
      <c r="B300" t="s">
        <v>1072</v>
      </c>
      <c r="C300" t="s">
        <v>667</v>
      </c>
      <c r="D300" t="s">
        <v>668</v>
      </c>
      <c r="E300" t="s">
        <v>570</v>
      </c>
      <c r="F300" t="s">
        <v>27760</v>
      </c>
      <c r="H300">
        <v>4.3547381229999997</v>
      </c>
      <c r="I300">
        <v>4.4216347249999997</v>
      </c>
      <c r="J300">
        <v>4.0151913309999996</v>
      </c>
      <c r="K300">
        <v>2.9885224589999999</v>
      </c>
      <c r="L300">
        <v>3.3839179480000001</v>
      </c>
      <c r="M300">
        <v>2.9268046249999999</v>
      </c>
      <c r="N300">
        <v>5.0275582380000001</v>
      </c>
      <c r="O300">
        <v>4.1633906820000002</v>
      </c>
      <c r="P300">
        <v>7.4905353530000003</v>
      </c>
      <c r="Q300">
        <v>8.1400749749999992</v>
      </c>
      <c r="R300">
        <v>2.4380773420000001</v>
      </c>
      <c r="S300">
        <v>1.990696469</v>
      </c>
      <c r="T300">
        <v>5.0237268249999998</v>
      </c>
      <c r="U300">
        <v>5.2267899440000001</v>
      </c>
      <c r="V300">
        <v>4.7398465569999999</v>
      </c>
      <c r="X300">
        <f t="shared" si="24"/>
        <v>4.4221003730666668</v>
      </c>
      <c r="Y300">
        <f t="shared" si="25"/>
        <v>1.6938890918322256</v>
      </c>
      <c r="AA300" s="17" t="str">
        <f t="shared" si="28"/>
        <v/>
      </c>
      <c r="AB300" s="17" t="str">
        <f t="shared" si="28"/>
        <v/>
      </c>
      <c r="AC300" s="17" t="str">
        <f t="shared" si="28"/>
        <v/>
      </c>
      <c r="AD300" s="17" t="str">
        <f t="shared" si="28"/>
        <v/>
      </c>
      <c r="AE300" s="17" t="str">
        <f t="shared" si="28"/>
        <v/>
      </c>
      <c r="AF300" s="17" t="str">
        <f t="shared" si="28"/>
        <v/>
      </c>
      <c r="AG300" s="17" t="str">
        <f t="shared" si="27"/>
        <v/>
      </c>
      <c r="AH300" s="17" t="str">
        <f t="shared" si="27"/>
        <v/>
      </c>
      <c r="AI300" s="17" t="str">
        <f t="shared" si="27"/>
        <v/>
      </c>
      <c r="AJ300" s="17" t="str">
        <f t="shared" si="27"/>
        <v>?</v>
      </c>
      <c r="AK300" s="17" t="str">
        <f t="shared" si="27"/>
        <v/>
      </c>
      <c r="AL300" s="17" t="str">
        <f t="shared" si="27"/>
        <v/>
      </c>
      <c r="AM300" s="17" t="str">
        <f t="shared" si="26"/>
        <v/>
      </c>
      <c r="AN300" s="17" t="str">
        <f t="shared" si="26"/>
        <v/>
      </c>
      <c r="AO300" s="17" t="str">
        <f t="shared" si="26"/>
        <v/>
      </c>
    </row>
    <row r="301" spans="1:41">
      <c r="A301" t="s">
        <v>1073</v>
      </c>
      <c r="B301" t="s">
        <v>1074</v>
      </c>
      <c r="C301" t="s">
        <v>939</v>
      </c>
      <c r="D301" t="s">
        <v>940</v>
      </c>
      <c r="E301" t="s">
        <v>570</v>
      </c>
      <c r="F301" t="s">
        <v>27760</v>
      </c>
      <c r="H301">
        <v>0</v>
      </c>
      <c r="I301">
        <v>3.2100927060000002</v>
      </c>
      <c r="J301">
        <v>1.1133742040000001</v>
      </c>
      <c r="K301">
        <v>0.65747205200000003</v>
      </c>
      <c r="L301">
        <v>0.97308101899999999</v>
      </c>
      <c r="M301">
        <v>1.5458570789999999</v>
      </c>
      <c r="N301">
        <v>2.3479475839999999</v>
      </c>
      <c r="O301">
        <v>0.51026230699999997</v>
      </c>
      <c r="P301">
        <v>0.36519629100000001</v>
      </c>
      <c r="Q301">
        <v>0</v>
      </c>
      <c r="R301">
        <v>0</v>
      </c>
      <c r="S301">
        <v>1.4885423360000001</v>
      </c>
      <c r="T301">
        <v>4.4577006829999997</v>
      </c>
      <c r="U301">
        <v>1.4493389270000001</v>
      </c>
      <c r="V301">
        <v>0</v>
      </c>
      <c r="X301">
        <f t="shared" si="24"/>
        <v>1.2079243458666666</v>
      </c>
      <c r="Y301">
        <f t="shared" si="25"/>
        <v>1.296174040267754</v>
      </c>
      <c r="AA301" s="17" t="str">
        <f t="shared" si="28"/>
        <v/>
      </c>
      <c r="AB301" s="17" t="str">
        <f t="shared" si="28"/>
        <v/>
      </c>
      <c r="AC301" s="17" t="str">
        <f t="shared" si="28"/>
        <v/>
      </c>
      <c r="AD301" s="17" t="str">
        <f t="shared" si="28"/>
        <v/>
      </c>
      <c r="AE301" s="17" t="str">
        <f t="shared" si="28"/>
        <v/>
      </c>
      <c r="AF301" s="17" t="str">
        <f t="shared" si="28"/>
        <v/>
      </c>
      <c r="AG301" s="17" t="str">
        <f t="shared" si="27"/>
        <v/>
      </c>
      <c r="AH301" s="17" t="str">
        <f t="shared" si="27"/>
        <v/>
      </c>
      <c r="AI301" s="17" t="str">
        <f t="shared" si="27"/>
        <v/>
      </c>
      <c r="AJ301" s="17" t="str">
        <f t="shared" si="27"/>
        <v/>
      </c>
      <c r="AK301" s="17" t="str">
        <f t="shared" si="27"/>
        <v/>
      </c>
      <c r="AL301" s="17" t="str">
        <f t="shared" si="27"/>
        <v/>
      </c>
      <c r="AM301" s="17" t="str">
        <f t="shared" si="26"/>
        <v>?</v>
      </c>
      <c r="AN301" s="17" t="str">
        <f t="shared" si="26"/>
        <v/>
      </c>
      <c r="AO301" s="17" t="str">
        <f t="shared" si="26"/>
        <v/>
      </c>
    </row>
    <row r="302" spans="1:41">
      <c r="A302" t="s">
        <v>1075</v>
      </c>
      <c r="B302" t="s">
        <v>1076</v>
      </c>
      <c r="C302" t="s">
        <v>568</v>
      </c>
      <c r="D302" t="s">
        <v>569</v>
      </c>
      <c r="E302" t="s">
        <v>570</v>
      </c>
      <c r="F302" t="s">
        <v>27760</v>
      </c>
      <c r="H302">
        <v>90.652902139999995</v>
      </c>
      <c r="I302">
        <v>179.00834040000001</v>
      </c>
      <c r="J302">
        <v>343.02996569999999</v>
      </c>
      <c r="K302">
        <v>152.1887442</v>
      </c>
      <c r="L302">
        <v>661.91547679999996</v>
      </c>
      <c r="M302">
        <v>601.43077830000004</v>
      </c>
      <c r="N302">
        <v>444.34192180000002</v>
      </c>
      <c r="O302">
        <v>246.58363739999999</v>
      </c>
      <c r="P302">
        <v>209.68502179999999</v>
      </c>
      <c r="Q302">
        <v>184.5680208</v>
      </c>
      <c r="R302">
        <v>71.431041059999998</v>
      </c>
      <c r="S302">
        <v>55.184984180000001</v>
      </c>
      <c r="T302">
        <v>26.02862301</v>
      </c>
      <c r="U302">
        <v>21.492635790000001</v>
      </c>
      <c r="V302">
        <v>193.49269200000001</v>
      </c>
      <c r="X302">
        <f t="shared" si="24"/>
        <v>232.06898569199996</v>
      </c>
      <c r="Y302">
        <f t="shared" si="25"/>
        <v>199.30357148340812</v>
      </c>
      <c r="AA302" s="17" t="str">
        <f t="shared" si="28"/>
        <v/>
      </c>
      <c r="AB302" s="17" t="str">
        <f t="shared" si="28"/>
        <v/>
      </c>
      <c r="AC302" s="17" t="str">
        <f t="shared" si="28"/>
        <v/>
      </c>
      <c r="AD302" s="17" t="str">
        <f t="shared" si="28"/>
        <v/>
      </c>
      <c r="AE302" s="17" t="str">
        <f t="shared" si="28"/>
        <v>?</v>
      </c>
      <c r="AF302" s="17" t="str">
        <f t="shared" si="28"/>
        <v/>
      </c>
      <c r="AG302" s="17" t="str">
        <f t="shared" si="27"/>
        <v/>
      </c>
      <c r="AH302" s="17" t="str">
        <f t="shared" si="27"/>
        <v/>
      </c>
      <c r="AI302" s="17" t="str">
        <f t="shared" si="27"/>
        <v/>
      </c>
      <c r="AJ302" s="17" t="str">
        <f t="shared" si="27"/>
        <v/>
      </c>
      <c r="AK302" s="17" t="str">
        <f t="shared" si="27"/>
        <v/>
      </c>
      <c r="AL302" s="17" t="str">
        <f t="shared" si="27"/>
        <v/>
      </c>
      <c r="AM302" s="17" t="str">
        <f t="shared" si="26"/>
        <v/>
      </c>
      <c r="AN302" s="17" t="str">
        <f t="shared" si="26"/>
        <v/>
      </c>
      <c r="AO302" s="17" t="str">
        <f t="shared" si="26"/>
        <v/>
      </c>
    </row>
    <row r="303" spans="1:41">
      <c r="A303" t="s">
        <v>1077</v>
      </c>
      <c r="B303" t="s">
        <v>1078</v>
      </c>
      <c r="C303" t="s">
        <v>1079</v>
      </c>
      <c r="D303" t="s">
        <v>1080</v>
      </c>
      <c r="E303" t="s">
        <v>570</v>
      </c>
      <c r="F303" t="s">
        <v>27760</v>
      </c>
      <c r="H303">
        <v>33.699214159999997</v>
      </c>
      <c r="I303">
        <v>5.9864892840000001</v>
      </c>
      <c r="J303">
        <v>3.0778497059999999</v>
      </c>
      <c r="K303">
        <v>2.9859556359999999</v>
      </c>
      <c r="L303">
        <v>2.7998150979999998</v>
      </c>
      <c r="M303">
        <v>5.1281041780000001</v>
      </c>
      <c r="N303">
        <v>2.7817485230000001</v>
      </c>
      <c r="O303">
        <v>3.6272225859999998</v>
      </c>
      <c r="P303">
        <v>8.2207118950000009</v>
      </c>
      <c r="Q303">
        <v>29.930876250000001</v>
      </c>
      <c r="R303">
        <v>3.661540107</v>
      </c>
      <c r="S303">
        <v>2.5865571680000001</v>
      </c>
      <c r="T303">
        <v>10.56258869</v>
      </c>
      <c r="U303">
        <v>4.4358808610000002</v>
      </c>
      <c r="V303">
        <v>5.2451152370000003</v>
      </c>
      <c r="X303">
        <f t="shared" si="24"/>
        <v>8.3153112919333338</v>
      </c>
      <c r="Y303">
        <f t="shared" si="25"/>
        <v>9.819879981667647</v>
      </c>
      <c r="AA303" s="17" t="str">
        <f t="shared" si="28"/>
        <v>?</v>
      </c>
      <c r="AB303" s="17" t="str">
        <f t="shared" si="28"/>
        <v/>
      </c>
      <c r="AC303" s="17" t="str">
        <f t="shared" si="28"/>
        <v/>
      </c>
      <c r="AD303" s="17" t="str">
        <f t="shared" si="28"/>
        <v/>
      </c>
      <c r="AE303" s="17" t="str">
        <f t="shared" si="28"/>
        <v/>
      </c>
      <c r="AF303" s="17" t="str">
        <f t="shared" si="28"/>
        <v/>
      </c>
      <c r="AG303" s="17" t="str">
        <f t="shared" si="27"/>
        <v/>
      </c>
      <c r="AH303" s="17" t="str">
        <f t="shared" si="27"/>
        <v/>
      </c>
      <c r="AI303" s="17" t="str">
        <f t="shared" si="27"/>
        <v/>
      </c>
      <c r="AJ303" s="17" t="str">
        <f t="shared" si="27"/>
        <v>?</v>
      </c>
      <c r="AK303" s="17" t="str">
        <f t="shared" si="27"/>
        <v/>
      </c>
      <c r="AL303" s="17" t="str">
        <f t="shared" si="27"/>
        <v/>
      </c>
      <c r="AM303" s="17" t="str">
        <f t="shared" si="26"/>
        <v/>
      </c>
      <c r="AN303" s="17" t="str">
        <f t="shared" si="26"/>
        <v/>
      </c>
      <c r="AO303" s="17" t="str">
        <f t="shared" si="26"/>
        <v/>
      </c>
    </row>
    <row r="304" spans="1:41">
      <c r="A304" t="s">
        <v>1081</v>
      </c>
      <c r="B304" t="s">
        <v>1082</v>
      </c>
      <c r="C304" t="s">
        <v>1083</v>
      </c>
      <c r="D304" t="s">
        <v>1084</v>
      </c>
      <c r="E304" t="s">
        <v>570</v>
      </c>
      <c r="F304" t="s">
        <v>27760</v>
      </c>
      <c r="H304">
        <v>11.66793917</v>
      </c>
      <c r="I304">
        <v>2.5848392040000001</v>
      </c>
      <c r="J304">
        <v>1.8807987580000001</v>
      </c>
      <c r="K304">
        <v>1.4919774610000001</v>
      </c>
      <c r="L304">
        <v>0.97688955499999997</v>
      </c>
      <c r="M304">
        <v>2.851629849</v>
      </c>
      <c r="N304">
        <v>2.320306934</v>
      </c>
      <c r="O304">
        <v>3.3617024400000002</v>
      </c>
      <c r="P304">
        <v>2.8871768430000002</v>
      </c>
      <c r="Q304">
        <v>2.4574922469999998</v>
      </c>
      <c r="R304">
        <v>2.7148062780000002</v>
      </c>
      <c r="S304">
        <v>1.98315131</v>
      </c>
      <c r="T304">
        <v>3.1326033569999998</v>
      </c>
      <c r="U304">
        <v>1.724037048</v>
      </c>
      <c r="V304">
        <v>1.9444648090000001</v>
      </c>
      <c r="X304">
        <f t="shared" si="24"/>
        <v>2.9319876842000001</v>
      </c>
      <c r="Y304">
        <f t="shared" si="25"/>
        <v>2.5021828640975556</v>
      </c>
      <c r="AA304" s="17" t="str">
        <f t="shared" si="28"/>
        <v>?</v>
      </c>
      <c r="AB304" s="17" t="str">
        <f t="shared" si="28"/>
        <v/>
      </c>
      <c r="AC304" s="17" t="str">
        <f t="shared" si="28"/>
        <v/>
      </c>
      <c r="AD304" s="17" t="str">
        <f t="shared" si="28"/>
        <v/>
      </c>
      <c r="AE304" s="17" t="str">
        <f t="shared" si="28"/>
        <v/>
      </c>
      <c r="AF304" s="17" t="str">
        <f t="shared" si="28"/>
        <v/>
      </c>
      <c r="AG304" s="17" t="str">
        <f t="shared" si="27"/>
        <v/>
      </c>
      <c r="AH304" s="17" t="str">
        <f t="shared" si="27"/>
        <v/>
      </c>
      <c r="AI304" s="17" t="str">
        <f t="shared" si="27"/>
        <v/>
      </c>
      <c r="AJ304" s="17" t="str">
        <f t="shared" si="27"/>
        <v/>
      </c>
      <c r="AK304" s="17" t="str">
        <f t="shared" si="27"/>
        <v/>
      </c>
      <c r="AL304" s="17" t="str">
        <f t="shared" si="27"/>
        <v/>
      </c>
      <c r="AM304" s="17" t="str">
        <f t="shared" si="26"/>
        <v/>
      </c>
      <c r="AN304" s="17" t="str">
        <f t="shared" si="26"/>
        <v/>
      </c>
      <c r="AO304" s="17" t="str">
        <f t="shared" si="26"/>
        <v/>
      </c>
    </row>
    <row r="305" spans="1:41">
      <c r="A305" t="s">
        <v>1085</v>
      </c>
      <c r="B305" t="s">
        <v>1086</v>
      </c>
      <c r="C305" t="s">
        <v>821</v>
      </c>
      <c r="D305" t="s">
        <v>822</v>
      </c>
      <c r="E305" t="s">
        <v>570</v>
      </c>
      <c r="F305" t="s">
        <v>27760</v>
      </c>
      <c r="H305">
        <v>13.58468197</v>
      </c>
      <c r="I305">
        <v>11.23532447</v>
      </c>
      <c r="J305">
        <v>18.210091550000001</v>
      </c>
      <c r="K305">
        <v>11.75231293</v>
      </c>
      <c r="L305">
        <v>6.5682968749999997</v>
      </c>
      <c r="M305">
        <v>5.2172676429999996</v>
      </c>
      <c r="N305">
        <v>5.7231222349999999</v>
      </c>
      <c r="O305">
        <v>13.77708228</v>
      </c>
      <c r="P305">
        <v>8.353865162</v>
      </c>
      <c r="Q305">
        <v>10.30030243</v>
      </c>
      <c r="R305">
        <v>4.6358095500000003</v>
      </c>
      <c r="S305">
        <v>30.142982310000001</v>
      </c>
      <c r="T305">
        <v>7.0208785760000003</v>
      </c>
      <c r="U305">
        <v>22.78179626</v>
      </c>
      <c r="V305">
        <v>15.771770119999999</v>
      </c>
      <c r="X305">
        <f t="shared" si="24"/>
        <v>12.338372290733336</v>
      </c>
      <c r="Y305">
        <f t="shared" si="25"/>
        <v>7.136018183318213</v>
      </c>
      <c r="AA305" s="17" t="str">
        <f t="shared" si="28"/>
        <v/>
      </c>
      <c r="AB305" s="17" t="str">
        <f t="shared" si="28"/>
        <v/>
      </c>
      <c r="AC305" s="17" t="str">
        <f t="shared" si="28"/>
        <v/>
      </c>
      <c r="AD305" s="17" t="str">
        <f t="shared" si="28"/>
        <v/>
      </c>
      <c r="AE305" s="17" t="str">
        <f t="shared" si="28"/>
        <v/>
      </c>
      <c r="AF305" s="17" t="str">
        <f t="shared" si="28"/>
        <v/>
      </c>
      <c r="AG305" s="17" t="str">
        <f t="shared" si="27"/>
        <v/>
      </c>
      <c r="AH305" s="17" t="str">
        <f t="shared" si="27"/>
        <v/>
      </c>
      <c r="AI305" s="17" t="str">
        <f t="shared" si="27"/>
        <v/>
      </c>
      <c r="AJ305" s="17" t="str">
        <f t="shared" si="27"/>
        <v/>
      </c>
      <c r="AK305" s="17" t="str">
        <f t="shared" si="27"/>
        <v/>
      </c>
      <c r="AL305" s="17" t="str">
        <f t="shared" si="27"/>
        <v>?</v>
      </c>
      <c r="AM305" s="17" t="str">
        <f t="shared" si="26"/>
        <v/>
      </c>
      <c r="AN305" s="17" t="str">
        <f t="shared" si="26"/>
        <v/>
      </c>
      <c r="AO305" s="17" t="str">
        <f t="shared" si="26"/>
        <v/>
      </c>
    </row>
    <row r="306" spans="1:41">
      <c r="A306" t="s">
        <v>1087</v>
      </c>
      <c r="B306" t="s">
        <v>1088</v>
      </c>
      <c r="C306" t="s">
        <v>1089</v>
      </c>
      <c r="D306" t="s">
        <v>1090</v>
      </c>
      <c r="E306" t="s">
        <v>570</v>
      </c>
      <c r="F306" t="s">
        <v>27760</v>
      </c>
      <c r="H306">
        <v>15.244018970000001</v>
      </c>
      <c r="I306">
        <v>1.381524797</v>
      </c>
      <c r="J306">
        <v>0.93989446700000001</v>
      </c>
      <c r="K306">
        <v>0.66022990500000001</v>
      </c>
      <c r="L306">
        <v>1.3760046669999999</v>
      </c>
      <c r="M306">
        <v>1.5966939899999999</v>
      </c>
      <c r="N306">
        <v>5.8102838800000001</v>
      </c>
      <c r="O306">
        <v>1.6030883490000001</v>
      </c>
      <c r="P306">
        <v>5.0294146949999998</v>
      </c>
      <c r="Q306">
        <v>5.9105762290000001</v>
      </c>
      <c r="R306">
        <v>7.6479190270000004</v>
      </c>
      <c r="S306">
        <v>1.003642178</v>
      </c>
      <c r="T306">
        <v>13.81288863</v>
      </c>
      <c r="U306">
        <v>1.1435430040000001</v>
      </c>
      <c r="V306">
        <v>3.6915468659999999</v>
      </c>
      <c r="X306">
        <f t="shared" si="24"/>
        <v>4.4567513102666672</v>
      </c>
      <c r="Y306">
        <f t="shared" si="25"/>
        <v>4.6590897790272443</v>
      </c>
      <c r="AA306" s="17" t="str">
        <f t="shared" si="28"/>
        <v>?</v>
      </c>
      <c r="AB306" s="17" t="str">
        <f t="shared" si="28"/>
        <v/>
      </c>
      <c r="AC306" s="17" t="str">
        <f t="shared" si="28"/>
        <v/>
      </c>
      <c r="AD306" s="17" t="str">
        <f t="shared" si="28"/>
        <v/>
      </c>
      <c r="AE306" s="17" t="str">
        <f t="shared" si="28"/>
        <v/>
      </c>
      <c r="AF306" s="17" t="str">
        <f t="shared" si="28"/>
        <v/>
      </c>
      <c r="AG306" s="17" t="str">
        <f t="shared" si="27"/>
        <v/>
      </c>
      <c r="AH306" s="17" t="str">
        <f t="shared" si="27"/>
        <v/>
      </c>
      <c r="AI306" s="17" t="str">
        <f t="shared" si="27"/>
        <v/>
      </c>
      <c r="AJ306" s="17" t="str">
        <f t="shared" si="27"/>
        <v/>
      </c>
      <c r="AK306" s="17" t="str">
        <f t="shared" si="27"/>
        <v/>
      </c>
      <c r="AL306" s="17" t="str">
        <f t="shared" si="27"/>
        <v/>
      </c>
      <c r="AM306" s="17" t="str">
        <f t="shared" si="26"/>
        <v>?</v>
      </c>
      <c r="AN306" s="17" t="str">
        <f t="shared" si="26"/>
        <v/>
      </c>
      <c r="AO306" s="17" t="str">
        <f t="shared" si="26"/>
        <v/>
      </c>
    </row>
    <row r="307" spans="1:41">
      <c r="A307" t="s">
        <v>1091</v>
      </c>
      <c r="B307" t="s">
        <v>1092</v>
      </c>
      <c r="C307" t="s">
        <v>1057</v>
      </c>
      <c r="D307" t="s">
        <v>1058</v>
      </c>
      <c r="E307" t="s">
        <v>570</v>
      </c>
      <c r="F307" t="s">
        <v>27760</v>
      </c>
      <c r="H307">
        <v>7.2406269849999996</v>
      </c>
      <c r="I307">
        <v>2.1769132130000002</v>
      </c>
      <c r="J307">
        <v>2.833658282</v>
      </c>
      <c r="K307">
        <v>0.98559054000000001</v>
      </c>
      <c r="L307">
        <v>3.616999335</v>
      </c>
      <c r="M307">
        <v>1.4897144929999999</v>
      </c>
      <c r="N307">
        <v>13.198935150000001</v>
      </c>
      <c r="O307">
        <v>2.7209090489999999</v>
      </c>
      <c r="P307">
        <v>9.1502594849999994</v>
      </c>
      <c r="Q307">
        <v>9.3134857320000002</v>
      </c>
      <c r="R307">
        <v>7.4457429529999999</v>
      </c>
      <c r="S307">
        <v>3.4427551489999999</v>
      </c>
      <c r="T307">
        <v>12.028255339999999</v>
      </c>
      <c r="U307">
        <v>1.4354989650000001</v>
      </c>
      <c r="V307">
        <v>3.5553144919999999</v>
      </c>
      <c r="X307">
        <f t="shared" si="24"/>
        <v>5.3756439441999992</v>
      </c>
      <c r="Y307">
        <f t="shared" si="25"/>
        <v>4.0245705257126687</v>
      </c>
      <c r="AA307" s="17" t="str">
        <f t="shared" si="28"/>
        <v/>
      </c>
      <c r="AB307" s="17" t="str">
        <f t="shared" si="28"/>
        <v/>
      </c>
      <c r="AC307" s="17" t="str">
        <f t="shared" si="28"/>
        <v/>
      </c>
      <c r="AD307" s="17" t="str">
        <f t="shared" si="28"/>
        <v/>
      </c>
      <c r="AE307" s="17" t="str">
        <f t="shared" si="28"/>
        <v/>
      </c>
      <c r="AF307" s="17" t="str">
        <f t="shared" si="28"/>
        <v/>
      </c>
      <c r="AG307" s="17" t="str">
        <f t="shared" si="27"/>
        <v/>
      </c>
      <c r="AH307" s="17" t="str">
        <f t="shared" si="27"/>
        <v/>
      </c>
      <c r="AI307" s="17" t="str">
        <f t="shared" si="27"/>
        <v/>
      </c>
      <c r="AJ307" s="17" t="str">
        <f t="shared" si="27"/>
        <v/>
      </c>
      <c r="AK307" s="17" t="str">
        <f t="shared" si="27"/>
        <v/>
      </c>
      <c r="AL307" s="17" t="str">
        <f t="shared" si="27"/>
        <v/>
      </c>
      <c r="AM307" s="17" t="str">
        <f t="shared" si="26"/>
        <v/>
      </c>
      <c r="AN307" s="17" t="str">
        <f t="shared" si="26"/>
        <v/>
      </c>
      <c r="AO307" s="17" t="str">
        <f t="shared" si="26"/>
        <v/>
      </c>
    </row>
    <row r="308" spans="1:41">
      <c r="A308" t="s">
        <v>1093</v>
      </c>
      <c r="B308" t="s">
        <v>1094</v>
      </c>
      <c r="C308" t="s">
        <v>1095</v>
      </c>
      <c r="D308" t="s">
        <v>1096</v>
      </c>
      <c r="E308" t="s">
        <v>570</v>
      </c>
      <c r="F308" t="s">
        <v>27760</v>
      </c>
      <c r="H308">
        <v>11.542295299999999</v>
      </c>
      <c r="I308">
        <v>2.1585106129999998</v>
      </c>
      <c r="J308">
        <v>1.929651738</v>
      </c>
      <c r="K308">
        <v>1.4283013550000001</v>
      </c>
      <c r="L308">
        <v>2.7955706899999999</v>
      </c>
      <c r="M308">
        <v>6.0448342349999997</v>
      </c>
      <c r="N308">
        <v>4.8092443610000002</v>
      </c>
      <c r="O308">
        <v>3.2494911310000001</v>
      </c>
      <c r="P308">
        <v>5.7121737140000004</v>
      </c>
      <c r="Q308">
        <v>6.630079727</v>
      </c>
      <c r="R308">
        <v>1.7264394190000001</v>
      </c>
      <c r="S308">
        <v>1.5337118970000001</v>
      </c>
      <c r="T308">
        <v>4.8143167379999996</v>
      </c>
      <c r="U308">
        <v>2.001587035</v>
      </c>
      <c r="V308">
        <v>3.5035656309999998</v>
      </c>
      <c r="X308">
        <f t="shared" si="24"/>
        <v>3.9919849056000007</v>
      </c>
      <c r="Y308">
        <f t="shared" si="25"/>
        <v>2.7259359718407228</v>
      </c>
      <c r="AA308" s="17" t="str">
        <f t="shared" si="28"/>
        <v>?</v>
      </c>
      <c r="AB308" s="17" t="str">
        <f t="shared" si="28"/>
        <v/>
      </c>
      <c r="AC308" s="17" t="str">
        <f t="shared" si="28"/>
        <v/>
      </c>
      <c r="AD308" s="17" t="str">
        <f t="shared" si="28"/>
        <v/>
      </c>
      <c r="AE308" s="17" t="str">
        <f t="shared" si="28"/>
        <v/>
      </c>
      <c r="AF308" s="17" t="str">
        <f t="shared" si="28"/>
        <v/>
      </c>
      <c r="AG308" s="17" t="str">
        <f t="shared" si="27"/>
        <v/>
      </c>
      <c r="AH308" s="17" t="str">
        <f t="shared" si="27"/>
        <v/>
      </c>
      <c r="AI308" s="17" t="str">
        <f t="shared" si="27"/>
        <v/>
      </c>
      <c r="AJ308" s="17" t="str">
        <f t="shared" si="27"/>
        <v/>
      </c>
      <c r="AK308" s="17" t="str">
        <f t="shared" si="27"/>
        <v/>
      </c>
      <c r="AL308" s="17" t="str">
        <f t="shared" si="27"/>
        <v/>
      </c>
      <c r="AM308" s="17" t="str">
        <f t="shared" si="26"/>
        <v/>
      </c>
      <c r="AN308" s="17" t="str">
        <f t="shared" si="26"/>
        <v/>
      </c>
      <c r="AO308" s="17" t="str">
        <f t="shared" si="26"/>
        <v/>
      </c>
    </row>
    <row r="309" spans="1:41">
      <c r="A309" t="s">
        <v>1097</v>
      </c>
      <c r="B309" t="s">
        <v>1098</v>
      </c>
      <c r="C309" t="s">
        <v>1099</v>
      </c>
      <c r="D309" t="s">
        <v>1100</v>
      </c>
      <c r="E309" t="s">
        <v>1101</v>
      </c>
      <c r="F309" t="s">
        <v>1130</v>
      </c>
      <c r="H309">
        <v>3.4533023329999999</v>
      </c>
      <c r="I309">
        <v>2.7000779769999999</v>
      </c>
      <c r="J309">
        <v>2.895893509</v>
      </c>
      <c r="K309">
        <v>2.7927200719999998</v>
      </c>
      <c r="L309">
        <v>2.5255934579999999</v>
      </c>
      <c r="M309">
        <v>2.4184717299999998</v>
      </c>
      <c r="N309">
        <v>1.777418264</v>
      </c>
      <c r="O309">
        <v>4.661031575</v>
      </c>
      <c r="P309">
        <v>2.6724177199999999</v>
      </c>
      <c r="Q309">
        <v>1.5402321400000001</v>
      </c>
      <c r="R309">
        <v>2.3395674359999998</v>
      </c>
      <c r="S309">
        <v>2.9798669950000001</v>
      </c>
      <c r="T309">
        <v>2.9245849339999999</v>
      </c>
      <c r="U309">
        <v>4.601989723</v>
      </c>
      <c r="V309">
        <v>3.491046018</v>
      </c>
      <c r="X309">
        <f t="shared" si="24"/>
        <v>2.9182809256</v>
      </c>
      <c r="Y309">
        <f t="shared" si="25"/>
        <v>0.86825076610361118</v>
      </c>
      <c r="AA309" s="17" t="str">
        <f t="shared" si="28"/>
        <v/>
      </c>
      <c r="AB309" s="17" t="str">
        <f t="shared" si="28"/>
        <v/>
      </c>
      <c r="AC309" s="17" t="str">
        <f t="shared" si="28"/>
        <v/>
      </c>
      <c r="AD309" s="17" t="str">
        <f t="shared" si="28"/>
        <v/>
      </c>
      <c r="AE309" s="17" t="str">
        <f t="shared" si="28"/>
        <v/>
      </c>
      <c r="AF309" s="17" t="str">
        <f t="shared" si="28"/>
        <v/>
      </c>
      <c r="AG309" s="17" t="str">
        <f t="shared" si="27"/>
        <v/>
      </c>
      <c r="AH309" s="17" t="str">
        <f t="shared" si="27"/>
        <v>?</v>
      </c>
      <c r="AI309" s="17" t="str">
        <f t="shared" si="27"/>
        <v/>
      </c>
      <c r="AJ309" s="17" t="str">
        <f t="shared" si="27"/>
        <v/>
      </c>
      <c r="AK309" s="17" t="str">
        <f t="shared" si="27"/>
        <v/>
      </c>
      <c r="AL309" s="17" t="str">
        <f t="shared" si="27"/>
        <v/>
      </c>
      <c r="AM309" s="17" t="str">
        <f t="shared" si="26"/>
        <v/>
      </c>
      <c r="AN309" s="17" t="str">
        <f t="shared" si="26"/>
        <v/>
      </c>
      <c r="AO309" s="17" t="str">
        <f t="shared" si="26"/>
        <v/>
      </c>
    </row>
    <row r="310" spans="1:41">
      <c r="A310" t="s">
        <v>1102</v>
      </c>
      <c r="B310" t="s">
        <v>1103</v>
      </c>
      <c r="C310" t="s">
        <v>1104</v>
      </c>
      <c r="D310" t="s">
        <v>1105</v>
      </c>
      <c r="E310" t="s">
        <v>1101</v>
      </c>
      <c r="F310" t="s">
        <v>1130</v>
      </c>
      <c r="H310">
        <v>2.4533128629999998</v>
      </c>
      <c r="I310">
        <v>0.90581823900000003</v>
      </c>
      <c r="J310">
        <v>0.65250681700000002</v>
      </c>
      <c r="K310">
        <v>0.22262915</v>
      </c>
      <c r="L310">
        <v>0.63546181899999998</v>
      </c>
      <c r="M310">
        <v>0.471103771</v>
      </c>
      <c r="N310">
        <v>0.59628569799999998</v>
      </c>
      <c r="O310">
        <v>1.295864175</v>
      </c>
      <c r="P310">
        <v>5.3792328960000004</v>
      </c>
      <c r="Q310">
        <v>20.668593659999999</v>
      </c>
      <c r="R310">
        <v>0.78487468599999999</v>
      </c>
      <c r="S310">
        <v>1.3105067779999999</v>
      </c>
      <c r="T310">
        <v>1.81132709</v>
      </c>
      <c r="U310">
        <v>1.4722987510000001</v>
      </c>
      <c r="V310">
        <v>1.967567362</v>
      </c>
      <c r="X310">
        <f t="shared" si="24"/>
        <v>2.7084922503333329</v>
      </c>
      <c r="Y310">
        <f t="shared" si="25"/>
        <v>5.1249840005437832</v>
      </c>
      <c r="AA310" s="17" t="str">
        <f t="shared" si="28"/>
        <v/>
      </c>
      <c r="AB310" s="17" t="str">
        <f t="shared" si="28"/>
        <v/>
      </c>
      <c r="AC310" s="17" t="str">
        <f t="shared" si="28"/>
        <v/>
      </c>
      <c r="AD310" s="17" t="str">
        <f t="shared" si="28"/>
        <v/>
      </c>
      <c r="AE310" s="17" t="str">
        <f t="shared" si="28"/>
        <v/>
      </c>
      <c r="AF310" s="17" t="str">
        <f t="shared" si="28"/>
        <v/>
      </c>
      <c r="AG310" s="17" t="str">
        <f t="shared" si="27"/>
        <v/>
      </c>
      <c r="AH310" s="17" t="str">
        <f t="shared" si="27"/>
        <v/>
      </c>
      <c r="AI310" s="17" t="str">
        <f t="shared" si="27"/>
        <v/>
      </c>
      <c r="AJ310" s="17" t="str">
        <f t="shared" si="27"/>
        <v>?</v>
      </c>
      <c r="AK310" s="17" t="str">
        <f t="shared" si="27"/>
        <v/>
      </c>
      <c r="AL310" s="17" t="str">
        <f t="shared" si="27"/>
        <v/>
      </c>
      <c r="AM310" s="17" t="str">
        <f t="shared" si="26"/>
        <v/>
      </c>
      <c r="AN310" s="17" t="str">
        <f t="shared" si="26"/>
        <v/>
      </c>
      <c r="AO310" s="17" t="str">
        <f t="shared" si="26"/>
        <v/>
      </c>
    </row>
    <row r="311" spans="1:41">
      <c r="A311" t="s">
        <v>1106</v>
      </c>
      <c r="B311" t="s">
        <v>1107</v>
      </c>
      <c r="C311" t="s">
        <v>1108</v>
      </c>
      <c r="D311" t="s">
        <v>1109</v>
      </c>
      <c r="E311" t="s">
        <v>1101</v>
      </c>
      <c r="F311" t="s">
        <v>1130</v>
      </c>
      <c r="H311">
        <v>4.6852841559999998</v>
      </c>
      <c r="I311">
        <v>4.8931802109999998</v>
      </c>
      <c r="J311">
        <v>1.922621382</v>
      </c>
      <c r="K311">
        <v>3.8265512789999998</v>
      </c>
      <c r="L311">
        <v>2.1960223870000002</v>
      </c>
      <c r="M311">
        <v>7.9688055540000002</v>
      </c>
      <c r="N311">
        <v>5.8565499699999997</v>
      </c>
      <c r="O311">
        <v>1.2727612479999999</v>
      </c>
      <c r="P311">
        <v>9.4128308260000004</v>
      </c>
      <c r="Q311">
        <v>10.15005491</v>
      </c>
      <c r="R311">
        <v>1.284802971</v>
      </c>
      <c r="S311">
        <v>1.072619</v>
      </c>
      <c r="T311">
        <v>5.9301146210000004</v>
      </c>
      <c r="U311">
        <v>0.80336128500000004</v>
      </c>
      <c r="V311">
        <v>5.0612811730000002</v>
      </c>
      <c r="X311">
        <f t="shared" si="24"/>
        <v>4.4224560648666671</v>
      </c>
      <c r="Y311">
        <f t="shared" si="25"/>
        <v>3.0584802846714183</v>
      </c>
      <c r="AA311" s="17" t="str">
        <f t="shared" si="28"/>
        <v/>
      </c>
      <c r="AB311" s="17" t="str">
        <f t="shared" si="28"/>
        <v/>
      </c>
      <c r="AC311" s="17" t="str">
        <f t="shared" si="28"/>
        <v/>
      </c>
      <c r="AD311" s="17" t="str">
        <f t="shared" si="28"/>
        <v/>
      </c>
      <c r="AE311" s="17" t="str">
        <f t="shared" si="28"/>
        <v/>
      </c>
      <c r="AF311" s="17" t="str">
        <f t="shared" si="28"/>
        <v/>
      </c>
      <c r="AG311" s="17" t="str">
        <f t="shared" si="27"/>
        <v/>
      </c>
      <c r="AH311" s="17" t="str">
        <f t="shared" si="27"/>
        <v/>
      </c>
      <c r="AI311" s="17" t="str">
        <f t="shared" si="27"/>
        <v/>
      </c>
      <c r="AJ311" s="17" t="str">
        <f t="shared" si="27"/>
        <v/>
      </c>
      <c r="AK311" s="17" t="str">
        <f t="shared" si="27"/>
        <v/>
      </c>
      <c r="AL311" s="17" t="str">
        <f t="shared" si="27"/>
        <v/>
      </c>
      <c r="AM311" s="17" t="str">
        <f t="shared" si="26"/>
        <v/>
      </c>
      <c r="AN311" s="17" t="str">
        <f t="shared" si="26"/>
        <v/>
      </c>
      <c r="AO311" s="17" t="str">
        <f t="shared" si="26"/>
        <v/>
      </c>
    </row>
    <row r="312" spans="1:41">
      <c r="A312" t="s">
        <v>1110</v>
      </c>
      <c r="B312" t="s">
        <v>1111</v>
      </c>
      <c r="C312" t="s">
        <v>1112</v>
      </c>
      <c r="D312" t="s">
        <v>1113</v>
      </c>
      <c r="E312" t="s">
        <v>1101</v>
      </c>
      <c r="F312" t="s">
        <v>1130</v>
      </c>
      <c r="H312">
        <v>1.2432744570000001</v>
      </c>
      <c r="I312">
        <v>3.0756006130000002</v>
      </c>
      <c r="J312">
        <v>2.9099250310000002</v>
      </c>
      <c r="K312">
        <v>1.7769559500000001</v>
      </c>
      <c r="L312">
        <v>2.7909729680000002</v>
      </c>
      <c r="M312">
        <v>0.87539101900000005</v>
      </c>
      <c r="N312">
        <v>3.0218191430000001</v>
      </c>
      <c r="O312">
        <v>5.3062159339999999</v>
      </c>
      <c r="P312">
        <v>3.6660723530000001</v>
      </c>
      <c r="Q312">
        <v>2.4876462140000002</v>
      </c>
      <c r="R312">
        <v>1.193261565</v>
      </c>
      <c r="S312">
        <v>2.2989128509999999</v>
      </c>
      <c r="T312">
        <v>2.5243156</v>
      </c>
      <c r="U312">
        <v>2.1761900340000002</v>
      </c>
      <c r="V312">
        <v>1.282000381</v>
      </c>
      <c r="X312">
        <f t="shared" si="24"/>
        <v>2.4419036075333338</v>
      </c>
      <c r="Y312">
        <f t="shared" si="25"/>
        <v>1.1376318498293851</v>
      </c>
      <c r="AA312" s="17" t="str">
        <f t="shared" si="28"/>
        <v/>
      </c>
      <c r="AB312" s="17" t="str">
        <f t="shared" si="28"/>
        <v/>
      </c>
      <c r="AC312" s="17" t="str">
        <f t="shared" si="28"/>
        <v/>
      </c>
      <c r="AD312" s="17" t="str">
        <f t="shared" si="28"/>
        <v/>
      </c>
      <c r="AE312" s="17" t="str">
        <f t="shared" si="28"/>
        <v/>
      </c>
      <c r="AF312" s="17" t="str">
        <f t="shared" si="28"/>
        <v/>
      </c>
      <c r="AG312" s="17" t="str">
        <f t="shared" si="27"/>
        <v/>
      </c>
      <c r="AH312" s="17" t="str">
        <f t="shared" si="27"/>
        <v>?</v>
      </c>
      <c r="AI312" s="17" t="str">
        <f t="shared" si="27"/>
        <v/>
      </c>
      <c r="AJ312" s="17" t="str">
        <f t="shared" si="27"/>
        <v/>
      </c>
      <c r="AK312" s="17" t="str">
        <f t="shared" si="27"/>
        <v/>
      </c>
      <c r="AL312" s="17" t="str">
        <f t="shared" si="27"/>
        <v/>
      </c>
      <c r="AM312" s="17" t="str">
        <f t="shared" si="26"/>
        <v/>
      </c>
      <c r="AN312" s="17" t="str">
        <f t="shared" si="26"/>
        <v/>
      </c>
      <c r="AO312" s="17" t="str">
        <f t="shared" si="26"/>
        <v/>
      </c>
    </row>
    <row r="313" spans="1:41">
      <c r="A313" t="s">
        <v>1114</v>
      </c>
      <c r="B313" t="s">
        <v>1115</v>
      </c>
      <c r="C313" t="s">
        <v>1116</v>
      </c>
      <c r="D313" t="s">
        <v>1117</v>
      </c>
      <c r="E313" t="s">
        <v>1101</v>
      </c>
      <c r="F313" t="s">
        <v>1130</v>
      </c>
      <c r="H313">
        <v>12.19308041</v>
      </c>
      <c r="I313">
        <v>1.5267514090000001</v>
      </c>
      <c r="J313">
        <v>1.466395294</v>
      </c>
      <c r="K313">
        <v>1.0102619340000001</v>
      </c>
      <c r="L313">
        <v>1.464707317</v>
      </c>
      <c r="M313">
        <v>0.67866896200000004</v>
      </c>
      <c r="N313">
        <v>13.915884459999999</v>
      </c>
      <c r="O313">
        <v>2.508997098</v>
      </c>
      <c r="P313">
        <v>7.134688519</v>
      </c>
      <c r="Q313">
        <v>8.7091988049999998</v>
      </c>
      <c r="R313">
        <v>5.088083653</v>
      </c>
      <c r="S313">
        <v>2.1565710920000001</v>
      </c>
      <c r="T313">
        <v>9.5894926900000002</v>
      </c>
      <c r="U313">
        <v>1.3256148720000001</v>
      </c>
      <c r="V313">
        <v>1.943632775</v>
      </c>
      <c r="X313">
        <f t="shared" si="24"/>
        <v>4.7141352859999994</v>
      </c>
      <c r="Y313">
        <f t="shared" si="25"/>
        <v>4.4574702059434692</v>
      </c>
      <c r="AA313" s="17" t="str">
        <f t="shared" si="28"/>
        <v/>
      </c>
      <c r="AB313" s="17" t="str">
        <f t="shared" si="28"/>
        <v/>
      </c>
      <c r="AC313" s="17" t="str">
        <f t="shared" si="28"/>
        <v/>
      </c>
      <c r="AD313" s="17" t="str">
        <f t="shared" si="28"/>
        <v/>
      </c>
      <c r="AE313" s="17" t="str">
        <f t="shared" si="28"/>
        <v/>
      </c>
      <c r="AF313" s="17" t="str">
        <f t="shared" si="28"/>
        <v/>
      </c>
      <c r="AG313" s="17" t="str">
        <f t="shared" si="27"/>
        <v>?</v>
      </c>
      <c r="AH313" s="17" t="str">
        <f t="shared" si="27"/>
        <v/>
      </c>
      <c r="AI313" s="17" t="str">
        <f t="shared" si="27"/>
        <v/>
      </c>
      <c r="AJ313" s="17" t="str">
        <f t="shared" si="27"/>
        <v/>
      </c>
      <c r="AK313" s="17" t="str">
        <f t="shared" si="27"/>
        <v/>
      </c>
      <c r="AL313" s="17" t="str">
        <f t="shared" si="27"/>
        <v/>
      </c>
      <c r="AM313" s="17" t="str">
        <f t="shared" si="26"/>
        <v/>
      </c>
      <c r="AN313" s="17" t="str">
        <f t="shared" si="26"/>
        <v/>
      </c>
      <c r="AO313" s="17" t="str">
        <f t="shared" si="26"/>
        <v/>
      </c>
    </row>
    <row r="314" spans="1:41">
      <c r="A314" t="s">
        <v>1118</v>
      </c>
      <c r="B314" t="s">
        <v>1119</v>
      </c>
      <c r="C314" t="s">
        <v>1120</v>
      </c>
      <c r="D314" t="s">
        <v>1121</v>
      </c>
      <c r="E314" t="s">
        <v>1101</v>
      </c>
      <c r="F314" t="s">
        <v>1130</v>
      </c>
      <c r="H314">
        <v>12.835255070000001</v>
      </c>
      <c r="I314">
        <v>5.5091625989999997</v>
      </c>
      <c r="J314">
        <v>3.8405121489999998</v>
      </c>
      <c r="K314">
        <v>4.1712693659999998</v>
      </c>
      <c r="L314">
        <v>2.7151001849999998</v>
      </c>
      <c r="M314">
        <v>3.388994367</v>
      </c>
      <c r="N314">
        <v>4.2115283579999998</v>
      </c>
      <c r="O314">
        <v>10.61702425</v>
      </c>
      <c r="P314">
        <v>4.0031131919999998</v>
      </c>
      <c r="Q314">
        <v>6.285292031</v>
      </c>
      <c r="R314">
        <v>3.079733617</v>
      </c>
      <c r="S314">
        <v>3.382009826</v>
      </c>
      <c r="T314">
        <v>4.9751680350000003</v>
      </c>
      <c r="U314">
        <v>6.0177971179999998</v>
      </c>
      <c r="V314">
        <v>4.5219760490000001</v>
      </c>
      <c r="X314">
        <f t="shared" si="24"/>
        <v>5.3035957474666677</v>
      </c>
      <c r="Y314">
        <f t="shared" si="25"/>
        <v>2.834783732002728</v>
      </c>
      <c r="AA314" s="17" t="str">
        <f t="shared" si="28"/>
        <v>?</v>
      </c>
      <c r="AB314" s="17" t="str">
        <f t="shared" si="28"/>
        <v/>
      </c>
      <c r="AC314" s="17" t="str">
        <f t="shared" si="28"/>
        <v/>
      </c>
      <c r="AD314" s="17" t="str">
        <f t="shared" si="28"/>
        <v/>
      </c>
      <c r="AE314" s="17" t="str">
        <f t="shared" si="28"/>
        <v/>
      </c>
      <c r="AF314" s="17" t="str">
        <f t="shared" si="28"/>
        <v/>
      </c>
      <c r="AG314" s="17" t="str">
        <f t="shared" si="27"/>
        <v/>
      </c>
      <c r="AH314" s="17" t="str">
        <f t="shared" si="27"/>
        <v/>
      </c>
      <c r="AI314" s="17" t="str">
        <f t="shared" si="27"/>
        <v/>
      </c>
      <c r="AJ314" s="17" t="str">
        <f t="shared" si="27"/>
        <v/>
      </c>
      <c r="AK314" s="17" t="str">
        <f t="shared" si="27"/>
        <v/>
      </c>
      <c r="AL314" s="17" t="str">
        <f t="shared" si="27"/>
        <v/>
      </c>
      <c r="AM314" s="17" t="str">
        <f t="shared" si="26"/>
        <v/>
      </c>
      <c r="AN314" s="17" t="str">
        <f t="shared" si="26"/>
        <v/>
      </c>
      <c r="AO314" s="17" t="str">
        <f t="shared" si="26"/>
        <v/>
      </c>
    </row>
    <row r="315" spans="1:41">
      <c r="A315" t="s">
        <v>1122</v>
      </c>
      <c r="B315" t="s">
        <v>1123</v>
      </c>
      <c r="C315" t="s">
        <v>1124</v>
      </c>
      <c r="D315" t="s">
        <v>1125</v>
      </c>
      <c r="E315" t="s">
        <v>1101</v>
      </c>
      <c r="F315" t="s">
        <v>1130</v>
      </c>
      <c r="H315">
        <v>0</v>
      </c>
      <c r="I315">
        <v>1.407502187</v>
      </c>
      <c r="J315">
        <v>1.6334978339999999</v>
      </c>
      <c r="K315">
        <v>0.72069051900000003</v>
      </c>
      <c r="L315">
        <v>1.1885489579999999</v>
      </c>
      <c r="M315">
        <v>2.03339662</v>
      </c>
      <c r="N315">
        <v>0</v>
      </c>
      <c r="O315">
        <v>3.2217177019999998</v>
      </c>
      <c r="P315">
        <v>1.200933958</v>
      </c>
      <c r="Q315">
        <v>2.007238423</v>
      </c>
      <c r="R315">
        <v>1.0163120940000001</v>
      </c>
      <c r="S315">
        <v>1.305337126</v>
      </c>
      <c r="T315">
        <v>1.1727181799999999</v>
      </c>
      <c r="U315">
        <v>0.79434921999999997</v>
      </c>
      <c r="V315">
        <v>1.8198196289999999</v>
      </c>
      <c r="X315">
        <f t="shared" si="24"/>
        <v>1.30147083</v>
      </c>
      <c r="Y315">
        <f t="shared" si="25"/>
        <v>0.81127055613871146</v>
      </c>
      <c r="AA315" s="17" t="str">
        <f t="shared" si="28"/>
        <v/>
      </c>
      <c r="AB315" s="17" t="str">
        <f t="shared" si="28"/>
        <v/>
      </c>
      <c r="AC315" s="17" t="str">
        <f t="shared" si="28"/>
        <v/>
      </c>
      <c r="AD315" s="17" t="str">
        <f t="shared" si="28"/>
        <v/>
      </c>
      <c r="AE315" s="17" t="str">
        <f t="shared" si="28"/>
        <v/>
      </c>
      <c r="AF315" s="17" t="str">
        <f t="shared" si="28"/>
        <v/>
      </c>
      <c r="AG315" s="17" t="str">
        <f t="shared" si="27"/>
        <v/>
      </c>
      <c r="AH315" s="17" t="str">
        <f t="shared" si="27"/>
        <v>?</v>
      </c>
      <c r="AI315" s="17" t="str">
        <f t="shared" si="27"/>
        <v/>
      </c>
      <c r="AJ315" s="17" t="str">
        <f t="shared" si="27"/>
        <v/>
      </c>
      <c r="AK315" s="17" t="str">
        <f t="shared" si="27"/>
        <v/>
      </c>
      <c r="AL315" s="17" t="str">
        <f t="shared" si="27"/>
        <v/>
      </c>
      <c r="AM315" s="17" t="str">
        <f t="shared" si="26"/>
        <v/>
      </c>
      <c r="AN315" s="17" t="str">
        <f t="shared" si="26"/>
        <v/>
      </c>
      <c r="AO315" s="17" t="str">
        <f t="shared" si="26"/>
        <v/>
      </c>
    </row>
    <row r="316" spans="1:41">
      <c r="A316" t="s">
        <v>1126</v>
      </c>
      <c r="B316" t="s">
        <v>1127</v>
      </c>
      <c r="C316" t="s">
        <v>1128</v>
      </c>
      <c r="D316" t="s">
        <v>1129</v>
      </c>
      <c r="E316" t="s">
        <v>1130</v>
      </c>
      <c r="F316" t="s">
        <v>1130</v>
      </c>
      <c r="H316">
        <v>11.84762428</v>
      </c>
      <c r="I316">
        <v>11.302044779999999</v>
      </c>
      <c r="J316">
        <v>12.758774969999999</v>
      </c>
      <c r="K316">
        <v>12.67115707</v>
      </c>
      <c r="L316">
        <v>14.780316089999999</v>
      </c>
      <c r="M316">
        <v>20.057767129999998</v>
      </c>
      <c r="N316">
        <v>8.4625089720000002</v>
      </c>
      <c r="O316">
        <v>12.2299837</v>
      </c>
      <c r="P316">
        <v>17.879009759999999</v>
      </c>
      <c r="Q316">
        <v>11.76373338</v>
      </c>
      <c r="R316">
        <v>6.4977330579999997</v>
      </c>
      <c r="S316">
        <v>6.8255069500000003</v>
      </c>
      <c r="T316">
        <v>10.17545868</v>
      </c>
      <c r="U316">
        <v>12.624013590000001</v>
      </c>
      <c r="V316">
        <v>12.79840362</v>
      </c>
      <c r="X316">
        <f t="shared" si="24"/>
        <v>12.178269068666664</v>
      </c>
      <c r="Y316">
        <f t="shared" si="25"/>
        <v>3.6086111989244936</v>
      </c>
      <c r="AA316" s="17" t="str">
        <f t="shared" si="28"/>
        <v/>
      </c>
      <c r="AB316" s="17" t="str">
        <f t="shared" si="28"/>
        <v/>
      </c>
      <c r="AC316" s="17" t="str">
        <f t="shared" si="28"/>
        <v/>
      </c>
      <c r="AD316" s="17" t="str">
        <f t="shared" si="28"/>
        <v/>
      </c>
      <c r="AE316" s="17" t="str">
        <f t="shared" si="28"/>
        <v/>
      </c>
      <c r="AF316" s="17" t="str">
        <f t="shared" si="28"/>
        <v>?</v>
      </c>
      <c r="AG316" s="17" t="str">
        <f t="shared" si="27"/>
        <v/>
      </c>
      <c r="AH316" s="17" t="str">
        <f t="shared" si="27"/>
        <v/>
      </c>
      <c r="AI316" s="17" t="str">
        <f t="shared" si="27"/>
        <v/>
      </c>
      <c r="AJ316" s="17" t="str">
        <f t="shared" si="27"/>
        <v/>
      </c>
      <c r="AK316" s="17" t="str">
        <f t="shared" si="27"/>
        <v/>
      </c>
      <c r="AL316" s="17" t="str">
        <f t="shared" si="27"/>
        <v/>
      </c>
      <c r="AM316" s="17" t="str">
        <f t="shared" si="26"/>
        <v/>
      </c>
      <c r="AN316" s="17" t="str">
        <f t="shared" si="26"/>
        <v/>
      </c>
      <c r="AO316" s="17" t="str">
        <f t="shared" si="26"/>
        <v/>
      </c>
    </row>
    <row r="317" spans="1:41">
      <c r="A317" t="s">
        <v>1131</v>
      </c>
      <c r="B317" t="s">
        <v>1132</v>
      </c>
      <c r="C317" t="s">
        <v>136</v>
      </c>
      <c r="D317" t="s">
        <v>1133</v>
      </c>
      <c r="E317" t="s">
        <v>1130</v>
      </c>
      <c r="F317" t="s">
        <v>1130</v>
      </c>
      <c r="H317">
        <v>522.37464239999997</v>
      </c>
      <c r="I317">
        <v>91.697476170000002</v>
      </c>
      <c r="J317">
        <v>81.774369190000002</v>
      </c>
      <c r="K317">
        <v>79.034624910000005</v>
      </c>
      <c r="L317">
        <v>98.30063174</v>
      </c>
      <c r="M317">
        <v>180.97696289999999</v>
      </c>
      <c r="N317">
        <v>238.27494440000001</v>
      </c>
      <c r="O317">
        <v>164.47339930000001</v>
      </c>
      <c r="P317">
        <v>279.19235520000001</v>
      </c>
      <c r="Q317">
        <v>351.46238369999998</v>
      </c>
      <c r="R317">
        <v>220.9080209</v>
      </c>
      <c r="S317">
        <v>107.5668148</v>
      </c>
      <c r="T317">
        <v>285.06331299999999</v>
      </c>
      <c r="U317">
        <v>89.59931254</v>
      </c>
      <c r="V317">
        <v>181.99031070000001</v>
      </c>
      <c r="X317">
        <f t="shared" si="24"/>
        <v>198.17930412333334</v>
      </c>
      <c r="Y317">
        <f t="shared" si="25"/>
        <v>124.09343899767751</v>
      </c>
      <c r="AA317" s="17" t="str">
        <f t="shared" si="28"/>
        <v>?</v>
      </c>
      <c r="AB317" s="17" t="str">
        <f t="shared" si="28"/>
        <v/>
      </c>
      <c r="AC317" s="17" t="str">
        <f t="shared" si="28"/>
        <v/>
      </c>
      <c r="AD317" s="17" t="str">
        <f t="shared" si="28"/>
        <v/>
      </c>
      <c r="AE317" s="17" t="str">
        <f t="shared" si="28"/>
        <v/>
      </c>
      <c r="AF317" s="17" t="str">
        <f t="shared" si="28"/>
        <v/>
      </c>
      <c r="AG317" s="17" t="str">
        <f t="shared" si="27"/>
        <v/>
      </c>
      <c r="AH317" s="17" t="str">
        <f t="shared" si="27"/>
        <v/>
      </c>
      <c r="AI317" s="17" t="str">
        <f t="shared" si="27"/>
        <v/>
      </c>
      <c r="AJ317" s="17" t="str">
        <f t="shared" ref="AJ317:AO359" si="29">IF(Q317&gt;($X317+$B$1*$Y317),"?",IF(Q317&lt;$X317-$B$1*$Y317,"?",""))</f>
        <v/>
      </c>
      <c r="AK317" s="17" t="str">
        <f t="shared" si="29"/>
        <v/>
      </c>
      <c r="AL317" s="17" t="str">
        <f t="shared" si="29"/>
        <v/>
      </c>
      <c r="AM317" s="17" t="str">
        <f t="shared" si="26"/>
        <v/>
      </c>
      <c r="AN317" s="17" t="str">
        <f t="shared" si="26"/>
        <v/>
      </c>
      <c r="AO317" s="17" t="str">
        <f t="shared" si="26"/>
        <v/>
      </c>
    </row>
    <row r="318" spans="1:41">
      <c r="A318" t="s">
        <v>1134</v>
      </c>
      <c r="B318" t="s">
        <v>1135</v>
      </c>
      <c r="C318" t="s">
        <v>1136</v>
      </c>
      <c r="D318" t="s">
        <v>1137</v>
      </c>
      <c r="E318" t="s">
        <v>1130</v>
      </c>
      <c r="F318" t="s">
        <v>1130</v>
      </c>
      <c r="H318">
        <v>7.0535560840000002</v>
      </c>
      <c r="I318">
        <v>30.495880710000002</v>
      </c>
      <c r="J318">
        <v>51.58482815</v>
      </c>
      <c r="K318">
        <v>14.587729080000001</v>
      </c>
      <c r="L318">
        <v>35.479659810000001</v>
      </c>
      <c r="M318">
        <v>21.05993921</v>
      </c>
      <c r="N318">
        <v>22.563582230000002</v>
      </c>
      <c r="O318">
        <v>67.467472569999998</v>
      </c>
      <c r="P318">
        <v>38.914230259999997</v>
      </c>
      <c r="Q318">
        <v>39.680283529999997</v>
      </c>
      <c r="R318">
        <v>6.5514333310000001</v>
      </c>
      <c r="S318">
        <v>112.6430424</v>
      </c>
      <c r="T318">
        <v>17.135254069999998</v>
      </c>
      <c r="U318">
        <v>150.61386390000001</v>
      </c>
      <c r="V318">
        <v>45.985789250000003</v>
      </c>
      <c r="X318">
        <f t="shared" si="24"/>
        <v>44.12110297233334</v>
      </c>
      <c r="Y318">
        <f t="shared" si="25"/>
        <v>39.937306633108712</v>
      </c>
      <c r="AA318" s="17" t="str">
        <f t="shared" si="28"/>
        <v/>
      </c>
      <c r="AB318" s="17" t="str">
        <f t="shared" si="28"/>
        <v/>
      </c>
      <c r="AC318" s="17" t="str">
        <f t="shared" si="28"/>
        <v/>
      </c>
      <c r="AD318" s="17" t="str">
        <f t="shared" ref="AD318:AI359" si="30">IF(K318&gt;($X318+$B$1*$Y318),"?",IF(K318&lt;$X318-$B$1*$Y318,"?",""))</f>
        <v/>
      </c>
      <c r="AE318" s="17" t="str">
        <f t="shared" si="30"/>
        <v/>
      </c>
      <c r="AF318" s="17" t="str">
        <f t="shared" si="30"/>
        <v/>
      </c>
      <c r="AG318" s="17" t="str">
        <f t="shared" si="30"/>
        <v/>
      </c>
      <c r="AH318" s="17" t="str">
        <f t="shared" si="30"/>
        <v/>
      </c>
      <c r="AI318" s="17" t="str">
        <f t="shared" si="30"/>
        <v/>
      </c>
      <c r="AJ318" s="17" t="str">
        <f t="shared" si="29"/>
        <v/>
      </c>
      <c r="AK318" s="17" t="str">
        <f t="shared" si="29"/>
        <v/>
      </c>
      <c r="AL318" s="17" t="str">
        <f t="shared" si="29"/>
        <v/>
      </c>
      <c r="AM318" s="17" t="str">
        <f t="shared" si="26"/>
        <v/>
      </c>
      <c r="AN318" s="17" t="str">
        <f t="shared" si="26"/>
        <v>?</v>
      </c>
      <c r="AO318" s="17" t="str">
        <f t="shared" si="26"/>
        <v/>
      </c>
    </row>
    <row r="319" spans="1:41">
      <c r="A319" t="s">
        <v>1138</v>
      </c>
      <c r="B319" t="s">
        <v>1139</v>
      </c>
      <c r="C319" t="s">
        <v>1140</v>
      </c>
      <c r="D319" t="s">
        <v>1141</v>
      </c>
      <c r="E319" t="s">
        <v>1130</v>
      </c>
      <c r="F319" t="s">
        <v>1130</v>
      </c>
      <c r="H319">
        <v>4.9407492299999998</v>
      </c>
      <c r="I319">
        <v>2.5094363469999998</v>
      </c>
      <c r="J319">
        <v>2.0128004260000001</v>
      </c>
      <c r="K319">
        <v>1.7715485639999999</v>
      </c>
      <c r="L319">
        <v>1.789586409</v>
      </c>
      <c r="M319">
        <v>3.8413217730000002</v>
      </c>
      <c r="N319">
        <v>2.2845728680000001</v>
      </c>
      <c r="O319">
        <v>2.428979607</v>
      </c>
      <c r="P319">
        <v>2.7333775519999999</v>
      </c>
      <c r="Q319">
        <v>4.2639905799999998</v>
      </c>
      <c r="R319">
        <v>1.3879021300000001</v>
      </c>
      <c r="S319">
        <v>0.72789589899999996</v>
      </c>
      <c r="T319">
        <v>3.0695308059999999</v>
      </c>
      <c r="U319">
        <v>1.6271758160000001</v>
      </c>
      <c r="V319">
        <v>2.7337121249999998</v>
      </c>
      <c r="X319">
        <f t="shared" si="24"/>
        <v>2.5415053421333331</v>
      </c>
      <c r="Y319">
        <f t="shared" si="25"/>
        <v>1.1256377842559042</v>
      </c>
      <c r="AA319" s="17" t="str">
        <f t="shared" ref="AA319:AC359" si="31">IF(H319&gt;($X319+$B$1*$Y319),"?",IF(H319&lt;$X319-$B$1*$Y319,"?",""))</f>
        <v>?</v>
      </c>
      <c r="AB319" s="17" t="str">
        <f t="shared" si="31"/>
        <v/>
      </c>
      <c r="AC319" s="17" t="str">
        <f t="shared" si="31"/>
        <v/>
      </c>
      <c r="AD319" s="17" t="str">
        <f t="shared" si="30"/>
        <v/>
      </c>
      <c r="AE319" s="17" t="str">
        <f t="shared" si="30"/>
        <v/>
      </c>
      <c r="AF319" s="17" t="str">
        <f t="shared" si="30"/>
        <v/>
      </c>
      <c r="AG319" s="17" t="str">
        <f t="shared" si="30"/>
        <v/>
      </c>
      <c r="AH319" s="17" t="str">
        <f t="shared" si="30"/>
        <v/>
      </c>
      <c r="AI319" s="17" t="str">
        <f t="shared" si="30"/>
        <v/>
      </c>
      <c r="AJ319" s="17" t="str">
        <f t="shared" si="29"/>
        <v/>
      </c>
      <c r="AK319" s="17" t="str">
        <f t="shared" si="29"/>
        <v/>
      </c>
      <c r="AL319" s="17" t="str">
        <f t="shared" si="29"/>
        <v/>
      </c>
      <c r="AM319" s="17" t="str">
        <f t="shared" si="26"/>
        <v/>
      </c>
      <c r="AN319" s="17" t="str">
        <f t="shared" si="26"/>
        <v/>
      </c>
      <c r="AO319" s="17" t="str">
        <f t="shared" si="26"/>
        <v/>
      </c>
    </row>
    <row r="320" spans="1:41">
      <c r="A320" t="s">
        <v>1142</v>
      </c>
      <c r="B320" t="s">
        <v>1143</v>
      </c>
      <c r="C320" t="s">
        <v>136</v>
      </c>
      <c r="D320" t="s">
        <v>101</v>
      </c>
      <c r="E320" t="s">
        <v>1130</v>
      </c>
      <c r="F320" t="s">
        <v>1130</v>
      </c>
      <c r="H320">
        <v>66.686516639999994</v>
      </c>
      <c r="I320">
        <v>5.6957286930000004</v>
      </c>
      <c r="J320">
        <v>7.1801139200000001</v>
      </c>
      <c r="K320">
        <v>6.4525637490000003</v>
      </c>
      <c r="L320">
        <v>4.4397159530000003</v>
      </c>
      <c r="M320">
        <v>1.542849575</v>
      </c>
      <c r="N320">
        <v>3.5150693880000001</v>
      </c>
      <c r="O320">
        <v>9.9816837369999991</v>
      </c>
      <c r="P320">
        <v>6.1962584740000004</v>
      </c>
      <c r="Q320">
        <v>16.245353770000001</v>
      </c>
      <c r="R320">
        <v>0</v>
      </c>
      <c r="S320">
        <v>6.5368438940000004</v>
      </c>
      <c r="T320">
        <v>5.3388337369999999</v>
      </c>
      <c r="U320">
        <v>3.7368412700000002</v>
      </c>
      <c r="V320">
        <v>1.6569563940000001</v>
      </c>
      <c r="X320">
        <f t="shared" si="24"/>
        <v>9.6803552796000005</v>
      </c>
      <c r="Y320">
        <f t="shared" si="25"/>
        <v>16.237990180387857</v>
      </c>
      <c r="AA320" s="17" t="str">
        <f t="shared" si="31"/>
        <v>?</v>
      </c>
      <c r="AB320" s="17" t="str">
        <f t="shared" si="31"/>
        <v/>
      </c>
      <c r="AC320" s="17" t="str">
        <f t="shared" si="31"/>
        <v/>
      </c>
      <c r="AD320" s="17" t="str">
        <f t="shared" si="30"/>
        <v/>
      </c>
      <c r="AE320" s="17" t="str">
        <f t="shared" si="30"/>
        <v/>
      </c>
      <c r="AF320" s="17" t="str">
        <f t="shared" si="30"/>
        <v/>
      </c>
      <c r="AG320" s="17" t="str">
        <f t="shared" si="30"/>
        <v/>
      </c>
      <c r="AH320" s="17" t="str">
        <f t="shared" si="30"/>
        <v/>
      </c>
      <c r="AI320" s="17" t="str">
        <f t="shared" si="30"/>
        <v/>
      </c>
      <c r="AJ320" s="17" t="str">
        <f t="shared" si="29"/>
        <v/>
      </c>
      <c r="AK320" s="17" t="str">
        <f t="shared" si="29"/>
        <v/>
      </c>
      <c r="AL320" s="17" t="str">
        <f t="shared" si="29"/>
        <v/>
      </c>
      <c r="AM320" s="17" t="str">
        <f t="shared" si="26"/>
        <v/>
      </c>
      <c r="AN320" s="17" t="str">
        <f t="shared" si="26"/>
        <v/>
      </c>
      <c r="AO320" s="17" t="str">
        <f t="shared" si="26"/>
        <v/>
      </c>
    </row>
    <row r="321" spans="1:41">
      <c r="A321" t="s">
        <v>1144</v>
      </c>
      <c r="B321" t="s">
        <v>1145</v>
      </c>
      <c r="C321" t="s">
        <v>1146</v>
      </c>
      <c r="E321" t="s">
        <v>1147</v>
      </c>
      <c r="F321" t="s">
        <v>27761</v>
      </c>
      <c r="H321">
        <v>4.3446261819999998</v>
      </c>
      <c r="I321">
        <v>6.6593222589999996</v>
      </c>
      <c r="J321">
        <v>8.9819718539999993</v>
      </c>
      <c r="K321">
        <v>6.633139634</v>
      </c>
      <c r="L321">
        <v>6.6304607799999999</v>
      </c>
      <c r="M321">
        <v>6.7644982809999998</v>
      </c>
      <c r="N321">
        <v>10.959314060000001</v>
      </c>
      <c r="O321">
        <v>11.20891192</v>
      </c>
      <c r="P321">
        <v>8.7893204639999993</v>
      </c>
      <c r="Q321">
        <v>9.4968573660000004</v>
      </c>
      <c r="R321">
        <v>4.0571571779999998</v>
      </c>
      <c r="S321">
        <v>7.107165374</v>
      </c>
      <c r="T321">
        <v>4.2914082950000001</v>
      </c>
      <c r="U321">
        <v>5.5846115449999996</v>
      </c>
      <c r="V321">
        <v>7.5069500089999996</v>
      </c>
      <c r="X321">
        <f t="shared" si="24"/>
        <v>7.2677143467333316</v>
      </c>
      <c r="Y321">
        <f t="shared" si="25"/>
        <v>2.2589899454308626</v>
      </c>
      <c r="AA321" s="17" t="str">
        <f t="shared" si="31"/>
        <v/>
      </c>
      <c r="AB321" s="17" t="str">
        <f t="shared" si="31"/>
        <v/>
      </c>
      <c r="AC321" s="17" t="str">
        <f t="shared" si="31"/>
        <v/>
      </c>
      <c r="AD321" s="17" t="str">
        <f t="shared" si="30"/>
        <v/>
      </c>
      <c r="AE321" s="17" t="str">
        <f t="shared" si="30"/>
        <v/>
      </c>
      <c r="AF321" s="17" t="str">
        <f t="shared" si="30"/>
        <v/>
      </c>
      <c r="AG321" s="17" t="str">
        <f t="shared" si="30"/>
        <v/>
      </c>
      <c r="AH321" s="17" t="str">
        <f t="shared" si="30"/>
        <v/>
      </c>
      <c r="AI321" s="17" t="str">
        <f t="shared" si="30"/>
        <v/>
      </c>
      <c r="AJ321" s="17" t="str">
        <f t="shared" si="29"/>
        <v/>
      </c>
      <c r="AK321" s="17" t="str">
        <f t="shared" si="29"/>
        <v/>
      </c>
      <c r="AL321" s="17" t="str">
        <f t="shared" si="29"/>
        <v/>
      </c>
      <c r="AM321" s="17" t="str">
        <f t="shared" si="26"/>
        <v/>
      </c>
      <c r="AN321" s="17" t="str">
        <f t="shared" si="26"/>
        <v/>
      </c>
      <c r="AO321" s="17" t="str">
        <f t="shared" si="26"/>
        <v/>
      </c>
    </row>
    <row r="322" spans="1:41">
      <c r="A322" t="s">
        <v>1148</v>
      </c>
      <c r="B322" t="s">
        <v>1149</v>
      </c>
      <c r="C322" t="s">
        <v>136</v>
      </c>
      <c r="E322" t="s">
        <v>1147</v>
      </c>
      <c r="F322" t="s">
        <v>27761</v>
      </c>
      <c r="H322">
        <v>55.409178859999997</v>
      </c>
      <c r="I322">
        <v>10.38551223</v>
      </c>
      <c r="J322">
        <v>6.9608894440000002</v>
      </c>
      <c r="K322">
        <v>6.787230986</v>
      </c>
      <c r="L322">
        <v>9.2488471800000003</v>
      </c>
      <c r="M322">
        <v>11.957217910000001</v>
      </c>
      <c r="N322">
        <v>45.751406709999998</v>
      </c>
      <c r="O322">
        <v>10.26794561</v>
      </c>
      <c r="P322">
        <v>36.121679090000001</v>
      </c>
      <c r="Q322">
        <v>32.184230169999999</v>
      </c>
      <c r="R322">
        <v>232.98558439999999</v>
      </c>
      <c r="S322">
        <v>8.271471172</v>
      </c>
      <c r="T322">
        <v>90.824685720000005</v>
      </c>
      <c r="U322">
        <v>9.3332591570000005</v>
      </c>
      <c r="V322">
        <v>19.680545039999998</v>
      </c>
      <c r="X322">
        <f t="shared" si="24"/>
        <v>39.077978911933336</v>
      </c>
      <c r="Y322">
        <f t="shared" si="25"/>
        <v>58.680871386423952</v>
      </c>
      <c r="AA322" s="17" t="str">
        <f t="shared" si="31"/>
        <v/>
      </c>
      <c r="AB322" s="17" t="str">
        <f t="shared" si="31"/>
        <v/>
      </c>
      <c r="AC322" s="17" t="str">
        <f t="shared" si="31"/>
        <v/>
      </c>
      <c r="AD322" s="17" t="str">
        <f t="shared" si="30"/>
        <v/>
      </c>
      <c r="AE322" s="17" t="str">
        <f t="shared" si="30"/>
        <v/>
      </c>
      <c r="AF322" s="17" t="str">
        <f t="shared" si="30"/>
        <v/>
      </c>
      <c r="AG322" s="17" t="str">
        <f t="shared" si="30"/>
        <v/>
      </c>
      <c r="AH322" s="17" t="str">
        <f t="shared" si="30"/>
        <v/>
      </c>
      <c r="AI322" s="17" t="str">
        <f t="shared" si="30"/>
        <v/>
      </c>
      <c r="AJ322" s="17" t="str">
        <f t="shared" si="29"/>
        <v/>
      </c>
      <c r="AK322" s="17" t="str">
        <f t="shared" si="29"/>
        <v>?</v>
      </c>
      <c r="AL322" s="17" t="str">
        <f t="shared" si="29"/>
        <v/>
      </c>
      <c r="AM322" s="17" t="str">
        <f t="shared" si="26"/>
        <v/>
      </c>
      <c r="AN322" s="17" t="str">
        <f t="shared" si="26"/>
        <v/>
      </c>
      <c r="AO322" s="17" t="str">
        <f t="shared" si="26"/>
        <v/>
      </c>
    </row>
    <row r="323" spans="1:41">
      <c r="A323" t="s">
        <v>1150</v>
      </c>
      <c r="B323" t="s">
        <v>1151</v>
      </c>
      <c r="C323" t="s">
        <v>1152</v>
      </c>
      <c r="E323" t="s">
        <v>1147</v>
      </c>
      <c r="F323" t="s">
        <v>27761</v>
      </c>
      <c r="H323">
        <v>8.5784603780000008</v>
      </c>
      <c r="I323">
        <v>0.96359131600000003</v>
      </c>
      <c r="J323">
        <v>0.64270712399999996</v>
      </c>
      <c r="K323">
        <v>0.41116047700000002</v>
      </c>
      <c r="L323">
        <v>0.50073449400000003</v>
      </c>
      <c r="M323">
        <v>1.902516791</v>
      </c>
      <c r="N323">
        <v>1.9381902010000001</v>
      </c>
      <c r="O323">
        <v>0.96496006400000001</v>
      </c>
      <c r="P323">
        <v>2.1376483899999998</v>
      </c>
      <c r="Q323">
        <v>3.4354431760000002</v>
      </c>
      <c r="R323">
        <v>4.4065960290000001</v>
      </c>
      <c r="S323">
        <v>0.77449493599999997</v>
      </c>
      <c r="T323">
        <v>9.3666490079999996</v>
      </c>
      <c r="U323">
        <v>0.54382012099999999</v>
      </c>
      <c r="V323">
        <v>2.8239682020000001</v>
      </c>
      <c r="X323">
        <f t="shared" si="24"/>
        <v>2.6260627138000006</v>
      </c>
      <c r="Y323">
        <f t="shared" si="25"/>
        <v>2.8361185946448235</v>
      </c>
      <c r="AA323" s="17" t="str">
        <f t="shared" si="31"/>
        <v>?</v>
      </c>
      <c r="AB323" s="17" t="str">
        <f t="shared" si="31"/>
        <v/>
      </c>
      <c r="AC323" s="17" t="str">
        <f t="shared" si="31"/>
        <v/>
      </c>
      <c r="AD323" s="17" t="str">
        <f t="shared" si="30"/>
        <v/>
      </c>
      <c r="AE323" s="17" t="str">
        <f t="shared" si="30"/>
        <v/>
      </c>
      <c r="AF323" s="17" t="str">
        <f t="shared" si="30"/>
        <v/>
      </c>
      <c r="AG323" s="17" t="str">
        <f t="shared" si="30"/>
        <v/>
      </c>
      <c r="AH323" s="17" t="str">
        <f t="shared" si="30"/>
        <v/>
      </c>
      <c r="AI323" s="17" t="str">
        <f t="shared" si="30"/>
        <v/>
      </c>
      <c r="AJ323" s="17" t="str">
        <f t="shared" si="29"/>
        <v/>
      </c>
      <c r="AK323" s="17" t="str">
        <f t="shared" si="29"/>
        <v/>
      </c>
      <c r="AL323" s="17" t="str">
        <f t="shared" si="29"/>
        <v/>
      </c>
      <c r="AM323" s="17" t="str">
        <f t="shared" si="26"/>
        <v>?</v>
      </c>
      <c r="AN323" s="17" t="str">
        <f t="shared" si="26"/>
        <v/>
      </c>
      <c r="AO323" s="17" t="str">
        <f t="shared" si="26"/>
        <v/>
      </c>
    </row>
    <row r="324" spans="1:41">
      <c r="A324" t="s">
        <v>1153</v>
      </c>
      <c r="B324" t="s">
        <v>1154</v>
      </c>
      <c r="C324" t="s">
        <v>1155</v>
      </c>
      <c r="E324" t="s">
        <v>1147</v>
      </c>
      <c r="F324" t="s">
        <v>27761</v>
      </c>
      <c r="H324">
        <v>26.41727698</v>
      </c>
      <c r="I324">
        <v>104.79079900000001</v>
      </c>
      <c r="J324">
        <v>81.592986249999996</v>
      </c>
      <c r="K324">
        <v>99.837449509999999</v>
      </c>
      <c r="L324">
        <v>98.331211940000003</v>
      </c>
      <c r="M324">
        <v>260.58082139999999</v>
      </c>
      <c r="N324">
        <v>63.965015710000003</v>
      </c>
      <c r="O324">
        <v>60.215613699999999</v>
      </c>
      <c r="P324">
        <v>78.335536520000005</v>
      </c>
      <c r="Q324">
        <v>54.481528990000001</v>
      </c>
      <c r="R324">
        <v>34.75719522</v>
      </c>
      <c r="S324">
        <v>44.853206550000003</v>
      </c>
      <c r="T324">
        <v>32.967877710000003</v>
      </c>
      <c r="U324">
        <v>114.2156801</v>
      </c>
      <c r="V324">
        <v>103.5264316</v>
      </c>
      <c r="X324">
        <f t="shared" si="24"/>
        <v>83.924575411999996</v>
      </c>
      <c r="Y324">
        <f t="shared" si="25"/>
        <v>56.768405542292747</v>
      </c>
      <c r="AA324" s="17" t="str">
        <f t="shared" si="31"/>
        <v/>
      </c>
      <c r="AB324" s="17" t="str">
        <f t="shared" si="31"/>
        <v/>
      </c>
      <c r="AC324" s="17" t="str">
        <f t="shared" si="31"/>
        <v/>
      </c>
      <c r="AD324" s="17" t="str">
        <f t="shared" si="30"/>
        <v/>
      </c>
      <c r="AE324" s="17" t="str">
        <f t="shared" si="30"/>
        <v/>
      </c>
      <c r="AF324" s="17" t="str">
        <f t="shared" si="30"/>
        <v>?</v>
      </c>
      <c r="AG324" s="17" t="str">
        <f t="shared" si="30"/>
        <v/>
      </c>
      <c r="AH324" s="17" t="str">
        <f t="shared" si="30"/>
        <v/>
      </c>
      <c r="AI324" s="17" t="str">
        <f t="shared" si="30"/>
        <v/>
      </c>
      <c r="AJ324" s="17" t="str">
        <f t="shared" si="29"/>
        <v/>
      </c>
      <c r="AK324" s="17" t="str">
        <f t="shared" si="29"/>
        <v/>
      </c>
      <c r="AL324" s="17" t="str">
        <f t="shared" si="29"/>
        <v/>
      </c>
      <c r="AM324" s="17" t="str">
        <f t="shared" si="26"/>
        <v/>
      </c>
      <c r="AN324" s="17" t="str">
        <f t="shared" si="26"/>
        <v/>
      </c>
      <c r="AO324" s="17" t="str">
        <f t="shared" si="26"/>
        <v/>
      </c>
    </row>
    <row r="325" spans="1:41">
      <c r="A325" t="s">
        <v>1156</v>
      </c>
      <c r="B325" t="s">
        <v>1157</v>
      </c>
      <c r="C325" t="s">
        <v>1158</v>
      </c>
      <c r="E325" t="s">
        <v>1147</v>
      </c>
      <c r="F325" t="s">
        <v>27761</v>
      </c>
      <c r="H325">
        <v>27.91538645</v>
      </c>
      <c r="I325">
        <v>35.338244500000002</v>
      </c>
      <c r="J325">
        <v>37.364877710000002</v>
      </c>
      <c r="K325">
        <v>44.564199899999998</v>
      </c>
      <c r="L325">
        <v>29.11440945</v>
      </c>
      <c r="M325">
        <v>38.222870710000002</v>
      </c>
      <c r="N325">
        <v>23.667169690000001</v>
      </c>
      <c r="O325">
        <v>29.379000359999999</v>
      </c>
      <c r="P325">
        <v>51.693505889999997</v>
      </c>
      <c r="Q325">
        <v>61.307658410000002</v>
      </c>
      <c r="R325">
        <v>16.84096302</v>
      </c>
      <c r="S325">
        <v>19.044067420000001</v>
      </c>
      <c r="T325">
        <v>20.81527994</v>
      </c>
      <c r="U325">
        <v>8.5428726709999996</v>
      </c>
      <c r="V325">
        <v>50.847371070000001</v>
      </c>
      <c r="X325">
        <f t="shared" ref="X325:X359" si="32">AVERAGE(H325:V325)</f>
        <v>32.977191812733331</v>
      </c>
      <c r="Y325">
        <f t="shared" ref="Y325:Y359" si="33">STDEV(H325:V325)</f>
        <v>14.634806016237663</v>
      </c>
      <c r="AA325" s="17" t="str">
        <f t="shared" si="31"/>
        <v/>
      </c>
      <c r="AB325" s="17" t="str">
        <f t="shared" si="31"/>
        <v/>
      </c>
      <c r="AC325" s="17" t="str">
        <f t="shared" si="31"/>
        <v/>
      </c>
      <c r="AD325" s="17" t="str">
        <f t="shared" si="30"/>
        <v/>
      </c>
      <c r="AE325" s="17" t="str">
        <f t="shared" si="30"/>
        <v/>
      </c>
      <c r="AF325" s="17" t="str">
        <f t="shared" si="30"/>
        <v/>
      </c>
      <c r="AG325" s="17" t="str">
        <f t="shared" si="30"/>
        <v/>
      </c>
      <c r="AH325" s="17" t="str">
        <f t="shared" si="30"/>
        <v/>
      </c>
      <c r="AI325" s="17" t="str">
        <f t="shared" si="30"/>
        <v/>
      </c>
      <c r="AJ325" s="17" t="str">
        <f t="shared" si="29"/>
        <v/>
      </c>
      <c r="AK325" s="17" t="str">
        <f t="shared" si="29"/>
        <v/>
      </c>
      <c r="AL325" s="17" t="str">
        <f t="shared" si="29"/>
        <v/>
      </c>
      <c r="AM325" s="17" t="str">
        <f t="shared" si="26"/>
        <v/>
      </c>
      <c r="AN325" s="17" t="str">
        <f t="shared" si="26"/>
        <v/>
      </c>
      <c r="AO325" s="17" t="str">
        <f t="shared" si="26"/>
        <v/>
      </c>
    </row>
    <row r="326" spans="1:41">
      <c r="A326" t="s">
        <v>1159</v>
      </c>
      <c r="B326" t="s">
        <v>1160</v>
      </c>
      <c r="C326" t="s">
        <v>1161</v>
      </c>
      <c r="D326" t="s">
        <v>1162</v>
      </c>
      <c r="E326" t="s">
        <v>1147</v>
      </c>
      <c r="F326" t="s">
        <v>27761</v>
      </c>
      <c r="H326">
        <v>4.91065766</v>
      </c>
      <c r="I326">
        <v>11.18388665</v>
      </c>
      <c r="J326">
        <v>13.277479189999999</v>
      </c>
      <c r="K326">
        <v>11.314506720000001</v>
      </c>
      <c r="L326">
        <v>10.75485136</v>
      </c>
      <c r="M326">
        <v>2.7139475769999999</v>
      </c>
      <c r="N326">
        <v>26.199908140000002</v>
      </c>
      <c r="O326">
        <v>37.032701269999997</v>
      </c>
      <c r="P326">
        <v>25.292755840000002</v>
      </c>
      <c r="Q326">
        <v>18.730538360000001</v>
      </c>
      <c r="R326">
        <v>8.9664193409999999</v>
      </c>
      <c r="S326">
        <v>5.1011499709999999</v>
      </c>
      <c r="T326">
        <v>4.9078663960000002</v>
      </c>
      <c r="U326">
        <v>4.4564649950000002</v>
      </c>
      <c r="V326">
        <v>3.7050852079999999</v>
      </c>
      <c r="X326">
        <f t="shared" si="32"/>
        <v>12.569881245200001</v>
      </c>
      <c r="Y326">
        <f t="shared" si="33"/>
        <v>10.067674677731032</v>
      </c>
      <c r="AA326" s="17" t="str">
        <f t="shared" si="31"/>
        <v/>
      </c>
      <c r="AB326" s="17" t="str">
        <f t="shared" si="31"/>
        <v/>
      </c>
      <c r="AC326" s="17" t="str">
        <f t="shared" si="31"/>
        <v/>
      </c>
      <c r="AD326" s="17" t="str">
        <f t="shared" si="30"/>
        <v/>
      </c>
      <c r="AE326" s="17" t="str">
        <f t="shared" si="30"/>
        <v/>
      </c>
      <c r="AF326" s="17" t="str">
        <f t="shared" si="30"/>
        <v/>
      </c>
      <c r="AG326" s="17" t="str">
        <f t="shared" si="30"/>
        <v/>
      </c>
      <c r="AH326" s="17" t="str">
        <f t="shared" si="30"/>
        <v>?</v>
      </c>
      <c r="AI326" s="17" t="str">
        <f t="shared" si="30"/>
        <v/>
      </c>
      <c r="AJ326" s="17" t="str">
        <f t="shared" si="29"/>
        <v/>
      </c>
      <c r="AK326" s="17" t="str">
        <f t="shared" si="29"/>
        <v/>
      </c>
      <c r="AL326" s="17" t="str">
        <f t="shared" si="29"/>
        <v/>
      </c>
      <c r="AM326" s="17" t="str">
        <f t="shared" si="26"/>
        <v/>
      </c>
      <c r="AN326" s="17" t="str">
        <f t="shared" si="26"/>
        <v/>
      </c>
      <c r="AO326" s="17" t="str">
        <f t="shared" si="26"/>
        <v/>
      </c>
    </row>
    <row r="327" spans="1:41">
      <c r="A327" t="s">
        <v>1163</v>
      </c>
      <c r="B327" t="s">
        <v>1164</v>
      </c>
      <c r="C327" t="s">
        <v>136</v>
      </c>
      <c r="E327" t="s">
        <v>1147</v>
      </c>
      <c r="F327" t="s">
        <v>27761</v>
      </c>
      <c r="H327">
        <v>35.093569909999999</v>
      </c>
      <c r="I327">
        <v>10.166524089999999</v>
      </c>
      <c r="J327">
        <v>4.3185561909999999</v>
      </c>
      <c r="K327">
        <v>4.9606469280000001</v>
      </c>
      <c r="L327">
        <v>5.119062091</v>
      </c>
      <c r="M327">
        <v>8.2364747240000007</v>
      </c>
      <c r="N327">
        <v>9.4773407790000004</v>
      </c>
      <c r="O327">
        <v>7.5984919839999998</v>
      </c>
      <c r="P327">
        <v>11.02166916</v>
      </c>
      <c r="Q327">
        <v>18.225754040000002</v>
      </c>
      <c r="R327">
        <v>14.010122409999999</v>
      </c>
      <c r="S327">
        <v>4.7142879979999996</v>
      </c>
      <c r="T327">
        <v>16.941313109999999</v>
      </c>
      <c r="U327">
        <v>5.3101490499999997</v>
      </c>
      <c r="V327">
        <v>13.26501135</v>
      </c>
      <c r="X327">
        <f t="shared" si="32"/>
        <v>11.230598254333335</v>
      </c>
      <c r="Y327">
        <f t="shared" si="33"/>
        <v>7.978590871913056</v>
      </c>
      <c r="AA327" s="17" t="str">
        <f t="shared" si="31"/>
        <v>?</v>
      </c>
      <c r="AB327" s="17" t="str">
        <f t="shared" si="31"/>
        <v/>
      </c>
      <c r="AC327" s="17" t="str">
        <f t="shared" si="31"/>
        <v/>
      </c>
      <c r="AD327" s="17" t="str">
        <f t="shared" si="30"/>
        <v/>
      </c>
      <c r="AE327" s="17" t="str">
        <f t="shared" si="30"/>
        <v/>
      </c>
      <c r="AF327" s="17" t="str">
        <f t="shared" si="30"/>
        <v/>
      </c>
      <c r="AG327" s="17" t="str">
        <f t="shared" si="30"/>
        <v/>
      </c>
      <c r="AH327" s="17" t="str">
        <f t="shared" si="30"/>
        <v/>
      </c>
      <c r="AI327" s="17" t="str">
        <f t="shared" si="30"/>
        <v/>
      </c>
      <c r="AJ327" s="17" t="str">
        <f t="shared" si="29"/>
        <v/>
      </c>
      <c r="AK327" s="17" t="str">
        <f t="shared" si="29"/>
        <v/>
      </c>
      <c r="AL327" s="17" t="str">
        <f t="shared" si="29"/>
        <v/>
      </c>
      <c r="AM327" s="17" t="str">
        <f t="shared" si="26"/>
        <v/>
      </c>
      <c r="AN327" s="17" t="str">
        <f t="shared" si="26"/>
        <v/>
      </c>
      <c r="AO327" s="17" t="str">
        <f t="shared" si="26"/>
        <v/>
      </c>
    </row>
    <row r="328" spans="1:41">
      <c r="A328" t="s">
        <v>1165</v>
      </c>
      <c r="B328" t="s">
        <v>1166</v>
      </c>
      <c r="C328" t="s">
        <v>1167</v>
      </c>
      <c r="E328" t="s">
        <v>1147</v>
      </c>
      <c r="F328" t="s">
        <v>27761</v>
      </c>
      <c r="H328">
        <v>14.25453809</v>
      </c>
      <c r="I328">
        <v>9.1577866619999995</v>
      </c>
      <c r="J328">
        <v>6.0443752750000002</v>
      </c>
      <c r="K328">
        <v>7.6226881789999998</v>
      </c>
      <c r="L328">
        <v>5.5559389179999998</v>
      </c>
      <c r="M328">
        <v>28.623967799999999</v>
      </c>
      <c r="N328">
        <v>7.7211353230000004</v>
      </c>
      <c r="O328">
        <v>8.5705951690000006</v>
      </c>
      <c r="P328">
        <v>10.716026080000001</v>
      </c>
      <c r="Q328">
        <v>10.03619211</v>
      </c>
      <c r="R328">
        <v>3.1271141340000002</v>
      </c>
      <c r="S328">
        <v>4.0917298369999999</v>
      </c>
      <c r="T328">
        <v>6.314636353</v>
      </c>
      <c r="U328">
        <v>3.9106423119999998</v>
      </c>
      <c r="V328">
        <v>9.6590426479999998</v>
      </c>
      <c r="X328">
        <f t="shared" si="32"/>
        <v>9.0270939259999992</v>
      </c>
      <c r="Y328">
        <f t="shared" si="33"/>
        <v>6.1712798767288728</v>
      </c>
      <c r="AA328" s="17" t="str">
        <f t="shared" si="31"/>
        <v/>
      </c>
      <c r="AB328" s="17" t="str">
        <f t="shared" si="31"/>
        <v/>
      </c>
      <c r="AC328" s="17" t="str">
        <f t="shared" si="31"/>
        <v/>
      </c>
      <c r="AD328" s="17" t="str">
        <f t="shared" si="30"/>
        <v/>
      </c>
      <c r="AE328" s="17" t="str">
        <f t="shared" si="30"/>
        <v/>
      </c>
      <c r="AF328" s="17" t="str">
        <f t="shared" si="30"/>
        <v>?</v>
      </c>
      <c r="AG328" s="17" t="str">
        <f t="shared" si="30"/>
        <v/>
      </c>
      <c r="AH328" s="17" t="str">
        <f t="shared" si="30"/>
        <v/>
      </c>
      <c r="AI328" s="17" t="str">
        <f t="shared" si="30"/>
        <v/>
      </c>
      <c r="AJ328" s="17" t="str">
        <f t="shared" si="29"/>
        <v/>
      </c>
      <c r="AK328" s="17" t="str">
        <f t="shared" si="29"/>
        <v/>
      </c>
      <c r="AL328" s="17" t="str">
        <f t="shared" si="29"/>
        <v/>
      </c>
      <c r="AM328" s="17" t="str">
        <f t="shared" si="26"/>
        <v/>
      </c>
      <c r="AN328" s="17" t="str">
        <f t="shared" si="26"/>
        <v/>
      </c>
      <c r="AO328" s="17" t="str">
        <f t="shared" si="26"/>
        <v/>
      </c>
    </row>
    <row r="329" spans="1:41">
      <c r="A329" t="s">
        <v>1168</v>
      </c>
      <c r="B329" t="s">
        <v>1169</v>
      </c>
      <c r="C329" t="s">
        <v>136</v>
      </c>
      <c r="E329" t="s">
        <v>1147</v>
      </c>
      <c r="F329" t="s">
        <v>27761</v>
      </c>
      <c r="H329">
        <v>55.592698540000001</v>
      </c>
      <c r="I329">
        <v>4.3984443329999996</v>
      </c>
      <c r="J329">
        <v>4.3877851300000001</v>
      </c>
      <c r="K329">
        <v>2.5060374859999999</v>
      </c>
      <c r="L329">
        <v>3.7869413930000002</v>
      </c>
      <c r="M329">
        <v>5.8229085029999998</v>
      </c>
      <c r="N329">
        <v>28.69103694</v>
      </c>
      <c r="O329">
        <v>12.72212388</v>
      </c>
      <c r="P329">
        <v>28.37206475</v>
      </c>
      <c r="Q329">
        <v>29.595361969999999</v>
      </c>
      <c r="R329">
        <v>61.151960639999999</v>
      </c>
      <c r="S329">
        <v>8.5440248230000009</v>
      </c>
      <c r="T329">
        <v>67.664506340000003</v>
      </c>
      <c r="U329">
        <v>7.3116234980000003</v>
      </c>
      <c r="V329">
        <v>24.381447080000001</v>
      </c>
      <c r="X329">
        <f t="shared" si="32"/>
        <v>22.995264353733333</v>
      </c>
      <c r="Y329">
        <f t="shared" si="33"/>
        <v>22.291561803995105</v>
      </c>
      <c r="AA329" s="17" t="str">
        <f t="shared" si="31"/>
        <v/>
      </c>
      <c r="AB329" s="17" t="str">
        <f t="shared" si="31"/>
        <v/>
      </c>
      <c r="AC329" s="17" t="str">
        <f t="shared" si="31"/>
        <v/>
      </c>
      <c r="AD329" s="17" t="str">
        <f t="shared" si="30"/>
        <v/>
      </c>
      <c r="AE329" s="17" t="str">
        <f t="shared" si="30"/>
        <v/>
      </c>
      <c r="AF329" s="17" t="str">
        <f t="shared" si="30"/>
        <v/>
      </c>
      <c r="AG329" s="17" t="str">
        <f t="shared" si="30"/>
        <v/>
      </c>
      <c r="AH329" s="17" t="str">
        <f t="shared" si="30"/>
        <v/>
      </c>
      <c r="AI329" s="17" t="str">
        <f t="shared" si="30"/>
        <v/>
      </c>
      <c r="AJ329" s="17" t="str">
        <f t="shared" si="29"/>
        <v/>
      </c>
      <c r="AK329" s="17" t="str">
        <f t="shared" si="29"/>
        <v/>
      </c>
      <c r="AL329" s="17" t="str">
        <f t="shared" si="29"/>
        <v/>
      </c>
      <c r="AM329" s="17" t="str">
        <f t="shared" si="26"/>
        <v>?</v>
      </c>
      <c r="AN329" s="17" t="str">
        <f t="shared" si="26"/>
        <v/>
      </c>
      <c r="AO329" s="17" t="str">
        <f t="shared" si="26"/>
        <v/>
      </c>
    </row>
    <row r="330" spans="1:41">
      <c r="A330" t="s">
        <v>1170</v>
      </c>
      <c r="B330" t="s">
        <v>1171</v>
      </c>
      <c r="C330" t="s">
        <v>1172</v>
      </c>
      <c r="E330" t="s">
        <v>1147</v>
      </c>
      <c r="F330" t="s">
        <v>27761</v>
      </c>
      <c r="H330">
        <v>19.771292379999998</v>
      </c>
      <c r="I330">
        <v>5.0020155610000003</v>
      </c>
      <c r="J330">
        <v>3.6592138649999999</v>
      </c>
      <c r="K330">
        <v>2.420540167</v>
      </c>
      <c r="L330">
        <v>4.2626146780000003</v>
      </c>
      <c r="M330">
        <v>11.59208883</v>
      </c>
      <c r="N330">
        <v>132.7335343</v>
      </c>
      <c r="O330">
        <v>4.5382411539999996</v>
      </c>
      <c r="P330">
        <v>43.041745210000002</v>
      </c>
      <c r="Q330">
        <v>15.301639079999999</v>
      </c>
      <c r="R330">
        <v>950.36984949999999</v>
      </c>
      <c r="S330">
        <v>6.6195013850000004</v>
      </c>
      <c r="T330">
        <v>397.37206700000002</v>
      </c>
      <c r="U330">
        <v>3.9843476720000002</v>
      </c>
      <c r="V330">
        <v>9.1681791189999995</v>
      </c>
      <c r="X330">
        <f t="shared" si="32"/>
        <v>107.32245799339998</v>
      </c>
      <c r="Y330">
        <f t="shared" si="33"/>
        <v>254.78180400626781</v>
      </c>
      <c r="AA330" s="17" t="str">
        <f t="shared" si="31"/>
        <v/>
      </c>
      <c r="AB330" s="17" t="str">
        <f t="shared" si="31"/>
        <v/>
      </c>
      <c r="AC330" s="17" t="str">
        <f t="shared" si="31"/>
        <v/>
      </c>
      <c r="AD330" s="17" t="str">
        <f t="shared" si="30"/>
        <v/>
      </c>
      <c r="AE330" s="17" t="str">
        <f t="shared" si="30"/>
        <v/>
      </c>
      <c r="AF330" s="17" t="str">
        <f t="shared" si="30"/>
        <v/>
      </c>
      <c r="AG330" s="17" t="str">
        <f t="shared" si="30"/>
        <v/>
      </c>
      <c r="AH330" s="17" t="str">
        <f t="shared" si="30"/>
        <v/>
      </c>
      <c r="AI330" s="17" t="str">
        <f t="shared" si="30"/>
        <v/>
      </c>
      <c r="AJ330" s="17" t="str">
        <f t="shared" si="29"/>
        <v/>
      </c>
      <c r="AK330" s="17" t="str">
        <f t="shared" si="29"/>
        <v>?</v>
      </c>
      <c r="AL330" s="17" t="str">
        <f t="shared" si="29"/>
        <v/>
      </c>
      <c r="AM330" s="17" t="str">
        <f t="shared" si="29"/>
        <v/>
      </c>
      <c r="AN330" s="17" t="str">
        <f t="shared" si="29"/>
        <v/>
      </c>
      <c r="AO330" s="17" t="str">
        <f t="shared" si="29"/>
        <v/>
      </c>
    </row>
    <row r="331" spans="1:41">
      <c r="A331" t="s">
        <v>1173</v>
      </c>
      <c r="B331" t="s">
        <v>1174</v>
      </c>
      <c r="C331" t="s">
        <v>1175</v>
      </c>
      <c r="E331" t="s">
        <v>1147</v>
      </c>
      <c r="F331" t="s">
        <v>27761</v>
      </c>
      <c r="H331">
        <v>25.23159884</v>
      </c>
      <c r="I331">
        <v>4.499600021</v>
      </c>
      <c r="J331">
        <v>2.410424184</v>
      </c>
      <c r="K331">
        <v>2.2507350609999999</v>
      </c>
      <c r="L331">
        <v>2.242731617</v>
      </c>
      <c r="M331">
        <v>3.6036588479999998</v>
      </c>
      <c r="N331">
        <v>8.3437040069999995</v>
      </c>
      <c r="O331">
        <v>5.1424515209999999</v>
      </c>
      <c r="P331">
        <v>7.4232293509999998</v>
      </c>
      <c r="Q331">
        <v>16.231990410000002</v>
      </c>
      <c r="R331">
        <v>7.5779879299999999</v>
      </c>
      <c r="S331">
        <v>3.4912071509999998</v>
      </c>
      <c r="T331">
        <v>14.510315970000001</v>
      </c>
      <c r="U331">
        <v>3.8542114669999998</v>
      </c>
      <c r="V331">
        <v>5.7423402440000002</v>
      </c>
      <c r="X331">
        <f t="shared" si="32"/>
        <v>7.5037457747999996</v>
      </c>
      <c r="Y331">
        <f t="shared" si="33"/>
        <v>6.4576438217905876</v>
      </c>
      <c r="AA331" s="17" t="str">
        <f t="shared" si="31"/>
        <v>?</v>
      </c>
      <c r="AB331" s="17" t="str">
        <f t="shared" si="31"/>
        <v/>
      </c>
      <c r="AC331" s="17" t="str">
        <f t="shared" si="31"/>
        <v/>
      </c>
      <c r="AD331" s="17" t="str">
        <f t="shared" si="30"/>
        <v/>
      </c>
      <c r="AE331" s="17" t="str">
        <f t="shared" si="30"/>
        <v/>
      </c>
      <c r="AF331" s="17" t="str">
        <f t="shared" si="30"/>
        <v/>
      </c>
      <c r="AG331" s="17" t="str">
        <f t="shared" si="30"/>
        <v/>
      </c>
      <c r="AH331" s="17" t="str">
        <f t="shared" si="30"/>
        <v/>
      </c>
      <c r="AI331" s="17" t="str">
        <f t="shared" si="30"/>
        <v/>
      </c>
      <c r="AJ331" s="17" t="str">
        <f t="shared" si="29"/>
        <v/>
      </c>
      <c r="AK331" s="17" t="str">
        <f t="shared" si="29"/>
        <v/>
      </c>
      <c r="AL331" s="17" t="str">
        <f t="shared" si="29"/>
        <v/>
      </c>
      <c r="AM331" s="17" t="str">
        <f t="shared" si="29"/>
        <v/>
      </c>
      <c r="AN331" s="17" t="str">
        <f t="shared" si="29"/>
        <v/>
      </c>
      <c r="AO331" s="17" t="str">
        <f t="shared" si="29"/>
        <v/>
      </c>
    </row>
    <row r="332" spans="1:41">
      <c r="A332" t="s">
        <v>1176</v>
      </c>
      <c r="B332" t="s">
        <v>1177</v>
      </c>
      <c r="C332" t="s">
        <v>1178</v>
      </c>
      <c r="E332" t="s">
        <v>1147</v>
      </c>
      <c r="F332" t="s">
        <v>27761</v>
      </c>
      <c r="H332">
        <v>22.292595009999999</v>
      </c>
      <c r="I332">
        <v>16.592127720000001</v>
      </c>
      <c r="J332">
        <v>11.329376610000001</v>
      </c>
      <c r="K332">
        <v>9.954765192</v>
      </c>
      <c r="L332">
        <v>13.32097978</v>
      </c>
      <c r="M332">
        <v>7.5144863050000001</v>
      </c>
      <c r="N332">
        <v>18.944517659999999</v>
      </c>
      <c r="O332">
        <v>21.490108230000001</v>
      </c>
      <c r="P332">
        <v>65.334538359999996</v>
      </c>
      <c r="Q332">
        <v>96.674838530000002</v>
      </c>
      <c r="R332">
        <v>11.6984429</v>
      </c>
      <c r="S332">
        <v>8.1255335100000003</v>
      </c>
      <c r="T332">
        <v>17.051094620000001</v>
      </c>
      <c r="U332">
        <v>6.2560785130000003</v>
      </c>
      <c r="V332">
        <v>12.56841642</v>
      </c>
      <c r="X332">
        <f t="shared" si="32"/>
        <v>22.609859957333335</v>
      </c>
      <c r="Y332">
        <f t="shared" si="33"/>
        <v>24.916442109388107</v>
      </c>
      <c r="AA332" s="17" t="str">
        <f t="shared" si="31"/>
        <v/>
      </c>
      <c r="AB332" s="17" t="str">
        <f t="shared" si="31"/>
        <v/>
      </c>
      <c r="AC332" s="17" t="str">
        <f t="shared" si="31"/>
        <v/>
      </c>
      <c r="AD332" s="17" t="str">
        <f t="shared" si="30"/>
        <v/>
      </c>
      <c r="AE332" s="17" t="str">
        <f t="shared" si="30"/>
        <v/>
      </c>
      <c r="AF332" s="17" t="str">
        <f t="shared" si="30"/>
        <v/>
      </c>
      <c r="AG332" s="17" t="str">
        <f t="shared" si="30"/>
        <v/>
      </c>
      <c r="AH332" s="17" t="str">
        <f t="shared" si="30"/>
        <v/>
      </c>
      <c r="AI332" s="17" t="str">
        <f t="shared" si="30"/>
        <v/>
      </c>
      <c r="AJ332" s="17" t="str">
        <f t="shared" si="29"/>
        <v>?</v>
      </c>
      <c r="AK332" s="17" t="str">
        <f t="shared" si="29"/>
        <v/>
      </c>
      <c r="AL332" s="17" t="str">
        <f t="shared" si="29"/>
        <v/>
      </c>
      <c r="AM332" s="17" t="str">
        <f t="shared" si="29"/>
        <v/>
      </c>
      <c r="AN332" s="17" t="str">
        <f t="shared" si="29"/>
        <v/>
      </c>
      <c r="AO332" s="17" t="str">
        <f t="shared" si="29"/>
        <v/>
      </c>
    </row>
    <row r="333" spans="1:41">
      <c r="A333" t="s">
        <v>1179</v>
      </c>
      <c r="B333" t="s">
        <v>1180</v>
      </c>
      <c r="C333" t="s">
        <v>1181</v>
      </c>
      <c r="E333" t="s">
        <v>1147</v>
      </c>
      <c r="F333" t="s">
        <v>27761</v>
      </c>
      <c r="H333">
        <v>28.848801779999999</v>
      </c>
      <c r="I333">
        <v>52.738474910000001</v>
      </c>
      <c r="J333">
        <v>34.315769940000003</v>
      </c>
      <c r="K333">
        <v>50.970071689999997</v>
      </c>
      <c r="L333">
        <v>39.984174779999996</v>
      </c>
      <c r="M333">
        <v>24.539012249999999</v>
      </c>
      <c r="N333">
        <v>35.42488393</v>
      </c>
      <c r="O333">
        <v>43.500688599999997</v>
      </c>
      <c r="P333">
        <v>64.09947244</v>
      </c>
      <c r="Q333">
        <v>45.091535999999998</v>
      </c>
      <c r="R333">
        <v>47.020840589999999</v>
      </c>
      <c r="S333">
        <v>39.081322120000003</v>
      </c>
      <c r="T333">
        <v>34.301683650000001</v>
      </c>
      <c r="U333">
        <v>118.73054980000001</v>
      </c>
      <c r="V333">
        <v>62.362827889999998</v>
      </c>
      <c r="X333">
        <f t="shared" si="32"/>
        <v>48.067340691333335</v>
      </c>
      <c r="Y333">
        <f t="shared" si="33"/>
        <v>22.556565177649411</v>
      </c>
      <c r="AA333" s="17" t="str">
        <f t="shared" si="31"/>
        <v/>
      </c>
      <c r="AB333" s="17" t="str">
        <f t="shared" si="31"/>
        <v/>
      </c>
      <c r="AC333" s="17" t="str">
        <f t="shared" si="31"/>
        <v/>
      </c>
      <c r="AD333" s="17" t="str">
        <f t="shared" si="30"/>
        <v/>
      </c>
      <c r="AE333" s="17" t="str">
        <f t="shared" si="30"/>
        <v/>
      </c>
      <c r="AF333" s="17" t="str">
        <f t="shared" si="30"/>
        <v/>
      </c>
      <c r="AG333" s="17" t="str">
        <f t="shared" si="30"/>
        <v/>
      </c>
      <c r="AH333" s="17" t="str">
        <f t="shared" si="30"/>
        <v/>
      </c>
      <c r="AI333" s="17" t="str">
        <f t="shared" si="30"/>
        <v/>
      </c>
      <c r="AJ333" s="17" t="str">
        <f t="shared" si="29"/>
        <v/>
      </c>
      <c r="AK333" s="17" t="str">
        <f t="shared" si="29"/>
        <v/>
      </c>
      <c r="AL333" s="17" t="str">
        <f t="shared" si="29"/>
        <v/>
      </c>
      <c r="AM333" s="17" t="str">
        <f t="shared" si="29"/>
        <v/>
      </c>
      <c r="AN333" s="17" t="str">
        <f t="shared" si="29"/>
        <v>?</v>
      </c>
      <c r="AO333" s="17" t="str">
        <f t="shared" si="29"/>
        <v/>
      </c>
    </row>
    <row r="334" spans="1:41">
      <c r="A334" t="s">
        <v>1182</v>
      </c>
      <c r="B334" t="s">
        <v>1183</v>
      </c>
      <c r="C334" t="s">
        <v>1184</v>
      </c>
      <c r="E334" t="s">
        <v>1147</v>
      </c>
      <c r="F334" t="s">
        <v>27761</v>
      </c>
      <c r="H334">
        <v>36.751640559999998</v>
      </c>
      <c r="I334">
        <v>25.795788930000001</v>
      </c>
      <c r="J334">
        <v>24.401581289999999</v>
      </c>
      <c r="K334">
        <v>23.142137399999999</v>
      </c>
      <c r="L334">
        <v>25.154971759999999</v>
      </c>
      <c r="M334">
        <v>34.148367030000003</v>
      </c>
      <c r="N334">
        <v>37.333251250000004</v>
      </c>
      <c r="O334">
        <v>33.984540770000002</v>
      </c>
      <c r="P334">
        <v>48.991899879999998</v>
      </c>
      <c r="Q334">
        <v>55.573151709999998</v>
      </c>
      <c r="R334">
        <v>22.685814579999999</v>
      </c>
      <c r="S334">
        <v>19.236128010000002</v>
      </c>
      <c r="T334">
        <v>27.77722984</v>
      </c>
      <c r="U334">
        <v>17.20317979</v>
      </c>
      <c r="V334">
        <v>39.449941199999998</v>
      </c>
      <c r="X334">
        <f t="shared" si="32"/>
        <v>31.441974933333331</v>
      </c>
      <c r="Y334">
        <f t="shared" si="33"/>
        <v>10.898285988795482</v>
      </c>
      <c r="AA334" s="17" t="str">
        <f t="shared" si="31"/>
        <v/>
      </c>
      <c r="AB334" s="17" t="str">
        <f t="shared" si="31"/>
        <v/>
      </c>
      <c r="AC334" s="17" t="str">
        <f t="shared" si="31"/>
        <v/>
      </c>
      <c r="AD334" s="17" t="str">
        <f t="shared" si="30"/>
        <v/>
      </c>
      <c r="AE334" s="17" t="str">
        <f t="shared" si="30"/>
        <v/>
      </c>
      <c r="AF334" s="17" t="str">
        <f t="shared" si="30"/>
        <v/>
      </c>
      <c r="AG334" s="17" t="str">
        <f t="shared" si="30"/>
        <v/>
      </c>
      <c r="AH334" s="17" t="str">
        <f t="shared" si="30"/>
        <v/>
      </c>
      <c r="AI334" s="17" t="str">
        <f t="shared" si="30"/>
        <v/>
      </c>
      <c r="AJ334" s="17" t="str">
        <f t="shared" si="29"/>
        <v>?</v>
      </c>
      <c r="AK334" s="17" t="str">
        <f t="shared" si="29"/>
        <v/>
      </c>
      <c r="AL334" s="17" t="str">
        <f t="shared" si="29"/>
        <v/>
      </c>
      <c r="AM334" s="17" t="str">
        <f t="shared" si="29"/>
        <v/>
      </c>
      <c r="AN334" s="17" t="str">
        <f t="shared" si="29"/>
        <v/>
      </c>
      <c r="AO334" s="17" t="str">
        <f t="shared" si="29"/>
        <v/>
      </c>
    </row>
    <row r="335" spans="1:41">
      <c r="A335" t="s">
        <v>1185</v>
      </c>
      <c r="B335" t="s">
        <v>1186</v>
      </c>
      <c r="C335" t="s">
        <v>1187</v>
      </c>
      <c r="E335" t="s">
        <v>1147</v>
      </c>
      <c r="F335" t="s">
        <v>27761</v>
      </c>
      <c r="H335">
        <v>33.693265109999999</v>
      </c>
      <c r="I335">
        <v>4.7507149489999998</v>
      </c>
      <c r="J335">
        <v>4.3121534879999999</v>
      </c>
      <c r="K335">
        <v>4.2181433469999998</v>
      </c>
      <c r="L335">
        <v>4.0900852069999996</v>
      </c>
      <c r="M335">
        <v>8.3398179480000003</v>
      </c>
      <c r="N335">
        <v>15.044944259999999</v>
      </c>
      <c r="O335">
        <v>7.4502975439999997</v>
      </c>
      <c r="P335">
        <v>14.65391121</v>
      </c>
      <c r="Q335">
        <v>21.045203749999999</v>
      </c>
      <c r="R335">
        <v>24.55009883</v>
      </c>
      <c r="S335">
        <v>5.5252106630000002</v>
      </c>
      <c r="T335">
        <v>30.510642239999999</v>
      </c>
      <c r="U335">
        <v>4.2782483600000001</v>
      </c>
      <c r="V335">
        <v>12.16527628</v>
      </c>
      <c r="X335">
        <f t="shared" si="32"/>
        <v>12.975200879066668</v>
      </c>
      <c r="Y335">
        <f t="shared" si="33"/>
        <v>10.089115589028825</v>
      </c>
      <c r="AA335" s="17" t="str">
        <f t="shared" si="31"/>
        <v>?</v>
      </c>
      <c r="AB335" s="17" t="str">
        <f t="shared" si="31"/>
        <v/>
      </c>
      <c r="AC335" s="17" t="str">
        <f t="shared" si="31"/>
        <v/>
      </c>
      <c r="AD335" s="17" t="str">
        <f t="shared" si="30"/>
        <v/>
      </c>
      <c r="AE335" s="17" t="str">
        <f t="shared" si="30"/>
        <v/>
      </c>
      <c r="AF335" s="17" t="str">
        <f t="shared" si="30"/>
        <v/>
      </c>
      <c r="AG335" s="17" t="str">
        <f t="shared" si="30"/>
        <v/>
      </c>
      <c r="AH335" s="17" t="str">
        <f t="shared" si="30"/>
        <v/>
      </c>
      <c r="AI335" s="17" t="str">
        <f t="shared" si="30"/>
        <v/>
      </c>
      <c r="AJ335" s="17" t="str">
        <f t="shared" si="29"/>
        <v/>
      </c>
      <c r="AK335" s="17" t="str">
        <f t="shared" si="29"/>
        <v/>
      </c>
      <c r="AL335" s="17" t="str">
        <f t="shared" si="29"/>
        <v/>
      </c>
      <c r="AM335" s="17" t="str">
        <f t="shared" si="29"/>
        <v/>
      </c>
      <c r="AN335" s="17" t="str">
        <f t="shared" si="29"/>
        <v/>
      </c>
      <c r="AO335" s="17" t="str">
        <f t="shared" si="29"/>
        <v/>
      </c>
    </row>
    <row r="336" spans="1:41">
      <c r="A336" t="s">
        <v>1188</v>
      </c>
      <c r="B336" t="s">
        <v>1189</v>
      </c>
      <c r="C336" t="s">
        <v>1190</v>
      </c>
      <c r="E336" t="s">
        <v>1147</v>
      </c>
      <c r="F336" t="s">
        <v>27761</v>
      </c>
      <c r="H336">
        <v>405.80671269999999</v>
      </c>
      <c r="I336">
        <v>41.443346130000002</v>
      </c>
      <c r="J336">
        <v>106.6168833</v>
      </c>
      <c r="K336">
        <v>33.107150679999997</v>
      </c>
      <c r="L336">
        <v>130.47565220000001</v>
      </c>
      <c r="M336">
        <v>31.473238739999999</v>
      </c>
      <c r="N336">
        <v>381.52280469999999</v>
      </c>
      <c r="O336">
        <v>717.52415440000004</v>
      </c>
      <c r="P336">
        <v>190.597286</v>
      </c>
      <c r="Q336">
        <v>321.93038580000001</v>
      </c>
      <c r="R336">
        <v>196.28905370000001</v>
      </c>
      <c r="S336">
        <v>4577.6836320000002</v>
      </c>
      <c r="T336">
        <v>317.38699919999999</v>
      </c>
      <c r="U336">
        <v>1740.8628450000001</v>
      </c>
      <c r="V336">
        <v>347.28917710000002</v>
      </c>
      <c r="X336">
        <f t="shared" si="32"/>
        <v>636.00062144333322</v>
      </c>
      <c r="Y336">
        <f t="shared" si="33"/>
        <v>1170.331274811688</v>
      </c>
      <c r="AA336" s="17" t="str">
        <f t="shared" si="31"/>
        <v/>
      </c>
      <c r="AB336" s="17" t="str">
        <f t="shared" si="31"/>
        <v/>
      </c>
      <c r="AC336" s="17" t="str">
        <f t="shared" si="31"/>
        <v/>
      </c>
      <c r="AD336" s="17" t="str">
        <f t="shared" si="30"/>
        <v/>
      </c>
      <c r="AE336" s="17" t="str">
        <f t="shared" si="30"/>
        <v/>
      </c>
      <c r="AF336" s="17" t="str">
        <f t="shared" si="30"/>
        <v/>
      </c>
      <c r="AG336" s="17" t="str">
        <f t="shared" si="30"/>
        <v/>
      </c>
      <c r="AH336" s="17" t="str">
        <f t="shared" si="30"/>
        <v/>
      </c>
      <c r="AI336" s="17" t="str">
        <f t="shared" si="30"/>
        <v/>
      </c>
      <c r="AJ336" s="17" t="str">
        <f t="shared" si="29"/>
        <v/>
      </c>
      <c r="AK336" s="17" t="str">
        <f t="shared" si="29"/>
        <v/>
      </c>
      <c r="AL336" s="17" t="str">
        <f t="shared" si="29"/>
        <v>?</v>
      </c>
      <c r="AM336" s="17" t="str">
        <f t="shared" si="29"/>
        <v/>
      </c>
      <c r="AN336" s="17" t="str">
        <f t="shared" si="29"/>
        <v/>
      </c>
      <c r="AO336" s="17" t="str">
        <f t="shared" si="29"/>
        <v/>
      </c>
    </row>
    <row r="337" spans="1:41">
      <c r="A337" t="s">
        <v>1191</v>
      </c>
      <c r="B337" t="s">
        <v>1192</v>
      </c>
      <c r="C337" t="s">
        <v>136</v>
      </c>
      <c r="E337" t="s">
        <v>1193</v>
      </c>
      <c r="F337" t="s">
        <v>27762</v>
      </c>
      <c r="H337">
        <v>9.6568237610000001</v>
      </c>
      <c r="I337">
        <v>42.038022120000001</v>
      </c>
      <c r="J337">
        <v>44.586687359999999</v>
      </c>
      <c r="K337">
        <v>70.443308139999999</v>
      </c>
      <c r="L337">
        <v>47.0833054</v>
      </c>
      <c r="M337">
        <v>80.13339105</v>
      </c>
      <c r="N337">
        <v>42.556024919999999</v>
      </c>
      <c r="O337">
        <v>26.410592789999999</v>
      </c>
      <c r="P337">
        <v>88.717499939999996</v>
      </c>
      <c r="Q337">
        <v>83.023649050000003</v>
      </c>
      <c r="R337">
        <v>11.142292060000001</v>
      </c>
      <c r="S337">
        <v>20.113467069999999</v>
      </c>
      <c r="T337">
        <v>7.3635792679999996</v>
      </c>
      <c r="U337">
        <v>32.07217962</v>
      </c>
      <c r="V337">
        <v>55.610302160000003</v>
      </c>
      <c r="X337">
        <f t="shared" si="32"/>
        <v>44.06340831393333</v>
      </c>
      <c r="Y337">
        <f t="shared" si="33"/>
        <v>27.125938209544746</v>
      </c>
      <c r="AA337" s="17" t="str">
        <f t="shared" si="31"/>
        <v/>
      </c>
      <c r="AB337" s="17" t="str">
        <f t="shared" si="31"/>
        <v/>
      </c>
      <c r="AC337" s="17" t="str">
        <f t="shared" si="31"/>
        <v/>
      </c>
      <c r="AD337" s="17" t="str">
        <f t="shared" si="30"/>
        <v/>
      </c>
      <c r="AE337" s="17" t="str">
        <f t="shared" si="30"/>
        <v/>
      </c>
      <c r="AF337" s="17" t="str">
        <f t="shared" si="30"/>
        <v/>
      </c>
      <c r="AG337" s="17" t="str">
        <f t="shared" si="30"/>
        <v/>
      </c>
      <c r="AH337" s="17" t="str">
        <f t="shared" si="30"/>
        <v/>
      </c>
      <c r="AI337" s="17" t="str">
        <f t="shared" si="30"/>
        <v/>
      </c>
      <c r="AJ337" s="17" t="str">
        <f t="shared" si="29"/>
        <v/>
      </c>
      <c r="AK337" s="17" t="str">
        <f t="shared" si="29"/>
        <v/>
      </c>
      <c r="AL337" s="17" t="str">
        <f t="shared" si="29"/>
        <v/>
      </c>
      <c r="AM337" s="17" t="str">
        <f t="shared" si="29"/>
        <v/>
      </c>
      <c r="AN337" s="17" t="str">
        <f t="shared" si="29"/>
        <v/>
      </c>
      <c r="AO337" s="17" t="str">
        <f t="shared" si="29"/>
        <v/>
      </c>
    </row>
    <row r="338" spans="1:41">
      <c r="A338" t="s">
        <v>1194</v>
      </c>
      <c r="B338" t="s">
        <v>1195</v>
      </c>
      <c r="C338" t="s">
        <v>1196</v>
      </c>
      <c r="D338" t="s">
        <v>1197</v>
      </c>
      <c r="E338" t="s">
        <v>1198</v>
      </c>
      <c r="F338" t="s">
        <v>27763</v>
      </c>
      <c r="H338">
        <v>7.5790558480000003</v>
      </c>
      <c r="I338">
        <v>22.01374749</v>
      </c>
      <c r="J338">
        <v>2.5981409270000002</v>
      </c>
      <c r="K338">
        <v>45.759733070000003</v>
      </c>
      <c r="L338">
        <v>5.0605428730000002</v>
      </c>
      <c r="M338">
        <v>14.036407499999999</v>
      </c>
      <c r="N338">
        <v>2.7017675799999998</v>
      </c>
      <c r="O338">
        <v>1.409173016</v>
      </c>
      <c r="P338">
        <v>89.852585700000006</v>
      </c>
      <c r="Q338">
        <v>6.4915989779999999</v>
      </c>
      <c r="R338">
        <v>9.6989000779999994</v>
      </c>
      <c r="S338">
        <v>8.6577070460000005</v>
      </c>
      <c r="T338">
        <v>11.937620620000001</v>
      </c>
      <c r="U338">
        <v>50.512446580000002</v>
      </c>
      <c r="V338">
        <v>60.900130310000002</v>
      </c>
      <c r="X338">
        <f t="shared" si="32"/>
        <v>22.613970507733335</v>
      </c>
      <c r="Y338">
        <f t="shared" si="33"/>
        <v>26.580448471291781</v>
      </c>
      <c r="AA338" s="17" t="str">
        <f t="shared" si="31"/>
        <v/>
      </c>
      <c r="AB338" s="17" t="str">
        <f t="shared" si="31"/>
        <v/>
      </c>
      <c r="AC338" s="17" t="str">
        <f t="shared" si="31"/>
        <v/>
      </c>
      <c r="AD338" s="17" t="str">
        <f t="shared" si="30"/>
        <v/>
      </c>
      <c r="AE338" s="17" t="str">
        <f t="shared" si="30"/>
        <v/>
      </c>
      <c r="AF338" s="17" t="str">
        <f t="shared" si="30"/>
        <v/>
      </c>
      <c r="AG338" s="17" t="str">
        <f t="shared" si="30"/>
        <v/>
      </c>
      <c r="AH338" s="17" t="str">
        <f t="shared" si="30"/>
        <v/>
      </c>
      <c r="AI338" s="17" t="str">
        <f t="shared" si="30"/>
        <v>?</v>
      </c>
      <c r="AJ338" s="17" t="str">
        <f t="shared" si="29"/>
        <v/>
      </c>
      <c r="AK338" s="17" t="str">
        <f t="shared" si="29"/>
        <v/>
      </c>
      <c r="AL338" s="17" t="str">
        <f t="shared" si="29"/>
        <v/>
      </c>
      <c r="AM338" s="17" t="str">
        <f t="shared" si="29"/>
        <v/>
      </c>
      <c r="AN338" s="17" t="str">
        <f t="shared" si="29"/>
        <v/>
      </c>
      <c r="AO338" s="17" t="str">
        <f t="shared" si="29"/>
        <v/>
      </c>
    </row>
    <row r="339" spans="1:41">
      <c r="A339" t="s">
        <v>1199</v>
      </c>
      <c r="B339" t="s">
        <v>1200</v>
      </c>
      <c r="C339" t="s">
        <v>1201</v>
      </c>
      <c r="D339" t="s">
        <v>1202</v>
      </c>
      <c r="E339" t="s">
        <v>1198</v>
      </c>
      <c r="F339" t="s">
        <v>27763</v>
      </c>
      <c r="H339">
        <v>15.59778637</v>
      </c>
      <c r="I339">
        <v>1.8699984620000001</v>
      </c>
      <c r="J339">
        <v>1.298248399</v>
      </c>
      <c r="K339">
        <v>1.099049038</v>
      </c>
      <c r="L339">
        <v>1.1565972980000001</v>
      </c>
      <c r="M339">
        <v>1.973311805</v>
      </c>
      <c r="N339">
        <v>7.7605901360000002</v>
      </c>
      <c r="O339">
        <v>2.9660059379999999</v>
      </c>
      <c r="P339">
        <v>7.0759316950000004</v>
      </c>
      <c r="Q339">
        <v>8.8700227129999991</v>
      </c>
      <c r="R339">
        <v>6.3403784920000001</v>
      </c>
      <c r="S339">
        <v>2.2620816669999999</v>
      </c>
      <c r="T339">
        <v>8.2306525879999999</v>
      </c>
      <c r="U339">
        <v>1.07372154</v>
      </c>
      <c r="V339">
        <v>3.4690185339999999</v>
      </c>
      <c r="X339">
        <f t="shared" si="32"/>
        <v>4.7362263116666661</v>
      </c>
      <c r="Y339">
        <f t="shared" si="33"/>
        <v>4.1615017761348332</v>
      </c>
      <c r="AA339" s="17" t="str">
        <f t="shared" si="31"/>
        <v>?</v>
      </c>
      <c r="AB339" s="17" t="str">
        <f t="shared" si="31"/>
        <v/>
      </c>
      <c r="AC339" s="17" t="str">
        <f t="shared" si="31"/>
        <v/>
      </c>
      <c r="AD339" s="17" t="str">
        <f t="shared" si="30"/>
        <v/>
      </c>
      <c r="AE339" s="17" t="str">
        <f t="shared" si="30"/>
        <v/>
      </c>
      <c r="AF339" s="17" t="str">
        <f t="shared" si="30"/>
        <v/>
      </c>
      <c r="AG339" s="17" t="str">
        <f t="shared" si="30"/>
        <v/>
      </c>
      <c r="AH339" s="17" t="str">
        <f t="shared" si="30"/>
        <v/>
      </c>
      <c r="AI339" s="17" t="str">
        <f t="shared" si="30"/>
        <v/>
      </c>
      <c r="AJ339" s="17" t="str">
        <f t="shared" si="29"/>
        <v/>
      </c>
      <c r="AK339" s="17" t="str">
        <f t="shared" si="29"/>
        <v/>
      </c>
      <c r="AL339" s="17" t="str">
        <f t="shared" si="29"/>
        <v/>
      </c>
      <c r="AM339" s="17" t="str">
        <f t="shared" si="29"/>
        <v/>
      </c>
      <c r="AN339" s="17" t="str">
        <f t="shared" si="29"/>
        <v/>
      </c>
      <c r="AO339" s="17" t="str">
        <f t="shared" si="29"/>
        <v/>
      </c>
    </row>
    <row r="340" spans="1:41">
      <c r="A340" t="s">
        <v>1203</v>
      </c>
      <c r="B340" t="s">
        <v>1204</v>
      </c>
      <c r="C340" t="s">
        <v>1205</v>
      </c>
      <c r="D340" t="s">
        <v>1206</v>
      </c>
      <c r="E340" t="s">
        <v>1198</v>
      </c>
      <c r="F340" t="s">
        <v>27763</v>
      </c>
      <c r="H340">
        <v>24.405098339999999</v>
      </c>
      <c r="I340">
        <v>1.0288577169999999</v>
      </c>
      <c r="J340">
        <v>0.66847776599999997</v>
      </c>
      <c r="K340">
        <v>0.65696463199999999</v>
      </c>
      <c r="L340">
        <v>0.69190060600000003</v>
      </c>
      <c r="M340">
        <v>1.678729205</v>
      </c>
      <c r="N340">
        <v>3.7184034279999998</v>
      </c>
      <c r="O340">
        <v>1.454568246</v>
      </c>
      <c r="P340">
        <v>3.139641235</v>
      </c>
      <c r="Q340">
        <v>4.660688113</v>
      </c>
      <c r="R340">
        <v>5.069234743</v>
      </c>
      <c r="S340">
        <v>1.201140425</v>
      </c>
      <c r="T340">
        <v>9.278308333</v>
      </c>
      <c r="U340">
        <v>1.011021763</v>
      </c>
      <c r="V340">
        <v>3.8186115969999999</v>
      </c>
      <c r="X340">
        <f t="shared" si="32"/>
        <v>4.1654430765999999</v>
      </c>
      <c r="Y340">
        <f t="shared" si="33"/>
        <v>6.0764854381921012</v>
      </c>
      <c r="AA340" s="17" t="str">
        <f t="shared" si="31"/>
        <v>?</v>
      </c>
      <c r="AB340" s="17" t="str">
        <f t="shared" si="31"/>
        <v/>
      </c>
      <c r="AC340" s="17" t="str">
        <f t="shared" si="31"/>
        <v/>
      </c>
      <c r="AD340" s="17" t="str">
        <f t="shared" si="30"/>
        <v/>
      </c>
      <c r="AE340" s="17" t="str">
        <f t="shared" si="30"/>
        <v/>
      </c>
      <c r="AF340" s="17" t="str">
        <f t="shared" si="30"/>
        <v/>
      </c>
      <c r="AG340" s="17" t="str">
        <f t="shared" si="30"/>
        <v/>
      </c>
      <c r="AH340" s="17" t="str">
        <f t="shared" si="30"/>
        <v/>
      </c>
      <c r="AI340" s="17" t="str">
        <f t="shared" si="30"/>
        <v/>
      </c>
      <c r="AJ340" s="17" t="str">
        <f t="shared" si="29"/>
        <v/>
      </c>
      <c r="AK340" s="17" t="str">
        <f t="shared" si="29"/>
        <v/>
      </c>
      <c r="AL340" s="17" t="str">
        <f t="shared" si="29"/>
        <v/>
      </c>
      <c r="AM340" s="17" t="str">
        <f t="shared" si="29"/>
        <v/>
      </c>
      <c r="AN340" s="17" t="str">
        <f t="shared" si="29"/>
        <v/>
      </c>
      <c r="AO340" s="17" t="str">
        <f t="shared" si="29"/>
        <v/>
      </c>
    </row>
    <row r="341" spans="1:41">
      <c r="A341" t="s">
        <v>1207</v>
      </c>
      <c r="B341" t="s">
        <v>1208</v>
      </c>
      <c r="C341" t="s">
        <v>1209</v>
      </c>
      <c r="D341" t="s">
        <v>1210</v>
      </c>
      <c r="E341" t="s">
        <v>1198</v>
      </c>
      <c r="F341" t="s">
        <v>27763</v>
      </c>
      <c r="H341">
        <v>22.144755419999999</v>
      </c>
      <c r="I341">
        <v>2.84611576</v>
      </c>
      <c r="J341">
        <v>3.165223406</v>
      </c>
      <c r="K341">
        <v>2.404563413</v>
      </c>
      <c r="L341">
        <v>3.283956393</v>
      </c>
      <c r="M341">
        <v>4.5120929500000004</v>
      </c>
      <c r="N341">
        <v>9.9840632360000008</v>
      </c>
      <c r="O341">
        <v>6.0967677660000001</v>
      </c>
      <c r="P341">
        <v>11.464667110000001</v>
      </c>
      <c r="Q341">
        <v>17.730743010000001</v>
      </c>
      <c r="R341">
        <v>13.952970779999999</v>
      </c>
      <c r="S341">
        <v>6.2515122270000001</v>
      </c>
      <c r="T341">
        <v>19.657310460000001</v>
      </c>
      <c r="U341">
        <v>3.601396625</v>
      </c>
      <c r="V341">
        <v>12.666480959999999</v>
      </c>
      <c r="X341">
        <f t="shared" si="32"/>
        <v>9.3175079677333361</v>
      </c>
      <c r="Y341">
        <f t="shared" si="33"/>
        <v>6.6518072179831451</v>
      </c>
      <c r="AA341" s="17" t="str">
        <f t="shared" si="31"/>
        <v/>
      </c>
      <c r="AB341" s="17" t="str">
        <f t="shared" si="31"/>
        <v/>
      </c>
      <c r="AC341" s="17" t="str">
        <f t="shared" si="31"/>
        <v/>
      </c>
      <c r="AD341" s="17" t="str">
        <f t="shared" si="30"/>
        <v/>
      </c>
      <c r="AE341" s="17" t="str">
        <f t="shared" si="30"/>
        <v/>
      </c>
      <c r="AF341" s="17" t="str">
        <f t="shared" si="30"/>
        <v/>
      </c>
      <c r="AG341" s="17" t="str">
        <f t="shared" si="30"/>
        <v/>
      </c>
      <c r="AH341" s="17" t="str">
        <f t="shared" si="30"/>
        <v/>
      </c>
      <c r="AI341" s="17" t="str">
        <f t="shared" si="30"/>
        <v/>
      </c>
      <c r="AJ341" s="17" t="str">
        <f t="shared" si="29"/>
        <v/>
      </c>
      <c r="AK341" s="17" t="str">
        <f t="shared" si="29"/>
        <v/>
      </c>
      <c r="AL341" s="17" t="str">
        <f t="shared" si="29"/>
        <v/>
      </c>
      <c r="AM341" s="17" t="str">
        <f t="shared" si="29"/>
        <v/>
      </c>
      <c r="AN341" s="17" t="str">
        <f t="shared" si="29"/>
        <v/>
      </c>
      <c r="AO341" s="17" t="str">
        <f t="shared" si="29"/>
        <v/>
      </c>
    </row>
    <row r="342" spans="1:41">
      <c r="A342" t="s">
        <v>1211</v>
      </c>
      <c r="B342" t="s">
        <v>1212</v>
      </c>
      <c r="C342" t="s">
        <v>1213</v>
      </c>
      <c r="D342" t="s">
        <v>1214</v>
      </c>
      <c r="E342" t="s">
        <v>1198</v>
      </c>
      <c r="F342" t="s">
        <v>27763</v>
      </c>
      <c r="H342">
        <v>10.98773336</v>
      </c>
      <c r="I342">
        <v>2.43415084</v>
      </c>
      <c r="J342">
        <v>1.948269222</v>
      </c>
      <c r="K342">
        <v>2.0755886939999999</v>
      </c>
      <c r="L342">
        <v>1.8586539369999999</v>
      </c>
      <c r="M342">
        <v>3.8180011829999998</v>
      </c>
      <c r="N342">
        <v>4.9051918519999997</v>
      </c>
      <c r="O342">
        <v>2.9184972130000002</v>
      </c>
      <c r="P342">
        <v>6.8834708730000003</v>
      </c>
      <c r="Q342">
        <v>5.9508715600000004</v>
      </c>
      <c r="R342">
        <v>4.304380632</v>
      </c>
      <c r="S342">
        <v>1.7875440170000001</v>
      </c>
      <c r="T342">
        <v>10.099173029999999</v>
      </c>
      <c r="U342">
        <v>2.0297958880000002</v>
      </c>
      <c r="V342">
        <v>7.810237656</v>
      </c>
      <c r="X342">
        <f t="shared" si="32"/>
        <v>4.6541039971333342</v>
      </c>
      <c r="Y342">
        <f t="shared" si="33"/>
        <v>3.0716494606487581</v>
      </c>
      <c r="AA342" s="17" t="str">
        <f t="shared" si="31"/>
        <v>?</v>
      </c>
      <c r="AB342" s="17" t="str">
        <f t="shared" si="31"/>
        <v/>
      </c>
      <c r="AC342" s="17" t="str">
        <f t="shared" si="31"/>
        <v/>
      </c>
      <c r="AD342" s="17" t="str">
        <f t="shared" si="30"/>
        <v/>
      </c>
      <c r="AE342" s="17" t="str">
        <f t="shared" si="30"/>
        <v/>
      </c>
      <c r="AF342" s="17" t="str">
        <f t="shared" si="30"/>
        <v/>
      </c>
      <c r="AG342" s="17" t="str">
        <f t="shared" si="30"/>
        <v/>
      </c>
      <c r="AH342" s="17" t="str">
        <f t="shared" si="30"/>
        <v/>
      </c>
      <c r="AI342" s="17" t="str">
        <f t="shared" si="30"/>
        <v/>
      </c>
      <c r="AJ342" s="17" t="str">
        <f t="shared" si="29"/>
        <v/>
      </c>
      <c r="AK342" s="17" t="str">
        <f t="shared" si="29"/>
        <v/>
      </c>
      <c r="AL342" s="17" t="str">
        <f t="shared" si="29"/>
        <v/>
      </c>
      <c r="AM342" s="17" t="str">
        <f t="shared" si="29"/>
        <v/>
      </c>
      <c r="AN342" s="17" t="str">
        <f t="shared" si="29"/>
        <v/>
      </c>
      <c r="AO342" s="17" t="str">
        <f t="shared" si="29"/>
        <v/>
      </c>
    </row>
    <row r="343" spans="1:41">
      <c r="A343" t="s">
        <v>1215</v>
      </c>
      <c r="B343" t="s">
        <v>1216</v>
      </c>
      <c r="C343" t="s">
        <v>1217</v>
      </c>
      <c r="D343" t="s">
        <v>1218</v>
      </c>
      <c r="E343" t="s">
        <v>1198</v>
      </c>
      <c r="F343" t="s">
        <v>27763</v>
      </c>
      <c r="H343">
        <v>15.74714155</v>
      </c>
      <c r="I343">
        <v>1.2447298250000001</v>
      </c>
      <c r="J343">
        <v>1.171926851</v>
      </c>
      <c r="K343">
        <v>0.95601803500000004</v>
      </c>
      <c r="L343">
        <v>0.62555208299999998</v>
      </c>
      <c r="M343">
        <v>2.1294969969999999</v>
      </c>
      <c r="N343">
        <v>4.2047428670000002</v>
      </c>
      <c r="O343">
        <v>3.2896298499999999</v>
      </c>
      <c r="P343">
        <v>2.9178438369999999</v>
      </c>
      <c r="Q343">
        <v>3.3633640599999999</v>
      </c>
      <c r="R343">
        <v>4.5412011919999999</v>
      </c>
      <c r="S343">
        <v>1.075395892</v>
      </c>
      <c r="T343">
        <v>9.0882509850000002</v>
      </c>
      <c r="U343">
        <v>1.586138775</v>
      </c>
      <c r="V343">
        <v>3.100143858</v>
      </c>
      <c r="X343">
        <f t="shared" si="32"/>
        <v>3.6694384438000012</v>
      </c>
      <c r="Y343">
        <f t="shared" si="33"/>
        <v>3.9604578931907319</v>
      </c>
      <c r="AA343" s="17" t="str">
        <f t="shared" si="31"/>
        <v>?</v>
      </c>
      <c r="AB343" s="17" t="str">
        <f t="shared" si="31"/>
        <v/>
      </c>
      <c r="AC343" s="17" t="str">
        <f t="shared" si="31"/>
        <v/>
      </c>
      <c r="AD343" s="17" t="str">
        <f t="shared" si="30"/>
        <v/>
      </c>
      <c r="AE343" s="17" t="str">
        <f t="shared" si="30"/>
        <v/>
      </c>
      <c r="AF343" s="17" t="str">
        <f t="shared" si="30"/>
        <v/>
      </c>
      <c r="AG343" s="17" t="str">
        <f t="shared" si="30"/>
        <v/>
      </c>
      <c r="AH343" s="17" t="str">
        <f t="shared" si="30"/>
        <v/>
      </c>
      <c r="AI343" s="17" t="str">
        <f t="shared" si="30"/>
        <v/>
      </c>
      <c r="AJ343" s="17" t="str">
        <f t="shared" si="29"/>
        <v/>
      </c>
      <c r="AK343" s="17" t="str">
        <f t="shared" si="29"/>
        <v/>
      </c>
      <c r="AL343" s="17" t="str">
        <f t="shared" si="29"/>
        <v/>
      </c>
      <c r="AM343" s="17" t="str">
        <f t="shared" si="29"/>
        <v/>
      </c>
      <c r="AN343" s="17" t="str">
        <f t="shared" si="29"/>
        <v/>
      </c>
      <c r="AO343" s="17" t="str">
        <f t="shared" si="29"/>
        <v/>
      </c>
    </row>
    <row r="344" spans="1:41">
      <c r="A344" t="s">
        <v>1219</v>
      </c>
      <c r="B344" t="s">
        <v>1220</v>
      </c>
      <c r="C344" t="s">
        <v>1221</v>
      </c>
      <c r="D344" t="s">
        <v>1222</v>
      </c>
      <c r="E344" t="s">
        <v>1198</v>
      </c>
      <c r="F344" t="s">
        <v>27763</v>
      </c>
      <c r="H344">
        <v>40.522733879999997</v>
      </c>
      <c r="I344">
        <v>33.004199900000003</v>
      </c>
      <c r="J344">
        <v>59.024404500000003</v>
      </c>
      <c r="K344">
        <v>34.555706430000001</v>
      </c>
      <c r="L344">
        <v>65.550275880000001</v>
      </c>
      <c r="M344">
        <v>145.33064150000001</v>
      </c>
      <c r="N344">
        <v>140.78537650000001</v>
      </c>
      <c r="O344">
        <v>67.310887710000003</v>
      </c>
      <c r="P344">
        <v>53.527342109999999</v>
      </c>
      <c r="Q344">
        <v>97.523402160000003</v>
      </c>
      <c r="R344">
        <v>48.04384443</v>
      </c>
      <c r="S344">
        <v>34.893752169999999</v>
      </c>
      <c r="T344">
        <v>56.097557950000002</v>
      </c>
      <c r="U344">
        <v>44.703635730000002</v>
      </c>
      <c r="V344">
        <v>64.725705950000005</v>
      </c>
      <c r="X344">
        <f t="shared" si="32"/>
        <v>65.706631120000011</v>
      </c>
      <c r="Y344">
        <f t="shared" si="33"/>
        <v>35.51114606943478</v>
      </c>
      <c r="AA344" s="17" t="str">
        <f t="shared" si="31"/>
        <v/>
      </c>
      <c r="AB344" s="17" t="str">
        <f t="shared" si="31"/>
        <v/>
      </c>
      <c r="AC344" s="17" t="str">
        <f t="shared" si="31"/>
        <v/>
      </c>
      <c r="AD344" s="17" t="str">
        <f t="shared" si="30"/>
        <v/>
      </c>
      <c r="AE344" s="17" t="str">
        <f t="shared" si="30"/>
        <v/>
      </c>
      <c r="AF344" s="17" t="str">
        <f t="shared" si="30"/>
        <v>?</v>
      </c>
      <c r="AG344" s="17" t="str">
        <f t="shared" si="30"/>
        <v>?</v>
      </c>
      <c r="AH344" s="17" t="str">
        <f t="shared" si="30"/>
        <v/>
      </c>
      <c r="AI344" s="17" t="str">
        <f t="shared" si="30"/>
        <v/>
      </c>
      <c r="AJ344" s="17" t="str">
        <f t="shared" si="29"/>
        <v/>
      </c>
      <c r="AK344" s="17" t="str">
        <f t="shared" si="29"/>
        <v/>
      </c>
      <c r="AL344" s="17" t="str">
        <f t="shared" si="29"/>
        <v/>
      </c>
      <c r="AM344" s="17" t="str">
        <f t="shared" si="29"/>
        <v/>
      </c>
      <c r="AN344" s="17" t="str">
        <f t="shared" si="29"/>
        <v/>
      </c>
      <c r="AO344" s="17" t="str">
        <f t="shared" si="29"/>
        <v/>
      </c>
    </row>
    <row r="345" spans="1:41">
      <c r="A345" t="s">
        <v>1223</v>
      </c>
      <c r="B345" t="s">
        <v>1224</v>
      </c>
      <c r="C345" t="s">
        <v>136</v>
      </c>
      <c r="D345" t="s">
        <v>1225</v>
      </c>
      <c r="E345" t="s">
        <v>1198</v>
      </c>
      <c r="F345" t="s">
        <v>27763</v>
      </c>
      <c r="H345">
        <v>7.7481112940000001</v>
      </c>
      <c r="I345">
        <v>3.2612855540000001</v>
      </c>
      <c r="J345">
        <v>3.9566642239999998</v>
      </c>
      <c r="K345">
        <v>5.6952128799999997</v>
      </c>
      <c r="L345">
        <v>2.8097029779999998</v>
      </c>
      <c r="M345">
        <v>0.59514047400000003</v>
      </c>
      <c r="N345">
        <v>9.0393779389999995</v>
      </c>
      <c r="O345">
        <v>4.7147088320000003</v>
      </c>
      <c r="P345">
        <v>4.2179143879999996</v>
      </c>
      <c r="Q345">
        <v>5.3852738179999999</v>
      </c>
      <c r="R345">
        <v>1.487285991</v>
      </c>
      <c r="S345">
        <v>4.8711361030000004</v>
      </c>
      <c r="T345">
        <v>6.0066053110000004</v>
      </c>
      <c r="U345">
        <v>8.1372359070000009</v>
      </c>
      <c r="V345">
        <v>7.9894520309999999</v>
      </c>
      <c r="X345">
        <f t="shared" si="32"/>
        <v>5.0610071816</v>
      </c>
      <c r="Y345">
        <f t="shared" si="33"/>
        <v>2.4726738837468614</v>
      </c>
      <c r="AA345" s="17" t="str">
        <f t="shared" si="31"/>
        <v/>
      </c>
      <c r="AB345" s="17" t="str">
        <f t="shared" si="31"/>
        <v/>
      </c>
      <c r="AC345" s="17" t="str">
        <f t="shared" si="31"/>
        <v/>
      </c>
      <c r="AD345" s="17" t="str">
        <f t="shared" si="30"/>
        <v/>
      </c>
      <c r="AE345" s="17" t="str">
        <f t="shared" si="30"/>
        <v/>
      </c>
      <c r="AF345" s="17" t="str">
        <f t="shared" si="30"/>
        <v/>
      </c>
      <c r="AG345" s="17" t="str">
        <f t="shared" si="30"/>
        <v/>
      </c>
      <c r="AH345" s="17" t="str">
        <f t="shared" si="30"/>
        <v/>
      </c>
      <c r="AI345" s="17" t="str">
        <f t="shared" si="30"/>
        <v/>
      </c>
      <c r="AJ345" s="17" t="str">
        <f t="shared" si="29"/>
        <v/>
      </c>
      <c r="AK345" s="17" t="str">
        <f t="shared" si="29"/>
        <v/>
      </c>
      <c r="AL345" s="17" t="str">
        <f t="shared" si="29"/>
        <v/>
      </c>
      <c r="AM345" s="17" t="str">
        <f t="shared" si="29"/>
        <v/>
      </c>
      <c r="AN345" s="17" t="str">
        <f t="shared" si="29"/>
        <v/>
      </c>
      <c r="AO345" s="17" t="str">
        <f t="shared" si="29"/>
        <v/>
      </c>
    </row>
    <row r="346" spans="1:41">
      <c r="A346" t="s">
        <v>1226</v>
      </c>
      <c r="B346" t="s">
        <v>1227</v>
      </c>
      <c r="C346" t="s">
        <v>1228</v>
      </c>
      <c r="D346" t="s">
        <v>1229</v>
      </c>
      <c r="E346" t="s">
        <v>1198</v>
      </c>
      <c r="F346" t="s">
        <v>27763</v>
      </c>
      <c r="H346">
        <v>49.736613409999997</v>
      </c>
      <c r="I346">
        <v>260.31681850000001</v>
      </c>
      <c r="J346">
        <v>255.9658675</v>
      </c>
      <c r="K346">
        <v>251.76122119999999</v>
      </c>
      <c r="L346">
        <v>286.41536439999999</v>
      </c>
      <c r="M346">
        <v>71.476972099999998</v>
      </c>
      <c r="N346">
        <v>207.30078470000001</v>
      </c>
      <c r="O346">
        <v>191.2691494</v>
      </c>
      <c r="P346">
        <v>407.44413909999997</v>
      </c>
      <c r="Q346">
        <v>190.38352309999999</v>
      </c>
      <c r="R346">
        <v>43.73221736</v>
      </c>
      <c r="S346">
        <v>80.218899730000004</v>
      </c>
      <c r="T346">
        <v>31.983223089999999</v>
      </c>
      <c r="U346">
        <v>237.3419183</v>
      </c>
      <c r="V346">
        <v>207.34914570000001</v>
      </c>
      <c r="X346">
        <f t="shared" si="32"/>
        <v>184.84639050600001</v>
      </c>
      <c r="Y346">
        <f t="shared" si="33"/>
        <v>108.32167263316295</v>
      </c>
      <c r="AA346" s="17" t="str">
        <f t="shared" si="31"/>
        <v/>
      </c>
      <c r="AB346" s="17" t="str">
        <f t="shared" si="31"/>
        <v/>
      </c>
      <c r="AC346" s="17" t="str">
        <f t="shared" si="31"/>
        <v/>
      </c>
      <c r="AD346" s="17" t="str">
        <f t="shared" si="30"/>
        <v/>
      </c>
      <c r="AE346" s="17" t="str">
        <f t="shared" si="30"/>
        <v/>
      </c>
      <c r="AF346" s="17" t="str">
        <f t="shared" si="30"/>
        <v/>
      </c>
      <c r="AG346" s="17" t="str">
        <f t="shared" si="30"/>
        <v/>
      </c>
      <c r="AH346" s="17" t="str">
        <f t="shared" si="30"/>
        <v/>
      </c>
      <c r="AI346" s="17" t="str">
        <f t="shared" si="30"/>
        <v>?</v>
      </c>
      <c r="AJ346" s="17" t="str">
        <f t="shared" si="29"/>
        <v/>
      </c>
      <c r="AK346" s="17" t="str">
        <f t="shared" si="29"/>
        <v/>
      </c>
      <c r="AL346" s="17" t="str">
        <f t="shared" si="29"/>
        <v/>
      </c>
      <c r="AM346" s="17" t="str">
        <f t="shared" si="29"/>
        <v/>
      </c>
      <c r="AN346" s="17" t="str">
        <f t="shared" si="29"/>
        <v/>
      </c>
      <c r="AO346" s="17" t="str">
        <f t="shared" si="29"/>
        <v/>
      </c>
    </row>
    <row r="347" spans="1:41">
      <c r="A347" t="s">
        <v>1230</v>
      </c>
      <c r="B347" t="s">
        <v>1231</v>
      </c>
      <c r="C347" t="s">
        <v>1232</v>
      </c>
      <c r="D347" t="s">
        <v>1233</v>
      </c>
      <c r="E347" t="s">
        <v>1198</v>
      </c>
      <c r="F347" t="s">
        <v>27763</v>
      </c>
      <c r="H347">
        <v>203.03932829999999</v>
      </c>
      <c r="I347">
        <v>6.2802277520000001</v>
      </c>
      <c r="J347">
        <v>6.6840586960000001</v>
      </c>
      <c r="K347">
        <v>5.5275224569999999</v>
      </c>
      <c r="L347">
        <v>7.4091363640000001</v>
      </c>
      <c r="M347">
        <v>15.301403880000001</v>
      </c>
      <c r="N347">
        <v>54.749868659999997</v>
      </c>
      <c r="O347">
        <v>10.7813976</v>
      </c>
      <c r="P347">
        <v>48.661220100000001</v>
      </c>
      <c r="Q347">
        <v>84.23698168</v>
      </c>
      <c r="R347">
        <v>141.19007339999999</v>
      </c>
      <c r="S347">
        <v>10.01162092</v>
      </c>
      <c r="T347">
        <v>211.285088</v>
      </c>
      <c r="U347">
        <v>6.0924669270000003</v>
      </c>
      <c r="V347">
        <v>75.844950190000006</v>
      </c>
      <c r="X347">
        <f t="shared" si="32"/>
        <v>59.139689661733328</v>
      </c>
      <c r="Y347">
        <f t="shared" si="33"/>
        <v>71.817987995412309</v>
      </c>
      <c r="AA347" s="17" t="str">
        <f t="shared" si="31"/>
        <v>?</v>
      </c>
      <c r="AB347" s="17" t="str">
        <f t="shared" si="31"/>
        <v/>
      </c>
      <c r="AC347" s="17" t="str">
        <f t="shared" si="31"/>
        <v/>
      </c>
      <c r="AD347" s="17" t="str">
        <f t="shared" si="30"/>
        <v/>
      </c>
      <c r="AE347" s="17" t="str">
        <f t="shared" si="30"/>
        <v/>
      </c>
      <c r="AF347" s="17" t="str">
        <f t="shared" si="30"/>
        <v/>
      </c>
      <c r="AG347" s="17" t="str">
        <f t="shared" si="30"/>
        <v/>
      </c>
      <c r="AH347" s="17" t="str">
        <f t="shared" si="30"/>
        <v/>
      </c>
      <c r="AI347" s="17" t="str">
        <f t="shared" si="30"/>
        <v/>
      </c>
      <c r="AJ347" s="17" t="str">
        <f t="shared" si="29"/>
        <v/>
      </c>
      <c r="AK347" s="17" t="str">
        <f t="shared" si="29"/>
        <v/>
      </c>
      <c r="AL347" s="17" t="str">
        <f t="shared" si="29"/>
        <v/>
      </c>
      <c r="AM347" s="17" t="str">
        <f t="shared" si="29"/>
        <v>?</v>
      </c>
      <c r="AN347" s="17" t="str">
        <f t="shared" si="29"/>
        <v/>
      </c>
      <c r="AO347" s="17" t="str">
        <f t="shared" si="29"/>
        <v/>
      </c>
    </row>
    <row r="348" spans="1:41">
      <c r="A348" t="s">
        <v>1234</v>
      </c>
      <c r="B348" t="s">
        <v>1235</v>
      </c>
      <c r="C348" t="s">
        <v>1236</v>
      </c>
      <c r="D348" t="s">
        <v>1237</v>
      </c>
      <c r="E348" t="s">
        <v>1198</v>
      </c>
      <c r="F348" t="s">
        <v>27763</v>
      </c>
      <c r="H348">
        <v>6.6691507029999997</v>
      </c>
      <c r="I348">
        <v>3.0685296119999999</v>
      </c>
      <c r="J348">
        <v>47.974246520000001</v>
      </c>
      <c r="K348">
        <v>2.9328970679999999</v>
      </c>
      <c r="L348">
        <v>55.987299999999998</v>
      </c>
      <c r="M348">
        <v>116.04758699999999</v>
      </c>
      <c r="N348">
        <v>78.554159369999994</v>
      </c>
      <c r="O348">
        <v>33.427822489999997</v>
      </c>
      <c r="P348">
        <v>4.8872790630000003</v>
      </c>
      <c r="Q348">
        <v>7.1313066950000001</v>
      </c>
      <c r="R348">
        <v>2.954248819</v>
      </c>
      <c r="S348">
        <v>7.0196328169999997</v>
      </c>
      <c r="T348">
        <v>1.704447541</v>
      </c>
      <c r="U348">
        <v>2.3860079660000002</v>
      </c>
      <c r="V348">
        <v>8.1111960619999994</v>
      </c>
      <c r="X348">
        <f t="shared" si="32"/>
        <v>25.257054115066659</v>
      </c>
      <c r="Y348">
        <f t="shared" si="33"/>
        <v>34.735912808773442</v>
      </c>
      <c r="AA348" s="17" t="str">
        <f t="shared" si="31"/>
        <v/>
      </c>
      <c r="AB348" s="17" t="str">
        <f t="shared" si="31"/>
        <v/>
      </c>
      <c r="AC348" s="17" t="str">
        <f t="shared" si="31"/>
        <v/>
      </c>
      <c r="AD348" s="17" t="str">
        <f t="shared" si="30"/>
        <v/>
      </c>
      <c r="AE348" s="17" t="str">
        <f t="shared" si="30"/>
        <v/>
      </c>
      <c r="AF348" s="17" t="str">
        <f t="shared" si="30"/>
        <v>?</v>
      </c>
      <c r="AG348" s="17" t="str">
        <f t="shared" si="30"/>
        <v/>
      </c>
      <c r="AH348" s="17" t="str">
        <f t="shared" si="30"/>
        <v/>
      </c>
      <c r="AI348" s="17" t="str">
        <f t="shared" si="30"/>
        <v/>
      </c>
      <c r="AJ348" s="17" t="str">
        <f t="shared" si="29"/>
        <v/>
      </c>
      <c r="AK348" s="17" t="str">
        <f t="shared" si="29"/>
        <v/>
      </c>
      <c r="AL348" s="17" t="str">
        <f t="shared" si="29"/>
        <v/>
      </c>
      <c r="AM348" s="17" t="str">
        <f t="shared" si="29"/>
        <v/>
      </c>
      <c r="AN348" s="17" t="str">
        <f t="shared" si="29"/>
        <v/>
      </c>
      <c r="AO348" s="17" t="str">
        <f t="shared" si="29"/>
        <v/>
      </c>
    </row>
    <row r="349" spans="1:41">
      <c r="A349" t="s">
        <v>1238</v>
      </c>
      <c r="B349" t="s">
        <v>1239</v>
      </c>
      <c r="C349" t="s">
        <v>1240</v>
      </c>
      <c r="D349" t="s">
        <v>1241</v>
      </c>
      <c r="E349" t="s">
        <v>1198</v>
      </c>
      <c r="F349" t="s">
        <v>27763</v>
      </c>
      <c r="H349">
        <v>4.8755168180000004</v>
      </c>
      <c r="I349">
        <v>4.5363789319999999</v>
      </c>
      <c r="J349">
        <v>3.5232895399999999</v>
      </c>
      <c r="K349">
        <v>3.4018357180000001</v>
      </c>
      <c r="L349">
        <v>5.0951176159999996</v>
      </c>
      <c r="M349">
        <v>7.0044156409999996</v>
      </c>
      <c r="N349">
        <v>3.3706958930000002</v>
      </c>
      <c r="O349">
        <v>2.7195129090000001</v>
      </c>
      <c r="P349">
        <v>5.8816882699999997</v>
      </c>
      <c r="Q349">
        <v>6.3210018019999996</v>
      </c>
      <c r="R349">
        <v>1.6637833310000001</v>
      </c>
      <c r="S349">
        <v>1.486954211</v>
      </c>
      <c r="T349">
        <v>2.7597591800000001</v>
      </c>
      <c r="U349">
        <v>2.0427313640000002</v>
      </c>
      <c r="V349">
        <v>3.5253733650000001</v>
      </c>
      <c r="X349">
        <f t="shared" si="32"/>
        <v>3.8805369726666661</v>
      </c>
      <c r="Y349">
        <f t="shared" si="33"/>
        <v>1.6899314612259819</v>
      </c>
      <c r="AA349" s="17" t="str">
        <f t="shared" si="31"/>
        <v/>
      </c>
      <c r="AB349" s="17" t="str">
        <f t="shared" si="31"/>
        <v/>
      </c>
      <c r="AC349" s="17" t="str">
        <f t="shared" si="31"/>
        <v/>
      </c>
      <c r="AD349" s="17" t="str">
        <f t="shared" si="30"/>
        <v/>
      </c>
      <c r="AE349" s="17" t="str">
        <f t="shared" si="30"/>
        <v/>
      </c>
      <c r="AF349" s="17" t="str">
        <f t="shared" si="30"/>
        <v/>
      </c>
      <c r="AG349" s="17" t="str">
        <f t="shared" si="30"/>
        <v/>
      </c>
      <c r="AH349" s="17" t="str">
        <f t="shared" si="30"/>
        <v/>
      </c>
      <c r="AI349" s="17" t="str">
        <f t="shared" si="30"/>
        <v/>
      </c>
      <c r="AJ349" s="17" t="str">
        <f t="shared" si="29"/>
        <v/>
      </c>
      <c r="AK349" s="17" t="str">
        <f t="shared" si="29"/>
        <v/>
      </c>
      <c r="AL349" s="17" t="str">
        <f t="shared" si="29"/>
        <v/>
      </c>
      <c r="AM349" s="17" t="str">
        <f t="shared" si="29"/>
        <v/>
      </c>
      <c r="AN349" s="17" t="str">
        <f t="shared" si="29"/>
        <v/>
      </c>
      <c r="AO349" s="17" t="str">
        <f t="shared" si="29"/>
        <v/>
      </c>
    </row>
    <row r="350" spans="1:41">
      <c r="A350" t="s">
        <v>1242</v>
      </c>
      <c r="B350" t="s">
        <v>1243</v>
      </c>
      <c r="C350" t="s">
        <v>1244</v>
      </c>
      <c r="D350" t="s">
        <v>1245</v>
      </c>
      <c r="E350" t="s">
        <v>1246</v>
      </c>
      <c r="F350" t="s">
        <v>27764</v>
      </c>
      <c r="H350">
        <v>0</v>
      </c>
      <c r="I350">
        <v>0.58458557300000002</v>
      </c>
      <c r="J350">
        <v>0.28073775699999998</v>
      </c>
      <c r="K350">
        <v>0.17959699800000001</v>
      </c>
      <c r="L350">
        <v>0.227836861</v>
      </c>
      <c r="M350">
        <v>0.50672503599999996</v>
      </c>
      <c r="N350">
        <v>1.92411679</v>
      </c>
      <c r="O350">
        <v>0.16726170200000001</v>
      </c>
      <c r="P350">
        <v>0.59854855399999995</v>
      </c>
      <c r="Q350">
        <v>0.83367729999999995</v>
      </c>
      <c r="R350">
        <v>0</v>
      </c>
      <c r="S350">
        <v>0.16264584000000001</v>
      </c>
      <c r="T350">
        <v>2.9224286909999999</v>
      </c>
      <c r="U350">
        <v>0.79181136299999999</v>
      </c>
      <c r="V350">
        <v>0</v>
      </c>
      <c r="X350">
        <f t="shared" si="32"/>
        <v>0.61199816433333332</v>
      </c>
      <c r="Y350">
        <f t="shared" si="33"/>
        <v>0.80714891220166118</v>
      </c>
      <c r="AA350" s="17" t="str">
        <f t="shared" si="31"/>
        <v/>
      </c>
      <c r="AB350" s="17" t="str">
        <f t="shared" si="31"/>
        <v/>
      </c>
      <c r="AC350" s="17" t="str">
        <f t="shared" si="31"/>
        <v/>
      </c>
      <c r="AD350" s="17" t="str">
        <f t="shared" si="30"/>
        <v/>
      </c>
      <c r="AE350" s="17" t="str">
        <f t="shared" si="30"/>
        <v/>
      </c>
      <c r="AF350" s="17" t="str">
        <f t="shared" si="30"/>
        <v/>
      </c>
      <c r="AG350" s="17" t="str">
        <f t="shared" si="30"/>
        <v/>
      </c>
      <c r="AH350" s="17" t="str">
        <f t="shared" si="30"/>
        <v/>
      </c>
      <c r="AI350" s="17" t="str">
        <f t="shared" si="30"/>
        <v/>
      </c>
      <c r="AJ350" s="17" t="str">
        <f t="shared" si="29"/>
        <v/>
      </c>
      <c r="AK350" s="17" t="str">
        <f t="shared" si="29"/>
        <v/>
      </c>
      <c r="AL350" s="17" t="str">
        <f t="shared" si="29"/>
        <v/>
      </c>
      <c r="AM350" s="17" t="str">
        <f t="shared" si="29"/>
        <v>?</v>
      </c>
      <c r="AN350" s="17" t="str">
        <f t="shared" si="29"/>
        <v/>
      </c>
      <c r="AO350" s="17" t="str">
        <f t="shared" si="29"/>
        <v/>
      </c>
    </row>
    <row r="351" spans="1:41">
      <c r="A351" t="s">
        <v>1247</v>
      </c>
      <c r="B351" t="s">
        <v>1248</v>
      </c>
      <c r="C351" t="s">
        <v>136</v>
      </c>
      <c r="D351" t="s">
        <v>1249</v>
      </c>
      <c r="E351" t="s">
        <v>1246</v>
      </c>
      <c r="F351" t="s">
        <v>27764</v>
      </c>
      <c r="H351">
        <v>15.52967544</v>
      </c>
      <c r="I351">
        <v>2.9306626310000001</v>
      </c>
      <c r="J351">
        <v>5.6908045759999997</v>
      </c>
      <c r="K351">
        <v>1.957307119</v>
      </c>
      <c r="L351">
        <v>120.07986270000001</v>
      </c>
      <c r="M351">
        <v>6.1851507210000003</v>
      </c>
      <c r="N351">
        <v>22.647229790000001</v>
      </c>
      <c r="O351">
        <v>11.5934723</v>
      </c>
      <c r="P351">
        <v>17.743046549999999</v>
      </c>
      <c r="Q351">
        <v>30.891343419999998</v>
      </c>
      <c r="R351">
        <v>26.49771921</v>
      </c>
      <c r="S351">
        <v>52.964326579999998</v>
      </c>
      <c r="T351">
        <v>107.65160899999999</v>
      </c>
      <c r="U351">
        <v>1.6395898929999999</v>
      </c>
      <c r="V351">
        <v>6.3262810509999996</v>
      </c>
      <c r="X351">
        <f t="shared" si="32"/>
        <v>28.688538732066668</v>
      </c>
      <c r="Y351">
        <f t="shared" si="33"/>
        <v>37.276233374563411</v>
      </c>
      <c r="AA351" s="17" t="str">
        <f t="shared" si="31"/>
        <v/>
      </c>
      <c r="AB351" s="17" t="str">
        <f t="shared" si="31"/>
        <v/>
      </c>
      <c r="AC351" s="17" t="str">
        <f t="shared" si="31"/>
        <v/>
      </c>
      <c r="AD351" s="17" t="str">
        <f t="shared" si="30"/>
        <v/>
      </c>
      <c r="AE351" s="17" t="str">
        <f t="shared" si="30"/>
        <v>?</v>
      </c>
      <c r="AF351" s="17" t="str">
        <f t="shared" si="30"/>
        <v/>
      </c>
      <c r="AG351" s="17" t="str">
        <f t="shared" si="30"/>
        <v/>
      </c>
      <c r="AH351" s="17" t="str">
        <f t="shared" si="30"/>
        <v/>
      </c>
      <c r="AI351" s="17" t="str">
        <f t="shared" si="30"/>
        <v/>
      </c>
      <c r="AJ351" s="17" t="str">
        <f t="shared" si="29"/>
        <v/>
      </c>
      <c r="AK351" s="17" t="str">
        <f t="shared" si="29"/>
        <v/>
      </c>
      <c r="AL351" s="17" t="str">
        <f t="shared" si="29"/>
        <v/>
      </c>
      <c r="AM351" s="17" t="str">
        <f t="shared" si="29"/>
        <v>?</v>
      </c>
      <c r="AN351" s="17" t="str">
        <f t="shared" si="29"/>
        <v/>
      </c>
      <c r="AO351" s="17" t="str">
        <f t="shared" si="29"/>
        <v/>
      </c>
    </row>
    <row r="352" spans="1:41">
      <c r="A352" t="s">
        <v>1250</v>
      </c>
      <c r="B352" t="s">
        <v>1251</v>
      </c>
      <c r="C352" t="s">
        <v>136</v>
      </c>
      <c r="D352" t="s">
        <v>1252</v>
      </c>
      <c r="E352" t="s">
        <v>1246</v>
      </c>
      <c r="F352" t="s">
        <v>27764</v>
      </c>
      <c r="H352">
        <v>20.0804033</v>
      </c>
      <c r="I352">
        <v>18.381462039999999</v>
      </c>
      <c r="J352">
        <v>71.74781376</v>
      </c>
      <c r="K352">
        <v>19.391203239999999</v>
      </c>
      <c r="L352">
        <v>216.0324033</v>
      </c>
      <c r="M352">
        <v>29.829368760000001</v>
      </c>
      <c r="N352">
        <v>33.703818230000003</v>
      </c>
      <c r="O352">
        <v>26.36857711</v>
      </c>
      <c r="P352">
        <v>27.15653228</v>
      </c>
      <c r="Q352">
        <v>76.845926039999995</v>
      </c>
      <c r="R352">
        <v>46.5452291</v>
      </c>
      <c r="S352">
        <v>65.853659219999997</v>
      </c>
      <c r="T352">
        <v>160.70542620000001</v>
      </c>
      <c r="U352">
        <v>0.45474670900000003</v>
      </c>
      <c r="V352">
        <v>0.78135374899999999</v>
      </c>
      <c r="X352">
        <f t="shared" si="32"/>
        <v>54.258528202533348</v>
      </c>
      <c r="Y352">
        <f t="shared" si="33"/>
        <v>60.041103469079971</v>
      </c>
      <c r="AA352" s="17" t="str">
        <f t="shared" si="31"/>
        <v/>
      </c>
      <c r="AB352" s="17" t="str">
        <f t="shared" si="31"/>
        <v/>
      </c>
      <c r="AC352" s="17" t="str">
        <f t="shared" si="31"/>
        <v/>
      </c>
      <c r="AD352" s="17" t="str">
        <f t="shared" si="30"/>
        <v/>
      </c>
      <c r="AE352" s="17" t="str">
        <f t="shared" si="30"/>
        <v>?</v>
      </c>
      <c r="AF352" s="17" t="str">
        <f t="shared" si="30"/>
        <v/>
      </c>
      <c r="AG352" s="17" t="str">
        <f t="shared" si="30"/>
        <v/>
      </c>
      <c r="AH352" s="17" t="str">
        <f t="shared" si="30"/>
        <v/>
      </c>
      <c r="AI352" s="17" t="str">
        <f t="shared" si="30"/>
        <v/>
      </c>
      <c r="AJ352" s="17" t="str">
        <f t="shared" si="29"/>
        <v/>
      </c>
      <c r="AK352" s="17" t="str">
        <f t="shared" si="29"/>
        <v/>
      </c>
      <c r="AL352" s="17" t="str">
        <f t="shared" si="29"/>
        <v/>
      </c>
      <c r="AM352" s="17" t="str">
        <f t="shared" si="29"/>
        <v/>
      </c>
      <c r="AN352" s="17" t="str">
        <f t="shared" si="29"/>
        <v/>
      </c>
      <c r="AO352" s="17" t="str">
        <f t="shared" si="29"/>
        <v/>
      </c>
    </row>
    <row r="353" spans="1:41">
      <c r="A353" t="s">
        <v>1253</v>
      </c>
      <c r="B353" t="s">
        <v>1254</v>
      </c>
      <c r="C353" t="s">
        <v>136</v>
      </c>
      <c r="D353" t="s">
        <v>1255</v>
      </c>
      <c r="E353" t="s">
        <v>1246</v>
      </c>
      <c r="F353" t="s">
        <v>27764</v>
      </c>
      <c r="H353">
        <v>165.1897328</v>
      </c>
      <c r="I353">
        <v>15.438539609999999</v>
      </c>
      <c r="J353">
        <v>20.045553160000001</v>
      </c>
      <c r="K353">
        <v>13.350791859999999</v>
      </c>
      <c r="L353">
        <v>279.01186799999999</v>
      </c>
      <c r="M353">
        <v>46.59020005</v>
      </c>
      <c r="N353">
        <v>150.56213880000001</v>
      </c>
      <c r="O353">
        <v>8.8345540109999998</v>
      </c>
      <c r="P353">
        <v>21.076390960000001</v>
      </c>
      <c r="Q353">
        <v>68.497011180000001</v>
      </c>
      <c r="R353">
        <v>29.727128740000001</v>
      </c>
      <c r="S353">
        <v>383.08381300000002</v>
      </c>
      <c r="T353">
        <v>457.36009009999998</v>
      </c>
      <c r="U353">
        <v>4.2596976900000003</v>
      </c>
      <c r="V353">
        <v>1.774324139</v>
      </c>
      <c r="X353">
        <f t="shared" si="32"/>
        <v>110.98678894000001</v>
      </c>
      <c r="Y353">
        <f t="shared" si="33"/>
        <v>148.34150768308018</v>
      </c>
      <c r="AA353" s="17" t="str">
        <f t="shared" si="31"/>
        <v/>
      </c>
      <c r="AB353" s="17" t="str">
        <f t="shared" si="31"/>
        <v/>
      </c>
      <c r="AC353" s="17" t="str">
        <f t="shared" si="31"/>
        <v/>
      </c>
      <c r="AD353" s="17" t="str">
        <f t="shared" si="30"/>
        <v/>
      </c>
      <c r="AE353" s="17" t="str">
        <f t="shared" si="30"/>
        <v/>
      </c>
      <c r="AF353" s="17" t="str">
        <f t="shared" si="30"/>
        <v/>
      </c>
      <c r="AG353" s="17" t="str">
        <f t="shared" si="30"/>
        <v/>
      </c>
      <c r="AH353" s="17" t="str">
        <f t="shared" si="30"/>
        <v/>
      </c>
      <c r="AI353" s="17" t="str">
        <f t="shared" si="30"/>
        <v/>
      </c>
      <c r="AJ353" s="17" t="str">
        <f t="shared" si="29"/>
        <v/>
      </c>
      <c r="AK353" s="17" t="str">
        <f t="shared" si="29"/>
        <v/>
      </c>
      <c r="AL353" s="17" t="str">
        <f t="shared" si="29"/>
        <v/>
      </c>
      <c r="AM353" s="17" t="str">
        <f t="shared" si="29"/>
        <v>?</v>
      </c>
      <c r="AN353" s="17" t="str">
        <f t="shared" si="29"/>
        <v/>
      </c>
      <c r="AO353" s="17" t="str">
        <f t="shared" si="29"/>
        <v/>
      </c>
    </row>
    <row r="354" spans="1:41">
      <c r="A354" t="s">
        <v>1256</v>
      </c>
      <c r="B354" t="s">
        <v>1257</v>
      </c>
      <c r="C354" t="s">
        <v>1244</v>
      </c>
      <c r="D354" t="s">
        <v>1258</v>
      </c>
      <c r="E354" t="s">
        <v>1246</v>
      </c>
      <c r="F354" t="s">
        <v>27764</v>
      </c>
      <c r="H354">
        <v>9.1231442999999999</v>
      </c>
      <c r="I354">
        <v>16.16865546</v>
      </c>
      <c r="J354">
        <v>0.64706125199999998</v>
      </c>
      <c r="K354">
        <v>0.91068109699999999</v>
      </c>
      <c r="L354">
        <v>4.5161359540000001</v>
      </c>
      <c r="M354">
        <v>2.569446686</v>
      </c>
      <c r="N354">
        <v>68.296227909999999</v>
      </c>
      <c r="O354">
        <v>2.0046770679999999</v>
      </c>
      <c r="P354">
        <v>5.5182826919999997</v>
      </c>
      <c r="Q354">
        <v>13.45056675</v>
      </c>
      <c r="R354">
        <v>4.6699465870000001</v>
      </c>
      <c r="S354">
        <v>31.114700119999998</v>
      </c>
      <c r="T354">
        <v>111.1405226</v>
      </c>
      <c r="U354">
        <v>9.1250719999999994E-2</v>
      </c>
      <c r="V354">
        <v>1.6724115589999999</v>
      </c>
      <c r="X354">
        <f t="shared" si="32"/>
        <v>18.126247383666669</v>
      </c>
      <c r="Y354">
        <f t="shared" si="33"/>
        <v>31.246950444224336</v>
      </c>
      <c r="AA354" s="17" t="str">
        <f t="shared" si="31"/>
        <v/>
      </c>
      <c r="AB354" s="17" t="str">
        <f t="shared" si="31"/>
        <v/>
      </c>
      <c r="AC354" s="17" t="str">
        <f t="shared" si="31"/>
        <v/>
      </c>
      <c r="AD354" s="17" t="str">
        <f t="shared" si="30"/>
        <v/>
      </c>
      <c r="AE354" s="17" t="str">
        <f t="shared" si="30"/>
        <v/>
      </c>
      <c r="AF354" s="17" t="str">
        <f t="shared" si="30"/>
        <v/>
      </c>
      <c r="AG354" s="17" t="str">
        <f t="shared" si="30"/>
        <v/>
      </c>
      <c r="AH354" s="17" t="str">
        <f t="shared" si="30"/>
        <v/>
      </c>
      <c r="AI354" s="17" t="str">
        <f t="shared" si="30"/>
        <v/>
      </c>
      <c r="AJ354" s="17" t="str">
        <f t="shared" si="29"/>
        <v/>
      </c>
      <c r="AK354" s="17" t="str">
        <f t="shared" si="29"/>
        <v/>
      </c>
      <c r="AL354" s="17" t="str">
        <f t="shared" si="29"/>
        <v/>
      </c>
      <c r="AM354" s="17" t="str">
        <f t="shared" si="29"/>
        <v>?</v>
      </c>
      <c r="AN354" s="17" t="str">
        <f t="shared" si="29"/>
        <v/>
      </c>
      <c r="AO354" s="17" t="str">
        <f t="shared" si="29"/>
        <v/>
      </c>
    </row>
    <row r="355" spans="1:41">
      <c r="A355" t="s">
        <v>1259</v>
      </c>
      <c r="B355" t="s">
        <v>1260</v>
      </c>
      <c r="C355" t="s">
        <v>136</v>
      </c>
      <c r="D355" t="s">
        <v>1261</v>
      </c>
      <c r="E355" t="s">
        <v>1246</v>
      </c>
      <c r="F355" t="s">
        <v>27764</v>
      </c>
      <c r="H355">
        <v>58.716729669999999</v>
      </c>
      <c r="I355">
        <v>37.144271760000002</v>
      </c>
      <c r="J355">
        <v>10.480654510000001</v>
      </c>
      <c r="K355">
        <v>8.258908409</v>
      </c>
      <c r="L355">
        <v>7.7734481640000004</v>
      </c>
      <c r="M355">
        <v>16.035886139999999</v>
      </c>
      <c r="N355">
        <v>14.27129278</v>
      </c>
      <c r="O355">
        <v>3.887183088</v>
      </c>
      <c r="P355">
        <v>33.739983420000002</v>
      </c>
      <c r="Q355">
        <v>24.7337436</v>
      </c>
      <c r="R355">
        <v>2.5046553970000001</v>
      </c>
      <c r="S355">
        <v>2.8148265029999999</v>
      </c>
      <c r="T355">
        <v>520.2200077</v>
      </c>
      <c r="U355">
        <v>1.8597559930000001</v>
      </c>
      <c r="V355">
        <v>21.97583135</v>
      </c>
      <c r="X355">
        <f t="shared" si="32"/>
        <v>50.961145232266666</v>
      </c>
      <c r="Y355">
        <f t="shared" si="33"/>
        <v>130.78493240061474</v>
      </c>
      <c r="AA355" s="17" t="str">
        <f t="shared" si="31"/>
        <v/>
      </c>
      <c r="AB355" s="17" t="str">
        <f t="shared" si="31"/>
        <v/>
      </c>
      <c r="AC355" s="17" t="str">
        <f t="shared" si="31"/>
        <v/>
      </c>
      <c r="AD355" s="17" t="str">
        <f t="shared" si="30"/>
        <v/>
      </c>
      <c r="AE355" s="17" t="str">
        <f t="shared" si="30"/>
        <v/>
      </c>
      <c r="AF355" s="17" t="str">
        <f t="shared" si="30"/>
        <v/>
      </c>
      <c r="AG355" s="17" t="str">
        <f t="shared" si="30"/>
        <v/>
      </c>
      <c r="AH355" s="17" t="str">
        <f t="shared" si="30"/>
        <v/>
      </c>
      <c r="AI355" s="17" t="str">
        <f t="shared" si="30"/>
        <v/>
      </c>
      <c r="AJ355" s="17" t="str">
        <f t="shared" si="29"/>
        <v/>
      </c>
      <c r="AK355" s="17" t="str">
        <f t="shared" si="29"/>
        <v/>
      </c>
      <c r="AL355" s="17" t="str">
        <f t="shared" si="29"/>
        <v/>
      </c>
      <c r="AM355" s="17" t="str">
        <f t="shared" si="29"/>
        <v>?</v>
      </c>
      <c r="AN355" s="17" t="str">
        <f t="shared" si="29"/>
        <v/>
      </c>
      <c r="AO355" s="17" t="str">
        <f t="shared" si="29"/>
        <v/>
      </c>
    </row>
    <row r="356" spans="1:41">
      <c r="A356" t="s">
        <v>1262</v>
      </c>
      <c r="B356" t="s">
        <v>1263</v>
      </c>
      <c r="C356" t="s">
        <v>1264</v>
      </c>
      <c r="D356" t="s">
        <v>1265</v>
      </c>
      <c r="E356" t="s">
        <v>1266</v>
      </c>
      <c r="F356" t="s">
        <v>27765</v>
      </c>
      <c r="H356">
        <v>29.103454259999999</v>
      </c>
      <c r="I356">
        <v>27.585033930000002</v>
      </c>
      <c r="J356">
        <v>203.0986159</v>
      </c>
      <c r="K356">
        <v>62.131108930000003</v>
      </c>
      <c r="L356">
        <v>256.5611748</v>
      </c>
      <c r="M356">
        <v>138.51403450000001</v>
      </c>
      <c r="N356">
        <v>536.16775919999998</v>
      </c>
      <c r="O356">
        <v>983.35676090000004</v>
      </c>
      <c r="P356">
        <v>44.622034970000001</v>
      </c>
      <c r="Q356">
        <v>34.916279439999997</v>
      </c>
      <c r="R356">
        <v>17.678934720000001</v>
      </c>
      <c r="S356">
        <v>87.556564820000006</v>
      </c>
      <c r="T356">
        <v>12.239788320000001</v>
      </c>
      <c r="U356">
        <v>16.96831972</v>
      </c>
      <c r="V356">
        <v>128.6503711</v>
      </c>
      <c r="X356">
        <f t="shared" si="32"/>
        <v>171.94334903400005</v>
      </c>
      <c r="Y356">
        <f t="shared" si="33"/>
        <v>263.3443320984577</v>
      </c>
      <c r="AA356" s="17" t="str">
        <f t="shared" si="31"/>
        <v/>
      </c>
      <c r="AB356" s="17" t="str">
        <f t="shared" si="31"/>
        <v/>
      </c>
      <c r="AC356" s="17" t="str">
        <f t="shared" si="31"/>
        <v/>
      </c>
      <c r="AD356" s="17" t="str">
        <f t="shared" si="30"/>
        <v/>
      </c>
      <c r="AE356" s="17" t="str">
        <f t="shared" si="30"/>
        <v/>
      </c>
      <c r="AF356" s="17" t="str">
        <f t="shared" si="30"/>
        <v/>
      </c>
      <c r="AG356" s="17" t="str">
        <f t="shared" si="30"/>
        <v/>
      </c>
      <c r="AH356" s="17" t="str">
        <f t="shared" si="30"/>
        <v>?</v>
      </c>
      <c r="AI356" s="17" t="str">
        <f t="shared" si="30"/>
        <v/>
      </c>
      <c r="AJ356" s="17" t="str">
        <f t="shared" si="29"/>
        <v/>
      </c>
      <c r="AK356" s="17" t="str">
        <f t="shared" si="29"/>
        <v/>
      </c>
      <c r="AL356" s="17" t="str">
        <f t="shared" si="29"/>
        <v/>
      </c>
      <c r="AM356" s="17" t="str">
        <f t="shared" si="29"/>
        <v/>
      </c>
      <c r="AN356" s="17" t="str">
        <f t="shared" si="29"/>
        <v/>
      </c>
      <c r="AO356" s="17" t="str">
        <f t="shared" si="29"/>
        <v/>
      </c>
    </row>
    <row r="357" spans="1:41">
      <c r="A357" t="s">
        <v>1267</v>
      </c>
      <c r="B357" t="s">
        <v>1268</v>
      </c>
      <c r="C357" t="s">
        <v>1269</v>
      </c>
      <c r="D357" t="s">
        <v>1270</v>
      </c>
      <c r="E357" t="s">
        <v>1271</v>
      </c>
      <c r="F357" t="s">
        <v>1271</v>
      </c>
      <c r="H357">
        <v>23.812969110000001</v>
      </c>
      <c r="I357">
        <v>2.6890018210000002</v>
      </c>
      <c r="J357">
        <v>2.5629839209999998</v>
      </c>
      <c r="K357">
        <v>2.0810605729999998</v>
      </c>
      <c r="L357">
        <v>2.7040355479999998</v>
      </c>
      <c r="M357">
        <v>3.9499995370000001</v>
      </c>
      <c r="N357">
        <v>9.5938181329999992</v>
      </c>
      <c r="O357">
        <v>6.6131231379999997</v>
      </c>
      <c r="P357">
        <v>13.40885741</v>
      </c>
      <c r="Q357">
        <v>19.261742730000002</v>
      </c>
      <c r="R357">
        <v>17.608171389999999</v>
      </c>
      <c r="S357">
        <v>5.4369033890000003</v>
      </c>
      <c r="T357">
        <v>12.621783949999999</v>
      </c>
      <c r="U357">
        <v>3.6561094660000002</v>
      </c>
      <c r="V357">
        <v>5.1593540129999997</v>
      </c>
      <c r="X357">
        <f t="shared" si="32"/>
        <v>8.7439942752666671</v>
      </c>
      <c r="Y357">
        <f t="shared" si="33"/>
        <v>7.0037273094900554</v>
      </c>
      <c r="AA357" s="17" t="str">
        <f t="shared" si="31"/>
        <v>?</v>
      </c>
      <c r="AB357" s="17" t="str">
        <f t="shared" si="31"/>
        <v/>
      </c>
      <c r="AC357" s="17" t="str">
        <f t="shared" si="31"/>
        <v/>
      </c>
      <c r="AD357" s="17" t="str">
        <f t="shared" si="30"/>
        <v/>
      </c>
      <c r="AE357" s="17" t="str">
        <f t="shared" si="30"/>
        <v/>
      </c>
      <c r="AF357" s="17" t="str">
        <f t="shared" si="30"/>
        <v/>
      </c>
      <c r="AG357" s="17" t="str">
        <f t="shared" si="30"/>
        <v/>
      </c>
      <c r="AH357" s="17" t="str">
        <f t="shared" si="30"/>
        <v/>
      </c>
      <c r="AI357" s="17" t="str">
        <f t="shared" si="30"/>
        <v/>
      </c>
      <c r="AJ357" s="17" t="str">
        <f t="shared" si="29"/>
        <v/>
      </c>
      <c r="AK357" s="17" t="str">
        <f t="shared" si="29"/>
        <v/>
      </c>
      <c r="AL357" s="17" t="str">
        <f t="shared" si="29"/>
        <v/>
      </c>
      <c r="AM357" s="17" t="str">
        <f t="shared" si="29"/>
        <v/>
      </c>
      <c r="AN357" s="17" t="str">
        <f t="shared" si="29"/>
        <v/>
      </c>
      <c r="AO357" s="17" t="str">
        <f t="shared" si="29"/>
        <v/>
      </c>
    </row>
    <row r="358" spans="1:41">
      <c r="A358" t="s">
        <v>1272</v>
      </c>
      <c r="B358" t="s">
        <v>1273</v>
      </c>
      <c r="C358" t="s">
        <v>1274</v>
      </c>
      <c r="D358" t="s">
        <v>1275</v>
      </c>
      <c r="E358" t="s">
        <v>1271</v>
      </c>
      <c r="F358" t="s">
        <v>1271</v>
      </c>
      <c r="H358">
        <v>5.0402636809999999</v>
      </c>
      <c r="I358">
        <v>3.828298862</v>
      </c>
      <c r="J358">
        <v>2.6811145519999999</v>
      </c>
      <c r="K358">
        <v>2.6463015620000001</v>
      </c>
      <c r="L358">
        <v>2.249369878</v>
      </c>
      <c r="M358">
        <v>0.82960261499999999</v>
      </c>
      <c r="N358">
        <v>3.7228869320000002</v>
      </c>
      <c r="O358">
        <v>5.3605930539999997</v>
      </c>
      <c r="P358">
        <v>4.2760786849999999</v>
      </c>
      <c r="Q358">
        <v>3.3501696929999998</v>
      </c>
      <c r="R358">
        <v>5.9055319949999996</v>
      </c>
      <c r="S358">
        <v>3.5826941940000001</v>
      </c>
      <c r="T358">
        <v>6.8868613979999997</v>
      </c>
      <c r="U358">
        <v>5.1559043490000001</v>
      </c>
      <c r="V358">
        <v>3.8248229970000001</v>
      </c>
      <c r="X358">
        <f t="shared" si="32"/>
        <v>3.9560329631333331</v>
      </c>
      <c r="Y358">
        <f t="shared" si="33"/>
        <v>1.5515703535294301</v>
      </c>
      <c r="AA358" s="17" t="str">
        <f t="shared" si="31"/>
        <v/>
      </c>
      <c r="AB358" s="17" t="str">
        <f t="shared" si="31"/>
        <v/>
      </c>
      <c r="AC358" s="17" t="str">
        <f t="shared" si="31"/>
        <v/>
      </c>
      <c r="AD358" s="17" t="str">
        <f t="shared" si="30"/>
        <v/>
      </c>
      <c r="AE358" s="17" t="str">
        <f t="shared" si="30"/>
        <v/>
      </c>
      <c r="AF358" s="17" t="str">
        <f t="shared" si="30"/>
        <v>?</v>
      </c>
      <c r="AG358" s="17" t="str">
        <f t="shared" si="30"/>
        <v/>
      </c>
      <c r="AH358" s="17" t="str">
        <f t="shared" si="30"/>
        <v/>
      </c>
      <c r="AI358" s="17" t="str">
        <f t="shared" si="30"/>
        <v/>
      </c>
      <c r="AJ358" s="17" t="str">
        <f t="shared" si="29"/>
        <v/>
      </c>
      <c r="AK358" s="17" t="str">
        <f t="shared" si="29"/>
        <v/>
      </c>
      <c r="AL358" s="17" t="str">
        <f t="shared" si="29"/>
        <v/>
      </c>
      <c r="AM358" s="17" t="str">
        <f t="shared" si="29"/>
        <v/>
      </c>
      <c r="AN358" s="17" t="str">
        <f t="shared" si="29"/>
        <v/>
      </c>
      <c r="AO358" s="17" t="str">
        <f t="shared" si="29"/>
        <v/>
      </c>
    </row>
    <row r="359" spans="1:41">
      <c r="A359" t="s">
        <v>1276</v>
      </c>
      <c r="B359" t="s">
        <v>1277</v>
      </c>
      <c r="C359" t="s">
        <v>1278</v>
      </c>
      <c r="D359" t="s">
        <v>1279</v>
      </c>
      <c r="E359" t="s">
        <v>1271</v>
      </c>
      <c r="F359" t="s">
        <v>1271</v>
      </c>
      <c r="H359">
        <v>13.779320200000001</v>
      </c>
      <c r="I359">
        <v>0.38905441499999999</v>
      </c>
      <c r="J359">
        <v>0.54613917000000001</v>
      </c>
      <c r="K359">
        <v>0.75393139600000003</v>
      </c>
      <c r="L359">
        <v>0.41989953400000002</v>
      </c>
      <c r="M359">
        <v>0.62259052500000001</v>
      </c>
      <c r="N359">
        <v>3.7431215400000002</v>
      </c>
      <c r="O359">
        <v>0.85627923900000003</v>
      </c>
      <c r="P359">
        <v>2.573934999</v>
      </c>
      <c r="Q359">
        <v>2.475397074</v>
      </c>
      <c r="R359">
        <v>3.1117701000000002</v>
      </c>
      <c r="S359">
        <v>0.68277202000000004</v>
      </c>
      <c r="T359">
        <v>4.9371550449999999</v>
      </c>
      <c r="U359">
        <v>0.50669969800000003</v>
      </c>
      <c r="V359">
        <v>0.92866163599999996</v>
      </c>
      <c r="X359">
        <f t="shared" si="32"/>
        <v>2.4217817727333335</v>
      </c>
      <c r="Y359">
        <f t="shared" si="33"/>
        <v>3.4498146131206666</v>
      </c>
      <c r="AA359" s="17" t="str">
        <f t="shared" si="31"/>
        <v>?</v>
      </c>
      <c r="AB359" s="17" t="str">
        <f t="shared" si="31"/>
        <v/>
      </c>
      <c r="AC359" s="17" t="str">
        <f t="shared" si="31"/>
        <v/>
      </c>
      <c r="AD359" s="17" t="str">
        <f t="shared" si="30"/>
        <v/>
      </c>
      <c r="AE359" s="17" t="str">
        <f t="shared" si="30"/>
        <v/>
      </c>
      <c r="AF359" s="17" t="str">
        <f t="shared" si="30"/>
        <v/>
      </c>
      <c r="AG359" s="17" t="str">
        <f t="shared" si="30"/>
        <v/>
      </c>
      <c r="AH359" s="17" t="str">
        <f t="shared" si="30"/>
        <v/>
      </c>
      <c r="AI359" s="17" t="str">
        <f t="shared" si="30"/>
        <v/>
      </c>
      <c r="AJ359" s="17" t="str">
        <f t="shared" si="29"/>
        <v/>
      </c>
      <c r="AK359" s="17" t="str">
        <f t="shared" si="29"/>
        <v/>
      </c>
      <c r="AL359" s="17" t="str">
        <f t="shared" si="29"/>
        <v/>
      </c>
      <c r="AM359" s="17" t="str">
        <f t="shared" si="29"/>
        <v/>
      </c>
      <c r="AN359" s="17" t="str">
        <f t="shared" si="29"/>
        <v/>
      </c>
      <c r="AO359" s="17" t="str">
        <f t="shared" si="29"/>
        <v/>
      </c>
    </row>
    <row r="361" spans="1:41">
      <c r="AA361" s="17">
        <f>COUNTIF(AA4:AA359,"=?")/COUNTA(AA4:AA359)</f>
        <v>0.33146067415730335</v>
      </c>
      <c r="AB361" s="17">
        <f t="shared" ref="AB361:AO361" si="34">COUNTIF(AB4:AB359,"=?")/COUNTA(AB4:AB359)</f>
        <v>1.1235955056179775E-2</v>
      </c>
      <c r="AC361" s="17">
        <f t="shared" si="34"/>
        <v>0</v>
      </c>
      <c r="AD361" s="17">
        <f t="shared" si="34"/>
        <v>2.8089887640449437E-3</v>
      </c>
      <c r="AE361" s="17">
        <f t="shared" si="34"/>
        <v>8.4269662921348312E-3</v>
      </c>
      <c r="AF361" s="17">
        <f t="shared" si="34"/>
        <v>8.4269662921348312E-2</v>
      </c>
      <c r="AG361" s="17">
        <f t="shared" si="34"/>
        <v>3.9325842696629212E-2</v>
      </c>
      <c r="AH361" s="17">
        <f t="shared" si="34"/>
        <v>7.3033707865168537E-2</v>
      </c>
      <c r="AI361" s="17">
        <f t="shared" si="34"/>
        <v>3.0898876404494381E-2</v>
      </c>
      <c r="AJ361" s="17">
        <f t="shared" si="34"/>
        <v>9.5505617977528087E-2</v>
      </c>
      <c r="AK361" s="17">
        <f t="shared" si="34"/>
        <v>4.7752808988764044E-2</v>
      </c>
      <c r="AL361" s="17">
        <f t="shared" si="34"/>
        <v>1.4044943820224719E-2</v>
      </c>
      <c r="AM361" s="17">
        <f t="shared" si="34"/>
        <v>0.12078651685393259</v>
      </c>
      <c r="AN361" s="17">
        <f t="shared" si="34"/>
        <v>1.4044943820224719E-2</v>
      </c>
      <c r="AO361" s="17">
        <f t="shared" si="34"/>
        <v>1.1235955056179775E-2</v>
      </c>
    </row>
  </sheetData>
  <mergeCells count="6">
    <mergeCell ref="AK2:AO2"/>
    <mergeCell ref="H2:L2"/>
    <mergeCell ref="M2:Q2"/>
    <mergeCell ref="R2:V2"/>
    <mergeCell ref="AA2:AE2"/>
    <mergeCell ref="AF2:AJ2"/>
  </mergeCells>
  <conditionalFormatting sqref="AA361:AO36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316"/>
  <sheetViews>
    <sheetView workbookViewId="0">
      <selection activeCell="C2" sqref="C2"/>
    </sheetView>
  </sheetViews>
  <sheetFormatPr baseColWidth="10" defaultColWidth="8.83203125" defaultRowHeight="14" x14ac:dyDescent="0"/>
  <cols>
    <col min="1" max="1" width="16.83203125" customWidth="1"/>
    <col min="2" max="2" width="22.1640625" style="16" customWidth="1"/>
    <col min="3" max="3" width="13.33203125" customWidth="1"/>
    <col min="9" max="9" width="14.1640625" customWidth="1"/>
  </cols>
  <sheetData>
    <row r="1" spans="1:17" s="17" customFormat="1">
      <c r="B1" s="17">
        <v>1</v>
      </c>
      <c r="C1" s="17">
        <v>2</v>
      </c>
      <c r="D1" s="17">
        <v>3</v>
      </c>
      <c r="E1" s="17">
        <v>4</v>
      </c>
      <c r="F1" s="17">
        <v>5</v>
      </c>
      <c r="G1" s="17">
        <v>6</v>
      </c>
      <c r="H1" s="17">
        <v>7</v>
      </c>
      <c r="I1" s="17">
        <v>8</v>
      </c>
      <c r="J1" s="17">
        <v>9</v>
      </c>
      <c r="K1" s="17">
        <v>10</v>
      </c>
      <c r="L1" s="17">
        <v>11</v>
      </c>
      <c r="M1" s="17">
        <v>12</v>
      </c>
      <c r="N1" s="17">
        <v>13</v>
      </c>
      <c r="O1" s="17">
        <v>14</v>
      </c>
      <c r="P1" s="17">
        <v>15</v>
      </c>
      <c r="Q1" s="17">
        <v>16</v>
      </c>
    </row>
    <row r="2" spans="1:17" s="13" customFormat="1">
      <c r="A2" t="s">
        <v>9498</v>
      </c>
      <c r="B2" s="12" t="s">
        <v>9499</v>
      </c>
      <c r="C2" t="s">
        <v>9500</v>
      </c>
      <c r="D2" t="s">
        <v>9501</v>
      </c>
      <c r="E2" t="s">
        <v>9502</v>
      </c>
      <c r="F2" t="s">
        <v>9503</v>
      </c>
      <c r="G2" t="s">
        <v>9504</v>
      </c>
      <c r="H2" t="s">
        <v>9505</v>
      </c>
      <c r="I2" t="s">
        <v>9506</v>
      </c>
      <c r="J2" t="s">
        <v>9507</v>
      </c>
      <c r="K2" t="s">
        <v>9508</v>
      </c>
      <c r="L2" t="s">
        <v>9509</v>
      </c>
      <c r="M2" t="s">
        <v>9510</v>
      </c>
      <c r="N2" t="s">
        <v>9511</v>
      </c>
      <c r="O2" t="s">
        <v>9512</v>
      </c>
      <c r="P2" t="s">
        <v>9513</v>
      </c>
      <c r="Q2" t="s">
        <v>9514</v>
      </c>
    </row>
    <row r="3" spans="1:17">
      <c r="A3" t="s">
        <v>9515</v>
      </c>
      <c r="B3" s="14" t="s">
        <v>9516</v>
      </c>
      <c r="C3">
        <v>0</v>
      </c>
      <c r="D3">
        <v>0</v>
      </c>
      <c r="E3">
        <v>0.15470232</v>
      </c>
      <c r="F3">
        <v>0.19793612799999999</v>
      </c>
      <c r="G3">
        <v>0</v>
      </c>
      <c r="H3">
        <v>0</v>
      </c>
      <c r="I3">
        <v>0</v>
      </c>
      <c r="J3">
        <v>0</v>
      </c>
      <c r="K3">
        <v>1.319335897</v>
      </c>
      <c r="L3">
        <v>0</v>
      </c>
      <c r="M3">
        <v>0</v>
      </c>
      <c r="N3">
        <v>0.89627020999999996</v>
      </c>
      <c r="O3">
        <v>0</v>
      </c>
      <c r="P3">
        <v>0</v>
      </c>
      <c r="Q3">
        <v>0</v>
      </c>
    </row>
    <row r="4" spans="1:17">
      <c r="A4" t="e">
        <v>#N/A</v>
      </c>
      <c r="B4" s="14" t="s">
        <v>9517</v>
      </c>
      <c r="C4">
        <v>7.3309053019999997</v>
      </c>
      <c r="D4">
        <v>0</v>
      </c>
      <c r="E4">
        <v>0.25997313</v>
      </c>
      <c r="F4">
        <v>0</v>
      </c>
      <c r="G4">
        <v>0.42197004399999999</v>
      </c>
      <c r="H4">
        <v>0</v>
      </c>
      <c r="I4">
        <v>0</v>
      </c>
      <c r="J4">
        <v>1.548902741</v>
      </c>
      <c r="K4">
        <v>1.1085544220000001</v>
      </c>
      <c r="L4">
        <v>3.0880591119999998</v>
      </c>
      <c r="M4">
        <v>4.6906712019999999</v>
      </c>
      <c r="N4">
        <v>2.1086215109999999</v>
      </c>
      <c r="O4">
        <v>0</v>
      </c>
      <c r="P4">
        <v>0.733245433</v>
      </c>
      <c r="Q4">
        <v>0</v>
      </c>
    </row>
    <row r="5" spans="1:17">
      <c r="A5" t="s">
        <v>9515</v>
      </c>
      <c r="B5" s="14" t="s">
        <v>9518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0.950993388</v>
      </c>
      <c r="L5">
        <v>0</v>
      </c>
      <c r="M5">
        <v>0</v>
      </c>
      <c r="N5">
        <v>1.033667978</v>
      </c>
      <c r="O5">
        <v>0</v>
      </c>
      <c r="P5">
        <v>0</v>
      </c>
      <c r="Q5">
        <v>0</v>
      </c>
    </row>
    <row r="6" spans="1:17">
      <c r="A6" t="e">
        <v>#N/A</v>
      </c>
      <c r="B6" s="14" t="s">
        <v>9519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1.3381835529999999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</row>
    <row r="7" spans="1:17">
      <c r="A7" t="e">
        <v>#N/A</v>
      </c>
      <c r="B7" s="14" t="s">
        <v>9520</v>
      </c>
      <c r="C7">
        <v>5.0362723410000001</v>
      </c>
      <c r="D7">
        <v>2.8689504499999998</v>
      </c>
      <c r="E7">
        <v>1.2246817839999999</v>
      </c>
      <c r="F7">
        <v>1.1752026579999999</v>
      </c>
      <c r="G7">
        <v>0.86966997000000001</v>
      </c>
      <c r="H7">
        <v>3.868413082</v>
      </c>
      <c r="I7">
        <v>8.3937080860000002</v>
      </c>
      <c r="J7">
        <v>1.459314639</v>
      </c>
      <c r="K7">
        <v>2.9374760919999998</v>
      </c>
      <c r="L7">
        <v>2.273005183</v>
      </c>
      <c r="M7">
        <v>11.048410219999999</v>
      </c>
      <c r="N7">
        <v>1.3303522969999999</v>
      </c>
      <c r="O7">
        <v>6.3743566569999999</v>
      </c>
      <c r="P7">
        <v>3.022401908</v>
      </c>
      <c r="Q7">
        <v>4.4512661319999998</v>
      </c>
    </row>
    <row r="8" spans="1:17">
      <c r="A8" t="s">
        <v>9521</v>
      </c>
      <c r="B8" s="14" t="s">
        <v>9522</v>
      </c>
      <c r="C8">
        <v>3.053414654</v>
      </c>
      <c r="D8">
        <v>2.2467258299999999</v>
      </c>
      <c r="E8">
        <v>2.065094191</v>
      </c>
      <c r="F8">
        <v>1.454702489</v>
      </c>
      <c r="G8">
        <v>2.5421828789999998</v>
      </c>
      <c r="H8">
        <v>17.297026330000001</v>
      </c>
      <c r="I8">
        <v>1.908366164</v>
      </c>
      <c r="J8">
        <v>2.3224952010000002</v>
      </c>
      <c r="K8">
        <v>2.077771136</v>
      </c>
      <c r="L8">
        <v>7.0971540749999997</v>
      </c>
      <c r="M8">
        <v>3.7678959060000001</v>
      </c>
      <c r="N8">
        <v>0.67214348999999995</v>
      </c>
      <c r="O8">
        <v>2.656963819</v>
      </c>
      <c r="P8">
        <v>1.243438652</v>
      </c>
      <c r="Q8">
        <v>3.073558582</v>
      </c>
    </row>
    <row r="9" spans="1:17">
      <c r="A9" t="s">
        <v>9521</v>
      </c>
      <c r="B9" s="14" t="s">
        <v>5553</v>
      </c>
      <c r="C9">
        <v>8.2779390119999992</v>
      </c>
      <c r="D9">
        <v>7.4773007739999997</v>
      </c>
      <c r="E9">
        <v>2.2875667179999999</v>
      </c>
      <c r="F9">
        <v>2.8919753209999999</v>
      </c>
      <c r="G9">
        <v>2.6597415560000002</v>
      </c>
      <c r="H9">
        <v>10.63993647</v>
      </c>
      <c r="I9">
        <v>6.4283698329999996</v>
      </c>
      <c r="J9">
        <v>3.83371211</v>
      </c>
      <c r="K9">
        <v>7.1966604619999996</v>
      </c>
      <c r="L9">
        <v>14.15306129</v>
      </c>
      <c r="M9">
        <v>8.6090729049999997</v>
      </c>
      <c r="N9">
        <v>1.8671165080000001</v>
      </c>
      <c r="O9">
        <v>7.2943740330000004</v>
      </c>
      <c r="P9">
        <v>6.2597518489999997</v>
      </c>
      <c r="Q9">
        <v>5.4086385559999997</v>
      </c>
    </row>
    <row r="10" spans="1:17">
      <c r="A10" t="s">
        <v>9521</v>
      </c>
      <c r="B10" s="14" t="s">
        <v>9523</v>
      </c>
      <c r="C10">
        <v>10.04498223</v>
      </c>
      <c r="D10">
        <v>20.250229090000001</v>
      </c>
      <c r="E10">
        <v>18.634832859999999</v>
      </c>
      <c r="F10">
        <v>28.542762840000002</v>
      </c>
      <c r="G10">
        <v>22.37608741</v>
      </c>
      <c r="H10">
        <v>36.263579249999999</v>
      </c>
      <c r="I10">
        <v>35.065551329999998</v>
      </c>
      <c r="J10">
        <v>46.694213830000002</v>
      </c>
      <c r="K10">
        <v>22.756037129999999</v>
      </c>
      <c r="L10">
        <v>22.928533760000001</v>
      </c>
      <c r="M10">
        <v>14.943403119999999</v>
      </c>
      <c r="N10">
        <v>18.61266277</v>
      </c>
      <c r="O10">
        <v>10.63789811</v>
      </c>
      <c r="P10">
        <v>55.205700899999997</v>
      </c>
      <c r="Q10">
        <v>42.337779990000001</v>
      </c>
    </row>
    <row r="11" spans="1:17">
      <c r="A11" t="e">
        <v>#N/A</v>
      </c>
      <c r="B11" s="14" t="s">
        <v>9524</v>
      </c>
      <c r="C11">
        <v>30.057050499999999</v>
      </c>
      <c r="D11">
        <v>79.185006329999993</v>
      </c>
      <c r="E11">
        <v>75.557213779999998</v>
      </c>
      <c r="F11">
        <v>143.27520670000001</v>
      </c>
      <c r="G11">
        <v>95.320088600000005</v>
      </c>
      <c r="H11">
        <v>85.825499289999996</v>
      </c>
      <c r="I11">
        <v>43.83278533</v>
      </c>
      <c r="J11">
        <v>69.674856030000001</v>
      </c>
      <c r="K11">
        <v>99.083711030000003</v>
      </c>
      <c r="L11">
        <v>60.41194015</v>
      </c>
      <c r="M11">
        <v>79.492137229999997</v>
      </c>
      <c r="N11">
        <v>72.821706030000001</v>
      </c>
      <c r="O11">
        <v>40.896107870000002</v>
      </c>
      <c r="P11">
        <v>209.79959550000001</v>
      </c>
      <c r="Q11">
        <v>158.3444906</v>
      </c>
    </row>
    <row r="12" spans="1:17">
      <c r="A12" t="s">
        <v>9525</v>
      </c>
      <c r="B12" s="14" t="s">
        <v>5539</v>
      </c>
      <c r="C12">
        <v>14.37685834</v>
      </c>
      <c r="D12">
        <v>24.431638100000001</v>
      </c>
      <c r="E12">
        <v>22.616499019999999</v>
      </c>
      <c r="F12">
        <v>34.21177359</v>
      </c>
      <c r="G12">
        <v>25.07823411</v>
      </c>
      <c r="H12">
        <v>23.519633039999999</v>
      </c>
      <c r="I12">
        <v>22.286538180000001</v>
      </c>
      <c r="J12">
        <v>35.434497800000003</v>
      </c>
      <c r="K12">
        <v>38.252121770000002</v>
      </c>
      <c r="L12">
        <v>26.668571350000001</v>
      </c>
      <c r="M12">
        <v>17.41664604</v>
      </c>
      <c r="N12">
        <v>32.073864440000001</v>
      </c>
      <c r="O12">
        <v>15.96298865</v>
      </c>
      <c r="P12">
        <v>86.964178160000003</v>
      </c>
      <c r="Q12">
        <v>46.786008969999997</v>
      </c>
    </row>
    <row r="13" spans="1:17">
      <c r="A13" t="s">
        <v>9526</v>
      </c>
      <c r="B13" s="14" t="s">
        <v>9527</v>
      </c>
      <c r="C13">
        <v>0.90963509200000003</v>
      </c>
      <c r="D13">
        <v>0</v>
      </c>
      <c r="E13">
        <v>0</v>
      </c>
      <c r="F13">
        <v>0.123819076</v>
      </c>
      <c r="G13">
        <v>0.15707695499999999</v>
      </c>
      <c r="H13">
        <v>0</v>
      </c>
      <c r="I13">
        <v>0</v>
      </c>
      <c r="J13">
        <v>0.57657392799999996</v>
      </c>
      <c r="K13">
        <v>0.82531144199999995</v>
      </c>
      <c r="L13">
        <v>0</v>
      </c>
      <c r="M13">
        <v>0</v>
      </c>
      <c r="N13">
        <v>0.22426496900000001</v>
      </c>
      <c r="O13">
        <v>0</v>
      </c>
      <c r="P13">
        <v>0</v>
      </c>
      <c r="Q13">
        <v>0</v>
      </c>
    </row>
    <row r="14" spans="1:17">
      <c r="A14" t="s">
        <v>9528</v>
      </c>
      <c r="B14" s="14" t="s">
        <v>9062</v>
      </c>
      <c r="C14">
        <v>8.9897664309999996</v>
      </c>
      <c r="D14">
        <v>2.0161211109999999</v>
      </c>
      <c r="E14">
        <v>2.4795609750000001</v>
      </c>
      <c r="F14">
        <v>2.145221227</v>
      </c>
      <c r="G14">
        <v>2.088984194</v>
      </c>
      <c r="H14">
        <v>4.8591676279999998</v>
      </c>
      <c r="I14">
        <v>1.7803639099999999</v>
      </c>
      <c r="J14">
        <v>3.9254132309999998</v>
      </c>
      <c r="K14">
        <v>2.4670623950000001</v>
      </c>
      <c r="L14">
        <v>2.5946833690000002</v>
      </c>
      <c r="M14">
        <v>1.2782425690000001</v>
      </c>
      <c r="N14">
        <v>1.1629111990000001</v>
      </c>
      <c r="O14">
        <v>4.7936155640000004</v>
      </c>
      <c r="P14">
        <v>0.96577153199999999</v>
      </c>
      <c r="Q14">
        <v>3.58584185</v>
      </c>
    </row>
    <row r="15" spans="1:17">
      <c r="A15" t="s">
        <v>9529</v>
      </c>
      <c r="B15" s="14" t="s">
        <v>6747</v>
      </c>
      <c r="C15">
        <v>27.581318199999998</v>
      </c>
      <c r="D15">
        <v>85.377456640000005</v>
      </c>
      <c r="E15">
        <v>43.538929570000001</v>
      </c>
      <c r="F15">
        <v>132.6200643</v>
      </c>
      <c r="G15">
        <v>46.083089579999999</v>
      </c>
      <c r="H15">
        <v>229.89127060000001</v>
      </c>
      <c r="I15">
        <v>40.222376429999997</v>
      </c>
      <c r="J15">
        <v>32.413445920000001</v>
      </c>
      <c r="K15">
        <v>65.604810999999998</v>
      </c>
      <c r="L15">
        <v>7.065189395</v>
      </c>
      <c r="M15">
        <v>24.325448309999999</v>
      </c>
      <c r="N15">
        <v>53.205446999999999</v>
      </c>
      <c r="O15">
        <v>12.38339594</v>
      </c>
      <c r="P15">
        <v>165.6347169</v>
      </c>
      <c r="Q15">
        <v>140.40861050000001</v>
      </c>
    </row>
    <row r="16" spans="1:17">
      <c r="A16" t="s">
        <v>9530</v>
      </c>
      <c r="B16" s="14" t="s">
        <v>9030</v>
      </c>
      <c r="C16">
        <v>2.1436266389999998</v>
      </c>
      <c r="D16">
        <v>1.775657238</v>
      </c>
      <c r="E16">
        <v>1.596391085</v>
      </c>
      <c r="F16">
        <v>1.4462604590000001</v>
      </c>
      <c r="G16">
        <v>1.3358099329999999</v>
      </c>
      <c r="H16">
        <v>12.88597993</v>
      </c>
      <c r="I16">
        <v>4.0775122220000002</v>
      </c>
      <c r="J16">
        <v>3.1782743189999998</v>
      </c>
      <c r="K16">
        <v>2.0294726870000002</v>
      </c>
      <c r="L16">
        <v>1.590026374</v>
      </c>
      <c r="M16">
        <v>1.252327698</v>
      </c>
      <c r="N16">
        <v>0.79274705599999995</v>
      </c>
      <c r="O16">
        <v>117.978466</v>
      </c>
      <c r="P16">
        <v>1.3843296490000001</v>
      </c>
      <c r="Q16">
        <v>1.4735980209999999</v>
      </c>
    </row>
    <row r="17" spans="1:17">
      <c r="A17" t="s">
        <v>9531</v>
      </c>
      <c r="B17" s="14" t="s">
        <v>5448</v>
      </c>
      <c r="C17">
        <v>25.309605149999999</v>
      </c>
      <c r="D17">
        <v>0.63176619499999997</v>
      </c>
      <c r="E17">
        <v>0.28443326899999999</v>
      </c>
      <c r="F17">
        <v>0.33966078799999999</v>
      </c>
      <c r="G17">
        <v>0.40011574799999999</v>
      </c>
      <c r="H17">
        <v>6.8452712999999998E-2</v>
      </c>
      <c r="I17">
        <v>13.256226290000001</v>
      </c>
      <c r="J17">
        <v>0.65525872600000001</v>
      </c>
      <c r="K17">
        <v>8.0857012259999994</v>
      </c>
      <c r="L17">
        <v>22.186178680000001</v>
      </c>
      <c r="M17">
        <v>23.265081330000001</v>
      </c>
      <c r="N17">
        <v>1.1205505149999999</v>
      </c>
      <c r="O17">
        <v>21.51586095</v>
      </c>
      <c r="P17">
        <v>1.149869349</v>
      </c>
      <c r="Q17">
        <v>4.6559735709999996</v>
      </c>
    </row>
    <row r="18" spans="1:17">
      <c r="A18" t="s">
        <v>9532</v>
      </c>
      <c r="B18" s="14" t="s">
        <v>1649</v>
      </c>
      <c r="C18">
        <v>66.510120110000003</v>
      </c>
      <c r="D18">
        <v>8.6711723010000004</v>
      </c>
      <c r="E18">
        <v>10.735802639999999</v>
      </c>
      <c r="F18">
        <v>7.4091574690000002</v>
      </c>
      <c r="G18">
        <v>8.5807866300000004</v>
      </c>
      <c r="H18">
        <v>7.6924274949999996</v>
      </c>
      <c r="I18">
        <v>18.729684800000001</v>
      </c>
      <c r="J18">
        <v>9.3231214330000007</v>
      </c>
      <c r="K18">
        <v>26.357410219999998</v>
      </c>
      <c r="L18">
        <v>38.547003699999998</v>
      </c>
      <c r="M18">
        <v>27.001316490000001</v>
      </c>
      <c r="N18">
        <v>9.6878148920000005</v>
      </c>
      <c r="O18">
        <v>39.96185904</v>
      </c>
      <c r="P18">
        <v>8.4416882629999996</v>
      </c>
      <c r="Q18">
        <v>18.708904650000001</v>
      </c>
    </row>
    <row r="19" spans="1:17">
      <c r="A19" t="s">
        <v>9533</v>
      </c>
      <c r="B19" s="14" t="s">
        <v>1791</v>
      </c>
      <c r="C19">
        <v>2.4783416599999999</v>
      </c>
      <c r="D19">
        <v>1.4823962820000001</v>
      </c>
      <c r="E19">
        <v>1.22165009</v>
      </c>
      <c r="F19">
        <v>0.77590645599999997</v>
      </c>
      <c r="G19">
        <v>0.91298819799999997</v>
      </c>
      <c r="H19">
        <v>1.1739113109999999</v>
      </c>
      <c r="I19">
        <v>2.1685285040000002</v>
      </c>
      <c r="J19">
        <v>1.74893707</v>
      </c>
      <c r="K19">
        <v>2.5484111669999998</v>
      </c>
      <c r="L19">
        <v>2.4533360200000001</v>
      </c>
      <c r="M19">
        <v>1.902916823</v>
      </c>
      <c r="N19">
        <v>0.987815632</v>
      </c>
      <c r="O19">
        <v>1.006393477</v>
      </c>
      <c r="P19">
        <v>1.177461036</v>
      </c>
      <c r="Q19">
        <v>1.3061637989999999</v>
      </c>
    </row>
    <row r="20" spans="1:17">
      <c r="A20" t="s">
        <v>9534</v>
      </c>
      <c r="B20" s="14" t="s">
        <v>9535</v>
      </c>
      <c r="C20">
        <v>107.29846689999999</v>
      </c>
      <c r="D20">
        <v>12.437896970000001</v>
      </c>
      <c r="E20">
        <v>11.54799073</v>
      </c>
      <c r="F20">
        <v>21.908120839999999</v>
      </c>
      <c r="G20">
        <v>9.6951123490000004</v>
      </c>
      <c r="H20">
        <v>25.39595658</v>
      </c>
      <c r="I20">
        <v>20.014302440000002</v>
      </c>
      <c r="J20">
        <v>20.40340101</v>
      </c>
      <c r="K20">
        <v>28.865953380000001</v>
      </c>
      <c r="L20">
        <v>43.358775600000001</v>
      </c>
      <c r="M20">
        <v>62.268305920000003</v>
      </c>
      <c r="N20">
        <v>10.919874630000001</v>
      </c>
      <c r="O20">
        <v>118.8307183</v>
      </c>
      <c r="P20">
        <v>17.595675159999999</v>
      </c>
      <c r="Q20">
        <v>37.737891050000002</v>
      </c>
    </row>
    <row r="21" spans="1:17">
      <c r="A21" t="s">
        <v>9536</v>
      </c>
      <c r="B21" s="14" t="s">
        <v>9537</v>
      </c>
      <c r="C21">
        <v>10.70054949</v>
      </c>
      <c r="D21">
        <v>44.817832780000003</v>
      </c>
      <c r="E21">
        <v>23.977732270000001</v>
      </c>
      <c r="F21">
        <v>38.325563160000002</v>
      </c>
      <c r="G21">
        <v>16.456831730000001</v>
      </c>
      <c r="H21">
        <v>6.6781025830000003</v>
      </c>
      <c r="I21">
        <v>19.018375429999999</v>
      </c>
      <c r="J21">
        <v>28.82589523</v>
      </c>
      <c r="K21">
        <v>18.507024359999999</v>
      </c>
      <c r="L21">
        <v>13.945024829999999</v>
      </c>
      <c r="M21">
        <v>1.2837626449999999</v>
      </c>
      <c r="N21">
        <v>17.271671229999999</v>
      </c>
      <c r="O21">
        <v>4.4439846809999999</v>
      </c>
      <c r="P21">
        <v>62.109747400000003</v>
      </c>
      <c r="Q21">
        <v>33.79117712</v>
      </c>
    </row>
    <row r="22" spans="1:17">
      <c r="A22" s="15" t="s">
        <v>9538</v>
      </c>
      <c r="B22" s="14" t="s">
        <v>8381</v>
      </c>
      <c r="C22">
        <v>9.6831750850000002</v>
      </c>
      <c r="D22">
        <v>3.0148018950000002</v>
      </c>
      <c r="E22">
        <v>3.0348320850000001</v>
      </c>
      <c r="F22">
        <v>4.9160410289999996</v>
      </c>
      <c r="G22">
        <v>2.4403666830000001</v>
      </c>
      <c r="H22">
        <v>1.3066312879999999</v>
      </c>
      <c r="I22">
        <v>7.2514084590000003</v>
      </c>
      <c r="J22">
        <v>6.9671176539999999</v>
      </c>
      <c r="K22">
        <v>6.1736224750000002</v>
      </c>
      <c r="L22">
        <v>6.1183883489999999</v>
      </c>
      <c r="M22">
        <v>7.03303426</v>
      </c>
      <c r="N22">
        <v>5.6457071499999998</v>
      </c>
      <c r="O22">
        <v>10.72390579</v>
      </c>
      <c r="P22">
        <v>4.0049698290000002</v>
      </c>
      <c r="Q22">
        <v>4.6775591990000001</v>
      </c>
    </row>
    <row r="23" spans="1:17">
      <c r="A23" s="15" t="s">
        <v>9539</v>
      </c>
      <c r="B23" s="14" t="s">
        <v>6988</v>
      </c>
      <c r="C23">
        <v>3.492582922</v>
      </c>
      <c r="D23">
        <v>15.72541871</v>
      </c>
      <c r="E23">
        <v>5.5634844069999998</v>
      </c>
      <c r="F23">
        <v>6.1417657830000003</v>
      </c>
      <c r="G23">
        <v>5.1019313000000004</v>
      </c>
      <c r="H23">
        <v>3.9152761429999998</v>
      </c>
      <c r="I23">
        <v>9.6359768829999997</v>
      </c>
      <c r="J23">
        <v>12.744194739999999</v>
      </c>
      <c r="K23">
        <v>17.214393220000002</v>
      </c>
      <c r="L23">
        <v>27.61501273</v>
      </c>
      <c r="M23">
        <v>4.1674603340000003</v>
      </c>
      <c r="N23">
        <v>6.2369753780000003</v>
      </c>
      <c r="O23">
        <v>6.6905247470000004</v>
      </c>
      <c r="P23">
        <v>2.846584472</v>
      </c>
      <c r="Q23">
        <v>3.763594973</v>
      </c>
    </row>
    <row r="24" spans="1:17">
      <c r="A24" t="s">
        <v>9540</v>
      </c>
      <c r="B24" s="14" t="s">
        <v>7020</v>
      </c>
      <c r="C24">
        <v>2.9367063610000002</v>
      </c>
      <c r="D24">
        <v>2.6836375019999998</v>
      </c>
      <c r="E24">
        <v>2.7728156340000001</v>
      </c>
      <c r="F24">
        <v>1.848811411</v>
      </c>
      <c r="G24">
        <v>2.1552354440000001</v>
      </c>
      <c r="H24">
        <v>2.1147324850000002</v>
      </c>
      <c r="I24">
        <v>2.1413281959999999</v>
      </c>
      <c r="J24">
        <v>2.5129398080000001</v>
      </c>
      <c r="K24">
        <v>1.6652950879999999</v>
      </c>
      <c r="L24">
        <v>2.3194755109999998</v>
      </c>
      <c r="M24">
        <v>1.4092861029999999</v>
      </c>
      <c r="N24">
        <v>1.900570855</v>
      </c>
      <c r="O24">
        <v>2.4392538140000002</v>
      </c>
      <c r="P24">
        <v>1.1014975840000001</v>
      </c>
      <c r="Q24">
        <v>4.2899214729999997</v>
      </c>
    </row>
    <row r="25" spans="1:17">
      <c r="A25" t="e">
        <v>#N/A</v>
      </c>
      <c r="B25" s="14" t="s">
        <v>9541</v>
      </c>
      <c r="C25">
        <v>49.556919839999999</v>
      </c>
      <c r="D25">
        <v>2.1957034110000002</v>
      </c>
      <c r="E25">
        <v>0.70296734400000005</v>
      </c>
      <c r="F25">
        <v>1.3491326509999999</v>
      </c>
      <c r="G25">
        <v>1.4262587499999999</v>
      </c>
      <c r="H25">
        <v>8.247456691</v>
      </c>
      <c r="I25">
        <v>7.2269826620000002</v>
      </c>
      <c r="J25">
        <v>0.83764660300000005</v>
      </c>
      <c r="K25">
        <v>2.9975311580000001</v>
      </c>
      <c r="L25">
        <v>8.3501118390000002</v>
      </c>
      <c r="M25">
        <v>9.5126811969999991</v>
      </c>
      <c r="N25">
        <v>2.8508562830000002</v>
      </c>
      <c r="O25">
        <v>27.441605410000001</v>
      </c>
      <c r="P25">
        <v>2.974043478</v>
      </c>
      <c r="Q25">
        <v>5.677837244</v>
      </c>
    </row>
    <row r="26" spans="1:17">
      <c r="A26" t="e">
        <v>#N/A</v>
      </c>
      <c r="B26" s="14" t="s">
        <v>9542</v>
      </c>
      <c r="C26">
        <v>0</v>
      </c>
      <c r="D26">
        <v>1.4407502700000001</v>
      </c>
      <c r="E26">
        <v>0.86487124000000004</v>
      </c>
      <c r="F26">
        <v>0.66394323399999999</v>
      </c>
      <c r="G26">
        <v>0.280759596</v>
      </c>
      <c r="H26">
        <v>0</v>
      </c>
      <c r="I26">
        <v>2.3710573039999998</v>
      </c>
      <c r="J26">
        <v>0.82445531699999997</v>
      </c>
      <c r="K26">
        <v>0</v>
      </c>
      <c r="L26">
        <v>0</v>
      </c>
      <c r="M26">
        <v>0</v>
      </c>
      <c r="N26">
        <v>0.200425779</v>
      </c>
      <c r="O26">
        <v>0</v>
      </c>
      <c r="P26">
        <v>0</v>
      </c>
      <c r="Q26">
        <v>3.3530534900000002</v>
      </c>
    </row>
    <row r="27" spans="1:17">
      <c r="A27" t="s">
        <v>9543</v>
      </c>
      <c r="B27" s="14" t="s">
        <v>9544</v>
      </c>
      <c r="C27">
        <v>700.41902119999997</v>
      </c>
      <c r="D27">
        <v>39.093838259999998</v>
      </c>
      <c r="E27">
        <v>26.903210569999999</v>
      </c>
      <c r="F27">
        <v>16.59175617</v>
      </c>
      <c r="G27">
        <v>27.017236230000002</v>
      </c>
      <c r="H27">
        <v>41.223309450000002</v>
      </c>
      <c r="I27">
        <v>153.87848550000001</v>
      </c>
      <c r="J27">
        <v>59.733058939999999</v>
      </c>
      <c r="K27">
        <v>159.28510840000001</v>
      </c>
      <c r="L27">
        <v>277.03427219999998</v>
      </c>
      <c r="M27">
        <v>474.93562509999998</v>
      </c>
      <c r="N27">
        <v>46.647113500000003</v>
      </c>
      <c r="O27">
        <v>737.41759019999995</v>
      </c>
      <c r="P27">
        <v>37.39390203</v>
      </c>
      <c r="Q27">
        <v>401.45060690000003</v>
      </c>
    </row>
    <row r="28" spans="1:17">
      <c r="A28" t="s">
        <v>9543</v>
      </c>
      <c r="B28" s="14" t="s">
        <v>9545</v>
      </c>
      <c r="C28">
        <v>47.92193614</v>
      </c>
      <c r="D28">
        <v>22.169360380000001</v>
      </c>
      <c r="E28">
        <v>13.64548385</v>
      </c>
      <c r="F28">
        <v>26.668008889999999</v>
      </c>
      <c r="G28">
        <v>27.42181214</v>
      </c>
      <c r="H28">
        <v>11.908903069999999</v>
      </c>
      <c r="I28">
        <v>74.681561450000004</v>
      </c>
      <c r="J28">
        <v>15.12814541</v>
      </c>
      <c r="K28">
        <v>84.614609630000004</v>
      </c>
      <c r="L28">
        <v>70.356104450000004</v>
      </c>
      <c r="M28">
        <v>38.779417090000003</v>
      </c>
      <c r="N28">
        <v>11.81486026</v>
      </c>
      <c r="O28">
        <v>56.1944138</v>
      </c>
      <c r="P28">
        <v>27.208494089999999</v>
      </c>
      <c r="Q28">
        <v>34.880911390000001</v>
      </c>
    </row>
    <row r="29" spans="1:17">
      <c r="A29" t="s">
        <v>9543</v>
      </c>
      <c r="B29" s="14" t="s">
        <v>4186</v>
      </c>
      <c r="C29">
        <v>18.06944854</v>
      </c>
      <c r="D29">
        <v>1.565684772</v>
      </c>
      <c r="E29">
        <v>1.030948491</v>
      </c>
      <c r="F29">
        <v>1.1901311320000001</v>
      </c>
      <c r="G29">
        <v>0.88071729399999998</v>
      </c>
      <c r="H29">
        <v>1.5670212480000001</v>
      </c>
      <c r="I29">
        <v>3.82514961</v>
      </c>
      <c r="J29">
        <v>2.3368537229999999</v>
      </c>
      <c r="K29">
        <v>3.8341744699999998</v>
      </c>
      <c r="L29">
        <v>8.056576239</v>
      </c>
      <c r="M29">
        <v>4.3356433350000003</v>
      </c>
      <c r="N29">
        <v>1.4640134279999999</v>
      </c>
      <c r="O29">
        <v>7.2622456089999998</v>
      </c>
      <c r="P29">
        <v>1.060346894</v>
      </c>
      <c r="Q29">
        <v>3.6062480730000002</v>
      </c>
    </row>
    <row r="30" spans="1:17">
      <c r="A30" t="s">
        <v>9546</v>
      </c>
      <c r="B30" s="14" t="s">
        <v>9406</v>
      </c>
      <c r="C30">
        <v>10.287616809999999</v>
      </c>
      <c r="D30">
        <v>23.352879210000001</v>
      </c>
      <c r="E30">
        <v>8.9121749549999993</v>
      </c>
      <c r="F30">
        <v>9.0931511579999995</v>
      </c>
      <c r="G30">
        <v>7.6826943339999998</v>
      </c>
      <c r="H30">
        <v>7.4402186260000001</v>
      </c>
      <c r="I30">
        <v>44.423380969999997</v>
      </c>
      <c r="J30">
        <v>20.57870879</v>
      </c>
      <c r="K30">
        <v>41.881551889999997</v>
      </c>
      <c r="L30">
        <v>44.235872329999999</v>
      </c>
      <c r="M30">
        <v>48.727742569999997</v>
      </c>
      <c r="N30">
        <v>10.4912618</v>
      </c>
      <c r="O30">
        <v>23.082553879999999</v>
      </c>
      <c r="P30">
        <v>5.3720724960000004</v>
      </c>
      <c r="Q30">
        <v>6.7965052740000003</v>
      </c>
    </row>
    <row r="31" spans="1:17">
      <c r="A31" t="s">
        <v>9547</v>
      </c>
      <c r="B31" s="14" t="s">
        <v>2747</v>
      </c>
      <c r="C31">
        <v>22.374401850000002</v>
      </c>
      <c r="D31">
        <v>0.84369007100000004</v>
      </c>
      <c r="E31">
        <v>0.329199405</v>
      </c>
      <c r="F31">
        <v>0.25919935700000002</v>
      </c>
      <c r="G31">
        <v>0.53433324900000001</v>
      </c>
      <c r="H31">
        <v>0.36565979599999998</v>
      </c>
      <c r="I31">
        <v>1.735586614</v>
      </c>
      <c r="J31">
        <v>1.750126187</v>
      </c>
      <c r="K31">
        <v>3.995268475</v>
      </c>
      <c r="L31">
        <v>11.2798701</v>
      </c>
      <c r="M31">
        <v>5.0259122559999998</v>
      </c>
      <c r="N31">
        <v>0.79223054400000004</v>
      </c>
      <c r="O31">
        <v>11.86236545</v>
      </c>
      <c r="P31">
        <v>0.64280478600000002</v>
      </c>
      <c r="Q31">
        <v>3.5997815379999998</v>
      </c>
    </row>
    <row r="32" spans="1:17">
      <c r="A32" t="s">
        <v>9548</v>
      </c>
      <c r="B32" s="14" t="s">
        <v>6549</v>
      </c>
      <c r="C32">
        <v>5.3298102800000002</v>
      </c>
      <c r="D32">
        <v>24.490655239999999</v>
      </c>
      <c r="E32">
        <v>14.797579649999999</v>
      </c>
      <c r="F32">
        <v>24.502877560000002</v>
      </c>
      <c r="G32">
        <v>9.8864313849999998</v>
      </c>
      <c r="H32">
        <v>3.6977004309999999</v>
      </c>
      <c r="I32">
        <v>19.55678073</v>
      </c>
      <c r="J32">
        <v>22.14427946</v>
      </c>
      <c r="K32">
        <v>17.393043509999998</v>
      </c>
      <c r="L32">
        <v>10.86348855</v>
      </c>
      <c r="M32">
        <v>3.3002640840000002</v>
      </c>
      <c r="N32">
        <v>13.288679739999999</v>
      </c>
      <c r="O32">
        <v>5.3314248639999997</v>
      </c>
      <c r="P32">
        <v>34.848847650000003</v>
      </c>
      <c r="Q32">
        <v>19.383124649999999</v>
      </c>
    </row>
    <row r="33" spans="1:17">
      <c r="A33" t="s">
        <v>9549</v>
      </c>
      <c r="B33" s="14" t="s">
        <v>2769</v>
      </c>
      <c r="C33">
        <v>5.0450616469999998</v>
      </c>
      <c r="D33">
        <v>36.403459689999998</v>
      </c>
      <c r="E33">
        <v>30.210420320000001</v>
      </c>
      <c r="F33">
        <v>51.701054910000003</v>
      </c>
      <c r="G33">
        <v>24.14434533</v>
      </c>
      <c r="H33">
        <v>53.975501899999998</v>
      </c>
      <c r="I33">
        <v>69.368943529999996</v>
      </c>
      <c r="J33">
        <v>86.706656390000006</v>
      </c>
      <c r="K33">
        <v>48.06250876</v>
      </c>
      <c r="L33">
        <v>24.591297959999999</v>
      </c>
      <c r="M33">
        <v>5.5338459550000003</v>
      </c>
      <c r="N33">
        <v>31.628796950000002</v>
      </c>
      <c r="O33">
        <v>2.394555446</v>
      </c>
      <c r="P33">
        <v>72.988632469999999</v>
      </c>
      <c r="Q33">
        <v>40.626758639999998</v>
      </c>
    </row>
    <row r="34" spans="1:17">
      <c r="A34" t="s">
        <v>9550</v>
      </c>
      <c r="B34" s="14" t="s">
        <v>5406</v>
      </c>
      <c r="C34">
        <v>6.7271836890000003</v>
      </c>
      <c r="D34">
        <v>12.501931190000001</v>
      </c>
      <c r="E34">
        <v>11.490812350000001</v>
      </c>
      <c r="F34">
        <v>15.36342612</v>
      </c>
      <c r="G34">
        <v>12.261953050000001</v>
      </c>
      <c r="H34">
        <v>0.86120327399999996</v>
      </c>
      <c r="I34">
        <v>13.625532919999999</v>
      </c>
      <c r="J34">
        <v>28.379542699999998</v>
      </c>
      <c r="K34">
        <v>26.957435190000002</v>
      </c>
      <c r="L34">
        <v>15.585615990000001</v>
      </c>
      <c r="M34">
        <v>2.8695870879999998</v>
      </c>
      <c r="N34">
        <v>21.51502721</v>
      </c>
      <c r="O34">
        <v>1.6556021359999999</v>
      </c>
      <c r="P34">
        <v>28.540500189999999</v>
      </c>
      <c r="Q34">
        <v>11.81812277</v>
      </c>
    </row>
    <row r="35" spans="1:17">
      <c r="A35" t="s">
        <v>9551</v>
      </c>
      <c r="B35" s="14" t="s">
        <v>2788</v>
      </c>
      <c r="C35">
        <v>8.2789665610000007</v>
      </c>
      <c r="D35">
        <v>10.06939457</v>
      </c>
      <c r="E35">
        <v>5.8200666979999998</v>
      </c>
      <c r="F35">
        <v>12.36307191</v>
      </c>
      <c r="G35">
        <v>5.6624266409999997</v>
      </c>
      <c r="H35">
        <v>16.209624000000002</v>
      </c>
      <c r="I35">
        <v>7.2203541409999996</v>
      </c>
      <c r="J35">
        <v>9.9190659990000007</v>
      </c>
      <c r="K35">
        <v>9.0948088160000005</v>
      </c>
      <c r="L35">
        <v>2.0514229159999999</v>
      </c>
      <c r="M35">
        <v>2.6486435460000002</v>
      </c>
      <c r="N35">
        <v>10.025543280000001</v>
      </c>
      <c r="O35">
        <v>2.516918735</v>
      </c>
      <c r="P35">
        <v>19.885895730000001</v>
      </c>
      <c r="Q35">
        <v>10.991882240000001</v>
      </c>
    </row>
    <row r="36" spans="1:17">
      <c r="A36" t="s">
        <v>9526</v>
      </c>
      <c r="B36" s="14" t="s">
        <v>9552</v>
      </c>
      <c r="C36">
        <v>3.4130110079999998</v>
      </c>
      <c r="D36">
        <v>4.5365772949999998</v>
      </c>
      <c r="E36">
        <v>3.631029668</v>
      </c>
      <c r="F36">
        <v>5.110350951</v>
      </c>
      <c r="G36">
        <v>2.9468155989999998</v>
      </c>
      <c r="H36">
        <v>0</v>
      </c>
      <c r="I36">
        <v>0</v>
      </c>
      <c r="J36">
        <v>3.4613495969999999</v>
      </c>
      <c r="K36">
        <v>9.2898692930000006</v>
      </c>
      <c r="L36">
        <v>10.78268574</v>
      </c>
      <c r="M36">
        <v>0</v>
      </c>
      <c r="N36">
        <v>4.6280134459999998</v>
      </c>
      <c r="O36">
        <v>11.339506370000001</v>
      </c>
      <c r="P36">
        <v>13.825615340000001</v>
      </c>
      <c r="Q36">
        <v>2.3462137369999998</v>
      </c>
    </row>
    <row r="37" spans="1:17">
      <c r="A37" t="e">
        <v>#N/A</v>
      </c>
      <c r="B37" s="14" t="s">
        <v>9553</v>
      </c>
      <c r="C37">
        <v>1.173222534</v>
      </c>
      <c r="D37">
        <v>0.51981614799999998</v>
      </c>
      <c r="E37">
        <v>0.62408322400000005</v>
      </c>
      <c r="F37">
        <v>0.79849233600000002</v>
      </c>
      <c r="G37">
        <v>0.60778071700000003</v>
      </c>
      <c r="H37">
        <v>18.023288220000001</v>
      </c>
      <c r="I37">
        <v>0</v>
      </c>
      <c r="J37">
        <v>0.44618959699999999</v>
      </c>
      <c r="K37">
        <v>0.53223209500000002</v>
      </c>
      <c r="L37">
        <v>2.9652385790000002</v>
      </c>
      <c r="M37">
        <v>11.260276040000001</v>
      </c>
      <c r="N37">
        <v>0.57850168099999999</v>
      </c>
      <c r="O37">
        <v>0</v>
      </c>
      <c r="P37">
        <v>4.0484730109999996</v>
      </c>
      <c r="Q37">
        <v>5.6455768050000001</v>
      </c>
    </row>
    <row r="38" spans="1:17">
      <c r="A38" t="s">
        <v>9554</v>
      </c>
      <c r="B38" s="14" t="s">
        <v>9555</v>
      </c>
      <c r="C38">
        <v>23.36168666</v>
      </c>
      <c r="D38">
        <v>0.16694825199999999</v>
      </c>
      <c r="E38">
        <v>0.16034839000000001</v>
      </c>
      <c r="F38">
        <v>0</v>
      </c>
      <c r="G38">
        <v>0.130133098</v>
      </c>
      <c r="H38">
        <v>0</v>
      </c>
      <c r="I38">
        <v>1.0989937139999999</v>
      </c>
      <c r="J38">
        <v>0.477672561</v>
      </c>
      <c r="K38">
        <v>1.7093585529999999</v>
      </c>
      <c r="L38">
        <v>2.3808484939999999</v>
      </c>
      <c r="M38">
        <v>10.12602925</v>
      </c>
      <c r="N38">
        <v>1.0218788809999999</v>
      </c>
      <c r="O38">
        <v>7.511388341</v>
      </c>
      <c r="P38">
        <v>0.22612861000000001</v>
      </c>
      <c r="Q38">
        <v>6.2166101210000004</v>
      </c>
    </row>
    <row r="39" spans="1:17">
      <c r="A39" t="s">
        <v>9556</v>
      </c>
      <c r="B39" s="14" t="s">
        <v>9557</v>
      </c>
      <c r="C39">
        <v>19.02591773</v>
      </c>
      <c r="D39">
        <v>1.2396699470000001</v>
      </c>
      <c r="E39">
        <v>0.35719885400000001</v>
      </c>
      <c r="F39">
        <v>0</v>
      </c>
      <c r="G39">
        <v>0.57977997999999997</v>
      </c>
      <c r="H39">
        <v>1.7192947030000001</v>
      </c>
      <c r="I39">
        <v>1.6321099059999999</v>
      </c>
      <c r="J39">
        <v>3.9725787380000002</v>
      </c>
      <c r="K39">
        <v>6.6002549220000004</v>
      </c>
      <c r="L39">
        <v>16.264614859999998</v>
      </c>
      <c r="M39">
        <v>15.03811391</v>
      </c>
      <c r="N39">
        <v>3.5870239719999999</v>
      </c>
      <c r="O39">
        <v>14.873498870000001</v>
      </c>
      <c r="P39">
        <v>1.17537852</v>
      </c>
      <c r="Q39">
        <v>3.8467731999999999</v>
      </c>
    </row>
    <row r="40" spans="1:17">
      <c r="A40" t="s">
        <v>9558</v>
      </c>
      <c r="B40" s="14" t="s">
        <v>9559</v>
      </c>
      <c r="C40">
        <v>13.881490149999999</v>
      </c>
      <c r="D40">
        <v>0.61504297200000002</v>
      </c>
      <c r="E40">
        <v>0.29536443000000001</v>
      </c>
      <c r="F40">
        <v>0.47238538200000002</v>
      </c>
      <c r="G40">
        <v>1.078683088</v>
      </c>
      <c r="H40">
        <v>0</v>
      </c>
      <c r="I40">
        <v>3.036547337</v>
      </c>
      <c r="J40">
        <v>0.96786897400000005</v>
      </c>
      <c r="K40">
        <v>9.4460015500000001</v>
      </c>
      <c r="L40">
        <v>7.0169007050000003</v>
      </c>
      <c r="M40">
        <v>10.65846633</v>
      </c>
      <c r="N40">
        <v>1.283398687</v>
      </c>
      <c r="O40">
        <v>23.060172609999999</v>
      </c>
      <c r="P40">
        <v>0.31239952500000001</v>
      </c>
      <c r="Q40">
        <v>13.35961704</v>
      </c>
    </row>
    <row r="41" spans="1:17">
      <c r="A41" t="e">
        <v>#N/A</v>
      </c>
      <c r="B41" s="14" t="s">
        <v>9560</v>
      </c>
      <c r="C41">
        <v>1.255241131</v>
      </c>
      <c r="D41">
        <v>0</v>
      </c>
      <c r="E41">
        <v>0.26708485700000001</v>
      </c>
      <c r="F41">
        <v>0.17086279800000001</v>
      </c>
      <c r="G41">
        <v>1.5172965430000001</v>
      </c>
      <c r="H41">
        <v>0</v>
      </c>
      <c r="I41">
        <v>1.830542721</v>
      </c>
      <c r="J41">
        <v>0.31825478800000001</v>
      </c>
      <c r="K41">
        <v>1.1388796189999999</v>
      </c>
      <c r="L41">
        <v>3.1725348929999999</v>
      </c>
      <c r="M41">
        <v>0</v>
      </c>
      <c r="N41">
        <v>0.46420803599999999</v>
      </c>
      <c r="O41">
        <v>0</v>
      </c>
      <c r="P41">
        <v>0.37665190999999998</v>
      </c>
      <c r="Q41">
        <v>0.86289319799999997</v>
      </c>
    </row>
    <row r="42" spans="1:17">
      <c r="A42" t="s">
        <v>9561</v>
      </c>
      <c r="B42" s="14" t="s">
        <v>9562</v>
      </c>
      <c r="C42">
        <v>0</v>
      </c>
      <c r="D42">
        <v>0.19845475500000001</v>
      </c>
      <c r="E42">
        <v>0.190609367</v>
      </c>
      <c r="F42">
        <v>0</v>
      </c>
      <c r="G42">
        <v>0.30938367700000002</v>
      </c>
      <c r="H42">
        <v>1.032136245</v>
      </c>
      <c r="I42">
        <v>0</v>
      </c>
      <c r="J42">
        <v>0</v>
      </c>
      <c r="K42">
        <v>0</v>
      </c>
      <c r="L42">
        <v>0</v>
      </c>
      <c r="M42">
        <v>0</v>
      </c>
      <c r="N42">
        <v>0.110429822</v>
      </c>
      <c r="O42">
        <v>0.99210431700000001</v>
      </c>
      <c r="P42">
        <v>0.26880364000000001</v>
      </c>
      <c r="Q42">
        <v>0.61581748800000002</v>
      </c>
    </row>
    <row r="43" spans="1:17">
      <c r="A43" t="e">
        <v>#N/A</v>
      </c>
      <c r="B43" s="14" t="s">
        <v>9563</v>
      </c>
      <c r="C43">
        <v>14.80065351</v>
      </c>
      <c r="D43">
        <v>0.31988686100000002</v>
      </c>
      <c r="E43">
        <v>3.8405121E-2</v>
      </c>
      <c r="F43">
        <v>4.9137989999999999E-2</v>
      </c>
      <c r="G43">
        <v>0.18700945099999999</v>
      </c>
      <c r="H43">
        <v>0</v>
      </c>
      <c r="I43">
        <v>0</v>
      </c>
      <c r="J43">
        <v>4.5763036E-2</v>
      </c>
      <c r="K43">
        <v>0.65505488599999995</v>
      </c>
      <c r="L43">
        <v>1.368571652</v>
      </c>
      <c r="M43">
        <v>2.0788201919999998</v>
      </c>
      <c r="N43">
        <v>0.178000517</v>
      </c>
      <c r="O43">
        <v>4.7974834629999998</v>
      </c>
      <c r="P43">
        <v>0.16248052199999999</v>
      </c>
      <c r="Q43">
        <v>1.985257778</v>
      </c>
    </row>
    <row r="44" spans="1:17">
      <c r="A44" t="e">
        <v>#N/A</v>
      </c>
      <c r="B44" s="14" t="s">
        <v>9564</v>
      </c>
      <c r="C44">
        <v>2.3768306880000001</v>
      </c>
      <c r="D44">
        <v>0.131636895</v>
      </c>
      <c r="E44">
        <v>0</v>
      </c>
      <c r="F44">
        <v>0.24264975699999999</v>
      </c>
      <c r="G44">
        <v>0</v>
      </c>
      <c r="H44">
        <v>0</v>
      </c>
      <c r="I44">
        <v>0</v>
      </c>
      <c r="J44">
        <v>7.5327932E-2</v>
      </c>
      <c r="K44">
        <v>1.347810773</v>
      </c>
      <c r="L44">
        <v>11.263640069999999</v>
      </c>
      <c r="M44">
        <v>1.1406092560000001</v>
      </c>
      <c r="N44">
        <v>7.3249133999999994E-2</v>
      </c>
      <c r="O44">
        <v>2.6322882879999998</v>
      </c>
      <c r="P44">
        <v>0.178299969</v>
      </c>
      <c r="Q44">
        <v>0.81695499900000002</v>
      </c>
    </row>
    <row r="45" spans="1:17">
      <c r="A45" t="e">
        <v>#N/A</v>
      </c>
      <c r="B45" s="14" t="s">
        <v>9565</v>
      </c>
      <c r="C45">
        <v>0</v>
      </c>
      <c r="D45">
        <v>0</v>
      </c>
      <c r="E45">
        <v>0</v>
      </c>
      <c r="F45">
        <v>9.9846999000000006E-2</v>
      </c>
      <c r="G45">
        <v>0</v>
      </c>
      <c r="H45">
        <v>0</v>
      </c>
      <c r="I45">
        <v>0</v>
      </c>
      <c r="J45">
        <v>9.2989188E-2</v>
      </c>
      <c r="K45">
        <v>0</v>
      </c>
      <c r="L45">
        <v>0.463483117</v>
      </c>
      <c r="M45">
        <v>0</v>
      </c>
      <c r="N45">
        <v>9.0422998000000004E-2</v>
      </c>
      <c r="O45">
        <v>0.81236250499999996</v>
      </c>
      <c r="P45">
        <v>0</v>
      </c>
      <c r="Q45">
        <v>0</v>
      </c>
    </row>
    <row r="46" spans="1:17">
      <c r="A46" t="e">
        <v>#N/A</v>
      </c>
      <c r="B46" s="14" t="s">
        <v>9566</v>
      </c>
      <c r="C46">
        <v>0</v>
      </c>
      <c r="D46">
        <v>0</v>
      </c>
      <c r="E46">
        <v>0.196799368</v>
      </c>
      <c r="F46">
        <v>0</v>
      </c>
      <c r="G46">
        <v>0</v>
      </c>
      <c r="H46">
        <v>0</v>
      </c>
      <c r="I46">
        <v>0</v>
      </c>
      <c r="J46">
        <v>5.8625881999999997E-2</v>
      </c>
      <c r="K46">
        <v>0.41958722799999998</v>
      </c>
      <c r="L46">
        <v>0.29220716099999999</v>
      </c>
      <c r="M46">
        <v>0.88770821200000005</v>
      </c>
      <c r="N46">
        <v>5.7008004000000001E-2</v>
      </c>
      <c r="O46">
        <v>2.0486454200000002</v>
      </c>
      <c r="P46">
        <v>0</v>
      </c>
      <c r="Q46">
        <v>0</v>
      </c>
    </row>
    <row r="47" spans="1:17">
      <c r="A47" t="s">
        <v>9567</v>
      </c>
      <c r="B47" s="14" t="s">
        <v>9568</v>
      </c>
      <c r="C47">
        <v>0.34791434900000001</v>
      </c>
      <c r="D47">
        <v>0</v>
      </c>
      <c r="E47">
        <v>7.4027731999999999E-2</v>
      </c>
      <c r="F47">
        <v>9.4715856000000001E-2</v>
      </c>
      <c r="G47">
        <v>6.0078296000000003E-2</v>
      </c>
      <c r="H47">
        <v>0.26723662399999998</v>
      </c>
      <c r="I47">
        <v>189.2491248</v>
      </c>
      <c r="J47">
        <v>0.26463140400000001</v>
      </c>
      <c r="K47">
        <v>0.157831253</v>
      </c>
      <c r="L47">
        <v>0.65949703900000001</v>
      </c>
      <c r="M47">
        <v>812.75856620000002</v>
      </c>
      <c r="N47">
        <v>9.092272414</v>
      </c>
      <c r="O47">
        <v>3.8530757379999998</v>
      </c>
      <c r="P47">
        <v>0.57417997499999995</v>
      </c>
      <c r="Q47">
        <v>1.6741727340000001</v>
      </c>
    </row>
    <row r="48" spans="1:17">
      <c r="A48" t="s">
        <v>9569</v>
      </c>
      <c r="B48" s="14" t="s">
        <v>9570</v>
      </c>
      <c r="C48">
        <v>2.8285913150000002</v>
      </c>
      <c r="D48">
        <v>1.566569214</v>
      </c>
      <c r="E48">
        <v>1.5046390059999999</v>
      </c>
      <c r="F48">
        <v>0.77005288299999997</v>
      </c>
      <c r="G48">
        <v>1.9537791099999999</v>
      </c>
      <c r="H48">
        <v>1.0863351809999999</v>
      </c>
      <c r="I48">
        <v>0</v>
      </c>
      <c r="J48">
        <v>0.358581594</v>
      </c>
      <c r="K48">
        <v>2.5663794160000002</v>
      </c>
      <c r="L48">
        <v>9.8299689889999993</v>
      </c>
      <c r="M48">
        <v>0</v>
      </c>
      <c r="N48">
        <v>1.046057834</v>
      </c>
      <c r="O48">
        <v>4.6989050350000001</v>
      </c>
      <c r="P48">
        <v>3.3950268010000002</v>
      </c>
      <c r="Q48">
        <v>3.8889296189999998</v>
      </c>
    </row>
    <row r="49" spans="1:17">
      <c r="A49" t="s">
        <v>9571</v>
      </c>
      <c r="B49" s="14" t="s">
        <v>2228</v>
      </c>
      <c r="C49">
        <v>3.6385403699999999</v>
      </c>
      <c r="D49">
        <v>0.40302926</v>
      </c>
      <c r="E49">
        <v>0.497695571</v>
      </c>
      <c r="F49">
        <v>3.5376879E-2</v>
      </c>
      <c r="G49">
        <v>0.4487913</v>
      </c>
      <c r="H49">
        <v>0.598885852</v>
      </c>
      <c r="I49">
        <v>1.5160441920000001</v>
      </c>
      <c r="J49">
        <v>0.98841244800000005</v>
      </c>
      <c r="K49">
        <v>2.2401310579999998</v>
      </c>
      <c r="L49">
        <v>0.82108557299999996</v>
      </c>
      <c r="M49">
        <v>1.995527837</v>
      </c>
      <c r="N49">
        <v>0.44852993699999999</v>
      </c>
      <c r="O49">
        <v>0.57565776000000002</v>
      </c>
      <c r="P49">
        <v>0.70186677399999997</v>
      </c>
      <c r="Q49">
        <v>1.7866070620000001</v>
      </c>
    </row>
    <row r="50" spans="1:17">
      <c r="A50" t="e">
        <v>#N/A</v>
      </c>
      <c r="B50" s="14" t="s">
        <v>9572</v>
      </c>
      <c r="C50">
        <v>0</v>
      </c>
      <c r="D50">
        <v>0.43634805500000001</v>
      </c>
      <c r="E50">
        <v>0</v>
      </c>
      <c r="F50">
        <v>0</v>
      </c>
      <c r="G50">
        <v>0.34012529800000002</v>
      </c>
      <c r="H50">
        <v>0.25215411199999999</v>
      </c>
      <c r="I50">
        <v>0</v>
      </c>
      <c r="J50">
        <v>0.332927902</v>
      </c>
      <c r="K50">
        <v>0</v>
      </c>
      <c r="L50">
        <v>0.82970109700000005</v>
      </c>
      <c r="M50">
        <v>0</v>
      </c>
      <c r="N50">
        <v>0.323740209</v>
      </c>
      <c r="O50">
        <v>1.4542451199999999</v>
      </c>
      <c r="P50">
        <v>0.59102612799999998</v>
      </c>
      <c r="Q50">
        <v>0</v>
      </c>
    </row>
    <row r="51" spans="1:17">
      <c r="A51" t="e">
        <v>#N/A</v>
      </c>
      <c r="B51" s="14" t="s">
        <v>9573</v>
      </c>
      <c r="C51">
        <v>12.78558303</v>
      </c>
      <c r="D51">
        <v>0</v>
      </c>
      <c r="E51">
        <v>0</v>
      </c>
      <c r="F51">
        <v>0</v>
      </c>
      <c r="G51">
        <v>0</v>
      </c>
      <c r="H51">
        <v>0</v>
      </c>
      <c r="I51">
        <v>13.051826269999999</v>
      </c>
      <c r="J51">
        <v>0</v>
      </c>
      <c r="K51">
        <v>4.060123473</v>
      </c>
      <c r="L51">
        <v>6.4629348599999998</v>
      </c>
      <c r="M51">
        <v>4.9085042290000001</v>
      </c>
      <c r="N51">
        <v>0</v>
      </c>
      <c r="O51">
        <v>9.9118285779999997</v>
      </c>
      <c r="P51">
        <v>0</v>
      </c>
      <c r="Q51">
        <v>2.6367665219999998</v>
      </c>
    </row>
    <row r="52" spans="1:17">
      <c r="A52" t="e">
        <v>#N/A</v>
      </c>
      <c r="B52" s="14" t="s">
        <v>9574</v>
      </c>
      <c r="C52">
        <v>12.90544787</v>
      </c>
      <c r="D52">
        <v>1.143595527</v>
      </c>
      <c r="E52">
        <v>2.7459661870000001</v>
      </c>
      <c r="F52">
        <v>1.7566831389999999</v>
      </c>
      <c r="G52">
        <v>3.1199410159999998</v>
      </c>
      <c r="H52">
        <v>14.86921278</v>
      </c>
      <c r="I52">
        <v>7.5281069399999998</v>
      </c>
      <c r="J52">
        <v>13.08822816</v>
      </c>
      <c r="K52">
        <v>12.880016700000001</v>
      </c>
      <c r="L52">
        <v>14.67793097</v>
      </c>
      <c r="M52">
        <v>4.9545214570000002</v>
      </c>
      <c r="N52">
        <v>11.45433328</v>
      </c>
      <c r="O52">
        <v>5.7170011260000004</v>
      </c>
      <c r="P52">
        <v>6.5831691570000004</v>
      </c>
      <c r="Q52">
        <v>12.42026897</v>
      </c>
    </row>
    <row r="53" spans="1:17">
      <c r="A53" t="e">
        <v>#N/A</v>
      </c>
      <c r="B53" s="14" t="s">
        <v>9575</v>
      </c>
      <c r="C53">
        <v>0</v>
      </c>
      <c r="D53">
        <v>0</v>
      </c>
      <c r="E53">
        <v>0.26230124799999999</v>
      </c>
      <c r="F53">
        <v>8.3901284000000007E-2</v>
      </c>
      <c r="G53">
        <v>0</v>
      </c>
      <c r="H53">
        <v>0</v>
      </c>
      <c r="I53">
        <v>2.6966353220000001</v>
      </c>
      <c r="J53">
        <v>0.39069337799999998</v>
      </c>
      <c r="K53">
        <v>0.55924088800000005</v>
      </c>
      <c r="L53">
        <v>0.77892834300000002</v>
      </c>
      <c r="M53">
        <v>0</v>
      </c>
      <c r="N53">
        <v>0.759823103</v>
      </c>
      <c r="O53">
        <v>1.365254</v>
      </c>
      <c r="P53">
        <v>0.36990590499999998</v>
      </c>
      <c r="Q53">
        <v>0</v>
      </c>
    </row>
    <row r="54" spans="1:17">
      <c r="A54" t="e">
        <v>#N/A</v>
      </c>
      <c r="B54" s="14" t="s">
        <v>9576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</row>
    <row r="55" spans="1:17">
      <c r="A55" t="s">
        <v>9577</v>
      </c>
      <c r="B55" s="14" t="s">
        <v>5184</v>
      </c>
      <c r="C55">
        <v>17.882058489999999</v>
      </c>
      <c r="D55">
        <v>2.092854558</v>
      </c>
      <c r="E55">
        <v>1.2922193820000001</v>
      </c>
      <c r="F55">
        <v>2.480023256</v>
      </c>
      <c r="G55">
        <v>2.3887503570000002</v>
      </c>
      <c r="H55">
        <v>5.5719054440000004</v>
      </c>
      <c r="I55">
        <v>4.4282982000000004</v>
      </c>
      <c r="J55">
        <v>2.8229511729999999</v>
      </c>
      <c r="K55">
        <v>5.2040471500000001</v>
      </c>
      <c r="L55">
        <v>8.1011093209999991</v>
      </c>
      <c r="M55">
        <v>7.1241485000000004</v>
      </c>
      <c r="N55">
        <v>2.6618639430000002</v>
      </c>
      <c r="O55">
        <v>9.715165313</v>
      </c>
      <c r="P55">
        <v>3.1890784839999999</v>
      </c>
      <c r="Q55">
        <v>5.5665071020000001</v>
      </c>
    </row>
    <row r="56" spans="1:17">
      <c r="A56" t="s">
        <v>9577</v>
      </c>
      <c r="B56" s="14" t="s">
        <v>9578</v>
      </c>
      <c r="C56">
        <v>31.219344</v>
      </c>
      <c r="D56">
        <v>80.27411094</v>
      </c>
      <c r="E56">
        <v>66.007988659999995</v>
      </c>
      <c r="F56">
        <v>84.2485894</v>
      </c>
      <c r="G56">
        <v>75.814157780000002</v>
      </c>
      <c r="H56">
        <v>20.487683520000001</v>
      </c>
      <c r="I56">
        <v>167.30354360000001</v>
      </c>
      <c r="J56">
        <v>196.92379990000001</v>
      </c>
      <c r="K56">
        <v>306.62818729999998</v>
      </c>
      <c r="L56">
        <v>251.55669499999999</v>
      </c>
      <c r="M56">
        <v>10.181768870000001</v>
      </c>
      <c r="N56">
        <v>81.191490200000004</v>
      </c>
      <c r="O56">
        <v>15.441148</v>
      </c>
      <c r="P56">
        <v>84.423726560000006</v>
      </c>
      <c r="Q56">
        <v>32.400135460000001</v>
      </c>
    </row>
    <row r="57" spans="1:17">
      <c r="A57" t="s">
        <v>9579</v>
      </c>
      <c r="B57" s="14" t="s">
        <v>9580</v>
      </c>
      <c r="C57">
        <v>6.7150297889999999</v>
      </c>
      <c r="D57">
        <v>20.082653149999999</v>
      </c>
      <c r="E57">
        <v>22.503527770000002</v>
      </c>
      <c r="F57">
        <v>25.821813949999999</v>
      </c>
      <c r="G57">
        <v>16.813619410000001</v>
      </c>
      <c r="H57">
        <v>39.973601850000001</v>
      </c>
      <c r="I57">
        <v>12.240824290000001</v>
      </c>
      <c r="J57">
        <v>12.981819809999999</v>
      </c>
      <c r="K57">
        <v>34.270554400000002</v>
      </c>
      <c r="L57">
        <v>18.03250778</v>
      </c>
      <c r="M57">
        <v>3.2224529799999999</v>
      </c>
      <c r="N57">
        <v>7.4499728640000002</v>
      </c>
      <c r="O57">
        <v>9.2959367910000008</v>
      </c>
      <c r="P57">
        <v>36.01695608</v>
      </c>
      <c r="Q57">
        <v>12.694351559999999</v>
      </c>
    </row>
    <row r="58" spans="1:17">
      <c r="A58" t="s">
        <v>9581</v>
      </c>
      <c r="B58" s="14" t="s">
        <v>3873</v>
      </c>
      <c r="C58">
        <v>24.329780840000002</v>
      </c>
      <c r="D58">
        <v>28.349269369999998</v>
      </c>
      <c r="E58">
        <v>29.111023320000001</v>
      </c>
      <c r="F58">
        <v>26.236002200000001</v>
      </c>
      <c r="G58">
        <v>27.935902070000001</v>
      </c>
      <c r="H58">
        <v>37.254564240000001</v>
      </c>
      <c r="I58">
        <v>26.264856649999999</v>
      </c>
      <c r="J58">
        <v>19.947781559999999</v>
      </c>
      <c r="K58">
        <v>30.244791240000001</v>
      </c>
      <c r="L58">
        <v>24.357154850000001</v>
      </c>
      <c r="M58">
        <v>15.769555670000001</v>
      </c>
      <c r="N58">
        <v>9.8933967620000001</v>
      </c>
      <c r="O58">
        <v>21.345803750000002</v>
      </c>
      <c r="P58">
        <v>19.199305160000002</v>
      </c>
      <c r="Q58">
        <v>39.531996110000001</v>
      </c>
    </row>
    <row r="59" spans="1:17">
      <c r="A59" t="e">
        <v>#N/A</v>
      </c>
      <c r="B59" s="14" t="s">
        <v>9582</v>
      </c>
      <c r="C59">
        <v>3.7543121089999998</v>
      </c>
      <c r="D59">
        <v>54.892585269999998</v>
      </c>
      <c r="E59">
        <v>47.530178360000001</v>
      </c>
      <c r="F59">
        <v>49.05936913</v>
      </c>
      <c r="G59">
        <v>73.906135230000004</v>
      </c>
      <c r="H59">
        <v>23.06980892</v>
      </c>
      <c r="I59">
        <v>43.79989492</v>
      </c>
      <c r="J59">
        <v>65.203173039999996</v>
      </c>
      <c r="K59">
        <v>51.094281109999997</v>
      </c>
      <c r="L59">
        <v>40.32724468</v>
      </c>
      <c r="M59">
        <v>14.41315333</v>
      </c>
      <c r="N59">
        <v>49.982545219999999</v>
      </c>
      <c r="O59">
        <v>0</v>
      </c>
      <c r="P59">
        <v>77.730681809999993</v>
      </c>
      <c r="Q59">
        <v>46.455031990000002</v>
      </c>
    </row>
    <row r="60" spans="1:17">
      <c r="A60" t="s">
        <v>9583</v>
      </c>
      <c r="B60" s="14" t="s">
        <v>9584</v>
      </c>
      <c r="C60">
        <v>17.351862690000001</v>
      </c>
      <c r="D60">
        <v>0.38440185799999999</v>
      </c>
      <c r="E60">
        <v>0.184602769</v>
      </c>
      <c r="F60">
        <v>0.94477076400000004</v>
      </c>
      <c r="G60">
        <v>0.89890257399999995</v>
      </c>
      <c r="H60">
        <v>0.66640729600000004</v>
      </c>
      <c r="I60">
        <v>5.0609122290000004</v>
      </c>
      <c r="J60">
        <v>0.21997022099999999</v>
      </c>
      <c r="K60">
        <v>2.361500387</v>
      </c>
      <c r="L60">
        <v>2.1927814699999999</v>
      </c>
      <c r="M60">
        <v>3.330770727</v>
      </c>
      <c r="N60">
        <v>0.85559912400000004</v>
      </c>
      <c r="O60">
        <v>13.45176736</v>
      </c>
      <c r="P60">
        <v>0.52066587499999994</v>
      </c>
      <c r="Q60">
        <v>0</v>
      </c>
    </row>
    <row r="61" spans="1:17">
      <c r="A61" t="s">
        <v>9585</v>
      </c>
      <c r="B61" s="14" t="s">
        <v>9586</v>
      </c>
      <c r="C61">
        <v>87.141372809999993</v>
      </c>
      <c r="D61">
        <v>1.678672333</v>
      </c>
      <c r="E61">
        <v>0.40307760500000001</v>
      </c>
      <c r="F61">
        <v>0</v>
      </c>
      <c r="G61">
        <v>0.65424713300000004</v>
      </c>
      <c r="H61">
        <v>0</v>
      </c>
      <c r="I61">
        <v>11.05043221</v>
      </c>
      <c r="J61">
        <v>5.2833214609999999</v>
      </c>
      <c r="K61">
        <v>8.5938393299999998</v>
      </c>
      <c r="L61">
        <v>28.727448989999999</v>
      </c>
      <c r="M61">
        <v>21.818076139999999</v>
      </c>
      <c r="N61">
        <v>0.93409445700000004</v>
      </c>
      <c r="O61">
        <v>33.567713040000001</v>
      </c>
      <c r="P61">
        <v>0.56843338600000004</v>
      </c>
      <c r="Q61">
        <v>0</v>
      </c>
    </row>
    <row r="62" spans="1:17">
      <c r="A62" t="s">
        <v>9587</v>
      </c>
      <c r="B62" s="14" t="s">
        <v>4080</v>
      </c>
      <c r="C62">
        <v>80.876893179999996</v>
      </c>
      <c r="D62">
        <v>130.47357600000001</v>
      </c>
      <c r="E62">
        <v>97.848367809999999</v>
      </c>
      <c r="F62">
        <v>147.25333180000001</v>
      </c>
      <c r="G62">
        <v>112.906446</v>
      </c>
      <c r="H62">
        <v>28.489676029999998</v>
      </c>
      <c r="I62">
        <v>112.8051694</v>
      </c>
      <c r="J62">
        <v>179.7924668</v>
      </c>
      <c r="K62">
        <v>84.510395130000006</v>
      </c>
      <c r="L62">
        <v>87.091666480000001</v>
      </c>
      <c r="M62">
        <v>55.638615360000003</v>
      </c>
      <c r="N62">
        <v>442.89817169999998</v>
      </c>
      <c r="O62">
        <v>62.396112559999999</v>
      </c>
      <c r="P62">
        <v>216.19974289999999</v>
      </c>
      <c r="Q62">
        <v>145.98855119999999</v>
      </c>
    </row>
    <row r="63" spans="1:17">
      <c r="A63" t="s">
        <v>9588</v>
      </c>
      <c r="B63" s="14" t="s">
        <v>4081</v>
      </c>
      <c r="C63">
        <v>3.7582543340000001</v>
      </c>
      <c r="D63">
        <v>3.6185171719999998</v>
      </c>
      <c r="E63">
        <v>3.7522758110000001</v>
      </c>
      <c r="F63">
        <v>3.2268369319999999</v>
      </c>
      <c r="G63">
        <v>3.0202539160000001</v>
      </c>
      <c r="H63">
        <v>1.1658045720000001</v>
      </c>
      <c r="I63">
        <v>2.9511654790000001</v>
      </c>
      <c r="J63">
        <v>5.1858152899999999</v>
      </c>
      <c r="K63">
        <v>5.1147932789999997</v>
      </c>
      <c r="L63">
        <v>4.1100261720000004</v>
      </c>
      <c r="M63">
        <v>4.1620061240000004</v>
      </c>
      <c r="N63">
        <v>4.1161295649999996</v>
      </c>
      <c r="O63">
        <v>3.2016807150000002</v>
      </c>
      <c r="P63">
        <v>2.624104982</v>
      </c>
      <c r="Q63">
        <v>2.4841780029999998</v>
      </c>
    </row>
    <row r="64" spans="1:17">
      <c r="A64" t="s">
        <v>9589</v>
      </c>
      <c r="B64" s="14" t="s">
        <v>9590</v>
      </c>
      <c r="C64">
        <v>12.348069730000001</v>
      </c>
      <c r="D64">
        <v>2.2578820080000002</v>
      </c>
      <c r="E64">
        <v>0.98005058</v>
      </c>
      <c r="F64">
        <v>0.82706676499999998</v>
      </c>
      <c r="G64">
        <v>1.1169088460000001</v>
      </c>
      <c r="H64">
        <v>1.95715631</v>
      </c>
      <c r="I64">
        <v>10.86162558</v>
      </c>
      <c r="J64">
        <v>1.714452289</v>
      </c>
      <c r="K64">
        <v>6.6686888020000001</v>
      </c>
      <c r="L64">
        <v>5.2014816269999997</v>
      </c>
      <c r="M64">
        <v>14.296863050000001</v>
      </c>
      <c r="N64">
        <v>0.91813460899999999</v>
      </c>
      <c r="O64">
        <v>23.009098030000001</v>
      </c>
      <c r="P64">
        <v>0.79397221500000004</v>
      </c>
      <c r="Q64">
        <v>4.1768617600000004</v>
      </c>
    </row>
    <row r="65" spans="1:17">
      <c r="A65" t="s">
        <v>9591</v>
      </c>
      <c r="B65" s="14" t="s">
        <v>9592</v>
      </c>
      <c r="C65">
        <v>1.4389349549999999</v>
      </c>
      <c r="D65">
        <v>0.31877227200000002</v>
      </c>
      <c r="E65">
        <v>0.15308522299999999</v>
      </c>
      <c r="F65">
        <v>0.39173421899999999</v>
      </c>
      <c r="G65">
        <v>0</v>
      </c>
      <c r="H65">
        <v>0</v>
      </c>
      <c r="I65">
        <v>0</v>
      </c>
      <c r="J65">
        <v>1.276900309</v>
      </c>
      <c r="K65">
        <v>0.65277246499999997</v>
      </c>
      <c r="L65">
        <v>0.909202073</v>
      </c>
      <c r="M65">
        <v>0</v>
      </c>
      <c r="N65">
        <v>0</v>
      </c>
      <c r="O65">
        <v>0</v>
      </c>
      <c r="P65">
        <v>0.21588585099999999</v>
      </c>
      <c r="Q65">
        <v>3.9566810060000002</v>
      </c>
    </row>
    <row r="66" spans="1:17">
      <c r="A66" t="e">
        <v>#N/A</v>
      </c>
      <c r="B66" s="14" t="s">
        <v>9593</v>
      </c>
      <c r="C66">
        <v>380.01877430000002</v>
      </c>
      <c r="D66">
        <v>30.343781549999999</v>
      </c>
      <c r="E66">
        <v>27.17205444</v>
      </c>
      <c r="F66">
        <v>19.065049930000001</v>
      </c>
      <c r="G66">
        <v>41.080520110000002</v>
      </c>
      <c r="H66">
        <v>60.119576870000003</v>
      </c>
      <c r="I66">
        <v>63.07840229</v>
      </c>
      <c r="J66">
        <v>52.483468549999998</v>
      </c>
      <c r="K66">
        <v>86.43130678</v>
      </c>
      <c r="L66">
        <v>132.09731170000001</v>
      </c>
      <c r="M66">
        <v>118.611985</v>
      </c>
      <c r="N66">
        <v>25.009738500000001</v>
      </c>
      <c r="O66">
        <v>198.4555005</v>
      </c>
      <c r="P66">
        <v>30.902363650000002</v>
      </c>
      <c r="Q66">
        <v>79.999452439999999</v>
      </c>
    </row>
    <row r="67" spans="1:17">
      <c r="A67" t="s">
        <v>9594</v>
      </c>
      <c r="B67" s="14" t="s">
        <v>8437</v>
      </c>
      <c r="C67">
        <v>7.5502979400000001</v>
      </c>
      <c r="D67">
        <v>2.210279307</v>
      </c>
      <c r="E67">
        <v>1.663895933</v>
      </c>
      <c r="F67">
        <v>0.97268514699999997</v>
      </c>
      <c r="G67">
        <v>1.5831798070000001</v>
      </c>
      <c r="H67">
        <v>0.25890456499999998</v>
      </c>
      <c r="I67">
        <v>1.5729639049999999</v>
      </c>
      <c r="J67">
        <v>1.0084302469999999</v>
      </c>
      <c r="K67">
        <v>0.91746178899999997</v>
      </c>
      <c r="L67">
        <v>2.30016548</v>
      </c>
      <c r="M67">
        <v>0.51761242799999996</v>
      </c>
      <c r="N67">
        <v>1.030462021</v>
      </c>
      <c r="O67">
        <v>1.64249461</v>
      </c>
      <c r="P67">
        <v>0.70799000000000001</v>
      </c>
      <c r="Q67">
        <v>0.46342125699999998</v>
      </c>
    </row>
    <row r="68" spans="1:17">
      <c r="A68" t="s">
        <v>9595</v>
      </c>
      <c r="B68" s="14" t="s">
        <v>7108</v>
      </c>
      <c r="C68">
        <v>140.39399359999999</v>
      </c>
      <c r="D68">
        <v>19.23537245</v>
      </c>
      <c r="E68">
        <v>11.397483080000001</v>
      </c>
      <c r="F68">
        <v>6.6445253470000001</v>
      </c>
      <c r="G68">
        <v>14.620644090000001</v>
      </c>
      <c r="H68">
        <v>32.68323479</v>
      </c>
      <c r="I68">
        <v>49.767401530000001</v>
      </c>
      <c r="J68">
        <v>16.319213359999999</v>
      </c>
      <c r="K68">
        <v>48.012234169999999</v>
      </c>
      <c r="L68">
        <v>72.05901953</v>
      </c>
      <c r="M68">
        <v>276.1264678</v>
      </c>
      <c r="N68">
        <v>15.65585302</v>
      </c>
      <c r="O68">
        <v>215.7629714</v>
      </c>
      <c r="P68">
        <v>17.045271849999999</v>
      </c>
      <c r="Q68">
        <v>126.20715629999999</v>
      </c>
    </row>
    <row r="69" spans="1:17">
      <c r="A69" t="s">
        <v>9596</v>
      </c>
      <c r="B69" s="14" t="s">
        <v>7176</v>
      </c>
      <c r="C69">
        <v>1.3569802799999999</v>
      </c>
      <c r="D69">
        <v>2.1043159739999999</v>
      </c>
      <c r="E69">
        <v>1.9248831980000001</v>
      </c>
      <c r="F69">
        <v>1.970255788</v>
      </c>
      <c r="G69">
        <v>1.6402756709999999</v>
      </c>
      <c r="H69">
        <v>3.474368814</v>
      </c>
      <c r="I69">
        <v>1.319273943</v>
      </c>
      <c r="J69">
        <v>1.0321494280000001</v>
      </c>
      <c r="K69">
        <v>0.615593748</v>
      </c>
      <c r="L69">
        <v>1.1432245130000001</v>
      </c>
      <c r="M69">
        <v>0</v>
      </c>
      <c r="N69">
        <v>1.449739152</v>
      </c>
      <c r="O69">
        <v>2.003768193</v>
      </c>
      <c r="P69">
        <v>2.0359005190000001</v>
      </c>
      <c r="Q69">
        <v>5.286047817</v>
      </c>
    </row>
    <row r="70" spans="1:17">
      <c r="A70" t="s">
        <v>9597</v>
      </c>
      <c r="B70" s="14" t="s">
        <v>4082</v>
      </c>
      <c r="C70">
        <v>2.4623682489999998</v>
      </c>
      <c r="D70">
        <v>1.441670681</v>
      </c>
      <c r="E70">
        <v>1.740203444</v>
      </c>
      <c r="F70">
        <v>1.795587536</v>
      </c>
      <c r="G70">
        <v>1.1844993880000001</v>
      </c>
      <c r="H70">
        <v>0.87813635999999995</v>
      </c>
      <c r="I70">
        <v>4.1039083830000003</v>
      </c>
      <c r="J70">
        <v>1.181730993</v>
      </c>
      <c r="K70">
        <v>2.5532633379999998</v>
      </c>
      <c r="L70">
        <v>2.5560659640000001</v>
      </c>
      <c r="M70">
        <v>3.7137809900000001</v>
      </c>
      <c r="N70">
        <v>2.081423424</v>
      </c>
      <c r="O70">
        <v>6.0383998270000001</v>
      </c>
      <c r="P70">
        <v>2.3485401540000002</v>
      </c>
      <c r="Q70">
        <v>3.7481463920000002</v>
      </c>
    </row>
    <row r="71" spans="1:17">
      <c r="A71" t="s">
        <v>9598</v>
      </c>
      <c r="B71" s="14" t="s">
        <v>3910</v>
      </c>
      <c r="C71">
        <v>4.5381794720000004</v>
      </c>
      <c r="D71">
        <v>5.5294728759999998</v>
      </c>
      <c r="E71">
        <v>4.3625082900000001</v>
      </c>
      <c r="F71">
        <v>6.1994092580000002</v>
      </c>
      <c r="G71">
        <v>4.0302445059999998</v>
      </c>
      <c r="H71">
        <v>10.3952215</v>
      </c>
      <c r="I71">
        <v>6.854477277</v>
      </c>
      <c r="J71">
        <v>4.0066004590000004</v>
      </c>
      <c r="K71">
        <v>4.7057004060000001</v>
      </c>
      <c r="L71">
        <v>5.6325567989999996</v>
      </c>
      <c r="M71">
        <v>4.0445073120000004</v>
      </c>
      <c r="N71">
        <v>3.4364997800000001</v>
      </c>
      <c r="O71">
        <v>7.3594049039999998</v>
      </c>
      <c r="P71">
        <v>6.8330244090000001</v>
      </c>
      <c r="Q71">
        <v>5.9051290009999997</v>
      </c>
    </row>
    <row r="72" spans="1:17">
      <c r="A72" t="s">
        <v>9599</v>
      </c>
      <c r="B72" s="14" t="s">
        <v>3181</v>
      </c>
      <c r="C72">
        <v>16.157055239999998</v>
      </c>
      <c r="D72">
        <v>40.088481680000001</v>
      </c>
      <c r="E72">
        <v>33.896997310000003</v>
      </c>
      <c r="F72">
        <v>48.692287579999999</v>
      </c>
      <c r="G72">
        <v>31.415636790000001</v>
      </c>
      <c r="H72">
        <v>46.414903129999999</v>
      </c>
      <c r="I72">
        <v>175.30239639999999</v>
      </c>
      <c r="J72">
        <v>32.075376069999997</v>
      </c>
      <c r="K72">
        <v>51.600692870000003</v>
      </c>
      <c r="L72">
        <v>11.22985503</v>
      </c>
      <c r="M72">
        <v>1301.356622</v>
      </c>
      <c r="N72">
        <v>25.254902789999999</v>
      </c>
      <c r="O72">
        <v>977.70560739999996</v>
      </c>
      <c r="P72">
        <v>44.602895140000001</v>
      </c>
      <c r="Q72">
        <v>251.45977149999999</v>
      </c>
    </row>
    <row r="73" spans="1:17">
      <c r="A73" s="15" t="s">
        <v>9600</v>
      </c>
      <c r="B73" s="14" t="s">
        <v>1871</v>
      </c>
      <c r="C73">
        <v>16.67712719</v>
      </c>
      <c r="D73">
        <v>5.9516939149999999</v>
      </c>
      <c r="E73">
        <v>3.7426302360000001</v>
      </c>
      <c r="F73">
        <v>4.5884641229999996</v>
      </c>
      <c r="G73">
        <v>4.376637873</v>
      </c>
      <c r="H73">
        <v>9.286185669</v>
      </c>
      <c r="I73">
        <v>6.2834328209999999</v>
      </c>
      <c r="J73">
        <v>7.8012073119999998</v>
      </c>
      <c r="K73">
        <v>12.969556069999999</v>
      </c>
      <c r="L73">
        <v>13.644392270000001</v>
      </c>
      <c r="M73">
        <v>7.7841996619999998</v>
      </c>
      <c r="N73">
        <v>3.3493024770000002</v>
      </c>
      <c r="O73">
        <v>9.880370181</v>
      </c>
      <c r="P73">
        <v>4.0991812799999998</v>
      </c>
      <c r="Q73">
        <v>8.9903155080000001</v>
      </c>
    </row>
    <row r="74" spans="1:17">
      <c r="A74" t="s">
        <v>9601</v>
      </c>
      <c r="B74" s="14" t="s">
        <v>1928</v>
      </c>
      <c r="C74">
        <v>4.2181892230000004</v>
      </c>
      <c r="D74">
        <v>1.205767936</v>
      </c>
      <c r="E74">
        <v>0.44876416099999999</v>
      </c>
      <c r="F74">
        <v>0.44452476099999999</v>
      </c>
      <c r="G74">
        <v>0.44644013599999999</v>
      </c>
      <c r="H74">
        <v>0.94065530600000002</v>
      </c>
      <c r="I74">
        <v>5.5561645950000003</v>
      </c>
      <c r="J74">
        <v>0.396743654</v>
      </c>
      <c r="K74">
        <v>6.8518525239999999</v>
      </c>
      <c r="L74">
        <v>1.375636217</v>
      </c>
      <c r="M74">
        <v>19.328347300000001</v>
      </c>
      <c r="N74">
        <v>0.53675806699999995</v>
      </c>
      <c r="O74">
        <v>16.124391970000001</v>
      </c>
      <c r="P74">
        <v>0.61244717400000004</v>
      </c>
      <c r="Q74">
        <v>4.6769664280000001</v>
      </c>
    </row>
    <row r="75" spans="1:17">
      <c r="A75" t="s">
        <v>9602</v>
      </c>
      <c r="B75" s="14" t="s">
        <v>4083</v>
      </c>
      <c r="C75">
        <v>5.9195308969999996</v>
      </c>
      <c r="D75">
        <v>3.895553058</v>
      </c>
      <c r="E75">
        <v>3.241444065</v>
      </c>
      <c r="F75">
        <v>3.3178501109999998</v>
      </c>
      <c r="G75">
        <v>2.3149646659999998</v>
      </c>
      <c r="H75">
        <v>3.2764088880000002</v>
      </c>
      <c r="I75">
        <v>1.5233943219999999</v>
      </c>
      <c r="J75">
        <v>2.4719756400000001</v>
      </c>
      <c r="K75">
        <v>2.6853936389999999</v>
      </c>
      <c r="L75">
        <v>3.4102743860000002</v>
      </c>
      <c r="M75">
        <v>0.66840087100000001</v>
      </c>
      <c r="N75">
        <v>1.309189301</v>
      </c>
      <c r="O75">
        <v>3.8563245369999999</v>
      </c>
      <c r="P75">
        <v>1.4366602660000001</v>
      </c>
      <c r="Q75">
        <v>4.7873838480000002</v>
      </c>
    </row>
    <row r="76" spans="1:17">
      <c r="A76" t="s">
        <v>9603</v>
      </c>
      <c r="B76" s="14" t="s">
        <v>7309</v>
      </c>
      <c r="C76">
        <v>36.079746749999998</v>
      </c>
      <c r="D76">
        <v>12.255737</v>
      </c>
      <c r="E76">
        <v>10.353965690000001</v>
      </c>
      <c r="F76">
        <v>10.35120818</v>
      </c>
      <c r="G76">
        <v>9.3294703180000003</v>
      </c>
      <c r="H76">
        <v>10.72999345</v>
      </c>
      <c r="I76">
        <v>20.236846610000001</v>
      </c>
      <c r="J76">
        <v>6.637936507</v>
      </c>
      <c r="K76">
        <v>21.067997330000001</v>
      </c>
      <c r="L76">
        <v>27.70744436</v>
      </c>
      <c r="M76">
        <v>21.309769710000001</v>
      </c>
      <c r="N76">
        <v>6.6144098979999999</v>
      </c>
      <c r="O76">
        <v>20.49104346</v>
      </c>
      <c r="P76">
        <v>7.2452336070000003</v>
      </c>
      <c r="Q76">
        <v>12.591977760000001</v>
      </c>
    </row>
    <row r="77" spans="1:17">
      <c r="A77" t="e">
        <v>#N/A</v>
      </c>
      <c r="B77" s="14" t="s">
        <v>9604</v>
      </c>
      <c r="C77">
        <v>0</v>
      </c>
      <c r="D77">
        <v>0</v>
      </c>
      <c r="E77">
        <v>0.50116493100000004</v>
      </c>
      <c r="F77">
        <v>0.213740914</v>
      </c>
      <c r="G77">
        <v>0</v>
      </c>
      <c r="H77">
        <v>1.809181784</v>
      </c>
      <c r="I77">
        <v>0</v>
      </c>
      <c r="J77">
        <v>0.597181513</v>
      </c>
      <c r="K77">
        <v>0</v>
      </c>
      <c r="L77">
        <v>1.9843421670000001</v>
      </c>
      <c r="M77">
        <v>0</v>
      </c>
      <c r="N77">
        <v>0.19356710199999999</v>
      </c>
      <c r="O77">
        <v>0</v>
      </c>
      <c r="P77">
        <v>0.235586461</v>
      </c>
      <c r="Q77">
        <v>0</v>
      </c>
    </row>
    <row r="78" spans="1:17">
      <c r="A78" t="s">
        <v>9605</v>
      </c>
      <c r="B78" s="14" t="s">
        <v>9606</v>
      </c>
      <c r="C78">
        <v>1.985453519</v>
      </c>
      <c r="D78">
        <v>2.1992221660000002</v>
      </c>
      <c r="E78">
        <v>1.6898253459999999</v>
      </c>
      <c r="F78">
        <v>0.27025894499999997</v>
      </c>
      <c r="G78">
        <v>3.428506611</v>
      </c>
      <c r="H78">
        <v>2.2875711970000001</v>
      </c>
      <c r="I78">
        <v>5.7908514919999998</v>
      </c>
      <c r="J78">
        <v>2.2652702589999998</v>
      </c>
      <c r="K78">
        <v>5.4042028100000001</v>
      </c>
      <c r="L78">
        <v>0</v>
      </c>
      <c r="M78">
        <v>0</v>
      </c>
      <c r="N78">
        <v>1.223753555</v>
      </c>
      <c r="O78">
        <v>0</v>
      </c>
      <c r="P78">
        <v>1.489404787</v>
      </c>
      <c r="Q78">
        <v>1.3648647220000001</v>
      </c>
    </row>
    <row r="79" spans="1:17">
      <c r="A79" t="s">
        <v>9605</v>
      </c>
      <c r="B79" s="14" t="s">
        <v>9607</v>
      </c>
      <c r="C79">
        <v>8.7326367779999998</v>
      </c>
      <c r="D79">
        <v>4.7484935359999998</v>
      </c>
      <c r="E79">
        <v>5.8445477930000003</v>
      </c>
      <c r="F79">
        <v>4.538604651</v>
      </c>
      <c r="G79">
        <v>3.399770953</v>
      </c>
      <c r="H79">
        <v>3.902620502</v>
      </c>
      <c r="I79">
        <v>23.617590400000001</v>
      </c>
      <c r="J79">
        <v>9.138109322</v>
      </c>
      <c r="K79">
        <v>11.74061848</v>
      </c>
      <c r="L79">
        <v>8.9287768369999991</v>
      </c>
      <c r="M79">
        <v>12.49583266</v>
      </c>
      <c r="N79">
        <v>4.6386893709999999</v>
      </c>
      <c r="O79">
        <v>11.077926059999999</v>
      </c>
      <c r="P79">
        <v>3.4302692939999999</v>
      </c>
      <c r="Q79">
        <v>5.6756542999999997</v>
      </c>
    </row>
    <row r="80" spans="1:17">
      <c r="A80" t="e">
        <v>#N/A</v>
      </c>
      <c r="B80" s="14" t="s">
        <v>9608</v>
      </c>
      <c r="C80">
        <v>29.400490520000002</v>
      </c>
      <c r="D80">
        <v>1.6661656680000001</v>
      </c>
      <c r="E80">
        <v>0.80014908799999995</v>
      </c>
      <c r="F80">
        <v>1.3029702759999999</v>
      </c>
      <c r="G80">
        <v>2.2432877690000002</v>
      </c>
      <c r="H80">
        <v>9.4532743519999993</v>
      </c>
      <c r="I80">
        <v>4.9855012849999998</v>
      </c>
      <c r="J80">
        <v>2.2536022010000001</v>
      </c>
      <c r="K80">
        <v>8.9950748750000002</v>
      </c>
      <c r="L80">
        <v>34.993742699999999</v>
      </c>
      <c r="M80">
        <v>7.8747360899999999</v>
      </c>
      <c r="N80">
        <v>1.9385553010000001</v>
      </c>
      <c r="O80">
        <v>19.687685999999999</v>
      </c>
      <c r="P80">
        <v>1.641304348</v>
      </c>
      <c r="Q80">
        <v>3.7601571150000002</v>
      </c>
    </row>
    <row r="81" spans="1:17">
      <c r="A81" t="e">
        <v>#N/A</v>
      </c>
      <c r="B81" s="14" t="s">
        <v>9609</v>
      </c>
      <c r="C81">
        <v>29.886300339999998</v>
      </c>
      <c r="D81">
        <v>2.7085157209999999</v>
      </c>
      <c r="E81">
        <v>1.445245361</v>
      </c>
      <c r="F81">
        <v>0.55474204400000005</v>
      </c>
      <c r="G81">
        <v>3.9878945309999998</v>
      </c>
      <c r="H81">
        <v>7.304174701</v>
      </c>
      <c r="I81">
        <v>7.9243230950000001</v>
      </c>
      <c r="J81">
        <v>3.2720570410000001</v>
      </c>
      <c r="K81">
        <v>9.2440311220000009</v>
      </c>
      <c r="L81">
        <v>17.167170720000001</v>
      </c>
      <c r="M81">
        <v>0</v>
      </c>
      <c r="N81">
        <v>3.1817592440000002</v>
      </c>
      <c r="O81">
        <v>1.5044739810000001</v>
      </c>
      <c r="P81">
        <v>1.426693006</v>
      </c>
      <c r="Q81">
        <v>3.7354192390000001</v>
      </c>
    </row>
    <row r="82" spans="1:17">
      <c r="A82" t="s">
        <v>9610</v>
      </c>
      <c r="B82" s="14" t="s">
        <v>8340</v>
      </c>
      <c r="C82">
        <v>19.16101201</v>
      </c>
      <c r="D82">
        <v>8.7656963789999995</v>
      </c>
      <c r="E82">
        <v>5.4691442720000003</v>
      </c>
      <c r="F82">
        <v>5.9373372040000003</v>
      </c>
      <c r="G82">
        <v>4.7075684879999997</v>
      </c>
      <c r="H82">
        <v>4.9059240969999998</v>
      </c>
      <c r="I82">
        <v>6.8153363469999997</v>
      </c>
      <c r="J82">
        <v>4.0484145959999998</v>
      </c>
      <c r="K82">
        <v>8.5510484289999997</v>
      </c>
      <c r="L82">
        <v>6.2995939940000003</v>
      </c>
      <c r="M82">
        <v>18.838768869999999</v>
      </c>
      <c r="N82">
        <v>5.8762328400000001</v>
      </c>
      <c r="O82">
        <v>20.87535681</v>
      </c>
      <c r="P82">
        <v>6.5441670900000002</v>
      </c>
      <c r="Q82">
        <v>8.2458217230000006</v>
      </c>
    </row>
    <row r="83" spans="1:17">
      <c r="A83" t="s">
        <v>9611</v>
      </c>
      <c r="B83" s="14" t="s">
        <v>9612</v>
      </c>
      <c r="C83">
        <v>12.65129245</v>
      </c>
      <c r="D83">
        <v>1.601534217</v>
      </c>
      <c r="E83">
        <v>0.67297201900000003</v>
      </c>
      <c r="F83">
        <v>1.5990813699999999</v>
      </c>
      <c r="G83">
        <v>0.62418326000000002</v>
      </c>
      <c r="H83">
        <v>0.86764188399999997</v>
      </c>
      <c r="I83">
        <v>9.8837290240000009</v>
      </c>
      <c r="J83">
        <v>2.3484348129999999</v>
      </c>
      <c r="K83">
        <v>4.9193618570000002</v>
      </c>
      <c r="L83">
        <v>5.1388817390000003</v>
      </c>
      <c r="M83">
        <v>36.427116179999999</v>
      </c>
      <c r="N83">
        <v>1.4481530039999999</v>
      </c>
      <c r="O83">
        <v>28.02206241</v>
      </c>
      <c r="P83">
        <v>0.61010191700000005</v>
      </c>
      <c r="Q83">
        <v>21.121057579999999</v>
      </c>
    </row>
    <row r="84" spans="1:17">
      <c r="A84" t="s">
        <v>9613</v>
      </c>
      <c r="B84" s="14" t="s">
        <v>4086</v>
      </c>
      <c r="C84">
        <v>8.6036319169999995</v>
      </c>
      <c r="D84">
        <v>0.98022473700000001</v>
      </c>
      <c r="E84">
        <v>2.7459661870000001</v>
      </c>
      <c r="F84">
        <v>1.2380433550000001</v>
      </c>
      <c r="G84">
        <v>4.4995067710000001</v>
      </c>
      <c r="H84">
        <v>3.5874926079999998</v>
      </c>
      <c r="I84">
        <v>5.0187379600000002</v>
      </c>
      <c r="J84">
        <v>3.9264684490000001</v>
      </c>
      <c r="K84">
        <v>1.5612141450000001</v>
      </c>
      <c r="L84">
        <v>3.8830505209999999</v>
      </c>
      <c r="M84">
        <v>0.47185918599999999</v>
      </c>
      <c r="N84">
        <v>1.030283946</v>
      </c>
      <c r="O84">
        <v>4.9002866799999998</v>
      </c>
      <c r="P84">
        <v>0.81137098900000004</v>
      </c>
      <c r="Q84">
        <v>3.5486482769999999</v>
      </c>
    </row>
    <row r="85" spans="1:17">
      <c r="A85" t="s">
        <v>9614</v>
      </c>
      <c r="B85" s="14" t="s">
        <v>4087</v>
      </c>
      <c r="C85">
        <v>2.3585056080000002</v>
      </c>
      <c r="D85">
        <v>1.8809566630000001</v>
      </c>
      <c r="E85">
        <v>1.129123732</v>
      </c>
      <c r="F85">
        <v>1.0273235489999999</v>
      </c>
      <c r="G85">
        <v>1.0589014130000001</v>
      </c>
      <c r="H85">
        <v>1.630433383</v>
      </c>
      <c r="I85">
        <v>1.719727456</v>
      </c>
      <c r="J85">
        <v>0.717572761</v>
      </c>
      <c r="K85">
        <v>1.0699354510000001</v>
      </c>
      <c r="L85">
        <v>2.9804796690000002</v>
      </c>
      <c r="M85">
        <v>2.2636305910000001</v>
      </c>
      <c r="N85">
        <v>0.66869640299999999</v>
      </c>
      <c r="O85">
        <v>5.7463860550000003</v>
      </c>
      <c r="P85">
        <v>0.67231613000000001</v>
      </c>
      <c r="Q85">
        <v>1.9455752980000001</v>
      </c>
    </row>
    <row r="86" spans="1:17">
      <c r="A86" t="s">
        <v>9615</v>
      </c>
      <c r="B86" s="14" t="s">
        <v>9616</v>
      </c>
      <c r="C86">
        <v>165.73312010000001</v>
      </c>
      <c r="D86">
        <v>33.465216460000001</v>
      </c>
      <c r="E86">
        <v>25.031649659999999</v>
      </c>
      <c r="F86">
        <v>25.037357589999999</v>
      </c>
      <c r="G86">
        <v>23.364370310000002</v>
      </c>
      <c r="H86">
        <v>36.103492090000003</v>
      </c>
      <c r="I86">
        <v>32.093508530000001</v>
      </c>
      <c r="J86">
        <v>21.664461880000001</v>
      </c>
      <c r="K86">
        <v>65.447740339999996</v>
      </c>
      <c r="L86">
        <v>103.6897112</v>
      </c>
      <c r="M86">
        <v>65.712600370000004</v>
      </c>
      <c r="N86">
        <v>24.918198709999999</v>
      </c>
      <c r="O86">
        <v>121.8623924</v>
      </c>
      <c r="P86">
        <v>16.875740130000001</v>
      </c>
      <c r="Q86">
        <v>55.844517629999999</v>
      </c>
    </row>
    <row r="87" spans="1:17">
      <c r="A87" t="e">
        <v>#N/A</v>
      </c>
      <c r="B87" s="14" t="s">
        <v>9617</v>
      </c>
      <c r="C87">
        <v>0</v>
      </c>
      <c r="D87">
        <v>0.57720909899999995</v>
      </c>
      <c r="E87">
        <v>0.13859766200000001</v>
      </c>
      <c r="F87">
        <v>0</v>
      </c>
      <c r="G87">
        <v>0</v>
      </c>
      <c r="H87">
        <v>0</v>
      </c>
      <c r="I87">
        <v>0</v>
      </c>
      <c r="J87">
        <v>0.82575571999999997</v>
      </c>
      <c r="K87">
        <v>0</v>
      </c>
      <c r="L87">
        <v>1.6463154259999999</v>
      </c>
      <c r="M87">
        <v>0</v>
      </c>
      <c r="N87">
        <v>0.16059352700000001</v>
      </c>
      <c r="O87">
        <v>8.6566578570000008</v>
      </c>
      <c r="P87">
        <v>0.19545501300000001</v>
      </c>
      <c r="Q87">
        <v>0</v>
      </c>
    </row>
    <row r="88" spans="1:17">
      <c r="A88" t="s">
        <v>9618</v>
      </c>
      <c r="B88" s="14" t="s">
        <v>1510</v>
      </c>
      <c r="C88">
        <v>28.003255920000001</v>
      </c>
      <c r="D88">
        <v>41.140053199999997</v>
      </c>
      <c r="E88">
        <v>28.741504750000001</v>
      </c>
      <c r="F88">
        <v>43.19359085</v>
      </c>
      <c r="G88">
        <v>36.165483289999997</v>
      </c>
      <c r="H88">
        <v>56.321167619999997</v>
      </c>
      <c r="I88">
        <v>25.792229339999999</v>
      </c>
      <c r="J88">
        <v>22.888050679999999</v>
      </c>
      <c r="K88">
        <v>34.968522389999997</v>
      </c>
      <c r="L88">
        <v>35.946903659999997</v>
      </c>
      <c r="M88">
        <v>17.540632710000001</v>
      </c>
      <c r="N88">
        <v>16.933045629999999</v>
      </c>
      <c r="O88">
        <v>26.442660459999999</v>
      </c>
      <c r="P88">
        <v>19.23787939</v>
      </c>
      <c r="Q88">
        <v>72.239435310000005</v>
      </c>
    </row>
    <row r="89" spans="1:17">
      <c r="A89" t="e">
        <v>#N/A</v>
      </c>
      <c r="B89" s="14" t="s">
        <v>9619</v>
      </c>
      <c r="C89">
        <v>5.0671697179999997</v>
      </c>
      <c r="D89">
        <v>3.0870063289999998</v>
      </c>
      <c r="E89">
        <v>2.9649696250000002</v>
      </c>
      <c r="F89">
        <v>5.345489798</v>
      </c>
      <c r="G89">
        <v>1.0937567100000001</v>
      </c>
      <c r="H89">
        <v>0.48651821000000001</v>
      </c>
      <c r="I89">
        <v>5.5421646180000002</v>
      </c>
      <c r="J89">
        <v>3.211835132</v>
      </c>
      <c r="K89">
        <v>5.1721204800000002</v>
      </c>
      <c r="L89">
        <v>4.0021624999999998</v>
      </c>
      <c r="M89">
        <v>4.8633339449999999</v>
      </c>
      <c r="N89">
        <v>1.8739195550000001</v>
      </c>
      <c r="O89">
        <v>4.2088351849999999</v>
      </c>
      <c r="P89">
        <v>2.2807081889999998</v>
      </c>
      <c r="Q89">
        <v>0</v>
      </c>
    </row>
    <row r="90" spans="1:17">
      <c r="A90" t="s">
        <v>9620</v>
      </c>
      <c r="B90" s="14" t="s">
        <v>3184</v>
      </c>
      <c r="C90">
        <v>12.177764720000001</v>
      </c>
      <c r="D90">
        <v>14.36386969</v>
      </c>
      <c r="E90">
        <v>9.7430097329999992</v>
      </c>
      <c r="F90">
        <v>13.32825143</v>
      </c>
      <c r="G90">
        <v>10.04547655</v>
      </c>
      <c r="H90">
        <v>24.36429686</v>
      </c>
      <c r="I90">
        <v>18.359041430000001</v>
      </c>
      <c r="J90">
        <v>18.13941325</v>
      </c>
      <c r="K90">
        <v>20.194067</v>
      </c>
      <c r="L90">
        <v>10.65808009</v>
      </c>
      <c r="M90">
        <v>4.7383349260000003</v>
      </c>
      <c r="N90">
        <v>9.9300810520000002</v>
      </c>
      <c r="O90">
        <v>68.799933859999996</v>
      </c>
      <c r="P90">
        <v>24.702219060000001</v>
      </c>
      <c r="Q90">
        <v>47.06077492</v>
      </c>
    </row>
    <row r="91" spans="1:17">
      <c r="A91" t="s">
        <v>9621</v>
      </c>
      <c r="B91" s="14" t="s">
        <v>2721</v>
      </c>
      <c r="C91">
        <v>7.0193937450000004</v>
      </c>
      <c r="D91">
        <v>3.5913805289999998</v>
      </c>
      <c r="E91">
        <v>2.1336523989999998</v>
      </c>
      <c r="F91">
        <v>1.4104651349999999</v>
      </c>
      <c r="G91">
        <v>0.95237836399999998</v>
      </c>
      <c r="H91">
        <v>3.145140381</v>
      </c>
      <c r="I91">
        <v>7.7992528400000003</v>
      </c>
      <c r="J91">
        <v>2.860236021</v>
      </c>
      <c r="K91">
        <v>6.3686922629999998</v>
      </c>
      <c r="L91">
        <v>5.3856700699999998</v>
      </c>
      <c r="M91">
        <v>2.8872970040000001</v>
      </c>
      <c r="N91">
        <v>0.78288531800000005</v>
      </c>
      <c r="O91">
        <v>9.2545546359999999</v>
      </c>
      <c r="P91">
        <v>0.70208769500000001</v>
      </c>
      <c r="Q91">
        <v>4.7104679679999997</v>
      </c>
    </row>
    <row r="92" spans="1:17">
      <c r="A92" t="s">
        <v>9622</v>
      </c>
      <c r="B92" s="14" t="s">
        <v>2700</v>
      </c>
      <c r="C92">
        <v>68.829055330000003</v>
      </c>
      <c r="D92">
        <v>0.33884311900000003</v>
      </c>
      <c r="E92">
        <v>0.32544784399999999</v>
      </c>
      <c r="F92">
        <v>0.62459845000000003</v>
      </c>
      <c r="G92">
        <v>0.92442696800000002</v>
      </c>
      <c r="H92">
        <v>0.88113853499999995</v>
      </c>
      <c r="I92">
        <v>2.230550204</v>
      </c>
      <c r="J92">
        <v>0.48474919100000002</v>
      </c>
      <c r="K92">
        <v>6.2448565800000004</v>
      </c>
      <c r="L92">
        <v>23.194755109999999</v>
      </c>
      <c r="M92">
        <v>4.4040190729999997</v>
      </c>
      <c r="N92">
        <v>2.8282304389999999</v>
      </c>
      <c r="O92">
        <v>19.48015199</v>
      </c>
      <c r="P92">
        <v>0.344217995</v>
      </c>
      <c r="Q92">
        <v>2.1029026829999999</v>
      </c>
    </row>
    <row r="93" spans="1:17">
      <c r="A93" t="s">
        <v>9623</v>
      </c>
      <c r="B93" s="14" t="s">
        <v>1712</v>
      </c>
      <c r="C93">
        <v>1.7724220260000001</v>
      </c>
      <c r="D93">
        <v>14.724405920000001</v>
      </c>
      <c r="E93">
        <v>41.295560160000001</v>
      </c>
      <c r="F93">
        <v>15.681978239999999</v>
      </c>
      <c r="G93">
        <v>60.753725719999998</v>
      </c>
      <c r="H93">
        <v>83.046361529999999</v>
      </c>
      <c r="I93">
        <v>12.923788740000001</v>
      </c>
      <c r="J93">
        <v>20.55919102</v>
      </c>
      <c r="K93">
        <v>9.6487054449999992</v>
      </c>
      <c r="L93">
        <v>17.358735719999999</v>
      </c>
      <c r="M93">
        <v>3.4022464939999999</v>
      </c>
      <c r="N93">
        <v>6.991676966</v>
      </c>
      <c r="O93">
        <v>2.9443782629999999</v>
      </c>
      <c r="P93">
        <v>4.3876714400000001</v>
      </c>
      <c r="Q93">
        <v>1.8276300139999999</v>
      </c>
    </row>
    <row r="94" spans="1:17">
      <c r="A94" t="s">
        <v>9624</v>
      </c>
      <c r="B94" s="14" t="s">
        <v>1658</v>
      </c>
      <c r="C94">
        <v>90.975555240000006</v>
      </c>
      <c r="D94">
        <v>54.355578360000003</v>
      </c>
      <c r="E94">
        <v>10.57501652</v>
      </c>
      <c r="F94">
        <v>7.4743912530000003</v>
      </c>
      <c r="G94">
        <v>15.492825</v>
      </c>
      <c r="H94">
        <v>21.258965159999999</v>
      </c>
      <c r="I94">
        <v>36.428062220000001</v>
      </c>
      <c r="J94">
        <v>18.812571340000002</v>
      </c>
      <c r="K94">
        <v>39.19239804</v>
      </c>
      <c r="L94">
        <v>51.880000969999998</v>
      </c>
      <c r="M94">
        <v>40.146873939999999</v>
      </c>
      <c r="N94">
        <v>9.9939581700000009</v>
      </c>
      <c r="O94">
        <v>44.606522750000003</v>
      </c>
      <c r="P94">
        <v>7.5952181100000002</v>
      </c>
      <c r="Q94">
        <v>20.524751670000001</v>
      </c>
    </row>
    <row r="95" spans="1:17">
      <c r="A95" t="e">
        <v>#N/A</v>
      </c>
      <c r="B95" s="14" t="s">
        <v>9625</v>
      </c>
      <c r="C95">
        <v>0</v>
      </c>
      <c r="D95">
        <v>0</v>
      </c>
      <c r="E95">
        <v>2.3123925779999999</v>
      </c>
      <c r="F95">
        <v>2.113303025</v>
      </c>
      <c r="G95">
        <v>1.6085624999999999</v>
      </c>
      <c r="H95">
        <v>1.1925183180000001</v>
      </c>
      <c r="I95">
        <v>4.5281846259999998</v>
      </c>
      <c r="J95">
        <v>2.361785534</v>
      </c>
      <c r="K95">
        <v>7.0430713310000002</v>
      </c>
      <c r="L95">
        <v>3.9239247370000001</v>
      </c>
      <c r="M95">
        <v>0</v>
      </c>
      <c r="N95">
        <v>4.2104483229999996</v>
      </c>
      <c r="O95">
        <v>0</v>
      </c>
      <c r="P95">
        <v>0.46585894100000003</v>
      </c>
      <c r="Q95">
        <v>2.1345252800000001</v>
      </c>
    </row>
    <row r="96" spans="1:17">
      <c r="A96" t="e">
        <v>#N/A</v>
      </c>
      <c r="B96" s="14" t="s">
        <v>9626</v>
      </c>
      <c r="C96">
        <v>0</v>
      </c>
      <c r="D96">
        <v>0</v>
      </c>
      <c r="E96">
        <v>0.26308658099999999</v>
      </c>
      <c r="F96">
        <v>0</v>
      </c>
      <c r="G96">
        <v>0</v>
      </c>
      <c r="H96">
        <v>0</v>
      </c>
      <c r="I96">
        <v>0</v>
      </c>
      <c r="J96">
        <v>0.31349049499999998</v>
      </c>
      <c r="K96">
        <v>0</v>
      </c>
      <c r="L96">
        <v>1.5625209280000001</v>
      </c>
      <c r="M96">
        <v>0</v>
      </c>
      <c r="N96">
        <v>0</v>
      </c>
      <c r="O96">
        <v>0</v>
      </c>
      <c r="P96">
        <v>0</v>
      </c>
      <c r="Q96">
        <v>0</v>
      </c>
    </row>
    <row r="97" spans="1:17">
      <c r="A97" t="s">
        <v>9627</v>
      </c>
      <c r="B97" s="14" t="s">
        <v>1604</v>
      </c>
      <c r="C97">
        <v>6.6455639629999999</v>
      </c>
      <c r="D97">
        <v>6.7301253980000002</v>
      </c>
      <c r="E97">
        <v>5.0163857390000004</v>
      </c>
      <c r="F97">
        <v>5.2121663720000004</v>
      </c>
      <c r="G97">
        <v>7.923659722</v>
      </c>
      <c r="H97">
        <v>0.36460904900000002</v>
      </c>
      <c r="I97">
        <v>9.6913560610000005</v>
      </c>
      <c r="J97">
        <v>5.7367559469999998</v>
      </c>
      <c r="K97">
        <v>8.3264754399999994</v>
      </c>
      <c r="L97">
        <v>6.5985079190000002</v>
      </c>
      <c r="M97">
        <v>1.214901813</v>
      </c>
      <c r="N97">
        <v>2.652685102</v>
      </c>
      <c r="O97">
        <v>2.8037400159999999</v>
      </c>
      <c r="P97">
        <v>4.2730509740000002</v>
      </c>
      <c r="Q97">
        <v>5.656083078</v>
      </c>
    </row>
    <row r="98" spans="1:17">
      <c r="A98" t="s">
        <v>9628</v>
      </c>
      <c r="B98" s="14" t="s">
        <v>7646</v>
      </c>
      <c r="C98">
        <v>10.93909822</v>
      </c>
      <c r="D98">
        <v>20.25694227</v>
      </c>
      <c r="E98">
        <v>15.35801419</v>
      </c>
      <c r="F98">
        <v>25.173424489999999</v>
      </c>
      <c r="G98">
        <v>13.64261539</v>
      </c>
      <c r="H98">
        <v>76.016900669999998</v>
      </c>
      <c r="I98">
        <v>10.36243835</v>
      </c>
      <c r="J98">
        <v>15.14761657</v>
      </c>
      <c r="K98">
        <v>24.770180499999999</v>
      </c>
      <c r="L98">
        <v>12.346992970000001</v>
      </c>
      <c r="M98">
        <v>7.7172532540000001</v>
      </c>
      <c r="N98">
        <v>8.8400610010000005</v>
      </c>
      <c r="O98">
        <v>7.5588151640000003</v>
      </c>
      <c r="P98">
        <v>25.375653969999998</v>
      </c>
      <c r="Q98">
        <v>21.98121278</v>
      </c>
    </row>
    <row r="99" spans="1:17">
      <c r="A99" t="s">
        <v>9629</v>
      </c>
      <c r="B99" s="14" t="s">
        <v>9630</v>
      </c>
      <c r="C99">
        <v>0</v>
      </c>
      <c r="D99">
        <v>23.458369780000002</v>
      </c>
      <c r="E99">
        <v>14.08187788</v>
      </c>
      <c r="F99">
        <v>23.422441859999999</v>
      </c>
      <c r="G99">
        <v>16.456831730000001</v>
      </c>
      <c r="H99">
        <v>21.350664510000001</v>
      </c>
      <c r="I99">
        <v>7.7211353230000004</v>
      </c>
      <c r="J99">
        <v>7.7186986610000003</v>
      </c>
      <c r="K99">
        <v>6.0046697880000002</v>
      </c>
      <c r="L99">
        <v>0</v>
      </c>
      <c r="M99">
        <v>0</v>
      </c>
      <c r="N99">
        <v>3.263342814</v>
      </c>
      <c r="O99">
        <v>2.931795449</v>
      </c>
      <c r="P99">
        <v>30.97961956</v>
      </c>
      <c r="Q99">
        <v>23.657655179999999</v>
      </c>
    </row>
    <row r="100" spans="1:17">
      <c r="A100" t="s">
        <v>9631</v>
      </c>
      <c r="B100" s="14" t="s">
        <v>9632</v>
      </c>
      <c r="C100">
        <v>4.9945972679999997</v>
      </c>
      <c r="D100">
        <v>2.1547057660000002</v>
      </c>
      <c r="E100">
        <v>2.5449565679999999</v>
      </c>
      <c r="F100">
        <v>2.6121017270000002</v>
      </c>
      <c r="G100">
        <v>3.3137138369999999</v>
      </c>
      <c r="H100">
        <v>0.40383179200000002</v>
      </c>
      <c r="I100">
        <v>10.35054805</v>
      </c>
      <c r="J100">
        <v>7.1314597769999999</v>
      </c>
      <c r="K100">
        <v>3.9353329179999998</v>
      </c>
      <c r="L100">
        <v>2.4914799009999999</v>
      </c>
      <c r="M100">
        <v>6.0551758099999997</v>
      </c>
      <c r="N100">
        <v>3.402517842</v>
      </c>
      <c r="O100">
        <v>5.8225345649999998</v>
      </c>
      <c r="P100">
        <v>4.4960873709999998</v>
      </c>
      <c r="Q100">
        <v>3.0720316090000002</v>
      </c>
    </row>
    <row r="101" spans="1:17">
      <c r="A101" t="s">
        <v>9633</v>
      </c>
      <c r="B101" s="14" t="s">
        <v>9634</v>
      </c>
      <c r="C101">
        <v>2.696975229</v>
      </c>
      <c r="D101">
        <v>7.4683789E-2</v>
      </c>
      <c r="E101">
        <v>0.39452248899999998</v>
      </c>
      <c r="F101">
        <v>0.229444328</v>
      </c>
      <c r="G101">
        <v>5.8214643000000003E-2</v>
      </c>
      <c r="H101">
        <v>0.25894683499999999</v>
      </c>
      <c r="I101">
        <v>4.4246832630000004</v>
      </c>
      <c r="J101">
        <v>0.854741431</v>
      </c>
      <c r="K101">
        <v>1.223482105</v>
      </c>
      <c r="L101">
        <v>2.556156686</v>
      </c>
      <c r="M101">
        <v>1.29424234</v>
      </c>
      <c r="N101">
        <v>1.163614809</v>
      </c>
      <c r="O101">
        <v>3.7335517560000002</v>
      </c>
      <c r="P101">
        <v>0.65752661899999998</v>
      </c>
      <c r="Q101">
        <v>0.46349691799999998</v>
      </c>
    </row>
    <row r="102" spans="1:17">
      <c r="A102" t="e">
        <v>#N/A</v>
      </c>
      <c r="B102" s="14" t="s">
        <v>9635</v>
      </c>
      <c r="C102">
        <v>53.443737079999998</v>
      </c>
      <c r="D102">
        <v>1.076325201</v>
      </c>
      <c r="E102">
        <v>2.0675510109999999</v>
      </c>
      <c r="F102">
        <v>1.32267907</v>
      </c>
      <c r="G102">
        <v>0</v>
      </c>
      <c r="H102">
        <v>9.3297021390000001</v>
      </c>
      <c r="I102">
        <v>7.0852771199999998</v>
      </c>
      <c r="J102">
        <v>1.231833239</v>
      </c>
      <c r="K102">
        <v>13.224402169999999</v>
      </c>
      <c r="L102">
        <v>27.62904653</v>
      </c>
      <c r="M102">
        <v>55.956948220000001</v>
      </c>
      <c r="N102">
        <v>1.1978387740000001</v>
      </c>
      <c r="O102">
        <v>48.426362480000002</v>
      </c>
      <c r="P102">
        <v>3.6446611249999998</v>
      </c>
      <c r="Q102">
        <v>10.019712780000001</v>
      </c>
    </row>
    <row r="103" spans="1:17">
      <c r="A103" t="e">
        <v>#N/A</v>
      </c>
      <c r="B103" s="14" t="s">
        <v>9636</v>
      </c>
      <c r="C103">
        <v>0</v>
      </c>
      <c r="D103">
        <v>0.97327278900000003</v>
      </c>
      <c r="E103">
        <v>0.93479699999999999</v>
      </c>
      <c r="F103">
        <v>0</v>
      </c>
      <c r="G103">
        <v>0.75864827099999999</v>
      </c>
      <c r="H103">
        <v>0</v>
      </c>
      <c r="I103">
        <v>0</v>
      </c>
      <c r="J103">
        <v>0</v>
      </c>
      <c r="K103">
        <v>1.9930393340000001</v>
      </c>
      <c r="L103">
        <v>0</v>
      </c>
      <c r="M103">
        <v>0</v>
      </c>
      <c r="N103">
        <v>0</v>
      </c>
      <c r="O103">
        <v>0</v>
      </c>
      <c r="P103">
        <v>1.3182816829999999</v>
      </c>
      <c r="Q103">
        <v>0</v>
      </c>
    </row>
    <row r="104" spans="1:17">
      <c r="A104" t="s">
        <v>9637</v>
      </c>
      <c r="B104" s="14" t="s">
        <v>3187</v>
      </c>
      <c r="C104">
        <v>4.2039303260000001</v>
      </c>
      <c r="D104">
        <v>2.6295849229999999</v>
      </c>
      <c r="E104">
        <v>3.1833476269999998</v>
      </c>
      <c r="F104">
        <v>2.1879646290000001</v>
      </c>
      <c r="G104">
        <v>3.0318674030000001</v>
      </c>
      <c r="H104">
        <v>2.9441634890000001</v>
      </c>
      <c r="I104">
        <v>7.5731854250000001</v>
      </c>
      <c r="J104">
        <v>2.6019711079999999</v>
      </c>
      <c r="K104">
        <v>5.7213356690000001</v>
      </c>
      <c r="L104">
        <v>3.2812939490000002</v>
      </c>
      <c r="M104">
        <v>2.8481081430000001</v>
      </c>
      <c r="N104">
        <v>1.432744282</v>
      </c>
      <c r="O104">
        <v>4.1080247620000003</v>
      </c>
      <c r="P104">
        <v>0.96463486099999995</v>
      </c>
      <c r="Q104">
        <v>2.88991716</v>
      </c>
    </row>
    <row r="105" spans="1:17">
      <c r="A105" t="s">
        <v>9638</v>
      </c>
      <c r="B105" s="14" t="s">
        <v>4090</v>
      </c>
      <c r="C105">
        <v>1.2225409469999999</v>
      </c>
      <c r="D105">
        <v>1.4083355209999999</v>
      </c>
      <c r="E105">
        <v>1.5867750140000001</v>
      </c>
      <c r="F105">
        <v>1.231446322</v>
      </c>
      <c r="G105">
        <v>1.4777695749999999</v>
      </c>
      <c r="H105">
        <v>1.5024742339999999</v>
      </c>
      <c r="I105">
        <v>1.069713242</v>
      </c>
      <c r="J105">
        <v>3.967538674</v>
      </c>
      <c r="K105">
        <v>2.5511847479999998</v>
      </c>
      <c r="L105">
        <v>2.3174155860000001</v>
      </c>
      <c r="M105">
        <v>0</v>
      </c>
      <c r="N105">
        <v>1.8687419599999999</v>
      </c>
      <c r="O105">
        <v>1.353937508</v>
      </c>
      <c r="P105">
        <v>2.7879823410000002</v>
      </c>
      <c r="Q105">
        <v>1.344662461</v>
      </c>
    </row>
    <row r="106" spans="1:17">
      <c r="A106" t="s">
        <v>9639</v>
      </c>
      <c r="B106" s="14" t="s">
        <v>6104</v>
      </c>
      <c r="C106">
        <v>21.249628220000002</v>
      </c>
      <c r="D106">
        <v>31.023224070000001</v>
      </c>
      <c r="E106">
        <v>22.254949910000001</v>
      </c>
      <c r="F106">
        <v>36.796251130000002</v>
      </c>
      <c r="G106">
        <v>23.640644819999999</v>
      </c>
      <c r="H106">
        <v>36.791528890000002</v>
      </c>
      <c r="I106">
        <v>18.796454270000002</v>
      </c>
      <c r="J106">
        <v>26.01085243</v>
      </c>
      <c r="K106">
        <v>44.643744849999997</v>
      </c>
      <c r="L106">
        <v>19.369723789999998</v>
      </c>
      <c r="M106">
        <v>8.6928761110000003</v>
      </c>
      <c r="N106">
        <v>15.394830049999999</v>
      </c>
      <c r="O106">
        <v>9.2590823810000007</v>
      </c>
      <c r="P106">
        <v>32.220894909999998</v>
      </c>
      <c r="Q106">
        <v>24.545690319999999</v>
      </c>
    </row>
    <row r="107" spans="1:17">
      <c r="A107" t="s">
        <v>9640</v>
      </c>
      <c r="B107" s="14" t="s">
        <v>9225</v>
      </c>
      <c r="C107">
        <v>1134.8061749999999</v>
      </c>
      <c r="D107">
        <v>34.493876780000001</v>
      </c>
      <c r="E107">
        <v>29.271249189999999</v>
      </c>
      <c r="F107">
        <v>21.779670719999999</v>
      </c>
      <c r="G107">
        <v>32.965414500000001</v>
      </c>
      <c r="H107">
        <v>50.150942790000002</v>
      </c>
      <c r="I107">
        <v>347.94841709999997</v>
      </c>
      <c r="J107">
        <v>62.469252969999999</v>
      </c>
      <c r="K107">
        <v>198.19395180000001</v>
      </c>
      <c r="L107">
        <v>383.9414835</v>
      </c>
      <c r="M107">
        <v>2474.3595770000002</v>
      </c>
      <c r="N107">
        <v>44.681256679999997</v>
      </c>
      <c r="O107">
        <v>1688.6912890000001</v>
      </c>
      <c r="P107">
        <v>24.368484089999999</v>
      </c>
      <c r="Q107">
        <v>622.91822070000001</v>
      </c>
    </row>
    <row r="108" spans="1:17">
      <c r="A108" t="s">
        <v>9641</v>
      </c>
      <c r="B108" s="14" t="s">
        <v>2387</v>
      </c>
      <c r="C108">
        <v>375.07478889999999</v>
      </c>
      <c r="D108">
        <v>52.981767429999998</v>
      </c>
      <c r="E108">
        <v>32.951594239999999</v>
      </c>
      <c r="F108">
        <v>39.314123930000001</v>
      </c>
      <c r="G108">
        <v>31.142991689999999</v>
      </c>
      <c r="H108">
        <v>69.264181070000006</v>
      </c>
      <c r="I108">
        <v>66.704745040000006</v>
      </c>
      <c r="J108">
        <v>32.306385980000002</v>
      </c>
      <c r="K108">
        <v>100.7872423</v>
      </c>
      <c r="L108">
        <v>273.3274346</v>
      </c>
      <c r="M108">
        <v>85.293027609999996</v>
      </c>
      <c r="N108">
        <v>23.359751410000001</v>
      </c>
      <c r="O108">
        <v>101.31394400000001</v>
      </c>
      <c r="P108">
        <v>32.54820789</v>
      </c>
      <c r="Q108">
        <v>72.769749480000002</v>
      </c>
    </row>
    <row r="109" spans="1:17">
      <c r="A109" t="e">
        <v>#N/A</v>
      </c>
      <c r="B109" s="14" t="s">
        <v>9642</v>
      </c>
      <c r="C109">
        <v>5.8756510649999996</v>
      </c>
      <c r="D109">
        <v>2.4173563979999999</v>
      </c>
      <c r="E109">
        <v>2.4110922609999998</v>
      </c>
      <c r="F109">
        <v>2.5136279070000001</v>
      </c>
      <c r="G109">
        <v>3.6236248729999998</v>
      </c>
      <c r="H109">
        <v>7.736826164</v>
      </c>
      <c r="I109">
        <v>7.3444945759999998</v>
      </c>
      <c r="J109">
        <v>4.2563343629999997</v>
      </c>
      <c r="K109">
        <v>9.9003823830000002</v>
      </c>
      <c r="L109">
        <v>18.03250778</v>
      </c>
      <c r="M109">
        <v>6.4449059599999998</v>
      </c>
      <c r="N109">
        <v>3.4145708959999999</v>
      </c>
      <c r="O109">
        <v>6.5071557540000002</v>
      </c>
      <c r="P109">
        <v>3.903935798</v>
      </c>
      <c r="Q109">
        <v>4.6161278399999999</v>
      </c>
    </row>
    <row r="110" spans="1:17">
      <c r="A110" t="s">
        <v>9643</v>
      </c>
      <c r="B110" s="14" t="s">
        <v>4089</v>
      </c>
      <c r="C110">
        <v>5.6481464990000001</v>
      </c>
      <c r="D110">
        <v>9.4346345530000004</v>
      </c>
      <c r="E110">
        <v>7.026515453</v>
      </c>
      <c r="F110">
        <v>11.307869500000001</v>
      </c>
      <c r="G110">
        <v>6.2720073809999999</v>
      </c>
      <c r="H110">
        <v>35.087205650000001</v>
      </c>
      <c r="I110">
        <v>5.4711608790000001</v>
      </c>
      <c r="J110">
        <v>7.087007045</v>
      </c>
      <c r="K110">
        <v>11.689234389999999</v>
      </c>
      <c r="L110">
        <v>6.6166529619999999</v>
      </c>
      <c r="M110">
        <v>3.5612014059999999</v>
      </c>
      <c r="N110">
        <v>4.13180835</v>
      </c>
      <c r="O110">
        <v>3.8353047390000001</v>
      </c>
      <c r="P110">
        <v>11.47393317</v>
      </c>
      <c r="Q110">
        <v>10.542854419999999</v>
      </c>
    </row>
    <row r="111" spans="1:17">
      <c r="A111" t="s">
        <v>9644</v>
      </c>
      <c r="B111" s="14" t="s">
        <v>3186</v>
      </c>
      <c r="C111">
        <v>4.2434682700000002</v>
      </c>
      <c r="D111">
        <v>10.641595860000001</v>
      </c>
      <c r="E111">
        <v>8.7401406290000008</v>
      </c>
      <c r="F111">
        <v>11.11338548</v>
      </c>
      <c r="G111">
        <v>6.6242186089999997</v>
      </c>
      <c r="H111">
        <v>8.0182520230000005</v>
      </c>
      <c r="I111">
        <v>8.1685993920000008</v>
      </c>
      <c r="J111">
        <v>14.2232944</v>
      </c>
      <c r="K111">
        <v>12.16630505</v>
      </c>
      <c r="L111">
        <v>7.722051639</v>
      </c>
      <c r="M111">
        <v>2.9323924770000001</v>
      </c>
      <c r="N111">
        <v>7.2187879270000002</v>
      </c>
      <c r="O111">
        <v>4.8875307619999999</v>
      </c>
      <c r="P111">
        <v>12.962290469999999</v>
      </c>
      <c r="Q111">
        <v>7.8178194679999997</v>
      </c>
    </row>
    <row r="112" spans="1:17">
      <c r="A112" t="s">
        <v>9645</v>
      </c>
      <c r="B112" s="14" t="s">
        <v>9646</v>
      </c>
      <c r="C112">
        <v>9.2848579040000008</v>
      </c>
      <c r="D112">
        <v>0.80487661700000002</v>
      </c>
      <c r="E112">
        <v>1.460220533</v>
      </c>
      <c r="F112">
        <v>1.5935502969999999</v>
      </c>
      <c r="G112">
        <v>1.8821596410000001</v>
      </c>
      <c r="H112">
        <v>3.100780769</v>
      </c>
      <c r="I112">
        <v>7.6532074459999997</v>
      </c>
      <c r="J112">
        <v>5.1687626379999996</v>
      </c>
      <c r="K112">
        <v>6.0434095939999999</v>
      </c>
      <c r="L112">
        <v>6.3768571600000001</v>
      </c>
      <c r="M112">
        <v>10.073709320000001</v>
      </c>
      <c r="N112">
        <v>2.438415687</v>
      </c>
      <c r="O112">
        <v>14.753551290000001</v>
      </c>
      <c r="P112">
        <v>1.7564202680000001</v>
      </c>
      <c r="Q112">
        <v>3.0526006689999998</v>
      </c>
    </row>
    <row r="113" spans="1:17">
      <c r="A113" t="s">
        <v>9647</v>
      </c>
      <c r="B113" s="14" t="s">
        <v>9648</v>
      </c>
      <c r="C113">
        <v>2278.5499209999998</v>
      </c>
      <c r="D113">
        <v>98.7702405</v>
      </c>
      <c r="E113">
        <v>80.876218030000004</v>
      </c>
      <c r="F113">
        <v>65.163330779999995</v>
      </c>
      <c r="G113">
        <v>127.3698734</v>
      </c>
      <c r="H113">
        <v>231.98930989999999</v>
      </c>
      <c r="I113">
        <v>497.37940379999998</v>
      </c>
      <c r="J113">
        <v>158.3610492</v>
      </c>
      <c r="K113">
        <v>582.54259139999999</v>
      </c>
      <c r="L113">
        <v>1267.0567719999999</v>
      </c>
      <c r="M113">
        <v>638.9114237</v>
      </c>
      <c r="N113">
        <v>121.06514780000001</v>
      </c>
      <c r="O113">
        <v>1570.0420999999999</v>
      </c>
      <c r="P113">
        <v>96.483790279999994</v>
      </c>
      <c r="Q113">
        <v>833.31442130000005</v>
      </c>
    </row>
    <row r="114" spans="1:17">
      <c r="A114" t="e">
        <v>#N/A</v>
      </c>
      <c r="B114" s="14" t="s">
        <v>9649</v>
      </c>
      <c r="C114">
        <v>81.256523659999999</v>
      </c>
      <c r="D114">
        <v>0.63533084799999995</v>
      </c>
      <c r="E114">
        <v>1.220429416</v>
      </c>
      <c r="F114">
        <v>0.91087273899999999</v>
      </c>
      <c r="G114">
        <v>0.66030497700000002</v>
      </c>
      <c r="H114">
        <v>0.73428211300000001</v>
      </c>
      <c r="I114">
        <v>8.3645632669999994</v>
      </c>
      <c r="J114">
        <v>1.09068568</v>
      </c>
      <c r="K114">
        <v>9.5407531080000005</v>
      </c>
      <c r="L114">
        <v>11.47657154</v>
      </c>
      <c r="M114">
        <v>34.865150989999997</v>
      </c>
      <c r="N114">
        <v>1.2962722849999999</v>
      </c>
      <c r="O114">
        <v>43.406860399999999</v>
      </c>
      <c r="P114">
        <v>0.573696659</v>
      </c>
      <c r="Q114">
        <v>12.48598468</v>
      </c>
    </row>
    <row r="115" spans="1:17">
      <c r="A115" t="e">
        <v>#N/A</v>
      </c>
      <c r="B115" s="14" t="s">
        <v>9650</v>
      </c>
      <c r="C115">
        <v>0</v>
      </c>
      <c r="D115">
        <v>0</v>
      </c>
      <c r="E115">
        <v>0.86572333000000001</v>
      </c>
      <c r="F115">
        <v>0</v>
      </c>
      <c r="G115">
        <v>0</v>
      </c>
      <c r="H115">
        <v>1.5626102100000001</v>
      </c>
      <c r="I115">
        <v>0</v>
      </c>
      <c r="J115">
        <v>0</v>
      </c>
      <c r="K115">
        <v>0</v>
      </c>
      <c r="L115">
        <v>1.2854236210000001</v>
      </c>
      <c r="M115">
        <v>0</v>
      </c>
      <c r="N115">
        <v>0.250779054</v>
      </c>
      <c r="O115">
        <v>0</v>
      </c>
      <c r="P115">
        <v>0</v>
      </c>
      <c r="Q115">
        <v>0</v>
      </c>
    </row>
    <row r="116" spans="1:17">
      <c r="A116" t="s">
        <v>9651</v>
      </c>
      <c r="B116" s="14" t="s">
        <v>3185</v>
      </c>
      <c r="C116">
        <v>41.595583359999999</v>
      </c>
      <c r="D116">
        <v>6.3955967459999998</v>
      </c>
      <c r="E116">
        <v>6.4909051050000004</v>
      </c>
      <c r="F116">
        <v>7.3843176450000003</v>
      </c>
      <c r="G116">
        <v>5.9396054649999996</v>
      </c>
      <c r="H116">
        <v>5.194667752</v>
      </c>
      <c r="I116">
        <v>10.39273788</v>
      </c>
      <c r="J116">
        <v>6.102769533</v>
      </c>
      <c r="K116">
        <v>7.6205064450000002</v>
      </c>
      <c r="L116">
        <v>8.4085582110000008</v>
      </c>
      <c r="M116">
        <v>13.54009033</v>
      </c>
      <c r="N116">
        <v>4.5179972780000002</v>
      </c>
      <c r="O116">
        <v>23.3552432</v>
      </c>
      <c r="P116">
        <v>2.6075467780000001</v>
      </c>
      <c r="Q116">
        <v>15.146898090000001</v>
      </c>
    </row>
    <row r="117" spans="1:17">
      <c r="A117" t="s">
        <v>9652</v>
      </c>
      <c r="B117" s="14" t="s">
        <v>1726</v>
      </c>
      <c r="C117">
        <v>16.17068167</v>
      </c>
      <c r="D117">
        <v>4.3401516969999996</v>
      </c>
      <c r="E117">
        <v>3.3083929959999998</v>
      </c>
      <c r="F117">
        <v>3.090069137</v>
      </c>
      <c r="G117">
        <v>7.0346346479999999</v>
      </c>
      <c r="H117">
        <v>5.3744142589999999</v>
      </c>
      <c r="I117">
        <v>5.8955054349999996</v>
      </c>
      <c r="J117">
        <v>1.340360716</v>
      </c>
      <c r="K117">
        <v>1.9750299419999999</v>
      </c>
      <c r="L117">
        <v>4.7158011139999996</v>
      </c>
      <c r="M117">
        <v>2.3877211840000001</v>
      </c>
      <c r="N117">
        <v>1.763384641</v>
      </c>
      <c r="O117">
        <v>6.1991578479999996</v>
      </c>
      <c r="P117">
        <v>0.74649685700000001</v>
      </c>
      <c r="Q117">
        <v>2.7790619040000002</v>
      </c>
    </row>
    <row r="118" spans="1:17">
      <c r="A118" t="s">
        <v>9653</v>
      </c>
      <c r="B118" s="14" t="s">
        <v>7595</v>
      </c>
      <c r="C118">
        <v>34.879588849999998</v>
      </c>
      <c r="D118">
        <v>0.61815974399999996</v>
      </c>
      <c r="E118">
        <v>1.781167256</v>
      </c>
      <c r="F118">
        <v>1.329381835</v>
      </c>
      <c r="G118">
        <v>2.2887598179999999</v>
      </c>
      <c r="H118">
        <v>0.80374123200000003</v>
      </c>
      <c r="I118">
        <v>4.0692469950000003</v>
      </c>
      <c r="J118">
        <v>2.2992833259999998</v>
      </c>
      <c r="K118">
        <v>14.2408047</v>
      </c>
      <c r="L118">
        <v>12.341803820000001</v>
      </c>
      <c r="M118">
        <v>22.764017500000001</v>
      </c>
      <c r="N118">
        <v>1.9778503409999999</v>
      </c>
      <c r="O118">
        <v>17.76905756</v>
      </c>
      <c r="P118">
        <v>1.67457403</v>
      </c>
      <c r="Q118">
        <v>15.34550606</v>
      </c>
    </row>
    <row r="119" spans="1:17">
      <c r="A119" t="s">
        <v>9654</v>
      </c>
      <c r="B119" s="14" t="s">
        <v>9655</v>
      </c>
      <c r="C119">
        <v>0</v>
      </c>
      <c r="D119">
        <v>0.84320407500000005</v>
      </c>
      <c r="E119">
        <v>0.20246755299999999</v>
      </c>
      <c r="F119">
        <v>0.25905004799999998</v>
      </c>
      <c r="G119">
        <v>0.32863104799999998</v>
      </c>
      <c r="H119">
        <v>0.73089832399999999</v>
      </c>
      <c r="I119">
        <v>0</v>
      </c>
      <c r="J119">
        <v>0</v>
      </c>
      <c r="K119">
        <v>0</v>
      </c>
      <c r="L119">
        <v>1.202493064</v>
      </c>
      <c r="M119">
        <v>0</v>
      </c>
      <c r="N119">
        <v>0.23459975999999999</v>
      </c>
      <c r="O119">
        <v>0</v>
      </c>
      <c r="P119">
        <v>0</v>
      </c>
      <c r="Q119">
        <v>0</v>
      </c>
    </row>
    <row r="120" spans="1:17">
      <c r="A120" t="s">
        <v>9656</v>
      </c>
      <c r="B120" s="14" t="s">
        <v>9657</v>
      </c>
      <c r="C120">
        <v>8.9093447260000005</v>
      </c>
      <c r="D120">
        <v>0.232202137</v>
      </c>
      <c r="E120">
        <v>0.33453395200000002</v>
      </c>
      <c r="F120">
        <v>7.1337386000000003E-2</v>
      </c>
      <c r="G120">
        <v>9.0498651999999999E-2</v>
      </c>
      <c r="H120">
        <v>0.20127529999999999</v>
      </c>
      <c r="I120">
        <v>0.76427481600000002</v>
      </c>
      <c r="J120">
        <v>0.863690183</v>
      </c>
      <c r="K120">
        <v>0.950993388</v>
      </c>
      <c r="L120">
        <v>1.9868603680000001</v>
      </c>
      <c r="M120">
        <v>0</v>
      </c>
      <c r="N120">
        <v>6.4604249000000002E-2</v>
      </c>
      <c r="O120">
        <v>0.58040620600000004</v>
      </c>
      <c r="P120">
        <v>0</v>
      </c>
      <c r="Q120">
        <v>0</v>
      </c>
    </row>
    <row r="121" spans="1:17">
      <c r="A121" t="s">
        <v>9658</v>
      </c>
      <c r="B121" s="14" t="s">
        <v>7578</v>
      </c>
      <c r="C121">
        <v>4.8513871599999998</v>
      </c>
      <c r="D121">
        <v>0.44781028899999997</v>
      </c>
      <c r="E121">
        <v>0.23655900599999999</v>
      </c>
      <c r="F121">
        <v>0.27515350199999999</v>
      </c>
      <c r="G121">
        <v>0.31415390999999998</v>
      </c>
      <c r="H121">
        <v>7.7633351000000003E-2</v>
      </c>
      <c r="I121">
        <v>0.58957274100000001</v>
      </c>
      <c r="J121">
        <v>0.28188058700000002</v>
      </c>
      <c r="K121">
        <v>0.275103814</v>
      </c>
      <c r="L121">
        <v>1.9158663359999999</v>
      </c>
      <c r="M121">
        <v>0.38801930200000001</v>
      </c>
      <c r="N121">
        <v>0.124591649</v>
      </c>
      <c r="O121">
        <v>4.4773381309999998</v>
      </c>
      <c r="P121">
        <v>0.30327576699999997</v>
      </c>
      <c r="Q121">
        <v>1.1116666159999999</v>
      </c>
    </row>
    <row r="122" spans="1:17">
      <c r="A122" t="s">
        <v>9658</v>
      </c>
      <c r="B122" s="14" t="s">
        <v>9659</v>
      </c>
      <c r="C122">
        <v>5.4633646359999997</v>
      </c>
      <c r="D122">
        <v>26.130459519999999</v>
      </c>
      <c r="E122">
        <v>18.033210780000001</v>
      </c>
      <c r="F122">
        <v>25.875918810000002</v>
      </c>
      <c r="G122">
        <v>18.360420479999998</v>
      </c>
      <c r="H122">
        <v>50.411406159999999</v>
      </c>
      <c r="I122">
        <v>29.213549319999998</v>
      </c>
      <c r="J122">
        <v>31.255470240000001</v>
      </c>
      <c r="K122">
        <v>34.698355079999999</v>
      </c>
      <c r="L122">
        <v>8.7629438610000001</v>
      </c>
      <c r="M122">
        <v>7.260357087</v>
      </c>
      <c r="N122">
        <v>20.238924470000001</v>
      </c>
      <c r="O122">
        <v>3.4131350010000001</v>
      </c>
      <c r="P122">
        <v>51.009183630000003</v>
      </c>
      <c r="Q122">
        <v>30.33444253</v>
      </c>
    </row>
    <row r="123" spans="1:17">
      <c r="A123" t="s">
        <v>9660</v>
      </c>
      <c r="B123" s="14" t="s">
        <v>2782</v>
      </c>
      <c r="C123">
        <v>26.11520427</v>
      </c>
      <c r="D123">
        <v>2.0592073790000001</v>
      </c>
      <c r="E123">
        <v>2.354526205</v>
      </c>
      <c r="F123">
        <v>3.5547886040000001</v>
      </c>
      <c r="G123">
        <v>2.2165864819999999</v>
      </c>
      <c r="H123">
        <v>13.089582099999999</v>
      </c>
      <c r="I123">
        <v>3.2274842189999999</v>
      </c>
      <c r="J123">
        <v>3.535084135</v>
      </c>
      <c r="K123">
        <v>10.84315934</v>
      </c>
      <c r="L123">
        <v>16.501091859999999</v>
      </c>
      <c r="M123">
        <v>5.097899891</v>
      </c>
      <c r="N123">
        <v>1.9643015269999999</v>
      </c>
      <c r="O123">
        <v>9.8040748149999999</v>
      </c>
      <c r="P123">
        <v>4.3829686839999997</v>
      </c>
      <c r="Q123">
        <v>5.1727348949999996</v>
      </c>
    </row>
    <row r="124" spans="1:17">
      <c r="A124" t="s">
        <v>9661</v>
      </c>
      <c r="B124" s="14" t="s">
        <v>4088</v>
      </c>
      <c r="C124">
        <v>138.26775689999999</v>
      </c>
      <c r="D124">
        <v>15.153400420000001</v>
      </c>
      <c r="E124">
        <v>6.4599523400000001</v>
      </c>
      <c r="F124">
        <v>4.1824307159999998</v>
      </c>
      <c r="G124">
        <v>10.106350750000001</v>
      </c>
      <c r="H124">
        <v>20.791435409999998</v>
      </c>
      <c r="I124">
        <v>22.93772177</v>
      </c>
      <c r="J124">
        <v>7.7903359849999996</v>
      </c>
      <c r="K124">
        <v>40.489238409999999</v>
      </c>
      <c r="L124">
        <v>88.058918590000005</v>
      </c>
      <c r="M124">
        <v>35.107326530000002</v>
      </c>
      <c r="N124">
        <v>6.8087956900000002</v>
      </c>
      <c r="O124">
        <v>55.093863820000003</v>
      </c>
      <c r="P124">
        <v>8.7807601949999992</v>
      </c>
      <c r="Q124">
        <v>24.893971969999999</v>
      </c>
    </row>
    <row r="125" spans="1:17">
      <c r="A125" t="e">
        <v>#N/A</v>
      </c>
      <c r="B125" s="14" t="s">
        <v>9662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0.30795831000000001</v>
      </c>
      <c r="K125">
        <v>1.1020335139999999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</row>
    <row r="126" spans="1:17">
      <c r="A126" t="s">
        <v>9663</v>
      </c>
      <c r="B126" s="14" t="s">
        <v>7552</v>
      </c>
      <c r="C126">
        <v>76.47672815</v>
      </c>
      <c r="D126">
        <v>13.109340339999999</v>
      </c>
      <c r="E126">
        <v>8.5896890060000004</v>
      </c>
      <c r="F126">
        <v>5.9729359930000001</v>
      </c>
      <c r="G126">
        <v>9.6556072030000006</v>
      </c>
      <c r="H126">
        <v>13.481901089999999</v>
      </c>
      <c r="I126">
        <v>30.715773309999999</v>
      </c>
      <c r="J126">
        <v>14.24050083</v>
      </c>
      <c r="K126">
        <v>52.324845660000001</v>
      </c>
      <c r="L126">
        <v>92.367091729999999</v>
      </c>
      <c r="M126">
        <v>23.103050870000001</v>
      </c>
      <c r="N126">
        <v>12.88931249</v>
      </c>
      <c r="O126">
        <v>36.10006783</v>
      </c>
      <c r="P126">
        <v>8.2762796640000005</v>
      </c>
      <c r="Q126">
        <v>26.88957529</v>
      </c>
    </row>
    <row r="127" spans="1:17">
      <c r="A127" t="s">
        <v>9663</v>
      </c>
      <c r="B127" s="14" t="s">
        <v>9664</v>
      </c>
      <c r="C127">
        <v>7.7501885359999996</v>
      </c>
      <c r="D127">
        <v>1.7169262599999999</v>
      </c>
      <c r="E127">
        <v>2.1437677040000001</v>
      </c>
      <c r="F127">
        <v>2.1701865699999998</v>
      </c>
      <c r="G127">
        <v>2.2177750000000001</v>
      </c>
      <c r="H127">
        <v>5.78291457</v>
      </c>
      <c r="I127">
        <v>2.9062932959999999</v>
      </c>
      <c r="J127">
        <v>2.6386990830000001</v>
      </c>
      <c r="K127">
        <v>7.2326489079999998</v>
      </c>
      <c r="L127">
        <v>7.5553961010000004</v>
      </c>
      <c r="M127">
        <v>1.2751583369999999</v>
      </c>
      <c r="N127">
        <v>1.3102365140000001</v>
      </c>
      <c r="O127">
        <v>4.1689659690000003</v>
      </c>
      <c r="P127">
        <v>2.5248805220000001</v>
      </c>
      <c r="Q127">
        <v>1.826650052</v>
      </c>
    </row>
    <row r="128" spans="1:17">
      <c r="A128" t="s">
        <v>9665</v>
      </c>
      <c r="B128" s="14" t="s">
        <v>9666</v>
      </c>
      <c r="C128">
        <v>0.84023261900000001</v>
      </c>
      <c r="D128">
        <v>0.65148880499999995</v>
      </c>
      <c r="E128">
        <v>0.17878111499999999</v>
      </c>
      <c r="F128">
        <v>0.34311613699999999</v>
      </c>
      <c r="G128">
        <v>0.36273111600000002</v>
      </c>
      <c r="H128">
        <v>0</v>
      </c>
      <c r="I128">
        <v>0</v>
      </c>
      <c r="J128">
        <v>5.3258303999999999E-2</v>
      </c>
      <c r="K128">
        <v>0.19058565399999999</v>
      </c>
      <c r="L128">
        <v>0.26545370800000001</v>
      </c>
      <c r="M128">
        <v>0</v>
      </c>
      <c r="N128">
        <v>5.1788553000000001E-2</v>
      </c>
      <c r="O128">
        <v>1.3958090240000001</v>
      </c>
      <c r="P128">
        <v>0.44121533499999999</v>
      </c>
      <c r="Q128">
        <v>0.28880148700000002</v>
      </c>
    </row>
    <row r="129" spans="1:17">
      <c r="A129" t="e">
        <v>#N/A</v>
      </c>
      <c r="B129" s="14" t="s">
        <v>9667</v>
      </c>
      <c r="C129">
        <v>0</v>
      </c>
      <c r="D129">
        <v>0.22478536099999999</v>
      </c>
      <c r="E129">
        <v>0.107949531</v>
      </c>
      <c r="F129">
        <v>0.13811759300000001</v>
      </c>
      <c r="G129">
        <v>0</v>
      </c>
      <c r="H129">
        <v>2.7278490280000001</v>
      </c>
      <c r="I129">
        <v>0</v>
      </c>
      <c r="J129">
        <v>0.38589370499999998</v>
      </c>
      <c r="K129">
        <v>0.46030883900000003</v>
      </c>
      <c r="L129">
        <v>0</v>
      </c>
      <c r="M129">
        <v>1.947723423</v>
      </c>
      <c r="N129">
        <v>0.12508144400000001</v>
      </c>
      <c r="O129">
        <v>1.1237348650000001</v>
      </c>
      <c r="P129">
        <v>0.60893601100000005</v>
      </c>
      <c r="Q129">
        <v>0</v>
      </c>
    </row>
    <row r="130" spans="1:17">
      <c r="A130" t="s">
        <v>9668</v>
      </c>
      <c r="B130" s="14" t="s">
        <v>9669</v>
      </c>
      <c r="C130">
        <v>853.99610110000003</v>
      </c>
      <c r="D130">
        <v>220.041706</v>
      </c>
      <c r="E130">
        <v>125.2212028</v>
      </c>
      <c r="F130">
        <v>112.5593693</v>
      </c>
      <c r="G130">
        <v>124.9228975</v>
      </c>
      <c r="H130">
        <v>238.83600490000001</v>
      </c>
      <c r="I130">
        <v>1844.8269560000001</v>
      </c>
      <c r="J130">
        <v>151.05102669999999</v>
      </c>
      <c r="K130">
        <v>1474.6343999999999</v>
      </c>
      <c r="L130">
        <v>526.15971119999995</v>
      </c>
      <c r="M130">
        <v>1006.220376</v>
      </c>
      <c r="N130">
        <v>94.186034770000006</v>
      </c>
      <c r="O130">
        <v>1546.669719</v>
      </c>
      <c r="P130">
        <v>133.3502125</v>
      </c>
      <c r="Q130">
        <v>1957.324689</v>
      </c>
    </row>
    <row r="131" spans="1:17">
      <c r="A131" t="s">
        <v>9670</v>
      </c>
      <c r="B131" s="14" t="s">
        <v>9671</v>
      </c>
      <c r="C131">
        <v>0</v>
      </c>
      <c r="D131">
        <v>2.4461936400000002</v>
      </c>
      <c r="E131">
        <v>1.6446428500000001</v>
      </c>
      <c r="F131">
        <v>1.2024355179999999</v>
      </c>
      <c r="G131">
        <v>2.2881156420000002</v>
      </c>
      <c r="H131">
        <v>1.69630948</v>
      </c>
      <c r="I131">
        <v>0</v>
      </c>
      <c r="J131">
        <v>1.399810499</v>
      </c>
      <c r="K131">
        <v>2.0036972980000001</v>
      </c>
      <c r="L131">
        <v>11.16325112</v>
      </c>
      <c r="M131">
        <v>4.2391627439999997</v>
      </c>
      <c r="N131">
        <v>2.7223608509999999</v>
      </c>
      <c r="O131">
        <v>4.8915517660000001</v>
      </c>
      <c r="P131">
        <v>0.99399848899999999</v>
      </c>
      <c r="Q131">
        <v>0</v>
      </c>
    </row>
    <row r="132" spans="1:17">
      <c r="A132" t="s">
        <v>9672</v>
      </c>
      <c r="B132" s="14" t="s">
        <v>8946</v>
      </c>
      <c r="C132">
        <v>67.487324380000004</v>
      </c>
      <c r="D132">
        <v>168.31410009999999</v>
      </c>
      <c r="E132">
        <v>183.46112919999999</v>
      </c>
      <c r="F132">
        <v>202.44105440000001</v>
      </c>
      <c r="G132">
        <v>260.8699469</v>
      </c>
      <c r="H132">
        <v>131.82278629999999</v>
      </c>
      <c r="I132">
        <v>114.7321615</v>
      </c>
      <c r="J132">
        <v>114.5799823</v>
      </c>
      <c r="K132">
        <v>307.4603755</v>
      </c>
      <c r="L132">
        <v>380.18112050000002</v>
      </c>
      <c r="M132">
        <v>51.476850779999999</v>
      </c>
      <c r="N132">
        <v>75.911136999999997</v>
      </c>
      <c r="O132">
        <v>54.014805580000001</v>
      </c>
      <c r="P132">
        <v>105.26012</v>
      </c>
      <c r="Q132">
        <v>181.6907918</v>
      </c>
    </row>
    <row r="133" spans="1:17">
      <c r="A133" t="s">
        <v>9673</v>
      </c>
      <c r="B133" s="14" t="s">
        <v>7478</v>
      </c>
      <c r="C133">
        <v>12.74112777</v>
      </c>
      <c r="D133">
        <v>0.71684734299999997</v>
      </c>
      <c r="E133">
        <v>0.55941328800000001</v>
      </c>
      <c r="F133">
        <v>0.49551884800000001</v>
      </c>
      <c r="G133">
        <v>0.76830784799999996</v>
      </c>
      <c r="H133">
        <v>0.31068547800000001</v>
      </c>
      <c r="I133">
        <v>3.5391687869999999</v>
      </c>
      <c r="J133">
        <v>2.0766826279999999</v>
      </c>
      <c r="K133">
        <v>2.9358777260000002</v>
      </c>
      <c r="L133">
        <v>4.3447570170000001</v>
      </c>
      <c r="M133">
        <v>1.5528372829999999</v>
      </c>
      <c r="N133">
        <v>0.698054917</v>
      </c>
      <c r="O133">
        <v>6.0473665199999997</v>
      </c>
      <c r="P133">
        <v>1.3047244280000001</v>
      </c>
      <c r="Q133">
        <v>2.0853956579999999</v>
      </c>
    </row>
    <row r="134" spans="1:17">
      <c r="A134" t="s">
        <v>9674</v>
      </c>
      <c r="B134" s="14" t="s">
        <v>9675</v>
      </c>
      <c r="C134">
        <v>4.6619868149999997</v>
      </c>
      <c r="D134">
        <v>6.8852411760000001</v>
      </c>
      <c r="E134">
        <v>0.95062611200000002</v>
      </c>
      <c r="F134">
        <v>0.74035187800000002</v>
      </c>
      <c r="G134">
        <v>0.53669191000000005</v>
      </c>
      <c r="H134">
        <v>1.4920502010000001</v>
      </c>
      <c r="I134">
        <v>2.8327777759999999</v>
      </c>
      <c r="J134">
        <v>0.591001836</v>
      </c>
      <c r="K134">
        <v>1.0574545479999999</v>
      </c>
      <c r="L134">
        <v>1.9638080529999999</v>
      </c>
      <c r="M134">
        <v>2.2372251169999999</v>
      </c>
      <c r="N134">
        <v>0.76625622400000004</v>
      </c>
      <c r="O134">
        <v>6.0235571610000003</v>
      </c>
      <c r="P134">
        <v>0.87430723099999996</v>
      </c>
      <c r="Q134">
        <v>1.602399975</v>
      </c>
    </row>
    <row r="135" spans="1:17">
      <c r="A135" t="s">
        <v>9674</v>
      </c>
      <c r="B135" s="14" t="s">
        <v>259</v>
      </c>
      <c r="C135">
        <v>21.757097009999999</v>
      </c>
      <c r="D135">
        <v>49.92715261</v>
      </c>
      <c r="E135">
        <v>42.843623520000001</v>
      </c>
      <c r="F135">
        <v>16.875333860000001</v>
      </c>
      <c r="G135">
        <v>57.915178859999997</v>
      </c>
      <c r="H135">
        <v>64.797841790000007</v>
      </c>
      <c r="I135">
        <v>46.096559390000003</v>
      </c>
      <c r="J135">
        <v>61.928395690000002</v>
      </c>
      <c r="K135">
        <v>16.201864489999998</v>
      </c>
      <c r="L135">
        <v>33.460624600000003</v>
      </c>
      <c r="M135">
        <v>0.78799545999999998</v>
      </c>
      <c r="N135">
        <v>1.9735763099999999</v>
      </c>
      <c r="O135">
        <v>49.554920299999999</v>
      </c>
      <c r="P135">
        <v>0.55430730800000005</v>
      </c>
      <c r="Q135">
        <v>2.5397880310000001</v>
      </c>
    </row>
    <row r="136" spans="1:17">
      <c r="A136" t="s">
        <v>9676</v>
      </c>
      <c r="B136" s="14" t="s">
        <v>197</v>
      </c>
      <c r="C136">
        <v>0.52945427199999995</v>
      </c>
      <c r="D136">
        <v>0.117291849</v>
      </c>
      <c r="E136">
        <v>5.6327512000000003E-2</v>
      </c>
      <c r="F136">
        <v>0.57655241499999998</v>
      </c>
      <c r="G136">
        <v>0.36570737199999998</v>
      </c>
      <c r="H136">
        <v>0.203339662</v>
      </c>
      <c r="I136">
        <v>0.77211353199999999</v>
      </c>
      <c r="J136">
        <v>0.93966766300000004</v>
      </c>
      <c r="K136">
        <v>0.96074716599999999</v>
      </c>
      <c r="L136">
        <v>1.003619211</v>
      </c>
      <c r="M136">
        <v>0</v>
      </c>
      <c r="N136">
        <v>0.19580056900000001</v>
      </c>
      <c r="O136">
        <v>0.58635908999999997</v>
      </c>
      <c r="P136">
        <v>0.87378414100000001</v>
      </c>
      <c r="Q136">
        <v>0</v>
      </c>
    </row>
    <row r="137" spans="1:17">
      <c r="A137" t="s">
        <v>9677</v>
      </c>
      <c r="B137" s="14" t="s">
        <v>3183</v>
      </c>
      <c r="C137">
        <v>10.64366835</v>
      </c>
      <c r="D137">
        <v>4.0084791649999998</v>
      </c>
      <c r="E137">
        <v>7.4452485270000004</v>
      </c>
      <c r="F137">
        <v>6.0487852430000002</v>
      </c>
      <c r="G137">
        <v>8.5465247259999995</v>
      </c>
      <c r="H137">
        <v>17.270769489999999</v>
      </c>
      <c r="I137">
        <v>3.492420745</v>
      </c>
      <c r="J137">
        <v>8.3656716109999998</v>
      </c>
      <c r="K137">
        <v>5.1906346570000004</v>
      </c>
      <c r="L137">
        <v>5.2120946159999999</v>
      </c>
      <c r="M137">
        <v>4.0862032629999998</v>
      </c>
      <c r="N137">
        <v>2.9521477520000001</v>
      </c>
      <c r="O137">
        <v>7.661960273</v>
      </c>
      <c r="P137">
        <v>1.7565763670000001</v>
      </c>
      <c r="Q137">
        <v>4.5730003569999997</v>
      </c>
    </row>
    <row r="138" spans="1:17">
      <c r="A138" t="s">
        <v>9678</v>
      </c>
      <c r="B138" s="14" t="s">
        <v>3182</v>
      </c>
      <c r="C138">
        <v>54.919938209999998</v>
      </c>
      <c r="D138">
        <v>9.0479205159999996</v>
      </c>
      <c r="E138">
        <v>8.6992029429999995</v>
      </c>
      <c r="F138">
        <v>7.0625905519999996</v>
      </c>
      <c r="G138">
        <v>7.6349531979999998</v>
      </c>
      <c r="H138">
        <v>16.462667920000001</v>
      </c>
      <c r="I138">
        <v>19.976605469999999</v>
      </c>
      <c r="J138">
        <v>14.838134159999999</v>
      </c>
      <c r="K138">
        <v>19.809159269999999</v>
      </c>
      <c r="L138">
        <v>17.683692659999998</v>
      </c>
      <c r="M138">
        <v>18.770344609999999</v>
      </c>
      <c r="N138">
        <v>7.3935797579999996</v>
      </c>
      <c r="O138">
        <v>23.712893019999999</v>
      </c>
      <c r="P138">
        <v>12.71056038</v>
      </c>
      <c r="Q138">
        <v>16.399550319999999</v>
      </c>
    </row>
    <row r="139" spans="1:17">
      <c r="A139" t="s">
        <v>9679</v>
      </c>
      <c r="B139" s="14" t="s">
        <v>4085</v>
      </c>
      <c r="C139">
        <v>2.4436351009999999</v>
      </c>
      <c r="D139">
        <v>10.345742570000001</v>
      </c>
      <c r="E139">
        <v>6.2104692190000002</v>
      </c>
      <c r="F139">
        <v>6.3938184480000002</v>
      </c>
      <c r="G139">
        <v>4.1259293230000003</v>
      </c>
      <c r="H139">
        <v>4.2753467389999997</v>
      </c>
      <c r="I139">
        <v>6.3352905220000002</v>
      </c>
      <c r="J139">
        <v>5.5416298079999997</v>
      </c>
      <c r="K139">
        <v>9.1147808070000007</v>
      </c>
      <c r="L139">
        <v>4.6320886679999997</v>
      </c>
      <c r="M139">
        <v>0.52118568899999995</v>
      </c>
      <c r="N139">
        <v>8.4010158609999994</v>
      </c>
      <c r="O139">
        <v>3.0069696920000002</v>
      </c>
      <c r="P139">
        <v>7.169510904</v>
      </c>
      <c r="Q139">
        <v>10.452297359999999</v>
      </c>
    </row>
    <row r="140" spans="1:17">
      <c r="A140" t="s">
        <v>9680</v>
      </c>
      <c r="B140" s="14" t="s">
        <v>2509</v>
      </c>
      <c r="C140">
        <v>71.691253669999995</v>
      </c>
      <c r="D140">
        <v>4.8310306069999998</v>
      </c>
      <c r="E140">
        <v>3.2190336290000001</v>
      </c>
      <c r="F140">
        <v>2.7828643789999998</v>
      </c>
      <c r="G140">
        <v>5.7426919969999997</v>
      </c>
      <c r="H140">
        <v>13.71435423</v>
      </c>
      <c r="I140">
        <v>22.261332729999999</v>
      </c>
      <c r="J140">
        <v>5.9782533930000001</v>
      </c>
      <c r="K140">
        <v>22.75353685</v>
      </c>
      <c r="L140">
        <v>45.470906059999997</v>
      </c>
      <c r="M140">
        <v>23.54624059</v>
      </c>
      <c r="N140">
        <v>5.2084243729999997</v>
      </c>
      <c r="O140">
        <v>37.735981029999998</v>
      </c>
      <c r="P140">
        <v>6.339064069</v>
      </c>
      <c r="Q140">
        <v>14.05405258</v>
      </c>
    </row>
    <row r="141" spans="1:17">
      <c r="A141" t="s">
        <v>9681</v>
      </c>
      <c r="B141" s="14" t="s">
        <v>3059</v>
      </c>
      <c r="C141">
        <v>0</v>
      </c>
      <c r="D141">
        <v>1.919321163</v>
      </c>
      <c r="E141">
        <v>0.40965462899999999</v>
      </c>
      <c r="F141">
        <v>0.52413855899999995</v>
      </c>
      <c r="G141">
        <v>0.33246124700000002</v>
      </c>
      <c r="H141">
        <v>1.1091254290000001</v>
      </c>
      <c r="I141">
        <v>0</v>
      </c>
      <c r="J141">
        <v>0.97627809200000004</v>
      </c>
      <c r="K141">
        <v>2.1835162869999998</v>
      </c>
      <c r="L141">
        <v>3.0412703379999999</v>
      </c>
      <c r="M141">
        <v>0</v>
      </c>
      <c r="N141">
        <v>1.4240041370000001</v>
      </c>
      <c r="O141">
        <v>1.066107436</v>
      </c>
      <c r="P141">
        <v>1.5886984390000001</v>
      </c>
      <c r="Q141">
        <v>0.661752593</v>
      </c>
    </row>
    <row r="142" spans="1:17">
      <c r="A142" t="s">
        <v>9682</v>
      </c>
      <c r="B142" s="14" t="s">
        <v>9683</v>
      </c>
      <c r="C142">
        <v>2.1565239269999998</v>
      </c>
      <c r="D142">
        <v>16.004365589999999</v>
      </c>
      <c r="E142">
        <v>14.683390989999999</v>
      </c>
      <c r="F142">
        <v>8.5128039340000008</v>
      </c>
      <c r="G142">
        <v>24.391631360000002</v>
      </c>
      <c r="H142">
        <v>24.01850211</v>
      </c>
      <c r="I142">
        <v>58.180669819999999</v>
      </c>
      <c r="J142">
        <v>52.48960434</v>
      </c>
      <c r="K142">
        <v>31.30580844</v>
      </c>
      <c r="L142">
        <v>21.801858589999998</v>
      </c>
      <c r="M142">
        <v>12.41864386</v>
      </c>
      <c r="N142">
        <v>32.831103220000003</v>
      </c>
      <c r="O142">
        <v>7.1649100280000004</v>
      </c>
      <c r="P142">
        <v>40.766914509999999</v>
      </c>
      <c r="Q142">
        <v>22.23696048</v>
      </c>
    </row>
    <row r="143" spans="1:17">
      <c r="A143" t="s">
        <v>9684</v>
      </c>
      <c r="B143" s="14" t="s">
        <v>4084</v>
      </c>
      <c r="C143">
        <v>14.39910504</v>
      </c>
      <c r="D143">
        <v>21.974755689999999</v>
      </c>
      <c r="E143">
        <v>19.574151220000001</v>
      </c>
      <c r="F143">
        <v>29.45442955</v>
      </c>
      <c r="G143">
        <v>18.095873730000001</v>
      </c>
      <c r="H143">
        <v>125.19421130000001</v>
      </c>
      <c r="I143">
        <v>10.499248420000001</v>
      </c>
      <c r="J143">
        <v>17.01152755</v>
      </c>
      <c r="K143">
        <v>13.33647337</v>
      </c>
      <c r="L143">
        <v>9.7300032030000008</v>
      </c>
      <c r="M143">
        <v>8.0615942349999994</v>
      </c>
      <c r="N143">
        <v>10.526769570000001</v>
      </c>
      <c r="O143">
        <v>10.85261231</v>
      </c>
      <c r="P143">
        <v>5.8208679849999996</v>
      </c>
      <c r="Q143">
        <v>37.806422320000003</v>
      </c>
    </row>
    <row r="144" spans="1:17">
      <c r="A144" t="s">
        <v>9685</v>
      </c>
      <c r="B144" s="14" t="s">
        <v>8396</v>
      </c>
      <c r="C144">
        <v>8.3612760880000003</v>
      </c>
      <c r="D144">
        <v>2.7381864720000002</v>
      </c>
      <c r="E144">
        <v>4.09961149</v>
      </c>
      <c r="F144">
        <v>3.6123343430000001</v>
      </c>
      <c r="G144">
        <v>2.9504472380000002</v>
      </c>
      <c r="H144">
        <v>11.169361719999999</v>
      </c>
      <c r="I144">
        <v>10.60296752</v>
      </c>
      <c r="J144">
        <v>5.0693841480000001</v>
      </c>
      <c r="K144">
        <v>4.4527586530000001</v>
      </c>
      <c r="L144">
        <v>4.5940316020000003</v>
      </c>
      <c r="M144">
        <v>9.0716590050000008</v>
      </c>
      <c r="N144">
        <v>2.3303025449999999</v>
      </c>
      <c r="O144">
        <v>11.27295997</v>
      </c>
      <c r="P144">
        <v>4.4724098659999996</v>
      </c>
      <c r="Q144">
        <v>4.9980961649999998</v>
      </c>
    </row>
    <row r="145" spans="1:17">
      <c r="A145" t="s">
        <v>9686</v>
      </c>
      <c r="B145" s="14" t="s">
        <v>2571</v>
      </c>
      <c r="C145">
        <v>4.1331876430000003</v>
      </c>
      <c r="D145">
        <v>0.30521315100000002</v>
      </c>
      <c r="E145">
        <v>0.25650393100000002</v>
      </c>
      <c r="F145">
        <v>0.14065186099999999</v>
      </c>
      <c r="G145">
        <v>0.17843103599999999</v>
      </c>
      <c r="H145">
        <v>0.52912405799999995</v>
      </c>
      <c r="I145">
        <v>0.50229237299999996</v>
      </c>
      <c r="J145">
        <v>0.65495720599999996</v>
      </c>
      <c r="K145">
        <v>1.406264618</v>
      </c>
      <c r="L145">
        <v>1.088160947</v>
      </c>
      <c r="M145">
        <v>3.3057691120000001</v>
      </c>
      <c r="N145">
        <v>0.16983535599999999</v>
      </c>
      <c r="O145">
        <v>4.5774154139999998</v>
      </c>
      <c r="P145">
        <v>0.41340609900000003</v>
      </c>
      <c r="Q145">
        <v>1.1838693170000001</v>
      </c>
    </row>
    <row r="146" spans="1:17">
      <c r="A146" t="s">
        <v>9687</v>
      </c>
      <c r="B146" s="14" t="s">
        <v>9688</v>
      </c>
      <c r="C146">
        <v>14.909942040000001</v>
      </c>
      <c r="D146">
        <v>2.718136039</v>
      </c>
      <c r="E146">
        <v>2.296738924</v>
      </c>
      <c r="F146">
        <v>1.501009437</v>
      </c>
      <c r="G146">
        <v>3.2987932729999998</v>
      </c>
      <c r="H146">
        <v>4.3543288279999999</v>
      </c>
      <c r="I146">
        <v>33.974156929999999</v>
      </c>
      <c r="J146">
        <v>3.4849437910000001</v>
      </c>
      <c r="K146">
        <v>18.952987060000002</v>
      </c>
      <c r="L146">
        <v>11.481796320000001</v>
      </c>
      <c r="M146">
        <v>26.831556590000002</v>
      </c>
      <c r="N146">
        <v>3.0632958499999998</v>
      </c>
      <c r="O146">
        <v>19.4365138</v>
      </c>
      <c r="P146">
        <v>2.8428082639999999</v>
      </c>
      <c r="Q146">
        <v>5.6586192909999999</v>
      </c>
    </row>
    <row r="147" spans="1:17">
      <c r="A147" t="s">
        <v>9689</v>
      </c>
      <c r="B147" s="14" t="s">
        <v>9690</v>
      </c>
      <c r="C147">
        <v>0</v>
      </c>
      <c r="D147">
        <v>0.32327788699999999</v>
      </c>
      <c r="E147">
        <v>0.85386934400000003</v>
      </c>
      <c r="F147">
        <v>0.99317774700000006</v>
      </c>
      <c r="G147">
        <v>0.62997294599999998</v>
      </c>
      <c r="H147">
        <v>0.28022073600000003</v>
      </c>
      <c r="I147">
        <v>1.0640433840000001</v>
      </c>
      <c r="J147">
        <v>0.46248156099999999</v>
      </c>
      <c r="K147">
        <v>0.99299839599999995</v>
      </c>
      <c r="L147">
        <v>1.3830794790000001</v>
      </c>
      <c r="M147">
        <v>0</v>
      </c>
      <c r="N147">
        <v>1.529043312</v>
      </c>
      <c r="O147">
        <v>1.616113393</v>
      </c>
      <c r="P147">
        <v>1.3136234440000001</v>
      </c>
      <c r="Q147">
        <v>1.0031514560000001</v>
      </c>
    </row>
    <row r="148" spans="1:17">
      <c r="A148" t="s">
        <v>9691</v>
      </c>
      <c r="B148" s="14" t="s">
        <v>1747</v>
      </c>
      <c r="C148">
        <v>144.9067191</v>
      </c>
      <c r="D148">
        <v>43.106741159999999</v>
      </c>
      <c r="E148">
        <v>31.23997571</v>
      </c>
      <c r="F148">
        <v>31.745162369999999</v>
      </c>
      <c r="G148">
        <v>41.645128010000001</v>
      </c>
      <c r="H148">
        <v>60.157892769999997</v>
      </c>
      <c r="I148">
        <v>65.572290089999996</v>
      </c>
      <c r="J148">
        <v>45.395756310000003</v>
      </c>
      <c r="K148">
        <v>109.18292580000001</v>
      </c>
      <c r="L148">
        <v>153.1279796</v>
      </c>
      <c r="M148">
        <v>66.523563980000006</v>
      </c>
      <c r="N148">
        <v>23.381562290000002</v>
      </c>
      <c r="O148">
        <v>90.623947490000006</v>
      </c>
      <c r="P148">
        <v>23.854270240000002</v>
      </c>
      <c r="Q148">
        <v>57.331781040000003</v>
      </c>
    </row>
    <row r="149" spans="1:17">
      <c r="A149" t="s">
        <v>9692</v>
      </c>
      <c r="B149" s="14" t="s">
        <v>8569</v>
      </c>
      <c r="C149">
        <v>5.7437320170000001</v>
      </c>
      <c r="D149">
        <v>6.7014591819999998</v>
      </c>
      <c r="E149">
        <v>5.8662087100000004</v>
      </c>
      <c r="F149">
        <v>6.5152828539999996</v>
      </c>
      <c r="G149">
        <v>4.6285633979999998</v>
      </c>
      <c r="H149">
        <v>5.0000628989999996</v>
      </c>
      <c r="I149">
        <v>4.4673049990000004</v>
      </c>
      <c r="J149">
        <v>8.8104345370000008</v>
      </c>
      <c r="K149">
        <v>7.469508566</v>
      </c>
      <c r="L149">
        <v>6.4116238909999996</v>
      </c>
      <c r="M149">
        <v>11.76038473</v>
      </c>
      <c r="N149">
        <v>7.0332072669999999</v>
      </c>
      <c r="O149">
        <v>12.722116550000001</v>
      </c>
      <c r="P149">
        <v>5.2853500230000003</v>
      </c>
      <c r="Q149">
        <v>6.8439391900000004</v>
      </c>
    </row>
    <row r="150" spans="1:17">
      <c r="A150" t="s">
        <v>9693</v>
      </c>
      <c r="B150" s="14" t="s">
        <v>9694</v>
      </c>
      <c r="C150">
        <v>33.439217169999999</v>
      </c>
      <c r="D150">
        <v>53.707320279999998</v>
      </c>
      <c r="E150">
        <v>17.076129810000001</v>
      </c>
      <c r="F150">
        <v>21.393129080000001</v>
      </c>
      <c r="G150">
        <v>30.603932690000001</v>
      </c>
      <c r="H150">
        <v>28.89563618</v>
      </c>
      <c r="I150">
        <v>63.394584760000001</v>
      </c>
      <c r="J150">
        <v>24.586792989999999</v>
      </c>
      <c r="K150">
        <v>166.10812849999999</v>
      </c>
      <c r="L150">
        <v>157.40975</v>
      </c>
      <c r="M150">
        <v>25.675252889999999</v>
      </c>
      <c r="N150">
        <v>11.95413999</v>
      </c>
      <c r="O150">
        <v>12.961621989999999</v>
      </c>
      <c r="P150">
        <v>24.833865070000002</v>
      </c>
      <c r="Q150">
        <v>48.273110170000002</v>
      </c>
    </row>
    <row r="151" spans="1:17">
      <c r="A151" t="s">
        <v>9693</v>
      </c>
      <c r="B151" s="14" t="s">
        <v>9695</v>
      </c>
      <c r="C151">
        <v>233.47128430000001</v>
      </c>
      <c r="D151">
        <v>225.3403003</v>
      </c>
      <c r="E151">
        <v>40.440592930000001</v>
      </c>
      <c r="F151">
        <v>16.768339059999999</v>
      </c>
      <c r="G151">
        <v>36.466843040000001</v>
      </c>
      <c r="H151">
        <v>53.168700260000001</v>
      </c>
      <c r="I151">
        <v>66.726402419999999</v>
      </c>
      <c r="J151">
        <v>81.355236430000005</v>
      </c>
      <c r="K151">
        <v>291.66318799999999</v>
      </c>
      <c r="L151">
        <v>337.29588840000002</v>
      </c>
      <c r="M151">
        <v>87.830153100000004</v>
      </c>
      <c r="N151">
        <v>28.49120778</v>
      </c>
      <c r="O151">
        <v>103.945475</v>
      </c>
      <c r="P151">
        <v>117.7577584</v>
      </c>
      <c r="Q151">
        <v>178.23892480000001</v>
      </c>
    </row>
    <row r="152" spans="1:17">
      <c r="A152" t="s">
        <v>9693</v>
      </c>
      <c r="B152" s="14" t="s">
        <v>6973</v>
      </c>
      <c r="C152">
        <v>16.659942019999999</v>
      </c>
      <c r="D152">
        <v>7.8309825560000004</v>
      </c>
      <c r="E152">
        <v>4.7756756989999998</v>
      </c>
      <c r="F152">
        <v>5.3398564110000004</v>
      </c>
      <c r="G152">
        <v>4.4935572199999996</v>
      </c>
      <c r="H152">
        <v>3.8007216879999999</v>
      </c>
      <c r="I152">
        <v>6.9044959779999999</v>
      </c>
      <c r="J152">
        <v>8.2087706340000004</v>
      </c>
      <c r="K152">
        <v>16.003757100000001</v>
      </c>
      <c r="L152">
        <v>17.094660480000002</v>
      </c>
      <c r="M152">
        <v>5.8082485830000001</v>
      </c>
      <c r="N152">
        <v>3.6378635130000001</v>
      </c>
      <c r="O152">
        <v>10.486835960000001</v>
      </c>
      <c r="P152">
        <v>2.782584569</v>
      </c>
      <c r="Q152">
        <v>7.6839966149999999</v>
      </c>
    </row>
    <row r="153" spans="1:17">
      <c r="A153" t="e">
        <v>#N/A</v>
      </c>
      <c r="B153" s="14" t="s">
        <v>9696</v>
      </c>
      <c r="C153">
        <v>1.0535059490000001</v>
      </c>
      <c r="D153">
        <v>0</v>
      </c>
      <c r="E153">
        <v>0.112080253</v>
      </c>
      <c r="F153">
        <v>0</v>
      </c>
      <c r="G153">
        <v>0</v>
      </c>
      <c r="H153">
        <v>0.80920885899999995</v>
      </c>
      <c r="I153">
        <v>0</v>
      </c>
      <c r="J153">
        <v>0.13355334899999999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0.31611856700000002</v>
      </c>
      <c r="Q153">
        <v>0</v>
      </c>
    </row>
    <row r="154" spans="1:17">
      <c r="A154" t="s">
        <v>9697</v>
      </c>
      <c r="B154" s="14" t="s">
        <v>3180</v>
      </c>
      <c r="C154">
        <v>29.305811819999999</v>
      </c>
      <c r="D154">
        <v>82.082698480000005</v>
      </c>
      <c r="E154">
        <v>22.869358590000001</v>
      </c>
      <c r="F154">
        <v>22.640795350000001</v>
      </c>
      <c r="G154">
        <v>24.181295259999999</v>
      </c>
      <c r="H154">
        <v>8.3348202069999999</v>
      </c>
      <c r="I154">
        <v>30.031573519999998</v>
      </c>
      <c r="J154">
        <v>38.034682230000001</v>
      </c>
      <c r="K154">
        <v>82.785670659999994</v>
      </c>
      <c r="L154">
        <v>75.469700889999999</v>
      </c>
      <c r="M154">
        <v>6.3855742590000002</v>
      </c>
      <c r="N154">
        <v>17.379459780000001</v>
      </c>
      <c r="O154">
        <v>39.122094400000002</v>
      </c>
      <c r="P154">
        <v>14.212360950000001</v>
      </c>
      <c r="Q154">
        <v>15.68102346</v>
      </c>
    </row>
    <row r="155" spans="1:17">
      <c r="A155" t="s">
        <v>9585</v>
      </c>
      <c r="B155" s="14" t="s">
        <v>4079</v>
      </c>
      <c r="C155">
        <v>43.752314179999999</v>
      </c>
      <c r="D155">
        <v>8.9908756640000007</v>
      </c>
      <c r="E155">
        <v>4.1492259919999999</v>
      </c>
      <c r="F155">
        <v>2.3714380249999998</v>
      </c>
      <c r="G155">
        <v>6.8714767200000004</v>
      </c>
      <c r="H155">
        <v>10.948758789999999</v>
      </c>
      <c r="I155">
        <v>12.414519589999999</v>
      </c>
      <c r="J155">
        <v>7.8303493529999999</v>
      </c>
      <c r="K155">
        <v>23.889719800000002</v>
      </c>
      <c r="L155">
        <v>32.523805699999997</v>
      </c>
      <c r="M155">
        <v>18.240999420000001</v>
      </c>
      <c r="N155">
        <v>4.3196271230000001</v>
      </c>
      <c r="O155">
        <v>22.802228849999999</v>
      </c>
      <c r="P155">
        <v>4.6335768469999996</v>
      </c>
      <c r="Q155">
        <v>11.43188707</v>
      </c>
    </row>
    <row r="156" spans="1:17">
      <c r="A156" t="s">
        <v>9583</v>
      </c>
      <c r="B156" s="14" t="s">
        <v>2266</v>
      </c>
      <c r="C156">
        <v>13.70838069</v>
      </c>
      <c r="D156">
        <v>4.2482924689999999</v>
      </c>
      <c r="E156">
        <v>4.6302379230000001</v>
      </c>
      <c r="F156">
        <v>4.2417859519999999</v>
      </c>
      <c r="G156">
        <v>3.9064950340000002</v>
      </c>
      <c r="H156">
        <v>5.6675444339999999</v>
      </c>
      <c r="I156">
        <v>6.2267672129999996</v>
      </c>
      <c r="J156">
        <v>8.3852025900000005</v>
      </c>
      <c r="K156">
        <v>8.2917377410000004</v>
      </c>
      <c r="L156">
        <v>8.3777536930000007</v>
      </c>
      <c r="M156">
        <v>5.3202914970000004</v>
      </c>
      <c r="N156">
        <v>3.7121486410000002</v>
      </c>
      <c r="O156">
        <v>7.0516248250000002</v>
      </c>
      <c r="P156">
        <v>3.877369399</v>
      </c>
      <c r="Q156">
        <v>6.7458432699999999</v>
      </c>
    </row>
    <row r="157" spans="1:17">
      <c r="A157" t="s">
        <v>9698</v>
      </c>
      <c r="B157" s="14" t="s">
        <v>9699</v>
      </c>
      <c r="C157">
        <v>33.439217169999999</v>
      </c>
      <c r="D157">
        <v>148.15812489999999</v>
      </c>
      <c r="E157">
        <v>117.57626879999999</v>
      </c>
      <c r="F157">
        <v>133.1380906</v>
      </c>
      <c r="G157">
        <v>152.15351440000001</v>
      </c>
      <c r="H157">
        <v>150.25730809999999</v>
      </c>
      <c r="I157">
        <v>112.15965</v>
      </c>
      <c r="J157">
        <v>117.63508710000001</v>
      </c>
      <c r="K157">
        <v>345.1104952</v>
      </c>
      <c r="L157">
        <v>517.65622489999998</v>
      </c>
      <c r="M157">
        <v>35.303472730000003</v>
      </c>
      <c r="N157">
        <v>60.389017559999999</v>
      </c>
      <c r="O157">
        <v>7.4066411360000002</v>
      </c>
      <c r="P157">
        <v>32.35927873</v>
      </c>
      <c r="Q157">
        <v>63.214787129999998</v>
      </c>
    </row>
    <row r="158" spans="1:17">
      <c r="A158" t="s">
        <v>9700</v>
      </c>
      <c r="B158" s="14" t="s">
        <v>9701</v>
      </c>
      <c r="C158">
        <v>367.77316130000003</v>
      </c>
      <c r="D158">
        <v>783.78965040000003</v>
      </c>
      <c r="E158">
        <v>647.88408179999999</v>
      </c>
      <c r="F158">
        <v>909.35008600000003</v>
      </c>
      <c r="G158">
        <v>784.97449859999995</v>
      </c>
      <c r="H158">
        <v>524.73772480000002</v>
      </c>
      <c r="I158">
        <v>945.32049340000003</v>
      </c>
      <c r="J158">
        <v>1086.257822</v>
      </c>
      <c r="K158">
        <v>1664.2076750000001</v>
      </c>
      <c r="L158">
        <v>1270.302306</v>
      </c>
      <c r="M158">
        <v>207.05462800000001</v>
      </c>
      <c r="N158">
        <v>560.11626409999997</v>
      </c>
      <c r="O158">
        <v>236.64402670000001</v>
      </c>
      <c r="P158">
        <v>720.08349550000003</v>
      </c>
      <c r="Q158">
        <v>801.53548149999995</v>
      </c>
    </row>
    <row r="159" spans="1:17">
      <c r="A159" t="s">
        <v>9700</v>
      </c>
      <c r="B159" s="14" t="s">
        <v>5183</v>
      </c>
      <c r="C159">
        <v>12.936950189999999</v>
      </c>
      <c r="D159">
        <v>4.6525448599999999</v>
      </c>
      <c r="E159">
        <v>6.1845682709999998</v>
      </c>
      <c r="F159">
        <v>4.6196907290000002</v>
      </c>
      <c r="G159">
        <v>4.1487998629999998</v>
      </c>
      <c r="H159">
        <v>4.0006127149999999</v>
      </c>
      <c r="I159">
        <v>2.6951725419999999</v>
      </c>
      <c r="J159">
        <v>3.109652257</v>
      </c>
      <c r="K159">
        <v>4.0395939629999997</v>
      </c>
      <c r="L159">
        <v>6.0511133900000003</v>
      </c>
      <c r="M159">
        <v>3.2250749920000001</v>
      </c>
      <c r="N159">
        <v>4.1215302820000002</v>
      </c>
      <c r="O159">
        <v>5.3960303549999997</v>
      </c>
      <c r="P159">
        <v>2.092195625</v>
      </c>
      <c r="Q159">
        <v>3.695907075</v>
      </c>
    </row>
    <row r="160" spans="1:17">
      <c r="A160" t="s">
        <v>9702</v>
      </c>
      <c r="B160" s="14" t="s">
        <v>421</v>
      </c>
      <c r="C160">
        <v>86.436488089999997</v>
      </c>
      <c r="D160">
        <v>277.36422579999999</v>
      </c>
      <c r="E160">
        <v>13.004152769999999</v>
      </c>
      <c r="F160">
        <v>19.015259350000001</v>
      </c>
      <c r="G160">
        <v>23.670467630000001</v>
      </c>
      <c r="H160">
        <v>17.101166500000001</v>
      </c>
      <c r="I160">
        <v>0</v>
      </c>
      <c r="J160">
        <v>1.8816057399999999</v>
      </c>
      <c r="K160">
        <v>24.160861610000001</v>
      </c>
      <c r="L160">
        <v>12.68846276</v>
      </c>
      <c r="M160">
        <v>0</v>
      </c>
      <c r="N160">
        <v>1.3991668559999999</v>
      </c>
      <c r="O160">
        <v>99.594269100000005</v>
      </c>
      <c r="P160">
        <v>0.130992049</v>
      </c>
      <c r="Q160">
        <v>4.2013594830000001</v>
      </c>
    </row>
    <row r="161" spans="1:17">
      <c r="A161" t="s">
        <v>9702</v>
      </c>
      <c r="B161" s="14" t="s">
        <v>9703</v>
      </c>
      <c r="C161">
        <v>1.098335989</v>
      </c>
      <c r="D161">
        <v>1.2165909859999999</v>
      </c>
      <c r="E161">
        <v>0.31159900000000001</v>
      </c>
      <c r="F161">
        <v>0.249174913</v>
      </c>
      <c r="G161">
        <v>6.3220688999999997E-2</v>
      </c>
      <c r="H161">
        <v>1.4060721309999999</v>
      </c>
      <c r="I161">
        <v>4.805174643</v>
      </c>
      <c r="J161">
        <v>2.0885470480000001</v>
      </c>
      <c r="K161">
        <v>1.1626062779999999</v>
      </c>
      <c r="L161">
        <v>1.619314685</v>
      </c>
      <c r="M161">
        <v>0</v>
      </c>
      <c r="N161">
        <v>0.27078802099999999</v>
      </c>
      <c r="O161">
        <v>0.81092214600000001</v>
      </c>
      <c r="P161">
        <v>0.16478520999999999</v>
      </c>
      <c r="Q161">
        <v>0.25167718300000003</v>
      </c>
    </row>
    <row r="162" spans="1:17">
      <c r="A162" t="s">
        <v>9704</v>
      </c>
      <c r="B162" s="14" t="s">
        <v>9705</v>
      </c>
      <c r="C162">
        <v>13.196548200000001</v>
      </c>
      <c r="D162">
        <v>3.2674157899999998</v>
      </c>
      <c r="E162">
        <v>2.5601489260000001</v>
      </c>
      <c r="F162">
        <v>1.162316664</v>
      </c>
      <c r="G162">
        <v>4.8256874999999999</v>
      </c>
      <c r="H162">
        <v>4.1738141149999999</v>
      </c>
      <c r="I162">
        <v>3.3961384689999998</v>
      </c>
      <c r="J162">
        <v>2.263377803</v>
      </c>
      <c r="K162">
        <v>2.8172285320000001</v>
      </c>
      <c r="L162">
        <v>8.3383400650000006</v>
      </c>
      <c r="M162">
        <v>5.9603265639999998</v>
      </c>
      <c r="N162">
        <v>1.3396881030000001</v>
      </c>
      <c r="O162">
        <v>3.43879767</v>
      </c>
      <c r="P162">
        <v>1.863435763</v>
      </c>
      <c r="Q162">
        <v>1.06726264</v>
      </c>
    </row>
    <row r="163" spans="1:17">
      <c r="A163" t="s">
        <v>9706</v>
      </c>
      <c r="B163" s="14" t="s">
        <v>9707</v>
      </c>
      <c r="C163">
        <v>7.0957789</v>
      </c>
      <c r="D163">
        <v>7.8597630690000004</v>
      </c>
      <c r="E163">
        <v>6.3412002660000004</v>
      </c>
      <c r="F163">
        <v>4.2498451209999999</v>
      </c>
      <c r="G163">
        <v>5.1462944589999999</v>
      </c>
      <c r="H163">
        <v>6.540409747</v>
      </c>
      <c r="I163">
        <v>4.1391653279999998</v>
      </c>
      <c r="J163">
        <v>11.33413573</v>
      </c>
      <c r="K163">
        <v>14.80739189</v>
      </c>
      <c r="L163">
        <v>8.9670445010000002</v>
      </c>
      <c r="M163">
        <v>5.4482710179999998</v>
      </c>
      <c r="N163">
        <v>5.7730889379999999</v>
      </c>
      <c r="O163">
        <v>6.2867366340000004</v>
      </c>
      <c r="P163">
        <v>8.3038155529999997</v>
      </c>
      <c r="Q163">
        <v>1.9511468190000001</v>
      </c>
    </row>
    <row r="164" spans="1:17">
      <c r="A164" t="s">
        <v>9708</v>
      </c>
      <c r="B164" s="14" t="s">
        <v>9709</v>
      </c>
      <c r="C164">
        <v>1.929786598</v>
      </c>
      <c r="D164">
        <v>1.710049385</v>
      </c>
      <c r="E164">
        <v>1.642447065</v>
      </c>
      <c r="F164">
        <v>1.576089546</v>
      </c>
      <c r="G164">
        <v>0.33323802600000002</v>
      </c>
      <c r="H164">
        <v>2.9645782500000002</v>
      </c>
      <c r="I164">
        <v>0</v>
      </c>
      <c r="J164">
        <v>8.0731126999999994</v>
      </c>
      <c r="K164">
        <v>6.1281302889999996</v>
      </c>
      <c r="L164">
        <v>7.3161026629999997</v>
      </c>
      <c r="M164">
        <v>7.4086302159999997</v>
      </c>
      <c r="N164">
        <v>2.1409968749999999</v>
      </c>
      <c r="O164">
        <v>0</v>
      </c>
      <c r="P164">
        <v>6.6591705599999997</v>
      </c>
      <c r="Q164">
        <v>5.3063899470000004</v>
      </c>
    </row>
    <row r="165" spans="1:17">
      <c r="A165" t="s">
        <v>9708</v>
      </c>
      <c r="B165" s="14" t="s">
        <v>8306</v>
      </c>
      <c r="C165">
        <v>14.49032744</v>
      </c>
      <c r="D165">
        <v>75.693986010000003</v>
      </c>
      <c r="E165">
        <v>52.229240369999999</v>
      </c>
      <c r="F165">
        <v>88.719278720000005</v>
      </c>
      <c r="G165">
        <v>51.745668330000001</v>
      </c>
      <c r="H165">
        <v>57.765587349999997</v>
      </c>
      <c r="I165">
        <v>5.9168279110000004</v>
      </c>
      <c r="J165">
        <v>10.5440603</v>
      </c>
      <c r="K165">
        <v>20.640894379999999</v>
      </c>
      <c r="L165">
        <v>19.593464180000002</v>
      </c>
      <c r="M165">
        <v>10.569645769999999</v>
      </c>
      <c r="N165">
        <v>18.398383280000001</v>
      </c>
      <c r="O165">
        <v>11.23340572</v>
      </c>
      <c r="P165">
        <v>71.872717379999997</v>
      </c>
      <c r="Q165">
        <v>85.26716983</v>
      </c>
    </row>
    <row r="166" spans="1:17">
      <c r="A166" t="s">
        <v>9710</v>
      </c>
      <c r="B166" s="14" t="s">
        <v>4532</v>
      </c>
      <c r="C166">
        <v>6.4849645279999999</v>
      </c>
      <c r="D166">
        <v>1.632541794</v>
      </c>
      <c r="E166">
        <v>1.2857628969999999</v>
      </c>
      <c r="F166">
        <v>0.88273014299999997</v>
      </c>
      <c r="G166">
        <v>1.3234378120000001</v>
      </c>
      <c r="H166">
        <v>2.717001051</v>
      </c>
      <c r="I166">
        <v>2.1493524449999999</v>
      </c>
      <c r="J166">
        <v>2.055253531</v>
      </c>
      <c r="K166">
        <v>2.6744567789999998</v>
      </c>
      <c r="L166">
        <v>2.9800541900000002</v>
      </c>
      <c r="M166">
        <v>1.1316537229999999</v>
      </c>
      <c r="N166">
        <v>0.58139212500000004</v>
      </c>
      <c r="O166">
        <v>2.2851681880000001</v>
      </c>
      <c r="P166">
        <v>0.92872521200000002</v>
      </c>
      <c r="Q166">
        <v>2.8368922699999999</v>
      </c>
    </row>
    <row r="167" spans="1:17">
      <c r="A167" t="s">
        <v>9711</v>
      </c>
      <c r="B167" s="14" t="s">
        <v>9712</v>
      </c>
      <c r="C167">
        <v>11.418645120000001</v>
      </c>
      <c r="D167">
        <v>0.14053401200000001</v>
      </c>
      <c r="E167">
        <v>0.20246755299999999</v>
      </c>
      <c r="F167">
        <v>0.43175007999999998</v>
      </c>
      <c r="G167">
        <v>0.21908736600000001</v>
      </c>
      <c r="H167">
        <v>0.97453109900000001</v>
      </c>
      <c r="I167">
        <v>2.7753389639999999</v>
      </c>
      <c r="J167">
        <v>0.64335376499999997</v>
      </c>
      <c r="K167">
        <v>2.8778140919999999</v>
      </c>
      <c r="L167">
        <v>2.0041551069999999</v>
      </c>
      <c r="M167">
        <v>7.3062067559999999</v>
      </c>
      <c r="N167">
        <v>1.2511987200000001</v>
      </c>
      <c r="O167">
        <v>8.4306007399999991</v>
      </c>
      <c r="P167">
        <v>1.14210579</v>
      </c>
      <c r="Q167">
        <v>3.488686478</v>
      </c>
    </row>
    <row r="168" spans="1:17">
      <c r="A168" t="e">
        <v>#N/A</v>
      </c>
      <c r="B168" s="14" t="s">
        <v>9713</v>
      </c>
      <c r="C168">
        <v>0.422696348</v>
      </c>
      <c r="D168">
        <v>0.37456557699999998</v>
      </c>
      <c r="E168">
        <v>0.17987905400000001</v>
      </c>
      <c r="F168">
        <v>0.23014886600000001</v>
      </c>
      <c r="G168">
        <v>7.2991747999999995E-2</v>
      </c>
      <c r="H168">
        <v>0</v>
      </c>
      <c r="I168">
        <v>0</v>
      </c>
      <c r="J168">
        <v>0.10717075299999999</v>
      </c>
      <c r="K168">
        <v>0.38351217500000001</v>
      </c>
      <c r="L168">
        <v>1.335419626</v>
      </c>
      <c r="M168">
        <v>0.81138529500000001</v>
      </c>
      <c r="N168">
        <v>0</v>
      </c>
      <c r="O168">
        <v>0</v>
      </c>
      <c r="P168">
        <v>0.25367139900000002</v>
      </c>
      <c r="Q168">
        <v>0</v>
      </c>
    </row>
    <row r="169" spans="1:17">
      <c r="A169" t="e">
        <v>#N/A</v>
      </c>
      <c r="B169" s="14" t="s">
        <v>9714</v>
      </c>
      <c r="C169">
        <v>3.243253916</v>
      </c>
      <c r="D169">
        <v>0.239496445</v>
      </c>
      <c r="E169">
        <v>0.172521436</v>
      </c>
      <c r="F169">
        <v>0.147156703</v>
      </c>
      <c r="G169">
        <v>0.280024624</v>
      </c>
      <c r="H169">
        <v>0</v>
      </c>
      <c r="I169">
        <v>7.0945510430000001</v>
      </c>
      <c r="J169">
        <v>0.274099019</v>
      </c>
      <c r="K169">
        <v>5.8852051540000003</v>
      </c>
      <c r="L169">
        <v>3.7570038540000001</v>
      </c>
      <c r="M169">
        <v>13.488749520000001</v>
      </c>
      <c r="N169">
        <v>0.333168507</v>
      </c>
      <c r="O169">
        <v>13.170054950000001</v>
      </c>
      <c r="P169">
        <v>0.162196961</v>
      </c>
      <c r="Q169">
        <v>0</v>
      </c>
    </row>
    <row r="170" spans="1:17">
      <c r="A170" t="s">
        <v>9715</v>
      </c>
      <c r="B170" s="14" t="s">
        <v>9716</v>
      </c>
      <c r="C170">
        <v>0</v>
      </c>
      <c r="D170">
        <v>0</v>
      </c>
      <c r="E170">
        <v>0</v>
      </c>
      <c r="F170">
        <v>0.106063888</v>
      </c>
      <c r="G170">
        <v>0</v>
      </c>
      <c r="H170">
        <v>0</v>
      </c>
      <c r="I170">
        <v>0</v>
      </c>
      <c r="J170">
        <v>0.19755816100000001</v>
      </c>
      <c r="K170">
        <v>0.70696489600000001</v>
      </c>
      <c r="L170">
        <v>0</v>
      </c>
      <c r="M170">
        <v>0</v>
      </c>
      <c r="N170">
        <v>9.6053108999999998E-2</v>
      </c>
      <c r="O170">
        <v>4.3147178310000003</v>
      </c>
      <c r="P170">
        <v>0</v>
      </c>
      <c r="Q170">
        <v>0</v>
      </c>
    </row>
    <row r="171" spans="1:17">
      <c r="A171" t="e">
        <v>#N/A</v>
      </c>
      <c r="B171" s="14" t="s">
        <v>9717</v>
      </c>
      <c r="C171">
        <v>3.514675166</v>
      </c>
      <c r="D171">
        <v>0</v>
      </c>
      <c r="E171">
        <v>0</v>
      </c>
      <c r="F171">
        <v>0.47841583399999998</v>
      </c>
      <c r="G171">
        <v>0.60691861700000005</v>
      </c>
      <c r="H171">
        <v>0</v>
      </c>
      <c r="I171">
        <v>0</v>
      </c>
      <c r="J171">
        <v>0.445556703</v>
      </c>
      <c r="K171">
        <v>1.5944314669999999</v>
      </c>
      <c r="L171">
        <v>1.1103872130000001</v>
      </c>
      <c r="M171">
        <v>3.3732912050000001</v>
      </c>
      <c r="N171">
        <v>0.43326083300000001</v>
      </c>
      <c r="O171">
        <v>9.7310657470000006</v>
      </c>
      <c r="P171">
        <v>0</v>
      </c>
      <c r="Q171">
        <v>3.6241514320000001</v>
      </c>
    </row>
    <row r="172" spans="1:17">
      <c r="A172" t="s">
        <v>9718</v>
      </c>
      <c r="B172" s="14" t="s">
        <v>9719</v>
      </c>
      <c r="C172">
        <v>0</v>
      </c>
      <c r="D172">
        <v>1.225280921</v>
      </c>
      <c r="E172">
        <v>0</v>
      </c>
      <c r="F172">
        <v>0</v>
      </c>
      <c r="G172">
        <v>0.636722656</v>
      </c>
      <c r="H172">
        <v>0</v>
      </c>
      <c r="I172">
        <v>0</v>
      </c>
      <c r="J172">
        <v>0.23371836000000001</v>
      </c>
      <c r="K172">
        <v>0</v>
      </c>
      <c r="L172">
        <v>1.164915156</v>
      </c>
      <c r="M172">
        <v>0</v>
      </c>
      <c r="N172">
        <v>0</v>
      </c>
      <c r="O172">
        <v>2.041786117</v>
      </c>
      <c r="P172">
        <v>0</v>
      </c>
      <c r="Q172">
        <v>2.5347487690000001</v>
      </c>
    </row>
    <row r="173" spans="1:17">
      <c r="A173" t="e">
        <v>#N/A</v>
      </c>
      <c r="B173" s="14" t="s">
        <v>9720</v>
      </c>
      <c r="C173">
        <v>0</v>
      </c>
      <c r="D173">
        <v>0.45067804</v>
      </c>
      <c r="E173">
        <v>0.21643083199999999</v>
      </c>
      <c r="F173">
        <v>0.55383113799999995</v>
      </c>
      <c r="G173">
        <v>0.70259051699999997</v>
      </c>
      <c r="H173">
        <v>8.594356157</v>
      </c>
      <c r="I173">
        <v>0</v>
      </c>
      <c r="J173">
        <v>1.8052728499999999</v>
      </c>
      <c r="K173">
        <v>0.92288520900000004</v>
      </c>
      <c r="L173">
        <v>0</v>
      </c>
      <c r="M173">
        <v>0</v>
      </c>
      <c r="N173">
        <v>0</v>
      </c>
      <c r="O173">
        <v>0</v>
      </c>
      <c r="P173">
        <v>4.2730509740000002</v>
      </c>
      <c r="Q173">
        <v>1.39848208</v>
      </c>
    </row>
    <row r="174" spans="1:17">
      <c r="A174" t="e">
        <v>#N/A</v>
      </c>
      <c r="B174" s="14" t="s">
        <v>9721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0.40726518299999998</v>
      </c>
      <c r="O174">
        <v>0</v>
      </c>
      <c r="P174">
        <v>0</v>
      </c>
      <c r="Q174">
        <v>0</v>
      </c>
    </row>
    <row r="175" spans="1:17">
      <c r="A175" t="s">
        <v>9722</v>
      </c>
      <c r="B175" s="14" t="s">
        <v>9723</v>
      </c>
      <c r="C175">
        <v>28.274176260000001</v>
      </c>
      <c r="D175">
        <v>0</v>
      </c>
      <c r="E175">
        <v>9.1152405000000006E-2</v>
      </c>
      <c r="F175">
        <v>0</v>
      </c>
      <c r="G175">
        <v>0</v>
      </c>
      <c r="H175">
        <v>0</v>
      </c>
      <c r="I175">
        <v>0</v>
      </c>
      <c r="J175">
        <v>0.108616001</v>
      </c>
      <c r="K175">
        <v>1.5547360779999999</v>
      </c>
      <c r="L175">
        <v>4.8723422300000001</v>
      </c>
      <c r="M175">
        <v>0</v>
      </c>
      <c r="N175">
        <v>0</v>
      </c>
      <c r="O175">
        <v>7.5910388400000004</v>
      </c>
      <c r="P175">
        <v>0</v>
      </c>
      <c r="Q175">
        <v>1.1779745319999999</v>
      </c>
    </row>
    <row r="176" spans="1:17">
      <c r="A176" t="e">
        <v>#N/A</v>
      </c>
      <c r="B176" s="14" t="s">
        <v>9724</v>
      </c>
      <c r="C176">
        <v>0</v>
      </c>
      <c r="D176">
        <v>0</v>
      </c>
      <c r="E176">
        <v>0</v>
      </c>
      <c r="F176">
        <v>0.41032014900000002</v>
      </c>
      <c r="G176">
        <v>0</v>
      </c>
      <c r="H176">
        <v>2.3154005309999999</v>
      </c>
      <c r="I176">
        <v>8.7919497109999991</v>
      </c>
      <c r="J176">
        <v>4.9677946320000004</v>
      </c>
      <c r="K176">
        <v>0</v>
      </c>
      <c r="L176">
        <v>7.6187151819999999</v>
      </c>
      <c r="M176">
        <v>0</v>
      </c>
      <c r="N176">
        <v>1.4863692820000001</v>
      </c>
      <c r="O176">
        <v>0</v>
      </c>
      <c r="P176">
        <v>2.7135433189999998</v>
      </c>
      <c r="Q176">
        <v>2.0722033739999999</v>
      </c>
    </row>
    <row r="177" spans="1:17">
      <c r="A177" t="s">
        <v>9725</v>
      </c>
      <c r="B177" s="14" t="s">
        <v>9726</v>
      </c>
      <c r="C177">
        <v>12.17495083</v>
      </c>
      <c r="D177">
        <v>0.10788637</v>
      </c>
      <c r="E177">
        <v>0.362674779</v>
      </c>
      <c r="F177">
        <v>0.33144964900000001</v>
      </c>
      <c r="G177">
        <v>0.25228633499999997</v>
      </c>
      <c r="H177">
        <v>0.187034123</v>
      </c>
      <c r="I177">
        <v>2.8407950720000001</v>
      </c>
      <c r="J177">
        <v>0.18521077599999999</v>
      </c>
      <c r="K177">
        <v>1.3255591799999999</v>
      </c>
      <c r="L177">
        <v>1.8462806249999999</v>
      </c>
      <c r="M177">
        <v>3.7392614769999999</v>
      </c>
      <c r="N177">
        <v>0.24013277299999999</v>
      </c>
      <c r="O177">
        <v>9.7081151200000004</v>
      </c>
      <c r="P177">
        <v>0.51145598299999995</v>
      </c>
      <c r="Q177">
        <v>3.013003254</v>
      </c>
    </row>
    <row r="178" spans="1:17">
      <c r="A178" t="e">
        <v>#N/A</v>
      </c>
      <c r="B178" s="14" t="s">
        <v>9727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3.8065184730000001</v>
      </c>
      <c r="I178">
        <v>0</v>
      </c>
      <c r="J178">
        <v>0</v>
      </c>
      <c r="K178">
        <v>0</v>
      </c>
      <c r="L178">
        <v>2.0875279600000001</v>
      </c>
      <c r="M178">
        <v>0</v>
      </c>
      <c r="N178">
        <v>0</v>
      </c>
      <c r="O178">
        <v>0</v>
      </c>
      <c r="P178">
        <v>0</v>
      </c>
      <c r="Q178">
        <v>0</v>
      </c>
    </row>
    <row r="179" spans="1:17">
      <c r="A179" t="e">
        <v>#N/A</v>
      </c>
      <c r="B179" s="14" t="s">
        <v>9728</v>
      </c>
      <c r="C179">
        <v>0</v>
      </c>
      <c r="D179">
        <v>0</v>
      </c>
      <c r="E179">
        <v>0</v>
      </c>
      <c r="F179">
        <v>0.47238538200000002</v>
      </c>
      <c r="G179">
        <v>0</v>
      </c>
      <c r="H179">
        <v>0</v>
      </c>
      <c r="I179">
        <v>0</v>
      </c>
      <c r="J179">
        <v>0.43994044300000001</v>
      </c>
      <c r="K179">
        <v>1.5743335919999999</v>
      </c>
      <c r="L179">
        <v>2.1927814699999999</v>
      </c>
      <c r="M179">
        <v>0</v>
      </c>
      <c r="N179">
        <v>0.42779956200000002</v>
      </c>
      <c r="O179">
        <v>7.6867242039999999</v>
      </c>
      <c r="P179">
        <v>1.0413317499999999</v>
      </c>
      <c r="Q179">
        <v>4.7712918010000003</v>
      </c>
    </row>
    <row r="180" spans="1:17">
      <c r="A180" t="s">
        <v>9729</v>
      </c>
      <c r="B180" s="14" t="s">
        <v>8238</v>
      </c>
      <c r="C180">
        <v>4.6304059649999996</v>
      </c>
      <c r="D180">
        <v>0.19233561800000001</v>
      </c>
      <c r="E180">
        <v>0.123154755</v>
      </c>
      <c r="F180">
        <v>0.157572139</v>
      </c>
      <c r="G180">
        <v>0.399792221</v>
      </c>
      <c r="H180">
        <v>0.66687429399999998</v>
      </c>
      <c r="I180">
        <v>1.2661146919999999</v>
      </c>
      <c r="J180">
        <v>1.0272470600000001</v>
      </c>
      <c r="K180">
        <v>0.91900482299999997</v>
      </c>
      <c r="L180">
        <v>1.2800188960000001</v>
      </c>
      <c r="M180">
        <v>1.1110349450000001</v>
      </c>
      <c r="N180">
        <v>1.248623109</v>
      </c>
      <c r="O180">
        <v>5.769083127</v>
      </c>
      <c r="P180">
        <v>0.78154611399999996</v>
      </c>
      <c r="Q180">
        <v>3.3820333969999998</v>
      </c>
    </row>
    <row r="181" spans="1:17">
      <c r="A181" t="s">
        <v>9730</v>
      </c>
      <c r="B181" s="14" t="s">
        <v>2028</v>
      </c>
      <c r="C181">
        <v>20.444273859999999</v>
      </c>
      <c r="D181">
        <v>0.30193941299999999</v>
      </c>
      <c r="E181">
        <v>0.47125492299999999</v>
      </c>
      <c r="F181">
        <v>0.231905365</v>
      </c>
      <c r="G181">
        <v>0.235356229</v>
      </c>
      <c r="H181">
        <v>0.65431079400000003</v>
      </c>
      <c r="I181">
        <v>2.484523743</v>
      </c>
      <c r="J181">
        <v>1.079886812</v>
      </c>
      <c r="K181">
        <v>1.082029605</v>
      </c>
      <c r="L181">
        <v>4.3059570130000004</v>
      </c>
      <c r="M181">
        <v>0.65406223900000005</v>
      </c>
      <c r="N181">
        <v>1.1760958260000001</v>
      </c>
      <c r="O181">
        <v>1.132079431</v>
      </c>
      <c r="P181">
        <v>0.61345781300000002</v>
      </c>
      <c r="Q181">
        <v>0.93693683900000002</v>
      </c>
    </row>
    <row r="182" spans="1:17">
      <c r="A182" t="s">
        <v>9731</v>
      </c>
      <c r="B182" s="14" t="s">
        <v>9732</v>
      </c>
      <c r="C182">
        <v>98.287891009999996</v>
      </c>
      <c r="D182">
        <v>0.914876421</v>
      </c>
      <c r="E182">
        <v>1.2301928520000001</v>
      </c>
      <c r="F182">
        <v>0.44971088399999998</v>
      </c>
      <c r="G182">
        <v>0.64181643799999999</v>
      </c>
      <c r="H182">
        <v>2.5376789820000001</v>
      </c>
      <c r="I182">
        <v>6.6247341070000001</v>
      </c>
      <c r="J182">
        <v>0.99470534099999997</v>
      </c>
      <c r="K182">
        <v>11.053396149999999</v>
      </c>
      <c r="L182">
        <v>27.659745470000001</v>
      </c>
      <c r="M182">
        <v>57.868810609999997</v>
      </c>
      <c r="N182">
        <v>1.985417768</v>
      </c>
      <c r="O182">
        <v>74.092334600000001</v>
      </c>
      <c r="P182">
        <v>0.74351086899999996</v>
      </c>
      <c r="Q182">
        <v>44.003238639999999</v>
      </c>
    </row>
    <row r="183" spans="1:17">
      <c r="A183" t="s">
        <v>9733</v>
      </c>
      <c r="B183" s="14" t="s">
        <v>6588</v>
      </c>
      <c r="C183">
        <v>0.64780287400000003</v>
      </c>
      <c r="D183">
        <v>0.43053008100000001</v>
      </c>
      <c r="E183">
        <v>0.27567346799999998</v>
      </c>
      <c r="F183">
        <v>8.8178604999999993E-2</v>
      </c>
      <c r="G183">
        <v>0</v>
      </c>
      <c r="H183">
        <v>1.243960285</v>
      </c>
      <c r="I183">
        <v>0.47235180799999998</v>
      </c>
      <c r="J183">
        <v>1.355016563</v>
      </c>
      <c r="K183">
        <v>0.44081340600000002</v>
      </c>
      <c r="L183">
        <v>2.0465960390000002</v>
      </c>
      <c r="M183">
        <v>0</v>
      </c>
      <c r="N183">
        <v>0.83848714199999996</v>
      </c>
      <c r="O183">
        <v>1.434855185</v>
      </c>
      <c r="P183">
        <v>0.971909633</v>
      </c>
      <c r="Q183">
        <v>0.44532056800000003</v>
      </c>
    </row>
    <row r="184" spans="1:17">
      <c r="A184" t="s">
        <v>9734</v>
      </c>
      <c r="B184" s="14" t="s">
        <v>2012</v>
      </c>
      <c r="C184">
        <v>19.66544438</v>
      </c>
      <c r="D184">
        <v>1.7275991530000001</v>
      </c>
      <c r="E184">
        <v>1.0821541619999999</v>
      </c>
      <c r="F184">
        <v>0.830746706</v>
      </c>
      <c r="G184">
        <v>0.76113972699999999</v>
      </c>
      <c r="H184">
        <v>0.26043503499999998</v>
      </c>
      <c r="I184">
        <v>3.955655535</v>
      </c>
      <c r="J184">
        <v>2.4929958409999999</v>
      </c>
      <c r="K184">
        <v>4.1529834399999999</v>
      </c>
      <c r="L184">
        <v>12.85423621</v>
      </c>
      <c r="M184">
        <v>11.064284369999999</v>
      </c>
      <c r="N184">
        <v>2.0480289389999999</v>
      </c>
      <c r="O184">
        <v>18.775044749999999</v>
      </c>
      <c r="P184">
        <v>1.1191323980000001</v>
      </c>
      <c r="Q184">
        <v>7.9247317849999996</v>
      </c>
    </row>
    <row r="185" spans="1:17">
      <c r="A185" t="s">
        <v>9735</v>
      </c>
      <c r="B185" s="14" t="s">
        <v>9736</v>
      </c>
      <c r="C185">
        <v>0</v>
      </c>
      <c r="D185">
        <v>0</v>
      </c>
      <c r="E185">
        <v>0.26789913999999998</v>
      </c>
      <c r="F185">
        <v>0.17138372099999999</v>
      </c>
      <c r="G185">
        <v>0.43483498500000001</v>
      </c>
      <c r="H185">
        <v>0</v>
      </c>
      <c r="I185">
        <v>0</v>
      </c>
      <c r="J185">
        <v>0.159612539</v>
      </c>
      <c r="K185">
        <v>0</v>
      </c>
      <c r="L185">
        <v>0.79555181399999997</v>
      </c>
      <c r="M185">
        <v>0</v>
      </c>
      <c r="N185">
        <v>0.62083107199999998</v>
      </c>
      <c r="O185">
        <v>2.7887810370000001</v>
      </c>
      <c r="P185">
        <v>0</v>
      </c>
      <c r="Q185">
        <v>0</v>
      </c>
    </row>
    <row r="186" spans="1:17">
      <c r="A186" t="s">
        <v>9735</v>
      </c>
      <c r="B186" s="14" t="s">
        <v>9737</v>
      </c>
      <c r="C186">
        <v>21.488095319999999</v>
      </c>
      <c r="D186">
        <v>8.330582047</v>
      </c>
      <c r="E186">
        <v>3.071910141</v>
      </c>
      <c r="F186">
        <v>3.8389953490000002</v>
      </c>
      <c r="G186">
        <v>1.7393399389999999</v>
      </c>
      <c r="H186">
        <v>2.8368362600000001</v>
      </c>
      <c r="I186">
        <v>1.9585318869999999</v>
      </c>
      <c r="J186">
        <v>4.1712076749999998</v>
      </c>
      <c r="K186">
        <v>5.1786615539999996</v>
      </c>
      <c r="L186">
        <v>8.9101803159999999</v>
      </c>
      <c r="M186">
        <v>0</v>
      </c>
      <c r="N186">
        <v>1.5727720489999999</v>
      </c>
      <c r="O186">
        <v>0</v>
      </c>
      <c r="P186">
        <v>0.805973842</v>
      </c>
      <c r="Q186">
        <v>0.923225568</v>
      </c>
    </row>
    <row r="187" spans="1:17">
      <c r="A187" t="s">
        <v>9738</v>
      </c>
      <c r="B187" s="14" t="s">
        <v>9739</v>
      </c>
      <c r="C187">
        <v>24.877971809999998</v>
      </c>
      <c r="D187">
        <v>5.7868689299999998</v>
      </c>
      <c r="E187">
        <v>4.4553025679999996</v>
      </c>
      <c r="F187">
        <v>0.84659428400000003</v>
      </c>
      <c r="G187">
        <v>1.6467847010000001</v>
      </c>
      <c r="H187">
        <v>65.766906340000006</v>
      </c>
      <c r="I187">
        <v>15.1166806</v>
      </c>
      <c r="J187">
        <v>14.71768629</v>
      </c>
      <c r="K187">
        <v>9.0287083080000006</v>
      </c>
      <c r="L187">
        <v>4.1918232130000002</v>
      </c>
      <c r="M187">
        <v>23.08130478</v>
      </c>
      <c r="N187">
        <v>13.595951149999999</v>
      </c>
      <c r="O187">
        <v>16.531087589999998</v>
      </c>
      <c r="P187">
        <v>44.976435629999997</v>
      </c>
      <c r="Q187">
        <v>23.657655179999999</v>
      </c>
    </row>
    <row r="188" spans="1:17">
      <c r="A188" t="s">
        <v>9738</v>
      </c>
      <c r="B188" s="14" t="s">
        <v>2325</v>
      </c>
      <c r="C188">
        <v>7.8032940640000001</v>
      </c>
      <c r="D188">
        <v>0.86434545600000001</v>
      </c>
      <c r="E188">
        <v>0.223508876</v>
      </c>
      <c r="F188">
        <v>0.204265481</v>
      </c>
      <c r="G188">
        <v>0.20730505099999999</v>
      </c>
      <c r="H188">
        <v>0.34579564600000001</v>
      </c>
      <c r="I188">
        <v>3.063764452</v>
      </c>
      <c r="J188">
        <v>0.87508502300000002</v>
      </c>
      <c r="K188">
        <v>1.769981153</v>
      </c>
      <c r="L188">
        <v>2.4652855630000001</v>
      </c>
      <c r="M188">
        <v>4.0327500230000002</v>
      </c>
      <c r="N188">
        <v>0.81393841099999997</v>
      </c>
      <c r="O188">
        <v>2.6590702909999999</v>
      </c>
      <c r="P188">
        <v>0.18011406699999999</v>
      </c>
      <c r="Q188">
        <v>1.2379005620000001</v>
      </c>
    </row>
    <row r="189" spans="1:17">
      <c r="A189" t="s">
        <v>9740</v>
      </c>
      <c r="B189" s="14" t="s">
        <v>2311</v>
      </c>
      <c r="C189">
        <v>5.9894754460000001</v>
      </c>
      <c r="D189">
        <v>0.39806080700000002</v>
      </c>
      <c r="E189">
        <v>0.54162639800000001</v>
      </c>
      <c r="F189">
        <v>0.24458532499999999</v>
      </c>
      <c r="G189">
        <v>0.51713515200000004</v>
      </c>
      <c r="H189">
        <v>0.80510119999999996</v>
      </c>
      <c r="I189">
        <v>5.6774700640000004</v>
      </c>
      <c r="J189">
        <v>1.8602557799999999</v>
      </c>
      <c r="K189">
        <v>4.6191107410000001</v>
      </c>
      <c r="L189">
        <v>1.1353487819999999</v>
      </c>
      <c r="M189">
        <v>9.7725151280000002</v>
      </c>
      <c r="N189">
        <v>1.033667978</v>
      </c>
      <c r="O189">
        <v>19.236319959999999</v>
      </c>
      <c r="P189">
        <v>1.0334028280000001</v>
      </c>
      <c r="Q189">
        <v>4.3232263279999996</v>
      </c>
    </row>
    <row r="190" spans="1:17">
      <c r="A190" t="s">
        <v>9741</v>
      </c>
      <c r="B190" s="14" t="s">
        <v>9742</v>
      </c>
      <c r="C190">
        <v>8.2341507909999994</v>
      </c>
      <c r="D190">
        <v>0.98222928700000001</v>
      </c>
      <c r="E190">
        <v>1.0444779360000001</v>
      </c>
      <c r="F190">
        <v>0.38797909800000002</v>
      </c>
      <c r="G190">
        <v>0.71094186199999998</v>
      </c>
      <c r="H190">
        <v>1.4595546290000001</v>
      </c>
      <c r="I190">
        <v>4.6184705150000003</v>
      </c>
      <c r="J190">
        <v>2.7702078019999998</v>
      </c>
      <c r="K190">
        <v>4.0227603739999998</v>
      </c>
      <c r="L190">
        <v>3.0016218750000001</v>
      </c>
      <c r="M190">
        <v>9.7266678899999999</v>
      </c>
      <c r="N190">
        <v>1.9910395270000001</v>
      </c>
      <c r="O190">
        <v>15.432395680000001</v>
      </c>
      <c r="P190">
        <v>0.99780983300000003</v>
      </c>
      <c r="Q190">
        <v>2.3947933159999999</v>
      </c>
    </row>
    <row r="191" spans="1:17">
      <c r="A191" t="s">
        <v>9743</v>
      </c>
      <c r="B191" s="14" t="s">
        <v>9744</v>
      </c>
      <c r="C191">
        <v>14.816926349999999</v>
      </c>
      <c r="D191">
        <v>0.50499158499999997</v>
      </c>
      <c r="E191">
        <v>0.282933039</v>
      </c>
      <c r="F191">
        <v>0.41371746399999998</v>
      </c>
      <c r="G191">
        <v>0.45923694799999998</v>
      </c>
      <c r="H191">
        <v>0.72955352500000004</v>
      </c>
      <c r="I191">
        <v>1.1080930179999999</v>
      </c>
      <c r="J191">
        <v>0.91509231000000002</v>
      </c>
      <c r="K191">
        <v>0.517053443</v>
      </c>
      <c r="L191">
        <v>2.4005611309999999</v>
      </c>
      <c r="M191">
        <v>2.1878291619999999</v>
      </c>
      <c r="N191">
        <v>0.60883709500000005</v>
      </c>
      <c r="O191">
        <v>3.3660356220000001</v>
      </c>
      <c r="P191">
        <v>0.57000220000000001</v>
      </c>
      <c r="Q191">
        <v>3.9175509960000001</v>
      </c>
    </row>
    <row r="192" spans="1:17">
      <c r="A192" t="s">
        <v>9745</v>
      </c>
      <c r="B192" s="14" t="s">
        <v>9746</v>
      </c>
      <c r="C192">
        <v>5.5370860159999999</v>
      </c>
      <c r="D192">
        <v>0.102220829</v>
      </c>
      <c r="E192">
        <v>0.29453939000000001</v>
      </c>
      <c r="F192">
        <v>0.12561756499999999</v>
      </c>
      <c r="G192">
        <v>0.55775481800000004</v>
      </c>
      <c r="H192">
        <v>2.8353955100000001</v>
      </c>
      <c r="I192">
        <v>2.018710241</v>
      </c>
      <c r="J192">
        <v>0.40946412100000001</v>
      </c>
      <c r="K192">
        <v>0.41864960299999998</v>
      </c>
      <c r="L192">
        <v>2.9155418430000002</v>
      </c>
      <c r="M192">
        <v>2.6571735190000001</v>
      </c>
      <c r="N192">
        <v>0.51192550999999997</v>
      </c>
      <c r="O192">
        <v>8.1762697670000009</v>
      </c>
      <c r="P192">
        <v>0.899966602</v>
      </c>
      <c r="Q192">
        <v>1.9031856680000001</v>
      </c>
    </row>
    <row r="193" spans="1:17">
      <c r="A193" t="s">
        <v>9747</v>
      </c>
      <c r="B193" s="14" t="s">
        <v>9748</v>
      </c>
      <c r="C193">
        <v>22.643501229999998</v>
      </c>
      <c r="D193">
        <v>0.318494838</v>
      </c>
      <c r="E193">
        <v>0.42061797099999998</v>
      </c>
      <c r="F193">
        <v>0.48924160500000002</v>
      </c>
      <c r="G193">
        <v>0.31032609900000002</v>
      </c>
      <c r="H193">
        <v>0.13803736799999999</v>
      </c>
      <c r="I193">
        <v>1.048300357</v>
      </c>
      <c r="J193">
        <v>0.18225557100000001</v>
      </c>
      <c r="K193">
        <v>2.771868456</v>
      </c>
      <c r="L193">
        <v>12.26354546</v>
      </c>
      <c r="M193">
        <v>0</v>
      </c>
      <c r="N193">
        <v>0.443064821</v>
      </c>
      <c r="O193">
        <v>7.9610111420000003</v>
      </c>
      <c r="P193">
        <v>0.70101837099999997</v>
      </c>
      <c r="Q193">
        <v>4.4473920969999998</v>
      </c>
    </row>
    <row r="194" spans="1:17">
      <c r="A194" t="s">
        <v>9747</v>
      </c>
      <c r="B194" s="14" t="s">
        <v>6750</v>
      </c>
      <c r="C194">
        <v>0.505476539</v>
      </c>
      <c r="D194">
        <v>0.783859847</v>
      </c>
      <c r="E194">
        <v>0.96797828900000005</v>
      </c>
      <c r="F194">
        <v>0.96327300699999996</v>
      </c>
      <c r="G194">
        <v>2.618590116</v>
      </c>
      <c r="H194">
        <v>1.941308891</v>
      </c>
      <c r="I194">
        <v>4.4228780060000004</v>
      </c>
      <c r="J194">
        <v>4.549641125</v>
      </c>
      <c r="K194">
        <v>3.439639487</v>
      </c>
      <c r="L194">
        <v>5.7490060090000004</v>
      </c>
      <c r="M194">
        <v>0</v>
      </c>
      <c r="N194">
        <v>1.8070211620000001</v>
      </c>
      <c r="O194">
        <v>1.1196085440000001</v>
      </c>
      <c r="P194">
        <v>1.4409125380000001</v>
      </c>
      <c r="Q194">
        <v>1.3899234380000001</v>
      </c>
    </row>
    <row r="195" spans="1:17">
      <c r="A195" t="s">
        <v>9749</v>
      </c>
      <c r="B195" s="14" t="s">
        <v>6777</v>
      </c>
      <c r="C195">
        <v>1.403083801</v>
      </c>
      <c r="D195">
        <v>0.41444005499999997</v>
      </c>
      <c r="E195">
        <v>0.54732734900000002</v>
      </c>
      <c r="F195">
        <v>0.44563649300000002</v>
      </c>
      <c r="G195">
        <v>0.80762103600000001</v>
      </c>
      <c r="H195">
        <v>0.53886161799999999</v>
      </c>
      <c r="I195">
        <v>2.7281927760000002</v>
      </c>
      <c r="J195">
        <v>1.4229557230000001</v>
      </c>
      <c r="K195">
        <v>0.63650859800000004</v>
      </c>
      <c r="L195">
        <v>0.295516416</v>
      </c>
      <c r="M195">
        <v>0</v>
      </c>
      <c r="N195">
        <v>0.23061448700000001</v>
      </c>
      <c r="O195">
        <v>1.035923194</v>
      </c>
      <c r="P195">
        <v>0.56135210999999996</v>
      </c>
      <c r="Q195">
        <v>0.321508338</v>
      </c>
    </row>
    <row r="196" spans="1:17">
      <c r="A196" t="e">
        <v>#N/A</v>
      </c>
      <c r="B196" s="14" t="s">
        <v>9750</v>
      </c>
      <c r="C196">
        <v>4.3018159579999997</v>
      </c>
      <c r="D196">
        <v>0.23824906800000001</v>
      </c>
      <c r="E196">
        <v>0.22883051600000001</v>
      </c>
      <c r="F196">
        <v>0.29278052300000001</v>
      </c>
      <c r="G196">
        <v>0.37142154900000002</v>
      </c>
      <c r="H196">
        <v>2.4782021310000002</v>
      </c>
      <c r="I196">
        <v>1.568355613</v>
      </c>
      <c r="J196">
        <v>2.3177070710000001</v>
      </c>
      <c r="K196">
        <v>0.97575884099999999</v>
      </c>
      <c r="L196">
        <v>2.0386015230000001</v>
      </c>
      <c r="M196">
        <v>2.0643839399999999</v>
      </c>
      <c r="N196">
        <v>1.7234529240000001</v>
      </c>
      <c r="O196">
        <v>7.1462514080000004</v>
      </c>
      <c r="P196">
        <v>1.6135218520000001</v>
      </c>
      <c r="Q196">
        <v>0</v>
      </c>
    </row>
    <row r="197" spans="1:17">
      <c r="A197" t="s">
        <v>9751</v>
      </c>
      <c r="B197" s="14" t="s">
        <v>8239</v>
      </c>
      <c r="C197">
        <v>14.441604079999999</v>
      </c>
      <c r="D197">
        <v>0.43067484499999997</v>
      </c>
      <c r="E197">
        <v>0.177278247</v>
      </c>
      <c r="F197">
        <v>3.7803537999999998E-2</v>
      </c>
      <c r="G197">
        <v>0.191830363</v>
      </c>
      <c r="H197">
        <v>1.3865932569999999</v>
      </c>
      <c r="I197">
        <v>2.8350638109999999</v>
      </c>
      <c r="J197">
        <v>0.63372725500000004</v>
      </c>
      <c r="K197">
        <v>4.0316491709999998</v>
      </c>
      <c r="L197">
        <v>14.74044625</v>
      </c>
      <c r="M197">
        <v>2.1324100420000001</v>
      </c>
      <c r="N197">
        <v>0.34235472700000003</v>
      </c>
      <c r="O197">
        <v>8.3044535530000001</v>
      </c>
      <c r="P197">
        <v>0.33333820600000003</v>
      </c>
      <c r="Q197">
        <v>2.1000743000000002</v>
      </c>
    </row>
    <row r="198" spans="1:17">
      <c r="A198" t="s">
        <v>9752</v>
      </c>
      <c r="B198" s="14" t="s">
        <v>2234</v>
      </c>
      <c r="C198">
        <v>1.024750203</v>
      </c>
      <c r="D198">
        <v>0.52970512400000003</v>
      </c>
      <c r="E198">
        <v>0.32706297000000001</v>
      </c>
      <c r="F198">
        <v>0.27897697500000002</v>
      </c>
      <c r="G198">
        <v>0.11797012</v>
      </c>
      <c r="H198">
        <v>0.39356063600000002</v>
      </c>
      <c r="I198">
        <v>1.4944132880000001</v>
      </c>
      <c r="J198">
        <v>0.82275048799999995</v>
      </c>
      <c r="K198">
        <v>1.0847145419999999</v>
      </c>
      <c r="L198">
        <v>1.0791604420000001</v>
      </c>
      <c r="M198">
        <v>1.3113704429999999</v>
      </c>
      <c r="N198">
        <v>0.88426063399999999</v>
      </c>
      <c r="O198">
        <v>2.2697771219999998</v>
      </c>
      <c r="P198">
        <v>0.81997338799999997</v>
      </c>
      <c r="Q198">
        <v>0.70444630799999997</v>
      </c>
    </row>
    <row r="199" spans="1:17">
      <c r="A199" t="s">
        <v>9753</v>
      </c>
      <c r="B199" s="14" t="s">
        <v>1957</v>
      </c>
      <c r="C199">
        <v>21.77794329</v>
      </c>
      <c r="D199">
        <v>0.53606040300000002</v>
      </c>
      <c r="E199">
        <v>0.829510619</v>
      </c>
      <c r="F199">
        <v>0.32937808899999999</v>
      </c>
      <c r="G199">
        <v>0.69641540499999999</v>
      </c>
      <c r="H199">
        <v>0.82606737699999999</v>
      </c>
      <c r="I199">
        <v>1.9604445159999999</v>
      </c>
      <c r="J199">
        <v>2.4540427810000001</v>
      </c>
      <c r="K199">
        <v>2.6833368119999998</v>
      </c>
      <c r="L199">
        <v>11.5520753</v>
      </c>
      <c r="M199">
        <v>1.03219197</v>
      </c>
      <c r="N199">
        <v>1.425162995</v>
      </c>
      <c r="O199">
        <v>3.5731257040000002</v>
      </c>
      <c r="P199">
        <v>0.64540874100000001</v>
      </c>
      <c r="Q199">
        <v>1.1089525870000001</v>
      </c>
    </row>
    <row r="200" spans="1:17">
      <c r="A200" t="s">
        <v>9754</v>
      </c>
      <c r="B200" s="14" t="s">
        <v>1478</v>
      </c>
      <c r="C200">
        <v>3.4486374280000001</v>
      </c>
      <c r="D200">
        <v>2.2373953640000002</v>
      </c>
      <c r="E200">
        <v>2.0703258340000001</v>
      </c>
      <c r="F200">
        <v>2.4980212370000001</v>
      </c>
      <c r="G200">
        <v>1.871618998</v>
      </c>
      <c r="H200">
        <v>1.844793474</v>
      </c>
      <c r="I200">
        <v>4.6699858140000003</v>
      </c>
      <c r="J200">
        <v>3.8097556479999999</v>
      </c>
      <c r="K200">
        <v>1.5644734650000001</v>
      </c>
      <c r="L200">
        <v>2.8794562520000002</v>
      </c>
      <c r="M200">
        <v>1.891377114</v>
      </c>
      <c r="N200">
        <v>4.6611396980000004</v>
      </c>
      <c r="O200">
        <v>4.2285006840000001</v>
      </c>
      <c r="P200">
        <v>4.1946755979999999</v>
      </c>
      <c r="Q200">
        <v>2.709376555</v>
      </c>
    </row>
    <row r="201" spans="1:17">
      <c r="A201" t="s">
        <v>9755</v>
      </c>
      <c r="B201" s="14" t="s">
        <v>9756</v>
      </c>
      <c r="C201">
        <v>0.36257623500000002</v>
      </c>
      <c r="D201">
        <v>0.48193665699999999</v>
      </c>
      <c r="E201">
        <v>0.57860569299999998</v>
      </c>
      <c r="F201">
        <v>0.39482957299999999</v>
      </c>
      <c r="G201">
        <v>0.250440518</v>
      </c>
      <c r="H201">
        <v>0.139249286</v>
      </c>
      <c r="I201">
        <v>0</v>
      </c>
      <c r="J201">
        <v>0.78138675599999996</v>
      </c>
      <c r="K201">
        <v>0.49344784200000003</v>
      </c>
      <c r="L201">
        <v>0.68728971500000002</v>
      </c>
      <c r="M201">
        <v>0.69598194300000005</v>
      </c>
      <c r="N201">
        <v>0.17878190699999999</v>
      </c>
      <c r="O201">
        <v>0</v>
      </c>
      <c r="P201">
        <v>0.489581345</v>
      </c>
      <c r="Q201">
        <v>0.49849317300000001</v>
      </c>
    </row>
    <row r="202" spans="1:17">
      <c r="A202" t="s">
        <v>9755</v>
      </c>
      <c r="B202" s="14" t="s">
        <v>8453</v>
      </c>
      <c r="C202">
        <v>5.058160526</v>
      </c>
      <c r="D202">
        <v>1.554313952</v>
      </c>
      <c r="E202">
        <v>1.857405813</v>
      </c>
      <c r="F202">
        <v>2.1099631539999999</v>
      </c>
      <c r="G202">
        <v>1.3524381670000001</v>
      </c>
      <c r="H202">
        <v>3.1959114</v>
      </c>
      <c r="I202">
        <v>2.6174374189999998</v>
      </c>
      <c r="J202">
        <v>4.2403583940000003</v>
      </c>
      <c r="K202">
        <v>3.5529804330000001</v>
      </c>
      <c r="L202">
        <v>4.4332132690000003</v>
      </c>
      <c r="M202">
        <v>3.7584674819999999</v>
      </c>
      <c r="N202">
        <v>1.609107796</v>
      </c>
      <c r="O202">
        <v>6.8667259679999999</v>
      </c>
      <c r="P202">
        <v>2.9131368850000001</v>
      </c>
      <c r="Q202">
        <v>4.3744696269999999</v>
      </c>
    </row>
    <row r="203" spans="1:17">
      <c r="A203" t="s">
        <v>9757</v>
      </c>
      <c r="B203" s="14" t="s">
        <v>5967</v>
      </c>
      <c r="C203">
        <v>31.907144150000001</v>
      </c>
      <c r="D203">
        <v>1.4283498969999999</v>
      </c>
      <c r="E203">
        <v>1.2663543020000001</v>
      </c>
      <c r="F203">
        <v>0.75386882499999996</v>
      </c>
      <c r="G203">
        <v>1.08482451</v>
      </c>
      <c r="H203">
        <v>1.365094528</v>
      </c>
      <c r="I203">
        <v>3.0136536989999998</v>
      </c>
      <c r="J203">
        <v>1.7290293409999999</v>
      </c>
      <c r="K203">
        <v>14.624664129999999</v>
      </c>
      <c r="L203">
        <v>97.408918259999993</v>
      </c>
      <c r="M203">
        <v>2.0627311110000002</v>
      </c>
      <c r="N203">
        <v>1.222773769</v>
      </c>
      <c r="O203">
        <v>15.288057459999999</v>
      </c>
      <c r="P203">
        <v>1.7238459239999999</v>
      </c>
      <c r="Q203">
        <v>14.94466768</v>
      </c>
    </row>
    <row r="204" spans="1:17">
      <c r="A204" t="s">
        <v>9758</v>
      </c>
      <c r="B204" s="14" t="s">
        <v>1325</v>
      </c>
      <c r="C204">
        <v>1.1131383610000001</v>
      </c>
      <c r="D204">
        <v>1.541233863</v>
      </c>
      <c r="E204">
        <v>0.91778923800000001</v>
      </c>
      <c r="F204">
        <v>1.2879186359999999</v>
      </c>
      <c r="G204">
        <v>0.72081810099999999</v>
      </c>
      <c r="H204">
        <v>0.53438320900000003</v>
      </c>
      <c r="I204">
        <v>0.81165573499999999</v>
      </c>
      <c r="J204">
        <v>2.9633724149999998</v>
      </c>
      <c r="K204">
        <v>0.88370612000000004</v>
      </c>
      <c r="L204">
        <v>0.87918125000000003</v>
      </c>
      <c r="M204">
        <v>0.53418021100000002</v>
      </c>
      <c r="N204">
        <v>1.8867575029999999</v>
      </c>
      <c r="O204">
        <v>0</v>
      </c>
      <c r="P204">
        <v>2.588593548</v>
      </c>
      <c r="Q204">
        <v>1.339112557</v>
      </c>
    </row>
    <row r="205" spans="1:17">
      <c r="A205" t="s">
        <v>9759</v>
      </c>
      <c r="B205" s="14" t="s">
        <v>3872</v>
      </c>
      <c r="C205">
        <v>6.860038737</v>
      </c>
      <c r="D205">
        <v>5.1164185240000002</v>
      </c>
      <c r="E205">
        <v>4.8168443410000004</v>
      </c>
      <c r="F205">
        <v>5.7583411880000002</v>
      </c>
      <c r="G205">
        <v>2.6850939920000001</v>
      </c>
      <c r="H205">
        <v>12.64624077</v>
      </c>
      <c r="I205">
        <v>4.6685934509999996</v>
      </c>
      <c r="J205">
        <v>3.681517114</v>
      </c>
      <c r="K205">
        <v>3.4232602509999999</v>
      </c>
      <c r="L205">
        <v>5.6349384300000001</v>
      </c>
      <c r="M205">
        <v>2.6336326680000002</v>
      </c>
      <c r="N205">
        <v>3.269847817</v>
      </c>
      <c r="O205">
        <v>6.3311197410000002</v>
      </c>
      <c r="P205">
        <v>8.0279412820000005</v>
      </c>
      <c r="Q205">
        <v>6.4449426079999999</v>
      </c>
    </row>
    <row r="206" spans="1:17">
      <c r="A206" t="s">
        <v>9760</v>
      </c>
      <c r="B206" s="14" t="s">
        <v>9761</v>
      </c>
      <c r="C206">
        <v>0</v>
      </c>
      <c r="D206">
        <v>0</v>
      </c>
      <c r="E206">
        <v>0.16232312400000001</v>
      </c>
      <c r="F206">
        <v>6.9228892E-2</v>
      </c>
      <c r="G206">
        <v>8.7823815E-2</v>
      </c>
      <c r="H206">
        <v>0</v>
      </c>
      <c r="I206">
        <v>0</v>
      </c>
      <c r="J206">
        <v>1.1605325470000001</v>
      </c>
      <c r="K206">
        <v>0.92288520900000004</v>
      </c>
      <c r="L206">
        <v>0.64271180999999999</v>
      </c>
      <c r="M206">
        <v>0.97626038599999998</v>
      </c>
      <c r="N206">
        <v>0</v>
      </c>
      <c r="O206">
        <v>1.6897540280000001</v>
      </c>
      <c r="P206">
        <v>7.6304482000000007E-2</v>
      </c>
      <c r="Q206">
        <v>0</v>
      </c>
    </row>
    <row r="207" spans="1:17">
      <c r="A207" t="e">
        <v>#N/A</v>
      </c>
      <c r="B207" s="14" t="s">
        <v>9762</v>
      </c>
      <c r="C207">
        <v>0.46611098400000001</v>
      </c>
      <c r="D207">
        <v>0.61955513900000003</v>
      </c>
      <c r="E207">
        <v>0.44629698699999998</v>
      </c>
      <c r="F207">
        <v>0.50757436099999997</v>
      </c>
      <c r="G207">
        <v>0.96586371299999996</v>
      </c>
      <c r="H207">
        <v>2.1481481219999998</v>
      </c>
      <c r="I207">
        <v>0</v>
      </c>
      <c r="J207">
        <v>2.0090282510000002</v>
      </c>
      <c r="K207">
        <v>1.0572556289999999</v>
      </c>
      <c r="L207">
        <v>1.767094774</v>
      </c>
      <c r="M207">
        <v>0</v>
      </c>
      <c r="N207">
        <v>0.22983362500000001</v>
      </c>
      <c r="O207">
        <v>0</v>
      </c>
      <c r="P207">
        <v>1.1189027380000001</v>
      </c>
      <c r="Q207">
        <v>0</v>
      </c>
    </row>
    <row r="208" spans="1:17">
      <c r="A208" t="s">
        <v>9763</v>
      </c>
      <c r="B208" s="14" t="s">
        <v>9764</v>
      </c>
      <c r="C208">
        <v>8.8464763659999992</v>
      </c>
      <c r="D208">
        <v>5.0493431510000004</v>
      </c>
      <c r="E208">
        <v>4.185383946</v>
      </c>
      <c r="F208">
        <v>5.0929644239999998</v>
      </c>
      <c r="G208">
        <v>3.854996243</v>
      </c>
      <c r="H208">
        <v>7.7943454110000001</v>
      </c>
      <c r="I208">
        <v>5.1603958859999999</v>
      </c>
      <c r="J208">
        <v>7.5732287969999996</v>
      </c>
      <c r="K208">
        <v>4.9338773629999997</v>
      </c>
      <c r="L208">
        <v>5.1951458170000002</v>
      </c>
      <c r="M208">
        <v>3.695913183</v>
      </c>
      <c r="N208">
        <v>3.739850079</v>
      </c>
      <c r="O208">
        <v>3.9189120630000001</v>
      </c>
      <c r="P208">
        <v>2.7325773299999998</v>
      </c>
      <c r="Q208">
        <v>7.2260781449999998</v>
      </c>
    </row>
    <row r="209" spans="1:17">
      <c r="A209" t="s">
        <v>9765</v>
      </c>
      <c r="B209" s="14" t="s">
        <v>7042</v>
      </c>
      <c r="C209">
        <v>40.574020429999997</v>
      </c>
      <c r="D209">
        <v>7.8039725190000002</v>
      </c>
      <c r="E209">
        <v>3.078493699</v>
      </c>
      <c r="F209">
        <v>4.8807159880000004</v>
      </c>
      <c r="G209">
        <v>2.661335824</v>
      </c>
      <c r="H209">
        <v>7.9725253609999998</v>
      </c>
      <c r="I209">
        <v>14.677801799999999</v>
      </c>
      <c r="J209">
        <v>1.475291522</v>
      </c>
      <c r="K209">
        <v>6.5635202440000002</v>
      </c>
      <c r="L209">
        <v>16.296391159999999</v>
      </c>
      <c r="M209">
        <v>21.131241549999999</v>
      </c>
      <c r="N209">
        <v>2.5977501219999999</v>
      </c>
      <c r="O209">
        <v>33.788216859999999</v>
      </c>
      <c r="P209">
        <v>0.89659218799999996</v>
      </c>
      <c r="Q209">
        <v>18.594592649999999</v>
      </c>
    </row>
    <row r="210" spans="1:17">
      <c r="A210" t="e">
        <v>#N/A</v>
      </c>
      <c r="B210" s="14" t="s">
        <v>9766</v>
      </c>
      <c r="C210">
        <v>75.775106789999995</v>
      </c>
      <c r="D210">
        <v>0.83933616600000005</v>
      </c>
      <c r="E210">
        <v>2.8215432379999998</v>
      </c>
      <c r="F210">
        <v>3.0943409430000002</v>
      </c>
      <c r="G210">
        <v>0.65424713300000004</v>
      </c>
      <c r="H210">
        <v>16.00600275</v>
      </c>
      <c r="I210">
        <v>88.403457639999999</v>
      </c>
      <c r="J210">
        <v>9.1257370689999995</v>
      </c>
      <c r="K210">
        <v>27.500285860000002</v>
      </c>
      <c r="L210">
        <v>31.12140307</v>
      </c>
      <c r="M210">
        <v>50.908844330000001</v>
      </c>
      <c r="N210">
        <v>12.143227939999999</v>
      </c>
      <c r="O210">
        <v>62.939461940000001</v>
      </c>
      <c r="P210">
        <v>4.5474670919999998</v>
      </c>
      <c r="Q210">
        <v>7.8135374909999999</v>
      </c>
    </row>
    <row r="211" spans="1:17">
      <c r="A211" t="s">
        <v>9767</v>
      </c>
      <c r="B211" s="14" t="s">
        <v>9768</v>
      </c>
      <c r="C211">
        <v>17.57337583</v>
      </c>
      <c r="D211">
        <v>0.97327278900000003</v>
      </c>
      <c r="E211">
        <v>0.46739849999999999</v>
      </c>
      <c r="F211">
        <v>0.59801979199999999</v>
      </c>
      <c r="G211">
        <v>0</v>
      </c>
      <c r="H211">
        <v>0</v>
      </c>
      <c r="I211">
        <v>0</v>
      </c>
      <c r="J211">
        <v>7.2402964320000001</v>
      </c>
      <c r="K211">
        <v>1.9930393340000001</v>
      </c>
      <c r="L211">
        <v>0</v>
      </c>
      <c r="M211">
        <v>0</v>
      </c>
      <c r="N211">
        <v>0.54157604199999998</v>
      </c>
      <c r="O211">
        <v>4.8655328740000003</v>
      </c>
      <c r="P211">
        <v>1.3182816829999999</v>
      </c>
      <c r="Q211">
        <v>3.0201261929999998</v>
      </c>
    </row>
    <row r="212" spans="1:17">
      <c r="A212" t="e">
        <v>#N/A</v>
      </c>
      <c r="B212" s="14" t="s">
        <v>9769</v>
      </c>
      <c r="C212">
        <v>784.85669069999994</v>
      </c>
      <c r="D212">
        <v>17.751333549999998</v>
      </c>
      <c r="E212">
        <v>15.738074859999999</v>
      </c>
      <c r="F212">
        <v>47.264390140000003</v>
      </c>
      <c r="G212">
        <v>26.2545143</v>
      </c>
      <c r="H212">
        <v>19.72698213</v>
      </c>
      <c r="I212">
        <v>59.925229369999997</v>
      </c>
      <c r="J212">
        <v>34.641479519999997</v>
      </c>
      <c r="K212">
        <v>52.195816190000002</v>
      </c>
      <c r="L212">
        <v>140.2071018</v>
      </c>
      <c r="M212">
        <v>39.438976769999996</v>
      </c>
      <c r="N212">
        <v>29.126552279999999</v>
      </c>
      <c r="O212">
        <v>109.22032</v>
      </c>
      <c r="P212">
        <v>14.79623621</v>
      </c>
      <c r="Q212">
        <v>35.309933110000003</v>
      </c>
    </row>
    <row r="213" spans="1:17">
      <c r="A213" t="s">
        <v>9770</v>
      </c>
      <c r="B213" s="14" t="s">
        <v>5026</v>
      </c>
      <c r="C213">
        <v>9.9072125100000008</v>
      </c>
      <c r="D213">
        <v>0.40430144899999998</v>
      </c>
      <c r="E213">
        <v>0.37444993500000001</v>
      </c>
      <c r="F213">
        <v>0.15969846700000001</v>
      </c>
      <c r="G213">
        <v>0.562759923</v>
      </c>
      <c r="H213">
        <v>0</v>
      </c>
      <c r="I213">
        <v>0.57031113200000005</v>
      </c>
      <c r="J213">
        <v>0.69407270600000004</v>
      </c>
      <c r="K213">
        <v>1.1236010890000001</v>
      </c>
      <c r="L213">
        <v>4.6125933459999997</v>
      </c>
      <c r="M213">
        <v>0</v>
      </c>
      <c r="N213">
        <v>0.89989150299999998</v>
      </c>
      <c r="O213">
        <v>1.7324245840000001</v>
      </c>
      <c r="P213">
        <v>0.43027249400000001</v>
      </c>
      <c r="Q213">
        <v>0.62728631199999996</v>
      </c>
    </row>
    <row r="214" spans="1:17">
      <c r="A214" t="s">
        <v>9771</v>
      </c>
      <c r="B214" s="14" t="s">
        <v>2089</v>
      </c>
      <c r="C214">
        <v>100.4795816</v>
      </c>
      <c r="D214">
        <v>4.1061382689999997</v>
      </c>
      <c r="E214">
        <v>3.0789416140000001</v>
      </c>
      <c r="F214">
        <v>1.4606751140000001</v>
      </c>
      <c r="G214">
        <v>2.3022286909999998</v>
      </c>
      <c r="H214">
        <v>5.2452026199999997</v>
      </c>
      <c r="I214">
        <v>34.143225180000002</v>
      </c>
      <c r="J214">
        <v>4.946731905</v>
      </c>
      <c r="K214">
        <v>36.289009100000001</v>
      </c>
      <c r="L214">
        <v>68.830892379999995</v>
      </c>
      <c r="M214">
        <v>48.062759329999999</v>
      </c>
      <c r="N214">
        <v>3.8481749600000001</v>
      </c>
      <c r="O214">
        <v>61.221429389999997</v>
      </c>
      <c r="P214">
        <v>4.1468782089999996</v>
      </c>
      <c r="Q214">
        <v>25.036132729999999</v>
      </c>
    </row>
    <row r="215" spans="1:17">
      <c r="A215" t="s">
        <v>9772</v>
      </c>
      <c r="B215" s="14" t="s">
        <v>2076</v>
      </c>
      <c r="C215">
        <v>244.14634000000001</v>
      </c>
      <c r="D215">
        <v>51.258532099999996</v>
      </c>
      <c r="E215">
        <v>15.380805970000001</v>
      </c>
      <c r="F215">
        <v>13.68420869</v>
      </c>
      <c r="G215">
        <v>34.774701360000002</v>
      </c>
      <c r="H215">
        <v>20.836815439999999</v>
      </c>
      <c r="I215">
        <v>49.799532769999999</v>
      </c>
      <c r="J215">
        <v>36.574214099999999</v>
      </c>
      <c r="K215">
        <v>65.006350949999998</v>
      </c>
      <c r="L215">
        <v>113.32986030000001</v>
      </c>
      <c r="M215">
        <v>90.666976890000001</v>
      </c>
      <c r="N215">
        <v>25.296707189999999</v>
      </c>
      <c r="O215">
        <v>120.8787873</v>
      </c>
      <c r="P215">
        <v>27.963056909999999</v>
      </c>
      <c r="Q215">
        <v>67.572406150000006</v>
      </c>
    </row>
    <row r="216" spans="1:17">
      <c r="A216" t="s">
        <v>9773</v>
      </c>
      <c r="B216" s="14" t="s">
        <v>5506</v>
      </c>
      <c r="C216">
        <v>47.988833999999997</v>
      </c>
      <c r="D216">
        <v>0.49911425100000001</v>
      </c>
      <c r="E216">
        <v>0.95876615399999998</v>
      </c>
      <c r="F216">
        <v>0.79735972300000002</v>
      </c>
      <c r="G216">
        <v>0.27233527699999999</v>
      </c>
      <c r="H216">
        <v>0.86527515700000002</v>
      </c>
      <c r="I216">
        <v>6.5711789979999997</v>
      </c>
      <c r="J216">
        <v>2.684764752</v>
      </c>
      <c r="K216">
        <v>2.2485571969999998</v>
      </c>
      <c r="L216">
        <v>4.1283627139999997</v>
      </c>
      <c r="M216">
        <v>16.433982790000002</v>
      </c>
      <c r="N216">
        <v>1.360883386</v>
      </c>
      <c r="O216">
        <v>22.955334579999999</v>
      </c>
      <c r="P216">
        <v>0.74364607800000004</v>
      </c>
      <c r="Q216">
        <v>4.8012262559999996</v>
      </c>
    </row>
    <row r="217" spans="1:17">
      <c r="A217" t="s">
        <v>9774</v>
      </c>
      <c r="B217" s="14" t="s">
        <v>8954</v>
      </c>
      <c r="C217">
        <v>5.3842807300000004</v>
      </c>
      <c r="D217">
        <v>2.5645166960000001</v>
      </c>
      <c r="E217">
        <v>2.4631352500000001</v>
      </c>
      <c r="F217">
        <v>2.8216866070000002</v>
      </c>
      <c r="G217">
        <v>2.1849465860000001</v>
      </c>
      <c r="H217">
        <v>4.6526871810000001</v>
      </c>
      <c r="I217">
        <v>9.4224024279999998</v>
      </c>
      <c r="J217">
        <v>4.4366875139999999</v>
      </c>
      <c r="K217">
        <v>7.0834748689999998</v>
      </c>
      <c r="L217">
        <v>5.4433584350000004</v>
      </c>
      <c r="M217">
        <v>4.1341508899999999</v>
      </c>
      <c r="N217">
        <v>3.5509594689999999</v>
      </c>
      <c r="O217">
        <v>9.2426093829999996</v>
      </c>
      <c r="P217">
        <v>2.9889072329999999</v>
      </c>
      <c r="Q217">
        <v>13.50984742</v>
      </c>
    </row>
    <row r="218" spans="1:17">
      <c r="A218" t="e">
        <v>#N/A</v>
      </c>
      <c r="B218" s="14" t="s">
        <v>9775</v>
      </c>
      <c r="C218">
        <v>14.02554335</v>
      </c>
      <c r="D218">
        <v>1.035709156</v>
      </c>
      <c r="E218">
        <v>1.657941849</v>
      </c>
      <c r="F218">
        <v>3.1819166299999999</v>
      </c>
      <c r="G218">
        <v>0.26910542500000001</v>
      </c>
      <c r="H218">
        <v>22.144840169999998</v>
      </c>
      <c r="I218">
        <v>4.5452721150000004</v>
      </c>
      <c r="J218">
        <v>5.3340703459999999</v>
      </c>
      <c r="K218">
        <v>13.43233302</v>
      </c>
      <c r="L218">
        <v>6.8927809990000002</v>
      </c>
      <c r="M218">
        <v>5.9828183629999998</v>
      </c>
      <c r="N218">
        <v>2.6894870590000002</v>
      </c>
      <c r="O218">
        <v>3.4517742650000001</v>
      </c>
      <c r="P218">
        <v>1.8704675959999999</v>
      </c>
      <c r="Q218">
        <v>6.4277402759999998</v>
      </c>
    </row>
    <row r="219" spans="1:17">
      <c r="A219" t="e">
        <v>#N/A</v>
      </c>
      <c r="B219" s="14" t="s">
        <v>9776</v>
      </c>
      <c r="C219">
        <v>29.97394345</v>
      </c>
      <c r="D219">
        <v>2.213410697</v>
      </c>
      <c r="E219">
        <v>0.70863643499999995</v>
      </c>
      <c r="F219">
        <v>2.266687922</v>
      </c>
      <c r="G219">
        <v>1.150208669</v>
      </c>
      <c r="H219">
        <v>1.279072067</v>
      </c>
      <c r="I219">
        <v>29.141059120000001</v>
      </c>
      <c r="J219">
        <v>4.6442099939999997</v>
      </c>
      <c r="K219">
        <v>10.575966790000001</v>
      </c>
      <c r="L219">
        <v>0</v>
      </c>
      <c r="M219">
        <v>0</v>
      </c>
      <c r="N219">
        <v>4.1054957989999998</v>
      </c>
      <c r="O219">
        <v>14.753551290000001</v>
      </c>
      <c r="P219">
        <v>1.4990138500000001</v>
      </c>
      <c r="Q219">
        <v>9.1578020060000007</v>
      </c>
    </row>
    <row r="220" spans="1:17">
      <c r="A220" t="s">
        <v>9777</v>
      </c>
      <c r="B220" s="14" t="s">
        <v>5451</v>
      </c>
      <c r="C220">
        <v>10.025407879999999</v>
      </c>
      <c r="D220">
        <v>1.899860366</v>
      </c>
      <c r="E220">
        <v>1.760502451</v>
      </c>
      <c r="F220">
        <v>1.4961864</v>
      </c>
      <c r="G220">
        <v>1.772915966</v>
      </c>
      <c r="H220">
        <v>3.1544708020000001</v>
      </c>
      <c r="I220">
        <v>5.1082796430000004</v>
      </c>
      <c r="J220">
        <v>2.1131038160000002</v>
      </c>
      <c r="K220">
        <v>4.8767964519999998</v>
      </c>
      <c r="L220">
        <v>5.1134971230000001</v>
      </c>
      <c r="M220">
        <v>3.709732357</v>
      </c>
      <c r="N220">
        <v>1.459198156</v>
      </c>
      <c r="O220">
        <v>5.7521157870000001</v>
      </c>
      <c r="P220">
        <v>2.1202781449999999</v>
      </c>
      <c r="Q220">
        <v>2.9892094290000002</v>
      </c>
    </row>
    <row r="221" spans="1:17">
      <c r="A221" t="s">
        <v>9777</v>
      </c>
      <c r="B221" s="14" t="s">
        <v>9778</v>
      </c>
      <c r="C221">
        <v>17.67085097</v>
      </c>
      <c r="D221">
        <v>78.728668260000006</v>
      </c>
      <c r="E221">
        <v>170.10194340000001</v>
      </c>
      <c r="F221">
        <v>120.17828489999999</v>
      </c>
      <c r="G221">
        <v>105.4436936</v>
      </c>
      <c r="H221">
        <v>77.668661389999997</v>
      </c>
      <c r="I221">
        <v>211.88459470000001</v>
      </c>
      <c r="J221">
        <v>336.10403989999998</v>
      </c>
      <c r="K221">
        <v>94.712008670000003</v>
      </c>
      <c r="L221">
        <v>30.601638080000001</v>
      </c>
      <c r="M221">
        <v>10.050376330000001</v>
      </c>
      <c r="N221">
        <v>94.071157619999994</v>
      </c>
      <c r="O221">
        <v>15.94599363</v>
      </c>
      <c r="P221">
        <v>116.55406790000001</v>
      </c>
      <c r="Q221">
        <v>88.631849209999999</v>
      </c>
    </row>
    <row r="222" spans="1:17">
      <c r="A222" t="s">
        <v>9779</v>
      </c>
      <c r="B222" s="14" t="s">
        <v>4939</v>
      </c>
      <c r="C222">
        <v>22.211766860000001</v>
      </c>
      <c r="D222">
        <v>0.66823642999999999</v>
      </c>
      <c r="E222">
        <v>0.26256250399999997</v>
      </c>
      <c r="F222">
        <v>0.33593940500000002</v>
      </c>
      <c r="G222">
        <v>0.42617293299999998</v>
      </c>
      <c r="H222">
        <v>0.42126145100000001</v>
      </c>
      <c r="I222">
        <v>3.1991955120000002</v>
      </c>
      <c r="J222">
        <v>1.042886706</v>
      </c>
      <c r="K222">
        <v>5.9711776060000004</v>
      </c>
      <c r="L222">
        <v>4.3316898239999997</v>
      </c>
      <c r="M222">
        <v>3.158260689</v>
      </c>
      <c r="N222">
        <v>0.91269587900000004</v>
      </c>
      <c r="O222">
        <v>6.3775311370000001</v>
      </c>
      <c r="P222">
        <v>0.16456637199999999</v>
      </c>
      <c r="Q222">
        <v>1.8850721260000001</v>
      </c>
    </row>
    <row r="223" spans="1:17">
      <c r="A223" t="s">
        <v>9780</v>
      </c>
      <c r="B223" s="14" t="s">
        <v>2101</v>
      </c>
      <c r="C223">
        <v>3.7265936439999998</v>
      </c>
      <c r="D223">
        <v>0.67546249300000005</v>
      </c>
      <c r="E223">
        <v>0.39646435499999999</v>
      </c>
      <c r="F223">
        <v>9.2229467999999995E-2</v>
      </c>
      <c r="G223">
        <v>0.87751768900000005</v>
      </c>
      <c r="H223">
        <v>1.9516604150000001</v>
      </c>
      <c r="I223">
        <v>1.4821539500000001</v>
      </c>
      <c r="J223">
        <v>1.288422789</v>
      </c>
      <c r="K223">
        <v>1.229504167</v>
      </c>
      <c r="L223">
        <v>2.3546767389999999</v>
      </c>
      <c r="M223">
        <v>2.6012253749999998</v>
      </c>
      <c r="N223">
        <v>0.66819554299999995</v>
      </c>
      <c r="O223">
        <v>0.75038570999999998</v>
      </c>
      <c r="P223">
        <v>0.25413961899999998</v>
      </c>
      <c r="Q223">
        <v>0.46577828100000002</v>
      </c>
    </row>
    <row r="224" spans="1:17">
      <c r="A224" t="s">
        <v>9781</v>
      </c>
      <c r="B224" s="14" t="s">
        <v>9782</v>
      </c>
      <c r="C224">
        <v>6.5035327870000001</v>
      </c>
      <c r="D224">
        <v>5.9430948619999997</v>
      </c>
      <c r="E224">
        <v>3.5459720840000002</v>
      </c>
      <c r="F224">
        <v>4.6476026360000002</v>
      </c>
      <c r="G224">
        <v>5.0536727360000002</v>
      </c>
      <c r="H224">
        <v>8.4297899239999996</v>
      </c>
      <c r="I224">
        <v>11.85528652</v>
      </c>
      <c r="J224">
        <v>12.057659019999999</v>
      </c>
      <c r="K224">
        <v>7.0070241150000001</v>
      </c>
      <c r="L224">
        <v>8.218614015</v>
      </c>
      <c r="M224">
        <v>3.120958398</v>
      </c>
      <c r="N224">
        <v>6.1129862639999999</v>
      </c>
      <c r="O224">
        <v>9.9034665180000001</v>
      </c>
      <c r="P224">
        <v>5.6104822829999996</v>
      </c>
      <c r="Q224">
        <v>6.147264732</v>
      </c>
    </row>
    <row r="225" spans="1:17">
      <c r="A225" t="s">
        <v>9781</v>
      </c>
      <c r="B225" s="14" t="s">
        <v>2114</v>
      </c>
      <c r="C225">
        <v>643.55784589999996</v>
      </c>
      <c r="D225">
        <v>276.43393479999997</v>
      </c>
      <c r="E225">
        <v>72.410684649999993</v>
      </c>
      <c r="F225">
        <v>40.671787729999998</v>
      </c>
      <c r="G225">
        <v>87.700829780000007</v>
      </c>
      <c r="H225">
        <v>180.24582530000001</v>
      </c>
      <c r="I225">
        <v>315.7209661</v>
      </c>
      <c r="J225">
        <v>279.81080969999999</v>
      </c>
      <c r="K225">
        <v>675.38628430000006</v>
      </c>
      <c r="L225">
        <v>1711.3419289999999</v>
      </c>
      <c r="M225">
        <v>288.90997650000003</v>
      </c>
      <c r="N225">
        <v>72.843436049999994</v>
      </c>
      <c r="O225">
        <v>382.6387828</v>
      </c>
      <c r="P225">
        <v>248.504381</v>
      </c>
      <c r="Q225">
        <v>229.8657627</v>
      </c>
    </row>
    <row r="226" spans="1:17">
      <c r="A226" t="s">
        <v>9783</v>
      </c>
      <c r="B226" s="14" t="s">
        <v>5629</v>
      </c>
      <c r="C226">
        <v>37.898306720000001</v>
      </c>
      <c r="D226">
        <v>26.312434440000001</v>
      </c>
      <c r="E226">
        <v>20.18038348</v>
      </c>
      <c r="F226">
        <v>24.862800159999999</v>
      </c>
      <c r="G226">
        <v>18.823377069999999</v>
      </c>
      <c r="H226">
        <v>37.963149379999997</v>
      </c>
      <c r="I226">
        <v>33.616522949999997</v>
      </c>
      <c r="J226">
        <v>32.763908919999999</v>
      </c>
      <c r="K226">
        <v>27.472642480000001</v>
      </c>
      <c r="L226">
        <v>30.488375479999998</v>
      </c>
      <c r="M226">
        <v>13.49954758</v>
      </c>
      <c r="N226">
        <v>17.33863126</v>
      </c>
      <c r="O226">
        <v>19.254989599999998</v>
      </c>
      <c r="P226">
        <v>13.33559782</v>
      </c>
      <c r="Q226">
        <v>34.378579340000002</v>
      </c>
    </row>
    <row r="227" spans="1:17">
      <c r="A227" t="s">
        <v>9784</v>
      </c>
      <c r="B227" s="14" t="s">
        <v>8754</v>
      </c>
      <c r="C227">
        <v>36.89805028</v>
      </c>
      <c r="D227">
        <v>167.88453920000001</v>
      </c>
      <c r="E227">
        <v>137.01522</v>
      </c>
      <c r="F227">
        <v>199.6461333</v>
      </c>
      <c r="G227">
        <v>130.12773129999999</v>
      </c>
      <c r="H227">
        <v>327.02048730000001</v>
      </c>
      <c r="I227">
        <v>86.922471889999997</v>
      </c>
      <c r="J227">
        <v>132.5014439</v>
      </c>
      <c r="K227">
        <v>87.878651869999999</v>
      </c>
      <c r="L227">
        <v>68.597890430000007</v>
      </c>
      <c r="M227">
        <v>35.413761610000002</v>
      </c>
      <c r="N227">
        <v>81.435542440000006</v>
      </c>
      <c r="O227">
        <v>31.433683169999998</v>
      </c>
      <c r="P227">
        <v>157.24019960000001</v>
      </c>
      <c r="Q227">
        <v>131.21462360000001</v>
      </c>
    </row>
    <row r="228" spans="1:17">
      <c r="A228" t="s">
        <v>9785</v>
      </c>
      <c r="B228" s="14" t="s">
        <v>9786</v>
      </c>
      <c r="C228">
        <v>7.0293503319999999</v>
      </c>
      <c r="D228">
        <v>1.5572364620000001</v>
      </c>
      <c r="E228">
        <v>0.71667769999999997</v>
      </c>
      <c r="F228">
        <v>0.31894388899999998</v>
      </c>
      <c r="G228">
        <v>0.50576551400000003</v>
      </c>
      <c r="H228">
        <v>1.462315016</v>
      </c>
      <c r="I228">
        <v>2.1356331740000001</v>
      </c>
      <c r="J228">
        <v>1.1138917589999999</v>
      </c>
      <c r="K228">
        <v>2.790255068</v>
      </c>
      <c r="L228">
        <v>3.8863552440000002</v>
      </c>
      <c r="M228">
        <v>0</v>
      </c>
      <c r="N228">
        <v>0.46936590299999997</v>
      </c>
      <c r="O228">
        <v>5.189901732</v>
      </c>
      <c r="P228">
        <v>0.39548450499999999</v>
      </c>
      <c r="Q228">
        <v>3.0201261929999998</v>
      </c>
    </row>
    <row r="229" spans="1:17">
      <c r="A229" t="s">
        <v>9785</v>
      </c>
      <c r="B229" s="14" t="s">
        <v>6919</v>
      </c>
      <c r="C229">
        <v>14.217393189999999</v>
      </c>
      <c r="D229">
        <v>1.3851769899999999</v>
      </c>
      <c r="E229">
        <v>0.98989408300000004</v>
      </c>
      <c r="F229">
        <v>0.98283065300000005</v>
      </c>
      <c r="G229">
        <v>1.478188142</v>
      </c>
      <c r="H229">
        <v>3.1160667019999999</v>
      </c>
      <c r="I229">
        <v>3.1480187640000001</v>
      </c>
      <c r="J229">
        <v>2.1609259189999999</v>
      </c>
      <c r="K229">
        <v>5.9769625880000001</v>
      </c>
      <c r="L229">
        <v>17.96673758</v>
      </c>
      <c r="M229">
        <v>6.001150719</v>
      </c>
      <c r="N229">
        <v>1.156169185</v>
      </c>
      <c r="O229">
        <v>8.4085669060000008</v>
      </c>
      <c r="P229">
        <v>1.3401421579999999</v>
      </c>
      <c r="Q229">
        <v>3.3260582269999999</v>
      </c>
    </row>
    <row r="230" spans="1:17">
      <c r="A230" t="s">
        <v>9787</v>
      </c>
      <c r="B230" s="14" t="s">
        <v>5179</v>
      </c>
      <c r="C230">
        <v>3.3555662499999999</v>
      </c>
      <c r="D230">
        <v>9.0620376799999995</v>
      </c>
      <c r="E230">
        <v>6.1793535850000003</v>
      </c>
      <c r="F230">
        <v>6.9709972049999998</v>
      </c>
      <c r="G230">
        <v>5.2149913669999997</v>
      </c>
      <c r="H230">
        <v>3.1604388559999999</v>
      </c>
      <c r="I230">
        <v>5.3595344440000003</v>
      </c>
      <c r="J230">
        <v>8.8217037969999996</v>
      </c>
      <c r="K230">
        <v>7.3213060309999998</v>
      </c>
      <c r="L230">
        <v>6.1587930719999999</v>
      </c>
      <c r="M230">
        <v>3.2205827230000001</v>
      </c>
      <c r="N230">
        <v>7.0221531160000001</v>
      </c>
      <c r="O230">
        <v>5.5743249519999996</v>
      </c>
      <c r="P230">
        <v>11.555176339999999</v>
      </c>
      <c r="Q230">
        <v>5.4922008550000001</v>
      </c>
    </row>
    <row r="231" spans="1:17">
      <c r="A231" t="s">
        <v>9788</v>
      </c>
      <c r="B231" s="14" t="s">
        <v>5954</v>
      </c>
      <c r="C231">
        <v>0.69117043</v>
      </c>
      <c r="D231">
        <v>0.918704356</v>
      </c>
      <c r="E231">
        <v>0.66178934</v>
      </c>
      <c r="F231">
        <v>0.89377686099999998</v>
      </c>
      <c r="G231">
        <v>0.95481757300000003</v>
      </c>
      <c r="H231">
        <v>0.132723796</v>
      </c>
      <c r="I231">
        <v>1.0079473729999999</v>
      </c>
      <c r="J231">
        <v>1.5771588750000001</v>
      </c>
      <c r="K231">
        <v>1.4109717799999999</v>
      </c>
      <c r="L231">
        <v>1.091803326</v>
      </c>
      <c r="M231">
        <v>0</v>
      </c>
      <c r="N231">
        <v>0.85201921199999997</v>
      </c>
      <c r="O231">
        <v>0.38272810899999998</v>
      </c>
      <c r="P231">
        <v>2.0221006909999999</v>
      </c>
      <c r="Q231">
        <v>0.71269923599999996</v>
      </c>
    </row>
    <row r="232" spans="1:17">
      <c r="A232" t="s">
        <v>9789</v>
      </c>
      <c r="B232" s="14" t="s">
        <v>4794</v>
      </c>
      <c r="C232">
        <v>3.7153400109999999</v>
      </c>
      <c r="D232">
        <v>2.089337156</v>
      </c>
      <c r="E232">
        <v>1.945930363</v>
      </c>
      <c r="F232">
        <v>2.3341395349999998</v>
      </c>
      <c r="G232">
        <v>2.2208181229999999</v>
      </c>
      <c r="H232">
        <v>4.5002092669999998</v>
      </c>
      <c r="I232">
        <v>3.7510290639999999</v>
      </c>
      <c r="J232">
        <v>3.3694262130000001</v>
      </c>
      <c r="K232">
        <v>5.1860400660000003</v>
      </c>
      <c r="L232">
        <v>3.6116400689999999</v>
      </c>
      <c r="M232">
        <v>2.7429876580000001</v>
      </c>
      <c r="N232">
        <v>1.691066505</v>
      </c>
      <c r="O232">
        <v>2.5320973850000001</v>
      </c>
      <c r="P232">
        <v>1.5436211820000001</v>
      </c>
      <c r="Q232">
        <v>1.964649565</v>
      </c>
    </row>
    <row r="233" spans="1:17">
      <c r="A233" t="s">
        <v>9790</v>
      </c>
      <c r="B233" s="14" t="s">
        <v>8055</v>
      </c>
      <c r="C233">
        <v>594.17440629999999</v>
      </c>
      <c r="D233">
        <v>2883.4932920000001</v>
      </c>
      <c r="E233">
        <v>2398.2795959999999</v>
      </c>
      <c r="F233">
        <v>6619.8999860000004</v>
      </c>
      <c r="G233">
        <v>2484.4748730000001</v>
      </c>
      <c r="H233">
        <v>3277.5393779999999</v>
      </c>
      <c r="I233">
        <v>1609.929658</v>
      </c>
      <c r="J233">
        <v>3835.06151</v>
      </c>
      <c r="K233">
        <v>2687.7355790000001</v>
      </c>
      <c r="L233">
        <v>558.58537690000003</v>
      </c>
      <c r="M233">
        <v>264.05623100000003</v>
      </c>
      <c r="N233">
        <v>1461.6944080000001</v>
      </c>
      <c r="O233">
        <v>69.132105989999999</v>
      </c>
      <c r="P233">
        <v>4303.1537060000001</v>
      </c>
      <c r="Q233">
        <v>3539.2117039999998</v>
      </c>
    </row>
    <row r="234" spans="1:17">
      <c r="A234" t="e">
        <v>#N/A</v>
      </c>
      <c r="B234" s="14" t="s">
        <v>9791</v>
      </c>
      <c r="C234">
        <v>4.6142383459999996</v>
      </c>
      <c r="D234">
        <v>34.755081920000002</v>
      </c>
      <c r="E234">
        <v>31.908433899999999</v>
      </c>
      <c r="F234">
        <v>39.88357697</v>
      </c>
      <c r="G234">
        <v>14.342266759999999</v>
      </c>
      <c r="H234">
        <v>145.31401990000001</v>
      </c>
      <c r="I234">
        <v>3.3645170680000001</v>
      </c>
      <c r="J234">
        <v>42.116309630000003</v>
      </c>
      <c r="K234">
        <v>13.606112100000001</v>
      </c>
      <c r="L234">
        <v>86.008484379999999</v>
      </c>
      <c r="M234">
        <v>0</v>
      </c>
      <c r="N234">
        <v>26.44948467</v>
      </c>
      <c r="O234">
        <v>17.88559012</v>
      </c>
      <c r="P234">
        <v>218.7611124</v>
      </c>
      <c r="Q234">
        <v>58.681558099999997</v>
      </c>
    </row>
    <row r="235" spans="1:17">
      <c r="A235" t="e">
        <v>#N/A</v>
      </c>
      <c r="B235" s="14" t="s">
        <v>9792</v>
      </c>
      <c r="C235">
        <v>6.607589312</v>
      </c>
      <c r="D235">
        <v>31.471748890000001</v>
      </c>
      <c r="E235">
        <v>29.876112110000001</v>
      </c>
      <c r="F235">
        <v>96.238129110000003</v>
      </c>
      <c r="G235">
        <v>34.800713500000001</v>
      </c>
      <c r="H235">
        <v>3.8065184730000001</v>
      </c>
      <c r="I235">
        <v>24.08994221</v>
      </c>
      <c r="J235">
        <v>13.40234564</v>
      </c>
      <c r="K235">
        <v>43.464201799999998</v>
      </c>
      <c r="L235">
        <v>81.413590429999999</v>
      </c>
      <c r="M235">
        <v>0</v>
      </c>
      <c r="N235">
        <v>31.359419110000001</v>
      </c>
      <c r="O235">
        <v>0</v>
      </c>
      <c r="P235">
        <v>8.9221304339999996</v>
      </c>
      <c r="Q235">
        <v>9.0845395900000003</v>
      </c>
    </row>
    <row r="236" spans="1:17">
      <c r="A236" t="s">
        <v>9793</v>
      </c>
      <c r="B236" s="14" t="s">
        <v>3544</v>
      </c>
      <c r="C236">
        <v>26.032169190000001</v>
      </c>
      <c r="D236">
        <v>3.2756543570000001</v>
      </c>
      <c r="E236">
        <v>2.714116856</v>
      </c>
      <c r="F236">
        <v>2.395396474</v>
      </c>
      <c r="G236">
        <v>3.3264985970000001</v>
      </c>
      <c r="H236">
        <v>14.07688795</v>
      </c>
      <c r="I236">
        <v>20.8038457</v>
      </c>
      <c r="J236">
        <v>8.3294724880000004</v>
      </c>
      <c r="K236">
        <v>28.34276814</v>
      </c>
      <c r="L236">
        <v>11.05347634</v>
      </c>
      <c r="M236">
        <v>31.780894060000001</v>
      </c>
      <c r="N236">
        <v>5.5708865840000001</v>
      </c>
      <c r="O236">
        <v>157.5274541</v>
      </c>
      <c r="P236">
        <v>6.623983204</v>
      </c>
      <c r="Q236">
        <v>4.2233030429999996</v>
      </c>
    </row>
    <row r="237" spans="1:17">
      <c r="A237" t="e">
        <v>#N/A</v>
      </c>
      <c r="B237" s="14" t="s">
        <v>9794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0.53421339400000001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</row>
    <row r="238" spans="1:17">
      <c r="A238" t="s">
        <v>9795</v>
      </c>
      <c r="B238" s="14" t="s">
        <v>9796</v>
      </c>
      <c r="C238">
        <v>1.294590382</v>
      </c>
      <c r="D238">
        <v>0.14339755800000001</v>
      </c>
      <c r="E238">
        <v>0</v>
      </c>
      <c r="F238">
        <v>0.264328497</v>
      </c>
      <c r="G238">
        <v>0.111775764</v>
      </c>
      <c r="H238">
        <v>0.497194158</v>
      </c>
      <c r="I238">
        <v>2.831889758</v>
      </c>
      <c r="J238">
        <v>0.164115714</v>
      </c>
      <c r="K238">
        <v>1.1745811749999999</v>
      </c>
      <c r="L238">
        <v>0.408998425</v>
      </c>
      <c r="M238">
        <v>1.242513218</v>
      </c>
      <c r="N238">
        <v>0.47876001200000001</v>
      </c>
      <c r="O238">
        <v>0.71686534499999999</v>
      </c>
      <c r="P238">
        <v>9.7114795000000004E-2</v>
      </c>
      <c r="Q238">
        <v>0</v>
      </c>
    </row>
    <row r="239" spans="1:17">
      <c r="A239" t="s">
        <v>9797</v>
      </c>
      <c r="B239" s="14" t="s">
        <v>9798</v>
      </c>
      <c r="C239">
        <v>16.089909039999998</v>
      </c>
      <c r="D239">
        <v>0.59407559799999998</v>
      </c>
      <c r="E239">
        <v>1.9970663179999999</v>
      </c>
      <c r="F239">
        <v>1.095075204</v>
      </c>
      <c r="G239">
        <v>0</v>
      </c>
      <c r="H239">
        <v>0</v>
      </c>
      <c r="I239">
        <v>0</v>
      </c>
      <c r="J239">
        <v>2.03972387</v>
      </c>
      <c r="K239">
        <v>1.216530503</v>
      </c>
      <c r="L239">
        <v>1.694422045</v>
      </c>
      <c r="M239">
        <v>0</v>
      </c>
      <c r="N239">
        <v>0</v>
      </c>
      <c r="O239">
        <v>0</v>
      </c>
      <c r="P239">
        <v>1.609330886</v>
      </c>
      <c r="Q239">
        <v>0</v>
      </c>
    </row>
    <row r="240" spans="1:17">
      <c r="A240" t="s">
        <v>9799</v>
      </c>
      <c r="B240" s="14" t="s">
        <v>9800</v>
      </c>
      <c r="C240">
        <v>14.8551918</v>
      </c>
      <c r="D240">
        <v>0.32909223799999998</v>
      </c>
      <c r="E240">
        <v>0.790206097</v>
      </c>
      <c r="F240">
        <v>1.2132487869999999</v>
      </c>
      <c r="G240">
        <v>0.76956407400000004</v>
      </c>
      <c r="H240">
        <v>3.4231281230000001</v>
      </c>
      <c r="I240">
        <v>2.1663617089999998</v>
      </c>
      <c r="J240">
        <v>2.071518127</v>
      </c>
      <c r="K240">
        <v>4.0434323179999998</v>
      </c>
      <c r="L240">
        <v>4.6931833630000002</v>
      </c>
      <c r="M240">
        <v>0</v>
      </c>
      <c r="N240">
        <v>0.91561417099999998</v>
      </c>
      <c r="O240">
        <v>3.2903603609999998</v>
      </c>
      <c r="P240">
        <v>0.668624883</v>
      </c>
      <c r="Q240">
        <v>2.0423874980000001</v>
      </c>
    </row>
    <row r="241" spans="1:17">
      <c r="A241" t="s">
        <v>9801</v>
      </c>
      <c r="B241" s="14" t="s">
        <v>9802</v>
      </c>
      <c r="C241">
        <v>1.1970270489999999</v>
      </c>
      <c r="D241">
        <v>0.265181571</v>
      </c>
      <c r="E241">
        <v>4.160072445</v>
      </c>
      <c r="F241">
        <v>0.217251635</v>
      </c>
      <c r="G241">
        <v>5.0987027779999998</v>
      </c>
      <c r="H241">
        <v>0</v>
      </c>
      <c r="I241">
        <v>1.1637653240000001</v>
      </c>
      <c r="J241">
        <v>10.672912630000001</v>
      </c>
      <c r="K241">
        <v>2.1721240279999998</v>
      </c>
      <c r="L241">
        <v>2.2690521299999999</v>
      </c>
      <c r="M241">
        <v>0</v>
      </c>
      <c r="N241">
        <v>1.0329189430000001</v>
      </c>
      <c r="O241">
        <v>0.44189380700000003</v>
      </c>
      <c r="P241">
        <v>1.4367359799999999</v>
      </c>
      <c r="Q241">
        <v>0.54858330899999996</v>
      </c>
    </row>
    <row r="242" spans="1:17">
      <c r="A242" t="s">
        <v>9803</v>
      </c>
      <c r="B242" s="14" t="s">
        <v>2501</v>
      </c>
      <c r="C242">
        <v>5.0023808719999998</v>
      </c>
      <c r="D242">
        <v>0.61566381000000003</v>
      </c>
      <c r="E242">
        <v>0.35479509300000001</v>
      </c>
      <c r="F242">
        <v>0.45394772900000002</v>
      </c>
      <c r="G242">
        <v>0.95979727500000001</v>
      </c>
      <c r="H242">
        <v>1.9211903459999999</v>
      </c>
      <c r="I242">
        <v>0.810563331</v>
      </c>
      <c r="J242">
        <v>1.409230489</v>
      </c>
      <c r="K242">
        <v>4.2865099000000004</v>
      </c>
      <c r="L242">
        <v>3.863191043</v>
      </c>
      <c r="M242">
        <v>3.2007675629999999</v>
      </c>
      <c r="N242">
        <v>0.95923831900000001</v>
      </c>
      <c r="O242">
        <v>3.693352006</v>
      </c>
      <c r="P242">
        <v>1.1674688390000001</v>
      </c>
      <c r="Q242">
        <v>0.38208864399999998</v>
      </c>
    </row>
    <row r="243" spans="1:17">
      <c r="A243" t="e">
        <v>#N/A</v>
      </c>
      <c r="B243" s="14" t="s">
        <v>9804</v>
      </c>
      <c r="C243">
        <v>0</v>
      </c>
      <c r="D243">
        <v>0.97952507600000005</v>
      </c>
      <c r="E243">
        <v>0.18816042399999999</v>
      </c>
      <c r="F243">
        <v>0.72223375300000003</v>
      </c>
      <c r="G243">
        <v>0.30540872600000002</v>
      </c>
      <c r="H243">
        <v>2.37737592</v>
      </c>
      <c r="I243">
        <v>0</v>
      </c>
      <c r="J243">
        <v>0.336314214</v>
      </c>
      <c r="K243">
        <v>1.2035055509999999</v>
      </c>
      <c r="L243">
        <v>1.117520321</v>
      </c>
      <c r="M243">
        <v>0</v>
      </c>
      <c r="N243">
        <v>0.218022047</v>
      </c>
      <c r="O243">
        <v>1.9587155890000001</v>
      </c>
      <c r="P243">
        <v>0.398025091</v>
      </c>
      <c r="Q243">
        <v>3.0395274319999999</v>
      </c>
    </row>
    <row r="244" spans="1:17">
      <c r="A244" t="s">
        <v>9805</v>
      </c>
      <c r="B244" s="14" t="s">
        <v>9381</v>
      </c>
      <c r="C244">
        <v>9.8025419500000002</v>
      </c>
      <c r="D244">
        <v>1.366604844</v>
      </c>
      <c r="E244">
        <v>0.92599801000000004</v>
      </c>
      <c r="F244">
        <v>0.71316950000000001</v>
      </c>
      <c r="G244">
        <v>0.77339588400000003</v>
      </c>
      <c r="H244">
        <v>1.2332694049999999</v>
      </c>
      <c r="I244">
        <v>2.0949919050000001</v>
      </c>
      <c r="J244">
        <v>1.510489193</v>
      </c>
      <c r="K244">
        <v>15.18086682</v>
      </c>
      <c r="L244">
        <v>3.8978294729999998</v>
      </c>
      <c r="M244">
        <v>4.8663194169999997</v>
      </c>
      <c r="N244">
        <v>0.92711789700000002</v>
      </c>
      <c r="O244">
        <v>8.6100119280000005</v>
      </c>
      <c r="P244">
        <v>0.97623519800000003</v>
      </c>
      <c r="Q244">
        <v>2.4398318419999998</v>
      </c>
    </row>
    <row r="245" spans="1:17">
      <c r="A245" t="s">
        <v>9806</v>
      </c>
      <c r="B245" s="14" t="s">
        <v>7768</v>
      </c>
      <c r="C245">
        <v>84.526910060000006</v>
      </c>
      <c r="D245">
        <v>828.7389336</v>
      </c>
      <c r="E245">
        <v>666.99679260000005</v>
      </c>
      <c r="F245">
        <v>1159.4519640000001</v>
      </c>
      <c r="G245">
        <v>540.47699999999998</v>
      </c>
      <c r="H245">
        <v>3018.1313620000001</v>
      </c>
      <c r="I245">
        <v>834.69536600000004</v>
      </c>
      <c r="J245">
        <v>1336.0708239999999</v>
      </c>
      <c r="K245">
        <v>1734.3171870000001</v>
      </c>
      <c r="L245">
        <v>441.00554119999998</v>
      </c>
      <c r="M245">
        <v>97.35200055</v>
      </c>
      <c r="N245">
        <v>557.01254229999995</v>
      </c>
      <c r="O245">
        <v>93.61171435</v>
      </c>
      <c r="P245">
        <v>1330.1307999999999</v>
      </c>
      <c r="Q245">
        <v>876.57838149999998</v>
      </c>
    </row>
    <row r="246" spans="1:17">
      <c r="A246" t="s">
        <v>9807</v>
      </c>
      <c r="B246" s="14" t="s">
        <v>6647</v>
      </c>
      <c r="C246">
        <v>193.40395710000001</v>
      </c>
      <c r="D246">
        <v>1489.0054809999999</v>
      </c>
      <c r="E246">
        <v>3538.8015150000001</v>
      </c>
      <c r="F246">
        <v>2100.973677</v>
      </c>
      <c r="G246">
        <v>3072.9393070000001</v>
      </c>
      <c r="H246">
        <v>9165.879766</v>
      </c>
      <c r="I246">
        <v>1196.2016759999999</v>
      </c>
      <c r="J246">
        <v>1151.619856</v>
      </c>
      <c r="K246">
        <v>1211.2957349999999</v>
      </c>
      <c r="L246">
        <v>853.26986509999995</v>
      </c>
      <c r="M246">
        <v>421.47554430000002</v>
      </c>
      <c r="N246">
        <v>430.40525050000002</v>
      </c>
      <c r="O246">
        <v>192.7716082</v>
      </c>
      <c r="P246">
        <v>565.31404950000001</v>
      </c>
      <c r="Q246">
        <v>1683.017321</v>
      </c>
    </row>
    <row r="247" spans="1:17">
      <c r="A247" t="s">
        <v>9808</v>
      </c>
      <c r="B247" s="14" t="s">
        <v>9809</v>
      </c>
      <c r="C247">
        <v>0.97056247200000001</v>
      </c>
      <c r="D247">
        <v>0.21501208499999999</v>
      </c>
      <c r="E247">
        <v>0.72279251</v>
      </c>
      <c r="F247">
        <v>0.26422496099999998</v>
      </c>
      <c r="G247">
        <v>0.50279391900000003</v>
      </c>
      <c r="H247">
        <v>0</v>
      </c>
      <c r="I247">
        <v>0</v>
      </c>
      <c r="J247">
        <v>0.123038573</v>
      </c>
      <c r="K247">
        <v>2.2014770549999998</v>
      </c>
      <c r="L247">
        <v>0.30662866599999999</v>
      </c>
      <c r="M247">
        <v>13.972798470000001</v>
      </c>
      <c r="N247">
        <v>0.95714496599999999</v>
      </c>
      <c r="O247">
        <v>6.986699379</v>
      </c>
      <c r="P247">
        <v>0.50965296599999999</v>
      </c>
      <c r="Q247">
        <v>7.0055571160000003</v>
      </c>
    </row>
    <row r="248" spans="1:17">
      <c r="A248" t="e">
        <v>#N/A</v>
      </c>
      <c r="B248" s="14" t="s">
        <v>9810</v>
      </c>
      <c r="C248">
        <v>249.70541</v>
      </c>
      <c r="D248">
        <v>0</v>
      </c>
      <c r="E248">
        <v>0.40870194399999998</v>
      </c>
      <c r="F248">
        <v>0</v>
      </c>
      <c r="G248">
        <v>0.33168808100000002</v>
      </c>
      <c r="H248">
        <v>0</v>
      </c>
      <c r="I248">
        <v>2.8011560709999999</v>
      </c>
      <c r="J248">
        <v>0.24350191900000001</v>
      </c>
      <c r="K248">
        <v>15.68475606</v>
      </c>
      <c r="L248">
        <v>125.0089418</v>
      </c>
      <c r="M248">
        <v>0</v>
      </c>
      <c r="N248">
        <v>0</v>
      </c>
      <c r="O248">
        <v>29.781587259999998</v>
      </c>
      <c r="P248">
        <v>0</v>
      </c>
      <c r="Q248">
        <v>0</v>
      </c>
    </row>
    <row r="249" spans="1:17">
      <c r="A249" t="e">
        <v>#N/A</v>
      </c>
      <c r="B249" s="14" t="s">
        <v>9811</v>
      </c>
      <c r="C249">
        <v>0</v>
      </c>
      <c r="D249">
        <v>0.71474720400000002</v>
      </c>
      <c r="E249">
        <v>0</v>
      </c>
      <c r="F249">
        <v>0</v>
      </c>
      <c r="G249">
        <v>0</v>
      </c>
      <c r="H249">
        <v>3.717303196</v>
      </c>
      <c r="I249">
        <v>0</v>
      </c>
      <c r="J249">
        <v>1.22702139</v>
      </c>
      <c r="K249">
        <v>1.4636382610000001</v>
      </c>
      <c r="L249">
        <v>2.0386015230000001</v>
      </c>
      <c r="M249">
        <v>0</v>
      </c>
      <c r="N249">
        <v>0</v>
      </c>
      <c r="O249">
        <v>0</v>
      </c>
      <c r="P249">
        <v>2.4202827779999998</v>
      </c>
      <c r="Q249">
        <v>4.4358103470000003</v>
      </c>
    </row>
    <row r="250" spans="1:17">
      <c r="A250" t="e">
        <v>#N/A</v>
      </c>
      <c r="B250" s="14" t="s">
        <v>9812</v>
      </c>
      <c r="C250">
        <v>0</v>
      </c>
      <c r="D250">
        <v>0.201071741</v>
      </c>
      <c r="E250">
        <v>0.86905303499999997</v>
      </c>
      <c r="F250">
        <v>0.37064083799999997</v>
      </c>
      <c r="G250">
        <v>0.94039038500000005</v>
      </c>
      <c r="H250">
        <v>20.914936659999999</v>
      </c>
      <c r="I250">
        <v>0</v>
      </c>
      <c r="J250">
        <v>2.876533663</v>
      </c>
      <c r="K250">
        <v>4.5292366399999997</v>
      </c>
      <c r="L250">
        <v>5.1614702299999999</v>
      </c>
      <c r="M250">
        <v>0</v>
      </c>
      <c r="N250">
        <v>1.230746433</v>
      </c>
      <c r="O250">
        <v>0</v>
      </c>
      <c r="P250">
        <v>0</v>
      </c>
      <c r="Q250">
        <v>1.8718144759999999</v>
      </c>
    </row>
    <row r="251" spans="1:17">
      <c r="A251" t="e">
        <v>#N/A</v>
      </c>
      <c r="B251" s="14" t="s">
        <v>9813</v>
      </c>
      <c r="C251">
        <v>0</v>
      </c>
      <c r="D251">
        <v>5.2113213869999999</v>
      </c>
      <c r="E251">
        <v>4.1710878779999998</v>
      </c>
      <c r="F251">
        <v>6.404110685</v>
      </c>
      <c r="G251">
        <v>1.805390823</v>
      </c>
      <c r="H251">
        <v>9.0344584000000001</v>
      </c>
      <c r="I251">
        <v>0</v>
      </c>
      <c r="J251">
        <v>6.9582985180000003</v>
      </c>
      <c r="K251">
        <v>2.3714645239999999</v>
      </c>
      <c r="L251">
        <v>6.6061011389999997</v>
      </c>
      <c r="M251">
        <v>0</v>
      </c>
      <c r="N251">
        <v>0</v>
      </c>
      <c r="O251">
        <v>0</v>
      </c>
      <c r="P251">
        <v>0.78429416600000001</v>
      </c>
      <c r="Q251">
        <v>3.5935678759999998</v>
      </c>
    </row>
    <row r="252" spans="1:17">
      <c r="A252" t="s">
        <v>9814</v>
      </c>
      <c r="B252" s="14" t="s">
        <v>6234</v>
      </c>
      <c r="C252">
        <v>34.997824749999999</v>
      </c>
      <c r="D252">
        <v>38.127452050000002</v>
      </c>
      <c r="E252">
        <v>25.0559148</v>
      </c>
      <c r="F252">
        <v>48.703733540000002</v>
      </c>
      <c r="G252">
        <v>24.458275669999999</v>
      </c>
      <c r="H252">
        <v>17.710621010000001</v>
      </c>
      <c r="I252">
        <v>24.618335760000001</v>
      </c>
      <c r="J252">
        <v>44.941034700000003</v>
      </c>
      <c r="K252">
        <v>48.937759440000001</v>
      </c>
      <c r="L252">
        <v>10.14626002</v>
      </c>
      <c r="M252">
        <v>6.3228190069999997</v>
      </c>
      <c r="N252">
        <v>27.45893122</v>
      </c>
      <c r="O252">
        <v>2.279960569</v>
      </c>
      <c r="P252">
        <v>66.345187260000003</v>
      </c>
      <c r="Q252">
        <v>38.210769089999999</v>
      </c>
    </row>
    <row r="253" spans="1:17">
      <c r="A253" t="s">
        <v>9815</v>
      </c>
      <c r="B253" s="14" t="s">
        <v>6244</v>
      </c>
      <c r="C253">
        <v>46.421932210000001</v>
      </c>
      <c r="D253">
        <v>25.242575710000001</v>
      </c>
      <c r="E253">
        <v>48.938328769999998</v>
      </c>
      <c r="F253">
        <v>20.351879409999999</v>
      </c>
      <c r="G253">
        <v>87.657654559999997</v>
      </c>
      <c r="H253">
        <v>52.791132099999999</v>
      </c>
      <c r="I253">
        <v>20.22148434</v>
      </c>
      <c r="J253">
        <v>23.921841839999999</v>
      </c>
      <c r="K253">
        <v>21.059297369999999</v>
      </c>
      <c r="L253">
        <v>26.665503139999998</v>
      </c>
      <c r="M253">
        <v>12.729865350000001</v>
      </c>
      <c r="N253">
        <v>13.823234319999999</v>
      </c>
      <c r="O253">
        <v>158.9075934</v>
      </c>
      <c r="P253">
        <v>16.73351714</v>
      </c>
      <c r="Q253">
        <v>21.965355760000001</v>
      </c>
    </row>
    <row r="254" spans="1:17">
      <c r="A254" t="s">
        <v>9816</v>
      </c>
      <c r="B254" s="14" t="s">
        <v>9817</v>
      </c>
      <c r="C254">
        <v>13.868541</v>
      </c>
      <c r="D254">
        <v>1.7068589949999999</v>
      </c>
      <c r="E254">
        <v>0.98362967899999998</v>
      </c>
      <c r="F254">
        <v>0.83901284300000001</v>
      </c>
      <c r="G254">
        <v>1.330465252</v>
      </c>
      <c r="H254">
        <v>1.775428392</v>
      </c>
      <c r="I254">
        <v>6.7415883049999996</v>
      </c>
      <c r="J254">
        <v>0.97673344500000003</v>
      </c>
      <c r="K254">
        <v>13.28197108</v>
      </c>
      <c r="L254">
        <v>15.57856686</v>
      </c>
      <c r="M254">
        <v>8.8737697729999994</v>
      </c>
      <c r="N254">
        <v>0.56986732699999998</v>
      </c>
      <c r="O254">
        <v>6.8262700020000002</v>
      </c>
      <c r="P254">
        <v>1.618338335</v>
      </c>
      <c r="Q254">
        <v>2.1185959859999999</v>
      </c>
    </row>
    <row r="255" spans="1:17">
      <c r="A255" t="s">
        <v>9818</v>
      </c>
      <c r="B255" s="14" t="s">
        <v>5238</v>
      </c>
      <c r="C255">
        <v>7.6781416309999999</v>
      </c>
      <c r="D255">
        <v>12.75724093</v>
      </c>
      <c r="E255">
        <v>6.9919422339999997</v>
      </c>
      <c r="F255">
        <v>11.80764798</v>
      </c>
      <c r="G255">
        <v>8.7760055890000004</v>
      </c>
      <c r="H255">
        <v>27.733045529999998</v>
      </c>
      <c r="I255">
        <v>6.7982904639999999</v>
      </c>
      <c r="J255">
        <v>10.475217580000001</v>
      </c>
      <c r="K255">
        <v>16.58660446</v>
      </c>
      <c r="L255">
        <v>13.168337060000001</v>
      </c>
      <c r="M255">
        <v>4.5619321069999996</v>
      </c>
      <c r="N255">
        <v>5.7015322800000003</v>
      </c>
      <c r="O255">
        <v>5.061532648</v>
      </c>
      <c r="P255">
        <v>18.609713920000001</v>
      </c>
      <c r="Q255">
        <v>15.33191996</v>
      </c>
    </row>
    <row r="256" spans="1:17">
      <c r="A256" t="s">
        <v>9819</v>
      </c>
      <c r="B256" s="14" t="s">
        <v>9820</v>
      </c>
      <c r="C256">
        <v>16.61390991</v>
      </c>
      <c r="D256">
        <v>4.469223897</v>
      </c>
      <c r="E256">
        <v>2.5250263789999998</v>
      </c>
      <c r="F256">
        <v>2.099943063</v>
      </c>
      <c r="G256">
        <v>5.7378225580000004</v>
      </c>
      <c r="H256">
        <v>9.1152262270000008</v>
      </c>
      <c r="I256">
        <v>10.38359578</v>
      </c>
      <c r="J256">
        <v>3.7609851050000001</v>
      </c>
      <c r="K256">
        <v>9.1519449880000003</v>
      </c>
      <c r="L256">
        <v>17.246100240000001</v>
      </c>
      <c r="M256">
        <v>4.5558817989999998</v>
      </c>
      <c r="N256">
        <v>3.3646189710000001</v>
      </c>
      <c r="O256">
        <v>18.399543860000001</v>
      </c>
      <c r="P256">
        <v>3.9169633930000001</v>
      </c>
      <c r="Q256">
        <v>6.5262497049999997</v>
      </c>
    </row>
    <row r="257" spans="1:17">
      <c r="A257" t="s">
        <v>9821</v>
      </c>
      <c r="B257" s="14" t="s">
        <v>7483</v>
      </c>
      <c r="C257">
        <v>25.137568030000001</v>
      </c>
      <c r="D257">
        <v>14.518691029999999</v>
      </c>
      <c r="E257">
        <v>14.23126824</v>
      </c>
      <c r="F257">
        <v>13.686852979999999</v>
      </c>
      <c r="G257">
        <v>14.572643749999999</v>
      </c>
      <c r="H257">
        <v>36.720490699999999</v>
      </c>
      <c r="I257">
        <v>18.329303849999999</v>
      </c>
      <c r="J257">
        <v>13.9987136</v>
      </c>
      <c r="K257">
        <v>49.483700509999998</v>
      </c>
      <c r="L257">
        <v>72.893299679999998</v>
      </c>
      <c r="M257">
        <v>13.786494490000001</v>
      </c>
      <c r="N257">
        <v>7.9682318460000001</v>
      </c>
      <c r="O257">
        <v>22.370873970000002</v>
      </c>
      <c r="P257">
        <v>8.3510278820000003</v>
      </c>
      <c r="Q257">
        <v>28.697764329999998</v>
      </c>
    </row>
    <row r="258" spans="1:17">
      <c r="A258" t="s">
        <v>9821</v>
      </c>
      <c r="B258" s="14" t="s">
        <v>9822</v>
      </c>
      <c r="C258">
        <v>1.6552077430000001</v>
      </c>
      <c r="D258">
        <v>5.5613730349999999</v>
      </c>
      <c r="E258">
        <v>9.5677753039999995</v>
      </c>
      <c r="F258">
        <v>7.0971406989999997</v>
      </c>
      <c r="G258">
        <v>7.8601434120000002</v>
      </c>
      <c r="H258">
        <v>5.0855290210000001</v>
      </c>
      <c r="I258">
        <v>12.069109320000001</v>
      </c>
      <c r="J258">
        <v>22.83664126</v>
      </c>
      <c r="K258">
        <v>5.6316341899999998</v>
      </c>
      <c r="L258">
        <v>4.1834227650000004</v>
      </c>
      <c r="M258">
        <v>1.059082743</v>
      </c>
      <c r="N258">
        <v>6.0191998529999999</v>
      </c>
      <c r="O258">
        <v>5.193801959</v>
      </c>
      <c r="P258">
        <v>5.4633397219999997</v>
      </c>
      <c r="Q258">
        <v>10.999150309999999</v>
      </c>
    </row>
    <row r="259" spans="1:17">
      <c r="A259" t="s">
        <v>9823</v>
      </c>
      <c r="B259" s="14" t="s">
        <v>9188</v>
      </c>
      <c r="C259">
        <v>8.9777028689999998</v>
      </c>
      <c r="D259">
        <v>29.690865219999999</v>
      </c>
      <c r="E259">
        <v>27.630218769999999</v>
      </c>
      <c r="F259">
        <v>38.537918310000002</v>
      </c>
      <c r="G259">
        <v>24.749132809999999</v>
      </c>
      <c r="H259">
        <v>10.22065972</v>
      </c>
      <c r="I259">
        <v>65.929383759999993</v>
      </c>
      <c r="J259">
        <v>124.98851430000001</v>
      </c>
      <c r="K259">
        <v>79.85464897</v>
      </c>
      <c r="L259">
        <v>102.51253370000001</v>
      </c>
      <c r="M259">
        <v>1.846405512</v>
      </c>
      <c r="N259">
        <v>36.63963751</v>
      </c>
      <c r="O259">
        <v>7.1018647530000001</v>
      </c>
      <c r="P259">
        <v>66.673529060000007</v>
      </c>
      <c r="Q259">
        <v>31.959875790000002</v>
      </c>
    </row>
    <row r="260" spans="1:17">
      <c r="A260" t="s">
        <v>9824</v>
      </c>
      <c r="B260" s="14" t="s">
        <v>9825</v>
      </c>
      <c r="C260">
        <v>9.5058030379999998</v>
      </c>
      <c r="D260">
        <v>0.311978319</v>
      </c>
      <c r="E260">
        <v>0.37455634300000001</v>
      </c>
      <c r="F260">
        <v>0.239615773</v>
      </c>
      <c r="G260">
        <v>0.72954411799999996</v>
      </c>
      <c r="H260">
        <v>0.54085229800000001</v>
      </c>
      <c r="I260">
        <v>4.1074070259999997</v>
      </c>
      <c r="J260">
        <v>0.58021130799999998</v>
      </c>
      <c r="K260">
        <v>4.4720200569999999</v>
      </c>
      <c r="L260">
        <v>4.4491218239999997</v>
      </c>
      <c r="M260">
        <v>10.137128300000001</v>
      </c>
      <c r="N260">
        <v>0.78119920099999995</v>
      </c>
      <c r="O260">
        <v>4.2889693019999999</v>
      </c>
      <c r="P260">
        <v>0.73949646000000002</v>
      </c>
      <c r="Q260">
        <v>0.96808819199999996</v>
      </c>
    </row>
    <row r="261" spans="1:17">
      <c r="A261" t="s">
        <v>9826</v>
      </c>
      <c r="B261" s="14" t="s">
        <v>5237</v>
      </c>
      <c r="C261">
        <v>6.2590835399999998</v>
      </c>
      <c r="D261">
        <v>2.4681419060000001</v>
      </c>
      <c r="E261">
        <v>1.5848195270000001</v>
      </c>
      <c r="F261">
        <v>1.993641005</v>
      </c>
      <c r="G261">
        <v>1.296991891</v>
      </c>
      <c r="H261">
        <v>1.1538400950000001</v>
      </c>
      <c r="I261">
        <v>2.7383232280000001</v>
      </c>
      <c r="J261">
        <v>5.3003555100000002</v>
      </c>
      <c r="K261">
        <v>4.4295133059999996</v>
      </c>
      <c r="L261">
        <v>4.3503348659999999</v>
      </c>
      <c r="M261">
        <v>2.162628341</v>
      </c>
      <c r="N261">
        <v>2.2838453740000002</v>
      </c>
      <c r="O261">
        <v>1.940903686</v>
      </c>
      <c r="P261">
        <v>3.0049949260000002</v>
      </c>
      <c r="Q261">
        <v>1.548970451</v>
      </c>
    </row>
    <row r="262" spans="1:17">
      <c r="A262" t="s">
        <v>9827</v>
      </c>
      <c r="B262" s="14" t="s">
        <v>2037</v>
      </c>
      <c r="C262">
        <v>2.5394270990000001</v>
      </c>
      <c r="D262">
        <v>1.406420325</v>
      </c>
      <c r="E262">
        <v>1.4183622419999999</v>
      </c>
      <c r="F262">
        <v>1.59870318</v>
      </c>
      <c r="G262">
        <v>0.71258123600000001</v>
      </c>
      <c r="H262">
        <v>0.85337014200000005</v>
      </c>
      <c r="I262">
        <v>3.7032962660000002</v>
      </c>
      <c r="J262">
        <v>4.2654948050000003</v>
      </c>
      <c r="K262">
        <v>0.86400782799999998</v>
      </c>
      <c r="L262">
        <v>2.0056955799999998</v>
      </c>
      <c r="M262">
        <v>1.2186370989999999</v>
      </c>
      <c r="N262">
        <v>2.8564910050000001</v>
      </c>
      <c r="O262">
        <v>0.70309006900000004</v>
      </c>
      <c r="P262">
        <v>3.4289509740000002</v>
      </c>
      <c r="Q262">
        <v>1.74568401</v>
      </c>
    </row>
    <row r="263" spans="1:17">
      <c r="A263" t="s">
        <v>9828</v>
      </c>
      <c r="B263" s="14" t="s">
        <v>1975</v>
      </c>
      <c r="C263">
        <v>2.6154169220000001</v>
      </c>
      <c r="D263">
        <v>0.637342662</v>
      </c>
      <c r="E263">
        <v>0.52867240100000001</v>
      </c>
      <c r="F263">
        <v>0.78322034799999996</v>
      </c>
      <c r="G263">
        <v>0.49679690500000001</v>
      </c>
      <c r="H263">
        <v>0.80357155800000002</v>
      </c>
      <c r="I263">
        <v>0</v>
      </c>
      <c r="J263">
        <v>0.66311478999999995</v>
      </c>
      <c r="K263">
        <v>1.423779841</v>
      </c>
      <c r="L263">
        <v>2.8093710669999998</v>
      </c>
      <c r="M263">
        <v>0.50204143999999995</v>
      </c>
      <c r="N263">
        <v>0.38688902800000002</v>
      </c>
      <c r="O263">
        <v>1.1586069409999999</v>
      </c>
      <c r="P263">
        <v>0.51011406500000001</v>
      </c>
      <c r="Q263">
        <v>0.71916874500000005</v>
      </c>
    </row>
    <row r="264" spans="1:17">
      <c r="A264" t="s">
        <v>9829</v>
      </c>
      <c r="B264" s="14" t="s">
        <v>1956</v>
      </c>
      <c r="C264">
        <v>12.79218375</v>
      </c>
      <c r="D264">
        <v>2.1726543820000002</v>
      </c>
      <c r="E264">
        <v>2.4043152569999999</v>
      </c>
      <c r="F264">
        <v>2.8730883770000002</v>
      </c>
      <c r="G264">
        <v>2.7980295559999999</v>
      </c>
      <c r="H264">
        <v>4.8310228420000003</v>
      </c>
      <c r="I264">
        <v>8.0838732239999995</v>
      </c>
      <c r="J264">
        <v>2.5946719749999998</v>
      </c>
      <c r="K264">
        <v>4.6425366419999996</v>
      </c>
      <c r="L264">
        <v>4.176133632</v>
      </c>
      <c r="M264">
        <v>10.64058299</v>
      </c>
      <c r="N264">
        <v>2.680759466</v>
      </c>
      <c r="O264">
        <v>21.014480129999999</v>
      </c>
      <c r="P264">
        <v>1.4394247600000001</v>
      </c>
      <c r="Q264">
        <v>6.4487568069999996</v>
      </c>
    </row>
    <row r="265" spans="1:17">
      <c r="A265" t="s">
        <v>9830</v>
      </c>
      <c r="B265" s="14" t="s">
        <v>9118</v>
      </c>
      <c r="C265">
        <v>33.759228059999998</v>
      </c>
      <c r="D265">
        <v>0.54063609899999998</v>
      </c>
      <c r="E265">
        <v>0.89428708400000001</v>
      </c>
      <c r="F265">
        <v>0.46137442899999997</v>
      </c>
      <c r="G265">
        <v>0.60871187599999999</v>
      </c>
      <c r="H265">
        <v>0.36448934799999999</v>
      </c>
      <c r="I265">
        <v>5.536099654</v>
      </c>
      <c r="J265">
        <v>1.374994423</v>
      </c>
      <c r="K265">
        <v>7.6881852180000001</v>
      </c>
      <c r="L265">
        <v>13.792350689999999</v>
      </c>
      <c r="M265">
        <v>7.2870177690000002</v>
      </c>
      <c r="N265">
        <v>1.3370491900000001</v>
      </c>
      <c r="O265">
        <v>8.7087607439999992</v>
      </c>
      <c r="P265">
        <v>0.81364726399999998</v>
      </c>
      <c r="Q265">
        <v>1.398022959</v>
      </c>
    </row>
    <row r="266" spans="1:17">
      <c r="A266" t="s">
        <v>9831</v>
      </c>
      <c r="B266" s="14" t="s">
        <v>9832</v>
      </c>
      <c r="C266">
        <v>0</v>
      </c>
      <c r="D266">
        <v>0.65660987199999998</v>
      </c>
      <c r="E266">
        <v>0.210217507</v>
      </c>
      <c r="F266">
        <v>0.40344875899999999</v>
      </c>
      <c r="G266">
        <v>1.0236306820000001</v>
      </c>
      <c r="H266">
        <v>0.37943764699999999</v>
      </c>
      <c r="I266">
        <v>4.3223580520000002</v>
      </c>
      <c r="J266">
        <v>2.254431646</v>
      </c>
      <c r="K266">
        <v>0.89639089699999996</v>
      </c>
      <c r="L266">
        <v>1.872782261</v>
      </c>
      <c r="M266">
        <v>7.585870173</v>
      </c>
      <c r="N266">
        <v>1.5832677580000001</v>
      </c>
      <c r="O266">
        <v>3.2824886850000001</v>
      </c>
      <c r="P266">
        <v>0.44468353399999999</v>
      </c>
      <c r="Q266">
        <v>4.0750028059999996</v>
      </c>
    </row>
    <row r="267" spans="1:17">
      <c r="A267" t="s">
        <v>9833</v>
      </c>
      <c r="B267" s="14" t="s">
        <v>9834</v>
      </c>
      <c r="C267">
        <v>138.77082060000001</v>
      </c>
      <c r="D267">
        <v>0.211287857</v>
      </c>
      <c r="E267">
        <v>0.40587029099999999</v>
      </c>
      <c r="F267">
        <v>0.58420871100000005</v>
      </c>
      <c r="G267">
        <v>0.24704250899999999</v>
      </c>
      <c r="H267">
        <v>0.73258631100000005</v>
      </c>
      <c r="I267">
        <v>5.5634970460000002</v>
      </c>
      <c r="J267">
        <v>0.241814839</v>
      </c>
      <c r="K267">
        <v>5.1920285650000002</v>
      </c>
      <c r="L267">
        <v>14.46324222</v>
      </c>
      <c r="M267">
        <v>32.95386096</v>
      </c>
      <c r="N267">
        <v>1.410849365</v>
      </c>
      <c r="O267">
        <v>50.700425690000003</v>
      </c>
      <c r="P267">
        <v>0.50082525899999997</v>
      </c>
      <c r="Q267">
        <v>12.45714869</v>
      </c>
    </row>
    <row r="268" spans="1:17">
      <c r="A268" t="e">
        <v>#N/A</v>
      </c>
      <c r="B268" s="14" t="s">
        <v>9835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0.50786261600000004</v>
      </c>
      <c r="Q268">
        <v>0</v>
      </c>
    </row>
    <row r="269" spans="1:17">
      <c r="A269" t="s">
        <v>9836</v>
      </c>
      <c r="B269" s="14" t="s">
        <v>3778</v>
      </c>
      <c r="C269">
        <v>16.368559489999999</v>
      </c>
      <c r="D269">
        <v>5.2922685319999996</v>
      </c>
      <c r="E269">
        <v>4.9889219630000001</v>
      </c>
      <c r="F269">
        <v>3.5227754010000001</v>
      </c>
      <c r="G269">
        <v>7.0663596340000003</v>
      </c>
      <c r="H269">
        <v>11.383535869999999</v>
      </c>
      <c r="I269">
        <v>6.1289354840000003</v>
      </c>
      <c r="J269">
        <v>7.5991640760000001</v>
      </c>
      <c r="K269">
        <v>6.4221342440000004</v>
      </c>
      <c r="L269">
        <v>20.545434530000001</v>
      </c>
      <c r="M269">
        <v>14.43631319</v>
      </c>
      <c r="N269">
        <v>4.6627173500000003</v>
      </c>
      <c r="O269">
        <v>26.946764819999999</v>
      </c>
      <c r="P269">
        <v>3.2854658130000001</v>
      </c>
      <c r="Q269">
        <v>8.5152352879999995</v>
      </c>
    </row>
    <row r="270" spans="1:17">
      <c r="A270" t="s">
        <v>9837</v>
      </c>
      <c r="B270" s="14" t="s">
        <v>2421</v>
      </c>
      <c r="C270">
        <v>13.91625709</v>
      </c>
      <c r="D270">
        <v>0.66657662699999998</v>
      </c>
      <c r="E270">
        <v>2.2407884359999999</v>
      </c>
      <c r="F270">
        <v>0.66555572500000004</v>
      </c>
      <c r="G270">
        <v>1.493804702</v>
      </c>
      <c r="H270">
        <v>2.8889788040000002</v>
      </c>
      <c r="I270">
        <v>12.06691094</v>
      </c>
      <c r="J270">
        <v>2.28865192</v>
      </c>
      <c r="K270">
        <v>11.602465779999999</v>
      </c>
      <c r="L270">
        <v>8.7930936380000002</v>
      </c>
      <c r="M270">
        <v>7.9416737370000003</v>
      </c>
      <c r="N270">
        <v>1.9009417710000001</v>
      </c>
      <c r="O270">
        <v>13.329255809999999</v>
      </c>
      <c r="P270">
        <v>1.0721544110000001</v>
      </c>
      <c r="Q270">
        <v>9.5664835159999999</v>
      </c>
    </row>
    <row r="271" spans="1:17">
      <c r="A271" t="s">
        <v>9838</v>
      </c>
      <c r="B271" s="14" t="s">
        <v>4964</v>
      </c>
      <c r="C271">
        <v>10.06659252</v>
      </c>
      <c r="D271">
        <v>11.637001010000001</v>
      </c>
      <c r="E271">
        <v>9.0025825990000001</v>
      </c>
      <c r="F271">
        <v>7.5737983069999997</v>
      </c>
      <c r="G271">
        <v>8.9865468590000006</v>
      </c>
      <c r="H271">
        <v>5.2719915320000004</v>
      </c>
      <c r="I271">
        <v>15.92591097</v>
      </c>
      <c r="J271">
        <v>18.190877610000001</v>
      </c>
      <c r="K271">
        <v>11.956469390000001</v>
      </c>
      <c r="L271">
        <v>14.7258768</v>
      </c>
      <c r="M271">
        <v>6.4410974769999996</v>
      </c>
      <c r="N271">
        <v>9.7619701550000002</v>
      </c>
      <c r="O271">
        <v>18.31061965</v>
      </c>
      <c r="P271">
        <v>10.60876912</v>
      </c>
      <c r="Q271">
        <v>7.5492000580000003</v>
      </c>
    </row>
    <row r="272" spans="1:17">
      <c r="A272" t="s">
        <v>9839</v>
      </c>
      <c r="B272" s="14" t="s">
        <v>9840</v>
      </c>
      <c r="C272">
        <v>13.148242120000001</v>
      </c>
      <c r="D272">
        <v>5.4283550319999998</v>
      </c>
      <c r="E272">
        <v>1.6531431750000001</v>
      </c>
      <c r="F272">
        <v>3.416761417</v>
      </c>
      <c r="G272">
        <v>4.5409106369999996</v>
      </c>
      <c r="H272">
        <v>13.31271535</v>
      </c>
      <c r="I272">
        <v>8.7156086140000006</v>
      </c>
      <c r="J272">
        <v>3.1820873110000001</v>
      </c>
      <c r="K272">
        <v>10.03153517</v>
      </c>
      <c r="L272">
        <v>13.594610449999999</v>
      </c>
      <c r="M272">
        <v>1.147211915</v>
      </c>
      <c r="N272">
        <v>3.5363112870000002</v>
      </c>
      <c r="O272">
        <v>9.2663404650000007</v>
      </c>
      <c r="P272">
        <v>1.2553246709999999</v>
      </c>
      <c r="Q272">
        <v>5.7517888140000002</v>
      </c>
    </row>
    <row r="273" spans="1:17">
      <c r="A273" t="s">
        <v>9841</v>
      </c>
      <c r="B273" s="14" t="s">
        <v>3769</v>
      </c>
      <c r="C273">
        <v>8.7194912989999995</v>
      </c>
      <c r="D273">
        <v>2.844254211</v>
      </c>
      <c r="E273">
        <v>2.7099011279999998</v>
      </c>
      <c r="F273">
        <v>1.4298787449999999</v>
      </c>
      <c r="G273">
        <v>2.73870134</v>
      </c>
      <c r="H273">
        <v>6.3811129839999996</v>
      </c>
      <c r="I273">
        <v>2.5031112019999999</v>
      </c>
      <c r="J273">
        <v>4.4301965990000003</v>
      </c>
      <c r="K273">
        <v>6.3850154559999996</v>
      </c>
      <c r="L273">
        <v>8.2425251950000007</v>
      </c>
      <c r="M273">
        <v>3.8219417390000001</v>
      </c>
      <c r="N273">
        <v>3.8001260860000001</v>
      </c>
      <c r="O273">
        <v>6.0829272169999999</v>
      </c>
      <c r="P273">
        <v>2.5648961830000001</v>
      </c>
      <c r="Q273">
        <v>4.3421531709999996</v>
      </c>
    </row>
    <row r="274" spans="1:17">
      <c r="A274" t="s">
        <v>9842</v>
      </c>
      <c r="B274" s="14" t="s">
        <v>3770</v>
      </c>
      <c r="C274">
        <v>24.671837910000001</v>
      </c>
      <c r="D274">
        <v>1.9775173319999999</v>
      </c>
      <c r="E274">
        <v>1.9784805910000001</v>
      </c>
      <c r="F274">
        <v>0.99568230800000002</v>
      </c>
      <c r="G274">
        <v>2.2051133479999998</v>
      </c>
      <c r="H274">
        <v>2.4759701860000001</v>
      </c>
      <c r="I274">
        <v>30.193788269999999</v>
      </c>
      <c r="J274">
        <v>2.954772615</v>
      </c>
      <c r="K274">
        <v>13.44209597</v>
      </c>
      <c r="L274">
        <v>11.437221640000001</v>
      </c>
      <c r="M274">
        <v>39.9812479</v>
      </c>
      <c r="N274">
        <v>2.3841702410000001</v>
      </c>
      <c r="O274">
        <v>28.284652829999999</v>
      </c>
      <c r="P274">
        <v>2.0088855670000001</v>
      </c>
      <c r="Q274">
        <v>5.1988602799999999</v>
      </c>
    </row>
    <row r="275" spans="1:17">
      <c r="A275" t="s">
        <v>9843</v>
      </c>
      <c r="B275" s="14" t="s">
        <v>9844</v>
      </c>
      <c r="C275">
        <v>5.0388327239999997</v>
      </c>
      <c r="D275">
        <v>1.16278142</v>
      </c>
      <c r="E275">
        <v>0.49139811799999999</v>
      </c>
      <c r="F275">
        <v>8.5735425000000004E-2</v>
      </c>
      <c r="G275">
        <v>0.50756539099999998</v>
      </c>
      <c r="H275">
        <v>0.72569620099999999</v>
      </c>
      <c r="I275">
        <v>4.5926427700000003</v>
      </c>
      <c r="J275">
        <v>2.2090959589999999</v>
      </c>
      <c r="K275">
        <v>4.0955083820000002</v>
      </c>
      <c r="L275">
        <v>4.112440694</v>
      </c>
      <c r="M275">
        <v>3.2240912380000002</v>
      </c>
      <c r="N275">
        <v>0.67290892000000002</v>
      </c>
      <c r="O275">
        <v>6.0454307790000001</v>
      </c>
      <c r="P275">
        <v>0.47249038500000001</v>
      </c>
      <c r="Q275">
        <v>0.72163666000000004</v>
      </c>
    </row>
    <row r="276" spans="1:17">
      <c r="A276" t="s">
        <v>9843</v>
      </c>
      <c r="B276" s="14" t="s">
        <v>9845</v>
      </c>
      <c r="C276">
        <v>6.7621528050000004</v>
      </c>
      <c r="D276">
        <v>1.0700309020000001</v>
      </c>
      <c r="E276">
        <v>0.77079752599999996</v>
      </c>
      <c r="F276">
        <v>0.19724161600000001</v>
      </c>
      <c r="G276">
        <v>0.83406944400000005</v>
      </c>
      <c r="H276">
        <v>0.18550285</v>
      </c>
      <c r="I276">
        <v>0</v>
      </c>
      <c r="J276">
        <v>2.2655646410000001</v>
      </c>
      <c r="K276">
        <v>1.9720599729999999</v>
      </c>
      <c r="L276">
        <v>4.8831063390000002</v>
      </c>
      <c r="M276">
        <v>0.92716191000000003</v>
      </c>
      <c r="N276">
        <v>4.5251687030000003</v>
      </c>
      <c r="O276">
        <v>2.6746204100000002</v>
      </c>
      <c r="P276">
        <v>1.59427282</v>
      </c>
      <c r="Q276">
        <v>1.3281490629999999</v>
      </c>
    </row>
    <row r="277" spans="1:17">
      <c r="A277" t="s">
        <v>9846</v>
      </c>
      <c r="B277" s="14" t="s">
        <v>9847</v>
      </c>
      <c r="C277">
        <v>82.03952194</v>
      </c>
      <c r="D277">
        <v>0.111843083</v>
      </c>
      <c r="E277">
        <v>0.456542055</v>
      </c>
      <c r="F277">
        <v>0.13744220200000001</v>
      </c>
      <c r="G277">
        <v>8.7179629999999994E-2</v>
      </c>
      <c r="H277">
        <v>0.48473391300000002</v>
      </c>
      <c r="I277">
        <v>4.7855936540000004</v>
      </c>
      <c r="J277">
        <v>1.632028451</v>
      </c>
      <c r="K277">
        <v>5.9547532179999996</v>
      </c>
      <c r="L277">
        <v>10.36746007</v>
      </c>
      <c r="M277">
        <v>20.835640359999999</v>
      </c>
      <c r="N277">
        <v>1.0268758440000001</v>
      </c>
      <c r="O277">
        <v>43.331793380000001</v>
      </c>
      <c r="P277">
        <v>0.41659635099999998</v>
      </c>
      <c r="Q277">
        <v>27.590957270000001</v>
      </c>
    </row>
    <row r="278" spans="1:17">
      <c r="A278" t="s">
        <v>9848</v>
      </c>
      <c r="B278" s="14" t="s">
        <v>1499</v>
      </c>
      <c r="C278">
        <v>2.2890032260000002</v>
      </c>
      <c r="D278">
        <v>4.2680147130000003</v>
      </c>
      <c r="E278">
        <v>0.75086003800000001</v>
      </c>
      <c r="F278">
        <v>0.96069877000000004</v>
      </c>
      <c r="G278">
        <v>1.0211090359999999</v>
      </c>
      <c r="H278">
        <v>0.51281041800000005</v>
      </c>
      <c r="I278">
        <v>3.0599233749999999</v>
      </c>
      <c r="J278">
        <v>1.2574371630000001</v>
      </c>
      <c r="K278">
        <v>7.1823061819999996</v>
      </c>
      <c r="L278">
        <v>25.31067388</v>
      </c>
      <c r="M278">
        <v>2.563078075</v>
      </c>
      <c r="N278">
        <v>0.37622649699999999</v>
      </c>
      <c r="O278">
        <v>2.3237695110000001</v>
      </c>
      <c r="P278">
        <v>0.85855758599999998</v>
      </c>
      <c r="Q278">
        <v>1.4424066900000001</v>
      </c>
    </row>
    <row r="279" spans="1:17">
      <c r="A279" t="s">
        <v>9848</v>
      </c>
      <c r="B279" s="14" t="s">
        <v>9849</v>
      </c>
      <c r="C279">
        <v>1.4855191800000001</v>
      </c>
      <c r="D279">
        <v>0.28207906100000002</v>
      </c>
      <c r="E279">
        <v>0.33865975599999998</v>
      </c>
      <c r="F279">
        <v>0.144434379</v>
      </c>
      <c r="G279">
        <v>0.58633453199999996</v>
      </c>
      <c r="H279">
        <v>8.1503051000000007E-2</v>
      </c>
      <c r="I279">
        <v>1.2379209769999999</v>
      </c>
      <c r="J279">
        <v>1.076113313</v>
      </c>
      <c r="K279">
        <v>0.48136098999999999</v>
      </c>
      <c r="L279">
        <v>1.2068185789999999</v>
      </c>
      <c r="M279">
        <v>0.81472089700000005</v>
      </c>
      <c r="N279">
        <v>0.44472688300000002</v>
      </c>
      <c r="O279">
        <v>0</v>
      </c>
      <c r="P279">
        <v>0.35023208099999997</v>
      </c>
      <c r="Q279">
        <v>0.72942410599999996</v>
      </c>
    </row>
    <row r="280" spans="1:17">
      <c r="A280" t="s">
        <v>9850</v>
      </c>
      <c r="B280" s="14" t="s">
        <v>5389</v>
      </c>
      <c r="C280">
        <v>33.475705789999999</v>
      </c>
      <c r="D280">
        <v>4.4210707810000001</v>
      </c>
      <c r="E280">
        <v>3.2532101349999998</v>
      </c>
      <c r="F280">
        <v>3.110821584</v>
      </c>
      <c r="G280">
        <v>3.4461435109999998</v>
      </c>
      <c r="H280">
        <v>6.1810185640000004</v>
      </c>
      <c r="I280">
        <v>7.0410976840000004</v>
      </c>
      <c r="J280">
        <v>2.244279186</v>
      </c>
      <c r="K280">
        <v>10.9516191</v>
      </c>
      <c r="L280">
        <v>11.59285792</v>
      </c>
      <c r="M280">
        <v>7.414404674</v>
      </c>
      <c r="N280">
        <v>2.8172084970000002</v>
      </c>
      <c r="O280">
        <v>8.911926931</v>
      </c>
      <c r="P280">
        <v>3.2355954960000002</v>
      </c>
      <c r="Q280">
        <v>6.4168854270000004</v>
      </c>
    </row>
    <row r="281" spans="1:17">
      <c r="A281" t="e">
        <v>#N/A</v>
      </c>
      <c r="B281" s="14" t="s">
        <v>9851</v>
      </c>
      <c r="C281">
        <v>0.51654075300000002</v>
      </c>
      <c r="D281">
        <v>0.11443107199999999</v>
      </c>
      <c r="E281">
        <v>8.2430505000000001E-2</v>
      </c>
      <c r="F281">
        <v>0</v>
      </c>
      <c r="G281">
        <v>0</v>
      </c>
      <c r="H281">
        <v>9.9190079E-2</v>
      </c>
      <c r="I281">
        <v>0</v>
      </c>
      <c r="J281">
        <v>9.8223100999999993E-2</v>
      </c>
      <c r="K281">
        <v>0.46865715400000002</v>
      </c>
      <c r="L281">
        <v>1.3055209249999999</v>
      </c>
      <c r="M281">
        <v>0.49576199700000001</v>
      </c>
      <c r="N281">
        <v>3.1837491000000002E-2</v>
      </c>
      <c r="O281">
        <v>0.572057649</v>
      </c>
      <c r="P281">
        <v>7.7497485000000005E-2</v>
      </c>
      <c r="Q281">
        <v>0.177543378</v>
      </c>
    </row>
    <row r="282" spans="1:17">
      <c r="A282" t="e">
        <v>#N/A</v>
      </c>
      <c r="B282" s="14" t="s">
        <v>9852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</row>
    <row r="283" spans="1:17">
      <c r="A283" t="e">
        <v>#N/A</v>
      </c>
      <c r="B283" s="14" t="s">
        <v>9853</v>
      </c>
      <c r="C283">
        <v>0</v>
      </c>
      <c r="D283">
        <v>0.28063693899999997</v>
      </c>
      <c r="E283">
        <v>0</v>
      </c>
      <c r="F283">
        <v>0.17243515500000001</v>
      </c>
      <c r="G283">
        <v>0.43750268399999998</v>
      </c>
      <c r="H283">
        <v>0</v>
      </c>
      <c r="I283">
        <v>1.847388206</v>
      </c>
      <c r="J283">
        <v>0.160591757</v>
      </c>
      <c r="K283">
        <v>2.2987202130000002</v>
      </c>
      <c r="L283">
        <v>1.600865</v>
      </c>
      <c r="M283">
        <v>2.431666973</v>
      </c>
      <c r="N283">
        <v>0.31231992600000003</v>
      </c>
      <c r="O283">
        <v>5.6117802470000004</v>
      </c>
      <c r="P283">
        <v>0.57017704700000005</v>
      </c>
      <c r="Q283">
        <v>0.870833933</v>
      </c>
    </row>
    <row r="284" spans="1:17">
      <c r="A284" t="e">
        <v>#N/A</v>
      </c>
      <c r="B284" s="14" t="s">
        <v>9854</v>
      </c>
      <c r="C284">
        <v>12.80540564</v>
      </c>
      <c r="D284">
        <v>0.70920652799999995</v>
      </c>
      <c r="E284">
        <v>2.157038038</v>
      </c>
      <c r="F284">
        <v>0.43576636000000002</v>
      </c>
      <c r="G284">
        <v>3.50115197</v>
      </c>
      <c r="H284">
        <v>1.639327508</v>
      </c>
      <c r="I284">
        <v>10.89338472</v>
      </c>
      <c r="J284">
        <v>9.469519086</v>
      </c>
      <c r="K284">
        <v>11.13424041</v>
      </c>
      <c r="L284">
        <v>8.7654597800000005</v>
      </c>
      <c r="M284">
        <v>8.1935238560000005</v>
      </c>
      <c r="N284">
        <v>13.41765139</v>
      </c>
      <c r="O284">
        <v>17.727135279999999</v>
      </c>
      <c r="P284">
        <v>6.4040557229999999</v>
      </c>
      <c r="Q284">
        <v>10.26998985</v>
      </c>
    </row>
    <row r="285" spans="1:17">
      <c r="A285" t="e">
        <v>#N/A</v>
      </c>
      <c r="B285" s="14" t="s">
        <v>9855</v>
      </c>
      <c r="C285">
        <v>4.6228470000000002</v>
      </c>
      <c r="D285">
        <v>1.0241153970000001</v>
      </c>
      <c r="E285">
        <v>0.32787655999999998</v>
      </c>
      <c r="F285">
        <v>0.20975321099999999</v>
      </c>
      <c r="G285">
        <v>0.26609305</v>
      </c>
      <c r="H285">
        <v>1.183618928</v>
      </c>
      <c r="I285">
        <v>0</v>
      </c>
      <c r="J285">
        <v>1.7581202010000001</v>
      </c>
      <c r="K285">
        <v>3.4952555489999999</v>
      </c>
      <c r="L285">
        <v>0.97366042900000005</v>
      </c>
      <c r="M285">
        <v>0</v>
      </c>
      <c r="N285">
        <v>3.039292412</v>
      </c>
      <c r="O285">
        <v>1.7065675</v>
      </c>
      <c r="P285">
        <v>1.155955954</v>
      </c>
      <c r="Q285">
        <v>0</v>
      </c>
    </row>
    <row r="286" spans="1:17">
      <c r="A286" t="e">
        <v>#N/A</v>
      </c>
      <c r="B286" s="14" t="s">
        <v>9856</v>
      </c>
      <c r="C286">
        <v>0</v>
      </c>
      <c r="D286">
        <v>0</v>
      </c>
      <c r="E286">
        <v>0</v>
      </c>
      <c r="F286">
        <v>0</v>
      </c>
      <c r="G286">
        <v>0.58453227500000005</v>
      </c>
      <c r="H286">
        <v>0</v>
      </c>
      <c r="I286">
        <v>0</v>
      </c>
      <c r="J286">
        <v>1.2873667049999999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0.50786261600000004</v>
      </c>
      <c r="Q286">
        <v>0</v>
      </c>
    </row>
    <row r="287" spans="1:17">
      <c r="A287" t="s">
        <v>9857</v>
      </c>
      <c r="B287" s="14" t="s">
        <v>4891</v>
      </c>
      <c r="C287">
        <v>2.4256935799999999</v>
      </c>
      <c r="D287">
        <v>1.9703652730000001</v>
      </c>
      <c r="E287">
        <v>1.3763433060000001</v>
      </c>
      <c r="F287">
        <v>1.733467063</v>
      </c>
      <c r="G287">
        <v>1.7103935079999999</v>
      </c>
      <c r="H287">
        <v>2.8724339919999999</v>
      </c>
      <c r="I287">
        <v>0.58957274100000001</v>
      </c>
      <c r="J287">
        <v>1.4862794589999999</v>
      </c>
      <c r="K287">
        <v>2.5676355979999999</v>
      </c>
      <c r="L287">
        <v>2.2990396030000002</v>
      </c>
      <c r="M287">
        <v>0.77603860300000005</v>
      </c>
      <c r="N287">
        <v>0.79738655599999997</v>
      </c>
      <c r="O287">
        <v>2.462535972</v>
      </c>
      <c r="P287">
        <v>2.426206133</v>
      </c>
      <c r="Q287">
        <v>2.918124868</v>
      </c>
    </row>
    <row r="288" spans="1:17">
      <c r="A288" t="s">
        <v>9858</v>
      </c>
      <c r="B288" s="14" t="s">
        <v>5397</v>
      </c>
      <c r="C288">
        <v>18.20728518</v>
      </c>
      <c r="D288">
        <v>38.685155289999997</v>
      </c>
      <c r="E288">
        <v>33.633958579999998</v>
      </c>
      <c r="F288">
        <v>39.766518519999998</v>
      </c>
      <c r="G288">
        <v>29.725633269999999</v>
      </c>
      <c r="H288">
        <v>54.351591419999998</v>
      </c>
      <c r="I288">
        <v>9.6552874580000001</v>
      </c>
      <c r="J288">
        <v>20.038890420000001</v>
      </c>
      <c r="K288">
        <v>45.4285158</v>
      </c>
      <c r="L288">
        <v>51.76985672</v>
      </c>
      <c r="M288">
        <v>23.829361720000001</v>
      </c>
      <c r="N288">
        <v>21.322250319999998</v>
      </c>
      <c r="O288">
        <v>15.58140588</v>
      </c>
      <c r="P288">
        <v>40.975047920000002</v>
      </c>
      <c r="Q288">
        <v>44.375882269999998</v>
      </c>
    </row>
    <row r="289" spans="1:17">
      <c r="A289" t="s">
        <v>9859</v>
      </c>
      <c r="B289" s="14" t="s">
        <v>9860</v>
      </c>
      <c r="C289">
        <v>0.73352456799999999</v>
      </c>
      <c r="D289">
        <v>0</v>
      </c>
      <c r="E289">
        <v>0.234114346</v>
      </c>
      <c r="F289">
        <v>0</v>
      </c>
      <c r="G289">
        <v>0.12666596399999999</v>
      </c>
      <c r="H289">
        <v>0.28171391899999998</v>
      </c>
      <c r="I289">
        <v>0</v>
      </c>
      <c r="J289">
        <v>9.2989188E-2</v>
      </c>
      <c r="K289">
        <v>0.66552645600000004</v>
      </c>
      <c r="L289">
        <v>0.463483117</v>
      </c>
      <c r="M289">
        <v>0</v>
      </c>
      <c r="N289">
        <v>9.0422998000000004E-2</v>
      </c>
      <c r="O289">
        <v>0.81236250499999996</v>
      </c>
      <c r="P289">
        <v>0</v>
      </c>
      <c r="Q289">
        <v>0</v>
      </c>
    </row>
    <row r="290" spans="1:17">
      <c r="A290" t="s">
        <v>9861</v>
      </c>
      <c r="B290" s="14" t="s">
        <v>1466</v>
      </c>
      <c r="C290">
        <v>21.847674340000001</v>
      </c>
      <c r="D290">
        <v>68.173049449999993</v>
      </c>
      <c r="E290">
        <v>119.0792666</v>
      </c>
      <c r="F290">
        <v>87.802423340000004</v>
      </c>
      <c r="G290">
        <v>39.935245000000002</v>
      </c>
      <c r="H290">
        <v>59.144292399999998</v>
      </c>
      <c r="I290">
        <v>39.243292949999997</v>
      </c>
      <c r="J290">
        <v>145.67620149999999</v>
      </c>
      <c r="K290">
        <v>22.72322007</v>
      </c>
      <c r="L290">
        <v>6.2289140740000004</v>
      </c>
      <c r="M290">
        <v>1.534303419</v>
      </c>
      <c r="N290">
        <v>54.455296279999999</v>
      </c>
      <c r="O290">
        <v>24.195824120000001</v>
      </c>
      <c r="P290">
        <v>4.6369495089999999</v>
      </c>
      <c r="Q290">
        <v>61.90674156</v>
      </c>
    </row>
    <row r="291" spans="1:17">
      <c r="A291" t="s">
        <v>9862</v>
      </c>
      <c r="B291" s="14" t="s">
        <v>9863</v>
      </c>
      <c r="C291">
        <v>5.16217915</v>
      </c>
      <c r="D291">
        <v>2.2871910529999999</v>
      </c>
      <c r="E291">
        <v>1.0983864750000001</v>
      </c>
      <c r="F291">
        <v>3.1620296510000001</v>
      </c>
      <c r="G291">
        <v>2.6742351559999999</v>
      </c>
      <c r="H291">
        <v>0.99128085200000005</v>
      </c>
      <c r="I291">
        <v>0</v>
      </c>
      <c r="J291">
        <v>0.32720570399999999</v>
      </c>
      <c r="K291">
        <v>2.3418212170000001</v>
      </c>
      <c r="L291">
        <v>3.2617624369999998</v>
      </c>
      <c r="M291">
        <v>0</v>
      </c>
      <c r="N291">
        <v>0.318175924</v>
      </c>
      <c r="O291">
        <v>0</v>
      </c>
      <c r="P291">
        <v>8.9066406239999996</v>
      </c>
      <c r="Q291">
        <v>0</v>
      </c>
    </row>
    <row r="292" spans="1:17">
      <c r="A292" t="s">
        <v>9862</v>
      </c>
      <c r="B292" s="14" t="s">
        <v>5956</v>
      </c>
      <c r="C292">
        <v>5.8370930320000003</v>
      </c>
      <c r="D292">
        <v>16.567991729999999</v>
      </c>
      <c r="E292">
        <v>13.93359521</v>
      </c>
      <c r="F292">
        <v>21.800251540000001</v>
      </c>
      <c r="G292">
        <v>13.796407520000001</v>
      </c>
      <c r="H292">
        <v>13.870926409999999</v>
      </c>
      <c r="I292">
        <v>8.5123470700000006</v>
      </c>
      <c r="J292">
        <v>9.6658646160000004</v>
      </c>
      <c r="K292">
        <v>15.556974869999999</v>
      </c>
      <c r="L292">
        <v>10.60360934</v>
      </c>
      <c r="M292">
        <v>1.400571437</v>
      </c>
      <c r="N292">
        <v>9.8488378010000002</v>
      </c>
      <c r="O292">
        <v>3.2322267849999999</v>
      </c>
      <c r="P292">
        <v>41.324404190000003</v>
      </c>
      <c r="Q292">
        <v>20.313816989999999</v>
      </c>
    </row>
    <row r="293" spans="1:17">
      <c r="A293" t="s">
        <v>9864</v>
      </c>
      <c r="B293" s="14" t="s">
        <v>8308</v>
      </c>
      <c r="C293">
        <v>48.839281419999999</v>
      </c>
      <c r="D293">
        <v>52.478430279999998</v>
      </c>
      <c r="E293">
        <v>26.898539249999999</v>
      </c>
      <c r="F293">
        <v>50.379919989999998</v>
      </c>
      <c r="G293">
        <v>27.93998436</v>
      </c>
      <c r="H293">
        <v>69.413584369999995</v>
      </c>
      <c r="I293">
        <v>15.50438758</v>
      </c>
      <c r="J293">
        <v>17.479049679999999</v>
      </c>
      <c r="K293">
        <v>34.665736449999997</v>
      </c>
      <c r="L293">
        <v>15.95455802</v>
      </c>
      <c r="M293">
        <v>13.392753089999999</v>
      </c>
      <c r="N293">
        <v>21.747567610000001</v>
      </c>
      <c r="O293">
        <v>57.032030550000002</v>
      </c>
      <c r="P293">
        <v>54.183180149999998</v>
      </c>
      <c r="Q293">
        <v>47.048852459999999</v>
      </c>
    </row>
    <row r="294" spans="1:17">
      <c r="A294" t="s">
        <v>9865</v>
      </c>
      <c r="B294" s="14" t="s">
        <v>4732</v>
      </c>
      <c r="C294">
        <v>4.8687044640000003</v>
      </c>
      <c r="D294">
        <v>1.054612589</v>
      </c>
      <c r="E294">
        <v>1.0359421820000001</v>
      </c>
      <c r="F294">
        <v>0.98672482299999997</v>
      </c>
      <c r="G294">
        <v>0.80336817199999999</v>
      </c>
      <c r="H294">
        <v>0.99725398799999998</v>
      </c>
      <c r="I294">
        <v>5.9956628500000004</v>
      </c>
      <c r="J294">
        <v>2.0299269249999998</v>
      </c>
      <c r="K294">
        <v>3.3866526380000002</v>
      </c>
      <c r="L294">
        <v>2.9396025109999999</v>
      </c>
      <c r="M294">
        <v>3.115234869</v>
      </c>
      <c r="N294">
        <v>0.69353515600000004</v>
      </c>
      <c r="O294">
        <v>4.6730530559999996</v>
      </c>
      <c r="P294">
        <v>1.0551088660000001</v>
      </c>
      <c r="Q294">
        <v>1.785015639</v>
      </c>
    </row>
    <row r="295" spans="1:17">
      <c r="A295" t="s">
        <v>9866</v>
      </c>
      <c r="B295" s="14" t="s">
        <v>5287</v>
      </c>
      <c r="C295">
        <v>7.7475921579999998</v>
      </c>
      <c r="D295">
        <v>14.55833501</v>
      </c>
      <c r="E295">
        <v>7.3446546179999999</v>
      </c>
      <c r="F295">
        <v>12.27853837</v>
      </c>
      <c r="G295">
        <v>7.7166093169999996</v>
      </c>
      <c r="H295">
        <v>41.497639960000001</v>
      </c>
      <c r="I295">
        <v>13.92132339</v>
      </c>
      <c r="J295">
        <v>15.45156317</v>
      </c>
      <c r="K295">
        <v>34.07997108</v>
      </c>
      <c r="L295">
        <v>7.6927328499999996</v>
      </c>
      <c r="M295">
        <v>13.544018449999999</v>
      </c>
      <c r="N295">
        <v>7.930415</v>
      </c>
      <c r="O295">
        <v>46.73193551</v>
      </c>
      <c r="P295">
        <v>18.93025999</v>
      </c>
      <c r="Q295">
        <v>50.406260289999999</v>
      </c>
    </row>
    <row r="296" spans="1:17">
      <c r="A296" t="s">
        <v>9867</v>
      </c>
      <c r="B296" s="14" t="s">
        <v>8134</v>
      </c>
      <c r="C296">
        <v>15.06340801</v>
      </c>
      <c r="D296">
        <v>106.2606466</v>
      </c>
      <c r="E296">
        <v>62.517997379999997</v>
      </c>
      <c r="F296">
        <v>146.82415280000001</v>
      </c>
      <c r="G296">
        <v>65.847560729999998</v>
      </c>
      <c r="H296">
        <v>415.49293160000002</v>
      </c>
      <c r="I296">
        <v>74.046953509999994</v>
      </c>
      <c r="J296">
        <v>125.08913149999999</v>
      </c>
      <c r="K296">
        <v>65.878118180000001</v>
      </c>
      <c r="L296">
        <v>13.153992779999999</v>
      </c>
      <c r="M296">
        <v>16.89410595</v>
      </c>
      <c r="N296">
        <v>81.223532700000007</v>
      </c>
      <c r="O296">
        <v>11.99633023</v>
      </c>
      <c r="P296">
        <v>254.59152929999999</v>
      </c>
      <c r="Q296">
        <v>177.8978104</v>
      </c>
    </row>
    <row r="297" spans="1:17">
      <c r="A297" t="e">
        <v>#N/A</v>
      </c>
      <c r="B297" s="14" t="s">
        <v>393</v>
      </c>
      <c r="C297">
        <v>259.22631230000002</v>
      </c>
      <c r="D297">
        <v>59.209534619999999</v>
      </c>
      <c r="E297">
        <v>76.268913650000002</v>
      </c>
      <c r="F297">
        <v>121.67502260000001</v>
      </c>
      <c r="G297">
        <v>84.741997159999997</v>
      </c>
      <c r="H297">
        <v>122.9016606</v>
      </c>
      <c r="I297">
        <v>95.160486000000006</v>
      </c>
      <c r="J297">
        <v>87.368172430000001</v>
      </c>
      <c r="K297">
        <v>165.85365849999999</v>
      </c>
      <c r="L297">
        <v>189.2104617</v>
      </c>
      <c r="M297">
        <v>101.2352436</v>
      </c>
      <c r="N297">
        <v>54.544444179999999</v>
      </c>
      <c r="O297">
        <v>144.53370810000001</v>
      </c>
      <c r="P297">
        <v>79.125435240000002</v>
      </c>
      <c r="Q297">
        <v>189.87572599999999</v>
      </c>
    </row>
    <row r="298" spans="1:17">
      <c r="A298" t="s">
        <v>9868</v>
      </c>
      <c r="B298" s="14" t="s">
        <v>8454</v>
      </c>
      <c r="C298">
        <v>1.169898957</v>
      </c>
      <c r="D298">
        <v>3.3692332789999999</v>
      </c>
      <c r="E298">
        <v>4.1072808680000001</v>
      </c>
      <c r="F298">
        <v>4.8570049409999996</v>
      </c>
      <c r="G298">
        <v>2.3232260089999999</v>
      </c>
      <c r="H298">
        <v>9.8847269119999996</v>
      </c>
      <c r="I298">
        <v>4.2652163969999997</v>
      </c>
      <c r="J298">
        <v>4.5234103010000002</v>
      </c>
      <c r="K298">
        <v>6.3686922629999998</v>
      </c>
      <c r="L298">
        <v>2.2176288529999999</v>
      </c>
      <c r="M298">
        <v>0</v>
      </c>
      <c r="N298">
        <v>1.7305885969999999</v>
      </c>
      <c r="O298">
        <v>0.64781882499999999</v>
      </c>
      <c r="P298">
        <v>2.2817850100000001</v>
      </c>
      <c r="Q298">
        <v>7.2380361459999998</v>
      </c>
    </row>
    <row r="299" spans="1:17">
      <c r="A299" t="s">
        <v>9869</v>
      </c>
      <c r="B299" s="14" t="s">
        <v>3671</v>
      </c>
      <c r="C299">
        <v>4.2197649730000002</v>
      </c>
      <c r="D299">
        <v>7.977124109</v>
      </c>
      <c r="E299">
        <v>7.5719830540000004</v>
      </c>
      <c r="F299">
        <v>8.8073487099999994</v>
      </c>
      <c r="G299">
        <v>5.4893473689999999</v>
      </c>
      <c r="H299">
        <v>11.452400040000001</v>
      </c>
      <c r="I299">
        <v>15.58954026</v>
      </c>
      <c r="J299">
        <v>19.61451087</v>
      </c>
      <c r="K299">
        <v>10.59243384</v>
      </c>
      <c r="L299">
        <v>5.332581641</v>
      </c>
      <c r="M299">
        <v>2.160009354</v>
      </c>
      <c r="N299">
        <v>9.0164294649999999</v>
      </c>
      <c r="O299">
        <v>2.8039787540000001</v>
      </c>
      <c r="P299">
        <v>14.94112442</v>
      </c>
      <c r="Q299">
        <v>9.8627281819999997</v>
      </c>
    </row>
    <row r="300" spans="1:17">
      <c r="A300" t="s">
        <v>9870</v>
      </c>
      <c r="B300" s="14" t="s">
        <v>2882</v>
      </c>
      <c r="C300">
        <v>5.7304486399999996</v>
      </c>
      <c r="D300">
        <v>5.2472098169999999</v>
      </c>
      <c r="E300">
        <v>3.2921111729999999</v>
      </c>
      <c r="F300">
        <v>5.6161858740000001</v>
      </c>
      <c r="G300">
        <v>2.9686236699999999</v>
      </c>
      <c r="H300">
        <v>0.88032342100000005</v>
      </c>
      <c r="I300">
        <v>5.0140952790000002</v>
      </c>
      <c r="J300">
        <v>3.680685811</v>
      </c>
      <c r="K300">
        <v>4.679309741</v>
      </c>
      <c r="L300">
        <v>4.3449934409999997</v>
      </c>
      <c r="M300">
        <v>2.1999725250000002</v>
      </c>
      <c r="N300">
        <v>6.0750703789999996</v>
      </c>
      <c r="O300">
        <v>8.0387064870000007</v>
      </c>
      <c r="P300">
        <v>10.71820325</v>
      </c>
      <c r="Q300">
        <v>7.353350732</v>
      </c>
    </row>
    <row r="301" spans="1:17">
      <c r="A301" t="s">
        <v>9871</v>
      </c>
      <c r="B301" s="14" t="s">
        <v>4516</v>
      </c>
      <c r="C301">
        <v>8.8570417209999999</v>
      </c>
      <c r="D301">
        <v>8.8426717289999992</v>
      </c>
      <c r="E301">
        <v>4.0329660670000003</v>
      </c>
      <c r="F301">
        <v>7.3462208269999998</v>
      </c>
      <c r="G301">
        <v>5.5875735989999997</v>
      </c>
      <c r="H301">
        <v>29.11763487</v>
      </c>
      <c r="I301">
        <v>4.9943403210000001</v>
      </c>
      <c r="J301">
        <v>7.5901992329999999</v>
      </c>
      <c r="K301">
        <v>10.76822567</v>
      </c>
      <c r="L301">
        <v>8.2826566889999995</v>
      </c>
      <c r="M301">
        <v>4.0803608220000003</v>
      </c>
      <c r="N301">
        <v>3.1735705589999998</v>
      </c>
      <c r="O301">
        <v>6.800893533</v>
      </c>
      <c r="P301">
        <v>8.1324823439999996</v>
      </c>
      <c r="Q301">
        <v>12.339594809999999</v>
      </c>
    </row>
    <row r="302" spans="1:17">
      <c r="A302" t="s">
        <v>9872</v>
      </c>
      <c r="B302" s="14" t="s">
        <v>9873</v>
      </c>
      <c r="C302">
        <v>29.10221803</v>
      </c>
      <c r="D302">
        <v>182.3612732</v>
      </c>
      <c r="E302">
        <v>141.83191790000001</v>
      </c>
      <c r="F302">
        <v>167.50975869999999</v>
      </c>
      <c r="G302">
        <v>120.84910549999999</v>
      </c>
      <c r="H302">
        <v>202.78013680000001</v>
      </c>
      <c r="I302">
        <v>163.69843280000001</v>
      </c>
      <c r="J302">
        <v>251.5750702</v>
      </c>
      <c r="K302">
        <v>152.13979449999999</v>
      </c>
      <c r="L302">
        <v>56.916659979999999</v>
      </c>
      <c r="M302">
        <v>31.92174898</v>
      </c>
      <c r="N302">
        <v>142.8161465</v>
      </c>
      <c r="O302">
        <v>35.299604270000003</v>
      </c>
      <c r="P302">
        <v>310.83578019999999</v>
      </c>
      <c r="Q302">
        <v>197.20005190000001</v>
      </c>
    </row>
    <row r="303" spans="1:17">
      <c r="A303" t="s">
        <v>9874</v>
      </c>
      <c r="B303" s="14" t="s">
        <v>4494</v>
      </c>
      <c r="C303">
        <v>58.44880337</v>
      </c>
      <c r="D303">
        <v>8.1723299810000007</v>
      </c>
      <c r="E303">
        <v>5.7595207259999999</v>
      </c>
      <c r="F303">
        <v>4.1736508929999996</v>
      </c>
      <c r="G303">
        <v>3.3919146609999999</v>
      </c>
      <c r="H303">
        <v>13.983729889999999</v>
      </c>
      <c r="I303">
        <v>11.87729169</v>
      </c>
      <c r="J303">
        <v>10.8714285</v>
      </c>
      <c r="K303">
        <v>20.212470830000001</v>
      </c>
      <c r="L303">
        <v>39.05033452</v>
      </c>
      <c r="M303">
        <v>10.115960279999999</v>
      </c>
      <c r="N303">
        <v>5.0790031549999997</v>
      </c>
      <c r="O303">
        <v>46.691053279999998</v>
      </c>
      <c r="P303">
        <v>6.4690620890000003</v>
      </c>
      <c r="Q303">
        <v>17.125727189999999</v>
      </c>
    </row>
    <row r="304" spans="1:17">
      <c r="A304" t="s">
        <v>9875</v>
      </c>
      <c r="B304" s="14" t="s">
        <v>9876</v>
      </c>
      <c r="C304">
        <v>14.27565592</v>
      </c>
      <c r="D304">
        <v>8.8099210929999998</v>
      </c>
      <c r="E304">
        <v>6.2919916569999996</v>
      </c>
      <c r="F304">
        <v>5.1355872519999997</v>
      </c>
      <c r="G304">
        <v>6.1628464510000001</v>
      </c>
      <c r="H304">
        <v>9.3988110430000003</v>
      </c>
      <c r="I304">
        <v>8.9222008180000003</v>
      </c>
      <c r="J304">
        <v>6.075523198</v>
      </c>
      <c r="K304">
        <v>7.4013115020000004</v>
      </c>
      <c r="L304">
        <v>16.107468829999998</v>
      </c>
      <c r="M304">
        <v>1.95734181</v>
      </c>
      <c r="N304">
        <v>3.5195756579999999</v>
      </c>
      <c r="O304">
        <v>4.5171366930000003</v>
      </c>
      <c r="P304">
        <v>5.5074879220000001</v>
      </c>
      <c r="Q304">
        <v>4.9067729269999996</v>
      </c>
    </row>
    <row r="305" spans="1:17">
      <c r="A305" t="e">
        <v>#N/A</v>
      </c>
      <c r="B305" s="14" t="s">
        <v>9877</v>
      </c>
      <c r="C305">
        <v>0</v>
      </c>
      <c r="D305">
        <v>0.23044746099999999</v>
      </c>
      <c r="E305">
        <v>0</v>
      </c>
      <c r="F305">
        <v>0.42478987800000001</v>
      </c>
      <c r="G305">
        <v>0</v>
      </c>
      <c r="H305">
        <v>0</v>
      </c>
      <c r="I305">
        <v>1.51699888</v>
      </c>
      <c r="J305">
        <v>0.13187131699999999</v>
      </c>
      <c r="K305">
        <v>1.41571056</v>
      </c>
      <c r="L305">
        <v>0</v>
      </c>
      <c r="M305">
        <v>0</v>
      </c>
      <c r="N305">
        <v>0.12823211100000001</v>
      </c>
      <c r="O305">
        <v>2.304081059</v>
      </c>
      <c r="P305">
        <v>0.156068612</v>
      </c>
      <c r="Q305">
        <v>0</v>
      </c>
    </row>
    <row r="306" spans="1:17">
      <c r="A306" t="s">
        <v>9878</v>
      </c>
      <c r="B306" s="14" t="s">
        <v>9879</v>
      </c>
      <c r="C306">
        <v>51.748626369999997</v>
      </c>
      <c r="D306">
        <v>6.0692047599999999</v>
      </c>
      <c r="E306">
        <v>5.2895270029999999</v>
      </c>
      <c r="F306">
        <v>4.0054102049999996</v>
      </c>
      <c r="G306">
        <v>4.9060497539999997</v>
      </c>
      <c r="H306">
        <v>7.0144689299999996</v>
      </c>
      <c r="I306">
        <v>29.594523599999999</v>
      </c>
      <c r="J306">
        <v>6.3029305170000001</v>
      </c>
      <c r="K306">
        <v>14.269574</v>
      </c>
      <c r="L306">
        <v>23.080775970000001</v>
      </c>
      <c r="M306">
        <v>27.268127920000001</v>
      </c>
      <c r="N306">
        <v>7.6299681140000004</v>
      </c>
      <c r="O306">
        <v>49.444334069999996</v>
      </c>
      <c r="P306">
        <v>7.0027641269999998</v>
      </c>
      <c r="Q306">
        <v>15.34550606</v>
      </c>
    </row>
    <row r="307" spans="1:17">
      <c r="A307" t="s">
        <v>9878</v>
      </c>
      <c r="B307" s="14" t="s">
        <v>9358</v>
      </c>
      <c r="C307">
        <v>32.990575479999997</v>
      </c>
      <c r="D307">
        <v>2.754748749</v>
      </c>
      <c r="E307">
        <v>2.6278480179999999</v>
      </c>
      <c r="F307">
        <v>1.888380401</v>
      </c>
      <c r="G307">
        <v>2.5708883650000001</v>
      </c>
      <c r="H307">
        <v>4.1584252060000004</v>
      </c>
      <c r="I307">
        <v>7.0315787890000001</v>
      </c>
      <c r="J307">
        <v>4.3430826769999999</v>
      </c>
      <c r="K307">
        <v>8.0203299379999997</v>
      </c>
      <c r="L307">
        <v>13.362402449999999</v>
      </c>
      <c r="M307">
        <v>7.7940853719999996</v>
      </c>
      <c r="N307">
        <v>3.941679621</v>
      </c>
      <c r="O307">
        <v>10.39880582</v>
      </c>
      <c r="P307">
        <v>2.957087816</v>
      </c>
      <c r="Q307">
        <v>5.408017858</v>
      </c>
    </row>
    <row r="308" spans="1:17">
      <c r="A308" t="e">
        <v>#N/A</v>
      </c>
      <c r="B308" s="14" t="s">
        <v>9880</v>
      </c>
      <c r="C308">
        <v>0</v>
      </c>
      <c r="D308">
        <v>0</v>
      </c>
      <c r="E308">
        <v>0.55614505000000003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</row>
    <row r="309" spans="1:17">
      <c r="A309" t="s">
        <v>9881</v>
      </c>
      <c r="B309" s="14" t="s">
        <v>7245</v>
      </c>
      <c r="C309">
        <v>7.355776906</v>
      </c>
      <c r="D309">
        <v>9.3117193</v>
      </c>
      <c r="E309">
        <v>9.5025801879999996</v>
      </c>
      <c r="F309">
        <v>14.73289473</v>
      </c>
      <c r="G309">
        <v>8.7099770989999996</v>
      </c>
      <c r="H309">
        <v>18.56444548</v>
      </c>
      <c r="I309">
        <v>7.662195359</v>
      </c>
      <c r="J309">
        <v>7.3267435020000002</v>
      </c>
      <c r="K309">
        <v>11.44095862</v>
      </c>
      <c r="L309">
        <v>7.3036919710000001</v>
      </c>
      <c r="M309">
        <v>2.0171079719999998</v>
      </c>
      <c r="N309">
        <v>9.1971463139999994</v>
      </c>
      <c r="O309">
        <v>12.801427459999999</v>
      </c>
      <c r="P309">
        <v>15.9233668</v>
      </c>
      <c r="Q309">
        <v>25.282990269999999</v>
      </c>
    </row>
    <row r="310" spans="1:17">
      <c r="A310" t="s">
        <v>9882</v>
      </c>
      <c r="B310" s="14" t="s">
        <v>5978</v>
      </c>
      <c r="C310">
        <v>14.17222033</v>
      </c>
      <c r="D310">
        <v>1.8006651739999999</v>
      </c>
      <c r="E310">
        <v>1.14190065</v>
      </c>
      <c r="F310">
        <v>1.177327888</v>
      </c>
      <c r="G310">
        <v>1.1876492240000001</v>
      </c>
      <c r="H310">
        <v>1.3607286999999999</v>
      </c>
      <c r="I310">
        <v>3.3432925089999999</v>
      </c>
      <c r="J310">
        <v>3.0648185049999999</v>
      </c>
      <c r="K310">
        <v>4.0655387269999999</v>
      </c>
      <c r="L310">
        <v>6.7161194770000003</v>
      </c>
      <c r="M310">
        <v>6.4009966839999999</v>
      </c>
      <c r="N310">
        <v>2.2223339860000002</v>
      </c>
      <c r="O310">
        <v>6.4628223690000004</v>
      </c>
      <c r="P310">
        <v>2.0012068150000002</v>
      </c>
      <c r="Q310">
        <v>5.6592119890000001</v>
      </c>
    </row>
    <row r="311" spans="1:17">
      <c r="A311" t="s">
        <v>9883</v>
      </c>
      <c r="B311" s="14" t="s">
        <v>4435</v>
      </c>
      <c r="C311">
        <v>12.11888559</v>
      </c>
      <c r="D311">
        <v>3.7173308309999999</v>
      </c>
      <c r="E311">
        <v>2.0232130100000001</v>
      </c>
      <c r="F311">
        <v>3.4768843719999998</v>
      </c>
      <c r="G311">
        <v>1.480991027</v>
      </c>
      <c r="H311">
        <v>3.3654320580000001</v>
      </c>
      <c r="I311">
        <v>3.2627461229999999</v>
      </c>
      <c r="J311">
        <v>3.0489958160000001</v>
      </c>
      <c r="K311">
        <v>6.3435337719999998</v>
      </c>
      <c r="L311">
        <v>6.3615411870000003</v>
      </c>
      <c r="M311">
        <v>6.0841076129999996</v>
      </c>
      <c r="N311">
        <v>3.3555709230000001</v>
      </c>
      <c r="O311">
        <v>8.8787737589999995</v>
      </c>
      <c r="P311">
        <v>7.2728677980000001</v>
      </c>
      <c r="Q311">
        <v>3.460532857</v>
      </c>
    </row>
    <row r="312" spans="1:17">
      <c r="A312" t="e">
        <v>#N/A</v>
      </c>
      <c r="B312" s="14" t="s">
        <v>9884</v>
      </c>
      <c r="C312">
        <v>3.047781048</v>
      </c>
      <c r="D312">
        <v>2.3631494279999998</v>
      </c>
      <c r="E312">
        <v>3.4045927630000001</v>
      </c>
      <c r="F312">
        <v>2.9040370719999999</v>
      </c>
      <c r="G312">
        <v>2.3683263380000001</v>
      </c>
      <c r="H312">
        <v>1.170516135</v>
      </c>
      <c r="I312">
        <v>2.2223193920000002</v>
      </c>
      <c r="J312">
        <v>6.1818937460000001</v>
      </c>
      <c r="K312">
        <v>2.7652501460000001</v>
      </c>
      <c r="L312">
        <v>4.8144095010000001</v>
      </c>
      <c r="M312">
        <v>0</v>
      </c>
      <c r="N312">
        <v>4.6963236070000001</v>
      </c>
      <c r="O312">
        <v>1.687675609</v>
      </c>
      <c r="P312">
        <v>1.3717912720000001</v>
      </c>
      <c r="Q312">
        <v>0</v>
      </c>
    </row>
    <row r="313" spans="1:17">
      <c r="A313" t="e">
        <v>#N/A</v>
      </c>
      <c r="B313" s="14" t="s">
        <v>9885</v>
      </c>
      <c r="C313">
        <v>0</v>
      </c>
      <c r="D313">
        <v>0.62662768599999996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1.787267089</v>
      </c>
      <c r="M313">
        <v>0</v>
      </c>
      <c r="N313">
        <v>0</v>
      </c>
      <c r="O313">
        <v>0</v>
      </c>
      <c r="P313">
        <v>0.84875670000000003</v>
      </c>
      <c r="Q313">
        <v>0</v>
      </c>
    </row>
    <row r="314" spans="1:17">
      <c r="A314" t="e">
        <v>#N/A</v>
      </c>
      <c r="B314" s="14" t="s">
        <v>9886</v>
      </c>
      <c r="C314">
        <v>0</v>
      </c>
      <c r="D314">
        <v>0</v>
      </c>
      <c r="E314">
        <v>0</v>
      </c>
      <c r="F314">
        <v>0.40152757500000003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0.72725925599999997</v>
      </c>
      <c r="O314">
        <v>0</v>
      </c>
      <c r="P314">
        <v>0.44256599400000002</v>
      </c>
      <c r="Q314">
        <v>0</v>
      </c>
    </row>
    <row r="315" spans="1:17">
      <c r="A315" t="e">
        <v>#N/A</v>
      </c>
      <c r="B315" s="14" t="s">
        <v>9887</v>
      </c>
      <c r="C315">
        <v>3.4801207750000001</v>
      </c>
      <c r="D315">
        <v>0.25698775899999998</v>
      </c>
      <c r="E315">
        <v>0.37024263200000002</v>
      </c>
      <c r="F315">
        <v>0</v>
      </c>
      <c r="G315">
        <v>0.40063448000000002</v>
      </c>
      <c r="H315">
        <v>0.89103896800000004</v>
      </c>
      <c r="I315">
        <v>0</v>
      </c>
      <c r="J315">
        <v>0.44117623</v>
      </c>
      <c r="K315">
        <v>0.52625195899999999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</row>
    <row r="316" spans="1:17">
      <c r="A316" t="e">
        <v>#N/A</v>
      </c>
      <c r="B316" s="14" t="s">
        <v>9888</v>
      </c>
      <c r="C316">
        <v>0</v>
      </c>
      <c r="D316">
        <v>0.33389650399999998</v>
      </c>
      <c r="E316">
        <v>0.80174195199999998</v>
      </c>
      <c r="F316">
        <v>0.205160075</v>
      </c>
      <c r="G316">
        <v>0.78079858599999996</v>
      </c>
      <c r="H316">
        <v>0</v>
      </c>
      <c r="I316">
        <v>2.1979874279999998</v>
      </c>
      <c r="J316">
        <v>0.57320707299999996</v>
      </c>
      <c r="K316">
        <v>0</v>
      </c>
      <c r="L316">
        <v>0.952339398</v>
      </c>
      <c r="M316">
        <v>0</v>
      </c>
      <c r="N316">
        <v>1.3005731220000001</v>
      </c>
      <c r="O316">
        <v>0</v>
      </c>
      <c r="P316">
        <v>0</v>
      </c>
      <c r="Q316">
        <v>1.0361016869999999</v>
      </c>
    </row>
    <row r="317" spans="1:17">
      <c r="A317" t="s">
        <v>9889</v>
      </c>
      <c r="B317" s="14" t="s">
        <v>9890</v>
      </c>
      <c r="C317">
        <v>24.758652999999999</v>
      </c>
      <c r="D317">
        <v>1.0969741260000001</v>
      </c>
      <c r="E317">
        <v>0.63216487799999999</v>
      </c>
      <c r="F317">
        <v>0.26961084200000002</v>
      </c>
      <c r="G317">
        <v>0.342028477</v>
      </c>
      <c r="H317">
        <v>1.5213902770000001</v>
      </c>
      <c r="I317">
        <v>1.4442411399999999</v>
      </c>
      <c r="J317">
        <v>2.0087448499999998</v>
      </c>
      <c r="K317">
        <v>2.6956215449999998</v>
      </c>
      <c r="L317">
        <v>5.0060622539999997</v>
      </c>
      <c r="M317">
        <v>3.8020308539999998</v>
      </c>
      <c r="N317">
        <v>2.3195559000000001</v>
      </c>
      <c r="O317">
        <v>14.25822823</v>
      </c>
      <c r="P317">
        <v>0.297166614</v>
      </c>
      <c r="Q317">
        <v>2.0423874980000001</v>
      </c>
    </row>
    <row r="318" spans="1:17">
      <c r="A318" t="s">
        <v>9891</v>
      </c>
      <c r="B318" s="14" t="s">
        <v>7703</v>
      </c>
      <c r="C318">
        <v>14.226066149999999</v>
      </c>
      <c r="D318">
        <v>2.7807793959999998</v>
      </c>
      <c r="E318">
        <v>3.4275889990000001</v>
      </c>
      <c r="F318">
        <v>1.993399307</v>
      </c>
      <c r="G318">
        <v>4.262880762</v>
      </c>
      <c r="H318">
        <v>3.213879156</v>
      </c>
      <c r="I318">
        <v>7.9323517910000003</v>
      </c>
      <c r="J318">
        <v>2.8642930940000002</v>
      </c>
      <c r="K318">
        <v>22.397965849999999</v>
      </c>
      <c r="L318">
        <v>15.86267447</v>
      </c>
      <c r="M318">
        <v>16.866456020000001</v>
      </c>
      <c r="N318">
        <v>3.7652429550000002</v>
      </c>
      <c r="O318">
        <v>9.7310657470000006</v>
      </c>
      <c r="P318">
        <v>4.7709241880000004</v>
      </c>
      <c r="Q318">
        <v>3.7392038589999999</v>
      </c>
    </row>
    <row r="319" spans="1:17">
      <c r="A319" t="e">
        <v>#N/A</v>
      </c>
      <c r="B319" s="14" t="s">
        <v>9892</v>
      </c>
      <c r="C319">
        <v>7.9418140770000001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</row>
    <row r="320" spans="1:17">
      <c r="A320" t="s">
        <v>9893</v>
      </c>
      <c r="B320" s="14" t="s">
        <v>9894</v>
      </c>
      <c r="C320">
        <v>6.452723937</v>
      </c>
      <c r="D320">
        <v>1.072120806</v>
      </c>
      <c r="E320">
        <v>0.40045340200000001</v>
      </c>
      <c r="F320">
        <v>0.14639026199999999</v>
      </c>
      <c r="G320">
        <v>0.27856616200000001</v>
      </c>
      <c r="H320">
        <v>0.206516844</v>
      </c>
      <c r="I320">
        <v>0</v>
      </c>
      <c r="J320">
        <v>0.74984640499999999</v>
      </c>
      <c r="K320">
        <v>4.3909147830000004</v>
      </c>
      <c r="L320">
        <v>7.1351053310000001</v>
      </c>
      <c r="M320">
        <v>1.03219197</v>
      </c>
      <c r="N320">
        <v>0.66286650899999999</v>
      </c>
      <c r="O320">
        <v>5.359688556</v>
      </c>
      <c r="P320">
        <v>0.564732648</v>
      </c>
      <c r="Q320">
        <v>3.3268577600000002</v>
      </c>
    </row>
    <row r="321" spans="1:17">
      <c r="A321" t="s">
        <v>9895</v>
      </c>
      <c r="B321" s="14" t="s">
        <v>9896</v>
      </c>
      <c r="C321">
        <v>1314.7453780000001</v>
      </c>
      <c r="D321">
        <v>10.76325201</v>
      </c>
      <c r="E321">
        <v>13.861989729999999</v>
      </c>
      <c r="F321">
        <v>7.1144101470000001</v>
      </c>
      <c r="G321">
        <v>7.6270521389999999</v>
      </c>
      <c r="H321">
        <v>21.203868499999999</v>
      </c>
      <c r="I321">
        <v>207.19067939999999</v>
      </c>
      <c r="J321">
        <v>45.633822260000002</v>
      </c>
      <c r="K321">
        <v>138.25511359999999</v>
      </c>
      <c r="L321">
        <v>716.77374910000003</v>
      </c>
      <c r="M321">
        <v>124.3487738</v>
      </c>
      <c r="N321">
        <v>63.431007819999998</v>
      </c>
      <c r="O321">
        <v>327.73396830000002</v>
      </c>
      <c r="P321">
        <v>25.95440498</v>
      </c>
      <c r="Q321">
        <v>68.316223519999994</v>
      </c>
    </row>
    <row r="322" spans="1:17">
      <c r="A322" t="s">
        <v>9897</v>
      </c>
      <c r="B322" s="14" t="s">
        <v>9898</v>
      </c>
      <c r="C322">
        <v>7.8849514459999996</v>
      </c>
      <c r="D322">
        <v>4.0394304989999998</v>
      </c>
      <c r="E322">
        <v>4.3516027399999997</v>
      </c>
      <c r="F322">
        <v>0.134161958</v>
      </c>
      <c r="G322">
        <v>2.2976722110000001</v>
      </c>
      <c r="H322">
        <v>3.9745867110000002</v>
      </c>
      <c r="I322">
        <v>2.874694774</v>
      </c>
      <c r="J322">
        <v>5.1228387089999998</v>
      </c>
      <c r="K322">
        <v>8.2718267349999994</v>
      </c>
      <c r="L322">
        <v>4.6707815330000004</v>
      </c>
      <c r="M322">
        <v>1.8919413679999999</v>
      </c>
      <c r="N322">
        <v>4.1309714289999997</v>
      </c>
      <c r="O322">
        <v>5.4577576390000004</v>
      </c>
      <c r="P322">
        <v>7.245829874</v>
      </c>
      <c r="Q322">
        <v>6.4366889990000002</v>
      </c>
    </row>
    <row r="323" spans="1:17">
      <c r="A323" t="s">
        <v>9899</v>
      </c>
      <c r="B323" s="14" t="s">
        <v>9900</v>
      </c>
      <c r="C323">
        <v>1.442285211</v>
      </c>
      <c r="D323">
        <v>2.1300964410000001</v>
      </c>
      <c r="E323">
        <v>1.790152578</v>
      </c>
      <c r="F323">
        <v>1.636026207</v>
      </c>
      <c r="G323">
        <v>1.494333964</v>
      </c>
      <c r="H323">
        <v>1.6617513699999999</v>
      </c>
      <c r="I323">
        <v>4.2066255310000003</v>
      </c>
      <c r="J323">
        <v>1.0360879110000001</v>
      </c>
      <c r="K323">
        <v>3.2714615380000001</v>
      </c>
      <c r="L323">
        <v>2.1264109019999999</v>
      </c>
      <c r="M323">
        <v>4.6142225440000004</v>
      </c>
      <c r="N323">
        <v>2.1335195859999998</v>
      </c>
      <c r="O323">
        <v>3.1945990000000002</v>
      </c>
      <c r="P323">
        <v>2.5245324440000001</v>
      </c>
      <c r="Q323">
        <v>1.652455542</v>
      </c>
    </row>
    <row r="324" spans="1:17">
      <c r="A324" t="s">
        <v>9901</v>
      </c>
      <c r="B324" s="14" t="s">
        <v>765</v>
      </c>
      <c r="C324">
        <v>350.67820390000003</v>
      </c>
      <c r="D324">
        <v>36.129865449999997</v>
      </c>
      <c r="E324">
        <v>32.98882768</v>
      </c>
      <c r="F324">
        <v>26.48720883</v>
      </c>
      <c r="G324">
        <v>37.227770759999999</v>
      </c>
      <c r="H324">
        <v>56.452604469999997</v>
      </c>
      <c r="I324">
        <v>101.055266</v>
      </c>
      <c r="J324">
        <v>50.666971400000001</v>
      </c>
      <c r="K324">
        <v>102.24629590000001</v>
      </c>
      <c r="L324">
        <v>144.18095650000001</v>
      </c>
      <c r="M324">
        <v>131.67270579999999</v>
      </c>
      <c r="N324">
        <v>32.184303679999999</v>
      </c>
      <c r="O324">
        <v>175.96735670000001</v>
      </c>
      <c r="P324">
        <v>39.170841009999997</v>
      </c>
      <c r="Q324">
        <v>87.092249249999995</v>
      </c>
    </row>
    <row r="325" spans="1:17">
      <c r="A325" t="s">
        <v>9902</v>
      </c>
      <c r="B325" s="14" t="s">
        <v>9903</v>
      </c>
      <c r="C325">
        <v>5.7893597940000001</v>
      </c>
      <c r="D325">
        <v>1.2825370389999999</v>
      </c>
      <c r="E325">
        <v>1.437141182</v>
      </c>
      <c r="F325">
        <v>1.8387711369999999</v>
      </c>
      <c r="G325">
        <v>1.6661901290000001</v>
      </c>
      <c r="H325">
        <v>1.4822891250000001</v>
      </c>
      <c r="I325">
        <v>0</v>
      </c>
      <c r="J325">
        <v>1.4678386729999999</v>
      </c>
      <c r="K325">
        <v>3.501788736</v>
      </c>
      <c r="L325">
        <v>7.3161026629999997</v>
      </c>
      <c r="M325">
        <v>7.4086302159999997</v>
      </c>
      <c r="N325">
        <v>3.330439583</v>
      </c>
      <c r="O325">
        <v>0</v>
      </c>
      <c r="P325">
        <v>1.737174929</v>
      </c>
      <c r="Q325">
        <v>1.3265974869999999</v>
      </c>
    </row>
    <row r="326" spans="1:17">
      <c r="A326" t="s">
        <v>9904</v>
      </c>
      <c r="B326" s="14" t="s">
        <v>9905</v>
      </c>
      <c r="C326">
        <v>10.229371280000001</v>
      </c>
      <c r="D326">
        <v>11.201247049999999</v>
      </c>
      <c r="E326">
        <v>6.4674985630000004</v>
      </c>
      <c r="F326">
        <v>35.32760657</v>
      </c>
      <c r="G326">
        <v>10.04336487</v>
      </c>
      <c r="H326">
        <v>10.438966089999999</v>
      </c>
      <c r="I326">
        <v>6.8195165490000003</v>
      </c>
      <c r="J326">
        <v>2.6306134459999999</v>
      </c>
      <c r="K326">
        <v>17.634096079999999</v>
      </c>
      <c r="L326">
        <v>8.4948943870000004</v>
      </c>
      <c r="M326">
        <v>3.3661292270000001</v>
      </c>
      <c r="N326">
        <v>11.13277969</v>
      </c>
      <c r="O326">
        <v>9.7104053100000005</v>
      </c>
      <c r="P326">
        <v>22.933249870000001</v>
      </c>
      <c r="Q326">
        <v>32.548111589999998</v>
      </c>
    </row>
    <row r="327" spans="1:17">
      <c r="A327" t="s">
        <v>9904</v>
      </c>
      <c r="B327" s="14" t="s">
        <v>1444</v>
      </c>
      <c r="C327">
        <v>29.6832663</v>
      </c>
      <c r="D327">
        <v>28.129970969999999</v>
      </c>
      <c r="E327">
        <v>48.822746209999998</v>
      </c>
      <c r="F327">
        <v>323.04531109999999</v>
      </c>
      <c r="G327">
        <v>54.30848349</v>
      </c>
      <c r="H327">
        <v>311.2384376</v>
      </c>
      <c r="I327">
        <v>14.77278259</v>
      </c>
      <c r="J327">
        <v>28.461109960000002</v>
      </c>
      <c r="K327">
        <v>56.748753749999999</v>
      </c>
      <c r="L327">
        <v>24.70975765</v>
      </c>
      <c r="M327">
        <v>23.062689720000002</v>
      </c>
      <c r="N327">
        <v>150.9239274</v>
      </c>
      <c r="O327">
        <v>13.5668709</v>
      </c>
      <c r="P327">
        <v>283.49974730000002</v>
      </c>
      <c r="Q327">
        <v>311.74662560000002</v>
      </c>
    </row>
    <row r="328" spans="1:17">
      <c r="A328" t="s">
        <v>9906</v>
      </c>
      <c r="B328" s="14" t="s">
        <v>5670</v>
      </c>
      <c r="C328">
        <v>10.38783954</v>
      </c>
      <c r="D328">
        <v>3.4263119190000002</v>
      </c>
      <c r="E328">
        <v>4.1258564059999996</v>
      </c>
      <c r="F328">
        <v>4.7447137670000004</v>
      </c>
      <c r="G328">
        <v>5.182046884</v>
      </c>
      <c r="H328">
        <v>2.6596691400000001</v>
      </c>
      <c r="I328">
        <v>11.782392079999999</v>
      </c>
      <c r="J328">
        <v>4.8870522159999998</v>
      </c>
      <c r="K328">
        <v>11.938183069999999</v>
      </c>
      <c r="L328">
        <v>13.127271970000001</v>
      </c>
      <c r="M328">
        <v>6.2035372070000001</v>
      </c>
      <c r="N328">
        <v>6.4026457680000002</v>
      </c>
      <c r="O328">
        <v>10.481701340000001</v>
      </c>
      <c r="P328">
        <v>5.3335510480000003</v>
      </c>
      <c r="Q328">
        <v>4.6019362790000002</v>
      </c>
    </row>
    <row r="329" spans="1:17">
      <c r="A329" t="s">
        <v>9907</v>
      </c>
      <c r="B329" s="14" t="s">
        <v>9908</v>
      </c>
      <c r="C329">
        <v>2.5730487970000002</v>
      </c>
      <c r="D329">
        <v>1.140032924</v>
      </c>
      <c r="E329">
        <v>1.779317654</v>
      </c>
      <c r="F329">
        <v>1.6636500759999999</v>
      </c>
      <c r="G329">
        <v>0.88863473500000001</v>
      </c>
      <c r="H329">
        <v>0</v>
      </c>
      <c r="I329">
        <v>9.3808186169999992</v>
      </c>
      <c r="J329">
        <v>2.8541307520000001</v>
      </c>
      <c r="K329">
        <v>3.501788736</v>
      </c>
      <c r="L329">
        <v>2.8451510359999999</v>
      </c>
      <c r="M329">
        <v>1.2347717030000001</v>
      </c>
      <c r="N329">
        <v>1.903108333</v>
      </c>
      <c r="O329">
        <v>3.5619944710000002</v>
      </c>
      <c r="P329">
        <v>1.4476457739999999</v>
      </c>
      <c r="Q329">
        <v>2.6531949739999998</v>
      </c>
    </row>
    <row r="330" spans="1:17">
      <c r="A330" t="s">
        <v>9909</v>
      </c>
      <c r="B330" s="14" t="s">
        <v>5244</v>
      </c>
      <c r="C330">
        <v>0.35817374800000001</v>
      </c>
      <c r="D330">
        <v>2.77716173</v>
      </c>
      <c r="E330">
        <v>4.6488516879999997</v>
      </c>
      <c r="F330">
        <v>2.779002642</v>
      </c>
      <c r="G330">
        <v>5.4427914140000002</v>
      </c>
      <c r="H330">
        <v>3.3014037059999999</v>
      </c>
      <c r="I330">
        <v>2.6116589559999999</v>
      </c>
      <c r="J330">
        <v>7.2195256829999996</v>
      </c>
      <c r="K330">
        <v>1.624854271</v>
      </c>
      <c r="L330">
        <v>2.036833439</v>
      </c>
      <c r="M330">
        <v>0</v>
      </c>
      <c r="N330">
        <v>4.9009578640000004</v>
      </c>
      <c r="O330">
        <v>5.1567052660000003</v>
      </c>
      <c r="P330">
        <v>4.7288924919999999</v>
      </c>
      <c r="Q330">
        <v>4.1857429809999998</v>
      </c>
    </row>
    <row r="331" spans="1:17">
      <c r="A331" t="s">
        <v>9910</v>
      </c>
      <c r="B331" s="14" t="s">
        <v>2243</v>
      </c>
      <c r="C331">
        <v>4.8422450990000003</v>
      </c>
      <c r="D331">
        <v>3.2181582660000001</v>
      </c>
      <c r="E331">
        <v>3.1829289799999998</v>
      </c>
      <c r="F331">
        <v>2.9895981069999999</v>
      </c>
      <c r="G331">
        <v>2.6279474459999999</v>
      </c>
      <c r="H331">
        <v>0.86342720799999995</v>
      </c>
      <c r="I331">
        <v>4.0351661989999998</v>
      </c>
      <c r="J331">
        <v>7.5197022789999997</v>
      </c>
      <c r="K331">
        <v>9.1005447650000004</v>
      </c>
      <c r="L331">
        <v>5.4635886720000002</v>
      </c>
      <c r="M331">
        <v>1.6598061829999999</v>
      </c>
      <c r="N331">
        <v>3.0058831050000001</v>
      </c>
      <c r="O331">
        <v>2.8728648880000001</v>
      </c>
      <c r="P331">
        <v>5.7600297679999999</v>
      </c>
      <c r="Q331">
        <v>2.139888408</v>
      </c>
    </row>
    <row r="332" spans="1:17">
      <c r="A332" t="s">
        <v>9911</v>
      </c>
      <c r="B332" s="14" t="s">
        <v>5204</v>
      </c>
      <c r="C332">
        <v>9.5856688689999991</v>
      </c>
      <c r="D332">
        <v>4.6411534169999999</v>
      </c>
      <c r="E332">
        <v>4.6153784389999997</v>
      </c>
      <c r="F332">
        <v>4.5062558639999999</v>
      </c>
      <c r="G332">
        <v>5.2388302969999998</v>
      </c>
      <c r="H332">
        <v>7.1730875740000002</v>
      </c>
      <c r="I332">
        <v>8.6467847120000005</v>
      </c>
      <c r="J332">
        <v>4.5851079290000003</v>
      </c>
      <c r="K332">
        <v>10.26613178</v>
      </c>
      <c r="L332">
        <v>9.2412699820000004</v>
      </c>
      <c r="M332">
        <v>7.2083011380000004</v>
      </c>
      <c r="N332">
        <v>3.1672932409999999</v>
      </c>
      <c r="O332">
        <v>8.864840225</v>
      </c>
      <c r="P332">
        <v>4.1068938109999999</v>
      </c>
      <c r="Q332">
        <v>6.7253635689999998</v>
      </c>
    </row>
    <row r="333" spans="1:17">
      <c r="A333" t="s">
        <v>9912</v>
      </c>
      <c r="B333" s="14" t="s">
        <v>9283</v>
      </c>
      <c r="C333">
        <v>3.2096450669999999</v>
      </c>
      <c r="D333">
        <v>5.392082534</v>
      </c>
      <c r="E333">
        <v>4.7805421700000004</v>
      </c>
      <c r="F333">
        <v>4.8786640559999999</v>
      </c>
      <c r="G333">
        <v>4.6187135689999996</v>
      </c>
      <c r="H333">
        <v>4.0575744729999998</v>
      </c>
      <c r="I333">
        <v>2.9254301580000002</v>
      </c>
      <c r="J333">
        <v>7.730870522</v>
      </c>
      <c r="K333">
        <v>6.0668943459999998</v>
      </c>
      <c r="L333">
        <v>4.8165921999999997</v>
      </c>
      <c r="M333">
        <v>2.5671095629999998</v>
      </c>
      <c r="N333">
        <v>4.4346799829999997</v>
      </c>
      <c r="O333">
        <v>3.4065032620000002</v>
      </c>
      <c r="P333">
        <v>6.7818079090000003</v>
      </c>
      <c r="Q333">
        <v>3.585421835</v>
      </c>
    </row>
    <row r="334" spans="1:17">
      <c r="A334" t="s">
        <v>9913</v>
      </c>
      <c r="B334" s="14" t="s">
        <v>5206</v>
      </c>
      <c r="C334">
        <v>2.2957189549999999</v>
      </c>
      <c r="D334">
        <v>1.262028417</v>
      </c>
      <c r="E334">
        <v>3.2474428199999998</v>
      </c>
      <c r="F334">
        <v>3.0670522999999998</v>
      </c>
      <c r="G334">
        <v>2.5841212680000001</v>
      </c>
      <c r="H334">
        <v>10.48222865</v>
      </c>
      <c r="I334">
        <v>2.479919931</v>
      </c>
      <c r="J334">
        <v>2.198887005</v>
      </c>
      <c r="K334">
        <v>3.085784598</v>
      </c>
      <c r="L334">
        <v>4.8352253550000004</v>
      </c>
      <c r="M334">
        <v>0.81606283000000002</v>
      </c>
      <c r="N334">
        <v>1.697986403</v>
      </c>
      <c r="O334">
        <v>3.4841102190000002</v>
      </c>
      <c r="P334">
        <v>1.7731797899999999</v>
      </c>
      <c r="Q334">
        <v>3.7992528399999999</v>
      </c>
    </row>
    <row r="335" spans="1:17">
      <c r="A335" t="s">
        <v>9914</v>
      </c>
      <c r="B335" s="14" t="s">
        <v>8263</v>
      </c>
      <c r="C335">
        <v>11.26805817</v>
      </c>
      <c r="D335">
        <v>3.2451278239999999</v>
      </c>
      <c r="E335">
        <v>3.3565971389999998</v>
      </c>
      <c r="F335">
        <v>2.9142246900000002</v>
      </c>
      <c r="G335">
        <v>2.9186741129999998</v>
      </c>
      <c r="H335">
        <v>0</v>
      </c>
      <c r="I335">
        <v>13.9675654</v>
      </c>
      <c r="J335">
        <v>8.7135816429999995</v>
      </c>
      <c r="K335">
        <v>9.4567405240000006</v>
      </c>
      <c r="L335">
        <v>12.815655960000001</v>
      </c>
      <c r="M335">
        <v>8.6518246449999996</v>
      </c>
      <c r="N335">
        <v>2.0141013499999998</v>
      </c>
      <c r="O335">
        <v>11.855172870000001</v>
      </c>
      <c r="P335">
        <v>2.113207337</v>
      </c>
      <c r="Q335">
        <v>6.9714236280000001</v>
      </c>
    </row>
    <row r="336" spans="1:17">
      <c r="A336" t="e">
        <v>#N/A</v>
      </c>
      <c r="B336" s="14" t="s">
        <v>9915</v>
      </c>
      <c r="C336">
        <v>26.796044439999999</v>
      </c>
      <c r="D336">
        <v>2.7935157899999998</v>
      </c>
      <c r="E336">
        <v>1.8446185070000001</v>
      </c>
      <c r="F336">
        <v>0.858226877</v>
      </c>
      <c r="G336">
        <v>1.6331207059999999</v>
      </c>
      <c r="H336">
        <v>7.2643482300000004</v>
      </c>
      <c r="I336">
        <v>2.2986586080000002</v>
      </c>
      <c r="J336">
        <v>5.1953272100000003</v>
      </c>
      <c r="K336">
        <v>8.5807189650000009</v>
      </c>
      <c r="L336">
        <v>12.94745395</v>
      </c>
      <c r="M336">
        <v>18.15397175</v>
      </c>
      <c r="N336">
        <v>2.7202827119999999</v>
      </c>
      <c r="O336">
        <v>34.91298398</v>
      </c>
      <c r="P336">
        <v>3.3107990369999998</v>
      </c>
      <c r="Q336">
        <v>1.0835567260000001</v>
      </c>
    </row>
    <row r="337" spans="1:17">
      <c r="A337" t="s">
        <v>9916</v>
      </c>
      <c r="B337" s="14" t="s">
        <v>9917</v>
      </c>
      <c r="C337">
        <v>34.776785850000003</v>
      </c>
      <c r="D337">
        <v>3.8521112469999998</v>
      </c>
      <c r="E337">
        <v>6.0122207029999997</v>
      </c>
      <c r="F337">
        <v>3.5503490819999999</v>
      </c>
      <c r="G337">
        <v>2.6273187500000001</v>
      </c>
      <c r="H337">
        <v>2.0869070569999999</v>
      </c>
      <c r="I337">
        <v>6.3394584759999999</v>
      </c>
      <c r="J337">
        <v>6.6129994940000003</v>
      </c>
      <c r="K337">
        <v>13.804419810000001</v>
      </c>
      <c r="L337">
        <v>30.9009073</v>
      </c>
      <c r="M337">
        <v>14.60280008</v>
      </c>
      <c r="N337">
        <v>4.1530331189999998</v>
      </c>
      <c r="O337">
        <v>18.05368777</v>
      </c>
      <c r="P337">
        <v>3.261012585</v>
      </c>
      <c r="Q337">
        <v>6.7237546310000003</v>
      </c>
    </row>
    <row r="338" spans="1:17">
      <c r="A338" t="s">
        <v>9918</v>
      </c>
      <c r="B338" s="14" t="s">
        <v>9919</v>
      </c>
      <c r="C338">
        <v>27.424076729999999</v>
      </c>
      <c r="D338">
        <v>7.5048456430000003</v>
      </c>
      <c r="E338">
        <v>5.1486865999999996</v>
      </c>
      <c r="F338">
        <v>4.3917078480000002</v>
      </c>
      <c r="G338">
        <v>7.7998525389999998</v>
      </c>
      <c r="H338">
        <v>12.39101065</v>
      </c>
      <c r="I338">
        <v>7.0576002559999997</v>
      </c>
      <c r="J338">
        <v>7.7711354730000002</v>
      </c>
      <c r="K338">
        <v>8.7818295660000008</v>
      </c>
      <c r="L338">
        <v>20.386015230000002</v>
      </c>
      <c r="M338">
        <v>15.48287955</v>
      </c>
      <c r="N338">
        <v>4.9714988189999998</v>
      </c>
      <c r="O338">
        <v>19.652191370000001</v>
      </c>
      <c r="P338">
        <v>7.0188200570000001</v>
      </c>
      <c r="Q338">
        <v>6.6537155200000004</v>
      </c>
    </row>
    <row r="339" spans="1:17">
      <c r="A339" t="s">
        <v>9916</v>
      </c>
      <c r="B339" s="14" t="s">
        <v>6009</v>
      </c>
      <c r="C339">
        <v>4.9699647029999996</v>
      </c>
      <c r="D339">
        <v>3.096012575</v>
      </c>
      <c r="E339">
        <v>3.1363102789999999</v>
      </c>
      <c r="F339">
        <v>2.6886900960000002</v>
      </c>
      <c r="G339">
        <v>2.3399328389999998</v>
      </c>
      <c r="H339">
        <v>3.1486065330000002</v>
      </c>
      <c r="I339">
        <v>2.044250393</v>
      </c>
      <c r="J339">
        <v>6.6396977279999998</v>
      </c>
      <c r="K339">
        <v>4.2587326809999997</v>
      </c>
      <c r="L339">
        <v>4.8044063049999997</v>
      </c>
      <c r="M339">
        <v>3.913878295</v>
      </c>
      <c r="N339">
        <v>2.838121391</v>
      </c>
      <c r="O339">
        <v>4.6102950869999999</v>
      </c>
      <c r="P339">
        <v>3.9322002199999999</v>
      </c>
      <c r="Q339">
        <v>4.2925430709999999</v>
      </c>
    </row>
    <row r="340" spans="1:17">
      <c r="A340" t="s">
        <v>9920</v>
      </c>
      <c r="B340" s="14" t="s">
        <v>7612</v>
      </c>
      <c r="C340">
        <v>32.894925149999999</v>
      </c>
      <c r="D340">
        <v>15.04991515</v>
      </c>
      <c r="E340">
        <v>10.08042998</v>
      </c>
      <c r="F340">
        <v>15.23371283</v>
      </c>
      <c r="G340">
        <v>11.422418560000001</v>
      </c>
      <c r="H340">
        <v>0.27464058200000002</v>
      </c>
      <c r="I340">
        <v>11.99282837</v>
      </c>
      <c r="J340">
        <v>29.46267812</v>
      </c>
      <c r="K340">
        <v>65.368239009999996</v>
      </c>
      <c r="L340">
        <v>24.399677449999999</v>
      </c>
      <c r="M340">
        <v>5.4907250769999996</v>
      </c>
      <c r="N340">
        <v>26.666172710000001</v>
      </c>
      <c r="O340">
        <v>6.3357241919999998</v>
      </c>
      <c r="P340">
        <v>45.490419719999998</v>
      </c>
      <c r="Q340">
        <v>12.289690999999999</v>
      </c>
    </row>
    <row r="341" spans="1:17">
      <c r="A341" t="s">
        <v>9921</v>
      </c>
      <c r="B341" s="14" t="s">
        <v>4710</v>
      </c>
      <c r="C341">
        <v>7.8952294619999996</v>
      </c>
      <c r="D341">
        <v>6.0024479519999998</v>
      </c>
      <c r="E341">
        <v>2.233521052</v>
      </c>
      <c r="F341">
        <v>1.355580819</v>
      </c>
      <c r="G341">
        <v>2.6802385809999998</v>
      </c>
      <c r="H341">
        <v>4.5827626620000004</v>
      </c>
      <c r="I341">
        <v>9.4203554149999995</v>
      </c>
      <c r="J341">
        <v>5.2205055199999997</v>
      </c>
      <c r="K341">
        <v>19.21076888</v>
      </c>
      <c r="L341">
        <v>12.75509969</v>
      </c>
      <c r="M341">
        <v>12.74419597</v>
      </c>
      <c r="N341">
        <v>2.4773897740000002</v>
      </c>
      <c r="O341">
        <v>13.51313757</v>
      </c>
      <c r="P341">
        <v>4.7112173999999998</v>
      </c>
      <c r="Q341">
        <v>6.5375923069999997</v>
      </c>
    </row>
    <row r="342" spans="1:17">
      <c r="A342" t="s">
        <v>9922</v>
      </c>
      <c r="B342" s="14" t="s">
        <v>9923</v>
      </c>
      <c r="C342">
        <v>516.93989810000005</v>
      </c>
      <c r="D342">
        <v>41.372033969999997</v>
      </c>
      <c r="E342">
        <v>43.116149729999997</v>
      </c>
      <c r="F342">
        <v>24.372443000000001</v>
      </c>
      <c r="G342">
        <v>39.396657779999998</v>
      </c>
      <c r="H342">
        <v>68.765776599999995</v>
      </c>
      <c r="I342">
        <v>209.17257509999999</v>
      </c>
      <c r="J342">
        <v>93.112522979999994</v>
      </c>
      <c r="K342">
        <v>441.94369640000002</v>
      </c>
      <c r="L342">
        <v>328.45719650000001</v>
      </c>
      <c r="M342">
        <v>345.54611180000001</v>
      </c>
      <c r="N342">
        <v>57.790834570000001</v>
      </c>
      <c r="O342">
        <v>2836.9118880000001</v>
      </c>
      <c r="P342">
        <v>46.072254729999997</v>
      </c>
      <c r="Q342">
        <v>1404.2390009999999</v>
      </c>
    </row>
    <row r="343" spans="1:17">
      <c r="A343" t="s">
        <v>9924</v>
      </c>
      <c r="B343" s="14" t="s">
        <v>9925</v>
      </c>
      <c r="C343">
        <v>1.1633079770000001</v>
      </c>
      <c r="D343">
        <v>0</v>
      </c>
      <c r="E343">
        <v>0</v>
      </c>
      <c r="F343">
        <v>0.15834890300000001</v>
      </c>
      <c r="G343">
        <v>0</v>
      </c>
      <c r="H343">
        <v>0.44677446900000001</v>
      </c>
      <c r="I343">
        <v>0</v>
      </c>
      <c r="J343">
        <v>0.147472993</v>
      </c>
      <c r="K343">
        <v>0.52773435899999999</v>
      </c>
      <c r="L343">
        <v>0</v>
      </c>
      <c r="M343">
        <v>0</v>
      </c>
      <c r="N343">
        <v>0.14340323399999999</v>
      </c>
      <c r="O343">
        <v>0</v>
      </c>
      <c r="P343">
        <v>0.52359920400000004</v>
      </c>
      <c r="Q343">
        <v>0.79969538600000001</v>
      </c>
    </row>
    <row r="344" spans="1:17">
      <c r="A344" t="s">
        <v>9926</v>
      </c>
      <c r="B344" s="14" t="s">
        <v>9927</v>
      </c>
      <c r="C344">
        <v>13.9991299</v>
      </c>
      <c r="D344">
        <v>0</v>
      </c>
      <c r="E344">
        <v>1.1170031949999999</v>
      </c>
      <c r="F344">
        <v>0</v>
      </c>
      <c r="G344">
        <v>0</v>
      </c>
      <c r="H344">
        <v>1.3441096299999999</v>
      </c>
      <c r="I344">
        <v>0</v>
      </c>
      <c r="J344">
        <v>0</v>
      </c>
      <c r="K344">
        <v>0</v>
      </c>
      <c r="L344">
        <v>6.6340930929999997</v>
      </c>
      <c r="M344">
        <v>0</v>
      </c>
      <c r="N344">
        <v>0</v>
      </c>
      <c r="O344">
        <v>0</v>
      </c>
      <c r="P344">
        <v>0.52507829800000005</v>
      </c>
      <c r="Q344">
        <v>0</v>
      </c>
    </row>
    <row r="345" spans="1:17">
      <c r="A345" t="s">
        <v>9926</v>
      </c>
      <c r="B345" s="14" t="s">
        <v>9928</v>
      </c>
      <c r="C345">
        <v>1.8436354109999999</v>
      </c>
      <c r="D345">
        <v>7.7601125020000001</v>
      </c>
      <c r="E345">
        <v>3.726668396</v>
      </c>
      <c r="F345">
        <v>3.262411545</v>
      </c>
      <c r="G345">
        <v>7.6406718749999998</v>
      </c>
      <c r="H345">
        <v>2.1241732550000001</v>
      </c>
      <c r="I345">
        <v>10.75443849</v>
      </c>
      <c r="J345">
        <v>4.4406488419999999</v>
      </c>
      <c r="K345">
        <v>12.545470809999999</v>
      </c>
      <c r="L345">
        <v>20.968472810000002</v>
      </c>
      <c r="M345">
        <v>0</v>
      </c>
      <c r="N345">
        <v>4.9999073840000001</v>
      </c>
      <c r="O345">
        <v>0</v>
      </c>
      <c r="P345">
        <v>5.2554711760000004</v>
      </c>
      <c r="Q345">
        <v>3.8021231539999998</v>
      </c>
    </row>
    <row r="346" spans="1:17">
      <c r="A346" t="s">
        <v>9929</v>
      </c>
      <c r="B346" s="14" t="s">
        <v>5064</v>
      </c>
      <c r="C346">
        <v>3.7235390590000002</v>
      </c>
      <c r="D346">
        <v>2.5121606650000001</v>
      </c>
      <c r="E346">
        <v>1.170411817</v>
      </c>
      <c r="F346">
        <v>1.958269729</v>
      </c>
      <c r="G346">
        <v>1.519783914</v>
      </c>
      <c r="H346">
        <v>1.4300445079999999</v>
      </c>
      <c r="I346">
        <v>2.96187814</v>
      </c>
      <c r="J346">
        <v>2.0597867280000002</v>
      </c>
      <c r="K346">
        <v>4.9139855060000004</v>
      </c>
      <c r="L346">
        <v>3.5291200140000001</v>
      </c>
      <c r="M346">
        <v>2.9239798760000002</v>
      </c>
      <c r="N346">
        <v>1.356159678</v>
      </c>
      <c r="O346">
        <v>2.0618692589999998</v>
      </c>
      <c r="P346">
        <v>2.285381771</v>
      </c>
      <c r="Q346">
        <v>1.51253861</v>
      </c>
    </row>
    <row r="347" spans="1:17">
      <c r="A347" t="s">
        <v>9930</v>
      </c>
      <c r="B347" s="14" t="s">
        <v>5065</v>
      </c>
      <c r="C347">
        <v>122.92344490000001</v>
      </c>
      <c r="D347">
        <v>1.9786550169999999</v>
      </c>
      <c r="E347">
        <v>2.0614878120000002</v>
      </c>
      <c r="F347">
        <v>1.2981939920000001</v>
      </c>
      <c r="G347">
        <v>1.908300747</v>
      </c>
      <c r="H347">
        <v>3.604657644</v>
      </c>
      <c r="I347">
        <v>138.42003080000001</v>
      </c>
      <c r="J347">
        <v>7.6379982550000003</v>
      </c>
      <c r="K347">
        <v>141.0586739</v>
      </c>
      <c r="L347">
        <v>60.548258730000001</v>
      </c>
      <c r="M347">
        <v>362.36294759999998</v>
      </c>
      <c r="N347">
        <v>12.372471429999999</v>
      </c>
      <c r="O347">
        <v>167.48633799999999</v>
      </c>
      <c r="P347">
        <v>4.7695895220000004</v>
      </c>
      <c r="Q347">
        <v>38.5043948</v>
      </c>
    </row>
    <row r="348" spans="1:17">
      <c r="A348" t="s">
        <v>9931</v>
      </c>
      <c r="B348" s="14" t="s">
        <v>4767</v>
      </c>
      <c r="C348">
        <v>8.735995484</v>
      </c>
      <c r="D348">
        <v>1.8096456679999999</v>
      </c>
      <c r="E348">
        <v>1.5449831730000001</v>
      </c>
      <c r="F348">
        <v>1.436233248</v>
      </c>
      <c r="G348">
        <v>1.410585577</v>
      </c>
      <c r="H348">
        <v>3.1808132840000001</v>
      </c>
      <c r="I348">
        <v>2.647246397</v>
      </c>
      <c r="J348">
        <v>2.4882016180000002</v>
      </c>
      <c r="K348">
        <v>4.4777680420000001</v>
      </c>
      <c r="L348">
        <v>5.0897831440000001</v>
      </c>
      <c r="M348">
        <v>13.5024321</v>
      </c>
      <c r="N348">
        <v>1.7901766299999999</v>
      </c>
      <c r="O348">
        <v>14.82650842</v>
      </c>
      <c r="P348">
        <v>2.417091197</v>
      </c>
      <c r="Q348">
        <v>8.8911187609999995</v>
      </c>
    </row>
    <row r="349" spans="1:17">
      <c r="A349" t="s">
        <v>9932</v>
      </c>
      <c r="B349" s="14" t="s">
        <v>3960</v>
      </c>
      <c r="C349">
        <v>14.93117073</v>
      </c>
      <c r="D349">
        <v>2.258954127</v>
      </c>
      <c r="E349">
        <v>2.479602624</v>
      </c>
      <c r="F349">
        <v>1.9828522209999999</v>
      </c>
      <c r="G349">
        <v>2.0123580250000002</v>
      </c>
      <c r="H349">
        <v>1.2587693360000001</v>
      </c>
      <c r="I349">
        <v>9.5595008759999995</v>
      </c>
      <c r="J349">
        <v>3.231661275</v>
      </c>
      <c r="K349">
        <v>2.312909844</v>
      </c>
      <c r="L349">
        <v>10.12469469</v>
      </c>
      <c r="M349">
        <v>3.495253232</v>
      </c>
      <c r="N349">
        <v>0.94274347999999997</v>
      </c>
      <c r="O349">
        <v>12.906104839999999</v>
      </c>
      <c r="P349">
        <v>2.7318888499999998</v>
      </c>
      <c r="Q349">
        <v>8.5117489539999998</v>
      </c>
    </row>
    <row r="350" spans="1:17">
      <c r="A350" t="s">
        <v>9933</v>
      </c>
      <c r="B350" s="14" t="s">
        <v>9934</v>
      </c>
      <c r="C350">
        <v>4.0054366650000004</v>
      </c>
      <c r="D350">
        <v>0.76494684000000002</v>
      </c>
      <c r="E350">
        <v>0.42612987000000002</v>
      </c>
      <c r="F350">
        <v>0.26320871099999998</v>
      </c>
      <c r="G350">
        <v>0.14310288500000001</v>
      </c>
      <c r="H350">
        <v>0.90176719699999996</v>
      </c>
      <c r="I350">
        <v>0.60426276400000001</v>
      </c>
      <c r="J350">
        <v>0.82293876099999996</v>
      </c>
      <c r="K350">
        <v>0.56391681500000002</v>
      </c>
      <c r="L350">
        <v>2.0945096589999999</v>
      </c>
      <c r="M350">
        <v>0</v>
      </c>
      <c r="N350">
        <v>0.74915000300000001</v>
      </c>
      <c r="O350">
        <v>1.5296324080000001</v>
      </c>
      <c r="P350">
        <v>1.015385524</v>
      </c>
      <c r="Q350">
        <v>0.75957688899999998</v>
      </c>
    </row>
    <row r="351" spans="1:17">
      <c r="A351" t="s">
        <v>9935</v>
      </c>
      <c r="B351" s="14" t="s">
        <v>7532</v>
      </c>
      <c r="C351">
        <v>1.8491388</v>
      </c>
      <c r="D351">
        <v>10.03633089</v>
      </c>
      <c r="E351">
        <v>7.5411608709999998</v>
      </c>
      <c r="F351">
        <v>11.578377229999999</v>
      </c>
      <c r="G351">
        <v>9.7390056440000006</v>
      </c>
      <c r="H351">
        <v>7.6935230319999999</v>
      </c>
      <c r="I351">
        <v>13.033737390000001</v>
      </c>
      <c r="J351">
        <v>8.5171156420000003</v>
      </c>
      <c r="K351">
        <v>9.5070950920000001</v>
      </c>
      <c r="L351">
        <v>2.7262492009999999</v>
      </c>
      <c r="M351">
        <v>2.3663386059999998</v>
      </c>
      <c r="N351">
        <v>2.811345481</v>
      </c>
      <c r="O351">
        <v>3.7544485010000002</v>
      </c>
      <c r="P351">
        <v>10.311127109999999</v>
      </c>
      <c r="Q351">
        <v>9.7455415379999994</v>
      </c>
    </row>
    <row r="352" spans="1:17">
      <c r="A352" t="s">
        <v>9936</v>
      </c>
      <c r="B352" s="14" t="s">
        <v>5613</v>
      </c>
      <c r="C352">
        <v>21.15693478</v>
      </c>
      <c r="D352">
        <v>1.0341356079999999</v>
      </c>
      <c r="E352">
        <v>0.63279877100000004</v>
      </c>
      <c r="F352">
        <v>0.72765434699999998</v>
      </c>
      <c r="G352">
        <v>0.533059332</v>
      </c>
      <c r="H352">
        <v>0.80965145299999997</v>
      </c>
      <c r="I352">
        <v>1.9763854139999999</v>
      </c>
      <c r="J352">
        <v>1.756232622</v>
      </c>
      <c r="K352">
        <v>3.8254727640000001</v>
      </c>
      <c r="L352">
        <v>8.2302264600000008</v>
      </c>
      <c r="M352">
        <v>3.3240909680000001</v>
      </c>
      <c r="N352">
        <v>1.0766353980000001</v>
      </c>
      <c r="O352">
        <v>8.6719141969999995</v>
      </c>
      <c r="P352">
        <v>1.2425736199999999</v>
      </c>
      <c r="Q352">
        <v>3.2089873209999999</v>
      </c>
    </row>
    <row r="353" spans="1:17">
      <c r="A353" t="s">
        <v>9937</v>
      </c>
      <c r="B353" s="14" t="s">
        <v>4778</v>
      </c>
      <c r="C353">
        <v>6.1000639879999996</v>
      </c>
      <c r="D353">
        <v>0.94595789500000005</v>
      </c>
      <c r="E353">
        <v>1.1032537710000001</v>
      </c>
      <c r="F353">
        <v>0.74730390599999996</v>
      </c>
      <c r="G353">
        <v>1.0533668759999999</v>
      </c>
      <c r="H353">
        <v>0.58569031199999999</v>
      </c>
      <c r="I353">
        <v>6.671882074</v>
      </c>
      <c r="J353">
        <v>1.082630395</v>
      </c>
      <c r="K353">
        <v>3.320750914</v>
      </c>
      <c r="L353">
        <v>1.541748863</v>
      </c>
      <c r="M353">
        <v>2.9273391179999999</v>
      </c>
      <c r="N353">
        <v>1.1279501009999999</v>
      </c>
      <c r="O353">
        <v>4.3911973199999998</v>
      </c>
      <c r="P353">
        <v>0.82368264700000005</v>
      </c>
      <c r="Q353">
        <v>3.5643734540000001</v>
      </c>
    </row>
    <row r="354" spans="1:17">
      <c r="A354" t="s">
        <v>9938</v>
      </c>
      <c r="B354" s="14" t="s">
        <v>9057</v>
      </c>
      <c r="C354">
        <v>4.2651143400000002</v>
      </c>
      <c r="D354">
        <v>4.6421659450000003</v>
      </c>
      <c r="E354">
        <v>3.896386686</v>
      </c>
      <c r="F354">
        <v>5.0736353630000002</v>
      </c>
      <c r="G354">
        <v>3.6184831329999998</v>
      </c>
      <c r="H354">
        <v>0.99706740400000005</v>
      </c>
      <c r="I354">
        <v>4.7325324279999998</v>
      </c>
      <c r="J354">
        <v>7.2758089210000003</v>
      </c>
      <c r="K354">
        <v>3.322925481</v>
      </c>
      <c r="L354">
        <v>3.6323173980000001</v>
      </c>
      <c r="M354">
        <v>1.7798011520000001</v>
      </c>
      <c r="N354">
        <v>4.1375728650000001</v>
      </c>
      <c r="O354">
        <v>4.2100951269999998</v>
      </c>
      <c r="P354">
        <v>5.7730319339999996</v>
      </c>
      <c r="Q354">
        <v>3.6968405940000002</v>
      </c>
    </row>
    <row r="355" spans="1:17">
      <c r="A355" t="s">
        <v>9939</v>
      </c>
      <c r="B355" s="14" t="s">
        <v>5437</v>
      </c>
      <c r="C355">
        <v>8.2454518280000002</v>
      </c>
      <c r="D355">
        <v>1.982102697</v>
      </c>
      <c r="E355">
        <v>1.810424606</v>
      </c>
      <c r="F355">
        <v>1.8387711369999999</v>
      </c>
      <c r="G355">
        <v>1.332952103</v>
      </c>
      <c r="H355">
        <v>0.60639100599999995</v>
      </c>
      <c r="I355">
        <v>6.3960126930000003</v>
      </c>
      <c r="J355">
        <v>7.0278336450000003</v>
      </c>
      <c r="K355">
        <v>2.4671693370000001</v>
      </c>
      <c r="L355">
        <v>3.4363512510000001</v>
      </c>
      <c r="M355">
        <v>0.33675591900000001</v>
      </c>
      <c r="N355">
        <v>3.5899543550000002</v>
      </c>
      <c r="O355">
        <v>4.6629745810000003</v>
      </c>
      <c r="P355">
        <v>4.027087335</v>
      </c>
      <c r="Q355">
        <v>3.9797924610000002</v>
      </c>
    </row>
    <row r="356" spans="1:17">
      <c r="A356" t="s">
        <v>9940</v>
      </c>
      <c r="B356" s="14" t="s">
        <v>7571</v>
      </c>
      <c r="C356">
        <v>14.429223650000001</v>
      </c>
      <c r="D356">
        <v>1.726875173</v>
      </c>
      <c r="E356">
        <v>1.5527391129999999</v>
      </c>
      <c r="F356">
        <v>1.331975007</v>
      </c>
      <c r="G356">
        <v>1.5751853659999999</v>
      </c>
      <c r="H356">
        <v>1.1465417090000001</v>
      </c>
      <c r="I356">
        <v>17.898149830000001</v>
      </c>
      <c r="J356">
        <v>5.1722154680000001</v>
      </c>
      <c r="K356">
        <v>37.770096420000002</v>
      </c>
      <c r="L356">
        <v>8.2788508449999991</v>
      </c>
      <c r="M356">
        <v>15.5997784</v>
      </c>
      <c r="N356">
        <v>2.984975741</v>
      </c>
      <c r="O356">
        <v>13.224870080000001</v>
      </c>
      <c r="P356">
        <v>3.1104035699999999</v>
      </c>
      <c r="Q356">
        <v>4.7885374340000002</v>
      </c>
    </row>
    <row r="357" spans="1:17">
      <c r="A357" t="s">
        <v>9941</v>
      </c>
      <c r="B357" s="14" t="s">
        <v>9942</v>
      </c>
      <c r="C357">
        <v>162.5883197</v>
      </c>
      <c r="D357">
        <v>23.772379449999999</v>
      </c>
      <c r="E357">
        <v>44.627355979999997</v>
      </c>
      <c r="F357">
        <v>10.62309174</v>
      </c>
      <c r="G357">
        <v>20.77621014</v>
      </c>
      <c r="H357">
        <v>13.73743543</v>
      </c>
      <c r="I357">
        <v>75.873833730000001</v>
      </c>
      <c r="J357">
        <v>182.6168528</v>
      </c>
      <c r="K357">
        <v>76.708474530000004</v>
      </c>
      <c r="L357">
        <v>90.404754170000004</v>
      </c>
      <c r="M357">
        <v>93.628751940000001</v>
      </c>
      <c r="N357">
        <v>335.11190269999997</v>
      </c>
      <c r="O357">
        <v>93.632774350000005</v>
      </c>
      <c r="P357">
        <v>106.8430974</v>
      </c>
      <c r="Q357">
        <v>93.885497729999997</v>
      </c>
    </row>
    <row r="358" spans="1:17">
      <c r="A358" t="s">
        <v>9943</v>
      </c>
      <c r="B358" s="14" t="s">
        <v>9944</v>
      </c>
      <c r="C358">
        <v>15.68256957</v>
      </c>
      <c r="D358">
        <v>3.4742142579999999</v>
      </c>
      <c r="E358">
        <v>3.893015353</v>
      </c>
      <c r="F358">
        <v>2.846271416</v>
      </c>
      <c r="G358">
        <v>4.5134770570000002</v>
      </c>
      <c r="H358">
        <v>8.0306296889999995</v>
      </c>
      <c r="I358">
        <v>7.6233994330000003</v>
      </c>
      <c r="J358">
        <v>2.6507803879999998</v>
      </c>
      <c r="K358">
        <v>0</v>
      </c>
      <c r="L358">
        <v>23.121353989999999</v>
      </c>
      <c r="M358">
        <v>20.06894767</v>
      </c>
      <c r="N358">
        <v>1.2888138710000001</v>
      </c>
      <c r="O358">
        <v>11.57873646</v>
      </c>
      <c r="P358">
        <v>7.8429416610000002</v>
      </c>
      <c r="Q358">
        <v>3.5935678759999998</v>
      </c>
    </row>
    <row r="359" spans="1:17">
      <c r="A359" t="s">
        <v>9945</v>
      </c>
      <c r="B359" s="14" t="s">
        <v>9946</v>
      </c>
      <c r="C359">
        <v>0</v>
      </c>
      <c r="D359">
        <v>0.72037513500000006</v>
      </c>
      <c r="E359">
        <v>0.34594849599999999</v>
      </c>
      <c r="F359">
        <v>3.9836594029999999</v>
      </c>
      <c r="G359">
        <v>1.1230383859999999</v>
      </c>
      <c r="H359">
        <v>1.2488577670000001</v>
      </c>
      <c r="I359">
        <v>4.7421146079999996</v>
      </c>
      <c r="J359">
        <v>5.771187222</v>
      </c>
      <c r="K359">
        <v>0</v>
      </c>
      <c r="L359">
        <v>6.163960511</v>
      </c>
      <c r="M359">
        <v>24.967667179999999</v>
      </c>
      <c r="N359">
        <v>1.202554675</v>
      </c>
      <c r="O359">
        <v>14.40504221</v>
      </c>
      <c r="P359">
        <v>0.97573604899999999</v>
      </c>
      <c r="Q359">
        <v>4.4707379869999997</v>
      </c>
    </row>
    <row r="360" spans="1:17">
      <c r="A360" t="s">
        <v>9947</v>
      </c>
      <c r="B360" s="14" t="s">
        <v>9948</v>
      </c>
      <c r="C360">
        <v>308.76585569999997</v>
      </c>
      <c r="D360">
        <v>16.245469159999999</v>
      </c>
      <c r="E360">
        <v>10.470600040000001</v>
      </c>
      <c r="F360">
        <v>12.871397959999999</v>
      </c>
      <c r="G360">
        <v>14.995711160000001</v>
      </c>
      <c r="H360">
        <v>22.23433687</v>
      </c>
      <c r="I360">
        <v>42.213683779999997</v>
      </c>
      <c r="J360">
        <v>16.880144739999999</v>
      </c>
      <c r="K360">
        <v>71.786669099999997</v>
      </c>
      <c r="L360">
        <v>92.670633730000006</v>
      </c>
      <c r="M360">
        <v>103.720823</v>
      </c>
      <c r="N360">
        <v>12.13231562</v>
      </c>
      <c r="O360">
        <v>143.1921777</v>
      </c>
      <c r="P360">
        <v>13.318341119999999</v>
      </c>
      <c r="Q360">
        <v>54.39049696</v>
      </c>
    </row>
    <row r="361" spans="1:17">
      <c r="A361" t="s">
        <v>9947</v>
      </c>
      <c r="B361" s="14" t="s">
        <v>9949</v>
      </c>
      <c r="C361">
        <v>13.9991299</v>
      </c>
      <c r="D361">
        <v>14.73106102</v>
      </c>
      <c r="E361">
        <v>5.585015973</v>
      </c>
      <c r="F361">
        <v>3.8111091840000002</v>
      </c>
      <c r="G361">
        <v>10.8782447</v>
      </c>
      <c r="H361">
        <v>0</v>
      </c>
      <c r="I361">
        <v>15.311403950000001</v>
      </c>
      <c r="J361">
        <v>5.3240250160000002</v>
      </c>
      <c r="K361">
        <v>19.05210482</v>
      </c>
      <c r="L361">
        <v>17.69091491</v>
      </c>
      <c r="M361">
        <v>13.435990390000001</v>
      </c>
      <c r="N361">
        <v>5.6085247689999997</v>
      </c>
      <c r="O361">
        <v>3.8759329669999998</v>
      </c>
      <c r="P361">
        <v>11.551722549999999</v>
      </c>
      <c r="Q361">
        <v>7.2175897170000001</v>
      </c>
    </row>
    <row r="362" spans="1:17">
      <c r="A362" t="s">
        <v>9950</v>
      </c>
      <c r="B362" s="14" t="s">
        <v>9951</v>
      </c>
      <c r="C362">
        <v>6.9700309200000001</v>
      </c>
      <c r="D362">
        <v>0.77204761300000002</v>
      </c>
      <c r="E362">
        <v>0.74152673400000002</v>
      </c>
      <c r="F362">
        <v>0.237189285</v>
      </c>
      <c r="G362">
        <v>1.2035938820000001</v>
      </c>
      <c r="H362">
        <v>0.66921914100000002</v>
      </c>
      <c r="I362">
        <v>2.5411331439999998</v>
      </c>
      <c r="J362">
        <v>9.0568329920000004</v>
      </c>
      <c r="K362">
        <v>3.952440873</v>
      </c>
      <c r="L362">
        <v>5.5050842820000003</v>
      </c>
      <c r="M362">
        <v>0</v>
      </c>
      <c r="N362">
        <v>4.72565086</v>
      </c>
      <c r="O362">
        <v>0</v>
      </c>
      <c r="P362">
        <v>1.568588332</v>
      </c>
      <c r="Q362">
        <v>2.3957119169999999</v>
      </c>
    </row>
    <row r="363" spans="1:17">
      <c r="A363" t="s">
        <v>9952</v>
      </c>
      <c r="B363" s="14" t="s">
        <v>9953</v>
      </c>
      <c r="C363">
        <v>0</v>
      </c>
      <c r="D363">
        <v>0</v>
      </c>
      <c r="E363">
        <v>0.32305484499999998</v>
      </c>
      <c r="F363">
        <v>0.41333720899999998</v>
      </c>
      <c r="G363">
        <v>0.26217991699999998</v>
      </c>
      <c r="H363">
        <v>0</v>
      </c>
      <c r="I363">
        <v>0</v>
      </c>
      <c r="J363">
        <v>0.19247394400000001</v>
      </c>
      <c r="K363">
        <v>0</v>
      </c>
      <c r="L363">
        <v>1.918683787</v>
      </c>
      <c r="M363">
        <v>0</v>
      </c>
      <c r="N363">
        <v>0</v>
      </c>
      <c r="O363">
        <v>0</v>
      </c>
      <c r="P363">
        <v>0.22779131999999999</v>
      </c>
      <c r="Q363">
        <v>0</v>
      </c>
    </row>
    <row r="364" spans="1:17">
      <c r="A364" t="s">
        <v>9954</v>
      </c>
      <c r="B364" s="14" t="s">
        <v>2823</v>
      </c>
      <c r="C364">
        <v>30.131174439999999</v>
      </c>
      <c r="D364">
        <v>12.95747721</v>
      </c>
      <c r="E364">
        <v>12.63380151</v>
      </c>
      <c r="F364">
        <v>12.30432139</v>
      </c>
      <c r="G364">
        <v>15.609269579999999</v>
      </c>
      <c r="H364">
        <v>31.312562539999998</v>
      </c>
      <c r="I364">
        <v>28.432335219999999</v>
      </c>
      <c r="J364">
        <v>11.90860245</v>
      </c>
      <c r="K364">
        <v>38.594821779999997</v>
      </c>
      <c r="L364">
        <v>24.63820553</v>
      </c>
      <c r="M364">
        <v>13.60898598</v>
      </c>
      <c r="N364">
        <v>11.79845488</v>
      </c>
      <c r="O364">
        <v>29.443782630000001</v>
      </c>
      <c r="P364">
        <v>13.295974060000001</v>
      </c>
      <c r="Q364">
        <v>53.610480410000001</v>
      </c>
    </row>
    <row r="365" spans="1:17">
      <c r="A365" t="e">
        <v>#N/A</v>
      </c>
      <c r="B365" s="14" t="s">
        <v>9955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1.2107247050000001</v>
      </c>
      <c r="I365">
        <v>0</v>
      </c>
      <c r="J365">
        <v>0</v>
      </c>
      <c r="K365">
        <v>0</v>
      </c>
      <c r="L365">
        <v>1.991915992</v>
      </c>
      <c r="M365">
        <v>0</v>
      </c>
      <c r="N365">
        <v>0</v>
      </c>
      <c r="O365">
        <v>0</v>
      </c>
      <c r="P365">
        <v>0.47297129100000002</v>
      </c>
      <c r="Q365">
        <v>0</v>
      </c>
    </row>
    <row r="366" spans="1:17">
      <c r="A366" t="s">
        <v>9956</v>
      </c>
      <c r="B366" s="14" t="s">
        <v>5747</v>
      </c>
      <c r="C366">
        <v>25.904300679999999</v>
      </c>
      <c r="D366">
        <v>5.6283109150000001</v>
      </c>
      <c r="E366">
        <v>5.3528122529999997</v>
      </c>
      <c r="F366">
        <v>9.9679583689999998</v>
      </c>
      <c r="G366">
        <v>3.0107995330000001</v>
      </c>
      <c r="H366">
        <v>4.0177366269999997</v>
      </c>
      <c r="I366">
        <v>18.161898529999998</v>
      </c>
      <c r="J366">
        <v>20.019147539999999</v>
      </c>
      <c r="K366">
        <v>21.695038539999999</v>
      </c>
      <c r="L366">
        <v>24.551746210000001</v>
      </c>
      <c r="M366">
        <v>22.949773700000001</v>
      </c>
      <c r="N366">
        <v>24.80927835</v>
      </c>
      <c r="O366">
        <v>24.826542889999999</v>
      </c>
      <c r="P366">
        <v>7.1750144220000003</v>
      </c>
      <c r="Q366">
        <v>10.95843135</v>
      </c>
    </row>
    <row r="367" spans="1:17">
      <c r="A367" t="s">
        <v>9957</v>
      </c>
      <c r="B367" s="14" t="s">
        <v>9958</v>
      </c>
      <c r="C367">
        <v>0.61090877499999996</v>
      </c>
      <c r="D367">
        <v>7.8495314250000003</v>
      </c>
      <c r="E367">
        <v>4.1595700820000001</v>
      </c>
      <c r="F367">
        <v>4.4904563089999998</v>
      </c>
      <c r="G367">
        <v>13.503041420000001</v>
      </c>
      <c r="H367">
        <v>19.942928389999999</v>
      </c>
      <c r="I367">
        <v>4.4545011480000003</v>
      </c>
      <c r="J367">
        <v>0.54211595899999998</v>
      </c>
      <c r="K367">
        <v>2.4942474510000001</v>
      </c>
      <c r="L367">
        <v>1.9300369449999999</v>
      </c>
      <c r="M367">
        <v>8.2086746030000004</v>
      </c>
      <c r="N367">
        <v>1.4308503109999999</v>
      </c>
      <c r="O367">
        <v>3.382840903</v>
      </c>
      <c r="P367">
        <v>3.4829158090000001</v>
      </c>
      <c r="Q367">
        <v>13.438668030000001</v>
      </c>
    </row>
    <row r="368" spans="1:17">
      <c r="A368" t="s">
        <v>9959</v>
      </c>
      <c r="B368" s="14" t="s">
        <v>9960</v>
      </c>
      <c r="C368">
        <v>0</v>
      </c>
      <c r="D368">
        <v>0.73780356599999997</v>
      </c>
      <c r="E368">
        <v>1.417272871</v>
      </c>
      <c r="F368">
        <v>4.533375844</v>
      </c>
      <c r="G368">
        <v>4.6008346769999999</v>
      </c>
      <c r="H368">
        <v>0</v>
      </c>
      <c r="I368">
        <v>0</v>
      </c>
      <c r="J368">
        <v>2.111004543</v>
      </c>
      <c r="K368">
        <v>15.108523979999999</v>
      </c>
      <c r="L368">
        <v>23.147991489999999</v>
      </c>
      <c r="M368">
        <v>0</v>
      </c>
      <c r="N368">
        <v>0.41054958000000003</v>
      </c>
      <c r="O368">
        <v>0</v>
      </c>
      <c r="P368">
        <v>0.99934256700000001</v>
      </c>
      <c r="Q368">
        <v>0</v>
      </c>
    </row>
    <row r="369" spans="1:17">
      <c r="A369" t="s">
        <v>9961</v>
      </c>
      <c r="B369" s="14" t="s">
        <v>7012</v>
      </c>
      <c r="C369">
        <v>4.0960968099999997</v>
      </c>
      <c r="D369">
        <v>2.9167154769999999</v>
      </c>
      <c r="E369">
        <v>2.552396484</v>
      </c>
      <c r="F369">
        <v>2.8475317200000001</v>
      </c>
      <c r="G369">
        <v>2.4250945800000001</v>
      </c>
      <c r="H369">
        <v>3.7642687690000001</v>
      </c>
      <c r="I369">
        <v>0.426672728</v>
      </c>
      <c r="J369">
        <v>4.1541099670000001</v>
      </c>
      <c r="K369">
        <v>2.5881977319999998</v>
      </c>
      <c r="L369">
        <v>2.7730180130000002</v>
      </c>
      <c r="M369">
        <v>0.56161773500000001</v>
      </c>
      <c r="N369">
        <v>2.4886023420000001</v>
      </c>
      <c r="O369">
        <v>0.81006037900000005</v>
      </c>
      <c r="P369">
        <v>2.524021431</v>
      </c>
      <c r="Q369">
        <v>2.3129694760000001</v>
      </c>
    </row>
    <row r="370" spans="1:17">
      <c r="A370" t="s">
        <v>9962</v>
      </c>
      <c r="B370" s="14" t="s">
        <v>1820</v>
      </c>
      <c r="C370">
        <v>3.5576699860000001</v>
      </c>
      <c r="D370">
        <v>10.43501363</v>
      </c>
      <c r="E370">
        <v>9.4471834619999999</v>
      </c>
      <c r="F370">
        <v>13.05587248</v>
      </c>
      <c r="G370">
        <v>10.394683860000001</v>
      </c>
      <c r="H370">
        <v>14.53787494</v>
      </c>
      <c r="I370">
        <v>13.489371500000001</v>
      </c>
      <c r="J370">
        <v>10.55356785</v>
      </c>
      <c r="K370">
        <v>10.329190759999999</v>
      </c>
      <c r="L370">
        <v>5.215223194</v>
      </c>
      <c r="M370">
        <v>3.8243032609999998</v>
      </c>
      <c r="N370">
        <v>6.017055386</v>
      </c>
      <c r="O370">
        <v>3.4672370720000001</v>
      </c>
      <c r="P370">
        <v>12.191152840000001</v>
      </c>
      <c r="Q370">
        <v>11.93480606</v>
      </c>
    </row>
    <row r="371" spans="1:17">
      <c r="A371" t="s">
        <v>9963</v>
      </c>
      <c r="B371" s="14" t="s">
        <v>9964</v>
      </c>
      <c r="C371">
        <v>0</v>
      </c>
      <c r="D371">
        <v>0.67270325099999995</v>
      </c>
      <c r="E371">
        <v>0.96916453599999997</v>
      </c>
      <c r="F371">
        <v>2.480023256</v>
      </c>
      <c r="G371">
        <v>1.5730795040000001</v>
      </c>
      <c r="H371">
        <v>0</v>
      </c>
      <c r="I371">
        <v>0</v>
      </c>
      <c r="J371">
        <v>1.154843662</v>
      </c>
      <c r="K371">
        <v>0</v>
      </c>
      <c r="L371">
        <v>0</v>
      </c>
      <c r="M371">
        <v>0</v>
      </c>
      <c r="N371">
        <v>1.871623085</v>
      </c>
      <c r="O371">
        <v>0</v>
      </c>
      <c r="P371">
        <v>1.3667479220000001</v>
      </c>
      <c r="Q371">
        <v>2.0874401630000001</v>
      </c>
    </row>
    <row r="372" spans="1:17">
      <c r="A372" t="s">
        <v>9963</v>
      </c>
      <c r="B372" s="14" t="s">
        <v>9965</v>
      </c>
      <c r="C372">
        <v>0</v>
      </c>
      <c r="D372">
        <v>1.4407502700000001</v>
      </c>
      <c r="E372">
        <v>1.7297424800000001</v>
      </c>
      <c r="F372">
        <v>1.7705152900000001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4.109307008</v>
      </c>
      <c r="M372">
        <v>0</v>
      </c>
      <c r="N372">
        <v>0.400851558</v>
      </c>
      <c r="O372">
        <v>0</v>
      </c>
      <c r="P372">
        <v>3.9029441970000001</v>
      </c>
      <c r="Q372">
        <v>0</v>
      </c>
    </row>
    <row r="373" spans="1:17">
      <c r="A373" t="s">
        <v>9966</v>
      </c>
      <c r="B373" s="14" t="s">
        <v>3896</v>
      </c>
      <c r="C373">
        <v>5.2838466720000001</v>
      </c>
      <c r="D373">
        <v>5.6063134229999996</v>
      </c>
      <c r="E373">
        <v>8.4912301209999992</v>
      </c>
      <c r="F373">
        <v>5.6781677229999996</v>
      </c>
      <c r="G373">
        <v>5.7626616159999999</v>
      </c>
      <c r="H373">
        <v>19.118036100000001</v>
      </c>
      <c r="I373">
        <v>3.2444366609999999</v>
      </c>
      <c r="J373">
        <v>6.0285172149999999</v>
      </c>
      <c r="K373">
        <v>6.0556185019999997</v>
      </c>
      <c r="L373">
        <v>6.5015601439999999</v>
      </c>
      <c r="M373">
        <v>4.2705639489999996</v>
      </c>
      <c r="N373">
        <v>1.9197685410000001</v>
      </c>
      <c r="O373">
        <v>6.1597318530000003</v>
      </c>
      <c r="P373">
        <v>3.838552188</v>
      </c>
      <c r="Q373">
        <v>5.926362106</v>
      </c>
    </row>
    <row r="374" spans="1:17">
      <c r="A374" t="s">
        <v>9967</v>
      </c>
      <c r="B374" s="14" t="s">
        <v>9968</v>
      </c>
      <c r="C374">
        <v>15.481874230000001</v>
      </c>
      <c r="D374">
        <v>5.5371924320000003</v>
      </c>
      <c r="E374">
        <v>11.192230739999999</v>
      </c>
      <c r="F374">
        <v>5.915912144</v>
      </c>
      <c r="G374">
        <v>9.9206796520000005</v>
      </c>
      <c r="H374">
        <v>18.339143499999999</v>
      </c>
      <c r="I374">
        <v>10.06467775</v>
      </c>
      <c r="J374">
        <v>12.059614030000001</v>
      </c>
      <c r="K374">
        <v>7.3618227980000004</v>
      </c>
      <c r="L374">
        <v>7.7787288480000001</v>
      </c>
      <c r="M374">
        <v>6.8029562910000001</v>
      </c>
      <c r="N374">
        <v>4.6677299120000004</v>
      </c>
      <c r="O374">
        <v>9.5025131639999998</v>
      </c>
      <c r="P374">
        <v>6.884359903</v>
      </c>
      <c r="Q374">
        <v>6.7959659869999998</v>
      </c>
    </row>
    <row r="375" spans="1:17">
      <c r="A375" t="s">
        <v>9969</v>
      </c>
      <c r="B375" s="14" t="s">
        <v>9970</v>
      </c>
      <c r="C375">
        <v>24.886075380000001</v>
      </c>
      <c r="D375">
        <v>15.496278139999999</v>
      </c>
      <c r="E375">
        <v>10.51874995</v>
      </c>
      <c r="F375">
        <v>15.1978841</v>
      </c>
      <c r="G375">
        <v>9.0592982489999994</v>
      </c>
      <c r="H375">
        <v>14.72391103</v>
      </c>
      <c r="I375">
        <v>19.61721678</v>
      </c>
      <c r="J375">
        <v>6.9917570649999998</v>
      </c>
      <c r="K375">
        <v>36.004547709999997</v>
      </c>
      <c r="L375">
        <v>127.4956002</v>
      </c>
      <c r="M375">
        <v>27.112690709999999</v>
      </c>
      <c r="N375">
        <v>5.3892990449999996</v>
      </c>
      <c r="O375">
        <v>24.581242629999998</v>
      </c>
      <c r="P375">
        <v>11.302011050000001</v>
      </c>
      <c r="Q375">
        <v>22.655865219999999</v>
      </c>
    </row>
    <row r="376" spans="1:17">
      <c r="A376" t="s">
        <v>9971</v>
      </c>
      <c r="B376" s="14" t="s">
        <v>9040</v>
      </c>
      <c r="C376">
        <v>1.305962399</v>
      </c>
      <c r="D376">
        <v>16.748089090000001</v>
      </c>
      <c r="E376">
        <v>3.6278400780000002</v>
      </c>
      <c r="F376">
        <v>2.5874967390000001</v>
      </c>
      <c r="G376">
        <v>3.1572136770000001</v>
      </c>
      <c r="H376">
        <v>2.786453555</v>
      </c>
      <c r="I376">
        <v>6.1367561840000002</v>
      </c>
      <c r="J376">
        <v>4.8011631079999999</v>
      </c>
      <c r="K376">
        <v>4.6079405539999998</v>
      </c>
      <c r="L376">
        <v>5.5012156360000004</v>
      </c>
      <c r="M376">
        <v>1.1141580230000001</v>
      </c>
      <c r="N376">
        <v>2.1822888420000002</v>
      </c>
      <c r="O376">
        <v>0.48210831700000001</v>
      </c>
      <c r="P376">
        <v>5.8345313020000003</v>
      </c>
      <c r="Q376">
        <v>3.0922866230000001</v>
      </c>
    </row>
    <row r="377" spans="1:17">
      <c r="A377" t="s">
        <v>9972</v>
      </c>
      <c r="B377" s="14" t="s">
        <v>8271</v>
      </c>
      <c r="C377">
        <v>48.35420113</v>
      </c>
      <c r="D377">
        <v>184.9871967</v>
      </c>
      <c r="E377">
        <v>151.95271080000001</v>
      </c>
      <c r="F377">
        <v>197.20791170000001</v>
      </c>
      <c r="G377">
        <v>219.23695050000001</v>
      </c>
      <c r="H377">
        <v>236.3284252</v>
      </c>
      <c r="I377">
        <v>139.42098799999999</v>
      </c>
      <c r="J377">
        <v>176.58411849999999</v>
      </c>
      <c r="K377">
        <v>322.69113290000001</v>
      </c>
      <c r="L377">
        <v>216.6624487</v>
      </c>
      <c r="M377">
        <v>30.154115730000001</v>
      </c>
      <c r="N377">
        <v>68.654138239999995</v>
      </c>
      <c r="O377">
        <v>23.649526210000001</v>
      </c>
      <c r="P377">
        <v>47.541977840000001</v>
      </c>
      <c r="Q377">
        <v>115.07533429999999</v>
      </c>
    </row>
    <row r="378" spans="1:17">
      <c r="A378" t="s">
        <v>9973</v>
      </c>
      <c r="B378" s="14" t="s">
        <v>7241</v>
      </c>
      <c r="C378">
        <v>9.005670791</v>
      </c>
      <c r="D378">
        <v>0.51301481599999998</v>
      </c>
      <c r="E378">
        <v>0.57485647299999998</v>
      </c>
      <c r="F378">
        <v>0.31521790900000002</v>
      </c>
      <c r="G378">
        <v>0.35545389399999999</v>
      </c>
      <c r="H378">
        <v>0.29645782500000001</v>
      </c>
      <c r="I378">
        <v>2.6266292130000002</v>
      </c>
      <c r="J378">
        <v>0.58713546900000002</v>
      </c>
      <c r="K378">
        <v>2.334525824</v>
      </c>
      <c r="L378">
        <v>4.0645014789999996</v>
      </c>
      <c r="M378">
        <v>9.8781736210000002</v>
      </c>
      <c r="N378">
        <v>0.34890319400000003</v>
      </c>
      <c r="O378">
        <v>5.9841507119999999</v>
      </c>
      <c r="P378">
        <v>0.54045442200000005</v>
      </c>
      <c r="Q378">
        <v>1.945676314</v>
      </c>
    </row>
    <row r="379" spans="1:17">
      <c r="A379" t="s">
        <v>9974</v>
      </c>
      <c r="B379" s="14" t="s">
        <v>2527</v>
      </c>
      <c r="C379">
        <v>358.71313859999998</v>
      </c>
      <c r="D379">
        <v>4.514550711</v>
      </c>
      <c r="E379">
        <v>3.7091766800000001</v>
      </c>
      <c r="F379">
        <v>3.1415593839999998</v>
      </c>
      <c r="G379">
        <v>2.2894759960000002</v>
      </c>
      <c r="H379">
        <v>6.129203843</v>
      </c>
      <c r="I379">
        <v>210.17830079999999</v>
      </c>
      <c r="J379">
        <v>6.5052073400000001</v>
      </c>
      <c r="K379">
        <v>74.403642009999999</v>
      </c>
      <c r="L379">
        <v>108.2858588</v>
      </c>
      <c r="M379">
        <v>578.28278980000005</v>
      </c>
      <c r="N379">
        <v>10.92618394</v>
      </c>
      <c r="O379">
        <v>328.472645</v>
      </c>
      <c r="P379">
        <v>3.6099913400000001</v>
      </c>
      <c r="Q379">
        <v>2.7005171190000001</v>
      </c>
    </row>
    <row r="380" spans="1:17">
      <c r="A380" t="s">
        <v>9975</v>
      </c>
      <c r="B380" s="14" t="s">
        <v>6062</v>
      </c>
      <c r="C380">
        <v>2.8129371270000001</v>
      </c>
      <c r="D380">
        <v>0.856844669</v>
      </c>
      <c r="E380">
        <v>0.33667018399999998</v>
      </c>
      <c r="F380">
        <v>0.55041242700000004</v>
      </c>
      <c r="G380">
        <v>0.36430619400000003</v>
      </c>
      <c r="H380">
        <v>0.54016155399999999</v>
      </c>
      <c r="I380">
        <v>2.5638508099999999</v>
      </c>
      <c r="J380">
        <v>1.1366532760000001</v>
      </c>
      <c r="K380">
        <v>4.5460641769999999</v>
      </c>
      <c r="L380">
        <v>3.999095708</v>
      </c>
      <c r="M380">
        <v>4.0496727100000003</v>
      </c>
      <c r="N380">
        <v>0.41177301399999999</v>
      </c>
      <c r="O380">
        <v>8.9563917180000008</v>
      </c>
      <c r="P380">
        <v>0.36927600999999999</v>
      </c>
      <c r="Q380">
        <v>1.9337036160000001</v>
      </c>
    </row>
    <row r="381" spans="1:17">
      <c r="A381" t="s">
        <v>9976</v>
      </c>
      <c r="B381" s="14" t="s">
        <v>9977</v>
      </c>
      <c r="C381">
        <v>10.86463784</v>
      </c>
      <c r="D381">
        <v>0.78485252000000005</v>
      </c>
      <c r="E381">
        <v>0.84177173400000005</v>
      </c>
      <c r="F381">
        <v>0.56262085100000003</v>
      </c>
      <c r="G381">
        <v>0.93805980099999997</v>
      </c>
      <c r="H381">
        <v>0.99780057200000005</v>
      </c>
      <c r="I381">
        <v>4.133247162</v>
      </c>
      <c r="J381">
        <v>1.8264384739999999</v>
      </c>
      <c r="K381">
        <v>2.8929561509999999</v>
      </c>
      <c r="L381">
        <v>5.521771126</v>
      </c>
      <c r="M381">
        <v>3.1736139730000001</v>
      </c>
      <c r="N381">
        <v>1.0335940809999999</v>
      </c>
      <c r="O381">
        <v>9.1550489870000007</v>
      </c>
      <c r="P381">
        <v>0.95676262899999998</v>
      </c>
      <c r="Q381">
        <v>2.922535613</v>
      </c>
    </row>
    <row r="382" spans="1:17">
      <c r="A382" t="s">
        <v>9978</v>
      </c>
      <c r="B382" s="14" t="s">
        <v>9979</v>
      </c>
      <c r="C382">
        <v>0</v>
      </c>
      <c r="D382">
        <v>1.022208292</v>
      </c>
      <c r="E382">
        <v>0.49089898300000001</v>
      </c>
      <c r="F382">
        <v>0</v>
      </c>
      <c r="G382">
        <v>1.195188897</v>
      </c>
      <c r="H382">
        <v>0</v>
      </c>
      <c r="I382">
        <v>0</v>
      </c>
      <c r="J382">
        <v>0.29247437199999998</v>
      </c>
      <c r="K382">
        <v>3.1398720230000001</v>
      </c>
      <c r="L382">
        <v>1.4577709219999999</v>
      </c>
      <c r="M382">
        <v>0</v>
      </c>
      <c r="N382">
        <v>0</v>
      </c>
      <c r="O382">
        <v>2.555084302</v>
      </c>
      <c r="P382">
        <v>0.346141001</v>
      </c>
      <c r="Q382">
        <v>3.171976114</v>
      </c>
    </row>
    <row r="383" spans="1:17">
      <c r="A383" t="s">
        <v>9980</v>
      </c>
      <c r="B383" s="14" t="s">
        <v>8921</v>
      </c>
      <c r="C383">
        <v>3.4186616889999999</v>
      </c>
      <c r="D383">
        <v>14.38961259</v>
      </c>
      <c r="E383">
        <v>20.440172140000001</v>
      </c>
      <c r="F383">
        <v>17.49702941</v>
      </c>
      <c r="G383">
        <v>20.425725480000001</v>
      </c>
      <c r="H383">
        <v>8.6655014900000005</v>
      </c>
      <c r="I383">
        <v>11.96520308</v>
      </c>
      <c r="J383">
        <v>19.502326740000001</v>
      </c>
      <c r="K383">
        <v>8.3747248840000008</v>
      </c>
      <c r="L383">
        <v>8.2084087819999993</v>
      </c>
      <c r="M383">
        <v>1.312456015</v>
      </c>
      <c r="N383">
        <v>13.23274705</v>
      </c>
      <c r="O383">
        <v>3.0288747690000002</v>
      </c>
      <c r="P383">
        <v>18.977581520000001</v>
      </c>
      <c r="Q383">
        <v>18.800785579999999</v>
      </c>
    </row>
    <row r="384" spans="1:17">
      <c r="A384" t="e">
        <v>#N/A</v>
      </c>
      <c r="B384" s="14" t="s">
        <v>9981</v>
      </c>
      <c r="C384">
        <v>4.8160271950000002</v>
      </c>
      <c r="D384">
        <v>1.4670030080000001</v>
      </c>
      <c r="E384">
        <v>1.024733737</v>
      </c>
      <c r="F384">
        <v>1.5569436569999999</v>
      </c>
      <c r="G384">
        <v>1.1435019129999999</v>
      </c>
      <c r="H384">
        <v>0.92481012500000004</v>
      </c>
      <c r="I384">
        <v>9.6570468040000002</v>
      </c>
      <c r="J384">
        <v>4.6552881519999998</v>
      </c>
      <c r="K384">
        <v>3.550282895</v>
      </c>
      <c r="L384">
        <v>1.901902296</v>
      </c>
      <c r="M384">
        <v>1.155573518</v>
      </c>
      <c r="N384">
        <v>1.7810430749999999</v>
      </c>
      <c r="O384">
        <v>0.666705671</v>
      </c>
      <c r="P384">
        <v>1.62575263</v>
      </c>
      <c r="Q384">
        <v>1.241509601</v>
      </c>
    </row>
    <row r="385" spans="1:17">
      <c r="A385" t="s">
        <v>9982</v>
      </c>
      <c r="B385" s="14" t="s">
        <v>9983</v>
      </c>
      <c r="C385">
        <v>0.29247473899999998</v>
      </c>
      <c r="D385">
        <v>2.850889698</v>
      </c>
      <c r="E385">
        <v>1.1512832740000001</v>
      </c>
      <c r="F385">
        <v>0.95547638199999996</v>
      </c>
      <c r="G385">
        <v>0.40403930599999999</v>
      </c>
      <c r="H385">
        <v>1.235590864</v>
      </c>
      <c r="I385">
        <v>0.42652163999999998</v>
      </c>
      <c r="J385">
        <v>3.2998648909999999</v>
      </c>
      <c r="K385">
        <v>2.388259599</v>
      </c>
      <c r="L385">
        <v>2.0328264479999998</v>
      </c>
      <c r="M385">
        <v>1.122837724</v>
      </c>
      <c r="N385">
        <v>0.36053929099999998</v>
      </c>
      <c r="O385">
        <v>1.619547061</v>
      </c>
      <c r="P385">
        <v>2.0185021239999998</v>
      </c>
      <c r="Q385">
        <v>2.0105655960000002</v>
      </c>
    </row>
    <row r="386" spans="1:17">
      <c r="A386" t="s">
        <v>9984</v>
      </c>
      <c r="B386" s="14" t="s">
        <v>9985</v>
      </c>
      <c r="C386">
        <v>3.3394150840000001</v>
      </c>
      <c r="D386">
        <v>2.0138789149999998</v>
      </c>
      <c r="E386">
        <v>2.0724273110000002</v>
      </c>
      <c r="F386">
        <v>2.096024447</v>
      </c>
      <c r="G386">
        <v>1.601818003</v>
      </c>
      <c r="H386">
        <v>1.42502189</v>
      </c>
      <c r="I386">
        <v>1.0822076460000001</v>
      </c>
      <c r="J386">
        <v>2.7752217849999998</v>
      </c>
      <c r="K386">
        <v>1.9357372150000001</v>
      </c>
      <c r="L386">
        <v>1.9928108330000001</v>
      </c>
      <c r="M386">
        <v>0.356120141</v>
      </c>
      <c r="N386">
        <v>1.600885154</v>
      </c>
      <c r="O386">
        <v>2.6710158000000002</v>
      </c>
      <c r="P386">
        <v>2.978274297</v>
      </c>
      <c r="Q386">
        <v>2.0405524690000001</v>
      </c>
    </row>
    <row r="387" spans="1:17">
      <c r="A387" t="s">
        <v>9986</v>
      </c>
      <c r="B387" s="14" t="s">
        <v>8884</v>
      </c>
      <c r="C387">
        <v>0.30477810500000002</v>
      </c>
      <c r="D387">
        <v>0.87774121599999999</v>
      </c>
      <c r="E387">
        <v>1.005165482</v>
      </c>
      <c r="F387">
        <v>1.1616148289999999</v>
      </c>
      <c r="G387">
        <v>0.94733053499999997</v>
      </c>
      <c r="H387">
        <v>1.2875677489999999</v>
      </c>
      <c r="I387">
        <v>5.7780304190000003</v>
      </c>
      <c r="J387">
        <v>3.013673201</v>
      </c>
      <c r="K387">
        <v>0.96783755100000002</v>
      </c>
      <c r="L387">
        <v>1.5406110399999999</v>
      </c>
      <c r="M387">
        <v>0.58503574400000002</v>
      </c>
      <c r="N387">
        <v>1.8785294429999999</v>
      </c>
      <c r="O387">
        <v>0</v>
      </c>
      <c r="P387">
        <v>2.1491396599999999</v>
      </c>
      <c r="Q387">
        <v>1.4666000260000001</v>
      </c>
    </row>
    <row r="388" spans="1:17">
      <c r="A388" t="s">
        <v>9987</v>
      </c>
      <c r="B388" s="14" t="s">
        <v>6227</v>
      </c>
      <c r="C388">
        <v>6.3297303779999998</v>
      </c>
      <c r="D388">
        <v>0.89887642099999998</v>
      </c>
      <c r="E388">
        <v>0.50937160199999998</v>
      </c>
      <c r="F388">
        <v>0.62963058500000002</v>
      </c>
      <c r="G388">
        <v>0.294276221</v>
      </c>
      <c r="H388">
        <v>1.495978963</v>
      </c>
      <c r="I388">
        <v>1.6568048289999999</v>
      </c>
      <c r="J388">
        <v>2.2529549759999998</v>
      </c>
      <c r="K388">
        <v>1.7670649389999999</v>
      </c>
      <c r="L388">
        <v>3.025254216</v>
      </c>
      <c r="M388">
        <v>1.7134914059999999</v>
      </c>
      <c r="N388">
        <v>3.4012124749999999</v>
      </c>
      <c r="O388">
        <v>2.336679572</v>
      </c>
      <c r="P388">
        <v>1.21751305</v>
      </c>
      <c r="Q388">
        <v>1.5619909890000001</v>
      </c>
    </row>
    <row r="389" spans="1:17">
      <c r="A389" t="s">
        <v>9987</v>
      </c>
      <c r="B389" s="14" t="s">
        <v>9988</v>
      </c>
      <c r="C389">
        <v>3.3850355080000001</v>
      </c>
      <c r="D389">
        <v>0.71240377099999996</v>
      </c>
      <c r="E389">
        <v>0.34212037699999998</v>
      </c>
      <c r="F389">
        <v>0.34557701099999999</v>
      </c>
      <c r="G389">
        <v>0.37994597800000002</v>
      </c>
      <c r="H389">
        <v>0.32501011499999999</v>
      </c>
      <c r="I389">
        <v>1.48093907</v>
      </c>
      <c r="J389">
        <v>0.66513946400000001</v>
      </c>
      <c r="K389">
        <v>0.691029212</v>
      </c>
      <c r="L389">
        <v>0.64165818399999996</v>
      </c>
      <c r="M389">
        <v>0.97465995900000002</v>
      </c>
      <c r="N389">
        <v>0.29209593099999998</v>
      </c>
      <c r="O389">
        <v>2.8116398980000001</v>
      </c>
      <c r="P389">
        <v>0.68561453100000003</v>
      </c>
      <c r="Q389">
        <v>0.93079299100000001</v>
      </c>
    </row>
    <row r="390" spans="1:17">
      <c r="A390" t="e">
        <v>#N/A</v>
      </c>
      <c r="B390" s="14" t="s">
        <v>9989</v>
      </c>
      <c r="C390">
        <v>90.633679729999997</v>
      </c>
      <c r="D390">
        <v>6.2854105279999999</v>
      </c>
      <c r="E390">
        <v>6.1207795919999999</v>
      </c>
      <c r="F390">
        <v>7.8313202549999996</v>
      </c>
      <c r="G390">
        <v>5.1715489029999997</v>
      </c>
      <c r="H390">
        <v>2.7241305859999998</v>
      </c>
      <c r="I390">
        <v>49.421160059999998</v>
      </c>
      <c r="J390">
        <v>13.687689000000001</v>
      </c>
      <c r="K390">
        <v>47.909014220000003</v>
      </c>
      <c r="L390">
        <v>54.279710790000003</v>
      </c>
      <c r="M390">
        <v>90.769858749999997</v>
      </c>
      <c r="N390">
        <v>14.184331289999999</v>
      </c>
      <c r="O390">
        <v>90.773758340000001</v>
      </c>
      <c r="P390">
        <v>26.959363589999999</v>
      </c>
      <c r="Q390">
        <v>20.587577790000001</v>
      </c>
    </row>
    <row r="391" spans="1:17">
      <c r="A391" t="s">
        <v>9990</v>
      </c>
      <c r="B391" s="14" t="s">
        <v>8359</v>
      </c>
      <c r="C391">
        <v>4.2561377130000002</v>
      </c>
      <c r="D391">
        <v>4.0000842900000002</v>
      </c>
      <c r="E391">
        <v>3.8076483040000002</v>
      </c>
      <c r="F391">
        <v>3.9500682710000001</v>
      </c>
      <c r="G391">
        <v>3.4966056179999998</v>
      </c>
      <c r="H391">
        <v>1.213560569</v>
      </c>
      <c r="I391">
        <v>7.1472345710000003</v>
      </c>
      <c r="J391">
        <v>10.177916339999999</v>
      </c>
      <c r="K391">
        <v>4.3004087320000002</v>
      </c>
      <c r="L391">
        <v>7.9863265170000002</v>
      </c>
      <c r="M391">
        <v>1.2378567039999999</v>
      </c>
      <c r="N391">
        <v>6.2800494760000003</v>
      </c>
      <c r="O391">
        <v>2.7852972380000001</v>
      </c>
      <c r="P391">
        <v>5.398696975</v>
      </c>
      <c r="Q391">
        <v>4.255718109</v>
      </c>
    </row>
    <row r="392" spans="1:17">
      <c r="A392" t="e">
        <v>#N/A</v>
      </c>
      <c r="B392" s="14" t="s">
        <v>9991</v>
      </c>
      <c r="C392">
        <v>5.7130836440000001</v>
      </c>
      <c r="D392">
        <v>1.2656393180000001</v>
      </c>
      <c r="E392">
        <v>0.52097382199999998</v>
      </c>
      <c r="F392">
        <v>0.666567515</v>
      </c>
      <c r="G392">
        <v>0.84560795499999997</v>
      </c>
      <c r="H392">
        <v>1.880690945</v>
      </c>
      <c r="I392">
        <v>1.190214536</v>
      </c>
      <c r="J392">
        <v>1.758892323</v>
      </c>
      <c r="K392">
        <v>2.5917388969999999</v>
      </c>
      <c r="L392">
        <v>2.062774664</v>
      </c>
      <c r="M392">
        <v>4.6999413030000001</v>
      </c>
      <c r="N392">
        <v>3.621923566</v>
      </c>
      <c r="O392">
        <v>1.807747392</v>
      </c>
      <c r="P392">
        <v>0.73469453500000004</v>
      </c>
      <c r="Q392">
        <v>0.56105111100000005</v>
      </c>
    </row>
    <row r="393" spans="1:17">
      <c r="A393" t="s">
        <v>9992</v>
      </c>
      <c r="B393" s="14" t="s">
        <v>6810</v>
      </c>
      <c r="C393">
        <v>87.75256838</v>
      </c>
      <c r="D393">
        <v>0.317389912</v>
      </c>
      <c r="E393">
        <v>0.53347478400000004</v>
      </c>
      <c r="F393">
        <v>0.24377216199999999</v>
      </c>
      <c r="G393">
        <v>0.49479921900000001</v>
      </c>
      <c r="H393">
        <v>0.55023395100000005</v>
      </c>
      <c r="I393">
        <v>9.9243040320000002</v>
      </c>
      <c r="J393">
        <v>3.9049006839999998</v>
      </c>
      <c r="K393">
        <v>4.3871065309999997</v>
      </c>
      <c r="L393">
        <v>6.7894447959999997</v>
      </c>
      <c r="M393">
        <v>30.251371249999998</v>
      </c>
      <c r="N393">
        <v>1.501194301</v>
      </c>
      <c r="O393">
        <v>48.393695569999998</v>
      </c>
      <c r="P393">
        <v>0.91353605000000004</v>
      </c>
      <c r="Q393">
        <v>12.311008770000001</v>
      </c>
    </row>
    <row r="394" spans="1:17">
      <c r="A394" t="s">
        <v>9992</v>
      </c>
      <c r="B394" s="14" t="s">
        <v>9993</v>
      </c>
      <c r="C394">
        <v>2.206733072</v>
      </c>
      <c r="D394">
        <v>0.104756842</v>
      </c>
      <c r="E394">
        <v>0.167692592</v>
      </c>
      <c r="F394">
        <v>0.193101047</v>
      </c>
      <c r="G394">
        <v>0.163312071</v>
      </c>
      <c r="H394">
        <v>6.0536235000000001E-2</v>
      </c>
      <c r="I394">
        <v>0.45973172200000001</v>
      </c>
      <c r="J394">
        <v>0.41962258200000002</v>
      </c>
      <c r="K394">
        <v>0.78656590500000001</v>
      </c>
      <c r="L394">
        <v>0.199191599</v>
      </c>
      <c r="M394">
        <v>0.30256619600000001</v>
      </c>
      <c r="N394">
        <v>0.369181225</v>
      </c>
      <c r="O394">
        <v>1.047389519</v>
      </c>
      <c r="P394">
        <v>0.33107990399999998</v>
      </c>
      <c r="Q394">
        <v>0.65013403599999997</v>
      </c>
    </row>
    <row r="395" spans="1:17">
      <c r="A395" t="s">
        <v>9994</v>
      </c>
      <c r="B395" s="14" t="s">
        <v>2482</v>
      </c>
      <c r="C395">
        <v>4.0016892640000004</v>
      </c>
      <c r="D395">
        <v>4.0779375370000004</v>
      </c>
      <c r="E395">
        <v>0.85146238299999999</v>
      </c>
      <c r="F395">
        <v>0.87153272000000004</v>
      </c>
      <c r="G395">
        <v>2.0730505090000002</v>
      </c>
      <c r="H395">
        <v>0.30737390799999997</v>
      </c>
      <c r="I395">
        <v>0</v>
      </c>
      <c r="J395">
        <v>1.0145913310000001</v>
      </c>
      <c r="K395">
        <v>1.8153652849999999</v>
      </c>
      <c r="L395">
        <v>3.5398972190000002</v>
      </c>
      <c r="M395">
        <v>3.072571446</v>
      </c>
      <c r="N395">
        <v>9.8659201000000002E-2</v>
      </c>
      <c r="O395">
        <v>1.7727135279999999</v>
      </c>
      <c r="P395">
        <v>1.080684403</v>
      </c>
      <c r="Q395">
        <v>2.20071211</v>
      </c>
    </row>
    <row r="396" spans="1:17">
      <c r="A396" t="s">
        <v>9995</v>
      </c>
      <c r="B396" s="14" t="s">
        <v>5188</v>
      </c>
      <c r="C396">
        <v>5.3361851890000001</v>
      </c>
      <c r="D396">
        <v>0.51397551799999996</v>
      </c>
      <c r="E396">
        <v>0.61707105299999998</v>
      </c>
      <c r="F396">
        <v>0.41055066600000001</v>
      </c>
      <c r="G396">
        <v>0.60095172100000005</v>
      </c>
      <c r="H396">
        <v>0.71283117500000004</v>
      </c>
      <c r="I396">
        <v>1.691709425</v>
      </c>
      <c r="J396">
        <v>0.52941147600000005</v>
      </c>
      <c r="K396">
        <v>2.5260094030000002</v>
      </c>
      <c r="L396">
        <v>6.1570347129999998</v>
      </c>
      <c r="M396">
        <v>6.680253649</v>
      </c>
      <c r="N396">
        <v>0.429001246</v>
      </c>
      <c r="O396">
        <v>8.9930354799999996</v>
      </c>
      <c r="P396">
        <v>0.59174554199999996</v>
      </c>
      <c r="Q396">
        <v>2.7113267740000002</v>
      </c>
    </row>
    <row r="397" spans="1:17">
      <c r="A397" t="s">
        <v>9995</v>
      </c>
      <c r="B397" s="14" t="s">
        <v>9996</v>
      </c>
      <c r="C397">
        <v>5.6328906109999997</v>
      </c>
      <c r="D397">
        <v>1.270982651</v>
      </c>
      <c r="E397">
        <v>0.98768776199999997</v>
      </c>
      <c r="F397">
        <v>1.0081293490000001</v>
      </c>
      <c r="G397">
        <v>1.3509649690000001</v>
      </c>
      <c r="H397">
        <v>1.2018560469999999</v>
      </c>
      <c r="I397">
        <v>2.433942128</v>
      </c>
      <c r="J397">
        <v>3.015019976</v>
      </c>
      <c r="K397">
        <v>3.0285740419999998</v>
      </c>
      <c r="L397">
        <v>2.7023442270000002</v>
      </c>
      <c r="M397">
        <v>2.6030322379999999</v>
      </c>
      <c r="N397">
        <v>1.6202138509999999</v>
      </c>
      <c r="O397">
        <v>4.3899175110000002</v>
      </c>
      <c r="P397">
        <v>0.98596414899999996</v>
      </c>
      <c r="Q397">
        <v>2.6531949739999998</v>
      </c>
    </row>
    <row r="398" spans="1:17">
      <c r="A398" t="s">
        <v>9997</v>
      </c>
      <c r="B398" s="14" t="s">
        <v>4397</v>
      </c>
      <c r="C398">
        <v>4.7971053259999996</v>
      </c>
      <c r="D398">
        <v>0.75015490600000001</v>
      </c>
      <c r="E398">
        <v>0.60041624900000001</v>
      </c>
      <c r="F398">
        <v>0.82582712700000005</v>
      </c>
      <c r="G398">
        <v>0.87709796699999998</v>
      </c>
      <c r="H398">
        <v>0.97536346200000001</v>
      </c>
      <c r="I398">
        <v>18.51806285</v>
      </c>
      <c r="J398">
        <v>1.8065063809999999</v>
      </c>
      <c r="K398">
        <v>4.8644595160000001</v>
      </c>
      <c r="L398">
        <v>5.7055769319999996</v>
      </c>
      <c r="M398">
        <v>11.37491773</v>
      </c>
      <c r="N398">
        <v>1.3914082109999999</v>
      </c>
      <c r="O398">
        <v>6.2502233020000002</v>
      </c>
      <c r="P398">
        <v>0.67738149999999997</v>
      </c>
      <c r="Q398">
        <v>0.67893509900000004</v>
      </c>
    </row>
    <row r="399" spans="1:17">
      <c r="A399" t="s">
        <v>9998</v>
      </c>
      <c r="B399" s="14" t="s">
        <v>9999</v>
      </c>
      <c r="C399">
        <v>42.877116440000002</v>
      </c>
      <c r="D399">
        <v>2.4996623530000002</v>
      </c>
      <c r="E399">
        <v>1.6805913269999999</v>
      </c>
      <c r="F399">
        <v>2.4574365230000002</v>
      </c>
      <c r="G399">
        <v>5.0659463799999997</v>
      </c>
      <c r="H399">
        <v>13.867098260000001</v>
      </c>
      <c r="I399">
        <v>13.163902849999999</v>
      </c>
      <c r="J399">
        <v>2.00257043</v>
      </c>
      <c r="K399">
        <v>5.1187349019999999</v>
      </c>
      <c r="L399">
        <v>18.536791990000001</v>
      </c>
      <c r="M399">
        <v>12.99546612</v>
      </c>
      <c r="N399">
        <v>3.894612408</v>
      </c>
      <c r="O399">
        <v>17.494648260000002</v>
      </c>
      <c r="P399">
        <v>5.4172012350000003</v>
      </c>
      <c r="Q399">
        <v>3.1026433029999998</v>
      </c>
    </row>
    <row r="400" spans="1:17">
      <c r="A400" t="s">
        <v>10000</v>
      </c>
      <c r="B400" s="14" t="s">
        <v>7460</v>
      </c>
      <c r="C400">
        <v>3.7964953910000001</v>
      </c>
      <c r="D400">
        <v>1.526351537</v>
      </c>
      <c r="E400">
        <v>2.0943017560000001</v>
      </c>
      <c r="F400">
        <v>2.4116262910000001</v>
      </c>
      <c r="G400">
        <v>1.748223187</v>
      </c>
      <c r="H400">
        <v>3.8341676819999999</v>
      </c>
      <c r="I400">
        <v>2.8707796299999999</v>
      </c>
      <c r="J400">
        <v>2.6737953349999999</v>
      </c>
      <c r="K400">
        <v>2.8066771149999998</v>
      </c>
      <c r="L400">
        <v>2.4876907930000001</v>
      </c>
      <c r="M400">
        <v>4.048638575</v>
      </c>
      <c r="N400">
        <v>1.4906709979999999</v>
      </c>
      <c r="O400">
        <v>2.803024046</v>
      </c>
      <c r="P400">
        <v>2.468243438</v>
      </c>
      <c r="Q400">
        <v>2.5131727669999999</v>
      </c>
    </row>
    <row r="401" spans="1:17">
      <c r="A401" t="s">
        <v>10001</v>
      </c>
      <c r="B401" s="14" t="s">
        <v>2475</v>
      </c>
      <c r="C401">
        <v>1138.9533269999999</v>
      </c>
      <c r="D401">
        <v>2.4925172710000001</v>
      </c>
      <c r="E401">
        <v>0.80453497900000004</v>
      </c>
      <c r="F401">
        <v>0.35149354500000002</v>
      </c>
      <c r="G401">
        <v>0.73255809000000005</v>
      </c>
      <c r="H401">
        <v>3.0460081570000002</v>
      </c>
      <c r="I401">
        <v>271.6708534</v>
      </c>
      <c r="J401">
        <v>0.79499733400000006</v>
      </c>
      <c r="K401">
        <v>130.53116919999999</v>
      </c>
      <c r="L401">
        <v>317.11498319999998</v>
      </c>
      <c r="M401">
        <v>3157.4397389999999</v>
      </c>
      <c r="N401">
        <v>30.1037909</v>
      </c>
      <c r="O401">
        <v>2156.0677759999999</v>
      </c>
      <c r="P401">
        <v>1.8540728099999999</v>
      </c>
      <c r="Q401">
        <v>758.86234709999997</v>
      </c>
    </row>
    <row r="402" spans="1:17">
      <c r="A402" t="s">
        <v>10002</v>
      </c>
      <c r="B402" s="14" t="s">
        <v>8799</v>
      </c>
      <c r="C402">
        <v>6.4408840769999998</v>
      </c>
      <c r="D402">
        <v>1.259004249</v>
      </c>
      <c r="E402">
        <v>0.88677073200000001</v>
      </c>
      <c r="F402">
        <v>0.41257879200000003</v>
      </c>
      <c r="G402">
        <v>0.719671846</v>
      </c>
      <c r="H402">
        <v>0.29101823199999999</v>
      </c>
      <c r="I402">
        <v>2.2100864410000001</v>
      </c>
      <c r="J402">
        <v>1.6810568290000001</v>
      </c>
      <c r="K402">
        <v>2.578151799</v>
      </c>
      <c r="L402">
        <v>2.6333494910000002</v>
      </c>
      <c r="M402">
        <v>1.454538409</v>
      </c>
      <c r="N402">
        <v>2.0550078049999998</v>
      </c>
      <c r="O402">
        <v>3.356771304</v>
      </c>
      <c r="P402">
        <v>1.818986837</v>
      </c>
      <c r="Q402">
        <v>1.562707498</v>
      </c>
    </row>
    <row r="403" spans="1:17">
      <c r="A403" t="s">
        <v>10003</v>
      </c>
      <c r="B403" s="14" t="s">
        <v>8738</v>
      </c>
      <c r="C403">
        <v>3.5116864969999999</v>
      </c>
      <c r="D403">
        <v>5.212306141</v>
      </c>
      <c r="E403">
        <v>5.7160928780000004</v>
      </c>
      <c r="F403">
        <v>7.2657370659999998</v>
      </c>
      <c r="G403">
        <v>6.3065863100000001</v>
      </c>
      <c r="H403">
        <v>2.1578902910000002</v>
      </c>
      <c r="I403">
        <v>5.6332773019999998</v>
      </c>
      <c r="J403">
        <v>25.998385200000001</v>
      </c>
      <c r="K403">
        <v>4.4606118429999997</v>
      </c>
      <c r="L403">
        <v>4.437772023</v>
      </c>
      <c r="M403">
        <v>1.3481691039999999</v>
      </c>
      <c r="N403">
        <v>8.7877160070000002</v>
      </c>
      <c r="O403">
        <v>0.38891164099999997</v>
      </c>
      <c r="P403">
        <v>14.594140510000001</v>
      </c>
      <c r="Q403">
        <v>6.0351161180000004</v>
      </c>
    </row>
    <row r="404" spans="1:17">
      <c r="A404" t="s">
        <v>10004</v>
      </c>
      <c r="B404" s="14" t="s">
        <v>10005</v>
      </c>
      <c r="C404">
        <v>86.265749349999993</v>
      </c>
      <c r="D404">
        <v>8.1322348550000001</v>
      </c>
      <c r="E404">
        <v>8.0060169709999993</v>
      </c>
      <c r="F404">
        <v>2.4983937979999999</v>
      </c>
      <c r="G404">
        <v>8.5575524999999999</v>
      </c>
      <c r="H404">
        <v>4.2294649700000004</v>
      </c>
      <c r="I404">
        <v>34.79658319</v>
      </c>
      <c r="J404">
        <v>11.63398059</v>
      </c>
      <c r="K404">
        <v>26.644721409999999</v>
      </c>
      <c r="L404">
        <v>44.070034710000002</v>
      </c>
      <c r="M404">
        <v>28.18572206</v>
      </c>
      <c r="N404">
        <v>9.2765958400000006</v>
      </c>
      <c r="O404">
        <v>42.686941740000002</v>
      </c>
      <c r="P404">
        <v>7.7104830910000004</v>
      </c>
      <c r="Q404">
        <v>7.5704496580000002</v>
      </c>
    </row>
    <row r="405" spans="1:17">
      <c r="A405" t="s">
        <v>10006</v>
      </c>
      <c r="B405" s="14" t="s">
        <v>10007</v>
      </c>
      <c r="C405">
        <v>2.0648716600000001</v>
      </c>
      <c r="D405">
        <v>0.45743821099999998</v>
      </c>
      <c r="E405">
        <v>0.109838647</v>
      </c>
      <c r="F405">
        <v>0.28106930200000002</v>
      </c>
      <c r="G405">
        <v>0.17828234400000001</v>
      </c>
      <c r="H405">
        <v>0</v>
      </c>
      <c r="I405">
        <v>3.011242776</v>
      </c>
      <c r="J405">
        <v>0.26176456300000001</v>
      </c>
      <c r="K405">
        <v>2.3418212170000001</v>
      </c>
      <c r="L405">
        <v>3.2617624369999998</v>
      </c>
      <c r="M405">
        <v>7.9272343310000002</v>
      </c>
      <c r="N405">
        <v>0.38181110899999998</v>
      </c>
      <c r="O405">
        <v>10.290602030000001</v>
      </c>
      <c r="P405">
        <v>0.46469429299999998</v>
      </c>
      <c r="Q405">
        <v>4.9681075879999996</v>
      </c>
    </row>
    <row r="406" spans="1:17">
      <c r="A406" t="s">
        <v>10008</v>
      </c>
      <c r="B406" s="14" t="s">
        <v>3824</v>
      </c>
      <c r="C406">
        <v>18.508927849999999</v>
      </c>
      <c r="D406">
        <v>1.128137868</v>
      </c>
      <c r="E406">
        <v>1.2502383399999999</v>
      </c>
      <c r="F406">
        <v>1.399681135</v>
      </c>
      <c r="G406">
        <v>1.2852224919999999</v>
      </c>
      <c r="H406">
        <v>2.7079808910000001</v>
      </c>
      <c r="I406">
        <v>3.1419180020000002</v>
      </c>
      <c r="J406">
        <v>3.0912675489999999</v>
      </c>
      <c r="K406">
        <v>8.1744387770000007</v>
      </c>
      <c r="L406">
        <v>12.004399579999999</v>
      </c>
      <c r="M406">
        <v>2.6317590850000001</v>
      </c>
      <c r="N406">
        <v>1.5331597779999999</v>
      </c>
      <c r="O406">
        <v>4.5551633349999996</v>
      </c>
      <c r="P406">
        <v>1.7337420480000001</v>
      </c>
      <c r="Q406">
        <v>1.9523035339999999</v>
      </c>
    </row>
    <row r="407" spans="1:17">
      <c r="A407" t="s">
        <v>10008</v>
      </c>
      <c r="B407" s="14" t="s">
        <v>10009</v>
      </c>
      <c r="C407">
        <v>1.2865243989999999</v>
      </c>
      <c r="D407">
        <v>1.8050521289999999</v>
      </c>
      <c r="E407">
        <v>3.0111529520000002</v>
      </c>
      <c r="F407">
        <v>1.050726364</v>
      </c>
      <c r="G407">
        <v>1.8513223649999999</v>
      </c>
      <c r="H407">
        <v>3.9527709999999998</v>
      </c>
      <c r="I407">
        <v>4.3777153550000003</v>
      </c>
      <c r="J407">
        <v>6.9042782010000003</v>
      </c>
      <c r="K407">
        <v>6.0308583789999997</v>
      </c>
      <c r="L407">
        <v>5.9612688360000003</v>
      </c>
      <c r="M407">
        <v>3.29272454</v>
      </c>
      <c r="N407">
        <v>3.6476243049999999</v>
      </c>
      <c r="O407">
        <v>3.324528173</v>
      </c>
      <c r="P407">
        <v>1.093776807</v>
      </c>
      <c r="Q407">
        <v>3.2427938570000001</v>
      </c>
    </row>
    <row r="408" spans="1:17">
      <c r="A408" t="s">
        <v>10010</v>
      </c>
      <c r="B408" s="14" t="s">
        <v>3585</v>
      </c>
      <c r="C408">
        <v>3.3857658289999999</v>
      </c>
      <c r="D408">
        <v>2.8225960780000001</v>
      </c>
      <c r="E408">
        <v>2.6825749499999998</v>
      </c>
      <c r="F408">
        <v>3.3352344390000002</v>
      </c>
      <c r="G408">
        <v>2.0770758499999999</v>
      </c>
      <c r="H408">
        <v>2.600641891</v>
      </c>
      <c r="I408">
        <v>2.5986992670000002</v>
      </c>
      <c r="J408">
        <v>4.1453115309999999</v>
      </c>
      <c r="K408">
        <v>2.991063993</v>
      </c>
      <c r="L408">
        <v>3.9408564510000001</v>
      </c>
      <c r="M408">
        <v>2.0523584029999999</v>
      </c>
      <c r="N408">
        <v>4.6569697330000004</v>
      </c>
      <c r="O408">
        <v>3.3549607469999998</v>
      </c>
      <c r="P408">
        <v>2.9943623650000002</v>
      </c>
      <c r="Q408">
        <v>2.9399804500000002</v>
      </c>
    </row>
    <row r="409" spans="1:17">
      <c r="A409" t="e">
        <v>#N/A</v>
      </c>
      <c r="B409" s="14" t="s">
        <v>10011</v>
      </c>
      <c r="C409">
        <v>9.3088476470000003</v>
      </c>
      <c r="D409">
        <v>0.74989870599999997</v>
      </c>
      <c r="E409">
        <v>3.1511087390000001</v>
      </c>
      <c r="F409">
        <v>1.15192337</v>
      </c>
      <c r="G409">
        <v>1.8997298920000001</v>
      </c>
      <c r="H409">
        <v>0</v>
      </c>
      <c r="I409">
        <v>3.7023476749999999</v>
      </c>
      <c r="J409">
        <v>6.0077112890000004</v>
      </c>
      <c r="K409">
        <v>1.53562047</v>
      </c>
      <c r="L409">
        <v>7.4860121509999997</v>
      </c>
      <c r="M409">
        <v>0</v>
      </c>
      <c r="N409">
        <v>10.536317499999999</v>
      </c>
      <c r="O409">
        <v>2.8116398980000001</v>
      </c>
      <c r="P409">
        <v>2.7932443870000001</v>
      </c>
      <c r="Q409">
        <v>0</v>
      </c>
    </row>
    <row r="410" spans="1:17">
      <c r="A410" t="s">
        <v>10012</v>
      </c>
      <c r="B410" s="14" t="s">
        <v>3499</v>
      </c>
      <c r="C410">
        <v>18.951281659999999</v>
      </c>
      <c r="D410">
        <v>52.675618309999997</v>
      </c>
      <c r="E410">
        <v>45.690556559999997</v>
      </c>
      <c r="F410">
        <v>55.156022880000002</v>
      </c>
      <c r="G410">
        <v>38.84659851</v>
      </c>
      <c r="H410">
        <v>60.792450019999997</v>
      </c>
      <c r="I410">
        <v>53.086947590000001</v>
      </c>
      <c r="J410">
        <v>92.019447670000005</v>
      </c>
      <c r="K410">
        <v>65.623567159999993</v>
      </c>
      <c r="L410">
        <v>61.681661409999997</v>
      </c>
      <c r="M410">
        <v>10.73016202</v>
      </c>
      <c r="N410">
        <v>20.706120240000001</v>
      </c>
      <c r="O410">
        <v>14.495400679999999</v>
      </c>
      <c r="P410">
        <v>14.032366469999999</v>
      </c>
      <c r="Q410">
        <v>30.273050999999999</v>
      </c>
    </row>
    <row r="411" spans="1:17">
      <c r="A411" t="s">
        <v>10013</v>
      </c>
      <c r="B411" s="14" t="s">
        <v>7969</v>
      </c>
      <c r="C411">
        <v>21.395241200000001</v>
      </c>
      <c r="D411">
        <v>0.579683159</v>
      </c>
      <c r="E411">
        <v>0.47488941899999998</v>
      </c>
      <c r="F411">
        <v>0.314278012</v>
      </c>
      <c r="G411">
        <v>0.45185238100000003</v>
      </c>
      <c r="H411">
        <v>0.94583636999999998</v>
      </c>
      <c r="I411">
        <v>2.9180884150000002</v>
      </c>
      <c r="J411">
        <v>0.74148739500000005</v>
      </c>
      <c r="K411">
        <v>2.7232509130000002</v>
      </c>
      <c r="L411">
        <v>15.56114767</v>
      </c>
      <c r="M411">
        <v>0</v>
      </c>
      <c r="N411">
        <v>0.56923012900000003</v>
      </c>
      <c r="O411">
        <v>8.6937624289999995</v>
      </c>
      <c r="P411">
        <v>0.369492294</v>
      </c>
      <c r="Q411">
        <v>3.7033973819999999</v>
      </c>
    </row>
    <row r="412" spans="1:17">
      <c r="A412" t="s">
        <v>10014</v>
      </c>
      <c r="B412" s="14" t="s">
        <v>7967</v>
      </c>
      <c r="C412">
        <v>7.6142768639999998</v>
      </c>
      <c r="D412">
        <v>0.71023885200000003</v>
      </c>
      <c r="E412">
        <v>1.3216877520000001</v>
      </c>
      <c r="F412">
        <v>0.79097620300000004</v>
      </c>
      <c r="G412">
        <v>0.65742154900000005</v>
      </c>
      <c r="H412">
        <v>0.69259797499999998</v>
      </c>
      <c r="I412">
        <v>1.753270903</v>
      </c>
      <c r="J412">
        <v>2.7433840690000002</v>
      </c>
      <c r="K412">
        <v>1.5453065770000001</v>
      </c>
      <c r="L412">
        <v>3.7982677580000002</v>
      </c>
      <c r="M412">
        <v>0.76926097299999996</v>
      </c>
      <c r="N412">
        <v>0.61751756300000005</v>
      </c>
      <c r="O412">
        <v>2.4410291079999999</v>
      </c>
      <c r="P412">
        <v>0.48100331200000002</v>
      </c>
      <c r="Q412">
        <v>2.7548943440000002</v>
      </c>
    </row>
    <row r="413" spans="1:17">
      <c r="A413" t="s">
        <v>10015</v>
      </c>
      <c r="B413" s="14" t="s">
        <v>8097</v>
      </c>
      <c r="C413">
        <v>4.0975482980000004</v>
      </c>
      <c r="D413">
        <v>1.4912939540000001</v>
      </c>
      <c r="E413">
        <v>1.089823575</v>
      </c>
      <c r="F413">
        <v>1.2748713920000001</v>
      </c>
      <c r="G413">
        <v>0.73284025100000005</v>
      </c>
      <c r="H413">
        <v>1.7422937730000001</v>
      </c>
      <c r="I413">
        <v>2.3475315760000002</v>
      </c>
      <c r="J413">
        <v>1.038895503</v>
      </c>
      <c r="K413">
        <v>1.925239272</v>
      </c>
      <c r="L413">
        <v>1.017133574</v>
      </c>
      <c r="M413">
        <v>1.4045418730000001</v>
      </c>
      <c r="N413">
        <v>1.208662619</v>
      </c>
      <c r="O413">
        <v>2.5931117800000001</v>
      </c>
      <c r="P413">
        <v>1.5808168730000001</v>
      </c>
      <c r="Q413">
        <v>1.9113909929999999</v>
      </c>
    </row>
    <row r="414" spans="1:17">
      <c r="A414" t="s">
        <v>10016</v>
      </c>
      <c r="B414" s="14" t="s">
        <v>10017</v>
      </c>
      <c r="C414">
        <v>10.436174449999999</v>
      </c>
      <c r="D414">
        <v>3.897307498</v>
      </c>
      <c r="E414">
        <v>2.2522870670000001</v>
      </c>
      <c r="F414">
        <v>3.6528862389999999</v>
      </c>
      <c r="G414">
        <v>1.699153023</v>
      </c>
      <c r="H414">
        <v>0.68709719700000005</v>
      </c>
      <c r="I414">
        <v>5.6528745249999997</v>
      </c>
      <c r="J414">
        <v>1.85219691</v>
      </c>
      <c r="K414">
        <v>3.6522265919999999</v>
      </c>
      <c r="L414">
        <v>2.4492656570000002</v>
      </c>
      <c r="M414">
        <v>16.026177709999999</v>
      </c>
      <c r="N414">
        <v>1.580541776</v>
      </c>
      <c r="O414">
        <v>18.162314049999999</v>
      </c>
      <c r="P414">
        <v>4.8762144870000004</v>
      </c>
      <c r="Q414">
        <v>10.45377976</v>
      </c>
    </row>
    <row r="415" spans="1:17">
      <c r="A415" t="s">
        <v>10018</v>
      </c>
      <c r="B415" s="14" t="s">
        <v>977</v>
      </c>
      <c r="C415">
        <v>8.3344971139999995</v>
      </c>
      <c r="D415">
        <v>43.205062069999997</v>
      </c>
      <c r="E415">
        <v>33.250851910000002</v>
      </c>
      <c r="F415">
        <v>57.631969959999999</v>
      </c>
      <c r="G415">
        <v>32.598143980000003</v>
      </c>
      <c r="H415">
        <v>60.657185550000001</v>
      </c>
      <c r="I415">
        <v>26.739592760000001</v>
      </c>
      <c r="J415">
        <v>53.779278589999997</v>
      </c>
      <c r="K415">
        <v>24.576125789999999</v>
      </c>
      <c r="L415">
        <v>17.641823070000001</v>
      </c>
      <c r="M415">
        <v>6.399381902</v>
      </c>
      <c r="N415">
        <v>33.082590570000001</v>
      </c>
      <c r="O415">
        <v>8.3072468439999998</v>
      </c>
      <c r="P415">
        <v>52.205817019999998</v>
      </c>
      <c r="Q415">
        <v>35.808761629999999</v>
      </c>
    </row>
    <row r="416" spans="1:17">
      <c r="A416" t="s">
        <v>10019</v>
      </c>
      <c r="B416" s="14" t="s">
        <v>10020</v>
      </c>
      <c r="C416">
        <v>0</v>
      </c>
      <c r="D416">
        <v>0</v>
      </c>
      <c r="E416">
        <v>0.96561448299999997</v>
      </c>
      <c r="F416">
        <v>0</v>
      </c>
      <c r="G416">
        <v>0.78365865400000001</v>
      </c>
      <c r="H416">
        <v>0</v>
      </c>
      <c r="I416">
        <v>13.236231979999999</v>
      </c>
      <c r="J416">
        <v>3.4518403950000001</v>
      </c>
      <c r="K416">
        <v>0</v>
      </c>
      <c r="L416">
        <v>5.734966923</v>
      </c>
      <c r="M416">
        <v>0</v>
      </c>
      <c r="N416">
        <v>1.67829059</v>
      </c>
      <c r="O416">
        <v>0</v>
      </c>
      <c r="P416">
        <v>1.361741519</v>
      </c>
      <c r="Q416">
        <v>6.2393815860000004</v>
      </c>
    </row>
    <row r="417" spans="1:17">
      <c r="A417" t="s">
        <v>10021</v>
      </c>
      <c r="B417" s="14" t="s">
        <v>3540</v>
      </c>
      <c r="C417">
        <v>18.002368440000001</v>
      </c>
      <c r="D417">
        <v>14.11797093</v>
      </c>
      <c r="E417">
        <v>10.76361288</v>
      </c>
      <c r="F417">
        <v>12.69345236</v>
      </c>
      <c r="G417">
        <v>25.242417280000002</v>
      </c>
      <c r="H417">
        <v>10.509132660000001</v>
      </c>
      <c r="I417">
        <v>5.7757054119999998</v>
      </c>
      <c r="J417">
        <v>7.668081366</v>
      </c>
      <c r="K417">
        <v>11.923483790000001</v>
      </c>
      <c r="L417">
        <v>12.284929139999999</v>
      </c>
      <c r="M417">
        <v>8.9846596600000002</v>
      </c>
      <c r="N417">
        <v>12.11676057</v>
      </c>
      <c r="O417">
        <v>13.15857278</v>
      </c>
      <c r="P417">
        <v>10.69566639</v>
      </c>
      <c r="Q417">
        <v>9.1578020060000007</v>
      </c>
    </row>
    <row r="418" spans="1:17">
      <c r="A418" t="s">
        <v>10022</v>
      </c>
      <c r="B418" s="14" t="s">
        <v>10023</v>
      </c>
      <c r="C418">
        <v>104.3537291</v>
      </c>
      <c r="D418">
        <v>11.804857050000001</v>
      </c>
      <c r="E418">
        <v>4.2518186120000001</v>
      </c>
      <c r="F418">
        <v>5.1378259560000004</v>
      </c>
      <c r="G418">
        <v>3.8340288980000001</v>
      </c>
      <c r="H418">
        <v>9.3798618279999992</v>
      </c>
      <c r="I418">
        <v>71.233700080000006</v>
      </c>
      <c r="J418">
        <v>1.6888036340000001</v>
      </c>
      <c r="K418">
        <v>29.20981304</v>
      </c>
      <c r="L418">
        <v>58.922160159999997</v>
      </c>
      <c r="M418">
        <v>34.095631529999999</v>
      </c>
      <c r="N418">
        <v>4.3791955189999996</v>
      </c>
      <c r="O418">
        <v>113.1105599</v>
      </c>
      <c r="P418">
        <v>2.664913511</v>
      </c>
      <c r="Q418">
        <v>39.683808689999999</v>
      </c>
    </row>
    <row r="419" spans="1:17">
      <c r="A419" t="s">
        <v>10024</v>
      </c>
      <c r="B419" s="14" t="s">
        <v>10025</v>
      </c>
      <c r="C419">
        <v>0</v>
      </c>
      <c r="D419">
        <v>1.4756071310000001</v>
      </c>
      <c r="E419">
        <v>2.1259093060000001</v>
      </c>
      <c r="F419">
        <v>2.266687922</v>
      </c>
      <c r="G419">
        <v>2.300417339</v>
      </c>
      <c r="H419">
        <v>6.3953603369999996</v>
      </c>
      <c r="I419">
        <v>19.42737275</v>
      </c>
      <c r="J419">
        <v>3.7998081770000001</v>
      </c>
      <c r="K419">
        <v>4.5325571949999999</v>
      </c>
      <c r="L419">
        <v>0</v>
      </c>
      <c r="M419">
        <v>0</v>
      </c>
      <c r="N419">
        <v>1.23164874</v>
      </c>
      <c r="O419">
        <v>0</v>
      </c>
      <c r="P419">
        <v>0.99934256700000001</v>
      </c>
      <c r="Q419">
        <v>4.5789010030000004</v>
      </c>
    </row>
    <row r="420" spans="1:17">
      <c r="A420" t="s">
        <v>10024</v>
      </c>
      <c r="B420" s="14" t="s">
        <v>10026</v>
      </c>
      <c r="C420">
        <v>16.43678933</v>
      </c>
      <c r="D420">
        <v>47.336889460000002</v>
      </c>
      <c r="E420">
        <v>27.468769550000001</v>
      </c>
      <c r="F420">
        <v>71.036420680000006</v>
      </c>
      <c r="G420">
        <v>34.887755490000004</v>
      </c>
      <c r="H420">
        <v>95.478593529999998</v>
      </c>
      <c r="I420">
        <v>13.98255352</v>
      </c>
      <c r="J420">
        <v>17.103687879999999</v>
      </c>
      <c r="K420">
        <v>34.797210790000001</v>
      </c>
      <c r="L420">
        <v>25.964278109999999</v>
      </c>
      <c r="M420">
        <v>11.83169303</v>
      </c>
      <c r="N420">
        <v>19.417701520000001</v>
      </c>
      <c r="O420">
        <v>10.61864222</v>
      </c>
      <c r="P420">
        <v>53.430852979999997</v>
      </c>
      <c r="Q420">
        <v>49.433906350000001</v>
      </c>
    </row>
    <row r="421" spans="1:17">
      <c r="A421" t="e">
        <v>#N/A</v>
      </c>
      <c r="B421" s="14" t="s">
        <v>10027</v>
      </c>
      <c r="C421">
        <v>17.626953189999998</v>
      </c>
      <c r="D421">
        <v>23.429762010000001</v>
      </c>
      <c r="E421">
        <v>20.360334649999999</v>
      </c>
      <c r="F421">
        <v>20.908813949999999</v>
      </c>
      <c r="G421">
        <v>11.3057096</v>
      </c>
      <c r="H421">
        <v>40.618337359999998</v>
      </c>
      <c r="I421">
        <v>55.083709319999997</v>
      </c>
      <c r="J421">
        <v>42.13771019</v>
      </c>
      <c r="K421">
        <v>35.412906220000004</v>
      </c>
      <c r="L421">
        <v>14.31993265</v>
      </c>
      <c r="M421">
        <v>0</v>
      </c>
      <c r="N421">
        <v>8.6916350080000004</v>
      </c>
      <c r="O421">
        <v>8.3663431119999991</v>
      </c>
      <c r="P421">
        <v>42.313626720000002</v>
      </c>
      <c r="Q421">
        <v>24.234671160000001</v>
      </c>
    </row>
    <row r="422" spans="1:17">
      <c r="A422" t="s">
        <v>10028</v>
      </c>
      <c r="B422" s="14" t="s">
        <v>890</v>
      </c>
      <c r="C422">
        <v>14.50729503</v>
      </c>
      <c r="D422">
        <v>84.845682159999996</v>
      </c>
      <c r="E422">
        <v>55.047940420000003</v>
      </c>
      <c r="F422">
        <v>83.465076190000005</v>
      </c>
      <c r="G422">
        <v>53.943978479999998</v>
      </c>
      <c r="H422">
        <v>85.059790219999996</v>
      </c>
      <c r="I422">
        <v>21.156272430000001</v>
      </c>
      <c r="J422">
        <v>44.506106080000002</v>
      </c>
      <c r="K422">
        <v>71.516039050000003</v>
      </c>
      <c r="L422">
        <v>56.832582039999998</v>
      </c>
      <c r="M422">
        <v>12.99546612</v>
      </c>
      <c r="N422">
        <v>33.02472358</v>
      </c>
      <c r="O422">
        <v>21.422018269999999</v>
      </c>
      <c r="P422">
        <v>44.256599370000004</v>
      </c>
      <c r="Q422">
        <v>69.809474309999999</v>
      </c>
    </row>
    <row r="423" spans="1:17">
      <c r="A423" t="s">
        <v>10029</v>
      </c>
      <c r="B423" s="14" t="s">
        <v>6524</v>
      </c>
      <c r="C423">
        <v>2.3114235000000001</v>
      </c>
      <c r="D423">
        <v>1.3898708959999999</v>
      </c>
      <c r="E423">
        <v>0.92508029300000005</v>
      </c>
      <c r="F423">
        <v>0.98883656499999995</v>
      </c>
      <c r="G423">
        <v>0.779272505</v>
      </c>
      <c r="H423">
        <v>1.9022447060000001</v>
      </c>
      <c r="I423">
        <v>2.8892521310000001</v>
      </c>
      <c r="J423">
        <v>4.1441404740000003</v>
      </c>
      <c r="K423">
        <v>1.5978311080000001</v>
      </c>
      <c r="L423">
        <v>1.6691321640000001</v>
      </c>
      <c r="M423">
        <v>2.1128023269999998</v>
      </c>
      <c r="N423">
        <v>1.5467827460000001</v>
      </c>
      <c r="O423">
        <v>1.7065675</v>
      </c>
      <c r="P423">
        <v>1.188983267</v>
      </c>
      <c r="Q423">
        <v>1.5132828469999999</v>
      </c>
    </row>
    <row r="424" spans="1:17">
      <c r="A424" t="s">
        <v>10030</v>
      </c>
      <c r="B424" s="14" t="s">
        <v>8250</v>
      </c>
      <c r="C424">
        <v>0.57357546100000001</v>
      </c>
      <c r="D424">
        <v>0.50826467799999997</v>
      </c>
      <c r="E424">
        <v>0.549193237</v>
      </c>
      <c r="F424">
        <v>0.62459845000000003</v>
      </c>
      <c r="G424">
        <v>0.59427447899999997</v>
      </c>
      <c r="H424">
        <v>0.22028463400000001</v>
      </c>
      <c r="I424">
        <v>2.5093689800000001</v>
      </c>
      <c r="J424">
        <v>5.4534284020000001</v>
      </c>
      <c r="K424">
        <v>1.301011787</v>
      </c>
      <c r="L424">
        <v>0.36241804900000002</v>
      </c>
      <c r="M424">
        <v>0</v>
      </c>
      <c r="N424">
        <v>5.302932073</v>
      </c>
      <c r="O424">
        <v>1.9056670419999999</v>
      </c>
      <c r="P424">
        <v>3.0979619559999998</v>
      </c>
      <c r="Q424">
        <v>0.39429425299999998</v>
      </c>
    </row>
    <row r="425" spans="1:17">
      <c r="A425" t="s">
        <v>10031</v>
      </c>
      <c r="B425" s="14" t="s">
        <v>8976</v>
      </c>
      <c r="C425">
        <v>14.565019850000001</v>
      </c>
      <c r="D425">
        <v>2.8791553140000001</v>
      </c>
      <c r="E425">
        <v>3.647382108</v>
      </c>
      <c r="F425">
        <v>1.8300768460000001</v>
      </c>
      <c r="G425">
        <v>3.4050670099999998</v>
      </c>
      <c r="H425">
        <v>0.34423209199999999</v>
      </c>
      <c r="I425">
        <v>8.8229576729999994</v>
      </c>
      <c r="J425">
        <v>5.3972074909999996</v>
      </c>
      <c r="K425">
        <v>5.4892390989999997</v>
      </c>
      <c r="L425">
        <v>13.167396930000001</v>
      </c>
      <c r="M425">
        <v>6.8820265489999999</v>
      </c>
      <c r="N425">
        <v>4.3090998770000004</v>
      </c>
      <c r="O425">
        <v>7.941141011</v>
      </c>
      <c r="P425">
        <v>1.916265128</v>
      </c>
      <c r="Q425">
        <v>5.391326737</v>
      </c>
    </row>
    <row r="426" spans="1:17">
      <c r="A426" t="s">
        <v>10032</v>
      </c>
      <c r="B426" s="14" t="s">
        <v>9292</v>
      </c>
      <c r="C426">
        <v>4.5781691149999997</v>
      </c>
      <c r="D426">
        <v>0.76716470800000003</v>
      </c>
      <c r="E426">
        <v>0.76181438300000004</v>
      </c>
      <c r="F426">
        <v>0.65513595199999997</v>
      </c>
      <c r="G426">
        <v>0.55744905700000003</v>
      </c>
      <c r="H426">
        <v>0.33812877299999999</v>
      </c>
      <c r="I426">
        <v>3.8517886560000001</v>
      </c>
      <c r="J426">
        <v>3.1325435229999998</v>
      </c>
      <c r="K426">
        <v>1.5976040140000001</v>
      </c>
      <c r="L426">
        <v>3.0781839940000002</v>
      </c>
      <c r="M426">
        <v>2.4786690629999999</v>
      </c>
      <c r="N426">
        <v>1.280662618</v>
      </c>
      <c r="O426">
        <v>2.3401027920000002</v>
      </c>
      <c r="P426">
        <v>1.497025391</v>
      </c>
      <c r="Q426">
        <v>1.291151164</v>
      </c>
    </row>
    <row r="427" spans="1:17">
      <c r="A427" t="s">
        <v>10033</v>
      </c>
      <c r="B427" s="14" t="s">
        <v>3606</v>
      </c>
      <c r="C427">
        <v>4.1313322939999999</v>
      </c>
      <c r="D427">
        <v>0.70402187100000002</v>
      </c>
      <c r="E427">
        <v>0.96357105099999996</v>
      </c>
      <c r="F427">
        <v>0.60561296399999998</v>
      </c>
      <c r="G427">
        <v>0.49389491200000002</v>
      </c>
      <c r="H427">
        <v>0.42717758900000002</v>
      </c>
      <c r="I427">
        <v>0.92689273599999999</v>
      </c>
      <c r="J427">
        <v>2.1352092119999999</v>
      </c>
      <c r="K427">
        <v>1.513759002</v>
      </c>
      <c r="L427">
        <v>2.2088118080000001</v>
      </c>
      <c r="M427">
        <v>14.335514180000001</v>
      </c>
      <c r="N427">
        <v>1.331956159</v>
      </c>
      <c r="O427">
        <v>8.4468196710000001</v>
      </c>
      <c r="P427">
        <v>0.28607574800000002</v>
      </c>
      <c r="Q427">
        <v>6.4446401959999999</v>
      </c>
    </row>
    <row r="428" spans="1:17">
      <c r="A428" t="s">
        <v>10034</v>
      </c>
      <c r="B428" s="14" t="s">
        <v>4590</v>
      </c>
      <c r="C428">
        <v>27.129700639999999</v>
      </c>
      <c r="D428">
        <v>1.6694825209999999</v>
      </c>
      <c r="E428">
        <v>1.763832295</v>
      </c>
      <c r="F428">
        <v>1.3335404850000001</v>
      </c>
      <c r="G428">
        <v>1.6483525699999999</v>
      </c>
      <c r="H428">
        <v>0.96475022099999996</v>
      </c>
      <c r="I428">
        <v>7.6929559970000003</v>
      </c>
      <c r="J428">
        <v>2.1017592669999998</v>
      </c>
      <c r="K428">
        <v>11.85155263</v>
      </c>
      <c r="L428">
        <v>17.30083239</v>
      </c>
      <c r="M428">
        <v>21.698634120000001</v>
      </c>
      <c r="N428">
        <v>2.0127917360000001</v>
      </c>
      <c r="O428">
        <v>39.782538250000002</v>
      </c>
      <c r="P428">
        <v>0.48994532200000002</v>
      </c>
      <c r="Q428">
        <v>12.260536630000001</v>
      </c>
    </row>
    <row r="429" spans="1:17">
      <c r="A429" t="s">
        <v>10035</v>
      </c>
      <c r="B429" s="14" t="s">
        <v>10036</v>
      </c>
      <c r="C429">
        <v>3.8062150410000002</v>
      </c>
      <c r="D429">
        <v>6.7456325990000003</v>
      </c>
      <c r="E429">
        <v>5.0616888229999999</v>
      </c>
      <c r="F429">
        <v>4.9219509160000001</v>
      </c>
      <c r="G429">
        <v>4.2722036289999998</v>
      </c>
      <c r="H429">
        <v>4.385389945</v>
      </c>
      <c r="I429">
        <v>0</v>
      </c>
      <c r="J429">
        <v>2.4125766199999998</v>
      </c>
      <c r="K429">
        <v>11.223474960000001</v>
      </c>
      <c r="L429">
        <v>3.6074791930000001</v>
      </c>
      <c r="M429">
        <v>0</v>
      </c>
      <c r="N429">
        <v>3.9881959189999998</v>
      </c>
      <c r="O429">
        <v>0</v>
      </c>
      <c r="P429">
        <v>3.140790923</v>
      </c>
      <c r="Q429">
        <v>5.2330297180000001</v>
      </c>
    </row>
    <row r="430" spans="1:17">
      <c r="A430" t="s">
        <v>10037</v>
      </c>
      <c r="B430" s="14" t="s">
        <v>3517</v>
      </c>
      <c r="C430">
        <v>1.1482140830000001</v>
      </c>
      <c r="D430">
        <v>3.306782245</v>
      </c>
      <c r="E430">
        <v>3.0131825440000002</v>
      </c>
      <c r="F430">
        <v>3.0216903679999998</v>
      </c>
      <c r="G430">
        <v>2.1810258920000001</v>
      </c>
      <c r="H430">
        <v>3.3808281149999999</v>
      </c>
      <c r="I430">
        <v>16.186476460000002</v>
      </c>
      <c r="J430">
        <v>52.498472190000001</v>
      </c>
      <c r="K430">
        <v>2.951693101</v>
      </c>
      <c r="L430">
        <v>3.3857033639999998</v>
      </c>
      <c r="M430">
        <v>1.4693668820000001</v>
      </c>
      <c r="N430">
        <v>17.740003349999999</v>
      </c>
      <c r="O430">
        <v>3.3909923270000002</v>
      </c>
      <c r="P430">
        <v>14.470554460000001</v>
      </c>
      <c r="Q430">
        <v>2.367958072</v>
      </c>
    </row>
    <row r="431" spans="1:17">
      <c r="A431" t="s">
        <v>10038</v>
      </c>
      <c r="B431" s="14" t="s">
        <v>1227</v>
      </c>
      <c r="C431">
        <v>49.736613409999997</v>
      </c>
      <c r="D431">
        <v>260.31681850000001</v>
      </c>
      <c r="E431">
        <v>255.9658675</v>
      </c>
      <c r="F431">
        <v>251.76122119999999</v>
      </c>
      <c r="G431">
        <v>286.41536439999999</v>
      </c>
      <c r="H431">
        <v>71.476972099999998</v>
      </c>
      <c r="I431">
        <v>207.30078470000001</v>
      </c>
      <c r="J431">
        <v>191.2691494</v>
      </c>
      <c r="K431">
        <v>407.44413909999997</v>
      </c>
      <c r="L431">
        <v>190.38352309999999</v>
      </c>
      <c r="M431">
        <v>43.73221736</v>
      </c>
      <c r="N431">
        <v>80.218899730000004</v>
      </c>
      <c r="O431">
        <v>31.983223089999999</v>
      </c>
      <c r="P431">
        <v>237.3419183</v>
      </c>
      <c r="Q431">
        <v>207.34914570000001</v>
      </c>
    </row>
    <row r="432" spans="1:17">
      <c r="A432" t="s">
        <v>10039</v>
      </c>
      <c r="B432" s="14" t="s">
        <v>2417</v>
      </c>
      <c r="C432">
        <v>15.932651699999999</v>
      </c>
      <c r="D432">
        <v>5.0826467849999997</v>
      </c>
      <c r="E432">
        <v>7.8423890270000003</v>
      </c>
      <c r="F432">
        <v>3.4121581970000001</v>
      </c>
      <c r="G432">
        <v>5.5392250839999999</v>
      </c>
      <c r="H432">
        <v>1.9580856339999999</v>
      </c>
      <c r="I432">
        <v>77.449659879999999</v>
      </c>
      <c r="J432">
        <v>10.637551699999999</v>
      </c>
      <c r="K432">
        <v>46.932795589999998</v>
      </c>
      <c r="L432">
        <v>12.349059430000001</v>
      </c>
      <c r="M432">
        <v>82.371467839999994</v>
      </c>
      <c r="N432">
        <v>9.7154953049999992</v>
      </c>
      <c r="O432">
        <v>48.229844890000003</v>
      </c>
      <c r="P432">
        <v>8.1592413659999998</v>
      </c>
      <c r="Q432">
        <v>5.5493265239999996</v>
      </c>
    </row>
    <row r="433" spans="1:17">
      <c r="A433" t="s">
        <v>10040</v>
      </c>
      <c r="B433" s="14" t="s">
        <v>10041</v>
      </c>
      <c r="C433">
        <v>8.2963593479999993</v>
      </c>
      <c r="D433">
        <v>0.61264046100000003</v>
      </c>
      <c r="E433">
        <v>2.5007906339999999</v>
      </c>
      <c r="F433">
        <v>0.87834157000000002</v>
      </c>
      <c r="G433">
        <v>0.87549365199999996</v>
      </c>
      <c r="H433">
        <v>2.1241732550000001</v>
      </c>
      <c r="I433">
        <v>1.344304811</v>
      </c>
      <c r="J433">
        <v>2.6293315509999999</v>
      </c>
      <c r="K433">
        <v>2.7181853419999999</v>
      </c>
      <c r="L433">
        <v>5.8245757810000001</v>
      </c>
      <c r="M433">
        <v>0</v>
      </c>
      <c r="N433">
        <v>1.477245363</v>
      </c>
      <c r="O433">
        <v>28.074559099999998</v>
      </c>
      <c r="P433">
        <v>1.59047154</v>
      </c>
      <c r="Q433">
        <v>8.2379335010000005</v>
      </c>
    </row>
    <row r="434" spans="1:17">
      <c r="A434" t="s">
        <v>10042</v>
      </c>
      <c r="B434" s="14" t="s">
        <v>8482</v>
      </c>
      <c r="C434">
        <v>75.852428329999995</v>
      </c>
      <c r="D434">
        <v>409.67989260000002</v>
      </c>
      <c r="E434">
        <v>394.71125560000002</v>
      </c>
      <c r="F434">
        <v>412.21485000000001</v>
      </c>
      <c r="G434">
        <v>442.6610804</v>
      </c>
      <c r="H434">
        <v>108.0080877</v>
      </c>
      <c r="I434">
        <v>289.15693249999998</v>
      </c>
      <c r="J434">
        <v>270.14327859999997</v>
      </c>
      <c r="K434">
        <v>588.80076329999997</v>
      </c>
      <c r="L434">
        <v>290.3704305</v>
      </c>
      <c r="M434">
        <v>68.969493099999994</v>
      </c>
      <c r="N434">
        <v>121.7202333</v>
      </c>
      <c r="O434">
        <v>48.634424189999997</v>
      </c>
      <c r="P434">
        <v>370.02510150000001</v>
      </c>
      <c r="Q434">
        <v>313.77521610000002</v>
      </c>
    </row>
    <row r="435" spans="1:17">
      <c r="A435" t="s">
        <v>10038</v>
      </c>
      <c r="B435" s="14" t="s">
        <v>10043</v>
      </c>
      <c r="C435">
        <v>23.909040269999998</v>
      </c>
      <c r="D435">
        <v>2.8890834349999999</v>
      </c>
      <c r="E435">
        <v>2.3123925779999999</v>
      </c>
      <c r="F435">
        <v>2.0710369640000001</v>
      </c>
      <c r="G435">
        <v>2.2519874999999998</v>
      </c>
      <c r="H435">
        <v>10.01715388</v>
      </c>
      <c r="I435">
        <v>28.527563140000002</v>
      </c>
      <c r="J435">
        <v>9.6439575949999998</v>
      </c>
      <c r="K435">
        <v>17.748539749999999</v>
      </c>
      <c r="L435">
        <v>24.72072584</v>
      </c>
      <c r="M435">
        <v>8.34445719</v>
      </c>
      <c r="N435">
        <v>6.1625652730000002</v>
      </c>
      <c r="O435">
        <v>9.6286334759999992</v>
      </c>
      <c r="P435">
        <v>3.5871138440000001</v>
      </c>
      <c r="Q435">
        <v>4.4825030870000004</v>
      </c>
    </row>
    <row r="436" spans="1:17">
      <c r="A436" t="s">
        <v>10035</v>
      </c>
      <c r="B436" s="14" t="s">
        <v>10044</v>
      </c>
      <c r="C436">
        <v>9.1772073780000003</v>
      </c>
      <c r="D436">
        <v>20.330587139999999</v>
      </c>
      <c r="E436">
        <v>15.62149653</v>
      </c>
      <c r="F436">
        <v>12.49196899</v>
      </c>
      <c r="G436">
        <v>11.88548958</v>
      </c>
      <c r="H436">
        <v>8.8113853530000004</v>
      </c>
      <c r="I436">
        <v>6.6916506130000002</v>
      </c>
      <c r="J436">
        <v>13.37907768</v>
      </c>
      <c r="K436">
        <v>37.469139480000003</v>
      </c>
      <c r="L436">
        <v>26.094099499999999</v>
      </c>
      <c r="M436">
        <v>0</v>
      </c>
      <c r="N436">
        <v>18.100674810000001</v>
      </c>
      <c r="O436">
        <v>5.0817787790000004</v>
      </c>
      <c r="P436">
        <v>16.522463770000002</v>
      </c>
      <c r="Q436">
        <v>15.771770119999999</v>
      </c>
    </row>
    <row r="437" spans="1:17">
      <c r="A437" t="s">
        <v>10035</v>
      </c>
      <c r="B437" s="14" t="s">
        <v>3518</v>
      </c>
      <c r="C437">
        <v>29.951426659999999</v>
      </c>
      <c r="D437">
        <v>4.5547012980000003</v>
      </c>
      <c r="E437">
        <v>3.3484922639999999</v>
      </c>
      <c r="F437">
        <v>2.28034099</v>
      </c>
      <c r="G437">
        <v>2.6736872699999998</v>
      </c>
      <c r="H437">
        <v>3.8993223440000002</v>
      </c>
      <c r="I437">
        <v>6.2927015600000002</v>
      </c>
      <c r="J437">
        <v>3.1212246640000001</v>
      </c>
      <c r="K437">
        <v>9.9027227880000002</v>
      </c>
      <c r="L437">
        <v>17.00045819</v>
      </c>
      <c r="M437">
        <v>8.7701424679999995</v>
      </c>
      <c r="N437">
        <v>1.2828728110000001</v>
      </c>
      <c r="O437">
        <v>9.8387235119999996</v>
      </c>
      <c r="P437">
        <v>1.2947843459999999</v>
      </c>
      <c r="Q437">
        <v>3.1407827410000002</v>
      </c>
    </row>
    <row r="438" spans="1:17">
      <c r="A438" t="s">
        <v>10045</v>
      </c>
      <c r="B438" s="14" t="s">
        <v>9377</v>
      </c>
      <c r="C438">
        <v>5.3960060800000003</v>
      </c>
      <c r="D438">
        <v>1.1953960210000001</v>
      </c>
      <c r="E438">
        <v>0.64295793599999995</v>
      </c>
      <c r="F438">
        <v>0.63656810600000002</v>
      </c>
      <c r="G438">
        <v>0.63361669200000004</v>
      </c>
      <c r="H438">
        <v>1.3263130569999999</v>
      </c>
      <c r="I438">
        <v>2.6230337769999998</v>
      </c>
      <c r="J438">
        <v>0.793502335</v>
      </c>
      <c r="K438">
        <v>2.2847036269999998</v>
      </c>
      <c r="L438">
        <v>2.909446634</v>
      </c>
      <c r="M438">
        <v>4.2812589589999996</v>
      </c>
      <c r="N438">
        <v>0.62083107199999998</v>
      </c>
      <c r="O438">
        <v>4.7807674929999999</v>
      </c>
      <c r="P438">
        <v>0.68004042899999995</v>
      </c>
      <c r="Q438">
        <v>2.5718426540000001</v>
      </c>
    </row>
    <row r="439" spans="1:17">
      <c r="A439" t="s">
        <v>10046</v>
      </c>
      <c r="B439" s="14" t="s">
        <v>4625</v>
      </c>
      <c r="C439">
        <v>3.6696895559999998</v>
      </c>
      <c r="D439">
        <v>4.6001588580000004</v>
      </c>
      <c r="E439">
        <v>3.5422606729999999</v>
      </c>
      <c r="F439">
        <v>4.2154303679999998</v>
      </c>
      <c r="G439">
        <v>7.0169210279999996</v>
      </c>
      <c r="H439">
        <v>3.4374715290000002</v>
      </c>
      <c r="I439">
        <v>3.7852640009999998</v>
      </c>
      <c r="J439">
        <v>4.8563169960000003</v>
      </c>
      <c r="K439">
        <v>6.6184110699999996</v>
      </c>
      <c r="L439">
        <v>4.9767680009999999</v>
      </c>
      <c r="M439">
        <v>2.0616994360000001</v>
      </c>
      <c r="N439">
        <v>4.5236975819999996</v>
      </c>
      <c r="O439">
        <v>2.8746082820000001</v>
      </c>
      <c r="P439">
        <v>4.0419876410000004</v>
      </c>
      <c r="Q439">
        <v>2.8918330129999998</v>
      </c>
    </row>
    <row r="440" spans="1:17">
      <c r="A440" t="s">
        <v>10047</v>
      </c>
      <c r="B440" s="14" t="s">
        <v>8881</v>
      </c>
      <c r="C440">
        <v>2.709395062</v>
      </c>
      <c r="D440">
        <v>6.694780776</v>
      </c>
      <c r="E440">
        <v>6.8624903140000004</v>
      </c>
      <c r="F440">
        <v>7.0072286320000003</v>
      </c>
      <c r="G440">
        <v>5.2724427680000003</v>
      </c>
      <c r="H440">
        <v>5.0026790419999996</v>
      </c>
      <c r="I440">
        <v>9.4220061630000007</v>
      </c>
      <c r="J440">
        <v>17.279235369999999</v>
      </c>
      <c r="K440">
        <v>16.12033379</v>
      </c>
      <c r="L440">
        <v>8.2963828829999997</v>
      </c>
      <c r="M440">
        <v>1.400218025</v>
      </c>
      <c r="N440">
        <v>4.2134424709999996</v>
      </c>
      <c r="O440">
        <v>1.50029805</v>
      </c>
      <c r="P440">
        <v>5.4564154560000002</v>
      </c>
      <c r="Q440">
        <v>4.0115933090000002</v>
      </c>
    </row>
    <row r="441" spans="1:17">
      <c r="A441" t="s">
        <v>10048</v>
      </c>
      <c r="B441" s="14" t="s">
        <v>5531</v>
      </c>
      <c r="C441">
        <v>4.1297433200000002</v>
      </c>
      <c r="D441">
        <v>10.978517050000001</v>
      </c>
      <c r="E441">
        <v>9.7856249559999995</v>
      </c>
      <c r="F441">
        <v>12.571463339999999</v>
      </c>
      <c r="G441">
        <v>6.4181643749999999</v>
      </c>
      <c r="H441">
        <v>8.2186194290000003</v>
      </c>
      <c r="I441">
        <v>16.424960599999999</v>
      </c>
      <c r="J441">
        <v>15.277531789999999</v>
      </c>
      <c r="K441">
        <v>15.328284330000001</v>
      </c>
      <c r="L441">
        <v>25.856880409999999</v>
      </c>
      <c r="M441">
        <v>5.0446036650000003</v>
      </c>
      <c r="N441">
        <v>6.8957400340000001</v>
      </c>
      <c r="O441">
        <v>1.6631275999999999</v>
      </c>
      <c r="P441">
        <v>21.404100790000001</v>
      </c>
      <c r="Q441">
        <v>12.38800853</v>
      </c>
    </row>
    <row r="442" spans="1:17">
      <c r="A442" t="s">
        <v>10049</v>
      </c>
      <c r="B442" s="14" t="s">
        <v>1312</v>
      </c>
      <c r="C442">
        <v>840.21008470000004</v>
      </c>
      <c r="D442">
        <v>6226.0667899999999</v>
      </c>
      <c r="E442">
        <v>4198.1444780000002</v>
      </c>
      <c r="F442">
        <v>9390.7298420000006</v>
      </c>
      <c r="G442">
        <v>3660.3290780000002</v>
      </c>
      <c r="H442">
        <v>16248.091</v>
      </c>
      <c r="I442">
        <v>3719.2498949999999</v>
      </c>
      <c r="J442">
        <v>5301.3382540000002</v>
      </c>
      <c r="K442">
        <v>8946.0667699999995</v>
      </c>
      <c r="L442">
        <v>1566.7963339999999</v>
      </c>
      <c r="M442">
        <v>709.43213920000005</v>
      </c>
      <c r="N442">
        <v>2826.6552750000001</v>
      </c>
      <c r="O442">
        <v>445.59844199999998</v>
      </c>
      <c r="P442">
        <v>9691.2262350000001</v>
      </c>
      <c r="Q442">
        <v>7061.4189640000004</v>
      </c>
    </row>
    <row r="443" spans="1:17">
      <c r="A443" t="s">
        <v>10050</v>
      </c>
      <c r="B443" s="14" t="s">
        <v>6240</v>
      </c>
      <c r="C443">
        <v>14.644479860000001</v>
      </c>
      <c r="D443">
        <v>8.2496455409999996</v>
      </c>
      <c r="E443">
        <v>11.529163</v>
      </c>
      <c r="F443">
        <v>12.98557263</v>
      </c>
      <c r="G443">
        <v>8.7425181740000006</v>
      </c>
      <c r="H443">
        <v>22.657848049999998</v>
      </c>
      <c r="I443">
        <v>10.373075419999999</v>
      </c>
      <c r="J443">
        <v>19.307457150000001</v>
      </c>
      <c r="K443">
        <v>8.1619706060000006</v>
      </c>
      <c r="L443">
        <v>4.4944244319999997</v>
      </c>
      <c r="M443">
        <v>3.2126582899999998</v>
      </c>
      <c r="N443">
        <v>10.47047014</v>
      </c>
      <c r="O443">
        <v>0.463384083</v>
      </c>
      <c r="P443">
        <v>15.19162702</v>
      </c>
      <c r="Q443">
        <v>7.7660387829999999</v>
      </c>
    </row>
    <row r="444" spans="1:17">
      <c r="A444" t="s">
        <v>10051</v>
      </c>
      <c r="B444" s="14" t="s">
        <v>1689</v>
      </c>
      <c r="C444">
        <v>9.0381587809999999</v>
      </c>
      <c r="D444">
        <v>32.036076700000002</v>
      </c>
      <c r="E444">
        <v>28.217807409999999</v>
      </c>
      <c r="F444">
        <v>23.84830444</v>
      </c>
      <c r="G444">
        <v>22.990618739999999</v>
      </c>
      <c r="H444">
        <v>9.4789145470000005</v>
      </c>
      <c r="I444">
        <v>33.458253069999998</v>
      </c>
      <c r="J444">
        <v>41.203681260000003</v>
      </c>
      <c r="K444">
        <v>39.897694819999998</v>
      </c>
      <c r="L444">
        <v>23.941555940000001</v>
      </c>
      <c r="M444">
        <v>10.676409870000001</v>
      </c>
      <c r="N444">
        <v>19.840465049999999</v>
      </c>
      <c r="O444">
        <v>14.244379909999999</v>
      </c>
      <c r="P444">
        <v>37.551054010000001</v>
      </c>
      <c r="Q444">
        <v>18.400398469999999</v>
      </c>
    </row>
    <row r="445" spans="1:17">
      <c r="A445" t="s">
        <v>10052</v>
      </c>
      <c r="B445" s="14" t="s">
        <v>1583</v>
      </c>
      <c r="C445">
        <v>35.056443100000003</v>
      </c>
      <c r="D445">
        <v>66.935381870000001</v>
      </c>
      <c r="E445">
        <v>58.536013109999999</v>
      </c>
      <c r="F445">
        <v>66.720524139999995</v>
      </c>
      <c r="G445">
        <v>50.437547729999999</v>
      </c>
      <c r="H445">
        <v>74.442286460000005</v>
      </c>
      <c r="I445">
        <v>66.483472019999994</v>
      </c>
      <c r="J445">
        <v>112.3186204</v>
      </c>
      <c r="K445">
        <v>74.096756600000006</v>
      </c>
      <c r="L445">
        <v>41.818103880000002</v>
      </c>
      <c r="M445">
        <v>10.863358809999999</v>
      </c>
      <c r="N445">
        <v>25.75444559</v>
      </c>
      <c r="O445">
        <v>16.36537818</v>
      </c>
      <c r="P445">
        <v>17.33537905</v>
      </c>
      <c r="Q445">
        <v>38.4718321</v>
      </c>
    </row>
    <row r="446" spans="1:17">
      <c r="A446" t="s">
        <v>10053</v>
      </c>
      <c r="B446" s="14" t="s">
        <v>7427</v>
      </c>
      <c r="C446">
        <v>41.521875770000001</v>
      </c>
      <c r="D446">
        <v>379.12677780000001</v>
      </c>
      <c r="E446">
        <v>281.93909350000001</v>
      </c>
      <c r="F446">
        <v>586.12114829999996</v>
      </c>
      <c r="G446">
        <v>214.3263828</v>
      </c>
      <c r="H446">
        <v>1249.875857</v>
      </c>
      <c r="I446">
        <v>522.87612330000002</v>
      </c>
      <c r="J446">
        <v>601.48944219999998</v>
      </c>
      <c r="K446">
        <v>525.12795340000002</v>
      </c>
      <c r="L446">
        <v>75.871430610000004</v>
      </c>
      <c r="M446">
        <v>61.392983270000002</v>
      </c>
      <c r="N446">
        <v>421.58309980000001</v>
      </c>
      <c r="O446">
        <v>44.741747949999997</v>
      </c>
      <c r="P446">
        <v>1229.9245699999999</v>
      </c>
      <c r="Q446">
        <v>891.79074100000003</v>
      </c>
    </row>
    <row r="447" spans="1:17">
      <c r="A447" t="s">
        <v>10054</v>
      </c>
      <c r="B447" s="14" t="s">
        <v>4564</v>
      </c>
      <c r="C447">
        <v>1.2865243989999999</v>
      </c>
      <c r="D447">
        <v>0.71252057700000004</v>
      </c>
      <c r="E447">
        <v>0.76989706199999997</v>
      </c>
      <c r="F447">
        <v>0.80993490499999998</v>
      </c>
      <c r="G447">
        <v>0.69424588700000001</v>
      </c>
      <c r="H447">
        <v>0.86466865599999998</v>
      </c>
      <c r="I447">
        <v>0.70356139600000001</v>
      </c>
      <c r="J447">
        <v>1.325132135</v>
      </c>
      <c r="K447">
        <v>0.94840111599999999</v>
      </c>
      <c r="L447">
        <v>0.81290029600000002</v>
      </c>
      <c r="M447">
        <v>0.92607877699999996</v>
      </c>
      <c r="N447">
        <v>4.1234013879999996</v>
      </c>
      <c r="O447">
        <v>1.4247977890000001</v>
      </c>
      <c r="P447">
        <v>2.5092526749999999</v>
      </c>
      <c r="Q447">
        <v>0.99494811500000002</v>
      </c>
    </row>
    <row r="448" spans="1:17">
      <c r="A448" t="s">
        <v>10006</v>
      </c>
      <c r="B448" s="14" t="s">
        <v>10055</v>
      </c>
      <c r="C448">
        <v>0</v>
      </c>
      <c r="D448">
        <v>2.7147668290000002</v>
      </c>
      <c r="E448">
        <v>5.8667526839999997</v>
      </c>
      <c r="F448">
        <v>1.167646953</v>
      </c>
      <c r="G448">
        <v>6.3483327149999997</v>
      </c>
      <c r="H448">
        <v>2.3531889669999999</v>
      </c>
      <c r="I448">
        <v>3.5741754019999998</v>
      </c>
      <c r="J448">
        <v>7.612144571</v>
      </c>
      <c r="K448">
        <v>5.0032975569999998</v>
      </c>
      <c r="L448">
        <v>11.614584349999999</v>
      </c>
      <c r="M448">
        <v>2.3522950539999998</v>
      </c>
      <c r="N448">
        <v>2.2659413009999998</v>
      </c>
      <c r="O448">
        <v>1.3571516029999999</v>
      </c>
      <c r="P448">
        <v>1.470842472</v>
      </c>
      <c r="Q448">
        <v>5.0544545200000002</v>
      </c>
    </row>
    <row r="449" spans="1:17">
      <c r="A449" t="s">
        <v>10056</v>
      </c>
      <c r="B449" s="14" t="s">
        <v>5088</v>
      </c>
      <c r="C449">
        <v>20.091823659999999</v>
      </c>
      <c r="D449">
        <v>2.5641697689999998</v>
      </c>
      <c r="E449">
        <v>2.3001641670000001</v>
      </c>
      <c r="F449">
        <v>4.4293311519999996</v>
      </c>
      <c r="G449">
        <v>1.546182146</v>
      </c>
      <c r="H449">
        <v>4.4452996440000003</v>
      </c>
      <c r="I449">
        <v>7.643556491</v>
      </c>
      <c r="J449">
        <v>3.1838101299999999</v>
      </c>
      <c r="K449">
        <v>7.0341324780000001</v>
      </c>
      <c r="L449">
        <v>7.1755323840000003</v>
      </c>
      <c r="M449">
        <v>5.4497115970000003</v>
      </c>
      <c r="N449">
        <v>2.0998601460000001</v>
      </c>
      <c r="O449">
        <v>6.0465374159999996</v>
      </c>
      <c r="P449">
        <v>4.980330167</v>
      </c>
      <c r="Q449">
        <v>4.0534533469999996</v>
      </c>
    </row>
    <row r="450" spans="1:17">
      <c r="A450" t="s">
        <v>10057</v>
      </c>
      <c r="B450" s="14" t="s">
        <v>5089</v>
      </c>
      <c r="C450">
        <v>2.57037966</v>
      </c>
      <c r="D450">
        <v>2.9989725009999999</v>
      </c>
      <c r="E450">
        <v>3.518482815</v>
      </c>
      <c r="F450">
        <v>3.5221132489999998</v>
      </c>
      <c r="G450">
        <v>3.491670799</v>
      </c>
      <c r="H450">
        <v>2.2375800149999998</v>
      </c>
      <c r="I450">
        <v>1.9991653279999999</v>
      </c>
      <c r="J450">
        <v>6.8210848860000004</v>
      </c>
      <c r="K450">
        <v>5.4415762729999999</v>
      </c>
      <c r="L450">
        <v>3.464776697</v>
      </c>
      <c r="M450">
        <v>1.6446544249999999</v>
      </c>
      <c r="N450">
        <v>3.274175488</v>
      </c>
      <c r="O450">
        <v>1.7079837389999999</v>
      </c>
      <c r="P450">
        <v>3.445036532</v>
      </c>
      <c r="Q450">
        <v>1.531366891</v>
      </c>
    </row>
    <row r="451" spans="1:17">
      <c r="A451" t="s">
        <v>10058</v>
      </c>
      <c r="B451" s="14" t="s">
        <v>10059</v>
      </c>
      <c r="C451">
        <v>20.153281759999999</v>
      </c>
      <c r="D451">
        <v>1.2649775649999999</v>
      </c>
      <c r="E451">
        <v>1.1971027869999999</v>
      </c>
      <c r="F451">
        <v>0.82297640400000005</v>
      </c>
      <c r="G451">
        <v>1.0150275769999999</v>
      </c>
      <c r="H451">
        <v>1.61249427</v>
      </c>
      <c r="I451">
        <v>59.269682940000003</v>
      </c>
      <c r="J451">
        <v>1.320000238</v>
      </c>
      <c r="K451">
        <v>14.856612849999999</v>
      </c>
      <c r="L451">
        <v>31.516663479999998</v>
      </c>
      <c r="M451">
        <v>58.027742150000002</v>
      </c>
      <c r="N451">
        <v>2.8362815220000002</v>
      </c>
      <c r="O451">
        <v>58.960206820000003</v>
      </c>
      <c r="P451">
        <v>2.0913447939999998</v>
      </c>
      <c r="Q451">
        <v>16.855718540000002</v>
      </c>
    </row>
    <row r="452" spans="1:17">
      <c r="A452" t="e">
        <v>#N/A</v>
      </c>
      <c r="B452" s="14" t="s">
        <v>10060</v>
      </c>
      <c r="C452">
        <v>1.2785583030000001</v>
      </c>
      <c r="D452">
        <v>0.141621737</v>
      </c>
      <c r="E452">
        <v>0.27204618600000002</v>
      </c>
      <c r="F452">
        <v>1.044220318</v>
      </c>
      <c r="G452">
        <v>0.66234926500000002</v>
      </c>
      <c r="H452">
        <v>4.4193325919999999</v>
      </c>
      <c r="I452">
        <v>0</v>
      </c>
      <c r="J452">
        <v>0.324166642</v>
      </c>
      <c r="K452">
        <v>0.29000882</v>
      </c>
      <c r="L452">
        <v>0.40393342900000001</v>
      </c>
      <c r="M452">
        <v>0</v>
      </c>
      <c r="N452">
        <v>0.236415548</v>
      </c>
      <c r="O452">
        <v>0.70798775599999997</v>
      </c>
      <c r="P452">
        <v>0.38364853900000001</v>
      </c>
      <c r="Q452">
        <v>2.6367665219999998</v>
      </c>
    </row>
    <row r="453" spans="1:17">
      <c r="A453" t="s">
        <v>10061</v>
      </c>
      <c r="B453" s="14" t="s">
        <v>10062</v>
      </c>
      <c r="C453">
        <v>45.52472951</v>
      </c>
      <c r="D453">
        <v>2.1611254039999999</v>
      </c>
      <c r="E453">
        <v>1.7297424800000001</v>
      </c>
      <c r="F453">
        <v>0.442628823</v>
      </c>
      <c r="G453">
        <v>2.2460767719999999</v>
      </c>
      <c r="H453">
        <v>0</v>
      </c>
      <c r="I453">
        <v>14.22634382</v>
      </c>
      <c r="J453">
        <v>4.122276587</v>
      </c>
      <c r="K453">
        <v>8.8509778299999997</v>
      </c>
      <c r="L453">
        <v>30.819802559999999</v>
      </c>
      <c r="M453">
        <v>0</v>
      </c>
      <c r="N453">
        <v>15.63321077</v>
      </c>
      <c r="O453">
        <v>28.810084419999999</v>
      </c>
      <c r="P453">
        <v>6.3422843200000001</v>
      </c>
      <c r="Q453">
        <v>0</v>
      </c>
    </row>
    <row r="454" spans="1:17">
      <c r="A454" t="s">
        <v>10061</v>
      </c>
      <c r="B454" s="14" t="s">
        <v>10063</v>
      </c>
      <c r="C454">
        <v>41.820185520000003</v>
      </c>
      <c r="D454">
        <v>0.82719387099999997</v>
      </c>
      <c r="E454">
        <v>1.271188687</v>
      </c>
      <c r="F454">
        <v>0.60991530299999996</v>
      </c>
      <c r="G454">
        <v>0.51582594900000001</v>
      </c>
      <c r="H454">
        <v>1.720849219</v>
      </c>
      <c r="I454">
        <v>5.445285309</v>
      </c>
      <c r="J454">
        <v>1.7040731060000001</v>
      </c>
      <c r="K454">
        <v>3.049025817</v>
      </c>
      <c r="L454">
        <v>16.51525285</v>
      </c>
      <c r="M454">
        <v>10.03447384</v>
      </c>
      <c r="N454">
        <v>1.2888138710000001</v>
      </c>
      <c r="O454">
        <v>19.0222099</v>
      </c>
      <c r="P454">
        <v>1.9047144030000001</v>
      </c>
      <c r="Q454">
        <v>12.320804150000001</v>
      </c>
    </row>
    <row r="455" spans="1:17">
      <c r="A455" t="s">
        <v>10064</v>
      </c>
      <c r="B455" s="14" t="s">
        <v>10065</v>
      </c>
      <c r="C455">
        <v>8.4403513110000006</v>
      </c>
      <c r="D455">
        <v>0.93491021100000005</v>
      </c>
      <c r="E455">
        <v>2.2448774660000002</v>
      </c>
      <c r="F455">
        <v>1.5592165680000001</v>
      </c>
      <c r="G455">
        <v>1.457490693</v>
      </c>
      <c r="H455">
        <v>0.69462015899999996</v>
      </c>
      <c r="I455">
        <v>2.637584913</v>
      </c>
      <c r="J455">
        <v>3.2099596080000001</v>
      </c>
      <c r="K455">
        <v>2.4614763160000002</v>
      </c>
      <c r="L455">
        <v>5.7140363860000001</v>
      </c>
      <c r="M455">
        <v>4.629041945</v>
      </c>
      <c r="N455">
        <v>1.63500621</v>
      </c>
      <c r="O455">
        <v>2.6707158550000001</v>
      </c>
      <c r="P455">
        <v>3.5276063149999999</v>
      </c>
      <c r="Q455">
        <v>2.4866440480000001</v>
      </c>
    </row>
    <row r="456" spans="1:17">
      <c r="A456" t="s">
        <v>10066</v>
      </c>
      <c r="B456" s="14" t="s">
        <v>9343</v>
      </c>
      <c r="C456">
        <v>1.602055598</v>
      </c>
      <c r="D456">
        <v>2.2083223959999998</v>
      </c>
      <c r="E456">
        <v>1.552891223</v>
      </c>
      <c r="F456">
        <v>1.6476476339999999</v>
      </c>
      <c r="G456">
        <v>1.229533405</v>
      </c>
      <c r="H456">
        <v>1.0938271470000001</v>
      </c>
      <c r="I456">
        <v>1.0383595779999999</v>
      </c>
      <c r="J456">
        <v>4.242391198</v>
      </c>
      <c r="K456">
        <v>2.1803163059999999</v>
      </c>
      <c r="L456">
        <v>1.912067636</v>
      </c>
      <c r="M456">
        <v>2.3918379449999998</v>
      </c>
      <c r="N456">
        <v>2.699009566</v>
      </c>
      <c r="O456">
        <v>1.1828278189999999</v>
      </c>
      <c r="P456">
        <v>3.9792787199999999</v>
      </c>
      <c r="Q456">
        <v>2.8144451849999998</v>
      </c>
    </row>
    <row r="457" spans="1:17">
      <c r="A457" t="e">
        <v>#N/A</v>
      </c>
      <c r="B457" s="14" t="s">
        <v>10067</v>
      </c>
      <c r="C457">
        <v>0</v>
      </c>
      <c r="D457">
        <v>3.2674157899999998</v>
      </c>
      <c r="E457">
        <v>3.1382470699999998</v>
      </c>
      <c r="F457">
        <v>1.0038189369999999</v>
      </c>
      <c r="G457">
        <v>2.5468906250000001</v>
      </c>
      <c r="H457">
        <v>1.4161155030000001</v>
      </c>
      <c r="I457">
        <v>0</v>
      </c>
      <c r="J457">
        <v>13.08822816</v>
      </c>
      <c r="K457">
        <v>8.3636472049999995</v>
      </c>
      <c r="L457">
        <v>16.308812190000001</v>
      </c>
      <c r="M457">
        <v>14.155775589999999</v>
      </c>
      <c r="N457">
        <v>3.1817592440000002</v>
      </c>
      <c r="O457">
        <v>0</v>
      </c>
      <c r="P457">
        <v>1.1064149839999999</v>
      </c>
      <c r="Q457">
        <v>0</v>
      </c>
    </row>
    <row r="458" spans="1:17">
      <c r="A458" t="s">
        <v>10068</v>
      </c>
      <c r="B458" s="14" t="s">
        <v>10069</v>
      </c>
      <c r="C458">
        <v>6.6878434330000003</v>
      </c>
      <c r="D458">
        <v>1.1111859369999999</v>
      </c>
      <c r="E458">
        <v>1.245134465</v>
      </c>
      <c r="F458">
        <v>1.820691837</v>
      </c>
      <c r="G458">
        <v>3.1758798079999999</v>
      </c>
      <c r="H458">
        <v>10.91612922</v>
      </c>
      <c r="I458">
        <v>7.3147597800000002</v>
      </c>
      <c r="J458">
        <v>3.391281792</v>
      </c>
      <c r="K458">
        <v>3.7924230240000001</v>
      </c>
      <c r="L458">
        <v>3.1693238259999998</v>
      </c>
      <c r="M458">
        <v>0</v>
      </c>
      <c r="N458">
        <v>2.2671644820000001</v>
      </c>
      <c r="O458">
        <v>5.5549808519999999</v>
      </c>
      <c r="P458">
        <v>5.2677895609999998</v>
      </c>
      <c r="Q458">
        <v>2.2987195319999998</v>
      </c>
    </row>
    <row r="459" spans="1:17">
      <c r="A459" t="s">
        <v>10070</v>
      </c>
      <c r="B459" s="14" t="s">
        <v>10071</v>
      </c>
      <c r="C459">
        <v>152.14843809999999</v>
      </c>
      <c r="D459">
        <v>6.955200863</v>
      </c>
      <c r="E459">
        <v>9.2495703129999995</v>
      </c>
      <c r="F459">
        <v>11.505760909999999</v>
      </c>
      <c r="G459">
        <v>9.5917986109999998</v>
      </c>
      <c r="H459">
        <v>6.4925997339999997</v>
      </c>
      <c r="I459">
        <v>63.394584760000001</v>
      </c>
      <c r="J459">
        <v>16.226341349999998</v>
      </c>
      <c r="K459">
        <v>33.963255080000003</v>
      </c>
      <c r="L459">
        <v>24.415531690000002</v>
      </c>
      <c r="M459">
        <v>46.358095499999997</v>
      </c>
      <c r="N459">
        <v>16.671674169999999</v>
      </c>
      <c r="O459">
        <v>61.516269430000001</v>
      </c>
      <c r="P459">
        <v>14.49338927</v>
      </c>
      <c r="Q459">
        <v>19.92223594</v>
      </c>
    </row>
    <row r="460" spans="1:17">
      <c r="A460" t="s">
        <v>10072</v>
      </c>
      <c r="B460" s="14" t="s">
        <v>9308</v>
      </c>
      <c r="C460">
        <v>44.296380710000001</v>
      </c>
      <c r="D460">
        <v>3.3523120030000002</v>
      </c>
      <c r="E460">
        <v>2.956350005</v>
      </c>
      <c r="F460">
        <v>2.3594092</v>
      </c>
      <c r="G460">
        <v>2.5180450950000002</v>
      </c>
      <c r="H460">
        <v>3.4869839439999999</v>
      </c>
      <c r="I460">
        <v>22.46896675</v>
      </c>
      <c r="J460">
        <v>7.777947717</v>
      </c>
      <c r="K460">
        <v>31.702736269999999</v>
      </c>
      <c r="L460">
        <v>15.993718550000001</v>
      </c>
      <c r="M460">
        <v>23.237728879999999</v>
      </c>
      <c r="N460">
        <v>9.6321878779999999</v>
      </c>
      <c r="O460">
        <v>30.775062689999999</v>
      </c>
      <c r="P460">
        <v>6.5220251710000001</v>
      </c>
      <c r="Q460">
        <v>4.3501084810000004</v>
      </c>
    </row>
    <row r="461" spans="1:17">
      <c r="A461" t="s">
        <v>10073</v>
      </c>
      <c r="B461" s="14" t="s">
        <v>3876</v>
      </c>
      <c r="C461">
        <v>6.8685959580000002</v>
      </c>
      <c r="D461">
        <v>2.9005957219999998</v>
      </c>
      <c r="E461">
        <v>2.123699421</v>
      </c>
      <c r="F461">
        <v>2.3373746550000001</v>
      </c>
      <c r="G461">
        <v>2.7057403519999998</v>
      </c>
      <c r="H461">
        <v>0.247304994</v>
      </c>
      <c r="I461">
        <v>1.8781139979999999</v>
      </c>
      <c r="J461">
        <v>1.9863631100000001</v>
      </c>
      <c r="K461">
        <v>2.1422065190000001</v>
      </c>
      <c r="L461">
        <v>2.0343632660000002</v>
      </c>
      <c r="M461">
        <v>6.1802762449999999</v>
      </c>
      <c r="N461">
        <v>2.3019796609999998</v>
      </c>
      <c r="O461">
        <v>3.0902708790000002</v>
      </c>
      <c r="P461">
        <v>4.9271120509999999</v>
      </c>
      <c r="Q461">
        <v>1.770635315</v>
      </c>
    </row>
    <row r="462" spans="1:17">
      <c r="A462" t="s">
        <v>10074</v>
      </c>
      <c r="B462" s="14" t="s">
        <v>5014</v>
      </c>
      <c r="C462">
        <v>73.601485980000007</v>
      </c>
      <c r="D462">
        <v>6.2025520079999996</v>
      </c>
      <c r="E462">
        <v>2.2114406679999998</v>
      </c>
      <c r="F462">
        <v>2.454123338</v>
      </c>
      <c r="G462">
        <v>2.270879366</v>
      </c>
      <c r="H462">
        <v>4.8062101930000001</v>
      </c>
      <c r="I462">
        <v>3.4025342099999998</v>
      </c>
      <c r="J462">
        <v>4.7593556960000001</v>
      </c>
      <c r="K462">
        <v>8.1789338879999995</v>
      </c>
      <c r="L462">
        <v>24.123974879999999</v>
      </c>
      <c r="M462">
        <v>4.885814688</v>
      </c>
      <c r="N462">
        <v>2.09175749</v>
      </c>
      <c r="O462">
        <v>12.21506147</v>
      </c>
      <c r="P462">
        <v>2.54583417</v>
      </c>
      <c r="Q462">
        <v>7.1446847699999996</v>
      </c>
    </row>
    <row r="463" spans="1:17">
      <c r="A463" t="s">
        <v>10075</v>
      </c>
      <c r="B463" s="14" t="s">
        <v>6264</v>
      </c>
      <c r="C463">
        <v>7.4129729539999998</v>
      </c>
      <c r="D463">
        <v>1.0594978820000001</v>
      </c>
      <c r="E463">
        <v>0.58512771100000005</v>
      </c>
      <c r="F463">
        <v>0.32550006100000001</v>
      </c>
      <c r="G463">
        <v>0.33034365999999998</v>
      </c>
      <c r="H463">
        <v>3.306182808</v>
      </c>
      <c r="I463">
        <v>10.461758339999999</v>
      </c>
      <c r="J463">
        <v>1.424775272</v>
      </c>
      <c r="K463">
        <v>2.6035302480000002</v>
      </c>
      <c r="L463">
        <v>2.2664243919999998</v>
      </c>
      <c r="M463">
        <v>8.7213348170000007</v>
      </c>
      <c r="N463">
        <v>1.945534315</v>
      </c>
      <c r="O463">
        <v>6.8855601289999999</v>
      </c>
      <c r="P463">
        <v>1.040427293</v>
      </c>
      <c r="Q463">
        <v>2.136997225</v>
      </c>
    </row>
    <row r="464" spans="1:17">
      <c r="A464" t="s">
        <v>10076</v>
      </c>
      <c r="B464" s="14" t="s">
        <v>6764</v>
      </c>
      <c r="C464">
        <v>9.2543267670000002</v>
      </c>
      <c r="D464">
        <v>1.964720606</v>
      </c>
      <c r="E464">
        <v>1.8050048510000001</v>
      </c>
      <c r="F464">
        <v>2.3619269100000002</v>
      </c>
      <c r="G464">
        <v>0.93219526100000005</v>
      </c>
      <c r="H464">
        <v>2.8137196929999999</v>
      </c>
      <c r="I464">
        <v>1.6869707430000001</v>
      </c>
      <c r="J464">
        <v>1.613114956</v>
      </c>
      <c r="K464">
        <v>2.27403741</v>
      </c>
      <c r="L464">
        <v>1.705496699</v>
      </c>
      <c r="M464">
        <v>9.6222265450000002</v>
      </c>
      <c r="N464">
        <v>0.85559912400000004</v>
      </c>
      <c r="O464">
        <v>11.10304607</v>
      </c>
      <c r="P464">
        <v>3.4711058330000002</v>
      </c>
      <c r="Q464">
        <v>5.8315788680000002</v>
      </c>
    </row>
    <row r="465" spans="1:17">
      <c r="A465" t="s">
        <v>10077</v>
      </c>
      <c r="B465" s="14" t="s">
        <v>2265</v>
      </c>
      <c r="C465">
        <v>2.4803263179999999</v>
      </c>
      <c r="D465">
        <v>0.27473766399999999</v>
      </c>
      <c r="E465">
        <v>0.52775326099999997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0.56259969200000004</v>
      </c>
      <c r="L465">
        <v>7.052459324</v>
      </c>
      <c r="M465">
        <v>2.3805508500000001</v>
      </c>
      <c r="N465">
        <v>0.15287732100000001</v>
      </c>
      <c r="O465">
        <v>0</v>
      </c>
      <c r="P465">
        <v>0.37212756200000002</v>
      </c>
      <c r="Q465">
        <v>3.410112459</v>
      </c>
    </row>
    <row r="466" spans="1:17">
      <c r="A466" t="e">
        <v>#N/A</v>
      </c>
      <c r="B466" s="14" t="s">
        <v>10078</v>
      </c>
      <c r="C466">
        <v>0</v>
      </c>
      <c r="D466">
        <v>0</v>
      </c>
      <c r="E466">
        <v>0.51688775300000001</v>
      </c>
      <c r="F466">
        <v>0</v>
      </c>
      <c r="G466">
        <v>0.838975735</v>
      </c>
      <c r="H466">
        <v>1.865940428</v>
      </c>
      <c r="I466">
        <v>0</v>
      </c>
      <c r="J466">
        <v>0</v>
      </c>
      <c r="K466">
        <v>2.2040670279999999</v>
      </c>
      <c r="L466">
        <v>9.2096821759999994</v>
      </c>
      <c r="M466">
        <v>0</v>
      </c>
      <c r="N466">
        <v>0.59891938700000003</v>
      </c>
      <c r="O466">
        <v>0</v>
      </c>
      <c r="P466">
        <v>0</v>
      </c>
      <c r="Q466">
        <v>0</v>
      </c>
    </row>
    <row r="467" spans="1:17">
      <c r="A467" t="s">
        <v>10079</v>
      </c>
      <c r="B467" s="14" t="s">
        <v>8127</v>
      </c>
      <c r="C467">
        <v>11.585938240000001</v>
      </c>
      <c r="D467">
        <v>75.374637820000004</v>
      </c>
      <c r="E467">
        <v>42.209814399999999</v>
      </c>
      <c r="F467">
        <v>99.916281900000001</v>
      </c>
      <c r="G467">
        <v>35.67869847</v>
      </c>
      <c r="H467">
        <v>66.002989409999998</v>
      </c>
      <c r="I467">
        <v>42.615468210000003</v>
      </c>
      <c r="J467">
        <v>46.053590870000001</v>
      </c>
      <c r="K467">
        <v>89.584881490000001</v>
      </c>
      <c r="L467">
        <v>14.15328339</v>
      </c>
      <c r="M467">
        <v>6.9190324580000002</v>
      </c>
      <c r="N467">
        <v>44.703320650000002</v>
      </c>
      <c r="O467">
        <v>4.9899012330000003</v>
      </c>
      <c r="P467">
        <v>155.49683110000001</v>
      </c>
      <c r="Q467">
        <v>64.601327740000002</v>
      </c>
    </row>
    <row r="468" spans="1:17">
      <c r="A468" t="s">
        <v>10080</v>
      </c>
      <c r="B468" s="14" t="s">
        <v>5413</v>
      </c>
      <c r="C468">
        <v>2.5239072999999999</v>
      </c>
      <c r="D468">
        <v>2.4461936400000002</v>
      </c>
      <c r="E468">
        <v>1.7788994090000001</v>
      </c>
      <c r="F468">
        <v>1.9324856539999999</v>
      </c>
      <c r="G468">
        <v>1.1985367650000001</v>
      </c>
      <c r="H468">
        <v>2.423299257</v>
      </c>
      <c r="I468">
        <v>2.3004146489999999</v>
      </c>
      <c r="J468">
        <v>1.7997563560000001</v>
      </c>
      <c r="K468">
        <v>3.7211521259999998</v>
      </c>
      <c r="L468">
        <v>3.5881878610000002</v>
      </c>
      <c r="M468">
        <v>1.2111893549999999</v>
      </c>
      <c r="N468">
        <v>2.2945612880000001</v>
      </c>
      <c r="O468">
        <v>1.7469827739999999</v>
      </c>
      <c r="P468">
        <v>3.1239952500000001</v>
      </c>
      <c r="Q468">
        <v>1.735015201</v>
      </c>
    </row>
    <row r="469" spans="1:17">
      <c r="A469" t="s">
        <v>10081</v>
      </c>
      <c r="B469" s="14" t="s">
        <v>9015</v>
      </c>
      <c r="C469">
        <v>2.2781299339999999</v>
      </c>
      <c r="D469">
        <v>3.4206228439999999</v>
      </c>
      <c r="E469">
        <v>2.0331763120000002</v>
      </c>
      <c r="F469">
        <v>2.8770195209999998</v>
      </c>
      <c r="G469">
        <v>1.464286489</v>
      </c>
      <c r="H469">
        <v>9.3811684700000004</v>
      </c>
      <c r="I469">
        <v>0.92284485900000002</v>
      </c>
      <c r="J469">
        <v>3.529770391</v>
      </c>
      <c r="K469">
        <v>2.9281736340000002</v>
      </c>
      <c r="L469">
        <v>1.9192717989999999</v>
      </c>
      <c r="M469">
        <v>0.97177252000000003</v>
      </c>
      <c r="N469">
        <v>2.3090425649999999</v>
      </c>
      <c r="O469">
        <v>1.681986234</v>
      </c>
      <c r="P469">
        <v>4.3293614829999996</v>
      </c>
      <c r="Q469">
        <v>3.8281464710000002</v>
      </c>
    </row>
    <row r="470" spans="1:17">
      <c r="A470" t="s">
        <v>10082</v>
      </c>
      <c r="B470" s="14" t="s">
        <v>8486</v>
      </c>
      <c r="C470">
        <v>50.103503510000003</v>
      </c>
      <c r="D470">
        <v>347.45122909999998</v>
      </c>
      <c r="E470">
        <v>341.14591680000001</v>
      </c>
      <c r="F470">
        <v>411.47719180000001</v>
      </c>
      <c r="G470">
        <v>273.9780136</v>
      </c>
      <c r="H470">
        <v>1514.327278</v>
      </c>
      <c r="I470">
        <v>440.6156709</v>
      </c>
      <c r="J470">
        <v>414.97382240000002</v>
      </c>
      <c r="K470">
        <v>548.95044419999999</v>
      </c>
      <c r="L470">
        <v>392.37083439999998</v>
      </c>
      <c r="M470">
        <v>99.090429130000004</v>
      </c>
      <c r="N470">
        <v>133.82105060000001</v>
      </c>
      <c r="O470">
        <v>77.347662299999996</v>
      </c>
      <c r="P470">
        <v>389.0675751</v>
      </c>
      <c r="Q470">
        <v>494.72331869999999</v>
      </c>
    </row>
    <row r="471" spans="1:17">
      <c r="A471" t="s">
        <v>10083</v>
      </c>
      <c r="B471" s="14" t="s">
        <v>10084</v>
      </c>
      <c r="C471">
        <v>0</v>
      </c>
      <c r="D471">
        <v>0.451419287</v>
      </c>
      <c r="E471">
        <v>0.28904907200000002</v>
      </c>
      <c r="F471">
        <v>9.2457006999999994E-2</v>
      </c>
      <c r="G471">
        <v>0.117291016</v>
      </c>
      <c r="H471">
        <v>0.26086338199999998</v>
      </c>
      <c r="I471">
        <v>0</v>
      </c>
      <c r="J471">
        <v>0.34442705699999998</v>
      </c>
      <c r="K471">
        <v>0</v>
      </c>
      <c r="L471">
        <v>0.85835853600000001</v>
      </c>
      <c r="M471">
        <v>0</v>
      </c>
      <c r="N471">
        <v>0.16746101299999999</v>
      </c>
      <c r="O471">
        <v>0</v>
      </c>
      <c r="P471">
        <v>0.30571992999999997</v>
      </c>
      <c r="Q471">
        <v>1.400782215</v>
      </c>
    </row>
    <row r="472" spans="1:17">
      <c r="A472" t="s">
        <v>10085</v>
      </c>
      <c r="B472" s="14" t="s">
        <v>2582</v>
      </c>
      <c r="C472">
        <v>6.6198105009999999</v>
      </c>
      <c r="D472">
        <v>0.33842530999999998</v>
      </c>
      <c r="E472">
        <v>0.37922097799999999</v>
      </c>
      <c r="F472">
        <v>0.27725701800000002</v>
      </c>
      <c r="G472">
        <v>0.35172842199999999</v>
      </c>
      <c r="H472">
        <v>0</v>
      </c>
      <c r="I472">
        <v>6.6833995030000004</v>
      </c>
      <c r="J472">
        <v>1.872052364</v>
      </c>
      <c r="K472">
        <v>2.3100579209999998</v>
      </c>
      <c r="L472">
        <v>2.5740172129999999</v>
      </c>
      <c r="M472">
        <v>6.8422491140000004</v>
      </c>
      <c r="N472">
        <v>0.81603689599999996</v>
      </c>
      <c r="O472">
        <v>3.3836751430000001</v>
      </c>
      <c r="P472">
        <v>0.53478998</v>
      </c>
      <c r="Q472">
        <v>1.75025809</v>
      </c>
    </row>
    <row r="473" spans="1:17">
      <c r="A473" t="s">
        <v>10086</v>
      </c>
      <c r="B473" s="14" t="s">
        <v>2593</v>
      </c>
      <c r="C473">
        <v>4.353074994</v>
      </c>
      <c r="D473">
        <v>1.425563626</v>
      </c>
      <c r="E473">
        <v>1.228259853</v>
      </c>
      <c r="F473">
        <v>1.082026645</v>
      </c>
      <c r="G473">
        <v>1.1112006759999999</v>
      </c>
      <c r="H473">
        <v>1.8171967959999999</v>
      </c>
      <c r="I473">
        <v>188.23717450000001</v>
      </c>
      <c r="J473">
        <v>1.343612791</v>
      </c>
      <c r="K473">
        <v>62.935103660000003</v>
      </c>
      <c r="L473">
        <v>4.5443436339999996</v>
      </c>
      <c r="M473">
        <v>267.75305689999999</v>
      </c>
      <c r="N473">
        <v>3.5463054449999998</v>
      </c>
      <c r="O473">
        <v>113.3967959</v>
      </c>
      <c r="P473">
        <v>1.5333633879999999</v>
      </c>
      <c r="Q473">
        <v>4.8139316689999996</v>
      </c>
    </row>
    <row r="474" spans="1:17">
      <c r="A474" t="s">
        <v>10087</v>
      </c>
      <c r="B474" s="14" t="s">
        <v>6126</v>
      </c>
      <c r="C474">
        <v>33.914938919999997</v>
      </c>
      <c r="D474">
        <v>1.8593506689999999</v>
      </c>
      <c r="E474">
        <v>0.32801255200000001</v>
      </c>
      <c r="F474">
        <v>0.39636483900000002</v>
      </c>
      <c r="G474">
        <v>0.384516046</v>
      </c>
      <c r="H474">
        <v>0.13156776100000001</v>
      </c>
      <c r="I474">
        <v>0.99916807200000002</v>
      </c>
      <c r="J474">
        <v>1.389708175</v>
      </c>
      <c r="K474">
        <v>3.4190006990000001</v>
      </c>
      <c r="L474">
        <v>14.93565214</v>
      </c>
      <c r="M474">
        <v>2.3015611909999998</v>
      </c>
      <c r="N474">
        <v>0.65456349400000002</v>
      </c>
      <c r="O474">
        <v>1.3278808090000001</v>
      </c>
      <c r="P474">
        <v>0.59106698499999999</v>
      </c>
      <c r="Q474">
        <v>1.0597373539999999</v>
      </c>
    </row>
    <row r="475" spans="1:17">
      <c r="A475" t="e">
        <v>#N/A</v>
      </c>
      <c r="B475" s="14" t="s">
        <v>10088</v>
      </c>
      <c r="C475">
        <v>25.63288957</v>
      </c>
      <c r="D475">
        <v>0</v>
      </c>
      <c r="E475">
        <v>1.212012662</v>
      </c>
      <c r="F475">
        <v>0.38768179600000002</v>
      </c>
      <c r="G475">
        <v>0</v>
      </c>
      <c r="H475">
        <v>1.0938271470000001</v>
      </c>
      <c r="I475">
        <v>8.3068766239999992</v>
      </c>
      <c r="J475">
        <v>0</v>
      </c>
      <c r="K475">
        <v>3.876117877</v>
      </c>
      <c r="L475">
        <v>1.7995930689999999</v>
      </c>
      <c r="M475">
        <v>5.4670581589999996</v>
      </c>
      <c r="N475">
        <v>0.35109067500000002</v>
      </c>
      <c r="O475">
        <v>9.4626225539999993</v>
      </c>
      <c r="P475">
        <v>0</v>
      </c>
      <c r="Q475">
        <v>1.9578749120000001</v>
      </c>
    </row>
    <row r="476" spans="1:17">
      <c r="A476" t="s">
        <v>10089</v>
      </c>
      <c r="B476" s="14" t="s">
        <v>6107</v>
      </c>
      <c r="C476">
        <v>15.035773000000001</v>
      </c>
      <c r="D476">
        <v>4.5141928680000003</v>
      </c>
      <c r="E476">
        <v>1.0970726150000001</v>
      </c>
      <c r="F476">
        <v>1.4625017520000001</v>
      </c>
      <c r="G476">
        <v>1.311526811</v>
      </c>
      <c r="H476">
        <v>2.371485292</v>
      </c>
      <c r="I476">
        <v>6.2133896990000004</v>
      </c>
      <c r="J476">
        <v>1.1663552610000001</v>
      </c>
      <c r="K476">
        <v>5.7425041820000002</v>
      </c>
      <c r="L476">
        <v>6.0085097530000002</v>
      </c>
      <c r="M476">
        <v>16.297767950000001</v>
      </c>
      <c r="N476">
        <v>1.274987257</v>
      </c>
      <c r="O476">
        <v>13.574458419999999</v>
      </c>
      <c r="P476">
        <v>2.0057080250000001</v>
      </c>
      <c r="Q476">
        <v>3.9476589689999999</v>
      </c>
    </row>
    <row r="477" spans="1:17">
      <c r="A477" t="s">
        <v>10090</v>
      </c>
      <c r="B477" s="14" t="s">
        <v>10091</v>
      </c>
      <c r="C477">
        <v>4.2795267560000001</v>
      </c>
      <c r="D477">
        <v>4.2662631040000001</v>
      </c>
      <c r="E477">
        <v>1.138224326</v>
      </c>
      <c r="F477">
        <v>0.29126352599999999</v>
      </c>
      <c r="G477">
        <v>0.73899417099999998</v>
      </c>
      <c r="H477">
        <v>0</v>
      </c>
      <c r="I477">
        <v>0</v>
      </c>
      <c r="J477">
        <v>4.3401378370000003</v>
      </c>
      <c r="K477">
        <v>1.941406191</v>
      </c>
      <c r="L477">
        <v>0</v>
      </c>
      <c r="M477">
        <v>0</v>
      </c>
      <c r="N477">
        <v>5.275455741</v>
      </c>
      <c r="O477">
        <v>0</v>
      </c>
      <c r="P477">
        <v>2.8892909439999999</v>
      </c>
      <c r="Q477">
        <v>1.4709422910000001</v>
      </c>
    </row>
    <row r="478" spans="1:17">
      <c r="A478" t="s">
        <v>10092</v>
      </c>
      <c r="B478" s="14" t="s">
        <v>1398</v>
      </c>
      <c r="C478">
        <v>8.2167594909999995</v>
      </c>
      <c r="D478">
        <v>2.9852712509999999</v>
      </c>
      <c r="E478">
        <v>2.028059388</v>
      </c>
      <c r="F478">
        <v>2.5053531119999999</v>
      </c>
      <c r="G478">
        <v>1.4472581819999999</v>
      </c>
      <c r="H478">
        <v>3.3450304919999998</v>
      </c>
      <c r="I478">
        <v>0.71895967599999999</v>
      </c>
      <c r="J478">
        <v>1.8332894209999999</v>
      </c>
      <c r="K478">
        <v>3.503878941</v>
      </c>
      <c r="L478">
        <v>3.4266027989999999</v>
      </c>
      <c r="M478">
        <v>1.577245191</v>
      </c>
      <c r="N478">
        <v>1.114185489</v>
      </c>
      <c r="O478">
        <v>2.9119623720000001</v>
      </c>
      <c r="P478">
        <v>2.6381371210000002</v>
      </c>
      <c r="Q478">
        <v>2.8242326119999999</v>
      </c>
    </row>
    <row r="479" spans="1:17">
      <c r="A479" t="s">
        <v>10093</v>
      </c>
      <c r="B479" s="14" t="s">
        <v>10094</v>
      </c>
      <c r="C479">
        <v>4.0727251679999998</v>
      </c>
      <c r="D479">
        <v>0</v>
      </c>
      <c r="E479">
        <v>0.60660396999999999</v>
      </c>
      <c r="F479">
        <v>0.11087546400000001</v>
      </c>
      <c r="G479">
        <v>0.28131336299999998</v>
      </c>
      <c r="H479">
        <v>0</v>
      </c>
      <c r="I479">
        <v>2.375733946</v>
      </c>
      <c r="J479">
        <v>1.1358620100000001</v>
      </c>
      <c r="K479">
        <v>1.1085544220000001</v>
      </c>
      <c r="L479">
        <v>3.0880591119999998</v>
      </c>
      <c r="M479">
        <v>0</v>
      </c>
      <c r="N479">
        <v>0.40164219299999998</v>
      </c>
      <c r="O479">
        <v>3.6083636299999999</v>
      </c>
      <c r="P479">
        <v>0.36662271699999999</v>
      </c>
      <c r="Q479">
        <v>1.6798335040000001</v>
      </c>
    </row>
    <row r="480" spans="1:17">
      <c r="A480" t="s">
        <v>10095</v>
      </c>
      <c r="B480" s="14" t="s">
        <v>10096</v>
      </c>
      <c r="C480">
        <v>0</v>
      </c>
      <c r="D480">
        <v>0</v>
      </c>
      <c r="E480">
        <v>0.50211953099999995</v>
      </c>
      <c r="F480">
        <v>0</v>
      </c>
      <c r="G480">
        <v>0</v>
      </c>
      <c r="H480">
        <v>2.7189417659999999</v>
      </c>
      <c r="I480">
        <v>0</v>
      </c>
      <c r="J480">
        <v>0.59831900199999999</v>
      </c>
      <c r="K480">
        <v>1.0705468419999999</v>
      </c>
      <c r="L480">
        <v>0</v>
      </c>
      <c r="M480">
        <v>13.589544569999999</v>
      </c>
      <c r="N480">
        <v>0.29090370199999999</v>
      </c>
      <c r="O480">
        <v>0</v>
      </c>
      <c r="P480">
        <v>1.062158385</v>
      </c>
      <c r="Q480">
        <v>0</v>
      </c>
    </row>
    <row r="481" spans="1:17">
      <c r="A481" t="s">
        <v>10097</v>
      </c>
      <c r="B481" s="14" t="s">
        <v>7273</v>
      </c>
      <c r="C481">
        <v>5.020964523</v>
      </c>
      <c r="D481">
        <v>3.3678328240000002</v>
      </c>
      <c r="E481">
        <v>3.1456660940000001</v>
      </c>
      <c r="F481">
        <v>2.7907590299999998</v>
      </c>
      <c r="G481">
        <v>2.8178364359999999</v>
      </c>
      <c r="H481">
        <v>1.9283274939999999</v>
      </c>
      <c r="I481">
        <v>6.3052027060000002</v>
      </c>
      <c r="J481">
        <v>4.4555670349999996</v>
      </c>
      <c r="K481">
        <v>3.8595364879999998</v>
      </c>
      <c r="L481">
        <v>5.8163139709999996</v>
      </c>
      <c r="M481">
        <v>8.0316457250000006</v>
      </c>
      <c r="N481">
        <v>3.6105069439999999</v>
      </c>
      <c r="O481">
        <v>9.7310657470000006</v>
      </c>
      <c r="P481">
        <v>2.7202637909999998</v>
      </c>
      <c r="Q481">
        <v>6.3278834530000001</v>
      </c>
    </row>
    <row r="482" spans="1:17">
      <c r="A482" t="s">
        <v>10098</v>
      </c>
      <c r="B482" s="14" t="s">
        <v>3411</v>
      </c>
      <c r="C482">
        <v>28.8312515</v>
      </c>
      <c r="D482">
        <v>4.7505384360000003</v>
      </c>
      <c r="E482">
        <v>3.7549808429999998</v>
      </c>
      <c r="F482">
        <v>3.8825970700000001</v>
      </c>
      <c r="G482">
        <v>3.7738274999999999</v>
      </c>
      <c r="H482">
        <v>10.95457697</v>
      </c>
      <c r="I482">
        <v>8.6783642739999998</v>
      </c>
      <c r="J482">
        <v>6.7896199770000001</v>
      </c>
      <c r="K482">
        <v>12.89310762</v>
      </c>
      <c r="L482">
        <v>22.625691239999998</v>
      </c>
      <c r="M482">
        <v>11.81699528</v>
      </c>
      <c r="N482">
        <v>3.3264205960000002</v>
      </c>
      <c r="O482">
        <v>14.771878689999999</v>
      </c>
      <c r="P482">
        <v>3.5559215499999999</v>
      </c>
      <c r="Q482">
        <v>7.688003224</v>
      </c>
    </row>
    <row r="483" spans="1:17">
      <c r="A483" t="s">
        <v>10098</v>
      </c>
      <c r="B483" s="14" t="s">
        <v>10099</v>
      </c>
      <c r="C483">
        <v>0</v>
      </c>
      <c r="D483">
        <v>1.1580714190000001</v>
      </c>
      <c r="E483">
        <v>0.55614505000000003</v>
      </c>
      <c r="F483">
        <v>2.1347035619999999</v>
      </c>
      <c r="G483">
        <v>1.805390823</v>
      </c>
      <c r="H483">
        <v>6.0229722670000001</v>
      </c>
      <c r="I483">
        <v>68.610594899999995</v>
      </c>
      <c r="J483">
        <v>0</v>
      </c>
      <c r="K483">
        <v>16.600251669999999</v>
      </c>
      <c r="L483">
        <v>3.3030505689999998</v>
      </c>
      <c r="M483">
        <v>10.03447384</v>
      </c>
      <c r="N483">
        <v>1.2888138710000001</v>
      </c>
      <c r="O483">
        <v>23.15747292</v>
      </c>
      <c r="P483">
        <v>2.352882498</v>
      </c>
      <c r="Q483">
        <v>3.5935678759999998</v>
      </c>
    </row>
    <row r="484" spans="1:17">
      <c r="A484" t="s">
        <v>10098</v>
      </c>
      <c r="B484" s="14" t="s">
        <v>10100</v>
      </c>
      <c r="C484">
        <v>0</v>
      </c>
      <c r="D484">
        <v>10.47147711</v>
      </c>
      <c r="E484">
        <v>5.2934287940000004</v>
      </c>
      <c r="F484">
        <v>8.8045805539999993</v>
      </c>
      <c r="G484">
        <v>9.0215161899999998</v>
      </c>
      <c r="H484">
        <v>8.5990628149999999</v>
      </c>
      <c r="I484">
        <v>7.2560066890000003</v>
      </c>
      <c r="J484">
        <v>7.8844747980000003</v>
      </c>
      <c r="K484">
        <v>7.9001197699999999</v>
      </c>
      <c r="L484">
        <v>4.7158011139999996</v>
      </c>
      <c r="M484">
        <v>0</v>
      </c>
      <c r="N484">
        <v>0.92002676900000002</v>
      </c>
      <c r="O484">
        <v>0</v>
      </c>
      <c r="P484">
        <v>3.3592358560000002</v>
      </c>
      <c r="Q484">
        <v>1.7101919409999999</v>
      </c>
    </row>
    <row r="485" spans="1:17">
      <c r="A485" t="s">
        <v>10101</v>
      </c>
      <c r="B485" s="14" t="s">
        <v>8105</v>
      </c>
      <c r="C485">
        <v>3.2613965010000001</v>
      </c>
      <c r="D485">
        <v>6.8638309980000001</v>
      </c>
      <c r="E485">
        <v>5.6599974309999999</v>
      </c>
      <c r="F485">
        <v>4.4116504509999999</v>
      </c>
      <c r="G485">
        <v>4.7518492410000004</v>
      </c>
      <c r="H485">
        <v>0.93941719499999998</v>
      </c>
      <c r="I485">
        <v>2.9725989890000002</v>
      </c>
      <c r="J485">
        <v>8.2431288939999998</v>
      </c>
      <c r="K485">
        <v>9.1546021930000006</v>
      </c>
      <c r="L485">
        <v>5.5382343460000003</v>
      </c>
      <c r="M485">
        <v>1.565100559</v>
      </c>
      <c r="N485">
        <v>6.407491469</v>
      </c>
      <c r="O485">
        <v>5.6436338859999999</v>
      </c>
      <c r="P485">
        <v>6.208156733</v>
      </c>
      <c r="Q485">
        <v>4.0636051350000004</v>
      </c>
    </row>
    <row r="486" spans="1:17">
      <c r="A486" t="s">
        <v>10101</v>
      </c>
      <c r="B486" s="14" t="s">
        <v>10102</v>
      </c>
      <c r="C486">
        <v>0.60156494100000002</v>
      </c>
      <c r="D486">
        <v>1.532567931</v>
      </c>
      <c r="E486">
        <v>2.3039716289999999</v>
      </c>
      <c r="F486">
        <v>1.2692131639999999</v>
      </c>
      <c r="G486">
        <v>1.2984875730000001</v>
      </c>
      <c r="H486">
        <v>0.115517069</v>
      </c>
      <c r="I486">
        <v>3.9477327</v>
      </c>
      <c r="J486">
        <v>3.4317277050000001</v>
      </c>
      <c r="K486">
        <v>1.364498889</v>
      </c>
      <c r="L486">
        <v>1.710465371</v>
      </c>
      <c r="M486">
        <v>2.3094637530000002</v>
      </c>
      <c r="N486">
        <v>2.261760395</v>
      </c>
      <c r="O486">
        <v>1.3324401749999999</v>
      </c>
      <c r="P486">
        <v>1.895329966</v>
      </c>
      <c r="Q486">
        <v>1.8609080549999999</v>
      </c>
    </row>
    <row r="487" spans="1:17">
      <c r="A487" t="s">
        <v>10101</v>
      </c>
      <c r="B487" s="14" t="s">
        <v>10103</v>
      </c>
      <c r="C487">
        <v>8.887539426</v>
      </c>
      <c r="D487">
        <v>12.338362070000001</v>
      </c>
      <c r="E487">
        <v>8.4467023020000003</v>
      </c>
      <c r="F487">
        <v>12.90418605</v>
      </c>
      <c r="G487">
        <v>9.0036420370000005</v>
      </c>
      <c r="H487">
        <v>6.3715039000000004</v>
      </c>
      <c r="I487">
        <v>28.513920120000002</v>
      </c>
      <c r="J487">
        <v>14.947244789999999</v>
      </c>
      <c r="K487">
        <v>12.90185578</v>
      </c>
      <c r="L487">
        <v>7.11316916</v>
      </c>
      <c r="M487">
        <v>5.686681729</v>
      </c>
      <c r="N487">
        <v>8.1073234109999994</v>
      </c>
      <c r="O487">
        <v>3.9371026410000001</v>
      </c>
      <c r="P487">
        <v>24.89036866</v>
      </c>
      <c r="Q487">
        <v>13.848383520000001</v>
      </c>
    </row>
    <row r="488" spans="1:17">
      <c r="A488" t="s">
        <v>10104</v>
      </c>
      <c r="B488" s="14" t="s">
        <v>4592</v>
      </c>
      <c r="C488">
        <v>16.922226330000001</v>
      </c>
      <c r="D488">
        <v>7.8167296669999997</v>
      </c>
      <c r="E488">
        <v>8.5036372230000001</v>
      </c>
      <c r="F488">
        <v>8.2826001900000001</v>
      </c>
      <c r="G488">
        <v>6.0308238340000004</v>
      </c>
      <c r="H488">
        <v>3.8717857179999999</v>
      </c>
      <c r="I488">
        <v>18.902308619999999</v>
      </c>
      <c r="J488">
        <v>24.69304773</v>
      </c>
      <c r="K488">
        <v>10.45346524</v>
      </c>
      <c r="L488">
        <v>6.5974619480000003</v>
      </c>
      <c r="M488">
        <v>11.749170319999999</v>
      </c>
      <c r="N488">
        <v>10.2970273</v>
      </c>
      <c r="O488">
        <v>12.759828150000001</v>
      </c>
      <c r="P488">
        <v>14.801073690000001</v>
      </c>
      <c r="Q488">
        <v>8.9102938439999999</v>
      </c>
    </row>
    <row r="489" spans="1:17">
      <c r="A489" t="s">
        <v>10105</v>
      </c>
      <c r="B489" s="14" t="s">
        <v>7132</v>
      </c>
      <c r="C489">
        <v>6.0258900579999999</v>
      </c>
      <c r="D489">
        <v>0.62297032600000002</v>
      </c>
      <c r="E489">
        <v>0.406018347</v>
      </c>
      <c r="F489">
        <v>0.32809646199999998</v>
      </c>
      <c r="G489">
        <v>0.242796966</v>
      </c>
      <c r="H489">
        <v>0.23142743599999999</v>
      </c>
      <c r="I489">
        <v>2.3433795919999998</v>
      </c>
      <c r="J489">
        <v>0.73844088900000004</v>
      </c>
      <c r="K489">
        <v>2.0046718590000001</v>
      </c>
      <c r="L489">
        <v>4.3151720960000004</v>
      </c>
      <c r="M489">
        <v>6.9401856979999996</v>
      </c>
      <c r="N489">
        <v>0.247607723</v>
      </c>
      <c r="O489">
        <v>5.1163823309999996</v>
      </c>
      <c r="P489">
        <v>0.30135816700000001</v>
      </c>
      <c r="Q489">
        <v>1.933115793</v>
      </c>
    </row>
    <row r="490" spans="1:17">
      <c r="A490" t="s">
        <v>10106</v>
      </c>
      <c r="B490" s="14" t="s">
        <v>10107</v>
      </c>
      <c r="C490">
        <v>0</v>
      </c>
      <c r="D490">
        <v>6.5348315799999996</v>
      </c>
      <c r="E490">
        <v>25.45467068</v>
      </c>
      <c r="F490">
        <v>5.7998427460000004</v>
      </c>
      <c r="G490">
        <v>13.017440969999999</v>
      </c>
      <c r="H490">
        <v>13.8464627</v>
      </c>
      <c r="I490">
        <v>9.5595008759999995</v>
      </c>
      <c r="J490">
        <v>17.866470190000001</v>
      </c>
      <c r="K490">
        <v>1.4868706140000001</v>
      </c>
      <c r="L490">
        <v>6.2128808329999998</v>
      </c>
      <c r="M490">
        <v>0</v>
      </c>
      <c r="N490">
        <v>21.413744749999999</v>
      </c>
      <c r="O490">
        <v>0</v>
      </c>
      <c r="P490">
        <v>4.4256599369999998</v>
      </c>
      <c r="Q490">
        <v>2.253110017</v>
      </c>
    </row>
    <row r="491" spans="1:17">
      <c r="A491" t="s">
        <v>10108</v>
      </c>
      <c r="B491" s="14" t="s">
        <v>5219</v>
      </c>
      <c r="C491">
        <v>14.18614118</v>
      </c>
      <c r="D491">
        <v>12.192532460000001</v>
      </c>
      <c r="E491">
        <v>15.106307620000001</v>
      </c>
      <c r="F491">
        <v>13.05220042</v>
      </c>
      <c r="G491">
        <v>16.08170251</v>
      </c>
      <c r="H491">
        <v>21.692150959999999</v>
      </c>
      <c r="I491">
        <v>22.028811659999999</v>
      </c>
      <c r="J491">
        <v>24.7610627</v>
      </c>
      <c r="K491">
        <v>18.770322740000001</v>
      </c>
      <c r="L491">
        <v>17.512261429999999</v>
      </c>
      <c r="M491">
        <v>7.5641548959999998</v>
      </c>
      <c r="N491">
        <v>8.7599580209999992</v>
      </c>
      <c r="O491">
        <v>8.0008921619999995</v>
      </c>
      <c r="P491">
        <v>10.976875379999999</v>
      </c>
      <c r="Q491">
        <v>13.54445907</v>
      </c>
    </row>
    <row r="492" spans="1:17">
      <c r="A492" t="s">
        <v>10109</v>
      </c>
      <c r="B492" s="14" t="s">
        <v>10110</v>
      </c>
      <c r="C492">
        <v>15.451420580000001</v>
      </c>
      <c r="D492">
        <v>5.1345105269999998</v>
      </c>
      <c r="E492">
        <v>4.3337697640000004</v>
      </c>
      <c r="F492">
        <v>4.971293782</v>
      </c>
      <c r="G492">
        <v>3.7596956850000001</v>
      </c>
      <c r="H492">
        <v>13.486814320000001</v>
      </c>
      <c r="I492">
        <v>3.0726967100000002</v>
      </c>
      <c r="J492">
        <v>2.8491381040000001</v>
      </c>
      <c r="K492">
        <v>5.0978421059999999</v>
      </c>
      <c r="L492">
        <v>4.8815492259999997</v>
      </c>
      <c r="M492">
        <v>0</v>
      </c>
      <c r="N492">
        <v>3.0302468990000002</v>
      </c>
      <c r="O492">
        <v>5.444762978</v>
      </c>
      <c r="P492">
        <v>6.1116256279999996</v>
      </c>
      <c r="Q492">
        <v>8.6905672099999993</v>
      </c>
    </row>
    <row r="493" spans="1:17">
      <c r="A493" t="s">
        <v>10111</v>
      </c>
      <c r="B493" s="14" t="s">
        <v>5218</v>
      </c>
      <c r="C493">
        <v>8.6695711150000001</v>
      </c>
      <c r="D493">
        <v>9.6334871409999998</v>
      </c>
      <c r="E493">
        <v>7.0712518129999999</v>
      </c>
      <c r="F493">
        <v>12.007025840000001</v>
      </c>
      <c r="G493">
        <v>7.9368614209999997</v>
      </c>
      <c r="H493">
        <v>10.094482790000001</v>
      </c>
      <c r="I493">
        <v>3.6122872350000002</v>
      </c>
      <c r="J493">
        <v>8.04221684</v>
      </c>
      <c r="K493">
        <v>7.8034695679999997</v>
      </c>
      <c r="L493">
        <v>4.0867133500000001</v>
      </c>
      <c r="M493">
        <v>3.16983712</v>
      </c>
      <c r="N493">
        <v>4.3936055669999998</v>
      </c>
      <c r="O493">
        <v>5.3340896879999997</v>
      </c>
      <c r="P493">
        <v>11.850917450000001</v>
      </c>
      <c r="Q493">
        <v>12.392480490000001</v>
      </c>
    </row>
    <row r="494" spans="1:17">
      <c r="A494" t="s">
        <v>10112</v>
      </c>
      <c r="B494" s="14" t="s">
        <v>10113</v>
      </c>
      <c r="C494">
        <v>12.763003640000001</v>
      </c>
      <c r="D494">
        <v>10.703852169999999</v>
      </c>
      <c r="E494">
        <v>7.662033686</v>
      </c>
      <c r="F494">
        <v>10.2996698</v>
      </c>
      <c r="G494">
        <v>7.2414903419999996</v>
      </c>
      <c r="H494">
        <v>21.007276340000001</v>
      </c>
      <c r="I494">
        <v>1.329467009</v>
      </c>
      <c r="J494">
        <v>6.8185912740000001</v>
      </c>
      <c r="K494">
        <v>9.0984665400000004</v>
      </c>
      <c r="L494">
        <v>8.640430297</v>
      </c>
      <c r="M494">
        <v>0</v>
      </c>
      <c r="N494">
        <v>4.7199607329999997</v>
      </c>
      <c r="O494">
        <v>2.0192498460000001</v>
      </c>
      <c r="P494">
        <v>10.531702900000001</v>
      </c>
      <c r="Q494">
        <v>9.4003927879999996</v>
      </c>
    </row>
    <row r="495" spans="1:17">
      <c r="A495" t="s">
        <v>10114</v>
      </c>
      <c r="B495" s="14" t="s">
        <v>5782</v>
      </c>
      <c r="C495">
        <v>28.850502240000001</v>
      </c>
      <c r="D495">
        <v>1.2782704490000001</v>
      </c>
      <c r="E495">
        <v>1.169273692</v>
      </c>
      <c r="F495">
        <v>0.635818781</v>
      </c>
      <c r="G495">
        <v>0.948941284</v>
      </c>
      <c r="H495">
        <v>3.3768183390000002</v>
      </c>
      <c r="I495">
        <v>0.80139528299999996</v>
      </c>
      <c r="J495">
        <v>0.83597465299999996</v>
      </c>
      <c r="K495">
        <v>1.869717539</v>
      </c>
      <c r="L495">
        <v>4.1667224750000003</v>
      </c>
      <c r="M495">
        <v>6.85655664</v>
      </c>
      <c r="N495">
        <v>1.0838727429999999</v>
      </c>
      <c r="O495">
        <v>11.25903083</v>
      </c>
      <c r="P495">
        <v>0.45346083199999998</v>
      </c>
      <c r="Q495">
        <v>3.7776694900000001</v>
      </c>
    </row>
    <row r="496" spans="1:17">
      <c r="A496" t="s">
        <v>10115</v>
      </c>
      <c r="B496" s="14" t="s">
        <v>6965</v>
      </c>
      <c r="C496">
        <v>4.9163610950000001</v>
      </c>
      <c r="D496">
        <v>2.886217281</v>
      </c>
      <c r="E496">
        <v>3.0336388350000001</v>
      </c>
      <c r="F496">
        <v>2.7772323920000002</v>
      </c>
      <c r="G496">
        <v>2.4195460940000002</v>
      </c>
      <c r="H496">
        <v>9.4407700210000005</v>
      </c>
      <c r="I496">
        <v>1.792406414</v>
      </c>
      <c r="J496">
        <v>1.5581224010000001</v>
      </c>
      <c r="K496">
        <v>1.7842447370000001</v>
      </c>
      <c r="L496">
        <v>3.7277285</v>
      </c>
      <c r="M496">
        <v>5.6623102359999997</v>
      </c>
      <c r="N496">
        <v>1.6969382639999999</v>
      </c>
      <c r="O496">
        <v>4.6280485310000001</v>
      </c>
      <c r="P496">
        <v>4.6469429340000001</v>
      </c>
      <c r="Q496">
        <v>8.1111960619999994</v>
      </c>
    </row>
    <row r="497" spans="1:17">
      <c r="A497" t="s">
        <v>10116</v>
      </c>
      <c r="B497" s="14" t="s">
        <v>10117</v>
      </c>
      <c r="C497">
        <v>3168.5099610000002</v>
      </c>
      <c r="D497">
        <v>241.86388149999999</v>
      </c>
      <c r="E497">
        <v>224.97985030000001</v>
      </c>
      <c r="F497">
        <v>156.041923</v>
      </c>
      <c r="G497">
        <v>276.23517170000002</v>
      </c>
      <c r="H497">
        <v>528.68312119999996</v>
      </c>
      <c r="I497">
        <v>584.9425622</v>
      </c>
      <c r="J497">
        <v>377.00114689999998</v>
      </c>
      <c r="K497">
        <v>899.04400759999999</v>
      </c>
      <c r="L497">
        <v>1528.154448</v>
      </c>
      <c r="M497">
        <v>1066.076341</v>
      </c>
      <c r="N497">
        <v>284.67602249999999</v>
      </c>
      <c r="O497">
        <v>1277.454045</v>
      </c>
      <c r="P497">
        <v>300.18183090000002</v>
      </c>
      <c r="Q497">
        <v>755.41340339999999</v>
      </c>
    </row>
    <row r="498" spans="1:17">
      <c r="A498" t="s">
        <v>10118</v>
      </c>
      <c r="B498" s="14" t="s">
        <v>2807</v>
      </c>
      <c r="C498">
        <v>40.54883924</v>
      </c>
      <c r="D498">
        <v>10.75647756</v>
      </c>
      <c r="E498">
        <v>8.461889759</v>
      </c>
      <c r="F498">
        <v>8.2084690499999997</v>
      </c>
      <c r="G498">
        <v>11.293010499999999</v>
      </c>
      <c r="H498">
        <v>15.293476999999999</v>
      </c>
      <c r="I498">
        <v>17.739949889999998</v>
      </c>
      <c r="J498">
        <v>9.1604416660000005</v>
      </c>
      <c r="K498">
        <v>27.403789069999998</v>
      </c>
      <c r="L498">
        <v>29.431411319999999</v>
      </c>
      <c r="M498">
        <v>18.161589230000001</v>
      </c>
      <c r="N498">
        <v>7.2542829089999996</v>
      </c>
      <c r="O498">
        <v>22.568624790000001</v>
      </c>
      <c r="P498">
        <v>8.7822385769999993</v>
      </c>
      <c r="Q498">
        <v>25.373013870000001</v>
      </c>
    </row>
    <row r="499" spans="1:17">
      <c r="A499" t="s">
        <v>10119</v>
      </c>
      <c r="B499" s="14" t="s">
        <v>10120</v>
      </c>
      <c r="C499">
        <v>390.5431365</v>
      </c>
      <c r="D499">
        <v>49.958819120000001</v>
      </c>
      <c r="E499">
        <v>39.162644819999997</v>
      </c>
      <c r="F499">
        <v>44.218662299999998</v>
      </c>
      <c r="G499">
        <v>41.985405489999998</v>
      </c>
      <c r="H499">
        <v>64.918800329999996</v>
      </c>
      <c r="I499">
        <v>114.4914809</v>
      </c>
      <c r="J499">
        <v>51.032664619999998</v>
      </c>
      <c r="K499">
        <v>130.83307669999999</v>
      </c>
      <c r="L499">
        <v>171.85153790000001</v>
      </c>
      <c r="M499">
        <v>179.15088249999999</v>
      </c>
      <c r="N499">
        <v>47.007329589999998</v>
      </c>
      <c r="O499">
        <v>242.6537045</v>
      </c>
      <c r="P499">
        <v>38.762084610000002</v>
      </c>
      <c r="Q499">
        <v>110.1423326</v>
      </c>
    </row>
    <row r="500" spans="1:17">
      <c r="A500" t="s">
        <v>9952</v>
      </c>
      <c r="B500" s="14" t="s">
        <v>3412</v>
      </c>
      <c r="C500">
        <v>22.803365289999999</v>
      </c>
      <c r="D500">
        <v>5.8074764129999998</v>
      </c>
      <c r="E500">
        <v>3.6103485860000002</v>
      </c>
      <c r="F500">
        <v>3.1773051560000001</v>
      </c>
      <c r="G500">
        <v>3.6586637500000001</v>
      </c>
      <c r="H500">
        <v>12.895270910000001</v>
      </c>
      <c r="I500">
        <v>14.401595889999999</v>
      </c>
      <c r="J500">
        <v>5.4401504889999996</v>
      </c>
      <c r="K500">
        <v>11.72946975</v>
      </c>
      <c r="L500">
        <v>13.500860169999999</v>
      </c>
      <c r="M500">
        <v>28.2623137</v>
      </c>
      <c r="N500">
        <v>3.6963742169999998</v>
      </c>
      <c r="O500">
        <v>46.133713440000001</v>
      </c>
      <c r="P500">
        <v>5.2800047250000004</v>
      </c>
      <c r="Q500">
        <v>23.205073949999999</v>
      </c>
    </row>
    <row r="501" spans="1:17">
      <c r="A501" t="e">
        <v>#N/A</v>
      </c>
      <c r="B501" s="14" t="s">
        <v>10121</v>
      </c>
      <c r="C501">
        <v>28.203125109999998</v>
      </c>
      <c r="D501">
        <v>4.23967122</v>
      </c>
      <c r="E501">
        <v>2.3575124330000001</v>
      </c>
      <c r="F501">
        <v>1.3710697670000001</v>
      </c>
      <c r="G501">
        <v>3.1308118899999999</v>
      </c>
      <c r="H501">
        <v>2.3210478490000002</v>
      </c>
      <c r="I501">
        <v>22.03348373</v>
      </c>
      <c r="J501">
        <v>4.4691510809999997</v>
      </c>
      <c r="K501">
        <v>16.906806840000002</v>
      </c>
      <c r="L501">
        <v>12.728829019999999</v>
      </c>
      <c r="M501">
        <v>21.268189670000002</v>
      </c>
      <c r="N501">
        <v>1.11749593</v>
      </c>
      <c r="O501">
        <v>11.155124150000001</v>
      </c>
      <c r="P501">
        <v>3.022401908</v>
      </c>
      <c r="Q501">
        <v>11.078706820000001</v>
      </c>
    </row>
    <row r="502" spans="1:17">
      <c r="A502" t="s">
        <v>10122</v>
      </c>
      <c r="B502" s="14" t="s">
        <v>10123</v>
      </c>
      <c r="C502">
        <v>53.866217220000003</v>
      </c>
      <c r="D502">
        <v>1.4916463390000001</v>
      </c>
      <c r="E502">
        <v>1.193898342</v>
      </c>
      <c r="F502">
        <v>0.50918351900000003</v>
      </c>
      <c r="G502">
        <v>0.387570313</v>
      </c>
      <c r="H502">
        <v>2.2986222660000002</v>
      </c>
      <c r="I502">
        <v>34.912959720000003</v>
      </c>
      <c r="J502">
        <v>3.2246359249999998</v>
      </c>
      <c r="K502">
        <v>29.866705379999999</v>
      </c>
      <c r="L502">
        <v>32.617624370000001</v>
      </c>
      <c r="M502">
        <v>22.977490809999999</v>
      </c>
      <c r="N502">
        <v>2.1211728289999998</v>
      </c>
      <c r="O502">
        <v>47.227400609999997</v>
      </c>
      <c r="P502">
        <v>2.469389965</v>
      </c>
      <c r="Q502">
        <v>26.743436289999998</v>
      </c>
    </row>
    <row r="503" spans="1:17">
      <c r="A503" t="e">
        <v>#N/A</v>
      </c>
      <c r="B503" s="14" t="s">
        <v>10124</v>
      </c>
      <c r="C503">
        <v>0</v>
      </c>
      <c r="D503">
        <v>0.97327278900000003</v>
      </c>
      <c r="E503">
        <v>0</v>
      </c>
      <c r="F503">
        <v>2.3920791690000001</v>
      </c>
      <c r="G503">
        <v>1.5172965430000001</v>
      </c>
      <c r="H503">
        <v>0</v>
      </c>
      <c r="I503">
        <v>0</v>
      </c>
      <c r="J503">
        <v>2.2277835170000002</v>
      </c>
      <c r="K503">
        <v>1.9930393340000001</v>
      </c>
      <c r="L503">
        <v>2.7759680320000002</v>
      </c>
      <c r="M503">
        <v>0</v>
      </c>
      <c r="N503">
        <v>2.1663041660000002</v>
      </c>
      <c r="O503">
        <v>0</v>
      </c>
      <c r="P503">
        <v>0</v>
      </c>
      <c r="Q503">
        <v>0</v>
      </c>
    </row>
    <row r="504" spans="1:17">
      <c r="A504" t="e">
        <v>#N/A</v>
      </c>
      <c r="B504" s="14" t="s">
        <v>10125</v>
      </c>
      <c r="C504">
        <v>0</v>
      </c>
      <c r="D504">
        <v>1.143595527</v>
      </c>
      <c r="E504">
        <v>1.922176331</v>
      </c>
      <c r="F504">
        <v>0.87834157000000002</v>
      </c>
      <c r="G504">
        <v>1.114264648</v>
      </c>
      <c r="H504">
        <v>3.4694829829999998</v>
      </c>
      <c r="I504">
        <v>5.6460802049999996</v>
      </c>
      <c r="J504">
        <v>0.65441140799999997</v>
      </c>
      <c r="K504">
        <v>1.1709106090000001</v>
      </c>
      <c r="L504">
        <v>0</v>
      </c>
      <c r="M504">
        <v>0</v>
      </c>
      <c r="N504">
        <v>1.5908796220000001</v>
      </c>
      <c r="O504">
        <v>0</v>
      </c>
      <c r="P504">
        <v>0</v>
      </c>
      <c r="Q504">
        <v>0.88716206900000005</v>
      </c>
    </row>
    <row r="505" spans="1:17">
      <c r="A505" t="s">
        <v>10126</v>
      </c>
      <c r="B505" s="14" t="s">
        <v>10127</v>
      </c>
      <c r="C505">
        <v>157.58231090000001</v>
      </c>
      <c r="D505">
        <v>1.203784765</v>
      </c>
      <c r="E505">
        <v>0.57809814500000001</v>
      </c>
      <c r="F505">
        <v>0.73965605899999998</v>
      </c>
      <c r="G505">
        <v>0.93832812499999996</v>
      </c>
      <c r="H505">
        <v>0</v>
      </c>
      <c r="I505">
        <v>47.545938569999997</v>
      </c>
      <c r="J505">
        <v>8.9551034810000001</v>
      </c>
      <c r="K505">
        <v>64.091949110000002</v>
      </c>
      <c r="L505">
        <v>65.235248740000003</v>
      </c>
      <c r="M505">
        <v>20.86114298</v>
      </c>
      <c r="N505">
        <v>5.3587524110000002</v>
      </c>
      <c r="O505">
        <v>42.12527146</v>
      </c>
      <c r="P505">
        <v>8.9677846100000007</v>
      </c>
      <c r="Q505">
        <v>14.941676960000001</v>
      </c>
    </row>
    <row r="506" spans="1:17">
      <c r="A506" t="s">
        <v>9947</v>
      </c>
      <c r="B506" s="14" t="s">
        <v>10128</v>
      </c>
      <c r="C506">
        <v>30.9730749</v>
      </c>
      <c r="D506">
        <v>9.7205619760000008</v>
      </c>
      <c r="E506">
        <v>7.9633019410000001</v>
      </c>
      <c r="F506">
        <v>7.3780691850000002</v>
      </c>
      <c r="G506">
        <v>5.7941761720000002</v>
      </c>
      <c r="H506">
        <v>3.9651234089999998</v>
      </c>
      <c r="I506">
        <v>45.168641639999997</v>
      </c>
      <c r="J506">
        <v>3.9264684490000001</v>
      </c>
      <c r="K506">
        <v>7.025463652</v>
      </c>
      <c r="L506">
        <v>29.35586194</v>
      </c>
      <c r="M506">
        <v>19.818085830000001</v>
      </c>
      <c r="N506">
        <v>6.3635184880000004</v>
      </c>
      <c r="O506">
        <v>11.434002250000001</v>
      </c>
      <c r="P506">
        <v>2.710716712</v>
      </c>
      <c r="Q506">
        <v>17.743241390000001</v>
      </c>
    </row>
    <row r="507" spans="1:17">
      <c r="A507" t="s">
        <v>10129</v>
      </c>
      <c r="B507" s="14" t="s">
        <v>2707</v>
      </c>
      <c r="C507">
        <v>121.47898929999999</v>
      </c>
      <c r="D507">
        <v>14.35689197</v>
      </c>
      <c r="E507">
        <v>11.2218605</v>
      </c>
      <c r="F507">
        <v>16.240379910000001</v>
      </c>
      <c r="G507">
        <v>14.843204979999999</v>
      </c>
      <c r="H507">
        <v>19.57828499</v>
      </c>
      <c r="I507">
        <v>35.589212060000001</v>
      </c>
      <c r="J507">
        <v>22.721782839999999</v>
      </c>
      <c r="K507">
        <v>41.085661809999998</v>
      </c>
      <c r="L507">
        <v>50.02939628</v>
      </c>
      <c r="M507">
        <v>41.119600269999999</v>
      </c>
      <c r="N507">
        <v>19.754901780000001</v>
      </c>
      <c r="O507">
        <v>58.558908449999997</v>
      </c>
      <c r="P507">
        <v>19.56821669</v>
      </c>
      <c r="Q507">
        <v>29.638086730000001</v>
      </c>
    </row>
    <row r="508" spans="1:17">
      <c r="A508" t="s">
        <v>10130</v>
      </c>
      <c r="B508" s="14" t="s">
        <v>10131</v>
      </c>
      <c r="C508">
        <v>30.59069126</v>
      </c>
      <c r="D508">
        <v>3.9531697210000001</v>
      </c>
      <c r="E508">
        <v>2.1696522960000002</v>
      </c>
      <c r="F508">
        <v>1.387996555</v>
      </c>
      <c r="G508">
        <v>3.081423225</v>
      </c>
      <c r="H508">
        <v>1.9580856339999999</v>
      </c>
      <c r="I508">
        <v>7.4351673480000002</v>
      </c>
      <c r="J508">
        <v>3.8779935299999999</v>
      </c>
      <c r="K508">
        <v>11.56454922</v>
      </c>
      <c r="L508">
        <v>14.49672194</v>
      </c>
      <c r="M508">
        <v>0</v>
      </c>
      <c r="N508">
        <v>1.571239133</v>
      </c>
      <c r="O508">
        <v>36.701735630000002</v>
      </c>
      <c r="P508">
        <v>3.82464439</v>
      </c>
      <c r="Q508">
        <v>7.0096756090000003</v>
      </c>
    </row>
    <row r="509" spans="1:17">
      <c r="A509" t="s">
        <v>10132</v>
      </c>
      <c r="B509" s="14" t="s">
        <v>10133</v>
      </c>
      <c r="C509">
        <v>10.638683029999999</v>
      </c>
      <c r="D509">
        <v>0.64277031900000003</v>
      </c>
      <c r="E509">
        <v>1.028933466</v>
      </c>
      <c r="F509">
        <v>1.0531870809999999</v>
      </c>
      <c r="G509">
        <v>2.0041106559999999</v>
      </c>
      <c r="H509">
        <v>3.7144013199999999</v>
      </c>
      <c r="I509">
        <v>5.6416726480000001</v>
      </c>
      <c r="J509">
        <v>2.819946115</v>
      </c>
      <c r="K509">
        <v>4.8262357639999998</v>
      </c>
      <c r="L509">
        <v>7.333236393</v>
      </c>
      <c r="M509">
        <v>3.7129903190000002</v>
      </c>
      <c r="N509">
        <v>0.95378263100000005</v>
      </c>
      <c r="O509">
        <v>4.2844036550000002</v>
      </c>
      <c r="P509">
        <v>1.4510360449999999</v>
      </c>
      <c r="Q509">
        <v>1.9945564090000001</v>
      </c>
    </row>
    <row r="510" spans="1:17">
      <c r="A510" t="s">
        <v>10134</v>
      </c>
      <c r="B510" s="14" t="s">
        <v>3003</v>
      </c>
      <c r="C510">
        <v>19.043320399999999</v>
      </c>
      <c r="D510">
        <v>4.316843167</v>
      </c>
      <c r="E510">
        <v>3.250988386</v>
      </c>
      <c r="F510">
        <v>5.5158908660000003</v>
      </c>
      <c r="G510">
        <v>3.82375</v>
      </c>
      <c r="H510">
        <v>4.5923145109999997</v>
      </c>
      <c r="I510">
        <v>14.85438796</v>
      </c>
      <c r="J510">
        <v>16.533976169999999</v>
      </c>
      <c r="K510">
        <v>6.9312885370000004</v>
      </c>
      <c r="L510">
        <v>9.794031983</v>
      </c>
      <c r="M510">
        <v>9.3511611410000004</v>
      </c>
      <c r="N510">
        <v>3.6304470090000001</v>
      </c>
      <c r="O510">
        <v>11.280731449999999</v>
      </c>
      <c r="P510">
        <v>3.986653456</v>
      </c>
      <c r="Q510">
        <v>5.6321709919999998</v>
      </c>
    </row>
    <row r="511" spans="1:17">
      <c r="A511" t="s">
        <v>10135</v>
      </c>
      <c r="B511" s="14" t="s">
        <v>9191</v>
      </c>
      <c r="C511">
        <v>12.041016770000001</v>
      </c>
      <c r="D511">
        <v>4.7101596680000002</v>
      </c>
      <c r="E511">
        <v>3.4391297029999999</v>
      </c>
      <c r="F511">
        <v>5.3304974060000001</v>
      </c>
      <c r="G511">
        <v>3.0533251410000002</v>
      </c>
      <c r="H511">
        <v>1.1248577049999999</v>
      </c>
      <c r="I511">
        <v>5.5368267490000003</v>
      </c>
      <c r="J511">
        <v>8.2235465639999994</v>
      </c>
      <c r="K511">
        <v>3.740024429</v>
      </c>
      <c r="L511">
        <v>4.3181724939999997</v>
      </c>
      <c r="M511">
        <v>2.0822785210000001</v>
      </c>
      <c r="N511">
        <v>4.2256303490000002</v>
      </c>
      <c r="O511">
        <v>4.6853279519999997</v>
      </c>
      <c r="P511">
        <v>6.1519811899999999</v>
      </c>
      <c r="Q511">
        <v>3.728550856</v>
      </c>
    </row>
    <row r="512" spans="1:17">
      <c r="A512" t="s">
        <v>10136</v>
      </c>
      <c r="B512" s="14" t="s">
        <v>7081</v>
      </c>
      <c r="C512">
        <v>94.511538669999993</v>
      </c>
      <c r="D512">
        <v>7.2825983780000003</v>
      </c>
      <c r="E512">
        <v>6.1203624459999997</v>
      </c>
      <c r="F512">
        <v>4.1950642130000002</v>
      </c>
      <c r="G512">
        <v>4.2574888059999996</v>
      </c>
      <c r="H512">
        <v>18.14882356</v>
      </c>
      <c r="I512">
        <v>28.464483950000002</v>
      </c>
      <c r="J512">
        <v>30.34385236</v>
      </c>
      <c r="K512">
        <v>21.903601439999999</v>
      </c>
      <c r="L512">
        <v>50.630342310000003</v>
      </c>
      <c r="M512">
        <v>33.523130250000001</v>
      </c>
      <c r="N512">
        <v>11.650620910000001</v>
      </c>
      <c r="O512">
        <v>78.502105020000002</v>
      </c>
      <c r="P512">
        <v>9.0935201699999997</v>
      </c>
      <c r="Q512">
        <v>27.541747820000001</v>
      </c>
    </row>
    <row r="513" spans="1:17">
      <c r="A513" t="s">
        <v>10137</v>
      </c>
      <c r="B513" s="14" t="s">
        <v>5658</v>
      </c>
      <c r="C513">
        <v>3.2517663940000001</v>
      </c>
      <c r="D513">
        <v>7.1137044559999998</v>
      </c>
      <c r="E513">
        <v>4.6486829140000001</v>
      </c>
      <c r="F513">
        <v>8.8249121489999993</v>
      </c>
      <c r="G513">
        <v>3.8604444510000002</v>
      </c>
      <c r="H513">
        <v>26.382120319999999</v>
      </c>
      <c r="I513">
        <v>5.92764326</v>
      </c>
      <c r="J513">
        <v>8.0899678030000004</v>
      </c>
      <c r="K513">
        <v>5.808454201</v>
      </c>
      <c r="L513">
        <v>2.8251485679999999</v>
      </c>
      <c r="M513">
        <v>0.78023959899999995</v>
      </c>
      <c r="N513">
        <v>6.4637313780000003</v>
      </c>
      <c r="O513">
        <v>1.8006302759999999</v>
      </c>
      <c r="P513">
        <v>16.648496340000001</v>
      </c>
      <c r="Q513">
        <v>9.6400287850000002</v>
      </c>
    </row>
    <row r="514" spans="1:17">
      <c r="A514" t="s">
        <v>10138</v>
      </c>
      <c r="B514" s="14" t="s">
        <v>7546</v>
      </c>
      <c r="C514">
        <v>0.27142578499999997</v>
      </c>
      <c r="D514">
        <v>1.9542217340000001</v>
      </c>
      <c r="E514">
        <v>1.6748318250000001</v>
      </c>
      <c r="F514">
        <v>1.8288439649999999</v>
      </c>
      <c r="G514">
        <v>1.4764098139999999</v>
      </c>
      <c r="H514">
        <v>1.459394748</v>
      </c>
      <c r="I514">
        <v>4.1561681430000004</v>
      </c>
      <c r="J514">
        <v>7.105406812</v>
      </c>
      <c r="K514">
        <v>2.8320414330000001</v>
      </c>
      <c r="L514">
        <v>1.8865270750000001</v>
      </c>
      <c r="M514">
        <v>1.5630432460000001</v>
      </c>
      <c r="N514">
        <v>3.228811221</v>
      </c>
      <c r="O514">
        <v>1.5029907659999999</v>
      </c>
      <c r="P514">
        <v>3.461410007</v>
      </c>
      <c r="Q514">
        <v>2.798802453</v>
      </c>
    </row>
    <row r="515" spans="1:17">
      <c r="A515" t="s">
        <v>10139</v>
      </c>
      <c r="B515" s="14" t="s">
        <v>8508</v>
      </c>
      <c r="C515">
        <v>97.170431059999999</v>
      </c>
      <c r="D515">
        <v>434.37409919999999</v>
      </c>
      <c r="E515">
        <v>429.01683480000003</v>
      </c>
      <c r="F515">
        <v>469.92897799999997</v>
      </c>
      <c r="G515">
        <v>372.26551910000001</v>
      </c>
      <c r="H515">
        <v>2272.4488780000001</v>
      </c>
      <c r="I515">
        <v>496.98158089999998</v>
      </c>
      <c r="J515">
        <v>642.40103420000003</v>
      </c>
      <c r="K515">
        <v>342.57498950000002</v>
      </c>
      <c r="L515">
        <v>144.72357700000001</v>
      </c>
      <c r="M515">
        <v>105.25235499999999</v>
      </c>
      <c r="N515">
        <v>254.45517960000001</v>
      </c>
      <c r="O515">
        <v>66.874500569999995</v>
      </c>
      <c r="P515">
        <v>732.05622019999998</v>
      </c>
      <c r="Q515">
        <v>622.6535801</v>
      </c>
    </row>
    <row r="516" spans="1:17">
      <c r="A516" t="s">
        <v>10140</v>
      </c>
      <c r="B516" s="14" t="s">
        <v>7523</v>
      </c>
      <c r="C516">
        <v>11.59504855</v>
      </c>
      <c r="D516">
        <v>0.844501312</v>
      </c>
      <c r="E516">
        <v>0.60833712399999995</v>
      </c>
      <c r="F516">
        <v>0.41079359599999998</v>
      </c>
      <c r="G516">
        <v>0.63084521599999999</v>
      </c>
      <c r="H516">
        <v>1.0370322759999999</v>
      </c>
      <c r="I516">
        <v>0.46326811899999998</v>
      </c>
      <c r="J516">
        <v>0.68461501199999997</v>
      </c>
      <c r="K516">
        <v>1.0808405619999999</v>
      </c>
      <c r="L516">
        <v>3.2115814770000002</v>
      </c>
      <c r="M516">
        <v>0.30489362800000003</v>
      </c>
      <c r="N516">
        <v>0.137060398</v>
      </c>
      <c r="O516">
        <v>2.9904313579999999</v>
      </c>
      <c r="P516">
        <v>0.45277905499999999</v>
      </c>
      <c r="Q516">
        <v>0.98270259999999998</v>
      </c>
    </row>
    <row r="517" spans="1:17">
      <c r="A517" t="s">
        <v>10141</v>
      </c>
      <c r="B517" s="14" t="s">
        <v>3465</v>
      </c>
      <c r="C517">
        <v>2.7029643050000001</v>
      </c>
      <c r="D517">
        <v>1.0692805299999999</v>
      </c>
      <c r="E517">
        <v>1.181060725</v>
      </c>
      <c r="F517">
        <v>0.67015121200000005</v>
      </c>
      <c r="G517">
        <v>0.43341196199999998</v>
      </c>
      <c r="H517">
        <v>1.4459075539999999</v>
      </c>
      <c r="I517">
        <v>1.4077806340000001</v>
      </c>
      <c r="J517">
        <v>1.652090512</v>
      </c>
      <c r="K517">
        <v>1.226199048</v>
      </c>
      <c r="L517">
        <v>1.9518728000000001</v>
      </c>
      <c r="M517">
        <v>0.37060469099999999</v>
      </c>
      <c r="N517">
        <v>1.380398587</v>
      </c>
      <c r="O517">
        <v>2.1381958399999998</v>
      </c>
      <c r="P517">
        <v>1.0427922430000001</v>
      </c>
      <c r="Q517">
        <v>1.9244656389999999</v>
      </c>
    </row>
    <row r="518" spans="1:17">
      <c r="A518" t="e">
        <v>#N/A</v>
      </c>
      <c r="B518" s="14" t="s">
        <v>10142</v>
      </c>
      <c r="C518">
        <v>0</v>
      </c>
      <c r="D518">
        <v>0</v>
      </c>
      <c r="E518">
        <v>0.70109774999999996</v>
      </c>
      <c r="F518">
        <v>0.299009896</v>
      </c>
      <c r="G518">
        <v>0.75864827099999999</v>
      </c>
      <c r="H518">
        <v>0.84364327800000005</v>
      </c>
      <c r="I518">
        <v>0</v>
      </c>
      <c r="J518">
        <v>1.1138917589999999</v>
      </c>
      <c r="K518">
        <v>1.9930393340000001</v>
      </c>
      <c r="L518">
        <v>1.3879840160000001</v>
      </c>
      <c r="M518">
        <v>4.2166140060000004</v>
      </c>
      <c r="N518">
        <v>0.54157604199999998</v>
      </c>
      <c r="O518">
        <v>4.8655328740000003</v>
      </c>
      <c r="P518">
        <v>0.659140842</v>
      </c>
      <c r="Q518">
        <v>0</v>
      </c>
    </row>
    <row r="519" spans="1:17">
      <c r="A519" t="s">
        <v>10143</v>
      </c>
      <c r="B519" s="14" t="s">
        <v>5838</v>
      </c>
      <c r="C519">
        <v>7.0216670490000004</v>
      </c>
      <c r="D519">
        <v>33.066216050000001</v>
      </c>
      <c r="E519">
        <v>5.4319039650000001</v>
      </c>
      <c r="F519">
        <v>0.99674807200000004</v>
      </c>
      <c r="G519">
        <v>8.3490006979999993</v>
      </c>
      <c r="H519">
        <v>180.75646380000001</v>
      </c>
      <c r="I519">
        <v>14.48205173</v>
      </c>
      <c r="J519">
        <v>13.98790477</v>
      </c>
      <c r="K519">
        <v>13.56060671</v>
      </c>
      <c r="L519">
        <v>34.669595399999999</v>
      </c>
      <c r="M519">
        <v>4.4286225310000003</v>
      </c>
      <c r="N519">
        <v>4.8101213349999998</v>
      </c>
      <c r="O519">
        <v>5.4434404699999996</v>
      </c>
      <c r="P519">
        <v>13.093159590000001</v>
      </c>
      <c r="Q519">
        <v>9.4469723390000002</v>
      </c>
    </row>
    <row r="520" spans="1:17">
      <c r="A520" t="s">
        <v>10144</v>
      </c>
      <c r="B520" s="14" t="s">
        <v>10145</v>
      </c>
      <c r="C520">
        <v>3.8062150410000002</v>
      </c>
      <c r="D520">
        <v>0.84320407500000005</v>
      </c>
      <c r="E520">
        <v>1.0123377650000001</v>
      </c>
      <c r="F520">
        <v>0.77715014500000001</v>
      </c>
      <c r="G520">
        <v>0.65726209700000005</v>
      </c>
      <c r="H520">
        <v>2.192694973</v>
      </c>
      <c r="I520">
        <v>2.7753389639999999</v>
      </c>
      <c r="J520">
        <v>23.401993220000001</v>
      </c>
      <c r="K520">
        <v>17.26688455</v>
      </c>
      <c r="L520">
        <v>25.252354350000001</v>
      </c>
      <c r="M520">
        <v>3.653103378</v>
      </c>
      <c r="N520">
        <v>13.841385839999999</v>
      </c>
      <c r="O520">
        <v>16.861201479999998</v>
      </c>
      <c r="P520">
        <v>3.7118438180000002</v>
      </c>
      <c r="Q520">
        <v>3.9247722880000002</v>
      </c>
    </row>
    <row r="521" spans="1:17">
      <c r="A521" t="s">
        <v>10146</v>
      </c>
      <c r="B521" s="14" t="s">
        <v>5323</v>
      </c>
      <c r="C521">
        <v>4.754283257</v>
      </c>
      <c r="D521">
        <v>0.95748448100000005</v>
      </c>
      <c r="E521">
        <v>0.64374298900000004</v>
      </c>
      <c r="F521">
        <v>0.44123909300000003</v>
      </c>
      <c r="G521">
        <v>0.70902449599999995</v>
      </c>
      <c r="H521">
        <v>1.078945145</v>
      </c>
      <c r="I521">
        <v>2.2060386639999998</v>
      </c>
      <c r="J521">
        <v>1.3149868170000001</v>
      </c>
      <c r="K521">
        <v>5.0978421059999999</v>
      </c>
      <c r="L521">
        <v>3.6867644500000001</v>
      </c>
      <c r="M521">
        <v>2.9037488389999999</v>
      </c>
      <c r="N521">
        <v>0.87910459500000004</v>
      </c>
      <c r="O521">
        <v>5.265265297</v>
      </c>
      <c r="P521">
        <v>0.55118109100000001</v>
      </c>
      <c r="Q521">
        <v>0.59422681799999999</v>
      </c>
    </row>
    <row r="522" spans="1:17">
      <c r="A522" t="s">
        <v>10147</v>
      </c>
      <c r="B522" s="14" t="s">
        <v>10148</v>
      </c>
      <c r="C522">
        <v>2.294301844</v>
      </c>
      <c r="D522">
        <v>6.0991761420000001</v>
      </c>
      <c r="E522">
        <v>3.7589226020000002</v>
      </c>
      <c r="F522">
        <v>5.1841671309999997</v>
      </c>
      <c r="G522">
        <v>3.0902272919999998</v>
      </c>
      <c r="H522">
        <v>1.674163217</v>
      </c>
      <c r="I522">
        <v>25.762854860000001</v>
      </c>
      <c r="J522">
        <v>32.83691022</v>
      </c>
      <c r="K522">
        <v>11.76114656</v>
      </c>
      <c r="L522">
        <v>6.9584265329999999</v>
      </c>
      <c r="M522">
        <v>0.44040190699999998</v>
      </c>
      <c r="N522">
        <v>15.35729128</v>
      </c>
      <c r="O522">
        <v>1.778622573</v>
      </c>
      <c r="P522">
        <v>28.191453800000001</v>
      </c>
      <c r="Q522">
        <v>5.9932726460000003</v>
      </c>
    </row>
    <row r="523" spans="1:17">
      <c r="A523" t="s">
        <v>10149</v>
      </c>
      <c r="B523" s="14" t="s">
        <v>10150</v>
      </c>
      <c r="C523">
        <v>0</v>
      </c>
      <c r="D523">
        <v>0</v>
      </c>
      <c r="E523">
        <v>0.93479699999999999</v>
      </c>
      <c r="F523">
        <v>0</v>
      </c>
      <c r="G523">
        <v>2.2759448139999998</v>
      </c>
      <c r="H523">
        <v>0</v>
      </c>
      <c r="I523">
        <v>6.4068995229999999</v>
      </c>
      <c r="J523">
        <v>0.55694587900000003</v>
      </c>
      <c r="K523">
        <v>1.9930393340000001</v>
      </c>
      <c r="L523">
        <v>2.7759680320000002</v>
      </c>
      <c r="M523">
        <v>0</v>
      </c>
      <c r="N523">
        <v>1.6247281250000001</v>
      </c>
      <c r="O523">
        <v>0</v>
      </c>
      <c r="P523">
        <v>0.659140842</v>
      </c>
      <c r="Q523">
        <v>0</v>
      </c>
    </row>
    <row r="524" spans="1:17">
      <c r="A524" t="s">
        <v>10151</v>
      </c>
      <c r="B524" s="14" t="s">
        <v>1948</v>
      </c>
      <c r="C524">
        <v>5.4177325730000003</v>
      </c>
      <c r="D524">
        <v>0.99640006299999995</v>
      </c>
      <c r="E524">
        <v>0.68513215699999996</v>
      </c>
      <c r="F524">
        <v>0.58440152000000001</v>
      </c>
      <c r="G524">
        <v>0.79432727400000003</v>
      </c>
      <c r="H524">
        <v>0.78517295200000004</v>
      </c>
      <c r="I524">
        <v>1.937928519</v>
      </c>
      <c r="J524">
        <v>1.6457475020000001</v>
      </c>
      <c r="K524">
        <v>2.5504983559999999</v>
      </c>
      <c r="L524">
        <v>3.4878251800000002</v>
      </c>
      <c r="M524">
        <v>2.5508427299999998</v>
      </c>
      <c r="N524">
        <v>0.57964722899999999</v>
      </c>
      <c r="O524">
        <v>2.4905747479999998</v>
      </c>
      <c r="P524">
        <v>0.874177384</v>
      </c>
      <c r="Q524">
        <v>1.616216047</v>
      </c>
    </row>
    <row r="525" spans="1:17">
      <c r="A525" t="s">
        <v>10152</v>
      </c>
      <c r="B525" s="14" t="s">
        <v>2097</v>
      </c>
      <c r="C525">
        <v>23.69524856</v>
      </c>
      <c r="D525">
        <v>0</v>
      </c>
      <c r="E525">
        <v>0.120042238</v>
      </c>
      <c r="F525">
        <v>0.15358978300000001</v>
      </c>
      <c r="G525">
        <v>0.194844092</v>
      </c>
      <c r="H525">
        <v>0.43334682099999999</v>
      </c>
      <c r="I525">
        <v>1.6454878559999999</v>
      </c>
      <c r="J525">
        <v>0.143040745</v>
      </c>
      <c r="K525">
        <v>7.1662288619999996</v>
      </c>
      <c r="L525">
        <v>13.54611723</v>
      </c>
      <c r="M525">
        <v>15.161377140000001</v>
      </c>
      <c r="N525">
        <v>0.55637320099999998</v>
      </c>
      <c r="O525">
        <v>17.494648260000002</v>
      </c>
      <c r="P525">
        <v>0</v>
      </c>
      <c r="Q525">
        <v>15.513216509999999</v>
      </c>
    </row>
    <row r="526" spans="1:17">
      <c r="A526" t="s">
        <v>10153</v>
      </c>
      <c r="B526" s="14" t="s">
        <v>10154</v>
      </c>
      <c r="C526">
        <v>3.1050701649999999</v>
      </c>
      <c r="D526">
        <v>0</v>
      </c>
      <c r="E526">
        <v>1.9820507810000001</v>
      </c>
      <c r="F526">
        <v>1.6906424200000001</v>
      </c>
      <c r="G526">
        <v>1.6085624999999999</v>
      </c>
      <c r="H526">
        <v>1.1925183180000001</v>
      </c>
      <c r="I526">
        <v>0</v>
      </c>
      <c r="J526">
        <v>4.723571067</v>
      </c>
      <c r="K526">
        <v>0</v>
      </c>
      <c r="L526">
        <v>0</v>
      </c>
      <c r="M526">
        <v>0</v>
      </c>
      <c r="N526">
        <v>1.9138401469999999</v>
      </c>
      <c r="O526">
        <v>3.43879767</v>
      </c>
      <c r="P526">
        <v>2.7951536450000001</v>
      </c>
      <c r="Q526">
        <v>6.4035758390000002</v>
      </c>
    </row>
    <row r="527" spans="1:17">
      <c r="A527" t="s">
        <v>9922</v>
      </c>
      <c r="B527" s="14" t="s">
        <v>10155</v>
      </c>
      <c r="C527">
        <v>28.700918829999999</v>
      </c>
      <c r="D527">
        <v>6.0049803710000003</v>
      </c>
      <c r="E527">
        <v>6.2764941409999997</v>
      </c>
      <c r="F527">
        <v>2.6045031870000002</v>
      </c>
      <c r="G527">
        <v>1.9273766889999999</v>
      </c>
      <c r="H527">
        <v>5.5113684449999996</v>
      </c>
      <c r="I527">
        <v>60.457383919999998</v>
      </c>
      <c r="J527">
        <v>31.330893679999999</v>
      </c>
      <c r="K527">
        <v>20.253588910000001</v>
      </c>
      <c r="L527">
        <v>14.10491865</v>
      </c>
      <c r="M527">
        <v>9.1821247069999998</v>
      </c>
      <c r="N527">
        <v>16.117637559999999</v>
      </c>
      <c r="O527">
        <v>21.19042889</v>
      </c>
      <c r="P527">
        <v>5.2629469530000001</v>
      </c>
      <c r="Q527">
        <v>8.7688606080000007</v>
      </c>
    </row>
    <row r="528" spans="1:17">
      <c r="A528" t="s">
        <v>10156</v>
      </c>
      <c r="B528" s="14" t="s">
        <v>10157</v>
      </c>
      <c r="C528">
        <v>5.5681932400000003</v>
      </c>
      <c r="D528">
        <v>0.41118041399999999</v>
      </c>
      <c r="E528">
        <v>1.2835077909999999</v>
      </c>
      <c r="F528">
        <v>0.378969846</v>
      </c>
      <c r="G528">
        <v>0.32050758400000001</v>
      </c>
      <c r="H528">
        <v>1.0692467619999999</v>
      </c>
      <c r="I528">
        <v>2.7067350800000001</v>
      </c>
      <c r="J528">
        <v>0.70588196800000003</v>
      </c>
      <c r="K528">
        <v>2.105007836</v>
      </c>
      <c r="L528">
        <v>1.759152775</v>
      </c>
      <c r="M528">
        <v>5.3442029199999999</v>
      </c>
      <c r="N528">
        <v>0.68640199400000002</v>
      </c>
      <c r="O528">
        <v>7.1944283840000001</v>
      </c>
      <c r="P528">
        <v>0.83540547099999996</v>
      </c>
      <c r="Q528">
        <v>0</v>
      </c>
    </row>
    <row r="529" spans="1:17">
      <c r="A529" t="s">
        <v>10156</v>
      </c>
      <c r="B529" s="14" t="s">
        <v>1601</v>
      </c>
      <c r="C529">
        <v>123.5589197</v>
      </c>
      <c r="D529">
        <v>12.601476440000001</v>
      </c>
      <c r="E529">
        <v>12.34714967</v>
      </c>
      <c r="F529">
        <v>9.5580580099999999</v>
      </c>
      <c r="G529">
        <v>11.83751586</v>
      </c>
      <c r="H529">
        <v>21.766166850000001</v>
      </c>
      <c r="I529">
        <v>47.09814635</v>
      </c>
      <c r="J529">
        <v>23.482209560000001</v>
      </c>
      <c r="K529">
        <v>100.5730686</v>
      </c>
      <c r="L529">
        <v>77.545028279999997</v>
      </c>
      <c r="M529">
        <v>80.392235139999997</v>
      </c>
      <c r="N529">
        <v>14.075512140000001</v>
      </c>
      <c r="O529">
        <v>621.19745839999996</v>
      </c>
      <c r="P529">
        <v>12.81699699</v>
      </c>
      <c r="Q529">
        <v>314.68739720000002</v>
      </c>
    </row>
    <row r="530" spans="1:17">
      <c r="A530" t="s">
        <v>10158</v>
      </c>
      <c r="B530" s="14" t="s">
        <v>4755</v>
      </c>
      <c r="C530">
        <v>7.0876601600000004</v>
      </c>
      <c r="D530">
        <v>1.7271694449999999</v>
      </c>
      <c r="E530">
        <v>1.3824086069999999</v>
      </c>
      <c r="F530">
        <v>1.5114710760000001</v>
      </c>
      <c r="G530">
        <v>1.1423125000000001</v>
      </c>
      <c r="H530">
        <v>0.36294035800000002</v>
      </c>
      <c r="I530">
        <v>4.8235010139999996</v>
      </c>
      <c r="J530">
        <v>2.6655659190000001</v>
      </c>
      <c r="K530">
        <v>3.7512010349999998</v>
      </c>
      <c r="L530">
        <v>7.1654277799999999</v>
      </c>
      <c r="M530">
        <v>4.9885341900000002</v>
      </c>
      <c r="N530">
        <v>2.6502525509999999</v>
      </c>
      <c r="O530">
        <v>11.7741442</v>
      </c>
      <c r="P530">
        <v>3.261012585</v>
      </c>
      <c r="Q530">
        <v>4.0602383040000003</v>
      </c>
    </row>
    <row r="531" spans="1:17">
      <c r="A531" t="s">
        <v>10159</v>
      </c>
      <c r="B531" s="14" t="s">
        <v>5499</v>
      </c>
      <c r="C531">
        <v>6.7479466009999998</v>
      </c>
      <c r="D531">
        <v>2.1925142989999999</v>
      </c>
      <c r="E531">
        <v>3.086968524</v>
      </c>
      <c r="F531">
        <v>3.4291679579999998</v>
      </c>
      <c r="G531">
        <v>1.864390523</v>
      </c>
      <c r="H531">
        <v>4.8376233309999996</v>
      </c>
      <c r="I531">
        <v>4.920331333</v>
      </c>
      <c r="J531">
        <v>5.8740196119999997</v>
      </c>
      <c r="K531">
        <v>3.3673246259999998</v>
      </c>
      <c r="L531">
        <v>2.5582450489999999</v>
      </c>
      <c r="M531">
        <v>3.8858991820000002</v>
      </c>
      <c r="N531">
        <v>2.0518534559999999</v>
      </c>
      <c r="O531">
        <v>4.2348156489999997</v>
      </c>
      <c r="P531">
        <v>2.3960272210000002</v>
      </c>
      <c r="Q531">
        <v>2.6286283539999999</v>
      </c>
    </row>
    <row r="532" spans="1:17">
      <c r="A532" t="s">
        <v>10160</v>
      </c>
      <c r="B532" s="14" t="s">
        <v>10161</v>
      </c>
      <c r="C532">
        <v>1.0435232649999999</v>
      </c>
      <c r="D532">
        <v>9.0158383900000008</v>
      </c>
      <c r="E532">
        <v>7.5769932430000004</v>
      </c>
      <c r="F532">
        <v>7.2087262619999999</v>
      </c>
      <c r="G532">
        <v>6.1266958310000001</v>
      </c>
      <c r="H532">
        <v>0.80154105499999995</v>
      </c>
      <c r="I532">
        <v>9.1307424669999993</v>
      </c>
      <c r="J532">
        <v>17.39585095</v>
      </c>
      <c r="K532">
        <v>2.2486217630000001</v>
      </c>
      <c r="L532">
        <v>2.142914046</v>
      </c>
      <c r="M532">
        <v>4.5069557150000001</v>
      </c>
      <c r="N532">
        <v>4.4379813080000003</v>
      </c>
      <c r="O532">
        <v>1.155679318</v>
      </c>
      <c r="P532">
        <v>4.3445834129999996</v>
      </c>
      <c r="Q532">
        <v>3.7660954549999999</v>
      </c>
    </row>
    <row r="533" spans="1:17">
      <c r="A533" t="s">
        <v>10162</v>
      </c>
      <c r="B533" s="14" t="s">
        <v>7920</v>
      </c>
      <c r="C533">
        <v>6.821896701</v>
      </c>
      <c r="D533">
        <v>1.7324412490000001</v>
      </c>
      <c r="E533">
        <v>1.840970078</v>
      </c>
      <c r="F533">
        <v>1.653348837</v>
      </c>
      <c r="G533">
        <v>1.3791381949999999</v>
      </c>
      <c r="H533">
        <v>1.022433111</v>
      </c>
      <c r="I533">
        <v>10.676444979999999</v>
      </c>
      <c r="J533">
        <v>4.7881189260000001</v>
      </c>
      <c r="K533">
        <v>6.7178755309999998</v>
      </c>
      <c r="L533">
        <v>7.2542017139999997</v>
      </c>
      <c r="M533">
        <v>6.0683905029999998</v>
      </c>
      <c r="N533">
        <v>1.804962537</v>
      </c>
      <c r="O533">
        <v>10.87197636</v>
      </c>
      <c r="P533">
        <v>1.8223305620000001</v>
      </c>
      <c r="Q533">
        <v>3.6601690530000002</v>
      </c>
    </row>
    <row r="534" spans="1:17">
      <c r="A534" t="s">
        <v>10163</v>
      </c>
      <c r="B534" s="14" t="s">
        <v>5205</v>
      </c>
      <c r="C534">
        <v>2.7250038399999998</v>
      </c>
      <c r="D534">
        <v>5.1916444889999998</v>
      </c>
      <c r="E534">
        <v>4.8704434900000004</v>
      </c>
      <c r="F534">
        <v>4.951864316</v>
      </c>
      <c r="G534">
        <v>4.6820437359999998</v>
      </c>
      <c r="H534">
        <v>4.0292247110000003</v>
      </c>
      <c r="I534">
        <v>2.384355877</v>
      </c>
      <c r="J534">
        <v>7.461715034</v>
      </c>
      <c r="K534">
        <v>5.933746932</v>
      </c>
      <c r="L534">
        <v>4.2184456460000002</v>
      </c>
      <c r="M534">
        <v>1.307692895</v>
      </c>
      <c r="N534">
        <v>4.467689654</v>
      </c>
      <c r="O534">
        <v>2.7160942339999998</v>
      </c>
      <c r="P534">
        <v>6.991111772</v>
      </c>
      <c r="Q534">
        <v>3.746510883</v>
      </c>
    </row>
    <row r="535" spans="1:17">
      <c r="A535" t="s">
        <v>10164</v>
      </c>
      <c r="B535" s="14" t="s">
        <v>6413</v>
      </c>
      <c r="C535">
        <v>4.5939767610000004</v>
      </c>
      <c r="D535">
        <v>4.552956429</v>
      </c>
      <c r="E535">
        <v>4.5530305860000002</v>
      </c>
      <c r="F535">
        <v>4.3114846140000003</v>
      </c>
      <c r="G535">
        <v>3.6742028690000001</v>
      </c>
      <c r="H535">
        <v>0.37144013199999998</v>
      </c>
      <c r="I535">
        <v>5.6416726480000001</v>
      </c>
      <c r="J535">
        <v>9.8391598150000004</v>
      </c>
      <c r="K535">
        <v>12.065589409999999</v>
      </c>
      <c r="L535">
        <v>5.9582545690000002</v>
      </c>
      <c r="M535">
        <v>1.8564951590000001</v>
      </c>
      <c r="N535">
        <v>4.1131875940000002</v>
      </c>
      <c r="O535">
        <v>3.4810779690000002</v>
      </c>
      <c r="P535">
        <v>8.0532500500000008</v>
      </c>
      <c r="Q535">
        <v>3.6566867489999999</v>
      </c>
    </row>
    <row r="536" spans="1:17">
      <c r="A536" t="s">
        <v>10165</v>
      </c>
      <c r="B536" s="14" t="s">
        <v>10166</v>
      </c>
      <c r="C536">
        <v>10.4457348</v>
      </c>
      <c r="D536">
        <v>1.401485077</v>
      </c>
      <c r="E536">
        <v>1.6591231390000001</v>
      </c>
      <c r="F536">
        <v>1.4218682199999999</v>
      </c>
      <c r="G536">
        <v>1.1940534599999999</v>
      </c>
      <c r="H536">
        <v>1.0735638729999999</v>
      </c>
      <c r="I536">
        <v>4.7201525520000001</v>
      </c>
      <c r="J536">
        <v>4.8492188430000001</v>
      </c>
      <c r="K536">
        <v>5.7398396780000001</v>
      </c>
      <c r="L536">
        <v>6.972060785</v>
      </c>
      <c r="M536">
        <v>11.8611985</v>
      </c>
      <c r="N536">
        <v>2.7748295789999999</v>
      </c>
      <c r="O536">
        <v>10.42787523</v>
      </c>
      <c r="P536">
        <v>4.1938922099999996</v>
      </c>
      <c r="Q536">
        <v>5.562540941</v>
      </c>
    </row>
    <row r="537" spans="1:17">
      <c r="A537" t="s">
        <v>10167</v>
      </c>
      <c r="B537" s="14" t="s">
        <v>4739</v>
      </c>
      <c r="C537">
        <v>1.2672243400000001</v>
      </c>
      <c r="D537">
        <v>3.8990641890000002</v>
      </c>
      <c r="E537">
        <v>4.1044376959999997</v>
      </c>
      <c r="F537">
        <v>2.5299112109999999</v>
      </c>
      <c r="G537">
        <v>3.3553308469999998</v>
      </c>
      <c r="H537">
        <v>0.81114014499999998</v>
      </c>
      <c r="I537">
        <v>4.722712843</v>
      </c>
      <c r="J537">
        <v>7.4968371349999998</v>
      </c>
      <c r="K537">
        <v>4.343507475</v>
      </c>
      <c r="L537">
        <v>3.4697234250000002</v>
      </c>
      <c r="M537">
        <v>1.621664029</v>
      </c>
      <c r="N537">
        <v>3.158978152</v>
      </c>
      <c r="O537">
        <v>3.4305905160000001</v>
      </c>
      <c r="P537">
        <v>4.5840964509999997</v>
      </c>
      <c r="Q537">
        <v>4.9364081049999999</v>
      </c>
    </row>
    <row r="538" spans="1:17">
      <c r="A538" t="s">
        <v>10168</v>
      </c>
      <c r="B538" s="14" t="s">
        <v>4530</v>
      </c>
      <c r="C538">
        <v>35.135593960000001</v>
      </c>
      <c r="D538">
        <v>25.906976749999998</v>
      </c>
      <c r="E538">
        <v>22.121154910000001</v>
      </c>
      <c r="F538">
        <v>21.486186660000001</v>
      </c>
      <c r="G538">
        <v>22.729583890000001</v>
      </c>
      <c r="H538">
        <v>17.320666070000001</v>
      </c>
      <c r="I538">
        <v>39.38514361</v>
      </c>
      <c r="J538">
        <v>39.887933449999998</v>
      </c>
      <c r="K538">
        <v>57.690579829999997</v>
      </c>
      <c r="L538">
        <v>42.910296950000003</v>
      </c>
      <c r="M538">
        <v>21.139291549999999</v>
      </c>
      <c r="N538">
        <v>24.791459960000001</v>
      </c>
      <c r="O538">
        <v>29.329123240000001</v>
      </c>
      <c r="P538">
        <v>21.479202900000001</v>
      </c>
      <c r="Q538">
        <v>27.938564209999999</v>
      </c>
    </row>
    <row r="539" spans="1:17">
      <c r="A539" t="s">
        <v>10169</v>
      </c>
      <c r="B539" s="14" t="s">
        <v>1921</v>
      </c>
      <c r="C539">
        <v>30.457194900000001</v>
      </c>
      <c r="D539">
        <v>10.360481399999999</v>
      </c>
      <c r="E539">
        <v>9.1552178340000001</v>
      </c>
      <c r="F539">
        <v>8.9539860650000005</v>
      </c>
      <c r="G539">
        <v>8.2158479159999995</v>
      </c>
      <c r="H539">
        <v>30.66200602</v>
      </c>
      <c r="I539">
        <v>17.871656890000001</v>
      </c>
      <c r="J539">
        <v>19.236811020000001</v>
      </c>
      <c r="K539">
        <v>36.381774100000001</v>
      </c>
      <c r="L539">
        <v>44.069022500000003</v>
      </c>
      <c r="M539">
        <v>16.951101120000001</v>
      </c>
      <c r="N539">
        <v>18.172753650000001</v>
      </c>
      <c r="O539">
        <v>212.76275630000001</v>
      </c>
      <c r="P539">
        <v>10.35583181</v>
      </c>
      <c r="Q539">
        <v>14.618913259999999</v>
      </c>
    </row>
    <row r="540" spans="1:17">
      <c r="A540" t="s">
        <v>10170</v>
      </c>
      <c r="B540" s="14" t="s">
        <v>1467</v>
      </c>
      <c r="C540">
        <v>15.05401537</v>
      </c>
      <c r="D540">
        <v>14.982470230000001</v>
      </c>
      <c r="E540">
        <v>10.70896933</v>
      </c>
      <c r="F540">
        <v>25.293178780000002</v>
      </c>
      <c r="G540">
        <v>6.8286599570000002</v>
      </c>
      <c r="H540">
        <v>2.5024717920000001</v>
      </c>
      <c r="I540">
        <v>46.200786880000003</v>
      </c>
      <c r="J540">
        <v>32.927076730000003</v>
      </c>
      <c r="K540">
        <v>116.8107558</v>
      </c>
      <c r="L540">
        <v>25.128703000000002</v>
      </c>
      <c r="M540">
        <v>6.9007480570000004</v>
      </c>
      <c r="N540">
        <v>22.24115493</v>
      </c>
      <c r="O540">
        <v>5.9720577600000002</v>
      </c>
      <c r="P540">
        <v>30.136866040000001</v>
      </c>
      <c r="Q540">
        <v>29.65573316</v>
      </c>
    </row>
    <row r="541" spans="1:17">
      <c r="A541" t="s">
        <v>10171</v>
      </c>
      <c r="B541" s="14" t="s">
        <v>344</v>
      </c>
      <c r="C541">
        <v>6.9241205360000002</v>
      </c>
      <c r="D541">
        <v>1.596533703</v>
      </c>
      <c r="E541">
        <v>1.713821155</v>
      </c>
      <c r="F541">
        <v>3.4526562709999999</v>
      </c>
      <c r="G541">
        <v>3.03796774</v>
      </c>
      <c r="H541">
        <v>3.0934067999999999</v>
      </c>
      <c r="I541">
        <v>0.92732882800000005</v>
      </c>
      <c r="J541">
        <v>1.0569108119999999</v>
      </c>
      <c r="K541">
        <v>2.7564978569999998</v>
      </c>
      <c r="L541">
        <v>4.062554413</v>
      </c>
      <c r="M541">
        <v>1.627490367</v>
      </c>
      <c r="N541">
        <v>1.3587119030000001</v>
      </c>
      <c r="O541">
        <v>3.2864198089999999</v>
      </c>
      <c r="P541">
        <v>2.9575068799999999</v>
      </c>
      <c r="Q541">
        <v>4.8084335940000003</v>
      </c>
    </row>
    <row r="542" spans="1:17">
      <c r="A542" t="s">
        <v>10172</v>
      </c>
      <c r="B542" s="14" t="s">
        <v>10173</v>
      </c>
      <c r="C542">
        <v>0</v>
      </c>
      <c r="D542">
        <v>0.21834759500000001</v>
      </c>
      <c r="E542">
        <v>0.20971579500000001</v>
      </c>
      <c r="F542">
        <v>0</v>
      </c>
      <c r="G542">
        <v>0</v>
      </c>
      <c r="H542">
        <v>0</v>
      </c>
      <c r="I542">
        <v>5.749389549</v>
      </c>
      <c r="J542">
        <v>1.624314713</v>
      </c>
      <c r="K542">
        <v>0.44712576900000001</v>
      </c>
      <c r="L542">
        <v>1.8683126130000001</v>
      </c>
      <c r="M542">
        <v>0</v>
      </c>
      <c r="N542">
        <v>0.85049411799999997</v>
      </c>
      <c r="O542">
        <v>1.0915515280000001</v>
      </c>
      <c r="P542">
        <v>2.0702371070000001</v>
      </c>
      <c r="Q542">
        <v>0.67754621000000004</v>
      </c>
    </row>
    <row r="543" spans="1:17">
      <c r="A543" t="e">
        <v>#N/A</v>
      </c>
      <c r="B543" s="14" t="s">
        <v>10174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>
      <c r="A544" t="e">
        <v>#N/A</v>
      </c>
      <c r="B544" s="14" t="s">
        <v>10175</v>
      </c>
      <c r="C544">
        <v>1.1584132730000001</v>
      </c>
      <c r="D544">
        <v>0.12831366399999999</v>
      </c>
      <c r="E544">
        <v>6.1620559999999998E-2</v>
      </c>
      <c r="F544">
        <v>7.8841319000000007E-2</v>
      </c>
      <c r="G544">
        <v>0</v>
      </c>
      <c r="H544">
        <v>0.88978926400000002</v>
      </c>
      <c r="I544">
        <v>0</v>
      </c>
      <c r="J544">
        <v>0.14685249</v>
      </c>
      <c r="K544">
        <v>1.051027755</v>
      </c>
      <c r="L544">
        <v>0.36597615</v>
      </c>
      <c r="M544">
        <v>0</v>
      </c>
      <c r="N544">
        <v>0</v>
      </c>
      <c r="O544">
        <v>0.64145875200000002</v>
      </c>
      <c r="P544">
        <v>0.43449676799999998</v>
      </c>
      <c r="Q544">
        <v>0.39816530500000002</v>
      </c>
    </row>
    <row r="545" spans="1:17">
      <c r="A545" t="s">
        <v>10176</v>
      </c>
      <c r="B545" s="14" t="s">
        <v>10177</v>
      </c>
      <c r="C545">
        <v>17.847131940000001</v>
      </c>
      <c r="D545">
        <v>9.1947378999999996E-2</v>
      </c>
      <c r="E545">
        <v>0.13246872100000001</v>
      </c>
      <c r="F545">
        <v>0.112992684</v>
      </c>
      <c r="G545">
        <v>7.1671293999999997E-2</v>
      </c>
      <c r="H545">
        <v>0</v>
      </c>
      <c r="I545">
        <v>0.60527492999999999</v>
      </c>
      <c r="J545">
        <v>0.315695956</v>
      </c>
      <c r="K545">
        <v>1.882871331</v>
      </c>
      <c r="L545">
        <v>3.6715315880000001</v>
      </c>
      <c r="M545">
        <v>11.15389755</v>
      </c>
      <c r="N545">
        <v>0.35814777399999997</v>
      </c>
      <c r="O545">
        <v>9.1931676410000005</v>
      </c>
      <c r="P545">
        <v>6.2270592E-2</v>
      </c>
      <c r="Q545">
        <v>1.997229181</v>
      </c>
    </row>
    <row r="546" spans="1:17">
      <c r="A546" t="e">
        <v>#N/A</v>
      </c>
      <c r="B546" s="14" t="s">
        <v>10178</v>
      </c>
      <c r="C546">
        <v>39.330888760000001</v>
      </c>
      <c r="D546">
        <v>1.5842015949999999</v>
      </c>
      <c r="E546">
        <v>3.1382470699999998</v>
      </c>
      <c r="F546">
        <v>2.190150408</v>
      </c>
      <c r="G546">
        <v>1.6979270829999999</v>
      </c>
      <c r="H546">
        <v>2.746405824</v>
      </c>
      <c r="I546">
        <v>7.8214098080000003</v>
      </c>
      <c r="J546">
        <v>5.5525816460000001</v>
      </c>
      <c r="K546">
        <v>9.7322440209999996</v>
      </c>
      <c r="L546">
        <v>13.55537636</v>
      </c>
      <c r="M546">
        <v>3.4317031729999998</v>
      </c>
      <c r="N546">
        <v>5.0687766310000004</v>
      </c>
      <c r="O546">
        <v>1.97991381</v>
      </c>
      <c r="P546">
        <v>5.0962144729999999</v>
      </c>
      <c r="Q546">
        <v>3.072422751</v>
      </c>
    </row>
    <row r="547" spans="1:17">
      <c r="A547" t="e">
        <v>#N/A</v>
      </c>
      <c r="B547" s="14" t="s">
        <v>10179</v>
      </c>
      <c r="C547">
        <v>9.2276029489999996</v>
      </c>
      <c r="D547">
        <v>0.19056316300000001</v>
      </c>
      <c r="E547">
        <v>0.21630788400000001</v>
      </c>
      <c r="F547">
        <v>0.10644548500000001</v>
      </c>
      <c r="G547">
        <v>0.17554784800000001</v>
      </c>
      <c r="H547">
        <v>0.48053001000000001</v>
      </c>
      <c r="I547">
        <v>0.79828439399999995</v>
      </c>
      <c r="J547">
        <v>0.34697063900000003</v>
      </c>
      <c r="K547">
        <v>3.795870029</v>
      </c>
      <c r="L547">
        <v>1.2846934050000001</v>
      </c>
      <c r="M547">
        <v>4.2030403569999999</v>
      </c>
      <c r="N547">
        <v>0.35667515100000002</v>
      </c>
      <c r="O547">
        <v>7.4480151010000002</v>
      </c>
      <c r="P547">
        <v>0.36370695199999997</v>
      </c>
      <c r="Q547">
        <v>1.02138712</v>
      </c>
    </row>
    <row r="548" spans="1:17">
      <c r="A548" t="s">
        <v>10180</v>
      </c>
      <c r="B548" s="14" t="s">
        <v>8631</v>
      </c>
      <c r="C548">
        <v>2.4769452850000002</v>
      </c>
      <c r="D548">
        <v>4.2401578960000004</v>
      </c>
      <c r="E548">
        <v>4.6953925630000004</v>
      </c>
      <c r="F548">
        <v>5.3026160630000003</v>
      </c>
      <c r="G548">
        <v>4.1994532439999999</v>
      </c>
      <c r="H548">
        <v>1.556646049</v>
      </c>
      <c r="I548">
        <v>6.8959758229999997</v>
      </c>
      <c r="J548">
        <v>7.7358993079999996</v>
      </c>
      <c r="K548">
        <v>3.8817538169999999</v>
      </c>
      <c r="L548">
        <v>2.8455942749999998</v>
      </c>
      <c r="M548">
        <v>2.161187113</v>
      </c>
      <c r="N548">
        <v>8.105332164</v>
      </c>
      <c r="O548">
        <v>0.74813537100000005</v>
      </c>
      <c r="P548">
        <v>12.70265753</v>
      </c>
      <c r="Q548">
        <v>4.7986083580000001</v>
      </c>
    </row>
    <row r="549" spans="1:17">
      <c r="A549" t="s">
        <v>10181</v>
      </c>
      <c r="B549" s="14" t="s">
        <v>10182</v>
      </c>
      <c r="C549">
        <v>12.90544787</v>
      </c>
      <c r="D549">
        <v>2.8589888160000001</v>
      </c>
      <c r="E549">
        <v>2.2883051559999998</v>
      </c>
      <c r="F549">
        <v>2.3422441859999998</v>
      </c>
      <c r="G549">
        <v>3.7142154949999999</v>
      </c>
      <c r="H549">
        <v>8.2606737690000003</v>
      </c>
      <c r="I549">
        <v>12.5468449</v>
      </c>
      <c r="J549">
        <v>4.3627427220000001</v>
      </c>
      <c r="K549">
        <v>3.9030353619999998</v>
      </c>
      <c r="L549">
        <v>8.1544060930000004</v>
      </c>
      <c r="M549">
        <v>16.515071519999999</v>
      </c>
      <c r="N549">
        <v>4.7726388660000003</v>
      </c>
      <c r="O549">
        <v>19.05667042</v>
      </c>
      <c r="P549">
        <v>1.290817482</v>
      </c>
      <c r="Q549">
        <v>2.9572068979999999</v>
      </c>
    </row>
    <row r="550" spans="1:17">
      <c r="A550" t="s">
        <v>10183</v>
      </c>
      <c r="B550" s="14" t="s">
        <v>8496</v>
      </c>
      <c r="C550">
        <v>23.039620630000002</v>
      </c>
      <c r="D550">
        <v>73.28641648</v>
      </c>
      <c r="E550">
        <v>90.553293359999998</v>
      </c>
      <c r="F550">
        <v>74.024778350000005</v>
      </c>
      <c r="G550">
        <v>94.358276250000003</v>
      </c>
      <c r="H550">
        <v>45.578050130000001</v>
      </c>
      <c r="I550">
        <v>60.224855519999998</v>
      </c>
      <c r="J550">
        <v>118.4829076</v>
      </c>
      <c r="K550">
        <v>87.559462780000004</v>
      </c>
      <c r="L550">
        <v>62.625838790000003</v>
      </c>
      <c r="M550">
        <v>28.371154449999999</v>
      </c>
      <c r="N550">
        <v>44.584820059999998</v>
      </c>
      <c r="O550">
        <v>27.441605410000001</v>
      </c>
      <c r="P550">
        <v>99.004342089999994</v>
      </c>
      <c r="Q550">
        <v>102.7987375</v>
      </c>
    </row>
    <row r="551" spans="1:17">
      <c r="A551" t="s">
        <v>10184</v>
      </c>
      <c r="B551" s="14" t="s">
        <v>2735</v>
      </c>
      <c r="C551">
        <v>1.94165147</v>
      </c>
      <c r="D551">
        <v>26.23858959</v>
      </c>
      <c r="E551">
        <v>14.14197414</v>
      </c>
      <c r="F551">
        <v>1.036856016</v>
      </c>
      <c r="G551">
        <v>9.0269541140000005</v>
      </c>
      <c r="H551">
        <v>2.5812738290000001</v>
      </c>
      <c r="I551">
        <v>3.4849825980000002</v>
      </c>
      <c r="J551">
        <v>2.0070194360000002</v>
      </c>
      <c r="K551">
        <v>2.7102451699999999</v>
      </c>
      <c r="L551">
        <v>4.0580335569999999</v>
      </c>
      <c r="M551">
        <v>0.28669925200000002</v>
      </c>
      <c r="N551">
        <v>1.270402244</v>
      </c>
      <c r="O551">
        <v>2.4811578129999998</v>
      </c>
      <c r="P551">
        <v>2.0839816409999998</v>
      </c>
      <c r="Q551">
        <v>1.6427738860000001</v>
      </c>
    </row>
    <row r="552" spans="1:17">
      <c r="A552" t="s">
        <v>10185</v>
      </c>
      <c r="B552" s="14" t="s">
        <v>8156</v>
      </c>
      <c r="C552">
        <v>10.40597378</v>
      </c>
      <c r="D552">
        <v>1.9436603809999999</v>
      </c>
      <c r="E552">
        <v>1.736579407</v>
      </c>
      <c r="F552">
        <v>1.1942667979999999</v>
      </c>
      <c r="G552">
        <v>0.98654261399999998</v>
      </c>
      <c r="H552">
        <v>0.94034547199999996</v>
      </c>
      <c r="I552">
        <v>3.2730899739999999</v>
      </c>
      <c r="J552">
        <v>2.483142102</v>
      </c>
      <c r="K552">
        <v>5.2760398970000004</v>
      </c>
      <c r="L552">
        <v>6.961864491</v>
      </c>
      <c r="M552">
        <v>6.2665884040000002</v>
      </c>
      <c r="N552">
        <v>1.282764596</v>
      </c>
      <c r="O552">
        <v>7.9088948390000002</v>
      </c>
      <c r="P552">
        <v>1.561225887</v>
      </c>
      <c r="Q552">
        <v>6.0312994440000001</v>
      </c>
    </row>
    <row r="553" spans="1:17">
      <c r="A553" t="s">
        <v>10186</v>
      </c>
      <c r="B553" s="14" t="s">
        <v>10187</v>
      </c>
      <c r="C553">
        <v>0</v>
      </c>
      <c r="D553">
        <v>1.188151196</v>
      </c>
      <c r="E553">
        <v>6.8470845169999999</v>
      </c>
      <c r="F553">
        <v>2.190150408</v>
      </c>
      <c r="G553">
        <v>5.5568522729999996</v>
      </c>
      <c r="H553">
        <v>2.059804368</v>
      </c>
      <c r="I553">
        <v>0</v>
      </c>
      <c r="J553">
        <v>4.07944774</v>
      </c>
      <c r="K553">
        <v>4.8661220099999998</v>
      </c>
      <c r="L553">
        <v>6.7776881810000003</v>
      </c>
      <c r="M553">
        <v>0</v>
      </c>
      <c r="N553">
        <v>0</v>
      </c>
      <c r="O553">
        <v>0</v>
      </c>
      <c r="P553">
        <v>0</v>
      </c>
      <c r="Q553">
        <v>3.6869073010000002</v>
      </c>
    </row>
    <row r="554" spans="1:17">
      <c r="A554" t="s">
        <v>10188</v>
      </c>
      <c r="B554" s="14" t="s">
        <v>5519</v>
      </c>
      <c r="C554">
        <v>3.4006450259999998</v>
      </c>
      <c r="D554">
        <v>5.1228258110000002</v>
      </c>
      <c r="E554">
        <v>5.3833961600000002</v>
      </c>
      <c r="F554">
        <v>5.6658238799999996</v>
      </c>
      <c r="G554">
        <v>4.3219962120000002</v>
      </c>
      <c r="H554">
        <v>12.276732559999999</v>
      </c>
      <c r="I554">
        <v>6.7445490369999996</v>
      </c>
      <c r="J554">
        <v>7.2424977989999997</v>
      </c>
      <c r="K554">
        <v>7.960340897</v>
      </c>
      <c r="L554">
        <v>5.0709877150000002</v>
      </c>
      <c r="M554">
        <v>4.9610491530000003</v>
      </c>
      <c r="N554">
        <v>5.9359302889999999</v>
      </c>
      <c r="O554">
        <v>5.724533407</v>
      </c>
      <c r="P554">
        <v>8.7142935129999994</v>
      </c>
      <c r="Q554">
        <v>7.3871729620000002</v>
      </c>
    </row>
    <row r="555" spans="1:17">
      <c r="A555" t="s">
        <v>10189</v>
      </c>
      <c r="B555" s="14" t="s">
        <v>4961</v>
      </c>
      <c r="C555">
        <v>19.829665210000002</v>
      </c>
      <c r="D555">
        <v>0.76398866099999996</v>
      </c>
      <c r="E555">
        <v>0.82550966800000003</v>
      </c>
      <c r="F555">
        <v>1.1148886730000001</v>
      </c>
      <c r="G555">
        <v>0.66995452799999999</v>
      </c>
      <c r="H555">
        <v>2.317817442</v>
      </c>
      <c r="I555">
        <v>4.4005635559999998</v>
      </c>
      <c r="J555">
        <v>2.1859253719999998</v>
      </c>
      <c r="K555">
        <v>5.6712163100000001</v>
      </c>
      <c r="L555">
        <v>3.8133339560000001</v>
      </c>
      <c r="M555">
        <v>23.99684714</v>
      </c>
      <c r="N555">
        <v>2.3913013109999999</v>
      </c>
      <c r="O555">
        <v>19.096454699999999</v>
      </c>
      <c r="P555">
        <v>1.4875391440000001</v>
      </c>
      <c r="Q555">
        <v>0.88901418200000004</v>
      </c>
    </row>
    <row r="556" spans="1:17">
      <c r="A556" t="e">
        <v>#N/A</v>
      </c>
      <c r="B556" s="14" t="s">
        <v>10190</v>
      </c>
      <c r="C556">
        <v>38.959842639999998</v>
      </c>
      <c r="D556">
        <v>0.86309096299999999</v>
      </c>
      <c r="E556">
        <v>1.657941849</v>
      </c>
      <c r="F556">
        <v>1.0606388769999999</v>
      </c>
      <c r="G556">
        <v>2.6910542450000001</v>
      </c>
      <c r="H556">
        <v>4.488818953</v>
      </c>
      <c r="I556">
        <v>17.04477043</v>
      </c>
      <c r="J556">
        <v>1.9755816100000001</v>
      </c>
      <c r="K556">
        <v>1.7674122400000001</v>
      </c>
      <c r="L556">
        <v>12.3085375</v>
      </c>
      <c r="M556">
        <v>14.95704591</v>
      </c>
      <c r="N556">
        <v>3.8421243700000001</v>
      </c>
      <c r="O556">
        <v>25.88830699</v>
      </c>
      <c r="P556">
        <v>1.169042248</v>
      </c>
      <c r="Q556">
        <v>13.39112557</v>
      </c>
    </row>
    <row r="557" spans="1:17">
      <c r="A557" t="s">
        <v>10189</v>
      </c>
      <c r="B557" s="14" t="s">
        <v>10191</v>
      </c>
      <c r="C557">
        <v>56.524419739999999</v>
      </c>
      <c r="D557">
        <v>4.5999373129999999</v>
      </c>
      <c r="E557">
        <v>4.9089898310000004</v>
      </c>
      <c r="F557">
        <v>2.1983073919999998</v>
      </c>
      <c r="G557">
        <v>5.5775481840000003</v>
      </c>
      <c r="H557">
        <v>7.0884887760000002</v>
      </c>
      <c r="I557">
        <v>20.187102410000001</v>
      </c>
      <c r="J557">
        <v>8.4817567999999994</v>
      </c>
      <c r="K557">
        <v>21.455792160000001</v>
      </c>
      <c r="L557">
        <v>21.137678359999999</v>
      </c>
      <c r="M557">
        <v>24.357423919999999</v>
      </c>
      <c r="N557">
        <v>9.2430994799999997</v>
      </c>
      <c r="O557">
        <v>38.326264539999997</v>
      </c>
      <c r="P557">
        <v>5.884397012</v>
      </c>
      <c r="Q557">
        <v>15.06688654</v>
      </c>
    </row>
    <row r="558" spans="1:17">
      <c r="A558" t="s">
        <v>10192</v>
      </c>
      <c r="B558" s="14" t="s">
        <v>10193</v>
      </c>
      <c r="C558">
        <v>0</v>
      </c>
      <c r="D558">
        <v>0</v>
      </c>
      <c r="E558">
        <v>0.55614505000000003</v>
      </c>
      <c r="F558">
        <v>0.711567854</v>
      </c>
      <c r="G558">
        <v>0.90269541099999995</v>
      </c>
      <c r="H558">
        <v>0</v>
      </c>
      <c r="I558">
        <v>7.6233994330000003</v>
      </c>
      <c r="J558">
        <v>0</v>
      </c>
      <c r="K558">
        <v>0</v>
      </c>
      <c r="L558">
        <v>9.9091517079999996</v>
      </c>
      <c r="M558">
        <v>0</v>
      </c>
      <c r="N558">
        <v>0.64440693599999999</v>
      </c>
      <c r="O558">
        <v>0</v>
      </c>
      <c r="P558">
        <v>0</v>
      </c>
      <c r="Q558">
        <v>0</v>
      </c>
    </row>
    <row r="559" spans="1:17">
      <c r="A559" t="e">
        <v>#N/A</v>
      </c>
      <c r="B559" s="14" t="s">
        <v>10194</v>
      </c>
      <c r="C559">
        <v>1.8033813620000001</v>
      </c>
      <c r="D559">
        <v>1.9975467710000001</v>
      </c>
      <c r="E559">
        <v>2.1104368949999999</v>
      </c>
      <c r="F559">
        <v>2.9457044780000001</v>
      </c>
      <c r="G559">
        <v>1.868461245</v>
      </c>
      <c r="H559">
        <v>2.077793926</v>
      </c>
      <c r="I559">
        <v>5.2598127090000002</v>
      </c>
      <c r="J559">
        <v>5.0295374610000003</v>
      </c>
      <c r="K559">
        <v>1.6362069640000001</v>
      </c>
      <c r="L559">
        <v>5.6974016369999996</v>
      </c>
      <c r="M559">
        <v>6.9233487599999997</v>
      </c>
      <c r="N559">
        <v>4.2238201320000002</v>
      </c>
      <c r="O559">
        <v>5.9916169010000004</v>
      </c>
      <c r="P559">
        <v>7.8463665269999998</v>
      </c>
      <c r="Q559">
        <v>2.47940491</v>
      </c>
    </row>
    <row r="560" spans="1:17">
      <c r="A560" t="e">
        <v>#N/A</v>
      </c>
      <c r="B560" s="14" t="s">
        <v>10195</v>
      </c>
      <c r="C560">
        <v>113.03233059999999</v>
      </c>
      <c r="D560">
        <v>10.96542401</v>
      </c>
      <c r="E560">
        <v>10.37474166</v>
      </c>
      <c r="F560">
        <v>7.7432330150000004</v>
      </c>
      <c r="G560">
        <v>8.9300637300000005</v>
      </c>
      <c r="H560">
        <v>6.8095142620000004</v>
      </c>
      <c r="I560">
        <v>37.70787018</v>
      </c>
      <c r="J560">
        <v>15.64031559</v>
      </c>
      <c r="K560">
        <v>29.157559339999999</v>
      </c>
      <c r="L560">
        <v>47.613562590000001</v>
      </c>
      <c r="M560">
        <v>51.051956330000003</v>
      </c>
      <c r="N560">
        <v>14.024784929999999</v>
      </c>
      <c r="O560">
        <v>53.999581300000003</v>
      </c>
      <c r="P560">
        <v>9.3105117820000007</v>
      </c>
      <c r="Q560">
        <v>25.900688679999998</v>
      </c>
    </row>
    <row r="561" spans="1:17">
      <c r="A561" t="e">
        <v>#N/A</v>
      </c>
      <c r="B561" s="14" t="s">
        <v>10196</v>
      </c>
      <c r="C561">
        <v>0</v>
      </c>
      <c r="D561">
        <v>0.61401102100000005</v>
      </c>
      <c r="E561">
        <v>0</v>
      </c>
      <c r="F561">
        <v>0</v>
      </c>
      <c r="G561">
        <v>0.47861031900000001</v>
      </c>
      <c r="H561">
        <v>1.06446266</v>
      </c>
      <c r="I561">
        <v>0</v>
      </c>
      <c r="J561">
        <v>0</v>
      </c>
      <c r="K561">
        <v>1.257353674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</row>
    <row r="562" spans="1:17">
      <c r="A562" t="s">
        <v>10197</v>
      </c>
      <c r="B562" s="14" t="s">
        <v>4962</v>
      </c>
      <c r="C562">
        <v>4.8260773349999999</v>
      </c>
      <c r="D562">
        <v>9.9277074089999999</v>
      </c>
      <c r="E562">
        <v>7.6281932130000003</v>
      </c>
      <c r="F562">
        <v>11.636926040000001</v>
      </c>
      <c r="G562">
        <v>6.5479324920000002</v>
      </c>
      <c r="H562">
        <v>3.4421772499999999</v>
      </c>
      <c r="I562">
        <v>8.0433863799999994</v>
      </c>
      <c r="J562">
        <v>9.7888584610000002</v>
      </c>
      <c r="K562">
        <v>17.202025639999999</v>
      </c>
      <c r="L562">
        <v>6.5344155669999999</v>
      </c>
      <c r="M562">
        <v>35.732107999999997</v>
      </c>
      <c r="N562">
        <v>7.3090162269999999</v>
      </c>
      <c r="O562">
        <v>19.088484560000001</v>
      </c>
      <c r="P562">
        <v>14.0675401</v>
      </c>
      <c r="Q562">
        <v>9.9528031820000002</v>
      </c>
    </row>
    <row r="563" spans="1:17">
      <c r="A563" t="s">
        <v>10198</v>
      </c>
      <c r="B563" s="14" t="s">
        <v>7497</v>
      </c>
      <c r="C563">
        <v>0.83824289299999999</v>
      </c>
      <c r="D563">
        <v>0.86659471600000004</v>
      </c>
      <c r="E563">
        <v>0.71343099799999998</v>
      </c>
      <c r="F563">
        <v>0.570506026</v>
      </c>
      <c r="G563">
        <v>0.24124809699999999</v>
      </c>
      <c r="H563">
        <v>0.64386306999999998</v>
      </c>
      <c r="I563">
        <v>0.81495068400000004</v>
      </c>
      <c r="J563">
        <v>0.74385058599999998</v>
      </c>
      <c r="K563">
        <v>0.63378111400000003</v>
      </c>
      <c r="L563">
        <v>1.0593003860000001</v>
      </c>
      <c r="M563">
        <v>0.53634873699999996</v>
      </c>
      <c r="N563">
        <v>0.44777126</v>
      </c>
      <c r="O563">
        <v>0</v>
      </c>
      <c r="P563">
        <v>0.54497300999999998</v>
      </c>
      <c r="Q563">
        <v>0.57623517400000002</v>
      </c>
    </row>
    <row r="564" spans="1:17">
      <c r="A564" t="s">
        <v>10199</v>
      </c>
      <c r="B564" s="14" t="s">
        <v>7932</v>
      </c>
      <c r="C564">
        <v>2.275340672</v>
      </c>
      <c r="D564">
        <v>0.252032072</v>
      </c>
      <c r="E564">
        <v>0.42362012799999998</v>
      </c>
      <c r="F564">
        <v>0.54200691899999998</v>
      </c>
      <c r="G564">
        <v>0.392908747</v>
      </c>
      <c r="H564">
        <v>0</v>
      </c>
      <c r="I564">
        <v>6.6363477160000004</v>
      </c>
      <c r="J564">
        <v>4.254575547</v>
      </c>
      <c r="K564">
        <v>1.032207699</v>
      </c>
      <c r="L564">
        <v>0.35942285800000001</v>
      </c>
      <c r="M564">
        <v>1.0919055550000001</v>
      </c>
      <c r="N564">
        <v>0.91157840599999995</v>
      </c>
      <c r="O564">
        <v>2.519890304</v>
      </c>
      <c r="P564">
        <v>0.76808974100000005</v>
      </c>
      <c r="Q564">
        <v>0.391035623</v>
      </c>
    </row>
    <row r="565" spans="1:17">
      <c r="A565" t="s">
        <v>10200</v>
      </c>
      <c r="B565" s="14" t="s">
        <v>3965</v>
      </c>
      <c r="C565">
        <v>27.711567380000002</v>
      </c>
      <c r="D565">
        <v>3.7472062570000002</v>
      </c>
      <c r="E565">
        <v>2.431286837</v>
      </c>
      <c r="F565">
        <v>2.9637808780000001</v>
      </c>
      <c r="G565">
        <v>2.4547808550000001</v>
      </c>
      <c r="H565">
        <v>3.870098665</v>
      </c>
      <c r="I565">
        <v>6.2980241069999998</v>
      </c>
      <c r="J565">
        <v>5.2238854029999997</v>
      </c>
      <c r="K565">
        <v>13.14277006</v>
      </c>
      <c r="L565">
        <v>10.119280420000001</v>
      </c>
      <c r="M565">
        <v>12.43487738</v>
      </c>
      <c r="N565">
        <v>3.7044273200000002</v>
      </c>
      <c r="O565">
        <v>20.725686</v>
      </c>
      <c r="P565">
        <v>4.9405406359999997</v>
      </c>
      <c r="Q565">
        <v>4.9480063129999996</v>
      </c>
    </row>
    <row r="566" spans="1:17">
      <c r="A566" t="s">
        <v>10201</v>
      </c>
      <c r="B566" s="14" t="s">
        <v>10202</v>
      </c>
      <c r="C566">
        <v>615.93180280000001</v>
      </c>
      <c r="D566">
        <v>78.976511579999993</v>
      </c>
      <c r="E566">
        <v>73.413523350000006</v>
      </c>
      <c r="F566">
        <v>32.350996619999997</v>
      </c>
      <c r="G566">
        <v>92.544282140000007</v>
      </c>
      <c r="H566">
        <v>93.310311560000002</v>
      </c>
      <c r="I566">
        <v>182.73353599999999</v>
      </c>
      <c r="J566">
        <v>90.536233569999993</v>
      </c>
      <c r="K566">
        <v>216.70186079999999</v>
      </c>
      <c r="L566">
        <v>360.18778370000001</v>
      </c>
      <c r="M566">
        <v>291.3428002</v>
      </c>
      <c r="N566">
        <v>83.033944939999998</v>
      </c>
      <c r="O566">
        <v>640.43442819999996</v>
      </c>
      <c r="P566">
        <v>91.96798742</v>
      </c>
      <c r="Q566">
        <v>199.37135050000001</v>
      </c>
    </row>
    <row r="567" spans="1:17">
      <c r="A567" t="s">
        <v>10203</v>
      </c>
      <c r="B567" s="14" t="s">
        <v>3802</v>
      </c>
      <c r="C567">
        <v>5.3791801680000004</v>
      </c>
      <c r="D567">
        <v>1.922919654</v>
      </c>
      <c r="E567">
        <v>1.2225971419999999</v>
      </c>
      <c r="F567">
        <v>1.131599322</v>
      </c>
      <c r="G567">
        <v>1.28777063</v>
      </c>
      <c r="H567">
        <v>4.5543750230000004</v>
      </c>
      <c r="I567">
        <v>2.317712024</v>
      </c>
      <c r="J567">
        <v>1.890780149</v>
      </c>
      <c r="K567">
        <v>3.5494744329999999</v>
      </c>
      <c r="L567">
        <v>4.4030896129999997</v>
      </c>
      <c r="M567">
        <v>2.1120517749999999</v>
      </c>
      <c r="N567">
        <v>0.90422998099999996</v>
      </c>
      <c r="O567">
        <v>2.0309062619999998</v>
      </c>
      <c r="P567">
        <v>1.6507790170000001</v>
      </c>
      <c r="Q567">
        <v>2.941449135</v>
      </c>
    </row>
    <row r="568" spans="1:17">
      <c r="A568" t="s">
        <v>10204</v>
      </c>
      <c r="B568" s="14" t="s">
        <v>2864</v>
      </c>
      <c r="C568">
        <v>0.41968936200000001</v>
      </c>
      <c r="D568">
        <v>9.2975246059999996</v>
      </c>
      <c r="E568">
        <v>6.4295793640000003</v>
      </c>
      <c r="F568">
        <v>10.05451163</v>
      </c>
      <c r="G568">
        <v>6.5225247709999996</v>
      </c>
      <c r="H568">
        <v>6.2861712580000004</v>
      </c>
      <c r="I568">
        <v>4.2842885019999999</v>
      </c>
      <c r="J568">
        <v>15.8548455</v>
      </c>
      <c r="K568">
        <v>18.848804919999999</v>
      </c>
      <c r="L568">
        <v>7.9555181399999997</v>
      </c>
      <c r="M568">
        <v>0</v>
      </c>
      <c r="N568">
        <v>7.2947650959999999</v>
      </c>
      <c r="O568">
        <v>4.6479683959999996</v>
      </c>
      <c r="P568">
        <v>17.063977439999999</v>
      </c>
      <c r="Q568">
        <v>9.2322556809999998</v>
      </c>
    </row>
    <row r="569" spans="1:17">
      <c r="A569" t="s">
        <v>10205</v>
      </c>
      <c r="B569" s="14" t="s">
        <v>6004</v>
      </c>
      <c r="C569">
        <v>28.363621699999999</v>
      </c>
      <c r="D569">
        <v>1.759377733</v>
      </c>
      <c r="E569">
        <v>1.840702609</v>
      </c>
      <c r="F569">
        <v>1.582945246</v>
      </c>
      <c r="G569">
        <v>1.0775306490000001</v>
      </c>
      <c r="H569">
        <v>0.980387656</v>
      </c>
      <c r="I569">
        <v>6.2044837419999999</v>
      </c>
      <c r="J569">
        <v>2.516966955</v>
      </c>
      <c r="K569">
        <v>3.2167873870000001</v>
      </c>
      <c r="L569">
        <v>6.6310555039999999</v>
      </c>
      <c r="M569">
        <v>20.68921048</v>
      </c>
      <c r="N569">
        <v>1.328646717</v>
      </c>
      <c r="O569">
        <v>20.731982110000001</v>
      </c>
      <c r="P569">
        <v>1.7872857440000001</v>
      </c>
      <c r="Q569">
        <v>5.6544395630000004</v>
      </c>
    </row>
    <row r="570" spans="1:17">
      <c r="A570" t="s">
        <v>10206</v>
      </c>
      <c r="B570" s="14" t="s">
        <v>10207</v>
      </c>
      <c r="C570">
        <v>5.2275231900000003</v>
      </c>
      <c r="D570">
        <v>6.9484285159999999</v>
      </c>
      <c r="E570">
        <v>3.336870303</v>
      </c>
      <c r="F570">
        <v>3.5578392700000001</v>
      </c>
      <c r="G570">
        <v>4.5134770570000002</v>
      </c>
      <c r="H570">
        <v>4.0153148439999997</v>
      </c>
      <c r="I570">
        <v>0</v>
      </c>
      <c r="J570">
        <v>6.6269509700000002</v>
      </c>
      <c r="K570">
        <v>21.343180719999999</v>
      </c>
      <c r="L570">
        <v>13.21220228</v>
      </c>
      <c r="M570">
        <v>20.06894767</v>
      </c>
      <c r="N570">
        <v>13.532545649999999</v>
      </c>
      <c r="O570">
        <v>17.368104689999999</v>
      </c>
      <c r="P570">
        <v>5.4900591629999997</v>
      </c>
      <c r="Q570">
        <v>7.1871357509999996</v>
      </c>
    </row>
    <row r="571" spans="1:17">
      <c r="A571" t="s">
        <v>10206</v>
      </c>
      <c r="B571" s="14" t="s">
        <v>8124</v>
      </c>
      <c r="C571">
        <v>11.1794534</v>
      </c>
      <c r="D571">
        <v>0.85502469299999995</v>
      </c>
      <c r="E571">
        <v>1.684924144</v>
      </c>
      <c r="F571">
        <v>1.1775381659999999</v>
      </c>
      <c r="G571">
        <v>1.88451849</v>
      </c>
      <c r="H571">
        <v>1.3289488709999999</v>
      </c>
      <c r="I571">
        <v>4.0758039510000001</v>
      </c>
      <c r="J571">
        <v>2.4463977880000001</v>
      </c>
      <c r="K571">
        <v>4.6489264260000001</v>
      </c>
      <c r="L571">
        <v>4.625122373</v>
      </c>
      <c r="M571">
        <v>6.1312801779999999</v>
      </c>
      <c r="N571">
        <v>1.886702227</v>
      </c>
      <c r="O571">
        <v>4.4217862400000003</v>
      </c>
      <c r="P571">
        <v>1.4176944819999999</v>
      </c>
      <c r="Q571">
        <v>2.0127686009999999</v>
      </c>
    </row>
    <row r="572" spans="1:17">
      <c r="A572" t="s">
        <v>10208</v>
      </c>
      <c r="B572" s="14" t="s">
        <v>4889</v>
      </c>
      <c r="C572">
        <v>3.330438161</v>
      </c>
      <c r="D572">
        <v>0.36890178299999998</v>
      </c>
      <c r="E572">
        <v>0.50195080800000003</v>
      </c>
      <c r="F572">
        <v>7.5556263999999998E-2</v>
      </c>
      <c r="G572">
        <v>0.28755216700000003</v>
      </c>
      <c r="H572">
        <v>1.8120187619999999</v>
      </c>
      <c r="I572">
        <v>8.4994755780000002</v>
      </c>
      <c r="J572">
        <v>0.70366818099999995</v>
      </c>
      <c r="K572">
        <v>4.9102702950000001</v>
      </c>
      <c r="L572">
        <v>3.6826350099999998</v>
      </c>
      <c r="M572">
        <v>2.1309769709999999</v>
      </c>
      <c r="N572">
        <v>0.41054958000000003</v>
      </c>
      <c r="O572">
        <v>84.525554290000002</v>
      </c>
      <c r="P572">
        <v>0.291474915</v>
      </c>
      <c r="Q572">
        <v>88.143844310000006</v>
      </c>
    </row>
    <row r="573" spans="1:17">
      <c r="A573" t="s">
        <v>10209</v>
      </c>
      <c r="B573" s="14" t="s">
        <v>10210</v>
      </c>
      <c r="C573">
        <v>2.260808387</v>
      </c>
      <c r="D573">
        <v>4.5076028050000003</v>
      </c>
      <c r="E573">
        <v>6.7346323989999997</v>
      </c>
      <c r="F573">
        <v>9.5399434719999991</v>
      </c>
      <c r="G573">
        <v>7.5477196620000004</v>
      </c>
      <c r="H573">
        <v>1.4471253319999999</v>
      </c>
      <c r="I573">
        <v>13.18792457</v>
      </c>
      <c r="J573">
        <v>13.3748317</v>
      </c>
      <c r="K573">
        <v>7.8630493430000001</v>
      </c>
      <c r="L573">
        <v>6.6663757840000004</v>
      </c>
      <c r="M573">
        <v>5.7863024310000002</v>
      </c>
      <c r="N573">
        <v>0.92898080100000002</v>
      </c>
      <c r="O573">
        <v>1.6691974089999999</v>
      </c>
      <c r="P573">
        <v>2.8266076240000002</v>
      </c>
      <c r="Q573">
        <v>9.3249151809999997</v>
      </c>
    </row>
    <row r="574" spans="1:17">
      <c r="A574" t="s">
        <v>10211</v>
      </c>
      <c r="B574" s="14" t="s">
        <v>10212</v>
      </c>
      <c r="C574">
        <v>35.542872840000001</v>
      </c>
      <c r="D574">
        <v>1.1248480590000001</v>
      </c>
      <c r="E574">
        <v>1.620570209</v>
      </c>
      <c r="F574">
        <v>0.46076934800000002</v>
      </c>
      <c r="G574">
        <v>0</v>
      </c>
      <c r="H574">
        <v>2.6000809239999998</v>
      </c>
      <c r="I574">
        <v>2.4682317839999999</v>
      </c>
      <c r="J574">
        <v>0.214561117</v>
      </c>
      <c r="K574">
        <v>1.53562047</v>
      </c>
      <c r="L574">
        <v>3.2082909220000002</v>
      </c>
      <c r="M574">
        <v>12.99546612</v>
      </c>
      <c r="N574">
        <v>1.8777595540000001</v>
      </c>
      <c r="O574">
        <v>31.865252179999999</v>
      </c>
      <c r="P574">
        <v>0</v>
      </c>
      <c r="Q574">
        <v>10.471421149999999</v>
      </c>
    </row>
    <row r="575" spans="1:17">
      <c r="A575" t="e">
        <v>#N/A</v>
      </c>
      <c r="B575" s="14" t="s">
        <v>10213</v>
      </c>
      <c r="C575">
        <v>3095.5274279999999</v>
      </c>
      <c r="D575">
        <v>196.38295590000001</v>
      </c>
      <c r="E575">
        <v>177.4462288</v>
      </c>
      <c r="F575">
        <v>110.9739142</v>
      </c>
      <c r="G575">
        <v>183.50786070000001</v>
      </c>
      <c r="H575">
        <v>288.49691009999998</v>
      </c>
      <c r="I575">
        <v>721.65990669999996</v>
      </c>
      <c r="J575">
        <v>341.6478869</v>
      </c>
      <c r="K575">
        <v>1006.983124</v>
      </c>
      <c r="L575">
        <v>1791.7198490000001</v>
      </c>
      <c r="M575">
        <v>1578.6130430000001</v>
      </c>
      <c r="N575">
        <v>242.91086089999999</v>
      </c>
      <c r="O575">
        <v>2304.542868</v>
      </c>
      <c r="P575">
        <v>222.73278199999999</v>
      </c>
      <c r="Q575">
        <v>834.54418109999995</v>
      </c>
    </row>
    <row r="576" spans="1:17">
      <c r="A576" t="s">
        <v>10211</v>
      </c>
      <c r="B576" s="14" t="s">
        <v>8733</v>
      </c>
      <c r="C576">
        <v>18.027882340000001</v>
      </c>
      <c r="D576">
        <v>27.505105140000001</v>
      </c>
      <c r="E576">
        <v>3.5009118909999999</v>
      </c>
      <c r="F576">
        <v>1.722804813</v>
      </c>
      <c r="G576">
        <v>5.447886241</v>
      </c>
      <c r="H576">
        <v>25.869036560000001</v>
      </c>
      <c r="I576">
        <v>5.312104165</v>
      </c>
      <c r="J576">
        <v>4.5160159369999997</v>
      </c>
      <c r="K576">
        <v>12.54759642</v>
      </c>
      <c r="L576">
        <v>28.399617930000002</v>
      </c>
      <c r="M576">
        <v>6.873667083</v>
      </c>
      <c r="N576">
        <v>2.4582645799999998</v>
      </c>
      <c r="O576">
        <v>10.73486831</v>
      </c>
      <c r="P576">
        <v>5.1501475489999997</v>
      </c>
      <c r="Q576">
        <v>10.525516789999999</v>
      </c>
    </row>
    <row r="577" spans="1:17">
      <c r="A577" t="s">
        <v>10214</v>
      </c>
      <c r="B577" s="14" t="s">
        <v>9411</v>
      </c>
      <c r="C577">
        <v>34.902410830000001</v>
      </c>
      <c r="D577">
        <v>1.596294737</v>
      </c>
      <c r="E577">
        <v>1.1019798869999999</v>
      </c>
      <c r="F577">
        <v>2.4520767920000002</v>
      </c>
      <c r="G577">
        <v>1.127630964</v>
      </c>
      <c r="H577">
        <v>1.8160870579999999</v>
      </c>
      <c r="I577">
        <v>9.8513940330000001</v>
      </c>
      <c r="J577">
        <v>2.0838400350000001</v>
      </c>
      <c r="K577">
        <v>6.9462963049999997</v>
      </c>
      <c r="L577">
        <v>15.366209080000001</v>
      </c>
      <c r="M577">
        <v>16.42502206</v>
      </c>
      <c r="N577">
        <v>2.276154923</v>
      </c>
      <c r="O577">
        <v>17.45649199</v>
      </c>
      <c r="P577">
        <v>0.84459159100000003</v>
      </c>
      <c r="Q577">
        <v>9.2876290790000002</v>
      </c>
    </row>
    <row r="578" spans="1:17">
      <c r="A578" t="s">
        <v>10215</v>
      </c>
      <c r="B578" s="14" t="s">
        <v>10216</v>
      </c>
      <c r="C578">
        <v>1.3491884919999999</v>
      </c>
      <c r="D578">
        <v>0.74722606400000002</v>
      </c>
      <c r="E578">
        <v>0.33274553099999998</v>
      </c>
      <c r="F578">
        <v>0.29217183200000002</v>
      </c>
      <c r="G578">
        <v>0.38123934500000001</v>
      </c>
      <c r="H578">
        <v>0.84790283799999999</v>
      </c>
      <c r="I578">
        <v>0.536603999</v>
      </c>
      <c r="J578">
        <v>0.66082530100000003</v>
      </c>
      <c r="K578">
        <v>1.057192828</v>
      </c>
      <c r="L578">
        <v>1.123743519</v>
      </c>
      <c r="M578">
        <v>1.177195475</v>
      </c>
      <c r="N578">
        <v>0.65014860699999999</v>
      </c>
      <c r="O578">
        <v>1.56211495</v>
      </c>
      <c r="P578">
        <v>0.51525354800000001</v>
      </c>
      <c r="Q578">
        <v>0.75884370599999995</v>
      </c>
    </row>
    <row r="579" spans="1:17">
      <c r="A579" t="s">
        <v>10217</v>
      </c>
      <c r="B579" s="14" t="s">
        <v>2448</v>
      </c>
      <c r="C579">
        <v>7.8330221030000002</v>
      </c>
      <c r="D579">
        <v>12.339745199999999</v>
      </c>
      <c r="E579">
        <v>27.222391869999999</v>
      </c>
      <c r="F579">
        <v>13.15013385</v>
      </c>
      <c r="G579">
        <v>24.948256319999999</v>
      </c>
      <c r="H579">
        <v>21.225318139999999</v>
      </c>
      <c r="I579">
        <v>29.826851520000002</v>
      </c>
      <c r="J579">
        <v>26.47987152</v>
      </c>
      <c r="K579">
        <v>17.372414509999999</v>
      </c>
      <c r="L579">
        <v>20.897276730000002</v>
      </c>
      <c r="M579">
        <v>2.5059750250000001</v>
      </c>
      <c r="N579">
        <v>5.0425351980000004</v>
      </c>
      <c r="O579">
        <v>2.891633868</v>
      </c>
      <c r="P579">
        <v>1.1099126079999999</v>
      </c>
      <c r="Q579">
        <v>8.9744529669999995</v>
      </c>
    </row>
    <row r="580" spans="1:17">
      <c r="A580" t="s">
        <v>10218</v>
      </c>
      <c r="B580" s="14" t="s">
        <v>10219</v>
      </c>
      <c r="C580">
        <v>8.5274935809999999</v>
      </c>
      <c r="D580">
        <v>7.1786763440000003</v>
      </c>
      <c r="E580">
        <v>5.7802993239999996</v>
      </c>
      <c r="F580">
        <v>4.5103746449999997</v>
      </c>
      <c r="G580">
        <v>7.57305531</v>
      </c>
      <c r="H580">
        <v>11.50938476</v>
      </c>
      <c r="I580">
        <v>11.725193109999999</v>
      </c>
      <c r="J580">
        <v>7.8143285560000004</v>
      </c>
      <c r="K580">
        <v>5.858007057</v>
      </c>
      <c r="L580">
        <v>6.9276370350000001</v>
      </c>
      <c r="M580">
        <v>4.2091509719999998</v>
      </c>
      <c r="N580">
        <v>1.952229861</v>
      </c>
      <c r="O580">
        <v>2.1586316939999999</v>
      </c>
      <c r="P580">
        <v>1.7545979220000001</v>
      </c>
      <c r="Q580">
        <v>5.0246347289999997</v>
      </c>
    </row>
    <row r="581" spans="1:17">
      <c r="A581" t="s">
        <v>10220</v>
      </c>
      <c r="B581" s="14" t="s">
        <v>6952</v>
      </c>
      <c r="C581">
        <v>1.4082671170000001</v>
      </c>
      <c r="D581">
        <v>4.4456910489999997</v>
      </c>
      <c r="E581">
        <v>15.46917695</v>
      </c>
      <c r="F581">
        <v>16.150103130000002</v>
      </c>
      <c r="G581">
        <v>9.2408921569999993</v>
      </c>
      <c r="H581">
        <v>16.766421229999999</v>
      </c>
      <c r="I581">
        <v>113.46711910000001</v>
      </c>
      <c r="J581">
        <v>109.4814107</v>
      </c>
      <c r="K581">
        <v>9.1037551170000004</v>
      </c>
      <c r="L581">
        <v>31.81122104</v>
      </c>
      <c r="M581">
        <v>2.703234213</v>
      </c>
      <c r="N581">
        <v>7.4213924059999998</v>
      </c>
      <c r="O581">
        <v>4.2889693019999999</v>
      </c>
      <c r="P581">
        <v>3.539018773</v>
      </c>
      <c r="Q581">
        <v>8.7127937240000009</v>
      </c>
    </row>
    <row r="582" spans="1:17">
      <c r="A582" t="s">
        <v>10221</v>
      </c>
      <c r="B582" s="14" t="s">
        <v>10222</v>
      </c>
      <c r="C582">
        <v>131.40092379999999</v>
      </c>
      <c r="D582">
        <v>16.568108349999999</v>
      </c>
      <c r="E582">
        <v>14.740251389999999</v>
      </c>
      <c r="F582">
        <v>10.50461029</v>
      </c>
      <c r="G582">
        <v>14.50955871</v>
      </c>
      <c r="H582">
        <v>63.625068259999999</v>
      </c>
      <c r="I582">
        <v>16.511865149999998</v>
      </c>
      <c r="J582">
        <v>9.8964380349999992</v>
      </c>
      <c r="K582">
        <v>29.467072170000002</v>
      </c>
      <c r="L582">
        <v>44.996318760000001</v>
      </c>
      <c r="M582">
        <v>97.231589909999997</v>
      </c>
      <c r="N582">
        <v>6.2808753910000004</v>
      </c>
      <c r="O582">
        <v>120.77474239999999</v>
      </c>
      <c r="P582">
        <v>5.5879544660000002</v>
      </c>
      <c r="Q582">
        <v>97.498215299999998</v>
      </c>
    </row>
    <row r="583" spans="1:17">
      <c r="A583" t="s">
        <v>10223</v>
      </c>
      <c r="B583" s="14" t="s">
        <v>2786</v>
      </c>
      <c r="C583">
        <v>25.769947739999999</v>
      </c>
      <c r="D583">
        <v>5.3218617840000002</v>
      </c>
      <c r="E583">
        <v>1.4869748149999999</v>
      </c>
      <c r="F583">
        <v>0.53508698499999996</v>
      </c>
      <c r="G583">
        <v>1.7347409439999999</v>
      </c>
      <c r="H583">
        <v>4.7807939570000002</v>
      </c>
      <c r="I583">
        <v>11.465334739999999</v>
      </c>
      <c r="J583">
        <v>4.0697399049999996</v>
      </c>
      <c r="K583">
        <v>10.006301130000001</v>
      </c>
      <c r="L583">
        <v>16.97289391</v>
      </c>
      <c r="M583">
        <v>21.798846390000001</v>
      </c>
      <c r="N583">
        <v>3.984350021</v>
      </c>
      <c r="O583">
        <v>31.441994560000001</v>
      </c>
      <c r="P583">
        <v>3.7680129560000002</v>
      </c>
      <c r="Q583">
        <v>6.7557555779999996</v>
      </c>
    </row>
    <row r="584" spans="1:17">
      <c r="A584" t="s">
        <v>10224</v>
      </c>
      <c r="B584" s="14" t="s">
        <v>9431</v>
      </c>
      <c r="C584">
        <v>8.3598042909999997</v>
      </c>
      <c r="D584">
        <v>0.28808524299999999</v>
      </c>
      <c r="E584">
        <v>0.86961772199999998</v>
      </c>
      <c r="F584">
        <v>0.37931079899999998</v>
      </c>
      <c r="G584">
        <v>1.090706197</v>
      </c>
      <c r="H584">
        <v>1.569639496</v>
      </c>
      <c r="I584">
        <v>0.27091702899999998</v>
      </c>
      <c r="J584">
        <v>1.6720903279999999</v>
      </c>
      <c r="K584">
        <v>7.2477417800000001</v>
      </c>
      <c r="L584">
        <v>21.011443140000001</v>
      </c>
      <c r="M584">
        <v>4.2792088149999996</v>
      </c>
      <c r="N584">
        <v>0.64121823700000002</v>
      </c>
      <c r="O584">
        <v>4.5262806940000004</v>
      </c>
      <c r="P584">
        <v>0.16723141499999999</v>
      </c>
      <c r="Q584">
        <v>1.532479688</v>
      </c>
    </row>
    <row r="585" spans="1:17">
      <c r="A585" t="s">
        <v>10225</v>
      </c>
      <c r="B585" s="14" t="s">
        <v>10226</v>
      </c>
      <c r="C585">
        <v>0</v>
      </c>
      <c r="D585">
        <v>2.6646886059999999</v>
      </c>
      <c r="E585">
        <v>0.42655785400000001</v>
      </c>
      <c r="F585">
        <v>0.54576563600000005</v>
      </c>
      <c r="G585">
        <v>2.0770758499999999</v>
      </c>
      <c r="H585">
        <v>1.5398537510000001</v>
      </c>
      <c r="I585">
        <v>0</v>
      </c>
      <c r="J585">
        <v>3.0496842329999998</v>
      </c>
      <c r="K585">
        <v>1.8188902659999999</v>
      </c>
      <c r="L585">
        <v>2.5334077179999999</v>
      </c>
      <c r="M585">
        <v>0</v>
      </c>
      <c r="N585">
        <v>0.49425386300000002</v>
      </c>
      <c r="O585">
        <v>0</v>
      </c>
      <c r="P585">
        <v>2.4061840440000002</v>
      </c>
      <c r="Q585">
        <v>0</v>
      </c>
    </row>
    <row r="586" spans="1:17">
      <c r="A586" t="e">
        <v>#N/A</v>
      </c>
      <c r="B586" s="14" t="s">
        <v>10227</v>
      </c>
      <c r="C586">
        <v>0</v>
      </c>
      <c r="D586">
        <v>0</v>
      </c>
      <c r="E586">
        <v>0</v>
      </c>
      <c r="F586">
        <v>0</v>
      </c>
      <c r="G586">
        <v>0.46916406300000002</v>
      </c>
      <c r="H586">
        <v>0</v>
      </c>
      <c r="I586">
        <v>0</v>
      </c>
      <c r="J586">
        <v>1.0332811710000001</v>
      </c>
      <c r="K586">
        <v>1.232537483</v>
      </c>
      <c r="L586">
        <v>0</v>
      </c>
      <c r="M586">
        <v>0</v>
      </c>
      <c r="N586">
        <v>0.33492202599999998</v>
      </c>
      <c r="O586">
        <v>0</v>
      </c>
      <c r="P586">
        <v>0</v>
      </c>
      <c r="Q586">
        <v>0</v>
      </c>
    </row>
    <row r="587" spans="1:17">
      <c r="A587" t="s">
        <v>10228</v>
      </c>
      <c r="B587" s="14" t="s">
        <v>1760</v>
      </c>
      <c r="C587">
        <v>8.5494236150000003</v>
      </c>
      <c r="D587">
        <v>1.770462921</v>
      </c>
      <c r="E587">
        <v>1.225921898</v>
      </c>
      <c r="F587">
        <v>0.73366424500000005</v>
      </c>
      <c r="G587">
        <v>1.7972657519999999</v>
      </c>
      <c r="H587">
        <v>1.5703459049999999</v>
      </c>
      <c r="I587">
        <v>0.271038954</v>
      </c>
      <c r="J587">
        <v>2.1911885139999998</v>
      </c>
      <c r="K587">
        <v>2.276477871</v>
      </c>
      <c r="L587">
        <v>1.761527869</v>
      </c>
      <c r="M587">
        <v>1.4270448840000001</v>
      </c>
      <c r="N587">
        <v>1.4204793739999999</v>
      </c>
      <c r="O587">
        <v>2.0583262379999998</v>
      </c>
      <c r="P587">
        <v>0.61345781300000002</v>
      </c>
      <c r="Q587">
        <v>2.2997540590000001</v>
      </c>
    </row>
    <row r="588" spans="1:17">
      <c r="A588" t="s">
        <v>10229</v>
      </c>
      <c r="B588" s="14" t="s">
        <v>10230</v>
      </c>
      <c r="C588">
        <v>3.1580390089999999</v>
      </c>
      <c r="D588">
        <v>2.2602829230000001</v>
      </c>
      <c r="E588">
        <v>1.86079591</v>
      </c>
      <c r="F588">
        <v>1.190411163</v>
      </c>
      <c r="G588">
        <v>1.594053897</v>
      </c>
      <c r="H588">
        <v>2.6123165990000001</v>
      </c>
      <c r="I588">
        <v>3.5426385599999999</v>
      </c>
      <c r="J588">
        <v>3.7878872100000001</v>
      </c>
      <c r="K588">
        <v>4.0775240019999996</v>
      </c>
      <c r="L588">
        <v>3.5303781669999998</v>
      </c>
      <c r="M588">
        <v>5.12938692</v>
      </c>
      <c r="N588">
        <v>3.473732445</v>
      </c>
      <c r="O588">
        <v>4.5736009009999998</v>
      </c>
      <c r="P588">
        <v>3.8268941810000001</v>
      </c>
      <c r="Q588">
        <v>3.5068994739999999</v>
      </c>
    </row>
    <row r="589" spans="1:17">
      <c r="A589" t="s">
        <v>10231</v>
      </c>
      <c r="B589" s="14" t="s">
        <v>8193</v>
      </c>
      <c r="C589">
        <v>23.391124269999999</v>
      </c>
      <c r="D589">
        <v>3.7524228210000001</v>
      </c>
      <c r="E589">
        <v>1.2871716499999999</v>
      </c>
      <c r="F589">
        <v>2.744817405</v>
      </c>
      <c r="G589">
        <v>2.367812378</v>
      </c>
      <c r="H589">
        <v>8.9834827229999998</v>
      </c>
      <c r="I589">
        <v>7.0576002559999997</v>
      </c>
      <c r="J589">
        <v>4.2945748669999997</v>
      </c>
      <c r="K589">
        <v>5.4886434790000003</v>
      </c>
      <c r="L589">
        <v>12.74125952</v>
      </c>
      <c r="M589">
        <v>9.2897277309999993</v>
      </c>
      <c r="N589">
        <v>0.39771990600000001</v>
      </c>
      <c r="O589">
        <v>21.43875422</v>
      </c>
      <c r="P589">
        <v>1.08912725</v>
      </c>
      <c r="Q589">
        <v>6.099239227</v>
      </c>
    </row>
    <row r="590" spans="1:17">
      <c r="A590" t="s">
        <v>10232</v>
      </c>
      <c r="B590" s="14" t="s">
        <v>2767</v>
      </c>
      <c r="C590">
        <v>7.4686847280000004</v>
      </c>
      <c r="D590">
        <v>1.7518910190000001</v>
      </c>
      <c r="E590">
        <v>1.378825575</v>
      </c>
      <c r="F590">
        <v>1.614653439</v>
      </c>
      <c r="G590">
        <v>1.100039993</v>
      </c>
      <c r="H590">
        <v>1.7716508849999999</v>
      </c>
      <c r="I590">
        <v>1.2813799050000001</v>
      </c>
      <c r="J590">
        <v>0.64048776100000004</v>
      </c>
      <c r="K590">
        <v>1.395127534</v>
      </c>
      <c r="L590">
        <v>1.804379221</v>
      </c>
      <c r="M590">
        <v>2.1083070030000002</v>
      </c>
      <c r="N590">
        <v>0.83944286400000001</v>
      </c>
      <c r="O590">
        <v>6.8117460230000004</v>
      </c>
      <c r="P590">
        <v>1.4171528099999999</v>
      </c>
      <c r="Q590">
        <v>2.8691198839999998</v>
      </c>
    </row>
    <row r="591" spans="1:17">
      <c r="A591" t="s">
        <v>10233</v>
      </c>
      <c r="B591" s="14" t="s">
        <v>8748</v>
      </c>
      <c r="C591">
        <v>227.37197169999999</v>
      </c>
      <c r="D591">
        <v>1097.529849</v>
      </c>
      <c r="E591">
        <v>550.48772970000005</v>
      </c>
      <c r="F591">
        <v>1778.424604</v>
      </c>
      <c r="G591">
        <v>436.0939793</v>
      </c>
      <c r="H591">
        <v>1916.790176</v>
      </c>
      <c r="I591">
        <v>336.3481377</v>
      </c>
      <c r="J591">
        <v>1761.350895</v>
      </c>
      <c r="K591">
        <v>1758.9404750000001</v>
      </c>
      <c r="L591">
        <v>70.456363640000006</v>
      </c>
      <c r="M591">
        <v>67.629000009999999</v>
      </c>
      <c r="N591">
        <v>1221.6612270000001</v>
      </c>
      <c r="O591">
        <v>54.303968480000002</v>
      </c>
      <c r="P591">
        <v>2955.67913</v>
      </c>
      <c r="Q591">
        <v>1158.788155</v>
      </c>
    </row>
    <row r="592" spans="1:17">
      <c r="A592" t="s">
        <v>10234</v>
      </c>
      <c r="B592" s="14" t="s">
        <v>8747</v>
      </c>
      <c r="C592">
        <v>20.679127080000001</v>
      </c>
      <c r="D592">
        <v>106.9152342</v>
      </c>
      <c r="E592">
        <v>56.294328890000003</v>
      </c>
      <c r="F592">
        <v>91.689028660000005</v>
      </c>
      <c r="G592">
        <v>52.67074839</v>
      </c>
      <c r="H592">
        <v>88.762703700000003</v>
      </c>
      <c r="I592">
        <v>8.8696399879999994</v>
      </c>
      <c r="J592">
        <v>9.2138042159999998</v>
      </c>
      <c r="K592">
        <v>41.80099139</v>
      </c>
      <c r="L592">
        <v>36.892983090000001</v>
      </c>
      <c r="M592">
        <v>12.842353109999999</v>
      </c>
      <c r="N592">
        <v>21.705314900000001</v>
      </c>
      <c r="O592">
        <v>17.17626259</v>
      </c>
      <c r="P592">
        <v>37.139043190000002</v>
      </c>
      <c r="Q592">
        <v>36.584002859999998</v>
      </c>
    </row>
    <row r="593" spans="1:17">
      <c r="A593" t="s">
        <v>10235</v>
      </c>
      <c r="B593" s="14" t="s">
        <v>10236</v>
      </c>
      <c r="C593">
        <v>0</v>
      </c>
      <c r="D593">
        <v>2.2314059049999999</v>
      </c>
      <c r="E593">
        <v>0.53579827999999996</v>
      </c>
      <c r="F593">
        <v>0</v>
      </c>
      <c r="G593">
        <v>0.86966997000000001</v>
      </c>
      <c r="H593">
        <v>1.934206541</v>
      </c>
      <c r="I593">
        <v>0</v>
      </c>
      <c r="J593">
        <v>0.63845015400000005</v>
      </c>
      <c r="K593">
        <v>0</v>
      </c>
      <c r="L593">
        <v>0</v>
      </c>
      <c r="M593">
        <v>0</v>
      </c>
      <c r="N593">
        <v>1.241662144</v>
      </c>
      <c r="O593">
        <v>0</v>
      </c>
      <c r="P593">
        <v>0.75560047699999999</v>
      </c>
      <c r="Q593">
        <v>0</v>
      </c>
    </row>
    <row r="594" spans="1:17">
      <c r="A594" t="e">
        <v>#N/A</v>
      </c>
      <c r="B594" s="14" t="s">
        <v>10237</v>
      </c>
      <c r="C594">
        <v>0</v>
      </c>
      <c r="D594">
        <v>0</v>
      </c>
      <c r="E594">
        <v>1.120802525</v>
      </c>
      <c r="F594">
        <v>1.1472216420000001</v>
      </c>
      <c r="G594">
        <v>1.091524554</v>
      </c>
      <c r="H594">
        <v>1.6184177179999999</v>
      </c>
      <c r="I594">
        <v>0</v>
      </c>
      <c r="J594">
        <v>1.6026401830000001</v>
      </c>
      <c r="K594">
        <v>0.95584539499999999</v>
      </c>
      <c r="L594">
        <v>0</v>
      </c>
      <c r="M594">
        <v>0</v>
      </c>
      <c r="N594">
        <v>1.558412691</v>
      </c>
      <c r="O594">
        <v>0</v>
      </c>
      <c r="P594">
        <v>1.580592835</v>
      </c>
      <c r="Q594">
        <v>1.448427868</v>
      </c>
    </row>
    <row r="595" spans="1:17">
      <c r="A595" t="e">
        <v>#N/A</v>
      </c>
      <c r="B595" s="14" t="s">
        <v>10238</v>
      </c>
      <c r="C595">
        <v>32.359929000000001</v>
      </c>
      <c r="D595">
        <v>0.68274359799999995</v>
      </c>
      <c r="E595">
        <v>1.1475679590000001</v>
      </c>
      <c r="F595">
        <v>0.62925963200000001</v>
      </c>
      <c r="G595">
        <v>1.0643722010000001</v>
      </c>
      <c r="H595">
        <v>1.183618928</v>
      </c>
      <c r="I595">
        <v>13.483176609999999</v>
      </c>
      <c r="J595">
        <v>2.9302003349999999</v>
      </c>
      <c r="K595">
        <v>17.47627774</v>
      </c>
      <c r="L595">
        <v>16.552227290000001</v>
      </c>
      <c r="M595">
        <v>26.621309320000002</v>
      </c>
      <c r="N595">
        <v>1.899557758</v>
      </c>
      <c r="O595">
        <v>34.131350009999998</v>
      </c>
      <c r="P595">
        <v>2.3119119079999999</v>
      </c>
      <c r="Q595">
        <v>12.71157592</v>
      </c>
    </row>
    <row r="596" spans="1:17">
      <c r="A596" t="s">
        <v>10239</v>
      </c>
      <c r="B596" s="14" t="s">
        <v>10240</v>
      </c>
      <c r="C596">
        <v>79.98317102</v>
      </c>
      <c r="D596">
        <v>5.0625572720000003</v>
      </c>
      <c r="E596">
        <v>3.646816754</v>
      </c>
      <c r="F596">
        <v>4.6659726069999996</v>
      </c>
      <c r="G596">
        <v>4.2280397729999999</v>
      </c>
      <c r="H596">
        <v>5.6420728349999996</v>
      </c>
      <c r="I596">
        <v>38.086865150000001</v>
      </c>
      <c r="J596">
        <v>6.2078552560000002</v>
      </c>
      <c r="K596">
        <v>23.695898490000001</v>
      </c>
      <c r="L596">
        <v>24.75329597</v>
      </c>
      <c r="M596">
        <v>18.79976521</v>
      </c>
      <c r="N596">
        <v>4.4267954700000001</v>
      </c>
      <c r="O596">
        <v>32.539453049999999</v>
      </c>
      <c r="P596">
        <v>6.1224544590000001</v>
      </c>
      <c r="Q596">
        <v>11.22102222</v>
      </c>
    </row>
    <row r="597" spans="1:17">
      <c r="A597" t="s">
        <v>10239</v>
      </c>
      <c r="B597" s="14" t="s">
        <v>7976</v>
      </c>
      <c r="C597">
        <v>3.3326778639999999</v>
      </c>
      <c r="D597">
        <v>6.5421559819999997</v>
      </c>
      <c r="E597">
        <v>5.3971377550000001</v>
      </c>
      <c r="F597">
        <v>4.1835914980000002</v>
      </c>
      <c r="G597">
        <v>5.7069533039999998</v>
      </c>
      <c r="H597">
        <v>11.6971585</v>
      </c>
      <c r="I597">
        <v>6.3451428139999999</v>
      </c>
      <c r="J597">
        <v>8.0858903439999992</v>
      </c>
      <c r="K597">
        <v>6.0054774100000001</v>
      </c>
      <c r="L597">
        <v>3.7436053980000001</v>
      </c>
      <c r="M597">
        <v>4.2648200840000001</v>
      </c>
      <c r="N597">
        <v>1.6204790410000001</v>
      </c>
      <c r="O597">
        <v>8.3044535530000001</v>
      </c>
      <c r="P597">
        <v>4.2917294080000001</v>
      </c>
      <c r="Q597">
        <v>9.8639853479999999</v>
      </c>
    </row>
    <row r="598" spans="1:17">
      <c r="A598" t="s">
        <v>10241</v>
      </c>
      <c r="B598" s="14" t="s">
        <v>8661</v>
      </c>
      <c r="C598">
        <v>29.475527920000001</v>
      </c>
      <c r="D598">
        <v>6.2489640440000001</v>
      </c>
      <c r="E598">
        <v>7.7890184390000003</v>
      </c>
      <c r="F598">
        <v>8.4558070989999994</v>
      </c>
      <c r="G598">
        <v>12.3689362</v>
      </c>
      <c r="H598">
        <v>27.265929199999999</v>
      </c>
      <c r="I598">
        <v>17.563657020000001</v>
      </c>
      <c r="J598">
        <v>13.500060360000001</v>
      </c>
      <c r="K598">
        <v>22.42972279</v>
      </c>
      <c r="L598">
        <v>21.62826359</v>
      </c>
      <c r="M598">
        <v>18.85988214</v>
      </c>
      <c r="N598">
        <v>4.7274642340000002</v>
      </c>
      <c r="O598">
        <v>18.954293830000001</v>
      </c>
      <c r="P598">
        <v>2.9006243949999999</v>
      </c>
      <c r="Q598">
        <v>13.29040951</v>
      </c>
    </row>
    <row r="599" spans="1:17">
      <c r="A599" t="s">
        <v>10241</v>
      </c>
      <c r="B599" s="14" t="s">
        <v>10242</v>
      </c>
      <c r="C599">
        <v>25.761732139999999</v>
      </c>
      <c r="D599">
        <v>43.739806039999998</v>
      </c>
      <c r="E599">
        <v>52.484044009999998</v>
      </c>
      <c r="F599">
        <v>68.784350399999994</v>
      </c>
      <c r="G599">
        <v>35.785511210000003</v>
      </c>
      <c r="H599">
        <v>50.768684870000001</v>
      </c>
      <c r="I599">
        <v>33.553848080000002</v>
      </c>
      <c r="J599">
        <v>49.585687280000002</v>
      </c>
      <c r="K599">
        <v>42.268757819999998</v>
      </c>
      <c r="L599">
        <v>10.73585808</v>
      </c>
      <c r="M599">
        <v>8.6067115590000007</v>
      </c>
      <c r="N599">
        <v>36.105997850000001</v>
      </c>
      <c r="O599">
        <v>12.326943379999999</v>
      </c>
      <c r="P599">
        <v>10.603881210000001</v>
      </c>
      <c r="Q599">
        <v>69.539987569999994</v>
      </c>
    </row>
    <row r="600" spans="1:17">
      <c r="A600" t="s">
        <v>10243</v>
      </c>
      <c r="B600" s="14" t="s">
        <v>10244</v>
      </c>
      <c r="C600">
        <v>8.8022948200000002</v>
      </c>
      <c r="D600">
        <v>2.112503282</v>
      </c>
      <c r="E600">
        <v>0.85841926999999996</v>
      </c>
      <c r="F600">
        <v>0.79877599200000005</v>
      </c>
      <c r="G600">
        <v>0.75999578199999995</v>
      </c>
      <c r="H600">
        <v>2.8171391890000002</v>
      </c>
      <c r="I600">
        <v>4.2788529679999998</v>
      </c>
      <c r="J600">
        <v>2.0457621289999999</v>
      </c>
      <c r="K600">
        <v>3.3276322810000001</v>
      </c>
      <c r="L600">
        <v>4.6348311720000002</v>
      </c>
      <c r="M600">
        <v>7.0401725849999996</v>
      </c>
      <c r="N600">
        <v>1.989305957</v>
      </c>
      <c r="O600">
        <v>6.4989000370000003</v>
      </c>
      <c r="P600">
        <v>1.6507790170000001</v>
      </c>
      <c r="Q600">
        <v>3.0254905380000001</v>
      </c>
    </row>
    <row r="601" spans="1:17">
      <c r="A601" t="s">
        <v>10245</v>
      </c>
      <c r="B601" s="14" t="s">
        <v>4049</v>
      </c>
      <c r="C601">
        <v>6.6673285760000001</v>
      </c>
      <c r="D601">
        <v>1.38841433</v>
      </c>
      <c r="E601">
        <v>0.56745830100000005</v>
      </c>
      <c r="F601">
        <v>0.39024798199999999</v>
      </c>
      <c r="G601">
        <v>0.67928048299999999</v>
      </c>
      <c r="H601">
        <v>1.690010623</v>
      </c>
      <c r="I601">
        <v>2.1390810810000001</v>
      </c>
      <c r="J601">
        <v>0.41415768800000002</v>
      </c>
      <c r="K601">
        <v>1.6333012039999999</v>
      </c>
      <c r="L601">
        <v>2.4012975000000001</v>
      </c>
      <c r="M601">
        <v>1.663772139</v>
      </c>
      <c r="N601">
        <v>0.42738516199999999</v>
      </c>
      <c r="O601">
        <v>4.5780312539999999</v>
      </c>
      <c r="P601">
        <v>0.45013977399999999</v>
      </c>
      <c r="Q601">
        <v>3.162502178</v>
      </c>
    </row>
    <row r="602" spans="1:17">
      <c r="A602" t="e">
        <v>#N/A</v>
      </c>
      <c r="B602" s="14" t="s">
        <v>10246</v>
      </c>
      <c r="C602">
        <v>246.1436416</v>
      </c>
      <c r="D602">
        <v>8.4822979449999991</v>
      </c>
      <c r="E602">
        <v>0.29096330500000001</v>
      </c>
      <c r="F602">
        <v>0.37227722200000002</v>
      </c>
      <c r="G602">
        <v>1.8890844369999999</v>
      </c>
      <c r="H602">
        <v>0</v>
      </c>
      <c r="I602">
        <v>35.89560925</v>
      </c>
      <c r="J602">
        <v>0.69341606200000006</v>
      </c>
      <c r="K602">
        <v>34.739599519999999</v>
      </c>
      <c r="L602">
        <v>93.316647209999999</v>
      </c>
      <c r="M602">
        <v>57.748064659999997</v>
      </c>
      <c r="N602">
        <v>1.348560209</v>
      </c>
      <c r="O602">
        <v>93.895117839999997</v>
      </c>
      <c r="P602">
        <v>2.0516304349999999</v>
      </c>
      <c r="Q602">
        <v>18.800785579999999</v>
      </c>
    </row>
    <row r="603" spans="1:17">
      <c r="A603" t="e">
        <v>#N/A</v>
      </c>
      <c r="B603" s="14" t="s">
        <v>10247</v>
      </c>
      <c r="C603">
        <v>0</v>
      </c>
      <c r="D603">
        <v>0.39950935399999998</v>
      </c>
      <c r="E603">
        <v>0.1918579</v>
      </c>
      <c r="F603">
        <v>0.245475373</v>
      </c>
      <c r="G603">
        <v>1.5570510369999999</v>
      </c>
      <c r="H603">
        <v>0</v>
      </c>
      <c r="I603">
        <v>0</v>
      </c>
      <c r="J603">
        <v>0</v>
      </c>
      <c r="K603">
        <v>1.6362069640000001</v>
      </c>
      <c r="L603">
        <v>0</v>
      </c>
      <c r="M603">
        <v>0</v>
      </c>
      <c r="N603">
        <v>0.44461264499999997</v>
      </c>
      <c r="O603">
        <v>0</v>
      </c>
      <c r="P603">
        <v>0.27056436299999997</v>
      </c>
      <c r="Q603">
        <v>0</v>
      </c>
    </row>
    <row r="604" spans="1:17">
      <c r="A604" t="e">
        <v>#N/A</v>
      </c>
      <c r="B604" s="14" t="s">
        <v>10248</v>
      </c>
      <c r="C604">
        <v>0</v>
      </c>
      <c r="D604">
        <v>0.332682335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0.68125708100000004</v>
      </c>
      <c r="L604">
        <v>0</v>
      </c>
      <c r="M604">
        <v>0</v>
      </c>
      <c r="N604">
        <v>0</v>
      </c>
      <c r="O604">
        <v>0</v>
      </c>
      <c r="P604">
        <v>0.225306324</v>
      </c>
      <c r="Q604">
        <v>1.032334044</v>
      </c>
    </row>
    <row r="605" spans="1:17">
      <c r="A605" t="s">
        <v>10249</v>
      </c>
      <c r="B605" s="14" t="s">
        <v>10250</v>
      </c>
      <c r="C605">
        <v>0</v>
      </c>
      <c r="D605">
        <v>0.39777235700000002</v>
      </c>
      <c r="E605">
        <v>1.146142408</v>
      </c>
      <c r="F605">
        <v>0.48881617799999999</v>
      </c>
      <c r="G605">
        <v>1.2402249999999999</v>
      </c>
      <c r="H605">
        <v>0</v>
      </c>
      <c r="I605">
        <v>0</v>
      </c>
      <c r="J605">
        <v>0</v>
      </c>
      <c r="K605">
        <v>0.81454651</v>
      </c>
      <c r="L605">
        <v>1.134526065</v>
      </c>
      <c r="M605">
        <v>0</v>
      </c>
      <c r="N605">
        <v>1.770718188</v>
      </c>
      <c r="O605">
        <v>0</v>
      </c>
      <c r="P605">
        <v>0.26938799600000002</v>
      </c>
      <c r="Q605">
        <v>0</v>
      </c>
    </row>
    <row r="606" spans="1:17">
      <c r="A606" t="s">
        <v>10251</v>
      </c>
      <c r="B606" s="14" t="s">
        <v>5683</v>
      </c>
      <c r="C606">
        <v>3.083251491</v>
      </c>
      <c r="D606">
        <v>9.5023396410000007</v>
      </c>
      <c r="E606">
        <v>10.11075121</v>
      </c>
      <c r="F606">
        <v>11.83774532</v>
      </c>
      <c r="G606">
        <v>6.529972538</v>
      </c>
      <c r="H606">
        <v>5.1196586829999999</v>
      </c>
      <c r="I606">
        <v>17.059741679999998</v>
      </c>
      <c r="J606">
        <v>22.003398069999999</v>
      </c>
      <c r="K606">
        <v>28.591405290000001</v>
      </c>
      <c r="L606">
        <v>31.915707990000001</v>
      </c>
      <c r="M606">
        <v>1.3925752010000001</v>
      </c>
      <c r="N606">
        <v>19.69700409</v>
      </c>
      <c r="O606">
        <v>4.3185076579999997</v>
      </c>
      <c r="P606">
        <v>13.020419820000001</v>
      </c>
      <c r="Q606">
        <v>11.034005179999999</v>
      </c>
    </row>
    <row r="607" spans="1:17">
      <c r="A607" t="s">
        <v>10252</v>
      </c>
      <c r="B607" s="14" t="s">
        <v>6515</v>
      </c>
      <c r="C607">
        <v>0</v>
      </c>
      <c r="D607">
        <v>1.9565364009999999</v>
      </c>
      <c r="E607">
        <v>1.240265309</v>
      </c>
      <c r="F607">
        <v>0.72130702000000002</v>
      </c>
      <c r="G607">
        <v>0.91505052399999998</v>
      </c>
      <c r="H607">
        <v>1.0854058950000001</v>
      </c>
      <c r="I607">
        <v>4.1214614559999996</v>
      </c>
      <c r="J607">
        <v>0.49262792100000002</v>
      </c>
      <c r="K607">
        <v>1.7628765369999999</v>
      </c>
      <c r="L607">
        <v>0.66965182599999995</v>
      </c>
      <c r="M607">
        <v>0.67812098600000004</v>
      </c>
      <c r="N607">
        <v>1.9161321710000001</v>
      </c>
      <c r="O607">
        <v>5.8686068020000004</v>
      </c>
      <c r="P607">
        <v>0.68902490000000005</v>
      </c>
      <c r="Q607">
        <v>1.9428014520000001</v>
      </c>
    </row>
    <row r="608" spans="1:17">
      <c r="A608" t="e">
        <v>#N/A</v>
      </c>
      <c r="B608" s="14" t="s">
        <v>10253</v>
      </c>
      <c r="C608">
        <v>76.832433859999995</v>
      </c>
      <c r="D608">
        <v>7.4466685449999996</v>
      </c>
      <c r="E608">
        <v>9.706671171</v>
      </c>
      <c r="F608">
        <v>3.9218972409999999</v>
      </c>
      <c r="G608">
        <v>4.1461010170000003</v>
      </c>
      <c r="H608">
        <v>6.4548520610000004</v>
      </c>
      <c r="I608">
        <v>234.59682090000001</v>
      </c>
      <c r="J608">
        <v>39.56906189</v>
      </c>
      <c r="K608">
        <v>70.799246109999999</v>
      </c>
      <c r="L608">
        <v>124.4021023</v>
      </c>
      <c r="M608">
        <v>41.479714520000002</v>
      </c>
      <c r="N608">
        <v>20.718432289999999</v>
      </c>
      <c r="O608">
        <v>45.204194950000002</v>
      </c>
      <c r="P608">
        <v>9.0057033610000001</v>
      </c>
      <c r="Q608">
        <v>16.505340820000001</v>
      </c>
    </row>
    <row r="609" spans="1:17">
      <c r="A609" t="s">
        <v>10254</v>
      </c>
      <c r="B609" s="14" t="s">
        <v>4047</v>
      </c>
      <c r="C609">
        <v>20.77629031</v>
      </c>
      <c r="D609">
        <v>2.422444187</v>
      </c>
      <c r="E609">
        <v>1.5123414829999999</v>
      </c>
      <c r="F609">
        <v>2.2326776000000002</v>
      </c>
      <c r="G609">
        <v>1.007067079</v>
      </c>
      <c r="H609">
        <v>4.1996011390000003</v>
      </c>
      <c r="I609">
        <v>1.594656369</v>
      </c>
      <c r="J609">
        <v>1.9869154849999999</v>
      </c>
      <c r="K609">
        <v>5.125963477</v>
      </c>
      <c r="L609">
        <v>9.6730112879999997</v>
      </c>
      <c r="M609">
        <v>9.7953469220000002</v>
      </c>
      <c r="N609">
        <v>1.6175580979999999</v>
      </c>
      <c r="O609">
        <v>12.917495929999999</v>
      </c>
      <c r="P609">
        <v>2.2421260410000001</v>
      </c>
      <c r="Q609">
        <v>6.5147294059999998</v>
      </c>
    </row>
    <row r="610" spans="1:17">
      <c r="A610" t="s">
        <v>10254</v>
      </c>
      <c r="B610" s="14" t="s">
        <v>10255</v>
      </c>
      <c r="C610">
        <v>8.4349332510000004</v>
      </c>
      <c r="D610">
        <v>2.5413233919999998</v>
      </c>
      <c r="E610">
        <v>1.830644124</v>
      </c>
      <c r="F610">
        <v>1.7911279069999999</v>
      </c>
      <c r="G610">
        <v>1.7478661150000001</v>
      </c>
      <c r="H610">
        <v>2.8507423200000002</v>
      </c>
      <c r="I610">
        <v>3.9362650669999999</v>
      </c>
      <c r="J610">
        <v>3.2078990599999999</v>
      </c>
      <c r="K610">
        <v>5.5101675710000002</v>
      </c>
      <c r="L610">
        <v>10.446167279999999</v>
      </c>
      <c r="M610">
        <v>3.2382493179999998</v>
      </c>
      <c r="N610">
        <v>1.7052565879999999</v>
      </c>
      <c r="O610">
        <v>5.6049030650000002</v>
      </c>
      <c r="P610">
        <v>2.4803943770000001</v>
      </c>
      <c r="Q610">
        <v>3.247129143</v>
      </c>
    </row>
    <row r="611" spans="1:17">
      <c r="A611" t="s">
        <v>10256</v>
      </c>
      <c r="B611" s="14" t="s">
        <v>10257</v>
      </c>
      <c r="C611">
        <v>1.2376853109999999</v>
      </c>
      <c r="D611">
        <v>0.45698122899999999</v>
      </c>
      <c r="E611">
        <v>0.21945783699999999</v>
      </c>
      <c r="F611">
        <v>0.16847310800000001</v>
      </c>
      <c r="G611">
        <v>0.14248339199999999</v>
      </c>
      <c r="H611">
        <v>2.376697348</v>
      </c>
      <c r="I611">
        <v>0</v>
      </c>
      <c r="J611">
        <v>0.31380367199999998</v>
      </c>
      <c r="K611">
        <v>0.37431707800000003</v>
      </c>
      <c r="L611">
        <v>2.3461228319999998</v>
      </c>
      <c r="M611">
        <v>0.79193150199999995</v>
      </c>
      <c r="N611">
        <v>0.35600103399999999</v>
      </c>
      <c r="O611">
        <v>8.2242573649999997</v>
      </c>
      <c r="P611">
        <v>0.30948670900000003</v>
      </c>
      <c r="Q611">
        <v>6.5229898400000002</v>
      </c>
    </row>
    <row r="612" spans="1:17">
      <c r="A612" t="s">
        <v>10256</v>
      </c>
      <c r="B612" s="14" t="s">
        <v>10258</v>
      </c>
      <c r="C612">
        <v>114.7150922</v>
      </c>
      <c r="D612">
        <v>18.72554079</v>
      </c>
      <c r="E612">
        <v>14.516686740000001</v>
      </c>
      <c r="F612">
        <v>16.60116932</v>
      </c>
      <c r="G612">
        <v>12.09400694</v>
      </c>
      <c r="H612">
        <v>19.4777992</v>
      </c>
      <c r="I612">
        <v>110.9405233</v>
      </c>
      <c r="J612">
        <v>130.5761243</v>
      </c>
      <c r="K612">
        <v>75.595632280000004</v>
      </c>
      <c r="L612">
        <v>83.928390199999996</v>
      </c>
      <c r="M612">
        <v>67.219238480000001</v>
      </c>
      <c r="N612">
        <v>282.52533540000002</v>
      </c>
      <c r="O612">
        <v>161.81453479999999</v>
      </c>
      <c r="P612">
        <v>68.118929559999998</v>
      </c>
      <c r="Q612">
        <v>80.519036929999999</v>
      </c>
    </row>
    <row r="613" spans="1:17">
      <c r="A613" t="s">
        <v>10259</v>
      </c>
      <c r="B613" s="14" t="s">
        <v>10260</v>
      </c>
      <c r="C613">
        <v>5418.2799370000002</v>
      </c>
      <c r="D613">
        <v>44875.78757</v>
      </c>
      <c r="E613">
        <v>45220.721969999999</v>
      </c>
      <c r="F613">
        <v>46605.696100000001</v>
      </c>
      <c r="G613">
        <v>35951.307769999999</v>
      </c>
      <c r="H613">
        <v>1066.500241</v>
      </c>
      <c r="I613">
        <v>5403.6992790000004</v>
      </c>
      <c r="J613">
        <v>7488.4132719999998</v>
      </c>
      <c r="K613">
        <v>2103.9950720000002</v>
      </c>
      <c r="L613">
        <v>1679.5464159999999</v>
      </c>
      <c r="M613">
        <v>2282.9346460000002</v>
      </c>
      <c r="N613">
        <v>27160.92397</v>
      </c>
      <c r="O613">
        <v>1980.672701</v>
      </c>
      <c r="P613">
        <v>20681.306369999998</v>
      </c>
      <c r="Q613">
        <v>15221.99581</v>
      </c>
    </row>
    <row r="614" spans="1:17">
      <c r="A614" t="s">
        <v>10259</v>
      </c>
      <c r="B614" s="14" t="s">
        <v>10261</v>
      </c>
      <c r="C614">
        <v>13.13345932</v>
      </c>
      <c r="D614">
        <v>3.8793346479999999</v>
      </c>
      <c r="E614">
        <v>6.365207839</v>
      </c>
      <c r="F614">
        <v>2.1849910430000001</v>
      </c>
      <c r="G614">
        <v>12.095480569999999</v>
      </c>
      <c r="H614">
        <v>7.2857391260000002</v>
      </c>
      <c r="I614">
        <v>566.07108019999998</v>
      </c>
      <c r="J614">
        <v>322.2571514</v>
      </c>
      <c r="K614">
        <v>27.141956159999999</v>
      </c>
      <c r="L614">
        <v>30.427748529999999</v>
      </c>
      <c r="M614">
        <v>11.204571489999999</v>
      </c>
      <c r="N614">
        <v>61.881282259999999</v>
      </c>
      <c r="O614">
        <v>16.161133929999998</v>
      </c>
      <c r="P614">
        <v>6.5681172219999997</v>
      </c>
      <c r="Q614">
        <v>9.0283631080000006</v>
      </c>
    </row>
    <row r="615" spans="1:17">
      <c r="A615" t="s">
        <v>10259</v>
      </c>
      <c r="B615" s="14" t="s">
        <v>10262</v>
      </c>
      <c r="C615">
        <v>32.537371610000001</v>
      </c>
      <c r="D615">
        <v>2.2178822330000001</v>
      </c>
      <c r="E615">
        <v>5.8580611979999997</v>
      </c>
      <c r="F615">
        <v>2.3848304439999999</v>
      </c>
      <c r="G615">
        <v>5.1863954550000004</v>
      </c>
      <c r="H615">
        <v>14.41863058</v>
      </c>
      <c r="I615">
        <v>21.89994746</v>
      </c>
      <c r="J615">
        <v>1.2691615190000001</v>
      </c>
      <c r="K615">
        <v>17.031427040000001</v>
      </c>
      <c r="L615">
        <v>17.39606633</v>
      </c>
      <c r="M615">
        <v>28.82630666</v>
      </c>
      <c r="N615">
        <v>4.3194792160000004</v>
      </c>
      <c r="O615">
        <v>16.631276</v>
      </c>
      <c r="P615">
        <v>7.134700263</v>
      </c>
      <c r="Q615">
        <v>5.1616702219999997</v>
      </c>
    </row>
    <row r="616" spans="1:17">
      <c r="A616" t="s">
        <v>10259</v>
      </c>
      <c r="B616" s="14" t="s">
        <v>10263</v>
      </c>
      <c r="C616">
        <v>5.1714138170000004</v>
      </c>
      <c r="D616">
        <v>2.7822717639999999</v>
      </c>
      <c r="E616">
        <v>2.5150888870000001</v>
      </c>
      <c r="F616">
        <v>1.0558954110000001</v>
      </c>
      <c r="G616">
        <v>3.1893084749999998</v>
      </c>
      <c r="H616">
        <v>17.874974940000001</v>
      </c>
      <c r="I616">
        <v>1.6160515790000001</v>
      </c>
      <c r="J616">
        <v>1.5921279340000001</v>
      </c>
      <c r="K616">
        <v>2.0108661620000001</v>
      </c>
      <c r="L616">
        <v>2.8007977990000001</v>
      </c>
      <c r="M616">
        <v>5.672439593</v>
      </c>
      <c r="N616">
        <v>1.3205154640000001</v>
      </c>
      <c r="O616">
        <v>4.9090528459999998</v>
      </c>
      <c r="P616">
        <v>0.72045626900000004</v>
      </c>
      <c r="Q616">
        <v>1.0157132820000001</v>
      </c>
    </row>
    <row r="617" spans="1:17">
      <c r="A617" t="s">
        <v>10264</v>
      </c>
      <c r="B617" s="14" t="s">
        <v>10265</v>
      </c>
      <c r="C617">
        <v>0</v>
      </c>
      <c r="D617">
        <v>0.74785538500000004</v>
      </c>
      <c r="E617">
        <v>1.7957272070000001</v>
      </c>
      <c r="F617">
        <v>0.91902769100000004</v>
      </c>
      <c r="G617">
        <v>0.388626362</v>
      </c>
      <c r="H617">
        <v>0</v>
      </c>
      <c r="I617">
        <v>0</v>
      </c>
      <c r="J617">
        <v>4.1368786569999996</v>
      </c>
      <c r="K617">
        <v>0.51047874000000004</v>
      </c>
      <c r="L617">
        <v>1.422021771</v>
      </c>
      <c r="M617">
        <v>0</v>
      </c>
      <c r="N617">
        <v>15.813430139999999</v>
      </c>
      <c r="O617">
        <v>0</v>
      </c>
      <c r="P617">
        <v>4.7271354099999998</v>
      </c>
      <c r="Q617">
        <v>3.0941892339999999</v>
      </c>
    </row>
    <row r="618" spans="1:17">
      <c r="A618" t="s">
        <v>10264</v>
      </c>
      <c r="B618" s="14" t="s">
        <v>10266</v>
      </c>
      <c r="C618">
        <v>0</v>
      </c>
      <c r="D618">
        <v>2.8928898699999999</v>
      </c>
      <c r="E618">
        <v>1.910237347</v>
      </c>
      <c r="F618">
        <v>3.555026748</v>
      </c>
      <c r="G618">
        <v>1.127477273</v>
      </c>
      <c r="H618">
        <v>9.4034547249999996</v>
      </c>
      <c r="I618">
        <v>9.5217162880000004</v>
      </c>
      <c r="J618">
        <v>5.7939982390000004</v>
      </c>
      <c r="K618">
        <v>8.1454651039999995</v>
      </c>
      <c r="L618">
        <v>6.1883239919999999</v>
      </c>
      <c r="M618">
        <v>0</v>
      </c>
      <c r="N618">
        <v>3.0182696390000001</v>
      </c>
      <c r="O618">
        <v>3.615494784</v>
      </c>
      <c r="P618">
        <v>3.6734726750000002</v>
      </c>
      <c r="Q618">
        <v>6.7326133319999997</v>
      </c>
    </row>
    <row r="619" spans="1:17">
      <c r="A619" t="s">
        <v>10259</v>
      </c>
      <c r="B619" s="14" t="s">
        <v>10267</v>
      </c>
      <c r="C619">
        <v>32.230415280000003</v>
      </c>
      <c r="D619">
        <v>3.609289483</v>
      </c>
      <c r="E619">
        <v>2.3738712830000002</v>
      </c>
      <c r="F619">
        <v>2.506964617</v>
      </c>
      <c r="G619">
        <v>2.6910542450000001</v>
      </c>
      <c r="H619">
        <v>10.88198534</v>
      </c>
      <c r="I619">
        <v>5.6815901430000002</v>
      </c>
      <c r="J619">
        <v>4.3552594579999999</v>
      </c>
      <c r="K619">
        <v>7.7123443180000004</v>
      </c>
      <c r="L619">
        <v>12.532329089999999</v>
      </c>
      <c r="M619">
        <v>8.1583886759999995</v>
      </c>
      <c r="N619">
        <v>2.925253782</v>
      </c>
      <c r="O619">
        <v>12.55190642</v>
      </c>
      <c r="P619">
        <v>2.9757439030000001</v>
      </c>
      <c r="Q619">
        <v>5.8434002510000003</v>
      </c>
    </row>
    <row r="620" spans="1:17">
      <c r="A620" t="s">
        <v>10259</v>
      </c>
      <c r="B620" s="14" t="s">
        <v>6457</v>
      </c>
      <c r="C620">
        <v>179.78524289999999</v>
      </c>
      <c r="D620">
        <v>35.44100486</v>
      </c>
      <c r="E620">
        <v>28.874918180000002</v>
      </c>
      <c r="F620">
        <v>41.224196980000002</v>
      </c>
      <c r="G620">
        <v>29.501918719999999</v>
      </c>
      <c r="H620">
        <v>45.666620039999998</v>
      </c>
      <c r="I620">
        <v>20.565681210000001</v>
      </c>
      <c r="J620">
        <v>22.283447240000001</v>
      </c>
      <c r="K620">
        <v>55.445097230000002</v>
      </c>
      <c r="L620">
        <v>69.873171819999996</v>
      </c>
      <c r="M620">
        <v>16.863308709999998</v>
      </c>
      <c r="N620">
        <v>22.608955399999999</v>
      </c>
      <c r="O620">
        <v>124.3466414</v>
      </c>
      <c r="P620">
        <v>44.316059629999998</v>
      </c>
      <c r="Q620">
        <v>42.591725539999999</v>
      </c>
    </row>
    <row r="621" spans="1:17">
      <c r="A621" t="e">
        <v>#N/A</v>
      </c>
      <c r="B621" s="14" t="s">
        <v>10268</v>
      </c>
      <c r="C621">
        <v>61.090877509999999</v>
      </c>
      <c r="D621">
        <v>1.6240409840000001</v>
      </c>
      <c r="E621">
        <v>0.77991938999999999</v>
      </c>
      <c r="F621">
        <v>1.6631319659999999</v>
      </c>
      <c r="G621">
        <v>1.6878801779999999</v>
      </c>
      <c r="H621">
        <v>2.8154722429999999</v>
      </c>
      <c r="I621">
        <v>7.1272018370000003</v>
      </c>
      <c r="J621">
        <v>18.586832900000001</v>
      </c>
      <c r="K621">
        <v>17.736870759999999</v>
      </c>
      <c r="L621">
        <v>16.984325120000001</v>
      </c>
      <c r="M621">
        <v>9.3813424029999997</v>
      </c>
      <c r="N621">
        <v>3.3135480880000001</v>
      </c>
      <c r="O621">
        <v>5.4125454450000001</v>
      </c>
      <c r="P621">
        <v>4.032849884</v>
      </c>
      <c r="Q621">
        <v>6.7193340160000004</v>
      </c>
    </row>
    <row r="622" spans="1:17">
      <c r="A622" t="e">
        <v>#N/A</v>
      </c>
      <c r="B622" s="14" t="s">
        <v>10269</v>
      </c>
      <c r="C622">
        <v>5.9635282600000004</v>
      </c>
      <c r="D622">
        <v>0.66056059300000003</v>
      </c>
      <c r="E622">
        <v>0.47583529600000002</v>
      </c>
      <c r="F622">
        <v>0.40587624900000002</v>
      </c>
      <c r="G622">
        <v>0.25744742799999998</v>
      </c>
      <c r="H622">
        <v>0</v>
      </c>
      <c r="I622">
        <v>8.6967300390000002</v>
      </c>
      <c r="J622">
        <v>0.75599873900000003</v>
      </c>
      <c r="K622">
        <v>5.410706062</v>
      </c>
      <c r="L622">
        <v>9.4202525260000005</v>
      </c>
      <c r="M622">
        <v>14.30908724</v>
      </c>
      <c r="N622">
        <v>1.1027035650000001</v>
      </c>
      <c r="O622">
        <v>14.86007513</v>
      </c>
      <c r="P622">
        <v>0.67103869100000002</v>
      </c>
      <c r="Q622">
        <v>3.0746411070000002</v>
      </c>
    </row>
    <row r="623" spans="1:17">
      <c r="A623" t="s">
        <v>10270</v>
      </c>
      <c r="B623" s="14" t="s">
        <v>10271</v>
      </c>
      <c r="C623">
        <v>32.08230348</v>
      </c>
      <c r="D623">
        <v>1.3609731890000001</v>
      </c>
      <c r="E623">
        <v>0.87144712000000002</v>
      </c>
      <c r="F623">
        <v>0.278746416</v>
      </c>
      <c r="G623">
        <v>0.94298099199999996</v>
      </c>
      <c r="H623">
        <v>2.6215691959999998</v>
      </c>
      <c r="I623">
        <v>3.9818086290000001</v>
      </c>
      <c r="J623">
        <v>1.298006099</v>
      </c>
      <c r="K623">
        <v>1.2386492389999999</v>
      </c>
      <c r="L623">
        <v>11.21399317</v>
      </c>
      <c r="M623">
        <v>7.8617199969999998</v>
      </c>
      <c r="N623">
        <v>0.84145698999999996</v>
      </c>
      <c r="O623">
        <v>13.60740764</v>
      </c>
      <c r="P623">
        <v>1.6385914479999999</v>
      </c>
      <c r="Q623">
        <v>2.3462137369999998</v>
      </c>
    </row>
    <row r="624" spans="1:17">
      <c r="A624" t="s">
        <v>10272</v>
      </c>
      <c r="B624" s="14" t="s">
        <v>4046</v>
      </c>
      <c r="C624">
        <v>2.968475647</v>
      </c>
      <c r="D624">
        <v>2.3937249660000002</v>
      </c>
      <c r="E624">
        <v>2.1601390130000002</v>
      </c>
      <c r="F624">
        <v>1.3899919489999999</v>
      </c>
      <c r="G624">
        <v>2.1324167630000002</v>
      </c>
      <c r="H624">
        <v>2.6905380229999998</v>
      </c>
      <c r="I624">
        <v>3.463188932</v>
      </c>
      <c r="J624">
        <v>4.4405144439999997</v>
      </c>
      <c r="K624">
        <v>2.8548941810000001</v>
      </c>
      <c r="L624">
        <v>2.7009418690000002</v>
      </c>
      <c r="M624">
        <v>1.367550488</v>
      </c>
      <c r="N624">
        <v>2.4736851629999999</v>
      </c>
      <c r="O624">
        <v>1.052007108</v>
      </c>
      <c r="P624">
        <v>1.7992763519999999</v>
      </c>
      <c r="Q624">
        <v>2.1222508389999999</v>
      </c>
    </row>
    <row r="625" spans="1:17">
      <c r="A625" t="s">
        <v>10273</v>
      </c>
      <c r="B625" s="14" t="s">
        <v>8471</v>
      </c>
      <c r="C625">
        <v>37.981580899999997</v>
      </c>
      <c r="D625">
        <v>300.23973649999999</v>
      </c>
      <c r="E625">
        <v>264.1900081</v>
      </c>
      <c r="F625">
        <v>327.76373530000001</v>
      </c>
      <c r="G625">
        <v>249.85554740000001</v>
      </c>
      <c r="H625">
        <v>186.3897427</v>
      </c>
      <c r="I625">
        <v>370.14108279999999</v>
      </c>
      <c r="J625">
        <v>322.06594740000003</v>
      </c>
      <c r="K625">
        <v>605.5231738</v>
      </c>
      <c r="L625">
        <v>396.93506100000002</v>
      </c>
      <c r="M625">
        <v>39.346856529999997</v>
      </c>
      <c r="N625">
        <v>116.8286256</v>
      </c>
      <c r="O625">
        <v>35.386985070000001</v>
      </c>
      <c r="P625">
        <v>284.19843700000001</v>
      </c>
      <c r="Q625">
        <v>260.68318440000002</v>
      </c>
    </row>
    <row r="626" spans="1:17">
      <c r="A626" t="s">
        <v>10274</v>
      </c>
      <c r="B626" s="14" t="s">
        <v>54</v>
      </c>
      <c r="C626">
        <v>4.4577028900000002</v>
      </c>
      <c r="D626">
        <v>10.404338640000001</v>
      </c>
      <c r="E626">
        <v>11.635952319999999</v>
      </c>
      <c r="F626">
        <v>11.94056943</v>
      </c>
      <c r="G626">
        <v>11.27151287</v>
      </c>
      <c r="H626">
        <v>4.0354378559999997</v>
      </c>
      <c r="I626">
        <v>17.87707739</v>
      </c>
      <c r="J626">
        <v>20.52540947</v>
      </c>
      <c r="K626">
        <v>7.7278294609999998</v>
      </c>
      <c r="L626">
        <v>7.7457427189999999</v>
      </c>
      <c r="M626">
        <v>2.44479085</v>
      </c>
      <c r="N626">
        <v>15.661026229999999</v>
      </c>
      <c r="O626">
        <v>7.4052134870000001</v>
      </c>
      <c r="P626">
        <v>18.893507379999999</v>
      </c>
      <c r="Q626">
        <v>11.819707449999999</v>
      </c>
    </row>
    <row r="627" spans="1:17">
      <c r="A627" t="s">
        <v>10275</v>
      </c>
      <c r="B627" s="14" t="s">
        <v>6056</v>
      </c>
      <c r="C627">
        <v>1.578648058</v>
      </c>
      <c r="D627">
        <v>2.4480638180000001</v>
      </c>
      <c r="E627">
        <v>3.056671841</v>
      </c>
      <c r="F627">
        <v>2.4067096220000002</v>
      </c>
      <c r="G627">
        <v>3.4893180429999999</v>
      </c>
      <c r="H627">
        <v>1.455091159</v>
      </c>
      <c r="I627">
        <v>10.12956286</v>
      </c>
      <c r="J627">
        <v>6.3640008510000001</v>
      </c>
      <c r="K627">
        <v>5.2995342540000001</v>
      </c>
      <c r="L627">
        <v>3.1919387760000002</v>
      </c>
      <c r="M627">
        <v>1.2121153410000001</v>
      </c>
      <c r="N627">
        <v>3.5806954179999999</v>
      </c>
      <c r="O627">
        <v>0.69932735499999998</v>
      </c>
      <c r="P627">
        <v>2.368472444</v>
      </c>
      <c r="Q627">
        <v>3.0385979129999998</v>
      </c>
    </row>
    <row r="628" spans="1:17">
      <c r="A628" t="s">
        <v>10276</v>
      </c>
      <c r="B628" s="14" t="s">
        <v>930</v>
      </c>
      <c r="C628">
        <v>5.1783615300000001</v>
      </c>
      <c r="D628">
        <v>5.7359023279999999</v>
      </c>
      <c r="E628">
        <v>5.5780128180000004</v>
      </c>
      <c r="F628">
        <v>5.9033364429999997</v>
      </c>
      <c r="G628">
        <v>3.4650486869999999</v>
      </c>
      <c r="H628">
        <v>3.853254723</v>
      </c>
      <c r="I628">
        <v>3.7758530110000001</v>
      </c>
      <c r="J628">
        <v>5.5799342650000003</v>
      </c>
      <c r="K628">
        <v>5.2856152869999997</v>
      </c>
      <c r="L628">
        <v>4.0899842470000003</v>
      </c>
      <c r="M628">
        <v>8.0763359169999998</v>
      </c>
      <c r="N628">
        <v>4.867393452</v>
      </c>
      <c r="O628">
        <v>5.7349227599999999</v>
      </c>
      <c r="P628">
        <v>6.652363448</v>
      </c>
      <c r="Q628">
        <v>6.897059348</v>
      </c>
    </row>
    <row r="629" spans="1:17">
      <c r="A629" t="s">
        <v>10277</v>
      </c>
      <c r="B629" s="14" t="s">
        <v>5046</v>
      </c>
      <c r="C629">
        <v>17.415003290000001</v>
      </c>
      <c r="D629">
        <v>30.272904539999999</v>
      </c>
      <c r="E629">
        <v>8.9574248129999994</v>
      </c>
      <c r="F629">
        <v>7.7424293439999996</v>
      </c>
      <c r="G629">
        <v>8.2941760329999994</v>
      </c>
      <c r="H629">
        <v>44.01347664</v>
      </c>
      <c r="I629">
        <v>9.5237401179999992</v>
      </c>
      <c r="J629">
        <v>13.0325904</v>
      </c>
      <c r="K629">
        <v>12.29645285</v>
      </c>
      <c r="L629">
        <v>11.66935584</v>
      </c>
      <c r="M629">
        <v>12.131458759999999</v>
      </c>
      <c r="N629">
        <v>7.0549465299999996</v>
      </c>
      <c r="O629">
        <v>10.80990521</v>
      </c>
      <c r="P629">
        <v>16.625009240000001</v>
      </c>
      <c r="Q629">
        <v>14.916270259999999</v>
      </c>
    </row>
    <row r="630" spans="1:17">
      <c r="A630" t="s">
        <v>10278</v>
      </c>
      <c r="B630" s="14" t="s">
        <v>2902</v>
      </c>
      <c r="C630">
        <v>2.177957937</v>
      </c>
      <c r="D630">
        <v>0.445375945</v>
      </c>
      <c r="E630">
        <v>0.46341660600000001</v>
      </c>
      <c r="F630">
        <v>0.228048115</v>
      </c>
      <c r="G630">
        <v>0.49181336199999998</v>
      </c>
      <c r="H630">
        <v>1.0294843739999999</v>
      </c>
      <c r="I630">
        <v>1.4659194040000001</v>
      </c>
      <c r="J630">
        <v>0.55220110700000002</v>
      </c>
      <c r="K630">
        <v>1.444043915</v>
      </c>
      <c r="L630">
        <v>1.4820178209999999</v>
      </c>
      <c r="M630">
        <v>0.64318331299999998</v>
      </c>
      <c r="N630">
        <v>0.28913349700000002</v>
      </c>
      <c r="O630">
        <v>2.2264994250000001</v>
      </c>
      <c r="P630">
        <v>0.32676272200000001</v>
      </c>
      <c r="Q630">
        <v>0.69101467500000002</v>
      </c>
    </row>
    <row r="631" spans="1:17">
      <c r="A631" t="s">
        <v>10279</v>
      </c>
      <c r="B631" s="14" t="s">
        <v>10280</v>
      </c>
      <c r="C631">
        <v>16.420450580000001</v>
      </c>
      <c r="D631">
        <v>3.4557956270000001</v>
      </c>
      <c r="E631">
        <v>4.9350962880000004</v>
      </c>
      <c r="F631">
        <v>4.8614372369999996</v>
      </c>
      <c r="G631">
        <v>4.6076947690000001</v>
      </c>
      <c r="H631">
        <v>0.157658982</v>
      </c>
      <c r="I631">
        <v>1.1973132310000001</v>
      </c>
      <c r="J631">
        <v>1.7693827339999999</v>
      </c>
      <c r="K631">
        <v>2.9796532390000001</v>
      </c>
      <c r="L631">
        <v>3.6313856160000002</v>
      </c>
      <c r="M631">
        <v>3.151981841</v>
      </c>
      <c r="N631">
        <v>1.5687401439999999</v>
      </c>
      <c r="O631">
        <v>4.0916906669999999</v>
      </c>
      <c r="P631">
        <v>1.2933837189999999</v>
      </c>
      <c r="Q631">
        <v>2.5397880310000001</v>
      </c>
    </row>
    <row r="632" spans="1:17">
      <c r="A632" t="e">
        <v>#N/A</v>
      </c>
      <c r="B632" s="14" t="s">
        <v>10281</v>
      </c>
      <c r="C632">
        <v>0</v>
      </c>
      <c r="D632">
        <v>0.69308819799999999</v>
      </c>
      <c r="E632">
        <v>0.33284438599999999</v>
      </c>
      <c r="F632">
        <v>0.42586257900000002</v>
      </c>
      <c r="G632">
        <v>0.54024952699999995</v>
      </c>
      <c r="H632">
        <v>1.201552548</v>
      </c>
      <c r="I632">
        <v>0</v>
      </c>
      <c r="J632">
        <v>3.1729037980000001</v>
      </c>
      <c r="K632">
        <v>1.419285586</v>
      </c>
      <c r="L632">
        <v>1.9768257199999999</v>
      </c>
      <c r="M632">
        <v>6.005480554</v>
      </c>
      <c r="N632">
        <v>2.3140067229999999</v>
      </c>
      <c r="O632">
        <v>0</v>
      </c>
      <c r="P632">
        <v>2.8163290509999999</v>
      </c>
      <c r="Q632">
        <v>2.150695926</v>
      </c>
    </row>
    <row r="633" spans="1:17">
      <c r="A633" t="s">
        <v>10282</v>
      </c>
      <c r="B633" s="14" t="s">
        <v>10283</v>
      </c>
      <c r="C633">
        <v>934.55555000000004</v>
      </c>
      <c r="D633">
        <v>26.139326319999999</v>
      </c>
      <c r="E633">
        <v>18.544187229999999</v>
      </c>
      <c r="F633">
        <v>12.59336484</v>
      </c>
      <c r="G633">
        <v>20.606660510000001</v>
      </c>
      <c r="H633">
        <v>42.740940639999998</v>
      </c>
      <c r="I633">
        <v>1024.604685</v>
      </c>
      <c r="J633">
        <v>24.30670945</v>
      </c>
      <c r="K633">
        <v>468.97250880000001</v>
      </c>
      <c r="L633">
        <v>623.54731270000002</v>
      </c>
      <c r="M633">
        <v>2298.3832000000002</v>
      </c>
      <c r="N633">
        <v>47.767710209999997</v>
      </c>
      <c r="O633">
        <v>1355.745981</v>
      </c>
      <c r="P633">
        <v>26.956292349999998</v>
      </c>
      <c r="Q633">
        <v>71.894692370000001</v>
      </c>
    </row>
    <row r="634" spans="1:17">
      <c r="A634" t="s">
        <v>10284</v>
      </c>
      <c r="B634" s="14" t="s">
        <v>10285</v>
      </c>
      <c r="C634">
        <v>60.960031639999997</v>
      </c>
      <c r="D634">
        <v>6.0903495479999998</v>
      </c>
      <c r="E634">
        <v>5.5316713919999998</v>
      </c>
      <c r="F634">
        <v>4.7183848140000002</v>
      </c>
      <c r="G634">
        <v>5.4697332669999996</v>
      </c>
      <c r="H634">
        <v>14.230833649999999</v>
      </c>
      <c r="I634">
        <v>11.3302912</v>
      </c>
      <c r="J634">
        <v>9.9250818499999998</v>
      </c>
      <c r="K634">
        <v>19.520825200000001</v>
      </c>
      <c r="L634">
        <v>32.098385780000001</v>
      </c>
      <c r="M634">
        <v>24.091450210000001</v>
      </c>
      <c r="N634">
        <v>9.9458754949999992</v>
      </c>
      <c r="O634">
        <v>31.108428709999998</v>
      </c>
      <c r="P634">
        <v>8.6079406019999993</v>
      </c>
      <c r="Q634">
        <v>16.02284027</v>
      </c>
    </row>
    <row r="635" spans="1:17">
      <c r="A635" t="s">
        <v>10286</v>
      </c>
      <c r="B635" s="14" t="s">
        <v>5047</v>
      </c>
      <c r="C635">
        <v>3.2775740629999999</v>
      </c>
      <c r="D635">
        <v>1.4521847960000001</v>
      </c>
      <c r="E635">
        <v>1.220429416</v>
      </c>
      <c r="F635">
        <v>0.89228349900000004</v>
      </c>
      <c r="G635">
        <v>2.1224088540000001</v>
      </c>
      <c r="H635">
        <v>4.0910003430000002</v>
      </c>
      <c r="I635">
        <v>0</v>
      </c>
      <c r="J635">
        <v>1.5581224010000001</v>
      </c>
      <c r="K635">
        <v>2.2303059209999998</v>
      </c>
      <c r="L635">
        <v>1.5532202079999999</v>
      </c>
      <c r="M635">
        <v>0</v>
      </c>
      <c r="N635">
        <v>1.2120987599999999</v>
      </c>
      <c r="O635">
        <v>4.5373024810000002</v>
      </c>
      <c r="P635">
        <v>1.8440249740000001</v>
      </c>
      <c r="Q635">
        <v>3.9429425299999998</v>
      </c>
    </row>
    <row r="636" spans="1:17">
      <c r="A636" t="s">
        <v>10287</v>
      </c>
      <c r="B636" s="14" t="s">
        <v>10288</v>
      </c>
      <c r="C636">
        <v>54.75733735</v>
      </c>
      <c r="D636">
        <v>0.47438036700000002</v>
      </c>
      <c r="E636">
        <v>0.42308219800000002</v>
      </c>
      <c r="F636">
        <v>0.45803886300000002</v>
      </c>
      <c r="G636">
        <v>0.79236597200000003</v>
      </c>
      <c r="H636">
        <v>0.117485138</v>
      </c>
      <c r="I636">
        <v>7.137760654</v>
      </c>
      <c r="J636">
        <v>1.5511974120000001</v>
      </c>
      <c r="K636">
        <v>5.5509836269999999</v>
      </c>
      <c r="L636">
        <v>8.3114539139999994</v>
      </c>
      <c r="M636">
        <v>25.83691189</v>
      </c>
      <c r="N636">
        <v>1.734648003</v>
      </c>
      <c r="O636">
        <v>31.507028429999998</v>
      </c>
      <c r="P636">
        <v>0.91791465400000005</v>
      </c>
      <c r="Q636">
        <v>8.4116107309999997</v>
      </c>
    </row>
    <row r="637" spans="1:17">
      <c r="A637" t="s">
        <v>10289</v>
      </c>
      <c r="B637" s="14" t="s">
        <v>8208</v>
      </c>
      <c r="C637">
        <v>12.134973370000001</v>
      </c>
      <c r="D637">
        <v>5.3766058340000003</v>
      </c>
      <c r="E637">
        <v>8.6067596900000005</v>
      </c>
      <c r="F637">
        <v>4.7981046940000001</v>
      </c>
      <c r="G637">
        <v>6.91841931</v>
      </c>
      <c r="H637">
        <v>0.81373801300000004</v>
      </c>
      <c r="I637">
        <v>2.5280956140000002</v>
      </c>
      <c r="J637">
        <v>3.5894954110000001</v>
      </c>
      <c r="K637">
        <v>2.970967216</v>
      </c>
      <c r="L637">
        <v>3.6512266090000001</v>
      </c>
      <c r="M637">
        <v>15.89883751</v>
      </c>
      <c r="N637">
        <v>4.4164717869999999</v>
      </c>
      <c r="O637">
        <v>13.225898129999999</v>
      </c>
      <c r="P637">
        <v>2.860990986</v>
      </c>
      <c r="Q637">
        <v>3.972367475</v>
      </c>
    </row>
    <row r="638" spans="1:17">
      <c r="A638" t="s">
        <v>10290</v>
      </c>
      <c r="B638" s="14" t="s">
        <v>8209</v>
      </c>
      <c r="C638">
        <v>7.4255412390000002</v>
      </c>
      <c r="D638">
        <v>0.29525749000000001</v>
      </c>
      <c r="E638">
        <v>0.54691442700000004</v>
      </c>
      <c r="F638">
        <v>0.20733558499999999</v>
      </c>
      <c r="G638">
        <v>0.49317384199999997</v>
      </c>
      <c r="H638">
        <v>0.36561765000000002</v>
      </c>
      <c r="I638">
        <v>1.6659711070000001</v>
      </c>
      <c r="J638">
        <v>0.82065423299999996</v>
      </c>
      <c r="K638">
        <v>2.5048525700000002</v>
      </c>
      <c r="L638">
        <v>3.3685328999999999</v>
      </c>
      <c r="M638">
        <v>5.4821814179999997</v>
      </c>
      <c r="N638">
        <v>0.98577326499999995</v>
      </c>
      <c r="O638">
        <v>10.33224731</v>
      </c>
      <c r="P638">
        <v>0.62844779200000001</v>
      </c>
      <c r="Q638">
        <v>4.0574678320000004</v>
      </c>
    </row>
    <row r="639" spans="1:17">
      <c r="A639" t="s">
        <v>10291</v>
      </c>
      <c r="B639" s="14" t="s">
        <v>2631</v>
      </c>
      <c r="C639">
        <v>1.372919987</v>
      </c>
      <c r="D639">
        <v>0.36497729600000001</v>
      </c>
      <c r="E639">
        <v>0.49661090600000002</v>
      </c>
      <c r="F639">
        <v>0.44851484400000002</v>
      </c>
      <c r="G639">
        <v>0.37932413599999998</v>
      </c>
      <c r="H639">
        <v>0.94909868799999997</v>
      </c>
      <c r="I639">
        <v>0.40043121999999998</v>
      </c>
      <c r="J639">
        <v>0.591754997</v>
      </c>
      <c r="K639">
        <v>0.87195470900000005</v>
      </c>
      <c r="L639">
        <v>1.0409880119999999</v>
      </c>
      <c r="M639">
        <v>1.5812302519999999</v>
      </c>
      <c r="N639">
        <v>0.88006106799999995</v>
      </c>
      <c r="O639">
        <v>2.128670632</v>
      </c>
      <c r="P639">
        <v>0.61794453900000001</v>
      </c>
      <c r="Q639">
        <v>1.6988209839999999</v>
      </c>
    </row>
    <row r="640" spans="1:17">
      <c r="A640" t="s">
        <v>10292</v>
      </c>
      <c r="B640" s="14" t="s">
        <v>10293</v>
      </c>
      <c r="C640">
        <v>23.047542450000002</v>
      </c>
      <c r="D640">
        <v>0.20840009600000001</v>
      </c>
      <c r="E640">
        <v>0.85068656399999998</v>
      </c>
      <c r="F640">
        <v>0.38414938799999998</v>
      </c>
      <c r="G640">
        <v>0.81222024500000001</v>
      </c>
      <c r="H640">
        <v>0.54193030600000003</v>
      </c>
      <c r="I640">
        <v>4.1155937710000003</v>
      </c>
      <c r="J640">
        <v>1.1329218000000001</v>
      </c>
      <c r="K640">
        <v>3.2006668120000001</v>
      </c>
      <c r="L640">
        <v>5.3495875960000001</v>
      </c>
      <c r="M640">
        <v>12.64023697</v>
      </c>
      <c r="N640">
        <v>1.797440302</v>
      </c>
      <c r="O640">
        <v>14.5855154</v>
      </c>
      <c r="P640">
        <v>0.77625470399999996</v>
      </c>
      <c r="Q640">
        <v>10.023516770000001</v>
      </c>
    </row>
    <row r="641" spans="1:17">
      <c r="A641" t="s">
        <v>10294</v>
      </c>
      <c r="B641" s="14" t="s">
        <v>10295</v>
      </c>
      <c r="C641">
        <v>13.120213270000001</v>
      </c>
      <c r="D641">
        <v>1.314875341</v>
      </c>
      <c r="E641">
        <v>1.861108701</v>
      </c>
      <c r="F641">
        <v>0.68034929499999997</v>
      </c>
      <c r="G641">
        <v>1.186750851</v>
      </c>
      <c r="H641">
        <v>0.59986738399999995</v>
      </c>
      <c r="I641">
        <v>3.6444693199999998</v>
      </c>
      <c r="J641">
        <v>6.3362072810000001</v>
      </c>
      <c r="K641">
        <v>3.259418336</v>
      </c>
      <c r="L641">
        <v>4.5398206390000002</v>
      </c>
      <c r="M641">
        <v>2.398558043</v>
      </c>
      <c r="N641">
        <v>1.424812006</v>
      </c>
      <c r="O641">
        <v>5.5353717409999996</v>
      </c>
      <c r="P641">
        <v>1.3591663650000001</v>
      </c>
      <c r="Q641">
        <v>3.2211633380000002</v>
      </c>
    </row>
    <row r="642" spans="1:17">
      <c r="A642" t="s">
        <v>10296</v>
      </c>
      <c r="B642" s="14" t="s">
        <v>3798</v>
      </c>
      <c r="C642">
        <v>376.70334159999999</v>
      </c>
      <c r="D642">
        <v>85.114011320000003</v>
      </c>
      <c r="E642">
        <v>50.438240389999997</v>
      </c>
      <c r="F642">
        <v>55.832904509999999</v>
      </c>
      <c r="G642">
        <v>44.365191529999997</v>
      </c>
      <c r="H642">
        <v>36.157970040000002</v>
      </c>
      <c r="I642">
        <v>174.1933338</v>
      </c>
      <c r="J642">
        <v>62.216093549999997</v>
      </c>
      <c r="K642">
        <v>167.9458448</v>
      </c>
      <c r="L642">
        <v>392.29567850000001</v>
      </c>
      <c r="M642">
        <v>639.29309120000005</v>
      </c>
      <c r="N642">
        <v>96.379101370000001</v>
      </c>
      <c r="O642">
        <v>727.13931379999997</v>
      </c>
      <c r="P642">
        <v>78.284633650000004</v>
      </c>
      <c r="Q642">
        <v>252.7245528</v>
      </c>
    </row>
    <row r="643" spans="1:17">
      <c r="A643" t="s">
        <v>10297</v>
      </c>
      <c r="B643" s="14" t="s">
        <v>1749</v>
      </c>
      <c r="C643">
        <v>17.679901310000002</v>
      </c>
      <c r="D643">
        <v>32.702629420000001</v>
      </c>
      <c r="E643">
        <v>9.754187902</v>
      </c>
      <c r="F643">
        <v>8.3910820309999998</v>
      </c>
      <c r="G643">
        <v>9.0914201440000006</v>
      </c>
      <c r="H643">
        <v>48.852363420000003</v>
      </c>
      <c r="I643">
        <v>11.40838332</v>
      </c>
      <c r="J643">
        <v>14.54853625</v>
      </c>
      <c r="K643">
        <v>13.592233780000001</v>
      </c>
      <c r="L643">
        <v>14.92786143</v>
      </c>
      <c r="M643">
        <v>11.26240907</v>
      </c>
      <c r="N643">
        <v>7.7341039250000003</v>
      </c>
      <c r="O643">
        <v>11.08961764</v>
      </c>
      <c r="P643">
        <v>19.495036219999999</v>
      </c>
      <c r="Q643">
        <v>16.45594049</v>
      </c>
    </row>
    <row r="644" spans="1:17">
      <c r="A644" t="s">
        <v>10298</v>
      </c>
      <c r="B644" s="14" t="s">
        <v>4916</v>
      </c>
      <c r="C644">
        <v>7.476493831</v>
      </c>
      <c r="D644">
        <v>1.716522581</v>
      </c>
      <c r="E644">
        <v>1.0123377650000001</v>
      </c>
      <c r="F644">
        <v>1.036200193</v>
      </c>
      <c r="G644">
        <v>0.91547220600000001</v>
      </c>
      <c r="H644">
        <v>0.78310534700000001</v>
      </c>
      <c r="I644">
        <v>1.5859079789999999</v>
      </c>
      <c r="J644">
        <v>2.0506901270000002</v>
      </c>
      <c r="K644">
        <v>2.0966931240000002</v>
      </c>
      <c r="L644">
        <v>3.7792639170000002</v>
      </c>
      <c r="M644">
        <v>2.0874876449999999</v>
      </c>
      <c r="N644">
        <v>1.927069457</v>
      </c>
      <c r="O644">
        <v>7.3767756469999997</v>
      </c>
      <c r="P644">
        <v>1.46842173</v>
      </c>
      <c r="Q644">
        <v>3.3640905330000002</v>
      </c>
    </row>
    <row r="645" spans="1:17">
      <c r="A645" t="s">
        <v>10299</v>
      </c>
      <c r="B645" s="14" t="s">
        <v>1587</v>
      </c>
      <c r="C645">
        <v>59.746683959999999</v>
      </c>
      <c r="D645">
        <v>36.435062559999999</v>
      </c>
      <c r="E645">
        <v>37.788685710000003</v>
      </c>
      <c r="F645">
        <v>28.419725960000001</v>
      </c>
      <c r="G645">
        <v>29.194088090000001</v>
      </c>
      <c r="H645">
        <v>13.49024498</v>
      </c>
      <c r="I645">
        <v>33.51144584</v>
      </c>
      <c r="J645">
        <v>31.711382709999999</v>
      </c>
      <c r="K645">
        <v>26.35945027</v>
      </c>
      <c r="L645">
        <v>54.96769767</v>
      </c>
      <c r="M645">
        <v>3.1507290659999998</v>
      </c>
      <c r="N645">
        <v>15.29672489</v>
      </c>
      <c r="O645">
        <v>6.9076643180000001</v>
      </c>
      <c r="P645">
        <v>9.9489398270000002</v>
      </c>
      <c r="Q645">
        <v>9.4781066870000004</v>
      </c>
    </row>
    <row r="646" spans="1:17">
      <c r="A646" t="s">
        <v>10300</v>
      </c>
      <c r="B646" s="14" t="s">
        <v>5217</v>
      </c>
      <c r="C646">
        <v>23.775336150000001</v>
      </c>
      <c r="D646">
        <v>3.7518591410000002</v>
      </c>
      <c r="E646">
        <v>3.291694482</v>
      </c>
      <c r="F646">
        <v>3.0367897799999999</v>
      </c>
      <c r="G646">
        <v>3.0932267840000001</v>
      </c>
      <c r="H646">
        <v>0.813037923</v>
      </c>
      <c r="I646">
        <v>6.1744725689999997</v>
      </c>
      <c r="J646">
        <v>3.0346522720000002</v>
      </c>
      <c r="K646">
        <v>8.5694404169999991</v>
      </c>
      <c r="L646">
        <v>16.7718384</v>
      </c>
      <c r="M646">
        <v>7.8147026129999997</v>
      </c>
      <c r="N646">
        <v>3.8140962549999999</v>
      </c>
      <c r="O646">
        <v>16.23123348</v>
      </c>
      <c r="P646">
        <v>3.3227352209999999</v>
      </c>
      <c r="Q646">
        <v>5.2614028089999998</v>
      </c>
    </row>
    <row r="647" spans="1:17">
      <c r="A647" t="s">
        <v>10301</v>
      </c>
      <c r="B647" s="14" t="s">
        <v>3152</v>
      </c>
      <c r="C647">
        <v>34.051820309999997</v>
      </c>
      <c r="D647">
        <v>2.0135221919999999</v>
      </c>
      <c r="E647">
        <v>3.1051719310000001</v>
      </c>
      <c r="F647">
        <v>1.3591695960000001</v>
      </c>
      <c r="G647">
        <v>1.7463490580000001</v>
      </c>
      <c r="H647">
        <v>1.425772831</v>
      </c>
      <c r="I647">
        <v>4.1070887210000002</v>
      </c>
      <c r="J647">
        <v>1.346959625</v>
      </c>
      <c r="K647">
        <v>4.8781892689999999</v>
      </c>
      <c r="L647">
        <v>6.470948419</v>
      </c>
      <c r="M647">
        <v>8.6005332170000006</v>
      </c>
      <c r="N647">
        <v>1.294007479</v>
      </c>
      <c r="O647">
        <v>15.169724009999999</v>
      </c>
      <c r="P647">
        <v>1.09475407</v>
      </c>
      <c r="Q647">
        <v>3.344045494</v>
      </c>
    </row>
    <row r="648" spans="1:17">
      <c r="A648" t="s">
        <v>10302</v>
      </c>
      <c r="B648" s="14" t="s">
        <v>10303</v>
      </c>
      <c r="C648">
        <v>7655.7574969999996</v>
      </c>
      <c r="D648">
        <v>316.28584849999999</v>
      </c>
      <c r="E648">
        <v>251.26898209999999</v>
      </c>
      <c r="F648">
        <v>179.08129829999999</v>
      </c>
      <c r="G648">
        <v>263.17869789999997</v>
      </c>
      <c r="H648">
        <v>503.0042267</v>
      </c>
      <c r="I648">
        <v>6742.3159679999999</v>
      </c>
      <c r="J648">
        <v>386.66365489999998</v>
      </c>
      <c r="K648">
        <v>4205.4648450000004</v>
      </c>
      <c r="L648">
        <v>7891.6012339999997</v>
      </c>
      <c r="M648">
        <v>12079.595170000001</v>
      </c>
      <c r="N648">
        <v>327.75150459999998</v>
      </c>
      <c r="O648">
        <v>12638.383819999999</v>
      </c>
      <c r="P648">
        <v>283.53728000000001</v>
      </c>
      <c r="Q648">
        <v>8722.2394989999993</v>
      </c>
    </row>
    <row r="649" spans="1:17">
      <c r="A649" t="s">
        <v>10304</v>
      </c>
      <c r="B649" s="14" t="s">
        <v>3153</v>
      </c>
      <c r="C649">
        <v>7.4760016650000001</v>
      </c>
      <c r="D649">
        <v>29.72299452</v>
      </c>
      <c r="E649">
        <v>2.725419493</v>
      </c>
      <c r="F649">
        <v>0.51559900999999997</v>
      </c>
      <c r="G649">
        <v>6.8679367759999996</v>
      </c>
      <c r="H649">
        <v>2.4118056939999999</v>
      </c>
      <c r="I649">
        <v>2.4712105809999998</v>
      </c>
      <c r="J649">
        <v>0.77082492700000005</v>
      </c>
      <c r="K649">
        <v>7.5064894439999996</v>
      </c>
      <c r="L649">
        <v>22.548123629999999</v>
      </c>
      <c r="M649">
        <v>3.6354683149999998</v>
      </c>
      <c r="N649">
        <v>0.98301999299999998</v>
      </c>
      <c r="O649">
        <v>6.6236073879999999</v>
      </c>
      <c r="P649">
        <v>8.2253394929999999</v>
      </c>
      <c r="Q649">
        <v>4.8651513919999996</v>
      </c>
    </row>
    <row r="650" spans="1:17">
      <c r="A650" t="e">
        <v>#N/A</v>
      </c>
      <c r="B650" s="14" t="s">
        <v>10305</v>
      </c>
      <c r="C650">
        <v>2323.9928089999999</v>
      </c>
      <c r="D650">
        <v>243.9670457</v>
      </c>
      <c r="E650">
        <v>199.6909685</v>
      </c>
      <c r="F650">
        <v>167.5393488</v>
      </c>
      <c r="G650">
        <v>202.47281079999999</v>
      </c>
      <c r="H650">
        <v>493.23025310000003</v>
      </c>
      <c r="I650">
        <v>1580.0167980000001</v>
      </c>
      <c r="J650">
        <v>363.18549999999999</v>
      </c>
      <c r="K650">
        <v>1353.297155</v>
      </c>
      <c r="L650">
        <v>1172.6995300000001</v>
      </c>
      <c r="M650">
        <v>3167.7850130000002</v>
      </c>
      <c r="N650">
        <v>323.01718949999997</v>
      </c>
      <c r="O650">
        <v>3301.9604939999999</v>
      </c>
      <c r="P650">
        <v>283.79761289999999</v>
      </c>
      <c r="Q650">
        <v>2311.213749</v>
      </c>
    </row>
    <row r="651" spans="1:17">
      <c r="A651" t="e">
        <v>#N/A</v>
      </c>
      <c r="B651" s="14" t="s">
        <v>10306</v>
      </c>
      <c r="C651">
        <v>33.765196959999997</v>
      </c>
      <c r="D651">
        <v>20.138789150000001</v>
      </c>
      <c r="E651">
        <v>9.9476510909999991</v>
      </c>
      <c r="F651">
        <v>3.5354629219999998</v>
      </c>
      <c r="G651">
        <v>7.6246536950000001</v>
      </c>
      <c r="H651">
        <v>12.9676992</v>
      </c>
      <c r="I651">
        <v>11.363180290000001</v>
      </c>
      <c r="J651">
        <v>14.48759847</v>
      </c>
      <c r="K651">
        <v>18.85239722</v>
      </c>
      <c r="L651">
        <v>32.822766659999999</v>
      </c>
      <c r="M651">
        <v>14.95704591</v>
      </c>
      <c r="N651">
        <v>12.16672717</v>
      </c>
      <c r="O651">
        <v>31.641264100000001</v>
      </c>
      <c r="P651">
        <v>15.197549220000001</v>
      </c>
      <c r="Q651">
        <v>26.78225115</v>
      </c>
    </row>
    <row r="652" spans="1:17">
      <c r="A652" t="s">
        <v>10307</v>
      </c>
      <c r="B652" s="14" t="s">
        <v>3004</v>
      </c>
      <c r="C652">
        <v>0.61730094499999999</v>
      </c>
      <c r="D652">
        <v>0.54701131300000005</v>
      </c>
      <c r="E652">
        <v>0.83186220300000002</v>
      </c>
      <c r="F652">
        <v>0.58818688100000005</v>
      </c>
      <c r="G652">
        <v>0.46191738300000001</v>
      </c>
      <c r="H652">
        <v>2.0546728179999998</v>
      </c>
      <c r="I652">
        <v>1.2002960739999999</v>
      </c>
      <c r="J652">
        <v>2.5824306689999998</v>
      </c>
      <c r="K652">
        <v>0.93346137200000001</v>
      </c>
      <c r="L652">
        <v>1.5601853210000001</v>
      </c>
      <c r="M652">
        <v>0.39497928900000001</v>
      </c>
      <c r="N652">
        <v>0.83705474899999999</v>
      </c>
      <c r="O652">
        <v>1.3672947390000001</v>
      </c>
      <c r="P652">
        <v>0.89527550300000003</v>
      </c>
      <c r="Q652">
        <v>0.56580341199999995</v>
      </c>
    </row>
    <row r="653" spans="1:17">
      <c r="A653" t="s">
        <v>10308</v>
      </c>
      <c r="B653" s="14" t="s">
        <v>10309</v>
      </c>
      <c r="C653">
        <v>16.92251006</v>
      </c>
      <c r="D653">
        <v>0.50465996400000002</v>
      </c>
      <c r="E653">
        <v>0.58857588900000002</v>
      </c>
      <c r="F653">
        <v>0.53157314899999997</v>
      </c>
      <c r="G653">
        <v>0.73055018699999996</v>
      </c>
      <c r="H653">
        <v>0.37495256799999999</v>
      </c>
      <c r="I653">
        <v>3.3220960490000002</v>
      </c>
      <c r="J653">
        <v>0.78384975599999995</v>
      </c>
      <c r="K653">
        <v>7.0863620770000004</v>
      </c>
      <c r="L653">
        <v>6.1688178479999998</v>
      </c>
      <c r="M653">
        <v>1.2493671129999999</v>
      </c>
      <c r="N653">
        <v>1.3238525459999999</v>
      </c>
      <c r="O653">
        <v>4.6853279519999997</v>
      </c>
      <c r="P653">
        <v>0.97650495100000001</v>
      </c>
      <c r="Q653">
        <v>1.342278308</v>
      </c>
    </row>
    <row r="654" spans="1:17">
      <c r="A654" t="s">
        <v>10310</v>
      </c>
      <c r="B654" s="14" t="s">
        <v>10311</v>
      </c>
      <c r="C654">
        <v>10.564459660000001</v>
      </c>
      <c r="D654">
        <v>4.468001127</v>
      </c>
      <c r="E654">
        <v>1.226105832</v>
      </c>
      <c r="F654">
        <v>0.39218972400000002</v>
      </c>
      <c r="G654">
        <v>0.33168808100000002</v>
      </c>
      <c r="H654">
        <v>0</v>
      </c>
      <c r="I654">
        <v>0</v>
      </c>
      <c r="J654">
        <v>0.60875479799999999</v>
      </c>
      <c r="K654">
        <v>2.6141260100000001</v>
      </c>
      <c r="L654">
        <v>6.0683952320000003</v>
      </c>
      <c r="M654">
        <v>7.3741714700000003</v>
      </c>
      <c r="N654">
        <v>0.82873729100000004</v>
      </c>
      <c r="O654">
        <v>13.827165519999999</v>
      </c>
      <c r="P654">
        <v>0.43227376099999998</v>
      </c>
      <c r="Q654">
        <v>3.9612817979999999</v>
      </c>
    </row>
    <row r="655" spans="1:17">
      <c r="A655" t="s">
        <v>10312</v>
      </c>
      <c r="B655" s="14" t="s">
        <v>10313</v>
      </c>
      <c r="C655">
        <v>3.649671187</v>
      </c>
      <c r="D655">
        <v>0.93291273399999997</v>
      </c>
      <c r="E655">
        <v>0.29867749100000002</v>
      </c>
      <c r="F655">
        <v>0.191073625</v>
      </c>
      <c r="G655">
        <v>0.53327145600000003</v>
      </c>
      <c r="H655">
        <v>0.86256933400000002</v>
      </c>
      <c r="I655">
        <v>0</v>
      </c>
      <c r="J655">
        <v>0.17795007700000001</v>
      </c>
      <c r="K655">
        <v>0.76415648199999997</v>
      </c>
      <c r="L655">
        <v>0.70956082899999995</v>
      </c>
      <c r="M655">
        <v>0.538901042</v>
      </c>
      <c r="N655">
        <v>3.4607850000000002E-2</v>
      </c>
      <c r="O655">
        <v>3.7310136520000001</v>
      </c>
      <c r="P655">
        <v>0.46332537800000001</v>
      </c>
      <c r="Q655">
        <v>1.736931856</v>
      </c>
    </row>
    <row r="656" spans="1:17">
      <c r="A656" t="e">
        <v>#N/A</v>
      </c>
      <c r="B656" s="14" t="s">
        <v>10314</v>
      </c>
      <c r="C656">
        <v>2.0648716600000001</v>
      </c>
      <c r="D656">
        <v>0</v>
      </c>
      <c r="E656">
        <v>0</v>
      </c>
      <c r="F656">
        <v>0.28106930200000002</v>
      </c>
      <c r="G656">
        <v>0</v>
      </c>
      <c r="H656">
        <v>0.79302468199999998</v>
      </c>
      <c r="I656">
        <v>0</v>
      </c>
      <c r="J656">
        <v>1.8323519429999999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0.61959239099999996</v>
      </c>
      <c r="Q656">
        <v>0</v>
      </c>
    </row>
    <row r="657" spans="1:17">
      <c r="A657" t="s">
        <v>10315</v>
      </c>
      <c r="B657" s="14" t="s">
        <v>5588</v>
      </c>
      <c r="C657">
        <v>1.235525301</v>
      </c>
      <c r="D657">
        <v>4.0372257930000002</v>
      </c>
      <c r="E657">
        <v>2.431730714</v>
      </c>
      <c r="F657">
        <v>4.5408353999999997</v>
      </c>
      <c r="G657">
        <v>1.973506872</v>
      </c>
      <c r="H657">
        <v>2.8470594409999999</v>
      </c>
      <c r="I657">
        <v>0.90089537099999994</v>
      </c>
      <c r="J657">
        <v>6.186806432</v>
      </c>
      <c r="K657">
        <v>7.5666923410000004</v>
      </c>
      <c r="L657">
        <v>1.9516903139999999</v>
      </c>
      <c r="M657">
        <v>1.7787362</v>
      </c>
      <c r="N657">
        <v>4.4549388969999999</v>
      </c>
      <c r="O657">
        <v>2.0524760959999999</v>
      </c>
      <c r="P657">
        <v>10.10255357</v>
      </c>
      <c r="Q657">
        <v>3.3973596069999998</v>
      </c>
    </row>
    <row r="658" spans="1:17">
      <c r="A658" t="s">
        <v>10316</v>
      </c>
      <c r="B658" s="14" t="s">
        <v>10317</v>
      </c>
      <c r="C658">
        <v>89.477771930000003</v>
      </c>
      <c r="D658">
        <v>46.048779869999997</v>
      </c>
      <c r="E658">
        <v>14.49870147</v>
      </c>
      <c r="F658">
        <v>4.309729302</v>
      </c>
      <c r="G658">
        <v>24.484108540000001</v>
      </c>
      <c r="H658">
        <v>33.307036629999999</v>
      </c>
      <c r="I658">
        <v>48.17988442</v>
      </c>
      <c r="J658">
        <v>25.478417489999998</v>
      </c>
      <c r="K658">
        <v>59.326137510000002</v>
      </c>
      <c r="L658">
        <v>44.359969149999998</v>
      </c>
      <c r="M658">
        <v>55.490640310000003</v>
      </c>
      <c r="N658">
        <v>19.005708550000001</v>
      </c>
      <c r="O658">
        <v>86.898417120000005</v>
      </c>
      <c r="P658">
        <v>28.0881884</v>
      </c>
      <c r="Q658">
        <v>53.939453810000003</v>
      </c>
    </row>
    <row r="659" spans="1:17">
      <c r="A659" t="s">
        <v>10318</v>
      </c>
      <c r="B659" s="14" t="s">
        <v>10319</v>
      </c>
      <c r="C659">
        <v>100.7254468</v>
      </c>
      <c r="D659">
        <v>536.65312029999996</v>
      </c>
      <c r="E659">
        <v>84.656128289999998</v>
      </c>
      <c r="F659">
        <v>48.672976740000003</v>
      </c>
      <c r="G659">
        <v>86.966996949999995</v>
      </c>
      <c r="H659">
        <v>100.5787401</v>
      </c>
      <c r="I659">
        <v>110.1674186</v>
      </c>
      <c r="J659">
        <v>131.52073179999999</v>
      </c>
      <c r="K659">
        <v>217.04684449999999</v>
      </c>
      <c r="L659">
        <v>340.49617640000002</v>
      </c>
      <c r="M659">
        <v>29.002076819999999</v>
      </c>
      <c r="N659">
        <v>116.0954105</v>
      </c>
      <c r="O659">
        <v>145.01661390000001</v>
      </c>
      <c r="P659">
        <v>94.450059640000006</v>
      </c>
      <c r="Q659">
        <v>76.166109370000001</v>
      </c>
    </row>
    <row r="660" spans="1:17">
      <c r="A660" t="s">
        <v>10320</v>
      </c>
      <c r="B660" s="14" t="s">
        <v>10321</v>
      </c>
      <c r="C660">
        <v>13.28877801</v>
      </c>
      <c r="D660">
        <v>1.3084041230000001</v>
      </c>
      <c r="E660">
        <v>0.64042335699999997</v>
      </c>
      <c r="F660">
        <v>0.71117645200000001</v>
      </c>
      <c r="G660">
        <v>0.62761661199999996</v>
      </c>
      <c r="H660">
        <v>2.311898137</v>
      </c>
      <c r="I660">
        <v>3.6439681560000001</v>
      </c>
      <c r="J660">
        <v>1.684623427</v>
      </c>
      <c r="K660">
        <v>5.9769254399999996</v>
      </c>
      <c r="L660">
        <v>15.932040949999999</v>
      </c>
      <c r="M660">
        <v>7.1946846239999998</v>
      </c>
      <c r="N660">
        <v>0.71405817999999999</v>
      </c>
      <c r="O660">
        <v>9.0566354479999998</v>
      </c>
      <c r="P660">
        <v>1.0053891939999999</v>
      </c>
      <c r="Q660">
        <v>4.8408403340000001</v>
      </c>
    </row>
    <row r="661" spans="1:17">
      <c r="A661" t="s">
        <v>10322</v>
      </c>
      <c r="B661" s="14" t="s">
        <v>742</v>
      </c>
      <c r="C661">
        <v>51.732330670000003</v>
      </c>
      <c r="D661">
        <v>8.570844417</v>
      </c>
      <c r="E661">
        <v>8.7200596459999993</v>
      </c>
      <c r="F661">
        <v>8.5389094780000008</v>
      </c>
      <c r="G661">
        <v>6.5090234709999999</v>
      </c>
      <c r="H661">
        <v>6.7925026280000003</v>
      </c>
      <c r="I661">
        <v>32.72389098</v>
      </c>
      <c r="J661">
        <v>16.794691069999999</v>
      </c>
      <c r="K661">
        <v>37.434037230000001</v>
      </c>
      <c r="L661">
        <v>46.132635759999999</v>
      </c>
      <c r="M661">
        <v>22.279432669999998</v>
      </c>
      <c r="N661">
        <v>9.8586844239999998</v>
      </c>
      <c r="O661">
        <v>28.278956319999999</v>
      </c>
      <c r="P661">
        <v>6.6005827549999996</v>
      </c>
      <c r="Q661">
        <v>15.38760763</v>
      </c>
    </row>
    <row r="662" spans="1:17">
      <c r="A662" t="s">
        <v>10323</v>
      </c>
      <c r="B662" s="14" t="s">
        <v>2052</v>
      </c>
      <c r="C662">
        <v>2.835064064</v>
      </c>
      <c r="D662">
        <v>1.423606331</v>
      </c>
      <c r="E662">
        <v>1.668944209</v>
      </c>
      <c r="F662">
        <v>1.1834496940000001</v>
      </c>
      <c r="G662">
        <v>0.94648750000000004</v>
      </c>
      <c r="H662">
        <v>0.36294035800000002</v>
      </c>
      <c r="I662">
        <v>0.27562862900000001</v>
      </c>
      <c r="J662">
        <v>2.3720541659999999</v>
      </c>
      <c r="K662">
        <v>2.143543449</v>
      </c>
      <c r="L662">
        <v>1.074814167</v>
      </c>
      <c r="M662">
        <v>0</v>
      </c>
      <c r="N662">
        <v>1.2115440230000001</v>
      </c>
      <c r="O662">
        <v>0.62795435700000002</v>
      </c>
      <c r="P662">
        <v>2.5520968060000002</v>
      </c>
      <c r="Q662">
        <v>1.039421006</v>
      </c>
    </row>
    <row r="663" spans="1:17">
      <c r="A663" t="e">
        <v>#N/A</v>
      </c>
      <c r="B663" s="14" t="s">
        <v>10324</v>
      </c>
      <c r="C663">
        <v>783.31905549999999</v>
      </c>
      <c r="D663">
        <v>44.858456779999997</v>
      </c>
      <c r="E663">
        <v>38.124640220000003</v>
      </c>
      <c r="F663">
        <v>31.370960839999999</v>
      </c>
      <c r="G663">
        <v>52.67955706</v>
      </c>
      <c r="H663">
        <v>63.953603370000003</v>
      </c>
      <c r="I663">
        <v>351.63544669999999</v>
      </c>
      <c r="J663">
        <v>75.151761719999996</v>
      </c>
      <c r="K663">
        <v>237.50599700000001</v>
      </c>
      <c r="L663">
        <v>336.698058</v>
      </c>
      <c r="M663">
        <v>401.47606130000003</v>
      </c>
      <c r="N663">
        <v>71.435626900000003</v>
      </c>
      <c r="O663">
        <v>632.92735049999999</v>
      </c>
      <c r="P663">
        <v>59.960553990000001</v>
      </c>
      <c r="Q663">
        <v>833.3599825</v>
      </c>
    </row>
    <row r="664" spans="1:17">
      <c r="A664" t="s">
        <v>10325</v>
      </c>
      <c r="B664" s="14" t="s">
        <v>10326</v>
      </c>
      <c r="C664">
        <v>518.33277420000002</v>
      </c>
      <c r="D664">
        <v>40.547595579999999</v>
      </c>
      <c r="E664">
        <v>29.372122489999999</v>
      </c>
      <c r="F664">
        <v>26.693732619999999</v>
      </c>
      <c r="G664">
        <v>33.730886640000001</v>
      </c>
      <c r="H664">
        <v>118.1414796</v>
      </c>
      <c r="I664">
        <v>177.19789890000001</v>
      </c>
      <c r="J664">
        <v>57.909925739999998</v>
      </c>
      <c r="K664">
        <v>139.54986769999999</v>
      </c>
      <c r="L664">
        <v>237.61666020000001</v>
      </c>
      <c r="M664">
        <v>401.52844279999999</v>
      </c>
      <c r="N664">
        <v>40.100831589999999</v>
      </c>
      <c r="O664">
        <v>461.61856399999999</v>
      </c>
      <c r="P664">
        <v>45.113710419999997</v>
      </c>
      <c r="Q664">
        <v>152.2548535</v>
      </c>
    </row>
    <row r="665" spans="1:17">
      <c r="A665" t="s">
        <v>10325</v>
      </c>
      <c r="B665" s="14" t="s">
        <v>4048</v>
      </c>
      <c r="C665">
        <v>6.5551481269999998</v>
      </c>
      <c r="D665">
        <v>3.2916188700000002</v>
      </c>
      <c r="E665">
        <v>4.2191988389999997</v>
      </c>
      <c r="F665">
        <v>3.5691339969999998</v>
      </c>
      <c r="G665">
        <v>3.8486347219999999</v>
      </c>
      <c r="H665">
        <v>11.895370229999999</v>
      </c>
      <c r="I665">
        <v>6.9306381349999997</v>
      </c>
      <c r="J665">
        <v>3.2824445240000002</v>
      </c>
      <c r="K665">
        <v>6.6661365869999996</v>
      </c>
      <c r="L665">
        <v>6.8341689160000003</v>
      </c>
      <c r="M665">
        <v>4.7185918630000003</v>
      </c>
      <c r="N665">
        <v>1.656534972</v>
      </c>
      <c r="O665">
        <v>6.2917261069999997</v>
      </c>
      <c r="P665">
        <v>1.827633641</v>
      </c>
      <c r="Q665">
        <v>6.0082933799999996</v>
      </c>
    </row>
    <row r="666" spans="1:17">
      <c r="A666" t="s">
        <v>10327</v>
      </c>
      <c r="B666" s="14" t="s">
        <v>10328</v>
      </c>
      <c r="C666">
        <v>32.806372170000003</v>
      </c>
      <c r="D666">
        <v>3.4200987710000001</v>
      </c>
      <c r="E666">
        <v>0.61591764900000001</v>
      </c>
      <c r="F666">
        <v>0.26268159099999999</v>
      </c>
      <c r="G666">
        <v>0</v>
      </c>
      <c r="H666">
        <v>0</v>
      </c>
      <c r="I666">
        <v>0</v>
      </c>
      <c r="J666">
        <v>0.489279558</v>
      </c>
      <c r="K666">
        <v>1.313170776</v>
      </c>
      <c r="L666">
        <v>4.2677265530000001</v>
      </c>
      <c r="M666">
        <v>20.373733090000002</v>
      </c>
      <c r="N666">
        <v>0.59472135400000004</v>
      </c>
      <c r="O666">
        <v>2.137196683</v>
      </c>
      <c r="P666">
        <v>0.28952915499999998</v>
      </c>
      <c r="Q666">
        <v>0</v>
      </c>
    </row>
    <row r="667" spans="1:17">
      <c r="A667" t="s">
        <v>10329</v>
      </c>
      <c r="B667" s="14" t="s">
        <v>8031</v>
      </c>
      <c r="C667">
        <v>5.506324427</v>
      </c>
      <c r="D667">
        <v>131.7422047</v>
      </c>
      <c r="E667">
        <v>14.645153000000001</v>
      </c>
      <c r="F667">
        <v>20.236989770000001</v>
      </c>
      <c r="G667">
        <v>21.39388125</v>
      </c>
      <c r="H667">
        <v>19.032592359999999</v>
      </c>
      <c r="I667">
        <v>0</v>
      </c>
      <c r="J667">
        <v>0</v>
      </c>
      <c r="K667">
        <v>89.925934749999996</v>
      </c>
      <c r="L667">
        <v>45.22977246</v>
      </c>
      <c r="M667">
        <v>0</v>
      </c>
      <c r="N667">
        <v>4.7514271380000004</v>
      </c>
      <c r="O667">
        <v>6.0981345349999998</v>
      </c>
      <c r="P667">
        <v>0.41306159399999998</v>
      </c>
      <c r="Q667">
        <v>1.8926124150000001</v>
      </c>
    </row>
    <row r="668" spans="1:17">
      <c r="A668" t="s">
        <v>10330</v>
      </c>
      <c r="B668" s="14" t="s">
        <v>1361</v>
      </c>
      <c r="C668">
        <v>1.539034778</v>
      </c>
      <c r="D668">
        <v>30.798945360000001</v>
      </c>
      <c r="E668">
        <v>10.260703469999999</v>
      </c>
      <c r="F668">
        <v>8.8685220850000004</v>
      </c>
      <c r="G668">
        <v>9.9217999999999993</v>
      </c>
      <c r="H668">
        <v>19.702476570000002</v>
      </c>
      <c r="I668">
        <v>12.71829247</v>
      </c>
      <c r="J668">
        <v>0.45524271900000002</v>
      </c>
      <c r="K668">
        <v>22.109119570000001</v>
      </c>
      <c r="L668">
        <v>19.773168559999998</v>
      </c>
      <c r="M668">
        <v>0.98474960600000006</v>
      </c>
      <c r="N668">
        <v>5.3121545640000001</v>
      </c>
      <c r="O668">
        <v>2.840745901</v>
      </c>
      <c r="P668">
        <v>0.53877599200000004</v>
      </c>
      <c r="Q668">
        <v>2.8212855870000002</v>
      </c>
    </row>
    <row r="669" spans="1:17">
      <c r="A669" t="e">
        <v>#N/A</v>
      </c>
      <c r="B669" s="14" t="s">
        <v>10331</v>
      </c>
      <c r="C669">
        <v>0</v>
      </c>
      <c r="D669">
        <v>0</v>
      </c>
      <c r="E669">
        <v>0</v>
      </c>
      <c r="F669">
        <v>0</v>
      </c>
      <c r="G669">
        <v>0.46916406300000002</v>
      </c>
      <c r="H669">
        <v>0</v>
      </c>
      <c r="I669">
        <v>0</v>
      </c>
      <c r="J669">
        <v>1.0332811710000001</v>
      </c>
      <c r="K669">
        <v>1.232537483</v>
      </c>
      <c r="L669">
        <v>0</v>
      </c>
      <c r="M669">
        <v>0</v>
      </c>
      <c r="N669">
        <v>0.33492202599999998</v>
      </c>
      <c r="O669">
        <v>0</v>
      </c>
      <c r="P669">
        <v>0</v>
      </c>
      <c r="Q669">
        <v>0</v>
      </c>
    </row>
    <row r="670" spans="1:17">
      <c r="A670" t="s">
        <v>10332</v>
      </c>
      <c r="B670" s="14" t="s">
        <v>151</v>
      </c>
      <c r="C670">
        <v>0.40408447400000003</v>
      </c>
      <c r="D670">
        <v>1.2532553719999999</v>
      </c>
      <c r="E670">
        <v>0.77381434599999999</v>
      </c>
      <c r="F670">
        <v>0.33002266400000002</v>
      </c>
      <c r="G670">
        <v>0.83733390399999996</v>
      </c>
      <c r="H670">
        <v>4.0349592420000002</v>
      </c>
      <c r="I670">
        <v>0</v>
      </c>
      <c r="J670">
        <v>0.25612971000000001</v>
      </c>
      <c r="K670">
        <v>0.18331281499999999</v>
      </c>
      <c r="L670">
        <v>1.021295479</v>
      </c>
      <c r="M670">
        <v>0</v>
      </c>
      <c r="N670">
        <v>0.24906138899999999</v>
      </c>
      <c r="O670">
        <v>0</v>
      </c>
      <c r="P670">
        <v>0.66688026499999997</v>
      </c>
      <c r="Q670">
        <v>0</v>
      </c>
    </row>
    <row r="671" spans="1:17">
      <c r="A671" t="s">
        <v>10333</v>
      </c>
      <c r="B671" s="14" t="s">
        <v>2280</v>
      </c>
      <c r="C671">
        <v>4.2063591469999997</v>
      </c>
      <c r="D671">
        <v>23.42935615</v>
      </c>
      <c r="E671">
        <v>44.862434839999999</v>
      </c>
      <c r="F671">
        <v>29.998447909999999</v>
      </c>
      <c r="G671">
        <v>53.828426810000003</v>
      </c>
      <c r="H671">
        <v>81.869918040000002</v>
      </c>
      <c r="I671">
        <v>38.557928599999997</v>
      </c>
      <c r="J671">
        <v>54.60014572</v>
      </c>
      <c r="K671">
        <v>78.441214149999993</v>
      </c>
      <c r="L671">
        <v>84.101026390000001</v>
      </c>
      <c r="M671">
        <v>5.4789906249999998</v>
      </c>
      <c r="N671">
        <v>21.704019410000001</v>
      </c>
      <c r="O671">
        <v>8.1522897109999999</v>
      </c>
      <c r="P671">
        <v>11.38210831</v>
      </c>
      <c r="Q671">
        <v>39.242963850000002</v>
      </c>
    </row>
    <row r="672" spans="1:17">
      <c r="A672" t="s">
        <v>10334</v>
      </c>
      <c r="B672" s="14" t="s">
        <v>5774</v>
      </c>
      <c r="C672">
        <v>43.38868987</v>
      </c>
      <c r="D672">
        <v>22.514706060000002</v>
      </c>
      <c r="E672">
        <v>28.382348090000001</v>
      </c>
      <c r="F672">
        <v>22.50682724</v>
      </c>
      <c r="G672">
        <v>25.717206990000001</v>
      </c>
      <c r="H672">
        <v>41.959375020000003</v>
      </c>
      <c r="I672">
        <v>88.926431249999993</v>
      </c>
      <c r="J672">
        <v>62.387427389999999</v>
      </c>
      <c r="K672">
        <v>57.187872609999999</v>
      </c>
      <c r="L672">
        <v>53.71951387</v>
      </c>
      <c r="M672">
        <v>42.768798570000001</v>
      </c>
      <c r="N672">
        <v>24.165107599999999</v>
      </c>
      <c r="O672">
        <v>42.857216209999997</v>
      </c>
      <c r="P672">
        <v>30.847666619999998</v>
      </c>
      <c r="Q672">
        <v>34.932268890000003</v>
      </c>
    </row>
    <row r="673" spans="1:17">
      <c r="A673" t="s">
        <v>10235</v>
      </c>
      <c r="B673" s="14" t="s">
        <v>10335</v>
      </c>
      <c r="C673">
        <v>50.001376520000001</v>
      </c>
      <c r="D673">
        <v>6.153877273</v>
      </c>
      <c r="E673">
        <v>5.7135798680000001</v>
      </c>
      <c r="F673">
        <v>2.268720826</v>
      </c>
      <c r="G673">
        <v>4.7968343610000002</v>
      </c>
      <c r="H673">
        <v>7.823561883</v>
      </c>
      <c r="I673">
        <v>27.00666167</v>
      </c>
      <c r="J673">
        <v>14.32075189</v>
      </c>
      <c r="K673">
        <v>26.043572279999999</v>
      </c>
      <c r="L673">
        <v>15.211806879999999</v>
      </c>
      <c r="M673">
        <v>14.219254400000001</v>
      </c>
      <c r="N673">
        <v>12.555821229999999</v>
      </c>
      <c r="O673">
        <v>32.815073730000002</v>
      </c>
      <c r="P673">
        <v>7.7796354059999997</v>
      </c>
      <c r="Q673">
        <v>7.6383460679999997</v>
      </c>
    </row>
    <row r="674" spans="1:17">
      <c r="A674" t="s">
        <v>10336</v>
      </c>
      <c r="B674" s="14" t="s">
        <v>4050</v>
      </c>
      <c r="C674">
        <v>28.651030590000001</v>
      </c>
      <c r="D674">
        <v>7.4119371489999999</v>
      </c>
      <c r="E674">
        <v>19.96221126</v>
      </c>
      <c r="F674">
        <v>12.991383409999999</v>
      </c>
      <c r="G674">
        <v>16.017385900000001</v>
      </c>
      <c r="H674">
        <v>45.093090279999998</v>
      </c>
      <c r="I674">
        <v>32.588419399999999</v>
      </c>
      <c r="J674">
        <v>18.207988520000001</v>
      </c>
      <c r="K674">
        <v>25.541992</v>
      </c>
      <c r="L674">
        <v>15.38195103</v>
      </c>
      <c r="M674">
        <v>15.09721169</v>
      </c>
      <c r="N674">
        <v>4.2551701619999998</v>
      </c>
      <c r="O674">
        <v>15.692373099999999</v>
      </c>
      <c r="P674">
        <v>2.6690421930000001</v>
      </c>
      <c r="Q674">
        <v>11.80022099</v>
      </c>
    </row>
    <row r="675" spans="1:17">
      <c r="A675" t="s">
        <v>10337</v>
      </c>
      <c r="B675" s="14" t="s">
        <v>5944</v>
      </c>
      <c r="C675">
        <v>6.0328255669999997</v>
      </c>
      <c r="D675">
        <v>0.52648930800000004</v>
      </c>
      <c r="E675">
        <v>0.75851389999999996</v>
      </c>
      <c r="F675">
        <v>0.32349720500000001</v>
      </c>
      <c r="G675">
        <v>0.410388751</v>
      </c>
      <c r="H675">
        <v>0.631892177</v>
      </c>
      <c r="I675">
        <v>3.4657951379999998</v>
      </c>
      <c r="J675">
        <v>1.7844950310000001</v>
      </c>
      <c r="K675">
        <v>1.6586604460000001</v>
      </c>
      <c r="L675">
        <v>2.5412580299999998</v>
      </c>
      <c r="M675">
        <v>2.4564249810000001</v>
      </c>
      <c r="N675">
        <v>4.9578541559999998</v>
      </c>
      <c r="O675">
        <v>3.6443035070000001</v>
      </c>
      <c r="P675">
        <v>1.343958706</v>
      </c>
      <c r="Q675">
        <v>1.759400651</v>
      </c>
    </row>
    <row r="676" spans="1:17">
      <c r="A676" t="s">
        <v>10338</v>
      </c>
      <c r="B676" s="14" t="s">
        <v>5974</v>
      </c>
      <c r="C676">
        <v>7.592653586</v>
      </c>
      <c r="D676">
        <v>0.76788188800000001</v>
      </c>
      <c r="E676">
        <v>0.790206097</v>
      </c>
      <c r="F676">
        <v>0.53922168299999995</v>
      </c>
      <c r="G676">
        <v>0.79806644699999996</v>
      </c>
      <c r="H676">
        <v>1.331216492</v>
      </c>
      <c r="I676">
        <v>430.14315269999997</v>
      </c>
      <c r="J676">
        <v>1.59025634</v>
      </c>
      <c r="K676">
        <v>483.26504039999998</v>
      </c>
      <c r="L676">
        <v>6.9876285630000003</v>
      </c>
      <c r="M676">
        <v>928.01236429999994</v>
      </c>
      <c r="N676">
        <v>7.5894241280000001</v>
      </c>
      <c r="O676">
        <v>902.10713220000002</v>
      </c>
      <c r="P676">
        <v>1.63441638</v>
      </c>
      <c r="Q676">
        <v>304.54266910000001</v>
      </c>
    </row>
    <row r="677" spans="1:17">
      <c r="A677" t="s">
        <v>10339</v>
      </c>
      <c r="B677" s="14" t="s">
        <v>4786</v>
      </c>
      <c r="C677">
        <v>3.3565042030000001</v>
      </c>
      <c r="D677">
        <v>3.6077306199999999</v>
      </c>
      <c r="E677">
        <v>2.6583465550000001</v>
      </c>
      <c r="F677">
        <v>4.5180917349999996</v>
      </c>
      <c r="G677">
        <v>1.824683831</v>
      </c>
      <c r="H677">
        <v>4.6311495559999996</v>
      </c>
      <c r="I677">
        <v>7.4329291880000001</v>
      </c>
      <c r="J677">
        <v>4.5229638569999997</v>
      </c>
      <c r="K677">
        <v>6.3162908209999999</v>
      </c>
      <c r="L677">
        <v>4.3987645149999999</v>
      </c>
      <c r="M677">
        <v>4.2953105950000001</v>
      </c>
      <c r="N677">
        <v>4.3061979409999998</v>
      </c>
      <c r="O677">
        <v>3.1665508949999999</v>
      </c>
      <c r="P677">
        <v>5.9124258889999997</v>
      </c>
      <c r="Q677">
        <v>5.9820681379999998</v>
      </c>
    </row>
    <row r="678" spans="1:17">
      <c r="A678" t="s">
        <v>10340</v>
      </c>
      <c r="B678" s="14" t="s">
        <v>8792</v>
      </c>
      <c r="C678">
        <v>0.740097369</v>
      </c>
      <c r="D678">
        <v>1.3116507829999999</v>
      </c>
      <c r="E678">
        <v>1.1416920349999999</v>
      </c>
      <c r="F678">
        <v>1.0074168539999999</v>
      </c>
      <c r="G678">
        <v>1.405810596</v>
      </c>
      <c r="H678">
        <v>4.5478117950000003</v>
      </c>
      <c r="I678">
        <v>1.0792984859999999</v>
      </c>
      <c r="J678">
        <v>2.064093331</v>
      </c>
      <c r="K678">
        <v>2.0144698650000001</v>
      </c>
      <c r="L678">
        <v>0.46763619200000001</v>
      </c>
      <c r="M678">
        <v>1.4206513140000001</v>
      </c>
      <c r="N678">
        <v>1.2772653599999999</v>
      </c>
      <c r="O678">
        <v>0.81964173900000004</v>
      </c>
      <c r="P678">
        <v>1.3324567549999999</v>
      </c>
      <c r="Q678">
        <v>1.5263003340000001</v>
      </c>
    </row>
    <row r="679" spans="1:17">
      <c r="A679" t="s">
        <v>10341</v>
      </c>
      <c r="B679" s="14" t="s">
        <v>8793</v>
      </c>
      <c r="C679">
        <v>13.158495869999999</v>
      </c>
      <c r="D679">
        <v>12.50106875</v>
      </c>
      <c r="E679">
        <v>31.820902279999999</v>
      </c>
      <c r="F679">
        <v>9.0245290689999997</v>
      </c>
      <c r="G679">
        <v>29.75742061</v>
      </c>
      <c r="H679">
        <v>51.993652539999999</v>
      </c>
      <c r="I679">
        <v>35.057360750000001</v>
      </c>
      <c r="J679">
        <v>33.330071230000001</v>
      </c>
      <c r="K679">
        <v>22.499850909999999</v>
      </c>
      <c r="L679">
        <v>40.45224983</v>
      </c>
      <c r="M679">
        <v>5.8288487729999998</v>
      </c>
      <c r="N679">
        <v>9.8884086310000008</v>
      </c>
      <c r="O679">
        <v>13.45176736</v>
      </c>
      <c r="P679">
        <v>6.2262960879999998</v>
      </c>
      <c r="Q679">
        <v>17.047428</v>
      </c>
    </row>
    <row r="680" spans="1:17">
      <c r="A680" t="e">
        <v>#N/A</v>
      </c>
      <c r="B680" s="14" t="s">
        <v>10342</v>
      </c>
      <c r="C680">
        <v>0</v>
      </c>
      <c r="D680">
        <v>0</v>
      </c>
      <c r="E680">
        <v>0.26789913999999998</v>
      </c>
      <c r="F680">
        <v>0</v>
      </c>
      <c r="G680">
        <v>0</v>
      </c>
      <c r="H680">
        <v>0</v>
      </c>
      <c r="I680">
        <v>0</v>
      </c>
      <c r="J680">
        <v>1.596125386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</row>
    <row r="681" spans="1:17">
      <c r="A681" t="s">
        <v>10343</v>
      </c>
      <c r="B681" s="14" t="s">
        <v>2455</v>
      </c>
      <c r="C681">
        <v>0.72198309800000005</v>
      </c>
      <c r="D681">
        <v>0.87968886700000004</v>
      </c>
      <c r="E681">
        <v>0.53767170099999995</v>
      </c>
      <c r="F681">
        <v>0.54051788899999997</v>
      </c>
      <c r="G681">
        <v>0.93504725700000002</v>
      </c>
      <c r="H681">
        <v>0.13864067899999999</v>
      </c>
      <c r="I681">
        <v>0</v>
      </c>
      <c r="J681">
        <v>0.77797160399999998</v>
      </c>
      <c r="K681">
        <v>1.1463460510000001</v>
      </c>
      <c r="L681">
        <v>1.596666927</v>
      </c>
      <c r="M681">
        <v>0</v>
      </c>
      <c r="N681">
        <v>0.93450271500000004</v>
      </c>
      <c r="O681">
        <v>0.79958057699999996</v>
      </c>
      <c r="P681">
        <v>1.570645048</v>
      </c>
      <c r="Q681">
        <v>0.99262888900000001</v>
      </c>
    </row>
    <row r="682" spans="1:17">
      <c r="A682" t="s">
        <v>10344</v>
      </c>
      <c r="B682" s="14" t="s">
        <v>3624</v>
      </c>
      <c r="C682">
        <v>8.6396303759999995</v>
      </c>
      <c r="D682">
        <v>28.738956779999999</v>
      </c>
      <c r="E682">
        <v>21.267759999999999</v>
      </c>
      <c r="F682">
        <v>29.165350199999999</v>
      </c>
      <c r="G682">
        <v>17.696258390000001</v>
      </c>
      <c r="H682">
        <v>23.124569090000001</v>
      </c>
      <c r="I682">
        <v>10.07947373</v>
      </c>
      <c r="J682">
        <v>14.153989899999999</v>
      </c>
      <c r="K682">
        <v>17.546700340000001</v>
      </c>
      <c r="L682">
        <v>15.7891558</v>
      </c>
      <c r="M682">
        <v>6.3785277850000002</v>
      </c>
      <c r="N682">
        <v>13.0752179</v>
      </c>
      <c r="O682">
        <v>12.659468220000001</v>
      </c>
      <c r="P682">
        <v>33.422492679999998</v>
      </c>
      <c r="Q682">
        <v>26.406420399999998</v>
      </c>
    </row>
    <row r="683" spans="1:17">
      <c r="A683" t="s">
        <v>10345</v>
      </c>
      <c r="B683" s="14" t="s">
        <v>7953</v>
      </c>
      <c r="C683">
        <v>1.1171532879999999</v>
      </c>
      <c r="D683">
        <v>2.4748685880000001</v>
      </c>
      <c r="E683">
        <v>2.5751170729999999</v>
      </c>
      <c r="F683">
        <v>2.1796176730000001</v>
      </c>
      <c r="G683">
        <v>1.0931649569999999</v>
      </c>
      <c r="H683">
        <v>0.85809704099999995</v>
      </c>
      <c r="I683">
        <v>0</v>
      </c>
      <c r="J683">
        <v>4.0126217999999998</v>
      </c>
      <c r="K683">
        <v>1.013592592</v>
      </c>
      <c r="L683">
        <v>1.4117637240000001</v>
      </c>
      <c r="M683">
        <v>0</v>
      </c>
      <c r="N683">
        <v>3.2592231749999998</v>
      </c>
      <c r="O683">
        <v>0</v>
      </c>
      <c r="P683">
        <v>1.7319534830000001</v>
      </c>
      <c r="Q683">
        <v>0.76796716600000003</v>
      </c>
    </row>
    <row r="684" spans="1:17">
      <c r="A684" t="s">
        <v>10346</v>
      </c>
      <c r="B684" s="14" t="s">
        <v>10347</v>
      </c>
      <c r="C684">
        <v>22.884340649999999</v>
      </c>
      <c r="D684">
        <v>163.39864470000001</v>
      </c>
      <c r="E684">
        <v>34.084627179999998</v>
      </c>
      <c r="F684">
        <v>32.204359959999998</v>
      </c>
      <c r="G684">
        <v>18.96814706</v>
      </c>
      <c r="H684">
        <v>154.95418330000001</v>
      </c>
      <c r="I684">
        <v>9.2416658090000006</v>
      </c>
      <c r="J684">
        <v>22.22655627</v>
      </c>
      <c r="K684">
        <v>37.692740479999998</v>
      </c>
      <c r="L684">
        <v>34.258238040000002</v>
      </c>
      <c r="M684">
        <v>4.7306598729999996</v>
      </c>
      <c r="N684">
        <v>5.6419942259999996</v>
      </c>
      <c r="O684">
        <v>12.86690791</v>
      </c>
      <c r="P684">
        <v>2.693879962</v>
      </c>
      <c r="Q684">
        <v>9.1968378200000007</v>
      </c>
    </row>
    <row r="685" spans="1:17">
      <c r="A685" t="e">
        <v>#N/A</v>
      </c>
      <c r="B685" s="14" t="s">
        <v>10348</v>
      </c>
      <c r="C685">
        <v>2064.8716599999998</v>
      </c>
      <c r="D685">
        <v>149.48427240000001</v>
      </c>
      <c r="E685">
        <v>142.39796079999999</v>
      </c>
      <c r="F685">
        <v>95.362798999999995</v>
      </c>
      <c r="G685">
        <v>127.9812539</v>
      </c>
      <c r="H685">
        <v>413.50572690000001</v>
      </c>
      <c r="I685">
        <v>483.94973190000002</v>
      </c>
      <c r="J685">
        <v>290.27820320000001</v>
      </c>
      <c r="K685">
        <v>485.09153789999999</v>
      </c>
      <c r="L685">
        <v>913.29348240000002</v>
      </c>
      <c r="M685">
        <v>622.85412599999995</v>
      </c>
      <c r="N685">
        <v>147.26999929999999</v>
      </c>
      <c r="O685">
        <v>1290.4088260000001</v>
      </c>
      <c r="P685">
        <v>159.32375769999999</v>
      </c>
      <c r="Q685">
        <v>783.23736980000001</v>
      </c>
    </row>
    <row r="686" spans="1:17">
      <c r="A686" t="s">
        <v>10349</v>
      </c>
      <c r="B686" s="14" t="s">
        <v>10350</v>
      </c>
      <c r="C686">
        <v>0.58912172900000004</v>
      </c>
      <c r="D686">
        <v>0</v>
      </c>
      <c r="E686">
        <v>6.2675405000000003E-2</v>
      </c>
      <c r="F686">
        <v>8.0190955999999994E-2</v>
      </c>
      <c r="G686">
        <v>0</v>
      </c>
      <c r="H686">
        <v>0.22625525899999999</v>
      </c>
      <c r="I686">
        <v>9.4504052890000008</v>
      </c>
      <c r="J686">
        <v>7.4683184999999999E-2</v>
      </c>
      <c r="K686">
        <v>0.26725491800000001</v>
      </c>
      <c r="L686">
        <v>0.37224107699999998</v>
      </c>
      <c r="M686">
        <v>1.1308465519999999</v>
      </c>
      <c r="N686">
        <v>0.65359961600000005</v>
      </c>
      <c r="O686">
        <v>1.3048790020000001</v>
      </c>
      <c r="P686">
        <v>0</v>
      </c>
      <c r="Q686">
        <v>0</v>
      </c>
    </row>
    <row r="687" spans="1:17">
      <c r="A687" t="s">
        <v>10351</v>
      </c>
      <c r="B687" s="14" t="s">
        <v>3907</v>
      </c>
      <c r="C687">
        <v>5.5155169549999998</v>
      </c>
      <c r="D687">
        <v>10.385909290000001</v>
      </c>
      <c r="E687">
        <v>8.2883253180000001</v>
      </c>
      <c r="F687">
        <v>9.0092330619999998</v>
      </c>
      <c r="G687">
        <v>9.1671054880000007</v>
      </c>
      <c r="H687">
        <v>20.917846359999999</v>
      </c>
      <c r="I687">
        <v>17.092196059999999</v>
      </c>
      <c r="J687">
        <v>6.2054370600000004</v>
      </c>
      <c r="K687">
        <v>5.0042256399999996</v>
      </c>
      <c r="L687">
        <v>18.73199129</v>
      </c>
      <c r="M687">
        <v>2.6468228150000002</v>
      </c>
      <c r="N687">
        <v>14.36306677</v>
      </c>
      <c r="O687">
        <v>0.76353938300000002</v>
      </c>
      <c r="P687">
        <v>6.3097054869999996</v>
      </c>
      <c r="Q687">
        <v>6.6352021209999998</v>
      </c>
    </row>
    <row r="688" spans="1:17">
      <c r="A688" t="s">
        <v>10352</v>
      </c>
      <c r="B688" s="14" t="s">
        <v>3906</v>
      </c>
      <c r="C688">
        <v>1.4439661960000001</v>
      </c>
      <c r="D688">
        <v>1.1196040119999999</v>
      </c>
      <c r="E688">
        <v>0.42245633599999999</v>
      </c>
      <c r="F688">
        <v>0.29482793899999998</v>
      </c>
      <c r="G688">
        <v>0.24934593499999999</v>
      </c>
      <c r="H688">
        <v>0.13864067899999999</v>
      </c>
      <c r="I688">
        <v>1.05288209</v>
      </c>
      <c r="J688">
        <v>0.64068249799999999</v>
      </c>
      <c r="K688">
        <v>0.65505488599999995</v>
      </c>
      <c r="L688">
        <v>1.1404763769999999</v>
      </c>
      <c r="M688">
        <v>0</v>
      </c>
      <c r="N688">
        <v>0.66750193899999999</v>
      </c>
      <c r="O688">
        <v>2.3987417309999999</v>
      </c>
      <c r="P688">
        <v>0.86656278499999995</v>
      </c>
      <c r="Q688">
        <v>0.24815722200000001</v>
      </c>
    </row>
    <row r="689" spans="1:17">
      <c r="A689" t="s">
        <v>10353</v>
      </c>
      <c r="B689" s="14" t="s">
        <v>8777</v>
      </c>
      <c r="C689">
        <v>7.8130279030000001</v>
      </c>
      <c r="D689">
        <v>8.9015003149999998</v>
      </c>
      <c r="E689">
        <v>7.0949829040000001</v>
      </c>
      <c r="F689">
        <v>4.7477922689999996</v>
      </c>
      <c r="G689">
        <v>8.0949820950000007</v>
      </c>
      <c r="H689">
        <v>9.4305637830000002</v>
      </c>
      <c r="I689">
        <v>10.98696689</v>
      </c>
      <c r="J689">
        <v>3.784974091</v>
      </c>
      <c r="K689">
        <v>9.7470396620000006</v>
      </c>
      <c r="L689">
        <v>9.3445086039999996</v>
      </c>
      <c r="M689">
        <v>5.8918633539999998</v>
      </c>
      <c r="N689">
        <v>4.7124434209999997</v>
      </c>
      <c r="O689">
        <v>5.5624875830000002</v>
      </c>
      <c r="P689">
        <v>6.488974368</v>
      </c>
      <c r="Q689">
        <v>5.5627459479999999</v>
      </c>
    </row>
    <row r="690" spans="1:17">
      <c r="A690" t="s">
        <v>10354</v>
      </c>
      <c r="B690" s="14" t="s">
        <v>10355</v>
      </c>
      <c r="C690">
        <v>10.63453215</v>
      </c>
      <c r="D690">
        <v>2.1774273000000002</v>
      </c>
      <c r="E690">
        <v>2.0056374180000001</v>
      </c>
      <c r="F690">
        <v>1.842358283</v>
      </c>
      <c r="G690">
        <v>2.6571929500000002</v>
      </c>
      <c r="H690">
        <v>1.6708284360000001</v>
      </c>
      <c r="I690">
        <v>9.9865640249999998</v>
      </c>
      <c r="J690">
        <v>3.9729385530000001</v>
      </c>
      <c r="K690">
        <v>13.157325609999999</v>
      </c>
      <c r="L690">
        <v>16.595154969999999</v>
      </c>
      <c r="M690">
        <v>9.7427967780000007</v>
      </c>
      <c r="N690">
        <v>1.8770269129999999</v>
      </c>
      <c r="O690">
        <v>10.88527721</v>
      </c>
      <c r="P690">
        <v>2.3207518359999999</v>
      </c>
      <c r="Q690">
        <v>4.0429391219999999</v>
      </c>
    </row>
    <row r="691" spans="1:17">
      <c r="A691" t="s">
        <v>10356</v>
      </c>
      <c r="B691" s="14" t="s">
        <v>4599</v>
      </c>
      <c r="C691">
        <v>13.72544212</v>
      </c>
      <c r="D691">
        <v>1.5650378659999999</v>
      </c>
      <c r="E691">
        <v>1.0307439060000001</v>
      </c>
      <c r="F691">
        <v>0.934150174</v>
      </c>
      <c r="G691">
        <v>0.66224135500000003</v>
      </c>
      <c r="H691">
        <v>2.325585577</v>
      </c>
      <c r="I691">
        <v>2.0604789280000002</v>
      </c>
      <c r="J691">
        <v>0.46058280899999998</v>
      </c>
      <c r="K691">
        <v>2.197603489</v>
      </c>
      <c r="L691">
        <v>5.6116343009999996</v>
      </c>
      <c r="M691">
        <v>3.0996028660000001</v>
      </c>
      <c r="N691">
        <v>0.72157198899999997</v>
      </c>
      <c r="O691">
        <v>5.5884663989999996</v>
      </c>
      <c r="P691">
        <v>1.514155404</v>
      </c>
      <c r="Q691">
        <v>2.7750915169999999</v>
      </c>
    </row>
    <row r="692" spans="1:17">
      <c r="A692" t="s">
        <v>10356</v>
      </c>
      <c r="B692" s="14" t="s">
        <v>10357</v>
      </c>
      <c r="C692">
        <v>2.7903671079999999</v>
      </c>
      <c r="D692">
        <v>11.12687539</v>
      </c>
      <c r="E692">
        <v>11.87444837</v>
      </c>
      <c r="F692">
        <v>17.851698930000001</v>
      </c>
      <c r="G692">
        <v>17.828234380000001</v>
      </c>
      <c r="H692">
        <v>83.589088079999996</v>
      </c>
      <c r="I692">
        <v>0</v>
      </c>
      <c r="J692">
        <v>15.21064354</v>
      </c>
      <c r="K692">
        <v>10.12679445</v>
      </c>
      <c r="L692">
        <v>8.8155741550000002</v>
      </c>
      <c r="M692">
        <v>0</v>
      </c>
      <c r="N692">
        <v>4.8156356130000004</v>
      </c>
      <c r="O692">
        <v>3.0902708790000002</v>
      </c>
      <c r="P692">
        <v>10.46608769</v>
      </c>
      <c r="Q692">
        <v>13.42731781</v>
      </c>
    </row>
    <row r="693" spans="1:17">
      <c r="A693" t="s">
        <v>10358</v>
      </c>
      <c r="B693" s="14" t="s">
        <v>10359</v>
      </c>
      <c r="C693">
        <v>4.8776495899999999</v>
      </c>
      <c r="D693">
        <v>6.123188646</v>
      </c>
      <c r="E693">
        <v>2.5946137199999999</v>
      </c>
      <c r="F693">
        <v>4.6476026360000002</v>
      </c>
      <c r="G693">
        <v>3.369115157</v>
      </c>
      <c r="H693">
        <v>6.8687177159999999</v>
      </c>
      <c r="I693">
        <v>4.7421146079999996</v>
      </c>
      <c r="J693">
        <v>0.206113829</v>
      </c>
      <c r="K693">
        <v>1.4751629719999999</v>
      </c>
      <c r="L693">
        <v>4.109307008</v>
      </c>
      <c r="M693">
        <v>0</v>
      </c>
      <c r="N693">
        <v>1.202554675</v>
      </c>
      <c r="O693">
        <v>1.8006302759999999</v>
      </c>
      <c r="P693">
        <v>4.8786802460000001</v>
      </c>
      <c r="Q693">
        <v>7.8237914770000003</v>
      </c>
    </row>
    <row r="694" spans="1:17">
      <c r="A694" t="s">
        <v>10360</v>
      </c>
      <c r="B694" s="14" t="s">
        <v>10361</v>
      </c>
      <c r="C694">
        <v>3.4703725379999999</v>
      </c>
      <c r="D694">
        <v>26.446847810000001</v>
      </c>
      <c r="E694">
        <v>26.952004250000002</v>
      </c>
      <c r="F694">
        <v>30.799526910000001</v>
      </c>
      <c r="G694">
        <v>25.768540439999999</v>
      </c>
      <c r="H694">
        <v>43.183192759999997</v>
      </c>
      <c r="I694">
        <v>0</v>
      </c>
      <c r="J694">
        <v>11.08649915</v>
      </c>
      <c r="K694">
        <v>14.48386904</v>
      </c>
      <c r="L694">
        <v>8.7711258819999998</v>
      </c>
      <c r="M694">
        <v>2.6646165819999998</v>
      </c>
      <c r="N694">
        <v>13.34734634</v>
      </c>
      <c r="O694">
        <v>3.0746896810000002</v>
      </c>
      <c r="P694">
        <v>40.507805070000003</v>
      </c>
      <c r="Q694">
        <v>25.287846550000001</v>
      </c>
    </row>
    <row r="695" spans="1:17">
      <c r="A695" t="e">
        <v>#N/A</v>
      </c>
      <c r="B695" s="14" t="s">
        <v>10362</v>
      </c>
      <c r="C695">
        <v>23.7114449</v>
      </c>
      <c r="D695">
        <v>1.3132197430000001</v>
      </c>
      <c r="E695">
        <v>1.051087536</v>
      </c>
      <c r="F695">
        <v>0.80689751899999995</v>
      </c>
      <c r="G695">
        <v>0.34121022699999998</v>
      </c>
      <c r="H695">
        <v>0.75887529399999998</v>
      </c>
      <c r="I695">
        <v>8.6447161030000004</v>
      </c>
      <c r="J695">
        <v>0</v>
      </c>
      <c r="K695">
        <v>1.7927817930000001</v>
      </c>
      <c r="L695">
        <v>1.248521507</v>
      </c>
      <c r="M695">
        <v>3.792935086</v>
      </c>
      <c r="N695">
        <v>1.217898275</v>
      </c>
      <c r="O695">
        <v>6.5649773700000003</v>
      </c>
      <c r="P695">
        <v>0.88936706899999995</v>
      </c>
      <c r="Q695">
        <v>1.358334269</v>
      </c>
    </row>
    <row r="696" spans="1:17">
      <c r="A696" t="s">
        <v>10363</v>
      </c>
      <c r="B696" s="14" t="s">
        <v>10364</v>
      </c>
      <c r="C696">
        <v>5.6713079300000002</v>
      </c>
      <c r="D696">
        <v>1.5990349429999999</v>
      </c>
      <c r="E696">
        <v>0.87761216500000006</v>
      </c>
      <c r="F696">
        <v>1.7544900269999999</v>
      </c>
      <c r="G696">
        <v>0.84578390299999995</v>
      </c>
      <c r="H696">
        <v>2.3761039149999998</v>
      </c>
      <c r="I696">
        <v>4.1352897049999999</v>
      </c>
      <c r="J696">
        <v>1.437907713</v>
      </c>
      <c r="K696">
        <v>4.7947400709999997</v>
      </c>
      <c r="L696">
        <v>5.5380735510000001</v>
      </c>
      <c r="M696">
        <v>5.4431696399999998</v>
      </c>
      <c r="N696">
        <v>1.302892674</v>
      </c>
      <c r="O696">
        <v>4.5678910369999999</v>
      </c>
      <c r="P696">
        <v>0.85087594300000002</v>
      </c>
      <c r="Q696">
        <v>2.835374404</v>
      </c>
    </row>
    <row r="697" spans="1:17">
      <c r="A697" t="s">
        <v>10365</v>
      </c>
      <c r="B697" s="14" t="s">
        <v>4452</v>
      </c>
      <c r="C697">
        <v>6.5416044319999997</v>
      </c>
      <c r="D697">
        <v>0.75609621599999999</v>
      </c>
      <c r="E697">
        <v>1.9668077369999999</v>
      </c>
      <c r="F697">
        <v>0.81301037899999995</v>
      </c>
      <c r="G697">
        <v>0.73670389999999997</v>
      </c>
      <c r="H697">
        <v>1.529248698</v>
      </c>
      <c r="I697">
        <v>1.2443151969999999</v>
      </c>
      <c r="J697">
        <v>3.9661297470000001</v>
      </c>
      <c r="K697">
        <v>1.6773375109999999</v>
      </c>
      <c r="L697">
        <v>4.6724971550000003</v>
      </c>
      <c r="M697">
        <v>5.4595277759999998</v>
      </c>
      <c r="N697">
        <v>1.4725497329999999</v>
      </c>
      <c r="O697">
        <v>5.9847394710000001</v>
      </c>
      <c r="P697">
        <v>0.85343304600000003</v>
      </c>
      <c r="Q697">
        <v>1.5641424909999999</v>
      </c>
    </row>
    <row r="698" spans="1:17">
      <c r="A698" t="s">
        <v>10366</v>
      </c>
      <c r="B698" s="14" t="s">
        <v>4450</v>
      </c>
      <c r="C698">
        <v>17.115573260000001</v>
      </c>
      <c r="D698">
        <v>12.079185430000001</v>
      </c>
      <c r="E698">
        <v>4.1620328229999997</v>
      </c>
      <c r="F698">
        <v>15.642696519999999</v>
      </c>
      <c r="G698">
        <v>4.3488647499999997</v>
      </c>
      <c r="H698">
        <v>9.2965593250000005</v>
      </c>
      <c r="I698">
        <v>7.1314216129999997</v>
      </c>
      <c r="J698">
        <v>3.502592736</v>
      </c>
      <c r="K698">
        <v>27.175663629999999</v>
      </c>
      <c r="L698">
        <v>57.6264009</v>
      </c>
      <c r="M698">
        <v>8.4482071019999996</v>
      </c>
      <c r="N698">
        <v>6.5707378590000003</v>
      </c>
      <c r="O698">
        <v>2.9786625170000001</v>
      </c>
      <c r="P698">
        <v>3.5950298599999999</v>
      </c>
      <c r="Q698">
        <v>5.0424842310000004</v>
      </c>
    </row>
    <row r="699" spans="1:17">
      <c r="A699" t="s">
        <v>10367</v>
      </c>
      <c r="B699" s="14" t="s">
        <v>8222</v>
      </c>
      <c r="C699">
        <v>35.648514710000001</v>
      </c>
      <c r="D699">
        <v>1.518719159</v>
      </c>
      <c r="E699">
        <v>1.371159743</v>
      </c>
      <c r="F699">
        <v>0.559899009</v>
      </c>
      <c r="G699">
        <v>1.704691733</v>
      </c>
      <c r="H699">
        <v>0.631892177</v>
      </c>
      <c r="I699">
        <v>7.5980893419999997</v>
      </c>
      <c r="J699">
        <v>2.2595878639999998</v>
      </c>
      <c r="K699">
        <v>4.9759813389999996</v>
      </c>
      <c r="L699">
        <v>16.287153740000001</v>
      </c>
      <c r="M699">
        <v>14.738549880000001</v>
      </c>
      <c r="N699">
        <v>2.7042840849999998</v>
      </c>
      <c r="O699">
        <v>20.954745160000002</v>
      </c>
      <c r="P699">
        <v>1.9747964659999999</v>
      </c>
      <c r="Q699">
        <v>5.8437235909999998</v>
      </c>
    </row>
    <row r="700" spans="1:17">
      <c r="A700" t="s">
        <v>10368</v>
      </c>
      <c r="B700" s="14" t="s">
        <v>6971</v>
      </c>
      <c r="C700">
        <v>9.8378142270000009</v>
      </c>
      <c r="D700">
        <v>2.037270125</v>
      </c>
      <c r="E700">
        <v>3.91346398</v>
      </c>
      <c r="F700">
        <v>1.339118375</v>
      </c>
      <c r="G700">
        <v>3.9885019420000001</v>
      </c>
      <c r="H700">
        <v>5.7495316130000003</v>
      </c>
      <c r="I700">
        <v>7.7971071360000002</v>
      </c>
      <c r="J700">
        <v>7.8624260340000003</v>
      </c>
      <c r="K700">
        <v>4.3659018039999999</v>
      </c>
      <c r="L700">
        <v>5.4053028479999998</v>
      </c>
      <c r="M700">
        <v>16.42099292</v>
      </c>
      <c r="N700">
        <v>3.2690887310000001</v>
      </c>
      <c r="O700">
        <v>19.18496494</v>
      </c>
      <c r="P700">
        <v>2.5348419940000002</v>
      </c>
      <c r="Q700">
        <v>3.9694874570000001</v>
      </c>
    </row>
    <row r="701" spans="1:17">
      <c r="A701" t="s">
        <v>10369</v>
      </c>
      <c r="B701" s="14" t="s">
        <v>10370</v>
      </c>
      <c r="C701">
        <v>1.651897328</v>
      </c>
      <c r="D701">
        <v>0.73190113700000003</v>
      </c>
      <c r="E701">
        <v>0.38077397800000001</v>
      </c>
      <c r="F701">
        <v>0.26233134899999999</v>
      </c>
      <c r="G701">
        <v>0.80821329200000003</v>
      </c>
      <c r="H701">
        <v>1.0573662420000001</v>
      </c>
      <c r="I701">
        <v>6.8254836259999996</v>
      </c>
      <c r="J701">
        <v>3.9090174790000001</v>
      </c>
      <c r="K701">
        <v>4.1216053429999997</v>
      </c>
      <c r="L701">
        <v>5.2188198999999997</v>
      </c>
      <c r="M701">
        <v>2.6424114439999999</v>
      </c>
      <c r="N701">
        <v>2.884795048</v>
      </c>
      <c r="O701">
        <v>7.0128547149999996</v>
      </c>
      <c r="P701">
        <v>0.53698007199999997</v>
      </c>
      <c r="Q701">
        <v>6.0563597270000002</v>
      </c>
    </row>
    <row r="702" spans="1:17">
      <c r="A702" t="s">
        <v>10371</v>
      </c>
      <c r="B702" s="14" t="s">
        <v>8440</v>
      </c>
      <c r="C702">
        <v>2.8164453049999998</v>
      </c>
      <c r="D702">
        <v>8.2267240709999996</v>
      </c>
      <c r="E702">
        <v>5.9594194180000004</v>
      </c>
      <c r="F702">
        <v>7.5680696200000002</v>
      </c>
      <c r="G702">
        <v>4.3411007670000004</v>
      </c>
      <c r="H702">
        <v>14.30208696</v>
      </c>
      <c r="I702">
        <v>7.6060691489999996</v>
      </c>
      <c r="J702">
        <v>11.38566754</v>
      </c>
      <c r="K702">
        <v>6.1044695539999996</v>
      </c>
      <c r="L702">
        <v>3.4273634099999999</v>
      </c>
      <c r="M702">
        <v>1.401632743</v>
      </c>
      <c r="N702">
        <v>5.5035835569999998</v>
      </c>
      <c r="O702">
        <v>2.0794346099999999</v>
      </c>
      <c r="P702">
        <v>9.6874890170000008</v>
      </c>
      <c r="Q702">
        <v>6.2385935870000004</v>
      </c>
    </row>
    <row r="703" spans="1:17">
      <c r="A703" t="s">
        <v>10372</v>
      </c>
      <c r="B703" s="14" t="s">
        <v>7018</v>
      </c>
      <c r="C703">
        <v>17.464618479999999</v>
      </c>
      <c r="D703">
        <v>1.9344988789999999</v>
      </c>
      <c r="E703">
        <v>1.676752947</v>
      </c>
      <c r="F703">
        <v>3.0150807049999999</v>
      </c>
      <c r="G703">
        <v>1.8021319950000001</v>
      </c>
      <c r="H703">
        <v>2.1267294200000002</v>
      </c>
      <c r="I703">
        <v>18.635850080000001</v>
      </c>
      <c r="J703">
        <v>2.2679962159999998</v>
      </c>
      <c r="K703">
        <v>6.6667628270000003</v>
      </c>
      <c r="L703">
        <v>9.9585526709999996</v>
      </c>
      <c r="M703">
        <v>21.25921533</v>
      </c>
      <c r="N703">
        <v>1.811584428</v>
      </c>
      <c r="O703">
        <v>15.095949340000001</v>
      </c>
      <c r="P703">
        <v>2.2687498599999998</v>
      </c>
      <c r="Q703">
        <v>4.6851674010000002</v>
      </c>
    </row>
    <row r="704" spans="1:17">
      <c r="A704" t="s">
        <v>10373</v>
      </c>
      <c r="B704" s="14" t="s">
        <v>5359</v>
      </c>
      <c r="C704">
        <v>51.760187719999998</v>
      </c>
      <c r="D704">
        <v>266.15422969999997</v>
      </c>
      <c r="E704">
        <v>143.60004409999999</v>
      </c>
      <c r="F704">
        <v>188.06399759999999</v>
      </c>
      <c r="G704">
        <v>103.9343047</v>
      </c>
      <c r="H704">
        <v>33.060412339999999</v>
      </c>
      <c r="I704">
        <v>235.93450440000001</v>
      </c>
      <c r="J704">
        <v>470.80777860000001</v>
      </c>
      <c r="K704">
        <v>337.52361569999999</v>
      </c>
      <c r="L704">
        <v>129.94581719999999</v>
      </c>
      <c r="M704">
        <v>22.315270900000002</v>
      </c>
      <c r="N704">
        <v>153.74806599999999</v>
      </c>
      <c r="O704">
        <v>67.745696989999999</v>
      </c>
      <c r="P704">
        <v>103.2584773</v>
      </c>
      <c r="Q704">
        <v>72.114621830000004</v>
      </c>
    </row>
    <row r="705" spans="1:17">
      <c r="A705" t="s">
        <v>10374</v>
      </c>
      <c r="B705" s="14" t="s">
        <v>10375</v>
      </c>
      <c r="C705">
        <v>13.614538420000001</v>
      </c>
      <c r="D705">
        <v>3.0160761140000001</v>
      </c>
      <c r="E705">
        <v>7.7249158659999999</v>
      </c>
      <c r="F705">
        <v>4.9418778430000003</v>
      </c>
      <c r="G705">
        <v>9.4039038460000004</v>
      </c>
      <c r="H705">
        <v>1.7429113890000001</v>
      </c>
      <c r="I705">
        <v>6.6181159909999998</v>
      </c>
      <c r="J705">
        <v>14.38266831</v>
      </c>
      <c r="K705">
        <v>8.2349757100000005</v>
      </c>
      <c r="L705">
        <v>2.867483461</v>
      </c>
      <c r="M705">
        <v>0</v>
      </c>
      <c r="N705">
        <v>9.5103133450000001</v>
      </c>
      <c r="O705">
        <v>0</v>
      </c>
      <c r="P705">
        <v>9.5321906340000009</v>
      </c>
      <c r="Q705">
        <v>3.1196907930000002</v>
      </c>
    </row>
    <row r="706" spans="1:17">
      <c r="A706" t="e">
        <v>#N/A</v>
      </c>
      <c r="B706" s="14" t="s">
        <v>10376</v>
      </c>
      <c r="C706">
        <v>639.93066050000004</v>
      </c>
      <c r="D706">
        <v>24.50277719</v>
      </c>
      <c r="E706">
        <v>25.826408929999999</v>
      </c>
      <c r="F706">
        <v>20.921332410000002</v>
      </c>
      <c r="G706">
        <v>30.013445000000001</v>
      </c>
      <c r="H706">
        <v>25.928459159999999</v>
      </c>
      <c r="I706">
        <v>73.317215419999997</v>
      </c>
      <c r="J706">
        <v>67.831165100000007</v>
      </c>
      <c r="K706">
        <v>194.83952529999999</v>
      </c>
      <c r="L706">
        <v>531.8658193</v>
      </c>
      <c r="M706">
        <v>51.010029609999997</v>
      </c>
      <c r="N706">
        <v>95.530246239999997</v>
      </c>
      <c r="O706">
        <v>106.5847862</v>
      </c>
      <c r="P706">
        <v>53.338823249999997</v>
      </c>
      <c r="Q706">
        <v>57.272097410000001</v>
      </c>
    </row>
    <row r="707" spans="1:17">
      <c r="A707" t="s">
        <v>10377</v>
      </c>
      <c r="B707" s="14" t="s">
        <v>10378</v>
      </c>
      <c r="C707">
        <v>11.01264885</v>
      </c>
      <c r="D707">
        <v>3.6595056850000001</v>
      </c>
      <c r="E707">
        <v>1.7574183590000001</v>
      </c>
      <c r="F707">
        <v>0.74951813899999997</v>
      </c>
      <c r="G707">
        <v>0.95083916700000004</v>
      </c>
      <c r="H707">
        <v>0</v>
      </c>
      <c r="I707">
        <v>0</v>
      </c>
      <c r="J707">
        <v>2.0941165060000002</v>
      </c>
      <c r="K707">
        <v>7.493827896</v>
      </c>
      <c r="L707">
        <v>13.91685307</v>
      </c>
      <c r="M707">
        <v>0</v>
      </c>
      <c r="N707">
        <v>0.67877530500000005</v>
      </c>
      <c r="O707">
        <v>0</v>
      </c>
      <c r="P707">
        <v>0</v>
      </c>
      <c r="Q707">
        <v>3.7852248290000001</v>
      </c>
    </row>
    <row r="708" spans="1:17">
      <c r="A708" t="s">
        <v>10379</v>
      </c>
      <c r="B708" s="14" t="s">
        <v>10380</v>
      </c>
      <c r="C708">
        <v>11.161468429999999</v>
      </c>
      <c r="D708">
        <v>1.8544792320000001</v>
      </c>
      <c r="E708">
        <v>0.89058362800000002</v>
      </c>
      <c r="F708">
        <v>1.519293526</v>
      </c>
      <c r="G708">
        <v>0.963688345</v>
      </c>
      <c r="H708">
        <v>6.4299298519999999</v>
      </c>
      <c r="I708">
        <v>0</v>
      </c>
      <c r="J708">
        <v>3.1836230670000001</v>
      </c>
      <c r="K708">
        <v>2.5316986140000002</v>
      </c>
      <c r="L708">
        <v>5.2893444929999998</v>
      </c>
      <c r="M708">
        <v>5.3562394129999999</v>
      </c>
      <c r="N708">
        <v>2.063843834</v>
      </c>
      <c r="O708">
        <v>0</v>
      </c>
      <c r="P708">
        <v>3.3491480610000002</v>
      </c>
      <c r="Q708">
        <v>1.918188258</v>
      </c>
    </row>
    <row r="709" spans="1:17">
      <c r="A709" t="s">
        <v>10379</v>
      </c>
      <c r="B709" s="14" t="s">
        <v>2034</v>
      </c>
      <c r="C709">
        <v>69.449741430000003</v>
      </c>
      <c r="D709">
        <v>4.8163126250000001</v>
      </c>
      <c r="E709">
        <v>3.4051854640000001</v>
      </c>
      <c r="F709">
        <v>3.0415493599999999</v>
      </c>
      <c r="G709">
        <v>3.9627954550000002</v>
      </c>
      <c r="H709">
        <v>5.6437535240000001</v>
      </c>
      <c r="I709">
        <v>21.870590960000001</v>
      </c>
      <c r="J709">
        <v>8.8041700550000002</v>
      </c>
      <c r="K709">
        <v>16.757463059999999</v>
      </c>
      <c r="L709">
        <v>25.439044110000001</v>
      </c>
      <c r="M709">
        <v>24.150726089999999</v>
      </c>
      <c r="N709">
        <v>7.1839672529999996</v>
      </c>
      <c r="O709">
        <v>36.673524159999999</v>
      </c>
      <c r="P709">
        <v>4.9229129790000004</v>
      </c>
      <c r="Q709">
        <v>12.52362346</v>
      </c>
    </row>
    <row r="710" spans="1:17">
      <c r="A710" t="s">
        <v>10381</v>
      </c>
      <c r="B710" s="14" t="s">
        <v>950</v>
      </c>
      <c r="C710">
        <v>7.448781995</v>
      </c>
      <c r="D710">
        <v>1.285585575</v>
      </c>
      <c r="E710">
        <v>0.90303586000000002</v>
      </c>
      <c r="F710">
        <v>0.99034485699999997</v>
      </c>
      <c r="G710">
        <v>0.67304576100000002</v>
      </c>
      <c r="H710">
        <v>1.3971072410000001</v>
      </c>
      <c r="I710">
        <v>3.7893155740000002</v>
      </c>
      <c r="J710">
        <v>0.80154417499999997</v>
      </c>
      <c r="K710">
        <v>2.6325842549999998</v>
      </c>
      <c r="L710">
        <v>3.6667463640000002</v>
      </c>
      <c r="M710">
        <v>3.1589230760000002</v>
      </c>
      <c r="N710">
        <v>0.811455378</v>
      </c>
      <c r="O710">
        <v>10.74335782</v>
      </c>
      <c r="P710">
        <v>0.92263128699999997</v>
      </c>
      <c r="Q710">
        <v>3.2747593159999999</v>
      </c>
    </row>
    <row r="711" spans="1:17">
      <c r="A711" t="s">
        <v>10382</v>
      </c>
      <c r="B711" s="14" t="s">
        <v>10383</v>
      </c>
      <c r="C711">
        <v>3.8062150410000002</v>
      </c>
      <c r="D711">
        <v>13.491265200000001</v>
      </c>
      <c r="E711">
        <v>12.552988279999999</v>
      </c>
      <c r="F711">
        <v>9.8439018320000002</v>
      </c>
      <c r="G711">
        <v>10.516193550000001</v>
      </c>
      <c r="H711">
        <v>8.039881566</v>
      </c>
      <c r="I711">
        <v>0</v>
      </c>
      <c r="J711">
        <v>6.0314415510000003</v>
      </c>
      <c r="K711">
        <v>2.590032683</v>
      </c>
      <c r="L711">
        <v>3.6074791930000001</v>
      </c>
      <c r="M711">
        <v>0</v>
      </c>
      <c r="N711">
        <v>2.1113978389999999</v>
      </c>
      <c r="O711">
        <v>2.1076501849999998</v>
      </c>
      <c r="P711">
        <v>9.4223727700000008</v>
      </c>
      <c r="Q711">
        <v>14.39083172</v>
      </c>
    </row>
    <row r="712" spans="1:17">
      <c r="A712" t="s">
        <v>10384</v>
      </c>
      <c r="B712" s="14" t="s">
        <v>8441</v>
      </c>
      <c r="C712">
        <v>15.865467130000001</v>
      </c>
      <c r="D712">
        <v>4.4980203650000004</v>
      </c>
      <c r="E712">
        <v>7.3242509949999999</v>
      </c>
      <c r="F712">
        <v>9.8853095569999994</v>
      </c>
      <c r="G712">
        <v>7.1100939289999996</v>
      </c>
      <c r="H712">
        <v>18.751143859999999</v>
      </c>
      <c r="I712">
        <v>3.7184337959999998</v>
      </c>
      <c r="J712">
        <v>5.9859264420000002</v>
      </c>
      <c r="K712">
        <v>6.083487087</v>
      </c>
      <c r="L712">
        <v>5.8477515450000004</v>
      </c>
      <c r="M712">
        <v>1.8127679699999999</v>
      </c>
      <c r="N712">
        <v>2.8870845369999998</v>
      </c>
      <c r="O712">
        <v>5.020188503</v>
      </c>
      <c r="P712">
        <v>4.1797337160000003</v>
      </c>
      <c r="Q712">
        <v>9.1536136670000001</v>
      </c>
    </row>
    <row r="713" spans="1:17">
      <c r="A713" t="s">
        <v>10385</v>
      </c>
      <c r="B713" s="14" t="s">
        <v>9464</v>
      </c>
      <c r="C713">
        <v>3.6654526509999998</v>
      </c>
      <c r="D713">
        <v>0.902244991</v>
      </c>
      <c r="E713">
        <v>0.86657709999999999</v>
      </c>
      <c r="F713">
        <v>1.108754644</v>
      </c>
      <c r="G713">
        <v>0.70328340700000003</v>
      </c>
      <c r="H713">
        <v>0.62566049800000001</v>
      </c>
      <c r="I713">
        <v>2.9696674320000001</v>
      </c>
      <c r="J713">
        <v>2.4782443860000001</v>
      </c>
      <c r="K713">
        <v>4.9884949010000001</v>
      </c>
      <c r="L713">
        <v>6.9481330019999996</v>
      </c>
      <c r="M713">
        <v>2.3453356009999999</v>
      </c>
      <c r="N713">
        <v>3.0625217180000002</v>
      </c>
      <c r="O713">
        <v>9.0209090750000005</v>
      </c>
      <c r="P713">
        <v>2.1997363000000001</v>
      </c>
      <c r="Q713">
        <v>5.8794172639999998</v>
      </c>
    </row>
    <row r="714" spans="1:17">
      <c r="A714" t="s">
        <v>10386</v>
      </c>
      <c r="B714" s="14" t="s">
        <v>1724</v>
      </c>
      <c r="C714">
        <v>4.1112427279999997</v>
      </c>
      <c r="D714">
        <v>12.06780745</v>
      </c>
      <c r="E714">
        <v>10.387925839999999</v>
      </c>
      <c r="F714">
        <v>13.31896345</v>
      </c>
      <c r="G714">
        <v>8.3772290940000005</v>
      </c>
      <c r="H714">
        <v>25.342053050000001</v>
      </c>
      <c r="I714">
        <v>9.2930339530000001</v>
      </c>
      <c r="J714">
        <v>17.589953229999999</v>
      </c>
      <c r="K714">
        <v>6.7142310670000001</v>
      </c>
      <c r="L714">
        <v>4.6758963759999999</v>
      </c>
      <c r="M714">
        <v>3.5512747130000002</v>
      </c>
      <c r="N714">
        <v>8.1848341330000007</v>
      </c>
      <c r="O714">
        <v>8.6509126060000003</v>
      </c>
      <c r="P714">
        <v>14.741919510000001</v>
      </c>
      <c r="Q714">
        <v>9.6090824430000001</v>
      </c>
    </row>
    <row r="715" spans="1:17">
      <c r="A715" t="s">
        <v>10387</v>
      </c>
      <c r="B715" s="14" t="s">
        <v>6085</v>
      </c>
      <c r="C715">
        <v>6.2686996119999998</v>
      </c>
      <c r="D715">
        <v>3.2824453020000002</v>
      </c>
      <c r="E715">
        <v>2.3240928169999999</v>
      </c>
      <c r="F715">
        <v>3.154595665</v>
      </c>
      <c r="G715">
        <v>2.328987379</v>
      </c>
      <c r="H715">
        <v>6.5659817260000004</v>
      </c>
      <c r="I715">
        <v>1.9391627810000001</v>
      </c>
      <c r="J715">
        <v>5.7554489999999996</v>
      </c>
      <c r="K715">
        <v>2.3267404919999999</v>
      </c>
      <c r="L715">
        <v>3.6008416969999999</v>
      </c>
      <c r="M715">
        <v>3.2817437429999998</v>
      </c>
      <c r="N715">
        <v>2.5758492500000001</v>
      </c>
      <c r="O715">
        <v>1.4726405849999999</v>
      </c>
      <c r="P715">
        <v>5.1585199089999998</v>
      </c>
      <c r="Q715">
        <v>3.1340407969999999</v>
      </c>
    </row>
    <row r="716" spans="1:17">
      <c r="A716" t="s">
        <v>10388</v>
      </c>
      <c r="B716" s="14" t="s">
        <v>4440</v>
      </c>
      <c r="C716">
        <v>3.3666385760000002</v>
      </c>
      <c r="D716">
        <v>2.3866341420000001</v>
      </c>
      <c r="E716">
        <v>2.1728949819999999</v>
      </c>
      <c r="F716">
        <v>2.1996728010000002</v>
      </c>
      <c r="G716">
        <v>2.6354781250000001</v>
      </c>
      <c r="H716">
        <v>1.465371695</v>
      </c>
      <c r="I716">
        <v>3.6003989710000002</v>
      </c>
      <c r="J716">
        <v>4.2679004889999996</v>
      </c>
      <c r="K716">
        <v>3.0545494139999998</v>
      </c>
      <c r="L716">
        <v>1.843604856</v>
      </c>
      <c r="M716">
        <v>0.86165590599999997</v>
      </c>
      <c r="N716">
        <v>2.5730748669999999</v>
      </c>
      <c r="O716">
        <v>2.2370873969999998</v>
      </c>
      <c r="P716">
        <v>3.064288457</v>
      </c>
      <c r="Q716">
        <v>3.2400701660000002</v>
      </c>
    </row>
    <row r="717" spans="1:17">
      <c r="A717" t="s">
        <v>10389</v>
      </c>
      <c r="B717" s="14" t="s">
        <v>7258</v>
      </c>
      <c r="C717">
        <v>3.92968655</v>
      </c>
      <c r="D717">
        <v>2.057680532</v>
      </c>
      <c r="E717">
        <v>1.482251644</v>
      </c>
      <c r="F717">
        <v>0.24313953499999999</v>
      </c>
      <c r="G717">
        <v>4.7500832070000003</v>
      </c>
      <c r="H717">
        <v>3.8416420570000001</v>
      </c>
      <c r="I717">
        <v>1.041952518</v>
      </c>
      <c r="J717">
        <v>2.4908392699999999</v>
      </c>
      <c r="K717">
        <v>15.882247700000001</v>
      </c>
      <c r="L717">
        <v>18.058200339999999</v>
      </c>
      <c r="M717">
        <v>1.3714938290000001</v>
      </c>
      <c r="N717">
        <v>0.92480199500000004</v>
      </c>
      <c r="O717">
        <v>1.978201082</v>
      </c>
      <c r="P717">
        <v>0.64317549299999999</v>
      </c>
      <c r="Q717">
        <v>1.473487174</v>
      </c>
    </row>
    <row r="718" spans="1:17">
      <c r="A718" t="s">
        <v>10390</v>
      </c>
      <c r="B718" s="14" t="s">
        <v>6024</v>
      </c>
      <c r="C718">
        <v>6.5101046680000003</v>
      </c>
      <c r="D718">
        <v>2.1078397739999999</v>
      </c>
      <c r="E718">
        <v>0.94122042299999997</v>
      </c>
      <c r="F718">
        <v>1.1360925719999999</v>
      </c>
      <c r="G718">
        <v>0.95122349900000003</v>
      </c>
      <c r="H718">
        <v>1.0898479860000001</v>
      </c>
      <c r="I718">
        <v>1.2171555279999999</v>
      </c>
      <c r="J718">
        <v>2.1372854399999999</v>
      </c>
      <c r="K718">
        <v>3.483388068</v>
      </c>
      <c r="L718">
        <v>3.058726295</v>
      </c>
      <c r="M718">
        <v>0.64084351900000003</v>
      </c>
      <c r="N718">
        <v>1.5432947020000001</v>
      </c>
      <c r="O718">
        <v>2.5881330889999998</v>
      </c>
      <c r="P718">
        <v>1.9784882340000001</v>
      </c>
      <c r="Q718">
        <v>2.4097530740000002</v>
      </c>
    </row>
    <row r="719" spans="1:17">
      <c r="A719" t="s">
        <v>10391</v>
      </c>
      <c r="B719" s="14" t="s">
        <v>9106</v>
      </c>
      <c r="C719">
        <v>2.0897883670000001</v>
      </c>
      <c r="D719">
        <v>1.068364836</v>
      </c>
      <c r="E719">
        <v>0.85510819400000004</v>
      </c>
      <c r="F719">
        <v>1.006554138</v>
      </c>
      <c r="G719">
        <v>0.58293954400000003</v>
      </c>
      <c r="H719">
        <v>2.160830196</v>
      </c>
      <c r="I719">
        <v>0.93771670699999998</v>
      </c>
      <c r="J719">
        <v>1.304237606</v>
      </c>
      <c r="K719">
        <v>1.677287287</v>
      </c>
      <c r="L719">
        <v>3.6566274110000001</v>
      </c>
      <c r="M719">
        <v>1.2342910600000001</v>
      </c>
      <c r="N719">
        <v>1.1691633809999999</v>
      </c>
      <c r="O719">
        <v>1.602273574</v>
      </c>
      <c r="P719">
        <v>1.929443024</v>
      </c>
      <c r="Q719">
        <v>2.2101351669999998</v>
      </c>
    </row>
    <row r="720" spans="1:17">
      <c r="A720" t="e">
        <v>#N/A</v>
      </c>
      <c r="B720" s="14" t="s">
        <v>10392</v>
      </c>
      <c r="C720">
        <v>125.4605566</v>
      </c>
      <c r="D720">
        <v>4.6322856769999996</v>
      </c>
      <c r="E720">
        <v>2.7807252519999999</v>
      </c>
      <c r="F720">
        <v>4.9809749779999999</v>
      </c>
      <c r="G720">
        <v>1.805390823</v>
      </c>
      <c r="H720">
        <v>2.0076574219999999</v>
      </c>
      <c r="I720">
        <v>0</v>
      </c>
      <c r="J720">
        <v>5.3015607759999996</v>
      </c>
      <c r="K720">
        <v>2.3714645239999999</v>
      </c>
      <c r="L720">
        <v>33.030505689999998</v>
      </c>
      <c r="M720">
        <v>0</v>
      </c>
      <c r="N720">
        <v>9.0216970970000006</v>
      </c>
      <c r="O720">
        <v>52.10431406</v>
      </c>
      <c r="P720">
        <v>4.7057649970000002</v>
      </c>
      <c r="Q720">
        <v>7.1871357509999996</v>
      </c>
    </row>
    <row r="721" spans="1:17">
      <c r="A721" t="s">
        <v>10393</v>
      </c>
      <c r="B721" s="14" t="s">
        <v>3813</v>
      </c>
      <c r="C721">
        <v>41.187890940000003</v>
      </c>
      <c r="D721">
        <v>2.1355205590000002</v>
      </c>
      <c r="E721">
        <v>1.841326928</v>
      </c>
      <c r="F721">
        <v>1.252510419</v>
      </c>
      <c r="G721">
        <v>1.929421651</v>
      </c>
      <c r="H721">
        <v>2.4400759440000002</v>
      </c>
      <c r="I721">
        <v>7.0288956049999998</v>
      </c>
      <c r="J721">
        <v>4.7214828390000001</v>
      </c>
      <c r="K721">
        <v>7.9510110300000001</v>
      </c>
      <c r="L721">
        <v>8.8595351079999993</v>
      </c>
      <c r="M721">
        <v>8.4108587060000009</v>
      </c>
      <c r="N721">
        <v>5.4284019780000001</v>
      </c>
      <c r="O721">
        <v>13.34472411</v>
      </c>
      <c r="P721">
        <v>2.432352093</v>
      </c>
      <c r="Q721">
        <v>3.1627210109999999</v>
      </c>
    </row>
    <row r="722" spans="1:17">
      <c r="A722" t="e">
        <v>#N/A</v>
      </c>
      <c r="B722" s="14" t="s">
        <v>10394</v>
      </c>
      <c r="C722">
        <v>0</v>
      </c>
      <c r="D722">
        <v>1.412936558</v>
      </c>
      <c r="E722">
        <v>0.33926995399999998</v>
      </c>
      <c r="F722">
        <v>0.21704193199999999</v>
      </c>
      <c r="G722">
        <v>0.82601858100000003</v>
      </c>
      <c r="H722">
        <v>0.61237427200000005</v>
      </c>
      <c r="I722">
        <v>0</v>
      </c>
      <c r="J722">
        <v>3.84056116</v>
      </c>
      <c r="K722">
        <v>2.1700273829999999</v>
      </c>
      <c r="L722">
        <v>3.022482567</v>
      </c>
      <c r="M722">
        <v>3.060708236</v>
      </c>
      <c r="N722">
        <v>0.58966966700000001</v>
      </c>
      <c r="O722">
        <v>1.765869074</v>
      </c>
      <c r="P722">
        <v>0.95689944599999999</v>
      </c>
      <c r="Q722">
        <v>0</v>
      </c>
    </row>
    <row r="723" spans="1:17">
      <c r="A723" t="e">
        <v>#N/A</v>
      </c>
      <c r="B723" s="14" t="s">
        <v>10395</v>
      </c>
      <c r="C723">
        <v>8.9308393939999995</v>
      </c>
      <c r="D723">
        <v>1.6373627230000001</v>
      </c>
      <c r="E723">
        <v>2.1296083769999998</v>
      </c>
      <c r="F723">
        <v>1.4671775659999999</v>
      </c>
      <c r="G723">
        <v>0.79768386499999999</v>
      </c>
      <c r="H723">
        <v>1.7741044340000001</v>
      </c>
      <c r="I723">
        <v>5.3892488160000003</v>
      </c>
      <c r="J723">
        <v>2.967055453</v>
      </c>
      <c r="K723">
        <v>4.6102968039999999</v>
      </c>
      <c r="L723">
        <v>5.4484324080000004</v>
      </c>
      <c r="M723">
        <v>7.0937219960000002</v>
      </c>
      <c r="N723">
        <v>1.974066884</v>
      </c>
      <c r="O723">
        <v>9.8907103749999994</v>
      </c>
      <c r="P723">
        <v>1.8943540670000001</v>
      </c>
      <c r="Q723">
        <v>4.0223306350000003</v>
      </c>
    </row>
    <row r="724" spans="1:17">
      <c r="A724" t="e">
        <v>#N/A</v>
      </c>
      <c r="B724" s="14" t="s">
        <v>10396</v>
      </c>
      <c r="C724">
        <v>43.54491256</v>
      </c>
      <c r="D724">
        <v>0.93354736900000002</v>
      </c>
      <c r="E724">
        <v>0.69738823800000005</v>
      </c>
      <c r="F724">
        <v>0.50987628500000004</v>
      </c>
      <c r="G724">
        <v>0.40426835300000002</v>
      </c>
      <c r="H724">
        <v>0.71929676399999998</v>
      </c>
      <c r="I724">
        <v>4.0969289470000003</v>
      </c>
      <c r="J724">
        <v>2.0774965339999998</v>
      </c>
      <c r="K724">
        <v>3.610971492</v>
      </c>
      <c r="L724">
        <v>4.1419205549999996</v>
      </c>
      <c r="M724">
        <v>1.797558805</v>
      </c>
      <c r="N724">
        <v>1.9047266220000001</v>
      </c>
      <c r="O724">
        <v>34.742773290000002</v>
      </c>
      <c r="P724">
        <v>1.756214261</v>
      </c>
      <c r="Q724">
        <v>8.0468214899999992</v>
      </c>
    </row>
    <row r="725" spans="1:17">
      <c r="A725" t="s">
        <v>10397</v>
      </c>
      <c r="B725" s="14" t="s">
        <v>5339</v>
      </c>
      <c r="C725">
        <v>444.28285540000002</v>
      </c>
      <c r="D725">
        <v>181.65416310000001</v>
      </c>
      <c r="E725">
        <v>69.789176729999994</v>
      </c>
      <c r="F725">
        <v>62.099066069999999</v>
      </c>
      <c r="G725">
        <v>69.510805509999997</v>
      </c>
      <c r="H725">
        <v>113.9436185</v>
      </c>
      <c r="I725">
        <v>206.5473384</v>
      </c>
      <c r="J725">
        <v>60.479899099999997</v>
      </c>
      <c r="K725">
        <v>293.53080390000002</v>
      </c>
      <c r="L725">
        <v>542.60654550000004</v>
      </c>
      <c r="M725">
        <v>228.9453958</v>
      </c>
      <c r="N725">
        <v>49.805444340000001</v>
      </c>
      <c r="O725">
        <v>1821.184763</v>
      </c>
      <c r="P725">
        <v>68.893305600000005</v>
      </c>
      <c r="Q725">
        <v>1525.0219890000001</v>
      </c>
    </row>
    <row r="726" spans="1:17">
      <c r="A726" t="s">
        <v>10397</v>
      </c>
      <c r="B726" s="14" t="s">
        <v>810</v>
      </c>
      <c r="C726">
        <v>20.764072559999999</v>
      </c>
      <c r="D726">
        <v>195.24178380000001</v>
      </c>
      <c r="E726">
        <v>67.089527689999997</v>
      </c>
      <c r="F726">
        <v>66.367946989999993</v>
      </c>
      <c r="G726">
        <v>67.063376980000001</v>
      </c>
      <c r="H726">
        <v>62.614984190000001</v>
      </c>
      <c r="I726">
        <v>25.794630860000002</v>
      </c>
      <c r="J726">
        <v>22.325543759999999</v>
      </c>
      <c r="K726">
        <v>61.053067120000001</v>
      </c>
      <c r="L726">
        <v>80.177400689999999</v>
      </c>
      <c r="M726">
        <v>16.238282609999999</v>
      </c>
      <c r="N726">
        <v>20.00301528</v>
      </c>
      <c r="O726">
        <v>36.622875000000001</v>
      </c>
      <c r="P726">
        <v>36.114044409999998</v>
      </c>
      <c r="Q726">
        <v>67.140161070000005</v>
      </c>
    </row>
    <row r="727" spans="1:17">
      <c r="A727" t="s">
        <v>10398</v>
      </c>
      <c r="B727" s="14" t="s">
        <v>5973</v>
      </c>
      <c r="C727">
        <v>32.596319010000002</v>
      </c>
      <c r="D727">
        <v>2.0964704749999998</v>
      </c>
      <c r="E727">
        <v>1.8178261200000001</v>
      </c>
      <c r="F727">
        <v>1.7891107719999999</v>
      </c>
      <c r="G727">
        <v>1.225620186</v>
      </c>
      <c r="H727">
        <v>0.90862153199999995</v>
      </c>
      <c r="I727">
        <v>6.5170117369999998</v>
      </c>
      <c r="J727">
        <v>8.3644691770000001</v>
      </c>
      <c r="K727">
        <v>8.4669283990000004</v>
      </c>
      <c r="L727">
        <v>13.45399147</v>
      </c>
      <c r="M727">
        <v>8.5781657300000003</v>
      </c>
      <c r="N727">
        <v>3.758972092</v>
      </c>
      <c r="O727">
        <v>24.745771900000001</v>
      </c>
      <c r="P727">
        <v>1.8930894190000001</v>
      </c>
      <c r="Q727">
        <v>6.8668941840000004</v>
      </c>
    </row>
    <row r="728" spans="1:17">
      <c r="A728" t="s">
        <v>10399</v>
      </c>
      <c r="B728" s="14" t="s">
        <v>1985</v>
      </c>
      <c r="C728">
        <v>82.21248276</v>
      </c>
      <c r="D728">
        <v>8.471077974</v>
      </c>
      <c r="E728">
        <v>13.22131868</v>
      </c>
      <c r="F728">
        <v>6.2459844960000002</v>
      </c>
      <c r="G728">
        <v>6.6030497690000001</v>
      </c>
      <c r="H728">
        <v>39.651234090000003</v>
      </c>
      <c r="I728">
        <v>64.128318379999996</v>
      </c>
      <c r="J728">
        <v>28.115453089999999</v>
      </c>
      <c r="K728">
        <v>43.367059580000003</v>
      </c>
      <c r="L728">
        <v>59.194947929999998</v>
      </c>
      <c r="M728">
        <v>29.36012715</v>
      </c>
      <c r="N728">
        <v>15.790953289999999</v>
      </c>
      <c r="O728">
        <v>93.165944280000005</v>
      </c>
      <c r="P728">
        <v>22.374169680000001</v>
      </c>
      <c r="Q728">
        <v>47.315310359999998</v>
      </c>
    </row>
    <row r="729" spans="1:17">
      <c r="A729" t="s">
        <v>10400</v>
      </c>
      <c r="B729" s="14" t="s">
        <v>10401</v>
      </c>
      <c r="C729">
        <v>2.9710383600000001</v>
      </c>
      <c r="D729">
        <v>0.65818447599999996</v>
      </c>
      <c r="E729">
        <v>1.2643297550000001</v>
      </c>
      <c r="F729">
        <v>0</v>
      </c>
      <c r="G729">
        <v>0.51304271599999995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0.44574992200000002</v>
      </c>
      <c r="Q729">
        <v>0</v>
      </c>
    </row>
    <row r="730" spans="1:17">
      <c r="A730" t="s">
        <v>10402</v>
      </c>
      <c r="B730" s="14" t="s">
        <v>10403</v>
      </c>
      <c r="C730">
        <v>92.181770529999994</v>
      </c>
      <c r="D730">
        <v>3.8800562510000001</v>
      </c>
      <c r="E730">
        <v>2.6478959660000001</v>
      </c>
      <c r="F730">
        <v>1.3802510379999999</v>
      </c>
      <c r="G730">
        <v>3.8203359379999999</v>
      </c>
      <c r="H730">
        <v>4.9564042610000003</v>
      </c>
      <c r="I730">
        <v>2.6886096209999999</v>
      </c>
      <c r="J730">
        <v>8.6475793230000004</v>
      </c>
      <c r="K730">
        <v>10.036376649999999</v>
      </c>
      <c r="L730">
        <v>37.277284999999999</v>
      </c>
      <c r="M730">
        <v>12.38630364</v>
      </c>
      <c r="N730">
        <v>4.7726388660000003</v>
      </c>
      <c r="O730">
        <v>27.564112569999999</v>
      </c>
      <c r="P730">
        <v>5.2554711760000004</v>
      </c>
      <c r="Q730">
        <v>6.9705591160000004</v>
      </c>
    </row>
    <row r="731" spans="1:17">
      <c r="A731" t="s">
        <v>10404</v>
      </c>
      <c r="B731" s="14" t="s">
        <v>5326</v>
      </c>
      <c r="C731">
        <v>18.52306613</v>
      </c>
      <c r="D731">
        <v>2.7783974790000001</v>
      </c>
      <c r="E731">
        <v>4.2628548430000004</v>
      </c>
      <c r="F731">
        <v>3.011613144</v>
      </c>
      <c r="G731">
        <v>4.4980127220000004</v>
      </c>
      <c r="H731">
        <v>12.029373</v>
      </c>
      <c r="I731">
        <v>8.8165961979999992</v>
      </c>
      <c r="J731">
        <v>9.5720790319999995</v>
      </c>
      <c r="K731">
        <v>4.4057312419999999</v>
      </c>
      <c r="L731">
        <v>9.5500909239999991</v>
      </c>
      <c r="M731">
        <v>9.5062613840000001</v>
      </c>
      <c r="N731">
        <v>3.6708413769999999</v>
      </c>
      <c r="O731">
        <v>9.6871160649999997</v>
      </c>
      <c r="P731">
        <v>4.9212290850000002</v>
      </c>
      <c r="Q731">
        <v>5.0402853590000003</v>
      </c>
    </row>
    <row r="732" spans="1:17">
      <c r="A732" t="s">
        <v>10405</v>
      </c>
      <c r="B732" s="14" t="s">
        <v>5327</v>
      </c>
      <c r="C732">
        <v>41.267200819999999</v>
      </c>
      <c r="D732">
        <v>8.2379062820000009</v>
      </c>
      <c r="E732">
        <v>4.9531923019999997</v>
      </c>
      <c r="F732">
        <v>5.7818794980000003</v>
      </c>
      <c r="G732">
        <v>4.5157899659999998</v>
      </c>
      <c r="H732">
        <v>11.204521489999999</v>
      </c>
      <c r="I732">
        <v>11.02211851</v>
      </c>
      <c r="J732">
        <v>9.2173319869999997</v>
      </c>
      <c r="K732">
        <v>17.692236430000001</v>
      </c>
      <c r="L732">
        <v>30.56409897</v>
      </c>
      <c r="M732">
        <v>8.4147070129999992</v>
      </c>
      <c r="N732">
        <v>4.602603416</v>
      </c>
      <c r="O732">
        <v>14.397133139999999</v>
      </c>
      <c r="P732">
        <v>12.768320510000001</v>
      </c>
      <c r="Q732">
        <v>12.885282180000001</v>
      </c>
    </row>
    <row r="733" spans="1:17">
      <c r="A733" t="s">
        <v>10406</v>
      </c>
      <c r="B733" s="14" t="s">
        <v>3927</v>
      </c>
      <c r="C733">
        <v>5.2971955599999996</v>
      </c>
      <c r="D733">
        <v>0.55924903999999998</v>
      </c>
      <c r="E733">
        <v>0.48430709399999999</v>
      </c>
      <c r="F733">
        <v>0.24222827899999999</v>
      </c>
      <c r="G733">
        <v>0.485948467</v>
      </c>
      <c r="H733">
        <v>0.57217934800000003</v>
      </c>
      <c r="I733">
        <v>1.3880866590000001</v>
      </c>
      <c r="J733">
        <v>1.7837448950000001</v>
      </c>
      <c r="K733">
        <v>1.257857674</v>
      </c>
      <c r="L733">
        <v>2.3011130930000001</v>
      </c>
      <c r="M733">
        <v>1.032709152</v>
      </c>
      <c r="N733">
        <v>0.55096502400000003</v>
      </c>
      <c r="O733">
        <v>1.9249547840000001</v>
      </c>
      <c r="P733">
        <v>0.81958308099999999</v>
      </c>
      <c r="Q733">
        <v>0.91036572699999996</v>
      </c>
    </row>
    <row r="734" spans="1:17">
      <c r="A734" t="s">
        <v>10407</v>
      </c>
      <c r="B734" s="14" t="s">
        <v>3928</v>
      </c>
      <c r="C734">
        <v>6.1559764049999997</v>
      </c>
      <c r="D734">
        <v>3.4238952650000001</v>
      </c>
      <c r="E734">
        <v>2.3827984419999999</v>
      </c>
      <c r="F734">
        <v>2.7812756840000001</v>
      </c>
      <c r="G734">
        <v>1.334431752</v>
      </c>
      <c r="H734">
        <v>0.85514872099999995</v>
      </c>
      <c r="I734">
        <v>4.9662107310000003</v>
      </c>
      <c r="J734">
        <v>8.2522669180000001</v>
      </c>
      <c r="K734">
        <v>2.0796382520000001</v>
      </c>
      <c r="L734">
        <v>2.0689898109999998</v>
      </c>
      <c r="M734">
        <v>5.0283757250000001</v>
      </c>
      <c r="N734">
        <v>4.9245116109999998</v>
      </c>
      <c r="O734">
        <v>5.6571657200000001</v>
      </c>
      <c r="P734">
        <v>3.3799521499999998</v>
      </c>
      <c r="Q734">
        <v>3.6015459839999999</v>
      </c>
    </row>
    <row r="735" spans="1:17">
      <c r="A735" t="s">
        <v>10408</v>
      </c>
      <c r="B735" s="14" t="s">
        <v>10409</v>
      </c>
      <c r="C735">
        <v>16.024502900000002</v>
      </c>
      <c r="D735">
        <v>1.9271232819999999</v>
      </c>
      <c r="E735">
        <v>1.3638501679999999</v>
      </c>
      <c r="F735">
        <v>0.81017759</v>
      </c>
      <c r="G735">
        <v>0.790609063</v>
      </c>
      <c r="H735">
        <v>1.5825326239999999</v>
      </c>
      <c r="I735">
        <v>0</v>
      </c>
      <c r="J735">
        <v>2.1475141560000002</v>
      </c>
      <c r="K735">
        <v>2.0770032970000001</v>
      </c>
      <c r="L735">
        <v>3.1822072559999999</v>
      </c>
      <c r="M735">
        <v>3.515403251</v>
      </c>
      <c r="N735">
        <v>1.693175651</v>
      </c>
      <c r="O735">
        <v>4.5634598789999998</v>
      </c>
      <c r="P735">
        <v>0.89298238200000002</v>
      </c>
      <c r="Q735">
        <v>0.94420796699999998</v>
      </c>
    </row>
    <row r="736" spans="1:17">
      <c r="A736" t="s">
        <v>10410</v>
      </c>
      <c r="B736" s="14" t="s">
        <v>4834</v>
      </c>
      <c r="C736">
        <v>8.2985385859999994</v>
      </c>
      <c r="D736">
        <v>9.6245864650000001</v>
      </c>
      <c r="E736">
        <v>5.660715165</v>
      </c>
      <c r="F736">
        <v>4.4519251190000002</v>
      </c>
      <c r="G736">
        <v>5.4791264039999996</v>
      </c>
      <c r="H736">
        <v>8.6239090689999998</v>
      </c>
      <c r="I736">
        <v>12.101921320000001</v>
      </c>
      <c r="J736">
        <v>7.0546478050000001</v>
      </c>
      <c r="K736">
        <v>13.95127534</v>
      </c>
      <c r="L736">
        <v>30.844089239999999</v>
      </c>
      <c r="M736">
        <v>0.93702533499999996</v>
      </c>
      <c r="N736">
        <v>4.8741843740000004</v>
      </c>
      <c r="O736">
        <v>21.624590550000001</v>
      </c>
      <c r="P736">
        <v>2.4168497530000002</v>
      </c>
      <c r="Q736">
        <v>4.6979740789999997</v>
      </c>
    </row>
    <row r="737" spans="1:17">
      <c r="A737" t="s">
        <v>10411</v>
      </c>
      <c r="B737" s="14" t="s">
        <v>6652</v>
      </c>
      <c r="C737">
        <v>9.8598095790000002</v>
      </c>
      <c r="D737">
        <v>32.848180050000003</v>
      </c>
      <c r="E737">
        <v>17.38859763</v>
      </c>
      <c r="F737">
        <v>16.93126376</v>
      </c>
      <c r="G737">
        <v>15.84731944</v>
      </c>
      <c r="H737">
        <v>11.94270412</v>
      </c>
      <c r="I737">
        <v>17.143898270000001</v>
      </c>
      <c r="J737">
        <v>21.68150928</v>
      </c>
      <c r="K737">
        <v>32.514542519999999</v>
      </c>
      <c r="L737">
        <v>33.306518179999998</v>
      </c>
      <c r="M737">
        <v>2.1838111100000002</v>
      </c>
      <c r="N737">
        <v>9.0690364500000005</v>
      </c>
      <c r="O737">
        <v>22.67901273</v>
      </c>
      <c r="P737">
        <v>6.2016134660000004</v>
      </c>
      <c r="Q737">
        <v>8.6027837030000001</v>
      </c>
    </row>
    <row r="738" spans="1:17">
      <c r="A738" t="s">
        <v>10412</v>
      </c>
      <c r="B738" s="14" t="s">
        <v>4951</v>
      </c>
      <c r="C738">
        <v>15.272020660000001</v>
      </c>
      <c r="D738">
        <v>1.3254023640000001</v>
      </c>
      <c r="E738">
        <v>0.26800127499999998</v>
      </c>
      <c r="F738">
        <v>0.30003585500000002</v>
      </c>
      <c r="G738">
        <v>0.35343812000000002</v>
      </c>
      <c r="H738">
        <v>0.48373598600000001</v>
      </c>
      <c r="I738">
        <v>4.1328532190000002</v>
      </c>
      <c r="J738">
        <v>0.99795868600000004</v>
      </c>
      <c r="K738">
        <v>5.213967179</v>
      </c>
      <c r="L738">
        <v>7.9585511240000004</v>
      </c>
      <c r="M738">
        <v>8.1599438400000004</v>
      </c>
      <c r="N738">
        <v>0.79574306699999997</v>
      </c>
      <c r="O738">
        <v>8.7182632499999997</v>
      </c>
      <c r="P738">
        <v>0.47243034</v>
      </c>
      <c r="Q738">
        <v>6.0609776139999996</v>
      </c>
    </row>
    <row r="739" spans="1:17">
      <c r="A739" t="s">
        <v>10413</v>
      </c>
      <c r="B739" s="14" t="s">
        <v>10414</v>
      </c>
      <c r="C739">
        <v>21.427913449999998</v>
      </c>
      <c r="D739">
        <v>2.157727409</v>
      </c>
      <c r="E739">
        <v>3.3158836969999999</v>
      </c>
      <c r="F739">
        <v>1.590958315</v>
      </c>
      <c r="G739">
        <v>2.0182906840000001</v>
      </c>
      <c r="H739">
        <v>5.2369554459999996</v>
      </c>
      <c r="I739">
        <v>5.6815901430000002</v>
      </c>
      <c r="J739">
        <v>2.469477012</v>
      </c>
      <c r="K739">
        <v>6.185942839</v>
      </c>
      <c r="L739">
        <v>12.3085375</v>
      </c>
      <c r="M739">
        <v>3.7392614769999999</v>
      </c>
      <c r="N739">
        <v>4.3223899159999997</v>
      </c>
      <c r="O739">
        <v>15.10151241</v>
      </c>
      <c r="P739">
        <v>2.3380844949999999</v>
      </c>
      <c r="Q739">
        <v>2.678225115</v>
      </c>
    </row>
    <row r="740" spans="1:17">
      <c r="A740" t="s">
        <v>10413</v>
      </c>
      <c r="B740" s="14" t="s">
        <v>3601</v>
      </c>
      <c r="C740">
        <v>16.45851343</v>
      </c>
      <c r="D740">
        <v>2.046287237</v>
      </c>
      <c r="E740">
        <v>2.2155335150000002</v>
      </c>
      <c r="F740">
        <v>2.0574410090000002</v>
      </c>
      <c r="G740">
        <v>2.0010543670000001</v>
      </c>
      <c r="H740">
        <v>2.9669894559999999</v>
      </c>
      <c r="I740">
        <v>3.4288246330000001</v>
      </c>
      <c r="J740">
        <v>3.3851618999999999</v>
      </c>
      <c r="K740">
        <v>3.5808246349999999</v>
      </c>
      <c r="L740">
        <v>9.8688542219999995</v>
      </c>
      <c r="M740">
        <v>4.8356451790000001</v>
      </c>
      <c r="N740">
        <v>2.4843341799999998</v>
      </c>
      <c r="O740">
        <v>10.973666250000001</v>
      </c>
      <c r="P740">
        <v>1.6629970650000001</v>
      </c>
      <c r="Q740">
        <v>3.8098541899999998</v>
      </c>
    </row>
    <row r="741" spans="1:17">
      <c r="A741" t="s">
        <v>10415</v>
      </c>
      <c r="B741" s="14" t="s">
        <v>4860</v>
      </c>
      <c r="C741">
        <v>5.1955288279999996</v>
      </c>
      <c r="D741">
        <v>0.52883030099999995</v>
      </c>
      <c r="E741">
        <v>0.34359590499999998</v>
      </c>
      <c r="F741">
        <v>0.22936631299999999</v>
      </c>
      <c r="G741">
        <v>0.26672638999999998</v>
      </c>
      <c r="H741">
        <v>0.53928914100000003</v>
      </c>
      <c r="I741">
        <v>28.054420969999999</v>
      </c>
      <c r="J741">
        <v>0.71204233500000003</v>
      </c>
      <c r="K741">
        <v>12.99507728</v>
      </c>
      <c r="L741">
        <v>5.6784167559999998</v>
      </c>
      <c r="M741">
        <v>26.415129700000001</v>
      </c>
      <c r="N741">
        <v>1.003968915</v>
      </c>
      <c r="O741">
        <v>27.99211704</v>
      </c>
      <c r="P741">
        <v>0.56881994400000002</v>
      </c>
      <c r="Q741">
        <v>4.922980269</v>
      </c>
    </row>
    <row r="742" spans="1:17">
      <c r="A742" t="s">
        <v>10416</v>
      </c>
      <c r="B742" s="14" t="s">
        <v>1297</v>
      </c>
      <c r="C742">
        <v>3.3523235300000001</v>
      </c>
      <c r="D742">
        <v>1.874311957</v>
      </c>
      <c r="E742">
        <v>2.3946268719999999</v>
      </c>
      <c r="F742">
        <v>2.6075234850000002</v>
      </c>
      <c r="G742">
        <v>1.9847435250000001</v>
      </c>
      <c r="H742">
        <v>6.8052369290000003</v>
      </c>
      <c r="I742">
        <v>1.8623844000000001</v>
      </c>
      <c r="J742">
        <v>3.258144159</v>
      </c>
      <c r="K742">
        <v>2.896725124</v>
      </c>
      <c r="L742">
        <v>3.3285863290000002</v>
      </c>
      <c r="M742">
        <v>1.532128784</v>
      </c>
      <c r="N742">
        <v>2.0072018109999998</v>
      </c>
      <c r="O742">
        <v>5.1269588759999998</v>
      </c>
      <c r="P742">
        <v>3.6164843860000002</v>
      </c>
      <c r="Q742">
        <v>3.4018738800000001</v>
      </c>
    </row>
    <row r="743" spans="1:17">
      <c r="A743" t="s">
        <v>10417</v>
      </c>
      <c r="B743" s="14" t="s">
        <v>10418</v>
      </c>
      <c r="C743">
        <v>51.342754790000001</v>
      </c>
      <c r="D743">
        <v>84.56425299</v>
      </c>
      <c r="E743">
        <v>66.971888829999997</v>
      </c>
      <c r="F743">
        <v>74.749241479999995</v>
      </c>
      <c r="G743">
        <v>60.519628040000001</v>
      </c>
      <c r="H743">
        <v>115.7387373</v>
      </c>
      <c r="I743">
        <v>0</v>
      </c>
      <c r="J743">
        <v>13.017480989999999</v>
      </c>
      <c r="K743">
        <v>35.443780590000003</v>
      </c>
      <c r="L743">
        <v>43.725247809999999</v>
      </c>
      <c r="M743">
        <v>21.42495765</v>
      </c>
      <c r="N743">
        <v>40.17615997</v>
      </c>
      <c r="O743">
        <v>59.33320088</v>
      </c>
      <c r="P743">
        <v>71.001938890000005</v>
      </c>
      <c r="Q743">
        <v>89.003935170000005</v>
      </c>
    </row>
    <row r="744" spans="1:17">
      <c r="A744" t="s">
        <v>10417</v>
      </c>
      <c r="B744" s="14" t="s">
        <v>8458</v>
      </c>
      <c r="C744">
        <v>41.741491619999998</v>
      </c>
      <c r="D744">
        <v>330.9294926</v>
      </c>
      <c r="E744">
        <v>366.60124919999998</v>
      </c>
      <c r="F744">
        <v>293.40008460000001</v>
      </c>
      <c r="G744">
        <v>344.60251729999999</v>
      </c>
      <c r="H744">
        <v>510.26448340000002</v>
      </c>
      <c r="I744">
        <v>1319.7661889999999</v>
      </c>
      <c r="J744">
        <v>1232.0385450000001</v>
      </c>
      <c r="K744">
        <v>1461.6993339999999</v>
      </c>
      <c r="L744">
        <v>587.53811129999997</v>
      </c>
      <c r="M744">
        <v>76.715170939999993</v>
      </c>
      <c r="N744">
        <v>409.89270060000001</v>
      </c>
      <c r="O744">
        <v>118.0284104</v>
      </c>
      <c r="P744">
        <v>691.54505600000005</v>
      </c>
      <c r="Q744">
        <v>460.942701</v>
      </c>
    </row>
    <row r="745" spans="1:17">
      <c r="A745" t="s">
        <v>10419</v>
      </c>
      <c r="B745" s="14" t="s">
        <v>1589</v>
      </c>
      <c r="C745">
        <v>12.4514874</v>
      </c>
      <c r="D745">
        <v>5.2410006039999999</v>
      </c>
      <c r="E745">
        <v>4.0623740970000002</v>
      </c>
      <c r="F745">
        <v>4.4632110320000002</v>
      </c>
      <c r="G745">
        <v>3.153536935</v>
      </c>
      <c r="H745">
        <v>1.594019461</v>
      </c>
      <c r="I745">
        <v>10.89494874</v>
      </c>
      <c r="J745">
        <v>5.9982231590000001</v>
      </c>
      <c r="K745">
        <v>10.732366580000001</v>
      </c>
      <c r="L745">
        <v>7.8675676880000003</v>
      </c>
      <c r="M745">
        <v>4.7802418070000003</v>
      </c>
      <c r="N745">
        <v>4.0419534519999996</v>
      </c>
      <c r="O745">
        <v>9.6528260229999994</v>
      </c>
      <c r="P745">
        <v>7.908365195</v>
      </c>
      <c r="Q745">
        <v>3.994458362</v>
      </c>
    </row>
    <row r="746" spans="1:17">
      <c r="A746" t="s">
        <v>10420</v>
      </c>
      <c r="B746" s="14" t="s">
        <v>8698</v>
      </c>
      <c r="C746">
        <v>8.7335961449999999</v>
      </c>
      <c r="D746">
        <v>85.499025070000002</v>
      </c>
      <c r="E746">
        <v>56.191372520000002</v>
      </c>
      <c r="F746">
        <v>93.633157299999993</v>
      </c>
      <c r="G746">
        <v>46.033829750000002</v>
      </c>
      <c r="H746">
        <v>69.479503840000007</v>
      </c>
      <c r="I746">
        <v>72.172787580000005</v>
      </c>
      <c r="J746">
        <v>93.950544170000001</v>
      </c>
      <c r="K746">
        <v>86.031861039999995</v>
      </c>
      <c r="L746">
        <v>47.300482469999999</v>
      </c>
      <c r="M746">
        <v>9.5797393720000006</v>
      </c>
      <c r="N746">
        <v>41.833885889999998</v>
      </c>
      <c r="O746">
        <v>4.6058417939999998</v>
      </c>
      <c r="P746">
        <v>90.973384330000002</v>
      </c>
      <c r="Q746">
        <v>63.754164420000002</v>
      </c>
    </row>
    <row r="747" spans="1:17">
      <c r="A747" t="s">
        <v>10421</v>
      </c>
      <c r="B747" s="14" t="s">
        <v>8168</v>
      </c>
      <c r="C747">
        <v>7.7162618089999997</v>
      </c>
      <c r="D747">
        <v>24.547132680000001</v>
      </c>
      <c r="E747">
        <v>17.994492919999999</v>
      </c>
      <c r="F747">
        <v>24.703848990000001</v>
      </c>
      <c r="G747">
        <v>16.04274603</v>
      </c>
      <c r="H747">
        <v>41.132969289999998</v>
      </c>
      <c r="I747">
        <v>17.104219059999998</v>
      </c>
      <c r="J747">
        <v>21.559383310000001</v>
      </c>
      <c r="K747">
        <v>32.764494159999998</v>
      </c>
      <c r="L747">
        <v>12.481482570000001</v>
      </c>
      <c r="M747">
        <v>5.3322204019999999</v>
      </c>
      <c r="N747">
        <v>11.07195145</v>
      </c>
      <c r="O747">
        <v>8.2037684330000005</v>
      </c>
      <c r="P747">
        <v>24.172438580000001</v>
      </c>
      <c r="Q747">
        <v>35.433438700000004</v>
      </c>
    </row>
    <row r="748" spans="1:17">
      <c r="A748" t="s">
        <v>10422</v>
      </c>
      <c r="B748" s="14" t="s">
        <v>7783</v>
      </c>
      <c r="C748">
        <v>10.604772970000001</v>
      </c>
      <c r="D748">
        <v>1.3553724760000001</v>
      </c>
      <c r="E748">
        <v>1.301791377</v>
      </c>
      <c r="F748">
        <v>1.499036279</v>
      </c>
      <c r="G748">
        <v>1.0564879629999999</v>
      </c>
      <c r="H748">
        <v>0.39161712700000001</v>
      </c>
      <c r="I748">
        <v>3.2714736329999998</v>
      </c>
      <c r="J748">
        <v>1.3702243810000001</v>
      </c>
      <c r="K748">
        <v>3.0530409949999999</v>
      </c>
      <c r="L748">
        <v>2.8349145130000002</v>
      </c>
      <c r="M748">
        <v>2.7402785340000002</v>
      </c>
      <c r="N748">
        <v>0.77933461000000004</v>
      </c>
      <c r="O748">
        <v>5.8722776999999997</v>
      </c>
      <c r="P748">
        <v>1.25448336</v>
      </c>
      <c r="Q748">
        <v>1.962709171</v>
      </c>
    </row>
    <row r="749" spans="1:17">
      <c r="A749" t="s">
        <v>10423</v>
      </c>
      <c r="B749" s="14" t="s">
        <v>8167</v>
      </c>
      <c r="C749">
        <v>8.9372263010000008</v>
      </c>
      <c r="D749">
        <v>5.3622152730000003</v>
      </c>
      <c r="E749">
        <v>4.7342536959999997</v>
      </c>
      <c r="F749">
        <v>7.0457408509999997</v>
      </c>
      <c r="G749">
        <v>2.9901276769999998</v>
      </c>
      <c r="H749">
        <v>0.78658895399999995</v>
      </c>
      <c r="I749">
        <v>8.6888880820000001</v>
      </c>
      <c r="J749">
        <v>11.11732275</v>
      </c>
      <c r="K749">
        <v>14.69709258</v>
      </c>
      <c r="L749">
        <v>9.7646990910000007</v>
      </c>
      <c r="M749">
        <v>4.2888553639999998</v>
      </c>
      <c r="N749">
        <v>5.7839735220000001</v>
      </c>
      <c r="O749">
        <v>5.3612995229999996</v>
      </c>
      <c r="P749">
        <v>10.615198769999999</v>
      </c>
      <c r="Q749">
        <v>6.527720907</v>
      </c>
    </row>
    <row r="750" spans="1:17">
      <c r="A750" t="s">
        <v>10424</v>
      </c>
      <c r="B750" s="14" t="s">
        <v>5467</v>
      </c>
      <c r="C750">
        <v>7.9306546190000002</v>
      </c>
      <c r="D750">
        <v>9.8129602089999999</v>
      </c>
      <c r="E750">
        <v>2.8192776959999999</v>
      </c>
      <c r="F750">
        <v>5.0026386360000004</v>
      </c>
      <c r="G750">
        <v>2.0375125000000001</v>
      </c>
      <c r="H750">
        <v>3.0458090819999999</v>
      </c>
      <c r="I750">
        <v>0.28208363199999997</v>
      </c>
      <c r="J750">
        <v>3.8253182080000001</v>
      </c>
      <c r="K750">
        <v>7.9852264469999996</v>
      </c>
      <c r="L750">
        <v>5.988809721</v>
      </c>
      <c r="M750">
        <v>2.5990932230000001</v>
      </c>
      <c r="N750">
        <v>4.7689131529999997</v>
      </c>
      <c r="O750">
        <v>3.6417431059999998</v>
      </c>
      <c r="P750">
        <v>6.3845585979999999</v>
      </c>
      <c r="Q750">
        <v>2.7923789719999998</v>
      </c>
    </row>
    <row r="751" spans="1:17">
      <c r="A751" t="s">
        <v>10425</v>
      </c>
      <c r="B751" s="14" t="s">
        <v>6431</v>
      </c>
      <c r="C751">
        <v>7.3692778729999997</v>
      </c>
      <c r="D751">
        <v>0.97952507600000005</v>
      </c>
      <c r="E751">
        <v>1.128962544</v>
      </c>
      <c r="F751">
        <v>0.72223375300000003</v>
      </c>
      <c r="G751">
        <v>1.3234378120000001</v>
      </c>
      <c r="H751">
        <v>0.90566701699999996</v>
      </c>
      <c r="I751">
        <v>3.8688344020000001</v>
      </c>
      <c r="J751">
        <v>0.97157439599999995</v>
      </c>
      <c r="K751">
        <v>2.273288263</v>
      </c>
      <c r="L751">
        <v>5.7738549920000004</v>
      </c>
      <c r="M751">
        <v>4.5266148929999996</v>
      </c>
      <c r="N751">
        <v>1.090110234</v>
      </c>
      <c r="O751">
        <v>13.711009130000001</v>
      </c>
      <c r="P751">
        <v>2.6092755950000002</v>
      </c>
      <c r="Q751">
        <v>3.4447977569999999</v>
      </c>
    </row>
    <row r="752" spans="1:17">
      <c r="A752" t="s">
        <v>10426</v>
      </c>
      <c r="B752" s="14" t="s">
        <v>1383</v>
      </c>
      <c r="C752">
        <v>32.039081090000003</v>
      </c>
      <c r="D752">
        <v>3.2879186840000001</v>
      </c>
      <c r="E752">
        <v>2.4812381289999998</v>
      </c>
      <c r="F752">
        <v>2.2767735839999999</v>
      </c>
      <c r="G752">
        <v>2.1560671349999998</v>
      </c>
      <c r="H752">
        <v>4.5238145000000003</v>
      </c>
      <c r="I752">
        <v>17.86476034</v>
      </c>
      <c r="J752">
        <v>5.8236269070000004</v>
      </c>
      <c r="K752">
        <v>5.0229593709999998</v>
      </c>
      <c r="L752">
        <v>5.8053045089999999</v>
      </c>
      <c r="M752">
        <v>17.183964889999999</v>
      </c>
      <c r="N752">
        <v>2.0328410460000002</v>
      </c>
      <c r="O752">
        <v>21.13301044</v>
      </c>
      <c r="P752">
        <v>3.0042985309999999</v>
      </c>
      <c r="Q752">
        <v>6.1539593630000002</v>
      </c>
    </row>
    <row r="753" spans="1:17">
      <c r="A753" t="e">
        <v>#N/A</v>
      </c>
      <c r="B753" s="14" t="s">
        <v>10427</v>
      </c>
      <c r="C753">
        <v>0</v>
      </c>
      <c r="D753">
        <v>0</v>
      </c>
      <c r="E753">
        <v>1.2092328160000001</v>
      </c>
      <c r="F753">
        <v>0</v>
      </c>
      <c r="G753">
        <v>0.65424713300000004</v>
      </c>
      <c r="H753">
        <v>1.455091159</v>
      </c>
      <c r="I753">
        <v>0</v>
      </c>
      <c r="J753">
        <v>0.96060390200000001</v>
      </c>
      <c r="K753">
        <v>1.7187678660000001</v>
      </c>
      <c r="L753">
        <v>2.393954082</v>
      </c>
      <c r="M753">
        <v>0</v>
      </c>
      <c r="N753">
        <v>0.46704722799999998</v>
      </c>
      <c r="O753">
        <v>4.1959641300000001</v>
      </c>
      <c r="P753">
        <v>0</v>
      </c>
      <c r="Q753">
        <v>2.604512497</v>
      </c>
    </row>
    <row r="754" spans="1:17">
      <c r="A754" t="s">
        <v>10428</v>
      </c>
      <c r="B754" s="14" t="s">
        <v>10429</v>
      </c>
      <c r="C754">
        <v>19.40147868</v>
      </c>
      <c r="D754">
        <v>5.1167585080000002</v>
      </c>
      <c r="E754">
        <v>4.9144808710000003</v>
      </c>
      <c r="F754">
        <v>1.7606130790000001</v>
      </c>
      <c r="G754">
        <v>3.350272232</v>
      </c>
      <c r="H754">
        <v>5.6771341870000001</v>
      </c>
      <c r="I754">
        <v>17.51505865</v>
      </c>
      <c r="J754">
        <v>11.36069917</v>
      </c>
      <c r="K754">
        <v>28.500016609999999</v>
      </c>
      <c r="L754">
        <v>19.847860919999999</v>
      </c>
      <c r="M754">
        <v>19.507735490000002</v>
      </c>
      <c r="N754">
        <v>7.972193184</v>
      </c>
      <c r="O754">
        <v>21.48671564</v>
      </c>
      <c r="P754">
        <v>10.11862294</v>
      </c>
      <c r="Q754">
        <v>57.794540179999998</v>
      </c>
    </row>
    <row r="755" spans="1:17">
      <c r="A755" t="s">
        <v>10430</v>
      </c>
      <c r="B755" s="14" t="s">
        <v>6509</v>
      </c>
      <c r="C755">
        <v>67.801755999999997</v>
      </c>
      <c r="D755">
        <v>4.3065365409999998</v>
      </c>
      <c r="E755">
        <v>4.0858463580000004</v>
      </c>
      <c r="F755">
        <v>4.0659853149999998</v>
      </c>
      <c r="G755">
        <v>3.11124182</v>
      </c>
      <c r="H755">
        <v>6.5554279089999996</v>
      </c>
      <c r="I755">
        <v>36.64658258</v>
      </c>
      <c r="J755">
        <v>7.7537608880000004</v>
      </c>
      <c r="K755">
        <v>24.9507473</v>
      </c>
      <c r="L755">
        <v>41.34311976</v>
      </c>
      <c r="M755">
        <v>50.967293060000003</v>
      </c>
      <c r="N755">
        <v>7.656678962</v>
      </c>
      <c r="O755">
        <v>82.965435409999998</v>
      </c>
      <c r="P755">
        <v>4.2681450600000002</v>
      </c>
      <c r="Q755">
        <v>17.60064358</v>
      </c>
    </row>
    <row r="756" spans="1:17">
      <c r="A756" t="s">
        <v>10431</v>
      </c>
      <c r="B756" s="14" t="s">
        <v>10432</v>
      </c>
      <c r="C756">
        <v>9.8432160240000002</v>
      </c>
      <c r="D756">
        <v>0.22782408200000001</v>
      </c>
      <c r="E756">
        <v>0.218817654</v>
      </c>
      <c r="F756">
        <v>0.17998034299999999</v>
      </c>
      <c r="G756">
        <v>5.0738483000000001E-2</v>
      </c>
      <c r="H756">
        <v>0.112845917</v>
      </c>
      <c r="I756">
        <v>4.9276829490000003</v>
      </c>
      <c r="J756">
        <v>0.37248603800000002</v>
      </c>
      <c r="K756">
        <v>3.065778044</v>
      </c>
      <c r="L756">
        <v>5.198397623</v>
      </c>
      <c r="M756">
        <v>6.2041677440000003</v>
      </c>
      <c r="N756">
        <v>0.74252368000000002</v>
      </c>
      <c r="O756">
        <v>11.877369829999999</v>
      </c>
      <c r="P756">
        <v>0.462875853</v>
      </c>
      <c r="Q756">
        <v>2.0198638359999999</v>
      </c>
    </row>
    <row r="757" spans="1:17">
      <c r="A757" t="s">
        <v>10433</v>
      </c>
      <c r="B757" s="14" t="s">
        <v>10434</v>
      </c>
      <c r="C757">
        <v>7.600754577</v>
      </c>
      <c r="D757">
        <v>0</v>
      </c>
      <c r="E757">
        <v>0.539085386</v>
      </c>
      <c r="F757">
        <v>0.34487031000000001</v>
      </c>
      <c r="G757">
        <v>0.43750268399999998</v>
      </c>
      <c r="H757">
        <v>0</v>
      </c>
      <c r="I757">
        <v>3.694776412</v>
      </c>
      <c r="J757">
        <v>0.96355053999999996</v>
      </c>
      <c r="K757">
        <v>4.5974404270000004</v>
      </c>
      <c r="L757">
        <v>4.8025950000000002</v>
      </c>
      <c r="M757">
        <v>0</v>
      </c>
      <c r="N757">
        <v>0.62463985200000005</v>
      </c>
      <c r="O757">
        <v>0</v>
      </c>
      <c r="P757">
        <v>0.76023606300000002</v>
      </c>
      <c r="Q757">
        <v>0</v>
      </c>
    </row>
    <row r="758" spans="1:17">
      <c r="A758" t="s">
        <v>10430</v>
      </c>
      <c r="B758" s="14" t="s">
        <v>10435</v>
      </c>
      <c r="C758">
        <v>120.13798749999999</v>
      </c>
      <c r="D758">
        <v>289.43363140000002</v>
      </c>
      <c r="E758">
        <v>41.006428390000004</v>
      </c>
      <c r="F758">
        <v>15.67174292</v>
      </c>
      <c r="G758">
        <v>80.821329169999998</v>
      </c>
      <c r="H758">
        <v>60.558248429999999</v>
      </c>
      <c r="I758">
        <v>47.449886169999999</v>
      </c>
      <c r="J758">
        <v>30.45987646</v>
      </c>
      <c r="K758">
        <v>46.552567230000001</v>
      </c>
      <c r="L758">
        <v>91.724713390000005</v>
      </c>
      <c r="M758">
        <v>52.84822887</v>
      </c>
      <c r="N758">
        <v>15.73524572</v>
      </c>
      <c r="O758">
        <v>85.928259359999998</v>
      </c>
      <c r="P758">
        <v>25.53471673</v>
      </c>
      <c r="Q758">
        <v>53.33725896</v>
      </c>
    </row>
    <row r="759" spans="1:17">
      <c r="A759" t="s">
        <v>10436</v>
      </c>
      <c r="B759" s="14" t="s">
        <v>8669</v>
      </c>
      <c r="C759">
        <v>5.6126697480000001</v>
      </c>
      <c r="D759">
        <v>2.7649162230000002</v>
      </c>
      <c r="E759">
        <v>2.176345161</v>
      </c>
      <c r="F759">
        <v>2.352296736</v>
      </c>
      <c r="G759">
        <v>1.7598686290000001</v>
      </c>
      <c r="H759">
        <v>2.0421236440000001</v>
      </c>
      <c r="I759">
        <v>2.3693612690000001</v>
      </c>
      <c r="J759">
        <v>1.7226280270000001</v>
      </c>
      <c r="K759">
        <v>2.077151867</v>
      </c>
      <c r="L759">
        <v>3.8263879809999999</v>
      </c>
      <c r="M759">
        <v>2.6934451410000002</v>
      </c>
      <c r="N759">
        <v>2.239521528</v>
      </c>
      <c r="O759">
        <v>4.1712025390000003</v>
      </c>
      <c r="P759">
        <v>1.041517968</v>
      </c>
      <c r="Q759">
        <v>3.4521900269999999</v>
      </c>
    </row>
    <row r="760" spans="1:17">
      <c r="A760" t="s">
        <v>10437</v>
      </c>
      <c r="B760" s="14" t="s">
        <v>9008</v>
      </c>
      <c r="C760">
        <v>7.3336174380000001</v>
      </c>
      <c r="D760">
        <v>11.77865315</v>
      </c>
      <c r="E760">
        <v>12.141985890000001</v>
      </c>
      <c r="F760">
        <v>17.219784109999999</v>
      </c>
      <c r="G760">
        <v>6.9650815760000002</v>
      </c>
      <c r="H760">
        <v>11.97018388</v>
      </c>
      <c r="I760">
        <v>2.6736894790000001</v>
      </c>
      <c r="J760">
        <v>7.0888516590000004</v>
      </c>
      <c r="K760">
        <v>11.02033514</v>
      </c>
      <c r="L760">
        <v>5.2130276469999997</v>
      </c>
      <c r="M760">
        <v>0.87982623000000004</v>
      </c>
      <c r="N760">
        <v>3.6726188830000002</v>
      </c>
      <c r="O760">
        <v>1.0152277249999999</v>
      </c>
      <c r="P760">
        <v>16.779194610000001</v>
      </c>
      <c r="Q760">
        <v>10.39781515</v>
      </c>
    </row>
    <row r="761" spans="1:17">
      <c r="A761" t="s">
        <v>10438</v>
      </c>
      <c r="B761" s="14" t="s">
        <v>6388</v>
      </c>
      <c r="C761">
        <v>4.5361025020000003</v>
      </c>
      <c r="D761">
        <v>0.33496619500000002</v>
      </c>
      <c r="E761">
        <v>0.64344836999999999</v>
      </c>
      <c r="F761">
        <v>0.30872600700000002</v>
      </c>
      <c r="G761">
        <v>0.32637500000000003</v>
      </c>
      <c r="H761">
        <v>0.79846878700000001</v>
      </c>
      <c r="I761">
        <v>2.4806576640000002</v>
      </c>
      <c r="J761">
        <v>2.3241338800000002</v>
      </c>
      <c r="K761">
        <v>2.6579938759999999</v>
      </c>
      <c r="L761">
        <v>4.4186804640000004</v>
      </c>
      <c r="M761">
        <v>2.5396174060000001</v>
      </c>
      <c r="N761">
        <v>1.001853712</v>
      </c>
      <c r="O761">
        <v>1.465226833</v>
      </c>
      <c r="P761">
        <v>1.304405034</v>
      </c>
      <c r="Q761">
        <v>0.25985525100000001</v>
      </c>
    </row>
    <row r="762" spans="1:17">
      <c r="A762" t="s">
        <v>10439</v>
      </c>
      <c r="B762" s="14" t="s">
        <v>7942</v>
      </c>
      <c r="C762">
        <v>8.9475200810000004</v>
      </c>
      <c r="D762">
        <v>2.3239296469999999</v>
      </c>
      <c r="E762">
        <v>6.187399342</v>
      </c>
      <c r="F762">
        <v>0.52497068000000002</v>
      </c>
      <c r="G762">
        <v>4.5020121169999996</v>
      </c>
      <c r="H762">
        <v>3.080857934</v>
      </c>
      <c r="I762">
        <v>4.9493717650000004</v>
      </c>
      <c r="J762">
        <v>12.45752909</v>
      </c>
      <c r="K762">
        <v>4.129023589</v>
      </c>
      <c r="L762">
        <v>9.0651895899999992</v>
      </c>
      <c r="M762">
        <v>1.1844952310000001</v>
      </c>
      <c r="N762">
        <v>5.476857152</v>
      </c>
      <c r="O762">
        <v>4.6128959409999997</v>
      </c>
      <c r="P762">
        <v>4.0966699010000003</v>
      </c>
      <c r="Q762">
        <v>4.1358919030000001</v>
      </c>
    </row>
    <row r="763" spans="1:17">
      <c r="A763" t="s">
        <v>10440</v>
      </c>
      <c r="B763" s="14" t="s">
        <v>8587</v>
      </c>
      <c r="C763">
        <v>2.5301354580000002</v>
      </c>
      <c r="D763">
        <v>3.9235680419999999</v>
      </c>
      <c r="E763">
        <v>3.4693759310000001</v>
      </c>
      <c r="F763">
        <v>3.5205412950000001</v>
      </c>
      <c r="G763">
        <v>3.05834926</v>
      </c>
      <c r="H763">
        <v>14.467706919999999</v>
      </c>
      <c r="I763">
        <v>2.049858935</v>
      </c>
      <c r="J763">
        <v>5.4170474640000004</v>
      </c>
      <c r="K763">
        <v>6.631706103</v>
      </c>
      <c r="L763">
        <v>9.7697445359999993</v>
      </c>
      <c r="M763">
        <v>0</v>
      </c>
      <c r="N763">
        <v>2.425847756</v>
      </c>
      <c r="O763">
        <v>2.8020699869999999</v>
      </c>
      <c r="P763">
        <v>4.2177834670000003</v>
      </c>
      <c r="Q763">
        <v>4.4448691829999998</v>
      </c>
    </row>
    <row r="764" spans="1:17">
      <c r="A764" t="s">
        <v>10441</v>
      </c>
      <c r="B764" s="14" t="s">
        <v>3030</v>
      </c>
      <c r="C764">
        <v>1.4089344150000001</v>
      </c>
      <c r="D764">
        <v>1.3872273260000001</v>
      </c>
      <c r="E764">
        <v>1.448970785</v>
      </c>
      <c r="F764">
        <v>0.72451525999999999</v>
      </c>
      <c r="G764">
        <v>1.2975818800000001</v>
      </c>
      <c r="H764">
        <v>3.0061587630000002</v>
      </c>
      <c r="I764">
        <v>1.5980818370000001</v>
      </c>
      <c r="J764">
        <v>1.4685805670000001</v>
      </c>
      <c r="K764">
        <v>1.704433941</v>
      </c>
      <c r="L764">
        <v>1.7804920049999999</v>
      </c>
      <c r="M764">
        <v>3.3055184849999999</v>
      </c>
      <c r="N764">
        <v>0.92630443500000004</v>
      </c>
      <c r="O764">
        <v>1.733738022</v>
      </c>
      <c r="P764">
        <v>1.808514561</v>
      </c>
      <c r="Q764">
        <v>1.0761632379999999</v>
      </c>
    </row>
    <row r="765" spans="1:17">
      <c r="A765" t="s">
        <v>10442</v>
      </c>
      <c r="B765" s="14" t="s">
        <v>8625</v>
      </c>
      <c r="C765">
        <v>4.4597660039999996</v>
      </c>
      <c r="D765">
        <v>2.963962488</v>
      </c>
      <c r="E765">
        <v>6.262937998</v>
      </c>
      <c r="F765">
        <v>4.795782912</v>
      </c>
      <c r="G765">
        <v>4.9287559400000003</v>
      </c>
      <c r="H765">
        <v>18.32692029</v>
      </c>
      <c r="I765">
        <v>3.2518820480000001</v>
      </c>
      <c r="J765">
        <v>12.55113025</v>
      </c>
      <c r="K765">
        <v>2.0231716780000002</v>
      </c>
      <c r="L765">
        <v>3.9451122349999999</v>
      </c>
      <c r="M765">
        <v>2.5682184659999998</v>
      </c>
      <c r="N765">
        <v>1.9241740570000001</v>
      </c>
      <c r="O765">
        <v>1.975637538</v>
      </c>
      <c r="P765">
        <v>4.4161012770000001</v>
      </c>
      <c r="Q765">
        <v>3.372365533</v>
      </c>
    </row>
    <row r="766" spans="1:17">
      <c r="A766" t="s">
        <v>10443</v>
      </c>
      <c r="B766" s="14" t="s">
        <v>5885</v>
      </c>
      <c r="C766">
        <v>0.76476728100000002</v>
      </c>
      <c r="D766">
        <v>11.012401369999999</v>
      </c>
      <c r="E766">
        <v>9.641392389</v>
      </c>
      <c r="F766">
        <v>13.16861731</v>
      </c>
      <c r="G766">
        <v>6.8671717589999997</v>
      </c>
      <c r="H766">
        <v>3.083984874</v>
      </c>
      <c r="I766">
        <v>5.0187379600000002</v>
      </c>
      <c r="J766">
        <v>19.971666679999998</v>
      </c>
      <c r="K766">
        <v>13.01011787</v>
      </c>
      <c r="L766">
        <v>6.0403008099999997</v>
      </c>
      <c r="M766">
        <v>2.9360127149999999</v>
      </c>
      <c r="N766">
        <v>12.397076759999999</v>
      </c>
      <c r="O766">
        <v>0.84696313000000001</v>
      </c>
      <c r="P766">
        <v>16.350354769999999</v>
      </c>
      <c r="Q766">
        <v>7.8858850609999998</v>
      </c>
    </row>
    <row r="767" spans="1:17">
      <c r="A767" t="s">
        <v>10444</v>
      </c>
      <c r="B767" s="14" t="s">
        <v>3673</v>
      </c>
      <c r="C767">
        <v>1.0239033019999999</v>
      </c>
      <c r="D767">
        <v>1.134144324</v>
      </c>
      <c r="E767">
        <v>1.180084642</v>
      </c>
      <c r="F767">
        <v>1.3705032100000001</v>
      </c>
      <c r="G767">
        <v>0.94298099199999996</v>
      </c>
      <c r="H767">
        <v>0.98308844799999995</v>
      </c>
      <c r="I767">
        <v>0.49772607899999999</v>
      </c>
      <c r="J767">
        <v>1.882108844</v>
      </c>
      <c r="K767">
        <v>0.851571352</v>
      </c>
      <c r="L767">
        <v>0.53913428699999999</v>
      </c>
      <c r="M767">
        <v>0</v>
      </c>
      <c r="N767">
        <v>1.3463311840000001</v>
      </c>
      <c r="O767">
        <v>0.56697531800000001</v>
      </c>
      <c r="P767">
        <v>1.177737603</v>
      </c>
      <c r="Q767">
        <v>1.0557961819999999</v>
      </c>
    </row>
    <row r="768" spans="1:17">
      <c r="A768" t="e">
        <v>#N/A</v>
      </c>
      <c r="B768" s="14" t="s">
        <v>10445</v>
      </c>
      <c r="C768">
        <v>4.1816977460000002</v>
      </c>
      <c r="D768">
        <v>0.28072304999999997</v>
      </c>
      <c r="E768">
        <v>0.41791937099999998</v>
      </c>
      <c r="F768">
        <v>0.482966583</v>
      </c>
      <c r="G768">
        <v>0.26258215699999998</v>
      </c>
      <c r="H768">
        <v>0.19466699800000001</v>
      </c>
      <c r="I768">
        <v>1.478364051</v>
      </c>
      <c r="J768">
        <v>1.333320574</v>
      </c>
      <c r="K768">
        <v>0.86228458500000005</v>
      </c>
      <c r="L768">
        <v>1.2010171599999999</v>
      </c>
      <c r="M768">
        <v>1.459447867</v>
      </c>
      <c r="N768">
        <v>0.15620787899999999</v>
      </c>
      <c r="O768">
        <v>0.84202532699999999</v>
      </c>
      <c r="P768">
        <v>0.30418773399999999</v>
      </c>
      <c r="Q768">
        <v>0.95821125600000001</v>
      </c>
    </row>
    <row r="769" spans="1:17">
      <c r="A769" t="s">
        <v>10446</v>
      </c>
      <c r="B769" s="14" t="s">
        <v>6530</v>
      </c>
      <c r="C769">
        <v>2.470624167</v>
      </c>
      <c r="D769">
        <v>2.0629979129999998</v>
      </c>
      <c r="E769">
        <v>2.1431931209999999</v>
      </c>
      <c r="F769">
        <v>2.1988854760000001</v>
      </c>
      <c r="G769">
        <v>2.559783307</v>
      </c>
      <c r="H769">
        <v>0.29195570399999998</v>
      </c>
      <c r="I769">
        <v>1.6629044319999999</v>
      </c>
      <c r="J769">
        <v>5.0112313999999998</v>
      </c>
      <c r="K769">
        <v>2.5864569359999998</v>
      </c>
      <c r="L769">
        <v>1.80124939</v>
      </c>
      <c r="M769">
        <v>1.094417993</v>
      </c>
      <c r="N769">
        <v>1.9679173599999999</v>
      </c>
      <c r="O769">
        <v>1.894266365</v>
      </c>
      <c r="P769">
        <v>2.3095712700000002</v>
      </c>
      <c r="Q769">
        <v>0.91451589300000002</v>
      </c>
    </row>
    <row r="770" spans="1:17">
      <c r="A770" t="s">
        <v>10447</v>
      </c>
      <c r="B770" s="14" t="s">
        <v>8244</v>
      </c>
      <c r="C770">
        <v>9.385780273</v>
      </c>
      <c r="D770">
        <v>4.1585291870000001</v>
      </c>
      <c r="E770">
        <v>5.0977745470000002</v>
      </c>
      <c r="F770">
        <v>2.9586242349999998</v>
      </c>
      <c r="G770">
        <v>4.6916406249999998</v>
      </c>
      <c r="H770">
        <v>0.37943764699999999</v>
      </c>
      <c r="I770">
        <v>0.72039300900000003</v>
      </c>
      <c r="J770">
        <v>0.25049240499999997</v>
      </c>
      <c r="K770">
        <v>1.344586345</v>
      </c>
      <c r="L770">
        <v>3.1213037680000002</v>
      </c>
      <c r="M770">
        <v>9.482337716</v>
      </c>
      <c r="N770">
        <v>4.0799592220000003</v>
      </c>
      <c r="O770">
        <v>5.4708144750000001</v>
      </c>
      <c r="P770">
        <v>2.3716455170000001</v>
      </c>
      <c r="Q770">
        <v>4.7541699409999998</v>
      </c>
    </row>
    <row r="771" spans="1:17">
      <c r="A771" t="s">
        <v>10448</v>
      </c>
      <c r="B771" s="14" t="s">
        <v>10449</v>
      </c>
      <c r="C771">
        <v>1.3419149699999999</v>
      </c>
      <c r="D771">
        <v>7.3576576530000004</v>
      </c>
      <c r="E771">
        <v>2.4983607870000002</v>
      </c>
      <c r="F771">
        <v>2.28325997</v>
      </c>
      <c r="G771">
        <v>0.98482529399999996</v>
      </c>
      <c r="H771">
        <v>2.0614776460000002</v>
      </c>
      <c r="I771">
        <v>0</v>
      </c>
      <c r="J771">
        <v>2.1264383699999998</v>
      </c>
      <c r="K771">
        <v>3.652556245</v>
      </c>
      <c r="L771">
        <v>6.3592443940000001</v>
      </c>
      <c r="M771">
        <v>0</v>
      </c>
      <c r="N771">
        <v>2.315886501</v>
      </c>
      <c r="O771">
        <v>1.4861416409999999</v>
      </c>
      <c r="P771">
        <v>0.80531911099999998</v>
      </c>
      <c r="Q771">
        <v>1.8449511759999999</v>
      </c>
    </row>
    <row r="772" spans="1:17">
      <c r="A772" t="s">
        <v>10450</v>
      </c>
      <c r="B772" s="14" t="s">
        <v>6586</v>
      </c>
      <c r="C772">
        <v>3.8434093250000001</v>
      </c>
      <c r="D772">
        <v>0.80887166099999996</v>
      </c>
      <c r="E772">
        <v>1.942237601</v>
      </c>
      <c r="F772">
        <v>0.81090259399999998</v>
      </c>
      <c r="G772">
        <v>0.76323758100000005</v>
      </c>
      <c r="H772">
        <v>0.88564878400000002</v>
      </c>
      <c r="I772">
        <v>1.40122977</v>
      </c>
      <c r="J772">
        <v>2.606682948</v>
      </c>
      <c r="K772">
        <v>1.8307397139999999</v>
      </c>
      <c r="L772">
        <v>1.4570925729999999</v>
      </c>
      <c r="M772">
        <v>1.475520583</v>
      </c>
      <c r="N772">
        <v>1.4213535939999999</v>
      </c>
      <c r="O772">
        <v>1.2769476689999999</v>
      </c>
      <c r="P772">
        <v>0.77845484200000004</v>
      </c>
      <c r="Q772">
        <v>0.52841668200000003</v>
      </c>
    </row>
    <row r="773" spans="1:17">
      <c r="A773" t="s">
        <v>10451</v>
      </c>
      <c r="B773" s="14" t="s">
        <v>9158</v>
      </c>
      <c r="C773">
        <v>23.001482630000002</v>
      </c>
      <c r="D773">
        <v>3.305478151</v>
      </c>
      <c r="E773">
        <v>1.631385809</v>
      </c>
      <c r="F773">
        <v>2.1128799030000001</v>
      </c>
      <c r="G773">
        <v>1.6484788969999999</v>
      </c>
      <c r="H773">
        <v>3.8539787049999998</v>
      </c>
      <c r="I773">
        <v>2.2471961020000002</v>
      </c>
      <c r="J773">
        <v>1.915350463</v>
      </c>
      <c r="K773">
        <v>4.8763077409999998</v>
      </c>
      <c r="L773">
        <v>15.174854</v>
      </c>
      <c r="M773">
        <v>1.947900682</v>
      </c>
      <c r="N773">
        <v>1.037807165</v>
      </c>
      <c r="O773">
        <v>5.8273036600000001</v>
      </c>
      <c r="P773">
        <v>1.8044190499999999</v>
      </c>
      <c r="Q773">
        <v>2.6094901780000002</v>
      </c>
    </row>
    <row r="774" spans="1:17">
      <c r="A774" t="s">
        <v>10452</v>
      </c>
      <c r="B774" s="14" t="s">
        <v>1822</v>
      </c>
      <c r="C774">
        <v>31.753835410000001</v>
      </c>
      <c r="D774">
        <v>2.4350323</v>
      </c>
      <c r="E774">
        <v>2.8584962749999998</v>
      </c>
      <c r="F774">
        <v>1.7336763049999999</v>
      </c>
      <c r="G774">
        <v>2.8621584549999999</v>
      </c>
      <c r="H774">
        <v>3.1493164380000001</v>
      </c>
      <c r="I774">
        <v>12.72176923</v>
      </c>
      <c r="J774">
        <v>9.2231367039999999</v>
      </c>
      <c r="K774">
        <v>10.05192377</v>
      </c>
      <c r="L774">
        <v>17.74883827</v>
      </c>
      <c r="M774">
        <v>13.06134934</v>
      </c>
      <c r="N774">
        <v>3.8498345899999999</v>
      </c>
      <c r="O774">
        <v>17.77656455</v>
      </c>
      <c r="P774">
        <v>3.3243867210000002</v>
      </c>
      <c r="Q774">
        <v>5.6370585220000002</v>
      </c>
    </row>
    <row r="775" spans="1:17">
      <c r="A775" t="s">
        <v>10453</v>
      </c>
      <c r="B775" s="14" t="s">
        <v>6820</v>
      </c>
      <c r="C775">
        <v>2.2084188880000002</v>
      </c>
      <c r="D775">
        <v>4.1096053149999996</v>
      </c>
      <c r="E775">
        <v>3.2892857000000002</v>
      </c>
      <c r="F775">
        <v>2.2245057080000001</v>
      </c>
      <c r="G775">
        <v>2.6694682489999999</v>
      </c>
      <c r="H775">
        <v>1.526678532</v>
      </c>
      <c r="I775">
        <v>1.288232204</v>
      </c>
      <c r="J775">
        <v>5.3752723160000002</v>
      </c>
      <c r="K775">
        <v>5.2096129759999998</v>
      </c>
      <c r="L775">
        <v>4.1862191710000003</v>
      </c>
      <c r="M775">
        <v>0</v>
      </c>
      <c r="N775">
        <v>5.4447217009999997</v>
      </c>
      <c r="O775">
        <v>0.489155177</v>
      </c>
      <c r="P775">
        <v>11.06651651</v>
      </c>
      <c r="Q775">
        <v>5.4652978819999998</v>
      </c>
    </row>
    <row r="776" spans="1:17">
      <c r="A776" t="s">
        <v>10454</v>
      </c>
      <c r="B776" s="14" t="s">
        <v>10455</v>
      </c>
      <c r="C776">
        <v>75.140028889999996</v>
      </c>
      <c r="D776">
        <v>3.5389202540000002</v>
      </c>
      <c r="E776">
        <v>4.091410937</v>
      </c>
      <c r="F776">
        <v>2.7382109680000002</v>
      </c>
      <c r="G776">
        <v>5.3127116760000002</v>
      </c>
      <c r="H776">
        <v>1.5905939179999999</v>
      </c>
      <c r="I776">
        <v>12.079483919999999</v>
      </c>
      <c r="J776">
        <v>6.8253797309999999</v>
      </c>
      <c r="K776">
        <v>10.46773954</v>
      </c>
      <c r="L776">
        <v>22.43045802</v>
      </c>
      <c r="M776">
        <v>28.3926731</v>
      </c>
      <c r="N776">
        <v>3.4279125380000002</v>
      </c>
      <c r="O776">
        <v>23.588772559999999</v>
      </c>
      <c r="P776">
        <v>3.195605456</v>
      </c>
      <c r="Q776">
        <v>5.6941061179999997</v>
      </c>
    </row>
    <row r="777" spans="1:17">
      <c r="A777" t="s">
        <v>10456</v>
      </c>
      <c r="B777" s="14" t="s">
        <v>10457</v>
      </c>
      <c r="C777">
        <v>1.4592732580000001</v>
      </c>
      <c r="D777">
        <v>0.96983366199999999</v>
      </c>
      <c r="E777">
        <v>1.552489717</v>
      </c>
      <c r="F777">
        <v>1.986355493</v>
      </c>
      <c r="G777">
        <v>1.5119350709999999</v>
      </c>
      <c r="H777">
        <v>5.6044147119999996</v>
      </c>
      <c r="I777">
        <v>0</v>
      </c>
      <c r="J777">
        <v>1.1099557449999999</v>
      </c>
      <c r="K777">
        <v>1.9859967919999999</v>
      </c>
      <c r="L777">
        <v>1.8441059719999999</v>
      </c>
      <c r="M777">
        <v>0</v>
      </c>
      <c r="N777">
        <v>0.89943724199999997</v>
      </c>
      <c r="O777">
        <v>1.616113393</v>
      </c>
      <c r="P777">
        <v>0.43787448099999998</v>
      </c>
      <c r="Q777">
        <v>1.0031514560000001</v>
      </c>
    </row>
    <row r="778" spans="1:17">
      <c r="A778" t="s">
        <v>10402</v>
      </c>
      <c r="B778" s="14" t="s">
        <v>10458</v>
      </c>
      <c r="C778">
        <v>3.5910811479999998</v>
      </c>
      <c r="D778">
        <v>0.39777235700000002</v>
      </c>
      <c r="E778">
        <v>0.191023735</v>
      </c>
      <c r="F778">
        <v>0.244408089</v>
      </c>
      <c r="G778">
        <v>0</v>
      </c>
      <c r="H778">
        <v>0.68958668000000001</v>
      </c>
      <c r="I778">
        <v>0</v>
      </c>
      <c r="J778">
        <v>0.91048543800000004</v>
      </c>
      <c r="K778">
        <v>2.4436395310000001</v>
      </c>
      <c r="L778">
        <v>9.0762085209999999</v>
      </c>
      <c r="M778">
        <v>6.8932472440000003</v>
      </c>
      <c r="N778">
        <v>0</v>
      </c>
      <c r="O778">
        <v>1.9885221310000001</v>
      </c>
      <c r="P778">
        <v>0.53877599200000004</v>
      </c>
      <c r="Q778">
        <v>1.234312444</v>
      </c>
    </row>
    <row r="779" spans="1:17">
      <c r="A779" t="s">
        <v>10459</v>
      </c>
      <c r="B779" s="14" t="s">
        <v>10460</v>
      </c>
      <c r="C779">
        <v>475.2482392</v>
      </c>
      <c r="D779">
        <v>33.400250300000003</v>
      </c>
      <c r="E779">
        <v>23.711200089999998</v>
      </c>
      <c r="F779">
        <v>28.999213730000001</v>
      </c>
      <c r="G779">
        <v>28.86476042</v>
      </c>
      <c r="H779">
        <v>22.657848049999998</v>
      </c>
      <c r="I779">
        <v>62.136755700000002</v>
      </c>
      <c r="J779">
        <v>42.796428599999999</v>
      </c>
      <c r="K779">
        <v>173.96386190000001</v>
      </c>
      <c r="L779">
        <v>526.02391050000006</v>
      </c>
      <c r="M779">
        <v>81.788925629999994</v>
      </c>
      <c r="N779">
        <v>47.675884549999999</v>
      </c>
      <c r="O779">
        <v>1023.61544</v>
      </c>
      <c r="P779">
        <v>82.612318830000007</v>
      </c>
      <c r="Q779">
        <v>495.68420379999998</v>
      </c>
    </row>
    <row r="780" spans="1:17">
      <c r="A780" t="s">
        <v>10461</v>
      </c>
      <c r="B780" s="14" t="s">
        <v>8699</v>
      </c>
      <c r="C780">
        <v>17.95540574</v>
      </c>
      <c r="D780">
        <v>1.5063568549999999</v>
      </c>
      <c r="E780">
        <v>1.31116883</v>
      </c>
      <c r="F780">
        <v>1.460663727</v>
      </c>
      <c r="G780">
        <v>1.045751849</v>
      </c>
      <c r="H780">
        <v>1.5097459849999999</v>
      </c>
      <c r="I780">
        <v>2.6339658959999999</v>
      </c>
      <c r="J780">
        <v>2.3839633500000001</v>
      </c>
      <c r="K780">
        <v>4.0486335430000002</v>
      </c>
      <c r="L780">
        <v>5.8404596250000003</v>
      </c>
      <c r="M780">
        <v>2.855191166</v>
      </c>
      <c r="N780">
        <v>1.2573146900000001</v>
      </c>
      <c r="O780">
        <v>6.0008656020000002</v>
      </c>
      <c r="P780">
        <v>1.259269331</v>
      </c>
      <c r="Q780">
        <v>3.0675220510000001</v>
      </c>
    </row>
    <row r="781" spans="1:17">
      <c r="A781" t="e">
        <v>#N/A</v>
      </c>
      <c r="B781" s="14" t="s">
        <v>10462</v>
      </c>
      <c r="C781">
        <v>2.2444257169999999</v>
      </c>
      <c r="D781">
        <v>0</v>
      </c>
      <c r="E781">
        <v>0.238779668</v>
      </c>
      <c r="F781">
        <v>0.30551011099999997</v>
      </c>
      <c r="G781">
        <v>0</v>
      </c>
      <c r="H781">
        <v>0</v>
      </c>
      <c r="I781">
        <v>3.2730899739999999</v>
      </c>
      <c r="J781">
        <v>0.28452669899999999</v>
      </c>
      <c r="K781">
        <v>2.0363662759999999</v>
      </c>
      <c r="L781">
        <v>0</v>
      </c>
      <c r="M781">
        <v>0</v>
      </c>
      <c r="N781">
        <v>1.1066988680000001</v>
      </c>
      <c r="O781">
        <v>4.9713053269999996</v>
      </c>
      <c r="P781">
        <v>0.67346998999999996</v>
      </c>
      <c r="Q781">
        <v>1.5428905550000001</v>
      </c>
    </row>
    <row r="782" spans="1:17">
      <c r="A782" t="s">
        <v>10463</v>
      </c>
      <c r="B782" s="14" t="s">
        <v>1904</v>
      </c>
      <c r="C782">
        <v>55.536046229999997</v>
      </c>
      <c r="D782">
        <v>6.2844879660000004</v>
      </c>
      <c r="E782">
        <v>3.9698618159999999</v>
      </c>
      <c r="F782">
        <v>3.8317505939999998</v>
      </c>
      <c r="G782">
        <v>5.2377798220000003</v>
      </c>
      <c r="H782">
        <v>10.056851979999999</v>
      </c>
      <c r="I782">
        <v>538.60273700000005</v>
      </c>
      <c r="J782">
        <v>9.7375034379999992</v>
      </c>
      <c r="K782">
        <v>348.50754439999997</v>
      </c>
      <c r="L782">
        <v>47.982809119999999</v>
      </c>
      <c r="M782">
        <v>1479.6805959999999</v>
      </c>
      <c r="N782">
        <v>23.322253230000001</v>
      </c>
      <c r="O782">
        <v>467.026882</v>
      </c>
      <c r="P782">
        <v>6.433284274</v>
      </c>
      <c r="Q782">
        <v>17.551042469999999</v>
      </c>
    </row>
    <row r="783" spans="1:17">
      <c r="A783" t="s">
        <v>10464</v>
      </c>
      <c r="B783" s="14" t="s">
        <v>10465</v>
      </c>
      <c r="C783">
        <v>8.9777028689999998</v>
      </c>
      <c r="D783">
        <v>2.1131656470000002</v>
      </c>
      <c r="E783">
        <v>4.5965086169999996</v>
      </c>
      <c r="F783">
        <v>3.4369887509999999</v>
      </c>
      <c r="G783">
        <v>2.034744141</v>
      </c>
      <c r="H783">
        <v>2.8014458869999999</v>
      </c>
      <c r="I783">
        <v>1.636544987</v>
      </c>
      <c r="J783">
        <v>4.836953887</v>
      </c>
      <c r="K783">
        <v>4.5818241210000004</v>
      </c>
      <c r="L783">
        <v>6.3817091159999997</v>
      </c>
      <c r="M783">
        <v>3.2312096459999999</v>
      </c>
      <c r="N783">
        <v>4.3576267910000004</v>
      </c>
      <c r="O783">
        <v>3.1070658299999998</v>
      </c>
      <c r="P783">
        <v>3.0306149570000001</v>
      </c>
      <c r="Q783">
        <v>6.5572848600000002</v>
      </c>
    </row>
    <row r="784" spans="1:17">
      <c r="A784" t="s">
        <v>10466</v>
      </c>
      <c r="B784" s="14" t="s">
        <v>10467</v>
      </c>
      <c r="C784">
        <v>12.30981182</v>
      </c>
      <c r="D784">
        <v>1.935315506</v>
      </c>
      <c r="E784">
        <v>2.4502467509999999</v>
      </c>
      <c r="F784">
        <v>1.1891393560000001</v>
      </c>
      <c r="G784">
        <v>2.1942442309999999</v>
      </c>
      <c r="H784">
        <v>2.5925806900000001</v>
      </c>
      <c r="I784">
        <v>5.2117663429999999</v>
      </c>
      <c r="J784">
        <v>6.6951321000000004</v>
      </c>
      <c r="K784">
        <v>8.6467244950000008</v>
      </c>
      <c r="L784">
        <v>7.5271440859999998</v>
      </c>
      <c r="M784">
        <v>9.1468088430000005</v>
      </c>
      <c r="N784">
        <v>3.0349088169999998</v>
      </c>
      <c r="O784">
        <v>8.3556170309999995</v>
      </c>
      <c r="P784">
        <v>1.846861935</v>
      </c>
      <c r="Q784">
        <v>4.3675671109999996</v>
      </c>
    </row>
    <row r="785" spans="1:17">
      <c r="A785" t="s">
        <v>10468</v>
      </c>
      <c r="B785" s="14" t="s">
        <v>2529</v>
      </c>
      <c r="C785">
        <v>17.71635448</v>
      </c>
      <c r="D785">
        <v>1.2180307379999999</v>
      </c>
      <c r="E785">
        <v>1.2998656500000001</v>
      </c>
      <c r="F785">
        <v>0.62367448700000006</v>
      </c>
      <c r="G785">
        <v>0.94943259999999996</v>
      </c>
      <c r="H785">
        <v>3.1674062730000001</v>
      </c>
      <c r="I785">
        <v>7.5726519520000002</v>
      </c>
      <c r="J785">
        <v>4.6079856560000003</v>
      </c>
      <c r="K785">
        <v>9.1455739860000005</v>
      </c>
      <c r="L785">
        <v>21.423410090000001</v>
      </c>
      <c r="M785">
        <v>11.726678</v>
      </c>
      <c r="N785">
        <v>2.1462754660000001</v>
      </c>
      <c r="O785">
        <v>15.89935225</v>
      </c>
      <c r="P785">
        <v>2.337219819</v>
      </c>
      <c r="Q785">
        <v>5.6694380759999996</v>
      </c>
    </row>
    <row r="786" spans="1:17">
      <c r="A786" t="s">
        <v>10469</v>
      </c>
      <c r="B786" s="14" t="s">
        <v>10470</v>
      </c>
      <c r="C786">
        <v>194.7992132</v>
      </c>
      <c r="D786">
        <v>0.86309096299999999</v>
      </c>
      <c r="E786">
        <v>1.2434563860000001</v>
      </c>
      <c r="F786">
        <v>1.0606388769999999</v>
      </c>
      <c r="G786">
        <v>0.67276356100000001</v>
      </c>
      <c r="H786">
        <v>2.992545969</v>
      </c>
      <c r="I786">
        <v>22.726360570000001</v>
      </c>
      <c r="J786">
        <v>3.9511632200000002</v>
      </c>
      <c r="K786">
        <v>19.44153464</v>
      </c>
      <c r="L786">
        <v>17.231952499999998</v>
      </c>
      <c r="M786">
        <v>74.785229529999995</v>
      </c>
      <c r="N786">
        <v>5.2829210089999998</v>
      </c>
      <c r="O786">
        <v>90.609074460000002</v>
      </c>
      <c r="P786">
        <v>2.922605619</v>
      </c>
      <c r="Q786">
        <v>42.851601840000001</v>
      </c>
    </row>
    <row r="787" spans="1:17">
      <c r="A787" t="s">
        <v>10471</v>
      </c>
      <c r="B787" s="14" t="s">
        <v>9483</v>
      </c>
      <c r="C787">
        <v>20.41771327</v>
      </c>
      <c r="D787">
        <v>0.74286248600000004</v>
      </c>
      <c r="E787">
        <v>0.75313399599999997</v>
      </c>
      <c r="F787">
        <v>0.64916764199999999</v>
      </c>
      <c r="G787">
        <v>1.7500107359999999</v>
      </c>
      <c r="H787">
        <v>1.28784232</v>
      </c>
      <c r="I787">
        <v>3.2600968340000001</v>
      </c>
      <c r="J787">
        <v>1.7381696010000001</v>
      </c>
      <c r="K787">
        <v>4.1917839189999997</v>
      </c>
      <c r="L787">
        <v>30.181013669999999</v>
      </c>
      <c r="M787">
        <v>5.5785301140000003</v>
      </c>
      <c r="N787">
        <v>1.05637622</v>
      </c>
      <c r="O787">
        <v>8.0875656500000002</v>
      </c>
      <c r="P787">
        <v>0.92793519400000002</v>
      </c>
      <c r="Q787">
        <v>2.766178376</v>
      </c>
    </row>
    <row r="788" spans="1:17">
      <c r="A788" t="s">
        <v>10472</v>
      </c>
      <c r="B788" s="14" t="s">
        <v>6073</v>
      </c>
      <c r="C788">
        <v>15.051456290000001</v>
      </c>
      <c r="D788">
        <v>14.67136676</v>
      </c>
      <c r="E788">
        <v>5.4043616979999998</v>
      </c>
      <c r="F788">
        <v>8.374456661</v>
      </c>
      <c r="G788">
        <v>4.3859893220000004</v>
      </c>
      <c r="H788">
        <v>17.919828800000001</v>
      </c>
      <c r="I788">
        <v>9.0543062970000001</v>
      </c>
      <c r="J788">
        <v>8.5386527250000004</v>
      </c>
      <c r="K788">
        <v>16.04600962</v>
      </c>
      <c r="L788">
        <v>19.496274799999998</v>
      </c>
      <c r="M788">
        <v>9.0287406949999998</v>
      </c>
      <c r="N788">
        <v>2.9686755950000001</v>
      </c>
      <c r="O788">
        <v>66.468277330000006</v>
      </c>
      <c r="P788">
        <v>8.5246880249999997</v>
      </c>
      <c r="Q788">
        <v>50.182251719999996</v>
      </c>
    </row>
    <row r="789" spans="1:17">
      <c r="A789" t="e">
        <v>#N/A</v>
      </c>
      <c r="B789" s="14" t="s">
        <v>10473</v>
      </c>
      <c r="C789">
        <v>4.6928901359999999</v>
      </c>
      <c r="D789">
        <v>17.673749050000001</v>
      </c>
      <c r="E789">
        <v>7.9882652700000003</v>
      </c>
      <c r="F789">
        <v>15.331052850000001</v>
      </c>
      <c r="G789">
        <v>7.2933686079999998</v>
      </c>
      <c r="H789">
        <v>0</v>
      </c>
      <c r="I789">
        <v>0</v>
      </c>
      <c r="J789">
        <v>14.87298655</v>
      </c>
      <c r="K789">
        <v>2.1289283800000001</v>
      </c>
      <c r="L789">
        <v>0</v>
      </c>
      <c r="M789">
        <v>0</v>
      </c>
      <c r="N789">
        <v>5.2065151270000003</v>
      </c>
      <c r="O789">
        <v>0</v>
      </c>
      <c r="P789">
        <v>10.561233939999999</v>
      </c>
      <c r="Q789">
        <v>9.6781316650000004</v>
      </c>
    </row>
    <row r="790" spans="1:17">
      <c r="A790" t="s">
        <v>10474</v>
      </c>
      <c r="B790" s="14" t="s">
        <v>7172</v>
      </c>
      <c r="C790">
        <v>4.3778197739999998</v>
      </c>
      <c r="D790">
        <v>0.64655577500000005</v>
      </c>
      <c r="E790">
        <v>1.0867428020000001</v>
      </c>
      <c r="F790">
        <v>0.49658887299999999</v>
      </c>
      <c r="G790">
        <v>0.25198917799999998</v>
      </c>
      <c r="H790">
        <v>0.84066220700000005</v>
      </c>
      <c r="I790">
        <v>2.1280867680000002</v>
      </c>
      <c r="J790">
        <v>1.75742993</v>
      </c>
      <c r="K790">
        <v>2.3169962580000001</v>
      </c>
      <c r="L790">
        <v>10.60360934</v>
      </c>
      <c r="M790">
        <v>1.400571437</v>
      </c>
      <c r="N790">
        <v>8.9943724000000003E-2</v>
      </c>
      <c r="O790">
        <v>0.80805669599999996</v>
      </c>
      <c r="P790">
        <v>0.65681172200000004</v>
      </c>
      <c r="Q790">
        <v>1.5047271849999999</v>
      </c>
    </row>
    <row r="791" spans="1:17">
      <c r="A791" t="e">
        <v>#N/A</v>
      </c>
      <c r="B791" s="14" t="s">
        <v>10475</v>
      </c>
      <c r="C791">
        <v>0</v>
      </c>
      <c r="D791">
        <v>1.219835228</v>
      </c>
      <c r="E791">
        <v>0.29290305999999999</v>
      </c>
      <c r="F791">
        <v>0</v>
      </c>
      <c r="G791">
        <v>0.47541958299999998</v>
      </c>
      <c r="H791">
        <v>0</v>
      </c>
      <c r="I791">
        <v>0</v>
      </c>
      <c r="J791">
        <v>1.7450970889999999</v>
      </c>
      <c r="K791">
        <v>0</v>
      </c>
      <c r="L791">
        <v>0</v>
      </c>
      <c r="M791">
        <v>0</v>
      </c>
      <c r="N791">
        <v>0.33938765300000001</v>
      </c>
      <c r="O791">
        <v>0</v>
      </c>
      <c r="P791">
        <v>0</v>
      </c>
      <c r="Q791">
        <v>1.8926124150000001</v>
      </c>
    </row>
    <row r="792" spans="1:17">
      <c r="A792" t="s">
        <v>10476</v>
      </c>
      <c r="B792" s="14" t="s">
        <v>7139</v>
      </c>
      <c r="C792">
        <v>24.348410080000001</v>
      </c>
      <c r="D792">
        <v>4.4132629809999999</v>
      </c>
      <c r="E792">
        <v>6.8964541290000003</v>
      </c>
      <c r="F792">
        <v>4.9929615719999996</v>
      </c>
      <c r="G792">
        <v>6.2248659069999999</v>
      </c>
      <c r="H792">
        <v>17.00206056</v>
      </c>
      <c r="I792">
        <v>40.580300809999997</v>
      </c>
      <c r="J792">
        <v>8.8591069660000006</v>
      </c>
      <c r="K792">
        <v>27.39894962</v>
      </c>
      <c r="L792">
        <v>50.749626890000002</v>
      </c>
      <c r="M792">
        <v>20.63751663</v>
      </c>
      <c r="N792">
        <v>4.6776246160000001</v>
      </c>
      <c r="O792">
        <v>24.513940510000001</v>
      </c>
      <c r="P792">
        <v>5.0288509550000002</v>
      </c>
      <c r="Q792">
        <v>29.128261510000002</v>
      </c>
    </row>
    <row r="793" spans="1:17">
      <c r="A793" t="s">
        <v>10382</v>
      </c>
      <c r="B793" s="14" t="s">
        <v>311</v>
      </c>
      <c r="C793">
        <v>5.2564524820000003</v>
      </c>
      <c r="D793">
        <v>6.3793264570000003</v>
      </c>
      <c r="E793">
        <v>5.0573190200000004</v>
      </c>
      <c r="F793">
        <v>4.3863609989999999</v>
      </c>
      <c r="G793">
        <v>4.893638213</v>
      </c>
      <c r="H793">
        <v>6.2318486340000003</v>
      </c>
      <c r="I793">
        <v>7.6655875870000001</v>
      </c>
      <c r="J793">
        <v>2.8682558679999999</v>
      </c>
      <c r="K793">
        <v>3.939754566</v>
      </c>
      <c r="L793">
        <v>4.0433579740000001</v>
      </c>
      <c r="M793">
        <v>1.7547834710000001</v>
      </c>
      <c r="N793">
        <v>2.338337729</v>
      </c>
      <c r="O793">
        <v>4.0496742899999996</v>
      </c>
      <c r="P793">
        <v>3.7374416519999998</v>
      </c>
      <c r="Q793">
        <v>4.2418817259999999</v>
      </c>
    </row>
    <row r="794" spans="1:17">
      <c r="A794" t="s">
        <v>10477</v>
      </c>
      <c r="B794" s="14" t="s">
        <v>7002</v>
      </c>
      <c r="C794">
        <v>3.9104197759999999</v>
      </c>
      <c r="D794">
        <v>11.78906216</v>
      </c>
      <c r="E794">
        <v>8.4832154240000008</v>
      </c>
      <c r="F794">
        <v>10.20597467</v>
      </c>
      <c r="G794">
        <v>5.6956401300000001</v>
      </c>
      <c r="H794">
        <v>22.527255270000001</v>
      </c>
      <c r="I794">
        <v>10.909401580000001</v>
      </c>
      <c r="J794">
        <v>13.77254475</v>
      </c>
      <c r="K794">
        <v>8.4841608540000006</v>
      </c>
      <c r="L794">
        <v>4.4045207059999996</v>
      </c>
      <c r="M794">
        <v>1.631789693</v>
      </c>
      <c r="N794">
        <v>5.7216650380000003</v>
      </c>
      <c r="O794">
        <v>3.012664241</v>
      </c>
      <c r="P794">
        <v>12.06534381</v>
      </c>
      <c r="Q794">
        <v>8.6488257730000004</v>
      </c>
    </row>
    <row r="795" spans="1:17">
      <c r="A795" t="s">
        <v>10367</v>
      </c>
      <c r="B795" s="14" t="s">
        <v>10478</v>
      </c>
      <c r="C795">
        <v>20.759137540000001</v>
      </c>
      <c r="D795">
        <v>0.63601034599999995</v>
      </c>
      <c r="E795">
        <v>0.44640305899999999</v>
      </c>
      <c r="F795">
        <v>0.210426216</v>
      </c>
      <c r="G795">
        <v>0.53389365</v>
      </c>
      <c r="H795">
        <v>0.33926189600000001</v>
      </c>
      <c r="I795">
        <v>3.2205805089999999</v>
      </c>
      <c r="J795">
        <v>0.72790145900000003</v>
      </c>
      <c r="K795">
        <v>2.304251893</v>
      </c>
      <c r="L795">
        <v>6.837491312</v>
      </c>
      <c r="M795">
        <v>8.0544092129999996</v>
      </c>
      <c r="N795">
        <v>0.92560268899999998</v>
      </c>
      <c r="O795">
        <v>6.1144397069999998</v>
      </c>
      <c r="P795">
        <v>0.43073267799999998</v>
      </c>
      <c r="Q795">
        <v>1.5181382999999999</v>
      </c>
    </row>
    <row r="796" spans="1:17">
      <c r="A796" t="s">
        <v>10479</v>
      </c>
      <c r="B796" s="14" t="s">
        <v>1964</v>
      </c>
      <c r="C796">
        <v>12.76120553</v>
      </c>
      <c r="D796">
        <v>6.4961639379999996</v>
      </c>
      <c r="E796">
        <v>1.4442951669999999</v>
      </c>
      <c r="F796">
        <v>1.3305055729999999</v>
      </c>
      <c r="G796">
        <v>1.6878801779999999</v>
      </c>
      <c r="H796">
        <v>0.83421399799999996</v>
      </c>
      <c r="I796">
        <v>6.3352905220000002</v>
      </c>
      <c r="J796">
        <v>1.548902741</v>
      </c>
      <c r="K796">
        <v>3.4488359810000002</v>
      </c>
      <c r="L796">
        <v>4.9752063470000003</v>
      </c>
      <c r="M796">
        <v>15.63557067</v>
      </c>
      <c r="N796">
        <v>1.4726880389999999</v>
      </c>
      <c r="O796">
        <v>9.0209090750000005</v>
      </c>
      <c r="P796">
        <v>1.5886984390000001</v>
      </c>
      <c r="Q796">
        <v>2.2397780049999998</v>
      </c>
    </row>
    <row r="797" spans="1:17">
      <c r="A797" t="s">
        <v>10480</v>
      </c>
      <c r="B797" s="14" t="s">
        <v>5771</v>
      </c>
      <c r="C797">
        <v>13.43191047</v>
      </c>
      <c r="D797">
        <v>1.0086840370000001</v>
      </c>
      <c r="E797">
        <v>1.5743135800000001</v>
      </c>
      <c r="F797">
        <v>1.0846114200000001</v>
      </c>
      <c r="G797">
        <v>0.94350082700000004</v>
      </c>
      <c r="H797">
        <v>0.34973525100000002</v>
      </c>
      <c r="I797">
        <v>5.3120048969999996</v>
      </c>
      <c r="J797">
        <v>3.9250254249999998</v>
      </c>
      <c r="K797">
        <v>4.9573282660000002</v>
      </c>
      <c r="L797">
        <v>4.7469971519999996</v>
      </c>
      <c r="M797">
        <v>9.1770628970000008</v>
      </c>
      <c r="N797">
        <v>1.936417974</v>
      </c>
      <c r="O797">
        <v>12.1021413</v>
      </c>
      <c r="P797">
        <v>1.332089485</v>
      </c>
      <c r="Q797">
        <v>4.3820133080000003</v>
      </c>
    </row>
    <row r="798" spans="1:17">
      <c r="A798" t="s">
        <v>10481</v>
      </c>
      <c r="B798" s="14" t="s">
        <v>5119</v>
      </c>
      <c r="C798">
        <v>17.486300539999998</v>
      </c>
      <c r="D798">
        <v>1.4835833860000001</v>
      </c>
      <c r="E798">
        <v>0.89058362800000002</v>
      </c>
      <c r="F798">
        <v>0.557074293</v>
      </c>
      <c r="G798">
        <v>1.156426014</v>
      </c>
      <c r="H798">
        <v>0.71443665000000001</v>
      </c>
      <c r="I798">
        <v>4.611813261</v>
      </c>
      <c r="J798">
        <v>2.193162557</v>
      </c>
      <c r="K798">
        <v>6.6668063489999998</v>
      </c>
      <c r="L798">
        <v>7.2875413010000001</v>
      </c>
      <c r="M798">
        <v>3.5708262749999999</v>
      </c>
      <c r="N798">
        <v>1.2383063000000001</v>
      </c>
      <c r="O798">
        <v>5.9745236999999998</v>
      </c>
      <c r="P798">
        <v>1.3675687910000001</v>
      </c>
      <c r="Q798">
        <v>1.6624298239999999</v>
      </c>
    </row>
    <row r="799" spans="1:17">
      <c r="A799" t="s">
        <v>10482</v>
      </c>
      <c r="B799" s="14" t="s">
        <v>1799</v>
      </c>
      <c r="C799">
        <v>26.119744069999999</v>
      </c>
      <c r="D799">
        <v>0.82104294200000005</v>
      </c>
      <c r="E799">
        <v>0.69470597499999998</v>
      </c>
      <c r="F799">
        <v>0.72069051900000003</v>
      </c>
      <c r="G799">
        <v>0.67046351500000001</v>
      </c>
      <c r="H799">
        <v>0.61001898600000004</v>
      </c>
      <c r="I799">
        <v>4.3753100160000002</v>
      </c>
      <c r="J799">
        <v>0.93966766300000004</v>
      </c>
      <c r="K799">
        <v>11.36884147</v>
      </c>
      <c r="L799">
        <v>36.799371090000001</v>
      </c>
      <c r="M799">
        <v>4.7427897699999999</v>
      </c>
      <c r="N799">
        <v>1.5881601700000001</v>
      </c>
      <c r="O799">
        <v>12.118087859999999</v>
      </c>
      <c r="P799">
        <v>0.84730583400000004</v>
      </c>
      <c r="Q799">
        <v>4.2462458019999998</v>
      </c>
    </row>
    <row r="800" spans="1:17">
      <c r="A800" t="s">
        <v>10483</v>
      </c>
      <c r="B800" s="14" t="s">
        <v>10484</v>
      </c>
      <c r="C800">
        <v>0</v>
      </c>
      <c r="D800">
        <v>0</v>
      </c>
      <c r="E800">
        <v>1.31806377</v>
      </c>
      <c r="F800">
        <v>0</v>
      </c>
      <c r="G800">
        <v>0</v>
      </c>
      <c r="H800">
        <v>0</v>
      </c>
      <c r="I800">
        <v>6.022485552</v>
      </c>
      <c r="J800">
        <v>1.0470582530000001</v>
      </c>
      <c r="K800">
        <v>3.746913948</v>
      </c>
      <c r="L800">
        <v>2.6094099499999999</v>
      </c>
      <c r="M800">
        <v>0</v>
      </c>
      <c r="N800">
        <v>3.054488874</v>
      </c>
      <c r="O800">
        <v>0</v>
      </c>
      <c r="P800">
        <v>0</v>
      </c>
      <c r="Q800">
        <v>0</v>
      </c>
    </row>
    <row r="801" spans="1:17">
      <c r="A801" t="s">
        <v>10485</v>
      </c>
      <c r="B801" s="14" t="s">
        <v>2124</v>
      </c>
      <c r="C801">
        <v>28.600530859999999</v>
      </c>
      <c r="D801">
        <v>2.6879894850000001</v>
      </c>
      <c r="E801">
        <v>3.7342835029999999</v>
      </c>
      <c r="F801">
        <v>1.56313463</v>
      </c>
      <c r="G801">
        <v>3.928572108</v>
      </c>
      <c r="H801">
        <v>3.578180621</v>
      </c>
      <c r="I801">
        <v>10.11120345</v>
      </c>
      <c r="J801">
        <v>8.3500972969999996</v>
      </c>
      <c r="K801">
        <v>9.6326748930000008</v>
      </c>
      <c r="L801">
        <v>8.8988272160000008</v>
      </c>
      <c r="M801">
        <v>10.813645989999999</v>
      </c>
      <c r="N801">
        <v>2.5106851539999999</v>
      </c>
      <c r="O801">
        <v>16.317149069999999</v>
      </c>
      <c r="P801">
        <v>3.0882097150000001</v>
      </c>
      <c r="Q801">
        <v>7.4473206239999996</v>
      </c>
    </row>
    <row r="802" spans="1:17">
      <c r="A802" t="s">
        <v>10486</v>
      </c>
      <c r="B802" s="14" t="s">
        <v>4451</v>
      </c>
      <c r="C802">
        <v>4.2194056910000004</v>
      </c>
      <c r="D802">
        <v>1.324214488</v>
      </c>
      <c r="E802">
        <v>1.365384634</v>
      </c>
      <c r="F802">
        <v>1.220479729</v>
      </c>
      <c r="G802">
        <v>0.85004778599999997</v>
      </c>
      <c r="H802">
        <v>0.742722137</v>
      </c>
      <c r="I802">
        <v>3.3330060530000001</v>
      </c>
      <c r="J802">
        <v>1.248089872</v>
      </c>
      <c r="K802">
        <v>1.595110238</v>
      </c>
      <c r="L802">
        <v>1.333031903</v>
      </c>
      <c r="M802">
        <v>0.674945452</v>
      </c>
      <c r="N802">
        <v>1.5604030010000001</v>
      </c>
      <c r="O802">
        <v>1.5576333419999999</v>
      </c>
      <c r="P802">
        <v>1.767249477</v>
      </c>
      <c r="Q802">
        <v>1.4502777120000001</v>
      </c>
    </row>
    <row r="803" spans="1:17">
      <c r="A803" t="s">
        <v>10487</v>
      </c>
      <c r="B803" s="14" t="s">
        <v>3441</v>
      </c>
      <c r="C803">
        <v>11.679865639999999</v>
      </c>
      <c r="D803">
        <v>6.765432798</v>
      </c>
      <c r="E803">
        <v>3.5795885109999999</v>
      </c>
      <c r="F803">
        <v>5.2654913399999996</v>
      </c>
      <c r="G803">
        <v>3.1826220159999998</v>
      </c>
      <c r="H803">
        <v>5.6380062999999998</v>
      </c>
      <c r="I803">
        <v>8.9071529960000007</v>
      </c>
      <c r="J803">
        <v>4.4555670349999996</v>
      </c>
      <c r="K803">
        <v>11.86101457</v>
      </c>
      <c r="L803">
        <v>10.020567529999999</v>
      </c>
      <c r="M803">
        <v>15.015259629999999</v>
      </c>
      <c r="N803">
        <v>2.4965334600000002</v>
      </c>
      <c r="O803">
        <v>4.7468613399999997</v>
      </c>
      <c r="P803">
        <v>5.3535097629999999</v>
      </c>
      <c r="Q803">
        <v>6.2612372299999999</v>
      </c>
    </row>
    <row r="804" spans="1:17">
      <c r="A804" t="s">
        <v>10488</v>
      </c>
      <c r="B804" s="14" t="s">
        <v>10489</v>
      </c>
      <c r="C804">
        <v>25.413805050000001</v>
      </c>
      <c r="D804">
        <v>7.0375109330000001</v>
      </c>
      <c r="E804">
        <v>2.0277904150000001</v>
      </c>
      <c r="F804">
        <v>6.9186289800000003</v>
      </c>
      <c r="G804">
        <v>1.6456831730000001</v>
      </c>
      <c r="H804">
        <v>3.6601139159999998</v>
      </c>
      <c r="I804">
        <v>9.2653623879999998</v>
      </c>
      <c r="J804">
        <v>10.873297239999999</v>
      </c>
      <c r="K804">
        <v>11.52896599</v>
      </c>
      <c r="L804">
        <v>0</v>
      </c>
      <c r="M804">
        <v>6.0978725620000001</v>
      </c>
      <c r="N804">
        <v>9.0068261679999999</v>
      </c>
      <c r="O804">
        <v>14.072618159999999</v>
      </c>
      <c r="P804">
        <v>20.9708194</v>
      </c>
      <c r="Q804">
        <v>6.5513506660000003</v>
      </c>
    </row>
    <row r="805" spans="1:17">
      <c r="A805" t="e">
        <v>#N/A</v>
      </c>
      <c r="B805" s="14" t="s">
        <v>10490</v>
      </c>
      <c r="C805">
        <v>58.272451750000002</v>
      </c>
      <c r="D805">
        <v>237.9801243</v>
      </c>
      <c r="E805">
        <v>183.2890314</v>
      </c>
      <c r="F805">
        <v>200.36964990000001</v>
      </c>
      <c r="G805">
        <v>154.00094480000001</v>
      </c>
      <c r="H805">
        <v>327.91327330000001</v>
      </c>
      <c r="I805">
        <v>354.69853560000001</v>
      </c>
      <c r="J805">
        <v>406.61832779999997</v>
      </c>
      <c r="K805">
        <v>357.45099320000003</v>
      </c>
      <c r="L805">
        <v>163.28823</v>
      </c>
      <c r="M805">
        <v>58.360007340000003</v>
      </c>
      <c r="N805">
        <v>201.75867210000001</v>
      </c>
      <c r="O805">
        <v>56.117802470000001</v>
      </c>
      <c r="P805">
        <v>309.41607759999999</v>
      </c>
      <c r="Q805">
        <v>249.0585049</v>
      </c>
    </row>
    <row r="806" spans="1:17">
      <c r="A806" t="s">
        <v>10491</v>
      </c>
      <c r="B806" s="14" t="s">
        <v>5664</v>
      </c>
      <c r="C806">
        <v>44.839366339999998</v>
      </c>
      <c r="D806">
        <v>4.0902321749999997</v>
      </c>
      <c r="E806">
        <v>2.6858355399999998</v>
      </c>
      <c r="F806">
        <v>2.5132109150000002</v>
      </c>
      <c r="G806">
        <v>2.667728501</v>
      </c>
      <c r="H806">
        <v>1.591837865</v>
      </c>
      <c r="I806">
        <v>13.18792457</v>
      </c>
      <c r="J806">
        <v>2.9138026209999999</v>
      </c>
      <c r="K806">
        <v>21.879789479999999</v>
      </c>
      <c r="L806">
        <v>40.236339549999997</v>
      </c>
      <c r="M806">
        <v>21.698634120000001</v>
      </c>
      <c r="N806">
        <v>6.8744579290000001</v>
      </c>
      <c r="O806">
        <v>17.109273439999999</v>
      </c>
      <c r="P806">
        <v>6.6142618410000003</v>
      </c>
      <c r="Q806">
        <v>3.3673304819999998</v>
      </c>
    </row>
    <row r="807" spans="1:17">
      <c r="A807" t="s">
        <v>10492</v>
      </c>
      <c r="B807" s="14" t="s">
        <v>10493</v>
      </c>
      <c r="C807">
        <v>34.036346039999998</v>
      </c>
      <c r="D807">
        <v>2.0107174090000002</v>
      </c>
      <c r="E807">
        <v>1.327719914</v>
      </c>
      <c r="F807">
        <v>1.0810357779999999</v>
      </c>
      <c r="G807">
        <v>1.959146635</v>
      </c>
      <c r="H807">
        <v>6.9716455540000002</v>
      </c>
      <c r="I807">
        <v>3.3090579959999999</v>
      </c>
      <c r="J807">
        <v>1.5820935140000001</v>
      </c>
      <c r="K807">
        <v>13.38183553</v>
      </c>
      <c r="L807">
        <v>20.072384230000001</v>
      </c>
      <c r="M807">
        <v>2.1778116289999998</v>
      </c>
      <c r="N807">
        <v>0.139857549</v>
      </c>
      <c r="O807">
        <v>20.103740219999999</v>
      </c>
      <c r="P807">
        <v>1.7021768989999999</v>
      </c>
      <c r="Q807">
        <v>4.6795361900000003</v>
      </c>
    </row>
    <row r="808" spans="1:17">
      <c r="A808" t="s">
        <v>10494</v>
      </c>
      <c r="B808" s="14" t="s">
        <v>10495</v>
      </c>
      <c r="C808">
        <v>13.15204879</v>
      </c>
      <c r="D808">
        <v>13.98537204</v>
      </c>
      <c r="E808">
        <v>7.5557795710000004</v>
      </c>
      <c r="F808">
        <v>10.38345193</v>
      </c>
      <c r="G808">
        <v>2.2711126589999999</v>
      </c>
      <c r="H808">
        <v>7.071557672</v>
      </c>
      <c r="I808">
        <v>3.8359780589999999</v>
      </c>
      <c r="J808">
        <v>6.0022447640000003</v>
      </c>
      <c r="K808">
        <v>21.479124540000001</v>
      </c>
      <c r="L808">
        <v>23.268623760000001</v>
      </c>
      <c r="M808">
        <v>20.19677536</v>
      </c>
      <c r="N808">
        <v>7.1336258209999999</v>
      </c>
      <c r="O808">
        <v>5.8262431860000001</v>
      </c>
      <c r="P808">
        <v>13.4179244</v>
      </c>
      <c r="Q808">
        <v>5.4246852649999999</v>
      </c>
    </row>
    <row r="809" spans="1:17">
      <c r="A809" t="e">
        <v>#N/A</v>
      </c>
      <c r="B809" s="14" t="s">
        <v>10496</v>
      </c>
      <c r="C809">
        <v>46.684054920000001</v>
      </c>
      <c r="D809">
        <v>46.937138130000001</v>
      </c>
      <c r="E809">
        <v>28.271512739999999</v>
      </c>
      <c r="F809">
        <v>30.306603030000002</v>
      </c>
      <c r="G809">
        <v>38.446975000000002</v>
      </c>
      <c r="H809">
        <v>104.8171753</v>
      </c>
      <c r="I809">
        <v>31.42166375</v>
      </c>
      <c r="J809">
        <v>23.672621379999999</v>
      </c>
      <c r="K809">
        <v>57.01825573</v>
      </c>
      <c r="L809">
        <v>24.959573429999999</v>
      </c>
      <c r="M809">
        <v>41.35948346</v>
      </c>
      <c r="N809">
        <v>30.544888740000001</v>
      </c>
      <c r="O809">
        <v>63.632708190000002</v>
      </c>
      <c r="P809">
        <v>11.31429584</v>
      </c>
      <c r="Q809">
        <v>61.715622209999999</v>
      </c>
    </row>
    <row r="810" spans="1:17">
      <c r="A810" t="s">
        <v>10494</v>
      </c>
      <c r="B810" s="14" t="s">
        <v>10497</v>
      </c>
      <c r="C810">
        <v>244.31687579999999</v>
      </c>
      <c r="D810">
        <v>7.6821684230000002</v>
      </c>
      <c r="E810">
        <v>4.8630851550000003</v>
      </c>
      <c r="F810">
        <v>7.0803717370000001</v>
      </c>
      <c r="G810">
        <v>4.3549885499999998</v>
      </c>
      <c r="H810">
        <v>6.0536235249999999</v>
      </c>
      <c r="I810">
        <v>16.090610250000001</v>
      </c>
      <c r="J810">
        <v>3.9964055470000002</v>
      </c>
      <c r="K810">
        <v>39.328295259999997</v>
      </c>
      <c r="L810">
        <v>93.620051630000006</v>
      </c>
      <c r="M810">
        <v>75.641548959999994</v>
      </c>
      <c r="N810">
        <v>5.440565425</v>
      </c>
      <c r="O810">
        <v>158.85407710000001</v>
      </c>
      <c r="P810">
        <v>5.6756554919999997</v>
      </c>
      <c r="Q810">
        <v>56.344949749999998</v>
      </c>
    </row>
    <row r="811" spans="1:17">
      <c r="A811" t="e">
        <v>#N/A</v>
      </c>
      <c r="B811" s="14" t="s">
        <v>10498</v>
      </c>
      <c r="C811">
        <v>59.365060219999997</v>
      </c>
      <c r="D811">
        <v>2.8589888160000001</v>
      </c>
      <c r="E811">
        <v>3.8443526609999998</v>
      </c>
      <c r="F811">
        <v>1.0540098840000001</v>
      </c>
      <c r="G811">
        <v>1.7828234380000001</v>
      </c>
      <c r="H811">
        <v>2.9738425570000002</v>
      </c>
      <c r="I811">
        <v>7.5281069399999998</v>
      </c>
      <c r="J811">
        <v>7.5257311949999997</v>
      </c>
      <c r="K811">
        <v>3.512731826</v>
      </c>
      <c r="L811">
        <v>13.047049749999999</v>
      </c>
      <c r="M811">
        <v>14.863564370000001</v>
      </c>
      <c r="N811">
        <v>4.4544629420000001</v>
      </c>
      <c r="O811">
        <v>22.868004509999999</v>
      </c>
      <c r="P811">
        <v>2.710716712</v>
      </c>
      <c r="Q811">
        <v>7.0972965549999998</v>
      </c>
    </row>
    <row r="812" spans="1:17">
      <c r="A812" t="e">
        <v>#N/A</v>
      </c>
      <c r="B812" s="14" t="s">
        <v>10499</v>
      </c>
      <c r="C812">
        <v>34.210891410000002</v>
      </c>
      <c r="D812">
        <v>3.2480819689999998</v>
      </c>
      <c r="E812">
        <v>2.8597044309999999</v>
      </c>
      <c r="F812">
        <v>1.6631319659999999</v>
      </c>
      <c r="G812">
        <v>2.1098502219999999</v>
      </c>
      <c r="H812">
        <v>7.5079259809999996</v>
      </c>
      <c r="I812">
        <v>21.38160551</v>
      </c>
      <c r="J812">
        <v>13.63034412</v>
      </c>
      <c r="K812">
        <v>35.473741519999997</v>
      </c>
      <c r="L812">
        <v>35.51267979</v>
      </c>
      <c r="M812">
        <v>14.0720136</v>
      </c>
      <c r="N812">
        <v>5.4221695990000001</v>
      </c>
      <c r="O812">
        <v>29.768999950000001</v>
      </c>
      <c r="P812">
        <v>5.4993407510000001</v>
      </c>
      <c r="Q812">
        <v>6.7193340160000004</v>
      </c>
    </row>
    <row r="813" spans="1:17">
      <c r="A813" t="s">
        <v>10494</v>
      </c>
      <c r="B813" s="14" t="s">
        <v>10500</v>
      </c>
      <c r="C813">
        <v>108.2420202</v>
      </c>
      <c r="D813">
        <v>26.575709060000001</v>
      </c>
      <c r="E813">
        <v>12.982598060000001</v>
      </c>
      <c r="F813">
        <v>15.67231168</v>
      </c>
      <c r="G813">
        <v>14.04829153</v>
      </c>
      <c r="H813">
        <v>37.334384020000002</v>
      </c>
      <c r="I813">
        <v>37.200662010000002</v>
      </c>
      <c r="J813">
        <v>19.228114829999999</v>
      </c>
      <c r="K813">
        <v>39.408276919999999</v>
      </c>
      <c r="L813">
        <v>58.374112400000001</v>
      </c>
      <c r="M813">
        <v>43.672576450000001</v>
      </c>
      <c r="N813">
        <v>21.587094440000001</v>
      </c>
      <c r="O813">
        <v>75.590398870000001</v>
      </c>
      <c r="P813">
        <v>23.99756841</v>
      </c>
      <c r="Q813">
        <v>28.910523529999999</v>
      </c>
    </row>
    <row r="814" spans="1:17">
      <c r="A814" t="s">
        <v>10501</v>
      </c>
      <c r="B814" s="14" t="s">
        <v>3611</v>
      </c>
      <c r="C814">
        <v>19.4595235</v>
      </c>
      <c r="D814">
        <v>26.610716149999998</v>
      </c>
      <c r="E814">
        <v>19.220165890000001</v>
      </c>
      <c r="F814">
        <v>30.772101620000001</v>
      </c>
      <c r="G814">
        <v>16.38662613</v>
      </c>
      <c r="H814">
        <v>18.545428860000001</v>
      </c>
      <c r="I814">
        <v>6.3062675940000004</v>
      </c>
      <c r="J814">
        <v>6.8220200320000002</v>
      </c>
      <c r="K814">
        <v>13.62316008</v>
      </c>
      <c r="L814">
        <v>12.902841520000001</v>
      </c>
      <c r="M814">
        <v>13.834614889999999</v>
      </c>
      <c r="N814">
        <v>14.03749977</v>
      </c>
      <c r="O814">
        <v>14.101270960000001</v>
      </c>
      <c r="P814">
        <v>14.994207960000001</v>
      </c>
      <c r="Q814">
        <v>39.305563229999997</v>
      </c>
    </row>
    <row r="815" spans="1:17">
      <c r="A815" t="s">
        <v>10502</v>
      </c>
      <c r="B815" s="14" t="s">
        <v>4733</v>
      </c>
      <c r="C815">
        <v>5.3497934340000004</v>
      </c>
      <c r="D815">
        <v>12.14787332</v>
      </c>
      <c r="E815">
        <v>7.5254690460000004</v>
      </c>
      <c r="F815">
        <v>11.691835680000001</v>
      </c>
      <c r="G815">
        <v>8.0576690810000002</v>
      </c>
      <c r="H815">
        <v>9.7023530699999991</v>
      </c>
      <c r="I815">
        <v>7.5849943980000001</v>
      </c>
      <c r="J815">
        <v>14.52468358</v>
      </c>
      <c r="K815">
        <v>17.527845020000001</v>
      </c>
      <c r="L815">
        <v>13.42733439</v>
      </c>
      <c r="M815">
        <v>3.708314009</v>
      </c>
      <c r="N815">
        <v>14.19712653</v>
      </c>
      <c r="O815">
        <v>2.797812714</v>
      </c>
      <c r="P815">
        <v>18.928893129999999</v>
      </c>
      <c r="Q815">
        <v>7.661709127</v>
      </c>
    </row>
    <row r="816" spans="1:17">
      <c r="A816" t="s">
        <v>10503</v>
      </c>
      <c r="B816" s="14" t="s">
        <v>2041</v>
      </c>
      <c r="C816">
        <v>6.9033599329999999</v>
      </c>
      <c r="D816">
        <v>0.95158023000000003</v>
      </c>
      <c r="E816">
        <v>0.34273575000000001</v>
      </c>
      <c r="F816">
        <v>0.18793638300000001</v>
      </c>
      <c r="G816">
        <v>0.27815224500000002</v>
      </c>
      <c r="H816">
        <v>0.70700565999999998</v>
      </c>
      <c r="I816">
        <v>0.67115366499999995</v>
      </c>
      <c r="J816">
        <v>0.36950421300000003</v>
      </c>
      <c r="K816">
        <v>1.3222764680000001</v>
      </c>
      <c r="L816">
        <v>1.550912303</v>
      </c>
      <c r="M816">
        <v>4.7115805829999999</v>
      </c>
      <c r="N816">
        <v>0.45386164600000001</v>
      </c>
      <c r="O816">
        <v>3.9925565070000002</v>
      </c>
      <c r="P816">
        <v>0.47182927299999999</v>
      </c>
      <c r="Q816">
        <v>1.9509656200000001</v>
      </c>
    </row>
    <row r="817" spans="1:17">
      <c r="A817" t="s">
        <v>10504</v>
      </c>
      <c r="B817" s="14" t="s">
        <v>10505</v>
      </c>
      <c r="C817">
        <v>1.638787032</v>
      </c>
      <c r="D817">
        <v>1.4521847960000001</v>
      </c>
      <c r="E817">
        <v>4.1843294269999998</v>
      </c>
      <c r="F817">
        <v>1.3384252489999999</v>
      </c>
      <c r="G817">
        <v>2.2639027779999998</v>
      </c>
      <c r="H817">
        <v>0</v>
      </c>
      <c r="I817">
        <v>9.5595008759999995</v>
      </c>
      <c r="J817">
        <v>4.5704923749999997</v>
      </c>
      <c r="K817">
        <v>4.4606118429999997</v>
      </c>
      <c r="L817">
        <v>3.1064404159999999</v>
      </c>
      <c r="M817">
        <v>0</v>
      </c>
      <c r="N817">
        <v>11.91897114</v>
      </c>
      <c r="O817">
        <v>5.444762978</v>
      </c>
      <c r="P817">
        <v>3.6880499480000002</v>
      </c>
      <c r="Q817">
        <v>1.1265550090000001</v>
      </c>
    </row>
    <row r="818" spans="1:17">
      <c r="A818" t="s">
        <v>10506</v>
      </c>
      <c r="B818" s="14" t="s">
        <v>9402</v>
      </c>
      <c r="C818">
        <v>7.9885699209999999</v>
      </c>
      <c r="D818">
        <v>5.7708773420000004</v>
      </c>
      <c r="E818">
        <v>5.5796924360000002</v>
      </c>
      <c r="F818">
        <v>7.7536359260000003</v>
      </c>
      <c r="G818">
        <v>4.0184750319999996</v>
      </c>
      <c r="H818">
        <v>18.408310530000001</v>
      </c>
      <c r="I818">
        <v>3.0391012040000001</v>
      </c>
      <c r="J818">
        <v>6.6927188600000003</v>
      </c>
      <c r="K818">
        <v>6.9328937640000001</v>
      </c>
      <c r="L818">
        <v>6.8033396499999998</v>
      </c>
      <c r="M818">
        <v>4.0002864579999997</v>
      </c>
      <c r="N818">
        <v>7.3215250559999996</v>
      </c>
      <c r="O818">
        <v>6.9238701620000001</v>
      </c>
      <c r="P818">
        <v>11.88116612</v>
      </c>
      <c r="Q818">
        <v>8.3567831590000008</v>
      </c>
    </row>
    <row r="819" spans="1:17">
      <c r="A819" t="s">
        <v>10507</v>
      </c>
      <c r="B819" s="14" t="s">
        <v>6446</v>
      </c>
      <c r="C819">
        <v>2.7241050919999998</v>
      </c>
      <c r="D819">
        <v>13.397266849999999</v>
      </c>
      <c r="E819">
        <v>8.1147285730000007</v>
      </c>
      <c r="F819">
        <v>16.167046939999999</v>
      </c>
      <c r="G819">
        <v>7.4323510060000002</v>
      </c>
      <c r="H819">
        <v>2.3016547489999999</v>
      </c>
      <c r="I819">
        <v>11.917847399999999</v>
      </c>
      <c r="J819">
        <v>8.4261943860000006</v>
      </c>
      <c r="K819">
        <v>12.60505352</v>
      </c>
      <c r="L819">
        <v>4.1309920050000004</v>
      </c>
      <c r="M819">
        <v>1.0458092779999999</v>
      </c>
      <c r="N819">
        <v>12.626295259999999</v>
      </c>
      <c r="O819">
        <v>1.810132283</v>
      </c>
      <c r="P819">
        <v>31.306581250000001</v>
      </c>
      <c r="Q819">
        <v>13.85751834</v>
      </c>
    </row>
    <row r="820" spans="1:17">
      <c r="A820" t="s">
        <v>10508</v>
      </c>
      <c r="B820" s="14" t="s">
        <v>10509</v>
      </c>
      <c r="C820">
        <v>5.0775532620000003</v>
      </c>
      <c r="D820">
        <v>9.6237000590000008</v>
      </c>
      <c r="E820">
        <v>7.1425131410000002</v>
      </c>
      <c r="F820">
        <v>5.2988475020000001</v>
      </c>
      <c r="G820">
        <v>7.209231387</v>
      </c>
      <c r="H820">
        <v>10.61699711</v>
      </c>
      <c r="I820">
        <v>8.2274392790000004</v>
      </c>
      <c r="J820">
        <v>2.28865192</v>
      </c>
      <c r="K820">
        <v>12.54090051</v>
      </c>
      <c r="L820">
        <v>9.6248727659999993</v>
      </c>
      <c r="M820">
        <v>4.3318220390000004</v>
      </c>
      <c r="N820">
        <v>2.781866006</v>
      </c>
      <c r="O820">
        <v>6.8728975290000003</v>
      </c>
      <c r="P820">
        <v>4.993982388</v>
      </c>
      <c r="Q820">
        <v>7.7566082559999998</v>
      </c>
    </row>
    <row r="821" spans="1:17">
      <c r="A821" t="s">
        <v>10508</v>
      </c>
      <c r="B821" s="14" t="s">
        <v>6417</v>
      </c>
      <c r="C821">
        <v>9.0582605219999994</v>
      </c>
      <c r="D821">
        <v>1.5506380019999999</v>
      </c>
      <c r="E821">
        <v>0.91988498399999996</v>
      </c>
      <c r="F821">
        <v>0.67254867900000004</v>
      </c>
      <c r="G821">
        <v>1.137594217</v>
      </c>
      <c r="H821">
        <v>4.2695247079999996</v>
      </c>
      <c r="I821">
        <v>9.0067082030000005</v>
      </c>
      <c r="J821">
        <v>4.2279022189999997</v>
      </c>
      <c r="K821">
        <v>5.4167749000000001</v>
      </c>
      <c r="L821">
        <v>5.2032102690000004</v>
      </c>
      <c r="M821">
        <v>7.1131713830000001</v>
      </c>
      <c r="N821">
        <v>2.0302352109999999</v>
      </c>
      <c r="O821">
        <v>10.943810729999999</v>
      </c>
      <c r="P821">
        <v>1.5443479339999999</v>
      </c>
      <c r="Q821">
        <v>1.6982564040000001</v>
      </c>
    </row>
    <row r="822" spans="1:17">
      <c r="A822" t="s">
        <v>10508</v>
      </c>
      <c r="B822" s="14" t="s">
        <v>10510</v>
      </c>
      <c r="C822">
        <v>16.858701660000001</v>
      </c>
      <c r="D822">
        <v>41.054142169999999</v>
      </c>
      <c r="E822">
        <v>47.855477520000001</v>
      </c>
      <c r="F822">
        <v>37.568626090000002</v>
      </c>
      <c r="G822">
        <v>65.225920099999996</v>
      </c>
      <c r="H822">
        <v>27.468305040000001</v>
      </c>
      <c r="I822">
        <v>105.51223330000001</v>
      </c>
      <c r="J822">
        <v>85.8678436</v>
      </c>
      <c r="K822">
        <v>81.693964230000006</v>
      </c>
      <c r="L822">
        <v>59.233242709999999</v>
      </c>
      <c r="M822">
        <v>12.50313749</v>
      </c>
      <c r="N822">
        <v>28.866580849999998</v>
      </c>
      <c r="O822">
        <v>16.05392616</v>
      </c>
      <c r="P822">
        <v>21.096991580000001</v>
      </c>
      <c r="Q822">
        <v>34.98713687</v>
      </c>
    </row>
    <row r="823" spans="1:17">
      <c r="A823" t="s">
        <v>10511</v>
      </c>
      <c r="B823" s="14" t="s">
        <v>1884</v>
      </c>
      <c r="C823">
        <v>21.26834556</v>
      </c>
      <c r="D823">
        <v>145.69017460000001</v>
      </c>
      <c r="E823">
        <v>78.659793769999993</v>
      </c>
      <c r="F823">
        <v>85.870889030000001</v>
      </c>
      <c r="G823">
        <v>82.330873100000005</v>
      </c>
      <c r="H823">
        <v>92.873287959999999</v>
      </c>
      <c r="I823">
        <v>36.144682150000001</v>
      </c>
      <c r="J823">
        <v>68.466400379999996</v>
      </c>
      <c r="K823">
        <v>45.127065799999997</v>
      </c>
      <c r="L823">
        <v>62.007876340000003</v>
      </c>
      <c r="M823">
        <v>18.644752279999999</v>
      </c>
      <c r="N823">
        <v>42.237660429999998</v>
      </c>
      <c r="O823">
        <v>56.19631278</v>
      </c>
      <c r="P823">
        <v>53.969361569999997</v>
      </c>
      <c r="Q823">
        <v>104.9916376</v>
      </c>
    </row>
    <row r="824" spans="1:17">
      <c r="A824" t="s">
        <v>10512</v>
      </c>
      <c r="B824" s="14" t="s">
        <v>1633</v>
      </c>
      <c r="C824">
        <v>35.000359899999999</v>
      </c>
      <c r="D824">
        <v>16.402166909999998</v>
      </c>
      <c r="E824">
        <v>17.758772990000001</v>
      </c>
      <c r="F824">
        <v>12.338138150000001</v>
      </c>
      <c r="G824">
        <v>10.693066330000001</v>
      </c>
      <c r="H824">
        <v>2.5275687069999999</v>
      </c>
      <c r="I824">
        <v>12.65136407</v>
      </c>
      <c r="J824">
        <v>32.765604160000002</v>
      </c>
      <c r="K824">
        <v>13.84227536</v>
      </c>
      <c r="L824">
        <v>32.038753100000001</v>
      </c>
      <c r="M824">
        <v>8.6134382439999992</v>
      </c>
      <c r="N824">
        <v>41.873380619999999</v>
      </c>
      <c r="O824">
        <v>16.06806546</v>
      </c>
      <c r="P824">
        <v>21.184180269999999</v>
      </c>
      <c r="Q824">
        <v>10.179389479999999</v>
      </c>
    </row>
    <row r="825" spans="1:17">
      <c r="A825" t="s">
        <v>10513</v>
      </c>
      <c r="B825" s="14" t="s">
        <v>3253</v>
      </c>
      <c r="C825">
        <v>11.483456220000001</v>
      </c>
      <c r="D825">
        <v>53.937881910000002</v>
      </c>
      <c r="E825">
        <v>47.15672155</v>
      </c>
      <c r="F825">
        <v>49.13590198</v>
      </c>
      <c r="G825">
        <v>65.000086339999996</v>
      </c>
      <c r="H825">
        <v>51.96533324</v>
      </c>
      <c r="I825">
        <v>40.517867799999998</v>
      </c>
      <c r="J825">
        <v>48.874350040000003</v>
      </c>
      <c r="K825">
        <v>93.380182020000007</v>
      </c>
      <c r="L825">
        <v>113.0780546</v>
      </c>
      <c r="M825">
        <v>11.805816589999999</v>
      </c>
      <c r="N825">
        <v>25.894125639999999</v>
      </c>
      <c r="O825">
        <v>13.38452253</v>
      </c>
      <c r="P825">
        <v>28.579199129999999</v>
      </c>
      <c r="Q825">
        <v>47.30545506</v>
      </c>
    </row>
    <row r="826" spans="1:17">
      <c r="A826" t="e">
        <v>#N/A</v>
      </c>
      <c r="B826" s="14" t="s">
        <v>10514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1.176469947</v>
      </c>
      <c r="K826">
        <v>2.105007836</v>
      </c>
      <c r="L826">
        <v>0</v>
      </c>
      <c r="M826">
        <v>0</v>
      </c>
      <c r="N826">
        <v>0.57200166200000002</v>
      </c>
      <c r="O826">
        <v>0</v>
      </c>
      <c r="P826">
        <v>0</v>
      </c>
      <c r="Q826">
        <v>0</v>
      </c>
    </row>
    <row r="827" spans="1:17">
      <c r="A827" t="s">
        <v>10515</v>
      </c>
      <c r="B827" s="14" t="s">
        <v>10516</v>
      </c>
      <c r="C827">
        <v>10.92524688</v>
      </c>
      <c r="D827">
        <v>7.0995701120000003</v>
      </c>
      <c r="E827">
        <v>5.9665438130000004</v>
      </c>
      <c r="F827">
        <v>5.0562731630000002</v>
      </c>
      <c r="G827">
        <v>6.0370740740000004</v>
      </c>
      <c r="H827">
        <v>4.4756243060000003</v>
      </c>
      <c r="I827">
        <v>11.6838344</v>
      </c>
      <c r="J827">
        <v>5.26299122</v>
      </c>
      <c r="K827">
        <v>21.477019980000001</v>
      </c>
      <c r="L827">
        <v>15.64725543</v>
      </c>
      <c r="M827">
        <v>4.1943038789999996</v>
      </c>
      <c r="N827">
        <v>2.8731229859999998</v>
      </c>
      <c r="O827">
        <v>10.48621018</v>
      </c>
      <c r="P827">
        <v>4.5895732679999997</v>
      </c>
      <c r="Q827">
        <v>8.5117489539999998</v>
      </c>
    </row>
    <row r="828" spans="1:17">
      <c r="A828" t="s">
        <v>10515</v>
      </c>
      <c r="B828" s="14" t="s">
        <v>6894</v>
      </c>
      <c r="C828">
        <v>46.646841639999998</v>
      </c>
      <c r="D828">
        <v>12.703983470000001</v>
      </c>
      <c r="E828">
        <v>3.0049122210000001</v>
      </c>
      <c r="F828">
        <v>1.9805919750000001</v>
      </c>
      <c r="G828">
        <v>4.7295626940000002</v>
      </c>
      <c r="H828">
        <v>15.120885120000001</v>
      </c>
      <c r="I828">
        <v>3.7445506019999999</v>
      </c>
      <c r="J828">
        <v>2.7125861480000002</v>
      </c>
      <c r="K828">
        <v>17.860936949999999</v>
      </c>
      <c r="L828">
        <v>38.397535009999999</v>
      </c>
      <c r="M828">
        <v>39.430802890000002</v>
      </c>
      <c r="N828">
        <v>1.9519186239999999</v>
      </c>
      <c r="O828">
        <v>49.764569389999998</v>
      </c>
      <c r="P828">
        <v>5.6501689559999999</v>
      </c>
      <c r="Q828">
        <v>15.59198829</v>
      </c>
    </row>
    <row r="829" spans="1:17">
      <c r="A829" t="s">
        <v>10517</v>
      </c>
      <c r="B829" s="14" t="s">
        <v>4895</v>
      </c>
      <c r="C829">
        <v>1.5329410990000001</v>
      </c>
      <c r="D829">
        <v>0.47543689300000003</v>
      </c>
      <c r="E829">
        <v>0.39140720699999998</v>
      </c>
      <c r="F829">
        <v>0.66772217300000003</v>
      </c>
      <c r="G829">
        <v>0.58236251900000002</v>
      </c>
      <c r="H829">
        <v>0.117746798</v>
      </c>
      <c r="I829">
        <v>0.89420720899999995</v>
      </c>
      <c r="J829">
        <v>3.148170694</v>
      </c>
      <c r="K829">
        <v>1.1126693240000001</v>
      </c>
      <c r="L829">
        <v>1.54976092</v>
      </c>
      <c r="M829">
        <v>1.177020688</v>
      </c>
      <c r="N829">
        <v>0.94484313099999995</v>
      </c>
      <c r="O829">
        <v>7.1303354810000004</v>
      </c>
      <c r="P829">
        <v>1.2419446590000001</v>
      </c>
      <c r="Q829">
        <v>2.1075862079999998</v>
      </c>
    </row>
    <row r="830" spans="1:17">
      <c r="A830" t="s">
        <v>10518</v>
      </c>
      <c r="B830" s="14" t="s">
        <v>1620</v>
      </c>
      <c r="C830">
        <v>0</v>
      </c>
      <c r="D830">
        <v>0.83062710100000003</v>
      </c>
      <c r="E830">
        <v>1.1397006220000001</v>
      </c>
      <c r="F830">
        <v>0.29164129900000002</v>
      </c>
      <c r="G830">
        <v>0.36997632899999999</v>
      </c>
      <c r="H830">
        <v>2.2628460439999998</v>
      </c>
      <c r="I830">
        <v>0.78112653099999996</v>
      </c>
      <c r="J830">
        <v>0.40741566299999998</v>
      </c>
      <c r="K830">
        <v>1.7009336989999999</v>
      </c>
      <c r="L830">
        <v>1.6922243509999999</v>
      </c>
      <c r="M830">
        <v>0</v>
      </c>
      <c r="N830">
        <v>0.33014363099999999</v>
      </c>
      <c r="O830">
        <v>0</v>
      </c>
      <c r="P830">
        <v>0.88398395600000002</v>
      </c>
      <c r="Q830">
        <v>1.1046375960000001</v>
      </c>
    </row>
    <row r="831" spans="1:17">
      <c r="A831" t="s">
        <v>10519</v>
      </c>
      <c r="B831" s="14" t="s">
        <v>5478</v>
      </c>
      <c r="C831">
        <v>5.1934359399999996</v>
      </c>
      <c r="D831">
        <v>1.235743652</v>
      </c>
      <c r="E831">
        <v>0.59344588300000001</v>
      </c>
      <c r="F831">
        <v>0.52365030700000004</v>
      </c>
      <c r="G831">
        <v>0.56465763300000005</v>
      </c>
      <c r="H831">
        <v>1.108092243</v>
      </c>
      <c r="I831">
        <v>10.37875945</v>
      </c>
      <c r="J831">
        <v>0.99975287300000004</v>
      </c>
      <c r="K831">
        <v>3.1413344699999999</v>
      </c>
      <c r="L831">
        <v>3.0384372960000001</v>
      </c>
      <c r="M831">
        <v>5.5383565419999998</v>
      </c>
      <c r="N831">
        <v>0.56907105300000005</v>
      </c>
      <c r="O831">
        <v>6.1776630709999996</v>
      </c>
      <c r="P831">
        <v>0.95233110899999995</v>
      </c>
      <c r="Q831">
        <v>1.718953986</v>
      </c>
    </row>
    <row r="832" spans="1:17">
      <c r="A832" t="s">
        <v>10520</v>
      </c>
      <c r="B832" s="14" t="s">
        <v>8457</v>
      </c>
      <c r="C832">
        <v>30.49388527</v>
      </c>
      <c r="D832">
        <v>282.56942629999998</v>
      </c>
      <c r="E832">
        <v>299.94756389999998</v>
      </c>
      <c r="F832">
        <v>333.60672890000001</v>
      </c>
      <c r="G832">
        <v>307.29256299999997</v>
      </c>
      <c r="H832">
        <v>828.82790580000005</v>
      </c>
      <c r="I832">
        <v>297.94786119999998</v>
      </c>
      <c r="J832">
        <v>279.82300470000001</v>
      </c>
      <c r="K832">
        <v>370.73895390000001</v>
      </c>
      <c r="L832">
        <v>182.49354400000001</v>
      </c>
      <c r="M832">
        <v>52.680987639999998</v>
      </c>
      <c r="N832">
        <v>132.8015293</v>
      </c>
      <c r="O832">
        <v>28.946841150000001</v>
      </c>
      <c r="P832">
        <v>287.63988540000003</v>
      </c>
      <c r="Q832">
        <v>333.60288450000002</v>
      </c>
    </row>
    <row r="833" spans="1:17">
      <c r="A833" t="s">
        <v>10521</v>
      </c>
      <c r="B833" s="14" t="s">
        <v>2525</v>
      </c>
      <c r="C833">
        <v>0.99511887200000004</v>
      </c>
      <c r="D833">
        <v>4.409042994</v>
      </c>
      <c r="E833">
        <v>4.8699544899999996</v>
      </c>
      <c r="F833">
        <v>6.7050267300000002</v>
      </c>
      <c r="G833">
        <v>3.0071720630000001</v>
      </c>
      <c r="H833">
        <v>6.4970696820000002</v>
      </c>
      <c r="I833">
        <v>3.6280033450000002</v>
      </c>
      <c r="J833">
        <v>4.0999268950000003</v>
      </c>
      <c r="K833">
        <v>7.6744020620000004</v>
      </c>
      <c r="L833">
        <v>1.571933705</v>
      </c>
      <c r="M833">
        <v>0</v>
      </c>
      <c r="N833">
        <v>3.6801070770000002</v>
      </c>
      <c r="O833">
        <v>1.653108759</v>
      </c>
      <c r="P833">
        <v>6.6438220259999996</v>
      </c>
      <c r="Q833">
        <v>9.9191132569999994</v>
      </c>
    </row>
    <row r="834" spans="1:17">
      <c r="A834" t="s">
        <v>10522</v>
      </c>
      <c r="B834" s="14" t="s">
        <v>8708</v>
      </c>
      <c r="C834">
        <v>3.166576348</v>
      </c>
      <c r="D834">
        <v>18.940572549999999</v>
      </c>
      <c r="E834">
        <v>23.497750270000001</v>
      </c>
      <c r="F834">
        <v>21.659397989999999</v>
      </c>
      <c r="G834">
        <v>20.231913259999999</v>
      </c>
      <c r="H834">
        <v>19.458241390000001</v>
      </c>
      <c r="I834">
        <v>21.16528469</v>
      </c>
      <c r="J834">
        <v>29.57186888</v>
      </c>
      <c r="K834">
        <v>18.435295459999999</v>
      </c>
      <c r="L834">
        <v>17.340487849999999</v>
      </c>
      <c r="M834">
        <v>4.5587929059999999</v>
      </c>
      <c r="N834">
        <v>13.336958879999999</v>
      </c>
      <c r="O834">
        <v>5.552614513</v>
      </c>
      <c r="P834">
        <v>18.845110429999998</v>
      </c>
      <c r="Q834">
        <v>20.861063359999999</v>
      </c>
    </row>
    <row r="835" spans="1:17">
      <c r="A835" t="s">
        <v>10523</v>
      </c>
      <c r="B835" s="14" t="s">
        <v>3562</v>
      </c>
      <c r="C835">
        <v>8.2936021669999995</v>
      </c>
      <c r="D835">
        <v>3.088245433</v>
      </c>
      <c r="E835">
        <v>2.7846858349999999</v>
      </c>
      <c r="F835">
        <v>2.9864363979999999</v>
      </c>
      <c r="G835">
        <v>2.3869164380000001</v>
      </c>
      <c r="H835">
        <v>4.359885019</v>
      </c>
      <c r="I835">
        <v>5.2324685750000004</v>
      </c>
      <c r="J835">
        <v>4.7871485439999999</v>
      </c>
      <c r="K835">
        <v>7.1512102129999997</v>
      </c>
      <c r="L835">
        <v>5.6120339330000002</v>
      </c>
      <c r="M835">
        <v>3.1614095039999999</v>
      </c>
      <c r="N835">
        <v>2.5232923330000001</v>
      </c>
      <c r="O835">
        <v>5.1461967130000001</v>
      </c>
      <c r="P835">
        <v>2.5680299940000002</v>
      </c>
      <c r="Q835">
        <v>5.8630280609999996</v>
      </c>
    </row>
    <row r="836" spans="1:17">
      <c r="A836" t="s">
        <v>10524</v>
      </c>
      <c r="B836" s="14" t="s">
        <v>7849</v>
      </c>
      <c r="C836">
        <v>1.083922131</v>
      </c>
      <c r="D836">
        <v>1.0565501980000001</v>
      </c>
      <c r="E836">
        <v>2.1679439079999998</v>
      </c>
      <c r="F836">
        <v>1.239360703</v>
      </c>
      <c r="G836">
        <v>1.4225152889999999</v>
      </c>
      <c r="H836">
        <v>0.83257184399999995</v>
      </c>
      <c r="I836">
        <v>3.7936916859999998</v>
      </c>
      <c r="J836">
        <v>4.0123492120000002</v>
      </c>
      <c r="K836">
        <v>3.0486701410000001</v>
      </c>
      <c r="L836">
        <v>2.8765149050000001</v>
      </c>
      <c r="M836">
        <v>2.4967667179999999</v>
      </c>
      <c r="N836">
        <v>2.8861312200000002</v>
      </c>
      <c r="O836">
        <v>0.72025211</v>
      </c>
      <c r="P836">
        <v>1.658751284</v>
      </c>
      <c r="Q836">
        <v>1.4902459960000001</v>
      </c>
    </row>
    <row r="837" spans="1:17">
      <c r="A837" t="s">
        <v>10525</v>
      </c>
      <c r="B837" s="14" t="s">
        <v>4904</v>
      </c>
      <c r="C837">
        <v>50.29361505</v>
      </c>
      <c r="D837">
        <v>2.259729068</v>
      </c>
      <c r="E837">
        <v>1.8161999339999999</v>
      </c>
      <c r="F837">
        <v>1.3981148830000001</v>
      </c>
      <c r="G837">
        <v>1.5779363529999999</v>
      </c>
      <c r="H837">
        <v>1.605092838</v>
      </c>
      <c r="I837">
        <v>6.7146065330000004</v>
      </c>
      <c r="J837">
        <v>6.716977473</v>
      </c>
      <c r="K837">
        <v>7.0053794229999999</v>
      </c>
      <c r="L837">
        <v>8.3250471810000004</v>
      </c>
      <c r="M837">
        <v>8.8382544000000003</v>
      </c>
      <c r="N837">
        <v>2.6807549580000001</v>
      </c>
      <c r="O837">
        <v>17.18042191</v>
      </c>
      <c r="P837">
        <v>2.6462865419999999</v>
      </c>
      <c r="Q837">
        <v>7.791200334</v>
      </c>
    </row>
    <row r="838" spans="1:17">
      <c r="A838" t="s">
        <v>10526</v>
      </c>
      <c r="B838" s="14" t="s">
        <v>8723</v>
      </c>
      <c r="C838">
        <v>15.35521</v>
      </c>
      <c r="D838">
        <v>3.6404084600000002</v>
      </c>
      <c r="E838">
        <v>3.1525769659999998</v>
      </c>
      <c r="F838">
        <v>3.7402568600000001</v>
      </c>
      <c r="G838">
        <v>2.7445944629999999</v>
      </c>
      <c r="H838">
        <v>4.6557222019999998</v>
      </c>
      <c r="I838">
        <v>3.9285620040000002</v>
      </c>
      <c r="J838">
        <v>3.2784602839999999</v>
      </c>
      <c r="K838">
        <v>7.2103040749999998</v>
      </c>
      <c r="L838">
        <v>5.7873410500000002</v>
      </c>
      <c r="M838">
        <v>5.1710595760000002</v>
      </c>
      <c r="N838">
        <v>2.7562793710000002</v>
      </c>
      <c r="O838">
        <v>11.337040719999999</v>
      </c>
      <c r="P838">
        <v>1.980432301</v>
      </c>
      <c r="Q838">
        <v>6.2963622399999997</v>
      </c>
    </row>
    <row r="839" spans="1:17">
      <c r="A839" t="s">
        <v>10527</v>
      </c>
      <c r="B839" s="14" t="s">
        <v>8501</v>
      </c>
      <c r="C839">
        <v>37.50645789</v>
      </c>
      <c r="D839">
        <v>401.7772721</v>
      </c>
      <c r="E839">
        <v>351.74110619999999</v>
      </c>
      <c r="F839">
        <v>487.86384559999999</v>
      </c>
      <c r="G839">
        <v>307.39775989999998</v>
      </c>
      <c r="H839">
        <v>647.74008189999995</v>
      </c>
      <c r="I839">
        <v>513.44041860000004</v>
      </c>
      <c r="J839">
        <v>751.70397930000001</v>
      </c>
      <c r="K839">
        <v>584.90643999999998</v>
      </c>
      <c r="L839">
        <v>206.66322940000001</v>
      </c>
      <c r="M839">
        <v>37.158910919999997</v>
      </c>
      <c r="N839">
        <v>274.2278748</v>
      </c>
      <c r="O839">
        <v>27.69172421</v>
      </c>
      <c r="P839">
        <v>688.38892920000001</v>
      </c>
      <c r="Q839">
        <v>383.97483310000001</v>
      </c>
    </row>
    <row r="840" spans="1:17">
      <c r="A840" t="s">
        <v>10528</v>
      </c>
      <c r="B840" s="14" t="s">
        <v>5643</v>
      </c>
      <c r="C840">
        <v>7.8611865229999998</v>
      </c>
      <c r="D840">
        <v>13.757976640000001</v>
      </c>
      <c r="E840">
        <v>13.52074721</v>
      </c>
      <c r="F840">
        <v>11.021626189999999</v>
      </c>
      <c r="G840">
        <v>13.529548419999999</v>
      </c>
      <c r="H840">
        <v>9.0573884979999999</v>
      </c>
      <c r="I840">
        <v>10.31771002</v>
      </c>
      <c r="J840">
        <v>10.065312520000001</v>
      </c>
      <c r="K840">
        <v>8.0834437959999992</v>
      </c>
      <c r="L840">
        <v>13.08016409</v>
      </c>
      <c r="M840">
        <v>5.0299710219999998</v>
      </c>
      <c r="N840">
        <v>22.934508260000001</v>
      </c>
      <c r="O840">
        <v>7.5452806749999999</v>
      </c>
      <c r="P840">
        <v>12.226728019999999</v>
      </c>
      <c r="Q840">
        <v>11.528603540000001</v>
      </c>
    </row>
    <row r="841" spans="1:17">
      <c r="A841" t="s">
        <v>10529</v>
      </c>
      <c r="B841" s="14" t="s">
        <v>2337</v>
      </c>
      <c r="C841">
        <v>11.732225339999999</v>
      </c>
      <c r="D841">
        <v>4.3813075369999996</v>
      </c>
      <c r="E841">
        <v>3.1382470699999998</v>
      </c>
      <c r="F841">
        <v>3.7871350800000001</v>
      </c>
      <c r="G841">
        <v>2.5468906250000001</v>
      </c>
      <c r="H841">
        <v>0.643688865</v>
      </c>
      <c r="I841">
        <v>8.7990860340000001</v>
      </c>
      <c r="J841">
        <v>9.5612056400000007</v>
      </c>
      <c r="K841">
        <v>7.147116703</v>
      </c>
      <c r="L841">
        <v>7.4130964480000001</v>
      </c>
      <c r="M841">
        <v>20.590219040000001</v>
      </c>
      <c r="N841">
        <v>10.206422509999999</v>
      </c>
      <c r="O841">
        <v>11.137015180000001</v>
      </c>
      <c r="P841">
        <v>22.932965129999999</v>
      </c>
      <c r="Q841">
        <v>8.5259731339999991</v>
      </c>
    </row>
    <row r="842" spans="1:17">
      <c r="A842" t="s">
        <v>10530</v>
      </c>
      <c r="B842" s="14" t="s">
        <v>8259</v>
      </c>
      <c r="C842">
        <v>21.281617789999999</v>
      </c>
      <c r="D842">
        <v>7.4070468590000003</v>
      </c>
      <c r="E842">
        <v>6.1002096549999996</v>
      </c>
      <c r="F842">
        <v>6.4252257159999999</v>
      </c>
      <c r="G842">
        <v>6.679328741</v>
      </c>
      <c r="H842">
        <v>2.6340543830000001</v>
      </c>
      <c r="I842">
        <v>11.10508387</v>
      </c>
      <c r="J842">
        <v>15.343386300000001</v>
      </c>
      <c r="K842">
        <v>20.910241469999999</v>
      </c>
      <c r="L842">
        <v>14.08424958</v>
      </c>
      <c r="M842">
        <v>6.098617204</v>
      </c>
      <c r="N842">
        <v>7.6091797579999998</v>
      </c>
      <c r="O842">
        <v>11.22595898</v>
      </c>
      <c r="P842">
        <v>7.3996990919999996</v>
      </c>
      <c r="Q842">
        <v>14.144325289999999</v>
      </c>
    </row>
    <row r="843" spans="1:17">
      <c r="A843" t="s">
        <v>10531</v>
      </c>
      <c r="B843" s="14" t="s">
        <v>5264</v>
      </c>
      <c r="C843">
        <v>6.9248744689999997</v>
      </c>
      <c r="D843">
        <v>11.157029530000001</v>
      </c>
      <c r="E843">
        <v>7.3002515690000003</v>
      </c>
      <c r="F843">
        <v>15.381688949999999</v>
      </c>
      <c r="G843">
        <v>6.7399422639999997</v>
      </c>
      <c r="H843">
        <v>4.5937405350000002</v>
      </c>
      <c r="I843">
        <v>9.1806182199999995</v>
      </c>
      <c r="J843">
        <v>23.502946309999999</v>
      </c>
      <c r="K843">
        <v>11.28072416</v>
      </c>
      <c r="L843">
        <v>6.3644145119999997</v>
      </c>
      <c r="M843">
        <v>4.8336794699999999</v>
      </c>
      <c r="N843">
        <v>13.46427387</v>
      </c>
      <c r="O843">
        <v>3.834573926</v>
      </c>
      <c r="P843">
        <v>17.095460790000001</v>
      </c>
      <c r="Q843">
        <v>9.0880016860000001</v>
      </c>
    </row>
    <row r="844" spans="1:17">
      <c r="A844" t="s">
        <v>10532</v>
      </c>
      <c r="B844" s="14" t="s">
        <v>8835</v>
      </c>
      <c r="C844">
        <v>8.14837247</v>
      </c>
      <c r="D844">
        <v>46.68741558</v>
      </c>
      <c r="E844">
        <v>47.245394910000002</v>
      </c>
      <c r="F844">
        <v>50.617682420000001</v>
      </c>
      <c r="G844">
        <v>42.467973540000003</v>
      </c>
      <c r="H844">
        <v>127.59518199999999</v>
      </c>
      <c r="I844">
        <v>71.837720039999994</v>
      </c>
      <c r="J844">
        <v>56.531755019999999</v>
      </c>
      <c r="K844">
        <v>89.220237949999998</v>
      </c>
      <c r="L844">
        <v>64.591672299999999</v>
      </c>
      <c r="M844">
        <v>12.08636624</v>
      </c>
      <c r="N844">
        <v>24.92901234</v>
      </c>
      <c r="O844">
        <v>10.25471054</v>
      </c>
      <c r="P844">
        <v>54.401879010000002</v>
      </c>
      <c r="Q844">
        <v>51.686141720000002</v>
      </c>
    </row>
    <row r="845" spans="1:17">
      <c r="A845" t="s">
        <v>10533</v>
      </c>
      <c r="B845" s="14" t="s">
        <v>5617</v>
      </c>
      <c r="C845">
        <v>6.6024777160000001</v>
      </c>
      <c r="D845">
        <v>1.1795724869999999</v>
      </c>
      <c r="E845">
        <v>1.0423058860000001</v>
      </c>
      <c r="F845">
        <v>0.60881437299999996</v>
      </c>
      <c r="G845">
        <v>0.66200767100000002</v>
      </c>
      <c r="H845">
        <v>2.944702274</v>
      </c>
      <c r="I845">
        <v>3.1059750140000002</v>
      </c>
      <c r="J845">
        <v>2.6189956310000002</v>
      </c>
      <c r="K845">
        <v>1.449296267</v>
      </c>
      <c r="L845">
        <v>2.556925686</v>
      </c>
      <c r="M845">
        <v>3.6794795759999999</v>
      </c>
      <c r="N845">
        <v>0.91891963700000001</v>
      </c>
      <c r="O845">
        <v>4.0098615430000004</v>
      </c>
      <c r="P845">
        <v>1.1503520410000001</v>
      </c>
      <c r="Q845">
        <v>1.610526294</v>
      </c>
    </row>
    <row r="846" spans="1:17">
      <c r="A846" t="s">
        <v>10523</v>
      </c>
      <c r="B846" s="14" t="s">
        <v>10534</v>
      </c>
      <c r="C846">
        <v>4.0567223180000003</v>
      </c>
      <c r="D846">
        <v>7.7288184900000001</v>
      </c>
      <c r="E846">
        <v>11.221237070000001</v>
      </c>
      <c r="F846">
        <v>6.0741892440000003</v>
      </c>
      <c r="G846">
        <v>5.3239521119999997</v>
      </c>
      <c r="H846">
        <v>12.464042149999999</v>
      </c>
      <c r="I846">
        <v>2.366399038</v>
      </c>
      <c r="J846">
        <v>1.645671125</v>
      </c>
      <c r="K846">
        <v>2.5764634219999998</v>
      </c>
      <c r="L846">
        <v>5.6391963550000002</v>
      </c>
      <c r="M846">
        <v>3.114826849</v>
      </c>
      <c r="N846">
        <v>4.5007203450000004</v>
      </c>
      <c r="O846">
        <v>0.89854634600000005</v>
      </c>
      <c r="P846">
        <v>1.339001238</v>
      </c>
      <c r="Q846">
        <v>1.1154886530000001</v>
      </c>
    </row>
    <row r="847" spans="1:17">
      <c r="A847" t="s">
        <v>10535</v>
      </c>
      <c r="B847" s="14" t="s">
        <v>7712</v>
      </c>
      <c r="C847">
        <v>4.0277080490000001</v>
      </c>
      <c r="D847">
        <v>15.525536150000001</v>
      </c>
      <c r="E847">
        <v>17.568470269999999</v>
      </c>
      <c r="F847">
        <v>17.83638745</v>
      </c>
      <c r="G847">
        <v>16.135827209999999</v>
      </c>
      <c r="H847">
        <v>16.499863340000001</v>
      </c>
      <c r="I847">
        <v>19.57895173</v>
      </c>
      <c r="J847">
        <v>24.814872130000001</v>
      </c>
      <c r="K847">
        <v>16.200895809999999</v>
      </c>
      <c r="L847">
        <v>15.60895419</v>
      </c>
      <c r="M847">
        <v>3.6079740130000002</v>
      </c>
      <c r="N847">
        <v>10.95617487</v>
      </c>
      <c r="O847">
        <v>3.2711059759999999</v>
      </c>
      <c r="P847">
        <v>15.147382260000001</v>
      </c>
      <c r="Q847">
        <v>17.35099808</v>
      </c>
    </row>
    <row r="848" spans="1:17">
      <c r="A848" t="s">
        <v>10536</v>
      </c>
      <c r="B848" s="14" t="s">
        <v>6013</v>
      </c>
      <c r="C848">
        <v>8.2437841939999998</v>
      </c>
      <c r="D848">
        <v>5.522305394</v>
      </c>
      <c r="E848">
        <v>4.2390200450000002</v>
      </c>
      <c r="F848">
        <v>5.4503933150000003</v>
      </c>
      <c r="G848">
        <v>3.2538222430000001</v>
      </c>
      <c r="H848">
        <v>12.664272479999999</v>
      </c>
      <c r="I848">
        <v>4.5798369220000001</v>
      </c>
      <c r="J848">
        <v>3.533323953</v>
      </c>
      <c r="K848">
        <v>5.5206431739999999</v>
      </c>
      <c r="L848">
        <v>5.3329195739999999</v>
      </c>
      <c r="M848">
        <v>6.4050847729999996</v>
      </c>
      <c r="N848">
        <v>3.4842078409999999</v>
      </c>
      <c r="O848">
        <v>5.2170352480000002</v>
      </c>
      <c r="P848">
        <v>6.30193782</v>
      </c>
      <c r="Q848">
        <v>5.8019724689999999</v>
      </c>
    </row>
    <row r="849" spans="1:17">
      <c r="A849" t="s">
        <v>10537</v>
      </c>
      <c r="B849" s="14" t="s">
        <v>5997</v>
      </c>
      <c r="C849">
        <v>3.5910811479999998</v>
      </c>
      <c r="D849">
        <v>3.1821788560000002</v>
      </c>
      <c r="E849">
        <v>3.4384272249999999</v>
      </c>
      <c r="F849">
        <v>3.7475906970000001</v>
      </c>
      <c r="G849">
        <v>1.446929167</v>
      </c>
      <c r="H849">
        <v>6.8958667980000001</v>
      </c>
      <c r="I849">
        <v>3.4912959720000001</v>
      </c>
      <c r="J849">
        <v>6.5251456360000004</v>
      </c>
      <c r="K849">
        <v>8.6884961109999992</v>
      </c>
      <c r="L849">
        <v>5.2944549710000004</v>
      </c>
      <c r="M849">
        <v>4.5954981630000002</v>
      </c>
      <c r="N849">
        <v>1.4755984900000001</v>
      </c>
      <c r="O849">
        <v>2.6513628410000001</v>
      </c>
      <c r="P849">
        <v>7.9020478880000002</v>
      </c>
      <c r="Q849">
        <v>4.9372497769999999</v>
      </c>
    </row>
    <row r="850" spans="1:17">
      <c r="A850" t="s">
        <v>10538</v>
      </c>
      <c r="B850" s="14" t="s">
        <v>4699</v>
      </c>
      <c r="C850">
        <v>9.1664863410000006</v>
      </c>
      <c r="D850">
        <v>1.3894151260000001</v>
      </c>
      <c r="E850">
        <v>1.005998827</v>
      </c>
      <c r="F850">
        <v>0.696106216</v>
      </c>
      <c r="G850">
        <v>0.58316654499999998</v>
      </c>
      <c r="H850">
        <v>1.334060212</v>
      </c>
      <c r="I850">
        <v>3.6585192609999999</v>
      </c>
      <c r="J850">
        <v>3.0090692790000002</v>
      </c>
      <c r="K850">
        <v>1.66334965</v>
      </c>
      <c r="L850">
        <v>2.49966841</v>
      </c>
      <c r="M850">
        <v>1.8521575539999999</v>
      </c>
      <c r="N850">
        <v>1.0467095829999999</v>
      </c>
      <c r="O850">
        <v>3.8469540289999999</v>
      </c>
      <c r="P850">
        <v>1.34631057</v>
      </c>
      <c r="Q850">
        <v>2.4542053510000001</v>
      </c>
    </row>
    <row r="851" spans="1:17">
      <c r="A851" t="s">
        <v>10539</v>
      </c>
      <c r="B851" s="14" t="s">
        <v>6494</v>
      </c>
      <c r="C851">
        <v>5.7198660940000003</v>
      </c>
      <c r="D851">
        <v>4.118211037</v>
      </c>
      <c r="E851">
        <v>4.8986211199999996</v>
      </c>
      <c r="F851">
        <v>4.0875729559999998</v>
      </c>
      <c r="G851">
        <v>3.4076126640000002</v>
      </c>
      <c r="H851">
        <v>1.53772099</v>
      </c>
      <c r="I851">
        <v>1.2512089099999999</v>
      </c>
      <c r="J851">
        <v>4.423168521</v>
      </c>
      <c r="K851">
        <v>7.9141880479999998</v>
      </c>
      <c r="L851">
        <v>6.3247471080000004</v>
      </c>
      <c r="M851">
        <v>2.1959097870000002</v>
      </c>
      <c r="N851">
        <v>3.6312598569999999</v>
      </c>
      <c r="O851">
        <v>4.1175077370000004</v>
      </c>
      <c r="P851">
        <v>4.5911624560000002</v>
      </c>
      <c r="Q851">
        <v>6.487833416</v>
      </c>
    </row>
    <row r="852" spans="1:17">
      <c r="A852" t="s">
        <v>10540</v>
      </c>
      <c r="B852" s="14" t="s">
        <v>5545</v>
      </c>
      <c r="C852">
        <v>1.927213549</v>
      </c>
      <c r="D852">
        <v>4.0864480150000002</v>
      </c>
      <c r="E852">
        <v>4.1006428389999998</v>
      </c>
      <c r="F852">
        <v>5.4340065109999998</v>
      </c>
      <c r="G852">
        <v>2.424639875</v>
      </c>
      <c r="H852">
        <v>2.3262057330000001</v>
      </c>
      <c r="I852">
        <v>2.8104932580000002</v>
      </c>
      <c r="J852">
        <v>3.73450777</v>
      </c>
      <c r="K852">
        <v>3.1224282900000002</v>
      </c>
      <c r="L852">
        <v>1.2177246429999999</v>
      </c>
      <c r="M852">
        <v>2.1139291550000001</v>
      </c>
      <c r="N852">
        <v>3.2920602309999998</v>
      </c>
      <c r="O852">
        <v>1.2196269070000001</v>
      </c>
      <c r="P852">
        <v>7.7655579699999997</v>
      </c>
      <c r="Q852">
        <v>5.4885760020000003</v>
      </c>
    </row>
    <row r="853" spans="1:17">
      <c r="A853" t="s">
        <v>10541</v>
      </c>
      <c r="B853" s="14" t="s">
        <v>7555</v>
      </c>
      <c r="C853">
        <v>15.09566749</v>
      </c>
      <c r="D853">
        <v>2.9858891029999999</v>
      </c>
      <c r="E853">
        <v>6.2519125710000001</v>
      </c>
      <c r="F853">
        <v>2.274973465</v>
      </c>
      <c r="G853">
        <v>3.0722283780000001</v>
      </c>
      <c r="H853">
        <v>10.766914740000001</v>
      </c>
      <c r="I853">
        <v>11.007153750000001</v>
      </c>
      <c r="J853">
        <v>8.6115757120000005</v>
      </c>
      <c r="K853">
        <v>12.96256131</v>
      </c>
      <c r="L853">
        <v>13.62616162</v>
      </c>
      <c r="M853">
        <v>27.941948679999999</v>
      </c>
      <c r="N853">
        <v>4.5857208949999997</v>
      </c>
      <c r="O853">
        <v>17.315199230000001</v>
      </c>
      <c r="P853">
        <v>5.581184725</v>
      </c>
      <c r="Q853">
        <v>7.7829361700000002</v>
      </c>
    </row>
    <row r="854" spans="1:17">
      <c r="A854" t="s">
        <v>10542</v>
      </c>
      <c r="B854" s="14" t="s">
        <v>10543</v>
      </c>
      <c r="C854">
        <v>0</v>
      </c>
      <c r="D854">
        <v>4.3739111770000001</v>
      </c>
      <c r="E854">
        <v>1.0502500159999999</v>
      </c>
      <c r="F854">
        <v>1.343757621</v>
      </c>
      <c r="G854">
        <v>0</v>
      </c>
      <c r="H854">
        <v>4.4232452369999997</v>
      </c>
      <c r="I854">
        <v>0</v>
      </c>
      <c r="J854">
        <v>0.83430936499999997</v>
      </c>
      <c r="K854">
        <v>2.239191602</v>
      </c>
      <c r="L854">
        <v>2.0792111150000001</v>
      </c>
      <c r="M854">
        <v>0</v>
      </c>
      <c r="N854">
        <v>0.60846391899999996</v>
      </c>
      <c r="O854">
        <v>0</v>
      </c>
      <c r="P854">
        <v>2.221646024</v>
      </c>
      <c r="Q854">
        <v>3.3931298270000001</v>
      </c>
    </row>
    <row r="855" spans="1:17">
      <c r="A855" t="s">
        <v>10544</v>
      </c>
      <c r="B855" s="14" t="s">
        <v>10545</v>
      </c>
      <c r="C855">
        <v>0</v>
      </c>
      <c r="D855">
        <v>0.77928144899999996</v>
      </c>
      <c r="E855">
        <v>0.37423729999999999</v>
      </c>
      <c r="F855">
        <v>0.47882334300000001</v>
      </c>
      <c r="G855">
        <v>0.85040981699999996</v>
      </c>
      <c r="H855">
        <v>0.27019580300000001</v>
      </c>
      <c r="I855">
        <v>0</v>
      </c>
      <c r="J855">
        <v>1.2486214259999999</v>
      </c>
      <c r="K855">
        <v>0.31915791700000001</v>
      </c>
      <c r="L855">
        <v>0</v>
      </c>
      <c r="M855">
        <v>0</v>
      </c>
      <c r="N855">
        <v>0.260177928</v>
      </c>
      <c r="O855">
        <v>0</v>
      </c>
      <c r="P855">
        <v>0.73886656500000003</v>
      </c>
      <c r="Q855">
        <v>0</v>
      </c>
    </row>
    <row r="856" spans="1:17">
      <c r="A856" t="s">
        <v>10546</v>
      </c>
      <c r="B856" s="14" t="s">
        <v>10547</v>
      </c>
      <c r="C856">
        <v>0.78512230400000005</v>
      </c>
      <c r="D856">
        <v>2.2611014209999998</v>
      </c>
      <c r="E856">
        <v>2.8399346109999999</v>
      </c>
      <c r="F856">
        <v>2.0305386859999999</v>
      </c>
      <c r="G856">
        <v>3.660550024</v>
      </c>
      <c r="H856">
        <v>2.110712081</v>
      </c>
      <c r="I856">
        <v>2.2899184610000001</v>
      </c>
      <c r="J856">
        <v>3.1849680710000001</v>
      </c>
      <c r="K856">
        <v>1.780852637</v>
      </c>
      <c r="L856">
        <v>3.4725987919999999</v>
      </c>
      <c r="M856">
        <v>1.5070787699999999</v>
      </c>
      <c r="N856">
        <v>3.774558495</v>
      </c>
      <c r="O856">
        <v>1.7390117490000001</v>
      </c>
      <c r="P856">
        <v>2.2380713750000001</v>
      </c>
      <c r="Q856">
        <v>2.1588734770000002</v>
      </c>
    </row>
    <row r="857" spans="1:17">
      <c r="A857" t="s">
        <v>10548</v>
      </c>
      <c r="B857" s="14" t="s">
        <v>10549</v>
      </c>
      <c r="C857">
        <v>18.669725679999999</v>
      </c>
      <c r="D857">
        <v>1.6543877419999999</v>
      </c>
      <c r="E857">
        <v>2.9396238380000002</v>
      </c>
      <c r="F857">
        <v>5.2859326290000004</v>
      </c>
      <c r="G857">
        <v>5.2872159810000001</v>
      </c>
      <c r="H857">
        <v>16.348067579999999</v>
      </c>
      <c r="I857">
        <v>15.246798869999999</v>
      </c>
      <c r="J857">
        <v>19.596840719999999</v>
      </c>
      <c r="K857">
        <v>5.0817096939999997</v>
      </c>
      <c r="L857">
        <v>4.7186436699999996</v>
      </c>
      <c r="M857">
        <v>2.8669925250000001</v>
      </c>
      <c r="N857">
        <v>8.3772901619999995</v>
      </c>
      <c r="O857">
        <v>8.2705260420000002</v>
      </c>
      <c r="P857">
        <v>9.2994879699999995</v>
      </c>
      <c r="Q857">
        <v>8.2138694300000008</v>
      </c>
    </row>
    <row r="858" spans="1:17">
      <c r="A858" t="s">
        <v>10550</v>
      </c>
      <c r="B858" s="14" t="s">
        <v>1580</v>
      </c>
      <c r="C858">
        <v>3.2775740629999999</v>
      </c>
      <c r="D858">
        <v>3.5578527489999998</v>
      </c>
      <c r="E858">
        <v>3.068508247</v>
      </c>
      <c r="F858">
        <v>4.2383466219999999</v>
      </c>
      <c r="G858">
        <v>3.1977626739999998</v>
      </c>
      <c r="H858">
        <v>1.38464627</v>
      </c>
      <c r="I858">
        <v>3.823800351</v>
      </c>
      <c r="J858">
        <v>4.4873925139999997</v>
      </c>
      <c r="K858">
        <v>3.7915200659999999</v>
      </c>
      <c r="L858">
        <v>3.1064404159999999</v>
      </c>
      <c r="M858">
        <v>3.4603006999999999</v>
      </c>
      <c r="N858">
        <v>2.9494403149999999</v>
      </c>
      <c r="O858">
        <v>3.4483498859999999</v>
      </c>
      <c r="P858">
        <v>3.638875949</v>
      </c>
      <c r="Q858">
        <v>3.3796650260000001</v>
      </c>
    </row>
    <row r="859" spans="1:17">
      <c r="A859" t="s">
        <v>10551</v>
      </c>
      <c r="B859" s="14" t="s">
        <v>10552</v>
      </c>
      <c r="C859">
        <v>0.63632408600000001</v>
      </c>
      <c r="D859">
        <v>0.49338481899999997</v>
      </c>
      <c r="E859">
        <v>0.40618298000000003</v>
      </c>
      <c r="F859">
        <v>0.25984835299999998</v>
      </c>
      <c r="G859">
        <v>0.65928755800000005</v>
      </c>
      <c r="H859">
        <v>0.122191785</v>
      </c>
      <c r="I859">
        <v>3.2478735639999998</v>
      </c>
      <c r="J859">
        <v>1.250339208</v>
      </c>
      <c r="K859">
        <v>0.721670637</v>
      </c>
      <c r="L859">
        <v>1.8092981159999999</v>
      </c>
      <c r="M859">
        <v>0</v>
      </c>
      <c r="N859">
        <v>1.3334954000000001</v>
      </c>
      <c r="O859">
        <v>1.0570726269999999</v>
      </c>
      <c r="P859">
        <v>1.193359767</v>
      </c>
      <c r="Q859">
        <v>0.65614452000000001</v>
      </c>
    </row>
    <row r="860" spans="1:17">
      <c r="A860" t="s">
        <v>10553</v>
      </c>
      <c r="B860" s="14" t="s">
        <v>6905</v>
      </c>
      <c r="C860">
        <v>9.7809710209999992</v>
      </c>
      <c r="D860">
        <v>274.70368330000002</v>
      </c>
      <c r="E860">
        <v>23.962168089999999</v>
      </c>
      <c r="F860">
        <v>6.7308701339999999</v>
      </c>
      <c r="G860">
        <v>34.155143750000001</v>
      </c>
      <c r="H860">
        <v>90.884802350000001</v>
      </c>
      <c r="I860">
        <v>110.14809099999999</v>
      </c>
      <c r="J860">
        <v>163.843951</v>
      </c>
      <c r="K860">
        <v>466.02242230000002</v>
      </c>
      <c r="L860">
        <v>1297.838107</v>
      </c>
      <c r="M860">
        <v>37.550057359999997</v>
      </c>
      <c r="N860">
        <v>43.338910120000001</v>
      </c>
      <c r="O860">
        <v>13.84116062</v>
      </c>
      <c r="P860">
        <v>130.07363950000001</v>
      </c>
      <c r="Q860">
        <v>49.494304919999998</v>
      </c>
    </row>
    <row r="861" spans="1:17">
      <c r="A861" t="s">
        <v>10553</v>
      </c>
      <c r="B861" s="14" t="s">
        <v>10554</v>
      </c>
      <c r="C861">
        <v>29.06437</v>
      </c>
      <c r="D861">
        <v>1.489557198</v>
      </c>
      <c r="E861">
        <v>1.5921988810000001</v>
      </c>
      <c r="F861">
        <v>1.1809634550000001</v>
      </c>
      <c r="G861">
        <v>1.0112653949999999</v>
      </c>
      <c r="H861">
        <v>1.166212767</v>
      </c>
      <c r="I861">
        <v>6.0098332709999998</v>
      </c>
      <c r="J861">
        <v>3.5745160949999999</v>
      </c>
      <c r="K861">
        <v>2.4598962370000002</v>
      </c>
      <c r="L861">
        <v>6.3042467269999998</v>
      </c>
      <c r="M861">
        <v>2.9144243859999999</v>
      </c>
      <c r="N861">
        <v>2.0855228659999998</v>
      </c>
      <c r="O861">
        <v>6.2454634149999997</v>
      </c>
      <c r="P861">
        <v>1.204039836</v>
      </c>
      <c r="Q861">
        <v>2.9820573760000002</v>
      </c>
    </row>
    <row r="862" spans="1:17">
      <c r="A862" t="s">
        <v>10555</v>
      </c>
      <c r="B862" s="14" t="s">
        <v>6863</v>
      </c>
      <c r="C862">
        <v>8.7018723280000003</v>
      </c>
      <c r="D862">
        <v>3.7047379509999998</v>
      </c>
      <c r="E862">
        <v>2.2239255280000001</v>
      </c>
      <c r="F862">
        <v>2.9182239509999999</v>
      </c>
      <c r="G862">
        <v>1.981148117</v>
      </c>
      <c r="H862">
        <v>5.6384568310000001</v>
      </c>
      <c r="I862">
        <v>4.2536684300000003</v>
      </c>
      <c r="J862">
        <v>2.8225584459999999</v>
      </c>
      <c r="K862">
        <v>4.3886749600000003</v>
      </c>
      <c r="L862">
        <v>7.7099693629999999</v>
      </c>
      <c r="M862">
        <v>6.99873543</v>
      </c>
      <c r="N862">
        <v>1.7438812290000001</v>
      </c>
      <c r="O862">
        <v>9.8524892869999992</v>
      </c>
      <c r="P862">
        <v>0.96275686500000002</v>
      </c>
      <c r="Q862">
        <v>5.9485287189999996</v>
      </c>
    </row>
    <row r="863" spans="1:17">
      <c r="A863" t="s">
        <v>10556</v>
      </c>
      <c r="B863" s="14" t="s">
        <v>5048</v>
      </c>
      <c r="C863">
        <v>28.7498355</v>
      </c>
      <c r="D863">
        <v>45.77080857</v>
      </c>
      <c r="E863">
        <v>6.6227196289999997</v>
      </c>
      <c r="F863">
        <v>3.084300308</v>
      </c>
      <c r="G863">
        <v>19.54268995</v>
      </c>
      <c r="H863">
        <v>12.070818170000001</v>
      </c>
      <c r="I863">
        <v>8.8827220530000002</v>
      </c>
      <c r="J863">
        <v>11.11920269</v>
      </c>
      <c r="K863">
        <v>23.984670399999999</v>
      </c>
      <c r="L863">
        <v>28.172390610000001</v>
      </c>
      <c r="M863">
        <v>24.085697230000001</v>
      </c>
      <c r="N863">
        <v>9.0253088170000009</v>
      </c>
      <c r="O863">
        <v>14.03110601</v>
      </c>
      <c r="P863">
        <v>29.115359269999999</v>
      </c>
      <c r="Q863">
        <v>18.758636320000001</v>
      </c>
    </row>
    <row r="864" spans="1:17">
      <c r="A864" t="s">
        <v>10557</v>
      </c>
      <c r="B864" s="14" t="s">
        <v>3801</v>
      </c>
      <c r="C864">
        <v>132.90903599999999</v>
      </c>
      <c r="D864">
        <v>119.5370787</v>
      </c>
      <c r="E864">
        <v>87.035189130000006</v>
      </c>
      <c r="F864">
        <v>79.206817090000001</v>
      </c>
      <c r="G864">
        <v>62.761114300000003</v>
      </c>
      <c r="H864">
        <v>27.508512119999999</v>
      </c>
      <c r="I864">
        <v>65.034874700000003</v>
      </c>
      <c r="J864">
        <v>90.770202420000004</v>
      </c>
      <c r="K864">
        <v>131.0136086</v>
      </c>
      <c r="L864">
        <v>314.52268789999999</v>
      </c>
      <c r="M864">
        <v>66.122724919999996</v>
      </c>
      <c r="N864">
        <v>118.13408939999999</v>
      </c>
      <c r="O864">
        <v>92.995831179999996</v>
      </c>
      <c r="P864">
        <v>139.5327336</v>
      </c>
      <c r="Q864">
        <v>57.422361539999997</v>
      </c>
    </row>
    <row r="865" spans="1:17">
      <c r="A865" t="s">
        <v>10558</v>
      </c>
      <c r="B865" s="14" t="s">
        <v>5049</v>
      </c>
      <c r="C865">
        <v>6.8260220159999996</v>
      </c>
      <c r="D865">
        <v>1.4778244220000001</v>
      </c>
      <c r="E865">
        <v>0.858243376</v>
      </c>
      <c r="F865">
        <v>0.82356895500000005</v>
      </c>
      <c r="G865">
        <v>0.75009851599999999</v>
      </c>
      <c r="H865">
        <v>0.83413565300000003</v>
      </c>
      <c r="I865">
        <v>1.3574347600000001</v>
      </c>
      <c r="J865">
        <v>1.3766731350000001</v>
      </c>
      <c r="K865">
        <v>1.8298227389999999</v>
      </c>
      <c r="L865">
        <v>3.8229522180000002</v>
      </c>
      <c r="M865">
        <v>2.3823393930000001</v>
      </c>
      <c r="N865">
        <v>1.3195575530000001</v>
      </c>
      <c r="O865">
        <v>3.608024753</v>
      </c>
      <c r="P865">
        <v>1.3732513550000001</v>
      </c>
      <c r="Q865">
        <v>3.3060284480000002</v>
      </c>
    </row>
    <row r="866" spans="1:17">
      <c r="A866" t="e">
        <v>#N/A</v>
      </c>
      <c r="B866" s="14" t="s">
        <v>10559</v>
      </c>
      <c r="C866">
        <v>0</v>
      </c>
      <c r="D866">
        <v>1.0826939900000001</v>
      </c>
      <c r="E866">
        <v>0.25997313</v>
      </c>
      <c r="F866">
        <v>1.3305055729999999</v>
      </c>
      <c r="G866">
        <v>0.84394008899999995</v>
      </c>
      <c r="H866">
        <v>0</v>
      </c>
      <c r="I866">
        <v>0</v>
      </c>
      <c r="J866">
        <v>0.92934164500000005</v>
      </c>
      <c r="K866">
        <v>2.2171088449999998</v>
      </c>
      <c r="L866">
        <v>26.24850245</v>
      </c>
      <c r="M866">
        <v>0</v>
      </c>
      <c r="N866">
        <v>1.204926578</v>
      </c>
      <c r="O866">
        <v>2.7062727230000001</v>
      </c>
      <c r="P866">
        <v>2.5663590169999999</v>
      </c>
      <c r="Q866">
        <v>1.6798335040000001</v>
      </c>
    </row>
    <row r="867" spans="1:17">
      <c r="A867" t="s">
        <v>10560</v>
      </c>
      <c r="B867" s="14" t="s">
        <v>501</v>
      </c>
      <c r="C867">
        <v>11.70664264</v>
      </c>
      <c r="D867">
        <v>1.2368586589999999</v>
      </c>
      <c r="E867">
        <v>1.2071233830000001</v>
      </c>
      <c r="F867">
        <v>0.66191636799999998</v>
      </c>
      <c r="G867">
        <v>0.777506951</v>
      </c>
      <c r="H867">
        <v>0.62252264599999996</v>
      </c>
      <c r="I867">
        <v>2.6264655700000001</v>
      </c>
      <c r="J867">
        <v>2.557141831</v>
      </c>
      <c r="K867">
        <v>2.6962093390000001</v>
      </c>
      <c r="L867">
        <v>4.5519580460000002</v>
      </c>
      <c r="M867">
        <v>10.71715064</v>
      </c>
      <c r="N867">
        <v>1.4208990260000001</v>
      </c>
      <c r="O867">
        <v>13.76268915</v>
      </c>
      <c r="P867">
        <v>2.1076409300000001</v>
      </c>
      <c r="Q867">
        <v>2.352352979</v>
      </c>
    </row>
    <row r="868" spans="1:17">
      <c r="A868" t="s">
        <v>10561</v>
      </c>
      <c r="B868" s="14" t="s">
        <v>10562</v>
      </c>
      <c r="C868">
        <v>40.956132099999998</v>
      </c>
      <c r="D868">
        <v>0</v>
      </c>
      <c r="E868">
        <v>1.0893089</v>
      </c>
      <c r="F868">
        <v>0</v>
      </c>
      <c r="G868">
        <v>1.7680893600000001</v>
      </c>
      <c r="H868">
        <v>0</v>
      </c>
      <c r="I868">
        <v>4.9772607869999996</v>
      </c>
      <c r="J868">
        <v>1.298006099</v>
      </c>
      <c r="K868">
        <v>4.6449346460000003</v>
      </c>
      <c r="L868">
        <v>4.313074297</v>
      </c>
      <c r="M868">
        <v>6.5514333310000001</v>
      </c>
      <c r="N868">
        <v>0.42072849499999998</v>
      </c>
      <c r="O868">
        <v>7.5596709110000004</v>
      </c>
      <c r="P868">
        <v>2.04823931</v>
      </c>
      <c r="Q868">
        <v>0</v>
      </c>
    </row>
    <row r="869" spans="1:17">
      <c r="A869" t="s">
        <v>10561</v>
      </c>
      <c r="B869" s="14" t="s">
        <v>2985</v>
      </c>
      <c r="C869">
        <v>13124.449409999999</v>
      </c>
      <c r="D869">
        <v>37.773306789999999</v>
      </c>
      <c r="E869">
        <v>29.955994759999999</v>
      </c>
      <c r="F869">
        <v>18.099159619999998</v>
      </c>
      <c r="G869">
        <v>34.575969700000002</v>
      </c>
      <c r="H869">
        <v>60.077627409999998</v>
      </c>
      <c r="I869">
        <v>2951.9304179999999</v>
      </c>
      <c r="J869">
        <v>69.407270569999994</v>
      </c>
      <c r="K869">
        <v>4434.5578150000001</v>
      </c>
      <c r="L869">
        <v>6431.6024790000001</v>
      </c>
      <c r="M869">
        <v>21595.708070000001</v>
      </c>
      <c r="N869">
        <v>221.95181149999999</v>
      </c>
      <c r="O869">
        <v>17727.90077</v>
      </c>
      <c r="P869">
        <v>66.183732699999993</v>
      </c>
      <c r="Q869">
        <v>13444.00023</v>
      </c>
    </row>
    <row r="870" spans="1:17">
      <c r="A870" t="s">
        <v>10563</v>
      </c>
      <c r="B870" s="14" t="s">
        <v>10564</v>
      </c>
      <c r="C870">
        <v>3.5296951449999998</v>
      </c>
      <c r="D870">
        <v>2.6064855310000001</v>
      </c>
      <c r="E870">
        <v>2.7537894519999999</v>
      </c>
      <c r="F870">
        <v>2.0819948319999999</v>
      </c>
      <c r="G870">
        <v>3.2507321939999998</v>
      </c>
      <c r="H870">
        <v>5.8742569019999999</v>
      </c>
      <c r="I870">
        <v>8.5790392480000008</v>
      </c>
      <c r="J870">
        <v>3.579686336</v>
      </c>
      <c r="K870">
        <v>9.607471662</v>
      </c>
      <c r="L870">
        <v>7.4342163809999997</v>
      </c>
      <c r="M870">
        <v>33.87706979</v>
      </c>
      <c r="N870">
        <v>2.4656367929999998</v>
      </c>
      <c r="O870">
        <v>40.393626189999999</v>
      </c>
      <c r="P870">
        <v>0.88261024399999999</v>
      </c>
      <c r="Q870">
        <v>0.80880872400000003</v>
      </c>
    </row>
    <row r="871" spans="1:17">
      <c r="A871" t="s">
        <v>10563</v>
      </c>
      <c r="B871" s="14" t="s">
        <v>10565</v>
      </c>
      <c r="C871">
        <v>2871.5823890000001</v>
      </c>
      <c r="D871">
        <v>512.84221749999995</v>
      </c>
      <c r="E871">
        <v>215.72037470000001</v>
      </c>
      <c r="F871">
        <v>124.8227026</v>
      </c>
      <c r="G871">
        <v>313.8212188</v>
      </c>
      <c r="H871">
        <v>359.57019730000002</v>
      </c>
      <c r="I871">
        <v>2227.5715190000001</v>
      </c>
      <c r="J871">
        <v>368.58401550000002</v>
      </c>
      <c r="K871">
        <v>1515.056509</v>
      </c>
      <c r="L871">
        <v>1471.642382</v>
      </c>
      <c r="M871">
        <v>3793.7478580000002</v>
      </c>
      <c r="N871">
        <v>363.15532839999997</v>
      </c>
      <c r="O871">
        <v>4018.2350769999998</v>
      </c>
      <c r="P871">
        <v>335.00321530000002</v>
      </c>
      <c r="Q871">
        <v>1648.6887650000001</v>
      </c>
    </row>
    <row r="872" spans="1:17">
      <c r="A872" t="s">
        <v>10563</v>
      </c>
      <c r="B872" s="14" t="s">
        <v>1169</v>
      </c>
      <c r="C872">
        <v>55.592698540000001</v>
      </c>
      <c r="D872">
        <v>4.3984443329999996</v>
      </c>
      <c r="E872">
        <v>4.3877851300000001</v>
      </c>
      <c r="F872">
        <v>2.5060374859999999</v>
      </c>
      <c r="G872">
        <v>3.7869413930000002</v>
      </c>
      <c r="H872">
        <v>5.8229085029999998</v>
      </c>
      <c r="I872">
        <v>28.69103694</v>
      </c>
      <c r="J872">
        <v>12.72212388</v>
      </c>
      <c r="K872">
        <v>28.37206475</v>
      </c>
      <c r="L872">
        <v>29.595361969999999</v>
      </c>
      <c r="M872">
        <v>61.151960639999999</v>
      </c>
      <c r="N872">
        <v>8.5440248230000009</v>
      </c>
      <c r="O872">
        <v>67.664506340000003</v>
      </c>
      <c r="P872">
        <v>7.3116234980000003</v>
      </c>
      <c r="Q872">
        <v>24.381447080000001</v>
      </c>
    </row>
    <row r="873" spans="1:17">
      <c r="A873" t="e">
        <v>#N/A</v>
      </c>
      <c r="B873" s="14" t="s">
        <v>10566</v>
      </c>
      <c r="C873">
        <v>14.012573359999999</v>
      </c>
      <c r="D873">
        <v>0.87856250400000002</v>
      </c>
      <c r="E873">
        <v>0.81570314399999999</v>
      </c>
      <c r="F873">
        <v>1.007674835</v>
      </c>
      <c r="G873">
        <v>0.68482334300000003</v>
      </c>
      <c r="H873">
        <v>0.81231721599999995</v>
      </c>
      <c r="I873">
        <v>3.084499643</v>
      </c>
      <c r="J873">
        <v>0.90494791399999996</v>
      </c>
      <c r="K873">
        <v>1.379305711</v>
      </c>
      <c r="L873">
        <v>3.4246417390000001</v>
      </c>
      <c r="M873">
        <v>3.806290492</v>
      </c>
      <c r="N873">
        <v>0.83108692200000001</v>
      </c>
      <c r="O873">
        <v>5.1240727130000003</v>
      </c>
      <c r="P873">
        <v>0.57516579199999995</v>
      </c>
      <c r="Q873">
        <v>1.7266150389999999</v>
      </c>
    </row>
    <row r="874" spans="1:17">
      <c r="A874" t="e">
        <v>#N/A</v>
      </c>
      <c r="B874" s="14" t="s">
        <v>10567</v>
      </c>
      <c r="C874">
        <v>6.4780287369999998</v>
      </c>
      <c r="D874">
        <v>0.71755013400000001</v>
      </c>
      <c r="E874">
        <v>0.68918367000000003</v>
      </c>
      <c r="F874">
        <v>0.22044651200000001</v>
      </c>
      <c r="G874">
        <v>0.838975735</v>
      </c>
      <c r="H874">
        <v>0</v>
      </c>
      <c r="I874">
        <v>7.0852771199999998</v>
      </c>
      <c r="J874">
        <v>1.4371387790000001</v>
      </c>
      <c r="K874">
        <v>8.0815791039999993</v>
      </c>
      <c r="L874">
        <v>8.1863841560000008</v>
      </c>
      <c r="M874">
        <v>12.43487738</v>
      </c>
      <c r="N874">
        <v>3.9927959139999998</v>
      </c>
      <c r="O874">
        <v>17.93568981</v>
      </c>
      <c r="P874">
        <v>1.9438192670000001</v>
      </c>
      <c r="Q874">
        <v>3.339904261</v>
      </c>
    </row>
    <row r="875" spans="1:17">
      <c r="A875" t="e">
        <v>#N/A</v>
      </c>
      <c r="B875" s="14" t="s">
        <v>10568</v>
      </c>
      <c r="C875">
        <v>1.588362815</v>
      </c>
      <c r="D875">
        <v>0</v>
      </c>
      <c r="E875">
        <v>0</v>
      </c>
      <c r="F875">
        <v>0</v>
      </c>
      <c r="G875">
        <v>0.274280529</v>
      </c>
      <c r="H875">
        <v>0</v>
      </c>
      <c r="I875">
        <v>2.3163405969999999</v>
      </c>
      <c r="J875">
        <v>0</v>
      </c>
      <c r="K875">
        <v>0.72056037500000003</v>
      </c>
      <c r="L875">
        <v>0</v>
      </c>
      <c r="M875">
        <v>6.0978725620000001</v>
      </c>
      <c r="N875">
        <v>0.19580056900000001</v>
      </c>
      <c r="O875">
        <v>1.7590772699999999</v>
      </c>
      <c r="P875">
        <v>0</v>
      </c>
      <c r="Q875">
        <v>2.1837835550000002</v>
      </c>
    </row>
    <row r="876" spans="1:17">
      <c r="A876" t="e">
        <v>#N/A</v>
      </c>
      <c r="B876" s="14" t="s">
        <v>10569</v>
      </c>
      <c r="C876">
        <v>262.46813100000003</v>
      </c>
      <c r="D876">
        <v>6.0991761420000001</v>
      </c>
      <c r="E876">
        <v>4.1006428389999998</v>
      </c>
      <c r="F876">
        <v>2.2485544179999999</v>
      </c>
      <c r="G876">
        <v>6.0219813889999996</v>
      </c>
      <c r="H876">
        <v>9.1638407669999999</v>
      </c>
      <c r="I876">
        <v>8.0299807360000006</v>
      </c>
      <c r="J876">
        <v>10.70326214</v>
      </c>
      <c r="K876">
        <v>31.64060667</v>
      </c>
      <c r="L876">
        <v>81.181642879999998</v>
      </c>
      <c r="M876">
        <v>42.278583099999999</v>
      </c>
      <c r="N876">
        <v>11.76543863</v>
      </c>
      <c r="O876">
        <v>144.32251729999999</v>
      </c>
      <c r="P876">
        <v>8.8119806749999992</v>
      </c>
      <c r="Q876">
        <v>23.973090580000001</v>
      </c>
    </row>
    <row r="877" spans="1:17">
      <c r="A877" t="e">
        <v>#N/A</v>
      </c>
      <c r="B877" s="14" t="s">
        <v>10570</v>
      </c>
      <c r="C877">
        <v>8.0449545189999991</v>
      </c>
      <c r="D877">
        <v>4.752604786</v>
      </c>
      <c r="E877">
        <v>1.141180753</v>
      </c>
      <c r="F877">
        <v>1.095075204</v>
      </c>
      <c r="G877">
        <v>0.46307102300000003</v>
      </c>
      <c r="H877">
        <v>4.1196087370000001</v>
      </c>
      <c r="I877">
        <v>0</v>
      </c>
      <c r="J877">
        <v>5.0993096749999998</v>
      </c>
      <c r="K877">
        <v>3.6495915079999999</v>
      </c>
      <c r="L877">
        <v>16.94422045</v>
      </c>
      <c r="M877">
        <v>25.737773799999999</v>
      </c>
      <c r="N877">
        <v>2.975151501</v>
      </c>
      <c r="O877">
        <v>0</v>
      </c>
      <c r="P877">
        <v>4.4256599369999998</v>
      </c>
      <c r="Q877">
        <v>3.6869073010000002</v>
      </c>
    </row>
    <row r="878" spans="1:17">
      <c r="A878" t="e">
        <v>#N/A</v>
      </c>
      <c r="B878" s="14" t="s">
        <v>10571</v>
      </c>
      <c r="C878">
        <v>3997.0015699999999</v>
      </c>
      <c r="D878">
        <v>145.40000269999999</v>
      </c>
      <c r="E878">
        <v>138.08287110000001</v>
      </c>
      <c r="F878">
        <v>98.876165270000001</v>
      </c>
      <c r="G878">
        <v>139.44226169999999</v>
      </c>
      <c r="H878">
        <v>239.32352</v>
      </c>
      <c r="I878">
        <v>731.30181700000003</v>
      </c>
      <c r="J878">
        <v>218.29294830000001</v>
      </c>
      <c r="K878">
        <v>913.3102748</v>
      </c>
      <c r="L878">
        <v>1488.7615699999999</v>
      </c>
      <c r="M878">
        <v>969.6706279</v>
      </c>
      <c r="N878">
        <v>253.6316655</v>
      </c>
      <c r="O878">
        <v>2797.2469799999999</v>
      </c>
      <c r="P878">
        <v>183.11167990000001</v>
      </c>
      <c r="Q878">
        <v>1898.526828</v>
      </c>
    </row>
    <row r="879" spans="1:17">
      <c r="A879" t="s">
        <v>10572</v>
      </c>
      <c r="B879" s="14" t="s">
        <v>9262</v>
      </c>
      <c r="C879">
        <v>35.49922625</v>
      </c>
      <c r="D879">
        <v>1.310711205</v>
      </c>
      <c r="E879">
        <v>2.328956995</v>
      </c>
      <c r="F879">
        <v>1.932854801</v>
      </c>
      <c r="G879">
        <v>1.634680516</v>
      </c>
      <c r="H879">
        <v>1.3633662150000001</v>
      </c>
      <c r="I879">
        <v>8.1967926569999996</v>
      </c>
      <c r="J879">
        <v>3.1876773470000002</v>
      </c>
      <c r="K879">
        <v>2.6840357789999998</v>
      </c>
      <c r="L879">
        <v>5.0468530549999997</v>
      </c>
      <c r="M879">
        <v>5.1106811590000003</v>
      </c>
      <c r="N879">
        <v>2.5527008260000001</v>
      </c>
      <c r="O879">
        <v>15.398226530000001</v>
      </c>
      <c r="P879">
        <v>1.464652501</v>
      </c>
      <c r="Q879">
        <v>7.1176326479999998</v>
      </c>
    </row>
    <row r="880" spans="1:17">
      <c r="A880" t="s">
        <v>10573</v>
      </c>
      <c r="B880" s="14" t="s">
        <v>10574</v>
      </c>
      <c r="C880">
        <v>6.3347095170000003</v>
      </c>
      <c r="D880">
        <v>0.10795001999999999</v>
      </c>
      <c r="E880">
        <v>0.28512687199999998</v>
      </c>
      <c r="F880">
        <v>0.23215163599999999</v>
      </c>
      <c r="G880">
        <v>0.16829011799999999</v>
      </c>
      <c r="H880">
        <v>0.18714446800000001</v>
      </c>
      <c r="I880">
        <v>0.71061776399999999</v>
      </c>
      <c r="J880">
        <v>0.18532004499999999</v>
      </c>
      <c r="K880">
        <v>2.4316255710000001</v>
      </c>
      <c r="L880">
        <v>3.2328972829999998</v>
      </c>
      <c r="M880">
        <v>1.870733765</v>
      </c>
      <c r="N880">
        <v>0.30034305500000003</v>
      </c>
      <c r="O880">
        <v>63.139977039999998</v>
      </c>
      <c r="P880">
        <v>0.182770617</v>
      </c>
      <c r="Q880">
        <v>75.871984409999996</v>
      </c>
    </row>
    <row r="881" spans="1:17">
      <c r="A881" t="s">
        <v>10575</v>
      </c>
      <c r="B881" s="14" t="s">
        <v>356</v>
      </c>
      <c r="C881">
        <v>5.328701058</v>
      </c>
      <c r="D881">
        <v>4.8062632269999996</v>
      </c>
      <c r="E881">
        <v>7.5722864799999998</v>
      </c>
      <c r="F881">
        <v>7.1497813299999997</v>
      </c>
      <c r="G881">
        <v>9.2673955649999993</v>
      </c>
      <c r="H881">
        <v>24.85054302</v>
      </c>
      <c r="I881">
        <v>9.4361524780000003</v>
      </c>
      <c r="J881">
        <v>7.3342329260000003</v>
      </c>
      <c r="K881">
        <v>8.2881045849999992</v>
      </c>
      <c r="L881">
        <v>7.2149583870000003</v>
      </c>
      <c r="M881">
        <v>0.73062067600000002</v>
      </c>
      <c r="N881">
        <v>3.237476687</v>
      </c>
      <c r="O881">
        <v>2.9507102590000001</v>
      </c>
      <c r="P881">
        <v>6.1102659780000002</v>
      </c>
      <c r="Q881">
        <v>9.1578020060000007</v>
      </c>
    </row>
    <row r="882" spans="1:17">
      <c r="A882" t="s">
        <v>10576</v>
      </c>
      <c r="B882" s="14" t="s">
        <v>3523</v>
      </c>
      <c r="C882">
        <v>6.6878434330000003</v>
      </c>
      <c r="D882">
        <v>2.8267010670000001</v>
      </c>
      <c r="E882">
        <v>1.9753636999999999</v>
      </c>
      <c r="F882">
        <v>2.6232336329999999</v>
      </c>
      <c r="G882">
        <v>1.6867112849999999</v>
      </c>
      <c r="H882">
        <v>3.7513632929999998</v>
      </c>
      <c r="I882">
        <v>2.8232406170000002</v>
      </c>
      <c r="J882">
        <v>2.8558162459999998</v>
      </c>
      <c r="K882">
        <v>3.9121837510000002</v>
      </c>
      <c r="L882">
        <v>5.3934107210000004</v>
      </c>
      <c r="M882">
        <v>4.0539872990000001</v>
      </c>
      <c r="N882">
        <v>1.399350326</v>
      </c>
      <c r="O882">
        <v>6.042259874</v>
      </c>
      <c r="P882">
        <v>2.1388017769999998</v>
      </c>
      <c r="Q882">
        <v>3.5085719169999998</v>
      </c>
    </row>
    <row r="883" spans="1:17">
      <c r="A883" t="s">
        <v>10577</v>
      </c>
      <c r="B883" s="14" t="s">
        <v>6760</v>
      </c>
      <c r="C883">
        <v>4.1329848770000002</v>
      </c>
      <c r="D883">
        <v>1.220792713</v>
      </c>
      <c r="E883">
        <v>0.93974981000000002</v>
      </c>
      <c r="F883">
        <v>0.81629232200000001</v>
      </c>
      <c r="G883">
        <v>0.88161598600000002</v>
      </c>
      <c r="H883">
        <v>2.0852689830000002</v>
      </c>
      <c r="I883">
        <v>3.3090579959999999</v>
      </c>
      <c r="J883">
        <v>2.0546669020000001</v>
      </c>
      <c r="K883">
        <v>1.654347799</v>
      </c>
      <c r="L883">
        <v>2.355432843</v>
      </c>
      <c r="M883">
        <v>2.8000435229999998</v>
      </c>
      <c r="N883">
        <v>1.0789010939999999</v>
      </c>
      <c r="O883">
        <v>3.7694512919999998</v>
      </c>
      <c r="P883">
        <v>1.1064149839999999</v>
      </c>
      <c r="Q883">
        <v>3.453943378</v>
      </c>
    </row>
    <row r="884" spans="1:17">
      <c r="A884" t="e">
        <v>#N/A</v>
      </c>
      <c r="B884" s="14" t="s">
        <v>10578</v>
      </c>
      <c r="C884">
        <v>4.0094595340000003</v>
      </c>
      <c r="D884">
        <v>0</v>
      </c>
      <c r="E884">
        <v>0.85311570800000003</v>
      </c>
      <c r="F884">
        <v>2.7288281780000001</v>
      </c>
      <c r="G884">
        <v>5.5388689319999997</v>
      </c>
      <c r="H884">
        <v>0</v>
      </c>
      <c r="I884">
        <v>11.694146699999999</v>
      </c>
      <c r="J884">
        <v>4.5745263490000001</v>
      </c>
      <c r="K884">
        <v>3.6377805319999998</v>
      </c>
      <c r="L884">
        <v>0</v>
      </c>
      <c r="M884">
        <v>0</v>
      </c>
      <c r="N884">
        <v>3.4597770419999998</v>
      </c>
      <c r="O884">
        <v>0</v>
      </c>
      <c r="P884">
        <v>3.609276065</v>
      </c>
      <c r="Q884">
        <v>2.7562316720000002</v>
      </c>
    </row>
    <row r="885" spans="1:17">
      <c r="A885" t="s">
        <v>10579</v>
      </c>
      <c r="B885" s="14" t="s">
        <v>3800</v>
      </c>
      <c r="C885">
        <v>43.56946027</v>
      </c>
      <c r="D885">
        <v>2.7831192100000002</v>
      </c>
      <c r="E885">
        <v>2.01904051</v>
      </c>
      <c r="F885">
        <v>1.673681282</v>
      </c>
      <c r="G885">
        <v>2.0770758499999999</v>
      </c>
      <c r="H885">
        <v>3.1823644190000002</v>
      </c>
      <c r="I885">
        <v>13.643171150000001</v>
      </c>
      <c r="J885">
        <v>3.693506459</v>
      </c>
      <c r="K885">
        <v>11.155860300000001</v>
      </c>
      <c r="L885">
        <v>28.71195414</v>
      </c>
      <c r="M885">
        <v>36.942451249999998</v>
      </c>
      <c r="N885">
        <v>1.1862092719999999</v>
      </c>
      <c r="O885">
        <v>50.916463110000002</v>
      </c>
      <c r="P885">
        <v>1.08278282</v>
      </c>
      <c r="Q885">
        <v>22.60109971</v>
      </c>
    </row>
    <row r="886" spans="1:17">
      <c r="A886" t="s">
        <v>10580</v>
      </c>
      <c r="B886" s="14" t="s">
        <v>2999</v>
      </c>
      <c r="C886">
        <v>0.89874718600000003</v>
      </c>
      <c r="D886">
        <v>5.1766674540000004</v>
      </c>
      <c r="E886">
        <v>2.7011462819999998</v>
      </c>
      <c r="F886">
        <v>6.1474352300000001</v>
      </c>
      <c r="G886">
        <v>2.0951570319999999</v>
      </c>
      <c r="H886">
        <v>7.2485389849999997</v>
      </c>
      <c r="I886">
        <v>2.621321241</v>
      </c>
      <c r="J886">
        <v>2.620493996</v>
      </c>
      <c r="K886">
        <v>2.7520858700000002</v>
      </c>
      <c r="L886">
        <v>7.0985036719999997</v>
      </c>
      <c r="M886">
        <v>1.293890261</v>
      </c>
      <c r="N886">
        <v>0.58164913299999998</v>
      </c>
      <c r="O886">
        <v>0.74650722000000003</v>
      </c>
      <c r="P886">
        <v>1.179854934</v>
      </c>
      <c r="Q886">
        <v>4.7881652490000004</v>
      </c>
    </row>
    <row r="887" spans="1:17">
      <c r="A887" t="s">
        <v>10581</v>
      </c>
      <c r="B887" s="14" t="s">
        <v>10582</v>
      </c>
      <c r="C887">
        <v>1.711334911</v>
      </c>
      <c r="D887">
        <v>0.24041628200000001</v>
      </c>
      <c r="E887">
        <v>0.25311513699999999</v>
      </c>
      <c r="F887">
        <v>7.9542556E-2</v>
      </c>
      <c r="G887">
        <v>0.26668472700000001</v>
      </c>
      <c r="H887">
        <v>0.35266915300000001</v>
      </c>
      <c r="I887">
        <v>2.434803134</v>
      </c>
      <c r="J887">
        <v>0.51855522899999995</v>
      </c>
      <c r="K887">
        <v>0.94676418699999998</v>
      </c>
      <c r="L887">
        <v>1.3450566749999999</v>
      </c>
      <c r="M887">
        <v>1.5223110200000001</v>
      </c>
      <c r="N887">
        <v>0.32930275599999997</v>
      </c>
      <c r="O887">
        <v>2.3575262380000002</v>
      </c>
      <c r="P887">
        <v>0.23796756499999999</v>
      </c>
      <c r="Q887">
        <v>1.1190400869999999</v>
      </c>
    </row>
    <row r="888" spans="1:17">
      <c r="A888" t="s">
        <v>10583</v>
      </c>
      <c r="B888" s="14" t="s">
        <v>3683</v>
      </c>
      <c r="C888">
        <v>2.2845960440000002</v>
      </c>
      <c r="D888">
        <v>6.5794887439999998</v>
      </c>
      <c r="E888">
        <v>4.4607429889999999</v>
      </c>
      <c r="F888">
        <v>5.2866272939999996</v>
      </c>
      <c r="G888">
        <v>3.7826257120000002</v>
      </c>
      <c r="H888">
        <v>3.6128687099999999</v>
      </c>
      <c r="I888">
        <v>8.8191295099999998</v>
      </c>
      <c r="J888">
        <v>8.8248645490000008</v>
      </c>
      <c r="K888">
        <v>4.6943113240000001</v>
      </c>
      <c r="L888">
        <v>3.4814776420000002</v>
      </c>
      <c r="M888">
        <v>1.8057481390000001</v>
      </c>
      <c r="N888">
        <v>8.0346409810000008</v>
      </c>
      <c r="O888">
        <v>3.7207947460000002</v>
      </c>
      <c r="P888">
        <v>12.76283709</v>
      </c>
      <c r="Q888">
        <v>5.1734280119999996</v>
      </c>
    </row>
    <row r="889" spans="1:17">
      <c r="A889" t="s">
        <v>10584</v>
      </c>
      <c r="B889" s="14" t="s">
        <v>4908</v>
      </c>
      <c r="C889">
        <v>2.1916757570000001</v>
      </c>
      <c r="D889">
        <v>0.76297502900000003</v>
      </c>
      <c r="E889">
        <v>0.94932568699999997</v>
      </c>
      <c r="F889">
        <v>0.63927817099999995</v>
      </c>
      <c r="G889">
        <v>0.35142842600000002</v>
      </c>
      <c r="H889">
        <v>1.683448907</v>
      </c>
      <c r="I889">
        <v>6.6206247539999996</v>
      </c>
      <c r="J889">
        <v>2.0639510680000002</v>
      </c>
      <c r="K889">
        <v>1.56239778</v>
      </c>
      <c r="L889">
        <v>2.0772406729999999</v>
      </c>
      <c r="M889">
        <v>3.3055184849999999</v>
      </c>
      <c r="N889">
        <v>0.55964226299999997</v>
      </c>
      <c r="O889">
        <v>3.814223648</v>
      </c>
      <c r="P889">
        <v>1.878976167</v>
      </c>
      <c r="Q889">
        <v>3.2284897140000002</v>
      </c>
    </row>
    <row r="890" spans="1:17">
      <c r="A890" t="s">
        <v>10585</v>
      </c>
      <c r="B890" s="14" t="s">
        <v>10586</v>
      </c>
      <c r="C890">
        <v>5.7269167760000004</v>
      </c>
      <c r="D890">
        <v>0.42290127300000002</v>
      </c>
      <c r="E890">
        <v>0.33848581700000002</v>
      </c>
      <c r="F890">
        <v>8.6616118000000006E-2</v>
      </c>
      <c r="G890">
        <v>0</v>
      </c>
      <c r="H890">
        <v>0.24438356899999999</v>
      </c>
      <c r="I890">
        <v>3.7118555020000001</v>
      </c>
      <c r="J890">
        <v>1.5326738680000001</v>
      </c>
      <c r="K890">
        <v>24.248133410000001</v>
      </c>
      <c r="L890">
        <v>7.6392587130000003</v>
      </c>
      <c r="M890">
        <v>1.221453672</v>
      </c>
      <c r="N890">
        <v>0.39220452900000002</v>
      </c>
      <c r="O890">
        <v>5.6377206790000001</v>
      </c>
      <c r="P890">
        <v>0.28640634399999998</v>
      </c>
      <c r="Q890">
        <v>0.43742967999999999</v>
      </c>
    </row>
    <row r="891" spans="1:17">
      <c r="A891" t="s">
        <v>10587</v>
      </c>
      <c r="B891" s="14" t="s">
        <v>10588</v>
      </c>
      <c r="C891">
        <v>145.0138876</v>
      </c>
      <c r="D891">
        <v>3.1427052639999999</v>
      </c>
      <c r="E891">
        <v>2.3476962819999998</v>
      </c>
      <c r="F891">
        <v>1.823732114</v>
      </c>
      <c r="G891">
        <v>3.9467083729999999</v>
      </c>
      <c r="H891">
        <v>10.593841169999999</v>
      </c>
      <c r="I891">
        <v>35.629208419999998</v>
      </c>
      <c r="J891">
        <v>9.8911037279999992</v>
      </c>
      <c r="K891">
        <v>18.591557760000001</v>
      </c>
      <c r="L891">
        <v>20.417138919999999</v>
      </c>
      <c r="M891">
        <v>16.64114077</v>
      </c>
      <c r="N891">
        <v>6.2177890570000001</v>
      </c>
      <c r="O891">
        <v>43.641229969999998</v>
      </c>
      <c r="P891">
        <v>2.4830992780000001</v>
      </c>
      <c r="Q891">
        <v>7.5848970810000003</v>
      </c>
    </row>
    <row r="892" spans="1:17">
      <c r="A892" t="s">
        <v>10589</v>
      </c>
      <c r="B892" s="14" t="s">
        <v>4852</v>
      </c>
      <c r="C892">
        <v>1.65272369</v>
      </c>
      <c r="D892">
        <v>0.59496715700000002</v>
      </c>
      <c r="E892">
        <v>0.76925516000000005</v>
      </c>
      <c r="F892">
        <v>0.87175071199999998</v>
      </c>
      <c r="G892">
        <v>0.96320625900000001</v>
      </c>
      <c r="H892">
        <v>1.269474228</v>
      </c>
      <c r="I892">
        <v>4.8203986409999997</v>
      </c>
      <c r="J892">
        <v>2.5927655590000001</v>
      </c>
      <c r="K892">
        <v>1.1246365030000001</v>
      </c>
      <c r="L892">
        <v>0.78321459199999999</v>
      </c>
      <c r="M892">
        <v>0</v>
      </c>
      <c r="N892">
        <v>1.1460063309999999</v>
      </c>
      <c r="O892">
        <v>0.457588885</v>
      </c>
      <c r="P892">
        <v>2.0146826130000002</v>
      </c>
      <c r="Q892">
        <v>0.28403387899999999</v>
      </c>
    </row>
    <row r="893" spans="1:17">
      <c r="A893" t="s">
        <v>10590</v>
      </c>
      <c r="B893" s="14" t="s">
        <v>7393</v>
      </c>
      <c r="C893">
        <v>4.1452881499999998</v>
      </c>
      <c r="D893">
        <v>31.222884140000001</v>
      </c>
      <c r="E893">
        <v>27.618149249999998</v>
      </c>
      <c r="F893">
        <v>31.668787139999999</v>
      </c>
      <c r="G893">
        <v>30.958941500000002</v>
      </c>
      <c r="H893">
        <v>9.1541117599999993</v>
      </c>
      <c r="I893">
        <v>25.691908250000001</v>
      </c>
      <c r="J893">
        <v>63.25703249</v>
      </c>
      <c r="K893">
        <v>25.621933519999999</v>
      </c>
      <c r="L893">
        <v>15.38798841</v>
      </c>
      <c r="M893">
        <v>6.9624391860000001</v>
      </c>
      <c r="N893">
        <v>28.232624059999999</v>
      </c>
      <c r="O893">
        <v>4.5908164630000003</v>
      </c>
      <c r="P893">
        <v>51.775223660000002</v>
      </c>
      <c r="Q893">
        <v>34.195255670000002</v>
      </c>
    </row>
    <row r="894" spans="1:17">
      <c r="A894" t="s">
        <v>10591</v>
      </c>
      <c r="B894" s="14" t="s">
        <v>10592</v>
      </c>
      <c r="C894">
        <v>268.1651506</v>
      </c>
      <c r="D894">
        <v>7.9210079760000003</v>
      </c>
      <c r="E894">
        <v>3.8039358430000001</v>
      </c>
      <c r="F894">
        <v>3.8936007250000002</v>
      </c>
      <c r="G894">
        <v>4.3219962120000002</v>
      </c>
      <c r="H894">
        <v>17.165036400000002</v>
      </c>
      <c r="I894">
        <v>2.6071366029999998</v>
      </c>
      <c r="J894">
        <v>10.19861935</v>
      </c>
      <c r="K894">
        <v>30.007752400000001</v>
      </c>
      <c r="L894">
        <v>117.4799285</v>
      </c>
      <c r="M894">
        <v>10.29510952</v>
      </c>
      <c r="N894">
        <v>7.0522109650000004</v>
      </c>
      <c r="O894">
        <v>263.32853669999997</v>
      </c>
      <c r="P894">
        <v>4.2915490299999997</v>
      </c>
      <c r="Q894">
        <v>43.013918510000003</v>
      </c>
    </row>
    <row r="895" spans="1:17">
      <c r="A895" t="s">
        <v>10591</v>
      </c>
      <c r="B895" s="14" t="s">
        <v>3914</v>
      </c>
      <c r="C895">
        <v>2.6435056810000002</v>
      </c>
      <c r="D895">
        <v>5.0103473989999996</v>
      </c>
      <c r="E895">
        <v>2.7186237069999999</v>
      </c>
      <c r="F895">
        <v>2.318921698</v>
      </c>
      <c r="G895">
        <v>2.5360219590000002</v>
      </c>
      <c r="H895">
        <v>3.4969793930000002</v>
      </c>
      <c r="I895">
        <v>2.141708945</v>
      </c>
      <c r="J895">
        <v>2.420298238</v>
      </c>
      <c r="K895">
        <v>0.79948377299999995</v>
      </c>
      <c r="L895">
        <v>4.0830027659999999</v>
      </c>
      <c r="M895">
        <v>1.1276293500000001</v>
      </c>
      <c r="N895">
        <v>3.0052462850000001</v>
      </c>
      <c r="O895">
        <v>1.9517500290000001</v>
      </c>
      <c r="P895">
        <v>2.2915223569999998</v>
      </c>
      <c r="Q895">
        <v>3.0287183020000001</v>
      </c>
    </row>
    <row r="896" spans="1:17">
      <c r="A896" t="e">
        <v>#N/A</v>
      </c>
      <c r="B896" s="14" t="s">
        <v>10593</v>
      </c>
      <c r="C896">
        <v>3.330438161</v>
      </c>
      <c r="D896">
        <v>3.4430833060000001</v>
      </c>
      <c r="E896">
        <v>7.3225764980000001</v>
      </c>
      <c r="F896">
        <v>3.6267006749999999</v>
      </c>
      <c r="G896">
        <v>2.8755216730000002</v>
      </c>
      <c r="H896">
        <v>4.263573558</v>
      </c>
      <c r="I896">
        <v>1.6189477290000001</v>
      </c>
      <c r="J896">
        <v>4.6442099939999997</v>
      </c>
      <c r="K896">
        <v>5.0361746610000004</v>
      </c>
      <c r="L896">
        <v>3.5072714380000001</v>
      </c>
      <c r="M896">
        <v>4.2619539409999998</v>
      </c>
      <c r="N896">
        <v>3.2843966390000001</v>
      </c>
      <c r="O896">
        <v>2.4589252159999999</v>
      </c>
      <c r="P896">
        <v>1.1658996610000001</v>
      </c>
      <c r="Q896">
        <v>5.3420511700000004</v>
      </c>
    </row>
    <row r="897" spans="1:17">
      <c r="A897" t="s">
        <v>10594</v>
      </c>
      <c r="B897" s="14" t="s">
        <v>3646</v>
      </c>
      <c r="C897">
        <v>29.324341189999998</v>
      </c>
      <c r="D897">
        <v>48.08896687</v>
      </c>
      <c r="E897">
        <v>82.175101249999997</v>
      </c>
      <c r="F897">
        <v>159.00208029999999</v>
      </c>
      <c r="G897">
        <v>89.697975900000003</v>
      </c>
      <c r="H897">
        <v>294.8257347</v>
      </c>
      <c r="I897">
        <v>41.522145530000003</v>
      </c>
      <c r="J897">
        <v>30.094440949999999</v>
      </c>
      <c r="K897">
        <v>50.89355716</v>
      </c>
      <c r="L897">
        <v>70.963034289999996</v>
      </c>
      <c r="M897">
        <v>34.100654460000001</v>
      </c>
      <c r="N897">
        <v>43.963400559999997</v>
      </c>
      <c r="O897">
        <v>15.496879890000001</v>
      </c>
      <c r="P897">
        <v>39.012048909999997</v>
      </c>
      <c r="Q897">
        <v>114.5939455</v>
      </c>
    </row>
    <row r="898" spans="1:17">
      <c r="A898" t="s">
        <v>10595</v>
      </c>
      <c r="B898" s="14" t="s">
        <v>6267</v>
      </c>
      <c r="C898">
        <v>8.6789702000000002</v>
      </c>
      <c r="D898">
        <v>1.495419719</v>
      </c>
      <c r="E898">
        <v>2.0005638069999998</v>
      </c>
      <c r="F898">
        <v>0.98448091900000001</v>
      </c>
      <c r="G898">
        <v>1.706847891</v>
      </c>
      <c r="H898">
        <v>1.3888348189999999</v>
      </c>
      <c r="I898">
        <v>7.0315067740000003</v>
      </c>
      <c r="J898">
        <v>5.959613525</v>
      </c>
      <c r="K898">
        <v>5.3589837549999997</v>
      </c>
      <c r="L898">
        <v>8.6828001829999994</v>
      </c>
      <c r="M898">
        <v>4.1649217150000002</v>
      </c>
      <c r="N898">
        <v>3.0313082819999999</v>
      </c>
      <c r="O898">
        <v>7.7428153030000004</v>
      </c>
      <c r="P898">
        <v>2.4957311729999998</v>
      </c>
      <c r="Q898">
        <v>2.6516461150000001</v>
      </c>
    </row>
    <row r="899" spans="1:17">
      <c r="A899" t="s">
        <v>10596</v>
      </c>
      <c r="B899" s="14" t="s">
        <v>7331</v>
      </c>
      <c r="C899">
        <v>6.5444019820000001</v>
      </c>
      <c r="D899">
        <v>8.748818236</v>
      </c>
      <c r="E899">
        <v>9.8434634889999995</v>
      </c>
      <c r="F899">
        <v>9.0310792220000007</v>
      </c>
      <c r="G899">
        <v>7.5989195699999996</v>
      </c>
      <c r="H899">
        <v>26.434156059999999</v>
      </c>
      <c r="I899">
        <v>12.17661013</v>
      </c>
      <c r="J899">
        <v>5.2352912659999999</v>
      </c>
      <c r="K899">
        <v>4.9139855060000004</v>
      </c>
      <c r="L899">
        <v>6.5591725509999996</v>
      </c>
      <c r="M899">
        <v>11.2627373</v>
      </c>
      <c r="N899">
        <v>4.228436329</v>
      </c>
      <c r="O899">
        <v>11.24655959</v>
      </c>
      <c r="P899">
        <v>7.7533692670000001</v>
      </c>
      <c r="Q899">
        <v>14.27215919</v>
      </c>
    </row>
    <row r="900" spans="1:17">
      <c r="A900" t="s">
        <v>10597</v>
      </c>
      <c r="B900" s="14" t="s">
        <v>6039</v>
      </c>
      <c r="C900">
        <v>1.6033390590000001</v>
      </c>
      <c r="D900">
        <v>1.877450227</v>
      </c>
      <c r="E900">
        <v>2.6561092789999998</v>
      </c>
      <c r="F900">
        <v>1.371830205</v>
      </c>
      <c r="G900">
        <v>2.3731426789999999</v>
      </c>
      <c r="H900">
        <v>1.4954431050000001</v>
      </c>
      <c r="I900">
        <v>2.004154926</v>
      </c>
      <c r="J900">
        <v>1.5099009750000001</v>
      </c>
      <c r="K900">
        <v>2.2859707949999999</v>
      </c>
      <c r="L900">
        <v>2.1708901410000001</v>
      </c>
      <c r="M900">
        <v>0</v>
      </c>
      <c r="N900">
        <v>2.0894081779999998</v>
      </c>
      <c r="O900">
        <v>2.2829954579999998</v>
      </c>
      <c r="P900">
        <v>0.72165503099999995</v>
      </c>
      <c r="Q900">
        <v>0.944731655</v>
      </c>
    </row>
    <row r="901" spans="1:17">
      <c r="A901" t="s">
        <v>10598</v>
      </c>
      <c r="B901" s="14" t="s">
        <v>4808</v>
      </c>
      <c r="C901">
        <v>1.6082449649999999</v>
      </c>
      <c r="D901">
        <v>0.50897158300000001</v>
      </c>
      <c r="E901">
        <v>0.40330184899999999</v>
      </c>
      <c r="F901">
        <v>0.37528029200000002</v>
      </c>
      <c r="G901">
        <v>0.39673400599999997</v>
      </c>
      <c r="H901">
        <v>0.83824583900000005</v>
      </c>
      <c r="I901">
        <v>0.837619687</v>
      </c>
      <c r="J901">
        <v>0.66988427900000003</v>
      </c>
      <c r="K901">
        <v>1.1985955610000001</v>
      </c>
      <c r="L901">
        <v>1.0161819000000001</v>
      </c>
      <c r="M901">
        <v>1.5435504959999999</v>
      </c>
      <c r="N901">
        <v>0.29737722</v>
      </c>
      <c r="O901">
        <v>1.7810963179999999</v>
      </c>
      <c r="P901">
        <v>0.63768897000000002</v>
      </c>
      <c r="Q901">
        <v>1.105559408</v>
      </c>
    </row>
    <row r="902" spans="1:17">
      <c r="A902" t="s">
        <v>10599</v>
      </c>
      <c r="B902" s="14" t="s">
        <v>7508</v>
      </c>
      <c r="C902">
        <v>1.0763883540000001</v>
      </c>
      <c r="D902">
        <v>1.510221721</v>
      </c>
      <c r="E902">
        <v>1.221489737</v>
      </c>
      <c r="F902">
        <v>0.92794383000000003</v>
      </c>
      <c r="G902">
        <v>0.92936061000000003</v>
      </c>
      <c r="H902">
        <v>0</v>
      </c>
      <c r="I902">
        <v>0.52323940499999999</v>
      </c>
      <c r="J902">
        <v>2.4106901569999999</v>
      </c>
      <c r="K902">
        <v>1.302142119</v>
      </c>
      <c r="L902">
        <v>1.813664605</v>
      </c>
      <c r="M902">
        <v>1.3774516649999999</v>
      </c>
      <c r="N902">
        <v>0.79613089699999995</v>
      </c>
      <c r="O902">
        <v>1.986794484</v>
      </c>
      <c r="P902">
        <v>1.8840776450000001</v>
      </c>
      <c r="Q902">
        <v>1.2332400619999999</v>
      </c>
    </row>
    <row r="903" spans="1:17">
      <c r="A903" t="s">
        <v>10594</v>
      </c>
      <c r="B903" s="14" t="s">
        <v>10600</v>
      </c>
      <c r="C903">
        <v>487.44511319999998</v>
      </c>
      <c r="D903">
        <v>225.4695443</v>
      </c>
      <c r="E903">
        <v>240.80472879999999</v>
      </c>
      <c r="F903">
        <v>308.10110409999999</v>
      </c>
      <c r="G903">
        <v>228.3572753</v>
      </c>
      <c r="H903">
        <v>236.60736410000001</v>
      </c>
      <c r="I903">
        <v>302.76976550000001</v>
      </c>
      <c r="J903">
        <v>265.76970419999998</v>
      </c>
      <c r="K903">
        <v>417.68876799999998</v>
      </c>
      <c r="L903">
        <v>576.06645890000004</v>
      </c>
      <c r="M903">
        <v>255.5775003</v>
      </c>
      <c r="N903">
        <v>301.55427500000002</v>
      </c>
      <c r="O903">
        <v>342.3952587</v>
      </c>
      <c r="P903">
        <v>244.78978079999999</v>
      </c>
      <c r="Q903">
        <v>366.11190970000001</v>
      </c>
    </row>
    <row r="904" spans="1:17">
      <c r="A904" t="s">
        <v>10601</v>
      </c>
      <c r="B904" s="14" t="s">
        <v>10602</v>
      </c>
      <c r="C904">
        <v>0</v>
      </c>
      <c r="D904">
        <v>0.94317156800000002</v>
      </c>
      <c r="E904">
        <v>3.623543009</v>
      </c>
      <c r="F904">
        <v>1.738573004</v>
      </c>
      <c r="G904">
        <v>3.6759246129999998</v>
      </c>
      <c r="H904">
        <v>0</v>
      </c>
      <c r="I904">
        <v>0</v>
      </c>
      <c r="J904">
        <v>0.539720749</v>
      </c>
      <c r="K904">
        <v>0</v>
      </c>
      <c r="L904">
        <v>2.6901133499999998</v>
      </c>
      <c r="M904">
        <v>0</v>
      </c>
      <c r="N904">
        <v>4.7234364040000001</v>
      </c>
      <c r="O904">
        <v>0</v>
      </c>
      <c r="P904">
        <v>0</v>
      </c>
      <c r="Q904">
        <v>2.9267202289999998</v>
      </c>
    </row>
    <row r="905" spans="1:17">
      <c r="A905" t="e">
        <v>#N/A</v>
      </c>
      <c r="B905" s="14" t="s">
        <v>10603</v>
      </c>
      <c r="C905">
        <v>12.843699320000001</v>
      </c>
      <c r="D905">
        <v>3.7207892729999998</v>
      </c>
      <c r="E905">
        <v>5.6758726920000004</v>
      </c>
      <c r="F905">
        <v>18.962091690000001</v>
      </c>
      <c r="G905">
        <v>4.6063380680000003</v>
      </c>
      <c r="H905">
        <v>12.90087999</v>
      </c>
      <c r="I905">
        <v>0</v>
      </c>
      <c r="J905">
        <v>4.6341094939999996</v>
      </c>
      <c r="K905">
        <v>16.58323159</v>
      </c>
      <c r="L905">
        <v>11.236693560000001</v>
      </c>
      <c r="M905">
        <v>5.68940263</v>
      </c>
      <c r="N905">
        <v>10.595714989999999</v>
      </c>
      <c r="O905">
        <v>2.1883257899999999</v>
      </c>
      <c r="P905">
        <v>8.8936706880000003</v>
      </c>
      <c r="Q905">
        <v>10.86667415</v>
      </c>
    </row>
    <row r="906" spans="1:17">
      <c r="A906" t="s">
        <v>10604</v>
      </c>
      <c r="B906" s="14" t="s">
        <v>10605</v>
      </c>
      <c r="C906">
        <v>2.6816515060000001</v>
      </c>
      <c r="D906">
        <v>2.9703779909999999</v>
      </c>
      <c r="E906">
        <v>1.9970663179999999</v>
      </c>
      <c r="F906">
        <v>1.82512534</v>
      </c>
      <c r="G906">
        <v>2.7784261360000002</v>
      </c>
      <c r="H906">
        <v>5.1495109210000001</v>
      </c>
      <c r="I906">
        <v>3.9107049040000001</v>
      </c>
      <c r="J906">
        <v>0</v>
      </c>
      <c r="K906">
        <v>3.6495915079999999</v>
      </c>
      <c r="L906">
        <v>1.694422045</v>
      </c>
      <c r="M906">
        <v>0</v>
      </c>
      <c r="N906">
        <v>0.99171716700000001</v>
      </c>
      <c r="O906">
        <v>0</v>
      </c>
      <c r="P906">
        <v>2.0116636080000001</v>
      </c>
      <c r="Q906">
        <v>3.6869073010000002</v>
      </c>
    </row>
    <row r="907" spans="1:17">
      <c r="A907" t="s">
        <v>10604</v>
      </c>
      <c r="B907" s="14" t="s">
        <v>10606</v>
      </c>
      <c r="C907">
        <v>25.544804039999999</v>
      </c>
      <c r="D907">
        <v>1.8863431369999999</v>
      </c>
      <c r="E907">
        <v>2.2647143810000001</v>
      </c>
      <c r="F907">
        <v>4.6361946769999998</v>
      </c>
      <c r="G907">
        <v>5.8814793810000001</v>
      </c>
      <c r="H907">
        <v>1.635102437</v>
      </c>
      <c r="I907">
        <v>93.131219880000003</v>
      </c>
      <c r="J907">
        <v>14.03273948</v>
      </c>
      <c r="K907">
        <v>30.90238308</v>
      </c>
      <c r="L907">
        <v>5.3802267009999998</v>
      </c>
      <c r="M907">
        <v>212.4825697</v>
      </c>
      <c r="N907">
        <v>15.21996174</v>
      </c>
      <c r="O907">
        <v>325.3386208</v>
      </c>
      <c r="P907">
        <v>4.4712852979999997</v>
      </c>
      <c r="Q907">
        <v>76.094725949999997</v>
      </c>
    </row>
    <row r="908" spans="1:17">
      <c r="A908" t="s">
        <v>10607</v>
      </c>
      <c r="B908" s="14" t="s">
        <v>1787</v>
      </c>
      <c r="C908">
        <v>7.3170505309999996</v>
      </c>
      <c r="D908">
        <v>1.945166027</v>
      </c>
      <c r="E908">
        <v>1.650304271</v>
      </c>
      <c r="F908">
        <v>1.912307089</v>
      </c>
      <c r="G908">
        <v>1.3140583809999999</v>
      </c>
      <c r="H908">
        <v>3.3721814960000001</v>
      </c>
      <c r="I908">
        <v>2.1341196139999998</v>
      </c>
      <c r="J908">
        <v>4.4524092980000001</v>
      </c>
      <c r="K908">
        <v>3.9832536649999999</v>
      </c>
      <c r="L908">
        <v>4.9932011799999998</v>
      </c>
      <c r="M908">
        <v>4.4945339930000001</v>
      </c>
      <c r="N908">
        <v>2.5255636809999999</v>
      </c>
      <c r="O908">
        <v>5.1862235590000001</v>
      </c>
      <c r="P908">
        <v>2.0199326719999999</v>
      </c>
      <c r="Q908">
        <v>3.8227819850000002</v>
      </c>
    </row>
    <row r="909" spans="1:17">
      <c r="A909" t="e">
        <v>#N/A</v>
      </c>
      <c r="B909" s="14" t="s">
        <v>10608</v>
      </c>
      <c r="C909">
        <v>0</v>
      </c>
      <c r="D909">
        <v>1.076325201</v>
      </c>
      <c r="E909">
        <v>1.5506632579999999</v>
      </c>
      <c r="F909">
        <v>0</v>
      </c>
      <c r="G909">
        <v>0</v>
      </c>
      <c r="H909">
        <v>0</v>
      </c>
      <c r="I909">
        <v>0</v>
      </c>
      <c r="J909">
        <v>2.4636664779999999</v>
      </c>
      <c r="K909">
        <v>0</v>
      </c>
      <c r="L909">
        <v>0</v>
      </c>
      <c r="M909">
        <v>0</v>
      </c>
      <c r="N909">
        <v>1.1978387740000001</v>
      </c>
      <c r="O909">
        <v>0</v>
      </c>
      <c r="P909">
        <v>0</v>
      </c>
      <c r="Q909">
        <v>0</v>
      </c>
    </row>
    <row r="910" spans="1:17">
      <c r="A910" t="e">
        <v>#N/A</v>
      </c>
      <c r="B910" s="14" t="s">
        <v>10609</v>
      </c>
      <c r="C910">
        <v>1.0196897090000001</v>
      </c>
      <c r="D910">
        <v>0.67768623800000005</v>
      </c>
      <c r="E910">
        <v>0.54241307400000005</v>
      </c>
      <c r="F910">
        <v>1.1103972440000001</v>
      </c>
      <c r="G910">
        <v>1.4086506169999999</v>
      </c>
      <c r="H910">
        <v>3.1329370139999999</v>
      </c>
      <c r="I910">
        <v>2.9740669390000001</v>
      </c>
      <c r="J910">
        <v>0.77559870600000003</v>
      </c>
      <c r="K910">
        <v>1.8503278759999999</v>
      </c>
      <c r="L910">
        <v>1.9328962590000001</v>
      </c>
      <c r="M910">
        <v>0</v>
      </c>
      <c r="N910">
        <v>0</v>
      </c>
      <c r="O910">
        <v>0</v>
      </c>
      <c r="P910">
        <v>0</v>
      </c>
      <c r="Q910">
        <v>2.1029026829999999</v>
      </c>
    </row>
    <row r="911" spans="1:17">
      <c r="A911" t="s">
        <v>10610</v>
      </c>
      <c r="B911" s="14" t="s">
        <v>10611</v>
      </c>
      <c r="C911">
        <v>58.13716324</v>
      </c>
      <c r="D911">
        <v>116.35806909999999</v>
      </c>
      <c r="E911">
        <v>15.99591953</v>
      </c>
      <c r="F911">
        <v>3.4110352220000002</v>
      </c>
      <c r="G911">
        <v>39.464441139999998</v>
      </c>
      <c r="H911">
        <v>26.562477210000001</v>
      </c>
      <c r="I911">
        <v>33.620671770000001</v>
      </c>
      <c r="J911">
        <v>21.983140509999998</v>
      </c>
      <c r="K911">
        <v>50.019482320000002</v>
      </c>
      <c r="L911">
        <v>160.87139010000001</v>
      </c>
      <c r="M911">
        <v>115.4451602</v>
      </c>
      <c r="N911">
        <v>26.813272080000001</v>
      </c>
      <c r="O911">
        <v>49.954378779999999</v>
      </c>
      <c r="P911">
        <v>48.875613389999998</v>
      </c>
      <c r="Q911">
        <v>42.721590910000003</v>
      </c>
    </row>
    <row r="912" spans="1:17">
      <c r="A912" t="s">
        <v>10612</v>
      </c>
      <c r="B912" s="14" t="s">
        <v>10613</v>
      </c>
      <c r="C912">
        <v>1.477546805</v>
      </c>
      <c r="D912">
        <v>0.81831522499999998</v>
      </c>
      <c r="E912">
        <v>1.3361409710000001</v>
      </c>
      <c r="F912">
        <v>1.3072990799999999</v>
      </c>
      <c r="G912">
        <v>1.0205787120000001</v>
      </c>
      <c r="H912">
        <v>0.85118928299999996</v>
      </c>
      <c r="I912">
        <v>2.154735439</v>
      </c>
      <c r="J912">
        <v>1.1238550119999999</v>
      </c>
      <c r="K912">
        <v>1.340577441</v>
      </c>
      <c r="L912">
        <v>0.93359926599999998</v>
      </c>
      <c r="M912">
        <v>2.836219796</v>
      </c>
      <c r="N912">
        <v>1.8214006410000001</v>
      </c>
      <c r="O912">
        <v>1.6363509490000001</v>
      </c>
      <c r="P912">
        <v>0.997554834</v>
      </c>
      <c r="Q912">
        <v>3.0471398449999998</v>
      </c>
    </row>
    <row r="913" spans="1:17">
      <c r="A913" t="s">
        <v>10614</v>
      </c>
      <c r="B913" s="14" t="s">
        <v>10615</v>
      </c>
      <c r="C913">
        <v>63.79674232</v>
      </c>
      <c r="D913">
        <v>5.2864321509999996</v>
      </c>
      <c r="E913">
        <v>5.6473644219999999</v>
      </c>
      <c r="F913">
        <v>4.5077152260000002</v>
      </c>
      <c r="G913">
        <v>6.3912538330000004</v>
      </c>
      <c r="H913">
        <v>13.09238861</v>
      </c>
      <c r="I913">
        <v>13.49377659</v>
      </c>
      <c r="J913">
        <v>8.8283803190000008</v>
      </c>
      <c r="K913">
        <v>13.255591799999999</v>
      </c>
      <c r="L913">
        <v>23.693934689999999</v>
      </c>
      <c r="M913">
        <v>20.565938119999998</v>
      </c>
      <c r="N913">
        <v>12.126705039999999</v>
      </c>
      <c r="O913">
        <v>24.270287799999998</v>
      </c>
      <c r="P913">
        <v>11.032836209999999</v>
      </c>
      <c r="Q913">
        <v>11.047678599999999</v>
      </c>
    </row>
    <row r="914" spans="1:17">
      <c r="A914" t="s">
        <v>10616</v>
      </c>
      <c r="B914" s="14" t="s">
        <v>10617</v>
      </c>
      <c r="C914">
        <v>63.716039790000004</v>
      </c>
      <c r="D914">
        <v>19.343101480000001</v>
      </c>
      <c r="E914">
        <v>20.586900780000001</v>
      </c>
      <c r="F914">
        <v>60.389747239999998</v>
      </c>
      <c r="G914">
        <v>16.7076025</v>
      </c>
      <c r="H914">
        <v>111.47661239999999</v>
      </c>
      <c r="I914">
        <v>3.4414203149999998</v>
      </c>
      <c r="J914">
        <v>6.8806685209999996</v>
      </c>
      <c r="K914">
        <v>11.77601527</v>
      </c>
      <c r="L914">
        <v>10.437639799999999</v>
      </c>
      <c r="M914">
        <v>4.529848189</v>
      </c>
      <c r="N914">
        <v>15.12699252</v>
      </c>
      <c r="O914">
        <v>5.2269724579999997</v>
      </c>
      <c r="P914">
        <v>53.816024839999997</v>
      </c>
      <c r="Q914">
        <v>82.734199840000002</v>
      </c>
    </row>
    <row r="915" spans="1:17">
      <c r="A915" t="e">
        <v>#N/A</v>
      </c>
      <c r="B915" s="14" t="s">
        <v>10618</v>
      </c>
      <c r="C915">
        <v>131.40092379999999</v>
      </c>
      <c r="D915">
        <v>4.1585291870000001</v>
      </c>
      <c r="E915">
        <v>2.1967729490000001</v>
      </c>
      <c r="F915">
        <v>0</v>
      </c>
      <c r="G915">
        <v>1.6207485800000001</v>
      </c>
      <c r="H915">
        <v>0</v>
      </c>
      <c r="I915">
        <v>0</v>
      </c>
      <c r="J915">
        <v>4.7593556960000001</v>
      </c>
      <c r="K915">
        <v>5.1094281109999997</v>
      </c>
      <c r="L915">
        <v>11.860954319999999</v>
      </c>
      <c r="M915">
        <v>3.603288332</v>
      </c>
      <c r="N915">
        <v>4.8594141180000001</v>
      </c>
      <c r="O915">
        <v>87.314199020000004</v>
      </c>
      <c r="P915">
        <v>1.408164526</v>
      </c>
      <c r="Q915">
        <v>36.131691549999999</v>
      </c>
    </row>
    <row r="916" spans="1:17">
      <c r="A916" t="s">
        <v>10619</v>
      </c>
      <c r="B916" s="14" t="s">
        <v>8623</v>
      </c>
      <c r="C916">
        <v>5.5391490130000003</v>
      </c>
      <c r="D916">
        <v>1.27255538</v>
      </c>
      <c r="E916">
        <v>0.74207928700000003</v>
      </c>
      <c r="F916">
        <v>0.58643371600000005</v>
      </c>
      <c r="G916">
        <v>0.70852396900000003</v>
      </c>
      <c r="H916">
        <v>2.6788712549999998</v>
      </c>
      <c r="I916">
        <v>159.4627322</v>
      </c>
      <c r="J916">
        <v>1.6384667150000001</v>
      </c>
      <c r="K916">
        <v>61.145615100000001</v>
      </c>
      <c r="L916">
        <v>2.2036745729999998</v>
      </c>
      <c r="M916">
        <v>289.05067059999999</v>
      </c>
      <c r="N916">
        <v>5.7407598479999997</v>
      </c>
      <c r="O916">
        <v>145.86446989999999</v>
      </c>
      <c r="P916">
        <v>1.7236549379999999</v>
      </c>
      <c r="Q916">
        <v>1.8333801329999999</v>
      </c>
    </row>
    <row r="917" spans="1:17">
      <c r="A917" t="e">
        <v>#N/A</v>
      </c>
      <c r="B917" s="14" t="s">
        <v>10620</v>
      </c>
      <c r="C917">
        <v>0</v>
      </c>
      <c r="D917">
        <v>0</v>
      </c>
      <c r="E917">
        <v>0.48547468500000002</v>
      </c>
      <c r="F917">
        <v>0</v>
      </c>
      <c r="G917">
        <v>0</v>
      </c>
      <c r="H917">
        <v>1.752540733</v>
      </c>
      <c r="I917">
        <v>0</v>
      </c>
      <c r="J917">
        <v>0.57848522300000005</v>
      </c>
      <c r="K917">
        <v>1.035059102</v>
      </c>
      <c r="L917">
        <v>0</v>
      </c>
      <c r="M917">
        <v>0</v>
      </c>
      <c r="N917">
        <v>0.28126048599999998</v>
      </c>
      <c r="O917">
        <v>0</v>
      </c>
      <c r="P917">
        <v>0</v>
      </c>
      <c r="Q917">
        <v>3.1369266539999998</v>
      </c>
    </row>
    <row r="918" spans="1:17">
      <c r="A918" t="s">
        <v>10621</v>
      </c>
      <c r="B918" s="14" t="s">
        <v>10622</v>
      </c>
      <c r="C918">
        <v>0</v>
      </c>
      <c r="D918">
        <v>0</v>
      </c>
      <c r="E918">
        <v>0.42245633599999999</v>
      </c>
      <c r="F918">
        <v>1.6215536669999999</v>
      </c>
      <c r="G918">
        <v>0</v>
      </c>
      <c r="H918">
        <v>0</v>
      </c>
      <c r="I918">
        <v>0</v>
      </c>
      <c r="J918">
        <v>0.50339339100000002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2.7297294440000002</v>
      </c>
    </row>
    <row r="919" spans="1:17">
      <c r="A919" t="s">
        <v>10623</v>
      </c>
      <c r="B919" s="14" t="s">
        <v>10624</v>
      </c>
      <c r="C919">
        <v>1.140813072</v>
      </c>
      <c r="D919">
        <v>8.4242763999999998E-2</v>
      </c>
      <c r="E919">
        <v>0.36410601399999998</v>
      </c>
      <c r="F919">
        <v>7.7643454000000001E-2</v>
      </c>
      <c r="G919">
        <v>0.196997065</v>
      </c>
      <c r="H919">
        <v>0.29209012200000001</v>
      </c>
      <c r="I919">
        <v>2.495505063</v>
      </c>
      <c r="J919">
        <v>1.4944201589999999</v>
      </c>
      <c r="K919">
        <v>0.77629432600000003</v>
      </c>
      <c r="L919">
        <v>0.84097005700000005</v>
      </c>
      <c r="M919">
        <v>0.72994791299999995</v>
      </c>
      <c r="N919">
        <v>0.63283609299999999</v>
      </c>
      <c r="O919">
        <v>1.4739966069999999</v>
      </c>
      <c r="P919">
        <v>0.171158119</v>
      </c>
      <c r="Q919">
        <v>0.65352638600000001</v>
      </c>
    </row>
    <row r="920" spans="1:17">
      <c r="A920" t="s">
        <v>10625</v>
      </c>
      <c r="B920" s="14" t="s">
        <v>8800</v>
      </c>
      <c r="C920">
        <v>64.512109890000005</v>
      </c>
      <c r="D920">
        <v>124.6291209</v>
      </c>
      <c r="E920">
        <v>111.0876919</v>
      </c>
      <c r="F920">
        <v>106.8920066</v>
      </c>
      <c r="G920">
        <v>95.641266709999996</v>
      </c>
      <c r="H920">
        <v>309.4004855</v>
      </c>
      <c r="I920">
        <v>18.709949250000001</v>
      </c>
      <c r="J920">
        <v>48.869878900000003</v>
      </c>
      <c r="K920">
        <v>46.78151647</v>
      </c>
      <c r="L920">
        <v>63.78217755</v>
      </c>
      <c r="M920">
        <v>16.031042459999998</v>
      </c>
      <c r="N920">
        <v>38.613800349999998</v>
      </c>
      <c r="O920">
        <v>22.117354890000001</v>
      </c>
      <c r="P920">
        <v>39.242062060000002</v>
      </c>
      <c r="Q920">
        <v>84.951228400000005</v>
      </c>
    </row>
    <row r="921" spans="1:17">
      <c r="A921" t="s">
        <v>10626</v>
      </c>
      <c r="B921" s="14" t="s">
        <v>10627</v>
      </c>
      <c r="C921">
        <v>6.7662461169999997</v>
      </c>
      <c r="D921">
        <v>2.0675173359999999</v>
      </c>
      <c r="E921">
        <v>4.2197898460000003</v>
      </c>
      <c r="F921">
        <v>5.0497196679999998</v>
      </c>
      <c r="G921">
        <v>4.3915876770000004</v>
      </c>
      <c r="H921">
        <v>8.0646577809999993</v>
      </c>
      <c r="I921">
        <v>0.680506842</v>
      </c>
      <c r="J921">
        <v>3.7859733449999999</v>
      </c>
      <c r="K921">
        <v>5.3980963659999999</v>
      </c>
      <c r="L921">
        <v>2.6536372369999999</v>
      </c>
      <c r="M921">
        <v>1.3435990390000001</v>
      </c>
      <c r="N921">
        <v>1.265513281</v>
      </c>
      <c r="O921">
        <v>4.9095150920000004</v>
      </c>
      <c r="P921">
        <v>2.2753392899999998</v>
      </c>
      <c r="Q921">
        <v>3.8493811820000001</v>
      </c>
    </row>
    <row r="922" spans="1:17">
      <c r="A922" t="s">
        <v>10628</v>
      </c>
      <c r="B922" s="14" t="s">
        <v>10629</v>
      </c>
      <c r="C922">
        <v>31.746905730000002</v>
      </c>
      <c r="D922">
        <v>13.77296342</v>
      </c>
      <c r="E922">
        <v>6.3609312820000001</v>
      </c>
      <c r="F922">
        <v>9.8671350199999992</v>
      </c>
      <c r="G922">
        <v>10.41598318</v>
      </c>
      <c r="H922">
        <v>28.449315940000002</v>
      </c>
      <c r="I922">
        <v>9.6452363099999996</v>
      </c>
      <c r="J922">
        <v>8.8540480089999996</v>
      </c>
      <c r="K922">
        <v>14.76202484</v>
      </c>
      <c r="L922">
        <v>12.035715339999999</v>
      </c>
      <c r="M922">
        <v>14.219254400000001</v>
      </c>
      <c r="N922">
        <v>7.4030426489999996</v>
      </c>
      <c r="O922">
        <v>22.26737146</v>
      </c>
      <c r="P922">
        <v>11.07407285</v>
      </c>
      <c r="Q922">
        <v>12.36684601</v>
      </c>
    </row>
    <row r="923" spans="1:17">
      <c r="A923" t="s">
        <v>10630</v>
      </c>
      <c r="B923" s="14" t="s">
        <v>10631</v>
      </c>
      <c r="C923">
        <v>4.8395429529999996</v>
      </c>
      <c r="D923">
        <v>1.429494408</v>
      </c>
      <c r="E923">
        <v>0</v>
      </c>
      <c r="F923">
        <v>0</v>
      </c>
      <c r="G923">
        <v>0.27856616200000001</v>
      </c>
      <c r="H923">
        <v>0</v>
      </c>
      <c r="I923">
        <v>0</v>
      </c>
      <c r="J923">
        <v>1.4315249560000001</v>
      </c>
      <c r="K923">
        <v>0.73181912999999998</v>
      </c>
      <c r="L923">
        <v>3.0579022849999999</v>
      </c>
      <c r="M923">
        <v>0</v>
      </c>
      <c r="N923">
        <v>0.39771990600000001</v>
      </c>
      <c r="O923">
        <v>0</v>
      </c>
      <c r="P923">
        <v>0.72608483300000004</v>
      </c>
      <c r="Q923">
        <v>1.1089525870000001</v>
      </c>
    </row>
    <row r="924" spans="1:17">
      <c r="A924" t="s">
        <v>10630</v>
      </c>
      <c r="B924" s="14" t="s">
        <v>10632</v>
      </c>
      <c r="C924">
        <v>582.65291620000005</v>
      </c>
      <c r="D924">
        <v>391.20911319999999</v>
      </c>
      <c r="E924">
        <v>246.99368899999999</v>
      </c>
      <c r="F924">
        <v>256.01747319999998</v>
      </c>
      <c r="G924">
        <v>195.95554999999999</v>
      </c>
      <c r="H924">
        <v>69.303461319999997</v>
      </c>
      <c r="I924">
        <v>607.48549920000005</v>
      </c>
      <c r="J924">
        <v>853.92152969999995</v>
      </c>
      <c r="K924">
        <v>281.83309259999999</v>
      </c>
      <c r="L924">
        <v>384.60433610000001</v>
      </c>
      <c r="M924">
        <v>294.68631970000001</v>
      </c>
      <c r="N924">
        <v>1069.7351249999999</v>
      </c>
      <c r="O924">
        <v>1373.074531</v>
      </c>
      <c r="P924">
        <v>731.38840960000005</v>
      </c>
      <c r="Q924">
        <v>1794.690294</v>
      </c>
    </row>
    <row r="925" spans="1:17">
      <c r="A925" t="s">
        <v>10633</v>
      </c>
      <c r="B925" s="14" t="s">
        <v>10634</v>
      </c>
      <c r="C925">
        <v>17.565251289999999</v>
      </c>
      <c r="D925">
        <v>21.86736522</v>
      </c>
      <c r="E925">
        <v>14.340468810000001</v>
      </c>
      <c r="F925">
        <v>16.165058349999999</v>
      </c>
      <c r="G925">
        <v>26.111810680000001</v>
      </c>
      <c r="H925">
        <v>31.163706869999999</v>
      </c>
      <c r="I925">
        <v>12.529442899999999</v>
      </c>
      <c r="J925">
        <v>8.2777143459999998</v>
      </c>
      <c r="K925">
        <v>23.558959640000001</v>
      </c>
      <c r="L925">
        <v>17.61321556</v>
      </c>
      <c r="M925">
        <v>15.026195449999999</v>
      </c>
      <c r="N925">
        <v>5.5309360879999998</v>
      </c>
      <c r="O925">
        <v>12.26393214</v>
      </c>
      <c r="P925">
        <v>9.8538965600000008</v>
      </c>
      <c r="Q925">
        <v>28.874807990000001</v>
      </c>
    </row>
    <row r="926" spans="1:17">
      <c r="A926" t="s">
        <v>10635</v>
      </c>
      <c r="B926" s="14" t="s">
        <v>4390</v>
      </c>
      <c r="C926">
        <v>9.3077747740000003</v>
      </c>
      <c r="D926">
        <v>7.5133533400000001</v>
      </c>
      <c r="E926">
        <v>4.6541013040000001</v>
      </c>
      <c r="F926">
        <v>10.064490299999999</v>
      </c>
      <c r="G926">
        <v>4.249242508</v>
      </c>
      <c r="H926">
        <v>2.971468733</v>
      </c>
      <c r="I926">
        <v>4.4114558209999997</v>
      </c>
      <c r="J926">
        <v>5.0959096559999999</v>
      </c>
      <c r="K926">
        <v>8.1282539509999996</v>
      </c>
      <c r="L926">
        <v>6.947154254</v>
      </c>
      <c r="M926">
        <v>2.680005972</v>
      </c>
      <c r="N926">
        <v>4.7258021509999999</v>
      </c>
      <c r="O926">
        <v>6.8291547479999997</v>
      </c>
      <c r="P926">
        <v>2.5223580939999999</v>
      </c>
      <c r="Q926">
        <v>6.798368301</v>
      </c>
    </row>
    <row r="927" spans="1:17">
      <c r="A927" t="s">
        <v>10636</v>
      </c>
      <c r="B927" s="14" t="s">
        <v>10637</v>
      </c>
      <c r="C927">
        <v>13.89817463</v>
      </c>
      <c r="D927">
        <v>11.8757997</v>
      </c>
      <c r="E927">
        <v>7.1817577190000002</v>
      </c>
      <c r="F927">
        <v>9.1888041139999999</v>
      </c>
      <c r="G927">
        <v>7.5427145429999998</v>
      </c>
      <c r="H927">
        <v>19.825617040000001</v>
      </c>
      <c r="I927">
        <v>28.954257460000001</v>
      </c>
      <c r="J927">
        <v>16.360285210000001</v>
      </c>
      <c r="K927">
        <v>18.91470983</v>
      </c>
      <c r="L927">
        <v>17.563336199999998</v>
      </c>
      <c r="M927">
        <v>3.8111703509999999</v>
      </c>
      <c r="N927">
        <v>10.524280579999999</v>
      </c>
      <c r="O927">
        <v>8.7953863479999992</v>
      </c>
      <c r="P927">
        <v>13.106762120000001</v>
      </c>
      <c r="Q927">
        <v>13.648647220000001</v>
      </c>
    </row>
    <row r="928" spans="1:17">
      <c r="A928" t="s">
        <v>10638</v>
      </c>
      <c r="B928" s="14" t="s">
        <v>8414</v>
      </c>
      <c r="C928">
        <v>53.563149959999997</v>
      </c>
      <c r="D928">
        <v>84.552244909999999</v>
      </c>
      <c r="E928">
        <v>100.03545870000001</v>
      </c>
      <c r="F928">
        <v>106.6015879</v>
      </c>
      <c r="G928">
        <v>130.9058038</v>
      </c>
      <c r="H928">
        <v>24.563334829999999</v>
      </c>
      <c r="I928">
        <v>37.451050219999999</v>
      </c>
      <c r="J928">
        <v>61.90262963</v>
      </c>
      <c r="K928">
        <v>99.026375439999995</v>
      </c>
      <c r="L928">
        <v>221.68780409999999</v>
      </c>
      <c r="M928">
        <v>17.605643319999999</v>
      </c>
      <c r="N928">
        <v>101.1831474</v>
      </c>
      <c r="O928">
        <v>31.149784050000001</v>
      </c>
      <c r="P928">
        <v>109.1671521</v>
      </c>
      <c r="Q928">
        <v>55.988149309999997</v>
      </c>
    </row>
    <row r="929" spans="1:17">
      <c r="A929" t="s">
        <v>10639</v>
      </c>
      <c r="B929" s="14" t="s">
        <v>1888</v>
      </c>
      <c r="C929">
        <v>29.20020529</v>
      </c>
      <c r="D929">
        <v>134.5251188</v>
      </c>
      <c r="E929">
        <v>100.677502</v>
      </c>
      <c r="F929">
        <v>124.6763399</v>
      </c>
      <c r="G929">
        <v>78.336181350000004</v>
      </c>
      <c r="H929">
        <v>227.26508200000001</v>
      </c>
      <c r="I929">
        <v>166.20495840000001</v>
      </c>
      <c r="J929">
        <v>218.2882267</v>
      </c>
      <c r="K929">
        <v>192.8200847</v>
      </c>
      <c r="L929">
        <v>133.765207</v>
      </c>
      <c r="M929">
        <v>22.020095359999999</v>
      </c>
      <c r="N929">
        <v>68.832517440000004</v>
      </c>
      <c r="O929">
        <v>80.681487759999996</v>
      </c>
      <c r="P929">
        <v>121.99622189999999</v>
      </c>
      <c r="Q929">
        <v>69.846410539999994</v>
      </c>
    </row>
    <row r="930" spans="1:17">
      <c r="A930" t="s">
        <v>10640</v>
      </c>
      <c r="B930" s="14" t="s">
        <v>8797</v>
      </c>
      <c r="C930">
        <v>20.501436170000002</v>
      </c>
      <c r="D930">
        <v>12.137447529999999</v>
      </c>
      <c r="E930">
        <v>19.905708659999998</v>
      </c>
      <c r="F930">
        <v>10.905970079999999</v>
      </c>
      <c r="G930">
        <v>25.269805529999999</v>
      </c>
      <c r="H930">
        <v>4.8418625359999998</v>
      </c>
      <c r="I930">
        <v>3.951987666</v>
      </c>
      <c r="J930">
        <v>6.7961698320000004</v>
      </c>
      <c r="K930">
        <v>6.734823929</v>
      </c>
      <c r="L930">
        <v>11.31612874</v>
      </c>
      <c r="M930">
        <v>11.760804139999999</v>
      </c>
      <c r="N930">
        <v>38.228315350000003</v>
      </c>
      <c r="O930">
        <v>11.221959419999999</v>
      </c>
      <c r="P930">
        <v>45.589979370000002</v>
      </c>
      <c r="Q930">
        <v>9.2335726929999993</v>
      </c>
    </row>
    <row r="931" spans="1:17">
      <c r="A931" t="s">
        <v>10641</v>
      </c>
      <c r="B931" s="14" t="s">
        <v>8831</v>
      </c>
      <c r="C931">
        <v>27.250165030000002</v>
      </c>
      <c r="D931">
        <v>22.48929493</v>
      </c>
      <c r="E931">
        <v>21.00817254</v>
      </c>
      <c r="F931">
        <v>27.166549660000001</v>
      </c>
      <c r="G931">
        <v>21.307722500000001</v>
      </c>
      <c r="H931">
        <v>34.86065748</v>
      </c>
      <c r="I931">
        <v>48.9746734</v>
      </c>
      <c r="J931">
        <v>56.050702029999997</v>
      </c>
      <c r="K931">
        <v>39.436617529999999</v>
      </c>
      <c r="L931">
        <v>20.613368560000001</v>
      </c>
      <c r="M931">
        <v>12.892806759999999</v>
      </c>
      <c r="N931">
        <v>23.443296740000001</v>
      </c>
      <c r="O931">
        <v>14.876954599999999</v>
      </c>
      <c r="P931">
        <v>48.110543020000001</v>
      </c>
      <c r="Q931">
        <v>29.418162299999999</v>
      </c>
    </row>
    <row r="932" spans="1:17">
      <c r="A932" t="s">
        <v>10642</v>
      </c>
      <c r="B932" s="14" t="s">
        <v>2511</v>
      </c>
      <c r="C932">
        <v>1081.5994410000001</v>
      </c>
      <c r="D932">
        <v>14.9367579</v>
      </c>
      <c r="E932">
        <v>5.9776134680000004</v>
      </c>
      <c r="F932">
        <v>4.4932847650000003</v>
      </c>
      <c r="G932">
        <v>7.2768303569999997</v>
      </c>
      <c r="H932">
        <v>21.84863919</v>
      </c>
      <c r="I932">
        <v>11.266554599999999</v>
      </c>
      <c r="J932">
        <v>7.7460942199999998</v>
      </c>
      <c r="K932">
        <v>62.129950669999999</v>
      </c>
      <c r="L932">
        <v>246.74012450000001</v>
      </c>
      <c r="M932">
        <v>10.785352830000001</v>
      </c>
      <c r="N932">
        <v>4.7618165560000003</v>
      </c>
      <c r="O932">
        <v>1243.739429</v>
      </c>
      <c r="P932">
        <v>6.9546084730000004</v>
      </c>
      <c r="Q932">
        <v>1463.3949560000001</v>
      </c>
    </row>
    <row r="933" spans="1:17">
      <c r="A933" t="s">
        <v>10643</v>
      </c>
      <c r="B933" s="14" t="s">
        <v>1806</v>
      </c>
      <c r="C933">
        <v>46.199519629999998</v>
      </c>
      <c r="D933">
        <v>169.18572929999999</v>
      </c>
      <c r="E933">
        <v>44.873449139999998</v>
      </c>
      <c r="F933">
        <v>45.124704379999997</v>
      </c>
      <c r="G933">
        <v>57.915118329999999</v>
      </c>
      <c r="H933">
        <v>46.999071659999998</v>
      </c>
      <c r="I933">
        <v>91.803046199999997</v>
      </c>
      <c r="J933">
        <v>90.466369569999998</v>
      </c>
      <c r="K933">
        <v>130.95000279999999</v>
      </c>
      <c r="L933">
        <v>104.5100996</v>
      </c>
      <c r="M933">
        <v>21.66280944</v>
      </c>
      <c r="N933">
        <v>34.496682630000002</v>
      </c>
      <c r="O933">
        <v>26.558912150000001</v>
      </c>
      <c r="P933">
        <v>41.350252240000003</v>
      </c>
      <c r="Q933">
        <v>56.729885359999997</v>
      </c>
    </row>
    <row r="934" spans="1:17">
      <c r="A934" t="s">
        <v>10644</v>
      </c>
      <c r="B934" s="14" t="s">
        <v>10645</v>
      </c>
      <c r="C934">
        <v>13.951835539999999</v>
      </c>
      <c r="D934">
        <v>3.7089584640000002</v>
      </c>
      <c r="E934">
        <v>2.968612094</v>
      </c>
      <c r="F934">
        <v>2.2789402889999999</v>
      </c>
      <c r="G934">
        <v>1.9273766889999999</v>
      </c>
      <c r="H934">
        <v>7.5015848280000004</v>
      </c>
      <c r="I934">
        <v>4.0692469950000003</v>
      </c>
      <c r="J934">
        <v>2.4761512739999998</v>
      </c>
      <c r="K934">
        <v>1.2658493070000001</v>
      </c>
      <c r="L934">
        <v>3.526229662</v>
      </c>
      <c r="M934">
        <v>0</v>
      </c>
      <c r="N934">
        <v>1.7198698619999999</v>
      </c>
      <c r="O934">
        <v>3.0902708790000002</v>
      </c>
      <c r="P934">
        <v>0.83728701500000002</v>
      </c>
      <c r="Q934">
        <v>7.6727530320000001</v>
      </c>
    </row>
    <row r="935" spans="1:17">
      <c r="A935" t="s">
        <v>10646</v>
      </c>
      <c r="B935" s="14" t="s">
        <v>10647</v>
      </c>
      <c r="C935">
        <v>2.0343563150000001</v>
      </c>
      <c r="D935">
        <v>0.90135608</v>
      </c>
      <c r="E935">
        <v>0.43286166500000001</v>
      </c>
      <c r="F935">
        <v>0.55383113799999995</v>
      </c>
      <c r="G935">
        <v>0</v>
      </c>
      <c r="H935">
        <v>1.5626102100000001</v>
      </c>
      <c r="I935">
        <v>0</v>
      </c>
      <c r="J935">
        <v>0</v>
      </c>
      <c r="K935">
        <v>0.92288520900000004</v>
      </c>
      <c r="L935">
        <v>0</v>
      </c>
      <c r="M935">
        <v>0</v>
      </c>
      <c r="N935">
        <v>1.253895269</v>
      </c>
      <c r="O935">
        <v>0</v>
      </c>
      <c r="P935">
        <v>0.61043585300000003</v>
      </c>
      <c r="Q935">
        <v>1.39848208</v>
      </c>
    </row>
    <row r="936" spans="1:17">
      <c r="A936" t="s">
        <v>10648</v>
      </c>
      <c r="B936" s="14" t="s">
        <v>9473</v>
      </c>
      <c r="C936">
        <v>9.0898573969999994</v>
      </c>
      <c r="D936">
        <v>7.6194347990000004</v>
      </c>
      <c r="E936">
        <v>9.8273245560000007</v>
      </c>
      <c r="F936">
        <v>10.299743619999999</v>
      </c>
      <c r="G936">
        <v>7.1270514580000004</v>
      </c>
      <c r="H936">
        <v>20.662986950000001</v>
      </c>
      <c r="I936">
        <v>24.003957880000002</v>
      </c>
      <c r="J936">
        <v>42.293429740000001</v>
      </c>
      <c r="K936">
        <v>8.3586718050000002</v>
      </c>
      <c r="L936">
        <v>4.346429423</v>
      </c>
      <c r="M936">
        <v>2.8294709089999999</v>
      </c>
      <c r="N936">
        <v>10.05443492</v>
      </c>
      <c r="O936">
        <v>3.809066783</v>
      </c>
      <c r="P936">
        <v>13.563950030000001</v>
      </c>
      <c r="Q936">
        <v>10.132963549999999</v>
      </c>
    </row>
    <row r="937" spans="1:17">
      <c r="A937" t="s">
        <v>10649</v>
      </c>
      <c r="B937" s="14" t="s">
        <v>6487</v>
      </c>
      <c r="C937">
        <v>11.226022909999999</v>
      </c>
      <c r="D937">
        <v>3.7568667379999998</v>
      </c>
      <c r="E937">
        <v>1.753352614</v>
      </c>
      <c r="F937">
        <v>2.5034512759999998</v>
      </c>
      <c r="G937">
        <v>1.4435817310000001</v>
      </c>
      <c r="H937">
        <v>1.1925183180000001</v>
      </c>
      <c r="I937">
        <v>11.494622509999999</v>
      </c>
      <c r="J937">
        <v>10.14356607</v>
      </c>
      <c r="K937">
        <v>9.9686548070000001</v>
      </c>
      <c r="L937">
        <v>6.6404880159999999</v>
      </c>
      <c r="M937">
        <v>14.21308642</v>
      </c>
      <c r="N937">
        <v>8.5975588129999991</v>
      </c>
      <c r="O937">
        <v>19.310171530000002</v>
      </c>
      <c r="P937">
        <v>7.7404254779999997</v>
      </c>
      <c r="Q937">
        <v>8.7022953709999999</v>
      </c>
    </row>
    <row r="938" spans="1:17">
      <c r="A938" t="e">
        <v>#N/A</v>
      </c>
      <c r="B938" s="14" t="s">
        <v>10650</v>
      </c>
      <c r="C938">
        <v>8.8075094499999995</v>
      </c>
      <c r="D938">
        <v>1.5175675230000001</v>
      </c>
      <c r="E938">
        <v>1.4575744690000001</v>
      </c>
      <c r="F938">
        <v>1.731706602</v>
      </c>
      <c r="G938">
        <v>1.3519040280000001</v>
      </c>
      <c r="H938">
        <v>2.2550464880000001</v>
      </c>
      <c r="I938">
        <v>2.8542585549999999</v>
      </c>
      <c r="J938">
        <v>0.49623613900000002</v>
      </c>
      <c r="K938">
        <v>4.439471502</v>
      </c>
      <c r="L938">
        <v>6.8017794900000004</v>
      </c>
      <c r="M938">
        <v>5.6354746430000002</v>
      </c>
      <c r="N938">
        <v>2.0508021670000001</v>
      </c>
      <c r="O938">
        <v>7.586541779</v>
      </c>
      <c r="P938">
        <v>1.90869694</v>
      </c>
      <c r="Q938">
        <v>5.3818362500000001</v>
      </c>
    </row>
    <row r="939" spans="1:17">
      <c r="A939" t="s">
        <v>10651</v>
      </c>
      <c r="B939" s="14" t="s">
        <v>7795</v>
      </c>
      <c r="C939">
        <v>129.71274320000001</v>
      </c>
      <c r="D939">
        <v>0.49120881700000002</v>
      </c>
      <c r="E939">
        <v>0.589737705</v>
      </c>
      <c r="F939">
        <v>0.226364539</v>
      </c>
      <c r="G939">
        <v>0.28716619100000002</v>
      </c>
      <c r="H939">
        <v>0</v>
      </c>
      <c r="I939">
        <v>0</v>
      </c>
      <c r="J939">
        <v>0.42163419600000002</v>
      </c>
      <c r="K939">
        <v>6.035297634</v>
      </c>
      <c r="L939">
        <v>23.817433099999999</v>
      </c>
      <c r="M939">
        <v>0</v>
      </c>
      <c r="N939">
        <v>0.61499775999999995</v>
      </c>
      <c r="O939">
        <v>11.66421706</v>
      </c>
      <c r="P939">
        <v>0.24950029200000001</v>
      </c>
      <c r="Q939">
        <v>1.524251609</v>
      </c>
    </row>
    <row r="940" spans="1:17">
      <c r="A940" t="e">
        <v>#N/A</v>
      </c>
      <c r="B940" s="14" t="s">
        <v>10652</v>
      </c>
      <c r="C940">
        <v>0</v>
      </c>
      <c r="D940">
        <v>0</v>
      </c>
      <c r="E940">
        <v>0.52179880000000001</v>
      </c>
      <c r="F940">
        <v>0.13352460899999999</v>
      </c>
      <c r="G940">
        <v>0.84694700099999998</v>
      </c>
      <c r="H940">
        <v>0</v>
      </c>
      <c r="I940">
        <v>0</v>
      </c>
      <c r="J940">
        <v>2.6114279470000001</v>
      </c>
      <c r="K940">
        <v>2.6700099389999998</v>
      </c>
      <c r="L940">
        <v>2.4792493580000001</v>
      </c>
      <c r="M940">
        <v>1.8829535230000001</v>
      </c>
      <c r="N940">
        <v>1.209219665</v>
      </c>
      <c r="O940">
        <v>1.0863660100000001</v>
      </c>
      <c r="P940">
        <v>1.177372715</v>
      </c>
      <c r="Q940">
        <v>0</v>
      </c>
    </row>
    <row r="941" spans="1:17">
      <c r="A941" t="e">
        <v>#N/A</v>
      </c>
      <c r="B941" s="14" t="s">
        <v>10653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4.0034580269999998</v>
      </c>
      <c r="K941">
        <v>0</v>
      </c>
      <c r="L941">
        <v>1.534947029</v>
      </c>
      <c r="M941">
        <v>0</v>
      </c>
      <c r="N941">
        <v>0</v>
      </c>
      <c r="O941">
        <v>0</v>
      </c>
      <c r="P941">
        <v>0.36446611200000001</v>
      </c>
      <c r="Q941">
        <v>0</v>
      </c>
    </row>
    <row r="942" spans="1:17">
      <c r="A942" t="e">
        <v>#N/A</v>
      </c>
      <c r="B942" s="14" t="s">
        <v>10654</v>
      </c>
      <c r="C942">
        <v>347.76785849999999</v>
      </c>
      <c r="D942">
        <v>0</v>
      </c>
      <c r="E942">
        <v>0</v>
      </c>
      <c r="F942">
        <v>0</v>
      </c>
      <c r="G942">
        <v>0</v>
      </c>
      <c r="H942">
        <v>3.3390512920000002</v>
      </c>
      <c r="I942">
        <v>0</v>
      </c>
      <c r="J942">
        <v>0.55108329099999998</v>
      </c>
      <c r="K942">
        <v>17.748539749999999</v>
      </c>
      <c r="L942">
        <v>115.3633873</v>
      </c>
      <c r="M942">
        <v>0</v>
      </c>
      <c r="N942">
        <v>0.53587524099999995</v>
      </c>
      <c r="O942">
        <v>125.1722352</v>
      </c>
      <c r="P942">
        <v>0</v>
      </c>
      <c r="Q942">
        <v>41.836695480000003</v>
      </c>
    </row>
    <row r="943" spans="1:17">
      <c r="A943" t="e">
        <v>#N/A</v>
      </c>
      <c r="B943" s="14" t="s">
        <v>10655</v>
      </c>
      <c r="C943">
        <v>3.176725631</v>
      </c>
      <c r="D943">
        <v>0.14075021900000001</v>
      </c>
      <c r="E943">
        <v>0</v>
      </c>
      <c r="F943">
        <v>0</v>
      </c>
      <c r="G943">
        <v>0</v>
      </c>
      <c r="H943">
        <v>0</v>
      </c>
      <c r="I943">
        <v>1.8530724780000001</v>
      </c>
      <c r="J943">
        <v>0.24162882799999999</v>
      </c>
      <c r="K943">
        <v>1.152896599</v>
      </c>
      <c r="L943">
        <v>0.80289536900000003</v>
      </c>
      <c r="M943">
        <v>0</v>
      </c>
      <c r="N943">
        <v>0.39160113800000002</v>
      </c>
      <c r="O943">
        <v>2.1108927240000002</v>
      </c>
      <c r="P943">
        <v>0.190643813</v>
      </c>
      <c r="Q943">
        <v>0</v>
      </c>
    </row>
    <row r="944" spans="1:17">
      <c r="A944" t="e">
        <v>#N/A</v>
      </c>
      <c r="B944" s="14" t="s">
        <v>10656</v>
      </c>
      <c r="C944">
        <v>0</v>
      </c>
      <c r="D944">
        <v>0</v>
      </c>
      <c r="E944">
        <v>0.49365684300000001</v>
      </c>
      <c r="F944">
        <v>0</v>
      </c>
      <c r="G944">
        <v>0</v>
      </c>
      <c r="H944">
        <v>1.7820779369999999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</row>
    <row r="945" spans="1:17">
      <c r="A945" t="s">
        <v>10657</v>
      </c>
      <c r="B945" s="14" t="s">
        <v>10658</v>
      </c>
      <c r="C945">
        <v>64.323315820000005</v>
      </c>
      <c r="D945">
        <v>1.239110277</v>
      </c>
      <c r="E945">
        <v>0.39670843300000003</v>
      </c>
      <c r="F945">
        <v>0.12689359</v>
      </c>
      <c r="G945">
        <v>0.48293185700000002</v>
      </c>
      <c r="H945">
        <v>0.71604937400000002</v>
      </c>
      <c r="I945">
        <v>5.4379102049999997</v>
      </c>
      <c r="J945">
        <v>0.59089066199999996</v>
      </c>
      <c r="K945">
        <v>3.8061202629999999</v>
      </c>
      <c r="L945">
        <v>11.780631830000001</v>
      </c>
      <c r="M945">
        <v>41.157198559999998</v>
      </c>
      <c r="N945">
        <v>1.149168124</v>
      </c>
      <c r="O945">
        <v>46.458699899999999</v>
      </c>
      <c r="P945">
        <v>0.279725685</v>
      </c>
      <c r="Q945">
        <v>16.66182487</v>
      </c>
    </row>
    <row r="946" spans="1:17">
      <c r="A946" t="s">
        <v>10659</v>
      </c>
      <c r="B946" s="14" t="s">
        <v>4310</v>
      </c>
      <c r="C946">
        <v>6.9786914949999996</v>
      </c>
      <c r="D946">
        <v>0.95489089699999996</v>
      </c>
      <c r="E946">
        <v>1.1209510739999999</v>
      </c>
      <c r="F946">
        <v>0.754360951</v>
      </c>
      <c r="G946">
        <v>0.98061196399999995</v>
      </c>
      <c r="H946">
        <v>1.760525304</v>
      </c>
      <c r="I946">
        <v>7.8823121040000004</v>
      </c>
      <c r="J946">
        <v>12.4550667</v>
      </c>
      <c r="K946">
        <v>3.8487187669999998</v>
      </c>
      <c r="L946">
        <v>5.3606168619999996</v>
      </c>
      <c r="M946">
        <v>3.414646995</v>
      </c>
      <c r="N946">
        <v>7.5232054230000003</v>
      </c>
      <c r="O946">
        <v>2.8793378770000002</v>
      </c>
      <c r="P946">
        <v>2.3301436849999999</v>
      </c>
      <c r="Q946">
        <v>1.4580264629999999</v>
      </c>
    </row>
    <row r="947" spans="1:17">
      <c r="A947" t="s">
        <v>10660</v>
      </c>
      <c r="B947" s="14" t="s">
        <v>10661</v>
      </c>
      <c r="C947">
        <v>2.466899127</v>
      </c>
      <c r="D947">
        <v>0.69166501899999999</v>
      </c>
      <c r="E947">
        <v>0.52079552799999995</v>
      </c>
      <c r="F947">
        <v>0.54041698999999999</v>
      </c>
      <c r="G947">
        <v>0.46592361599999998</v>
      </c>
      <c r="H947">
        <v>1.1990852940000001</v>
      </c>
      <c r="I947">
        <v>2.023609108</v>
      </c>
      <c r="J947">
        <v>0.84534757199999999</v>
      </c>
      <c r="K947">
        <v>1.084136013</v>
      </c>
      <c r="L947">
        <v>2.2893833799999999</v>
      </c>
      <c r="M947">
        <v>2.4416532850000001</v>
      </c>
      <c r="N947">
        <v>0.71273307699999999</v>
      </c>
      <c r="O947">
        <v>3.7565510479999999</v>
      </c>
      <c r="P947">
        <v>0.72866008299999996</v>
      </c>
      <c r="Q947">
        <v>1.6693286650000001</v>
      </c>
    </row>
    <row r="948" spans="1:17">
      <c r="A948" t="e">
        <v>#N/A</v>
      </c>
      <c r="B948" s="14" t="s">
        <v>10662</v>
      </c>
      <c r="C948">
        <v>14.978343649999999</v>
      </c>
      <c r="D948">
        <v>0.94805846800000004</v>
      </c>
      <c r="E948">
        <v>1.365869191</v>
      </c>
      <c r="F948">
        <v>0</v>
      </c>
      <c r="G948">
        <v>0.73899417099999998</v>
      </c>
      <c r="H948">
        <v>6.5742978799999996</v>
      </c>
      <c r="I948">
        <v>0</v>
      </c>
      <c r="J948">
        <v>2.1700689190000002</v>
      </c>
      <c r="K948">
        <v>2.9121092860000002</v>
      </c>
      <c r="L948">
        <v>2.7040517610000001</v>
      </c>
      <c r="M948">
        <v>8.2147506020000005</v>
      </c>
      <c r="N948">
        <v>0.26377278700000001</v>
      </c>
      <c r="O948">
        <v>2.3697414000000001</v>
      </c>
      <c r="P948">
        <v>0.64206465400000001</v>
      </c>
      <c r="Q948">
        <v>0</v>
      </c>
    </row>
    <row r="949" spans="1:17">
      <c r="A949" t="s">
        <v>10663</v>
      </c>
      <c r="B949" s="14" t="s">
        <v>10664</v>
      </c>
      <c r="C949">
        <v>2.0655601799999999</v>
      </c>
      <c r="D949">
        <v>1.281254074</v>
      </c>
      <c r="E949">
        <v>0.58600145400000003</v>
      </c>
      <c r="F949">
        <v>0.35613982999999999</v>
      </c>
      <c r="G949">
        <v>0.59447263699999997</v>
      </c>
      <c r="H949">
        <v>3.0673845640000001</v>
      </c>
      <c r="I949">
        <v>0.80326582899999999</v>
      </c>
      <c r="J949">
        <v>0.33167900700000003</v>
      </c>
      <c r="K949">
        <v>1.4992653339999999</v>
      </c>
      <c r="L949">
        <v>1.653177361</v>
      </c>
      <c r="M949">
        <v>0.79298776199999998</v>
      </c>
      <c r="N949">
        <v>0.271600656</v>
      </c>
      <c r="O949">
        <v>0.76252099100000004</v>
      </c>
      <c r="P949">
        <v>0.68177889000000003</v>
      </c>
      <c r="Q949">
        <v>0.85195957300000003</v>
      </c>
    </row>
    <row r="950" spans="1:17">
      <c r="A950" t="s">
        <v>10665</v>
      </c>
      <c r="B950" s="14" t="s">
        <v>4309</v>
      </c>
      <c r="C950">
        <v>21.003318069999999</v>
      </c>
      <c r="D950">
        <v>17.8866196</v>
      </c>
      <c r="E950">
        <v>7.225844972</v>
      </c>
      <c r="F950">
        <v>13.77499487</v>
      </c>
      <c r="G950">
        <v>7.3950668349999997</v>
      </c>
      <c r="H950">
        <v>25.77068319</v>
      </c>
      <c r="I950">
        <v>1.591145456</v>
      </c>
      <c r="J950">
        <v>5.1177219770000004</v>
      </c>
      <c r="K950">
        <v>8.5382121009999992</v>
      </c>
      <c r="L950">
        <v>7.7558419909999996</v>
      </c>
      <c r="M950">
        <v>9.4247171699999992</v>
      </c>
      <c r="N950">
        <v>5.0773648170000003</v>
      </c>
      <c r="O950">
        <v>11.781402590000001</v>
      </c>
      <c r="P950">
        <v>20.54394851</v>
      </c>
      <c r="Q950">
        <v>11.25066825</v>
      </c>
    </row>
    <row r="951" spans="1:17">
      <c r="A951" t="s">
        <v>10666</v>
      </c>
      <c r="B951" s="14" t="s">
        <v>6519</v>
      </c>
      <c r="C951">
        <v>24.518352180000001</v>
      </c>
      <c r="D951">
        <v>2.2198859990000002</v>
      </c>
      <c r="E951">
        <v>1.7465308939999999</v>
      </c>
      <c r="F951">
        <v>2.263645388</v>
      </c>
      <c r="G951">
        <v>1.1044853509999999</v>
      </c>
      <c r="H951">
        <v>0.73693568799999998</v>
      </c>
      <c r="I951">
        <v>6.8402004209999996</v>
      </c>
      <c r="J951">
        <v>3.270367802</v>
      </c>
      <c r="K951">
        <v>8.6080366900000005</v>
      </c>
      <c r="L951">
        <v>8.4869812509999996</v>
      </c>
      <c r="M951">
        <v>8.5943170339999995</v>
      </c>
      <c r="N951">
        <v>2.680759466</v>
      </c>
      <c r="O951">
        <v>15.81988954</v>
      </c>
      <c r="P951">
        <v>3.518593858</v>
      </c>
      <c r="Q951">
        <v>6.8884447719999997</v>
      </c>
    </row>
    <row r="952" spans="1:17">
      <c r="A952" t="s">
        <v>10667</v>
      </c>
      <c r="B952" s="14" t="s">
        <v>3342</v>
      </c>
      <c r="C952">
        <v>15.093293510000001</v>
      </c>
      <c r="D952">
        <v>2.524537901</v>
      </c>
      <c r="E952">
        <v>1.186573382</v>
      </c>
      <c r="F952">
        <v>0.99011643299999996</v>
      </c>
      <c r="G952">
        <v>1.193259192</v>
      </c>
      <c r="H952">
        <v>3.1660459919999999</v>
      </c>
      <c r="I952">
        <v>45.966424289999999</v>
      </c>
      <c r="J952">
        <v>3.4041303840000001</v>
      </c>
      <c r="K952">
        <v>14.43659051</v>
      </c>
      <c r="L952">
        <v>10.7241272</v>
      </c>
      <c r="M952">
        <v>94.596235300000004</v>
      </c>
      <c r="N952">
        <v>2.4284673520000002</v>
      </c>
      <c r="O952">
        <v>57.262315700000002</v>
      </c>
      <c r="P952">
        <v>1.264103073</v>
      </c>
      <c r="Q952">
        <v>5.2919809920000001</v>
      </c>
    </row>
    <row r="953" spans="1:17">
      <c r="A953" t="s">
        <v>10667</v>
      </c>
      <c r="B953" s="14" t="s">
        <v>10668</v>
      </c>
      <c r="C953">
        <v>24.603204219999999</v>
      </c>
      <c r="D953">
        <v>13.339873819999999</v>
      </c>
      <c r="E953">
        <v>11.270712140000001</v>
      </c>
      <c r="F953">
        <v>12.06548855</v>
      </c>
      <c r="G953">
        <v>13.13353066</v>
      </c>
      <c r="H953">
        <v>8.4997748810000004</v>
      </c>
      <c r="I953">
        <v>14.08960167</v>
      </c>
      <c r="J953">
        <v>18.286490709999999</v>
      </c>
      <c r="K953">
        <v>24.76877283</v>
      </c>
      <c r="L953">
        <v>25.980523439999999</v>
      </c>
      <c r="M953">
        <v>8.6259350710000007</v>
      </c>
      <c r="N953">
        <v>7.6722290370000001</v>
      </c>
      <c r="O953">
        <v>15.05456227</v>
      </c>
      <c r="P953">
        <v>11.42773779</v>
      </c>
      <c r="Q953">
        <v>15.98629365</v>
      </c>
    </row>
    <row r="954" spans="1:17">
      <c r="A954" t="e">
        <v>#N/A</v>
      </c>
      <c r="B954" s="14" t="s">
        <v>10669</v>
      </c>
      <c r="C954">
        <v>0</v>
      </c>
      <c r="D954">
        <v>0.39777235700000002</v>
      </c>
      <c r="E954">
        <v>0.38204746899999997</v>
      </c>
      <c r="F954">
        <v>0.48881617799999999</v>
      </c>
      <c r="G954">
        <v>0.62011249999999996</v>
      </c>
      <c r="H954">
        <v>0.68958668000000001</v>
      </c>
      <c r="I954">
        <v>0</v>
      </c>
      <c r="J954">
        <v>0.45524271900000002</v>
      </c>
      <c r="K954">
        <v>2.4436395310000001</v>
      </c>
      <c r="L954">
        <v>2.2690521299999999</v>
      </c>
      <c r="M954">
        <v>0</v>
      </c>
      <c r="N954">
        <v>0</v>
      </c>
      <c r="O954">
        <v>0</v>
      </c>
      <c r="P954">
        <v>0</v>
      </c>
      <c r="Q954">
        <v>0</v>
      </c>
    </row>
    <row r="955" spans="1:17">
      <c r="A955" t="s">
        <v>10670</v>
      </c>
      <c r="B955" s="14" t="s">
        <v>8734</v>
      </c>
      <c r="C955">
        <v>21.280820169999998</v>
      </c>
      <c r="D955">
        <v>5.9280257909999996</v>
      </c>
      <c r="E955">
        <v>3.4520717780000001</v>
      </c>
      <c r="F955">
        <v>2.0936794970000001</v>
      </c>
      <c r="G955">
        <v>3.3473419639999999</v>
      </c>
      <c r="H955">
        <v>7.0401170730000002</v>
      </c>
      <c r="I955">
        <v>7.0672024340000004</v>
      </c>
      <c r="J955">
        <v>5.5291086329999999</v>
      </c>
      <c r="K955">
        <v>15.29352632</v>
      </c>
      <c r="L955">
        <v>20.901906230000002</v>
      </c>
      <c r="M955">
        <v>13.34687413</v>
      </c>
      <c r="N955">
        <v>2.935010568</v>
      </c>
      <c r="O955">
        <v>18.66775878</v>
      </c>
      <c r="P955">
        <v>3.0663500990000001</v>
      </c>
      <c r="Q955">
        <v>6.6627681939999999</v>
      </c>
    </row>
    <row r="956" spans="1:17">
      <c r="A956" t="s">
        <v>10671</v>
      </c>
      <c r="B956" s="14" t="s">
        <v>10672</v>
      </c>
      <c r="C956">
        <v>234.53345880000001</v>
      </c>
      <c r="D956">
        <v>24.246606530000001</v>
      </c>
      <c r="E956">
        <v>24.369312789999999</v>
      </c>
      <c r="F956">
        <v>15.98889263</v>
      </c>
      <c r="G956">
        <v>22.17349737</v>
      </c>
      <c r="H956">
        <v>30.324843489999999</v>
      </c>
      <c r="I956">
        <v>77.525606730000007</v>
      </c>
      <c r="J956">
        <v>57.209122260000001</v>
      </c>
      <c r="K956">
        <v>84.141536599999995</v>
      </c>
      <c r="L956">
        <v>131.76717540000001</v>
      </c>
      <c r="M956">
        <v>115.1756242</v>
      </c>
      <c r="N956">
        <v>48.041101240000003</v>
      </c>
      <c r="O956">
        <v>157.7924778</v>
      </c>
      <c r="P956">
        <v>35.861878580000003</v>
      </c>
      <c r="Q956">
        <v>60.99711568</v>
      </c>
    </row>
    <row r="957" spans="1:17">
      <c r="A957" t="s">
        <v>10673</v>
      </c>
      <c r="B957" s="14" t="s">
        <v>10674</v>
      </c>
      <c r="C957">
        <v>0</v>
      </c>
      <c r="D957">
        <v>0</v>
      </c>
      <c r="E957">
        <v>0.35148367200000002</v>
      </c>
      <c r="F957">
        <v>0</v>
      </c>
      <c r="G957">
        <v>2.2820140000000002</v>
      </c>
      <c r="H957">
        <v>0</v>
      </c>
      <c r="I957">
        <v>0</v>
      </c>
      <c r="J957">
        <v>0.41882330099999998</v>
      </c>
      <c r="K957">
        <v>0</v>
      </c>
      <c r="L957">
        <v>0</v>
      </c>
      <c r="M957">
        <v>0</v>
      </c>
      <c r="N957">
        <v>0.40726518299999998</v>
      </c>
      <c r="O957">
        <v>0</v>
      </c>
      <c r="P957">
        <v>0</v>
      </c>
      <c r="Q957">
        <v>2.271134897</v>
      </c>
    </row>
    <row r="958" spans="1:17">
      <c r="A958" t="e">
        <v>#N/A</v>
      </c>
      <c r="B958" s="14" t="s">
        <v>10675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0.373949376</v>
      </c>
      <c r="K958">
        <v>0</v>
      </c>
      <c r="L958">
        <v>0</v>
      </c>
      <c r="M958">
        <v>0</v>
      </c>
      <c r="N958">
        <v>0</v>
      </c>
      <c r="O958">
        <v>9.8005733599999996</v>
      </c>
      <c r="P958">
        <v>0</v>
      </c>
      <c r="Q958">
        <v>12.16679409</v>
      </c>
    </row>
    <row r="959" spans="1:17">
      <c r="A959" t="e">
        <v>#N/A</v>
      </c>
      <c r="B959" s="14" t="s">
        <v>10676</v>
      </c>
      <c r="C959">
        <v>17.598338009999999</v>
      </c>
      <c r="D959">
        <v>0.12995403699999999</v>
      </c>
      <c r="E959">
        <v>3.1204161000000001E-2</v>
      </c>
      <c r="F959">
        <v>3.9924617000000003E-2</v>
      </c>
      <c r="G959">
        <v>5.0648393E-2</v>
      </c>
      <c r="H959">
        <v>0</v>
      </c>
      <c r="I959">
        <v>2.138666744</v>
      </c>
      <c r="J959">
        <v>3.7182465999999997E-2</v>
      </c>
      <c r="K959">
        <v>3.5925666399999998</v>
      </c>
      <c r="L959">
        <v>7.5984238590000004</v>
      </c>
      <c r="M959">
        <v>1.1260276039999999</v>
      </c>
      <c r="N959">
        <v>7.2312710000000002E-2</v>
      </c>
      <c r="O959">
        <v>5.8469329700000001</v>
      </c>
      <c r="P959">
        <v>4.4005140999999998E-2</v>
      </c>
      <c r="Q959">
        <v>0.403255486</v>
      </c>
    </row>
    <row r="960" spans="1:17">
      <c r="A960" t="s">
        <v>10677</v>
      </c>
      <c r="B960" s="14" t="s">
        <v>10678</v>
      </c>
      <c r="C960">
        <v>58.833134430000001</v>
      </c>
      <c r="D960">
        <v>0.126538924</v>
      </c>
      <c r="E960">
        <v>6.0768269999999999E-2</v>
      </c>
      <c r="F960">
        <v>0.31100337700000003</v>
      </c>
      <c r="G960">
        <v>9.8634767999999998E-2</v>
      </c>
      <c r="H960">
        <v>0.21937059</v>
      </c>
      <c r="I960">
        <v>5.8308988749999999</v>
      </c>
      <c r="J960">
        <v>0.21723200300000001</v>
      </c>
      <c r="K960">
        <v>4.1459628750000004</v>
      </c>
      <c r="L960">
        <v>12.63199837</v>
      </c>
      <c r="M960">
        <v>33.989524789999997</v>
      </c>
      <c r="N960">
        <v>0.77453613700000001</v>
      </c>
      <c r="O960">
        <v>44.281059900000002</v>
      </c>
      <c r="P960">
        <v>8.5697425999999993E-2</v>
      </c>
      <c r="Q960">
        <v>6.2825308370000004</v>
      </c>
    </row>
    <row r="961" spans="1:17">
      <c r="A961" t="e">
        <v>#N/A</v>
      </c>
      <c r="B961" s="14" t="s">
        <v>10679</v>
      </c>
      <c r="C961">
        <v>0</v>
      </c>
      <c r="D961">
        <v>0.99443089299999998</v>
      </c>
      <c r="E961">
        <v>0</v>
      </c>
      <c r="F961">
        <v>0</v>
      </c>
      <c r="G961">
        <v>0.77514062500000003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</row>
    <row r="962" spans="1:17">
      <c r="A962" t="s">
        <v>10680</v>
      </c>
      <c r="B962" s="14" t="s">
        <v>789</v>
      </c>
      <c r="C962">
        <v>1.665219081</v>
      </c>
      <c r="D962">
        <v>2.9512142620000001</v>
      </c>
      <c r="E962">
        <v>2.4802275229999999</v>
      </c>
      <c r="F962">
        <v>1.8133503369999999</v>
      </c>
      <c r="G962">
        <v>4.3132825099999996</v>
      </c>
      <c r="H962">
        <v>6.3953603369999996</v>
      </c>
      <c r="I962">
        <v>0</v>
      </c>
      <c r="J962">
        <v>0</v>
      </c>
      <c r="K962">
        <v>0.75542619899999996</v>
      </c>
      <c r="L962">
        <v>1.0521814309999999</v>
      </c>
      <c r="M962">
        <v>0</v>
      </c>
      <c r="N962">
        <v>1.02637395</v>
      </c>
      <c r="O962">
        <v>0</v>
      </c>
      <c r="P962">
        <v>3.9973702659999999</v>
      </c>
      <c r="Q962">
        <v>1.1447252510000001</v>
      </c>
    </row>
    <row r="963" spans="1:17">
      <c r="A963" t="s">
        <v>10681</v>
      </c>
      <c r="B963" s="14" t="s">
        <v>10682</v>
      </c>
      <c r="C963">
        <v>1.985453519</v>
      </c>
      <c r="D963">
        <v>7.9171997989999996</v>
      </c>
      <c r="E963">
        <v>0.73929858900000001</v>
      </c>
      <c r="F963">
        <v>1.21616525</v>
      </c>
      <c r="G963">
        <v>0.85712665300000002</v>
      </c>
      <c r="H963">
        <v>4.9564042610000003</v>
      </c>
      <c r="I963">
        <v>1.447712873</v>
      </c>
      <c r="J963">
        <v>3.1462086930000002</v>
      </c>
      <c r="K963">
        <v>2.251751171</v>
      </c>
      <c r="L963">
        <v>3.7635720429999999</v>
      </c>
      <c r="M963">
        <v>0</v>
      </c>
      <c r="N963">
        <v>1.223753555</v>
      </c>
      <c r="O963">
        <v>2.1988465869999998</v>
      </c>
      <c r="P963">
        <v>2.2341071800000001</v>
      </c>
      <c r="Q963">
        <v>1.3648647220000001</v>
      </c>
    </row>
    <row r="964" spans="1:17">
      <c r="A964" t="s">
        <v>10683</v>
      </c>
      <c r="B964" s="14" t="s">
        <v>2715</v>
      </c>
      <c r="C964">
        <v>15.15216777</v>
      </c>
      <c r="D964">
        <v>23.782455710000001</v>
      </c>
      <c r="E964">
        <v>26.245929449999998</v>
      </c>
      <c r="F964">
        <v>25.81458537</v>
      </c>
      <c r="G964">
        <v>37.275473460000001</v>
      </c>
      <c r="H964">
        <v>31.331898339999999</v>
      </c>
      <c r="I964">
        <v>21.513505519999999</v>
      </c>
      <c r="J964">
        <v>26.689057479999999</v>
      </c>
      <c r="K964">
        <v>52.12782155</v>
      </c>
      <c r="L964">
        <v>78.192454380000001</v>
      </c>
      <c r="M964">
        <v>10.74705752</v>
      </c>
      <c r="N964">
        <v>11.67809031</v>
      </c>
      <c r="O964">
        <v>25.14643921</v>
      </c>
      <c r="P964">
        <v>11.41319318</v>
      </c>
      <c r="Q964">
        <v>30.820625020000001</v>
      </c>
    </row>
    <row r="965" spans="1:17">
      <c r="A965" t="e">
        <v>#N/A</v>
      </c>
      <c r="B965" s="14" t="s">
        <v>10684</v>
      </c>
      <c r="C965">
        <v>0</v>
      </c>
      <c r="D965">
        <v>0</v>
      </c>
      <c r="E965">
        <v>0</v>
      </c>
      <c r="F965">
        <v>0.67727542699999999</v>
      </c>
      <c r="G965">
        <v>0.859192018</v>
      </c>
      <c r="H965">
        <v>11.465417090000001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0.74649685700000001</v>
      </c>
      <c r="Q965">
        <v>0</v>
      </c>
    </row>
    <row r="966" spans="1:17">
      <c r="A966" t="e">
        <v>#N/A</v>
      </c>
      <c r="B966" s="14" t="s">
        <v>10685</v>
      </c>
      <c r="C966">
        <v>2.2322936860000002</v>
      </c>
      <c r="D966">
        <v>0.49452779499999999</v>
      </c>
      <c r="E966">
        <v>0</v>
      </c>
      <c r="F966">
        <v>0</v>
      </c>
      <c r="G966">
        <v>0.385475338</v>
      </c>
      <c r="H966">
        <v>0</v>
      </c>
      <c r="I966">
        <v>0</v>
      </c>
      <c r="J966">
        <v>0</v>
      </c>
      <c r="K966">
        <v>0</v>
      </c>
      <c r="L966">
        <v>1.410491865</v>
      </c>
      <c r="M966">
        <v>0</v>
      </c>
      <c r="N966">
        <v>0</v>
      </c>
      <c r="O966">
        <v>0</v>
      </c>
      <c r="P966">
        <v>0</v>
      </c>
      <c r="Q966">
        <v>0</v>
      </c>
    </row>
    <row r="967" spans="1:17">
      <c r="A967" t="s">
        <v>10686</v>
      </c>
      <c r="B967" s="14" t="s">
        <v>10687</v>
      </c>
      <c r="C967">
        <v>23.280415770000001</v>
      </c>
      <c r="D967">
        <v>0.89693766799999997</v>
      </c>
      <c r="E967">
        <v>1.615274227</v>
      </c>
      <c r="F967">
        <v>0.27555814000000001</v>
      </c>
      <c r="G967">
        <v>0.87393305799999998</v>
      </c>
      <c r="H967">
        <v>3.4986383019999998</v>
      </c>
      <c r="I967">
        <v>4.4282982000000004</v>
      </c>
      <c r="J967">
        <v>2.0530553980000001</v>
      </c>
      <c r="K967">
        <v>1.836722524</v>
      </c>
      <c r="L967">
        <v>4.4769288349999998</v>
      </c>
      <c r="M967">
        <v>9.7147479539999999</v>
      </c>
      <c r="N967">
        <v>1.2477487229999999</v>
      </c>
      <c r="O967">
        <v>7.8468642910000002</v>
      </c>
      <c r="P967">
        <v>1.214887042</v>
      </c>
      <c r="Q967">
        <v>5.5665071020000001</v>
      </c>
    </row>
    <row r="968" spans="1:17">
      <c r="A968" t="s">
        <v>10688</v>
      </c>
      <c r="B968" s="14" t="s">
        <v>10689</v>
      </c>
      <c r="C968">
        <v>20.973041989999999</v>
      </c>
      <c r="D968">
        <v>45.504324619999998</v>
      </c>
      <c r="E968">
        <v>11.547434770000001</v>
      </c>
      <c r="F968">
        <v>15.15714039</v>
      </c>
      <c r="G968">
        <v>11.051638479999999</v>
      </c>
      <c r="H968">
        <v>24.911770109999999</v>
      </c>
      <c r="I968">
        <v>16.08098236</v>
      </c>
      <c r="J968">
        <v>17.843846150000001</v>
      </c>
      <c r="K968">
        <v>37.763399739999997</v>
      </c>
      <c r="L968">
        <v>19.536420039999999</v>
      </c>
      <c r="M968">
        <v>2.4902306799999998</v>
      </c>
      <c r="N968">
        <v>4.9575473880000001</v>
      </c>
      <c r="O968">
        <v>12.21223277</v>
      </c>
      <c r="P968">
        <v>3.2439392210000002</v>
      </c>
      <c r="Q968">
        <v>15.309351729999999</v>
      </c>
    </row>
    <row r="969" spans="1:17">
      <c r="A969" t="s">
        <v>10690</v>
      </c>
      <c r="B969" s="14" t="s">
        <v>10691</v>
      </c>
      <c r="C969">
        <v>4.896928838</v>
      </c>
      <c r="D969">
        <v>9.4018920759999993</v>
      </c>
      <c r="E969">
        <v>8.5092390919999996</v>
      </c>
      <c r="F969">
        <v>6.8878643249999998</v>
      </c>
      <c r="G969">
        <v>5.073647727</v>
      </c>
      <c r="H969">
        <v>3.1344849080000001</v>
      </c>
      <c r="I969">
        <v>0</v>
      </c>
      <c r="J969">
        <v>7.2424977989999997</v>
      </c>
      <c r="K969">
        <v>8.1454651039999995</v>
      </c>
      <c r="L969">
        <v>9.2824859869999994</v>
      </c>
      <c r="M969">
        <v>0</v>
      </c>
      <c r="N969">
        <v>9.8596808199999995</v>
      </c>
      <c r="O969">
        <v>1.807747392</v>
      </c>
      <c r="P969">
        <v>0.97959271299999995</v>
      </c>
      <c r="Q969">
        <v>12.34312444</v>
      </c>
    </row>
    <row r="970" spans="1:17">
      <c r="A970" t="e">
        <v>#N/A</v>
      </c>
      <c r="B970" s="14" t="s">
        <v>10692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0.138867142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</row>
    <row r="971" spans="1:17">
      <c r="A971" t="s">
        <v>10693</v>
      </c>
      <c r="B971" s="14" t="s">
        <v>6787</v>
      </c>
      <c r="C971">
        <v>14.170687859999999</v>
      </c>
      <c r="D971">
        <v>6.1290740640000001</v>
      </c>
      <c r="E971">
        <v>8.3276360169999997</v>
      </c>
      <c r="F971">
        <v>5.5111627900000002</v>
      </c>
      <c r="G971">
        <v>6.0592691990000001</v>
      </c>
      <c r="H971">
        <v>5.1831678549999998</v>
      </c>
      <c r="I971">
        <v>9.8406626670000001</v>
      </c>
      <c r="J971">
        <v>12.06170047</v>
      </c>
      <c r="K971">
        <v>19.285586500000001</v>
      </c>
      <c r="L971">
        <v>27.287947190000001</v>
      </c>
      <c r="M971">
        <v>6.4764986359999996</v>
      </c>
      <c r="N971">
        <v>11.812021250000001</v>
      </c>
      <c r="O971">
        <v>6.7258836779999998</v>
      </c>
      <c r="P971">
        <v>9.9215775070000003</v>
      </c>
      <c r="Q971">
        <v>8.8136362439999996</v>
      </c>
    </row>
    <row r="972" spans="1:17">
      <c r="A972" t="e">
        <v>#N/A</v>
      </c>
      <c r="B972" s="14" t="s">
        <v>10694</v>
      </c>
      <c r="C972">
        <v>4.3470982319999996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2.204333165</v>
      </c>
      <c r="K972">
        <v>3.9441199450000002</v>
      </c>
      <c r="L972">
        <v>2.746747316</v>
      </c>
      <c r="M972">
        <v>0</v>
      </c>
      <c r="N972">
        <v>0</v>
      </c>
      <c r="O972">
        <v>4.8143167379999996</v>
      </c>
      <c r="P972">
        <v>0</v>
      </c>
      <c r="Q972">
        <v>0</v>
      </c>
    </row>
    <row r="973" spans="1:17">
      <c r="A973" t="s">
        <v>10695</v>
      </c>
      <c r="B973" s="14" t="s">
        <v>10696</v>
      </c>
      <c r="C973">
        <v>10.77324344</v>
      </c>
      <c r="D973">
        <v>27.048520280000002</v>
      </c>
      <c r="E973">
        <v>36.294509599999998</v>
      </c>
      <c r="F973">
        <v>38.127661879999998</v>
      </c>
      <c r="G973">
        <v>29.7654</v>
      </c>
      <c r="H973">
        <v>104.8171753</v>
      </c>
      <c r="I973">
        <v>52.369439579999998</v>
      </c>
      <c r="J973">
        <v>100.1533981</v>
      </c>
      <c r="K973">
        <v>65.163720830000003</v>
      </c>
      <c r="L973">
        <v>40.842938340000003</v>
      </c>
      <c r="M973">
        <v>0</v>
      </c>
      <c r="N973">
        <v>6.6401932050000001</v>
      </c>
      <c r="O973">
        <v>11.931132789999999</v>
      </c>
      <c r="P973">
        <v>17.77960775</v>
      </c>
      <c r="Q973">
        <v>32.092123549999997</v>
      </c>
    </row>
    <row r="974" spans="1:17">
      <c r="A974" t="s">
        <v>10697</v>
      </c>
      <c r="B974" s="14" t="s">
        <v>10698</v>
      </c>
      <c r="C974">
        <v>1.975953742</v>
      </c>
      <c r="D974">
        <v>0.43773991400000001</v>
      </c>
      <c r="E974">
        <v>1.051087536</v>
      </c>
      <c r="F974">
        <v>0.26896584000000001</v>
      </c>
      <c r="G974">
        <v>1.0236306820000001</v>
      </c>
      <c r="H974">
        <v>1.5177505870000001</v>
      </c>
      <c r="I974">
        <v>0</v>
      </c>
      <c r="J974">
        <v>1.7534468350000001</v>
      </c>
      <c r="K974">
        <v>1.7927817930000001</v>
      </c>
      <c r="L974">
        <v>2.4970430139999999</v>
      </c>
      <c r="M974">
        <v>0</v>
      </c>
      <c r="N974">
        <v>0.24357965500000001</v>
      </c>
      <c r="O974">
        <v>2.1883257899999999</v>
      </c>
      <c r="P974">
        <v>1.7787341379999999</v>
      </c>
      <c r="Q974">
        <v>1.358334269</v>
      </c>
    </row>
    <row r="975" spans="1:17">
      <c r="A975" t="e">
        <v>#N/A</v>
      </c>
      <c r="B975" s="14" t="s">
        <v>10699</v>
      </c>
      <c r="C975">
        <v>2.0293578970000001</v>
      </c>
      <c r="D975">
        <v>0</v>
      </c>
      <c r="E975">
        <v>0.53974765300000005</v>
      </c>
      <c r="F975">
        <v>0.13811759300000001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0.500325778</v>
      </c>
      <c r="O975">
        <v>0</v>
      </c>
      <c r="P975">
        <v>0.15223400300000001</v>
      </c>
      <c r="Q975">
        <v>0</v>
      </c>
    </row>
    <row r="976" spans="1:17">
      <c r="A976" t="s">
        <v>10700</v>
      </c>
      <c r="B976" s="14" t="s">
        <v>10701</v>
      </c>
      <c r="C976">
        <v>25.059122089999999</v>
      </c>
      <c r="D976">
        <v>0</v>
      </c>
      <c r="E976">
        <v>1.0663946360000001</v>
      </c>
      <c r="F976">
        <v>0.54576563600000005</v>
      </c>
      <c r="G976">
        <v>0</v>
      </c>
      <c r="H976">
        <v>0</v>
      </c>
      <c r="I976">
        <v>1.4617683379999999</v>
      </c>
      <c r="J976">
        <v>0.25414035299999999</v>
      </c>
      <c r="K976">
        <v>1.8188902659999999</v>
      </c>
      <c r="L976">
        <v>1.9000557890000001</v>
      </c>
      <c r="M976">
        <v>1.924086003</v>
      </c>
      <c r="N976">
        <v>0.49425386300000002</v>
      </c>
      <c r="O976">
        <v>172.06508239999999</v>
      </c>
      <c r="P976">
        <v>1.503865027</v>
      </c>
      <c r="Q976">
        <v>115.07267229999999</v>
      </c>
    </row>
    <row r="977" spans="1:17">
      <c r="A977" t="s">
        <v>10702</v>
      </c>
      <c r="B977" s="14" t="s">
        <v>4815</v>
      </c>
      <c r="C977">
        <v>3.5797617430000002</v>
      </c>
      <c r="D977">
        <v>3.6407611719999999</v>
      </c>
      <c r="E977">
        <v>3.0294347209999999</v>
      </c>
      <c r="F977">
        <v>4.2747340700000001</v>
      </c>
      <c r="G977">
        <v>2.8098084120000002</v>
      </c>
      <c r="H977">
        <v>1.687286557</v>
      </c>
      <c r="I977">
        <v>11.62733617</v>
      </c>
      <c r="J977">
        <v>9.3030589480000003</v>
      </c>
      <c r="K977">
        <v>7.6768922499999999</v>
      </c>
      <c r="L977">
        <v>5.2434951710000002</v>
      </c>
      <c r="M977">
        <v>2.1863924469999998</v>
      </c>
      <c r="N977">
        <v>5.0948264649999997</v>
      </c>
      <c r="O977">
        <v>1.4416393700000001</v>
      </c>
      <c r="P977">
        <v>9.0814960419999995</v>
      </c>
      <c r="Q977">
        <v>4.6979740789999997</v>
      </c>
    </row>
    <row r="978" spans="1:17">
      <c r="A978" t="s">
        <v>10703</v>
      </c>
      <c r="B978" s="14" t="s">
        <v>7853</v>
      </c>
      <c r="C978">
        <v>79.863773620000003</v>
      </c>
      <c r="D978">
        <v>14.30067352</v>
      </c>
      <c r="E978">
        <v>11.35806455</v>
      </c>
      <c r="F978">
        <v>19.826932750000001</v>
      </c>
      <c r="G978">
        <v>9.6465396420000005</v>
      </c>
      <c r="H978">
        <v>12.55489977</v>
      </c>
      <c r="I978">
        <v>19.310574920000001</v>
      </c>
      <c r="J978">
        <v>20.51101087</v>
      </c>
      <c r="K978">
        <v>22.526536759999999</v>
      </c>
      <c r="L978">
        <v>20.39418598</v>
      </c>
      <c r="M978">
        <v>27.006609940000001</v>
      </c>
      <c r="N978">
        <v>13.56870475</v>
      </c>
      <c r="O978">
        <v>167.2709748</v>
      </c>
      <c r="P978">
        <v>14.775850610000001</v>
      </c>
      <c r="Q978">
        <v>113.49985270000001</v>
      </c>
    </row>
    <row r="979" spans="1:17">
      <c r="A979" t="e">
        <v>#N/A</v>
      </c>
      <c r="B979" s="14" t="s">
        <v>10704</v>
      </c>
      <c r="C979">
        <v>1.147948108</v>
      </c>
      <c r="D979">
        <v>1.9073170699999999</v>
      </c>
      <c r="E979">
        <v>3.2363854430000001</v>
      </c>
      <c r="F979">
        <v>3.633001406</v>
      </c>
      <c r="G979">
        <v>2.5274216900000002</v>
      </c>
      <c r="H979">
        <v>3.0861280180000001</v>
      </c>
      <c r="I979">
        <v>11.30000764</v>
      </c>
      <c r="J979">
        <v>21.101243459999999</v>
      </c>
      <c r="K979">
        <v>3.5151729189999998</v>
      </c>
      <c r="L979">
        <v>2.3573543670000001</v>
      </c>
      <c r="M979">
        <v>0.55088494300000002</v>
      </c>
      <c r="N979">
        <v>2.9363281969999999</v>
      </c>
      <c r="O979">
        <v>1.589159451</v>
      </c>
      <c r="P979">
        <v>4.9515722719999999</v>
      </c>
      <c r="Q979">
        <v>3.9456825879999999</v>
      </c>
    </row>
    <row r="980" spans="1:17">
      <c r="A980" t="s">
        <v>10705</v>
      </c>
      <c r="B980" s="14" t="s">
        <v>5659</v>
      </c>
      <c r="C980">
        <v>3.5317075139999998</v>
      </c>
      <c r="D980">
        <v>1.043188622</v>
      </c>
      <c r="E980">
        <v>0.87670528199999997</v>
      </c>
      <c r="F980">
        <v>0.92941958599999996</v>
      </c>
      <c r="G980">
        <v>1.2197195700000001</v>
      </c>
      <c r="H980">
        <v>0.72339765700000003</v>
      </c>
      <c r="I980">
        <v>4.1202865810000002</v>
      </c>
      <c r="J980">
        <v>0.97005111799999999</v>
      </c>
      <c r="K980">
        <v>3.257721648</v>
      </c>
      <c r="L980">
        <v>3.1985355709999999</v>
      </c>
      <c r="M980">
        <v>1.129879466</v>
      </c>
      <c r="N980">
        <v>0.95779297699999999</v>
      </c>
      <c r="O980">
        <v>3.6505366370000001</v>
      </c>
      <c r="P980">
        <v>1.0773984000000001</v>
      </c>
      <c r="Q980">
        <v>1.537612709</v>
      </c>
    </row>
    <row r="981" spans="1:17">
      <c r="A981" t="s">
        <v>10706</v>
      </c>
      <c r="B981" s="14" t="s">
        <v>1399</v>
      </c>
      <c r="C981">
        <v>13.51039074</v>
      </c>
      <c r="D981">
        <v>155.10014330000001</v>
      </c>
      <c r="E981">
        <v>88.257069470000005</v>
      </c>
      <c r="F981">
        <v>209.29232719999999</v>
      </c>
      <c r="G981">
        <v>62.18989569</v>
      </c>
      <c r="H981">
        <v>99.592748119999996</v>
      </c>
      <c r="I981">
        <v>61.459935569999999</v>
      </c>
      <c r="J981">
        <v>208.4913846</v>
      </c>
      <c r="K981">
        <v>48.757449569999999</v>
      </c>
      <c r="L981">
        <v>20.513427830000001</v>
      </c>
      <c r="M981">
        <v>12.77337563</v>
      </c>
      <c r="N981">
        <v>132.61473100000001</v>
      </c>
      <c r="O981">
        <v>18.982230300000001</v>
      </c>
      <c r="P981">
        <v>345.55587370000001</v>
      </c>
      <c r="Q981">
        <v>184.64060570000001</v>
      </c>
    </row>
    <row r="982" spans="1:17">
      <c r="A982" t="s">
        <v>10707</v>
      </c>
      <c r="B982" s="14" t="s">
        <v>4514</v>
      </c>
      <c r="C982">
        <v>33.037946560000002</v>
      </c>
      <c r="D982">
        <v>0.724277167</v>
      </c>
      <c r="E982">
        <v>0.67733832599999999</v>
      </c>
      <c r="F982">
        <v>0.46844883700000001</v>
      </c>
      <c r="G982">
        <v>0.68341565100000001</v>
      </c>
      <c r="H982">
        <v>0.33042695100000002</v>
      </c>
      <c r="I982">
        <v>2.760305878</v>
      </c>
      <c r="J982">
        <v>1.6578422340000001</v>
      </c>
      <c r="K982">
        <v>2.497942632</v>
      </c>
      <c r="L982">
        <v>5.653721558</v>
      </c>
      <c r="M982">
        <v>5.9454257479999999</v>
      </c>
      <c r="N982">
        <v>0.76362221900000005</v>
      </c>
      <c r="O982">
        <v>8.7660683939999995</v>
      </c>
      <c r="P982">
        <v>0.67122509100000005</v>
      </c>
      <c r="Q982">
        <v>3.1937834500000002</v>
      </c>
    </row>
    <row r="983" spans="1:17">
      <c r="A983" t="s">
        <v>10708</v>
      </c>
      <c r="B983" s="14" t="s">
        <v>3593</v>
      </c>
      <c r="C983">
        <v>6.6196249939999996</v>
      </c>
      <c r="D983">
        <v>3.3662119690000001</v>
      </c>
      <c r="E983">
        <v>3.9373853959999998</v>
      </c>
      <c r="F983">
        <v>3.849983886</v>
      </c>
      <c r="G983">
        <v>2.8577133419999998</v>
      </c>
      <c r="H983">
        <v>5.7779576090000004</v>
      </c>
      <c r="I983">
        <v>15.13848827</v>
      </c>
      <c r="J983">
        <v>27.082381049999999</v>
      </c>
      <c r="K983">
        <v>4.0949879210000004</v>
      </c>
      <c r="L983">
        <v>3.2320560399999998</v>
      </c>
      <c r="M983">
        <v>4.6206101750000004</v>
      </c>
      <c r="N983">
        <v>11.05328093</v>
      </c>
      <c r="O983">
        <v>3.1656982560000002</v>
      </c>
      <c r="P983">
        <v>13.565574760000001</v>
      </c>
      <c r="Q983">
        <v>6.412129492</v>
      </c>
    </row>
    <row r="984" spans="1:17">
      <c r="A984" t="s">
        <v>10709</v>
      </c>
      <c r="B984" s="14" t="s">
        <v>10710</v>
      </c>
      <c r="C984">
        <v>3.4165404920000002</v>
      </c>
      <c r="D984">
        <v>2.649073402</v>
      </c>
      <c r="E984">
        <v>2.9078276889999999</v>
      </c>
      <c r="F984">
        <v>3.3135367590000002</v>
      </c>
      <c r="G984">
        <v>3.3923424249999998</v>
      </c>
      <c r="H984">
        <v>2.2962452010000001</v>
      </c>
      <c r="I984">
        <v>6.8508108659999998</v>
      </c>
      <c r="J984">
        <v>2.761115352</v>
      </c>
      <c r="K984">
        <v>1.549912698</v>
      </c>
      <c r="L984">
        <v>1.88892137</v>
      </c>
      <c r="M984">
        <v>0.81977604199999998</v>
      </c>
      <c r="N984">
        <v>2.6322723840000002</v>
      </c>
      <c r="O984">
        <v>0.47296803500000001</v>
      </c>
      <c r="P984">
        <v>6.663661705</v>
      </c>
      <c r="Q984">
        <v>2.3486400180000002</v>
      </c>
    </row>
    <row r="985" spans="1:17">
      <c r="A985" t="s">
        <v>10711</v>
      </c>
      <c r="B985" s="14" t="s">
        <v>4705</v>
      </c>
      <c r="C985">
        <v>63.639113389999999</v>
      </c>
      <c r="D985">
        <v>0.63261128899999997</v>
      </c>
      <c r="E985">
        <v>0.60760265999999996</v>
      </c>
      <c r="F985">
        <v>0.33317401699999999</v>
      </c>
      <c r="G985">
        <v>0.32873925700000001</v>
      </c>
      <c r="H985">
        <v>0.88781162899999999</v>
      </c>
      <c r="I985">
        <v>3.1728603500000001</v>
      </c>
      <c r="J985">
        <v>1.0687785919999999</v>
      </c>
      <c r="K985">
        <v>4.4415180149999998</v>
      </c>
      <c r="L985">
        <v>9.4512708090000004</v>
      </c>
      <c r="M985">
        <v>12.52904998</v>
      </c>
      <c r="N985">
        <v>1.0728091749999999</v>
      </c>
      <c r="O985">
        <v>26.05311017</v>
      </c>
      <c r="P985">
        <v>0.69364969700000001</v>
      </c>
      <c r="Q985">
        <v>2.6173764049999999</v>
      </c>
    </row>
    <row r="986" spans="1:17">
      <c r="A986" t="s">
        <v>10712</v>
      </c>
      <c r="B986" s="14" t="s">
        <v>7534</v>
      </c>
      <c r="C986">
        <v>17.942183790000001</v>
      </c>
      <c r="D986">
        <v>0.33684698899999999</v>
      </c>
      <c r="E986">
        <v>0.19411837500000001</v>
      </c>
      <c r="F986">
        <v>0.165578381</v>
      </c>
      <c r="G986">
        <v>0.36759246099999998</v>
      </c>
      <c r="H986">
        <v>0</v>
      </c>
      <c r="I986">
        <v>1.773927998</v>
      </c>
      <c r="J986">
        <v>0.69392667699999999</v>
      </c>
      <c r="K986">
        <v>1.3795706729999999</v>
      </c>
      <c r="L986">
        <v>4.2273209789999999</v>
      </c>
      <c r="M986">
        <v>1.167486647</v>
      </c>
      <c r="N986">
        <v>0.44985108600000001</v>
      </c>
      <c r="O986">
        <v>5.0518419379999999</v>
      </c>
      <c r="P986">
        <v>0.41062824199999998</v>
      </c>
      <c r="Q986">
        <v>1.6724115589999999</v>
      </c>
    </row>
    <row r="987" spans="1:17">
      <c r="A987" t="s">
        <v>10713</v>
      </c>
      <c r="B987" s="14" t="s">
        <v>7525</v>
      </c>
      <c r="C987">
        <v>1.399385914</v>
      </c>
      <c r="D987">
        <v>1.5156085290000001</v>
      </c>
      <c r="E987">
        <v>1.472234883</v>
      </c>
      <c r="F987">
        <v>1.3757157120000001</v>
      </c>
      <c r="G987">
        <v>1.2887880270000001</v>
      </c>
      <c r="H987">
        <v>1.4331771360000001</v>
      </c>
      <c r="I987">
        <v>4.3082539720000002</v>
      </c>
      <c r="J987">
        <v>2.5427431220000001</v>
      </c>
      <c r="K987">
        <v>2.8920081299999998</v>
      </c>
      <c r="L987">
        <v>2.5543922700000001</v>
      </c>
      <c r="M987">
        <v>4.4769772200000002</v>
      </c>
      <c r="N987">
        <v>1.111699013</v>
      </c>
      <c r="O987">
        <v>3.78837424</v>
      </c>
      <c r="P987">
        <v>0.20995224100000001</v>
      </c>
      <c r="Q987">
        <v>2.1377399260000001</v>
      </c>
    </row>
    <row r="988" spans="1:17">
      <c r="A988" t="s">
        <v>10714</v>
      </c>
      <c r="B988" s="14" t="s">
        <v>5124</v>
      </c>
      <c r="C988">
        <v>8.0131562800000005</v>
      </c>
      <c r="D988">
        <v>4.5365772949999998</v>
      </c>
      <c r="E988">
        <v>2.0838952879999999</v>
      </c>
      <c r="F988">
        <v>1.777513374</v>
      </c>
      <c r="G988">
        <v>2.178081095</v>
      </c>
      <c r="H988">
        <v>4.5592507759999998</v>
      </c>
      <c r="I988">
        <v>3.8952475720000002</v>
      </c>
      <c r="J988">
        <v>3.179174358</v>
      </c>
      <c r="K988">
        <v>5.8566567279999999</v>
      </c>
      <c r="L988">
        <v>15.939622399999999</v>
      </c>
      <c r="M988">
        <v>2.2787594200000001</v>
      </c>
      <c r="N988">
        <v>1.810961783</v>
      </c>
      <c r="O988">
        <v>3.9441761280000001</v>
      </c>
      <c r="P988">
        <v>3.5621553210000001</v>
      </c>
      <c r="Q988">
        <v>4.0803717170000002</v>
      </c>
    </row>
    <row r="989" spans="1:17">
      <c r="A989" t="s">
        <v>10715</v>
      </c>
      <c r="B989" s="14" t="s">
        <v>5125</v>
      </c>
      <c r="C989">
        <v>26.02557371</v>
      </c>
      <c r="D989">
        <v>6.5264696720000002</v>
      </c>
      <c r="E989">
        <v>5.0738006059999998</v>
      </c>
      <c r="F989">
        <v>4.189964647</v>
      </c>
      <c r="G989">
        <v>8.6460663189999991</v>
      </c>
      <c r="H989">
        <v>13.090234669999999</v>
      </c>
      <c r="I989">
        <v>11.174157449999999</v>
      </c>
      <c r="J989">
        <v>9.7805825310000003</v>
      </c>
      <c r="K989">
        <v>14.683204050000001</v>
      </c>
      <c r="L989">
        <v>38.31475262</v>
      </c>
      <c r="M989">
        <v>3.5502648950000002</v>
      </c>
      <c r="N989">
        <v>6.7910101330000003</v>
      </c>
      <c r="O989">
        <v>16.53285035</v>
      </c>
      <c r="P989">
        <v>5.3515657589999996</v>
      </c>
      <c r="Q989">
        <v>8.7183681279999998</v>
      </c>
    </row>
    <row r="990" spans="1:17">
      <c r="A990" t="s">
        <v>10716</v>
      </c>
      <c r="B990" s="14" t="s">
        <v>5755</v>
      </c>
      <c r="C990">
        <v>2.8795421170000002</v>
      </c>
      <c r="D990">
        <v>0.37211707999999999</v>
      </c>
      <c r="E990">
        <v>0.43399349399999998</v>
      </c>
      <c r="F990">
        <v>0.29397138</v>
      </c>
      <c r="G990">
        <v>0.33149535200000002</v>
      </c>
      <c r="H990">
        <v>1.7510132430000001</v>
      </c>
      <c r="I990">
        <v>3.849351602</v>
      </c>
      <c r="J990">
        <v>1.916463392</v>
      </c>
      <c r="K990">
        <v>1.306303526</v>
      </c>
      <c r="L990">
        <v>0.90973037199999995</v>
      </c>
      <c r="M990">
        <v>2.7637074949999998</v>
      </c>
      <c r="N990">
        <v>1.0353196840000001</v>
      </c>
      <c r="O990">
        <v>3.1890302620000002</v>
      </c>
      <c r="P990">
        <v>0.72003764199999998</v>
      </c>
      <c r="Q990">
        <v>1.8145325299999999</v>
      </c>
    </row>
    <row r="991" spans="1:17">
      <c r="A991" t="s">
        <v>10717</v>
      </c>
      <c r="B991" s="14" t="s">
        <v>5157</v>
      </c>
      <c r="C991">
        <v>1.8722929559999999</v>
      </c>
      <c r="D991">
        <v>0.53328288800000001</v>
      </c>
      <c r="E991">
        <v>0.369922906</v>
      </c>
      <c r="F991">
        <v>3.6407940999999999E-2</v>
      </c>
      <c r="G991">
        <v>0.46187135699999998</v>
      </c>
      <c r="H991">
        <v>0.35953191499999998</v>
      </c>
      <c r="I991">
        <v>0</v>
      </c>
      <c r="J991">
        <v>0.40688792200000001</v>
      </c>
      <c r="K991">
        <v>0.84936520800000004</v>
      </c>
      <c r="L991">
        <v>2.028038821</v>
      </c>
      <c r="M991">
        <v>2.0536876500000001</v>
      </c>
      <c r="N991">
        <v>0.19782959</v>
      </c>
      <c r="O991">
        <v>6.9611153610000001</v>
      </c>
      <c r="P991">
        <v>0.36116136799999998</v>
      </c>
      <c r="Q991">
        <v>0.82740503899999995</v>
      </c>
    </row>
    <row r="992" spans="1:17">
      <c r="A992" t="s">
        <v>10718</v>
      </c>
      <c r="B992" s="14" t="s">
        <v>8464</v>
      </c>
      <c r="C992">
        <v>29.331300760000001</v>
      </c>
      <c r="D992">
        <v>243.92871020000001</v>
      </c>
      <c r="E992">
        <v>228.12748379999999</v>
      </c>
      <c r="F992">
        <v>213.90239550000001</v>
      </c>
      <c r="G992">
        <v>257.55131290000003</v>
      </c>
      <c r="H992">
        <v>101.0844786</v>
      </c>
      <c r="I992">
        <v>390.26917689999999</v>
      </c>
      <c r="J992">
        <v>405.9242807</v>
      </c>
      <c r="K992">
        <v>218.079341</v>
      </c>
      <c r="L992">
        <v>144.16538940000001</v>
      </c>
      <c r="M992">
        <v>46.835953930000002</v>
      </c>
      <c r="N992">
        <v>132.11800299999999</v>
      </c>
      <c r="O992">
        <v>29.32163997</v>
      </c>
      <c r="P992">
        <v>218.51243919999999</v>
      </c>
      <c r="Q992">
        <v>276.21910919999999</v>
      </c>
    </row>
    <row r="993" spans="1:17">
      <c r="A993" t="s">
        <v>10719</v>
      </c>
      <c r="B993" s="14" t="s">
        <v>10720</v>
      </c>
      <c r="C993">
        <v>1.600675705</v>
      </c>
      <c r="D993">
        <v>0.70920652799999995</v>
      </c>
      <c r="E993">
        <v>0.34058495300000002</v>
      </c>
      <c r="F993">
        <v>1.3072990799999999</v>
      </c>
      <c r="G993">
        <v>0.82922020299999999</v>
      </c>
      <c r="H993">
        <v>0.61474781499999998</v>
      </c>
      <c r="I993">
        <v>4.6685934509999996</v>
      </c>
      <c r="J993">
        <v>1.623346129</v>
      </c>
      <c r="K993">
        <v>5.8091689119999996</v>
      </c>
      <c r="L993">
        <v>6.0683952320000003</v>
      </c>
      <c r="M993">
        <v>0</v>
      </c>
      <c r="N993">
        <v>1.775865625</v>
      </c>
      <c r="O993">
        <v>5.3181405829999999</v>
      </c>
      <c r="P993">
        <v>0.24015209000000001</v>
      </c>
      <c r="Q993">
        <v>4.40142422</v>
      </c>
    </row>
    <row r="994" spans="1:17">
      <c r="A994" t="s">
        <v>10721</v>
      </c>
      <c r="B994" s="14" t="s">
        <v>3068</v>
      </c>
      <c r="C994">
        <v>1.20283786</v>
      </c>
      <c r="D994">
        <v>5.9955493620000002</v>
      </c>
      <c r="E994">
        <v>7.6353855910000004</v>
      </c>
      <c r="F994">
        <v>6.4946110629999998</v>
      </c>
      <c r="G994">
        <v>5.2965434159999996</v>
      </c>
      <c r="H994">
        <v>6.1594150040000004</v>
      </c>
      <c r="I994">
        <v>10.524732029999999</v>
      </c>
      <c r="J994">
        <v>10.8772071</v>
      </c>
      <c r="K994">
        <v>8.27595071</v>
      </c>
      <c r="L994">
        <v>3.5467708060000001</v>
      </c>
      <c r="M994">
        <v>0.384817201</v>
      </c>
      <c r="N994">
        <v>3.8057547459999999</v>
      </c>
      <c r="O994">
        <v>0.88807784499999998</v>
      </c>
      <c r="P994">
        <v>6.6771607209999999</v>
      </c>
      <c r="Q994">
        <v>5.3746517599999999</v>
      </c>
    </row>
    <row r="995" spans="1:17">
      <c r="A995" t="s">
        <v>10722</v>
      </c>
      <c r="B995" s="14" t="s">
        <v>5155</v>
      </c>
      <c r="C995">
        <v>7.7106684720000001</v>
      </c>
      <c r="D995">
        <v>11.304074399999999</v>
      </c>
      <c r="E995">
        <v>9.6990963830000005</v>
      </c>
      <c r="F995">
        <v>13.86052902</v>
      </c>
      <c r="G995">
        <v>9.6337081960000006</v>
      </c>
      <c r="H995">
        <v>10.364627909999999</v>
      </c>
      <c r="I995">
        <v>13.22896332</v>
      </c>
      <c r="J995">
        <v>19.003446060000002</v>
      </c>
      <c r="K995">
        <v>11.31687354</v>
      </c>
      <c r="L995">
        <v>6.4482947690000003</v>
      </c>
      <c r="M995">
        <v>7.4004933340000001</v>
      </c>
      <c r="N995">
        <v>6.6815196869999998</v>
      </c>
      <c r="O995">
        <v>5.0231750699999997</v>
      </c>
      <c r="P995">
        <v>13.74603658</v>
      </c>
      <c r="Q995">
        <v>12.627809360000001</v>
      </c>
    </row>
    <row r="996" spans="1:17">
      <c r="A996" t="s">
        <v>10723</v>
      </c>
      <c r="B996" s="14" t="s">
        <v>10724</v>
      </c>
      <c r="C996">
        <v>30.694038190000001</v>
      </c>
      <c r="D996">
        <v>19.781111809999999</v>
      </c>
      <c r="E996">
        <v>5.937224187</v>
      </c>
      <c r="F996">
        <v>13.67364173</v>
      </c>
      <c r="G996">
        <v>11.56426014</v>
      </c>
      <c r="H996">
        <v>37.50792414</v>
      </c>
      <c r="I996">
        <v>4.0692469950000003</v>
      </c>
      <c r="J996">
        <v>16.271851229999999</v>
      </c>
      <c r="K996">
        <v>11.39264376</v>
      </c>
      <c r="L996">
        <v>15.868033479999999</v>
      </c>
      <c r="M996">
        <v>16.068718239999999</v>
      </c>
      <c r="N996">
        <v>2.063843834</v>
      </c>
      <c r="O996">
        <v>21.631896149999999</v>
      </c>
      <c r="P996">
        <v>10.46608769</v>
      </c>
      <c r="Q996">
        <v>11.509129550000001</v>
      </c>
    </row>
    <row r="997" spans="1:17">
      <c r="A997" t="s">
        <v>10725</v>
      </c>
      <c r="B997" s="14" t="s">
        <v>3712</v>
      </c>
      <c r="C997">
        <v>3.2409400609999999</v>
      </c>
      <c r="D997">
        <v>1.2618985119999999</v>
      </c>
      <c r="E997">
        <v>0.80452564599999998</v>
      </c>
      <c r="F997">
        <v>0.62831187700000002</v>
      </c>
      <c r="G997">
        <v>0.61052693199999997</v>
      </c>
      <c r="H997">
        <v>0.52805448499999996</v>
      </c>
      <c r="I997">
        <v>3.8669942900000001</v>
      </c>
      <c r="J997">
        <v>2.7763851420000001</v>
      </c>
      <c r="K997">
        <v>2.4504193480000001</v>
      </c>
      <c r="L997">
        <v>3.5991861379999999</v>
      </c>
      <c r="M997">
        <v>2.827788703</v>
      </c>
      <c r="N997">
        <v>1.174337776</v>
      </c>
      <c r="O997">
        <v>5.3295230480000004</v>
      </c>
      <c r="P997">
        <v>1.208242</v>
      </c>
      <c r="Q997">
        <v>1.4177714880000001</v>
      </c>
    </row>
    <row r="998" spans="1:17">
      <c r="A998" t="s">
        <v>10726</v>
      </c>
      <c r="B998" s="14" t="s">
        <v>3713</v>
      </c>
      <c r="C998">
        <v>17.166965789999999</v>
      </c>
      <c r="D998">
        <v>4.0351692269999999</v>
      </c>
      <c r="E998">
        <v>4.1243083079999998</v>
      </c>
      <c r="F998">
        <v>4.0591585419999996</v>
      </c>
      <c r="G998">
        <v>3.632450564</v>
      </c>
      <c r="H998">
        <v>4.9215817489999996</v>
      </c>
      <c r="I998">
        <v>10.578136219999999</v>
      </c>
      <c r="J998">
        <v>8.3372319929999996</v>
      </c>
      <c r="K998">
        <v>11.37090396</v>
      </c>
      <c r="L998">
        <v>16.856258650000001</v>
      </c>
      <c r="M998">
        <v>4.3318220390000004</v>
      </c>
      <c r="N998">
        <v>5.3848977680000001</v>
      </c>
      <c r="O998">
        <v>11.51433482</v>
      </c>
      <c r="P998">
        <v>5.3809253339999996</v>
      </c>
      <c r="Q998">
        <v>6.6485213630000004</v>
      </c>
    </row>
    <row r="999" spans="1:17">
      <c r="A999" t="s">
        <v>10727</v>
      </c>
      <c r="B999" s="14" t="s">
        <v>3714</v>
      </c>
      <c r="C999">
        <v>337.25406850000002</v>
      </c>
      <c r="D999">
        <v>29.686581100000001</v>
      </c>
      <c r="E999">
        <v>24.379144910000001</v>
      </c>
      <c r="F999">
        <v>17.766021039999998</v>
      </c>
      <c r="G999">
        <v>27.527310010000001</v>
      </c>
      <c r="H999">
        <v>29.46340193</v>
      </c>
      <c r="I999">
        <v>206.3191673</v>
      </c>
      <c r="J999">
        <v>49.953141029999998</v>
      </c>
      <c r="K999">
        <v>124.5204816</v>
      </c>
      <c r="L999">
        <v>197.98779959999999</v>
      </c>
      <c r="M999">
        <v>248.6225484</v>
      </c>
      <c r="N999">
        <v>67.304378900000003</v>
      </c>
      <c r="O999">
        <v>285.22939280000003</v>
      </c>
      <c r="P999">
        <v>37.594085980000003</v>
      </c>
      <c r="Q999">
        <v>117.80313700000001</v>
      </c>
    </row>
    <row r="1000" spans="1:17">
      <c r="A1000" t="s">
        <v>10727</v>
      </c>
      <c r="B1000" s="14" t="s">
        <v>10728</v>
      </c>
      <c r="C1000">
        <v>0</v>
      </c>
      <c r="D1000">
        <v>0.33635162499999999</v>
      </c>
      <c r="E1000">
        <v>0.48458226799999998</v>
      </c>
      <c r="F1000">
        <v>0.82667441900000005</v>
      </c>
      <c r="G1000">
        <v>0</v>
      </c>
      <c r="H1000">
        <v>0</v>
      </c>
      <c r="I1000">
        <v>0</v>
      </c>
      <c r="J1000">
        <v>0.19247394400000001</v>
      </c>
      <c r="K1000">
        <v>0</v>
      </c>
      <c r="L1000">
        <v>1.918683787</v>
      </c>
      <c r="M1000">
        <v>2.9144243859999999</v>
      </c>
      <c r="N1000">
        <v>0</v>
      </c>
      <c r="O1000">
        <v>0</v>
      </c>
      <c r="P1000">
        <v>0.91116528100000005</v>
      </c>
      <c r="Q1000">
        <v>0</v>
      </c>
    </row>
    <row r="1001" spans="1:17">
      <c r="A1001" t="s">
        <v>10727</v>
      </c>
      <c r="B1001" s="14" t="s">
        <v>10729</v>
      </c>
      <c r="C1001">
        <v>427.8295238</v>
      </c>
      <c r="D1001">
        <v>37.077725469999997</v>
      </c>
      <c r="E1001">
        <v>35.717315579999998</v>
      </c>
      <c r="F1001">
        <v>22.377699849999999</v>
      </c>
      <c r="G1001">
        <v>25.310107309999999</v>
      </c>
      <c r="H1001">
        <v>41.838232609999999</v>
      </c>
      <c r="I1001">
        <v>62.102369000000003</v>
      </c>
      <c r="J1001">
        <v>47.9587833</v>
      </c>
      <c r="K1001">
        <v>118.607348</v>
      </c>
      <c r="L1001">
        <v>209.62885689999999</v>
      </c>
      <c r="M1001">
        <v>159.6852959</v>
      </c>
      <c r="N1001">
        <v>32.717946380000001</v>
      </c>
      <c r="O1001">
        <v>242.38987990000001</v>
      </c>
      <c r="P1001">
        <v>19.612996559999999</v>
      </c>
      <c r="Q1001">
        <v>81.014704080000001</v>
      </c>
    </row>
    <row r="1002" spans="1:17">
      <c r="A1002" t="s">
        <v>10730</v>
      </c>
      <c r="B1002" s="14" t="s">
        <v>10731</v>
      </c>
      <c r="C1002">
        <v>6.7774780960000003</v>
      </c>
      <c r="D1002">
        <v>0.40038355399999997</v>
      </c>
      <c r="E1002">
        <v>0.43262486999999999</v>
      </c>
      <c r="F1002">
        <v>0.12300625900000001</v>
      </c>
      <c r="G1002">
        <v>0.156045815</v>
      </c>
      <c r="H1002">
        <v>0.34705675400000002</v>
      </c>
      <c r="I1002">
        <v>1.3178305370000001</v>
      </c>
      <c r="J1002">
        <v>1.4319724469999999</v>
      </c>
      <c r="K1002">
        <v>2.0497341069999999</v>
      </c>
      <c r="L1002">
        <v>3.1404277289999998</v>
      </c>
      <c r="M1002">
        <v>1.73462458</v>
      </c>
      <c r="N1002">
        <v>0.72407650199999996</v>
      </c>
      <c r="O1002">
        <v>3.0023638300000002</v>
      </c>
      <c r="P1002">
        <v>0.203367306</v>
      </c>
      <c r="Q1002">
        <v>1.5530189400000001</v>
      </c>
    </row>
    <row r="1003" spans="1:17">
      <c r="A1003" t="s">
        <v>10730</v>
      </c>
      <c r="B1003" s="14" t="s">
        <v>10732</v>
      </c>
      <c r="C1003">
        <v>34.703725380000002</v>
      </c>
      <c r="D1003">
        <v>2.3064111459999999</v>
      </c>
      <c r="E1003">
        <v>2.9536443019999998</v>
      </c>
      <c r="F1003">
        <v>1.1809634550000001</v>
      </c>
      <c r="G1003">
        <v>0.89890257399999995</v>
      </c>
      <c r="H1003">
        <v>0</v>
      </c>
      <c r="I1003">
        <v>20.243648910000001</v>
      </c>
      <c r="J1003">
        <v>3.7394937609999999</v>
      </c>
      <c r="K1003">
        <v>15.74333592</v>
      </c>
      <c r="L1003">
        <v>24.120596169999999</v>
      </c>
      <c r="M1003">
        <v>26.64616582</v>
      </c>
      <c r="N1003">
        <v>1.283398687</v>
      </c>
      <c r="O1003">
        <v>11.53008631</v>
      </c>
      <c r="P1003">
        <v>1.3016646869999999</v>
      </c>
      <c r="Q1003">
        <v>1.19282295</v>
      </c>
    </row>
    <row r="1004" spans="1:17">
      <c r="A1004" t="s">
        <v>10733</v>
      </c>
      <c r="B1004" s="14" t="s">
        <v>10734</v>
      </c>
      <c r="C1004">
        <v>48.803064740000003</v>
      </c>
      <c r="D1004">
        <v>6.4540903370000002</v>
      </c>
      <c r="E1004">
        <v>1.505958339</v>
      </c>
      <c r="F1004">
        <v>0.62733682499999999</v>
      </c>
      <c r="G1004">
        <v>2.0322339700000001</v>
      </c>
      <c r="H1004">
        <v>2.3073256980000001</v>
      </c>
      <c r="I1004">
        <v>4.3206353100000001</v>
      </c>
      <c r="J1004">
        <v>2.5352247459999999</v>
      </c>
      <c r="K1004">
        <v>9.7817004220000001</v>
      </c>
      <c r="L1004">
        <v>45.812876959999997</v>
      </c>
      <c r="M1004">
        <v>4.1073753010000003</v>
      </c>
      <c r="N1004">
        <v>2.0696018679999999</v>
      </c>
      <c r="O1004">
        <v>9.9346850979999992</v>
      </c>
      <c r="P1004">
        <v>2.0867101259999998</v>
      </c>
      <c r="Q1004">
        <v>4.9785739080000004</v>
      </c>
    </row>
    <row r="1005" spans="1:17">
      <c r="A1005" t="e">
        <v>#N/A</v>
      </c>
      <c r="B1005" s="14" t="s">
        <v>10735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0.173354015</v>
      </c>
      <c r="K1005">
        <v>0.62034999099999999</v>
      </c>
      <c r="L1005">
        <v>0</v>
      </c>
      <c r="M1005">
        <v>5.2498240599999999</v>
      </c>
      <c r="N1005">
        <v>0.16857002600000001</v>
      </c>
      <c r="O1005">
        <v>0</v>
      </c>
      <c r="P1005">
        <v>0</v>
      </c>
      <c r="Q1005">
        <v>0</v>
      </c>
    </row>
    <row r="1006" spans="1:17">
      <c r="A1006" t="e">
        <v>#N/A</v>
      </c>
      <c r="B1006" s="14" t="s">
        <v>10736</v>
      </c>
      <c r="C1006">
        <v>20.444273859999999</v>
      </c>
      <c r="D1006">
        <v>3.1703638359999999</v>
      </c>
      <c r="E1006">
        <v>1.7400181779999999</v>
      </c>
      <c r="F1006">
        <v>2.2262915030000001</v>
      </c>
      <c r="G1006">
        <v>2.4712404079999999</v>
      </c>
      <c r="H1006">
        <v>3.1406918089999998</v>
      </c>
      <c r="I1006">
        <v>29.814284910000001</v>
      </c>
      <c r="J1006">
        <v>4.9242838640000004</v>
      </c>
      <c r="K1006">
        <v>25.968710529999999</v>
      </c>
      <c r="L1006">
        <v>21.96038077</v>
      </c>
      <c r="M1006">
        <v>19.621867160000001</v>
      </c>
      <c r="N1006">
        <v>2.7722258759999998</v>
      </c>
      <c r="O1006">
        <v>36.226541789999999</v>
      </c>
      <c r="P1006">
        <v>3.3740179719999999</v>
      </c>
      <c r="Q1006">
        <v>61.837831370000004</v>
      </c>
    </row>
    <row r="1007" spans="1:17">
      <c r="A1007" t="s">
        <v>10737</v>
      </c>
      <c r="B1007" s="14" t="s">
        <v>10738</v>
      </c>
      <c r="C1007">
        <v>298.25923979999999</v>
      </c>
      <c r="D1007">
        <v>5.9297545820000002</v>
      </c>
      <c r="E1007">
        <v>2.847668638</v>
      </c>
      <c r="F1007">
        <v>2.6024935400000002</v>
      </c>
      <c r="G1007">
        <v>4.622134838</v>
      </c>
      <c r="H1007">
        <v>5.8742569019999999</v>
      </c>
      <c r="I1007">
        <v>518.60292249999998</v>
      </c>
      <c r="J1007">
        <v>13.08822816</v>
      </c>
      <c r="K1007">
        <v>562.03709219999996</v>
      </c>
      <c r="L1007">
        <v>384.16313150000002</v>
      </c>
      <c r="M1007">
        <v>594.54257480000001</v>
      </c>
      <c r="N1007">
        <v>28.28230439</v>
      </c>
      <c r="O1007">
        <v>702.97939780000002</v>
      </c>
      <c r="P1007">
        <v>6.3106632439999997</v>
      </c>
      <c r="Q1007">
        <v>867.4473567</v>
      </c>
    </row>
    <row r="1008" spans="1:17">
      <c r="A1008" t="e">
        <v>#N/A</v>
      </c>
      <c r="B1008" s="14" t="s">
        <v>10739</v>
      </c>
      <c r="C1008">
        <v>2.0047297670000002</v>
      </c>
      <c r="D1008">
        <v>0.44411476799999999</v>
      </c>
      <c r="E1008">
        <v>0.42655785400000001</v>
      </c>
      <c r="F1008">
        <v>0.45480469600000001</v>
      </c>
      <c r="G1008">
        <v>0.115393103</v>
      </c>
      <c r="H1008">
        <v>0</v>
      </c>
      <c r="I1008">
        <v>0</v>
      </c>
      <c r="J1008">
        <v>0.16942690199999999</v>
      </c>
      <c r="K1008">
        <v>0.303148378</v>
      </c>
      <c r="L1008">
        <v>0.42223462</v>
      </c>
      <c r="M1008">
        <v>0</v>
      </c>
      <c r="N1008">
        <v>0.32950257500000002</v>
      </c>
      <c r="O1008">
        <v>0</v>
      </c>
      <c r="P1008">
        <v>0</v>
      </c>
      <c r="Q1008">
        <v>1.3781158360000001</v>
      </c>
    </row>
    <row r="1009" spans="1:17">
      <c r="A1009" t="s">
        <v>10740</v>
      </c>
      <c r="B1009" s="14" t="s">
        <v>10741</v>
      </c>
      <c r="C1009">
        <v>21.413483880000001</v>
      </c>
      <c r="D1009">
        <v>1.3553724760000001</v>
      </c>
      <c r="E1009">
        <v>0.97634353299999999</v>
      </c>
      <c r="F1009">
        <v>1.040997416</v>
      </c>
      <c r="G1009">
        <v>2.3770979169999999</v>
      </c>
      <c r="H1009">
        <v>1.762277071</v>
      </c>
      <c r="I1009">
        <v>28.997152660000001</v>
      </c>
      <c r="J1009">
        <v>6.0108899720000002</v>
      </c>
      <c r="K1009">
        <v>24.979426320000002</v>
      </c>
      <c r="L1009">
        <v>36.72502892</v>
      </c>
      <c r="M1009">
        <v>17.616076289999999</v>
      </c>
      <c r="N1009">
        <v>6.2221069660000001</v>
      </c>
      <c r="O1009">
        <v>42.348156490000001</v>
      </c>
      <c r="P1009">
        <v>1.3768719810000001</v>
      </c>
      <c r="Q1009">
        <v>56.778372439999998</v>
      </c>
    </row>
    <row r="1010" spans="1:17">
      <c r="A1010" t="s">
        <v>10742</v>
      </c>
      <c r="B1010" s="14" t="s">
        <v>2974</v>
      </c>
      <c r="C1010">
        <v>2331.862365</v>
      </c>
      <c r="D1010">
        <v>76.986993949999999</v>
      </c>
      <c r="E1010">
        <v>66.750744260000005</v>
      </c>
      <c r="F1010">
        <v>40.914780610000001</v>
      </c>
      <c r="G1010">
        <v>61.199736770000001</v>
      </c>
      <c r="H1010">
        <v>99.231451320000005</v>
      </c>
      <c r="I1010">
        <v>312.74221110000002</v>
      </c>
      <c r="J1010">
        <v>199.3122879</v>
      </c>
      <c r="K1010">
        <v>759.34590800000001</v>
      </c>
      <c r="L1010">
        <v>2357.448155</v>
      </c>
      <c r="M1010">
        <v>377.76288729999999</v>
      </c>
      <c r="N1010">
        <v>129.73880449999999</v>
      </c>
      <c r="O1010">
        <v>1359.2036049999999</v>
      </c>
      <c r="P1010">
        <v>69.324570989999998</v>
      </c>
      <c r="Q1010">
        <v>1372.6867199999999</v>
      </c>
    </row>
    <row r="1011" spans="1:17">
      <c r="A1011" t="e">
        <v>#N/A</v>
      </c>
      <c r="B1011" s="14" t="s">
        <v>10743</v>
      </c>
      <c r="C1011">
        <v>0</v>
      </c>
      <c r="D1011">
        <v>0.95798578099999998</v>
      </c>
      <c r="E1011">
        <v>0.69008574300000003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0.98086752600000005</v>
      </c>
      <c r="L1011">
        <v>4.0985496589999997</v>
      </c>
      <c r="M1011">
        <v>0</v>
      </c>
      <c r="N1011">
        <v>0.53306961200000003</v>
      </c>
      <c r="O1011">
        <v>0</v>
      </c>
      <c r="P1011">
        <v>0.648787844</v>
      </c>
      <c r="Q1011">
        <v>0</v>
      </c>
    </row>
    <row r="1012" spans="1:17">
      <c r="A1012" t="s">
        <v>10744</v>
      </c>
      <c r="B1012" s="14" t="s">
        <v>2241</v>
      </c>
      <c r="C1012">
        <v>7.6679584189999996</v>
      </c>
      <c r="D1012">
        <v>0.83202099699999998</v>
      </c>
      <c r="E1012">
        <v>0.88237185500000004</v>
      </c>
      <c r="F1012">
        <v>0.76684311400000005</v>
      </c>
      <c r="G1012">
        <v>0.97281763899999996</v>
      </c>
      <c r="H1012">
        <v>1.382309032</v>
      </c>
      <c r="I1012">
        <v>1.3692653779999999</v>
      </c>
      <c r="J1012">
        <v>1.6267293819999999</v>
      </c>
      <c r="K1012">
        <v>2.9106379659999999</v>
      </c>
      <c r="L1012">
        <v>4.8450582620000002</v>
      </c>
      <c r="M1012">
        <v>2.403102487</v>
      </c>
      <c r="N1012">
        <v>1.1767324830000001</v>
      </c>
      <c r="O1012">
        <v>5.5458593719999998</v>
      </c>
      <c r="P1012">
        <v>1.2208717069999999</v>
      </c>
      <c r="Q1012">
        <v>2.259086436</v>
      </c>
    </row>
    <row r="1013" spans="1:17">
      <c r="A1013" t="e">
        <v>#N/A</v>
      </c>
      <c r="B1013" s="14" t="s">
        <v>10745</v>
      </c>
      <c r="C1013">
        <v>6.6968810589999999</v>
      </c>
      <c r="D1013">
        <v>8.9015003149999998</v>
      </c>
      <c r="E1013">
        <v>3.3248455450000001</v>
      </c>
      <c r="F1013">
        <v>6.077174104</v>
      </c>
      <c r="G1013">
        <v>6.5530807429999998</v>
      </c>
      <c r="H1013">
        <v>8.5732398029999999</v>
      </c>
      <c r="I1013">
        <v>3.2553975959999999</v>
      </c>
      <c r="J1013">
        <v>8.7726502289999999</v>
      </c>
      <c r="K1013">
        <v>4.0507177820000004</v>
      </c>
      <c r="L1013">
        <v>2.8209837289999999</v>
      </c>
      <c r="M1013">
        <v>12.854974589999999</v>
      </c>
      <c r="N1013">
        <v>0.27517917800000002</v>
      </c>
      <c r="O1013">
        <v>7.41665011</v>
      </c>
      <c r="P1013">
        <v>5.3586368970000002</v>
      </c>
      <c r="Q1013">
        <v>4.6036518190000004</v>
      </c>
    </row>
    <row r="1014" spans="1:17">
      <c r="A1014" t="s">
        <v>10746</v>
      </c>
      <c r="B1014" s="14" t="s">
        <v>5156</v>
      </c>
      <c r="C1014">
        <v>5.1520107079999997</v>
      </c>
      <c r="D1014">
        <v>4.325088794</v>
      </c>
      <c r="E1014">
        <v>2.1635977830000002</v>
      </c>
      <c r="F1014">
        <v>2.8420664840000001</v>
      </c>
      <c r="G1014">
        <v>2.5284954860000002</v>
      </c>
      <c r="H1014">
        <v>4.3738721780000001</v>
      </c>
      <c r="I1014">
        <v>1.5817427580000001</v>
      </c>
      <c r="J1014">
        <v>1.78749275</v>
      </c>
      <c r="K1014">
        <v>3.3212960140000001</v>
      </c>
      <c r="L1014">
        <v>3.4266709780000002</v>
      </c>
      <c r="M1014">
        <v>3.6435088850000001</v>
      </c>
      <c r="N1014">
        <v>2.373262312</v>
      </c>
      <c r="O1014">
        <v>1.8018125679999999</v>
      </c>
      <c r="P1014">
        <v>5.8989426610000004</v>
      </c>
      <c r="Q1014">
        <v>3.7280612240000002</v>
      </c>
    </row>
    <row r="1015" spans="1:17">
      <c r="A1015" t="e">
        <v>#N/A</v>
      </c>
      <c r="B1015" s="14" t="s">
        <v>10747</v>
      </c>
      <c r="C1015">
        <v>5.9335392530000002</v>
      </c>
      <c r="D1015">
        <v>2.8918507569999998</v>
      </c>
      <c r="E1015">
        <v>2.6512776969999998</v>
      </c>
      <c r="F1015">
        <v>1.7768748999999999</v>
      </c>
      <c r="G1015">
        <v>3.0738335129999999</v>
      </c>
      <c r="H1015">
        <v>21.42078163</v>
      </c>
      <c r="I1015">
        <v>3.4611985930000002</v>
      </c>
      <c r="J1015">
        <v>3.0087880839999999</v>
      </c>
      <c r="K1015">
        <v>6.4601964619999999</v>
      </c>
      <c r="L1015">
        <v>5.2488131170000001</v>
      </c>
      <c r="M1015">
        <v>6.8338226989999997</v>
      </c>
      <c r="N1015">
        <v>0.87772668799999998</v>
      </c>
      <c r="O1015">
        <v>2.628506265</v>
      </c>
      <c r="P1015">
        <v>1.780437906</v>
      </c>
      <c r="Q1015">
        <v>7.3420309189999999</v>
      </c>
    </row>
    <row r="1016" spans="1:17">
      <c r="A1016" t="s">
        <v>10748</v>
      </c>
      <c r="B1016" s="14" t="s">
        <v>3859</v>
      </c>
      <c r="C1016">
        <v>14.318453119999999</v>
      </c>
      <c r="D1016">
        <v>5.0084475619999997</v>
      </c>
      <c r="E1016">
        <v>4.8906259089999997</v>
      </c>
      <c r="F1016">
        <v>3.6928813439999999</v>
      </c>
      <c r="G1016">
        <v>3.513593636</v>
      </c>
      <c r="H1016">
        <v>6.7532515479999997</v>
      </c>
      <c r="I1016">
        <v>4.3959748559999996</v>
      </c>
      <c r="J1016">
        <v>3.280018251</v>
      </c>
      <c r="K1016">
        <v>8.7747072379999995</v>
      </c>
      <c r="L1016">
        <v>10.95190307</v>
      </c>
      <c r="M1016">
        <v>14.46575608</v>
      </c>
      <c r="N1016">
        <v>2.6630782970000002</v>
      </c>
      <c r="O1016">
        <v>15.85737539</v>
      </c>
      <c r="P1016">
        <v>2.1105336929999998</v>
      </c>
      <c r="Q1016">
        <v>14.67810723</v>
      </c>
    </row>
    <row r="1017" spans="1:17">
      <c r="A1017" t="s">
        <v>10749</v>
      </c>
      <c r="B1017" s="14" t="s">
        <v>10750</v>
      </c>
      <c r="C1017">
        <v>5.937330652</v>
      </c>
      <c r="D1017">
        <v>1.753756718</v>
      </c>
      <c r="E1017">
        <v>1.1229510279999999</v>
      </c>
      <c r="F1017">
        <v>0.98778349099999996</v>
      </c>
      <c r="G1017">
        <v>0.683510583</v>
      </c>
      <c r="H1017">
        <v>0.25336251799999998</v>
      </c>
      <c r="I1017">
        <v>7.696467159</v>
      </c>
      <c r="J1017">
        <v>3.6797574389999999</v>
      </c>
      <c r="K1017">
        <v>3.890565601</v>
      </c>
      <c r="L1017">
        <v>6.2525797519999999</v>
      </c>
      <c r="M1017">
        <v>3.7989940880000002</v>
      </c>
      <c r="N1017">
        <v>0.16264584000000001</v>
      </c>
      <c r="O1017">
        <v>2.9224286909999999</v>
      </c>
      <c r="P1017">
        <v>1.2866934640000001</v>
      </c>
      <c r="Q1017">
        <v>1.360504132</v>
      </c>
    </row>
    <row r="1018" spans="1:17">
      <c r="A1018" t="s">
        <v>10749</v>
      </c>
      <c r="B1018" s="14" t="s">
        <v>58</v>
      </c>
      <c r="C1018">
        <v>0</v>
      </c>
      <c r="D1018">
        <v>0.876878359</v>
      </c>
      <c r="E1018">
        <v>0.42110663599999998</v>
      </c>
      <c r="F1018">
        <v>0.44899249600000002</v>
      </c>
      <c r="G1018">
        <v>0.34175529199999999</v>
      </c>
      <c r="H1018">
        <v>0</v>
      </c>
      <c r="I1018">
        <v>0</v>
      </c>
      <c r="J1018">
        <v>0.418154254</v>
      </c>
      <c r="K1018">
        <v>0.59854855399999995</v>
      </c>
      <c r="L1018">
        <v>0.41683864999999998</v>
      </c>
      <c r="M1018">
        <v>1.2663313629999999</v>
      </c>
      <c r="N1018">
        <v>1.3011667200000001</v>
      </c>
      <c r="O1018">
        <v>0</v>
      </c>
      <c r="P1018">
        <v>0.89078778300000006</v>
      </c>
      <c r="Q1018">
        <v>1.814005509</v>
      </c>
    </row>
    <row r="1019" spans="1:17">
      <c r="A1019" t="s">
        <v>10751</v>
      </c>
      <c r="B1019" s="14" t="s">
        <v>9163</v>
      </c>
      <c r="C1019">
        <v>18.491388000000001</v>
      </c>
      <c r="D1019">
        <v>94.389302420000007</v>
      </c>
      <c r="E1019">
        <v>66.640910739999995</v>
      </c>
      <c r="F1019">
        <v>141.26878740000001</v>
      </c>
      <c r="G1019">
        <v>49.227214320000002</v>
      </c>
      <c r="H1019">
        <v>6.8058088359999998</v>
      </c>
      <c r="I1019">
        <v>89.887844060000006</v>
      </c>
      <c r="J1019">
        <v>136.4496623</v>
      </c>
      <c r="K1019">
        <v>136.3149664</v>
      </c>
      <c r="L1019">
        <v>32.617624370000001</v>
      </c>
      <c r="M1019">
        <v>7.3948081439999997</v>
      </c>
      <c r="N1019">
        <v>81.111116249999995</v>
      </c>
      <c r="O1019">
        <v>6.8262700020000002</v>
      </c>
      <c r="P1019">
        <v>217.7821017</v>
      </c>
      <c r="Q1019">
        <v>79.97699849</v>
      </c>
    </row>
    <row r="1020" spans="1:17">
      <c r="A1020" t="s">
        <v>10752</v>
      </c>
      <c r="B1020" s="14" t="s">
        <v>3860</v>
      </c>
      <c r="C1020">
        <v>1.559047394</v>
      </c>
      <c r="D1020">
        <v>1.5350275520000001</v>
      </c>
      <c r="E1020">
        <v>1.3453391379999999</v>
      </c>
      <c r="F1020">
        <v>1.3204598089999999</v>
      </c>
      <c r="G1020">
        <v>0.89739434799999995</v>
      </c>
      <c r="H1020">
        <v>3.126859064</v>
      </c>
      <c r="I1020">
        <v>0.25262103800000002</v>
      </c>
      <c r="J1020">
        <v>0.52704274500000003</v>
      </c>
      <c r="K1020">
        <v>1.964615115</v>
      </c>
      <c r="L1020">
        <v>1.64182673</v>
      </c>
      <c r="M1020">
        <v>5.3202914970000004</v>
      </c>
      <c r="N1020">
        <v>0.53385222200000004</v>
      </c>
      <c r="O1020">
        <v>1.9184567539999999</v>
      </c>
      <c r="P1020">
        <v>0.93562609399999996</v>
      </c>
      <c r="Q1020">
        <v>1.54806804</v>
      </c>
    </row>
    <row r="1021" spans="1:17">
      <c r="A1021" t="s">
        <v>10753</v>
      </c>
      <c r="B1021" s="14" t="s">
        <v>10754</v>
      </c>
      <c r="C1021">
        <v>7.1114891120000001</v>
      </c>
      <c r="D1021">
        <v>2.7007422029999999</v>
      </c>
      <c r="E1021">
        <v>3.1343869880000002</v>
      </c>
      <c r="F1021">
        <v>1.7285934949999999</v>
      </c>
      <c r="G1021">
        <v>5.2629474170000003</v>
      </c>
      <c r="H1021">
        <v>5.4624086319999998</v>
      </c>
      <c r="I1021">
        <v>2.2223193920000002</v>
      </c>
      <c r="J1021">
        <v>4.1856572239999998</v>
      </c>
      <c r="K1021">
        <v>3.22612517</v>
      </c>
      <c r="L1021">
        <v>1.604803167</v>
      </c>
      <c r="M1021">
        <v>0.97505957300000001</v>
      </c>
      <c r="N1021">
        <v>8.9543236779999997</v>
      </c>
      <c r="O1021">
        <v>2.812792682</v>
      </c>
      <c r="P1021">
        <v>3.7343206850000001</v>
      </c>
      <c r="Q1021">
        <v>4.5394762709999998</v>
      </c>
    </row>
    <row r="1022" spans="1:17">
      <c r="A1022" t="s">
        <v>10755</v>
      </c>
      <c r="B1022" s="14" t="s">
        <v>10756</v>
      </c>
      <c r="C1022">
        <v>4.3470982319999996</v>
      </c>
      <c r="D1022">
        <v>24.396704570000001</v>
      </c>
      <c r="E1022">
        <v>20.503214190000001</v>
      </c>
      <c r="F1022">
        <v>18.34347026</v>
      </c>
      <c r="G1022">
        <v>43.037983330000003</v>
      </c>
      <c r="H1022">
        <v>56.207363409999999</v>
      </c>
      <c r="I1022">
        <v>29.58413955</v>
      </c>
      <c r="J1022">
        <v>30.676969870000001</v>
      </c>
      <c r="K1022">
        <v>7.8882398909999996</v>
      </c>
      <c r="L1022">
        <v>20.142813650000001</v>
      </c>
      <c r="M1022">
        <v>5.56297146</v>
      </c>
      <c r="N1022">
        <v>13.03963087</v>
      </c>
      <c r="O1022">
        <v>6.4190889840000001</v>
      </c>
      <c r="P1022">
        <v>19.348674670000001</v>
      </c>
      <c r="Q1022">
        <v>32.871689310000001</v>
      </c>
    </row>
    <row r="1023" spans="1:17">
      <c r="A1023" t="s">
        <v>10757</v>
      </c>
      <c r="B1023" s="14" t="s">
        <v>10758</v>
      </c>
      <c r="C1023">
        <v>8.1867158320000009</v>
      </c>
      <c r="D1023">
        <v>10.277246140000001</v>
      </c>
      <c r="E1023">
        <v>6.6774155730000002</v>
      </c>
      <c r="F1023">
        <v>5.324220264</v>
      </c>
      <c r="G1023">
        <v>6.7543090579999996</v>
      </c>
      <c r="H1023">
        <v>13.62465312</v>
      </c>
      <c r="I1023">
        <v>11.938848009999999</v>
      </c>
      <c r="J1023">
        <v>5.9963688509999997</v>
      </c>
      <c r="K1023">
        <v>16.506228849999999</v>
      </c>
      <c r="L1023">
        <v>12.64471782</v>
      </c>
      <c r="M1023">
        <v>12.222607999999999</v>
      </c>
      <c r="N1023">
        <v>3.9246369529999998</v>
      </c>
      <c r="O1023">
        <v>6.0444064769999999</v>
      </c>
      <c r="P1023">
        <v>7.5060752239999999</v>
      </c>
      <c r="Q1023">
        <v>5.6278122460000004</v>
      </c>
    </row>
    <row r="1024" spans="1:17">
      <c r="A1024" t="s">
        <v>10759</v>
      </c>
      <c r="B1024" s="14" t="s">
        <v>5678</v>
      </c>
      <c r="C1024">
        <v>10.21090381</v>
      </c>
      <c r="D1024">
        <v>1.8850475710000001</v>
      </c>
      <c r="E1024">
        <v>2.3738022710000002</v>
      </c>
      <c r="F1024">
        <v>1.8532041909999999</v>
      </c>
      <c r="G1024">
        <v>4.7999092550000002</v>
      </c>
      <c r="H1024">
        <v>5.5192193969999996</v>
      </c>
      <c r="I1024">
        <v>4.1363224949999999</v>
      </c>
      <c r="J1024">
        <v>2.2532847020000002</v>
      </c>
      <c r="K1024">
        <v>4.803735831</v>
      </c>
      <c r="L1024">
        <v>10.753062979999999</v>
      </c>
      <c r="M1024">
        <v>4.7185918630000003</v>
      </c>
      <c r="N1024">
        <v>2.0512440550000002</v>
      </c>
      <c r="O1024">
        <v>9.0048003090000002</v>
      </c>
      <c r="P1024">
        <v>1.2482630589999999</v>
      </c>
      <c r="Q1024">
        <v>2.7297294440000002</v>
      </c>
    </row>
    <row r="1025" spans="1:17">
      <c r="A1025" t="s">
        <v>10760</v>
      </c>
      <c r="B1025" s="14" t="s">
        <v>3455</v>
      </c>
      <c r="C1025">
        <v>52.284175480000002</v>
      </c>
      <c r="D1025">
        <v>4.4609029949999996</v>
      </c>
      <c r="E1025">
        <v>4.6979746560000004</v>
      </c>
      <c r="F1025">
        <v>2.837140947</v>
      </c>
      <c r="G1025">
        <v>3.5991987280000002</v>
      </c>
      <c r="H1025">
        <v>8.1405442099999998</v>
      </c>
      <c r="I1025">
        <v>28.335047509999999</v>
      </c>
      <c r="J1025">
        <v>9.4494992050000004</v>
      </c>
      <c r="K1025">
        <v>22.596871969999999</v>
      </c>
      <c r="L1025">
        <v>31.25041856</v>
      </c>
      <c r="M1025">
        <v>44.07786411</v>
      </c>
      <c r="N1025">
        <v>9.4064670209999992</v>
      </c>
      <c r="O1025">
        <v>63.380953460000001</v>
      </c>
      <c r="P1025">
        <v>5.6712049499999999</v>
      </c>
      <c r="Q1025">
        <v>32.056223959999997</v>
      </c>
    </row>
    <row r="1026" spans="1:17">
      <c r="A1026" t="s">
        <v>10761</v>
      </c>
      <c r="B1026" s="14" t="s">
        <v>8030</v>
      </c>
      <c r="C1026">
        <v>7.600754577</v>
      </c>
      <c r="D1026">
        <v>2.6082727270000001</v>
      </c>
      <c r="E1026">
        <v>2.2673297130000001</v>
      </c>
      <c r="F1026">
        <v>1.9272164359999999</v>
      </c>
      <c r="G1026">
        <v>2.0588361599999998</v>
      </c>
      <c r="H1026">
        <v>2.060547712</v>
      </c>
      <c r="I1026">
        <v>3.0427570450000001</v>
      </c>
      <c r="J1026">
        <v>3.8353090110000001</v>
      </c>
      <c r="K1026">
        <v>5.8144099520000001</v>
      </c>
      <c r="L1026">
        <v>10.07603265</v>
      </c>
      <c r="M1026">
        <v>2.860784674</v>
      </c>
      <c r="N1026">
        <v>1.9657783559999999</v>
      </c>
      <c r="O1026">
        <v>4.1263090050000004</v>
      </c>
      <c r="P1026">
        <v>2.0123895780000001</v>
      </c>
      <c r="Q1026">
        <v>5.3274546489999999</v>
      </c>
    </row>
    <row r="1027" spans="1:17">
      <c r="A1027" t="s">
        <v>10761</v>
      </c>
      <c r="B1027" s="14" t="s">
        <v>10762</v>
      </c>
      <c r="C1027">
        <v>0.89099100799999997</v>
      </c>
      <c r="D1027">
        <v>1.875151241</v>
      </c>
      <c r="E1027">
        <v>1.469254831</v>
      </c>
      <c r="F1027">
        <v>2.0617812899999999</v>
      </c>
      <c r="G1027">
        <v>0.84621608699999995</v>
      </c>
      <c r="H1027">
        <v>0.85547430599999996</v>
      </c>
      <c r="I1027">
        <v>0.64967481699999996</v>
      </c>
      <c r="J1027">
        <v>0.508280705</v>
      </c>
      <c r="K1027">
        <v>1.8188902659999999</v>
      </c>
      <c r="L1027">
        <v>1.6889384789999999</v>
      </c>
      <c r="M1027">
        <v>5.1308960069999996</v>
      </c>
      <c r="N1027">
        <v>1.647512877</v>
      </c>
      <c r="O1027">
        <v>8.8807784489999992</v>
      </c>
      <c r="P1027">
        <v>2.6066993809999999</v>
      </c>
      <c r="Q1027">
        <v>4.2874714889999996</v>
      </c>
    </row>
    <row r="1028" spans="1:17">
      <c r="A1028" t="s">
        <v>10761</v>
      </c>
      <c r="B1028" s="14" t="s">
        <v>10763</v>
      </c>
      <c r="C1028">
        <v>0</v>
      </c>
      <c r="D1028">
        <v>3.8930911539999999</v>
      </c>
      <c r="E1028">
        <v>2.8043909990000002</v>
      </c>
      <c r="F1028">
        <v>2.3920791690000001</v>
      </c>
      <c r="G1028">
        <v>4.5518896279999996</v>
      </c>
      <c r="H1028">
        <v>1.687286557</v>
      </c>
      <c r="I1028">
        <v>6.4068995229999999</v>
      </c>
      <c r="J1028">
        <v>11.13891759</v>
      </c>
      <c r="K1028">
        <v>13.95127534</v>
      </c>
      <c r="L1028">
        <v>5.5519360630000003</v>
      </c>
      <c r="M1028">
        <v>8.4332280110000006</v>
      </c>
      <c r="N1028">
        <v>11.373096869999999</v>
      </c>
      <c r="O1028">
        <v>0</v>
      </c>
      <c r="P1028">
        <v>7.9096901009999998</v>
      </c>
      <c r="Q1028">
        <v>6.0402523869999998</v>
      </c>
    </row>
    <row r="1029" spans="1:17">
      <c r="A1029" t="s">
        <v>10764</v>
      </c>
      <c r="B1029" s="14" t="s">
        <v>10765</v>
      </c>
      <c r="C1029">
        <v>0.45158483500000002</v>
      </c>
      <c r="D1029">
        <v>2.4510084550000002</v>
      </c>
      <c r="E1029">
        <v>4.2037754630000004</v>
      </c>
      <c r="F1029">
        <v>2.919801391</v>
      </c>
      <c r="G1029">
        <v>2.2614272139999998</v>
      </c>
      <c r="H1029">
        <v>1.560901506</v>
      </c>
      <c r="I1029">
        <v>25.02509032</v>
      </c>
      <c r="J1029">
        <v>42.105595690000001</v>
      </c>
      <c r="K1029">
        <v>3.1753508030000002</v>
      </c>
      <c r="L1029">
        <v>2.8533733730000002</v>
      </c>
      <c r="M1029">
        <v>0.86683809000000001</v>
      </c>
      <c r="N1029">
        <v>15.419963879999999</v>
      </c>
      <c r="O1029">
        <v>1.0002407659999999</v>
      </c>
      <c r="P1029">
        <v>18.665686579999999</v>
      </c>
      <c r="Q1029">
        <v>4.3460755280000001</v>
      </c>
    </row>
    <row r="1030" spans="1:17">
      <c r="A1030" t="s">
        <v>10766</v>
      </c>
      <c r="B1030" s="14" t="s">
        <v>1785</v>
      </c>
      <c r="C1030">
        <v>1.285723325</v>
      </c>
      <c r="D1030">
        <v>2.8483076629999999</v>
      </c>
      <c r="E1030">
        <v>1.969709245</v>
      </c>
      <c r="F1030">
        <v>3.0102067250000002</v>
      </c>
      <c r="G1030">
        <v>1.6429506149999999</v>
      </c>
      <c r="H1030">
        <v>3.7527942599999999</v>
      </c>
      <c r="I1030">
        <v>2.6249937029999999</v>
      </c>
      <c r="J1030">
        <v>3.1946360149999999</v>
      </c>
      <c r="K1030">
        <v>1.1665360979999999</v>
      </c>
      <c r="L1030">
        <v>2.5996612200000002</v>
      </c>
      <c r="M1030">
        <v>0</v>
      </c>
      <c r="N1030">
        <v>2.155513112</v>
      </c>
      <c r="O1030">
        <v>1.1391284930000001</v>
      </c>
      <c r="P1030">
        <v>1.4660343010000001</v>
      </c>
      <c r="Q1030">
        <v>1.767695281</v>
      </c>
    </row>
    <row r="1031" spans="1:17">
      <c r="A1031" t="s">
        <v>10767</v>
      </c>
      <c r="B1031" s="14" t="s">
        <v>4513</v>
      </c>
      <c r="C1031">
        <v>8.4208869740000001</v>
      </c>
      <c r="D1031">
        <v>1.6711846269999999</v>
      </c>
      <c r="E1031">
        <v>1.2504994700000001</v>
      </c>
      <c r="F1031">
        <v>1.3611682439999999</v>
      </c>
      <c r="G1031">
        <v>1.545012665</v>
      </c>
      <c r="H1031">
        <v>3.9752299259999999</v>
      </c>
      <c r="I1031">
        <v>1.7908835540000001</v>
      </c>
      <c r="J1031">
        <v>2.3351978880000002</v>
      </c>
      <c r="K1031">
        <v>2.2284110140000002</v>
      </c>
      <c r="L1031">
        <v>3.7689013720000002</v>
      </c>
      <c r="M1031">
        <v>4.3778269459999999</v>
      </c>
      <c r="N1031">
        <v>1.1894427080000001</v>
      </c>
      <c r="O1031">
        <v>5.6344276180000001</v>
      </c>
      <c r="P1031">
        <v>1.1317957869999999</v>
      </c>
      <c r="Q1031">
        <v>2.6531949739999998</v>
      </c>
    </row>
    <row r="1032" spans="1:17">
      <c r="A1032" t="s">
        <v>10768</v>
      </c>
      <c r="B1032" s="14" t="s">
        <v>10769</v>
      </c>
      <c r="C1032">
        <v>0</v>
      </c>
      <c r="D1032">
        <v>0.43359072100000001</v>
      </c>
      <c r="E1032">
        <v>0.41644984800000001</v>
      </c>
      <c r="F1032">
        <v>1.5984984019999999</v>
      </c>
      <c r="G1032">
        <v>0.33797600700000002</v>
      </c>
      <c r="H1032">
        <v>1.503364326</v>
      </c>
      <c r="I1032">
        <v>5.7085171109999999</v>
      </c>
      <c r="J1032">
        <v>3.4736529730000001</v>
      </c>
      <c r="K1032">
        <v>0.88789430000000003</v>
      </c>
      <c r="L1032">
        <v>1.2366871800000001</v>
      </c>
      <c r="M1032">
        <v>0</v>
      </c>
      <c r="N1032">
        <v>0.96508337300000002</v>
      </c>
      <c r="O1032">
        <v>6.5027500959999998</v>
      </c>
      <c r="P1032">
        <v>1.468228415</v>
      </c>
      <c r="Q1032">
        <v>2.690918125</v>
      </c>
    </row>
    <row r="1033" spans="1:17">
      <c r="A1033" t="s">
        <v>10768</v>
      </c>
      <c r="B1033" s="14" t="s">
        <v>4867</v>
      </c>
      <c r="C1033">
        <v>12.017771570000001</v>
      </c>
      <c r="D1033">
        <v>2.4808156929999998</v>
      </c>
      <c r="E1033">
        <v>1.656297065</v>
      </c>
      <c r="F1033">
        <v>1.1897113319999999</v>
      </c>
      <c r="G1033">
        <v>1.4621038770000001</v>
      </c>
      <c r="H1033">
        <v>0.83917955700000002</v>
      </c>
      <c r="I1033">
        <v>3.5848128290000001</v>
      </c>
      <c r="J1033">
        <v>1.938996765</v>
      </c>
      <c r="K1033">
        <v>4.3367059579999996</v>
      </c>
      <c r="L1033">
        <v>7.7661010409999998</v>
      </c>
      <c r="M1033">
        <v>5.2428798480000003</v>
      </c>
      <c r="N1033">
        <v>1.64980109</v>
      </c>
      <c r="O1033">
        <v>5.444762978</v>
      </c>
      <c r="P1033">
        <v>1.7620683079999999</v>
      </c>
      <c r="Q1033">
        <v>2.4408691849999999</v>
      </c>
    </row>
    <row r="1034" spans="1:17">
      <c r="A1034" t="s">
        <v>10770</v>
      </c>
      <c r="B1034" s="14" t="s">
        <v>8378</v>
      </c>
      <c r="C1034">
        <v>33.534067</v>
      </c>
      <c r="D1034">
        <v>21.67615992</v>
      </c>
      <c r="E1034">
        <v>21.650064879999999</v>
      </c>
      <c r="F1034">
        <v>5.9402855880000001</v>
      </c>
      <c r="G1034">
        <v>14.27845245</v>
      </c>
      <c r="H1034">
        <v>11.643966410000001</v>
      </c>
      <c r="I1034">
        <v>15.40791632</v>
      </c>
      <c r="J1034">
        <v>19.79976675</v>
      </c>
      <c r="K1034">
        <v>17.296655040000001</v>
      </c>
      <c r="L1034">
        <v>18.57644458</v>
      </c>
      <c r="M1034">
        <v>12.34497004</v>
      </c>
      <c r="N1034">
        <v>7.0218135039999998</v>
      </c>
      <c r="O1034">
        <v>23.910927959999999</v>
      </c>
      <c r="P1034">
        <v>11.16506867</v>
      </c>
      <c r="Q1034">
        <v>17.68403146</v>
      </c>
    </row>
    <row r="1035" spans="1:17">
      <c r="A1035" t="s">
        <v>10771</v>
      </c>
      <c r="B1035" s="14" t="s">
        <v>8488</v>
      </c>
      <c r="C1035">
        <v>68.157254440000003</v>
      </c>
      <c r="D1035">
        <v>528.38781059999997</v>
      </c>
      <c r="E1035">
        <v>468.55393220000002</v>
      </c>
      <c r="F1035">
        <v>592.81431369999996</v>
      </c>
      <c r="G1035">
        <v>422.24599110000003</v>
      </c>
      <c r="H1035">
        <v>487.91775899999999</v>
      </c>
      <c r="I1035">
        <v>697.90293980000001</v>
      </c>
      <c r="J1035">
        <v>777.72179570000003</v>
      </c>
      <c r="K1035">
        <v>1505.91364</v>
      </c>
      <c r="L1035">
        <v>681.64178279999999</v>
      </c>
      <c r="M1035">
        <v>76.66979078</v>
      </c>
      <c r="N1035">
        <v>296.68563929999999</v>
      </c>
      <c r="O1035">
        <v>73.047751750000003</v>
      </c>
      <c r="P1035">
        <v>785.01861169999995</v>
      </c>
      <c r="Q1035">
        <v>721.19112819999998</v>
      </c>
    </row>
    <row r="1036" spans="1:17">
      <c r="A1036" t="s">
        <v>10772</v>
      </c>
      <c r="B1036" s="14" t="s">
        <v>7855</v>
      </c>
      <c r="C1036">
        <v>3.0988569180000001</v>
      </c>
      <c r="D1036">
        <v>4.0732366930000001</v>
      </c>
      <c r="E1036">
        <v>3.6045098919999998</v>
      </c>
      <c r="F1036">
        <v>5.1461413030000003</v>
      </c>
      <c r="G1036">
        <v>2.96096739</v>
      </c>
      <c r="H1036">
        <v>1.904211342</v>
      </c>
      <c r="I1036">
        <v>7.8331477920000001</v>
      </c>
      <c r="J1036">
        <v>10.240114480000001</v>
      </c>
      <c r="K1036">
        <v>7.8724555189999998</v>
      </c>
      <c r="L1036">
        <v>5.4825021459999999</v>
      </c>
      <c r="M1036">
        <v>1.1896799899999999</v>
      </c>
      <c r="N1036">
        <v>4.8641602050000001</v>
      </c>
      <c r="O1036">
        <v>0.68638332700000004</v>
      </c>
      <c r="P1036">
        <v>9.4225156049999992</v>
      </c>
      <c r="Q1036">
        <v>5.5386606430000001</v>
      </c>
    </row>
    <row r="1037" spans="1:17">
      <c r="A1037" t="e">
        <v>#N/A</v>
      </c>
      <c r="B1037" s="14" t="s">
        <v>10773</v>
      </c>
      <c r="C1037">
        <v>4.8395429529999996</v>
      </c>
      <c r="D1037">
        <v>0.80409060499999996</v>
      </c>
      <c r="E1037">
        <v>0.34324577299999998</v>
      </c>
      <c r="F1037">
        <v>0.16468904400000001</v>
      </c>
      <c r="G1037">
        <v>0.41784924299999998</v>
      </c>
      <c r="H1037">
        <v>0.30977526599999999</v>
      </c>
      <c r="I1037">
        <v>0</v>
      </c>
      <c r="J1037">
        <v>0.46013302099999998</v>
      </c>
      <c r="K1037">
        <v>0.36590956499999999</v>
      </c>
      <c r="L1037">
        <v>2.2934267140000002</v>
      </c>
      <c r="M1037">
        <v>0.77414397800000001</v>
      </c>
      <c r="N1037">
        <v>0.24857494099999999</v>
      </c>
      <c r="O1037">
        <v>0.44664071300000002</v>
      </c>
      <c r="P1037">
        <v>0.544563625</v>
      </c>
      <c r="Q1037">
        <v>0.83171444000000005</v>
      </c>
    </row>
    <row r="1038" spans="1:17">
      <c r="A1038" t="s">
        <v>10774</v>
      </c>
      <c r="B1038" s="14" t="s">
        <v>10775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0.65441140799999997</v>
      </c>
      <c r="K1038">
        <v>0</v>
      </c>
      <c r="L1038">
        <v>3.2617624369999998</v>
      </c>
      <c r="M1038">
        <v>0</v>
      </c>
      <c r="N1038">
        <v>0.63635184899999997</v>
      </c>
      <c r="O1038">
        <v>0</v>
      </c>
      <c r="P1038">
        <v>0</v>
      </c>
      <c r="Q1038">
        <v>0</v>
      </c>
    </row>
    <row r="1039" spans="1:17">
      <c r="A1039" t="s">
        <v>10776</v>
      </c>
      <c r="B1039" s="14" t="s">
        <v>10777</v>
      </c>
      <c r="C1039">
        <v>66.711238249999994</v>
      </c>
      <c r="D1039">
        <v>22.050867589999999</v>
      </c>
      <c r="E1039">
        <v>25.347380179999998</v>
      </c>
      <c r="F1039">
        <v>26.953825399999999</v>
      </c>
      <c r="G1039">
        <v>26.696638140000001</v>
      </c>
      <c r="H1039">
        <v>81.742544120000005</v>
      </c>
      <c r="I1039">
        <v>37.061449549999999</v>
      </c>
      <c r="J1039">
        <v>23.62592982</v>
      </c>
      <c r="K1039">
        <v>42.272875310000003</v>
      </c>
      <c r="L1039">
        <v>87.649411130000004</v>
      </c>
      <c r="M1039">
        <v>18.293617690000001</v>
      </c>
      <c r="N1039">
        <v>25.062472809999999</v>
      </c>
      <c r="O1039">
        <v>43.390572650000003</v>
      </c>
      <c r="P1039">
        <v>20.33534002</v>
      </c>
      <c r="Q1039">
        <v>38.580176139999999</v>
      </c>
    </row>
    <row r="1040" spans="1:17">
      <c r="A1040" t="e">
        <v>#N/A</v>
      </c>
      <c r="B1040" s="14" t="s">
        <v>10778</v>
      </c>
      <c r="C1040">
        <v>0</v>
      </c>
      <c r="D1040">
        <v>0.85502469299999995</v>
      </c>
      <c r="E1040">
        <v>0</v>
      </c>
      <c r="F1040">
        <v>0.52536318199999998</v>
      </c>
      <c r="G1040">
        <v>0</v>
      </c>
      <c r="H1040">
        <v>0</v>
      </c>
      <c r="I1040">
        <v>0</v>
      </c>
      <c r="J1040">
        <v>0.489279558</v>
      </c>
      <c r="K1040">
        <v>0</v>
      </c>
      <c r="L1040">
        <v>0</v>
      </c>
      <c r="M1040">
        <v>0</v>
      </c>
      <c r="N1040">
        <v>0.47577708299999999</v>
      </c>
      <c r="O1040">
        <v>0</v>
      </c>
      <c r="P1040">
        <v>0</v>
      </c>
      <c r="Q1040">
        <v>0</v>
      </c>
    </row>
    <row r="1041" spans="1:17">
      <c r="A1041" t="s">
        <v>10779</v>
      </c>
      <c r="B1041" s="14" t="s">
        <v>10780</v>
      </c>
      <c r="C1041">
        <v>11.202382910000001</v>
      </c>
      <c r="D1041">
        <v>0.26829220599999998</v>
      </c>
      <c r="E1041">
        <v>9.6632240999999994E-2</v>
      </c>
      <c r="F1041">
        <v>0.247275046</v>
      </c>
      <c r="G1041">
        <v>0.15684663700000001</v>
      </c>
      <c r="H1041">
        <v>0.58139639399999998</v>
      </c>
      <c r="I1041">
        <v>3.0907183919999999</v>
      </c>
      <c r="J1041">
        <v>0.42220090900000001</v>
      </c>
      <c r="K1041">
        <v>8.5157135180000001</v>
      </c>
      <c r="L1041">
        <v>60.069994450000003</v>
      </c>
      <c r="M1041">
        <v>4.0682287620000004</v>
      </c>
      <c r="N1041">
        <v>0.37322689100000001</v>
      </c>
      <c r="O1041">
        <v>14.08293533</v>
      </c>
      <c r="P1041">
        <v>0.13627398600000001</v>
      </c>
      <c r="Q1041">
        <v>2.2894505010000001</v>
      </c>
    </row>
    <row r="1042" spans="1:17">
      <c r="A1042" t="e">
        <v>#N/A</v>
      </c>
      <c r="B1042" s="14" t="s">
        <v>10781</v>
      </c>
      <c r="C1042">
        <v>1.5017248439999999</v>
      </c>
      <c r="D1042">
        <v>0</v>
      </c>
      <c r="E1042">
        <v>0.31953061100000002</v>
      </c>
      <c r="F1042">
        <v>0.20441403799999999</v>
      </c>
      <c r="G1042">
        <v>0</v>
      </c>
      <c r="H1042">
        <v>4.0372165620000002</v>
      </c>
      <c r="I1042">
        <v>4.379989492</v>
      </c>
      <c r="J1042">
        <v>0.19037422800000001</v>
      </c>
      <c r="K1042">
        <v>0</v>
      </c>
      <c r="L1042">
        <v>0</v>
      </c>
      <c r="M1042">
        <v>17.29578399</v>
      </c>
      <c r="N1042">
        <v>0.185120538</v>
      </c>
      <c r="O1042">
        <v>0</v>
      </c>
      <c r="P1042">
        <v>0.90122529600000001</v>
      </c>
      <c r="Q1042">
        <v>3.0970021330000002</v>
      </c>
    </row>
    <row r="1043" spans="1:17">
      <c r="A1043" t="e">
        <v>#N/A</v>
      </c>
      <c r="B1043" s="14" t="s">
        <v>10782</v>
      </c>
      <c r="C1043">
        <v>3.3850355080000001</v>
      </c>
      <c r="D1043">
        <v>1.4997974119999999</v>
      </c>
      <c r="E1043">
        <v>0</v>
      </c>
      <c r="F1043">
        <v>1.382308044</v>
      </c>
      <c r="G1043">
        <v>0.58453227500000005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</row>
    <row r="1044" spans="1:17">
      <c r="A1044" t="s">
        <v>10783</v>
      </c>
      <c r="B1044" s="14" t="s">
        <v>10784</v>
      </c>
      <c r="C1044">
        <v>11.341782950000001</v>
      </c>
      <c r="D1044">
        <v>0.221698648</v>
      </c>
      <c r="E1044">
        <v>0.95820467899999995</v>
      </c>
      <c r="F1044">
        <v>0.499476951</v>
      </c>
      <c r="G1044">
        <v>0.921653473</v>
      </c>
      <c r="H1044">
        <v>1.024910736</v>
      </c>
      <c r="I1044">
        <v>3.8917515680000001</v>
      </c>
      <c r="J1044">
        <v>1.649243614</v>
      </c>
      <c r="K1044">
        <v>4.3885502619999999</v>
      </c>
      <c r="L1044">
        <v>2.950867471</v>
      </c>
      <c r="M1044">
        <v>8.964562248</v>
      </c>
      <c r="N1044">
        <v>1.028032066</v>
      </c>
      <c r="O1044">
        <v>14.0385165</v>
      </c>
      <c r="P1044">
        <v>1.101052715</v>
      </c>
      <c r="Q1044">
        <v>3.2104087809999999</v>
      </c>
    </row>
    <row r="1045" spans="1:17">
      <c r="A1045" t="s">
        <v>10785</v>
      </c>
      <c r="B1045" s="14" t="s">
        <v>6619</v>
      </c>
      <c r="C1045">
        <v>817.46036230000004</v>
      </c>
      <c r="D1045">
        <v>34.910833949999997</v>
      </c>
      <c r="E1045">
        <v>32.804357449999998</v>
      </c>
      <c r="F1045">
        <v>21.199507700000002</v>
      </c>
      <c r="G1045">
        <v>33.712729170000003</v>
      </c>
      <c r="H1045">
        <v>53.577002630000003</v>
      </c>
      <c r="I1045">
        <v>164.68995340000001</v>
      </c>
      <c r="J1045">
        <v>64.868019129999993</v>
      </c>
      <c r="K1045">
        <v>215.8075102</v>
      </c>
      <c r="L1045">
        <v>438.8659093</v>
      </c>
      <c r="M1045">
        <v>320.56063760000001</v>
      </c>
      <c r="N1045">
        <v>54.684176749999999</v>
      </c>
      <c r="O1045">
        <v>470.6435601</v>
      </c>
      <c r="P1045">
        <v>43.60402217</v>
      </c>
      <c r="Q1045">
        <v>160.97353580000001</v>
      </c>
    </row>
    <row r="1046" spans="1:17">
      <c r="A1046" t="e">
        <v>#N/A</v>
      </c>
      <c r="B1046" s="14" t="s">
        <v>10786</v>
      </c>
      <c r="C1046">
        <v>4.1297433200000002</v>
      </c>
      <c r="D1046">
        <v>0.45743821099999998</v>
      </c>
      <c r="E1046">
        <v>0.21967729499999999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3.9141149249999998</v>
      </c>
      <c r="M1046">
        <v>0</v>
      </c>
      <c r="N1046">
        <v>0</v>
      </c>
      <c r="O1046">
        <v>27.441605410000001</v>
      </c>
      <c r="P1046">
        <v>0</v>
      </c>
      <c r="Q1046">
        <v>32.647564150000001</v>
      </c>
    </row>
    <row r="1047" spans="1:17">
      <c r="A1047" t="s">
        <v>10787</v>
      </c>
      <c r="B1047" s="14" t="s">
        <v>10788</v>
      </c>
      <c r="C1047">
        <v>7.8743020320000001</v>
      </c>
      <c r="D1047">
        <v>0.37068958000000002</v>
      </c>
      <c r="E1047">
        <v>0.70508959400000004</v>
      </c>
      <c r="F1047">
        <v>0.48233073199999998</v>
      </c>
      <c r="G1047">
        <v>0.53256662600000004</v>
      </c>
      <c r="H1047">
        <v>1.9531075819999999</v>
      </c>
      <c r="I1047">
        <v>1.387559236</v>
      </c>
      <c r="J1047">
        <v>0.82353831</v>
      </c>
      <c r="K1047">
        <v>1.562826585</v>
      </c>
      <c r="L1047">
        <v>2.3011401</v>
      </c>
      <c r="M1047">
        <v>2.6451405569999999</v>
      </c>
      <c r="N1047">
        <v>0.46107323900000002</v>
      </c>
      <c r="O1047">
        <v>3.5609191099999999</v>
      </c>
      <c r="P1047">
        <v>0.50701530400000006</v>
      </c>
      <c r="Q1047">
        <v>1.849458386</v>
      </c>
    </row>
    <row r="1048" spans="1:17">
      <c r="A1048" t="s">
        <v>10789</v>
      </c>
      <c r="B1048" s="14" t="s">
        <v>175</v>
      </c>
      <c r="C1048">
        <v>3.8487822180000002</v>
      </c>
      <c r="D1048">
        <v>1.9610584980000001</v>
      </c>
      <c r="E1048">
        <v>0.573249232</v>
      </c>
      <c r="F1048">
        <v>0.31433659200000003</v>
      </c>
      <c r="G1048">
        <v>1.262764038</v>
      </c>
      <c r="H1048">
        <v>0.44344343800000002</v>
      </c>
      <c r="I1048">
        <v>1.122550895</v>
      </c>
      <c r="J1048">
        <v>0.78065852999999996</v>
      </c>
      <c r="K1048">
        <v>1.5713991389999999</v>
      </c>
      <c r="L1048">
        <v>4.1342002930000001</v>
      </c>
      <c r="M1048">
        <v>1.477583286</v>
      </c>
      <c r="N1048">
        <v>0.80655965900000004</v>
      </c>
      <c r="O1048">
        <v>5.9674196290000001</v>
      </c>
      <c r="P1048">
        <v>0.46195145700000001</v>
      </c>
      <c r="Q1048">
        <v>1.8520438349999999</v>
      </c>
    </row>
    <row r="1049" spans="1:17">
      <c r="A1049" t="e">
        <v>#N/A</v>
      </c>
      <c r="B1049" s="14" t="s">
        <v>10790</v>
      </c>
      <c r="C1049">
        <v>38.416216929999997</v>
      </c>
      <c r="D1049">
        <v>68.083826700000003</v>
      </c>
      <c r="E1049">
        <v>68.968453060000002</v>
      </c>
      <c r="F1049">
        <v>137.2664034</v>
      </c>
      <c r="G1049">
        <v>53.899313229999997</v>
      </c>
      <c r="H1049">
        <v>7.3769737839999996</v>
      </c>
      <c r="I1049">
        <v>280.11560709999998</v>
      </c>
      <c r="J1049">
        <v>949.65748550000001</v>
      </c>
      <c r="K1049">
        <v>169.9181907</v>
      </c>
      <c r="L1049">
        <v>327.69334250000003</v>
      </c>
      <c r="M1049">
        <v>0</v>
      </c>
      <c r="N1049">
        <v>780.19696439999996</v>
      </c>
      <c r="O1049">
        <v>58.499546410000001</v>
      </c>
      <c r="P1049">
        <v>144.0912538</v>
      </c>
      <c r="Q1049">
        <v>29.709613480000002</v>
      </c>
    </row>
    <row r="1050" spans="1:17">
      <c r="A1050" t="e">
        <v>#N/A</v>
      </c>
      <c r="B1050" s="14" t="s">
        <v>10791</v>
      </c>
      <c r="C1050">
        <v>0</v>
      </c>
      <c r="D1050">
        <v>3.4200987710000001</v>
      </c>
      <c r="E1050">
        <v>3.6955058959999998</v>
      </c>
      <c r="F1050">
        <v>1.050726364</v>
      </c>
      <c r="G1050">
        <v>3.3323802570000001</v>
      </c>
      <c r="H1050">
        <v>4.446867374</v>
      </c>
      <c r="I1050">
        <v>0</v>
      </c>
      <c r="J1050">
        <v>3.424956903</v>
      </c>
      <c r="K1050">
        <v>14.00715495</v>
      </c>
      <c r="L1050">
        <v>0</v>
      </c>
      <c r="M1050">
        <v>0</v>
      </c>
      <c r="N1050">
        <v>8.0882104150000007</v>
      </c>
      <c r="O1050">
        <v>0</v>
      </c>
      <c r="P1050">
        <v>6.3696414050000003</v>
      </c>
      <c r="Q1050">
        <v>0</v>
      </c>
    </row>
    <row r="1051" spans="1:17">
      <c r="A1051" t="s">
        <v>10792</v>
      </c>
      <c r="B1051" s="14" t="s">
        <v>10793</v>
      </c>
      <c r="C1051">
        <v>0</v>
      </c>
      <c r="D1051">
        <v>0</v>
      </c>
      <c r="E1051">
        <v>0.17365794100000001</v>
      </c>
      <c r="F1051">
        <v>0</v>
      </c>
      <c r="G1051">
        <v>0</v>
      </c>
      <c r="H1051">
        <v>0.313448491</v>
      </c>
      <c r="I1051">
        <v>0</v>
      </c>
      <c r="J1051">
        <v>0.20692850900000001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0.122449089</v>
      </c>
      <c r="Q1051">
        <v>0</v>
      </c>
    </row>
    <row r="1052" spans="1:17">
      <c r="A1052" t="e">
        <v>#N/A</v>
      </c>
      <c r="B1052" s="14" t="s">
        <v>10794</v>
      </c>
      <c r="C1052">
        <v>1.602746437</v>
      </c>
      <c r="D1052">
        <v>0.118354</v>
      </c>
      <c r="E1052">
        <v>5.6837591999999999E-2</v>
      </c>
      <c r="F1052">
        <v>7.2721681999999996E-2</v>
      </c>
      <c r="G1052">
        <v>0</v>
      </c>
      <c r="H1052">
        <v>0</v>
      </c>
      <c r="I1052">
        <v>1.55821101</v>
      </c>
      <c r="J1052">
        <v>0.27090769799999997</v>
      </c>
      <c r="K1052">
        <v>0.48472366700000002</v>
      </c>
      <c r="L1052">
        <v>0.67513840899999999</v>
      </c>
      <c r="M1052">
        <v>2.0510308749999999</v>
      </c>
      <c r="N1052">
        <v>0.19757366600000001</v>
      </c>
      <c r="O1052">
        <v>2.9583446969999998</v>
      </c>
      <c r="P1052">
        <v>8.0154254999999994E-2</v>
      </c>
      <c r="Q1052">
        <v>0</v>
      </c>
    </row>
    <row r="1053" spans="1:17">
      <c r="A1053" t="e">
        <v>#N/A</v>
      </c>
      <c r="B1053" s="14" t="s">
        <v>10795</v>
      </c>
      <c r="C1053">
        <v>0</v>
      </c>
      <c r="D1053">
        <v>0.78868656999999998</v>
      </c>
      <c r="E1053">
        <v>0.37875395699999997</v>
      </c>
      <c r="F1053">
        <v>0</v>
      </c>
      <c r="G1053">
        <v>0</v>
      </c>
      <c r="H1053">
        <v>0</v>
      </c>
      <c r="I1053">
        <v>0</v>
      </c>
      <c r="J1053">
        <v>0.45131821300000002</v>
      </c>
      <c r="K1053">
        <v>1.615049116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</row>
    <row r="1054" spans="1:17">
      <c r="A1054" t="s">
        <v>10796</v>
      </c>
      <c r="B1054" s="14" t="s">
        <v>10797</v>
      </c>
      <c r="C1054">
        <v>0.62288737900000002</v>
      </c>
      <c r="D1054">
        <v>0</v>
      </c>
      <c r="E1054">
        <v>0.53014128500000002</v>
      </c>
      <c r="F1054">
        <v>0.25436135999999998</v>
      </c>
      <c r="G1054">
        <v>0.53780495900000003</v>
      </c>
      <c r="H1054">
        <v>0.47844626400000001</v>
      </c>
      <c r="I1054">
        <v>0</v>
      </c>
      <c r="J1054">
        <v>0.55274568400000001</v>
      </c>
      <c r="K1054">
        <v>0.56514539200000002</v>
      </c>
      <c r="L1054">
        <v>2.3614569680000002</v>
      </c>
      <c r="M1054">
        <v>0</v>
      </c>
      <c r="N1054">
        <v>0.30713814699999997</v>
      </c>
      <c r="O1054">
        <v>0.68983422299999997</v>
      </c>
      <c r="P1054">
        <v>1.027981343</v>
      </c>
      <c r="Q1054">
        <v>0.42819285400000001</v>
      </c>
    </row>
    <row r="1055" spans="1:17">
      <c r="A1055" t="s">
        <v>10798</v>
      </c>
      <c r="B1055" s="14" t="s">
        <v>10799</v>
      </c>
      <c r="C1055">
        <v>1.0616306740000001</v>
      </c>
      <c r="D1055">
        <v>9.6426563680000008</v>
      </c>
      <c r="E1055">
        <v>12.423908709999999</v>
      </c>
      <c r="F1055">
        <v>11.12716518</v>
      </c>
      <c r="G1055">
        <v>13.382633520000001</v>
      </c>
      <c r="H1055">
        <v>18.75533952</v>
      </c>
      <c r="I1055">
        <v>6.1927871999999997</v>
      </c>
      <c r="J1055">
        <v>14.131248920000001</v>
      </c>
      <c r="K1055">
        <v>10.595386489999999</v>
      </c>
      <c r="L1055">
        <v>4.0247968380000003</v>
      </c>
      <c r="M1055">
        <v>2.0378494420000002</v>
      </c>
      <c r="N1055">
        <v>5.8891173669999999</v>
      </c>
      <c r="O1055">
        <v>2.3514657589999999</v>
      </c>
      <c r="P1055">
        <v>7.645355984</v>
      </c>
      <c r="Q1055">
        <v>11.67678611</v>
      </c>
    </row>
    <row r="1056" spans="1:17">
      <c r="A1056" t="s">
        <v>10800</v>
      </c>
      <c r="B1056" s="14" t="s">
        <v>10801</v>
      </c>
      <c r="C1056">
        <v>0.56263532999999999</v>
      </c>
      <c r="D1056">
        <v>0.37392769300000001</v>
      </c>
      <c r="E1056">
        <v>2.035157501</v>
      </c>
      <c r="F1056">
        <v>0.459513846</v>
      </c>
      <c r="G1056">
        <v>0.77725272499999998</v>
      </c>
      <c r="H1056">
        <v>0.864332078</v>
      </c>
      <c r="I1056">
        <v>0</v>
      </c>
      <c r="J1056">
        <v>1.783137352</v>
      </c>
      <c r="K1056">
        <v>0.51047874000000004</v>
      </c>
      <c r="L1056">
        <v>0.35550544299999998</v>
      </c>
      <c r="M1056">
        <v>1.080004677</v>
      </c>
      <c r="N1056">
        <v>0.554857198</v>
      </c>
      <c r="O1056">
        <v>1.24621278</v>
      </c>
      <c r="P1056">
        <v>0.92854445600000002</v>
      </c>
      <c r="Q1056">
        <v>1.9338682709999999</v>
      </c>
    </row>
    <row r="1057" spans="1:17">
      <c r="A1057" t="e">
        <v>#N/A</v>
      </c>
      <c r="B1057" s="14" t="s">
        <v>10802</v>
      </c>
      <c r="C1057">
        <v>0</v>
      </c>
      <c r="D1057">
        <v>0</v>
      </c>
      <c r="E1057">
        <v>0</v>
      </c>
      <c r="F1057">
        <v>0.51103509499999999</v>
      </c>
      <c r="G1057">
        <v>0</v>
      </c>
      <c r="H1057">
        <v>0</v>
      </c>
      <c r="I1057">
        <v>0</v>
      </c>
      <c r="J1057">
        <v>0</v>
      </c>
      <c r="K1057">
        <v>3.4062854069999999</v>
      </c>
      <c r="L1057">
        <v>2.3721908630000001</v>
      </c>
      <c r="M1057">
        <v>0</v>
      </c>
      <c r="N1057">
        <v>0.92560268899999998</v>
      </c>
      <c r="O1057">
        <v>0</v>
      </c>
      <c r="P1057">
        <v>0</v>
      </c>
      <c r="Q1057">
        <v>0</v>
      </c>
    </row>
    <row r="1058" spans="1:17">
      <c r="A1058" t="e">
        <v>#N/A</v>
      </c>
      <c r="B1058" s="14" t="s">
        <v>10803</v>
      </c>
      <c r="C1058">
        <v>0</v>
      </c>
      <c r="D1058">
        <v>0</v>
      </c>
      <c r="E1058">
        <v>0.57059037599999995</v>
      </c>
      <c r="F1058">
        <v>0.73005013600000002</v>
      </c>
      <c r="G1058">
        <v>0</v>
      </c>
      <c r="H1058">
        <v>0</v>
      </c>
      <c r="I1058">
        <v>7.8214098080000003</v>
      </c>
      <c r="J1058">
        <v>0</v>
      </c>
      <c r="K1058">
        <v>0</v>
      </c>
      <c r="L1058">
        <v>0</v>
      </c>
      <c r="M1058">
        <v>0</v>
      </c>
      <c r="N1058">
        <v>0.66114477800000004</v>
      </c>
      <c r="O1058">
        <v>0</v>
      </c>
      <c r="P1058">
        <v>0</v>
      </c>
      <c r="Q1058">
        <v>0</v>
      </c>
    </row>
    <row r="1059" spans="1:17">
      <c r="A1059" t="s">
        <v>10804</v>
      </c>
      <c r="B1059" s="14" t="s">
        <v>10805</v>
      </c>
      <c r="C1059">
        <v>0</v>
      </c>
      <c r="D1059">
        <v>0</v>
      </c>
      <c r="E1059">
        <v>0</v>
      </c>
      <c r="F1059">
        <v>1.263232819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</row>
    <row r="1060" spans="1:17">
      <c r="A1060" t="e">
        <v>#N/A</v>
      </c>
      <c r="B1060" s="14" t="s">
        <v>10806</v>
      </c>
      <c r="C1060">
        <v>36.09088002</v>
      </c>
      <c r="D1060">
        <v>0.39321336200000001</v>
      </c>
      <c r="E1060">
        <v>0</v>
      </c>
      <c r="F1060">
        <v>0</v>
      </c>
      <c r="G1060">
        <v>0</v>
      </c>
      <c r="H1060">
        <v>0.227227703</v>
      </c>
      <c r="I1060">
        <v>3.4512811189999999</v>
      </c>
      <c r="J1060">
        <v>7.5004172999999993E-2</v>
      </c>
      <c r="K1060">
        <v>2.4156322010000002</v>
      </c>
      <c r="L1060">
        <v>8.2245012739999996</v>
      </c>
      <c r="M1060">
        <v>20.442724630000001</v>
      </c>
      <c r="N1060">
        <v>0.43760585600000002</v>
      </c>
      <c r="O1060">
        <v>26.209747279999998</v>
      </c>
      <c r="P1060">
        <v>0</v>
      </c>
      <c r="Q1060">
        <v>5.6941061179999997</v>
      </c>
    </row>
    <row r="1061" spans="1:17">
      <c r="A1061" t="s">
        <v>10807</v>
      </c>
      <c r="B1061" s="14" t="s">
        <v>7944</v>
      </c>
      <c r="C1061">
        <v>4.9830990289999999</v>
      </c>
      <c r="D1061">
        <v>119.63768589999999</v>
      </c>
      <c r="E1061">
        <v>11793.920630000001</v>
      </c>
      <c r="F1061">
        <v>10105.607239999999</v>
      </c>
      <c r="G1061">
        <v>9632.7321730000003</v>
      </c>
      <c r="H1061">
        <v>21935.565070000001</v>
      </c>
      <c r="I1061">
        <v>13578.29774</v>
      </c>
      <c r="J1061">
        <v>22384.620940000001</v>
      </c>
      <c r="K1061">
        <v>2425.0388760000001</v>
      </c>
      <c r="L1061">
        <v>1793.5265670000001</v>
      </c>
      <c r="M1061">
        <v>1035.4426739999999</v>
      </c>
      <c r="N1061">
        <v>4168.3253649999997</v>
      </c>
      <c r="O1061">
        <v>4.8288395639999999</v>
      </c>
      <c r="P1061">
        <v>10649.886710000001</v>
      </c>
      <c r="Q1061">
        <v>16497.414280000001</v>
      </c>
    </row>
    <row r="1062" spans="1:17">
      <c r="A1062" t="s">
        <v>10808</v>
      </c>
      <c r="B1062" s="14" t="s">
        <v>10809</v>
      </c>
      <c r="C1062">
        <v>1.179926663</v>
      </c>
      <c r="D1062">
        <v>0</v>
      </c>
      <c r="E1062">
        <v>0.12552988300000001</v>
      </c>
      <c r="F1062">
        <v>0.16061102999999999</v>
      </c>
      <c r="G1062">
        <v>0</v>
      </c>
      <c r="H1062">
        <v>0</v>
      </c>
      <c r="I1062">
        <v>0</v>
      </c>
      <c r="J1062">
        <v>0</v>
      </c>
      <c r="K1062">
        <v>0.53527342099999997</v>
      </c>
      <c r="L1062">
        <v>0.74554569999999998</v>
      </c>
      <c r="M1062">
        <v>0</v>
      </c>
      <c r="N1062">
        <v>0.29090370199999999</v>
      </c>
      <c r="O1062">
        <v>0</v>
      </c>
      <c r="P1062">
        <v>0</v>
      </c>
      <c r="Q1062">
        <v>0.81111960599999999</v>
      </c>
    </row>
    <row r="1063" spans="1:17">
      <c r="A1063" t="s">
        <v>10810</v>
      </c>
      <c r="B1063" s="14" t="s">
        <v>10811</v>
      </c>
      <c r="C1063">
        <v>297.50453520000002</v>
      </c>
      <c r="D1063">
        <v>26.182318630000001</v>
      </c>
      <c r="E1063">
        <v>34.252315070000002</v>
      </c>
      <c r="F1063">
        <v>20.89528366</v>
      </c>
      <c r="G1063">
        <v>22.98903906</v>
      </c>
      <c r="H1063">
        <v>33.912239679999999</v>
      </c>
      <c r="I1063">
        <v>85.186473269999993</v>
      </c>
      <c r="J1063">
        <v>87.828899530000001</v>
      </c>
      <c r="K1063">
        <v>91.20777373</v>
      </c>
      <c r="L1063">
        <v>206.86440719999999</v>
      </c>
      <c r="M1063">
        <v>130.38214360000001</v>
      </c>
      <c r="N1063">
        <v>73.180462610000006</v>
      </c>
      <c r="O1063">
        <v>248.2382068</v>
      </c>
      <c r="P1063">
        <v>42.393163610000002</v>
      </c>
      <c r="Q1063">
        <v>88.716206929999998</v>
      </c>
    </row>
    <row r="1064" spans="1:17">
      <c r="A1064" t="s">
        <v>10812</v>
      </c>
      <c r="B1064" s="14" t="s">
        <v>2129</v>
      </c>
      <c r="C1064">
        <v>3.0590691259999998</v>
      </c>
      <c r="D1064">
        <v>1.468320182</v>
      </c>
      <c r="E1064">
        <v>2.2238936030000001</v>
      </c>
      <c r="F1064">
        <v>2.1513946599999998</v>
      </c>
      <c r="G1064">
        <v>0.96844729900000004</v>
      </c>
      <c r="H1064">
        <v>3.7203627049999999</v>
      </c>
      <c r="I1064">
        <v>1.4870334700000001</v>
      </c>
      <c r="J1064">
        <v>1.615830638</v>
      </c>
      <c r="K1064">
        <v>3.0067827980000001</v>
      </c>
      <c r="L1064">
        <v>2.2550456360000002</v>
      </c>
      <c r="M1064">
        <v>5.8720254299999999</v>
      </c>
      <c r="N1064">
        <v>2.3882834819999998</v>
      </c>
      <c r="O1064">
        <v>2.2585683460000001</v>
      </c>
      <c r="P1064">
        <v>1.3003790930000001</v>
      </c>
      <c r="Q1064">
        <v>1.401935122</v>
      </c>
    </row>
    <row r="1065" spans="1:17">
      <c r="A1065" t="s">
        <v>10813</v>
      </c>
      <c r="B1065" s="14" t="s">
        <v>10814</v>
      </c>
      <c r="C1065">
        <v>0</v>
      </c>
      <c r="D1065">
        <v>0</v>
      </c>
      <c r="E1065">
        <v>0.226471438</v>
      </c>
      <c r="F1065">
        <v>0</v>
      </c>
      <c r="G1065">
        <v>0</v>
      </c>
      <c r="H1065">
        <v>0</v>
      </c>
      <c r="I1065">
        <v>15.52186998</v>
      </c>
      <c r="J1065">
        <v>0</v>
      </c>
      <c r="K1065">
        <v>0.96569947099999998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</row>
    <row r="1066" spans="1:17">
      <c r="A1066" t="s">
        <v>10815</v>
      </c>
      <c r="B1066" s="14" t="s">
        <v>4561</v>
      </c>
      <c r="C1066">
        <v>87.738136470000001</v>
      </c>
      <c r="D1066">
        <v>6.2555652730000002</v>
      </c>
      <c r="E1066">
        <v>3.2187149439999998</v>
      </c>
      <c r="F1066">
        <v>2.3336645370000002</v>
      </c>
      <c r="G1066">
        <v>3.4829273500000002</v>
      </c>
      <c r="H1066">
        <v>15.10523203</v>
      </c>
      <c r="I1066">
        <v>30.149195070000001</v>
      </c>
      <c r="J1066">
        <v>8.0542942550000003</v>
      </c>
      <c r="K1066">
        <v>33.626150819999999</v>
      </c>
      <c r="L1066">
        <v>42.056424100000001</v>
      </c>
      <c r="M1066">
        <v>44.524148869999998</v>
      </c>
      <c r="N1066">
        <v>8.2671351299999998</v>
      </c>
      <c r="O1066">
        <v>52.493099479999998</v>
      </c>
      <c r="P1066">
        <v>6.7330552890000002</v>
      </c>
      <c r="Q1066">
        <v>18.718144760000001</v>
      </c>
    </row>
    <row r="1067" spans="1:17">
      <c r="A1067" t="s">
        <v>10816</v>
      </c>
      <c r="B1067" s="14" t="s">
        <v>10817</v>
      </c>
      <c r="C1067">
        <v>462.53125180000001</v>
      </c>
      <c r="D1067">
        <v>2.4396704570000001</v>
      </c>
      <c r="E1067">
        <v>1.7574183590000001</v>
      </c>
      <c r="F1067">
        <v>1.499036279</v>
      </c>
      <c r="G1067">
        <v>0</v>
      </c>
      <c r="H1067">
        <v>0</v>
      </c>
      <c r="I1067">
        <v>32.119922940000002</v>
      </c>
      <c r="J1067">
        <v>13.26273787</v>
      </c>
      <c r="K1067">
        <v>89.925934749999996</v>
      </c>
      <c r="L1067">
        <v>403.58873890000001</v>
      </c>
      <c r="M1067">
        <v>116.2661035</v>
      </c>
      <c r="N1067">
        <v>12.2179555</v>
      </c>
      <c r="O1067">
        <v>103.6682871</v>
      </c>
      <c r="P1067">
        <v>4.1306159420000004</v>
      </c>
      <c r="Q1067">
        <v>30.281798630000001</v>
      </c>
    </row>
    <row r="1068" spans="1:17">
      <c r="A1068" t="s">
        <v>10816</v>
      </c>
      <c r="B1068" s="14" t="s">
        <v>5587</v>
      </c>
      <c r="C1068">
        <v>7.656265705</v>
      </c>
      <c r="D1068">
        <v>1.5162277770000001</v>
      </c>
      <c r="E1068">
        <v>0.95028942199999999</v>
      </c>
      <c r="F1068">
        <v>1.089538307</v>
      </c>
      <c r="G1068">
        <v>0.68107861700000005</v>
      </c>
      <c r="H1068">
        <v>1.0246948140000001</v>
      </c>
      <c r="I1068">
        <v>2.0300513100000002</v>
      </c>
      <c r="J1068">
        <v>2.4558810150000001</v>
      </c>
      <c r="K1068">
        <v>4.8415180229999999</v>
      </c>
      <c r="L1068">
        <v>4.1779878410000002</v>
      </c>
      <c r="M1068">
        <v>4.0081521899999997</v>
      </c>
      <c r="N1068">
        <v>1.9305056089999999</v>
      </c>
      <c r="O1068">
        <v>5.9097090300000001</v>
      </c>
      <c r="P1068">
        <v>2.4017907300000001</v>
      </c>
      <c r="Q1068">
        <v>2.153112438</v>
      </c>
    </row>
    <row r="1069" spans="1:17">
      <c r="A1069" t="s">
        <v>10818</v>
      </c>
      <c r="B1069" s="14" t="s">
        <v>7706</v>
      </c>
      <c r="C1069">
        <v>1.4014966019999999</v>
      </c>
      <c r="D1069">
        <v>1.4488993100000001</v>
      </c>
      <c r="E1069">
        <v>1.4413216179999999</v>
      </c>
      <c r="F1069">
        <v>1.9713005370000001</v>
      </c>
      <c r="G1069">
        <v>1.371402644</v>
      </c>
      <c r="H1069">
        <v>0.35883469800000001</v>
      </c>
      <c r="I1069">
        <v>3.406383231</v>
      </c>
      <c r="J1069">
        <v>5.2116021650000004</v>
      </c>
      <c r="K1069">
        <v>1.6954361760000001</v>
      </c>
      <c r="L1069">
        <v>2.0662748469999999</v>
      </c>
      <c r="M1069">
        <v>0</v>
      </c>
      <c r="N1069">
        <v>4.5494838059999996</v>
      </c>
      <c r="O1069">
        <v>2.586878338</v>
      </c>
      <c r="P1069">
        <v>4.9062745909999999</v>
      </c>
      <c r="Q1069">
        <v>2.2480124830000001</v>
      </c>
    </row>
    <row r="1070" spans="1:17">
      <c r="A1070" t="s">
        <v>10819</v>
      </c>
      <c r="B1070" s="14" t="s">
        <v>7718</v>
      </c>
      <c r="C1070">
        <v>98.623942970000002</v>
      </c>
      <c r="D1070">
        <v>3.482750164</v>
      </c>
      <c r="E1070">
        <v>0.845791874</v>
      </c>
      <c r="F1070">
        <v>0.58495172200000001</v>
      </c>
      <c r="G1070">
        <v>1.0883694939999999</v>
      </c>
      <c r="H1070">
        <v>1.086523584</v>
      </c>
      <c r="I1070">
        <v>2.245637173</v>
      </c>
      <c r="J1070">
        <v>1.7977587070000001</v>
      </c>
      <c r="K1070">
        <v>4.8412259649999996</v>
      </c>
      <c r="L1070">
        <v>19.799112959999999</v>
      </c>
      <c r="M1070">
        <v>1.787271008</v>
      </c>
      <c r="N1070">
        <v>1.04182474</v>
      </c>
      <c r="O1070">
        <v>2.8555260570000001</v>
      </c>
      <c r="P1070">
        <v>1.305592708</v>
      </c>
      <c r="Q1070">
        <v>1.6493890710000001</v>
      </c>
    </row>
    <row r="1071" spans="1:17">
      <c r="A1071" t="s">
        <v>10820</v>
      </c>
      <c r="B1071" s="14" t="s">
        <v>2230</v>
      </c>
      <c r="C1071">
        <v>0.47197066500000001</v>
      </c>
      <c r="D1071">
        <v>0.104557305</v>
      </c>
      <c r="E1071">
        <v>0.55233148399999998</v>
      </c>
      <c r="F1071">
        <v>0.256977648</v>
      </c>
      <c r="G1071">
        <v>0.32600200000000001</v>
      </c>
      <c r="H1071">
        <v>0.72505113799999998</v>
      </c>
      <c r="I1071">
        <v>0</v>
      </c>
      <c r="J1071">
        <v>0.239327601</v>
      </c>
      <c r="K1071">
        <v>0.85643747400000003</v>
      </c>
      <c r="L1071">
        <v>0.89465483999999995</v>
      </c>
      <c r="M1071">
        <v>0</v>
      </c>
      <c r="N1071">
        <v>1.047253328</v>
      </c>
      <c r="O1071">
        <v>0</v>
      </c>
      <c r="P1071">
        <v>0.35405279499999998</v>
      </c>
      <c r="Q1071">
        <v>0.64889568500000006</v>
      </c>
    </row>
    <row r="1072" spans="1:17">
      <c r="A1072" t="s">
        <v>10821</v>
      </c>
      <c r="B1072" s="14" t="s">
        <v>10822</v>
      </c>
      <c r="C1072">
        <v>1.8477598749999999</v>
      </c>
      <c r="D1072">
        <v>0.20467034000000001</v>
      </c>
      <c r="E1072">
        <v>0.39315846999999998</v>
      </c>
      <c r="F1072">
        <v>0.25151615399999999</v>
      </c>
      <c r="G1072">
        <v>0.79768386499999999</v>
      </c>
      <c r="H1072">
        <v>2.12892532</v>
      </c>
      <c r="I1072">
        <v>5.3892488160000003</v>
      </c>
      <c r="J1072">
        <v>0.23424122</v>
      </c>
      <c r="K1072">
        <v>2.0955894559999999</v>
      </c>
      <c r="L1072">
        <v>0.58376061499999998</v>
      </c>
      <c r="M1072">
        <v>0</v>
      </c>
      <c r="N1072">
        <v>0.22777694800000001</v>
      </c>
      <c r="O1072">
        <v>0</v>
      </c>
      <c r="P1072">
        <v>0</v>
      </c>
      <c r="Q1072">
        <v>0</v>
      </c>
    </row>
    <row r="1073" spans="1:17">
      <c r="A1073" t="s">
        <v>10823</v>
      </c>
      <c r="B1073" s="14" t="s">
        <v>8688</v>
      </c>
      <c r="C1073">
        <v>6.0983256280000004</v>
      </c>
      <c r="D1073">
        <v>0.92435700600000004</v>
      </c>
      <c r="E1073">
        <v>1.138224326</v>
      </c>
      <c r="F1073">
        <v>0.84466422500000005</v>
      </c>
      <c r="G1073">
        <v>1.1823906740000001</v>
      </c>
      <c r="H1073">
        <v>0.86287659699999997</v>
      </c>
      <c r="I1073">
        <v>0.312045884</v>
      </c>
      <c r="J1073">
        <v>2.2243206409999998</v>
      </c>
      <c r="K1073">
        <v>3.0091795960000001</v>
      </c>
      <c r="L1073">
        <v>4.056077642</v>
      </c>
      <c r="M1073">
        <v>1.4375813550000001</v>
      </c>
      <c r="N1073">
        <v>1.121034345</v>
      </c>
      <c r="O1073">
        <v>2.1327672600000001</v>
      </c>
      <c r="P1073">
        <v>0.81863243399999996</v>
      </c>
      <c r="Q1073">
        <v>1.3238480619999999</v>
      </c>
    </row>
    <row r="1074" spans="1:17">
      <c r="A1074" t="s">
        <v>10824</v>
      </c>
      <c r="B1074" s="14" t="s">
        <v>2217</v>
      </c>
      <c r="C1074">
        <v>1.4908820650000001</v>
      </c>
      <c r="D1074">
        <v>0.33028029599999997</v>
      </c>
      <c r="E1074">
        <v>1.0045411799999999</v>
      </c>
      <c r="F1074">
        <v>0.947044581</v>
      </c>
      <c r="G1074">
        <v>0.25744742799999998</v>
      </c>
      <c r="H1074">
        <v>1.145161995</v>
      </c>
      <c r="I1074">
        <v>0.724727503</v>
      </c>
      <c r="J1074">
        <v>0.440999264</v>
      </c>
      <c r="K1074">
        <v>1.3526765160000001</v>
      </c>
      <c r="L1074">
        <v>1.884050505</v>
      </c>
      <c r="M1074">
        <v>0.95393914899999999</v>
      </c>
      <c r="N1074">
        <v>1.1639648739999999</v>
      </c>
      <c r="O1074">
        <v>1.100746306</v>
      </c>
      <c r="P1074">
        <v>0.745598545</v>
      </c>
      <c r="Q1074">
        <v>1.366507159</v>
      </c>
    </row>
    <row r="1075" spans="1:17">
      <c r="A1075" t="s">
        <v>10825</v>
      </c>
      <c r="B1075" s="14" t="s">
        <v>5243</v>
      </c>
      <c r="C1075">
        <v>24.266416270000001</v>
      </c>
      <c r="D1075">
        <v>2.071418312</v>
      </c>
      <c r="E1075">
        <v>1.385565688</v>
      </c>
      <c r="F1075">
        <v>0.92427102100000003</v>
      </c>
      <c r="G1075">
        <v>1.2494180420000001</v>
      </c>
      <c r="H1075">
        <v>1.581774298</v>
      </c>
      <c r="I1075">
        <v>4.220609821</v>
      </c>
      <c r="J1075">
        <v>3.019817604</v>
      </c>
      <c r="K1075">
        <v>5.5042266890000002</v>
      </c>
      <c r="L1075">
        <v>6.1191014990000001</v>
      </c>
      <c r="M1075">
        <v>8.9742275439999997</v>
      </c>
      <c r="N1075">
        <v>2.8404276589999999</v>
      </c>
      <c r="O1075">
        <v>8.1363250530000002</v>
      </c>
      <c r="P1075">
        <v>1.636659147</v>
      </c>
      <c r="Q1075">
        <v>5.2034087949999996</v>
      </c>
    </row>
    <row r="1076" spans="1:17">
      <c r="A1076" t="s">
        <v>10826</v>
      </c>
      <c r="B1076" s="14" t="s">
        <v>7698</v>
      </c>
      <c r="C1076">
        <v>29.22528806</v>
      </c>
      <c r="D1076">
        <v>8.3362930150000008</v>
      </c>
      <c r="E1076">
        <v>7.2141942370000001</v>
      </c>
      <c r="F1076">
        <v>5.7721910369999998</v>
      </c>
      <c r="G1076">
        <v>7.7184215429999998</v>
      </c>
      <c r="H1076">
        <v>13.86509388</v>
      </c>
      <c r="I1076">
        <v>8.0782646170000003</v>
      </c>
      <c r="J1076">
        <v>8.9111340699999992</v>
      </c>
      <c r="K1076">
        <v>15.51104525</v>
      </c>
      <c r="L1076">
        <v>23.656075399999999</v>
      </c>
      <c r="M1076">
        <v>10.99986262</v>
      </c>
      <c r="N1076">
        <v>4.7799972359999998</v>
      </c>
      <c r="O1076">
        <v>18.404406959999999</v>
      </c>
      <c r="P1076">
        <v>3.4676539929999999</v>
      </c>
      <c r="Q1076">
        <v>7.2220408970000003</v>
      </c>
    </row>
    <row r="1077" spans="1:17">
      <c r="A1077" t="s">
        <v>10827</v>
      </c>
      <c r="B1077" s="14" t="s">
        <v>6052</v>
      </c>
      <c r="C1077">
        <v>2.285069241</v>
      </c>
      <c r="D1077">
        <v>1.472638103</v>
      </c>
      <c r="E1077">
        <v>1.3260198889999999</v>
      </c>
      <c r="F1077">
        <v>1.8945315149999999</v>
      </c>
      <c r="G1077">
        <v>1.2555094630000001</v>
      </c>
      <c r="H1077">
        <v>1.4360607919999999</v>
      </c>
      <c r="I1077">
        <v>0.90882578800000002</v>
      </c>
      <c r="J1077">
        <v>6.6099502399999999</v>
      </c>
      <c r="K1077">
        <v>0.65966794900000003</v>
      </c>
      <c r="L1077">
        <v>2.1001287319999999</v>
      </c>
      <c r="M1077">
        <v>0.79750848399999996</v>
      </c>
      <c r="N1077">
        <v>0.89627020999999996</v>
      </c>
      <c r="O1077">
        <v>4.6012081499999997</v>
      </c>
      <c r="P1077">
        <v>3.147828547</v>
      </c>
      <c r="Q1077">
        <v>1.999238466</v>
      </c>
    </row>
    <row r="1078" spans="1:17">
      <c r="A1078" t="s">
        <v>10828</v>
      </c>
      <c r="B1078" s="14" t="s">
        <v>5298</v>
      </c>
      <c r="C1078">
        <v>5.2394612030000003</v>
      </c>
      <c r="D1078">
        <v>2.6696470040000002</v>
      </c>
      <c r="E1078">
        <v>1.8617664679999999</v>
      </c>
      <c r="F1078">
        <v>1.9684122669999999</v>
      </c>
      <c r="G1078">
        <v>1.5742769759999999</v>
      </c>
      <c r="H1078">
        <v>4.0647294020000002</v>
      </c>
      <c r="I1078">
        <v>3.6675882579999999</v>
      </c>
      <c r="J1078">
        <v>6.5756639850000003</v>
      </c>
      <c r="K1078">
        <v>5.0389860249999998</v>
      </c>
      <c r="L1078">
        <v>3.376805568</v>
      </c>
      <c r="M1078">
        <v>1.8103300929999999</v>
      </c>
      <c r="N1078">
        <v>3.177722503</v>
      </c>
      <c r="O1078">
        <v>3.7136571639999998</v>
      </c>
      <c r="P1078">
        <v>3.3801665600000002</v>
      </c>
      <c r="Q1078">
        <v>2.7373485820000001</v>
      </c>
    </row>
    <row r="1079" spans="1:17">
      <c r="A1079" t="s">
        <v>10829</v>
      </c>
      <c r="B1079" s="14" t="s">
        <v>2161</v>
      </c>
      <c r="C1079">
        <v>29.802271380000001</v>
      </c>
      <c r="D1079">
        <v>5.6590294099999996</v>
      </c>
      <c r="E1079">
        <v>4.982371638</v>
      </c>
      <c r="F1079">
        <v>4.0566703430000004</v>
      </c>
      <c r="G1079">
        <v>2.9407396910000001</v>
      </c>
      <c r="H1079">
        <v>9.8106146200000008</v>
      </c>
      <c r="I1079">
        <v>0</v>
      </c>
      <c r="J1079">
        <v>7.5560904869999996</v>
      </c>
      <c r="K1079">
        <v>7.7255957689999999</v>
      </c>
      <c r="L1079">
        <v>29.591246850000001</v>
      </c>
      <c r="M1079">
        <v>8.1724065259999996</v>
      </c>
      <c r="N1079">
        <v>1.049652534</v>
      </c>
      <c r="O1079">
        <v>4.7150524750000002</v>
      </c>
      <c r="P1079">
        <v>7.66506051</v>
      </c>
      <c r="Q1079">
        <v>11.706880910000001</v>
      </c>
    </row>
    <row r="1080" spans="1:17">
      <c r="A1080" t="s">
        <v>10830</v>
      </c>
      <c r="B1080" s="14" t="s">
        <v>10831</v>
      </c>
      <c r="C1080">
        <v>2.9259315020000001</v>
      </c>
      <c r="D1080">
        <v>9.2598828060000002</v>
      </c>
      <c r="E1080">
        <v>7.1150540869999999</v>
      </c>
      <c r="F1080">
        <v>12.06208342</v>
      </c>
      <c r="G1080">
        <v>6.3517596149999997</v>
      </c>
      <c r="H1080">
        <v>3.3711575539999998</v>
      </c>
      <c r="I1080">
        <v>29.259039120000001</v>
      </c>
      <c r="J1080">
        <v>9.9618902630000008</v>
      </c>
      <c r="K1080">
        <v>14.98007095</v>
      </c>
      <c r="L1080">
        <v>4.4898754199999997</v>
      </c>
      <c r="M1080">
        <v>7.2211648759999996</v>
      </c>
      <c r="N1080">
        <v>9.5839225809999995</v>
      </c>
      <c r="O1080">
        <v>4.1662356389999999</v>
      </c>
      <c r="P1080">
        <v>24.95928863</v>
      </c>
      <c r="Q1080">
        <v>9.482218069</v>
      </c>
    </row>
    <row r="1081" spans="1:17">
      <c r="A1081" t="e">
        <v>#N/A</v>
      </c>
      <c r="B1081" s="14" t="s">
        <v>10832</v>
      </c>
      <c r="C1081">
        <v>5.5432796240000002</v>
      </c>
      <c r="D1081">
        <v>0.36840661299999999</v>
      </c>
      <c r="E1081">
        <v>1.0025540980000001</v>
      </c>
      <c r="F1081">
        <v>0.52818392400000003</v>
      </c>
      <c r="G1081">
        <v>0.76577651000000002</v>
      </c>
      <c r="H1081">
        <v>0.42578506399999999</v>
      </c>
      <c r="I1081">
        <v>0</v>
      </c>
      <c r="J1081">
        <v>1.335174954</v>
      </c>
      <c r="K1081">
        <v>1.508824409</v>
      </c>
      <c r="L1081">
        <v>1.050769107</v>
      </c>
      <c r="M1081">
        <v>4.2562331980000003</v>
      </c>
      <c r="N1081">
        <v>1.2983286039999999</v>
      </c>
      <c r="O1081">
        <v>3.0695308059999999</v>
      </c>
      <c r="P1081">
        <v>1.413834987</v>
      </c>
      <c r="Q1081">
        <v>2.2863774139999999</v>
      </c>
    </row>
    <row r="1082" spans="1:17">
      <c r="A1082" t="e">
        <v>#N/A</v>
      </c>
      <c r="B1082" s="14" t="s">
        <v>10833</v>
      </c>
      <c r="C1082">
        <v>6.9579421640000003</v>
      </c>
      <c r="D1082">
        <v>1.5414171619999999</v>
      </c>
      <c r="E1082">
        <v>3.0045061149999999</v>
      </c>
      <c r="F1082">
        <v>1.3928112109999999</v>
      </c>
      <c r="G1082">
        <v>1.6255674550000001</v>
      </c>
      <c r="H1082">
        <v>0.94314134599999999</v>
      </c>
      <c r="I1082">
        <v>1.1937533300000001</v>
      </c>
      <c r="J1082">
        <v>4.6178485890000003</v>
      </c>
      <c r="K1082">
        <v>2.9707940119999998</v>
      </c>
      <c r="L1082">
        <v>2.8447482110000002</v>
      </c>
      <c r="M1082">
        <v>2.3569576799999998</v>
      </c>
      <c r="N1082">
        <v>1.311805595</v>
      </c>
      <c r="O1082">
        <v>7.2524890409999996</v>
      </c>
      <c r="P1082">
        <v>2.1492302969999999</v>
      </c>
      <c r="Q1082">
        <v>3.6576751320000001</v>
      </c>
    </row>
    <row r="1083" spans="1:17">
      <c r="A1083" t="s">
        <v>10834</v>
      </c>
      <c r="B1083" s="14" t="s">
        <v>1812</v>
      </c>
      <c r="C1083">
        <v>1.6480518740000001</v>
      </c>
      <c r="D1083">
        <v>6.7239005350000003</v>
      </c>
      <c r="E1083">
        <v>6.6918657189999999</v>
      </c>
      <c r="F1083">
        <v>6.6925713480000004</v>
      </c>
      <c r="G1083">
        <v>4.62455032</v>
      </c>
      <c r="H1083">
        <v>15.665336249999999</v>
      </c>
      <c r="I1083">
        <v>4.6064904459999996</v>
      </c>
      <c r="J1083">
        <v>11.473418499999999</v>
      </c>
      <c r="K1083">
        <v>5.108861718</v>
      </c>
      <c r="L1083">
        <v>2.7768912000000001</v>
      </c>
      <c r="M1083">
        <v>0.52725203399999998</v>
      </c>
      <c r="N1083">
        <v>7.3137079800000002</v>
      </c>
      <c r="O1083">
        <v>1.673083136</v>
      </c>
      <c r="P1083">
        <v>8.9631755959999992</v>
      </c>
      <c r="Q1083">
        <v>6.6087230970000004</v>
      </c>
    </row>
    <row r="1084" spans="1:17">
      <c r="A1084" t="s">
        <v>10835</v>
      </c>
      <c r="B1084" s="14" t="s">
        <v>9328</v>
      </c>
      <c r="C1084">
        <v>9.377255495</v>
      </c>
      <c r="D1084">
        <v>0.58166530000000005</v>
      </c>
      <c r="E1084">
        <v>0.99762622599999995</v>
      </c>
      <c r="F1084">
        <v>0.56162803400000005</v>
      </c>
      <c r="G1084">
        <v>0.90679484600000004</v>
      </c>
      <c r="H1084">
        <v>0.57622138499999997</v>
      </c>
      <c r="I1084">
        <v>0</v>
      </c>
      <c r="J1084">
        <v>0.76080526999999998</v>
      </c>
      <c r="K1084">
        <v>1.191117059</v>
      </c>
      <c r="L1084">
        <v>3.555054427</v>
      </c>
      <c r="M1084">
        <v>0</v>
      </c>
      <c r="N1084">
        <v>1.618333494</v>
      </c>
      <c r="O1084">
        <v>3.738638339</v>
      </c>
      <c r="P1084">
        <v>0.956682166</v>
      </c>
      <c r="Q1084">
        <v>0.77354730800000004</v>
      </c>
    </row>
    <row r="1085" spans="1:17">
      <c r="A1085" t="s">
        <v>10836</v>
      </c>
      <c r="B1085" s="14" t="s">
        <v>5796</v>
      </c>
      <c r="C1085">
        <v>4.4016686260000002</v>
      </c>
      <c r="D1085">
        <v>0.801762851</v>
      </c>
      <c r="E1085">
        <v>0.72844200100000001</v>
      </c>
      <c r="F1085">
        <v>0.71898353000000004</v>
      </c>
      <c r="G1085">
        <v>0.64185021900000006</v>
      </c>
      <c r="H1085">
        <v>0.63862717099999999</v>
      </c>
      <c r="I1085">
        <v>0.85587194</v>
      </c>
      <c r="J1085">
        <v>1.078802322</v>
      </c>
      <c r="K1085">
        <v>1.819321078</v>
      </c>
      <c r="L1085">
        <v>1.3597114850000001</v>
      </c>
      <c r="M1085">
        <v>2.2531220269999999</v>
      </c>
      <c r="N1085">
        <v>0.68729616999999998</v>
      </c>
      <c r="O1085">
        <v>3.6831461540000001</v>
      </c>
      <c r="P1085">
        <v>0.71909112200000003</v>
      </c>
      <c r="Q1085">
        <v>1.0758573650000001</v>
      </c>
    </row>
    <row r="1086" spans="1:17">
      <c r="A1086" t="e">
        <v>#N/A</v>
      </c>
      <c r="B1086" s="14" t="s">
        <v>10837</v>
      </c>
      <c r="C1086">
        <v>15.11282361</v>
      </c>
      <c r="D1086">
        <v>1.528433162</v>
      </c>
      <c r="E1086">
        <v>2.236968477</v>
      </c>
      <c r="F1086">
        <v>2.4149152470000002</v>
      </c>
      <c r="G1086">
        <v>1.645246768</v>
      </c>
      <c r="H1086">
        <v>1.135596203</v>
      </c>
      <c r="I1086">
        <v>11.97789489</v>
      </c>
      <c r="J1086">
        <v>4.2065586149999996</v>
      </c>
      <c r="K1086">
        <v>5.365509233</v>
      </c>
      <c r="L1086">
        <v>10.17192423</v>
      </c>
      <c r="M1086">
        <v>7.5677654710000004</v>
      </c>
      <c r="N1086">
        <v>4.2524705889999996</v>
      </c>
      <c r="O1086">
        <v>9.0962627309999995</v>
      </c>
      <c r="P1086">
        <v>5.9149631620000003</v>
      </c>
      <c r="Q1086">
        <v>2.2584873679999999</v>
      </c>
    </row>
    <row r="1087" spans="1:17">
      <c r="A1087" t="s">
        <v>10838</v>
      </c>
      <c r="B1087" s="14" t="s">
        <v>8038</v>
      </c>
      <c r="C1087">
        <v>18.783501739999998</v>
      </c>
      <c r="D1087">
        <v>2.357028948</v>
      </c>
      <c r="E1087">
        <v>1.201796906</v>
      </c>
      <c r="F1087">
        <v>0.94762550999999995</v>
      </c>
      <c r="G1087">
        <v>1.3609339220000001</v>
      </c>
      <c r="H1087">
        <v>2.320555685</v>
      </c>
      <c r="I1087">
        <v>6.5128660549999999</v>
      </c>
      <c r="J1087">
        <v>2.7475288130000002</v>
      </c>
      <c r="K1087">
        <v>3.8732411990000002</v>
      </c>
      <c r="L1087">
        <v>6.7227164740000003</v>
      </c>
      <c r="M1087">
        <v>5.7991854199999997</v>
      </c>
      <c r="N1087">
        <v>1.732561013</v>
      </c>
      <c r="O1087">
        <v>13.092368990000001</v>
      </c>
      <c r="P1087">
        <v>2.148077947</v>
      </c>
      <c r="Q1087">
        <v>4.3342269040000003</v>
      </c>
    </row>
    <row r="1088" spans="1:17">
      <c r="A1088" t="s">
        <v>10839</v>
      </c>
      <c r="B1088" s="14" t="s">
        <v>8129</v>
      </c>
      <c r="C1088">
        <v>22.086417350000001</v>
      </c>
      <c r="D1088">
        <v>175.2205295</v>
      </c>
      <c r="E1088">
        <v>94.299416010000002</v>
      </c>
      <c r="F1088">
        <v>257.86903089999998</v>
      </c>
      <c r="G1088">
        <v>74.767045469999999</v>
      </c>
      <c r="H1088">
        <v>74.421085169999998</v>
      </c>
      <c r="I1088">
        <v>34.032208969999999</v>
      </c>
      <c r="J1088">
        <v>83.891448339999997</v>
      </c>
      <c r="K1088">
        <v>169.38622090000001</v>
      </c>
      <c r="L1088">
        <v>31.070673469999999</v>
      </c>
      <c r="M1088">
        <v>15.998454750000001</v>
      </c>
      <c r="N1088">
        <v>78.648208319999995</v>
      </c>
      <c r="O1088">
        <v>13.845411410000001</v>
      </c>
      <c r="P1088">
        <v>344.55839229999998</v>
      </c>
      <c r="Q1088">
        <v>167.2985343</v>
      </c>
    </row>
    <row r="1089" spans="1:17">
      <c r="A1089" t="s">
        <v>10840</v>
      </c>
      <c r="B1089" s="14" t="s">
        <v>7533</v>
      </c>
      <c r="C1089">
        <v>2.9348429679999999</v>
      </c>
      <c r="D1089">
        <v>5.2942087320000004</v>
      </c>
      <c r="E1089">
        <v>3.5014553610000001</v>
      </c>
      <c r="F1089">
        <v>3.9092887730000001</v>
      </c>
      <c r="G1089">
        <v>4.4525336610000004</v>
      </c>
      <c r="H1089">
        <v>2.334793479</v>
      </c>
      <c r="I1089">
        <v>6.419908457</v>
      </c>
      <c r="J1089">
        <v>8.4508762569999991</v>
      </c>
      <c r="K1089">
        <v>6.4667550370000004</v>
      </c>
      <c r="L1089">
        <v>5.6956663880000002</v>
      </c>
      <c r="M1089">
        <v>2.0119884090000002</v>
      </c>
      <c r="N1089">
        <v>5.7626989760000003</v>
      </c>
      <c r="O1089">
        <v>2.3216248230000001</v>
      </c>
      <c r="P1089">
        <v>15.442632700000001</v>
      </c>
      <c r="Q1089">
        <v>5.476086682</v>
      </c>
    </row>
    <row r="1090" spans="1:17">
      <c r="A1090" t="s">
        <v>10841</v>
      </c>
      <c r="B1090" s="14" t="s">
        <v>3943</v>
      </c>
      <c r="C1090">
        <v>2.6710520930000001</v>
      </c>
      <c r="D1090">
        <v>1.906677414</v>
      </c>
      <c r="E1090">
        <v>1.4524118669999999</v>
      </c>
      <c r="F1090">
        <v>1.898707468</v>
      </c>
      <c r="G1090">
        <v>1.2555996899999999</v>
      </c>
      <c r="H1090">
        <v>2.6215691959999998</v>
      </c>
      <c r="I1090">
        <v>2.596831715</v>
      </c>
      <c r="J1090">
        <v>3.254421089</v>
      </c>
      <c r="K1090">
        <v>3.702484138</v>
      </c>
      <c r="L1090">
        <v>3.6567369040000002</v>
      </c>
      <c r="M1090">
        <v>9.1150376780000002</v>
      </c>
      <c r="N1090">
        <v>2.268275365</v>
      </c>
      <c r="O1090">
        <v>5.4232421750000004</v>
      </c>
      <c r="P1090">
        <v>2.2708740170000001</v>
      </c>
      <c r="Q1090">
        <v>2.754250909</v>
      </c>
    </row>
    <row r="1091" spans="1:17">
      <c r="A1091" t="s">
        <v>10842</v>
      </c>
      <c r="B1091" s="14" t="s">
        <v>5813</v>
      </c>
      <c r="C1091">
        <v>3.7093502869999999</v>
      </c>
      <c r="D1091">
        <v>1.150443404</v>
      </c>
      <c r="E1091">
        <v>0.97342034899999996</v>
      </c>
      <c r="F1091">
        <v>1.043490823</v>
      </c>
      <c r="G1091">
        <v>0.85404715600000003</v>
      </c>
      <c r="H1091">
        <v>1.3296222209999999</v>
      </c>
      <c r="I1091">
        <v>2.5243951419999999</v>
      </c>
      <c r="J1091">
        <v>1.724197722</v>
      </c>
      <c r="K1091">
        <v>1.45837968</v>
      </c>
      <c r="L1091">
        <v>2.0312772059999999</v>
      </c>
      <c r="M1091">
        <v>1.898738762</v>
      </c>
      <c r="N1091">
        <v>3.8104901130000002</v>
      </c>
      <c r="O1091">
        <v>2.190946539</v>
      </c>
      <c r="P1091">
        <v>3.6730327379999999</v>
      </c>
      <c r="Q1091">
        <v>2.0399415250000001</v>
      </c>
    </row>
    <row r="1092" spans="1:17">
      <c r="A1092" t="s">
        <v>10843</v>
      </c>
      <c r="B1092" s="14" t="s">
        <v>8130</v>
      </c>
      <c r="C1092">
        <v>29.498166569999999</v>
      </c>
      <c r="D1092">
        <v>182.36024130000001</v>
      </c>
      <c r="E1092">
        <v>150.41433610000001</v>
      </c>
      <c r="F1092">
        <v>223.72171689999999</v>
      </c>
      <c r="G1092">
        <v>98.519722060000007</v>
      </c>
      <c r="H1092">
        <v>114.6220548</v>
      </c>
      <c r="I1092">
        <v>117.4131637</v>
      </c>
      <c r="J1092">
        <v>256.74924229999999</v>
      </c>
      <c r="K1092">
        <v>225.60200370000001</v>
      </c>
      <c r="L1092">
        <v>46.706245320000001</v>
      </c>
      <c r="M1092">
        <v>23.98154924</v>
      </c>
      <c r="N1092">
        <v>212.01746299999999</v>
      </c>
      <c r="O1092">
        <v>29.59388818</v>
      </c>
      <c r="P1092">
        <v>495.72597960000002</v>
      </c>
      <c r="Q1092">
        <v>253.11703009999999</v>
      </c>
    </row>
    <row r="1093" spans="1:17">
      <c r="A1093" t="s">
        <v>10844</v>
      </c>
      <c r="B1093" s="14" t="s">
        <v>10845</v>
      </c>
      <c r="C1093">
        <v>48.149473690000001</v>
      </c>
      <c r="D1093">
        <v>0.41025848500000001</v>
      </c>
      <c r="E1093">
        <v>0.197019995</v>
      </c>
      <c r="F1093">
        <v>0.25208009199999998</v>
      </c>
      <c r="G1093">
        <v>0.31978895699999998</v>
      </c>
      <c r="H1093">
        <v>0</v>
      </c>
      <c r="I1093">
        <v>18.904663169999999</v>
      </c>
      <c r="J1093">
        <v>0.234766424</v>
      </c>
      <c r="K1093">
        <v>15.122074230000001</v>
      </c>
      <c r="L1093">
        <v>28.083335779999999</v>
      </c>
      <c r="M1093">
        <v>10.664440799999999</v>
      </c>
      <c r="N1093">
        <v>2.2828765880000002</v>
      </c>
      <c r="O1093">
        <v>41.018842159999998</v>
      </c>
      <c r="P1093">
        <v>1.111376487</v>
      </c>
      <c r="Q1093">
        <v>11.457519100000001</v>
      </c>
    </row>
    <row r="1094" spans="1:17">
      <c r="A1094" t="s">
        <v>10846</v>
      </c>
      <c r="B1094" s="14" t="s">
        <v>9351</v>
      </c>
      <c r="C1094">
        <v>11.383266839999999</v>
      </c>
      <c r="D1094">
        <v>19.353155059999999</v>
      </c>
      <c r="E1094">
        <v>22.418349589999998</v>
      </c>
      <c r="F1094">
        <v>24.071063330000001</v>
      </c>
      <c r="G1094">
        <v>20.25104571</v>
      </c>
      <c r="H1094">
        <v>35.991120170000002</v>
      </c>
      <c r="I1094">
        <v>21.233122139999999</v>
      </c>
      <c r="J1094">
        <v>19.59878269</v>
      </c>
      <c r="K1094">
        <v>25.699986689999999</v>
      </c>
      <c r="L1094">
        <v>17.73060607</v>
      </c>
      <c r="M1094">
        <v>3.048936281</v>
      </c>
      <c r="N1094">
        <v>10.638497579999999</v>
      </c>
      <c r="O1094">
        <v>4.3976931739999996</v>
      </c>
      <c r="P1094">
        <v>23.949628969999999</v>
      </c>
      <c r="Q1094">
        <v>18.380178260000001</v>
      </c>
    </row>
    <row r="1095" spans="1:17">
      <c r="A1095" t="s">
        <v>10847</v>
      </c>
      <c r="B1095" s="14" t="s">
        <v>6197</v>
      </c>
      <c r="C1095">
        <v>5.2726191460000003</v>
      </c>
      <c r="D1095">
        <v>5.5246160700000004</v>
      </c>
      <c r="E1095">
        <v>4.881717665</v>
      </c>
      <c r="F1095">
        <v>4.8493668440000004</v>
      </c>
      <c r="G1095">
        <v>4.0110451390000001</v>
      </c>
      <c r="H1095">
        <v>1.75133125</v>
      </c>
      <c r="I1095">
        <v>6.857902803</v>
      </c>
      <c r="J1095">
        <v>14.145041620000001</v>
      </c>
      <c r="K1095">
        <v>7.6929392649999997</v>
      </c>
      <c r="L1095">
        <v>6.7531313400000004</v>
      </c>
      <c r="M1095">
        <v>2.4618740159999999</v>
      </c>
      <c r="N1095">
        <v>4.602461957</v>
      </c>
      <c r="O1095">
        <v>4.4189380690000002</v>
      </c>
      <c r="P1095">
        <v>2.7793999610000002</v>
      </c>
      <c r="Q1095">
        <v>3.8204908990000002</v>
      </c>
    </row>
    <row r="1096" spans="1:17">
      <c r="A1096" t="s">
        <v>10848</v>
      </c>
      <c r="B1096" s="14" t="s">
        <v>5103</v>
      </c>
      <c r="C1096">
        <v>0.671502979</v>
      </c>
      <c r="D1096">
        <v>5.8016553540000002</v>
      </c>
      <c r="E1096">
        <v>6.143820281</v>
      </c>
      <c r="F1096">
        <v>7.5865860459999999</v>
      </c>
      <c r="G1096">
        <v>5.7977997969999997</v>
      </c>
      <c r="H1096">
        <v>15.34470522</v>
      </c>
      <c r="I1096">
        <v>10.771925380000001</v>
      </c>
      <c r="J1096">
        <v>7.7465285399999999</v>
      </c>
      <c r="K1096">
        <v>7.9203059060000003</v>
      </c>
      <c r="L1096">
        <v>7.0008559630000002</v>
      </c>
      <c r="M1096">
        <v>0</v>
      </c>
      <c r="N1096">
        <v>2.6488792409999999</v>
      </c>
      <c r="O1096">
        <v>1.115512415</v>
      </c>
      <c r="P1096">
        <v>6.0951771819999996</v>
      </c>
      <c r="Q1096">
        <v>9.2322556809999998</v>
      </c>
    </row>
    <row r="1097" spans="1:17">
      <c r="A1097" t="s">
        <v>10849</v>
      </c>
      <c r="B1097" s="14" t="s">
        <v>10850</v>
      </c>
      <c r="C1097">
        <v>8.2520967029999994</v>
      </c>
      <c r="D1097">
        <v>0.95498582600000004</v>
      </c>
      <c r="E1097">
        <v>1.3758494459999999</v>
      </c>
      <c r="F1097">
        <v>0.98914934899999996</v>
      </c>
      <c r="G1097">
        <v>1.2122986689999999</v>
      </c>
      <c r="H1097">
        <v>0.61493115799999998</v>
      </c>
      <c r="I1097">
        <v>3.0534522630000001</v>
      </c>
      <c r="J1097">
        <v>2.7011792099999998</v>
      </c>
      <c r="K1097">
        <v>2.3467101970000002</v>
      </c>
      <c r="L1097">
        <v>3.1129256779999999</v>
      </c>
      <c r="M1097">
        <v>2.6006435319999999</v>
      </c>
      <c r="N1097">
        <v>1.2905435649999999</v>
      </c>
      <c r="O1097">
        <v>3.4100811969999998</v>
      </c>
      <c r="P1097">
        <v>1.5337360120000001</v>
      </c>
      <c r="Q1097">
        <v>1.862696382</v>
      </c>
    </row>
    <row r="1098" spans="1:17">
      <c r="A1098" t="s">
        <v>10851</v>
      </c>
      <c r="B1098" s="14" t="s">
        <v>8507</v>
      </c>
      <c r="C1098">
        <v>99.478461929999995</v>
      </c>
      <c r="D1098">
        <v>999.95466039999997</v>
      </c>
      <c r="E1098">
        <v>1025.694794</v>
      </c>
      <c r="F1098">
        <v>1035.8563670000001</v>
      </c>
      <c r="G1098">
        <v>989.48411739999995</v>
      </c>
      <c r="H1098">
        <v>2248.9327589999998</v>
      </c>
      <c r="I1098">
        <v>651.37631639999995</v>
      </c>
      <c r="J1098">
        <v>1148.498302</v>
      </c>
      <c r="K1098">
        <v>1045.3242660000001</v>
      </c>
      <c r="L1098">
        <v>478.55877290000001</v>
      </c>
      <c r="M1098">
        <v>93.574839030000007</v>
      </c>
      <c r="N1098">
        <v>293.33255279999997</v>
      </c>
      <c r="O1098">
        <v>65.399859340000006</v>
      </c>
      <c r="P1098">
        <v>788.58294550000005</v>
      </c>
      <c r="Q1098">
        <v>917.06334749999996</v>
      </c>
    </row>
    <row r="1099" spans="1:17">
      <c r="A1099" t="s">
        <v>10852</v>
      </c>
      <c r="B1099" s="14" t="s">
        <v>7131</v>
      </c>
      <c r="C1099">
        <v>35.388523730000003</v>
      </c>
      <c r="D1099">
        <v>19.275698179999999</v>
      </c>
      <c r="E1099">
        <v>14.489720950000001</v>
      </c>
      <c r="F1099">
        <v>26.118232339999999</v>
      </c>
      <c r="G1099">
        <v>12.642348589999999</v>
      </c>
      <c r="H1099">
        <v>5.0499213230000004</v>
      </c>
      <c r="I1099">
        <v>17.51823628</v>
      </c>
      <c r="J1099">
        <v>28.213774860000001</v>
      </c>
      <c r="K1099">
        <v>31.592493780000002</v>
      </c>
      <c r="L1099">
        <v>12.10339521</v>
      </c>
      <c r="M1099">
        <v>52.972870919999998</v>
      </c>
      <c r="N1099">
        <v>21.25175042</v>
      </c>
      <c r="O1099">
        <v>87.013476260000004</v>
      </c>
      <c r="P1099">
        <v>45.202966910000001</v>
      </c>
      <c r="Q1099">
        <v>78.896048179999994</v>
      </c>
    </row>
    <row r="1100" spans="1:17">
      <c r="A1100" t="s">
        <v>10853</v>
      </c>
      <c r="B1100" s="14" t="s">
        <v>5880</v>
      </c>
      <c r="C1100">
        <v>24.03219696</v>
      </c>
      <c r="D1100">
        <v>7.9859044429999999</v>
      </c>
      <c r="E1100">
        <v>6.7955304099999996</v>
      </c>
      <c r="F1100">
        <v>7.5324851309999996</v>
      </c>
      <c r="G1100">
        <v>4.4775351260000003</v>
      </c>
      <c r="H1100">
        <v>5.5863913260000002</v>
      </c>
      <c r="I1100">
        <v>14.75647302</v>
      </c>
      <c r="J1100">
        <v>9.1797986209999998</v>
      </c>
      <c r="K1100">
        <v>16.78364977</v>
      </c>
      <c r="L1100">
        <v>14.585522689999999</v>
      </c>
      <c r="M1100">
        <v>27.31436025</v>
      </c>
      <c r="N1100">
        <v>5.3013078980000001</v>
      </c>
      <c r="O1100">
        <v>24.16374136</v>
      </c>
      <c r="P1100">
        <v>5.6930388169999997</v>
      </c>
      <c r="Q1100">
        <v>27.606635910000001</v>
      </c>
    </row>
    <row r="1101" spans="1:17">
      <c r="A1101" t="s">
        <v>10854</v>
      </c>
      <c r="B1101" s="14" t="s">
        <v>7183</v>
      </c>
      <c r="C1101">
        <v>3.0440368449999999</v>
      </c>
      <c r="D1101">
        <v>2.847281245</v>
      </c>
      <c r="E1101">
        <v>3.6702840430000001</v>
      </c>
      <c r="F1101">
        <v>3.2687830409999998</v>
      </c>
      <c r="G1101">
        <v>4.0299694410000004</v>
      </c>
      <c r="H1101">
        <v>0.25979514599999998</v>
      </c>
      <c r="I1101">
        <v>9.8648411990000007</v>
      </c>
      <c r="J1101">
        <v>9.0899406089999992</v>
      </c>
      <c r="K1101">
        <v>5.0633972270000003</v>
      </c>
      <c r="L1101">
        <v>2.5645306630000002</v>
      </c>
      <c r="M1101">
        <v>3.2462057049999999</v>
      </c>
      <c r="N1101">
        <v>2.5016288900000001</v>
      </c>
      <c r="O1101">
        <v>3.371204595</v>
      </c>
      <c r="P1101">
        <v>2.5372333789999999</v>
      </c>
      <c r="Q1101">
        <v>1.1625383380000001</v>
      </c>
    </row>
    <row r="1102" spans="1:17">
      <c r="A1102" t="s">
        <v>10855</v>
      </c>
      <c r="B1102" s="14" t="s">
        <v>9459</v>
      </c>
      <c r="C1102">
        <v>3.4348472910000001</v>
      </c>
      <c r="D1102">
        <v>2.1657343309999999</v>
      </c>
      <c r="E1102">
        <v>2.164446796</v>
      </c>
      <c r="F1102">
        <v>2.5175753250000001</v>
      </c>
      <c r="G1102">
        <v>2.2812839889999998</v>
      </c>
      <c r="H1102">
        <v>2.0294937470000001</v>
      </c>
      <c r="I1102">
        <v>5.0091050660000001</v>
      </c>
      <c r="J1102">
        <v>1.373300972</v>
      </c>
      <c r="K1102">
        <v>2.7568464750000001</v>
      </c>
      <c r="L1102">
        <v>4.6745667690000001</v>
      </c>
      <c r="M1102">
        <v>1.014361399</v>
      </c>
      <c r="N1102">
        <v>2.0519598960000001</v>
      </c>
      <c r="O1102">
        <v>2.3409345620000002</v>
      </c>
      <c r="P1102">
        <v>3.924481557</v>
      </c>
      <c r="Q1102">
        <v>1.9979593630000001</v>
      </c>
    </row>
    <row r="1103" spans="1:17">
      <c r="A1103" t="s">
        <v>10856</v>
      </c>
      <c r="B1103" s="14" t="s">
        <v>10857</v>
      </c>
      <c r="C1103">
        <v>3.3575148939999999</v>
      </c>
      <c r="D1103">
        <v>6.9421517059999998</v>
      </c>
      <c r="E1103">
        <v>6.1914467950000001</v>
      </c>
      <c r="F1103">
        <v>12.03494574</v>
      </c>
      <c r="G1103">
        <v>4.2517198509999998</v>
      </c>
      <c r="H1103">
        <v>2.5789420550000002</v>
      </c>
      <c r="I1103">
        <v>9.7926594340000008</v>
      </c>
      <c r="J1103">
        <v>20.997916190000002</v>
      </c>
      <c r="K1103">
        <v>3.5539834199999998</v>
      </c>
      <c r="L1103">
        <v>4.9501001760000003</v>
      </c>
      <c r="M1103">
        <v>2.148301987</v>
      </c>
      <c r="N1103">
        <v>9.5194097709999994</v>
      </c>
      <c r="O1103">
        <v>0</v>
      </c>
      <c r="P1103">
        <v>16.455299279999998</v>
      </c>
      <c r="Q1103">
        <v>4.6161278399999999</v>
      </c>
    </row>
    <row r="1104" spans="1:17">
      <c r="A1104" t="s">
        <v>10858</v>
      </c>
      <c r="B1104" s="14" t="s">
        <v>3693</v>
      </c>
      <c r="C1104">
        <v>37.441581599999999</v>
      </c>
      <c r="D1104">
        <v>1.721310294</v>
      </c>
      <c r="E1104">
        <v>2.9397079210000001</v>
      </c>
      <c r="F1104">
        <v>2.042577949</v>
      </c>
      <c r="G1104">
        <v>3.1362933470000001</v>
      </c>
      <c r="H1104">
        <v>2.1448221639999998</v>
      </c>
      <c r="I1104">
        <v>5.6655555519999998</v>
      </c>
      <c r="J1104">
        <v>4.8326712650000001</v>
      </c>
      <c r="K1104">
        <v>5.6617878920000004</v>
      </c>
      <c r="L1104">
        <v>10.37136128</v>
      </c>
      <c r="M1104">
        <v>9.6014244600000005</v>
      </c>
      <c r="N1104">
        <v>2.1371365010000001</v>
      </c>
      <c r="O1104">
        <v>8.6050816579999996</v>
      </c>
      <c r="P1104">
        <v>1.2823172730000001</v>
      </c>
      <c r="Q1104">
        <v>3.5720166099999999</v>
      </c>
    </row>
    <row r="1105" spans="1:17">
      <c r="A1105" t="s">
        <v>10859</v>
      </c>
      <c r="B1105" s="14" t="s">
        <v>2679</v>
      </c>
      <c r="C1105">
        <v>10.867745579999999</v>
      </c>
      <c r="D1105">
        <v>9.5614904169999999</v>
      </c>
      <c r="E1105">
        <v>9.8772197269999999</v>
      </c>
      <c r="F1105">
        <v>10.777845429999999</v>
      </c>
      <c r="G1105">
        <v>6.2197750000000003</v>
      </c>
      <c r="H1105">
        <v>3.1005476280000002</v>
      </c>
      <c r="I1105">
        <v>9.9620061759999992</v>
      </c>
      <c r="J1105">
        <v>18.854921180000002</v>
      </c>
      <c r="K1105">
        <v>11.973221260000001</v>
      </c>
      <c r="L1105">
        <v>11.379381739999999</v>
      </c>
      <c r="M1105">
        <v>5.3642939079999996</v>
      </c>
      <c r="N1105">
        <v>8.6122806609999998</v>
      </c>
      <c r="O1105">
        <v>2.063278602</v>
      </c>
      <c r="P1105">
        <v>23.758805980000002</v>
      </c>
      <c r="Q1105">
        <v>15.368582010000001</v>
      </c>
    </row>
    <row r="1106" spans="1:17">
      <c r="A1106" t="s">
        <v>10860</v>
      </c>
      <c r="B1106" s="14" t="s">
        <v>148</v>
      </c>
      <c r="C1106">
        <v>1.2484109189999999</v>
      </c>
      <c r="D1106">
        <v>2.8209611539999999</v>
      </c>
      <c r="E1106">
        <v>2.8156944699999999</v>
      </c>
      <c r="F1106">
        <v>3.0927819240000001</v>
      </c>
      <c r="G1106">
        <v>2.069541112</v>
      </c>
      <c r="H1106">
        <v>4.3151282560000004</v>
      </c>
      <c r="I1106">
        <v>7.6464447760000001</v>
      </c>
      <c r="J1106">
        <v>8.4511654660000008</v>
      </c>
      <c r="K1106">
        <v>4.7572668020000002</v>
      </c>
      <c r="L1106">
        <v>2.366454005</v>
      </c>
      <c r="M1106">
        <v>0.95855312299999995</v>
      </c>
      <c r="N1106">
        <v>3.9704661909999999</v>
      </c>
      <c r="O1106">
        <v>0</v>
      </c>
      <c r="P1106">
        <v>4.6450699220000002</v>
      </c>
      <c r="Q1106">
        <v>3.0895124059999999</v>
      </c>
    </row>
    <row r="1107" spans="1:17">
      <c r="A1107" t="s">
        <v>10861</v>
      </c>
      <c r="B1107" s="14" t="s">
        <v>8779</v>
      </c>
      <c r="C1107">
        <v>13.62951591</v>
      </c>
      <c r="D1107">
        <v>42.045063249999998</v>
      </c>
      <c r="E1107">
        <v>35.996626050000003</v>
      </c>
      <c r="F1107">
        <v>44.433067919999999</v>
      </c>
      <c r="G1107">
        <v>32.59683777</v>
      </c>
      <c r="H1107">
        <v>75.245741260000003</v>
      </c>
      <c r="I1107">
        <v>26.33595167</v>
      </c>
      <c r="J1107">
        <v>64.015690230000004</v>
      </c>
      <c r="K1107">
        <v>64.92177633</v>
      </c>
      <c r="L1107">
        <v>40.691293770000001</v>
      </c>
      <c r="M1107">
        <v>5.232497908</v>
      </c>
      <c r="N1107">
        <v>15.541266269999999</v>
      </c>
      <c r="O1107">
        <v>7.169836396</v>
      </c>
      <c r="P1107">
        <v>32.922235970000003</v>
      </c>
      <c r="Q1107">
        <v>27.873870960000001</v>
      </c>
    </row>
    <row r="1108" spans="1:17">
      <c r="A1108" t="s">
        <v>10862</v>
      </c>
      <c r="B1108" s="14" t="s">
        <v>2038</v>
      </c>
      <c r="C1108">
        <v>37.409038510000002</v>
      </c>
      <c r="D1108">
        <v>16.069744929999999</v>
      </c>
      <c r="E1108">
        <v>12.06798646</v>
      </c>
      <c r="F1108">
        <v>21.73724279</v>
      </c>
      <c r="G1108">
        <v>10.62747997</v>
      </c>
      <c r="H1108">
        <v>4.2225989549999996</v>
      </c>
      <c r="I1108">
        <v>16.62049584</v>
      </c>
      <c r="J1108">
        <v>23.830773879999999</v>
      </c>
      <c r="K1108">
        <v>27.311109779999999</v>
      </c>
      <c r="L1108">
        <v>10.92902219</v>
      </c>
      <c r="M1108">
        <v>46.070615099999998</v>
      </c>
      <c r="N1108">
        <v>18.032723820000001</v>
      </c>
      <c r="O1108">
        <v>74.692248480000003</v>
      </c>
      <c r="P1108">
        <v>37.658342740000002</v>
      </c>
      <c r="Q1108">
        <v>66.179986049999997</v>
      </c>
    </row>
    <row r="1109" spans="1:17">
      <c r="A1109" t="s">
        <v>10863</v>
      </c>
      <c r="B1109" s="14" t="s">
        <v>7115</v>
      </c>
      <c r="C1109">
        <v>12.70690252</v>
      </c>
      <c r="D1109">
        <v>114.14842729999999</v>
      </c>
      <c r="E1109">
        <v>90.371859479999998</v>
      </c>
      <c r="F1109">
        <v>113.9844124</v>
      </c>
      <c r="G1109">
        <v>87.660057019999996</v>
      </c>
      <c r="H1109">
        <v>21.22866071</v>
      </c>
      <c r="I1109">
        <v>163.07037800000001</v>
      </c>
      <c r="J1109">
        <v>289.06862080000002</v>
      </c>
      <c r="K1109">
        <v>242.97295829999999</v>
      </c>
      <c r="L1109">
        <v>46.56793141</v>
      </c>
      <c r="M1109">
        <v>18.293617690000001</v>
      </c>
      <c r="N1109">
        <v>129.38501590000001</v>
      </c>
      <c r="O1109">
        <v>8.4435708940000005</v>
      </c>
      <c r="P1109">
        <v>258.41768810000002</v>
      </c>
      <c r="Q1109">
        <v>85.167558650000004</v>
      </c>
    </row>
    <row r="1110" spans="1:17">
      <c r="A1110" t="s">
        <v>10864</v>
      </c>
      <c r="B1110" s="14" t="s">
        <v>4682</v>
      </c>
      <c r="C1110">
        <v>4.1938850920000004</v>
      </c>
      <c r="D1110">
        <v>0.54652115999999995</v>
      </c>
      <c r="E1110">
        <v>0.41993270199999999</v>
      </c>
      <c r="F1110">
        <v>0.30222505599999999</v>
      </c>
      <c r="G1110">
        <v>0.340802569</v>
      </c>
      <c r="H1110">
        <v>0</v>
      </c>
      <c r="I1110">
        <v>1.439064648</v>
      </c>
      <c r="J1110">
        <v>0.46911212099999999</v>
      </c>
      <c r="K1110">
        <v>2.0144698650000001</v>
      </c>
      <c r="L1110">
        <v>1.8705447669999999</v>
      </c>
      <c r="M1110">
        <v>1.4206513140000001</v>
      </c>
      <c r="N1110">
        <v>1.0947988799999999</v>
      </c>
      <c r="O1110">
        <v>2.1857113030000002</v>
      </c>
      <c r="P1110">
        <v>0.48116493900000001</v>
      </c>
      <c r="Q1110">
        <v>1.865478186</v>
      </c>
    </row>
    <row r="1111" spans="1:17">
      <c r="A1111" t="s">
        <v>10865</v>
      </c>
      <c r="B1111" s="14" t="s">
        <v>7764</v>
      </c>
      <c r="C1111">
        <v>3.229515793</v>
      </c>
      <c r="D1111">
        <v>3.8455216139999999</v>
      </c>
      <c r="E1111">
        <v>3.4358130189999998</v>
      </c>
      <c r="F1111">
        <v>6.1544011449999996</v>
      </c>
      <c r="G1111">
        <v>3.2066423510000002</v>
      </c>
      <c r="H1111">
        <v>6.2015615390000001</v>
      </c>
      <c r="I1111">
        <v>10.59674877</v>
      </c>
      <c r="J1111">
        <v>9.9792942020000002</v>
      </c>
      <c r="K1111">
        <v>9.7060820739999993</v>
      </c>
      <c r="L1111">
        <v>5.3565600140000003</v>
      </c>
      <c r="M1111">
        <v>13.9482129</v>
      </c>
      <c r="N1111">
        <v>7.1161927179999998</v>
      </c>
      <c r="O1111">
        <v>5.364927743</v>
      </c>
      <c r="P1111">
        <v>9.508895936</v>
      </c>
      <c r="Q1111">
        <v>5.8276921860000002</v>
      </c>
    </row>
    <row r="1112" spans="1:17">
      <c r="A1112" t="s">
        <v>10866</v>
      </c>
      <c r="B1112" s="14" t="s">
        <v>7773</v>
      </c>
      <c r="C1112">
        <v>10.302530900000001</v>
      </c>
      <c r="D1112">
        <v>2.1663035769999999</v>
      </c>
      <c r="E1112">
        <v>2.099241804</v>
      </c>
      <c r="F1112">
        <v>2.3056001959999999</v>
      </c>
      <c r="G1112">
        <v>1.959975026</v>
      </c>
      <c r="H1112">
        <v>2.347218931</v>
      </c>
      <c r="I1112">
        <v>2.2918549669999999</v>
      </c>
      <c r="J1112">
        <v>2.280063427</v>
      </c>
      <c r="K1112">
        <v>3.8023651059999999</v>
      </c>
      <c r="L1112">
        <v>13.01946613</v>
      </c>
      <c r="M1112">
        <v>3.0167065110000002</v>
      </c>
      <c r="N1112">
        <v>1.4637437879999999</v>
      </c>
      <c r="O1112">
        <v>7.9288641420000001</v>
      </c>
      <c r="P1112">
        <v>1.6243014060000001</v>
      </c>
      <c r="Q1112">
        <v>4.3213983249999997</v>
      </c>
    </row>
    <row r="1113" spans="1:17">
      <c r="A1113" t="s">
        <v>10867</v>
      </c>
      <c r="B1113" s="14" t="s">
        <v>6210</v>
      </c>
      <c r="C1113">
        <v>5.7638816610000001</v>
      </c>
      <c r="D1113">
        <v>0.93178662300000004</v>
      </c>
      <c r="E1113">
        <v>0.51376809800000001</v>
      </c>
      <c r="F1113">
        <v>0.36048118699999998</v>
      </c>
      <c r="G1113">
        <v>0.161402348</v>
      </c>
      <c r="H1113">
        <v>1.4358802239999999</v>
      </c>
      <c r="I1113">
        <v>1.1358893910000001</v>
      </c>
      <c r="J1113">
        <v>0.88867637499999996</v>
      </c>
      <c r="K1113">
        <v>1.2013869690000001</v>
      </c>
      <c r="L1113">
        <v>1.870191967</v>
      </c>
      <c r="M1113">
        <v>1.794168464</v>
      </c>
      <c r="N1113">
        <v>0.72972826099999999</v>
      </c>
      <c r="O1113">
        <v>1.0351416600000001</v>
      </c>
      <c r="P1113">
        <v>0.60767265800000003</v>
      </c>
      <c r="Q1113">
        <v>0.74962015699999995</v>
      </c>
    </row>
    <row r="1114" spans="1:17">
      <c r="A1114" t="e">
        <v>#N/A</v>
      </c>
      <c r="B1114" s="14" t="s">
        <v>10868</v>
      </c>
      <c r="C1114">
        <v>46.281606170000003</v>
      </c>
      <c r="D1114">
        <v>31.547462800000002</v>
      </c>
      <c r="E1114">
        <v>60.032502149999999</v>
      </c>
      <c r="F1114">
        <v>39.737384120000002</v>
      </c>
      <c r="G1114">
        <v>47.951802800000003</v>
      </c>
      <c r="H1114">
        <v>16.407407209999999</v>
      </c>
      <c r="I1114">
        <v>511.39209210000001</v>
      </c>
      <c r="J1114">
        <v>321.56422650000002</v>
      </c>
      <c r="K1114">
        <v>199.4585658</v>
      </c>
      <c r="L1114">
        <v>239.57082729999999</v>
      </c>
      <c r="M1114">
        <v>13.6676454</v>
      </c>
      <c r="N1114">
        <v>124.85662139999999</v>
      </c>
      <c r="O1114">
        <v>37.456214279999998</v>
      </c>
      <c r="P1114">
        <v>65.164027349999998</v>
      </c>
      <c r="Q1114">
        <v>59.959919169999999</v>
      </c>
    </row>
    <row r="1115" spans="1:17">
      <c r="A1115" t="s">
        <v>10869</v>
      </c>
      <c r="B1115" s="14" t="s">
        <v>3944</v>
      </c>
      <c r="C1115">
        <v>1.6610330099999999</v>
      </c>
      <c r="D1115">
        <v>4.5996803000000003E-2</v>
      </c>
      <c r="E1115">
        <v>0.19880298199999999</v>
      </c>
      <c r="F1115">
        <v>0.113049493</v>
      </c>
      <c r="G1115">
        <v>0.17926832000000001</v>
      </c>
      <c r="H1115">
        <v>0.39870522000000003</v>
      </c>
      <c r="I1115">
        <v>0.30278962100000001</v>
      </c>
      <c r="J1115">
        <v>0.50010323800000001</v>
      </c>
      <c r="K1115">
        <v>0.37676359500000001</v>
      </c>
      <c r="L1115">
        <v>0.78715232300000004</v>
      </c>
      <c r="M1115">
        <v>0.39855376199999998</v>
      </c>
      <c r="N1115">
        <v>0.35832783800000001</v>
      </c>
      <c r="O1115">
        <v>0.22994474100000001</v>
      </c>
      <c r="P1115">
        <v>0.311509498</v>
      </c>
      <c r="Q1115">
        <v>0.28546190300000002</v>
      </c>
    </row>
    <row r="1116" spans="1:17">
      <c r="A1116" t="s">
        <v>10870</v>
      </c>
      <c r="B1116" s="14" t="s">
        <v>7563</v>
      </c>
      <c r="C1116">
        <v>3.920642392</v>
      </c>
      <c r="D1116">
        <v>2.4609017660000001</v>
      </c>
      <c r="E1116">
        <v>3.1283159089999999</v>
      </c>
      <c r="F1116">
        <v>2.5794334700000001</v>
      </c>
      <c r="G1116">
        <v>2.0874831390000002</v>
      </c>
      <c r="H1116">
        <v>9.5363727560000005</v>
      </c>
      <c r="I1116">
        <v>0.95292492900000003</v>
      </c>
      <c r="J1116">
        <v>3.976170582</v>
      </c>
      <c r="K1116">
        <v>3.260763721</v>
      </c>
      <c r="L1116">
        <v>3.5094912300000001</v>
      </c>
      <c r="M1116">
        <v>0.62715461500000003</v>
      </c>
      <c r="N1116">
        <v>0.88605953599999998</v>
      </c>
      <c r="O1116">
        <v>2.1710130859999999</v>
      </c>
      <c r="P1116">
        <v>1.764661874</v>
      </c>
      <c r="Q1116">
        <v>8.9839196890000004</v>
      </c>
    </row>
    <row r="1117" spans="1:17">
      <c r="A1117" t="s">
        <v>10871</v>
      </c>
      <c r="B1117" s="14" t="s">
        <v>8045</v>
      </c>
      <c r="C1117">
        <v>2.4368495810000002</v>
      </c>
      <c r="D1117">
        <v>1.651286842</v>
      </c>
      <c r="E1117">
        <v>1.464006964</v>
      </c>
      <c r="F1117">
        <v>1.4829064199999999</v>
      </c>
      <c r="G1117">
        <v>0.990113676</v>
      </c>
      <c r="H1117">
        <v>1.3763010790000001</v>
      </c>
      <c r="I1117">
        <v>3.553705463</v>
      </c>
      <c r="J1117">
        <v>2.344160268</v>
      </c>
      <c r="K1117">
        <v>3.1213444899999998</v>
      </c>
      <c r="L1117">
        <v>1.9020343260000001</v>
      </c>
      <c r="M1117">
        <v>1.3757782590000001</v>
      </c>
      <c r="N1117">
        <v>2.0850959570000001</v>
      </c>
      <c r="O1117">
        <v>2.6987579080000001</v>
      </c>
      <c r="P1117">
        <v>2.1936280429999999</v>
      </c>
      <c r="Q1117">
        <v>2.3649443570000002</v>
      </c>
    </row>
    <row r="1118" spans="1:17">
      <c r="A1118" t="e">
        <v>#N/A</v>
      </c>
      <c r="B1118" s="14" t="s">
        <v>10872</v>
      </c>
      <c r="C1118">
        <v>9.7170431060000002</v>
      </c>
      <c r="D1118">
        <v>1.076325201</v>
      </c>
      <c r="E1118">
        <v>1.8091071350000001</v>
      </c>
      <c r="F1118">
        <v>0.99200930200000004</v>
      </c>
      <c r="G1118">
        <v>1.6779514710000001</v>
      </c>
      <c r="H1118">
        <v>0</v>
      </c>
      <c r="I1118">
        <v>0</v>
      </c>
      <c r="J1118">
        <v>0.30795831000000001</v>
      </c>
      <c r="K1118">
        <v>0</v>
      </c>
      <c r="L1118">
        <v>4.6048410879999997</v>
      </c>
      <c r="M1118">
        <v>4.6630790180000004</v>
      </c>
      <c r="N1118">
        <v>1.4972984680000001</v>
      </c>
      <c r="O1118">
        <v>10.76141389</v>
      </c>
      <c r="P1118">
        <v>0.72893222499999999</v>
      </c>
      <c r="Q1118">
        <v>0</v>
      </c>
    </row>
    <row r="1119" spans="1:17">
      <c r="A1119" t="s">
        <v>10873</v>
      </c>
      <c r="B1119" s="14" t="s">
        <v>5827</v>
      </c>
      <c r="C1119">
        <v>2.2069436580000001</v>
      </c>
      <c r="D1119">
        <v>0.73336787299999995</v>
      </c>
      <c r="E1119">
        <v>0.675027092</v>
      </c>
      <c r="F1119">
        <v>0.56326513499999997</v>
      </c>
      <c r="G1119">
        <v>0.76219572499999999</v>
      </c>
      <c r="H1119">
        <v>0.74163964900000001</v>
      </c>
      <c r="I1119">
        <v>0</v>
      </c>
      <c r="J1119">
        <v>1.433847307</v>
      </c>
      <c r="K1119">
        <v>0.62573713200000003</v>
      </c>
      <c r="L1119">
        <v>1.7430928189999999</v>
      </c>
      <c r="M1119">
        <v>1.5886241139999999</v>
      </c>
      <c r="N1119">
        <v>2.4484880759999998</v>
      </c>
      <c r="O1119">
        <v>1.8331065740000001</v>
      </c>
      <c r="P1119">
        <v>2.4419472999999998</v>
      </c>
      <c r="Q1119">
        <v>2.27568627</v>
      </c>
    </row>
    <row r="1120" spans="1:17">
      <c r="A1120" t="s">
        <v>10873</v>
      </c>
      <c r="B1120" s="14" t="s">
        <v>10874</v>
      </c>
      <c r="C1120">
        <v>7.761817185</v>
      </c>
      <c r="D1120">
        <v>0.60688319800000001</v>
      </c>
      <c r="E1120">
        <v>0.34002013599999997</v>
      </c>
      <c r="F1120">
        <v>9.3223649000000006E-2</v>
      </c>
      <c r="G1120">
        <v>0.157684771</v>
      </c>
      <c r="H1120">
        <v>0.26302642799999998</v>
      </c>
      <c r="I1120">
        <v>2.663343528</v>
      </c>
      <c r="J1120">
        <v>0.60774525499999998</v>
      </c>
      <c r="K1120">
        <v>1.1391944009999999</v>
      </c>
      <c r="L1120">
        <v>2.1636898420000001</v>
      </c>
      <c r="M1120">
        <v>0.87642170600000002</v>
      </c>
      <c r="N1120">
        <v>0.73168150700000001</v>
      </c>
      <c r="O1120">
        <v>3.2867225929999999</v>
      </c>
      <c r="P1120">
        <v>0.75351202900000003</v>
      </c>
      <c r="Q1120">
        <v>0.94159821600000004</v>
      </c>
    </row>
    <row r="1121" spans="1:17">
      <c r="A1121" t="s">
        <v>10875</v>
      </c>
      <c r="B1121" s="14" t="s">
        <v>10876</v>
      </c>
      <c r="C1121">
        <v>3.085440411</v>
      </c>
      <c r="D1121">
        <v>2.4712179189999999</v>
      </c>
      <c r="E1121">
        <v>2.146272422</v>
      </c>
      <c r="F1121">
        <v>2.842999839</v>
      </c>
      <c r="G1121">
        <v>2.2951290229999999</v>
      </c>
      <c r="H1121">
        <v>0.455761311</v>
      </c>
      <c r="I1121">
        <v>1.384479437</v>
      </c>
      <c r="J1121">
        <v>10.65110982</v>
      </c>
      <c r="K1121">
        <v>3.0147583490000001</v>
      </c>
      <c r="L1121">
        <v>2.5494235139999999</v>
      </c>
      <c r="M1121">
        <v>3.644705439</v>
      </c>
      <c r="N1121">
        <v>5.2078450160000003</v>
      </c>
      <c r="O1121">
        <v>2.3656556389999999</v>
      </c>
      <c r="P1121">
        <v>5.697401299</v>
      </c>
      <c r="Q1121">
        <v>2.610499882</v>
      </c>
    </row>
    <row r="1122" spans="1:17">
      <c r="A1122" t="s">
        <v>10877</v>
      </c>
      <c r="B1122" s="14" t="s">
        <v>3002</v>
      </c>
      <c r="C1122">
        <v>63.559521279999998</v>
      </c>
      <c r="D1122">
        <v>1.2964200420000001</v>
      </c>
      <c r="E1122">
        <v>0.72634885900000001</v>
      </c>
      <c r="F1122">
        <v>0.73019381800000005</v>
      </c>
      <c r="G1122">
        <v>0.729831283</v>
      </c>
      <c r="H1122">
        <v>2.1850709589999999</v>
      </c>
      <c r="I1122">
        <v>13.630896249999999</v>
      </c>
      <c r="J1122">
        <v>1.5043348249999999</v>
      </c>
      <c r="K1122">
        <v>6.1575932819999997</v>
      </c>
      <c r="L1122">
        <v>13.96889404</v>
      </c>
      <c r="M1122">
        <v>10.765187340000001</v>
      </c>
      <c r="N1122">
        <v>0.82158396499999997</v>
      </c>
      <c r="O1122">
        <v>13.32204159</v>
      </c>
      <c r="P1122">
        <v>1.109681315</v>
      </c>
      <c r="Q1122">
        <v>3.3523935699999998</v>
      </c>
    </row>
    <row r="1123" spans="1:17">
      <c r="A1123" t="s">
        <v>10878</v>
      </c>
      <c r="B1123" s="14" t="s">
        <v>5295</v>
      </c>
      <c r="C1123">
        <v>9.5200760160000009</v>
      </c>
      <c r="D1123">
        <v>6.1815974410000001</v>
      </c>
      <c r="E1123">
        <v>4.3656060200000004</v>
      </c>
      <c r="F1123">
        <v>1.653348837</v>
      </c>
      <c r="G1123">
        <v>2.4375646359999998</v>
      </c>
      <c r="H1123">
        <v>5.0430822370000001</v>
      </c>
      <c r="I1123">
        <v>57.926927810000002</v>
      </c>
      <c r="J1123">
        <v>87.601654330000002</v>
      </c>
      <c r="K1123">
        <v>17.424043399999999</v>
      </c>
      <c r="L1123">
        <v>14.31234392</v>
      </c>
      <c r="M1123">
        <v>11.34262464</v>
      </c>
      <c r="N1123">
        <v>57.180614460000001</v>
      </c>
      <c r="O1123">
        <v>14.906012479999999</v>
      </c>
      <c r="P1123">
        <v>14.627896679999999</v>
      </c>
      <c r="Q1123">
        <v>5.6417301709999998</v>
      </c>
    </row>
    <row r="1124" spans="1:17">
      <c r="A1124" t="s">
        <v>10879</v>
      </c>
      <c r="B1124" s="14" t="s">
        <v>6150</v>
      </c>
      <c r="C1124">
        <v>14.650974079999999</v>
      </c>
      <c r="D1124">
        <v>10.142754119999999</v>
      </c>
      <c r="E1124">
        <v>12.534432499999999</v>
      </c>
      <c r="F1124">
        <v>13.461412259999999</v>
      </c>
      <c r="G1124">
        <v>7.3790179230000001</v>
      </c>
      <c r="H1124">
        <v>7.1507029700000002</v>
      </c>
      <c r="I1124">
        <v>12.46338473</v>
      </c>
      <c r="J1124">
        <v>24.686739299999999</v>
      </c>
      <c r="K1124">
        <v>12.60048667</v>
      </c>
      <c r="L1124">
        <v>4.821526145</v>
      </c>
      <c r="M1124">
        <v>8.2026075850000009</v>
      </c>
      <c r="N1124">
        <v>9.0302701380000006</v>
      </c>
      <c r="O1124">
        <v>9.8029878890000006</v>
      </c>
      <c r="P1124">
        <v>21.248401300000001</v>
      </c>
      <c r="Q1124">
        <v>14.897503479999999</v>
      </c>
    </row>
    <row r="1125" spans="1:17">
      <c r="A1125" t="s">
        <v>10880</v>
      </c>
      <c r="B1125" s="14" t="s">
        <v>8770</v>
      </c>
      <c r="C1125">
        <v>3.5476123789999998</v>
      </c>
      <c r="D1125">
        <v>1.107425578</v>
      </c>
      <c r="E1125">
        <v>0.60902334800000002</v>
      </c>
      <c r="F1125">
        <v>0.43899930100000001</v>
      </c>
      <c r="G1125">
        <v>0.52906903999999999</v>
      </c>
      <c r="H1125">
        <v>1.5792369690000001</v>
      </c>
      <c r="I1125">
        <v>35.626964510000001</v>
      </c>
      <c r="J1125">
        <v>1.052782117</v>
      </c>
      <c r="K1125">
        <v>14.0454408</v>
      </c>
      <c r="L1125">
        <v>2.088750643</v>
      </c>
      <c r="M1125">
        <v>44.418513330000003</v>
      </c>
      <c r="N1125">
        <v>0.98397240200000002</v>
      </c>
      <c r="O1125">
        <v>23.84130107</v>
      </c>
      <c r="P1125">
        <v>0.83467151500000003</v>
      </c>
      <c r="Q1125">
        <v>1.108519571</v>
      </c>
    </row>
    <row r="1126" spans="1:17">
      <c r="A1126" t="s">
        <v>10881</v>
      </c>
      <c r="B1126" s="14" t="s">
        <v>326</v>
      </c>
      <c r="C1126">
        <v>1.633799853</v>
      </c>
      <c r="D1126">
        <v>0.52899123599999998</v>
      </c>
      <c r="E1126">
        <v>0.86908242099999999</v>
      </c>
      <c r="F1126">
        <v>0.27371325800000001</v>
      </c>
      <c r="G1126">
        <v>1.1068045689999999</v>
      </c>
      <c r="H1126">
        <v>1.448006114</v>
      </c>
      <c r="I1126">
        <v>0.36655420300000002</v>
      </c>
      <c r="J1126">
        <v>0.47796329300000001</v>
      </c>
      <c r="K1126">
        <v>0.51311968200000002</v>
      </c>
      <c r="L1126">
        <v>1.0323289520000001</v>
      </c>
      <c r="M1126">
        <v>0.24124267599999999</v>
      </c>
      <c r="N1126">
        <v>0.63518991599999997</v>
      </c>
      <c r="O1126">
        <v>0.41755333900000002</v>
      </c>
      <c r="P1126">
        <v>0.471388003</v>
      </c>
      <c r="Q1126">
        <v>1.036732303</v>
      </c>
    </row>
    <row r="1127" spans="1:17">
      <c r="A1127" t="s">
        <v>10882</v>
      </c>
      <c r="B1127" s="14" t="s">
        <v>3656</v>
      </c>
      <c r="C1127">
        <v>6.952974266</v>
      </c>
      <c r="D1127">
        <v>0.64478369499999999</v>
      </c>
      <c r="E1127">
        <v>0.82572514900000005</v>
      </c>
      <c r="F1127">
        <v>0.59427338799999996</v>
      </c>
      <c r="G1127">
        <v>0.69805146299999998</v>
      </c>
      <c r="H1127">
        <v>0.55890541400000004</v>
      </c>
      <c r="I1127">
        <v>1.886448098</v>
      </c>
      <c r="J1127">
        <v>0.84043438500000001</v>
      </c>
      <c r="K1127">
        <v>1.1003075419999999</v>
      </c>
      <c r="L1127">
        <v>1.1238648959999999</v>
      </c>
      <c r="M1127">
        <v>4.6557758400000004</v>
      </c>
      <c r="N1127">
        <v>0.87703935300000002</v>
      </c>
      <c r="O1127">
        <v>5.3722798369999998</v>
      </c>
      <c r="P1127">
        <v>0.41241466900000001</v>
      </c>
      <c r="Q1127">
        <v>2.6677387210000001</v>
      </c>
    </row>
    <row r="1128" spans="1:17">
      <c r="A1128" t="s">
        <v>10883</v>
      </c>
      <c r="B1128" s="14" t="s">
        <v>10884</v>
      </c>
      <c r="C1128">
        <v>5.8819432589999998</v>
      </c>
      <c r="D1128">
        <v>1.851698904</v>
      </c>
      <c r="E1128">
        <v>1.7455617139999999</v>
      </c>
      <c r="F1128">
        <v>1.222040445</v>
      </c>
      <c r="G1128">
        <v>1.5502812500000001</v>
      </c>
      <c r="H1128">
        <v>2.3778851030000001</v>
      </c>
      <c r="I1128">
        <v>0.902921372</v>
      </c>
      <c r="J1128">
        <v>1.6482926019999999</v>
      </c>
      <c r="K1128">
        <v>1.5448295889999999</v>
      </c>
      <c r="L1128">
        <v>3.129727076</v>
      </c>
      <c r="M1128">
        <v>4.1597181640000001</v>
      </c>
      <c r="N1128">
        <v>1.4119951070000001</v>
      </c>
      <c r="O1128">
        <v>5.1427296489999996</v>
      </c>
      <c r="P1128">
        <v>1.5327248060000001</v>
      </c>
      <c r="Q1128">
        <v>1.915312414</v>
      </c>
    </row>
    <row r="1129" spans="1:17">
      <c r="A1129" t="s">
        <v>10885</v>
      </c>
      <c r="B1129" s="14" t="s">
        <v>6916</v>
      </c>
      <c r="C1129">
        <v>1.719930119</v>
      </c>
      <c r="D1129">
        <v>7.5357706149999997</v>
      </c>
      <c r="E1129">
        <v>5.9976679319999997</v>
      </c>
      <c r="F1129">
        <v>6.5292359910000002</v>
      </c>
      <c r="G1129">
        <v>5.0819955459999999</v>
      </c>
      <c r="H1129">
        <v>8.2935482690000004</v>
      </c>
      <c r="I1129">
        <v>9.1967618330000001</v>
      </c>
      <c r="J1129">
        <v>16.15890456</v>
      </c>
      <c r="K1129">
        <v>9.6230321199999995</v>
      </c>
      <c r="L1129">
        <v>4.7092544209999998</v>
      </c>
      <c r="M1129">
        <v>1.1004952800000001</v>
      </c>
      <c r="N1129">
        <v>6.1485546519999996</v>
      </c>
      <c r="O1129">
        <v>3.174641995</v>
      </c>
      <c r="P1129">
        <v>9.6336438429999998</v>
      </c>
      <c r="Q1129">
        <v>5.3861945159999998</v>
      </c>
    </row>
    <row r="1130" spans="1:17">
      <c r="A1130" t="s">
        <v>10886</v>
      </c>
      <c r="B1130" s="14" t="s">
        <v>5460</v>
      </c>
      <c r="C1130">
        <v>10.80367633</v>
      </c>
      <c r="D1130">
        <v>2.0225713070000002</v>
      </c>
      <c r="E1130">
        <v>1.9911796079999999</v>
      </c>
      <c r="F1130">
        <v>1.3048906440000001</v>
      </c>
      <c r="G1130">
        <v>2.3648358049999998</v>
      </c>
      <c r="H1130">
        <v>3.2141752029999999</v>
      </c>
      <c r="I1130">
        <v>6.6571321499999998</v>
      </c>
      <c r="J1130">
        <v>2.8356220200000002</v>
      </c>
      <c r="K1130">
        <v>4.0727325519999997</v>
      </c>
      <c r="L1130">
        <v>7.8839946899999997</v>
      </c>
      <c r="M1130">
        <v>3.7971277190000001</v>
      </c>
      <c r="N1130">
        <v>2.3071857750000002</v>
      </c>
      <c r="O1130">
        <v>4.7185270900000003</v>
      </c>
      <c r="P1130">
        <v>3.5157416449999999</v>
      </c>
      <c r="Q1130">
        <v>3.2426852350000002</v>
      </c>
    </row>
    <row r="1131" spans="1:17">
      <c r="A1131" t="s">
        <v>10887</v>
      </c>
      <c r="B1131" s="14" t="s">
        <v>8935</v>
      </c>
      <c r="C1131">
        <v>108.59086019999999</v>
      </c>
      <c r="D1131">
        <v>2.9159407850000001</v>
      </c>
      <c r="E1131">
        <v>3.1507500469999998</v>
      </c>
      <c r="F1131">
        <v>2.9114748449999999</v>
      </c>
      <c r="G1131">
        <v>2.4149799550000002</v>
      </c>
      <c r="H1131">
        <v>6.0029756790000004</v>
      </c>
      <c r="I1131">
        <v>10.79728485</v>
      </c>
      <c r="J1131">
        <v>2.0857734130000001</v>
      </c>
      <c r="K1131">
        <v>11.942355210000001</v>
      </c>
      <c r="L1131">
        <v>14.55447781</v>
      </c>
      <c r="M1131">
        <v>37.899128269999999</v>
      </c>
      <c r="N1131">
        <v>3.2451409020000002</v>
      </c>
      <c r="O1131">
        <v>63.775311369999997</v>
      </c>
      <c r="P1131">
        <v>2.7153451409999998</v>
      </c>
      <c r="Q1131">
        <v>19.227735689999999</v>
      </c>
    </row>
    <row r="1132" spans="1:17">
      <c r="A1132" t="s">
        <v>10888</v>
      </c>
      <c r="B1132" s="14" t="s">
        <v>10889</v>
      </c>
      <c r="C1132">
        <v>21.900153970000002</v>
      </c>
      <c r="D1132">
        <v>0.50406414399999999</v>
      </c>
      <c r="E1132">
        <v>0.27232722500000001</v>
      </c>
      <c r="F1132">
        <v>0.19357389999999999</v>
      </c>
      <c r="G1132">
        <v>0.29468156000000001</v>
      </c>
      <c r="H1132">
        <v>0.54616024900000004</v>
      </c>
      <c r="I1132">
        <v>9.1249781090000006</v>
      </c>
      <c r="J1132">
        <v>1.4061732739999999</v>
      </c>
      <c r="K1132">
        <v>12.257466429999999</v>
      </c>
      <c r="L1132">
        <v>16.892874330000001</v>
      </c>
      <c r="M1132">
        <v>11.46500833</v>
      </c>
      <c r="N1132">
        <v>2.3490674309999999</v>
      </c>
      <c r="O1132">
        <v>9.1346023509999998</v>
      </c>
      <c r="P1132">
        <v>1.1094629600000001</v>
      </c>
      <c r="Q1132">
        <v>2.9327671710000001</v>
      </c>
    </row>
    <row r="1133" spans="1:17">
      <c r="A1133" t="e">
        <v>#N/A</v>
      </c>
      <c r="B1133" s="14" t="s">
        <v>10890</v>
      </c>
      <c r="C1133">
        <v>0</v>
      </c>
      <c r="D1133">
        <v>0</v>
      </c>
      <c r="E1133">
        <v>0.92495703100000004</v>
      </c>
      <c r="F1133">
        <v>0</v>
      </c>
      <c r="G1133">
        <v>0.75066250000000001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0.53587524099999995</v>
      </c>
      <c r="O1133">
        <v>0</v>
      </c>
      <c r="P1133">
        <v>0</v>
      </c>
      <c r="Q1133">
        <v>0</v>
      </c>
    </row>
    <row r="1134" spans="1:17">
      <c r="A1134" t="s">
        <v>10891</v>
      </c>
      <c r="B1134" s="14" t="s">
        <v>10892</v>
      </c>
      <c r="C1134">
        <v>0</v>
      </c>
      <c r="D1134">
        <v>0</v>
      </c>
      <c r="E1134">
        <v>0</v>
      </c>
      <c r="F1134">
        <v>0.21537877599999999</v>
      </c>
      <c r="G1134">
        <v>0.27322964599999999</v>
      </c>
      <c r="H1134">
        <v>0.60768174799999997</v>
      </c>
      <c r="I1134">
        <v>0</v>
      </c>
      <c r="J1134">
        <v>0.50146468099999997</v>
      </c>
      <c r="K1134">
        <v>0.71779960700000001</v>
      </c>
      <c r="L1134">
        <v>0.99977392700000001</v>
      </c>
      <c r="M1134">
        <v>0</v>
      </c>
      <c r="N1134">
        <v>0</v>
      </c>
      <c r="O1134">
        <v>0</v>
      </c>
      <c r="P1134">
        <v>0</v>
      </c>
      <c r="Q1134">
        <v>1.0877082840000001</v>
      </c>
    </row>
    <row r="1135" spans="1:17">
      <c r="A1135" t="s">
        <v>10893</v>
      </c>
      <c r="B1135" s="14" t="s">
        <v>10894</v>
      </c>
      <c r="C1135">
        <v>4.4565575390000003</v>
      </c>
      <c r="D1135">
        <v>4.9363835680000001</v>
      </c>
      <c r="E1135">
        <v>4.8202571909999996</v>
      </c>
      <c r="F1135">
        <v>2.9320179020000001</v>
      </c>
      <c r="G1135">
        <v>2.9499956159999998</v>
      </c>
      <c r="H1135">
        <v>1.9968247379999999</v>
      </c>
      <c r="I1135">
        <v>3.249542564</v>
      </c>
      <c r="J1135">
        <v>6.21455438</v>
      </c>
      <c r="K1135">
        <v>7.4129592500000001</v>
      </c>
      <c r="L1135">
        <v>7.9784117170000002</v>
      </c>
      <c r="M1135">
        <v>1.4257615699999999</v>
      </c>
      <c r="N1135">
        <v>2.3805968439999998</v>
      </c>
      <c r="O1135">
        <v>9.0484909919999996</v>
      </c>
      <c r="P1135">
        <v>3.0088119720000002</v>
      </c>
      <c r="Q1135">
        <v>3.0635812470000001</v>
      </c>
    </row>
    <row r="1136" spans="1:17">
      <c r="A1136" t="s">
        <v>10895</v>
      </c>
      <c r="B1136" s="14" t="s">
        <v>6724</v>
      </c>
      <c r="C1136">
        <v>3.8642838230000001</v>
      </c>
      <c r="D1136">
        <v>1.8237975850000001</v>
      </c>
      <c r="E1136">
        <v>1.4835814060000001</v>
      </c>
      <c r="F1136">
        <v>1.0748785359999999</v>
      </c>
      <c r="G1136">
        <v>1.421616736</v>
      </c>
      <c r="H1136">
        <v>1.2905202309999999</v>
      </c>
      <c r="I1136">
        <v>36.507337149999998</v>
      </c>
      <c r="J1136">
        <v>1.661321069</v>
      </c>
      <c r="K1136">
        <v>10.89928183</v>
      </c>
      <c r="L1136">
        <v>17.72870064</v>
      </c>
      <c r="M1136">
        <v>8.0626874799999992</v>
      </c>
      <c r="N1136">
        <v>1.7190302180000001</v>
      </c>
      <c r="O1136">
        <v>12.838830850000001</v>
      </c>
      <c r="P1136">
        <v>1.0839085770000001</v>
      </c>
      <c r="Q1136">
        <v>3.2339186899999999</v>
      </c>
    </row>
    <row r="1137" spans="1:17">
      <c r="A1137" t="s">
        <v>10896</v>
      </c>
      <c r="B1137" s="14" t="s">
        <v>6686</v>
      </c>
      <c r="C1137">
        <v>8.2594866400000004</v>
      </c>
      <c r="D1137">
        <v>2.9818194469999999</v>
      </c>
      <c r="E1137">
        <v>1.985231851</v>
      </c>
      <c r="F1137">
        <v>2.6441334360000002</v>
      </c>
      <c r="G1137">
        <v>1.479083148</v>
      </c>
      <c r="H1137">
        <v>6.6379102989999996</v>
      </c>
      <c r="I1137">
        <v>8.4760907769999996</v>
      </c>
      <c r="J1137">
        <v>4.7699320419999998</v>
      </c>
      <c r="K1137">
        <v>5.4815963310000004</v>
      </c>
      <c r="L1137">
        <v>4.4456613960000002</v>
      </c>
      <c r="M1137">
        <v>7.046430516</v>
      </c>
      <c r="N1137">
        <v>2.0551807860000002</v>
      </c>
      <c r="O1137">
        <v>5.0817787790000004</v>
      </c>
      <c r="P1137">
        <v>2.547213164</v>
      </c>
      <c r="Q1137">
        <v>5.4675469750000003</v>
      </c>
    </row>
    <row r="1138" spans="1:17">
      <c r="A1138" t="s">
        <v>10897</v>
      </c>
      <c r="B1138" s="14" t="s">
        <v>2144</v>
      </c>
      <c r="C1138">
        <v>4.2574673399999998</v>
      </c>
      <c r="D1138">
        <v>3.1832040429999999</v>
      </c>
      <c r="E1138">
        <v>3.1139822740000001</v>
      </c>
      <c r="F1138">
        <v>2.100775713</v>
      </c>
      <c r="G1138">
        <v>3.3083321520000002</v>
      </c>
      <c r="H1138">
        <v>5.7228585279999997</v>
      </c>
      <c r="I1138">
        <v>15.52186998</v>
      </c>
      <c r="J1138">
        <v>5.2622773030000003</v>
      </c>
      <c r="K1138">
        <v>4.3456476200000003</v>
      </c>
      <c r="L1138">
        <v>7.0615475449999998</v>
      </c>
      <c r="M1138">
        <v>6.1293048949999998</v>
      </c>
      <c r="N1138">
        <v>0.26241313399999999</v>
      </c>
      <c r="O1138">
        <v>6.483197154</v>
      </c>
      <c r="P1138">
        <v>1.2775100850000001</v>
      </c>
      <c r="Q1138">
        <v>5.4876004289999996</v>
      </c>
    </row>
    <row r="1139" spans="1:17">
      <c r="A1139" t="s">
        <v>10898</v>
      </c>
      <c r="B1139" s="14" t="s">
        <v>10899</v>
      </c>
      <c r="C1139">
        <v>9.8916007659999998</v>
      </c>
      <c r="D1139">
        <v>2.3739308339999998</v>
      </c>
      <c r="E1139">
        <v>1.0523463230000001</v>
      </c>
      <c r="F1139">
        <v>1.0098298290000001</v>
      </c>
      <c r="G1139">
        <v>1.708094311</v>
      </c>
      <c r="H1139">
        <v>7.2812645429999998</v>
      </c>
      <c r="I1139">
        <v>2.4041858490000001</v>
      </c>
      <c r="J1139">
        <v>0.731477822</v>
      </c>
      <c r="K1139">
        <v>1.4957740310000001</v>
      </c>
      <c r="L1139">
        <v>4.1667224750000003</v>
      </c>
      <c r="M1139">
        <v>3.1645646030000001</v>
      </c>
      <c r="N1139">
        <v>1.0161306969999999</v>
      </c>
      <c r="O1139">
        <v>7.3031551319999997</v>
      </c>
      <c r="P1139">
        <v>1.484053632</v>
      </c>
      <c r="Q1139">
        <v>4.5332033879999996</v>
      </c>
    </row>
    <row r="1140" spans="1:17">
      <c r="A1140" t="s">
        <v>10900</v>
      </c>
      <c r="B1140" s="14" t="s">
        <v>4467</v>
      </c>
      <c r="C1140">
        <v>85.478477690000005</v>
      </c>
      <c r="D1140">
        <v>6.5022389040000004</v>
      </c>
      <c r="E1140">
        <v>7.0121430800000004</v>
      </c>
      <c r="F1140">
        <v>4.1529566490000001</v>
      </c>
      <c r="G1140">
        <v>7.1135099750000004</v>
      </c>
      <c r="H1140">
        <v>11.42074199</v>
      </c>
      <c r="I1140">
        <v>26.282667620000002</v>
      </c>
      <c r="J1140">
        <v>18.27782487</v>
      </c>
      <c r="K1140">
        <v>21.08223091</v>
      </c>
      <c r="L1140">
        <v>32.78030579</v>
      </c>
      <c r="M1140">
        <v>38.548895119999997</v>
      </c>
      <c r="N1140">
        <v>13.345932790000001</v>
      </c>
      <c r="O1140">
        <v>54.746344950000001</v>
      </c>
      <c r="P1140">
        <v>10.699943409999999</v>
      </c>
      <c r="Q1140">
        <v>26.54849085</v>
      </c>
    </row>
    <row r="1141" spans="1:17">
      <c r="A1141" t="s">
        <v>10901</v>
      </c>
      <c r="B1141" s="14" t="s">
        <v>4469</v>
      </c>
      <c r="C1141">
        <v>5.3115669710000004</v>
      </c>
      <c r="D1141">
        <v>1.218714571</v>
      </c>
      <c r="E1141">
        <v>0.58526794199999999</v>
      </c>
      <c r="F1141">
        <v>0.335682217</v>
      </c>
      <c r="G1141">
        <v>0.62239127800000005</v>
      </c>
      <c r="H1141">
        <v>0.94711261899999999</v>
      </c>
      <c r="I1141">
        <v>0.82992451300000003</v>
      </c>
      <c r="J1141">
        <v>0.745493933</v>
      </c>
      <c r="K1141">
        <v>1.376909122</v>
      </c>
      <c r="L1141">
        <v>3.1164289709999999</v>
      </c>
      <c r="M1141">
        <v>0.36413570699999998</v>
      </c>
      <c r="N1141">
        <v>0.491075382</v>
      </c>
      <c r="O1141">
        <v>1.6806985400000001</v>
      </c>
      <c r="P1141">
        <v>0.51229504100000001</v>
      </c>
      <c r="Q1141">
        <v>0.78243048800000004</v>
      </c>
    </row>
    <row r="1142" spans="1:17">
      <c r="A1142" t="s">
        <v>10902</v>
      </c>
      <c r="B1142" s="14" t="s">
        <v>4468</v>
      </c>
      <c r="C1142">
        <v>6.9699351250000001</v>
      </c>
      <c r="D1142">
        <v>1.8961429949999999</v>
      </c>
      <c r="E1142">
        <v>1.140051492</v>
      </c>
      <c r="F1142">
        <v>0.849852206</v>
      </c>
      <c r="G1142">
        <v>0.87818020900000004</v>
      </c>
      <c r="H1142">
        <v>0.72370586699999995</v>
      </c>
      <c r="I1142">
        <v>2.7149192700000002</v>
      </c>
      <c r="J1142">
        <v>2.9356773450000002</v>
      </c>
      <c r="K1142">
        <v>1.7920918830000001</v>
      </c>
      <c r="L1142">
        <v>2.6825709760000001</v>
      </c>
      <c r="M1142">
        <v>2.7019710199999998</v>
      </c>
      <c r="N1142">
        <v>1.376954853</v>
      </c>
      <c r="O1142">
        <v>3.5200886539999998</v>
      </c>
      <c r="P1142">
        <v>1.3250216610000001</v>
      </c>
      <c r="Q1142">
        <v>1.7323802479999999</v>
      </c>
    </row>
    <row r="1143" spans="1:17">
      <c r="A1143" t="s">
        <v>10903</v>
      </c>
      <c r="B1143" s="14" t="s">
        <v>10904</v>
      </c>
      <c r="C1143">
        <v>247.8351778</v>
      </c>
      <c r="D1143">
        <v>1.120485513</v>
      </c>
      <c r="E1143">
        <v>0.37666651899999998</v>
      </c>
      <c r="F1143">
        <v>0.137694698</v>
      </c>
      <c r="G1143">
        <v>0.43669894399999998</v>
      </c>
      <c r="H1143">
        <v>2.7194967650000001</v>
      </c>
      <c r="I1143">
        <v>274.38635950000003</v>
      </c>
      <c r="J1143">
        <v>1.122077124</v>
      </c>
      <c r="K1143">
        <v>241.6105565</v>
      </c>
      <c r="L1143">
        <v>242.724661</v>
      </c>
      <c r="M1143">
        <v>273.78813000000002</v>
      </c>
      <c r="N1143">
        <v>3.8968269979999999</v>
      </c>
      <c r="O1143">
        <v>223.49868459999999</v>
      </c>
      <c r="P1143">
        <v>0.83472336800000002</v>
      </c>
      <c r="Q1143">
        <v>76.666449</v>
      </c>
    </row>
    <row r="1144" spans="1:17">
      <c r="A1144" t="s">
        <v>10905</v>
      </c>
      <c r="B1144" s="14" t="s">
        <v>4169</v>
      </c>
      <c r="C1144">
        <v>9.4028764119999995</v>
      </c>
      <c r="D1144">
        <v>43.744091179999998</v>
      </c>
      <c r="E1144">
        <v>40.614290410000002</v>
      </c>
      <c r="F1144">
        <v>69.473778370000005</v>
      </c>
      <c r="G1144">
        <v>35.396676630000002</v>
      </c>
      <c r="H1144">
        <v>76.702387250000001</v>
      </c>
      <c r="I1144">
        <v>23.58532593</v>
      </c>
      <c r="J1144">
        <v>57.216297990000001</v>
      </c>
      <c r="K1144">
        <v>38.73176076</v>
      </c>
      <c r="L1144">
        <v>16.63558256</v>
      </c>
      <c r="M1144">
        <v>1.4439406800000001</v>
      </c>
      <c r="N1144">
        <v>43.814389589999998</v>
      </c>
      <c r="O1144">
        <v>3.332313954</v>
      </c>
      <c r="P1144">
        <v>117.2598351</v>
      </c>
      <c r="Q1144">
        <v>81.185833079999995</v>
      </c>
    </row>
    <row r="1145" spans="1:17">
      <c r="A1145" t="s">
        <v>10906</v>
      </c>
      <c r="B1145" s="14" t="s">
        <v>1706</v>
      </c>
      <c r="C1145">
        <v>1.3936141689999999</v>
      </c>
      <c r="D1145">
        <v>3.2931434739999998</v>
      </c>
      <c r="E1145">
        <v>2.8664303950000001</v>
      </c>
      <c r="F1145">
        <v>2.845471002</v>
      </c>
      <c r="G1145">
        <v>1.3636894690000001</v>
      </c>
      <c r="H1145">
        <v>2.3193072809999999</v>
      </c>
      <c r="I1145">
        <v>0</v>
      </c>
      <c r="J1145">
        <v>2.7678142800000001</v>
      </c>
      <c r="K1145">
        <v>2.9503259430000002</v>
      </c>
      <c r="L1145">
        <v>2.6416973619999999</v>
      </c>
      <c r="M1145">
        <v>0</v>
      </c>
      <c r="N1145">
        <v>2.920489925</v>
      </c>
      <c r="O1145">
        <v>0.51446579299999995</v>
      </c>
      <c r="P1145">
        <v>1.393908642</v>
      </c>
      <c r="Q1145">
        <v>2.2353689939999999</v>
      </c>
    </row>
    <row r="1146" spans="1:17">
      <c r="A1146" t="s">
        <v>10907</v>
      </c>
      <c r="B1146" s="14" t="s">
        <v>10908</v>
      </c>
      <c r="C1146">
        <v>9.0432335469999998</v>
      </c>
      <c r="D1146">
        <v>13.57845783</v>
      </c>
      <c r="E1146">
        <v>9.0864087930000004</v>
      </c>
      <c r="F1146">
        <v>7.9328562209999998</v>
      </c>
      <c r="G1146">
        <v>5.8993670920000003</v>
      </c>
      <c r="H1146">
        <v>12.73470292</v>
      </c>
      <c r="I1146">
        <v>10.25727466</v>
      </c>
      <c r="J1146">
        <v>16.941453490000001</v>
      </c>
      <c r="K1146">
        <v>16.86567106</v>
      </c>
      <c r="L1146">
        <v>5.0791434549999996</v>
      </c>
      <c r="M1146">
        <v>5.7863024310000002</v>
      </c>
      <c r="N1146">
        <v>15.48301335</v>
      </c>
      <c r="O1146">
        <v>5.5639913639999996</v>
      </c>
      <c r="P1146">
        <v>18.391793610000001</v>
      </c>
      <c r="Q1146">
        <v>11.742485780000001</v>
      </c>
    </row>
    <row r="1147" spans="1:17">
      <c r="A1147" t="s">
        <v>10909</v>
      </c>
      <c r="B1147" s="14" t="s">
        <v>2494</v>
      </c>
      <c r="C1147">
        <v>3.9811150259999999</v>
      </c>
      <c r="D1147">
        <v>4.1745646470000004</v>
      </c>
      <c r="E1147">
        <v>1.2988631829999999</v>
      </c>
      <c r="F1147">
        <v>1.625722186</v>
      </c>
      <c r="G1147">
        <v>1.970730278</v>
      </c>
      <c r="H1147">
        <v>4.3830413000000004</v>
      </c>
      <c r="I1147">
        <v>1.935246</v>
      </c>
      <c r="J1147">
        <v>1.34583323</v>
      </c>
      <c r="K1147">
        <v>5.8997038379999998</v>
      </c>
      <c r="L1147">
        <v>4.3601965739999997</v>
      </c>
      <c r="M1147">
        <v>1.0189247210000001</v>
      </c>
      <c r="N1147">
        <v>0.75249832999999999</v>
      </c>
      <c r="O1147">
        <v>3.2332654189999999</v>
      </c>
      <c r="P1147">
        <v>0.63711299899999996</v>
      </c>
      <c r="Q1147">
        <v>2.0069476119999998</v>
      </c>
    </row>
    <row r="1148" spans="1:17">
      <c r="A1148" t="s">
        <v>10910</v>
      </c>
      <c r="B1148" s="14" t="s">
        <v>1577</v>
      </c>
      <c r="C1148">
        <v>42.136515320000001</v>
      </c>
      <c r="D1148">
        <v>365.30401269999999</v>
      </c>
      <c r="E1148">
        <v>305.7628497</v>
      </c>
      <c r="F1148">
        <v>474.6396451</v>
      </c>
      <c r="G1148">
        <v>268.96694930000001</v>
      </c>
      <c r="H1148">
        <v>214.50897309999999</v>
      </c>
      <c r="I1148">
        <v>135.13350969999999</v>
      </c>
      <c r="J1148">
        <v>174.8180299</v>
      </c>
      <c r="K1148">
        <v>451.31777099999999</v>
      </c>
      <c r="L1148">
        <v>281.9177004</v>
      </c>
      <c r="M1148">
        <v>33.613714479999999</v>
      </c>
      <c r="N1148">
        <v>134.7132129</v>
      </c>
      <c r="O1148">
        <v>26.463856799999999</v>
      </c>
      <c r="P1148">
        <v>132.12862480000001</v>
      </c>
      <c r="Q1148">
        <v>267.96683280000002</v>
      </c>
    </row>
    <row r="1149" spans="1:17">
      <c r="A1149" t="s">
        <v>10911</v>
      </c>
      <c r="B1149" s="14" t="s">
        <v>10912</v>
      </c>
      <c r="C1149">
        <v>1.985453519</v>
      </c>
      <c r="D1149">
        <v>0.65976665000000001</v>
      </c>
      <c r="E1149">
        <v>0.26403521000000002</v>
      </c>
      <c r="F1149">
        <v>0.135129472</v>
      </c>
      <c r="G1149">
        <v>0</v>
      </c>
      <c r="H1149">
        <v>0.190630933</v>
      </c>
      <c r="I1149">
        <v>0</v>
      </c>
      <c r="J1149">
        <v>0.56631756499999997</v>
      </c>
      <c r="K1149">
        <v>0.45035023400000002</v>
      </c>
      <c r="L1149">
        <v>3.1363100359999998</v>
      </c>
      <c r="M1149">
        <v>0</v>
      </c>
      <c r="N1149">
        <v>0</v>
      </c>
      <c r="O1149">
        <v>1.0994232939999999</v>
      </c>
      <c r="P1149">
        <v>1.11705359</v>
      </c>
      <c r="Q1149">
        <v>1.3648647220000001</v>
      </c>
    </row>
    <row r="1150" spans="1:17">
      <c r="A1150" t="s">
        <v>10911</v>
      </c>
      <c r="B1150" s="14" t="s">
        <v>2725</v>
      </c>
      <c r="C1150">
        <v>2.1850493759999998</v>
      </c>
      <c r="D1150">
        <v>1.2101539960000001</v>
      </c>
      <c r="E1150">
        <v>0.87173529699999996</v>
      </c>
      <c r="F1150">
        <v>0.92946197900000005</v>
      </c>
      <c r="G1150">
        <v>0.51881105299999997</v>
      </c>
      <c r="H1150">
        <v>1.7832565600000001</v>
      </c>
      <c r="I1150">
        <v>3.5848128290000001</v>
      </c>
      <c r="J1150">
        <v>5.1591163929999997</v>
      </c>
      <c r="K1150">
        <v>3.8410824200000002</v>
      </c>
      <c r="L1150">
        <v>3.27902044</v>
      </c>
      <c r="M1150">
        <v>0</v>
      </c>
      <c r="N1150">
        <v>4.141337429</v>
      </c>
      <c r="O1150">
        <v>0.60497366399999997</v>
      </c>
      <c r="P1150">
        <v>1.1473933169999999</v>
      </c>
      <c r="Q1150">
        <v>2.4408691849999999</v>
      </c>
    </row>
    <row r="1151" spans="1:17">
      <c r="A1151" t="s">
        <v>10913</v>
      </c>
      <c r="B1151" s="14" t="s">
        <v>2050</v>
      </c>
      <c r="C1151">
        <v>2.2138000249999998</v>
      </c>
      <c r="D1151">
        <v>6.5539392750000003</v>
      </c>
      <c r="E1151">
        <v>6.380490633</v>
      </c>
      <c r="F1151">
        <v>7.6157179380000004</v>
      </c>
      <c r="G1151">
        <v>4.3788645830000004</v>
      </c>
      <c r="H1151">
        <v>4.0192284069999999</v>
      </c>
      <c r="I1151">
        <v>9.6852837829999991</v>
      </c>
      <c r="J1151">
        <v>17.119300389999999</v>
      </c>
      <c r="K1151">
        <v>9.2212063539999995</v>
      </c>
      <c r="L1151">
        <v>2.924777234</v>
      </c>
      <c r="M1151">
        <v>1.9315873130000001</v>
      </c>
      <c r="N1151">
        <v>13.967488919999999</v>
      </c>
      <c r="O1151">
        <v>6.2407809570000001</v>
      </c>
      <c r="P1151">
        <v>20.532301459999999</v>
      </c>
      <c r="Q1151">
        <v>11.48295544</v>
      </c>
    </row>
    <row r="1152" spans="1:17">
      <c r="A1152" t="s">
        <v>10914</v>
      </c>
      <c r="B1152" s="14" t="s">
        <v>8524</v>
      </c>
      <c r="C1152">
        <v>5.0800026369999998</v>
      </c>
      <c r="D1152">
        <v>31.709537319999999</v>
      </c>
      <c r="E1152">
        <v>29.756577140000001</v>
      </c>
      <c r="F1152">
        <v>34.655722949999998</v>
      </c>
      <c r="G1152">
        <v>27.193862559999999</v>
      </c>
      <c r="H1152">
        <v>40.62673478</v>
      </c>
      <c r="I1152">
        <v>28.325727990000001</v>
      </c>
      <c r="J1152">
        <v>37.503171879999996</v>
      </c>
      <c r="K1152">
        <v>109.1268353</v>
      </c>
      <c r="L1152">
        <v>45.126554120000002</v>
      </c>
      <c r="M1152">
        <v>10.324907230000001</v>
      </c>
      <c r="N1152">
        <v>10.75628017</v>
      </c>
      <c r="O1152">
        <v>3.9712887710000002</v>
      </c>
      <c r="P1152">
        <v>26.272152049999999</v>
      </c>
      <c r="Q1152">
        <v>23.417997310000001</v>
      </c>
    </row>
    <row r="1153" spans="1:17">
      <c r="A1153" t="s">
        <v>10915</v>
      </c>
      <c r="B1153" s="14" t="s">
        <v>1443</v>
      </c>
      <c r="C1153">
        <v>1.965608434</v>
      </c>
      <c r="D1153">
        <v>2.3949644540000001</v>
      </c>
      <c r="E1153">
        <v>1.7147585139999999</v>
      </c>
      <c r="F1153">
        <v>1.2307651500000001</v>
      </c>
      <c r="G1153">
        <v>1.7310613100000001</v>
      </c>
      <c r="H1153">
        <v>0.98137276200000001</v>
      </c>
      <c r="I1153">
        <v>1.7198911619999999</v>
      </c>
      <c r="J1153">
        <v>1.22098654</v>
      </c>
      <c r="K1153">
        <v>2.4075839270000001</v>
      </c>
      <c r="L1153">
        <v>1.2419847449999999</v>
      </c>
      <c r="M1153">
        <v>1.886538394</v>
      </c>
      <c r="N1153">
        <v>1.9868958249999999</v>
      </c>
      <c r="O1153">
        <v>3.0476160220000001</v>
      </c>
      <c r="P1153">
        <v>3.332410291</v>
      </c>
      <c r="Q1153">
        <v>1.486344828</v>
      </c>
    </row>
    <row r="1154" spans="1:17">
      <c r="A1154" t="s">
        <v>10916</v>
      </c>
      <c r="B1154" s="14" t="s">
        <v>10917</v>
      </c>
      <c r="C1154">
        <v>0</v>
      </c>
      <c r="D1154">
        <v>0.37494935299999999</v>
      </c>
      <c r="E1154">
        <v>0.18006335700000001</v>
      </c>
      <c r="F1154">
        <v>0.23038467400000001</v>
      </c>
      <c r="G1154">
        <v>0</v>
      </c>
      <c r="H1154">
        <v>0.65002023099999995</v>
      </c>
      <c r="I1154">
        <v>0</v>
      </c>
      <c r="J1154">
        <v>0.214561117</v>
      </c>
      <c r="K1154">
        <v>3.0712409410000001</v>
      </c>
      <c r="L1154">
        <v>0</v>
      </c>
      <c r="M1154">
        <v>0</v>
      </c>
      <c r="N1154">
        <v>0</v>
      </c>
      <c r="O1154">
        <v>0</v>
      </c>
      <c r="P1154">
        <v>1.0157252320000001</v>
      </c>
      <c r="Q1154">
        <v>0</v>
      </c>
    </row>
    <row r="1155" spans="1:17">
      <c r="A1155" t="s">
        <v>10918</v>
      </c>
      <c r="B1155" s="14" t="s">
        <v>7351</v>
      </c>
      <c r="C1155">
        <v>8.3913507230000004</v>
      </c>
      <c r="D1155">
        <v>0.53113290099999999</v>
      </c>
      <c r="E1155">
        <v>0.76520392999999998</v>
      </c>
      <c r="F1155">
        <v>0.89746366499999997</v>
      </c>
      <c r="G1155">
        <v>1.242025036</v>
      </c>
      <c r="H1155">
        <v>0.92078337499999996</v>
      </c>
      <c r="I1155">
        <v>4.3704539569999996</v>
      </c>
      <c r="J1155">
        <v>1.2157425289999999</v>
      </c>
      <c r="K1155">
        <v>1.359547877</v>
      </c>
      <c r="L1155">
        <v>3.7872423070000001</v>
      </c>
      <c r="M1155">
        <v>0</v>
      </c>
      <c r="N1155">
        <v>1.182192114</v>
      </c>
      <c r="O1155">
        <v>1.99140823</v>
      </c>
      <c r="P1155">
        <v>1.2589685740000001</v>
      </c>
      <c r="Q1155">
        <v>2.4722077979999999</v>
      </c>
    </row>
    <row r="1156" spans="1:17">
      <c r="A1156" t="s">
        <v>10919</v>
      </c>
      <c r="B1156" s="14" t="s">
        <v>9317</v>
      </c>
      <c r="C1156">
        <v>6.8344945299999997</v>
      </c>
      <c r="D1156">
        <v>4.6179116010000003</v>
      </c>
      <c r="E1156">
        <v>2.87207386</v>
      </c>
      <c r="F1156">
        <v>4.1166128679999998</v>
      </c>
      <c r="G1156">
        <v>2.065331247</v>
      </c>
      <c r="H1156">
        <v>2.2310996429999999</v>
      </c>
      <c r="I1156">
        <v>10.216049140000001</v>
      </c>
      <c r="J1156">
        <v>11.32832988</v>
      </c>
      <c r="K1156">
        <v>2.635396654</v>
      </c>
      <c r="L1156">
        <v>3.6706635620000001</v>
      </c>
      <c r="M1156">
        <v>4.2637172650000004</v>
      </c>
      <c r="N1156">
        <v>3.2857555120000002</v>
      </c>
      <c r="O1156">
        <v>4.1629797200000001</v>
      </c>
      <c r="P1156">
        <v>6.6394054340000004</v>
      </c>
      <c r="Q1156">
        <v>5.0506206349999996</v>
      </c>
    </row>
    <row r="1157" spans="1:17">
      <c r="A1157" t="s">
        <v>10920</v>
      </c>
      <c r="B1157" s="14" t="s">
        <v>6367</v>
      </c>
      <c r="C1157">
        <v>7.9916580980000003</v>
      </c>
      <c r="D1157">
        <v>10.191876450000001</v>
      </c>
      <c r="E1157">
        <v>7.0544905379999996</v>
      </c>
      <c r="F1157">
        <v>11.37801464</v>
      </c>
      <c r="G1157">
        <v>5.2962537259999998</v>
      </c>
      <c r="H1157">
        <v>7.2168564140000004</v>
      </c>
      <c r="I1157">
        <v>4.4097697560000002</v>
      </c>
      <c r="J1157">
        <v>6.9548325389999999</v>
      </c>
      <c r="K1157">
        <v>8.8185736220000006</v>
      </c>
      <c r="L1157">
        <v>2.5930328999999999</v>
      </c>
      <c r="M1157">
        <v>7.462877508</v>
      </c>
      <c r="N1157">
        <v>4.3133472599999996</v>
      </c>
      <c r="O1157">
        <v>6.4585368369999996</v>
      </c>
      <c r="P1157">
        <v>10.95304541</v>
      </c>
      <c r="Q1157">
        <v>14.40246372</v>
      </c>
    </row>
    <row r="1158" spans="1:17">
      <c r="A1158" t="s">
        <v>10921</v>
      </c>
      <c r="B1158" s="14" t="s">
        <v>6409</v>
      </c>
      <c r="C1158">
        <v>1.3629515910000001</v>
      </c>
      <c r="D1158">
        <v>2.7174547169999999</v>
      </c>
      <c r="E1158">
        <v>2.5012761299999999</v>
      </c>
      <c r="F1158">
        <v>4.3598208610000002</v>
      </c>
      <c r="G1158">
        <v>1.9711084210000001</v>
      </c>
      <c r="H1158">
        <v>0.85060403200000001</v>
      </c>
      <c r="I1158">
        <v>4.9690474849999999</v>
      </c>
      <c r="J1158">
        <v>5.1186634900000003</v>
      </c>
      <c r="K1158">
        <v>3.8643914480000001</v>
      </c>
      <c r="L1158">
        <v>2.3682763570000001</v>
      </c>
      <c r="M1158">
        <v>1.9621867159999999</v>
      </c>
      <c r="N1158">
        <v>2.8142292979999999</v>
      </c>
      <c r="O1158">
        <v>3.0188784829999999</v>
      </c>
      <c r="P1158">
        <v>3.7574291049999999</v>
      </c>
      <c r="Q1158">
        <v>2.4594592020000001</v>
      </c>
    </row>
    <row r="1159" spans="1:17">
      <c r="A1159" t="s">
        <v>10922</v>
      </c>
      <c r="B1159" s="14" t="s">
        <v>1880</v>
      </c>
      <c r="C1159">
        <v>22.722835929999999</v>
      </c>
      <c r="D1159">
        <v>9.0141374840000008</v>
      </c>
      <c r="E1159">
        <v>5.3408427429999996</v>
      </c>
      <c r="F1159">
        <v>5.610596438</v>
      </c>
      <c r="G1159">
        <v>6.0682154109999997</v>
      </c>
      <c r="H1159">
        <v>8.1179749890000004</v>
      </c>
      <c r="I1159">
        <v>8.8622628090000006</v>
      </c>
      <c r="J1159">
        <v>6.330582529</v>
      </c>
      <c r="K1159">
        <v>27.688327640000001</v>
      </c>
      <c r="L1159">
        <v>25.209270790000001</v>
      </c>
      <c r="M1159">
        <v>17.244143780000002</v>
      </c>
      <c r="N1159">
        <v>5.8301717689999997</v>
      </c>
      <c r="O1159">
        <v>16.386541940000001</v>
      </c>
      <c r="P1159">
        <v>5.7083368099999996</v>
      </c>
      <c r="Q1159">
        <v>8.3551027900000001</v>
      </c>
    </row>
    <row r="1160" spans="1:17">
      <c r="A1160" t="s">
        <v>10923</v>
      </c>
      <c r="B1160" s="14" t="s">
        <v>2702</v>
      </c>
      <c r="C1160">
        <v>12.83288099</v>
      </c>
      <c r="D1160">
        <v>0.31136664200000003</v>
      </c>
      <c r="E1160">
        <v>0.591613905</v>
      </c>
      <c r="F1160">
        <v>0.35767919500000001</v>
      </c>
      <c r="G1160">
        <v>0.48540916299999998</v>
      </c>
      <c r="H1160">
        <v>0.53979188199999995</v>
      </c>
      <c r="I1160">
        <v>3.2973063840000001</v>
      </c>
      <c r="J1160">
        <v>1.2704761280000001</v>
      </c>
      <c r="K1160">
        <v>1.6356016790000001</v>
      </c>
      <c r="L1160">
        <v>2.8959121959999998</v>
      </c>
      <c r="M1160">
        <v>4.6920593850000003</v>
      </c>
      <c r="N1160">
        <v>2.0640474289999999</v>
      </c>
      <c r="O1160">
        <v>6.9707146020000001</v>
      </c>
      <c r="P1160">
        <v>1.118530212</v>
      </c>
      <c r="Q1160">
        <v>3.0245951579999999</v>
      </c>
    </row>
    <row r="1161" spans="1:17">
      <c r="A1161" t="s">
        <v>10924</v>
      </c>
      <c r="B1161" s="14" t="s">
        <v>10925</v>
      </c>
      <c r="C1161">
        <v>0</v>
      </c>
      <c r="D1161">
        <v>3.0495880710000001</v>
      </c>
      <c r="E1161">
        <v>2.2781349099999999</v>
      </c>
      <c r="F1161">
        <v>3.7475906970000001</v>
      </c>
      <c r="G1161">
        <v>3.4335858799999999</v>
      </c>
      <c r="H1161">
        <v>3.5245541409999999</v>
      </c>
      <c r="I1161">
        <v>4.4611004090000002</v>
      </c>
      <c r="J1161">
        <v>2.1328964419999998</v>
      </c>
      <c r="K1161">
        <v>2.0816188599999998</v>
      </c>
      <c r="L1161">
        <v>3.8657925180000001</v>
      </c>
      <c r="M1161">
        <v>2.9360127149999999</v>
      </c>
      <c r="N1161">
        <v>1.1312921760000001</v>
      </c>
      <c r="O1161">
        <v>3.387852519</v>
      </c>
      <c r="P1161">
        <v>5.2780092590000001</v>
      </c>
      <c r="Q1161">
        <v>1.0514513409999999</v>
      </c>
    </row>
    <row r="1162" spans="1:17">
      <c r="A1162" t="e">
        <v>#N/A</v>
      </c>
      <c r="B1162" s="14" t="s">
        <v>10926</v>
      </c>
      <c r="C1162">
        <v>0</v>
      </c>
      <c r="D1162">
        <v>4.305300806</v>
      </c>
      <c r="E1162">
        <v>9.820867303</v>
      </c>
      <c r="F1162">
        <v>15.210809299999999</v>
      </c>
      <c r="G1162">
        <v>5.8728301470000002</v>
      </c>
      <c r="H1162">
        <v>3.731880855</v>
      </c>
      <c r="I1162">
        <v>7.0852771199999998</v>
      </c>
      <c r="J1162">
        <v>20.941165059999999</v>
      </c>
      <c r="K1162">
        <v>4.4081340559999997</v>
      </c>
      <c r="L1162">
        <v>3.0698940590000001</v>
      </c>
      <c r="M1162">
        <v>0</v>
      </c>
      <c r="N1162">
        <v>19.764339769999999</v>
      </c>
      <c r="O1162">
        <v>0</v>
      </c>
      <c r="P1162">
        <v>8.7471867000000003</v>
      </c>
      <c r="Q1162">
        <v>0</v>
      </c>
    </row>
    <row r="1163" spans="1:17">
      <c r="A1163" t="s">
        <v>10924</v>
      </c>
      <c r="B1163" s="14" t="s">
        <v>10927</v>
      </c>
      <c r="C1163">
        <v>74.275958990000007</v>
      </c>
      <c r="D1163">
        <v>5.9236602810000001</v>
      </c>
      <c r="E1163">
        <v>5.0573190200000004</v>
      </c>
      <c r="F1163">
        <v>3.6397463609999998</v>
      </c>
      <c r="G1163">
        <v>2.0521708630000002</v>
      </c>
      <c r="H1163">
        <v>0</v>
      </c>
      <c r="I1163">
        <v>12.99817026</v>
      </c>
      <c r="J1163">
        <v>6.0262345509999999</v>
      </c>
      <c r="K1163">
        <v>17.521540040000001</v>
      </c>
      <c r="L1163">
        <v>41.300013589999999</v>
      </c>
      <c r="M1163">
        <v>5.7030462809999998</v>
      </c>
      <c r="N1163">
        <v>1.831228342</v>
      </c>
      <c r="O1163">
        <v>16.451801799999998</v>
      </c>
      <c r="P1163">
        <v>6.2404989039999998</v>
      </c>
      <c r="Q1163">
        <v>12.254324990000001</v>
      </c>
    </row>
    <row r="1164" spans="1:17">
      <c r="A1164" t="s">
        <v>10924</v>
      </c>
      <c r="B1164" s="14" t="s">
        <v>5266</v>
      </c>
      <c r="C1164">
        <v>40.074811820000001</v>
      </c>
      <c r="D1164">
        <v>9.2540953790000007</v>
      </c>
      <c r="E1164">
        <v>9.4663571169999994</v>
      </c>
      <c r="F1164">
        <v>7.3041035799999996</v>
      </c>
      <c r="G1164">
        <v>11.14264648</v>
      </c>
      <c r="H1164">
        <v>19.695185349999999</v>
      </c>
      <c r="I1164">
        <v>34.173643349999999</v>
      </c>
      <c r="J1164">
        <v>17.479673139999999</v>
      </c>
      <c r="K1164">
        <v>63.475680369999999</v>
      </c>
      <c r="L1164">
        <v>94.848618239999993</v>
      </c>
      <c r="M1164">
        <v>19.55732154</v>
      </c>
      <c r="N1164">
        <v>8.3311853889999998</v>
      </c>
      <c r="O1164">
        <v>33.098427569999998</v>
      </c>
      <c r="P1164">
        <v>9.6301777909999995</v>
      </c>
      <c r="Q1164">
        <v>12.607039929999999</v>
      </c>
    </row>
    <row r="1165" spans="1:17">
      <c r="A1165" t="s">
        <v>10928</v>
      </c>
      <c r="B1165" s="14" t="s">
        <v>10929</v>
      </c>
      <c r="C1165">
        <v>30.71709907</v>
      </c>
      <c r="D1165">
        <v>0.75609621599999999</v>
      </c>
      <c r="E1165">
        <v>2.1786178010000001</v>
      </c>
      <c r="F1165">
        <v>0.92915471800000005</v>
      </c>
      <c r="G1165">
        <v>1.17872624</v>
      </c>
      <c r="H1165">
        <v>0</v>
      </c>
      <c r="I1165">
        <v>19.909043149999999</v>
      </c>
      <c r="J1165">
        <v>0.86533739899999995</v>
      </c>
      <c r="K1165">
        <v>10.83818084</v>
      </c>
      <c r="L1165">
        <v>10.78268574</v>
      </c>
      <c r="M1165">
        <v>45.860033319999999</v>
      </c>
      <c r="N1165">
        <v>2.103642475</v>
      </c>
      <c r="O1165">
        <v>34.018519099999999</v>
      </c>
      <c r="P1165">
        <v>1.024119655</v>
      </c>
      <c r="Q1165">
        <v>7.0386412109999998</v>
      </c>
    </row>
    <row r="1166" spans="1:17">
      <c r="A1166" t="s">
        <v>10930</v>
      </c>
      <c r="B1166" s="14" t="s">
        <v>6679</v>
      </c>
      <c r="C1166">
        <v>4.6955580670000003</v>
      </c>
      <c r="D1166">
        <v>0.36407816599999998</v>
      </c>
      <c r="E1166">
        <v>0.82425818500000003</v>
      </c>
      <c r="F1166">
        <v>0.44740991800000002</v>
      </c>
      <c r="G1166">
        <v>0.648667993</v>
      </c>
      <c r="H1166">
        <v>1.3525150909999999</v>
      </c>
      <c r="I1166">
        <v>2.7390497109999998</v>
      </c>
      <c r="J1166">
        <v>1.1309895860000001</v>
      </c>
      <c r="K1166">
        <v>1.065069343</v>
      </c>
      <c r="L1166">
        <v>1.631808382</v>
      </c>
      <c r="M1166">
        <v>0.45066710199999999</v>
      </c>
      <c r="N1166">
        <v>0.34729833700000001</v>
      </c>
      <c r="O1166">
        <v>1.300057107</v>
      </c>
      <c r="P1166">
        <v>0.45791364899999998</v>
      </c>
      <c r="Q1166">
        <v>0.80696947699999999</v>
      </c>
    </row>
    <row r="1167" spans="1:17">
      <c r="A1167" t="s">
        <v>10931</v>
      </c>
      <c r="B1167" s="14" t="s">
        <v>2910</v>
      </c>
      <c r="C1167">
        <v>39.827604919999999</v>
      </c>
      <c r="D1167">
        <v>24.683807000000002</v>
      </c>
      <c r="E1167">
        <v>26.684107699999998</v>
      </c>
      <c r="F1167">
        <v>31.495251329999999</v>
      </c>
      <c r="G1167">
        <v>22.269941450000001</v>
      </c>
      <c r="H1167">
        <v>26.58590208</v>
      </c>
      <c r="I1167">
        <v>32.497912849999999</v>
      </c>
      <c r="J1167">
        <v>25.304909559999999</v>
      </c>
      <c r="K1167">
        <v>39.361954789999999</v>
      </c>
      <c r="L1167">
        <v>36.250126739999999</v>
      </c>
      <c r="M1167">
        <v>25.483646530000001</v>
      </c>
      <c r="N1167">
        <v>9.6439086159999992</v>
      </c>
      <c r="O1167">
        <v>24.679591540000001</v>
      </c>
      <c r="P1167">
        <v>17.64166625</v>
      </c>
      <c r="Q1167">
        <v>26.400965370000002</v>
      </c>
    </row>
    <row r="1168" spans="1:17">
      <c r="A1168" t="s">
        <v>10932</v>
      </c>
      <c r="B1168" s="14" t="s">
        <v>8004</v>
      </c>
      <c r="C1168">
        <v>1.348120779</v>
      </c>
      <c r="D1168">
        <v>0.89596167500000001</v>
      </c>
      <c r="E1168">
        <v>0.71711848199999995</v>
      </c>
      <c r="F1168">
        <v>0.85635913699999999</v>
      </c>
      <c r="G1168">
        <v>0.85358249500000005</v>
      </c>
      <c r="H1168">
        <v>2.933932446</v>
      </c>
      <c r="I1168">
        <v>1.310660621</v>
      </c>
      <c r="J1168">
        <v>1.9368868669999999</v>
      </c>
      <c r="K1168">
        <v>0.611574638</v>
      </c>
      <c r="L1168">
        <v>0.28394014699999998</v>
      </c>
      <c r="M1168">
        <v>2.587780521</v>
      </c>
      <c r="N1168">
        <v>1.1079031100000001</v>
      </c>
      <c r="O1168">
        <v>0.99534296</v>
      </c>
      <c r="P1168">
        <v>2.0226084590000002</v>
      </c>
      <c r="Q1168">
        <v>2.1623972089999999</v>
      </c>
    </row>
    <row r="1169" spans="1:17">
      <c r="A1169" t="s">
        <v>10933</v>
      </c>
      <c r="B1169" s="14" t="s">
        <v>4274</v>
      </c>
      <c r="C1169">
        <v>6.8516523820000002</v>
      </c>
      <c r="D1169">
        <v>44.545502310000003</v>
      </c>
      <c r="E1169">
        <v>4.4886907980000004</v>
      </c>
      <c r="F1169">
        <v>1.8162005210000001</v>
      </c>
      <c r="G1169">
        <v>5.2432320450000001</v>
      </c>
      <c r="H1169">
        <v>6.6477793790000002</v>
      </c>
      <c r="I1169">
        <v>6.3106729499999998</v>
      </c>
      <c r="J1169">
        <v>5.5955261170000004</v>
      </c>
      <c r="K1169">
        <v>4.97320049</v>
      </c>
      <c r="L1169">
        <v>5.2862653540000002</v>
      </c>
      <c r="M1169">
        <v>4.5686121709999998</v>
      </c>
      <c r="N1169">
        <v>3.0139472829999998</v>
      </c>
      <c r="O1169">
        <v>6.230193334</v>
      </c>
      <c r="P1169">
        <v>5.853990284</v>
      </c>
      <c r="Q1169">
        <v>9.4200932260000005</v>
      </c>
    </row>
    <row r="1170" spans="1:17">
      <c r="A1170" t="s">
        <v>10934</v>
      </c>
      <c r="B1170" s="14" t="s">
        <v>4273</v>
      </c>
      <c r="C1170">
        <v>12.728187119999999</v>
      </c>
      <c r="D1170">
        <v>2.1760879700000002</v>
      </c>
      <c r="E1170">
        <v>1.5896246469999999</v>
      </c>
      <c r="F1170">
        <v>2.4481748269999999</v>
      </c>
      <c r="G1170">
        <v>1.815672781</v>
      </c>
      <c r="H1170">
        <v>7.8638293399999997</v>
      </c>
      <c r="I1170">
        <v>2.0175831</v>
      </c>
      <c r="J1170">
        <v>1.859098406</v>
      </c>
      <c r="K1170">
        <v>6.5900496569999998</v>
      </c>
      <c r="L1170">
        <v>9.3536638070000002</v>
      </c>
      <c r="M1170">
        <v>5.8425177650000002</v>
      </c>
      <c r="N1170">
        <v>1.0744433229999999</v>
      </c>
      <c r="O1170">
        <v>3.9837059780000001</v>
      </c>
      <c r="P1170">
        <v>2.387039363</v>
      </c>
      <c r="Q1170">
        <v>4.5650952709999997</v>
      </c>
    </row>
    <row r="1171" spans="1:17">
      <c r="A1171" t="s">
        <v>10935</v>
      </c>
      <c r="B1171" s="14" t="s">
        <v>1576</v>
      </c>
      <c r="C1171">
        <v>15.247844560000001</v>
      </c>
      <c r="D1171">
        <v>51.015883250000002</v>
      </c>
      <c r="E1171">
        <v>23.832484999999998</v>
      </c>
      <c r="F1171">
        <v>43.605506660000003</v>
      </c>
      <c r="G1171">
        <v>39.642906250000003</v>
      </c>
      <c r="H1171">
        <v>113.7270731</v>
      </c>
      <c r="I1171">
        <v>18.07992557</v>
      </c>
      <c r="J1171">
        <v>21.642094329999999</v>
      </c>
      <c r="K1171">
        <v>76.476866810000004</v>
      </c>
      <c r="L1171">
        <v>38.988078270000003</v>
      </c>
      <c r="M1171">
        <v>10.121037619999999</v>
      </c>
      <c r="N1171">
        <v>18.936847289999999</v>
      </c>
      <c r="O1171">
        <v>6.7862263199999999</v>
      </c>
      <c r="P1171">
        <v>15.26531978</v>
      </c>
      <c r="Q1171">
        <v>44.572393820000002</v>
      </c>
    </row>
    <row r="1172" spans="1:17">
      <c r="A1172" t="s">
        <v>10936</v>
      </c>
      <c r="B1172" s="14" t="s">
        <v>6744</v>
      </c>
      <c r="C1172">
        <v>3.0636078040000001</v>
      </c>
      <c r="D1172">
        <v>6.1082253639999999</v>
      </c>
      <c r="E1172">
        <v>5.3452635559999999</v>
      </c>
      <c r="F1172">
        <v>3.0025207370000002</v>
      </c>
      <c r="G1172">
        <v>5.0786661720000001</v>
      </c>
      <c r="H1172">
        <v>2.3531889669999999</v>
      </c>
      <c r="I1172">
        <v>6.2548069530000001</v>
      </c>
      <c r="J1172">
        <v>6.3693454569999997</v>
      </c>
      <c r="K1172">
        <v>2.5016487779999999</v>
      </c>
      <c r="L1172">
        <v>8.5173618540000007</v>
      </c>
      <c r="M1172">
        <v>0</v>
      </c>
      <c r="N1172">
        <v>1.5861589110000001</v>
      </c>
      <c r="O1172">
        <v>0.67857580100000003</v>
      </c>
      <c r="P1172">
        <v>0.36771061799999999</v>
      </c>
      <c r="Q1172">
        <v>0.42120454299999999</v>
      </c>
    </row>
    <row r="1173" spans="1:17">
      <c r="A1173" t="s">
        <v>10937</v>
      </c>
      <c r="B1173" s="14" t="s">
        <v>5167</v>
      </c>
      <c r="C1173">
        <v>90.308737750000006</v>
      </c>
      <c r="D1173">
        <v>160.32914049999999</v>
      </c>
      <c r="E1173">
        <v>136.07648990000001</v>
      </c>
      <c r="F1173">
        <v>152.08047440000001</v>
      </c>
      <c r="G1173">
        <v>77.269219300000003</v>
      </c>
      <c r="H1173">
        <v>39.139411019999997</v>
      </c>
      <c r="I1173">
        <v>205.32240039999999</v>
      </c>
      <c r="J1173">
        <v>446.29168600000003</v>
      </c>
      <c r="K1173">
        <v>135.56602100000001</v>
      </c>
      <c r="L1173">
        <v>182.8766426</v>
      </c>
      <c r="M1173">
        <v>44.541787429999999</v>
      </c>
      <c r="N1173">
        <v>859.91090229999998</v>
      </c>
      <c r="O1173">
        <v>467.08376709999999</v>
      </c>
      <c r="P1173">
        <v>246.9430874</v>
      </c>
      <c r="Q1173">
        <v>84.499324200000004</v>
      </c>
    </row>
    <row r="1174" spans="1:17">
      <c r="A1174" t="s">
        <v>10938</v>
      </c>
      <c r="B1174" s="14" t="s">
        <v>8812</v>
      </c>
      <c r="C1174">
        <v>10.564898400000001</v>
      </c>
      <c r="D1174">
        <v>9.9052403760000001</v>
      </c>
      <c r="E1174">
        <v>10.256290330000001</v>
      </c>
      <c r="F1174">
        <v>8.3717307040000009</v>
      </c>
      <c r="G1174">
        <v>8.893756024</v>
      </c>
      <c r="H1174">
        <v>15.50546203</v>
      </c>
      <c r="I1174">
        <v>10.17962382</v>
      </c>
      <c r="J1174">
        <v>12.48434007</v>
      </c>
      <c r="K1174">
        <v>12.238663649999999</v>
      </c>
      <c r="L1174">
        <v>8.8212122560000008</v>
      </c>
      <c r="M1174">
        <v>28.246883409999999</v>
      </c>
      <c r="N1174">
        <v>5.5117547069999997</v>
      </c>
      <c r="O1174">
        <v>25.699082270000002</v>
      </c>
      <c r="P1174">
        <v>6.3685832810000003</v>
      </c>
      <c r="Q1174">
        <v>7.5220319809999996</v>
      </c>
    </row>
    <row r="1175" spans="1:17">
      <c r="A1175" t="s">
        <v>10939</v>
      </c>
      <c r="B1175" s="14" t="s">
        <v>9154</v>
      </c>
      <c r="C1175">
        <v>1.5145757900000001</v>
      </c>
      <c r="D1175">
        <v>0.149124111</v>
      </c>
      <c r="E1175">
        <v>0.25065053999999998</v>
      </c>
      <c r="F1175">
        <v>0.32069847000000001</v>
      </c>
      <c r="G1175">
        <v>0.261538891</v>
      </c>
      <c r="H1175">
        <v>0.32315594199999997</v>
      </c>
      <c r="I1175">
        <v>2.9449807099999998</v>
      </c>
      <c r="J1175">
        <v>0.83201450399999999</v>
      </c>
      <c r="K1175">
        <v>0.91611587999999999</v>
      </c>
      <c r="L1175">
        <v>1.488660933</v>
      </c>
      <c r="M1175">
        <v>1.292132735</v>
      </c>
      <c r="N1175">
        <v>0.518624164</v>
      </c>
      <c r="O1175">
        <v>2.609226268</v>
      </c>
      <c r="P1175">
        <v>0.95943402099999997</v>
      </c>
      <c r="Q1175">
        <v>1.3882242650000001</v>
      </c>
    </row>
    <row r="1176" spans="1:17">
      <c r="A1176" t="s">
        <v>10940</v>
      </c>
      <c r="B1176" s="14" t="s">
        <v>2560</v>
      </c>
      <c r="C1176">
        <v>5.9557098030000004</v>
      </c>
      <c r="D1176">
        <v>3.1485422559999998</v>
      </c>
      <c r="E1176">
        <v>3.2112774019999999</v>
      </c>
      <c r="F1176">
        <v>4.8457047859999998</v>
      </c>
      <c r="G1176">
        <v>2.6879671620000001</v>
      </c>
      <c r="H1176">
        <v>3.0670898869999998</v>
      </c>
      <c r="I1176">
        <v>200.7495184</v>
      </c>
      <c r="J1176">
        <v>4.6673196470000002</v>
      </c>
      <c r="K1176">
        <v>174.2050946</v>
      </c>
      <c r="L1176">
        <v>5.730267671</v>
      </c>
      <c r="M1176">
        <v>501.46057880000001</v>
      </c>
      <c r="N1176">
        <v>6.00686111</v>
      </c>
      <c r="O1176">
        <v>162.4969969</v>
      </c>
      <c r="P1176">
        <v>2.5384807899999999</v>
      </c>
      <c r="Q1176">
        <v>2.1401221989999999</v>
      </c>
    </row>
    <row r="1177" spans="1:17">
      <c r="A1177" t="s">
        <v>10941</v>
      </c>
      <c r="B1177" s="14" t="s">
        <v>5832</v>
      </c>
      <c r="C1177">
        <v>4.1452881499999998</v>
      </c>
      <c r="D1177">
        <v>3.4437004560000002</v>
      </c>
      <c r="E1177">
        <v>2.9216804600000001</v>
      </c>
      <c r="F1177">
        <v>5.1488228530000004</v>
      </c>
      <c r="G1177">
        <v>2.8632547050000001</v>
      </c>
      <c r="H1177">
        <v>0.79600971799999998</v>
      </c>
      <c r="I1177">
        <v>2.2669330809999999</v>
      </c>
      <c r="J1177">
        <v>3.809873192</v>
      </c>
      <c r="K1177">
        <v>7.5220355290000001</v>
      </c>
      <c r="L1177">
        <v>2.6192320699999998</v>
      </c>
      <c r="M1177">
        <v>1.9892683390000001</v>
      </c>
      <c r="N1177">
        <v>3.3853598979999999</v>
      </c>
      <c r="O1177">
        <v>5.1646685210000003</v>
      </c>
      <c r="P1177">
        <v>11.0391618</v>
      </c>
      <c r="Q1177">
        <v>2.493404059</v>
      </c>
    </row>
    <row r="1178" spans="1:17">
      <c r="A1178" t="s">
        <v>10942</v>
      </c>
      <c r="B1178" s="14" t="s">
        <v>5853</v>
      </c>
      <c r="C1178">
        <v>6.3318040680000003</v>
      </c>
      <c r="D1178">
        <v>0.70135330399999996</v>
      </c>
      <c r="E1178">
        <v>1.197559359</v>
      </c>
      <c r="F1178">
        <v>0.52670567700000004</v>
      </c>
      <c r="G1178">
        <v>1.3363582839999999</v>
      </c>
      <c r="H1178">
        <v>1.756272719</v>
      </c>
      <c r="I1178">
        <v>3.0779312870000002</v>
      </c>
      <c r="J1178">
        <v>3.1215535659999998</v>
      </c>
      <c r="K1178">
        <v>4.3086318820000002</v>
      </c>
      <c r="L1178">
        <v>4.6675987179999998</v>
      </c>
      <c r="M1178">
        <v>0</v>
      </c>
      <c r="N1178">
        <v>2.0380604359999999</v>
      </c>
      <c r="O1178">
        <v>2.7270192770000001</v>
      </c>
      <c r="P1178">
        <v>1.1082998479999999</v>
      </c>
      <c r="Q1178">
        <v>1.2090794810000001</v>
      </c>
    </row>
    <row r="1179" spans="1:17">
      <c r="A1179" t="s">
        <v>10943</v>
      </c>
      <c r="B1179" s="14" t="s">
        <v>10944</v>
      </c>
      <c r="C1179">
        <v>2.3517900460000001</v>
      </c>
      <c r="D1179">
        <v>0.31260014400000002</v>
      </c>
      <c r="E1179">
        <v>5.0040385999999999E-2</v>
      </c>
      <c r="F1179">
        <v>6.4024897999999997E-2</v>
      </c>
      <c r="G1179">
        <v>0.32488809800000001</v>
      </c>
      <c r="H1179">
        <v>1.8064343549999999</v>
      </c>
      <c r="I1179">
        <v>2.0577968860000002</v>
      </c>
      <c r="J1179">
        <v>0.178882389</v>
      </c>
      <c r="K1179">
        <v>0.85351115</v>
      </c>
      <c r="L1179">
        <v>1.1887972440000001</v>
      </c>
      <c r="M1179">
        <v>0</v>
      </c>
      <c r="N1179">
        <v>0.17394583599999999</v>
      </c>
      <c r="O1179">
        <v>0.52091126399999998</v>
      </c>
      <c r="P1179">
        <v>7.0568609000000004E-2</v>
      </c>
      <c r="Q1179">
        <v>0.32333925099999999</v>
      </c>
    </row>
    <row r="1180" spans="1:17">
      <c r="A1180" t="s">
        <v>10945</v>
      </c>
      <c r="B1180" s="14" t="s">
        <v>10946</v>
      </c>
      <c r="C1180">
        <v>1.74250773</v>
      </c>
      <c r="D1180">
        <v>0</v>
      </c>
      <c r="E1180">
        <v>0.18538168299999999</v>
      </c>
      <c r="F1180">
        <v>0</v>
      </c>
      <c r="G1180">
        <v>0.30089846999999997</v>
      </c>
      <c r="H1180">
        <v>4.0153148439999997</v>
      </c>
      <c r="I1180">
        <v>5.0822662889999997</v>
      </c>
      <c r="J1180">
        <v>0.88359346299999997</v>
      </c>
      <c r="K1180">
        <v>1.5809763489999999</v>
      </c>
      <c r="L1180">
        <v>1.101016856</v>
      </c>
      <c r="M1180">
        <v>3.344824612</v>
      </c>
      <c r="N1180">
        <v>0.64440693599999999</v>
      </c>
      <c r="O1180">
        <v>5.7893682289999999</v>
      </c>
      <c r="P1180">
        <v>1.3071569439999999</v>
      </c>
      <c r="Q1180">
        <v>1.197855959</v>
      </c>
    </row>
    <row r="1181" spans="1:17">
      <c r="A1181" t="s">
        <v>10947</v>
      </c>
      <c r="B1181" s="14" t="s">
        <v>10948</v>
      </c>
      <c r="C1181">
        <v>87.284795720000005</v>
      </c>
      <c r="D1181">
        <v>5.1948818870000002</v>
      </c>
      <c r="E1181">
        <v>4.2965275350000001</v>
      </c>
      <c r="F1181">
        <v>2.6599618509999998</v>
      </c>
      <c r="G1181">
        <v>5.6240486990000003</v>
      </c>
      <c r="H1181">
        <v>7.5049654429999997</v>
      </c>
      <c r="I1181">
        <v>22.798052559999999</v>
      </c>
      <c r="J1181">
        <v>5.6151388969999996</v>
      </c>
      <c r="K1181">
        <v>48.461663049999999</v>
      </c>
      <c r="L1181">
        <v>69.145247879999999</v>
      </c>
      <c r="M1181">
        <v>40.011277380000003</v>
      </c>
      <c r="N1181">
        <v>2.569496424</v>
      </c>
      <c r="O1181">
        <v>50.497170830000002</v>
      </c>
      <c r="P1181">
        <v>5.0818303379999996</v>
      </c>
      <c r="Q1181">
        <v>8.0600213239999992</v>
      </c>
    </row>
    <row r="1182" spans="1:17">
      <c r="A1182" t="s">
        <v>10949</v>
      </c>
      <c r="B1182" s="14" t="s">
        <v>9316</v>
      </c>
      <c r="C1182">
        <v>4.3952524469999998</v>
      </c>
      <c r="D1182">
        <v>56.792285229999997</v>
      </c>
      <c r="E1182">
        <v>5.2772173799999997</v>
      </c>
      <c r="F1182">
        <v>3.5042089380000001</v>
      </c>
      <c r="G1182">
        <v>7.2490127610000004</v>
      </c>
      <c r="H1182">
        <v>9.6458258430000008</v>
      </c>
      <c r="I1182">
        <v>4.970774348</v>
      </c>
      <c r="J1182">
        <v>6.0608389330000003</v>
      </c>
      <c r="K1182">
        <v>6.6327864200000004</v>
      </c>
      <c r="L1182">
        <v>7.5947205320000002</v>
      </c>
      <c r="M1182">
        <v>6.1985324909999999</v>
      </c>
      <c r="N1182">
        <v>2.9854908629999999</v>
      </c>
      <c r="O1182">
        <v>6.3577423470000003</v>
      </c>
      <c r="P1182">
        <v>7.0518334710000001</v>
      </c>
      <c r="Q1182">
        <v>11.77744259</v>
      </c>
    </row>
    <row r="1183" spans="1:17">
      <c r="A1183" t="s">
        <v>10950</v>
      </c>
      <c r="B1183" s="14" t="s">
        <v>5989</v>
      </c>
      <c r="C1183">
        <v>116.4236149</v>
      </c>
      <c r="D1183">
        <v>61.194526580000002</v>
      </c>
      <c r="E1183">
        <v>30.497752120000001</v>
      </c>
      <c r="F1183">
        <v>47.766830900000002</v>
      </c>
      <c r="G1183">
        <v>73.304389209999997</v>
      </c>
      <c r="H1183">
        <v>60.531405229999997</v>
      </c>
      <c r="I1183">
        <v>80.086244039999997</v>
      </c>
      <c r="J1183">
        <v>63.561448480000003</v>
      </c>
      <c r="K1183">
        <v>168.1626938</v>
      </c>
      <c r="L1183">
        <v>114.8556773</v>
      </c>
      <c r="M1183">
        <v>28.462144540000001</v>
      </c>
      <c r="N1183">
        <v>41.97214322</v>
      </c>
      <c r="O1183">
        <v>38.316071379999997</v>
      </c>
      <c r="P1183">
        <v>44.903969840000002</v>
      </c>
      <c r="Q1183">
        <v>52.097176840000003</v>
      </c>
    </row>
    <row r="1184" spans="1:17">
      <c r="A1184" t="s">
        <v>10951</v>
      </c>
      <c r="B1184" s="14" t="s">
        <v>3316</v>
      </c>
      <c r="C1184">
        <v>6.9995649489999998</v>
      </c>
      <c r="D1184">
        <v>0.68917244499999997</v>
      </c>
      <c r="E1184">
        <v>1.0549474619999999</v>
      </c>
      <c r="F1184">
        <v>1.2703697279999999</v>
      </c>
      <c r="G1184">
        <v>1.074394539</v>
      </c>
      <c r="H1184">
        <v>1.5681279020000001</v>
      </c>
      <c r="I1184">
        <v>1.417722588</v>
      </c>
      <c r="J1184">
        <v>2.48947466</v>
      </c>
      <c r="K1184">
        <v>1.5876754019999999</v>
      </c>
      <c r="L1184">
        <v>4.2998751530000003</v>
      </c>
      <c r="M1184">
        <v>1.8661097769999999</v>
      </c>
      <c r="N1184">
        <v>1.2942749469999999</v>
      </c>
      <c r="O1184">
        <v>2.583955311</v>
      </c>
      <c r="P1184">
        <v>2.5087074220000001</v>
      </c>
      <c r="Q1184">
        <v>1.336590688</v>
      </c>
    </row>
    <row r="1185" spans="1:17">
      <c r="A1185" t="s">
        <v>10952</v>
      </c>
      <c r="B1185" s="14" t="s">
        <v>8769</v>
      </c>
      <c r="C1185">
        <v>20.836373380000001</v>
      </c>
      <c r="D1185">
        <v>2.1216187770000001</v>
      </c>
      <c r="E1185">
        <v>2.4645713439999999</v>
      </c>
      <c r="F1185">
        <v>2.0434997849999998</v>
      </c>
      <c r="G1185">
        <v>1.8995925060000001</v>
      </c>
      <c r="H1185">
        <v>0.84496518899999995</v>
      </c>
      <c r="I1185">
        <v>2.8310022959999999</v>
      </c>
      <c r="J1185">
        <v>5.5781856169999999</v>
      </c>
      <c r="K1185">
        <v>5.9297760689999999</v>
      </c>
      <c r="L1185">
        <v>9.8946601039999997</v>
      </c>
      <c r="M1185">
        <v>4.9684953500000004</v>
      </c>
      <c r="N1185">
        <v>1.7708569160000001</v>
      </c>
      <c r="O1185">
        <v>13.7595013</v>
      </c>
      <c r="P1185">
        <v>1.5339329020000001</v>
      </c>
      <c r="Q1185">
        <v>2.402093475</v>
      </c>
    </row>
    <row r="1186" spans="1:17">
      <c r="A1186" t="s">
        <v>10953</v>
      </c>
      <c r="B1186" s="14" t="s">
        <v>3317</v>
      </c>
      <c r="C1186">
        <v>5.943119555</v>
      </c>
      <c r="D1186">
        <v>14.19358997</v>
      </c>
      <c r="E1186">
        <v>16.238693690000002</v>
      </c>
      <c r="F1186">
        <v>16.988463970000002</v>
      </c>
      <c r="G1186">
        <v>12.51543305</v>
      </c>
      <c r="H1186">
        <v>33.23522183</v>
      </c>
      <c r="I1186">
        <v>10.780862170000001</v>
      </c>
      <c r="J1186">
        <v>7.9383847909999998</v>
      </c>
      <c r="K1186">
        <v>25.448502950000002</v>
      </c>
      <c r="L1186">
        <v>9.5253996060000006</v>
      </c>
      <c r="M1186">
        <v>5.0084316590000002</v>
      </c>
      <c r="N1186">
        <v>3.1985112230000001</v>
      </c>
      <c r="O1186">
        <v>4.1738723560000004</v>
      </c>
      <c r="P1186">
        <v>7.9161681440000002</v>
      </c>
      <c r="Q1186">
        <v>13.05364477</v>
      </c>
    </row>
    <row r="1187" spans="1:17">
      <c r="A1187" t="s">
        <v>10954</v>
      </c>
      <c r="B1187" s="14" t="s">
        <v>3318</v>
      </c>
      <c r="C1187">
        <v>8.0135534479999997</v>
      </c>
      <c r="D1187">
        <v>0.85702709200000005</v>
      </c>
      <c r="E1187">
        <v>1.058331565</v>
      </c>
      <c r="F1187">
        <v>0.56420736500000002</v>
      </c>
      <c r="G1187">
        <v>0.59646150499999995</v>
      </c>
      <c r="H1187">
        <v>0.63675451199999999</v>
      </c>
      <c r="I1187">
        <v>4.0297661769999999</v>
      </c>
      <c r="J1187">
        <v>1.2961243010000001</v>
      </c>
      <c r="K1187">
        <v>0.94017579799999995</v>
      </c>
      <c r="L1187">
        <v>2.0079099650000001</v>
      </c>
      <c r="M1187">
        <v>2.9173495360000001</v>
      </c>
      <c r="N1187">
        <v>1.9416289259999999</v>
      </c>
      <c r="O1187">
        <v>4.4374180709999997</v>
      </c>
      <c r="P1187">
        <v>1.0157252320000001</v>
      </c>
      <c r="Q1187">
        <v>2.8493662980000001</v>
      </c>
    </row>
    <row r="1188" spans="1:17">
      <c r="A1188" t="s">
        <v>10955</v>
      </c>
      <c r="B1188" s="14" t="s">
        <v>6658</v>
      </c>
      <c r="C1188">
        <v>41.488920520000001</v>
      </c>
      <c r="D1188">
        <v>23.849946889999998</v>
      </c>
      <c r="E1188">
        <v>18.719538679999999</v>
      </c>
      <c r="F1188">
        <v>26.557501309999999</v>
      </c>
      <c r="G1188">
        <v>24.21186286</v>
      </c>
      <c r="H1188">
        <v>37.261128790000001</v>
      </c>
      <c r="I1188">
        <v>21.719422389999998</v>
      </c>
      <c r="J1188">
        <v>24.625558609999999</v>
      </c>
      <c r="K1188">
        <v>43.627127889999997</v>
      </c>
      <c r="L1188">
        <v>48.12822061</v>
      </c>
      <c r="M1188">
        <v>28.180276599999999</v>
      </c>
      <c r="N1188">
        <v>15.4219428</v>
      </c>
      <c r="O1188">
        <v>32.045838359999998</v>
      </c>
      <c r="P1188">
        <v>19.950811160000001</v>
      </c>
      <c r="Q1188">
        <v>44.902010140000002</v>
      </c>
    </row>
    <row r="1189" spans="1:17">
      <c r="A1189" t="s">
        <v>10955</v>
      </c>
      <c r="B1189" s="14" t="s">
        <v>10956</v>
      </c>
      <c r="C1189">
        <v>4.8100171779999998</v>
      </c>
      <c r="D1189">
        <v>35.925263800000003</v>
      </c>
      <c r="E1189">
        <v>48.029278789999999</v>
      </c>
      <c r="F1189">
        <v>52.940174740000003</v>
      </c>
      <c r="G1189">
        <v>35.597140179999997</v>
      </c>
      <c r="H1189">
        <v>53.835951770000001</v>
      </c>
      <c r="I1189">
        <v>75.155809719999993</v>
      </c>
      <c r="J1189">
        <v>81.708872</v>
      </c>
      <c r="K1189">
        <v>116.58451049999999</v>
      </c>
      <c r="L1189">
        <v>59.482389869999999</v>
      </c>
      <c r="M1189">
        <v>15.828088510000001</v>
      </c>
      <c r="N1189">
        <v>46.926978269999999</v>
      </c>
      <c r="O1189">
        <v>12.93697426</v>
      </c>
      <c r="P1189">
        <v>55.15506311</v>
      </c>
      <c r="Q1189">
        <v>40.151095320000003</v>
      </c>
    </row>
    <row r="1190" spans="1:17">
      <c r="A1190" t="s">
        <v>10957</v>
      </c>
      <c r="B1190" s="14" t="s">
        <v>10958</v>
      </c>
      <c r="C1190">
        <v>95.689174489999999</v>
      </c>
      <c r="D1190">
        <v>2.2314059049999999</v>
      </c>
      <c r="E1190">
        <v>5.3579828029999996</v>
      </c>
      <c r="F1190">
        <v>1.3710697670000001</v>
      </c>
      <c r="G1190">
        <v>6.0876897870000004</v>
      </c>
      <c r="H1190">
        <v>1.934206541</v>
      </c>
      <c r="I1190">
        <v>0</v>
      </c>
      <c r="J1190">
        <v>9.5767523160000003</v>
      </c>
      <c r="K1190">
        <v>6.8541108800000003</v>
      </c>
      <c r="L1190">
        <v>19.09324354</v>
      </c>
      <c r="M1190">
        <v>9.6673589399999997</v>
      </c>
      <c r="N1190">
        <v>9.9332971519999997</v>
      </c>
      <c r="O1190">
        <v>22.310248300000001</v>
      </c>
      <c r="P1190">
        <v>6.8004042939999998</v>
      </c>
      <c r="Q1190">
        <v>6.9241917610000003</v>
      </c>
    </row>
    <row r="1191" spans="1:17">
      <c r="A1191" t="s">
        <v>10957</v>
      </c>
      <c r="B1191" s="14" t="s">
        <v>10959</v>
      </c>
      <c r="C1191">
        <v>3.4342979790000001</v>
      </c>
      <c r="D1191">
        <v>3.2334509690000002</v>
      </c>
      <c r="E1191">
        <v>2.0095220330000001</v>
      </c>
      <c r="F1191">
        <v>3.3307588840000002</v>
      </c>
      <c r="G1191">
        <v>1.186077963</v>
      </c>
      <c r="H1191">
        <v>3.297399924</v>
      </c>
      <c r="I1191">
        <v>3.1301899959999999</v>
      </c>
      <c r="J1191">
        <v>8.9250287690000008</v>
      </c>
      <c r="K1191">
        <v>4.8686511799999996</v>
      </c>
      <c r="L1191">
        <v>1.627490613</v>
      </c>
      <c r="M1191">
        <v>1.6480736650000001</v>
      </c>
      <c r="N1191">
        <v>2.116762907</v>
      </c>
      <c r="O1191">
        <v>3.327984024</v>
      </c>
      <c r="P1191">
        <v>2.3186409650000002</v>
      </c>
      <c r="Q1191">
        <v>3.8363765160000001</v>
      </c>
    </row>
    <row r="1192" spans="1:17">
      <c r="A1192" t="s">
        <v>10957</v>
      </c>
      <c r="B1192" s="14" t="s">
        <v>2950</v>
      </c>
      <c r="C1192">
        <v>156.24859509999999</v>
      </c>
      <c r="D1192">
        <v>6.5698521139999997</v>
      </c>
      <c r="E1192">
        <v>9.3592416650000008</v>
      </c>
      <c r="F1192">
        <v>8.4652169290000003</v>
      </c>
      <c r="G1192">
        <v>7.7580526860000001</v>
      </c>
      <c r="H1192">
        <v>11.899620090000001</v>
      </c>
      <c r="I1192">
        <v>13.39405951</v>
      </c>
      <c r="J1192">
        <v>20.817717680000001</v>
      </c>
      <c r="K1192">
        <v>19.979525070000001</v>
      </c>
      <c r="L1192">
        <v>102.1529458</v>
      </c>
      <c r="M1192">
        <v>5.097899891</v>
      </c>
      <c r="N1192">
        <v>6.1793652200000002</v>
      </c>
      <c r="O1192">
        <v>38.603544579999998</v>
      </c>
      <c r="P1192">
        <v>7.3049478069999996</v>
      </c>
      <c r="Q1192">
        <v>8.5958682819999996</v>
      </c>
    </row>
    <row r="1193" spans="1:17">
      <c r="A1193" t="e">
        <v>#N/A</v>
      </c>
      <c r="B1193" s="14" t="s">
        <v>10960</v>
      </c>
      <c r="C1193">
        <v>1.2110684220000001</v>
      </c>
      <c r="D1193">
        <v>6.439012935</v>
      </c>
      <c r="E1193">
        <v>4.1873971169999997</v>
      </c>
      <c r="F1193">
        <v>10.13827689</v>
      </c>
      <c r="G1193">
        <v>2.823239461</v>
      </c>
      <c r="H1193">
        <v>13.48839635</v>
      </c>
      <c r="I1193">
        <v>8.8306239770000001</v>
      </c>
      <c r="J1193">
        <v>12.20544445</v>
      </c>
      <c r="K1193">
        <v>11.53741831</v>
      </c>
      <c r="L1193">
        <v>5.3565600140000003</v>
      </c>
      <c r="M1193">
        <v>0</v>
      </c>
      <c r="N1193">
        <v>4.1054957989999998</v>
      </c>
      <c r="O1193">
        <v>4.0236958070000002</v>
      </c>
      <c r="P1193">
        <v>16.08033039</v>
      </c>
      <c r="Q1193">
        <v>5.8276921860000002</v>
      </c>
    </row>
    <row r="1194" spans="1:17">
      <c r="A1194" t="s">
        <v>10961</v>
      </c>
      <c r="B1194" s="14" t="s">
        <v>6577</v>
      </c>
      <c r="C1194">
        <v>5.2976299149999999</v>
      </c>
      <c r="D1194">
        <v>1.3336390979999999</v>
      </c>
      <c r="E1194">
        <v>1.3321538580000001</v>
      </c>
      <c r="F1194">
        <v>1.4422214929999999</v>
      </c>
      <c r="G1194">
        <v>1.164292857</v>
      </c>
      <c r="H1194">
        <v>2.681949361</v>
      </c>
      <c r="I1194">
        <v>261.26701170000001</v>
      </c>
      <c r="J1194">
        <v>3.5105451639999998</v>
      </c>
      <c r="K1194">
        <v>68.383910540000002</v>
      </c>
      <c r="L1194">
        <v>4.4124133260000002</v>
      </c>
      <c r="M1194">
        <v>444.20246020000002</v>
      </c>
      <c r="N1194">
        <v>6.411755071</v>
      </c>
      <c r="O1194">
        <v>316.5518525</v>
      </c>
      <c r="P1194">
        <v>1.517369121</v>
      </c>
      <c r="Q1194">
        <v>70.186676129999995</v>
      </c>
    </row>
    <row r="1195" spans="1:17">
      <c r="A1195" t="e">
        <v>#N/A</v>
      </c>
      <c r="B1195" s="14" t="s">
        <v>10962</v>
      </c>
      <c r="C1195">
        <v>3.2179818080000002</v>
      </c>
      <c r="D1195">
        <v>0.71289071800000003</v>
      </c>
      <c r="E1195">
        <v>0.68470845199999997</v>
      </c>
      <c r="F1195">
        <v>1.460100272</v>
      </c>
      <c r="G1195">
        <v>1.2965988639999999</v>
      </c>
      <c r="H1195">
        <v>4.1196087370000001</v>
      </c>
      <c r="I1195">
        <v>0</v>
      </c>
      <c r="J1195">
        <v>2.9915950090000001</v>
      </c>
      <c r="K1195">
        <v>3.4062854069999999</v>
      </c>
      <c r="L1195">
        <v>0.677768818</v>
      </c>
      <c r="M1195">
        <v>0</v>
      </c>
      <c r="N1195">
        <v>0.92560268899999998</v>
      </c>
      <c r="O1195">
        <v>3.5638448579999999</v>
      </c>
      <c r="P1195">
        <v>1.448397798</v>
      </c>
      <c r="Q1195">
        <v>0.73738146000000004</v>
      </c>
    </row>
    <row r="1196" spans="1:17">
      <c r="A1196" t="e">
        <v>#N/A</v>
      </c>
      <c r="B1196" s="14" t="s">
        <v>10963</v>
      </c>
      <c r="C1196">
        <v>0</v>
      </c>
      <c r="D1196">
        <v>0</v>
      </c>
      <c r="E1196">
        <v>0.32069678099999999</v>
      </c>
      <c r="F1196">
        <v>0.41032014900000002</v>
      </c>
      <c r="G1196">
        <v>1.041064781</v>
      </c>
      <c r="H1196">
        <v>1.1577002649999999</v>
      </c>
      <c r="I1196">
        <v>0</v>
      </c>
      <c r="J1196">
        <v>0.38213804899999998</v>
      </c>
      <c r="K1196">
        <v>1.3674868419999999</v>
      </c>
      <c r="L1196">
        <v>1.9046787949999999</v>
      </c>
      <c r="M1196">
        <v>0</v>
      </c>
      <c r="N1196">
        <v>0</v>
      </c>
      <c r="O1196">
        <v>0</v>
      </c>
      <c r="P1196">
        <v>0</v>
      </c>
      <c r="Q1196">
        <v>4.1444067469999997</v>
      </c>
    </row>
    <row r="1197" spans="1:17">
      <c r="A1197" t="s">
        <v>10964</v>
      </c>
      <c r="B1197" s="14" t="s">
        <v>6133</v>
      </c>
      <c r="C1197">
        <v>5.4065118989999998</v>
      </c>
      <c r="D1197">
        <v>2.1651153980000002</v>
      </c>
      <c r="E1197">
        <v>1.6813166580000001</v>
      </c>
      <c r="F1197">
        <v>1.302033022</v>
      </c>
      <c r="G1197">
        <v>1.220866</v>
      </c>
      <c r="H1197">
        <v>2.3159834610000001</v>
      </c>
      <c r="I1197">
        <v>2.7292230599999998</v>
      </c>
      <c r="J1197">
        <v>1.897990791</v>
      </c>
      <c r="K1197">
        <v>4.0563267820000002</v>
      </c>
      <c r="L1197">
        <v>2.8905850399999999</v>
      </c>
      <c r="M1197">
        <v>5.1890254929999999</v>
      </c>
      <c r="N1197">
        <v>0.76900525500000005</v>
      </c>
      <c r="O1197">
        <v>6.4481785110000001</v>
      </c>
      <c r="P1197">
        <v>1.9030783419999999</v>
      </c>
      <c r="Q1197">
        <v>5.1460760519999997</v>
      </c>
    </row>
    <row r="1198" spans="1:17">
      <c r="A1198" t="s">
        <v>10965</v>
      </c>
      <c r="B1198" s="14" t="s">
        <v>4881</v>
      </c>
      <c r="C1198">
        <v>21.891721100000002</v>
      </c>
      <c r="D1198">
        <v>2.7947707390000001</v>
      </c>
      <c r="E1198">
        <v>2.4869127729999998</v>
      </c>
      <c r="F1198">
        <v>2.828370338</v>
      </c>
      <c r="G1198">
        <v>1.665890723</v>
      </c>
      <c r="H1198">
        <v>6.4125985050000001</v>
      </c>
      <c r="I1198">
        <v>7.5754535250000004</v>
      </c>
      <c r="J1198">
        <v>4.7037657380000004</v>
      </c>
      <c r="K1198">
        <v>7.9112738350000003</v>
      </c>
      <c r="L1198">
        <v>22.741488329999999</v>
      </c>
      <c r="M1198">
        <v>3.5612014059999999</v>
      </c>
      <c r="N1198">
        <v>2.6071558229999998</v>
      </c>
      <c r="O1198">
        <v>5.7529571080000004</v>
      </c>
      <c r="P1198">
        <v>3.2287833510000001</v>
      </c>
      <c r="Q1198">
        <v>5.8665883470000004</v>
      </c>
    </row>
    <row r="1199" spans="1:17">
      <c r="A1199" t="s">
        <v>10966</v>
      </c>
      <c r="B1199" s="14" t="s">
        <v>1954</v>
      </c>
      <c r="C1199">
        <v>2.9288959719999998</v>
      </c>
      <c r="D1199">
        <v>1.946545577</v>
      </c>
      <c r="E1199">
        <v>1.5233728879999999</v>
      </c>
      <c r="F1199">
        <v>1.9048037819999999</v>
      </c>
      <c r="G1199">
        <v>1.685885047</v>
      </c>
      <c r="H1199">
        <v>0.124984189</v>
      </c>
      <c r="I1199">
        <v>6.6441920980000004</v>
      </c>
      <c r="J1199">
        <v>4.4968222850000004</v>
      </c>
      <c r="K1199">
        <v>7.0863620770000004</v>
      </c>
      <c r="L1199">
        <v>5.7575633249999996</v>
      </c>
      <c r="M1199">
        <v>6.8715191200000003</v>
      </c>
      <c r="N1199">
        <v>2.4070046289999998</v>
      </c>
      <c r="O1199">
        <v>6.1269673219999996</v>
      </c>
      <c r="P1199">
        <v>3.3201168320000001</v>
      </c>
      <c r="Q1199">
        <v>6.0402523869999998</v>
      </c>
    </row>
    <row r="1200" spans="1:17">
      <c r="A1200" t="s">
        <v>10967</v>
      </c>
      <c r="B1200" s="14" t="s">
        <v>5322</v>
      </c>
      <c r="C1200">
        <v>12.40695418</v>
      </c>
      <c r="D1200">
        <v>3.4356947149999999</v>
      </c>
      <c r="E1200">
        <v>1.5085136130000001</v>
      </c>
      <c r="F1200">
        <v>2.895134444</v>
      </c>
      <c r="G1200">
        <v>2.218964793</v>
      </c>
      <c r="H1200">
        <v>0.68070788100000001</v>
      </c>
      <c r="I1200">
        <v>1.292378874</v>
      </c>
      <c r="J1200">
        <v>5.5049200010000003</v>
      </c>
      <c r="K1200">
        <v>4.6233380259999999</v>
      </c>
      <c r="L1200">
        <v>3.0797756920000001</v>
      </c>
      <c r="M1200">
        <v>1.7011232469999999</v>
      </c>
      <c r="N1200">
        <v>3.4412160059999999</v>
      </c>
      <c r="O1200">
        <v>4.9072971040000004</v>
      </c>
      <c r="P1200">
        <v>2.925114293</v>
      </c>
      <c r="Q1200">
        <v>4.569075035</v>
      </c>
    </row>
    <row r="1201" spans="1:17">
      <c r="A1201" t="s">
        <v>10967</v>
      </c>
      <c r="B1201" s="14" t="s">
        <v>10968</v>
      </c>
      <c r="C1201">
        <v>6.0009480210000001</v>
      </c>
      <c r="D1201">
        <v>4.1090882860000004</v>
      </c>
      <c r="E1201">
        <v>4.9333078119999998</v>
      </c>
      <c r="F1201">
        <v>4.158489017</v>
      </c>
      <c r="G1201">
        <v>3.9565962680000002</v>
      </c>
      <c r="H1201">
        <v>1.047588747</v>
      </c>
      <c r="I1201">
        <v>3.1822909130000001</v>
      </c>
      <c r="J1201">
        <v>3.9420290910000002</v>
      </c>
      <c r="K1201">
        <v>3.217297313</v>
      </c>
      <c r="L1201">
        <v>4.8258572390000003</v>
      </c>
      <c r="M1201">
        <v>1.0471907970000001</v>
      </c>
      <c r="N1201">
        <v>6.1869875920000004</v>
      </c>
      <c r="O1201">
        <v>0.60417449199999995</v>
      </c>
      <c r="P1201">
        <v>1.3095744069999999</v>
      </c>
      <c r="Q1201">
        <v>0.37502227500000002</v>
      </c>
    </row>
    <row r="1202" spans="1:17">
      <c r="A1202" t="s">
        <v>10967</v>
      </c>
      <c r="B1202" s="14" t="s">
        <v>10969</v>
      </c>
      <c r="C1202">
        <v>5.0313636940000004</v>
      </c>
      <c r="D1202">
        <v>11.54741682</v>
      </c>
      <c r="E1202">
        <v>9.6992022030000005</v>
      </c>
      <c r="F1202">
        <v>13.149441039999999</v>
      </c>
      <c r="G1202">
        <v>9.5917986109999998</v>
      </c>
      <c r="H1202">
        <v>12.98519947</v>
      </c>
      <c r="I1202">
        <v>8.2178165429999996</v>
      </c>
      <c r="J1202">
        <v>20.56357096</v>
      </c>
      <c r="K1202">
        <v>16.433833109999998</v>
      </c>
      <c r="L1202">
        <v>10.173138209999999</v>
      </c>
      <c r="M1202">
        <v>4.2494920880000002</v>
      </c>
      <c r="N1202">
        <v>9.8988065370000005</v>
      </c>
      <c r="O1202">
        <v>3.343275513</v>
      </c>
      <c r="P1202">
        <v>15.308642409999999</v>
      </c>
      <c r="Q1202">
        <v>14.526630369999999</v>
      </c>
    </row>
    <row r="1203" spans="1:17">
      <c r="A1203" t="s">
        <v>10970</v>
      </c>
      <c r="B1203" s="14" t="s">
        <v>4873</v>
      </c>
      <c r="C1203">
        <v>7.9381793790000001</v>
      </c>
      <c r="D1203">
        <v>0.33496619500000002</v>
      </c>
      <c r="E1203">
        <v>0.402155231</v>
      </c>
      <c r="F1203">
        <v>0.18009017099999999</v>
      </c>
      <c r="G1203">
        <v>0.22846250000000001</v>
      </c>
      <c r="H1203">
        <v>0.29035228600000001</v>
      </c>
      <c r="I1203">
        <v>0.551257259</v>
      </c>
      <c r="J1203">
        <v>0.62296372</v>
      </c>
      <c r="K1203">
        <v>1.9720599729999999</v>
      </c>
      <c r="L1203">
        <v>3.105018705</v>
      </c>
      <c r="M1203">
        <v>3.2652223789999999</v>
      </c>
      <c r="N1203">
        <v>0.39608169999999998</v>
      </c>
      <c r="O1203">
        <v>5.6515892140000004</v>
      </c>
      <c r="P1203">
        <v>0.62384588600000002</v>
      </c>
      <c r="Q1203">
        <v>2.7284801399999998</v>
      </c>
    </row>
    <row r="1204" spans="1:17">
      <c r="A1204" t="s">
        <v>10971</v>
      </c>
      <c r="B1204" s="14" t="s">
        <v>10972</v>
      </c>
      <c r="C1204">
        <v>0.61915192200000002</v>
      </c>
      <c r="D1204">
        <v>1.2344659360000001</v>
      </c>
      <c r="E1204">
        <v>2.305458867</v>
      </c>
      <c r="F1204">
        <v>2.3598022379999999</v>
      </c>
      <c r="G1204">
        <v>0.85532758600000003</v>
      </c>
      <c r="H1204">
        <v>3.804616164</v>
      </c>
      <c r="I1204">
        <v>3.611685488</v>
      </c>
      <c r="J1204">
        <v>6.3577000379999999</v>
      </c>
      <c r="K1204">
        <v>0.56175621399999998</v>
      </c>
      <c r="L1204">
        <v>0.782431769</v>
      </c>
      <c r="M1204">
        <v>0</v>
      </c>
      <c r="N1204">
        <v>11.219636789999999</v>
      </c>
      <c r="O1204">
        <v>0.68569728699999999</v>
      </c>
      <c r="P1204">
        <v>8.9176715980000001</v>
      </c>
      <c r="Q1204">
        <v>2.1281249039999999</v>
      </c>
    </row>
    <row r="1205" spans="1:17">
      <c r="A1205" t="s">
        <v>10973</v>
      </c>
      <c r="B1205" s="14" t="s">
        <v>2043</v>
      </c>
      <c r="C1205">
        <v>3.2845254399999999</v>
      </c>
      <c r="D1205">
        <v>2.52245885</v>
      </c>
      <c r="E1205">
        <v>2.562513515</v>
      </c>
      <c r="F1205">
        <v>2.9805864510000002</v>
      </c>
      <c r="G1205">
        <v>2.4577629569999999</v>
      </c>
      <c r="H1205">
        <v>2.69106997</v>
      </c>
      <c r="I1205">
        <v>2.8739326599999999</v>
      </c>
      <c r="J1205">
        <v>3.5808726050000002</v>
      </c>
      <c r="K1205">
        <v>3.874062672</v>
      </c>
      <c r="L1205">
        <v>3.043850419</v>
      </c>
      <c r="M1205">
        <v>2.5219197229999999</v>
      </c>
      <c r="N1205">
        <v>3.0231773940000002</v>
      </c>
      <c r="O1205">
        <v>1.4550161930000001</v>
      </c>
      <c r="P1205">
        <v>2.2010970419999998</v>
      </c>
      <c r="Q1205">
        <v>4.3652513270000002</v>
      </c>
    </row>
    <row r="1206" spans="1:17">
      <c r="A1206" t="s">
        <v>10974</v>
      </c>
      <c r="B1206" s="14" t="s">
        <v>5261</v>
      </c>
      <c r="C1206">
        <v>7.8527542410000004</v>
      </c>
      <c r="D1206">
        <v>22.080147660000002</v>
      </c>
      <c r="E1206">
        <v>17.45850759</v>
      </c>
      <c r="F1206">
        <v>15.89665484</v>
      </c>
      <c r="G1206">
        <v>25.27767214</v>
      </c>
      <c r="H1206">
        <v>2.8612299590000001</v>
      </c>
      <c r="I1206">
        <v>54.322760950000003</v>
      </c>
      <c r="J1206">
        <v>49.851408300000003</v>
      </c>
      <c r="K1206">
        <v>144.4142114</v>
      </c>
      <c r="L1206">
        <v>95.546897720000004</v>
      </c>
      <c r="M1206">
        <v>8.8896338180000001</v>
      </c>
      <c r="N1206">
        <v>20.278867300000002</v>
      </c>
      <c r="O1206">
        <v>11.14968528</v>
      </c>
      <c r="P1206">
        <v>8.6398548949999991</v>
      </c>
      <c r="Q1206">
        <v>9.1354767940000006</v>
      </c>
    </row>
    <row r="1207" spans="1:17">
      <c r="A1207" t="s">
        <v>10975</v>
      </c>
      <c r="B1207" s="14" t="s">
        <v>6360</v>
      </c>
      <c r="C1207">
        <v>1.1397635660000001</v>
      </c>
      <c r="D1207">
        <v>11.530641190000001</v>
      </c>
      <c r="E1207">
        <v>11.398159550000001</v>
      </c>
      <c r="F1207">
        <v>13.704390999999999</v>
      </c>
      <c r="G1207">
        <v>7.4790017249999998</v>
      </c>
      <c r="H1207">
        <v>7.0037138409999997</v>
      </c>
      <c r="I1207">
        <v>16.067348760000002</v>
      </c>
      <c r="J1207">
        <v>28.753163619999999</v>
      </c>
      <c r="K1207">
        <v>15.511603279999999</v>
      </c>
      <c r="L1207">
        <v>3.1207294710000002</v>
      </c>
      <c r="M1207">
        <v>2.917105549</v>
      </c>
      <c r="N1207">
        <v>21.168797470000001</v>
      </c>
      <c r="O1207">
        <v>1.262263358</v>
      </c>
      <c r="P1207">
        <v>34.77013419</v>
      </c>
      <c r="Q1207">
        <v>19.848925049999998</v>
      </c>
    </row>
    <row r="1208" spans="1:17">
      <c r="A1208" t="s">
        <v>10976</v>
      </c>
      <c r="B1208" s="14" t="s">
        <v>10977</v>
      </c>
      <c r="C1208">
        <v>1.4289769269999999</v>
      </c>
      <c r="D1208">
        <v>1.582831179</v>
      </c>
      <c r="E1208">
        <v>0.76012904800000003</v>
      </c>
      <c r="F1208">
        <v>1.361581395</v>
      </c>
      <c r="G1208">
        <v>0.98703027700000001</v>
      </c>
      <c r="H1208">
        <v>1.097612016</v>
      </c>
      <c r="I1208">
        <v>0</v>
      </c>
      <c r="J1208">
        <v>0.90575973499999995</v>
      </c>
      <c r="K1208">
        <v>1.9447650249999999</v>
      </c>
      <c r="L1208">
        <v>3.6116400689999999</v>
      </c>
      <c r="M1208">
        <v>2.7429876580000001</v>
      </c>
      <c r="N1208">
        <v>0.35230552199999998</v>
      </c>
      <c r="O1208">
        <v>1.582560865</v>
      </c>
      <c r="P1208">
        <v>3.8590529560000002</v>
      </c>
      <c r="Q1208">
        <v>1.964649565</v>
      </c>
    </row>
    <row r="1209" spans="1:17">
      <c r="A1209" t="s">
        <v>10978</v>
      </c>
      <c r="B1209" s="14" t="s">
        <v>7215</v>
      </c>
      <c r="C1209">
        <v>20.87562557</v>
      </c>
      <c r="D1209">
        <v>10.95840988</v>
      </c>
      <c r="E1209">
        <v>12.69783045</v>
      </c>
      <c r="F1209">
        <v>6.4862146689999998</v>
      </c>
      <c r="G1209">
        <v>8.6986110579999991</v>
      </c>
      <c r="H1209">
        <v>3.4858227770000001</v>
      </c>
      <c r="I1209">
        <v>29.781521959999999</v>
      </c>
      <c r="J1209">
        <v>80.945657269999998</v>
      </c>
      <c r="K1209">
        <v>18.52869535</v>
      </c>
      <c r="L1209">
        <v>10.32294046</v>
      </c>
      <c r="M1209">
        <v>13.93799443</v>
      </c>
      <c r="N1209">
        <v>126.0396233</v>
      </c>
      <c r="O1209">
        <v>9.5492766069999995</v>
      </c>
      <c r="P1209">
        <v>41.737377559999999</v>
      </c>
      <c r="Q1209">
        <v>12.16679409</v>
      </c>
    </row>
    <row r="1210" spans="1:17">
      <c r="A1210" t="s">
        <v>10979</v>
      </c>
      <c r="B1210" s="14" t="s">
        <v>2523</v>
      </c>
      <c r="C1210">
        <v>15.84345034</v>
      </c>
      <c r="D1210">
        <v>34.442860209999999</v>
      </c>
      <c r="E1210">
        <v>31.0067278</v>
      </c>
      <c r="F1210">
        <v>20.38107926</v>
      </c>
      <c r="G1210">
        <v>30.755959130000001</v>
      </c>
      <c r="H1210">
        <v>31.62737559</v>
      </c>
      <c r="I1210">
        <v>50.779810730000001</v>
      </c>
      <c r="J1210">
        <v>63.807871210000002</v>
      </c>
      <c r="K1210">
        <v>67.608733970000003</v>
      </c>
      <c r="L1210">
        <v>36.742956290000002</v>
      </c>
      <c r="M1210">
        <v>15.373220030000001</v>
      </c>
      <c r="N1210">
        <v>17.7706351</v>
      </c>
      <c r="O1210">
        <v>24.68047704</v>
      </c>
      <c r="P1210">
        <v>11.0492235</v>
      </c>
      <c r="Q1210">
        <v>20.94480433</v>
      </c>
    </row>
    <row r="1211" spans="1:17">
      <c r="A1211" t="s">
        <v>10980</v>
      </c>
      <c r="B1211" s="14" t="s">
        <v>10981</v>
      </c>
      <c r="C1211">
        <v>8.0449545189999991</v>
      </c>
      <c r="D1211">
        <v>0.59407559799999998</v>
      </c>
      <c r="E1211">
        <v>2.8529518820000002</v>
      </c>
      <c r="F1211">
        <v>2.555175475</v>
      </c>
      <c r="G1211">
        <v>0.46307102300000003</v>
      </c>
      <c r="H1211">
        <v>1.029902184</v>
      </c>
      <c r="I1211">
        <v>0</v>
      </c>
      <c r="J1211">
        <v>1.6997698919999999</v>
      </c>
      <c r="K1211">
        <v>3.6495915079999999</v>
      </c>
      <c r="L1211">
        <v>1.694422045</v>
      </c>
      <c r="M1211">
        <v>0</v>
      </c>
      <c r="N1211">
        <v>2.975151501</v>
      </c>
      <c r="O1211">
        <v>0</v>
      </c>
      <c r="P1211">
        <v>2.0116636080000001</v>
      </c>
      <c r="Q1211">
        <v>0</v>
      </c>
    </row>
    <row r="1212" spans="1:17">
      <c r="A1212" t="e">
        <v>#N/A</v>
      </c>
      <c r="B1212" s="14" t="s">
        <v>10982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0.77449048899999995</v>
      </c>
      <c r="Q1212">
        <v>0</v>
      </c>
    </row>
    <row r="1213" spans="1:17">
      <c r="A1213" t="e">
        <v>#N/A</v>
      </c>
      <c r="B1213" s="14" t="s">
        <v>10983</v>
      </c>
      <c r="C1213">
        <v>58.25656721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1.887926505</v>
      </c>
      <c r="J1213">
        <v>0.49234714099999999</v>
      </c>
      <c r="K1213">
        <v>0.88093588099999998</v>
      </c>
      <c r="L1213">
        <v>2.4539905480000002</v>
      </c>
      <c r="M1213">
        <v>6.2125660900000002</v>
      </c>
      <c r="N1213">
        <v>0.23938000600000001</v>
      </c>
      <c r="O1213">
        <v>5.0180574150000004</v>
      </c>
      <c r="P1213">
        <v>0.29134438499999998</v>
      </c>
      <c r="Q1213">
        <v>0.88994314200000002</v>
      </c>
    </row>
    <row r="1214" spans="1:17">
      <c r="A1214" t="s">
        <v>10984</v>
      </c>
      <c r="B1214" s="14" t="s">
        <v>10985</v>
      </c>
      <c r="C1214">
        <v>0</v>
      </c>
      <c r="D1214">
        <v>0</v>
      </c>
      <c r="E1214">
        <v>0</v>
      </c>
      <c r="F1214">
        <v>0</v>
      </c>
      <c r="G1214">
        <v>0.859192018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0.74649685700000001</v>
      </c>
      <c r="Q1214">
        <v>0</v>
      </c>
    </row>
    <row r="1215" spans="1:17">
      <c r="A1215" t="s">
        <v>10986</v>
      </c>
      <c r="B1215" s="14" t="s">
        <v>7818</v>
      </c>
      <c r="C1215">
        <v>9.6448357789999992</v>
      </c>
      <c r="D1215">
        <v>4.2733081249999998</v>
      </c>
      <c r="E1215">
        <v>4.1976553169999997</v>
      </c>
      <c r="F1215">
        <v>5.8481510879999998</v>
      </c>
      <c r="G1215">
        <v>3.1795577229999998</v>
      </c>
      <c r="H1215">
        <v>1.0102225250000001</v>
      </c>
      <c r="I1215">
        <v>2.5573187060000002</v>
      </c>
      <c r="J1215">
        <v>3.0011223820000001</v>
      </c>
      <c r="K1215">
        <v>3.9776156560000002</v>
      </c>
      <c r="L1215">
        <v>0.55401485100000003</v>
      </c>
      <c r="M1215">
        <v>5.0491938410000001</v>
      </c>
      <c r="N1215">
        <v>7.3497963009999996</v>
      </c>
      <c r="O1215">
        <v>3.8841621239999999</v>
      </c>
      <c r="P1215">
        <v>7.4982518679999997</v>
      </c>
      <c r="Q1215">
        <v>5.4246852649999999</v>
      </c>
    </row>
    <row r="1216" spans="1:17">
      <c r="A1216" t="s">
        <v>10987</v>
      </c>
      <c r="B1216" s="14" t="s">
        <v>2836</v>
      </c>
      <c r="C1216">
        <v>1.7604589639999999</v>
      </c>
      <c r="D1216">
        <v>0.84500131300000003</v>
      </c>
      <c r="E1216">
        <v>0.639912547</v>
      </c>
      <c r="F1216">
        <v>0.71889839300000002</v>
      </c>
      <c r="G1216">
        <v>0.58266343300000001</v>
      </c>
      <c r="H1216">
        <v>1.464912378</v>
      </c>
      <c r="I1216">
        <v>2.5673117809999999</v>
      </c>
      <c r="J1216">
        <v>2.3061318540000002</v>
      </c>
      <c r="K1216">
        <v>1.9965793679999999</v>
      </c>
      <c r="L1216">
        <v>2.039325716</v>
      </c>
      <c r="M1216">
        <v>1.126427614</v>
      </c>
      <c r="N1216">
        <v>0.47019959</v>
      </c>
      <c r="O1216">
        <v>1.2997800070000001</v>
      </c>
      <c r="P1216">
        <v>1.2545920530000001</v>
      </c>
      <c r="Q1216">
        <v>1.5127452690000001</v>
      </c>
    </row>
    <row r="1217" spans="1:17">
      <c r="A1217" t="s">
        <v>10988</v>
      </c>
      <c r="B1217" s="14" t="s">
        <v>10989</v>
      </c>
      <c r="C1217">
        <v>0</v>
      </c>
      <c r="D1217">
        <v>0.77139664500000005</v>
      </c>
      <c r="E1217">
        <v>0.44454090000000002</v>
      </c>
      <c r="F1217">
        <v>9.4795717000000002E-2</v>
      </c>
      <c r="G1217">
        <v>0</v>
      </c>
      <c r="H1217">
        <v>0</v>
      </c>
      <c r="I1217">
        <v>0</v>
      </c>
      <c r="J1217">
        <v>0.35313937699999998</v>
      </c>
      <c r="K1217">
        <v>0.315928663</v>
      </c>
      <c r="L1217">
        <v>1.3201062139999999</v>
      </c>
      <c r="M1217">
        <v>0</v>
      </c>
      <c r="N1217">
        <v>8.5848479000000005E-2</v>
      </c>
      <c r="O1217">
        <v>0</v>
      </c>
      <c r="P1217">
        <v>0</v>
      </c>
      <c r="Q1217">
        <v>0.47873838499999999</v>
      </c>
    </row>
    <row r="1218" spans="1:17">
      <c r="A1218" t="s">
        <v>10990</v>
      </c>
      <c r="B1218" s="14" t="s">
        <v>10991</v>
      </c>
      <c r="C1218">
        <v>38.919046989999998</v>
      </c>
      <c r="D1218">
        <v>1.277314375</v>
      </c>
      <c r="E1218">
        <v>0.38338096799999999</v>
      </c>
      <c r="F1218">
        <v>0.68673128000000005</v>
      </c>
      <c r="G1218">
        <v>0.31113847100000003</v>
      </c>
      <c r="H1218">
        <v>2.906373179</v>
      </c>
      <c r="I1218">
        <v>83.558045620000001</v>
      </c>
      <c r="J1218">
        <v>0.86798022699999999</v>
      </c>
      <c r="K1218">
        <v>26.48342319</v>
      </c>
      <c r="L1218">
        <v>58.518181249999998</v>
      </c>
      <c r="M1218">
        <v>78.857304859999999</v>
      </c>
      <c r="N1218">
        <v>2.8430379280000002</v>
      </c>
      <c r="O1218">
        <v>83.410348020000001</v>
      </c>
      <c r="P1218">
        <v>1.567903957</v>
      </c>
      <c r="Q1218">
        <v>42.113103469999999</v>
      </c>
    </row>
    <row r="1219" spans="1:17">
      <c r="A1219" t="s">
        <v>10992</v>
      </c>
      <c r="B1219" s="14" t="s">
        <v>7683</v>
      </c>
      <c r="C1219">
        <v>0</v>
      </c>
      <c r="D1219">
        <v>11.00692201</v>
      </c>
      <c r="E1219">
        <v>13.98204775</v>
      </c>
      <c r="F1219">
        <v>12.79901609</v>
      </c>
      <c r="G1219">
        <v>7.9339102520000004</v>
      </c>
      <c r="H1219">
        <v>3.0777154530000002</v>
      </c>
      <c r="I1219">
        <v>10.12837156</v>
      </c>
      <c r="J1219">
        <v>27.36167751</v>
      </c>
      <c r="K1219">
        <v>12.60281535</v>
      </c>
      <c r="L1219">
        <v>4.7259688610000001</v>
      </c>
      <c r="M1219">
        <v>12.30618525</v>
      </c>
      <c r="N1219">
        <v>8.495667632</v>
      </c>
      <c r="O1219">
        <v>2.9583446969999998</v>
      </c>
      <c r="P1219">
        <v>11.782675490000001</v>
      </c>
      <c r="Q1219">
        <v>4.7743780190000003</v>
      </c>
    </row>
    <row r="1220" spans="1:17">
      <c r="A1220" t="s">
        <v>10993</v>
      </c>
      <c r="B1220" s="14" t="s">
        <v>8257</v>
      </c>
      <c r="C1220">
        <v>64.059515110000007</v>
      </c>
      <c r="D1220">
        <v>20.769737249999999</v>
      </c>
      <c r="E1220">
        <v>19.630194929999998</v>
      </c>
      <c r="F1220">
        <v>17.79806774</v>
      </c>
      <c r="G1220">
        <v>22.992167729999998</v>
      </c>
      <c r="H1220">
        <v>21.061484740000001</v>
      </c>
      <c r="I1220">
        <v>30.20846624</v>
      </c>
      <c r="J1220">
        <v>35.686198220000001</v>
      </c>
      <c r="K1220">
        <v>38.783655539999998</v>
      </c>
      <c r="L1220">
        <v>46.680369349999999</v>
      </c>
      <c r="M1220">
        <v>21.83494524</v>
      </c>
      <c r="N1220">
        <v>15.40971482</v>
      </c>
      <c r="O1220">
        <v>36.334202580000003</v>
      </c>
      <c r="P1220">
        <v>10.724750869999999</v>
      </c>
      <c r="Q1220">
        <v>22.224065759999998</v>
      </c>
    </row>
    <row r="1221" spans="1:17">
      <c r="A1221" t="s">
        <v>10994</v>
      </c>
      <c r="B1221" s="14" t="s">
        <v>10995</v>
      </c>
      <c r="C1221">
        <v>0.90963509200000003</v>
      </c>
      <c r="D1221">
        <v>3.6272633440000002</v>
      </c>
      <c r="E1221">
        <v>1.7903215669999999</v>
      </c>
      <c r="F1221">
        <v>0.68100491699999999</v>
      </c>
      <c r="G1221">
        <v>1.5707695479999999</v>
      </c>
      <c r="H1221">
        <v>4.1922009610000002</v>
      </c>
      <c r="I1221">
        <v>1.326538668</v>
      </c>
      <c r="J1221">
        <v>0.92251828499999999</v>
      </c>
      <c r="K1221">
        <v>2.2696064659999999</v>
      </c>
      <c r="L1221">
        <v>3.1611794550000001</v>
      </c>
      <c r="M1221">
        <v>4.3652171419999997</v>
      </c>
      <c r="N1221">
        <v>0.78492739099999997</v>
      </c>
      <c r="O1221">
        <v>1.0074010799999999</v>
      </c>
      <c r="P1221">
        <v>0.88708161699999999</v>
      </c>
      <c r="Q1221">
        <v>0.93796870799999998</v>
      </c>
    </row>
    <row r="1222" spans="1:17">
      <c r="A1222" t="s">
        <v>10996</v>
      </c>
      <c r="B1222" s="14" t="s">
        <v>4350</v>
      </c>
      <c r="C1222">
        <v>20.048578240000001</v>
      </c>
      <c r="D1222">
        <v>18.379344270000001</v>
      </c>
      <c r="E1222">
        <v>2.652124481</v>
      </c>
      <c r="F1222">
        <v>0.61043476699999999</v>
      </c>
      <c r="G1222">
        <v>4.646387496</v>
      </c>
      <c r="H1222">
        <v>5.0656319500000002</v>
      </c>
      <c r="I1222">
        <v>49.818708340000001</v>
      </c>
      <c r="J1222">
        <v>1.03669134</v>
      </c>
      <c r="K1222">
        <v>31.772777170000001</v>
      </c>
      <c r="L1222">
        <v>8.5007925540000002</v>
      </c>
      <c r="M1222">
        <v>74.942873259999999</v>
      </c>
      <c r="N1222">
        <v>1.4633450370000001</v>
      </c>
      <c r="O1222">
        <v>36.080467030000001</v>
      </c>
      <c r="P1222">
        <v>2.5131981379999999</v>
      </c>
      <c r="Q1222">
        <v>4.896250577</v>
      </c>
    </row>
    <row r="1223" spans="1:17">
      <c r="A1223" t="s">
        <v>10997</v>
      </c>
      <c r="B1223" s="14" t="s">
        <v>3369</v>
      </c>
      <c r="C1223">
        <v>9.0133286740000003</v>
      </c>
      <c r="D1223">
        <v>9.8022473699999999</v>
      </c>
      <c r="E1223">
        <v>5.3175853139999996</v>
      </c>
      <c r="F1223">
        <v>6.2459844960000002</v>
      </c>
      <c r="G1223">
        <v>7.923659722</v>
      </c>
      <c r="H1223">
        <v>1.888154004</v>
      </c>
      <c r="I1223">
        <v>5.974688048</v>
      </c>
      <c r="J1223">
        <v>1.869746881</v>
      </c>
      <c r="K1223">
        <v>2.602023575</v>
      </c>
      <c r="L1223">
        <v>4.1419205549999996</v>
      </c>
      <c r="M1223">
        <v>0</v>
      </c>
      <c r="N1223">
        <v>3.9393209690000002</v>
      </c>
      <c r="O1223">
        <v>3.6298419850000001</v>
      </c>
      <c r="P1223">
        <v>4.1797899410000001</v>
      </c>
      <c r="Q1223">
        <v>6.1960525479999999</v>
      </c>
    </row>
    <row r="1224" spans="1:17">
      <c r="A1224" t="s">
        <v>10998</v>
      </c>
      <c r="B1224" s="14" t="s">
        <v>10999</v>
      </c>
      <c r="C1224">
        <v>3.7657233919999999</v>
      </c>
      <c r="D1224">
        <v>22.802391050000001</v>
      </c>
      <c r="E1224">
        <v>11.61819128</v>
      </c>
      <c r="F1224">
        <v>7.1762375059999997</v>
      </c>
      <c r="G1224">
        <v>11.271345739999999</v>
      </c>
      <c r="H1224">
        <v>15.908701819999999</v>
      </c>
      <c r="I1224">
        <v>49.424653470000003</v>
      </c>
      <c r="J1224">
        <v>20.52743384</v>
      </c>
      <c r="K1224">
        <v>45.555184779999998</v>
      </c>
      <c r="L1224">
        <v>41.242953610000001</v>
      </c>
      <c r="M1224">
        <v>9.6379748700000007</v>
      </c>
      <c r="N1224">
        <v>9.7483687480000007</v>
      </c>
      <c r="O1224">
        <v>11.121218000000001</v>
      </c>
      <c r="P1224">
        <v>2.4482374120000001</v>
      </c>
      <c r="Q1224">
        <v>12.943397969999999</v>
      </c>
    </row>
    <row r="1225" spans="1:17">
      <c r="A1225" t="s">
        <v>11000</v>
      </c>
      <c r="B1225" s="14" t="s">
        <v>7435</v>
      </c>
      <c r="C1225">
        <v>3.977280886</v>
      </c>
      <c r="D1225">
        <v>2.643302662</v>
      </c>
      <c r="E1225">
        <v>0.70522406100000001</v>
      </c>
      <c r="F1225">
        <v>1.3534637350000001</v>
      </c>
      <c r="G1225">
        <v>1.6025379209999999</v>
      </c>
      <c r="H1225">
        <v>3.5641558729999998</v>
      </c>
      <c r="I1225">
        <v>0</v>
      </c>
      <c r="J1225">
        <v>2.0168056239999999</v>
      </c>
      <c r="K1225">
        <v>2.7064386460000001</v>
      </c>
      <c r="L1225">
        <v>4.6073048869999997</v>
      </c>
      <c r="M1225">
        <v>0</v>
      </c>
      <c r="N1225">
        <v>0.73543070799999999</v>
      </c>
      <c r="O1225">
        <v>2.202376036</v>
      </c>
      <c r="P1225">
        <v>3.1824970339999998</v>
      </c>
      <c r="Q1225">
        <v>0.45568517200000003</v>
      </c>
    </row>
    <row r="1226" spans="1:17">
      <c r="A1226" t="s">
        <v>11001</v>
      </c>
      <c r="B1226" s="14" t="s">
        <v>11002</v>
      </c>
      <c r="C1226">
        <v>27.22907683</v>
      </c>
      <c r="D1226">
        <v>2.0107174090000002</v>
      </c>
      <c r="E1226">
        <v>0.48280724200000003</v>
      </c>
      <c r="F1226">
        <v>0</v>
      </c>
      <c r="G1226">
        <v>0</v>
      </c>
      <c r="H1226">
        <v>1.7429113890000001</v>
      </c>
      <c r="I1226">
        <v>0</v>
      </c>
      <c r="J1226">
        <v>2.876533663</v>
      </c>
      <c r="K1226">
        <v>4.1174878550000003</v>
      </c>
      <c r="L1226">
        <v>2.867483461</v>
      </c>
      <c r="M1226">
        <v>0</v>
      </c>
      <c r="N1226">
        <v>1.67829059</v>
      </c>
      <c r="O1226">
        <v>10.051870109999999</v>
      </c>
      <c r="P1226">
        <v>1.361741519</v>
      </c>
      <c r="Q1226">
        <v>0</v>
      </c>
    </row>
    <row r="1227" spans="1:17">
      <c r="A1227" t="s">
        <v>11003</v>
      </c>
      <c r="B1227" s="14" t="s">
        <v>4858</v>
      </c>
      <c r="C1227">
        <v>3.6723667359999999</v>
      </c>
      <c r="D1227">
        <v>2.7611468389999998</v>
      </c>
      <c r="E1227">
        <v>0.88202417</v>
      </c>
      <c r="F1227">
        <v>0.977039612</v>
      </c>
      <c r="G1227">
        <v>1.1914314539999999</v>
      </c>
      <c r="H1227">
        <v>1.5386089220000001</v>
      </c>
      <c r="I1227">
        <v>2.1097362479999999</v>
      </c>
      <c r="J1227">
        <v>1.304943255</v>
      </c>
      <c r="K1227">
        <v>2.70088785</v>
      </c>
      <c r="L1227">
        <v>3.339988483</v>
      </c>
      <c r="M1227">
        <v>1.815723304</v>
      </c>
      <c r="N1227">
        <v>0.79565415799999994</v>
      </c>
      <c r="O1227">
        <v>2.6497553049999998</v>
      </c>
      <c r="P1227">
        <v>1.602825911</v>
      </c>
      <c r="Q1227">
        <v>1.224001562</v>
      </c>
    </row>
    <row r="1228" spans="1:17">
      <c r="A1228" t="s">
        <v>11004</v>
      </c>
      <c r="B1228" s="14" t="s">
        <v>3491</v>
      </c>
      <c r="C1228">
        <v>15.156007499999999</v>
      </c>
      <c r="D1228">
        <v>1.2858752410000001</v>
      </c>
      <c r="E1228">
        <v>0.720440894</v>
      </c>
      <c r="F1228">
        <v>0.86325293299999994</v>
      </c>
      <c r="G1228">
        <v>0.98375473400000002</v>
      </c>
      <c r="H1228">
        <v>0.90820109299999996</v>
      </c>
      <c r="I1228">
        <v>2.351308779</v>
      </c>
      <c r="J1228">
        <v>0.99473259300000005</v>
      </c>
      <c r="K1228">
        <v>2.7307025130000002</v>
      </c>
      <c r="L1228">
        <v>3.3959005069999999</v>
      </c>
      <c r="M1228">
        <v>1.2379855799999999</v>
      </c>
      <c r="N1228">
        <v>0.64927101700000001</v>
      </c>
      <c r="O1228">
        <v>10.23762825</v>
      </c>
      <c r="P1228">
        <v>0.67732640399999999</v>
      </c>
      <c r="Q1228">
        <v>2.2167506160000001</v>
      </c>
    </row>
    <row r="1229" spans="1:17">
      <c r="A1229" t="s">
        <v>11005</v>
      </c>
      <c r="B1229" s="14" t="s">
        <v>4548</v>
      </c>
      <c r="C1229">
        <v>3.8841292639999998</v>
      </c>
      <c r="D1229">
        <v>4.7831713310000001</v>
      </c>
      <c r="E1229">
        <v>5.5420661960000004</v>
      </c>
      <c r="F1229">
        <v>4.5095489720000002</v>
      </c>
      <c r="G1229">
        <v>3.7875751040000001</v>
      </c>
      <c r="H1229">
        <v>3.5538035529999998</v>
      </c>
      <c r="I1229">
        <v>11.162006420000001</v>
      </c>
      <c r="J1229">
        <v>10.81815374</v>
      </c>
      <c r="K1229">
        <v>8.4992238929999999</v>
      </c>
      <c r="L1229">
        <v>3.9700566319999999</v>
      </c>
      <c r="M1229">
        <v>1.535010797</v>
      </c>
      <c r="N1229">
        <v>7.3228871120000001</v>
      </c>
      <c r="O1229">
        <v>2.4038289659999998</v>
      </c>
      <c r="P1229">
        <v>2.4852253590000002</v>
      </c>
      <c r="Q1229">
        <v>5.3401512110000002</v>
      </c>
    </row>
    <row r="1230" spans="1:17">
      <c r="A1230" t="s">
        <v>11006</v>
      </c>
      <c r="B1230" s="14" t="s">
        <v>11007</v>
      </c>
      <c r="C1230">
        <v>8.1725882330000008</v>
      </c>
      <c r="D1230">
        <v>0.52710815899999997</v>
      </c>
      <c r="E1230">
        <v>0.68236434300000004</v>
      </c>
      <c r="F1230">
        <v>0.373163152</v>
      </c>
      <c r="G1230">
        <v>0.33941528399999998</v>
      </c>
      <c r="H1230">
        <v>0.37744160700000001</v>
      </c>
      <c r="I1230">
        <v>2.4138218650000001</v>
      </c>
      <c r="J1230">
        <v>2.452403474</v>
      </c>
      <c r="K1230">
        <v>1.7598856839999999</v>
      </c>
      <c r="L1230">
        <v>2.2224433440000002</v>
      </c>
      <c r="M1230">
        <v>1.489335107</v>
      </c>
      <c r="N1230">
        <v>1.1541050559999999</v>
      </c>
      <c r="O1230">
        <v>2.5778061189999999</v>
      </c>
      <c r="P1230">
        <v>0.62083405899999999</v>
      </c>
      <c r="Q1230">
        <v>1.0311703409999999</v>
      </c>
    </row>
    <row r="1231" spans="1:17">
      <c r="A1231" t="s">
        <v>11008</v>
      </c>
      <c r="B1231" s="14" t="s">
        <v>5537</v>
      </c>
      <c r="C1231">
        <v>6.7162996499999998</v>
      </c>
      <c r="D1231">
        <v>9.3079333329999994</v>
      </c>
      <c r="E1231">
        <v>7.7933926869999999</v>
      </c>
      <c r="F1231">
        <v>7.4413204090000002</v>
      </c>
      <c r="G1231">
        <v>5.8258678140000004</v>
      </c>
      <c r="H1231">
        <v>4.8589258109999998</v>
      </c>
      <c r="I1231">
        <v>14.35009795</v>
      </c>
      <c r="J1231">
        <v>14.85048581</v>
      </c>
      <c r="K1231">
        <v>11.40796418</v>
      </c>
      <c r="L1231">
        <v>10.16525056</v>
      </c>
      <c r="M1231">
        <v>4.7971160849999999</v>
      </c>
      <c r="N1231">
        <v>7.124060032</v>
      </c>
      <c r="O1231">
        <v>9.8598809139999997</v>
      </c>
      <c r="P1231">
        <v>9.4672967499999992</v>
      </c>
      <c r="Q1231">
        <v>6.871815121</v>
      </c>
    </row>
    <row r="1232" spans="1:17">
      <c r="A1232" t="s">
        <v>11009</v>
      </c>
      <c r="B1232" s="14" t="s">
        <v>6427</v>
      </c>
      <c r="C1232">
        <v>2.8801857919999998</v>
      </c>
      <c r="D1232">
        <v>1.6687660040000001</v>
      </c>
      <c r="E1232">
        <v>0.56569260499999996</v>
      </c>
      <c r="F1232">
        <v>0.753941262</v>
      </c>
      <c r="G1232">
        <v>0.61212821900000003</v>
      </c>
      <c r="H1232">
        <v>4.5096897140000003</v>
      </c>
      <c r="I1232">
        <v>0.64618943699999998</v>
      </c>
      <c r="J1232">
        <v>3.3141865309999998</v>
      </c>
      <c r="K1232">
        <v>1.909639619</v>
      </c>
      <c r="L1232">
        <v>2.2398368670000002</v>
      </c>
      <c r="M1232">
        <v>2.5516848699999999</v>
      </c>
      <c r="N1232">
        <v>0.846648383</v>
      </c>
      <c r="O1232">
        <v>2.6990134069999998</v>
      </c>
      <c r="P1232">
        <v>3.1910337750000002</v>
      </c>
      <c r="Q1232">
        <v>0.76151250599999998</v>
      </c>
    </row>
    <row r="1233" spans="1:17">
      <c r="A1233" t="s">
        <v>11010</v>
      </c>
      <c r="B1233" s="14" t="s">
        <v>9238</v>
      </c>
      <c r="C1233">
        <v>3.5331795430000001</v>
      </c>
      <c r="D1233">
        <v>2.468570798</v>
      </c>
      <c r="E1233">
        <v>2.4288111579999998</v>
      </c>
      <c r="F1233">
        <v>3.107577676</v>
      </c>
      <c r="G1233">
        <v>1.9242056190000001</v>
      </c>
      <c r="H1233">
        <v>1.6700750129999999</v>
      </c>
      <c r="I1233">
        <v>4.5579851170000003</v>
      </c>
      <c r="J1233">
        <v>5.8744136940000002</v>
      </c>
      <c r="K1233">
        <v>6.0414209760000004</v>
      </c>
      <c r="L1233">
        <v>4.9801177059999997</v>
      </c>
      <c r="M1233">
        <v>1.825950652</v>
      </c>
      <c r="N1233">
        <v>1.3736321579999999</v>
      </c>
      <c r="O1233">
        <v>1.65546594</v>
      </c>
      <c r="P1233">
        <v>1.7737590670000001</v>
      </c>
      <c r="Q1233">
        <v>1.77490799</v>
      </c>
    </row>
    <row r="1234" spans="1:17">
      <c r="A1234" t="s">
        <v>11011</v>
      </c>
      <c r="B1234" s="14" t="s">
        <v>6540</v>
      </c>
      <c r="C1234">
        <v>9.1931677379999996</v>
      </c>
      <c r="D1234">
        <v>15.43356745</v>
      </c>
      <c r="E1234">
        <v>10.92655763</v>
      </c>
      <c r="F1234">
        <v>15.896302110000001</v>
      </c>
      <c r="G1234">
        <v>15.7012485</v>
      </c>
      <c r="H1234">
        <v>27.473133319999999</v>
      </c>
      <c r="I1234">
        <v>17.805609459999999</v>
      </c>
      <c r="J1234">
        <v>31.24786022</v>
      </c>
      <c r="K1234">
        <v>24.045412989999999</v>
      </c>
      <c r="L1234">
        <v>16.518699510000001</v>
      </c>
      <c r="M1234">
        <v>2.7572988980000002</v>
      </c>
      <c r="N1234">
        <v>10.783673759999999</v>
      </c>
      <c r="O1234">
        <v>6.204189049</v>
      </c>
      <c r="P1234">
        <v>13.70646125</v>
      </c>
      <c r="Q1234">
        <v>13.231829400000001</v>
      </c>
    </row>
    <row r="1235" spans="1:17">
      <c r="A1235" t="s">
        <v>11012</v>
      </c>
      <c r="B1235" s="14" t="s">
        <v>6581</v>
      </c>
      <c r="C1235">
        <v>17.588344630000002</v>
      </c>
      <c r="D1235">
        <v>0.77928144899999996</v>
      </c>
      <c r="E1235">
        <v>1.4221017389999999</v>
      </c>
      <c r="F1235">
        <v>1.0534113540000001</v>
      </c>
      <c r="G1235">
        <v>1.0933840500000001</v>
      </c>
      <c r="H1235">
        <v>0.81058740900000004</v>
      </c>
      <c r="I1235">
        <v>7.1818396699999996</v>
      </c>
      <c r="J1235">
        <v>5.8863581529999998</v>
      </c>
      <c r="K1235">
        <v>4.7873687580000004</v>
      </c>
      <c r="L1235">
        <v>4.8898653230000004</v>
      </c>
      <c r="M1235">
        <v>1.3504658140000001</v>
      </c>
      <c r="N1235">
        <v>2.428327328</v>
      </c>
      <c r="O1235">
        <v>8.5706320120000008</v>
      </c>
      <c r="P1235">
        <v>1.5832854970000001</v>
      </c>
      <c r="Q1235">
        <v>1.4508953769999999</v>
      </c>
    </row>
    <row r="1236" spans="1:17">
      <c r="A1236" t="s">
        <v>11013</v>
      </c>
      <c r="B1236" s="14" t="s">
        <v>2893</v>
      </c>
      <c r="C1236">
        <v>74.964546490000004</v>
      </c>
      <c r="D1236">
        <v>0.77846048800000001</v>
      </c>
      <c r="E1236">
        <v>0.60526969399999997</v>
      </c>
      <c r="F1236">
        <v>1.0249690929999999</v>
      </c>
      <c r="G1236">
        <v>0.837955911</v>
      </c>
      <c r="H1236">
        <v>0.51411648700000001</v>
      </c>
      <c r="I1236">
        <v>3.6603437310000002</v>
      </c>
      <c r="J1236">
        <v>1.633376935</v>
      </c>
      <c r="K1236">
        <v>4.2509558570000001</v>
      </c>
      <c r="L1236">
        <v>12.05319021</v>
      </c>
      <c r="M1236">
        <v>18.950843819999999</v>
      </c>
      <c r="N1236">
        <v>1.1963827300000001</v>
      </c>
      <c r="O1236">
        <v>22.608561989999998</v>
      </c>
      <c r="P1236">
        <v>1.50630241</v>
      </c>
      <c r="Q1236">
        <v>7.8219799950000004</v>
      </c>
    </row>
    <row r="1237" spans="1:17">
      <c r="A1237" t="s">
        <v>11014</v>
      </c>
      <c r="B1237" s="14" t="s">
        <v>8684</v>
      </c>
      <c r="C1237">
        <v>10.376239500000001</v>
      </c>
      <c r="D1237">
        <v>11.42083234</v>
      </c>
      <c r="E1237">
        <v>5.7170710979999999</v>
      </c>
      <c r="F1237">
        <v>10.39235347</v>
      </c>
      <c r="G1237">
        <v>6.205225188</v>
      </c>
      <c r="H1237">
        <v>1.468175819</v>
      </c>
      <c r="I1237">
        <v>2.5485260200000002</v>
      </c>
      <c r="J1237">
        <v>3.7523510529999999</v>
      </c>
      <c r="K1237">
        <v>4.756727572</v>
      </c>
      <c r="L1237">
        <v>3.9337838440000001</v>
      </c>
      <c r="M1237">
        <v>2.5159167409999998</v>
      </c>
      <c r="N1237">
        <v>6.0184983110000001</v>
      </c>
      <c r="O1237">
        <v>91.084937280000005</v>
      </c>
      <c r="P1237">
        <v>1.212637846</v>
      </c>
      <c r="Q1237">
        <v>255.2849329</v>
      </c>
    </row>
    <row r="1238" spans="1:17">
      <c r="A1238" t="s">
        <v>11015</v>
      </c>
      <c r="B1238" s="14" t="s">
        <v>8947</v>
      </c>
      <c r="C1238">
        <v>1.1427070610000001</v>
      </c>
      <c r="D1238">
        <v>1.468257677</v>
      </c>
      <c r="E1238">
        <v>0.92393328299999999</v>
      </c>
      <c r="F1238">
        <v>1.306575617</v>
      </c>
      <c r="G1238">
        <v>1.1444799050000001</v>
      </c>
      <c r="H1238">
        <v>0.96549767600000003</v>
      </c>
      <c r="I1238">
        <v>0</v>
      </c>
      <c r="J1238">
        <v>3.940230283</v>
      </c>
      <c r="K1238">
        <v>3.5250435590000002</v>
      </c>
      <c r="L1238">
        <v>3.7545466900000002</v>
      </c>
      <c r="M1238">
        <v>1.3160876029999999</v>
      </c>
      <c r="N1238">
        <v>1.7467101110000001</v>
      </c>
      <c r="O1238">
        <v>0.75931392900000005</v>
      </c>
      <c r="P1238">
        <v>2.8116533530000001</v>
      </c>
      <c r="Q1238">
        <v>1.4139605749999999</v>
      </c>
    </row>
    <row r="1239" spans="1:17">
      <c r="A1239" t="s">
        <v>11016</v>
      </c>
      <c r="B1239" s="14" t="s">
        <v>4842</v>
      </c>
      <c r="C1239">
        <v>8.2838509069999997</v>
      </c>
      <c r="D1239">
        <v>3.3464506260000002</v>
      </c>
      <c r="E1239">
        <v>5.0545218299999997</v>
      </c>
      <c r="F1239">
        <v>3.4159455030000001</v>
      </c>
      <c r="G1239">
        <v>5.427356305</v>
      </c>
      <c r="H1239">
        <v>2.8071670150000001</v>
      </c>
      <c r="I1239">
        <v>3.1977799390000001</v>
      </c>
      <c r="J1239">
        <v>4.3241343790000002</v>
      </c>
      <c r="K1239">
        <v>5.3053648820000001</v>
      </c>
      <c r="L1239">
        <v>5.2342146490000001</v>
      </c>
      <c r="M1239">
        <v>1.4030503240000001</v>
      </c>
      <c r="N1239">
        <v>4.6853516659999999</v>
      </c>
      <c r="O1239">
        <v>5.3965792339999998</v>
      </c>
      <c r="P1239">
        <v>3.5091958440000002</v>
      </c>
      <c r="Q1239">
        <v>5.1921225529999999</v>
      </c>
    </row>
    <row r="1240" spans="1:17">
      <c r="A1240" t="s">
        <v>11017</v>
      </c>
      <c r="B1240" s="14" t="s">
        <v>7624</v>
      </c>
      <c r="C1240">
        <v>7.5177366259999996</v>
      </c>
      <c r="D1240">
        <v>2.3316025300000001</v>
      </c>
      <c r="E1240">
        <v>1.679571551</v>
      </c>
      <c r="F1240">
        <v>2.0807314849999998</v>
      </c>
      <c r="G1240">
        <v>2.6396172249999998</v>
      </c>
      <c r="H1240">
        <v>2.8872257829999999</v>
      </c>
      <c r="I1240">
        <v>1.8272104220000001</v>
      </c>
      <c r="J1240">
        <v>2.1284254539999998</v>
      </c>
      <c r="K1240">
        <v>7.389241706</v>
      </c>
      <c r="L1240">
        <v>5.0668154359999997</v>
      </c>
      <c r="M1240">
        <v>5.2912365069999998</v>
      </c>
      <c r="N1240">
        <v>1.6063250549999999</v>
      </c>
      <c r="O1240">
        <v>2.2201946119999998</v>
      </c>
      <c r="P1240">
        <v>1.4286717760000001</v>
      </c>
      <c r="Q1240">
        <v>2.239438233</v>
      </c>
    </row>
    <row r="1241" spans="1:17">
      <c r="A1241" t="s">
        <v>11018</v>
      </c>
      <c r="B1241" s="14" t="s">
        <v>7153</v>
      </c>
      <c r="C1241">
        <v>3.0321169750000001</v>
      </c>
      <c r="D1241">
        <v>47.557452730000001</v>
      </c>
      <c r="E1241">
        <v>37.483849739999997</v>
      </c>
      <c r="F1241">
        <v>78.748932269999997</v>
      </c>
      <c r="G1241">
        <v>38.117341039999999</v>
      </c>
      <c r="H1241">
        <v>402.68419230000001</v>
      </c>
      <c r="I1241">
        <v>16.80282313</v>
      </c>
      <c r="J1241">
        <v>51.276641329999997</v>
      </c>
      <c r="K1241">
        <v>31.361834810000001</v>
      </c>
      <c r="L1241">
        <v>3.8317326719999998</v>
      </c>
      <c r="M1241">
        <v>6.9843474280000004</v>
      </c>
      <c r="N1241">
        <v>27.06130623</v>
      </c>
      <c r="O1241">
        <v>0.67160072000000004</v>
      </c>
      <c r="P1241">
        <v>88.344230820000007</v>
      </c>
      <c r="Q1241">
        <v>46.689997890000001</v>
      </c>
    </row>
    <row r="1242" spans="1:17">
      <c r="A1242" t="s">
        <v>11019</v>
      </c>
      <c r="B1242" s="14" t="s">
        <v>1318</v>
      </c>
      <c r="C1242">
        <v>3.2524066309999999</v>
      </c>
      <c r="D1242">
        <v>2.1075121339999998</v>
      </c>
      <c r="E1242">
        <v>1.7560342929999999</v>
      </c>
      <c r="F1242">
        <v>1.8704749789999999</v>
      </c>
      <c r="G1242">
        <v>1.6427670190000001</v>
      </c>
      <c r="H1242">
        <v>0.43718627900000001</v>
      </c>
      <c r="I1242">
        <v>2.4901003460000002</v>
      </c>
      <c r="J1242">
        <v>2.5563146959999998</v>
      </c>
      <c r="K1242">
        <v>1.9918621110000001</v>
      </c>
      <c r="L1242">
        <v>2.6715754559999998</v>
      </c>
      <c r="M1242">
        <v>0.93647186400000004</v>
      </c>
      <c r="N1242">
        <v>1.6738847610000001</v>
      </c>
      <c r="O1242">
        <v>0.99054164</v>
      </c>
      <c r="P1242">
        <v>2.2080374639999998</v>
      </c>
      <c r="Q1242">
        <v>1.9563329739999999</v>
      </c>
    </row>
    <row r="1243" spans="1:17">
      <c r="A1243" t="s">
        <v>11020</v>
      </c>
      <c r="B1243" s="14" t="s">
        <v>1810</v>
      </c>
      <c r="C1243">
        <v>6.3482192130000001</v>
      </c>
      <c r="D1243">
        <v>2.7875729549999999</v>
      </c>
      <c r="E1243">
        <v>2.1467229479999999</v>
      </c>
      <c r="F1243">
        <v>2.0985684939999998</v>
      </c>
      <c r="G1243">
        <v>1.115793971</v>
      </c>
      <c r="H1243">
        <v>1.6108653980000001</v>
      </c>
      <c r="I1243">
        <v>7.604565891</v>
      </c>
      <c r="J1243">
        <v>5.8776671089999999</v>
      </c>
      <c r="K1243">
        <v>7.5596534499999999</v>
      </c>
      <c r="L1243">
        <v>5.3721039319999999</v>
      </c>
      <c r="M1243">
        <v>4.3520364149999997</v>
      </c>
      <c r="N1243">
        <v>3.7450957009999999</v>
      </c>
      <c r="O1243">
        <v>3.5152573490000001</v>
      </c>
      <c r="P1243">
        <v>5.1363409869999996</v>
      </c>
      <c r="Q1243">
        <v>3.8184741280000001</v>
      </c>
    </row>
    <row r="1244" spans="1:17">
      <c r="A1244" t="s">
        <v>11021</v>
      </c>
      <c r="B1244" s="14" t="s">
        <v>11022</v>
      </c>
      <c r="C1244">
        <v>183.82839730000001</v>
      </c>
      <c r="D1244">
        <v>738.13525070000003</v>
      </c>
      <c r="E1244">
        <v>1278.560737</v>
      </c>
      <c r="F1244">
        <v>1309.4347210000001</v>
      </c>
      <c r="G1244">
        <v>1457.4344940000001</v>
      </c>
      <c r="H1244">
        <v>4198.3989879999999</v>
      </c>
      <c r="I1244">
        <v>174.2790067</v>
      </c>
      <c r="J1244">
        <v>382.9638726</v>
      </c>
      <c r="K1244">
        <v>287.15287419999999</v>
      </c>
      <c r="L1244">
        <v>429.51349620000002</v>
      </c>
      <c r="M1244">
        <v>180.29196659999999</v>
      </c>
      <c r="N1244">
        <v>254.94620269999999</v>
      </c>
      <c r="O1244">
        <v>187.39621389999999</v>
      </c>
      <c r="P1244">
        <v>1190.93334</v>
      </c>
      <c r="Q1244">
        <v>3294.1505280000001</v>
      </c>
    </row>
    <row r="1245" spans="1:17">
      <c r="A1245" t="s">
        <v>11023</v>
      </c>
      <c r="B1245" s="14" t="s">
        <v>11024</v>
      </c>
      <c r="C1245">
        <v>4.5381794720000004</v>
      </c>
      <c r="D1245">
        <v>15.080380570000001</v>
      </c>
      <c r="E1245">
        <v>17.381060699999999</v>
      </c>
      <c r="F1245">
        <v>38.299553279999998</v>
      </c>
      <c r="G1245">
        <v>17.240490380000001</v>
      </c>
      <c r="H1245">
        <v>113.2892403</v>
      </c>
      <c r="I1245">
        <v>79.417391899999998</v>
      </c>
      <c r="J1245">
        <v>48.901072259999999</v>
      </c>
      <c r="K1245">
        <v>47.351110329999997</v>
      </c>
      <c r="L1245">
        <v>11.46993385</v>
      </c>
      <c r="M1245">
        <v>17.422493029999998</v>
      </c>
      <c r="N1245">
        <v>21.817777670000002</v>
      </c>
      <c r="O1245">
        <v>5.0259350559999998</v>
      </c>
      <c r="P1245">
        <v>77.619266589999995</v>
      </c>
      <c r="Q1245">
        <v>140.3860857</v>
      </c>
    </row>
    <row r="1246" spans="1:17">
      <c r="A1246" t="s">
        <v>11025</v>
      </c>
      <c r="B1246" s="14" t="s">
        <v>11026</v>
      </c>
      <c r="C1246">
        <v>214.8928382</v>
      </c>
      <c r="D1246">
        <v>883.46296540000003</v>
      </c>
      <c r="E1246">
        <v>1548.2000370000001</v>
      </c>
      <c r="F1246">
        <v>1434.398631</v>
      </c>
      <c r="G1246">
        <v>1855.903421</v>
      </c>
      <c r="H1246">
        <v>3830.2390340000002</v>
      </c>
      <c r="I1246">
        <v>147.63084050000001</v>
      </c>
      <c r="J1246">
        <v>374.8561206</v>
      </c>
      <c r="K1246">
        <v>320.14561209999999</v>
      </c>
      <c r="L1246">
        <v>453.99114700000001</v>
      </c>
      <c r="M1246">
        <v>185.20264280000001</v>
      </c>
      <c r="N1246">
        <v>261.9742301</v>
      </c>
      <c r="O1246">
        <v>216.53774179999999</v>
      </c>
      <c r="P1246">
        <v>1075.404033</v>
      </c>
      <c r="Q1246">
        <v>2878.6132360000001</v>
      </c>
    </row>
    <row r="1247" spans="1:17">
      <c r="A1247" t="s">
        <v>11023</v>
      </c>
      <c r="B1247" s="14" t="s">
        <v>11027</v>
      </c>
      <c r="C1247">
        <v>4.5381794720000004</v>
      </c>
      <c r="D1247">
        <v>15.080380570000001</v>
      </c>
      <c r="E1247">
        <v>16.415446209999999</v>
      </c>
      <c r="F1247">
        <v>38.299553279999998</v>
      </c>
      <c r="G1247">
        <v>16.456831730000001</v>
      </c>
      <c r="H1247">
        <v>118.5179744</v>
      </c>
      <c r="I1247">
        <v>72.799275899999998</v>
      </c>
      <c r="J1247">
        <v>54.078832859999999</v>
      </c>
      <c r="K1247">
        <v>32.939902840000002</v>
      </c>
      <c r="L1247">
        <v>8.6024503840000008</v>
      </c>
      <c r="M1247">
        <v>8.7112465169999993</v>
      </c>
      <c r="N1247">
        <v>21.817777670000002</v>
      </c>
      <c r="O1247">
        <v>5.0259350559999998</v>
      </c>
      <c r="P1247">
        <v>81.023620390000005</v>
      </c>
      <c r="Q1247">
        <v>149.7451581</v>
      </c>
    </row>
    <row r="1248" spans="1:17">
      <c r="A1248" t="s">
        <v>11028</v>
      </c>
      <c r="B1248" s="14" t="s">
        <v>3929</v>
      </c>
      <c r="C1248">
        <v>186.81328149999999</v>
      </c>
      <c r="D1248">
        <v>855.58614669999997</v>
      </c>
      <c r="E1248">
        <v>1568.2130400000001</v>
      </c>
      <c r="F1248">
        <v>1587.450468</v>
      </c>
      <c r="G1248">
        <v>1748.7891090000001</v>
      </c>
      <c r="H1248">
        <v>5920.9332940000004</v>
      </c>
      <c r="I1248">
        <v>166.97535049999999</v>
      </c>
      <c r="J1248">
        <v>461.5594557</v>
      </c>
      <c r="K1248">
        <v>407.1753698</v>
      </c>
      <c r="L1248">
        <v>442.81574860000001</v>
      </c>
      <c r="M1248">
        <v>168.07097680000001</v>
      </c>
      <c r="N1248">
        <v>316.41708069999999</v>
      </c>
      <c r="O1248">
        <v>179.80336589999999</v>
      </c>
      <c r="P1248">
        <v>1350.5518609999999</v>
      </c>
      <c r="Q1248">
        <v>3375.5107939999998</v>
      </c>
    </row>
    <row r="1249" spans="1:17">
      <c r="A1249" t="s">
        <v>11029</v>
      </c>
      <c r="B1249" s="14" t="s">
        <v>6996</v>
      </c>
      <c r="C1249">
        <v>492.33594740000001</v>
      </c>
      <c r="D1249">
        <v>1995.47245</v>
      </c>
      <c r="E1249">
        <v>3600.205974</v>
      </c>
      <c r="F1249">
        <v>4607.9361630000003</v>
      </c>
      <c r="G1249">
        <v>4257.7122859999999</v>
      </c>
      <c r="H1249">
        <v>12011.078450000001</v>
      </c>
      <c r="I1249">
        <v>606.53502179999998</v>
      </c>
      <c r="J1249">
        <v>1450.231573</v>
      </c>
      <c r="K1249">
        <v>966.73046699999998</v>
      </c>
      <c r="L1249">
        <v>771.67959719999999</v>
      </c>
      <c r="M1249">
        <v>434.44629429999998</v>
      </c>
      <c r="N1249">
        <v>1076.680153</v>
      </c>
      <c r="O1249">
        <v>288.08802830000002</v>
      </c>
      <c r="P1249">
        <v>5736.8522540000004</v>
      </c>
      <c r="Q1249">
        <v>12668.04292</v>
      </c>
    </row>
    <row r="1250" spans="1:17">
      <c r="A1250" t="s">
        <v>11030</v>
      </c>
      <c r="B1250" s="14" t="s">
        <v>3027</v>
      </c>
      <c r="C1250">
        <v>10.809001009999999</v>
      </c>
      <c r="D1250">
        <v>12.25908377</v>
      </c>
      <c r="E1250">
        <v>10.487012829999999</v>
      </c>
      <c r="F1250">
        <v>12.794050739999999</v>
      </c>
      <c r="G1250">
        <v>7.7703712840000003</v>
      </c>
      <c r="H1250">
        <v>6.858591842</v>
      </c>
      <c r="I1250">
        <v>20.56040587</v>
      </c>
      <c r="J1250">
        <v>27.4647997</v>
      </c>
      <c r="K1250">
        <v>14.17751224</v>
      </c>
      <c r="L1250">
        <v>11.135462090000001</v>
      </c>
      <c r="M1250">
        <v>5.6381467499999998</v>
      </c>
      <c r="N1250">
        <v>9.616788111</v>
      </c>
      <c r="O1250">
        <v>6.6359500980000004</v>
      </c>
      <c r="P1250">
        <v>19.530821320000001</v>
      </c>
      <c r="Q1250">
        <v>14.941676960000001</v>
      </c>
    </row>
    <row r="1251" spans="1:17">
      <c r="A1251" t="s">
        <v>11031</v>
      </c>
      <c r="B1251" s="14" t="s">
        <v>3486</v>
      </c>
      <c r="C1251">
        <v>2.4321220970000001</v>
      </c>
      <c r="D1251">
        <v>4.4181311269999997</v>
      </c>
      <c r="E1251">
        <v>4.9162174370000002</v>
      </c>
      <c r="F1251">
        <v>3.2443806390000001</v>
      </c>
      <c r="G1251">
        <v>2.8558773560000001</v>
      </c>
      <c r="H1251">
        <v>5.1373801529999996</v>
      </c>
      <c r="I1251">
        <v>7.8029848140000002</v>
      </c>
      <c r="J1251">
        <v>9.0646385879999993</v>
      </c>
      <c r="K1251">
        <v>6.068323532</v>
      </c>
      <c r="L1251">
        <v>3.6882119430000002</v>
      </c>
      <c r="M1251">
        <v>8.4034286189999996</v>
      </c>
      <c r="N1251">
        <v>2.158649381</v>
      </c>
      <c r="O1251">
        <v>3.5015790170000001</v>
      </c>
      <c r="P1251">
        <v>3.539485392</v>
      </c>
      <c r="Q1251">
        <v>3.0094543690000002</v>
      </c>
    </row>
    <row r="1252" spans="1:17">
      <c r="A1252" t="s">
        <v>11032</v>
      </c>
      <c r="B1252" s="14" t="s">
        <v>9365</v>
      </c>
      <c r="C1252">
        <v>34.974007700000001</v>
      </c>
      <c r="D1252">
        <v>2.352045242</v>
      </c>
      <c r="E1252">
        <v>1.843794309</v>
      </c>
      <c r="F1252">
        <v>1.9127589570000001</v>
      </c>
      <c r="G1252">
        <v>2.5343728259999998</v>
      </c>
      <c r="H1252">
        <v>3.1181310739999999</v>
      </c>
      <c r="I1252">
        <v>9.3354218390000003</v>
      </c>
      <c r="J1252">
        <v>2.6324905040000002</v>
      </c>
      <c r="K1252">
        <v>8.7121061550000007</v>
      </c>
      <c r="L1252">
        <v>6.017920867</v>
      </c>
      <c r="M1252">
        <v>10.489724069999999</v>
      </c>
      <c r="N1252">
        <v>1.21255702</v>
      </c>
      <c r="O1252">
        <v>10.20198311</v>
      </c>
      <c r="P1252">
        <v>1.475777718</v>
      </c>
      <c r="Q1252">
        <v>10.30382562</v>
      </c>
    </row>
    <row r="1253" spans="1:17">
      <c r="A1253" t="s">
        <v>11032</v>
      </c>
      <c r="B1253" s="14" t="s">
        <v>11033</v>
      </c>
      <c r="C1253">
        <v>19.10935212</v>
      </c>
      <c r="D1253">
        <v>1.0583403330000001</v>
      </c>
      <c r="E1253">
        <v>0.62119543600000005</v>
      </c>
      <c r="F1253">
        <v>0.65028887400000002</v>
      </c>
      <c r="G1253">
        <v>0.91661873400000005</v>
      </c>
      <c r="H1253">
        <v>0.61158715799999996</v>
      </c>
      <c r="I1253">
        <v>3.0963935999999999</v>
      </c>
      <c r="J1253">
        <v>0.74020827700000003</v>
      </c>
      <c r="K1253">
        <v>1.685629668</v>
      </c>
      <c r="L1253">
        <v>3.0185976280000002</v>
      </c>
      <c r="M1253">
        <v>2.0378494420000002</v>
      </c>
      <c r="N1253">
        <v>0.45804246199999998</v>
      </c>
      <c r="O1253">
        <v>7.0543972769999996</v>
      </c>
      <c r="P1253">
        <v>0.39819562400000003</v>
      </c>
      <c r="Q1253">
        <v>1.824497829</v>
      </c>
    </row>
    <row r="1254" spans="1:17">
      <c r="A1254" t="s">
        <v>11034</v>
      </c>
      <c r="B1254" s="14" t="s">
        <v>2113</v>
      </c>
      <c r="C1254">
        <v>1.154365708</v>
      </c>
      <c r="D1254">
        <v>3.1966331979999998</v>
      </c>
      <c r="E1254">
        <v>2.7939390409999998</v>
      </c>
      <c r="F1254">
        <v>2.2784094389999998</v>
      </c>
      <c r="G1254">
        <v>3.3389006380000001</v>
      </c>
      <c r="H1254">
        <v>5.9850919380000001</v>
      </c>
      <c r="I1254">
        <v>4.6294438209999997</v>
      </c>
      <c r="J1254">
        <v>3.475560239</v>
      </c>
      <c r="K1254">
        <v>3.0111467790000002</v>
      </c>
      <c r="L1254">
        <v>4.5587175919999998</v>
      </c>
      <c r="M1254">
        <v>1.66189399</v>
      </c>
      <c r="N1254">
        <v>1.2807081229999999</v>
      </c>
      <c r="O1254">
        <v>1.2784349129999999</v>
      </c>
      <c r="P1254">
        <v>2.0782973290000002</v>
      </c>
      <c r="Q1254">
        <v>3.174192729</v>
      </c>
    </row>
    <row r="1255" spans="1:17">
      <c r="A1255" t="s">
        <v>11035</v>
      </c>
      <c r="B1255" s="14" t="s">
        <v>2079</v>
      </c>
      <c r="C1255">
        <v>4.765088446</v>
      </c>
      <c r="D1255">
        <v>0</v>
      </c>
      <c r="E1255">
        <v>0.11265502300000001</v>
      </c>
      <c r="F1255">
        <v>0</v>
      </c>
      <c r="G1255">
        <v>0.18285368599999999</v>
      </c>
      <c r="H1255">
        <v>0.40667932400000001</v>
      </c>
      <c r="I1255">
        <v>0</v>
      </c>
      <c r="J1255">
        <v>0.53695294999999998</v>
      </c>
      <c r="K1255">
        <v>0.48037358299999999</v>
      </c>
      <c r="L1255">
        <v>1.6726986859999999</v>
      </c>
      <c r="M1255">
        <v>0</v>
      </c>
      <c r="N1255">
        <v>0.19580056900000001</v>
      </c>
      <c r="O1255">
        <v>1.1727181799999999</v>
      </c>
      <c r="P1255">
        <v>0.39717460999999998</v>
      </c>
      <c r="Q1255">
        <v>0.36396392599999999</v>
      </c>
    </row>
    <row r="1256" spans="1:17">
      <c r="A1256" t="e">
        <v>#N/A</v>
      </c>
      <c r="B1256" s="14" t="s">
        <v>11036</v>
      </c>
      <c r="C1256">
        <v>60.646580219999997</v>
      </c>
      <c r="D1256">
        <v>0</v>
      </c>
      <c r="E1256">
        <v>0.921722916</v>
      </c>
      <c r="F1256">
        <v>0</v>
      </c>
      <c r="G1256">
        <v>0</v>
      </c>
      <c r="H1256">
        <v>0</v>
      </c>
      <c r="I1256">
        <v>42.115283580000003</v>
      </c>
      <c r="J1256">
        <v>0</v>
      </c>
      <c r="K1256">
        <v>31.442634529999999</v>
      </c>
      <c r="L1256">
        <v>41.969530659999997</v>
      </c>
      <c r="M1256">
        <v>66.522246129999999</v>
      </c>
      <c r="N1256">
        <v>1.7800051720000001</v>
      </c>
      <c r="O1256">
        <v>115.1396031</v>
      </c>
      <c r="P1256">
        <v>0.86656278499999995</v>
      </c>
      <c r="Q1256">
        <v>13.89680444</v>
      </c>
    </row>
    <row r="1257" spans="1:17">
      <c r="A1257" t="s">
        <v>11037</v>
      </c>
      <c r="B1257" s="14" t="s">
        <v>11038</v>
      </c>
      <c r="C1257">
        <v>939.9370543</v>
      </c>
      <c r="D1257">
        <v>21.940475259999999</v>
      </c>
      <c r="E1257">
        <v>19.085086260000001</v>
      </c>
      <c r="F1257">
        <v>10.17445438</v>
      </c>
      <c r="G1257">
        <v>19.360978509999999</v>
      </c>
      <c r="H1257">
        <v>25.118428829999999</v>
      </c>
      <c r="I1257">
        <v>111.72937</v>
      </c>
      <c r="J1257">
        <v>40.982144300000002</v>
      </c>
      <c r="K1257">
        <v>258.5540168</v>
      </c>
      <c r="L1257">
        <v>1118.149874</v>
      </c>
      <c r="M1257">
        <v>265.43680560000001</v>
      </c>
      <c r="N1257">
        <v>28.794201300000001</v>
      </c>
      <c r="O1257">
        <v>492.54163549999998</v>
      </c>
      <c r="P1257">
        <v>23.83047659</v>
      </c>
      <c r="Q1257">
        <v>136.16532760000001</v>
      </c>
    </row>
    <row r="1258" spans="1:17">
      <c r="A1258" t="s">
        <v>11039</v>
      </c>
      <c r="B1258" s="14" t="s">
        <v>11040</v>
      </c>
      <c r="C1258">
        <v>3.8062150410000002</v>
      </c>
      <c r="D1258">
        <v>7.9261183040000001</v>
      </c>
      <c r="E1258">
        <v>5.1831693550000004</v>
      </c>
      <c r="F1258">
        <v>5.3882410030000001</v>
      </c>
      <c r="G1258">
        <v>5.5210016130000001</v>
      </c>
      <c r="H1258">
        <v>17.395380119999999</v>
      </c>
      <c r="I1258">
        <v>7.2158813070000001</v>
      </c>
      <c r="J1258">
        <v>3.6671164630000002</v>
      </c>
      <c r="K1258">
        <v>3.4533769109999999</v>
      </c>
      <c r="L1258">
        <v>4.3289750319999998</v>
      </c>
      <c r="M1258">
        <v>3.653103378</v>
      </c>
      <c r="N1258">
        <v>2.1113978389999999</v>
      </c>
      <c r="O1258">
        <v>2.5291802219999999</v>
      </c>
      <c r="P1258">
        <v>5.1965813460000003</v>
      </c>
      <c r="Q1258">
        <v>9.6811049780000005</v>
      </c>
    </row>
    <row r="1259" spans="1:17">
      <c r="A1259" t="s">
        <v>11041</v>
      </c>
      <c r="B1259" s="14" t="s">
        <v>11042</v>
      </c>
      <c r="C1259">
        <v>55.853085880000002</v>
      </c>
      <c r="D1259">
        <v>57.367251000000003</v>
      </c>
      <c r="E1259">
        <v>43.035142200000003</v>
      </c>
      <c r="F1259">
        <v>21.88654403</v>
      </c>
      <c r="G1259">
        <v>52.60790471</v>
      </c>
      <c r="H1259">
        <v>26.650829470000001</v>
      </c>
      <c r="I1259">
        <v>34.555244969999997</v>
      </c>
      <c r="J1259">
        <v>26.82013968</v>
      </c>
      <c r="K1259">
        <v>42.229562940000001</v>
      </c>
      <c r="L1259">
        <v>82.346133660000007</v>
      </c>
      <c r="M1259">
        <v>55.230730989999998</v>
      </c>
      <c r="N1259">
        <v>20.446715139999998</v>
      </c>
      <c r="O1259">
        <v>56.23279797</v>
      </c>
      <c r="P1259">
        <v>20.822367249999999</v>
      </c>
      <c r="Q1259">
        <v>24.433316009999999</v>
      </c>
    </row>
    <row r="1260" spans="1:17">
      <c r="A1260" t="s">
        <v>11043</v>
      </c>
      <c r="B1260" s="14" t="s">
        <v>11044</v>
      </c>
      <c r="C1260">
        <v>334.50920889999998</v>
      </c>
      <c r="D1260">
        <v>0.914876421</v>
      </c>
      <c r="E1260">
        <v>1.31806377</v>
      </c>
      <c r="F1260">
        <v>0.56213860500000001</v>
      </c>
      <c r="G1260">
        <v>0</v>
      </c>
      <c r="H1260">
        <v>0</v>
      </c>
      <c r="I1260">
        <v>0</v>
      </c>
      <c r="J1260">
        <v>0.52352912699999998</v>
      </c>
      <c r="K1260">
        <v>28.10185461</v>
      </c>
      <c r="L1260">
        <v>216.58102579999999</v>
      </c>
      <c r="M1260">
        <v>7.9272343310000002</v>
      </c>
      <c r="N1260">
        <v>0.509081479</v>
      </c>
      <c r="O1260">
        <v>27.441605410000001</v>
      </c>
      <c r="P1260">
        <v>4.9567391299999999</v>
      </c>
      <c r="Q1260">
        <v>19.872430349999998</v>
      </c>
    </row>
    <row r="1261" spans="1:17">
      <c r="A1261" t="s">
        <v>11045</v>
      </c>
      <c r="B1261" s="14" t="s">
        <v>11046</v>
      </c>
      <c r="C1261">
        <v>0</v>
      </c>
      <c r="D1261">
        <v>0.911836965</v>
      </c>
      <c r="E1261">
        <v>0.14596497999999999</v>
      </c>
      <c r="F1261">
        <v>0.186757011</v>
      </c>
      <c r="G1261">
        <v>0.23692005799999999</v>
      </c>
      <c r="H1261">
        <v>1.053853398</v>
      </c>
      <c r="I1261">
        <v>0</v>
      </c>
      <c r="J1261">
        <v>0.52178982699999998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0.82337859300000005</v>
      </c>
      <c r="Q1261">
        <v>1.8863246659999999</v>
      </c>
    </row>
    <row r="1262" spans="1:17">
      <c r="A1262" t="s">
        <v>11041</v>
      </c>
      <c r="B1262" s="14" t="s">
        <v>3008</v>
      </c>
      <c r="C1262">
        <v>11.43588342</v>
      </c>
      <c r="D1262">
        <v>3.598892754</v>
      </c>
      <c r="E1262">
        <v>2.5924649710000001</v>
      </c>
      <c r="F1262">
        <v>1.4257138519999999</v>
      </c>
      <c r="G1262">
        <v>3.340486979</v>
      </c>
      <c r="H1262">
        <v>1.888154004</v>
      </c>
      <c r="I1262">
        <v>3.2730899739999999</v>
      </c>
      <c r="J1262">
        <v>2.0458824560000002</v>
      </c>
      <c r="K1262">
        <v>3.2484890590000002</v>
      </c>
      <c r="L1262">
        <v>5.875224266</v>
      </c>
      <c r="M1262">
        <v>3.282498688</v>
      </c>
      <c r="N1262">
        <v>1.3965485710000001</v>
      </c>
      <c r="O1262">
        <v>5.6814918030000001</v>
      </c>
      <c r="P1262">
        <v>1.330904981</v>
      </c>
      <c r="Q1262">
        <v>2.7184262170000002</v>
      </c>
    </row>
    <row r="1263" spans="1:17">
      <c r="A1263" t="s">
        <v>11047</v>
      </c>
      <c r="B1263" s="14" t="s">
        <v>6907</v>
      </c>
      <c r="C1263">
        <v>2.6686548110000001</v>
      </c>
      <c r="D1263">
        <v>1.330191889</v>
      </c>
      <c r="E1263">
        <v>0.42586874600000002</v>
      </c>
      <c r="F1263">
        <v>4.5406995999999998E-2</v>
      </c>
      <c r="G1263">
        <v>0.28801671000000001</v>
      </c>
      <c r="H1263">
        <v>0.25622768400000001</v>
      </c>
      <c r="I1263">
        <v>0.48646894600000001</v>
      </c>
      <c r="J1263">
        <v>0.507459573</v>
      </c>
      <c r="K1263">
        <v>1.6646225130000001</v>
      </c>
      <c r="L1263">
        <v>1.8969862319999999</v>
      </c>
      <c r="M1263">
        <v>2.5613034990000001</v>
      </c>
      <c r="N1263">
        <v>0.57569795700000004</v>
      </c>
      <c r="O1263">
        <v>0.36943464500000001</v>
      </c>
      <c r="P1263">
        <v>0.20019140299999999</v>
      </c>
      <c r="Q1263">
        <v>0.45862982600000002</v>
      </c>
    </row>
    <row r="1264" spans="1:17">
      <c r="A1264" t="s">
        <v>11048</v>
      </c>
      <c r="B1264" s="14" t="s">
        <v>11049</v>
      </c>
      <c r="C1264">
        <v>0</v>
      </c>
      <c r="D1264">
        <v>0.90135608</v>
      </c>
      <c r="E1264">
        <v>1.0821541619999999</v>
      </c>
      <c r="F1264">
        <v>0.27691556899999997</v>
      </c>
      <c r="G1264">
        <v>1.4051810339999999</v>
      </c>
      <c r="H1264">
        <v>1.5626102100000001</v>
      </c>
      <c r="I1264">
        <v>11.86696661</v>
      </c>
      <c r="J1264">
        <v>0</v>
      </c>
      <c r="K1264">
        <v>0</v>
      </c>
      <c r="L1264">
        <v>0</v>
      </c>
      <c r="M1264">
        <v>0</v>
      </c>
      <c r="N1264">
        <v>1.0031162149999999</v>
      </c>
      <c r="O1264">
        <v>2.2530053699999999</v>
      </c>
      <c r="P1264">
        <v>0</v>
      </c>
      <c r="Q1264">
        <v>0</v>
      </c>
    </row>
    <row r="1265" spans="1:17">
      <c r="A1265" t="e">
        <v>#N/A</v>
      </c>
      <c r="B1265" s="14" t="s">
        <v>11050</v>
      </c>
      <c r="C1265">
        <v>3.330438161</v>
      </c>
      <c r="D1265">
        <v>3.6890178279999999</v>
      </c>
      <c r="E1265">
        <v>2.1259093060000001</v>
      </c>
      <c r="F1265">
        <v>0.45333758400000002</v>
      </c>
      <c r="G1265">
        <v>5.1759390119999997</v>
      </c>
      <c r="H1265">
        <v>5.1162882700000001</v>
      </c>
      <c r="I1265">
        <v>29.141059120000001</v>
      </c>
      <c r="J1265">
        <v>2.95540636</v>
      </c>
      <c r="K1265">
        <v>7.5542619919999998</v>
      </c>
      <c r="L1265">
        <v>4.2087257249999999</v>
      </c>
      <c r="M1265">
        <v>0</v>
      </c>
      <c r="N1265">
        <v>0.82109916000000005</v>
      </c>
      <c r="O1265">
        <v>0</v>
      </c>
      <c r="P1265">
        <v>0.49967128300000002</v>
      </c>
      <c r="Q1265">
        <v>6.8683515039999996</v>
      </c>
    </row>
    <row r="1266" spans="1:17">
      <c r="A1266" t="s">
        <v>11051</v>
      </c>
      <c r="B1266" s="14" t="s">
        <v>6325</v>
      </c>
      <c r="C1266">
        <v>3.6225818599999999</v>
      </c>
      <c r="D1266">
        <v>79.048532890000004</v>
      </c>
      <c r="E1266">
        <v>62.241900229999999</v>
      </c>
      <c r="F1266">
        <v>80.37595838</v>
      </c>
      <c r="G1266">
        <v>58.801895829999999</v>
      </c>
      <c r="H1266">
        <v>57.042126230000001</v>
      </c>
      <c r="I1266">
        <v>21.131528249999999</v>
      </c>
      <c r="J1266">
        <v>80.136695259999996</v>
      </c>
      <c r="K1266">
        <v>139.6875814</v>
      </c>
      <c r="L1266">
        <v>76.680029230000002</v>
      </c>
      <c r="M1266">
        <v>20.86114298</v>
      </c>
      <c r="N1266">
        <v>38.627673629999997</v>
      </c>
      <c r="O1266">
        <v>8.0238612299999996</v>
      </c>
      <c r="P1266">
        <v>99.732634899999994</v>
      </c>
      <c r="Q1266">
        <v>74.708384780000003</v>
      </c>
    </row>
    <row r="1267" spans="1:17">
      <c r="A1267" t="e">
        <v>#N/A</v>
      </c>
      <c r="B1267" s="14" t="s">
        <v>11052</v>
      </c>
      <c r="C1267">
        <v>4.7017950510000004</v>
      </c>
      <c r="D1267">
        <v>5.3816260070000004</v>
      </c>
      <c r="E1267">
        <v>5.2105620239999997</v>
      </c>
      <c r="F1267">
        <v>10.02676069</v>
      </c>
      <c r="G1267">
        <v>6.630614682</v>
      </c>
      <c r="H1267">
        <v>33.255873749999999</v>
      </c>
      <c r="I1267">
        <v>3.428359897</v>
      </c>
      <c r="J1267">
        <v>5.2650936829999999</v>
      </c>
      <c r="K1267">
        <v>8.709619708</v>
      </c>
      <c r="L1267">
        <v>2.475721015</v>
      </c>
      <c r="M1267">
        <v>1.504219038</v>
      </c>
      <c r="N1267">
        <v>4.7333951560000003</v>
      </c>
      <c r="O1267">
        <v>1.301783938</v>
      </c>
      <c r="P1267">
        <v>12.46238965</v>
      </c>
      <c r="Q1267">
        <v>10.504537600000001</v>
      </c>
    </row>
    <row r="1268" spans="1:17">
      <c r="A1268" t="s">
        <v>11053</v>
      </c>
      <c r="B1268" s="14" t="s">
        <v>11054</v>
      </c>
      <c r="C1268">
        <v>83.611010780000001</v>
      </c>
      <c r="D1268">
        <v>444.27416899999997</v>
      </c>
      <c r="E1268">
        <v>747.5490853</v>
      </c>
      <c r="F1268">
        <v>760.728838</v>
      </c>
      <c r="G1268">
        <v>715.28459350000003</v>
      </c>
      <c r="H1268">
        <v>2383.6128869999998</v>
      </c>
      <c r="I1268">
        <v>184.74969050000001</v>
      </c>
      <c r="J1268">
        <v>337.08050800000001</v>
      </c>
      <c r="K1268">
        <v>268.56724739999999</v>
      </c>
      <c r="L1268">
        <v>247.192566</v>
      </c>
      <c r="M1268">
        <v>101.3430867</v>
      </c>
      <c r="N1268">
        <v>181.09903059999999</v>
      </c>
      <c r="O1268">
        <v>94.799162839999994</v>
      </c>
      <c r="P1268">
        <v>512.874686</v>
      </c>
      <c r="Q1268">
        <v>1196.688858</v>
      </c>
    </row>
    <row r="1269" spans="1:17">
      <c r="A1269" t="s">
        <v>11055</v>
      </c>
      <c r="B1269" s="14" t="s">
        <v>7068</v>
      </c>
      <c r="C1269">
        <v>2.5948121390000001</v>
      </c>
      <c r="D1269">
        <v>1.105457251</v>
      </c>
      <c r="E1269">
        <v>0.80693448099999998</v>
      </c>
      <c r="F1269">
        <v>0.76074823199999997</v>
      </c>
      <c r="G1269">
        <v>0.70658057900000004</v>
      </c>
      <c r="H1269">
        <v>0.84323552400000001</v>
      </c>
      <c r="I1269">
        <v>0.58216390100000004</v>
      </c>
      <c r="J1269">
        <v>1.0627464150000001</v>
      </c>
      <c r="K1269">
        <v>0.99603802399999997</v>
      </c>
      <c r="L1269">
        <v>2.207089131</v>
      </c>
      <c r="M1269">
        <v>0.76628654699999998</v>
      </c>
      <c r="N1269">
        <v>0.76276103699999998</v>
      </c>
      <c r="O1269">
        <v>0.88421477100000001</v>
      </c>
      <c r="P1269">
        <v>0.86844752800000002</v>
      </c>
      <c r="Q1269">
        <v>0.41163633999999999</v>
      </c>
    </row>
    <row r="1270" spans="1:17">
      <c r="A1270" t="s">
        <v>11056</v>
      </c>
      <c r="B1270" s="14" t="s">
        <v>6339</v>
      </c>
      <c r="C1270">
        <v>1.129888733</v>
      </c>
      <c r="D1270">
        <v>6.7583210319999996</v>
      </c>
      <c r="E1270">
        <v>6.1305291610000001</v>
      </c>
      <c r="F1270">
        <v>6.1519956730000001</v>
      </c>
      <c r="G1270">
        <v>6.5362063099999999</v>
      </c>
      <c r="H1270">
        <v>0.86787926900000001</v>
      </c>
      <c r="I1270">
        <v>12.35804149</v>
      </c>
      <c r="J1270">
        <v>7.7347668499999997</v>
      </c>
      <c r="K1270">
        <v>6.1508847299999996</v>
      </c>
      <c r="L1270">
        <v>5.3544663809999999</v>
      </c>
      <c r="M1270">
        <v>0</v>
      </c>
      <c r="N1270">
        <v>2.7856715680000002</v>
      </c>
      <c r="O1270">
        <v>0.62566359800000004</v>
      </c>
      <c r="P1270">
        <v>7.4588413720000002</v>
      </c>
      <c r="Q1270">
        <v>4.6603315270000003</v>
      </c>
    </row>
    <row r="1271" spans="1:17">
      <c r="A1271" t="s">
        <v>11057</v>
      </c>
      <c r="B1271" s="14" t="s">
        <v>6344</v>
      </c>
      <c r="C1271">
        <v>0</v>
      </c>
      <c r="D1271">
        <v>7.7944743020000002</v>
      </c>
      <c r="E1271">
        <v>8.1881845819999999</v>
      </c>
      <c r="F1271">
        <v>7.1838799309999999</v>
      </c>
      <c r="G1271">
        <v>6.2275408680000002</v>
      </c>
      <c r="H1271">
        <v>1.8579918</v>
      </c>
      <c r="I1271">
        <v>32.709985430000003</v>
      </c>
      <c r="J1271">
        <v>45.16065948</v>
      </c>
      <c r="K1271">
        <v>7.9806473870000003</v>
      </c>
      <c r="L1271">
        <v>2.2231394670000002</v>
      </c>
      <c r="M1271">
        <v>0.84422090800000005</v>
      </c>
      <c r="N1271">
        <v>13.39117416</v>
      </c>
      <c r="O1271">
        <v>1.948285794</v>
      </c>
      <c r="P1271">
        <v>24.94205792</v>
      </c>
      <c r="Q1271">
        <v>10.27936455</v>
      </c>
    </row>
    <row r="1272" spans="1:17">
      <c r="A1272" t="s">
        <v>11058</v>
      </c>
      <c r="B1272" s="14" t="s">
        <v>5058</v>
      </c>
      <c r="C1272">
        <v>1.132677817</v>
      </c>
      <c r="D1272">
        <v>0.40148169900000003</v>
      </c>
      <c r="E1272">
        <v>0.216905722</v>
      </c>
      <c r="F1272">
        <v>0.21585135699999999</v>
      </c>
      <c r="G1272">
        <v>0.15647380699999999</v>
      </c>
      <c r="H1272">
        <v>0.17400431899999999</v>
      </c>
      <c r="I1272">
        <v>0</v>
      </c>
      <c r="J1272">
        <v>1.091283972</v>
      </c>
      <c r="K1272">
        <v>0.41107119600000003</v>
      </c>
      <c r="L1272">
        <v>0.71569115500000002</v>
      </c>
      <c r="M1272">
        <v>0.434845547</v>
      </c>
      <c r="N1272">
        <v>0.53058409799999995</v>
      </c>
      <c r="O1272">
        <v>1.756182463</v>
      </c>
      <c r="P1272">
        <v>0.33987514600000002</v>
      </c>
      <c r="Q1272">
        <v>0.62291138199999996</v>
      </c>
    </row>
    <row r="1273" spans="1:17">
      <c r="A1273" t="s">
        <v>11059</v>
      </c>
      <c r="B1273" s="14" t="s">
        <v>11060</v>
      </c>
      <c r="C1273">
        <v>1.2482851340000001</v>
      </c>
      <c r="D1273">
        <v>0.23044746099999999</v>
      </c>
      <c r="E1273">
        <v>0.19920359200000001</v>
      </c>
      <c r="F1273">
        <v>0.22655460099999999</v>
      </c>
      <c r="G1273">
        <v>0.25148139200000003</v>
      </c>
      <c r="H1273">
        <v>0.23970519300000001</v>
      </c>
      <c r="I1273">
        <v>0.60679955200000002</v>
      </c>
      <c r="J1273">
        <v>0.18461984300000001</v>
      </c>
      <c r="K1273">
        <v>1.226949152</v>
      </c>
      <c r="L1273">
        <v>0.65728210300000001</v>
      </c>
      <c r="M1273">
        <v>0</v>
      </c>
      <c r="N1273">
        <v>0.23081779899999999</v>
      </c>
      <c r="O1273">
        <v>0.69122431799999995</v>
      </c>
      <c r="P1273">
        <v>9.3641166999999997E-2</v>
      </c>
      <c r="Q1273">
        <v>0.71509285199999995</v>
      </c>
    </row>
    <row r="1274" spans="1:17">
      <c r="A1274" t="s">
        <v>11061</v>
      </c>
      <c r="B1274" s="14" t="s">
        <v>1335</v>
      </c>
      <c r="C1274">
        <v>10.033215869999999</v>
      </c>
      <c r="D1274">
        <v>1.905165649</v>
      </c>
      <c r="E1274">
        <v>1.639240552</v>
      </c>
      <c r="F1274">
        <v>1.097450638</v>
      </c>
      <c r="G1274">
        <v>1.6087951190000001</v>
      </c>
      <c r="H1274">
        <v>1.9266543249999999</v>
      </c>
      <c r="I1274">
        <v>6.0094215919999998</v>
      </c>
      <c r="J1274">
        <v>2.657392964</v>
      </c>
      <c r="K1274">
        <v>6.0145690270000003</v>
      </c>
      <c r="L1274">
        <v>7.2452163460000003</v>
      </c>
      <c r="M1274">
        <v>6.8782944300000004</v>
      </c>
      <c r="N1274">
        <v>2.760745548</v>
      </c>
      <c r="O1274">
        <v>11.111568350000001</v>
      </c>
      <c r="P1274">
        <v>1.424659294</v>
      </c>
      <c r="Q1274">
        <v>5.0497034049999998</v>
      </c>
    </row>
    <row r="1275" spans="1:17">
      <c r="A1275" t="s">
        <v>11062</v>
      </c>
      <c r="B1275" s="14" t="s">
        <v>7636</v>
      </c>
      <c r="C1275">
        <v>2.054598667</v>
      </c>
      <c r="D1275">
        <v>0.51205769800000001</v>
      </c>
      <c r="E1275">
        <v>0.95630663199999999</v>
      </c>
      <c r="F1275">
        <v>0.41950642100000002</v>
      </c>
      <c r="G1275">
        <v>0.79827915100000002</v>
      </c>
      <c r="H1275">
        <v>0.78907928500000002</v>
      </c>
      <c r="I1275">
        <v>3.7453268359999998</v>
      </c>
      <c r="J1275">
        <v>1.7906779829999999</v>
      </c>
      <c r="K1275">
        <v>2.3301703659999999</v>
      </c>
      <c r="L1275">
        <v>1.4604906440000001</v>
      </c>
      <c r="M1275">
        <v>1.9719488380000001</v>
      </c>
      <c r="N1275">
        <v>1.013097471</v>
      </c>
      <c r="O1275">
        <v>1.137711667</v>
      </c>
      <c r="P1275">
        <v>1.3486152789999999</v>
      </c>
      <c r="Q1275">
        <v>2.4716953180000001</v>
      </c>
    </row>
    <row r="1276" spans="1:17">
      <c r="A1276" t="s">
        <v>11063</v>
      </c>
      <c r="B1276" s="14" t="s">
        <v>3073</v>
      </c>
      <c r="C1276">
        <v>7.9577550930000003</v>
      </c>
      <c r="D1276">
        <v>1.395636452</v>
      </c>
      <c r="E1276">
        <v>1.3051882640000001</v>
      </c>
      <c r="F1276">
        <v>0.74470389199999998</v>
      </c>
      <c r="G1276">
        <v>1.3168988859999999</v>
      </c>
      <c r="H1276">
        <v>0.50936952700000004</v>
      </c>
      <c r="I1276">
        <v>6.7695542130000002</v>
      </c>
      <c r="J1276">
        <v>7.0406365879999999</v>
      </c>
      <c r="K1276">
        <v>4.2869147940000003</v>
      </c>
      <c r="L1276">
        <v>3.3521123400000001</v>
      </c>
      <c r="M1276">
        <v>3.182350193</v>
      </c>
      <c r="N1276">
        <v>1.491888718</v>
      </c>
      <c r="O1276">
        <v>4.5901253520000003</v>
      </c>
      <c r="P1276">
        <v>1.5172675980000001</v>
      </c>
      <c r="Q1276">
        <v>2.051406471</v>
      </c>
    </row>
    <row r="1277" spans="1:17">
      <c r="A1277" t="s">
        <v>11064</v>
      </c>
      <c r="B1277" s="14" t="s">
        <v>4843</v>
      </c>
      <c r="C1277">
        <v>1.3457412040000001</v>
      </c>
      <c r="D1277">
        <v>0.78258268200000003</v>
      </c>
      <c r="E1277">
        <v>0.69795637499999996</v>
      </c>
      <c r="F1277">
        <v>0.389260948</v>
      </c>
      <c r="G1277">
        <v>0.55191275500000003</v>
      </c>
      <c r="H1277">
        <v>0.64604862100000005</v>
      </c>
      <c r="I1277">
        <v>0.24531509400000001</v>
      </c>
      <c r="J1277">
        <v>1.748651258</v>
      </c>
      <c r="K1277">
        <v>2.7472281490000001</v>
      </c>
      <c r="L1277">
        <v>1.3817649430000001</v>
      </c>
      <c r="M1277">
        <v>0.32290160200000001</v>
      </c>
      <c r="N1277">
        <v>1.5137657010000001</v>
      </c>
      <c r="O1277">
        <v>1.117784334</v>
      </c>
      <c r="P1277">
        <v>0.50475958600000004</v>
      </c>
      <c r="Q1277">
        <v>1.040744098</v>
      </c>
    </row>
    <row r="1278" spans="1:17">
      <c r="A1278" t="s">
        <v>11065</v>
      </c>
      <c r="B1278" s="14" t="s">
        <v>8035</v>
      </c>
      <c r="C1278">
        <v>147.10640839999999</v>
      </c>
      <c r="D1278">
        <v>0.71536818300000005</v>
      </c>
      <c r="E1278">
        <v>0.64891642299999996</v>
      </c>
      <c r="F1278">
        <v>0.51281106399999998</v>
      </c>
      <c r="G1278">
        <v>0.40272293100000001</v>
      </c>
      <c r="H1278">
        <v>0.89568382800000002</v>
      </c>
      <c r="I1278">
        <v>1.569718215</v>
      </c>
      <c r="J1278">
        <v>0.77324023900000005</v>
      </c>
      <c r="K1278">
        <v>15.7884732</v>
      </c>
      <c r="L1278">
        <v>16.096273369999999</v>
      </c>
      <c r="M1278">
        <v>14.46324248</v>
      </c>
      <c r="N1278">
        <v>1.1499668510000001</v>
      </c>
      <c r="O1278">
        <v>29.205878909999999</v>
      </c>
      <c r="P1278">
        <v>1.130446587</v>
      </c>
      <c r="Q1278">
        <v>3.5763961790000001</v>
      </c>
    </row>
    <row r="1279" spans="1:17">
      <c r="A1279" t="s">
        <v>11066</v>
      </c>
      <c r="B1279" s="14" t="s">
        <v>8990</v>
      </c>
      <c r="C1279">
        <v>98.243681359999997</v>
      </c>
      <c r="D1279">
        <v>20.520592629999999</v>
      </c>
      <c r="E1279">
        <v>12.43033801</v>
      </c>
      <c r="F1279">
        <v>12.226634049999999</v>
      </c>
      <c r="G1279">
        <v>18.418974510000002</v>
      </c>
      <c r="H1279">
        <v>27.759232699999998</v>
      </c>
      <c r="I1279">
        <v>56.284911700000002</v>
      </c>
      <c r="J1279">
        <v>22.417899729999998</v>
      </c>
      <c r="K1279">
        <v>69.080741439999997</v>
      </c>
      <c r="L1279">
        <v>87.349831789999996</v>
      </c>
      <c r="M1279">
        <v>34.349103730000003</v>
      </c>
      <c r="N1279">
        <v>16.479188059999998</v>
      </c>
      <c r="O1279">
        <v>71.498943569999994</v>
      </c>
      <c r="P1279">
        <v>15.266082709999999</v>
      </c>
      <c r="Q1279">
        <v>54.269897190000002</v>
      </c>
    </row>
    <row r="1280" spans="1:17">
      <c r="A1280" t="s">
        <v>11067</v>
      </c>
      <c r="B1280" s="14" t="s">
        <v>6782</v>
      </c>
      <c r="C1280">
        <v>6.2101403309999998</v>
      </c>
      <c r="D1280">
        <v>2.2929233610000002</v>
      </c>
      <c r="E1280">
        <v>0.99102539099999998</v>
      </c>
      <c r="F1280">
        <v>1.4088686829999999</v>
      </c>
      <c r="G1280">
        <v>1.0723750000000001</v>
      </c>
      <c r="H1280">
        <v>5.1675793800000003</v>
      </c>
      <c r="I1280">
        <v>0</v>
      </c>
      <c r="J1280">
        <v>0.39363092199999999</v>
      </c>
      <c r="K1280">
        <v>7.9821475079999997</v>
      </c>
      <c r="L1280">
        <v>6.5398745610000004</v>
      </c>
      <c r="M1280">
        <v>5.9603265639999998</v>
      </c>
      <c r="N1280">
        <v>1.5310721169999999</v>
      </c>
      <c r="O1280">
        <v>3.43879767</v>
      </c>
      <c r="P1280">
        <v>2.639867331</v>
      </c>
      <c r="Q1280">
        <v>2.1345252800000001</v>
      </c>
    </row>
    <row r="1281" spans="1:17">
      <c r="A1281" t="s">
        <v>11068</v>
      </c>
      <c r="B1281" s="14" t="s">
        <v>6762</v>
      </c>
      <c r="C1281">
        <v>12.13804951</v>
      </c>
      <c r="D1281">
        <v>4.6940652260000002</v>
      </c>
      <c r="E1281">
        <v>2.8364720380000001</v>
      </c>
      <c r="F1281">
        <v>3.3904044280000001</v>
      </c>
      <c r="G1281">
        <v>2.0233198369999998</v>
      </c>
      <c r="H1281">
        <v>1.77844475</v>
      </c>
      <c r="I1281">
        <v>6.0368101860000003</v>
      </c>
      <c r="J1281">
        <v>4.9008587959999996</v>
      </c>
      <c r="K1281">
        <v>6.365806911</v>
      </c>
      <c r="L1281">
        <v>9.5758163290000002</v>
      </c>
      <c r="M1281">
        <v>5.5218587760000002</v>
      </c>
      <c r="N1281">
        <v>2.551461711</v>
      </c>
      <c r="O1281">
        <v>11.18923768</v>
      </c>
      <c r="P1281">
        <v>5.6211745989999997</v>
      </c>
      <c r="Q1281">
        <v>4.1961590229999999</v>
      </c>
    </row>
    <row r="1282" spans="1:17">
      <c r="A1282" t="s">
        <v>11069</v>
      </c>
      <c r="B1282" s="14" t="s">
        <v>4777</v>
      </c>
      <c r="C1282">
        <v>4.2208242650000001</v>
      </c>
      <c r="D1282">
        <v>2.0669612530000001</v>
      </c>
      <c r="E1282">
        <v>2.0797850410000001</v>
      </c>
      <c r="F1282">
        <v>2.0713552669999999</v>
      </c>
      <c r="G1282">
        <v>1.22754922</v>
      </c>
      <c r="H1282">
        <v>2.5168615509999999</v>
      </c>
      <c r="I1282">
        <v>4.8594557979999999</v>
      </c>
      <c r="J1282">
        <v>6.7166055240000002</v>
      </c>
      <c r="K1282">
        <v>3.5776074539999998</v>
      </c>
      <c r="L1282">
        <v>3.2284254350000001</v>
      </c>
      <c r="M1282">
        <v>2.5585479279999999</v>
      </c>
      <c r="N1282">
        <v>3.765395555</v>
      </c>
      <c r="O1282">
        <v>3.9363966869999998</v>
      </c>
      <c r="P1282">
        <v>4.3494785939999998</v>
      </c>
      <c r="Q1282">
        <v>2.3670381190000001</v>
      </c>
    </row>
    <row r="1283" spans="1:17">
      <c r="A1283" t="s">
        <v>11070</v>
      </c>
      <c r="B1283" s="14" t="s">
        <v>9305</v>
      </c>
      <c r="C1283">
        <v>8.6652751339999998</v>
      </c>
      <c r="D1283">
        <v>2.060110672</v>
      </c>
      <c r="E1283">
        <v>1.461517315</v>
      </c>
      <c r="F1283">
        <v>1.898728142</v>
      </c>
      <c r="G1283">
        <v>0.96714065699999996</v>
      </c>
      <c r="H1283">
        <v>2.51625027</v>
      </c>
      <c r="I1283">
        <v>3.698558169</v>
      </c>
      <c r="J1283">
        <v>3.0677627940000001</v>
      </c>
      <c r="K1283">
        <v>4.1227558789999996</v>
      </c>
      <c r="L1283">
        <v>7.3448079450000003</v>
      </c>
      <c r="M1283">
        <v>3.651233827</v>
      </c>
      <c r="N1283">
        <v>2.0061040879999998</v>
      </c>
      <c r="O1283">
        <v>7.8411274410000003</v>
      </c>
      <c r="P1283">
        <v>1.807408715</v>
      </c>
      <c r="Q1283">
        <v>2.4698882590000002</v>
      </c>
    </row>
    <row r="1284" spans="1:17">
      <c r="A1284" t="s">
        <v>11070</v>
      </c>
      <c r="B1284" s="14" t="s">
        <v>11071</v>
      </c>
      <c r="C1284">
        <v>0</v>
      </c>
      <c r="D1284">
        <v>5.5600224499999999</v>
      </c>
      <c r="E1284">
        <v>1.6991613969999999</v>
      </c>
      <c r="F1284">
        <v>5.5903286650000004</v>
      </c>
      <c r="G1284">
        <v>2.3639647789999998</v>
      </c>
      <c r="H1284">
        <v>7.8864332990000001</v>
      </c>
      <c r="I1284">
        <v>3.3273400839999998</v>
      </c>
      <c r="J1284">
        <v>1.735455668</v>
      </c>
      <c r="K1284">
        <v>4.1402364069999997</v>
      </c>
      <c r="L1284">
        <v>2.883325911</v>
      </c>
      <c r="M1284">
        <v>0</v>
      </c>
      <c r="N1284">
        <v>0.56252097099999998</v>
      </c>
      <c r="O1284">
        <v>0</v>
      </c>
      <c r="P1284">
        <v>5.1347435739999998</v>
      </c>
      <c r="Q1284">
        <v>4.7053899809999997</v>
      </c>
    </row>
    <row r="1285" spans="1:17">
      <c r="A1285" t="s">
        <v>11072</v>
      </c>
      <c r="B1285" s="14" t="s">
        <v>3370</v>
      </c>
      <c r="C1285">
        <v>119.88054889999999</v>
      </c>
      <c r="D1285">
        <v>62.734383170000001</v>
      </c>
      <c r="E1285">
        <v>54.956982699999998</v>
      </c>
      <c r="F1285">
        <v>59.811547529999999</v>
      </c>
      <c r="G1285">
        <v>23.18689225</v>
      </c>
      <c r="H1285">
        <v>34.530560430000001</v>
      </c>
      <c r="I1285">
        <v>138.3450967</v>
      </c>
      <c r="J1285">
        <v>311.72419989999997</v>
      </c>
      <c r="K1285">
        <v>65.196302700000004</v>
      </c>
      <c r="L1285">
        <v>83.053790969999994</v>
      </c>
      <c r="M1285">
        <v>39.86266406</v>
      </c>
      <c r="N1285">
        <v>260.1260906</v>
      </c>
      <c r="O1285">
        <v>67.689293340000006</v>
      </c>
      <c r="P1285">
        <v>123.03334630000001</v>
      </c>
      <c r="Q1285">
        <v>51.587206960000003</v>
      </c>
    </row>
    <row r="1286" spans="1:17">
      <c r="A1286" t="s">
        <v>11073</v>
      </c>
      <c r="B1286" s="14" t="s">
        <v>11074</v>
      </c>
      <c r="C1286">
        <v>37.54312109</v>
      </c>
      <c r="D1286">
        <v>1.919321163</v>
      </c>
      <c r="E1286">
        <v>1.9970663179999999</v>
      </c>
      <c r="F1286">
        <v>1.9655195969999999</v>
      </c>
      <c r="G1286">
        <v>0.99738374100000005</v>
      </c>
      <c r="H1286">
        <v>3.3273762869999999</v>
      </c>
      <c r="I1286">
        <v>6.3172925370000002</v>
      </c>
      <c r="J1286">
        <v>2.379677848</v>
      </c>
      <c r="K1286">
        <v>6.5505488600000001</v>
      </c>
      <c r="L1286">
        <v>8.2114299119999998</v>
      </c>
      <c r="M1286">
        <v>16.630561530000001</v>
      </c>
      <c r="N1286">
        <v>2.3140067229999999</v>
      </c>
      <c r="O1286">
        <v>33.582384240000003</v>
      </c>
      <c r="P1286">
        <v>1.083203481</v>
      </c>
      <c r="Q1286">
        <v>24.815722220000001</v>
      </c>
    </row>
    <row r="1287" spans="1:17">
      <c r="A1287" t="s">
        <v>11073</v>
      </c>
      <c r="B1287" s="14" t="s">
        <v>11075</v>
      </c>
      <c r="C1287">
        <v>37.54312109</v>
      </c>
      <c r="D1287">
        <v>0</v>
      </c>
      <c r="E1287">
        <v>1.0753434019999999</v>
      </c>
      <c r="F1287">
        <v>0.78620783900000002</v>
      </c>
      <c r="G1287">
        <v>0.24934593499999999</v>
      </c>
      <c r="H1287">
        <v>0.55456271499999998</v>
      </c>
      <c r="I1287">
        <v>0</v>
      </c>
      <c r="J1287">
        <v>2.1966257059999998</v>
      </c>
      <c r="K1287">
        <v>5.8954939739999999</v>
      </c>
      <c r="L1287">
        <v>11.860954319999999</v>
      </c>
      <c r="M1287">
        <v>8.3152807660000008</v>
      </c>
      <c r="N1287">
        <v>1.24600362</v>
      </c>
      <c r="O1287">
        <v>43.177351170000001</v>
      </c>
      <c r="P1287">
        <v>0.86656278499999995</v>
      </c>
      <c r="Q1287">
        <v>7.9410311099999999</v>
      </c>
    </row>
    <row r="1288" spans="1:17">
      <c r="A1288" t="s">
        <v>11073</v>
      </c>
      <c r="B1288" s="14" t="s">
        <v>11076</v>
      </c>
      <c r="C1288">
        <v>19.800139210000001</v>
      </c>
      <c r="D1288">
        <v>4.8041455910000002</v>
      </c>
      <c r="E1288">
        <v>6.319483827</v>
      </c>
      <c r="F1288">
        <v>3.593580121</v>
      </c>
      <c r="G1288">
        <v>3.419113442</v>
      </c>
      <c r="H1288">
        <v>3.9832289950000002</v>
      </c>
      <c r="I1288">
        <v>12.37497031</v>
      </c>
      <c r="J1288">
        <v>7.5302134650000001</v>
      </c>
      <c r="K1288">
        <v>8.5545980549999996</v>
      </c>
      <c r="L1288">
        <v>10.723602530000001</v>
      </c>
      <c r="M1288">
        <v>5.4296125550000003</v>
      </c>
      <c r="N1288">
        <v>3.6030880939999999</v>
      </c>
      <c r="O1288">
        <v>6.2652067139999996</v>
      </c>
      <c r="P1288">
        <v>1.4145945010000001</v>
      </c>
      <c r="Q1288">
        <v>11.018633919999999</v>
      </c>
    </row>
    <row r="1289" spans="1:17">
      <c r="A1289" t="s">
        <v>11072</v>
      </c>
      <c r="B1289" s="14" t="s">
        <v>11077</v>
      </c>
      <c r="C1289">
        <v>57.701956320000001</v>
      </c>
      <c r="D1289">
        <v>2.2185225000000002</v>
      </c>
      <c r="E1289">
        <v>1.9109726199999999</v>
      </c>
      <c r="F1289">
        <v>1.38479102</v>
      </c>
      <c r="G1289">
        <v>2.2782809130000001</v>
      </c>
      <c r="H1289">
        <v>3.6629315560000002</v>
      </c>
      <c r="I1289">
        <v>9.5043074529999991</v>
      </c>
      <c r="J1289">
        <v>3.707827532</v>
      </c>
      <c r="K1289">
        <v>10.888837690000001</v>
      </c>
      <c r="L1289">
        <v>13.860607119999999</v>
      </c>
      <c r="M1289">
        <v>10.37436364</v>
      </c>
      <c r="N1289">
        <v>2.9980549000000001</v>
      </c>
      <c r="O1289">
        <v>20.77309108</v>
      </c>
      <c r="P1289">
        <v>3.529625631</v>
      </c>
      <c r="Q1289">
        <v>10.162410769999999</v>
      </c>
    </row>
    <row r="1290" spans="1:17">
      <c r="A1290" t="s">
        <v>11078</v>
      </c>
      <c r="B1290" s="14" t="s">
        <v>1682</v>
      </c>
      <c r="C1290">
        <v>40.341197409999999</v>
      </c>
      <c r="D1290">
        <v>42.56624738</v>
      </c>
      <c r="E1290">
        <v>33.031072279999997</v>
      </c>
      <c r="F1290">
        <v>25.259629050000001</v>
      </c>
      <c r="G1290">
        <v>39.165354239999999</v>
      </c>
      <c r="H1290">
        <v>43.725384050000002</v>
      </c>
      <c r="I1290">
        <v>24.40370412</v>
      </c>
      <c r="J1290">
        <v>6.8566405149999996</v>
      </c>
      <c r="K1290">
        <v>15.860670470000001</v>
      </c>
      <c r="L1290">
        <v>46.448252359999998</v>
      </c>
      <c r="M1290">
        <v>20.649814460000002</v>
      </c>
      <c r="N1290">
        <v>9.3196537050000003</v>
      </c>
      <c r="O1290">
        <v>63.871561069999998</v>
      </c>
      <c r="P1290">
        <v>5.4247959000000003</v>
      </c>
      <c r="Q1290">
        <v>39.02999552</v>
      </c>
    </row>
    <row r="1291" spans="1:17">
      <c r="A1291" t="s">
        <v>11079</v>
      </c>
      <c r="B1291" s="14" t="s">
        <v>9198</v>
      </c>
      <c r="C1291">
        <v>28.77869909</v>
      </c>
      <c r="D1291">
        <v>34.746177670000002</v>
      </c>
      <c r="E1291">
        <v>27.172627070000001</v>
      </c>
      <c r="F1291">
        <v>45.343235880000002</v>
      </c>
      <c r="G1291">
        <v>21.244794970000001</v>
      </c>
      <c r="H1291">
        <v>25.97363069</v>
      </c>
      <c r="I1291">
        <v>9.4429215969999998</v>
      </c>
      <c r="J1291">
        <v>26.632492150000001</v>
      </c>
      <c r="K1291">
        <v>28.06921599</v>
      </c>
      <c r="L1291">
        <v>15.456435239999999</v>
      </c>
      <c r="M1291">
        <v>4.1431538310000002</v>
      </c>
      <c r="N1291">
        <v>18.004101089999999</v>
      </c>
      <c r="O1291">
        <v>13.5455079</v>
      </c>
      <c r="P1291">
        <v>86.462283170000006</v>
      </c>
      <c r="Q1291">
        <v>64.79065147</v>
      </c>
    </row>
    <row r="1292" spans="1:17">
      <c r="A1292" t="s">
        <v>11080</v>
      </c>
      <c r="B1292" s="14" t="s">
        <v>1819</v>
      </c>
      <c r="C1292">
        <v>3.4281211840000001</v>
      </c>
      <c r="D1292">
        <v>0.65818447599999996</v>
      </c>
      <c r="E1292">
        <v>0.77804907999999995</v>
      </c>
      <c r="F1292">
        <v>0.933268298</v>
      </c>
      <c r="G1292">
        <v>0.59197236399999997</v>
      </c>
      <c r="H1292">
        <v>0.96549767600000003</v>
      </c>
      <c r="I1292">
        <v>0.666572834</v>
      </c>
      <c r="J1292">
        <v>1.1009466969999999</v>
      </c>
      <c r="K1292">
        <v>1.555166276</v>
      </c>
      <c r="L1292">
        <v>1.444056419</v>
      </c>
      <c r="M1292">
        <v>2.193479339</v>
      </c>
      <c r="N1292">
        <v>0.42259115600000002</v>
      </c>
      <c r="O1292">
        <v>3.5434650040000002</v>
      </c>
      <c r="P1292">
        <v>0.582903744</v>
      </c>
      <c r="Q1292">
        <v>2.3566009590000001</v>
      </c>
    </row>
    <row r="1293" spans="1:17">
      <c r="A1293" t="s">
        <v>11081</v>
      </c>
      <c r="B1293" s="14" t="s">
        <v>6618</v>
      </c>
      <c r="C1293">
        <v>24.08273642</v>
      </c>
      <c r="D1293">
        <v>3.359157486</v>
      </c>
      <c r="E1293">
        <v>1.0438229999999999</v>
      </c>
      <c r="F1293">
        <v>3.2781300920000001</v>
      </c>
      <c r="G1293">
        <v>1.078165362</v>
      </c>
      <c r="H1293">
        <v>0.34255925799999998</v>
      </c>
      <c r="I1293">
        <v>29.91731484</v>
      </c>
      <c r="J1293">
        <v>3.6183438560000001</v>
      </c>
      <c r="K1293">
        <v>32.370746850000003</v>
      </c>
      <c r="L1293">
        <v>45.650584430000002</v>
      </c>
      <c r="M1293">
        <v>5.1364369310000004</v>
      </c>
      <c r="N1293">
        <v>43.651262889999998</v>
      </c>
      <c r="O1293">
        <v>17.78073784</v>
      </c>
      <c r="P1293">
        <v>0.80292750499999999</v>
      </c>
      <c r="Q1293">
        <v>1.8394721089999999</v>
      </c>
    </row>
    <row r="1294" spans="1:17">
      <c r="A1294" t="s">
        <v>11082</v>
      </c>
      <c r="B1294" s="14" t="s">
        <v>5227</v>
      </c>
      <c r="C1294">
        <v>5.1110684649999998</v>
      </c>
      <c r="D1294">
        <v>32.15654748</v>
      </c>
      <c r="E1294">
        <v>22.728987450000002</v>
      </c>
      <c r="F1294">
        <v>33.904564350000001</v>
      </c>
      <c r="G1294">
        <v>34.244331369999998</v>
      </c>
      <c r="H1294">
        <v>66.085390149999995</v>
      </c>
      <c r="I1294">
        <v>32.795713399999997</v>
      </c>
      <c r="J1294">
        <v>62.719826060000003</v>
      </c>
      <c r="K1294">
        <v>46.681848690000002</v>
      </c>
      <c r="L1294">
        <v>31.218188340000001</v>
      </c>
      <c r="M1294">
        <v>4.5784356700000002</v>
      </c>
      <c r="N1294">
        <v>19.993629049999999</v>
      </c>
      <c r="O1294">
        <v>4.9056775339999996</v>
      </c>
      <c r="P1294">
        <v>24.027097680000001</v>
      </c>
      <c r="Q1294">
        <v>28.342339379999999</v>
      </c>
    </row>
    <row r="1295" spans="1:17">
      <c r="A1295" t="s">
        <v>11083</v>
      </c>
      <c r="B1295" s="14" t="s">
        <v>3902</v>
      </c>
      <c r="C1295">
        <v>3.909155272</v>
      </c>
      <c r="D1295">
        <v>16.392309099999999</v>
      </c>
      <c r="E1295">
        <v>13.90249818</v>
      </c>
      <c r="F1295">
        <v>16.60950441</v>
      </c>
      <c r="G1295">
        <v>14.60974987</v>
      </c>
      <c r="H1295">
        <v>25.629871390000002</v>
      </c>
      <c r="I1295">
        <v>9.365596193</v>
      </c>
      <c r="J1295">
        <v>14.37138779</v>
      </c>
      <c r="K1295">
        <v>25.207433250000001</v>
      </c>
      <c r="L1295">
        <v>10.40941089</v>
      </c>
      <c r="M1295">
        <v>5.3598609399999999</v>
      </c>
      <c r="N1295">
        <v>9.5689419319999995</v>
      </c>
      <c r="O1295">
        <v>4.3293044370000002</v>
      </c>
      <c r="P1295">
        <v>21.909859409999999</v>
      </c>
      <c r="Q1295">
        <v>12.092756809999999</v>
      </c>
    </row>
    <row r="1296" spans="1:17">
      <c r="A1296" t="s">
        <v>11084</v>
      </c>
      <c r="B1296" s="14" t="s">
        <v>6287</v>
      </c>
      <c r="C1296">
        <v>0</v>
      </c>
      <c r="D1296">
        <v>1.7393087860000001</v>
      </c>
      <c r="E1296">
        <v>1.0580148549999999</v>
      </c>
      <c r="F1296">
        <v>2.3511500569999999</v>
      </c>
      <c r="G1296">
        <v>1.5365271700000001</v>
      </c>
      <c r="H1296">
        <v>1.0051009909999999</v>
      </c>
      <c r="I1296">
        <v>0.76330615400000001</v>
      </c>
      <c r="J1296">
        <v>1.6588375369999999</v>
      </c>
      <c r="K1296">
        <v>1.6621291279999999</v>
      </c>
      <c r="L1296">
        <v>2.315065862</v>
      </c>
      <c r="M1296">
        <v>0</v>
      </c>
      <c r="N1296">
        <v>0.45165657199999998</v>
      </c>
      <c r="O1296">
        <v>0.57967058299999996</v>
      </c>
      <c r="P1296">
        <v>2.9055663470000002</v>
      </c>
      <c r="Q1296">
        <v>1.439248984</v>
      </c>
    </row>
    <row r="1297" spans="1:17">
      <c r="A1297" t="s">
        <v>11085</v>
      </c>
      <c r="B1297" s="14" t="s">
        <v>11086</v>
      </c>
      <c r="C1297">
        <v>1.985453519</v>
      </c>
      <c r="D1297">
        <v>10.5562664</v>
      </c>
      <c r="E1297">
        <v>10.35018024</v>
      </c>
      <c r="F1297">
        <v>11.080616729999999</v>
      </c>
      <c r="G1297">
        <v>6.5141625599999999</v>
      </c>
      <c r="H1297">
        <v>3.8126186620000002</v>
      </c>
      <c r="I1297">
        <v>14.47712873</v>
      </c>
      <c r="J1297">
        <v>11.326351300000001</v>
      </c>
      <c r="K1297">
        <v>5.4042028100000001</v>
      </c>
      <c r="L1297">
        <v>6.2726200719999996</v>
      </c>
      <c r="M1297">
        <v>0</v>
      </c>
      <c r="N1297">
        <v>5.6292663550000004</v>
      </c>
      <c r="O1297">
        <v>0</v>
      </c>
      <c r="P1297">
        <v>2.6809286160000001</v>
      </c>
      <c r="Q1297">
        <v>2.7297294440000002</v>
      </c>
    </row>
    <row r="1298" spans="1:17">
      <c r="A1298" t="s">
        <v>11087</v>
      </c>
      <c r="B1298" s="14" t="s">
        <v>6294</v>
      </c>
      <c r="C1298">
        <v>17.22926034</v>
      </c>
      <c r="D1298">
        <v>5.0607922890000001</v>
      </c>
      <c r="E1298">
        <v>3.3698318340000002</v>
      </c>
      <c r="F1298">
        <v>4.2527859570000004</v>
      </c>
      <c r="G1298">
        <v>3.314953515</v>
      </c>
      <c r="H1298">
        <v>3.2439824289999999</v>
      </c>
      <c r="I1298">
        <v>6.0189861420000002</v>
      </c>
      <c r="J1298">
        <v>8.4506909570000008</v>
      </c>
      <c r="K1298">
        <v>11.321297230000001</v>
      </c>
      <c r="L1298">
        <v>10.94708881</v>
      </c>
      <c r="M1298">
        <v>9.7650998149999992</v>
      </c>
      <c r="N1298">
        <v>4.3483426740000004</v>
      </c>
      <c r="O1298">
        <v>13.12817458</v>
      </c>
      <c r="P1298">
        <v>6.9483632489999998</v>
      </c>
      <c r="Q1298">
        <v>7.1591556179999998</v>
      </c>
    </row>
    <row r="1299" spans="1:17">
      <c r="A1299" t="s">
        <v>11088</v>
      </c>
      <c r="B1299" s="14" t="s">
        <v>6300</v>
      </c>
      <c r="C1299">
        <v>5.1964613599999998</v>
      </c>
      <c r="D1299">
        <v>2.462267894</v>
      </c>
      <c r="E1299">
        <v>2.3342152280000001</v>
      </c>
      <c r="F1299">
        <v>3.0847871699999998</v>
      </c>
      <c r="G1299">
        <v>1.8445149860000001</v>
      </c>
      <c r="H1299">
        <v>1.385922198</v>
      </c>
      <c r="I1299">
        <v>2.7365366020000002</v>
      </c>
      <c r="J1299">
        <v>6.1667010019999999</v>
      </c>
      <c r="K1299">
        <v>6.1553637029999999</v>
      </c>
      <c r="L1299">
        <v>5.7459918500000002</v>
      </c>
      <c r="M1299">
        <v>2.4937123030000001</v>
      </c>
      <c r="N1299">
        <v>1.494681728</v>
      </c>
      <c r="O1299">
        <v>2.238043083</v>
      </c>
      <c r="P1299">
        <v>1.8624587779999999</v>
      </c>
      <c r="Q1299">
        <v>1.786107487</v>
      </c>
    </row>
    <row r="1300" spans="1:17">
      <c r="A1300" t="s">
        <v>11089</v>
      </c>
      <c r="B1300" s="14" t="s">
        <v>6411</v>
      </c>
      <c r="C1300">
        <v>4.5081943740000003</v>
      </c>
      <c r="D1300">
        <v>7.4115240099999999</v>
      </c>
      <c r="E1300">
        <v>6.1719159560000003</v>
      </c>
      <c r="F1300">
        <v>5.975044059</v>
      </c>
      <c r="G1300">
        <v>4.7118574049999999</v>
      </c>
      <c r="H1300">
        <v>3.7817321800000001</v>
      </c>
      <c r="I1300">
        <v>11.93770477</v>
      </c>
      <c r="J1300">
        <v>12.1520119</v>
      </c>
      <c r="K1300">
        <v>9.2031353790000008</v>
      </c>
      <c r="L1300">
        <v>7.6460733950000002</v>
      </c>
      <c r="M1300">
        <v>4.3268443630000002</v>
      </c>
      <c r="N1300">
        <v>5.2794718170000001</v>
      </c>
      <c r="O1300">
        <v>8.4088037250000003</v>
      </c>
      <c r="P1300">
        <v>7.920672626</v>
      </c>
      <c r="Q1300">
        <v>5.7903827100000003</v>
      </c>
    </row>
    <row r="1301" spans="1:17">
      <c r="A1301" t="s">
        <v>11090</v>
      </c>
      <c r="B1301" s="14" t="s">
        <v>4443</v>
      </c>
      <c r="C1301">
        <v>23.449646609999999</v>
      </c>
      <c r="D1301">
        <v>12.60239865</v>
      </c>
      <c r="E1301">
        <v>8.5006566279999998</v>
      </c>
      <c r="F1301">
        <v>8.0389958180000001</v>
      </c>
      <c r="G1301">
        <v>6.1489599110000004</v>
      </c>
      <c r="H1301">
        <v>1.1674390690000001</v>
      </c>
      <c r="I1301">
        <v>3.7996754269999999</v>
      </c>
      <c r="J1301">
        <v>12.33128542</v>
      </c>
      <c r="K1301">
        <v>9.2589356229999993</v>
      </c>
      <c r="L1301">
        <v>9.6035066499999999</v>
      </c>
      <c r="M1301">
        <v>0.83356827899999997</v>
      </c>
      <c r="N1301">
        <v>22.32250019</v>
      </c>
      <c r="O1301">
        <v>6.2520306750000003</v>
      </c>
      <c r="P1301">
        <v>4.9515269960000001</v>
      </c>
      <c r="Q1301">
        <v>6.5674247819999998</v>
      </c>
    </row>
    <row r="1302" spans="1:17">
      <c r="A1302" t="s">
        <v>11091</v>
      </c>
      <c r="B1302" s="14" t="s">
        <v>11092</v>
      </c>
      <c r="C1302">
        <v>15.773325180000001</v>
      </c>
      <c r="D1302">
        <v>12.70661696</v>
      </c>
      <c r="E1302">
        <v>25.476464069999999</v>
      </c>
      <c r="F1302">
        <v>24.20318992</v>
      </c>
      <c r="G1302">
        <v>26.98996593</v>
      </c>
      <c r="H1302">
        <v>74.346063920000006</v>
      </c>
      <c r="I1302">
        <v>14.63798572</v>
      </c>
      <c r="J1302">
        <v>17.08740899</v>
      </c>
      <c r="K1302">
        <v>23.41821217</v>
      </c>
      <c r="L1302">
        <v>31.71157925</v>
      </c>
      <c r="M1302">
        <v>11.01004768</v>
      </c>
      <c r="N1302">
        <v>6.1867540859999997</v>
      </c>
      <c r="O1302">
        <v>11.11639108</v>
      </c>
      <c r="P1302">
        <v>4.9481336799999998</v>
      </c>
      <c r="Q1302">
        <v>36.472218410000004</v>
      </c>
    </row>
    <row r="1303" spans="1:17">
      <c r="A1303" t="s">
        <v>11091</v>
      </c>
      <c r="B1303" s="14" t="s">
        <v>3439</v>
      </c>
      <c r="C1303">
        <v>13.934247020000001</v>
      </c>
      <c r="D1303">
        <v>5.3935984789999996</v>
      </c>
      <c r="E1303">
        <v>7.0700738599999999</v>
      </c>
      <c r="F1303">
        <v>6.2112459830000004</v>
      </c>
      <c r="G1303">
        <v>7.2978756950000001</v>
      </c>
      <c r="H1303">
        <v>43.45904634</v>
      </c>
      <c r="I1303">
        <v>7.3690034559999997</v>
      </c>
      <c r="J1303">
        <v>11.60809854</v>
      </c>
      <c r="K1303">
        <v>4.9319779439999998</v>
      </c>
      <c r="L1303">
        <v>6.9661667180000002</v>
      </c>
      <c r="M1303">
        <v>7.3481964499999997</v>
      </c>
      <c r="N1303">
        <v>3.2466449540000002</v>
      </c>
      <c r="O1303">
        <v>5.9353367280000002</v>
      </c>
      <c r="P1303">
        <v>3.514929027</v>
      </c>
      <c r="Q1303">
        <v>9.9998987419999992</v>
      </c>
    </row>
    <row r="1304" spans="1:17">
      <c r="A1304" t="s">
        <v>11093</v>
      </c>
      <c r="B1304" s="14" t="s">
        <v>9072</v>
      </c>
      <c r="C1304">
        <v>2.3142522950000002</v>
      </c>
      <c r="D1304">
        <v>2.5457430849999998</v>
      </c>
      <c r="E1304">
        <v>3.0563797560000001</v>
      </c>
      <c r="F1304">
        <v>3.1610112840000002</v>
      </c>
      <c r="G1304">
        <v>2.0532613890000002</v>
      </c>
      <c r="H1304">
        <v>2.574456938</v>
      </c>
      <c r="I1304">
        <v>9.6592521900000001</v>
      </c>
      <c r="J1304">
        <v>9.4791650549999993</v>
      </c>
      <c r="K1304">
        <v>5.9009369420000004</v>
      </c>
      <c r="L1304">
        <v>2.5715924139999999</v>
      </c>
      <c r="M1304">
        <v>0.61273308800000004</v>
      </c>
      <c r="N1304">
        <v>4.2300490049999997</v>
      </c>
      <c r="O1304">
        <v>1.6791964660000001</v>
      </c>
      <c r="P1304">
        <v>2.5023151650000002</v>
      </c>
      <c r="Q1304">
        <v>3.5657915060000001</v>
      </c>
    </row>
    <row r="1305" spans="1:17">
      <c r="A1305" t="s">
        <v>11094</v>
      </c>
      <c r="B1305" s="14" t="s">
        <v>11095</v>
      </c>
      <c r="C1305">
        <v>0</v>
      </c>
      <c r="D1305">
        <v>0.349189474</v>
      </c>
      <c r="E1305">
        <v>0.25153888699999999</v>
      </c>
      <c r="F1305">
        <v>0.42911343899999999</v>
      </c>
      <c r="G1305">
        <v>0.544373569</v>
      </c>
      <c r="H1305">
        <v>0</v>
      </c>
      <c r="I1305">
        <v>0</v>
      </c>
      <c r="J1305">
        <v>9.9910138999999995E-2</v>
      </c>
      <c r="K1305">
        <v>0</v>
      </c>
      <c r="L1305">
        <v>0.99595799600000001</v>
      </c>
      <c r="M1305">
        <v>0</v>
      </c>
      <c r="N1305">
        <v>0.194305908</v>
      </c>
      <c r="O1305">
        <v>0</v>
      </c>
      <c r="P1305">
        <v>0</v>
      </c>
      <c r="Q1305">
        <v>0</v>
      </c>
    </row>
    <row r="1306" spans="1:17">
      <c r="A1306" t="s">
        <v>11096</v>
      </c>
      <c r="B1306" s="14" t="s">
        <v>3368</v>
      </c>
      <c r="C1306">
        <v>11.01771447</v>
      </c>
      <c r="D1306">
        <v>12.035632769999999</v>
      </c>
      <c r="E1306">
        <v>11.499207070000001</v>
      </c>
      <c r="F1306">
        <v>13.31653088</v>
      </c>
      <c r="G1306">
        <v>9.9063970220000002</v>
      </c>
      <c r="H1306">
        <v>13.861516979999999</v>
      </c>
      <c r="I1306">
        <v>10.803906919999999</v>
      </c>
      <c r="J1306">
        <v>18.759392349999999</v>
      </c>
      <c r="K1306">
        <v>17.062763610000001</v>
      </c>
      <c r="L1306">
        <v>11.882777600000001</v>
      </c>
      <c r="M1306">
        <v>4.0110201300000003</v>
      </c>
      <c r="N1306">
        <v>9.1793900550000007</v>
      </c>
      <c r="O1306">
        <v>5.0490534330000001</v>
      </c>
      <c r="P1306">
        <v>5.8995227679999998</v>
      </c>
      <c r="Q1306">
        <v>13.18908835</v>
      </c>
    </row>
    <row r="1307" spans="1:17">
      <c r="A1307" t="s">
        <v>11097</v>
      </c>
      <c r="B1307" s="14" t="s">
        <v>11098</v>
      </c>
      <c r="C1307">
        <v>235.98533259999999</v>
      </c>
      <c r="D1307">
        <v>12.38178615</v>
      </c>
      <c r="E1307">
        <v>13.21367188</v>
      </c>
      <c r="F1307">
        <v>8.0305514939999991</v>
      </c>
      <c r="G1307">
        <v>10.723750000000001</v>
      </c>
      <c r="H1307">
        <v>11.925183179999999</v>
      </c>
      <c r="I1307">
        <v>54.338215509999998</v>
      </c>
      <c r="J1307">
        <v>3.1490473780000001</v>
      </c>
      <c r="K1307">
        <v>36.623970919999998</v>
      </c>
      <c r="L1307">
        <v>49.049059210000003</v>
      </c>
      <c r="M1307">
        <v>77.484245340000001</v>
      </c>
      <c r="N1307">
        <v>6.1242884699999998</v>
      </c>
      <c r="O1307">
        <v>154.74589520000001</v>
      </c>
      <c r="P1307">
        <v>1.863435763</v>
      </c>
      <c r="Q1307">
        <v>34.15240447</v>
      </c>
    </row>
    <row r="1308" spans="1:17">
      <c r="A1308" t="s">
        <v>11099</v>
      </c>
      <c r="B1308" s="14" t="s">
        <v>2064</v>
      </c>
      <c r="C1308">
        <v>22.22184738</v>
      </c>
      <c r="D1308">
        <v>5.0447367930000002</v>
      </c>
      <c r="E1308">
        <v>2.7035404970000001</v>
      </c>
      <c r="F1308">
        <v>2.231184126</v>
      </c>
      <c r="G1308">
        <v>3.6853249529999998</v>
      </c>
      <c r="H1308">
        <v>5.0277004329999997</v>
      </c>
      <c r="I1308">
        <v>4.331569257</v>
      </c>
      <c r="J1308">
        <v>4.7276604669999998</v>
      </c>
      <c r="K1308">
        <v>5.0903732379999997</v>
      </c>
      <c r="L1308">
        <v>7.2290526049999997</v>
      </c>
      <c r="M1308">
        <v>5.7015270889999998</v>
      </c>
      <c r="N1308">
        <v>1.2882988950000001</v>
      </c>
      <c r="O1308">
        <v>11.20861169</v>
      </c>
      <c r="P1308">
        <v>2.030097606</v>
      </c>
      <c r="Q1308">
        <v>5.9742826620000002</v>
      </c>
    </row>
    <row r="1309" spans="1:17">
      <c r="A1309" t="e">
        <v>#N/A</v>
      </c>
      <c r="B1309" s="14" t="s">
        <v>11100</v>
      </c>
      <c r="C1309">
        <v>22.549300500000001</v>
      </c>
      <c r="D1309">
        <v>0.14272643099999999</v>
      </c>
      <c r="E1309">
        <v>0.13708411500000001</v>
      </c>
      <c r="F1309">
        <v>0.26309139100000001</v>
      </c>
      <c r="G1309">
        <v>0.111252633</v>
      </c>
      <c r="H1309">
        <v>0</v>
      </c>
      <c r="I1309">
        <v>0</v>
      </c>
      <c r="J1309">
        <v>0.163347621</v>
      </c>
      <c r="K1309">
        <v>0.58454195799999997</v>
      </c>
      <c r="L1309">
        <v>3.256673884</v>
      </c>
      <c r="M1309">
        <v>0</v>
      </c>
      <c r="N1309">
        <v>7.9419887999999994E-2</v>
      </c>
      <c r="O1309">
        <v>0.71351028100000002</v>
      </c>
      <c r="P1309">
        <v>0</v>
      </c>
      <c r="Q1309">
        <v>0</v>
      </c>
    </row>
    <row r="1310" spans="1:17">
      <c r="A1310" t="s">
        <v>11101</v>
      </c>
      <c r="B1310" s="14" t="s">
        <v>11102</v>
      </c>
      <c r="C1310">
        <v>0.76194526200000001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42.224068449999997</v>
      </c>
      <c r="J1310">
        <v>0.48296044900000001</v>
      </c>
      <c r="K1310">
        <v>18.66543849</v>
      </c>
      <c r="L1310">
        <v>0</v>
      </c>
      <c r="M1310">
        <v>19.013661679999998</v>
      </c>
      <c r="N1310">
        <v>0.18785294399999999</v>
      </c>
      <c r="O1310">
        <v>12.657567070000001</v>
      </c>
      <c r="P1310">
        <v>0</v>
      </c>
      <c r="Q1310">
        <v>0</v>
      </c>
    </row>
    <row r="1311" spans="1:17">
      <c r="A1311" t="e">
        <v>#N/A</v>
      </c>
      <c r="B1311" s="14" t="s">
        <v>11103</v>
      </c>
      <c r="C1311">
        <v>4.9458003829999999</v>
      </c>
      <c r="D1311">
        <v>0</v>
      </c>
      <c r="E1311">
        <v>0.26308658099999999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1.1218305230000001</v>
      </c>
      <c r="L1311">
        <v>1.5625209280000001</v>
      </c>
      <c r="M1311">
        <v>9.4936938089999998</v>
      </c>
      <c r="N1311">
        <v>0</v>
      </c>
      <c r="O1311">
        <v>5.4773663490000004</v>
      </c>
      <c r="P1311">
        <v>0</v>
      </c>
      <c r="Q1311">
        <v>1.699951271</v>
      </c>
    </row>
    <row r="1312" spans="1:17">
      <c r="A1312" t="e">
        <v>#N/A</v>
      </c>
      <c r="B1312" s="14" t="s">
        <v>11104</v>
      </c>
      <c r="C1312">
        <v>0</v>
      </c>
      <c r="D1312">
        <v>0</v>
      </c>
      <c r="E1312">
        <v>0</v>
      </c>
      <c r="F1312">
        <v>0.57361082100000005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</row>
    <row r="1313" spans="1:17">
      <c r="A1313" t="s">
        <v>11105</v>
      </c>
      <c r="B1313" s="14" t="s">
        <v>7729</v>
      </c>
      <c r="C1313">
        <v>184.83308120000001</v>
      </c>
      <c r="D1313">
        <v>228.37645499999999</v>
      </c>
      <c r="E1313">
        <v>310.9215347</v>
      </c>
      <c r="F1313">
        <v>350.65237680000001</v>
      </c>
      <c r="G1313">
        <v>119.78970959999999</v>
      </c>
      <c r="H1313">
        <v>216.52246930000001</v>
      </c>
      <c r="I1313">
        <v>24.81173823</v>
      </c>
      <c r="J1313">
        <v>23.529398950000001</v>
      </c>
      <c r="K1313">
        <v>10.875873820000001</v>
      </c>
      <c r="L1313">
        <v>6.8411496810000001</v>
      </c>
      <c r="M1313">
        <v>2.969001622</v>
      </c>
      <c r="N1313">
        <v>53.29148816</v>
      </c>
      <c r="O1313">
        <v>102.77754830000001</v>
      </c>
      <c r="P1313">
        <v>12.87916768</v>
      </c>
      <c r="Q1313">
        <v>319.51125309999998</v>
      </c>
    </row>
    <row r="1314" spans="1:17">
      <c r="A1314" t="s">
        <v>11106</v>
      </c>
      <c r="B1314" s="14" t="s">
        <v>11107</v>
      </c>
      <c r="C1314">
        <v>15.45893221</v>
      </c>
      <c r="D1314">
        <v>4.8923872790000003</v>
      </c>
      <c r="E1314">
        <v>3.0543367209999999</v>
      </c>
      <c r="F1314">
        <v>0.60121775899999996</v>
      </c>
      <c r="G1314">
        <v>4.5762312830000003</v>
      </c>
      <c r="H1314">
        <v>1.69630948</v>
      </c>
      <c r="I1314">
        <v>6.4411610179999998</v>
      </c>
      <c r="J1314">
        <v>6.9990524949999999</v>
      </c>
      <c r="K1314">
        <v>5.0092432459999996</v>
      </c>
      <c r="L1314">
        <v>8.3724383420000006</v>
      </c>
      <c r="M1314">
        <v>8.4783254869999993</v>
      </c>
      <c r="N1314">
        <v>1.9056525950000001</v>
      </c>
      <c r="O1314">
        <v>24.45775883</v>
      </c>
      <c r="P1314">
        <v>2.6506626359999998</v>
      </c>
      <c r="Q1314">
        <v>7.5906915020000003</v>
      </c>
    </row>
    <row r="1315" spans="1:17">
      <c r="A1315" t="s">
        <v>11106</v>
      </c>
      <c r="B1315" s="14" t="s">
        <v>11108</v>
      </c>
      <c r="C1315">
        <v>58.52310052</v>
      </c>
      <c r="D1315">
        <v>5.1370066430000003</v>
      </c>
      <c r="E1315">
        <v>2.9368622320000002</v>
      </c>
      <c r="F1315">
        <v>3.0060887950000001</v>
      </c>
      <c r="G1315">
        <v>2.860144552</v>
      </c>
      <c r="H1315">
        <v>4.240773699</v>
      </c>
      <c r="I1315">
        <v>33.816095349999998</v>
      </c>
      <c r="J1315">
        <v>7.1390335440000001</v>
      </c>
      <c r="K1315">
        <v>11.52125947</v>
      </c>
      <c r="L1315">
        <v>29.303534200000001</v>
      </c>
      <c r="M1315">
        <v>8.4783254869999993</v>
      </c>
      <c r="N1315">
        <v>3.9474232329999999</v>
      </c>
      <c r="O1315">
        <v>18.34331912</v>
      </c>
      <c r="P1315">
        <v>2.1536633919999999</v>
      </c>
      <c r="Q1315">
        <v>16.699521300000001</v>
      </c>
    </row>
    <row r="1316" spans="1:17">
      <c r="A1316" t="s">
        <v>11106</v>
      </c>
      <c r="B1316" s="14" t="s">
        <v>7962</v>
      </c>
      <c r="C1316">
        <v>14.24049421</v>
      </c>
      <c r="D1316">
        <v>2.9654615030000002</v>
      </c>
      <c r="E1316">
        <v>3.211833553</v>
      </c>
      <c r="F1316">
        <v>2.5199316760000001</v>
      </c>
      <c r="G1316">
        <v>1.672165431</v>
      </c>
      <c r="H1316">
        <v>2.7345678680000001</v>
      </c>
      <c r="I1316">
        <v>7.0608451299999997</v>
      </c>
      <c r="J1316">
        <v>2.8884365609999998</v>
      </c>
      <c r="K1316">
        <v>3.48850609</v>
      </c>
      <c r="L1316">
        <v>5.7586978200000001</v>
      </c>
      <c r="M1316">
        <v>8.747293054</v>
      </c>
      <c r="N1316">
        <v>2.001216849</v>
      </c>
      <c r="O1316">
        <v>10.093464060000001</v>
      </c>
      <c r="P1316">
        <v>1.837411919</v>
      </c>
      <c r="Q1316">
        <v>6.2651997169999998</v>
      </c>
    </row>
    <row r="1317" spans="1:17">
      <c r="A1317" t="s">
        <v>11109</v>
      </c>
      <c r="B1317" s="14" t="s">
        <v>11110</v>
      </c>
      <c r="C1317">
        <v>10.58908544</v>
      </c>
      <c r="D1317">
        <v>0.58645924400000005</v>
      </c>
      <c r="E1317">
        <v>1.267369009</v>
      </c>
      <c r="F1317">
        <v>0.18017263</v>
      </c>
      <c r="G1317">
        <v>1.1428355370000001</v>
      </c>
      <c r="H1317">
        <v>2.5417457749999999</v>
      </c>
      <c r="I1317">
        <v>1.9302838309999999</v>
      </c>
      <c r="J1317">
        <v>3.0203603459999999</v>
      </c>
      <c r="K1317">
        <v>2.401867915</v>
      </c>
      <c r="L1317">
        <v>0.83634934299999997</v>
      </c>
      <c r="M1317">
        <v>0</v>
      </c>
      <c r="N1317">
        <v>3.1001756739999999</v>
      </c>
      <c r="O1317">
        <v>5.8635908990000001</v>
      </c>
      <c r="P1317">
        <v>1.1915238290000001</v>
      </c>
      <c r="Q1317">
        <v>1.8198196289999999</v>
      </c>
    </row>
    <row r="1318" spans="1:17">
      <c r="A1318" t="s">
        <v>11109</v>
      </c>
      <c r="B1318" s="14" t="s">
        <v>1815</v>
      </c>
      <c r="C1318">
        <v>13.0584769</v>
      </c>
      <c r="D1318">
        <v>3.6161123370000001</v>
      </c>
      <c r="E1318">
        <v>3.1258429319999999</v>
      </c>
      <c r="F1318">
        <v>2.8884592329999998</v>
      </c>
      <c r="G1318">
        <v>1.9730852270000001</v>
      </c>
      <c r="H1318">
        <v>1.6717252840000001</v>
      </c>
      <c r="I1318">
        <v>9.5217162880000004</v>
      </c>
      <c r="J1318">
        <v>5.7939982390000004</v>
      </c>
      <c r="K1318">
        <v>6.6644714489999997</v>
      </c>
      <c r="L1318">
        <v>9.2824859869999994</v>
      </c>
      <c r="M1318">
        <v>4.1777256019999998</v>
      </c>
      <c r="N1318">
        <v>5.2316673739999997</v>
      </c>
      <c r="O1318">
        <v>9.6413194230000006</v>
      </c>
      <c r="P1318">
        <v>4.0000035799999996</v>
      </c>
      <c r="Q1318">
        <v>4.4884088880000004</v>
      </c>
    </row>
    <row r="1319" spans="1:17">
      <c r="A1319" t="s">
        <v>11111</v>
      </c>
      <c r="B1319" s="14" t="s">
        <v>11112</v>
      </c>
      <c r="C1319">
        <v>8.5149346799999996</v>
      </c>
      <c r="D1319">
        <v>4.2442720569999999</v>
      </c>
      <c r="E1319">
        <v>2.6610393970000001</v>
      </c>
      <c r="F1319">
        <v>3.2598243820000001</v>
      </c>
      <c r="G1319">
        <v>3.0326378059999999</v>
      </c>
      <c r="H1319">
        <v>2.0438780460000001</v>
      </c>
      <c r="I1319">
        <v>2.3282804970000002</v>
      </c>
      <c r="J1319">
        <v>4.4526961800000002</v>
      </c>
      <c r="K1319">
        <v>3.1385232809999999</v>
      </c>
      <c r="L1319">
        <v>3.3626416880000001</v>
      </c>
      <c r="M1319">
        <v>0</v>
      </c>
      <c r="N1319">
        <v>2.4273214849999998</v>
      </c>
      <c r="O1319">
        <v>5.3044340349999999</v>
      </c>
      <c r="P1319">
        <v>2.5550201700000001</v>
      </c>
      <c r="Q1319">
        <v>4.024240314</v>
      </c>
    </row>
    <row r="1320" spans="1:17">
      <c r="A1320" t="s">
        <v>11113</v>
      </c>
      <c r="B1320" s="14" t="s">
        <v>11114</v>
      </c>
      <c r="C1320">
        <v>4.2206496189999996</v>
      </c>
      <c r="D1320">
        <v>12.8744402</v>
      </c>
      <c r="E1320">
        <v>3.8339905249999999</v>
      </c>
      <c r="F1320">
        <v>6.5406064060000002</v>
      </c>
      <c r="G1320">
        <v>2.466799725</v>
      </c>
      <c r="H1320">
        <v>3.3666142149999998</v>
      </c>
      <c r="I1320">
        <v>4.261192608</v>
      </c>
      <c r="J1320">
        <v>5.2682176260000002</v>
      </c>
      <c r="K1320">
        <v>4.1239618919999996</v>
      </c>
      <c r="L1320">
        <v>4.1028458329999999</v>
      </c>
      <c r="M1320">
        <v>0.62321024599999997</v>
      </c>
      <c r="N1320">
        <v>3.361858824</v>
      </c>
      <c r="O1320">
        <v>3.236038373</v>
      </c>
      <c r="P1320">
        <v>7.2578039539999999</v>
      </c>
      <c r="Q1320">
        <v>2.678225115</v>
      </c>
    </row>
    <row r="1321" spans="1:17">
      <c r="A1321" t="s">
        <v>11115</v>
      </c>
      <c r="B1321" s="14" t="s">
        <v>2019</v>
      </c>
      <c r="C1321">
        <v>2.0804752240000002</v>
      </c>
      <c r="D1321">
        <v>1.2674610369999999</v>
      </c>
      <c r="E1321">
        <v>1.2450224519999999</v>
      </c>
      <c r="F1321">
        <v>1.0973738500000001</v>
      </c>
      <c r="G1321">
        <v>0.85324043599999999</v>
      </c>
      <c r="H1321">
        <v>1.598034623</v>
      </c>
      <c r="I1321">
        <v>1.51699888</v>
      </c>
      <c r="J1321">
        <v>1.1868418489999999</v>
      </c>
      <c r="K1321">
        <v>3.303324639</v>
      </c>
      <c r="L1321">
        <v>1.1502436810000001</v>
      </c>
      <c r="M1321">
        <v>0.99839223300000002</v>
      </c>
      <c r="N1321">
        <v>1.9555396869999999</v>
      </c>
      <c r="O1321">
        <v>2.5920911910000002</v>
      </c>
      <c r="P1321">
        <v>2.3800463390000002</v>
      </c>
      <c r="Q1321">
        <v>2.1452785560000001</v>
      </c>
    </row>
    <row r="1322" spans="1:17">
      <c r="A1322" t="s">
        <v>11116</v>
      </c>
      <c r="B1322" s="14" t="s">
        <v>5917</v>
      </c>
      <c r="C1322">
        <v>17.526762099999999</v>
      </c>
      <c r="D1322">
        <v>13.75145814</v>
      </c>
      <c r="E1322">
        <v>14.14014772</v>
      </c>
      <c r="F1322">
        <v>18.88706187</v>
      </c>
      <c r="G1322">
        <v>13.493340959999999</v>
      </c>
      <c r="H1322">
        <v>77.26907156</v>
      </c>
      <c r="I1322">
        <v>19.169715289999999</v>
      </c>
      <c r="J1322">
        <v>16.84921327</v>
      </c>
      <c r="K1322">
        <v>25.343847660000002</v>
      </c>
      <c r="L1322">
        <v>33.684690779999997</v>
      </c>
      <c r="M1322">
        <v>5.6072391369999997</v>
      </c>
      <c r="N1322">
        <v>10.57773188</v>
      </c>
      <c r="O1322">
        <v>6.0657836889999999</v>
      </c>
      <c r="P1322">
        <v>13.91480702</v>
      </c>
      <c r="Q1322">
        <v>19.327739510000001</v>
      </c>
    </row>
    <row r="1323" spans="1:17">
      <c r="A1323" t="s">
        <v>11117</v>
      </c>
      <c r="B1323" s="14" t="s">
        <v>11118</v>
      </c>
      <c r="C1323">
        <v>18.06762702</v>
      </c>
      <c r="D1323">
        <v>15.438539609999999</v>
      </c>
      <c r="E1323">
        <v>10.98386475</v>
      </c>
      <c r="F1323">
        <v>23.188217439999999</v>
      </c>
      <c r="G1323">
        <v>11.14264648</v>
      </c>
      <c r="H1323">
        <v>79.302468180000005</v>
      </c>
      <c r="I1323">
        <v>11.292160409999999</v>
      </c>
      <c r="J1323">
        <v>10.797788239999999</v>
      </c>
      <c r="K1323">
        <v>29.27276522</v>
      </c>
      <c r="L1323">
        <v>27.724980720000001</v>
      </c>
      <c r="M1323">
        <v>4.9545214570000002</v>
      </c>
      <c r="N1323">
        <v>13.99974067</v>
      </c>
      <c r="O1323">
        <v>11.434002250000001</v>
      </c>
      <c r="P1323">
        <v>21.685733689999999</v>
      </c>
      <c r="Q1323">
        <v>15.968917250000001</v>
      </c>
    </row>
    <row r="1324" spans="1:17">
      <c r="A1324" t="s">
        <v>11119</v>
      </c>
      <c r="B1324" s="14" t="s">
        <v>11120</v>
      </c>
      <c r="C1324">
        <v>461.04541829999999</v>
      </c>
      <c r="D1324">
        <v>8.7131087740000002</v>
      </c>
      <c r="E1324">
        <v>13.01791377</v>
      </c>
      <c r="F1324">
        <v>5.6511288290000001</v>
      </c>
      <c r="G1324">
        <v>6.7917083329999999</v>
      </c>
      <c r="H1324">
        <v>17.622770710000001</v>
      </c>
      <c r="I1324">
        <v>89.222008180000003</v>
      </c>
      <c r="J1324">
        <v>45.42792421</v>
      </c>
      <c r="K1324">
        <v>115.9759079</v>
      </c>
      <c r="L1324">
        <v>236.0894716</v>
      </c>
      <c r="M1324">
        <v>150.99493960000001</v>
      </c>
      <c r="N1324">
        <v>43.635555349999997</v>
      </c>
      <c r="O1324">
        <v>343.62504130000002</v>
      </c>
      <c r="P1324">
        <v>16.71915976</v>
      </c>
      <c r="Q1324">
        <v>111.15342750000001</v>
      </c>
    </row>
    <row r="1325" spans="1:17">
      <c r="A1325" t="e">
        <v>#N/A</v>
      </c>
      <c r="B1325" s="14" t="s">
        <v>11121</v>
      </c>
      <c r="C1325">
        <v>28.21563759</v>
      </c>
      <c r="D1325">
        <v>0.85236933699999995</v>
      </c>
      <c r="E1325">
        <v>0.81867314899999999</v>
      </c>
      <c r="F1325">
        <v>0.17457720600000001</v>
      </c>
      <c r="G1325">
        <v>0.22146874999999999</v>
      </c>
      <c r="H1325">
        <v>0</v>
      </c>
      <c r="I1325">
        <v>16.83303415</v>
      </c>
      <c r="J1325">
        <v>1.463280168</v>
      </c>
      <c r="K1325">
        <v>4.6545514880000001</v>
      </c>
      <c r="L1325">
        <v>9.7245091299999995</v>
      </c>
      <c r="M1325">
        <v>12.309370080000001</v>
      </c>
      <c r="N1325">
        <v>2.3714975730000001</v>
      </c>
      <c r="O1325">
        <v>11.362983610000001</v>
      </c>
      <c r="P1325">
        <v>0.19241999700000001</v>
      </c>
      <c r="Q1325">
        <v>2.6449552380000001</v>
      </c>
    </row>
    <row r="1326" spans="1:17">
      <c r="A1326" t="e">
        <v>#N/A</v>
      </c>
      <c r="B1326" s="14" t="s">
        <v>11122</v>
      </c>
      <c r="C1326">
        <v>37.093502870000002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3.6062787740000002</v>
      </c>
      <c r="J1326">
        <v>2.1944334649999999</v>
      </c>
      <c r="K1326">
        <v>20.192949420000001</v>
      </c>
      <c r="L1326">
        <v>32.812939489999998</v>
      </c>
      <c r="M1326">
        <v>14.240540709999999</v>
      </c>
      <c r="N1326">
        <v>1.5241960450000001</v>
      </c>
      <c r="O1326">
        <v>46.557613959999998</v>
      </c>
      <c r="P1326">
        <v>0.37101340799999999</v>
      </c>
      <c r="Q1326">
        <v>8.4997563530000004</v>
      </c>
    </row>
    <row r="1327" spans="1:17">
      <c r="A1327" t="s">
        <v>11119</v>
      </c>
      <c r="B1327" s="14" t="s">
        <v>4673</v>
      </c>
      <c r="C1327">
        <v>15.98128518</v>
      </c>
      <c r="D1327">
        <v>0.52940407700000003</v>
      </c>
      <c r="E1327">
        <v>0.63559434299999995</v>
      </c>
      <c r="F1327">
        <v>0.24396612100000001</v>
      </c>
      <c r="G1327">
        <v>0.49003465200000002</v>
      </c>
      <c r="H1327">
        <v>1.548764297</v>
      </c>
      <c r="I1327">
        <v>1.7424912990000001</v>
      </c>
      <c r="J1327">
        <v>1.34432434</v>
      </c>
      <c r="K1327">
        <v>2.439220653</v>
      </c>
      <c r="L1327">
        <v>5.0961351639999997</v>
      </c>
      <c r="M1327">
        <v>3.1536917770000001</v>
      </c>
      <c r="N1327">
        <v>0.75487669599999996</v>
      </c>
      <c r="O1327">
        <v>3.4736209379999998</v>
      </c>
      <c r="P1327">
        <v>0.78429416600000001</v>
      </c>
      <c r="Q1327">
        <v>2.3614874609999998</v>
      </c>
    </row>
    <row r="1328" spans="1:17">
      <c r="A1328" t="s">
        <v>11123</v>
      </c>
      <c r="B1328" s="14" t="s">
        <v>5500</v>
      </c>
      <c r="C1328">
        <v>51.504023150000002</v>
      </c>
      <c r="D1328">
        <v>1.2870885009999999</v>
      </c>
      <c r="E1328">
        <v>1.085857351</v>
      </c>
      <c r="F1328">
        <v>1.0473304800000001</v>
      </c>
      <c r="G1328">
        <v>0.75922518999999999</v>
      </c>
      <c r="H1328">
        <v>5.3672392909999997</v>
      </c>
      <c r="I1328">
        <v>10.07564123</v>
      </c>
      <c r="J1328">
        <v>2.0304171449999999</v>
      </c>
      <c r="K1328">
        <v>8.2631562350000003</v>
      </c>
      <c r="L1328">
        <v>16.370822879999999</v>
      </c>
      <c r="M1328">
        <v>7.5353938500000002</v>
      </c>
      <c r="N1328">
        <v>1.0646190630000001</v>
      </c>
      <c r="O1328">
        <v>14.433797520000001</v>
      </c>
      <c r="P1328">
        <v>1.0601390719999999</v>
      </c>
      <c r="Q1328">
        <v>4.6415779749999997</v>
      </c>
    </row>
    <row r="1329" spans="1:17">
      <c r="A1329" t="s">
        <v>11124</v>
      </c>
      <c r="B1329" s="14" t="s">
        <v>213</v>
      </c>
      <c r="C1329">
        <v>6.3017446389999998</v>
      </c>
      <c r="D1329">
        <v>1.489117268</v>
      </c>
      <c r="E1329">
        <v>1.564334755</v>
      </c>
      <c r="F1329">
        <v>2.6305570509999998</v>
      </c>
      <c r="G1329">
        <v>1.1607395730000001</v>
      </c>
      <c r="H1329">
        <v>1.452130648</v>
      </c>
      <c r="I1329">
        <v>5.5139745639999997</v>
      </c>
      <c r="J1329">
        <v>3.7280812679999999</v>
      </c>
      <c r="K1329">
        <v>6.8610835259999998</v>
      </c>
      <c r="L1329">
        <v>5.3090741599999998</v>
      </c>
      <c r="M1329">
        <v>1.6128655810000001</v>
      </c>
      <c r="N1329">
        <v>3.1591017520000002</v>
      </c>
      <c r="O1329">
        <v>3.2568877220000001</v>
      </c>
      <c r="P1329">
        <v>5.1054917279999996</v>
      </c>
      <c r="Q1329">
        <v>7.220037187</v>
      </c>
    </row>
    <row r="1330" spans="1:17">
      <c r="A1330" t="s">
        <v>11125</v>
      </c>
      <c r="B1330" s="14" t="s">
        <v>11126</v>
      </c>
      <c r="C1330">
        <v>0</v>
      </c>
      <c r="D1330">
        <v>0.71474720400000002</v>
      </c>
      <c r="E1330">
        <v>0.51486865999999998</v>
      </c>
      <c r="F1330">
        <v>2.0860612280000002</v>
      </c>
      <c r="G1330">
        <v>0.139283081</v>
      </c>
      <c r="H1330">
        <v>1.2391010650000001</v>
      </c>
      <c r="I1330">
        <v>0</v>
      </c>
      <c r="J1330">
        <v>2.5562945629999998</v>
      </c>
      <c r="K1330">
        <v>0</v>
      </c>
      <c r="L1330">
        <v>0</v>
      </c>
      <c r="M1330">
        <v>0</v>
      </c>
      <c r="N1330">
        <v>1.0937297399999999</v>
      </c>
      <c r="O1330">
        <v>0</v>
      </c>
      <c r="P1330">
        <v>3.2673817509999998</v>
      </c>
      <c r="Q1330">
        <v>1.1089525870000001</v>
      </c>
    </row>
    <row r="1331" spans="1:17">
      <c r="A1331" t="s">
        <v>11127</v>
      </c>
      <c r="B1331" s="14" t="s">
        <v>6685</v>
      </c>
      <c r="C1331">
        <v>16.614770149999998</v>
      </c>
      <c r="D1331">
        <v>7.5272543540000001</v>
      </c>
      <c r="E1331">
        <v>10.35086928</v>
      </c>
      <c r="F1331">
        <v>7.8442683139999998</v>
      </c>
      <c r="G1331">
        <v>6.1516778270000003</v>
      </c>
      <c r="H1331">
        <v>8.2780394469999994</v>
      </c>
      <c r="I1331">
        <v>12.87882014</v>
      </c>
      <c r="J1331">
        <v>19.867161849999999</v>
      </c>
      <c r="K1331">
        <v>16.025220940000001</v>
      </c>
      <c r="L1331">
        <v>13.713825399999999</v>
      </c>
      <c r="M1331">
        <v>12.929523189999999</v>
      </c>
      <c r="N1331">
        <v>9.0782199240000008</v>
      </c>
      <c r="O1331">
        <v>18.23472632</v>
      </c>
      <c r="P1331">
        <v>4.4465129929999998</v>
      </c>
      <c r="Q1331">
        <v>8.4375254440000003</v>
      </c>
    </row>
    <row r="1332" spans="1:17">
      <c r="A1332" t="e">
        <v>#N/A</v>
      </c>
      <c r="B1332" s="14" t="s">
        <v>11128</v>
      </c>
      <c r="C1332">
        <v>6.2101403309999998</v>
      </c>
      <c r="D1332">
        <v>2.751508034</v>
      </c>
      <c r="E1332">
        <v>3.3034179689999998</v>
      </c>
      <c r="F1332">
        <v>0.84532121000000005</v>
      </c>
      <c r="G1332">
        <v>4.2895000000000003</v>
      </c>
      <c r="H1332">
        <v>3.5775549550000001</v>
      </c>
      <c r="I1332">
        <v>0</v>
      </c>
      <c r="J1332">
        <v>5.1172019889999998</v>
      </c>
      <c r="K1332">
        <v>14.08614266</v>
      </c>
      <c r="L1332">
        <v>11.77177421</v>
      </c>
      <c r="M1332">
        <v>5.9603265639999998</v>
      </c>
      <c r="N1332">
        <v>3.8276802939999999</v>
      </c>
      <c r="O1332">
        <v>3.43879767</v>
      </c>
      <c r="P1332">
        <v>3.261012585</v>
      </c>
      <c r="Q1332">
        <v>4.2690505590000001</v>
      </c>
    </row>
    <row r="1333" spans="1:17">
      <c r="A1333" t="s">
        <v>11129</v>
      </c>
      <c r="B1333" s="14" t="s">
        <v>5187</v>
      </c>
      <c r="C1333">
        <v>338.28362750000002</v>
      </c>
      <c r="D1333">
        <v>264.34225659999998</v>
      </c>
      <c r="E1333">
        <v>211.075357</v>
      </c>
      <c r="F1333">
        <v>247.5087886</v>
      </c>
      <c r="G1333">
        <v>68.5580918</v>
      </c>
      <c r="H1333">
        <v>37.736556409999999</v>
      </c>
      <c r="I1333">
        <v>476.9343255</v>
      </c>
      <c r="J1333">
        <v>539.61650099999997</v>
      </c>
      <c r="K1333">
        <v>225.8346291</v>
      </c>
      <c r="L1333">
        <v>298.74192929999998</v>
      </c>
      <c r="M1333">
        <v>212.2744926</v>
      </c>
      <c r="N1333">
        <v>558.11241689999997</v>
      </c>
      <c r="O1333">
        <v>282.68788710000001</v>
      </c>
      <c r="P1333">
        <v>304.95478009999999</v>
      </c>
      <c r="Q1333">
        <v>177.71281629999999</v>
      </c>
    </row>
    <row r="1334" spans="1:17">
      <c r="A1334" t="e">
        <v>#N/A</v>
      </c>
      <c r="B1334" s="14" t="s">
        <v>11130</v>
      </c>
      <c r="C1334">
        <v>0</v>
      </c>
      <c r="D1334">
        <v>0.52883030099999995</v>
      </c>
      <c r="E1334">
        <v>0.253962191</v>
      </c>
      <c r="F1334">
        <v>0</v>
      </c>
      <c r="G1334">
        <v>1.236640535</v>
      </c>
      <c r="H1334">
        <v>0</v>
      </c>
      <c r="I1334">
        <v>0</v>
      </c>
      <c r="J1334">
        <v>0</v>
      </c>
      <c r="K1334">
        <v>1.082923106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</row>
    <row r="1335" spans="1:17">
      <c r="A1335" t="s">
        <v>11129</v>
      </c>
      <c r="B1335" s="14" t="s">
        <v>11131</v>
      </c>
      <c r="C1335">
        <v>8468.4766810000001</v>
      </c>
      <c r="D1335">
        <v>967.27388900000005</v>
      </c>
      <c r="E1335">
        <v>769.26994549999995</v>
      </c>
      <c r="F1335">
        <v>873.8700126</v>
      </c>
      <c r="G1335">
        <v>269.69256360000003</v>
      </c>
      <c r="H1335">
        <v>198.49648099999999</v>
      </c>
      <c r="I1335">
        <v>4308.8146630000001</v>
      </c>
      <c r="J1335">
        <v>1938.4855749999999</v>
      </c>
      <c r="K1335">
        <v>1775.2424109999999</v>
      </c>
      <c r="L1335">
        <v>3287.0658060000001</v>
      </c>
      <c r="M1335">
        <v>6022.2958989999997</v>
      </c>
      <c r="N1335">
        <v>2049.4386209999998</v>
      </c>
      <c r="O1335">
        <v>8720.3323849999997</v>
      </c>
      <c r="P1335">
        <v>1125.2173339999999</v>
      </c>
      <c r="Q1335">
        <v>1760.989824</v>
      </c>
    </row>
    <row r="1336" spans="1:17">
      <c r="A1336" t="s">
        <v>11132</v>
      </c>
      <c r="B1336" s="14" t="s">
        <v>5097</v>
      </c>
      <c r="C1336">
        <v>17.682824650000001</v>
      </c>
      <c r="D1336">
        <v>1.2464256419999999</v>
      </c>
      <c r="E1336">
        <v>1.710216387</v>
      </c>
      <c r="F1336">
        <v>1.4004231490000001</v>
      </c>
      <c r="G1336">
        <v>1.165879087</v>
      </c>
      <c r="H1336">
        <v>1.9138781730000001</v>
      </c>
      <c r="I1336">
        <v>3.047579298</v>
      </c>
      <c r="J1336">
        <v>2.2416583860000001</v>
      </c>
      <c r="K1336">
        <v>2.917021369</v>
      </c>
      <c r="L1336">
        <v>5.7896600679999999</v>
      </c>
      <c r="M1336">
        <v>9.5657557119999996</v>
      </c>
      <c r="N1336">
        <v>2.0608981640000001</v>
      </c>
      <c r="O1336">
        <v>8.7234894569999994</v>
      </c>
      <c r="P1336">
        <v>1.76061676</v>
      </c>
      <c r="Q1336">
        <v>4.5307770920000001</v>
      </c>
    </row>
    <row r="1337" spans="1:17">
      <c r="A1337" t="s">
        <v>11133</v>
      </c>
      <c r="B1337" s="14" t="s">
        <v>263</v>
      </c>
      <c r="C1337">
        <v>38.075647629999999</v>
      </c>
      <c r="D1337">
        <v>2.7900486610000002</v>
      </c>
      <c r="E1337">
        <v>27.888110489999999</v>
      </c>
      <c r="F1337">
        <v>15.269438689999999</v>
      </c>
      <c r="G1337">
        <v>20.584656429999999</v>
      </c>
      <c r="H1337">
        <v>29.021328780000001</v>
      </c>
      <c r="I1337">
        <v>21.356331740000002</v>
      </c>
      <c r="J1337">
        <v>34.679163420000002</v>
      </c>
      <c r="K1337">
        <v>7.1749416029999997</v>
      </c>
      <c r="L1337">
        <v>19.801905290000001</v>
      </c>
      <c r="M1337">
        <v>4.4977216059999998</v>
      </c>
      <c r="N1337">
        <v>5.9573364570000003</v>
      </c>
      <c r="O1337">
        <v>2.9193197240000002</v>
      </c>
      <c r="P1337">
        <v>9.1840290620000005</v>
      </c>
      <c r="Q1337">
        <v>13.89258049</v>
      </c>
    </row>
    <row r="1338" spans="1:17">
      <c r="A1338" t="s">
        <v>11134</v>
      </c>
      <c r="B1338" s="14" t="s">
        <v>266</v>
      </c>
      <c r="C1338">
        <v>8.3395462840000008</v>
      </c>
      <c r="D1338">
        <v>1.4779909870000001</v>
      </c>
      <c r="E1338">
        <v>1.1356499900000001</v>
      </c>
      <c r="F1338">
        <v>0.31784896899999998</v>
      </c>
      <c r="G1338">
        <v>0.57603342099999999</v>
      </c>
      <c r="H1338">
        <v>0.76868305199999998</v>
      </c>
      <c r="I1338">
        <v>4.3782205139999997</v>
      </c>
      <c r="J1338">
        <v>1.480090423</v>
      </c>
      <c r="K1338">
        <v>4.6912089010000004</v>
      </c>
      <c r="L1338">
        <v>7.3771686790000004</v>
      </c>
      <c r="M1338">
        <v>8.3242363729999997</v>
      </c>
      <c r="N1338">
        <v>1.4803661749999999</v>
      </c>
      <c r="O1338">
        <v>5.9109543149999997</v>
      </c>
      <c r="P1338">
        <v>1.4013398189999999</v>
      </c>
      <c r="Q1338">
        <v>1.1465745650000001</v>
      </c>
    </row>
    <row r="1339" spans="1:17">
      <c r="A1339" t="s">
        <v>11135</v>
      </c>
      <c r="B1339" s="14" t="s">
        <v>179</v>
      </c>
      <c r="C1339">
        <v>4.7641240480000002</v>
      </c>
      <c r="D1339">
        <v>0.55548052299999995</v>
      </c>
      <c r="E1339">
        <v>0.64022526800000001</v>
      </c>
      <c r="F1339">
        <v>0.443703817</v>
      </c>
      <c r="G1339">
        <v>0.43298687000000002</v>
      </c>
      <c r="H1339">
        <v>0.57779576099999996</v>
      </c>
      <c r="I1339">
        <v>0.36566396800000001</v>
      </c>
      <c r="J1339">
        <v>3.8144198660000002</v>
      </c>
      <c r="K1339">
        <v>2.2749932899999998</v>
      </c>
      <c r="L1339">
        <v>3.0102482720000001</v>
      </c>
      <c r="M1339">
        <v>2.8878813590000001</v>
      </c>
      <c r="N1339">
        <v>1.7309388480000001</v>
      </c>
      <c r="O1339">
        <v>3.6100067830000002</v>
      </c>
      <c r="P1339">
        <v>1.0909641379999999</v>
      </c>
      <c r="Q1339">
        <v>2.4131670129999998</v>
      </c>
    </row>
    <row r="1340" spans="1:17">
      <c r="A1340" t="s">
        <v>11135</v>
      </c>
      <c r="B1340" s="14" t="s">
        <v>227</v>
      </c>
      <c r="C1340">
        <v>34.414527669999998</v>
      </c>
      <c r="D1340">
        <v>0.77972422299999999</v>
      </c>
      <c r="E1340">
        <v>1.414588642</v>
      </c>
      <c r="F1340">
        <v>0.95819080300000004</v>
      </c>
      <c r="G1340">
        <v>1.2830926250000001</v>
      </c>
      <c r="H1340">
        <v>1.652134754</v>
      </c>
      <c r="I1340">
        <v>5.1328001859999999</v>
      </c>
      <c r="J1340">
        <v>3.3216336630000001</v>
      </c>
      <c r="K1340">
        <v>5.3223209489999999</v>
      </c>
      <c r="L1340">
        <v>13.09647039</v>
      </c>
      <c r="M1340">
        <v>17.265756589999999</v>
      </c>
      <c r="N1340">
        <v>1.9283389360000001</v>
      </c>
      <c r="O1340">
        <v>27.285687190000001</v>
      </c>
      <c r="P1340">
        <v>1.760205657</v>
      </c>
      <c r="Q1340">
        <v>15.59254546</v>
      </c>
    </row>
    <row r="1341" spans="1:17">
      <c r="A1341" t="s">
        <v>11136</v>
      </c>
      <c r="B1341" s="14" t="s">
        <v>11137</v>
      </c>
      <c r="C1341">
        <v>22.301410409999999</v>
      </c>
      <c r="D1341">
        <v>1.4115740349999999</v>
      </c>
      <c r="E1341">
        <v>2.2454959749999999</v>
      </c>
      <c r="F1341">
        <v>1.6804529159999999</v>
      </c>
      <c r="G1341">
        <v>1.4441385609999999</v>
      </c>
      <c r="H1341">
        <v>0.91767562000000003</v>
      </c>
      <c r="I1341">
        <v>9.2921667150000005</v>
      </c>
      <c r="J1341">
        <v>3.634917755</v>
      </c>
      <c r="K1341">
        <v>6.1424818820000002</v>
      </c>
      <c r="L1341">
        <v>3.2711985870000002</v>
      </c>
      <c r="M1341">
        <v>6.1155134660000003</v>
      </c>
      <c r="N1341">
        <v>3.9273402430000002</v>
      </c>
      <c r="O1341">
        <v>7.4977063949999998</v>
      </c>
      <c r="P1341">
        <v>3.047175695</v>
      </c>
      <c r="Q1341">
        <v>4.9277275979999997</v>
      </c>
    </row>
    <row r="1342" spans="1:17">
      <c r="A1342" t="s">
        <v>11138</v>
      </c>
      <c r="B1342" s="14" t="s">
        <v>7606</v>
      </c>
      <c r="C1342">
        <v>19.287262760000001</v>
      </c>
      <c r="D1342">
        <v>93.247019859999995</v>
      </c>
      <c r="E1342">
        <v>62.040730549999999</v>
      </c>
      <c r="F1342">
        <v>120.6127061</v>
      </c>
      <c r="G1342">
        <v>39.574762020000001</v>
      </c>
      <c r="H1342">
        <v>127.2325314</v>
      </c>
      <c r="I1342">
        <v>51.290398930000002</v>
      </c>
      <c r="J1342">
        <v>56.092406420000003</v>
      </c>
      <c r="K1342">
        <v>295.94443960000001</v>
      </c>
      <c r="L1342">
        <v>93.193212489999993</v>
      </c>
      <c r="M1342">
        <v>4.3556232589999997</v>
      </c>
      <c r="N1342">
        <v>28.53094003</v>
      </c>
      <c r="O1342">
        <v>8.7953863479999992</v>
      </c>
      <c r="P1342">
        <v>101.96039620000001</v>
      </c>
      <c r="Q1342">
        <v>80.332037929999998</v>
      </c>
    </row>
    <row r="1343" spans="1:17">
      <c r="A1343" t="s">
        <v>11139</v>
      </c>
      <c r="B1343" s="14" t="s">
        <v>8756</v>
      </c>
      <c r="C1343">
        <v>5.4590129809999999</v>
      </c>
      <c r="D1343">
        <v>11.67026763</v>
      </c>
      <c r="E1343">
        <v>10.163523229999999</v>
      </c>
      <c r="F1343">
        <v>8.0623977</v>
      </c>
      <c r="G1343">
        <v>10.6992973</v>
      </c>
      <c r="H1343">
        <v>12.369717440000001</v>
      </c>
      <c r="I1343">
        <v>8.3590348050000003</v>
      </c>
      <c r="J1343">
        <v>7.3010340850000004</v>
      </c>
      <c r="K1343">
        <v>16.84006269</v>
      </c>
      <c r="L1343">
        <v>19.143721379999999</v>
      </c>
      <c r="M1343">
        <v>2.6197073130000001</v>
      </c>
      <c r="N1343">
        <v>6.258371124</v>
      </c>
      <c r="O1343">
        <v>8.4640333929999994</v>
      </c>
      <c r="P1343">
        <v>2.4570749159999998</v>
      </c>
      <c r="Q1343">
        <v>11.445739319999999</v>
      </c>
    </row>
    <row r="1344" spans="1:17">
      <c r="A1344" t="s">
        <v>11140</v>
      </c>
      <c r="B1344" s="14" t="s">
        <v>4369</v>
      </c>
      <c r="C1344">
        <v>19.476039570000001</v>
      </c>
      <c r="D1344">
        <v>3.3422918080000001</v>
      </c>
      <c r="E1344">
        <v>2.8891467550000001</v>
      </c>
      <c r="F1344">
        <v>2.4830433219999999</v>
      </c>
      <c r="G1344">
        <v>3.5526205989999999</v>
      </c>
      <c r="H1344">
        <v>7.9539506439999998</v>
      </c>
      <c r="I1344">
        <v>10.000806300000001</v>
      </c>
      <c r="J1344">
        <v>3.7904134709999999</v>
      </c>
      <c r="K1344">
        <v>5.9731607269999998</v>
      </c>
      <c r="L1344">
        <v>8.5795943220000002</v>
      </c>
      <c r="M1344">
        <v>6.5818949939999998</v>
      </c>
      <c r="N1344">
        <v>3.1109595529999998</v>
      </c>
      <c r="O1344">
        <v>9.7213702319999999</v>
      </c>
      <c r="P1344">
        <v>3.9097493970000001</v>
      </c>
      <c r="Q1344">
        <v>12.72846277</v>
      </c>
    </row>
    <row r="1345" spans="1:17">
      <c r="A1345" t="s">
        <v>11141</v>
      </c>
      <c r="B1345" s="14" t="s">
        <v>11142</v>
      </c>
      <c r="C1345">
        <v>219.79790890000001</v>
      </c>
      <c r="D1345">
        <v>47.482842359999999</v>
      </c>
      <c r="E1345">
        <v>32.170922859999997</v>
      </c>
      <c r="F1345">
        <v>40.511145720000002</v>
      </c>
      <c r="G1345">
        <v>41.609036260000003</v>
      </c>
      <c r="H1345">
        <v>69.209426769999993</v>
      </c>
      <c r="I1345">
        <v>5275.8964340000002</v>
      </c>
      <c r="J1345">
        <v>41.96886387</v>
      </c>
      <c r="K1345">
        <v>1354.1532810000001</v>
      </c>
      <c r="L1345">
        <v>172.9542793</v>
      </c>
      <c r="M1345">
        <v>9654.1921569999995</v>
      </c>
      <c r="N1345">
        <v>119.2344555</v>
      </c>
      <c r="O1345">
        <v>2568.0202079999999</v>
      </c>
      <c r="P1345">
        <v>41.27202209</v>
      </c>
      <c r="Q1345">
        <v>80.240509810000006</v>
      </c>
    </row>
    <row r="1346" spans="1:17">
      <c r="A1346" t="s">
        <v>11143</v>
      </c>
      <c r="B1346" s="14" t="s">
        <v>11144</v>
      </c>
      <c r="C1346">
        <v>11.970270490000001</v>
      </c>
      <c r="D1346">
        <v>1.7678771419999999</v>
      </c>
      <c r="E1346">
        <v>1.061242971</v>
      </c>
      <c r="F1346">
        <v>1.357822716</v>
      </c>
      <c r="G1346">
        <v>2.2392951390000002</v>
      </c>
      <c r="H1346">
        <v>6.5127630869999997</v>
      </c>
      <c r="I1346">
        <v>0</v>
      </c>
      <c r="J1346">
        <v>2.0233009719999999</v>
      </c>
      <c r="K1346">
        <v>20.8161886</v>
      </c>
      <c r="L1346">
        <v>20.169352270000001</v>
      </c>
      <c r="M1346">
        <v>5.7443727029999998</v>
      </c>
      <c r="N1346">
        <v>1.4755984900000001</v>
      </c>
      <c r="O1346">
        <v>6.6284071029999998</v>
      </c>
      <c r="P1346">
        <v>1.6462599769999999</v>
      </c>
      <c r="Q1346">
        <v>3.4286456790000002</v>
      </c>
    </row>
    <row r="1347" spans="1:17">
      <c r="A1347" t="s">
        <v>11145</v>
      </c>
      <c r="B1347" s="14" t="s">
        <v>3382</v>
      </c>
      <c r="C1347">
        <v>6.217815785</v>
      </c>
      <c r="D1347">
        <v>2.2203742360000001</v>
      </c>
      <c r="E1347">
        <v>1.698179538</v>
      </c>
      <c r="F1347">
        <v>1.5158793829999999</v>
      </c>
      <c r="G1347">
        <v>1.378182612</v>
      </c>
      <c r="H1347">
        <v>4.027496137</v>
      </c>
      <c r="I1347">
        <v>4.330776127</v>
      </c>
      <c r="J1347">
        <v>2.2705869980000002</v>
      </c>
      <c r="K1347">
        <v>3.1996119109999999</v>
      </c>
      <c r="L1347">
        <v>2.4628138850000001</v>
      </c>
      <c r="M1347">
        <v>4.6316425299999997</v>
      </c>
      <c r="N1347">
        <v>3.615050503</v>
      </c>
      <c r="O1347">
        <v>5.4472100619999999</v>
      </c>
      <c r="P1347">
        <v>1.9353560089999999</v>
      </c>
      <c r="Q1347">
        <v>2.1052654949999998</v>
      </c>
    </row>
    <row r="1348" spans="1:17">
      <c r="A1348" t="s">
        <v>11146</v>
      </c>
      <c r="B1348" s="14" t="s">
        <v>6908</v>
      </c>
      <c r="C1348">
        <v>1.100091454</v>
      </c>
      <c r="D1348">
        <v>1.0966819109999999</v>
      </c>
      <c r="E1348">
        <v>0.55007101000000003</v>
      </c>
      <c r="F1348">
        <v>0.58400121400000005</v>
      </c>
      <c r="G1348">
        <v>0.379930408</v>
      </c>
      <c r="H1348">
        <v>0.50699500200000003</v>
      </c>
      <c r="I1348">
        <v>0.80214245500000003</v>
      </c>
      <c r="J1348">
        <v>1.2830228990000001</v>
      </c>
      <c r="K1348">
        <v>0.94820678000000003</v>
      </c>
      <c r="L1348">
        <v>0.97314169699999997</v>
      </c>
      <c r="M1348">
        <v>1.68934136</v>
      </c>
      <c r="N1348">
        <v>1.464592428</v>
      </c>
      <c r="O1348">
        <v>1.5838255649999999</v>
      </c>
      <c r="P1348">
        <v>0.87475750500000005</v>
      </c>
      <c r="Q1348">
        <v>0.983109805</v>
      </c>
    </row>
    <row r="1349" spans="1:17">
      <c r="A1349" t="s">
        <v>11147</v>
      </c>
      <c r="B1349" s="14" t="s">
        <v>6948</v>
      </c>
      <c r="C1349">
        <v>10.35672306</v>
      </c>
      <c r="D1349">
        <v>0.573590233</v>
      </c>
      <c r="E1349">
        <v>1.6183123610000001</v>
      </c>
      <c r="F1349">
        <v>1.718135234</v>
      </c>
      <c r="G1349">
        <v>1.229533405</v>
      </c>
      <c r="H1349">
        <v>0.124298539</v>
      </c>
      <c r="I1349">
        <v>1.415944879</v>
      </c>
      <c r="J1349">
        <v>3.7746614140000001</v>
      </c>
      <c r="K1349">
        <v>2.6428076439999999</v>
      </c>
      <c r="L1349">
        <v>3.6809858229999999</v>
      </c>
      <c r="M1349">
        <v>0.62125660900000002</v>
      </c>
      <c r="N1349">
        <v>1.715556708</v>
      </c>
      <c r="O1349">
        <v>6.4517881050000003</v>
      </c>
      <c r="P1349">
        <v>2.9134438459999998</v>
      </c>
      <c r="Q1349">
        <v>3.559772567</v>
      </c>
    </row>
    <row r="1350" spans="1:17">
      <c r="A1350" t="e">
        <v>#N/A</v>
      </c>
      <c r="B1350" s="14" t="s">
        <v>11148</v>
      </c>
      <c r="C1350">
        <v>30.917864430000002</v>
      </c>
      <c r="D1350">
        <v>0.48923872800000001</v>
      </c>
      <c r="E1350">
        <v>2.3494897849999998</v>
      </c>
      <c r="F1350">
        <v>0.90182663799999996</v>
      </c>
      <c r="G1350">
        <v>1.525410428</v>
      </c>
      <c r="H1350">
        <v>3.392618959</v>
      </c>
      <c r="I1350">
        <v>6.4411610179999998</v>
      </c>
      <c r="J1350">
        <v>3.9194693969999999</v>
      </c>
      <c r="K1350">
        <v>7.0129405440000001</v>
      </c>
      <c r="L1350">
        <v>8.3724383420000006</v>
      </c>
      <c r="M1350">
        <v>8.4783254869999993</v>
      </c>
      <c r="N1350">
        <v>5.1724856160000003</v>
      </c>
      <c r="O1350">
        <v>14.6746553</v>
      </c>
      <c r="P1350">
        <v>1.6566641479999999</v>
      </c>
      <c r="Q1350">
        <v>6.0725532019999999</v>
      </c>
    </row>
    <row r="1351" spans="1:17">
      <c r="A1351" t="e">
        <v>#N/A</v>
      </c>
      <c r="B1351" s="14" t="s">
        <v>11149</v>
      </c>
      <c r="C1351">
        <v>4.8585215530000001</v>
      </c>
      <c r="D1351">
        <v>0.53816260100000002</v>
      </c>
      <c r="E1351">
        <v>0.25844387600000002</v>
      </c>
      <c r="F1351">
        <v>0.330669767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0.36446611200000001</v>
      </c>
      <c r="Q1351">
        <v>0</v>
      </c>
    </row>
    <row r="1352" spans="1:17">
      <c r="A1352" t="s">
        <v>11150</v>
      </c>
      <c r="B1352" s="14" t="s">
        <v>11151</v>
      </c>
      <c r="C1352">
        <v>0.85281225000000005</v>
      </c>
      <c r="D1352">
        <v>0.66124263800000005</v>
      </c>
      <c r="E1352">
        <v>0.43096216900000001</v>
      </c>
      <c r="F1352">
        <v>0.49335860999999998</v>
      </c>
      <c r="G1352">
        <v>0.47861031900000001</v>
      </c>
      <c r="H1352">
        <v>0.32752697200000003</v>
      </c>
      <c r="I1352">
        <v>4.974691215</v>
      </c>
      <c r="J1352">
        <v>1.2162524880000001</v>
      </c>
      <c r="K1352">
        <v>1.5475122139999999</v>
      </c>
      <c r="L1352">
        <v>1.885995834</v>
      </c>
      <c r="M1352">
        <v>1.227759576</v>
      </c>
      <c r="N1352">
        <v>1.2089699549999999</v>
      </c>
      <c r="O1352">
        <v>1.1805887719999999</v>
      </c>
      <c r="P1352">
        <v>0.19192330099999999</v>
      </c>
      <c r="Q1352">
        <v>1.0259385830000001</v>
      </c>
    </row>
    <row r="1353" spans="1:17">
      <c r="A1353" t="s">
        <v>11152</v>
      </c>
      <c r="B1353" s="14" t="s">
        <v>9234</v>
      </c>
      <c r="C1353">
        <v>9.6816941209999996</v>
      </c>
      <c r="D1353">
        <v>4.6840883870000001</v>
      </c>
      <c r="E1353">
        <v>4.1082199590000004</v>
      </c>
      <c r="F1353">
        <v>4.7412929999999998</v>
      </c>
      <c r="G1353">
        <v>3.5742943610000002</v>
      </c>
      <c r="H1353">
        <v>6.5390879179999999</v>
      </c>
      <c r="I1353">
        <v>4.2194724969999999</v>
      </c>
      <c r="J1353">
        <v>2.0455867250000002</v>
      </c>
      <c r="K1353">
        <v>9.9453253539999995</v>
      </c>
      <c r="L1353">
        <v>8.5081811890000001</v>
      </c>
      <c r="M1353">
        <v>3.6314466080000001</v>
      </c>
      <c r="N1353">
        <v>2.524144224</v>
      </c>
      <c r="O1353">
        <v>5.5459994760000004</v>
      </c>
      <c r="P1353">
        <v>5.7434595149999996</v>
      </c>
      <c r="Q1353">
        <v>5.2020066370000002</v>
      </c>
    </row>
    <row r="1354" spans="1:17">
      <c r="A1354" t="s">
        <v>11153</v>
      </c>
      <c r="B1354" s="14" t="s">
        <v>9425</v>
      </c>
      <c r="C1354">
        <v>29.95154857</v>
      </c>
      <c r="D1354">
        <v>1.4500923100000001</v>
      </c>
      <c r="E1354">
        <v>0.67528083000000005</v>
      </c>
      <c r="F1354">
        <v>0.89099778799999996</v>
      </c>
      <c r="G1354">
        <v>0.92480754700000001</v>
      </c>
      <c r="H1354">
        <v>2.2853737230000002</v>
      </c>
      <c r="I1354">
        <v>1.157057743</v>
      </c>
      <c r="J1354">
        <v>1.408147507</v>
      </c>
      <c r="K1354">
        <v>8.8183853719999998</v>
      </c>
      <c r="L1354">
        <v>20.429098069999998</v>
      </c>
      <c r="M1354">
        <v>9.1380222829999997</v>
      </c>
      <c r="N1354">
        <v>1.5893514</v>
      </c>
      <c r="O1354">
        <v>19.77060908</v>
      </c>
      <c r="P1354">
        <v>1.3094171569999999</v>
      </c>
      <c r="Q1354">
        <v>8.5903877610000006</v>
      </c>
    </row>
    <row r="1355" spans="1:17">
      <c r="A1355" t="s">
        <v>11154</v>
      </c>
      <c r="B1355" s="14" t="s">
        <v>11155</v>
      </c>
      <c r="C1355">
        <v>5.4941152820000001</v>
      </c>
      <c r="D1355">
        <v>8.4184859159999998</v>
      </c>
      <c r="E1355">
        <v>8.2074554759999998</v>
      </c>
      <c r="F1355">
        <v>9.1144978850000005</v>
      </c>
      <c r="G1355">
        <v>9.0524737739999992</v>
      </c>
      <c r="H1355">
        <v>2.9892282909999999</v>
      </c>
      <c r="I1355">
        <v>4.1730082819999996</v>
      </c>
      <c r="J1355">
        <v>6.9649107749999999</v>
      </c>
      <c r="K1355">
        <v>11.060042559999999</v>
      </c>
      <c r="L1355">
        <v>6.6537060800000001</v>
      </c>
      <c r="M1355">
        <v>1.3182762189999999</v>
      </c>
      <c r="N1355">
        <v>3.5133394760000001</v>
      </c>
      <c r="O1355">
        <v>3.9296460070000001</v>
      </c>
      <c r="P1355">
        <v>4.9114031010000003</v>
      </c>
      <c r="Q1355">
        <v>4.5636718419999998</v>
      </c>
    </row>
    <row r="1356" spans="1:17">
      <c r="A1356" t="e">
        <v>#N/A</v>
      </c>
      <c r="B1356" s="14" t="s">
        <v>11156</v>
      </c>
      <c r="C1356">
        <v>260.02087569999998</v>
      </c>
      <c r="D1356">
        <v>2.5413233919999998</v>
      </c>
      <c r="E1356">
        <v>2.847668638</v>
      </c>
      <c r="F1356">
        <v>2.0819948319999999</v>
      </c>
      <c r="G1356">
        <v>1.980914931</v>
      </c>
      <c r="H1356">
        <v>4.4056926770000002</v>
      </c>
      <c r="I1356">
        <v>11.15275102</v>
      </c>
      <c r="J1356">
        <v>7.7559870609999999</v>
      </c>
      <c r="K1356">
        <v>22.550870979999999</v>
      </c>
      <c r="L1356">
        <v>57.986887770000003</v>
      </c>
      <c r="M1356">
        <v>29.36012715</v>
      </c>
      <c r="N1356">
        <v>5.6564608779999999</v>
      </c>
      <c r="O1356">
        <v>50.817787789999997</v>
      </c>
      <c r="P1356">
        <v>8.0317532200000006</v>
      </c>
      <c r="Q1356">
        <v>2.6286283539999999</v>
      </c>
    </row>
    <row r="1357" spans="1:17">
      <c r="A1357" t="s">
        <v>11157</v>
      </c>
      <c r="B1357" s="14" t="s">
        <v>11158</v>
      </c>
      <c r="C1357">
        <v>17.807928069999999</v>
      </c>
      <c r="D1357">
        <v>32.061377659999998</v>
      </c>
      <c r="E1357">
        <v>9.7734593909999994</v>
      </c>
      <c r="F1357">
        <v>7.156590038</v>
      </c>
      <c r="G1357">
        <v>8.2002556470000005</v>
      </c>
      <c r="H1357">
        <v>12.592862849999999</v>
      </c>
      <c r="I1357">
        <v>23.908566870000001</v>
      </c>
      <c r="J1357">
        <v>8.4208997090000004</v>
      </c>
      <c r="K1357">
        <v>21.158138309999998</v>
      </c>
      <c r="L1357">
        <v>13.395328279999999</v>
      </c>
      <c r="M1357">
        <v>11.936971610000001</v>
      </c>
      <c r="N1357">
        <v>5.9584485230000004</v>
      </c>
      <c r="O1357">
        <v>22.226260369999999</v>
      </c>
      <c r="P1357">
        <v>2.7141624260000001</v>
      </c>
      <c r="Q1357">
        <v>9.1327293100000002</v>
      </c>
    </row>
    <row r="1358" spans="1:17">
      <c r="A1358" t="s">
        <v>11159</v>
      </c>
      <c r="B1358" s="14" t="s">
        <v>1257</v>
      </c>
      <c r="C1358">
        <v>9.1231442999999999</v>
      </c>
      <c r="D1358">
        <v>16.16865546</v>
      </c>
      <c r="E1358">
        <v>0.64706125199999998</v>
      </c>
      <c r="F1358">
        <v>0.91068109699999999</v>
      </c>
      <c r="G1358">
        <v>4.5161359540000001</v>
      </c>
      <c r="H1358">
        <v>2.569446686</v>
      </c>
      <c r="I1358">
        <v>68.296227909999999</v>
      </c>
      <c r="J1358">
        <v>2.0046770679999999</v>
      </c>
      <c r="K1358">
        <v>5.5182826919999997</v>
      </c>
      <c r="L1358">
        <v>13.45056675</v>
      </c>
      <c r="M1358">
        <v>4.6699465870000001</v>
      </c>
      <c r="N1358">
        <v>31.114700119999998</v>
      </c>
      <c r="O1358">
        <v>111.1405226</v>
      </c>
      <c r="P1358">
        <v>9.1250719999999994E-2</v>
      </c>
      <c r="Q1358">
        <v>1.6724115589999999</v>
      </c>
    </row>
    <row r="1359" spans="1:17">
      <c r="A1359" t="s">
        <v>11160</v>
      </c>
      <c r="B1359" s="14" t="s">
        <v>11161</v>
      </c>
      <c r="C1359">
        <v>2.3200805170000001</v>
      </c>
      <c r="D1359">
        <v>1.5419265529999999</v>
      </c>
      <c r="E1359">
        <v>0.49365684300000001</v>
      </c>
      <c r="F1359">
        <v>0.63161641000000002</v>
      </c>
      <c r="G1359">
        <v>0</v>
      </c>
      <c r="H1359">
        <v>0.89103896800000004</v>
      </c>
      <c r="I1359">
        <v>0</v>
      </c>
      <c r="J1359">
        <v>1.176469947</v>
      </c>
      <c r="K1359">
        <v>1.052503918</v>
      </c>
      <c r="L1359">
        <v>4.3978819380000003</v>
      </c>
      <c r="M1359">
        <v>0</v>
      </c>
      <c r="N1359">
        <v>0.85800249299999998</v>
      </c>
      <c r="O1359">
        <v>2.5694387089999999</v>
      </c>
      <c r="P1359">
        <v>3.8289417440000002</v>
      </c>
      <c r="Q1359">
        <v>1.5948981019999999</v>
      </c>
    </row>
    <row r="1360" spans="1:17">
      <c r="A1360" t="s">
        <v>11162</v>
      </c>
      <c r="B1360" s="14" t="s">
        <v>3380</v>
      </c>
      <c r="C1360">
        <v>2.7448445029999999</v>
      </c>
      <c r="D1360">
        <v>1.8795044299999999</v>
      </c>
      <c r="E1360">
        <v>1.83838703</v>
      </c>
      <c r="F1360">
        <v>2.4031000769999999</v>
      </c>
      <c r="G1360">
        <v>1.5296732820000001</v>
      </c>
      <c r="H1360">
        <v>4.264604029</v>
      </c>
      <c r="I1360">
        <v>1.7285079379999999</v>
      </c>
      <c r="J1360">
        <v>4.3732871150000001</v>
      </c>
      <c r="K1360">
        <v>2.5752958399999999</v>
      </c>
      <c r="L1360">
        <v>2.4438582609999999</v>
      </c>
      <c r="M1360">
        <v>3.2331620380000001</v>
      </c>
      <c r="N1360">
        <v>1.1458178299999999</v>
      </c>
      <c r="O1360">
        <v>12.8502986</v>
      </c>
      <c r="P1360">
        <v>0.70195512599999998</v>
      </c>
      <c r="Q1360">
        <v>2.4015021569999999</v>
      </c>
    </row>
    <row r="1361" spans="1:17">
      <c r="A1361" t="s">
        <v>11163</v>
      </c>
      <c r="B1361" s="14" t="s">
        <v>11164</v>
      </c>
      <c r="C1361">
        <v>18.546751440000001</v>
      </c>
      <c r="D1361">
        <v>0</v>
      </c>
      <c r="E1361">
        <v>0.26308658099999999</v>
      </c>
      <c r="F1361">
        <v>0.168304971</v>
      </c>
      <c r="G1361">
        <v>0.42702357800000001</v>
      </c>
      <c r="H1361">
        <v>0.94973015800000005</v>
      </c>
      <c r="I1361">
        <v>0</v>
      </c>
      <c r="J1361">
        <v>0.31349049499999998</v>
      </c>
      <c r="K1361">
        <v>0.56091526199999997</v>
      </c>
      <c r="L1361">
        <v>10.9376465</v>
      </c>
      <c r="M1361">
        <v>7.1202703569999999</v>
      </c>
      <c r="N1361">
        <v>0</v>
      </c>
      <c r="O1361">
        <v>5.4773663490000004</v>
      </c>
      <c r="P1361">
        <v>0</v>
      </c>
      <c r="Q1361">
        <v>3.3999025409999999</v>
      </c>
    </row>
    <row r="1362" spans="1:17">
      <c r="A1362" t="s">
        <v>11163</v>
      </c>
      <c r="B1362" s="14" t="s">
        <v>11165</v>
      </c>
      <c r="C1362">
        <v>46.576052480000001</v>
      </c>
      <c r="D1362">
        <v>0</v>
      </c>
      <c r="E1362">
        <v>0</v>
      </c>
      <c r="F1362">
        <v>0</v>
      </c>
      <c r="G1362">
        <v>0.53618750000000004</v>
      </c>
      <c r="H1362">
        <v>1.1925183180000001</v>
      </c>
      <c r="I1362">
        <v>72.450954010000004</v>
      </c>
      <c r="J1362">
        <v>0.39363092199999999</v>
      </c>
      <c r="K1362">
        <v>47.892885049999997</v>
      </c>
      <c r="L1362">
        <v>111.831855</v>
      </c>
      <c r="M1362">
        <v>5.9603265639999998</v>
      </c>
      <c r="N1362">
        <v>1.1483040879999999</v>
      </c>
      <c r="O1362">
        <v>37.826774370000003</v>
      </c>
      <c r="P1362">
        <v>0</v>
      </c>
      <c r="Q1362">
        <v>4.2690505590000001</v>
      </c>
    </row>
    <row r="1363" spans="1:17">
      <c r="A1363" t="s">
        <v>11166</v>
      </c>
      <c r="B1363" s="14" t="s">
        <v>11167</v>
      </c>
      <c r="C1363">
        <v>39.767898639999999</v>
      </c>
      <c r="D1363">
        <v>10.165293569999999</v>
      </c>
      <c r="E1363">
        <v>4.881717665</v>
      </c>
      <c r="F1363">
        <v>4.9967875959999999</v>
      </c>
      <c r="G1363">
        <v>2.641219907</v>
      </c>
      <c r="H1363">
        <v>18.797622090000001</v>
      </c>
      <c r="I1363">
        <v>4.4611004090000002</v>
      </c>
      <c r="J1363">
        <v>12.409579300000001</v>
      </c>
      <c r="K1363">
        <v>30.530409949999999</v>
      </c>
      <c r="L1363">
        <v>125.63825679999999</v>
      </c>
      <c r="M1363">
        <v>29.36012715</v>
      </c>
      <c r="N1363">
        <v>8.2961426219999996</v>
      </c>
      <c r="O1363">
        <v>30.490672669999999</v>
      </c>
      <c r="P1363">
        <v>4.5895732679999997</v>
      </c>
      <c r="Q1363">
        <v>18.92612415</v>
      </c>
    </row>
    <row r="1364" spans="1:17">
      <c r="A1364" t="s">
        <v>11168</v>
      </c>
      <c r="B1364" s="14" t="s">
        <v>11169</v>
      </c>
      <c r="C1364">
        <v>58.996333139999997</v>
      </c>
      <c r="D1364">
        <v>0.816853948</v>
      </c>
      <c r="E1364">
        <v>1.5691235349999999</v>
      </c>
      <c r="F1364">
        <v>0</v>
      </c>
      <c r="G1364">
        <v>0.636722656</v>
      </c>
      <c r="H1364">
        <v>8.4966930190000003</v>
      </c>
      <c r="I1364">
        <v>10.75443849</v>
      </c>
      <c r="J1364">
        <v>5.1418039220000002</v>
      </c>
      <c r="K1364">
        <v>8.3636472049999995</v>
      </c>
      <c r="L1364">
        <v>16.308812190000001</v>
      </c>
      <c r="M1364">
        <v>7.0778877949999996</v>
      </c>
      <c r="N1364">
        <v>4.0908333140000002</v>
      </c>
      <c r="O1364">
        <v>16.33428893</v>
      </c>
      <c r="P1364">
        <v>0</v>
      </c>
      <c r="Q1364">
        <v>17.743241390000001</v>
      </c>
    </row>
    <row r="1365" spans="1:17">
      <c r="A1365" t="s">
        <v>11168</v>
      </c>
      <c r="B1365" s="14" t="s">
        <v>11170</v>
      </c>
      <c r="C1365">
        <v>1.0222136930000001</v>
      </c>
      <c r="D1365">
        <v>0.22645456</v>
      </c>
      <c r="E1365">
        <v>0.217502272</v>
      </c>
      <c r="F1365">
        <v>0.13914321900000001</v>
      </c>
      <c r="G1365">
        <v>0</v>
      </c>
      <c r="H1365">
        <v>0</v>
      </c>
      <c r="I1365">
        <v>1.490714246</v>
      </c>
      <c r="J1365">
        <v>0.388759252</v>
      </c>
      <c r="K1365">
        <v>0.46372697400000001</v>
      </c>
      <c r="L1365">
        <v>0.64589355199999998</v>
      </c>
      <c r="M1365">
        <v>1.9621867159999999</v>
      </c>
      <c r="N1365">
        <v>0.12601026700000001</v>
      </c>
      <c r="O1365">
        <v>2.2641588619999999</v>
      </c>
      <c r="P1365">
        <v>0.306728907</v>
      </c>
      <c r="Q1365">
        <v>0.70270262900000002</v>
      </c>
    </row>
    <row r="1366" spans="1:17">
      <c r="A1366" t="s">
        <v>11171</v>
      </c>
      <c r="B1366" s="14" t="s">
        <v>11172</v>
      </c>
      <c r="C1366">
        <v>64.388471120000005</v>
      </c>
      <c r="D1366">
        <v>5.9024285240000003</v>
      </c>
      <c r="E1366">
        <v>7.5587886429999998</v>
      </c>
      <c r="F1366">
        <v>4.533375844</v>
      </c>
      <c r="G1366">
        <v>10.351878019999999</v>
      </c>
      <c r="H1366">
        <v>14.496150099999999</v>
      </c>
      <c r="I1366">
        <v>16.189477289999999</v>
      </c>
      <c r="J1366">
        <v>18.858307249999999</v>
      </c>
      <c r="K1366">
        <v>34.245987700000001</v>
      </c>
      <c r="L1366">
        <v>49.101800130000001</v>
      </c>
      <c r="M1366">
        <v>8.5239078819999996</v>
      </c>
      <c r="N1366">
        <v>10.674289079999999</v>
      </c>
      <c r="O1366">
        <v>44.26065388</v>
      </c>
      <c r="P1366">
        <v>9.6603114760000004</v>
      </c>
      <c r="Q1366">
        <v>19.84190435</v>
      </c>
    </row>
    <row r="1367" spans="1:17">
      <c r="A1367" t="s">
        <v>11171</v>
      </c>
      <c r="B1367" s="14" t="s">
        <v>11173</v>
      </c>
      <c r="C1367">
        <v>11.47150922</v>
      </c>
      <c r="D1367">
        <v>0.84710779700000005</v>
      </c>
      <c r="E1367">
        <v>0.40680980500000002</v>
      </c>
      <c r="F1367">
        <v>1.561496124</v>
      </c>
      <c r="G1367">
        <v>0.66030497700000002</v>
      </c>
      <c r="H1367">
        <v>0</v>
      </c>
      <c r="I1367">
        <v>5.5763755110000002</v>
      </c>
      <c r="J1367">
        <v>2.4237459559999999</v>
      </c>
      <c r="K1367">
        <v>0</v>
      </c>
      <c r="L1367">
        <v>9.6644812949999999</v>
      </c>
      <c r="M1367">
        <v>7.3400317880000001</v>
      </c>
      <c r="N1367">
        <v>2.8282304389999999</v>
      </c>
      <c r="O1367">
        <v>12.704446949999999</v>
      </c>
      <c r="P1367">
        <v>1.1473933169999999</v>
      </c>
      <c r="Q1367">
        <v>0</v>
      </c>
    </row>
    <row r="1368" spans="1:17">
      <c r="A1368" t="s">
        <v>11174</v>
      </c>
      <c r="B1368" s="14" t="s">
        <v>11175</v>
      </c>
      <c r="C1368">
        <v>5.4916799469999997</v>
      </c>
      <c r="D1368">
        <v>1.4599091829999999</v>
      </c>
      <c r="E1368">
        <v>1.4021954999999999</v>
      </c>
      <c r="F1368">
        <v>0.59801979199999999</v>
      </c>
      <c r="G1368">
        <v>0.75864827099999999</v>
      </c>
      <c r="H1368">
        <v>0</v>
      </c>
      <c r="I1368">
        <v>4.805174643</v>
      </c>
      <c r="J1368">
        <v>2.3670199869999999</v>
      </c>
      <c r="K1368">
        <v>7.9721573360000004</v>
      </c>
      <c r="L1368">
        <v>6.9399200790000002</v>
      </c>
      <c r="M1368">
        <v>2.1083070030000002</v>
      </c>
      <c r="N1368">
        <v>4.8741843740000004</v>
      </c>
      <c r="O1368">
        <v>1.216383218</v>
      </c>
      <c r="P1368">
        <v>2.142207736</v>
      </c>
      <c r="Q1368">
        <v>1.510063097</v>
      </c>
    </row>
    <row r="1369" spans="1:17">
      <c r="A1369" t="s">
        <v>11176</v>
      </c>
      <c r="B1369" s="14" t="s">
        <v>9454</v>
      </c>
      <c r="C1369">
        <v>12.826411889999999</v>
      </c>
      <c r="D1369">
        <v>6.7635220990000002</v>
      </c>
      <c r="E1369">
        <v>6.3231697320000002</v>
      </c>
      <c r="F1369">
        <v>4.5492406760000001</v>
      </c>
      <c r="G1369">
        <v>6.6446437830000002</v>
      </c>
      <c r="H1369">
        <v>3.8159542869999998</v>
      </c>
      <c r="I1369">
        <v>5.0055654189999998</v>
      </c>
      <c r="J1369">
        <v>12.87066357</v>
      </c>
      <c r="K1369">
        <v>4.7533029090000003</v>
      </c>
      <c r="L1369">
        <v>4.4517492580000004</v>
      </c>
      <c r="M1369">
        <v>1.7338657770000001</v>
      </c>
      <c r="N1369">
        <v>5.411496037</v>
      </c>
      <c r="O1369">
        <v>3.0010504600000001</v>
      </c>
      <c r="P1369">
        <v>4.6076424539999996</v>
      </c>
      <c r="Q1369">
        <v>7.0786684800000002</v>
      </c>
    </row>
    <row r="1370" spans="1:17">
      <c r="A1370" t="s">
        <v>11177</v>
      </c>
      <c r="B1370" s="14" t="s">
        <v>11178</v>
      </c>
      <c r="C1370">
        <v>4157.6469909999996</v>
      </c>
      <c r="D1370">
        <v>124.8682683</v>
      </c>
      <c r="E1370">
        <v>102.7139784</v>
      </c>
      <c r="F1370">
        <v>78.623439970000007</v>
      </c>
      <c r="G1370">
        <v>70.349249159999999</v>
      </c>
      <c r="H1370">
        <v>183.2530008</v>
      </c>
      <c r="I1370">
        <v>1831.1611479999999</v>
      </c>
      <c r="J1370">
        <v>146.800397</v>
      </c>
      <c r="K1370">
        <v>1201.290992</v>
      </c>
      <c r="L1370">
        <v>2084.00173</v>
      </c>
      <c r="M1370">
        <v>3792.2175040000002</v>
      </c>
      <c r="N1370">
        <v>155.8202095</v>
      </c>
      <c r="O1370">
        <v>3559.9920529999999</v>
      </c>
      <c r="P1370">
        <v>90.426997639999996</v>
      </c>
      <c r="Q1370">
        <v>389.3922164</v>
      </c>
    </row>
    <row r="1371" spans="1:17">
      <c r="A1371" t="s">
        <v>11179</v>
      </c>
      <c r="B1371" s="14" t="s">
        <v>5381</v>
      </c>
      <c r="C1371">
        <v>7.3827174099999997</v>
      </c>
      <c r="D1371">
        <v>12.77987019</v>
      </c>
      <c r="E1371">
        <v>16.104391490000001</v>
      </c>
      <c r="F1371">
        <v>13.93661258</v>
      </c>
      <c r="G1371">
        <v>12.14573173</v>
      </c>
      <c r="H1371">
        <v>25.364481229999999</v>
      </c>
      <c r="I1371">
        <v>20.86504141</v>
      </c>
      <c r="J1371">
        <v>37.995039300000002</v>
      </c>
      <c r="K1371">
        <v>25.443290390000001</v>
      </c>
      <c r="L1371">
        <v>23.504939960000002</v>
      </c>
      <c r="M1371">
        <v>4.7238231180000003</v>
      </c>
      <c r="N1371">
        <v>15.26680045</v>
      </c>
      <c r="O1371">
        <v>5.894469011</v>
      </c>
      <c r="P1371">
        <v>14.674104720000001</v>
      </c>
      <c r="Q1371">
        <v>16.366271430000001</v>
      </c>
    </row>
    <row r="1372" spans="1:17">
      <c r="A1372" t="s">
        <v>11180</v>
      </c>
      <c r="B1372" s="14" t="s">
        <v>4366</v>
      </c>
      <c r="C1372">
        <v>0.87866879099999995</v>
      </c>
      <c r="D1372">
        <v>1.654563741</v>
      </c>
      <c r="E1372">
        <v>0.98153685000000002</v>
      </c>
      <c r="F1372">
        <v>0.77742573000000004</v>
      </c>
      <c r="G1372">
        <v>1.0621075799999999</v>
      </c>
      <c r="H1372">
        <v>0.50618596699999996</v>
      </c>
      <c r="I1372">
        <v>5.7662095710000001</v>
      </c>
      <c r="J1372">
        <v>1.33667011</v>
      </c>
      <c r="K1372">
        <v>2.790255068</v>
      </c>
      <c r="L1372">
        <v>2.2207744250000001</v>
      </c>
      <c r="M1372">
        <v>0</v>
      </c>
      <c r="N1372">
        <v>0.86652166600000002</v>
      </c>
      <c r="O1372">
        <v>0</v>
      </c>
      <c r="P1372">
        <v>0.72505492599999999</v>
      </c>
      <c r="Q1372">
        <v>0.90603785800000003</v>
      </c>
    </row>
    <row r="1373" spans="1:17">
      <c r="A1373" t="s">
        <v>11181</v>
      </c>
      <c r="B1373" s="14" t="s">
        <v>11182</v>
      </c>
      <c r="C1373">
        <v>20.701347139999999</v>
      </c>
      <c r="D1373">
        <v>5.5965252620000001</v>
      </c>
      <c r="E1373">
        <v>5.3006246189999997</v>
      </c>
      <c r="F1373">
        <v>4.9670700830000003</v>
      </c>
      <c r="G1373">
        <v>4.907687288</v>
      </c>
      <c r="H1373">
        <v>7.2766920669999999</v>
      </c>
      <c r="I1373">
        <v>24.04900773</v>
      </c>
      <c r="J1373">
        <v>11.8316693</v>
      </c>
      <c r="K1373">
        <v>28.33265432</v>
      </c>
      <c r="L1373">
        <v>15.96240581</v>
      </c>
      <c r="M1373">
        <v>41.084222099999998</v>
      </c>
      <c r="N1373">
        <v>6.5743742410000001</v>
      </c>
      <c r="O1373">
        <v>31.475078419999999</v>
      </c>
      <c r="P1373">
        <v>4.3692581539999997</v>
      </c>
      <c r="Q1373">
        <v>31.59714014</v>
      </c>
    </row>
    <row r="1374" spans="1:17">
      <c r="A1374" t="s">
        <v>11183</v>
      </c>
      <c r="B1374" s="14" t="s">
        <v>6620</v>
      </c>
      <c r="C1374">
        <v>7.3251805880000003</v>
      </c>
      <c r="D1374">
        <v>7.256549927</v>
      </c>
      <c r="E1374">
        <v>6.9549772760000002</v>
      </c>
      <c r="F1374">
        <v>7.0925787800000002</v>
      </c>
      <c r="G1374">
        <v>6.6348716950000002</v>
      </c>
      <c r="H1374">
        <v>3.4502412530000002</v>
      </c>
      <c r="I1374">
        <v>10.279342809999999</v>
      </c>
      <c r="J1374">
        <v>17.643702489999999</v>
      </c>
      <c r="K1374">
        <v>16.427233170000001</v>
      </c>
      <c r="L1374">
        <v>9.2569429280000008</v>
      </c>
      <c r="M1374">
        <v>2.9183258909999998</v>
      </c>
      <c r="N1374">
        <v>14.73746584</v>
      </c>
      <c r="O1374">
        <v>5.5103625320000003</v>
      </c>
      <c r="P1374">
        <v>26.459166369999998</v>
      </c>
      <c r="Q1374">
        <v>7.4108317440000002</v>
      </c>
    </row>
    <row r="1375" spans="1:17">
      <c r="A1375" t="s">
        <v>11184</v>
      </c>
      <c r="B1375" s="14" t="s">
        <v>11185</v>
      </c>
      <c r="C1375">
        <v>6.3749802759999996</v>
      </c>
      <c r="D1375">
        <v>0.48223907700000002</v>
      </c>
      <c r="E1375">
        <v>0.24812947499999999</v>
      </c>
      <c r="F1375">
        <v>0.190483714</v>
      </c>
      <c r="G1375">
        <v>0.18794825400000001</v>
      </c>
      <c r="H1375">
        <v>0.17914714200000001</v>
      </c>
      <c r="I1375">
        <v>0.90700083600000003</v>
      </c>
      <c r="J1375">
        <v>1.340360716</v>
      </c>
      <c r="K1375">
        <v>1.199125322</v>
      </c>
      <c r="L1375">
        <v>0.88421270900000004</v>
      </c>
      <c r="M1375">
        <v>5.9693029600000003</v>
      </c>
      <c r="N1375">
        <v>1.0350301159999999</v>
      </c>
      <c r="O1375">
        <v>1.7219882909999999</v>
      </c>
      <c r="P1375">
        <v>0.20995224100000001</v>
      </c>
      <c r="Q1375">
        <v>0.85509597000000004</v>
      </c>
    </row>
    <row r="1376" spans="1:17">
      <c r="A1376" t="s">
        <v>11186</v>
      </c>
      <c r="B1376" s="14" t="s">
        <v>1559</v>
      </c>
      <c r="C1376">
        <v>10.66723367</v>
      </c>
      <c r="D1376">
        <v>12.82852546</v>
      </c>
      <c r="E1376">
        <v>11.794482070000001</v>
      </c>
      <c r="F1376">
        <v>11.7198639</v>
      </c>
      <c r="G1376">
        <v>9.6706658789999995</v>
      </c>
      <c r="H1376">
        <v>3.2189193729999999</v>
      </c>
      <c r="I1376">
        <v>26.112252850000001</v>
      </c>
      <c r="J1376">
        <v>42.0658551</v>
      </c>
      <c r="K1376">
        <v>26.961188920000001</v>
      </c>
      <c r="L1376">
        <v>21.424122279999999</v>
      </c>
      <c r="M1376">
        <v>4.3877680799999998</v>
      </c>
      <c r="N1376">
        <v>67.533133480000004</v>
      </c>
      <c r="O1376">
        <v>10.54797256</v>
      </c>
      <c r="P1376">
        <v>17.261706839999999</v>
      </c>
      <c r="Q1376">
        <v>15.97546457</v>
      </c>
    </row>
    <row r="1377" spans="1:17">
      <c r="A1377" t="s">
        <v>11187</v>
      </c>
      <c r="B1377" s="14" t="s">
        <v>5424</v>
      </c>
      <c r="C1377">
        <v>7.7257102919999996</v>
      </c>
      <c r="D1377">
        <v>0.902429123</v>
      </c>
      <c r="E1377">
        <v>0.52304117800000005</v>
      </c>
      <c r="F1377">
        <v>0.47800901800000001</v>
      </c>
      <c r="G1377">
        <v>0.63065863099999997</v>
      </c>
      <c r="H1377">
        <v>0.53947257299999996</v>
      </c>
      <c r="I1377">
        <v>4.5066218420000004</v>
      </c>
      <c r="J1377">
        <v>4.0244075720000003</v>
      </c>
      <c r="K1377">
        <v>2.931259211</v>
      </c>
      <c r="L1377">
        <v>3.4614621780000001</v>
      </c>
      <c r="M1377">
        <v>4.5837749529999998</v>
      </c>
      <c r="N1377">
        <v>1.8527795330000001</v>
      </c>
      <c r="O1377">
        <v>3.7335517560000002</v>
      </c>
      <c r="P1377">
        <v>0.61116256300000005</v>
      </c>
      <c r="Q1377">
        <v>1.35186601</v>
      </c>
    </row>
    <row r="1378" spans="1:17">
      <c r="A1378" t="s">
        <v>11188</v>
      </c>
      <c r="B1378" s="14" t="s">
        <v>7790</v>
      </c>
      <c r="C1378">
        <v>8.1491595570000008</v>
      </c>
      <c r="D1378">
        <v>2.3607922220000002</v>
      </c>
      <c r="E1378">
        <v>2.1340842250000001</v>
      </c>
      <c r="F1378">
        <v>1.552963358</v>
      </c>
      <c r="G1378">
        <v>1.5371033890000001</v>
      </c>
      <c r="H1378">
        <v>1.781536929</v>
      </c>
      <c r="I1378">
        <v>3.656639679</v>
      </c>
      <c r="J1378">
        <v>5.4514417249999996</v>
      </c>
      <c r="K1378">
        <v>2.8437416120000001</v>
      </c>
      <c r="L1378">
        <v>3.9608529899999998</v>
      </c>
      <c r="M1378">
        <v>6.2570762780000004</v>
      </c>
      <c r="N1378">
        <v>2.02458026</v>
      </c>
      <c r="O1378">
        <v>9.9969418609999998</v>
      </c>
      <c r="P1378">
        <v>3.084795148</v>
      </c>
      <c r="Q1378">
        <v>4.4815958809999996</v>
      </c>
    </row>
    <row r="1379" spans="1:17">
      <c r="A1379" t="s">
        <v>11189</v>
      </c>
      <c r="B1379" s="14" t="s">
        <v>8634</v>
      </c>
      <c r="C1379">
        <v>3.4339222349999998</v>
      </c>
      <c r="D1379">
        <v>1.4213616170000001</v>
      </c>
      <c r="E1379">
        <v>1.1055968890000001</v>
      </c>
      <c r="F1379">
        <v>0.89794569199999996</v>
      </c>
      <c r="G1379">
        <v>0.85825198300000005</v>
      </c>
      <c r="H1379">
        <v>0.72881918199999995</v>
      </c>
      <c r="I1379">
        <v>2.2403119120000001</v>
      </c>
      <c r="J1379">
        <v>1.821468952</v>
      </c>
      <c r="K1379">
        <v>2.5826649750000001</v>
      </c>
      <c r="L1379">
        <v>2.512342184</v>
      </c>
      <c r="M1379">
        <v>3.4692491599999999</v>
      </c>
      <c r="N1379">
        <v>1.54840975</v>
      </c>
      <c r="O1379">
        <v>4.2033093619999997</v>
      </c>
      <c r="P1379">
        <v>1.504918062</v>
      </c>
      <c r="Q1379">
        <v>1.5530189400000001</v>
      </c>
    </row>
    <row r="1380" spans="1:17">
      <c r="A1380" t="s">
        <v>11190</v>
      </c>
      <c r="B1380" s="14" t="s">
        <v>11191</v>
      </c>
      <c r="C1380">
        <v>584.52996570000005</v>
      </c>
      <c r="D1380">
        <v>1.2548925440000001</v>
      </c>
      <c r="E1380">
        <v>0.90396274200000004</v>
      </c>
      <c r="F1380">
        <v>0.55075630799999997</v>
      </c>
      <c r="G1380">
        <v>1.094613998</v>
      </c>
      <c r="H1380">
        <v>1.7093281840000001</v>
      </c>
      <c r="I1380">
        <v>34.419822719999999</v>
      </c>
      <c r="J1380">
        <v>2.3765691900000001</v>
      </c>
      <c r="K1380">
        <v>92.082062239999999</v>
      </c>
      <c r="L1380">
        <v>64.340447810000001</v>
      </c>
      <c r="M1380">
        <v>558.6862079</v>
      </c>
      <c r="N1380">
        <v>7.6478602340000004</v>
      </c>
      <c r="O1380">
        <v>289.47219289999998</v>
      </c>
      <c r="P1380">
        <v>1.3152679759999999</v>
      </c>
      <c r="Q1380">
        <v>5.9337293210000004</v>
      </c>
    </row>
    <row r="1381" spans="1:17">
      <c r="A1381" t="s">
        <v>11192</v>
      </c>
      <c r="B1381" s="14" t="s">
        <v>2098</v>
      </c>
      <c r="C1381">
        <v>6.695767418</v>
      </c>
      <c r="D1381">
        <v>1.346413291</v>
      </c>
      <c r="E1381">
        <v>1.3370231969999999</v>
      </c>
      <c r="F1381">
        <v>1.191862843</v>
      </c>
      <c r="G1381">
        <v>1.280751185</v>
      </c>
      <c r="H1381">
        <v>0.593433286</v>
      </c>
      <c r="I1381">
        <v>1.9529137480000001</v>
      </c>
      <c r="J1381">
        <v>1.789061869</v>
      </c>
      <c r="K1381">
        <v>2.28983267</v>
      </c>
      <c r="L1381">
        <v>2.1479303650000001</v>
      </c>
      <c r="M1381">
        <v>1.186415714</v>
      </c>
      <c r="N1381">
        <v>1.625403575</v>
      </c>
      <c r="O1381">
        <v>1.939416695</v>
      </c>
      <c r="P1381">
        <v>2.5500809320000002</v>
      </c>
      <c r="Q1381">
        <v>1.345459062</v>
      </c>
    </row>
    <row r="1382" spans="1:17">
      <c r="A1382" t="s">
        <v>11193</v>
      </c>
      <c r="B1382" s="14" t="s">
        <v>4901</v>
      </c>
      <c r="C1382">
        <v>9.1561587370000002</v>
      </c>
      <c r="D1382">
        <v>4.4764595529999998</v>
      </c>
      <c r="E1382">
        <v>4.4674434600000001</v>
      </c>
      <c r="F1382">
        <v>4.7704422869999998</v>
      </c>
      <c r="G1382">
        <v>3.6528798259999999</v>
      </c>
      <c r="H1382">
        <v>1.333833563</v>
      </c>
      <c r="I1382">
        <v>2.3021733759999998</v>
      </c>
      <c r="J1382">
        <v>4.0425414210000001</v>
      </c>
      <c r="K1382">
        <v>4.2969196649999999</v>
      </c>
      <c r="L1382">
        <v>5.9848852060000004</v>
      </c>
      <c r="M1382">
        <v>2.4242306820000001</v>
      </c>
      <c r="N1382">
        <v>4.514789875</v>
      </c>
      <c r="O1382">
        <v>2.4476457420000002</v>
      </c>
      <c r="P1382">
        <v>6.8212006369999996</v>
      </c>
      <c r="Q1382">
        <v>2.8215552050000001</v>
      </c>
    </row>
    <row r="1383" spans="1:17">
      <c r="A1383" t="s">
        <v>11194</v>
      </c>
      <c r="B1383" s="14" t="s">
        <v>5475</v>
      </c>
      <c r="C1383">
        <v>6.237291183</v>
      </c>
      <c r="D1383">
        <v>1.8181168940000001</v>
      </c>
      <c r="E1383">
        <v>1.7462424080000001</v>
      </c>
      <c r="F1383">
        <v>1.921459459</v>
      </c>
      <c r="G1383">
        <v>1.4738762919999999</v>
      </c>
      <c r="H1383">
        <v>1.386847615</v>
      </c>
      <c r="I1383">
        <v>4.3086144649999998</v>
      </c>
      <c r="J1383">
        <v>3.7870548899999998</v>
      </c>
      <c r="K1383">
        <v>1.6381579260000001</v>
      </c>
      <c r="L1383">
        <v>4.1485054850000003</v>
      </c>
      <c r="M1383">
        <v>1.8904374399999999</v>
      </c>
      <c r="N1383">
        <v>2.063843834</v>
      </c>
      <c r="O1383">
        <v>2.9084902389999998</v>
      </c>
      <c r="P1383">
        <v>2.1178436270000001</v>
      </c>
      <c r="Q1383">
        <v>2.4823612750000001</v>
      </c>
    </row>
    <row r="1384" spans="1:17">
      <c r="A1384" t="s">
        <v>11195</v>
      </c>
      <c r="B1384" s="14" t="s">
        <v>6701</v>
      </c>
      <c r="C1384">
        <v>5.7951309530000001</v>
      </c>
      <c r="D1384">
        <v>1.978338707</v>
      </c>
      <c r="E1384">
        <v>1.8900231949999999</v>
      </c>
      <c r="F1384">
        <v>1.4742075210000001</v>
      </c>
      <c r="G1384">
        <v>1.3944328699999999</v>
      </c>
      <c r="H1384">
        <v>2.0432197919999999</v>
      </c>
      <c r="I1384">
        <v>1.5239784009999999</v>
      </c>
      <c r="J1384">
        <v>4.1549930679999996</v>
      </c>
      <c r="K1384">
        <v>3.7064021110000001</v>
      </c>
      <c r="L1384">
        <v>4.2619762229999996</v>
      </c>
      <c r="M1384">
        <v>0.54708311499999995</v>
      </c>
      <c r="N1384">
        <v>2.9980413769999998</v>
      </c>
      <c r="O1384">
        <v>3.5772355789999999</v>
      </c>
      <c r="P1384">
        <v>1.439586646</v>
      </c>
      <c r="Q1384">
        <v>1.6326884180000001</v>
      </c>
    </row>
    <row r="1385" spans="1:17">
      <c r="A1385" t="s">
        <v>11196</v>
      </c>
      <c r="B1385" s="14" t="s">
        <v>4365</v>
      </c>
      <c r="C1385">
        <v>6.1682869260000004</v>
      </c>
      <c r="D1385">
        <v>1.0998514349999999</v>
      </c>
      <c r="E1385">
        <v>0.91232100599999999</v>
      </c>
      <c r="F1385">
        <v>1.1672823480000001</v>
      </c>
      <c r="G1385">
        <v>0.72741794199999998</v>
      </c>
      <c r="H1385">
        <v>0.46223660900000002</v>
      </c>
      <c r="I1385">
        <v>1.7551870460000001</v>
      </c>
      <c r="J1385">
        <v>2.803598601</v>
      </c>
      <c r="K1385">
        <v>4.4362369150000003</v>
      </c>
      <c r="L1385">
        <v>4.6579631160000003</v>
      </c>
      <c r="M1385">
        <v>1.732728815</v>
      </c>
      <c r="N1385">
        <v>1.057109082</v>
      </c>
      <c r="O1385">
        <v>2.3326197670000002</v>
      </c>
      <c r="P1385">
        <v>1.038296903</v>
      </c>
      <c r="Q1385">
        <v>2.1718503120000001</v>
      </c>
    </row>
    <row r="1386" spans="1:17">
      <c r="A1386" t="s">
        <v>11197</v>
      </c>
      <c r="B1386" s="14" t="s">
        <v>11198</v>
      </c>
      <c r="C1386">
        <v>1.669707542</v>
      </c>
      <c r="D1386">
        <v>1.3562858</v>
      </c>
      <c r="E1386">
        <v>0.82897092400000005</v>
      </c>
      <c r="F1386">
        <v>0.53031943800000003</v>
      </c>
      <c r="G1386">
        <v>0.86498172200000001</v>
      </c>
      <c r="H1386">
        <v>5.771338654</v>
      </c>
      <c r="I1386">
        <v>0</v>
      </c>
      <c r="J1386">
        <v>0.35278242999999998</v>
      </c>
      <c r="K1386">
        <v>2.5248746280000001</v>
      </c>
      <c r="L1386">
        <v>2.1100349999999999</v>
      </c>
      <c r="M1386">
        <v>0</v>
      </c>
      <c r="N1386">
        <v>0.41165618300000001</v>
      </c>
      <c r="O1386">
        <v>0</v>
      </c>
      <c r="P1386">
        <v>0.66802414099999996</v>
      </c>
      <c r="Q1386">
        <v>1.9130179389999999</v>
      </c>
    </row>
    <row r="1387" spans="1:17">
      <c r="A1387" t="e">
        <v>#N/A</v>
      </c>
      <c r="B1387" s="14" t="s">
        <v>11199</v>
      </c>
      <c r="C1387">
        <v>93.133677239999997</v>
      </c>
      <c r="D1387">
        <v>7.3298704370000003</v>
      </c>
      <c r="E1387">
        <v>6.7793586570000004</v>
      </c>
      <c r="F1387">
        <v>5.3378146429999997</v>
      </c>
      <c r="G1387">
        <v>5.0786661720000001</v>
      </c>
      <c r="H1387">
        <v>12.707220420000001</v>
      </c>
      <c r="I1387">
        <v>25.01922781</v>
      </c>
      <c r="J1387">
        <v>19.108036370000001</v>
      </c>
      <c r="K1387">
        <v>22.23687803</v>
      </c>
      <c r="L1387">
        <v>68.138894829999998</v>
      </c>
      <c r="M1387">
        <v>28.227540640000001</v>
      </c>
      <c r="N1387">
        <v>12.387145780000001</v>
      </c>
      <c r="O1387">
        <v>66.500428529999994</v>
      </c>
      <c r="P1387">
        <v>9.9281866839999999</v>
      </c>
      <c r="Q1387">
        <v>36.223590719999997</v>
      </c>
    </row>
    <row r="1388" spans="1:17">
      <c r="A1388" t="s">
        <v>11200</v>
      </c>
      <c r="B1388" s="14" t="s">
        <v>2042</v>
      </c>
      <c r="C1388">
        <v>13.29652205</v>
      </c>
      <c r="D1388">
        <v>0.86636024700000003</v>
      </c>
      <c r="E1388">
        <v>1.3313775450000001</v>
      </c>
      <c r="F1388">
        <v>1.809915962</v>
      </c>
      <c r="G1388">
        <v>0.81037429000000005</v>
      </c>
      <c r="H1388">
        <v>3.0038813700000002</v>
      </c>
      <c r="I1388">
        <v>11.406222639999999</v>
      </c>
      <c r="J1388">
        <v>3.0737505540000001</v>
      </c>
      <c r="K1388">
        <v>4.257856759</v>
      </c>
      <c r="L1388">
        <v>6.4246835879999997</v>
      </c>
      <c r="M1388">
        <v>0</v>
      </c>
      <c r="N1388">
        <v>1.446254202</v>
      </c>
      <c r="O1388">
        <v>6.9296983350000003</v>
      </c>
      <c r="P1388">
        <v>2.2295938319999999</v>
      </c>
      <c r="Q1388">
        <v>2.150695926</v>
      </c>
    </row>
    <row r="1389" spans="1:17">
      <c r="A1389" t="s">
        <v>11201</v>
      </c>
      <c r="B1389" s="14" t="s">
        <v>11202</v>
      </c>
      <c r="C1389">
        <v>21.63943785</v>
      </c>
      <c r="D1389">
        <v>0.57757349800000002</v>
      </c>
      <c r="E1389">
        <v>0.11094812900000001</v>
      </c>
      <c r="F1389">
        <v>0.17744274099999999</v>
      </c>
      <c r="G1389">
        <v>9.0041588000000006E-2</v>
      </c>
      <c r="H1389">
        <v>17.122123810000001</v>
      </c>
      <c r="I1389">
        <v>2.2812445270000001</v>
      </c>
      <c r="J1389">
        <v>0.760174868</v>
      </c>
      <c r="K1389">
        <v>1.655833184</v>
      </c>
      <c r="L1389">
        <v>3.6241804860000002</v>
      </c>
      <c r="M1389">
        <v>13.512331250000001</v>
      </c>
      <c r="N1389">
        <v>0.83561353900000002</v>
      </c>
      <c r="O1389">
        <v>18.479195560000001</v>
      </c>
      <c r="P1389">
        <v>0.58673521900000003</v>
      </c>
      <c r="Q1389">
        <v>6.0936384559999999</v>
      </c>
    </row>
    <row r="1390" spans="1:17">
      <c r="A1390" t="s">
        <v>11203</v>
      </c>
      <c r="B1390" s="14" t="s">
        <v>2111</v>
      </c>
      <c r="C1390">
        <v>31.370578810000001</v>
      </c>
      <c r="D1390">
        <v>1.332806441</v>
      </c>
      <c r="E1390">
        <v>1.249638445</v>
      </c>
      <c r="F1390">
        <v>1.1114082709999999</v>
      </c>
      <c r="G1390">
        <v>1.5830829</v>
      </c>
      <c r="H1390">
        <v>4.8412190080000004</v>
      </c>
      <c r="I1390">
        <v>1.462275368</v>
      </c>
      <c r="J1390">
        <v>3.0144236910000002</v>
      </c>
      <c r="K1390">
        <v>3.7690081339999999</v>
      </c>
      <c r="L1390">
        <v>8.2364309900000006</v>
      </c>
      <c r="M1390">
        <v>3.024612474</v>
      </c>
      <c r="N1390">
        <v>1.2890373909999999</v>
      </c>
      <c r="O1390">
        <v>12.21530591</v>
      </c>
      <c r="P1390">
        <v>1.3109655170000001</v>
      </c>
      <c r="Q1390">
        <v>5.3174334229999998</v>
      </c>
    </row>
    <row r="1391" spans="1:17">
      <c r="A1391" t="e">
        <v>#N/A</v>
      </c>
      <c r="B1391" s="14" t="s">
        <v>11204</v>
      </c>
      <c r="C1391">
        <v>168.79059889999999</v>
      </c>
      <c r="D1391">
        <v>25.676368230000001</v>
      </c>
      <c r="E1391">
        <v>8.6194905909999999</v>
      </c>
      <c r="F1391">
        <v>5.667337431</v>
      </c>
      <c r="G1391">
        <v>15.15642813</v>
      </c>
      <c r="H1391">
        <v>31.548120860000001</v>
      </c>
      <c r="I1391">
        <v>26.2560678</v>
      </c>
      <c r="J1391">
        <v>12.12533399</v>
      </c>
      <c r="K1391">
        <v>48.49548025</v>
      </c>
      <c r="L1391">
        <v>78.211197400000003</v>
      </c>
      <c r="M1391">
        <v>60.480261919999997</v>
      </c>
      <c r="N1391">
        <v>10.81971536</v>
      </c>
      <c r="O1391">
        <v>93.465958470000004</v>
      </c>
      <c r="P1391">
        <v>18.40206285</v>
      </c>
      <c r="Q1391">
        <v>41.771554649999999</v>
      </c>
    </row>
    <row r="1392" spans="1:17">
      <c r="A1392" t="e">
        <v>#N/A</v>
      </c>
      <c r="B1392" s="14" t="s">
        <v>11205</v>
      </c>
      <c r="C1392">
        <v>468.81311490000002</v>
      </c>
      <c r="D1392">
        <v>65.974187000000001</v>
      </c>
      <c r="E1392">
        <v>48.514647670000002</v>
      </c>
      <c r="F1392">
        <v>28.502802490000001</v>
      </c>
      <c r="G1392">
        <v>55.644179399999999</v>
      </c>
      <c r="H1392">
        <v>113.03394059999999</v>
      </c>
      <c r="I1392">
        <v>173.04042989999999</v>
      </c>
      <c r="J1392">
        <v>72.704185749999994</v>
      </c>
      <c r="K1392">
        <v>150.9320266</v>
      </c>
      <c r="L1392">
        <v>210.22288610000001</v>
      </c>
      <c r="M1392">
        <v>169.70980539999999</v>
      </c>
      <c r="N1392">
        <v>56.644277250000002</v>
      </c>
      <c r="O1392">
        <v>257.6676564</v>
      </c>
      <c r="P1392">
        <v>60.562974580000002</v>
      </c>
      <c r="Q1392">
        <v>166.33664039999999</v>
      </c>
    </row>
    <row r="1393" spans="1:17">
      <c r="A1393" t="s">
        <v>11206</v>
      </c>
      <c r="B1393" s="14" t="s">
        <v>11207</v>
      </c>
      <c r="C1393">
        <v>599.42610960000002</v>
      </c>
      <c r="D1393">
        <v>25.091165220000001</v>
      </c>
      <c r="E1393">
        <v>22.576735859999999</v>
      </c>
      <c r="F1393">
        <v>16.140613399999999</v>
      </c>
      <c r="G1393">
        <v>26.548182669999999</v>
      </c>
      <c r="H1393">
        <v>35.646852029999998</v>
      </c>
      <c r="I1393">
        <v>204.5259945</v>
      </c>
      <c r="J1393">
        <v>45.510749820000001</v>
      </c>
      <c r="K1393">
        <v>166.19974740000001</v>
      </c>
      <c r="L1393">
        <v>419.57245130000001</v>
      </c>
      <c r="M1393">
        <v>211.91616529999999</v>
      </c>
      <c r="N1393">
        <v>41.12975118</v>
      </c>
      <c r="O1393">
        <v>202.4158023</v>
      </c>
      <c r="P1393">
        <v>24.108892050000001</v>
      </c>
      <c r="Q1393">
        <v>100.3459354</v>
      </c>
    </row>
    <row r="1394" spans="1:17">
      <c r="A1394" t="s">
        <v>11206</v>
      </c>
      <c r="B1394" s="14" t="s">
        <v>3379</v>
      </c>
      <c r="C1394">
        <v>12.15407503</v>
      </c>
      <c r="D1394">
        <v>4.5656021019999997</v>
      </c>
      <c r="E1394">
        <v>2.27688559</v>
      </c>
      <c r="F1394">
        <v>2.0140602599999999</v>
      </c>
      <c r="G1394">
        <v>3.2850489440000001</v>
      </c>
      <c r="H1394">
        <v>4.4648862439999997</v>
      </c>
      <c r="I1394">
        <v>3.0825261940000002</v>
      </c>
      <c r="J1394">
        <v>2.344660196</v>
      </c>
      <c r="K1394">
        <v>2.5171206939999999</v>
      </c>
      <c r="L1394">
        <v>6.3440548999999997</v>
      </c>
      <c r="M1394">
        <v>0</v>
      </c>
      <c r="N1394">
        <v>2.3776678160000002</v>
      </c>
      <c r="O1394">
        <v>7.9006541480000001</v>
      </c>
      <c r="P1394">
        <v>2.0613438479999999</v>
      </c>
      <c r="Q1394">
        <v>3.4510207180000001</v>
      </c>
    </row>
    <row r="1395" spans="1:17">
      <c r="A1395" t="s">
        <v>11208</v>
      </c>
      <c r="B1395" s="14" t="s">
        <v>4363</v>
      </c>
      <c r="C1395">
        <v>8.1018294189999995</v>
      </c>
      <c r="D1395">
        <v>3.1530735619999999</v>
      </c>
      <c r="E1395">
        <v>5.3812783810000004</v>
      </c>
      <c r="F1395">
        <v>2.6527219409999998</v>
      </c>
      <c r="G1395">
        <v>4.2727263720000002</v>
      </c>
      <c r="H1395">
        <v>5.4662358769999999</v>
      </c>
      <c r="I1395">
        <v>82.705395440000004</v>
      </c>
      <c r="J1395">
        <v>44.580475999999997</v>
      </c>
      <c r="K1395">
        <v>28.21112304</v>
      </c>
      <c r="L1395">
        <v>6.9178418610000003</v>
      </c>
      <c r="M1395">
        <v>118.10990700000001</v>
      </c>
      <c r="N1395">
        <v>12.76752596</v>
      </c>
      <c r="O1395">
        <v>29.34282657</v>
      </c>
      <c r="P1395">
        <v>3.9751155539999998</v>
      </c>
      <c r="Q1395">
        <v>6.4726140369999996</v>
      </c>
    </row>
    <row r="1396" spans="1:17">
      <c r="A1396" t="s">
        <v>11208</v>
      </c>
      <c r="B1396" s="14" t="s">
        <v>11209</v>
      </c>
      <c r="C1396">
        <v>39.377767059999996</v>
      </c>
      <c r="D1396">
        <v>7.414969803</v>
      </c>
      <c r="E1396">
        <v>5.9174098519999996</v>
      </c>
      <c r="F1396">
        <v>8.4421292230000002</v>
      </c>
      <c r="G1396">
        <v>4.9298574200000003</v>
      </c>
      <c r="H1396">
        <v>11.153386469999999</v>
      </c>
      <c r="I1396">
        <v>32.301769950000001</v>
      </c>
      <c r="J1396">
        <v>13.54062223</v>
      </c>
      <c r="K1396">
        <v>30.36831329</v>
      </c>
      <c r="L1396">
        <v>26.436215220000001</v>
      </c>
      <c r="M1396">
        <v>10.39327505</v>
      </c>
      <c r="N1396">
        <v>9.7083476340000008</v>
      </c>
      <c r="O1396">
        <v>16.353757689999998</v>
      </c>
      <c r="P1396">
        <v>8.7141718909999994</v>
      </c>
      <c r="Q1396">
        <v>15.22661954</v>
      </c>
    </row>
    <row r="1397" spans="1:17">
      <c r="A1397" t="s">
        <v>11210</v>
      </c>
      <c r="B1397" s="14" t="s">
        <v>6909</v>
      </c>
      <c r="C1397">
        <v>36.96025985</v>
      </c>
      <c r="D1397">
        <v>7.7910708929999997</v>
      </c>
      <c r="E1397">
        <v>5.9684013919999996</v>
      </c>
      <c r="F1397">
        <v>6.0962519909999999</v>
      </c>
      <c r="G1397">
        <v>5.1123886699999996</v>
      </c>
      <c r="H1397">
        <v>15.824282459999999</v>
      </c>
      <c r="I1397">
        <v>10.724974270000001</v>
      </c>
      <c r="J1397">
        <v>8.7135327230000001</v>
      </c>
      <c r="K1397">
        <v>9.9233337440000007</v>
      </c>
      <c r="L1397">
        <v>11.43850937</v>
      </c>
      <c r="M1397">
        <v>5.9725738110000002</v>
      </c>
      <c r="N1397">
        <v>5.8463010039999999</v>
      </c>
      <c r="O1397">
        <v>16.080697229999998</v>
      </c>
      <c r="P1397">
        <v>9.9021615040000004</v>
      </c>
      <c r="Q1397">
        <v>12.70383676</v>
      </c>
    </row>
    <row r="1398" spans="1:17">
      <c r="A1398" t="s">
        <v>11211</v>
      </c>
      <c r="B1398" s="14" t="s">
        <v>11212</v>
      </c>
      <c r="C1398">
        <v>2787.5767409999999</v>
      </c>
      <c r="D1398">
        <v>272.96312899999998</v>
      </c>
      <c r="E1398">
        <v>202.21114940000001</v>
      </c>
      <c r="F1398">
        <v>212.41466940000001</v>
      </c>
      <c r="G1398">
        <v>275.6069675</v>
      </c>
      <c r="H1398">
        <v>261.9581531</v>
      </c>
      <c r="I1398">
        <v>1007.0385680000001</v>
      </c>
      <c r="J1398">
        <v>321.84167619999999</v>
      </c>
      <c r="K1398">
        <v>1009.6704590000001</v>
      </c>
      <c r="L1398">
        <v>1213.8033989999999</v>
      </c>
      <c r="M1398">
        <v>1549.7093339999999</v>
      </c>
      <c r="N1398">
        <v>308.36984669999998</v>
      </c>
      <c r="O1398">
        <v>1488.294719</v>
      </c>
      <c r="P1398">
        <v>235.6482537</v>
      </c>
      <c r="Q1398">
        <v>537.53295219999995</v>
      </c>
    </row>
    <row r="1399" spans="1:17">
      <c r="A1399" t="s">
        <v>11213</v>
      </c>
      <c r="B1399" s="14" t="s">
        <v>1281</v>
      </c>
      <c r="C1399">
        <v>4.8749077979999997</v>
      </c>
      <c r="D1399">
        <v>6.0683202759999997</v>
      </c>
      <c r="E1399">
        <v>6.3470561889999999</v>
      </c>
      <c r="F1399">
        <v>5.2769616060000004</v>
      </c>
      <c r="G1399">
        <v>5.732293458</v>
      </c>
      <c r="H1399">
        <v>5.1709310339999996</v>
      </c>
      <c r="I1399">
        <v>7.109173502</v>
      </c>
      <c r="J1399">
        <v>8.4164884880000006</v>
      </c>
      <c r="K1399">
        <v>14.638028070000001</v>
      </c>
      <c r="L1399">
        <v>11.58759899</v>
      </c>
      <c r="M1399">
        <v>2.673603484</v>
      </c>
      <c r="N1399">
        <v>4.8361309700000001</v>
      </c>
      <c r="O1399">
        <v>5.3988543519999999</v>
      </c>
      <c r="P1399">
        <v>5.3983597889999997</v>
      </c>
      <c r="Q1399">
        <v>7.8193936180000003</v>
      </c>
    </row>
    <row r="1400" spans="1:17">
      <c r="A1400" t="s">
        <v>11214</v>
      </c>
      <c r="B1400" s="14" t="s">
        <v>3378</v>
      </c>
      <c r="C1400">
        <v>0.72963662900000004</v>
      </c>
      <c r="D1400">
        <v>0.64655577500000005</v>
      </c>
      <c r="E1400">
        <v>1.2419917730000001</v>
      </c>
      <c r="F1400">
        <v>0.99317774700000006</v>
      </c>
      <c r="G1400">
        <v>0.75596753500000002</v>
      </c>
      <c r="H1400">
        <v>0</v>
      </c>
      <c r="I1400">
        <v>1.0640433840000001</v>
      </c>
      <c r="J1400">
        <v>2.4974004270000001</v>
      </c>
      <c r="K1400">
        <v>0.66199893099999996</v>
      </c>
      <c r="L1400">
        <v>2.3051324640000002</v>
      </c>
      <c r="M1400">
        <v>0</v>
      </c>
      <c r="N1400">
        <v>0.26983117299999998</v>
      </c>
      <c r="O1400">
        <v>2.424170089</v>
      </c>
      <c r="P1400">
        <v>1.532560685</v>
      </c>
      <c r="Q1400">
        <v>2.0063029129999999</v>
      </c>
    </row>
    <row r="1401" spans="1:17">
      <c r="A1401" t="s">
        <v>11215</v>
      </c>
      <c r="B1401" s="14" t="s">
        <v>2557</v>
      </c>
      <c r="C1401">
        <v>2.4082944479999999</v>
      </c>
      <c r="D1401">
        <v>4.8230014280000004</v>
      </c>
      <c r="E1401">
        <v>9.4184014020000006</v>
      </c>
      <c r="F1401">
        <v>6.0186988460000004</v>
      </c>
      <c r="G1401">
        <v>8.9661006089999997</v>
      </c>
      <c r="H1401">
        <v>36.47876539</v>
      </c>
      <c r="I1401">
        <v>13.34583922</v>
      </c>
      <c r="J1401">
        <v>16.14428517</v>
      </c>
      <c r="K1401">
        <v>6.3366284400000001</v>
      </c>
      <c r="L1401">
        <v>4.9303057130000001</v>
      </c>
      <c r="M1401">
        <v>1.109479962</v>
      </c>
      <c r="N1401">
        <v>5.2487523620000003</v>
      </c>
      <c r="O1401">
        <v>2.880504416</v>
      </c>
      <c r="P1401">
        <v>2.6015075909999998</v>
      </c>
      <c r="Q1401">
        <v>6.6883783719999998</v>
      </c>
    </row>
    <row r="1402" spans="1:17">
      <c r="A1402" t="s">
        <v>11216</v>
      </c>
      <c r="B1402" s="14" t="s">
        <v>4364</v>
      </c>
      <c r="C1402">
        <v>7.5187504809999997</v>
      </c>
      <c r="D1402">
        <v>1.850727757</v>
      </c>
      <c r="E1402">
        <v>1.8368162219999999</v>
      </c>
      <c r="F1402">
        <v>2.880818203</v>
      </c>
      <c r="G1402">
        <v>0.81747804300000004</v>
      </c>
      <c r="H1402">
        <v>1.8181280630000001</v>
      </c>
      <c r="I1402">
        <v>2.8427106449999999</v>
      </c>
      <c r="J1402">
        <v>1.20026907</v>
      </c>
      <c r="K1402">
        <v>1.89493288</v>
      </c>
      <c r="L1402">
        <v>2.4633674509999999</v>
      </c>
      <c r="M1402">
        <v>0.53454041299999999</v>
      </c>
      <c r="N1402">
        <v>2.33429134</v>
      </c>
      <c r="O1402">
        <v>3.084019488</v>
      </c>
      <c r="P1402">
        <v>5.5149154180000002</v>
      </c>
      <c r="Q1402">
        <v>2.488600275</v>
      </c>
    </row>
    <row r="1403" spans="1:17">
      <c r="A1403" t="e">
        <v>#N/A</v>
      </c>
      <c r="B1403" s="14" t="s">
        <v>11217</v>
      </c>
      <c r="C1403">
        <v>8562.6273729999994</v>
      </c>
      <c r="D1403">
        <v>458.41148340000001</v>
      </c>
      <c r="E1403">
        <v>348.67928089999998</v>
      </c>
      <c r="F1403">
        <v>258.94256999999999</v>
      </c>
      <c r="G1403">
        <v>484.01759709999999</v>
      </c>
      <c r="H1403">
        <v>735.65693880000003</v>
      </c>
      <c r="I1403">
        <v>1685.0145749999999</v>
      </c>
      <c r="J1403">
        <v>504.59296669999998</v>
      </c>
      <c r="K1403">
        <v>2146.5033629999998</v>
      </c>
      <c r="L1403">
        <v>4985.6385849999997</v>
      </c>
      <c r="M1403">
        <v>2825.1313839999998</v>
      </c>
      <c r="N1403">
        <v>520.99615200000005</v>
      </c>
      <c r="O1403">
        <v>3099.3444399999998</v>
      </c>
      <c r="P1403">
        <v>391.52965999999998</v>
      </c>
      <c r="Q1403">
        <v>1645.9687750000001</v>
      </c>
    </row>
    <row r="1404" spans="1:17">
      <c r="A1404" t="e">
        <v>#N/A</v>
      </c>
      <c r="B1404" s="14" t="s">
        <v>11218</v>
      </c>
      <c r="C1404">
        <v>1.552535083</v>
      </c>
      <c r="D1404">
        <v>0.68787700799999996</v>
      </c>
      <c r="E1404">
        <v>1.4865380859999999</v>
      </c>
      <c r="F1404">
        <v>0.63399090700000005</v>
      </c>
      <c r="G1404">
        <v>0.53618750000000004</v>
      </c>
      <c r="H1404">
        <v>0</v>
      </c>
      <c r="I1404">
        <v>0</v>
      </c>
      <c r="J1404">
        <v>0.39363092199999999</v>
      </c>
      <c r="K1404">
        <v>2.8172285320000001</v>
      </c>
      <c r="L1404">
        <v>2.942943552</v>
      </c>
      <c r="M1404">
        <v>0</v>
      </c>
      <c r="N1404">
        <v>1.1483040879999999</v>
      </c>
      <c r="O1404">
        <v>0</v>
      </c>
      <c r="P1404">
        <v>0.698788411</v>
      </c>
      <c r="Q1404">
        <v>1.06726264</v>
      </c>
    </row>
    <row r="1405" spans="1:17">
      <c r="A1405" t="s">
        <v>11219</v>
      </c>
      <c r="B1405" s="14" t="s">
        <v>11220</v>
      </c>
      <c r="C1405">
        <v>140.8594621</v>
      </c>
      <c r="D1405">
        <v>6.6665413640000004</v>
      </c>
      <c r="E1405">
        <v>5.6537102260000003</v>
      </c>
      <c r="F1405">
        <v>5.1420430499999998</v>
      </c>
      <c r="G1405">
        <v>7.4077004850000003</v>
      </c>
      <c r="H1405">
        <v>22.868618730000001</v>
      </c>
      <c r="I1405">
        <v>7.4697495219999999</v>
      </c>
      <c r="J1405">
        <v>13.067936339999999</v>
      </c>
      <c r="K1405">
        <v>16.556131400000002</v>
      </c>
      <c r="L1405">
        <v>36.410371390000002</v>
      </c>
      <c r="M1405">
        <v>13.519314359999999</v>
      </c>
      <c r="N1405">
        <v>5.7616973600000003</v>
      </c>
      <c r="O1405">
        <v>54.599576650000003</v>
      </c>
      <c r="P1405">
        <v>6.1478934939999998</v>
      </c>
      <c r="Q1405">
        <v>23.327548369999999</v>
      </c>
    </row>
    <row r="1406" spans="1:17">
      <c r="A1406" t="s">
        <v>11221</v>
      </c>
      <c r="B1406" s="14" t="s">
        <v>11222</v>
      </c>
      <c r="C1406">
        <v>1.4142956579999999</v>
      </c>
      <c r="D1406">
        <v>0.62662768599999996</v>
      </c>
      <c r="E1406">
        <v>0.15046390100000001</v>
      </c>
      <c r="F1406">
        <v>0</v>
      </c>
      <c r="G1406">
        <v>0</v>
      </c>
      <c r="H1406">
        <v>0</v>
      </c>
      <c r="I1406">
        <v>0</v>
      </c>
      <c r="J1406">
        <v>0.53787238999999998</v>
      </c>
      <c r="K1406">
        <v>0</v>
      </c>
      <c r="L1406">
        <v>0</v>
      </c>
      <c r="M1406">
        <v>0</v>
      </c>
      <c r="N1406">
        <v>0.17434297200000001</v>
      </c>
      <c r="O1406">
        <v>4.6989050350000001</v>
      </c>
      <c r="P1406">
        <v>0.21218917500000001</v>
      </c>
      <c r="Q1406">
        <v>0</v>
      </c>
    </row>
    <row r="1407" spans="1:17">
      <c r="A1407" t="e">
        <v>#N/A</v>
      </c>
      <c r="B1407" s="14" t="s">
        <v>11223</v>
      </c>
      <c r="C1407">
        <v>431.74589250000002</v>
      </c>
      <c r="D1407">
        <v>69.308819790000001</v>
      </c>
      <c r="E1407">
        <v>92.53073938</v>
      </c>
      <c r="F1407">
        <v>66.434562360000001</v>
      </c>
      <c r="G1407">
        <v>110.21090340000001</v>
      </c>
      <c r="H1407">
        <v>105.73662419999999</v>
      </c>
      <c r="I1407">
        <v>273.74934330000002</v>
      </c>
      <c r="J1407">
        <v>165.51981480000001</v>
      </c>
      <c r="K1407">
        <v>234.6552169</v>
      </c>
      <c r="L1407">
        <v>336.06037229999998</v>
      </c>
      <c r="M1407">
        <v>232.21191469999999</v>
      </c>
      <c r="N1407">
        <v>95.131387500000002</v>
      </c>
      <c r="O1407">
        <v>323.3859223</v>
      </c>
      <c r="P1407">
        <v>71.034077179999997</v>
      </c>
      <c r="Q1407">
        <v>169.18807949999999</v>
      </c>
    </row>
    <row r="1408" spans="1:17">
      <c r="A1408" t="s">
        <v>11224</v>
      </c>
      <c r="B1408" s="14" t="s">
        <v>11225</v>
      </c>
      <c r="C1408">
        <v>8.1294159839999995</v>
      </c>
      <c r="D1408">
        <v>1.6208440529999999</v>
      </c>
      <c r="E1408">
        <v>0.69189699199999999</v>
      </c>
      <c r="F1408">
        <v>0.442628823</v>
      </c>
      <c r="G1408">
        <v>0.70189899099999997</v>
      </c>
      <c r="H1408">
        <v>1.8732866500000001</v>
      </c>
      <c r="I1408">
        <v>1.1855286519999999</v>
      </c>
      <c r="J1408">
        <v>1.855024464</v>
      </c>
      <c r="K1408">
        <v>1.843953715</v>
      </c>
      <c r="L1408">
        <v>1.027326752</v>
      </c>
      <c r="M1408">
        <v>6.2419167959999999</v>
      </c>
      <c r="N1408">
        <v>1.803832012</v>
      </c>
      <c r="O1408">
        <v>5.401890828</v>
      </c>
      <c r="P1408">
        <v>2.5613071289999998</v>
      </c>
      <c r="Q1408">
        <v>2.7942112419999998</v>
      </c>
    </row>
    <row r="1409" spans="1:17">
      <c r="A1409" t="e">
        <v>#N/A</v>
      </c>
      <c r="B1409" s="14" t="s">
        <v>11226</v>
      </c>
      <c r="C1409">
        <v>8.0189190680000006</v>
      </c>
      <c r="D1409">
        <v>1.77645907</v>
      </c>
      <c r="E1409">
        <v>1.279673563</v>
      </c>
      <c r="F1409">
        <v>0</v>
      </c>
      <c r="G1409">
        <v>0</v>
      </c>
      <c r="H1409">
        <v>1.5398537510000001</v>
      </c>
      <c r="I1409">
        <v>0</v>
      </c>
      <c r="J1409">
        <v>2.0331228220000002</v>
      </c>
      <c r="K1409">
        <v>0</v>
      </c>
      <c r="L1409">
        <v>2.5334077179999999</v>
      </c>
      <c r="M1409">
        <v>0</v>
      </c>
      <c r="N1409">
        <v>0.98850772600000003</v>
      </c>
      <c r="O1409">
        <v>13.321167669999999</v>
      </c>
      <c r="P1409">
        <v>3.609276065</v>
      </c>
      <c r="Q1409">
        <v>0</v>
      </c>
    </row>
    <row r="1410" spans="1:17">
      <c r="A1410" t="s">
        <v>11227</v>
      </c>
      <c r="B1410" s="14" t="s">
        <v>1935</v>
      </c>
      <c r="C1410">
        <v>14.52921025</v>
      </c>
      <c r="D1410">
        <v>1.0365326180000001</v>
      </c>
      <c r="E1410">
        <v>0.70736874900000002</v>
      </c>
      <c r="F1410">
        <v>0.46928684900000001</v>
      </c>
      <c r="G1410">
        <v>0.76543403399999999</v>
      </c>
      <c r="H1410">
        <v>4.634252762</v>
      </c>
      <c r="I1410">
        <v>2.513858012</v>
      </c>
      <c r="J1410">
        <v>2.15405544</v>
      </c>
      <c r="K1410">
        <v>2.9045844559999998</v>
      </c>
      <c r="L1410">
        <v>3.889996944</v>
      </c>
      <c r="M1410">
        <v>3.308923096</v>
      </c>
      <c r="N1410">
        <v>1.36605048</v>
      </c>
      <c r="O1410">
        <v>3.5454270550000002</v>
      </c>
      <c r="P1410">
        <v>0.665036556</v>
      </c>
      <c r="Q1410">
        <v>2.7085687510000001</v>
      </c>
    </row>
    <row r="1411" spans="1:17">
      <c r="A1411" t="s">
        <v>11228</v>
      </c>
      <c r="B1411" s="14" t="s">
        <v>6682</v>
      </c>
      <c r="C1411">
        <v>4.1400935539999999</v>
      </c>
      <c r="D1411">
        <v>9.4009857819999993</v>
      </c>
      <c r="E1411">
        <v>7.9832600920000001</v>
      </c>
      <c r="F1411">
        <v>6.128578772</v>
      </c>
      <c r="G1411">
        <v>6.1661562500000002</v>
      </c>
      <c r="H1411">
        <v>1.7887774780000001</v>
      </c>
      <c r="I1411">
        <v>7.5469743759999997</v>
      </c>
      <c r="J1411">
        <v>19.61594096</v>
      </c>
      <c r="K1411">
        <v>14.555680750000001</v>
      </c>
      <c r="L1411">
        <v>9.1558243850000007</v>
      </c>
      <c r="M1411">
        <v>4.9669388039999998</v>
      </c>
      <c r="N1411">
        <v>11.86580891</v>
      </c>
      <c r="O1411">
        <v>1.14626589</v>
      </c>
      <c r="P1411">
        <v>12.500548240000001</v>
      </c>
      <c r="Q1411">
        <v>5.3363131990000001</v>
      </c>
    </row>
    <row r="1412" spans="1:17">
      <c r="A1412" t="s">
        <v>11229</v>
      </c>
      <c r="B1412" s="14" t="s">
        <v>5548</v>
      </c>
      <c r="C1412">
        <v>3.6252318830000001</v>
      </c>
      <c r="D1412">
        <v>5.2202165950000001</v>
      </c>
      <c r="E1412">
        <v>6.4922916720000003</v>
      </c>
      <c r="F1412">
        <v>5.1402579060000004</v>
      </c>
      <c r="G1412">
        <v>5.0080775419999997</v>
      </c>
      <c r="H1412">
        <v>10.790240730000001</v>
      </c>
      <c r="I1412">
        <v>3.0839355419999999</v>
      </c>
      <c r="J1412">
        <v>8.8467613929999995</v>
      </c>
      <c r="K1412">
        <v>8.0858786729999998</v>
      </c>
      <c r="L1412">
        <v>4.1994893119999999</v>
      </c>
      <c r="M1412">
        <v>2.3196003890000001</v>
      </c>
      <c r="N1412">
        <v>5.3999132740000002</v>
      </c>
      <c r="O1412">
        <v>1.6728606079999999</v>
      </c>
      <c r="P1412">
        <v>8.6117450130000002</v>
      </c>
      <c r="Q1412">
        <v>8.5146791139999998</v>
      </c>
    </row>
    <row r="1413" spans="1:17">
      <c r="A1413" t="s">
        <v>11230</v>
      </c>
      <c r="B1413" s="14" t="s">
        <v>4728</v>
      </c>
      <c r="C1413">
        <v>9.6186426689999998</v>
      </c>
      <c r="D1413">
        <v>3.1962771170000002</v>
      </c>
      <c r="E1413">
        <v>3.1366580850000001</v>
      </c>
      <c r="F1413">
        <v>2.5331815600000001</v>
      </c>
      <c r="G1413">
        <v>2.6358706010000001</v>
      </c>
      <c r="H1413">
        <v>5.7017470790000004</v>
      </c>
      <c r="I1413">
        <v>8.5382073649999999</v>
      </c>
      <c r="J1413">
        <v>6.4944119499999999</v>
      </c>
      <c r="K1413">
        <v>5.8812320199999997</v>
      </c>
      <c r="L1413">
        <v>3.3030505689999998</v>
      </c>
      <c r="M1413">
        <v>10.43585279</v>
      </c>
      <c r="N1413">
        <v>4.7428350449999996</v>
      </c>
      <c r="O1413">
        <v>10.652437539999999</v>
      </c>
      <c r="P1413">
        <v>4.078329664</v>
      </c>
      <c r="Q1413">
        <v>2.443626155</v>
      </c>
    </row>
    <row r="1414" spans="1:17">
      <c r="A1414" t="s">
        <v>11231</v>
      </c>
      <c r="B1414" s="14" t="s">
        <v>3905</v>
      </c>
      <c r="C1414">
        <v>5.8066693950000001</v>
      </c>
      <c r="D1414">
        <v>2.8388892590000001</v>
      </c>
      <c r="E1414">
        <v>2.2686673370000001</v>
      </c>
      <c r="F1414">
        <v>2.2076716109999999</v>
      </c>
      <c r="G1414">
        <v>2.212862061</v>
      </c>
      <c r="H1414">
        <v>4.4217133769999997</v>
      </c>
      <c r="I1414">
        <v>2.3359943959999998</v>
      </c>
      <c r="J1414">
        <v>3.337894795</v>
      </c>
      <c r="K1414">
        <v>2.7704454649999999</v>
      </c>
      <c r="L1414">
        <v>6.0095501870000003</v>
      </c>
      <c r="M1414">
        <v>1.5374030219999999</v>
      </c>
      <c r="N1414">
        <v>2.3201774080000002</v>
      </c>
      <c r="O1414">
        <v>3.7697558940000002</v>
      </c>
      <c r="P1414">
        <v>2.2080019759999998</v>
      </c>
      <c r="Q1414">
        <v>2.752890785</v>
      </c>
    </row>
    <row r="1415" spans="1:17">
      <c r="A1415" t="s">
        <v>11232</v>
      </c>
      <c r="B1415" s="14" t="s">
        <v>2450</v>
      </c>
      <c r="C1415">
        <v>9.4775900120000003</v>
      </c>
      <c r="D1415">
        <v>11.08315303</v>
      </c>
      <c r="E1415">
        <v>10.59542107</v>
      </c>
      <c r="F1415">
        <v>10.785955169999999</v>
      </c>
      <c r="G1415">
        <v>12.07329642</v>
      </c>
      <c r="H1415">
        <v>2.1481481219999998</v>
      </c>
      <c r="I1415">
        <v>11.55555919</v>
      </c>
      <c r="J1415">
        <v>14.811659260000001</v>
      </c>
      <c r="K1415">
        <v>15.78835072</v>
      </c>
      <c r="L1415">
        <v>10.20988092</v>
      </c>
      <c r="M1415">
        <v>4.4736085389999998</v>
      </c>
      <c r="N1415">
        <v>5.1137981530000003</v>
      </c>
      <c r="O1415">
        <v>7.3989781319999999</v>
      </c>
      <c r="P1415">
        <v>5.7809974799999999</v>
      </c>
      <c r="Q1415">
        <v>10.46704383</v>
      </c>
    </row>
    <row r="1416" spans="1:17">
      <c r="A1416" t="s">
        <v>11233</v>
      </c>
      <c r="B1416" s="14" t="s">
        <v>5426</v>
      </c>
      <c r="C1416">
        <v>9.7681182339999992</v>
      </c>
      <c r="D1416">
        <v>9.2569624749999999</v>
      </c>
      <c r="E1416">
        <v>5.5424494910000002</v>
      </c>
      <c r="F1416">
        <v>9.6028933769999991</v>
      </c>
      <c r="G1416">
        <v>7.6841798619999997</v>
      </c>
      <c r="H1416">
        <v>6.8777436270000001</v>
      </c>
      <c r="I1416">
        <v>11.079474080000001</v>
      </c>
      <c r="J1416">
        <v>24.697366160000001</v>
      </c>
      <c r="K1416">
        <v>21.417970660000002</v>
      </c>
      <c r="L1416">
        <v>19.88774995</v>
      </c>
      <c r="M1416">
        <v>7.2918055600000002</v>
      </c>
      <c r="N1416">
        <v>5.5523998370000003</v>
      </c>
      <c r="O1416">
        <v>7.2119856520000001</v>
      </c>
      <c r="P1416">
        <v>9.2002549550000001</v>
      </c>
      <c r="Q1416">
        <v>11.19153202</v>
      </c>
    </row>
    <row r="1417" spans="1:17">
      <c r="A1417" t="s">
        <v>11234</v>
      </c>
      <c r="B1417" s="14" t="s">
        <v>11235</v>
      </c>
      <c r="C1417">
        <v>2.135686529</v>
      </c>
      <c r="D1417">
        <v>6.349849957</v>
      </c>
      <c r="E1417">
        <v>6.0749083190000004</v>
      </c>
      <c r="F1417">
        <v>6.1048803280000001</v>
      </c>
      <c r="G1417">
        <v>6.0365605779999996</v>
      </c>
      <c r="H1417">
        <v>2.9355295789999998</v>
      </c>
      <c r="I1417">
        <v>6.0651052099999996</v>
      </c>
      <c r="J1417">
        <v>18.153949570000002</v>
      </c>
      <c r="K1417">
        <v>11.830212789999999</v>
      </c>
      <c r="L1417">
        <v>5.255752212</v>
      </c>
      <c r="M1417">
        <v>1.726126147</v>
      </c>
      <c r="N1417">
        <v>13.88404034</v>
      </c>
      <c r="O1417">
        <v>2.9876543720000002</v>
      </c>
      <c r="P1417">
        <v>22.63181788</v>
      </c>
      <c r="Q1417">
        <v>6.4907230330000001</v>
      </c>
    </row>
    <row r="1418" spans="1:17">
      <c r="A1418" t="s">
        <v>11236</v>
      </c>
      <c r="B1418" s="14" t="s">
        <v>5824</v>
      </c>
      <c r="C1418">
        <v>1.807892635</v>
      </c>
      <c r="D1418">
        <v>3.375716626</v>
      </c>
      <c r="E1418">
        <v>3.5445117009999998</v>
      </c>
      <c r="F1418">
        <v>3.4804078710000002</v>
      </c>
      <c r="G1418">
        <v>3.6570737179999999</v>
      </c>
      <c r="H1418">
        <v>4.8603138719999999</v>
      </c>
      <c r="I1418">
        <v>7.9094556970000003</v>
      </c>
      <c r="J1418">
        <v>3.5032905909999998</v>
      </c>
      <c r="K1418">
        <v>3.3977643679999998</v>
      </c>
      <c r="L1418">
        <v>3.1006121979999999</v>
      </c>
      <c r="M1418">
        <v>0.99152399400000002</v>
      </c>
      <c r="N1418">
        <v>1.910249452</v>
      </c>
      <c r="O1418">
        <v>1.7161729459999999</v>
      </c>
      <c r="P1418">
        <v>3.6423817870000001</v>
      </c>
      <c r="Q1418">
        <v>2.663150677</v>
      </c>
    </row>
    <row r="1419" spans="1:17">
      <c r="A1419" t="s">
        <v>11237</v>
      </c>
      <c r="B1419" s="14" t="s">
        <v>5808</v>
      </c>
      <c r="C1419">
        <v>24.41062853</v>
      </c>
      <c r="D1419">
        <v>4.7410599969999998</v>
      </c>
      <c r="E1419">
        <v>3.0594732570000001</v>
      </c>
      <c r="F1419">
        <v>3.5503490819999999</v>
      </c>
      <c r="G1419">
        <v>2.3097307690000002</v>
      </c>
      <c r="H1419">
        <v>0.64212524800000004</v>
      </c>
      <c r="I1419">
        <v>2.4382532600000002</v>
      </c>
      <c r="J1419">
        <v>6.994518695</v>
      </c>
      <c r="K1419">
        <v>14.411207490000001</v>
      </c>
      <c r="L1419">
        <v>6.3386476509999996</v>
      </c>
      <c r="M1419">
        <v>9.6282198349999994</v>
      </c>
      <c r="N1419">
        <v>3.0915879290000001</v>
      </c>
      <c r="O1419">
        <v>21.479259290000002</v>
      </c>
      <c r="P1419">
        <v>6.2711780490000004</v>
      </c>
      <c r="Q1419">
        <v>9.8844939870000008</v>
      </c>
    </row>
    <row r="1420" spans="1:17">
      <c r="A1420" t="s">
        <v>11238</v>
      </c>
      <c r="B1420" s="14" t="s">
        <v>11239</v>
      </c>
      <c r="C1420">
        <v>0.71448846399999999</v>
      </c>
      <c r="D1420">
        <v>7.9141559E-2</v>
      </c>
      <c r="E1420">
        <v>0.26604516700000003</v>
      </c>
      <c r="F1420">
        <v>4.8627906999999998E-2</v>
      </c>
      <c r="G1420">
        <v>0.49351513800000002</v>
      </c>
      <c r="H1420">
        <v>0.96041051399999999</v>
      </c>
      <c r="I1420">
        <v>0</v>
      </c>
      <c r="J1420">
        <v>0.543455841</v>
      </c>
      <c r="K1420">
        <v>0</v>
      </c>
      <c r="L1420">
        <v>0.67718251299999999</v>
      </c>
      <c r="M1420">
        <v>0</v>
      </c>
      <c r="N1420">
        <v>0.13211457099999999</v>
      </c>
      <c r="O1420">
        <v>0</v>
      </c>
      <c r="P1420">
        <v>0.160793873</v>
      </c>
      <c r="Q1420">
        <v>0.73674358699999998</v>
      </c>
    </row>
    <row r="1421" spans="1:17">
      <c r="A1421" t="s">
        <v>11238</v>
      </c>
      <c r="B1421" s="14" t="s">
        <v>2162</v>
      </c>
      <c r="C1421">
        <v>7.9418140770000001</v>
      </c>
      <c r="D1421">
        <v>15.01666065</v>
      </c>
      <c r="E1421">
        <v>19.409191119999999</v>
      </c>
      <c r="F1421">
        <v>19.367288869999999</v>
      </c>
      <c r="G1421">
        <v>13.7526575</v>
      </c>
      <c r="H1421">
        <v>4.2959083519999997</v>
      </c>
      <c r="I1421">
        <v>27.241470400000001</v>
      </c>
      <c r="J1421">
        <v>44.08591697</v>
      </c>
      <c r="K1421">
        <v>3.0953649900000002</v>
      </c>
      <c r="L1421">
        <v>6.290289424</v>
      </c>
      <c r="M1421">
        <v>3.6501349840000001</v>
      </c>
      <c r="N1421">
        <v>6.4669342820000004</v>
      </c>
      <c r="O1421">
        <v>5.326783281</v>
      </c>
      <c r="P1421">
        <v>4.5479289820000002</v>
      </c>
      <c r="Q1421">
        <v>6.0746091849999999</v>
      </c>
    </row>
    <row r="1422" spans="1:17">
      <c r="A1422" t="s">
        <v>11240</v>
      </c>
      <c r="B1422" s="14" t="s">
        <v>2173</v>
      </c>
      <c r="C1422">
        <v>31.32689388</v>
      </c>
      <c r="D1422">
        <v>21.735800999999999</v>
      </c>
      <c r="E1422">
        <v>15.73352979</v>
      </c>
      <c r="F1422">
        <v>19.134791159999999</v>
      </c>
      <c r="G1422">
        <v>18.947218670000002</v>
      </c>
      <c r="H1422">
        <v>30.78047282</v>
      </c>
      <c r="I1422">
        <v>5.1018360469999999</v>
      </c>
      <c r="J1422">
        <v>9.0513892120000001</v>
      </c>
      <c r="K1422">
        <v>13.56218372</v>
      </c>
      <c r="L1422">
        <v>18.889837140000001</v>
      </c>
      <c r="M1422">
        <v>28.99835431</v>
      </c>
      <c r="N1422">
        <v>7.7234540909999998</v>
      </c>
      <c r="O1422">
        <v>27.121083509999998</v>
      </c>
      <c r="P1422">
        <v>19.396558110000001</v>
      </c>
      <c r="Q1422">
        <v>19.458125320000001</v>
      </c>
    </row>
    <row r="1423" spans="1:17">
      <c r="A1423" t="s">
        <v>11241</v>
      </c>
      <c r="B1423" s="14" t="s">
        <v>11242</v>
      </c>
      <c r="C1423">
        <v>0</v>
      </c>
      <c r="D1423">
        <v>2.152650403</v>
      </c>
      <c r="E1423">
        <v>0</v>
      </c>
      <c r="F1423">
        <v>0</v>
      </c>
      <c r="G1423">
        <v>0.838975735</v>
      </c>
      <c r="H1423">
        <v>0</v>
      </c>
      <c r="I1423">
        <v>0</v>
      </c>
      <c r="J1423">
        <v>0.61591662000000003</v>
      </c>
      <c r="K1423">
        <v>0</v>
      </c>
      <c r="L1423">
        <v>6.1397881170000002</v>
      </c>
      <c r="M1423">
        <v>0</v>
      </c>
      <c r="N1423">
        <v>2.9945969360000002</v>
      </c>
      <c r="O1423">
        <v>0</v>
      </c>
      <c r="P1423">
        <v>1.45786445</v>
      </c>
      <c r="Q1423">
        <v>0</v>
      </c>
    </row>
    <row r="1424" spans="1:17">
      <c r="A1424" t="e">
        <v>#N/A</v>
      </c>
      <c r="B1424" s="14" t="s">
        <v>11243</v>
      </c>
      <c r="C1424">
        <v>83.260954029999994</v>
      </c>
      <c r="D1424">
        <v>60.745826889999996</v>
      </c>
      <c r="E1424">
        <v>14.88136514</v>
      </c>
      <c r="F1424">
        <v>27.804705169999998</v>
      </c>
      <c r="G1424">
        <v>19.553547380000001</v>
      </c>
      <c r="H1424">
        <v>32.829516400000003</v>
      </c>
      <c r="I1424">
        <v>27.522111389999999</v>
      </c>
      <c r="J1424">
        <v>25.47278815</v>
      </c>
      <c r="K1424">
        <v>43.311102089999999</v>
      </c>
      <c r="L1424">
        <v>55.41488872</v>
      </c>
      <c r="M1424">
        <v>29.833677590000001</v>
      </c>
      <c r="N1424">
        <v>17.10623249</v>
      </c>
      <c r="O1424">
        <v>62.702593</v>
      </c>
      <c r="P1424">
        <v>19.98685133</v>
      </c>
      <c r="Q1424">
        <v>36.631208020000003</v>
      </c>
    </row>
    <row r="1425" spans="1:17">
      <c r="A1425" t="s">
        <v>11244</v>
      </c>
      <c r="B1425" s="14" t="s">
        <v>4367</v>
      </c>
      <c r="C1425">
        <v>4.7944249619999999</v>
      </c>
      <c r="D1425">
        <v>1.931137565</v>
      </c>
      <c r="E1425">
        <v>3.2227064900000002</v>
      </c>
      <c r="F1425">
        <v>2.788444793</v>
      </c>
      <c r="G1425">
        <v>2.145032949</v>
      </c>
      <c r="H1425">
        <v>2.0924134080000001</v>
      </c>
      <c r="I1425">
        <v>9.5342779190000009</v>
      </c>
      <c r="J1425">
        <v>5.1662240989999999</v>
      </c>
      <c r="K1425">
        <v>2.273852792</v>
      </c>
      <c r="L1425">
        <v>3.16709387</v>
      </c>
      <c r="M1425">
        <v>1.6732948459999999</v>
      </c>
      <c r="N1425">
        <v>1.3969518160000001</v>
      </c>
      <c r="O1425">
        <v>2.1721587389999999</v>
      </c>
      <c r="P1425">
        <v>2.4849087989999998</v>
      </c>
      <c r="Q1425">
        <v>2.996220181</v>
      </c>
    </row>
    <row r="1426" spans="1:17">
      <c r="A1426" t="e">
        <v>#N/A</v>
      </c>
      <c r="B1426" s="14" t="s">
        <v>11245</v>
      </c>
      <c r="C1426">
        <v>0</v>
      </c>
      <c r="D1426">
        <v>0.79554471400000004</v>
      </c>
      <c r="E1426">
        <v>1.5281898780000001</v>
      </c>
      <c r="F1426">
        <v>0.97763235599999998</v>
      </c>
      <c r="G1426">
        <v>0.62011249999999996</v>
      </c>
      <c r="H1426">
        <v>0</v>
      </c>
      <c r="I1426">
        <v>0</v>
      </c>
      <c r="J1426">
        <v>2.2762135940000001</v>
      </c>
      <c r="K1426">
        <v>3.2581860420000002</v>
      </c>
      <c r="L1426">
        <v>6.8071563910000004</v>
      </c>
      <c r="M1426">
        <v>0</v>
      </c>
      <c r="N1426">
        <v>1.328038641</v>
      </c>
      <c r="O1426">
        <v>0</v>
      </c>
      <c r="P1426">
        <v>1.0775519849999999</v>
      </c>
      <c r="Q1426">
        <v>7.4058746659999999</v>
      </c>
    </row>
    <row r="1427" spans="1:17">
      <c r="A1427" t="s">
        <v>11171</v>
      </c>
      <c r="B1427" s="14" t="s">
        <v>11246</v>
      </c>
      <c r="C1427">
        <v>29.130969480000001</v>
      </c>
      <c r="D1427">
        <v>2.6573174060000002</v>
      </c>
      <c r="E1427">
        <v>3.6460961809999999</v>
      </c>
      <c r="F1427">
        <v>3.9652930620000002</v>
      </c>
      <c r="G1427">
        <v>2.95904305</v>
      </c>
      <c r="H1427">
        <v>3.9486706150000002</v>
      </c>
      <c r="I1427">
        <v>2.4989566609999998</v>
      </c>
      <c r="J1427">
        <v>8.0375841010000002</v>
      </c>
      <c r="K1427">
        <v>13.9926247</v>
      </c>
      <c r="L1427">
        <v>15.158398050000001</v>
      </c>
      <c r="M1427">
        <v>13.157235399999999</v>
      </c>
      <c r="N1427">
        <v>4.6472168209999998</v>
      </c>
      <c r="O1427">
        <v>13.28431797</v>
      </c>
      <c r="P1427">
        <v>4.1134764559999999</v>
      </c>
      <c r="Q1427">
        <v>4.7118981279999996</v>
      </c>
    </row>
    <row r="1428" spans="1:17">
      <c r="A1428" t="e">
        <v>#N/A</v>
      </c>
      <c r="B1428" s="14" t="s">
        <v>11247</v>
      </c>
      <c r="C1428">
        <v>11.98957738</v>
      </c>
      <c r="D1428">
        <v>0</v>
      </c>
      <c r="E1428">
        <v>0.70863643499999995</v>
      </c>
      <c r="F1428">
        <v>0</v>
      </c>
      <c r="G1428">
        <v>0.92016693500000002</v>
      </c>
      <c r="H1428">
        <v>1.023257654</v>
      </c>
      <c r="I1428">
        <v>0</v>
      </c>
      <c r="J1428">
        <v>1.1821625440000001</v>
      </c>
      <c r="K1428">
        <v>2.4173638369999999</v>
      </c>
      <c r="L1428">
        <v>9.2591965960000007</v>
      </c>
      <c r="M1428">
        <v>0</v>
      </c>
      <c r="N1428">
        <v>0</v>
      </c>
      <c r="O1428">
        <v>13.27819616</v>
      </c>
      <c r="P1428">
        <v>0</v>
      </c>
      <c r="Q1428">
        <v>2.747340602</v>
      </c>
    </row>
    <row r="1429" spans="1:17">
      <c r="A1429" t="s">
        <v>11248</v>
      </c>
      <c r="B1429" s="14" t="s">
        <v>11249</v>
      </c>
      <c r="C1429">
        <v>69.725347479999996</v>
      </c>
      <c r="D1429">
        <v>8.0929795680000005</v>
      </c>
      <c r="E1429">
        <v>4.991320666</v>
      </c>
      <c r="F1429">
        <v>3.8367789810000001</v>
      </c>
      <c r="G1429">
        <v>7.6852739110000003</v>
      </c>
      <c r="H1429">
        <v>13.175533550000001</v>
      </c>
      <c r="I1429">
        <v>87.889887939999994</v>
      </c>
      <c r="J1429">
        <v>8.6510425949999998</v>
      </c>
      <c r="K1429">
        <v>92.621290000000002</v>
      </c>
      <c r="L1429">
        <v>53.313045670000001</v>
      </c>
      <c r="M1429">
        <v>97.177142889999999</v>
      </c>
      <c r="N1429">
        <v>7.8865339140000001</v>
      </c>
      <c r="O1429">
        <v>72.701154869999996</v>
      </c>
      <c r="P1429">
        <v>7.6231843379999997</v>
      </c>
      <c r="Q1429">
        <v>23.200861660000001</v>
      </c>
    </row>
    <row r="1430" spans="1:17">
      <c r="A1430" t="s">
        <v>11250</v>
      </c>
      <c r="B1430" s="14" t="s">
        <v>3381</v>
      </c>
      <c r="C1430">
        <v>65.995898089999997</v>
      </c>
      <c r="D1430">
        <v>9.3407479650000003</v>
      </c>
      <c r="E1430">
        <v>7.8899432000000003</v>
      </c>
      <c r="F1430">
        <v>6.17036725</v>
      </c>
      <c r="G1430">
        <v>6.9931573089999999</v>
      </c>
      <c r="H1430">
        <v>20.35366011</v>
      </c>
      <c r="I1430">
        <v>18.4709</v>
      </c>
      <c r="J1430">
        <v>14.45092504</v>
      </c>
      <c r="K1430">
        <v>29.48540032</v>
      </c>
      <c r="L1430">
        <v>30.11667658</v>
      </c>
      <c r="M1430">
        <v>9.2772314599999994</v>
      </c>
      <c r="N1430">
        <v>8.6695877380000006</v>
      </c>
      <c r="O1430">
        <v>30.453759030000001</v>
      </c>
      <c r="P1430">
        <v>9.9014764700000004</v>
      </c>
      <c r="Q1430">
        <v>17.070172500000002</v>
      </c>
    </row>
    <row r="1431" spans="1:17">
      <c r="A1431" t="e">
        <v>#N/A</v>
      </c>
      <c r="B1431" s="14" t="s">
        <v>11251</v>
      </c>
      <c r="C1431">
        <v>22.084188879999999</v>
      </c>
      <c r="D1431">
        <v>1.4677161839999999</v>
      </c>
      <c r="E1431">
        <v>0.234948979</v>
      </c>
      <c r="F1431">
        <v>1.503044397</v>
      </c>
      <c r="G1431">
        <v>0</v>
      </c>
      <c r="H1431">
        <v>0.84815474000000002</v>
      </c>
      <c r="I1431">
        <v>6.4411610179999998</v>
      </c>
      <c r="J1431">
        <v>1.399810499</v>
      </c>
      <c r="K1431">
        <v>17.031427040000001</v>
      </c>
      <c r="L1431">
        <v>2.7908127810000001</v>
      </c>
      <c r="M1431">
        <v>12.717488230000001</v>
      </c>
      <c r="N1431">
        <v>4.3557773610000003</v>
      </c>
      <c r="O1431">
        <v>2.445775883</v>
      </c>
      <c r="P1431">
        <v>2.3193298069999999</v>
      </c>
      <c r="Q1431">
        <v>0</v>
      </c>
    </row>
    <row r="1432" spans="1:17">
      <c r="A1432" t="s">
        <v>11252</v>
      </c>
      <c r="B1432" s="14" t="s">
        <v>11253</v>
      </c>
      <c r="C1432">
        <v>29.784849520000002</v>
      </c>
      <c r="D1432">
        <v>65.562243789999997</v>
      </c>
      <c r="E1432">
        <v>6.6521206450000001</v>
      </c>
      <c r="F1432">
        <v>2.3578192109999998</v>
      </c>
      <c r="G1432">
        <v>15.867584559999999</v>
      </c>
      <c r="H1432">
        <v>8.2750401579999995</v>
      </c>
      <c r="I1432">
        <v>5.544999485</v>
      </c>
      <c r="J1432">
        <v>2.5707824119999998</v>
      </c>
      <c r="K1432">
        <v>17.249220220000002</v>
      </c>
      <c r="L1432">
        <v>48.851357630000003</v>
      </c>
      <c r="M1432">
        <v>9.7316431679999997</v>
      </c>
      <c r="N1432">
        <v>2.187357762</v>
      </c>
      <c r="O1432">
        <v>12.63296413</v>
      </c>
      <c r="P1432">
        <v>17.36760258</v>
      </c>
      <c r="Q1432">
        <v>12.633550899999999</v>
      </c>
    </row>
    <row r="1433" spans="1:17">
      <c r="A1433" t="s">
        <v>11252</v>
      </c>
      <c r="B1433" s="14" t="s">
        <v>11254</v>
      </c>
      <c r="C1433">
        <v>1361.070334</v>
      </c>
      <c r="D1433">
        <v>277.6843222</v>
      </c>
      <c r="E1433">
        <v>261.13751680000001</v>
      </c>
      <c r="F1433">
        <v>299.67529839999997</v>
      </c>
      <c r="G1433">
        <v>245.07544720000001</v>
      </c>
      <c r="H1433">
        <v>408.79863879999999</v>
      </c>
      <c r="I1433">
        <v>1501.3802009999999</v>
      </c>
      <c r="J1433">
        <v>441.68161529999998</v>
      </c>
      <c r="K1433">
        <v>1540.984328</v>
      </c>
      <c r="L1433">
        <v>825.08807569999999</v>
      </c>
      <c r="M1433">
        <v>1317.4840160000001</v>
      </c>
      <c r="N1433">
        <v>368.90481829999999</v>
      </c>
      <c r="O1433">
        <v>1603.9811609999999</v>
      </c>
      <c r="P1433">
        <v>416.69769969999999</v>
      </c>
      <c r="Q1433">
        <v>683.73955539999997</v>
      </c>
    </row>
    <row r="1434" spans="1:17">
      <c r="A1434" t="s">
        <v>11150</v>
      </c>
      <c r="B1434" s="14" t="s">
        <v>2783</v>
      </c>
      <c r="C1434">
        <v>7.8396841960000003</v>
      </c>
      <c r="D1434">
        <v>10.14039389</v>
      </c>
      <c r="E1434">
        <v>11.138567070000001</v>
      </c>
      <c r="F1434">
        <v>14.01043552</v>
      </c>
      <c r="G1434">
        <v>9.2580176059999992</v>
      </c>
      <c r="H1434">
        <v>14.568732669999999</v>
      </c>
      <c r="I1434">
        <v>18.43994352</v>
      </c>
      <c r="J1434">
        <v>25.80777385</v>
      </c>
      <c r="K1434">
        <v>22.02717324</v>
      </c>
      <c r="L1434">
        <v>14.54110872</v>
      </c>
      <c r="M1434">
        <v>9.7087989350000008</v>
      </c>
      <c r="N1434">
        <v>12.594544859999999</v>
      </c>
      <c r="O1434">
        <v>5.6014707909999997</v>
      </c>
      <c r="P1434">
        <v>19.122753530000001</v>
      </c>
      <c r="Q1434">
        <v>15.12467361</v>
      </c>
    </row>
    <row r="1435" spans="1:17">
      <c r="A1435" t="s">
        <v>11255</v>
      </c>
      <c r="B1435" s="14" t="s">
        <v>11256</v>
      </c>
      <c r="C1435">
        <v>8.4280475920000004</v>
      </c>
      <c r="D1435">
        <v>1.8670947369999999</v>
      </c>
      <c r="E1435">
        <v>1.7932840400000001</v>
      </c>
      <c r="F1435">
        <v>2.0076378739999998</v>
      </c>
      <c r="G1435">
        <v>0.72768303599999995</v>
      </c>
      <c r="H1435">
        <v>4.8552531539999997</v>
      </c>
      <c r="I1435">
        <v>6.1453934200000004</v>
      </c>
      <c r="J1435">
        <v>1.3355334860000001</v>
      </c>
      <c r="K1435">
        <v>13.38183553</v>
      </c>
      <c r="L1435">
        <v>14.64464768</v>
      </c>
      <c r="M1435">
        <v>16.178029250000002</v>
      </c>
      <c r="N1435">
        <v>3.6362962790000002</v>
      </c>
      <c r="O1435">
        <v>9.3338793899999999</v>
      </c>
      <c r="P1435">
        <v>0.63223713400000003</v>
      </c>
      <c r="Q1435">
        <v>5.7937114730000001</v>
      </c>
    </row>
    <row r="1436" spans="1:17">
      <c r="A1436" t="s">
        <v>11255</v>
      </c>
      <c r="B1436" s="14" t="s">
        <v>11257</v>
      </c>
      <c r="C1436">
        <v>419.8572375</v>
      </c>
      <c r="D1436">
        <v>65.566143519999997</v>
      </c>
      <c r="E1436">
        <v>55.651581380000003</v>
      </c>
      <c r="F1436">
        <v>46.220285269999998</v>
      </c>
      <c r="G1436">
        <v>70.124388539999998</v>
      </c>
      <c r="H1436">
        <v>70.491082829999996</v>
      </c>
      <c r="I1436">
        <v>304.47010289999997</v>
      </c>
      <c r="J1436">
        <v>94.816941819999997</v>
      </c>
      <c r="K1436">
        <v>224.81483689999999</v>
      </c>
      <c r="L1436">
        <v>311.67952179999997</v>
      </c>
      <c r="M1436">
        <v>1387.2660080000001</v>
      </c>
      <c r="N1436">
        <v>68.725999669999993</v>
      </c>
      <c r="O1436">
        <v>879.14772879999998</v>
      </c>
      <c r="P1436">
        <v>53.353789239999998</v>
      </c>
      <c r="Q1436">
        <v>578.82396349999999</v>
      </c>
    </row>
    <row r="1437" spans="1:17">
      <c r="A1437" t="s">
        <v>11258</v>
      </c>
      <c r="B1437" s="14" t="s">
        <v>11259</v>
      </c>
      <c r="C1437">
        <v>225.5320988</v>
      </c>
      <c r="D1437">
        <v>12.435213490000001</v>
      </c>
      <c r="E1437">
        <v>9.3842727929999992</v>
      </c>
      <c r="F1437">
        <v>7.5042774889999997</v>
      </c>
      <c r="G1437">
        <v>10.212289589999999</v>
      </c>
      <c r="H1437">
        <v>10.00904938</v>
      </c>
      <c r="I1437">
        <v>57.008965179999997</v>
      </c>
      <c r="J1437">
        <v>21.093649280000001</v>
      </c>
      <c r="K1437">
        <v>65.934772140000007</v>
      </c>
      <c r="L1437">
        <v>60.168433309999998</v>
      </c>
      <c r="M1437">
        <v>178.93999819999999</v>
      </c>
      <c r="N1437">
        <v>17.051758280000001</v>
      </c>
      <c r="O1437">
        <v>228.6800451</v>
      </c>
      <c r="P1437">
        <v>12.78285273</v>
      </c>
      <c r="Q1437">
        <v>53.057459680000001</v>
      </c>
    </row>
    <row r="1438" spans="1:17">
      <c r="A1438" t="e">
        <v>#N/A</v>
      </c>
      <c r="B1438" s="14" t="s">
        <v>11260</v>
      </c>
      <c r="C1438">
        <v>2.8879323920000002</v>
      </c>
      <c r="D1438">
        <v>0</v>
      </c>
      <c r="E1438">
        <v>0</v>
      </c>
      <c r="F1438">
        <v>0</v>
      </c>
      <c r="G1438">
        <v>0</v>
      </c>
      <c r="H1438">
        <v>4.4365017160000004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0.43328139199999999</v>
      </c>
      <c r="Q1438">
        <v>0</v>
      </c>
    </row>
    <row r="1439" spans="1:17">
      <c r="A1439" t="s">
        <v>11258</v>
      </c>
      <c r="B1439" s="14" t="s">
        <v>11261</v>
      </c>
      <c r="C1439">
        <v>28.980654879999999</v>
      </c>
      <c r="D1439">
        <v>1.6050463530000001</v>
      </c>
      <c r="E1439">
        <v>1.6517089840000001</v>
      </c>
      <c r="F1439">
        <v>0.98620807799999999</v>
      </c>
      <c r="G1439">
        <v>2.8596666669999999</v>
      </c>
      <c r="H1439">
        <v>2.782542743</v>
      </c>
      <c r="I1439">
        <v>15.093948749999999</v>
      </c>
      <c r="J1439">
        <v>4.3299401450000001</v>
      </c>
      <c r="K1439">
        <v>16.903371190000001</v>
      </c>
      <c r="L1439">
        <v>27.467473160000001</v>
      </c>
      <c r="M1439">
        <v>37.748734910000003</v>
      </c>
      <c r="N1439">
        <v>7.0174138719999997</v>
      </c>
      <c r="O1439">
        <v>49.289433270000004</v>
      </c>
      <c r="P1439">
        <v>4.9691620350000001</v>
      </c>
      <c r="Q1439">
        <v>22.056761219999999</v>
      </c>
    </row>
    <row r="1440" spans="1:17">
      <c r="A1440" t="s">
        <v>11262</v>
      </c>
      <c r="B1440" s="14" t="s">
        <v>8108</v>
      </c>
      <c r="C1440">
        <v>5.4041072049999999</v>
      </c>
      <c r="D1440">
        <v>1.0301408270000001</v>
      </c>
      <c r="E1440">
        <v>1.3771613739999999</v>
      </c>
      <c r="F1440">
        <v>0.359248652</v>
      </c>
      <c r="G1440">
        <v>1.3889312229999999</v>
      </c>
      <c r="H1440">
        <v>0.91707053900000002</v>
      </c>
      <c r="I1440">
        <v>3.2989878250000002</v>
      </c>
      <c r="J1440">
        <v>3.4891320370000001</v>
      </c>
      <c r="K1440">
        <v>2.9646914990000002</v>
      </c>
      <c r="L1440">
        <v>5.1616447580000004</v>
      </c>
      <c r="M1440">
        <v>3.1361547870000002</v>
      </c>
      <c r="N1440">
        <v>1.6267058830000001</v>
      </c>
      <c r="O1440">
        <v>12.10904682</v>
      </c>
      <c r="P1440">
        <v>1.2633198480000001</v>
      </c>
      <c r="Q1440">
        <v>8.0346753450000001</v>
      </c>
    </row>
    <row r="1441" spans="1:17">
      <c r="A1441" t="s">
        <v>11263</v>
      </c>
      <c r="B1441" s="14" t="s">
        <v>2896</v>
      </c>
      <c r="C1441">
        <v>0</v>
      </c>
      <c r="D1441">
        <v>1.2992858089999999</v>
      </c>
      <c r="E1441">
        <v>0.71002455799999997</v>
      </c>
      <c r="F1441">
        <v>0.85339357199999999</v>
      </c>
      <c r="G1441">
        <v>0.45400009200000002</v>
      </c>
      <c r="H1441">
        <v>0.46602821700000002</v>
      </c>
      <c r="I1441">
        <v>3.5391687869999999</v>
      </c>
      <c r="J1441">
        <v>3.4611377129999998</v>
      </c>
      <c r="K1441">
        <v>2.9358777260000002</v>
      </c>
      <c r="L1441">
        <v>1.0222957690000001</v>
      </c>
      <c r="M1441">
        <v>1.164627962</v>
      </c>
      <c r="N1441">
        <v>2.7672891370000001</v>
      </c>
      <c r="O1441">
        <v>2.687718453</v>
      </c>
      <c r="P1441">
        <v>2.4273942850000001</v>
      </c>
      <c r="Q1441">
        <v>1.5292901489999999</v>
      </c>
    </row>
    <row r="1442" spans="1:17">
      <c r="A1442" t="s">
        <v>11264</v>
      </c>
      <c r="B1442" s="14" t="s">
        <v>2232</v>
      </c>
      <c r="C1442">
        <v>17.783583669999999</v>
      </c>
      <c r="D1442">
        <v>5.6906188880000004</v>
      </c>
      <c r="E1442">
        <v>4.9611331679999999</v>
      </c>
      <c r="F1442">
        <v>4.2496602640000001</v>
      </c>
      <c r="G1442">
        <v>3.4121022729999999</v>
      </c>
      <c r="H1442">
        <v>11.68667952</v>
      </c>
      <c r="I1442">
        <v>17.865746609999999</v>
      </c>
      <c r="J1442">
        <v>8.0658554430000002</v>
      </c>
      <c r="K1442">
        <v>6.9918489939999997</v>
      </c>
      <c r="L1442">
        <v>7.2414247410000003</v>
      </c>
      <c r="M1442">
        <v>12.13739228</v>
      </c>
      <c r="N1442">
        <v>12.178982749999999</v>
      </c>
      <c r="O1442">
        <v>17.506606319999999</v>
      </c>
      <c r="P1442">
        <v>5.0397467230000004</v>
      </c>
      <c r="Q1442">
        <v>7.3350050519999996</v>
      </c>
    </row>
    <row r="1443" spans="1:17">
      <c r="A1443" t="s">
        <v>11265</v>
      </c>
      <c r="B1443" s="14" t="s">
        <v>3383</v>
      </c>
      <c r="C1443">
        <v>9.5453475020000003</v>
      </c>
      <c r="D1443">
        <v>4.1593235579999996</v>
      </c>
      <c r="E1443">
        <v>3.4241962300000002</v>
      </c>
      <c r="F1443">
        <v>3.6509479570000001</v>
      </c>
      <c r="G1443">
        <v>2.6018664880000002</v>
      </c>
      <c r="H1443">
        <v>8.361979453</v>
      </c>
      <c r="I1443">
        <v>10.583928759999999</v>
      </c>
      <c r="J1443">
        <v>13.01072385</v>
      </c>
      <c r="K1443">
        <v>3.3997786539999999</v>
      </c>
      <c r="L1443">
        <v>4.8350098399999997</v>
      </c>
      <c r="M1443">
        <v>1.8171310789999999</v>
      </c>
      <c r="N1443">
        <v>4.7844906910000002</v>
      </c>
      <c r="O1443">
        <v>4.1935595660000002</v>
      </c>
      <c r="P1443">
        <v>9.2909269749999996</v>
      </c>
      <c r="Q1443">
        <v>5.0433511329999998</v>
      </c>
    </row>
    <row r="1444" spans="1:17">
      <c r="A1444" t="s">
        <v>11266</v>
      </c>
      <c r="B1444" s="14" t="s">
        <v>4368</v>
      </c>
      <c r="C1444">
        <v>149.35455139999999</v>
      </c>
      <c r="D1444">
        <v>39.493731599999997</v>
      </c>
      <c r="E1444">
        <v>20.046493269999999</v>
      </c>
      <c r="F1444">
        <v>14.81890439</v>
      </c>
      <c r="G1444">
        <v>21.507076390000002</v>
      </c>
      <c r="H1444">
        <v>34.949360390000002</v>
      </c>
      <c r="I1444">
        <v>45.36076886</v>
      </c>
      <c r="J1444">
        <v>39.578345740000003</v>
      </c>
      <c r="K1444">
        <v>49.095884599999998</v>
      </c>
      <c r="L1444">
        <v>82.432340460000006</v>
      </c>
      <c r="M1444">
        <v>43.67010509</v>
      </c>
      <c r="N1444">
        <v>19.108380449999999</v>
      </c>
      <c r="O1444">
        <v>64.056035030000004</v>
      </c>
      <c r="P1444">
        <v>47.57343384</v>
      </c>
      <c r="Q1444">
        <v>42.14641091</v>
      </c>
    </row>
    <row r="1445" spans="1:17">
      <c r="A1445" t="s">
        <v>11267</v>
      </c>
      <c r="B1445" s="14" t="s">
        <v>9080</v>
      </c>
      <c r="C1445">
        <v>78.074368140000004</v>
      </c>
      <c r="D1445">
        <v>23.491446509999999</v>
      </c>
      <c r="E1445">
        <v>16.02543829</v>
      </c>
      <c r="F1445">
        <v>15.174613539999999</v>
      </c>
      <c r="G1445">
        <v>18.615455109999999</v>
      </c>
      <c r="H1445">
        <v>34.339881400000003</v>
      </c>
      <c r="I1445">
        <v>38.66011134</v>
      </c>
      <c r="J1445">
        <v>23.98132493</v>
      </c>
      <c r="K1445">
        <v>54.952420699999998</v>
      </c>
      <c r="L1445">
        <v>104.90893060000001</v>
      </c>
      <c r="M1445">
        <v>42.798241009999998</v>
      </c>
      <c r="N1445">
        <v>13.289010040000001</v>
      </c>
      <c r="O1445">
        <v>60.500509139999998</v>
      </c>
      <c r="P1445">
        <v>16.495641580000001</v>
      </c>
      <c r="Q1445">
        <v>36.395042070000002</v>
      </c>
    </row>
    <row r="1446" spans="1:17">
      <c r="A1446" t="s">
        <v>11268</v>
      </c>
      <c r="B1446" s="14" t="s">
        <v>7995</v>
      </c>
      <c r="C1446">
        <v>2.4606216399999998</v>
      </c>
      <c r="D1446">
        <v>7.9040961909999998</v>
      </c>
      <c r="E1446">
        <v>7.4171082699999999</v>
      </c>
      <c r="F1446">
        <v>6.4196563580000001</v>
      </c>
      <c r="G1446">
        <v>7.8607110850000002</v>
      </c>
      <c r="H1446">
        <v>2.83504355</v>
      </c>
      <c r="I1446">
        <v>2.3922484810000002</v>
      </c>
      <c r="J1446">
        <v>11.073654810000001</v>
      </c>
      <c r="K1446">
        <v>8.3719527140000007</v>
      </c>
      <c r="L1446">
        <v>6.9964318419999998</v>
      </c>
      <c r="M1446">
        <v>0.78721294200000003</v>
      </c>
      <c r="N1446">
        <v>5.1059810710000004</v>
      </c>
      <c r="O1446">
        <v>2.725084946</v>
      </c>
      <c r="P1446">
        <v>6.952724946</v>
      </c>
      <c r="Q1446">
        <v>9.0213898609999994</v>
      </c>
    </row>
    <row r="1447" spans="1:17">
      <c r="A1447" t="s">
        <v>11269</v>
      </c>
      <c r="B1447" s="14" t="s">
        <v>11270</v>
      </c>
      <c r="C1447">
        <v>116.836782</v>
      </c>
      <c r="D1447">
        <v>37.211666350000002</v>
      </c>
      <c r="E1447">
        <v>27.304717069999999</v>
      </c>
      <c r="F1447">
        <v>32.952952680000003</v>
      </c>
      <c r="G1447">
        <v>39.848059900000003</v>
      </c>
      <c r="H1447">
        <v>68.612793780000004</v>
      </c>
      <c r="I1447">
        <v>2510.9422519999998</v>
      </c>
      <c r="J1447">
        <v>30.23832024</v>
      </c>
      <c r="K1447">
        <v>684.63400230000002</v>
      </c>
      <c r="L1447">
        <v>131.2884943</v>
      </c>
      <c r="M1447">
        <v>4581.1462350000002</v>
      </c>
      <c r="N1447">
        <v>59.685414790000003</v>
      </c>
      <c r="O1447">
        <v>1217.954221</v>
      </c>
      <c r="P1447">
        <v>24.667157899999999</v>
      </c>
      <c r="Q1447">
        <v>66.745735620000005</v>
      </c>
    </row>
    <row r="1448" spans="1:17">
      <c r="A1448" t="s">
        <v>11271</v>
      </c>
      <c r="B1448" s="14" t="s">
        <v>3079</v>
      </c>
      <c r="C1448">
        <v>8.2449367509999991</v>
      </c>
      <c r="D1448">
        <v>1.9876939280000001</v>
      </c>
      <c r="E1448">
        <v>0.74816694699999997</v>
      </c>
      <c r="F1448">
        <v>0.62716579500000003</v>
      </c>
      <c r="G1448">
        <v>0.66999823800000002</v>
      </c>
      <c r="H1448">
        <v>1.583255383</v>
      </c>
      <c r="I1448">
        <v>4.5973172150000003</v>
      </c>
      <c r="J1448">
        <v>2.951191788</v>
      </c>
      <c r="K1448">
        <v>10.89091253</v>
      </c>
      <c r="L1448">
        <v>8.1208882760000005</v>
      </c>
      <c r="M1448">
        <v>0.46548645500000002</v>
      </c>
      <c r="N1448">
        <v>1.5245540479999999</v>
      </c>
      <c r="O1448">
        <v>6.9825967960000002</v>
      </c>
      <c r="P1448">
        <v>1.9282675709999999</v>
      </c>
      <c r="Q1448">
        <v>3.50072173</v>
      </c>
    </row>
    <row r="1449" spans="1:17">
      <c r="A1449" t="s">
        <v>11272</v>
      </c>
      <c r="B1449" s="14" t="s">
        <v>3384</v>
      </c>
      <c r="C1449">
        <v>8749.841934</v>
      </c>
      <c r="D1449">
        <v>13.65897663</v>
      </c>
      <c r="E1449">
        <v>5.8551262980000001</v>
      </c>
      <c r="F1449">
        <v>3.2669377819999998</v>
      </c>
      <c r="G1449">
        <v>5.0019094439999998</v>
      </c>
      <c r="H1449">
        <v>19.229656609999999</v>
      </c>
      <c r="I1449">
        <v>14.48293119</v>
      </c>
      <c r="J1449">
        <v>7.7637585910000002</v>
      </c>
      <c r="K1449">
        <v>898.05793219999998</v>
      </c>
      <c r="L1449">
        <v>6623.9270210000004</v>
      </c>
      <c r="M1449">
        <v>10.32605674</v>
      </c>
      <c r="N1449">
        <v>5.1010168240000002</v>
      </c>
      <c r="O1449">
        <v>2673.5859380000002</v>
      </c>
      <c r="P1449">
        <v>10.30584539</v>
      </c>
      <c r="Q1449">
        <v>593.66965570000002</v>
      </c>
    </row>
    <row r="1450" spans="1:17">
      <c r="A1450" t="s">
        <v>11273</v>
      </c>
      <c r="B1450" s="14" t="s">
        <v>11274</v>
      </c>
      <c r="C1450">
        <v>3147.6943099999999</v>
      </c>
      <c r="D1450">
        <v>91.049902209999999</v>
      </c>
      <c r="E1450">
        <v>84.927872870000002</v>
      </c>
      <c r="F1450">
        <v>64.013869810000003</v>
      </c>
      <c r="G1450">
        <v>109.18727269999999</v>
      </c>
      <c r="H1450">
        <v>226.14483749999999</v>
      </c>
      <c r="I1450">
        <v>1509.9437459999999</v>
      </c>
      <c r="J1450">
        <v>152.29938229999999</v>
      </c>
      <c r="K1450">
        <v>985.13359539999999</v>
      </c>
      <c r="L1450">
        <v>1656.7880399999999</v>
      </c>
      <c r="M1450">
        <v>2484.3724820000002</v>
      </c>
      <c r="N1450">
        <v>139.32756269999999</v>
      </c>
      <c r="O1450">
        <v>8825.5179110000008</v>
      </c>
      <c r="P1450">
        <v>109.6886051</v>
      </c>
      <c r="Q1450">
        <v>5047.5701429999999</v>
      </c>
    </row>
    <row r="1451" spans="1:17">
      <c r="A1451" t="s">
        <v>11273</v>
      </c>
      <c r="B1451" s="14" t="s">
        <v>11275</v>
      </c>
      <c r="C1451">
        <v>6.8448784309999997</v>
      </c>
      <c r="D1451">
        <v>2.021826345</v>
      </c>
      <c r="E1451">
        <v>3.6410601370000002</v>
      </c>
      <c r="F1451">
        <v>2.1740167029999999</v>
      </c>
      <c r="G1451">
        <v>0.78798826</v>
      </c>
      <c r="H1451">
        <v>2.6288111000000001</v>
      </c>
      <c r="I1451">
        <v>0</v>
      </c>
      <c r="J1451">
        <v>2.892426114</v>
      </c>
      <c r="K1451">
        <v>3.1051773050000002</v>
      </c>
      <c r="L1451">
        <v>10.09164069</v>
      </c>
      <c r="M1451">
        <v>4.3796874749999999</v>
      </c>
      <c r="N1451">
        <v>5.3439492279999996</v>
      </c>
      <c r="O1451">
        <v>12.634256629999999</v>
      </c>
      <c r="P1451">
        <v>1.3692649530000001</v>
      </c>
      <c r="Q1451">
        <v>1.5684633269999999</v>
      </c>
    </row>
    <row r="1452" spans="1:17">
      <c r="A1452" t="e">
        <v>#N/A</v>
      </c>
      <c r="B1452" s="14" t="s">
        <v>11276</v>
      </c>
      <c r="C1452">
        <v>63.264152989999999</v>
      </c>
      <c r="D1452">
        <v>1.5572364620000001</v>
      </c>
      <c r="E1452">
        <v>1.682634599</v>
      </c>
      <c r="F1452">
        <v>1.4352475010000001</v>
      </c>
      <c r="G1452">
        <v>2.4276744680000002</v>
      </c>
      <c r="H1452">
        <v>0.67491462300000005</v>
      </c>
      <c r="I1452">
        <v>15.376558859999999</v>
      </c>
      <c r="J1452">
        <v>3.118896924</v>
      </c>
      <c r="K1452">
        <v>11.958235999999999</v>
      </c>
      <c r="L1452">
        <v>23.318131470000001</v>
      </c>
      <c r="M1452">
        <v>13.493164820000001</v>
      </c>
      <c r="N1452">
        <v>3.032825833</v>
      </c>
      <c r="O1452">
        <v>29.19319724</v>
      </c>
      <c r="P1452">
        <v>2.109250694</v>
      </c>
      <c r="Q1452">
        <v>6.0402523869999998</v>
      </c>
    </row>
    <row r="1453" spans="1:17">
      <c r="A1453" t="s">
        <v>11277</v>
      </c>
      <c r="B1453" s="14" t="s">
        <v>11278</v>
      </c>
      <c r="C1453">
        <v>0</v>
      </c>
      <c r="D1453">
        <v>0.45067804</v>
      </c>
      <c r="E1453">
        <v>0.21643083199999999</v>
      </c>
      <c r="F1453">
        <v>0.27691556899999997</v>
      </c>
      <c r="G1453">
        <v>0</v>
      </c>
      <c r="H1453">
        <v>0.78130510500000006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1.253895269</v>
      </c>
      <c r="O1453">
        <v>0</v>
      </c>
      <c r="P1453">
        <v>0</v>
      </c>
      <c r="Q1453">
        <v>0</v>
      </c>
    </row>
    <row r="1454" spans="1:17">
      <c r="A1454" t="e">
        <v>#N/A</v>
      </c>
      <c r="B1454" s="14" t="s">
        <v>11279</v>
      </c>
      <c r="C1454">
        <v>7.7191463919999999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12.19350444</v>
      </c>
      <c r="M1454">
        <v>0</v>
      </c>
      <c r="N1454">
        <v>0</v>
      </c>
      <c r="O1454">
        <v>0</v>
      </c>
      <c r="P1454">
        <v>0</v>
      </c>
      <c r="Q1454">
        <v>0</v>
      </c>
    </row>
    <row r="1455" spans="1:17">
      <c r="A1455" t="e">
        <v>#N/A</v>
      </c>
      <c r="B1455" s="14" t="s">
        <v>11280</v>
      </c>
      <c r="C1455">
        <v>0</v>
      </c>
      <c r="D1455">
        <v>0.150473096</v>
      </c>
      <c r="E1455">
        <v>0.14452453600000001</v>
      </c>
      <c r="F1455">
        <v>9.2457006999999994E-2</v>
      </c>
      <c r="G1455">
        <v>0.117291016</v>
      </c>
      <c r="H1455">
        <v>0</v>
      </c>
      <c r="I1455">
        <v>0</v>
      </c>
      <c r="J1455">
        <v>0.25832029299999998</v>
      </c>
      <c r="K1455">
        <v>0.30813437100000002</v>
      </c>
      <c r="L1455">
        <v>0</v>
      </c>
      <c r="M1455">
        <v>0</v>
      </c>
      <c r="N1455">
        <v>0</v>
      </c>
      <c r="O1455">
        <v>0</v>
      </c>
      <c r="P1455">
        <v>0.10190664300000001</v>
      </c>
      <c r="Q1455">
        <v>0</v>
      </c>
    </row>
    <row r="1456" spans="1:17">
      <c r="A1456" t="s">
        <v>11281</v>
      </c>
      <c r="B1456" s="14" t="s">
        <v>11282</v>
      </c>
      <c r="C1456">
        <v>64.221549049999993</v>
      </c>
      <c r="D1456">
        <v>0.37688009099999997</v>
      </c>
      <c r="E1456">
        <v>0.18099056199999999</v>
      </c>
      <c r="F1456">
        <v>0</v>
      </c>
      <c r="G1456">
        <v>7.3442778E-2</v>
      </c>
      <c r="H1456">
        <v>0.32668370000000002</v>
      </c>
      <c r="I1456">
        <v>97.376954859999998</v>
      </c>
      <c r="J1456">
        <v>0.26958245400000003</v>
      </c>
      <c r="K1456">
        <v>143.9339756</v>
      </c>
      <c r="L1456">
        <v>127.91752169999999</v>
      </c>
      <c r="M1456">
        <v>159.1978058</v>
      </c>
      <c r="N1456">
        <v>2.0447144879999999</v>
      </c>
      <c r="O1456">
        <v>76.305184960000005</v>
      </c>
      <c r="P1456">
        <v>0.127619442</v>
      </c>
      <c r="Q1456">
        <v>2.631335489</v>
      </c>
    </row>
    <row r="1457" spans="1:17">
      <c r="A1457" t="e">
        <v>#N/A</v>
      </c>
      <c r="B1457" s="14" t="s">
        <v>11283</v>
      </c>
      <c r="C1457">
        <v>127.2195809</v>
      </c>
      <c r="D1457">
        <v>0.21679535999999999</v>
      </c>
      <c r="E1457">
        <v>0.104112462</v>
      </c>
      <c r="F1457">
        <v>0.1332082</v>
      </c>
      <c r="G1457">
        <v>0.168988004</v>
      </c>
      <c r="H1457">
        <v>4.1342518960000003</v>
      </c>
      <c r="I1457">
        <v>14.27129278</v>
      </c>
      <c r="J1457">
        <v>0.868413243</v>
      </c>
      <c r="K1457">
        <v>10.210784459999999</v>
      </c>
      <c r="L1457">
        <v>29.680492319999999</v>
      </c>
      <c r="M1457">
        <v>37.569830949999997</v>
      </c>
      <c r="N1457">
        <v>0.24127084300000001</v>
      </c>
      <c r="O1457">
        <v>60.69233423</v>
      </c>
      <c r="P1457">
        <v>0.14682284200000001</v>
      </c>
      <c r="Q1457">
        <v>18.83642687</v>
      </c>
    </row>
    <row r="1458" spans="1:17">
      <c r="A1458" t="e">
        <v>#N/A</v>
      </c>
      <c r="B1458" s="14" t="s">
        <v>11284</v>
      </c>
      <c r="C1458">
        <v>21.306718190000002</v>
      </c>
      <c r="D1458">
        <v>0</v>
      </c>
      <c r="E1458">
        <v>0</v>
      </c>
      <c r="F1458">
        <v>0.17060352200000001</v>
      </c>
      <c r="G1458">
        <v>0.21642773100000001</v>
      </c>
      <c r="H1458">
        <v>0</v>
      </c>
      <c r="I1458">
        <v>1.8277649629999999</v>
      </c>
      <c r="J1458">
        <v>0.23832888899999999</v>
      </c>
      <c r="K1458">
        <v>2.2743028519999999</v>
      </c>
      <c r="L1458">
        <v>9.5031621840000007</v>
      </c>
      <c r="M1458">
        <v>7.2175122890000001</v>
      </c>
      <c r="N1458">
        <v>0.154501208</v>
      </c>
      <c r="O1458">
        <v>7.6342351920000002</v>
      </c>
      <c r="P1458">
        <v>9.4020090000000001E-2</v>
      </c>
      <c r="Q1458">
        <v>2.5847514010000001</v>
      </c>
    </row>
    <row r="1459" spans="1:17">
      <c r="A1459" t="s">
        <v>11285</v>
      </c>
      <c r="B1459" s="14" t="s">
        <v>11286</v>
      </c>
      <c r="C1459">
        <v>2.429260776</v>
      </c>
      <c r="D1459">
        <v>0.53816260100000002</v>
      </c>
      <c r="E1459">
        <v>0.25844387600000002</v>
      </c>
      <c r="F1459">
        <v>1.32267907</v>
      </c>
      <c r="G1459">
        <v>0.41948786799999999</v>
      </c>
      <c r="H1459">
        <v>0</v>
      </c>
      <c r="I1459">
        <v>0</v>
      </c>
      <c r="J1459">
        <v>0</v>
      </c>
      <c r="K1459">
        <v>1.1020335139999999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</row>
    <row r="1460" spans="1:17">
      <c r="A1460" t="e">
        <v>#N/A</v>
      </c>
      <c r="B1460" s="14" t="s">
        <v>11287</v>
      </c>
      <c r="C1460">
        <v>0</v>
      </c>
      <c r="D1460">
        <v>0</v>
      </c>
      <c r="E1460">
        <v>0.196140442</v>
      </c>
      <c r="F1460">
        <v>0</v>
      </c>
      <c r="G1460">
        <v>0</v>
      </c>
      <c r="H1460">
        <v>0.70805775199999998</v>
      </c>
      <c r="I1460">
        <v>0</v>
      </c>
      <c r="J1460">
        <v>0.70115508000000004</v>
      </c>
      <c r="K1460">
        <v>0.83636472100000003</v>
      </c>
      <c r="L1460">
        <v>2.3298303119999999</v>
      </c>
      <c r="M1460">
        <v>0</v>
      </c>
      <c r="N1460">
        <v>0</v>
      </c>
      <c r="O1460">
        <v>2.041786117</v>
      </c>
      <c r="P1460">
        <v>0</v>
      </c>
      <c r="Q1460">
        <v>1.2673743850000001</v>
      </c>
    </row>
    <row r="1461" spans="1:17">
      <c r="A1461" t="e">
        <v>#N/A</v>
      </c>
      <c r="B1461" s="14" t="s">
        <v>11288</v>
      </c>
      <c r="C1461">
        <v>0</v>
      </c>
      <c r="D1461">
        <v>0</v>
      </c>
      <c r="E1461">
        <v>0</v>
      </c>
      <c r="F1461">
        <v>0</v>
      </c>
      <c r="G1461">
        <v>0.33638178099999999</v>
      </c>
      <c r="H1461">
        <v>0.74813649199999999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0.24013277299999999</v>
      </c>
      <c r="O1461">
        <v>0</v>
      </c>
      <c r="P1461">
        <v>0</v>
      </c>
      <c r="Q1461">
        <v>0</v>
      </c>
    </row>
    <row r="1462" spans="1:17">
      <c r="A1462" t="e">
        <v>#N/A</v>
      </c>
      <c r="B1462" s="14" t="s">
        <v>11289</v>
      </c>
      <c r="C1462">
        <v>3.7628640729999998</v>
      </c>
      <c r="D1462">
        <v>0.20840009600000001</v>
      </c>
      <c r="E1462">
        <v>0</v>
      </c>
      <c r="F1462">
        <v>0.12804979599999999</v>
      </c>
      <c r="G1462">
        <v>0.24366607300000001</v>
      </c>
      <c r="H1462">
        <v>0</v>
      </c>
      <c r="I1462">
        <v>0.68593229499999997</v>
      </c>
      <c r="J1462">
        <v>0.119254926</v>
      </c>
      <c r="K1462">
        <v>0.426755575</v>
      </c>
      <c r="L1462">
        <v>1.4859965550000001</v>
      </c>
      <c r="M1462">
        <v>0.90287406999999997</v>
      </c>
      <c r="N1462">
        <v>0</v>
      </c>
      <c r="O1462">
        <v>1.562733793</v>
      </c>
      <c r="P1462">
        <v>0.14113721900000001</v>
      </c>
      <c r="Q1462">
        <v>1.940035505</v>
      </c>
    </row>
    <row r="1463" spans="1:17">
      <c r="A1463" t="s">
        <v>11290</v>
      </c>
      <c r="B1463" s="14" t="s">
        <v>11291</v>
      </c>
      <c r="C1463">
        <v>6.9158380959999999</v>
      </c>
      <c r="D1463">
        <v>2.1449255809999999</v>
      </c>
      <c r="E1463">
        <v>0.84087002799999999</v>
      </c>
      <c r="F1463">
        <v>1.344829198</v>
      </c>
      <c r="G1463">
        <v>0.98950965899999999</v>
      </c>
      <c r="H1463">
        <v>1.7454131749999999</v>
      </c>
      <c r="I1463">
        <v>2.0171004240000001</v>
      </c>
      <c r="J1463">
        <v>1.528003671</v>
      </c>
      <c r="K1463">
        <v>3.5855635870000002</v>
      </c>
      <c r="L1463">
        <v>2.8715994660000002</v>
      </c>
      <c r="M1463">
        <v>2.275761052</v>
      </c>
      <c r="N1463">
        <v>1.412761999</v>
      </c>
      <c r="O1463">
        <v>3.501321264</v>
      </c>
      <c r="P1463">
        <v>1.363696172</v>
      </c>
      <c r="Q1463">
        <v>2.716668538</v>
      </c>
    </row>
    <row r="1464" spans="1:17">
      <c r="A1464" t="e">
        <v>#N/A</v>
      </c>
      <c r="B1464" s="14" t="s">
        <v>11292</v>
      </c>
      <c r="C1464">
        <v>4.1574597180000001</v>
      </c>
      <c r="D1464">
        <v>3.991071636</v>
      </c>
      <c r="E1464">
        <v>6.4871147499999999</v>
      </c>
      <c r="F1464">
        <v>5.0932021220000001</v>
      </c>
      <c r="G1464">
        <v>3.1109670720000002</v>
      </c>
      <c r="H1464">
        <v>0.53223133</v>
      </c>
      <c r="I1464">
        <v>2.0209683059999999</v>
      </c>
      <c r="J1464">
        <v>2.1081709800000001</v>
      </c>
      <c r="K1464">
        <v>1.886030511</v>
      </c>
      <c r="L1464">
        <v>1.7512818450000001</v>
      </c>
      <c r="M1464">
        <v>0</v>
      </c>
      <c r="N1464">
        <v>4.2708177770000004</v>
      </c>
      <c r="O1464">
        <v>1.534765403</v>
      </c>
      <c r="P1464">
        <v>2.7029198280000002</v>
      </c>
      <c r="Q1464">
        <v>2.857971767</v>
      </c>
    </row>
    <row r="1465" spans="1:17">
      <c r="A1465" t="e">
        <v>#N/A</v>
      </c>
      <c r="B1465" s="14" t="s">
        <v>11293</v>
      </c>
      <c r="C1465">
        <v>2701.3226079999999</v>
      </c>
      <c r="D1465">
        <v>1175.732008</v>
      </c>
      <c r="E1465">
        <v>817.39418790000002</v>
      </c>
      <c r="F1465">
        <v>447.0425042</v>
      </c>
      <c r="G1465">
        <v>584.26960499999996</v>
      </c>
      <c r="H1465">
        <v>1128.3034709999999</v>
      </c>
      <c r="I1465">
        <v>1871.5445609999999</v>
      </c>
      <c r="J1465">
        <v>1767.7391709999999</v>
      </c>
      <c r="K1465">
        <v>1504.1013740000001</v>
      </c>
      <c r="L1465">
        <v>1828.23849</v>
      </c>
      <c r="M1465">
        <v>2799.6181999999999</v>
      </c>
      <c r="N1465">
        <v>740.26246719999995</v>
      </c>
      <c r="O1465">
        <v>2972.8405859999998</v>
      </c>
      <c r="P1465">
        <v>463.32177860000002</v>
      </c>
      <c r="Q1465">
        <v>1739.286852</v>
      </c>
    </row>
    <row r="1466" spans="1:17">
      <c r="A1466" t="s">
        <v>11294</v>
      </c>
      <c r="B1466" s="14" t="s">
        <v>7403</v>
      </c>
      <c r="C1466">
        <v>74.106044659999995</v>
      </c>
      <c r="D1466">
        <v>3.3743887890000002</v>
      </c>
      <c r="E1466">
        <v>2.0392753450000001</v>
      </c>
      <c r="F1466">
        <v>2.3995141430000002</v>
      </c>
      <c r="G1466">
        <v>2.6302741140000001</v>
      </c>
      <c r="H1466">
        <v>1.1173990540000001</v>
      </c>
      <c r="I1466">
        <v>5.4908695459999999</v>
      </c>
      <c r="J1466">
        <v>5.0118204830000002</v>
      </c>
      <c r="K1466">
        <v>5.5124511050000002</v>
      </c>
      <c r="L1466">
        <v>15.57211077</v>
      </c>
      <c r="M1466">
        <v>3.2852193660000002</v>
      </c>
      <c r="N1466">
        <v>3.1224226650000002</v>
      </c>
      <c r="O1466">
        <v>15.731822409999999</v>
      </c>
      <c r="P1466">
        <v>2.4650173870000001</v>
      </c>
      <c r="Q1466">
        <v>5.4119459839999999</v>
      </c>
    </row>
    <row r="1467" spans="1:17">
      <c r="A1467" t="s">
        <v>11295</v>
      </c>
      <c r="B1467" s="14" t="s">
        <v>2759</v>
      </c>
      <c r="C1467">
        <v>32.49469165</v>
      </c>
      <c r="D1467">
        <v>2.1395404739999999</v>
      </c>
      <c r="E1467">
        <v>2.0763651749999998</v>
      </c>
      <c r="F1467">
        <v>1.58850373</v>
      </c>
      <c r="G1467">
        <v>2.084665652</v>
      </c>
      <c r="H1467">
        <v>2.4341317880000002</v>
      </c>
      <c r="I1467">
        <v>8.5092365900000004</v>
      </c>
      <c r="J1467">
        <v>4.6295023860000004</v>
      </c>
      <c r="K1467">
        <v>10.953219819999999</v>
      </c>
      <c r="L1467">
        <v>14.620323709999999</v>
      </c>
      <c r="M1467">
        <v>13.517817369999999</v>
      </c>
      <c r="N1467">
        <v>2.2074665840000001</v>
      </c>
      <c r="O1467">
        <v>21.94882771</v>
      </c>
      <c r="P1467">
        <v>2.7017548850000002</v>
      </c>
      <c r="Q1467">
        <v>8.4372246499999992</v>
      </c>
    </row>
    <row r="1468" spans="1:17">
      <c r="A1468" t="s">
        <v>11296</v>
      </c>
      <c r="B1468" s="14" t="s">
        <v>3514</v>
      </c>
      <c r="C1468">
        <v>452.24489729999999</v>
      </c>
      <c r="D1468">
        <v>147.33439300000001</v>
      </c>
      <c r="E1468">
        <v>229.0439035</v>
      </c>
      <c r="F1468">
        <v>103.4610929</v>
      </c>
      <c r="G1468">
        <v>97.234971529999996</v>
      </c>
      <c r="H1468">
        <v>319.39920469999998</v>
      </c>
      <c r="I1468">
        <v>570.84295569999995</v>
      </c>
      <c r="J1468">
        <v>524.65326889999994</v>
      </c>
      <c r="K1468">
        <v>398.82795700000003</v>
      </c>
      <c r="L1468">
        <v>431.43311749999998</v>
      </c>
      <c r="M1468">
        <v>1055.343466</v>
      </c>
      <c r="N1468">
        <v>138.67004710000001</v>
      </c>
      <c r="O1468">
        <v>1019.94106</v>
      </c>
      <c r="P1468">
        <v>37.346596589999997</v>
      </c>
      <c r="Q1468">
        <v>546.01287600000001</v>
      </c>
    </row>
    <row r="1469" spans="1:17">
      <c r="A1469" t="s">
        <v>11297</v>
      </c>
      <c r="B1469" s="14" t="s">
        <v>11298</v>
      </c>
      <c r="C1469">
        <v>310.46297299999998</v>
      </c>
      <c r="D1469">
        <v>1450.8253030000001</v>
      </c>
      <c r="E1469">
        <v>177.29983089999999</v>
      </c>
      <c r="F1469">
        <v>16.34587432</v>
      </c>
      <c r="G1469">
        <v>251.36546060000001</v>
      </c>
      <c r="H1469">
        <v>60.742316049999999</v>
      </c>
      <c r="I1469">
        <v>187.93571940000001</v>
      </c>
      <c r="J1469">
        <v>65.348316510000004</v>
      </c>
      <c r="K1469">
        <v>136.85536759999999</v>
      </c>
      <c r="L1469">
        <v>236.88260539999999</v>
      </c>
      <c r="M1469">
        <v>185.53101620000001</v>
      </c>
      <c r="N1469">
        <v>80.514304839999994</v>
      </c>
      <c r="O1469">
        <v>181.64656059999999</v>
      </c>
      <c r="P1469">
        <v>268.49003620000002</v>
      </c>
      <c r="Q1469">
        <v>100.67087309999999</v>
      </c>
    </row>
    <row r="1470" spans="1:17">
      <c r="A1470" t="s">
        <v>11299</v>
      </c>
      <c r="B1470" s="14" t="s">
        <v>781</v>
      </c>
      <c r="C1470">
        <v>16.32379744</v>
      </c>
      <c r="D1470">
        <v>5.2868261509999996</v>
      </c>
      <c r="E1470">
        <v>6.9183010610000002</v>
      </c>
      <c r="F1470">
        <v>5.3013715880000003</v>
      </c>
      <c r="G1470">
        <v>7.200232143</v>
      </c>
      <c r="H1470">
        <v>5.9625915919999999</v>
      </c>
      <c r="I1470">
        <v>17.983361800000001</v>
      </c>
      <c r="J1470">
        <v>22.70688092</v>
      </c>
      <c r="K1470">
        <v>13.804419810000001</v>
      </c>
      <c r="L1470">
        <v>14.01401692</v>
      </c>
      <c r="M1470">
        <v>7.4929819670000004</v>
      </c>
      <c r="N1470">
        <v>8.5958763170000001</v>
      </c>
      <c r="O1470">
        <v>8.9408739419999996</v>
      </c>
      <c r="P1470">
        <v>4.5121765979999999</v>
      </c>
      <c r="Q1470">
        <v>8.2941553720000005</v>
      </c>
    </row>
    <row r="1471" spans="1:17">
      <c r="A1471" t="s">
        <v>11300</v>
      </c>
      <c r="B1471" s="14" t="s">
        <v>6991</v>
      </c>
      <c r="C1471">
        <v>183.94315660000001</v>
      </c>
      <c r="D1471">
        <v>107.9288995</v>
      </c>
      <c r="E1471">
        <v>84.941887370000003</v>
      </c>
      <c r="F1471">
        <v>146.9164179</v>
      </c>
      <c r="G1471">
        <v>53.467477780000003</v>
      </c>
      <c r="H1471">
        <v>63.288733059999998</v>
      </c>
      <c r="I1471">
        <v>253.11895799999999</v>
      </c>
      <c r="J1471">
        <v>430.9631071</v>
      </c>
      <c r="K1471">
        <v>230.78817799999999</v>
      </c>
      <c r="L1471">
        <v>262.20157949999998</v>
      </c>
      <c r="M1471">
        <v>71.230221520000001</v>
      </c>
      <c r="N1471">
        <v>391.7713991</v>
      </c>
      <c r="O1471">
        <v>124.6140535</v>
      </c>
      <c r="P1471">
        <v>242.80838059999999</v>
      </c>
      <c r="Q1471">
        <v>76.253079889999995</v>
      </c>
    </row>
    <row r="1472" spans="1:17">
      <c r="A1472" t="e">
        <v>#N/A</v>
      </c>
      <c r="B1472" s="14" t="s">
        <v>11301</v>
      </c>
      <c r="C1472">
        <v>0</v>
      </c>
      <c r="D1472">
        <v>0.47899289099999998</v>
      </c>
      <c r="E1472">
        <v>0</v>
      </c>
      <c r="F1472">
        <v>0</v>
      </c>
      <c r="G1472">
        <v>0.37336616500000003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1.066139223</v>
      </c>
      <c r="O1472">
        <v>0</v>
      </c>
      <c r="P1472">
        <v>0.324393922</v>
      </c>
      <c r="Q1472">
        <v>0</v>
      </c>
    </row>
    <row r="1473" spans="1:17">
      <c r="A1473" t="e">
        <v>#N/A</v>
      </c>
      <c r="B1473" s="14" t="s">
        <v>11302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1.6834902899999999</v>
      </c>
      <c r="M1473">
        <v>5.1143447289999999</v>
      </c>
      <c r="N1473">
        <v>0</v>
      </c>
      <c r="O1473">
        <v>0</v>
      </c>
      <c r="P1473">
        <v>0</v>
      </c>
      <c r="Q1473">
        <v>0</v>
      </c>
    </row>
    <row r="1474" spans="1:17">
      <c r="A1474" t="s">
        <v>11303</v>
      </c>
      <c r="B1474" s="14" t="s">
        <v>2340</v>
      </c>
      <c r="C1474">
        <v>7.3676171899999998</v>
      </c>
      <c r="D1474">
        <v>0.60132722500000002</v>
      </c>
      <c r="E1474">
        <v>1.0726027549999999</v>
      </c>
      <c r="F1474">
        <v>0.58061264300000004</v>
      </c>
      <c r="G1474">
        <v>1.0044075699999999</v>
      </c>
      <c r="H1474">
        <v>0.29784964600000002</v>
      </c>
      <c r="I1474">
        <v>5.6549160110000001</v>
      </c>
      <c r="J1474">
        <v>0.98315328899999999</v>
      </c>
      <c r="K1474">
        <v>4.5736977769999996</v>
      </c>
      <c r="L1474">
        <v>9.3105707130000006</v>
      </c>
      <c r="M1474">
        <v>1.4886825029999999</v>
      </c>
      <c r="N1474">
        <v>0.382408623</v>
      </c>
      <c r="O1474">
        <v>2.576676564</v>
      </c>
      <c r="P1474">
        <v>0.407243825</v>
      </c>
      <c r="Q1474">
        <v>0.26656512900000001</v>
      </c>
    </row>
    <row r="1475" spans="1:17">
      <c r="A1475" t="s">
        <v>11304</v>
      </c>
      <c r="B1475" s="14" t="s">
        <v>4948</v>
      </c>
      <c r="C1475">
        <v>13.14627402</v>
      </c>
      <c r="D1475">
        <v>2.3097867929999998</v>
      </c>
      <c r="E1475">
        <v>0.91632680700000002</v>
      </c>
      <c r="F1475">
        <v>1.7277586089999999</v>
      </c>
      <c r="G1475">
        <v>0.704518592</v>
      </c>
      <c r="H1475">
        <v>0.87049910200000002</v>
      </c>
      <c r="I1475">
        <v>2.6443405279999999</v>
      </c>
      <c r="J1475">
        <v>1.551623097</v>
      </c>
      <c r="K1475">
        <v>1.850835649</v>
      </c>
      <c r="L1475">
        <v>2.8643358399999999</v>
      </c>
      <c r="M1475">
        <v>6.9613473810000004</v>
      </c>
      <c r="N1475">
        <v>0.44705288999999998</v>
      </c>
      <c r="O1475">
        <v>69.78381177</v>
      </c>
      <c r="P1475">
        <v>1.836333102</v>
      </c>
      <c r="Q1475">
        <v>2.1813864270000001</v>
      </c>
    </row>
    <row r="1476" spans="1:17">
      <c r="A1476" t="s">
        <v>11304</v>
      </c>
      <c r="B1476" s="14" t="s">
        <v>11305</v>
      </c>
      <c r="C1476">
        <v>0</v>
      </c>
      <c r="D1476">
        <v>5.4081364799999996</v>
      </c>
      <c r="E1476">
        <v>1.9478774919999999</v>
      </c>
      <c r="F1476">
        <v>3.8768179630000001</v>
      </c>
      <c r="G1476">
        <v>2.4590668099999999</v>
      </c>
      <c r="H1476">
        <v>2.3439153159999999</v>
      </c>
      <c r="I1476">
        <v>2.966741651</v>
      </c>
      <c r="J1476">
        <v>3.6105457009999999</v>
      </c>
      <c r="K1476">
        <v>0</v>
      </c>
      <c r="L1476">
        <v>2.5708472410000001</v>
      </c>
      <c r="M1476">
        <v>7.8100830840000004</v>
      </c>
      <c r="N1476">
        <v>0.75233716100000003</v>
      </c>
      <c r="O1476">
        <v>9.0120214799999996</v>
      </c>
      <c r="P1476">
        <v>2.1365254870000001</v>
      </c>
      <c r="Q1476">
        <v>1.39848208</v>
      </c>
    </row>
    <row r="1477" spans="1:17">
      <c r="A1477" t="e">
        <v>#N/A</v>
      </c>
      <c r="B1477" s="14" t="s">
        <v>11306</v>
      </c>
      <c r="C1477">
        <v>0</v>
      </c>
      <c r="D1477">
        <v>1.2157826199999999</v>
      </c>
      <c r="E1477">
        <v>0.14596497999999999</v>
      </c>
      <c r="F1477">
        <v>0.186757011</v>
      </c>
      <c r="G1477">
        <v>0.23692005799999999</v>
      </c>
      <c r="H1477">
        <v>0.526926699</v>
      </c>
      <c r="I1477">
        <v>2.0008257650000001</v>
      </c>
      <c r="J1477">
        <v>0.173929942</v>
      </c>
      <c r="K1477">
        <v>0</v>
      </c>
      <c r="L1477">
        <v>2.6007408139999999</v>
      </c>
      <c r="M1477">
        <v>0</v>
      </c>
      <c r="N1477">
        <v>0.169130059</v>
      </c>
      <c r="O1477">
        <v>0</v>
      </c>
      <c r="P1477">
        <v>0</v>
      </c>
      <c r="Q1477">
        <v>0</v>
      </c>
    </row>
    <row r="1478" spans="1:17">
      <c r="A1478" t="s">
        <v>11307</v>
      </c>
      <c r="B1478" s="14" t="s">
        <v>11308</v>
      </c>
      <c r="C1478">
        <v>9.385780273</v>
      </c>
      <c r="D1478">
        <v>2.772352792</v>
      </c>
      <c r="E1478">
        <v>1.164955352</v>
      </c>
      <c r="F1478">
        <v>1.4905190269999999</v>
      </c>
      <c r="G1478">
        <v>1.080499053</v>
      </c>
      <c r="H1478">
        <v>1.201552548</v>
      </c>
      <c r="I1478">
        <v>13.687467160000001</v>
      </c>
      <c r="J1478">
        <v>6.5441140820000001</v>
      </c>
      <c r="K1478">
        <v>9.2253563110000005</v>
      </c>
      <c r="L1478">
        <v>3.9536514390000002</v>
      </c>
      <c r="M1478">
        <v>3.002740277</v>
      </c>
      <c r="N1478">
        <v>2.6996745099999999</v>
      </c>
      <c r="O1478">
        <v>15.591821250000001</v>
      </c>
      <c r="P1478">
        <v>1.8775527009999999</v>
      </c>
      <c r="Q1478">
        <v>7.5274357399999996</v>
      </c>
    </row>
    <row r="1479" spans="1:17">
      <c r="A1479" t="e">
        <v>#N/A</v>
      </c>
      <c r="B1479" s="14" t="s">
        <v>11309</v>
      </c>
      <c r="C1479">
        <v>45.548639559999998</v>
      </c>
      <c r="D1479">
        <v>1.3454065019999999</v>
      </c>
      <c r="E1479">
        <v>0.64610969100000004</v>
      </c>
      <c r="F1479">
        <v>0.82667441900000005</v>
      </c>
      <c r="G1479">
        <v>0.52435983500000005</v>
      </c>
      <c r="H1479">
        <v>0</v>
      </c>
      <c r="I1479">
        <v>17.713192800000002</v>
      </c>
      <c r="J1479">
        <v>5.0043225339999999</v>
      </c>
      <c r="K1479">
        <v>6.8877094630000002</v>
      </c>
      <c r="L1479">
        <v>5.7560513599999998</v>
      </c>
      <c r="M1479">
        <v>0</v>
      </c>
      <c r="N1479">
        <v>2.6202723190000001</v>
      </c>
      <c r="O1479">
        <v>6.7258836779999998</v>
      </c>
      <c r="P1479">
        <v>4.1002437660000002</v>
      </c>
      <c r="Q1479">
        <v>2.0874401630000001</v>
      </c>
    </row>
    <row r="1480" spans="1:17">
      <c r="A1480" t="e">
        <v>#N/A</v>
      </c>
      <c r="B1480" s="14" t="s">
        <v>11310</v>
      </c>
      <c r="C1480">
        <v>217.20449300000001</v>
      </c>
      <c r="D1480">
        <v>1.582831179</v>
      </c>
      <c r="E1480">
        <v>1.064180667</v>
      </c>
      <c r="F1480">
        <v>0.19451162799999999</v>
      </c>
      <c r="G1480">
        <v>1.233787846</v>
      </c>
      <c r="H1480">
        <v>10.976120160000001</v>
      </c>
      <c r="I1480">
        <v>2.0839050349999999</v>
      </c>
      <c r="J1480">
        <v>1.086911682</v>
      </c>
      <c r="K1480">
        <v>9.0755701159999997</v>
      </c>
      <c r="L1480">
        <v>46.048410879999999</v>
      </c>
      <c r="M1480">
        <v>93.261580359999996</v>
      </c>
      <c r="N1480">
        <v>0.88076380499999996</v>
      </c>
      <c r="O1480">
        <v>99.701334520000003</v>
      </c>
      <c r="P1480">
        <v>0.64317549299999999</v>
      </c>
      <c r="Q1480">
        <v>58.939486960000004</v>
      </c>
    </row>
    <row r="1481" spans="1:17">
      <c r="A1481" t="s">
        <v>11311</v>
      </c>
      <c r="B1481" s="14" t="s">
        <v>11312</v>
      </c>
      <c r="C1481">
        <v>1689.330674</v>
      </c>
      <c r="D1481">
        <v>92.557673030000004</v>
      </c>
      <c r="E1481">
        <v>76.180488830000002</v>
      </c>
      <c r="F1481">
        <v>49.967875960000001</v>
      </c>
      <c r="G1481">
        <v>96.335020830000005</v>
      </c>
      <c r="H1481">
        <v>135.41708019999999</v>
      </c>
      <c r="I1481">
        <v>906.89475419999997</v>
      </c>
      <c r="J1481">
        <v>147.10862299999999</v>
      </c>
      <c r="K1481">
        <v>645.84964100000002</v>
      </c>
      <c r="L1481">
        <v>1169.656565</v>
      </c>
      <c r="M1481">
        <v>1300.3445790000001</v>
      </c>
      <c r="N1481">
        <v>103.3048381</v>
      </c>
      <c r="O1481">
        <v>1592.7364540000001</v>
      </c>
      <c r="P1481">
        <v>94.569364980000003</v>
      </c>
      <c r="Q1481">
        <v>602.64763730000004</v>
      </c>
    </row>
    <row r="1482" spans="1:17">
      <c r="A1482" t="s">
        <v>11311</v>
      </c>
      <c r="B1482" s="14" t="s">
        <v>11313</v>
      </c>
      <c r="C1482">
        <v>352.70240250000001</v>
      </c>
      <c r="D1482">
        <v>12.19835228</v>
      </c>
      <c r="E1482">
        <v>8.8662547860000007</v>
      </c>
      <c r="F1482">
        <v>6.5836052790000004</v>
      </c>
      <c r="G1482">
        <v>12.59219437</v>
      </c>
      <c r="H1482">
        <v>14.86028233</v>
      </c>
      <c r="I1482">
        <v>49.916096469999999</v>
      </c>
      <c r="J1482">
        <v>19.714880619999999</v>
      </c>
      <c r="K1482">
        <v>105.993782</v>
      </c>
      <c r="L1482">
        <v>249.18689610000001</v>
      </c>
      <c r="M1482">
        <v>105.6964577</v>
      </c>
      <c r="N1482">
        <v>20.821891130000001</v>
      </c>
      <c r="O1482">
        <v>244.74945360000001</v>
      </c>
      <c r="P1482">
        <v>14.51297493</v>
      </c>
      <c r="Q1482">
        <v>65.474159209999996</v>
      </c>
    </row>
    <row r="1483" spans="1:17">
      <c r="A1483" t="e">
        <v>#N/A</v>
      </c>
      <c r="B1483" s="14" t="s">
        <v>11314</v>
      </c>
      <c r="C1483">
        <v>64.527239370000004</v>
      </c>
      <c r="D1483">
        <v>2319.0483570000001</v>
      </c>
      <c r="E1483">
        <v>160.24674099999999</v>
      </c>
      <c r="F1483">
        <v>0.25095473400000001</v>
      </c>
      <c r="G1483">
        <v>620.80458980000003</v>
      </c>
      <c r="H1483">
        <v>533.16748689999997</v>
      </c>
      <c r="I1483">
        <v>51.083582810000003</v>
      </c>
      <c r="J1483">
        <v>39.030966130000003</v>
      </c>
      <c r="K1483">
        <v>238.36394540000001</v>
      </c>
      <c r="L1483">
        <v>618.56994789999999</v>
      </c>
      <c r="M1483">
        <v>325.5828386</v>
      </c>
      <c r="N1483">
        <v>85.680231070000005</v>
      </c>
      <c r="O1483">
        <v>177.63539209999999</v>
      </c>
      <c r="P1483">
        <v>360.96788859999998</v>
      </c>
      <c r="Q1483">
        <v>242.06850750000001</v>
      </c>
    </row>
    <row r="1484" spans="1:17">
      <c r="A1484" t="s">
        <v>11315</v>
      </c>
      <c r="B1484" s="14" t="s">
        <v>11316</v>
      </c>
      <c r="C1484">
        <v>252.009028</v>
      </c>
      <c r="D1484">
        <v>7.0995701120000003</v>
      </c>
      <c r="E1484">
        <v>4.1843294269999998</v>
      </c>
      <c r="F1484">
        <v>3.6682766089999999</v>
      </c>
      <c r="G1484">
        <v>5.0308950619999999</v>
      </c>
      <c r="H1484">
        <v>1.1189060770000001</v>
      </c>
      <c r="I1484">
        <v>93.470675229999998</v>
      </c>
      <c r="J1484">
        <v>8.1253197779999997</v>
      </c>
      <c r="K1484">
        <v>79.299766099999999</v>
      </c>
      <c r="L1484">
        <v>111.3716416</v>
      </c>
      <c r="M1484">
        <v>124.4310151</v>
      </c>
      <c r="N1484">
        <v>12.83926834</v>
      </c>
      <c r="O1484">
        <v>246.02262339999999</v>
      </c>
      <c r="P1484">
        <v>5.0266754840000001</v>
      </c>
      <c r="Q1484">
        <v>57.579478219999999</v>
      </c>
    </row>
    <row r="1485" spans="1:17">
      <c r="A1485" t="s">
        <v>11317</v>
      </c>
      <c r="B1485" s="14" t="s">
        <v>11318</v>
      </c>
      <c r="C1485">
        <v>0</v>
      </c>
      <c r="D1485">
        <v>0.50267935200000002</v>
      </c>
      <c r="E1485">
        <v>0</v>
      </c>
      <c r="F1485">
        <v>0.308867365</v>
      </c>
      <c r="G1485">
        <v>0</v>
      </c>
      <c r="H1485">
        <v>0</v>
      </c>
      <c r="I1485">
        <v>3.3090579959999999</v>
      </c>
      <c r="J1485">
        <v>0</v>
      </c>
      <c r="K1485">
        <v>0</v>
      </c>
      <c r="L1485">
        <v>1.433741731</v>
      </c>
      <c r="M1485">
        <v>0</v>
      </c>
      <c r="N1485">
        <v>0</v>
      </c>
      <c r="O1485">
        <v>0</v>
      </c>
      <c r="P1485">
        <v>0.34043538000000001</v>
      </c>
      <c r="Q1485">
        <v>0</v>
      </c>
    </row>
    <row r="1486" spans="1:17">
      <c r="A1486" t="s">
        <v>11317</v>
      </c>
      <c r="B1486" s="14" t="s">
        <v>11319</v>
      </c>
      <c r="C1486">
        <v>0</v>
      </c>
      <c r="D1486">
        <v>0.84710779700000005</v>
      </c>
      <c r="E1486">
        <v>0.81361961100000002</v>
      </c>
      <c r="F1486">
        <v>1.3012467700000001</v>
      </c>
      <c r="G1486">
        <v>1.650762442</v>
      </c>
      <c r="H1486">
        <v>2.2028463380000001</v>
      </c>
      <c r="I1486">
        <v>2.7881877560000001</v>
      </c>
      <c r="J1486">
        <v>0.96949838300000002</v>
      </c>
      <c r="K1486">
        <v>3.4693647670000001</v>
      </c>
      <c r="L1486">
        <v>2.416120324</v>
      </c>
      <c r="M1486">
        <v>0</v>
      </c>
      <c r="N1486">
        <v>1.8854869590000001</v>
      </c>
      <c r="O1486">
        <v>0</v>
      </c>
      <c r="P1486">
        <v>0.28684832900000001</v>
      </c>
      <c r="Q1486">
        <v>1.314314177</v>
      </c>
    </row>
    <row r="1487" spans="1:17">
      <c r="A1487" t="s">
        <v>11311</v>
      </c>
      <c r="B1487" s="14" t="s">
        <v>11320</v>
      </c>
      <c r="C1487">
        <v>283.43285520000001</v>
      </c>
      <c r="D1487">
        <v>29.77663824</v>
      </c>
      <c r="E1487">
        <v>21.035137200000001</v>
      </c>
      <c r="F1487">
        <v>19.754399079999999</v>
      </c>
      <c r="G1487">
        <v>25.228633550000001</v>
      </c>
      <c r="H1487">
        <v>46.010394269999999</v>
      </c>
      <c r="I1487">
        <v>102.2686226</v>
      </c>
      <c r="J1487">
        <v>121.86869059999999</v>
      </c>
      <c r="K1487">
        <v>119.7421792</v>
      </c>
      <c r="L1487">
        <v>163.0881219</v>
      </c>
      <c r="M1487">
        <v>155.17935130000001</v>
      </c>
      <c r="N1487">
        <v>73.600694970000006</v>
      </c>
      <c r="O1487">
        <v>229.7587245</v>
      </c>
      <c r="P1487">
        <v>42.81617232</v>
      </c>
      <c r="Q1487">
        <v>86.372759959999996</v>
      </c>
    </row>
    <row r="1488" spans="1:17">
      <c r="A1488" t="s">
        <v>11321</v>
      </c>
      <c r="B1488" s="14" t="s">
        <v>5410</v>
      </c>
      <c r="C1488">
        <v>0.78887169400000001</v>
      </c>
      <c r="D1488">
        <v>1.0922593380000001</v>
      </c>
      <c r="E1488">
        <v>1.4267484290000001</v>
      </c>
      <c r="F1488">
        <v>1.315415073</v>
      </c>
      <c r="G1488">
        <v>1.1238428549999999</v>
      </c>
      <c r="H1488">
        <v>1.3633662150000001</v>
      </c>
      <c r="I1488">
        <v>5.4645284380000003</v>
      </c>
      <c r="J1488">
        <v>2.5501418770000002</v>
      </c>
      <c r="K1488">
        <v>1.699889327</v>
      </c>
      <c r="L1488">
        <v>2.2430458020000001</v>
      </c>
      <c r="M1488">
        <v>1.514275899</v>
      </c>
      <c r="N1488">
        <v>0.82658883900000002</v>
      </c>
      <c r="O1488">
        <v>1.528901925</v>
      </c>
      <c r="P1488">
        <v>3.1660165170000001</v>
      </c>
      <c r="Q1488">
        <v>3.1182009700000002</v>
      </c>
    </row>
    <row r="1489" spans="1:17">
      <c r="A1489" t="s">
        <v>11322</v>
      </c>
      <c r="B1489" s="14" t="s">
        <v>11323</v>
      </c>
      <c r="C1489">
        <v>6.9452345610000004</v>
      </c>
      <c r="D1489">
        <v>0.59177000099999999</v>
      </c>
      <c r="E1489">
        <v>0.170512777</v>
      </c>
      <c r="F1489">
        <v>0.58177345899999999</v>
      </c>
      <c r="G1489">
        <v>9.225477E-2</v>
      </c>
      <c r="H1489">
        <v>5.7450688459999997</v>
      </c>
      <c r="I1489">
        <v>0</v>
      </c>
      <c r="J1489">
        <v>0.54181539599999995</v>
      </c>
      <c r="K1489">
        <v>1.696532835</v>
      </c>
      <c r="L1489">
        <v>2.0254152259999998</v>
      </c>
      <c r="M1489">
        <v>3.0765463120000001</v>
      </c>
      <c r="N1489">
        <v>0.13171577700000001</v>
      </c>
      <c r="O1489">
        <v>1.775006818</v>
      </c>
      <c r="P1489">
        <v>1.362622335</v>
      </c>
      <c r="Q1489">
        <v>0</v>
      </c>
    </row>
    <row r="1490" spans="1:17">
      <c r="A1490" t="e">
        <v>#N/A</v>
      </c>
      <c r="B1490" s="14" t="s">
        <v>11324</v>
      </c>
      <c r="C1490">
        <v>11.489239530000001</v>
      </c>
      <c r="D1490">
        <v>0</v>
      </c>
      <c r="E1490">
        <v>0.203719284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0.28956058299999998</v>
      </c>
      <c r="L1490">
        <v>0.806618222</v>
      </c>
      <c r="M1490">
        <v>1.225229417</v>
      </c>
      <c r="N1490">
        <v>0.31473352599999999</v>
      </c>
      <c r="O1490">
        <v>4.2413609589999997</v>
      </c>
      <c r="P1490">
        <v>0.28729168100000002</v>
      </c>
      <c r="Q1490">
        <v>2.6326911489999998</v>
      </c>
    </row>
    <row r="1491" spans="1:17">
      <c r="A1491" t="s">
        <v>11325</v>
      </c>
      <c r="B1491" s="14" t="s">
        <v>11326</v>
      </c>
      <c r="C1491">
        <v>0</v>
      </c>
      <c r="D1491">
        <v>7.1956572459999997</v>
      </c>
      <c r="E1491">
        <v>0.98731368500000005</v>
      </c>
      <c r="F1491">
        <v>0</v>
      </c>
      <c r="G1491">
        <v>1.6025379209999999</v>
      </c>
      <c r="H1491">
        <v>0</v>
      </c>
      <c r="I1491">
        <v>0</v>
      </c>
      <c r="J1491">
        <v>0.58823497400000002</v>
      </c>
      <c r="K1491">
        <v>4.2100156719999999</v>
      </c>
      <c r="L1491">
        <v>0</v>
      </c>
      <c r="M1491">
        <v>0</v>
      </c>
      <c r="N1491">
        <v>2.8600083089999999</v>
      </c>
      <c r="O1491">
        <v>0</v>
      </c>
      <c r="P1491">
        <v>2.7846849040000001</v>
      </c>
      <c r="Q1491">
        <v>0</v>
      </c>
    </row>
    <row r="1492" spans="1:17">
      <c r="A1492" t="s">
        <v>11327</v>
      </c>
      <c r="B1492" s="14" t="s">
        <v>11328</v>
      </c>
      <c r="C1492">
        <v>3.3943095780000001</v>
      </c>
      <c r="D1492">
        <v>22.057294540000001</v>
      </c>
      <c r="E1492">
        <v>14.56490558</v>
      </c>
      <c r="F1492">
        <v>17.711216310000001</v>
      </c>
      <c r="G1492">
        <v>12.308808389999999</v>
      </c>
      <c r="H1492">
        <v>27.810180620000001</v>
      </c>
      <c r="I1492">
        <v>11.549972289999999</v>
      </c>
      <c r="J1492">
        <v>20.367434509999999</v>
      </c>
      <c r="K1492">
        <v>14.88500062</v>
      </c>
      <c r="L1492">
        <v>14.29813671</v>
      </c>
      <c r="M1492">
        <v>2.1718450219999998</v>
      </c>
      <c r="N1492">
        <v>6.5552957579999998</v>
      </c>
      <c r="O1492">
        <v>2.5060826860000001</v>
      </c>
      <c r="P1492">
        <v>15.447371950000001</v>
      </c>
      <c r="Q1492">
        <v>11.66678886</v>
      </c>
    </row>
    <row r="1493" spans="1:17">
      <c r="A1493" t="e">
        <v>#N/A</v>
      </c>
      <c r="B1493" s="14" t="s">
        <v>11329</v>
      </c>
      <c r="C1493">
        <v>0</v>
      </c>
      <c r="D1493">
        <v>0</v>
      </c>
      <c r="E1493">
        <v>0.53147732599999997</v>
      </c>
      <c r="F1493">
        <v>0</v>
      </c>
      <c r="G1493">
        <v>0.28755216700000003</v>
      </c>
      <c r="H1493">
        <v>0</v>
      </c>
      <c r="I1493">
        <v>0</v>
      </c>
      <c r="J1493">
        <v>0.21110045399999999</v>
      </c>
      <c r="K1493">
        <v>0</v>
      </c>
      <c r="L1493">
        <v>2.104362863</v>
      </c>
      <c r="M1493">
        <v>0</v>
      </c>
      <c r="N1493">
        <v>0</v>
      </c>
      <c r="O1493">
        <v>0</v>
      </c>
      <c r="P1493">
        <v>0</v>
      </c>
      <c r="Q1493">
        <v>0</v>
      </c>
    </row>
    <row r="1494" spans="1:17">
      <c r="A1494" t="e">
        <v>#N/A</v>
      </c>
      <c r="B1494" s="14" t="s">
        <v>11330</v>
      </c>
      <c r="C1494">
        <v>1.7498912369999999</v>
      </c>
      <c r="D1494">
        <v>0.38765950100000002</v>
      </c>
      <c r="E1494">
        <v>0.18616719900000001</v>
      </c>
      <c r="F1494">
        <v>0</v>
      </c>
      <c r="G1494">
        <v>0</v>
      </c>
      <c r="H1494">
        <v>0</v>
      </c>
      <c r="I1494">
        <v>0</v>
      </c>
      <c r="J1494">
        <v>0.221834376</v>
      </c>
      <c r="K1494">
        <v>0</v>
      </c>
      <c r="L1494">
        <v>1.105682182</v>
      </c>
      <c r="M1494">
        <v>0</v>
      </c>
      <c r="N1494">
        <v>0</v>
      </c>
      <c r="O1494">
        <v>0</v>
      </c>
      <c r="P1494">
        <v>0</v>
      </c>
      <c r="Q1494">
        <v>0</v>
      </c>
    </row>
    <row r="1495" spans="1:17">
      <c r="A1495" t="e">
        <v>#N/A</v>
      </c>
      <c r="B1495" s="14" t="s">
        <v>11331</v>
      </c>
      <c r="C1495">
        <v>4.3470982319999996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8.34445719</v>
      </c>
      <c r="N1495">
        <v>1.0717504819999999</v>
      </c>
      <c r="O1495">
        <v>9.6286334759999992</v>
      </c>
      <c r="P1495">
        <v>0</v>
      </c>
      <c r="Q1495">
        <v>0</v>
      </c>
    </row>
    <row r="1496" spans="1:17">
      <c r="A1496" t="s">
        <v>11332</v>
      </c>
      <c r="B1496" s="14" t="s">
        <v>11333</v>
      </c>
      <c r="C1496">
        <v>3.8356749099999998</v>
      </c>
      <c r="D1496">
        <v>11.32973896</v>
      </c>
      <c r="E1496">
        <v>6.5291084560000003</v>
      </c>
      <c r="F1496">
        <v>6.7874320680000002</v>
      </c>
      <c r="G1496">
        <v>6.623492647</v>
      </c>
      <c r="H1496">
        <v>13.25799778</v>
      </c>
      <c r="I1496">
        <v>0</v>
      </c>
      <c r="J1496">
        <v>0.162083321</v>
      </c>
      <c r="K1496">
        <v>0.58001763900000003</v>
      </c>
      <c r="L1496">
        <v>4.8472011449999997</v>
      </c>
      <c r="M1496">
        <v>0</v>
      </c>
      <c r="N1496">
        <v>3.7826487609999999</v>
      </c>
      <c r="O1496">
        <v>1.4159755110000001</v>
      </c>
      <c r="P1496">
        <v>5.1792552829999998</v>
      </c>
      <c r="Q1496">
        <v>9.6681439129999998</v>
      </c>
    </row>
    <row r="1497" spans="1:17">
      <c r="A1497" t="s">
        <v>11334</v>
      </c>
      <c r="B1497" s="14" t="s">
        <v>11335</v>
      </c>
      <c r="C1497">
        <v>0</v>
      </c>
      <c r="D1497">
        <v>5.146179869</v>
      </c>
      <c r="E1497">
        <v>3.1578611150000002</v>
      </c>
      <c r="F1497">
        <v>2.2836880810000002</v>
      </c>
      <c r="G1497">
        <v>3.1199410159999998</v>
      </c>
      <c r="H1497">
        <v>7.4346063920000001</v>
      </c>
      <c r="I1497">
        <v>0</v>
      </c>
      <c r="J1497">
        <v>0.98161711200000001</v>
      </c>
      <c r="K1497">
        <v>1.1709106090000001</v>
      </c>
      <c r="L1497">
        <v>0.81544060900000004</v>
      </c>
      <c r="M1497">
        <v>0</v>
      </c>
      <c r="N1497">
        <v>2.86358332</v>
      </c>
      <c r="O1497">
        <v>0</v>
      </c>
      <c r="P1497">
        <v>2.1298488450000002</v>
      </c>
      <c r="Q1497">
        <v>8.8716206930000006</v>
      </c>
    </row>
    <row r="1498" spans="1:17">
      <c r="A1498" t="s">
        <v>11336</v>
      </c>
      <c r="B1498" s="14" t="s">
        <v>7785</v>
      </c>
      <c r="C1498">
        <v>2.1792840739999999</v>
      </c>
      <c r="D1498">
        <v>2.1725297600000002</v>
      </c>
      <c r="E1498">
        <v>2.318493878</v>
      </c>
      <c r="F1498">
        <v>0.44496459500000002</v>
      </c>
      <c r="G1498">
        <v>3.0105725589999999</v>
      </c>
      <c r="H1498">
        <v>15.9023419</v>
      </c>
      <c r="I1498">
        <v>0</v>
      </c>
      <c r="J1498">
        <v>1.933880679</v>
      </c>
      <c r="K1498">
        <v>2.471579121</v>
      </c>
      <c r="L1498">
        <v>4.8194906719999997</v>
      </c>
      <c r="M1498">
        <v>0</v>
      </c>
      <c r="N1498">
        <v>0.80593373999999995</v>
      </c>
      <c r="O1498">
        <v>0</v>
      </c>
      <c r="P1498">
        <v>1.6348084199999999</v>
      </c>
      <c r="Q1498">
        <v>2.996220181</v>
      </c>
    </row>
    <row r="1499" spans="1:17">
      <c r="A1499" t="e">
        <v>#N/A</v>
      </c>
      <c r="B1499" s="14" t="s">
        <v>11337</v>
      </c>
      <c r="C1499">
        <v>0</v>
      </c>
      <c r="D1499">
        <v>2.2871910529999999</v>
      </c>
      <c r="E1499">
        <v>1.5377410650000001</v>
      </c>
      <c r="F1499">
        <v>1.967485116</v>
      </c>
      <c r="G1499">
        <v>1.069694063</v>
      </c>
      <c r="H1499">
        <v>0</v>
      </c>
      <c r="I1499">
        <v>0</v>
      </c>
      <c r="J1499">
        <v>0</v>
      </c>
      <c r="K1499">
        <v>3.746913948</v>
      </c>
      <c r="L1499">
        <v>2.6094099499999999</v>
      </c>
      <c r="M1499">
        <v>0</v>
      </c>
      <c r="N1499">
        <v>0</v>
      </c>
      <c r="O1499">
        <v>4.5736009009999998</v>
      </c>
      <c r="P1499">
        <v>5.5763315210000002</v>
      </c>
      <c r="Q1499">
        <v>5.677837244</v>
      </c>
    </row>
    <row r="1500" spans="1:17">
      <c r="A1500" t="e">
        <v>#N/A</v>
      </c>
      <c r="B1500" s="14" t="s">
        <v>11338</v>
      </c>
      <c r="C1500">
        <v>49.556919839999999</v>
      </c>
      <c r="D1500">
        <v>4.47272917</v>
      </c>
      <c r="E1500">
        <v>7.0296734379999997</v>
      </c>
      <c r="F1500">
        <v>3.9974300770000002</v>
      </c>
      <c r="G1500">
        <v>1.901678333</v>
      </c>
      <c r="H1500">
        <v>1.409821657</v>
      </c>
      <c r="I1500">
        <v>10.70664098</v>
      </c>
      <c r="J1500">
        <v>7.9111068019999999</v>
      </c>
      <c r="K1500">
        <v>9.991770528</v>
      </c>
      <c r="L1500">
        <v>17.39606633</v>
      </c>
      <c r="M1500">
        <v>3.523215258</v>
      </c>
      <c r="N1500">
        <v>10.86040489</v>
      </c>
      <c r="O1500">
        <v>18.294403599999999</v>
      </c>
      <c r="P1500">
        <v>8.5366062790000008</v>
      </c>
      <c r="Q1500">
        <v>5.0469664390000002</v>
      </c>
    </row>
    <row r="1501" spans="1:17">
      <c r="A1501" t="e">
        <v>#N/A</v>
      </c>
      <c r="B1501" s="14" t="s">
        <v>11339</v>
      </c>
      <c r="C1501">
        <v>3.7038056680000002</v>
      </c>
      <c r="D1501">
        <v>0.20512924199999999</v>
      </c>
      <c r="E1501">
        <v>9.8509998000000001E-2</v>
      </c>
      <c r="F1501">
        <v>0.12604004599999999</v>
      </c>
      <c r="G1501">
        <v>0</v>
      </c>
      <c r="H1501">
        <v>0.355616449</v>
      </c>
      <c r="I1501">
        <v>0</v>
      </c>
      <c r="J1501">
        <v>0.58691606100000004</v>
      </c>
      <c r="K1501">
        <v>0.84011523499999996</v>
      </c>
      <c r="L1501">
        <v>0.58506949500000005</v>
      </c>
      <c r="M1501">
        <v>0</v>
      </c>
      <c r="N1501">
        <v>0.228287659</v>
      </c>
      <c r="O1501">
        <v>0</v>
      </c>
      <c r="P1501">
        <v>0</v>
      </c>
      <c r="Q1501">
        <v>0</v>
      </c>
    </row>
    <row r="1502" spans="1:17">
      <c r="A1502" t="s">
        <v>11340</v>
      </c>
      <c r="B1502" s="14" t="s">
        <v>1585</v>
      </c>
      <c r="C1502">
        <v>12.182133690000001</v>
      </c>
      <c r="D1502">
        <v>9.1757517170000007</v>
      </c>
      <c r="E1502">
        <v>5.7025374500000003</v>
      </c>
      <c r="F1502">
        <v>13.763275569999999</v>
      </c>
      <c r="G1502">
        <v>5.6797914819999997</v>
      </c>
      <c r="H1502">
        <v>5.1464728610000003</v>
      </c>
      <c r="I1502">
        <v>0</v>
      </c>
      <c r="J1502">
        <v>6.7950683099999996</v>
      </c>
      <c r="K1502">
        <v>12.710770030000001</v>
      </c>
      <c r="L1502">
        <v>3.078949793</v>
      </c>
      <c r="M1502">
        <v>0</v>
      </c>
      <c r="N1502">
        <v>3.9044597209999998</v>
      </c>
      <c r="O1502">
        <v>4.0474344259999997</v>
      </c>
      <c r="P1502">
        <v>17.911520450000001</v>
      </c>
      <c r="Q1502">
        <v>10.04926946</v>
      </c>
    </row>
    <row r="1503" spans="1:17">
      <c r="A1503" t="s">
        <v>11341</v>
      </c>
      <c r="B1503" s="14" t="s">
        <v>7792</v>
      </c>
      <c r="C1503">
        <v>1.6596423250000001</v>
      </c>
      <c r="D1503">
        <v>10.907434889999999</v>
      </c>
      <c r="E1503">
        <v>16.862034829999999</v>
      </c>
      <c r="F1503">
        <v>11.14487789</v>
      </c>
      <c r="G1503">
        <v>9.9350910920000004</v>
      </c>
      <c r="H1503">
        <v>1.274788504</v>
      </c>
      <c r="I1503">
        <v>37.917859470000003</v>
      </c>
      <c r="J1503">
        <v>42.148828539999997</v>
      </c>
      <c r="K1503">
        <v>39.527056049999999</v>
      </c>
      <c r="L1503">
        <v>4.8937360080000003</v>
      </c>
      <c r="M1503">
        <v>2.1238404100000001</v>
      </c>
      <c r="N1503">
        <v>12.889001950000001</v>
      </c>
      <c r="O1503">
        <v>1.2253451849999999</v>
      </c>
      <c r="P1503">
        <v>12.44994758</v>
      </c>
      <c r="Q1503">
        <v>5.1340122429999999</v>
      </c>
    </row>
    <row r="1504" spans="1:17">
      <c r="A1504" t="e">
        <v>#N/A</v>
      </c>
      <c r="B1504" s="14" t="s">
        <v>11342</v>
      </c>
      <c r="C1504">
        <v>0.377490249</v>
      </c>
      <c r="D1504">
        <v>8.3626729999999996E-2</v>
      </c>
      <c r="E1504">
        <v>0.160641532</v>
      </c>
      <c r="F1504">
        <v>5.1383785000000001E-2</v>
      </c>
      <c r="G1504">
        <v>0</v>
      </c>
      <c r="H1504">
        <v>0</v>
      </c>
      <c r="I1504">
        <v>0</v>
      </c>
      <c r="J1504">
        <v>9.5709163999999999E-2</v>
      </c>
      <c r="K1504">
        <v>0.68499340900000005</v>
      </c>
      <c r="L1504">
        <v>0.47704021000000002</v>
      </c>
      <c r="M1504">
        <v>0</v>
      </c>
      <c r="N1504">
        <v>0.37227164800000001</v>
      </c>
      <c r="O1504">
        <v>0</v>
      </c>
      <c r="P1504">
        <v>0.11327100399999999</v>
      </c>
      <c r="Q1504">
        <v>0.25949896</v>
      </c>
    </row>
    <row r="1505" spans="1:17">
      <c r="A1505" t="s">
        <v>11343</v>
      </c>
      <c r="B1505" s="14" t="s">
        <v>11344</v>
      </c>
      <c r="C1505">
        <v>80.625391190000002</v>
      </c>
      <c r="D1505">
        <v>45.539303230000002</v>
      </c>
      <c r="E1505">
        <v>47.602203699999997</v>
      </c>
      <c r="F1505">
        <v>34.599589229999999</v>
      </c>
      <c r="G1505">
        <v>28.37638497</v>
      </c>
      <c r="H1505">
        <v>18.909679449999999</v>
      </c>
      <c r="I1505">
        <v>78.085878249999993</v>
      </c>
      <c r="J1505">
        <v>82.547513550000005</v>
      </c>
      <c r="K1505">
        <v>77.618634689999993</v>
      </c>
      <c r="L1505">
        <v>53.277073489999999</v>
      </c>
      <c r="M1505">
        <v>36.623586330000002</v>
      </c>
      <c r="N1505">
        <v>43.548847840000001</v>
      </c>
      <c r="O1505">
        <v>47.031067389999997</v>
      </c>
      <c r="P1505">
        <v>67.961251849999996</v>
      </c>
      <c r="Q1505">
        <v>41.885684580000003</v>
      </c>
    </row>
    <row r="1506" spans="1:17">
      <c r="A1506" t="s">
        <v>11345</v>
      </c>
      <c r="B1506" s="14" t="s">
        <v>11346</v>
      </c>
      <c r="C1506">
        <v>13.36714192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1.0259770960000001</v>
      </c>
      <c r="J1506">
        <v>8.9187244999999998E-2</v>
      </c>
      <c r="K1506">
        <v>0.95747375199999996</v>
      </c>
      <c r="L1506">
        <v>0.44453321099999998</v>
      </c>
      <c r="M1506">
        <v>2.7009316289999998</v>
      </c>
      <c r="N1506">
        <v>8.6725975999999996E-2</v>
      </c>
      <c r="O1506">
        <v>6.2331869180000004</v>
      </c>
      <c r="P1506">
        <v>0.10555236599999999</v>
      </c>
      <c r="Q1506">
        <v>1.4508953769999999</v>
      </c>
    </row>
    <row r="1507" spans="1:17">
      <c r="A1507" t="s">
        <v>11347</v>
      </c>
      <c r="B1507" s="14" t="s">
        <v>7963</v>
      </c>
      <c r="C1507">
        <v>4.6488667770000003</v>
      </c>
      <c r="D1507">
        <v>9.9555032709999995</v>
      </c>
      <c r="E1507">
        <v>8.1606199620000002</v>
      </c>
      <c r="F1507">
        <v>6.4334812159999997</v>
      </c>
      <c r="G1507">
        <v>6.2883828570000002</v>
      </c>
      <c r="H1507">
        <v>5.3562642670000002</v>
      </c>
      <c r="I1507">
        <v>14.688989149999999</v>
      </c>
      <c r="J1507">
        <v>21.903751450000001</v>
      </c>
      <c r="K1507">
        <v>11.247771699999999</v>
      </c>
      <c r="L1507">
        <v>7.8331255530000004</v>
      </c>
      <c r="M1507">
        <v>2.974571981</v>
      </c>
      <c r="N1507">
        <v>11.46149671</v>
      </c>
      <c r="O1507">
        <v>1.7161729459999999</v>
      </c>
      <c r="P1507">
        <v>8.6022208160000009</v>
      </c>
      <c r="Q1507">
        <v>3.7284109480000001</v>
      </c>
    </row>
    <row r="1508" spans="1:17">
      <c r="A1508" t="s">
        <v>11348</v>
      </c>
      <c r="B1508" s="14" t="s">
        <v>7890</v>
      </c>
      <c r="C1508">
        <v>21.735491159999999</v>
      </c>
      <c r="D1508">
        <v>59.01344847</v>
      </c>
      <c r="E1508">
        <v>78.029805370000005</v>
      </c>
      <c r="F1508">
        <v>192.861017</v>
      </c>
      <c r="G1508">
        <v>69.741783429999998</v>
      </c>
      <c r="H1508">
        <v>105.024811</v>
      </c>
      <c r="I1508">
        <v>131.94919390000001</v>
      </c>
      <c r="J1508">
        <v>289.83136350000001</v>
      </c>
      <c r="K1508">
        <v>169.68888140000001</v>
      </c>
      <c r="L1508">
        <v>27.786862379999999</v>
      </c>
      <c r="M1508">
        <v>16.494857240000002</v>
      </c>
      <c r="N1508">
        <v>163.69119280000001</v>
      </c>
      <c r="O1508">
        <v>10.07647689</v>
      </c>
      <c r="P1508">
        <v>440.61588649999999</v>
      </c>
      <c r="Q1508">
        <v>177.9102</v>
      </c>
    </row>
    <row r="1509" spans="1:17">
      <c r="A1509" t="s">
        <v>11349</v>
      </c>
      <c r="B1509" s="14" t="s">
        <v>7914</v>
      </c>
      <c r="C1509">
        <v>65.464079290000001</v>
      </c>
      <c r="D1509">
        <v>72.160030620000001</v>
      </c>
      <c r="E1509">
        <v>5.8320253710000003</v>
      </c>
      <c r="F1509">
        <v>2.2652103769999998</v>
      </c>
      <c r="G1509">
        <v>5.282439815</v>
      </c>
      <c r="H1509">
        <v>7.8010131659999997</v>
      </c>
      <c r="I1509">
        <v>60.84940958</v>
      </c>
      <c r="J1509">
        <v>10.796333990000001</v>
      </c>
      <c r="K1509">
        <v>28.809605019999999</v>
      </c>
      <c r="L1509">
        <v>47.703879669999999</v>
      </c>
      <c r="M1509">
        <v>36.876319700000003</v>
      </c>
      <c r="N1509">
        <v>7.8888774379999997</v>
      </c>
      <c r="O1509">
        <v>58.135549230000002</v>
      </c>
      <c r="P1509">
        <v>8.0592906590000002</v>
      </c>
      <c r="Q1509">
        <v>16.40264093</v>
      </c>
    </row>
    <row r="1510" spans="1:17">
      <c r="A1510" t="s">
        <v>11350</v>
      </c>
      <c r="B1510" s="14" t="s">
        <v>7913</v>
      </c>
      <c r="C1510">
        <v>77.373713379999998</v>
      </c>
      <c r="D1510">
        <v>5.3652311069999996</v>
      </c>
      <c r="E1510">
        <v>8.5997052239999991</v>
      </c>
      <c r="F1510">
        <v>3.210997361</v>
      </c>
      <c r="G1510">
        <v>5.4856105770000001</v>
      </c>
      <c r="H1510">
        <v>4.1070585199999998</v>
      </c>
      <c r="I1510">
        <v>19.723296170000001</v>
      </c>
      <c r="J1510">
        <v>10.88525907</v>
      </c>
      <c r="K1510">
        <v>17.978338059999999</v>
      </c>
      <c r="L1510">
        <v>25.835742079999999</v>
      </c>
      <c r="M1510">
        <v>41.658733339999998</v>
      </c>
      <c r="N1510">
        <v>6.7076234479999997</v>
      </c>
      <c r="O1510">
        <v>56.081473350000003</v>
      </c>
      <c r="P1510">
        <v>5.0492296919999999</v>
      </c>
      <c r="Q1510">
        <v>16.432430709999998</v>
      </c>
    </row>
    <row r="1511" spans="1:17">
      <c r="A1511" t="s">
        <v>11351</v>
      </c>
      <c r="B1511" s="14" t="s">
        <v>8407</v>
      </c>
      <c r="C1511">
        <v>10.441134140000001</v>
      </c>
      <c r="D1511">
        <v>0.97392034199999999</v>
      </c>
      <c r="E1511">
        <v>0.68694829400000001</v>
      </c>
      <c r="F1511">
        <v>0.54231601900000004</v>
      </c>
      <c r="G1511">
        <v>0.68798243100000001</v>
      </c>
      <c r="H1511">
        <v>1.2135440909999999</v>
      </c>
      <c r="I1511">
        <v>2.2038370280000001</v>
      </c>
      <c r="J1511">
        <v>1.114632871</v>
      </c>
      <c r="K1511">
        <v>2.9915480620000001</v>
      </c>
      <c r="L1511">
        <v>3.8194956019999999</v>
      </c>
      <c r="M1511">
        <v>6.0654154890000003</v>
      </c>
      <c r="N1511">
        <v>1.100808255</v>
      </c>
      <c r="O1511">
        <v>8.520347654</v>
      </c>
      <c r="P1511">
        <v>1.463441776</v>
      </c>
      <c r="Q1511">
        <v>4.4387616510000001</v>
      </c>
    </row>
    <row r="1512" spans="1:17">
      <c r="A1512" t="s">
        <v>11352</v>
      </c>
      <c r="B1512" s="14" t="s">
        <v>5520</v>
      </c>
      <c r="C1512">
        <v>0</v>
      </c>
      <c r="D1512">
        <v>2.5491912669999999</v>
      </c>
      <c r="E1512">
        <v>0.99750268099999995</v>
      </c>
      <c r="F1512">
        <v>0.98620807799999999</v>
      </c>
      <c r="G1512">
        <v>1.177509804</v>
      </c>
      <c r="H1512">
        <v>1.3094318789999999</v>
      </c>
      <c r="I1512">
        <v>4.9721242950000004</v>
      </c>
      <c r="J1512">
        <v>1.5668054360000001</v>
      </c>
      <c r="K1512">
        <v>1.9333921300000001</v>
      </c>
      <c r="L1512">
        <v>5.6550680030000002</v>
      </c>
      <c r="M1512">
        <v>4.9085042290000001</v>
      </c>
      <c r="N1512">
        <v>1.208346132</v>
      </c>
      <c r="O1512">
        <v>2.3599591850000001</v>
      </c>
      <c r="P1512">
        <v>0.95912134900000001</v>
      </c>
      <c r="Q1512">
        <v>0.58594811599999996</v>
      </c>
    </row>
    <row r="1513" spans="1:17">
      <c r="A1513" t="e">
        <v>#N/A</v>
      </c>
      <c r="B1513" s="14" t="s">
        <v>11353</v>
      </c>
      <c r="C1513">
        <v>0.46558549300000002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0.11804489899999999</v>
      </c>
      <c r="K1513">
        <v>0.21121273700000001</v>
      </c>
      <c r="L1513">
        <v>0.29418376000000002</v>
      </c>
      <c r="M1513">
        <v>0</v>
      </c>
      <c r="N1513">
        <v>5.7393628000000002E-2</v>
      </c>
      <c r="O1513">
        <v>0</v>
      </c>
      <c r="P1513">
        <v>6.9852580999999997E-2</v>
      </c>
      <c r="Q1513">
        <v>0</v>
      </c>
    </row>
    <row r="1514" spans="1:17">
      <c r="A1514" t="s">
        <v>11354</v>
      </c>
      <c r="B1514" s="14" t="s">
        <v>11355</v>
      </c>
      <c r="C1514">
        <v>9.2595141699999992</v>
      </c>
      <c r="D1514">
        <v>18.461631820000001</v>
      </c>
      <c r="E1514">
        <v>11.42715974</v>
      </c>
      <c r="F1514">
        <v>12.604004590000001</v>
      </c>
      <c r="G1514">
        <v>18.22797057</v>
      </c>
      <c r="H1514">
        <v>69.700824049999994</v>
      </c>
      <c r="I1514">
        <v>21.60532933</v>
      </c>
      <c r="J1514">
        <v>11.26878838</v>
      </c>
      <c r="K1514">
        <v>17.642419929999999</v>
      </c>
      <c r="L1514">
        <v>16.381945869999999</v>
      </c>
      <c r="M1514">
        <v>0</v>
      </c>
      <c r="N1514">
        <v>2.2828765880000002</v>
      </c>
      <c r="O1514">
        <v>8.2037684330000005</v>
      </c>
      <c r="P1514">
        <v>5.0011941889999996</v>
      </c>
      <c r="Q1514">
        <v>14.003634460000001</v>
      </c>
    </row>
    <row r="1515" spans="1:17">
      <c r="A1515" t="s">
        <v>11356</v>
      </c>
      <c r="B1515" s="14" t="s">
        <v>11357</v>
      </c>
      <c r="C1515">
        <v>26.37941768</v>
      </c>
      <c r="D1515">
        <v>6.0454389070000003</v>
      </c>
      <c r="E1515">
        <v>3.2903207170000002</v>
      </c>
      <c r="F1515">
        <v>3.3431150490000001</v>
      </c>
      <c r="G1515">
        <v>3.4556930069999998</v>
      </c>
      <c r="H1515">
        <v>7.3363516820000001</v>
      </c>
      <c r="I1515">
        <v>14.59192535</v>
      </c>
      <c r="J1515">
        <v>7.6107758490000004</v>
      </c>
      <c r="K1515">
        <v>26.822621869999999</v>
      </c>
      <c r="L1515">
        <v>25.289435640000001</v>
      </c>
      <c r="M1515">
        <v>3.4921737140000002</v>
      </c>
      <c r="N1515">
        <v>4.7095643440000003</v>
      </c>
      <c r="O1515">
        <v>8.0592086359999993</v>
      </c>
      <c r="P1515">
        <v>6.2778083689999997</v>
      </c>
      <c r="Q1515">
        <v>7.5037496609999996</v>
      </c>
    </row>
    <row r="1516" spans="1:17">
      <c r="A1516" t="s">
        <v>11358</v>
      </c>
      <c r="B1516" s="14" t="s">
        <v>11359</v>
      </c>
      <c r="C1516">
        <v>15.227667110000001</v>
      </c>
      <c r="D1516">
        <v>0.134937525</v>
      </c>
      <c r="E1516">
        <v>0.25920624799999997</v>
      </c>
      <c r="F1516">
        <v>8.2911298999999994E-2</v>
      </c>
      <c r="G1516">
        <v>0</v>
      </c>
      <c r="H1516">
        <v>0.46786116900000002</v>
      </c>
      <c r="I1516">
        <v>0</v>
      </c>
      <c r="J1516">
        <v>0.308866741</v>
      </c>
      <c r="K1516">
        <v>1.381605438</v>
      </c>
      <c r="L1516">
        <v>3.078949793</v>
      </c>
      <c r="M1516">
        <v>17.538129049999998</v>
      </c>
      <c r="N1516">
        <v>0.150171528</v>
      </c>
      <c r="O1516">
        <v>4.7220068299999998</v>
      </c>
      <c r="P1516">
        <v>0.27415592500000002</v>
      </c>
      <c r="Q1516">
        <v>3.349756486</v>
      </c>
    </row>
    <row r="1517" spans="1:17">
      <c r="A1517" t="s">
        <v>11360</v>
      </c>
      <c r="B1517" s="14" t="s">
        <v>1415</v>
      </c>
      <c r="C1517">
        <v>134.42032510000001</v>
      </c>
      <c r="D1517">
        <v>1.527107835</v>
      </c>
      <c r="E1517">
        <v>0.86670859899999997</v>
      </c>
      <c r="F1517">
        <v>0.76771584800000003</v>
      </c>
      <c r="G1517">
        <v>0.64928319400000001</v>
      </c>
      <c r="H1517">
        <v>2.1660765209999999</v>
      </c>
      <c r="I1517">
        <v>1.3708237219999999</v>
      </c>
      <c r="J1517">
        <v>1.03275852</v>
      </c>
      <c r="K1517">
        <v>4.1221739189999997</v>
      </c>
      <c r="L1517">
        <v>20.392202189999999</v>
      </c>
      <c r="M1517">
        <v>17.442321360000001</v>
      </c>
      <c r="N1517">
        <v>0.54075422699999998</v>
      </c>
      <c r="O1517">
        <v>59.685838769999997</v>
      </c>
      <c r="P1517">
        <v>0.75216071799999995</v>
      </c>
      <c r="Q1517">
        <v>3.6617311510000001</v>
      </c>
    </row>
    <row r="1518" spans="1:17">
      <c r="A1518" t="s">
        <v>11361</v>
      </c>
      <c r="B1518" s="14" t="s">
        <v>11362</v>
      </c>
      <c r="C1518">
        <v>9.8327221900000001</v>
      </c>
      <c r="D1518">
        <v>1.6337078949999999</v>
      </c>
      <c r="E1518">
        <v>2.680586039</v>
      </c>
      <c r="F1518">
        <v>1.5893799829999999</v>
      </c>
      <c r="G1518">
        <v>2.75913151</v>
      </c>
      <c r="H1518">
        <v>1.1800962530000001</v>
      </c>
      <c r="I1518">
        <v>5.3772192429999999</v>
      </c>
      <c r="J1518">
        <v>10.517326199999999</v>
      </c>
      <c r="K1518">
        <v>2.7878824020000001</v>
      </c>
      <c r="L1518">
        <v>5.0479656769999997</v>
      </c>
      <c r="M1518">
        <v>0</v>
      </c>
      <c r="N1518">
        <v>5.6817129360000003</v>
      </c>
      <c r="O1518">
        <v>4.7641676049999999</v>
      </c>
      <c r="P1518">
        <v>2.950439958</v>
      </c>
      <c r="Q1518">
        <v>1.2673743850000001</v>
      </c>
    </row>
    <row r="1519" spans="1:17">
      <c r="A1519" t="s">
        <v>11363</v>
      </c>
      <c r="B1519" s="14" t="s">
        <v>6370</v>
      </c>
      <c r="C1519">
        <v>5.9738425380000004</v>
      </c>
      <c r="D1519">
        <v>1.956339517</v>
      </c>
      <c r="E1519">
        <v>1.768471305</v>
      </c>
      <c r="F1519">
        <v>1.414185169</v>
      </c>
      <c r="G1519">
        <v>1.3903780269999999</v>
      </c>
      <c r="H1519">
        <v>1.695776049</v>
      </c>
      <c r="I1519">
        <v>3.03018141</v>
      </c>
      <c r="J1519">
        <v>2.4036242919999999</v>
      </c>
      <c r="K1519">
        <v>2.4743771350000001</v>
      </c>
      <c r="L1519">
        <v>2.133479833</v>
      </c>
      <c r="M1519">
        <v>2.4928409839999999</v>
      </c>
      <c r="N1519">
        <v>1.056584202</v>
      </c>
      <c r="O1519">
        <v>1.7258871330000001</v>
      </c>
      <c r="P1519">
        <v>1.013169948</v>
      </c>
      <c r="Q1519">
        <v>1.6069350689999999</v>
      </c>
    </row>
    <row r="1520" spans="1:17">
      <c r="A1520" t="s">
        <v>11364</v>
      </c>
      <c r="B1520" s="14" t="s">
        <v>6368</v>
      </c>
      <c r="C1520">
        <v>5.2422693770000004</v>
      </c>
      <c r="D1520">
        <v>0.70970667399999998</v>
      </c>
      <c r="E1520">
        <v>0.67390425499999995</v>
      </c>
      <c r="F1520">
        <v>0.59464591499999997</v>
      </c>
      <c r="G1520">
        <v>0.59092173199999998</v>
      </c>
      <c r="H1520">
        <v>0.95073480899999996</v>
      </c>
      <c r="I1520">
        <v>3.3977351489999998</v>
      </c>
      <c r="J1520">
        <v>2.2521351709999999</v>
      </c>
      <c r="K1520">
        <v>1.255136901</v>
      </c>
      <c r="L1520">
        <v>1.88620959</v>
      </c>
      <c r="M1520">
        <v>0.97832581699999999</v>
      </c>
      <c r="N1520">
        <v>0.84368228199999995</v>
      </c>
      <c r="O1520">
        <v>4.5155439079999997</v>
      </c>
      <c r="P1520">
        <v>0.90666728600000002</v>
      </c>
      <c r="Q1520">
        <v>1.301337873</v>
      </c>
    </row>
    <row r="1521" spans="1:17">
      <c r="A1521" t="s">
        <v>11365</v>
      </c>
      <c r="B1521" s="14" t="s">
        <v>3206</v>
      </c>
      <c r="C1521">
        <v>24.529224070000001</v>
      </c>
      <c r="D1521">
        <v>33.932200340000001</v>
      </c>
      <c r="E1521">
        <v>22.160723300000001</v>
      </c>
      <c r="F1521">
        <v>43.448719109999999</v>
      </c>
      <c r="G1521">
        <v>18.03253041</v>
      </c>
      <c r="H1521">
        <v>12.934359779999999</v>
      </c>
      <c r="I1521">
        <v>21.163814769999998</v>
      </c>
      <c r="J1521">
        <v>36.42506891</v>
      </c>
      <c r="K1521">
        <v>38.428051760000002</v>
      </c>
      <c r="L1521">
        <v>16.545532909999999</v>
      </c>
      <c r="M1521">
        <v>11.052102870000001</v>
      </c>
      <c r="N1521">
        <v>25.63880558</v>
      </c>
      <c r="O1521">
        <v>11.53008631</v>
      </c>
      <c r="P1521">
        <v>77.72121516</v>
      </c>
      <c r="Q1521">
        <v>37.085949909999997</v>
      </c>
    </row>
    <row r="1522" spans="1:17">
      <c r="A1522" t="s">
        <v>11366</v>
      </c>
      <c r="B1522" s="14" t="s">
        <v>8957</v>
      </c>
      <c r="C1522">
        <v>40.144350780000003</v>
      </c>
      <c r="D1522">
        <v>10.974732660000001</v>
      </c>
      <c r="E1522">
        <v>6.7470689339999996</v>
      </c>
      <c r="F1522">
        <v>4.4761812360000004</v>
      </c>
      <c r="G1522">
        <v>5.6416129460000004</v>
      </c>
      <c r="H1522">
        <v>9.0209632880000008</v>
      </c>
      <c r="I1522">
        <v>3.114004939</v>
      </c>
      <c r="J1522">
        <v>6.0365561129999996</v>
      </c>
      <c r="K1522">
        <v>12.980518849999999</v>
      </c>
      <c r="L1522">
        <v>18.754290749999999</v>
      </c>
      <c r="M1522">
        <v>7.7878724029999997</v>
      </c>
      <c r="N1522">
        <v>5.4751265589999996</v>
      </c>
      <c r="O1522">
        <v>23.175433730000002</v>
      </c>
      <c r="P1522">
        <v>3.684236039</v>
      </c>
      <c r="Q1522">
        <v>18.495540139999999</v>
      </c>
    </row>
    <row r="1523" spans="1:17">
      <c r="A1523" t="s">
        <v>11367</v>
      </c>
      <c r="B1523" s="14" t="s">
        <v>1560</v>
      </c>
      <c r="C1523">
        <v>6.9592126900000002</v>
      </c>
      <c r="D1523">
        <v>10.021041070000001</v>
      </c>
      <c r="E1523">
        <v>18.684747300000002</v>
      </c>
      <c r="F1523">
        <v>7.7777048620000002</v>
      </c>
      <c r="G1523">
        <v>12.11213085</v>
      </c>
      <c r="H1523">
        <v>13.082269699999999</v>
      </c>
      <c r="I1523">
        <v>20.030439749999999</v>
      </c>
      <c r="J1523">
        <v>25.120111529999999</v>
      </c>
      <c r="K1523">
        <v>14.70518334</v>
      </c>
      <c r="L1523">
        <v>12.728829019999999</v>
      </c>
      <c r="M1523">
        <v>2.4607822760000002</v>
      </c>
      <c r="N1523">
        <v>10.13647823</v>
      </c>
      <c r="O1523">
        <v>6.287433611</v>
      </c>
      <c r="P1523">
        <v>5.1930360059999998</v>
      </c>
      <c r="Q1523">
        <v>13.344805940000001</v>
      </c>
    </row>
    <row r="1524" spans="1:17">
      <c r="A1524" t="s">
        <v>11368</v>
      </c>
      <c r="B1524" s="14" t="s">
        <v>1135</v>
      </c>
      <c r="C1524">
        <v>7.0535560840000002</v>
      </c>
      <c r="D1524">
        <v>30.495880710000002</v>
      </c>
      <c r="E1524">
        <v>51.58482815</v>
      </c>
      <c r="F1524">
        <v>14.587729080000001</v>
      </c>
      <c r="G1524">
        <v>35.479659810000001</v>
      </c>
      <c r="H1524">
        <v>21.05993921</v>
      </c>
      <c r="I1524">
        <v>22.563582230000002</v>
      </c>
      <c r="J1524">
        <v>67.467472569999998</v>
      </c>
      <c r="K1524">
        <v>38.914230259999997</v>
      </c>
      <c r="L1524">
        <v>39.680283529999997</v>
      </c>
      <c r="M1524">
        <v>6.5514333310000001</v>
      </c>
      <c r="N1524">
        <v>112.6430424</v>
      </c>
      <c r="O1524">
        <v>17.135254069999998</v>
      </c>
      <c r="P1524">
        <v>150.61386390000001</v>
      </c>
      <c r="Q1524">
        <v>45.985789250000003</v>
      </c>
    </row>
    <row r="1525" spans="1:17">
      <c r="A1525" t="s">
        <v>11369</v>
      </c>
      <c r="B1525" s="14" t="s">
        <v>11370</v>
      </c>
      <c r="C1525">
        <v>22.808218100000001</v>
      </c>
      <c r="D1525">
        <v>0.59128323299999996</v>
      </c>
      <c r="E1525">
        <v>0.54209438200000004</v>
      </c>
      <c r="F1525">
        <v>0.23119684099999999</v>
      </c>
      <c r="G1525">
        <v>0.46089442600000002</v>
      </c>
      <c r="H1525">
        <v>0.55912433500000003</v>
      </c>
      <c r="I1525">
        <v>3.5384756479999999</v>
      </c>
      <c r="J1525">
        <v>1.230385726</v>
      </c>
      <c r="K1525">
        <v>1.320886233</v>
      </c>
      <c r="L1525">
        <v>2.4530293300000001</v>
      </c>
      <c r="M1525">
        <v>5.5891193870000002</v>
      </c>
      <c r="N1525">
        <v>0.53839404400000002</v>
      </c>
      <c r="O1525">
        <v>7.2554185860000002</v>
      </c>
      <c r="P1525">
        <v>0.61886431600000003</v>
      </c>
      <c r="Q1525">
        <v>4.169974474</v>
      </c>
    </row>
    <row r="1526" spans="1:17">
      <c r="A1526" t="s">
        <v>11369</v>
      </c>
      <c r="B1526" s="14" t="s">
        <v>7743</v>
      </c>
      <c r="C1526">
        <v>20.036358459999999</v>
      </c>
      <c r="D1526">
        <v>2.6588935139999998</v>
      </c>
      <c r="E1526">
        <v>2.28276762</v>
      </c>
      <c r="F1526">
        <v>1.0335881819999999</v>
      </c>
      <c r="G1526">
        <v>1.421183096</v>
      </c>
      <c r="H1526">
        <v>1.8061772110000001</v>
      </c>
      <c r="I1526">
        <v>3.857819927</v>
      </c>
      <c r="J1526">
        <v>2.7697982259999998</v>
      </c>
      <c r="K1526">
        <v>3.644684979</v>
      </c>
      <c r="L1526">
        <v>5.6955092619999999</v>
      </c>
      <c r="M1526">
        <v>3.7614397770000001</v>
      </c>
      <c r="N1526">
        <v>1.1655127569999999</v>
      </c>
      <c r="O1526">
        <v>8.7348724210000004</v>
      </c>
      <c r="P1526">
        <v>2.0285587189999998</v>
      </c>
      <c r="Q1526">
        <v>2.8288157090000001</v>
      </c>
    </row>
    <row r="1527" spans="1:17">
      <c r="A1527" t="s">
        <v>11371</v>
      </c>
      <c r="B1527" s="14" t="s">
        <v>7760</v>
      </c>
      <c r="C1527">
        <v>12.63807705</v>
      </c>
      <c r="D1527">
        <v>8.9939103829999993</v>
      </c>
      <c r="E1527">
        <v>4.6344918819999998</v>
      </c>
      <c r="F1527">
        <v>8.7003984439999993</v>
      </c>
      <c r="G1527">
        <v>4.6930382699999997</v>
      </c>
      <c r="H1527">
        <v>8.3329336909999991</v>
      </c>
      <c r="I1527">
        <v>7.176421511</v>
      </c>
      <c r="J1527">
        <v>5.2671921609999997</v>
      </c>
      <c r="K1527">
        <v>23.338935899999999</v>
      </c>
      <c r="L1527">
        <v>25.617091590000001</v>
      </c>
      <c r="M1527">
        <v>5.5818034560000003</v>
      </c>
      <c r="N1527">
        <v>3.7362513430000002</v>
      </c>
      <c r="O1527">
        <v>9.2277120420000003</v>
      </c>
      <c r="P1527">
        <v>6.7035114499999997</v>
      </c>
      <c r="Q1527">
        <v>12.147573250000001</v>
      </c>
    </row>
    <row r="1528" spans="1:17">
      <c r="A1528" t="s">
        <v>11372</v>
      </c>
      <c r="B1528" s="14" t="s">
        <v>4129</v>
      </c>
      <c r="C1528">
        <v>6.1429582849999997</v>
      </c>
      <c r="D1528">
        <v>1.1134398640000001</v>
      </c>
      <c r="E1528">
        <v>1.019912616</v>
      </c>
      <c r="F1528">
        <v>0.96286982099999996</v>
      </c>
      <c r="G1528">
        <v>0.61074861999999996</v>
      </c>
      <c r="H1528">
        <v>0.393205837</v>
      </c>
      <c r="I1528">
        <v>6.6509306300000004</v>
      </c>
      <c r="J1528">
        <v>2.9025955630000002</v>
      </c>
      <c r="K1528">
        <v>1.646716745</v>
      </c>
      <c r="L1528">
        <v>2.4112194709999999</v>
      </c>
      <c r="M1528">
        <v>5.895847034</v>
      </c>
      <c r="N1528">
        <v>1.870188891</v>
      </c>
      <c r="O1528">
        <v>4.9477764989999997</v>
      </c>
      <c r="P1528">
        <v>1.0054237589999999</v>
      </c>
      <c r="Q1528">
        <v>1.6635538459999999</v>
      </c>
    </row>
    <row r="1529" spans="1:17">
      <c r="A1529" t="s">
        <v>11373</v>
      </c>
      <c r="B1529" s="14" t="s">
        <v>11374</v>
      </c>
      <c r="C1529">
        <v>7.7191463919999999</v>
      </c>
      <c r="D1529">
        <v>0.85502469299999995</v>
      </c>
      <c r="E1529">
        <v>1.642447065</v>
      </c>
      <c r="F1529">
        <v>0.52536318199999998</v>
      </c>
      <c r="G1529">
        <v>1.332952103</v>
      </c>
      <c r="H1529">
        <v>5.9291564990000003</v>
      </c>
      <c r="I1529">
        <v>0</v>
      </c>
      <c r="J1529">
        <v>5.3820751329999998</v>
      </c>
      <c r="K1529">
        <v>3.501788736</v>
      </c>
      <c r="L1529">
        <v>19.5096071</v>
      </c>
      <c r="M1529">
        <v>14.817260429999999</v>
      </c>
      <c r="N1529">
        <v>2.8546624989999998</v>
      </c>
      <c r="O1529">
        <v>0</v>
      </c>
      <c r="P1529">
        <v>2.3162332380000001</v>
      </c>
      <c r="Q1529">
        <v>0</v>
      </c>
    </row>
    <row r="1530" spans="1:17">
      <c r="A1530" t="e">
        <v>#N/A</v>
      </c>
      <c r="B1530" s="14" t="s">
        <v>11375</v>
      </c>
      <c r="C1530">
        <v>1.433938653</v>
      </c>
      <c r="D1530">
        <v>1.2706616959999999</v>
      </c>
      <c r="E1530">
        <v>0.61021470799999999</v>
      </c>
      <c r="F1530">
        <v>0.58556104600000003</v>
      </c>
      <c r="G1530">
        <v>0.74284309900000001</v>
      </c>
      <c r="H1530">
        <v>0.55071158499999995</v>
      </c>
      <c r="I1530">
        <v>4.1822816329999997</v>
      </c>
      <c r="J1530">
        <v>1.999590414</v>
      </c>
      <c r="K1530">
        <v>1.9515176809999999</v>
      </c>
      <c r="L1530">
        <v>2.7181353640000001</v>
      </c>
      <c r="M1530">
        <v>0</v>
      </c>
      <c r="N1530">
        <v>3.3585236470000002</v>
      </c>
      <c r="O1530">
        <v>1.5880558680000001</v>
      </c>
      <c r="P1530">
        <v>2.15136247</v>
      </c>
      <c r="Q1530">
        <v>0</v>
      </c>
    </row>
    <row r="1531" spans="1:17">
      <c r="A1531" t="e">
        <v>#N/A</v>
      </c>
      <c r="B1531" s="14" t="s">
        <v>11376</v>
      </c>
      <c r="C1531">
        <v>1.7724220260000001</v>
      </c>
      <c r="D1531">
        <v>1.177952474</v>
      </c>
      <c r="E1531">
        <v>0.56569260499999996</v>
      </c>
      <c r="F1531">
        <v>0.48252240699999999</v>
      </c>
      <c r="G1531">
        <v>0.61212821900000003</v>
      </c>
      <c r="H1531">
        <v>4.7649551700000004</v>
      </c>
      <c r="I1531">
        <v>15.508546490000001</v>
      </c>
      <c r="J1531">
        <v>4.2691216330000001</v>
      </c>
      <c r="K1531">
        <v>8.0405878709999996</v>
      </c>
      <c r="L1531">
        <v>17.918694930000001</v>
      </c>
      <c r="M1531">
        <v>0</v>
      </c>
      <c r="N1531">
        <v>1.529429336</v>
      </c>
      <c r="O1531">
        <v>1.9629188420000001</v>
      </c>
      <c r="P1531">
        <v>3.9887922179999999</v>
      </c>
      <c r="Q1531">
        <v>1.2184200089999999</v>
      </c>
    </row>
    <row r="1532" spans="1:17">
      <c r="A1532" t="s">
        <v>11377</v>
      </c>
      <c r="B1532" s="14" t="s">
        <v>11378</v>
      </c>
      <c r="C1532">
        <v>0</v>
      </c>
      <c r="D1532">
        <v>0.86309096299999999</v>
      </c>
      <c r="E1532">
        <v>0.82897092400000005</v>
      </c>
      <c r="F1532">
        <v>6.8941526980000001</v>
      </c>
      <c r="G1532">
        <v>2.0182906840000001</v>
      </c>
      <c r="H1532">
        <v>0</v>
      </c>
      <c r="I1532">
        <v>0</v>
      </c>
      <c r="J1532">
        <v>0.98779080500000005</v>
      </c>
      <c r="K1532">
        <v>0</v>
      </c>
      <c r="L1532">
        <v>9.8468299990000006</v>
      </c>
      <c r="M1532">
        <v>0</v>
      </c>
      <c r="N1532">
        <v>1.921062185</v>
      </c>
      <c r="O1532">
        <v>0</v>
      </c>
      <c r="P1532">
        <v>0</v>
      </c>
      <c r="Q1532">
        <v>0</v>
      </c>
    </row>
    <row r="1533" spans="1:17">
      <c r="A1533" t="s">
        <v>11377</v>
      </c>
      <c r="B1533" s="14" t="s">
        <v>11379</v>
      </c>
      <c r="C1533">
        <v>1.372767863</v>
      </c>
      <c r="D1533">
        <v>5.6767955219999999</v>
      </c>
      <c r="E1533">
        <v>3.5294413040000001</v>
      </c>
      <c r="F1533">
        <v>31.236843239999999</v>
      </c>
      <c r="G1533">
        <v>3.9113467110000002</v>
      </c>
      <c r="H1533">
        <v>7.5568002920000001</v>
      </c>
      <c r="I1533">
        <v>1.334622837</v>
      </c>
      <c r="J1533">
        <v>1.305197269</v>
      </c>
      <c r="K1533">
        <v>11.520981949999999</v>
      </c>
      <c r="L1533">
        <v>5.3489289830000004</v>
      </c>
      <c r="M1533">
        <v>0</v>
      </c>
      <c r="N1533">
        <v>4.3434098490000004</v>
      </c>
      <c r="O1533">
        <v>0.25338509100000001</v>
      </c>
      <c r="P1533">
        <v>1.2357521380000001</v>
      </c>
      <c r="Q1533">
        <v>5.9766707830000003</v>
      </c>
    </row>
    <row r="1534" spans="1:17">
      <c r="A1534" t="s">
        <v>11380</v>
      </c>
      <c r="B1534" s="14" t="s">
        <v>4131</v>
      </c>
      <c r="C1534">
        <v>6.2081954069999998</v>
      </c>
      <c r="D1534">
        <v>25.32886804</v>
      </c>
      <c r="E1534">
        <v>53.40229136</v>
      </c>
      <c r="F1534">
        <v>39.013440269999997</v>
      </c>
      <c r="G1534">
        <v>71.603281440000003</v>
      </c>
      <c r="H1534">
        <v>42.817868820000001</v>
      </c>
      <c r="I1534">
        <v>59.7910404</v>
      </c>
      <c r="J1534">
        <v>45.286171240000002</v>
      </c>
      <c r="K1534">
        <v>45.530930529999999</v>
      </c>
      <c r="L1534">
        <v>50.58643154</v>
      </c>
      <c r="M1534">
        <v>8.6894206569999994</v>
      </c>
      <c r="N1534">
        <v>19.10052026</v>
      </c>
      <c r="O1534">
        <v>4.8701043110000004</v>
      </c>
      <c r="P1534">
        <v>21.364585739999999</v>
      </c>
      <c r="Q1534">
        <v>33.51933356</v>
      </c>
    </row>
    <row r="1535" spans="1:17">
      <c r="A1535" t="s">
        <v>11381</v>
      </c>
      <c r="B1535" s="14" t="s">
        <v>1991</v>
      </c>
      <c r="C1535">
        <v>14.729599690000001</v>
      </c>
      <c r="D1535">
        <v>0.84598876499999998</v>
      </c>
      <c r="E1535">
        <v>1.044700478</v>
      </c>
      <c r="F1535">
        <v>0.51981112699999998</v>
      </c>
      <c r="G1535">
        <v>0.84784205700000004</v>
      </c>
      <c r="H1535">
        <v>3.561801741</v>
      </c>
      <c r="I1535">
        <v>4.7734363689999997</v>
      </c>
      <c r="J1535">
        <v>1.1756928870000001</v>
      </c>
      <c r="K1535">
        <v>9.4044075310000004</v>
      </c>
      <c r="L1535">
        <v>11.37523492</v>
      </c>
      <c r="M1535">
        <v>2.094381593</v>
      </c>
      <c r="N1535">
        <v>1.075997842</v>
      </c>
      <c r="O1535">
        <v>6.0417449159999999</v>
      </c>
      <c r="P1535">
        <v>0.572938803</v>
      </c>
      <c r="Q1535">
        <v>1.5000891000000001</v>
      </c>
    </row>
    <row r="1536" spans="1:17">
      <c r="A1536" t="s">
        <v>11382</v>
      </c>
      <c r="B1536" s="14" t="s">
        <v>2451</v>
      </c>
      <c r="C1536">
        <v>0.65395776999999999</v>
      </c>
      <c r="D1536">
        <v>0.50705739900000002</v>
      </c>
      <c r="E1536">
        <v>2.2263415480000002</v>
      </c>
      <c r="F1536">
        <v>1.201721483</v>
      </c>
      <c r="G1536">
        <v>0.903410135</v>
      </c>
      <c r="H1536">
        <v>5.3998513570000002</v>
      </c>
      <c r="I1536">
        <v>0.476839711</v>
      </c>
      <c r="J1536">
        <v>0.41451237299999999</v>
      </c>
      <c r="K1536">
        <v>1.9283405119999999</v>
      </c>
      <c r="L1536">
        <v>1.4462287920000001</v>
      </c>
      <c r="M1536">
        <v>0.62765117400000003</v>
      </c>
      <c r="N1536">
        <v>0.201536611</v>
      </c>
      <c r="O1536">
        <v>0.36212200300000003</v>
      </c>
      <c r="P1536">
        <v>0.490571965</v>
      </c>
      <c r="Q1536">
        <v>1.7982065700000001</v>
      </c>
    </row>
    <row r="1537" spans="1:17">
      <c r="A1537" t="s">
        <v>11383</v>
      </c>
      <c r="B1537" s="14" t="s">
        <v>11384</v>
      </c>
      <c r="C1537">
        <v>1.5732355499999999</v>
      </c>
      <c r="D1537">
        <v>0.34852435100000001</v>
      </c>
      <c r="E1537">
        <v>0.75317929699999997</v>
      </c>
      <c r="F1537">
        <v>0.10707402000000001</v>
      </c>
      <c r="G1537">
        <v>0.27166833299999998</v>
      </c>
      <c r="H1537">
        <v>0</v>
      </c>
      <c r="I1537">
        <v>1.1471401050000001</v>
      </c>
      <c r="J1537">
        <v>0.59831900199999999</v>
      </c>
      <c r="K1537">
        <v>0.35684894700000003</v>
      </c>
      <c r="L1537">
        <v>0</v>
      </c>
      <c r="M1537">
        <v>0</v>
      </c>
      <c r="N1537">
        <v>0.77574320600000002</v>
      </c>
      <c r="O1537">
        <v>0</v>
      </c>
      <c r="P1537">
        <v>0</v>
      </c>
      <c r="Q1537">
        <v>0</v>
      </c>
    </row>
    <row r="1538" spans="1:17">
      <c r="A1538" t="s">
        <v>11383</v>
      </c>
      <c r="B1538" s="14" t="s">
        <v>11385</v>
      </c>
      <c r="C1538">
        <v>2.4508862429999998</v>
      </c>
      <c r="D1538">
        <v>1.5383678700000001</v>
      </c>
      <c r="E1538">
        <v>1.4340951</v>
      </c>
      <c r="F1538">
        <v>1.668067076</v>
      </c>
      <c r="G1538">
        <v>0.91698139199999995</v>
      </c>
      <c r="H1538">
        <v>4.5494986690000001</v>
      </c>
      <c r="I1538">
        <v>2.9784795019999999</v>
      </c>
      <c r="J1538">
        <v>1.1392325210000001</v>
      </c>
      <c r="K1538">
        <v>3.7061463379999999</v>
      </c>
      <c r="L1538">
        <v>3.613426241</v>
      </c>
      <c r="M1538">
        <v>5.4886884580000004</v>
      </c>
      <c r="N1538">
        <v>0.30212550700000002</v>
      </c>
      <c r="O1538">
        <v>4.0714548080000004</v>
      </c>
      <c r="P1538">
        <v>0.36771061799999999</v>
      </c>
      <c r="Q1538">
        <v>1.9656212019999999</v>
      </c>
    </row>
    <row r="1539" spans="1:17">
      <c r="A1539" t="s">
        <v>11386</v>
      </c>
      <c r="B1539" s="14" t="s">
        <v>1979</v>
      </c>
      <c r="C1539">
        <v>3.0493885270000001</v>
      </c>
      <c r="D1539">
        <v>2.0266249840000001</v>
      </c>
      <c r="E1539">
        <v>1.7611259930000001</v>
      </c>
      <c r="F1539">
        <v>0.65227053300000004</v>
      </c>
      <c r="G1539">
        <v>2.2567385280000001</v>
      </c>
      <c r="H1539">
        <v>1.6730478520000001</v>
      </c>
      <c r="I1539">
        <v>1.9058498580000001</v>
      </c>
      <c r="J1539">
        <v>1.2149410110000001</v>
      </c>
      <c r="K1539">
        <v>1.778598393</v>
      </c>
      <c r="L1539">
        <v>3.853558998</v>
      </c>
      <c r="M1539">
        <v>0</v>
      </c>
      <c r="N1539">
        <v>0.59070635800000004</v>
      </c>
      <c r="O1539">
        <v>0</v>
      </c>
      <c r="P1539">
        <v>1.895377568</v>
      </c>
      <c r="Q1539">
        <v>2.6951759069999999</v>
      </c>
    </row>
    <row r="1540" spans="1:17">
      <c r="A1540" t="s">
        <v>11387</v>
      </c>
      <c r="B1540" s="14" t="s">
        <v>2439</v>
      </c>
      <c r="C1540">
        <v>26.898711280000001</v>
      </c>
      <c r="D1540">
        <v>0.175263682</v>
      </c>
      <c r="E1540">
        <v>3.1141991999999998</v>
      </c>
      <c r="F1540">
        <v>13.35348409</v>
      </c>
      <c r="G1540">
        <v>0.68307411399999995</v>
      </c>
      <c r="H1540">
        <v>2.12688612</v>
      </c>
      <c r="I1540">
        <v>3.4611985930000002</v>
      </c>
      <c r="J1540">
        <v>0.40117174500000002</v>
      </c>
      <c r="K1540">
        <v>17.227190570000001</v>
      </c>
      <c r="L1540">
        <v>21.9950264</v>
      </c>
      <c r="M1540">
        <v>39.484308929999997</v>
      </c>
      <c r="N1540">
        <v>1.8529785640000001</v>
      </c>
      <c r="O1540">
        <v>40.303762730000003</v>
      </c>
      <c r="P1540">
        <v>1.8991337660000001</v>
      </c>
      <c r="Q1540">
        <v>17.947186689999999</v>
      </c>
    </row>
    <row r="1541" spans="1:17">
      <c r="A1541" t="s">
        <v>11388</v>
      </c>
      <c r="B1541" s="14" t="s">
        <v>7797</v>
      </c>
      <c r="C1541">
        <v>8.9674426379999996</v>
      </c>
      <c r="D1541">
        <v>18.924872260000001</v>
      </c>
      <c r="E1541">
        <v>20.486476880000001</v>
      </c>
      <c r="F1541">
        <v>30.773073329999999</v>
      </c>
      <c r="G1541">
        <v>23.227642500000002</v>
      </c>
      <c r="H1541">
        <v>24.833001459999998</v>
      </c>
      <c r="I1541">
        <v>19.27195377</v>
      </c>
      <c r="J1541">
        <v>20.043686560000001</v>
      </c>
      <c r="K1541">
        <v>21.410936849999999</v>
      </c>
      <c r="L1541">
        <v>8.3501118390000002</v>
      </c>
      <c r="M1541">
        <v>1.8119392759999999</v>
      </c>
      <c r="N1541">
        <v>13.381570310000001</v>
      </c>
      <c r="O1541">
        <v>4.181577967</v>
      </c>
      <c r="P1541">
        <v>47.443074529999997</v>
      </c>
      <c r="Q1541">
        <v>26.604723079999999</v>
      </c>
    </row>
    <row r="1542" spans="1:17">
      <c r="A1542" t="s">
        <v>11389</v>
      </c>
      <c r="B1542" s="14" t="s">
        <v>6313</v>
      </c>
      <c r="C1542">
        <v>21.22709532</v>
      </c>
      <c r="D1542">
        <v>9.0615828030000003</v>
      </c>
      <c r="E1542">
        <v>10.22580997</v>
      </c>
      <c r="F1542">
        <v>7.3371830569999998</v>
      </c>
      <c r="G1542">
        <v>15.62995078</v>
      </c>
      <c r="H1542">
        <v>52.486646569999998</v>
      </c>
      <c r="I1542">
        <v>10.78238822</v>
      </c>
      <c r="J1542">
        <v>10.11380265</v>
      </c>
      <c r="K1542">
        <v>9.4673684799999993</v>
      </c>
      <c r="L1542">
        <v>17.330762010000001</v>
      </c>
      <c r="M1542">
        <v>7.3251948770000004</v>
      </c>
      <c r="N1542">
        <v>3.0430224130000001</v>
      </c>
      <c r="O1542">
        <v>9.5090749320000008</v>
      </c>
      <c r="P1542">
        <v>4.4908371410000001</v>
      </c>
      <c r="Q1542">
        <v>13.526467589999999</v>
      </c>
    </row>
    <row r="1543" spans="1:17">
      <c r="A1543" t="s">
        <v>11390</v>
      </c>
      <c r="B1543" s="14" t="s">
        <v>11391</v>
      </c>
      <c r="C1543">
        <v>3.2631861180000001</v>
      </c>
      <c r="D1543">
        <v>0.96387331499999995</v>
      </c>
      <c r="E1543">
        <v>0.46288455499999998</v>
      </c>
      <c r="F1543">
        <v>0.78965914599999998</v>
      </c>
      <c r="G1543">
        <v>0.500881036</v>
      </c>
      <c r="H1543">
        <v>0.139249286</v>
      </c>
      <c r="I1543">
        <v>5.287520239</v>
      </c>
      <c r="J1543">
        <v>0.41367534099999997</v>
      </c>
      <c r="K1543">
        <v>0.657930456</v>
      </c>
      <c r="L1543">
        <v>1.603676001</v>
      </c>
      <c r="M1543">
        <v>2.7839277720000002</v>
      </c>
      <c r="N1543">
        <v>0.26817286000000001</v>
      </c>
      <c r="O1543">
        <v>2.4092717650000002</v>
      </c>
      <c r="P1543">
        <v>0.76157098099999998</v>
      </c>
      <c r="Q1543">
        <v>0.24924658699999999</v>
      </c>
    </row>
    <row r="1544" spans="1:17">
      <c r="A1544" t="s">
        <v>11392</v>
      </c>
      <c r="B1544" s="14" t="s">
        <v>7810</v>
      </c>
      <c r="C1544">
        <v>0.37904940999999998</v>
      </c>
      <c r="D1544">
        <v>2.939024758</v>
      </c>
      <c r="E1544">
        <v>3.5688739059999999</v>
      </c>
      <c r="F1544">
        <v>3.0699630080000002</v>
      </c>
      <c r="G1544">
        <v>2.7163716440000001</v>
      </c>
      <c r="H1544">
        <v>1.019031257</v>
      </c>
      <c r="I1544">
        <v>2.211100708</v>
      </c>
      <c r="J1544">
        <v>6.7032871189999996</v>
      </c>
      <c r="K1544">
        <v>3.1811798090000001</v>
      </c>
      <c r="L1544">
        <v>1.4370316379999999</v>
      </c>
      <c r="M1544">
        <v>4.729419289</v>
      </c>
      <c r="N1544">
        <v>4.8595203140000001</v>
      </c>
      <c r="O1544">
        <v>5.457256697</v>
      </c>
      <c r="P1544">
        <v>4.8623358830000001</v>
      </c>
      <c r="Q1544">
        <v>4.4297032190000003</v>
      </c>
    </row>
    <row r="1545" spans="1:17">
      <c r="A1545" t="s">
        <v>11393</v>
      </c>
      <c r="B1545" s="14" t="s">
        <v>11394</v>
      </c>
      <c r="C1545">
        <v>22.40190952</v>
      </c>
      <c r="D1545">
        <v>2.157727409</v>
      </c>
      <c r="E1545">
        <v>1.8237360330000001</v>
      </c>
      <c r="F1545">
        <v>1.37883054</v>
      </c>
      <c r="G1545">
        <v>1.9173761499999999</v>
      </c>
      <c r="H1545">
        <v>8.8280106089999997</v>
      </c>
      <c r="I1545">
        <v>2.2726360570000002</v>
      </c>
      <c r="J1545">
        <v>2.592950863</v>
      </c>
      <c r="K1545">
        <v>2.9162301949999998</v>
      </c>
      <c r="L1545">
        <v>10.831512999999999</v>
      </c>
      <c r="M1545">
        <v>3.3653353290000001</v>
      </c>
      <c r="N1545">
        <v>1.2727036979999999</v>
      </c>
      <c r="O1545">
        <v>7.982227988</v>
      </c>
      <c r="P1545">
        <v>1.4028506970000001</v>
      </c>
      <c r="Q1545">
        <v>5.4903614860000003</v>
      </c>
    </row>
    <row r="1546" spans="1:17">
      <c r="A1546" t="s">
        <v>11395</v>
      </c>
      <c r="B1546" s="14" t="s">
        <v>722</v>
      </c>
      <c r="C1546">
        <v>33.397254959999998</v>
      </c>
      <c r="D1546">
        <v>7.3220728639999999</v>
      </c>
      <c r="E1546">
        <v>5.8564276059999996</v>
      </c>
      <c r="F1546">
        <v>4.8281843340000004</v>
      </c>
      <c r="G1546">
        <v>8.1733455979999992</v>
      </c>
      <c r="H1546">
        <v>14.860919859999999</v>
      </c>
      <c r="I1546">
        <v>18.137993300000002</v>
      </c>
      <c r="J1546">
        <v>7.153632795</v>
      </c>
      <c r="K1546">
        <v>21.31540562</v>
      </c>
      <c r="L1546">
        <v>42.786755450000001</v>
      </c>
      <c r="M1546">
        <v>15.474244369999999</v>
      </c>
      <c r="N1546">
        <v>4.3724789609999997</v>
      </c>
      <c r="O1546">
        <v>22.702201909999999</v>
      </c>
      <c r="P1546">
        <v>4.8205877619999997</v>
      </c>
      <c r="Q1546">
        <v>14.88334358</v>
      </c>
    </row>
    <row r="1547" spans="1:17">
      <c r="A1547" t="s">
        <v>11396</v>
      </c>
      <c r="B1547" s="14" t="s">
        <v>11397</v>
      </c>
      <c r="C1547">
        <v>7.660453017</v>
      </c>
      <c r="D1547">
        <v>30.179914029999999</v>
      </c>
      <c r="E1547">
        <v>41.248230040000003</v>
      </c>
      <c r="F1547">
        <v>45.711337729999997</v>
      </c>
      <c r="G1547">
        <v>50.338544120000002</v>
      </c>
      <c r="H1547">
        <v>40.870456529999998</v>
      </c>
      <c r="I1547">
        <v>66.525116139999994</v>
      </c>
      <c r="J1547">
        <v>58.459585959999998</v>
      </c>
      <c r="K1547">
        <v>57.762836180000001</v>
      </c>
      <c r="L1547">
        <v>92.532886250000004</v>
      </c>
      <c r="M1547">
        <v>6.6236917870000003</v>
      </c>
      <c r="N1547">
        <v>28.831502879999999</v>
      </c>
      <c r="O1547">
        <v>5.350134744</v>
      </c>
      <c r="P1547">
        <v>8.9666946989999996</v>
      </c>
      <c r="Q1547">
        <v>30.837184229999998</v>
      </c>
    </row>
    <row r="1548" spans="1:17">
      <c r="A1548" t="s">
        <v>11398</v>
      </c>
      <c r="B1548" s="14" t="s">
        <v>8481</v>
      </c>
      <c r="C1548">
        <v>76.664236759999994</v>
      </c>
      <c r="D1548">
        <v>586.89883199999997</v>
      </c>
      <c r="E1548">
        <v>515.99157260000004</v>
      </c>
      <c r="F1548">
        <v>594.42957869999998</v>
      </c>
      <c r="G1548">
        <v>644.68893760000003</v>
      </c>
      <c r="H1548">
        <v>827.46778529999995</v>
      </c>
      <c r="I1548">
        <v>783.66143</v>
      </c>
      <c r="J1548">
        <v>754.12032680000004</v>
      </c>
      <c r="K1548">
        <v>518.071552</v>
      </c>
      <c r="L1548">
        <v>286.9893955</v>
      </c>
      <c r="M1548">
        <v>93.016584969999997</v>
      </c>
      <c r="N1548">
        <v>272.9069015</v>
      </c>
      <c r="O1548">
        <v>52.864738959999997</v>
      </c>
      <c r="P1548">
        <v>606.78820519999999</v>
      </c>
      <c r="Q1548">
        <v>731.35714410000003</v>
      </c>
    </row>
    <row r="1549" spans="1:17">
      <c r="A1549" t="s">
        <v>11399</v>
      </c>
      <c r="B1549" s="14" t="s">
        <v>7820</v>
      </c>
      <c r="C1549">
        <v>24.536866159999999</v>
      </c>
      <c r="D1549">
        <v>1.463467767</v>
      </c>
      <c r="E1549">
        <v>1.385533213</v>
      </c>
      <c r="F1549">
        <v>1.3873621869999999</v>
      </c>
      <c r="G1549">
        <v>0.48889125300000003</v>
      </c>
      <c r="H1549">
        <v>0.72488545000000004</v>
      </c>
      <c r="I1549">
        <v>4.9545127940000002</v>
      </c>
      <c r="J1549">
        <v>5.7904044170000004</v>
      </c>
      <c r="K1549">
        <v>3.510591222</v>
      </c>
      <c r="L1549">
        <v>9.6600642570000002</v>
      </c>
      <c r="M1549">
        <v>2.1738302549999999</v>
      </c>
      <c r="N1549">
        <v>2.5128336259999999</v>
      </c>
      <c r="O1549">
        <v>7.1070580730000001</v>
      </c>
      <c r="P1549">
        <v>4.2759803969999997</v>
      </c>
      <c r="Q1549">
        <v>2.3354906400000002</v>
      </c>
    </row>
    <row r="1550" spans="1:17">
      <c r="A1550" t="s">
        <v>11400</v>
      </c>
      <c r="B1550" s="14" t="s">
        <v>11401</v>
      </c>
      <c r="C1550">
        <v>34.018958380000001</v>
      </c>
      <c r="D1550">
        <v>151.07729409999999</v>
      </c>
      <c r="E1550">
        <v>91.574289989999997</v>
      </c>
      <c r="F1550">
        <v>205.3636626</v>
      </c>
      <c r="G1550">
        <v>56.831766279999997</v>
      </c>
      <c r="H1550">
        <v>14.88820284</v>
      </c>
      <c r="I1550">
        <v>32.304520199999999</v>
      </c>
      <c r="J1550">
        <v>97.183855109999996</v>
      </c>
      <c r="K1550">
        <v>94.749548110000006</v>
      </c>
      <c r="L1550">
        <v>31.992765670000001</v>
      </c>
      <c r="M1550">
        <v>6.0745090660000001</v>
      </c>
      <c r="N1550">
        <v>159.16110610000001</v>
      </c>
      <c r="O1550">
        <v>55.198631570000003</v>
      </c>
      <c r="P1550">
        <v>584.93320000000006</v>
      </c>
      <c r="Q1550">
        <v>256.15530089999999</v>
      </c>
    </row>
    <row r="1551" spans="1:17">
      <c r="A1551" t="s">
        <v>11402</v>
      </c>
      <c r="B1551" s="14" t="s">
        <v>7822</v>
      </c>
      <c r="C1551">
        <v>6.6033631589999997</v>
      </c>
      <c r="D1551">
        <v>1.631095634</v>
      </c>
      <c r="E1551">
        <v>1.229406032</v>
      </c>
      <c r="F1551">
        <v>1.204454318</v>
      </c>
      <c r="G1551">
        <v>1.031950886</v>
      </c>
      <c r="H1551">
        <v>1.07782376</v>
      </c>
      <c r="I1551">
        <v>3.274136693</v>
      </c>
      <c r="J1551">
        <v>4.2608942350000003</v>
      </c>
      <c r="K1551">
        <v>2.3964911720000002</v>
      </c>
      <c r="L1551">
        <v>2.4199836440000002</v>
      </c>
      <c r="M1551">
        <v>2.5350925270000002</v>
      </c>
      <c r="N1551">
        <v>1.5751081899999999</v>
      </c>
      <c r="O1551">
        <v>3.071494049</v>
      </c>
      <c r="P1551">
        <v>1.5900955990000001</v>
      </c>
      <c r="Q1551">
        <v>1.793049018</v>
      </c>
    </row>
    <row r="1552" spans="1:17">
      <c r="A1552" t="s">
        <v>11403</v>
      </c>
      <c r="B1552" s="14" t="s">
        <v>3042</v>
      </c>
      <c r="C1552">
        <v>0</v>
      </c>
      <c r="D1552">
        <v>0</v>
      </c>
      <c r="E1552">
        <v>0.29048237300000002</v>
      </c>
      <c r="F1552">
        <v>9.2915471999999999E-2</v>
      </c>
      <c r="G1552">
        <v>0.23574524799999999</v>
      </c>
      <c r="H1552">
        <v>0</v>
      </c>
      <c r="I1552">
        <v>0</v>
      </c>
      <c r="J1552">
        <v>1.9902760180000001</v>
      </c>
      <c r="K1552">
        <v>1.2386492389999999</v>
      </c>
      <c r="L1552">
        <v>1.2939222889999999</v>
      </c>
      <c r="M1552">
        <v>0</v>
      </c>
      <c r="N1552">
        <v>0.75731129100000005</v>
      </c>
      <c r="O1552">
        <v>0</v>
      </c>
      <c r="P1552">
        <v>1.024119655</v>
      </c>
      <c r="Q1552">
        <v>0</v>
      </c>
    </row>
    <row r="1553" spans="1:17">
      <c r="A1553" t="s">
        <v>11404</v>
      </c>
      <c r="B1553" s="14" t="s">
        <v>11405</v>
      </c>
      <c r="C1553">
        <v>3.2138080310000001</v>
      </c>
      <c r="D1553">
        <v>1.0679491299999999</v>
      </c>
      <c r="E1553">
        <v>2.2224162129999998</v>
      </c>
      <c r="F1553">
        <v>1.093654873</v>
      </c>
      <c r="G1553">
        <v>4.1622337060000003</v>
      </c>
      <c r="H1553">
        <v>9.2570974530000001</v>
      </c>
      <c r="I1553">
        <v>0</v>
      </c>
      <c r="J1553">
        <v>0.20370783100000001</v>
      </c>
      <c r="K1553">
        <v>0</v>
      </c>
      <c r="L1553">
        <v>0</v>
      </c>
      <c r="M1553">
        <v>12.33810791</v>
      </c>
      <c r="N1553">
        <v>0.594258536</v>
      </c>
      <c r="O1553">
        <v>3.5592224909999999</v>
      </c>
      <c r="P1553">
        <v>1.687605735</v>
      </c>
      <c r="Q1553">
        <v>6.6278255760000002</v>
      </c>
    </row>
    <row r="1554" spans="1:17">
      <c r="A1554" t="s">
        <v>11406</v>
      </c>
      <c r="B1554" s="14" t="s">
        <v>11407</v>
      </c>
      <c r="C1554">
        <v>6.1637959999999996</v>
      </c>
      <c r="D1554">
        <v>14.678987360000001</v>
      </c>
      <c r="E1554">
        <v>15.738074859999999</v>
      </c>
      <c r="F1554">
        <v>2.5170385280000001</v>
      </c>
      <c r="G1554">
        <v>17.562141319999999</v>
      </c>
      <c r="H1554">
        <v>158.60493640000001</v>
      </c>
      <c r="I1554">
        <v>0</v>
      </c>
      <c r="J1554">
        <v>6.6417874269999997</v>
      </c>
      <c r="K1554">
        <v>7.6895622069999998</v>
      </c>
      <c r="L1554">
        <v>51.604002739999999</v>
      </c>
      <c r="M1554">
        <v>14.78961629</v>
      </c>
      <c r="N1554">
        <v>1.7096019819999999</v>
      </c>
      <c r="O1554">
        <v>3.4131350010000001</v>
      </c>
      <c r="P1554">
        <v>3.0054854799999999</v>
      </c>
      <c r="Q1554">
        <v>6.3557879589999997</v>
      </c>
    </row>
    <row r="1555" spans="1:17">
      <c r="A1555" t="s">
        <v>11408</v>
      </c>
      <c r="B1555" s="14" t="s">
        <v>11409</v>
      </c>
      <c r="C1555">
        <v>40.824110179999998</v>
      </c>
      <c r="D1555">
        <v>0.262142241</v>
      </c>
      <c r="E1555">
        <v>0.56650305300000003</v>
      </c>
      <c r="F1555">
        <v>0.24160685000000001</v>
      </c>
      <c r="G1555">
        <v>0.81734025799999999</v>
      </c>
      <c r="H1555">
        <v>1.8178216199999999</v>
      </c>
      <c r="I1555">
        <v>0</v>
      </c>
      <c r="J1555">
        <v>0.82504590200000005</v>
      </c>
      <c r="K1555">
        <v>2.1472286230000002</v>
      </c>
      <c r="L1555">
        <v>5.2337735380000003</v>
      </c>
      <c r="M1555">
        <v>4.5428276969999999</v>
      </c>
      <c r="N1555">
        <v>0.58347447500000005</v>
      </c>
      <c r="O1555">
        <v>7.8629241849999998</v>
      </c>
      <c r="P1555">
        <v>0.35506727300000002</v>
      </c>
      <c r="Q1555">
        <v>5.2873842529999999</v>
      </c>
    </row>
    <row r="1556" spans="1:17">
      <c r="A1556" t="s">
        <v>11410</v>
      </c>
      <c r="B1556" s="14" t="s">
        <v>8911</v>
      </c>
      <c r="C1556">
        <v>10.971275690000001</v>
      </c>
      <c r="D1556">
        <v>1.7676399389999999</v>
      </c>
      <c r="E1556">
        <v>1.1731056399999999</v>
      </c>
      <c r="F1556">
        <v>1.116282215</v>
      </c>
      <c r="G1556">
        <v>0.78460497500000004</v>
      </c>
      <c r="H1556">
        <v>1.0001921389999999</v>
      </c>
      <c r="I1556">
        <v>3.0706353279999998</v>
      </c>
      <c r="J1556">
        <v>1.8333704820000001</v>
      </c>
      <c r="K1556">
        <v>4.0973230479999998</v>
      </c>
      <c r="L1556">
        <v>5.7418922820000002</v>
      </c>
      <c r="M1556">
        <v>4.1481569690000004</v>
      </c>
      <c r="N1556">
        <v>1.3251282289999999</v>
      </c>
      <c r="O1556">
        <v>7.4252745070000001</v>
      </c>
      <c r="P1556">
        <v>1.1555526949999999</v>
      </c>
      <c r="Q1556">
        <v>2.4759118529999999</v>
      </c>
    </row>
    <row r="1557" spans="1:17">
      <c r="A1557" t="s">
        <v>11411</v>
      </c>
      <c r="B1557" s="14" t="s">
        <v>9486</v>
      </c>
      <c r="C1557">
        <v>0.58661126699999999</v>
      </c>
      <c r="D1557">
        <v>5.4580695590000001</v>
      </c>
      <c r="E1557">
        <v>5.2422990839999999</v>
      </c>
      <c r="F1557">
        <v>6.7871848569999997</v>
      </c>
      <c r="G1557">
        <v>5.0648393110000001</v>
      </c>
      <c r="H1557">
        <v>11.48984624</v>
      </c>
      <c r="I1557">
        <v>7.6992002800000003</v>
      </c>
      <c r="J1557">
        <v>10.708550320000001</v>
      </c>
      <c r="K1557">
        <v>10.910757950000001</v>
      </c>
      <c r="L1557">
        <v>4.8185126909999996</v>
      </c>
      <c r="M1557">
        <v>4.5041104150000004</v>
      </c>
      <c r="N1557">
        <v>5.4957659669999996</v>
      </c>
      <c r="O1557">
        <v>2.598636876</v>
      </c>
      <c r="P1557">
        <v>8.2729665870000009</v>
      </c>
      <c r="Q1557">
        <v>7.6618542349999998</v>
      </c>
    </row>
    <row r="1558" spans="1:17">
      <c r="A1558" t="s">
        <v>11412</v>
      </c>
      <c r="B1558" s="14" t="s">
        <v>7848</v>
      </c>
      <c r="C1558">
        <v>0.60112712099999999</v>
      </c>
      <c r="D1558">
        <v>0.39950935399999998</v>
      </c>
      <c r="E1558">
        <v>1.4709105629999999</v>
      </c>
      <c r="F1558">
        <v>1.4728522390000001</v>
      </c>
      <c r="G1558">
        <v>1.038034025</v>
      </c>
      <c r="H1558">
        <v>0.46173198399999998</v>
      </c>
      <c r="I1558">
        <v>4.3831772579999999</v>
      </c>
      <c r="J1558">
        <v>2.057538052</v>
      </c>
      <c r="K1558">
        <v>0.27270116100000003</v>
      </c>
      <c r="L1558">
        <v>0.37982677599999998</v>
      </c>
      <c r="M1558">
        <v>0</v>
      </c>
      <c r="N1558">
        <v>7.4102108E-2</v>
      </c>
      <c r="O1558">
        <v>0.66573521099999999</v>
      </c>
      <c r="P1558">
        <v>1.6233861780000001</v>
      </c>
      <c r="Q1558">
        <v>0.41323415200000002</v>
      </c>
    </row>
    <row r="1559" spans="1:17">
      <c r="A1559" t="s">
        <v>11412</v>
      </c>
      <c r="B1559" s="14" t="s">
        <v>11413</v>
      </c>
      <c r="C1559">
        <v>3.46067876</v>
      </c>
      <c r="D1559">
        <v>22.48858242</v>
      </c>
      <c r="E1559">
        <v>38.167395939999999</v>
      </c>
      <c r="F1559">
        <v>31.09034741</v>
      </c>
      <c r="G1559">
        <v>39.042837290000001</v>
      </c>
      <c r="H1559">
        <v>127.592798</v>
      </c>
      <c r="I1559">
        <v>30.280653610000002</v>
      </c>
      <c r="J1559">
        <v>28.07753975</v>
      </c>
      <c r="K1559">
        <v>22.50241617</v>
      </c>
      <c r="L1559">
        <v>34.986502119999997</v>
      </c>
      <c r="M1559">
        <v>6.6429337970000004</v>
      </c>
      <c r="N1559">
        <v>10.66511478</v>
      </c>
      <c r="O1559">
        <v>5.1101686050000001</v>
      </c>
      <c r="P1559">
        <v>21.806883039999999</v>
      </c>
      <c r="Q1559">
        <v>32.512755169999998</v>
      </c>
    </row>
    <row r="1560" spans="1:17">
      <c r="A1560" t="s">
        <v>11414</v>
      </c>
      <c r="B1560" s="14" t="s">
        <v>1426</v>
      </c>
      <c r="C1560">
        <v>3.5216685499999998</v>
      </c>
      <c r="D1560">
        <v>0.572122833</v>
      </c>
      <c r="E1560">
        <v>1.0990109130000001</v>
      </c>
      <c r="F1560">
        <v>0.63915702600000002</v>
      </c>
      <c r="G1560">
        <v>0.77029324200000004</v>
      </c>
      <c r="H1560">
        <v>0.45083836399999999</v>
      </c>
      <c r="I1560">
        <v>1.3695248550000001</v>
      </c>
      <c r="J1560">
        <v>0.863123631</v>
      </c>
      <c r="K1560">
        <v>0.74554854000000004</v>
      </c>
      <c r="L1560">
        <v>1.483462166</v>
      </c>
      <c r="M1560">
        <v>0.45066710199999999</v>
      </c>
      <c r="N1560">
        <v>0.78142125799999995</v>
      </c>
      <c r="O1560">
        <v>0.52002284300000001</v>
      </c>
      <c r="P1560">
        <v>0.52836190299999997</v>
      </c>
      <c r="Q1560">
        <v>1.452545059</v>
      </c>
    </row>
    <row r="1561" spans="1:17">
      <c r="A1561" t="s">
        <v>11415</v>
      </c>
      <c r="B1561" s="14" t="s">
        <v>11416</v>
      </c>
      <c r="C1561">
        <v>0</v>
      </c>
      <c r="D1561">
        <v>0</v>
      </c>
      <c r="E1561">
        <v>0</v>
      </c>
      <c r="F1561">
        <v>0.48881617799999999</v>
      </c>
      <c r="G1561">
        <v>0</v>
      </c>
      <c r="H1561">
        <v>4.1375200789999997</v>
      </c>
      <c r="I1561">
        <v>5.2369439580000003</v>
      </c>
      <c r="J1561">
        <v>2.7314563129999998</v>
      </c>
      <c r="K1561">
        <v>1.6290930210000001</v>
      </c>
      <c r="L1561">
        <v>2.2690521299999999</v>
      </c>
      <c r="M1561">
        <v>0</v>
      </c>
      <c r="N1561">
        <v>1.770718188</v>
      </c>
      <c r="O1561">
        <v>0</v>
      </c>
      <c r="P1561">
        <v>0</v>
      </c>
      <c r="Q1561">
        <v>0</v>
      </c>
    </row>
    <row r="1562" spans="1:17">
      <c r="A1562" t="s">
        <v>11417</v>
      </c>
      <c r="B1562" s="14" t="s">
        <v>1183</v>
      </c>
      <c r="C1562">
        <v>36.751640559999998</v>
      </c>
      <c r="D1562">
        <v>25.795788930000001</v>
      </c>
      <c r="E1562">
        <v>24.401581289999999</v>
      </c>
      <c r="F1562">
        <v>23.142137399999999</v>
      </c>
      <c r="G1562">
        <v>25.154971759999999</v>
      </c>
      <c r="H1562">
        <v>34.148367030000003</v>
      </c>
      <c r="I1562">
        <v>37.333251250000004</v>
      </c>
      <c r="J1562">
        <v>33.984540770000002</v>
      </c>
      <c r="K1562">
        <v>48.991899879999998</v>
      </c>
      <c r="L1562">
        <v>55.573151709999998</v>
      </c>
      <c r="M1562">
        <v>22.685814579999999</v>
      </c>
      <c r="N1562">
        <v>19.236128010000002</v>
      </c>
      <c r="O1562">
        <v>27.77722984</v>
      </c>
      <c r="P1562">
        <v>17.20317979</v>
      </c>
      <c r="Q1562">
        <v>39.449941199999998</v>
      </c>
    </row>
    <row r="1563" spans="1:17">
      <c r="A1563" t="s">
        <v>11418</v>
      </c>
      <c r="B1563" s="14" t="s">
        <v>4139</v>
      </c>
      <c r="C1563">
        <v>11.75882622</v>
      </c>
      <c r="D1563">
        <v>11.529420760000001</v>
      </c>
      <c r="E1563">
        <v>9.4635565489999998</v>
      </c>
      <c r="F1563">
        <v>8.9070735929999998</v>
      </c>
      <c r="G1563">
        <v>10.585073510000001</v>
      </c>
      <c r="H1563">
        <v>10.9555743</v>
      </c>
      <c r="I1563">
        <v>8.4152843199999996</v>
      </c>
      <c r="J1563">
        <v>8.7921975650000004</v>
      </c>
      <c r="K1563">
        <v>15.558632920000001</v>
      </c>
      <c r="L1563">
        <v>10.59449334</v>
      </c>
      <c r="M1563">
        <v>6.687885541</v>
      </c>
      <c r="N1563">
        <v>4.3486000320000002</v>
      </c>
      <c r="O1563">
        <v>10.008143280000001</v>
      </c>
      <c r="P1563">
        <v>5.7989796699999996</v>
      </c>
      <c r="Q1563">
        <v>8.831858618</v>
      </c>
    </row>
    <row r="1564" spans="1:17">
      <c r="A1564" t="s">
        <v>11419</v>
      </c>
      <c r="B1564" s="14" t="s">
        <v>7864</v>
      </c>
      <c r="C1564">
        <v>5.5499651779999999</v>
      </c>
      <c r="D1564">
        <v>3.4993550230000001</v>
      </c>
      <c r="E1564">
        <v>3.5729732329999999</v>
      </c>
      <c r="F1564">
        <v>2.8862388729999999</v>
      </c>
      <c r="G1564">
        <v>3.071715089</v>
      </c>
      <c r="H1564">
        <v>4.2083322189999999</v>
      </c>
      <c r="I1564">
        <v>2.0752879229999999</v>
      </c>
      <c r="J1564">
        <v>6.8372687450000003</v>
      </c>
      <c r="K1564">
        <v>4.0025614190000001</v>
      </c>
      <c r="L1564">
        <v>4.4958820639999999</v>
      </c>
      <c r="M1564">
        <v>1.0926580749999999</v>
      </c>
      <c r="N1564">
        <v>2.6138228940000001</v>
      </c>
      <c r="O1564">
        <v>5.043253923</v>
      </c>
      <c r="P1564">
        <v>3.1385279640000001</v>
      </c>
      <c r="Q1564">
        <v>4.4021825630000002</v>
      </c>
    </row>
    <row r="1565" spans="1:17">
      <c r="A1565" t="s">
        <v>11420</v>
      </c>
      <c r="B1565" s="14" t="s">
        <v>7867</v>
      </c>
      <c r="C1565">
        <v>4.2356341740000003</v>
      </c>
      <c r="D1565">
        <v>47.151323249999997</v>
      </c>
      <c r="E1565">
        <v>59.031232070000001</v>
      </c>
      <c r="F1565">
        <v>55.92558425</v>
      </c>
      <c r="G1565">
        <v>52.844715219999998</v>
      </c>
      <c r="H1565">
        <v>12.607059039999999</v>
      </c>
      <c r="I1565">
        <v>47.871039000000003</v>
      </c>
      <c r="J1565">
        <v>80.274466079999996</v>
      </c>
      <c r="K1565">
        <v>111.9270449</v>
      </c>
      <c r="L1565">
        <v>53.526357939999997</v>
      </c>
      <c r="M1565">
        <v>2.0326241870000001</v>
      </c>
      <c r="N1565">
        <v>37.463175509999999</v>
      </c>
      <c r="O1565">
        <v>5.8635908990000001</v>
      </c>
      <c r="P1565">
        <v>36.222324409999999</v>
      </c>
      <c r="Q1565">
        <v>77.160352290000006</v>
      </c>
    </row>
    <row r="1566" spans="1:17">
      <c r="A1566" t="s">
        <v>11421</v>
      </c>
      <c r="B1566" s="14" t="s">
        <v>7993</v>
      </c>
      <c r="C1566">
        <v>3.138784282</v>
      </c>
      <c r="D1566">
        <v>1.092686279</v>
      </c>
      <c r="E1566">
        <v>0.45318877299999999</v>
      </c>
      <c r="F1566">
        <v>0.61035679099999995</v>
      </c>
      <c r="G1566">
        <v>0.92915879499999998</v>
      </c>
      <c r="H1566">
        <v>2.4109327999999999</v>
      </c>
      <c r="I1566">
        <v>1.3078144519999999</v>
      </c>
      <c r="J1566">
        <v>1.7337283779999999</v>
      </c>
      <c r="K1566">
        <v>1.423908666</v>
      </c>
      <c r="L1566">
        <v>5.3831475620000004</v>
      </c>
      <c r="M1566">
        <v>3.87324153</v>
      </c>
      <c r="N1566">
        <v>0.52511118899999998</v>
      </c>
      <c r="O1566">
        <v>2.979544561</v>
      </c>
      <c r="P1566">
        <v>0.77364956600000001</v>
      </c>
      <c r="Q1566">
        <v>1.5412153209999999</v>
      </c>
    </row>
    <row r="1567" spans="1:17">
      <c r="A1567" t="s">
        <v>11421</v>
      </c>
      <c r="B1567" s="14" t="s">
        <v>11422</v>
      </c>
      <c r="C1567">
        <v>12.966843920000001</v>
      </c>
      <c r="D1567">
        <v>2.0021082479999999</v>
      </c>
      <c r="E1567">
        <v>2.0483705900000002</v>
      </c>
      <c r="F1567">
        <v>1.5510960549999999</v>
      </c>
      <c r="G1567">
        <v>2.1034263200000001</v>
      </c>
      <c r="H1567">
        <v>3.7727149469999999</v>
      </c>
      <c r="I1567">
        <v>0.57302431499999995</v>
      </c>
      <c r="J1567">
        <v>0.99624952700000002</v>
      </c>
      <c r="K1567">
        <v>2.139056488</v>
      </c>
      <c r="L1567">
        <v>4.9655755470000003</v>
      </c>
      <c r="M1567">
        <v>3.7712817940000001</v>
      </c>
      <c r="N1567">
        <v>0.62969164899999996</v>
      </c>
      <c r="O1567">
        <v>6.527498907</v>
      </c>
      <c r="P1567">
        <v>1.4148636910000001</v>
      </c>
      <c r="Q1567">
        <v>3.2413913860000001</v>
      </c>
    </row>
    <row r="1568" spans="1:17">
      <c r="A1568" t="s">
        <v>11423</v>
      </c>
      <c r="B1568" s="14" t="s">
        <v>1789</v>
      </c>
      <c r="C1568">
        <v>20.12085467</v>
      </c>
      <c r="D1568">
        <v>16.784199009999998</v>
      </c>
      <c r="E1568">
        <v>13.6232957</v>
      </c>
      <c r="F1568">
        <v>17.024769169999999</v>
      </c>
      <c r="G1568">
        <v>11.774677499999999</v>
      </c>
      <c r="H1568">
        <v>11.59127806</v>
      </c>
      <c r="I1568">
        <v>17.20710158</v>
      </c>
      <c r="J1568">
        <v>45.535225089999997</v>
      </c>
      <c r="K1568">
        <v>10.14202272</v>
      </c>
      <c r="L1568">
        <v>12.164166679999999</v>
      </c>
      <c r="M1568">
        <v>12.63589232</v>
      </c>
      <c r="N1568">
        <v>18.036029540000001</v>
      </c>
      <c r="O1568">
        <v>6.7400434330000003</v>
      </c>
      <c r="P1568">
        <v>23.348850110000001</v>
      </c>
      <c r="Q1568">
        <v>8.879625163</v>
      </c>
    </row>
    <row r="1569" spans="1:17">
      <c r="A1569" t="s">
        <v>11424</v>
      </c>
      <c r="B1569" s="14" t="s">
        <v>11425</v>
      </c>
      <c r="C1569">
        <v>25.918891129999999</v>
      </c>
      <c r="D1569">
        <v>3.4451413350000002</v>
      </c>
      <c r="E1569">
        <v>2.0221340959999998</v>
      </c>
      <c r="F1569">
        <v>0.94081774799999995</v>
      </c>
      <c r="G1569">
        <v>0.89514147499999996</v>
      </c>
      <c r="H1569">
        <v>1.990856942</v>
      </c>
      <c r="I1569">
        <v>15.11921059</v>
      </c>
      <c r="J1569">
        <v>4.8190965630000004</v>
      </c>
      <c r="K1569">
        <v>7.8387321090000004</v>
      </c>
      <c r="L1569">
        <v>15.28524657</v>
      </c>
      <c r="M1569">
        <v>19.901006689999999</v>
      </c>
      <c r="N1569">
        <v>1.4910336209999999</v>
      </c>
      <c r="O1569">
        <v>17.222764900000001</v>
      </c>
      <c r="P1569">
        <v>1.036974713</v>
      </c>
      <c r="Q1569">
        <v>1.187832059</v>
      </c>
    </row>
    <row r="1570" spans="1:17">
      <c r="A1570" t="s">
        <v>11426</v>
      </c>
      <c r="B1570" s="14" t="s">
        <v>7873</v>
      </c>
      <c r="C1570">
        <v>3.0135313190000002</v>
      </c>
      <c r="D1570">
        <v>1.7090511079999999</v>
      </c>
      <c r="E1570">
        <v>1.1541714270000001</v>
      </c>
      <c r="F1570">
        <v>1.2798251940000001</v>
      </c>
      <c r="G1570">
        <v>1.0407609090000001</v>
      </c>
      <c r="H1570">
        <v>0.69441741000000001</v>
      </c>
      <c r="I1570">
        <v>0.703150677</v>
      </c>
      <c r="J1570">
        <v>1.7878840579999999</v>
      </c>
      <c r="K1570">
        <v>1.585821723</v>
      </c>
      <c r="L1570">
        <v>1.675628106</v>
      </c>
      <c r="M1570">
        <v>0.23138454</v>
      </c>
      <c r="N1570">
        <v>1.337341889</v>
      </c>
      <c r="O1570">
        <v>15.88612105</v>
      </c>
      <c r="P1570">
        <v>0.81382538299999996</v>
      </c>
      <c r="Q1570">
        <v>0.82863941100000005</v>
      </c>
    </row>
    <row r="1571" spans="1:17">
      <c r="A1571" t="s">
        <v>11427</v>
      </c>
      <c r="B1571" s="14" t="s">
        <v>655</v>
      </c>
      <c r="C1571">
        <v>7.5721668769999999</v>
      </c>
      <c r="D1571">
        <v>1.096819405</v>
      </c>
      <c r="E1571">
        <v>1.3013323539999999</v>
      </c>
      <c r="F1571">
        <v>1.823580805</v>
      </c>
      <c r="G1571">
        <v>1.25728028</v>
      </c>
      <c r="H1571">
        <v>0.44740461599999998</v>
      </c>
      <c r="I1571">
        <v>0</v>
      </c>
      <c r="J1571">
        <v>0.77532522299999995</v>
      </c>
      <c r="K1571">
        <v>3.0387524969999999</v>
      </c>
      <c r="L1571">
        <v>3.4963885079999999</v>
      </c>
      <c r="M1571">
        <v>5.031389914</v>
      </c>
      <c r="N1571">
        <v>0.17950686800000001</v>
      </c>
      <c r="O1571">
        <v>2.9028496549999998</v>
      </c>
      <c r="P1571">
        <v>1.70409755</v>
      </c>
      <c r="Q1571">
        <v>3.203293226</v>
      </c>
    </row>
    <row r="1572" spans="1:17">
      <c r="A1572" t="s">
        <v>11428</v>
      </c>
      <c r="B1572" s="14" t="s">
        <v>7860</v>
      </c>
      <c r="C1572">
        <v>8.1627430190000005</v>
      </c>
      <c r="D1572">
        <v>5.4249626739999997</v>
      </c>
      <c r="E1572">
        <v>5.4678096839999997</v>
      </c>
      <c r="F1572">
        <v>5.3086295750000003</v>
      </c>
      <c r="G1572">
        <v>4.9073324490000001</v>
      </c>
      <c r="H1572">
        <v>7.0826508910000001</v>
      </c>
      <c r="I1572">
        <v>14.54919643</v>
      </c>
      <c r="J1572">
        <v>8.3166779260000006</v>
      </c>
      <c r="K1572">
        <v>14.537806679999999</v>
      </c>
      <c r="L1572">
        <v>7.8320503620000004</v>
      </c>
      <c r="M1572">
        <v>6.9638954589999997</v>
      </c>
      <c r="N1572">
        <v>6.0746911480000003</v>
      </c>
      <c r="O1572">
        <v>5.6918898479999998</v>
      </c>
      <c r="P1572">
        <v>4.4904573010000002</v>
      </c>
      <c r="Q1572">
        <v>6.8582953529999999</v>
      </c>
    </row>
    <row r="1573" spans="1:17">
      <c r="A1573" t="s">
        <v>11429</v>
      </c>
      <c r="B1573" s="14" t="s">
        <v>2142</v>
      </c>
      <c r="C1573">
        <v>4.4491270859999998</v>
      </c>
      <c r="D1573">
        <v>0.88002733899999996</v>
      </c>
      <c r="E1573">
        <v>1.0988090939999999</v>
      </c>
      <c r="F1573">
        <v>1.535661444</v>
      </c>
      <c r="G1573">
        <v>0.85059679200000005</v>
      </c>
      <c r="H1573">
        <v>0.18307610999999999</v>
      </c>
      <c r="I1573">
        <v>3.4758477600000002</v>
      </c>
      <c r="J1573">
        <v>3.3236747169999998</v>
      </c>
      <c r="K1573">
        <v>2.3066803839999999</v>
      </c>
      <c r="L1573">
        <v>1.6064085880000001</v>
      </c>
      <c r="M1573">
        <v>1.5250547000000001</v>
      </c>
      <c r="N1573">
        <v>2.6051495469999999</v>
      </c>
      <c r="O1573">
        <v>2.111704918</v>
      </c>
      <c r="P1573">
        <v>2.8845971270000001</v>
      </c>
      <c r="Q1573">
        <v>1.0923118979999999</v>
      </c>
    </row>
    <row r="1574" spans="1:17">
      <c r="A1574" t="s">
        <v>11430</v>
      </c>
      <c r="B1574" s="14" t="s">
        <v>2116</v>
      </c>
      <c r="C1574">
        <v>15.127264909999999</v>
      </c>
      <c r="D1574">
        <v>43.230424300000003</v>
      </c>
      <c r="E1574">
        <v>30.41685622</v>
      </c>
      <c r="F1574">
        <v>44.78576795</v>
      </c>
      <c r="G1574">
        <v>24.55463782</v>
      </c>
      <c r="H1574">
        <v>18.591054809999999</v>
      </c>
      <c r="I1574">
        <v>18.751328640000001</v>
      </c>
      <c r="J1574">
        <v>39.024973359999997</v>
      </c>
      <c r="K1574">
        <v>24.704927130000002</v>
      </c>
      <c r="L1574">
        <v>11.46993385</v>
      </c>
      <c r="M1574">
        <v>4.3556232589999997</v>
      </c>
      <c r="N1574">
        <v>19.48681852</v>
      </c>
      <c r="O1574">
        <v>4.1882792139999996</v>
      </c>
      <c r="P1574">
        <v>32.568317999999998</v>
      </c>
      <c r="Q1574">
        <v>41.075928779999998</v>
      </c>
    </row>
    <row r="1575" spans="1:17">
      <c r="A1575" t="s">
        <v>11431</v>
      </c>
      <c r="B1575" s="14" t="s">
        <v>2091</v>
      </c>
      <c r="C1575">
        <v>8.8045289049999997</v>
      </c>
      <c r="D1575">
        <v>1.532534107</v>
      </c>
      <c r="E1575">
        <v>1.2043222259999999</v>
      </c>
      <c r="F1575">
        <v>0.94165350000000003</v>
      </c>
      <c r="G1575">
        <v>2.570161707</v>
      </c>
      <c r="H1575">
        <v>0.56357084000000002</v>
      </c>
      <c r="I1575">
        <v>82.847390079999997</v>
      </c>
      <c r="J1575">
        <v>46.586119740000001</v>
      </c>
      <c r="K1575">
        <v>5.5157616489999999</v>
      </c>
      <c r="L1575">
        <v>5.0333795989999999</v>
      </c>
      <c r="M1575">
        <v>2.0119884090000002</v>
      </c>
      <c r="N1575">
        <v>9.6647955920000008</v>
      </c>
      <c r="O1575">
        <v>4.1789246809999998</v>
      </c>
      <c r="P1575">
        <v>1.0693472740000001</v>
      </c>
      <c r="Q1575">
        <v>1.729290531</v>
      </c>
    </row>
    <row r="1576" spans="1:17">
      <c r="A1576" t="s">
        <v>11432</v>
      </c>
      <c r="B1576" s="14" t="s">
        <v>8149</v>
      </c>
      <c r="C1576">
        <v>17.762336860000001</v>
      </c>
      <c r="D1576">
        <v>14.358792469999999</v>
      </c>
      <c r="E1576">
        <v>6.0415798650000001</v>
      </c>
      <c r="F1576">
        <v>5.7306520279999997</v>
      </c>
      <c r="G1576">
        <v>5.2939091319999996</v>
      </c>
      <c r="H1576">
        <v>5.3130685880000001</v>
      </c>
      <c r="I1576">
        <v>4.856843187</v>
      </c>
      <c r="J1576">
        <v>6.0515463560000002</v>
      </c>
      <c r="K1576">
        <v>9.3750328310000004</v>
      </c>
      <c r="L1576">
        <v>34.37126009</v>
      </c>
      <c r="M1576">
        <v>1.4752917489999999</v>
      </c>
      <c r="N1576">
        <v>4.547626116</v>
      </c>
      <c r="O1576">
        <v>16.834180320000002</v>
      </c>
      <c r="P1576">
        <v>4.3561086229999999</v>
      </c>
      <c r="Q1576">
        <v>16.202265090000001</v>
      </c>
    </row>
    <row r="1577" spans="1:17">
      <c r="A1577" t="s">
        <v>11433</v>
      </c>
      <c r="B1577" s="14" t="s">
        <v>11434</v>
      </c>
      <c r="C1577">
        <v>32.809971169999997</v>
      </c>
      <c r="D1577">
        <v>7.6438761040000003</v>
      </c>
      <c r="E1577">
        <v>5.1785173589999998</v>
      </c>
      <c r="F1577">
        <v>5.4934843119999996</v>
      </c>
      <c r="G1577">
        <v>9.6023761420000007</v>
      </c>
      <c r="H1577">
        <v>12.778316390000001</v>
      </c>
      <c r="I1577">
        <v>15.72450536</v>
      </c>
      <c r="J1577">
        <v>8.6115757120000005</v>
      </c>
      <c r="K1577">
        <v>25.366090320000001</v>
      </c>
      <c r="L1577">
        <v>32.702787880000002</v>
      </c>
      <c r="M1577">
        <v>11.82727987</v>
      </c>
      <c r="N1577">
        <v>4.0445488640000002</v>
      </c>
      <c r="O1577">
        <v>17.40049578</v>
      </c>
      <c r="P1577">
        <v>5.0843090660000003</v>
      </c>
      <c r="Q1577">
        <v>15.24820147</v>
      </c>
    </row>
    <row r="1578" spans="1:17">
      <c r="A1578" t="s">
        <v>11435</v>
      </c>
      <c r="B1578" s="14" t="s">
        <v>7879</v>
      </c>
      <c r="C1578">
        <v>41.571531210000003</v>
      </c>
      <c r="D1578">
        <v>4.2167976639999996</v>
      </c>
      <c r="E1578">
        <v>2.9160702870000001</v>
      </c>
      <c r="F1578">
        <v>1.243669479</v>
      </c>
      <c r="G1578">
        <v>3.1291443810000001</v>
      </c>
      <c r="H1578">
        <v>6.550056369</v>
      </c>
      <c r="I1578">
        <v>9.9930623099999991</v>
      </c>
      <c r="J1578">
        <v>3.6098800400000002</v>
      </c>
      <c r="K1578">
        <v>31.36244344</v>
      </c>
      <c r="L1578">
        <v>42.624211199999998</v>
      </c>
      <c r="M1578">
        <v>21.922661309999999</v>
      </c>
      <c r="N1578">
        <v>2.5341445309999999</v>
      </c>
      <c r="O1578">
        <v>29.681185790000001</v>
      </c>
      <c r="P1578">
        <v>2.398864347</v>
      </c>
      <c r="Q1578">
        <v>10.677348800000001</v>
      </c>
    </row>
    <row r="1579" spans="1:17">
      <c r="A1579" t="s">
        <v>11436</v>
      </c>
      <c r="B1579" s="14" t="s">
        <v>5101</v>
      </c>
      <c r="C1579">
        <v>14.26235222</v>
      </c>
      <c r="D1579">
        <v>5.3361940150000002</v>
      </c>
      <c r="E1579">
        <v>8.4633923299999996</v>
      </c>
      <c r="F1579">
        <v>4.3573291679999997</v>
      </c>
      <c r="G1579">
        <v>5.3087912030000002</v>
      </c>
      <c r="H1579">
        <v>7.6685425870000001</v>
      </c>
      <c r="I1579">
        <v>5.5464180059999997</v>
      </c>
      <c r="J1579">
        <v>6.2277064180000004</v>
      </c>
      <c r="K1579">
        <v>7.1890137149999997</v>
      </c>
      <c r="L1579">
        <v>11.01439349</v>
      </c>
      <c r="M1579">
        <v>13.384432479999999</v>
      </c>
      <c r="N1579">
        <v>3.399085854</v>
      </c>
      <c r="O1579">
        <v>8.0731251519999994</v>
      </c>
      <c r="P1579">
        <v>3.8040975669999999</v>
      </c>
      <c r="Q1579">
        <v>5.229013578</v>
      </c>
    </row>
    <row r="1580" spans="1:17">
      <c r="A1580" t="s">
        <v>11437</v>
      </c>
      <c r="B1580" s="14" t="s">
        <v>1828</v>
      </c>
      <c r="C1580">
        <v>24.826902659999998</v>
      </c>
      <c r="D1580">
        <v>79.548638969999999</v>
      </c>
      <c r="E1580">
        <v>67.449304339999998</v>
      </c>
      <c r="F1580">
        <v>95.530592780000006</v>
      </c>
      <c r="G1580">
        <v>62.424961420000002</v>
      </c>
      <c r="H1580">
        <v>192.79104430000001</v>
      </c>
      <c r="I1580">
        <v>102.43523810000001</v>
      </c>
      <c r="J1580">
        <v>81.906976259999993</v>
      </c>
      <c r="K1580">
        <v>140.64662329999999</v>
      </c>
      <c r="L1580">
        <v>97.565914539999994</v>
      </c>
      <c r="M1580">
        <v>12.785861819999999</v>
      </c>
      <c r="N1580">
        <v>42.995737820000002</v>
      </c>
      <c r="O1580">
        <v>12.07108742</v>
      </c>
      <c r="P1580">
        <v>77.494473569999997</v>
      </c>
      <c r="Q1580">
        <v>64.937141499999996</v>
      </c>
    </row>
    <row r="1581" spans="1:17">
      <c r="A1581" t="s">
        <v>11438</v>
      </c>
      <c r="B1581" s="14" t="s">
        <v>3717</v>
      </c>
      <c r="C1581">
        <v>10.023648830000001</v>
      </c>
      <c r="D1581">
        <v>7.4019127930000002</v>
      </c>
      <c r="E1581">
        <v>4.4077644940000003</v>
      </c>
      <c r="F1581">
        <v>7.36783608</v>
      </c>
      <c r="G1581">
        <v>3.923365494</v>
      </c>
      <c r="H1581">
        <v>4.3629189610000001</v>
      </c>
      <c r="I1581">
        <v>4.8725611259999999</v>
      </c>
      <c r="J1581">
        <v>3.4732514870000002</v>
      </c>
      <c r="K1581">
        <v>6.062967553</v>
      </c>
      <c r="L1581">
        <v>11.400334730000001</v>
      </c>
      <c r="M1581">
        <v>12.82724002</v>
      </c>
      <c r="N1581">
        <v>3.5421526860000001</v>
      </c>
      <c r="O1581">
        <v>3.7003243540000001</v>
      </c>
      <c r="P1581">
        <v>9.2237055009999995</v>
      </c>
      <c r="Q1581">
        <v>9.6468108509999997</v>
      </c>
    </row>
    <row r="1582" spans="1:17">
      <c r="A1582" t="s">
        <v>11439</v>
      </c>
      <c r="B1582" s="14" t="s">
        <v>11440</v>
      </c>
      <c r="C1582">
        <v>1.1765650480000001</v>
      </c>
      <c r="D1582">
        <v>3.9097282959999999</v>
      </c>
      <c r="E1582">
        <v>1.75241147</v>
      </c>
      <c r="F1582">
        <v>2.882762075</v>
      </c>
      <c r="G1582">
        <v>2.4380491449999999</v>
      </c>
      <c r="H1582">
        <v>1.355597747</v>
      </c>
      <c r="I1582">
        <v>3.431615699</v>
      </c>
      <c r="J1582">
        <v>2.8339183490000002</v>
      </c>
      <c r="K1582">
        <v>8.0062263849999997</v>
      </c>
      <c r="L1582">
        <v>3.7171081909999999</v>
      </c>
      <c r="M1582">
        <v>4.5169426389999998</v>
      </c>
      <c r="N1582">
        <v>1.8854869590000001</v>
      </c>
      <c r="O1582">
        <v>0</v>
      </c>
      <c r="P1582">
        <v>4.4130512199999998</v>
      </c>
      <c r="Q1582">
        <v>3.2352348970000002</v>
      </c>
    </row>
    <row r="1583" spans="1:17">
      <c r="A1583" t="e">
        <v>#N/A</v>
      </c>
      <c r="B1583" s="14" t="s">
        <v>11441</v>
      </c>
      <c r="C1583">
        <v>41.594537039999999</v>
      </c>
      <c r="D1583">
        <v>13.163689509999999</v>
      </c>
      <c r="E1583">
        <v>6.3216487749999999</v>
      </c>
      <c r="F1583">
        <v>4.8529951479999998</v>
      </c>
      <c r="G1583">
        <v>6.6695553060000003</v>
      </c>
      <c r="H1583">
        <v>5.7052135379999998</v>
      </c>
      <c r="I1583">
        <v>8.6654468369999993</v>
      </c>
      <c r="J1583">
        <v>12.42910876</v>
      </c>
      <c r="K1583">
        <v>10.782486179999999</v>
      </c>
      <c r="L1583">
        <v>13.14091342</v>
      </c>
      <c r="M1583">
        <v>22.812185119999999</v>
      </c>
      <c r="N1583">
        <v>6.2261763620000004</v>
      </c>
      <c r="O1583">
        <v>138.19513509999999</v>
      </c>
      <c r="P1583">
        <v>9.8064982779999994</v>
      </c>
      <c r="Q1583">
        <v>38.805362459999998</v>
      </c>
    </row>
    <row r="1584" spans="1:17">
      <c r="A1584" t="s">
        <v>11442</v>
      </c>
      <c r="B1584" s="14" t="s">
        <v>11443</v>
      </c>
      <c r="C1584">
        <v>14.817366079999999</v>
      </c>
      <c r="D1584">
        <v>42.884832250000002</v>
      </c>
      <c r="E1584">
        <v>29.595413350000001</v>
      </c>
      <c r="F1584">
        <v>34.808351100000003</v>
      </c>
      <c r="G1584">
        <v>30.53910518</v>
      </c>
      <c r="H1584">
        <v>64.066114339999999</v>
      </c>
      <c r="I1584">
        <v>18.820267350000002</v>
      </c>
      <c r="J1584">
        <v>16.905628050000001</v>
      </c>
      <c r="K1584">
        <v>27.538082840000001</v>
      </c>
      <c r="L1584">
        <v>18.120902430000001</v>
      </c>
      <c r="M1584">
        <v>6.4225278140000004</v>
      </c>
      <c r="N1584">
        <v>12.903801380000001</v>
      </c>
      <c r="O1584">
        <v>8.4696312979999995</v>
      </c>
      <c r="P1584">
        <v>26.31833421</v>
      </c>
      <c r="Q1584">
        <v>31.872118789999998</v>
      </c>
    </row>
    <row r="1585" spans="1:17">
      <c r="A1585" t="s">
        <v>11444</v>
      </c>
      <c r="B1585" s="14" t="s">
        <v>9100</v>
      </c>
      <c r="C1585">
        <v>4.0544464570000001</v>
      </c>
      <c r="D1585">
        <v>8.545689994</v>
      </c>
      <c r="E1585">
        <v>9.6744278549999994</v>
      </c>
      <c r="F1585">
        <v>10.864333759999999</v>
      </c>
      <c r="G1585">
        <v>10.621927019999999</v>
      </c>
      <c r="H1585">
        <v>5.7836302179999999</v>
      </c>
      <c r="I1585">
        <v>7.9398827760000001</v>
      </c>
      <c r="J1585">
        <v>9.4426151019999995</v>
      </c>
      <c r="K1585">
        <v>6.8842317980000001</v>
      </c>
      <c r="L1585">
        <v>5.6360327110000004</v>
      </c>
      <c r="M1585">
        <v>2.223628143</v>
      </c>
      <c r="N1585">
        <v>7.7254720939999997</v>
      </c>
      <c r="O1585">
        <v>3.4638772599999998</v>
      </c>
      <c r="P1585">
        <v>8.7768347149999997</v>
      </c>
      <c r="Q1585">
        <v>11.30789465</v>
      </c>
    </row>
    <row r="1586" spans="1:17">
      <c r="A1586" t="s">
        <v>11445</v>
      </c>
      <c r="B1586" s="14" t="s">
        <v>1646</v>
      </c>
      <c r="C1586">
        <v>4.5988232959999999</v>
      </c>
      <c r="D1586">
        <v>23.228488200000001</v>
      </c>
      <c r="E1586">
        <v>17.809027919999998</v>
      </c>
      <c r="F1586">
        <v>20.031665199999999</v>
      </c>
      <c r="G1586">
        <v>19.059136970000001</v>
      </c>
      <c r="H1586">
        <v>21.547663960000001</v>
      </c>
      <c r="I1586">
        <v>33.532770329999998</v>
      </c>
      <c r="J1586">
        <v>22.270392690000001</v>
      </c>
      <c r="K1586">
        <v>31.711075730000001</v>
      </c>
      <c r="L1586">
        <v>15.691329319999999</v>
      </c>
      <c r="M1586">
        <v>7.0621241250000004</v>
      </c>
      <c r="N1586">
        <v>11.11135522</v>
      </c>
      <c r="O1586">
        <v>8.1489548349999996</v>
      </c>
      <c r="P1586">
        <v>16.283274420000001</v>
      </c>
      <c r="Q1586">
        <v>19.600551729999999</v>
      </c>
    </row>
    <row r="1587" spans="1:17">
      <c r="A1587" t="s">
        <v>11446</v>
      </c>
      <c r="B1587" s="14" t="s">
        <v>4138</v>
      </c>
      <c r="C1587">
        <v>3.3192846509999998</v>
      </c>
      <c r="D1587">
        <v>3.0026084819999999</v>
      </c>
      <c r="E1587">
        <v>4.3847176079999999</v>
      </c>
      <c r="F1587">
        <v>9.5258584709999994</v>
      </c>
      <c r="G1587">
        <v>4.9197806850000001</v>
      </c>
      <c r="H1587">
        <v>5.8427806430000002</v>
      </c>
      <c r="I1587">
        <v>1.613525935</v>
      </c>
      <c r="J1587">
        <v>5.2247715919999997</v>
      </c>
      <c r="K1587">
        <v>3.8899642459999999</v>
      </c>
      <c r="L1587">
        <v>4.3694071499999998</v>
      </c>
      <c r="M1587">
        <v>1.0619202050000001</v>
      </c>
      <c r="N1587">
        <v>3.5461804300000002</v>
      </c>
      <c r="O1587">
        <v>27.570266650000001</v>
      </c>
      <c r="P1587">
        <v>4.066982876</v>
      </c>
      <c r="Q1587">
        <v>19.205008759999998</v>
      </c>
    </row>
    <row r="1588" spans="1:17">
      <c r="A1588" t="s">
        <v>11447</v>
      </c>
      <c r="B1588" s="14" t="s">
        <v>6458</v>
      </c>
      <c r="C1588">
        <v>3.568179787</v>
      </c>
      <c r="D1588">
        <v>19.121877059999999</v>
      </c>
      <c r="E1588">
        <v>14.13599215</v>
      </c>
      <c r="F1588">
        <v>20.295273630000001</v>
      </c>
      <c r="G1588">
        <v>20.083812269999999</v>
      </c>
      <c r="H1588">
        <v>8.8095726840000008</v>
      </c>
      <c r="I1588">
        <v>12.141608400000001</v>
      </c>
      <c r="J1588">
        <v>16.855031539999999</v>
      </c>
      <c r="K1588">
        <v>39.696784270000002</v>
      </c>
      <c r="L1588">
        <v>21.955331610000002</v>
      </c>
      <c r="M1588">
        <v>5.0554261309999999</v>
      </c>
      <c r="N1588">
        <v>12.39976283</v>
      </c>
      <c r="O1588">
        <v>4.1398568119999997</v>
      </c>
      <c r="P1588">
        <v>13.28153202</v>
      </c>
      <c r="Q1588">
        <v>16.586152819999999</v>
      </c>
    </row>
    <row r="1589" spans="1:17">
      <c r="A1589" t="s">
        <v>11448</v>
      </c>
      <c r="B1589" s="14" t="s">
        <v>9439</v>
      </c>
      <c r="C1589">
        <v>12.66957807</v>
      </c>
      <c r="D1589">
        <v>4.8371403470000001</v>
      </c>
      <c r="E1589">
        <v>4.4738456930000003</v>
      </c>
      <c r="F1589">
        <v>3.8160845220000001</v>
      </c>
      <c r="G1589">
        <v>5.0272828000000001</v>
      </c>
      <c r="H1589">
        <v>12.526891190000001</v>
      </c>
      <c r="I1589">
        <v>4.3242389729999999</v>
      </c>
      <c r="J1589">
        <v>5.3309754409999996</v>
      </c>
      <c r="K1589">
        <v>10.88365997</v>
      </c>
      <c r="L1589">
        <v>15.840412880000001</v>
      </c>
      <c r="M1589">
        <v>6.7267654239999999</v>
      </c>
      <c r="N1589">
        <v>3.522365325</v>
      </c>
      <c r="O1589">
        <v>6.8663721100000004</v>
      </c>
      <c r="P1589">
        <v>7.9269000439999999</v>
      </c>
      <c r="Q1589">
        <v>8.153552178</v>
      </c>
    </row>
    <row r="1590" spans="1:17">
      <c r="A1590" t="s">
        <v>11449</v>
      </c>
      <c r="B1590" s="14" t="s">
        <v>11450</v>
      </c>
      <c r="C1590">
        <v>8.8621101289999995</v>
      </c>
      <c r="D1590">
        <v>10.99422309</v>
      </c>
      <c r="E1590">
        <v>3.7712840330000001</v>
      </c>
      <c r="F1590">
        <v>6.0315300919999997</v>
      </c>
      <c r="G1590">
        <v>6.4273462979999998</v>
      </c>
      <c r="H1590">
        <v>11.57203398</v>
      </c>
      <c r="I1590">
        <v>10.339030989999999</v>
      </c>
      <c r="J1590">
        <v>7.4147902050000001</v>
      </c>
      <c r="K1590">
        <v>13.668999380000001</v>
      </c>
      <c r="L1590">
        <v>7.8394290340000001</v>
      </c>
      <c r="M1590">
        <v>13.60898598</v>
      </c>
      <c r="N1590">
        <v>7.2101668710000002</v>
      </c>
      <c r="O1590">
        <v>1.9629188420000001</v>
      </c>
      <c r="P1590">
        <v>5.0524701429999999</v>
      </c>
      <c r="Q1590">
        <v>4.8736800369999997</v>
      </c>
    </row>
    <row r="1591" spans="1:17">
      <c r="A1591" t="s">
        <v>11451</v>
      </c>
      <c r="B1591" s="14" t="s">
        <v>5603</v>
      </c>
      <c r="C1591">
        <v>7.4326089</v>
      </c>
      <c r="D1591">
        <v>25.521861919999999</v>
      </c>
      <c r="E1591">
        <v>16.210158100000001</v>
      </c>
      <c r="F1591">
        <v>27.31652162</v>
      </c>
      <c r="G1591">
        <v>19.01143553</v>
      </c>
      <c r="H1591">
        <v>57.804273770000002</v>
      </c>
      <c r="I1591">
        <v>7.451894384</v>
      </c>
      <c r="J1591">
        <v>6.183414881</v>
      </c>
      <c r="K1591">
        <v>13.06572918</v>
      </c>
      <c r="L1591">
        <v>14.0890526</v>
      </c>
      <c r="M1591">
        <v>9.8087263930000006</v>
      </c>
      <c r="N1591">
        <v>5.2683347659999997</v>
      </c>
      <c r="O1591">
        <v>8.2314526909999994</v>
      </c>
      <c r="P1591">
        <v>24.74187839</v>
      </c>
      <c r="Q1591">
        <v>42.791349310000001</v>
      </c>
    </row>
    <row r="1592" spans="1:17">
      <c r="A1592" t="s">
        <v>11452</v>
      </c>
      <c r="B1592" s="14" t="s">
        <v>11453</v>
      </c>
      <c r="C1592">
        <v>112.62936329999999</v>
      </c>
      <c r="D1592">
        <v>38.466394979999997</v>
      </c>
      <c r="E1592">
        <v>30.95452792</v>
      </c>
      <c r="F1592">
        <v>24.27416702</v>
      </c>
      <c r="G1592">
        <v>23.500854400000001</v>
      </c>
      <c r="H1592">
        <v>191.04685520000001</v>
      </c>
      <c r="I1592">
        <v>20.53120075</v>
      </c>
      <c r="J1592">
        <v>37.479926110000001</v>
      </c>
      <c r="K1592">
        <v>27.67606893</v>
      </c>
      <c r="L1592">
        <v>23.721908630000001</v>
      </c>
      <c r="M1592">
        <v>18.016441660000002</v>
      </c>
      <c r="N1592">
        <v>7.5205218499999997</v>
      </c>
      <c r="O1592">
        <v>20.78909501</v>
      </c>
      <c r="P1592">
        <v>28.16329051</v>
      </c>
      <c r="Q1592">
        <v>45.164614440000001</v>
      </c>
    </row>
    <row r="1593" spans="1:17">
      <c r="A1593" t="s">
        <v>11454</v>
      </c>
      <c r="B1593" s="14" t="s">
        <v>11455</v>
      </c>
      <c r="C1593">
        <v>25.11330397</v>
      </c>
      <c r="D1593">
        <v>67.379412099999996</v>
      </c>
      <c r="E1593">
        <v>43.935458990000001</v>
      </c>
      <c r="F1593">
        <v>83.181320549999995</v>
      </c>
      <c r="G1593">
        <v>43.365975509999998</v>
      </c>
      <c r="H1593">
        <v>75.01584828</v>
      </c>
      <c r="I1593">
        <v>12.207740980000001</v>
      </c>
      <c r="J1593">
        <v>41.740835769999997</v>
      </c>
      <c r="K1593">
        <v>40.507177820000003</v>
      </c>
      <c r="L1593">
        <v>28.209837289999999</v>
      </c>
      <c r="M1593">
        <v>5.3562394129999999</v>
      </c>
      <c r="N1593">
        <v>31.645605450000001</v>
      </c>
      <c r="O1593">
        <v>9.2708126380000007</v>
      </c>
      <c r="P1593">
        <v>86.240562560000001</v>
      </c>
      <c r="Q1593">
        <v>78.645718579999993</v>
      </c>
    </row>
    <row r="1594" spans="1:17">
      <c r="A1594" t="s">
        <v>11456</v>
      </c>
      <c r="B1594" s="14" t="s">
        <v>3189</v>
      </c>
      <c r="C1594">
        <v>4.6369047800000001</v>
      </c>
      <c r="D1594">
        <v>24.396704570000001</v>
      </c>
      <c r="E1594">
        <v>17.11170508</v>
      </c>
      <c r="F1594">
        <v>38.028183499999997</v>
      </c>
      <c r="G1594">
        <v>15.66382417</v>
      </c>
      <c r="H1594">
        <v>85.368411359999996</v>
      </c>
      <c r="I1594">
        <v>6.7620890410000003</v>
      </c>
      <c r="J1594">
        <v>15.834459900000001</v>
      </c>
      <c r="K1594">
        <v>21.6926597</v>
      </c>
      <c r="L1594">
        <v>8.4233584340000007</v>
      </c>
      <c r="M1594">
        <v>3.8940800219999998</v>
      </c>
      <c r="N1594">
        <v>11.18193003</v>
      </c>
      <c r="O1594">
        <v>4.4933622890000002</v>
      </c>
      <c r="P1594">
        <v>30.870919140000002</v>
      </c>
      <c r="Q1594">
        <v>23.30901605</v>
      </c>
    </row>
    <row r="1595" spans="1:17">
      <c r="A1595" t="e">
        <v>#N/A</v>
      </c>
      <c r="B1595" s="14" t="s">
        <v>11457</v>
      </c>
      <c r="C1595">
        <v>128.54167949999999</v>
      </c>
      <c r="D1595">
        <v>56.34669349</v>
      </c>
      <c r="E1595">
        <v>31.42403689</v>
      </c>
      <c r="F1595">
        <v>40.20593993</v>
      </c>
      <c r="G1595">
        <v>32.11443543</v>
      </c>
      <c r="H1595">
        <v>72.475103369999999</v>
      </c>
      <c r="I1595">
        <v>35.89560925</v>
      </c>
      <c r="J1595">
        <v>35.017511120000002</v>
      </c>
      <c r="K1595">
        <v>85.608298809999994</v>
      </c>
      <c r="L1595">
        <v>84.676216909999994</v>
      </c>
      <c r="M1595">
        <v>15.74947218</v>
      </c>
      <c r="N1595">
        <v>18.879842929999999</v>
      </c>
      <c r="O1595">
        <v>54.519745839999999</v>
      </c>
      <c r="P1595">
        <v>25.440217390000001</v>
      </c>
      <c r="Q1595">
        <v>69.562906630000001</v>
      </c>
    </row>
    <row r="1596" spans="1:17">
      <c r="A1596" t="s">
        <v>11458</v>
      </c>
      <c r="B1596" s="14" t="s">
        <v>11459</v>
      </c>
      <c r="C1596">
        <v>8.9614683250000002</v>
      </c>
      <c r="D1596">
        <v>3.4742142579999999</v>
      </c>
      <c r="E1596">
        <v>4.2902618180000003</v>
      </c>
      <c r="F1596">
        <v>2.4396612129999999</v>
      </c>
      <c r="G1596">
        <v>2.1922602850000001</v>
      </c>
      <c r="H1596">
        <v>6.8833968759999999</v>
      </c>
      <c r="I1596">
        <v>0</v>
      </c>
      <c r="J1596">
        <v>1.3253901939999999</v>
      </c>
      <c r="K1596">
        <v>1.3551225849999999</v>
      </c>
      <c r="L1596">
        <v>3.3030505689999998</v>
      </c>
      <c r="M1596">
        <v>11.4679701</v>
      </c>
      <c r="N1596">
        <v>1.1046976040000001</v>
      </c>
      <c r="O1596">
        <v>4.9623156249999996</v>
      </c>
      <c r="P1596">
        <v>2.0167564269999998</v>
      </c>
      <c r="Q1596">
        <v>5.6470352330000004</v>
      </c>
    </row>
    <row r="1597" spans="1:17">
      <c r="A1597" t="s">
        <v>11458</v>
      </c>
      <c r="B1597" s="14" t="s">
        <v>6406</v>
      </c>
      <c r="C1597">
        <v>6.6808882000000001</v>
      </c>
      <c r="D1597">
        <v>6.0258789009999996</v>
      </c>
      <c r="E1597">
        <v>3.4827507350000002</v>
      </c>
      <c r="F1597">
        <v>3.780502287</v>
      </c>
      <c r="G1597">
        <v>4.2520771609999999</v>
      </c>
      <c r="H1597">
        <v>10.66652103</v>
      </c>
      <c r="I1597">
        <v>5.8457220520000002</v>
      </c>
      <c r="J1597">
        <v>5.940670237</v>
      </c>
      <c r="K1597">
        <v>10.131475200000001</v>
      </c>
      <c r="L1597">
        <v>8.8648778050000008</v>
      </c>
      <c r="M1597">
        <v>3.1144669199999999</v>
      </c>
      <c r="N1597">
        <v>3.1530814970000001</v>
      </c>
      <c r="O1597">
        <v>7.1875401270000001</v>
      </c>
      <c r="P1597">
        <v>3.9377838590000001</v>
      </c>
      <c r="Q1597">
        <v>6.9545961150000002</v>
      </c>
    </row>
    <row r="1598" spans="1:17">
      <c r="A1598" t="s">
        <v>11460</v>
      </c>
      <c r="B1598" s="14" t="s">
        <v>9069</v>
      </c>
      <c r="C1598">
        <v>13.23252295</v>
      </c>
      <c r="D1598">
        <v>8.8274643830000006</v>
      </c>
      <c r="E1598">
        <v>13.3301646</v>
      </c>
      <c r="F1598">
        <v>7.5609881100000003</v>
      </c>
      <c r="G1598">
        <v>17.105293660000001</v>
      </c>
      <c r="H1598">
        <v>4.2206599650000003</v>
      </c>
      <c r="I1598">
        <v>4.251935853</v>
      </c>
      <c r="J1598">
        <v>7.1174941</v>
      </c>
      <c r="K1598">
        <v>9.1909275879999992</v>
      </c>
      <c r="L1598">
        <v>11.337045399999999</v>
      </c>
      <c r="M1598">
        <v>7.7492877240000002</v>
      </c>
      <c r="N1598">
        <v>24.716808960000002</v>
      </c>
      <c r="O1598">
        <v>6.7064024800000004</v>
      </c>
      <c r="P1598">
        <v>30.643128399999998</v>
      </c>
      <c r="Q1598">
        <v>7.8116515299999998</v>
      </c>
    </row>
    <row r="1599" spans="1:17">
      <c r="A1599" t="s">
        <v>11461</v>
      </c>
      <c r="B1599" s="14" t="s">
        <v>5102</v>
      </c>
      <c r="C1599">
        <v>14.14971815</v>
      </c>
      <c r="D1599">
        <v>3.134636344</v>
      </c>
      <c r="E1599">
        <v>3.7458917220000001</v>
      </c>
      <c r="F1599">
        <v>7.4802507540000001</v>
      </c>
      <c r="G1599">
        <v>4.3753754479999998</v>
      </c>
      <c r="H1599">
        <v>8.9728689090000007</v>
      </c>
      <c r="I1599">
        <v>7.6780692300000002</v>
      </c>
      <c r="J1599">
        <v>7.0081986670000003</v>
      </c>
      <c r="K1599">
        <v>7.165413128</v>
      </c>
      <c r="L1599">
        <v>7.9010022380000002</v>
      </c>
      <c r="M1599">
        <v>5.6848692410000004</v>
      </c>
      <c r="N1599">
        <v>4.6648900470000001</v>
      </c>
      <c r="O1599">
        <v>7.6530373650000003</v>
      </c>
      <c r="P1599">
        <v>4.5914017840000003</v>
      </c>
      <c r="Q1599">
        <v>5.202799068</v>
      </c>
    </row>
    <row r="1600" spans="1:17">
      <c r="A1600" t="s">
        <v>11462</v>
      </c>
      <c r="B1600" s="14" t="s">
        <v>8740</v>
      </c>
      <c r="C1600">
        <v>1.255241131</v>
      </c>
      <c r="D1600">
        <v>18.353144010000001</v>
      </c>
      <c r="E1600">
        <v>17.76114299</v>
      </c>
      <c r="F1600">
        <v>22.04130091</v>
      </c>
      <c r="G1600">
        <v>17.55728856</v>
      </c>
      <c r="H1600">
        <v>78.097263490000003</v>
      </c>
      <c r="I1600">
        <v>21.966512649999999</v>
      </c>
      <c r="J1600">
        <v>33.575880159999997</v>
      </c>
      <c r="K1600">
        <v>37.867747350000002</v>
      </c>
      <c r="L1600">
        <v>10.707305270000001</v>
      </c>
      <c r="M1600">
        <v>1.2047468589999999</v>
      </c>
      <c r="N1600">
        <v>16.32464925</v>
      </c>
      <c r="O1600">
        <v>1.3901522500000001</v>
      </c>
      <c r="P1600">
        <v>33.051205060000001</v>
      </c>
      <c r="Q1600">
        <v>15.963524169999999</v>
      </c>
    </row>
    <row r="1601" spans="1:17">
      <c r="A1601" t="s">
        <v>11463</v>
      </c>
      <c r="B1601" s="14" t="s">
        <v>11464</v>
      </c>
      <c r="C1601">
        <v>8.2594866400000004</v>
      </c>
      <c r="D1601">
        <v>16.467775580000001</v>
      </c>
      <c r="E1601">
        <v>14.35224994</v>
      </c>
      <c r="F1601">
        <v>16.114640000000001</v>
      </c>
      <c r="G1601">
        <v>9.5083916669999997</v>
      </c>
      <c r="H1601">
        <v>27.4915223</v>
      </c>
      <c r="I1601">
        <v>4.0149903680000003</v>
      </c>
      <c r="J1601">
        <v>9.4235242790000004</v>
      </c>
      <c r="K1601">
        <v>8.7427992119999995</v>
      </c>
      <c r="L1601">
        <v>1.739606633</v>
      </c>
      <c r="M1601">
        <v>10.569645769999999</v>
      </c>
      <c r="N1601">
        <v>5.0908147909999997</v>
      </c>
      <c r="O1601">
        <v>0</v>
      </c>
      <c r="P1601">
        <v>16.109402169999999</v>
      </c>
      <c r="Q1601">
        <v>18.92612415</v>
      </c>
    </row>
    <row r="1602" spans="1:17">
      <c r="A1602" t="s">
        <v>11463</v>
      </c>
      <c r="B1602" s="14" t="s">
        <v>4137</v>
      </c>
      <c r="C1602">
        <v>10.67576903</v>
      </c>
      <c r="D1602">
        <v>5.7549313870000001</v>
      </c>
      <c r="E1602">
        <v>3.5587532479999999</v>
      </c>
      <c r="F1602">
        <v>4.9165935689999998</v>
      </c>
      <c r="G1602">
        <v>3.0725091560000002</v>
      </c>
      <c r="H1602">
        <v>10.3868808</v>
      </c>
      <c r="I1602">
        <v>6.2274732119999996</v>
      </c>
      <c r="J1602">
        <v>4.7593556960000001</v>
      </c>
      <c r="K1602">
        <v>7.4260250589999997</v>
      </c>
      <c r="L1602">
        <v>6.2958620070000002</v>
      </c>
      <c r="M1602">
        <v>0.68308783500000003</v>
      </c>
      <c r="N1602">
        <v>3.8603334899999999</v>
      </c>
      <c r="O1602">
        <v>2.3646363990000001</v>
      </c>
      <c r="P1602">
        <v>4.0309543760000004</v>
      </c>
      <c r="Q1602">
        <v>4.1586916479999996</v>
      </c>
    </row>
    <row r="1603" spans="1:17">
      <c r="A1603" t="s">
        <v>11465</v>
      </c>
      <c r="B1603" s="14" t="s">
        <v>4483</v>
      </c>
      <c r="C1603">
        <v>14.736246830000001</v>
      </c>
      <c r="D1603">
        <v>4.9764818389999999</v>
      </c>
      <c r="E1603">
        <v>4.7415116749999999</v>
      </c>
      <c r="F1603">
        <v>4.4031744489999998</v>
      </c>
      <c r="G1603">
        <v>4.0342392839999999</v>
      </c>
      <c r="H1603">
        <v>5.5214947380000003</v>
      </c>
      <c r="I1603">
        <v>11.53130393</v>
      </c>
      <c r="J1603">
        <v>6.7206741660000002</v>
      </c>
      <c r="K1603">
        <v>12.47340805</v>
      </c>
      <c r="L1603">
        <v>12.03644276</v>
      </c>
      <c r="M1603">
        <v>4.829472612</v>
      </c>
      <c r="N1603">
        <v>4.4749546899999997</v>
      </c>
      <c r="O1603">
        <v>8.5580869780000004</v>
      </c>
      <c r="P1603">
        <v>5.23067554</v>
      </c>
      <c r="Q1603">
        <v>6.9181654840000002</v>
      </c>
    </row>
    <row r="1604" spans="1:17">
      <c r="A1604" t="s">
        <v>11466</v>
      </c>
      <c r="B1604" s="14" t="s">
        <v>7875</v>
      </c>
      <c r="C1604">
        <v>4.9651906090000004</v>
      </c>
      <c r="D1604">
        <v>1.8651427300000001</v>
      </c>
      <c r="E1604">
        <v>1.6995420619999999</v>
      </c>
      <c r="F1604">
        <v>1.763111149</v>
      </c>
      <c r="G1604">
        <v>1.1928980659999999</v>
      </c>
      <c r="H1604">
        <v>2.0727252530000002</v>
      </c>
      <c r="I1604">
        <v>1.5740944990000001</v>
      </c>
      <c r="J1604">
        <v>3.2292962329999999</v>
      </c>
      <c r="K1604">
        <v>6.7573722529999998</v>
      </c>
      <c r="L1604">
        <v>6.2745874380000002</v>
      </c>
      <c r="M1604">
        <v>0.82877515199999996</v>
      </c>
      <c r="N1604">
        <v>1.862817749</v>
      </c>
      <c r="O1604">
        <v>3.1080403410000002</v>
      </c>
      <c r="P1604">
        <v>3.5303487009999999</v>
      </c>
      <c r="Q1604">
        <v>5.0456473150000001</v>
      </c>
    </row>
    <row r="1605" spans="1:17">
      <c r="A1605" t="s">
        <v>11467</v>
      </c>
      <c r="B1605" s="14" t="s">
        <v>7874</v>
      </c>
      <c r="C1605">
        <v>6.9700309200000001</v>
      </c>
      <c r="D1605">
        <v>3.0238531499999999</v>
      </c>
      <c r="E1605">
        <v>2.379064938</v>
      </c>
      <c r="F1605">
        <v>2.0556404669999999</v>
      </c>
      <c r="G1605">
        <v>2.4573375089999998</v>
      </c>
      <c r="H1605">
        <v>1.1153652350000001</v>
      </c>
      <c r="I1605">
        <v>1.6940887630000001</v>
      </c>
      <c r="J1605">
        <v>3.7552722159999998</v>
      </c>
      <c r="K1605">
        <v>3.0302046699999998</v>
      </c>
      <c r="L1605">
        <v>4.4040674260000001</v>
      </c>
      <c r="M1605">
        <v>0.55747076900000003</v>
      </c>
      <c r="N1605">
        <v>2.9356315949999998</v>
      </c>
      <c r="O1605">
        <v>2.2514209780000001</v>
      </c>
      <c r="P1605">
        <v>1.8735916189999999</v>
      </c>
      <c r="Q1605">
        <v>1.7967839379999999</v>
      </c>
    </row>
    <row r="1606" spans="1:17">
      <c r="A1606" t="s">
        <v>11468</v>
      </c>
      <c r="B1606" s="14" t="s">
        <v>6105</v>
      </c>
      <c r="C1606">
        <v>50.702026840000002</v>
      </c>
      <c r="D1606">
        <v>4.3553415380000002</v>
      </c>
      <c r="E1606">
        <v>4.9170530379999997</v>
      </c>
      <c r="F1606">
        <v>4.1784801619999996</v>
      </c>
      <c r="G1606">
        <v>4.3280123540000002</v>
      </c>
      <c r="H1606">
        <v>3.3116286819999998</v>
      </c>
      <c r="I1606">
        <v>14.9220828</v>
      </c>
      <c r="J1606">
        <v>15.274457809999999</v>
      </c>
      <c r="K1606">
        <v>4.7983864589999996</v>
      </c>
      <c r="L1606">
        <v>6.9739241420000004</v>
      </c>
      <c r="M1606">
        <v>10.593186190000001</v>
      </c>
      <c r="N1606">
        <v>7.9508549479999999</v>
      </c>
      <c r="O1606">
        <v>12.22343225</v>
      </c>
      <c r="P1606">
        <v>7.1411817920000003</v>
      </c>
      <c r="Q1606">
        <v>11.222896560000001</v>
      </c>
    </row>
    <row r="1607" spans="1:17">
      <c r="A1607" t="s">
        <v>11469</v>
      </c>
      <c r="B1607" s="14" t="s">
        <v>4141</v>
      </c>
      <c r="C1607">
        <v>13.739096160000001</v>
      </c>
      <c r="D1607">
        <v>5.8590644110000003</v>
      </c>
      <c r="E1607">
        <v>5.6761640939999998</v>
      </c>
      <c r="F1607">
        <v>5.8754159670000004</v>
      </c>
      <c r="G1607">
        <v>4.8635937409999999</v>
      </c>
      <c r="H1607">
        <v>1.802828498</v>
      </c>
      <c r="I1607">
        <v>6.6786643220000004</v>
      </c>
      <c r="J1607">
        <v>8.8972374439999999</v>
      </c>
      <c r="K1607">
        <v>13.81590117</v>
      </c>
      <c r="L1607">
        <v>9.9833261180000008</v>
      </c>
      <c r="M1607">
        <v>7.2525293289999997</v>
      </c>
      <c r="N1607">
        <v>3.7542465599999999</v>
      </c>
      <c r="O1607">
        <v>149.49474530000001</v>
      </c>
      <c r="P1607">
        <v>3.1091273309999998</v>
      </c>
      <c r="Q1607">
        <v>152.9253918</v>
      </c>
    </row>
    <row r="1608" spans="1:17">
      <c r="A1608" t="s">
        <v>11470</v>
      </c>
      <c r="B1608" s="14" t="s">
        <v>4140</v>
      </c>
      <c r="C1608">
        <v>4.3444081949999998</v>
      </c>
      <c r="D1608">
        <v>2.8872956360000002</v>
      </c>
      <c r="E1608">
        <v>2.8411234310000002</v>
      </c>
      <c r="F1608">
        <v>2.3654347219999998</v>
      </c>
      <c r="G1608">
        <v>2.2505939430000002</v>
      </c>
      <c r="H1608">
        <v>2.502738785</v>
      </c>
      <c r="I1608">
        <v>1.8633928070000001</v>
      </c>
      <c r="J1608">
        <v>5.5560176490000002</v>
      </c>
      <c r="K1608">
        <v>2.8982935859999999</v>
      </c>
      <c r="L1608">
        <v>3.6331512300000002</v>
      </c>
      <c r="M1608">
        <v>1.471640037</v>
      </c>
      <c r="N1608">
        <v>1.701138606</v>
      </c>
      <c r="O1608">
        <v>3.8207680800000001</v>
      </c>
      <c r="P1608">
        <v>2.5113429219999999</v>
      </c>
      <c r="Q1608">
        <v>4.5675670899999998</v>
      </c>
    </row>
    <row r="1609" spans="1:17">
      <c r="A1609" t="s">
        <v>11471</v>
      </c>
      <c r="B1609" s="14" t="s">
        <v>7862</v>
      </c>
      <c r="C1609">
        <v>11.90814106</v>
      </c>
      <c r="D1609">
        <v>2.3742467679999999</v>
      </c>
      <c r="E1609">
        <v>2.0903548829999998</v>
      </c>
      <c r="F1609">
        <v>1.588511628</v>
      </c>
      <c r="G1609">
        <v>2.5498282149999998</v>
      </c>
      <c r="H1609">
        <v>4.8477864049999999</v>
      </c>
      <c r="I1609">
        <v>4.3414688239999997</v>
      </c>
      <c r="J1609">
        <v>2.2794953320000002</v>
      </c>
      <c r="K1609">
        <v>6.4285288319999996</v>
      </c>
      <c r="L1609">
        <v>8.8786151689999997</v>
      </c>
      <c r="M1609">
        <v>3.4287345720000002</v>
      </c>
      <c r="N1609">
        <v>1.3945426910000001</v>
      </c>
      <c r="O1609">
        <v>5.8027231730000004</v>
      </c>
      <c r="P1609">
        <v>0.94689725300000005</v>
      </c>
      <c r="Q1609">
        <v>3.7655783330000001</v>
      </c>
    </row>
    <row r="1610" spans="1:17">
      <c r="A1610" t="e">
        <v>#N/A</v>
      </c>
      <c r="B1610" s="14" t="s">
        <v>11472</v>
      </c>
      <c r="C1610">
        <v>5.3172660770000002</v>
      </c>
      <c r="D1610">
        <v>1.177952474</v>
      </c>
      <c r="E1610">
        <v>0</v>
      </c>
      <c r="F1610">
        <v>0</v>
      </c>
      <c r="G1610">
        <v>1.2242564380000001</v>
      </c>
      <c r="H1610">
        <v>0.68070788100000001</v>
      </c>
      <c r="I1610">
        <v>0</v>
      </c>
      <c r="J1610">
        <v>0</v>
      </c>
      <c r="K1610">
        <v>1.608117574</v>
      </c>
      <c r="L1610">
        <v>7.8394290340000001</v>
      </c>
      <c r="M1610">
        <v>3.4022464939999999</v>
      </c>
      <c r="N1610">
        <v>1.092449526</v>
      </c>
      <c r="O1610">
        <v>1.9629188420000001</v>
      </c>
      <c r="P1610">
        <v>0.26591948100000001</v>
      </c>
      <c r="Q1610">
        <v>0</v>
      </c>
    </row>
    <row r="1611" spans="1:17">
      <c r="A1611" t="s">
        <v>11473</v>
      </c>
      <c r="B1611" s="14" t="s">
        <v>3209</v>
      </c>
      <c r="C1611">
        <v>5.4838266759999996</v>
      </c>
      <c r="D1611">
        <v>8.9712090339999992</v>
      </c>
      <c r="E1611">
        <v>12.34142106</v>
      </c>
      <c r="F1611">
        <v>9.0148887559999995</v>
      </c>
      <c r="G1611">
        <v>8.1583748719999996</v>
      </c>
      <c r="H1611">
        <v>17.496765199999999</v>
      </c>
      <c r="I1611">
        <v>36.294856750000001</v>
      </c>
      <c r="J1611">
        <v>35.240622520000002</v>
      </c>
      <c r="K1611">
        <v>17.414155730000001</v>
      </c>
      <c r="L1611">
        <v>21.323063940000001</v>
      </c>
      <c r="M1611">
        <v>8.0972771510000001</v>
      </c>
      <c r="N1611">
        <v>8.5280247770000006</v>
      </c>
      <c r="O1611">
        <v>6.5403894400000002</v>
      </c>
      <c r="P1611">
        <v>16.64482113</v>
      </c>
      <c r="Q1611">
        <v>15.0790366</v>
      </c>
    </row>
    <row r="1612" spans="1:17">
      <c r="A1612" t="s">
        <v>11474</v>
      </c>
      <c r="B1612" s="14" t="s">
        <v>4136</v>
      </c>
      <c r="C1612">
        <v>32.62715343</v>
      </c>
      <c r="D1612">
        <v>7.1072045929999996</v>
      </c>
      <c r="E1612">
        <v>6.284781765</v>
      </c>
      <c r="F1612">
        <v>5.0473712739999996</v>
      </c>
      <c r="G1612">
        <v>7.32903649</v>
      </c>
      <c r="H1612">
        <v>10.122234049999999</v>
      </c>
      <c r="I1612">
        <v>13.51878359</v>
      </c>
      <c r="J1612">
        <v>7.7884174640000001</v>
      </c>
      <c r="K1612">
        <v>17.72857612</v>
      </c>
      <c r="L1612">
        <v>31.641392660000001</v>
      </c>
      <c r="M1612">
        <v>17.794408050000001</v>
      </c>
      <c r="N1612">
        <v>3.6747078590000002</v>
      </c>
      <c r="O1612">
        <v>45.393794159999999</v>
      </c>
      <c r="P1612">
        <v>4.0088064049999996</v>
      </c>
      <c r="Q1612">
        <v>39.172578690000002</v>
      </c>
    </row>
    <row r="1613" spans="1:17">
      <c r="A1613" t="s">
        <v>11475</v>
      </c>
      <c r="B1613" s="14" t="s">
        <v>11476</v>
      </c>
      <c r="C1613">
        <v>17.95540574</v>
      </c>
      <c r="D1613">
        <v>0.870127031</v>
      </c>
      <c r="E1613">
        <v>0.596949171</v>
      </c>
      <c r="F1613">
        <v>0.64920898599999999</v>
      </c>
      <c r="G1613">
        <v>0.726694336</v>
      </c>
      <c r="H1613">
        <v>0.96973126799999998</v>
      </c>
      <c r="I1613">
        <v>2.45481748</v>
      </c>
      <c r="J1613">
        <v>0.426790049</v>
      </c>
      <c r="K1613">
        <v>3.1818223059999999</v>
      </c>
      <c r="L1613">
        <v>14.53611521</v>
      </c>
      <c r="M1613">
        <v>6.4624192909999998</v>
      </c>
      <c r="N1613">
        <v>0.17292169800000001</v>
      </c>
      <c r="O1613">
        <v>6.2141316590000004</v>
      </c>
      <c r="P1613">
        <v>0.67346998999999996</v>
      </c>
      <c r="Q1613">
        <v>1.7357518750000001</v>
      </c>
    </row>
    <row r="1614" spans="1:17">
      <c r="A1614" t="s">
        <v>11477</v>
      </c>
      <c r="B1614" s="14" t="s">
        <v>11478</v>
      </c>
      <c r="C1614">
        <v>3.5509400860000002</v>
      </c>
      <c r="D1614">
        <v>0.55065648700000003</v>
      </c>
      <c r="E1614">
        <v>0.302221558</v>
      </c>
      <c r="F1614">
        <v>0.62835785600000005</v>
      </c>
      <c r="G1614">
        <v>0.30659044499999999</v>
      </c>
      <c r="H1614">
        <v>2.7275139529999999</v>
      </c>
      <c r="I1614">
        <v>0.51784054599999996</v>
      </c>
      <c r="J1614">
        <v>0.495169423</v>
      </c>
      <c r="K1614">
        <v>0.96652982300000001</v>
      </c>
      <c r="L1614">
        <v>2.0193198240000001</v>
      </c>
      <c r="M1614">
        <v>0.68161946100000004</v>
      </c>
      <c r="N1614">
        <v>8.7546256000000003E-2</v>
      </c>
      <c r="O1614">
        <v>1.573035564</v>
      </c>
      <c r="P1614">
        <v>0.372927493</v>
      </c>
      <c r="Q1614">
        <v>0.24410306300000001</v>
      </c>
    </row>
    <row r="1615" spans="1:17">
      <c r="A1615" t="s">
        <v>11479</v>
      </c>
      <c r="B1615" s="14" t="s">
        <v>3208</v>
      </c>
      <c r="C1615">
        <v>10.14056064</v>
      </c>
      <c r="D1615">
        <v>2.5553638529999998</v>
      </c>
      <c r="E1615">
        <v>1.3889970149999999</v>
      </c>
      <c r="F1615">
        <v>1.880696989</v>
      </c>
      <c r="G1615">
        <v>1.3352023289999999</v>
      </c>
      <c r="H1615">
        <v>1.022315428</v>
      </c>
      <c r="I1615">
        <v>2.2182267229999999</v>
      </c>
      <c r="J1615">
        <v>3.4548423029999999</v>
      </c>
      <c r="K1615">
        <v>4.9452823749999997</v>
      </c>
      <c r="L1615">
        <v>4.7254507989999999</v>
      </c>
      <c r="M1615">
        <v>5.3529513590000004</v>
      </c>
      <c r="N1615">
        <v>1.1875442730000001</v>
      </c>
      <c r="O1615">
        <v>9.9670246769999995</v>
      </c>
      <c r="P1615">
        <v>1.426317659</v>
      </c>
      <c r="Q1615">
        <v>3.0497898019999998</v>
      </c>
    </row>
    <row r="1616" spans="1:17">
      <c r="A1616" t="s">
        <v>11479</v>
      </c>
      <c r="B1616" s="14" t="s">
        <v>11480</v>
      </c>
      <c r="C1616">
        <v>0</v>
      </c>
      <c r="D1616">
        <v>5.8272383520000002</v>
      </c>
      <c r="E1616">
        <v>5.8767174439999996</v>
      </c>
      <c r="F1616">
        <v>4.2966008000000002</v>
      </c>
      <c r="G1616">
        <v>8.1760055729999994</v>
      </c>
      <c r="H1616">
        <v>1.0102225250000001</v>
      </c>
      <c r="I1616">
        <v>15.343912230000001</v>
      </c>
      <c r="J1616">
        <v>10.003741270000001</v>
      </c>
      <c r="K1616">
        <v>5.9664234839999999</v>
      </c>
      <c r="L1616">
        <v>1.662044554</v>
      </c>
      <c r="M1616">
        <v>5.0491938410000001</v>
      </c>
      <c r="N1616">
        <v>2.5940457530000001</v>
      </c>
      <c r="O1616">
        <v>0</v>
      </c>
      <c r="P1616">
        <v>1.578579341</v>
      </c>
      <c r="Q1616">
        <v>3.6164568429999999</v>
      </c>
    </row>
    <row r="1617" spans="1:17">
      <c r="A1617" t="s">
        <v>11481</v>
      </c>
      <c r="B1617" s="14" t="s">
        <v>7839</v>
      </c>
      <c r="C1617">
        <v>4.6165235920000001</v>
      </c>
      <c r="D1617">
        <v>13.7872278</v>
      </c>
      <c r="E1617">
        <v>12.744826789999999</v>
      </c>
      <c r="F1617">
        <v>10.83391509</v>
      </c>
      <c r="G1617">
        <v>15.19701201</v>
      </c>
      <c r="H1617">
        <v>29.57992162</v>
      </c>
      <c r="I1617">
        <v>16.106548310000001</v>
      </c>
      <c r="J1617">
        <v>12.75671651</v>
      </c>
      <c r="K1617">
        <v>26.562952989999999</v>
      </c>
      <c r="L1617">
        <v>16.874208960000001</v>
      </c>
      <c r="M1617">
        <v>3.5895217009999998</v>
      </c>
      <c r="N1617">
        <v>3.7530982110000002</v>
      </c>
      <c r="O1617">
        <v>8.4133029169999993</v>
      </c>
      <c r="P1617">
        <v>3.5244961269999999</v>
      </c>
      <c r="Q1617">
        <v>7.953953405</v>
      </c>
    </row>
    <row r="1618" spans="1:17">
      <c r="A1618" t="s">
        <v>11482</v>
      </c>
      <c r="B1618" s="14" t="s">
        <v>7837</v>
      </c>
      <c r="C1618">
        <v>3.451679967</v>
      </c>
      <c r="D1618">
        <v>10.637307570000001</v>
      </c>
      <c r="E1618">
        <v>15.365986120000001</v>
      </c>
      <c r="F1618">
        <v>11.4745603</v>
      </c>
      <c r="G1618">
        <v>19.881262849999999</v>
      </c>
      <c r="H1618">
        <v>14.84711886</v>
      </c>
      <c r="I1618">
        <v>20.80576361</v>
      </c>
      <c r="J1618">
        <v>20.322731699999999</v>
      </c>
      <c r="K1618">
        <v>15.762927360000001</v>
      </c>
      <c r="L1618">
        <v>17.78702547</v>
      </c>
      <c r="M1618">
        <v>3.8281592240000002</v>
      </c>
      <c r="N1618">
        <v>6.5715384090000004</v>
      </c>
      <c r="O1618">
        <v>3.3979204319999998</v>
      </c>
      <c r="P1618">
        <v>6.8933105929999998</v>
      </c>
      <c r="Q1618">
        <v>8.8057096930000007</v>
      </c>
    </row>
    <row r="1619" spans="1:17">
      <c r="A1619" t="s">
        <v>11483</v>
      </c>
      <c r="B1619" s="14" t="s">
        <v>7832</v>
      </c>
      <c r="C1619">
        <v>16.798955880000001</v>
      </c>
      <c r="D1619">
        <v>39.386205250000003</v>
      </c>
      <c r="E1619">
        <v>1578.399981</v>
      </c>
      <c r="F1619">
        <v>154.3499219</v>
      </c>
      <c r="G1619">
        <v>4695.0504140000003</v>
      </c>
      <c r="H1619">
        <v>13568.517889999999</v>
      </c>
      <c r="I1619">
        <v>2490.6550419999999</v>
      </c>
      <c r="J1619">
        <v>4711.7621390000004</v>
      </c>
      <c r="K1619">
        <v>40.644490279999999</v>
      </c>
      <c r="L1619">
        <v>41.573650049999998</v>
      </c>
      <c r="M1619">
        <v>34.933575019999999</v>
      </c>
      <c r="N1619">
        <v>41.761938280000003</v>
      </c>
      <c r="O1619">
        <v>6.2014927469999996</v>
      </c>
      <c r="P1619">
        <v>81.912214430000006</v>
      </c>
      <c r="Q1619">
        <v>395.52391649999998</v>
      </c>
    </row>
    <row r="1620" spans="1:17">
      <c r="A1620" t="s">
        <v>11484</v>
      </c>
      <c r="B1620" s="14" t="s">
        <v>7831</v>
      </c>
      <c r="C1620">
        <v>5.2608195159999998</v>
      </c>
      <c r="D1620">
        <v>3.3506620520000001</v>
      </c>
      <c r="E1620">
        <v>820.4317317</v>
      </c>
      <c r="F1620">
        <v>11.636627170000001</v>
      </c>
      <c r="G1620">
        <v>1847.2094810000001</v>
      </c>
      <c r="H1620">
        <v>6449.5131520000004</v>
      </c>
      <c r="I1620">
        <v>1572.751004</v>
      </c>
      <c r="J1620">
        <v>2133.881378</v>
      </c>
      <c r="K1620">
        <v>5.0714599610000004</v>
      </c>
      <c r="L1620">
        <v>26.17720173</v>
      </c>
      <c r="M1620">
        <v>46.705043029999999</v>
      </c>
      <c r="N1620">
        <v>26.670032899999999</v>
      </c>
      <c r="O1620">
        <v>3.6414019909999999</v>
      </c>
      <c r="P1620">
        <v>4.1437707689999996</v>
      </c>
      <c r="Q1620">
        <v>238.2340945</v>
      </c>
    </row>
    <row r="1621" spans="1:17">
      <c r="A1621" t="s">
        <v>11485</v>
      </c>
      <c r="B1621" s="14" t="s">
        <v>4135</v>
      </c>
      <c r="C1621">
        <v>2.4692037789999999</v>
      </c>
      <c r="D1621">
        <v>6.8376413999999996E-2</v>
      </c>
      <c r="E1621">
        <v>0.52538665500000004</v>
      </c>
      <c r="F1621">
        <v>0.12604004599999999</v>
      </c>
      <c r="G1621">
        <v>0.63957791500000005</v>
      </c>
      <c r="H1621">
        <v>1.4224657970000001</v>
      </c>
      <c r="I1621">
        <v>3.1507771949999999</v>
      </c>
      <c r="J1621">
        <v>0.74342701099999997</v>
      </c>
      <c r="K1621">
        <v>1.960268882</v>
      </c>
      <c r="L1621">
        <v>2.9253474769999999</v>
      </c>
      <c r="M1621">
        <v>1.7774068009999999</v>
      </c>
      <c r="N1621">
        <v>0.34243148800000001</v>
      </c>
      <c r="O1621">
        <v>1.7091184230000001</v>
      </c>
      <c r="P1621">
        <v>0.60199559700000005</v>
      </c>
      <c r="Q1621">
        <v>2.3339390760000001</v>
      </c>
    </row>
    <row r="1622" spans="1:17">
      <c r="A1622" t="s">
        <v>11484</v>
      </c>
      <c r="B1622" s="14" t="s">
        <v>11486</v>
      </c>
      <c r="C1622">
        <v>55.738866889999997</v>
      </c>
      <c r="D1622">
        <v>17.11885328</v>
      </c>
      <c r="E1622">
        <v>2585.3187419999999</v>
      </c>
      <c r="F1622">
        <v>50.006194890000003</v>
      </c>
      <c r="G1622">
        <v>6205.1005679999998</v>
      </c>
      <c r="H1622">
        <v>30745.031739999999</v>
      </c>
      <c r="I1622">
        <v>2514.295349</v>
      </c>
      <c r="J1622">
        <v>3883.4298589999999</v>
      </c>
      <c r="K1622">
        <v>45.399724220000003</v>
      </c>
      <c r="L1622">
        <v>135.27309249999999</v>
      </c>
      <c r="M1622">
        <v>284.50503579999997</v>
      </c>
      <c r="N1622">
        <v>70.115823340000006</v>
      </c>
      <c r="O1622">
        <v>79.967868519999996</v>
      </c>
      <c r="P1622">
        <v>15.7748983</v>
      </c>
      <c r="Q1622">
        <v>789.84637729999997</v>
      </c>
    </row>
    <row r="1623" spans="1:17">
      <c r="A1623" t="s">
        <v>11404</v>
      </c>
      <c r="B1623" s="14" t="s">
        <v>11487</v>
      </c>
      <c r="C1623">
        <v>4.992781216</v>
      </c>
      <c r="D1623">
        <v>5.84636055</v>
      </c>
      <c r="E1623">
        <v>6.7534643350000003</v>
      </c>
      <c r="F1623">
        <v>3.5922501499999999</v>
      </c>
      <c r="G1623">
        <v>9.1142614420000001</v>
      </c>
      <c r="H1623">
        <v>33.967205710000002</v>
      </c>
      <c r="I1623">
        <v>8.321223561</v>
      </c>
      <c r="J1623">
        <v>4.9730746049999999</v>
      </c>
      <c r="K1623">
        <v>8.4127601599999995</v>
      </c>
      <c r="L1623">
        <v>1.8027011740000001</v>
      </c>
      <c r="M1623">
        <v>6.8456255009999998</v>
      </c>
      <c r="N1623">
        <v>0.87924262399999997</v>
      </c>
      <c r="O1623">
        <v>3.9495689989999998</v>
      </c>
      <c r="P1623">
        <v>1.49815086</v>
      </c>
      <c r="Q1623">
        <v>7.3547114560000004</v>
      </c>
    </row>
    <row r="1624" spans="1:17">
      <c r="A1624" t="s">
        <v>11488</v>
      </c>
      <c r="B1624" s="14" t="s">
        <v>319</v>
      </c>
      <c r="C1624">
        <v>11.54849922</v>
      </c>
      <c r="D1624">
        <v>0.92101653100000003</v>
      </c>
      <c r="E1624">
        <v>0.82317554599999998</v>
      </c>
      <c r="F1624">
        <v>0.33011495200000002</v>
      </c>
      <c r="G1624">
        <v>1.1765836999999999</v>
      </c>
      <c r="H1624">
        <v>2.9716249260000001</v>
      </c>
      <c r="I1624">
        <v>9.4311854279999991</v>
      </c>
      <c r="J1624">
        <v>1.87392976</v>
      </c>
      <c r="K1624">
        <v>2.7242662929999999</v>
      </c>
      <c r="L1624">
        <v>2.6998928449999999</v>
      </c>
      <c r="M1624">
        <v>7.3154008079999997</v>
      </c>
      <c r="N1624">
        <v>0.71180296300000001</v>
      </c>
      <c r="O1624">
        <v>6.5227529630000003</v>
      </c>
      <c r="P1624">
        <v>0.41583382000000002</v>
      </c>
      <c r="Q1624">
        <v>3.096136081</v>
      </c>
    </row>
    <row r="1625" spans="1:17">
      <c r="A1625" t="s">
        <v>11489</v>
      </c>
      <c r="B1625" s="14" t="s">
        <v>9210</v>
      </c>
      <c r="C1625">
        <v>1.0350233879999999</v>
      </c>
      <c r="D1625">
        <v>7.1844931990000003</v>
      </c>
      <c r="E1625">
        <v>4.3678526480000004</v>
      </c>
      <c r="F1625">
        <v>6.0581353379999996</v>
      </c>
      <c r="G1625">
        <v>3.3362777779999999</v>
      </c>
      <c r="H1625">
        <v>4.6375712379999996</v>
      </c>
      <c r="I1625">
        <v>1.0062632499999999</v>
      </c>
      <c r="J1625">
        <v>6.07941091</v>
      </c>
      <c r="K1625">
        <v>6.1039951529999996</v>
      </c>
      <c r="L1625">
        <v>4.359916374</v>
      </c>
      <c r="M1625">
        <v>0.662258507</v>
      </c>
      <c r="N1625">
        <v>5.188633287</v>
      </c>
      <c r="O1625">
        <v>0.76417725999999997</v>
      </c>
      <c r="P1625">
        <v>9.7830377560000006</v>
      </c>
      <c r="Q1625">
        <v>4.7433895100000001</v>
      </c>
    </row>
    <row r="1626" spans="1:17">
      <c r="A1626" t="s">
        <v>11490</v>
      </c>
      <c r="B1626" s="14" t="s">
        <v>11491</v>
      </c>
      <c r="C1626">
        <v>0.41756757500000002</v>
      </c>
      <c r="D1626">
        <v>0</v>
      </c>
      <c r="E1626">
        <v>0</v>
      </c>
      <c r="F1626">
        <v>0.113678181</v>
      </c>
      <c r="G1626">
        <v>0.14421220900000001</v>
      </c>
      <c r="H1626">
        <v>0.16036899499999999</v>
      </c>
      <c r="I1626">
        <v>0.60894697200000003</v>
      </c>
      <c r="J1626">
        <v>0.15880559999999999</v>
      </c>
      <c r="K1626">
        <v>1.3260059470000001</v>
      </c>
      <c r="L1626">
        <v>0.52768654199999998</v>
      </c>
      <c r="M1626">
        <v>0</v>
      </c>
      <c r="N1626">
        <v>0.41179492699999998</v>
      </c>
      <c r="O1626">
        <v>0</v>
      </c>
      <c r="P1626">
        <v>0.250593485</v>
      </c>
      <c r="Q1626">
        <v>0.28704940600000001</v>
      </c>
    </row>
    <row r="1627" spans="1:17">
      <c r="A1627" t="s">
        <v>11492</v>
      </c>
      <c r="B1627" s="14" t="s">
        <v>4134</v>
      </c>
      <c r="C1627">
        <v>2.6849204840000001</v>
      </c>
      <c r="D1627">
        <v>1.208187066</v>
      </c>
      <c r="E1627">
        <v>0.74981279099999998</v>
      </c>
      <c r="F1627">
        <v>0.57104693699999998</v>
      </c>
      <c r="G1627">
        <v>0.73891910000000005</v>
      </c>
      <c r="H1627">
        <v>0.38668412000000002</v>
      </c>
      <c r="I1627">
        <v>1.9577360589999999</v>
      </c>
      <c r="J1627">
        <v>1.5103847210000001</v>
      </c>
      <c r="K1627">
        <v>1.636705605</v>
      </c>
      <c r="L1627">
        <v>1.3253809169999999</v>
      </c>
      <c r="M1627">
        <v>1.449514607</v>
      </c>
      <c r="N1627">
        <v>1.4273312499999999</v>
      </c>
      <c r="O1627">
        <v>1.2079807339999999</v>
      </c>
      <c r="P1627">
        <v>1.095175499</v>
      </c>
      <c r="Q1627">
        <v>1.0958848800000001</v>
      </c>
    </row>
    <row r="1628" spans="1:17">
      <c r="A1628" t="s">
        <v>11493</v>
      </c>
      <c r="B1628" s="14" t="s">
        <v>7809</v>
      </c>
      <c r="C1628">
        <v>6.3632408629999997</v>
      </c>
      <c r="D1628">
        <v>0.93038280100000004</v>
      </c>
      <c r="E1628">
        <v>0.76497794500000005</v>
      </c>
      <c r="F1628">
        <v>1.082701473</v>
      </c>
      <c r="G1628">
        <v>0.63731130599999997</v>
      </c>
      <c r="H1628">
        <v>0.439890424</v>
      </c>
      <c r="I1628">
        <v>0.74237109999999995</v>
      </c>
      <c r="J1628">
        <v>1.105138526</v>
      </c>
      <c r="K1628">
        <v>1.674275878</v>
      </c>
      <c r="L1628">
        <v>2.935083611</v>
      </c>
      <c r="M1628">
        <v>1.0993083050000001</v>
      </c>
      <c r="N1628">
        <v>1.5139094829999999</v>
      </c>
      <c r="O1628">
        <v>2.1846167630000002</v>
      </c>
      <c r="P1628">
        <v>1.12653162</v>
      </c>
      <c r="Q1628">
        <v>1.443517943</v>
      </c>
    </row>
    <row r="1629" spans="1:17">
      <c r="A1629" t="s">
        <v>11494</v>
      </c>
      <c r="B1629" s="14" t="s">
        <v>6286</v>
      </c>
      <c r="C1629">
        <v>9.9963529680000001</v>
      </c>
      <c r="D1629">
        <v>72.664163560000006</v>
      </c>
      <c r="E1629">
        <v>39.01681456</v>
      </c>
      <c r="F1629">
        <v>99.288475169999998</v>
      </c>
      <c r="G1629">
        <v>23.19558481</v>
      </c>
      <c r="H1629">
        <v>41.270876029999997</v>
      </c>
      <c r="I1629">
        <v>38.722486529999998</v>
      </c>
      <c r="J1629">
        <v>54.72899039</v>
      </c>
      <c r="K1629">
        <v>31.035331110000001</v>
      </c>
      <c r="L1629">
        <v>13.81684542</v>
      </c>
      <c r="M1629">
        <v>14.391348259999999</v>
      </c>
      <c r="N1629">
        <v>64.771183640000004</v>
      </c>
      <c r="O1629">
        <v>14.87631155</v>
      </c>
      <c r="P1629">
        <v>240.80678560000001</v>
      </c>
      <c r="Q1629">
        <v>133.57090640000001</v>
      </c>
    </row>
    <row r="1630" spans="1:17">
      <c r="A1630" t="s">
        <v>11495</v>
      </c>
      <c r="B1630" s="14" t="s">
        <v>3063</v>
      </c>
      <c r="C1630">
        <v>2.2517684409999998</v>
      </c>
      <c r="D1630">
        <v>0.99768421100000004</v>
      </c>
      <c r="E1630">
        <v>0.28747301400000003</v>
      </c>
      <c r="F1630">
        <v>0.183905759</v>
      </c>
      <c r="G1630">
        <v>0.311070611</v>
      </c>
      <c r="H1630">
        <v>1.037764033</v>
      </c>
      <c r="I1630">
        <v>0.65675960200000005</v>
      </c>
      <c r="J1630">
        <v>1.5129249570000001</v>
      </c>
      <c r="K1630">
        <v>1.838725492</v>
      </c>
      <c r="L1630">
        <v>2.5610348470000002</v>
      </c>
      <c r="M1630">
        <v>1.2967122680000001</v>
      </c>
      <c r="N1630">
        <v>0.33309584199999998</v>
      </c>
      <c r="O1630">
        <v>1.745649199</v>
      </c>
      <c r="P1630">
        <v>0.60810594600000001</v>
      </c>
      <c r="Q1630">
        <v>0.154793818</v>
      </c>
    </row>
    <row r="1631" spans="1:17">
      <c r="A1631" t="s">
        <v>11483</v>
      </c>
      <c r="B1631" s="14" t="s">
        <v>11496</v>
      </c>
      <c r="C1631">
        <v>16.798955880000001</v>
      </c>
      <c r="D1631">
        <v>39.386205250000003</v>
      </c>
      <c r="E1631">
        <v>1578.399981</v>
      </c>
      <c r="F1631">
        <v>154.3499219</v>
      </c>
      <c r="G1631">
        <v>4695.2921530000003</v>
      </c>
      <c r="H1631">
        <v>13568.517889999999</v>
      </c>
      <c r="I1631">
        <v>2488.6135210000002</v>
      </c>
      <c r="J1631">
        <v>4711.9396070000003</v>
      </c>
      <c r="K1631">
        <v>41.279560439999997</v>
      </c>
      <c r="L1631">
        <v>41.573650049999998</v>
      </c>
      <c r="M1631">
        <v>34.933575019999999</v>
      </c>
      <c r="N1631">
        <v>41.761938280000003</v>
      </c>
      <c r="O1631">
        <v>6.2014927469999996</v>
      </c>
      <c r="P1631">
        <v>81.912214430000006</v>
      </c>
      <c r="Q1631">
        <v>395.52391649999998</v>
      </c>
    </row>
    <row r="1632" spans="1:17">
      <c r="A1632" t="s">
        <v>11497</v>
      </c>
      <c r="B1632" s="14" t="s">
        <v>4133</v>
      </c>
      <c r="C1632">
        <v>0.74382984900000004</v>
      </c>
      <c r="D1632">
        <v>2.8013146899999999</v>
      </c>
      <c r="E1632">
        <v>3.133725101</v>
      </c>
      <c r="F1632">
        <v>2.6932433150000001</v>
      </c>
      <c r="G1632">
        <v>2.466153458</v>
      </c>
      <c r="H1632">
        <v>0.74274646</v>
      </c>
      <c r="I1632">
        <v>1.3016899609999999</v>
      </c>
      <c r="J1632">
        <v>5.8463267019999998</v>
      </c>
      <c r="K1632">
        <v>2.6995057259999999</v>
      </c>
      <c r="L1632">
        <v>1.973977267</v>
      </c>
      <c r="M1632">
        <v>0.85668958900000003</v>
      </c>
      <c r="N1632">
        <v>4.2178940989999996</v>
      </c>
      <c r="O1632">
        <v>2.30657106</v>
      </c>
      <c r="P1632">
        <v>4.2184064100000001</v>
      </c>
      <c r="Q1632">
        <v>2.9657291080000001</v>
      </c>
    </row>
    <row r="1633" spans="1:17">
      <c r="A1633" t="s">
        <v>11498</v>
      </c>
      <c r="B1633" s="14" t="s">
        <v>7800</v>
      </c>
      <c r="C1633">
        <v>13.36486511</v>
      </c>
      <c r="D1633">
        <v>5.3885925129999999</v>
      </c>
      <c r="E1633">
        <v>4.3793273040000003</v>
      </c>
      <c r="F1633">
        <v>5.2393501010000003</v>
      </c>
      <c r="G1633">
        <v>3.4156358409999998</v>
      </c>
      <c r="H1633">
        <v>1.7451675849999999</v>
      </c>
      <c r="I1633">
        <v>14.032976039999999</v>
      </c>
      <c r="J1633">
        <v>5.9299415629999999</v>
      </c>
      <c r="K1633">
        <v>6.7905236599999999</v>
      </c>
      <c r="L1633">
        <v>9.2891616339999992</v>
      </c>
      <c r="M1633">
        <v>6.1570752080000002</v>
      </c>
      <c r="N1633">
        <v>3.163224724</v>
      </c>
      <c r="O1633">
        <v>8.288726552</v>
      </c>
      <c r="P1633">
        <v>2.7270085829999999</v>
      </c>
      <c r="Q1633">
        <v>6.4312072340000004</v>
      </c>
    </row>
    <row r="1634" spans="1:17">
      <c r="A1634" t="s">
        <v>11499</v>
      </c>
      <c r="B1634" s="14" t="s">
        <v>7793</v>
      </c>
      <c r="C1634">
        <v>15.186686679999999</v>
      </c>
      <c r="D1634">
        <v>2.1027247459999998</v>
      </c>
      <c r="E1634">
        <v>1.523879271</v>
      </c>
      <c r="F1634">
        <v>1.1040749860000001</v>
      </c>
      <c r="G1634">
        <v>1.519832767</v>
      </c>
      <c r="H1634">
        <v>2.3860333090000001</v>
      </c>
      <c r="I1634">
        <v>2.5167093820000002</v>
      </c>
      <c r="J1634">
        <v>2.1877523050000001</v>
      </c>
      <c r="K1634">
        <v>7.7506159810000002</v>
      </c>
      <c r="L1634">
        <v>18.864518230000002</v>
      </c>
      <c r="M1634">
        <v>2.6501410220000001</v>
      </c>
      <c r="N1634">
        <v>1.1275101709999999</v>
      </c>
      <c r="O1634">
        <v>8.7917108840000004</v>
      </c>
      <c r="P1634">
        <v>0.75086416</v>
      </c>
      <c r="Q1634">
        <v>4.2708345330000004</v>
      </c>
    </row>
    <row r="1635" spans="1:17">
      <c r="A1635" t="s">
        <v>11200</v>
      </c>
      <c r="B1635" s="14" t="s">
        <v>11500</v>
      </c>
      <c r="C1635">
        <v>0</v>
      </c>
      <c r="D1635">
        <v>0.34393850399999998</v>
      </c>
      <c r="E1635">
        <v>1.4865380859999999</v>
      </c>
      <c r="F1635">
        <v>1.267981815</v>
      </c>
      <c r="G1635">
        <v>1.3404687500000001</v>
      </c>
      <c r="H1635">
        <v>5.9625915919999999</v>
      </c>
      <c r="I1635">
        <v>0</v>
      </c>
      <c r="J1635">
        <v>0.59044638299999996</v>
      </c>
      <c r="K1635">
        <v>2.8172285320000001</v>
      </c>
      <c r="L1635">
        <v>3.9239247370000001</v>
      </c>
      <c r="M1635">
        <v>5.9603265639999998</v>
      </c>
      <c r="N1635">
        <v>0.57415204399999997</v>
      </c>
      <c r="O1635">
        <v>0</v>
      </c>
      <c r="P1635">
        <v>0.698788411</v>
      </c>
      <c r="Q1635">
        <v>1.06726264</v>
      </c>
    </row>
    <row r="1636" spans="1:17">
      <c r="A1636" t="s">
        <v>11501</v>
      </c>
      <c r="B1636" s="14" t="s">
        <v>11502</v>
      </c>
      <c r="C1636">
        <v>6.8152365179999999</v>
      </c>
      <c r="D1636">
        <v>0.93158062600000002</v>
      </c>
      <c r="E1636">
        <v>0.28539536199999999</v>
      </c>
      <c r="F1636">
        <v>0.226987147</v>
      </c>
      <c r="G1636">
        <v>0.56339223800000005</v>
      </c>
      <c r="H1636">
        <v>2.004837679</v>
      </c>
      <c r="I1636">
        <v>1.7974412639999999</v>
      </c>
      <c r="J1636">
        <v>0.56985263100000005</v>
      </c>
      <c r="K1636">
        <v>2.4996968050000001</v>
      </c>
      <c r="L1636">
        <v>3.8939579659999999</v>
      </c>
      <c r="M1636">
        <v>4.5926743840000004</v>
      </c>
      <c r="N1636">
        <v>0.40218866800000003</v>
      </c>
      <c r="O1636">
        <v>4.41622278</v>
      </c>
      <c r="P1636">
        <v>0.58739447199999995</v>
      </c>
      <c r="Q1636">
        <v>2.6415499819999999</v>
      </c>
    </row>
    <row r="1637" spans="1:17">
      <c r="A1637" t="s">
        <v>11503</v>
      </c>
      <c r="B1637" s="14" t="s">
        <v>4132</v>
      </c>
      <c r="C1637">
        <v>3.1004078979999998</v>
      </c>
      <c r="D1637">
        <v>6.1266499080000001</v>
      </c>
      <c r="E1637">
        <v>7.3225764980000001</v>
      </c>
      <c r="F1637">
        <v>8.1366608829999993</v>
      </c>
      <c r="G1637">
        <v>12.46370259</v>
      </c>
      <c r="H1637">
        <v>30.482630409999999</v>
      </c>
      <c r="I1637">
        <v>6.8725060349999998</v>
      </c>
      <c r="J1637">
        <v>4.3077171380000001</v>
      </c>
      <c r="K1637">
        <v>4.2757576579999999</v>
      </c>
      <c r="L1637">
        <v>4.6232788899999999</v>
      </c>
      <c r="M1637">
        <v>4.2849915300000001</v>
      </c>
      <c r="N1637">
        <v>2.094419298</v>
      </c>
      <c r="O1637">
        <v>3.43363431</v>
      </c>
      <c r="P1637">
        <v>2.1397334830000001</v>
      </c>
      <c r="Q1637">
        <v>7.9285114659999998</v>
      </c>
    </row>
    <row r="1638" spans="1:17">
      <c r="A1638" t="s">
        <v>11504</v>
      </c>
      <c r="B1638" s="14" t="s">
        <v>7784</v>
      </c>
      <c r="C1638">
        <v>19.87842753</v>
      </c>
      <c r="D1638">
        <v>37.431766930000002</v>
      </c>
      <c r="E1638">
        <v>72.062612029999997</v>
      </c>
      <c r="F1638">
        <v>55.176621160000003</v>
      </c>
      <c r="G1638">
        <v>97.744206750000004</v>
      </c>
      <c r="H1638">
        <v>65.974054949999996</v>
      </c>
      <c r="I1638">
        <v>86.967300390000005</v>
      </c>
      <c r="J1638">
        <v>65.120891360000002</v>
      </c>
      <c r="K1638">
        <v>65.304216220000001</v>
      </c>
      <c r="L1638">
        <v>75.676028630000005</v>
      </c>
      <c r="M1638">
        <v>24.80241788</v>
      </c>
      <c r="N1638">
        <v>27.01623734</v>
      </c>
      <c r="O1638">
        <v>15.77736372</v>
      </c>
      <c r="P1638">
        <v>31.986177600000001</v>
      </c>
      <c r="Q1638">
        <v>56.482295890000003</v>
      </c>
    </row>
    <row r="1639" spans="1:17">
      <c r="A1639" t="s">
        <v>11505</v>
      </c>
      <c r="B1639" s="14" t="s">
        <v>3207</v>
      </c>
      <c r="C1639">
        <v>3.3605506219999999</v>
      </c>
      <c r="D1639">
        <v>9.6781682900000003</v>
      </c>
      <c r="E1639">
        <v>14.459771310000001</v>
      </c>
      <c r="F1639">
        <v>13.875573149999999</v>
      </c>
      <c r="G1639">
        <v>10.123084260000001</v>
      </c>
      <c r="H1639">
        <v>3.7285066410000001</v>
      </c>
      <c r="I1639">
        <v>45.740396599999997</v>
      </c>
      <c r="J1639">
        <v>64.186753679999995</v>
      </c>
      <c r="K1639">
        <v>6.43683228</v>
      </c>
      <c r="L1639">
        <v>3.7749149360000001</v>
      </c>
      <c r="M1639">
        <v>1.433496262</v>
      </c>
      <c r="N1639">
        <v>22.416155539999998</v>
      </c>
      <c r="O1639">
        <v>2.06763151</v>
      </c>
      <c r="P1639">
        <v>20.33562731</v>
      </c>
      <c r="Q1639">
        <v>16.941105700000001</v>
      </c>
    </row>
    <row r="1640" spans="1:17">
      <c r="A1640" t="s">
        <v>11506</v>
      </c>
      <c r="B1640" s="14" t="s">
        <v>11507</v>
      </c>
      <c r="C1640">
        <v>103.243583</v>
      </c>
      <c r="D1640">
        <v>12.03784765</v>
      </c>
      <c r="E1640">
        <v>15.52606445</v>
      </c>
      <c r="F1640">
        <v>10.14385452</v>
      </c>
      <c r="G1640">
        <v>15.5494375</v>
      </c>
      <c r="H1640">
        <v>30.409217120000001</v>
      </c>
      <c r="I1640">
        <v>28.30115391</v>
      </c>
      <c r="J1640">
        <v>16.729314200000001</v>
      </c>
      <c r="K1640">
        <v>39.441199449999999</v>
      </c>
      <c r="L1640">
        <v>59.839852229999998</v>
      </c>
      <c r="M1640">
        <v>38.742122670000001</v>
      </c>
      <c r="N1640">
        <v>12.53565296</v>
      </c>
      <c r="O1640">
        <v>73.074450490000004</v>
      </c>
      <c r="P1640">
        <v>15.140415580000001</v>
      </c>
      <c r="Q1640">
        <v>28.816091270000001</v>
      </c>
    </row>
    <row r="1641" spans="1:17">
      <c r="A1641" t="s">
        <v>11508</v>
      </c>
      <c r="B1641" s="14" t="s">
        <v>8989</v>
      </c>
      <c r="C1641">
        <v>23.351959770000001</v>
      </c>
      <c r="D1641">
        <v>18.949806639999998</v>
      </c>
      <c r="E1641">
        <v>12.20579438</v>
      </c>
      <c r="F1641">
        <v>20.004809590000001</v>
      </c>
      <c r="G1641">
        <v>19.548598720000001</v>
      </c>
      <c r="H1641">
        <v>19.594094779999999</v>
      </c>
      <c r="I1641">
        <v>9.9942907129999998</v>
      </c>
      <c r="J1641">
        <v>8.4948794969999994</v>
      </c>
      <c r="K1641">
        <v>35.004973579999998</v>
      </c>
      <c r="L1641">
        <v>20.849618530000001</v>
      </c>
      <c r="M1641">
        <v>12.66798356</v>
      </c>
      <c r="N1641">
        <v>7.165313995</v>
      </c>
      <c r="O1641">
        <v>9.2765107400000009</v>
      </c>
      <c r="P1641">
        <v>15.7659035</v>
      </c>
      <c r="Q1641">
        <v>20.066111960000001</v>
      </c>
    </row>
    <row r="1642" spans="1:17">
      <c r="A1642" t="s">
        <v>11509</v>
      </c>
      <c r="B1642" s="14" t="s">
        <v>2544</v>
      </c>
      <c r="C1642">
        <v>50.15130568</v>
      </c>
      <c r="D1642">
        <v>56.373944399999999</v>
      </c>
      <c r="E1642">
        <v>32.73751592</v>
      </c>
      <c r="F1642">
        <v>30.677429100000001</v>
      </c>
      <c r="G1642">
        <v>47.791428879999998</v>
      </c>
      <c r="H1642">
        <v>60.873858630000001</v>
      </c>
      <c r="I1642">
        <v>42.437304490000002</v>
      </c>
      <c r="J1642">
        <v>37.204318739999998</v>
      </c>
      <c r="K1642">
        <v>58.422646270000001</v>
      </c>
      <c r="L1642">
        <v>81.764119870000002</v>
      </c>
      <c r="M1642">
        <v>36.843218030000003</v>
      </c>
      <c r="N1642">
        <v>20.225875850000001</v>
      </c>
      <c r="O1642">
        <v>56.227177500000003</v>
      </c>
      <c r="P1642">
        <v>37.71431947</v>
      </c>
      <c r="Q1642">
        <v>62.566872179999997</v>
      </c>
    </row>
    <row r="1643" spans="1:17">
      <c r="A1643" t="s">
        <v>11510</v>
      </c>
      <c r="B1643" s="14" t="s">
        <v>11511</v>
      </c>
      <c r="C1643">
        <v>55.738866889999997</v>
      </c>
      <c r="D1643">
        <v>34.798980440000001</v>
      </c>
      <c r="E1643">
        <v>24.258842390000002</v>
      </c>
      <c r="F1643">
        <v>36.21138251</v>
      </c>
      <c r="G1643">
        <v>35.000214720000002</v>
      </c>
      <c r="H1643">
        <v>64.220403680000004</v>
      </c>
      <c r="I1643">
        <v>3.694776412</v>
      </c>
      <c r="J1643">
        <v>26.979415110000001</v>
      </c>
      <c r="K1643">
        <v>34.480803199999997</v>
      </c>
      <c r="L1643">
        <v>48.025950000000002</v>
      </c>
      <c r="M1643">
        <v>38.906671559999999</v>
      </c>
      <c r="N1643">
        <v>13.429756810000001</v>
      </c>
      <c r="O1643">
        <v>22.447120989999998</v>
      </c>
      <c r="P1643">
        <v>14.44448519</v>
      </c>
      <c r="Q1643">
        <v>60.958375320000002</v>
      </c>
    </row>
    <row r="1644" spans="1:17">
      <c r="A1644" t="s">
        <v>11512</v>
      </c>
      <c r="B1644" s="14" t="s">
        <v>11513</v>
      </c>
      <c r="C1644">
        <v>8.8242378630000005</v>
      </c>
      <c r="D1644">
        <v>10.947239229999999</v>
      </c>
      <c r="E1644">
        <v>7.0644087369999999</v>
      </c>
      <c r="F1644">
        <v>11.320846899999999</v>
      </c>
      <c r="G1644">
        <v>11.80930055</v>
      </c>
      <c r="H1644">
        <v>39.48178437</v>
      </c>
      <c r="I1644">
        <v>7.399421351</v>
      </c>
      <c r="J1644">
        <v>7.2992041690000002</v>
      </c>
      <c r="K1644">
        <v>11.508950430000001</v>
      </c>
      <c r="L1644">
        <v>15.6118544</v>
      </c>
      <c r="M1644">
        <v>7.1988773300000002</v>
      </c>
      <c r="N1644">
        <v>2.8826194859999998</v>
      </c>
      <c r="O1644">
        <v>7.0851723360000003</v>
      </c>
      <c r="P1644">
        <v>3.4090820669999999</v>
      </c>
      <c r="Q1644">
        <v>15.16516358</v>
      </c>
    </row>
    <row r="1645" spans="1:17">
      <c r="A1645" t="s">
        <v>11512</v>
      </c>
      <c r="B1645" s="14" t="s">
        <v>2015</v>
      </c>
      <c r="C1645">
        <v>320.0444746</v>
      </c>
      <c r="D1645">
        <v>83.478940190000003</v>
      </c>
      <c r="E1645">
        <v>56.559550700000003</v>
      </c>
      <c r="F1645">
        <v>70.455477009999996</v>
      </c>
      <c r="G1645">
        <v>72.230972230000006</v>
      </c>
      <c r="H1645">
        <v>86.897864200000001</v>
      </c>
      <c r="I1645">
        <v>92.104954120000002</v>
      </c>
      <c r="J1645">
        <v>67.773029059999999</v>
      </c>
      <c r="K1645">
        <v>130.81398849999999</v>
      </c>
      <c r="L1645">
        <v>268.73428940000002</v>
      </c>
      <c r="M1645">
        <v>42.860947719999999</v>
      </c>
      <c r="N1645">
        <v>30.303717290000002</v>
      </c>
      <c r="O1645">
        <v>138.00876049999999</v>
      </c>
      <c r="P1645">
        <v>29.288661950000002</v>
      </c>
      <c r="Q1645">
        <v>120.1643207</v>
      </c>
    </row>
    <row r="1646" spans="1:17">
      <c r="A1646" t="s">
        <v>11514</v>
      </c>
      <c r="B1646" s="14" t="s">
        <v>4130</v>
      </c>
      <c r="C1646">
        <v>5.0934180070000004</v>
      </c>
      <c r="D1646">
        <v>8.6206905010000003</v>
      </c>
      <c r="E1646">
        <v>6.047357206</v>
      </c>
      <c r="F1646">
        <v>5.2137176939999996</v>
      </c>
      <c r="G1646">
        <v>9.6749175199999993</v>
      </c>
      <c r="H1646">
        <v>13.771321560000001</v>
      </c>
      <c r="I1646">
        <v>8.9133974620000007</v>
      </c>
      <c r="J1646">
        <v>5.0105895690000004</v>
      </c>
      <c r="K1646">
        <v>11.09101317</v>
      </c>
      <c r="L1646">
        <v>13.774388979999999</v>
      </c>
      <c r="M1646">
        <v>3.128656865</v>
      </c>
      <c r="N1646">
        <v>2.2352368839999999</v>
      </c>
      <c r="O1646">
        <v>4.2870457389999999</v>
      </c>
      <c r="P1646">
        <v>0.97814289700000001</v>
      </c>
      <c r="Q1646">
        <v>2.2408829770000001</v>
      </c>
    </row>
    <row r="1647" spans="1:17">
      <c r="A1647" t="s">
        <v>11515</v>
      </c>
      <c r="B1647" s="14" t="s">
        <v>7769</v>
      </c>
      <c r="C1647">
        <v>15.26393835</v>
      </c>
      <c r="D1647">
        <v>106.3285533</v>
      </c>
      <c r="E1647">
        <v>85.164421529999998</v>
      </c>
      <c r="F1647">
        <v>131.0117692</v>
      </c>
      <c r="G1647">
        <v>68.677141039999995</v>
      </c>
      <c r="H1647">
        <v>15.632519390000001</v>
      </c>
      <c r="I1647">
        <v>72.962350630000003</v>
      </c>
      <c r="J1647">
        <v>210.70166080000001</v>
      </c>
      <c r="K1647">
        <v>181.57529600000001</v>
      </c>
      <c r="L1647">
        <v>31.077161619999998</v>
      </c>
      <c r="M1647">
        <v>17.905457420000001</v>
      </c>
      <c r="N1647">
        <v>112.7923852</v>
      </c>
      <c r="O1647">
        <v>7.5131020959999999</v>
      </c>
      <c r="P1647">
        <v>208.39678369999999</v>
      </c>
      <c r="Q1647">
        <v>114.2562731</v>
      </c>
    </row>
    <row r="1648" spans="1:17">
      <c r="A1648" t="s">
        <v>11516</v>
      </c>
      <c r="B1648" s="14" t="s">
        <v>8417</v>
      </c>
      <c r="C1648">
        <v>12.69567734</v>
      </c>
      <c r="D1648">
        <v>21.43332393</v>
      </c>
      <c r="E1648">
        <v>4.3780210009999996</v>
      </c>
      <c r="F1648">
        <v>4.2905278659999997</v>
      </c>
      <c r="G1648">
        <v>5.2413749120000004</v>
      </c>
      <c r="H1648">
        <v>7.2857391260000002</v>
      </c>
      <c r="I1648">
        <v>6.3842603029999996</v>
      </c>
      <c r="J1648">
        <v>5.9567625</v>
      </c>
      <c r="K1648">
        <v>12.90897915</v>
      </c>
      <c r="L1648">
        <v>13.738589490000001</v>
      </c>
      <c r="M1648">
        <v>7.0028571829999997</v>
      </c>
      <c r="N1648">
        <v>3.669703948</v>
      </c>
      <c r="O1648">
        <v>7.7573442850000003</v>
      </c>
      <c r="P1648">
        <v>8.4728712159999997</v>
      </c>
      <c r="Q1648">
        <v>10.533090290000001</v>
      </c>
    </row>
    <row r="1649" spans="1:17">
      <c r="A1649" t="s">
        <v>11517</v>
      </c>
      <c r="B1649" s="14" t="s">
        <v>7754</v>
      </c>
      <c r="C1649">
        <v>6.8776951579999999</v>
      </c>
      <c r="D1649">
        <v>7.1680325209999998</v>
      </c>
      <c r="E1649">
        <v>3.5587389190000001</v>
      </c>
      <c r="F1649">
        <v>5.6809616739999997</v>
      </c>
      <c r="G1649">
        <v>4.9125490630000002</v>
      </c>
      <c r="H1649">
        <v>18.12970885</v>
      </c>
      <c r="I1649">
        <v>7.2944563840000001</v>
      </c>
      <c r="J1649">
        <v>3.7451553720000001</v>
      </c>
      <c r="K1649">
        <v>14.53666464</v>
      </c>
      <c r="L1649">
        <v>10.3704786</v>
      </c>
      <c r="M1649">
        <v>6.6010278299999996</v>
      </c>
      <c r="N1649">
        <v>5.665024786</v>
      </c>
      <c r="O1649">
        <v>6.7513412239999999</v>
      </c>
      <c r="P1649">
        <v>9.5917217259999994</v>
      </c>
      <c r="Q1649">
        <v>10.63788583</v>
      </c>
    </row>
    <row r="1650" spans="1:17">
      <c r="A1650" t="s">
        <v>11517</v>
      </c>
      <c r="B1650" s="14" t="s">
        <v>11518</v>
      </c>
      <c r="C1650">
        <v>20.820075240000001</v>
      </c>
      <c r="D1650">
        <v>1.6892946369999999</v>
      </c>
      <c r="E1650">
        <v>1.6316280409999999</v>
      </c>
      <c r="F1650">
        <v>1.6444303579999999</v>
      </c>
      <c r="G1650">
        <v>1.2723885109999999</v>
      </c>
      <c r="H1650">
        <v>2.4679191340000002</v>
      </c>
      <c r="I1650">
        <v>4.8729654880000002</v>
      </c>
      <c r="J1650">
        <v>3.5082968440000002</v>
      </c>
      <c r="K1650">
        <v>4.6253398319999999</v>
      </c>
      <c r="L1650">
        <v>5.8468106759999996</v>
      </c>
      <c r="M1650">
        <v>4.2761015059999998</v>
      </c>
      <c r="N1650">
        <v>1.53146918</v>
      </c>
      <c r="O1650">
        <v>11.481446249999999</v>
      </c>
      <c r="P1650">
        <v>2.313830507</v>
      </c>
      <c r="Q1650">
        <v>3.3572274160000002</v>
      </c>
    </row>
    <row r="1651" spans="1:17">
      <c r="A1651" t="s">
        <v>11519</v>
      </c>
      <c r="B1651" s="14" t="s">
        <v>4128</v>
      </c>
      <c r="C1651">
        <v>3.5962931669999998</v>
      </c>
      <c r="D1651">
        <v>17.660168939999998</v>
      </c>
      <c r="E1651">
        <v>14.66640866</v>
      </c>
      <c r="F1651">
        <v>14.848944270000001</v>
      </c>
      <c r="G1651">
        <v>9.9362002900000004</v>
      </c>
      <c r="H1651">
        <v>6.4454836259999997</v>
      </c>
      <c r="I1651">
        <v>4.3704539569999996</v>
      </c>
      <c r="J1651">
        <v>10.941682760000001</v>
      </c>
      <c r="K1651">
        <v>20.9370373</v>
      </c>
      <c r="L1651">
        <v>13.255348079999999</v>
      </c>
      <c r="M1651">
        <v>5.7527099640000001</v>
      </c>
      <c r="N1651">
        <v>7.240926698</v>
      </c>
      <c r="O1651">
        <v>11.94844938</v>
      </c>
      <c r="P1651">
        <v>17.265854730000001</v>
      </c>
      <c r="Q1651">
        <v>16.481385320000001</v>
      </c>
    </row>
    <row r="1652" spans="1:17">
      <c r="A1652" t="s">
        <v>11520</v>
      </c>
      <c r="B1652" s="14" t="s">
        <v>4127</v>
      </c>
      <c r="C1652">
        <v>2.9545063499999999</v>
      </c>
      <c r="D1652">
        <v>0.76360909600000004</v>
      </c>
      <c r="E1652">
        <v>0.454023026</v>
      </c>
      <c r="F1652">
        <v>0.29045317399999998</v>
      </c>
      <c r="G1652">
        <v>0.28343774799999999</v>
      </c>
      <c r="H1652">
        <v>1.0086164470000001</v>
      </c>
      <c r="I1652">
        <v>4.0692469950000003</v>
      </c>
      <c r="J1652">
        <v>0.89474373799999996</v>
      </c>
      <c r="K1652">
        <v>3.8720096439999998</v>
      </c>
      <c r="L1652">
        <v>2.3853906540000001</v>
      </c>
      <c r="M1652">
        <v>24.57568672</v>
      </c>
      <c r="N1652">
        <v>1.2747270740000001</v>
      </c>
      <c r="O1652">
        <v>16.178476960000001</v>
      </c>
      <c r="P1652">
        <v>0.418643508</v>
      </c>
      <c r="Q1652">
        <v>1.2411806379999999</v>
      </c>
    </row>
    <row r="1653" spans="1:17">
      <c r="A1653" t="s">
        <v>11521</v>
      </c>
      <c r="B1653" s="14" t="s">
        <v>11522</v>
      </c>
      <c r="C1653">
        <v>43.128048190000001</v>
      </c>
      <c r="D1653">
        <v>7.0798100220000002</v>
      </c>
      <c r="E1653">
        <v>8.5824337610000008</v>
      </c>
      <c r="F1653">
        <v>7.0953633040000001</v>
      </c>
      <c r="G1653">
        <v>8.57255447</v>
      </c>
      <c r="H1653">
        <v>14.656955050000001</v>
      </c>
      <c r="I1653">
        <v>30.768521230000001</v>
      </c>
      <c r="J1653">
        <v>15.654740220000001</v>
      </c>
      <c r="K1653">
        <v>19.846538939999999</v>
      </c>
      <c r="L1653">
        <v>37.445326850000001</v>
      </c>
      <c r="M1653">
        <v>20.24988484</v>
      </c>
      <c r="N1653">
        <v>4.4750212659999997</v>
      </c>
      <c r="O1653">
        <v>29.551440830000001</v>
      </c>
      <c r="P1653">
        <v>5.4464545280000003</v>
      </c>
      <c r="Q1653">
        <v>12.797529470000001</v>
      </c>
    </row>
    <row r="1654" spans="1:17">
      <c r="A1654" t="s">
        <v>11523</v>
      </c>
      <c r="B1654" s="14" t="s">
        <v>902</v>
      </c>
      <c r="C1654">
        <v>8.1867158320000009</v>
      </c>
      <c r="D1654">
        <v>7.405662661</v>
      </c>
      <c r="E1654">
        <v>10.072574940000001</v>
      </c>
      <c r="F1654">
        <v>6.046498207</v>
      </c>
      <c r="G1654">
        <v>10.196912319999999</v>
      </c>
      <c r="H1654">
        <v>5.298476215</v>
      </c>
      <c r="I1654">
        <v>13.044296900000001</v>
      </c>
      <c r="J1654">
        <v>9.7729280789999997</v>
      </c>
      <c r="K1654">
        <v>8.5969941910000003</v>
      </c>
      <c r="L1654">
        <v>10.728851479999999</v>
      </c>
      <c r="M1654">
        <v>4.0742026659999997</v>
      </c>
      <c r="N1654">
        <v>4.4105443849999997</v>
      </c>
      <c r="O1654">
        <v>5.7925562069999996</v>
      </c>
      <c r="P1654">
        <v>3.7075462469999998</v>
      </c>
      <c r="Q1654">
        <v>8.7543746050000006</v>
      </c>
    </row>
    <row r="1655" spans="1:17">
      <c r="A1655" t="s">
        <v>11524</v>
      </c>
      <c r="B1655" s="14" t="s">
        <v>3205</v>
      </c>
      <c r="C1655">
        <v>25.23732029</v>
      </c>
      <c r="D1655">
        <v>188.94739419999999</v>
      </c>
      <c r="E1655">
        <v>117.7714387</v>
      </c>
      <c r="F1655">
        <v>287.237212</v>
      </c>
      <c r="G1655">
        <v>89.04212613</v>
      </c>
      <c r="H1655">
        <v>41.413511159999999</v>
      </c>
      <c r="I1655">
        <v>71.098787770000001</v>
      </c>
      <c r="J1655">
        <v>149.0603763</v>
      </c>
      <c r="K1655">
        <v>183.96306680000001</v>
      </c>
      <c r="L1655">
        <v>44.21500193</v>
      </c>
      <c r="M1655">
        <v>12.111052450000001</v>
      </c>
      <c r="N1655">
        <v>155.12843960000001</v>
      </c>
      <c r="O1655">
        <v>15.88055868</v>
      </c>
      <c r="P1655">
        <v>525.70693310000001</v>
      </c>
      <c r="Q1655">
        <v>203.06154029999999</v>
      </c>
    </row>
    <row r="1656" spans="1:17">
      <c r="A1656" t="s">
        <v>11525</v>
      </c>
      <c r="B1656" s="14" t="s">
        <v>7685</v>
      </c>
      <c r="C1656">
        <v>13.05429328</v>
      </c>
      <c r="D1656">
        <v>0.85977280099999998</v>
      </c>
      <c r="E1656">
        <v>1.7641747729999999</v>
      </c>
      <c r="F1656">
        <v>2.7374541190000001</v>
      </c>
      <c r="G1656">
        <v>1.523129806</v>
      </c>
      <c r="H1656">
        <v>0.609758405</v>
      </c>
      <c r="I1656">
        <v>4.8879634980000004</v>
      </c>
      <c r="J1656">
        <v>1.520716814</v>
      </c>
      <c r="K1656">
        <v>3.1210944889999999</v>
      </c>
      <c r="L1656">
        <v>6.4650054289999996</v>
      </c>
      <c r="M1656">
        <v>3.7248858450000002</v>
      </c>
      <c r="N1656">
        <v>2.392095801</v>
      </c>
      <c r="O1656">
        <v>7.4240424709999999</v>
      </c>
      <c r="P1656">
        <v>0.92634488199999998</v>
      </c>
      <c r="Q1656">
        <v>4.0018929740000004</v>
      </c>
    </row>
    <row r="1657" spans="1:17">
      <c r="A1657" t="s">
        <v>11526</v>
      </c>
      <c r="B1657" s="14" t="s">
        <v>11527</v>
      </c>
      <c r="C1657">
        <v>20.11782943</v>
      </c>
      <c r="D1657">
        <v>1.237992451</v>
      </c>
      <c r="E1657">
        <v>1.010693914</v>
      </c>
      <c r="F1657">
        <v>0.114101205</v>
      </c>
      <c r="G1657">
        <v>0.62724505200000003</v>
      </c>
      <c r="H1657">
        <v>0.107310512</v>
      </c>
      <c r="I1657">
        <v>6.1121301270000004</v>
      </c>
      <c r="J1657">
        <v>15.620862300000001</v>
      </c>
      <c r="K1657">
        <v>6.8448360350000002</v>
      </c>
      <c r="L1657">
        <v>7.2385526349999996</v>
      </c>
      <c r="M1657">
        <v>23.06299568</v>
      </c>
      <c r="N1657">
        <v>38.439440500000003</v>
      </c>
      <c r="O1657">
        <v>34.96731406</v>
      </c>
      <c r="P1657">
        <v>13.708167250000001</v>
      </c>
      <c r="Q1657">
        <v>11.52470347</v>
      </c>
    </row>
    <row r="1658" spans="1:17">
      <c r="A1658" t="s">
        <v>11528</v>
      </c>
      <c r="B1658" s="14" t="s">
        <v>2053</v>
      </c>
      <c r="C1658">
        <v>13.641794750000001</v>
      </c>
      <c r="D1658">
        <v>0.88308534900000002</v>
      </c>
      <c r="E1658">
        <v>0.78220572600000005</v>
      </c>
      <c r="F1658">
        <v>0.60289425600000002</v>
      </c>
      <c r="G1658">
        <v>0.64245889599999995</v>
      </c>
      <c r="H1658">
        <v>0.78247823599999999</v>
      </c>
      <c r="I1658">
        <v>2.4544664410000001</v>
      </c>
      <c r="J1658">
        <v>1.235268209</v>
      </c>
      <c r="K1658">
        <v>1.326127845</v>
      </c>
      <c r="L1658">
        <v>1.9030445789999999</v>
      </c>
      <c r="M1658">
        <v>1.020236079</v>
      </c>
      <c r="N1658">
        <v>0.873584692</v>
      </c>
      <c r="O1658">
        <v>0.98103837400000005</v>
      </c>
      <c r="P1658">
        <v>0.63793296399999999</v>
      </c>
      <c r="Q1658">
        <v>1.0961075760000001</v>
      </c>
    </row>
    <row r="1659" spans="1:17">
      <c r="A1659" t="s">
        <v>11529</v>
      </c>
      <c r="B1659" s="14" t="s">
        <v>2062</v>
      </c>
      <c r="C1659">
        <v>8.8195008470000005</v>
      </c>
      <c r="D1659">
        <v>1.387955826</v>
      </c>
      <c r="E1659">
        <v>1.056214792</v>
      </c>
      <c r="F1659">
        <v>0.82001780300000005</v>
      </c>
      <c r="G1659">
        <v>0.91544207300000002</v>
      </c>
      <c r="H1659">
        <v>0.499747145</v>
      </c>
      <c r="I1659">
        <v>1.265080405</v>
      </c>
      <c r="J1659">
        <v>1.4418587220000001</v>
      </c>
      <c r="K1659">
        <v>2.0332769119999998</v>
      </c>
      <c r="L1659">
        <v>3.4714988249999998</v>
      </c>
      <c r="M1659">
        <v>0.92510611899999995</v>
      </c>
      <c r="N1659">
        <v>1.253544078</v>
      </c>
      <c r="O1659">
        <v>2.8821851870000001</v>
      </c>
      <c r="P1659">
        <v>1.0412102270000001</v>
      </c>
      <c r="Q1659">
        <v>1.7227654139999999</v>
      </c>
    </row>
    <row r="1660" spans="1:17">
      <c r="A1660" t="s">
        <v>11530</v>
      </c>
      <c r="B1660" s="14" t="s">
        <v>9056</v>
      </c>
      <c r="C1660">
        <v>19.647707789999998</v>
      </c>
      <c r="D1660">
        <v>0.783885096</v>
      </c>
      <c r="E1660">
        <v>0.91140072800000005</v>
      </c>
      <c r="F1660">
        <v>0.49432707100000001</v>
      </c>
      <c r="G1660">
        <v>0.61102404200000004</v>
      </c>
      <c r="H1660">
        <v>1.1086252599999999</v>
      </c>
      <c r="I1660">
        <v>6.3823409460000002</v>
      </c>
      <c r="J1660">
        <v>2.042176751</v>
      </c>
      <c r="K1660">
        <v>23.698069050000001</v>
      </c>
      <c r="L1660">
        <v>81.547738229999993</v>
      </c>
      <c r="M1660">
        <v>3.3961094090000001</v>
      </c>
      <c r="N1660">
        <v>1.4692768730000001</v>
      </c>
      <c r="O1660">
        <v>7.837512255</v>
      </c>
      <c r="P1660">
        <v>0.89411303399999997</v>
      </c>
      <c r="Q1660">
        <v>1.9843625090000001</v>
      </c>
    </row>
    <row r="1661" spans="1:17">
      <c r="A1661" t="s">
        <v>11531</v>
      </c>
      <c r="B1661" s="14" t="s">
        <v>4664</v>
      </c>
      <c r="C1661">
        <v>332.41819959999998</v>
      </c>
      <c r="D1661">
        <v>4.0185078250000004</v>
      </c>
      <c r="E1661">
        <v>3.3257474020000002</v>
      </c>
      <c r="F1661">
        <v>2.1560505970000001</v>
      </c>
      <c r="G1661">
        <v>3.0059757199999999</v>
      </c>
      <c r="H1661">
        <v>4.597535497</v>
      </c>
      <c r="I1661">
        <v>85.687009630000006</v>
      </c>
      <c r="J1661">
        <v>10.81518398</v>
      </c>
      <c r="K1661">
        <v>44.061810860000001</v>
      </c>
      <c r="L1661">
        <v>98.463937470000005</v>
      </c>
      <c r="M1661">
        <v>904.60781629999997</v>
      </c>
      <c r="N1661">
        <v>16.98012275</v>
      </c>
      <c r="O1661">
        <v>619.28871949999996</v>
      </c>
      <c r="P1661">
        <v>5.0900691379999996</v>
      </c>
      <c r="Q1661">
        <v>222.47778719999999</v>
      </c>
    </row>
    <row r="1662" spans="1:17">
      <c r="A1662" t="e">
        <v>#N/A</v>
      </c>
      <c r="B1662" s="14" t="s">
        <v>11532</v>
      </c>
      <c r="C1662">
        <v>11.79926663</v>
      </c>
      <c r="D1662">
        <v>0</v>
      </c>
      <c r="E1662">
        <v>0.25105976600000002</v>
      </c>
      <c r="F1662">
        <v>0</v>
      </c>
      <c r="G1662">
        <v>0.61125375000000004</v>
      </c>
      <c r="H1662">
        <v>0.90631392200000005</v>
      </c>
      <c r="I1662">
        <v>0</v>
      </c>
      <c r="J1662">
        <v>0</v>
      </c>
      <c r="K1662">
        <v>2.141093685</v>
      </c>
      <c r="L1662">
        <v>2.2366370999999998</v>
      </c>
      <c r="M1662">
        <v>9.0596963779999999</v>
      </c>
      <c r="N1662">
        <v>0.29090370199999999</v>
      </c>
      <c r="O1662">
        <v>6.5337155730000003</v>
      </c>
      <c r="P1662">
        <v>0.177026397</v>
      </c>
      <c r="Q1662">
        <v>4.0555980309999997</v>
      </c>
    </row>
    <row r="1663" spans="1:17">
      <c r="A1663" t="s">
        <v>11327</v>
      </c>
      <c r="B1663" s="14" t="s">
        <v>11533</v>
      </c>
      <c r="C1663">
        <v>60.825676809999997</v>
      </c>
      <c r="D1663">
        <v>22.410926289999999</v>
      </c>
      <c r="E1663">
        <v>12.3972923</v>
      </c>
      <c r="F1663">
        <v>20.568172199999999</v>
      </c>
      <c r="G1663">
        <v>9.1767035850000003</v>
      </c>
      <c r="H1663">
        <v>21.14732485</v>
      </c>
      <c r="I1663">
        <v>30.812716779999999</v>
      </c>
      <c r="J1663">
        <v>34.171436010000001</v>
      </c>
      <c r="K1663">
        <v>31.36951212</v>
      </c>
      <c r="L1663">
        <v>36.005811710000003</v>
      </c>
      <c r="M1663">
        <v>55.306286030000003</v>
      </c>
      <c r="N1663">
        <v>13.575506109999999</v>
      </c>
      <c r="O1663">
        <v>51.054149590000002</v>
      </c>
      <c r="P1663">
        <v>16.810646269999999</v>
      </c>
      <c r="Q1663">
        <v>41.81353009</v>
      </c>
    </row>
    <row r="1664" spans="1:17">
      <c r="A1664" t="s">
        <v>11534</v>
      </c>
      <c r="B1664" s="14" t="s">
        <v>11535</v>
      </c>
      <c r="C1664">
        <v>0</v>
      </c>
      <c r="D1664">
        <v>1.1580714190000001</v>
      </c>
      <c r="E1664">
        <v>0.55614505000000003</v>
      </c>
      <c r="F1664">
        <v>0</v>
      </c>
      <c r="G1664">
        <v>0</v>
      </c>
      <c r="H1664">
        <v>0</v>
      </c>
      <c r="I1664">
        <v>0</v>
      </c>
      <c r="J1664">
        <v>1.3253901939999999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</row>
    <row r="1665" spans="1:17">
      <c r="A1665" t="s">
        <v>11536</v>
      </c>
      <c r="B1665" s="14" t="s">
        <v>5579</v>
      </c>
      <c r="C1665">
        <v>3.801835047</v>
      </c>
      <c r="D1665">
        <v>1.6318279090000001</v>
      </c>
      <c r="E1665">
        <v>0.68254165300000003</v>
      </c>
      <c r="F1665">
        <v>0.48515989999999998</v>
      </c>
      <c r="G1665">
        <v>1.06682185</v>
      </c>
      <c r="H1665">
        <v>0.63880008899999996</v>
      </c>
      <c r="I1665">
        <v>0</v>
      </c>
      <c r="J1665">
        <v>1.0542876539999999</v>
      </c>
      <c r="K1665">
        <v>1.4013199460000001</v>
      </c>
      <c r="L1665">
        <v>2.402218596</v>
      </c>
      <c r="M1665">
        <v>0.91222489399999995</v>
      </c>
      <c r="N1665">
        <v>0.351494692</v>
      </c>
      <c r="O1665">
        <v>1.3157655070000001</v>
      </c>
      <c r="P1665">
        <v>0.39214708300000001</v>
      </c>
      <c r="Q1665">
        <v>2.7768479039999998</v>
      </c>
    </row>
    <row r="1666" spans="1:17">
      <c r="A1666" t="s">
        <v>11537</v>
      </c>
      <c r="B1666" s="14" t="s">
        <v>11538</v>
      </c>
      <c r="C1666">
        <v>28.812162699999998</v>
      </c>
      <c r="D1666">
        <v>117.0190771</v>
      </c>
      <c r="E1666">
        <v>107.2842603</v>
      </c>
      <c r="F1666">
        <v>97.175898320000002</v>
      </c>
      <c r="G1666">
        <v>121.0661497</v>
      </c>
      <c r="H1666">
        <v>82.376207249999993</v>
      </c>
      <c r="I1666">
        <v>112.0462428</v>
      </c>
      <c r="J1666">
        <v>197.2365547</v>
      </c>
      <c r="K1666">
        <v>214.9392497</v>
      </c>
      <c r="L1666">
        <v>252.8498013</v>
      </c>
      <c r="M1666">
        <v>12.29028578</v>
      </c>
      <c r="N1666">
        <v>93.528922899999998</v>
      </c>
      <c r="O1666">
        <v>56.726832880000003</v>
      </c>
      <c r="P1666">
        <v>73.006235250000003</v>
      </c>
      <c r="Q1666">
        <v>74.824211739999996</v>
      </c>
    </row>
    <row r="1667" spans="1:17">
      <c r="A1667" t="s">
        <v>11539</v>
      </c>
      <c r="B1667" s="14" t="s">
        <v>7572</v>
      </c>
      <c r="C1667">
        <v>10.22819578</v>
      </c>
      <c r="D1667">
        <v>0.81339563299999995</v>
      </c>
      <c r="E1667">
        <v>0.51152630099999996</v>
      </c>
      <c r="F1667">
        <v>0.46408563899999999</v>
      </c>
      <c r="G1667">
        <v>0.48306816299999999</v>
      </c>
      <c r="H1667">
        <v>0.40289145599999998</v>
      </c>
      <c r="I1667">
        <v>0.63743496499999996</v>
      </c>
      <c r="J1667">
        <v>0.78684521600000001</v>
      </c>
      <c r="K1667">
        <v>1.5466727769999999</v>
      </c>
      <c r="L1667">
        <v>3.1485259769999998</v>
      </c>
      <c r="M1667">
        <v>1.3424613599999999</v>
      </c>
      <c r="N1667">
        <v>0.74357794399999999</v>
      </c>
      <c r="O1667">
        <v>4.4535487180000004</v>
      </c>
      <c r="P1667">
        <v>0.47217032399999997</v>
      </c>
      <c r="Q1667">
        <v>2.7043043600000001</v>
      </c>
    </row>
    <row r="1668" spans="1:17">
      <c r="A1668" t="s">
        <v>11540</v>
      </c>
      <c r="B1668" s="14" t="s">
        <v>5931</v>
      </c>
      <c r="C1668">
        <v>7.0820892950000003</v>
      </c>
      <c r="D1668">
        <v>3.0397823210000001</v>
      </c>
      <c r="E1668">
        <v>3.8143324519999999</v>
      </c>
      <c r="F1668">
        <v>2.3899426209999999</v>
      </c>
      <c r="G1668">
        <v>3.0828386700000001</v>
      </c>
      <c r="H1668">
        <v>1.983270015</v>
      </c>
      <c r="I1668">
        <v>7.315630896</v>
      </c>
      <c r="J1668">
        <v>6.1349608260000004</v>
      </c>
      <c r="K1668">
        <v>3.6813195269999999</v>
      </c>
      <c r="L1668">
        <v>20.32337867</v>
      </c>
      <c r="M1668">
        <v>2.8321666059999999</v>
      </c>
      <c r="N1668">
        <v>1.4004742370000001</v>
      </c>
      <c r="O1668">
        <v>2.7778211979999998</v>
      </c>
      <c r="P1668">
        <v>1.5495343829999999</v>
      </c>
      <c r="Q1668">
        <v>2.5356543600000001</v>
      </c>
    </row>
    <row r="1669" spans="1:17">
      <c r="A1669" t="s">
        <v>11541</v>
      </c>
      <c r="B1669" s="14" t="s">
        <v>9237</v>
      </c>
      <c r="C1669">
        <v>0.17279260799999999</v>
      </c>
      <c r="D1669">
        <v>2.7561130679999999</v>
      </c>
      <c r="E1669">
        <v>2.1508153559999998</v>
      </c>
      <c r="F1669">
        <v>1.6699515030000001</v>
      </c>
      <c r="G1669">
        <v>2.2975297860000001</v>
      </c>
      <c r="H1669">
        <v>2.1899426360000001</v>
      </c>
      <c r="I1669">
        <v>1.7639079019999999</v>
      </c>
      <c r="J1669">
        <v>4.7971915779999996</v>
      </c>
      <c r="K1669">
        <v>4.2329153389999998</v>
      </c>
      <c r="L1669">
        <v>4.6947543029999999</v>
      </c>
      <c r="M1669">
        <v>0.33168344500000002</v>
      </c>
      <c r="N1669">
        <v>2.662560037</v>
      </c>
      <c r="O1669">
        <v>1.5309124359999999</v>
      </c>
      <c r="P1669">
        <v>3.1886972440000001</v>
      </c>
      <c r="Q1669">
        <v>1.900531295</v>
      </c>
    </row>
    <row r="1670" spans="1:17">
      <c r="A1670" t="s">
        <v>11542</v>
      </c>
      <c r="B1670" s="14" t="s">
        <v>1784</v>
      </c>
      <c r="C1670">
        <v>0</v>
      </c>
      <c r="D1670">
        <v>5.2066137790000004</v>
      </c>
      <c r="E1670">
        <v>7.9476744909999999</v>
      </c>
      <c r="F1670">
        <v>8.2264186039999991</v>
      </c>
      <c r="G1670">
        <v>4.9281298270000002</v>
      </c>
      <c r="H1670">
        <v>8.7039294340000009</v>
      </c>
      <c r="I1670">
        <v>4.8963297170000004</v>
      </c>
      <c r="J1670">
        <v>5.0011928760000002</v>
      </c>
      <c r="K1670">
        <v>9.5195984449999997</v>
      </c>
      <c r="L1670">
        <v>0</v>
      </c>
      <c r="M1670">
        <v>0</v>
      </c>
      <c r="N1670">
        <v>2.586796133</v>
      </c>
      <c r="O1670">
        <v>0</v>
      </c>
      <c r="P1670">
        <v>2.2668014310000002</v>
      </c>
      <c r="Q1670">
        <v>7.501207741</v>
      </c>
    </row>
    <row r="1671" spans="1:17">
      <c r="A1671" t="s">
        <v>11543</v>
      </c>
      <c r="B1671" s="14" t="s">
        <v>7488</v>
      </c>
      <c r="C1671">
        <v>0</v>
      </c>
      <c r="D1671">
        <v>2.4624003060000001</v>
      </c>
      <c r="E1671">
        <v>4.1843294269999998</v>
      </c>
      <c r="F1671">
        <v>5.7028554089999997</v>
      </c>
      <c r="G1671">
        <v>4.4293750000000003</v>
      </c>
      <c r="H1671">
        <v>5.5823683600000003</v>
      </c>
      <c r="I1671">
        <v>0</v>
      </c>
      <c r="J1671">
        <v>3.6852982000000001</v>
      </c>
      <c r="K1671">
        <v>1.9393964530000001</v>
      </c>
      <c r="L1671">
        <v>1.080501014</v>
      </c>
      <c r="M1671">
        <v>3.282498688</v>
      </c>
      <c r="N1671">
        <v>0.94859902900000004</v>
      </c>
      <c r="O1671">
        <v>0</v>
      </c>
      <c r="P1671">
        <v>0.25655999600000001</v>
      </c>
      <c r="Q1671">
        <v>2.938839153</v>
      </c>
    </row>
    <row r="1672" spans="1:17">
      <c r="A1672" t="s">
        <v>11544</v>
      </c>
      <c r="B1672" s="14" t="s">
        <v>5872</v>
      </c>
      <c r="C1672">
        <v>27.154476620000001</v>
      </c>
      <c r="D1672">
        <v>3.9477544199999999</v>
      </c>
      <c r="E1672">
        <v>2.918999672</v>
      </c>
      <c r="F1672">
        <v>2.849195667</v>
      </c>
      <c r="G1672">
        <v>1.9537791099999999</v>
      </c>
      <c r="H1672">
        <v>1.3036022169999999</v>
      </c>
      <c r="I1672">
        <v>3.2999920829999998</v>
      </c>
      <c r="J1672">
        <v>2.9403690669999998</v>
      </c>
      <c r="K1672">
        <v>2.309741475</v>
      </c>
      <c r="L1672">
        <v>6.43416152</v>
      </c>
      <c r="M1672">
        <v>0</v>
      </c>
      <c r="N1672">
        <v>2.7197503680000001</v>
      </c>
      <c r="O1672">
        <v>8.1447687280000007</v>
      </c>
      <c r="P1672">
        <v>2.2067674209999999</v>
      </c>
      <c r="Q1672">
        <v>2.3333577710000002</v>
      </c>
    </row>
    <row r="1673" spans="1:17">
      <c r="A1673" t="s">
        <v>11545</v>
      </c>
      <c r="B1673" s="14" t="s">
        <v>5212</v>
      </c>
      <c r="C1673">
        <v>3.138784282</v>
      </c>
      <c r="D1673">
        <v>0.89401604700000004</v>
      </c>
      <c r="E1673">
        <v>0.85867346600000005</v>
      </c>
      <c r="F1673">
        <v>0.64087463099999997</v>
      </c>
      <c r="G1673">
        <v>0.50329434699999998</v>
      </c>
      <c r="H1673">
        <v>0.17220948599999999</v>
      </c>
      <c r="I1673">
        <v>6.5390722610000003</v>
      </c>
      <c r="J1673">
        <v>2.1600550279999999</v>
      </c>
      <c r="K1673">
        <v>2.3392785229999999</v>
      </c>
      <c r="L1673">
        <v>2.6915737810000002</v>
      </c>
      <c r="M1673">
        <v>2.1518008499999999</v>
      </c>
      <c r="N1673">
        <v>2.5150062210000002</v>
      </c>
      <c r="O1673">
        <v>5.7107937419999999</v>
      </c>
      <c r="P1673">
        <v>1.042745067</v>
      </c>
      <c r="Q1673">
        <v>4.161281368</v>
      </c>
    </row>
    <row r="1674" spans="1:17">
      <c r="A1674" t="s">
        <v>11546</v>
      </c>
      <c r="B1674" s="14" t="s">
        <v>4433</v>
      </c>
      <c r="C1674">
        <v>8.5114248139999997</v>
      </c>
      <c r="D1674">
        <v>1.8855655840000001</v>
      </c>
      <c r="E1674">
        <v>1.303937777</v>
      </c>
      <c r="F1674">
        <v>2.0854276349999998</v>
      </c>
      <c r="G1674">
        <v>1.352182657</v>
      </c>
      <c r="H1674">
        <v>1.4382970319999999</v>
      </c>
      <c r="I1674">
        <v>6.4544362880000001</v>
      </c>
      <c r="J1674">
        <v>2.3737924119999998</v>
      </c>
      <c r="K1674">
        <v>5.4056878890000002</v>
      </c>
      <c r="L1674">
        <v>13.55258259</v>
      </c>
      <c r="M1674">
        <v>1.3070460559999999</v>
      </c>
      <c r="N1674">
        <v>1.6787517860000001</v>
      </c>
      <c r="O1674">
        <v>1.131146142</v>
      </c>
      <c r="P1674">
        <v>0.97050745500000002</v>
      </c>
      <c r="Q1674">
        <v>1.170205532</v>
      </c>
    </row>
    <row r="1675" spans="1:17">
      <c r="A1675" t="s">
        <v>11547</v>
      </c>
      <c r="B1675" s="14" t="s">
        <v>7387</v>
      </c>
      <c r="C1675">
        <v>31.621601760000001</v>
      </c>
      <c r="D1675">
        <v>1.971535617</v>
      </c>
      <c r="E1675">
        <v>1.9540300420000001</v>
      </c>
      <c r="F1675">
        <v>2.2939172769999998</v>
      </c>
      <c r="G1675">
        <v>1.471381104</v>
      </c>
      <c r="H1675">
        <v>10.108246749999999</v>
      </c>
      <c r="I1675">
        <v>3.8658779330000002</v>
      </c>
      <c r="J1675">
        <v>5.6649644139999999</v>
      </c>
      <c r="K1675">
        <v>11.33866669</v>
      </c>
      <c r="L1675">
        <v>12.4428535</v>
      </c>
      <c r="M1675">
        <v>6.5424217310000001</v>
      </c>
      <c r="N1675">
        <v>2.1240905360000002</v>
      </c>
      <c r="O1675">
        <v>7.3395704510000002</v>
      </c>
      <c r="P1675">
        <v>3.352219265</v>
      </c>
      <c r="Q1675">
        <v>3.5144797240000001</v>
      </c>
    </row>
    <row r="1676" spans="1:17">
      <c r="A1676" t="s">
        <v>11548</v>
      </c>
      <c r="B1676" s="14" t="s">
        <v>5315</v>
      </c>
      <c r="C1676">
        <v>4.729594305</v>
      </c>
      <c r="D1676">
        <v>8.3309975789999999</v>
      </c>
      <c r="E1676">
        <v>5.9766951190000004</v>
      </c>
      <c r="F1676">
        <v>12.059286269999999</v>
      </c>
      <c r="G1676">
        <v>4.183161138</v>
      </c>
      <c r="H1676">
        <v>14.841523370000001</v>
      </c>
      <c r="I1676">
        <v>5.0467756020000003</v>
      </c>
      <c r="J1676">
        <v>12.69338776</v>
      </c>
      <c r="K1676">
        <v>10.20458408</v>
      </c>
      <c r="L1676">
        <v>5.7581951409999999</v>
      </c>
      <c r="M1676">
        <v>0.66429338000000004</v>
      </c>
      <c r="N1676">
        <v>5.0054938719999997</v>
      </c>
      <c r="O1676">
        <v>2.0440674419999998</v>
      </c>
      <c r="P1676">
        <v>14.17447398</v>
      </c>
      <c r="Q1676">
        <v>8.2471378959999999</v>
      </c>
    </row>
    <row r="1677" spans="1:17">
      <c r="A1677" t="s">
        <v>11549</v>
      </c>
      <c r="B1677" s="14" t="s">
        <v>11550</v>
      </c>
      <c r="C1677">
        <v>0</v>
      </c>
      <c r="D1677">
        <v>0.98373808699999998</v>
      </c>
      <c r="E1677">
        <v>1.889697161</v>
      </c>
      <c r="F1677">
        <v>4.8356009000000002</v>
      </c>
      <c r="G1677">
        <v>0.76680577999999999</v>
      </c>
      <c r="H1677">
        <v>1.705429423</v>
      </c>
      <c r="I1677">
        <v>6.4757909160000002</v>
      </c>
      <c r="J1677">
        <v>0.56293454499999995</v>
      </c>
      <c r="K1677">
        <v>4.0289397290000002</v>
      </c>
      <c r="L1677">
        <v>19.640720049999999</v>
      </c>
      <c r="M1677">
        <v>0</v>
      </c>
      <c r="N1677">
        <v>1.6421983200000001</v>
      </c>
      <c r="O1677">
        <v>0</v>
      </c>
      <c r="P1677">
        <v>3.3311418879999999</v>
      </c>
      <c r="Q1677">
        <v>0</v>
      </c>
    </row>
    <row r="1678" spans="1:17">
      <c r="A1678" t="s">
        <v>11549</v>
      </c>
      <c r="B1678" s="14" t="s">
        <v>11551</v>
      </c>
      <c r="C1678">
        <v>0</v>
      </c>
      <c r="D1678">
        <v>3.2968519679999999</v>
      </c>
      <c r="E1678">
        <v>1.9790747289999999</v>
      </c>
      <c r="F1678">
        <v>2.0257247010000001</v>
      </c>
      <c r="G1678">
        <v>1.284917793</v>
      </c>
      <c r="H1678">
        <v>0</v>
      </c>
      <c r="I1678">
        <v>0</v>
      </c>
      <c r="J1678">
        <v>5.1881264800000002</v>
      </c>
      <c r="K1678">
        <v>1.6877990759999999</v>
      </c>
      <c r="L1678">
        <v>2.3508197750000002</v>
      </c>
      <c r="M1678">
        <v>0</v>
      </c>
      <c r="N1678">
        <v>8.2553753360000002</v>
      </c>
      <c r="O1678">
        <v>4.120361172</v>
      </c>
      <c r="P1678">
        <v>0.55819134299999995</v>
      </c>
      <c r="Q1678">
        <v>17.903090410000001</v>
      </c>
    </row>
    <row r="1679" spans="1:17">
      <c r="A1679" t="s">
        <v>11552</v>
      </c>
      <c r="B1679" s="14" t="s">
        <v>11553</v>
      </c>
      <c r="C1679">
        <v>0</v>
      </c>
      <c r="D1679">
        <v>0.41775179099999998</v>
      </c>
      <c r="E1679">
        <v>1.2037112050000001</v>
      </c>
      <c r="F1679">
        <v>0.77005288299999997</v>
      </c>
      <c r="G1679">
        <v>1.302519406</v>
      </c>
      <c r="H1679">
        <v>0.72422345399999999</v>
      </c>
      <c r="I1679">
        <v>2.7499934029999999</v>
      </c>
      <c r="J1679">
        <v>2.629598353</v>
      </c>
      <c r="K1679">
        <v>3.421839222</v>
      </c>
      <c r="L1679">
        <v>0</v>
      </c>
      <c r="M1679">
        <v>0</v>
      </c>
      <c r="N1679">
        <v>1.394743778</v>
      </c>
      <c r="O1679">
        <v>8.3536089520000001</v>
      </c>
      <c r="P1679">
        <v>1.4145945010000001</v>
      </c>
      <c r="Q1679">
        <v>5.185239492</v>
      </c>
    </row>
    <row r="1680" spans="1:17">
      <c r="A1680" t="s">
        <v>11554</v>
      </c>
      <c r="B1680" s="14" t="s">
        <v>11555</v>
      </c>
      <c r="C1680">
        <v>6.660876322</v>
      </c>
      <c r="D1680">
        <v>1.4756071310000001</v>
      </c>
      <c r="E1680">
        <v>1.7715910880000001</v>
      </c>
      <c r="F1680">
        <v>0.906675169</v>
      </c>
      <c r="G1680">
        <v>2.8755216730000002</v>
      </c>
      <c r="H1680">
        <v>3.837216202</v>
      </c>
      <c r="I1680">
        <v>0</v>
      </c>
      <c r="J1680">
        <v>0.84440181700000005</v>
      </c>
      <c r="K1680">
        <v>7.5542619919999998</v>
      </c>
      <c r="L1680">
        <v>4.2087257249999999</v>
      </c>
      <c r="M1680">
        <v>6.3929309119999997</v>
      </c>
      <c r="N1680">
        <v>3.6949462190000002</v>
      </c>
      <c r="O1680">
        <v>0</v>
      </c>
      <c r="P1680">
        <v>0.49967128300000002</v>
      </c>
      <c r="Q1680">
        <v>2.2894505010000001</v>
      </c>
    </row>
    <row r="1681" spans="1:17">
      <c r="A1681" t="s">
        <v>11556</v>
      </c>
      <c r="B1681" s="14" t="s">
        <v>11557</v>
      </c>
      <c r="C1681">
        <v>5.9604542760000001</v>
      </c>
      <c r="D1681">
        <v>9.0544470560000008</v>
      </c>
      <c r="E1681">
        <v>6.4317888410000004</v>
      </c>
      <c r="F1681">
        <v>5.3316238790000003</v>
      </c>
      <c r="G1681">
        <v>7.204812242</v>
      </c>
      <c r="H1681">
        <v>15.042942419999999</v>
      </c>
      <c r="I1681">
        <v>9.9339967869999999</v>
      </c>
      <c r="J1681">
        <v>10.47058253</v>
      </c>
      <c r="K1681">
        <v>9.2707149229999999</v>
      </c>
      <c r="L1681">
        <v>10.760453399999999</v>
      </c>
      <c r="M1681">
        <v>3.2689626110000001</v>
      </c>
      <c r="N1681">
        <v>5.6681236840000002</v>
      </c>
      <c r="O1681">
        <v>1.88602099</v>
      </c>
      <c r="P1681">
        <v>6.3875504249999997</v>
      </c>
      <c r="Q1681">
        <v>4.0974083200000004</v>
      </c>
    </row>
    <row r="1682" spans="1:17">
      <c r="A1682" t="s">
        <v>11558</v>
      </c>
      <c r="B1682" s="14" t="s">
        <v>7327</v>
      </c>
      <c r="C1682">
        <v>12.25819409</v>
      </c>
      <c r="D1682">
        <v>1.6855450949999999</v>
      </c>
      <c r="E1682">
        <v>1.5439618820000001</v>
      </c>
      <c r="F1682">
        <v>1.630221132</v>
      </c>
      <c r="G1682">
        <v>1.094876215</v>
      </c>
      <c r="H1682">
        <v>1.5151614529999999</v>
      </c>
      <c r="I1682">
        <v>0.61642636200000001</v>
      </c>
      <c r="J1682">
        <v>2.732854192</v>
      </c>
      <c r="K1682">
        <v>2.4928291360000001</v>
      </c>
      <c r="L1682">
        <v>3.2050071029999998</v>
      </c>
      <c r="M1682">
        <v>4.5978500039999997</v>
      </c>
      <c r="N1682">
        <v>1.2505583929999999</v>
      </c>
      <c r="O1682">
        <v>3.2768890800000001</v>
      </c>
      <c r="P1682">
        <v>1.226078427</v>
      </c>
      <c r="Q1682">
        <v>2.4214590770000002</v>
      </c>
    </row>
    <row r="1683" spans="1:17">
      <c r="A1683" t="s">
        <v>11559</v>
      </c>
      <c r="B1683" s="14" t="s">
        <v>1376</v>
      </c>
      <c r="C1683">
        <v>12.5965892</v>
      </c>
      <c r="D1683">
        <v>5.7957915</v>
      </c>
      <c r="E1683">
        <v>3.8966690509999999</v>
      </c>
      <c r="F1683">
        <v>5.4604735409999998</v>
      </c>
      <c r="G1683">
        <v>5.6555074789999997</v>
      </c>
      <c r="H1683">
        <v>12.206104910000001</v>
      </c>
      <c r="I1683">
        <v>4.5218098940000004</v>
      </c>
      <c r="J1683">
        <v>3.8324985329999999</v>
      </c>
      <c r="K1683">
        <v>5.1869526730000004</v>
      </c>
      <c r="L1683">
        <v>4.653100802</v>
      </c>
      <c r="M1683">
        <v>12.27586734</v>
      </c>
      <c r="N1683">
        <v>2.5561575909999998</v>
      </c>
      <c r="O1683">
        <v>15.45280455</v>
      </c>
      <c r="P1683">
        <v>6.7163698910000003</v>
      </c>
      <c r="Q1683">
        <v>5.1955807719999996</v>
      </c>
    </row>
    <row r="1684" spans="1:17">
      <c r="A1684" t="s">
        <v>11560</v>
      </c>
      <c r="B1684" s="14" t="s">
        <v>9203</v>
      </c>
      <c r="C1684">
        <v>17.762336860000001</v>
      </c>
      <c r="D1684">
        <v>21.552807189999999</v>
      </c>
      <c r="E1684">
        <v>14.68810066</v>
      </c>
      <c r="F1684">
        <v>27.03540503</v>
      </c>
      <c r="G1684">
        <v>14.360180959999999</v>
      </c>
      <c r="H1684">
        <v>12.40312308</v>
      </c>
      <c r="I1684">
        <v>11.185457039999999</v>
      </c>
      <c r="J1684">
        <v>17.758026090000001</v>
      </c>
      <c r="K1684">
        <v>25.638707369999999</v>
      </c>
      <c r="L1684">
        <v>13.26386289</v>
      </c>
      <c r="M1684">
        <v>4.6494042990000004</v>
      </c>
      <c r="N1684">
        <v>16.173165269999998</v>
      </c>
      <c r="O1684">
        <v>1.341231936</v>
      </c>
      <c r="P1684">
        <v>35.85519996</v>
      </c>
      <c r="Q1684">
        <v>20.535677230000001</v>
      </c>
    </row>
    <row r="1685" spans="1:17">
      <c r="A1685" t="s">
        <v>11561</v>
      </c>
      <c r="B1685" s="14" t="s">
        <v>11562</v>
      </c>
      <c r="C1685">
        <v>24.48792521</v>
      </c>
      <c r="D1685">
        <v>1.8389475799999999</v>
      </c>
      <c r="E1685">
        <v>2.1489370220000001</v>
      </c>
      <c r="F1685">
        <v>1.506569125</v>
      </c>
      <c r="G1685">
        <v>3.488002973</v>
      </c>
      <c r="H1685">
        <v>6.4823458079999998</v>
      </c>
      <c r="I1685">
        <v>8.0703323979999997</v>
      </c>
      <c r="J1685">
        <v>3.2271142140000002</v>
      </c>
      <c r="K1685">
        <v>7.2804358120000003</v>
      </c>
      <c r="L1685">
        <v>14.77354377</v>
      </c>
      <c r="M1685">
        <v>13.01288048</v>
      </c>
      <c r="N1685">
        <v>2.0295040539999998</v>
      </c>
      <c r="O1685">
        <v>15.015507149999999</v>
      </c>
      <c r="P1685">
        <v>1.6397922579999999</v>
      </c>
      <c r="Q1685">
        <v>5.4210506350000003</v>
      </c>
    </row>
    <row r="1686" spans="1:17">
      <c r="A1686" t="s">
        <v>11563</v>
      </c>
      <c r="B1686" s="14" t="s">
        <v>2649</v>
      </c>
      <c r="C1686">
        <v>78.165904519999998</v>
      </c>
      <c r="D1686">
        <v>53.467562309999998</v>
      </c>
      <c r="E1686">
        <v>47.357180020000001</v>
      </c>
      <c r="F1686">
        <v>47.350264209999999</v>
      </c>
      <c r="G1686">
        <v>53.854583509999998</v>
      </c>
      <c r="H1686">
        <v>53.155181349999999</v>
      </c>
      <c r="I1686">
        <v>25.758476349999999</v>
      </c>
      <c r="J1686">
        <v>32.551380100000003</v>
      </c>
      <c r="K1686">
        <v>62.010050499999998</v>
      </c>
      <c r="L1686">
        <v>79.956385310000002</v>
      </c>
      <c r="M1686">
        <v>16.446544249999999</v>
      </c>
      <c r="N1686">
        <v>17.53268164</v>
      </c>
      <c r="O1686">
        <v>27.73648807</v>
      </c>
      <c r="P1686">
        <v>12.8348376</v>
      </c>
      <c r="Q1686">
        <v>29.63059015</v>
      </c>
    </row>
    <row r="1687" spans="1:17">
      <c r="A1687" t="s">
        <v>11564</v>
      </c>
      <c r="B1687" s="14" t="s">
        <v>3418</v>
      </c>
      <c r="C1687">
        <v>13.098836199999999</v>
      </c>
      <c r="D1687">
        <v>9.0710774030000003</v>
      </c>
      <c r="E1687">
        <v>6.5617893289999998</v>
      </c>
      <c r="F1687">
        <v>4.3943402410000001</v>
      </c>
      <c r="G1687">
        <v>5.9486815999999996</v>
      </c>
      <c r="H1687">
        <v>17.54794875</v>
      </c>
      <c r="I1687">
        <v>7.8214098080000003</v>
      </c>
      <c r="J1687">
        <v>11.25770674</v>
      </c>
      <c r="K1687">
        <v>7.1588141109999999</v>
      </c>
      <c r="L1687">
        <v>6.5821779449999998</v>
      </c>
      <c r="M1687">
        <v>7.7213321400000003</v>
      </c>
      <c r="N1687">
        <v>4.2592980889999996</v>
      </c>
      <c r="O1687">
        <v>6.8535478039999997</v>
      </c>
      <c r="P1687">
        <v>5.3076970579999996</v>
      </c>
      <c r="Q1687">
        <v>7.8701290469999998</v>
      </c>
    </row>
    <row r="1688" spans="1:17">
      <c r="A1688" t="s">
        <v>11565</v>
      </c>
      <c r="B1688" s="14" t="s">
        <v>2584</v>
      </c>
      <c r="C1688">
        <v>8.3323950969999991</v>
      </c>
      <c r="D1688">
        <v>3.3457019190000001</v>
      </c>
      <c r="E1688">
        <v>6.3160685049999996</v>
      </c>
      <c r="F1688">
        <v>5.1747942159999996</v>
      </c>
      <c r="G1688">
        <v>4.046761901</v>
      </c>
      <c r="H1688">
        <v>4.8001493980000003</v>
      </c>
      <c r="I1688">
        <v>3.0378237339999998</v>
      </c>
      <c r="J1688">
        <v>5.8756736780000001</v>
      </c>
      <c r="K1688">
        <v>3.0712409410000001</v>
      </c>
      <c r="L1688">
        <v>5.593943146</v>
      </c>
      <c r="M1688">
        <v>0</v>
      </c>
      <c r="N1688">
        <v>2.3110886819999998</v>
      </c>
      <c r="O1688">
        <v>2.306986583</v>
      </c>
      <c r="P1688">
        <v>1.640786912</v>
      </c>
      <c r="Q1688">
        <v>5.7279568660000004</v>
      </c>
    </row>
    <row r="1689" spans="1:17">
      <c r="A1689" t="s">
        <v>11566</v>
      </c>
      <c r="B1689" s="14" t="s">
        <v>5207</v>
      </c>
      <c r="C1689">
        <v>2.231584121</v>
      </c>
      <c r="D1689">
        <v>3.489674843</v>
      </c>
      <c r="E1689">
        <v>3.5891331719999999</v>
      </c>
      <c r="F1689">
        <v>2.6266489150000001</v>
      </c>
      <c r="G1689">
        <v>2.629466227</v>
      </c>
      <c r="H1689">
        <v>4.5877460929999998</v>
      </c>
      <c r="I1689">
        <v>1.722897965</v>
      </c>
      <c r="J1689">
        <v>3.6610428430000002</v>
      </c>
      <c r="K1689">
        <v>1.250559328</v>
      </c>
      <c r="L1689">
        <v>1.9906496760000001</v>
      </c>
      <c r="M1689">
        <v>1.00791282</v>
      </c>
      <c r="N1689">
        <v>2.2492792619999999</v>
      </c>
      <c r="O1689">
        <v>1.5991611539999999</v>
      </c>
      <c r="P1689">
        <v>3.1511374000000001</v>
      </c>
      <c r="Q1689">
        <v>3.0681256559999999</v>
      </c>
    </row>
    <row r="1690" spans="1:17">
      <c r="A1690" t="s">
        <v>11567</v>
      </c>
      <c r="B1690" s="14" t="s">
        <v>2383</v>
      </c>
      <c r="C1690">
        <v>1.083922131</v>
      </c>
      <c r="D1690">
        <v>0.24012504500000001</v>
      </c>
      <c r="E1690">
        <v>0.115316165</v>
      </c>
      <c r="F1690">
        <v>0.59017176299999996</v>
      </c>
      <c r="G1690">
        <v>0.37434612900000003</v>
      </c>
      <c r="H1690">
        <v>0</v>
      </c>
      <c r="I1690">
        <v>0</v>
      </c>
      <c r="J1690">
        <v>1.5115014149999999</v>
      </c>
      <c r="K1690">
        <v>0</v>
      </c>
      <c r="L1690">
        <v>0</v>
      </c>
      <c r="M1690">
        <v>0</v>
      </c>
      <c r="N1690">
        <v>0.133617186</v>
      </c>
      <c r="O1690">
        <v>1.2004201839999999</v>
      </c>
      <c r="P1690">
        <v>0.65049069900000001</v>
      </c>
      <c r="Q1690">
        <v>0</v>
      </c>
    </row>
    <row r="1691" spans="1:17">
      <c r="A1691" t="s">
        <v>11568</v>
      </c>
      <c r="B1691" s="14" t="s">
        <v>7035</v>
      </c>
      <c r="C1691">
        <v>11.98048403</v>
      </c>
      <c r="D1691">
        <v>2.497956099</v>
      </c>
      <c r="E1691">
        <v>4.0486600429999999</v>
      </c>
      <c r="F1691">
        <v>3.2615550440000001</v>
      </c>
      <c r="G1691">
        <v>3.2857496799999999</v>
      </c>
      <c r="H1691">
        <v>10.55561863</v>
      </c>
      <c r="I1691">
        <v>7.1940953690000002</v>
      </c>
      <c r="J1691">
        <v>11.4354485</v>
      </c>
      <c r="K1691">
        <v>3.197025553</v>
      </c>
      <c r="L1691">
        <v>6.6793770050000001</v>
      </c>
      <c r="M1691">
        <v>1.3527703639999999</v>
      </c>
      <c r="N1691">
        <v>2.0849753409999998</v>
      </c>
      <c r="O1691">
        <v>6.2438237560000003</v>
      </c>
      <c r="P1691">
        <v>3.277707189</v>
      </c>
      <c r="Q1691">
        <v>1.4533713079999999</v>
      </c>
    </row>
    <row r="1692" spans="1:17">
      <c r="A1692" t="s">
        <v>11569</v>
      </c>
      <c r="B1692" s="14" t="s">
        <v>5208</v>
      </c>
      <c r="C1692">
        <v>2.2202921070000001</v>
      </c>
      <c r="D1692">
        <v>5.1997584620000001</v>
      </c>
      <c r="E1692">
        <v>5.2304117840000002</v>
      </c>
      <c r="F1692">
        <v>4.3606758110000001</v>
      </c>
      <c r="G1692">
        <v>3.1219949599999999</v>
      </c>
      <c r="H1692">
        <v>2.923593297</v>
      </c>
      <c r="I1692">
        <v>4.6255649400000003</v>
      </c>
      <c r="J1692">
        <v>8.4842277809999995</v>
      </c>
      <c r="K1692">
        <v>5.8995188890000003</v>
      </c>
      <c r="L1692">
        <v>2.8058171500000002</v>
      </c>
      <c r="M1692">
        <v>1.826551689</v>
      </c>
      <c r="N1692">
        <v>2.9715969590000002</v>
      </c>
      <c r="O1692">
        <v>4.5665754009999997</v>
      </c>
      <c r="P1692">
        <v>4.3304844549999997</v>
      </c>
      <c r="Q1692">
        <v>1.5263003340000001</v>
      </c>
    </row>
    <row r="1693" spans="1:17">
      <c r="A1693" t="s">
        <v>11569</v>
      </c>
      <c r="B1693" s="14" t="s">
        <v>11570</v>
      </c>
      <c r="C1693">
        <v>4.8516328250000003</v>
      </c>
      <c r="D1693">
        <v>1.2230472720000001</v>
      </c>
      <c r="E1693">
        <v>1.1391004149999999</v>
      </c>
      <c r="F1693">
        <v>0.89951285700000005</v>
      </c>
      <c r="G1693">
        <v>0.83778618100000002</v>
      </c>
      <c r="H1693">
        <v>1.6062886000000001</v>
      </c>
      <c r="I1693">
        <v>2.4397348800000001</v>
      </c>
      <c r="J1693">
        <v>1.9087551709999999</v>
      </c>
      <c r="K1693">
        <v>2.2388892340000002</v>
      </c>
      <c r="L1693">
        <v>4.2811870760000001</v>
      </c>
      <c r="M1693">
        <v>3.211356828</v>
      </c>
      <c r="N1693">
        <v>1.2580097320000001</v>
      </c>
      <c r="O1693">
        <v>4.2614065520000004</v>
      </c>
      <c r="P1693">
        <v>0.77809860799999997</v>
      </c>
      <c r="Q1693">
        <v>1.840093091</v>
      </c>
    </row>
    <row r="1694" spans="1:17">
      <c r="A1694" t="s">
        <v>11571</v>
      </c>
      <c r="B1694" s="14" t="s">
        <v>6983</v>
      </c>
      <c r="C1694">
        <v>3.2738622020000001</v>
      </c>
      <c r="D1694">
        <v>1.036100137</v>
      </c>
      <c r="E1694">
        <v>2.288823458</v>
      </c>
      <c r="F1694">
        <v>1.1459224100000001</v>
      </c>
      <c r="G1694">
        <v>1.615242072</v>
      </c>
      <c r="H1694">
        <v>1.4369643160000001</v>
      </c>
      <c r="I1694">
        <v>32.056265109999998</v>
      </c>
      <c r="J1694">
        <v>30.415678589999999</v>
      </c>
      <c r="K1694">
        <v>3.182542991</v>
      </c>
      <c r="L1694">
        <v>2.0686149089999999</v>
      </c>
      <c r="M1694">
        <v>0</v>
      </c>
      <c r="N1694">
        <v>6.1689375149999996</v>
      </c>
      <c r="O1694">
        <v>1.553884791</v>
      </c>
      <c r="P1694">
        <v>3.7189577279999999</v>
      </c>
      <c r="Q1694">
        <v>0.96452501300000004</v>
      </c>
    </row>
    <row r="1695" spans="1:17">
      <c r="A1695" t="s">
        <v>11572</v>
      </c>
      <c r="B1695" s="14" t="s">
        <v>9323</v>
      </c>
      <c r="C1695">
        <v>1.025386299</v>
      </c>
      <c r="D1695">
        <v>5.5653562560000003</v>
      </c>
      <c r="E1695">
        <v>5.1271671569999997</v>
      </c>
      <c r="F1695">
        <v>6.1761969590000003</v>
      </c>
      <c r="G1695">
        <v>4.4708917990000003</v>
      </c>
      <c r="H1695">
        <v>7.4822937080000003</v>
      </c>
      <c r="I1695">
        <v>5.2336932169999999</v>
      </c>
      <c r="J1695">
        <v>13.713798349999999</v>
      </c>
      <c r="K1695">
        <v>5.5819947079999999</v>
      </c>
      <c r="L1695">
        <v>2.9155418430000002</v>
      </c>
      <c r="M1695">
        <v>0.49206917</v>
      </c>
      <c r="N1695">
        <v>3.4444370709999999</v>
      </c>
      <c r="O1695">
        <v>1.7033895349999999</v>
      </c>
      <c r="P1695">
        <v>9.2304266849999994</v>
      </c>
      <c r="Q1695">
        <v>4.2293014849999997</v>
      </c>
    </row>
    <row r="1696" spans="1:17">
      <c r="A1696" t="s">
        <v>11573</v>
      </c>
      <c r="B1696" s="14" t="s">
        <v>2320</v>
      </c>
      <c r="C1696">
        <v>6.4201217570000004</v>
      </c>
      <c r="D1696">
        <v>2.77343027</v>
      </c>
      <c r="E1696">
        <v>2.2710517079999999</v>
      </c>
      <c r="F1696">
        <v>1.4637888269999999</v>
      </c>
      <c r="G1696">
        <v>1.5243729349999999</v>
      </c>
      <c r="H1696">
        <v>3.0204593399999999</v>
      </c>
      <c r="I1696">
        <v>84.029238759999998</v>
      </c>
      <c r="J1696">
        <v>2.4416438079999998</v>
      </c>
      <c r="K1696">
        <v>18.27585311</v>
      </c>
      <c r="L1696">
        <v>5.9834895860000001</v>
      </c>
      <c r="M1696">
        <v>17.561304190000001</v>
      </c>
      <c r="N1696">
        <v>3.046970376</v>
      </c>
      <c r="O1696">
        <v>15.64231944</v>
      </c>
      <c r="P1696">
        <v>4.719786579</v>
      </c>
      <c r="Q1696">
        <v>14.674550200000001</v>
      </c>
    </row>
    <row r="1697" spans="1:17">
      <c r="A1697" t="s">
        <v>11573</v>
      </c>
      <c r="B1697" s="14" t="s">
        <v>11574</v>
      </c>
      <c r="C1697">
        <v>3.895984264</v>
      </c>
      <c r="D1697">
        <v>11.795576499999999</v>
      </c>
      <c r="E1697">
        <v>12.15824022</v>
      </c>
      <c r="F1697">
        <v>9.3689767429999993</v>
      </c>
      <c r="G1697">
        <v>12.782507669999999</v>
      </c>
      <c r="H1697">
        <v>11.97018388</v>
      </c>
      <c r="I1697">
        <v>18.938633809999999</v>
      </c>
      <c r="J1697">
        <v>10.207171649999999</v>
      </c>
      <c r="K1697">
        <v>22.387221700000001</v>
      </c>
      <c r="L1697">
        <v>18.052521670000001</v>
      </c>
      <c r="M1697">
        <v>7.4785229529999997</v>
      </c>
      <c r="N1697">
        <v>11.20619608</v>
      </c>
      <c r="O1697">
        <v>1.4382392770000001</v>
      </c>
      <c r="P1697">
        <v>7.9884553589999996</v>
      </c>
      <c r="Q1697">
        <v>5.3564502300000001</v>
      </c>
    </row>
    <row r="1698" spans="1:17">
      <c r="A1698" t="s">
        <v>11575</v>
      </c>
      <c r="B1698" s="14" t="s">
        <v>11576</v>
      </c>
      <c r="C1698">
        <v>30.429687619999999</v>
      </c>
      <c r="D1698">
        <v>39.002626380000002</v>
      </c>
      <c r="E1698">
        <v>11.09948438</v>
      </c>
      <c r="F1698">
        <v>6.2131108929999996</v>
      </c>
      <c r="G1698">
        <v>12.385931250000001</v>
      </c>
      <c r="H1698">
        <v>5.008576938</v>
      </c>
      <c r="I1698">
        <v>12.67891695</v>
      </c>
      <c r="J1698">
        <v>10.19504089</v>
      </c>
      <c r="K1698">
        <v>16.762509770000001</v>
      </c>
      <c r="L1698">
        <v>48.068078020000002</v>
      </c>
      <c r="M1698">
        <v>20.86114298</v>
      </c>
      <c r="N1698">
        <v>20.363259159999998</v>
      </c>
      <c r="O1698">
        <v>19.257266950000002</v>
      </c>
      <c r="P1698">
        <v>28.696910750000001</v>
      </c>
      <c r="Q1698">
        <v>19.42418004</v>
      </c>
    </row>
    <row r="1699" spans="1:17">
      <c r="A1699" t="s">
        <v>11575</v>
      </c>
      <c r="B1699" s="14" t="s">
        <v>2427</v>
      </c>
      <c r="C1699">
        <v>49.579846940000003</v>
      </c>
      <c r="D1699">
        <v>4.0632956949999999</v>
      </c>
      <c r="E1699">
        <v>3.4453205169999999</v>
      </c>
      <c r="F1699">
        <v>1.872495005</v>
      </c>
      <c r="G1699">
        <v>4.7014080930000004</v>
      </c>
      <c r="H1699">
        <v>6.9341505830000001</v>
      </c>
      <c r="I1699">
        <v>9.1946344310000008</v>
      </c>
      <c r="J1699">
        <v>4.7593556960000001</v>
      </c>
      <c r="K1699">
        <v>10.790904149999999</v>
      </c>
      <c r="L1699">
        <v>19.73807665</v>
      </c>
      <c r="M1699">
        <v>19.804332819999999</v>
      </c>
      <c r="N1699">
        <v>3.6741480790000001</v>
      </c>
      <c r="O1699">
        <v>45.069488409999998</v>
      </c>
      <c r="P1699">
        <v>4.1277494490000004</v>
      </c>
      <c r="Q1699">
        <v>23.641237660000002</v>
      </c>
    </row>
    <row r="1700" spans="1:17">
      <c r="A1700" t="s">
        <v>11575</v>
      </c>
      <c r="B1700" s="14" t="s">
        <v>11577</v>
      </c>
      <c r="C1700">
        <v>32.219842730000003</v>
      </c>
      <c r="D1700">
        <v>24.620147930000002</v>
      </c>
      <c r="E1700">
        <v>17.72520553</v>
      </c>
      <c r="F1700">
        <v>18.089625380000001</v>
      </c>
      <c r="G1700">
        <v>27.222125399999999</v>
      </c>
      <c r="H1700">
        <v>39.31049531</v>
      </c>
      <c r="I1700">
        <v>35.410362810000002</v>
      </c>
      <c r="J1700">
        <v>19.380759390000001</v>
      </c>
      <c r="K1700">
        <v>50.331679899999997</v>
      </c>
      <c r="L1700">
        <v>51.102420090000003</v>
      </c>
      <c r="M1700">
        <v>22.22924145</v>
      </c>
      <c r="N1700">
        <v>9.7971130409999994</v>
      </c>
      <c r="O1700">
        <v>17.58281667</v>
      </c>
      <c r="P1700">
        <v>6.3892838169999999</v>
      </c>
      <c r="Q1700">
        <v>19.259963509999999</v>
      </c>
    </row>
    <row r="1701" spans="1:17">
      <c r="A1701" t="s">
        <v>11578</v>
      </c>
      <c r="B1701" s="14" t="s">
        <v>11579</v>
      </c>
      <c r="C1701">
        <v>160.8041647</v>
      </c>
      <c r="D1701">
        <v>0</v>
      </c>
      <c r="E1701">
        <v>1.3608328000000001</v>
      </c>
      <c r="F1701">
        <v>0.74620168799999997</v>
      </c>
      <c r="G1701">
        <v>1.262175885</v>
      </c>
      <c r="H1701">
        <v>0.70179175400000005</v>
      </c>
      <c r="I1701">
        <v>106.59266460000001</v>
      </c>
      <c r="J1701">
        <v>0.46330011199999999</v>
      </c>
      <c r="K1701">
        <v>25.697861150000001</v>
      </c>
      <c r="L1701">
        <v>71.585582689999995</v>
      </c>
      <c r="M1701">
        <v>129.78215499999999</v>
      </c>
      <c r="N1701">
        <v>2.2525729160000001</v>
      </c>
      <c r="O1701">
        <v>174.03968029999999</v>
      </c>
      <c r="P1701">
        <v>0.54831185100000002</v>
      </c>
      <c r="Q1701">
        <v>62.807934109999998</v>
      </c>
    </row>
    <row r="1702" spans="1:17">
      <c r="A1702" t="s">
        <v>11580</v>
      </c>
      <c r="B1702" s="14" t="s">
        <v>11581</v>
      </c>
      <c r="C1702">
        <v>21.7769184</v>
      </c>
      <c r="D1702">
        <v>0.46499436900000002</v>
      </c>
      <c r="E1702">
        <v>0.50243853999999999</v>
      </c>
      <c r="F1702">
        <v>0.60713826400000004</v>
      </c>
      <c r="G1702">
        <v>0.22653410900000001</v>
      </c>
      <c r="H1702">
        <v>0.503827625</v>
      </c>
      <c r="I1702">
        <v>2.6783607919999999</v>
      </c>
      <c r="J1702">
        <v>1.6630531340000001</v>
      </c>
      <c r="K1702">
        <v>2.8566052970000002</v>
      </c>
      <c r="L1702">
        <v>4.8076803400000001</v>
      </c>
      <c r="M1702">
        <v>3.0218174069999999</v>
      </c>
      <c r="N1702">
        <v>0.58217704100000001</v>
      </c>
      <c r="O1702">
        <v>3.1962903379999998</v>
      </c>
      <c r="P1702">
        <v>0.78728385199999995</v>
      </c>
      <c r="Q1702">
        <v>1.62326986</v>
      </c>
    </row>
    <row r="1703" spans="1:17">
      <c r="A1703" t="e">
        <v>#N/A</v>
      </c>
      <c r="B1703" s="14" t="s">
        <v>11582</v>
      </c>
      <c r="C1703">
        <v>3.5910811479999998</v>
      </c>
      <c r="D1703">
        <v>0</v>
      </c>
      <c r="E1703">
        <v>0</v>
      </c>
      <c r="F1703">
        <v>0.97763235599999998</v>
      </c>
      <c r="G1703">
        <v>0</v>
      </c>
      <c r="H1703">
        <v>5.5166934379999999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</row>
    <row r="1704" spans="1:17">
      <c r="A1704" t="s">
        <v>11583</v>
      </c>
      <c r="B1704" s="14" t="s">
        <v>4408</v>
      </c>
      <c r="C1704">
        <v>3.6641772669999999</v>
      </c>
      <c r="D1704">
        <v>5.1091741690000001</v>
      </c>
      <c r="E1704">
        <v>8.8054364570000008</v>
      </c>
      <c r="F1704">
        <v>5.7798175939999998</v>
      </c>
      <c r="G1704">
        <v>6.9228634529999997</v>
      </c>
      <c r="H1704">
        <v>10.59573688</v>
      </c>
      <c r="I1704">
        <v>5.9721933969999998</v>
      </c>
      <c r="J1704">
        <v>6.0386188399999998</v>
      </c>
      <c r="K1704">
        <v>7.5290285490000004</v>
      </c>
      <c r="L1704">
        <v>8.4438109019999992</v>
      </c>
      <c r="M1704">
        <v>2.0686937190000001</v>
      </c>
      <c r="N1704">
        <v>2.0724611359999998</v>
      </c>
      <c r="O1704">
        <v>0.716117051</v>
      </c>
      <c r="P1704">
        <v>1.4875391440000001</v>
      </c>
      <c r="Q1704">
        <v>3.4078876980000001</v>
      </c>
    </row>
    <row r="1705" spans="1:17">
      <c r="A1705" t="s">
        <v>11584</v>
      </c>
      <c r="B1705" s="14" t="s">
        <v>3416</v>
      </c>
      <c r="C1705">
        <v>25.4368248</v>
      </c>
      <c r="D1705">
        <v>194.13500869999999</v>
      </c>
      <c r="E1705">
        <v>131.2757555</v>
      </c>
      <c r="F1705">
        <v>196.7485116</v>
      </c>
      <c r="G1705">
        <v>131.6877795</v>
      </c>
      <c r="H1705">
        <v>264.72466429999997</v>
      </c>
      <c r="I1705">
        <v>106.19358579999999</v>
      </c>
      <c r="J1705">
        <v>161.23179619999999</v>
      </c>
      <c r="K1705">
        <v>357.26915000000002</v>
      </c>
      <c r="L1705">
        <v>85.404601009999993</v>
      </c>
      <c r="M1705">
        <v>17.233118109999999</v>
      </c>
      <c r="N1705">
        <v>73.226575069999996</v>
      </c>
      <c r="O1705">
        <v>14.36154872</v>
      </c>
      <c r="P1705">
        <v>219.10223690000001</v>
      </c>
      <c r="Q1705">
        <v>177.26098160000001</v>
      </c>
    </row>
    <row r="1706" spans="1:17">
      <c r="A1706" t="s">
        <v>11585</v>
      </c>
      <c r="B1706" s="14" t="s">
        <v>3492</v>
      </c>
      <c r="C1706">
        <v>9.8583950940000005</v>
      </c>
      <c r="D1706">
        <v>5.5622848439999997</v>
      </c>
      <c r="E1706">
        <v>5.4898839089999996</v>
      </c>
      <c r="F1706">
        <v>4.6547844170000001</v>
      </c>
      <c r="G1706">
        <v>3.4845187659999999</v>
      </c>
      <c r="H1706">
        <v>7.0990646630000001</v>
      </c>
      <c r="I1706">
        <v>4.2680800259999998</v>
      </c>
      <c r="J1706">
        <v>9.8613281960000005</v>
      </c>
      <c r="K1706">
        <v>5.3806858259999997</v>
      </c>
      <c r="L1706">
        <v>5.6451240990000002</v>
      </c>
      <c r="M1706">
        <v>6.5050039269999997</v>
      </c>
      <c r="N1706">
        <v>4.6711691100000001</v>
      </c>
      <c r="O1706">
        <v>7.3355031239999997</v>
      </c>
      <c r="P1706">
        <v>4.2292207230000001</v>
      </c>
      <c r="Q1706">
        <v>5.2945144009999998</v>
      </c>
    </row>
    <row r="1707" spans="1:17">
      <c r="A1707" t="s">
        <v>11586</v>
      </c>
      <c r="B1707" s="14" t="s">
        <v>8850</v>
      </c>
      <c r="C1707">
        <v>18.56064413</v>
      </c>
      <c r="D1707">
        <v>5.0343242999999998</v>
      </c>
      <c r="E1707">
        <v>4.6580953349999996</v>
      </c>
      <c r="F1707">
        <v>4.5346819160000003</v>
      </c>
      <c r="G1707">
        <v>4.2117983829999996</v>
      </c>
      <c r="H1707">
        <v>3.5641558729999998</v>
      </c>
      <c r="I1707">
        <v>10.584028200000001</v>
      </c>
      <c r="J1707">
        <v>9.4871743189999993</v>
      </c>
      <c r="K1707">
        <v>6.261048948</v>
      </c>
      <c r="L1707">
        <v>6.2397299290000001</v>
      </c>
      <c r="M1707">
        <v>6.3947727240000001</v>
      </c>
      <c r="N1707">
        <v>3.886677959</v>
      </c>
      <c r="O1707">
        <v>7.3789009070000002</v>
      </c>
      <c r="P1707">
        <v>5.8371279730000003</v>
      </c>
      <c r="Q1707">
        <v>6.0524338240000004</v>
      </c>
    </row>
    <row r="1708" spans="1:17">
      <c r="A1708" t="s">
        <v>11587</v>
      </c>
      <c r="B1708" s="14" t="s">
        <v>3908</v>
      </c>
      <c r="C1708">
        <v>22.586152630000001</v>
      </c>
      <c r="D1708">
        <v>5.2790159780000003</v>
      </c>
      <c r="E1708">
        <v>3.6374062880000002</v>
      </c>
      <c r="F1708">
        <v>4.0052023009999997</v>
      </c>
      <c r="G1708">
        <v>3.4350436530000001</v>
      </c>
      <c r="H1708">
        <v>1.0345530220000001</v>
      </c>
      <c r="I1708">
        <v>57.716745629999998</v>
      </c>
      <c r="J1708">
        <v>4.3342852929999998</v>
      </c>
      <c r="K1708">
        <v>32.900649319999999</v>
      </c>
      <c r="L1708">
        <v>48.4436368</v>
      </c>
      <c r="M1708">
        <v>36.593354660000003</v>
      </c>
      <c r="N1708">
        <v>4.2402170359999998</v>
      </c>
      <c r="O1708">
        <v>50.256828769999998</v>
      </c>
      <c r="P1708">
        <v>5.3161213700000003</v>
      </c>
      <c r="Q1708">
        <v>11.53800343</v>
      </c>
    </row>
    <row r="1709" spans="1:17">
      <c r="A1709" t="s">
        <v>11588</v>
      </c>
      <c r="B1709" s="14" t="s">
        <v>4693</v>
      </c>
      <c r="C1709">
        <v>8.9199419130000006</v>
      </c>
      <c r="D1709">
        <v>10.342812479999999</v>
      </c>
      <c r="E1709">
        <v>7.8340800030000004</v>
      </c>
      <c r="F1709">
        <v>10.385097379999999</v>
      </c>
      <c r="G1709">
        <v>12.486318560000001</v>
      </c>
      <c r="H1709">
        <v>9.5483670319999998</v>
      </c>
      <c r="I1709">
        <v>10.240439589999999</v>
      </c>
      <c r="J1709">
        <v>12.029621479999999</v>
      </c>
      <c r="K1709">
        <v>14.20590077</v>
      </c>
      <c r="L1709">
        <v>8.6340770399999993</v>
      </c>
      <c r="M1709">
        <v>11.2933945</v>
      </c>
      <c r="N1709">
        <v>6.2933326220000003</v>
      </c>
      <c r="O1709">
        <v>10.509193249999999</v>
      </c>
      <c r="P1709">
        <v>25.541101789999999</v>
      </c>
      <c r="Q1709">
        <v>15.133941180000001</v>
      </c>
    </row>
    <row r="1710" spans="1:17">
      <c r="A1710" t="s">
        <v>11589</v>
      </c>
      <c r="B1710" s="14" t="s">
        <v>5845</v>
      </c>
      <c r="C1710">
        <v>17.086188239999998</v>
      </c>
      <c r="D1710">
        <v>12.591459889999999</v>
      </c>
      <c r="E1710">
        <v>5.1070488489999999</v>
      </c>
      <c r="F1710">
        <v>8.7809435839999992</v>
      </c>
      <c r="G1710">
        <v>5.2185093580000004</v>
      </c>
      <c r="H1710">
        <v>4.5978914849999999</v>
      </c>
      <c r="I1710">
        <v>7.7971949169999997</v>
      </c>
      <c r="J1710">
        <v>8.2367796729999991</v>
      </c>
      <c r="K1710">
        <v>11.44216615</v>
      </c>
      <c r="L1710">
        <v>16.67143424</v>
      </c>
      <c r="M1710">
        <v>5.5778457149999996</v>
      </c>
      <c r="N1710">
        <v>6.3903838909999999</v>
      </c>
      <c r="O1710">
        <v>8.4958530670000005</v>
      </c>
      <c r="P1710">
        <v>16.514325769999999</v>
      </c>
      <c r="Q1710">
        <v>7.8303975499999998</v>
      </c>
    </row>
    <row r="1711" spans="1:17">
      <c r="A1711" t="s">
        <v>11590</v>
      </c>
      <c r="B1711" s="14" t="s">
        <v>11591</v>
      </c>
      <c r="C1711">
        <v>2.9817641300000002</v>
      </c>
      <c r="D1711">
        <v>0.990840889</v>
      </c>
      <c r="E1711">
        <v>1.110282357</v>
      </c>
      <c r="F1711">
        <v>1.82644312</v>
      </c>
      <c r="G1711">
        <v>1.2872371389999999</v>
      </c>
      <c r="H1711">
        <v>9.733876961</v>
      </c>
      <c r="I1711">
        <v>2.1741825100000001</v>
      </c>
      <c r="J1711">
        <v>1.5119974780000001</v>
      </c>
      <c r="K1711">
        <v>3.3816912889999999</v>
      </c>
      <c r="L1711">
        <v>1.884050505</v>
      </c>
      <c r="M1711">
        <v>2.861817448</v>
      </c>
      <c r="N1711">
        <v>0</v>
      </c>
      <c r="O1711">
        <v>1.651119459</v>
      </c>
      <c r="P1711">
        <v>2.013116073</v>
      </c>
      <c r="Q1711">
        <v>2.0497607379999998</v>
      </c>
    </row>
    <row r="1712" spans="1:17">
      <c r="A1712" t="s">
        <v>11592</v>
      </c>
      <c r="B1712" s="14" t="s">
        <v>5859</v>
      </c>
      <c r="C1712">
        <v>5.5878133720000003</v>
      </c>
      <c r="D1712">
        <v>2.9012994330000001</v>
      </c>
      <c r="E1712">
        <v>2.9166456919999999</v>
      </c>
      <c r="F1712">
        <v>3.4702848319999999</v>
      </c>
      <c r="G1712">
        <v>2.6233511890000001</v>
      </c>
      <c r="H1712">
        <v>5.029754853</v>
      </c>
      <c r="I1712">
        <v>1.273252759</v>
      </c>
      <c r="J1712">
        <v>1.128963444</v>
      </c>
      <c r="K1712">
        <v>1.9011825529999999</v>
      </c>
      <c r="L1712">
        <v>2.8686959280000002</v>
      </c>
      <c r="M1712">
        <v>3.3518961229999999</v>
      </c>
      <c r="N1712">
        <v>1.8081540899999999</v>
      </c>
      <c r="O1712">
        <v>4.2545124660000004</v>
      </c>
      <c r="P1712">
        <v>4.060753515</v>
      </c>
      <c r="Q1712">
        <v>4.0813206400000004</v>
      </c>
    </row>
    <row r="1713" spans="1:17">
      <c r="A1713" t="s">
        <v>11593</v>
      </c>
      <c r="B1713" s="14" t="s">
        <v>8855</v>
      </c>
      <c r="C1713">
        <v>23.77836967</v>
      </c>
      <c r="D1713">
        <v>2.633852525</v>
      </c>
      <c r="E1713">
        <v>2.7529415450000001</v>
      </c>
      <c r="F1713">
        <v>2.4751234069999999</v>
      </c>
      <c r="G1713">
        <v>2.354957293</v>
      </c>
      <c r="H1713">
        <v>1.745862974</v>
      </c>
      <c r="I1713">
        <v>10.198959439999999</v>
      </c>
      <c r="J1713">
        <v>2.1278067799999998</v>
      </c>
      <c r="K1713">
        <v>27.60216033</v>
      </c>
      <c r="L1713">
        <v>57.888688129999998</v>
      </c>
      <c r="M1713">
        <v>8.7259988400000008</v>
      </c>
      <c r="N1713">
        <v>1.5949208070000001</v>
      </c>
      <c r="O1713">
        <v>24.39770167</v>
      </c>
      <c r="P1713">
        <v>2.4657783559999999</v>
      </c>
      <c r="Q1713">
        <v>7.6922435140000003</v>
      </c>
    </row>
    <row r="1714" spans="1:17">
      <c r="A1714" t="s">
        <v>11594</v>
      </c>
      <c r="B1714" s="14" t="s">
        <v>5899</v>
      </c>
      <c r="C1714">
        <v>7.4988854060000003</v>
      </c>
      <c r="D1714">
        <v>68.111422279999999</v>
      </c>
      <c r="E1714">
        <v>12.536706840000001</v>
      </c>
      <c r="F1714">
        <v>6.270287937</v>
      </c>
      <c r="G1714">
        <v>22.47606201</v>
      </c>
      <c r="H1714">
        <v>14.399929370000001</v>
      </c>
      <c r="I1714">
        <v>3.1245061230000002</v>
      </c>
      <c r="J1714">
        <v>12.697788149999999</v>
      </c>
      <c r="K1714">
        <v>28.672882349999998</v>
      </c>
      <c r="L1714">
        <v>72.42720224</v>
      </c>
      <c r="M1714">
        <v>9.2535809310000001</v>
      </c>
      <c r="N1714">
        <v>25.421059589999999</v>
      </c>
      <c r="O1714">
        <v>10.08446373</v>
      </c>
      <c r="P1714">
        <v>27.483864830000002</v>
      </c>
      <c r="Q1714">
        <v>27.615939900000001</v>
      </c>
    </row>
    <row r="1715" spans="1:17">
      <c r="A1715" t="s">
        <v>11595</v>
      </c>
      <c r="B1715" s="14" t="s">
        <v>5920</v>
      </c>
      <c r="C1715">
        <v>11.87134264</v>
      </c>
      <c r="D1715">
        <v>7.7582046499999997</v>
      </c>
      <c r="E1715">
        <v>7.3462571260000002</v>
      </c>
      <c r="F1715">
        <v>7.6756259340000002</v>
      </c>
      <c r="G1715">
        <v>6.5427847799999999</v>
      </c>
      <c r="H1715">
        <v>4.6732320449999998</v>
      </c>
      <c r="I1715">
        <v>9.8823873590000009</v>
      </c>
      <c r="J1715">
        <v>16.604445170000002</v>
      </c>
      <c r="K1715">
        <v>15.527994079999999</v>
      </c>
      <c r="L1715">
        <v>13.251764509999999</v>
      </c>
      <c r="M1715">
        <v>6.3615367129999996</v>
      </c>
      <c r="N1715">
        <v>6.1219044790000003</v>
      </c>
      <c r="O1715">
        <v>6.4092862070000001</v>
      </c>
      <c r="P1715">
        <v>6.9610451910000002</v>
      </c>
      <c r="Q1715">
        <v>8.5347775069999994</v>
      </c>
    </row>
    <row r="1716" spans="1:17">
      <c r="A1716" t="s">
        <v>11596</v>
      </c>
      <c r="B1716" s="14" t="s">
        <v>8109</v>
      </c>
      <c r="C1716">
        <v>4.2068692560000001</v>
      </c>
      <c r="D1716">
        <v>5.255232414</v>
      </c>
      <c r="E1716">
        <v>3.9285809390000002</v>
      </c>
      <c r="F1716">
        <v>5.9490616330000003</v>
      </c>
      <c r="G1716">
        <v>3.6524170030000001</v>
      </c>
      <c r="H1716">
        <v>2.558144135</v>
      </c>
      <c r="I1716">
        <v>5.2828820629999997</v>
      </c>
      <c r="J1716">
        <v>9.9550530009999996</v>
      </c>
      <c r="K1716">
        <v>6.3084714179999999</v>
      </c>
      <c r="L1716">
        <v>3.3965154979999999</v>
      </c>
      <c r="M1716">
        <v>3.3647004800000002</v>
      </c>
      <c r="N1716">
        <v>6.64081952</v>
      </c>
      <c r="O1716">
        <v>3.8825134979999998</v>
      </c>
      <c r="P1716">
        <v>16.37519223</v>
      </c>
      <c r="Q1716">
        <v>6.908517303</v>
      </c>
    </row>
    <row r="1717" spans="1:17">
      <c r="A1717" t="s">
        <v>11597</v>
      </c>
      <c r="B1717" s="14" t="s">
        <v>3604</v>
      </c>
      <c r="C1717">
        <v>10.30825166</v>
      </c>
      <c r="D1717">
        <v>23.692587509999999</v>
      </c>
      <c r="E1717">
        <v>45.374842200000003</v>
      </c>
      <c r="F1717">
        <v>17.45172891</v>
      </c>
      <c r="G1717">
        <v>55.737568940000003</v>
      </c>
      <c r="H1717">
        <v>19.547254250000002</v>
      </c>
      <c r="I1717">
        <v>3.7581813120000001</v>
      </c>
      <c r="J1717">
        <v>13.96622163</v>
      </c>
      <c r="K1717">
        <v>3.507251745</v>
      </c>
      <c r="L1717">
        <v>4.4779265910000001</v>
      </c>
      <c r="M1717">
        <v>0</v>
      </c>
      <c r="N1717">
        <v>6.2741711149999997</v>
      </c>
      <c r="O1717">
        <v>4.2810616860000001</v>
      </c>
      <c r="P1717">
        <v>0.193320559</v>
      </c>
      <c r="Q1717">
        <v>9.7435584520000003</v>
      </c>
    </row>
    <row r="1718" spans="1:17">
      <c r="A1718" t="s">
        <v>11598</v>
      </c>
      <c r="B1718" s="14" t="s">
        <v>11599</v>
      </c>
      <c r="C1718">
        <v>9.2181770529999998</v>
      </c>
      <c r="D1718">
        <v>3.318469162</v>
      </c>
      <c r="E1718">
        <v>2.7704837420000001</v>
      </c>
      <c r="F1718">
        <v>2.0076378739999998</v>
      </c>
      <c r="G1718">
        <v>1.910167969</v>
      </c>
      <c r="H1718">
        <v>2.56670935</v>
      </c>
      <c r="I1718">
        <v>7.0576002559999997</v>
      </c>
      <c r="J1718">
        <v>6.4564696970000002</v>
      </c>
      <c r="K1718">
        <v>2.8227309319999998</v>
      </c>
      <c r="L1718">
        <v>3.7859742569999999</v>
      </c>
      <c r="M1718">
        <v>4.866047859</v>
      </c>
      <c r="N1718">
        <v>2.954490727</v>
      </c>
      <c r="O1718">
        <v>4.3387954979999996</v>
      </c>
      <c r="P1718">
        <v>2.524009183</v>
      </c>
      <c r="Q1718">
        <v>2.6931705680000002</v>
      </c>
    </row>
    <row r="1719" spans="1:17">
      <c r="A1719" t="s">
        <v>11600</v>
      </c>
      <c r="B1719" s="14" t="s">
        <v>3605</v>
      </c>
      <c r="C1719">
        <v>186.4075508</v>
      </c>
      <c r="D1719">
        <v>3.330283385</v>
      </c>
      <c r="E1719">
        <v>1.7820935</v>
      </c>
      <c r="F1719">
        <v>1.4616188370000001</v>
      </c>
      <c r="G1719">
        <v>2.1138000199999998</v>
      </c>
      <c r="H1719">
        <v>2.8867253110000002</v>
      </c>
      <c r="I1719">
        <v>280.61087129999999</v>
      </c>
      <c r="J1719">
        <v>7.6501136020000002</v>
      </c>
      <c r="K1719">
        <v>79.01058793</v>
      </c>
      <c r="L1719">
        <v>107.7416277</v>
      </c>
      <c r="M1719">
        <v>340.91642180000002</v>
      </c>
      <c r="N1719">
        <v>11.357043920000001</v>
      </c>
      <c r="O1719">
        <v>341.53358780000002</v>
      </c>
      <c r="P1719">
        <v>1.772105123</v>
      </c>
      <c r="Q1719">
        <v>86.068099660000001</v>
      </c>
    </row>
    <row r="1720" spans="1:17">
      <c r="A1720" t="s">
        <v>11601</v>
      </c>
      <c r="B1720" s="14" t="s">
        <v>11602</v>
      </c>
      <c r="C1720">
        <v>74.625186310000004</v>
      </c>
      <c r="D1720">
        <v>2.7285788000000002</v>
      </c>
      <c r="E1720">
        <v>1.8499140629999999</v>
      </c>
      <c r="F1720">
        <v>1.4793121170000001</v>
      </c>
      <c r="G1720">
        <v>0.75066250000000001</v>
      </c>
      <c r="H1720">
        <v>0.55650854900000002</v>
      </c>
      <c r="I1720">
        <v>10.56576413</v>
      </c>
      <c r="J1720">
        <v>2.8472636709999999</v>
      </c>
      <c r="K1720">
        <v>19.063246400000001</v>
      </c>
      <c r="L1720">
        <v>29.75642925</v>
      </c>
      <c r="M1720">
        <v>43.113028819999997</v>
      </c>
      <c r="N1720">
        <v>3.8404392280000001</v>
      </c>
      <c r="O1720">
        <v>40.921692270000001</v>
      </c>
      <c r="P1720">
        <v>5.108919717</v>
      </c>
      <c r="Q1720">
        <v>8.9650061740000009</v>
      </c>
    </row>
    <row r="1721" spans="1:17">
      <c r="A1721" t="s">
        <v>11600</v>
      </c>
      <c r="B1721" s="14" t="s">
        <v>11603</v>
      </c>
      <c r="C1721">
        <v>3.6806981460000001</v>
      </c>
      <c r="D1721">
        <v>1.712335548</v>
      </c>
      <c r="E1721">
        <v>2.741071416</v>
      </c>
      <c r="F1721">
        <v>2.2044651160000002</v>
      </c>
      <c r="G1721">
        <v>1.5889691960000001</v>
      </c>
      <c r="H1721">
        <v>1.130872986</v>
      </c>
      <c r="I1721">
        <v>3.757343927</v>
      </c>
      <c r="J1721">
        <v>7.0457128449999997</v>
      </c>
      <c r="K1721">
        <v>8.5157135180000001</v>
      </c>
      <c r="L1721">
        <v>2.7908127810000001</v>
      </c>
      <c r="M1721">
        <v>4.9456898679999997</v>
      </c>
      <c r="N1721">
        <v>4.128913957</v>
      </c>
      <c r="O1721">
        <v>4.4839224519999998</v>
      </c>
      <c r="P1721">
        <v>4.3625489220000002</v>
      </c>
      <c r="Q1721">
        <v>4.301391851</v>
      </c>
    </row>
    <row r="1722" spans="1:17">
      <c r="A1722" t="s">
        <v>11604</v>
      </c>
      <c r="B1722" s="14" t="s">
        <v>3414</v>
      </c>
      <c r="C1722">
        <v>37.663400209999999</v>
      </c>
      <c r="D1722">
        <v>20.47822489</v>
      </c>
      <c r="E1722">
        <v>9.7686486129999999</v>
      </c>
      <c r="F1722">
        <v>15.740361180000001</v>
      </c>
      <c r="G1722">
        <v>11.31685446</v>
      </c>
      <c r="H1722">
        <v>12.83880198</v>
      </c>
      <c r="I1722">
        <v>13.63484555</v>
      </c>
      <c r="J1722">
        <v>11.416557839999999</v>
      </c>
      <c r="K1722">
        <v>23.208138510000001</v>
      </c>
      <c r="L1722">
        <v>20.008077149999998</v>
      </c>
      <c r="M1722">
        <v>16.42336032</v>
      </c>
      <c r="N1722">
        <v>11.090625989999999</v>
      </c>
      <c r="O1722">
        <v>28.523952649999998</v>
      </c>
      <c r="P1722">
        <v>23.833530469999999</v>
      </c>
      <c r="Q1722">
        <v>25.466591650000002</v>
      </c>
    </row>
    <row r="1723" spans="1:17">
      <c r="A1723" t="e">
        <v>#N/A</v>
      </c>
      <c r="B1723" s="14" t="s">
        <v>11605</v>
      </c>
      <c r="C1723">
        <v>34.549064520000002</v>
      </c>
      <c r="D1723">
        <v>10.87265176</v>
      </c>
      <c r="E1723">
        <v>4.5687381120000001</v>
      </c>
      <c r="F1723">
        <v>8.0870604569999998</v>
      </c>
      <c r="G1723">
        <v>4.7950841479999999</v>
      </c>
      <c r="H1723">
        <v>13.020733630000001</v>
      </c>
      <c r="I1723">
        <v>5.1796201000000002</v>
      </c>
      <c r="J1723">
        <v>3.4792787930000002</v>
      </c>
      <c r="K1723">
        <v>78.219392029999995</v>
      </c>
      <c r="L1723">
        <v>12.85323118</v>
      </c>
      <c r="M1723">
        <v>5.578194603</v>
      </c>
      <c r="N1723">
        <v>3.5822778039999998</v>
      </c>
      <c r="O1723">
        <v>811.37610979999999</v>
      </c>
      <c r="P1723">
        <v>7.7509603279999997</v>
      </c>
      <c r="Q1723">
        <v>426.614667</v>
      </c>
    </row>
    <row r="1724" spans="1:17">
      <c r="A1724" t="s">
        <v>11606</v>
      </c>
      <c r="B1724" s="14" t="s">
        <v>11607</v>
      </c>
      <c r="C1724">
        <v>2.6557834850000002</v>
      </c>
      <c r="D1724">
        <v>1.1766899310000001</v>
      </c>
      <c r="E1724">
        <v>0.14127157200000001</v>
      </c>
      <c r="F1724">
        <v>0.54225588899999999</v>
      </c>
      <c r="G1724">
        <v>0.22930205000000001</v>
      </c>
      <c r="H1724">
        <v>0.50998371799999997</v>
      </c>
      <c r="I1724">
        <v>7.7459621250000001</v>
      </c>
      <c r="J1724">
        <v>4.7134455129999999</v>
      </c>
      <c r="K1724">
        <v>1.204795482</v>
      </c>
      <c r="L1724">
        <v>0.83903856899999996</v>
      </c>
      <c r="M1724">
        <v>2.548949946</v>
      </c>
      <c r="N1724">
        <v>1.1458425569999999</v>
      </c>
      <c r="O1724">
        <v>5.8824448890000003</v>
      </c>
      <c r="P1724">
        <v>1.1953550959999999</v>
      </c>
      <c r="Q1724">
        <v>0.91283557000000004</v>
      </c>
    </row>
    <row r="1725" spans="1:17">
      <c r="A1725" t="e">
        <v>#N/A</v>
      </c>
      <c r="B1725" s="14" t="s">
        <v>11608</v>
      </c>
      <c r="C1725">
        <v>10.77324344</v>
      </c>
      <c r="D1725">
        <v>30.230699139999999</v>
      </c>
      <c r="E1725">
        <v>17.574183590000001</v>
      </c>
      <c r="F1725">
        <v>46.926353079999998</v>
      </c>
      <c r="G1725">
        <v>23.564274999999999</v>
      </c>
      <c r="H1725">
        <v>8.2750401579999995</v>
      </c>
      <c r="I1725">
        <v>5.2369439580000003</v>
      </c>
      <c r="J1725">
        <v>16.843980590000001</v>
      </c>
      <c r="K1725">
        <v>17.920023230000002</v>
      </c>
      <c r="L1725">
        <v>43.111990470000002</v>
      </c>
      <c r="M1725">
        <v>0</v>
      </c>
      <c r="N1725">
        <v>11.952347769999999</v>
      </c>
      <c r="O1725">
        <v>19.885221309999999</v>
      </c>
      <c r="P1725">
        <v>5.387759924</v>
      </c>
      <c r="Q1725">
        <v>14.81174933</v>
      </c>
    </row>
    <row r="1726" spans="1:17">
      <c r="A1726" t="s">
        <v>11609</v>
      </c>
      <c r="B1726" s="14" t="s">
        <v>4406</v>
      </c>
      <c r="C1726">
        <v>0</v>
      </c>
      <c r="D1726">
        <v>2.004015018</v>
      </c>
      <c r="E1726">
        <v>1.2134555339999999</v>
      </c>
      <c r="F1726">
        <v>0.91012916899999996</v>
      </c>
      <c r="G1726">
        <v>0.81500499999999998</v>
      </c>
      <c r="H1726">
        <v>7.8547206579999997</v>
      </c>
      <c r="I1726">
        <v>1.1471401050000001</v>
      </c>
      <c r="J1726">
        <v>1.944536756</v>
      </c>
      <c r="K1726">
        <v>1.4273957900000001</v>
      </c>
      <c r="L1726">
        <v>1.988121867</v>
      </c>
      <c r="M1726">
        <v>0</v>
      </c>
      <c r="N1726">
        <v>0.38787160300000001</v>
      </c>
      <c r="O1726">
        <v>0</v>
      </c>
      <c r="P1726">
        <v>1.593237577</v>
      </c>
      <c r="Q1726">
        <v>0.54074640399999996</v>
      </c>
    </row>
    <row r="1727" spans="1:17">
      <c r="A1727" t="s">
        <v>11610</v>
      </c>
      <c r="B1727" s="14" t="s">
        <v>11611</v>
      </c>
      <c r="C1727">
        <v>6.8829055329999997</v>
      </c>
      <c r="D1727">
        <v>2.2871910529999999</v>
      </c>
      <c r="E1727">
        <v>1.4645153</v>
      </c>
      <c r="F1727">
        <v>0.46844883700000001</v>
      </c>
      <c r="G1727">
        <v>0</v>
      </c>
      <c r="H1727">
        <v>1.321707803</v>
      </c>
      <c r="I1727">
        <v>15.05621388</v>
      </c>
      <c r="J1727">
        <v>1.3088228159999999</v>
      </c>
      <c r="K1727">
        <v>0</v>
      </c>
      <c r="L1727">
        <v>6.5235248739999996</v>
      </c>
      <c r="M1727">
        <v>13.21205722</v>
      </c>
      <c r="N1727">
        <v>0</v>
      </c>
      <c r="O1727">
        <v>0</v>
      </c>
      <c r="P1727">
        <v>0</v>
      </c>
      <c r="Q1727">
        <v>0</v>
      </c>
    </row>
    <row r="1728" spans="1:17">
      <c r="A1728" t="s">
        <v>11612</v>
      </c>
      <c r="B1728" s="14" t="s">
        <v>11613</v>
      </c>
      <c r="C1728">
        <v>2.4436351009999999</v>
      </c>
      <c r="D1728">
        <v>11.90963389</v>
      </c>
      <c r="E1728">
        <v>8.0591670329999996</v>
      </c>
      <c r="F1728">
        <v>1.99575836</v>
      </c>
      <c r="G1728">
        <v>9.705311021</v>
      </c>
      <c r="H1728">
        <v>39.416611400000001</v>
      </c>
      <c r="I1728">
        <v>0</v>
      </c>
      <c r="J1728">
        <v>5.8858304170000002</v>
      </c>
      <c r="K1728">
        <v>6.6513265349999999</v>
      </c>
      <c r="L1728">
        <v>6.1761182239999997</v>
      </c>
      <c r="M1728">
        <v>0</v>
      </c>
      <c r="N1728">
        <v>14.15788729</v>
      </c>
      <c r="O1728">
        <v>2.7062727230000001</v>
      </c>
      <c r="P1728">
        <v>56.82652109</v>
      </c>
      <c r="Q1728">
        <v>41.995837600000002</v>
      </c>
    </row>
    <row r="1729" spans="1:17">
      <c r="A1729" t="s">
        <v>11614</v>
      </c>
      <c r="B1729" s="14" t="s">
        <v>4407</v>
      </c>
      <c r="C1729">
        <v>9.0368757070000001</v>
      </c>
      <c r="D1729">
        <v>49.808062479999997</v>
      </c>
      <c r="E1729">
        <v>34.298152930000001</v>
      </c>
      <c r="F1729">
        <v>57.962670250000002</v>
      </c>
      <c r="G1729">
        <v>35.12063466</v>
      </c>
      <c r="H1729">
        <v>46.33120735</v>
      </c>
      <c r="I1729">
        <v>54.461179659999999</v>
      </c>
      <c r="J1729">
        <v>98.494696739999995</v>
      </c>
      <c r="K1729">
        <v>163.29155700000001</v>
      </c>
      <c r="L1729">
        <v>78.426768859999996</v>
      </c>
      <c r="M1729">
        <v>8.1508605030000005</v>
      </c>
      <c r="N1729">
        <v>45.271073790000003</v>
      </c>
      <c r="O1729">
        <v>9.7669832060000008</v>
      </c>
      <c r="P1729">
        <v>57.516077240000001</v>
      </c>
      <c r="Q1729">
        <v>44.533524389999997</v>
      </c>
    </row>
    <row r="1730" spans="1:17">
      <c r="A1730" t="s">
        <v>11615</v>
      </c>
      <c r="B1730" s="14" t="s">
        <v>11616</v>
      </c>
      <c r="C1730">
        <v>82.111855480000003</v>
      </c>
      <c r="D1730">
        <v>6.955200863</v>
      </c>
      <c r="E1730">
        <v>13.10355794</v>
      </c>
      <c r="F1730">
        <v>8.5471366779999993</v>
      </c>
      <c r="G1730">
        <v>9.1747638889999994</v>
      </c>
      <c r="H1730">
        <v>14.84022796</v>
      </c>
      <c r="I1730">
        <v>14.087685499999999</v>
      </c>
      <c r="J1730">
        <v>33.064997470000002</v>
      </c>
      <c r="K1730">
        <v>50.397088189999998</v>
      </c>
      <c r="L1730">
        <v>119.025717</v>
      </c>
      <c r="M1730">
        <v>32.450666849999998</v>
      </c>
      <c r="N1730">
        <v>12.503755630000001</v>
      </c>
      <c r="O1730">
        <v>85.587853120000005</v>
      </c>
      <c r="P1730">
        <v>10.50770722</v>
      </c>
      <c r="Q1730">
        <v>21.582422269999999</v>
      </c>
    </row>
    <row r="1731" spans="1:17">
      <c r="A1731" t="e">
        <v>#N/A</v>
      </c>
      <c r="B1731" s="14" t="s">
        <v>11617</v>
      </c>
      <c r="C1731">
        <v>30.284784349999999</v>
      </c>
      <c r="D1731">
        <v>3.0495880710000001</v>
      </c>
      <c r="E1731">
        <v>1.02516071</v>
      </c>
      <c r="F1731">
        <v>1.6864158140000001</v>
      </c>
      <c r="G1731">
        <v>0.237709792</v>
      </c>
      <c r="H1731">
        <v>0.52868312100000003</v>
      </c>
      <c r="I1731">
        <v>2.0074951840000002</v>
      </c>
      <c r="J1731">
        <v>1.919606798</v>
      </c>
      <c r="K1731">
        <v>9.991770528</v>
      </c>
      <c r="L1731">
        <v>13.91685307</v>
      </c>
      <c r="M1731">
        <v>13.21205722</v>
      </c>
      <c r="N1731">
        <v>6.2786715749999997</v>
      </c>
      <c r="O1731">
        <v>21.343470870000001</v>
      </c>
      <c r="P1731">
        <v>2.684900362</v>
      </c>
      <c r="Q1731">
        <v>12.301980690000001</v>
      </c>
    </row>
    <row r="1732" spans="1:17">
      <c r="A1732" t="s">
        <v>11618</v>
      </c>
      <c r="B1732" s="14" t="s">
        <v>8907</v>
      </c>
      <c r="C1732">
        <v>7.854622365</v>
      </c>
      <c r="D1732">
        <v>8.8842182239999996</v>
      </c>
      <c r="E1732">
        <v>8.6145294559999996</v>
      </c>
      <c r="F1732">
        <v>7.4059392470000001</v>
      </c>
      <c r="G1732">
        <v>7.8072614429999998</v>
      </c>
      <c r="H1732">
        <v>13.63605143</v>
      </c>
      <c r="I1732">
        <v>7.3569871439999996</v>
      </c>
      <c r="J1732">
        <v>7.6987196439999996</v>
      </c>
      <c r="K1732">
        <v>11.095314999999999</v>
      </c>
      <c r="L1732">
        <v>10.8943975</v>
      </c>
      <c r="M1732">
        <v>5.148350733</v>
      </c>
      <c r="N1732">
        <v>3.9910980340000002</v>
      </c>
      <c r="O1732">
        <v>11.315542669999999</v>
      </c>
      <c r="P1732">
        <v>4.6658650770000003</v>
      </c>
      <c r="Q1732">
        <v>8.5163168799999998</v>
      </c>
    </row>
    <row r="1733" spans="1:17">
      <c r="A1733" t="s">
        <v>11619</v>
      </c>
      <c r="B1733" s="14" t="s">
        <v>3537</v>
      </c>
      <c r="C1733">
        <v>6.814289424</v>
      </c>
      <c r="D1733">
        <v>1.006395513</v>
      </c>
      <c r="E1733">
        <v>1.087436592</v>
      </c>
      <c r="F1733">
        <v>0.54107531600000003</v>
      </c>
      <c r="G1733">
        <v>0.95606894600000003</v>
      </c>
      <c r="H1733">
        <v>0.327132904</v>
      </c>
      <c r="I1733">
        <v>1.6562352840000001</v>
      </c>
      <c r="J1733">
        <v>3.1134595699999998</v>
      </c>
      <c r="K1733">
        <v>3.0913006099999998</v>
      </c>
      <c r="L1733">
        <v>4.3953622389999998</v>
      </c>
      <c r="M1733">
        <v>0.81752158799999997</v>
      </c>
      <c r="N1733">
        <v>1.750022272</v>
      </c>
      <c r="O1733">
        <v>11.320015980000001</v>
      </c>
      <c r="P1733">
        <v>0.46858138900000001</v>
      </c>
      <c r="Q1733">
        <v>1.1710905279999999</v>
      </c>
    </row>
    <row r="1734" spans="1:17">
      <c r="A1734" t="s">
        <v>11620</v>
      </c>
      <c r="B1734" s="14" t="s">
        <v>4521</v>
      </c>
      <c r="C1734">
        <v>6.539577704</v>
      </c>
      <c r="D1734">
        <v>1.0865515690000001</v>
      </c>
      <c r="E1734">
        <v>0.83487808100000005</v>
      </c>
      <c r="F1734">
        <v>0.40057382800000002</v>
      </c>
      <c r="G1734">
        <v>0.903410135</v>
      </c>
      <c r="H1734">
        <v>1.3813573240000001</v>
      </c>
      <c r="I1734">
        <v>0.953679422</v>
      </c>
      <c r="J1734">
        <v>4.020770014</v>
      </c>
      <c r="K1734">
        <v>1.1866710840000001</v>
      </c>
      <c r="L1734">
        <v>0.826416453</v>
      </c>
      <c r="M1734">
        <v>0</v>
      </c>
      <c r="N1734">
        <v>1.813829498</v>
      </c>
      <c r="O1734">
        <v>2.5348540229999998</v>
      </c>
      <c r="P1734">
        <v>1.52077309</v>
      </c>
      <c r="Q1734">
        <v>2.2477582119999999</v>
      </c>
    </row>
    <row r="1735" spans="1:17">
      <c r="A1735" t="s">
        <v>11621</v>
      </c>
      <c r="B1735" s="14" t="s">
        <v>3476</v>
      </c>
      <c r="C1735">
        <v>114.5824736</v>
      </c>
      <c r="D1735">
        <v>3.1729818079999998</v>
      </c>
      <c r="E1735">
        <v>4.0271147379999999</v>
      </c>
      <c r="F1735">
        <v>2.7851623679999999</v>
      </c>
      <c r="G1735">
        <v>3.1210451589999999</v>
      </c>
      <c r="H1735">
        <v>5.107838578</v>
      </c>
      <c r="I1735">
        <v>47.742247149999997</v>
      </c>
      <c r="J1735">
        <v>9.0353086260000008</v>
      </c>
      <c r="K1735">
        <v>29.54833047</v>
      </c>
      <c r="L1735">
        <v>49.990347509999999</v>
      </c>
      <c r="M1735">
        <v>40.585345050000001</v>
      </c>
      <c r="N1735">
        <v>6.978325807</v>
      </c>
      <c r="O1735">
        <v>66.092498570000004</v>
      </c>
      <c r="P1735">
        <v>3.120985621</v>
      </c>
      <c r="Q1735">
        <v>27.66246056</v>
      </c>
    </row>
    <row r="1736" spans="1:17">
      <c r="A1736" t="s">
        <v>11622</v>
      </c>
      <c r="B1736" s="14" t="s">
        <v>8325</v>
      </c>
      <c r="C1736">
        <v>3.6109122450000002</v>
      </c>
      <c r="D1736">
        <v>2.7155788850000002</v>
      </c>
      <c r="E1736">
        <v>3.3462119019999998</v>
      </c>
      <c r="F1736">
        <v>2.496381746</v>
      </c>
      <c r="G1736">
        <v>2.2972414290000001</v>
      </c>
      <c r="H1736">
        <v>1.8612176149999999</v>
      </c>
      <c r="I1736">
        <v>2.4943566480000001</v>
      </c>
      <c r="J1736">
        <v>11.058438519999999</v>
      </c>
      <c r="K1736">
        <v>3.2330711700000001</v>
      </c>
      <c r="L1736">
        <v>3.9627486580000002</v>
      </c>
      <c r="M1736">
        <v>2.7360449830000002</v>
      </c>
      <c r="N1736">
        <v>3.162724329</v>
      </c>
      <c r="O1736">
        <v>2.4204514659999998</v>
      </c>
      <c r="P1736">
        <v>3.2219944869999999</v>
      </c>
      <c r="Q1736">
        <v>5.1604825390000002</v>
      </c>
    </row>
    <row r="1737" spans="1:17">
      <c r="A1737" t="s">
        <v>11623</v>
      </c>
      <c r="B1737" s="14" t="s">
        <v>11624</v>
      </c>
      <c r="C1737">
        <v>12.568784020000001</v>
      </c>
      <c r="D1737">
        <v>1.5910894280000001</v>
      </c>
      <c r="E1737">
        <v>0.573071204</v>
      </c>
      <c r="F1737">
        <v>0.97763235599999998</v>
      </c>
      <c r="G1737">
        <v>0</v>
      </c>
      <c r="H1737">
        <v>0.68958668000000001</v>
      </c>
      <c r="I1737">
        <v>2.6184719790000002</v>
      </c>
      <c r="J1737">
        <v>4.0971844690000001</v>
      </c>
      <c r="K1737">
        <v>3.2581860420000002</v>
      </c>
      <c r="L1737">
        <v>5.6726303260000002</v>
      </c>
      <c r="M1737">
        <v>0</v>
      </c>
      <c r="N1737">
        <v>1.328038641</v>
      </c>
      <c r="O1737">
        <v>19.885221309999999</v>
      </c>
      <c r="P1737">
        <v>2.1551039699999999</v>
      </c>
      <c r="Q1737">
        <v>6.1715622210000003</v>
      </c>
    </row>
    <row r="1738" spans="1:17">
      <c r="A1738" t="s">
        <v>11625</v>
      </c>
      <c r="B1738" s="14" t="s">
        <v>7537</v>
      </c>
      <c r="C1738">
        <v>0.91406447999999996</v>
      </c>
      <c r="D1738">
        <v>1.2959736820000001</v>
      </c>
      <c r="E1738">
        <v>1.3225370569999999</v>
      </c>
      <c r="F1738">
        <v>1.393526421</v>
      </c>
      <c r="G1738">
        <v>0.97861932799999996</v>
      </c>
      <c r="H1738">
        <v>0.35105120899999998</v>
      </c>
      <c r="I1738">
        <v>0.79979887800000005</v>
      </c>
      <c r="J1738">
        <v>2.2248249740000001</v>
      </c>
      <c r="K1738">
        <v>0.74639720099999995</v>
      </c>
      <c r="L1738">
        <v>1.501652472</v>
      </c>
      <c r="M1738">
        <v>0.35091785399999997</v>
      </c>
      <c r="N1738">
        <v>0.81128522599999997</v>
      </c>
      <c r="O1738">
        <v>0.60738391800000002</v>
      </c>
      <c r="P1738">
        <v>0.71312094599999998</v>
      </c>
      <c r="Q1738">
        <v>0.50268590000000002</v>
      </c>
    </row>
    <row r="1739" spans="1:17">
      <c r="A1739" t="s">
        <v>11626</v>
      </c>
      <c r="B1739" s="14" t="s">
        <v>987</v>
      </c>
      <c r="C1739">
        <v>2.525382606</v>
      </c>
      <c r="D1739">
        <v>1.974553427</v>
      </c>
      <c r="E1739">
        <v>1.201113267</v>
      </c>
      <c r="F1739">
        <v>1.2334696000000001</v>
      </c>
      <c r="G1739">
        <v>1.3082589250000001</v>
      </c>
      <c r="H1739">
        <v>0.74167775999999996</v>
      </c>
      <c r="I1739">
        <v>0.86654468399999995</v>
      </c>
      <c r="J1739">
        <v>3.257933054</v>
      </c>
      <c r="K1739">
        <v>2.2912783139999999</v>
      </c>
      <c r="L1739">
        <v>5.3502290339999998</v>
      </c>
      <c r="M1739">
        <v>0.855456942</v>
      </c>
      <c r="N1739">
        <v>1.721354641</v>
      </c>
      <c r="O1739">
        <v>1.9742162160000001</v>
      </c>
      <c r="P1739">
        <v>2.9642369799999999</v>
      </c>
      <c r="Q1739">
        <v>3.3699393710000001</v>
      </c>
    </row>
    <row r="1740" spans="1:17">
      <c r="A1740" t="s">
        <v>11627</v>
      </c>
      <c r="B1740" s="14" t="s">
        <v>11628</v>
      </c>
      <c r="C1740">
        <v>6.7332771520000003</v>
      </c>
      <c r="D1740">
        <v>1.4916463390000001</v>
      </c>
      <c r="E1740">
        <v>3.5816950259999998</v>
      </c>
      <c r="F1740">
        <v>4.8881617789999998</v>
      </c>
      <c r="G1740">
        <v>4.2632734379999997</v>
      </c>
      <c r="H1740">
        <v>12.067766900000001</v>
      </c>
      <c r="I1740">
        <v>0</v>
      </c>
      <c r="J1740">
        <v>8.8203276759999998</v>
      </c>
      <c r="K1740">
        <v>2.0363662759999999</v>
      </c>
      <c r="L1740">
        <v>8.5089454880000002</v>
      </c>
      <c r="M1740">
        <v>8.6165590549999997</v>
      </c>
      <c r="N1740">
        <v>1.1066988680000001</v>
      </c>
      <c r="O1740">
        <v>0</v>
      </c>
      <c r="P1740">
        <v>5.387759924</v>
      </c>
      <c r="Q1740">
        <v>10.800233889999999</v>
      </c>
    </row>
    <row r="1741" spans="1:17">
      <c r="A1741" t="s">
        <v>11627</v>
      </c>
      <c r="B1741" s="14" t="s">
        <v>7603</v>
      </c>
      <c r="C1741">
        <v>37.614360410000003</v>
      </c>
      <c r="D1741">
        <v>4.1664201350000001</v>
      </c>
      <c r="E1741">
        <v>5.7524604750000004</v>
      </c>
      <c r="F1741">
        <v>5.8667216800000004</v>
      </c>
      <c r="G1741">
        <v>2.7063733399999998</v>
      </c>
      <c r="H1741">
        <v>11.43640907</v>
      </c>
      <c r="I1741">
        <v>6.856719794</v>
      </c>
      <c r="J1741">
        <v>7.0532387070000002</v>
      </c>
      <c r="K1741">
        <v>4.6214308659999999</v>
      </c>
      <c r="L1741">
        <v>17.825191310000001</v>
      </c>
      <c r="M1741">
        <v>3.008438076</v>
      </c>
      <c r="N1741">
        <v>8.2109915979999997</v>
      </c>
      <c r="O1741">
        <v>16.489263210000001</v>
      </c>
      <c r="P1741">
        <v>6.7014736810000004</v>
      </c>
      <c r="Q1741">
        <v>12.38996742</v>
      </c>
    </row>
    <row r="1742" spans="1:17">
      <c r="A1742" t="e">
        <v>#N/A</v>
      </c>
      <c r="B1742" s="14" t="s">
        <v>11629</v>
      </c>
      <c r="C1742">
        <v>19.783201529999999</v>
      </c>
      <c r="D1742">
        <v>1.6434905769999999</v>
      </c>
      <c r="E1742">
        <v>0.52617316199999997</v>
      </c>
      <c r="F1742">
        <v>1.3464397720000001</v>
      </c>
      <c r="G1742">
        <v>0</v>
      </c>
      <c r="H1742">
        <v>3.7989206310000001</v>
      </c>
      <c r="I1742">
        <v>0</v>
      </c>
      <c r="J1742">
        <v>0.31349049499999998</v>
      </c>
      <c r="K1742">
        <v>0.56091526199999997</v>
      </c>
      <c r="L1742">
        <v>1.5625209280000001</v>
      </c>
      <c r="M1742">
        <v>4.7468469049999999</v>
      </c>
      <c r="N1742">
        <v>0.15241960500000001</v>
      </c>
      <c r="O1742">
        <v>9.5853911099999998</v>
      </c>
      <c r="P1742">
        <v>0.55652011199999996</v>
      </c>
      <c r="Q1742">
        <v>0.84997563499999995</v>
      </c>
    </row>
    <row r="1743" spans="1:17">
      <c r="A1743" t="s">
        <v>11630</v>
      </c>
      <c r="B1743" s="14" t="s">
        <v>2249</v>
      </c>
      <c r="C1743">
        <v>10.2484439</v>
      </c>
      <c r="D1743">
        <v>1.6817581269999999</v>
      </c>
      <c r="E1743">
        <v>1.897947217</v>
      </c>
      <c r="F1743">
        <v>3.6683677320000001</v>
      </c>
      <c r="G1743">
        <v>1.2453546069999999</v>
      </c>
      <c r="H1743">
        <v>0.437329788</v>
      </c>
      <c r="I1743">
        <v>1.6606118249999999</v>
      </c>
      <c r="J1743">
        <v>6.1591661950000001</v>
      </c>
      <c r="K1743">
        <v>3.2716619950000001</v>
      </c>
      <c r="L1743">
        <v>9.1137479859999999</v>
      </c>
      <c r="M1743">
        <v>0.72860609700000001</v>
      </c>
      <c r="N1743">
        <v>3.6496650150000001</v>
      </c>
      <c r="O1743">
        <v>4.2036772989999998</v>
      </c>
      <c r="P1743">
        <v>2.6765480140000002</v>
      </c>
      <c r="Q1743">
        <v>1.8265101429999999</v>
      </c>
    </row>
    <row r="1744" spans="1:17">
      <c r="A1744" t="s">
        <v>11631</v>
      </c>
      <c r="B1744" s="14" t="s">
        <v>6260</v>
      </c>
      <c r="C1744">
        <v>2.189683627</v>
      </c>
      <c r="D1744">
        <v>0.58210588799999996</v>
      </c>
      <c r="E1744">
        <v>0.58238943499999996</v>
      </c>
      <c r="F1744">
        <v>0.23844691600000001</v>
      </c>
      <c r="G1744">
        <v>0.22687042700000001</v>
      </c>
      <c r="H1744">
        <v>8.4095936999999996E-2</v>
      </c>
      <c r="I1744">
        <v>4.4705619160000003</v>
      </c>
      <c r="J1744">
        <v>3.1089746649999999</v>
      </c>
      <c r="K1744">
        <v>1.3906891640000001</v>
      </c>
      <c r="L1744">
        <v>2.4904230699999998</v>
      </c>
      <c r="M1744">
        <v>5.0438394469999999</v>
      </c>
      <c r="N1744">
        <v>0.75579434899999998</v>
      </c>
      <c r="O1744">
        <v>2.1825242899999999</v>
      </c>
      <c r="P1744">
        <v>0.88700925600000002</v>
      </c>
      <c r="Q1744">
        <v>0.45157772400000001</v>
      </c>
    </row>
    <row r="1745" spans="1:17">
      <c r="A1745" t="s">
        <v>11632</v>
      </c>
      <c r="B1745" s="14" t="s">
        <v>5152</v>
      </c>
      <c r="C1745">
        <v>1.9359546780000001</v>
      </c>
      <c r="D1745">
        <v>2.2613608539999999</v>
      </c>
      <c r="E1745">
        <v>2.097068573</v>
      </c>
      <c r="F1745">
        <v>1.9045394870000001</v>
      </c>
      <c r="G1745">
        <v>1.747493674</v>
      </c>
      <c r="H1745">
        <v>0.81110557699999997</v>
      </c>
      <c r="I1745">
        <v>2.5665823790000002</v>
      </c>
      <c r="J1745">
        <v>4.8191899149999999</v>
      </c>
      <c r="K1745">
        <v>3.1536991470000002</v>
      </c>
      <c r="L1745">
        <v>5.7826259279999999</v>
      </c>
      <c r="M1745">
        <v>2.026993649</v>
      </c>
      <c r="N1745">
        <v>2.668528529</v>
      </c>
      <c r="O1745">
        <v>0.87710224000000003</v>
      </c>
      <c r="P1745">
        <v>2.178409217</v>
      </c>
      <c r="Q1745">
        <v>2.2987195319999998</v>
      </c>
    </row>
    <row r="1746" spans="1:17">
      <c r="A1746" t="s">
        <v>11633</v>
      </c>
      <c r="B1746" s="14" t="s">
        <v>5153</v>
      </c>
      <c r="C1746">
        <v>8.7667030290000003</v>
      </c>
      <c r="D1746">
        <v>3.8148751449999998</v>
      </c>
      <c r="E1746">
        <v>4.2192252750000003</v>
      </c>
      <c r="F1746">
        <v>2.6991744980000001</v>
      </c>
      <c r="G1746">
        <v>3.604394112</v>
      </c>
      <c r="H1746">
        <v>1.883859492</v>
      </c>
      <c r="I1746">
        <v>4.413749836</v>
      </c>
      <c r="J1746">
        <v>8.3087260930000006</v>
      </c>
      <c r="K1746">
        <v>7.5279165749999999</v>
      </c>
      <c r="L1746">
        <v>6.3306382409999999</v>
      </c>
      <c r="M1746">
        <v>2.2036789899999998</v>
      </c>
      <c r="N1746">
        <v>4.0911779209999999</v>
      </c>
      <c r="O1746">
        <v>3.0051459039999999</v>
      </c>
      <c r="P1746">
        <v>2.0668737840000002</v>
      </c>
      <c r="Q1746">
        <v>3.4437223619999999</v>
      </c>
    </row>
    <row r="1747" spans="1:17">
      <c r="A1747" t="s">
        <v>11634</v>
      </c>
      <c r="B1747" s="14" t="s">
        <v>2154</v>
      </c>
      <c r="C1747">
        <v>9.5189119079999998</v>
      </c>
      <c r="D1747">
        <v>0.37849497300000001</v>
      </c>
      <c r="E1747">
        <v>0.519331667</v>
      </c>
      <c r="F1747">
        <v>0.36545654</v>
      </c>
      <c r="G1747">
        <v>0.80079539700000002</v>
      </c>
      <c r="H1747">
        <v>0.18747628399999999</v>
      </c>
      <c r="I1747">
        <v>2.847510899</v>
      </c>
      <c r="J1747">
        <v>0.92824313199999997</v>
      </c>
      <c r="K1747">
        <v>1.5501417040000001</v>
      </c>
      <c r="L1747">
        <v>2.7759680320000002</v>
      </c>
      <c r="M1747">
        <v>2.8110760039999998</v>
      </c>
      <c r="N1747">
        <v>1.3238525459999999</v>
      </c>
      <c r="O1747">
        <v>5.1358402549999997</v>
      </c>
      <c r="P1747">
        <v>0.219713614</v>
      </c>
      <c r="Q1747">
        <v>1.006708731</v>
      </c>
    </row>
    <row r="1748" spans="1:17">
      <c r="A1748" t="s">
        <v>11635</v>
      </c>
      <c r="B1748" s="14" t="s">
        <v>11636</v>
      </c>
      <c r="C1748">
        <v>0</v>
      </c>
      <c r="D1748">
        <v>0</v>
      </c>
      <c r="E1748">
        <v>0.74466879600000002</v>
      </c>
      <c r="F1748">
        <v>0</v>
      </c>
      <c r="G1748">
        <v>0</v>
      </c>
      <c r="H1748">
        <v>1.3441096299999999</v>
      </c>
      <c r="I1748">
        <v>5.1038013150000001</v>
      </c>
      <c r="J1748">
        <v>0.44366875099999997</v>
      </c>
      <c r="K1748">
        <v>0</v>
      </c>
      <c r="L1748">
        <v>0</v>
      </c>
      <c r="M1748">
        <v>0</v>
      </c>
      <c r="N1748">
        <v>1.7256999289999999</v>
      </c>
      <c r="O1748">
        <v>7.7518659339999996</v>
      </c>
      <c r="P1748">
        <v>0.52507829800000005</v>
      </c>
      <c r="Q1748">
        <v>0</v>
      </c>
    </row>
    <row r="1749" spans="1:17">
      <c r="A1749" t="s">
        <v>11635</v>
      </c>
      <c r="B1749" s="14" t="s">
        <v>6212</v>
      </c>
      <c r="C1749">
        <v>6.3189557220000001</v>
      </c>
      <c r="D1749">
        <v>1.1063411809999999</v>
      </c>
      <c r="E1749">
        <v>0.45540209199999998</v>
      </c>
      <c r="F1749">
        <v>0.277462292</v>
      </c>
      <c r="G1749">
        <v>0.38718771600000002</v>
      </c>
      <c r="H1749">
        <v>0.93941719499999998</v>
      </c>
      <c r="I1749">
        <v>2.0808192920000002</v>
      </c>
      <c r="J1749">
        <v>0.32300661800000002</v>
      </c>
      <c r="K1749">
        <v>1.2945902090000001</v>
      </c>
      <c r="L1749">
        <v>2.189534509</v>
      </c>
      <c r="M1749">
        <v>0.978187849</v>
      </c>
      <c r="N1749">
        <v>0.226146758</v>
      </c>
      <c r="O1749">
        <v>2.0317081990000001</v>
      </c>
      <c r="P1749">
        <v>0.79513337500000003</v>
      </c>
      <c r="Q1749">
        <v>1.68149178</v>
      </c>
    </row>
    <row r="1750" spans="1:17">
      <c r="A1750" t="s">
        <v>11637</v>
      </c>
      <c r="B1750" s="14" t="s">
        <v>4556</v>
      </c>
      <c r="C1750">
        <v>6.3049516329999999</v>
      </c>
      <c r="D1750">
        <v>2.2348126320000001</v>
      </c>
      <c r="E1750">
        <v>1.5930796199999999</v>
      </c>
      <c r="F1750">
        <v>1.373163004</v>
      </c>
      <c r="G1750">
        <v>1.442589957</v>
      </c>
      <c r="H1750">
        <v>4.1770002320000001</v>
      </c>
      <c r="I1750">
        <v>2.2986586080000002</v>
      </c>
      <c r="J1750">
        <v>0.75931705400000005</v>
      </c>
      <c r="K1750">
        <v>3.9328295259999999</v>
      </c>
      <c r="L1750">
        <v>4.8801941810000002</v>
      </c>
      <c r="M1750">
        <v>2.1179633710000001</v>
      </c>
      <c r="N1750">
        <v>0.66064008699999999</v>
      </c>
      <c r="O1750">
        <v>13.79062867</v>
      </c>
      <c r="P1750">
        <v>1.9155337290000001</v>
      </c>
      <c r="Q1750">
        <v>3.1423145049999999</v>
      </c>
    </row>
    <row r="1751" spans="1:17">
      <c r="A1751" t="s">
        <v>11638</v>
      </c>
      <c r="B1751" s="14" t="s">
        <v>6191</v>
      </c>
      <c r="C1751">
        <v>1.8996059430000001</v>
      </c>
      <c r="D1751">
        <v>0.58915684899999998</v>
      </c>
      <c r="E1751">
        <v>0.76796110500000003</v>
      </c>
      <c r="F1751">
        <v>0.72400556299999996</v>
      </c>
      <c r="G1751">
        <v>0.32802639099999997</v>
      </c>
      <c r="H1751">
        <v>1.896839165</v>
      </c>
      <c r="I1751">
        <v>1.1080930179999999</v>
      </c>
      <c r="J1751">
        <v>0.38530202499999999</v>
      </c>
      <c r="K1751">
        <v>1.37880918</v>
      </c>
      <c r="L1751">
        <v>0.72016833899999999</v>
      </c>
      <c r="M1751">
        <v>1.458552775</v>
      </c>
      <c r="N1751">
        <v>0.70250434100000003</v>
      </c>
      <c r="O1751">
        <v>2.1037722639999998</v>
      </c>
      <c r="P1751">
        <v>1.0830041800000001</v>
      </c>
      <c r="Q1751">
        <v>1.0446802660000001</v>
      </c>
    </row>
    <row r="1752" spans="1:17">
      <c r="A1752" t="s">
        <v>11639</v>
      </c>
      <c r="B1752" s="14" t="s">
        <v>6184</v>
      </c>
      <c r="C1752">
        <v>10.75584269</v>
      </c>
      <c r="D1752">
        <v>2.4936062360000002</v>
      </c>
      <c r="E1752">
        <v>1.383793984</v>
      </c>
      <c r="F1752">
        <v>1.225741355</v>
      </c>
      <c r="G1752">
        <v>1.7709451469999999</v>
      </c>
      <c r="H1752">
        <v>0.48032991000000003</v>
      </c>
      <c r="I1752">
        <v>6.2012267950000002</v>
      </c>
      <c r="J1752">
        <v>2.0294284739999999</v>
      </c>
      <c r="K1752">
        <v>3.8581185410000001</v>
      </c>
      <c r="L1752">
        <v>4.5834578160000001</v>
      </c>
      <c r="M1752">
        <v>11.043391250000001</v>
      </c>
      <c r="N1752">
        <v>1.1408852039999999</v>
      </c>
      <c r="O1752">
        <v>9.6957014860000008</v>
      </c>
      <c r="P1752">
        <v>1.6137173119999999</v>
      </c>
      <c r="Q1752">
        <v>1.891466071</v>
      </c>
    </row>
    <row r="1753" spans="1:17">
      <c r="A1753" t="s">
        <v>11640</v>
      </c>
      <c r="B1753" s="14" t="s">
        <v>3494</v>
      </c>
      <c r="C1753">
        <v>4.8585215530000001</v>
      </c>
      <c r="D1753">
        <v>3.518755466</v>
      </c>
      <c r="E1753">
        <v>2.9224038330000002</v>
      </c>
      <c r="F1753">
        <v>3.6628035780000001</v>
      </c>
      <c r="G1753">
        <v>2.742805288</v>
      </c>
      <c r="H1753">
        <v>1.650639609</v>
      </c>
      <c r="I1753">
        <v>4.6326811939999999</v>
      </c>
      <c r="J1753">
        <v>5.1168457619999996</v>
      </c>
      <c r="K1753">
        <v>3.5604159690000001</v>
      </c>
      <c r="L1753">
        <v>4.014476846</v>
      </c>
      <c r="M1753">
        <v>3.2282854740000002</v>
      </c>
      <c r="N1753">
        <v>3.0637030190000001</v>
      </c>
      <c r="O1753">
        <v>6.2085080110000002</v>
      </c>
      <c r="P1753">
        <v>6.2519956219999999</v>
      </c>
      <c r="Q1753">
        <v>4.3675671109999996</v>
      </c>
    </row>
    <row r="1754" spans="1:17">
      <c r="A1754" t="s">
        <v>11641</v>
      </c>
      <c r="B1754" s="14" t="s">
        <v>5275</v>
      </c>
      <c r="C1754">
        <v>1.3446457700000001</v>
      </c>
      <c r="D1754">
        <v>1.638362334</v>
      </c>
      <c r="E1754">
        <v>0.518570741</v>
      </c>
      <c r="F1754">
        <v>0.77788817899999996</v>
      </c>
      <c r="G1754">
        <v>0.55146349699999997</v>
      </c>
      <c r="H1754">
        <v>1.4201500199999999</v>
      </c>
      <c r="I1754">
        <v>0.98046162800000003</v>
      </c>
      <c r="J1754">
        <v>0.83099861399999997</v>
      </c>
      <c r="K1754">
        <v>1.9824941519999999</v>
      </c>
      <c r="L1754">
        <v>2.1240618229999999</v>
      </c>
      <c r="M1754">
        <v>0</v>
      </c>
      <c r="N1754">
        <v>0.97382293499999995</v>
      </c>
      <c r="O1754">
        <v>1.4891659429999999</v>
      </c>
      <c r="P1754">
        <v>1.210436906</v>
      </c>
      <c r="Q1754">
        <v>1.6176174480000001</v>
      </c>
    </row>
    <row r="1755" spans="1:17">
      <c r="A1755" t="s">
        <v>11642</v>
      </c>
      <c r="B1755" s="14" t="s">
        <v>609</v>
      </c>
      <c r="C1755">
        <v>3.7653146519999998</v>
      </c>
      <c r="D1755">
        <v>1.4299598899999999</v>
      </c>
      <c r="E1755">
        <v>0.98715293699999995</v>
      </c>
      <c r="F1755">
        <v>1.1531986999999999</v>
      </c>
      <c r="G1755">
        <v>1.3236201359999999</v>
      </c>
      <c r="H1755">
        <v>3.6152216039999998</v>
      </c>
      <c r="I1755">
        <v>0.98054144399999998</v>
      </c>
      <c r="J1755">
        <v>1.55132369</v>
      </c>
      <c r="K1755">
        <v>1.830143576</v>
      </c>
      <c r="L1755">
        <v>5.2681021450000003</v>
      </c>
      <c r="M1755">
        <v>1.0325280800000001</v>
      </c>
      <c r="N1755">
        <v>0.74596765099999995</v>
      </c>
      <c r="O1755">
        <v>1.489287171</v>
      </c>
      <c r="P1755">
        <v>0.68597008500000001</v>
      </c>
      <c r="Q1755">
        <v>1.294199307</v>
      </c>
    </row>
    <row r="1756" spans="1:17">
      <c r="A1756" t="s">
        <v>11643</v>
      </c>
      <c r="B1756" s="14" t="s">
        <v>5933</v>
      </c>
      <c r="C1756">
        <v>6.7700710160000002</v>
      </c>
      <c r="D1756">
        <v>5.8117149709999998</v>
      </c>
      <c r="E1756">
        <v>6.9549471450000002</v>
      </c>
      <c r="F1756">
        <v>6.2203861979999999</v>
      </c>
      <c r="G1756">
        <v>5.5165233410000001</v>
      </c>
      <c r="H1756">
        <v>11.37535404</v>
      </c>
      <c r="I1756">
        <v>5.8620504860000002</v>
      </c>
      <c r="J1756">
        <v>3.5134382980000001</v>
      </c>
      <c r="K1756">
        <v>5.2786953670000001</v>
      </c>
      <c r="L1756">
        <v>7.4860121509999997</v>
      </c>
      <c r="M1756">
        <v>2.030541581</v>
      </c>
      <c r="N1756">
        <v>2.6862393619999998</v>
      </c>
      <c r="O1756">
        <v>3.280246548</v>
      </c>
      <c r="P1756">
        <v>2.4123474250000001</v>
      </c>
      <c r="Q1756">
        <v>5.2357105730000004</v>
      </c>
    </row>
    <row r="1757" spans="1:17">
      <c r="A1757" t="s">
        <v>11644</v>
      </c>
      <c r="B1757" s="14" t="s">
        <v>4911</v>
      </c>
      <c r="C1757">
        <v>8.3376047379999996</v>
      </c>
      <c r="D1757">
        <v>0.58240586999999999</v>
      </c>
      <c r="E1757">
        <v>0.231743963</v>
      </c>
      <c r="F1757">
        <v>0.27605933700000002</v>
      </c>
      <c r="G1757">
        <v>0.27238480999999998</v>
      </c>
      <c r="H1757">
        <v>0.44714014400000002</v>
      </c>
      <c r="I1757">
        <v>1.9717122579999999</v>
      </c>
      <c r="J1757">
        <v>0.55228609200000001</v>
      </c>
      <c r="K1757">
        <v>1.14152071</v>
      </c>
      <c r="L1757">
        <v>2.7052813229999999</v>
      </c>
      <c r="M1757">
        <v>2.1627594569999999</v>
      </c>
      <c r="N1757">
        <v>0.41667272700000002</v>
      </c>
      <c r="O1757">
        <v>14.848813399999999</v>
      </c>
      <c r="P1757">
        <v>0.44514186</v>
      </c>
      <c r="Q1757">
        <v>12.70232777</v>
      </c>
    </row>
    <row r="1758" spans="1:17">
      <c r="A1758" t="s">
        <v>11645</v>
      </c>
      <c r="B1758" s="14" t="s">
        <v>7628</v>
      </c>
      <c r="C1758">
        <v>3.5989048540000002</v>
      </c>
      <c r="D1758">
        <v>0.99659740900000005</v>
      </c>
      <c r="E1758">
        <v>0.60622637700000004</v>
      </c>
      <c r="F1758">
        <v>0.77564513300000004</v>
      </c>
      <c r="G1758">
        <v>0.46609763100000001</v>
      </c>
      <c r="H1758">
        <v>0.115181508</v>
      </c>
      <c r="I1758">
        <v>0.87472556999999995</v>
      </c>
      <c r="J1758">
        <v>1.558801321</v>
      </c>
      <c r="K1758">
        <v>1.904749284</v>
      </c>
      <c r="L1758">
        <v>2.4634952320000001</v>
      </c>
      <c r="M1758">
        <v>1.727066303</v>
      </c>
      <c r="N1758">
        <v>0.85031764799999998</v>
      </c>
      <c r="O1758">
        <v>0.99642721199999995</v>
      </c>
      <c r="P1758">
        <v>1.4398661230000001</v>
      </c>
      <c r="Q1758">
        <v>1.4431685080000001</v>
      </c>
    </row>
    <row r="1759" spans="1:17">
      <c r="A1759" t="s">
        <v>11646</v>
      </c>
      <c r="B1759" s="14" t="s">
        <v>2510</v>
      </c>
      <c r="C1759">
        <v>37.54312109</v>
      </c>
      <c r="D1759">
        <v>0.43773991400000001</v>
      </c>
      <c r="E1759">
        <v>0.910942531</v>
      </c>
      <c r="F1759">
        <v>0.62758695900000006</v>
      </c>
      <c r="G1759">
        <v>1.080499053</v>
      </c>
      <c r="H1759">
        <v>0.88535450900000001</v>
      </c>
      <c r="I1759">
        <v>3.842096046</v>
      </c>
      <c r="J1759">
        <v>1.962190506</v>
      </c>
      <c r="K1759">
        <v>5.5277438630000004</v>
      </c>
      <c r="L1759">
        <v>6.2426075350000003</v>
      </c>
      <c r="M1759">
        <v>12.64311695</v>
      </c>
      <c r="N1759">
        <v>1.786250804</v>
      </c>
      <c r="O1759">
        <v>20.05965308</v>
      </c>
      <c r="P1759">
        <v>1.3834598849999999</v>
      </c>
      <c r="Q1759">
        <v>7.6972275229999996</v>
      </c>
    </row>
    <row r="1760" spans="1:17">
      <c r="A1760" t="s">
        <v>11647</v>
      </c>
      <c r="B1760" s="14" t="s">
        <v>938</v>
      </c>
      <c r="C1760">
        <v>9.8466244970000005</v>
      </c>
      <c r="D1760">
        <v>2.0637636490000002</v>
      </c>
      <c r="E1760">
        <v>1.8409973820000001</v>
      </c>
      <c r="F1760">
        <v>1.459537251</v>
      </c>
      <c r="G1760">
        <v>1.7186601260000001</v>
      </c>
      <c r="H1760">
        <v>1.060084408</v>
      </c>
      <c r="I1760">
        <v>4.7994100800000004</v>
      </c>
      <c r="J1760">
        <v>3.573187227</v>
      </c>
      <c r="K1760">
        <v>4.1899937459999999</v>
      </c>
      <c r="L1760">
        <v>5.3160858229999999</v>
      </c>
      <c r="M1760">
        <v>4.9417848979999999</v>
      </c>
      <c r="N1760">
        <v>2.2116907440000002</v>
      </c>
      <c r="O1760">
        <v>6.1725976170000001</v>
      </c>
      <c r="P1760">
        <v>1.9790322520000001</v>
      </c>
      <c r="Q1760">
        <v>4.0503851800000001</v>
      </c>
    </row>
    <row r="1761" spans="1:17">
      <c r="A1761" t="e">
        <v>#N/A</v>
      </c>
      <c r="B1761" s="14" t="s">
        <v>11648</v>
      </c>
      <c r="C1761">
        <v>174.65372790000001</v>
      </c>
      <c r="D1761">
        <v>0.76239701800000004</v>
      </c>
      <c r="E1761">
        <v>0.549193237</v>
      </c>
      <c r="F1761">
        <v>0.23422441899999999</v>
      </c>
      <c r="G1761">
        <v>0.29713724000000002</v>
      </c>
      <c r="H1761">
        <v>0</v>
      </c>
      <c r="I1761">
        <v>65.243593480000001</v>
      </c>
      <c r="J1761">
        <v>0.98161711200000001</v>
      </c>
      <c r="K1761">
        <v>40.20126423</v>
      </c>
      <c r="L1761">
        <v>55.449961430000002</v>
      </c>
      <c r="M1761">
        <v>62.757271780000004</v>
      </c>
      <c r="N1761">
        <v>1.909055546</v>
      </c>
      <c r="O1761">
        <v>85.755016900000001</v>
      </c>
      <c r="P1761">
        <v>0.64540874100000001</v>
      </c>
      <c r="Q1761">
        <v>37.852248289999999</v>
      </c>
    </row>
    <row r="1762" spans="1:17">
      <c r="A1762" t="s">
        <v>11649</v>
      </c>
      <c r="B1762" s="14" t="s">
        <v>3536</v>
      </c>
      <c r="C1762">
        <v>15.697615040000001</v>
      </c>
      <c r="D1762">
        <v>1.7977920940000001</v>
      </c>
      <c r="E1762">
        <v>1.4563758739999999</v>
      </c>
      <c r="F1762">
        <v>1.22179788</v>
      </c>
      <c r="G1762">
        <v>1.36595841</v>
      </c>
      <c r="H1762">
        <v>1.275009909</v>
      </c>
      <c r="I1762">
        <v>1.7931179690000001</v>
      </c>
      <c r="J1762">
        <v>3.2837475980000002</v>
      </c>
      <c r="K1762">
        <v>4.85284111</v>
      </c>
      <c r="L1762">
        <v>7.1735466069999996</v>
      </c>
      <c r="M1762">
        <v>4.012395304</v>
      </c>
      <c r="N1762">
        <v>2.4554743829999999</v>
      </c>
      <c r="O1762">
        <v>4.8114499359999998</v>
      </c>
      <c r="P1762">
        <v>1.420462906</v>
      </c>
      <c r="Q1762">
        <v>2.4512298540000002</v>
      </c>
    </row>
    <row r="1763" spans="1:17">
      <c r="A1763" t="e">
        <v>#N/A</v>
      </c>
      <c r="B1763" s="14" t="s">
        <v>11650</v>
      </c>
      <c r="C1763">
        <v>393.4944107</v>
      </c>
      <c r="D1763">
        <v>6.9047277070000002</v>
      </c>
      <c r="E1763">
        <v>9.9476510909999991</v>
      </c>
      <c r="F1763">
        <v>5.3031943830000001</v>
      </c>
      <c r="G1763">
        <v>4.0365813680000002</v>
      </c>
      <c r="H1763">
        <v>14.96272984</v>
      </c>
      <c r="I1763">
        <v>170.4477043</v>
      </c>
      <c r="J1763">
        <v>30.127619549999999</v>
      </c>
      <c r="K1763">
        <v>206.78723199999999</v>
      </c>
      <c r="L1763">
        <v>145.24074250000001</v>
      </c>
      <c r="M1763">
        <v>231.8342116</v>
      </c>
      <c r="N1763">
        <v>24.493542860000002</v>
      </c>
      <c r="O1763">
        <v>1152.029661</v>
      </c>
      <c r="P1763">
        <v>12.85946472</v>
      </c>
      <c r="Q1763">
        <v>1352.5036829999999</v>
      </c>
    </row>
    <row r="1764" spans="1:17">
      <c r="A1764" t="e">
        <v>#N/A</v>
      </c>
      <c r="B1764" s="14" t="s">
        <v>11651</v>
      </c>
      <c r="C1764">
        <v>0</v>
      </c>
      <c r="D1764">
        <v>1.0053587049999999</v>
      </c>
      <c r="E1764">
        <v>0.96561448299999997</v>
      </c>
      <c r="F1764">
        <v>1.8532041909999999</v>
      </c>
      <c r="G1764">
        <v>0</v>
      </c>
      <c r="H1764">
        <v>5.2287341659999997</v>
      </c>
      <c r="I1764">
        <v>0</v>
      </c>
      <c r="J1764">
        <v>5.1777605930000004</v>
      </c>
      <c r="K1764">
        <v>2.0587439270000001</v>
      </c>
      <c r="L1764">
        <v>2.867483461</v>
      </c>
      <c r="M1764">
        <v>0</v>
      </c>
      <c r="N1764">
        <v>1.1188603939999999</v>
      </c>
      <c r="O1764">
        <v>0</v>
      </c>
      <c r="P1764">
        <v>1.361741519</v>
      </c>
      <c r="Q1764">
        <v>0</v>
      </c>
    </row>
    <row r="1765" spans="1:17">
      <c r="A1765" t="s">
        <v>11652</v>
      </c>
      <c r="B1765" s="14" t="s">
        <v>11653</v>
      </c>
      <c r="C1765">
        <v>8.3807398979999999</v>
      </c>
      <c r="D1765">
        <v>5.0760630449999997</v>
      </c>
      <c r="E1765">
        <v>9.7223327850000008</v>
      </c>
      <c r="F1765">
        <v>2.7912754550000001</v>
      </c>
      <c r="G1765">
        <v>10.37670982</v>
      </c>
      <c r="H1765">
        <v>9.9641702240000001</v>
      </c>
      <c r="I1765">
        <v>44.076481049999998</v>
      </c>
      <c r="J1765">
        <v>15.61997524</v>
      </c>
      <c r="K1765">
        <v>21.921711569999999</v>
      </c>
      <c r="L1765">
        <v>17.970677330000001</v>
      </c>
      <c r="M1765">
        <v>2.7382502010000001</v>
      </c>
      <c r="N1765">
        <v>3.2641882400000002</v>
      </c>
      <c r="O1765">
        <v>3.0609159739999998</v>
      </c>
      <c r="P1765">
        <v>3.156817883</v>
      </c>
      <c r="Q1765">
        <v>4.2289590869999998</v>
      </c>
    </row>
    <row r="1766" spans="1:17">
      <c r="A1766" t="s">
        <v>11654</v>
      </c>
      <c r="B1766" s="14" t="s">
        <v>1293</v>
      </c>
      <c r="C1766">
        <v>277.29217510000001</v>
      </c>
      <c r="D1766">
        <v>285.455062</v>
      </c>
      <c r="E1766">
        <v>262.16458890000001</v>
      </c>
      <c r="F1766">
        <v>182.50826470000001</v>
      </c>
      <c r="G1766">
        <v>118.7032468</v>
      </c>
      <c r="H1766">
        <v>56.156771720000002</v>
      </c>
      <c r="I1766">
        <v>772.26130520000004</v>
      </c>
      <c r="J1766">
        <v>645.88075019999997</v>
      </c>
      <c r="K1766">
        <v>303.07972210000003</v>
      </c>
      <c r="L1766">
        <v>249.01067839999999</v>
      </c>
      <c r="M1766">
        <v>567.25451399999997</v>
      </c>
      <c r="N1766">
        <v>692.52402370000004</v>
      </c>
      <c r="O1766">
        <v>526.41392619999999</v>
      </c>
      <c r="P1766">
        <v>733.29961790000004</v>
      </c>
      <c r="Q1766">
        <v>331.88633970000001</v>
      </c>
    </row>
    <row r="1767" spans="1:17">
      <c r="A1767" t="e">
        <v>#N/A</v>
      </c>
      <c r="B1767" s="14" t="s">
        <v>11655</v>
      </c>
      <c r="C1767">
        <v>31.092662059999999</v>
      </c>
      <c r="D1767">
        <v>2.4726389759999998</v>
      </c>
      <c r="E1767">
        <v>2.3466171789999999</v>
      </c>
      <c r="F1767">
        <v>1.5916408369999999</v>
      </c>
      <c r="G1767">
        <v>2.4780557430000001</v>
      </c>
      <c r="H1767">
        <v>3.2659961150000001</v>
      </c>
      <c r="I1767">
        <v>8.1384939890000005</v>
      </c>
      <c r="J1767">
        <v>5.895598272</v>
      </c>
      <c r="K1767">
        <v>8.8006666090000003</v>
      </c>
      <c r="L1767">
        <v>16.287822720000001</v>
      </c>
      <c r="M1767">
        <v>2.040472157</v>
      </c>
      <c r="N1767">
        <v>3.800093409</v>
      </c>
      <c r="O1767">
        <v>6.4748532709999997</v>
      </c>
      <c r="P1767">
        <v>3.26940644</v>
      </c>
      <c r="Q1767">
        <v>4.0190611120000002</v>
      </c>
    </row>
    <row r="1768" spans="1:17">
      <c r="A1768" t="s">
        <v>11656</v>
      </c>
      <c r="B1768" s="14" t="s">
        <v>3415</v>
      </c>
      <c r="C1768">
        <v>173.4655841</v>
      </c>
      <c r="D1768">
        <v>56.140732559999996</v>
      </c>
      <c r="E1768">
        <v>38.140405520000002</v>
      </c>
      <c r="F1768">
        <v>64.264869059999995</v>
      </c>
      <c r="G1768">
        <v>38.936500549999998</v>
      </c>
      <c r="H1768">
        <v>52.389459590000001</v>
      </c>
      <c r="I1768">
        <v>60.344180170000001</v>
      </c>
      <c r="J1768">
        <v>108.2325712</v>
      </c>
      <c r="K1768">
        <v>188.24716269999999</v>
      </c>
      <c r="L1768">
        <v>183.90689990000001</v>
      </c>
      <c r="M1768">
        <v>11.21884281</v>
      </c>
      <c r="N1768">
        <v>50.057997690000001</v>
      </c>
      <c r="O1768">
        <v>77.024979799999997</v>
      </c>
      <c r="P1768">
        <v>64.326773029999998</v>
      </c>
      <c r="Q1768">
        <v>86.05949176</v>
      </c>
    </row>
    <row r="1769" spans="1:17">
      <c r="A1769" t="s">
        <v>11657</v>
      </c>
      <c r="B1769" s="14" t="s">
        <v>6683</v>
      </c>
      <c r="C1769">
        <v>3.5741287580000001</v>
      </c>
      <c r="D1769">
        <v>4.3188501400000003</v>
      </c>
      <c r="E1769">
        <v>3.0419515270000002</v>
      </c>
      <c r="F1769">
        <v>3.538244561</v>
      </c>
      <c r="G1769">
        <v>2.132094119</v>
      </c>
      <c r="H1769">
        <v>1.4974502249999999</v>
      </c>
      <c r="I1769">
        <v>1.895353439</v>
      </c>
      <c r="J1769">
        <v>6.3433112109999996</v>
      </c>
      <c r="K1769">
        <v>14.44522293</v>
      </c>
      <c r="L1769">
        <v>6.7750218999999996</v>
      </c>
      <c r="M1769">
        <v>1.2474011540000001</v>
      </c>
      <c r="N1769">
        <v>2.4432706710000001</v>
      </c>
      <c r="O1769">
        <v>2.878741716</v>
      </c>
      <c r="P1769">
        <v>5.0698354590000001</v>
      </c>
      <c r="Q1769">
        <v>4.6905815149999999</v>
      </c>
    </row>
    <row r="1770" spans="1:17">
      <c r="A1770" t="s">
        <v>11658</v>
      </c>
      <c r="B1770" s="14" t="s">
        <v>8323</v>
      </c>
      <c r="C1770">
        <v>14.262849770000001</v>
      </c>
      <c r="D1770">
        <v>9.3354736860000003</v>
      </c>
      <c r="E1770">
        <v>3.517595617</v>
      </c>
      <c r="F1770">
        <v>5.2948691170000002</v>
      </c>
      <c r="G1770">
        <v>4.2541469779999996</v>
      </c>
      <c r="H1770">
        <v>5.7267088480000004</v>
      </c>
      <c r="I1770">
        <v>29.308799390000001</v>
      </c>
      <c r="J1770">
        <v>2.0546669020000001</v>
      </c>
      <c r="K1770">
        <v>11.47014474</v>
      </c>
      <c r="L1770">
        <v>11.46993385</v>
      </c>
      <c r="M1770">
        <v>12.44463788</v>
      </c>
      <c r="N1770">
        <v>4.4754415740000004</v>
      </c>
      <c r="O1770">
        <v>21.539721669999999</v>
      </c>
      <c r="P1770">
        <v>11.28300116</v>
      </c>
      <c r="Q1770">
        <v>6.6850516999999998</v>
      </c>
    </row>
    <row r="1771" spans="1:17">
      <c r="A1771" t="s">
        <v>11659</v>
      </c>
      <c r="B1771" s="14" t="s">
        <v>11660</v>
      </c>
      <c r="C1771">
        <v>6.2500398620000004</v>
      </c>
      <c r="D1771">
        <v>4.6762672590000003</v>
      </c>
      <c r="E1771">
        <v>1.6685939590000001</v>
      </c>
      <c r="F1771">
        <v>2.1991144729999998</v>
      </c>
      <c r="G1771">
        <v>1.975258406</v>
      </c>
      <c r="H1771">
        <v>6.4311539010000001</v>
      </c>
      <c r="I1771">
        <v>2.9235366759999999</v>
      </c>
      <c r="J1771">
        <v>1.823830767</v>
      </c>
      <c r="K1771">
        <v>5.670657888</v>
      </c>
      <c r="L1771">
        <v>6.1099833200000004</v>
      </c>
      <c r="M1771">
        <v>2.4899936500000002</v>
      </c>
      <c r="N1771">
        <v>1.511835346</v>
      </c>
      <c r="O1771">
        <v>5.6157863719999996</v>
      </c>
      <c r="P1771">
        <v>5.4669916870000002</v>
      </c>
      <c r="Q1771">
        <v>5.7556602559999996</v>
      </c>
    </row>
    <row r="1772" spans="1:17">
      <c r="A1772" t="s">
        <v>11661</v>
      </c>
      <c r="B1772" s="14" t="s">
        <v>11662</v>
      </c>
      <c r="C1772">
        <v>3.1498042270000002</v>
      </c>
      <c r="D1772">
        <v>7.1329348100000001</v>
      </c>
      <c r="E1772">
        <v>5.5105490929999998</v>
      </c>
      <c r="F1772">
        <v>7.0981908550000004</v>
      </c>
      <c r="G1772">
        <v>5.1973835810000004</v>
      </c>
      <c r="H1772">
        <v>10.484055120000001</v>
      </c>
      <c r="I1772">
        <v>1.531140395</v>
      </c>
      <c r="J1772">
        <v>3.9042850119999999</v>
      </c>
      <c r="K1772">
        <v>4.1279560440000003</v>
      </c>
      <c r="L1772">
        <v>7.076365966</v>
      </c>
      <c r="M1772">
        <v>0</v>
      </c>
      <c r="N1772">
        <v>3.1494023699999998</v>
      </c>
      <c r="O1772">
        <v>2.3255597799999999</v>
      </c>
      <c r="P1772">
        <v>6.8260178700000003</v>
      </c>
      <c r="Q1772">
        <v>6.0146580969999999</v>
      </c>
    </row>
    <row r="1773" spans="1:17">
      <c r="A1773" t="s">
        <v>11663</v>
      </c>
      <c r="B1773" s="14" t="s">
        <v>1823</v>
      </c>
      <c r="C1773">
        <v>8.7079458509999998</v>
      </c>
      <c r="D1773">
        <v>15.28812997</v>
      </c>
      <c r="E1773">
        <v>15.12380323</v>
      </c>
      <c r="F1773">
        <v>24.565782980000002</v>
      </c>
      <c r="G1773">
        <v>22.10437915</v>
      </c>
      <c r="H1773">
        <v>77.337673240000001</v>
      </c>
      <c r="I1773">
        <v>11.746545360000001</v>
      </c>
      <c r="J1773">
        <v>9.5212202779999995</v>
      </c>
      <c r="K1773">
        <v>8.2957504380000007</v>
      </c>
      <c r="L1773">
        <v>4.5393003869999999</v>
      </c>
      <c r="M1773">
        <v>9.1934188339999992</v>
      </c>
      <c r="N1773">
        <v>9.3121388100000004</v>
      </c>
      <c r="O1773">
        <v>8.6794745619999993</v>
      </c>
      <c r="P1773">
        <v>40.892444589999997</v>
      </c>
      <c r="Q1773">
        <v>33.522286309999998</v>
      </c>
    </row>
    <row r="1774" spans="1:17">
      <c r="A1774" t="s">
        <v>11664</v>
      </c>
      <c r="B1774" s="14" t="s">
        <v>4405</v>
      </c>
      <c r="C1774">
        <v>0.37957199600000002</v>
      </c>
      <c r="D1774">
        <v>0.33635162499999999</v>
      </c>
      <c r="E1774">
        <v>0.28267299000000001</v>
      </c>
      <c r="F1774">
        <v>0.46500436000000001</v>
      </c>
      <c r="G1774">
        <v>0.29495240700000003</v>
      </c>
      <c r="H1774">
        <v>0.58310638400000003</v>
      </c>
      <c r="I1774">
        <v>0.83030591300000001</v>
      </c>
      <c r="J1774">
        <v>1.4194953340000001</v>
      </c>
      <c r="K1774">
        <v>0.94706005100000001</v>
      </c>
      <c r="L1774">
        <v>1.319095103</v>
      </c>
      <c r="M1774">
        <v>0.72860609700000001</v>
      </c>
      <c r="N1774">
        <v>0.88902096500000005</v>
      </c>
      <c r="O1774">
        <v>1.26110319</v>
      </c>
      <c r="P1774">
        <v>0.48405655600000003</v>
      </c>
      <c r="Q1774">
        <v>0.52186004100000005</v>
      </c>
    </row>
    <row r="1775" spans="1:17">
      <c r="A1775" t="s">
        <v>11665</v>
      </c>
      <c r="B1775" s="14" t="s">
        <v>1714</v>
      </c>
      <c r="C1775">
        <v>29.745561160000001</v>
      </c>
      <c r="D1775">
        <v>5.7320821659999996</v>
      </c>
      <c r="E1775">
        <v>3.5980691619999998</v>
      </c>
      <c r="F1775">
        <v>6.7944725269999999</v>
      </c>
      <c r="G1775">
        <v>3.940330044</v>
      </c>
      <c r="H1775">
        <v>9.6242758619999993</v>
      </c>
      <c r="I1775">
        <v>1.782679492</v>
      </c>
      <c r="J1775">
        <v>4.2615839119999999</v>
      </c>
      <c r="K1775">
        <v>7.671284107</v>
      </c>
      <c r="L1775">
        <v>23.171869310000002</v>
      </c>
      <c r="M1775">
        <v>1.9554105399999999</v>
      </c>
      <c r="N1775">
        <v>1.3562111429999999</v>
      </c>
      <c r="O1775">
        <v>6.3177516149999997</v>
      </c>
      <c r="P1775">
        <v>9.0783887619999994</v>
      </c>
      <c r="Q1775">
        <v>7.983145607</v>
      </c>
    </row>
    <row r="1776" spans="1:17">
      <c r="A1776" t="s">
        <v>11666</v>
      </c>
      <c r="B1776" s="14" t="s">
        <v>6142</v>
      </c>
      <c r="C1776">
        <v>1.4439661960000001</v>
      </c>
      <c r="D1776">
        <v>2.696189253</v>
      </c>
      <c r="E1776">
        <v>2.3481988569999999</v>
      </c>
      <c r="F1776">
        <v>2.667490881</v>
      </c>
      <c r="G1776">
        <v>1.3535922199999999</v>
      </c>
      <c r="H1776">
        <v>2.059804368</v>
      </c>
      <c r="I1776">
        <v>6.3172925370000002</v>
      </c>
      <c r="J1776">
        <v>13.4412573</v>
      </c>
      <c r="K1776">
        <v>2.9009573519999998</v>
      </c>
      <c r="L1776">
        <v>2.2157826749999998</v>
      </c>
      <c r="M1776">
        <v>2.375794505</v>
      </c>
      <c r="N1776">
        <v>3.5091530519999998</v>
      </c>
      <c r="O1776">
        <v>1.370709561</v>
      </c>
      <c r="P1776">
        <v>6.9015536089999996</v>
      </c>
      <c r="Q1776">
        <v>3.403299047</v>
      </c>
    </row>
    <row r="1777" spans="1:17">
      <c r="A1777" t="s">
        <v>11667</v>
      </c>
      <c r="B1777" s="14" t="s">
        <v>4716</v>
      </c>
      <c r="C1777">
        <v>4.5353315409999997</v>
      </c>
      <c r="D1777">
        <v>16.448829289999999</v>
      </c>
      <c r="E1777">
        <v>7.8854981300000002</v>
      </c>
      <c r="F1777">
        <v>12.840819079999999</v>
      </c>
      <c r="G1777">
        <v>10.24829789</v>
      </c>
      <c r="H1777">
        <v>7.3156340269999998</v>
      </c>
      <c r="I1777">
        <v>13.038955229999999</v>
      </c>
      <c r="J1777">
        <v>25.10048652</v>
      </c>
      <c r="K1777">
        <v>33.213153130000002</v>
      </c>
      <c r="L1777">
        <v>18.667884170000001</v>
      </c>
      <c r="M1777">
        <v>4.2285216070000002</v>
      </c>
      <c r="N1777">
        <v>6.1338967039999996</v>
      </c>
      <c r="O1777">
        <v>7.1754014770000003</v>
      </c>
      <c r="P1777">
        <v>2.7412151599999999</v>
      </c>
      <c r="Q1777">
        <v>6.8590126729999996</v>
      </c>
    </row>
    <row r="1778" spans="1:17">
      <c r="A1778" t="s">
        <v>11668</v>
      </c>
      <c r="B1778" s="14" t="s">
        <v>5294</v>
      </c>
      <c r="C1778">
        <v>3.945165915</v>
      </c>
      <c r="D1778">
        <v>1.9976830759999999</v>
      </c>
      <c r="E1778">
        <v>0.64456661100000001</v>
      </c>
      <c r="F1778">
        <v>0.90141639100000004</v>
      </c>
      <c r="G1778">
        <v>0.63259514699999997</v>
      </c>
      <c r="H1778">
        <v>2.1104034519999999</v>
      </c>
      <c r="I1778">
        <v>0.82190181500000004</v>
      </c>
      <c r="J1778">
        <v>2.1255532600000002</v>
      </c>
      <c r="K1778">
        <v>1.9814795700000001</v>
      </c>
      <c r="L1778">
        <v>3.1159791280000002</v>
      </c>
      <c r="M1778">
        <v>2.1636941200000002</v>
      </c>
      <c r="N1778">
        <v>0.78159899499999996</v>
      </c>
      <c r="O1778">
        <v>3.7450160910000001</v>
      </c>
      <c r="P1778">
        <v>0.78215347899999998</v>
      </c>
      <c r="Q1778">
        <v>1.5497338089999999</v>
      </c>
    </row>
    <row r="1779" spans="1:17">
      <c r="A1779" t="s">
        <v>11668</v>
      </c>
      <c r="B1779" s="14" t="s">
        <v>11669</v>
      </c>
      <c r="C1779">
        <v>23.464450679999999</v>
      </c>
      <c r="D1779">
        <v>19.753013639999999</v>
      </c>
      <c r="E1779">
        <v>8.9867984290000003</v>
      </c>
      <c r="F1779">
        <v>10.2207019</v>
      </c>
      <c r="G1779">
        <v>9.7244914770000008</v>
      </c>
      <c r="H1779">
        <v>23.430274690000001</v>
      </c>
      <c r="I1779">
        <v>6.8437335819999996</v>
      </c>
      <c r="J1779">
        <v>27.36629525</v>
      </c>
      <c r="K1779">
        <v>8.5157135180000001</v>
      </c>
      <c r="L1779">
        <v>65.235248740000003</v>
      </c>
      <c r="M1779">
        <v>0</v>
      </c>
      <c r="N1779">
        <v>4.6280134459999998</v>
      </c>
      <c r="O1779">
        <v>41.57819001</v>
      </c>
      <c r="P1779">
        <v>15.48980978</v>
      </c>
      <c r="Q1779">
        <v>0</v>
      </c>
    </row>
    <row r="1780" spans="1:17">
      <c r="A1780" t="s">
        <v>11670</v>
      </c>
      <c r="B1780" s="14" t="s">
        <v>11671</v>
      </c>
      <c r="C1780">
        <v>6.5206473469999997</v>
      </c>
      <c r="D1780">
        <v>16.371472799999999</v>
      </c>
      <c r="E1780">
        <v>12.83377881</v>
      </c>
      <c r="F1780">
        <v>18.935195100000001</v>
      </c>
      <c r="G1780">
        <v>10.32160938</v>
      </c>
      <c r="H1780">
        <v>4.1738141149999999</v>
      </c>
      <c r="I1780">
        <v>7.9243230950000001</v>
      </c>
      <c r="J1780">
        <v>28.243018670000001</v>
      </c>
      <c r="K1780">
        <v>10.84632985</v>
      </c>
      <c r="L1780">
        <v>11.673676090000001</v>
      </c>
      <c r="M1780">
        <v>4.172228595</v>
      </c>
      <c r="N1780">
        <v>13.396881029999999</v>
      </c>
      <c r="O1780">
        <v>6.0178959230000002</v>
      </c>
      <c r="P1780">
        <v>15.000657889999999</v>
      </c>
      <c r="Q1780">
        <v>12.700425409999999</v>
      </c>
    </row>
    <row r="1781" spans="1:17">
      <c r="A1781" t="s">
        <v>11672</v>
      </c>
      <c r="B1781" s="14" t="s">
        <v>5214</v>
      </c>
      <c r="C1781">
        <v>2.6733491800000002</v>
      </c>
      <c r="D1781">
        <v>18.797066919999999</v>
      </c>
      <c r="E1781">
        <v>6.5043769850000004</v>
      </c>
      <c r="F1781">
        <v>4.7622775119999998</v>
      </c>
      <c r="G1781">
        <v>7.4664826199999998</v>
      </c>
      <c r="H1781">
        <v>4.330053146</v>
      </c>
      <c r="I1781">
        <v>3.8985974579999998</v>
      </c>
      <c r="J1781">
        <v>9.3271583769999999</v>
      </c>
      <c r="K1781">
        <v>10.229402</v>
      </c>
      <c r="L1781">
        <v>19.02159237</v>
      </c>
      <c r="M1781">
        <v>2.4542521150000001</v>
      </c>
      <c r="N1781">
        <v>8.0667850469999998</v>
      </c>
      <c r="O1781">
        <v>3.8617513940000001</v>
      </c>
      <c r="P1781">
        <v>7.9171107689999998</v>
      </c>
      <c r="Q1781">
        <v>8.1500056129999994</v>
      </c>
    </row>
    <row r="1782" spans="1:17">
      <c r="A1782" t="s">
        <v>11673</v>
      </c>
      <c r="B1782" s="14" t="s">
        <v>4692</v>
      </c>
      <c r="C1782">
        <v>19.599369809999999</v>
      </c>
      <c r="D1782">
        <v>0.922176989</v>
      </c>
      <c r="E1782">
        <v>0.51667066399999995</v>
      </c>
      <c r="F1782">
        <v>0.68467112699999999</v>
      </c>
      <c r="G1782">
        <v>0.53911502499999997</v>
      </c>
      <c r="H1782">
        <v>0.46628918699999999</v>
      </c>
      <c r="I1782">
        <v>2.7823326779999999</v>
      </c>
      <c r="J1782">
        <v>1.4731814990000001</v>
      </c>
      <c r="K1782">
        <v>2.832610292</v>
      </c>
      <c r="L1782">
        <v>4.493314067</v>
      </c>
      <c r="M1782">
        <v>8.9893039449999996</v>
      </c>
      <c r="N1782">
        <v>1.175954698</v>
      </c>
      <c r="O1782">
        <v>15.55907908</v>
      </c>
      <c r="P1782">
        <v>1.0669167589999999</v>
      </c>
      <c r="Q1782">
        <v>5.7231454790000003</v>
      </c>
    </row>
    <row r="1783" spans="1:17">
      <c r="A1783" t="s">
        <v>11674</v>
      </c>
      <c r="B1783" s="14" t="s">
        <v>9017</v>
      </c>
      <c r="C1783">
        <v>218.09626449999999</v>
      </c>
      <c r="D1783">
        <v>10.150053249999999</v>
      </c>
      <c r="E1783">
        <v>8.2173141059999999</v>
      </c>
      <c r="F1783">
        <v>11.18799097</v>
      </c>
      <c r="G1783">
        <v>8.8472947200000007</v>
      </c>
      <c r="H1783">
        <v>9.9871174319999998</v>
      </c>
      <c r="I1783">
        <v>234.53382640000001</v>
      </c>
      <c r="J1783">
        <v>7.7508997380000002</v>
      </c>
      <c r="K1783">
        <v>100.20326470000001</v>
      </c>
      <c r="L1783">
        <v>124.60225920000001</v>
      </c>
      <c r="M1783">
        <v>276.62125789999999</v>
      </c>
      <c r="N1783">
        <v>10.89525954</v>
      </c>
      <c r="O1783">
        <v>279.42164430000003</v>
      </c>
      <c r="P1783">
        <v>8.4067633290000003</v>
      </c>
      <c r="Q1783">
        <v>80.975152589999993</v>
      </c>
    </row>
    <row r="1784" spans="1:17">
      <c r="A1784" t="s">
        <v>11675</v>
      </c>
      <c r="B1784" s="14" t="s">
        <v>2288</v>
      </c>
      <c r="C1784">
        <v>2.4782965909999999</v>
      </c>
      <c r="D1784">
        <v>1.597165602</v>
      </c>
      <c r="E1784">
        <v>1.510056692</v>
      </c>
      <c r="F1784">
        <v>2.085402352</v>
      </c>
      <c r="G1784">
        <v>1.3616763839999999</v>
      </c>
      <c r="H1784">
        <v>1.817077831</v>
      </c>
      <c r="I1784">
        <v>0.65711790000000003</v>
      </c>
      <c r="J1784">
        <v>1.19957574</v>
      </c>
      <c r="K1784">
        <v>1.9419357610000001</v>
      </c>
      <c r="L1784">
        <v>1.708288019</v>
      </c>
      <c r="M1784">
        <v>8.2169913959999992</v>
      </c>
      <c r="N1784">
        <v>1.0276058219999999</v>
      </c>
      <c r="O1784">
        <v>1.247572532</v>
      </c>
      <c r="P1784">
        <v>2.2647403279999998</v>
      </c>
      <c r="Q1784">
        <v>1.2390261309999999</v>
      </c>
    </row>
    <row r="1785" spans="1:17">
      <c r="A1785" t="s">
        <v>11676</v>
      </c>
      <c r="B1785" s="14" t="s">
        <v>4552</v>
      </c>
      <c r="C1785">
        <v>19.147932690000001</v>
      </c>
      <c r="D1785">
        <v>0.94583088699999995</v>
      </c>
      <c r="E1785">
        <v>0.68821207699999998</v>
      </c>
      <c r="F1785">
        <v>0.47549318099999999</v>
      </c>
      <c r="G1785">
        <v>0.73725781300000004</v>
      </c>
      <c r="H1785">
        <v>0.34781784300000002</v>
      </c>
      <c r="I1785">
        <v>5.471556423</v>
      </c>
      <c r="J1785">
        <v>1.115287613</v>
      </c>
      <c r="K1785">
        <v>5.106226715</v>
      </c>
      <c r="L1785">
        <v>8.0113463370000009</v>
      </c>
      <c r="M1785">
        <v>3.7252041029999998</v>
      </c>
      <c r="N1785">
        <v>1.100458084</v>
      </c>
      <c r="O1785">
        <v>5.8746126859999999</v>
      </c>
      <c r="P1785">
        <v>1.028771828</v>
      </c>
      <c r="Q1785">
        <v>2.312402386</v>
      </c>
    </row>
    <row r="1786" spans="1:17">
      <c r="A1786" t="s">
        <v>11677</v>
      </c>
      <c r="B1786" s="14" t="s">
        <v>5239</v>
      </c>
      <c r="C1786">
        <v>7.7736344849999996</v>
      </c>
      <c r="D1786">
        <v>11.62431218</v>
      </c>
      <c r="E1786">
        <v>9.4073571010000006</v>
      </c>
      <c r="F1786">
        <v>10.537343249999999</v>
      </c>
      <c r="G1786">
        <v>7.2151913240000001</v>
      </c>
      <c r="H1786">
        <v>12.19081079</v>
      </c>
      <c r="I1786">
        <v>12.28114701</v>
      </c>
      <c r="J1786">
        <v>7.3088772180000001</v>
      </c>
      <c r="K1786">
        <v>7.7877035000000001</v>
      </c>
      <c r="L1786">
        <v>9.4143417800000009</v>
      </c>
      <c r="M1786">
        <v>9.3261580360000007</v>
      </c>
      <c r="N1786">
        <v>6.3086175439999996</v>
      </c>
      <c r="O1786">
        <v>5.3807069429999999</v>
      </c>
      <c r="P1786">
        <v>10.01066922</v>
      </c>
      <c r="Q1786">
        <v>7.5704496580000002</v>
      </c>
    </row>
    <row r="1787" spans="1:17">
      <c r="A1787" t="s">
        <v>11678</v>
      </c>
      <c r="B1787" s="14" t="s">
        <v>11679</v>
      </c>
      <c r="C1787">
        <v>8.751773923</v>
      </c>
      <c r="D1787">
        <v>8.4822979449999991</v>
      </c>
      <c r="E1787">
        <v>6.1102293950000002</v>
      </c>
      <c r="F1787">
        <v>9.0091087630000004</v>
      </c>
      <c r="G1787">
        <v>5.950615977</v>
      </c>
      <c r="H1787">
        <v>8.1928377720000007</v>
      </c>
      <c r="I1787">
        <v>5.5837614389999999</v>
      </c>
      <c r="J1787">
        <v>5.7553533120000004</v>
      </c>
      <c r="K1787">
        <v>10.17373986</v>
      </c>
      <c r="L1787">
        <v>12.44221963</v>
      </c>
      <c r="M1787">
        <v>16.79943699</v>
      </c>
      <c r="N1787">
        <v>2.2925523559999998</v>
      </c>
      <c r="O1787">
        <v>11.50972412</v>
      </c>
      <c r="P1787">
        <v>7.0576086949999999</v>
      </c>
      <c r="Q1787">
        <v>6.3922670960000003</v>
      </c>
    </row>
    <row r="1788" spans="1:17">
      <c r="A1788" t="e">
        <v>#N/A</v>
      </c>
      <c r="B1788" s="14" t="s">
        <v>11680</v>
      </c>
      <c r="C1788">
        <v>0.824629257</v>
      </c>
      <c r="D1788">
        <v>1.169171145</v>
      </c>
      <c r="E1788">
        <v>1.403688786</v>
      </c>
      <c r="F1788">
        <v>0.96533386600000004</v>
      </c>
      <c r="G1788">
        <v>2.0505317490000001</v>
      </c>
      <c r="H1788">
        <v>3.2937127359999998</v>
      </c>
      <c r="I1788">
        <v>3.6077189810000001</v>
      </c>
      <c r="J1788">
        <v>1.421724465</v>
      </c>
      <c r="K1788">
        <v>3.0675613390000001</v>
      </c>
      <c r="L1788">
        <v>1.3547256130000001</v>
      </c>
      <c r="M1788">
        <v>0.63316568100000004</v>
      </c>
      <c r="N1788">
        <v>1.11819015</v>
      </c>
      <c r="O1788">
        <v>0.91325896600000001</v>
      </c>
      <c r="P1788">
        <v>1.385669885</v>
      </c>
      <c r="Q1788">
        <v>2.154131542</v>
      </c>
    </row>
    <row r="1789" spans="1:17">
      <c r="A1789" t="s">
        <v>11681</v>
      </c>
      <c r="B1789" s="14" t="s">
        <v>4618</v>
      </c>
      <c r="C1789">
        <v>12.36714577</v>
      </c>
      <c r="D1789">
        <v>13.796532129999999</v>
      </c>
      <c r="E1789">
        <v>9.820867303</v>
      </c>
      <c r="F1789">
        <v>13.88813023</v>
      </c>
      <c r="G1789">
        <v>8.9236510029999998</v>
      </c>
      <c r="H1789">
        <v>2.035571376</v>
      </c>
      <c r="I1789">
        <v>3.8646966109999998</v>
      </c>
      <c r="J1789">
        <v>8.5108478329999997</v>
      </c>
      <c r="K1789">
        <v>21.439561090000002</v>
      </c>
      <c r="L1789">
        <v>16.744876680000001</v>
      </c>
      <c r="M1789">
        <v>3.3913301950000001</v>
      </c>
      <c r="N1789">
        <v>7.1325854279999996</v>
      </c>
      <c r="O1789">
        <v>1.956620706</v>
      </c>
      <c r="P1789">
        <v>17.22930714</v>
      </c>
      <c r="Q1789">
        <v>6.9834361820000002</v>
      </c>
    </row>
    <row r="1790" spans="1:17">
      <c r="A1790" t="s">
        <v>11682</v>
      </c>
      <c r="B1790" s="14" t="s">
        <v>3533</v>
      </c>
      <c r="C1790">
        <v>8.9844378299999992</v>
      </c>
      <c r="D1790">
        <v>10.91262948</v>
      </c>
      <c r="E1790">
        <v>6.7567660109999998</v>
      </c>
      <c r="F1790">
        <v>9.6149738819999993</v>
      </c>
      <c r="G1790">
        <v>7.3292366370000002</v>
      </c>
      <c r="H1790">
        <v>8.2098579209999993</v>
      </c>
      <c r="I1790">
        <v>4.9697930289999999</v>
      </c>
      <c r="J1790">
        <v>5.6948029519999999</v>
      </c>
      <c r="K1790">
        <v>10.119197460000001</v>
      </c>
      <c r="L1790">
        <v>9.2004701910000009</v>
      </c>
      <c r="M1790">
        <v>4.1628387330000001</v>
      </c>
      <c r="N1790">
        <v>2.4060114910000001</v>
      </c>
      <c r="O1790">
        <v>10.97938701</v>
      </c>
      <c r="P1790">
        <v>5.670688052</v>
      </c>
      <c r="Q1790">
        <v>8.9448298659999992</v>
      </c>
    </row>
    <row r="1791" spans="1:17">
      <c r="A1791" t="s">
        <v>11683</v>
      </c>
      <c r="B1791" s="14" t="s">
        <v>6966</v>
      </c>
      <c r="C1791">
        <v>19.693719640000001</v>
      </c>
      <c r="D1791">
        <v>0.50424533199999999</v>
      </c>
      <c r="E1791">
        <v>0.61065339600000001</v>
      </c>
      <c r="F1791">
        <v>0.30982956900000003</v>
      </c>
      <c r="G1791">
        <v>0.37596085000000001</v>
      </c>
      <c r="H1791">
        <v>1.0262001629999999</v>
      </c>
      <c r="I1791">
        <v>4.3296085919999996</v>
      </c>
      <c r="J1791">
        <v>2.785129789</v>
      </c>
      <c r="K1791">
        <v>4.624156921</v>
      </c>
      <c r="L1791">
        <v>6.1905484069999996</v>
      </c>
      <c r="M1791">
        <v>8.3584546020000001</v>
      </c>
      <c r="N1791">
        <v>0.90275651700000004</v>
      </c>
      <c r="O1791">
        <v>8.9871860510000001</v>
      </c>
      <c r="P1791">
        <v>0.62360125600000005</v>
      </c>
      <c r="Q1791">
        <v>2.2450111320000001</v>
      </c>
    </row>
    <row r="1792" spans="1:17">
      <c r="A1792" t="s">
        <v>11684</v>
      </c>
      <c r="B1792" s="14" t="s">
        <v>4922</v>
      </c>
      <c r="C1792">
        <v>8.5812848210000006</v>
      </c>
      <c r="D1792">
        <v>1.544596555</v>
      </c>
      <c r="E1792">
        <v>1.4378877489999999</v>
      </c>
      <c r="F1792">
        <v>1.1753807190000001</v>
      </c>
      <c r="G1792">
        <v>0.98171056800000001</v>
      </c>
      <c r="H1792">
        <v>2.0804024120000002</v>
      </c>
      <c r="I1792">
        <v>3.0503498250000001</v>
      </c>
      <c r="J1792">
        <v>2.2436962569999999</v>
      </c>
      <c r="K1792">
        <v>3.4792772369999998</v>
      </c>
      <c r="L1792">
        <v>5.5238158679999998</v>
      </c>
      <c r="M1792">
        <v>4.6327992839999999</v>
      </c>
      <c r="N1792">
        <v>2.05616026</v>
      </c>
      <c r="O1792">
        <v>5.2269724579999997</v>
      </c>
      <c r="P1792">
        <v>1.070205039</v>
      </c>
      <c r="Q1792">
        <v>2.6177041839999999</v>
      </c>
    </row>
    <row r="1793" spans="1:17">
      <c r="A1793" t="s">
        <v>11684</v>
      </c>
      <c r="B1793" s="14" t="s">
        <v>11685</v>
      </c>
      <c r="C1793">
        <v>11.116956099999999</v>
      </c>
      <c r="D1793">
        <v>0.91214000100000003</v>
      </c>
      <c r="E1793">
        <v>1.3579254519999999</v>
      </c>
      <c r="F1793">
        <v>1.2890516359999999</v>
      </c>
      <c r="G1793">
        <v>0.782096024</v>
      </c>
      <c r="H1793">
        <v>4.5857857969999998</v>
      </c>
      <c r="I1793">
        <v>0</v>
      </c>
      <c r="J1793">
        <v>0.46976691300000001</v>
      </c>
      <c r="K1793">
        <v>1.681068072</v>
      </c>
      <c r="L1793">
        <v>1.0406420540000001</v>
      </c>
      <c r="M1793">
        <v>1.5807047519999999</v>
      </c>
      <c r="N1793">
        <v>1.370408767</v>
      </c>
      <c r="O1793">
        <v>2.7359526829999998</v>
      </c>
      <c r="P1793">
        <v>0.98838267800000001</v>
      </c>
      <c r="Q1793">
        <v>2.5473846060000001</v>
      </c>
    </row>
    <row r="1794" spans="1:17">
      <c r="A1794" t="s">
        <v>11686</v>
      </c>
      <c r="B1794" s="14" t="s">
        <v>8581</v>
      </c>
      <c r="C1794">
        <v>1.7412831989999999</v>
      </c>
      <c r="D1794">
        <v>2.7002677230000001</v>
      </c>
      <c r="E1794">
        <v>1.7598883780000001</v>
      </c>
      <c r="F1794">
        <v>1.817173283</v>
      </c>
      <c r="G1794">
        <v>1.4032060790000001</v>
      </c>
      <c r="H1794">
        <v>1.0031232800000001</v>
      </c>
      <c r="I1794">
        <v>1.692898258</v>
      </c>
      <c r="J1794">
        <v>3.973376365</v>
      </c>
      <c r="K1794">
        <v>2.501453444</v>
      </c>
      <c r="L1794">
        <v>2.9339816719999998</v>
      </c>
      <c r="M1794">
        <v>1.1141580230000001</v>
      </c>
      <c r="N1794">
        <v>2.6115915649999999</v>
      </c>
      <c r="O1794">
        <v>3.535460992</v>
      </c>
      <c r="P1794">
        <v>1.9158162480000001</v>
      </c>
      <c r="Q1794">
        <v>1.1970141759999999</v>
      </c>
    </row>
    <row r="1795" spans="1:17">
      <c r="A1795" t="s">
        <v>11687</v>
      </c>
      <c r="B1795" s="14" t="s">
        <v>11688</v>
      </c>
      <c r="C1795">
        <v>350.04491000000002</v>
      </c>
      <c r="D1795">
        <v>18.73318386</v>
      </c>
      <c r="E1795">
        <v>16.94653418</v>
      </c>
      <c r="F1795">
        <v>6.9598112949999997</v>
      </c>
      <c r="G1795">
        <v>28.525175000000001</v>
      </c>
      <c r="H1795">
        <v>39.273603289999997</v>
      </c>
      <c r="I1795">
        <v>65.960556049999994</v>
      </c>
      <c r="J1795">
        <v>43.627427220000001</v>
      </c>
      <c r="K1795">
        <v>66.909177639999996</v>
      </c>
      <c r="L1795">
        <v>145.38141150000001</v>
      </c>
      <c r="M1795">
        <v>56.623102359999997</v>
      </c>
      <c r="N1795">
        <v>17.454222139999999</v>
      </c>
      <c r="O1795">
        <v>108.8952596</v>
      </c>
      <c r="P1795">
        <v>11.211671839999999</v>
      </c>
      <c r="Q1795">
        <v>56.778372439999998</v>
      </c>
    </row>
    <row r="1796" spans="1:17">
      <c r="A1796" t="s">
        <v>11687</v>
      </c>
      <c r="B1796" s="14" t="s">
        <v>2406</v>
      </c>
      <c r="C1796">
        <v>3.128593424</v>
      </c>
      <c r="D1796">
        <v>2.5614129050000001</v>
      </c>
      <c r="E1796">
        <v>0.86828970299999997</v>
      </c>
      <c r="F1796">
        <v>1.675676671</v>
      </c>
      <c r="G1796">
        <v>0.79862973500000001</v>
      </c>
      <c r="H1796">
        <v>3.3173298610000002</v>
      </c>
      <c r="I1796">
        <v>2.6779827059999999</v>
      </c>
      <c r="J1796">
        <v>1.224327009</v>
      </c>
      <c r="K1796">
        <v>3.7641922069999998</v>
      </c>
      <c r="L1796">
        <v>3.3520088289999999</v>
      </c>
      <c r="M1796">
        <v>4.5693873780000001</v>
      </c>
      <c r="N1796">
        <v>0.87194456200000003</v>
      </c>
      <c r="O1796">
        <v>4.5946912869999998</v>
      </c>
      <c r="P1796">
        <v>1.0612254400000001</v>
      </c>
      <c r="Q1796">
        <v>3.2727981480000001</v>
      </c>
    </row>
    <row r="1797" spans="1:17">
      <c r="A1797" t="s">
        <v>11689</v>
      </c>
      <c r="B1797" s="14" t="s">
        <v>3417</v>
      </c>
      <c r="C1797">
        <v>2.407011094</v>
      </c>
      <c r="D1797">
        <v>4.4182208520000001</v>
      </c>
      <c r="E1797">
        <v>6.8774906659999999</v>
      </c>
      <c r="F1797">
        <v>2.199876304</v>
      </c>
      <c r="G1797">
        <v>4.0377017070000001</v>
      </c>
      <c r="H1797">
        <v>5.9427328360000002</v>
      </c>
      <c r="I1797">
        <v>2.5072795800000001</v>
      </c>
      <c r="J1797">
        <v>4.2283368259999996</v>
      </c>
      <c r="K1797">
        <v>3.4318112759999999</v>
      </c>
      <c r="L1797">
        <v>2.17269771</v>
      </c>
      <c r="M1797">
        <v>1.3201056339999999</v>
      </c>
      <c r="N1797">
        <v>3.8149319830000001</v>
      </c>
      <c r="O1797">
        <v>1.904080309</v>
      </c>
      <c r="P1797">
        <v>3.1985618859999998</v>
      </c>
      <c r="Q1797">
        <v>1.418277413</v>
      </c>
    </row>
    <row r="1798" spans="1:17">
      <c r="A1798" t="s">
        <v>11690</v>
      </c>
      <c r="B1798" s="14" t="s">
        <v>4409</v>
      </c>
      <c r="C1798">
        <v>27.21412402</v>
      </c>
      <c r="D1798">
        <v>1.808651904</v>
      </c>
      <c r="E1798">
        <v>0.69968605699999997</v>
      </c>
      <c r="F1798">
        <v>2.191754032</v>
      </c>
      <c r="G1798">
        <v>1.214003878</v>
      </c>
      <c r="H1798">
        <v>5.6613513800000002</v>
      </c>
      <c r="I1798">
        <v>5.9530334949999997</v>
      </c>
      <c r="J1798">
        <v>1.6099742500000001</v>
      </c>
      <c r="K1798">
        <v>8.2304534829999998</v>
      </c>
      <c r="L1798">
        <v>20.921134139999999</v>
      </c>
      <c r="M1798">
        <v>6.0945239229999997</v>
      </c>
      <c r="N1798">
        <v>1.146202122</v>
      </c>
      <c r="O1798">
        <v>28.632097900000002</v>
      </c>
      <c r="P1798">
        <v>1.1568446619999999</v>
      </c>
      <c r="Q1798">
        <v>9.6657306179999996</v>
      </c>
    </row>
    <row r="1799" spans="1:17">
      <c r="A1799" t="s">
        <v>11691</v>
      </c>
      <c r="B1799" s="14" t="s">
        <v>11692</v>
      </c>
      <c r="C1799">
        <v>13.19437581</v>
      </c>
      <c r="D1799">
        <v>2.1975809559999999</v>
      </c>
      <c r="E1799">
        <v>0.92215282399999998</v>
      </c>
      <c r="F1799">
        <v>0.48505429999999999</v>
      </c>
      <c r="G1799">
        <v>1.4967734079999999</v>
      </c>
      <c r="H1799">
        <v>5.4002613589999999</v>
      </c>
      <c r="I1799">
        <v>1.4044975630000001</v>
      </c>
      <c r="J1799">
        <v>1.1476617979999999</v>
      </c>
      <c r="K1799">
        <v>3.3204927710000001</v>
      </c>
      <c r="L1799">
        <v>37.790195400000002</v>
      </c>
      <c r="M1799">
        <v>3.6974040719999999</v>
      </c>
      <c r="N1799">
        <v>0.30867813599999999</v>
      </c>
      <c r="O1799">
        <v>5.5463443760000004</v>
      </c>
      <c r="P1799">
        <v>0.82361861700000005</v>
      </c>
      <c r="Q1799">
        <v>4.1709858479999999</v>
      </c>
    </row>
    <row r="1800" spans="1:17">
      <c r="A1800" t="e">
        <v>#N/A</v>
      </c>
      <c r="B1800" s="14" t="s">
        <v>11693</v>
      </c>
      <c r="C1800">
        <v>24.338791430000001</v>
      </c>
      <c r="D1800">
        <v>1.391447028</v>
      </c>
      <c r="E1800">
        <v>0.83527488599999999</v>
      </c>
      <c r="F1800">
        <v>1.6030568569999999</v>
      </c>
      <c r="G1800">
        <v>0.94903148800000003</v>
      </c>
      <c r="H1800">
        <v>3.0153029729999998</v>
      </c>
      <c r="I1800">
        <v>5.7247961519999997</v>
      </c>
      <c r="J1800">
        <v>2.0901352960000001</v>
      </c>
      <c r="K1800">
        <v>6.0548989649999996</v>
      </c>
      <c r="L1800">
        <v>2.9765132510000001</v>
      </c>
      <c r="M1800">
        <v>13.563708930000001</v>
      </c>
      <c r="N1800">
        <v>1.354969716</v>
      </c>
      <c r="O1800">
        <v>9.5645646220000007</v>
      </c>
      <c r="P1800">
        <v>2.7092442960000001</v>
      </c>
      <c r="Q1800">
        <v>5.3971836919999996</v>
      </c>
    </row>
    <row r="1801" spans="1:17">
      <c r="A1801" t="s">
        <v>11691</v>
      </c>
      <c r="B1801" s="14" t="s">
        <v>11694</v>
      </c>
      <c r="C1801">
        <v>59.550052989999998</v>
      </c>
      <c r="D1801">
        <v>8.8209074740000002</v>
      </c>
      <c r="E1801">
        <v>8.9970223180000009</v>
      </c>
      <c r="F1801">
        <v>7.6262831169999998</v>
      </c>
      <c r="G1801">
        <v>11.07419337</v>
      </c>
      <c r="H1801">
        <v>18.269339939999998</v>
      </c>
      <c r="I1801">
        <v>15.41591865</v>
      </c>
      <c r="J1801">
        <v>9.6933293920000008</v>
      </c>
      <c r="K1801">
        <v>27.014865919999998</v>
      </c>
      <c r="L1801">
        <v>38.740386630000003</v>
      </c>
      <c r="M1801">
        <v>12.851318450000001</v>
      </c>
      <c r="N1801">
        <v>6.7761698580000003</v>
      </c>
      <c r="O1801">
        <v>20.682666189999999</v>
      </c>
      <c r="P1801">
        <v>6.4496818879999998</v>
      </c>
      <c r="Q1801">
        <v>16.22931294</v>
      </c>
    </row>
    <row r="1802" spans="1:17">
      <c r="A1802" t="s">
        <v>11695</v>
      </c>
      <c r="B1802" s="14" t="s">
        <v>4410</v>
      </c>
      <c r="C1802">
        <v>18.738800399999999</v>
      </c>
      <c r="D1802">
        <v>7.5042219540000001</v>
      </c>
      <c r="E1802">
        <v>6.8241812389999996</v>
      </c>
      <c r="F1802">
        <v>5.4284472580000003</v>
      </c>
      <c r="G1802">
        <v>6.2227694150000001</v>
      </c>
      <c r="H1802">
        <v>16.884644179999999</v>
      </c>
      <c r="I1802">
        <v>21.72158838</v>
      </c>
      <c r="J1802">
        <v>9.5325547769999996</v>
      </c>
      <c r="K1802">
        <v>18.091556579999999</v>
      </c>
      <c r="L1802">
        <v>20.037353889999999</v>
      </c>
      <c r="M1802">
        <v>28.591537429999999</v>
      </c>
      <c r="N1802">
        <v>4.0572520440000002</v>
      </c>
      <c r="O1802">
        <v>18.358258419999999</v>
      </c>
      <c r="P1802">
        <v>5.9111781360000002</v>
      </c>
      <c r="Q1802">
        <v>9.0832183939999993</v>
      </c>
    </row>
    <row r="1803" spans="1:17">
      <c r="A1803" t="s">
        <v>11691</v>
      </c>
      <c r="B1803" s="14" t="s">
        <v>11696</v>
      </c>
      <c r="C1803">
        <v>6.8303642699999996</v>
      </c>
      <c r="D1803">
        <v>2.2115333339999999</v>
      </c>
      <c r="E1803">
        <v>2.3197475160000001</v>
      </c>
      <c r="F1803">
        <v>1.8594915670000001</v>
      </c>
      <c r="G1803">
        <v>1.4516628499999999</v>
      </c>
      <c r="H1803">
        <v>4.3384301929999998</v>
      </c>
      <c r="I1803">
        <v>0.38310976800000002</v>
      </c>
      <c r="J1803">
        <v>1.4320453209999999</v>
      </c>
      <c r="K1803">
        <v>1.54929648</v>
      </c>
      <c r="L1803">
        <v>2.987873988</v>
      </c>
      <c r="M1803">
        <v>3.5299389510000001</v>
      </c>
      <c r="N1803">
        <v>6.4768636000000004E-2</v>
      </c>
      <c r="O1803">
        <v>3.2003568649999998</v>
      </c>
      <c r="P1803">
        <v>2.1677850840000001</v>
      </c>
      <c r="Q1803">
        <v>4.6954124789999998</v>
      </c>
    </row>
    <row r="1804" spans="1:17">
      <c r="A1804" t="s">
        <v>11697</v>
      </c>
      <c r="B1804" s="14" t="s">
        <v>2751</v>
      </c>
      <c r="C1804">
        <v>27.32918373</v>
      </c>
      <c r="D1804">
        <v>0.67270325099999995</v>
      </c>
      <c r="E1804">
        <v>1.42144132</v>
      </c>
      <c r="F1804">
        <v>0.82667441900000005</v>
      </c>
      <c r="G1804">
        <v>1.4682075370000001</v>
      </c>
      <c r="H1804">
        <v>0.69972765999999997</v>
      </c>
      <c r="I1804">
        <v>3.5426385599999999</v>
      </c>
      <c r="J1804">
        <v>1.9247394360000001</v>
      </c>
      <c r="K1804">
        <v>2.7550837850000001</v>
      </c>
      <c r="L1804">
        <v>4.2211043310000003</v>
      </c>
      <c r="M1804">
        <v>5.8288487729999998</v>
      </c>
      <c r="N1804">
        <v>2.0962178549999999</v>
      </c>
      <c r="O1804">
        <v>14.79694409</v>
      </c>
      <c r="P1804">
        <v>1.093398337</v>
      </c>
      <c r="Q1804">
        <v>7.0972965549999998</v>
      </c>
    </row>
    <row r="1805" spans="1:17">
      <c r="A1805" t="s">
        <v>11698</v>
      </c>
      <c r="B1805" s="14" t="s">
        <v>4411</v>
      </c>
      <c r="C1805">
        <v>2.637609785</v>
      </c>
      <c r="D1805">
        <v>3.2554909150000002</v>
      </c>
      <c r="E1805">
        <v>2.6858355399999998</v>
      </c>
      <c r="F1805">
        <v>2.5645009330000001</v>
      </c>
      <c r="G1805">
        <v>2.5375954040000002</v>
      </c>
      <c r="H1805">
        <v>3.7625258619999999</v>
      </c>
      <c r="I1805">
        <v>0.54949685699999995</v>
      </c>
      <c r="J1805">
        <v>2.0062247549999999</v>
      </c>
      <c r="K1805">
        <v>2.051230264</v>
      </c>
      <c r="L1805">
        <v>4.5236121389999999</v>
      </c>
      <c r="M1805">
        <v>0.72328780400000003</v>
      </c>
      <c r="N1805">
        <v>0.60383752099999999</v>
      </c>
      <c r="O1805">
        <v>1.251898057</v>
      </c>
      <c r="P1805">
        <v>2.1482217939999999</v>
      </c>
      <c r="Q1805">
        <v>1.5541525300000001</v>
      </c>
    </row>
    <row r="1806" spans="1:17">
      <c r="A1806" t="s">
        <v>11699</v>
      </c>
      <c r="B1806" s="14" t="s">
        <v>1671</v>
      </c>
      <c r="C1806">
        <v>24.546482180000002</v>
      </c>
      <c r="D1806">
        <v>7.5293552630000002</v>
      </c>
      <c r="E1806">
        <v>4.7637401639999997</v>
      </c>
      <c r="F1806">
        <v>9.1058376190000008</v>
      </c>
      <c r="G1806">
        <v>5.1703044169999997</v>
      </c>
      <c r="H1806">
        <v>16.160921009999999</v>
      </c>
      <c r="I1806">
        <v>12.98119028</v>
      </c>
      <c r="J1806">
        <v>7.0100242289999999</v>
      </c>
      <c r="K1806">
        <v>14.31707812</v>
      </c>
      <c r="L1806">
        <v>19.25952478</v>
      </c>
      <c r="M1806">
        <v>9.8378479609999996</v>
      </c>
      <c r="N1806">
        <v>6.1847913200000004</v>
      </c>
      <c r="O1806">
        <v>15.23537857</v>
      </c>
      <c r="P1806">
        <v>4.9777834170000004</v>
      </c>
      <c r="Q1806">
        <v>12.609174810000001</v>
      </c>
    </row>
    <row r="1807" spans="1:17">
      <c r="A1807" t="e">
        <v>#N/A</v>
      </c>
      <c r="B1807" s="14" t="s">
        <v>11700</v>
      </c>
      <c r="C1807">
        <v>376.83907790000001</v>
      </c>
      <c r="D1807">
        <v>49.174607639999998</v>
      </c>
      <c r="E1807">
        <v>35.697560430000003</v>
      </c>
      <c r="F1807">
        <v>25.43677186</v>
      </c>
      <c r="G1807">
        <v>45.996844690000003</v>
      </c>
      <c r="H1807">
        <v>66.217560930000005</v>
      </c>
      <c r="I1807">
        <v>159.59586709999999</v>
      </c>
      <c r="J1807">
        <v>55.363205139999998</v>
      </c>
      <c r="K1807">
        <v>100.69831240000001</v>
      </c>
      <c r="L1807">
        <v>151.34577709999999</v>
      </c>
      <c r="M1807">
        <v>235.8352213</v>
      </c>
      <c r="N1807">
        <v>33.98118873</v>
      </c>
      <c r="O1807">
        <v>224.1064442</v>
      </c>
      <c r="P1807">
        <v>27.57186141</v>
      </c>
      <c r="Q1807">
        <v>95.103773829999994</v>
      </c>
    </row>
    <row r="1808" spans="1:17">
      <c r="A1808" t="s">
        <v>11701</v>
      </c>
      <c r="B1808" s="14" t="s">
        <v>9235</v>
      </c>
      <c r="C1808">
        <v>40.768446640000001</v>
      </c>
      <c r="D1808">
        <v>14.66873414</v>
      </c>
      <c r="E1808">
        <v>16.543718550000001</v>
      </c>
      <c r="F1808">
        <v>19.193159949999998</v>
      </c>
      <c r="G1808">
        <v>10.772537379999999</v>
      </c>
      <c r="H1808">
        <v>45.746035089999999</v>
      </c>
      <c r="I1808">
        <v>20.216824290000002</v>
      </c>
      <c r="J1808">
        <v>19.990765459999999</v>
      </c>
      <c r="K1808">
        <v>18.660094860000001</v>
      </c>
      <c r="L1808">
        <v>20.227537380000001</v>
      </c>
      <c r="M1808">
        <v>26.435785859999999</v>
      </c>
      <c r="N1808">
        <v>10.65833132</v>
      </c>
      <c r="O1808">
        <v>29.29205524</v>
      </c>
      <c r="P1808">
        <v>9.1953641099999999</v>
      </c>
      <c r="Q1808">
        <v>32.03814964</v>
      </c>
    </row>
    <row r="1809" spans="1:17">
      <c r="A1809" t="s">
        <v>11702</v>
      </c>
      <c r="B1809" s="14" t="s">
        <v>5733</v>
      </c>
      <c r="C1809">
        <v>34.604243920000002</v>
      </c>
      <c r="D1809">
        <v>31.773547149999999</v>
      </c>
      <c r="E1809">
        <v>20.587177579999999</v>
      </c>
      <c r="F1809">
        <v>52.495192729999999</v>
      </c>
      <c r="G1809">
        <v>19.81351737</v>
      </c>
      <c r="H1809">
        <v>69.072712080000002</v>
      </c>
      <c r="I1809">
        <v>4.6480042849999998</v>
      </c>
      <c r="J1809">
        <v>22.799780040000002</v>
      </c>
      <c r="K1809">
        <v>24.373530639999998</v>
      </c>
      <c r="L1809">
        <v>32.797434869999996</v>
      </c>
      <c r="M1809">
        <v>3.4960239610000001</v>
      </c>
      <c r="N1809">
        <v>16.108752419999998</v>
      </c>
      <c r="O1809">
        <v>7.5638383149999999</v>
      </c>
      <c r="P1809">
        <v>60.866242620000001</v>
      </c>
      <c r="Q1809">
        <v>45.698138790000002</v>
      </c>
    </row>
    <row r="1810" spans="1:17">
      <c r="A1810" t="s">
        <v>11703</v>
      </c>
      <c r="B1810" s="14" t="s">
        <v>5783</v>
      </c>
      <c r="C1810">
        <v>4.2364388159999997</v>
      </c>
      <c r="D1810">
        <v>3.024097593</v>
      </c>
      <c r="E1810">
        <v>2.6708485710000001</v>
      </c>
      <c r="F1810">
        <v>2.7765204630000002</v>
      </c>
      <c r="G1810">
        <v>1.923715259</v>
      </c>
      <c r="H1810">
        <v>2.3501491329999999</v>
      </c>
      <c r="I1810">
        <v>6.1780816830000003</v>
      </c>
      <c r="J1810">
        <v>3.2223297309999999</v>
      </c>
      <c r="K1810">
        <v>4.1996185969999997</v>
      </c>
      <c r="L1810">
        <v>4.2630937629999996</v>
      </c>
      <c r="M1810">
        <v>0</v>
      </c>
      <c r="N1810">
        <v>2.2436721720000001</v>
      </c>
      <c r="O1810">
        <v>1.5639212810000001</v>
      </c>
      <c r="P1810">
        <v>4.284415471</v>
      </c>
      <c r="Q1810">
        <v>2.6965412440000001</v>
      </c>
    </row>
    <row r="1811" spans="1:17">
      <c r="A1811" t="s">
        <v>11704</v>
      </c>
      <c r="B1811" s="14" t="s">
        <v>2437</v>
      </c>
      <c r="C1811">
        <v>0.95485394700000004</v>
      </c>
      <c r="D1811">
        <v>2.7499175669999998</v>
      </c>
      <c r="E1811">
        <v>1.320603392</v>
      </c>
      <c r="F1811">
        <v>2.5994848770000001</v>
      </c>
      <c r="G1811">
        <v>1.236640535</v>
      </c>
      <c r="H1811">
        <v>0.366716616</v>
      </c>
      <c r="I1811">
        <v>4.8736877300000003</v>
      </c>
      <c r="J1811">
        <v>2.299896741</v>
      </c>
      <c r="K1811">
        <v>3.898523183</v>
      </c>
      <c r="L1811">
        <v>2.1116612309999998</v>
      </c>
      <c r="M1811">
        <v>8.2479894770000008</v>
      </c>
      <c r="N1811">
        <v>1.9421605559999999</v>
      </c>
      <c r="O1811">
        <v>12.16101974</v>
      </c>
      <c r="P1811">
        <v>5.4438175409999996</v>
      </c>
      <c r="Q1811">
        <v>2.2973907919999998</v>
      </c>
    </row>
    <row r="1812" spans="1:17">
      <c r="A1812" t="s">
        <v>11705</v>
      </c>
      <c r="B1812" s="14" t="s">
        <v>3686</v>
      </c>
      <c r="C1812">
        <v>81.859410760000003</v>
      </c>
      <c r="D1812">
        <v>0.92089767499999997</v>
      </c>
      <c r="E1812">
        <v>0.62935036099999997</v>
      </c>
      <c r="F1812">
        <v>0.348208195</v>
      </c>
      <c r="G1812">
        <v>0.46934569799999998</v>
      </c>
      <c r="H1812">
        <v>1.1666642629999999</v>
      </c>
      <c r="I1812">
        <v>5.8289639490000003</v>
      </c>
      <c r="J1812">
        <v>2.2903132519999998</v>
      </c>
      <c r="K1812">
        <v>19.147992299999999</v>
      </c>
      <c r="L1812">
        <v>59.502224560000002</v>
      </c>
      <c r="M1812">
        <v>9.5139087979999992</v>
      </c>
      <c r="N1812">
        <v>1.241662144</v>
      </c>
      <c r="O1812">
        <v>9.0303385970000001</v>
      </c>
      <c r="P1812">
        <v>0.69563218500000001</v>
      </c>
      <c r="Q1812">
        <v>2.7476951430000001</v>
      </c>
    </row>
    <row r="1813" spans="1:17">
      <c r="A1813" t="s">
        <v>11706</v>
      </c>
      <c r="B1813" s="14" t="s">
        <v>7436</v>
      </c>
      <c r="C1813">
        <v>3.3850355080000001</v>
      </c>
      <c r="D1813">
        <v>4.2851354620000004</v>
      </c>
      <c r="E1813">
        <v>3.7041604769999998</v>
      </c>
      <c r="F1813">
        <v>5.8583531390000001</v>
      </c>
      <c r="G1813">
        <v>2.839156762</v>
      </c>
      <c r="H1813">
        <v>12.814684550000001</v>
      </c>
      <c r="I1813">
        <v>1.410418162</v>
      </c>
      <c r="J1813">
        <v>3.800796938</v>
      </c>
      <c r="K1813">
        <v>2.4131178819999999</v>
      </c>
      <c r="L1813">
        <v>2.138860615</v>
      </c>
      <c r="M1813">
        <v>0.92824757999999996</v>
      </c>
      <c r="N1813">
        <v>4.7689131529999997</v>
      </c>
      <c r="O1813">
        <v>0.53555045700000004</v>
      </c>
      <c r="P1813">
        <v>12.04359917</v>
      </c>
      <c r="Q1813">
        <v>3.3242606810000002</v>
      </c>
    </row>
    <row r="1814" spans="1:17">
      <c r="A1814" t="s">
        <v>11707</v>
      </c>
      <c r="B1814" s="14" t="s">
        <v>11708</v>
      </c>
      <c r="C1814">
        <v>0</v>
      </c>
      <c r="D1814">
        <v>0</v>
      </c>
      <c r="E1814">
        <v>0.28529518799999998</v>
      </c>
      <c r="F1814">
        <v>1.460100272</v>
      </c>
      <c r="G1814">
        <v>0.46307102300000003</v>
      </c>
      <c r="H1814">
        <v>0</v>
      </c>
      <c r="I1814">
        <v>0</v>
      </c>
      <c r="J1814">
        <v>1.359815913</v>
      </c>
      <c r="K1814">
        <v>0</v>
      </c>
      <c r="L1814">
        <v>1.694422045</v>
      </c>
      <c r="M1814">
        <v>0</v>
      </c>
      <c r="N1814">
        <v>0</v>
      </c>
      <c r="O1814">
        <v>0</v>
      </c>
      <c r="P1814">
        <v>0.80466544299999998</v>
      </c>
      <c r="Q1814">
        <v>1.8434536509999999</v>
      </c>
    </row>
    <row r="1815" spans="1:17">
      <c r="A1815" t="s">
        <v>11707</v>
      </c>
      <c r="B1815" s="14" t="s">
        <v>3892</v>
      </c>
      <c r="C1815">
        <v>3.2775740629999999</v>
      </c>
      <c r="D1815">
        <v>26.623387919999999</v>
      </c>
      <c r="E1815">
        <v>26.268290289999999</v>
      </c>
      <c r="F1815">
        <v>36.881051309999997</v>
      </c>
      <c r="G1815">
        <v>21.507076390000002</v>
      </c>
      <c r="H1815">
        <v>10.48974447</v>
      </c>
      <c r="I1815">
        <v>3.1865002919999998</v>
      </c>
      <c r="J1815">
        <v>11.07998152</v>
      </c>
      <c r="K1815">
        <v>20.32056506</v>
      </c>
      <c r="L1815">
        <v>16.567682219999998</v>
      </c>
      <c r="M1815">
        <v>6.2914558180000002</v>
      </c>
      <c r="N1815">
        <v>7.407270198</v>
      </c>
      <c r="O1815">
        <v>7.2596839700000002</v>
      </c>
      <c r="P1815">
        <v>23.767433</v>
      </c>
      <c r="Q1815">
        <v>21.029026829999999</v>
      </c>
    </row>
    <row r="1816" spans="1:17">
      <c r="A1816" t="s">
        <v>11709</v>
      </c>
      <c r="B1816" s="14" t="s">
        <v>3891</v>
      </c>
      <c r="C1816">
        <v>17.337578969999999</v>
      </c>
      <c r="D1816">
        <v>39.92982207</v>
      </c>
      <c r="E1816">
        <v>30.300565970000001</v>
      </c>
      <c r="F1816">
        <v>34.918487900000002</v>
      </c>
      <c r="G1816">
        <v>41.198073379999997</v>
      </c>
      <c r="H1816">
        <v>17.207878340000001</v>
      </c>
      <c r="I1816">
        <v>51.459828799999997</v>
      </c>
      <c r="J1816">
        <v>33.519999560000002</v>
      </c>
      <c r="K1816">
        <v>100.92115939999999</v>
      </c>
      <c r="L1816">
        <v>91.419564919999999</v>
      </c>
      <c r="M1816">
        <v>12.398539039999999</v>
      </c>
      <c r="N1816">
        <v>27.339871330000001</v>
      </c>
      <c r="O1816">
        <v>9.3369527780000006</v>
      </c>
      <c r="P1816">
        <v>29.643323819999999</v>
      </c>
      <c r="Q1816">
        <v>40.288901090000003</v>
      </c>
    </row>
    <row r="1817" spans="1:17">
      <c r="A1817" t="s">
        <v>11710</v>
      </c>
      <c r="B1817" s="14" t="s">
        <v>8934</v>
      </c>
      <c r="C1817">
        <v>14.85935681</v>
      </c>
      <c r="D1817">
        <v>1.6245469159999999</v>
      </c>
      <c r="E1817">
        <v>1.683508242</v>
      </c>
      <c r="F1817">
        <v>1.278383743</v>
      </c>
      <c r="G1817">
        <v>0.94417440600000002</v>
      </c>
      <c r="H1817">
        <v>1.0623072060000001</v>
      </c>
      <c r="I1817">
        <v>3.5647110739999999</v>
      </c>
      <c r="J1817">
        <v>2.5116350619999999</v>
      </c>
      <c r="K1817">
        <v>1.955165378</v>
      </c>
      <c r="L1817">
        <v>5.5277220119999999</v>
      </c>
      <c r="M1817">
        <v>1.1112945320000001</v>
      </c>
      <c r="N1817">
        <v>1.839671388</v>
      </c>
      <c r="O1817">
        <v>4.5593529229999996</v>
      </c>
      <c r="P1817">
        <v>1.3318341119999999</v>
      </c>
      <c r="Q1817">
        <v>1.4150373190000001</v>
      </c>
    </row>
    <row r="1818" spans="1:17">
      <c r="A1818" t="s">
        <v>11711</v>
      </c>
      <c r="B1818" s="14" t="s">
        <v>11712</v>
      </c>
      <c r="C1818">
        <v>10.69881689</v>
      </c>
      <c r="D1818">
        <v>2.4378646310000001</v>
      </c>
      <c r="E1818">
        <v>1.9512417019999999</v>
      </c>
      <c r="F1818">
        <v>1.4979267039999999</v>
      </c>
      <c r="G1818">
        <v>1.6891295340000001</v>
      </c>
      <c r="H1818">
        <v>1.5261762940000001</v>
      </c>
      <c r="I1818">
        <v>2.674679002</v>
      </c>
      <c r="J1818">
        <v>1.782556612</v>
      </c>
      <c r="K1818">
        <v>4.0214842519999996</v>
      </c>
      <c r="L1818">
        <v>6.3738362950000003</v>
      </c>
      <c r="M1818">
        <v>1.1735358</v>
      </c>
      <c r="N1818">
        <v>1.997136816</v>
      </c>
      <c r="O1818">
        <v>6.432155227</v>
      </c>
      <c r="P1818">
        <v>3.2561850319999999</v>
      </c>
      <c r="Q1818">
        <v>3.5722884210000001</v>
      </c>
    </row>
    <row r="1819" spans="1:17">
      <c r="A1819" t="s">
        <v>11711</v>
      </c>
      <c r="B1819" s="14" t="s">
        <v>3031</v>
      </c>
      <c r="C1819">
        <v>1.441446185</v>
      </c>
      <c r="D1819">
        <v>7.9033826969999996</v>
      </c>
      <c r="E1819">
        <v>9.4311718239999998</v>
      </c>
      <c r="F1819">
        <v>11.52727505</v>
      </c>
      <c r="G1819">
        <v>10.392024920000001</v>
      </c>
      <c r="H1819">
        <v>15.63905568</v>
      </c>
      <c r="I1819">
        <v>5.7807452939999999</v>
      </c>
      <c r="J1819">
        <v>4.7053664959999999</v>
      </c>
      <c r="K1819">
        <v>7.683462284</v>
      </c>
      <c r="L1819">
        <v>6.1478244889999996</v>
      </c>
      <c r="M1819">
        <v>3.4586537220000002</v>
      </c>
      <c r="N1819">
        <v>6.5301027420000004</v>
      </c>
      <c r="O1819">
        <v>2.394555446</v>
      </c>
      <c r="P1819">
        <v>6.7041410570000002</v>
      </c>
      <c r="Q1819">
        <v>14.368000009999999</v>
      </c>
    </row>
    <row r="1820" spans="1:17">
      <c r="A1820" t="s">
        <v>11713</v>
      </c>
      <c r="B1820" s="14" t="s">
        <v>5914</v>
      </c>
      <c r="C1820">
        <v>1.798668693</v>
      </c>
      <c r="D1820">
        <v>3.5861880620000002</v>
      </c>
      <c r="E1820">
        <v>5.5110680260000002</v>
      </c>
      <c r="F1820">
        <v>2.1055714280000002</v>
      </c>
      <c r="G1820">
        <v>2.3605327740000002</v>
      </c>
      <c r="H1820">
        <v>2.0723641509999999</v>
      </c>
      <c r="I1820">
        <v>2.0984270220000001</v>
      </c>
      <c r="J1820">
        <v>1.4137110559999999</v>
      </c>
      <c r="K1820">
        <v>1.7951242780000001</v>
      </c>
      <c r="L1820">
        <v>1.818404146</v>
      </c>
      <c r="M1820">
        <v>1.3810512770000001</v>
      </c>
      <c r="N1820">
        <v>0.75386630200000004</v>
      </c>
      <c r="O1820">
        <v>1.195191873</v>
      </c>
      <c r="P1820">
        <v>0.80957193999999999</v>
      </c>
      <c r="Q1820">
        <v>2.9675107550000002</v>
      </c>
    </row>
    <row r="1821" spans="1:17">
      <c r="A1821" t="s">
        <v>11714</v>
      </c>
      <c r="B1821" s="14" t="s">
        <v>11715</v>
      </c>
      <c r="C1821">
        <v>0.56649428300000004</v>
      </c>
      <c r="D1821">
        <v>0.75298470900000003</v>
      </c>
      <c r="E1821">
        <v>0.42187683500000001</v>
      </c>
      <c r="F1821">
        <v>0.30844367900000003</v>
      </c>
      <c r="G1821">
        <v>0.29346887900000002</v>
      </c>
      <c r="H1821">
        <v>3.045910986</v>
      </c>
      <c r="I1821">
        <v>0</v>
      </c>
      <c r="J1821">
        <v>1.3644792050000001</v>
      </c>
      <c r="K1821">
        <v>1.7989298789999999</v>
      </c>
      <c r="L1821">
        <v>0.71588750300000004</v>
      </c>
      <c r="M1821">
        <v>1.087412117</v>
      </c>
      <c r="N1821">
        <v>0.90782705500000005</v>
      </c>
      <c r="O1821">
        <v>1.254760192</v>
      </c>
      <c r="P1821">
        <v>0.93491307300000004</v>
      </c>
      <c r="Q1821">
        <v>1.168279268</v>
      </c>
    </row>
    <row r="1822" spans="1:17">
      <c r="A1822" t="e">
        <v>#N/A</v>
      </c>
      <c r="B1822" s="14" t="s">
        <v>11716</v>
      </c>
      <c r="C1822">
        <v>0</v>
      </c>
      <c r="D1822">
        <v>0</v>
      </c>
      <c r="E1822">
        <v>1.5761599639999999</v>
      </c>
      <c r="F1822">
        <v>1.5124805509999999</v>
      </c>
      <c r="G1822">
        <v>1.2791558300000001</v>
      </c>
      <c r="H1822">
        <v>4.9786302889999998</v>
      </c>
      <c r="I1822">
        <v>0</v>
      </c>
      <c r="J1822">
        <v>1.643364971</v>
      </c>
      <c r="K1822">
        <v>4.2005761750000001</v>
      </c>
      <c r="L1822">
        <v>2.3402779819999999</v>
      </c>
      <c r="M1822">
        <v>0</v>
      </c>
      <c r="N1822">
        <v>12.09924591</v>
      </c>
      <c r="O1822">
        <v>2.0509421080000001</v>
      </c>
      <c r="P1822">
        <v>9.1688560139999993</v>
      </c>
      <c r="Q1822">
        <v>1.273057678</v>
      </c>
    </row>
    <row r="1823" spans="1:17">
      <c r="A1823" t="s">
        <v>11717</v>
      </c>
      <c r="B1823" s="14" t="s">
        <v>11718</v>
      </c>
      <c r="C1823">
        <v>5.0568285550000001</v>
      </c>
      <c r="D1823">
        <v>7.1883147379999999</v>
      </c>
      <c r="E1823">
        <v>5.2453558180000002</v>
      </c>
      <c r="F1823">
        <v>5.5640249639999997</v>
      </c>
      <c r="G1823">
        <v>5.8214642860000003</v>
      </c>
      <c r="H1823">
        <v>2.9131518920000001</v>
      </c>
      <c r="I1823">
        <v>13.519865530000001</v>
      </c>
      <c r="J1823">
        <v>5.9831900180000002</v>
      </c>
      <c r="K1823">
        <v>9.3672848700000007</v>
      </c>
      <c r="L1823">
        <v>10.650652859999999</v>
      </c>
      <c r="M1823">
        <v>4.0445073120000004</v>
      </c>
      <c r="N1823">
        <v>4.8310793419999998</v>
      </c>
      <c r="O1823">
        <v>3.2668577870000002</v>
      </c>
      <c r="P1823">
        <v>2.7186196759999999</v>
      </c>
      <c r="Q1823">
        <v>4.3452836049999997</v>
      </c>
    </row>
    <row r="1824" spans="1:17">
      <c r="A1824" t="s">
        <v>11719</v>
      </c>
      <c r="B1824" s="14" t="s">
        <v>7604</v>
      </c>
      <c r="C1824">
        <v>11.248328109999999</v>
      </c>
      <c r="D1824">
        <v>3.4411694179999999</v>
      </c>
      <c r="E1824">
        <v>3.1911617419999998</v>
      </c>
      <c r="F1824">
        <v>1.6769374720000001</v>
      </c>
      <c r="G1824">
        <v>4.2547277890000004</v>
      </c>
      <c r="H1824">
        <v>1.439992937</v>
      </c>
      <c r="I1824">
        <v>10.935771430000001</v>
      </c>
      <c r="J1824">
        <v>0.95063654600000003</v>
      </c>
      <c r="K1824">
        <v>11.177564309999999</v>
      </c>
      <c r="L1824">
        <v>6.4304525349999997</v>
      </c>
      <c r="M1824">
        <v>2.0563513179999999</v>
      </c>
      <c r="N1824">
        <v>4.1598097510000001</v>
      </c>
      <c r="O1824">
        <v>4.7456299880000001</v>
      </c>
      <c r="P1824">
        <v>0.96434613400000002</v>
      </c>
      <c r="Q1824">
        <v>3.3139127880000001</v>
      </c>
    </row>
    <row r="1825" spans="1:17">
      <c r="A1825" t="s">
        <v>11537</v>
      </c>
      <c r="B1825" s="14" t="s">
        <v>6027</v>
      </c>
      <c r="C1825">
        <v>7.9248805710000001</v>
      </c>
      <c r="D1825">
        <v>12.094315160000001</v>
      </c>
      <c r="E1825">
        <v>9.8831362970000001</v>
      </c>
      <c r="F1825">
        <v>7.371327118</v>
      </c>
      <c r="G1825">
        <v>11.70809422</v>
      </c>
      <c r="H1825">
        <v>15.89431132</v>
      </c>
      <c r="I1825">
        <v>3.210280145</v>
      </c>
      <c r="J1825">
        <v>7.1999208240000003</v>
      </c>
      <c r="K1825">
        <v>10.58563109</v>
      </c>
      <c r="L1825">
        <v>6.6765286560000003</v>
      </c>
      <c r="M1825">
        <v>4.2256046539999996</v>
      </c>
      <c r="N1825">
        <v>4.1790270669999998</v>
      </c>
      <c r="O1825">
        <v>9.2642235740000007</v>
      </c>
      <c r="P1825">
        <v>4.2935506859999997</v>
      </c>
      <c r="Q1825">
        <v>9.3823536539999992</v>
      </c>
    </row>
    <row r="1826" spans="1:17">
      <c r="A1826" t="s">
        <v>11534</v>
      </c>
      <c r="B1826" s="14" t="s">
        <v>11720</v>
      </c>
      <c r="C1826">
        <v>1.518287985</v>
      </c>
      <c r="D1826">
        <v>0.33635162499999999</v>
      </c>
      <c r="E1826">
        <v>0.32305484499999998</v>
      </c>
      <c r="F1826">
        <v>0</v>
      </c>
      <c r="G1826">
        <v>0.78653975200000004</v>
      </c>
      <c r="H1826">
        <v>0</v>
      </c>
      <c r="I1826">
        <v>0</v>
      </c>
      <c r="J1826">
        <v>0.19247394400000001</v>
      </c>
      <c r="K1826">
        <v>1.3775418930000001</v>
      </c>
      <c r="L1826">
        <v>0.95934189299999995</v>
      </c>
      <c r="M1826">
        <v>2.9144243859999999</v>
      </c>
      <c r="N1826">
        <v>0</v>
      </c>
      <c r="O1826">
        <v>1.68147092</v>
      </c>
      <c r="P1826">
        <v>0</v>
      </c>
      <c r="Q1826">
        <v>0</v>
      </c>
    </row>
    <row r="1827" spans="1:17">
      <c r="A1827" t="s">
        <v>11721</v>
      </c>
      <c r="B1827" s="14" t="s">
        <v>11722</v>
      </c>
      <c r="C1827">
        <v>253.8071415</v>
      </c>
      <c r="D1827">
        <v>314.22886169999998</v>
      </c>
      <c r="E1827">
        <v>227.45753250000001</v>
      </c>
      <c r="F1827">
        <v>169.49330649999999</v>
      </c>
      <c r="G1827">
        <v>138.23634759999999</v>
      </c>
      <c r="H1827">
        <v>69.389659660000007</v>
      </c>
      <c r="I1827">
        <v>149.99182769999999</v>
      </c>
      <c r="J1827">
        <v>140.10353330000001</v>
      </c>
      <c r="K1827">
        <v>284.21193870000002</v>
      </c>
      <c r="L1827">
        <v>721.78849079999998</v>
      </c>
      <c r="M1827">
        <v>141.128793</v>
      </c>
      <c r="N1827">
        <v>240.22282290000001</v>
      </c>
      <c r="O1827">
        <v>107.84343029999999</v>
      </c>
      <c r="P1827">
        <v>144.806252</v>
      </c>
      <c r="Q1827">
        <v>119.6324609</v>
      </c>
    </row>
    <row r="1828" spans="1:17">
      <c r="A1828" t="s">
        <v>11721</v>
      </c>
      <c r="B1828" s="14" t="s">
        <v>11723</v>
      </c>
      <c r="C1828">
        <v>161.65356109999999</v>
      </c>
      <c r="D1828">
        <v>14.54849355</v>
      </c>
      <c r="E1828">
        <v>12.62976497</v>
      </c>
      <c r="F1828">
        <v>16.159336029999999</v>
      </c>
      <c r="G1828">
        <v>10.686036509999999</v>
      </c>
      <c r="H1828">
        <v>7.2754557960000001</v>
      </c>
      <c r="I1828">
        <v>33.151296619999997</v>
      </c>
      <c r="J1828">
        <v>31.219626819999998</v>
      </c>
      <c r="K1828">
        <v>52.135958600000002</v>
      </c>
      <c r="L1828">
        <v>67.030714309999993</v>
      </c>
      <c r="M1828">
        <v>43.636152279999997</v>
      </c>
      <c r="N1828">
        <v>37.208095870000001</v>
      </c>
      <c r="O1828">
        <v>81.121973170000004</v>
      </c>
      <c r="P1828">
        <v>30.695402869999999</v>
      </c>
      <c r="Q1828">
        <v>49.485737440000001</v>
      </c>
    </row>
    <row r="1829" spans="1:17">
      <c r="A1829" t="s">
        <v>11721</v>
      </c>
      <c r="B1829" s="14" t="s">
        <v>7538</v>
      </c>
      <c r="C1829">
        <v>9.8928611639999993</v>
      </c>
      <c r="D1829">
        <v>2.7977872210000001</v>
      </c>
      <c r="E1829">
        <v>1.8698322249999999</v>
      </c>
      <c r="F1829">
        <v>2.7505252819999999</v>
      </c>
      <c r="G1829">
        <v>1.908220805</v>
      </c>
      <c r="H1829">
        <v>5.2544958529999999</v>
      </c>
      <c r="I1829">
        <v>6.4460854530000002</v>
      </c>
      <c r="J1829">
        <v>4.1092500249999997</v>
      </c>
      <c r="K1829">
        <v>6.4453794980000003</v>
      </c>
      <c r="L1829">
        <v>7.6473533189999996</v>
      </c>
      <c r="M1829">
        <v>8.2827881639999994</v>
      </c>
      <c r="N1829">
        <v>2.7374157000000001</v>
      </c>
      <c r="O1829">
        <v>9.0912556139999996</v>
      </c>
      <c r="P1829">
        <v>2.7316382180000001</v>
      </c>
      <c r="Q1829">
        <v>4.9196347170000001</v>
      </c>
    </row>
    <row r="1830" spans="1:17">
      <c r="A1830" t="s">
        <v>11724</v>
      </c>
      <c r="B1830" s="14" t="s">
        <v>6038</v>
      </c>
      <c r="C1830">
        <v>12.120377939999999</v>
      </c>
      <c r="D1830">
        <v>6.0536113250000003</v>
      </c>
      <c r="E1830">
        <v>6.963090352</v>
      </c>
      <c r="F1830">
        <v>5.6093873570000001</v>
      </c>
      <c r="G1830">
        <v>5.0231097919999996</v>
      </c>
      <c r="H1830">
        <v>2.8775708839999998</v>
      </c>
      <c r="I1830">
        <v>21.210461389999999</v>
      </c>
      <c r="J1830">
        <v>7.3752235549999998</v>
      </c>
      <c r="K1830">
        <v>21.093885889999999</v>
      </c>
      <c r="L1830">
        <v>38.848739379999998</v>
      </c>
      <c r="M1830">
        <v>19.88153754</v>
      </c>
      <c r="N1830">
        <v>5.7047551009999999</v>
      </c>
      <c r="O1830">
        <v>22.941221169999999</v>
      </c>
      <c r="P1830">
        <v>8.2325776640000008</v>
      </c>
      <c r="Q1830">
        <v>11.36173408</v>
      </c>
    </row>
    <row r="1831" spans="1:17">
      <c r="A1831" t="s">
        <v>11725</v>
      </c>
      <c r="B1831" s="14" t="s">
        <v>11726</v>
      </c>
      <c r="C1831">
        <v>10.565182310000001</v>
      </c>
      <c r="D1831">
        <v>2.478220554</v>
      </c>
      <c r="E1831">
        <v>1.8513060219999999</v>
      </c>
      <c r="F1831">
        <v>0.59217008800000004</v>
      </c>
      <c r="G1831">
        <v>1.931727427</v>
      </c>
      <c r="H1831">
        <v>2.2674896850000001</v>
      </c>
      <c r="I1831">
        <v>2.7189551029999999</v>
      </c>
      <c r="J1831">
        <v>3.1120241540000002</v>
      </c>
      <c r="K1831">
        <v>3.9470876800000001</v>
      </c>
      <c r="L1831">
        <v>5.1049404589999998</v>
      </c>
      <c r="M1831">
        <v>5.3683302460000002</v>
      </c>
      <c r="N1831">
        <v>1.9535858109999999</v>
      </c>
      <c r="O1831">
        <v>3.0972466600000002</v>
      </c>
      <c r="P1831">
        <v>1.2587655799999999</v>
      </c>
      <c r="Q1831">
        <v>1.068065697</v>
      </c>
    </row>
    <row r="1832" spans="1:17">
      <c r="A1832" t="e">
        <v>#N/A</v>
      </c>
      <c r="B1832" s="14" t="s">
        <v>11727</v>
      </c>
      <c r="C1832">
        <v>0.65970340599999999</v>
      </c>
      <c r="D1832">
        <v>0</v>
      </c>
      <c r="E1832">
        <v>7.0184439000000001E-2</v>
      </c>
      <c r="F1832">
        <v>0.26939549699999998</v>
      </c>
      <c r="G1832">
        <v>0</v>
      </c>
      <c r="H1832">
        <v>0</v>
      </c>
      <c r="I1832">
        <v>0</v>
      </c>
      <c r="J1832">
        <v>0.25089255300000002</v>
      </c>
      <c r="K1832">
        <v>0</v>
      </c>
      <c r="L1832">
        <v>0.41683864999999998</v>
      </c>
      <c r="M1832">
        <v>1.2663313629999999</v>
      </c>
      <c r="N1832">
        <v>0.24396876000000001</v>
      </c>
      <c r="O1832">
        <v>0</v>
      </c>
      <c r="P1832">
        <v>9.8976419999999996E-2</v>
      </c>
      <c r="Q1832">
        <v>0.45350137699999998</v>
      </c>
    </row>
    <row r="1833" spans="1:17">
      <c r="A1833" t="s">
        <v>11728</v>
      </c>
      <c r="B1833" s="14" t="s">
        <v>11729</v>
      </c>
      <c r="C1833">
        <v>1.671960858</v>
      </c>
      <c r="D1833">
        <v>2.5927671860000001</v>
      </c>
      <c r="E1833">
        <v>2.846021635</v>
      </c>
      <c r="F1833">
        <v>1.820691837</v>
      </c>
      <c r="G1833">
        <v>1.1548653849999999</v>
      </c>
      <c r="H1833">
        <v>1.2842504969999999</v>
      </c>
      <c r="I1833">
        <v>0</v>
      </c>
      <c r="J1833">
        <v>4.8749675760000004</v>
      </c>
      <c r="K1833">
        <v>9.1018152580000002</v>
      </c>
      <c r="L1833">
        <v>0</v>
      </c>
      <c r="M1833">
        <v>0</v>
      </c>
      <c r="N1833">
        <v>4.9465406869999997</v>
      </c>
      <c r="O1833">
        <v>0</v>
      </c>
      <c r="P1833">
        <v>1.2542356100000001</v>
      </c>
      <c r="Q1833">
        <v>0</v>
      </c>
    </row>
    <row r="1834" spans="1:17">
      <c r="A1834" t="s">
        <v>11730</v>
      </c>
      <c r="B1834" s="14" t="s">
        <v>11731</v>
      </c>
      <c r="C1834">
        <v>0</v>
      </c>
      <c r="D1834">
        <v>0</v>
      </c>
      <c r="E1834">
        <v>0.48458226799999998</v>
      </c>
      <c r="F1834">
        <v>0.20666860500000001</v>
      </c>
      <c r="G1834">
        <v>0</v>
      </c>
      <c r="H1834">
        <v>0</v>
      </c>
      <c r="I1834">
        <v>0</v>
      </c>
      <c r="J1834">
        <v>0</v>
      </c>
      <c r="K1834">
        <v>0.688770946</v>
      </c>
      <c r="L1834">
        <v>0.95934189299999995</v>
      </c>
      <c r="M1834">
        <v>0</v>
      </c>
      <c r="N1834">
        <v>0.187162308</v>
      </c>
      <c r="O1834">
        <v>0</v>
      </c>
      <c r="P1834">
        <v>0.45558264100000001</v>
      </c>
      <c r="Q1834">
        <v>1.0437200820000001</v>
      </c>
    </row>
    <row r="1835" spans="1:17">
      <c r="A1835" t="s">
        <v>11732</v>
      </c>
      <c r="B1835" s="14" t="s">
        <v>7909</v>
      </c>
      <c r="C1835">
        <v>2.1546486890000001</v>
      </c>
      <c r="D1835">
        <v>8.1145560840000002</v>
      </c>
      <c r="E1835">
        <v>4.737388621</v>
      </c>
      <c r="F1835">
        <v>6.8434264909999998</v>
      </c>
      <c r="G1835">
        <v>4.7128550000000002</v>
      </c>
      <c r="H1835">
        <v>3.0341813910000002</v>
      </c>
      <c r="I1835">
        <v>8.3791103329999999</v>
      </c>
      <c r="J1835">
        <v>5.4629126250000004</v>
      </c>
      <c r="K1835">
        <v>5.8647348749999999</v>
      </c>
      <c r="L1835">
        <v>4.5381042599999999</v>
      </c>
      <c r="M1835">
        <v>4.1359483460000002</v>
      </c>
      <c r="N1835">
        <v>2.213397735</v>
      </c>
      <c r="O1835">
        <v>2.3862265570000001</v>
      </c>
      <c r="P1835">
        <v>2.80163516</v>
      </c>
      <c r="Q1835">
        <v>2.468624889</v>
      </c>
    </row>
    <row r="1836" spans="1:17">
      <c r="A1836" t="e">
        <v>#N/A</v>
      </c>
      <c r="B1836" s="14" t="s">
        <v>11733</v>
      </c>
      <c r="C1836">
        <v>10.406515000000001</v>
      </c>
      <c r="D1836">
        <v>0.121336395</v>
      </c>
      <c r="E1836">
        <v>0.23307935799999999</v>
      </c>
      <c r="F1836">
        <v>0.223662575</v>
      </c>
      <c r="G1836">
        <v>9.4579493000000001E-2</v>
      </c>
      <c r="H1836">
        <v>0.21035137400000001</v>
      </c>
      <c r="I1836">
        <v>0</v>
      </c>
      <c r="J1836">
        <v>0.27773428500000003</v>
      </c>
      <c r="K1836">
        <v>1.490814568</v>
      </c>
      <c r="L1836">
        <v>3.1146803109999999</v>
      </c>
      <c r="M1836">
        <v>3.1540720150000001</v>
      </c>
      <c r="N1836">
        <v>0.135034875</v>
      </c>
      <c r="O1836">
        <v>2.4263134750000002</v>
      </c>
      <c r="P1836">
        <v>8.2174056999999995E-2</v>
      </c>
      <c r="Q1836">
        <v>0.37651440600000002</v>
      </c>
    </row>
    <row r="1837" spans="1:17">
      <c r="A1837" t="e">
        <v>#N/A</v>
      </c>
      <c r="B1837" s="14" t="s">
        <v>11734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</row>
    <row r="1838" spans="1:17">
      <c r="A1838" t="s">
        <v>11735</v>
      </c>
      <c r="B1838" s="14" t="s">
        <v>11736</v>
      </c>
      <c r="C1838">
        <v>2.5335848589999999</v>
      </c>
      <c r="D1838">
        <v>2.4321868050000002</v>
      </c>
      <c r="E1838">
        <v>0.35939025800000002</v>
      </c>
      <c r="F1838">
        <v>0.22991354</v>
      </c>
      <c r="G1838">
        <v>0.58333691200000004</v>
      </c>
      <c r="H1838">
        <v>0.97303641900000004</v>
      </c>
      <c r="I1838">
        <v>0</v>
      </c>
      <c r="J1838">
        <v>3.3188963039999999</v>
      </c>
      <c r="K1838">
        <v>0.383120036</v>
      </c>
      <c r="L1838">
        <v>5.8698383329999997</v>
      </c>
      <c r="M1838">
        <v>0</v>
      </c>
      <c r="N1838">
        <v>0.72874649400000002</v>
      </c>
      <c r="O1838">
        <v>0</v>
      </c>
      <c r="P1838">
        <v>1.2670601050000001</v>
      </c>
      <c r="Q1838">
        <v>1.1611119110000001</v>
      </c>
    </row>
    <row r="1839" spans="1:17">
      <c r="A1839" t="s">
        <v>11737</v>
      </c>
      <c r="B1839" s="14" t="s">
        <v>11738</v>
      </c>
      <c r="C1839">
        <v>2.581089575</v>
      </c>
      <c r="D1839">
        <v>0.57179776299999996</v>
      </c>
      <c r="E1839">
        <v>1.0983864750000001</v>
      </c>
      <c r="F1839">
        <v>0</v>
      </c>
      <c r="G1839">
        <v>1.337117578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3.0979619559999998</v>
      </c>
      <c r="Q1839">
        <v>3.5486482769999999</v>
      </c>
    </row>
    <row r="1840" spans="1:17">
      <c r="A1840" t="e">
        <v>#N/A</v>
      </c>
      <c r="B1840" s="14" t="s">
        <v>11739</v>
      </c>
      <c r="C1840">
        <v>5.4101440869999999</v>
      </c>
      <c r="D1840">
        <v>5.3933762820000002</v>
      </c>
      <c r="E1840">
        <v>6.6670620080000003</v>
      </c>
      <c r="F1840">
        <v>4.9095074639999998</v>
      </c>
      <c r="G1840">
        <v>3.9704801449999998</v>
      </c>
      <c r="H1840">
        <v>8.6574746919999992</v>
      </c>
      <c r="I1840">
        <v>12.492055179999999</v>
      </c>
      <c r="J1840">
        <v>6.8013063389999999</v>
      </c>
      <c r="K1840">
        <v>4.0905174100000004</v>
      </c>
      <c r="L1840">
        <v>3.9881811460000001</v>
      </c>
      <c r="M1840">
        <v>8.6541859500000005</v>
      </c>
      <c r="N1840">
        <v>0.83364870999999996</v>
      </c>
      <c r="O1840">
        <v>4.9930140840000004</v>
      </c>
      <c r="P1840">
        <v>3.3820545370000001</v>
      </c>
      <c r="Q1840">
        <v>7.4382147300000003</v>
      </c>
    </row>
    <row r="1841" spans="1:17">
      <c r="A1841" t="e">
        <v>#N/A</v>
      </c>
      <c r="B1841" s="14" t="s">
        <v>11740</v>
      </c>
      <c r="C1841">
        <v>339.47890000000001</v>
      </c>
      <c r="D1841">
        <v>6.3317718420000002</v>
      </c>
      <c r="E1841">
        <v>4.9644586430000004</v>
      </c>
      <c r="F1841">
        <v>3.2553224279999999</v>
      </c>
      <c r="G1841">
        <v>4.834775424</v>
      </c>
      <c r="H1841">
        <v>8.7367125960000003</v>
      </c>
      <c r="I1841">
        <v>179.48367959999999</v>
      </c>
      <c r="J1841">
        <v>10.79593962</v>
      </c>
      <c r="K1841">
        <v>93.143623570000003</v>
      </c>
      <c r="L1841">
        <v>174.32922400000001</v>
      </c>
      <c r="M1841">
        <v>176.90720680000001</v>
      </c>
      <c r="N1841">
        <v>15.027970209999999</v>
      </c>
      <c r="O1841">
        <v>225.4501009</v>
      </c>
      <c r="P1841">
        <v>12.426853039999999</v>
      </c>
      <c r="Q1841">
        <v>121.09511639999999</v>
      </c>
    </row>
    <row r="1842" spans="1:17">
      <c r="A1842" t="e">
        <v>#N/A</v>
      </c>
      <c r="B1842" s="14" t="s">
        <v>11741</v>
      </c>
      <c r="C1842">
        <v>0.62101403300000002</v>
      </c>
      <c r="D1842">
        <v>0.41272620500000001</v>
      </c>
      <c r="E1842">
        <v>0.26427343800000003</v>
      </c>
      <c r="F1842">
        <v>0</v>
      </c>
      <c r="G1842">
        <v>0.32171250000000001</v>
      </c>
      <c r="H1842">
        <v>0</v>
      </c>
      <c r="I1842">
        <v>0</v>
      </c>
      <c r="J1842">
        <v>7.8726184000000005E-2</v>
      </c>
      <c r="K1842">
        <v>0</v>
      </c>
      <c r="L1842">
        <v>0.39239247399999999</v>
      </c>
      <c r="M1842">
        <v>0</v>
      </c>
      <c r="N1842">
        <v>0.30621442300000001</v>
      </c>
      <c r="O1842">
        <v>0</v>
      </c>
      <c r="P1842">
        <v>0.37268715299999999</v>
      </c>
      <c r="Q1842">
        <v>0</v>
      </c>
    </row>
    <row r="1843" spans="1:17">
      <c r="A1843" t="e">
        <v>#N/A</v>
      </c>
      <c r="B1843" s="14" t="s">
        <v>11742</v>
      </c>
      <c r="C1843">
        <v>21.10087828</v>
      </c>
      <c r="D1843">
        <v>0.66779300799999997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6.8374342119999998</v>
      </c>
      <c r="L1843">
        <v>15.237430359999999</v>
      </c>
      <c r="M1843">
        <v>5.7863024310000002</v>
      </c>
      <c r="N1843">
        <v>0</v>
      </c>
      <c r="O1843">
        <v>13.353579269999999</v>
      </c>
      <c r="P1843">
        <v>0</v>
      </c>
      <c r="Q1843">
        <v>2.0722033739999999</v>
      </c>
    </row>
    <row r="1844" spans="1:17">
      <c r="A1844" t="s">
        <v>11743</v>
      </c>
      <c r="B1844" s="14" t="s">
        <v>11744</v>
      </c>
      <c r="C1844">
        <v>1.0968773759999999</v>
      </c>
      <c r="D1844">
        <v>0.24299506500000001</v>
      </c>
      <c r="E1844">
        <v>0.58347223100000001</v>
      </c>
      <c r="F1844">
        <v>0.44791920699999999</v>
      </c>
      <c r="G1844">
        <v>0.66293567399999997</v>
      </c>
      <c r="H1844">
        <v>0.21063072599999999</v>
      </c>
      <c r="I1844">
        <v>0.79979887800000005</v>
      </c>
      <c r="J1844">
        <v>2.0162476319999998</v>
      </c>
      <c r="K1844">
        <v>0.49759813400000003</v>
      </c>
      <c r="L1844">
        <v>0.346535186</v>
      </c>
      <c r="M1844">
        <v>0</v>
      </c>
      <c r="N1844">
        <v>1.149320736</v>
      </c>
      <c r="O1844">
        <v>0.60738391800000002</v>
      </c>
      <c r="P1844">
        <v>0.246849558</v>
      </c>
      <c r="Q1844">
        <v>0</v>
      </c>
    </row>
    <row r="1845" spans="1:17">
      <c r="A1845" t="s">
        <v>11745</v>
      </c>
      <c r="B1845" s="14" t="s">
        <v>2939</v>
      </c>
      <c r="C1845">
        <v>43.257540499999998</v>
      </c>
      <c r="D1845">
        <v>5.240699631</v>
      </c>
      <c r="E1845">
        <v>4.8177999219999998</v>
      </c>
      <c r="F1845">
        <v>4.6001522469999996</v>
      </c>
      <c r="G1845">
        <v>4.4351745090000003</v>
      </c>
      <c r="H1845">
        <v>9.8641367950000003</v>
      </c>
      <c r="I1845">
        <v>14.78515275</v>
      </c>
      <c r="J1845">
        <v>9.1681860139999998</v>
      </c>
      <c r="K1845">
        <v>26.676064929999999</v>
      </c>
      <c r="L1845">
        <v>37.582336429999998</v>
      </c>
      <c r="M1845">
        <v>44.112269599999998</v>
      </c>
      <c r="N1845">
        <v>10.24828509</v>
      </c>
      <c r="O1845">
        <v>95.06502691</v>
      </c>
      <c r="P1845">
        <v>8.7209403680000008</v>
      </c>
      <c r="Q1845">
        <v>18.585391959999999</v>
      </c>
    </row>
    <row r="1846" spans="1:17">
      <c r="A1846" t="e">
        <v>#N/A</v>
      </c>
      <c r="B1846" s="14" t="s">
        <v>11746</v>
      </c>
      <c r="C1846">
        <v>25.06872942</v>
      </c>
      <c r="D1846">
        <v>0.29229278600000003</v>
      </c>
      <c r="E1846">
        <v>0.21055331799999999</v>
      </c>
      <c r="F1846">
        <v>0.17959699800000001</v>
      </c>
      <c r="G1846">
        <v>0.227836861</v>
      </c>
      <c r="H1846">
        <v>0.76008755400000005</v>
      </c>
      <c r="I1846">
        <v>1.92411679</v>
      </c>
      <c r="J1846">
        <v>0.58541595599999996</v>
      </c>
      <c r="K1846">
        <v>6.5840340939999997</v>
      </c>
      <c r="L1846">
        <v>11.6714822</v>
      </c>
      <c r="M1846">
        <v>11.39698226</v>
      </c>
      <c r="N1846">
        <v>0.81322919999999999</v>
      </c>
      <c r="O1846">
        <v>21.187608010000002</v>
      </c>
      <c r="P1846">
        <v>0.39590568100000001</v>
      </c>
      <c r="Q1846">
        <v>0.90700275500000005</v>
      </c>
    </row>
    <row r="1847" spans="1:17">
      <c r="A1847" t="s">
        <v>11747</v>
      </c>
      <c r="B1847" s="14" t="s">
        <v>11748</v>
      </c>
      <c r="C1847">
        <v>12.64207139</v>
      </c>
      <c r="D1847">
        <v>3.7341894739999999</v>
      </c>
      <c r="E1847">
        <v>1.1955226940000001</v>
      </c>
      <c r="F1847">
        <v>2.1988414810000001</v>
      </c>
      <c r="G1847">
        <v>1.455366071</v>
      </c>
      <c r="H1847">
        <v>1.078945145</v>
      </c>
      <c r="I1847">
        <v>3.0726967100000002</v>
      </c>
      <c r="J1847">
        <v>1.6916757490000001</v>
      </c>
      <c r="K1847">
        <v>4.141996711</v>
      </c>
      <c r="L1847">
        <v>3.1064404159999999</v>
      </c>
      <c r="M1847">
        <v>5.3926764150000004</v>
      </c>
      <c r="N1847">
        <v>1.3852557249999999</v>
      </c>
      <c r="O1847">
        <v>3.889116413</v>
      </c>
      <c r="P1847">
        <v>1.1591014120000001</v>
      </c>
      <c r="Q1847">
        <v>7.7249486310000002</v>
      </c>
    </row>
    <row r="1848" spans="1:17">
      <c r="A1848" t="s">
        <v>11749</v>
      </c>
      <c r="B1848" s="14" t="s">
        <v>11750</v>
      </c>
      <c r="C1848">
        <v>0</v>
      </c>
      <c r="D1848">
        <v>0.30907987199999998</v>
      </c>
      <c r="E1848">
        <v>0.29686120900000001</v>
      </c>
      <c r="F1848">
        <v>0.18991169099999999</v>
      </c>
      <c r="G1848">
        <v>0</v>
      </c>
      <c r="H1848">
        <v>1.607482463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0.68794794500000001</v>
      </c>
      <c r="O1848">
        <v>1.5451354399999999</v>
      </c>
      <c r="P1848">
        <v>0.418643508</v>
      </c>
      <c r="Q1848">
        <v>0</v>
      </c>
    </row>
    <row r="1849" spans="1:17">
      <c r="A1849" t="s">
        <v>11751</v>
      </c>
      <c r="B1849" s="14" t="s">
        <v>11752</v>
      </c>
      <c r="C1849">
        <v>39.804754889999998</v>
      </c>
      <c r="D1849">
        <v>9.2589902869999996</v>
      </c>
      <c r="E1849">
        <v>3.2819258520000001</v>
      </c>
      <c r="F1849">
        <v>3.115466965</v>
      </c>
      <c r="G1849">
        <v>4.4677984940000002</v>
      </c>
      <c r="H1849">
        <v>2.6752639870000001</v>
      </c>
      <c r="I1849">
        <v>2.9024026759999999</v>
      </c>
      <c r="J1849">
        <v>5.2983670639999998</v>
      </c>
      <c r="K1849">
        <v>9.9315791390000001</v>
      </c>
      <c r="L1849">
        <v>50.301878549999998</v>
      </c>
      <c r="M1849">
        <v>7.6407077890000004</v>
      </c>
      <c r="N1849">
        <v>2.085394011</v>
      </c>
      <c r="O1849">
        <v>12.122797569999999</v>
      </c>
      <c r="P1849">
        <v>1.6422930849999999</v>
      </c>
      <c r="Q1849">
        <v>6.1566909870000002</v>
      </c>
    </row>
    <row r="1850" spans="1:17">
      <c r="A1850" t="s">
        <v>11753</v>
      </c>
      <c r="B1850" s="14" t="s">
        <v>8840</v>
      </c>
      <c r="C1850">
        <v>3.9351146749999999</v>
      </c>
      <c r="D1850">
        <v>3.0629393450000002</v>
      </c>
      <c r="E1850">
        <v>2.6363538360000001</v>
      </c>
      <c r="F1850">
        <v>2.663752337</v>
      </c>
      <c r="G1850">
        <v>3.3057761399999999</v>
      </c>
      <c r="H1850">
        <v>4.0845978970000001</v>
      </c>
      <c r="I1850">
        <v>3.412173117</v>
      </c>
      <c r="J1850">
        <v>3.0066184709999999</v>
      </c>
      <c r="K1850">
        <v>5.4037388899999996</v>
      </c>
      <c r="L1850">
        <v>5.7120743169999999</v>
      </c>
      <c r="M1850">
        <v>2.2456754480000001</v>
      </c>
      <c r="N1850">
        <v>1.9010253530000001</v>
      </c>
      <c r="O1850">
        <v>2.0023490939999999</v>
      </c>
      <c r="P1850">
        <v>1.8350019310000001</v>
      </c>
      <c r="Q1850">
        <v>2.9244590490000002</v>
      </c>
    </row>
    <row r="1851" spans="1:17">
      <c r="A1851" t="e">
        <v>#N/A</v>
      </c>
      <c r="B1851" s="14" t="s">
        <v>11754</v>
      </c>
      <c r="C1851">
        <v>23.464450679999999</v>
      </c>
      <c r="D1851">
        <v>0</v>
      </c>
      <c r="E1851">
        <v>0.99853315899999995</v>
      </c>
      <c r="F1851">
        <v>0</v>
      </c>
      <c r="G1851">
        <v>0.81037429000000005</v>
      </c>
      <c r="H1851">
        <v>0</v>
      </c>
      <c r="I1851">
        <v>0</v>
      </c>
      <c r="J1851">
        <v>0</v>
      </c>
      <c r="K1851">
        <v>0</v>
      </c>
      <c r="L1851">
        <v>2.9652385790000002</v>
      </c>
      <c r="M1851">
        <v>0</v>
      </c>
      <c r="N1851">
        <v>0</v>
      </c>
      <c r="O1851">
        <v>5.197273751</v>
      </c>
      <c r="P1851">
        <v>0.70408226299999999</v>
      </c>
      <c r="Q1851">
        <v>0</v>
      </c>
    </row>
    <row r="1852" spans="1:17">
      <c r="A1852" t="e">
        <v>#N/A</v>
      </c>
      <c r="B1852" s="14" t="s">
        <v>11755</v>
      </c>
      <c r="C1852">
        <v>54.795946960000002</v>
      </c>
      <c r="D1852">
        <v>9.7705248870000005</v>
      </c>
      <c r="E1852">
        <v>6.8249256679999997</v>
      </c>
      <c r="F1852">
        <v>3.8203594490000001</v>
      </c>
      <c r="G1852">
        <v>7.6159447819999997</v>
      </c>
      <c r="H1852">
        <v>16.93839126</v>
      </c>
      <c r="I1852">
        <v>11.694146699999999</v>
      </c>
      <c r="J1852">
        <v>10.16561411</v>
      </c>
      <c r="K1852">
        <v>29.102244259999999</v>
      </c>
      <c r="L1852">
        <v>70.935416110000006</v>
      </c>
      <c r="M1852">
        <v>20.523584029999999</v>
      </c>
      <c r="N1852">
        <v>8.5670669610000001</v>
      </c>
      <c r="O1852">
        <v>69.566097850000006</v>
      </c>
      <c r="P1852">
        <v>6.8175214569999998</v>
      </c>
      <c r="Q1852">
        <v>28.48106061</v>
      </c>
    </row>
    <row r="1853" spans="1:17">
      <c r="A1853" t="e">
        <v>#N/A</v>
      </c>
      <c r="B1853" s="14" t="s">
        <v>7376</v>
      </c>
      <c r="C1853">
        <v>10.56200338</v>
      </c>
      <c r="D1853">
        <v>67.348319669999995</v>
      </c>
      <c r="E1853">
        <v>9.7197370900000006</v>
      </c>
      <c r="F1853">
        <v>5.5830475220000002</v>
      </c>
      <c r="G1853">
        <v>19.12013542</v>
      </c>
      <c r="H1853">
        <v>328.3649514</v>
      </c>
      <c r="I1853">
        <v>25.671293909999999</v>
      </c>
      <c r="J1853">
        <v>26.19877215</v>
      </c>
      <c r="K1853">
        <v>31.0645679</v>
      </c>
      <c r="L1853">
        <v>62.065249450000003</v>
      </c>
      <c r="M1853">
        <v>5.7443727029999998</v>
      </c>
      <c r="N1853">
        <v>7.7034921169999997</v>
      </c>
      <c r="O1853">
        <v>7.9930791540000001</v>
      </c>
      <c r="P1853">
        <v>21.709503219999998</v>
      </c>
      <c r="Q1853">
        <v>17.667609500000001</v>
      </c>
    </row>
    <row r="1854" spans="1:17">
      <c r="A1854" t="s">
        <v>11756</v>
      </c>
      <c r="B1854" s="14" t="s">
        <v>1578</v>
      </c>
      <c r="C1854">
        <v>22.348103649999999</v>
      </c>
      <c r="D1854">
        <v>35.532686259999998</v>
      </c>
      <c r="E1854">
        <v>28.80323495</v>
      </c>
      <c r="F1854">
        <v>21.95952948</v>
      </c>
      <c r="G1854">
        <v>29.023641980000001</v>
      </c>
      <c r="H1854">
        <v>47.295384069999997</v>
      </c>
      <c r="I1854">
        <v>37.003998039999999</v>
      </c>
      <c r="J1854">
        <v>37.125120699999997</v>
      </c>
      <c r="K1854">
        <v>51.324694999999998</v>
      </c>
      <c r="L1854">
        <v>27.947457180000001</v>
      </c>
      <c r="M1854">
        <v>8.0434170209999998</v>
      </c>
      <c r="N1854">
        <v>12.45441724</v>
      </c>
      <c r="O1854">
        <v>18.304716119999998</v>
      </c>
      <c r="P1854">
        <v>10.198476790000001</v>
      </c>
      <c r="Q1854">
        <v>20.643771260000001</v>
      </c>
    </row>
    <row r="1855" spans="1:17">
      <c r="A1855" t="e">
        <v>#N/A</v>
      </c>
      <c r="B1855" s="14" t="s">
        <v>11757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</row>
    <row r="1856" spans="1:17">
      <c r="A1856" t="s">
        <v>11758</v>
      </c>
      <c r="B1856" s="14" t="s">
        <v>11759</v>
      </c>
      <c r="C1856">
        <v>14.815222670000001</v>
      </c>
      <c r="D1856">
        <v>1.846163182</v>
      </c>
      <c r="E1856">
        <v>1.674669961</v>
      </c>
      <c r="F1856">
        <v>1.3864405049999999</v>
      </c>
      <c r="G1856">
        <v>2.0786282229999999</v>
      </c>
      <c r="H1856">
        <v>1.0668493480000001</v>
      </c>
      <c r="I1856">
        <v>0</v>
      </c>
      <c r="J1856">
        <v>2.3476642449999998</v>
      </c>
      <c r="K1856">
        <v>0.42005761699999999</v>
      </c>
      <c r="L1856">
        <v>3.5104169729999999</v>
      </c>
      <c r="M1856">
        <v>1.7774068009999999</v>
      </c>
      <c r="N1856">
        <v>3.9950340280000001</v>
      </c>
      <c r="O1856">
        <v>7.178297379</v>
      </c>
      <c r="P1856">
        <v>1.111376487</v>
      </c>
      <c r="Q1856">
        <v>2.5461153560000001</v>
      </c>
    </row>
    <row r="1857" spans="1:17">
      <c r="A1857" t="e">
        <v>#N/A</v>
      </c>
      <c r="B1857" s="14" t="s">
        <v>11760</v>
      </c>
      <c r="C1857">
        <v>0</v>
      </c>
      <c r="D1857">
        <v>0.65348315800000001</v>
      </c>
      <c r="E1857">
        <v>0.31382470699999998</v>
      </c>
      <c r="F1857">
        <v>0.40152757500000003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0.44256599400000002</v>
      </c>
      <c r="Q1857">
        <v>2.0277990159999999</v>
      </c>
    </row>
    <row r="1858" spans="1:17">
      <c r="A1858" t="s">
        <v>11761</v>
      </c>
      <c r="B1858" s="14" t="s">
        <v>11762</v>
      </c>
      <c r="C1858">
        <v>1.3020735640000001</v>
      </c>
      <c r="D1858">
        <v>0.24037741000000001</v>
      </c>
      <c r="E1858">
        <v>0.34631207800000002</v>
      </c>
      <c r="F1858">
        <v>0.14769800399999999</v>
      </c>
      <c r="G1858">
        <v>0.14989582200000001</v>
      </c>
      <c r="H1858">
        <v>1.3335149669999999</v>
      </c>
      <c r="I1858">
        <v>0.63294645800000005</v>
      </c>
      <c r="J1858">
        <v>0.357639445</v>
      </c>
      <c r="K1858">
        <v>0.78758044100000002</v>
      </c>
      <c r="L1858">
        <v>1.508329451</v>
      </c>
      <c r="M1858">
        <v>0</v>
      </c>
      <c r="N1858">
        <v>0.34776979699999999</v>
      </c>
      <c r="O1858">
        <v>1.201681792</v>
      </c>
      <c r="P1858">
        <v>0.58605691199999999</v>
      </c>
      <c r="Q1858">
        <v>1.193449762</v>
      </c>
    </row>
    <row r="1859" spans="1:17">
      <c r="A1859" t="s">
        <v>11763</v>
      </c>
      <c r="B1859" s="14" t="s">
        <v>11764</v>
      </c>
      <c r="C1859">
        <v>57.308312170000001</v>
      </c>
      <c r="D1859">
        <v>0.39265082499999998</v>
      </c>
      <c r="E1859">
        <v>0.12570946799999999</v>
      </c>
      <c r="F1859">
        <v>8.0420401000000002E-2</v>
      </c>
      <c r="G1859">
        <v>0</v>
      </c>
      <c r="H1859">
        <v>0</v>
      </c>
      <c r="I1859">
        <v>4.3079295789999996</v>
      </c>
      <c r="J1859">
        <v>0.82386557800000004</v>
      </c>
      <c r="K1859">
        <v>1.87613717</v>
      </c>
      <c r="L1859">
        <v>4.8529798780000002</v>
      </c>
      <c r="M1859">
        <v>11.340821650000001</v>
      </c>
      <c r="N1859">
        <v>0.50980977900000002</v>
      </c>
      <c r="O1859">
        <v>19.629188419999998</v>
      </c>
      <c r="P1859">
        <v>0.26591948100000001</v>
      </c>
      <c r="Q1859">
        <v>5.2798200409999998</v>
      </c>
    </row>
    <row r="1860" spans="1:17">
      <c r="A1860" t="s">
        <v>11765</v>
      </c>
      <c r="B1860" s="14" t="s">
        <v>11766</v>
      </c>
      <c r="C1860">
        <v>44.888514350000001</v>
      </c>
      <c r="D1860">
        <v>4.9721544629999999</v>
      </c>
      <c r="E1860">
        <v>6.9246103840000002</v>
      </c>
      <c r="F1860">
        <v>6.4157123350000003</v>
      </c>
      <c r="G1860">
        <v>3.1005625000000001</v>
      </c>
      <c r="H1860">
        <v>14.65371695</v>
      </c>
      <c r="I1860">
        <v>13.0923599</v>
      </c>
      <c r="J1860">
        <v>10.812014570000001</v>
      </c>
      <c r="K1860">
        <v>15.272747069999999</v>
      </c>
      <c r="L1860">
        <v>18.43604856</v>
      </c>
      <c r="M1860">
        <v>8.6165590549999997</v>
      </c>
      <c r="N1860">
        <v>3.5967713190000001</v>
      </c>
      <c r="O1860">
        <v>22.370873970000002</v>
      </c>
      <c r="P1860">
        <v>6.3979649089999997</v>
      </c>
      <c r="Q1860">
        <v>6.1715622210000003</v>
      </c>
    </row>
    <row r="1861" spans="1:17">
      <c r="A1861" t="e">
        <v>#N/A</v>
      </c>
      <c r="B1861" s="14" t="s">
        <v>11767</v>
      </c>
      <c r="C1861">
        <v>26.23601639</v>
      </c>
      <c r="D1861">
        <v>0.21526503999999999</v>
      </c>
      <c r="E1861">
        <v>0</v>
      </c>
      <c r="F1861">
        <v>0</v>
      </c>
      <c r="G1861">
        <v>0</v>
      </c>
      <c r="H1861">
        <v>0.37318808599999997</v>
      </c>
      <c r="I1861">
        <v>4.2511662719999999</v>
      </c>
      <c r="J1861">
        <v>0</v>
      </c>
      <c r="K1861">
        <v>1.763253623</v>
      </c>
      <c r="L1861">
        <v>3.0698940590000001</v>
      </c>
      <c r="M1861">
        <v>5.5956948219999996</v>
      </c>
      <c r="N1861">
        <v>0.47913550999999999</v>
      </c>
      <c r="O1861">
        <v>11.837555269999999</v>
      </c>
      <c r="P1861">
        <v>0.43735933500000002</v>
      </c>
      <c r="Q1861">
        <v>0</v>
      </c>
    </row>
    <row r="1862" spans="1:17">
      <c r="A1862" t="s">
        <v>11768</v>
      </c>
      <c r="B1862" s="14" t="s">
        <v>11769</v>
      </c>
      <c r="C1862">
        <v>458.27396590000001</v>
      </c>
      <c r="D1862">
        <v>4358.9623229999997</v>
      </c>
      <c r="E1862">
        <v>6119.7087879999999</v>
      </c>
      <c r="F1862">
        <v>5389.7657840000002</v>
      </c>
      <c r="G1862">
        <v>7198.277787</v>
      </c>
      <c r="H1862">
        <v>296.09632950000002</v>
      </c>
      <c r="I1862">
        <v>1151.263213</v>
      </c>
      <c r="J1862">
        <v>3096.0698539999999</v>
      </c>
      <c r="K1862">
        <v>698.70567870000002</v>
      </c>
      <c r="L1862">
        <v>532.99768730000005</v>
      </c>
      <c r="M1862">
        <v>316.58284070000002</v>
      </c>
      <c r="N1862">
        <v>6487.020896</v>
      </c>
      <c r="O1862">
        <v>427.64873180000001</v>
      </c>
      <c r="P1862">
        <v>11055.138279999999</v>
      </c>
      <c r="Q1862">
        <v>6309.1111609999998</v>
      </c>
    </row>
    <row r="1863" spans="1:17">
      <c r="A1863" t="e">
        <v>#N/A</v>
      </c>
      <c r="B1863" s="14" t="s">
        <v>11770</v>
      </c>
      <c r="C1863">
        <v>33.40233568</v>
      </c>
      <c r="D1863">
        <v>10.76325201</v>
      </c>
      <c r="E1863">
        <v>2.5844387640000002</v>
      </c>
      <c r="F1863">
        <v>1.240011628</v>
      </c>
      <c r="G1863">
        <v>4.1948786760000001</v>
      </c>
      <c r="H1863">
        <v>9.3297021390000001</v>
      </c>
      <c r="I1863">
        <v>13.284894599999999</v>
      </c>
      <c r="J1863">
        <v>6.9290619700000002</v>
      </c>
      <c r="K1863">
        <v>19.285586500000001</v>
      </c>
      <c r="L1863">
        <v>32.617624370000001</v>
      </c>
      <c r="M1863">
        <v>69.946185270000001</v>
      </c>
      <c r="N1863">
        <v>5.9891938710000003</v>
      </c>
      <c r="O1863">
        <v>80.710604140000001</v>
      </c>
      <c r="P1863">
        <v>4.5558264060000004</v>
      </c>
      <c r="Q1863">
        <v>25.049281959999998</v>
      </c>
    </row>
    <row r="1864" spans="1:17">
      <c r="A1864" t="e">
        <v>#N/A</v>
      </c>
      <c r="B1864" s="14" t="s">
        <v>11771</v>
      </c>
      <c r="C1864">
        <v>0</v>
      </c>
      <c r="D1864">
        <v>0</v>
      </c>
      <c r="E1864">
        <v>0</v>
      </c>
      <c r="F1864">
        <v>0.50541932499999997</v>
      </c>
      <c r="G1864">
        <v>0.78365865400000001</v>
      </c>
      <c r="H1864">
        <v>0</v>
      </c>
      <c r="I1864">
        <v>0</v>
      </c>
      <c r="J1864">
        <v>5.2300612000000003E-2</v>
      </c>
      <c r="K1864">
        <v>0</v>
      </c>
      <c r="L1864">
        <v>2.3461228319999998</v>
      </c>
      <c r="M1864">
        <v>0</v>
      </c>
      <c r="N1864">
        <v>0</v>
      </c>
      <c r="O1864">
        <v>0</v>
      </c>
      <c r="P1864">
        <v>0</v>
      </c>
      <c r="Q1864">
        <v>0</v>
      </c>
    </row>
    <row r="1865" spans="1:17">
      <c r="A1865" t="s">
        <v>11772</v>
      </c>
      <c r="B1865" s="14" t="s">
        <v>11773</v>
      </c>
      <c r="C1865">
        <v>2.5973228430000002</v>
      </c>
      <c r="D1865">
        <v>4.890848793</v>
      </c>
      <c r="E1865">
        <v>3.454045518</v>
      </c>
      <c r="F1865">
        <v>0.70709258399999997</v>
      </c>
      <c r="G1865">
        <v>2.466799725</v>
      </c>
      <c r="H1865">
        <v>5.486334276</v>
      </c>
      <c r="I1865">
        <v>9.4693169059999995</v>
      </c>
      <c r="J1865">
        <v>0.32926360199999999</v>
      </c>
      <c r="K1865">
        <v>1.7674122400000001</v>
      </c>
      <c r="L1865">
        <v>0.82056916700000004</v>
      </c>
      <c r="M1865">
        <v>0</v>
      </c>
      <c r="N1865">
        <v>0.320177031</v>
      </c>
      <c r="O1865">
        <v>5.7529571080000004</v>
      </c>
      <c r="P1865">
        <v>1.9484037460000001</v>
      </c>
      <c r="Q1865">
        <v>1.7854834100000001</v>
      </c>
    </row>
    <row r="1866" spans="1:17">
      <c r="A1866" t="e">
        <v>#N/A</v>
      </c>
      <c r="B1866" s="14" t="s">
        <v>11774</v>
      </c>
      <c r="C1866">
        <v>0</v>
      </c>
      <c r="D1866">
        <v>0</v>
      </c>
      <c r="E1866">
        <v>0</v>
      </c>
      <c r="F1866">
        <v>0.23228868</v>
      </c>
      <c r="G1866">
        <v>0</v>
      </c>
      <c r="H1866">
        <v>0.65539229899999996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1.1731068689999999</v>
      </c>
    </row>
    <row r="1867" spans="1:17">
      <c r="A1867" t="s">
        <v>11775</v>
      </c>
      <c r="B1867" s="14" t="s">
        <v>11776</v>
      </c>
      <c r="C1867">
        <v>31.628231119999999</v>
      </c>
      <c r="D1867">
        <v>1.4013424400000001</v>
      </c>
      <c r="E1867">
        <v>1.0575274589999999</v>
      </c>
      <c r="F1867">
        <v>1.2300625919999999</v>
      </c>
      <c r="G1867">
        <v>0.62418326000000002</v>
      </c>
      <c r="H1867">
        <v>6.2470215629999997</v>
      </c>
      <c r="I1867">
        <v>0</v>
      </c>
      <c r="J1867">
        <v>0.91646236599999997</v>
      </c>
      <c r="K1867">
        <v>9.4287768930000002</v>
      </c>
      <c r="L1867">
        <v>14.84565836</v>
      </c>
      <c r="M1867">
        <v>8.6731228999999992</v>
      </c>
      <c r="N1867">
        <v>1.225360234</v>
      </c>
      <c r="O1867">
        <v>13.010243259999999</v>
      </c>
      <c r="P1867">
        <v>1.0846256299999999</v>
      </c>
      <c r="Q1867">
        <v>5.5908681830000004</v>
      </c>
    </row>
    <row r="1868" spans="1:17">
      <c r="A1868" t="s">
        <v>11777</v>
      </c>
      <c r="B1868" s="14" t="s">
        <v>11778</v>
      </c>
      <c r="C1868">
        <v>25.67335989</v>
      </c>
      <c r="D1868">
        <v>2.7625042909999999</v>
      </c>
      <c r="E1868">
        <v>1.4827241929999999</v>
      </c>
      <c r="F1868">
        <v>0.698928993</v>
      </c>
      <c r="G1868">
        <v>1.0133277089999999</v>
      </c>
      <c r="H1868">
        <v>4.2257087840000001</v>
      </c>
      <c r="I1868">
        <v>1.069713242</v>
      </c>
      <c r="J1868">
        <v>3.5335891319999999</v>
      </c>
      <c r="K1868">
        <v>3.9931587369999999</v>
      </c>
      <c r="L1868">
        <v>11.58707793</v>
      </c>
      <c r="M1868">
        <v>7.0401725849999996</v>
      </c>
      <c r="N1868">
        <v>2.170151953</v>
      </c>
      <c r="O1868">
        <v>12.185437569999999</v>
      </c>
      <c r="P1868">
        <v>2.2010386899999999</v>
      </c>
      <c r="Q1868">
        <v>4.0339873839999996</v>
      </c>
    </row>
    <row r="1869" spans="1:17">
      <c r="A1869" t="s">
        <v>11777</v>
      </c>
      <c r="B1869" s="14" t="s">
        <v>11779</v>
      </c>
      <c r="C1869">
        <v>8.2594866400000004</v>
      </c>
      <c r="D1869">
        <v>0</v>
      </c>
      <c r="E1869">
        <v>1.7574183590000001</v>
      </c>
      <c r="F1869">
        <v>1.1242772089999999</v>
      </c>
      <c r="G1869">
        <v>2.139388125</v>
      </c>
      <c r="H1869">
        <v>0</v>
      </c>
      <c r="I1869">
        <v>0</v>
      </c>
      <c r="J1869">
        <v>0</v>
      </c>
      <c r="K1869">
        <v>3.746913948</v>
      </c>
      <c r="L1869">
        <v>5.2188198999999997</v>
      </c>
      <c r="M1869">
        <v>0</v>
      </c>
      <c r="N1869">
        <v>1.018162958</v>
      </c>
      <c r="O1869">
        <v>4.5736009009999998</v>
      </c>
      <c r="P1869">
        <v>0.61959239099999996</v>
      </c>
      <c r="Q1869">
        <v>0</v>
      </c>
    </row>
    <row r="1870" spans="1:17">
      <c r="A1870" t="s">
        <v>11780</v>
      </c>
      <c r="B1870" s="14" t="s">
        <v>2407</v>
      </c>
      <c r="C1870">
        <v>114.9821103</v>
      </c>
      <c r="D1870">
        <v>16.790480429999999</v>
      </c>
      <c r="E1870">
        <v>16.598714139999998</v>
      </c>
      <c r="F1870">
        <v>16.55717108</v>
      </c>
      <c r="G1870">
        <v>18.7060794</v>
      </c>
      <c r="H1870">
        <v>28.682360920000001</v>
      </c>
      <c r="I1870">
        <v>62.004103710000003</v>
      </c>
      <c r="J1870">
        <v>24.84068371</v>
      </c>
      <c r="K1870">
        <v>72.623712600000005</v>
      </c>
      <c r="L1870">
        <v>71.250674549999999</v>
      </c>
      <c r="M1870">
        <v>88.001527039999999</v>
      </c>
      <c r="N1870">
        <v>26.342801690000002</v>
      </c>
      <c r="O1870">
        <v>443.8481089</v>
      </c>
      <c r="P1870">
        <v>22.076792449999999</v>
      </c>
      <c r="Q1870">
        <v>257.45967450000001</v>
      </c>
    </row>
    <row r="1871" spans="1:17">
      <c r="A1871" t="e">
        <v>#N/A</v>
      </c>
      <c r="B1871" s="14" t="s">
        <v>11781</v>
      </c>
      <c r="C1871">
        <v>140.25543350000001</v>
      </c>
      <c r="D1871">
        <v>7.5952004779999998</v>
      </c>
      <c r="E1871">
        <v>23.542774250000001</v>
      </c>
      <c r="F1871">
        <v>8.0608554619999992</v>
      </c>
      <c r="G1871">
        <v>18.568274290000002</v>
      </c>
      <c r="H1871">
        <v>39.501606789999997</v>
      </c>
      <c r="I1871">
        <v>47.725357199999998</v>
      </c>
      <c r="J1871">
        <v>15.804652880000001</v>
      </c>
      <c r="K1871">
        <v>91.905436460000004</v>
      </c>
      <c r="L1871">
        <v>385.011053</v>
      </c>
      <c r="M1871">
        <v>65.811001989999994</v>
      </c>
      <c r="N1871">
        <v>5.9552927740000001</v>
      </c>
      <c r="O1871">
        <v>100.10145369999999</v>
      </c>
      <c r="P1871">
        <v>7.248061935</v>
      </c>
      <c r="Q1871">
        <v>26.78225115</v>
      </c>
    </row>
    <row r="1872" spans="1:17">
      <c r="A1872" t="e">
        <v>#N/A</v>
      </c>
      <c r="B1872" s="14" t="s">
        <v>11782</v>
      </c>
      <c r="C1872">
        <v>1833.5537589999999</v>
      </c>
      <c r="D1872">
        <v>157.7872309</v>
      </c>
      <c r="E1872">
        <v>117.0685331</v>
      </c>
      <c r="F1872">
        <v>117.9423718</v>
      </c>
      <c r="G1872">
        <v>149.39609060000001</v>
      </c>
      <c r="H1872">
        <v>304.1600995</v>
      </c>
      <c r="I1872">
        <v>392.60507080000002</v>
      </c>
      <c r="J1872">
        <v>186.21732220000001</v>
      </c>
      <c r="K1872">
        <v>538.91531310000005</v>
      </c>
      <c r="L1872">
        <v>923.20263409999995</v>
      </c>
      <c r="M1872">
        <v>1507.6796939999999</v>
      </c>
      <c r="N1872">
        <v>170.76783789999999</v>
      </c>
      <c r="O1872">
        <v>3770.326059</v>
      </c>
      <c r="P1872">
        <v>149.4080386</v>
      </c>
      <c r="Q1872">
        <v>611.80493079999997</v>
      </c>
    </row>
    <row r="1873" spans="1:17">
      <c r="A1873" t="s">
        <v>11783</v>
      </c>
      <c r="B1873" s="14" t="s">
        <v>2272</v>
      </c>
      <c r="C1873">
        <v>6.4619027769999997</v>
      </c>
      <c r="D1873">
        <v>3.2534723369999998</v>
      </c>
      <c r="E1873">
        <v>8.1246225719999998</v>
      </c>
      <c r="F1873">
        <v>6.5569510070000003</v>
      </c>
      <c r="G1873">
        <v>13.390195950000001</v>
      </c>
      <c r="H1873">
        <v>17.59770275</v>
      </c>
      <c r="I1873">
        <v>1.7133671559999999</v>
      </c>
      <c r="J1873">
        <v>7.8938957920000004</v>
      </c>
      <c r="K1873">
        <v>8.5278269089999998</v>
      </c>
      <c r="L1873">
        <v>1.1135462089999999</v>
      </c>
      <c r="M1873">
        <v>6.7657761000000001</v>
      </c>
      <c r="N1873">
        <v>7.8208818969999996</v>
      </c>
      <c r="O1873">
        <v>14.312833550000001</v>
      </c>
      <c r="P1873">
        <v>1.057625703</v>
      </c>
      <c r="Q1873">
        <v>3.6344619630000001</v>
      </c>
    </row>
    <row r="1874" spans="1:17">
      <c r="A1874" t="e">
        <v>#N/A</v>
      </c>
      <c r="B1874" s="14" t="s">
        <v>11784</v>
      </c>
      <c r="C1874">
        <v>19.391838199999999</v>
      </c>
      <c r="D1874">
        <v>0.119331707</v>
      </c>
      <c r="E1874">
        <v>0.42025221600000001</v>
      </c>
      <c r="F1874">
        <v>0.25662849300000001</v>
      </c>
      <c r="G1874">
        <v>0.23254218800000001</v>
      </c>
      <c r="H1874">
        <v>0.68958668000000001</v>
      </c>
      <c r="I1874">
        <v>3.142166375</v>
      </c>
      <c r="J1874">
        <v>0.50076699099999999</v>
      </c>
      <c r="K1874">
        <v>2.932367438</v>
      </c>
      <c r="L1874">
        <v>5.445725113</v>
      </c>
      <c r="M1874">
        <v>3.9636171650000001</v>
      </c>
      <c r="N1874">
        <v>0.43161255799999998</v>
      </c>
      <c r="O1874">
        <v>11.63285447</v>
      </c>
      <c r="P1874">
        <v>0.37714319499999999</v>
      </c>
      <c r="Q1874">
        <v>2.3451936440000001</v>
      </c>
    </row>
    <row r="1875" spans="1:17">
      <c r="A1875" t="s">
        <v>11785</v>
      </c>
      <c r="B1875" s="14" t="s">
        <v>2192</v>
      </c>
      <c r="C1875">
        <v>33.94309578</v>
      </c>
      <c r="D1875">
        <v>18.172202890000001</v>
      </c>
      <c r="E1875">
        <v>24.345059119999998</v>
      </c>
      <c r="F1875">
        <v>15.401057659999999</v>
      </c>
      <c r="G1875">
        <v>34.826112629999997</v>
      </c>
      <c r="H1875">
        <v>37.69583076</v>
      </c>
      <c r="I1875">
        <v>30.937425780000002</v>
      </c>
      <c r="J1875">
        <v>15.956880910000001</v>
      </c>
      <c r="K1875">
        <v>32.20806168</v>
      </c>
      <c r="L1875">
        <v>44.1454971</v>
      </c>
      <c r="M1875">
        <v>22.804372730000001</v>
      </c>
      <c r="N1875">
        <v>7.3572734300000002</v>
      </c>
      <c r="O1875">
        <v>26.313868200000002</v>
      </c>
      <c r="P1875">
        <v>17.739015040000002</v>
      </c>
      <c r="Q1875">
        <v>73.306323320000004</v>
      </c>
    </row>
    <row r="1876" spans="1:17">
      <c r="A1876" t="s">
        <v>11786</v>
      </c>
      <c r="B1876" s="14" t="s">
        <v>8028</v>
      </c>
      <c r="C1876">
        <v>4.9222208820000004</v>
      </c>
      <c r="D1876">
        <v>1.853742451</v>
      </c>
      <c r="E1876">
        <v>1.0996956360000001</v>
      </c>
      <c r="F1876">
        <v>1.809027691</v>
      </c>
      <c r="G1876">
        <v>1.1049680420000001</v>
      </c>
      <c r="H1876">
        <v>0.189040449</v>
      </c>
      <c r="I1876">
        <v>0.71781711000000004</v>
      </c>
      <c r="J1876">
        <v>2.807963134</v>
      </c>
      <c r="K1876">
        <v>0.89318568499999995</v>
      </c>
      <c r="L1876">
        <v>1.866085781</v>
      </c>
      <c r="M1876">
        <v>0.94484318599999995</v>
      </c>
      <c r="N1876">
        <v>1.6989608359999999</v>
      </c>
      <c r="O1876">
        <v>1.090250513</v>
      </c>
      <c r="P1876">
        <v>0.51694240000000002</v>
      </c>
      <c r="Q1876">
        <v>0.676738646</v>
      </c>
    </row>
    <row r="1877" spans="1:17">
      <c r="A1877" t="s">
        <v>11787</v>
      </c>
      <c r="B1877" s="14" t="s">
        <v>8009</v>
      </c>
      <c r="C1877">
        <v>21.10087828</v>
      </c>
      <c r="D1877">
        <v>5.119746396</v>
      </c>
      <c r="E1877">
        <v>3.8911209420000001</v>
      </c>
      <c r="F1877">
        <v>5.1973885580000001</v>
      </c>
      <c r="G1877">
        <v>3.7825353709999998</v>
      </c>
      <c r="H1877">
        <v>3.8590008849999999</v>
      </c>
      <c r="I1877">
        <v>7.3266247590000004</v>
      </c>
      <c r="J1877">
        <v>3.846856356</v>
      </c>
      <c r="K1877">
        <v>11.669221050000001</v>
      </c>
      <c r="L1877">
        <v>15.237430359999999</v>
      </c>
      <c r="M1877">
        <v>8.1008234039999998</v>
      </c>
      <c r="N1877">
        <v>3.0470570279999998</v>
      </c>
      <c r="O1877">
        <v>13.576138930000001</v>
      </c>
      <c r="P1877">
        <v>4.8542274929999998</v>
      </c>
      <c r="Q1877">
        <v>7.8743728199999996</v>
      </c>
    </row>
    <row r="1878" spans="1:17">
      <c r="A1878" t="s">
        <v>11788</v>
      </c>
      <c r="B1878" s="14" t="s">
        <v>3674</v>
      </c>
      <c r="C1878">
        <v>0.67534641399999995</v>
      </c>
      <c r="D1878">
        <v>1.8327450789999999</v>
      </c>
      <c r="E1878">
        <v>1.74233014</v>
      </c>
      <c r="F1878">
        <v>2.1143398050000002</v>
      </c>
      <c r="G1878">
        <v>1.1078870089999999</v>
      </c>
      <c r="H1878">
        <v>2.8530732620000001</v>
      </c>
      <c r="I1878">
        <v>2.2159595240000001</v>
      </c>
      <c r="J1878">
        <v>3.039294194</v>
      </c>
      <c r="K1878">
        <v>5.361487661</v>
      </c>
      <c r="L1878">
        <v>2.0269333220000001</v>
      </c>
      <c r="M1878">
        <v>0</v>
      </c>
      <c r="N1878">
        <v>1.0406407989999999</v>
      </c>
      <c r="O1878">
        <v>1.495862928</v>
      </c>
      <c r="P1878">
        <v>2.457091658</v>
      </c>
      <c r="Q1878">
        <v>1.6248920979999999</v>
      </c>
    </row>
    <row r="1879" spans="1:17">
      <c r="A1879" t="s">
        <v>11789</v>
      </c>
      <c r="B1879" s="14" t="s">
        <v>5514</v>
      </c>
      <c r="C1879">
        <v>10.620029580000001</v>
      </c>
      <c r="D1879">
        <v>1.1228757949999999</v>
      </c>
      <c r="E1879">
        <v>0.92441643699999998</v>
      </c>
      <c r="F1879">
        <v>0.82135973799999995</v>
      </c>
      <c r="G1879">
        <v>0.83358197000000001</v>
      </c>
      <c r="H1879">
        <v>0.27809164800000002</v>
      </c>
      <c r="I1879">
        <v>7.7436985470000002</v>
      </c>
      <c r="J1879">
        <v>1.8358706950000001</v>
      </c>
      <c r="K1879">
        <v>3.5038353689999999</v>
      </c>
      <c r="L1879">
        <v>2.4401261949999999</v>
      </c>
      <c r="M1879">
        <v>5.0964101480000004</v>
      </c>
      <c r="N1879">
        <v>0.86284996400000002</v>
      </c>
      <c r="O1879">
        <v>5.0788087160000002</v>
      </c>
      <c r="P1879">
        <v>0.36212296399999999</v>
      </c>
      <c r="Q1879">
        <v>1.4932944239999999</v>
      </c>
    </row>
    <row r="1880" spans="1:17">
      <c r="A1880" t="s">
        <v>11790</v>
      </c>
      <c r="B1880" s="14" t="s">
        <v>5734</v>
      </c>
      <c r="C1880">
        <v>25.987012549999999</v>
      </c>
      <c r="D1880">
        <v>1.5259500580000001</v>
      </c>
      <c r="E1880">
        <v>2.0651997400000002</v>
      </c>
      <c r="F1880">
        <v>1.704741788</v>
      </c>
      <c r="G1880">
        <v>1.0272523220000001</v>
      </c>
      <c r="H1880">
        <v>0.240492701</v>
      </c>
      <c r="I1880">
        <v>3.6527584850000001</v>
      </c>
      <c r="J1880">
        <v>1.7861115009999999</v>
      </c>
      <c r="K1880">
        <v>5.1133018239999997</v>
      </c>
      <c r="L1880">
        <v>10.48511959</v>
      </c>
      <c r="M1880">
        <v>11.41906386</v>
      </c>
      <c r="N1880">
        <v>1.9683969240000001</v>
      </c>
      <c r="O1880">
        <v>7.628447295</v>
      </c>
      <c r="P1880">
        <v>3.9458499520000001</v>
      </c>
      <c r="Q1880">
        <v>3.013257066</v>
      </c>
    </row>
    <row r="1881" spans="1:17">
      <c r="A1881" t="s">
        <v>11791</v>
      </c>
      <c r="B1881" s="14" t="s">
        <v>5766</v>
      </c>
      <c r="C1881">
        <v>13.76581107</v>
      </c>
      <c r="D1881">
        <v>0.62491558800000002</v>
      </c>
      <c r="E1881">
        <v>0.468164727</v>
      </c>
      <c r="F1881">
        <v>0.32253854399999998</v>
      </c>
      <c r="G1881">
        <v>0.545563456</v>
      </c>
      <c r="H1881">
        <v>0.95336300500000004</v>
      </c>
      <c r="I1881">
        <v>1.48093907</v>
      </c>
      <c r="J1881">
        <v>0.70089964999999999</v>
      </c>
      <c r="K1881">
        <v>2.2010560080000001</v>
      </c>
      <c r="L1881">
        <v>3.6360630450000002</v>
      </c>
      <c r="M1881">
        <v>2.1659110190000002</v>
      </c>
      <c r="N1881">
        <v>0.34773325100000002</v>
      </c>
      <c r="O1881">
        <v>5.2483944769999997</v>
      </c>
      <c r="P1881">
        <v>0.677150154</v>
      </c>
      <c r="Q1881">
        <v>2.0942842289999999</v>
      </c>
    </row>
    <row r="1882" spans="1:17">
      <c r="A1882" t="s">
        <v>11792</v>
      </c>
      <c r="B1882" s="14" t="s">
        <v>5349</v>
      </c>
      <c r="C1882">
        <v>0.82183946699999999</v>
      </c>
      <c r="D1882">
        <v>0.59171111799999998</v>
      </c>
      <c r="E1882">
        <v>0.306018122</v>
      </c>
      <c r="F1882">
        <v>0.16780256900000001</v>
      </c>
      <c r="G1882">
        <v>0.39026980700000002</v>
      </c>
      <c r="H1882">
        <v>1.0258030709999999</v>
      </c>
      <c r="I1882">
        <v>0.29962614700000001</v>
      </c>
      <c r="J1882">
        <v>1.067895233</v>
      </c>
      <c r="K1882">
        <v>1.770929478</v>
      </c>
      <c r="L1882">
        <v>1.557856686</v>
      </c>
      <c r="M1882">
        <v>0.78877953499999998</v>
      </c>
      <c r="N1882">
        <v>0.96244259700000001</v>
      </c>
      <c r="O1882">
        <v>1.137711667</v>
      </c>
      <c r="P1882">
        <v>0.770637303</v>
      </c>
      <c r="Q1882">
        <v>1.1299178590000001</v>
      </c>
    </row>
    <row r="1883" spans="1:17">
      <c r="A1883" t="s">
        <v>11793</v>
      </c>
      <c r="B1883" s="14" t="s">
        <v>2289</v>
      </c>
      <c r="C1883">
        <v>0.35786337299999998</v>
      </c>
      <c r="D1883">
        <v>1.26845951</v>
      </c>
      <c r="E1883">
        <v>0.79951875100000003</v>
      </c>
      <c r="F1883">
        <v>1.266516787</v>
      </c>
      <c r="G1883">
        <v>0.74155567600000005</v>
      </c>
      <c r="H1883">
        <v>0.41231785900000001</v>
      </c>
      <c r="I1883">
        <v>3.653154148</v>
      </c>
      <c r="J1883">
        <v>1.315627788</v>
      </c>
      <c r="K1883">
        <v>3.0845478769999999</v>
      </c>
      <c r="L1883">
        <v>0.226118713</v>
      </c>
      <c r="M1883">
        <v>3.4346769199999998</v>
      </c>
      <c r="N1883">
        <v>2.558641749</v>
      </c>
      <c r="O1883">
        <v>6.7375403220000001</v>
      </c>
      <c r="P1883">
        <v>2.9529966650000001</v>
      </c>
      <c r="Q1883">
        <v>2.9520817560000001</v>
      </c>
    </row>
    <row r="1884" spans="1:17">
      <c r="A1884" t="s">
        <v>11794</v>
      </c>
      <c r="B1884" s="14" t="s">
        <v>6065</v>
      </c>
      <c r="C1884">
        <v>11.822562319999999</v>
      </c>
      <c r="D1884">
        <v>1.0837627889999999</v>
      </c>
      <c r="E1884">
        <v>1.040919068</v>
      </c>
      <c r="F1884">
        <v>1.2763265450000001</v>
      </c>
      <c r="G1884">
        <v>0.70397766500000003</v>
      </c>
      <c r="H1884">
        <v>0.62627812999999999</v>
      </c>
      <c r="I1884">
        <v>1.189039596</v>
      </c>
      <c r="J1884">
        <v>2.4806908270000001</v>
      </c>
      <c r="K1884">
        <v>3.6988291690000001</v>
      </c>
      <c r="L1884">
        <v>13.652391639999999</v>
      </c>
      <c r="M1884">
        <v>7.0429525149999996</v>
      </c>
      <c r="N1884">
        <v>2.663506258</v>
      </c>
      <c r="O1884">
        <v>8.1268327960000004</v>
      </c>
      <c r="P1884">
        <v>4.709636143</v>
      </c>
      <c r="Q1884">
        <v>5.32472397</v>
      </c>
    </row>
    <row r="1885" spans="1:17">
      <c r="A1885" t="s">
        <v>11795</v>
      </c>
      <c r="B1885" s="14" t="s">
        <v>8806</v>
      </c>
      <c r="C1885">
        <v>13.60741784</v>
      </c>
      <c r="D1885">
        <v>17.895595270000001</v>
      </c>
      <c r="E1885">
        <v>14.66047219</v>
      </c>
      <c r="F1885">
        <v>17.90493777</v>
      </c>
      <c r="G1885">
        <v>13.01684895</v>
      </c>
      <c r="H1885">
        <v>7.8804753940000003</v>
      </c>
      <c r="I1885">
        <v>16.694128360000001</v>
      </c>
      <c r="J1885">
        <v>22.53475268</v>
      </c>
      <c r="K1885">
        <v>23.614180480000002</v>
      </c>
      <c r="L1885">
        <v>22.92786985</v>
      </c>
      <c r="M1885">
        <v>5.3898559779999999</v>
      </c>
      <c r="N1885">
        <v>21.353731499999999</v>
      </c>
      <c r="O1885">
        <v>13.156278739999999</v>
      </c>
      <c r="P1885">
        <v>29.942644850000001</v>
      </c>
      <c r="Q1885">
        <v>15.887253790000001</v>
      </c>
    </row>
    <row r="1886" spans="1:17">
      <c r="A1886" t="s">
        <v>11796</v>
      </c>
      <c r="B1886" s="14" t="s">
        <v>7964</v>
      </c>
      <c r="C1886">
        <v>12.22872791</v>
      </c>
      <c r="D1886">
        <v>4.9948527619999998</v>
      </c>
      <c r="E1886">
        <v>4.05203647</v>
      </c>
      <c r="F1886">
        <v>4.7336162570000004</v>
      </c>
      <c r="G1886">
        <v>2.7935666449999998</v>
      </c>
      <c r="H1886">
        <v>2.8863945850000001</v>
      </c>
      <c r="I1886">
        <v>5.7586999419999998</v>
      </c>
      <c r="J1886">
        <v>3.714117801</v>
      </c>
      <c r="K1886">
        <v>4.3918177060000003</v>
      </c>
      <c r="L1886">
        <v>5.956086869</v>
      </c>
      <c r="M1886">
        <v>4.4013022189999997</v>
      </c>
      <c r="N1886">
        <v>4.9463499659999997</v>
      </c>
      <c r="O1886">
        <v>6.4893782059999996</v>
      </c>
      <c r="P1886">
        <v>7.7401270340000004</v>
      </c>
      <c r="Q1886">
        <v>7.3556188840000001</v>
      </c>
    </row>
    <row r="1887" spans="1:17">
      <c r="A1887" t="s">
        <v>11797</v>
      </c>
      <c r="B1887" s="14" t="s">
        <v>4734</v>
      </c>
      <c r="C1887">
        <v>1.568256957</v>
      </c>
      <c r="D1887">
        <v>1.389685703</v>
      </c>
      <c r="E1887">
        <v>0.889832081</v>
      </c>
      <c r="F1887">
        <v>0.60483267600000001</v>
      </c>
      <c r="G1887">
        <v>0.31594339399999999</v>
      </c>
      <c r="H1887">
        <v>0.50191435600000001</v>
      </c>
      <c r="I1887">
        <v>1.524679887</v>
      </c>
      <c r="J1887">
        <v>1.358524949</v>
      </c>
      <c r="K1887">
        <v>0.35571967900000001</v>
      </c>
      <c r="L1887">
        <v>0.99091517100000004</v>
      </c>
      <c r="M1887">
        <v>0.501723692</v>
      </c>
      <c r="N1887">
        <v>1.385474911</v>
      </c>
      <c r="O1887">
        <v>1.1578736460000001</v>
      </c>
      <c r="P1887">
        <v>1.411729499</v>
      </c>
      <c r="Q1887">
        <v>1.0780703629999999</v>
      </c>
    </row>
    <row r="1888" spans="1:17">
      <c r="A1888" t="s">
        <v>11798</v>
      </c>
      <c r="B1888" s="14" t="s">
        <v>8573</v>
      </c>
      <c r="C1888">
        <v>15.114577150000001</v>
      </c>
      <c r="D1888">
        <v>0.76733821099999999</v>
      </c>
      <c r="E1888">
        <v>0.63650302800000003</v>
      </c>
      <c r="F1888">
        <v>0.771520769</v>
      </c>
      <c r="G1888">
        <v>0.43500076199999999</v>
      </c>
      <c r="H1888">
        <v>2.5396139259999999</v>
      </c>
      <c r="I1888">
        <v>3.9032502619999998</v>
      </c>
      <c r="J1888">
        <v>1.596733897</v>
      </c>
      <c r="K1888">
        <v>2.4998472779999998</v>
      </c>
      <c r="L1888">
        <v>3.1834204499999998</v>
      </c>
      <c r="M1888">
        <v>5.4399625599999997</v>
      </c>
      <c r="N1888">
        <v>1.0286434769999999</v>
      </c>
      <c r="O1888">
        <v>12.55429908</v>
      </c>
      <c r="P1888">
        <v>0.80313157800000001</v>
      </c>
      <c r="Q1888">
        <v>3.7881110090000001</v>
      </c>
    </row>
    <row r="1889" spans="1:17">
      <c r="A1889" t="e">
        <v>#N/A</v>
      </c>
      <c r="B1889" s="14" t="s">
        <v>5534</v>
      </c>
      <c r="C1889">
        <v>7.1202471029999996</v>
      </c>
      <c r="D1889">
        <v>4.149993619</v>
      </c>
      <c r="E1889">
        <v>2.0831467620000002</v>
      </c>
      <c r="F1889">
        <v>3.7268220300000001</v>
      </c>
      <c r="G1889">
        <v>2.1224088540000001</v>
      </c>
      <c r="H1889">
        <v>2.3764696949999999</v>
      </c>
      <c r="I1889">
        <v>2.2250562380000001</v>
      </c>
      <c r="J1889">
        <v>3.9758985390000001</v>
      </c>
      <c r="K1889">
        <v>5.9987538579999997</v>
      </c>
      <c r="L1889">
        <v>6.3199994679999998</v>
      </c>
      <c r="M1889">
        <v>3.4169113489999998</v>
      </c>
      <c r="N1889">
        <v>4.0124648599999997</v>
      </c>
      <c r="O1889">
        <v>6.1018895439999996</v>
      </c>
      <c r="P1889">
        <v>7.2489257589999996</v>
      </c>
      <c r="Q1889">
        <v>2.8552342460000002</v>
      </c>
    </row>
    <row r="1890" spans="1:17">
      <c r="A1890" t="s">
        <v>11799</v>
      </c>
      <c r="B1890" s="14" t="s">
        <v>3853</v>
      </c>
      <c r="C1890">
        <v>479.09288220000002</v>
      </c>
      <c r="D1890">
        <v>3.8390553509999998</v>
      </c>
      <c r="E1890">
        <v>3.9425621689999999</v>
      </c>
      <c r="F1890">
        <v>3.5201707330000001</v>
      </c>
      <c r="G1890">
        <v>3.0385112169999999</v>
      </c>
      <c r="H1890">
        <v>3.5837138620000002</v>
      </c>
      <c r="I1890">
        <v>9.3311590219999996</v>
      </c>
      <c r="J1890">
        <v>2.9742132429999999</v>
      </c>
      <c r="K1890">
        <v>166.3010548</v>
      </c>
      <c r="L1890">
        <v>935.78258689999996</v>
      </c>
      <c r="M1890">
        <v>8.1882342989999994</v>
      </c>
      <c r="N1890">
        <v>3.9109551969999998</v>
      </c>
      <c r="O1890">
        <v>263.96379639999998</v>
      </c>
      <c r="P1890">
        <v>3.8399528439999999</v>
      </c>
      <c r="Q1890">
        <v>169.71198480000001</v>
      </c>
    </row>
    <row r="1891" spans="1:17">
      <c r="A1891" t="s">
        <v>11800</v>
      </c>
      <c r="B1891" s="14" t="s">
        <v>6784</v>
      </c>
      <c r="C1891">
        <v>51.6217915</v>
      </c>
      <c r="D1891">
        <v>2.838120285</v>
      </c>
      <c r="E1891">
        <v>1.5633968069999999</v>
      </c>
      <c r="F1891">
        <v>1.897730691</v>
      </c>
      <c r="G1891">
        <v>2.147196111</v>
      </c>
      <c r="H1891">
        <v>6.3673514600000001</v>
      </c>
      <c r="I1891">
        <v>15.93540885</v>
      </c>
      <c r="J1891">
        <v>2.3883628039999998</v>
      </c>
      <c r="K1891">
        <v>18.80294408</v>
      </c>
      <c r="L1891">
        <v>25.475078889999999</v>
      </c>
      <c r="M1891">
        <v>31.82466337</v>
      </c>
      <c r="N1891">
        <v>3.2049837640000001</v>
      </c>
      <c r="O1891">
        <v>27.9590566</v>
      </c>
      <c r="P1891">
        <v>2.8266076240000002</v>
      </c>
      <c r="Q1891">
        <v>24.866440480000001</v>
      </c>
    </row>
    <row r="1892" spans="1:17">
      <c r="A1892" t="s">
        <v>11801</v>
      </c>
      <c r="B1892" s="14" t="s">
        <v>11802</v>
      </c>
      <c r="C1892">
        <v>0</v>
      </c>
      <c r="D1892">
        <v>1.411120444</v>
      </c>
      <c r="E1892">
        <v>2.7106709910000002</v>
      </c>
      <c r="F1892">
        <v>1.4450863869999999</v>
      </c>
      <c r="G1892">
        <v>1.099942481</v>
      </c>
      <c r="H1892">
        <v>2.4463486329999999</v>
      </c>
      <c r="I1892">
        <v>6.1927871999999997</v>
      </c>
      <c r="J1892">
        <v>4.3066663370000002</v>
      </c>
      <c r="K1892">
        <v>1.926433906</v>
      </c>
      <c r="L1892">
        <v>0</v>
      </c>
      <c r="M1892">
        <v>0</v>
      </c>
      <c r="N1892">
        <v>2.4865162220000001</v>
      </c>
      <c r="O1892">
        <v>2.3514657589999999</v>
      </c>
      <c r="P1892">
        <v>3.0262867440000001</v>
      </c>
      <c r="Q1892">
        <v>1.459598263</v>
      </c>
    </row>
    <row r="1893" spans="1:17">
      <c r="A1893" t="s">
        <v>11803</v>
      </c>
      <c r="B1893" s="14" t="s">
        <v>11804</v>
      </c>
      <c r="C1893">
        <v>13.826811709999999</v>
      </c>
      <c r="D1893">
        <v>0.63063859700000002</v>
      </c>
      <c r="E1893">
        <v>0.75713494100000001</v>
      </c>
      <c r="F1893">
        <v>0.61814026799999999</v>
      </c>
      <c r="G1893">
        <v>0.49157120900000001</v>
      </c>
      <c r="H1893">
        <v>1.3015340259999999</v>
      </c>
      <c r="I1893">
        <v>0.98842697400000001</v>
      </c>
      <c r="J1893">
        <v>1.503653326</v>
      </c>
      <c r="K1893">
        <v>2.0908431680000001</v>
      </c>
      <c r="L1893">
        <v>3.8971985139999998</v>
      </c>
      <c r="M1893">
        <v>5.0740544710000002</v>
      </c>
      <c r="N1893">
        <v>0.88564970899999995</v>
      </c>
      <c r="O1893">
        <v>5.5546769520000003</v>
      </c>
      <c r="P1893">
        <v>0.77283803900000003</v>
      </c>
      <c r="Q1893">
        <v>1.2580141600000001</v>
      </c>
    </row>
    <row r="1894" spans="1:17">
      <c r="A1894" t="s">
        <v>11803</v>
      </c>
      <c r="B1894" s="14" t="s">
        <v>5411</v>
      </c>
      <c r="C1894">
        <v>15.767822730000001</v>
      </c>
      <c r="D1894">
        <v>2.4925643100000001</v>
      </c>
      <c r="E1894">
        <v>2.621628501</v>
      </c>
      <c r="F1894">
        <v>2.086988104</v>
      </c>
      <c r="G1894">
        <v>2.189192249</v>
      </c>
      <c r="H1894">
        <v>2.5257501379999998</v>
      </c>
      <c r="I1894">
        <v>6.1241698820000003</v>
      </c>
      <c r="J1894">
        <v>3.0334957070000002</v>
      </c>
      <c r="K1894">
        <v>6.973343303</v>
      </c>
      <c r="L1894">
        <v>10.73903366</v>
      </c>
      <c r="M1894">
        <v>10.190420189999999</v>
      </c>
      <c r="N1894">
        <v>2.876525241</v>
      </c>
      <c r="O1894">
        <v>10.1791578</v>
      </c>
      <c r="P1894">
        <v>2.8590170779999999</v>
      </c>
      <c r="Q1894">
        <v>3.976229075</v>
      </c>
    </row>
    <row r="1895" spans="1:17">
      <c r="A1895" t="s">
        <v>11805</v>
      </c>
      <c r="B1895" s="14" t="s">
        <v>11806</v>
      </c>
      <c r="C1895">
        <v>17.081663370000001</v>
      </c>
      <c r="D1895">
        <v>12.24287182</v>
      </c>
      <c r="E1895">
        <v>8.3381163039999997</v>
      </c>
      <c r="F1895">
        <v>7.7960828380000002</v>
      </c>
      <c r="G1895">
        <v>12.83979897</v>
      </c>
      <c r="H1895">
        <v>14.27830327</v>
      </c>
      <c r="I1895">
        <v>20.514549330000001</v>
      </c>
      <c r="J1895">
        <v>10.82724471</v>
      </c>
      <c r="K1895">
        <v>38.745460530000003</v>
      </c>
      <c r="L1895">
        <v>45.712291090000001</v>
      </c>
      <c r="M1895">
        <v>3.8575349540000001</v>
      </c>
      <c r="N1895">
        <v>8.0511669440000002</v>
      </c>
      <c r="O1895">
        <v>6.6767896369999997</v>
      </c>
      <c r="P1895">
        <v>9.3466492110000008</v>
      </c>
      <c r="Q1895">
        <v>6.2166101210000004</v>
      </c>
    </row>
    <row r="1896" spans="1:17">
      <c r="A1896" t="s">
        <v>11807</v>
      </c>
      <c r="B1896" s="14" t="s">
        <v>11808</v>
      </c>
      <c r="C1896">
        <v>12.09548253</v>
      </c>
      <c r="D1896">
        <v>1.1483804449999999</v>
      </c>
      <c r="E1896">
        <v>0.36766074500000001</v>
      </c>
      <c r="F1896">
        <v>0.70561331100000002</v>
      </c>
      <c r="G1896">
        <v>0</v>
      </c>
      <c r="H1896">
        <v>2.654475922</v>
      </c>
      <c r="I1896">
        <v>2.519868432</v>
      </c>
      <c r="J1896">
        <v>0</v>
      </c>
      <c r="K1896">
        <v>0.78387321099999996</v>
      </c>
      <c r="L1896">
        <v>6.5508199579999999</v>
      </c>
      <c r="M1896">
        <v>3.3168344479999998</v>
      </c>
      <c r="N1896">
        <v>0</v>
      </c>
      <c r="O1896">
        <v>9.5682027220000005</v>
      </c>
      <c r="P1896">
        <v>0.25924367799999998</v>
      </c>
      <c r="Q1896">
        <v>1.187832059</v>
      </c>
    </row>
    <row r="1897" spans="1:17">
      <c r="A1897" t="s">
        <v>11809</v>
      </c>
      <c r="B1897" s="14" t="s">
        <v>11810</v>
      </c>
      <c r="C1897">
        <v>867.57042260000003</v>
      </c>
      <c r="D1897">
        <v>36.28371147</v>
      </c>
      <c r="E1897">
        <v>26.05073681</v>
      </c>
      <c r="F1897">
        <v>15.15714039</v>
      </c>
      <c r="G1897">
        <v>26.789022330000002</v>
      </c>
      <c r="H1897">
        <v>45.04878428</v>
      </c>
      <c r="I1897">
        <v>283.78204169999998</v>
      </c>
      <c r="J1897">
        <v>35.838446759999997</v>
      </c>
      <c r="K1897">
        <v>229.27778409999999</v>
      </c>
      <c r="L1897">
        <v>400.63322920000002</v>
      </c>
      <c r="M1897">
        <v>645.38478450000002</v>
      </c>
      <c r="N1897">
        <v>36.048832480000002</v>
      </c>
      <c r="O1897">
        <v>514.82942079999998</v>
      </c>
      <c r="P1897">
        <v>29.19545299</v>
      </c>
      <c r="Q1897">
        <v>121.8802759</v>
      </c>
    </row>
    <row r="1898" spans="1:17">
      <c r="A1898" t="e">
        <v>#N/A</v>
      </c>
      <c r="B1898" s="14" t="s">
        <v>11811</v>
      </c>
      <c r="C1898">
        <v>1.1651835239999999</v>
      </c>
      <c r="D1898">
        <v>1.1431345850000001</v>
      </c>
      <c r="E1898">
        <v>0.72605958000000004</v>
      </c>
      <c r="F1898">
        <v>0.97428294999999998</v>
      </c>
      <c r="G1898">
        <v>1.2647195689999999</v>
      </c>
      <c r="H1898">
        <v>2.1735460849999999</v>
      </c>
      <c r="I1898">
        <v>0.97097711399999997</v>
      </c>
      <c r="J1898">
        <v>1.5404121820000001</v>
      </c>
      <c r="K1898">
        <v>4.0021450879999998</v>
      </c>
      <c r="L1898">
        <v>1.8931632039999999</v>
      </c>
      <c r="M1898">
        <v>0.63903541600000002</v>
      </c>
      <c r="N1898">
        <v>0.73869138400000001</v>
      </c>
      <c r="O1898">
        <v>1.290415409</v>
      </c>
      <c r="P1898">
        <v>0.79915181499999999</v>
      </c>
      <c r="Q1898">
        <v>2.059674937</v>
      </c>
    </row>
    <row r="1899" spans="1:17">
      <c r="A1899" t="s">
        <v>11812</v>
      </c>
      <c r="B1899" s="14" t="s">
        <v>11813</v>
      </c>
      <c r="C1899">
        <v>5.8165398870000002</v>
      </c>
      <c r="D1899">
        <v>0.64427917000000001</v>
      </c>
      <c r="E1899">
        <v>0.92821392199999997</v>
      </c>
      <c r="F1899">
        <v>1.5834890269999999</v>
      </c>
      <c r="G1899">
        <v>0.50220378499999996</v>
      </c>
      <c r="H1899">
        <v>1.1169361719999999</v>
      </c>
      <c r="I1899">
        <v>12.723561030000001</v>
      </c>
      <c r="J1899">
        <v>0.73736496699999998</v>
      </c>
      <c r="K1899">
        <v>13.19335897</v>
      </c>
      <c r="L1899">
        <v>5.5128379220000001</v>
      </c>
      <c r="M1899">
        <v>5.582559388</v>
      </c>
      <c r="N1899">
        <v>1.7925404190000001</v>
      </c>
      <c r="O1899">
        <v>6.4416914099999998</v>
      </c>
      <c r="P1899">
        <v>1.7453306799999999</v>
      </c>
      <c r="Q1899">
        <v>15.99390773</v>
      </c>
    </row>
    <row r="1900" spans="1:17">
      <c r="A1900" t="s">
        <v>11814</v>
      </c>
      <c r="B1900" s="14" t="s">
        <v>11815</v>
      </c>
      <c r="C1900">
        <v>254.81394950000001</v>
      </c>
      <c r="D1900">
        <v>3.8930911539999999</v>
      </c>
      <c r="E1900">
        <v>4.2065864990000001</v>
      </c>
      <c r="F1900">
        <v>7.1762375059999997</v>
      </c>
      <c r="G1900">
        <v>0</v>
      </c>
      <c r="H1900">
        <v>23.622011799999999</v>
      </c>
      <c r="I1900">
        <v>12.81379905</v>
      </c>
      <c r="J1900">
        <v>13.3667011</v>
      </c>
      <c r="K1900">
        <v>43.846865350000002</v>
      </c>
      <c r="L1900">
        <v>27.759680320000001</v>
      </c>
      <c r="M1900">
        <v>151.79810420000001</v>
      </c>
      <c r="N1900">
        <v>7.0404885400000001</v>
      </c>
      <c r="O1900">
        <v>53.520861609999997</v>
      </c>
      <c r="P1900">
        <v>3.9548450499999999</v>
      </c>
      <c r="Q1900">
        <v>9.0603785800000001</v>
      </c>
    </row>
    <row r="1901" spans="1:17">
      <c r="A1901" t="e">
        <v>#N/A</v>
      </c>
      <c r="B1901" s="14" t="s">
        <v>11816</v>
      </c>
      <c r="C1901">
        <v>1.3674646749999999</v>
      </c>
      <c r="D1901">
        <v>0.90881763699999996</v>
      </c>
      <c r="E1901">
        <v>0.14548165199999999</v>
      </c>
      <c r="F1901">
        <v>0.93069305400000002</v>
      </c>
      <c r="G1901">
        <v>0.94454221900000002</v>
      </c>
      <c r="H1901">
        <v>1.050363817</v>
      </c>
      <c r="I1901">
        <v>1.9942005140000001</v>
      </c>
      <c r="J1901">
        <v>0.34670803100000003</v>
      </c>
      <c r="K1901">
        <v>0.62034999099999999</v>
      </c>
      <c r="L1901">
        <v>0.86404303000000005</v>
      </c>
      <c r="M1901">
        <v>0</v>
      </c>
      <c r="N1901">
        <v>1.0114201570000001</v>
      </c>
      <c r="O1901">
        <v>1.5144373840000001</v>
      </c>
      <c r="P1901">
        <v>0.41032608700000001</v>
      </c>
      <c r="Q1901">
        <v>0</v>
      </c>
    </row>
    <row r="1902" spans="1:17">
      <c r="A1902" t="s">
        <v>11817</v>
      </c>
      <c r="B1902" s="14" t="s">
        <v>11818</v>
      </c>
      <c r="C1902">
        <v>1.9684191230000001</v>
      </c>
      <c r="D1902">
        <v>2.4419961670000001</v>
      </c>
      <c r="E1902">
        <v>0.54448137900000004</v>
      </c>
      <c r="F1902">
        <v>3.108106679</v>
      </c>
      <c r="G1902">
        <v>1.0197274190000001</v>
      </c>
      <c r="H1902">
        <v>0.75598158400000004</v>
      </c>
      <c r="I1902">
        <v>0.57411683099999999</v>
      </c>
      <c r="J1902">
        <v>0.199629791</v>
      </c>
      <c r="K1902">
        <v>0.71437825499999996</v>
      </c>
      <c r="L1902">
        <v>1.4925128409999999</v>
      </c>
      <c r="M1902">
        <v>0</v>
      </c>
      <c r="N1902">
        <v>1.4073749179999999</v>
      </c>
      <c r="O1902">
        <v>0</v>
      </c>
      <c r="P1902">
        <v>1.47662629</v>
      </c>
      <c r="Q1902">
        <v>1.6237856749999999</v>
      </c>
    </row>
    <row r="1903" spans="1:17">
      <c r="A1903" t="s">
        <v>11819</v>
      </c>
      <c r="B1903" s="14" t="s">
        <v>11820</v>
      </c>
      <c r="C1903">
        <v>85.459428239999994</v>
      </c>
      <c r="D1903">
        <v>25.06655628</v>
      </c>
      <c r="E1903">
        <v>19.605881119999999</v>
      </c>
      <c r="F1903">
        <v>16.376754720000001</v>
      </c>
      <c r="G1903">
        <v>24.238154479999999</v>
      </c>
      <c r="H1903">
        <v>16.502247709999999</v>
      </c>
      <c r="I1903">
        <v>30.634608589999999</v>
      </c>
      <c r="J1903">
        <v>44.605892060000002</v>
      </c>
      <c r="K1903">
        <v>72.772432749999993</v>
      </c>
      <c r="L1903">
        <v>103.1697344</v>
      </c>
      <c r="M1903">
        <v>23.82752516</v>
      </c>
      <c r="N1903">
        <v>17.950271799999999</v>
      </c>
      <c r="O1903">
        <v>44.414159040000001</v>
      </c>
      <c r="P1903">
        <v>15.973306729999999</v>
      </c>
      <c r="Q1903">
        <v>25.599497400000001</v>
      </c>
    </row>
    <row r="1904" spans="1:17">
      <c r="A1904" t="s">
        <v>11821</v>
      </c>
      <c r="B1904" s="14" t="s">
        <v>11822</v>
      </c>
      <c r="C1904">
        <v>89.777028689999995</v>
      </c>
      <c r="D1904">
        <v>11.068448200000001</v>
      </c>
      <c r="E1904">
        <v>11.295316489999999</v>
      </c>
      <c r="F1904">
        <v>8.7136796929999996</v>
      </c>
      <c r="G1904">
        <v>13.615513590000001</v>
      </c>
      <c r="H1904">
        <v>15.890475670000001</v>
      </c>
      <c r="I1904">
        <v>161.66218309999999</v>
      </c>
      <c r="J1904">
        <v>29.68974253</v>
      </c>
      <c r="K1904">
        <v>90.308417460000001</v>
      </c>
      <c r="L1904">
        <v>73.004285929999995</v>
      </c>
      <c r="M1904">
        <v>134.86788089999999</v>
      </c>
      <c r="N1904">
        <v>24.154905719999999</v>
      </c>
      <c r="O1904">
        <v>90.780358149999998</v>
      </c>
      <c r="P1904">
        <v>13.469399810000001</v>
      </c>
      <c r="Q1904">
        <v>23.612933720000001</v>
      </c>
    </row>
    <row r="1905" spans="1:17">
      <c r="A1905" t="s">
        <v>11821</v>
      </c>
      <c r="B1905" s="14" t="s">
        <v>8996</v>
      </c>
      <c r="C1905">
        <v>51.800207829999998</v>
      </c>
      <c r="D1905">
        <v>94.293930689999996</v>
      </c>
      <c r="E1905">
        <v>68.845295109999995</v>
      </c>
      <c r="F1905">
        <v>122.09352579999999</v>
      </c>
      <c r="G1905">
        <v>71.271858620000003</v>
      </c>
      <c r="H1905">
        <v>38.509205459999997</v>
      </c>
      <c r="I1905">
        <v>150.56213880000001</v>
      </c>
      <c r="J1905">
        <v>138.8664024</v>
      </c>
      <c r="K1905">
        <v>223.7410525</v>
      </c>
      <c r="L1905">
        <v>176.31554560000001</v>
      </c>
      <c r="M1905">
        <v>75.002778730000003</v>
      </c>
      <c r="N1905">
        <v>66.479706969999995</v>
      </c>
      <c r="O1905">
        <v>59.08006924</v>
      </c>
      <c r="P1905">
        <v>75.842962639999996</v>
      </c>
      <c r="Q1905">
        <v>58.789818230000002</v>
      </c>
    </row>
    <row r="1906" spans="1:17">
      <c r="A1906" t="e">
        <v>#N/A</v>
      </c>
      <c r="B1906" s="14" t="s">
        <v>11823</v>
      </c>
      <c r="C1906">
        <v>1.34665543</v>
      </c>
      <c r="D1906">
        <v>0</v>
      </c>
      <c r="E1906">
        <v>4.7755934E-2</v>
      </c>
      <c r="F1906">
        <v>0</v>
      </c>
      <c r="G1906">
        <v>0</v>
      </c>
      <c r="H1906">
        <v>0</v>
      </c>
      <c r="I1906">
        <v>0.65461799499999995</v>
      </c>
      <c r="J1906">
        <v>0.28452669899999999</v>
      </c>
      <c r="K1906">
        <v>0.61090988300000004</v>
      </c>
      <c r="L1906">
        <v>0.28363151599999997</v>
      </c>
      <c r="M1906">
        <v>0.86165590599999997</v>
      </c>
      <c r="N1906">
        <v>0.22133977399999999</v>
      </c>
      <c r="O1906">
        <v>1.4913915980000001</v>
      </c>
      <c r="P1906">
        <v>0</v>
      </c>
      <c r="Q1906">
        <v>0.61715622199999998</v>
      </c>
    </row>
    <row r="1907" spans="1:17">
      <c r="A1907" t="e">
        <v>#N/A</v>
      </c>
      <c r="B1907" s="14" t="s">
        <v>11824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</row>
    <row r="1908" spans="1:17">
      <c r="A1908" t="s">
        <v>11825</v>
      </c>
      <c r="B1908" s="14" t="s">
        <v>11826</v>
      </c>
      <c r="C1908">
        <v>4.8585215530000001</v>
      </c>
      <c r="D1908">
        <v>0.13454065000000001</v>
      </c>
      <c r="E1908">
        <v>0</v>
      </c>
      <c r="F1908">
        <v>8.2667441999999994E-2</v>
      </c>
      <c r="G1908">
        <v>0</v>
      </c>
      <c r="H1908">
        <v>0</v>
      </c>
      <c r="I1908">
        <v>2.6569789199999998</v>
      </c>
      <c r="J1908">
        <v>0</v>
      </c>
      <c r="K1908">
        <v>1.3775418930000001</v>
      </c>
      <c r="L1908">
        <v>6.1397881170000002</v>
      </c>
      <c r="M1908">
        <v>2.3315395090000002</v>
      </c>
      <c r="N1908">
        <v>7.4864923E-2</v>
      </c>
      <c r="O1908">
        <v>4.0355302069999999</v>
      </c>
      <c r="P1908">
        <v>0</v>
      </c>
      <c r="Q1908">
        <v>0.83497606499999999</v>
      </c>
    </row>
    <row r="1909" spans="1:17">
      <c r="A1909" t="s">
        <v>11827</v>
      </c>
      <c r="B1909" s="14" t="s">
        <v>5577</v>
      </c>
      <c r="C1909">
        <v>5.5576255860000003</v>
      </c>
      <c r="D1909">
        <v>3.598892754</v>
      </c>
      <c r="E1909">
        <v>1.0006005149999999</v>
      </c>
      <c r="F1909">
        <v>0.25216707599999999</v>
      </c>
      <c r="G1909">
        <v>0.91048263900000004</v>
      </c>
      <c r="H1909">
        <v>0.71147832</v>
      </c>
      <c r="I1909">
        <v>1.8703371280000001</v>
      </c>
      <c r="J1909">
        <v>4.0466019449999999</v>
      </c>
      <c r="K1909">
        <v>1.357577517</v>
      </c>
      <c r="L1909">
        <v>3.5116282970000001</v>
      </c>
      <c r="M1909">
        <v>1.641249344</v>
      </c>
      <c r="N1909">
        <v>0.87833243500000002</v>
      </c>
      <c r="O1909">
        <v>3.472022768</v>
      </c>
      <c r="P1909">
        <v>1.9883399719999999</v>
      </c>
      <c r="Q1909">
        <v>2.4490326279999999</v>
      </c>
    </row>
    <row r="1910" spans="1:17">
      <c r="A1910" t="e">
        <v>#N/A</v>
      </c>
      <c r="B1910" s="14" t="s">
        <v>11828</v>
      </c>
      <c r="C1910">
        <v>0</v>
      </c>
      <c r="D1910">
        <v>1.3967578949999999</v>
      </c>
      <c r="E1910">
        <v>0</v>
      </c>
      <c r="F1910">
        <v>0</v>
      </c>
      <c r="G1910">
        <v>0</v>
      </c>
      <c r="H1910">
        <v>1.2107247050000001</v>
      </c>
      <c r="I1910">
        <v>0</v>
      </c>
      <c r="J1910">
        <v>0</v>
      </c>
      <c r="K1910">
        <v>1.430119827</v>
      </c>
      <c r="L1910">
        <v>0</v>
      </c>
      <c r="M1910">
        <v>0</v>
      </c>
      <c r="N1910">
        <v>0</v>
      </c>
      <c r="O1910">
        <v>0</v>
      </c>
      <c r="P1910">
        <v>1.8918851640000001</v>
      </c>
      <c r="Q1910">
        <v>0</v>
      </c>
    </row>
    <row r="1911" spans="1:17">
      <c r="A1911" t="e">
        <v>#N/A</v>
      </c>
      <c r="B1911" s="14" t="s">
        <v>11829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2.5230319350000001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10.450956</v>
      </c>
      <c r="Q1911">
        <v>0</v>
      </c>
    </row>
    <row r="1912" spans="1:17">
      <c r="A1912" t="s">
        <v>11830</v>
      </c>
      <c r="B1912" s="14" t="s">
        <v>11831</v>
      </c>
      <c r="C1912">
        <v>3.3712190369999999</v>
      </c>
      <c r="D1912">
        <v>0.74683789499999997</v>
      </c>
      <c r="E1912">
        <v>0.35865680799999999</v>
      </c>
      <c r="F1912">
        <v>0.34416649300000002</v>
      </c>
      <c r="G1912">
        <v>2.0375125000000001</v>
      </c>
      <c r="H1912">
        <v>5.5026202409999998</v>
      </c>
      <c r="I1912">
        <v>1.2290786840000001</v>
      </c>
      <c r="J1912">
        <v>1.709482862</v>
      </c>
      <c r="K1912">
        <v>2.6763671059999998</v>
      </c>
      <c r="L1912">
        <v>2.130130571</v>
      </c>
      <c r="M1912">
        <v>0</v>
      </c>
      <c r="N1912">
        <v>0.41557671800000001</v>
      </c>
      <c r="O1912">
        <v>0.93338793900000006</v>
      </c>
      <c r="P1912">
        <v>0.37934227999999998</v>
      </c>
      <c r="Q1912">
        <v>0</v>
      </c>
    </row>
    <row r="1913" spans="1:17">
      <c r="A1913" t="e">
        <v>#N/A</v>
      </c>
      <c r="B1913" s="14" t="s">
        <v>11832</v>
      </c>
      <c r="C1913">
        <v>0</v>
      </c>
      <c r="D1913">
        <v>0</v>
      </c>
      <c r="E1913">
        <v>0.46247851600000001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</row>
    <row r="1914" spans="1:17">
      <c r="A1914" t="e">
        <v>#N/A</v>
      </c>
      <c r="B1914" s="14" t="s">
        <v>11833</v>
      </c>
      <c r="C1914">
        <v>0</v>
      </c>
      <c r="D1914">
        <v>0.38279348200000002</v>
      </c>
      <c r="E1914">
        <v>0.18383037199999999</v>
      </c>
      <c r="F1914">
        <v>0.23520443699999999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</row>
    <row r="1915" spans="1:17">
      <c r="A1915" t="s">
        <v>11834</v>
      </c>
      <c r="B1915" s="14" t="s">
        <v>6720</v>
      </c>
      <c r="C1915">
        <v>90.747591170000007</v>
      </c>
      <c r="D1915">
        <v>1.3975785519999999</v>
      </c>
      <c r="E1915">
        <v>1.652097165</v>
      </c>
      <c r="F1915">
        <v>0.85873112299999999</v>
      </c>
      <c r="G1915">
        <v>1.3407837840000001</v>
      </c>
      <c r="H1915">
        <v>0.18637477799999999</v>
      </c>
      <c r="I1915">
        <v>54.492524969999998</v>
      </c>
      <c r="J1915">
        <v>4.5524271880000002</v>
      </c>
      <c r="K1915">
        <v>65.383868539999995</v>
      </c>
      <c r="L1915">
        <v>87.389169879999997</v>
      </c>
      <c r="M1915">
        <v>73.590071929999993</v>
      </c>
      <c r="N1915">
        <v>4.7857248319999997</v>
      </c>
      <c r="O1915">
        <v>82.765515719999996</v>
      </c>
      <c r="P1915">
        <v>4.6596842580000004</v>
      </c>
      <c r="Q1915">
        <v>24.686248890000002</v>
      </c>
    </row>
    <row r="1916" spans="1:17">
      <c r="A1916" t="s">
        <v>11834</v>
      </c>
      <c r="B1916" s="14" t="s">
        <v>11835</v>
      </c>
      <c r="C1916">
        <v>5.506324427</v>
      </c>
      <c r="D1916">
        <v>4.8793409130000001</v>
      </c>
      <c r="E1916">
        <v>3.4172023660000002</v>
      </c>
      <c r="F1916">
        <v>1.8737953490000001</v>
      </c>
      <c r="G1916">
        <v>3.3279370830000001</v>
      </c>
      <c r="H1916">
        <v>0.35245541400000002</v>
      </c>
      <c r="I1916">
        <v>14.721631349999999</v>
      </c>
      <c r="J1916">
        <v>16.05489322</v>
      </c>
      <c r="K1916">
        <v>7.9101516680000001</v>
      </c>
      <c r="L1916">
        <v>3.4792132659999999</v>
      </c>
      <c r="M1916">
        <v>3.523215258</v>
      </c>
      <c r="N1916">
        <v>2.4888427860000002</v>
      </c>
      <c r="O1916">
        <v>6.0981345349999998</v>
      </c>
      <c r="P1916">
        <v>4.2683031400000004</v>
      </c>
      <c r="Q1916">
        <v>3.7852248290000001</v>
      </c>
    </row>
    <row r="1917" spans="1:17">
      <c r="A1917" t="s">
        <v>11836</v>
      </c>
      <c r="B1917" s="14" t="s">
        <v>2816</v>
      </c>
      <c r="C1917">
        <v>1.0279385990000001</v>
      </c>
      <c r="D1917">
        <v>0.91089127199999997</v>
      </c>
      <c r="E1917">
        <v>0.79286142500000001</v>
      </c>
      <c r="F1917">
        <v>0.97945743200000002</v>
      </c>
      <c r="G1917">
        <v>0.62127014599999997</v>
      </c>
      <c r="H1917">
        <v>4.6387255810000001</v>
      </c>
      <c r="I1917">
        <v>0.74953149399999996</v>
      </c>
      <c r="J1917">
        <v>2.1501507379999998</v>
      </c>
      <c r="K1917">
        <v>0.69948611400000005</v>
      </c>
      <c r="L1917">
        <v>0.81188859700000005</v>
      </c>
      <c r="M1917">
        <v>0</v>
      </c>
      <c r="N1917">
        <v>0.47518495199999999</v>
      </c>
      <c r="O1917">
        <v>0.28460490999999999</v>
      </c>
      <c r="P1917">
        <v>1.5036778630000001</v>
      </c>
      <c r="Q1917">
        <v>0.35331905699999999</v>
      </c>
    </row>
    <row r="1918" spans="1:17">
      <c r="A1918" t="s">
        <v>11836</v>
      </c>
      <c r="B1918" s="14" t="s">
        <v>11837</v>
      </c>
      <c r="C1918">
        <v>2.7716398120000001</v>
      </c>
      <c r="D1918">
        <v>7.9821432730000001</v>
      </c>
      <c r="E1918">
        <v>7.3717213060000004</v>
      </c>
      <c r="F1918">
        <v>8.7527621660000001</v>
      </c>
      <c r="G1918">
        <v>6.1262120810000003</v>
      </c>
      <c r="H1918">
        <v>4.0449581080000003</v>
      </c>
      <c r="I1918">
        <v>14.550971799999999</v>
      </c>
      <c r="J1918">
        <v>19.11408355</v>
      </c>
      <c r="K1918">
        <v>11.81912453</v>
      </c>
      <c r="L1918">
        <v>1.401025476</v>
      </c>
      <c r="M1918">
        <v>0</v>
      </c>
      <c r="N1918">
        <v>14.14494848</v>
      </c>
      <c r="O1918">
        <v>0.61390616099999995</v>
      </c>
      <c r="P1918">
        <v>20.874857739999999</v>
      </c>
      <c r="Q1918">
        <v>6.097006436</v>
      </c>
    </row>
    <row r="1919" spans="1:17">
      <c r="A1919" t="s">
        <v>11838</v>
      </c>
      <c r="B1919" s="14" t="s">
        <v>3610</v>
      </c>
      <c r="C1919">
        <v>7.116664589</v>
      </c>
      <c r="D1919">
        <v>5.1094985040000003</v>
      </c>
      <c r="E1919">
        <v>4.4432841539999997</v>
      </c>
      <c r="F1919">
        <v>4.9920736459999997</v>
      </c>
      <c r="G1919">
        <v>4.0545217300000003</v>
      </c>
      <c r="H1919">
        <v>4.6284710990000004</v>
      </c>
      <c r="I1919">
        <v>10.30261679</v>
      </c>
      <c r="J1919">
        <v>7.2174581480000004</v>
      </c>
      <c r="K1919">
        <v>6.3626840629999997</v>
      </c>
      <c r="L1919">
        <v>5.0875288330000004</v>
      </c>
      <c r="M1919">
        <v>3.9885455749999998</v>
      </c>
      <c r="N1919">
        <v>3.7780889640000002</v>
      </c>
      <c r="O1919">
        <v>4.0270699759999999</v>
      </c>
      <c r="P1919">
        <v>5.5568474840000004</v>
      </c>
      <c r="Q1919">
        <v>5.2850308930000001</v>
      </c>
    </row>
    <row r="1920" spans="1:17">
      <c r="A1920" t="s">
        <v>11839</v>
      </c>
      <c r="B1920" s="14" t="s">
        <v>6781</v>
      </c>
      <c r="C1920">
        <v>0.96790859100000004</v>
      </c>
      <c r="D1920">
        <v>4.788806267</v>
      </c>
      <c r="E1920">
        <v>5.732204415</v>
      </c>
      <c r="F1920">
        <v>3.6890345930000001</v>
      </c>
      <c r="G1920">
        <v>3.5656468750000001</v>
      </c>
      <c r="H1920">
        <v>1.115190959</v>
      </c>
      <c r="I1920">
        <v>7.5281069399999998</v>
      </c>
      <c r="J1920">
        <v>5.3988941180000003</v>
      </c>
      <c r="K1920">
        <v>3.512731826</v>
      </c>
      <c r="L1920">
        <v>1.2231609139999999</v>
      </c>
      <c r="M1920">
        <v>1.8579455460000001</v>
      </c>
      <c r="N1920">
        <v>6.9998703369999999</v>
      </c>
      <c r="O1920">
        <v>3.2158131339999998</v>
      </c>
      <c r="P1920">
        <v>5.7602730119999999</v>
      </c>
      <c r="Q1920">
        <v>4.657600864</v>
      </c>
    </row>
    <row r="1921" spans="1:17">
      <c r="A1921" t="s">
        <v>11840</v>
      </c>
      <c r="B1921" s="14" t="s">
        <v>1307</v>
      </c>
      <c r="C1921">
        <v>21.07011898</v>
      </c>
      <c r="D1921">
        <v>3.7341894739999999</v>
      </c>
      <c r="E1921">
        <v>3.6436271179999999</v>
      </c>
      <c r="F1921">
        <v>3.0974984339999998</v>
      </c>
      <c r="G1921">
        <v>2.7916567369999998</v>
      </c>
      <c r="H1921">
        <v>2.3834879120000001</v>
      </c>
      <c r="I1921">
        <v>4.2459081809999999</v>
      </c>
      <c r="J1921">
        <v>4.7787816379999999</v>
      </c>
      <c r="K1921">
        <v>5.4570082549999999</v>
      </c>
      <c r="L1921">
        <v>5.9546831879999997</v>
      </c>
      <c r="M1921">
        <v>4.4121897939999997</v>
      </c>
      <c r="N1921">
        <v>5.7141798670000004</v>
      </c>
      <c r="O1921">
        <v>9.2490259409999993</v>
      </c>
      <c r="P1921">
        <v>6.0809717059999997</v>
      </c>
      <c r="Q1921">
        <v>5.7410413690000004</v>
      </c>
    </row>
    <row r="1922" spans="1:17">
      <c r="A1922" t="s">
        <v>11841</v>
      </c>
      <c r="B1922" s="14" t="s">
        <v>6886</v>
      </c>
      <c r="C1922">
        <v>1.2124906989999999</v>
      </c>
      <c r="D1922">
        <v>1.2355935229999999</v>
      </c>
      <c r="E1922">
        <v>1.2641441520000001</v>
      </c>
      <c r="F1922">
        <v>1.3203490419999999</v>
      </c>
      <c r="G1922">
        <v>1.004997358</v>
      </c>
      <c r="H1922">
        <v>0.279398009</v>
      </c>
      <c r="I1922">
        <v>1.768198929</v>
      </c>
      <c r="J1922">
        <v>4.0578887090000002</v>
      </c>
      <c r="K1922">
        <v>1.8701566970000001</v>
      </c>
      <c r="L1922">
        <v>1.991915992</v>
      </c>
      <c r="M1922">
        <v>0</v>
      </c>
      <c r="N1922">
        <v>5.7096043749999996</v>
      </c>
      <c r="O1922">
        <v>1.074245661</v>
      </c>
      <c r="P1922">
        <v>2.110179606</v>
      </c>
      <c r="Q1922">
        <v>1.333608278</v>
      </c>
    </row>
    <row r="1923" spans="1:17">
      <c r="A1923" t="s">
        <v>11842</v>
      </c>
      <c r="B1923" s="14" t="s">
        <v>2749</v>
      </c>
      <c r="C1923">
        <v>1.9966526929999999</v>
      </c>
      <c r="D1923">
        <v>1.0320926589999999</v>
      </c>
      <c r="E1923">
        <v>1.398429194</v>
      </c>
      <c r="F1923">
        <v>1.653348837</v>
      </c>
      <c r="G1923">
        <v>1.6377266070000001</v>
      </c>
      <c r="H1923">
        <v>0.44731448600000001</v>
      </c>
      <c r="I1923">
        <v>5.8235154409999996</v>
      </c>
      <c r="J1923">
        <v>8.5215861060000009</v>
      </c>
      <c r="K1923">
        <v>4.3024596099999997</v>
      </c>
      <c r="L1923">
        <v>3.99506761</v>
      </c>
      <c r="M1923">
        <v>0.95816692199999998</v>
      </c>
      <c r="N1923">
        <v>3.7945235140000002</v>
      </c>
      <c r="O1923">
        <v>2.5797910000000002</v>
      </c>
      <c r="P1923">
        <v>4.5683081220000004</v>
      </c>
      <c r="Q1923">
        <v>1.486943678</v>
      </c>
    </row>
    <row r="1924" spans="1:17">
      <c r="A1924" t="s">
        <v>11843</v>
      </c>
      <c r="B1924" s="14" t="s">
        <v>11844</v>
      </c>
      <c r="C1924">
        <v>5.6472008340000004</v>
      </c>
      <c r="D1924">
        <v>12.34901565</v>
      </c>
      <c r="E1924">
        <v>14.186482570000001</v>
      </c>
      <c r="F1924">
        <v>10.340176359999999</v>
      </c>
      <c r="G1924">
        <v>9.3112613589999995</v>
      </c>
      <c r="H1924">
        <v>26.096004090000001</v>
      </c>
      <c r="I1924">
        <v>28.956811869999999</v>
      </c>
      <c r="J1924">
        <v>53.553773470000003</v>
      </c>
      <c r="K1924">
        <v>11.321729400000001</v>
      </c>
      <c r="L1924">
        <v>10.47447311</v>
      </c>
      <c r="M1924">
        <v>3.8464745319999998</v>
      </c>
      <c r="N1924">
        <v>13.13686216</v>
      </c>
      <c r="O1924">
        <v>5.2454178840000001</v>
      </c>
      <c r="P1924">
        <v>14.07543368</v>
      </c>
      <c r="Q1924">
        <v>10.018239510000001</v>
      </c>
    </row>
    <row r="1925" spans="1:17">
      <c r="A1925" t="s">
        <v>11845</v>
      </c>
      <c r="B1925" s="14" t="s">
        <v>6226</v>
      </c>
      <c r="C1925">
        <v>0.68600387399999996</v>
      </c>
      <c r="D1925">
        <v>1.5957146879999999</v>
      </c>
      <c r="E1925">
        <v>1.2042110850000001</v>
      </c>
      <c r="F1925">
        <v>0.91044043100000005</v>
      </c>
      <c r="G1925">
        <v>0.47384011599999998</v>
      </c>
      <c r="H1925">
        <v>1.514914259</v>
      </c>
      <c r="I1925">
        <v>2.2509289849999998</v>
      </c>
      <c r="J1925">
        <v>1.6958169380000001</v>
      </c>
      <c r="K1925">
        <v>1.633828756</v>
      </c>
      <c r="L1925">
        <v>1.083642006</v>
      </c>
      <c r="M1925">
        <v>1.6460204169999999</v>
      </c>
      <c r="N1925">
        <v>1.183910416</v>
      </c>
      <c r="O1925">
        <v>0.56980077699999998</v>
      </c>
      <c r="P1925">
        <v>2.3672134549999999</v>
      </c>
      <c r="Q1925">
        <v>1.2968482079999999</v>
      </c>
    </row>
    <row r="1926" spans="1:17">
      <c r="A1926" t="s">
        <v>11846</v>
      </c>
      <c r="B1926" s="14" t="s">
        <v>3640</v>
      </c>
      <c r="C1926">
        <v>10.72165833</v>
      </c>
      <c r="D1926">
        <v>3.3638708689999999</v>
      </c>
      <c r="E1926">
        <v>2.489753211</v>
      </c>
      <c r="F1926">
        <v>2.659564563</v>
      </c>
      <c r="G1926">
        <v>1.860827837</v>
      </c>
      <c r="H1926">
        <v>1.421341022</v>
      </c>
      <c r="I1926">
        <v>4.8414815320000004</v>
      </c>
      <c r="J1926">
        <v>6.9408315939999996</v>
      </c>
      <c r="K1926">
        <v>9.974652313</v>
      </c>
      <c r="L1926">
        <v>15.543664959999999</v>
      </c>
      <c r="M1926">
        <v>2.9251787199999999</v>
      </c>
      <c r="N1926">
        <v>2.6836134899999999</v>
      </c>
      <c r="O1926">
        <v>6.7507024370000002</v>
      </c>
      <c r="P1926">
        <v>3.176350029</v>
      </c>
      <c r="Q1926">
        <v>3.928392927</v>
      </c>
    </row>
    <row r="1927" spans="1:17">
      <c r="A1927" t="s">
        <v>11847</v>
      </c>
      <c r="B1927" s="14" t="s">
        <v>3946</v>
      </c>
      <c r="C1927">
        <v>3.477678585</v>
      </c>
      <c r="D1927">
        <v>0.93991514399999998</v>
      </c>
      <c r="E1927">
        <v>0.68076837499999998</v>
      </c>
      <c r="F1927">
        <v>0.46864607899999999</v>
      </c>
      <c r="G1927">
        <v>0.51645580000000002</v>
      </c>
      <c r="H1927">
        <v>0.94829056700000003</v>
      </c>
      <c r="I1927">
        <v>3.4486654109999999</v>
      </c>
      <c r="J1927">
        <v>1.5959372110000001</v>
      </c>
      <c r="K1927">
        <v>2.114048291</v>
      </c>
      <c r="L1927">
        <v>2.6588514010000002</v>
      </c>
      <c r="M1927">
        <v>2.7369819579999999</v>
      </c>
      <c r="N1927">
        <v>0.72021632400000002</v>
      </c>
      <c r="O1927">
        <v>4.1210551280000001</v>
      </c>
      <c r="P1927">
        <v>0.83481922200000003</v>
      </c>
      <c r="Q1927">
        <v>1.14752079</v>
      </c>
    </row>
    <row r="1928" spans="1:17">
      <c r="A1928" t="s">
        <v>11848</v>
      </c>
      <c r="B1928" s="14" t="s">
        <v>7030</v>
      </c>
      <c r="C1928">
        <v>2.2628730520000002</v>
      </c>
      <c r="D1928">
        <v>4.6191412270000001</v>
      </c>
      <c r="E1928">
        <v>5.966968402</v>
      </c>
      <c r="F1928">
        <v>4.4443052109999996</v>
      </c>
      <c r="G1928">
        <v>5.0240034250000001</v>
      </c>
      <c r="H1928">
        <v>7.6353844119999996</v>
      </c>
      <c r="I1928">
        <v>4.7142744050000003</v>
      </c>
      <c r="J1928">
        <v>7.151141494</v>
      </c>
      <c r="K1928">
        <v>6.5992613569999996</v>
      </c>
      <c r="L1928">
        <v>5.1064773969999999</v>
      </c>
      <c r="M1928">
        <v>2.4821085969999999</v>
      </c>
      <c r="N1928">
        <v>3.785733112</v>
      </c>
      <c r="O1928">
        <v>2.864094498</v>
      </c>
      <c r="P1928">
        <v>4.7045371390000001</v>
      </c>
      <c r="Q1928">
        <v>7.5556346879999996</v>
      </c>
    </row>
    <row r="1929" spans="1:17">
      <c r="A1929" t="s">
        <v>11849</v>
      </c>
      <c r="B1929" s="14" t="s">
        <v>1892</v>
      </c>
      <c r="C1929">
        <v>3189.5998519999998</v>
      </c>
      <c r="D1929">
        <v>25.59913907</v>
      </c>
      <c r="E1929">
        <v>19.010844179999999</v>
      </c>
      <c r="F1929">
        <v>21.73301043</v>
      </c>
      <c r="G1929">
        <v>18.415118459999999</v>
      </c>
      <c r="H1929">
        <v>16.185361100000001</v>
      </c>
      <c r="I1929">
        <v>34.804415409999997</v>
      </c>
      <c r="J1929">
        <v>33.682799330000002</v>
      </c>
      <c r="K1929">
        <v>373.38943130000001</v>
      </c>
      <c r="L1929">
        <v>2426.6367220000002</v>
      </c>
      <c r="M1929">
        <v>8.4085514109999995</v>
      </c>
      <c r="N1929">
        <v>21.72999583</v>
      </c>
      <c r="O1929">
        <v>973.1030154</v>
      </c>
      <c r="P1929">
        <v>39.84065193</v>
      </c>
      <c r="Q1929">
        <v>227.71574749999999</v>
      </c>
    </row>
    <row r="1930" spans="1:17">
      <c r="A1930" t="s">
        <v>11850</v>
      </c>
      <c r="B1930" s="14" t="s">
        <v>5780</v>
      </c>
      <c r="C1930">
        <v>1.6871398040000001</v>
      </c>
      <c r="D1930">
        <v>0.53987260400000003</v>
      </c>
      <c r="E1930">
        <v>0.73790829899999999</v>
      </c>
      <c r="F1930">
        <v>0.20413567099999999</v>
      </c>
      <c r="G1930">
        <v>1.262462352</v>
      </c>
      <c r="H1930">
        <v>0.57595982300000004</v>
      </c>
      <c r="I1930">
        <v>1.366882785</v>
      </c>
      <c r="J1930">
        <v>0.415876519</v>
      </c>
      <c r="K1930">
        <v>1.573261644</v>
      </c>
      <c r="L1930">
        <v>4.3233528449999996</v>
      </c>
      <c r="M1930">
        <v>1.079514434</v>
      </c>
      <c r="N1930">
        <v>0.58926816699999995</v>
      </c>
      <c r="O1930">
        <v>1.453254939</v>
      </c>
      <c r="P1930">
        <v>0.63281111199999995</v>
      </c>
      <c r="Q1930">
        <v>1.5463923500000001</v>
      </c>
    </row>
    <row r="1931" spans="1:17">
      <c r="A1931" t="s">
        <v>11851</v>
      </c>
      <c r="B1931" s="14" t="s">
        <v>11852</v>
      </c>
      <c r="C1931">
        <v>2.6137615950000002</v>
      </c>
      <c r="D1931">
        <v>4.3427678219999999</v>
      </c>
      <c r="E1931">
        <v>1.1122901009999999</v>
      </c>
      <c r="F1931">
        <v>3.379947306</v>
      </c>
      <c r="G1931">
        <v>0.67702155900000005</v>
      </c>
      <c r="H1931">
        <v>17.56700244</v>
      </c>
      <c r="I1931">
        <v>3.8116997160000001</v>
      </c>
      <c r="J1931">
        <v>2.4851066140000002</v>
      </c>
      <c r="K1931">
        <v>2.9643306549999999</v>
      </c>
      <c r="L1931">
        <v>1.651525285</v>
      </c>
      <c r="M1931">
        <v>2.508618459</v>
      </c>
      <c r="N1931">
        <v>2.0943225399999998</v>
      </c>
      <c r="O1931">
        <v>2.894684115</v>
      </c>
      <c r="P1931">
        <v>2.941103123</v>
      </c>
      <c r="Q1931">
        <v>3.5935678759999998</v>
      </c>
    </row>
    <row r="1932" spans="1:17">
      <c r="A1932" t="s">
        <v>11853</v>
      </c>
      <c r="B1932" s="14" t="s">
        <v>11854</v>
      </c>
      <c r="C1932">
        <v>123.76202379999999</v>
      </c>
      <c r="D1932">
        <v>10.461914910000001</v>
      </c>
      <c r="E1932">
        <v>6.2022453930000001</v>
      </c>
      <c r="F1932">
        <v>4.6549332400000001</v>
      </c>
      <c r="G1932">
        <v>8.6610349959999997</v>
      </c>
      <c r="H1932">
        <v>11.257448159999999</v>
      </c>
      <c r="I1932">
        <v>82.642940539999998</v>
      </c>
      <c r="J1932">
        <v>12.75792588</v>
      </c>
      <c r="K1932">
        <v>75.499725060000003</v>
      </c>
      <c r="L1932">
        <v>83.34471843</v>
      </c>
      <c r="M1932">
        <v>118.7834797</v>
      </c>
      <c r="N1932">
        <v>10.599172749999999</v>
      </c>
      <c r="O1932">
        <v>115.0614107</v>
      </c>
      <c r="P1932">
        <v>9.2841131180000005</v>
      </c>
      <c r="Q1932">
        <v>57.091817710000001</v>
      </c>
    </row>
    <row r="1933" spans="1:17">
      <c r="A1933" t="s">
        <v>11855</v>
      </c>
      <c r="B1933" s="14" t="s">
        <v>2454</v>
      </c>
      <c r="C1933">
        <v>1.9998757</v>
      </c>
      <c r="D1933">
        <v>1.107598573</v>
      </c>
      <c r="E1933">
        <v>1.5957188490000001</v>
      </c>
      <c r="F1933">
        <v>0.68055521100000005</v>
      </c>
      <c r="G1933">
        <v>1.5540349579999999</v>
      </c>
      <c r="H1933">
        <v>1.5361252919999999</v>
      </c>
      <c r="I1933">
        <v>0</v>
      </c>
      <c r="J1933">
        <v>1.014100003</v>
      </c>
      <c r="K1933">
        <v>0.907243087</v>
      </c>
      <c r="L1933">
        <v>1.2636367799999999</v>
      </c>
      <c r="M1933">
        <v>0</v>
      </c>
      <c r="N1933">
        <v>0.61632140300000005</v>
      </c>
      <c r="O1933">
        <v>1.1074094189999999</v>
      </c>
      <c r="P1933">
        <v>0.75011185400000002</v>
      </c>
      <c r="Q1933">
        <v>0</v>
      </c>
    </row>
    <row r="1934" spans="1:17">
      <c r="A1934" t="s">
        <v>11856</v>
      </c>
      <c r="B1934" s="14" t="s">
        <v>11857</v>
      </c>
      <c r="C1934">
        <v>2.2444257169999999</v>
      </c>
      <c r="D1934">
        <v>0.49721544600000001</v>
      </c>
      <c r="E1934">
        <v>0.238779668</v>
      </c>
      <c r="F1934">
        <v>0.30551011099999997</v>
      </c>
      <c r="G1934">
        <v>0.387570313</v>
      </c>
      <c r="H1934">
        <v>0</v>
      </c>
      <c r="I1934">
        <v>6.5461799479999998</v>
      </c>
      <c r="J1934">
        <v>3.9833737889999998</v>
      </c>
      <c r="K1934">
        <v>0</v>
      </c>
      <c r="L1934">
        <v>0</v>
      </c>
      <c r="M1934">
        <v>0</v>
      </c>
      <c r="N1934">
        <v>0</v>
      </c>
      <c r="O1934">
        <v>2.4856526639999998</v>
      </c>
      <c r="P1934">
        <v>0.33673499499999998</v>
      </c>
      <c r="Q1934">
        <v>1.5428905550000001</v>
      </c>
    </row>
    <row r="1935" spans="1:17">
      <c r="A1935" t="s">
        <v>11858</v>
      </c>
      <c r="B1935" s="14" t="s">
        <v>11859</v>
      </c>
      <c r="C1935">
        <v>0</v>
      </c>
      <c r="D1935">
        <v>0</v>
      </c>
      <c r="E1935">
        <v>0.41448546200000003</v>
      </c>
      <c r="F1935">
        <v>0</v>
      </c>
      <c r="G1935">
        <v>0.67276356100000001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0.584521124</v>
      </c>
      <c r="Q1935">
        <v>0</v>
      </c>
    </row>
    <row r="1936" spans="1:17">
      <c r="A1936" t="s">
        <v>11860</v>
      </c>
      <c r="B1936" s="14" t="s">
        <v>5807</v>
      </c>
      <c r="C1936">
        <v>5.2808191750000004</v>
      </c>
      <c r="D1936">
        <v>1.059214104</v>
      </c>
      <c r="E1936">
        <v>0.57699928899999997</v>
      </c>
      <c r="F1936">
        <v>0.65082575600000003</v>
      </c>
      <c r="G1936">
        <v>0.61614772299999998</v>
      </c>
      <c r="H1936">
        <v>0.84962036100000005</v>
      </c>
      <c r="I1936">
        <v>2.3935919769999998</v>
      </c>
      <c r="J1936">
        <v>1.57411557</v>
      </c>
      <c r="K1936">
        <v>1.521556554</v>
      </c>
      <c r="L1936">
        <v>2.8407262279999999</v>
      </c>
      <c r="M1936">
        <v>1.5068183449999999</v>
      </c>
      <c r="N1936">
        <v>1.046841127</v>
      </c>
      <c r="O1936">
        <v>3.5564548220000001</v>
      </c>
      <c r="P1936">
        <v>0.82441012800000002</v>
      </c>
      <c r="Q1936">
        <v>1.667932143</v>
      </c>
    </row>
    <row r="1937" spans="1:17">
      <c r="A1937" t="s">
        <v>11861</v>
      </c>
      <c r="B1937" s="14" t="s">
        <v>8356</v>
      </c>
      <c r="C1937">
        <v>12.46822712</v>
      </c>
      <c r="D1937">
        <v>18.238490540000001</v>
      </c>
      <c r="E1937">
        <v>12.393869970000001</v>
      </c>
      <c r="F1937">
        <v>14.652656410000001</v>
      </c>
      <c r="G1937">
        <v>12.178586470000001</v>
      </c>
      <c r="H1937">
        <v>24.929376950000002</v>
      </c>
      <c r="I1937">
        <v>20.403442640000002</v>
      </c>
      <c r="J1937">
        <v>21.706128110000002</v>
      </c>
      <c r="K1937">
        <v>17.486749809999999</v>
      </c>
      <c r="L1937">
        <v>10.34382372</v>
      </c>
      <c r="M1937">
        <v>23.567947190000002</v>
      </c>
      <c r="N1937">
        <v>9.5973415499999994</v>
      </c>
      <c r="O1937">
        <v>16.02183307</v>
      </c>
      <c r="P1937">
        <v>18.706292520000002</v>
      </c>
      <c r="Q1937">
        <v>16.160702919999999</v>
      </c>
    </row>
    <row r="1938" spans="1:17">
      <c r="A1938" t="e">
        <v>#N/A</v>
      </c>
      <c r="B1938" s="14" t="s">
        <v>11862</v>
      </c>
      <c r="C1938">
        <v>36.63481977</v>
      </c>
      <c r="D1938">
        <v>0.73780356599999997</v>
      </c>
      <c r="E1938">
        <v>0.70863643499999995</v>
      </c>
      <c r="F1938">
        <v>0</v>
      </c>
      <c r="G1938">
        <v>0</v>
      </c>
      <c r="H1938">
        <v>0</v>
      </c>
      <c r="I1938">
        <v>0</v>
      </c>
      <c r="J1938">
        <v>0.42220090900000001</v>
      </c>
      <c r="K1938">
        <v>0</v>
      </c>
      <c r="L1938">
        <v>2.104362863</v>
      </c>
      <c r="M1938">
        <v>0</v>
      </c>
      <c r="N1938">
        <v>0</v>
      </c>
      <c r="O1938">
        <v>7.3767756469999997</v>
      </c>
      <c r="P1938">
        <v>1.9986851329999999</v>
      </c>
      <c r="Q1938">
        <v>0</v>
      </c>
    </row>
    <row r="1939" spans="1:17">
      <c r="A1939" t="s">
        <v>11863</v>
      </c>
      <c r="B1939" s="14" t="s">
        <v>8089</v>
      </c>
      <c r="C1939">
        <v>21.327312920000001</v>
      </c>
      <c r="D1939">
        <v>2.249863768</v>
      </c>
      <c r="E1939">
        <v>2.0725199750000001</v>
      </c>
      <c r="F1939">
        <v>1.7594322520000001</v>
      </c>
      <c r="G1939">
        <v>2.319703198</v>
      </c>
      <c r="H1939">
        <v>2.552996963</v>
      </c>
      <c r="I1939">
        <v>33.929496069999999</v>
      </c>
      <c r="J1939">
        <v>4.0028383920000001</v>
      </c>
      <c r="K1939">
        <v>21.025607000000001</v>
      </c>
      <c r="L1939">
        <v>26.018261519999999</v>
      </c>
      <c r="M1939">
        <v>58.21811933</v>
      </c>
      <c r="N1939">
        <v>3.4371251209999998</v>
      </c>
      <c r="O1939">
        <v>48.466059180000002</v>
      </c>
      <c r="P1939">
        <v>1.5998864559999999</v>
      </c>
      <c r="Q1939">
        <v>34.494797030000001</v>
      </c>
    </row>
    <row r="1940" spans="1:17">
      <c r="A1940" t="s">
        <v>11864</v>
      </c>
      <c r="B1940" s="14" t="s">
        <v>3904</v>
      </c>
      <c r="C1940">
        <v>17.508185780000002</v>
      </c>
      <c r="D1940">
        <v>129.59537220000001</v>
      </c>
      <c r="E1940">
        <v>10.756853230000001</v>
      </c>
      <c r="F1940">
        <v>7.4475172839999999</v>
      </c>
      <c r="G1940">
        <v>11.450885039999999</v>
      </c>
      <c r="H1940">
        <v>14.540887120000001</v>
      </c>
      <c r="I1940">
        <v>37.979638620000003</v>
      </c>
      <c r="J1940">
        <v>8.4064295369999993</v>
      </c>
      <c r="K1940">
        <v>22.139952579999999</v>
      </c>
      <c r="L1940">
        <v>32.773193329999998</v>
      </c>
      <c r="M1940">
        <v>16.803888350000001</v>
      </c>
      <c r="N1940">
        <v>4.9909948929999999</v>
      </c>
      <c r="O1940">
        <v>14.057702819999999</v>
      </c>
      <c r="P1940">
        <v>11.196661649999999</v>
      </c>
      <c r="Q1940">
        <v>8.8763221350000006</v>
      </c>
    </row>
    <row r="1941" spans="1:17">
      <c r="A1941" t="s">
        <v>11865</v>
      </c>
      <c r="B1941" s="14" t="s">
        <v>5229</v>
      </c>
      <c r="C1941">
        <v>0.55638171999999997</v>
      </c>
      <c r="D1941">
        <v>0.24651436099999999</v>
      </c>
      <c r="E1941">
        <v>0.42914392400000001</v>
      </c>
      <c r="F1941">
        <v>0.28400400999999997</v>
      </c>
      <c r="G1941">
        <v>0.14411506399999999</v>
      </c>
      <c r="H1941">
        <v>0.160260966</v>
      </c>
      <c r="I1941">
        <v>0.40569117900000001</v>
      </c>
      <c r="J1941">
        <v>0.31739724800000002</v>
      </c>
      <c r="K1941">
        <v>0.82030787000000005</v>
      </c>
      <c r="L1941">
        <v>3.2518749800000002</v>
      </c>
      <c r="M1941">
        <v>0.53400029199999999</v>
      </c>
      <c r="N1941">
        <v>0.171465638</v>
      </c>
      <c r="O1941">
        <v>2.0025871240000002</v>
      </c>
      <c r="P1941">
        <v>0.70953658799999997</v>
      </c>
      <c r="Q1941">
        <v>0.19123736099999999</v>
      </c>
    </row>
    <row r="1942" spans="1:17">
      <c r="A1942" t="s">
        <v>11866</v>
      </c>
      <c r="B1942" s="14" t="s">
        <v>5624</v>
      </c>
      <c r="C1942">
        <v>14.62794092</v>
      </c>
      <c r="D1942">
        <v>2.9587892469999999</v>
      </c>
      <c r="E1942">
        <v>2.9320378169999999</v>
      </c>
      <c r="F1942">
        <v>3.0877223150000002</v>
      </c>
      <c r="G1942">
        <v>2.013455628</v>
      </c>
      <c r="H1942">
        <v>5.9436141449999997</v>
      </c>
      <c r="I1942">
        <v>0</v>
      </c>
      <c r="J1942">
        <v>2.1768921589999999</v>
      </c>
      <c r="K1942">
        <v>3.2698941019999999</v>
      </c>
      <c r="L1942">
        <v>4.9562714650000004</v>
      </c>
      <c r="M1942">
        <v>2.848595499</v>
      </c>
      <c r="N1942">
        <v>1.6464134079999999</v>
      </c>
      <c r="O1942">
        <v>5.6348265719999997</v>
      </c>
      <c r="P1942">
        <v>3.0534327289999998</v>
      </c>
      <c r="Q1942">
        <v>6.5580768980000004</v>
      </c>
    </row>
    <row r="1943" spans="1:17">
      <c r="A1943" t="s">
        <v>11867</v>
      </c>
      <c r="B1943" s="14" t="s">
        <v>6521</v>
      </c>
      <c r="C1943">
        <v>60.047862530000003</v>
      </c>
      <c r="D1943">
        <v>344.11711989999998</v>
      </c>
      <c r="E1943">
        <v>320.79479500000002</v>
      </c>
      <c r="F1943">
        <v>385.1598644</v>
      </c>
      <c r="G1943">
        <v>294.67763450000001</v>
      </c>
      <c r="H1943">
        <v>288.8216721</v>
      </c>
      <c r="I1943">
        <v>244.00670819999999</v>
      </c>
      <c r="J1943">
        <v>281.91503239999997</v>
      </c>
      <c r="K1943">
        <v>681.91373399999998</v>
      </c>
      <c r="L1943">
        <v>569.10104990000002</v>
      </c>
      <c r="M1943">
        <v>47.146965909999999</v>
      </c>
      <c r="N1943">
        <v>192.3955492</v>
      </c>
      <c r="O1943">
        <v>50.0693457</v>
      </c>
      <c r="P1943">
        <v>133.3983581</v>
      </c>
      <c r="Q1943">
        <v>339.9778154</v>
      </c>
    </row>
    <row r="1944" spans="1:17">
      <c r="A1944" t="s">
        <v>11868</v>
      </c>
      <c r="B1944" s="14" t="s">
        <v>11869</v>
      </c>
      <c r="C1944">
        <v>7.3910394989999997</v>
      </c>
      <c r="D1944">
        <v>0.61401102100000005</v>
      </c>
      <c r="E1944">
        <v>0.78631693899999999</v>
      </c>
      <c r="F1944">
        <v>0.125758077</v>
      </c>
      <c r="G1944">
        <v>0</v>
      </c>
      <c r="H1944">
        <v>0</v>
      </c>
      <c r="I1944">
        <v>12.125809840000001</v>
      </c>
      <c r="J1944">
        <v>0.35136182999999999</v>
      </c>
      <c r="K1944">
        <v>1.257353674</v>
      </c>
      <c r="L1944">
        <v>1.16752123</v>
      </c>
      <c r="M1944">
        <v>0</v>
      </c>
      <c r="N1944">
        <v>0.91110779200000003</v>
      </c>
      <c r="O1944">
        <v>6.1390616119999999</v>
      </c>
      <c r="P1944">
        <v>1.6633352779999999</v>
      </c>
      <c r="Q1944">
        <v>1.270209674</v>
      </c>
    </row>
    <row r="1945" spans="1:17">
      <c r="A1945" t="e">
        <v>#N/A</v>
      </c>
      <c r="B1945" s="14" t="s">
        <v>11870</v>
      </c>
      <c r="C1945">
        <v>5.398357281</v>
      </c>
      <c r="D1945">
        <v>4.7836675619999998</v>
      </c>
      <c r="E1945">
        <v>2.2972789009999999</v>
      </c>
      <c r="F1945">
        <v>2.5718759690000002</v>
      </c>
      <c r="G1945">
        <v>2.3304881540000002</v>
      </c>
      <c r="H1945">
        <v>5.1831678549999998</v>
      </c>
      <c r="I1945">
        <v>23.617590400000001</v>
      </c>
      <c r="J1945">
        <v>4.1061107970000004</v>
      </c>
      <c r="K1945">
        <v>22.040670280000001</v>
      </c>
      <c r="L1945">
        <v>15.349470289999999</v>
      </c>
      <c r="M1945">
        <v>10.36239782</v>
      </c>
      <c r="N1945">
        <v>4.3255289069999998</v>
      </c>
      <c r="O1945">
        <v>0</v>
      </c>
      <c r="P1945">
        <v>7.2893222499999997</v>
      </c>
      <c r="Q1945">
        <v>5.5665071020000001</v>
      </c>
    </row>
    <row r="1946" spans="1:17">
      <c r="A1946" t="s">
        <v>11871</v>
      </c>
      <c r="B1946" s="14" t="s">
        <v>3353</v>
      </c>
      <c r="C1946">
        <v>15.13929766</v>
      </c>
      <c r="D1946">
        <v>48.884111040000001</v>
      </c>
      <c r="E1946">
        <v>42.507157710000001</v>
      </c>
      <c r="F1946">
        <v>43.110577749999997</v>
      </c>
      <c r="G1946">
        <v>41.618738380000003</v>
      </c>
      <c r="H1946">
        <v>63.217080809999999</v>
      </c>
      <c r="I1946">
        <v>82.896394599999994</v>
      </c>
      <c r="J1946">
        <v>84.382067939999999</v>
      </c>
      <c r="K1946">
        <v>83.257555300000007</v>
      </c>
      <c r="L1946">
        <v>37.992792280000003</v>
      </c>
      <c r="M1946">
        <v>10.692102330000001</v>
      </c>
      <c r="N1946">
        <v>25.414460139999999</v>
      </c>
      <c r="O1946">
        <v>16.766442869999999</v>
      </c>
      <c r="P1946">
        <v>47.977429149999999</v>
      </c>
      <c r="Q1946">
        <v>44.230774310000001</v>
      </c>
    </row>
    <row r="1947" spans="1:17">
      <c r="A1947" t="s">
        <v>11872</v>
      </c>
      <c r="B1947" s="14" t="s">
        <v>11873</v>
      </c>
      <c r="C1947">
        <v>0</v>
      </c>
      <c r="D1947">
        <v>1.143595527</v>
      </c>
      <c r="E1947">
        <v>0</v>
      </c>
      <c r="F1947">
        <v>0</v>
      </c>
      <c r="G1947">
        <v>0.44570585899999998</v>
      </c>
      <c r="H1947">
        <v>0</v>
      </c>
      <c r="I1947">
        <v>3.7640534699999999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1.1617357340000001</v>
      </c>
      <c r="Q1947">
        <v>1.774324139</v>
      </c>
    </row>
    <row r="1948" spans="1:17">
      <c r="A1948" t="s">
        <v>11874</v>
      </c>
      <c r="B1948" s="14" t="s">
        <v>11875</v>
      </c>
      <c r="C1948">
        <v>14.350459409999999</v>
      </c>
      <c r="D1948">
        <v>1.0597024180000001</v>
      </c>
      <c r="E1948">
        <v>0.84817488399999996</v>
      </c>
      <c r="F1948">
        <v>0.65112579699999995</v>
      </c>
      <c r="G1948">
        <v>2.75339527</v>
      </c>
      <c r="H1948">
        <v>0.61237427200000005</v>
      </c>
      <c r="I1948">
        <v>4.6505679940000002</v>
      </c>
      <c r="J1948">
        <v>2.8298871710000002</v>
      </c>
      <c r="K1948">
        <v>4.3400547659999997</v>
      </c>
      <c r="L1948">
        <v>4.0299767559999999</v>
      </c>
      <c r="M1948">
        <v>3.060708236</v>
      </c>
      <c r="N1948">
        <v>1.3758958889999999</v>
      </c>
      <c r="O1948">
        <v>8.8293453690000003</v>
      </c>
      <c r="P1948">
        <v>0.23922486100000001</v>
      </c>
      <c r="Q1948">
        <v>2.1922151520000002</v>
      </c>
    </row>
    <row r="1949" spans="1:17">
      <c r="A1949" t="s">
        <v>11876</v>
      </c>
      <c r="B1949" s="14" t="s">
        <v>11877</v>
      </c>
      <c r="C1949">
        <v>40.117506540000001</v>
      </c>
      <c r="D1949">
        <v>7.3190113700000001</v>
      </c>
      <c r="E1949">
        <v>4.2680160159999998</v>
      </c>
      <c r="F1949">
        <v>2.5697764780000001</v>
      </c>
      <c r="G1949">
        <v>2.4450150000000002</v>
      </c>
      <c r="H1949">
        <v>0</v>
      </c>
      <c r="I1949">
        <v>0</v>
      </c>
      <c r="J1949">
        <v>4.4873925139999997</v>
      </c>
      <c r="K1949">
        <v>3.2116405270000001</v>
      </c>
      <c r="L1949">
        <v>1.4910914</v>
      </c>
      <c r="M1949">
        <v>0</v>
      </c>
      <c r="N1949">
        <v>4.3635555349999997</v>
      </c>
      <c r="O1949">
        <v>7.840458688</v>
      </c>
      <c r="P1949">
        <v>4.2486335400000002</v>
      </c>
      <c r="Q1949">
        <v>4.8667176369999998</v>
      </c>
    </row>
    <row r="1950" spans="1:17">
      <c r="A1950" t="s">
        <v>11878</v>
      </c>
      <c r="B1950" s="14" t="s">
        <v>11879</v>
      </c>
      <c r="C1950">
        <v>12.90544787</v>
      </c>
      <c r="D1950">
        <v>6.8615731589999998</v>
      </c>
      <c r="E1950">
        <v>3.8443526609999998</v>
      </c>
      <c r="F1950">
        <v>2.108019767</v>
      </c>
      <c r="G1950">
        <v>4.9027644529999996</v>
      </c>
      <c r="H1950">
        <v>9.9128085220000006</v>
      </c>
      <c r="I1950">
        <v>0</v>
      </c>
      <c r="J1950">
        <v>2.9448513369999998</v>
      </c>
      <c r="K1950">
        <v>17.563659130000001</v>
      </c>
      <c r="L1950">
        <v>29.35586194</v>
      </c>
      <c r="M1950">
        <v>0</v>
      </c>
      <c r="N1950">
        <v>2.2272314710000001</v>
      </c>
      <c r="O1950">
        <v>0</v>
      </c>
      <c r="P1950">
        <v>1.5489809779999999</v>
      </c>
      <c r="Q1950">
        <v>1.774324139</v>
      </c>
    </row>
    <row r="1951" spans="1:17">
      <c r="A1951" t="s">
        <v>11880</v>
      </c>
      <c r="B1951" s="14" t="s">
        <v>446</v>
      </c>
      <c r="C1951">
        <v>65.146842500000005</v>
      </c>
      <c r="D1951">
        <v>21.836556559999998</v>
      </c>
      <c r="E1951">
        <v>21.696522959999999</v>
      </c>
      <c r="F1951">
        <v>17.041513250000001</v>
      </c>
      <c r="G1951">
        <v>16.923372000000001</v>
      </c>
      <c r="H1951">
        <v>17.405205639999998</v>
      </c>
      <c r="I1951">
        <v>7.4351673480000002</v>
      </c>
      <c r="J1951">
        <v>13.71660675</v>
      </c>
      <c r="K1951">
        <v>34.436657680000003</v>
      </c>
      <c r="L1951">
        <v>30.06727514</v>
      </c>
      <c r="M1951">
        <v>27.185302920000002</v>
      </c>
      <c r="N1951">
        <v>15.78222418</v>
      </c>
      <c r="O1951">
        <v>34.505905290000001</v>
      </c>
      <c r="P1951">
        <v>8.7541860489999994</v>
      </c>
      <c r="Q1951">
        <v>22.976158940000001</v>
      </c>
    </row>
    <row r="1952" spans="1:17">
      <c r="A1952" t="s">
        <v>11881</v>
      </c>
      <c r="B1952" s="14" t="s">
        <v>11882</v>
      </c>
      <c r="C1952">
        <v>14.66935851</v>
      </c>
      <c r="D1952">
        <v>0.423880967</v>
      </c>
      <c r="E1952">
        <v>0.54283192599999996</v>
      </c>
      <c r="F1952">
        <v>0.520900637</v>
      </c>
      <c r="G1952">
        <v>0.27533952699999997</v>
      </c>
      <c r="H1952">
        <v>0.97979883499999998</v>
      </c>
      <c r="I1952">
        <v>1.860227198</v>
      </c>
      <c r="J1952">
        <v>0.64683135300000005</v>
      </c>
      <c r="K1952">
        <v>1.0126794450000001</v>
      </c>
      <c r="L1952">
        <v>1.410491865</v>
      </c>
      <c r="M1952">
        <v>2.4485665889999999</v>
      </c>
      <c r="N1952">
        <v>0.58966966700000001</v>
      </c>
      <c r="O1952">
        <v>4.2380857770000002</v>
      </c>
      <c r="P1952">
        <v>0.33491480600000001</v>
      </c>
      <c r="Q1952">
        <v>0.87688606099999999</v>
      </c>
    </row>
    <row r="1953" spans="1:17">
      <c r="A1953" t="s">
        <v>11883</v>
      </c>
      <c r="B1953" s="14" t="s">
        <v>4331</v>
      </c>
      <c r="C1953">
        <v>2.581089575</v>
      </c>
      <c r="D1953">
        <v>1.9059925440000001</v>
      </c>
      <c r="E1953">
        <v>0.96108816500000005</v>
      </c>
      <c r="F1953">
        <v>1.1125659880000001</v>
      </c>
      <c r="G1953">
        <v>1.039980339</v>
      </c>
      <c r="H1953">
        <v>0.49564042600000002</v>
      </c>
      <c r="I1953">
        <v>0.62734224500000002</v>
      </c>
      <c r="J1953">
        <v>0.21813713600000001</v>
      </c>
      <c r="K1953">
        <v>1.756365913</v>
      </c>
      <c r="L1953">
        <v>2.7181353640000001</v>
      </c>
      <c r="M1953">
        <v>0.82575357599999999</v>
      </c>
      <c r="N1953">
        <v>0.477263887</v>
      </c>
      <c r="O1953">
        <v>1.4292502819999999</v>
      </c>
      <c r="P1953">
        <v>0.45178611899999999</v>
      </c>
      <c r="Q1953">
        <v>2.3657655179999999</v>
      </c>
    </row>
    <row r="1954" spans="1:17">
      <c r="A1954" t="s">
        <v>11884</v>
      </c>
      <c r="B1954" s="14" t="s">
        <v>9384</v>
      </c>
      <c r="C1954">
        <v>3.476865283</v>
      </c>
      <c r="D1954">
        <v>7.0177611359999998</v>
      </c>
      <c r="E1954">
        <v>4.0688591580000004</v>
      </c>
      <c r="F1954">
        <v>3.3654696629999998</v>
      </c>
      <c r="G1954">
        <v>3.4022074949999999</v>
      </c>
      <c r="H1954">
        <v>3.7091893439999999</v>
      </c>
      <c r="I1954">
        <v>1.690126909</v>
      </c>
      <c r="J1954">
        <v>4.3096878519999997</v>
      </c>
      <c r="K1954">
        <v>8.061648345</v>
      </c>
      <c r="L1954">
        <v>4.3937679230000004</v>
      </c>
      <c r="M1954">
        <v>30.403798649999999</v>
      </c>
      <c r="N1954">
        <v>1.9525108179999999</v>
      </c>
      <c r="O1954">
        <v>11.12381884</v>
      </c>
      <c r="P1954">
        <v>2.782079961</v>
      </c>
      <c r="Q1954">
        <v>4.5146507549999999</v>
      </c>
    </row>
    <row r="1955" spans="1:17">
      <c r="A1955" t="s">
        <v>11885</v>
      </c>
      <c r="B1955" s="14" t="s">
        <v>6500</v>
      </c>
      <c r="C1955">
        <v>159.2190196</v>
      </c>
      <c r="D1955">
        <v>1188.0796210000001</v>
      </c>
      <c r="E1955">
        <v>134.83119339999999</v>
      </c>
      <c r="F1955">
        <v>121.23230150000001</v>
      </c>
      <c r="G1955">
        <v>46.150885539999997</v>
      </c>
      <c r="H1955">
        <v>74.798197180000003</v>
      </c>
      <c r="I1955">
        <v>19.6948753</v>
      </c>
      <c r="J1955">
        <v>48.117823340000001</v>
      </c>
      <c r="K1955">
        <v>83.838005719999998</v>
      </c>
      <c r="L1955">
        <v>110.0353593</v>
      </c>
      <c r="M1955">
        <v>6.8220605259999996</v>
      </c>
      <c r="N1955">
        <v>18.050049000000001</v>
      </c>
      <c r="O1955">
        <v>199.16024580000001</v>
      </c>
      <c r="P1955">
        <v>5.1188355899999998</v>
      </c>
      <c r="Q1955">
        <v>14.658788059999999</v>
      </c>
    </row>
    <row r="1956" spans="1:17">
      <c r="A1956" t="s">
        <v>11886</v>
      </c>
      <c r="B1956" s="14" t="s">
        <v>8519</v>
      </c>
      <c r="C1956">
        <v>38.124809220000003</v>
      </c>
      <c r="D1956">
        <v>84.163905760000006</v>
      </c>
      <c r="E1956">
        <v>75.873048929999996</v>
      </c>
      <c r="F1956">
        <v>79.875214249999999</v>
      </c>
      <c r="G1956">
        <v>64.683458479999999</v>
      </c>
      <c r="H1956">
        <v>156.60829580000001</v>
      </c>
      <c r="I1956">
        <v>48.599786569999999</v>
      </c>
      <c r="J1956">
        <v>53.096465969999997</v>
      </c>
      <c r="K1956">
        <v>111.5728895</v>
      </c>
      <c r="L1956">
        <v>74.879452720000003</v>
      </c>
      <c r="M1956">
        <v>43.244112389999998</v>
      </c>
      <c r="N1956">
        <v>30.92612471</v>
      </c>
      <c r="O1956">
        <v>34.250335990000004</v>
      </c>
      <c r="P1956">
        <v>30.339627419999999</v>
      </c>
      <c r="Q1956">
        <v>134.70659699999999</v>
      </c>
    </row>
    <row r="1957" spans="1:17">
      <c r="A1957" t="s">
        <v>11887</v>
      </c>
      <c r="B1957" s="14" t="s">
        <v>11888</v>
      </c>
      <c r="C1957">
        <v>71.416613799999993</v>
      </c>
      <c r="D1957">
        <v>5.503016068</v>
      </c>
      <c r="E1957">
        <v>1.321367188</v>
      </c>
      <c r="F1957">
        <v>5.9172484699999996</v>
      </c>
      <c r="G1957">
        <v>2.1447500000000002</v>
      </c>
      <c r="H1957">
        <v>27.427921319999999</v>
      </c>
      <c r="I1957">
        <v>0</v>
      </c>
      <c r="J1957">
        <v>3.5426782999999999</v>
      </c>
      <c r="K1957">
        <v>7.0430713310000002</v>
      </c>
      <c r="L1957">
        <v>25.505510789999999</v>
      </c>
      <c r="M1957">
        <v>0</v>
      </c>
      <c r="N1957">
        <v>4.5932163519999998</v>
      </c>
      <c r="O1957">
        <v>10.316393010000001</v>
      </c>
      <c r="P1957">
        <v>4.6585894080000001</v>
      </c>
      <c r="Q1957">
        <v>4.2690505590000001</v>
      </c>
    </row>
    <row r="1958" spans="1:17">
      <c r="A1958" t="e">
        <v>#N/A</v>
      </c>
      <c r="B1958" s="14" t="s">
        <v>11889</v>
      </c>
      <c r="C1958">
        <v>1.3278917429999999</v>
      </c>
      <c r="D1958">
        <v>1.1766899310000001</v>
      </c>
      <c r="E1958">
        <v>0.42381471700000001</v>
      </c>
      <c r="F1958">
        <v>0.90375981400000005</v>
      </c>
      <c r="G1958">
        <v>0.68790614999999999</v>
      </c>
      <c r="H1958">
        <v>4.079869746</v>
      </c>
      <c r="I1958">
        <v>0</v>
      </c>
      <c r="J1958">
        <v>2.5250600959999998</v>
      </c>
      <c r="K1958">
        <v>1.8071932230000001</v>
      </c>
      <c r="L1958">
        <v>1.6780771379999999</v>
      </c>
      <c r="M1958">
        <v>0</v>
      </c>
      <c r="N1958">
        <v>0.163691794</v>
      </c>
      <c r="O1958">
        <v>0</v>
      </c>
      <c r="P1958">
        <v>0.99612924599999997</v>
      </c>
      <c r="Q1958">
        <v>0</v>
      </c>
    </row>
    <row r="1959" spans="1:17">
      <c r="A1959" t="s">
        <v>11890</v>
      </c>
      <c r="B1959" s="14" t="s">
        <v>11891</v>
      </c>
      <c r="C1959">
        <v>170.3843785</v>
      </c>
      <c r="D1959">
        <v>113.58277080000001</v>
      </c>
      <c r="E1959">
        <v>55.762110839999998</v>
      </c>
      <c r="F1959">
        <v>124.2361671</v>
      </c>
      <c r="G1959">
        <v>70.595323039999997</v>
      </c>
      <c r="H1959">
        <v>115.7117775</v>
      </c>
      <c r="I1959">
        <v>297.71532350000001</v>
      </c>
      <c r="J1959">
        <v>68.223418260000003</v>
      </c>
      <c r="K1959">
        <v>321.9046826</v>
      </c>
      <c r="L1959">
        <v>88.949697659999998</v>
      </c>
      <c r="M1959">
        <v>457.6856047</v>
      </c>
      <c r="N1959">
        <v>83.246028019999997</v>
      </c>
      <c r="O1959">
        <v>531.57323680000002</v>
      </c>
      <c r="P1959">
        <v>174.265231</v>
      </c>
      <c r="Q1959">
        <v>178.19124429999999</v>
      </c>
    </row>
    <row r="1960" spans="1:17">
      <c r="A1960" t="s">
        <v>11892</v>
      </c>
      <c r="B1960" s="14" t="s">
        <v>9455</v>
      </c>
      <c r="C1960">
        <v>13.626914149999999</v>
      </c>
      <c r="D1960">
        <v>64.742413769999999</v>
      </c>
      <c r="E1960">
        <v>3.905906635</v>
      </c>
      <c r="F1960">
        <v>0.96576853299999998</v>
      </c>
      <c r="G1960">
        <v>3.44215706</v>
      </c>
      <c r="H1960">
        <v>4.584707732</v>
      </c>
      <c r="I1960">
        <v>20.857803789999998</v>
      </c>
      <c r="J1960">
        <v>3.1266124550000001</v>
      </c>
      <c r="K1960">
        <v>12.87458842</v>
      </c>
      <c r="L1960">
        <v>16.864743879999999</v>
      </c>
      <c r="M1960">
        <v>19.023632970000001</v>
      </c>
      <c r="N1960">
        <v>2.6516106490000002</v>
      </c>
      <c r="O1960">
        <v>13.22066255</v>
      </c>
      <c r="P1960">
        <v>4.6296240849999997</v>
      </c>
      <c r="Q1960">
        <v>6.2708592410000001</v>
      </c>
    </row>
    <row r="1961" spans="1:17">
      <c r="A1961" t="s">
        <v>11864</v>
      </c>
      <c r="B1961" s="14" t="s">
        <v>11893</v>
      </c>
      <c r="C1961">
        <v>13.21517862</v>
      </c>
      <c r="D1961">
        <v>6.221159664</v>
      </c>
      <c r="E1961">
        <v>7.3811571100000002</v>
      </c>
      <c r="F1961">
        <v>11.692482979999999</v>
      </c>
      <c r="G1961">
        <v>9.6985595</v>
      </c>
      <c r="H1961">
        <v>10.785135670000001</v>
      </c>
      <c r="I1961">
        <v>12.0449711</v>
      </c>
      <c r="J1961">
        <v>1.0470582530000001</v>
      </c>
      <c r="K1961">
        <v>11.24074184</v>
      </c>
      <c r="L1961">
        <v>8.3501118390000002</v>
      </c>
      <c r="M1961">
        <v>6.3417874650000003</v>
      </c>
      <c r="N1961">
        <v>5.9053451570000002</v>
      </c>
      <c r="O1961">
        <v>10.976642160000001</v>
      </c>
      <c r="P1961">
        <v>11.64833696</v>
      </c>
      <c r="Q1961">
        <v>15.897944280000001</v>
      </c>
    </row>
    <row r="1962" spans="1:17">
      <c r="A1962" t="s">
        <v>11894</v>
      </c>
      <c r="B1962" s="14" t="s">
        <v>11895</v>
      </c>
      <c r="C1962">
        <v>0</v>
      </c>
      <c r="D1962">
        <v>0</v>
      </c>
      <c r="E1962">
        <v>0.28904907200000002</v>
      </c>
      <c r="F1962">
        <v>0.369828029</v>
      </c>
      <c r="G1962">
        <v>3.2841484379999999</v>
      </c>
      <c r="H1962">
        <v>3.1303605860000001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0.40762657299999999</v>
      </c>
      <c r="Q1962">
        <v>0</v>
      </c>
    </row>
    <row r="1963" spans="1:17">
      <c r="A1963" t="s">
        <v>11896</v>
      </c>
      <c r="B1963" s="14" t="s">
        <v>6580</v>
      </c>
      <c r="C1963">
        <v>11.59322285</v>
      </c>
      <c r="D1963">
        <v>11.00116652</v>
      </c>
      <c r="E1963">
        <v>37.312120559999997</v>
      </c>
      <c r="F1963">
        <v>23.136650790000001</v>
      </c>
      <c r="G1963">
        <v>40.00712541</v>
      </c>
      <c r="H1963">
        <v>119.8652249</v>
      </c>
      <c r="I1963">
        <v>50.453625649999999</v>
      </c>
      <c r="J1963">
        <v>42.747935310000003</v>
      </c>
      <c r="K1963">
        <v>8.489360735</v>
      </c>
      <c r="L1963">
        <v>13.38158949</v>
      </c>
      <c r="M1963">
        <v>15.24468141</v>
      </c>
      <c r="N1963">
        <v>10.735272569999999</v>
      </c>
      <c r="O1963">
        <v>12.43485656</v>
      </c>
      <c r="P1963">
        <v>11.3948026</v>
      </c>
      <c r="Q1963">
        <v>29.61913328</v>
      </c>
    </row>
    <row r="1964" spans="1:17">
      <c r="A1964" t="s">
        <v>11897</v>
      </c>
      <c r="B1964" s="14" t="s">
        <v>11898</v>
      </c>
      <c r="C1964">
        <v>6.0731519409999999</v>
      </c>
      <c r="D1964">
        <v>0.40362195099999998</v>
      </c>
      <c r="E1964">
        <v>1.033775506</v>
      </c>
      <c r="F1964">
        <v>0.82667441900000005</v>
      </c>
      <c r="G1964">
        <v>1.3633355700000001</v>
      </c>
      <c r="H1964">
        <v>0.69972765999999997</v>
      </c>
      <c r="I1964">
        <v>3.5426385599999999</v>
      </c>
      <c r="J1964">
        <v>1.462801971</v>
      </c>
      <c r="K1964">
        <v>3.0305921640000002</v>
      </c>
      <c r="L1964">
        <v>3.8373675729999999</v>
      </c>
      <c r="M1964">
        <v>3.4973092640000001</v>
      </c>
      <c r="N1964">
        <v>1.122973851</v>
      </c>
      <c r="O1964">
        <v>4.0355302069999999</v>
      </c>
      <c r="P1964">
        <v>0.63781569699999996</v>
      </c>
      <c r="Q1964">
        <v>1.66995213</v>
      </c>
    </row>
    <row r="1965" spans="1:17">
      <c r="A1965" t="s">
        <v>11897</v>
      </c>
      <c r="B1965" s="14" t="s">
        <v>6594</v>
      </c>
      <c r="C1965">
        <v>3.2754077879999999</v>
      </c>
      <c r="D1965">
        <v>0.72561249500000002</v>
      </c>
      <c r="E1965">
        <v>0.290386378</v>
      </c>
      <c r="F1965">
        <v>0.26007734500000002</v>
      </c>
      <c r="G1965">
        <v>0.235667341</v>
      </c>
      <c r="H1965">
        <v>1.048281139</v>
      </c>
      <c r="I1965">
        <v>0</v>
      </c>
      <c r="J1965">
        <v>0.242214401</v>
      </c>
      <c r="K1965">
        <v>0.74294394200000002</v>
      </c>
      <c r="L1965">
        <v>1.8971255419999999</v>
      </c>
      <c r="M1965">
        <v>2.6197073130000001</v>
      </c>
      <c r="N1965">
        <v>0.20188293900000001</v>
      </c>
      <c r="O1965">
        <v>3.022869069</v>
      </c>
      <c r="P1965">
        <v>0.49141498300000003</v>
      </c>
      <c r="Q1965">
        <v>1.8763507079999999</v>
      </c>
    </row>
    <row r="1966" spans="1:17">
      <c r="A1966" t="s">
        <v>11899</v>
      </c>
      <c r="B1966" s="14" t="s">
        <v>11900</v>
      </c>
      <c r="C1966">
        <v>250.67999119999999</v>
      </c>
      <c r="D1966">
        <v>74.945596129999998</v>
      </c>
      <c r="E1966">
        <v>94.680103500000001</v>
      </c>
      <c r="F1966">
        <v>85.565378010000003</v>
      </c>
      <c r="G1966">
        <v>85.654469210000002</v>
      </c>
      <c r="H1966">
        <v>80.765613349999995</v>
      </c>
      <c r="I1966">
        <v>610.02667310000004</v>
      </c>
      <c r="J1966">
        <v>147.8824894</v>
      </c>
      <c r="K1966">
        <v>436.9095231</v>
      </c>
      <c r="L1966">
        <v>270.08837299999999</v>
      </c>
      <c r="M1966">
        <v>955.07085199999995</v>
      </c>
      <c r="N1966">
        <v>98.059236920000004</v>
      </c>
      <c r="O1966">
        <v>780.54996930000004</v>
      </c>
      <c r="P1966">
        <v>42.411213500000002</v>
      </c>
      <c r="Q1966">
        <v>617.54336809999995</v>
      </c>
    </row>
    <row r="1967" spans="1:17">
      <c r="A1967" t="s">
        <v>11901</v>
      </c>
      <c r="B1967" s="14" t="s">
        <v>9122</v>
      </c>
      <c r="C1967">
        <v>13.60533785</v>
      </c>
      <c r="D1967">
        <v>9.7376608440000005</v>
      </c>
      <c r="E1967">
        <v>5.6561614709999999</v>
      </c>
      <c r="F1967">
        <v>6.8854618739999998</v>
      </c>
      <c r="G1967">
        <v>6.0602141510000003</v>
      </c>
      <c r="H1967">
        <v>10.477197179999999</v>
      </c>
      <c r="I1967">
        <v>9.5643460359999999</v>
      </c>
      <c r="J1967">
        <v>7.1997416630000002</v>
      </c>
      <c r="K1967">
        <v>9.9385958750000007</v>
      </c>
      <c r="L1967">
        <v>7.6708452649999996</v>
      </c>
      <c r="M1967">
        <v>19.553576830000001</v>
      </c>
      <c r="N1967">
        <v>4.7218403779999996</v>
      </c>
      <c r="O1967">
        <v>15.37669504</v>
      </c>
      <c r="P1967">
        <v>9.2535846230000001</v>
      </c>
      <c r="Q1967">
        <v>10.359966590000001</v>
      </c>
    </row>
    <row r="1968" spans="1:17">
      <c r="A1968" t="s">
        <v>11902</v>
      </c>
      <c r="B1968" s="14" t="s">
        <v>11903</v>
      </c>
      <c r="C1968">
        <v>0</v>
      </c>
      <c r="D1968">
        <v>0.96812319700000005</v>
      </c>
      <c r="E1968">
        <v>1.046082357</v>
      </c>
      <c r="F1968">
        <v>0.29742783299999997</v>
      </c>
      <c r="G1968">
        <v>0.188658565</v>
      </c>
      <c r="H1968">
        <v>0</v>
      </c>
      <c r="I1968">
        <v>0</v>
      </c>
      <c r="J1968">
        <v>0.27699953799999999</v>
      </c>
      <c r="K1968">
        <v>2.4781176899999999</v>
      </c>
      <c r="L1968">
        <v>0</v>
      </c>
      <c r="M1968">
        <v>0</v>
      </c>
      <c r="N1968">
        <v>0.26935527999999997</v>
      </c>
      <c r="O1968">
        <v>0</v>
      </c>
      <c r="P1968">
        <v>0.163913331</v>
      </c>
      <c r="Q1968">
        <v>0</v>
      </c>
    </row>
    <row r="1969" spans="1:17">
      <c r="A1969" t="s">
        <v>11904</v>
      </c>
      <c r="B1969" s="14" t="s">
        <v>11905</v>
      </c>
      <c r="C1969">
        <v>0</v>
      </c>
      <c r="D1969">
        <v>7.9554471409999996</v>
      </c>
      <c r="E1969">
        <v>4.5368136999999997</v>
      </c>
      <c r="F1969">
        <v>1.222040445</v>
      </c>
      <c r="G1969">
        <v>1.9378515629999999</v>
      </c>
      <c r="H1969">
        <v>3.4479333990000001</v>
      </c>
      <c r="I1969">
        <v>6.5461799479999998</v>
      </c>
      <c r="J1969">
        <v>4.5524271880000002</v>
      </c>
      <c r="K1969">
        <v>5.0909156900000001</v>
      </c>
      <c r="L1969">
        <v>1.418157581</v>
      </c>
      <c r="M1969">
        <v>0</v>
      </c>
      <c r="N1969">
        <v>4.9801449040000003</v>
      </c>
      <c r="O1969">
        <v>2.4856526639999998</v>
      </c>
      <c r="P1969">
        <v>3.0306149570000001</v>
      </c>
      <c r="Q1969">
        <v>7.714452777</v>
      </c>
    </row>
    <row r="1970" spans="1:17">
      <c r="A1970" t="s">
        <v>11906</v>
      </c>
      <c r="B1970" s="14" t="s">
        <v>11907</v>
      </c>
      <c r="C1970">
        <v>51.070108230000002</v>
      </c>
      <c r="D1970">
        <v>0.97773052699999996</v>
      </c>
      <c r="E1970">
        <v>1.140309623</v>
      </c>
      <c r="F1970">
        <v>0.25746806300000002</v>
      </c>
      <c r="G1970">
        <v>1.1976218510000001</v>
      </c>
      <c r="H1970">
        <v>0.72643482299999995</v>
      </c>
      <c r="I1970">
        <v>11.95302476</v>
      </c>
      <c r="J1970">
        <v>20.781308840000001</v>
      </c>
      <c r="K1970">
        <v>6.2925272410000002</v>
      </c>
      <c r="L1970">
        <v>13.94341195</v>
      </c>
      <c r="M1970">
        <v>3.6307943499999999</v>
      </c>
      <c r="N1970">
        <v>37.073567250000004</v>
      </c>
      <c r="O1970">
        <v>9.7756355139999993</v>
      </c>
      <c r="P1970">
        <v>9.5540200790000007</v>
      </c>
      <c r="Q1970">
        <v>7.8016084259999996</v>
      </c>
    </row>
    <row r="1971" spans="1:17">
      <c r="A1971" t="s">
        <v>11908</v>
      </c>
      <c r="B1971" s="14" t="s">
        <v>5762</v>
      </c>
      <c r="C1971">
        <v>27.92456293</v>
      </c>
      <c r="D1971">
        <v>4.302530666</v>
      </c>
      <c r="E1971">
        <v>1.994262762</v>
      </c>
      <c r="F1971">
        <v>1.722979813</v>
      </c>
      <c r="G1971">
        <v>2.0856614850000001</v>
      </c>
      <c r="H1971">
        <v>8.0155980939999996</v>
      </c>
      <c r="I1971">
        <v>4.7909337570000003</v>
      </c>
      <c r="J1971">
        <v>3.4297649849999998</v>
      </c>
      <c r="K1971">
        <v>6.5750712699999996</v>
      </c>
      <c r="L1971">
        <v>10.440081920000001</v>
      </c>
      <c r="M1971">
        <v>10.386643019999999</v>
      </c>
      <c r="N1971">
        <v>2.5608918580000002</v>
      </c>
      <c r="O1971">
        <v>17.121575669999999</v>
      </c>
      <c r="P1971">
        <v>3.0878142099999999</v>
      </c>
      <c r="Q1971">
        <v>5.9780691619999997</v>
      </c>
    </row>
    <row r="1972" spans="1:17">
      <c r="A1972" t="s">
        <v>11909</v>
      </c>
      <c r="B1972" s="14" t="s">
        <v>7413</v>
      </c>
      <c r="C1972">
        <v>8.022628096</v>
      </c>
      <c r="D1972">
        <v>6.178166397</v>
      </c>
      <c r="E1972">
        <v>4.673984999</v>
      </c>
      <c r="F1972">
        <v>5.8241927579999997</v>
      </c>
      <c r="G1972">
        <v>5.0796449470000002</v>
      </c>
      <c r="H1972">
        <v>2.494249693</v>
      </c>
      <c r="I1972">
        <v>7.7997037679999996</v>
      </c>
      <c r="J1972">
        <v>2.615224129</v>
      </c>
      <c r="K1972">
        <v>7.9721573360000004</v>
      </c>
      <c r="L1972">
        <v>8.2072098330000003</v>
      </c>
      <c r="M1972">
        <v>5.8665933990000001</v>
      </c>
      <c r="N1972">
        <v>2.8256141299999999</v>
      </c>
      <c r="O1972">
        <v>3.8078083359999999</v>
      </c>
      <c r="P1972">
        <v>4.5280110000000002</v>
      </c>
      <c r="Q1972">
        <v>5.7776327179999996</v>
      </c>
    </row>
    <row r="1973" spans="1:17">
      <c r="A1973" t="s">
        <v>11910</v>
      </c>
      <c r="B1973" s="14" t="s">
        <v>11911</v>
      </c>
      <c r="C1973">
        <v>202.50447589999999</v>
      </c>
      <c r="D1973">
        <v>0.81443004900000004</v>
      </c>
      <c r="E1973">
        <v>0.13037228200000001</v>
      </c>
      <c r="F1973">
        <v>0.20850838399999999</v>
      </c>
      <c r="G1973">
        <v>0.26451386300000002</v>
      </c>
      <c r="H1973">
        <v>1.1765944829999999</v>
      </c>
      <c r="I1973">
        <v>49.14491177</v>
      </c>
      <c r="J1973">
        <v>0.46604966799999997</v>
      </c>
      <c r="K1973">
        <v>39.192497529999997</v>
      </c>
      <c r="L1973">
        <v>481.23094470000001</v>
      </c>
      <c r="M1973">
        <v>51.750491179999997</v>
      </c>
      <c r="N1973">
        <v>1.0952049619999999</v>
      </c>
      <c r="O1973">
        <v>52.928912510000004</v>
      </c>
      <c r="P1973">
        <v>9.1927653999999998E-2</v>
      </c>
      <c r="Q1973">
        <v>6.5286704210000002</v>
      </c>
    </row>
    <row r="1974" spans="1:17">
      <c r="A1974" t="s">
        <v>11912</v>
      </c>
      <c r="B1974" s="14" t="s">
        <v>11913</v>
      </c>
      <c r="C1974">
        <v>3.8628551459999998</v>
      </c>
      <c r="D1974">
        <v>14.158801759999999</v>
      </c>
      <c r="E1974">
        <v>8.2565786019999994</v>
      </c>
      <c r="F1974">
        <v>21.558206689999999</v>
      </c>
      <c r="G1974">
        <v>5.9427447920000001</v>
      </c>
      <c r="H1974">
        <v>27.91770563</v>
      </c>
      <c r="I1974">
        <v>4.0969289470000003</v>
      </c>
      <c r="J1974">
        <v>5.6537584250000004</v>
      </c>
      <c r="K1974">
        <v>26.285748359999999</v>
      </c>
      <c r="L1974">
        <v>15.975979280000001</v>
      </c>
      <c r="M1974">
        <v>8.7630991750000007</v>
      </c>
      <c r="N1974">
        <v>5.6708906250000002</v>
      </c>
      <c r="O1974">
        <v>5.0558513359999999</v>
      </c>
      <c r="P1974">
        <v>8.7986334470000003</v>
      </c>
      <c r="Q1974">
        <v>17.381134419999999</v>
      </c>
    </row>
    <row r="1975" spans="1:17">
      <c r="A1975" t="s">
        <v>11912</v>
      </c>
      <c r="B1975" s="14" t="s">
        <v>7439</v>
      </c>
      <c r="C1975">
        <v>6661.9779680000001</v>
      </c>
      <c r="D1975">
        <v>22.62672925</v>
      </c>
      <c r="E1975">
        <v>10.159654379999999</v>
      </c>
      <c r="F1975">
        <v>14.63454254</v>
      </c>
      <c r="G1975">
        <v>9.9379438170000007</v>
      </c>
      <c r="H1975">
        <v>32.425358350000003</v>
      </c>
      <c r="I1975">
        <v>14.75647302</v>
      </c>
      <c r="J1975">
        <v>9.4604038189999997</v>
      </c>
      <c r="K1975">
        <v>696.73664029999998</v>
      </c>
      <c r="L1975">
        <v>5053.9835130000001</v>
      </c>
      <c r="M1975">
        <v>9.1047867500000006</v>
      </c>
      <c r="N1975">
        <v>12.629586460000001</v>
      </c>
      <c r="O1975">
        <v>2025.201685</v>
      </c>
      <c r="P1975">
        <v>19.11912203</v>
      </c>
      <c r="Q1975">
        <v>452.14017869999998</v>
      </c>
    </row>
    <row r="1976" spans="1:17">
      <c r="A1976" t="s">
        <v>11914</v>
      </c>
      <c r="B1976" s="14" t="s">
        <v>11915</v>
      </c>
      <c r="C1976">
        <v>3.0769062639999998</v>
      </c>
      <c r="D1976">
        <v>3.5563709280000002</v>
      </c>
      <c r="E1976">
        <v>2.4906722779999999</v>
      </c>
      <c r="F1976">
        <v>1.748147264</v>
      </c>
      <c r="G1976">
        <v>1.6632755100000001</v>
      </c>
      <c r="H1976">
        <v>0.97618846500000001</v>
      </c>
      <c r="I1976">
        <v>59.893199369999998</v>
      </c>
      <c r="J1976">
        <v>8.0895171159999997</v>
      </c>
      <c r="K1976">
        <v>28.462951759999999</v>
      </c>
      <c r="L1976">
        <v>4.9872104640000003</v>
      </c>
      <c r="M1976">
        <v>113.24620470000001</v>
      </c>
      <c r="N1976">
        <v>5.5904963199999997</v>
      </c>
      <c r="O1976">
        <v>50.37331734</v>
      </c>
      <c r="P1976">
        <v>2.8300138380000002</v>
      </c>
      <c r="Q1976">
        <v>2.483019203</v>
      </c>
    </row>
    <row r="1977" spans="1:17">
      <c r="A1977" t="s">
        <v>11914</v>
      </c>
      <c r="B1977" s="14" t="s">
        <v>3590</v>
      </c>
      <c r="C1977">
        <v>1.320672632</v>
      </c>
      <c r="D1977">
        <v>1.0825208690000001</v>
      </c>
      <c r="E1977">
        <v>0.92732340700000004</v>
      </c>
      <c r="F1977">
        <v>0.89884650600000005</v>
      </c>
      <c r="G1977">
        <v>0.79819405600000004</v>
      </c>
      <c r="H1977">
        <v>0.96370124400000001</v>
      </c>
      <c r="I1977">
        <v>1.733366484</v>
      </c>
      <c r="J1977">
        <v>5.2570561480000002</v>
      </c>
      <c r="K1977">
        <v>1.9171929379999999</v>
      </c>
      <c r="L1977">
        <v>2.586879068</v>
      </c>
      <c r="M1977">
        <v>3.0421110320000002</v>
      </c>
      <c r="N1977">
        <v>1.0256518450000001</v>
      </c>
      <c r="O1977">
        <v>3.5102789140000001</v>
      </c>
      <c r="P1977">
        <v>1.6247705809999999</v>
      </c>
      <c r="Q1977">
        <v>0.90787291999999997</v>
      </c>
    </row>
    <row r="1978" spans="1:17">
      <c r="A1978" t="s">
        <v>11916</v>
      </c>
      <c r="B1978" s="14" t="s">
        <v>7077</v>
      </c>
      <c r="C1978">
        <v>1.510881702</v>
      </c>
      <c r="D1978">
        <v>3.235538563</v>
      </c>
      <c r="E1978">
        <v>2.73257123</v>
      </c>
      <c r="F1978">
        <v>3.8389953490000002</v>
      </c>
      <c r="G1978">
        <v>2.6090099090000001</v>
      </c>
      <c r="H1978">
        <v>10.83155663</v>
      </c>
      <c r="I1978">
        <v>1.468898915</v>
      </c>
      <c r="J1978">
        <v>2.93687071</v>
      </c>
      <c r="K1978">
        <v>5.711759067</v>
      </c>
      <c r="L1978">
        <v>2.86398653</v>
      </c>
      <c r="M1978">
        <v>0</v>
      </c>
      <c r="N1978">
        <v>2.3591580740000002</v>
      </c>
      <c r="O1978">
        <v>1.6732686219999999</v>
      </c>
      <c r="P1978">
        <v>3.2490820519999999</v>
      </c>
      <c r="Q1978">
        <v>6.5779821729999997</v>
      </c>
    </row>
    <row r="1979" spans="1:17">
      <c r="A1979" t="s">
        <v>11917</v>
      </c>
      <c r="B1979" s="14" t="s">
        <v>1385</v>
      </c>
      <c r="C1979">
        <v>15.916719049999999</v>
      </c>
      <c r="D1979">
        <v>2.3824906800000001</v>
      </c>
      <c r="E1979">
        <v>1.830644124</v>
      </c>
      <c r="F1979">
        <v>1.288234302</v>
      </c>
      <c r="G1979">
        <v>1.5599705079999999</v>
      </c>
      <c r="H1979">
        <v>0.99128085200000005</v>
      </c>
      <c r="I1979">
        <v>8.7827914299999996</v>
      </c>
      <c r="J1979">
        <v>1.7450970889999999</v>
      </c>
      <c r="K1979">
        <v>7.2206154209999998</v>
      </c>
      <c r="L1979">
        <v>18.48332048</v>
      </c>
      <c r="M1979">
        <v>9.9090429130000004</v>
      </c>
      <c r="N1979">
        <v>1.6969382639999999</v>
      </c>
      <c r="O1979">
        <v>17.627420140000002</v>
      </c>
      <c r="P1979">
        <v>1.1617357340000001</v>
      </c>
      <c r="Q1979">
        <v>7.6887379339999997</v>
      </c>
    </row>
    <row r="1980" spans="1:17">
      <c r="A1980" t="s">
        <v>11918</v>
      </c>
      <c r="B1980" s="14" t="s">
        <v>6946</v>
      </c>
      <c r="C1980">
        <v>2.8831319720000002</v>
      </c>
      <c r="D1980">
        <v>0.88202846499999998</v>
      </c>
      <c r="E1980">
        <v>1.095465234</v>
      </c>
      <c r="F1980">
        <v>0.84096533299999998</v>
      </c>
      <c r="G1980">
        <v>1.0194336150000001</v>
      </c>
      <c r="H1980">
        <v>0.26363852500000001</v>
      </c>
      <c r="I1980">
        <v>2.4025873209999999</v>
      </c>
      <c r="J1980">
        <v>2.9413704250000001</v>
      </c>
      <c r="K1980">
        <v>1.9930393340000001</v>
      </c>
      <c r="L1980">
        <v>3.296462038</v>
      </c>
      <c r="M1980">
        <v>2.6353837539999998</v>
      </c>
      <c r="N1980">
        <v>2.6232589509999999</v>
      </c>
      <c r="O1980">
        <v>4.7134849709999997</v>
      </c>
      <c r="P1980">
        <v>1.7714410119999999</v>
      </c>
      <c r="Q1980">
        <v>1.6988209839999999</v>
      </c>
    </row>
    <row r="1981" spans="1:17">
      <c r="A1981" t="s">
        <v>11919</v>
      </c>
      <c r="B1981" s="14" t="s">
        <v>564</v>
      </c>
      <c r="C1981">
        <v>2.574385446</v>
      </c>
      <c r="D1981">
        <v>1.8059898190000001</v>
      </c>
      <c r="E1981">
        <v>1.5520058240000001</v>
      </c>
      <c r="F1981">
        <v>0.99286818499999996</v>
      </c>
      <c r="G1981">
        <v>1.037279091</v>
      </c>
      <c r="H1981">
        <v>0.24717652400000001</v>
      </c>
      <c r="I1981">
        <v>1.877138354</v>
      </c>
      <c r="J1981">
        <v>3.073183964</v>
      </c>
      <c r="K1981">
        <v>3.5036078470000001</v>
      </c>
      <c r="L1981">
        <v>3.9310591449999999</v>
      </c>
      <c r="M1981">
        <v>0</v>
      </c>
      <c r="N1981">
        <v>1.4280727200000001</v>
      </c>
      <c r="O1981">
        <v>1.900717258</v>
      </c>
      <c r="P1981">
        <v>1.384024562</v>
      </c>
      <c r="Q1981">
        <v>1.1798103360000001</v>
      </c>
    </row>
    <row r="1982" spans="1:17">
      <c r="A1982" t="s">
        <v>11920</v>
      </c>
      <c r="B1982" s="14" t="s">
        <v>3015</v>
      </c>
      <c r="C1982">
        <v>5.5367221170000001</v>
      </c>
      <c r="D1982">
        <v>1.2987204720000001</v>
      </c>
      <c r="E1982">
        <v>0.86623539000000005</v>
      </c>
      <c r="F1982">
        <v>0.88665395000000002</v>
      </c>
      <c r="G1982">
        <v>0.61864535700000001</v>
      </c>
      <c r="H1982">
        <v>0.50033103000000001</v>
      </c>
      <c r="I1982">
        <v>1.4248782849999999</v>
      </c>
      <c r="J1982">
        <v>2.0643893000000002</v>
      </c>
      <c r="K1982">
        <v>0.59099589100000005</v>
      </c>
      <c r="L1982">
        <v>3.2926308510000002</v>
      </c>
      <c r="M1982">
        <v>1.2503524180000001</v>
      </c>
      <c r="N1982">
        <v>1.646083647</v>
      </c>
      <c r="O1982">
        <v>2.8855526189999998</v>
      </c>
      <c r="P1982">
        <v>4.0068277669999999</v>
      </c>
      <c r="Q1982">
        <v>1.79111585</v>
      </c>
    </row>
    <row r="1983" spans="1:17">
      <c r="A1983" t="s">
        <v>11921</v>
      </c>
      <c r="B1983" s="14" t="s">
        <v>2705</v>
      </c>
      <c r="C1983">
        <v>14.49032744</v>
      </c>
      <c r="D1983">
        <v>2.1922584330000001</v>
      </c>
      <c r="E1983">
        <v>1.5227951120000001</v>
      </c>
      <c r="F1983">
        <v>0.86593880000000001</v>
      </c>
      <c r="G1983">
        <v>0.67132418699999996</v>
      </c>
      <c r="H1983">
        <v>0.95013654599999997</v>
      </c>
      <c r="I1983">
        <v>3.092418769</v>
      </c>
      <c r="J1983">
        <v>2.6210058969999999</v>
      </c>
      <c r="K1983">
        <v>4.4892422139999999</v>
      </c>
      <c r="L1983">
        <v>3.4613482430000002</v>
      </c>
      <c r="M1983">
        <v>5.4272892290000003</v>
      </c>
      <c r="N1983">
        <v>2.1565710920000001</v>
      </c>
      <c r="O1983">
        <v>10.176604490000001</v>
      </c>
      <c r="P1983">
        <v>0.98095500499999999</v>
      </c>
      <c r="Q1983">
        <v>2.7939721139999998</v>
      </c>
    </row>
    <row r="1984" spans="1:17">
      <c r="A1984" t="s">
        <v>11922</v>
      </c>
      <c r="B1984" s="14" t="s">
        <v>11923</v>
      </c>
      <c r="C1984">
        <v>0.93152104999999996</v>
      </c>
      <c r="D1984">
        <v>1.1693909140000001</v>
      </c>
      <c r="E1984">
        <v>1.189230469</v>
      </c>
      <c r="F1984">
        <v>0.71852302800000001</v>
      </c>
      <c r="G1984">
        <v>1.01875625</v>
      </c>
      <c r="H1984">
        <v>0.238503664</v>
      </c>
      <c r="I1984">
        <v>1.8112738500000001</v>
      </c>
      <c r="J1984">
        <v>1.653249873</v>
      </c>
      <c r="K1984">
        <v>1.6903371190000001</v>
      </c>
      <c r="L1984">
        <v>2.1581586050000001</v>
      </c>
      <c r="M1984">
        <v>0.59603265599999999</v>
      </c>
      <c r="N1984">
        <v>1.1100272849999999</v>
      </c>
      <c r="O1984">
        <v>0.343879767</v>
      </c>
      <c r="P1984">
        <v>1.1180614579999999</v>
      </c>
      <c r="Q1984">
        <v>0.213452528</v>
      </c>
    </row>
    <row r="1985" spans="1:17">
      <c r="A1985" t="s">
        <v>11924</v>
      </c>
      <c r="B1985" s="14" t="s">
        <v>5147</v>
      </c>
      <c r="C1985">
        <v>0.94286377200000004</v>
      </c>
      <c r="D1985">
        <v>1.879883057</v>
      </c>
      <c r="E1985">
        <v>2.0563399750000002</v>
      </c>
      <c r="F1985">
        <v>1.411763619</v>
      </c>
      <c r="G1985">
        <v>2.1165940349999999</v>
      </c>
      <c r="H1985">
        <v>2.1726703610000002</v>
      </c>
      <c r="I1985">
        <v>2.0624950520000001</v>
      </c>
      <c r="J1985">
        <v>3.9443975290000002</v>
      </c>
      <c r="K1985">
        <v>3.2079742709999999</v>
      </c>
      <c r="L1985">
        <v>3.2766563299999998</v>
      </c>
      <c r="M1985">
        <v>0</v>
      </c>
      <c r="N1985">
        <v>1.5690867500000001</v>
      </c>
      <c r="O1985">
        <v>0</v>
      </c>
      <c r="P1985">
        <v>1.8389728510000001</v>
      </c>
      <c r="Q1985">
        <v>0.32407746799999998</v>
      </c>
    </row>
    <row r="1986" spans="1:17">
      <c r="A1986" t="s">
        <v>11925</v>
      </c>
      <c r="B1986" s="14" t="s">
        <v>11926</v>
      </c>
      <c r="C1986">
        <v>0</v>
      </c>
      <c r="D1986">
        <v>0.80605852099999997</v>
      </c>
      <c r="E1986">
        <v>2.1290310520000002</v>
      </c>
      <c r="F1986">
        <v>1.3620098350000001</v>
      </c>
      <c r="G1986">
        <v>2.0420004129999998</v>
      </c>
      <c r="H1986">
        <v>0</v>
      </c>
      <c r="I1986">
        <v>0</v>
      </c>
      <c r="J1986">
        <v>13.030570770000001</v>
      </c>
      <c r="K1986">
        <v>6.1898358169999996</v>
      </c>
      <c r="L1986">
        <v>3.4485594050000001</v>
      </c>
      <c r="M1986">
        <v>0</v>
      </c>
      <c r="N1986">
        <v>1.3455898120000001</v>
      </c>
      <c r="O1986">
        <v>1.0074010799999999</v>
      </c>
      <c r="P1986">
        <v>0.81884456999999999</v>
      </c>
      <c r="Q1986">
        <v>1.2506249439999999</v>
      </c>
    </row>
    <row r="1987" spans="1:17">
      <c r="A1987" t="s">
        <v>11927</v>
      </c>
      <c r="B1987" s="14" t="s">
        <v>6875</v>
      </c>
      <c r="C1987">
        <v>71.978097079999998</v>
      </c>
      <c r="D1987">
        <v>272.86837050000003</v>
      </c>
      <c r="E1987">
        <v>242.55436399999999</v>
      </c>
      <c r="F1987">
        <v>325.15860459999999</v>
      </c>
      <c r="G1987">
        <v>217.97832529999999</v>
      </c>
      <c r="H1987">
        <v>2142.0305020000001</v>
      </c>
      <c r="I1987">
        <v>237.4879924</v>
      </c>
      <c r="J1987">
        <v>288.1121076</v>
      </c>
      <c r="K1987">
        <v>277.14102079999998</v>
      </c>
      <c r="L1987">
        <v>109.1517887</v>
      </c>
      <c r="M1987">
        <v>34.541326060000003</v>
      </c>
      <c r="N1987">
        <v>126.2167153</v>
      </c>
      <c r="O1987">
        <v>41.849942890000001</v>
      </c>
      <c r="P1987">
        <v>350.4274178</v>
      </c>
      <c r="Q1987">
        <v>312.34289849999999</v>
      </c>
    </row>
    <row r="1988" spans="1:17">
      <c r="A1988" t="s">
        <v>11928</v>
      </c>
      <c r="B1988" s="14" t="s">
        <v>6148</v>
      </c>
      <c r="C1988">
        <v>4.1926328120000003</v>
      </c>
      <c r="D1988">
        <v>8.0496740950000003</v>
      </c>
      <c r="E1988">
        <v>9.5156324029999997</v>
      </c>
      <c r="F1988">
        <v>10.748166210000001</v>
      </c>
      <c r="G1988">
        <v>6.6365677879999998</v>
      </c>
      <c r="H1988">
        <v>15.296922800000001</v>
      </c>
      <c r="I1988">
        <v>13.24743015</v>
      </c>
      <c r="J1988">
        <v>21.34864966</v>
      </c>
      <c r="K1988">
        <v>4.4379691430000001</v>
      </c>
      <c r="L1988">
        <v>2.207622631</v>
      </c>
      <c r="M1988">
        <v>1.3413256060000001</v>
      </c>
      <c r="N1988">
        <v>13.69610071</v>
      </c>
      <c r="O1988">
        <v>2.3216248230000001</v>
      </c>
      <c r="P1988">
        <v>14.67731553</v>
      </c>
      <c r="Q1988">
        <v>7.6857356939999999</v>
      </c>
    </row>
    <row r="1989" spans="1:17">
      <c r="A1989" t="s">
        <v>11929</v>
      </c>
      <c r="B1989" s="14" t="s">
        <v>11930</v>
      </c>
      <c r="C1989">
        <v>15.68256957</v>
      </c>
      <c r="D1989">
        <v>1.1580714190000001</v>
      </c>
      <c r="E1989">
        <v>2.7807252519999999</v>
      </c>
      <c r="F1989">
        <v>2.846271416</v>
      </c>
      <c r="G1989">
        <v>9.9296495250000003</v>
      </c>
      <c r="H1989">
        <v>0</v>
      </c>
      <c r="I1989">
        <v>76.233994330000002</v>
      </c>
      <c r="J1989">
        <v>9.2777313570000004</v>
      </c>
      <c r="K1989">
        <v>4.7429290479999997</v>
      </c>
      <c r="L1989">
        <v>33.030505689999998</v>
      </c>
      <c r="M1989">
        <v>0</v>
      </c>
      <c r="N1989">
        <v>7.0884762910000001</v>
      </c>
      <c r="O1989">
        <v>34.736209379999998</v>
      </c>
      <c r="P1989">
        <v>2.352882498</v>
      </c>
      <c r="Q1989">
        <v>7.1871357509999996</v>
      </c>
    </row>
    <row r="1990" spans="1:17">
      <c r="A1990" t="e">
        <v>#N/A</v>
      </c>
      <c r="B1990" s="14" t="s">
        <v>11931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1.332814591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</row>
    <row r="1991" spans="1:17">
      <c r="A1991" t="e">
        <v>#N/A</v>
      </c>
      <c r="B1991" s="14" t="s">
        <v>11932</v>
      </c>
      <c r="C1991">
        <v>1.1633079770000001</v>
      </c>
      <c r="D1991">
        <v>0.257711668</v>
      </c>
      <c r="E1991">
        <v>0.24752371300000001</v>
      </c>
      <c r="F1991">
        <v>0.316697805</v>
      </c>
      <c r="G1991">
        <v>0.20088151400000001</v>
      </c>
      <c r="H1991">
        <v>0.44677446900000001</v>
      </c>
      <c r="I1991">
        <v>1.6964748030000001</v>
      </c>
      <c r="J1991">
        <v>1.474729934</v>
      </c>
      <c r="K1991">
        <v>1.5832030770000001</v>
      </c>
      <c r="L1991">
        <v>0.73504505600000003</v>
      </c>
      <c r="M1991">
        <v>2.2330237550000001</v>
      </c>
      <c r="N1991">
        <v>0.28680646700000001</v>
      </c>
      <c r="O1991">
        <v>0</v>
      </c>
      <c r="P1991">
        <v>0.87266533999999996</v>
      </c>
      <c r="Q1991">
        <v>1.5993907730000001</v>
      </c>
    </row>
    <row r="1992" spans="1:17">
      <c r="A1992" t="e">
        <v>#N/A</v>
      </c>
      <c r="B1992" s="14" t="s">
        <v>11933</v>
      </c>
      <c r="C1992">
        <v>41.470225810000002</v>
      </c>
      <c r="D1992">
        <v>0</v>
      </c>
      <c r="E1992">
        <v>0</v>
      </c>
      <c r="F1992">
        <v>0.47040887399999998</v>
      </c>
      <c r="G1992">
        <v>0</v>
      </c>
      <c r="H1992">
        <v>1.327237961</v>
      </c>
      <c r="I1992">
        <v>15.11921059</v>
      </c>
      <c r="J1992">
        <v>0.21904984399999999</v>
      </c>
      <c r="K1992">
        <v>5.4871124760000001</v>
      </c>
      <c r="L1992">
        <v>1.091803326</v>
      </c>
      <c r="M1992">
        <v>13.267337789999999</v>
      </c>
      <c r="N1992">
        <v>0.63901440899999995</v>
      </c>
      <c r="O1992">
        <v>19.136405440000001</v>
      </c>
      <c r="P1992">
        <v>0.25924367799999998</v>
      </c>
      <c r="Q1992">
        <v>21.38097707</v>
      </c>
    </row>
    <row r="1993" spans="1:17">
      <c r="A1993" t="e">
        <v>#N/A</v>
      </c>
      <c r="B1993" s="14" t="s">
        <v>11934</v>
      </c>
      <c r="C1993">
        <v>17.029869359999999</v>
      </c>
      <c r="D1993">
        <v>0.94317156800000002</v>
      </c>
      <c r="E1993">
        <v>0.90588575199999999</v>
      </c>
      <c r="F1993">
        <v>1.1590486689999999</v>
      </c>
      <c r="G1993">
        <v>0.73518492300000005</v>
      </c>
      <c r="H1993">
        <v>3.270204873</v>
      </c>
      <c r="I1993">
        <v>12.41749598</v>
      </c>
      <c r="J1993">
        <v>5.3972074909999996</v>
      </c>
      <c r="K1993">
        <v>9.6569947109999994</v>
      </c>
      <c r="L1993">
        <v>24.21102015</v>
      </c>
      <c r="M1993">
        <v>32.689626109999999</v>
      </c>
      <c r="N1993">
        <v>3.6737838690000002</v>
      </c>
      <c r="O1993">
        <v>66.010734659999997</v>
      </c>
      <c r="P1993">
        <v>3.832530255</v>
      </c>
      <c r="Q1993">
        <v>2.9267202289999998</v>
      </c>
    </row>
    <row r="1994" spans="1:17">
      <c r="A1994" t="s">
        <v>11935</v>
      </c>
      <c r="B1994" s="14" t="s">
        <v>9107</v>
      </c>
      <c r="C1994">
        <v>12.336089879999999</v>
      </c>
      <c r="D1994">
        <v>1.093142783</v>
      </c>
      <c r="E1994">
        <v>0.50477319600000004</v>
      </c>
      <c r="F1994">
        <v>0.20666860500000001</v>
      </c>
      <c r="G1994">
        <v>0.39326987600000002</v>
      </c>
      <c r="H1994">
        <v>2.4053138330000001</v>
      </c>
      <c r="I1994">
        <v>1.3838431879999999</v>
      </c>
      <c r="J1994">
        <v>1.323258362</v>
      </c>
      <c r="K1994">
        <v>2.3246019439999999</v>
      </c>
      <c r="L1994">
        <v>3.8373675729999999</v>
      </c>
      <c r="M1994">
        <v>2.5501213379999998</v>
      </c>
      <c r="N1994">
        <v>1.2633455819999999</v>
      </c>
      <c r="O1994">
        <v>3.9934934339999999</v>
      </c>
      <c r="P1994">
        <v>1.9077523080000001</v>
      </c>
      <c r="Q1994">
        <v>2.4788351940000002</v>
      </c>
    </row>
    <row r="1995" spans="1:17">
      <c r="A1995" t="e">
        <v>#N/A</v>
      </c>
      <c r="B1995" s="14" t="s">
        <v>11936</v>
      </c>
      <c r="C1995">
        <v>236.27382320000001</v>
      </c>
      <c r="D1995">
        <v>6.0395264969999998</v>
      </c>
      <c r="E1995">
        <v>5.3710830060000001</v>
      </c>
      <c r="F1995">
        <v>3.8483816449999999</v>
      </c>
      <c r="G1995">
        <v>6.1025741140000003</v>
      </c>
      <c r="H1995">
        <v>5.8168069569999998</v>
      </c>
      <c r="I1995">
        <v>70.67953704</v>
      </c>
      <c r="J1995">
        <v>11.136194140000001</v>
      </c>
      <c r="K1995">
        <v>56.341126600000003</v>
      </c>
      <c r="L1995">
        <v>67.627739529999999</v>
      </c>
      <c r="M1995">
        <v>133.73573809999999</v>
      </c>
      <c r="N1995">
        <v>11.94910073</v>
      </c>
      <c r="O1995">
        <v>175.5636532</v>
      </c>
      <c r="P1995">
        <v>6.5140520349999997</v>
      </c>
      <c r="Q1995">
        <v>74.269998180000002</v>
      </c>
    </row>
    <row r="1996" spans="1:17">
      <c r="A1996" t="s">
        <v>11937</v>
      </c>
      <c r="B1996" s="14" t="s">
        <v>11938</v>
      </c>
      <c r="C1996">
        <v>7.647672815</v>
      </c>
      <c r="D1996">
        <v>2.6064855310000001</v>
      </c>
      <c r="E1996">
        <v>0.50068899099999997</v>
      </c>
      <c r="F1996">
        <v>0.40038362199999999</v>
      </c>
      <c r="G1996">
        <v>0.101585381</v>
      </c>
      <c r="H1996">
        <v>0.90373183099999999</v>
      </c>
      <c r="I1996">
        <v>0</v>
      </c>
      <c r="J1996">
        <v>0.447460792</v>
      </c>
      <c r="K1996">
        <v>2.1349937030000001</v>
      </c>
      <c r="L1996">
        <v>2.6019757330000002</v>
      </c>
      <c r="M1996">
        <v>2.2584713189999999</v>
      </c>
      <c r="N1996">
        <v>0.21755618800000001</v>
      </c>
      <c r="O1996">
        <v>5.8635908990000001</v>
      </c>
      <c r="P1996">
        <v>1.059132293</v>
      </c>
      <c r="Q1996">
        <v>0.40440436200000002</v>
      </c>
    </row>
    <row r="1997" spans="1:17">
      <c r="A1997" t="s">
        <v>11939</v>
      </c>
      <c r="B1997" s="14" t="s">
        <v>11940</v>
      </c>
      <c r="C1997">
        <v>1.3652044029999999</v>
      </c>
      <c r="D1997">
        <v>0.60487697299999998</v>
      </c>
      <c r="E1997">
        <v>7.2620592999999997E-2</v>
      </c>
      <c r="F1997">
        <v>0.278746416</v>
      </c>
      <c r="G1997">
        <v>0.117872624</v>
      </c>
      <c r="H1997">
        <v>0.26215692000000002</v>
      </c>
      <c r="I1997">
        <v>0.995452157</v>
      </c>
      <c r="J1997">
        <v>0.95187113899999998</v>
      </c>
      <c r="K1997">
        <v>1.8579738589999999</v>
      </c>
      <c r="L1997">
        <v>2.5878445779999999</v>
      </c>
      <c r="M1997">
        <v>1.3102866660000001</v>
      </c>
      <c r="N1997">
        <v>1.093894087</v>
      </c>
      <c r="O1997">
        <v>3.7798354559999998</v>
      </c>
      <c r="P1997">
        <v>0.40964786199999997</v>
      </c>
      <c r="Q1997">
        <v>0.46924274700000002</v>
      </c>
    </row>
    <row r="1998" spans="1:17">
      <c r="A1998" t="e">
        <v>#N/A</v>
      </c>
      <c r="B1998" s="14" t="s">
        <v>11941</v>
      </c>
      <c r="C1998">
        <v>3.9424757229999998</v>
      </c>
      <c r="D1998">
        <v>0</v>
      </c>
      <c r="E1998">
        <v>0</v>
      </c>
      <c r="F1998">
        <v>0</v>
      </c>
      <c r="G1998">
        <v>0.17019794199999999</v>
      </c>
      <c r="H1998">
        <v>0</v>
      </c>
      <c r="I1998">
        <v>0</v>
      </c>
      <c r="J1998">
        <v>0.24989457100000001</v>
      </c>
      <c r="K1998">
        <v>0</v>
      </c>
      <c r="L1998">
        <v>1.8683126130000001</v>
      </c>
      <c r="M1998">
        <v>0</v>
      </c>
      <c r="N1998">
        <v>0.48599663900000001</v>
      </c>
      <c r="O1998">
        <v>2.1831030550000001</v>
      </c>
      <c r="P1998">
        <v>0.14787407899999999</v>
      </c>
      <c r="Q1998">
        <v>1.3550924209999999</v>
      </c>
    </row>
    <row r="1999" spans="1:17">
      <c r="A1999" t="e">
        <v>#N/A</v>
      </c>
      <c r="B1999" s="14" t="s">
        <v>11942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3.0341976160000002</v>
      </c>
      <c r="M1999">
        <v>0</v>
      </c>
      <c r="N1999">
        <v>0</v>
      </c>
      <c r="O1999">
        <v>0</v>
      </c>
      <c r="P1999">
        <v>0</v>
      </c>
      <c r="Q1999">
        <v>0</v>
      </c>
    </row>
    <row r="2000" spans="1:17">
      <c r="A2000" t="e">
        <v>#N/A</v>
      </c>
      <c r="B2000" s="14" t="s">
        <v>11943</v>
      </c>
      <c r="C2000">
        <v>1.169898957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0.73920961799999996</v>
      </c>
      <c r="M2000">
        <v>0</v>
      </c>
      <c r="N2000">
        <v>0.14421571599999999</v>
      </c>
      <c r="O2000">
        <v>0</v>
      </c>
      <c r="P2000">
        <v>0</v>
      </c>
      <c r="Q2000">
        <v>0.80422623800000004</v>
      </c>
    </row>
    <row r="2001" spans="1:17">
      <c r="A2001" t="e">
        <v>#N/A</v>
      </c>
      <c r="B2001" s="14" t="s">
        <v>11944</v>
      </c>
      <c r="C2001">
        <v>36.546401060000001</v>
      </c>
      <c r="D2001">
        <v>0.80962515199999996</v>
      </c>
      <c r="E2001">
        <v>0</v>
      </c>
      <c r="F2001">
        <v>0</v>
      </c>
      <c r="G2001">
        <v>0</v>
      </c>
      <c r="H2001">
        <v>0</v>
      </c>
      <c r="I2001">
        <v>5.3296332319999999</v>
      </c>
      <c r="J2001">
        <v>0</v>
      </c>
      <c r="K2001">
        <v>6.631706103</v>
      </c>
      <c r="L2001">
        <v>4.6184246900000003</v>
      </c>
      <c r="M2001">
        <v>7.0152516199999999</v>
      </c>
      <c r="N2001">
        <v>0.45051458300000002</v>
      </c>
      <c r="O2001">
        <v>16.189737699999998</v>
      </c>
      <c r="P2001">
        <v>0</v>
      </c>
      <c r="Q2001">
        <v>2.5123173639999998</v>
      </c>
    </row>
    <row r="2002" spans="1:17">
      <c r="A2002" t="e">
        <v>#N/A</v>
      </c>
      <c r="B2002" s="14" t="s">
        <v>11945</v>
      </c>
      <c r="C2002">
        <v>0</v>
      </c>
      <c r="D2002">
        <v>0</v>
      </c>
      <c r="E2002">
        <v>0.17715910900000001</v>
      </c>
      <c r="F2002">
        <v>0</v>
      </c>
      <c r="G2002">
        <v>0</v>
      </c>
      <c r="H2002">
        <v>0</v>
      </c>
      <c r="I2002">
        <v>0</v>
      </c>
      <c r="J2002">
        <v>0.21110045399999999</v>
      </c>
      <c r="K2002">
        <v>0</v>
      </c>
      <c r="L2002">
        <v>1.0521814309999999</v>
      </c>
      <c r="M2002">
        <v>0</v>
      </c>
      <c r="N2002">
        <v>0.20527479000000001</v>
      </c>
      <c r="O2002">
        <v>0</v>
      </c>
      <c r="P2002">
        <v>0</v>
      </c>
      <c r="Q2002">
        <v>0</v>
      </c>
    </row>
    <row r="2003" spans="1:17">
      <c r="A2003" t="e">
        <v>#N/A</v>
      </c>
      <c r="B2003" s="14" t="s">
        <v>11946</v>
      </c>
      <c r="C2003">
        <v>0</v>
      </c>
      <c r="D2003">
        <v>0.17100493899999999</v>
      </c>
      <c r="E2003">
        <v>8.2122352999999995E-2</v>
      </c>
      <c r="F2003">
        <v>0</v>
      </c>
      <c r="G2003">
        <v>0.13329521</v>
      </c>
      <c r="H2003">
        <v>0</v>
      </c>
      <c r="I2003">
        <v>0</v>
      </c>
      <c r="J2003">
        <v>0.19571182300000001</v>
      </c>
      <c r="K2003">
        <v>0.35017887399999997</v>
      </c>
      <c r="L2003">
        <v>0.97548035499999997</v>
      </c>
      <c r="M2003">
        <v>0</v>
      </c>
      <c r="N2003">
        <v>0.28546624999999998</v>
      </c>
      <c r="O2003">
        <v>0.85487867299999998</v>
      </c>
      <c r="P2003">
        <v>0.115811662</v>
      </c>
      <c r="Q2003">
        <v>0</v>
      </c>
    </row>
    <row r="2004" spans="1:17">
      <c r="A2004" t="s">
        <v>11947</v>
      </c>
      <c r="B2004" s="14" t="s">
        <v>1517</v>
      </c>
      <c r="C2004">
        <v>2.0232819750000002</v>
      </c>
      <c r="D2004">
        <v>2.7889537070000001</v>
      </c>
      <c r="E2004">
        <v>4.4724718729999999</v>
      </c>
      <c r="F2004">
        <v>3.8251129869999998</v>
      </c>
      <c r="G2004">
        <v>3.3385479720000002</v>
      </c>
      <c r="H2004">
        <v>5.6983809470000004</v>
      </c>
      <c r="I2004">
        <v>1.3113741000000001</v>
      </c>
      <c r="J2004">
        <v>4.9303505120000004</v>
      </c>
      <c r="K2004">
        <v>1.5297688949999999</v>
      </c>
      <c r="L2004">
        <v>1.988662999</v>
      </c>
      <c r="M2004">
        <v>0.43153153700000002</v>
      </c>
      <c r="N2004">
        <v>2.8821161580000001</v>
      </c>
      <c r="O2004">
        <v>0.74691359300000004</v>
      </c>
      <c r="P2004">
        <v>3.10302123</v>
      </c>
      <c r="Q2004">
        <v>3.5544435660000002</v>
      </c>
    </row>
    <row r="2005" spans="1:17">
      <c r="A2005" t="e">
        <v>#N/A</v>
      </c>
      <c r="B2005" s="14" t="s">
        <v>11948</v>
      </c>
      <c r="C2005">
        <v>2.2054703980000001</v>
      </c>
      <c r="D2005">
        <v>0.61073192300000001</v>
      </c>
      <c r="E2005">
        <v>0.23463529499999999</v>
      </c>
      <c r="F2005">
        <v>0.300207532</v>
      </c>
      <c r="G2005">
        <v>0.28563259299999999</v>
      </c>
      <c r="H2005">
        <v>0</v>
      </c>
      <c r="I2005">
        <v>0.804070167</v>
      </c>
      <c r="J2005">
        <v>0.97855911500000003</v>
      </c>
      <c r="K2005">
        <v>0.75038330099999995</v>
      </c>
      <c r="L2005">
        <v>1.7419292049999999</v>
      </c>
      <c r="M2005">
        <v>0</v>
      </c>
      <c r="N2005">
        <v>0.47577708299999999</v>
      </c>
      <c r="O2005">
        <v>2.4425104950000001</v>
      </c>
      <c r="P2005">
        <v>0.90994877200000002</v>
      </c>
      <c r="Q2005">
        <v>5.6854178009999998</v>
      </c>
    </row>
    <row r="2006" spans="1:17">
      <c r="A2006" t="s">
        <v>11949</v>
      </c>
      <c r="B2006" s="14" t="s">
        <v>2375</v>
      </c>
      <c r="C2006">
        <v>23.3544105</v>
      </c>
      <c r="D2006">
        <v>0.18928477699999999</v>
      </c>
      <c r="E2006">
        <v>0.21210221600000001</v>
      </c>
      <c r="F2006">
        <v>0.19384089800000001</v>
      </c>
      <c r="G2006">
        <v>4.9181335999999999E-2</v>
      </c>
      <c r="H2006">
        <v>0.10938271500000001</v>
      </c>
      <c r="I2006">
        <v>0.83068766199999999</v>
      </c>
      <c r="J2006">
        <v>0.46937094099999999</v>
      </c>
      <c r="K2006">
        <v>1.2920392919999999</v>
      </c>
      <c r="L2006">
        <v>11.337436329999999</v>
      </c>
      <c r="M2006">
        <v>0.54670581600000001</v>
      </c>
      <c r="N2006">
        <v>0.10532720299999999</v>
      </c>
      <c r="O2006">
        <v>6.9392565399999997</v>
      </c>
      <c r="P2006">
        <v>0.256383058</v>
      </c>
      <c r="Q2006">
        <v>1.9578749120000001</v>
      </c>
    </row>
    <row r="2007" spans="1:17">
      <c r="A2007" t="s">
        <v>11950</v>
      </c>
      <c r="B2007" s="14" t="s">
        <v>5400</v>
      </c>
      <c r="C2007">
        <v>0.72198309800000005</v>
      </c>
      <c r="D2007">
        <v>4.5583877629999998</v>
      </c>
      <c r="E2007">
        <v>5.9911989529999996</v>
      </c>
      <c r="F2007">
        <v>6.9284565779999996</v>
      </c>
      <c r="G2007">
        <v>5.4856105770000001</v>
      </c>
      <c r="H2007">
        <v>2.2182508580000002</v>
      </c>
      <c r="I2007">
        <v>6.3172925370000002</v>
      </c>
      <c r="J2007">
        <v>22.46965045</v>
      </c>
      <c r="K2007">
        <v>7.5331311889999997</v>
      </c>
      <c r="L2007">
        <v>5.2461913329999996</v>
      </c>
      <c r="M2007">
        <v>2.7717602549999998</v>
      </c>
      <c r="N2007">
        <v>7.253521074</v>
      </c>
      <c r="O2007">
        <v>3.9979028859999999</v>
      </c>
      <c r="P2007">
        <v>10.72371446</v>
      </c>
      <c r="Q2007">
        <v>6.452087777</v>
      </c>
    </row>
    <row r="2008" spans="1:17">
      <c r="A2008" t="s">
        <v>11951</v>
      </c>
      <c r="B2008" s="14" t="s">
        <v>8606</v>
      </c>
      <c r="C2008">
        <v>7.2659150060000002</v>
      </c>
      <c r="D2008">
        <v>3.5561890350000001</v>
      </c>
      <c r="E2008">
        <v>6.3458334790000004</v>
      </c>
      <c r="F2008">
        <v>5.7271895480000001</v>
      </c>
      <c r="G2008">
        <v>4.6977835260000003</v>
      </c>
      <c r="H2008">
        <v>17.00265684</v>
      </c>
      <c r="I2008">
        <v>4.4355458240000001</v>
      </c>
      <c r="J2008">
        <v>9.9821838379999992</v>
      </c>
      <c r="K2008">
        <v>3.6794572319999999</v>
      </c>
      <c r="L2008">
        <v>7.3669920839999996</v>
      </c>
      <c r="M2008">
        <v>1.6217746179999999</v>
      </c>
      <c r="N2008">
        <v>3.311945793</v>
      </c>
      <c r="O2008">
        <v>2.8070381960000002</v>
      </c>
      <c r="P2008">
        <v>4.0308997629999999</v>
      </c>
      <c r="Q2008">
        <v>7.2018393840000003</v>
      </c>
    </row>
    <row r="2009" spans="1:17">
      <c r="A2009" t="s">
        <v>11952</v>
      </c>
      <c r="B2009" s="14" t="s">
        <v>2267</v>
      </c>
      <c r="C2009">
        <v>1.0589085439999999</v>
      </c>
      <c r="D2009">
        <v>0.93833479099999995</v>
      </c>
      <c r="E2009">
        <v>1.3518602770000001</v>
      </c>
      <c r="F2009">
        <v>1.657588193</v>
      </c>
      <c r="G2009">
        <v>1.0971221149999999</v>
      </c>
      <c r="H2009">
        <v>1.8300569579999999</v>
      </c>
      <c r="I2009">
        <v>3.088454129</v>
      </c>
      <c r="J2009">
        <v>11.47736931</v>
      </c>
      <c r="K2009">
        <v>2.882241498</v>
      </c>
      <c r="L2009">
        <v>2.3417781600000001</v>
      </c>
      <c r="M2009">
        <v>0</v>
      </c>
      <c r="N2009">
        <v>3.263342814</v>
      </c>
      <c r="O2009">
        <v>0.58635908999999997</v>
      </c>
      <c r="P2009">
        <v>3.0185270339999999</v>
      </c>
      <c r="Q2009">
        <v>2.547747481</v>
      </c>
    </row>
    <row r="2010" spans="1:17">
      <c r="A2010" t="s">
        <v>11953</v>
      </c>
      <c r="B2010" s="14" t="s">
        <v>1390</v>
      </c>
      <c r="C2010">
        <v>0.761243008</v>
      </c>
      <c r="D2010">
        <v>1.8972091680000001</v>
      </c>
      <c r="E2010">
        <v>1.6804806889999999</v>
      </c>
      <c r="F2010">
        <v>1.9687803660000001</v>
      </c>
      <c r="G2010">
        <v>1.708881452</v>
      </c>
      <c r="H2010">
        <v>0.65780849200000002</v>
      </c>
      <c r="I2010">
        <v>2.2202711709999998</v>
      </c>
      <c r="J2010">
        <v>6.6828372380000003</v>
      </c>
      <c r="K2010">
        <v>2.9353703740000001</v>
      </c>
      <c r="L2010">
        <v>2.1644875159999999</v>
      </c>
      <c r="M2010">
        <v>1.095931013</v>
      </c>
      <c r="N2010">
        <v>2.932496999</v>
      </c>
      <c r="O2010">
        <v>1.6861201480000001</v>
      </c>
      <c r="P2010">
        <v>3.7975017530000001</v>
      </c>
      <c r="Q2010">
        <v>2.2240376300000002</v>
      </c>
    </row>
    <row r="2011" spans="1:17">
      <c r="A2011" t="e">
        <v>#N/A</v>
      </c>
      <c r="B2011" s="14" t="s">
        <v>11954</v>
      </c>
      <c r="C2011">
        <v>436.1008946</v>
      </c>
      <c r="D2011">
        <v>0</v>
      </c>
      <c r="E2011">
        <v>0</v>
      </c>
      <c r="F2011">
        <v>0</v>
      </c>
      <c r="G2011">
        <v>1.7115104999999999</v>
      </c>
      <c r="H2011">
        <v>2.5376789820000001</v>
      </c>
      <c r="I2011">
        <v>0</v>
      </c>
      <c r="J2011">
        <v>0</v>
      </c>
      <c r="K2011">
        <v>8.9925934749999996</v>
      </c>
      <c r="L2011">
        <v>39.663031240000002</v>
      </c>
      <c r="M2011">
        <v>57.076087180000002</v>
      </c>
      <c r="N2011">
        <v>1.629060733</v>
      </c>
      <c r="O2011">
        <v>51.224330090000002</v>
      </c>
      <c r="P2011">
        <v>0</v>
      </c>
      <c r="Q2011">
        <v>2.271134897</v>
      </c>
    </row>
    <row r="2012" spans="1:17">
      <c r="A2012" t="e">
        <v>#N/A</v>
      </c>
      <c r="B2012" s="14" t="s">
        <v>11955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1.3088228159999999</v>
      </c>
      <c r="K2012">
        <v>0</v>
      </c>
      <c r="L2012">
        <v>0</v>
      </c>
      <c r="M2012">
        <v>0</v>
      </c>
      <c r="N2012">
        <v>1.2727036979999999</v>
      </c>
      <c r="O2012">
        <v>0</v>
      </c>
      <c r="P2012">
        <v>0</v>
      </c>
      <c r="Q2012">
        <v>0</v>
      </c>
    </row>
    <row r="2013" spans="1:17">
      <c r="A2013" t="s">
        <v>11956</v>
      </c>
      <c r="B2013" s="14" t="s">
        <v>11957</v>
      </c>
      <c r="C2013">
        <v>0</v>
      </c>
      <c r="D2013">
        <v>0</v>
      </c>
      <c r="E2013">
        <v>7.8456177000000002E-2</v>
      </c>
      <c r="F2013">
        <v>0.100381894</v>
      </c>
      <c r="G2013">
        <v>0.12734453100000001</v>
      </c>
      <c r="H2013">
        <v>0.28322310099999998</v>
      </c>
      <c r="I2013">
        <v>22.584320819999999</v>
      </c>
      <c r="J2013">
        <v>9.3487344E-2</v>
      </c>
      <c r="K2013">
        <v>16.392748520000001</v>
      </c>
      <c r="L2013">
        <v>0.931932125</v>
      </c>
      <c r="M2013">
        <v>62.285412600000001</v>
      </c>
      <c r="N2013">
        <v>0.54544444199999997</v>
      </c>
      <c r="O2013">
        <v>41.652436780000002</v>
      </c>
      <c r="P2013">
        <v>0.33192449499999999</v>
      </c>
      <c r="Q2013">
        <v>0.50694975399999997</v>
      </c>
    </row>
    <row r="2014" spans="1:17">
      <c r="A2014" t="s">
        <v>11958</v>
      </c>
      <c r="B2014" s="14" t="s">
        <v>11959</v>
      </c>
      <c r="C2014">
        <v>1.835441476</v>
      </c>
      <c r="D2014">
        <v>0</v>
      </c>
      <c r="E2014">
        <v>0.19526870700000001</v>
      </c>
      <c r="F2014">
        <v>0</v>
      </c>
      <c r="G2014">
        <v>0</v>
      </c>
      <c r="H2014">
        <v>0</v>
      </c>
      <c r="I2014">
        <v>0</v>
      </c>
      <c r="J2014">
        <v>0.23267961200000001</v>
      </c>
      <c r="K2014">
        <v>0.83264754399999996</v>
      </c>
      <c r="L2014">
        <v>0</v>
      </c>
      <c r="M2014">
        <v>3.523215258</v>
      </c>
      <c r="N2014">
        <v>0</v>
      </c>
      <c r="O2014">
        <v>0</v>
      </c>
      <c r="P2014">
        <v>0.55074879200000004</v>
      </c>
      <c r="Q2014">
        <v>0</v>
      </c>
    </row>
    <row r="2015" spans="1:17">
      <c r="A2015" t="e">
        <v>#N/A</v>
      </c>
      <c r="B2015" s="14" t="s">
        <v>11960</v>
      </c>
      <c r="C2015">
        <v>1.4592732580000001</v>
      </c>
      <c r="D2015">
        <v>0</v>
      </c>
      <c r="E2015">
        <v>0</v>
      </c>
      <c r="F2015">
        <v>0.19863554899999999</v>
      </c>
      <c r="G2015">
        <v>0.12599458899999999</v>
      </c>
      <c r="H2015">
        <v>0</v>
      </c>
      <c r="I2015">
        <v>0</v>
      </c>
      <c r="J2015">
        <v>1.3874446819999999</v>
      </c>
      <c r="K2015">
        <v>0</v>
      </c>
      <c r="L2015">
        <v>0.92205298599999996</v>
      </c>
      <c r="M2015">
        <v>0</v>
      </c>
      <c r="N2015">
        <v>0.53966234499999999</v>
      </c>
      <c r="O2015">
        <v>0</v>
      </c>
      <c r="P2015">
        <v>0</v>
      </c>
      <c r="Q2015">
        <v>0</v>
      </c>
    </row>
    <row r="2016" spans="1:17">
      <c r="A2016" t="e">
        <v>#N/A</v>
      </c>
      <c r="B2016" s="14" t="s">
        <v>11961</v>
      </c>
      <c r="C2016">
        <v>0</v>
      </c>
      <c r="D2016">
        <v>0.30855865799999999</v>
      </c>
      <c r="E2016">
        <v>0.14818029999999999</v>
      </c>
      <c r="F2016">
        <v>9.4795717000000002E-2</v>
      </c>
      <c r="G2016">
        <v>0</v>
      </c>
      <c r="H2016">
        <v>0.26746195</v>
      </c>
      <c r="I2016">
        <v>0</v>
      </c>
      <c r="J2016">
        <v>0.52970906600000001</v>
      </c>
      <c r="K2016">
        <v>1.5796433169999999</v>
      </c>
      <c r="L2016">
        <v>1.3201062139999999</v>
      </c>
      <c r="M2016">
        <v>4.0104052259999996</v>
      </c>
      <c r="N2016">
        <v>0.25754543600000002</v>
      </c>
      <c r="O2016">
        <v>10.026443799999999</v>
      </c>
      <c r="P2016">
        <v>0.52242191500000001</v>
      </c>
      <c r="Q2016">
        <v>2.3936919240000001</v>
      </c>
    </row>
    <row r="2017" spans="1:17">
      <c r="A2017" t="s">
        <v>11962</v>
      </c>
      <c r="B2017" s="14" t="s">
        <v>11963</v>
      </c>
      <c r="C2017">
        <v>2.346445068</v>
      </c>
      <c r="D2017">
        <v>0</v>
      </c>
      <c r="E2017">
        <v>0</v>
      </c>
      <c r="F2017">
        <v>0</v>
      </c>
      <c r="G2017">
        <v>0</v>
      </c>
      <c r="H2017">
        <v>0.901164411</v>
      </c>
      <c r="I2017">
        <v>3.4218667909999998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</row>
    <row r="2018" spans="1:17">
      <c r="A2018" t="e">
        <v>#N/A</v>
      </c>
      <c r="B2018" s="14" t="s">
        <v>11964</v>
      </c>
      <c r="C2018">
        <v>0</v>
      </c>
      <c r="D2018">
        <v>0.20792645900000001</v>
      </c>
      <c r="E2018">
        <v>0</v>
      </c>
      <c r="F2018">
        <v>0</v>
      </c>
      <c r="G2018">
        <v>0.16207485799999999</v>
      </c>
      <c r="H2018">
        <v>0.36046576400000002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0.115700336</v>
      </c>
      <c r="O2018">
        <v>3.118364251</v>
      </c>
      <c r="P2018">
        <v>0</v>
      </c>
      <c r="Q2018">
        <v>0</v>
      </c>
    </row>
    <row r="2019" spans="1:17">
      <c r="A2019" t="s">
        <v>11965</v>
      </c>
      <c r="B2019" s="14" t="s">
        <v>11966</v>
      </c>
      <c r="C2019">
        <v>9.4394133030000003</v>
      </c>
      <c r="D2019">
        <v>0.52278652599999997</v>
      </c>
      <c r="E2019">
        <v>0.15063585900000001</v>
      </c>
      <c r="F2019">
        <v>6.4244412000000001E-2</v>
      </c>
      <c r="G2019">
        <v>8.1500500000000003E-2</v>
      </c>
      <c r="H2019">
        <v>0</v>
      </c>
      <c r="I2019">
        <v>0</v>
      </c>
      <c r="J2019">
        <v>0.53848710200000005</v>
      </c>
      <c r="K2019">
        <v>1.4987655790000001</v>
      </c>
      <c r="L2019">
        <v>2.0875279600000001</v>
      </c>
      <c r="M2019">
        <v>2.717908913</v>
      </c>
      <c r="N2019">
        <v>0.23272296200000001</v>
      </c>
      <c r="O2019">
        <v>3.1361834750000002</v>
      </c>
      <c r="P2019">
        <v>0.35405279499999998</v>
      </c>
      <c r="Q2019">
        <v>1.622239212</v>
      </c>
    </row>
    <row r="2020" spans="1:17">
      <c r="A2020" t="s">
        <v>11967</v>
      </c>
      <c r="B2020" s="14" t="s">
        <v>11968</v>
      </c>
      <c r="C2020">
        <v>0.91366002700000004</v>
      </c>
      <c r="D2020">
        <v>0.20240628799999999</v>
      </c>
      <c r="E2020">
        <v>0.19440468599999999</v>
      </c>
      <c r="F2020">
        <v>0</v>
      </c>
      <c r="G2020">
        <v>0</v>
      </c>
      <c r="H2020">
        <v>0</v>
      </c>
      <c r="I2020">
        <v>1.332408308</v>
      </c>
      <c r="J2020">
        <v>0.115825028</v>
      </c>
      <c r="K2020">
        <v>3.7303346830000002</v>
      </c>
      <c r="L2020">
        <v>1.154606172</v>
      </c>
      <c r="M2020">
        <v>7.0152516199999999</v>
      </c>
      <c r="N2020">
        <v>0.56314322900000002</v>
      </c>
      <c r="O2020">
        <v>5.0592930320000002</v>
      </c>
      <c r="P2020">
        <v>0.137077963</v>
      </c>
      <c r="Q2020">
        <v>0.62807934099999996</v>
      </c>
    </row>
    <row r="2021" spans="1:17">
      <c r="A2021" t="s">
        <v>11969</v>
      </c>
      <c r="B2021" s="14" t="s">
        <v>11970</v>
      </c>
      <c r="C2021">
        <v>5.1301159250000001</v>
      </c>
      <c r="D2021">
        <v>0</v>
      </c>
      <c r="E2021">
        <v>0.13644552500000001</v>
      </c>
      <c r="F2021">
        <v>8.7288603000000006E-2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1.2155636409999999</v>
      </c>
      <c r="M2021">
        <v>3.6928110240000001</v>
      </c>
      <c r="N2021">
        <v>7.9049918999999996E-2</v>
      </c>
      <c r="O2021">
        <v>0</v>
      </c>
      <c r="P2021">
        <v>0</v>
      </c>
      <c r="Q2021">
        <v>0</v>
      </c>
    </row>
    <row r="2022" spans="1:17">
      <c r="A2022" t="e">
        <v>#N/A</v>
      </c>
      <c r="B2022" s="14" t="s">
        <v>11971</v>
      </c>
      <c r="C2022">
        <v>20.91990049</v>
      </c>
      <c r="D2022">
        <v>0</v>
      </c>
      <c r="E2022">
        <v>8.2430505000000001E-2</v>
      </c>
      <c r="F2022">
        <v>0</v>
      </c>
      <c r="G2022">
        <v>0</v>
      </c>
      <c r="H2022">
        <v>0</v>
      </c>
      <c r="I2022">
        <v>2.2598444849999999</v>
      </c>
      <c r="J2022">
        <v>9.8223100999999993E-2</v>
      </c>
      <c r="K2022">
        <v>2.4604500599999999</v>
      </c>
      <c r="L2022">
        <v>8.8122662470000002</v>
      </c>
      <c r="M2022">
        <v>8.9237159439999996</v>
      </c>
      <c r="N2022">
        <v>9.5512473000000001E-2</v>
      </c>
      <c r="O2022">
        <v>3.4323458919999998</v>
      </c>
      <c r="P2022">
        <v>0.11624622699999999</v>
      </c>
      <c r="Q2022">
        <v>1.0652602710000001</v>
      </c>
    </row>
    <row r="2023" spans="1:17">
      <c r="A2023" t="e">
        <v>#N/A</v>
      </c>
      <c r="B2023" s="14" t="s">
        <v>11972</v>
      </c>
      <c r="C2023">
        <v>7.2135254499999997</v>
      </c>
      <c r="D2023">
        <v>0.11414553</v>
      </c>
      <c r="E2023">
        <v>0.137041357</v>
      </c>
      <c r="F2023">
        <v>3.5067910000000001E-2</v>
      </c>
      <c r="G2023">
        <v>0.31141020699999999</v>
      </c>
      <c r="H2023">
        <v>0.39577027199999998</v>
      </c>
      <c r="I2023">
        <v>1.1271027229999999</v>
      </c>
      <c r="J2023">
        <v>0.19595600499999999</v>
      </c>
      <c r="K2023">
        <v>1.16871926</v>
      </c>
      <c r="L2023">
        <v>4.2323555019999999</v>
      </c>
      <c r="M2023">
        <v>0.98904982299999999</v>
      </c>
      <c r="N2023">
        <v>0.285822415</v>
      </c>
      <c r="O2023">
        <v>2.567835815</v>
      </c>
      <c r="P2023">
        <v>0.154608207</v>
      </c>
      <c r="Q2023">
        <v>2.47940491</v>
      </c>
    </row>
    <row r="2024" spans="1:17">
      <c r="A2024" t="e">
        <v>#N/A</v>
      </c>
      <c r="B2024" s="14" t="s">
        <v>11973</v>
      </c>
      <c r="C2024">
        <v>0</v>
      </c>
      <c r="D2024">
        <v>0</v>
      </c>
      <c r="E2024">
        <v>0</v>
      </c>
      <c r="F2024">
        <v>0.20441403799999999</v>
      </c>
      <c r="G2024">
        <v>0</v>
      </c>
      <c r="H2024">
        <v>0</v>
      </c>
      <c r="I2024">
        <v>0</v>
      </c>
      <c r="J2024">
        <v>0.19037422800000001</v>
      </c>
      <c r="K2024">
        <v>0</v>
      </c>
      <c r="L2024">
        <v>0</v>
      </c>
      <c r="M2024">
        <v>2.8826306659999998</v>
      </c>
      <c r="N2024">
        <v>0.370241076</v>
      </c>
      <c r="O2024">
        <v>1.6631275999999999</v>
      </c>
      <c r="P2024">
        <v>0.450612648</v>
      </c>
      <c r="Q2024">
        <v>1.032334044</v>
      </c>
    </row>
    <row r="2025" spans="1:17">
      <c r="A2025" t="e">
        <v>#N/A</v>
      </c>
      <c r="B2025" s="14" t="s">
        <v>11974</v>
      </c>
      <c r="C2025">
        <v>0.78512230400000005</v>
      </c>
      <c r="D2025">
        <v>0.17393087900000001</v>
      </c>
      <c r="E2025">
        <v>4.1763743999999998E-2</v>
      </c>
      <c r="F2025">
        <v>0.160305686</v>
      </c>
      <c r="G2025">
        <v>6.7787963000000007E-2</v>
      </c>
      <c r="H2025">
        <v>0.15076514899999999</v>
      </c>
      <c r="I2025">
        <v>2.8623980759999998</v>
      </c>
      <c r="J2025">
        <v>0.14929537800000001</v>
      </c>
      <c r="K2025">
        <v>0.17808526399999999</v>
      </c>
      <c r="L2025">
        <v>3.2245560219999998</v>
      </c>
      <c r="M2025">
        <v>0</v>
      </c>
      <c r="N2025">
        <v>0.33874242900000001</v>
      </c>
      <c r="O2025">
        <v>1.304258812</v>
      </c>
      <c r="P2025">
        <v>0.17668984500000001</v>
      </c>
      <c r="Q2025">
        <v>0</v>
      </c>
    </row>
    <row r="2026" spans="1:17">
      <c r="A2026" t="s">
        <v>11975</v>
      </c>
      <c r="B2026" s="14" t="s">
        <v>11976</v>
      </c>
      <c r="C2026">
        <v>2.4033423780000001</v>
      </c>
      <c r="D2026">
        <v>8.8736801000000004E-2</v>
      </c>
      <c r="E2026">
        <v>0.17045764899999999</v>
      </c>
      <c r="F2026">
        <v>0.109047256</v>
      </c>
      <c r="G2026">
        <v>0</v>
      </c>
      <c r="H2026">
        <v>0.30767203900000001</v>
      </c>
      <c r="I2026">
        <v>2.3365608349999998</v>
      </c>
      <c r="J2026">
        <v>0.203115083</v>
      </c>
      <c r="K2026">
        <v>3.4525395250000002</v>
      </c>
      <c r="L2026">
        <v>2.784045533</v>
      </c>
      <c r="M2026">
        <v>6.1511032630000004</v>
      </c>
      <c r="N2026">
        <v>9.8754893999999996E-2</v>
      </c>
      <c r="O2026">
        <v>1.774432939</v>
      </c>
      <c r="P2026">
        <v>0.12019251</v>
      </c>
      <c r="Q2026">
        <v>0</v>
      </c>
    </row>
    <row r="2027" spans="1:17">
      <c r="A2027" t="s">
        <v>11977</v>
      </c>
      <c r="B2027" s="14" t="s">
        <v>11978</v>
      </c>
      <c r="C2027">
        <v>48.934121920000003</v>
      </c>
      <c r="D2027">
        <v>0</v>
      </c>
      <c r="E2027">
        <v>7.8878741000000002E-2</v>
      </c>
      <c r="F2027">
        <v>0.10092255</v>
      </c>
      <c r="G2027">
        <v>0.12803040800000001</v>
      </c>
      <c r="H2027">
        <v>0</v>
      </c>
      <c r="I2027">
        <v>4.3249447410000004</v>
      </c>
      <c r="J2027">
        <v>0</v>
      </c>
      <c r="K2027">
        <v>1.6817387559999999</v>
      </c>
      <c r="L2027">
        <v>13.117321110000001</v>
      </c>
      <c r="M2027">
        <v>2.8464037090000001</v>
      </c>
      <c r="N2027">
        <v>9.1397034000000002E-2</v>
      </c>
      <c r="O2027">
        <v>4.1055663390000001</v>
      </c>
      <c r="P2027">
        <v>0</v>
      </c>
      <c r="Q2027">
        <v>0.50968018299999995</v>
      </c>
    </row>
    <row r="2028" spans="1:17">
      <c r="A2028" t="s">
        <v>11979</v>
      </c>
      <c r="B2028" s="14" t="s">
        <v>11980</v>
      </c>
      <c r="C2028">
        <v>6.1637959999999996</v>
      </c>
      <c r="D2028">
        <v>2.7309743919999998</v>
      </c>
      <c r="E2028">
        <v>1.1922783990000001</v>
      </c>
      <c r="F2028">
        <v>1.067834527</v>
      </c>
      <c r="G2028">
        <v>1.25789442</v>
      </c>
      <c r="H2028">
        <v>1.7216275320000001</v>
      </c>
      <c r="I2028">
        <v>0.81716221899999997</v>
      </c>
      <c r="J2028">
        <v>2.5572657470000002</v>
      </c>
      <c r="K2028">
        <v>3.558805649</v>
      </c>
      <c r="L2028">
        <v>4.6027583920000001</v>
      </c>
      <c r="M2028">
        <v>3.226825372</v>
      </c>
      <c r="N2028">
        <v>0.759823103</v>
      </c>
      <c r="O2028">
        <v>1.2411399999999999</v>
      </c>
      <c r="P2028">
        <v>2.017668574</v>
      </c>
      <c r="Q2028">
        <v>1.155597811</v>
      </c>
    </row>
    <row r="2029" spans="1:17">
      <c r="A2029" t="e">
        <v>#N/A</v>
      </c>
      <c r="B2029" s="14" t="s">
        <v>11981</v>
      </c>
      <c r="C2029">
        <v>58.420759160000003</v>
      </c>
      <c r="D2029">
        <v>0</v>
      </c>
      <c r="E2029">
        <v>0.10715965600000001</v>
      </c>
      <c r="F2029">
        <v>0</v>
      </c>
      <c r="G2029">
        <v>0.17393399400000001</v>
      </c>
      <c r="H2029">
        <v>0</v>
      </c>
      <c r="I2029">
        <v>30.84687722</v>
      </c>
      <c r="J2029">
        <v>0.25538006200000002</v>
      </c>
      <c r="K2029">
        <v>5.9402294299999996</v>
      </c>
      <c r="L2029">
        <v>5.0915316089999996</v>
      </c>
      <c r="M2029">
        <v>13.534302520000001</v>
      </c>
      <c r="N2029">
        <v>0.124166214</v>
      </c>
      <c r="O2029">
        <v>8.9240993189999998</v>
      </c>
      <c r="P2029">
        <v>0</v>
      </c>
      <c r="Q2029">
        <v>3.4620958800000001</v>
      </c>
    </row>
    <row r="2030" spans="1:17">
      <c r="A2030" t="s">
        <v>11982</v>
      </c>
      <c r="B2030" s="14" t="s">
        <v>11983</v>
      </c>
      <c r="C2030">
        <v>39.389504090000003</v>
      </c>
      <c r="D2030">
        <v>0.27269043900000001</v>
      </c>
      <c r="E2030">
        <v>6.5477584000000005E-2</v>
      </c>
      <c r="F2030">
        <v>0.16755249</v>
      </c>
      <c r="G2030">
        <v>0</v>
      </c>
      <c r="H2030">
        <v>0.472741986</v>
      </c>
      <c r="I2030">
        <v>4.4876941520000004</v>
      </c>
      <c r="J2030">
        <v>7.8022225000000001E-2</v>
      </c>
      <c r="K2030">
        <v>4.4672595509999997</v>
      </c>
      <c r="L2030">
        <v>15.16646618</v>
      </c>
      <c r="M2030">
        <v>16.539684149999999</v>
      </c>
      <c r="N2030">
        <v>0.30347629199999998</v>
      </c>
      <c r="O2030">
        <v>15.67702246</v>
      </c>
      <c r="P2030">
        <v>9.2338657000000005E-2</v>
      </c>
      <c r="Q2030">
        <v>2.115438615</v>
      </c>
    </row>
    <row r="2031" spans="1:17">
      <c r="A2031" t="s">
        <v>11984</v>
      </c>
      <c r="B2031" s="14" t="s">
        <v>11985</v>
      </c>
      <c r="C2031">
        <v>9.4852761769999994</v>
      </c>
      <c r="D2031">
        <v>0.16163894400000001</v>
      </c>
      <c r="E2031">
        <v>7.7624486000000006E-2</v>
      </c>
      <c r="F2031">
        <v>0</v>
      </c>
      <c r="G2031">
        <v>0.12599458899999999</v>
      </c>
      <c r="H2031">
        <v>0</v>
      </c>
      <c r="I2031">
        <v>2.1280867680000002</v>
      </c>
      <c r="J2031">
        <v>9.2496311999999997E-2</v>
      </c>
      <c r="K2031">
        <v>1.9859967919999999</v>
      </c>
      <c r="L2031">
        <v>1.3830794790000001</v>
      </c>
      <c r="M2031">
        <v>5.6022857459999997</v>
      </c>
      <c r="N2031">
        <v>0.44971862099999999</v>
      </c>
      <c r="O2031">
        <v>8.8886236600000004</v>
      </c>
      <c r="P2031">
        <v>0</v>
      </c>
      <c r="Q2031">
        <v>1.0031514560000001</v>
      </c>
    </row>
    <row r="2032" spans="1:17">
      <c r="A2032" t="s">
        <v>11986</v>
      </c>
      <c r="B2032" s="14" t="s">
        <v>11987</v>
      </c>
      <c r="C2032">
        <v>0</v>
      </c>
      <c r="D2032">
        <v>2.9512142620000001</v>
      </c>
      <c r="E2032">
        <v>7.7950007880000003</v>
      </c>
      <c r="F2032">
        <v>3.1733630910000001</v>
      </c>
      <c r="G2032">
        <v>4.0257303430000002</v>
      </c>
      <c r="H2032">
        <v>1.279072067</v>
      </c>
      <c r="I2032">
        <v>9.7136863739999999</v>
      </c>
      <c r="J2032">
        <v>4.6442099939999997</v>
      </c>
      <c r="K2032">
        <v>3.0217047969999999</v>
      </c>
      <c r="L2032">
        <v>2.104362863</v>
      </c>
      <c r="M2032">
        <v>6.3929309119999997</v>
      </c>
      <c r="N2032">
        <v>9.4426403370000003</v>
      </c>
      <c r="O2032">
        <v>0</v>
      </c>
      <c r="P2032">
        <v>7.4950692490000002</v>
      </c>
      <c r="Q2032">
        <v>11.44725251</v>
      </c>
    </row>
    <row r="2033" spans="1:17">
      <c r="A2033" t="s">
        <v>11988</v>
      </c>
      <c r="B2033" s="14" t="s">
        <v>11989</v>
      </c>
      <c r="C2033">
        <v>88.389274389999997</v>
      </c>
      <c r="D2033">
        <v>3.481099344</v>
      </c>
      <c r="E2033">
        <v>2.821063954</v>
      </c>
      <c r="F2033">
        <v>3.007876006</v>
      </c>
      <c r="G2033">
        <v>1.9502943669999999</v>
      </c>
      <c r="H2033">
        <v>2.640272424</v>
      </c>
      <c r="I2033">
        <v>7.8772105909999999</v>
      </c>
      <c r="J2033">
        <v>5.9138248549999997</v>
      </c>
      <c r="K2033">
        <v>12.47486213</v>
      </c>
      <c r="L2033">
        <v>48.092573389999998</v>
      </c>
      <c r="M2033">
        <v>1.8851924689999999</v>
      </c>
      <c r="N2033">
        <v>5.8111560029999998</v>
      </c>
      <c r="O2033">
        <v>1.0876577650000001</v>
      </c>
      <c r="P2033">
        <v>5.5991702419999996</v>
      </c>
      <c r="Q2033">
        <v>3.7132110389999999</v>
      </c>
    </row>
    <row r="2034" spans="1:17">
      <c r="A2034" t="s">
        <v>11990</v>
      </c>
      <c r="B2034" s="14" t="s">
        <v>5735</v>
      </c>
      <c r="C2034">
        <v>22.819002130000001</v>
      </c>
      <c r="D2034">
        <v>1.8132685829999999</v>
      </c>
      <c r="E2034">
        <v>0.395814946</v>
      </c>
      <c r="F2034">
        <v>0.70900364500000002</v>
      </c>
      <c r="G2034">
        <v>0.34264474499999997</v>
      </c>
      <c r="H2034">
        <v>1.4288733010000001</v>
      </c>
      <c r="I2034">
        <v>6.5107951909999997</v>
      </c>
      <c r="J2034">
        <v>0.44020467099999999</v>
      </c>
      <c r="K2034">
        <v>6.3011165489999996</v>
      </c>
      <c r="L2034">
        <v>17.552787649999999</v>
      </c>
      <c r="M2034">
        <v>17.13996612</v>
      </c>
      <c r="N2034">
        <v>0.764386605</v>
      </c>
      <c r="O2034">
        <v>41.203611719999998</v>
      </c>
      <c r="P2034">
        <v>0.44655307500000002</v>
      </c>
      <c r="Q2034">
        <v>12.78792172</v>
      </c>
    </row>
    <row r="2035" spans="1:17">
      <c r="A2035" t="e">
        <v>#N/A</v>
      </c>
      <c r="B2035" s="14" t="s">
        <v>11991</v>
      </c>
      <c r="C2035">
        <v>0</v>
      </c>
      <c r="D2035">
        <v>0</v>
      </c>
      <c r="E2035">
        <v>0.56001164400000003</v>
      </c>
      <c r="F2035">
        <v>0.26055091800000002</v>
      </c>
      <c r="G2035">
        <v>0</v>
      </c>
      <c r="H2035">
        <v>1.8378324029999999</v>
      </c>
      <c r="I2035">
        <v>8.3742556920000002</v>
      </c>
      <c r="J2035">
        <v>4.0644787349999998</v>
      </c>
      <c r="K2035">
        <v>0.21708655600000001</v>
      </c>
      <c r="L2035">
        <v>0.60472999999999999</v>
      </c>
      <c r="M2035">
        <v>0.91856713000000001</v>
      </c>
      <c r="N2035">
        <v>0.70787691200000002</v>
      </c>
      <c r="O2035">
        <v>1.059930684</v>
      </c>
      <c r="P2035">
        <v>0.93333732199999997</v>
      </c>
      <c r="Q2035">
        <v>0.32895928400000002</v>
      </c>
    </row>
    <row r="2036" spans="1:17">
      <c r="A2036" t="s">
        <v>11992</v>
      </c>
      <c r="B2036" s="14" t="s">
        <v>5663</v>
      </c>
      <c r="C2036">
        <v>13.35512529</v>
      </c>
      <c r="D2036">
        <v>9.1466806859999998</v>
      </c>
      <c r="E2036">
        <v>7.2942267369999998</v>
      </c>
      <c r="F2036">
        <v>8.3213412210000008</v>
      </c>
      <c r="G2036">
        <v>7.4869651990000001</v>
      </c>
      <c r="H2036">
        <v>10.04148766</v>
      </c>
      <c r="I2036">
        <v>4.8004325740000002</v>
      </c>
      <c r="J2036">
        <v>7.1536660430000003</v>
      </c>
      <c r="K2036">
        <v>5.3332298280000003</v>
      </c>
      <c r="L2036">
        <v>5.4672219399999999</v>
      </c>
      <c r="M2036">
        <v>5.4160107020000003</v>
      </c>
      <c r="N2036">
        <v>4.9505304389999996</v>
      </c>
      <c r="O2036">
        <v>2.9164387440000001</v>
      </c>
      <c r="P2036">
        <v>9.0589459160000008</v>
      </c>
      <c r="Q2036">
        <v>9.5686621729999999</v>
      </c>
    </row>
    <row r="2037" spans="1:17">
      <c r="A2037" t="s">
        <v>11993</v>
      </c>
      <c r="B2037" s="14" t="s">
        <v>8425</v>
      </c>
      <c r="C2037">
        <v>9.5808448209999995</v>
      </c>
      <c r="D2037">
        <v>4.2891741349999997</v>
      </c>
      <c r="E2037">
        <v>5.3087794810000002</v>
      </c>
      <c r="F2037">
        <v>4.6188285540000003</v>
      </c>
      <c r="G2037">
        <v>4.1705487860000003</v>
      </c>
      <c r="H2037">
        <v>12.571875090000001</v>
      </c>
      <c r="I2037">
        <v>2.3286556030000001</v>
      </c>
      <c r="J2037">
        <v>3.2641497020000001</v>
      </c>
      <c r="K2037">
        <v>3.5314075389999999</v>
      </c>
      <c r="L2037">
        <v>4.6664170199999999</v>
      </c>
      <c r="M2037">
        <v>4.21457601</v>
      </c>
      <c r="N2037">
        <v>1.968415579</v>
      </c>
      <c r="O2037">
        <v>3.536859083</v>
      </c>
      <c r="P2037">
        <v>1.257751592</v>
      </c>
      <c r="Q2037">
        <v>5.0768481879999996</v>
      </c>
    </row>
    <row r="2038" spans="1:17">
      <c r="A2038" t="s">
        <v>11994</v>
      </c>
      <c r="B2038" s="14" t="s">
        <v>5605</v>
      </c>
      <c r="C2038">
        <v>7.8378636310000003</v>
      </c>
      <c r="D2038">
        <v>9.1008649229999996</v>
      </c>
      <c r="E2038">
        <v>7.5909431759999997</v>
      </c>
      <c r="F2038">
        <v>8.0200403009999999</v>
      </c>
      <c r="G2038">
        <v>7.1406279039999996</v>
      </c>
      <c r="H2038">
        <v>30.413119340000002</v>
      </c>
      <c r="I2038">
        <v>13.006676909999999</v>
      </c>
      <c r="J2038">
        <v>12.677079640000001</v>
      </c>
      <c r="K2038">
        <v>14.467796</v>
      </c>
      <c r="L2038">
        <v>8.3678722210000007</v>
      </c>
      <c r="M2038">
        <v>4.6691825250000001</v>
      </c>
      <c r="N2038">
        <v>5.2307455640000002</v>
      </c>
      <c r="O2038">
        <v>4.4897914610000003</v>
      </c>
      <c r="P2038">
        <v>5.5957951560000003</v>
      </c>
      <c r="Q2038">
        <v>9.8470344870000002</v>
      </c>
    </row>
    <row r="2039" spans="1:17">
      <c r="A2039" t="s">
        <v>11995</v>
      </c>
      <c r="B2039" s="14" t="s">
        <v>3239</v>
      </c>
      <c r="C2039">
        <v>7.1721032449999997</v>
      </c>
      <c r="D2039">
        <v>9.0206302600000008</v>
      </c>
      <c r="E2039">
        <v>10.41159616</v>
      </c>
      <c r="F2039">
        <v>8.4399521590000006</v>
      </c>
      <c r="G2039">
        <v>7.6706352940000002</v>
      </c>
      <c r="H2039">
        <v>10.04053659</v>
      </c>
      <c r="I2039">
        <v>26.654137739999999</v>
      </c>
      <c r="J2039">
        <v>5.0153210450000003</v>
      </c>
      <c r="K2039">
        <v>8.1865346760000008</v>
      </c>
      <c r="L2039">
        <v>8.7711258819999998</v>
      </c>
      <c r="M2039">
        <v>27.978474110000001</v>
      </c>
      <c r="N2039">
        <v>5.1621147179999998</v>
      </c>
      <c r="O2039">
        <v>16.654569110000001</v>
      </c>
      <c r="P2039">
        <v>5.0331034580000003</v>
      </c>
      <c r="Q2039">
        <v>8.1111960619999994</v>
      </c>
    </row>
    <row r="2040" spans="1:17">
      <c r="A2040" t="s">
        <v>11996</v>
      </c>
      <c r="B2040" s="14" t="s">
        <v>9059</v>
      </c>
      <c r="C2040">
        <v>346.9369446</v>
      </c>
      <c r="D2040">
        <v>39.196803320000001</v>
      </c>
      <c r="E2040">
        <v>76.707829329999996</v>
      </c>
      <c r="F2040">
        <v>36.191767499999997</v>
      </c>
      <c r="G2040">
        <v>73.108228229999995</v>
      </c>
      <c r="H2040">
        <v>182.63598730000001</v>
      </c>
      <c r="I2040">
        <v>304.353116</v>
      </c>
      <c r="J2040">
        <v>57.673628260000001</v>
      </c>
      <c r="K2040">
        <v>159.30934830000001</v>
      </c>
      <c r="L2040">
        <v>463.12464699999998</v>
      </c>
      <c r="M2040">
        <v>385.45945949999998</v>
      </c>
      <c r="N2040">
        <v>38.946513150000001</v>
      </c>
      <c r="O2040">
        <v>320.6851168</v>
      </c>
      <c r="P2040">
        <v>30.70520801</v>
      </c>
      <c r="Q2040">
        <v>209.2461697</v>
      </c>
    </row>
    <row r="2041" spans="1:17">
      <c r="A2041" t="s">
        <v>11997</v>
      </c>
      <c r="B2041" s="14" t="s">
        <v>3238</v>
      </c>
      <c r="C2041">
        <v>22.234993580000001</v>
      </c>
      <c r="D2041">
        <v>2.8233218510000002</v>
      </c>
      <c r="E2041">
        <v>2.639589296</v>
      </c>
      <c r="F2041">
        <v>2.1961422829999999</v>
      </c>
      <c r="G2041">
        <v>2.5284954860000002</v>
      </c>
      <c r="H2041">
        <v>3.9573129229999999</v>
      </c>
      <c r="I2041">
        <v>2.768049827</v>
      </c>
      <c r="J2041">
        <v>4.7265433290000001</v>
      </c>
      <c r="K2041">
        <v>5.966031729</v>
      </c>
      <c r="L2041">
        <v>17.733022309999999</v>
      </c>
      <c r="M2041">
        <v>5.725513962</v>
      </c>
      <c r="N2041">
        <v>2.272983623</v>
      </c>
      <c r="O2041">
        <v>9.0090628390000003</v>
      </c>
      <c r="P2041">
        <v>2.9698125119999998</v>
      </c>
      <c r="Q2041">
        <v>5.2192857129999997</v>
      </c>
    </row>
    <row r="2042" spans="1:17">
      <c r="A2042" t="s">
        <v>11998</v>
      </c>
      <c r="B2042" s="14" t="s">
        <v>11999</v>
      </c>
      <c r="C2042">
        <v>2.4697311609999999</v>
      </c>
      <c r="D2042">
        <v>0.58620872800000001</v>
      </c>
      <c r="E2042">
        <v>0.90085520299999999</v>
      </c>
      <c r="F2042">
        <v>0.24012755399999999</v>
      </c>
      <c r="G2042">
        <v>0.39601374900000003</v>
      </c>
      <c r="H2042">
        <v>0.271003736</v>
      </c>
      <c r="I2042">
        <v>2.0580898940000001</v>
      </c>
      <c r="J2042">
        <v>2.213984773</v>
      </c>
      <c r="K2042">
        <v>1.6005612760000001</v>
      </c>
      <c r="L2042">
        <v>2.5637090489999999</v>
      </c>
      <c r="M2042">
        <v>1.0158779579999999</v>
      </c>
      <c r="N2042">
        <v>3.7838606299999999</v>
      </c>
      <c r="O2042">
        <v>1.5629563099999999</v>
      </c>
      <c r="P2042">
        <v>2.2232277169999999</v>
      </c>
      <c r="Q2042">
        <v>0.48507793599999999</v>
      </c>
    </row>
    <row r="2043" spans="1:17">
      <c r="A2043" t="s">
        <v>12000</v>
      </c>
      <c r="B2043" s="14" t="s">
        <v>5486</v>
      </c>
      <c r="C2043">
        <v>13.251511410000001</v>
      </c>
      <c r="D2043">
        <v>0.89585669400000001</v>
      </c>
      <c r="E2043">
        <v>0.49640846999999999</v>
      </c>
      <c r="F2043">
        <v>0.48270413499999998</v>
      </c>
      <c r="G2043">
        <v>0.42972544400000001</v>
      </c>
      <c r="H2043">
        <v>1.6247568050000001</v>
      </c>
      <c r="I2043">
        <v>5.8065543140000004</v>
      </c>
      <c r="J2043">
        <v>1.041064247</v>
      </c>
      <c r="K2043">
        <v>5.8986518160000001</v>
      </c>
      <c r="L2043">
        <v>5.7392867230000002</v>
      </c>
      <c r="M2043">
        <v>50.99320668</v>
      </c>
      <c r="N2043">
        <v>1.349779155</v>
      </c>
      <c r="O2043">
        <v>30.798427279999999</v>
      </c>
      <c r="P2043">
        <v>0.82139395000000004</v>
      </c>
      <c r="Q2043">
        <v>12.017718179999999</v>
      </c>
    </row>
    <row r="2044" spans="1:17">
      <c r="A2044" t="s">
        <v>12001</v>
      </c>
      <c r="B2044" s="14" t="s">
        <v>12002</v>
      </c>
      <c r="C2044">
        <v>18.726759680000001</v>
      </c>
      <c r="D2044">
        <v>30.131968050000001</v>
      </c>
      <c r="E2044">
        <v>30.933079719999999</v>
      </c>
      <c r="F2044">
        <v>15.42862519</v>
      </c>
      <c r="G2044">
        <v>31.486619180000002</v>
      </c>
      <c r="H2044">
        <v>4.1638527439999997</v>
      </c>
      <c r="I2044">
        <v>12.93612648</v>
      </c>
      <c r="J2044">
        <v>1.624314713</v>
      </c>
      <c r="K2044">
        <v>16.543653469999999</v>
      </c>
      <c r="L2044">
        <v>31.761314420000001</v>
      </c>
      <c r="M2044">
        <v>18.919413680000002</v>
      </c>
      <c r="N2044">
        <v>9.8414319339999992</v>
      </c>
      <c r="O2044">
        <v>3.2746545829999998</v>
      </c>
      <c r="P2044">
        <v>0.73937039500000001</v>
      </c>
      <c r="Q2044">
        <v>7.4530083149999999</v>
      </c>
    </row>
    <row r="2045" spans="1:17">
      <c r="A2045" t="s">
        <v>12000</v>
      </c>
      <c r="B2045" s="14" t="s">
        <v>12003</v>
      </c>
      <c r="C2045">
        <v>14.793447499999999</v>
      </c>
      <c r="D2045">
        <v>0.53786828200000003</v>
      </c>
      <c r="E2045">
        <v>0.50459099699999999</v>
      </c>
      <c r="F2045">
        <v>0.31511734699999999</v>
      </c>
      <c r="G2045">
        <v>0.66301336499999997</v>
      </c>
      <c r="H2045">
        <v>1.6046985629999999</v>
      </c>
      <c r="I2045">
        <v>15.891984020000001</v>
      </c>
      <c r="J2045">
        <v>0.67284301199999996</v>
      </c>
      <c r="K2045">
        <v>8.9907492189999996</v>
      </c>
      <c r="L2045">
        <v>4.4239381160000004</v>
      </c>
      <c r="M2045">
        <v>33.490776699999998</v>
      </c>
      <c r="N2045">
        <v>0.84916516900000005</v>
      </c>
      <c r="O2045">
        <v>11.81857493</v>
      </c>
      <c r="P2045">
        <v>0.77936149799999999</v>
      </c>
      <c r="Q2045">
        <v>2.1348171210000002</v>
      </c>
    </row>
    <row r="2046" spans="1:17">
      <c r="A2046" t="s">
        <v>12004</v>
      </c>
      <c r="B2046" s="14" t="s">
        <v>12005</v>
      </c>
      <c r="C2046">
        <v>32.734323850000003</v>
      </c>
      <c r="D2046">
        <v>0.68313575400000004</v>
      </c>
      <c r="E2046">
        <v>0.20188608399999999</v>
      </c>
      <c r="F2046">
        <v>0.22601781900000001</v>
      </c>
      <c r="G2046">
        <v>0.28672634299999999</v>
      </c>
      <c r="H2046">
        <v>0.18219981199999999</v>
      </c>
      <c r="I2046">
        <v>6.2265789739999997</v>
      </c>
      <c r="J2046">
        <v>0.30070598900000001</v>
      </c>
      <c r="K2046">
        <v>4.7347562810000001</v>
      </c>
      <c r="L2046">
        <v>9.5923168749999999</v>
      </c>
      <c r="M2046">
        <v>5.9192444740000001</v>
      </c>
      <c r="N2046">
        <v>0.11696300499999999</v>
      </c>
      <c r="O2046">
        <v>7.0928905420000001</v>
      </c>
      <c r="P2046">
        <v>0.24911813499999999</v>
      </c>
      <c r="Q2046">
        <v>2.4459379280000002</v>
      </c>
    </row>
    <row r="2047" spans="1:17">
      <c r="A2047" t="s">
        <v>12006</v>
      </c>
      <c r="B2047" s="14" t="s">
        <v>12007</v>
      </c>
      <c r="C2047">
        <v>11.76565048</v>
      </c>
      <c r="D2047">
        <v>1.303242765</v>
      </c>
      <c r="E2047">
        <v>0.37551674299999999</v>
      </c>
      <c r="F2047">
        <v>0.48046034599999998</v>
      </c>
      <c r="G2047">
        <v>0.60951228599999996</v>
      </c>
      <c r="H2047">
        <v>0</v>
      </c>
      <c r="I2047">
        <v>0</v>
      </c>
      <c r="J2047">
        <v>0.74576798700000002</v>
      </c>
      <c r="K2047">
        <v>2.1349937030000001</v>
      </c>
      <c r="L2047">
        <v>6.6907947429999997</v>
      </c>
      <c r="M2047">
        <v>4.5169426389999998</v>
      </c>
      <c r="N2047">
        <v>0.58014983399999998</v>
      </c>
      <c r="O2047">
        <v>2.6060403999999999</v>
      </c>
      <c r="P2047">
        <v>0.17652204899999999</v>
      </c>
      <c r="Q2047">
        <v>1.6176174480000001</v>
      </c>
    </row>
    <row r="2048" spans="1:17">
      <c r="A2048" t="s">
        <v>12008</v>
      </c>
      <c r="B2048" s="14" t="s">
        <v>4212</v>
      </c>
      <c r="C2048">
        <v>35.982633100000001</v>
      </c>
      <c r="D2048">
        <v>11.010338839999999</v>
      </c>
      <c r="E2048">
        <v>15.89317473</v>
      </c>
      <c r="F2048">
        <v>11.115679889999999</v>
      </c>
      <c r="G2048">
        <v>18.901029000000001</v>
      </c>
      <c r="H2048">
        <v>15.50190856</v>
      </c>
      <c r="I2048">
        <v>57.396905779999997</v>
      </c>
      <c r="J2048">
        <v>42.628928190000003</v>
      </c>
      <c r="K2048">
        <v>21.438864150000001</v>
      </c>
      <c r="L2048">
        <v>26.82019618</v>
      </c>
      <c r="M2048">
        <v>9.5126811969999991</v>
      </c>
      <c r="N2048">
        <v>11.48310745</v>
      </c>
      <c r="O2048">
        <v>14.79460465</v>
      </c>
      <c r="P2048">
        <v>7.8984560479999999</v>
      </c>
      <c r="Q2048">
        <v>12.44186944</v>
      </c>
    </row>
    <row r="2049" spans="1:17">
      <c r="A2049" t="s">
        <v>12009</v>
      </c>
      <c r="B2049" s="14" t="s">
        <v>12010</v>
      </c>
      <c r="C2049">
        <v>2.4655184000000001</v>
      </c>
      <c r="D2049">
        <v>0.81929231800000002</v>
      </c>
      <c r="E2049">
        <v>0.32787655999999998</v>
      </c>
      <c r="F2049">
        <v>0.75511155799999996</v>
      </c>
      <c r="G2049">
        <v>0.31931166</v>
      </c>
      <c r="H2049">
        <v>1.6570664989999999</v>
      </c>
      <c r="I2049">
        <v>0.89887844100000003</v>
      </c>
      <c r="J2049">
        <v>0.468832054</v>
      </c>
      <c r="K2049">
        <v>1.957343107</v>
      </c>
      <c r="L2049">
        <v>2.7262492009999999</v>
      </c>
      <c r="M2049">
        <v>0</v>
      </c>
      <c r="N2049">
        <v>0.22794693099999999</v>
      </c>
      <c r="O2049">
        <v>0.68262699999999998</v>
      </c>
      <c r="P2049">
        <v>0.83228828700000002</v>
      </c>
      <c r="Q2049">
        <v>1.271157592</v>
      </c>
    </row>
    <row r="2050" spans="1:17">
      <c r="A2050" t="s">
        <v>12011</v>
      </c>
      <c r="B2050" s="14" t="s">
        <v>8353</v>
      </c>
      <c r="C2050">
        <v>5.7758647830000003</v>
      </c>
      <c r="D2050">
        <v>12.41634925</v>
      </c>
      <c r="E2050">
        <v>11.42481244</v>
      </c>
      <c r="F2050">
        <v>10.133345479999999</v>
      </c>
      <c r="G2050">
        <v>11.15592185</v>
      </c>
      <c r="H2050">
        <v>8.7908459929999996</v>
      </c>
      <c r="I2050">
        <v>15.75423571</v>
      </c>
      <c r="J2050">
        <v>19.810309610000001</v>
      </c>
      <c r="K2050">
        <v>13.58632356</v>
      </c>
      <c r="L2050">
        <v>13.38158949</v>
      </c>
      <c r="M2050">
        <v>2.2584713189999999</v>
      </c>
      <c r="N2050">
        <v>6.2893516060000003</v>
      </c>
      <c r="O2050">
        <v>5.3305371810000004</v>
      </c>
      <c r="P2050">
        <v>6.033844577</v>
      </c>
      <c r="Q2050">
        <v>10.661569549999999</v>
      </c>
    </row>
    <row r="2051" spans="1:17">
      <c r="A2051" t="e">
        <v>#N/A</v>
      </c>
      <c r="B2051" s="14" t="s">
        <v>12012</v>
      </c>
      <c r="C2051">
        <v>5.4338727889999996</v>
      </c>
      <c r="D2051">
        <v>3.6113542939999999</v>
      </c>
      <c r="E2051">
        <v>0.57809814500000001</v>
      </c>
      <c r="F2051">
        <v>3.6982802929999998</v>
      </c>
      <c r="G2051">
        <v>2.8149843749999999</v>
      </c>
      <c r="H2051">
        <v>2.0869070569999999</v>
      </c>
      <c r="I2051">
        <v>7.9243230950000001</v>
      </c>
      <c r="J2051">
        <v>2.0665623420000001</v>
      </c>
      <c r="K2051">
        <v>7.3952248970000003</v>
      </c>
      <c r="L2051">
        <v>10.30030243</v>
      </c>
      <c r="M2051">
        <v>0</v>
      </c>
      <c r="N2051">
        <v>6.0285964620000003</v>
      </c>
      <c r="O2051">
        <v>0</v>
      </c>
      <c r="P2051">
        <v>1.6305062930000001</v>
      </c>
      <c r="Q2051">
        <v>0</v>
      </c>
    </row>
    <row r="2052" spans="1:17">
      <c r="A2052" t="e">
        <v>#N/A</v>
      </c>
      <c r="B2052" s="14" t="s">
        <v>12013</v>
      </c>
      <c r="C2052">
        <v>11.66594158</v>
      </c>
      <c r="D2052">
        <v>0.86146555700000005</v>
      </c>
      <c r="E2052">
        <v>1.9030424800000001</v>
      </c>
      <c r="F2052">
        <v>0.52932071999999997</v>
      </c>
      <c r="G2052">
        <v>1.074394539</v>
      </c>
      <c r="H2052">
        <v>2.0908372019999999</v>
      </c>
      <c r="I2052">
        <v>2.2683561399999999</v>
      </c>
      <c r="J2052">
        <v>2.6620125080000001</v>
      </c>
      <c r="K2052">
        <v>3.1753508030000002</v>
      </c>
      <c r="L2052">
        <v>6.3883859410000001</v>
      </c>
      <c r="M2052">
        <v>4.4786634640000003</v>
      </c>
      <c r="N2052">
        <v>0.287616655</v>
      </c>
      <c r="O2052">
        <v>3.4452737490000001</v>
      </c>
      <c r="P2052">
        <v>0.35005219799999998</v>
      </c>
      <c r="Q2052">
        <v>1.0692725510000001</v>
      </c>
    </row>
    <row r="2053" spans="1:17">
      <c r="A2053" t="s">
        <v>12014</v>
      </c>
      <c r="B2053" s="14" t="s">
        <v>8883</v>
      </c>
      <c r="C2053">
        <v>2.7417383040000001</v>
      </c>
      <c r="D2053">
        <v>4.6060168370000003</v>
      </c>
      <c r="E2053">
        <v>3.9134765680000001</v>
      </c>
      <c r="F2053">
        <v>4.4628984650000003</v>
      </c>
      <c r="G2053">
        <v>3.8467559649999998</v>
      </c>
      <c r="H2053">
        <v>6.1423765120000002</v>
      </c>
      <c r="I2053">
        <v>3.9983306569999999</v>
      </c>
      <c r="J2053">
        <v>4.6198005919999998</v>
      </c>
      <c r="K2053">
        <v>8.9138201810000002</v>
      </c>
      <c r="L2053">
        <v>6.7130048499999999</v>
      </c>
      <c r="M2053">
        <v>0.65786177000000001</v>
      </c>
      <c r="N2053">
        <v>2.182783658</v>
      </c>
      <c r="O2053">
        <v>3.1629328499999998</v>
      </c>
      <c r="P2053">
        <v>3.2222232239999999</v>
      </c>
      <c r="Q2053">
        <v>4.6333664920000004</v>
      </c>
    </row>
    <row r="2054" spans="1:17">
      <c r="A2054" t="s">
        <v>12015</v>
      </c>
      <c r="B2054" s="14" t="s">
        <v>8144</v>
      </c>
      <c r="C2054">
        <v>79.026948989999994</v>
      </c>
      <c r="D2054">
        <v>16.07650318</v>
      </c>
      <c r="E2054">
        <v>14.401830479999999</v>
      </c>
      <c r="F2054">
        <v>9.1858458449999993</v>
      </c>
      <c r="G2054">
        <v>12.43376471</v>
      </c>
      <c r="H2054">
        <v>27.43654587</v>
      </c>
      <c r="I2054">
        <v>794.83624799999996</v>
      </c>
      <c r="J2054">
        <v>1125.7104200000001</v>
      </c>
      <c r="K2054">
        <v>129.74312080000001</v>
      </c>
      <c r="L2054">
        <v>74.212108619999995</v>
      </c>
      <c r="M2054">
        <v>534.73193270000002</v>
      </c>
      <c r="N2054">
        <v>762.36842130000002</v>
      </c>
      <c r="O2054">
        <v>312.17776279999998</v>
      </c>
      <c r="P2054">
        <v>483.16337859999999</v>
      </c>
      <c r="Q2054">
        <v>47.000861469999997</v>
      </c>
    </row>
    <row r="2055" spans="1:17">
      <c r="A2055" t="e">
        <v>#N/A</v>
      </c>
      <c r="B2055" s="14" t="s">
        <v>12016</v>
      </c>
      <c r="C2055">
        <v>9.3152104960000006</v>
      </c>
      <c r="D2055">
        <v>5.503016068</v>
      </c>
      <c r="E2055">
        <v>4.6247851559999997</v>
      </c>
      <c r="F2055">
        <v>13.525139360000001</v>
      </c>
      <c r="G2055">
        <v>5.8980625</v>
      </c>
      <c r="H2055">
        <v>27.427921319999999</v>
      </c>
      <c r="I2055">
        <v>22.640923130000001</v>
      </c>
      <c r="J2055">
        <v>47.629341590000003</v>
      </c>
      <c r="K2055">
        <v>19.72059973</v>
      </c>
      <c r="L2055">
        <v>21.581586049999999</v>
      </c>
      <c r="M2055">
        <v>0</v>
      </c>
      <c r="N2055">
        <v>17.607329350000001</v>
      </c>
      <c r="O2055">
        <v>3.43879767</v>
      </c>
      <c r="P2055">
        <v>20.031934450000001</v>
      </c>
      <c r="Q2055">
        <v>10.6726264</v>
      </c>
    </row>
    <row r="2056" spans="1:17">
      <c r="A2056" t="s">
        <v>12017</v>
      </c>
      <c r="B2056" s="14" t="s">
        <v>4211</v>
      </c>
      <c r="C2056">
        <v>4.9532153760000002</v>
      </c>
      <c r="D2056">
        <v>15.362242760000001</v>
      </c>
      <c r="E2056">
        <v>8.9144409539999998</v>
      </c>
      <c r="F2056">
        <v>13.40030557</v>
      </c>
      <c r="G2056">
        <v>9.4442420980000001</v>
      </c>
      <c r="H2056">
        <v>4.5972445320000004</v>
      </c>
      <c r="I2056">
        <v>8.1262923489999999</v>
      </c>
      <c r="J2056">
        <v>4.6832440609999999</v>
      </c>
      <c r="K2056">
        <v>7.5837088899999996</v>
      </c>
      <c r="L2056">
        <v>2.7385111919999998</v>
      </c>
      <c r="M2056">
        <v>4.3577999820000004</v>
      </c>
      <c r="N2056">
        <v>10.04933454</v>
      </c>
      <c r="O2056">
        <v>4.1141837189999997</v>
      </c>
      <c r="P2056">
        <v>26.319516870000001</v>
      </c>
      <c r="Q2056">
        <v>13.194374399999999</v>
      </c>
    </row>
    <row r="2057" spans="1:17">
      <c r="A2057" t="s">
        <v>12018</v>
      </c>
      <c r="B2057" s="14" t="s">
        <v>12019</v>
      </c>
      <c r="C2057">
        <v>10.764733769999999</v>
      </c>
      <c r="D2057">
        <v>5.0946909710000003</v>
      </c>
      <c r="E2057">
        <v>2.8630927060000002</v>
      </c>
      <c r="F2057">
        <v>6.9934305080000003</v>
      </c>
      <c r="G2057">
        <v>2.8727960600000002</v>
      </c>
      <c r="H2057">
        <v>37.584108139999998</v>
      </c>
      <c r="I2057">
        <v>10.70346958</v>
      </c>
      <c r="J2057">
        <v>2.543210212</v>
      </c>
      <c r="K2057">
        <v>4.6614450769999998</v>
      </c>
      <c r="L2057">
        <v>2.7825461549999999</v>
      </c>
      <c r="M2057">
        <v>5.6354746430000002</v>
      </c>
      <c r="N2057">
        <v>2.231755299</v>
      </c>
      <c r="O2057">
        <v>6.5027500959999998</v>
      </c>
      <c r="P2057">
        <v>3.7439824590000002</v>
      </c>
      <c r="Q2057">
        <v>4.3727419530000002</v>
      </c>
    </row>
    <row r="2058" spans="1:17">
      <c r="A2058" t="s">
        <v>12020</v>
      </c>
      <c r="B2058" s="14" t="s">
        <v>3268</v>
      </c>
      <c r="C2058">
        <v>66.324429109999997</v>
      </c>
      <c r="D2058">
        <v>18.278321779999999</v>
      </c>
      <c r="E2058">
        <v>13.06687898</v>
      </c>
      <c r="F2058">
        <v>19.275571469999999</v>
      </c>
      <c r="G2058">
        <v>14.996177550000001</v>
      </c>
      <c r="H2058">
        <v>60.434141250000003</v>
      </c>
      <c r="I2058">
        <v>45.516335869999999</v>
      </c>
      <c r="J2058">
        <v>14.013288380000001</v>
      </c>
      <c r="K2058">
        <v>35.725474140000003</v>
      </c>
      <c r="L2058">
        <v>39.716351580000001</v>
      </c>
      <c r="M2058">
        <v>26.072779109999999</v>
      </c>
      <c r="N2058">
        <v>7.6415659380000003</v>
      </c>
      <c r="O2058">
        <v>23.844175450000002</v>
      </c>
      <c r="P2058">
        <v>15.65240401</v>
      </c>
      <c r="Q2058">
        <v>23.343102729999998</v>
      </c>
    </row>
    <row r="2059" spans="1:17">
      <c r="A2059" t="e">
        <v>#N/A</v>
      </c>
      <c r="B2059" s="14" t="s">
        <v>12021</v>
      </c>
      <c r="C2059">
        <v>72.877823289999995</v>
      </c>
      <c r="D2059">
        <v>157.9665516</v>
      </c>
      <c r="E2059">
        <v>29.188955450000002</v>
      </c>
      <c r="F2059">
        <v>37.151720930000003</v>
      </c>
      <c r="G2059">
        <v>36.026605099999998</v>
      </c>
      <c r="H2059">
        <v>29.086718430000001</v>
      </c>
      <c r="I2059">
        <v>66.684961130000005</v>
      </c>
      <c r="J2059">
        <v>125.9006031</v>
      </c>
      <c r="K2059">
        <v>300.79032389999998</v>
      </c>
      <c r="L2059">
        <v>716.91055370000004</v>
      </c>
      <c r="M2059">
        <v>52.1167655</v>
      </c>
      <c r="N2059">
        <v>136.69454250000001</v>
      </c>
      <c r="O2059">
        <v>44.311704229999997</v>
      </c>
      <c r="P2059">
        <v>108.0534828</v>
      </c>
      <c r="Q2059">
        <v>50.098563910000003</v>
      </c>
    </row>
    <row r="2060" spans="1:17">
      <c r="A2060" t="e">
        <v>#N/A</v>
      </c>
      <c r="B2060" s="14" t="s">
        <v>12022</v>
      </c>
      <c r="C2060">
        <v>2.9817641300000002</v>
      </c>
      <c r="D2060">
        <v>4.2936438539999999</v>
      </c>
      <c r="E2060">
        <v>2.220564714</v>
      </c>
      <c r="F2060">
        <v>1.2176287459999999</v>
      </c>
      <c r="G2060">
        <v>1.0297897110000001</v>
      </c>
      <c r="H2060">
        <v>1.7177429930000001</v>
      </c>
      <c r="I2060">
        <v>8.6967300390000002</v>
      </c>
      <c r="J2060">
        <v>3.023994955</v>
      </c>
      <c r="K2060">
        <v>10.82141212</v>
      </c>
      <c r="L2060">
        <v>13.18835354</v>
      </c>
      <c r="M2060">
        <v>0</v>
      </c>
      <c r="N2060">
        <v>1.8378392750000001</v>
      </c>
      <c r="O2060">
        <v>4.9533583769999998</v>
      </c>
      <c r="P2060">
        <v>2.013116073</v>
      </c>
      <c r="Q2060">
        <v>1.0248803689999999</v>
      </c>
    </row>
    <row r="2061" spans="1:17">
      <c r="A2061" t="s">
        <v>12023</v>
      </c>
      <c r="B2061" s="14" t="s">
        <v>8973</v>
      </c>
      <c r="C2061">
        <v>141.822146</v>
      </c>
      <c r="D2061">
        <v>47.805820109999999</v>
      </c>
      <c r="E2061">
        <v>47.297068840000001</v>
      </c>
      <c r="F2061">
        <v>35.77548771</v>
      </c>
      <c r="G2061">
        <v>54.774765160000001</v>
      </c>
      <c r="H2061">
        <v>37.910907090000002</v>
      </c>
      <c r="I2061">
        <v>124.6647365</v>
      </c>
      <c r="J2061">
        <v>170.1314404</v>
      </c>
      <c r="K2061">
        <v>281.46301990000001</v>
      </c>
      <c r="L2061">
        <v>392.64964670000001</v>
      </c>
      <c r="M2061">
        <v>68.176095959999998</v>
      </c>
      <c r="N2061">
        <v>97.287101160000006</v>
      </c>
      <c r="O2061">
        <v>80.566990959999998</v>
      </c>
      <c r="P2061">
        <v>40.019935590000003</v>
      </c>
      <c r="Q2061">
        <v>77.792431989999997</v>
      </c>
    </row>
    <row r="2062" spans="1:17">
      <c r="A2062" t="s">
        <v>12024</v>
      </c>
      <c r="B2062" s="14" t="s">
        <v>12025</v>
      </c>
      <c r="C2062">
        <v>84.324601819999998</v>
      </c>
      <c r="D2062">
        <v>191.8366527</v>
      </c>
      <c r="E2062">
        <v>146.64322039999999</v>
      </c>
      <c r="F2062">
        <v>122.87584680000001</v>
      </c>
      <c r="G2062">
        <v>208.1516369</v>
      </c>
      <c r="H2062">
        <v>429.31283819999999</v>
      </c>
      <c r="I2062">
        <v>143.46758779999999</v>
      </c>
      <c r="J2062">
        <v>123.89275670000001</v>
      </c>
      <c r="K2062">
        <v>179.98919100000001</v>
      </c>
      <c r="L2062">
        <v>121.59030660000001</v>
      </c>
      <c r="M2062">
        <v>74.706920389999993</v>
      </c>
      <c r="N2062">
        <v>54.506367779999998</v>
      </c>
      <c r="O2062">
        <v>76.62577426</v>
      </c>
      <c r="P2062">
        <v>111.4293122</v>
      </c>
      <c r="Q2062">
        <v>153.0935173</v>
      </c>
    </row>
    <row r="2063" spans="1:17">
      <c r="A2063" t="s">
        <v>12026</v>
      </c>
      <c r="B2063" s="14" t="s">
        <v>12027</v>
      </c>
      <c r="C2063">
        <v>0</v>
      </c>
      <c r="D2063">
        <v>1.7261819270000001</v>
      </c>
      <c r="E2063">
        <v>0</v>
      </c>
      <c r="F2063">
        <v>0.53031943800000003</v>
      </c>
      <c r="G2063">
        <v>0</v>
      </c>
      <c r="H2063">
        <v>1.496272984</v>
      </c>
      <c r="I2063">
        <v>0</v>
      </c>
      <c r="J2063">
        <v>0</v>
      </c>
      <c r="K2063">
        <v>1.7674122400000001</v>
      </c>
      <c r="L2063">
        <v>0</v>
      </c>
      <c r="M2063">
        <v>0</v>
      </c>
      <c r="N2063">
        <v>0.96053109299999995</v>
      </c>
      <c r="O2063">
        <v>0</v>
      </c>
      <c r="P2063">
        <v>0.584521124</v>
      </c>
      <c r="Q2063">
        <v>0</v>
      </c>
    </row>
    <row r="2064" spans="1:17">
      <c r="A2064" t="e">
        <v>#N/A</v>
      </c>
      <c r="B2064" s="14" t="s">
        <v>12028</v>
      </c>
      <c r="C2064">
        <v>142.28463669999999</v>
      </c>
      <c r="D2064">
        <v>3.1419998310000001</v>
      </c>
      <c r="E2064">
        <v>2.678893</v>
      </c>
      <c r="F2064">
        <v>2.7874641549999999</v>
      </c>
      <c r="G2064">
        <v>2.711070351</v>
      </c>
      <c r="H2064">
        <v>8.9133352660000007</v>
      </c>
      <c r="I2064">
        <v>34.287796530000001</v>
      </c>
      <c r="J2064">
        <v>7.4611313539999999</v>
      </c>
      <c r="K2064">
        <v>19.88720167</v>
      </c>
      <c r="L2064">
        <v>35.558901429999999</v>
      </c>
      <c r="M2064">
        <v>78.617199970000001</v>
      </c>
      <c r="N2064">
        <v>4.4877706140000004</v>
      </c>
      <c r="O2064">
        <v>55.605579370000001</v>
      </c>
      <c r="P2064">
        <v>3.3226993249999999</v>
      </c>
      <c r="Q2064">
        <v>33.316235069999998</v>
      </c>
    </row>
    <row r="2065" spans="1:17">
      <c r="A2065" t="s">
        <v>12029</v>
      </c>
      <c r="B2065" s="14" t="s">
        <v>5722</v>
      </c>
      <c r="C2065">
        <v>102.2750691</v>
      </c>
      <c r="D2065">
        <v>32.097915720000003</v>
      </c>
      <c r="E2065">
        <v>25.553456449999999</v>
      </c>
      <c r="F2065">
        <v>18.14030769</v>
      </c>
      <c r="G2065">
        <v>20.738283890000002</v>
      </c>
      <c r="H2065">
        <v>5.0586940299999998</v>
      </c>
      <c r="I2065">
        <v>38.417356239999997</v>
      </c>
      <c r="J2065">
        <v>20.725074240000001</v>
      </c>
      <c r="K2065">
        <v>50.614972659999999</v>
      </c>
      <c r="L2065">
        <v>86.164381079999998</v>
      </c>
      <c r="M2065">
        <v>43.131293730000003</v>
      </c>
      <c r="N2065">
        <v>20.9172315</v>
      </c>
      <c r="O2065">
        <v>49.769015439999997</v>
      </c>
      <c r="P2065">
        <v>18.831888809999999</v>
      </c>
      <c r="Q2065">
        <v>28.229397179999999</v>
      </c>
    </row>
    <row r="2066" spans="1:17">
      <c r="A2066" t="s">
        <v>12030</v>
      </c>
      <c r="B2066" s="14" t="s">
        <v>12031</v>
      </c>
      <c r="C2066">
        <v>3.0509977030000002</v>
      </c>
      <c r="D2066">
        <v>9.1849730419999993</v>
      </c>
      <c r="E2066">
        <v>6.6714661340000001</v>
      </c>
      <c r="F2066">
        <v>7.1935942810000002</v>
      </c>
      <c r="G2066">
        <v>6.971357083</v>
      </c>
      <c r="H2066">
        <v>0.75326882699999997</v>
      </c>
      <c r="I2066">
        <v>8.2630408630000005</v>
      </c>
      <c r="J2066">
        <v>12.376836340000001</v>
      </c>
      <c r="K2066">
        <v>20.934275159999999</v>
      </c>
      <c r="L2066">
        <v>8.4685336099999997</v>
      </c>
      <c r="M2066">
        <v>1.150390206</v>
      </c>
      <c r="N2066">
        <v>8.710800506</v>
      </c>
      <c r="O2066">
        <v>2.41350971</v>
      </c>
      <c r="P2066">
        <v>6.727236649</v>
      </c>
      <c r="Q2066">
        <v>6.7040426560000004</v>
      </c>
    </row>
    <row r="2067" spans="1:17">
      <c r="A2067" t="s">
        <v>12030</v>
      </c>
      <c r="B2067" s="14" t="s">
        <v>5708</v>
      </c>
      <c r="C2067">
        <v>4.2728335599999996</v>
      </c>
      <c r="D2067">
        <v>7.2644181669999996</v>
      </c>
      <c r="E2067">
        <v>5.46550344</v>
      </c>
      <c r="F2067">
        <v>5.1939659330000003</v>
      </c>
      <c r="G2067">
        <v>5.4050951190000003</v>
      </c>
      <c r="H2067">
        <v>0.83958339699999995</v>
      </c>
      <c r="I2067">
        <v>11.447939330000001</v>
      </c>
      <c r="J2067">
        <v>7.9360767509999999</v>
      </c>
      <c r="K2067">
        <v>21.592538269999999</v>
      </c>
      <c r="L2067">
        <v>7.0320961110000004</v>
      </c>
      <c r="M2067">
        <v>17.738998859999999</v>
      </c>
      <c r="N2067">
        <v>6.283897949</v>
      </c>
      <c r="O2067">
        <v>6.6028886929999997</v>
      </c>
      <c r="P2067">
        <v>4.6365070660000001</v>
      </c>
      <c r="Q2067">
        <v>7.3773631169999998</v>
      </c>
    </row>
    <row r="2068" spans="1:17">
      <c r="A2068" t="e">
        <v>#N/A</v>
      </c>
      <c r="B2068" s="14" t="s">
        <v>12032</v>
      </c>
      <c r="C2068">
        <v>61.946149800000001</v>
      </c>
      <c r="D2068">
        <v>2.7446292639999998</v>
      </c>
      <c r="E2068">
        <v>3.0754821290000001</v>
      </c>
      <c r="F2068">
        <v>6.1835246509999999</v>
      </c>
      <c r="G2068">
        <v>4.2787762499999999</v>
      </c>
      <c r="H2068">
        <v>9.5162961809999995</v>
      </c>
      <c r="I2068">
        <v>30.112427759999999</v>
      </c>
      <c r="J2068">
        <v>6.805878646</v>
      </c>
      <c r="K2068">
        <v>26.228397640000001</v>
      </c>
      <c r="L2068">
        <v>28.703509449999999</v>
      </c>
      <c r="M2068">
        <v>39.636171650000001</v>
      </c>
      <c r="N2068">
        <v>3.5635703529999998</v>
      </c>
      <c r="O2068">
        <v>13.7208027</v>
      </c>
      <c r="P2068">
        <v>2.4783695649999999</v>
      </c>
      <c r="Q2068">
        <v>8.5167558650000004</v>
      </c>
    </row>
    <row r="2069" spans="1:17">
      <c r="A2069" t="s">
        <v>12033</v>
      </c>
      <c r="B2069" s="14" t="s">
        <v>2701</v>
      </c>
      <c r="C2069">
        <v>8.2282759379999995</v>
      </c>
      <c r="D2069">
        <v>1.4456996010000001</v>
      </c>
      <c r="E2069">
        <v>0.61880928099999999</v>
      </c>
      <c r="F2069">
        <v>0.56001441200000002</v>
      </c>
      <c r="G2069">
        <v>0.465457167</v>
      </c>
      <c r="H2069">
        <v>0.92623975199999997</v>
      </c>
      <c r="I2069">
        <v>4.1377434229999999</v>
      </c>
      <c r="J2069">
        <v>1.4207764000000001</v>
      </c>
      <c r="K2069">
        <v>1.6089462160000001</v>
      </c>
      <c r="L2069">
        <v>1.8824324610000001</v>
      </c>
      <c r="M2069">
        <v>4.9017594620000002</v>
      </c>
      <c r="N2069">
        <v>0.71701616800000001</v>
      </c>
      <c r="O2069">
        <v>8.7984077799999998</v>
      </c>
      <c r="P2069">
        <v>0.80881177800000004</v>
      </c>
      <c r="Q2069">
        <v>1.950476552</v>
      </c>
    </row>
    <row r="2070" spans="1:17">
      <c r="A2070" t="s">
        <v>12034</v>
      </c>
      <c r="B2070" s="14" t="s">
        <v>7660</v>
      </c>
      <c r="C2070">
        <v>0</v>
      </c>
      <c r="D2070">
        <v>10.99317462</v>
      </c>
      <c r="E2070">
        <v>6.511129436</v>
      </c>
      <c r="F2070">
        <v>8.9311740919999991</v>
      </c>
      <c r="G2070">
        <v>3.9036454439999999</v>
      </c>
      <c r="H2070">
        <v>0.84702235699999995</v>
      </c>
      <c r="I2070">
        <v>4.8244210030000003</v>
      </c>
      <c r="J2070">
        <v>11.463121060000001</v>
      </c>
      <c r="K2070">
        <v>2.2511499019999999</v>
      </c>
      <c r="L2070">
        <v>1.3935433639999999</v>
      </c>
      <c r="M2070">
        <v>0</v>
      </c>
      <c r="N2070">
        <v>8.0202422599999998</v>
      </c>
      <c r="O2070">
        <v>1.221255247</v>
      </c>
      <c r="P2070">
        <v>10.50577219</v>
      </c>
      <c r="Q2070">
        <v>6.4434735070000002</v>
      </c>
    </row>
    <row r="2071" spans="1:17">
      <c r="A2071" t="s">
        <v>12035</v>
      </c>
      <c r="B2071" s="14" t="s">
        <v>12036</v>
      </c>
      <c r="C2071">
        <v>5.16217915</v>
      </c>
      <c r="D2071">
        <v>10.673558249999999</v>
      </c>
      <c r="E2071">
        <v>6.4072544359999997</v>
      </c>
      <c r="F2071">
        <v>9.8374255809999998</v>
      </c>
      <c r="G2071">
        <v>7.1312937500000002</v>
      </c>
      <c r="H2071">
        <v>16.521347540000001</v>
      </c>
      <c r="I2071">
        <v>5.0187379600000002</v>
      </c>
      <c r="J2071">
        <v>11.779405349999999</v>
      </c>
      <c r="K2071">
        <v>8.5866777970000001</v>
      </c>
      <c r="L2071">
        <v>2.174508291</v>
      </c>
      <c r="M2071">
        <v>3.303014304</v>
      </c>
      <c r="N2071">
        <v>8.4846913179999994</v>
      </c>
      <c r="O2071">
        <v>7.6226681689999998</v>
      </c>
      <c r="P2071">
        <v>10.84286685</v>
      </c>
      <c r="Q2071">
        <v>7.0972965549999998</v>
      </c>
    </row>
    <row r="2072" spans="1:17">
      <c r="A2072" t="s">
        <v>12037</v>
      </c>
      <c r="B2072" s="14" t="s">
        <v>12038</v>
      </c>
      <c r="C2072">
        <v>4.4969981710000004</v>
      </c>
      <c r="D2072">
        <v>12.28690656</v>
      </c>
      <c r="E2072">
        <v>9.0103572879999998</v>
      </c>
      <c r="F2072">
        <v>8.569808128</v>
      </c>
      <c r="G2072">
        <v>7.2477758620000001</v>
      </c>
      <c r="H2072">
        <v>12.37751772</v>
      </c>
      <c r="I2072">
        <v>6.5580604920000001</v>
      </c>
      <c r="J2072">
        <v>5.1307754689999996</v>
      </c>
      <c r="K2072">
        <v>5.4401654419999996</v>
      </c>
      <c r="L2072">
        <v>5.6829254799999998</v>
      </c>
      <c r="M2072">
        <v>7.1934975779999997</v>
      </c>
      <c r="N2072">
        <v>5.9131061090000001</v>
      </c>
      <c r="O2072">
        <v>4.15027305</v>
      </c>
      <c r="P2072">
        <v>9.2207942070000009</v>
      </c>
      <c r="Q2072">
        <v>10.3046048</v>
      </c>
    </row>
    <row r="2073" spans="1:17">
      <c r="A2073" t="e">
        <v>#N/A</v>
      </c>
      <c r="B2073" s="14" t="s">
        <v>12039</v>
      </c>
      <c r="C2073">
        <v>0.44839775500000001</v>
      </c>
      <c r="D2073">
        <v>0.89401604700000004</v>
      </c>
      <c r="E2073">
        <v>0.81096938399999996</v>
      </c>
      <c r="F2073">
        <v>0.48828543299999999</v>
      </c>
      <c r="G2073">
        <v>0.542009297</v>
      </c>
      <c r="H2073">
        <v>2.0665138289999998</v>
      </c>
      <c r="I2073">
        <v>0</v>
      </c>
      <c r="J2073">
        <v>1.136871068</v>
      </c>
      <c r="K2073">
        <v>1.0170776189999999</v>
      </c>
      <c r="L2073">
        <v>2.2665884470000002</v>
      </c>
      <c r="M2073">
        <v>0</v>
      </c>
      <c r="N2073">
        <v>0.71857320599999996</v>
      </c>
      <c r="O2073">
        <v>0.49659076000000002</v>
      </c>
      <c r="P2073">
        <v>1.1436558800000001</v>
      </c>
      <c r="Q2073">
        <v>1.849458386</v>
      </c>
    </row>
    <row r="2074" spans="1:17">
      <c r="A2074" t="s">
        <v>12040</v>
      </c>
      <c r="B2074" s="14" t="s">
        <v>2806</v>
      </c>
      <c r="C2074">
        <v>17.436694020000001</v>
      </c>
      <c r="D2074">
        <v>1.728099907</v>
      </c>
      <c r="E2074">
        <v>1.61096683</v>
      </c>
      <c r="F2074">
        <v>0.56213860500000001</v>
      </c>
      <c r="G2074">
        <v>1.5847319440000001</v>
      </c>
      <c r="H2074">
        <v>0.70491082800000004</v>
      </c>
      <c r="I2074">
        <v>8.0299807360000006</v>
      </c>
      <c r="J2074">
        <v>8.7254854430000002</v>
      </c>
      <c r="K2074">
        <v>5.2040471500000001</v>
      </c>
      <c r="L2074">
        <v>8.9879676049999997</v>
      </c>
      <c r="M2074">
        <v>8.8080381449999994</v>
      </c>
      <c r="N2074">
        <v>1.979761307</v>
      </c>
      <c r="O2074">
        <v>14.73715846</v>
      </c>
      <c r="P2074">
        <v>1.583402778</v>
      </c>
      <c r="Q2074">
        <v>6.9395788530000004</v>
      </c>
    </row>
    <row r="2075" spans="1:17">
      <c r="A2075" t="s">
        <v>12041</v>
      </c>
      <c r="B2075" s="14" t="s">
        <v>12042</v>
      </c>
      <c r="C2075">
        <v>4.2795267560000001</v>
      </c>
      <c r="D2075">
        <v>25.83459324</v>
      </c>
      <c r="E2075">
        <v>17.870121919999999</v>
      </c>
      <c r="F2075">
        <v>21.262237379999998</v>
      </c>
      <c r="G2075">
        <v>22.72407076</v>
      </c>
      <c r="H2075">
        <v>56.292425600000001</v>
      </c>
      <c r="I2075">
        <v>0</v>
      </c>
      <c r="J2075">
        <v>4.4757671439999998</v>
      </c>
      <c r="K2075">
        <v>2.4267577380000001</v>
      </c>
      <c r="L2075">
        <v>2.028038821</v>
      </c>
      <c r="M2075">
        <v>6.1610629509999999</v>
      </c>
      <c r="N2075">
        <v>6.9899788569999997</v>
      </c>
      <c r="O2075">
        <v>14.2184484</v>
      </c>
      <c r="P2075">
        <v>22.632779060000001</v>
      </c>
      <c r="Q2075">
        <v>33.096201550000004</v>
      </c>
    </row>
    <row r="2076" spans="1:17">
      <c r="A2076" t="s">
        <v>12043</v>
      </c>
      <c r="B2076" s="14" t="s">
        <v>12044</v>
      </c>
      <c r="C2076">
        <v>19.077618600000001</v>
      </c>
      <c r="D2076">
        <v>1.9888617850000001</v>
      </c>
      <c r="E2076">
        <v>2.0296271809999999</v>
      </c>
      <c r="F2076">
        <v>0.30551011099999997</v>
      </c>
      <c r="G2076">
        <v>2.1316367189999998</v>
      </c>
      <c r="H2076">
        <v>0</v>
      </c>
      <c r="I2076">
        <v>1.636544987</v>
      </c>
      <c r="J2076">
        <v>1.8494235450000001</v>
      </c>
      <c r="K2076">
        <v>10.18183138</v>
      </c>
      <c r="L2076">
        <v>8.5089454880000002</v>
      </c>
      <c r="M2076">
        <v>0</v>
      </c>
      <c r="N2076">
        <v>1.2450362260000001</v>
      </c>
      <c r="O2076">
        <v>7.4569579910000003</v>
      </c>
      <c r="P2076">
        <v>0.33673499499999998</v>
      </c>
      <c r="Q2076">
        <v>0.77144527799999996</v>
      </c>
    </row>
    <row r="2077" spans="1:17">
      <c r="A2077" t="s">
        <v>12045</v>
      </c>
      <c r="B2077" s="14" t="s">
        <v>2569</v>
      </c>
      <c r="C2077">
        <v>7.0433371009999997</v>
      </c>
      <c r="D2077">
        <v>1.0402233329999999</v>
      </c>
      <c r="E2077">
        <v>0.39964033199999999</v>
      </c>
      <c r="F2077">
        <v>0.383494216</v>
      </c>
      <c r="G2077">
        <v>0.364875746</v>
      </c>
      <c r="H2077">
        <v>1.3525150909999999</v>
      </c>
      <c r="I2077">
        <v>0.34238121399999999</v>
      </c>
      <c r="J2077">
        <v>0.71430921199999997</v>
      </c>
      <c r="K2077">
        <v>0.42602773700000002</v>
      </c>
      <c r="L2077">
        <v>2.3735394649999999</v>
      </c>
      <c r="M2077">
        <v>0.90133420500000005</v>
      </c>
      <c r="N2077">
        <v>0.14470764</v>
      </c>
      <c r="O2077">
        <v>4.1601827409999999</v>
      </c>
      <c r="P2077">
        <v>0.49313777600000003</v>
      </c>
      <c r="Q2077">
        <v>1.9367267459999999</v>
      </c>
    </row>
    <row r="2078" spans="1:17">
      <c r="A2078" t="s">
        <v>12046</v>
      </c>
      <c r="B2078" s="14" t="s">
        <v>12047</v>
      </c>
      <c r="C2078">
        <v>0</v>
      </c>
      <c r="D2078">
        <v>0.26908130000000002</v>
      </c>
      <c r="E2078">
        <v>0.38766581500000002</v>
      </c>
      <c r="F2078">
        <v>0.16533488399999999</v>
      </c>
      <c r="G2078">
        <v>0.41948786799999999</v>
      </c>
      <c r="H2078">
        <v>0</v>
      </c>
      <c r="I2078">
        <v>0</v>
      </c>
      <c r="J2078">
        <v>0.76989577399999998</v>
      </c>
      <c r="K2078">
        <v>0.55101675699999997</v>
      </c>
      <c r="L2078">
        <v>0</v>
      </c>
      <c r="M2078">
        <v>0</v>
      </c>
      <c r="N2078">
        <v>0</v>
      </c>
      <c r="O2078">
        <v>0</v>
      </c>
      <c r="P2078">
        <v>0.72893222499999999</v>
      </c>
      <c r="Q2078">
        <v>0</v>
      </c>
    </row>
    <row r="2079" spans="1:17">
      <c r="A2079" t="s">
        <v>12048</v>
      </c>
      <c r="B2079" s="14" t="s">
        <v>2907</v>
      </c>
      <c r="C2079">
        <v>7.704745</v>
      </c>
      <c r="D2079">
        <v>0.68274359799999995</v>
      </c>
      <c r="E2079">
        <v>7.0259263000000002E-2</v>
      </c>
      <c r="F2079">
        <v>0.17978846600000001</v>
      </c>
      <c r="G2079">
        <v>0.26609305</v>
      </c>
      <c r="H2079">
        <v>0.33817683700000001</v>
      </c>
      <c r="I2079">
        <v>0</v>
      </c>
      <c r="J2079">
        <v>0.30697336800000002</v>
      </c>
      <c r="K2079">
        <v>1.6976955520000001</v>
      </c>
      <c r="L2079">
        <v>4.4510191040000002</v>
      </c>
      <c r="M2079">
        <v>0.422560465</v>
      </c>
      <c r="N2079">
        <v>0.13568269699999999</v>
      </c>
      <c r="O2079">
        <v>7.070065359</v>
      </c>
      <c r="P2079">
        <v>0.33027313000000003</v>
      </c>
      <c r="Q2079">
        <v>1.5132828469999999</v>
      </c>
    </row>
    <row r="2080" spans="1:17">
      <c r="A2080" t="s">
        <v>12049</v>
      </c>
      <c r="B2080" s="14" t="s">
        <v>2915</v>
      </c>
      <c r="C2080">
        <v>27.733319000000002</v>
      </c>
      <c r="D2080">
        <v>17.007318089999998</v>
      </c>
      <c r="E2080">
        <v>11.010687369999999</v>
      </c>
      <c r="F2080">
        <v>7.4471353599999999</v>
      </c>
      <c r="G2080">
        <v>14.17116066</v>
      </c>
      <c r="H2080">
        <v>27.596096989999999</v>
      </c>
      <c r="I2080">
        <v>27.391646739999999</v>
      </c>
      <c r="J2080">
        <v>15.82093514</v>
      </c>
      <c r="K2080">
        <v>45.521115729999998</v>
      </c>
      <c r="L2080">
        <v>47.313477110000001</v>
      </c>
      <c r="M2080">
        <v>19.842283729999998</v>
      </c>
      <c r="N2080">
        <v>5.9361759770000004</v>
      </c>
      <c r="O2080">
        <v>24.431628750000002</v>
      </c>
      <c r="P2080">
        <v>8.6811021850000003</v>
      </c>
      <c r="Q2080">
        <v>21.6645194</v>
      </c>
    </row>
    <row r="2081" spans="1:17">
      <c r="A2081" t="s">
        <v>12050</v>
      </c>
      <c r="B2081" s="14" t="s">
        <v>2922</v>
      </c>
      <c r="C2081">
        <v>22.017239109999998</v>
      </c>
      <c r="D2081">
        <v>8.8178555339999996</v>
      </c>
      <c r="E2081">
        <v>5.5941238809999998</v>
      </c>
      <c r="F2081">
        <v>11.623564289999999</v>
      </c>
      <c r="G2081">
        <v>5.904228152</v>
      </c>
      <c r="H2081">
        <v>18.702317399999998</v>
      </c>
      <c r="I2081">
        <v>9.3176652910000008</v>
      </c>
      <c r="J2081">
        <v>5.2648444469999998</v>
      </c>
      <c r="K2081">
        <v>11.084848920000001</v>
      </c>
      <c r="L2081">
        <v>18.439903050000002</v>
      </c>
      <c r="M2081">
        <v>5.3036064930000002</v>
      </c>
      <c r="N2081">
        <v>4.1616319949999996</v>
      </c>
      <c r="O2081">
        <v>9.6578233539999996</v>
      </c>
      <c r="P2081">
        <v>5.7127377069999996</v>
      </c>
      <c r="Q2081">
        <v>8.9625070440000005</v>
      </c>
    </row>
    <row r="2082" spans="1:17">
      <c r="A2082" t="s">
        <v>12051</v>
      </c>
      <c r="B2082" s="14" t="s">
        <v>4213</v>
      </c>
      <c r="C2082">
        <v>5.9776020360000004</v>
      </c>
      <c r="D2082">
        <v>0.518180478</v>
      </c>
      <c r="E2082">
        <v>0.52534532499999997</v>
      </c>
      <c r="F2082">
        <v>0.38914566699999997</v>
      </c>
      <c r="G2082">
        <v>0.22439565</v>
      </c>
      <c r="H2082">
        <v>0.598885852</v>
      </c>
      <c r="I2082">
        <v>5.6851657189999996</v>
      </c>
      <c r="J2082">
        <v>1.1531478559999999</v>
      </c>
      <c r="K2082">
        <v>3.4191474039999998</v>
      </c>
      <c r="L2082">
        <v>2.2990396030000002</v>
      </c>
      <c r="M2082">
        <v>15.96422269</v>
      </c>
      <c r="N2082">
        <v>1.025211286</v>
      </c>
      <c r="O2082">
        <v>7.7713797570000001</v>
      </c>
      <c r="P2082">
        <v>1.3647409500000001</v>
      </c>
      <c r="Q2082">
        <v>3.9305355369999999</v>
      </c>
    </row>
    <row r="2083" spans="1:17">
      <c r="A2083" t="s">
        <v>12052</v>
      </c>
      <c r="B2083" s="14" t="s">
        <v>12053</v>
      </c>
      <c r="C2083">
        <v>105.5176707</v>
      </c>
      <c r="D2083">
        <v>67.708915759999996</v>
      </c>
      <c r="E2083">
        <v>55.161259080000001</v>
      </c>
      <c r="F2083">
        <v>43.336676570000002</v>
      </c>
      <c r="G2083">
        <v>83.879093889999993</v>
      </c>
      <c r="H2083">
        <v>109.6959251</v>
      </c>
      <c r="I2083">
        <v>148.5723308</v>
      </c>
      <c r="J2083">
        <v>79.105942920000004</v>
      </c>
      <c r="K2083">
        <v>139.47763370000001</v>
      </c>
      <c r="L2083">
        <v>160.93277219999999</v>
      </c>
      <c r="M2083">
        <v>101.2730377</v>
      </c>
      <c r="N2083">
        <v>41.489019220000003</v>
      </c>
      <c r="O2083">
        <v>74.547679889999998</v>
      </c>
      <c r="P2083">
        <v>54.862586180000001</v>
      </c>
      <c r="Q2083">
        <v>93.796870769999998</v>
      </c>
    </row>
    <row r="2084" spans="1:17">
      <c r="A2084" t="s">
        <v>12054</v>
      </c>
      <c r="B2084" s="14" t="s">
        <v>7549</v>
      </c>
      <c r="C2084">
        <v>95.436884849999998</v>
      </c>
      <c r="D2084">
        <v>33.594469719999999</v>
      </c>
      <c r="E2084">
        <v>30.055093039999999</v>
      </c>
      <c r="F2084">
        <v>35.545437290000002</v>
      </c>
      <c r="G2084">
        <v>36.263100540000003</v>
      </c>
      <c r="H2084">
        <v>58.052704730000002</v>
      </c>
      <c r="I2084">
        <v>90.792669709999998</v>
      </c>
      <c r="J2084">
        <v>63.597902640000001</v>
      </c>
      <c r="K2084">
        <v>223.33625789999999</v>
      </c>
      <c r="L2084">
        <v>180.59928500000001</v>
      </c>
      <c r="M2084">
        <v>37.463300240000002</v>
      </c>
      <c r="N2084">
        <v>25.839012690000001</v>
      </c>
      <c r="O2084">
        <v>61.060598040000002</v>
      </c>
      <c r="P2084">
        <v>32.619372579999997</v>
      </c>
      <c r="Q2084">
        <v>45.146319290000001</v>
      </c>
    </row>
    <row r="2085" spans="1:17">
      <c r="A2085" t="s">
        <v>12055</v>
      </c>
      <c r="B2085" s="14" t="s">
        <v>4176</v>
      </c>
      <c r="C2085">
        <v>10.75278977</v>
      </c>
      <c r="D2085">
        <v>4.0942394770000003</v>
      </c>
      <c r="E2085">
        <v>5.2193466329999998</v>
      </c>
      <c r="F2085">
        <v>5.6716995089999998</v>
      </c>
      <c r="G2085">
        <v>4.3518879679999998</v>
      </c>
      <c r="H2085">
        <v>1.1614682080000001</v>
      </c>
      <c r="I2085">
        <v>3.4302195979999999</v>
      </c>
      <c r="J2085">
        <v>13.120176649999999</v>
      </c>
      <c r="K2085">
        <v>3.6585001930000001</v>
      </c>
      <c r="L2085">
        <v>4.0340755939999999</v>
      </c>
      <c r="M2085">
        <v>5.8051349859999997</v>
      </c>
      <c r="N2085">
        <v>6.5447415529999997</v>
      </c>
      <c r="O2085">
        <v>5.954240392</v>
      </c>
      <c r="P2085">
        <v>5.9993079380000003</v>
      </c>
      <c r="Q2085">
        <v>4.6198838430000002</v>
      </c>
    </row>
    <row r="2086" spans="1:17">
      <c r="A2086" t="s">
        <v>12056</v>
      </c>
      <c r="B2086" s="14" t="s">
        <v>8981</v>
      </c>
      <c r="C2086">
        <v>1.0068451819999999</v>
      </c>
      <c r="D2086">
        <v>1.8215743449999999</v>
      </c>
      <c r="E2086">
        <v>5.6414486139999998</v>
      </c>
      <c r="F2086">
        <v>1.941559585</v>
      </c>
      <c r="G2086">
        <v>5.0420362150000004</v>
      </c>
      <c r="H2086">
        <v>1.8045258909999999</v>
      </c>
      <c r="I2086">
        <v>3.6707551110000001</v>
      </c>
      <c r="J2086">
        <v>2.9356773450000002</v>
      </c>
      <c r="K2086">
        <v>1.8270202099999999</v>
      </c>
      <c r="L2086">
        <v>1.2723656809999999</v>
      </c>
      <c r="M2086">
        <v>1.2884574289999999</v>
      </c>
      <c r="N2086">
        <v>2.254769655</v>
      </c>
      <c r="O2086">
        <v>5.7611388840000002</v>
      </c>
      <c r="P2086">
        <v>1.5861162390000001</v>
      </c>
      <c r="Q2086">
        <v>6.8060218890000002</v>
      </c>
    </row>
    <row r="2087" spans="1:17">
      <c r="A2087" t="s">
        <v>12057</v>
      </c>
      <c r="B2087" s="14" t="s">
        <v>12058</v>
      </c>
      <c r="C2087">
        <v>11.99510508</v>
      </c>
      <c r="D2087">
        <v>11.76811994</v>
      </c>
      <c r="E2087">
        <v>28.257245409999999</v>
      </c>
      <c r="F2087">
        <v>15.62791971</v>
      </c>
      <c r="G2087">
        <v>26.039578840000001</v>
      </c>
      <c r="H2087">
        <v>8.5554529979999998</v>
      </c>
      <c r="I2087">
        <v>24.989566610000001</v>
      </c>
      <c r="J2087">
        <v>30.412480380000002</v>
      </c>
      <c r="K2087">
        <v>10.105784509999999</v>
      </c>
      <c r="L2087">
        <v>8.6619417419999998</v>
      </c>
      <c r="M2087">
        <v>0</v>
      </c>
      <c r="N2087">
        <v>17.955155900000001</v>
      </c>
      <c r="O2087">
        <v>7.5910388400000004</v>
      </c>
      <c r="P2087">
        <v>19.02482861</v>
      </c>
      <c r="Q2087">
        <v>10.60177079</v>
      </c>
    </row>
    <row r="2088" spans="1:17">
      <c r="A2088" t="s">
        <v>12059</v>
      </c>
      <c r="B2088" s="14" t="s">
        <v>4177</v>
      </c>
      <c r="C2088">
        <v>13.985186540000001</v>
      </c>
      <c r="D2088">
        <v>1.3972216260000001</v>
      </c>
      <c r="E2088">
        <v>1.0502500159999999</v>
      </c>
      <c r="F2088">
        <v>1.4930640230000001</v>
      </c>
      <c r="G2088">
        <v>0.85234586700000003</v>
      </c>
      <c r="H2088">
        <v>2.6328840699999998</v>
      </c>
      <c r="I2088">
        <v>1.5995977560000001</v>
      </c>
      <c r="J2088">
        <v>2.1205363030000002</v>
      </c>
      <c r="K2088">
        <v>3.3587874040000001</v>
      </c>
      <c r="L2088">
        <v>6.237633346</v>
      </c>
      <c r="M2088">
        <v>0.52637678200000004</v>
      </c>
      <c r="N2088">
        <v>1.7239811039999999</v>
      </c>
      <c r="O2088">
        <v>4.5553793840000001</v>
      </c>
      <c r="P2088">
        <v>0.82283186100000005</v>
      </c>
      <c r="Q2088">
        <v>2.0735793390000001</v>
      </c>
    </row>
    <row r="2089" spans="1:17">
      <c r="A2089" t="s">
        <v>12060</v>
      </c>
      <c r="B2089" s="14" t="s">
        <v>7356</v>
      </c>
      <c r="C2089">
        <v>8.5880738119999993</v>
      </c>
      <c r="D2089">
        <v>4.0532499680000003</v>
      </c>
      <c r="E2089">
        <v>3.336870303</v>
      </c>
      <c r="F2089">
        <v>3.7103180949999999</v>
      </c>
      <c r="G2089">
        <v>2.5468906250000001</v>
      </c>
      <c r="H2089">
        <v>5.305951759</v>
      </c>
      <c r="I2089">
        <v>8.4401922290000009</v>
      </c>
      <c r="J2089">
        <v>4.1181766739999999</v>
      </c>
      <c r="K2089">
        <v>3.3031113009999999</v>
      </c>
      <c r="L2089">
        <v>2.2413557430000002</v>
      </c>
      <c r="M2089">
        <v>4.3004887869999999</v>
      </c>
      <c r="N2089">
        <v>3.6823253459999998</v>
      </c>
      <c r="O2089">
        <v>7.2367102870000002</v>
      </c>
      <c r="P2089">
        <v>4.5937229730000002</v>
      </c>
      <c r="Q2089">
        <v>4.4919598450000002</v>
      </c>
    </row>
    <row r="2090" spans="1:17">
      <c r="A2090" t="s">
        <v>12061</v>
      </c>
      <c r="B2090" s="14" t="s">
        <v>7454</v>
      </c>
      <c r="C2090">
        <v>5.0518513619999998</v>
      </c>
      <c r="D2090">
        <v>5.8015926039999997</v>
      </c>
      <c r="E2090">
        <v>5.2015827430000003</v>
      </c>
      <c r="F2090">
        <v>5.4063949039999999</v>
      </c>
      <c r="G2090">
        <v>5.1038083780000001</v>
      </c>
      <c r="H2090">
        <v>6.1550847070000003</v>
      </c>
      <c r="I2090">
        <v>3.3025441020000001</v>
      </c>
      <c r="J2090">
        <v>4.7847853249999996</v>
      </c>
      <c r="K2090">
        <v>3.6615652330000001</v>
      </c>
      <c r="L2090">
        <v>2.8251485679999999</v>
      </c>
      <c r="M2090">
        <v>4.3470491969999996</v>
      </c>
      <c r="N2090">
        <v>3.5790317709999999</v>
      </c>
      <c r="O2090">
        <v>2.5080207419999998</v>
      </c>
      <c r="P2090">
        <v>5.9850952299999998</v>
      </c>
      <c r="Q2090">
        <v>5.8678436080000003</v>
      </c>
    </row>
    <row r="2091" spans="1:17">
      <c r="A2091" t="s">
        <v>12062</v>
      </c>
      <c r="B2091" s="14" t="s">
        <v>5677</v>
      </c>
      <c r="C2091">
        <v>6.1583891609999997</v>
      </c>
      <c r="D2091">
        <v>18.137023790000001</v>
      </c>
      <c r="E2091">
        <v>16.263827800000001</v>
      </c>
      <c r="F2091">
        <v>17.20933097</v>
      </c>
      <c r="G2091">
        <v>13.26170417</v>
      </c>
      <c r="H2091">
        <v>24.486376140000001</v>
      </c>
      <c r="I2091">
        <v>43.319632919999997</v>
      </c>
      <c r="J2091">
        <v>25.625373039999999</v>
      </c>
      <c r="K2091">
        <v>38.126492800000001</v>
      </c>
      <c r="L2091">
        <v>22.889560960000001</v>
      </c>
      <c r="M2091">
        <v>8.34445719</v>
      </c>
      <c r="N2091">
        <v>10.71750482</v>
      </c>
      <c r="O2091">
        <v>6.820282046</v>
      </c>
      <c r="P2091">
        <v>15.81591104</v>
      </c>
      <c r="Q2091">
        <v>13.44750926</v>
      </c>
    </row>
    <row r="2092" spans="1:17">
      <c r="A2092" t="s">
        <v>12063</v>
      </c>
      <c r="B2092" s="14" t="s">
        <v>3246</v>
      </c>
      <c r="C2092">
        <v>13.732317610000001</v>
      </c>
      <c r="D2092">
        <v>6.1214359089999997</v>
      </c>
      <c r="E2092">
        <v>8.7389872799999999</v>
      </c>
      <c r="F2092">
        <v>21.701376790000001</v>
      </c>
      <c r="G2092">
        <v>11.133609460000001</v>
      </c>
      <c r="H2092">
        <v>27.527539640000001</v>
      </c>
      <c r="I2092">
        <v>300.88005679999998</v>
      </c>
      <c r="J2092">
        <v>5.6153063249999997</v>
      </c>
      <c r="K2092">
        <v>109.5129046</v>
      </c>
      <c r="L2092">
        <v>10.317010140000001</v>
      </c>
      <c r="M2092">
        <v>824.3873658</v>
      </c>
      <c r="N2092">
        <v>15.34882724</v>
      </c>
      <c r="O2092">
        <v>568.82538380000005</v>
      </c>
      <c r="P2092">
        <v>3.7185593629999998</v>
      </c>
      <c r="Q2092">
        <v>159.09917010000001</v>
      </c>
    </row>
    <row r="2093" spans="1:17">
      <c r="A2093" t="s">
        <v>12064</v>
      </c>
      <c r="B2093" s="14" t="s">
        <v>2200</v>
      </c>
      <c r="C2093">
        <v>4.4888514349999999</v>
      </c>
      <c r="D2093">
        <v>1.4916463390000001</v>
      </c>
      <c r="E2093">
        <v>1.193898342</v>
      </c>
      <c r="F2093">
        <v>0.61102022199999995</v>
      </c>
      <c r="G2093">
        <v>0</v>
      </c>
      <c r="H2093">
        <v>0.86198335000000004</v>
      </c>
      <c r="I2093">
        <v>16.365449869999999</v>
      </c>
      <c r="J2093">
        <v>4.5524271880000002</v>
      </c>
      <c r="K2093">
        <v>6.1090988279999996</v>
      </c>
      <c r="L2093">
        <v>5.6726303260000002</v>
      </c>
      <c r="M2093">
        <v>51.699354329999998</v>
      </c>
      <c r="N2093">
        <v>1.9367230179999999</v>
      </c>
      <c r="O2093">
        <v>29.827831960000001</v>
      </c>
      <c r="P2093">
        <v>0.67346998999999996</v>
      </c>
      <c r="Q2093">
        <v>3.0857811110000002</v>
      </c>
    </row>
    <row r="2094" spans="1:17">
      <c r="A2094" t="s">
        <v>12065</v>
      </c>
      <c r="B2094" s="14" t="s">
        <v>12066</v>
      </c>
      <c r="C2094">
        <v>32.850230949999997</v>
      </c>
      <c r="D2094">
        <v>7.2774260780000004</v>
      </c>
      <c r="E2094">
        <v>5.8663823080000004</v>
      </c>
      <c r="F2094">
        <v>7.8252248939999998</v>
      </c>
      <c r="G2094">
        <v>6.4829943180000003</v>
      </c>
      <c r="H2094">
        <v>6.7587330830000001</v>
      </c>
      <c r="I2094">
        <v>44.484268280000002</v>
      </c>
      <c r="J2094">
        <v>12.79076843</v>
      </c>
      <c r="K2094">
        <v>35.127318260000003</v>
      </c>
      <c r="L2094">
        <v>31.135005079999999</v>
      </c>
      <c r="M2094">
        <v>31.528772910000001</v>
      </c>
      <c r="N2094">
        <v>5.6403913870000002</v>
      </c>
      <c r="O2094">
        <v>31.183642509999999</v>
      </c>
      <c r="P2094">
        <v>5.8086786679999998</v>
      </c>
      <c r="Q2094">
        <v>12.09766458</v>
      </c>
    </row>
    <row r="2095" spans="1:17">
      <c r="A2095" t="s">
        <v>12067</v>
      </c>
      <c r="B2095" s="14" t="s">
        <v>12068</v>
      </c>
      <c r="C2095">
        <v>6.3210356939999999</v>
      </c>
      <c r="D2095">
        <v>8.4019263169999991</v>
      </c>
      <c r="E2095">
        <v>3.5865680809999998</v>
      </c>
      <c r="F2095">
        <v>6.5965244419999998</v>
      </c>
      <c r="G2095">
        <v>8.0045133929999999</v>
      </c>
      <c r="H2095">
        <v>5.6644620129999996</v>
      </c>
      <c r="I2095">
        <v>3.0726967100000002</v>
      </c>
      <c r="J2095">
        <v>5.0750272479999996</v>
      </c>
      <c r="K2095">
        <v>8.6026085539999997</v>
      </c>
      <c r="L2095">
        <v>11.98198446</v>
      </c>
      <c r="M2095">
        <v>0</v>
      </c>
      <c r="N2095">
        <v>0.77920634499999997</v>
      </c>
      <c r="O2095">
        <v>4.6669396949999999</v>
      </c>
      <c r="P2095">
        <v>3.1611856700000001</v>
      </c>
      <c r="Q2095">
        <v>8.6905672099999993</v>
      </c>
    </row>
    <row r="2096" spans="1:17">
      <c r="A2096" t="s">
        <v>12067</v>
      </c>
      <c r="B2096" s="14" t="s">
        <v>3244</v>
      </c>
      <c r="C2096">
        <v>8.0221198069999993</v>
      </c>
      <c r="D2096">
        <v>3.6517153590000002</v>
      </c>
      <c r="E2096">
        <v>1.5783094630000001</v>
      </c>
      <c r="F2096">
        <v>2.3783937769999999</v>
      </c>
      <c r="G2096">
        <v>2.1253456630000001</v>
      </c>
      <c r="H2096">
        <v>4.6847120640000002</v>
      </c>
      <c r="I2096">
        <v>33.013092700000001</v>
      </c>
      <c r="J2096">
        <v>3.2459363090000002</v>
      </c>
      <c r="K2096">
        <v>18.644835239999999</v>
      </c>
      <c r="L2096">
        <v>6.8741773559999997</v>
      </c>
      <c r="M2096">
        <v>188.3720132</v>
      </c>
      <c r="N2096">
        <v>3.5763041640000002</v>
      </c>
      <c r="O2096">
        <v>65.597948000000002</v>
      </c>
      <c r="P2096">
        <v>3.2974581760000001</v>
      </c>
      <c r="Q2096">
        <v>4.4570569100000004</v>
      </c>
    </row>
    <row r="2097" spans="1:17">
      <c r="A2097" t="s">
        <v>12069</v>
      </c>
      <c r="B2097" s="14" t="s">
        <v>5709</v>
      </c>
      <c r="C2097">
        <v>285.69323050000003</v>
      </c>
      <c r="D2097">
        <v>28.553305829999999</v>
      </c>
      <c r="E2097">
        <v>21.582759549999999</v>
      </c>
      <c r="F2097">
        <v>15.323945269999999</v>
      </c>
      <c r="G2097">
        <v>25.629016759999999</v>
      </c>
      <c r="H2097">
        <v>38.25048117</v>
      </c>
      <c r="I2097">
        <v>119.7796153</v>
      </c>
      <c r="J2097">
        <v>43.207535980000003</v>
      </c>
      <c r="K2097">
        <v>109.17642170000001</v>
      </c>
      <c r="L2097">
        <v>159.32280499999999</v>
      </c>
      <c r="M2097">
        <v>216.09706940000001</v>
      </c>
      <c r="N2097">
        <v>29.766043639999999</v>
      </c>
      <c r="O2097">
        <v>184.85235349999999</v>
      </c>
      <c r="P2097">
        <v>29.62668485</v>
      </c>
      <c r="Q2097">
        <v>69.492305619999996</v>
      </c>
    </row>
    <row r="2098" spans="1:17">
      <c r="A2098" t="s">
        <v>12070</v>
      </c>
      <c r="B2098" s="14" t="s">
        <v>12071</v>
      </c>
      <c r="C2098">
        <v>45.823944820000001</v>
      </c>
      <c r="D2098">
        <v>3.3425796179999998</v>
      </c>
      <c r="E2098">
        <v>3.032081743</v>
      </c>
      <c r="F2098">
        <v>2.0157879599999999</v>
      </c>
      <c r="G2098">
        <v>3.8117199340000001</v>
      </c>
      <c r="H2098">
        <v>4.185109958</v>
      </c>
      <c r="I2098">
        <v>6.1121301270000004</v>
      </c>
      <c r="J2098">
        <v>3.5775671029999998</v>
      </c>
      <c r="K2098">
        <v>9.6334729380000006</v>
      </c>
      <c r="L2098">
        <v>20.479807449999999</v>
      </c>
      <c r="M2098">
        <v>20.917600740000001</v>
      </c>
      <c r="N2098">
        <v>2.5488517900000001</v>
      </c>
      <c r="O2098">
        <v>30.635080460000001</v>
      </c>
      <c r="P2098">
        <v>2.6829440490000001</v>
      </c>
      <c r="Q2098">
        <v>14.597957729999999</v>
      </c>
    </row>
    <row r="2099" spans="1:17">
      <c r="A2099" t="s">
        <v>12072</v>
      </c>
      <c r="B2099" s="14" t="s">
        <v>5772</v>
      </c>
      <c r="C2099">
        <v>1.4839940060000001</v>
      </c>
      <c r="D2099">
        <v>1.8316314389999999</v>
      </c>
      <c r="E2099">
        <v>1.3306940860000001</v>
      </c>
      <c r="F2099">
        <v>1.2120031520000001</v>
      </c>
      <c r="G2099">
        <v>0.95181538799999998</v>
      </c>
      <c r="H2099">
        <v>3.6638717330000001</v>
      </c>
      <c r="I2099">
        <v>0.61832500499999998</v>
      </c>
      <c r="J2099">
        <v>2.3650186419999999</v>
      </c>
      <c r="K2099">
        <v>1.9234671189999999</v>
      </c>
      <c r="L2099">
        <v>3.3488320709999999</v>
      </c>
      <c r="M2099">
        <v>2.4416532850000001</v>
      </c>
      <c r="N2099">
        <v>1.515745677</v>
      </c>
      <c r="O2099">
        <v>2.8174132859999999</v>
      </c>
      <c r="P2099">
        <v>1.0814240909999999</v>
      </c>
      <c r="Q2099">
        <v>0.58294016900000001</v>
      </c>
    </row>
    <row r="2100" spans="1:17">
      <c r="A2100" t="s">
        <v>12073</v>
      </c>
      <c r="B2100" s="14" t="s">
        <v>6476</v>
      </c>
      <c r="C2100">
        <v>1.5779586919999999</v>
      </c>
      <c r="D2100">
        <v>9.9877338999999996E-2</v>
      </c>
      <c r="E2100">
        <v>0.47964474899999998</v>
      </c>
      <c r="F2100">
        <v>0.306844216</v>
      </c>
      <c r="G2100">
        <v>0.233557656</v>
      </c>
      <c r="H2100">
        <v>0.17314949399999999</v>
      </c>
      <c r="I2100">
        <v>1.314953177</v>
      </c>
      <c r="J2100">
        <v>0.60011526500000001</v>
      </c>
      <c r="K2100">
        <v>0.92036641699999999</v>
      </c>
      <c r="L2100">
        <v>0.99704528599999998</v>
      </c>
      <c r="M2100">
        <v>0.43270929800000002</v>
      </c>
      <c r="N2100">
        <v>0.80586042000000002</v>
      </c>
      <c r="O2100">
        <v>1.4979042250000001</v>
      </c>
      <c r="P2100">
        <v>0.33820545400000002</v>
      </c>
      <c r="Q2100">
        <v>0.464888421</v>
      </c>
    </row>
    <row r="2101" spans="1:17">
      <c r="A2101" t="s">
        <v>12074</v>
      </c>
      <c r="B2101" s="14" t="s">
        <v>6512</v>
      </c>
      <c r="C2101">
        <v>12.135487940000001</v>
      </c>
      <c r="D2101">
        <v>2.9735520370000001</v>
      </c>
      <c r="E2101">
        <v>3.7949595029999998</v>
      </c>
      <c r="F2101">
        <v>3.366324235</v>
      </c>
      <c r="G2101">
        <v>3.3814905799999999</v>
      </c>
      <c r="H2101">
        <v>3.3189813039999998</v>
      </c>
      <c r="I2101">
        <v>7.91021032</v>
      </c>
      <c r="J2101">
        <v>5.6059107279999996</v>
      </c>
      <c r="K2101">
        <v>3.3365217700000001</v>
      </c>
      <c r="L2101">
        <v>3.0787784359999999</v>
      </c>
      <c r="M2101">
        <v>5.2942348600000004</v>
      </c>
      <c r="N2101">
        <v>4.1592364829999999</v>
      </c>
      <c r="O2101">
        <v>4.3781130619999997</v>
      </c>
      <c r="P2101">
        <v>5.0207397690000004</v>
      </c>
      <c r="Q2101">
        <v>6.5095418089999999</v>
      </c>
    </row>
    <row r="2102" spans="1:17">
      <c r="A2102" t="s">
        <v>12075</v>
      </c>
      <c r="B2102" s="14" t="s">
        <v>3034</v>
      </c>
      <c r="C2102">
        <v>5.2885601839999996</v>
      </c>
      <c r="D2102">
        <v>2.446562181</v>
      </c>
      <c r="E2102">
        <v>4.914814056</v>
      </c>
      <c r="F2102">
        <v>2.2231470240000002</v>
      </c>
      <c r="G2102">
        <v>5.3182529660000002</v>
      </c>
      <c r="H2102">
        <v>11.171044480000001</v>
      </c>
      <c r="I2102">
        <v>3.6293698239999999</v>
      </c>
      <c r="J2102">
        <v>5.3634622390000004</v>
      </c>
      <c r="K2102">
        <v>4.1632377199999997</v>
      </c>
      <c r="L2102">
        <v>6.6832345230000003</v>
      </c>
      <c r="M2102">
        <v>2.09004295</v>
      </c>
      <c r="N2102">
        <v>2.1858865770000002</v>
      </c>
      <c r="O2102">
        <v>3.4452737490000001</v>
      </c>
      <c r="P2102">
        <v>1.353535167</v>
      </c>
      <c r="Q2102">
        <v>3.1008903970000001</v>
      </c>
    </row>
    <row r="2103" spans="1:17">
      <c r="A2103" t="s">
        <v>12076</v>
      </c>
      <c r="B2103" s="14" t="s">
        <v>3247</v>
      </c>
      <c r="C2103">
        <v>5.0136272320000002</v>
      </c>
      <c r="D2103">
        <v>2.6327379030000002</v>
      </c>
      <c r="E2103">
        <v>1.9557600900000001</v>
      </c>
      <c r="F2103">
        <v>1.9209772460000001</v>
      </c>
      <c r="G2103">
        <v>1.827714675</v>
      </c>
      <c r="H2103">
        <v>2.6386612610000002</v>
      </c>
      <c r="I2103">
        <v>1.624771282</v>
      </c>
      <c r="J2103">
        <v>3.177897126</v>
      </c>
      <c r="K2103">
        <v>1.937477986</v>
      </c>
      <c r="L2103">
        <v>2.2292620969999999</v>
      </c>
      <c r="M2103">
        <v>0</v>
      </c>
      <c r="N2103">
        <v>3.0215267639999999</v>
      </c>
      <c r="O2103">
        <v>4.9355405409999999</v>
      </c>
      <c r="P2103">
        <v>3.3709837829999998</v>
      </c>
      <c r="Q2103">
        <v>2.6806335909999999</v>
      </c>
    </row>
    <row r="2104" spans="1:17">
      <c r="A2104" t="e">
        <v>#N/A</v>
      </c>
      <c r="B2104" s="14" t="s">
        <v>12077</v>
      </c>
      <c r="C2104">
        <v>41.126074559999999</v>
      </c>
      <c r="D2104">
        <v>40.618994639999997</v>
      </c>
      <c r="E2104">
        <v>30.262598310000001</v>
      </c>
      <c r="F2104">
        <v>50.615799670000001</v>
      </c>
      <c r="G2104">
        <v>28.406813280000001</v>
      </c>
      <c r="H2104">
        <v>88.186977060000004</v>
      </c>
      <c r="I2104">
        <v>14.993739959999999</v>
      </c>
      <c r="J2104">
        <v>48.225504610000002</v>
      </c>
      <c r="K2104">
        <v>30.317353520000001</v>
      </c>
      <c r="L2104">
        <v>27.068567940000001</v>
      </c>
      <c r="M2104">
        <v>16.446544249999999</v>
      </c>
      <c r="N2104">
        <v>21.123712820000001</v>
      </c>
      <c r="O2104">
        <v>30.364155360000002</v>
      </c>
      <c r="P2104">
        <v>13.1117062</v>
      </c>
      <c r="Q2104">
        <v>57.720752060000002</v>
      </c>
    </row>
    <row r="2105" spans="1:17">
      <c r="A2105" t="s">
        <v>12078</v>
      </c>
      <c r="B2105" s="14" t="s">
        <v>12079</v>
      </c>
      <c r="C2105">
        <v>0</v>
      </c>
      <c r="D2105">
        <v>0.364492598</v>
      </c>
      <c r="E2105">
        <v>0.35008333899999999</v>
      </c>
      <c r="F2105">
        <v>0</v>
      </c>
      <c r="G2105">
        <v>0</v>
      </c>
      <c r="H2105">
        <v>0</v>
      </c>
      <c r="I2105">
        <v>0</v>
      </c>
      <c r="J2105">
        <v>0.208577341</v>
      </c>
      <c r="K2105">
        <v>0</v>
      </c>
      <c r="L2105">
        <v>2.0792111150000001</v>
      </c>
      <c r="M2105">
        <v>0</v>
      </c>
      <c r="N2105">
        <v>0.20282130600000001</v>
      </c>
      <c r="O2105">
        <v>0</v>
      </c>
      <c r="P2105">
        <v>0.246849558</v>
      </c>
      <c r="Q2105">
        <v>0</v>
      </c>
    </row>
    <row r="2106" spans="1:17">
      <c r="A2106" t="s">
        <v>12080</v>
      </c>
      <c r="B2106" s="14" t="s">
        <v>5963</v>
      </c>
      <c r="C2106">
        <v>9.6040542319999993</v>
      </c>
      <c r="D2106">
        <v>0.77839740899999998</v>
      </c>
      <c r="E2106">
        <v>0.37381275400000002</v>
      </c>
      <c r="F2106">
        <v>0.35073877799999997</v>
      </c>
      <c r="G2106">
        <v>0.40449765999999998</v>
      </c>
      <c r="H2106">
        <v>0.89963094899999996</v>
      </c>
      <c r="I2106">
        <v>1.3664175949999999</v>
      </c>
      <c r="J2106">
        <v>0.62360247599999996</v>
      </c>
      <c r="K2106">
        <v>1.5939792749999999</v>
      </c>
      <c r="L2106">
        <v>2.664173517</v>
      </c>
      <c r="M2106">
        <v>5.3957352219999999</v>
      </c>
      <c r="N2106">
        <v>0.43313795700000002</v>
      </c>
      <c r="O2106">
        <v>4.9290083449999997</v>
      </c>
      <c r="P2106">
        <v>0.45687470699999999</v>
      </c>
      <c r="Q2106">
        <v>3.5426097379999999</v>
      </c>
    </row>
    <row r="2107" spans="1:17">
      <c r="A2107" t="s">
        <v>12081</v>
      </c>
      <c r="B2107" s="14" t="s">
        <v>4183</v>
      </c>
      <c r="C2107">
        <v>22.876565100000001</v>
      </c>
      <c r="D2107">
        <v>4.2729564929999997</v>
      </c>
      <c r="E2107">
        <v>3.0859808270000002</v>
      </c>
      <c r="F2107">
        <v>3.1750044289999999</v>
      </c>
      <c r="G2107">
        <v>2.995040098</v>
      </c>
      <c r="H2107">
        <v>10.39373406</v>
      </c>
      <c r="I2107">
        <v>8.9399676909999997</v>
      </c>
      <c r="J2107">
        <v>7.2975638570000001</v>
      </c>
      <c r="K2107">
        <v>8.2073965910000002</v>
      </c>
      <c r="L2107">
        <v>9.6364885910000009</v>
      </c>
      <c r="M2107">
        <v>6.6012450979999997</v>
      </c>
      <c r="N2107">
        <v>2.654153982</v>
      </c>
      <c r="O2107">
        <v>6.6236073879999999</v>
      </c>
      <c r="P2107">
        <v>3.3424788670000001</v>
      </c>
      <c r="Q2107">
        <v>4.9336746509999996</v>
      </c>
    </row>
    <row r="2108" spans="1:17">
      <c r="A2108" t="s">
        <v>12082</v>
      </c>
      <c r="B2108" s="14" t="s">
        <v>12083</v>
      </c>
      <c r="C2108">
        <v>3.303794656</v>
      </c>
      <c r="D2108">
        <v>4.0777349059999999</v>
      </c>
      <c r="E2108">
        <v>1.1297689449999999</v>
      </c>
      <c r="F2108">
        <v>0.93154397300000003</v>
      </c>
      <c r="G2108">
        <v>0.85575524999999997</v>
      </c>
      <c r="H2108">
        <v>1.4501022750000001</v>
      </c>
      <c r="I2108">
        <v>2.753136252</v>
      </c>
      <c r="J2108">
        <v>2.0642005559999999</v>
      </c>
      <c r="K2108">
        <v>6.8514997910000002</v>
      </c>
      <c r="L2108">
        <v>12.07784034</v>
      </c>
      <c r="M2108">
        <v>1.3589544570000001</v>
      </c>
      <c r="N2108">
        <v>1.163614809</v>
      </c>
      <c r="O2108">
        <v>1.5680917379999999</v>
      </c>
      <c r="P2108">
        <v>2.4783695649999999</v>
      </c>
      <c r="Q2108">
        <v>1.9466870549999999</v>
      </c>
    </row>
    <row r="2109" spans="1:17">
      <c r="A2109" t="s">
        <v>12084</v>
      </c>
      <c r="B2109" s="14" t="s">
        <v>8547</v>
      </c>
      <c r="C2109">
        <v>2.531643415</v>
      </c>
      <c r="D2109">
        <v>1.191793039</v>
      </c>
      <c r="E2109">
        <v>0.80800844100000002</v>
      </c>
      <c r="F2109">
        <v>0.60306057199999996</v>
      </c>
      <c r="G2109">
        <v>0.32787557499999997</v>
      </c>
      <c r="H2109">
        <v>3.6460904909999998</v>
      </c>
      <c r="I2109">
        <v>0.46149314600000002</v>
      </c>
      <c r="J2109">
        <v>0.40117174500000002</v>
      </c>
      <c r="K2109">
        <v>0.86135952800000004</v>
      </c>
      <c r="L2109">
        <v>1.3996834979999999</v>
      </c>
      <c r="M2109">
        <v>2.429803626</v>
      </c>
      <c r="N2109">
        <v>1.0532720259999999</v>
      </c>
      <c r="O2109">
        <v>1.75233751</v>
      </c>
      <c r="P2109">
        <v>0.42730509700000002</v>
      </c>
      <c r="Q2109">
        <v>0.217541657</v>
      </c>
    </row>
    <row r="2110" spans="1:17">
      <c r="A2110" t="s">
        <v>12082</v>
      </c>
      <c r="B2110" s="14" t="s">
        <v>12085</v>
      </c>
      <c r="C2110">
        <v>31.76725631</v>
      </c>
      <c r="D2110">
        <v>14.77877296</v>
      </c>
      <c r="E2110">
        <v>13.1806377</v>
      </c>
      <c r="F2110">
        <v>6.9186289800000003</v>
      </c>
      <c r="G2110">
        <v>8.7769769229999994</v>
      </c>
      <c r="H2110">
        <v>1.2200379720000001</v>
      </c>
      <c r="I2110">
        <v>18.53072478</v>
      </c>
      <c r="J2110">
        <v>35.036180010000002</v>
      </c>
      <c r="K2110">
        <v>34.586897980000003</v>
      </c>
      <c r="L2110">
        <v>36.13029161</v>
      </c>
      <c r="M2110">
        <v>12.19574512</v>
      </c>
      <c r="N2110">
        <v>10.181629579999999</v>
      </c>
      <c r="O2110">
        <v>66.844936250000003</v>
      </c>
      <c r="P2110">
        <v>22.877257520000001</v>
      </c>
      <c r="Q2110">
        <v>19.654052</v>
      </c>
    </row>
    <row r="2111" spans="1:17">
      <c r="A2111" t="s">
        <v>12086</v>
      </c>
      <c r="B2111" s="14" t="s">
        <v>666</v>
      </c>
      <c r="C2111">
        <v>3.420077284</v>
      </c>
      <c r="D2111">
        <v>1.9482727689999999</v>
      </c>
      <c r="E2111">
        <v>1.390444872</v>
      </c>
      <c r="F2111">
        <v>1.130595241</v>
      </c>
      <c r="G2111">
        <v>1.7084732140000001</v>
      </c>
      <c r="H2111">
        <v>3.5652100450000002</v>
      </c>
      <c r="I2111">
        <v>1.9594008009999999</v>
      </c>
      <c r="J2111">
        <v>1.083911235</v>
      </c>
      <c r="K2111">
        <v>2.9368003439999999</v>
      </c>
      <c r="L2111">
        <v>4.6307186329999999</v>
      </c>
      <c r="M2111">
        <v>1.17232096</v>
      </c>
      <c r="N2111">
        <v>0.33125680400000002</v>
      </c>
      <c r="O2111">
        <v>1.2174625290000001</v>
      </c>
      <c r="P2111">
        <v>0.80633141699999999</v>
      </c>
      <c r="Q2111">
        <v>1.7633034919999999</v>
      </c>
    </row>
    <row r="2112" spans="1:17">
      <c r="A2112" t="s">
        <v>12087</v>
      </c>
      <c r="B2112" s="14" t="s">
        <v>6093</v>
      </c>
      <c r="C2112">
        <v>14.50504911</v>
      </c>
      <c r="D2112">
        <v>1.0091525109999999</v>
      </c>
      <c r="E2112">
        <v>1.3391068779999999</v>
      </c>
      <c r="F2112">
        <v>1.2564491310000001</v>
      </c>
      <c r="G2112">
        <v>0.95221919399999999</v>
      </c>
      <c r="H2112">
        <v>1.6113709060000001</v>
      </c>
      <c r="I2112">
        <v>4.3704539569999996</v>
      </c>
      <c r="J2112">
        <v>3.2217177019999998</v>
      </c>
      <c r="K2112">
        <v>2.3384223479999999</v>
      </c>
      <c r="L2112">
        <v>3.1812835380000002</v>
      </c>
      <c r="M2112">
        <v>3.9118427759999999</v>
      </c>
      <c r="N2112">
        <v>1.566404551</v>
      </c>
      <c r="O2112">
        <v>2.5224504240000001</v>
      </c>
      <c r="P2112">
        <v>1.4388212279999999</v>
      </c>
      <c r="Q2112">
        <v>2.2249870189999998</v>
      </c>
    </row>
    <row r="2113" spans="1:17">
      <c r="A2113" t="s">
        <v>12088</v>
      </c>
      <c r="B2113" s="14" t="s">
        <v>7878</v>
      </c>
      <c r="C2113">
        <v>21.966719789999999</v>
      </c>
      <c r="D2113">
        <v>5.1444418819999997</v>
      </c>
      <c r="E2113">
        <v>7.0109774979999999</v>
      </c>
      <c r="F2113">
        <v>3.6735501519999998</v>
      </c>
      <c r="G2113">
        <v>4.6602679519999999</v>
      </c>
      <c r="H2113">
        <v>4.0976959239999999</v>
      </c>
      <c r="I2113">
        <v>14.64434177</v>
      </c>
      <c r="J2113">
        <v>4.5351307319999998</v>
      </c>
      <c r="K2113">
        <v>11.10407629</v>
      </c>
      <c r="L2113">
        <v>10.3107384</v>
      </c>
      <c r="M2113">
        <v>3.6142405759999998</v>
      </c>
      <c r="N2113">
        <v>8.9746886880000005</v>
      </c>
      <c r="O2113">
        <v>11.81629412</v>
      </c>
      <c r="P2113">
        <v>14.12444661</v>
      </c>
      <c r="Q2113">
        <v>7.7660387829999999</v>
      </c>
    </row>
    <row r="2114" spans="1:17">
      <c r="A2114" t="s">
        <v>12089</v>
      </c>
      <c r="B2114" s="14" t="s">
        <v>2215</v>
      </c>
      <c r="C2114">
        <v>15.954043220000001</v>
      </c>
      <c r="D2114">
        <v>1.9699682279999999</v>
      </c>
      <c r="E2114">
        <v>1.001695075</v>
      </c>
      <c r="F2114">
        <v>0.46281202399999999</v>
      </c>
      <c r="G2114">
        <v>0.94843045400000003</v>
      </c>
      <c r="H2114">
        <v>0.30133933400000001</v>
      </c>
      <c r="I2114">
        <v>12.586575249999999</v>
      </c>
      <c r="J2114">
        <v>4.7412707479999998</v>
      </c>
      <c r="K2114">
        <v>7.118899205</v>
      </c>
      <c r="L2114">
        <v>7.7670847140000001</v>
      </c>
      <c r="M2114">
        <v>9.5387873519999999</v>
      </c>
      <c r="N2114">
        <v>4.3202608099999997</v>
      </c>
      <c r="O2114">
        <v>7.2412933840000004</v>
      </c>
      <c r="P2114">
        <v>1.216425847</v>
      </c>
      <c r="Q2114">
        <v>1.4383374900000001</v>
      </c>
    </row>
    <row r="2115" spans="1:17">
      <c r="A2115" t="s">
        <v>12089</v>
      </c>
      <c r="B2115" s="14" t="s">
        <v>12090</v>
      </c>
      <c r="C2115">
        <v>9.6040542319999993</v>
      </c>
      <c r="D2115">
        <v>0.95742881300000005</v>
      </c>
      <c r="E2115">
        <v>0.81740388799999997</v>
      </c>
      <c r="F2115">
        <v>0.19609486200000001</v>
      </c>
      <c r="G2115">
        <v>0.33168808100000002</v>
      </c>
      <c r="H2115">
        <v>0.18442434499999999</v>
      </c>
      <c r="I2115">
        <v>5.6023121409999996</v>
      </c>
      <c r="J2115">
        <v>1.5827624760000001</v>
      </c>
      <c r="K2115">
        <v>2.6141260100000001</v>
      </c>
      <c r="L2115">
        <v>6.9786545169999998</v>
      </c>
      <c r="M2115">
        <v>16.591885810000001</v>
      </c>
      <c r="N2115">
        <v>2.3086253120000002</v>
      </c>
      <c r="O2115">
        <v>9.5726530489999995</v>
      </c>
      <c r="P2115">
        <v>0.79250189599999998</v>
      </c>
      <c r="Q2115">
        <v>2.3107477150000002</v>
      </c>
    </row>
    <row r="2116" spans="1:17">
      <c r="A2116" t="s">
        <v>12091</v>
      </c>
      <c r="B2116" s="14" t="s">
        <v>3808</v>
      </c>
      <c r="C2116">
        <v>16.13725483</v>
      </c>
      <c r="D2116">
        <v>5.5940126499999998</v>
      </c>
      <c r="E2116">
        <v>9.4224819219999993</v>
      </c>
      <c r="F2116">
        <v>6.7795243889999997</v>
      </c>
      <c r="G2116">
        <v>7.1377742199999998</v>
      </c>
      <c r="H2116">
        <v>21.578342630000002</v>
      </c>
      <c r="I2116">
        <v>9.9293218890000006</v>
      </c>
      <c r="J2116">
        <v>10.13347952</v>
      </c>
      <c r="K2116">
        <v>11.18772177</v>
      </c>
      <c r="L2116">
        <v>15.51486118</v>
      </c>
      <c r="M2116">
        <v>8.9532570010000008</v>
      </c>
      <c r="N2116">
        <v>4.4345537119999996</v>
      </c>
      <c r="O2116">
        <v>30.993374920000001</v>
      </c>
      <c r="P2116">
        <v>2.98414614</v>
      </c>
      <c r="Q2116">
        <v>8.9925502240000004</v>
      </c>
    </row>
    <row r="2117" spans="1:17">
      <c r="A2117" t="e">
        <v>#N/A</v>
      </c>
      <c r="B2117" s="14" t="s">
        <v>12092</v>
      </c>
      <c r="C2117">
        <v>0</v>
      </c>
      <c r="D2117">
        <v>1.143595527</v>
      </c>
      <c r="E2117">
        <v>0.82378985599999999</v>
      </c>
      <c r="F2117">
        <v>0.70267325599999997</v>
      </c>
      <c r="G2117">
        <v>0.89141171900000005</v>
      </c>
      <c r="H2117">
        <v>0</v>
      </c>
      <c r="I2117">
        <v>0</v>
      </c>
      <c r="J2117">
        <v>4.5808798580000003</v>
      </c>
      <c r="K2117">
        <v>33.956407650000003</v>
      </c>
      <c r="L2117">
        <v>22.83233706</v>
      </c>
      <c r="M2117">
        <v>0</v>
      </c>
      <c r="N2117">
        <v>0</v>
      </c>
      <c r="O2117">
        <v>0</v>
      </c>
      <c r="P2117">
        <v>0.38724524500000002</v>
      </c>
      <c r="Q2117">
        <v>1.774324139</v>
      </c>
    </row>
    <row r="2118" spans="1:17">
      <c r="A2118" t="s">
        <v>12093</v>
      </c>
      <c r="B2118" s="14" t="s">
        <v>9481</v>
      </c>
      <c r="C2118">
        <v>10.371172619999999</v>
      </c>
      <c r="D2118">
        <v>1.404065662</v>
      </c>
      <c r="E2118">
        <v>1.0880424099999999</v>
      </c>
      <c r="F2118">
        <v>0.82350266500000002</v>
      </c>
      <c r="G2118">
        <v>0.84570626999999998</v>
      </c>
      <c r="H2118">
        <v>0.66385044900000001</v>
      </c>
      <c r="I2118">
        <v>2.940871912</v>
      </c>
      <c r="J2118">
        <v>3.0677674669999999</v>
      </c>
      <c r="K2118">
        <v>1.8950210059999999</v>
      </c>
      <c r="L2118">
        <v>2.7304603589999998</v>
      </c>
      <c r="M2118">
        <v>1.9354949530000001</v>
      </c>
      <c r="N2118">
        <v>0.92334275899999996</v>
      </c>
      <c r="O2118">
        <v>9.2524887430000007</v>
      </c>
      <c r="P2118">
        <v>1.880172237</v>
      </c>
      <c r="Q2118">
        <v>1.8813900880000001</v>
      </c>
    </row>
    <row r="2119" spans="1:17">
      <c r="A2119" t="s">
        <v>12094</v>
      </c>
      <c r="B2119" s="14" t="s">
        <v>4432</v>
      </c>
      <c r="C2119">
        <v>5.3186088209999998</v>
      </c>
      <c r="D2119">
        <v>2.1485734139999999</v>
      </c>
      <c r="E2119">
        <v>1.181597571</v>
      </c>
      <c r="F2119">
        <v>2.4061235729999999</v>
      </c>
      <c r="G2119">
        <v>0.72933686099999995</v>
      </c>
      <c r="H2119">
        <v>2.4631827240000002</v>
      </c>
      <c r="I2119">
        <v>0.68437335799999999</v>
      </c>
      <c r="J2119">
        <v>3.510024826</v>
      </c>
      <c r="K2119">
        <v>1.703142704</v>
      </c>
      <c r="L2119">
        <v>2.0756670060000002</v>
      </c>
      <c r="M2119">
        <v>1.501370138</v>
      </c>
      <c r="N2119">
        <v>1.7933552100000001</v>
      </c>
      <c r="O2119">
        <v>0.86621229200000005</v>
      </c>
      <c r="P2119">
        <v>4.1540853499999999</v>
      </c>
      <c r="Q2119">
        <v>1.613021944</v>
      </c>
    </row>
    <row r="2120" spans="1:17">
      <c r="A2120" t="s">
        <v>12095</v>
      </c>
      <c r="B2120" s="14" t="s">
        <v>3434</v>
      </c>
      <c r="C2120">
        <v>49.648146109999999</v>
      </c>
      <c r="D2120">
        <v>15.04066164</v>
      </c>
      <c r="E2120">
        <v>7.2603625940000001</v>
      </c>
      <c r="F2120">
        <v>9.981900456</v>
      </c>
      <c r="G2120">
        <v>13.14775483</v>
      </c>
      <c r="H2120">
        <v>21.830076200000001</v>
      </c>
      <c r="I2120">
        <v>13.303706399999999</v>
      </c>
      <c r="J2120">
        <v>8.428952378</v>
      </c>
      <c r="K2120">
        <v>16.31515207</v>
      </c>
      <c r="L2120">
        <v>21.394057790000002</v>
      </c>
      <c r="M2120">
        <v>24.246426159999999</v>
      </c>
      <c r="N2120">
        <v>4.6280134459999998</v>
      </c>
      <c r="O2120">
        <v>25.452069590000001</v>
      </c>
      <c r="P2120">
        <v>8.4753079850000006</v>
      </c>
      <c r="Q2120">
        <v>26.773149279999998</v>
      </c>
    </row>
    <row r="2121" spans="1:17">
      <c r="A2121" t="s">
        <v>12095</v>
      </c>
      <c r="B2121" s="14" t="s">
        <v>12096</v>
      </c>
      <c r="C2121">
        <v>3904.69551</v>
      </c>
      <c r="D2121">
        <v>140.82929179999999</v>
      </c>
      <c r="E2121">
        <v>98.237711669999996</v>
      </c>
      <c r="F2121">
        <v>89.373721970000005</v>
      </c>
      <c r="G2121">
        <v>121.3922475</v>
      </c>
      <c r="H2121">
        <v>335.92169100000001</v>
      </c>
      <c r="I2121">
        <v>812.02052389999994</v>
      </c>
      <c r="J2121">
        <v>41.764683130000002</v>
      </c>
      <c r="K2121">
        <v>462.04921999999999</v>
      </c>
      <c r="L2121">
        <v>762.29953590000002</v>
      </c>
      <c r="M2121">
        <v>2240.1117239999999</v>
      </c>
      <c r="N2121">
        <v>48.334140429999998</v>
      </c>
      <c r="O2121">
        <v>1572.49649</v>
      </c>
      <c r="P2121">
        <v>93.286944300000002</v>
      </c>
      <c r="Q2121">
        <v>1052.6327470000001</v>
      </c>
    </row>
    <row r="2122" spans="1:17">
      <c r="A2122" t="s">
        <v>12097</v>
      </c>
      <c r="B2122" s="14" t="s">
        <v>12098</v>
      </c>
      <c r="C2122">
        <v>22.002730799999998</v>
      </c>
      <c r="D2122">
        <v>1.874746765</v>
      </c>
      <c r="E2122">
        <v>1.800633565</v>
      </c>
      <c r="F2122">
        <v>0</v>
      </c>
      <c r="G2122">
        <v>0.58453227500000005</v>
      </c>
      <c r="H2122">
        <v>0.65002023099999995</v>
      </c>
      <c r="I2122">
        <v>0</v>
      </c>
      <c r="J2122">
        <v>1.2873667049999999</v>
      </c>
      <c r="K2122">
        <v>3.8390511759999999</v>
      </c>
      <c r="L2122">
        <v>9.6248727659999993</v>
      </c>
      <c r="M2122">
        <v>3.2488665289999998</v>
      </c>
      <c r="N2122">
        <v>3.7555191080000001</v>
      </c>
      <c r="O2122">
        <v>13.12098619</v>
      </c>
      <c r="P2122">
        <v>2.0314504630000001</v>
      </c>
      <c r="Q2122">
        <v>2.326982477</v>
      </c>
    </row>
    <row r="2123" spans="1:17">
      <c r="A2123" t="s">
        <v>12097</v>
      </c>
      <c r="B2123" s="14" t="s">
        <v>6044</v>
      </c>
      <c r="C2123">
        <v>19.136329289999999</v>
      </c>
      <c r="D2123">
        <v>3.282067879</v>
      </c>
      <c r="E2123">
        <v>3.2836665909999998</v>
      </c>
      <c r="F2123">
        <v>2.4367742200000002</v>
      </c>
      <c r="G2123">
        <v>4.0506601270000004</v>
      </c>
      <c r="H2123">
        <v>5.6898631880000003</v>
      </c>
      <c r="I2123">
        <v>3.600888222</v>
      </c>
      <c r="J2123">
        <v>3.2084744679999999</v>
      </c>
      <c r="K2123">
        <v>6.440883468</v>
      </c>
      <c r="L2123">
        <v>10.53125092</v>
      </c>
      <c r="M2123">
        <v>2.3698757339999998</v>
      </c>
      <c r="N2123">
        <v>2.206780701</v>
      </c>
      <c r="O2123">
        <v>4.7855315860000003</v>
      </c>
      <c r="P2123">
        <v>2.685826509</v>
      </c>
      <c r="Q2123">
        <v>5.0922307120000001</v>
      </c>
    </row>
    <row r="2124" spans="1:17">
      <c r="A2124" t="s">
        <v>12099</v>
      </c>
      <c r="B2124" s="14" t="s">
        <v>12100</v>
      </c>
      <c r="C2124">
        <v>18.651196479999999</v>
      </c>
      <c r="D2124">
        <v>62.233021129999997</v>
      </c>
      <c r="E2124">
        <v>58.0335112</v>
      </c>
      <c r="F2124">
        <v>85.817424000000003</v>
      </c>
      <c r="G2124">
        <v>38.250931629999997</v>
      </c>
      <c r="H2124">
        <v>50.141621919999999</v>
      </c>
      <c r="I2124">
        <v>59.939429670000003</v>
      </c>
      <c r="J2124">
        <v>176.35356669999999</v>
      </c>
      <c r="K2124">
        <v>35.620230169999999</v>
      </c>
      <c r="L2124">
        <v>14.91299246</v>
      </c>
      <c r="M2124">
        <v>8.3979622129999996</v>
      </c>
      <c r="N2124">
        <v>57.550192289999998</v>
      </c>
      <c r="O2124">
        <v>15.045578649999999</v>
      </c>
      <c r="P2124">
        <v>129.27319360000001</v>
      </c>
      <c r="Q2124">
        <v>59.121054100000002</v>
      </c>
    </row>
    <row r="2125" spans="1:17">
      <c r="A2125" t="s">
        <v>12101</v>
      </c>
      <c r="B2125" s="14" t="s">
        <v>12102</v>
      </c>
      <c r="C2125">
        <v>1.451579374</v>
      </c>
      <c r="D2125">
        <v>6.7530421250000003</v>
      </c>
      <c r="E2125">
        <v>4.2468369849999998</v>
      </c>
      <c r="F2125">
        <v>3.0626180569999999</v>
      </c>
      <c r="G2125">
        <v>6.2665147189999999</v>
      </c>
      <c r="H2125">
        <v>4.459892762</v>
      </c>
      <c r="I2125">
        <v>2.1168666260000002</v>
      </c>
      <c r="J2125">
        <v>6.6246216369999997</v>
      </c>
      <c r="K2125">
        <v>9.5483747359999995</v>
      </c>
      <c r="L2125">
        <v>5.0445535059999997</v>
      </c>
      <c r="M2125">
        <v>1.3931870529999999</v>
      </c>
      <c r="N2125">
        <v>1.5209815719999999</v>
      </c>
      <c r="O2125">
        <v>1.607592584</v>
      </c>
      <c r="P2125">
        <v>2.722286429</v>
      </c>
      <c r="Q2125">
        <v>2.4946560820000001</v>
      </c>
    </row>
    <row r="2126" spans="1:17">
      <c r="A2126" t="s">
        <v>12103</v>
      </c>
      <c r="B2126" s="14" t="s">
        <v>6001</v>
      </c>
      <c r="C2126">
        <v>15.014545549999999</v>
      </c>
      <c r="D2126">
        <v>4.6106083140000003</v>
      </c>
      <c r="E2126">
        <v>3.147284499</v>
      </c>
      <c r="F2126">
        <v>3.440013059</v>
      </c>
      <c r="G2126">
        <v>2.0793189120000002</v>
      </c>
      <c r="H2126">
        <v>1.769889499</v>
      </c>
      <c r="I2126">
        <v>5.6365955489999999</v>
      </c>
      <c r="J2126">
        <v>8.5935666570000002</v>
      </c>
      <c r="K2126">
        <v>18.410862269999999</v>
      </c>
      <c r="L2126">
        <v>10.89602427</v>
      </c>
      <c r="M2126">
        <v>1.9975032509999999</v>
      </c>
      <c r="N2126">
        <v>4.379786663</v>
      </c>
      <c r="O2126">
        <v>4.4451844610000002</v>
      </c>
      <c r="P2126">
        <v>7.1817404600000003</v>
      </c>
      <c r="Q2126">
        <v>7.3578884369999997</v>
      </c>
    </row>
    <row r="2127" spans="1:17">
      <c r="A2127" t="s">
        <v>12104</v>
      </c>
      <c r="B2127" s="14" t="s">
        <v>12105</v>
      </c>
      <c r="C2127">
        <v>1.047272186</v>
      </c>
      <c r="D2127">
        <v>2.9387408289999999</v>
      </c>
      <c r="E2127">
        <v>2.5625922820000002</v>
      </c>
      <c r="F2127">
        <v>1.61561391</v>
      </c>
      <c r="G2127">
        <v>1.507035873</v>
      </c>
      <c r="H2127">
        <v>4.0221032040000004</v>
      </c>
      <c r="I2127">
        <v>6.6181159909999998</v>
      </c>
      <c r="J2127">
        <v>2.7437705700000001</v>
      </c>
      <c r="K2127">
        <v>3.80075802</v>
      </c>
      <c r="L2127">
        <v>6.3966938750000004</v>
      </c>
      <c r="M2127">
        <v>0</v>
      </c>
      <c r="N2127">
        <v>1.506158222</v>
      </c>
      <c r="O2127">
        <v>6.1857662229999999</v>
      </c>
      <c r="P2127">
        <v>3.7186018409999999</v>
      </c>
      <c r="Q2127">
        <v>6.7193340160000004</v>
      </c>
    </row>
    <row r="2128" spans="1:17">
      <c r="A2128" t="s">
        <v>12078</v>
      </c>
      <c r="B2128" s="14" t="s">
        <v>12106</v>
      </c>
      <c r="C2128">
        <v>2.5335848589999999</v>
      </c>
      <c r="D2128">
        <v>10.102929809999999</v>
      </c>
      <c r="E2128">
        <v>11.859878500000001</v>
      </c>
      <c r="F2128">
        <v>23.79605136</v>
      </c>
      <c r="G2128">
        <v>9.1875563650000007</v>
      </c>
      <c r="H2128">
        <v>17.514655550000001</v>
      </c>
      <c r="I2128">
        <v>3.694776412</v>
      </c>
      <c r="J2128">
        <v>0.64236702599999995</v>
      </c>
      <c r="K2128">
        <v>2.2987202130000002</v>
      </c>
      <c r="L2128">
        <v>3.20173</v>
      </c>
      <c r="M2128">
        <v>0</v>
      </c>
      <c r="N2128">
        <v>5.309438739</v>
      </c>
      <c r="O2128">
        <v>2.8058901230000002</v>
      </c>
      <c r="P2128">
        <v>1.9005901569999999</v>
      </c>
      <c r="Q2128">
        <v>55.733371720000001</v>
      </c>
    </row>
    <row r="2129" spans="1:17">
      <c r="A2129" t="s">
        <v>12107</v>
      </c>
      <c r="B2129" s="14" t="s">
        <v>4184</v>
      </c>
      <c r="C2129">
        <v>47.842253470000003</v>
      </c>
      <c r="D2129">
        <v>16.78827909</v>
      </c>
      <c r="E2129">
        <v>17.264721600000001</v>
      </c>
      <c r="F2129">
        <v>20.89134202</v>
      </c>
      <c r="G2129">
        <v>15.13499786</v>
      </c>
      <c r="H2129">
        <v>24.84173702</v>
      </c>
      <c r="I2129">
        <v>21.209865709999999</v>
      </c>
      <c r="J2129">
        <v>12.76071921</v>
      </c>
      <c r="K2129">
        <v>26.391608900000001</v>
      </c>
      <c r="L2129">
        <v>31.438674089999999</v>
      </c>
      <c r="M2129">
        <v>16.163035709999999</v>
      </c>
      <c r="N2129">
        <v>10.37978919</v>
      </c>
      <c r="O2129">
        <v>34.333797310000001</v>
      </c>
      <c r="P2129">
        <v>6.144243361</v>
      </c>
      <c r="Q2129">
        <v>38.939754960000002</v>
      </c>
    </row>
    <row r="2130" spans="1:17">
      <c r="A2130" t="s">
        <v>12108</v>
      </c>
      <c r="B2130" s="14" t="s">
        <v>4185</v>
      </c>
      <c r="C2130">
        <v>2.6729730229999999</v>
      </c>
      <c r="D2130">
        <v>6.6781702090000001</v>
      </c>
      <c r="E2130">
        <v>6.4457631309999996</v>
      </c>
      <c r="F2130">
        <v>9.096093926</v>
      </c>
      <c r="G2130">
        <v>4.7439386690000003</v>
      </c>
      <c r="H2130">
        <v>0.85547430599999996</v>
      </c>
      <c r="I2130">
        <v>12.776938060000001</v>
      </c>
      <c r="J2130">
        <v>28.91552458</v>
      </c>
      <c r="K2130">
        <v>19.334129860000001</v>
      </c>
      <c r="L2130">
        <v>7.5063932390000003</v>
      </c>
      <c r="M2130">
        <v>1.995348447</v>
      </c>
      <c r="N2130">
        <v>8.3290928789999992</v>
      </c>
      <c r="O2130">
        <v>6.413895546</v>
      </c>
      <c r="P2130">
        <v>12.36511245</v>
      </c>
      <c r="Q2130">
        <v>5.3082980339999999</v>
      </c>
    </row>
    <row r="2131" spans="1:17">
      <c r="A2131" t="s">
        <v>12109</v>
      </c>
      <c r="B2131" s="14" t="s">
        <v>12110</v>
      </c>
      <c r="C2131">
        <v>5.4338727889999996</v>
      </c>
      <c r="D2131">
        <v>0</v>
      </c>
      <c r="E2131">
        <v>0.57809814500000001</v>
      </c>
      <c r="F2131">
        <v>0.73965605899999998</v>
      </c>
      <c r="G2131">
        <v>0.93832812499999996</v>
      </c>
      <c r="H2131">
        <v>0</v>
      </c>
      <c r="I2131">
        <v>0</v>
      </c>
      <c r="J2131">
        <v>3.44427057</v>
      </c>
      <c r="K2131">
        <v>0</v>
      </c>
      <c r="L2131">
        <v>3.433434144</v>
      </c>
      <c r="M2131">
        <v>0</v>
      </c>
      <c r="N2131">
        <v>0</v>
      </c>
      <c r="O2131">
        <v>0</v>
      </c>
      <c r="P2131">
        <v>0</v>
      </c>
      <c r="Q2131">
        <v>3.7354192390000001</v>
      </c>
    </row>
    <row r="2132" spans="1:17">
      <c r="A2132" t="s">
        <v>12111</v>
      </c>
      <c r="B2132" s="14" t="s">
        <v>6550</v>
      </c>
      <c r="C2132">
        <v>6.2177507969999999</v>
      </c>
      <c r="D2132">
        <v>3.0752148610000001</v>
      </c>
      <c r="E2132">
        <v>4.1843294269999998</v>
      </c>
      <c r="F2132">
        <v>3.1295531560000001</v>
      </c>
      <c r="G2132">
        <v>3.7204578740000001</v>
      </c>
      <c r="H2132">
        <v>5.3867923060000003</v>
      </c>
      <c r="I2132">
        <v>7.8022396860000001</v>
      </c>
      <c r="J2132">
        <v>5.2059619030000004</v>
      </c>
      <c r="K2132">
        <v>4.067028445</v>
      </c>
      <c r="L2132">
        <v>4.2028311519999999</v>
      </c>
      <c r="M2132">
        <v>6.1064129999999999</v>
      </c>
      <c r="N2132">
        <v>3.9927959139999998</v>
      </c>
      <c r="O2132">
        <v>6.2454634149999997</v>
      </c>
      <c r="P2132">
        <v>5.2934363959999997</v>
      </c>
      <c r="Q2132">
        <v>7.8527510899999999</v>
      </c>
    </row>
    <row r="2133" spans="1:17">
      <c r="A2133" t="s">
        <v>12112</v>
      </c>
      <c r="B2133" s="14" t="s">
        <v>5849</v>
      </c>
      <c r="C2133">
        <v>2.9728206259999999</v>
      </c>
      <c r="D2133">
        <v>4.3356471069999998</v>
      </c>
      <c r="E2133">
        <v>3.6107725739999998</v>
      </c>
      <c r="F2133">
        <v>4.9233495060000001</v>
      </c>
      <c r="G2133">
        <v>3.379557326</v>
      </c>
      <c r="H2133">
        <v>4.3766209189999996</v>
      </c>
      <c r="I2133">
        <v>2.5289381440000001</v>
      </c>
      <c r="J2133">
        <v>2.3554099879999999</v>
      </c>
      <c r="K2133">
        <v>1.5733891799999999</v>
      </c>
      <c r="L2133">
        <v>1.5653329030000001</v>
      </c>
      <c r="M2133">
        <v>0.47553895200000001</v>
      </c>
      <c r="N2133">
        <v>3.08441688</v>
      </c>
      <c r="O2133">
        <v>2.1948894550000002</v>
      </c>
      <c r="P2133">
        <v>5.0176948299999999</v>
      </c>
      <c r="Q2133">
        <v>4.9387306559999997</v>
      </c>
    </row>
    <row r="2134" spans="1:17">
      <c r="A2134" t="s">
        <v>12113</v>
      </c>
      <c r="B2134" s="14" t="s">
        <v>5085</v>
      </c>
      <c r="C2134">
        <v>1.9791102169999999</v>
      </c>
      <c r="D2134">
        <v>1.607610325</v>
      </c>
      <c r="E2134">
        <v>1.403688786</v>
      </c>
      <c r="F2134">
        <v>1.6163729840000001</v>
      </c>
      <c r="G2134">
        <v>1.0252658750000001</v>
      </c>
      <c r="H2134">
        <v>0.63340629500000001</v>
      </c>
      <c r="I2134">
        <v>0.48102919700000002</v>
      </c>
      <c r="J2134">
        <v>0.79449308299999999</v>
      </c>
      <c r="K2134">
        <v>1.496371385</v>
      </c>
      <c r="L2134">
        <v>1.0420966250000001</v>
      </c>
      <c r="M2134">
        <v>0</v>
      </c>
      <c r="N2134">
        <v>1.50447402</v>
      </c>
      <c r="O2134">
        <v>0.36530358600000001</v>
      </c>
      <c r="P2134">
        <v>3.7611039719999999</v>
      </c>
      <c r="Q2134">
        <v>2.040756198</v>
      </c>
    </row>
    <row r="2135" spans="1:17">
      <c r="A2135" t="s">
        <v>12114</v>
      </c>
      <c r="B2135" s="14" t="s">
        <v>4182</v>
      </c>
      <c r="C2135">
        <v>5.2877635339999998</v>
      </c>
      <c r="D2135">
        <v>11.714166730000001</v>
      </c>
      <c r="E2135">
        <v>12.038653289999999</v>
      </c>
      <c r="F2135">
        <v>13.99948253</v>
      </c>
      <c r="G2135">
        <v>18.398920489999998</v>
      </c>
      <c r="H2135">
        <v>19.901771780000001</v>
      </c>
      <c r="I2135">
        <v>4.6267494640000004</v>
      </c>
      <c r="J2135">
        <v>8.0439814589999994</v>
      </c>
      <c r="K2135">
        <v>7.076437994</v>
      </c>
      <c r="L2135">
        <v>11.526842930000001</v>
      </c>
      <c r="M2135">
        <v>5.582559388</v>
      </c>
      <c r="N2135">
        <v>11.27670882</v>
      </c>
      <c r="O2135">
        <v>8.7841246500000008</v>
      </c>
      <c r="P2135">
        <v>1.3883312219999999</v>
      </c>
      <c r="Q2135">
        <v>12.540677649999999</v>
      </c>
    </row>
    <row r="2136" spans="1:17">
      <c r="A2136" t="s">
        <v>12115</v>
      </c>
      <c r="B2136" s="14" t="s">
        <v>8025</v>
      </c>
      <c r="C2136">
        <v>2.7313117199999999</v>
      </c>
      <c r="D2136">
        <v>1.6034540450000001</v>
      </c>
      <c r="E2136">
        <v>0.91532206199999999</v>
      </c>
      <c r="F2136">
        <v>0.79933730199999997</v>
      </c>
      <c r="G2136">
        <v>0.58955801500000005</v>
      </c>
      <c r="H2136">
        <v>0.73428211300000001</v>
      </c>
      <c r="I2136">
        <v>0.79662507299999996</v>
      </c>
      <c r="J2136">
        <v>0.45012424899999998</v>
      </c>
      <c r="K2136">
        <v>1.301011787</v>
      </c>
      <c r="L2136">
        <v>1.8983802540000001</v>
      </c>
      <c r="M2136">
        <v>1.835007947</v>
      </c>
      <c r="N2136">
        <v>1.0100823000000001</v>
      </c>
      <c r="O2136">
        <v>3.1761117369999998</v>
      </c>
      <c r="P2136">
        <v>0.758099156</v>
      </c>
      <c r="Q2136">
        <v>1.314314177</v>
      </c>
    </row>
    <row r="2137" spans="1:17">
      <c r="A2137" t="s">
        <v>12115</v>
      </c>
      <c r="B2137" s="14" t="s">
        <v>12116</v>
      </c>
      <c r="C2137">
        <v>6.7332771520000003</v>
      </c>
      <c r="D2137">
        <v>2.9832926780000002</v>
      </c>
      <c r="E2137">
        <v>2.1490170160000002</v>
      </c>
      <c r="F2137">
        <v>1.222040445</v>
      </c>
      <c r="G2137">
        <v>2.7129921879999999</v>
      </c>
      <c r="H2137">
        <v>1.7239667000000001</v>
      </c>
      <c r="I2137">
        <v>0</v>
      </c>
      <c r="J2137">
        <v>1.991686895</v>
      </c>
      <c r="K2137">
        <v>0</v>
      </c>
      <c r="L2137">
        <v>1.418157581</v>
      </c>
      <c r="M2137">
        <v>0</v>
      </c>
      <c r="N2137">
        <v>5.5334943379999997</v>
      </c>
      <c r="O2137">
        <v>0</v>
      </c>
      <c r="P2137">
        <v>0.33673499499999998</v>
      </c>
      <c r="Q2137">
        <v>1.5428905550000001</v>
      </c>
    </row>
    <row r="2138" spans="1:17">
      <c r="A2138" t="s">
        <v>12117</v>
      </c>
      <c r="B2138" s="14" t="s">
        <v>505</v>
      </c>
      <c r="C2138">
        <v>4.8840591169999996</v>
      </c>
      <c r="D2138">
        <v>1.1821662040000001</v>
      </c>
      <c r="E2138">
        <v>1.0584538960000001</v>
      </c>
      <c r="F2138">
        <v>1.132648962</v>
      </c>
      <c r="G2138">
        <v>1.077659371</v>
      </c>
      <c r="H2138">
        <v>1.702067867</v>
      </c>
      <c r="I2138">
        <v>2.1103760149999999</v>
      </c>
      <c r="J2138">
        <v>1.5708166960000001</v>
      </c>
      <c r="K2138">
        <v>2.092560352</v>
      </c>
      <c r="L2138">
        <v>2.5716918030000002</v>
      </c>
      <c r="M2138">
        <v>2.6042162719999999</v>
      </c>
      <c r="N2138">
        <v>0.92539997299999999</v>
      </c>
      <c r="O2138">
        <v>2.7044946200000002</v>
      </c>
      <c r="P2138">
        <v>2.021884939</v>
      </c>
      <c r="Q2138">
        <v>2.6113574709999998</v>
      </c>
    </row>
    <row r="2139" spans="1:17">
      <c r="A2139" t="s">
        <v>12118</v>
      </c>
      <c r="B2139" s="14" t="s">
        <v>12119</v>
      </c>
      <c r="C2139">
        <v>7.5429101730000001</v>
      </c>
      <c r="D2139">
        <v>0.41775179099999998</v>
      </c>
      <c r="E2139">
        <v>1.404329739</v>
      </c>
      <c r="F2139">
        <v>0</v>
      </c>
      <c r="G2139">
        <v>0.65125970300000002</v>
      </c>
      <c r="H2139">
        <v>0</v>
      </c>
      <c r="I2139">
        <v>13.749967010000001</v>
      </c>
      <c r="J2139">
        <v>5.4982511010000001</v>
      </c>
      <c r="K2139">
        <v>5.1327588329999996</v>
      </c>
      <c r="L2139">
        <v>7.1490683559999999</v>
      </c>
      <c r="M2139">
        <v>21.718450220000001</v>
      </c>
      <c r="N2139">
        <v>2.5570302599999999</v>
      </c>
      <c r="O2139">
        <v>6.2652067139999996</v>
      </c>
      <c r="P2139">
        <v>0.28291889999999997</v>
      </c>
      <c r="Q2139">
        <v>1.296309873</v>
      </c>
    </row>
    <row r="2140" spans="1:17">
      <c r="A2140" t="s">
        <v>12120</v>
      </c>
      <c r="B2140" s="14" t="s">
        <v>8429</v>
      </c>
      <c r="C2140">
        <v>8.0056892570000002</v>
      </c>
      <c r="D2140">
        <v>1.2263759000000001</v>
      </c>
      <c r="E2140">
        <v>1.0782263599999999</v>
      </c>
      <c r="F2140">
        <v>0.76512988000000004</v>
      </c>
      <c r="G2140">
        <v>0.91181730800000005</v>
      </c>
      <c r="H2140">
        <v>0.392505514</v>
      </c>
      <c r="I2140">
        <v>0.99360454600000003</v>
      </c>
      <c r="J2140">
        <v>3.1202292759999999</v>
      </c>
      <c r="K2140">
        <v>3.747686667</v>
      </c>
      <c r="L2140">
        <v>5.9194698800000003</v>
      </c>
      <c r="M2140">
        <v>3.923564115</v>
      </c>
      <c r="N2140">
        <v>1.6482943329999999</v>
      </c>
      <c r="O2140">
        <v>5.3762683310000003</v>
      </c>
      <c r="P2140">
        <v>0.945552422</v>
      </c>
      <c r="Q2140">
        <v>4.2153462729999998</v>
      </c>
    </row>
    <row r="2141" spans="1:17">
      <c r="A2141" t="s">
        <v>12121</v>
      </c>
      <c r="B2141" s="14" t="s">
        <v>12122</v>
      </c>
      <c r="C2141">
        <v>0</v>
      </c>
      <c r="D2141">
        <v>5.6590294099999996</v>
      </c>
      <c r="E2141">
        <v>1.8117715050000001</v>
      </c>
      <c r="F2141">
        <v>2.0283351710000002</v>
      </c>
      <c r="G2141">
        <v>5.51388692</v>
      </c>
      <c r="H2141">
        <v>4.0877560920000002</v>
      </c>
      <c r="I2141">
        <v>0</v>
      </c>
      <c r="J2141">
        <v>4.3177659930000001</v>
      </c>
      <c r="K2141">
        <v>15.45119154</v>
      </c>
      <c r="L2141">
        <v>4.0351700250000002</v>
      </c>
      <c r="M2141">
        <v>0</v>
      </c>
      <c r="N2141">
        <v>1.5744788009999999</v>
      </c>
      <c r="O2141">
        <v>2.3575262380000002</v>
      </c>
      <c r="P2141">
        <v>1.2775100850000001</v>
      </c>
      <c r="Q2141">
        <v>1.4633601140000001</v>
      </c>
    </row>
    <row r="2142" spans="1:17">
      <c r="A2142" t="s">
        <v>12123</v>
      </c>
      <c r="B2142" s="14" t="s">
        <v>8591</v>
      </c>
      <c r="C2142">
        <v>289.44727540000002</v>
      </c>
      <c r="D2142">
        <v>17.192401419999999</v>
      </c>
      <c r="E2142">
        <v>13.148422569999999</v>
      </c>
      <c r="F2142">
        <v>21.990076940000002</v>
      </c>
      <c r="G2142">
        <v>14.62483933</v>
      </c>
      <c r="H2142">
        <v>25.908630089999999</v>
      </c>
      <c r="I2142">
        <v>49.713162169999997</v>
      </c>
      <c r="J2142">
        <v>13.08328137</v>
      </c>
      <c r="K2142">
        <v>37.146251739999997</v>
      </c>
      <c r="L2142">
        <v>58.583018750000001</v>
      </c>
      <c r="M2142">
        <v>157.47805439999999</v>
      </c>
      <c r="N2142">
        <v>10.043863180000001</v>
      </c>
      <c r="O2142">
        <v>206.77834300000001</v>
      </c>
      <c r="P2142">
        <v>7.952739287</v>
      </c>
      <c r="Q2142">
        <v>48.37041782</v>
      </c>
    </row>
    <row r="2143" spans="1:17">
      <c r="A2143" t="e">
        <v>#N/A</v>
      </c>
      <c r="B2143" s="14" t="s">
        <v>12124</v>
      </c>
      <c r="C2143">
        <v>0</v>
      </c>
      <c r="D2143">
        <v>0</v>
      </c>
      <c r="E2143">
        <v>0</v>
      </c>
      <c r="F2143">
        <v>0.47638864800000003</v>
      </c>
      <c r="G2143">
        <v>0.60434692800000001</v>
      </c>
      <c r="H2143">
        <v>0</v>
      </c>
      <c r="I2143">
        <v>0</v>
      </c>
      <c r="J2143">
        <v>0.221834376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</row>
    <row r="2144" spans="1:17">
      <c r="A2144" t="s">
        <v>12125</v>
      </c>
      <c r="B2144" s="14" t="s">
        <v>3245</v>
      </c>
      <c r="C2144">
        <v>10.92765597</v>
      </c>
      <c r="D2144">
        <v>36.665664730000003</v>
      </c>
      <c r="E2144">
        <v>24.946815189999999</v>
      </c>
      <c r="F2144">
        <v>63.930095989999998</v>
      </c>
      <c r="G2144">
        <v>24.68827164</v>
      </c>
      <c r="H2144">
        <v>14.601446729999999</v>
      </c>
      <c r="I2144">
        <v>5.3120048969999996</v>
      </c>
      <c r="J2144">
        <v>8.8890281689999995</v>
      </c>
      <c r="K2144">
        <v>17.350648929999998</v>
      </c>
      <c r="L2144">
        <v>9.3501459059999998</v>
      </c>
      <c r="M2144">
        <v>7.4290509159999996</v>
      </c>
      <c r="N2144">
        <v>30.758175359999999</v>
      </c>
      <c r="O2144">
        <v>5.5468147639999996</v>
      </c>
      <c r="P2144">
        <v>60.558837359999998</v>
      </c>
      <c r="Q2144">
        <v>50.236652569999997</v>
      </c>
    </row>
    <row r="2145" spans="1:17">
      <c r="A2145" t="s">
        <v>12126</v>
      </c>
      <c r="B2145" s="14" t="s">
        <v>12127</v>
      </c>
      <c r="C2145">
        <v>1362.1597810000001</v>
      </c>
      <c r="D2145">
        <v>111.8182293</v>
      </c>
      <c r="E2145">
        <v>66.251882600000002</v>
      </c>
      <c r="F2145">
        <v>60.139907860000001</v>
      </c>
      <c r="G2145">
        <v>109.12011390000001</v>
      </c>
      <c r="H2145">
        <v>210.46623299999999</v>
      </c>
      <c r="I2145">
        <v>1294.356419</v>
      </c>
      <c r="J2145">
        <v>146.42195570000001</v>
      </c>
      <c r="K2145">
        <v>625.67515449999996</v>
      </c>
      <c r="L2145">
        <v>593.95140760000004</v>
      </c>
      <c r="M2145">
        <v>2755.6576479999999</v>
      </c>
      <c r="N2145">
        <v>166.1383367</v>
      </c>
      <c r="O2145">
        <v>1994.961155</v>
      </c>
      <c r="P2145">
        <v>118.8043823</v>
      </c>
      <c r="Q2145">
        <v>282.99061819999997</v>
      </c>
    </row>
    <row r="2146" spans="1:17">
      <c r="A2146" t="e">
        <v>#N/A</v>
      </c>
      <c r="B2146" s="14" t="s">
        <v>12128</v>
      </c>
      <c r="C2146">
        <v>15.33904662</v>
      </c>
      <c r="D2146">
        <v>0.78417979000000004</v>
      </c>
      <c r="E2146">
        <v>0</v>
      </c>
      <c r="F2146">
        <v>0.48183309000000002</v>
      </c>
      <c r="G2146">
        <v>0</v>
      </c>
      <c r="H2146">
        <v>3.1720987269999998</v>
      </c>
      <c r="I2146">
        <v>1.7207101579999999</v>
      </c>
      <c r="J2146">
        <v>0.29915950099999999</v>
      </c>
      <c r="K2146">
        <v>1.0705468419999999</v>
      </c>
      <c r="L2146">
        <v>4.4732741999999996</v>
      </c>
      <c r="M2146">
        <v>9.0596963779999999</v>
      </c>
      <c r="N2146">
        <v>0.14545185099999999</v>
      </c>
      <c r="O2146">
        <v>9.1472018019999997</v>
      </c>
      <c r="P2146">
        <v>0.53107919199999998</v>
      </c>
      <c r="Q2146">
        <v>1.622239212</v>
      </c>
    </row>
    <row r="2147" spans="1:17">
      <c r="A2147" t="e">
        <v>#N/A</v>
      </c>
      <c r="B2147" s="14" t="s">
        <v>12129</v>
      </c>
      <c r="C2147">
        <v>0</v>
      </c>
      <c r="D2147">
        <v>0.74989870599999997</v>
      </c>
      <c r="E2147">
        <v>1.0803801390000001</v>
      </c>
      <c r="F2147">
        <v>0.46076934800000002</v>
      </c>
      <c r="G2147">
        <v>0</v>
      </c>
      <c r="H2147">
        <v>0</v>
      </c>
      <c r="I2147">
        <v>0</v>
      </c>
      <c r="J2147">
        <v>0.42912223500000002</v>
      </c>
      <c r="K2147">
        <v>0</v>
      </c>
      <c r="L2147">
        <v>0</v>
      </c>
      <c r="M2147">
        <v>0</v>
      </c>
      <c r="N2147">
        <v>0.41727990100000001</v>
      </c>
      <c r="O2147">
        <v>0</v>
      </c>
      <c r="P2147">
        <v>0.50786261600000004</v>
      </c>
      <c r="Q2147">
        <v>0</v>
      </c>
    </row>
    <row r="2148" spans="1:17">
      <c r="A2148" t="s">
        <v>12130</v>
      </c>
      <c r="B2148" s="14" t="s">
        <v>2231</v>
      </c>
      <c r="C2148">
        <v>49.956572420000001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1.5108523979999999</v>
      </c>
      <c r="L2148">
        <v>8.4174514509999998</v>
      </c>
      <c r="M2148">
        <v>0</v>
      </c>
      <c r="N2148">
        <v>0</v>
      </c>
      <c r="O2148">
        <v>0</v>
      </c>
      <c r="P2148">
        <v>0</v>
      </c>
      <c r="Q2148">
        <v>0</v>
      </c>
    </row>
    <row r="2149" spans="1:17">
      <c r="A2149" t="s">
        <v>12131</v>
      </c>
      <c r="B2149" s="14" t="s">
        <v>12132</v>
      </c>
      <c r="C2149">
        <v>31.76725631</v>
      </c>
      <c r="D2149">
        <v>1.407502187</v>
      </c>
      <c r="E2149">
        <v>0.67593013800000001</v>
      </c>
      <c r="F2149">
        <v>1.297242934</v>
      </c>
      <c r="G2149">
        <v>0</v>
      </c>
      <c r="H2149">
        <v>0</v>
      </c>
      <c r="I2149">
        <v>0</v>
      </c>
      <c r="J2149">
        <v>3.2217177019999998</v>
      </c>
      <c r="K2149">
        <v>1.441120749</v>
      </c>
      <c r="L2149">
        <v>8.028953692</v>
      </c>
      <c r="M2149">
        <v>6.0978725620000001</v>
      </c>
      <c r="N2149">
        <v>0</v>
      </c>
      <c r="O2149">
        <v>10.55446362</v>
      </c>
      <c r="P2149">
        <v>0</v>
      </c>
      <c r="Q2149">
        <v>6.5513506660000003</v>
      </c>
    </row>
    <row r="2150" spans="1:17">
      <c r="A2150" t="s">
        <v>12133</v>
      </c>
      <c r="B2150" s="14" t="s">
        <v>12134</v>
      </c>
      <c r="C2150">
        <v>3465.3933080000002</v>
      </c>
      <c r="D2150">
        <v>33.147696420000003</v>
      </c>
      <c r="E2150">
        <v>33.365479000000001</v>
      </c>
      <c r="F2150">
        <v>23.137299089999999</v>
      </c>
      <c r="G2150">
        <v>36.586637500000002</v>
      </c>
      <c r="H2150">
        <v>54.247485480000002</v>
      </c>
      <c r="I2150">
        <v>127.432303</v>
      </c>
      <c r="J2150">
        <v>61.002524319999999</v>
      </c>
      <c r="K2150">
        <v>217.21240280000001</v>
      </c>
      <c r="L2150">
        <v>735.92924089999997</v>
      </c>
      <c r="M2150">
        <v>209.09516640000001</v>
      </c>
      <c r="N2150">
        <v>49.875228960000001</v>
      </c>
      <c r="O2150">
        <v>149.80200049999999</v>
      </c>
      <c r="P2150">
        <v>40.946975420000001</v>
      </c>
      <c r="Q2150">
        <v>74.058746659999997</v>
      </c>
    </row>
    <row r="2151" spans="1:17">
      <c r="A2151" t="s">
        <v>12135</v>
      </c>
      <c r="B2151" s="14" t="s">
        <v>9041</v>
      </c>
      <c r="C2151">
        <v>7.307532417</v>
      </c>
      <c r="D2151">
        <v>2.4501711899999998</v>
      </c>
      <c r="E2151">
        <v>1.4708188090000001</v>
      </c>
      <c r="F2151">
        <v>1.1559999999999999</v>
      </c>
      <c r="G2151">
        <v>1.1254552550000001</v>
      </c>
      <c r="H2151">
        <v>1.1377685529999999</v>
      </c>
      <c r="I2151">
        <v>5.4723685069999997</v>
      </c>
      <c r="J2151">
        <v>4.0059617530000002</v>
      </c>
      <c r="K2151">
        <v>4.3006185920000002</v>
      </c>
      <c r="L2151">
        <v>6.8635842770000002</v>
      </c>
      <c r="M2151">
        <v>1.8955605760000001</v>
      </c>
      <c r="N2151">
        <v>3.2137137849999999</v>
      </c>
      <c r="O2151">
        <v>4.8120143390000001</v>
      </c>
      <c r="P2151">
        <v>2.8446135610000001</v>
      </c>
      <c r="Q2151">
        <v>3.1226747160000001</v>
      </c>
    </row>
    <row r="2152" spans="1:17">
      <c r="A2152" t="s">
        <v>12136</v>
      </c>
      <c r="B2152" s="14" t="s">
        <v>2188</v>
      </c>
      <c r="C2152">
        <v>22.895319860000001</v>
      </c>
      <c r="D2152">
        <v>0.82421299199999998</v>
      </c>
      <c r="E2152">
        <v>1.096102927</v>
      </c>
      <c r="F2152">
        <v>0.66225615199999999</v>
      </c>
      <c r="G2152">
        <v>1.284917793</v>
      </c>
      <c r="H2152">
        <v>0.76939331600000005</v>
      </c>
      <c r="I2152">
        <v>4.590945327</v>
      </c>
      <c r="J2152">
        <v>1.777749633</v>
      </c>
      <c r="K2152">
        <v>7.0108576989999998</v>
      </c>
      <c r="L2152">
        <v>20.976545680000001</v>
      </c>
      <c r="M2152">
        <v>8.2403683270000005</v>
      </c>
      <c r="N2152">
        <v>2.0814835249999999</v>
      </c>
      <c r="O2152">
        <v>19.967904140000002</v>
      </c>
      <c r="P2152">
        <v>1.717511826</v>
      </c>
      <c r="Q2152">
        <v>5.508643202</v>
      </c>
    </row>
    <row r="2153" spans="1:17">
      <c r="A2153" t="s">
        <v>12137</v>
      </c>
      <c r="B2153" s="14" t="s">
        <v>5370</v>
      </c>
      <c r="C2153">
        <v>4.5303188839999997</v>
      </c>
      <c r="D2153">
        <v>1.637480893</v>
      </c>
      <c r="E2153">
        <v>1.8010494159999999</v>
      </c>
      <c r="F2153">
        <v>1.947362372</v>
      </c>
      <c r="G2153">
        <v>1.3175600460000001</v>
      </c>
      <c r="H2153">
        <v>2.7471986670000001</v>
      </c>
      <c r="I2153">
        <v>3.4771856539999999</v>
      </c>
      <c r="J2153">
        <v>3.8388105700000001</v>
      </c>
      <c r="K2153">
        <v>2.5960142830000001</v>
      </c>
      <c r="L2153">
        <v>0.90395263800000003</v>
      </c>
      <c r="M2153">
        <v>1.830770053</v>
      </c>
      <c r="N2153">
        <v>2.3220229130000001</v>
      </c>
      <c r="O2153">
        <v>2.3765824539999998</v>
      </c>
      <c r="P2153">
        <v>2.2537136630000001</v>
      </c>
      <c r="Q2153">
        <v>1.639098511</v>
      </c>
    </row>
    <row r="2154" spans="1:17">
      <c r="A2154" t="s">
        <v>12138</v>
      </c>
      <c r="B2154" s="14" t="s">
        <v>5378</v>
      </c>
      <c r="C2154">
        <v>2.2056969249999998</v>
      </c>
      <c r="D2154">
        <v>3.3828626919999998</v>
      </c>
      <c r="E2154">
        <v>2.9964199640000002</v>
      </c>
      <c r="F2154">
        <v>2.5866690110000001</v>
      </c>
      <c r="G2154">
        <v>2.050906173</v>
      </c>
      <c r="H2154">
        <v>1.107758389</v>
      </c>
      <c r="I2154">
        <v>7.4229485029999998</v>
      </c>
      <c r="J2154">
        <v>10.668465360000001</v>
      </c>
      <c r="K2154">
        <v>8.6976433059999998</v>
      </c>
      <c r="L2154">
        <v>2.8945796480000001</v>
      </c>
      <c r="M2154">
        <v>0.32568752400000001</v>
      </c>
      <c r="N2154">
        <v>4.7059709439999997</v>
      </c>
      <c r="O2154">
        <v>0.75161888300000002</v>
      </c>
      <c r="P2154">
        <v>3.8947262060000001</v>
      </c>
      <c r="Q2154">
        <v>1.866174936</v>
      </c>
    </row>
    <row r="2155" spans="1:17">
      <c r="A2155" t="s">
        <v>12139</v>
      </c>
      <c r="B2155" s="14" t="s">
        <v>6831</v>
      </c>
      <c r="C2155">
        <v>0.31476702099999998</v>
      </c>
      <c r="D2155">
        <v>0.697314345</v>
      </c>
      <c r="E2155">
        <v>1.205546131</v>
      </c>
      <c r="F2155">
        <v>0.72838081399999999</v>
      </c>
      <c r="G2155">
        <v>0.48918935800000002</v>
      </c>
      <c r="H2155">
        <v>0.36266372600000002</v>
      </c>
      <c r="I2155">
        <v>3.2132163770000002</v>
      </c>
      <c r="J2155">
        <v>1.6360285210000001</v>
      </c>
      <c r="K2155">
        <v>0.71396988299999997</v>
      </c>
      <c r="L2155">
        <v>0.79555181399999997</v>
      </c>
      <c r="M2155">
        <v>0.604209934</v>
      </c>
      <c r="N2155">
        <v>1.6684835060000001</v>
      </c>
      <c r="O2155">
        <v>0.34859762999999999</v>
      </c>
      <c r="P2155">
        <v>1.2278507750000001</v>
      </c>
      <c r="Q2155">
        <v>0.86552397000000003</v>
      </c>
    </row>
    <row r="2156" spans="1:17">
      <c r="A2156" t="s">
        <v>12140</v>
      </c>
      <c r="B2156" s="14" t="s">
        <v>5453</v>
      </c>
      <c r="C2156">
        <v>4.350202747</v>
      </c>
      <c r="D2156">
        <v>6.1906474500000002</v>
      </c>
      <c r="E2156">
        <v>6.6126748659999999</v>
      </c>
      <c r="F2156">
        <v>8.1294816950000008</v>
      </c>
      <c r="G2156">
        <v>5.8186060409999998</v>
      </c>
      <c r="H2156">
        <v>5.2670091340000003</v>
      </c>
      <c r="I2156">
        <v>5.9138851160000003</v>
      </c>
      <c r="J2156">
        <v>7.1505049429999996</v>
      </c>
      <c r="K2156">
        <v>8.3621539640000009</v>
      </c>
      <c r="L2156">
        <v>4.6588286910000001</v>
      </c>
      <c r="M2156">
        <v>2.972182127</v>
      </c>
      <c r="N2156">
        <v>3.9174097030000001</v>
      </c>
      <c r="O2156">
        <v>2.7763333449999998</v>
      </c>
      <c r="P2156">
        <v>6.0731337759999997</v>
      </c>
      <c r="Q2156">
        <v>5.9809390709999999</v>
      </c>
    </row>
    <row r="2157" spans="1:17">
      <c r="A2157" t="e">
        <v>#N/A</v>
      </c>
      <c r="B2157" s="14" t="s">
        <v>12141</v>
      </c>
      <c r="C2157">
        <v>4.4089786330000003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3.714462562</v>
      </c>
      <c r="M2157">
        <v>0</v>
      </c>
      <c r="N2157">
        <v>0</v>
      </c>
      <c r="O2157">
        <v>0</v>
      </c>
      <c r="P2157">
        <v>0</v>
      </c>
      <c r="Q2157">
        <v>0</v>
      </c>
    </row>
    <row r="2158" spans="1:17">
      <c r="A2158" t="s">
        <v>12142</v>
      </c>
      <c r="B2158" s="14" t="s">
        <v>12143</v>
      </c>
      <c r="C2158">
        <v>173.299047</v>
      </c>
      <c r="D2158">
        <v>17.43255435</v>
      </c>
      <c r="E2158">
        <v>17.765901960000001</v>
      </c>
      <c r="F2158">
        <v>10.179819090000001</v>
      </c>
      <c r="G2158">
        <v>16.337145679999999</v>
      </c>
      <c r="H2158">
        <v>22.26236561</v>
      </c>
      <c r="I2158">
        <v>52.12187496</v>
      </c>
      <c r="J2158">
        <v>30.87869976</v>
      </c>
      <c r="K2158">
        <v>65.2644284</v>
      </c>
      <c r="L2158">
        <v>83.501118390000002</v>
      </c>
      <c r="M2158">
        <v>81.866710909999995</v>
      </c>
      <c r="N2158">
        <v>36.616842380000001</v>
      </c>
      <c r="O2158">
        <v>150.01410960000001</v>
      </c>
      <c r="P2158">
        <v>24.423205530000001</v>
      </c>
      <c r="Q2158">
        <v>47.900299660000002</v>
      </c>
    </row>
    <row r="2159" spans="1:17">
      <c r="A2159" t="s">
        <v>12144</v>
      </c>
      <c r="B2159" s="14" t="s">
        <v>4980</v>
      </c>
      <c r="C2159">
        <v>72.514390579999997</v>
      </c>
      <c r="D2159">
        <v>6.5554137270000004</v>
      </c>
      <c r="E2159">
        <v>6.6076162729999997</v>
      </c>
      <c r="F2159">
        <v>3.8951336379999999</v>
      </c>
      <c r="G2159">
        <v>8.1420282969999995</v>
      </c>
      <c r="H2159">
        <v>13.3627781</v>
      </c>
      <c r="I2159">
        <v>104.3265214</v>
      </c>
      <c r="J2159">
        <v>12.69661189</v>
      </c>
      <c r="K2159">
        <v>50.745606219999999</v>
      </c>
      <c r="L2159">
        <v>69.44728843</v>
      </c>
      <c r="M2159">
        <v>107.9851606</v>
      </c>
      <c r="N2159">
        <v>7.9368608539999999</v>
      </c>
      <c r="O2159">
        <v>81.748614529999998</v>
      </c>
      <c r="P2159">
        <v>6.5374315300000001</v>
      </c>
      <c r="Q2159">
        <v>56.33129864</v>
      </c>
    </row>
    <row r="2160" spans="1:17">
      <c r="A2160" t="e">
        <v>#N/A</v>
      </c>
      <c r="B2160" s="14" t="s">
        <v>12145</v>
      </c>
      <c r="C2160">
        <v>5.1301159250000001</v>
      </c>
      <c r="D2160">
        <v>44.3232055</v>
      </c>
      <c r="E2160">
        <v>45.572805279999997</v>
      </c>
      <c r="F2160">
        <v>55.864706050000002</v>
      </c>
      <c r="G2160">
        <v>20.8180625</v>
      </c>
      <c r="H2160">
        <v>50.241315239999999</v>
      </c>
      <c r="I2160">
        <v>48.62876533</v>
      </c>
      <c r="J2160">
        <v>22.76213594</v>
      </c>
      <c r="K2160">
        <v>43.054601269999999</v>
      </c>
      <c r="L2160">
        <v>0</v>
      </c>
      <c r="M2160">
        <v>0</v>
      </c>
      <c r="N2160">
        <v>16.1261835</v>
      </c>
      <c r="O2160">
        <v>2.840745901</v>
      </c>
      <c r="P2160">
        <v>1.9241999729999999</v>
      </c>
      <c r="Q2160">
        <v>26.44955238</v>
      </c>
    </row>
    <row r="2161" spans="1:17">
      <c r="A2161" t="s">
        <v>12146</v>
      </c>
      <c r="B2161" s="14" t="s">
        <v>12147</v>
      </c>
      <c r="C2161">
        <v>3.5126134709999999</v>
      </c>
      <c r="D2161">
        <v>0.75132834100000001</v>
      </c>
      <c r="E2161">
        <v>1.3015050180000001</v>
      </c>
      <c r="F2161">
        <v>0.36272325300000002</v>
      </c>
      <c r="G2161">
        <v>1.1712932979999999</v>
      </c>
      <c r="H2161">
        <v>0.95362991500000005</v>
      </c>
      <c r="I2161">
        <v>2.826214073</v>
      </c>
      <c r="J2161">
        <v>3.3473925680000001</v>
      </c>
      <c r="K2161">
        <v>2.6100368459999999</v>
      </c>
      <c r="L2161">
        <v>3.7118751300000001</v>
      </c>
      <c r="M2161">
        <v>2.7900516780000002</v>
      </c>
      <c r="N2161">
        <v>4.0314415410000004</v>
      </c>
      <c r="O2161">
        <v>3.8230715850000001</v>
      </c>
      <c r="P2161">
        <v>1.299335855</v>
      </c>
      <c r="Q2161">
        <v>1.373871748</v>
      </c>
    </row>
    <row r="2162" spans="1:17">
      <c r="A2162" t="s">
        <v>12148</v>
      </c>
      <c r="B2162" s="14" t="s">
        <v>6753</v>
      </c>
      <c r="C2162">
        <v>2.4778459920000002</v>
      </c>
      <c r="D2162">
        <v>1.3265708110000001</v>
      </c>
      <c r="E2162">
        <v>0.50525777800000005</v>
      </c>
      <c r="F2162">
        <v>0.42160395299999998</v>
      </c>
      <c r="G2162">
        <v>0.35656468800000002</v>
      </c>
      <c r="H2162">
        <v>1.030932086</v>
      </c>
      <c r="I2162">
        <v>3.3123670540000001</v>
      </c>
      <c r="J2162">
        <v>1.806175487</v>
      </c>
      <c r="K2162">
        <v>0.936728487</v>
      </c>
      <c r="L2162">
        <v>3.783644427</v>
      </c>
      <c r="M2162">
        <v>0.396361717</v>
      </c>
      <c r="N2162">
        <v>0.71271407099999995</v>
      </c>
      <c r="O2162">
        <v>1.82944036</v>
      </c>
      <c r="P2162">
        <v>0.71253124999999995</v>
      </c>
      <c r="Q2162">
        <v>0.70972965499999996</v>
      </c>
    </row>
    <row r="2163" spans="1:17">
      <c r="A2163" t="s">
        <v>12140</v>
      </c>
      <c r="B2163" s="14" t="s">
        <v>12149</v>
      </c>
      <c r="C2163">
        <v>0</v>
      </c>
      <c r="D2163">
        <v>1.095660385</v>
      </c>
      <c r="E2163">
        <v>1.3154329039999999</v>
      </c>
      <c r="F2163">
        <v>2.6928795430000001</v>
      </c>
      <c r="G2163">
        <v>2.562141467</v>
      </c>
      <c r="H2163">
        <v>0.94973015800000005</v>
      </c>
      <c r="I2163">
        <v>0</v>
      </c>
      <c r="J2163">
        <v>1.2539619799999999</v>
      </c>
      <c r="K2163">
        <v>1.1218305230000001</v>
      </c>
      <c r="L2163">
        <v>1.5625209280000001</v>
      </c>
      <c r="M2163">
        <v>0</v>
      </c>
      <c r="N2163">
        <v>3.9629097170000001</v>
      </c>
      <c r="O2163">
        <v>0</v>
      </c>
      <c r="P2163">
        <v>4.081147487</v>
      </c>
      <c r="Q2163">
        <v>1.699951271</v>
      </c>
    </row>
    <row r="2164" spans="1:17">
      <c r="A2164" t="s">
        <v>12150</v>
      </c>
      <c r="B2164" s="14" t="s">
        <v>4981</v>
      </c>
      <c r="C2164">
        <v>8.7542945949999993</v>
      </c>
      <c r="D2164">
        <v>3.2041754849999999</v>
      </c>
      <c r="E2164">
        <v>2.5105976559999998</v>
      </c>
      <c r="F2164">
        <v>3.0308855640000001</v>
      </c>
      <c r="G2164">
        <v>2.168964919</v>
      </c>
      <c r="H2164">
        <v>1.973425475</v>
      </c>
      <c r="I2164">
        <v>5.2731440320000003</v>
      </c>
      <c r="J2164">
        <v>4.3426379160000002</v>
      </c>
      <c r="K2164">
        <v>10.79180285</v>
      </c>
      <c r="L2164">
        <v>9.860443128</v>
      </c>
      <c r="M2164">
        <v>3.653103378</v>
      </c>
      <c r="N2164">
        <v>3.237476687</v>
      </c>
      <c r="O2164">
        <v>6.5337155730000003</v>
      </c>
      <c r="P2164">
        <v>5.6248710170000003</v>
      </c>
      <c r="Q2164">
        <v>3.7939465449999998</v>
      </c>
    </row>
    <row r="2165" spans="1:17">
      <c r="A2165" t="s">
        <v>12151</v>
      </c>
      <c r="B2165" s="14" t="s">
        <v>2138</v>
      </c>
      <c r="C2165">
        <v>5.967837168</v>
      </c>
      <c r="D2165">
        <v>0.566603894</v>
      </c>
      <c r="E2165">
        <v>0.54420469400000004</v>
      </c>
      <c r="F2165">
        <v>0.649871219</v>
      </c>
      <c r="G2165">
        <v>0.52998880100000001</v>
      </c>
      <c r="H2165">
        <v>0.72033621000000003</v>
      </c>
      <c r="I2165">
        <v>2.9838904469999998</v>
      </c>
      <c r="J2165">
        <v>2.053479233</v>
      </c>
      <c r="K2165">
        <v>3.8675825229999998</v>
      </c>
      <c r="L2165">
        <v>7.2184337999999997</v>
      </c>
      <c r="M2165">
        <v>2.9457105270000001</v>
      </c>
      <c r="N2165">
        <v>1.0089145749999999</v>
      </c>
      <c r="O2165">
        <v>5.6650713059999998</v>
      </c>
      <c r="P2165">
        <v>1.202346919</v>
      </c>
      <c r="Q2165">
        <v>2.227062503</v>
      </c>
    </row>
    <row r="2166" spans="1:17">
      <c r="A2166" t="s">
        <v>12152</v>
      </c>
      <c r="B2166" s="14" t="s">
        <v>5390</v>
      </c>
      <c r="C2166">
        <v>38.306813550000001</v>
      </c>
      <c r="D2166">
        <v>1.1910514839999999</v>
      </c>
      <c r="E2166">
        <v>0.64348109200000003</v>
      </c>
      <c r="F2166">
        <v>0.86905073099999997</v>
      </c>
      <c r="G2166">
        <v>0.69630207499999996</v>
      </c>
      <c r="H2166">
        <v>0.77431213799999998</v>
      </c>
      <c r="I2166">
        <v>2.9401882270000002</v>
      </c>
      <c r="J2166">
        <v>1.8317129729999999</v>
      </c>
      <c r="K2166">
        <v>2.1341251130000001</v>
      </c>
      <c r="L2166">
        <v>19.745738429999999</v>
      </c>
      <c r="M2166">
        <v>10.96525497</v>
      </c>
      <c r="N2166">
        <v>1.035560372</v>
      </c>
      <c r="O2166">
        <v>17.862721180000001</v>
      </c>
      <c r="P2166">
        <v>1.109115753</v>
      </c>
      <c r="Q2166">
        <v>7.3918141500000001</v>
      </c>
    </row>
    <row r="2167" spans="1:17">
      <c r="A2167" t="s">
        <v>12153</v>
      </c>
      <c r="B2167" s="14" t="s">
        <v>5364</v>
      </c>
      <c r="C2167">
        <v>53.192730660000002</v>
      </c>
      <c r="D2167">
        <v>1.16544767</v>
      </c>
      <c r="E2167">
        <v>0.746249834</v>
      </c>
      <c r="F2167">
        <v>0.51718343</v>
      </c>
      <c r="G2167">
        <v>0.50469170200000002</v>
      </c>
      <c r="H2167">
        <v>1.346963366</v>
      </c>
      <c r="I2167">
        <v>57.539670880000003</v>
      </c>
      <c r="J2167">
        <v>1.815493786</v>
      </c>
      <c r="K2167">
        <v>18.164444830000001</v>
      </c>
      <c r="L2167">
        <v>60.387618799999998</v>
      </c>
      <c r="M2167">
        <v>124.5467814</v>
      </c>
      <c r="N2167">
        <v>2.5580173400000001</v>
      </c>
      <c r="O2167">
        <v>92.572530630000003</v>
      </c>
      <c r="P2167">
        <v>0.87698852299999996</v>
      </c>
      <c r="Q2167">
        <v>47.214853230000003</v>
      </c>
    </row>
    <row r="2168" spans="1:17">
      <c r="A2168" t="s">
        <v>12153</v>
      </c>
      <c r="B2168" s="14" t="s">
        <v>12154</v>
      </c>
      <c r="C2168">
        <v>1.538079449</v>
      </c>
      <c r="D2168">
        <v>2.8962568270000002</v>
      </c>
      <c r="E2168">
        <v>4.4999073449999996</v>
      </c>
      <c r="F2168">
        <v>3.3498017409999998</v>
      </c>
      <c r="G2168">
        <v>2.6559753260000001</v>
      </c>
      <c r="H2168">
        <v>14.17697755</v>
      </c>
      <c r="I2168">
        <v>0</v>
      </c>
      <c r="J2168">
        <v>3.4122010110000001</v>
      </c>
      <c r="K2168">
        <v>2.093248016</v>
      </c>
      <c r="L2168">
        <v>1.9436945619999999</v>
      </c>
      <c r="M2168">
        <v>1.4762075100000001</v>
      </c>
      <c r="N2168">
        <v>2.3700255079999999</v>
      </c>
      <c r="O2168">
        <v>4.2584738370000004</v>
      </c>
      <c r="P2168">
        <v>1.961465671</v>
      </c>
      <c r="Q2168">
        <v>3.171976114</v>
      </c>
    </row>
    <row r="2169" spans="1:17">
      <c r="A2169" t="s">
        <v>12155</v>
      </c>
      <c r="B2169" s="14" t="s">
        <v>12156</v>
      </c>
      <c r="C2169">
        <v>15.05802452</v>
      </c>
      <c r="D2169">
        <v>1.9163431630000001</v>
      </c>
      <c r="E2169">
        <v>1.36339671</v>
      </c>
      <c r="F2169">
        <v>1.7008072599999999</v>
      </c>
      <c r="G2169">
        <v>0.77453927499999997</v>
      </c>
      <c r="H2169">
        <v>1.1074045210000001</v>
      </c>
      <c r="I2169">
        <v>3.2705507260000002</v>
      </c>
      <c r="J2169">
        <v>1.0559935840000001</v>
      </c>
      <c r="K2169">
        <v>1.5987608</v>
      </c>
      <c r="L2169">
        <v>2.6316779939999999</v>
      </c>
      <c r="M2169">
        <v>0.614991026</v>
      </c>
      <c r="N2169">
        <v>1.9747148139999999</v>
      </c>
      <c r="O2169">
        <v>1.4192710319999999</v>
      </c>
      <c r="P2169">
        <v>1.874639508</v>
      </c>
      <c r="Q2169">
        <v>1.321451647</v>
      </c>
    </row>
    <row r="2170" spans="1:17">
      <c r="A2170" t="s">
        <v>12155</v>
      </c>
      <c r="B2170" s="14" t="s">
        <v>12157</v>
      </c>
      <c r="C2170">
        <v>8.7012420030000008</v>
      </c>
      <c r="D2170">
        <v>20.758946349999999</v>
      </c>
      <c r="E2170">
        <v>14.66888906</v>
      </c>
      <c r="F2170">
        <v>23.050416040000002</v>
      </c>
      <c r="G2170">
        <v>19.30188098</v>
      </c>
      <c r="H2170">
        <v>31.104047489999999</v>
      </c>
      <c r="I2170">
        <v>15.617466589999999</v>
      </c>
      <c r="J2170">
        <v>16.630746970000001</v>
      </c>
      <c r="K2170">
        <v>22.1656984</v>
      </c>
      <c r="L2170">
        <v>14.379244460000001</v>
      </c>
      <c r="M2170">
        <v>1.284802971</v>
      </c>
      <c r="N2170">
        <v>5.6931316130000003</v>
      </c>
      <c r="O2170">
        <v>5.1888502929999998</v>
      </c>
      <c r="P2170">
        <v>18.276469240000001</v>
      </c>
      <c r="Q2170">
        <v>16.104076460000002</v>
      </c>
    </row>
    <row r="2171" spans="1:17">
      <c r="A2171" t="s">
        <v>12158</v>
      </c>
      <c r="B2171" s="14" t="s">
        <v>5862</v>
      </c>
      <c r="C2171">
        <v>50.083512200000001</v>
      </c>
      <c r="D2171">
        <v>4.7550749540000004</v>
      </c>
      <c r="E2171">
        <v>3.9885967619999998</v>
      </c>
      <c r="F2171">
        <v>5.8044803939999996</v>
      </c>
      <c r="G2171">
        <v>3.5582338880000002</v>
      </c>
      <c r="H2171">
        <v>9.3426331190000003</v>
      </c>
      <c r="I2171">
        <v>7.9298146559999996</v>
      </c>
      <c r="J2171">
        <v>8.4533809079999997</v>
      </c>
      <c r="K2171">
        <v>9.607471662</v>
      </c>
      <c r="L2171">
        <v>7.4141239040000002</v>
      </c>
      <c r="M2171">
        <v>17.03009454</v>
      </c>
      <c r="N2171">
        <v>4.3393639589999999</v>
      </c>
      <c r="O2171">
        <v>23.454363600000001</v>
      </c>
      <c r="P2171">
        <v>6.7412339169999997</v>
      </c>
      <c r="Q2171">
        <v>12.394447209999999</v>
      </c>
    </row>
    <row r="2172" spans="1:17">
      <c r="A2172" t="s">
        <v>12159</v>
      </c>
      <c r="B2172" s="14" t="s">
        <v>2218</v>
      </c>
      <c r="C2172">
        <v>64.982725770000002</v>
      </c>
      <c r="D2172">
        <v>3.6325975549999998</v>
      </c>
      <c r="E2172">
        <v>5.104266559</v>
      </c>
      <c r="F2172">
        <v>3.1413627900000001</v>
      </c>
      <c r="G2172">
        <v>4.0900067099999999</v>
      </c>
      <c r="H2172">
        <v>1.399455321</v>
      </c>
      <c r="I2172">
        <v>26.569789199999999</v>
      </c>
      <c r="J2172">
        <v>9.3927284479999997</v>
      </c>
      <c r="K2172">
        <v>10.74482676</v>
      </c>
      <c r="L2172">
        <v>16.884417320000001</v>
      </c>
      <c r="M2172">
        <v>13.98923705</v>
      </c>
      <c r="N2172">
        <v>5.3154095610000001</v>
      </c>
      <c r="O2172">
        <v>32.284241659999999</v>
      </c>
      <c r="P2172">
        <v>5.4669916870000002</v>
      </c>
      <c r="Q2172">
        <v>16.282033269999999</v>
      </c>
    </row>
    <row r="2173" spans="1:17">
      <c r="A2173" t="e">
        <v>#N/A</v>
      </c>
      <c r="B2173" s="14" t="s">
        <v>12160</v>
      </c>
      <c r="C2173">
        <v>0</v>
      </c>
      <c r="D2173">
        <v>0.408426974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0.23371836000000001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</row>
    <row r="2174" spans="1:17">
      <c r="A2174" t="s">
        <v>9846</v>
      </c>
      <c r="B2174" s="14" t="s">
        <v>12161</v>
      </c>
      <c r="C2174">
        <v>22.39860784</v>
      </c>
      <c r="D2174">
        <v>0.3101276</v>
      </c>
      <c r="E2174">
        <v>0.59573503699999997</v>
      </c>
      <c r="F2174">
        <v>0</v>
      </c>
      <c r="G2174">
        <v>0.72521631399999997</v>
      </c>
      <c r="H2174">
        <v>0.53764385199999998</v>
      </c>
      <c r="I2174">
        <v>4.0830410519999996</v>
      </c>
      <c r="J2174">
        <v>7.0987000220000001</v>
      </c>
      <c r="K2174">
        <v>7.6208419279999999</v>
      </c>
      <c r="L2174">
        <v>16.80636917</v>
      </c>
      <c r="M2174">
        <v>0</v>
      </c>
      <c r="N2174">
        <v>1.380559943</v>
      </c>
      <c r="O2174">
        <v>13.953358679999999</v>
      </c>
      <c r="P2174">
        <v>1.680250552</v>
      </c>
      <c r="Q2174">
        <v>6.7364170689999998</v>
      </c>
    </row>
    <row r="2175" spans="1:17">
      <c r="A2175" t="s">
        <v>12162</v>
      </c>
      <c r="B2175" s="14" t="s">
        <v>12163</v>
      </c>
      <c r="C2175">
        <v>4.8490136829999999</v>
      </c>
      <c r="D2175">
        <v>4.6549485229999998</v>
      </c>
      <c r="E2175">
        <v>7.8241228329999997</v>
      </c>
      <c r="F2175">
        <v>4.8403324080000001</v>
      </c>
      <c r="G2175">
        <v>6.9777825340000001</v>
      </c>
      <c r="H2175">
        <v>17.070981410000002</v>
      </c>
      <c r="I2175">
        <v>2.3571372020000001</v>
      </c>
      <c r="J2175">
        <v>3.1760084000000002</v>
      </c>
      <c r="K2175">
        <v>4.7661332019999998</v>
      </c>
      <c r="L2175">
        <v>6.1277728759999999</v>
      </c>
      <c r="M2175">
        <v>1.5513178729999999</v>
      </c>
      <c r="N2175">
        <v>2.7894875560000001</v>
      </c>
      <c r="O2175">
        <v>2.6850885920000001</v>
      </c>
      <c r="P2175">
        <v>1.8187643579999999</v>
      </c>
      <c r="Q2175">
        <v>3.333368245</v>
      </c>
    </row>
    <row r="2176" spans="1:17">
      <c r="A2176" t="s">
        <v>12164</v>
      </c>
      <c r="B2176" s="14" t="s">
        <v>12165</v>
      </c>
      <c r="C2176">
        <v>8.2954335179999994</v>
      </c>
      <c r="D2176">
        <v>1.3170299999999999</v>
      </c>
      <c r="E2176">
        <v>0.41184896300000001</v>
      </c>
      <c r="F2176">
        <v>0.26347306500000001</v>
      </c>
      <c r="G2176">
        <v>0.47748870100000002</v>
      </c>
      <c r="H2176">
        <v>2.1239362079999999</v>
      </c>
      <c r="I2176">
        <v>1.6129857519999999</v>
      </c>
      <c r="J2176">
        <v>0.26290381299999999</v>
      </c>
      <c r="K2176">
        <v>1.4425681420000001</v>
      </c>
      <c r="L2176">
        <v>4.2805854549999998</v>
      </c>
      <c r="M2176">
        <v>1.0615646910000001</v>
      </c>
      <c r="N2176">
        <v>0.37495120700000001</v>
      </c>
      <c r="O2176">
        <v>2.2967530470000002</v>
      </c>
      <c r="P2176">
        <v>0.24891559099999999</v>
      </c>
      <c r="Q2176">
        <v>1.235552129</v>
      </c>
    </row>
    <row r="2177" spans="1:17">
      <c r="A2177" t="s">
        <v>12166</v>
      </c>
      <c r="B2177" s="14" t="s">
        <v>12167</v>
      </c>
      <c r="C2177">
        <v>6.2718064440000001</v>
      </c>
      <c r="D2177">
        <v>0.21375617299999999</v>
      </c>
      <c r="E2177">
        <v>5.1326470999999999E-2</v>
      </c>
      <c r="F2177">
        <v>0.26268159099999999</v>
      </c>
      <c r="G2177">
        <v>0.58316654499999998</v>
      </c>
      <c r="H2177">
        <v>0.55585842200000002</v>
      </c>
      <c r="I2177">
        <v>0</v>
      </c>
      <c r="J2177">
        <v>0.79507928100000003</v>
      </c>
      <c r="K2177">
        <v>1.313170776</v>
      </c>
      <c r="L2177">
        <v>2.1338632770000001</v>
      </c>
      <c r="M2177">
        <v>0.92607877699999996</v>
      </c>
      <c r="N2177">
        <v>0.41630494800000001</v>
      </c>
      <c r="O2177">
        <v>5.8772908780000002</v>
      </c>
      <c r="P2177">
        <v>0.21714686599999999</v>
      </c>
      <c r="Q2177">
        <v>1.98989623</v>
      </c>
    </row>
    <row r="2178" spans="1:17">
      <c r="A2178" t="s">
        <v>12168</v>
      </c>
      <c r="B2178" s="14" t="s">
        <v>12169</v>
      </c>
      <c r="C2178">
        <v>49.381694469999999</v>
      </c>
      <c r="D2178">
        <v>18.350462449999998</v>
      </c>
      <c r="E2178">
        <v>6.8635914710000003</v>
      </c>
      <c r="F2178">
        <v>6.2339382380000004</v>
      </c>
      <c r="G2178">
        <v>13.13478405</v>
      </c>
      <c r="H2178">
        <v>32.577484519999999</v>
      </c>
      <c r="I2178">
        <v>26.13421889</v>
      </c>
      <c r="J2178">
        <v>20.193987530000001</v>
      </c>
      <c r="K2178">
        <v>35.409601440000003</v>
      </c>
      <c r="L2178">
        <v>85.806055240000006</v>
      </c>
      <c r="M2178">
        <v>18.346540399999999</v>
      </c>
      <c r="N2178">
        <v>8.6401485349999998</v>
      </c>
      <c r="O2178">
        <v>41.457905949999997</v>
      </c>
      <c r="P2178">
        <v>12.128954240000001</v>
      </c>
      <c r="Q2178">
        <v>21.35348626</v>
      </c>
    </row>
    <row r="2179" spans="1:17">
      <c r="A2179" t="e">
        <v>#N/A</v>
      </c>
      <c r="B2179" s="14" t="s">
        <v>12170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0.50339339100000002</v>
      </c>
      <c r="K2179">
        <v>0</v>
      </c>
      <c r="L2179">
        <v>0</v>
      </c>
      <c r="M2179">
        <v>0</v>
      </c>
      <c r="N2179">
        <v>0</v>
      </c>
      <c r="O2179">
        <v>101.14694299999999</v>
      </c>
      <c r="P2179">
        <v>0</v>
      </c>
      <c r="Q2179">
        <v>163.78376660000001</v>
      </c>
    </row>
    <row r="2180" spans="1:17">
      <c r="A2180" t="e">
        <v>#N/A</v>
      </c>
      <c r="B2180" s="14" t="s">
        <v>12171</v>
      </c>
      <c r="C2180">
        <v>83.352617469999998</v>
      </c>
      <c r="D2180">
        <v>0</v>
      </c>
      <c r="E2180">
        <v>0.20153880299999999</v>
      </c>
      <c r="F2180">
        <v>0</v>
      </c>
      <c r="G2180">
        <v>0</v>
      </c>
      <c r="H2180">
        <v>0</v>
      </c>
      <c r="I2180">
        <v>2.762608051</v>
      </c>
      <c r="J2180">
        <v>0</v>
      </c>
      <c r="K2180">
        <v>9.4532232629999999</v>
      </c>
      <c r="L2180">
        <v>8.378839288</v>
      </c>
      <c r="M2180">
        <v>0</v>
      </c>
      <c r="N2180">
        <v>0.93409445700000004</v>
      </c>
      <c r="O2180">
        <v>31.469730970000001</v>
      </c>
      <c r="P2180">
        <v>1.1368667729999999</v>
      </c>
      <c r="Q2180">
        <v>9.1157937400000009</v>
      </c>
    </row>
    <row r="2181" spans="1:17">
      <c r="A2181" t="s">
        <v>12172</v>
      </c>
      <c r="B2181" s="14" t="s">
        <v>12173</v>
      </c>
      <c r="C2181">
        <v>0</v>
      </c>
      <c r="D2181">
        <v>0</v>
      </c>
      <c r="E2181">
        <v>0.20153880299999999</v>
      </c>
      <c r="F2181">
        <v>0</v>
      </c>
      <c r="G2181">
        <v>0</v>
      </c>
      <c r="H2181">
        <v>0.72754558000000003</v>
      </c>
      <c r="I2181">
        <v>0</v>
      </c>
      <c r="J2181">
        <v>0.480301951</v>
      </c>
      <c r="K2181">
        <v>0.85938393300000004</v>
      </c>
      <c r="L2181">
        <v>2.393954082</v>
      </c>
      <c r="M2181">
        <v>0</v>
      </c>
      <c r="N2181">
        <v>0.23352361399999999</v>
      </c>
      <c r="O2181">
        <v>0</v>
      </c>
      <c r="P2181">
        <v>0</v>
      </c>
      <c r="Q2181">
        <v>0</v>
      </c>
    </row>
    <row r="2182" spans="1:17">
      <c r="A2182" t="s">
        <v>12172</v>
      </c>
      <c r="B2182" s="14" t="s">
        <v>5700</v>
      </c>
      <c r="C2182">
        <v>584.62399849999997</v>
      </c>
      <c r="D2182">
        <v>675.27079760000004</v>
      </c>
      <c r="E2182">
        <v>117.2757671</v>
      </c>
      <c r="F2182">
        <v>62.934400199999999</v>
      </c>
      <c r="G2182">
        <v>248.9976868</v>
      </c>
      <c r="H2182">
        <v>325.36163479999999</v>
      </c>
      <c r="I2182">
        <v>245.609746</v>
      </c>
      <c r="J2182">
        <v>140.85565769999999</v>
      </c>
      <c r="K2182">
        <v>344.33929860000001</v>
      </c>
      <c r="L2182">
        <v>528.00462779999998</v>
      </c>
      <c r="M2182">
        <v>398.57602780000002</v>
      </c>
      <c r="N2182">
        <v>118.82359889999999</v>
      </c>
      <c r="O2182">
        <v>1330.176888</v>
      </c>
      <c r="P2182">
        <v>189.3391274</v>
      </c>
      <c r="Q2182">
        <v>313.70843769999999</v>
      </c>
    </row>
    <row r="2183" spans="1:17">
      <c r="A2183" t="s">
        <v>12168</v>
      </c>
      <c r="B2183" s="14" t="s">
        <v>12174</v>
      </c>
      <c r="C2183">
        <v>16.30161837</v>
      </c>
      <c r="D2183">
        <v>51.76274489</v>
      </c>
      <c r="E2183">
        <v>19.65533692</v>
      </c>
      <c r="F2183">
        <v>39.201771110000003</v>
      </c>
      <c r="G2183">
        <v>35.656468750000002</v>
      </c>
      <c r="H2183">
        <v>62.607211720000002</v>
      </c>
      <c r="I2183">
        <v>15.84864619</v>
      </c>
      <c r="J2183">
        <v>43.397809180000003</v>
      </c>
      <c r="K2183">
        <v>172.5552476</v>
      </c>
      <c r="L2183">
        <v>185.4054438</v>
      </c>
      <c r="M2183">
        <v>10.43057149</v>
      </c>
      <c r="N2183">
        <v>7.3682845649999997</v>
      </c>
      <c r="O2183">
        <v>12.035791850000001</v>
      </c>
      <c r="P2183">
        <v>22.827088100000001</v>
      </c>
      <c r="Q2183">
        <v>37.354192390000001</v>
      </c>
    </row>
    <row r="2184" spans="1:17">
      <c r="A2184" t="s">
        <v>12175</v>
      </c>
      <c r="B2184" s="14" t="s">
        <v>12176</v>
      </c>
      <c r="C2184">
        <v>2.0047297670000002</v>
      </c>
      <c r="D2184">
        <v>4.4411476759999999</v>
      </c>
      <c r="E2184">
        <v>1.279673563</v>
      </c>
      <c r="F2184">
        <v>1.6372969070000001</v>
      </c>
      <c r="G2184">
        <v>0</v>
      </c>
      <c r="H2184">
        <v>2.3097806269999999</v>
      </c>
      <c r="I2184">
        <v>0</v>
      </c>
      <c r="J2184">
        <v>3.0496842329999998</v>
      </c>
      <c r="K2184">
        <v>3.6377805319999998</v>
      </c>
      <c r="L2184">
        <v>3.800111577</v>
      </c>
      <c r="M2184">
        <v>0</v>
      </c>
      <c r="N2184">
        <v>1.9770154529999999</v>
      </c>
      <c r="O2184">
        <v>2.2201946119999998</v>
      </c>
      <c r="P2184">
        <v>1.2030920220000001</v>
      </c>
      <c r="Q2184">
        <v>0</v>
      </c>
    </row>
    <row r="2185" spans="1:17">
      <c r="A2185" t="s">
        <v>12177</v>
      </c>
      <c r="B2185" s="14" t="s">
        <v>12178</v>
      </c>
      <c r="C2185">
        <v>9.6839669379999993</v>
      </c>
      <c r="D2185">
        <v>2.1799249070000002</v>
      </c>
      <c r="E2185">
        <v>1.7447894079999999</v>
      </c>
      <c r="F2185">
        <v>1.9772651370000001</v>
      </c>
      <c r="G2185">
        <v>1.07886441</v>
      </c>
      <c r="H2185">
        <v>1.9795623680000001</v>
      </c>
      <c r="I2185">
        <v>4.5555866509999996</v>
      </c>
      <c r="J2185">
        <v>3.7819237210000001</v>
      </c>
      <c r="K2185">
        <v>12.399961060000001</v>
      </c>
      <c r="L2185">
        <v>7.2044979700000003</v>
      </c>
      <c r="M2185">
        <v>1.7989185320000001</v>
      </c>
      <c r="N2185">
        <v>1.7521336839999999</v>
      </c>
      <c r="O2185">
        <v>2.4217251370000001</v>
      </c>
      <c r="P2185">
        <v>3.1870107870000002</v>
      </c>
      <c r="Q2185">
        <v>2.7916748930000002</v>
      </c>
    </row>
    <row r="2186" spans="1:17">
      <c r="A2186" t="s">
        <v>12179</v>
      </c>
      <c r="B2186" s="14" t="s">
        <v>6566</v>
      </c>
      <c r="C2186">
        <v>2.3352180580000002</v>
      </c>
      <c r="D2186">
        <v>0.51732898999999999</v>
      </c>
      <c r="E2186">
        <v>1.012866171</v>
      </c>
      <c r="F2186">
        <v>0.684640319</v>
      </c>
      <c r="G2186">
        <v>1.4889173550000001</v>
      </c>
      <c r="H2186">
        <v>2.1386485550000001</v>
      </c>
      <c r="I2186">
        <v>4.9772607869999996</v>
      </c>
      <c r="J2186">
        <v>2.0950273880000001</v>
      </c>
      <c r="K2186">
        <v>2.4447024449999999</v>
      </c>
      <c r="L2186">
        <v>1.4755254170000001</v>
      </c>
      <c r="M2186">
        <v>2.0688736840000002</v>
      </c>
      <c r="N2186">
        <v>0.99646222500000003</v>
      </c>
      <c r="O2186">
        <v>4.1777128719999999</v>
      </c>
      <c r="P2186">
        <v>0.862416552</v>
      </c>
      <c r="Q2186">
        <v>2.3462137369999998</v>
      </c>
    </row>
    <row r="2187" spans="1:17">
      <c r="A2187" t="s">
        <v>12180</v>
      </c>
      <c r="B2187" s="14" t="s">
        <v>1885</v>
      </c>
      <c r="C2187">
        <v>5.1565741779999996</v>
      </c>
      <c r="D2187">
        <v>13.112235350000001</v>
      </c>
      <c r="E2187">
        <v>10.59030607</v>
      </c>
      <c r="F2187">
        <v>13.19896561</v>
      </c>
      <c r="G2187">
        <v>7.3558404590000004</v>
      </c>
      <c r="H2187">
        <v>6.7592223149999997</v>
      </c>
      <c r="I2187">
        <v>11.279899650000001</v>
      </c>
      <c r="J2187">
        <v>26.616993870000002</v>
      </c>
      <c r="K2187">
        <v>9.9165067839999992</v>
      </c>
      <c r="L2187">
        <v>7.7205668980000004</v>
      </c>
      <c r="M2187">
        <v>5.5946822090000001</v>
      </c>
      <c r="N2187">
        <v>8.6781533349999993</v>
      </c>
      <c r="O2187">
        <v>9.8076675130000002</v>
      </c>
      <c r="P2187">
        <v>24.672693760000001</v>
      </c>
      <c r="Q2187">
        <v>9.0161096300000008</v>
      </c>
    </row>
    <row r="2188" spans="1:17">
      <c r="A2188" t="s">
        <v>12181</v>
      </c>
      <c r="B2188" s="14" t="s">
        <v>5756</v>
      </c>
      <c r="C2188">
        <v>4575.4148880000002</v>
      </c>
      <c r="D2188">
        <v>8.6435430350000004</v>
      </c>
      <c r="E2188">
        <v>3.8001394999999998</v>
      </c>
      <c r="F2188">
        <v>2.3936707049999999</v>
      </c>
      <c r="G2188">
        <v>4.317682843</v>
      </c>
      <c r="H2188">
        <v>8.9696737130000006</v>
      </c>
      <c r="I2188">
        <v>15.627208019999999</v>
      </c>
      <c r="J2188">
        <v>9.4395471260000008</v>
      </c>
      <c r="K2188">
        <v>369.7054814</v>
      </c>
      <c r="L2188">
        <v>2507.8460890000001</v>
      </c>
      <c r="M2188">
        <v>7.9114115079999996</v>
      </c>
      <c r="N2188">
        <v>5.7242029250000002</v>
      </c>
      <c r="O2188">
        <v>904.67834189999996</v>
      </c>
      <c r="P2188">
        <v>6.7194650549999997</v>
      </c>
      <c r="Q2188">
        <v>12.088542370000001</v>
      </c>
    </row>
    <row r="2189" spans="1:17">
      <c r="A2189" t="e">
        <v>#N/A</v>
      </c>
      <c r="B2189" s="14" t="s">
        <v>12182</v>
      </c>
      <c r="C2189">
        <v>0</v>
      </c>
      <c r="D2189">
        <v>1.5938613610000001</v>
      </c>
      <c r="E2189">
        <v>3.2147896820000001</v>
      </c>
      <c r="F2189">
        <v>0</v>
      </c>
      <c r="G2189">
        <v>0.49695426799999998</v>
      </c>
      <c r="H2189">
        <v>4.9736739620000003</v>
      </c>
      <c r="I2189">
        <v>2.0984270220000001</v>
      </c>
      <c r="J2189">
        <v>2.1889719580000002</v>
      </c>
      <c r="K2189">
        <v>2.6110898589999998</v>
      </c>
      <c r="L2189">
        <v>0</v>
      </c>
      <c r="M2189">
        <v>0</v>
      </c>
      <c r="N2189">
        <v>2.4833242879999999</v>
      </c>
      <c r="O2189">
        <v>0</v>
      </c>
      <c r="P2189">
        <v>1.511200954</v>
      </c>
      <c r="Q2189">
        <v>7.9133620120000003</v>
      </c>
    </row>
    <row r="2190" spans="1:17">
      <c r="A2190" t="s">
        <v>12183</v>
      </c>
      <c r="B2190" s="14" t="s">
        <v>2656</v>
      </c>
      <c r="C2190">
        <v>14.019792819999999</v>
      </c>
      <c r="D2190">
        <v>6.076669957</v>
      </c>
      <c r="E2190">
        <v>6.1498834349999996</v>
      </c>
      <c r="F2190">
        <v>6.0708203550000004</v>
      </c>
      <c r="G2190">
        <v>7.2277811190000003</v>
      </c>
      <c r="H2190">
        <v>7.5303204719999997</v>
      </c>
      <c r="I2190">
        <v>12.00052472</v>
      </c>
      <c r="J2190">
        <v>15.41609753</v>
      </c>
      <c r="K2190">
        <v>12.766238169999999</v>
      </c>
      <c r="L2190">
        <v>12.71004108</v>
      </c>
      <c r="M2190">
        <v>9.3605719030000003</v>
      </c>
      <c r="N2190">
        <v>5.1096000850000003</v>
      </c>
      <c r="O2190">
        <v>13.16386975</v>
      </c>
      <c r="P2190">
        <v>5.2890174600000002</v>
      </c>
      <c r="Q2190">
        <v>9.0091144459999999</v>
      </c>
    </row>
    <row r="2191" spans="1:17">
      <c r="A2191" t="s">
        <v>12184</v>
      </c>
      <c r="B2191" s="14" t="s">
        <v>2640</v>
      </c>
      <c r="C2191">
        <v>0</v>
      </c>
      <c r="D2191">
        <v>0.105522079</v>
      </c>
      <c r="E2191">
        <v>0.304051619</v>
      </c>
      <c r="F2191">
        <v>0.19451162799999999</v>
      </c>
      <c r="G2191">
        <v>0.411262615</v>
      </c>
      <c r="H2191">
        <v>1.2805473519999999</v>
      </c>
      <c r="I2191">
        <v>2.0839050349999999</v>
      </c>
      <c r="J2191">
        <v>0.84537575200000004</v>
      </c>
      <c r="K2191">
        <v>3.0251900389999999</v>
      </c>
      <c r="L2191">
        <v>1.8058200339999999</v>
      </c>
      <c r="M2191">
        <v>3.657316877</v>
      </c>
      <c r="N2191">
        <v>0.23487034800000001</v>
      </c>
      <c r="O2191">
        <v>1.055040577</v>
      </c>
      <c r="P2191">
        <v>0.35731971800000001</v>
      </c>
      <c r="Q2191">
        <v>0.327441594</v>
      </c>
    </row>
    <row r="2192" spans="1:17">
      <c r="A2192" t="s">
        <v>12185</v>
      </c>
      <c r="B2192" s="14" t="s">
        <v>12186</v>
      </c>
      <c r="C2192">
        <v>8.2341507909999994</v>
      </c>
      <c r="D2192">
        <v>0.420955409</v>
      </c>
      <c r="E2192">
        <v>0.47169971300000002</v>
      </c>
      <c r="F2192">
        <v>0.17243515500000001</v>
      </c>
      <c r="G2192">
        <v>0.54687835500000004</v>
      </c>
      <c r="H2192">
        <v>1.216295524</v>
      </c>
      <c r="I2192">
        <v>13.855411549999999</v>
      </c>
      <c r="J2192">
        <v>1.605917566</v>
      </c>
      <c r="K2192">
        <v>3.4480803199999999</v>
      </c>
      <c r="L2192">
        <v>8.4045412489999993</v>
      </c>
      <c r="M2192">
        <v>8.5108344040000006</v>
      </c>
      <c r="N2192">
        <v>0.70271983299999996</v>
      </c>
      <c r="O2192">
        <v>8.4176703699999997</v>
      </c>
      <c r="P2192">
        <v>0.190059016</v>
      </c>
      <c r="Q2192">
        <v>1.741667866</v>
      </c>
    </row>
    <row r="2193" spans="1:17">
      <c r="A2193" t="s">
        <v>12187</v>
      </c>
      <c r="B2193" s="14" t="s">
        <v>2629</v>
      </c>
      <c r="C2193">
        <v>69.330085760000003</v>
      </c>
      <c r="D2193">
        <v>10.322536510000001</v>
      </c>
      <c r="E2193">
        <v>11.373647030000001</v>
      </c>
      <c r="F2193">
        <v>8.4397515700000003</v>
      </c>
      <c r="G2193">
        <v>12.945342159999999</v>
      </c>
      <c r="H2193">
        <v>17.96752919</v>
      </c>
      <c r="I2193">
        <v>20.823880890000002</v>
      </c>
      <c r="J2193">
        <v>14.862701319999999</v>
      </c>
      <c r="K2193">
        <v>43.725360680000001</v>
      </c>
      <c r="L2193">
        <v>43.094440939999998</v>
      </c>
      <c r="M2193">
        <v>33.541073369999999</v>
      </c>
      <c r="N2193">
        <v>11.67320589</v>
      </c>
      <c r="O2193">
        <v>46.609945490000001</v>
      </c>
      <c r="P2193">
        <v>10.542654880000001</v>
      </c>
      <c r="Q2193">
        <v>16.919851659999999</v>
      </c>
    </row>
    <row r="2194" spans="1:17">
      <c r="A2194" t="s">
        <v>12188</v>
      </c>
      <c r="B2194" s="14" t="s">
        <v>509</v>
      </c>
      <c r="C2194">
        <v>284.22201410000002</v>
      </c>
      <c r="D2194">
        <v>14.430583110000001</v>
      </c>
      <c r="E2194">
        <v>6.8759128670000003</v>
      </c>
      <c r="F2194">
        <v>4.8490082960000001</v>
      </c>
      <c r="G2194">
        <v>9.798388825</v>
      </c>
      <c r="H2194">
        <v>21.98774534</v>
      </c>
      <c r="I2194">
        <v>27.27373309</v>
      </c>
      <c r="J2194">
        <v>11.144751279999999</v>
      </c>
      <c r="K2194">
        <v>46.807566420000001</v>
      </c>
      <c r="L2194">
        <v>147.9951854</v>
      </c>
      <c r="M2194">
        <v>52.506327210000002</v>
      </c>
      <c r="N2194">
        <v>8.1239743109999996</v>
      </c>
      <c r="O2194">
        <v>98.911516719999995</v>
      </c>
      <c r="P2194">
        <v>11.013703319999999</v>
      </c>
      <c r="Q2194">
        <v>37.782281099999999</v>
      </c>
    </row>
    <row r="2195" spans="1:17">
      <c r="A2195" t="s">
        <v>12189</v>
      </c>
      <c r="B2195" s="14" t="s">
        <v>12190</v>
      </c>
      <c r="C2195">
        <v>8.1597562850000003</v>
      </c>
      <c r="D2195">
        <v>0.70297858899999999</v>
      </c>
      <c r="E2195">
        <v>0.28936635999999999</v>
      </c>
      <c r="F2195">
        <v>0.30852832299999999</v>
      </c>
      <c r="G2195">
        <v>0.62623874899999998</v>
      </c>
      <c r="H2195">
        <v>0.52229946100000002</v>
      </c>
      <c r="I2195">
        <v>9.2551918470000007</v>
      </c>
      <c r="J2195">
        <v>0.57467522100000001</v>
      </c>
      <c r="K2195">
        <v>4.3186165150000004</v>
      </c>
      <c r="L2195">
        <v>2.0050350880000001</v>
      </c>
      <c r="M2195">
        <v>2.6105052679999998</v>
      </c>
      <c r="N2195">
        <v>1.2293954490000001</v>
      </c>
      <c r="O2195">
        <v>4.0163344910000003</v>
      </c>
      <c r="P2195">
        <v>6.8012337000000006E-2</v>
      </c>
      <c r="Q2195">
        <v>6.5441592819999999</v>
      </c>
    </row>
    <row r="2196" spans="1:17">
      <c r="A2196" t="s">
        <v>12191</v>
      </c>
      <c r="B2196" s="14" t="s">
        <v>9467</v>
      </c>
      <c r="C2196">
        <v>17.498912369999999</v>
      </c>
      <c r="D2196">
        <v>4.9890092240000001</v>
      </c>
      <c r="E2196">
        <v>2.0235565119999999</v>
      </c>
      <c r="F2196">
        <v>1.574153793</v>
      </c>
      <c r="G2196">
        <v>1.6553850640000001</v>
      </c>
      <c r="H2196">
        <v>4.6167243820000001</v>
      </c>
      <c r="I2196">
        <v>9.319985011</v>
      </c>
      <c r="J2196">
        <v>5.555504365</v>
      </c>
      <c r="K2196">
        <v>7.1100246250000003</v>
      </c>
      <c r="L2196">
        <v>11.34526065</v>
      </c>
      <c r="M2196">
        <v>11.683469909999999</v>
      </c>
      <c r="N2196">
        <v>2.6073075010000002</v>
      </c>
      <c r="O2196">
        <v>25.446342520000002</v>
      </c>
      <c r="P2196">
        <v>1.209963034</v>
      </c>
      <c r="Q2196">
        <v>5.2301374760000003</v>
      </c>
    </row>
    <row r="2197" spans="1:17">
      <c r="A2197" t="s">
        <v>12192</v>
      </c>
      <c r="B2197" s="14" t="s">
        <v>12193</v>
      </c>
      <c r="C2197">
        <v>0</v>
      </c>
      <c r="D2197">
        <v>3.5333158340000002</v>
      </c>
      <c r="E2197">
        <v>1.7574183590000001</v>
      </c>
      <c r="F2197">
        <v>0.85289995200000002</v>
      </c>
      <c r="G2197">
        <v>1.3770774139999999</v>
      </c>
      <c r="H2197">
        <v>2.8439505829999998</v>
      </c>
      <c r="I2197">
        <v>0.83068766199999999</v>
      </c>
      <c r="J2197">
        <v>3.899389357</v>
      </c>
      <c r="K2197">
        <v>0.51681571699999995</v>
      </c>
      <c r="L2197">
        <v>0.71983722800000005</v>
      </c>
      <c r="M2197">
        <v>0</v>
      </c>
      <c r="N2197">
        <v>1.0532720259999999</v>
      </c>
      <c r="O2197">
        <v>1.892524511</v>
      </c>
      <c r="P2197">
        <v>0.256383058</v>
      </c>
      <c r="Q2197">
        <v>0.39157498200000002</v>
      </c>
    </row>
    <row r="2198" spans="1:17">
      <c r="A2198" t="e">
        <v>#N/A</v>
      </c>
      <c r="B2198" s="14" t="s">
        <v>12194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0.85732397999999999</v>
      </c>
      <c r="I2198">
        <v>0</v>
      </c>
      <c r="J2198">
        <v>0.282988717</v>
      </c>
      <c r="K2198">
        <v>0</v>
      </c>
      <c r="L2198">
        <v>1.410491865</v>
      </c>
      <c r="M2198">
        <v>0</v>
      </c>
      <c r="N2198">
        <v>0.27517917800000002</v>
      </c>
      <c r="O2198">
        <v>0</v>
      </c>
      <c r="P2198">
        <v>0</v>
      </c>
      <c r="Q2198">
        <v>0</v>
      </c>
    </row>
    <row r="2199" spans="1:17">
      <c r="A2199" t="s">
        <v>12195</v>
      </c>
      <c r="B2199" s="14" t="s">
        <v>6450</v>
      </c>
      <c r="C2199">
        <v>14.086674199999999</v>
      </c>
      <c r="D2199">
        <v>12.638713490000001</v>
      </c>
      <c r="E2199">
        <v>14.162254259999999</v>
      </c>
      <c r="F2199">
        <v>15.17997937</v>
      </c>
      <c r="G2199">
        <v>8.3516004119999998</v>
      </c>
      <c r="H2199">
        <v>7.844587529</v>
      </c>
      <c r="I2199">
        <v>19.515729189999998</v>
      </c>
      <c r="J2199">
        <v>10.655112409999999</v>
      </c>
      <c r="K2199">
        <v>22.366456199999998</v>
      </c>
      <c r="L2199">
        <v>54.591407699999998</v>
      </c>
      <c r="M2199">
        <v>13.520013069999999</v>
      </c>
      <c r="N2199">
        <v>14.55758863</v>
      </c>
      <c r="O2199">
        <v>10.400456849999999</v>
      </c>
      <c r="P2199">
        <v>2.3247923720000001</v>
      </c>
      <c r="Q2199">
        <v>8.8766642519999994</v>
      </c>
    </row>
    <row r="2200" spans="1:17">
      <c r="A2200" t="s">
        <v>12196</v>
      </c>
      <c r="B2200" s="14" t="s">
        <v>12197</v>
      </c>
      <c r="C2200">
        <v>3.0388103900000001</v>
      </c>
      <c r="D2200">
        <v>0.875157725</v>
      </c>
      <c r="E2200">
        <v>0.71124363300000004</v>
      </c>
      <c r="F2200">
        <v>0.28954895000000003</v>
      </c>
      <c r="G2200">
        <v>0.314847406</v>
      </c>
      <c r="H2200">
        <v>0.46682836300000002</v>
      </c>
      <c r="I2200">
        <v>0.88631134</v>
      </c>
      <c r="J2200">
        <v>1.117170322</v>
      </c>
      <c r="K2200">
        <v>2.6192555190000002</v>
      </c>
      <c r="L2200">
        <v>3.0721529950000002</v>
      </c>
      <c r="M2200">
        <v>3.4998827069999998</v>
      </c>
      <c r="N2200">
        <v>0.67428010500000002</v>
      </c>
      <c r="O2200">
        <v>6.3942911789999997</v>
      </c>
      <c r="P2200">
        <v>0.68387681199999995</v>
      </c>
      <c r="Q2200">
        <v>2.9245666450000001</v>
      </c>
    </row>
    <row r="2201" spans="1:17">
      <c r="A2201" t="s">
        <v>12198</v>
      </c>
      <c r="B2201" s="14" t="s">
        <v>12199</v>
      </c>
      <c r="C2201">
        <v>3.7543121089999998</v>
      </c>
      <c r="D2201">
        <v>13.832581299999999</v>
      </c>
      <c r="E2201">
        <v>9.9012445850000006</v>
      </c>
      <c r="F2201">
        <v>14.685534840000001</v>
      </c>
      <c r="G2201">
        <v>9.0079499999999992</v>
      </c>
      <c r="H2201">
        <v>10.32070399</v>
      </c>
      <c r="I2201">
        <v>6.6276156789999998</v>
      </c>
      <c r="J2201">
        <v>13.726983799999999</v>
      </c>
      <c r="K2201">
        <v>11.115247119999999</v>
      </c>
      <c r="L2201">
        <v>4.4946774249999999</v>
      </c>
      <c r="M2201">
        <v>3.413641578</v>
      </c>
      <c r="N2201">
        <v>7.3073896510000003</v>
      </c>
      <c r="O2201">
        <v>4.8143167379999996</v>
      </c>
      <c r="P2201">
        <v>23.71645517</v>
      </c>
      <c r="Q2201">
        <v>14.805843530000001</v>
      </c>
    </row>
    <row r="2202" spans="1:17">
      <c r="A2202" t="s">
        <v>12200</v>
      </c>
      <c r="B2202" s="14" t="s">
        <v>1913</v>
      </c>
      <c r="C2202">
        <v>234.55338269999999</v>
      </c>
      <c r="D2202">
        <v>24.93387195</v>
      </c>
      <c r="E2202">
        <v>23.552087239999999</v>
      </c>
      <c r="F2202">
        <v>17.81534967</v>
      </c>
      <c r="G2202">
        <v>21.908204789999999</v>
      </c>
      <c r="H2202">
        <v>21.77793162</v>
      </c>
      <c r="I2202">
        <v>71.835472600000003</v>
      </c>
      <c r="J2202">
        <v>32.05799021</v>
      </c>
      <c r="K2202">
        <v>79.251647309999996</v>
      </c>
      <c r="L2202">
        <v>119.97495120000001</v>
      </c>
      <c r="M2202">
        <v>97.8535167</v>
      </c>
      <c r="N2202">
        <v>23.618273890000001</v>
      </c>
      <c r="O2202">
        <v>225.8255091</v>
      </c>
      <c r="P2202">
        <v>21.26894824</v>
      </c>
      <c r="Q2202">
        <v>128.16477269999999</v>
      </c>
    </row>
    <row r="2203" spans="1:17">
      <c r="A2203" t="s">
        <v>12200</v>
      </c>
      <c r="B2203" s="14" t="s">
        <v>12201</v>
      </c>
      <c r="C2203">
        <v>9.1772073780000003</v>
      </c>
      <c r="D2203">
        <v>1.251113055</v>
      </c>
      <c r="E2203">
        <v>1.802480369</v>
      </c>
      <c r="F2203">
        <v>0.74471353600000001</v>
      </c>
      <c r="G2203">
        <v>1.4933051020000001</v>
      </c>
      <c r="H2203">
        <v>3.1856547050000001</v>
      </c>
      <c r="I2203">
        <v>1.02948471</v>
      </c>
      <c r="J2203">
        <v>0.89492158399999999</v>
      </c>
      <c r="K2203">
        <v>1.921494332</v>
      </c>
      <c r="L2203">
        <v>3.233884126</v>
      </c>
      <c r="M2203">
        <v>1.3550827919999999</v>
      </c>
      <c r="N2203">
        <v>0.50037923200000001</v>
      </c>
      <c r="O2203">
        <v>2.3454363599999999</v>
      </c>
      <c r="P2203">
        <v>0.50308783899999998</v>
      </c>
      <c r="Q2203">
        <v>2.1837835550000002</v>
      </c>
    </row>
    <row r="2204" spans="1:17">
      <c r="A2204" t="s">
        <v>12202</v>
      </c>
      <c r="B2204" s="14" t="s">
        <v>12203</v>
      </c>
      <c r="C2204">
        <v>0.95155376000000003</v>
      </c>
      <c r="D2204">
        <v>0</v>
      </c>
      <c r="E2204">
        <v>0.60740265900000001</v>
      </c>
      <c r="F2204">
        <v>0.51810009599999995</v>
      </c>
      <c r="G2204">
        <v>0.32863104799999998</v>
      </c>
      <c r="H2204">
        <v>0.36544916199999999</v>
      </c>
      <c r="I2204">
        <v>8.3260168920000002</v>
      </c>
      <c r="J2204">
        <v>5.4282973959999996</v>
      </c>
      <c r="K2204">
        <v>3.0217047969999999</v>
      </c>
      <c r="L2204">
        <v>0.601246532</v>
      </c>
      <c r="M2204">
        <v>0</v>
      </c>
      <c r="N2204">
        <v>3.0497968790000001</v>
      </c>
      <c r="O2204">
        <v>1.0538250920000001</v>
      </c>
      <c r="P2204">
        <v>1.2848690140000001</v>
      </c>
      <c r="Q2204">
        <v>1.9623861440000001</v>
      </c>
    </row>
    <row r="2205" spans="1:17">
      <c r="A2205" t="s">
        <v>12202</v>
      </c>
      <c r="B2205" s="14" t="s">
        <v>12204</v>
      </c>
      <c r="C2205">
        <v>10.023648830000001</v>
      </c>
      <c r="D2205">
        <v>4.1080616000000001</v>
      </c>
      <c r="E2205">
        <v>5.5452521050000003</v>
      </c>
      <c r="F2205">
        <v>6.5491876260000002</v>
      </c>
      <c r="G2205">
        <v>4.4137861799999998</v>
      </c>
      <c r="H2205">
        <v>5.0045246910000003</v>
      </c>
      <c r="I2205">
        <v>8.770610027</v>
      </c>
      <c r="J2205">
        <v>34.944298500000002</v>
      </c>
      <c r="K2205">
        <v>12.50487058</v>
      </c>
      <c r="L2205">
        <v>4.7501394719999999</v>
      </c>
      <c r="M2205">
        <v>3.8481720049999999</v>
      </c>
      <c r="N2205">
        <v>9.6379503320000008</v>
      </c>
      <c r="O2205">
        <v>117.1152658</v>
      </c>
      <c r="P2205">
        <v>10.00070243</v>
      </c>
      <c r="Q2205">
        <v>3.789818549</v>
      </c>
    </row>
    <row r="2206" spans="1:17">
      <c r="A2206" t="s">
        <v>12205</v>
      </c>
      <c r="B2206" s="14" t="s">
        <v>7796</v>
      </c>
      <c r="C2206">
        <v>12.16195345</v>
      </c>
      <c r="D2206">
        <v>0.75776622400000004</v>
      </c>
      <c r="E2206">
        <v>0.54990083000000001</v>
      </c>
      <c r="F2206">
        <v>0.35178929799999997</v>
      </c>
      <c r="G2206">
        <v>0.315021259</v>
      </c>
      <c r="H2206">
        <v>0.70062920500000003</v>
      </c>
      <c r="I2206">
        <v>1.995301674</v>
      </c>
      <c r="J2206">
        <v>1.079242816</v>
      </c>
      <c r="K2206">
        <v>2.448287229</v>
      </c>
      <c r="L2206">
        <v>5.5713520000000001</v>
      </c>
      <c r="M2206">
        <v>3.7936332149999998</v>
      </c>
      <c r="N2206">
        <v>0.86205588200000005</v>
      </c>
      <c r="O2206">
        <v>80.898775369999996</v>
      </c>
      <c r="P2206">
        <v>0.61582899199999996</v>
      </c>
      <c r="Q2206">
        <v>68.451746630000002</v>
      </c>
    </row>
    <row r="2207" spans="1:17">
      <c r="A2207" t="s">
        <v>12206</v>
      </c>
      <c r="B2207" s="14" t="s">
        <v>7791</v>
      </c>
      <c r="C2207">
        <v>34.473760929999997</v>
      </c>
      <c r="D2207">
        <v>2.2832544079999999</v>
      </c>
      <c r="E2207">
        <v>2.3064225459999999</v>
      </c>
      <c r="F2207">
        <v>1.16104359</v>
      </c>
      <c r="G2207">
        <v>2.0252383279999999</v>
      </c>
      <c r="H2207">
        <v>1.3649306050000001</v>
      </c>
      <c r="I2207">
        <v>4.1462895370000004</v>
      </c>
      <c r="J2207">
        <v>2.6131402189999999</v>
      </c>
      <c r="K2207">
        <v>10.15729685</v>
      </c>
      <c r="L2207">
        <v>9.6561641859999998</v>
      </c>
      <c r="M2207">
        <v>34.792508679999997</v>
      </c>
      <c r="N2207">
        <v>4.4687014510000003</v>
      </c>
      <c r="O2207">
        <v>34.636564479999997</v>
      </c>
      <c r="P2207">
        <v>2.3461329790000001</v>
      </c>
      <c r="Q2207">
        <v>16.368980010000001</v>
      </c>
    </row>
    <row r="2208" spans="1:17">
      <c r="A2208" t="s">
        <v>12207</v>
      </c>
      <c r="B2208" s="14" t="s">
        <v>3471</v>
      </c>
      <c r="C2208">
        <v>1.1612634989999999</v>
      </c>
      <c r="D2208">
        <v>0.51451749499999999</v>
      </c>
      <c r="E2208">
        <v>0.58683565599999998</v>
      </c>
      <c r="F2208">
        <v>0.71131774199999998</v>
      </c>
      <c r="G2208">
        <v>0.80211388400000005</v>
      </c>
      <c r="H2208">
        <v>5.5748659999999998E-2</v>
      </c>
      <c r="I2208">
        <v>0.211686663</v>
      </c>
      <c r="J2208">
        <v>1.4905398679999999</v>
      </c>
      <c r="K2208">
        <v>1.1194646239999999</v>
      </c>
      <c r="L2208">
        <v>0.73375323699999995</v>
      </c>
      <c r="M2208">
        <v>1.1145496420000001</v>
      </c>
      <c r="N2208">
        <v>1.0915279520000001</v>
      </c>
      <c r="O2208">
        <v>2.0898703589999998</v>
      </c>
      <c r="P2208">
        <v>0.28311778900000001</v>
      </c>
      <c r="Q2208">
        <v>0.59871746000000003</v>
      </c>
    </row>
    <row r="2209" spans="1:17">
      <c r="A2209" t="s">
        <v>12208</v>
      </c>
      <c r="B2209" s="14" t="s">
        <v>12209</v>
      </c>
      <c r="C2209">
        <v>11.79926663</v>
      </c>
      <c r="D2209">
        <v>2.033058714</v>
      </c>
      <c r="E2209">
        <v>2.4408588330000001</v>
      </c>
      <c r="F2209">
        <v>1.8737953490000001</v>
      </c>
      <c r="G2209">
        <v>2.0375125000000001</v>
      </c>
      <c r="H2209">
        <v>3.2728002740000002</v>
      </c>
      <c r="I2209">
        <v>5.7357005259999996</v>
      </c>
      <c r="J2209">
        <v>8.7254854430000002</v>
      </c>
      <c r="K2209">
        <v>5.9474824569999996</v>
      </c>
      <c r="L2209">
        <v>5.7986887769999997</v>
      </c>
      <c r="M2209">
        <v>2.5165823270000001</v>
      </c>
      <c r="N2209">
        <v>6.6261398859999998</v>
      </c>
      <c r="O2209">
        <v>2.1779051909999998</v>
      </c>
      <c r="P2209">
        <v>3.835571946</v>
      </c>
      <c r="Q2209">
        <v>6.7593300520000001</v>
      </c>
    </row>
    <row r="2210" spans="1:17">
      <c r="A2210" t="s">
        <v>12210</v>
      </c>
      <c r="B2210" s="14" t="s">
        <v>1027</v>
      </c>
      <c r="C2210">
        <v>32.125149219999997</v>
      </c>
      <c r="D2210">
        <v>1.2270338270000001</v>
      </c>
      <c r="E2210">
        <v>1.1078146849999999</v>
      </c>
      <c r="F2210">
        <v>0.93488716400000005</v>
      </c>
      <c r="G2210">
        <v>0.68864424599999996</v>
      </c>
      <c r="H2210">
        <v>0.255265456</v>
      </c>
      <c r="I2210">
        <v>12.2775993</v>
      </c>
      <c r="J2210">
        <v>3.9320857149999999</v>
      </c>
      <c r="K2210">
        <v>5.2263821159999999</v>
      </c>
      <c r="L2210">
        <v>6.0195615790000003</v>
      </c>
      <c r="M2210">
        <v>8.9308970460000001</v>
      </c>
      <c r="N2210">
        <v>1.256316955</v>
      </c>
      <c r="O2210">
        <v>14.967256170000001</v>
      </c>
      <c r="P2210">
        <v>2.8253944880000001</v>
      </c>
      <c r="Q2210">
        <v>4.2644700330000003</v>
      </c>
    </row>
    <row r="2211" spans="1:17">
      <c r="A2211" t="s">
        <v>12211</v>
      </c>
      <c r="B2211" s="14" t="s">
        <v>2348</v>
      </c>
      <c r="C2211">
        <v>20.031091289999999</v>
      </c>
      <c r="D2211">
        <v>3.624005226</v>
      </c>
      <c r="E2211">
        <v>3.232115415</v>
      </c>
      <c r="F2211">
        <v>2.8629532809999998</v>
      </c>
      <c r="G2211">
        <v>3.4589945430000002</v>
      </c>
      <c r="H2211">
        <v>2.8207830230000002</v>
      </c>
      <c r="I2211">
        <v>3.408035478</v>
      </c>
      <c r="J2211">
        <v>4.6977957200000002</v>
      </c>
      <c r="K2211">
        <v>8.3298410319999991</v>
      </c>
      <c r="L2211">
        <v>12.8677451</v>
      </c>
      <c r="M2211">
        <v>6.4084351899999996</v>
      </c>
      <c r="N2211">
        <v>3.6215982339999999</v>
      </c>
      <c r="O2211">
        <v>6.6551993710000001</v>
      </c>
      <c r="P2211">
        <v>2.9552102730000001</v>
      </c>
      <c r="Q2211">
        <v>4.8195061490000004</v>
      </c>
    </row>
    <row r="2212" spans="1:17">
      <c r="A2212" t="s">
        <v>12212</v>
      </c>
      <c r="B2212" s="14" t="s">
        <v>6012</v>
      </c>
      <c r="C2212">
        <v>1.8152717890000001</v>
      </c>
      <c r="D2212">
        <v>2.9490522000000001</v>
      </c>
      <c r="E2212">
        <v>1.9634161160000001</v>
      </c>
      <c r="F2212">
        <v>4.0358669049999998</v>
      </c>
      <c r="G2212">
        <v>1.2016099360000001</v>
      </c>
      <c r="H2212">
        <v>9.0631392200000001</v>
      </c>
      <c r="I2212">
        <v>0.44120773299999999</v>
      </c>
      <c r="J2212">
        <v>3.9504395630000002</v>
      </c>
      <c r="K2212">
        <v>2.0587439270000001</v>
      </c>
      <c r="L2212">
        <v>1.146993385</v>
      </c>
      <c r="M2212">
        <v>0</v>
      </c>
      <c r="N2212">
        <v>1.939358015</v>
      </c>
      <c r="O2212">
        <v>0.33506233699999999</v>
      </c>
      <c r="P2212">
        <v>3.6767021020000001</v>
      </c>
      <c r="Q2212">
        <v>2.4957526350000001</v>
      </c>
    </row>
    <row r="2213" spans="1:17">
      <c r="A2213" t="s">
        <v>12213</v>
      </c>
      <c r="B2213" s="14" t="s">
        <v>12214</v>
      </c>
      <c r="C2213">
        <v>1.385819906</v>
      </c>
      <c r="D2213">
        <v>1.5350275520000001</v>
      </c>
      <c r="E2213">
        <v>1.769213114</v>
      </c>
      <c r="F2213">
        <v>1.3204598089999999</v>
      </c>
      <c r="G2213">
        <v>3.5895773910000002</v>
      </c>
      <c r="H2213">
        <v>7.983469951</v>
      </c>
      <c r="I2213">
        <v>6.0629049180000001</v>
      </c>
      <c r="J2213">
        <v>3.8649801290000001</v>
      </c>
      <c r="K2213">
        <v>2.514707348</v>
      </c>
      <c r="L2213">
        <v>7.0051273820000004</v>
      </c>
      <c r="M2213">
        <v>0</v>
      </c>
      <c r="N2213">
        <v>1.5374943999999999</v>
      </c>
      <c r="O2213">
        <v>1.534765403</v>
      </c>
      <c r="P2213">
        <v>2.2870860080000002</v>
      </c>
      <c r="Q2213">
        <v>2.857971767</v>
      </c>
    </row>
    <row r="2214" spans="1:17">
      <c r="A2214" t="s">
        <v>12215</v>
      </c>
      <c r="B2214" s="14" t="s">
        <v>4760</v>
      </c>
      <c r="C2214">
        <v>3.0717099069999998</v>
      </c>
      <c r="D2214">
        <v>4.6499917279999998</v>
      </c>
      <c r="E2214">
        <v>8.3332130889999991</v>
      </c>
      <c r="F2214">
        <v>5.629129002</v>
      </c>
      <c r="G2214">
        <v>7.6126069650000003</v>
      </c>
      <c r="H2214">
        <v>11.33828677</v>
      </c>
      <c r="I2214">
        <v>9.1249781090000006</v>
      </c>
      <c r="J2214">
        <v>11.083529860000001</v>
      </c>
      <c r="K2214">
        <v>7.8963888989999997</v>
      </c>
      <c r="L2214">
        <v>8.626148594</v>
      </c>
      <c r="M2214">
        <v>0.76433388899999999</v>
      </c>
      <c r="N2214">
        <v>5.2731304720000001</v>
      </c>
      <c r="O2214">
        <v>2.2679012730000001</v>
      </c>
      <c r="P2214">
        <v>2.2359945799999998</v>
      </c>
      <c r="Q2214">
        <v>6.8040198370000002</v>
      </c>
    </row>
    <row r="2215" spans="1:17">
      <c r="A2215" t="s">
        <v>12216</v>
      </c>
      <c r="B2215" s="14" t="s">
        <v>12217</v>
      </c>
      <c r="C2215">
        <v>86.48168364</v>
      </c>
      <c r="D2215">
        <v>17.508223279999999</v>
      </c>
      <c r="E2215">
        <v>12.129632600000001</v>
      </c>
      <c r="F2215">
        <v>12.30091535</v>
      </c>
      <c r="G2215">
        <v>13.59140691</v>
      </c>
      <c r="H2215">
        <v>19.156988389999999</v>
      </c>
      <c r="I2215">
        <v>33.064626560000001</v>
      </c>
      <c r="J2215">
        <v>23.322709329999999</v>
      </c>
      <c r="K2215">
        <v>46.432345390000002</v>
      </c>
      <c r="L2215">
        <v>60.988561959999998</v>
      </c>
      <c r="M2215">
        <v>34.817656669999998</v>
      </c>
      <c r="N2215">
        <v>16.25067937</v>
      </c>
      <c r="O2215">
        <v>48.067648689999999</v>
      </c>
      <c r="P2215">
        <v>16.27948636</v>
      </c>
      <c r="Q2215">
        <v>29.168497210000002</v>
      </c>
    </row>
    <row r="2216" spans="1:17">
      <c r="A2216" t="s">
        <v>12218</v>
      </c>
      <c r="B2216" s="14" t="s">
        <v>12219</v>
      </c>
      <c r="C2216">
        <v>151.35543509999999</v>
      </c>
      <c r="D2216">
        <v>11.37905997</v>
      </c>
      <c r="E2216">
        <v>8.0876218029999993</v>
      </c>
      <c r="F2216">
        <v>8.3901284270000005</v>
      </c>
      <c r="G2216">
        <v>6.1497060530000001</v>
      </c>
      <c r="H2216">
        <v>11.047109989999999</v>
      </c>
      <c r="I2216">
        <v>14.981307340000001</v>
      </c>
      <c r="J2216">
        <v>17.36415014</v>
      </c>
      <c r="K2216">
        <v>30.758248829999999</v>
      </c>
      <c r="L2216">
        <v>75.729144480000002</v>
      </c>
      <c r="M2216">
        <v>9.2024279129999993</v>
      </c>
      <c r="N2216">
        <v>7.4293814520000003</v>
      </c>
      <c r="O2216">
        <v>54.610160010000001</v>
      </c>
      <c r="P2216">
        <v>6.1650984199999996</v>
      </c>
      <c r="Q2216">
        <v>16.477968780000001</v>
      </c>
    </row>
    <row r="2217" spans="1:17">
      <c r="A2217" t="s">
        <v>12218</v>
      </c>
      <c r="B2217" s="14" t="s">
        <v>6843</v>
      </c>
      <c r="C2217">
        <v>19.031075210000001</v>
      </c>
      <c r="D2217">
        <v>3.6257775219999999</v>
      </c>
      <c r="E2217">
        <v>3.5364332580000002</v>
      </c>
      <c r="F2217">
        <v>2.3487204369999999</v>
      </c>
      <c r="G2217">
        <v>3.0672231179999998</v>
      </c>
      <c r="H2217">
        <v>6.139545923</v>
      </c>
      <c r="I2217">
        <v>5.1806327330000004</v>
      </c>
      <c r="J2217">
        <v>4.8734047729999999</v>
      </c>
      <c r="K2217">
        <v>8.9212236859999994</v>
      </c>
      <c r="L2217">
        <v>10.341440349999999</v>
      </c>
      <c r="M2217">
        <v>3.8966436029999998</v>
      </c>
      <c r="N2217">
        <v>1.5639984</v>
      </c>
      <c r="O2217">
        <v>8.9926407889999993</v>
      </c>
      <c r="P2217">
        <v>1.14210579</v>
      </c>
      <c r="Q2217">
        <v>3.3142521550000001</v>
      </c>
    </row>
    <row r="2218" spans="1:17">
      <c r="A2218" t="s">
        <v>12220</v>
      </c>
      <c r="B2218" s="14" t="s">
        <v>6824</v>
      </c>
      <c r="C2218">
        <v>3.7445859119999998</v>
      </c>
      <c r="D2218">
        <v>9.2435700589999996</v>
      </c>
      <c r="E2218">
        <v>8.2521263640000004</v>
      </c>
      <c r="F2218">
        <v>6.8446928539999998</v>
      </c>
      <c r="G2218">
        <v>8.7755557799999995</v>
      </c>
      <c r="H2218">
        <v>14.99761704</v>
      </c>
      <c r="I2218">
        <v>10.14149121</v>
      </c>
      <c r="J2218">
        <v>18.85247373</v>
      </c>
      <c r="K2218">
        <v>15.045897979999999</v>
      </c>
      <c r="L2218">
        <v>9.8021876349999992</v>
      </c>
      <c r="M2218">
        <v>7.1879067760000002</v>
      </c>
      <c r="N2218">
        <v>5.9348877089999998</v>
      </c>
      <c r="O2218">
        <v>4.7394827990000001</v>
      </c>
      <c r="P2218">
        <v>12.44000267</v>
      </c>
      <c r="Q2218">
        <v>7.3547114560000004</v>
      </c>
    </row>
    <row r="2219" spans="1:17">
      <c r="A2219" t="s">
        <v>12221</v>
      </c>
      <c r="B2219" s="14" t="s">
        <v>12222</v>
      </c>
      <c r="C2219">
        <v>0</v>
      </c>
      <c r="D2219">
        <v>1.524794035</v>
      </c>
      <c r="E2219">
        <v>0.97634353299999999</v>
      </c>
      <c r="F2219">
        <v>2.1860945730000001</v>
      </c>
      <c r="G2219">
        <v>0.79236597200000003</v>
      </c>
      <c r="H2219">
        <v>4.4056926770000002</v>
      </c>
      <c r="I2219">
        <v>10.03747592</v>
      </c>
      <c r="J2219">
        <v>4.0718932069999996</v>
      </c>
      <c r="K2219">
        <v>5.2040471500000001</v>
      </c>
      <c r="L2219">
        <v>17.39606633</v>
      </c>
      <c r="M2219">
        <v>8.8080381449999994</v>
      </c>
      <c r="N2219">
        <v>1.979761307</v>
      </c>
      <c r="O2219">
        <v>10.163557559999999</v>
      </c>
      <c r="P2219">
        <v>1.721089976</v>
      </c>
      <c r="Q2219">
        <v>3.1543540239999999</v>
      </c>
    </row>
    <row r="2220" spans="1:17">
      <c r="A2220" t="s">
        <v>12221</v>
      </c>
      <c r="B2220" s="14" t="s">
        <v>6794</v>
      </c>
      <c r="C2220">
        <v>60.45882409</v>
      </c>
      <c r="D2220">
        <v>8.1731242500000008</v>
      </c>
      <c r="E2220">
        <v>5.4045957500000004</v>
      </c>
      <c r="F2220">
        <v>7.9404049859999999</v>
      </c>
      <c r="G2220">
        <v>7.2380296709999996</v>
      </c>
      <c r="H2220">
        <v>12.31450862</v>
      </c>
      <c r="I2220">
        <v>26.478654909999999</v>
      </c>
      <c r="J2220">
        <v>7.6888749179999998</v>
      </c>
      <c r="K2220">
        <v>28.566275659999999</v>
      </c>
      <c r="L2220">
        <v>29.535884370000002</v>
      </c>
      <c r="M2220">
        <v>74.155606460000001</v>
      </c>
      <c r="N2220">
        <v>6.4766212489999999</v>
      </c>
      <c r="O2220">
        <v>60.32532526</v>
      </c>
      <c r="P2220">
        <v>6.8682599030000002</v>
      </c>
      <c r="Q2220">
        <v>36.648341420000001</v>
      </c>
    </row>
    <row r="2221" spans="1:17">
      <c r="A2221" t="e">
        <v>#N/A</v>
      </c>
      <c r="B2221" s="14" t="s">
        <v>12223</v>
      </c>
      <c r="C2221">
        <v>0</v>
      </c>
      <c r="D2221">
        <v>0</v>
      </c>
      <c r="E2221">
        <v>0</v>
      </c>
      <c r="F2221">
        <v>0.23819432400000001</v>
      </c>
      <c r="G2221">
        <v>0</v>
      </c>
      <c r="H2221">
        <v>0</v>
      </c>
      <c r="I2221">
        <v>0</v>
      </c>
      <c r="J2221">
        <v>0.88733750300000003</v>
      </c>
      <c r="K2221">
        <v>1.5876754019999999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</row>
    <row r="2222" spans="1:17">
      <c r="A2222" t="s">
        <v>12224</v>
      </c>
      <c r="B2222" s="14" t="s">
        <v>2452</v>
      </c>
      <c r="C2222">
        <v>4.662260936</v>
      </c>
      <c r="D2222">
        <v>5.4708609419999998</v>
      </c>
      <c r="E2222">
        <v>5.6265907960000003</v>
      </c>
      <c r="F2222">
        <v>4.7993488199999996</v>
      </c>
      <c r="G2222">
        <v>5.27079217</v>
      </c>
      <c r="H2222">
        <v>13.932837940000001</v>
      </c>
      <c r="I2222">
        <v>5.8429477040000002</v>
      </c>
      <c r="J2222">
        <v>7.4710718539999998</v>
      </c>
      <c r="K2222">
        <v>7.9313754410000001</v>
      </c>
      <c r="L2222">
        <v>11.46133494</v>
      </c>
      <c r="M2222">
        <v>1.957687081</v>
      </c>
      <c r="N2222">
        <v>4.1218627430000003</v>
      </c>
      <c r="O2222">
        <v>4.437256122</v>
      </c>
      <c r="P2222">
        <v>2.6230759199999998</v>
      </c>
      <c r="Q2222">
        <v>8.0124709739999993</v>
      </c>
    </row>
    <row r="2223" spans="1:17">
      <c r="A2223" t="s">
        <v>12225</v>
      </c>
      <c r="B2223" s="14" t="s">
        <v>12226</v>
      </c>
      <c r="C2223">
        <v>6.8448784309999997</v>
      </c>
      <c r="D2223">
        <v>0.25272829299999999</v>
      </c>
      <c r="E2223">
        <v>1.395739719</v>
      </c>
      <c r="F2223">
        <v>0.388217268</v>
      </c>
      <c r="G2223">
        <v>0.39399413</v>
      </c>
      <c r="H2223">
        <v>1.752540733</v>
      </c>
      <c r="I2223">
        <v>5.8228451469999998</v>
      </c>
      <c r="J2223">
        <v>11.3527725</v>
      </c>
      <c r="K2223">
        <v>0.258764775</v>
      </c>
      <c r="L2223">
        <v>5.7666518230000001</v>
      </c>
      <c r="M2223">
        <v>2.189843738</v>
      </c>
      <c r="N2223">
        <v>1.3359873069999999</v>
      </c>
      <c r="O2223">
        <v>1.8951384950000001</v>
      </c>
      <c r="P2223">
        <v>1.7115811910000001</v>
      </c>
      <c r="Q2223">
        <v>0.78423166300000002</v>
      </c>
    </row>
    <row r="2224" spans="1:17">
      <c r="A2224" t="s">
        <v>12227</v>
      </c>
      <c r="B2224" s="14" t="s">
        <v>12228</v>
      </c>
      <c r="C2224">
        <v>48.02027116</v>
      </c>
      <c r="D2224">
        <v>0</v>
      </c>
      <c r="E2224">
        <v>2.5543871500000002</v>
      </c>
      <c r="F2224">
        <v>0.65364953999999997</v>
      </c>
      <c r="G2224">
        <v>2.4876606099999998</v>
      </c>
      <c r="H2224">
        <v>0</v>
      </c>
      <c r="I2224">
        <v>0</v>
      </c>
      <c r="J2224">
        <v>0</v>
      </c>
      <c r="K2224">
        <v>0</v>
      </c>
      <c r="L2224">
        <v>30.341976160000002</v>
      </c>
      <c r="M2224">
        <v>0</v>
      </c>
      <c r="N2224">
        <v>0.59195520800000001</v>
      </c>
      <c r="O2224">
        <v>0</v>
      </c>
      <c r="P2224">
        <v>1.4409125380000001</v>
      </c>
      <c r="Q2224">
        <v>3.3010681650000002</v>
      </c>
    </row>
    <row r="2225" spans="1:17">
      <c r="A2225" t="e">
        <v>#N/A</v>
      </c>
      <c r="B2225" s="14" t="s">
        <v>12229</v>
      </c>
      <c r="C2225">
        <v>73.448455019999997</v>
      </c>
      <c r="D2225">
        <v>3.377060615</v>
      </c>
      <c r="E2225">
        <v>1.769213114</v>
      </c>
      <c r="F2225">
        <v>1.5090969249999999</v>
      </c>
      <c r="G2225">
        <v>3.5895773910000002</v>
      </c>
      <c r="H2225">
        <v>3.7256193099999999</v>
      </c>
      <c r="I2225">
        <v>22.23065137</v>
      </c>
      <c r="J2225">
        <v>3.8649801290000001</v>
      </c>
      <c r="K2225">
        <v>18.231628270000002</v>
      </c>
      <c r="L2225">
        <v>38.528200599999998</v>
      </c>
      <c r="M2225">
        <v>15.96087449</v>
      </c>
      <c r="N2225">
        <v>7.0041411550000001</v>
      </c>
      <c r="O2225">
        <v>16.882419429999999</v>
      </c>
      <c r="P2225">
        <v>2.7029198280000002</v>
      </c>
      <c r="Q2225">
        <v>6.6686007900000002</v>
      </c>
    </row>
    <row r="2226" spans="1:17">
      <c r="A2226" t="s">
        <v>12230</v>
      </c>
      <c r="B2226" s="14" t="s">
        <v>12231</v>
      </c>
      <c r="C2226">
        <v>0</v>
      </c>
      <c r="D2226">
        <v>0</v>
      </c>
      <c r="E2226">
        <v>0.24682842099999999</v>
      </c>
      <c r="F2226">
        <v>0</v>
      </c>
      <c r="G2226">
        <v>0.40063448000000002</v>
      </c>
      <c r="H2226">
        <v>0</v>
      </c>
      <c r="I2226">
        <v>0</v>
      </c>
      <c r="J2226">
        <v>0.88235246099999998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1.5948981019999999</v>
      </c>
    </row>
    <row r="2227" spans="1:17">
      <c r="A2227" t="s">
        <v>12232</v>
      </c>
      <c r="B2227" s="14" t="s">
        <v>2671</v>
      </c>
      <c r="C2227">
        <v>111.3943922</v>
      </c>
      <c r="D2227">
        <v>17.530115640000002</v>
      </c>
      <c r="E2227">
        <v>12.645896909999999</v>
      </c>
      <c r="F2227">
        <v>10.30895632</v>
      </c>
      <c r="G2227">
        <v>15.365123049999999</v>
      </c>
      <c r="H2227">
        <v>16.173529689999999</v>
      </c>
      <c r="I2227">
        <v>29.716211609999998</v>
      </c>
      <c r="J2227">
        <v>19.374021949999999</v>
      </c>
      <c r="K2227">
        <v>62.705344439999998</v>
      </c>
      <c r="L2227">
        <v>61.8018146</v>
      </c>
      <c r="M2227">
        <v>110.1729113</v>
      </c>
      <c r="N2227">
        <v>25.161017180000002</v>
      </c>
      <c r="O2227">
        <v>119.229563</v>
      </c>
      <c r="P2227">
        <v>18.088429179999999</v>
      </c>
      <c r="Q2227">
        <v>36.420337580000002</v>
      </c>
    </row>
    <row r="2228" spans="1:17">
      <c r="A2228" t="e">
        <v>#N/A</v>
      </c>
      <c r="B2228" s="14" t="s">
        <v>12233</v>
      </c>
      <c r="C2228">
        <v>0</v>
      </c>
      <c r="D2228">
        <v>0</v>
      </c>
      <c r="E2228">
        <v>0</v>
      </c>
      <c r="F2228">
        <v>0.73965605899999998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</row>
    <row r="2229" spans="1:17">
      <c r="A2229" t="s">
        <v>12234</v>
      </c>
      <c r="B2229" s="14" t="s">
        <v>12235</v>
      </c>
      <c r="C2229">
        <v>1.1345448680000001</v>
      </c>
      <c r="D2229">
        <v>0.50267935200000002</v>
      </c>
      <c r="E2229">
        <v>0.48280724200000003</v>
      </c>
      <c r="F2229">
        <v>0.308867365</v>
      </c>
      <c r="G2229">
        <v>0</v>
      </c>
      <c r="H2229">
        <v>0</v>
      </c>
      <c r="I2229">
        <v>1.654528998</v>
      </c>
      <c r="J2229">
        <v>0</v>
      </c>
      <c r="K2229">
        <v>0.51468598200000004</v>
      </c>
      <c r="L2229">
        <v>1.433741731</v>
      </c>
      <c r="M2229">
        <v>4.3556232589999997</v>
      </c>
      <c r="N2229">
        <v>0</v>
      </c>
      <c r="O2229">
        <v>0</v>
      </c>
      <c r="P2229">
        <v>0.17021769</v>
      </c>
      <c r="Q2229">
        <v>0</v>
      </c>
    </row>
    <row r="2230" spans="1:17">
      <c r="A2230" t="e">
        <v>#N/A</v>
      </c>
      <c r="B2230" s="14" t="s">
        <v>12236</v>
      </c>
      <c r="C2230">
        <v>25.073441590000002</v>
      </c>
      <c r="D2230">
        <v>0</v>
      </c>
      <c r="E2230">
        <v>1.2552988279999999</v>
      </c>
      <c r="F2230">
        <v>0.80305514899999997</v>
      </c>
      <c r="G2230">
        <v>0.25468906299999999</v>
      </c>
      <c r="H2230">
        <v>0.56644620099999998</v>
      </c>
      <c r="I2230">
        <v>0</v>
      </c>
      <c r="J2230">
        <v>1.6827721929999999</v>
      </c>
      <c r="K2230">
        <v>2.6763671059999998</v>
      </c>
      <c r="L2230">
        <v>3.7277285</v>
      </c>
      <c r="M2230">
        <v>0</v>
      </c>
      <c r="N2230">
        <v>0.90907406999999996</v>
      </c>
      <c r="O2230">
        <v>0</v>
      </c>
      <c r="P2230">
        <v>0.66384899100000005</v>
      </c>
      <c r="Q2230">
        <v>1.0138995079999999</v>
      </c>
    </row>
    <row r="2231" spans="1:17">
      <c r="A2231" t="s">
        <v>12237</v>
      </c>
      <c r="B2231" s="14" t="s">
        <v>5865</v>
      </c>
      <c r="C2231">
        <v>0.98327221899999995</v>
      </c>
      <c r="D2231">
        <v>5.4456929839999999</v>
      </c>
      <c r="E2231">
        <v>14.226720050000001</v>
      </c>
      <c r="F2231">
        <v>9.2351342190000008</v>
      </c>
      <c r="G2231">
        <v>6.6219156249999997</v>
      </c>
      <c r="H2231">
        <v>10.196031619999999</v>
      </c>
      <c r="I2231">
        <v>0</v>
      </c>
      <c r="J2231">
        <v>3.3655443850000002</v>
      </c>
      <c r="K2231">
        <v>0.89212236899999997</v>
      </c>
      <c r="L2231">
        <v>8.0767450830000005</v>
      </c>
      <c r="M2231">
        <v>0</v>
      </c>
      <c r="N2231">
        <v>2.9090370230000002</v>
      </c>
      <c r="O2231">
        <v>1.0889525959999999</v>
      </c>
      <c r="P2231">
        <v>1.917785973</v>
      </c>
      <c r="Q2231">
        <v>4.0555980309999997</v>
      </c>
    </row>
    <row r="2232" spans="1:17">
      <c r="A2232" t="e">
        <v>#N/A</v>
      </c>
      <c r="B2232" s="14" t="s">
        <v>12238</v>
      </c>
      <c r="C2232">
        <v>1.3027581450000001</v>
      </c>
      <c r="D2232">
        <v>0.57720909899999995</v>
      </c>
      <c r="E2232">
        <v>0.55439064999999998</v>
      </c>
      <c r="F2232">
        <v>0.88665395000000002</v>
      </c>
      <c r="G2232">
        <v>0.44992389599999999</v>
      </c>
      <c r="H2232">
        <v>0.50033103000000001</v>
      </c>
      <c r="I2232">
        <v>0</v>
      </c>
      <c r="J2232">
        <v>0.330302288</v>
      </c>
      <c r="K2232">
        <v>2.3639835630000001</v>
      </c>
      <c r="L2232">
        <v>0.82315771299999996</v>
      </c>
      <c r="M2232">
        <v>0</v>
      </c>
      <c r="N2232">
        <v>0.321187053</v>
      </c>
      <c r="O2232">
        <v>0</v>
      </c>
      <c r="P2232">
        <v>0</v>
      </c>
      <c r="Q2232">
        <v>4.4777896239999997</v>
      </c>
    </row>
    <row r="2233" spans="1:17">
      <c r="A2233" t="s">
        <v>12239</v>
      </c>
      <c r="B2233" s="14" t="s">
        <v>12240</v>
      </c>
      <c r="C2233">
        <v>2.273253204</v>
      </c>
      <c r="D2233">
        <v>0.167867233</v>
      </c>
      <c r="E2233">
        <v>0.16123104199999999</v>
      </c>
      <c r="F2233">
        <v>0.20628939600000001</v>
      </c>
      <c r="G2233">
        <v>0</v>
      </c>
      <c r="H2233">
        <v>0.29101823199999999</v>
      </c>
      <c r="I2233">
        <v>5.525216103</v>
      </c>
      <c r="J2233">
        <v>0.38424156100000001</v>
      </c>
      <c r="K2233">
        <v>0</v>
      </c>
      <c r="L2233">
        <v>0.47879081600000001</v>
      </c>
      <c r="M2233">
        <v>7.2726920460000004</v>
      </c>
      <c r="N2233">
        <v>0.84068501100000004</v>
      </c>
      <c r="O2233">
        <v>1.678385652</v>
      </c>
      <c r="P2233">
        <v>0.45474670900000003</v>
      </c>
      <c r="Q2233">
        <v>0</v>
      </c>
    </row>
    <row r="2234" spans="1:17">
      <c r="A2234" t="s">
        <v>12241</v>
      </c>
      <c r="B2234" s="14" t="s">
        <v>2753</v>
      </c>
      <c r="C2234">
        <v>13.85819906</v>
      </c>
      <c r="D2234">
        <v>1.739697893</v>
      </c>
      <c r="E2234">
        <v>1.0320409829999999</v>
      </c>
      <c r="F2234">
        <v>2.012129233</v>
      </c>
      <c r="G2234">
        <v>0.717915478</v>
      </c>
      <c r="H2234">
        <v>3.548208867</v>
      </c>
      <c r="I2234">
        <v>1.3473122040000001</v>
      </c>
      <c r="J2234">
        <v>2.0496106749999998</v>
      </c>
      <c r="K2234">
        <v>2.0955894559999999</v>
      </c>
      <c r="L2234">
        <v>2.9188030760000001</v>
      </c>
      <c r="M2234">
        <v>3.5468609980000001</v>
      </c>
      <c r="N2234">
        <v>0.79721931800000001</v>
      </c>
      <c r="O2234">
        <v>2.5579423380000001</v>
      </c>
      <c r="P2234">
        <v>3.2573649200000001</v>
      </c>
      <c r="Q2234">
        <v>1.905314511</v>
      </c>
    </row>
    <row r="2235" spans="1:17">
      <c r="A2235" t="s">
        <v>12242</v>
      </c>
      <c r="B2235" s="14" t="s">
        <v>12243</v>
      </c>
      <c r="C2235">
        <v>0.81134446400000004</v>
      </c>
      <c r="D2235">
        <v>0.71895986000000001</v>
      </c>
      <c r="E2235">
        <v>0.69053766599999999</v>
      </c>
      <c r="F2235">
        <v>1.1043980440000001</v>
      </c>
      <c r="G2235">
        <v>0.28020800600000001</v>
      </c>
      <c r="H2235">
        <v>3.1160105370000002</v>
      </c>
      <c r="I2235">
        <v>1.183199519</v>
      </c>
      <c r="J2235">
        <v>1.645671125</v>
      </c>
      <c r="K2235">
        <v>1.472264813</v>
      </c>
      <c r="L2235">
        <v>0</v>
      </c>
      <c r="M2235">
        <v>0</v>
      </c>
      <c r="N2235">
        <v>0.20003201500000001</v>
      </c>
      <c r="O2235">
        <v>1.7970926920000001</v>
      </c>
      <c r="P2235">
        <v>0.973819082</v>
      </c>
      <c r="Q2235">
        <v>1.1154886530000001</v>
      </c>
    </row>
    <row r="2236" spans="1:17">
      <c r="A2236" t="s">
        <v>12244</v>
      </c>
      <c r="B2236" s="14" t="s">
        <v>12245</v>
      </c>
      <c r="C2236">
        <v>0</v>
      </c>
      <c r="D2236">
        <v>0</v>
      </c>
      <c r="E2236">
        <v>0.54107708099999996</v>
      </c>
      <c r="F2236">
        <v>0.27691556899999997</v>
      </c>
      <c r="G2236">
        <v>0.175647629</v>
      </c>
      <c r="H2236">
        <v>2.3439153159999999</v>
      </c>
      <c r="I2236">
        <v>0</v>
      </c>
      <c r="J2236">
        <v>0.51579224300000004</v>
      </c>
      <c r="K2236">
        <v>0.46144260399999998</v>
      </c>
      <c r="L2236">
        <v>0</v>
      </c>
      <c r="M2236">
        <v>0</v>
      </c>
      <c r="N2236">
        <v>0.75233716100000003</v>
      </c>
      <c r="O2236">
        <v>0</v>
      </c>
      <c r="P2236">
        <v>0.91565377999999997</v>
      </c>
      <c r="Q2236">
        <v>2.0977231199999999</v>
      </c>
    </row>
    <row r="2237" spans="1:17">
      <c r="A2237" t="e">
        <v>#N/A</v>
      </c>
      <c r="B2237" s="14" t="s">
        <v>12246</v>
      </c>
      <c r="C2237">
        <v>36.305435780000003</v>
      </c>
      <c r="D2237">
        <v>19.101815389999999</v>
      </c>
      <c r="E2237">
        <v>18.829482420000001</v>
      </c>
      <c r="F2237">
        <v>12.97242934</v>
      </c>
      <c r="G2237">
        <v>18.024149040000001</v>
      </c>
      <c r="H2237">
        <v>0</v>
      </c>
      <c r="I2237">
        <v>19.854347969999999</v>
      </c>
      <c r="J2237">
        <v>14.95797505</v>
      </c>
      <c r="K2237">
        <v>24.704927130000002</v>
      </c>
      <c r="L2237">
        <v>65.952119609999997</v>
      </c>
      <c r="M2237">
        <v>17.422493029999998</v>
      </c>
      <c r="N2237">
        <v>26.29321925</v>
      </c>
      <c r="O2237">
        <v>30.155610339999999</v>
      </c>
      <c r="P2237">
        <v>8.1704491150000003</v>
      </c>
      <c r="Q2237">
        <v>6.2393815860000004</v>
      </c>
    </row>
    <row r="2238" spans="1:17">
      <c r="A2238" t="s">
        <v>12247</v>
      </c>
      <c r="B2238" s="14" t="s">
        <v>2655</v>
      </c>
      <c r="C2238">
        <v>22.82264584</v>
      </c>
      <c r="D2238">
        <v>2.2079913630000001</v>
      </c>
      <c r="E2238">
        <v>1.336965698</v>
      </c>
      <c r="F2238">
        <v>1.5336415240000001</v>
      </c>
      <c r="G2238">
        <v>1.3219956930000001</v>
      </c>
      <c r="H2238">
        <v>4.3825778150000003</v>
      </c>
      <c r="I2238">
        <v>1.474550502</v>
      </c>
      <c r="J2238">
        <v>2.3988218109999999</v>
      </c>
      <c r="K2238">
        <v>2.8832496280000002</v>
      </c>
      <c r="L2238">
        <v>5.750011432</v>
      </c>
      <c r="M2238">
        <v>3.6045486640000002</v>
      </c>
      <c r="N2238">
        <v>1.1752143269999999</v>
      </c>
      <c r="O2238">
        <v>7.9986024850000002</v>
      </c>
      <c r="P2238">
        <v>1.105254003</v>
      </c>
      <c r="Q2238">
        <v>4.3690947659999999</v>
      </c>
    </row>
    <row r="2239" spans="1:17">
      <c r="A2239" t="s">
        <v>12248</v>
      </c>
      <c r="B2239" s="14" t="s">
        <v>6923</v>
      </c>
      <c r="C2239">
        <v>22.112343119999998</v>
      </c>
      <c r="D2239">
        <v>3.7322852470000001</v>
      </c>
      <c r="E2239">
        <v>2.5989358710000001</v>
      </c>
      <c r="F2239">
        <v>2.3506050780000001</v>
      </c>
      <c r="G2239">
        <v>1.7091831019999999</v>
      </c>
      <c r="H2239">
        <v>4.9336568679999999</v>
      </c>
      <c r="I2239">
        <v>4.6066947110000003</v>
      </c>
      <c r="J2239">
        <v>2.0556727559999999</v>
      </c>
      <c r="K2239">
        <v>3.821431869</v>
      </c>
      <c r="L2239">
        <v>6.7863287830000001</v>
      </c>
      <c r="M2239">
        <v>8.4891341629999992</v>
      </c>
      <c r="N2239">
        <v>2.3104666819999999</v>
      </c>
      <c r="O2239">
        <v>15.159819410000001</v>
      </c>
      <c r="P2239">
        <v>1.105850775</v>
      </c>
      <c r="Q2239">
        <v>8.2518287319999999</v>
      </c>
    </row>
    <row r="2240" spans="1:17">
      <c r="A2240" t="s">
        <v>12249</v>
      </c>
      <c r="B2240" s="14" t="s">
        <v>3571</v>
      </c>
      <c r="C2240">
        <v>3.5270352389999999</v>
      </c>
      <c r="D2240">
        <v>1.4478074489999999</v>
      </c>
      <c r="E2240">
        <v>0.75046752400000005</v>
      </c>
      <c r="F2240">
        <v>0.96019656099999995</v>
      </c>
      <c r="G2240">
        <v>0.59113964799999996</v>
      </c>
      <c r="H2240">
        <v>1.1155333380000001</v>
      </c>
      <c r="I2240">
        <v>0.30256144400000001</v>
      </c>
      <c r="J2240">
        <v>0.67068539199999999</v>
      </c>
      <c r="K2240">
        <v>0.75295934600000003</v>
      </c>
      <c r="L2240">
        <v>1.573118282</v>
      </c>
      <c r="M2240">
        <v>0</v>
      </c>
      <c r="N2240">
        <v>0.29411891499999998</v>
      </c>
      <c r="O2240">
        <v>1.2637430270000001</v>
      </c>
      <c r="P2240">
        <v>1.182844053</v>
      </c>
      <c r="Q2240">
        <v>0.99836374500000002</v>
      </c>
    </row>
    <row r="2241" spans="1:17">
      <c r="A2241" t="s">
        <v>12250</v>
      </c>
      <c r="B2241" s="14" t="s">
        <v>12251</v>
      </c>
      <c r="C2241">
        <v>16.245367099999999</v>
      </c>
      <c r="D2241">
        <v>12.69083234</v>
      </c>
      <c r="E2241">
        <v>12.825879329999999</v>
      </c>
      <c r="F2241">
        <v>11.87125004</v>
      </c>
      <c r="G2241">
        <v>12.40225</v>
      </c>
      <c r="H2241">
        <v>28.89696563</v>
      </c>
      <c r="I2241">
        <v>6.2344570929999996</v>
      </c>
      <c r="J2241">
        <v>9.8635922399999991</v>
      </c>
      <c r="K2241">
        <v>24.436395310000002</v>
      </c>
      <c r="L2241">
        <v>10.80501014</v>
      </c>
      <c r="M2241">
        <v>4.9237480309999997</v>
      </c>
      <c r="N2241">
        <v>12.96418673</v>
      </c>
      <c r="O2241">
        <v>4.7345765020000004</v>
      </c>
      <c r="P2241">
        <v>11.80175983</v>
      </c>
      <c r="Q2241">
        <v>18.808570580000001</v>
      </c>
    </row>
    <row r="2242" spans="1:17">
      <c r="A2242" t="s">
        <v>12252</v>
      </c>
      <c r="B2242" s="14" t="s">
        <v>4355</v>
      </c>
      <c r="C2242">
        <v>1.793413996</v>
      </c>
      <c r="D2242">
        <v>2.9255819230000002</v>
      </c>
      <c r="E2242">
        <v>2.4456769509999998</v>
      </c>
      <c r="F2242">
        <v>2.4189936009999999</v>
      </c>
      <c r="G2242">
        <v>1.6892128900000001</v>
      </c>
      <c r="H2242">
        <v>6.8876995650000001</v>
      </c>
      <c r="I2242">
        <v>1.902087817</v>
      </c>
      <c r="J2242">
        <v>1.426115663</v>
      </c>
      <c r="K2242">
        <v>2.4407453669999999</v>
      </c>
      <c r="L2242">
        <v>3.2965305329999999</v>
      </c>
      <c r="M2242">
        <v>2.1907082629999999</v>
      </c>
      <c r="N2242">
        <v>1.708327111</v>
      </c>
      <c r="O2242">
        <v>3.7917733490000001</v>
      </c>
      <c r="P2242">
        <v>2.17701235</v>
      </c>
      <c r="Q2242">
        <v>4.0347836709999996</v>
      </c>
    </row>
    <row r="2243" spans="1:17">
      <c r="A2243" t="s">
        <v>12253</v>
      </c>
      <c r="B2243" s="14" t="s">
        <v>5435</v>
      </c>
      <c r="C2243">
        <v>2.697822269</v>
      </c>
      <c r="D2243">
        <v>8.4131851799999993</v>
      </c>
      <c r="E2243">
        <v>8.6546230770000001</v>
      </c>
      <c r="F2243">
        <v>7.8812397330000001</v>
      </c>
      <c r="G2243">
        <v>8.9589117460000001</v>
      </c>
      <c r="H2243">
        <v>14.585278069999999</v>
      </c>
      <c r="I2243">
        <v>2.723737184</v>
      </c>
      <c r="J2243">
        <v>9.6287266500000008</v>
      </c>
      <c r="K2243">
        <v>9.5085002200000002</v>
      </c>
      <c r="L2243">
        <v>7.8675676880000003</v>
      </c>
      <c r="M2243">
        <v>3.9835348399999999</v>
      </c>
      <c r="N2243">
        <v>4.7326670159999997</v>
      </c>
      <c r="O2243">
        <v>4.5965838200000002</v>
      </c>
      <c r="P2243">
        <v>10.67940654</v>
      </c>
      <c r="Q2243">
        <v>9.7008274510000003</v>
      </c>
    </row>
    <row r="2244" spans="1:17">
      <c r="A2244" t="s">
        <v>12254</v>
      </c>
      <c r="B2244" s="14" t="s">
        <v>3679</v>
      </c>
      <c r="C2244">
        <v>32.225062110000003</v>
      </c>
      <c r="D2244">
        <v>35.147976389999997</v>
      </c>
      <c r="E2244">
        <v>26.654693219999999</v>
      </c>
      <c r="F2244">
        <v>36.138893070000002</v>
      </c>
      <c r="G2244">
        <v>29.97900641</v>
      </c>
      <c r="H2244">
        <v>30.550265419999999</v>
      </c>
      <c r="I2244">
        <v>16.934933010000002</v>
      </c>
      <c r="J2244">
        <v>19.892266639999999</v>
      </c>
      <c r="K2244">
        <v>20.413766679999998</v>
      </c>
      <c r="L2244">
        <v>25.131048369999998</v>
      </c>
      <c r="M2244">
        <v>11.145496420000001</v>
      </c>
      <c r="N2244">
        <v>19.62960923</v>
      </c>
      <c r="O2244">
        <v>16.236685099999999</v>
      </c>
      <c r="P2244">
        <v>34.649261670000001</v>
      </c>
      <c r="Q2244">
        <v>37.918772449999999</v>
      </c>
    </row>
    <row r="2245" spans="1:17">
      <c r="A2245" t="s">
        <v>12255</v>
      </c>
      <c r="B2245" s="14" t="s">
        <v>12256</v>
      </c>
      <c r="C2245">
        <v>0.89195320099999997</v>
      </c>
      <c r="D2245">
        <v>0.39519499800000002</v>
      </c>
      <c r="E2245">
        <v>0.85403700000000005</v>
      </c>
      <c r="F2245">
        <v>0.48564890199999999</v>
      </c>
      <c r="G2245">
        <v>0.92414173899999996</v>
      </c>
      <c r="H2245">
        <v>1.027677773</v>
      </c>
      <c r="I2245">
        <v>0</v>
      </c>
      <c r="J2245">
        <v>0.67843947299999996</v>
      </c>
      <c r="K2245">
        <v>0.80926867099999999</v>
      </c>
      <c r="L2245">
        <v>2.254349849</v>
      </c>
      <c r="M2245">
        <v>0</v>
      </c>
      <c r="N2245">
        <v>0.32985840999999999</v>
      </c>
      <c r="O2245">
        <v>0.98781876899999999</v>
      </c>
      <c r="P2245">
        <v>0.66910625400000001</v>
      </c>
      <c r="Q2245">
        <v>0.61315737000000003</v>
      </c>
    </row>
    <row r="2246" spans="1:17">
      <c r="A2246" t="s">
        <v>12257</v>
      </c>
      <c r="B2246" s="14" t="s">
        <v>556</v>
      </c>
      <c r="C2246">
        <v>11.339419210000001</v>
      </c>
      <c r="D2246">
        <v>1.012927836</v>
      </c>
      <c r="E2246">
        <v>1.8873957139999999</v>
      </c>
      <c r="F2246">
        <v>1.269666467</v>
      </c>
      <c r="G2246">
        <v>1.1685468059999999</v>
      </c>
      <c r="H2246">
        <v>1.1238613740000001</v>
      </c>
      <c r="I2246">
        <v>4.5342008140000001</v>
      </c>
      <c r="J2246">
        <v>2.133068186</v>
      </c>
      <c r="K2246">
        <v>5.0611548009999998</v>
      </c>
      <c r="L2246">
        <v>10.053971020000001</v>
      </c>
      <c r="M2246">
        <v>7.723611837</v>
      </c>
      <c r="N2246">
        <v>1.4880149519999999</v>
      </c>
      <c r="O2246">
        <v>12.355609169999999</v>
      </c>
      <c r="P2246">
        <v>1.975671044</v>
      </c>
      <c r="Q2246">
        <v>6.0349022960000003</v>
      </c>
    </row>
    <row r="2247" spans="1:17">
      <c r="A2247" t="s">
        <v>12258</v>
      </c>
      <c r="B2247" s="14" t="s">
        <v>1622</v>
      </c>
      <c r="C2247">
        <v>59.09627047</v>
      </c>
      <c r="D2247">
        <v>1.1586319119999999</v>
      </c>
      <c r="E2247">
        <v>1.102196317</v>
      </c>
      <c r="F2247">
        <v>0.69377435300000001</v>
      </c>
      <c r="G2247">
        <v>0.96640909100000005</v>
      </c>
      <c r="H2247">
        <v>1.1898248840000001</v>
      </c>
      <c r="I2247">
        <v>6.4611646240000002</v>
      </c>
      <c r="J2247">
        <v>2.8378766880000001</v>
      </c>
      <c r="K2247">
        <v>21.157052220000001</v>
      </c>
      <c r="L2247">
        <v>72.912769749999995</v>
      </c>
      <c r="M2247">
        <v>10.3590543</v>
      </c>
      <c r="N2247">
        <v>2.2380366710000001</v>
      </c>
      <c r="O2247">
        <v>27.595817329999999</v>
      </c>
      <c r="P2247">
        <v>1.4793849139999999</v>
      </c>
      <c r="Q2247">
        <v>3.0686060770000001</v>
      </c>
    </row>
    <row r="2248" spans="1:17">
      <c r="A2248" t="s">
        <v>12259</v>
      </c>
      <c r="B2248" s="14" t="s">
        <v>6465</v>
      </c>
      <c r="C2248">
        <v>108.9114223</v>
      </c>
      <c r="D2248">
        <v>4.6004088840000001</v>
      </c>
      <c r="E2248">
        <v>4.5401550730000002</v>
      </c>
      <c r="F2248">
        <v>5.1001349640000004</v>
      </c>
      <c r="G2248">
        <v>4.7702795340000002</v>
      </c>
      <c r="H2248">
        <v>11.90207734</v>
      </c>
      <c r="I2248">
        <v>9.5389206810000005</v>
      </c>
      <c r="J2248">
        <v>5.6434556010000003</v>
      </c>
      <c r="K2248">
        <v>15.35526014</v>
      </c>
      <c r="L2248">
        <v>43.657358530000003</v>
      </c>
      <c r="M2248">
        <v>10.239699890000001</v>
      </c>
      <c r="N2248">
        <v>4.6579037369999998</v>
      </c>
      <c r="O2248">
        <v>23.279438689999999</v>
      </c>
      <c r="P2248">
        <v>5.059258185</v>
      </c>
      <c r="Q2248">
        <v>10.870225080000001</v>
      </c>
    </row>
    <row r="2249" spans="1:17">
      <c r="A2249" t="s">
        <v>12260</v>
      </c>
      <c r="B2249" s="14" t="s">
        <v>2171</v>
      </c>
      <c r="C2249">
        <v>5.2585865700000003</v>
      </c>
      <c r="D2249">
        <v>0.69897179899999995</v>
      </c>
      <c r="E2249">
        <v>0.70863643499999995</v>
      </c>
      <c r="F2249">
        <v>0.47719745699999999</v>
      </c>
      <c r="G2249">
        <v>0.42376108899999998</v>
      </c>
      <c r="H2249">
        <v>1.88494831</v>
      </c>
      <c r="I2249">
        <v>1.0224933030000001</v>
      </c>
      <c r="J2249">
        <v>0.48886421000000002</v>
      </c>
      <c r="K2249">
        <v>1.7494080400000001</v>
      </c>
      <c r="L2249">
        <v>1.3290712819999999</v>
      </c>
      <c r="M2249">
        <v>0</v>
      </c>
      <c r="N2249">
        <v>0.30251021700000003</v>
      </c>
      <c r="O2249">
        <v>1.9412567489999999</v>
      </c>
      <c r="P2249">
        <v>0.57856674900000005</v>
      </c>
      <c r="Q2249">
        <v>1.6869635270000001</v>
      </c>
    </row>
    <row r="2250" spans="1:17">
      <c r="A2250" t="e">
        <v>#N/A</v>
      </c>
      <c r="B2250" s="14" t="s">
        <v>12261</v>
      </c>
      <c r="C2250">
        <v>0</v>
      </c>
      <c r="D2250">
        <v>0</v>
      </c>
      <c r="E2250">
        <v>0</v>
      </c>
      <c r="F2250">
        <v>0</v>
      </c>
      <c r="G2250">
        <v>0.82922020299999999</v>
      </c>
      <c r="H2250">
        <v>0</v>
      </c>
      <c r="I2250">
        <v>14.00578035</v>
      </c>
      <c r="J2250">
        <v>0</v>
      </c>
      <c r="K2250">
        <v>3.2676575130000001</v>
      </c>
      <c r="L2250">
        <v>3.0341976160000002</v>
      </c>
      <c r="M2250">
        <v>0</v>
      </c>
      <c r="N2250">
        <v>2.6637984370000001</v>
      </c>
      <c r="O2250">
        <v>0</v>
      </c>
      <c r="P2250">
        <v>1.8011406720000001</v>
      </c>
      <c r="Q2250">
        <v>1.6505340820000001</v>
      </c>
    </row>
    <row r="2251" spans="1:17">
      <c r="A2251" t="s">
        <v>12262</v>
      </c>
      <c r="B2251" s="14" t="s">
        <v>2551</v>
      </c>
      <c r="C2251">
        <v>40.73030241</v>
      </c>
      <c r="D2251">
        <v>6.8530069009999997</v>
      </c>
      <c r="E2251">
        <v>4.2235085420000003</v>
      </c>
      <c r="F2251">
        <v>6.1758048949999997</v>
      </c>
      <c r="G2251">
        <v>3.9173149189999998</v>
      </c>
      <c r="H2251">
        <v>13.266580190000001</v>
      </c>
      <c r="I2251">
        <v>116.5399826</v>
      </c>
      <c r="J2251">
        <v>6.601303594</v>
      </c>
      <c r="K2251">
        <v>74.610833299999996</v>
      </c>
      <c r="L2251">
        <v>11.401916140000001</v>
      </c>
      <c r="M2251">
        <v>191.9954382</v>
      </c>
      <c r="N2251">
        <v>5.402237918</v>
      </c>
      <c r="O2251">
        <v>106.77445299999999</v>
      </c>
      <c r="P2251">
        <v>14.929005180000001</v>
      </c>
      <c r="Q2251">
        <v>15.24013742</v>
      </c>
    </row>
    <row r="2252" spans="1:17">
      <c r="A2252" t="s">
        <v>12263</v>
      </c>
      <c r="B2252" s="14" t="s">
        <v>2179</v>
      </c>
      <c r="C2252">
        <v>43.756754430000001</v>
      </c>
      <c r="D2252">
        <v>2.7594880449999999</v>
      </c>
      <c r="E2252">
        <v>2.6843783910000001</v>
      </c>
      <c r="F2252">
        <v>1.7824967350000001</v>
      </c>
      <c r="G2252">
        <v>2.3164295240000001</v>
      </c>
      <c r="H2252">
        <v>1.471971567</v>
      </c>
      <c r="I2252">
        <v>6.0550898819999999</v>
      </c>
      <c r="J2252">
        <v>2.8747539049999999</v>
      </c>
      <c r="K2252">
        <v>11.736273389999999</v>
      </c>
      <c r="L2252">
        <v>21.997346060000002</v>
      </c>
      <c r="M2252">
        <v>20.23192057</v>
      </c>
      <c r="N2252">
        <v>3.8190953959999998</v>
      </c>
      <c r="O2252">
        <v>32.895969360000002</v>
      </c>
      <c r="P2252">
        <v>2.1084350509999998</v>
      </c>
      <c r="Q2252">
        <v>8.7824241969999992</v>
      </c>
    </row>
    <row r="2253" spans="1:17">
      <c r="A2253" t="s">
        <v>12264</v>
      </c>
      <c r="B2253" s="14" t="s">
        <v>12265</v>
      </c>
      <c r="C2253">
        <v>1.404674599</v>
      </c>
      <c r="D2253">
        <v>1.283627632</v>
      </c>
      <c r="E2253">
        <v>2.7086061020000001</v>
      </c>
      <c r="F2253">
        <v>1.4818279539999999</v>
      </c>
      <c r="G2253">
        <v>2.2436893599999999</v>
      </c>
      <c r="H2253">
        <v>0.40460442899999999</v>
      </c>
      <c r="I2253">
        <v>5.3772192429999999</v>
      </c>
      <c r="J2253">
        <v>7.0783274770000002</v>
      </c>
      <c r="K2253">
        <v>1.433768092</v>
      </c>
      <c r="L2253">
        <v>1.109443006</v>
      </c>
      <c r="M2253">
        <v>1.0111268280000001</v>
      </c>
      <c r="N2253">
        <v>6.4284523499999997</v>
      </c>
      <c r="O2253">
        <v>0.583367462</v>
      </c>
      <c r="P2253">
        <v>3.2665585250000002</v>
      </c>
      <c r="Q2253">
        <v>2.0519394800000001</v>
      </c>
    </row>
    <row r="2254" spans="1:17">
      <c r="A2254" t="s">
        <v>12266</v>
      </c>
      <c r="B2254" s="14" t="s">
        <v>6485</v>
      </c>
      <c r="C2254">
        <v>0.96264413100000001</v>
      </c>
      <c r="D2254">
        <v>4.6916739549999997</v>
      </c>
      <c r="E2254">
        <v>6.2472330960000004</v>
      </c>
      <c r="F2254">
        <v>6.2896627089999999</v>
      </c>
      <c r="G2254">
        <v>4.1557655889999996</v>
      </c>
      <c r="H2254">
        <v>1.4788339049999999</v>
      </c>
      <c r="I2254">
        <v>15.442270649999999</v>
      </c>
      <c r="J2254">
        <v>19.037422790000001</v>
      </c>
      <c r="K2254">
        <v>15.721317259999999</v>
      </c>
      <c r="L2254">
        <v>4.86603254</v>
      </c>
      <c r="M2254">
        <v>0</v>
      </c>
      <c r="N2254">
        <v>10.79869804</v>
      </c>
      <c r="O2254">
        <v>3.1983223089999999</v>
      </c>
      <c r="P2254">
        <v>17.764537090000001</v>
      </c>
      <c r="Q2254">
        <v>6.6175259249999998</v>
      </c>
    </row>
    <row r="2255" spans="1:17">
      <c r="A2255" t="s">
        <v>12267</v>
      </c>
      <c r="B2255" s="14" t="s">
        <v>12268</v>
      </c>
      <c r="C2255">
        <v>1.523890524</v>
      </c>
      <c r="D2255">
        <v>4.4562246349999999</v>
      </c>
      <c r="E2255">
        <v>3.0154964469999999</v>
      </c>
      <c r="F2255">
        <v>2.77957834</v>
      </c>
      <c r="G2255">
        <v>2.473585286</v>
      </c>
      <c r="H2255">
        <v>2.341032271</v>
      </c>
      <c r="I2255">
        <v>4.0001749049999997</v>
      </c>
      <c r="J2255">
        <v>3.554588904</v>
      </c>
      <c r="K2255">
        <v>2.4887251319999999</v>
      </c>
      <c r="L2255">
        <v>2.1183401810000002</v>
      </c>
      <c r="M2255">
        <v>1.170071488</v>
      </c>
      <c r="N2255">
        <v>1.2022588439999999</v>
      </c>
      <c r="O2255">
        <v>0.33753512200000002</v>
      </c>
      <c r="P2255">
        <v>5.395712337</v>
      </c>
      <c r="Q2255">
        <v>2.5141714730000002</v>
      </c>
    </row>
    <row r="2256" spans="1:17">
      <c r="A2256" t="e">
        <v>#N/A</v>
      </c>
      <c r="B2256" s="14" t="s">
        <v>12269</v>
      </c>
      <c r="C2256">
        <v>0</v>
      </c>
      <c r="D2256">
        <v>0.75923354499999995</v>
      </c>
      <c r="E2256">
        <v>1.2761336640000001</v>
      </c>
      <c r="F2256">
        <v>0.93301013200000005</v>
      </c>
      <c r="G2256">
        <v>2.0713301350000002</v>
      </c>
      <c r="H2256">
        <v>0</v>
      </c>
      <c r="I2256">
        <v>0</v>
      </c>
      <c r="J2256">
        <v>0.43446400499999999</v>
      </c>
      <c r="K2256">
        <v>1.5547360779999999</v>
      </c>
      <c r="L2256">
        <v>1.082742718</v>
      </c>
      <c r="M2256">
        <v>0</v>
      </c>
      <c r="N2256">
        <v>2.534845539</v>
      </c>
      <c r="O2256">
        <v>0</v>
      </c>
      <c r="P2256">
        <v>2.0567382279999999</v>
      </c>
      <c r="Q2256">
        <v>1.1779745319999999</v>
      </c>
    </row>
    <row r="2257" spans="1:17">
      <c r="A2257" t="s">
        <v>12270</v>
      </c>
      <c r="B2257" s="14" t="s">
        <v>12271</v>
      </c>
      <c r="C2257">
        <v>6.6586388769999996</v>
      </c>
      <c r="D2257">
        <v>1.106333596</v>
      </c>
      <c r="E2257">
        <v>1.2396971969999999</v>
      </c>
      <c r="F2257">
        <v>1.095197819</v>
      </c>
      <c r="G2257">
        <v>1.461232512</v>
      </c>
      <c r="H2257">
        <v>1.917963624</v>
      </c>
      <c r="I2257">
        <v>2.6299063550000001</v>
      </c>
      <c r="J2257">
        <v>3.780945993</v>
      </c>
      <c r="K2257">
        <v>3.775862225</v>
      </c>
      <c r="L2257">
        <v>4.8208783080000002</v>
      </c>
      <c r="M2257">
        <v>1.331413223</v>
      </c>
      <c r="N2257">
        <v>2.3769676049999999</v>
      </c>
      <c r="O2257">
        <v>3.0726240520000001</v>
      </c>
      <c r="P2257">
        <v>1.9980137570000001</v>
      </c>
      <c r="Q2257">
        <v>2.002596273</v>
      </c>
    </row>
    <row r="2258" spans="1:17">
      <c r="A2258" t="s">
        <v>12272</v>
      </c>
      <c r="B2258" s="14" t="s">
        <v>2612</v>
      </c>
      <c r="C2258">
        <v>1.015927016</v>
      </c>
      <c r="D2258">
        <v>0.67518555099999999</v>
      </c>
      <c r="E2258">
        <v>0.43232924</v>
      </c>
      <c r="F2258">
        <v>0.34571869900000002</v>
      </c>
      <c r="G2258">
        <v>0.26314737100000002</v>
      </c>
      <c r="H2258">
        <v>0.58525806800000002</v>
      </c>
      <c r="I2258">
        <v>0.74077313099999997</v>
      </c>
      <c r="J2258">
        <v>0.83713144500000003</v>
      </c>
      <c r="K2258">
        <v>0.46087502400000002</v>
      </c>
      <c r="L2258">
        <v>1.2838425339999999</v>
      </c>
      <c r="M2258">
        <v>3.9002382930000001</v>
      </c>
      <c r="N2258">
        <v>0.43832353699999999</v>
      </c>
      <c r="O2258">
        <v>14.063963409999999</v>
      </c>
      <c r="P2258">
        <v>0.30484250499999999</v>
      </c>
      <c r="Q2258">
        <v>0.69838096500000002</v>
      </c>
    </row>
    <row r="2259" spans="1:17">
      <c r="A2259" t="s">
        <v>12273</v>
      </c>
      <c r="B2259" s="14" t="s">
        <v>3878</v>
      </c>
      <c r="C2259">
        <v>14.830569929999999</v>
      </c>
      <c r="D2259">
        <v>8.3400336740000007</v>
      </c>
      <c r="E2259">
        <v>5.4615902060000003</v>
      </c>
      <c r="F2259">
        <v>3.5715988689999998</v>
      </c>
      <c r="G2259">
        <v>5.3189207529999996</v>
      </c>
      <c r="H2259">
        <v>10.5152444</v>
      </c>
      <c r="I2259">
        <v>3.3273400839999998</v>
      </c>
      <c r="J2259">
        <v>10.70197662</v>
      </c>
      <c r="K2259">
        <v>5.6928250589999996</v>
      </c>
      <c r="L2259">
        <v>5.0458203450000001</v>
      </c>
      <c r="M2259">
        <v>4.3796874749999999</v>
      </c>
      <c r="N2259">
        <v>6.890881899</v>
      </c>
      <c r="O2259">
        <v>6.3171283169999999</v>
      </c>
      <c r="P2259">
        <v>3.93663674</v>
      </c>
      <c r="Q2259">
        <v>8.6265482979999994</v>
      </c>
    </row>
    <row r="2260" spans="1:17">
      <c r="A2260" t="s">
        <v>12274</v>
      </c>
      <c r="B2260" s="14" t="s">
        <v>7096</v>
      </c>
      <c r="C2260">
        <v>4.7918190870000004</v>
      </c>
      <c r="D2260">
        <v>0.39706771200000002</v>
      </c>
      <c r="E2260">
        <v>0.38915375499999999</v>
      </c>
      <c r="F2260">
        <v>0.253933293</v>
      </c>
      <c r="G2260">
        <v>0.33477286899999997</v>
      </c>
      <c r="H2260">
        <v>0.393351481</v>
      </c>
      <c r="I2260">
        <v>1.226901397</v>
      </c>
      <c r="J2260">
        <v>1.191735921</v>
      </c>
      <c r="K2260">
        <v>1.6428010669999999</v>
      </c>
      <c r="L2260">
        <v>3.1895356339999998</v>
      </c>
      <c r="M2260">
        <v>2.3170835510000001</v>
      </c>
      <c r="N2260">
        <v>0.96946428699999998</v>
      </c>
      <c r="O2260">
        <v>4.8207130850000004</v>
      </c>
      <c r="P2260">
        <v>0.73538866599999997</v>
      </c>
      <c r="Q2260">
        <v>1.885906968</v>
      </c>
    </row>
    <row r="2261" spans="1:17">
      <c r="A2261" t="s">
        <v>12275</v>
      </c>
      <c r="B2261" s="14" t="s">
        <v>8409</v>
      </c>
      <c r="C2261">
        <v>33.162794730000002</v>
      </c>
      <c r="D2261">
        <v>51.01181519</v>
      </c>
      <c r="E2261">
        <v>4.4371285460000003</v>
      </c>
      <c r="F2261">
        <v>1.2586381609999999</v>
      </c>
      <c r="G2261">
        <v>14.289536180000001</v>
      </c>
      <c r="H2261">
        <v>14.14483325</v>
      </c>
      <c r="I2261">
        <v>12.005143609999999</v>
      </c>
      <c r="J2261">
        <v>2.7252201110000001</v>
      </c>
      <c r="K2261">
        <v>12.53101122</v>
      </c>
      <c r="L2261">
        <v>24.725915730000001</v>
      </c>
      <c r="M2261">
        <v>50.177109129999998</v>
      </c>
      <c r="N2261">
        <v>3.342575606</v>
      </c>
      <c r="O2261">
        <v>45.195904980000002</v>
      </c>
      <c r="P2261">
        <v>9.1490118799999998</v>
      </c>
      <c r="Q2261">
        <v>25.7473961</v>
      </c>
    </row>
    <row r="2262" spans="1:17">
      <c r="A2262" t="s">
        <v>12276</v>
      </c>
      <c r="B2262" s="14" t="s">
        <v>4356</v>
      </c>
      <c r="C2262">
        <v>10.46899574</v>
      </c>
      <c r="D2262">
        <v>2.990590036</v>
      </c>
      <c r="E2262">
        <v>2.9602944349999998</v>
      </c>
      <c r="F2262">
        <v>4.312604372</v>
      </c>
      <c r="G2262">
        <v>1.855373291</v>
      </c>
      <c r="H2262">
        <v>6.983272715</v>
      </c>
      <c r="I2262">
        <v>2.4106012880000001</v>
      </c>
      <c r="J2262">
        <v>2.4098405430000001</v>
      </c>
      <c r="K2262">
        <v>3.749413557</v>
      </c>
      <c r="L2262">
        <v>8.3556822939999993</v>
      </c>
      <c r="M2262">
        <v>10.576696910000001</v>
      </c>
      <c r="N2262">
        <v>3.3961406209999998</v>
      </c>
      <c r="O2262">
        <v>8.8481938719999995</v>
      </c>
      <c r="P2262">
        <v>3.6787006550000001</v>
      </c>
      <c r="Q2262">
        <v>2.2726499969999998</v>
      </c>
    </row>
    <row r="2263" spans="1:17">
      <c r="A2263" t="s">
        <v>12277</v>
      </c>
      <c r="B2263" s="14" t="s">
        <v>6963</v>
      </c>
      <c r="C2263">
        <v>7.8729941969999997</v>
      </c>
      <c r="D2263">
        <v>0.15855743899999999</v>
      </c>
      <c r="E2263">
        <v>0.50763095300000005</v>
      </c>
      <c r="F2263">
        <v>0.77939494600000003</v>
      </c>
      <c r="G2263">
        <v>0.411975376</v>
      </c>
      <c r="H2263">
        <v>0.27487857300000001</v>
      </c>
      <c r="I2263">
        <v>4.8708721969999997</v>
      </c>
      <c r="J2263">
        <v>2.1473465040000002</v>
      </c>
      <c r="K2263">
        <v>3.8962710029999998</v>
      </c>
      <c r="L2263">
        <v>3.9193910280000002</v>
      </c>
      <c r="M2263">
        <v>7.785267685</v>
      </c>
      <c r="N2263">
        <v>1.029338635</v>
      </c>
      <c r="O2263">
        <v>8.4549525610000007</v>
      </c>
      <c r="P2263">
        <v>1.2885803629999999</v>
      </c>
      <c r="Q2263">
        <v>2.7880772139999999</v>
      </c>
    </row>
    <row r="2264" spans="1:17">
      <c r="A2264" t="s">
        <v>12278</v>
      </c>
      <c r="B2264" s="14" t="s">
        <v>2384</v>
      </c>
      <c r="C2264">
        <v>5.9873045600000001</v>
      </c>
      <c r="D2264">
        <v>3.2828113700000001</v>
      </c>
      <c r="E2264">
        <v>2.2134935840000001</v>
      </c>
      <c r="F2264">
        <v>3.2803303860000002</v>
      </c>
      <c r="G2264">
        <v>2.8432124409999999</v>
      </c>
      <c r="H2264">
        <v>5.92109766</v>
      </c>
      <c r="I2264">
        <v>3.274276306</v>
      </c>
      <c r="J2264">
        <v>2.087285391</v>
      </c>
      <c r="K2264">
        <v>4.8211469789999999</v>
      </c>
      <c r="L2264">
        <v>5.1072177339999998</v>
      </c>
      <c r="M2264">
        <v>6.8957457030000002</v>
      </c>
      <c r="N2264">
        <v>1.8820699839999999</v>
      </c>
      <c r="O2264">
        <v>5.8019583739999998</v>
      </c>
      <c r="P2264">
        <v>2.0211422689999998</v>
      </c>
      <c r="Q2264">
        <v>4.5274526770000003</v>
      </c>
    </row>
    <row r="2265" spans="1:17">
      <c r="A2265" t="s">
        <v>12279</v>
      </c>
      <c r="B2265" s="14" t="s">
        <v>2372</v>
      </c>
      <c r="C2265">
        <v>6.4438399669999997</v>
      </c>
      <c r="D2265">
        <v>39.005057149999999</v>
      </c>
      <c r="E2265">
        <v>8.5088406110000001</v>
      </c>
      <c r="F2265">
        <v>14.395288730000001</v>
      </c>
      <c r="G2265">
        <v>8.5091159940000001</v>
      </c>
      <c r="H2265">
        <v>12.44673892</v>
      </c>
      <c r="I2265">
        <v>11.331891130000001</v>
      </c>
      <c r="J2265">
        <v>23.185204550000002</v>
      </c>
      <c r="K2265">
        <v>13.92840889</v>
      </c>
      <c r="L2265">
        <v>12.574026829999999</v>
      </c>
      <c r="M2265">
        <v>2.9104118699999999</v>
      </c>
      <c r="N2265">
        <v>7.7331789610000001</v>
      </c>
      <c r="O2265">
        <v>9.8650409529999994</v>
      </c>
      <c r="P2265">
        <v>13.64866213</v>
      </c>
      <c r="Q2265">
        <v>15.1131051</v>
      </c>
    </row>
    <row r="2266" spans="1:17">
      <c r="A2266" t="s">
        <v>12280</v>
      </c>
      <c r="B2266" s="14" t="s">
        <v>6865</v>
      </c>
      <c r="C2266">
        <v>3.708462033</v>
      </c>
      <c r="D2266">
        <v>1.2158917950000001</v>
      </c>
      <c r="E2266">
        <v>1.1046990409999999</v>
      </c>
      <c r="F2266">
        <v>0.767286888</v>
      </c>
      <c r="G2266">
        <v>0.87091949499999999</v>
      </c>
      <c r="H2266">
        <v>1.025462951</v>
      </c>
      <c r="I2266">
        <v>1.297949472</v>
      </c>
      <c r="J2266">
        <v>1.786467925</v>
      </c>
      <c r="K2266">
        <v>2.2206925339999999</v>
      </c>
      <c r="L2266">
        <v>3.3742370039999998</v>
      </c>
      <c r="M2266">
        <v>2.562683512</v>
      </c>
      <c r="N2266">
        <v>0.56686515299999995</v>
      </c>
      <c r="O2266">
        <v>3.6141961139999998</v>
      </c>
      <c r="P2266">
        <v>0.91247442700000003</v>
      </c>
      <c r="Q2266">
        <v>2.1414256850000002</v>
      </c>
    </row>
    <row r="2267" spans="1:17">
      <c r="A2267" t="s">
        <v>12281</v>
      </c>
      <c r="B2267" s="14" t="s">
        <v>12282</v>
      </c>
      <c r="C2267">
        <v>7.5775106790000004</v>
      </c>
      <c r="D2267">
        <v>2.518008499</v>
      </c>
      <c r="E2267">
        <v>6.8523192909999997</v>
      </c>
      <c r="F2267">
        <v>3.0943409430000002</v>
      </c>
      <c r="G2267">
        <v>3.925482798</v>
      </c>
      <c r="H2267">
        <v>0</v>
      </c>
      <c r="I2267">
        <v>0</v>
      </c>
      <c r="J2267">
        <v>13.448454630000001</v>
      </c>
      <c r="K2267">
        <v>6.8750714640000004</v>
      </c>
      <c r="L2267">
        <v>16.75767858</v>
      </c>
      <c r="M2267">
        <v>14.545384090000001</v>
      </c>
      <c r="N2267">
        <v>14.01141685</v>
      </c>
      <c r="O2267">
        <v>0</v>
      </c>
      <c r="P2267">
        <v>2.842166932</v>
      </c>
      <c r="Q2267">
        <v>5.209024994</v>
      </c>
    </row>
    <row r="2268" spans="1:17">
      <c r="A2268" t="s">
        <v>12283</v>
      </c>
      <c r="B2268" s="14" t="s">
        <v>5346</v>
      </c>
      <c r="C2268">
        <v>13.437342689999999</v>
      </c>
      <c r="D2268">
        <v>12.204967440000001</v>
      </c>
      <c r="E2268">
        <v>8.6250738360000003</v>
      </c>
      <c r="F2268">
        <v>14.632675170000001</v>
      </c>
      <c r="G2268">
        <v>6.8064408890000001</v>
      </c>
      <c r="H2268">
        <v>35.264655050000002</v>
      </c>
      <c r="I2268">
        <v>22.861929969999998</v>
      </c>
      <c r="J2268">
        <v>8.7444127439999999</v>
      </c>
      <c r="K2268">
        <v>15.239617470000001</v>
      </c>
      <c r="L2268">
        <v>9.3395366969999998</v>
      </c>
      <c r="M2268">
        <v>6.8782944300000004</v>
      </c>
      <c r="N2268">
        <v>4.5276226990000001</v>
      </c>
      <c r="O2268">
        <v>5.9526259020000003</v>
      </c>
      <c r="P2268">
        <v>12.83537383</v>
      </c>
      <c r="Q2268">
        <v>12.31634977</v>
      </c>
    </row>
    <row r="2269" spans="1:17">
      <c r="A2269" t="s">
        <v>12284</v>
      </c>
      <c r="B2269" s="14" t="s">
        <v>8890</v>
      </c>
      <c r="C2269">
        <v>10.34972527</v>
      </c>
      <c r="D2269">
        <v>1.9781111810000001</v>
      </c>
      <c r="E2269">
        <v>1.597653054</v>
      </c>
      <c r="F2269">
        <v>2.2375050110000001</v>
      </c>
      <c r="G2269">
        <v>0.73590746299999998</v>
      </c>
      <c r="H2269">
        <v>3.3513573779999999</v>
      </c>
      <c r="I2269">
        <v>0.887835708</v>
      </c>
      <c r="J2269">
        <v>1.4663960789999999</v>
      </c>
      <c r="K2269">
        <v>2.3015441939999999</v>
      </c>
      <c r="L2269">
        <v>1.2822653319999999</v>
      </c>
      <c r="M2269">
        <v>0.389544685</v>
      </c>
      <c r="N2269">
        <v>1.475961045</v>
      </c>
      <c r="O2269">
        <v>1.3484818380000001</v>
      </c>
      <c r="P2269">
        <v>2.4357440440000002</v>
      </c>
      <c r="Q2269">
        <v>1.9530644079999999</v>
      </c>
    </row>
    <row r="2270" spans="1:17">
      <c r="A2270" t="s">
        <v>12285</v>
      </c>
      <c r="B2270" s="14" t="s">
        <v>2670</v>
      </c>
      <c r="C2270">
        <v>2.2012536819999999</v>
      </c>
      <c r="D2270">
        <v>0.46644915999999997</v>
      </c>
      <c r="E2270">
        <v>0.47855540499999999</v>
      </c>
      <c r="F2270">
        <v>0.46899165199999998</v>
      </c>
      <c r="G2270">
        <v>0.38011530999999998</v>
      </c>
      <c r="H2270">
        <v>0.367566481</v>
      </c>
      <c r="I2270">
        <v>1.9539929949999999</v>
      </c>
      <c r="J2270">
        <v>1.7471192170000001</v>
      </c>
      <c r="K2270">
        <v>1.606440511</v>
      </c>
      <c r="L2270">
        <v>1.693244</v>
      </c>
      <c r="M2270">
        <v>3.1231282419999999</v>
      </c>
      <c r="N2270">
        <v>0.89664408799999995</v>
      </c>
      <c r="O2270">
        <v>3.2857851199999999</v>
      </c>
      <c r="P2270">
        <v>0.70359274999999999</v>
      </c>
      <c r="Q2270">
        <v>1.5132127070000001</v>
      </c>
    </row>
    <row r="2271" spans="1:17">
      <c r="A2271" t="s">
        <v>12286</v>
      </c>
      <c r="B2271" s="14" t="s">
        <v>5394</v>
      </c>
      <c r="C2271">
        <v>10.64366835</v>
      </c>
      <c r="D2271">
        <v>7.5977709669999998</v>
      </c>
      <c r="E2271">
        <v>5.7121129379999998</v>
      </c>
      <c r="F2271">
        <v>7.9201659070000003</v>
      </c>
      <c r="G2271">
        <v>5.3505124930000001</v>
      </c>
      <c r="H2271">
        <v>4.5419512129999999</v>
      </c>
      <c r="I2271">
        <v>9.3131219880000007</v>
      </c>
      <c r="J2271">
        <v>6.3567110449999999</v>
      </c>
      <c r="K2271">
        <v>12.875992950000001</v>
      </c>
      <c r="L2271">
        <v>8.0703400510000005</v>
      </c>
      <c r="M2271">
        <v>0</v>
      </c>
      <c r="N2271">
        <v>6.2687581899999998</v>
      </c>
      <c r="O2271">
        <v>1.309736799</v>
      </c>
      <c r="P2271">
        <v>12.633155289999999</v>
      </c>
      <c r="Q2271">
        <v>6.341227162</v>
      </c>
    </row>
    <row r="2272" spans="1:17">
      <c r="A2272" t="s">
        <v>12287</v>
      </c>
      <c r="B2272" s="14" t="s">
        <v>3373</v>
      </c>
      <c r="C2272">
        <v>14.83241144</v>
      </c>
      <c r="D2272">
        <v>15.50638002</v>
      </c>
      <c r="E2272">
        <v>16.63093645</v>
      </c>
      <c r="F2272">
        <v>13.293511799999999</v>
      </c>
      <c r="G2272">
        <v>12.230830689999999</v>
      </c>
      <c r="H2272">
        <v>6.7845533710000003</v>
      </c>
      <c r="I2272">
        <v>11.90886974</v>
      </c>
      <c r="J2272">
        <v>15.317135459999999</v>
      </c>
      <c r="K2272">
        <v>6.8043231500000001</v>
      </c>
      <c r="L2272">
        <v>15.690156679999999</v>
      </c>
      <c r="M2272">
        <v>10.556849590000001</v>
      </c>
      <c r="N2272">
        <v>7.0055199500000001</v>
      </c>
      <c r="O2272">
        <v>8.1210024070000006</v>
      </c>
      <c r="P2272">
        <v>6.2259283859999996</v>
      </c>
      <c r="Q2272">
        <v>7.9049792129999998</v>
      </c>
    </row>
    <row r="2273" spans="1:17">
      <c r="A2273" t="s">
        <v>12288</v>
      </c>
      <c r="B2273" s="14" t="s">
        <v>12289</v>
      </c>
      <c r="C2273">
        <v>45.257461040000003</v>
      </c>
      <c r="D2273">
        <v>6.5169279319999998</v>
      </c>
      <c r="E2273">
        <v>3.7315047360000002</v>
      </c>
      <c r="F2273">
        <v>3.2342221090000001</v>
      </c>
      <c r="G2273">
        <v>4.4936919519999998</v>
      </c>
      <c r="H2273">
        <v>2.1726703610000002</v>
      </c>
      <c r="I2273">
        <v>14.84996437</v>
      </c>
      <c r="J2273">
        <v>9.4665540700000008</v>
      </c>
      <c r="K2273">
        <v>22.584138859999999</v>
      </c>
      <c r="L2273">
        <v>32.170807600000003</v>
      </c>
      <c r="M2273">
        <v>15.202915150000001</v>
      </c>
      <c r="N2273">
        <v>9.4842576919999999</v>
      </c>
      <c r="O2273">
        <v>32.579074910000003</v>
      </c>
      <c r="P2273">
        <v>4.074032162</v>
      </c>
      <c r="Q2273">
        <v>5.4445014670000003</v>
      </c>
    </row>
    <row r="2274" spans="1:17">
      <c r="A2274" t="e">
        <v>#N/A</v>
      </c>
      <c r="B2274" s="14" t="s">
        <v>12290</v>
      </c>
      <c r="C2274">
        <v>3.1645542679999998</v>
      </c>
      <c r="D2274">
        <v>2.103164187</v>
      </c>
      <c r="E2274">
        <v>1.1783456430000001</v>
      </c>
      <c r="F2274">
        <v>1.292272654</v>
      </c>
      <c r="G2274">
        <v>1.912607519</v>
      </c>
      <c r="H2274">
        <v>1.8230452450000001</v>
      </c>
      <c r="I2274">
        <v>9.229862915</v>
      </c>
      <c r="J2274">
        <v>5.2152326789999996</v>
      </c>
      <c r="K2274">
        <v>8.6135952830000004</v>
      </c>
      <c r="L2274">
        <v>1.999547854</v>
      </c>
      <c r="M2274">
        <v>3.037254533</v>
      </c>
      <c r="N2274">
        <v>5.2663601279999996</v>
      </c>
      <c r="O2274">
        <v>10.51402506</v>
      </c>
      <c r="P2274">
        <v>3.0860923699999998</v>
      </c>
      <c r="Q2274">
        <v>3.2631248529999999</v>
      </c>
    </row>
    <row r="2275" spans="1:17">
      <c r="A2275" t="e">
        <v>#N/A</v>
      </c>
      <c r="B2275" s="14" t="s">
        <v>12291</v>
      </c>
      <c r="C2275">
        <v>0</v>
      </c>
      <c r="D2275">
        <v>0.87968886700000004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0.50339339100000002</v>
      </c>
      <c r="K2275">
        <v>0</v>
      </c>
      <c r="L2275">
        <v>2.5090480290000001</v>
      </c>
      <c r="M2275">
        <v>0</v>
      </c>
      <c r="N2275">
        <v>0</v>
      </c>
      <c r="O2275">
        <v>0</v>
      </c>
      <c r="P2275">
        <v>0.59576191499999998</v>
      </c>
      <c r="Q2275">
        <v>0</v>
      </c>
    </row>
    <row r="2276" spans="1:17">
      <c r="A2276" t="s">
        <v>12292</v>
      </c>
      <c r="B2276" s="14" t="s">
        <v>12293</v>
      </c>
      <c r="C2276">
        <v>47.818080549999998</v>
      </c>
      <c r="D2276">
        <v>0</v>
      </c>
      <c r="E2276">
        <v>0.115619629</v>
      </c>
      <c r="F2276">
        <v>0</v>
      </c>
      <c r="G2276">
        <v>0.56299687499999995</v>
      </c>
      <c r="H2276">
        <v>0</v>
      </c>
      <c r="I2276">
        <v>7.9243230950000001</v>
      </c>
      <c r="J2276">
        <v>2.7554164559999998</v>
      </c>
      <c r="K2276">
        <v>4.4371349379999998</v>
      </c>
      <c r="L2276">
        <v>4.1201209729999997</v>
      </c>
      <c r="M2276">
        <v>18.775028679999998</v>
      </c>
      <c r="N2276">
        <v>0.669844051</v>
      </c>
      <c r="O2276">
        <v>7.2214751069999998</v>
      </c>
      <c r="P2276">
        <v>0</v>
      </c>
      <c r="Q2276">
        <v>0</v>
      </c>
    </row>
    <row r="2277" spans="1:17">
      <c r="A2277" t="s">
        <v>12294</v>
      </c>
      <c r="B2277" s="14" t="s">
        <v>3054</v>
      </c>
      <c r="C2277">
        <v>1.4142956579999999</v>
      </c>
      <c r="D2277">
        <v>2.0365399790000001</v>
      </c>
      <c r="E2277">
        <v>1.128479255</v>
      </c>
      <c r="F2277">
        <v>2.5026718699999999</v>
      </c>
      <c r="G2277">
        <v>1.5874455270000001</v>
      </c>
      <c r="H2277">
        <v>2.444254156</v>
      </c>
      <c r="I2277">
        <v>2.0624950520000001</v>
      </c>
      <c r="J2277">
        <v>2.151489561</v>
      </c>
      <c r="K2277">
        <v>6.0951511140000001</v>
      </c>
      <c r="L2277">
        <v>2.2340838609999998</v>
      </c>
      <c r="M2277">
        <v>0</v>
      </c>
      <c r="N2277">
        <v>1.3075722919999999</v>
      </c>
      <c r="O2277">
        <v>1.5663016780000001</v>
      </c>
      <c r="P2277">
        <v>1.803607988</v>
      </c>
      <c r="Q2277">
        <v>1.458348607</v>
      </c>
    </row>
    <row r="2278" spans="1:17">
      <c r="A2278" t="s">
        <v>12295</v>
      </c>
      <c r="B2278" s="14" t="s">
        <v>12296</v>
      </c>
      <c r="C2278">
        <v>2.3975287779999999</v>
      </c>
      <c r="D2278">
        <v>0.66391612600000005</v>
      </c>
      <c r="E2278">
        <v>0.12753398799999999</v>
      </c>
      <c r="F2278">
        <v>0.40793802899999998</v>
      </c>
      <c r="G2278">
        <v>0.31050625900000001</v>
      </c>
      <c r="H2278">
        <v>0.46039168800000002</v>
      </c>
      <c r="I2278">
        <v>1.748181583</v>
      </c>
      <c r="J2278">
        <v>0.15196781600000001</v>
      </c>
      <c r="K2278">
        <v>1.0876383009999999</v>
      </c>
      <c r="L2278">
        <v>1.514896923</v>
      </c>
      <c r="M2278">
        <v>8.0537939499999993</v>
      </c>
      <c r="N2278">
        <v>7.3887007000000005E-2</v>
      </c>
      <c r="O2278">
        <v>1.99140823</v>
      </c>
      <c r="P2278">
        <v>0.53955796</v>
      </c>
      <c r="Q2278">
        <v>0</v>
      </c>
    </row>
    <row r="2279" spans="1:17">
      <c r="A2279" t="e">
        <v>#N/A</v>
      </c>
      <c r="B2279" s="14" t="s">
        <v>12297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</row>
    <row r="2280" spans="1:17">
      <c r="A2280" t="e">
        <v>#N/A</v>
      </c>
      <c r="B2280" s="14" t="s">
        <v>12298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1.3614157629999999</v>
      </c>
      <c r="I2280">
        <v>0</v>
      </c>
      <c r="J2280">
        <v>0.67407183699999995</v>
      </c>
      <c r="K2280">
        <v>0</v>
      </c>
      <c r="L2280">
        <v>1.119918433</v>
      </c>
      <c r="M2280">
        <v>0</v>
      </c>
      <c r="N2280">
        <v>0.43697981000000002</v>
      </c>
      <c r="O2280">
        <v>0</v>
      </c>
      <c r="P2280">
        <v>0</v>
      </c>
      <c r="Q2280">
        <v>0</v>
      </c>
    </row>
    <row r="2281" spans="1:17">
      <c r="A2281" t="s">
        <v>12299</v>
      </c>
      <c r="B2281" s="14" t="s">
        <v>2310</v>
      </c>
      <c r="C2281">
        <v>0</v>
      </c>
      <c r="D2281">
        <v>2.5103316439999999</v>
      </c>
      <c r="E2281">
        <v>1.875293981</v>
      </c>
      <c r="F2281">
        <v>1.542453488</v>
      </c>
      <c r="G2281">
        <v>2.3915924159999999</v>
      </c>
      <c r="H2281">
        <v>2.417758176</v>
      </c>
      <c r="I2281">
        <v>0</v>
      </c>
      <c r="J2281">
        <v>3.192250772</v>
      </c>
      <c r="K2281">
        <v>8.5676386010000005</v>
      </c>
      <c r="L2281">
        <v>6.3644145119999997</v>
      </c>
      <c r="M2281">
        <v>0</v>
      </c>
      <c r="N2281">
        <v>2.6385320559999998</v>
      </c>
      <c r="O2281">
        <v>1.3943905190000001</v>
      </c>
      <c r="P2281">
        <v>1.700101074</v>
      </c>
      <c r="Q2281">
        <v>2.5965719100000002</v>
      </c>
    </row>
    <row r="2282" spans="1:17">
      <c r="A2282" t="e">
        <v>#N/A</v>
      </c>
      <c r="B2282" s="14" t="s">
        <v>12300</v>
      </c>
      <c r="C2282">
        <v>28.786414560000001</v>
      </c>
      <c r="D2282">
        <v>0</v>
      </c>
      <c r="E2282">
        <v>0.117789434</v>
      </c>
      <c r="F2282">
        <v>0</v>
      </c>
      <c r="G2282">
        <v>0</v>
      </c>
      <c r="H2282">
        <v>0.42521430700000001</v>
      </c>
      <c r="I2282">
        <v>4.8438221600000002</v>
      </c>
      <c r="J2282">
        <v>0.280712668</v>
      </c>
      <c r="K2282">
        <v>6.5294747080000004</v>
      </c>
      <c r="L2282">
        <v>7.6953108439999998</v>
      </c>
      <c r="M2282">
        <v>2.1252638959999999</v>
      </c>
      <c r="N2282">
        <v>0.54593188100000001</v>
      </c>
      <c r="O2282">
        <v>9.8093316920000007</v>
      </c>
      <c r="P2282">
        <v>0.498331682</v>
      </c>
      <c r="Q2282">
        <v>2.283312564</v>
      </c>
    </row>
    <row r="2283" spans="1:17">
      <c r="A2283" t="s">
        <v>12301</v>
      </c>
      <c r="B2283" s="14" t="s">
        <v>12302</v>
      </c>
      <c r="C2283">
        <v>0.72451637199999996</v>
      </c>
      <c r="D2283">
        <v>0.80252317699999998</v>
      </c>
      <c r="E2283">
        <v>0.46247851600000001</v>
      </c>
      <c r="F2283">
        <v>0.39448323099999999</v>
      </c>
      <c r="G2283">
        <v>0.25022083299999998</v>
      </c>
      <c r="H2283">
        <v>1.3912713720000001</v>
      </c>
      <c r="I2283">
        <v>0</v>
      </c>
      <c r="J2283">
        <v>1.469555443</v>
      </c>
      <c r="K2283">
        <v>0.98602998600000002</v>
      </c>
      <c r="L2283">
        <v>0.45779121900000003</v>
      </c>
      <c r="M2283">
        <v>0</v>
      </c>
      <c r="N2283">
        <v>0.98243794200000001</v>
      </c>
      <c r="O2283">
        <v>0</v>
      </c>
      <c r="P2283">
        <v>0.21740083900000001</v>
      </c>
      <c r="Q2283">
        <v>0</v>
      </c>
    </row>
    <row r="2284" spans="1:17">
      <c r="A2284" t="e">
        <v>#N/A</v>
      </c>
      <c r="B2284" s="14" t="s">
        <v>12303</v>
      </c>
      <c r="C2284">
        <v>29.853566170000001</v>
      </c>
      <c r="D2284">
        <v>0</v>
      </c>
      <c r="E2284">
        <v>1.0586857590000001</v>
      </c>
      <c r="F2284">
        <v>0</v>
      </c>
      <c r="G2284">
        <v>0</v>
      </c>
      <c r="H2284">
        <v>0</v>
      </c>
      <c r="I2284">
        <v>29.024026760000002</v>
      </c>
      <c r="J2284">
        <v>0</v>
      </c>
      <c r="K2284">
        <v>6.771531231</v>
      </c>
      <c r="L2284">
        <v>53.445745960000004</v>
      </c>
      <c r="M2284">
        <v>0</v>
      </c>
      <c r="N2284">
        <v>0.61335118</v>
      </c>
      <c r="O2284">
        <v>0</v>
      </c>
      <c r="P2284">
        <v>0.74649685700000001</v>
      </c>
      <c r="Q2284">
        <v>13.68153553</v>
      </c>
    </row>
    <row r="2285" spans="1:17">
      <c r="A2285" t="s">
        <v>12304</v>
      </c>
      <c r="B2285" s="14" t="s">
        <v>8142</v>
      </c>
      <c r="C2285">
        <v>14.118780579999999</v>
      </c>
      <c r="D2285">
        <v>55.629848320000001</v>
      </c>
      <c r="E2285">
        <v>34.73529877</v>
      </c>
      <c r="F2285">
        <v>95.886157589999996</v>
      </c>
      <c r="G2285">
        <v>21.115247060000002</v>
      </c>
      <c r="H2285">
        <v>57.419247409999997</v>
      </c>
      <c r="I2285">
        <v>15.074597539999999</v>
      </c>
      <c r="J2285">
        <v>30.17164197</v>
      </c>
      <c r="K2285">
        <v>32.253654859999997</v>
      </c>
      <c r="L2285">
        <v>10.99201993</v>
      </c>
      <c r="M2285">
        <v>4.3556232589999997</v>
      </c>
      <c r="N2285">
        <v>19.113865059999998</v>
      </c>
      <c r="O2285">
        <v>4.7467164420000003</v>
      </c>
      <c r="P2285">
        <v>70.810558999999998</v>
      </c>
      <c r="Q2285">
        <v>44.888884189999999</v>
      </c>
    </row>
    <row r="2286" spans="1:17">
      <c r="A2286" t="s">
        <v>12305</v>
      </c>
      <c r="B2286" s="14" t="s">
        <v>12306</v>
      </c>
      <c r="C2286">
        <v>6.1637959999999996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9.7673344999999995E-2</v>
      </c>
      <c r="K2286">
        <v>0.34952555499999999</v>
      </c>
      <c r="L2286">
        <v>1.9473208580000001</v>
      </c>
      <c r="M2286">
        <v>0</v>
      </c>
      <c r="N2286">
        <v>0</v>
      </c>
      <c r="O2286">
        <v>0.85328375000000001</v>
      </c>
      <c r="P2286">
        <v>0.115595595</v>
      </c>
      <c r="Q2286">
        <v>0.52964899700000001</v>
      </c>
    </row>
    <row r="2287" spans="1:17">
      <c r="A2287" t="s">
        <v>12307</v>
      </c>
      <c r="B2287" s="14" t="s">
        <v>5324</v>
      </c>
      <c r="C2287">
        <v>53.743234989999998</v>
      </c>
      <c r="D2287">
        <v>11.02864727</v>
      </c>
      <c r="E2287">
        <v>8.4861639960000002</v>
      </c>
      <c r="F2287">
        <v>8.7015975779999994</v>
      </c>
      <c r="G2287">
        <v>6.7405379280000002</v>
      </c>
      <c r="H2287">
        <v>13.253289199999999</v>
      </c>
      <c r="I2287">
        <v>25.57493865</v>
      </c>
      <c r="J2287">
        <v>13.984682149999999</v>
      </c>
      <c r="K2287">
        <v>26.433707989999998</v>
      </c>
      <c r="L2287">
        <v>19.659937979999999</v>
      </c>
      <c r="M2287">
        <v>26.06214027</v>
      </c>
      <c r="N2287">
        <v>8.8566229920000001</v>
      </c>
      <c r="O2287">
        <v>25.68734753</v>
      </c>
      <c r="P2287">
        <v>10.694334420000001</v>
      </c>
      <c r="Q2287">
        <v>13.222360699999999</v>
      </c>
    </row>
    <row r="2288" spans="1:17">
      <c r="A2288" t="s">
        <v>12308</v>
      </c>
      <c r="B2288" s="14" t="s">
        <v>9334</v>
      </c>
      <c r="C2288">
        <v>7.118415293</v>
      </c>
      <c r="D2288">
        <v>3.6246711829999998</v>
      </c>
      <c r="E2288">
        <v>3.458772948</v>
      </c>
      <c r="F2288">
        <v>2.7477832489999998</v>
      </c>
      <c r="G2288">
        <v>3.6142651629999998</v>
      </c>
      <c r="H2288">
        <v>2.5706485699999999</v>
      </c>
      <c r="I2288">
        <v>1.3944525329999999</v>
      </c>
      <c r="J2288">
        <v>3.9328660910000002</v>
      </c>
      <c r="K2288">
        <v>2.9400791210000001</v>
      </c>
      <c r="L2288">
        <v>8.5928601380000007</v>
      </c>
      <c r="M2288">
        <v>2.4473067140000002</v>
      </c>
      <c r="N2288">
        <v>1.9645542030000001</v>
      </c>
      <c r="O2288">
        <v>4.7065612569999997</v>
      </c>
      <c r="P2288">
        <v>2.6301194890000001</v>
      </c>
      <c r="Q2288">
        <v>3.870920683</v>
      </c>
    </row>
    <row r="2289" spans="1:17">
      <c r="A2289" t="e">
        <v>#N/A</v>
      </c>
      <c r="B2289" s="14" t="s">
        <v>12309</v>
      </c>
      <c r="C2289">
        <v>0</v>
      </c>
      <c r="D2289">
        <v>0</v>
      </c>
      <c r="E2289">
        <v>0.27459661899999999</v>
      </c>
      <c r="F2289">
        <v>0.26350247100000002</v>
      </c>
      <c r="G2289">
        <v>0.111426465</v>
      </c>
      <c r="H2289">
        <v>0</v>
      </c>
      <c r="I2289">
        <v>1.882026735</v>
      </c>
      <c r="J2289">
        <v>0.32720570399999999</v>
      </c>
      <c r="K2289">
        <v>1.756365913</v>
      </c>
      <c r="L2289">
        <v>0.40772030500000001</v>
      </c>
      <c r="M2289">
        <v>6.1931518209999998</v>
      </c>
      <c r="N2289">
        <v>0.318175924</v>
      </c>
      <c r="O2289">
        <v>5.7170011260000004</v>
      </c>
      <c r="P2289">
        <v>0.19362262199999999</v>
      </c>
      <c r="Q2289">
        <v>0.44358103500000001</v>
      </c>
    </row>
    <row r="2290" spans="1:17">
      <c r="A2290" t="s">
        <v>12310</v>
      </c>
      <c r="B2290" s="14" t="s">
        <v>12311</v>
      </c>
      <c r="C2290">
        <v>4.1297433200000002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1.3047049749999999</v>
      </c>
      <c r="M2290">
        <v>0</v>
      </c>
      <c r="N2290">
        <v>0.25454073999999999</v>
      </c>
      <c r="O2290">
        <v>0</v>
      </c>
      <c r="P2290">
        <v>0</v>
      </c>
      <c r="Q2290">
        <v>1.419459311</v>
      </c>
    </row>
    <row r="2291" spans="1:17">
      <c r="A2291" t="s">
        <v>12312</v>
      </c>
      <c r="B2291" s="14" t="s">
        <v>2796</v>
      </c>
      <c r="C2291">
        <v>46.32097563</v>
      </c>
      <c r="D2291">
        <v>1.300772163</v>
      </c>
      <c r="E2291">
        <v>1.388166161</v>
      </c>
      <c r="F2291">
        <v>0.62163826700000002</v>
      </c>
      <c r="G2291">
        <v>1.2392453590000001</v>
      </c>
      <c r="H2291">
        <v>0.25056072099999999</v>
      </c>
      <c r="I2291">
        <v>13.31987326</v>
      </c>
      <c r="J2291">
        <v>6.4510698059999996</v>
      </c>
      <c r="K2291">
        <v>21.605427980000002</v>
      </c>
      <c r="L2291">
        <v>40.398447879999999</v>
      </c>
      <c r="M2291">
        <v>6.2616384920000003</v>
      </c>
      <c r="N2291">
        <v>2.7344028890000001</v>
      </c>
      <c r="O2291">
        <v>17.34066692</v>
      </c>
      <c r="P2291">
        <v>3.5237481970000002</v>
      </c>
      <c r="Q2291">
        <v>1.793945417</v>
      </c>
    </row>
    <row r="2292" spans="1:17">
      <c r="A2292" t="e">
        <v>#N/A</v>
      </c>
      <c r="B2292" s="14" t="s">
        <v>12313</v>
      </c>
      <c r="C2292">
        <v>0</v>
      </c>
      <c r="D2292">
        <v>0</v>
      </c>
      <c r="E2292">
        <v>0.376589648</v>
      </c>
      <c r="F2292">
        <v>0.16061102999999999</v>
      </c>
      <c r="G2292">
        <v>0</v>
      </c>
      <c r="H2292">
        <v>0</v>
      </c>
      <c r="I2292">
        <v>0</v>
      </c>
      <c r="J2292">
        <v>0.747898752</v>
      </c>
      <c r="K2292">
        <v>1.0705468419999999</v>
      </c>
      <c r="L2292">
        <v>0</v>
      </c>
      <c r="M2292">
        <v>0</v>
      </c>
      <c r="N2292">
        <v>0.29090370199999999</v>
      </c>
      <c r="O2292">
        <v>0</v>
      </c>
      <c r="P2292">
        <v>0.70810558999999995</v>
      </c>
      <c r="Q2292">
        <v>0</v>
      </c>
    </row>
    <row r="2293" spans="1:17">
      <c r="A2293" t="e">
        <v>#N/A</v>
      </c>
      <c r="B2293" s="14" t="s">
        <v>12314</v>
      </c>
      <c r="C2293">
        <v>0</v>
      </c>
      <c r="D2293">
        <v>0.61401102100000005</v>
      </c>
      <c r="E2293">
        <v>0</v>
      </c>
      <c r="F2293">
        <v>0.37727423100000002</v>
      </c>
      <c r="G2293">
        <v>0</v>
      </c>
      <c r="H2293">
        <v>0</v>
      </c>
      <c r="I2293">
        <v>0</v>
      </c>
      <c r="J2293">
        <v>0.35136182999999999</v>
      </c>
      <c r="K2293">
        <v>2.514707348</v>
      </c>
      <c r="L2293">
        <v>0</v>
      </c>
      <c r="M2293">
        <v>0</v>
      </c>
      <c r="N2293">
        <v>0.341665422</v>
      </c>
      <c r="O2293">
        <v>0</v>
      </c>
      <c r="P2293">
        <v>0.41583382000000002</v>
      </c>
      <c r="Q2293">
        <v>1.905314511</v>
      </c>
    </row>
    <row r="2294" spans="1:17">
      <c r="A2294" t="e">
        <v>#N/A</v>
      </c>
      <c r="B2294" s="14" t="s">
        <v>12315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</row>
    <row r="2295" spans="1:17">
      <c r="A2295" t="s">
        <v>12316</v>
      </c>
      <c r="B2295" s="14" t="s">
        <v>4385</v>
      </c>
      <c r="C2295">
        <v>524.34229949999997</v>
      </c>
      <c r="D2295">
        <v>20.86986001</v>
      </c>
      <c r="E2295">
        <v>10.100105510000001</v>
      </c>
      <c r="F2295">
        <v>7.5216895519999998</v>
      </c>
      <c r="G2295">
        <v>12.48449304</v>
      </c>
      <c r="H2295">
        <v>20.84815845</v>
      </c>
      <c r="I2295">
        <v>110.93585229999999</v>
      </c>
      <c r="J2295">
        <v>23.946867210000001</v>
      </c>
      <c r="K2295">
        <v>81.332217</v>
      </c>
      <c r="L2295">
        <v>130.27823330000001</v>
      </c>
      <c r="M2295">
        <v>280.59559180000002</v>
      </c>
      <c r="N2295">
        <v>15.664045509999999</v>
      </c>
      <c r="O2295">
        <v>684.62478569999996</v>
      </c>
      <c r="P2295">
        <v>16.59915955</v>
      </c>
      <c r="Q2295">
        <v>383.37533530000002</v>
      </c>
    </row>
    <row r="2296" spans="1:17">
      <c r="A2296" t="s">
        <v>12317</v>
      </c>
      <c r="B2296" s="14" t="s">
        <v>3397</v>
      </c>
      <c r="C2296">
        <v>102.19790190000001</v>
      </c>
      <c r="D2296">
        <v>7.3820210900000003</v>
      </c>
      <c r="E2296">
        <v>6.3188742500000004</v>
      </c>
      <c r="F2296">
        <v>4.6307163920000001</v>
      </c>
      <c r="G2296">
        <v>6.8616432100000004</v>
      </c>
      <c r="H2296">
        <v>10.86995344</v>
      </c>
      <c r="I2296">
        <v>40.86831857</v>
      </c>
      <c r="J2296">
        <v>16.632036060000001</v>
      </c>
      <c r="K2296">
        <v>44.211560599999999</v>
      </c>
      <c r="L2296">
        <v>99.636821510000004</v>
      </c>
      <c r="M2296">
        <v>62.090424200000001</v>
      </c>
      <c r="N2296">
        <v>9.5388325750000007</v>
      </c>
      <c r="O2296">
        <v>96.042530740000004</v>
      </c>
      <c r="P2296">
        <v>10.47993883</v>
      </c>
      <c r="Q2296">
        <v>46.77219066</v>
      </c>
    </row>
    <row r="2297" spans="1:17">
      <c r="A2297" t="s">
        <v>12318</v>
      </c>
      <c r="B2297" s="14" t="s">
        <v>2994</v>
      </c>
      <c r="C2297">
        <v>2.753162213</v>
      </c>
      <c r="D2297">
        <v>10.978517050000001</v>
      </c>
      <c r="E2297">
        <v>4.3935458990000003</v>
      </c>
      <c r="F2297">
        <v>2.2485544179999999</v>
      </c>
      <c r="G2297">
        <v>3.5656468750000001</v>
      </c>
      <c r="H2297">
        <v>4.2294649700000004</v>
      </c>
      <c r="I2297">
        <v>18.067456660000001</v>
      </c>
      <c r="J2297">
        <v>3.1411747600000002</v>
      </c>
      <c r="K2297">
        <v>11.24074184</v>
      </c>
      <c r="L2297">
        <v>10.437639799999999</v>
      </c>
      <c r="M2297">
        <v>42.278583099999999</v>
      </c>
      <c r="N2297">
        <v>3.054488874</v>
      </c>
      <c r="O2297">
        <v>47.260542649999998</v>
      </c>
      <c r="P2297">
        <v>2.0653079710000002</v>
      </c>
      <c r="Q2297">
        <v>15.140899320000001</v>
      </c>
    </row>
    <row r="2298" spans="1:17">
      <c r="A2298" t="s">
        <v>12319</v>
      </c>
      <c r="B2298" s="14" t="s">
        <v>4386</v>
      </c>
      <c r="C2298">
        <v>50.718900849999997</v>
      </c>
      <c r="D2298">
        <v>4.8352784240000002</v>
      </c>
      <c r="E2298">
        <v>6.3647946290000004</v>
      </c>
      <c r="F2298">
        <v>2.8427541600000001</v>
      </c>
      <c r="G2298">
        <v>5.4230370719999996</v>
      </c>
      <c r="H2298">
        <v>7.9603998479999998</v>
      </c>
      <c r="I2298">
        <v>12.13656784</v>
      </c>
      <c r="J2298">
        <v>13.197711440000001</v>
      </c>
      <c r="K2298">
        <v>17.309887629999999</v>
      </c>
      <c r="L2298">
        <v>20.339507210000001</v>
      </c>
      <c r="M2298">
        <v>23.811844570000002</v>
      </c>
      <c r="N2298">
        <v>8.4975957910000002</v>
      </c>
      <c r="O2298">
        <v>33.041223240000001</v>
      </c>
      <c r="P2298">
        <v>6.502186311</v>
      </c>
      <c r="Q2298">
        <v>11.01025473</v>
      </c>
    </row>
    <row r="2299" spans="1:17">
      <c r="A2299" t="s">
        <v>12320</v>
      </c>
      <c r="B2299" s="14" t="s">
        <v>2948</v>
      </c>
      <c r="C2299">
        <v>3.3976945789999999</v>
      </c>
      <c r="D2299">
        <v>0.75270311400000001</v>
      </c>
      <c r="E2299">
        <v>1.5116163899999999</v>
      </c>
      <c r="F2299">
        <v>1.3454327109999999</v>
      </c>
      <c r="G2299">
        <v>1.3334505889999999</v>
      </c>
      <c r="H2299">
        <v>0.118627477</v>
      </c>
      <c r="I2299">
        <v>1.801790741</v>
      </c>
      <c r="J2299">
        <v>3.250031227</v>
      </c>
      <c r="K2299">
        <v>1.6814871870000001</v>
      </c>
      <c r="L2299">
        <v>0.97584515699999996</v>
      </c>
      <c r="M2299">
        <v>1.1858241329999999</v>
      </c>
      <c r="N2299">
        <v>1.1422920249999999</v>
      </c>
      <c r="O2299">
        <v>0.68415869900000004</v>
      </c>
      <c r="P2299">
        <v>3.1975972320000001</v>
      </c>
      <c r="Q2299">
        <v>1.2740098529999999</v>
      </c>
    </row>
    <row r="2300" spans="1:17">
      <c r="A2300" t="e">
        <v>#N/A</v>
      </c>
      <c r="B2300" s="14" t="s">
        <v>12321</v>
      </c>
      <c r="C2300">
        <v>13.32175264</v>
      </c>
      <c r="D2300">
        <v>0</v>
      </c>
      <c r="E2300">
        <v>2.429610635</v>
      </c>
      <c r="F2300">
        <v>0</v>
      </c>
      <c r="G2300">
        <v>0</v>
      </c>
      <c r="H2300">
        <v>0</v>
      </c>
      <c r="I2300">
        <v>2.7753389639999999</v>
      </c>
      <c r="J2300">
        <v>0.24125766200000001</v>
      </c>
      <c r="K2300">
        <v>0.86334422799999999</v>
      </c>
      <c r="L2300">
        <v>2.4049861290000001</v>
      </c>
      <c r="M2300">
        <v>0</v>
      </c>
      <c r="N2300">
        <v>0.23459975999999999</v>
      </c>
      <c r="O2300">
        <v>4.2153003699999996</v>
      </c>
      <c r="P2300">
        <v>0.571052895</v>
      </c>
      <c r="Q2300">
        <v>1.308257429</v>
      </c>
    </row>
    <row r="2301" spans="1:17">
      <c r="A2301" t="e">
        <v>#N/A</v>
      </c>
      <c r="B2301" s="14" t="s">
        <v>3952</v>
      </c>
      <c r="C2301">
        <v>3.7407095290000001</v>
      </c>
      <c r="D2301">
        <v>1.723680214</v>
      </c>
      <c r="E2301">
        <v>1.6873763230000001</v>
      </c>
      <c r="F2301">
        <v>1.018367037</v>
      </c>
      <c r="G2301">
        <v>0.904330729</v>
      </c>
      <c r="H2301">
        <v>3.2755367290000001</v>
      </c>
      <c r="I2301">
        <v>0.65461799499999995</v>
      </c>
      <c r="J2301">
        <v>2.5797087400000001</v>
      </c>
      <c r="K2301">
        <v>1.8327296479999999</v>
      </c>
      <c r="L2301">
        <v>2.4581398079999999</v>
      </c>
      <c r="M2301">
        <v>5.7443727029999998</v>
      </c>
      <c r="N2301">
        <v>1.5493784150000001</v>
      </c>
      <c r="O2301">
        <v>6.2969867480000001</v>
      </c>
      <c r="P2301">
        <v>1.0326539850000001</v>
      </c>
      <c r="Q2301">
        <v>2.0571874069999998</v>
      </c>
    </row>
    <row r="2302" spans="1:17">
      <c r="A2302" t="s">
        <v>12322</v>
      </c>
      <c r="B2302" s="14" t="s">
        <v>12323</v>
      </c>
      <c r="C2302">
        <v>5.9659213290000004</v>
      </c>
      <c r="D2302">
        <v>0.93005093699999997</v>
      </c>
      <c r="E2302">
        <v>1.104851029</v>
      </c>
      <c r="F2302">
        <v>1.59407951</v>
      </c>
      <c r="G2302">
        <v>0.53417930700000005</v>
      </c>
      <c r="H2302">
        <v>0.67888683299999997</v>
      </c>
      <c r="I2302">
        <v>1.9333822000000001</v>
      </c>
      <c r="J2302">
        <v>1.6806713529999999</v>
      </c>
      <c r="K2302">
        <v>2.0047693679999998</v>
      </c>
      <c r="L2302">
        <v>1.675383595</v>
      </c>
      <c r="M2302">
        <v>3.3931447110000001</v>
      </c>
      <c r="N2302">
        <v>0.32685809199999999</v>
      </c>
      <c r="O2302">
        <v>2.4470844839999999</v>
      </c>
      <c r="P2302">
        <v>1.757003571</v>
      </c>
      <c r="Q2302">
        <v>0.91137034400000005</v>
      </c>
    </row>
    <row r="2303" spans="1:17">
      <c r="A2303" t="s">
        <v>12324</v>
      </c>
      <c r="B2303" s="14" t="s">
        <v>7757</v>
      </c>
      <c r="C2303">
        <v>2.0827235759999998</v>
      </c>
      <c r="D2303">
        <v>0.26365314699999998</v>
      </c>
      <c r="E2303">
        <v>0.50646062199999997</v>
      </c>
      <c r="F2303">
        <v>0.121499698</v>
      </c>
      <c r="G2303">
        <v>0.46240377300000002</v>
      </c>
      <c r="H2303">
        <v>0.11426868599999999</v>
      </c>
      <c r="I2303">
        <v>4.338966536</v>
      </c>
      <c r="J2303">
        <v>3.356923074</v>
      </c>
      <c r="K2303">
        <v>0.809851718</v>
      </c>
      <c r="L2303">
        <v>2.63196969</v>
      </c>
      <c r="M2303">
        <v>3.4267583560000001</v>
      </c>
      <c r="N2303">
        <v>1.1003202000000001</v>
      </c>
      <c r="O2303">
        <v>4.6131421189999999</v>
      </c>
      <c r="P2303">
        <v>0.401752991</v>
      </c>
      <c r="Q2303">
        <v>1.02266521</v>
      </c>
    </row>
    <row r="2304" spans="1:17">
      <c r="A2304" t="s">
        <v>12325</v>
      </c>
      <c r="B2304" s="14" t="s">
        <v>5897</v>
      </c>
      <c r="C2304">
        <v>2.1650030509999998</v>
      </c>
      <c r="D2304">
        <v>3.8369653320000001</v>
      </c>
      <c r="E2304">
        <v>3.3397858729999998</v>
      </c>
      <c r="F2304">
        <v>2.7259670210000002</v>
      </c>
      <c r="G2304">
        <v>2.803916284</v>
      </c>
      <c r="H2304">
        <v>16.21387292</v>
      </c>
      <c r="I2304">
        <v>13.41838196</v>
      </c>
      <c r="J2304">
        <v>5.4891651540000002</v>
      </c>
      <c r="K2304">
        <v>4.9107653320000004</v>
      </c>
      <c r="L2304">
        <v>3.4199344030000001</v>
      </c>
      <c r="M2304">
        <v>3.1168680200000001</v>
      </c>
      <c r="N2304">
        <v>0.86737342399999995</v>
      </c>
      <c r="O2304">
        <v>1.1988468940000001</v>
      </c>
      <c r="P2304">
        <v>4.303852783</v>
      </c>
      <c r="Q2304">
        <v>5.5810982080000002</v>
      </c>
    </row>
    <row r="2305" spans="1:17">
      <c r="A2305" t="s">
        <v>12326</v>
      </c>
      <c r="B2305" s="14" t="s">
        <v>4802</v>
      </c>
      <c r="C2305">
        <v>8.4796602750000005</v>
      </c>
      <c r="D2305">
        <v>13.973616809999999</v>
      </c>
      <c r="E2305">
        <v>12.42411214</v>
      </c>
      <c r="F2305">
        <v>15.63296119</v>
      </c>
      <c r="G2305">
        <v>10.58390859</v>
      </c>
      <c r="H2305">
        <v>8.1130767160000001</v>
      </c>
      <c r="I2305">
        <v>14.75248622</v>
      </c>
      <c r="J2305">
        <v>21.876577340000001</v>
      </c>
      <c r="K2305">
        <v>18.086688370000001</v>
      </c>
      <c r="L2305">
        <v>9.9638852549999992</v>
      </c>
      <c r="M2305">
        <v>22.273929320000001</v>
      </c>
      <c r="N2305">
        <v>11.70007146</v>
      </c>
      <c r="O2305">
        <v>18.45256848</v>
      </c>
      <c r="P2305">
        <v>20.80187711</v>
      </c>
      <c r="Q2305">
        <v>17.794374650000002</v>
      </c>
    </row>
    <row r="2306" spans="1:17">
      <c r="A2306" t="s">
        <v>12327</v>
      </c>
      <c r="B2306" s="14" t="s">
        <v>6722</v>
      </c>
      <c r="C2306">
        <v>6.8124320980000004</v>
      </c>
      <c r="D2306">
        <v>2.1857115870000001</v>
      </c>
      <c r="E2306">
        <v>1.549487177</v>
      </c>
      <c r="F2306">
        <v>1.6627535520000001</v>
      </c>
      <c r="G2306">
        <v>0.97355546100000001</v>
      </c>
      <c r="H2306">
        <v>0.45109481299999998</v>
      </c>
      <c r="I2306">
        <v>6.5089434290000003</v>
      </c>
      <c r="J2306">
        <v>6.6706782909999998</v>
      </c>
      <c r="K2306">
        <v>3.7298631449999999</v>
      </c>
      <c r="L2306">
        <v>2.2264590019999999</v>
      </c>
      <c r="M2306">
        <v>5.4110814539999996</v>
      </c>
      <c r="N2306">
        <v>2.2587232859999999</v>
      </c>
      <c r="O2306">
        <v>4.1625491710000002</v>
      </c>
      <c r="P2306">
        <v>3.3481955160000001</v>
      </c>
      <c r="Q2306">
        <v>3.2297140180000001</v>
      </c>
    </row>
    <row r="2307" spans="1:17">
      <c r="A2307" t="s">
        <v>12328</v>
      </c>
      <c r="B2307" s="14" t="s">
        <v>4941</v>
      </c>
      <c r="C2307">
        <v>5.246117022</v>
      </c>
      <c r="D2307">
        <v>0.60433909900000005</v>
      </c>
      <c r="E2307">
        <v>0.46882349499999998</v>
      </c>
      <c r="F2307">
        <v>0.71409883699999999</v>
      </c>
      <c r="G2307">
        <v>0.79719747200000002</v>
      </c>
      <c r="H2307">
        <v>1.1282871489999999</v>
      </c>
      <c r="I2307">
        <v>1.5301030369999999</v>
      </c>
      <c r="J2307">
        <v>1.808942104</v>
      </c>
      <c r="K2307">
        <v>1.9991156729999999</v>
      </c>
      <c r="L2307">
        <v>4.9059028529999997</v>
      </c>
      <c r="M2307">
        <v>3.6252596019999999</v>
      </c>
      <c r="N2307">
        <v>0.54322718800000003</v>
      </c>
      <c r="O2307">
        <v>3.4859762970000001</v>
      </c>
      <c r="P2307">
        <v>0.85005053699999999</v>
      </c>
      <c r="Q2307">
        <v>1.5867939449999999</v>
      </c>
    </row>
    <row r="2308" spans="1:17">
      <c r="A2308" t="s">
        <v>12329</v>
      </c>
      <c r="B2308" s="14" t="s">
        <v>12330</v>
      </c>
      <c r="C2308">
        <v>1715.6901109999999</v>
      </c>
      <c r="D2308">
        <v>49.4628309</v>
      </c>
      <c r="E2308">
        <v>18.752939810000001</v>
      </c>
      <c r="F2308">
        <v>31.763116279999998</v>
      </c>
      <c r="G2308">
        <v>24.93053913</v>
      </c>
      <c r="H2308">
        <v>45.776221470000003</v>
      </c>
      <c r="I2308">
        <v>2347.7900989999998</v>
      </c>
      <c r="J2308">
        <v>40.860809879999998</v>
      </c>
      <c r="K2308">
        <v>629.05506530000002</v>
      </c>
      <c r="L2308">
        <v>868.74258080000004</v>
      </c>
      <c r="M2308">
        <v>1195.5300560000001</v>
      </c>
      <c r="N2308">
        <v>54.426190650000002</v>
      </c>
      <c r="O2308">
        <v>1522.674446</v>
      </c>
      <c r="P2308">
        <v>66.744708810000006</v>
      </c>
      <c r="Q2308">
        <v>468.53697579999999</v>
      </c>
    </row>
    <row r="2309" spans="1:17">
      <c r="A2309" t="s">
        <v>12331</v>
      </c>
      <c r="B2309" s="14" t="s">
        <v>1359</v>
      </c>
      <c r="C2309">
        <v>62.415947250000002</v>
      </c>
      <c r="D2309">
        <v>579.99993270000004</v>
      </c>
      <c r="E2309">
        <v>326.46949669999998</v>
      </c>
      <c r="F2309">
        <v>519.5062077</v>
      </c>
      <c r="G2309">
        <v>288.53539009999997</v>
      </c>
      <c r="H2309">
        <v>768.45208600000001</v>
      </c>
      <c r="I2309">
        <v>176.1723834</v>
      </c>
      <c r="J2309">
        <v>340.46409340000002</v>
      </c>
      <c r="K2309">
        <v>573.09921629999997</v>
      </c>
      <c r="L2309">
        <v>262.91996239999997</v>
      </c>
      <c r="M2309">
        <v>35.213066910000002</v>
      </c>
      <c r="N2309">
        <v>137.7774144</v>
      </c>
      <c r="O2309">
        <v>71.35412024</v>
      </c>
      <c r="P2309">
        <v>320.57025620000002</v>
      </c>
      <c r="Q2309">
        <v>215.45639159999999</v>
      </c>
    </row>
    <row r="2310" spans="1:17">
      <c r="A2310" t="s">
        <v>12332</v>
      </c>
      <c r="B2310" s="14" t="s">
        <v>6559</v>
      </c>
      <c r="C2310">
        <v>659.68758319999995</v>
      </c>
      <c r="D2310">
        <v>13.053669940000001</v>
      </c>
      <c r="E2310">
        <v>9.6881665560000005</v>
      </c>
      <c r="F2310">
        <v>9.712918621</v>
      </c>
      <c r="G2310">
        <v>12.11237852</v>
      </c>
      <c r="H2310">
        <v>15.99247033</v>
      </c>
      <c r="I2310">
        <v>267.8134177</v>
      </c>
      <c r="J2310">
        <v>15.042173139999999</v>
      </c>
      <c r="K2310">
        <v>104.72285189999999</v>
      </c>
      <c r="L2310">
        <v>217.00379369999999</v>
      </c>
      <c r="M2310">
        <v>463.87707499999999</v>
      </c>
      <c r="N2310">
        <v>13.568030609999999</v>
      </c>
      <c r="O2310">
        <v>364.67919080000001</v>
      </c>
      <c r="P2310">
        <v>12.085539300000001</v>
      </c>
      <c r="Q2310">
        <v>191.06769969999999</v>
      </c>
    </row>
    <row r="2311" spans="1:17">
      <c r="A2311" t="s">
        <v>12333</v>
      </c>
      <c r="B2311" s="14" t="s">
        <v>12334</v>
      </c>
      <c r="C2311">
        <v>9.5903991790000003</v>
      </c>
      <c r="D2311">
        <v>2.2546717489999999</v>
      </c>
      <c r="E2311">
        <v>2.7798027369999998</v>
      </c>
      <c r="F2311">
        <v>2.4243892429999998</v>
      </c>
      <c r="G2311">
        <v>3.4473552729999999</v>
      </c>
      <c r="H2311">
        <v>3.194649192</v>
      </c>
      <c r="I2311">
        <v>7.2783593160000004</v>
      </c>
      <c r="J2311">
        <v>11.165313129999999</v>
      </c>
      <c r="K2311">
        <v>7.6802856989999997</v>
      </c>
      <c r="L2311">
        <v>9.213319491</v>
      </c>
      <c r="M2311">
        <v>2.442039012</v>
      </c>
      <c r="N2311">
        <v>5.19938667</v>
      </c>
      <c r="O2311">
        <v>6.069233423</v>
      </c>
      <c r="P2311">
        <v>3.3035139340000002</v>
      </c>
      <c r="Q2311">
        <v>2.7581910779999999</v>
      </c>
    </row>
    <row r="2312" spans="1:17">
      <c r="A2312" t="s">
        <v>12335</v>
      </c>
      <c r="B2312" s="14" t="s">
        <v>5498</v>
      </c>
      <c r="C2312">
        <v>9.6073399160000008</v>
      </c>
      <c r="D2312">
        <v>1.9405521080000001</v>
      </c>
      <c r="E2312">
        <v>12.896552789999999</v>
      </c>
      <c r="F2312">
        <v>10.86583345</v>
      </c>
      <c r="G2312">
        <v>13.49163682</v>
      </c>
      <c r="H2312">
        <v>28.975380090000002</v>
      </c>
      <c r="I2312">
        <v>2.060378225</v>
      </c>
      <c r="J2312">
        <v>5.2299180620000003</v>
      </c>
      <c r="K2312">
        <v>4.8711163199999996</v>
      </c>
      <c r="L2312">
        <v>6.5168295020000002</v>
      </c>
      <c r="M2312">
        <v>2.7120199559999998</v>
      </c>
      <c r="N2312">
        <v>2.9085394120000001</v>
      </c>
      <c r="O2312">
        <v>2.503510586</v>
      </c>
      <c r="P2312">
        <v>5.7232276989999997</v>
      </c>
      <c r="Q2312">
        <v>7.7698764880000004</v>
      </c>
    </row>
    <row r="2313" spans="1:17">
      <c r="A2313" t="s">
        <v>12336</v>
      </c>
      <c r="B2313" s="14" t="s">
        <v>5476</v>
      </c>
      <c r="C2313">
        <v>44.614955530000003</v>
      </c>
      <c r="D2313">
        <v>243.54466500000001</v>
      </c>
      <c r="E2313">
        <v>290.00918849999999</v>
      </c>
      <c r="F2313">
        <v>266.89904940000002</v>
      </c>
      <c r="G2313">
        <v>191.5286835</v>
      </c>
      <c r="H2313">
        <v>26.263298169999999</v>
      </c>
      <c r="I2313">
        <v>136.42811219999999</v>
      </c>
      <c r="J2313">
        <v>307.76873860000001</v>
      </c>
      <c r="K2313">
        <v>71.732239939999999</v>
      </c>
      <c r="L2313">
        <v>93.003900329999993</v>
      </c>
      <c r="M2313">
        <v>18.055258250000001</v>
      </c>
      <c r="N2313">
        <v>548.00294389999999</v>
      </c>
      <c r="O2313">
        <v>60.390113470000003</v>
      </c>
      <c r="P2313">
        <v>565.31846250000001</v>
      </c>
      <c r="Q2313">
        <v>94.368486039999993</v>
      </c>
    </row>
    <row r="2314" spans="1:17">
      <c r="A2314" t="s">
        <v>12337</v>
      </c>
      <c r="B2314" s="14" t="s">
        <v>3719</v>
      </c>
      <c r="C2314">
        <v>7.939905446</v>
      </c>
      <c r="D2314">
        <v>3.1441318969999998</v>
      </c>
      <c r="E2314">
        <v>4.4241666220000004</v>
      </c>
      <c r="F2314">
        <v>2.6411462920000002</v>
      </c>
      <c r="G2314">
        <v>5.6128303370000001</v>
      </c>
      <c r="H2314">
        <v>13.436250920000001</v>
      </c>
      <c r="I2314">
        <v>3.5460441249999999</v>
      </c>
      <c r="J2314">
        <v>4.9006151119999997</v>
      </c>
      <c r="K2314">
        <v>2.6114036170000001</v>
      </c>
      <c r="L2314">
        <v>5.7067124590000002</v>
      </c>
      <c r="M2314">
        <v>2.762434458</v>
      </c>
      <c r="N2314">
        <v>2.0982329649999998</v>
      </c>
      <c r="O2314">
        <v>3.6272249400000001</v>
      </c>
      <c r="P2314">
        <v>1.883644256</v>
      </c>
      <c r="Q2314">
        <v>3.0702075940000002</v>
      </c>
    </row>
    <row r="2315" spans="1:17">
      <c r="A2315" t="s">
        <v>12338</v>
      </c>
      <c r="B2315" s="14" t="s">
        <v>12339</v>
      </c>
      <c r="C2315">
        <v>2.9735551220000001</v>
      </c>
      <c r="D2315">
        <v>1.821227946</v>
      </c>
      <c r="E2315">
        <v>0.80017989700000003</v>
      </c>
      <c r="F2315">
        <v>0.714280311</v>
      </c>
      <c r="G2315">
        <v>1.177977367</v>
      </c>
      <c r="H2315">
        <v>1.00765525</v>
      </c>
      <c r="I2315">
        <v>0.76524594099999999</v>
      </c>
      <c r="J2315">
        <v>0.99783188</v>
      </c>
      <c r="K2315">
        <v>1.7457032370000001</v>
      </c>
      <c r="L2315">
        <v>2.3209491290000002</v>
      </c>
      <c r="M2315">
        <v>3.0218174069999999</v>
      </c>
      <c r="N2315">
        <v>0.56061492800000001</v>
      </c>
      <c r="O2315">
        <v>2.9057184889999998</v>
      </c>
      <c r="P2315">
        <v>0.86601223699999996</v>
      </c>
      <c r="Q2315">
        <v>1.6833909659999999</v>
      </c>
    </row>
    <row r="2316" spans="1:17">
      <c r="A2316" t="s">
        <v>12340</v>
      </c>
      <c r="B2316" s="14" t="s">
        <v>5739</v>
      </c>
      <c r="C2316">
        <v>0</v>
      </c>
      <c r="D2316">
        <v>0.58538710699999996</v>
      </c>
      <c r="E2316">
        <v>0.72288689399999995</v>
      </c>
      <c r="F2316">
        <v>0.462454062</v>
      </c>
      <c r="G2316">
        <v>0.65185500500000004</v>
      </c>
      <c r="H2316">
        <v>0.57990836000000001</v>
      </c>
      <c r="I2316">
        <v>3.8535099509999999</v>
      </c>
      <c r="J2316">
        <v>1.339928295</v>
      </c>
      <c r="K2316">
        <v>0</v>
      </c>
      <c r="L2316">
        <v>0.23852010500000001</v>
      </c>
      <c r="M2316">
        <v>0.72461008500000001</v>
      </c>
      <c r="N2316">
        <v>0.69800934100000001</v>
      </c>
      <c r="O2316">
        <v>0</v>
      </c>
      <c r="P2316">
        <v>2.4919620849999999</v>
      </c>
      <c r="Q2316">
        <v>1.03799584</v>
      </c>
    </row>
    <row r="2317" spans="1:17">
      <c r="A2317" t="s">
        <v>12341</v>
      </c>
      <c r="B2317" s="14" t="s">
        <v>12342</v>
      </c>
      <c r="C2317">
        <v>23.31306713</v>
      </c>
      <c r="D2317">
        <v>0</v>
      </c>
      <c r="E2317">
        <v>0.35431821800000002</v>
      </c>
      <c r="F2317">
        <v>0.906675169</v>
      </c>
      <c r="G2317">
        <v>0</v>
      </c>
      <c r="H2317">
        <v>0</v>
      </c>
      <c r="I2317">
        <v>4.856843187</v>
      </c>
      <c r="J2317">
        <v>0</v>
      </c>
      <c r="K2317">
        <v>0</v>
      </c>
      <c r="L2317">
        <v>6.3130885880000003</v>
      </c>
      <c r="M2317">
        <v>19.178792739999999</v>
      </c>
      <c r="N2317">
        <v>0.41054958000000003</v>
      </c>
      <c r="O2317">
        <v>14.753551290000001</v>
      </c>
      <c r="P2317">
        <v>0.99934256700000001</v>
      </c>
      <c r="Q2317">
        <v>0</v>
      </c>
    </row>
    <row r="2318" spans="1:17">
      <c r="A2318" t="s">
        <v>12343</v>
      </c>
      <c r="B2318" s="14" t="s">
        <v>1340</v>
      </c>
      <c r="C2318">
        <v>2.8728649179999999</v>
      </c>
      <c r="D2318">
        <v>2.7048520279999999</v>
      </c>
      <c r="E2318">
        <v>2.1394658290000002</v>
      </c>
      <c r="F2318">
        <v>1.6619750049999999</v>
      </c>
      <c r="G2318">
        <v>1.1162025</v>
      </c>
      <c r="H2318">
        <v>0.82750401600000001</v>
      </c>
      <c r="I2318">
        <v>0</v>
      </c>
      <c r="J2318">
        <v>5.2808155379999997</v>
      </c>
      <c r="K2318">
        <v>0.32581860400000001</v>
      </c>
      <c r="L2318">
        <v>2.2690521299999999</v>
      </c>
      <c r="M2318">
        <v>2.7572988980000002</v>
      </c>
      <c r="N2318">
        <v>2.301933644</v>
      </c>
      <c r="O2318">
        <v>1.5908177050000001</v>
      </c>
      <c r="P2318">
        <v>1.8318383739999999</v>
      </c>
      <c r="Q2318">
        <v>0.49372497799999998</v>
      </c>
    </row>
    <row r="2319" spans="1:17">
      <c r="A2319" t="s">
        <v>12344</v>
      </c>
      <c r="B2319" s="14" t="s">
        <v>7899</v>
      </c>
      <c r="C2319">
        <v>3.2492079619999998</v>
      </c>
      <c r="D2319">
        <v>0.14396167100000001</v>
      </c>
      <c r="E2319">
        <v>0.38024394099999997</v>
      </c>
      <c r="F2319">
        <v>0.48650862700000003</v>
      </c>
      <c r="G2319">
        <v>0.67329287999999998</v>
      </c>
      <c r="H2319">
        <v>0.748725113</v>
      </c>
      <c r="I2319">
        <v>0.47383836000000001</v>
      </c>
      <c r="J2319">
        <v>1.9359456289999999</v>
      </c>
      <c r="K2319">
        <v>2.0636032759999998</v>
      </c>
      <c r="L2319">
        <v>2.0530369390000001</v>
      </c>
      <c r="M2319">
        <v>0</v>
      </c>
      <c r="N2319">
        <v>1.1615549089999999</v>
      </c>
      <c r="O2319">
        <v>1.799213572</v>
      </c>
      <c r="P2319">
        <v>0.53623259700000003</v>
      </c>
      <c r="Q2319">
        <v>0.44672204900000001</v>
      </c>
    </row>
    <row r="2320" spans="1:17">
      <c r="A2320" t="s">
        <v>12345</v>
      </c>
      <c r="B2320" s="14" t="s">
        <v>12346</v>
      </c>
      <c r="C2320">
        <v>4.2574673399999998</v>
      </c>
      <c r="D2320">
        <v>4.7158578410000001</v>
      </c>
      <c r="E2320">
        <v>1.5853000669999999</v>
      </c>
      <c r="F2320">
        <v>1.1590486689999999</v>
      </c>
      <c r="G2320">
        <v>1.837962307</v>
      </c>
      <c r="H2320">
        <v>4.9053073100000004</v>
      </c>
      <c r="I2320">
        <v>0</v>
      </c>
      <c r="J2320">
        <v>2.158882996</v>
      </c>
      <c r="K2320">
        <v>2.8970984130000001</v>
      </c>
      <c r="L2320">
        <v>0</v>
      </c>
      <c r="M2320">
        <v>0</v>
      </c>
      <c r="N2320">
        <v>0</v>
      </c>
      <c r="O2320">
        <v>2.3575262380000002</v>
      </c>
      <c r="P2320">
        <v>0.319377521</v>
      </c>
      <c r="Q2320">
        <v>1.4633601140000001</v>
      </c>
    </row>
    <row r="2321" spans="1:17">
      <c r="A2321" t="s">
        <v>12347</v>
      </c>
      <c r="B2321" s="14" t="s">
        <v>2368</v>
      </c>
      <c r="C2321">
        <v>21.236812960000002</v>
      </c>
      <c r="D2321">
        <v>21.930977500000001</v>
      </c>
      <c r="E2321">
        <v>41.015697469999999</v>
      </c>
      <c r="F2321">
        <v>13.786627169999999</v>
      </c>
      <c r="G2321">
        <v>33.568985609999999</v>
      </c>
      <c r="H2321">
        <v>27.479810969999999</v>
      </c>
      <c r="I2321">
        <v>5.2410871099999996</v>
      </c>
      <c r="J2321">
        <v>7.6209936149999997</v>
      </c>
      <c r="K2321">
        <v>9.0412084979999996</v>
      </c>
      <c r="L2321">
        <v>21.263388039999999</v>
      </c>
      <c r="M2321">
        <v>13.797401519999999</v>
      </c>
      <c r="N2321">
        <v>3.0609329440000002</v>
      </c>
      <c r="O2321">
        <v>27.861334599999999</v>
      </c>
      <c r="P2321">
        <v>0.39214708300000001</v>
      </c>
      <c r="Q2321">
        <v>5.6149498060000003</v>
      </c>
    </row>
    <row r="2322" spans="1:17">
      <c r="A2322" t="s">
        <v>12348</v>
      </c>
      <c r="B2322" s="14" t="s">
        <v>12349</v>
      </c>
      <c r="C2322">
        <v>2.7581770809999999</v>
      </c>
      <c r="D2322">
        <v>1.3887013070000001</v>
      </c>
      <c r="E2322">
        <v>0.61354921500000004</v>
      </c>
      <c r="F2322">
        <v>0</v>
      </c>
      <c r="G2322">
        <v>0.56288293099999998</v>
      </c>
      <c r="H2322">
        <v>0.19259858699999999</v>
      </c>
      <c r="I2322">
        <v>2.925311744</v>
      </c>
      <c r="J2322">
        <v>1.2078996239999999</v>
      </c>
      <c r="K2322">
        <v>1.933744296</v>
      </c>
      <c r="L2322">
        <v>3.0102482720000001</v>
      </c>
      <c r="M2322">
        <v>1.4439406800000001</v>
      </c>
      <c r="N2322">
        <v>1.0509271579999999</v>
      </c>
      <c r="O2322">
        <v>3.6100067830000002</v>
      </c>
      <c r="P2322">
        <v>0.82762796599999999</v>
      </c>
      <c r="Q2322">
        <v>1.5513216510000001</v>
      </c>
    </row>
    <row r="2323" spans="1:17">
      <c r="A2323" t="s">
        <v>12350</v>
      </c>
      <c r="B2323" s="14" t="s">
        <v>3399</v>
      </c>
      <c r="C2323">
        <v>2.6010980209999999</v>
      </c>
      <c r="D2323">
        <v>3.8563104959999999</v>
      </c>
      <c r="E2323">
        <v>4.4276043940000003</v>
      </c>
      <c r="F2323">
        <v>4.1125450240000001</v>
      </c>
      <c r="G2323">
        <v>3.0059232379999998</v>
      </c>
      <c r="H2323">
        <v>6.5316955380000001</v>
      </c>
      <c r="I2323">
        <v>0.291787091</v>
      </c>
      <c r="J2323">
        <v>5.4280636189999996</v>
      </c>
      <c r="K2323">
        <v>2.813816192</v>
      </c>
      <c r="L2323">
        <v>3.0341976160000002</v>
      </c>
      <c r="M2323">
        <v>0.38407143100000002</v>
      </c>
      <c r="N2323">
        <v>2.7131280379999998</v>
      </c>
      <c r="O2323">
        <v>2.880659482</v>
      </c>
      <c r="P2323">
        <v>3.7523764000000002</v>
      </c>
      <c r="Q2323">
        <v>2.3382566169999999</v>
      </c>
    </row>
    <row r="2324" spans="1:17">
      <c r="A2324" t="e">
        <v>#N/A</v>
      </c>
      <c r="B2324" s="14" t="s">
        <v>12351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0.43994044300000001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0.52066587499999994</v>
      </c>
      <c r="Q2324">
        <v>0</v>
      </c>
    </row>
    <row r="2325" spans="1:17">
      <c r="A2325" t="e">
        <v>#N/A</v>
      </c>
      <c r="B2325" s="14" t="s">
        <v>12352</v>
      </c>
      <c r="C2325">
        <v>72.085950690000004</v>
      </c>
      <c r="D2325">
        <v>1.058216681</v>
      </c>
      <c r="E2325">
        <v>1.8017696110000001</v>
      </c>
      <c r="F2325">
        <v>1.0639847410000001</v>
      </c>
      <c r="G2325">
        <v>2.3246067949999998</v>
      </c>
      <c r="H2325">
        <v>1.834547108</v>
      </c>
      <c r="I2325">
        <v>5.0662339029999996</v>
      </c>
      <c r="J2325">
        <v>2.6424183050000001</v>
      </c>
      <c r="K2325">
        <v>8.2739424719999999</v>
      </c>
      <c r="L2325">
        <v>23.597187770000001</v>
      </c>
      <c r="M2325">
        <v>12.503524179999999</v>
      </c>
      <c r="N2325">
        <v>1.7665287919999999</v>
      </c>
      <c r="O2325">
        <v>33.183855119999997</v>
      </c>
      <c r="P2325">
        <v>2.2151568140000002</v>
      </c>
      <c r="Q2325">
        <v>11.64225302</v>
      </c>
    </row>
    <row r="2326" spans="1:17">
      <c r="A2326" t="s">
        <v>12353</v>
      </c>
      <c r="B2326" s="14" t="s">
        <v>12354</v>
      </c>
      <c r="C2326">
        <v>196.88311179999999</v>
      </c>
      <c r="D2326">
        <v>293.07959770000002</v>
      </c>
      <c r="E2326">
        <v>189.28008779999999</v>
      </c>
      <c r="F2326">
        <v>259.49886750000002</v>
      </c>
      <c r="G2326">
        <v>179.52617409999999</v>
      </c>
      <c r="H2326">
        <v>273.87015170000001</v>
      </c>
      <c r="I2326">
        <v>164.56791920000001</v>
      </c>
      <c r="J2326">
        <v>150.66681259999999</v>
      </c>
      <c r="K2326">
        <v>346.37169640000002</v>
      </c>
      <c r="L2326">
        <v>350.44982470000002</v>
      </c>
      <c r="M2326">
        <v>124.43914359999999</v>
      </c>
      <c r="N2326">
        <v>103.29618379999999</v>
      </c>
      <c r="O2326">
        <v>172.83956889999999</v>
      </c>
      <c r="P2326">
        <v>141.56965679999999</v>
      </c>
      <c r="Q2326">
        <v>373.02070259999999</v>
      </c>
    </row>
    <row r="2327" spans="1:17">
      <c r="A2327" t="e">
        <v>#N/A</v>
      </c>
      <c r="B2327" s="14" t="s">
        <v>12355</v>
      </c>
      <c r="C2327">
        <v>498.5909618</v>
      </c>
      <c r="D2327">
        <v>155.0827104</v>
      </c>
      <c r="E2327">
        <v>112.51763889999999</v>
      </c>
      <c r="F2327">
        <v>123.62479070000001</v>
      </c>
      <c r="G2327">
        <v>143.20565500000001</v>
      </c>
      <c r="H2327">
        <v>129.59183820000001</v>
      </c>
      <c r="I2327">
        <v>210.54217779999999</v>
      </c>
      <c r="J2327">
        <v>167.27394039999999</v>
      </c>
      <c r="K2327">
        <v>300.05774300000002</v>
      </c>
      <c r="L2327">
        <v>372.31824890000001</v>
      </c>
      <c r="M2327">
        <v>174.01246090000001</v>
      </c>
      <c r="N2327">
        <v>88.571899610000003</v>
      </c>
      <c r="O2327">
        <v>254.70866810000001</v>
      </c>
      <c r="P2327">
        <v>96.968727900000005</v>
      </c>
      <c r="Q2327">
        <v>174.258826</v>
      </c>
    </row>
    <row r="2328" spans="1:17">
      <c r="A2328" t="e">
        <v>#N/A</v>
      </c>
      <c r="B2328" s="14" t="s">
        <v>12356</v>
      </c>
      <c r="C2328">
        <v>1.8943776699999999</v>
      </c>
      <c r="D2328">
        <v>0</v>
      </c>
      <c r="E2328">
        <v>0.40307760500000001</v>
      </c>
      <c r="F2328">
        <v>0</v>
      </c>
      <c r="G2328">
        <v>0</v>
      </c>
      <c r="H2328">
        <v>2.1826367389999999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</row>
    <row r="2329" spans="1:17">
      <c r="A2329" t="e">
        <v>#N/A</v>
      </c>
      <c r="B2329" s="14" t="s">
        <v>12357</v>
      </c>
      <c r="C2329">
        <v>1.71358644</v>
      </c>
      <c r="D2329">
        <v>1.1388503169999999</v>
      </c>
      <c r="E2329">
        <v>0.18230480900000001</v>
      </c>
      <c r="F2329">
        <v>0.23325253300000001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1.2854613930000001</v>
      </c>
      <c r="Q2329">
        <v>0</v>
      </c>
    </row>
    <row r="2330" spans="1:17">
      <c r="A2330" t="e">
        <v>#N/A</v>
      </c>
      <c r="B2330" s="14" t="s">
        <v>12358</v>
      </c>
      <c r="C2330">
        <v>5.1110684649999998</v>
      </c>
      <c r="D2330">
        <v>0</v>
      </c>
      <c r="E2330">
        <v>0.108751136</v>
      </c>
      <c r="F2330">
        <v>0</v>
      </c>
      <c r="G2330">
        <v>0.176517172</v>
      </c>
      <c r="H2330">
        <v>0</v>
      </c>
      <c r="I2330">
        <v>1.490714246</v>
      </c>
      <c r="J2330">
        <v>0.388759252</v>
      </c>
      <c r="K2330">
        <v>0.92745394800000003</v>
      </c>
      <c r="L2330">
        <v>1.9376806559999999</v>
      </c>
      <c r="M2330">
        <v>1.9621867159999999</v>
      </c>
      <c r="N2330">
        <v>0</v>
      </c>
      <c r="O2330">
        <v>1.132079431</v>
      </c>
      <c r="P2330">
        <v>0.15336445300000001</v>
      </c>
      <c r="Q2330">
        <v>0</v>
      </c>
    </row>
    <row r="2331" spans="1:17">
      <c r="A2331" t="e">
        <v>#N/A</v>
      </c>
      <c r="B2331" s="14" t="s">
        <v>12359</v>
      </c>
      <c r="C2331">
        <v>62.772098460000002</v>
      </c>
      <c r="D2331">
        <v>0</v>
      </c>
      <c r="E2331">
        <v>0</v>
      </c>
      <c r="F2331">
        <v>0</v>
      </c>
      <c r="G2331">
        <v>0.57050350000000005</v>
      </c>
      <c r="H2331">
        <v>0</v>
      </c>
      <c r="I2331">
        <v>24.08994221</v>
      </c>
      <c r="J2331">
        <v>0</v>
      </c>
      <c r="K2331">
        <v>82.432106860000005</v>
      </c>
      <c r="L2331">
        <v>189.96504429999999</v>
      </c>
      <c r="M2331">
        <v>0</v>
      </c>
      <c r="N2331">
        <v>0.40726518299999998</v>
      </c>
      <c r="O2331">
        <v>32.92992649</v>
      </c>
      <c r="P2331">
        <v>0</v>
      </c>
      <c r="Q2331">
        <v>4.5422697950000002</v>
      </c>
    </row>
    <row r="2332" spans="1:17">
      <c r="A2332" t="e">
        <v>#N/A</v>
      </c>
      <c r="B2332" s="14" t="s">
        <v>12360</v>
      </c>
      <c r="C2332">
        <v>1.193567434</v>
      </c>
      <c r="D2332">
        <v>0.26441515100000001</v>
      </c>
      <c r="E2332">
        <v>0</v>
      </c>
      <c r="F2332">
        <v>0.649871219</v>
      </c>
      <c r="G2332">
        <v>0</v>
      </c>
      <c r="H2332">
        <v>0.45839576999999998</v>
      </c>
      <c r="I2332">
        <v>1.7406027610000001</v>
      </c>
      <c r="J2332">
        <v>0.45392698799999998</v>
      </c>
      <c r="K2332">
        <v>0</v>
      </c>
      <c r="L2332">
        <v>2.2624941760000001</v>
      </c>
      <c r="M2332">
        <v>0</v>
      </c>
      <c r="N2332">
        <v>0.29426675099999999</v>
      </c>
      <c r="O2332">
        <v>0</v>
      </c>
      <c r="P2332">
        <v>0</v>
      </c>
      <c r="Q2332">
        <v>1.6409934230000001</v>
      </c>
    </row>
    <row r="2333" spans="1:17">
      <c r="A2333" t="e">
        <v>#N/A</v>
      </c>
      <c r="B2333" s="14" t="s">
        <v>12361</v>
      </c>
      <c r="C2333">
        <v>0</v>
      </c>
      <c r="D2333">
        <v>0</v>
      </c>
      <c r="E2333">
        <v>0.18383037199999999</v>
      </c>
      <c r="F2333">
        <v>0.23520443699999999</v>
      </c>
      <c r="G2333">
        <v>0.298380492</v>
      </c>
      <c r="H2333">
        <v>0</v>
      </c>
      <c r="I2333">
        <v>10.07947373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0.51848735700000004</v>
      </c>
      <c r="Q2333">
        <v>0</v>
      </c>
    </row>
    <row r="2334" spans="1:17">
      <c r="A2334" t="s">
        <v>12362</v>
      </c>
      <c r="B2334" s="14" t="s">
        <v>4388</v>
      </c>
      <c r="C2334">
        <v>5.0485859660000001</v>
      </c>
      <c r="D2334">
        <v>2.5947595319999999</v>
      </c>
      <c r="E2334">
        <v>1.675777898</v>
      </c>
      <c r="F2334">
        <v>1.7317717399999999</v>
      </c>
      <c r="G2334">
        <v>1.4994896390000001</v>
      </c>
      <c r="H2334">
        <v>2.4042802089999999</v>
      </c>
      <c r="I2334">
        <v>2.6504826389999998</v>
      </c>
      <c r="J2334">
        <v>2.9440513230000001</v>
      </c>
      <c r="K2334">
        <v>5.7715300420000002</v>
      </c>
      <c r="L2334">
        <v>3.4451867310000002</v>
      </c>
      <c r="M2334">
        <v>1.9381991030000001</v>
      </c>
      <c r="N2334">
        <v>2.1159865880000002</v>
      </c>
      <c r="O2334">
        <v>2.6837755900000002</v>
      </c>
      <c r="P2334">
        <v>3.3630687250000002</v>
      </c>
      <c r="Q2334">
        <v>2.6376261030000001</v>
      </c>
    </row>
    <row r="2335" spans="1:17">
      <c r="A2335" t="s">
        <v>12363</v>
      </c>
      <c r="B2335" s="14" t="s">
        <v>4845</v>
      </c>
      <c r="C2335">
        <v>3.4313605300000001</v>
      </c>
      <c r="D2335">
        <v>4.560967496</v>
      </c>
      <c r="E2335">
        <v>4.4450830940000001</v>
      </c>
      <c r="F2335">
        <v>3.9838757409999999</v>
      </c>
      <c r="G2335">
        <v>2.6141106120000002</v>
      </c>
      <c r="H2335">
        <v>37.286888750000003</v>
      </c>
      <c r="I2335">
        <v>7.6532074459999997</v>
      </c>
      <c r="J2335">
        <v>3.6078986729999998</v>
      </c>
      <c r="K2335">
        <v>9.4313816379999995</v>
      </c>
      <c r="L2335">
        <v>5.9942457300000003</v>
      </c>
      <c r="M2335">
        <v>11.623510749999999</v>
      </c>
      <c r="N2335">
        <v>3.2843966390000001</v>
      </c>
      <c r="O2335">
        <v>11.62401011</v>
      </c>
      <c r="P2335">
        <v>4.9058635080000004</v>
      </c>
      <c r="Q2335">
        <v>7.3539925200000003</v>
      </c>
    </row>
    <row r="2336" spans="1:17">
      <c r="A2336" t="s">
        <v>12364</v>
      </c>
      <c r="B2336" s="14" t="s">
        <v>12365</v>
      </c>
      <c r="C2336">
        <v>2.8247218329999999</v>
      </c>
      <c r="D2336">
        <v>1.627003212</v>
      </c>
      <c r="E2336">
        <v>2.5243355369999998</v>
      </c>
      <c r="F2336">
        <v>2.230098431</v>
      </c>
      <c r="G2336">
        <v>1.6584404070000001</v>
      </c>
      <c r="H2336">
        <v>4.3393963439999998</v>
      </c>
      <c r="I2336">
        <v>3.29547773</v>
      </c>
      <c r="J2336">
        <v>14.89658801</v>
      </c>
      <c r="K2336">
        <v>3.8443029559999999</v>
      </c>
      <c r="L2336">
        <v>2.855715403</v>
      </c>
      <c r="M2336">
        <v>1.0844369810000001</v>
      </c>
      <c r="N2336">
        <v>2.9945969360000002</v>
      </c>
      <c r="O2336">
        <v>1.2513271960000001</v>
      </c>
      <c r="P2336">
        <v>4.0684589300000003</v>
      </c>
      <c r="Q2336">
        <v>5.8254144090000004</v>
      </c>
    </row>
    <row r="2337" spans="1:17">
      <c r="A2337" t="s">
        <v>12366</v>
      </c>
      <c r="B2337" s="14" t="s">
        <v>4389</v>
      </c>
      <c r="C2337">
        <v>44.983404919999998</v>
      </c>
      <c r="D2337">
        <v>1.2893149800000001</v>
      </c>
      <c r="E2337">
        <v>0.73526751700000004</v>
      </c>
      <c r="F2337">
        <v>0.46212216499999997</v>
      </c>
      <c r="G2337">
        <v>0.39781145400000001</v>
      </c>
      <c r="H2337">
        <v>2.9336790929999998</v>
      </c>
      <c r="I2337">
        <v>3.7132177510000002</v>
      </c>
      <c r="J2337">
        <v>1.5524498470000001</v>
      </c>
      <c r="K2337">
        <v>4.7854009609999997</v>
      </c>
      <c r="L2337">
        <v>25.05217421</v>
      </c>
      <c r="M2337">
        <v>9.7752155569999992</v>
      </c>
      <c r="N2337">
        <v>1.0014227570000001</v>
      </c>
      <c r="O2337">
        <v>13.562351469999999</v>
      </c>
      <c r="P2337">
        <v>1.437105077</v>
      </c>
      <c r="Q2337">
        <v>4.0841753509999998</v>
      </c>
    </row>
    <row r="2338" spans="1:17">
      <c r="A2338" t="s">
        <v>12367</v>
      </c>
      <c r="B2338" s="14" t="s">
        <v>119</v>
      </c>
      <c r="C2338">
        <v>11.17387926</v>
      </c>
      <c r="D2338">
        <v>1.25464891</v>
      </c>
      <c r="E2338">
        <v>1.498169839</v>
      </c>
      <c r="F2338">
        <v>1.625159791</v>
      </c>
      <c r="G2338">
        <v>1.1894300179999999</v>
      </c>
      <c r="H2338">
        <v>1.7635834290000001</v>
      </c>
      <c r="I2338">
        <v>3.348305533</v>
      </c>
      <c r="J2338">
        <v>3.2211206450000001</v>
      </c>
      <c r="K2338">
        <v>3.6108140340000001</v>
      </c>
      <c r="L2338">
        <v>5.8997037409999997</v>
      </c>
      <c r="M2338">
        <v>4.4072837270000003</v>
      </c>
      <c r="N2338">
        <v>1.0566554050000001</v>
      </c>
      <c r="O2338">
        <v>6.9502459950000004</v>
      </c>
      <c r="P2338">
        <v>1.469752151</v>
      </c>
      <c r="Q2338">
        <v>3.4723615460000001</v>
      </c>
    </row>
    <row r="2339" spans="1:17">
      <c r="A2339" t="s">
        <v>12368</v>
      </c>
      <c r="B2339" s="14" t="s">
        <v>8010</v>
      </c>
      <c r="C2339">
        <v>0.39405947699999999</v>
      </c>
      <c r="D2339">
        <v>2.357028948</v>
      </c>
      <c r="E2339">
        <v>2.8507740560000001</v>
      </c>
      <c r="F2339">
        <v>1.770092934</v>
      </c>
      <c r="G2339">
        <v>1.8372607940000001</v>
      </c>
      <c r="H2339">
        <v>3.7835147029999998</v>
      </c>
      <c r="I2339">
        <v>1.1493293040000001</v>
      </c>
      <c r="J2339">
        <v>1.2988318029999999</v>
      </c>
      <c r="K2339">
        <v>1.6088848060000001</v>
      </c>
      <c r="L2339">
        <v>2.4898949899999998</v>
      </c>
      <c r="M2339">
        <v>0</v>
      </c>
      <c r="N2339">
        <v>1.1658354479999999</v>
      </c>
      <c r="O2339">
        <v>0.87282459899999998</v>
      </c>
      <c r="P2339">
        <v>2.5422206890000001</v>
      </c>
      <c r="Q2339">
        <v>2.9797809960000001</v>
      </c>
    </row>
    <row r="2340" spans="1:17">
      <c r="A2340" t="s">
        <v>10646</v>
      </c>
      <c r="B2340" s="14" t="s">
        <v>12369</v>
      </c>
      <c r="C2340">
        <v>2.0343563150000001</v>
      </c>
      <c r="D2340">
        <v>0.90135608</v>
      </c>
      <c r="E2340">
        <v>0.43286166500000001</v>
      </c>
      <c r="F2340">
        <v>0.55383113799999995</v>
      </c>
      <c r="G2340">
        <v>0</v>
      </c>
      <c r="H2340">
        <v>1.5626102100000001</v>
      </c>
      <c r="I2340">
        <v>0</v>
      </c>
      <c r="J2340">
        <v>0</v>
      </c>
      <c r="K2340">
        <v>0.92288520900000004</v>
      </c>
      <c r="L2340">
        <v>0</v>
      </c>
      <c r="M2340">
        <v>0</v>
      </c>
      <c r="N2340">
        <v>1.253895269</v>
      </c>
      <c r="O2340">
        <v>0</v>
      </c>
      <c r="P2340">
        <v>0.91565377999999997</v>
      </c>
      <c r="Q2340">
        <v>1.39848208</v>
      </c>
    </row>
    <row r="2341" spans="1:17">
      <c r="A2341" t="s">
        <v>12370</v>
      </c>
      <c r="B2341" s="14" t="s">
        <v>5164</v>
      </c>
      <c r="C2341">
        <v>1.874721351</v>
      </c>
      <c r="D2341">
        <v>1.601923695</v>
      </c>
      <c r="E2341">
        <v>2.2509087289999998</v>
      </c>
      <c r="F2341">
        <v>2.0414890959999998</v>
      </c>
      <c r="G2341">
        <v>1.826758127</v>
      </c>
      <c r="H2341">
        <v>4.2171221729999999</v>
      </c>
      <c r="I2341">
        <v>3.7103510210000001</v>
      </c>
      <c r="J2341">
        <v>4.2269375010000001</v>
      </c>
      <c r="K2341">
        <v>2.3691576520000002</v>
      </c>
      <c r="L2341">
        <v>2.6229477449999998</v>
      </c>
      <c r="M2341">
        <v>2.0563513179999999</v>
      </c>
      <c r="N2341">
        <v>1.601196611</v>
      </c>
      <c r="O2341">
        <v>3.4109215540000002</v>
      </c>
      <c r="P2341">
        <v>2.2903220690000001</v>
      </c>
      <c r="Q2341">
        <v>2.577487724</v>
      </c>
    </row>
    <row r="2342" spans="1:17">
      <c r="A2342" t="s">
        <v>12371</v>
      </c>
      <c r="B2342" s="14" t="s">
        <v>167</v>
      </c>
      <c r="C2342">
        <v>38.90395917</v>
      </c>
      <c r="D2342">
        <v>4.0077935880000002</v>
      </c>
      <c r="E2342">
        <v>5.9997152270000003</v>
      </c>
      <c r="F2342">
        <v>5.3337244999999998</v>
      </c>
      <c r="G2342">
        <v>4.2920463450000002</v>
      </c>
      <c r="H2342">
        <v>7.3015453350000001</v>
      </c>
      <c r="I2342">
        <v>4.6694983929999996</v>
      </c>
      <c r="J2342">
        <v>8.8996907160000003</v>
      </c>
      <c r="K2342">
        <v>7.7894266510000003</v>
      </c>
      <c r="L2342">
        <v>15.24979841</v>
      </c>
      <c r="M2342">
        <v>6.9146257970000002</v>
      </c>
      <c r="N2342">
        <v>4.5885421160000002</v>
      </c>
      <c r="O2342">
        <v>13.253602150000001</v>
      </c>
      <c r="P2342">
        <v>2.2999019760000001</v>
      </c>
      <c r="Q2342">
        <v>6.9611010980000003</v>
      </c>
    </row>
    <row r="2343" spans="1:17">
      <c r="A2343" t="s">
        <v>12372</v>
      </c>
      <c r="B2343" s="14" t="s">
        <v>2189</v>
      </c>
      <c r="C2343">
        <v>0.82265803199999998</v>
      </c>
      <c r="D2343">
        <v>0.182246299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0.73002069400000003</v>
      </c>
      <c r="K2343">
        <v>0.37319859999999999</v>
      </c>
      <c r="L2343">
        <v>0</v>
      </c>
      <c r="M2343">
        <v>0</v>
      </c>
      <c r="N2343">
        <v>0.40564261299999999</v>
      </c>
      <c r="O2343">
        <v>0</v>
      </c>
      <c r="P2343">
        <v>0.246849558</v>
      </c>
      <c r="Q2343">
        <v>0.56552163799999999</v>
      </c>
    </row>
    <row r="2344" spans="1:17">
      <c r="A2344" t="s">
        <v>12373</v>
      </c>
      <c r="B2344" s="14" t="s">
        <v>5966</v>
      </c>
      <c r="C2344">
        <v>5.8165398870000002</v>
      </c>
      <c r="D2344">
        <v>6.1396015009999996</v>
      </c>
      <c r="E2344">
        <v>4.0404606029999997</v>
      </c>
      <c r="F2344">
        <v>5.8682240410000004</v>
      </c>
      <c r="G2344">
        <v>2.5996431229999999</v>
      </c>
      <c r="H2344">
        <v>0.91982978800000004</v>
      </c>
      <c r="I2344">
        <v>2.993779065</v>
      </c>
      <c r="J2344">
        <v>1.734976393</v>
      </c>
      <c r="K2344">
        <v>2.7938877820000001</v>
      </c>
      <c r="L2344">
        <v>1.2971383350000001</v>
      </c>
      <c r="M2344">
        <v>2.6270867710000001</v>
      </c>
      <c r="N2344">
        <v>4.7238712219999996</v>
      </c>
      <c r="O2344">
        <v>4.9259993140000002</v>
      </c>
      <c r="P2344">
        <v>8.2133208450000001</v>
      </c>
      <c r="Q2344">
        <v>4.7040905080000002</v>
      </c>
    </row>
    <row r="2345" spans="1:17">
      <c r="A2345" t="s">
        <v>12374</v>
      </c>
      <c r="B2345" s="14" t="s">
        <v>1792</v>
      </c>
      <c r="C2345">
        <v>8.7548850110000007</v>
      </c>
      <c r="D2345">
        <v>0.354786616</v>
      </c>
      <c r="E2345">
        <v>0.29532625000000001</v>
      </c>
      <c r="F2345">
        <v>0.29066111900000002</v>
      </c>
      <c r="G2345">
        <v>0.239676367</v>
      </c>
      <c r="H2345">
        <v>0.28703065</v>
      </c>
      <c r="I2345">
        <v>1.2456019760000001</v>
      </c>
      <c r="J2345">
        <v>1.367022797</v>
      </c>
      <c r="K2345">
        <v>0.96869543599999997</v>
      </c>
      <c r="L2345">
        <v>2.4960746679999999</v>
      </c>
      <c r="M2345">
        <v>2.6642721379999998</v>
      </c>
      <c r="N2345">
        <v>0.71071354399999997</v>
      </c>
      <c r="O2345">
        <v>2.364840176</v>
      </c>
      <c r="P2345">
        <v>0.68879195500000001</v>
      </c>
      <c r="Q2345">
        <v>1.3945050109999999</v>
      </c>
    </row>
    <row r="2346" spans="1:17">
      <c r="A2346" t="s">
        <v>12375</v>
      </c>
      <c r="B2346" s="14" t="s">
        <v>12376</v>
      </c>
      <c r="C2346">
        <v>0.73877340199999997</v>
      </c>
      <c r="D2346">
        <v>0.65465218000000003</v>
      </c>
      <c r="E2346">
        <v>0.62877222200000005</v>
      </c>
      <c r="F2346">
        <v>0.40224587099999998</v>
      </c>
      <c r="G2346">
        <v>0.12757233900000001</v>
      </c>
      <c r="H2346">
        <v>0.85118928299999996</v>
      </c>
      <c r="I2346">
        <v>0</v>
      </c>
      <c r="J2346">
        <v>0.74923667500000002</v>
      </c>
      <c r="K2346">
        <v>0</v>
      </c>
      <c r="L2346">
        <v>0</v>
      </c>
      <c r="M2346">
        <v>0</v>
      </c>
      <c r="N2346">
        <v>0</v>
      </c>
      <c r="O2346">
        <v>1.6363509490000001</v>
      </c>
      <c r="P2346">
        <v>0.55419713000000004</v>
      </c>
      <c r="Q2346">
        <v>0</v>
      </c>
    </row>
    <row r="2347" spans="1:17">
      <c r="A2347" t="s">
        <v>12377</v>
      </c>
      <c r="B2347" s="14" t="s">
        <v>12378</v>
      </c>
      <c r="C2347">
        <v>10.35672306</v>
      </c>
      <c r="D2347">
        <v>14.29195663</v>
      </c>
      <c r="E2347">
        <v>29.864175620000001</v>
      </c>
      <c r="F2347">
        <v>16.38836684</v>
      </c>
      <c r="G2347">
        <v>103.80242629999999</v>
      </c>
      <c r="H2347">
        <v>27.51141007</v>
      </c>
      <c r="I2347">
        <v>0.31465441799999999</v>
      </c>
      <c r="J2347">
        <v>11.13251591</v>
      </c>
      <c r="K2347">
        <v>11.647929980000001</v>
      </c>
      <c r="L2347">
        <v>29.584219390000001</v>
      </c>
      <c r="M2347">
        <v>4.5558817989999998</v>
      </c>
      <c r="N2347">
        <v>5.1599690139999996</v>
      </c>
      <c r="O2347">
        <v>4.0622369550000004</v>
      </c>
      <c r="P2347">
        <v>0.19422959000000001</v>
      </c>
      <c r="Q2347">
        <v>4.7463634219999999</v>
      </c>
    </row>
    <row r="2348" spans="1:17">
      <c r="A2348" t="e">
        <v>#N/A</v>
      </c>
      <c r="B2348" s="14" t="s">
        <v>12379</v>
      </c>
      <c r="C2348">
        <v>170.9766343</v>
      </c>
      <c r="D2348">
        <v>15.15081971</v>
      </c>
      <c r="E2348">
        <v>20.988276590000002</v>
      </c>
      <c r="F2348">
        <v>8.5932015990000004</v>
      </c>
      <c r="G2348">
        <v>20.440013929999999</v>
      </c>
      <c r="H2348">
        <v>28.28623069</v>
      </c>
      <c r="I2348">
        <v>69.047605059999995</v>
      </c>
      <c r="J2348">
        <v>34.346178369999997</v>
      </c>
      <c r="K2348">
        <v>52.504526660000003</v>
      </c>
      <c r="L2348">
        <v>98.060628690000001</v>
      </c>
      <c r="M2348">
        <v>50.491938410000003</v>
      </c>
      <c r="N2348">
        <v>16.212785960000001</v>
      </c>
      <c r="O2348">
        <v>78.65428301</v>
      </c>
      <c r="P2348">
        <v>26.441203959999999</v>
      </c>
      <c r="Q2348">
        <v>34.356340009999997</v>
      </c>
    </row>
    <row r="2349" spans="1:17">
      <c r="A2349" t="s">
        <v>12375</v>
      </c>
      <c r="B2349" s="14" t="s">
        <v>12380</v>
      </c>
      <c r="C2349">
        <v>819.86557240000002</v>
      </c>
      <c r="D2349">
        <v>352.77395230000002</v>
      </c>
      <c r="E2349">
        <v>247.7212049</v>
      </c>
      <c r="F2349">
        <v>257.70052889999999</v>
      </c>
      <c r="G2349">
        <v>255.02253429999999</v>
      </c>
      <c r="H2349">
        <v>482.56395529999998</v>
      </c>
      <c r="I2349">
        <v>394.27073990000002</v>
      </c>
      <c r="J2349">
        <v>304.43518610000001</v>
      </c>
      <c r="K2349">
        <v>600.97801460000005</v>
      </c>
      <c r="L2349">
        <v>773.42740079999999</v>
      </c>
      <c r="M2349">
        <v>288.02717209999997</v>
      </c>
      <c r="N2349">
        <v>180.55312029999999</v>
      </c>
      <c r="O2349">
        <v>422.92708820000001</v>
      </c>
      <c r="P2349">
        <v>234.9583585</v>
      </c>
      <c r="Q2349">
        <v>412.59570150000002</v>
      </c>
    </row>
    <row r="2350" spans="1:17">
      <c r="A2350" t="s">
        <v>12375</v>
      </c>
      <c r="B2350" s="14" t="s">
        <v>12381</v>
      </c>
      <c r="C2350">
        <v>4050.1977019999999</v>
      </c>
      <c r="D2350">
        <v>9375.2071400000004</v>
      </c>
      <c r="E2350">
        <v>8426.5107349999998</v>
      </c>
      <c r="F2350">
        <v>8858.3299150000003</v>
      </c>
      <c r="G2350">
        <v>4793.3053900000004</v>
      </c>
      <c r="H2350">
        <v>462.83109839999997</v>
      </c>
      <c r="I2350">
        <v>3251.94886</v>
      </c>
      <c r="J2350">
        <v>2984.956357</v>
      </c>
      <c r="K2350">
        <v>3344.2560210000001</v>
      </c>
      <c r="L2350">
        <v>5517.0381799999996</v>
      </c>
      <c r="M2350">
        <v>3785.4770680000001</v>
      </c>
      <c r="N2350">
        <v>6523.0252369999998</v>
      </c>
      <c r="O2350">
        <v>4417.2322029999996</v>
      </c>
      <c r="P2350">
        <v>8056.2923350000001</v>
      </c>
      <c r="Q2350">
        <v>4102.5336040000002</v>
      </c>
    </row>
    <row r="2351" spans="1:17">
      <c r="A2351" t="s">
        <v>12382</v>
      </c>
      <c r="B2351" s="14" t="s">
        <v>12383</v>
      </c>
      <c r="C2351">
        <v>4.4168377750000003</v>
      </c>
      <c r="D2351">
        <v>5.8708647349999996</v>
      </c>
      <c r="E2351">
        <v>3.7591836569999999</v>
      </c>
      <c r="F2351">
        <v>7.2146131069999999</v>
      </c>
      <c r="G2351">
        <v>6.4829943180000003</v>
      </c>
      <c r="H2351">
        <v>13.57047584</v>
      </c>
      <c r="I2351">
        <v>0</v>
      </c>
      <c r="J2351">
        <v>5.0393177959999997</v>
      </c>
      <c r="K2351">
        <v>12.02218379</v>
      </c>
      <c r="L2351">
        <v>11.16325112</v>
      </c>
      <c r="M2351">
        <v>8.4783254869999993</v>
      </c>
      <c r="N2351">
        <v>3.8113051910000002</v>
      </c>
      <c r="O2351">
        <v>4.8915517660000001</v>
      </c>
      <c r="P2351">
        <v>3.6446611249999998</v>
      </c>
      <c r="Q2351">
        <v>1.5181382999999999</v>
      </c>
    </row>
    <row r="2352" spans="1:17">
      <c r="A2352" t="s">
        <v>12384</v>
      </c>
      <c r="B2352" s="14" t="s">
        <v>4387</v>
      </c>
      <c r="C2352">
        <v>1.4444712559999999</v>
      </c>
      <c r="D2352">
        <v>3.6159858549999999</v>
      </c>
      <c r="E2352">
        <v>3.8418554550000001</v>
      </c>
      <c r="F2352">
        <v>3.4015382509999998</v>
      </c>
      <c r="G2352">
        <v>3.2426309459999998</v>
      </c>
      <c r="H2352">
        <v>5.214712843</v>
      </c>
      <c r="I2352">
        <v>0</v>
      </c>
      <c r="J2352">
        <v>5.2554340450000003</v>
      </c>
      <c r="K2352">
        <v>3.6695904349999999</v>
      </c>
      <c r="L2352">
        <v>2.7381006819999998</v>
      </c>
      <c r="M2352">
        <v>0.83181892199999996</v>
      </c>
      <c r="N2352">
        <v>2.7243604860000001</v>
      </c>
      <c r="O2352">
        <v>0.95983229800000003</v>
      </c>
      <c r="P2352">
        <v>3.7925382459999999</v>
      </c>
      <c r="Q2352">
        <v>2.6810354250000001</v>
      </c>
    </row>
    <row r="2353" spans="1:17">
      <c r="A2353" t="s">
        <v>12385</v>
      </c>
      <c r="B2353" s="14" t="s">
        <v>8789</v>
      </c>
      <c r="C2353">
        <v>35.417564149999997</v>
      </c>
      <c r="D2353">
        <v>10.48200121</v>
      </c>
      <c r="E2353">
        <v>13.28366892</v>
      </c>
      <c r="F2353">
        <v>5.2259116509999997</v>
      </c>
      <c r="G2353">
        <v>10.92987233</v>
      </c>
      <c r="H2353">
        <v>8.7405400439999994</v>
      </c>
      <c r="I2353">
        <v>12.50901522</v>
      </c>
      <c r="J2353">
        <v>11.93506099</v>
      </c>
      <c r="K2353">
        <v>15.188495400000001</v>
      </c>
      <c r="L2353">
        <v>21.504685009999999</v>
      </c>
      <c r="M2353">
        <v>16.598061829999999</v>
      </c>
      <c r="N2353">
        <v>10.48008606</v>
      </c>
      <c r="O2353">
        <v>22.293431529999999</v>
      </c>
      <c r="P2353">
        <v>9.6623202050000003</v>
      </c>
      <c r="Q2353">
        <v>9.0350843909999998</v>
      </c>
    </row>
    <row r="2354" spans="1:17">
      <c r="A2354" t="s">
        <v>12386</v>
      </c>
      <c r="B2354" s="14" t="s">
        <v>5833</v>
      </c>
      <c r="C2354">
        <v>6.0955620960000001</v>
      </c>
      <c r="D2354">
        <v>2.64447674</v>
      </c>
      <c r="E2354">
        <v>1.2969877190000001</v>
      </c>
      <c r="F2354">
        <v>1.797737235</v>
      </c>
      <c r="G2354">
        <v>1.9297473860000001</v>
      </c>
      <c r="H2354">
        <v>1.170516135</v>
      </c>
      <c r="I2354">
        <v>2.2223193920000002</v>
      </c>
      <c r="J2354">
        <v>1.9640391589999999</v>
      </c>
      <c r="K2354">
        <v>3.802218951</v>
      </c>
      <c r="L2354">
        <v>2.4072047510000001</v>
      </c>
      <c r="M2354">
        <v>5.3628276530000001</v>
      </c>
      <c r="N2354">
        <v>0.876647073</v>
      </c>
      <c r="O2354">
        <v>4.5004682909999998</v>
      </c>
      <c r="P2354">
        <v>0.83831688900000001</v>
      </c>
      <c r="Q2354">
        <v>2.269738136</v>
      </c>
    </row>
    <row r="2355" spans="1:17">
      <c r="A2355" t="s">
        <v>12387</v>
      </c>
      <c r="B2355" s="14" t="s">
        <v>4568</v>
      </c>
      <c r="C2355">
        <v>6.8871568649999997</v>
      </c>
      <c r="D2355">
        <v>17.34818168</v>
      </c>
      <c r="E2355">
        <v>0.78698475000000001</v>
      </c>
      <c r="F2355">
        <v>3.0554785180000001</v>
      </c>
      <c r="G2355">
        <v>0.57261778100000005</v>
      </c>
      <c r="H2355">
        <v>0.48982376900000002</v>
      </c>
      <c r="I2355">
        <v>4.0918678860000002</v>
      </c>
      <c r="J2355">
        <v>1.61682868</v>
      </c>
      <c r="K2355">
        <v>37.260849020000002</v>
      </c>
      <c r="L2355">
        <v>3.0623093909999999</v>
      </c>
      <c r="M2355">
        <v>1.4689130939999999</v>
      </c>
      <c r="N2355">
        <v>6.0687291820000002</v>
      </c>
      <c r="O2355">
        <v>7.0623855789999999</v>
      </c>
      <c r="P2355">
        <v>7.3861230090000003</v>
      </c>
      <c r="Q2355">
        <v>3.5070026209999998</v>
      </c>
    </row>
    <row r="2356" spans="1:17">
      <c r="A2356" t="s">
        <v>12388</v>
      </c>
      <c r="B2356" s="14" t="s">
        <v>7130</v>
      </c>
      <c r="C2356">
        <v>6.9472317529999996</v>
      </c>
      <c r="D2356">
        <v>1.995057616</v>
      </c>
      <c r="E2356">
        <v>0.56116941399999998</v>
      </c>
      <c r="F2356">
        <v>0.54287528799999996</v>
      </c>
      <c r="G2356">
        <v>0.84420299799999998</v>
      </c>
      <c r="H2356">
        <v>1.1364216620000001</v>
      </c>
      <c r="I2356">
        <v>5.2532584250000003</v>
      </c>
      <c r="J2356">
        <v>1.989736867</v>
      </c>
      <c r="K2356">
        <v>4.085420193</v>
      </c>
      <c r="L2356">
        <v>5.2025618939999996</v>
      </c>
      <c r="M2356">
        <v>6.914721535</v>
      </c>
      <c r="N2356">
        <v>1.4907681939999999</v>
      </c>
      <c r="O2356">
        <v>135.2133101</v>
      </c>
      <c r="P2356">
        <v>1.2739282810000001</v>
      </c>
      <c r="Q2356">
        <v>119.7475331</v>
      </c>
    </row>
    <row r="2357" spans="1:17">
      <c r="A2357" t="s">
        <v>12345</v>
      </c>
      <c r="B2357" s="14" t="s">
        <v>2418</v>
      </c>
      <c r="C2357">
        <v>1.404674599</v>
      </c>
      <c r="D2357">
        <v>0.62236491199999999</v>
      </c>
      <c r="E2357">
        <v>1.046082357</v>
      </c>
      <c r="F2357">
        <v>0.95601803500000004</v>
      </c>
      <c r="G2357">
        <v>1.21280506</v>
      </c>
      <c r="H2357">
        <v>0.53947257299999996</v>
      </c>
      <c r="I2357">
        <v>10.24232237</v>
      </c>
      <c r="J2357">
        <v>3.9175648930000002</v>
      </c>
      <c r="K2357">
        <v>4.4606118429999997</v>
      </c>
      <c r="L2357">
        <v>4.437772023</v>
      </c>
      <c r="M2357">
        <v>26.963382079999999</v>
      </c>
      <c r="N2357">
        <v>1.9047266220000001</v>
      </c>
      <c r="O2357">
        <v>20.22340535</v>
      </c>
      <c r="P2357">
        <v>2.7396942470000001</v>
      </c>
      <c r="Q2357">
        <v>1.9312371580000001</v>
      </c>
    </row>
    <row r="2358" spans="1:17">
      <c r="A2358" t="s">
        <v>12389</v>
      </c>
      <c r="B2358" s="14" t="s">
        <v>154</v>
      </c>
      <c r="C2358">
        <v>28.863797399999999</v>
      </c>
      <c r="D2358">
        <v>1.1945391059999999</v>
      </c>
      <c r="E2358">
        <v>1.9234417530000001</v>
      </c>
      <c r="F2358">
        <v>1.6406503050000001</v>
      </c>
      <c r="G2358">
        <v>1.204980511</v>
      </c>
      <c r="H2358">
        <v>0.121816387</v>
      </c>
      <c r="I2358">
        <v>0.46255649399999998</v>
      </c>
      <c r="J2358">
        <v>0.92482103800000004</v>
      </c>
      <c r="K2358">
        <v>1.295016341</v>
      </c>
      <c r="L2358">
        <v>3.206648172</v>
      </c>
      <c r="M2358">
        <v>3.653103378</v>
      </c>
      <c r="N2358">
        <v>2.4241975189999998</v>
      </c>
      <c r="O2358">
        <v>8.0793257090000008</v>
      </c>
      <c r="P2358">
        <v>0.808991601</v>
      </c>
      <c r="Q2358">
        <v>2.3984719540000001</v>
      </c>
    </row>
    <row r="2359" spans="1:17">
      <c r="A2359" t="s">
        <v>12390</v>
      </c>
      <c r="B2359" s="14" t="s">
        <v>12391</v>
      </c>
      <c r="C2359">
        <v>0</v>
      </c>
      <c r="D2359">
        <v>1.102260748</v>
      </c>
      <c r="E2359">
        <v>0.26467143999999998</v>
      </c>
      <c r="F2359">
        <v>0.33863771399999998</v>
      </c>
      <c r="G2359">
        <v>0.859192018</v>
      </c>
      <c r="H2359">
        <v>0</v>
      </c>
      <c r="I2359">
        <v>0</v>
      </c>
      <c r="J2359">
        <v>0.31537899200000002</v>
      </c>
      <c r="K2359">
        <v>19.186005160000001</v>
      </c>
      <c r="L2359">
        <v>4.7158011139999996</v>
      </c>
      <c r="M2359">
        <v>4.7754423680000002</v>
      </c>
      <c r="N2359">
        <v>0.30667559</v>
      </c>
      <c r="O2359">
        <v>2.7551812660000001</v>
      </c>
      <c r="P2359">
        <v>0</v>
      </c>
      <c r="Q2359">
        <v>0</v>
      </c>
    </row>
    <row r="2360" spans="1:17">
      <c r="A2360" t="s">
        <v>12392</v>
      </c>
      <c r="B2360" s="14" t="s">
        <v>5794</v>
      </c>
      <c r="C2360">
        <v>9.2075202009999995</v>
      </c>
      <c r="D2360">
        <v>10.34996447</v>
      </c>
      <c r="E2360">
        <v>12.153904839999999</v>
      </c>
      <c r="F2360">
        <v>10.02658452</v>
      </c>
      <c r="G2360">
        <v>8.008719653</v>
      </c>
      <c r="H2360">
        <v>30.647031470000002</v>
      </c>
      <c r="I2360">
        <v>7.4597261169999998</v>
      </c>
      <c r="J2360">
        <v>4.3231141749999997</v>
      </c>
      <c r="K2360">
        <v>8.3539782490000007</v>
      </c>
      <c r="L2360">
        <v>7.5416472539999999</v>
      </c>
      <c r="M2360">
        <v>9.1644327519999997</v>
      </c>
      <c r="N2360">
        <v>4.7923442290000002</v>
      </c>
      <c r="O2360">
        <v>6.7980855670000002</v>
      </c>
      <c r="P2360">
        <v>0.81861917900000003</v>
      </c>
      <c r="Q2360">
        <v>8.6738223790000006</v>
      </c>
    </row>
    <row r="2361" spans="1:17">
      <c r="A2361" t="s">
        <v>12393</v>
      </c>
      <c r="B2361" s="14" t="s">
        <v>5781</v>
      </c>
      <c r="C2361">
        <v>12.364500960000001</v>
      </c>
      <c r="D2361">
        <v>0</v>
      </c>
      <c r="E2361">
        <v>0.58463684599999999</v>
      </c>
      <c r="F2361">
        <v>0.26180773299999999</v>
      </c>
      <c r="G2361">
        <v>0.37957651399999998</v>
      </c>
      <c r="H2361">
        <v>0.42210229199999999</v>
      </c>
      <c r="I2361">
        <v>2.804883491</v>
      </c>
      <c r="J2361">
        <v>0.31349049499999998</v>
      </c>
      <c r="K2361">
        <v>2.8669002259999998</v>
      </c>
      <c r="L2361">
        <v>1.215294055</v>
      </c>
      <c r="M2361">
        <v>7.3839840739999998</v>
      </c>
      <c r="N2361">
        <v>0.77903353399999997</v>
      </c>
      <c r="O2361">
        <v>17.649291569999999</v>
      </c>
      <c r="P2361">
        <v>0.16489484800000001</v>
      </c>
      <c r="Q2361">
        <v>4.5332033879999996</v>
      </c>
    </row>
    <row r="2362" spans="1:17">
      <c r="A2362" t="s">
        <v>12394</v>
      </c>
      <c r="B2362" s="14" t="s">
        <v>12395</v>
      </c>
      <c r="C2362">
        <v>29.136225880000001</v>
      </c>
      <c r="D2362">
        <v>0.56127387799999995</v>
      </c>
      <c r="E2362">
        <v>1.8194131790000001</v>
      </c>
      <c r="F2362">
        <v>1.3794812380000001</v>
      </c>
      <c r="G2362">
        <v>1.3125080520000001</v>
      </c>
      <c r="H2362">
        <v>1.216295524</v>
      </c>
      <c r="I2362">
        <v>10.160635129999999</v>
      </c>
      <c r="J2362">
        <v>3.051243376</v>
      </c>
      <c r="K2362">
        <v>6.8961606399999997</v>
      </c>
      <c r="L2362">
        <v>10.805838749999999</v>
      </c>
      <c r="M2362">
        <v>0</v>
      </c>
      <c r="N2362">
        <v>1.63967961</v>
      </c>
      <c r="O2362">
        <v>7.7161978390000003</v>
      </c>
      <c r="P2362">
        <v>0.47514753900000001</v>
      </c>
      <c r="Q2362">
        <v>1.3062509</v>
      </c>
    </row>
    <row r="2363" spans="1:17">
      <c r="A2363" t="s">
        <v>12394</v>
      </c>
      <c r="B2363" s="14" t="s">
        <v>8395</v>
      </c>
      <c r="C2363">
        <v>0.14230679900000001</v>
      </c>
      <c r="D2363">
        <v>0.75661730199999999</v>
      </c>
      <c r="E2363">
        <v>0.66614755199999998</v>
      </c>
      <c r="F2363">
        <v>0.48426826699999997</v>
      </c>
      <c r="G2363">
        <v>0.78635906300000002</v>
      </c>
      <c r="H2363">
        <v>0.38257565599999999</v>
      </c>
      <c r="I2363">
        <v>0.20752879199999999</v>
      </c>
      <c r="J2363">
        <v>2.2009150050000001</v>
      </c>
      <c r="K2363">
        <v>0.96836163399999997</v>
      </c>
      <c r="L2363">
        <v>1.5285999020000001</v>
      </c>
      <c r="M2363">
        <v>0.27316451899999999</v>
      </c>
      <c r="N2363">
        <v>0.80695203400000004</v>
      </c>
      <c r="O2363">
        <v>0.15760168499999999</v>
      </c>
      <c r="P2363">
        <v>0.57646432000000003</v>
      </c>
      <c r="Q2363">
        <v>0.489131396</v>
      </c>
    </row>
    <row r="2364" spans="1:17">
      <c r="A2364" t="s">
        <v>12396</v>
      </c>
      <c r="B2364" s="14" t="s">
        <v>8713</v>
      </c>
      <c r="C2364">
        <v>6.0370847980000004</v>
      </c>
      <c r="D2364">
        <v>11.07547975</v>
      </c>
      <c r="E2364">
        <v>9.7344438600000007</v>
      </c>
      <c r="F2364">
        <v>14.689048959999999</v>
      </c>
      <c r="G2364">
        <v>9.3498460770000005</v>
      </c>
      <c r="H2364">
        <v>31.590567499999999</v>
      </c>
      <c r="I2364">
        <v>7.4283741389999998</v>
      </c>
      <c r="J2364">
        <v>10.95369301</v>
      </c>
      <c r="K2364">
        <v>14.378290160000001</v>
      </c>
      <c r="L2364">
        <v>7.8675676880000003</v>
      </c>
      <c r="M2364">
        <v>5.4320929629999997</v>
      </c>
      <c r="N2364">
        <v>4.7675515400000004</v>
      </c>
      <c r="O2364">
        <v>2.2982919100000001</v>
      </c>
      <c r="P2364">
        <v>15.595952840000001</v>
      </c>
      <c r="Q2364">
        <v>8.1704830140000002</v>
      </c>
    </row>
    <row r="2365" spans="1:17">
      <c r="A2365" t="s">
        <v>12397</v>
      </c>
      <c r="B2365" s="14" t="s">
        <v>7466</v>
      </c>
      <c r="C2365">
        <v>0</v>
      </c>
      <c r="D2365">
        <v>1.9831136300000001</v>
      </c>
      <c r="E2365">
        <v>1.777735335</v>
      </c>
      <c r="F2365">
        <v>2.1120814619999999</v>
      </c>
      <c r="G2365">
        <v>1.44274729</v>
      </c>
      <c r="H2365">
        <v>1.375187309</v>
      </c>
      <c r="I2365">
        <v>0.87030138000000001</v>
      </c>
      <c r="J2365">
        <v>4.8418878760000004</v>
      </c>
      <c r="K2365">
        <v>2.707307766</v>
      </c>
      <c r="L2365">
        <v>1.508329451</v>
      </c>
      <c r="M2365">
        <v>2.2911081879999999</v>
      </c>
      <c r="N2365">
        <v>1.7656005050000001</v>
      </c>
      <c r="O2365">
        <v>0.66092498600000005</v>
      </c>
      <c r="P2365">
        <v>0.80582825400000002</v>
      </c>
      <c r="Q2365">
        <v>1.230745067</v>
      </c>
    </row>
    <row r="2366" spans="1:17">
      <c r="A2366" t="s">
        <v>12398</v>
      </c>
      <c r="B2366" s="14" t="s">
        <v>7936</v>
      </c>
      <c r="C2366">
        <v>0.60464763099999996</v>
      </c>
      <c r="D2366">
        <v>0.66974847800000004</v>
      </c>
      <c r="E2366">
        <v>0.51461738199999996</v>
      </c>
      <c r="F2366">
        <v>1.152260683</v>
      </c>
      <c r="G2366">
        <v>0.41764531500000002</v>
      </c>
      <c r="H2366">
        <v>0</v>
      </c>
      <c r="I2366">
        <v>4.4088474030000002</v>
      </c>
      <c r="J2366">
        <v>0.61321127600000003</v>
      </c>
      <c r="K2366">
        <v>3.291578871</v>
      </c>
      <c r="L2366">
        <v>1.528204949</v>
      </c>
      <c r="M2366">
        <v>4.6425969729999998</v>
      </c>
      <c r="N2366">
        <v>1.5652578420000001</v>
      </c>
      <c r="O2366">
        <v>4.0178045979999997</v>
      </c>
      <c r="P2366">
        <v>3.1750708190000001</v>
      </c>
      <c r="Q2366">
        <v>1.6626170549999999</v>
      </c>
    </row>
    <row r="2367" spans="1:17">
      <c r="A2367" t="s">
        <v>12399</v>
      </c>
      <c r="B2367" s="14" t="s">
        <v>4944</v>
      </c>
      <c r="C2367">
        <v>14.58010852</v>
      </c>
      <c r="D2367">
        <v>9.711337275</v>
      </c>
      <c r="E2367">
        <v>14.15549742</v>
      </c>
      <c r="F2367">
        <v>12.617560449999999</v>
      </c>
      <c r="G2367">
        <v>12.821989459999999</v>
      </c>
      <c r="H2367">
        <v>16.947032010000001</v>
      </c>
      <c r="I2367">
        <v>8.0262257770000005</v>
      </c>
      <c r="J2367">
        <v>9.3395539769999996</v>
      </c>
      <c r="K2367">
        <v>12.878100310000001</v>
      </c>
      <c r="L2367">
        <v>21.902692819999999</v>
      </c>
      <c r="M2367">
        <v>5.5603701169999997</v>
      </c>
      <c r="N2367">
        <v>7.3797174889999999</v>
      </c>
      <c r="O2367">
        <v>7.0576960360000003</v>
      </c>
      <c r="P2367">
        <v>14.99364332</v>
      </c>
      <c r="Q2367">
        <v>9.7573307790000001</v>
      </c>
    </row>
    <row r="2368" spans="1:17">
      <c r="A2368" t="s">
        <v>12400</v>
      </c>
      <c r="B2368" s="14" t="s">
        <v>4943</v>
      </c>
      <c r="C2368">
        <v>290.41874660000002</v>
      </c>
      <c r="D2368">
        <v>2.1196455420000002</v>
      </c>
      <c r="E2368">
        <v>1.8861559910000001</v>
      </c>
      <c r="F2368">
        <v>3.3517634009999999</v>
      </c>
      <c r="G2368">
        <v>3.0371779170000002</v>
      </c>
      <c r="H2368">
        <v>6.1064251479999996</v>
      </c>
      <c r="I2368">
        <v>7.3870350890000003</v>
      </c>
      <c r="J2368">
        <v>2.1404938740000001</v>
      </c>
      <c r="K2368">
        <v>44.618276829999999</v>
      </c>
      <c r="L2368">
        <v>228.93460379999999</v>
      </c>
      <c r="M2368">
        <v>10.533633350000001</v>
      </c>
      <c r="N2368">
        <v>1.821245496</v>
      </c>
      <c r="O2368">
        <v>106.743326</v>
      </c>
      <c r="P2368">
        <v>3.5676699869999999</v>
      </c>
      <c r="Q2368">
        <v>5.9970342270000003</v>
      </c>
    </row>
    <row r="2369" spans="1:17">
      <c r="A2369" t="s">
        <v>12401</v>
      </c>
      <c r="B2369" s="14" t="s">
        <v>12402</v>
      </c>
      <c r="C2369">
        <v>41.748771269999999</v>
      </c>
      <c r="D2369">
        <v>2.7496285880000002</v>
      </c>
      <c r="E2369">
        <v>4.8617106259999998</v>
      </c>
      <c r="F2369">
        <v>3.6861547840000002</v>
      </c>
      <c r="G2369">
        <v>3.896881831</v>
      </c>
      <c r="H2369">
        <v>5.2001618479999996</v>
      </c>
      <c r="I2369">
        <v>14.8093907</v>
      </c>
      <c r="J2369">
        <v>10.29893364</v>
      </c>
      <c r="K2369">
        <v>12.029027019999999</v>
      </c>
      <c r="L2369">
        <v>13.18964046</v>
      </c>
      <c r="M2369">
        <v>24.907976720000001</v>
      </c>
      <c r="N2369">
        <v>6.1896518629999999</v>
      </c>
      <c r="O2369">
        <v>24.36754578</v>
      </c>
      <c r="P2369">
        <v>4.3168322339999996</v>
      </c>
      <c r="Q2369">
        <v>10.859251560000001</v>
      </c>
    </row>
    <row r="2370" spans="1:17">
      <c r="A2370" t="e">
        <v>#N/A</v>
      </c>
      <c r="B2370" s="14" t="s">
        <v>12403</v>
      </c>
      <c r="C2370">
        <v>0</v>
      </c>
      <c r="D2370">
        <v>0.72037513500000006</v>
      </c>
      <c r="E2370">
        <v>0.69189699199999999</v>
      </c>
      <c r="F2370">
        <v>0.88525764500000004</v>
      </c>
      <c r="G2370">
        <v>0.56151919299999997</v>
      </c>
      <c r="H2370">
        <v>0</v>
      </c>
      <c r="I2370">
        <v>0</v>
      </c>
      <c r="J2370">
        <v>0</v>
      </c>
      <c r="K2370">
        <v>1.4751629719999999</v>
      </c>
      <c r="L2370">
        <v>0</v>
      </c>
      <c r="M2370">
        <v>0</v>
      </c>
      <c r="N2370">
        <v>0</v>
      </c>
      <c r="O2370">
        <v>21.60756331</v>
      </c>
      <c r="P2370">
        <v>0</v>
      </c>
      <c r="Q2370">
        <v>6.7061069809999996</v>
      </c>
    </row>
    <row r="2371" spans="1:17">
      <c r="A2371" t="s">
        <v>12401</v>
      </c>
      <c r="B2371" s="14" t="s">
        <v>1519</v>
      </c>
      <c r="C2371">
        <v>5.1243289929999998</v>
      </c>
      <c r="D2371">
        <v>5.3148489220000004</v>
      </c>
      <c r="E2371">
        <v>4.1878694689999998</v>
      </c>
      <c r="F2371">
        <v>5.2314083340000002</v>
      </c>
      <c r="G2371">
        <v>4.3439352790000001</v>
      </c>
      <c r="H2371">
        <v>10.91359404</v>
      </c>
      <c r="I2371">
        <v>4.755487746</v>
      </c>
      <c r="J2371">
        <v>6.5847149030000001</v>
      </c>
      <c r="K2371">
        <v>4.1209713470000002</v>
      </c>
      <c r="L2371">
        <v>4.7095949460000002</v>
      </c>
      <c r="M2371">
        <v>6.2595194940000001</v>
      </c>
      <c r="N2371">
        <v>5.4841828819999998</v>
      </c>
      <c r="O2371">
        <v>6.706916155</v>
      </c>
      <c r="P2371">
        <v>7.2338197959999997</v>
      </c>
      <c r="Q2371">
        <v>7.8458551869999997</v>
      </c>
    </row>
    <row r="2372" spans="1:17">
      <c r="A2372" t="s">
        <v>12404</v>
      </c>
      <c r="B2372" s="14" t="s">
        <v>4942</v>
      </c>
      <c r="C2372">
        <v>4.4319196600000001</v>
      </c>
      <c r="D2372">
        <v>3.0347120310000002</v>
      </c>
      <c r="E2372">
        <v>3.814883756</v>
      </c>
      <c r="F2372">
        <v>3.5099386039999998</v>
      </c>
      <c r="G2372">
        <v>3.756974268</v>
      </c>
      <c r="H2372">
        <v>1.392628709</v>
      </c>
      <c r="I2372">
        <v>20.564584809999999</v>
      </c>
      <c r="J2372">
        <v>16.752932049999998</v>
      </c>
      <c r="K2372">
        <v>3.1071969319999999</v>
      </c>
      <c r="L2372">
        <v>2.291189224</v>
      </c>
      <c r="M2372">
        <v>1.5467774299999999</v>
      </c>
      <c r="N2372">
        <v>5.6123128910000002</v>
      </c>
      <c r="O2372">
        <v>0.89240993199999996</v>
      </c>
      <c r="P2372">
        <v>5.258979321</v>
      </c>
      <c r="Q2372">
        <v>1.9387736929999999</v>
      </c>
    </row>
    <row r="2373" spans="1:17">
      <c r="A2373" t="s">
        <v>12405</v>
      </c>
      <c r="B2373" s="14" t="s">
        <v>6622</v>
      </c>
      <c r="C2373">
        <v>9.6314190980000003</v>
      </c>
      <c r="D2373">
        <v>1.708876388</v>
      </c>
      <c r="E2373">
        <v>1.2889465600000001</v>
      </c>
      <c r="F2373">
        <v>1.2339049150000001</v>
      </c>
      <c r="G2373">
        <v>1.091217385</v>
      </c>
      <c r="H2373">
        <v>1.908079648</v>
      </c>
      <c r="I2373">
        <v>3.3684226920000002</v>
      </c>
      <c r="J2373">
        <v>1.0939084750000001</v>
      </c>
      <c r="K2373">
        <v>2.7481059449999998</v>
      </c>
      <c r="L2373">
        <v>4.571148709</v>
      </c>
      <c r="M2373">
        <v>6.1905375740000004</v>
      </c>
      <c r="N2373">
        <v>1.3753150970000001</v>
      </c>
      <c r="O2373">
        <v>6.9984395389999996</v>
      </c>
      <c r="P2373">
        <v>1.6150202680000001</v>
      </c>
      <c r="Q2373">
        <v>3.8647161479999999</v>
      </c>
    </row>
    <row r="2374" spans="1:17">
      <c r="A2374" t="s">
        <v>12406</v>
      </c>
      <c r="B2374" s="14" t="s">
        <v>6643</v>
      </c>
      <c r="C2374">
        <v>1.39991299</v>
      </c>
      <c r="D2374">
        <v>1.3955742019999999</v>
      </c>
      <c r="E2374">
        <v>0.52126815699999995</v>
      </c>
      <c r="F2374">
        <v>0.28583318899999999</v>
      </c>
      <c r="G2374">
        <v>0.60434692800000001</v>
      </c>
      <c r="H2374">
        <v>0.26882192599999999</v>
      </c>
      <c r="I2374">
        <v>0</v>
      </c>
      <c r="J2374">
        <v>0.53240250200000006</v>
      </c>
      <c r="K2374">
        <v>0.63507016100000002</v>
      </c>
      <c r="L2374">
        <v>0.44227287300000001</v>
      </c>
      <c r="M2374">
        <v>0</v>
      </c>
      <c r="N2374">
        <v>8.6284996000000003E-2</v>
      </c>
      <c r="O2374">
        <v>0.77518659300000003</v>
      </c>
      <c r="P2374">
        <v>0.10501566</v>
      </c>
      <c r="Q2374">
        <v>0</v>
      </c>
    </row>
    <row r="2375" spans="1:17">
      <c r="A2375" t="s">
        <v>12407</v>
      </c>
      <c r="B2375" s="14" t="s">
        <v>12408</v>
      </c>
      <c r="C2375">
        <v>3.1889909809999999</v>
      </c>
      <c r="D2375">
        <v>1.412936558</v>
      </c>
      <c r="E2375">
        <v>0.33926995399999998</v>
      </c>
      <c r="F2375">
        <v>1.3022515939999999</v>
      </c>
      <c r="G2375">
        <v>0.82601858100000003</v>
      </c>
      <c r="H2375">
        <v>3.0618713579999999</v>
      </c>
      <c r="I2375">
        <v>2.3252839970000001</v>
      </c>
      <c r="J2375">
        <v>0.40426959600000001</v>
      </c>
      <c r="K2375">
        <v>2.1700273829999999</v>
      </c>
      <c r="L2375">
        <v>1.007494189</v>
      </c>
      <c r="M2375">
        <v>0</v>
      </c>
      <c r="N2375">
        <v>2.7517917789999999</v>
      </c>
      <c r="O2375">
        <v>1.765869074</v>
      </c>
      <c r="P2375">
        <v>5.5021718140000004</v>
      </c>
      <c r="Q2375">
        <v>1.0961075760000001</v>
      </c>
    </row>
    <row r="2376" spans="1:17">
      <c r="A2376" t="s">
        <v>12409</v>
      </c>
      <c r="B2376" s="14" t="s">
        <v>2035</v>
      </c>
      <c r="C2376">
        <v>8.4171754970000006</v>
      </c>
      <c r="D2376">
        <v>1.74666809</v>
      </c>
      <c r="E2376">
        <v>0.77079752599999996</v>
      </c>
      <c r="F2376">
        <v>0.98620807799999999</v>
      </c>
      <c r="G2376">
        <v>0.88313235300000004</v>
      </c>
      <c r="H2376">
        <v>0.61379619299999999</v>
      </c>
      <c r="I2376">
        <v>1.709167726</v>
      </c>
      <c r="J2376">
        <v>1.337187398</v>
      </c>
      <c r="K2376">
        <v>2.5134097689999999</v>
      </c>
      <c r="L2376">
        <v>5.7897124790000003</v>
      </c>
      <c r="M2376">
        <v>2.6587731240000001</v>
      </c>
      <c r="N2376">
        <v>0.932527993</v>
      </c>
      <c r="O2376">
        <v>2.0059653079999999</v>
      </c>
      <c r="P2376">
        <v>1.934228053</v>
      </c>
      <c r="Q2376">
        <v>0.87892217399999994</v>
      </c>
    </row>
    <row r="2377" spans="1:17">
      <c r="A2377" t="s">
        <v>12410</v>
      </c>
      <c r="B2377" s="14" t="s">
        <v>6665</v>
      </c>
      <c r="C2377">
        <v>6.4588402629999999</v>
      </c>
      <c r="D2377">
        <v>4.1624709209999997</v>
      </c>
      <c r="E2377">
        <v>4.5497145919999999</v>
      </c>
      <c r="F2377">
        <v>3.1437135230000002</v>
      </c>
      <c r="G2377">
        <v>2.9065936610000001</v>
      </c>
      <c r="H2377">
        <v>4.6228453009999999</v>
      </c>
      <c r="I2377">
        <v>15.27028327</v>
      </c>
      <c r="J2377">
        <v>6.2153576399999997</v>
      </c>
      <c r="K2377">
        <v>6.925575544</v>
      </c>
      <c r="L2377">
        <v>22.75504411</v>
      </c>
      <c r="M2377">
        <v>3.1934356309999998</v>
      </c>
      <c r="N2377">
        <v>2.3523907209999999</v>
      </c>
      <c r="O2377">
        <v>4.9854417409999998</v>
      </c>
      <c r="P2377">
        <v>1.2039473000000001</v>
      </c>
      <c r="Q2377">
        <v>3.2291017499999999</v>
      </c>
    </row>
    <row r="2378" spans="1:17">
      <c r="A2378" t="s">
        <v>12411</v>
      </c>
      <c r="B2378" s="14" t="s">
        <v>2874</v>
      </c>
      <c r="C2378">
        <v>15.79804826</v>
      </c>
      <c r="D2378">
        <v>4.485654867</v>
      </c>
      <c r="E2378">
        <v>3.929572302</v>
      </c>
      <c r="F2378">
        <v>5.3609123390000004</v>
      </c>
      <c r="G2378">
        <v>3.035410594</v>
      </c>
      <c r="H2378">
        <v>10.51099524</v>
      </c>
      <c r="I2378">
        <v>5.1917978900000001</v>
      </c>
      <c r="J2378">
        <v>4.2593156309999998</v>
      </c>
      <c r="K2378">
        <v>2.6244548129999998</v>
      </c>
      <c r="L2378">
        <v>8.4355925099999993</v>
      </c>
      <c r="M2378">
        <v>2.135569593</v>
      </c>
      <c r="N2378">
        <v>1.9474560889999999</v>
      </c>
      <c r="O2378">
        <v>3.2034920109999998</v>
      </c>
      <c r="P2378">
        <v>6.2426604069999998</v>
      </c>
      <c r="Q2378">
        <v>4.5887693240000003</v>
      </c>
    </row>
    <row r="2379" spans="1:17">
      <c r="A2379" t="s">
        <v>12412</v>
      </c>
      <c r="B2379" s="14" t="s">
        <v>1447</v>
      </c>
      <c r="C2379">
        <v>5.4332401350000001</v>
      </c>
      <c r="D2379">
        <v>4.2074302760000002</v>
      </c>
      <c r="E2379">
        <v>3.6574517609999999</v>
      </c>
      <c r="F2379">
        <v>4.3327017840000002</v>
      </c>
      <c r="G2379">
        <v>2.9724102490000002</v>
      </c>
      <c r="H2379">
        <v>2.2343925140000001</v>
      </c>
      <c r="I2379">
        <v>5.8899614199999997</v>
      </c>
      <c r="J2379">
        <v>7.143743583</v>
      </c>
      <c r="K2379">
        <v>6.914493663</v>
      </c>
      <c r="L2379">
        <v>5.7723587199999997</v>
      </c>
      <c r="M2379">
        <v>3.8763982060000002</v>
      </c>
      <c r="N2379">
        <v>3.419955914</v>
      </c>
      <c r="O2379">
        <v>6.230193334</v>
      </c>
      <c r="P2379">
        <v>4.8693080000000002</v>
      </c>
      <c r="Q2379">
        <v>3.0739251580000002</v>
      </c>
    </row>
    <row r="2380" spans="1:17">
      <c r="A2380" t="s">
        <v>12413</v>
      </c>
      <c r="B2380" s="14" t="s">
        <v>1922</v>
      </c>
      <c r="C2380">
        <v>11.079799149999999</v>
      </c>
      <c r="D2380">
        <v>0.78686418800000002</v>
      </c>
      <c r="E2380">
        <v>0.50759837100000005</v>
      </c>
      <c r="F2380">
        <v>0.50513096700000004</v>
      </c>
      <c r="G2380">
        <v>0.48518429899999999</v>
      </c>
      <c r="H2380">
        <v>0.46828158399999997</v>
      </c>
      <c r="I2380">
        <v>3.6335920530000001</v>
      </c>
      <c r="J2380">
        <v>1.8279836</v>
      </c>
      <c r="K2380">
        <v>2.4049511859999999</v>
      </c>
      <c r="L2380">
        <v>5.2255192829999997</v>
      </c>
      <c r="M2380">
        <v>3.5616585569999999</v>
      </c>
      <c r="N2380">
        <v>1.261267336</v>
      </c>
      <c r="O2380">
        <v>4.5794720189999998</v>
      </c>
      <c r="P2380">
        <v>0.78741523400000002</v>
      </c>
      <c r="Q2380">
        <v>1.093293436</v>
      </c>
    </row>
    <row r="2381" spans="1:17">
      <c r="A2381" t="e">
        <v>#N/A</v>
      </c>
      <c r="B2381" s="14" t="s">
        <v>12414</v>
      </c>
      <c r="C2381">
        <v>9.080054531</v>
      </c>
      <c r="D2381">
        <v>0.89401604700000004</v>
      </c>
      <c r="E2381">
        <v>0.85867346600000005</v>
      </c>
      <c r="F2381">
        <v>0.73242814899999997</v>
      </c>
      <c r="G2381">
        <v>0.40650697299999999</v>
      </c>
      <c r="H2381">
        <v>0.38747134300000002</v>
      </c>
      <c r="I2381">
        <v>0.49043041999999998</v>
      </c>
      <c r="J2381">
        <v>1.1084492909999999</v>
      </c>
      <c r="K2381">
        <v>1.678178071</v>
      </c>
      <c r="L2381">
        <v>2.5499120030000002</v>
      </c>
      <c r="M2381">
        <v>5.8098622940000002</v>
      </c>
      <c r="N2381">
        <v>0.20728073299999999</v>
      </c>
      <c r="O2381">
        <v>3.3519876310000001</v>
      </c>
      <c r="P2381">
        <v>0.90819731599999998</v>
      </c>
      <c r="Q2381">
        <v>0.693546895</v>
      </c>
    </row>
    <row r="2382" spans="1:17">
      <c r="A2382" t="s">
        <v>12415</v>
      </c>
      <c r="B2382" s="14" t="s">
        <v>12416</v>
      </c>
      <c r="C2382">
        <v>2.4436351009999999</v>
      </c>
      <c r="D2382">
        <v>1.0826939900000001</v>
      </c>
      <c r="E2382">
        <v>0.25997313</v>
      </c>
      <c r="F2382">
        <v>0.66525278700000001</v>
      </c>
      <c r="G2382">
        <v>0</v>
      </c>
      <c r="H2382">
        <v>2.8154722429999999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0.30123164400000002</v>
      </c>
      <c r="O2382">
        <v>2.7062727230000001</v>
      </c>
      <c r="P2382">
        <v>2.5663590169999999</v>
      </c>
      <c r="Q2382">
        <v>1.6798335040000001</v>
      </c>
    </row>
    <row r="2383" spans="1:17">
      <c r="A2383" t="s">
        <v>12415</v>
      </c>
      <c r="B2383" s="14" t="s">
        <v>12417</v>
      </c>
      <c r="C2383">
        <v>1.39991299</v>
      </c>
      <c r="D2383">
        <v>0.93038280100000004</v>
      </c>
      <c r="E2383">
        <v>1.6382713520000001</v>
      </c>
      <c r="F2383">
        <v>2.4772209690000002</v>
      </c>
      <c r="G2383">
        <v>1.6921713979999999</v>
      </c>
      <c r="H2383">
        <v>5.3764385209999999</v>
      </c>
      <c r="I2383">
        <v>2.0415205259999998</v>
      </c>
      <c r="J2383">
        <v>1.9521425059999999</v>
      </c>
      <c r="K2383">
        <v>1.905210482</v>
      </c>
      <c r="L2383">
        <v>0.88454574600000002</v>
      </c>
      <c r="M2383">
        <v>0</v>
      </c>
      <c r="N2383">
        <v>0.69027997200000002</v>
      </c>
      <c r="O2383">
        <v>1.5503731869999999</v>
      </c>
      <c r="P2383">
        <v>6.5109708910000004</v>
      </c>
      <c r="Q2383">
        <v>5.7740717730000002</v>
      </c>
    </row>
    <row r="2384" spans="1:17">
      <c r="A2384" t="s">
        <v>12418</v>
      </c>
      <c r="B2384" s="14" t="s">
        <v>1115</v>
      </c>
      <c r="C2384">
        <v>12.19308041</v>
      </c>
      <c r="D2384">
        <v>1.5267514090000001</v>
      </c>
      <c r="E2384">
        <v>1.466395294</v>
      </c>
      <c r="F2384">
        <v>1.0102619340000001</v>
      </c>
      <c r="G2384">
        <v>1.464707317</v>
      </c>
      <c r="H2384">
        <v>0.67866896200000004</v>
      </c>
      <c r="I2384">
        <v>13.915884459999999</v>
      </c>
      <c r="J2384">
        <v>2.508997098</v>
      </c>
      <c r="K2384">
        <v>7.134688519</v>
      </c>
      <c r="L2384">
        <v>8.7091988049999998</v>
      </c>
      <c r="M2384">
        <v>5.088083653</v>
      </c>
      <c r="N2384">
        <v>2.1565710920000001</v>
      </c>
      <c r="O2384">
        <v>9.5894926900000002</v>
      </c>
      <c r="P2384">
        <v>1.3256148720000001</v>
      </c>
      <c r="Q2384">
        <v>1.943632775</v>
      </c>
    </row>
    <row r="2385" spans="1:17">
      <c r="A2385" t="s">
        <v>12419</v>
      </c>
      <c r="B2385" s="14" t="s">
        <v>3398</v>
      </c>
      <c r="C2385">
        <v>10.747500929999999</v>
      </c>
      <c r="D2385">
        <v>1.3401649309999999</v>
      </c>
      <c r="E2385">
        <v>1.1776373609999999</v>
      </c>
      <c r="F2385">
        <v>1.2439408110000001</v>
      </c>
      <c r="G2385">
        <v>1.1335389789999999</v>
      </c>
      <c r="H2385">
        <v>2.125607687</v>
      </c>
      <c r="I2385">
        <v>3.0032653520000001</v>
      </c>
      <c r="J2385">
        <v>3.2878640799999999</v>
      </c>
      <c r="K2385">
        <v>3.44503542</v>
      </c>
      <c r="L2385">
        <v>6.4655786510000004</v>
      </c>
      <c r="M2385">
        <v>2.1000932460000001</v>
      </c>
      <c r="N2385">
        <v>1.6501316450000001</v>
      </c>
      <c r="O2385">
        <v>4.4189380690000002</v>
      </c>
      <c r="P2385">
        <v>2.3076606129999999</v>
      </c>
      <c r="Q2385">
        <v>2.7871571319999999</v>
      </c>
    </row>
    <row r="2386" spans="1:17">
      <c r="A2386" t="s">
        <v>12420</v>
      </c>
      <c r="B2386" s="14" t="s">
        <v>12421</v>
      </c>
      <c r="C2386">
        <v>0</v>
      </c>
      <c r="D2386">
        <v>0.63977372099999996</v>
      </c>
      <c r="E2386">
        <v>0</v>
      </c>
      <c r="F2386">
        <v>2.7517274349999998</v>
      </c>
      <c r="G2386">
        <v>0</v>
      </c>
      <c r="H2386">
        <v>0</v>
      </c>
      <c r="I2386">
        <v>0</v>
      </c>
      <c r="J2386">
        <v>3.6610428430000002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</row>
    <row r="2387" spans="1:17">
      <c r="A2387" t="s">
        <v>12422</v>
      </c>
      <c r="B2387" s="14" t="s">
        <v>12423</v>
      </c>
      <c r="C2387">
        <v>13.26825163</v>
      </c>
      <c r="D2387">
        <v>1.2859708729999999</v>
      </c>
      <c r="E2387">
        <v>0.70579050600000004</v>
      </c>
      <c r="F2387">
        <v>0.451516951</v>
      </c>
      <c r="G2387">
        <v>0.429596009</v>
      </c>
      <c r="H2387">
        <v>1.9109028480000001</v>
      </c>
      <c r="I2387">
        <v>8.4653411369999993</v>
      </c>
      <c r="J2387">
        <v>2.5230319350000001</v>
      </c>
      <c r="K2387">
        <v>5.6429426930000002</v>
      </c>
      <c r="L2387">
        <v>6.2877348189999998</v>
      </c>
      <c r="M2387">
        <v>20.693583589999999</v>
      </c>
      <c r="N2387">
        <v>2.3511795219999998</v>
      </c>
      <c r="O2387">
        <v>25.715025149999999</v>
      </c>
      <c r="P2387">
        <v>1.617409857</v>
      </c>
      <c r="Q2387">
        <v>9.6910876649999995</v>
      </c>
    </row>
    <row r="2388" spans="1:17">
      <c r="A2388" t="s">
        <v>12424</v>
      </c>
      <c r="B2388" s="14" t="s">
        <v>2602</v>
      </c>
      <c r="C2388">
        <v>89.544256529999998</v>
      </c>
      <c r="D2388">
        <v>8.8371387919999993</v>
      </c>
      <c r="E2388">
        <v>6.3881755309999999</v>
      </c>
      <c r="F2388">
        <v>5.429910263</v>
      </c>
      <c r="G2388">
        <v>7.9579002450000003</v>
      </c>
      <c r="H2388">
        <v>13.42537972</v>
      </c>
      <c r="I2388">
        <v>126.60385239999999</v>
      </c>
      <c r="J2388">
        <v>12.64241663</v>
      </c>
      <c r="K2388">
        <v>74.957327840000005</v>
      </c>
      <c r="L2388">
        <v>105.7958533</v>
      </c>
      <c r="M2388">
        <v>320.99858390000003</v>
      </c>
      <c r="N2388">
        <v>14.079325089999999</v>
      </c>
      <c r="O2388">
        <v>330.98733520000002</v>
      </c>
      <c r="P2388">
        <v>7.6543442329999998</v>
      </c>
      <c r="Q2388">
        <v>77.215122660000006</v>
      </c>
    </row>
    <row r="2389" spans="1:17">
      <c r="A2389" t="e">
        <v>#N/A</v>
      </c>
      <c r="B2389" s="14" t="s">
        <v>12425</v>
      </c>
      <c r="C2389">
        <v>62.78325993</v>
      </c>
      <c r="D2389">
        <v>12.826814690000001</v>
      </c>
      <c r="E2389">
        <v>15.36256758</v>
      </c>
      <c r="F2389">
        <v>10.91992222</v>
      </c>
      <c r="G2389">
        <v>16.382701860000001</v>
      </c>
      <c r="H2389">
        <v>19.825617040000001</v>
      </c>
      <c r="I2389">
        <v>31.536664210000001</v>
      </c>
      <c r="J2389">
        <v>18.748002509999999</v>
      </c>
      <c r="K2389">
        <v>39.874253160000002</v>
      </c>
      <c r="L2389">
        <v>60.827461669999998</v>
      </c>
      <c r="M2389">
        <v>37.493675889999999</v>
      </c>
      <c r="N2389">
        <v>12.383063</v>
      </c>
      <c r="O2389">
        <v>67.213391619999996</v>
      </c>
      <c r="P2389">
        <v>8.1635483979999997</v>
      </c>
      <c r="Q2389">
        <v>27.334182680000001</v>
      </c>
    </row>
    <row r="2390" spans="1:17">
      <c r="A2390" t="s">
        <v>12426</v>
      </c>
      <c r="B2390" s="14" t="s">
        <v>12427</v>
      </c>
      <c r="C2390">
        <v>2.551474249</v>
      </c>
      <c r="D2390">
        <v>0.96897767499999998</v>
      </c>
      <c r="E2390">
        <v>0.89189369500000004</v>
      </c>
      <c r="F2390">
        <v>0.49615057800000001</v>
      </c>
      <c r="G2390">
        <v>0.94412538599999996</v>
      </c>
      <c r="H2390">
        <v>0.419960114</v>
      </c>
      <c r="I2390">
        <v>1.063104246</v>
      </c>
      <c r="J2390">
        <v>1.0627687480000001</v>
      </c>
      <c r="K2390">
        <v>1.9842439270000001</v>
      </c>
      <c r="L2390">
        <v>1.8424783410000001</v>
      </c>
      <c r="M2390">
        <v>1.3993352750000001</v>
      </c>
      <c r="N2390">
        <v>0.53918603300000001</v>
      </c>
      <c r="O2390">
        <v>4.4403892239999996</v>
      </c>
      <c r="P2390">
        <v>0.109372002</v>
      </c>
      <c r="Q2390">
        <v>2.5056651560000001</v>
      </c>
    </row>
    <row r="2391" spans="1:17">
      <c r="A2391" t="s">
        <v>12428</v>
      </c>
      <c r="B2391" s="14" t="s">
        <v>8094</v>
      </c>
      <c r="C2391">
        <v>8.0536427360000005</v>
      </c>
      <c r="D2391">
        <v>5.5975616549999998</v>
      </c>
      <c r="E2391">
        <v>4.6015891939999998</v>
      </c>
      <c r="F2391">
        <v>4.7247662159999999</v>
      </c>
      <c r="G2391">
        <v>5.1851836799999997</v>
      </c>
      <c r="H2391">
        <v>7.510264899</v>
      </c>
      <c r="I2391">
        <v>7.9174109130000003</v>
      </c>
      <c r="J2391">
        <v>7.2445993160000004</v>
      </c>
      <c r="K2391">
        <v>12.022807999999999</v>
      </c>
      <c r="L2391">
        <v>22.549854209999999</v>
      </c>
      <c r="M2391">
        <v>8.0507115010000003</v>
      </c>
      <c r="N2391">
        <v>2.4581815969999998</v>
      </c>
      <c r="O2391">
        <v>7.7508999699999999</v>
      </c>
      <c r="P2391">
        <v>2.385720235</v>
      </c>
      <c r="Q2391">
        <v>7.0044347299999998</v>
      </c>
    </row>
    <row r="2392" spans="1:17">
      <c r="A2392" t="s">
        <v>12429</v>
      </c>
      <c r="B2392" s="14" t="s">
        <v>12430</v>
      </c>
      <c r="C2392">
        <v>4.1297433200000002</v>
      </c>
      <c r="D2392">
        <v>7.3190113700000001</v>
      </c>
      <c r="E2392">
        <v>6.5903188479999999</v>
      </c>
      <c r="F2392">
        <v>2.2485544179999999</v>
      </c>
      <c r="G2392">
        <v>7.1312937500000002</v>
      </c>
      <c r="H2392">
        <v>7.9302468179999996</v>
      </c>
      <c r="I2392">
        <v>0</v>
      </c>
      <c r="J2392">
        <v>4.7117621390000002</v>
      </c>
      <c r="K2392">
        <v>0</v>
      </c>
      <c r="L2392">
        <v>10.437639799999999</v>
      </c>
      <c r="M2392">
        <v>0</v>
      </c>
      <c r="N2392">
        <v>10.69071106</v>
      </c>
      <c r="O2392">
        <v>0</v>
      </c>
      <c r="P2392">
        <v>8.0547010859999997</v>
      </c>
      <c r="Q2392">
        <v>2.838918622</v>
      </c>
    </row>
    <row r="2393" spans="1:17">
      <c r="A2393" t="s">
        <v>12429</v>
      </c>
      <c r="B2393" s="14" t="s">
        <v>12431</v>
      </c>
      <c r="C2393">
        <v>304.7714502</v>
      </c>
      <c r="D2393">
        <v>22.772033189999998</v>
      </c>
      <c r="E2393">
        <v>18.993932050000002</v>
      </c>
      <c r="F2393">
        <v>20.37445597</v>
      </c>
      <c r="G2393">
        <v>27.09268805</v>
      </c>
      <c r="H2393">
        <v>71.337591459999999</v>
      </c>
      <c r="I2393">
        <v>68.377565219999994</v>
      </c>
      <c r="J2393">
        <v>39.093222990000001</v>
      </c>
      <c r="K2393">
        <v>98.172417850000002</v>
      </c>
      <c r="L2393">
        <v>141.29556059999999</v>
      </c>
      <c r="M2393">
        <v>117.6969289</v>
      </c>
      <c r="N2393">
        <v>27.121371369999999</v>
      </c>
      <c r="O2393">
        <v>137.80718870000001</v>
      </c>
      <c r="P2393">
        <v>21.915713400000001</v>
      </c>
      <c r="Q2393">
        <v>61.985122750000002</v>
      </c>
    </row>
    <row r="2394" spans="1:17">
      <c r="A2394" t="s">
        <v>12432</v>
      </c>
      <c r="B2394" s="14" t="s">
        <v>7728</v>
      </c>
      <c r="C2394">
        <v>7.6907741319999996</v>
      </c>
      <c r="D2394">
        <v>1.4571665620000001</v>
      </c>
      <c r="E2394">
        <v>1.9055565400000001</v>
      </c>
      <c r="F2394">
        <v>1.680492766</v>
      </c>
      <c r="G2394">
        <v>1.432899014</v>
      </c>
      <c r="H2394">
        <v>2.370718235</v>
      </c>
      <c r="I2394">
        <v>8.8544261980000005</v>
      </c>
      <c r="J2394">
        <v>4.6823849839999996</v>
      </c>
      <c r="K2394">
        <v>8.2173192440000005</v>
      </c>
      <c r="L2394">
        <v>8.3761995450000004</v>
      </c>
      <c r="M2394">
        <v>6.9929045800000003</v>
      </c>
      <c r="N2394">
        <v>4.041715247</v>
      </c>
      <c r="O2394">
        <v>9.6380710000000001</v>
      </c>
      <c r="P2394">
        <v>2.9909262700000001</v>
      </c>
      <c r="Q2394">
        <v>4.5216787649999999</v>
      </c>
    </row>
    <row r="2395" spans="1:17">
      <c r="A2395" t="s">
        <v>12433</v>
      </c>
      <c r="B2395" s="14" t="s">
        <v>12434</v>
      </c>
      <c r="C2395">
        <v>4.1926328120000003</v>
      </c>
      <c r="D2395">
        <v>0.116101069</v>
      </c>
      <c r="E2395">
        <v>5.5755658999999999E-2</v>
      </c>
      <c r="F2395">
        <v>0.142674773</v>
      </c>
      <c r="G2395">
        <v>0.180997303</v>
      </c>
      <c r="H2395">
        <v>0.40255059999999998</v>
      </c>
      <c r="I2395">
        <v>0.76427481600000002</v>
      </c>
      <c r="J2395">
        <v>0.132875413</v>
      </c>
      <c r="K2395">
        <v>2.37748347</v>
      </c>
      <c r="L2395">
        <v>2.318003762</v>
      </c>
      <c r="M2395">
        <v>0</v>
      </c>
      <c r="N2395">
        <v>0.19381274600000001</v>
      </c>
      <c r="O2395">
        <v>4.06284344</v>
      </c>
      <c r="P2395">
        <v>0.15725695200000001</v>
      </c>
      <c r="Q2395">
        <v>2.1616131639999998</v>
      </c>
    </row>
    <row r="2396" spans="1:17">
      <c r="A2396" t="e">
        <v>#N/A</v>
      </c>
      <c r="B2396" s="14" t="s">
        <v>12435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1.716717072</v>
      </c>
      <c r="M2396">
        <v>0</v>
      </c>
      <c r="N2396">
        <v>0.33492202599999998</v>
      </c>
      <c r="O2396">
        <v>0</v>
      </c>
      <c r="P2396">
        <v>0</v>
      </c>
      <c r="Q2396">
        <v>0</v>
      </c>
    </row>
    <row r="2397" spans="1:17">
      <c r="A2397" t="e">
        <v>#N/A</v>
      </c>
      <c r="B2397" s="14" t="s">
        <v>12436</v>
      </c>
      <c r="C2397">
        <v>29.909004549999999</v>
      </c>
      <c r="D2397">
        <v>2.0387218300000001</v>
      </c>
      <c r="E2397">
        <v>1.407403282</v>
      </c>
      <c r="F2397">
        <v>1.017799702</v>
      </c>
      <c r="G2397">
        <v>0.9932164</v>
      </c>
      <c r="H2397">
        <v>1.9880841600000001</v>
      </c>
      <c r="I2397">
        <v>18.453298350000001</v>
      </c>
      <c r="J2397">
        <v>1.6041282429999999</v>
      </c>
      <c r="K2397">
        <v>12.524503449999999</v>
      </c>
      <c r="L2397">
        <v>14.53710278</v>
      </c>
      <c r="M2397">
        <v>14.35293124</v>
      </c>
      <c r="N2397">
        <v>1.7016651110000001</v>
      </c>
      <c r="O2397">
        <v>18.472761299999998</v>
      </c>
      <c r="P2397">
        <v>0.949236254</v>
      </c>
      <c r="Q2397">
        <v>17.001880329999999</v>
      </c>
    </row>
    <row r="2398" spans="1:17">
      <c r="A2398" t="s">
        <v>12437</v>
      </c>
      <c r="B2398" s="14" t="s">
        <v>5941</v>
      </c>
      <c r="C2398">
        <v>8.0820752319999993</v>
      </c>
      <c r="D2398">
        <v>2.751179692</v>
      </c>
      <c r="E2398">
        <v>1.5309253009999999</v>
      </c>
      <c r="F2398">
        <v>1.744105456</v>
      </c>
      <c r="G2398">
        <v>1.4977418849999999</v>
      </c>
      <c r="H2398">
        <v>2.5740180600000002</v>
      </c>
      <c r="I2398">
        <v>2.5872252969999998</v>
      </c>
      <c r="J2398">
        <v>2.623892997</v>
      </c>
      <c r="K2398">
        <v>4.6501080019999996</v>
      </c>
      <c r="L2398">
        <v>4.1102877490000003</v>
      </c>
      <c r="M2398">
        <v>4.9190475559999998</v>
      </c>
      <c r="N2398">
        <v>2.89168</v>
      </c>
      <c r="O2398">
        <v>4.8028267219999998</v>
      </c>
      <c r="P2398">
        <v>2.6617334229999998</v>
      </c>
      <c r="Q2398">
        <v>2.439166358</v>
      </c>
    </row>
    <row r="2399" spans="1:17">
      <c r="A2399" t="s">
        <v>12438</v>
      </c>
      <c r="B2399" s="14" t="s">
        <v>8418</v>
      </c>
      <c r="C2399">
        <v>13.53126907</v>
      </c>
      <c r="D2399">
        <v>5.4556850810000004</v>
      </c>
      <c r="E2399">
        <v>2.9367082679999998</v>
      </c>
      <c r="F2399">
        <v>4.1626253159999997</v>
      </c>
      <c r="G2399">
        <v>2.0094733370000002</v>
      </c>
      <c r="H2399">
        <v>4.0534682289999999</v>
      </c>
      <c r="I2399">
        <v>8.2878241540000008</v>
      </c>
      <c r="J2399">
        <v>4.7687122280000001</v>
      </c>
      <c r="K2399">
        <v>11.663067659999999</v>
      </c>
      <c r="L2399">
        <v>7.694852408</v>
      </c>
      <c r="M2399">
        <v>13.50642809</v>
      </c>
      <c r="N2399">
        <v>2.869004404</v>
      </c>
      <c r="O2399">
        <v>20.680108919999999</v>
      </c>
      <c r="P2399">
        <v>1.745902544</v>
      </c>
      <c r="Q2399">
        <v>7.6275008839999998</v>
      </c>
    </row>
    <row r="2400" spans="1:17">
      <c r="A2400" t="e">
        <v>#N/A</v>
      </c>
      <c r="B2400" s="14" t="s">
        <v>12439</v>
      </c>
      <c r="C2400">
        <v>0</v>
      </c>
      <c r="D2400">
        <v>4.1118041400000003</v>
      </c>
      <c r="E2400">
        <v>0.98731368500000005</v>
      </c>
      <c r="F2400">
        <v>0.63161641000000002</v>
      </c>
      <c r="G2400">
        <v>1.6025379209999999</v>
      </c>
      <c r="H2400">
        <v>0</v>
      </c>
      <c r="I2400">
        <v>0</v>
      </c>
      <c r="J2400">
        <v>0</v>
      </c>
      <c r="K2400">
        <v>4.2100156719999999</v>
      </c>
      <c r="L2400">
        <v>0</v>
      </c>
      <c r="M2400">
        <v>0</v>
      </c>
      <c r="N2400">
        <v>0.57200166200000002</v>
      </c>
      <c r="O2400">
        <v>0</v>
      </c>
      <c r="P2400">
        <v>2.088513678</v>
      </c>
      <c r="Q2400">
        <v>0</v>
      </c>
    </row>
    <row r="2401" spans="1:17">
      <c r="A2401" t="s">
        <v>12312</v>
      </c>
      <c r="B2401" s="14" t="s">
        <v>12440</v>
      </c>
      <c r="C2401">
        <v>0</v>
      </c>
      <c r="D2401">
        <v>0</v>
      </c>
      <c r="E2401">
        <v>0.98731368500000005</v>
      </c>
      <c r="F2401">
        <v>0</v>
      </c>
      <c r="G2401">
        <v>0</v>
      </c>
      <c r="H2401">
        <v>0</v>
      </c>
      <c r="I2401">
        <v>0</v>
      </c>
      <c r="J2401">
        <v>0.58823497400000002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3.4808561309999999</v>
      </c>
      <c r="Q2401">
        <v>0</v>
      </c>
    </row>
    <row r="2402" spans="1:17">
      <c r="A2402" t="s">
        <v>12441</v>
      </c>
      <c r="B2402" s="14" t="s">
        <v>5027</v>
      </c>
      <c r="C2402">
        <v>0.31156117100000003</v>
      </c>
      <c r="D2402">
        <v>0.20706369399999999</v>
      </c>
      <c r="E2402">
        <v>0.397755947</v>
      </c>
      <c r="F2402">
        <v>0.31807163599999999</v>
      </c>
      <c r="G2402">
        <v>0.26900391400000001</v>
      </c>
      <c r="H2402">
        <v>0.29914171299999998</v>
      </c>
      <c r="I2402">
        <v>0.454355756</v>
      </c>
      <c r="J2402">
        <v>1.6193658390000001</v>
      </c>
      <c r="K2402">
        <v>0.848037861</v>
      </c>
      <c r="L2402">
        <v>1.3780361860000001</v>
      </c>
      <c r="M2402">
        <v>0</v>
      </c>
      <c r="N2402">
        <v>0.99857551499999997</v>
      </c>
      <c r="O2402">
        <v>0.69009443999999998</v>
      </c>
      <c r="P2402">
        <v>0.35058038000000002</v>
      </c>
      <c r="Q2402">
        <v>0.85670875000000002</v>
      </c>
    </row>
    <row r="2403" spans="1:17">
      <c r="A2403" t="s">
        <v>12442</v>
      </c>
      <c r="B2403" s="14" t="s">
        <v>2765</v>
      </c>
      <c r="C2403">
        <v>9.8762683469999999</v>
      </c>
      <c r="D2403">
        <v>0.486205361</v>
      </c>
      <c r="E2403">
        <v>1.439868895</v>
      </c>
      <c r="F2403">
        <v>0.49790841899999999</v>
      </c>
      <c r="G2403">
        <v>0.37898815299999999</v>
      </c>
      <c r="H2403">
        <v>0.56193068700000004</v>
      </c>
      <c r="I2403">
        <v>4.8009185089999997</v>
      </c>
      <c r="J2403">
        <v>2.0403260909999998</v>
      </c>
      <c r="K2403">
        <v>1.1615765119999999</v>
      </c>
      <c r="L2403">
        <v>3.4668865590000002</v>
      </c>
      <c r="M2403">
        <v>7.0214653059999996</v>
      </c>
      <c r="N2403">
        <v>2.0291112980000001</v>
      </c>
      <c r="O2403">
        <v>2.0255096990000001</v>
      </c>
      <c r="P2403">
        <v>1.3171140290000001</v>
      </c>
      <c r="Q2403">
        <v>2.0116340990000001</v>
      </c>
    </row>
    <row r="2404" spans="1:17">
      <c r="A2404" t="e">
        <v>#N/A</v>
      </c>
      <c r="B2404" s="14" t="s">
        <v>12443</v>
      </c>
      <c r="C2404">
        <v>0</v>
      </c>
      <c r="D2404">
        <v>0.64884852599999998</v>
      </c>
      <c r="E2404">
        <v>0.62319800000000003</v>
      </c>
      <c r="F2404">
        <v>0</v>
      </c>
      <c r="G2404">
        <v>2.0230620570000002</v>
      </c>
      <c r="H2404">
        <v>1.1248577049999999</v>
      </c>
      <c r="I2404">
        <v>4.2712663490000002</v>
      </c>
      <c r="J2404">
        <v>11.51021484</v>
      </c>
      <c r="K2404">
        <v>6.6434644470000004</v>
      </c>
      <c r="L2404">
        <v>1.8506453540000001</v>
      </c>
      <c r="M2404">
        <v>0</v>
      </c>
      <c r="N2404">
        <v>1.0831520830000001</v>
      </c>
      <c r="O2404">
        <v>3.2436885819999999</v>
      </c>
      <c r="P2404">
        <v>1.7577089109999999</v>
      </c>
      <c r="Q2404">
        <v>6.0402523869999998</v>
      </c>
    </row>
    <row r="2405" spans="1:17">
      <c r="A2405" t="s">
        <v>12444</v>
      </c>
      <c r="B2405" s="14" t="s">
        <v>12445</v>
      </c>
      <c r="C2405">
        <v>9.0492383499999995</v>
      </c>
      <c r="D2405">
        <v>1.366847243</v>
      </c>
      <c r="E2405">
        <v>1.7066562750000001</v>
      </c>
      <c r="F2405">
        <v>0.33593940500000002</v>
      </c>
      <c r="G2405">
        <v>0.71028822199999997</v>
      </c>
      <c r="H2405">
        <v>0.31594608800000001</v>
      </c>
      <c r="I2405">
        <v>6.5983407439999997</v>
      </c>
      <c r="J2405">
        <v>8.3952379859999997</v>
      </c>
      <c r="K2405">
        <v>5.0381811049999996</v>
      </c>
      <c r="L2405">
        <v>3.3787180619999999</v>
      </c>
      <c r="M2405">
        <v>5.5269562069999996</v>
      </c>
      <c r="N2405">
        <v>4.4620687410000004</v>
      </c>
      <c r="O2405">
        <v>1.822151753</v>
      </c>
      <c r="P2405">
        <v>6.1095265669999996</v>
      </c>
      <c r="Q2405">
        <v>1.4138040949999999</v>
      </c>
    </row>
    <row r="2406" spans="1:17">
      <c r="A2406" t="s">
        <v>12446</v>
      </c>
      <c r="B2406" s="14" t="s">
        <v>2603</v>
      </c>
      <c r="C2406">
        <v>137.09738519999999</v>
      </c>
      <c r="D2406">
        <v>9.8754481310000006</v>
      </c>
      <c r="E2406">
        <v>11.453643080000001</v>
      </c>
      <c r="F2406">
        <v>6.6403338219999997</v>
      </c>
      <c r="G2406">
        <v>9.5858531060000001</v>
      </c>
      <c r="H2406">
        <v>15.828191199999999</v>
      </c>
      <c r="I2406">
        <v>17.172056560000001</v>
      </c>
      <c r="J2406">
        <v>8.5300061360000008</v>
      </c>
      <c r="K2406">
        <v>22.130448980000001</v>
      </c>
      <c r="L2406">
        <v>26.04095469</v>
      </c>
      <c r="M2406">
        <v>48.435240309999998</v>
      </c>
      <c r="N2406">
        <v>8.0872414189999997</v>
      </c>
      <c r="O2406">
        <v>122.9562768</v>
      </c>
      <c r="P2406">
        <v>4.5428362699999996</v>
      </c>
      <c r="Q2406">
        <v>119.1073801</v>
      </c>
    </row>
    <row r="2407" spans="1:17">
      <c r="A2407" t="s">
        <v>12446</v>
      </c>
      <c r="B2407" s="14" t="s">
        <v>12447</v>
      </c>
      <c r="C2407">
        <v>13.08063495</v>
      </c>
      <c r="D2407">
        <v>4.5536835450000002</v>
      </c>
      <c r="E2407">
        <v>7.8527177830000001</v>
      </c>
      <c r="F2407">
        <v>4.5785044719999997</v>
      </c>
      <c r="G2407">
        <v>7.5830499150000001</v>
      </c>
      <c r="H2407">
        <v>7.176693953</v>
      </c>
      <c r="I2407">
        <v>4.0876598770000001</v>
      </c>
      <c r="J2407">
        <v>5.2116021650000004</v>
      </c>
      <c r="K2407">
        <v>9.7487580099999995</v>
      </c>
      <c r="L2407">
        <v>5.9036424199999997</v>
      </c>
      <c r="M2407">
        <v>23.315395089999999</v>
      </c>
      <c r="N2407">
        <v>1.612475273</v>
      </c>
      <c r="O2407">
        <v>27.938286049999999</v>
      </c>
      <c r="P2407">
        <v>3.6446611249999998</v>
      </c>
      <c r="Q2407">
        <v>9.6343392140000006</v>
      </c>
    </row>
    <row r="2408" spans="1:17">
      <c r="A2408" t="s">
        <v>12448</v>
      </c>
      <c r="B2408" s="14" t="s">
        <v>8888</v>
      </c>
      <c r="C2408">
        <v>21.296484679999999</v>
      </c>
      <c r="D2408">
        <v>4.1281488709999996</v>
      </c>
      <c r="E2408">
        <v>3.776146024</v>
      </c>
      <c r="F2408">
        <v>3.0438102360000001</v>
      </c>
      <c r="G2408">
        <v>3.2791079989999998</v>
      </c>
      <c r="H2408">
        <v>0.74974400500000005</v>
      </c>
      <c r="I2408">
        <v>8.2818881680000001</v>
      </c>
      <c r="J2408">
        <v>12.171433499999999</v>
      </c>
      <c r="K2408">
        <v>5.796686813</v>
      </c>
      <c r="L2408">
        <v>6.3917648099999997</v>
      </c>
      <c r="M2408">
        <v>8.1759185189999997</v>
      </c>
      <c r="N2408">
        <v>2.2314701700000001</v>
      </c>
      <c r="O2408">
        <v>5.503258497</v>
      </c>
      <c r="P2408">
        <v>4.2868231620000001</v>
      </c>
      <c r="Q2408">
        <v>3.2939751949999998</v>
      </c>
    </row>
    <row r="2409" spans="1:17">
      <c r="A2409" t="s">
        <v>12449</v>
      </c>
      <c r="B2409" s="14" t="s">
        <v>3408</v>
      </c>
      <c r="C2409">
        <v>6.0955620960000001</v>
      </c>
      <c r="D2409">
        <v>20.480628370000002</v>
      </c>
      <c r="E2409">
        <v>9.1329551890000005</v>
      </c>
      <c r="F2409">
        <v>12.54958877</v>
      </c>
      <c r="G2409">
        <v>7.1488369079999998</v>
      </c>
      <c r="H2409">
        <v>6.9255538019999996</v>
      </c>
      <c r="I2409">
        <v>5.9261850450000004</v>
      </c>
      <c r="J2409">
        <v>17.322181430000001</v>
      </c>
      <c r="K2409">
        <v>7.9500941699999998</v>
      </c>
      <c r="L2409">
        <v>8.0240158360000002</v>
      </c>
      <c r="M2409">
        <v>1.9501191470000001</v>
      </c>
      <c r="N2409">
        <v>13.61933846</v>
      </c>
      <c r="O2409">
        <v>6.1881439010000001</v>
      </c>
      <c r="P2409">
        <v>33.646991479999997</v>
      </c>
      <c r="Q2409">
        <v>13.618428809999999</v>
      </c>
    </row>
    <row r="2410" spans="1:17">
      <c r="A2410" t="s">
        <v>12450</v>
      </c>
      <c r="B2410" s="14" t="s">
        <v>7156</v>
      </c>
      <c r="C2410">
        <v>6.1170330970000002</v>
      </c>
      <c r="D2410">
        <v>11.28722174</v>
      </c>
      <c r="E2410">
        <v>14.54727173</v>
      </c>
      <c r="F2410">
        <v>12.987270150000001</v>
      </c>
      <c r="G2410">
        <v>11.47756996</v>
      </c>
      <c r="H2410">
        <v>9.2538646030000002</v>
      </c>
      <c r="I2410">
        <v>9.0293768209999996</v>
      </c>
      <c r="J2410">
        <v>19.301353819999999</v>
      </c>
      <c r="K2410">
        <v>13.46885614</v>
      </c>
      <c r="L2410">
        <v>9.8984120200000003</v>
      </c>
      <c r="M2410">
        <v>2.2911081879999999</v>
      </c>
      <c r="N2410">
        <v>8.9015692150000003</v>
      </c>
      <c r="O2410">
        <v>3.3872405520000002</v>
      </c>
      <c r="P2410">
        <v>2.3167562319999999</v>
      </c>
      <c r="Q2410">
        <v>9.5382742710000006</v>
      </c>
    </row>
    <row r="2411" spans="1:17">
      <c r="A2411" t="s">
        <v>12451</v>
      </c>
      <c r="B2411" s="14" t="s">
        <v>3753</v>
      </c>
      <c r="C2411">
        <v>5.6139246490000003</v>
      </c>
      <c r="D2411">
        <v>1.3214017979999999</v>
      </c>
      <c r="E2411">
        <v>1.3438203259999999</v>
      </c>
      <c r="F2411">
        <v>1.2417675210000001</v>
      </c>
      <c r="G2411">
        <v>1.5147182990000001</v>
      </c>
      <c r="H2411">
        <v>1.6170426819999999</v>
      </c>
      <c r="I2411">
        <v>0</v>
      </c>
      <c r="J2411">
        <v>0.75615931599999997</v>
      </c>
      <c r="K2411">
        <v>1.273377722</v>
      </c>
      <c r="L2411">
        <v>4.4340016139999996</v>
      </c>
      <c r="M2411">
        <v>2.020535513</v>
      </c>
      <c r="N2411">
        <v>0.51902954499999998</v>
      </c>
      <c r="O2411">
        <v>3.1086497199999998</v>
      </c>
      <c r="P2411">
        <v>0.15792499400000001</v>
      </c>
      <c r="Q2411">
        <v>0.72359862900000005</v>
      </c>
    </row>
    <row r="2412" spans="1:17">
      <c r="A2412" t="e">
        <v>#N/A</v>
      </c>
      <c r="B2412" s="14" t="s">
        <v>12452</v>
      </c>
      <c r="C2412">
        <v>42.906424100000002</v>
      </c>
      <c r="D2412">
        <v>1.188151196</v>
      </c>
      <c r="E2412">
        <v>0.57059037599999995</v>
      </c>
      <c r="F2412">
        <v>1.460100272</v>
      </c>
      <c r="G2412">
        <v>1.3892130680000001</v>
      </c>
      <c r="H2412">
        <v>1.029902184</v>
      </c>
      <c r="I2412">
        <v>0</v>
      </c>
      <c r="J2412">
        <v>1.6997698919999999</v>
      </c>
      <c r="K2412">
        <v>0</v>
      </c>
      <c r="L2412">
        <v>10.166532269999999</v>
      </c>
      <c r="M2412">
        <v>0</v>
      </c>
      <c r="N2412">
        <v>0.99171716700000001</v>
      </c>
      <c r="O2412">
        <v>8.9096121450000005</v>
      </c>
      <c r="P2412">
        <v>1.2069981649999999</v>
      </c>
      <c r="Q2412">
        <v>1.8434536509999999</v>
      </c>
    </row>
    <row r="2413" spans="1:17">
      <c r="A2413" t="s">
        <v>12453</v>
      </c>
      <c r="B2413" s="14" t="s">
        <v>6888</v>
      </c>
      <c r="C2413">
        <v>16.138564259999999</v>
      </c>
      <c r="D2413">
        <v>0.383060609</v>
      </c>
      <c r="E2413">
        <v>0.429236864</v>
      </c>
      <c r="F2413">
        <v>0.15691238099999999</v>
      </c>
      <c r="G2413">
        <v>0.29858871199999998</v>
      </c>
      <c r="H2413">
        <v>0.44272138599999999</v>
      </c>
      <c r="I2413">
        <v>3.1520336109999998</v>
      </c>
      <c r="J2413">
        <v>1.370016905</v>
      </c>
      <c r="K2413">
        <v>4.77188971</v>
      </c>
      <c r="L2413">
        <v>5.1896848269999998</v>
      </c>
      <c r="M2413">
        <v>8.8510641509999992</v>
      </c>
      <c r="N2413">
        <v>0.79932542100000004</v>
      </c>
      <c r="O2413">
        <v>14.36231965</v>
      </c>
      <c r="P2413">
        <v>0.54046789200000001</v>
      </c>
      <c r="Q2413">
        <v>2.674487187</v>
      </c>
    </row>
    <row r="2414" spans="1:17">
      <c r="A2414" t="s">
        <v>12454</v>
      </c>
      <c r="B2414" s="14" t="s">
        <v>2736</v>
      </c>
      <c r="C2414">
        <v>19.549080799999999</v>
      </c>
      <c r="D2414">
        <v>1.8044899830000001</v>
      </c>
      <c r="E2414">
        <v>1.8198119109999999</v>
      </c>
      <c r="F2414">
        <v>0.55437732200000001</v>
      </c>
      <c r="G2414">
        <v>1.6878801779999999</v>
      </c>
      <c r="H2414">
        <v>5.0052839880000004</v>
      </c>
      <c r="I2414">
        <v>4.7514678909999999</v>
      </c>
      <c r="J2414">
        <v>4.4401878589999999</v>
      </c>
      <c r="K2414">
        <v>4.803735831</v>
      </c>
      <c r="L2414">
        <v>12.352236449999999</v>
      </c>
      <c r="M2414">
        <v>0</v>
      </c>
      <c r="N2414">
        <v>1.9078004150000001</v>
      </c>
      <c r="O2414">
        <v>7.2167272599999999</v>
      </c>
      <c r="P2414">
        <v>2.4441514450000001</v>
      </c>
      <c r="Q2414">
        <v>3.3596670080000002</v>
      </c>
    </row>
    <row r="2415" spans="1:17">
      <c r="A2415" t="s">
        <v>12455</v>
      </c>
      <c r="B2415" s="14" t="s">
        <v>5054</v>
      </c>
      <c r="C2415">
        <v>30.202871420000001</v>
      </c>
      <c r="D2415">
        <v>8.7022541019999995</v>
      </c>
      <c r="E2415">
        <v>8.8540606929999992</v>
      </c>
      <c r="F2415">
        <v>5.3635091839999998</v>
      </c>
      <c r="G2415">
        <v>7.5253283010000001</v>
      </c>
      <c r="H2415">
        <v>10.065357970000001</v>
      </c>
      <c r="I2415">
        <v>24.097003600000001</v>
      </c>
      <c r="J2415">
        <v>51.00246379</v>
      </c>
      <c r="K2415">
        <v>13.45440301</v>
      </c>
      <c r="L2415">
        <v>18.433762210000001</v>
      </c>
      <c r="M2415">
        <v>13.593528020000001</v>
      </c>
      <c r="N2415">
        <v>26.67398927</v>
      </c>
      <c r="O2415">
        <v>18.098669839999999</v>
      </c>
      <c r="P2415">
        <v>15.26505657</v>
      </c>
      <c r="Q2415">
        <v>11.858299969999999</v>
      </c>
    </row>
    <row r="2416" spans="1:17">
      <c r="A2416" t="e">
        <v>#N/A</v>
      </c>
      <c r="B2416" s="14" t="s">
        <v>12456</v>
      </c>
      <c r="C2416">
        <v>67.126569860000004</v>
      </c>
      <c r="D2416">
        <v>83.405694940000004</v>
      </c>
      <c r="E2416">
        <v>88.647162829999999</v>
      </c>
      <c r="F2416">
        <v>103.0918501</v>
      </c>
      <c r="G2416">
        <v>78.872612849999996</v>
      </c>
      <c r="H2416">
        <v>100.87946479999999</v>
      </c>
      <c r="I2416">
        <v>121.3009457</v>
      </c>
      <c r="J2416">
        <v>161.68355360000001</v>
      </c>
      <c r="K2416">
        <v>162.18973800000001</v>
      </c>
      <c r="L2416">
        <v>151.21668969999999</v>
      </c>
      <c r="M2416">
        <v>98.040000559999996</v>
      </c>
      <c r="N2416">
        <v>116.3871791</v>
      </c>
      <c r="O2416">
        <v>92.118463379999994</v>
      </c>
      <c r="P2416">
        <v>101.1490052</v>
      </c>
      <c r="Q2416">
        <v>107.33720580000001</v>
      </c>
    </row>
    <row r="2417" spans="1:17">
      <c r="A2417" t="s">
        <v>12457</v>
      </c>
      <c r="B2417" s="14" t="s">
        <v>12458</v>
      </c>
      <c r="C2417">
        <v>61.103345040000001</v>
      </c>
      <c r="D2417">
        <v>3.7341894739999999</v>
      </c>
      <c r="E2417">
        <v>1.3449630299999999</v>
      </c>
      <c r="F2417">
        <v>9.1777731360000008</v>
      </c>
      <c r="G2417">
        <v>0.36384151799999997</v>
      </c>
      <c r="H2417">
        <v>12.947341740000001</v>
      </c>
      <c r="I2417">
        <v>24.581573680000002</v>
      </c>
      <c r="J2417">
        <v>0.267106697</v>
      </c>
      <c r="K2417">
        <v>7.6467631589999998</v>
      </c>
      <c r="L2417">
        <v>25.295300529999999</v>
      </c>
      <c r="M2417">
        <v>36.400565800000003</v>
      </c>
      <c r="N2417">
        <v>2.337619036</v>
      </c>
      <c r="O2417">
        <v>58.33674619</v>
      </c>
      <c r="P2417">
        <v>3.7934228029999999</v>
      </c>
      <c r="Q2417">
        <v>17.381134419999999</v>
      </c>
    </row>
    <row r="2418" spans="1:17">
      <c r="A2418" t="s">
        <v>12459</v>
      </c>
      <c r="B2418" s="14" t="s">
        <v>8502</v>
      </c>
      <c r="C2418">
        <v>24.420295580000001</v>
      </c>
      <c r="D2418">
        <v>355.37118279999999</v>
      </c>
      <c r="E2418">
        <v>347.78870560000001</v>
      </c>
      <c r="F2418">
        <v>474.08745920000001</v>
      </c>
      <c r="G2418">
        <v>339.69697559999997</v>
      </c>
      <c r="H2418">
        <v>1386.1779650000001</v>
      </c>
      <c r="I2418">
        <v>402.02663080000002</v>
      </c>
      <c r="J2418">
        <v>611.24261360000003</v>
      </c>
      <c r="K2418">
        <v>357.70472840000002</v>
      </c>
      <c r="L2418">
        <v>99.438749729999998</v>
      </c>
      <c r="M2418">
        <v>58.334444480000002</v>
      </c>
      <c r="N2418">
        <v>302.57234290000002</v>
      </c>
      <c r="O2418">
        <v>24.64095098</v>
      </c>
      <c r="P2418">
        <v>722.26072309999995</v>
      </c>
      <c r="Q2418">
        <v>672.98412529999996</v>
      </c>
    </row>
    <row r="2419" spans="1:17">
      <c r="A2419" t="s">
        <v>12460</v>
      </c>
      <c r="B2419" s="14" t="s">
        <v>12461</v>
      </c>
      <c r="C2419">
        <v>10.228466429999999</v>
      </c>
      <c r="D2419">
        <v>0.283243474</v>
      </c>
      <c r="E2419">
        <v>0.57809814500000001</v>
      </c>
      <c r="F2419">
        <v>0.56561933900000005</v>
      </c>
      <c r="G2419">
        <v>0.386370404</v>
      </c>
      <c r="H2419">
        <v>1.2275923870000001</v>
      </c>
      <c r="I2419">
        <v>2.796819916</v>
      </c>
      <c r="J2419">
        <v>1.580312379</v>
      </c>
      <c r="K2419">
        <v>1.7400529170000001</v>
      </c>
      <c r="L2419">
        <v>1.615733715</v>
      </c>
      <c r="M2419">
        <v>4.2949412010000003</v>
      </c>
      <c r="N2419">
        <v>0.27581813900000002</v>
      </c>
      <c r="O2419">
        <v>3.1859449</v>
      </c>
      <c r="P2419">
        <v>9.5912134999999996E-2</v>
      </c>
      <c r="Q2419">
        <v>1.7578443479999999</v>
      </c>
    </row>
    <row r="2420" spans="1:17">
      <c r="A2420" t="s">
        <v>12462</v>
      </c>
      <c r="B2420" s="14" t="s">
        <v>2685</v>
      </c>
      <c r="C2420">
        <v>61.430492379999997</v>
      </c>
      <c r="D2420">
        <v>2.8807183730000001</v>
      </c>
      <c r="E2420">
        <v>2.862244885</v>
      </c>
      <c r="F2420">
        <v>2.0752130900000001</v>
      </c>
      <c r="G2420">
        <v>2.6326165850000001</v>
      </c>
      <c r="H2420">
        <v>11.538035539999999</v>
      </c>
      <c r="I2420">
        <v>15.039866200000001</v>
      </c>
      <c r="J2420">
        <v>3.1832389889999999</v>
      </c>
      <c r="K2420">
        <v>8.7468675220000005</v>
      </c>
      <c r="L2420">
        <v>17.56606047</v>
      </c>
      <c r="M2420">
        <v>8.6072033989999994</v>
      </c>
      <c r="N2420">
        <v>1.8240704459999999</v>
      </c>
      <c r="O2420">
        <v>10.428405959999999</v>
      </c>
      <c r="P2420">
        <v>2.0182162579999998</v>
      </c>
      <c r="Q2420">
        <v>5.5483751569999997</v>
      </c>
    </row>
    <row r="2421" spans="1:17">
      <c r="A2421" t="e">
        <v>#N/A</v>
      </c>
      <c r="B2421" s="14" t="s">
        <v>12463</v>
      </c>
      <c r="C2421">
        <v>70.640346260000001</v>
      </c>
      <c r="D2421">
        <v>9.3962088579999996</v>
      </c>
      <c r="E2421">
        <v>16.010106950000001</v>
      </c>
      <c r="F2421">
        <v>7.9307566290000002</v>
      </c>
      <c r="G2421">
        <v>18.714433159999999</v>
      </c>
      <c r="H2421">
        <v>12.86926019</v>
      </c>
      <c r="I2421">
        <v>40.722215900000002</v>
      </c>
      <c r="J2421">
        <v>50.324619990000002</v>
      </c>
      <c r="K2421">
        <v>22.801943430000001</v>
      </c>
      <c r="L2421">
        <v>46.732853630000001</v>
      </c>
      <c r="M2421">
        <v>25.496952530000002</v>
      </c>
      <c r="N2421">
        <v>10.34536924</v>
      </c>
      <c r="O2421">
        <v>32.429772470000003</v>
      </c>
      <c r="P2421">
        <v>6.4993792499999996</v>
      </c>
      <c r="Q2421">
        <v>24.591509989999999</v>
      </c>
    </row>
    <row r="2422" spans="1:17">
      <c r="A2422" t="s">
        <v>12464</v>
      </c>
      <c r="B2422" s="14" t="s">
        <v>5132</v>
      </c>
      <c r="C2422">
        <v>26.269801439999998</v>
      </c>
      <c r="D2422">
        <v>9.7957925780000004</v>
      </c>
      <c r="E2422">
        <v>9.8077970479999994</v>
      </c>
      <c r="F2422">
        <v>11.72695311</v>
      </c>
      <c r="G2422">
        <v>9.3825397820000003</v>
      </c>
      <c r="H2422">
        <v>13.911614330000001</v>
      </c>
      <c r="I2422">
        <v>10.94564739</v>
      </c>
      <c r="J2422">
        <v>11.355886630000001</v>
      </c>
      <c r="K2422">
        <v>15.544289389999999</v>
      </c>
      <c r="L2422">
        <v>14.84610955</v>
      </c>
      <c r="M2422">
        <v>5.3244955989999996</v>
      </c>
      <c r="N2422">
        <v>8.1259943710000009</v>
      </c>
      <c r="O2422">
        <v>11.56501216</v>
      </c>
      <c r="P2422">
        <v>5.410111358</v>
      </c>
      <c r="Q2422">
        <v>22.545343460000002</v>
      </c>
    </row>
    <row r="2423" spans="1:17">
      <c r="A2423" t="s">
        <v>12465</v>
      </c>
      <c r="B2423" s="14" t="s">
        <v>12466</v>
      </c>
      <c r="C2423">
        <v>8.0189190680000006</v>
      </c>
      <c r="D2423">
        <v>2.6646886059999999</v>
      </c>
      <c r="E2423">
        <v>2.9859049799999999</v>
      </c>
      <c r="F2423">
        <v>3.8203594490000001</v>
      </c>
      <c r="G2423">
        <v>2.0770758499999999</v>
      </c>
      <c r="H2423">
        <v>7.6992687550000003</v>
      </c>
      <c r="I2423">
        <v>5.8470733519999998</v>
      </c>
      <c r="J2423">
        <v>6.0993684650000004</v>
      </c>
      <c r="K2423">
        <v>10.913341600000001</v>
      </c>
      <c r="L2423">
        <v>17.73385403</v>
      </c>
      <c r="M2423">
        <v>0</v>
      </c>
      <c r="N2423">
        <v>5.9310463579999997</v>
      </c>
      <c r="O2423">
        <v>0</v>
      </c>
      <c r="P2423">
        <v>3.609276065</v>
      </c>
      <c r="Q2423">
        <v>13.781158359999999</v>
      </c>
    </row>
    <row r="2424" spans="1:17">
      <c r="A2424" t="s">
        <v>12465</v>
      </c>
      <c r="B2424" s="14" t="s">
        <v>9108</v>
      </c>
      <c r="C2424">
        <v>1.666899423</v>
      </c>
      <c r="D2424">
        <v>4.6159253999999997E-2</v>
      </c>
      <c r="E2424">
        <v>0.243839581</v>
      </c>
      <c r="F2424">
        <v>2.8362189999999999E-2</v>
      </c>
      <c r="G2424">
        <v>0.25186204000000001</v>
      </c>
      <c r="H2424">
        <v>1.840521461</v>
      </c>
      <c r="I2424">
        <v>0</v>
      </c>
      <c r="J2424">
        <v>0.23772765600000001</v>
      </c>
      <c r="K2424">
        <v>0.18904712100000001</v>
      </c>
      <c r="L2424">
        <v>0.394966188</v>
      </c>
      <c r="M2424">
        <v>0.79992273800000002</v>
      </c>
      <c r="N2424">
        <v>2.5685241000000001E-2</v>
      </c>
      <c r="O2424">
        <v>0.69227057000000003</v>
      </c>
      <c r="P2424">
        <v>0.156304841</v>
      </c>
      <c r="Q2424">
        <v>0.71617523299999997</v>
      </c>
    </row>
    <row r="2425" spans="1:17">
      <c r="A2425" t="s">
        <v>12467</v>
      </c>
      <c r="B2425" s="14" t="s">
        <v>7033</v>
      </c>
      <c r="C2425">
        <v>2.8459180609999999</v>
      </c>
      <c r="D2425">
        <v>1.26093228</v>
      </c>
      <c r="E2425">
        <v>0.75692789199999999</v>
      </c>
      <c r="F2425">
        <v>0.75324851299999995</v>
      </c>
      <c r="G2425">
        <v>1.1193837820000001</v>
      </c>
      <c r="H2425">
        <v>2.12525757</v>
      </c>
      <c r="I2425">
        <v>2.5362688009999999</v>
      </c>
      <c r="J2425">
        <v>4.0086456860000004</v>
      </c>
      <c r="K2425">
        <v>1.864849974</v>
      </c>
      <c r="L2425">
        <v>1.2987109240000001</v>
      </c>
      <c r="M2425">
        <v>0.60698578299999995</v>
      </c>
      <c r="N2425">
        <v>1.2863467689999999</v>
      </c>
      <c r="O2425">
        <v>1.4007966009999999</v>
      </c>
      <c r="P2425">
        <v>1.280933734</v>
      </c>
      <c r="Q2425">
        <v>0.65212525799999999</v>
      </c>
    </row>
    <row r="2426" spans="1:17">
      <c r="A2426" t="e">
        <v>#N/A</v>
      </c>
      <c r="B2426" s="14" t="s">
        <v>12468</v>
      </c>
      <c r="C2426">
        <v>98.941767040000002</v>
      </c>
      <c r="D2426">
        <v>1.9059925440000001</v>
      </c>
      <c r="E2426">
        <v>0.91532206199999999</v>
      </c>
      <c r="F2426">
        <v>0.58556104600000003</v>
      </c>
      <c r="G2426">
        <v>1.485686198</v>
      </c>
      <c r="H2426">
        <v>0</v>
      </c>
      <c r="I2426">
        <v>12.5468449</v>
      </c>
      <c r="J2426">
        <v>3.2720570410000001</v>
      </c>
      <c r="K2426">
        <v>17.563659130000001</v>
      </c>
      <c r="L2426">
        <v>29.89948901</v>
      </c>
      <c r="M2426">
        <v>8.2575357609999998</v>
      </c>
      <c r="N2426">
        <v>4.2423456589999997</v>
      </c>
      <c r="O2426">
        <v>90.519184499999994</v>
      </c>
      <c r="P2426">
        <v>0.64540874100000001</v>
      </c>
      <c r="Q2426">
        <v>17.743241390000001</v>
      </c>
    </row>
    <row r="2427" spans="1:17">
      <c r="A2427" t="e">
        <v>#N/A</v>
      </c>
      <c r="B2427" s="14" t="s">
        <v>12469</v>
      </c>
      <c r="C2427">
        <v>12.48285134</v>
      </c>
      <c r="D2427">
        <v>1.8435796900000001</v>
      </c>
      <c r="E2427">
        <v>2.545379236</v>
      </c>
      <c r="F2427">
        <v>0.99117638100000005</v>
      </c>
      <c r="G2427">
        <v>2.3351843510000001</v>
      </c>
      <c r="H2427">
        <v>8.7891904279999995</v>
      </c>
      <c r="I2427">
        <v>6.067995518</v>
      </c>
      <c r="J2427">
        <v>2.7692976470000001</v>
      </c>
      <c r="K2427">
        <v>7.5504563180000002</v>
      </c>
      <c r="L2427">
        <v>8.5446673420000003</v>
      </c>
      <c r="M2427">
        <v>1.996784466</v>
      </c>
      <c r="N2427">
        <v>1.0258568850000001</v>
      </c>
      <c r="O2427">
        <v>9.216324234</v>
      </c>
      <c r="P2427">
        <v>3.7456466979999998</v>
      </c>
      <c r="Q2427">
        <v>5.7207428150000004</v>
      </c>
    </row>
    <row r="2428" spans="1:17">
      <c r="A2428" t="s">
        <v>12470</v>
      </c>
      <c r="B2428" s="14" t="s">
        <v>4584</v>
      </c>
      <c r="C2428">
        <v>113.46365489999999</v>
      </c>
      <c r="D2428">
        <v>12.68173687</v>
      </c>
      <c r="E2428">
        <v>13.436671840000001</v>
      </c>
      <c r="F2428">
        <v>9.8450692679999996</v>
      </c>
      <c r="G2428">
        <v>17.44313343</v>
      </c>
      <c r="H2428">
        <v>10.13001225</v>
      </c>
      <c r="I2428">
        <v>21.619178900000001</v>
      </c>
      <c r="J2428">
        <v>14.55467921</v>
      </c>
      <c r="K2428">
        <v>35.867894200000002</v>
      </c>
      <c r="L2428">
        <v>85.115019189999998</v>
      </c>
      <c r="M2428">
        <v>40.406105060000002</v>
      </c>
      <c r="N2428">
        <v>15.70360118</v>
      </c>
      <c r="O2428">
        <v>98.366179439999996</v>
      </c>
      <c r="P2428">
        <v>18.842926330000001</v>
      </c>
      <c r="Q2428">
        <v>46.190330959999997</v>
      </c>
    </row>
    <row r="2429" spans="1:17">
      <c r="A2429" t="s">
        <v>12471</v>
      </c>
      <c r="B2429" s="14" t="s">
        <v>5575</v>
      </c>
      <c r="C2429">
        <v>17.160631680000002</v>
      </c>
      <c r="D2429">
        <v>0.90909129499999997</v>
      </c>
      <c r="E2429">
        <v>0.31751009200000002</v>
      </c>
      <c r="F2429">
        <v>0.55858397900000001</v>
      </c>
      <c r="G2429">
        <v>0.96629996600000001</v>
      </c>
      <c r="H2429">
        <v>1.00292191</v>
      </c>
      <c r="I2429">
        <v>5.4403663519999998</v>
      </c>
      <c r="J2429">
        <v>1.8917041610000001</v>
      </c>
      <c r="K2429">
        <v>4.5694072539999997</v>
      </c>
      <c r="L2429">
        <v>7.3072907359999997</v>
      </c>
      <c r="M2429">
        <v>4.2966039729999999</v>
      </c>
      <c r="N2429">
        <v>0.45987486799999999</v>
      </c>
      <c r="O2429">
        <v>4.9578329549999998</v>
      </c>
      <c r="P2429">
        <v>0.95149689699999995</v>
      </c>
      <c r="Q2429">
        <v>4.3596762939999998</v>
      </c>
    </row>
    <row r="2430" spans="1:17">
      <c r="A2430" t="s">
        <v>12472</v>
      </c>
      <c r="B2430" s="14" t="s">
        <v>2312</v>
      </c>
      <c r="C2430">
        <v>21.949868599999999</v>
      </c>
      <c r="D2430">
        <v>2.005208594</v>
      </c>
      <c r="E2430">
        <v>1.396304998</v>
      </c>
      <c r="F2430">
        <v>1.7557205730000001</v>
      </c>
      <c r="G2430">
        <v>2.9306686640000001</v>
      </c>
      <c r="H2430">
        <v>1.3036022169999999</v>
      </c>
      <c r="I2430">
        <v>3.9599905</v>
      </c>
      <c r="J2430">
        <v>2.5244144190000002</v>
      </c>
      <c r="K2430">
        <v>2.5663794160000002</v>
      </c>
      <c r="L2430">
        <v>5.4332919500000001</v>
      </c>
      <c r="M2430">
        <v>5.6467970569999997</v>
      </c>
      <c r="N2430">
        <v>0.80895139100000002</v>
      </c>
      <c r="O2430">
        <v>6.0145984449999998</v>
      </c>
      <c r="P2430">
        <v>0.61110482399999999</v>
      </c>
      <c r="Q2430">
        <v>4.5111583580000003</v>
      </c>
    </row>
    <row r="2431" spans="1:17">
      <c r="A2431" t="s">
        <v>12473</v>
      </c>
      <c r="B2431" s="14" t="s">
        <v>5597</v>
      </c>
      <c r="C2431">
        <v>10.84706087</v>
      </c>
      <c r="D2431">
        <v>5.2238851610000001</v>
      </c>
      <c r="E2431">
        <v>6.0208470629999997</v>
      </c>
      <c r="F2431">
        <v>2.7818050479999998</v>
      </c>
      <c r="G2431">
        <v>5.1577686050000002</v>
      </c>
      <c r="H2431">
        <v>4.4677446859999996</v>
      </c>
      <c r="I2431">
        <v>10.08714748</v>
      </c>
      <c r="J2431">
        <v>4.8626230259999996</v>
      </c>
      <c r="K2431">
        <v>6.6323372129999996</v>
      </c>
      <c r="L2431">
        <v>10.03237171</v>
      </c>
      <c r="M2431">
        <v>4.5263995039999996</v>
      </c>
      <c r="N2431">
        <v>2.558003625</v>
      </c>
      <c r="O2431">
        <v>4.7006937320000004</v>
      </c>
      <c r="P2431">
        <v>1.2264485860000001</v>
      </c>
      <c r="Q2431">
        <v>2.5936066590000002</v>
      </c>
    </row>
    <row r="2432" spans="1:17">
      <c r="A2432" t="s">
        <v>12474</v>
      </c>
      <c r="B2432" s="14" t="s">
        <v>2339</v>
      </c>
      <c r="C2432">
        <v>27.690420240000002</v>
      </c>
      <c r="D2432">
        <v>0.92345132600000002</v>
      </c>
      <c r="E2432">
        <v>0.60185560299999996</v>
      </c>
      <c r="F2432">
        <v>0.44582009</v>
      </c>
      <c r="G2432">
        <v>1.7481181509999999</v>
      </c>
      <c r="H2432">
        <v>0.34305321500000002</v>
      </c>
      <c r="I2432">
        <v>5.2105138159999997</v>
      </c>
      <c r="J2432">
        <v>1.0568720650000001</v>
      </c>
      <c r="K2432">
        <v>4.4573958290000002</v>
      </c>
      <c r="L2432">
        <v>7.5253351110000004</v>
      </c>
      <c r="M2432">
        <v>5.7153816370000001</v>
      </c>
      <c r="N2432">
        <v>0.47714918699999997</v>
      </c>
      <c r="O2432">
        <v>8.9031884879999996</v>
      </c>
      <c r="P2432">
        <v>0.491385458</v>
      </c>
      <c r="Q2432">
        <v>0.61404151900000004</v>
      </c>
    </row>
    <row r="2433" spans="1:17">
      <c r="A2433" t="s">
        <v>12474</v>
      </c>
      <c r="B2433" s="14" t="s">
        <v>12475</v>
      </c>
      <c r="C2433">
        <v>1.4240494210000001</v>
      </c>
      <c r="D2433">
        <v>1.0515820929999999</v>
      </c>
      <c r="E2433">
        <v>0.70700738600000002</v>
      </c>
      <c r="F2433">
        <v>1.1630453890000001</v>
      </c>
      <c r="G2433">
        <v>1.311502299</v>
      </c>
      <c r="H2433">
        <v>0</v>
      </c>
      <c r="I2433">
        <v>1.384479437</v>
      </c>
      <c r="J2433">
        <v>2.2866789440000002</v>
      </c>
      <c r="K2433">
        <v>0.64601964599999995</v>
      </c>
      <c r="L2433">
        <v>0.89979653400000004</v>
      </c>
      <c r="M2433">
        <v>0</v>
      </c>
      <c r="N2433">
        <v>0.81921157499999997</v>
      </c>
      <c r="O2433">
        <v>0</v>
      </c>
      <c r="P2433">
        <v>0.213652549</v>
      </c>
      <c r="Q2433">
        <v>0</v>
      </c>
    </row>
    <row r="2434" spans="1:17">
      <c r="A2434" t="s">
        <v>12476</v>
      </c>
      <c r="B2434" s="14" t="s">
        <v>2354</v>
      </c>
      <c r="C2434">
        <v>5.4698587019999998</v>
      </c>
      <c r="D2434">
        <v>0.70685816199999996</v>
      </c>
      <c r="E2434">
        <v>438.19073659999998</v>
      </c>
      <c r="F2434">
        <v>45.293728629999997</v>
      </c>
      <c r="G2434">
        <v>431.97064130000001</v>
      </c>
      <c r="H2434">
        <v>460.75959440000003</v>
      </c>
      <c r="I2434">
        <v>416.12317389999998</v>
      </c>
      <c r="J2434">
        <v>575.47754659999998</v>
      </c>
      <c r="K2434">
        <v>14.47483313</v>
      </c>
      <c r="L2434">
        <v>50.114495720000001</v>
      </c>
      <c r="M2434">
        <v>34.998827069999997</v>
      </c>
      <c r="N2434">
        <v>80.295522469999995</v>
      </c>
      <c r="O2434">
        <v>3.53368723</v>
      </c>
      <c r="P2434">
        <v>34.80932971</v>
      </c>
      <c r="Q2434">
        <v>202.10844489999999</v>
      </c>
    </row>
    <row r="2435" spans="1:17">
      <c r="A2435" t="s">
        <v>12477</v>
      </c>
      <c r="B2435" s="14" t="s">
        <v>2386</v>
      </c>
      <c r="C2435">
        <v>1.34665543</v>
      </c>
      <c r="D2435">
        <v>2.0385833299999998</v>
      </c>
      <c r="E2435">
        <v>0.644705105</v>
      </c>
      <c r="F2435">
        <v>0.45826516699999997</v>
      </c>
      <c r="G2435">
        <v>0.54259843799999996</v>
      </c>
      <c r="H2435">
        <v>0.34479334</v>
      </c>
      <c r="I2435">
        <v>0.32730899699999999</v>
      </c>
      <c r="J2435">
        <v>1.4510861660000001</v>
      </c>
      <c r="K2435">
        <v>1.5272747069999999</v>
      </c>
      <c r="L2435">
        <v>2.8363151630000001</v>
      </c>
      <c r="M2435">
        <v>0.86165590599999997</v>
      </c>
      <c r="N2435">
        <v>0.83002415100000004</v>
      </c>
      <c r="O2435">
        <v>0.74569579900000005</v>
      </c>
      <c r="P2435">
        <v>0.26938799600000002</v>
      </c>
      <c r="Q2435">
        <v>0.61715622199999998</v>
      </c>
    </row>
    <row r="2436" spans="1:17">
      <c r="A2436" t="s">
        <v>12478</v>
      </c>
      <c r="B2436" s="14" t="s">
        <v>12479</v>
      </c>
      <c r="C2436">
        <v>589.96333140000002</v>
      </c>
      <c r="D2436">
        <v>29.15540244</v>
      </c>
      <c r="E2436">
        <v>14.3232815</v>
      </c>
      <c r="F2436">
        <v>10.50149042</v>
      </c>
      <c r="G2436">
        <v>21.942442310000001</v>
      </c>
      <c r="H2436">
        <v>21.495907129999999</v>
      </c>
      <c r="I2436">
        <v>28.678502630000001</v>
      </c>
      <c r="J2436">
        <v>9.0131388099999992</v>
      </c>
      <c r="K2436">
        <v>74.114781390000005</v>
      </c>
      <c r="L2436">
        <v>289.61582959999998</v>
      </c>
      <c r="M2436">
        <v>2.9037488389999999</v>
      </c>
      <c r="N2436">
        <v>12.68041779</v>
      </c>
      <c r="O2436">
        <v>10.051870109999999</v>
      </c>
      <c r="P2436">
        <v>12.482630589999999</v>
      </c>
      <c r="Q2436">
        <v>12.478763170000001</v>
      </c>
    </row>
    <row r="2437" spans="1:17">
      <c r="A2437" t="s">
        <v>12478</v>
      </c>
      <c r="B2437" s="14" t="s">
        <v>12480</v>
      </c>
      <c r="C2437">
        <v>62.081108729999997</v>
      </c>
      <c r="D2437">
        <v>144.1079853</v>
      </c>
      <c r="E2437">
        <v>65.903188479999997</v>
      </c>
      <c r="F2437">
        <v>48.130821699999998</v>
      </c>
      <c r="G2437">
        <v>59.660496729999998</v>
      </c>
      <c r="H2437">
        <v>22.805938560000001</v>
      </c>
      <c r="I2437">
        <v>84.629698930000004</v>
      </c>
      <c r="J2437">
        <v>48.417889809999998</v>
      </c>
      <c r="K2437">
        <v>86.938199449999999</v>
      </c>
      <c r="L2437">
        <v>89.538576710000001</v>
      </c>
      <c r="M2437">
        <v>23.315395089999999</v>
      </c>
      <c r="N2437">
        <v>22.459477020000001</v>
      </c>
      <c r="O2437">
        <v>28.39817553</v>
      </c>
      <c r="P2437">
        <v>3.442179951</v>
      </c>
      <c r="Q2437">
        <v>25.049281959999998</v>
      </c>
    </row>
    <row r="2438" spans="1:17">
      <c r="A2438" t="s">
        <v>12481</v>
      </c>
      <c r="B2438" s="14" t="s">
        <v>12482</v>
      </c>
      <c r="C2438">
        <v>11.395105259999999</v>
      </c>
      <c r="D2438">
        <v>2.6114455410000001</v>
      </c>
      <c r="E2438">
        <v>2.0065671090000001</v>
      </c>
      <c r="F2438">
        <v>2.139442834</v>
      </c>
      <c r="G2438">
        <v>2.5783935539999998</v>
      </c>
      <c r="H2438">
        <v>9.8090588610000005</v>
      </c>
      <c r="I2438">
        <v>2.2920972609999999</v>
      </c>
      <c r="J2438">
        <v>2.1419364839999999</v>
      </c>
      <c r="K2438">
        <v>4.6346223899999996</v>
      </c>
      <c r="L2438">
        <v>7.6966420969999998</v>
      </c>
      <c r="M2438">
        <v>4.5255381530000003</v>
      </c>
      <c r="N2438">
        <v>0.58125382999999997</v>
      </c>
      <c r="O2438">
        <v>11.74949803</v>
      </c>
      <c r="P2438">
        <v>0</v>
      </c>
      <c r="Q2438">
        <v>4.5919711300000001</v>
      </c>
    </row>
    <row r="2439" spans="1:17">
      <c r="A2439" t="s">
        <v>12483</v>
      </c>
      <c r="B2439" s="14" t="s">
        <v>8243</v>
      </c>
      <c r="C2439">
        <v>7.847907491</v>
      </c>
      <c r="D2439">
        <v>5.0611829049999999</v>
      </c>
      <c r="E2439">
        <v>3.1355965239999999</v>
      </c>
      <c r="F2439">
        <v>3.6558000470000001</v>
      </c>
      <c r="G2439">
        <v>2.7706039910000002</v>
      </c>
      <c r="H2439">
        <v>4.9564042610000003</v>
      </c>
      <c r="I2439">
        <v>9.1558057379999997</v>
      </c>
      <c r="J2439">
        <v>5.0407365229999996</v>
      </c>
      <c r="K2439">
        <v>5.6172062990000002</v>
      </c>
      <c r="L2439">
        <v>8.3747954470000003</v>
      </c>
      <c r="M2439">
        <v>4.3519445230000002</v>
      </c>
      <c r="N2439">
        <v>3.2247559909999999</v>
      </c>
      <c r="O2439">
        <v>7.1462514080000004</v>
      </c>
      <c r="P2439">
        <v>3.636965472</v>
      </c>
      <c r="Q2439">
        <v>5.9943383060000004</v>
      </c>
    </row>
    <row r="2440" spans="1:17">
      <c r="A2440" t="s">
        <v>12484</v>
      </c>
      <c r="B2440" s="14" t="s">
        <v>12485</v>
      </c>
      <c r="C2440">
        <v>9.7286942369999991</v>
      </c>
      <c r="D2440">
        <v>31.605760409999998</v>
      </c>
      <c r="E2440">
        <v>41.400601780000002</v>
      </c>
      <c r="F2440">
        <v>31.39380358</v>
      </c>
      <c r="G2440">
        <v>37.250925029999998</v>
      </c>
      <c r="H2440">
        <v>34.298401390000002</v>
      </c>
      <c r="I2440">
        <v>37.040537460000003</v>
      </c>
      <c r="J2440">
        <v>48.881919719999999</v>
      </c>
      <c r="K2440">
        <v>43.869919269999997</v>
      </c>
      <c r="L2440">
        <v>40.232544439999998</v>
      </c>
      <c r="M2440">
        <v>5.2557485330000002</v>
      </c>
      <c r="N2440">
        <v>21.357149369999998</v>
      </c>
      <c r="O2440">
        <v>6.1936195019999998</v>
      </c>
      <c r="P2440">
        <v>13.3025761</v>
      </c>
      <c r="Q2440">
        <v>29.87492301</v>
      </c>
    </row>
    <row r="2441" spans="1:17">
      <c r="A2441" t="s">
        <v>12486</v>
      </c>
      <c r="B2441" s="14" t="s">
        <v>8730</v>
      </c>
      <c r="C2441">
        <v>1.1981847160000001</v>
      </c>
      <c r="D2441">
        <v>2.4774216440000001</v>
      </c>
      <c r="E2441">
        <v>1.2747231809999999</v>
      </c>
      <c r="F2441">
        <v>1.4135013270000001</v>
      </c>
      <c r="G2441">
        <v>1.7931686410000001</v>
      </c>
      <c r="H2441">
        <v>1.994065931</v>
      </c>
      <c r="I2441">
        <v>0</v>
      </c>
      <c r="J2441">
        <v>4.9618814709999999</v>
      </c>
      <c r="K2441">
        <v>5.0731910320000004</v>
      </c>
      <c r="L2441">
        <v>2.0188858409999999</v>
      </c>
      <c r="M2441">
        <v>0.76665709199999998</v>
      </c>
      <c r="N2441">
        <v>1.477025568</v>
      </c>
      <c r="O2441">
        <v>3.5385693630000001</v>
      </c>
      <c r="P2441">
        <v>4.913595366</v>
      </c>
      <c r="Q2441">
        <v>3.2946831200000002</v>
      </c>
    </row>
    <row r="2442" spans="1:17">
      <c r="A2442" t="s">
        <v>12487</v>
      </c>
      <c r="B2442" s="14" t="s">
        <v>7182</v>
      </c>
      <c r="C2442">
        <v>66.559965599999998</v>
      </c>
      <c r="D2442">
        <v>7.2050707169999999</v>
      </c>
      <c r="E2442">
        <v>9.9780163270000006</v>
      </c>
      <c r="F2442">
        <v>6.1773473030000003</v>
      </c>
      <c r="G2442">
        <v>8.2284158650000006</v>
      </c>
      <c r="H2442">
        <v>0</v>
      </c>
      <c r="I2442">
        <v>6.6181159909999998</v>
      </c>
      <c r="J2442">
        <v>22.628731479999999</v>
      </c>
      <c r="K2442">
        <v>7.2056037460000004</v>
      </c>
      <c r="L2442">
        <v>11.46993385</v>
      </c>
      <c r="M2442">
        <v>10.163120940000001</v>
      </c>
      <c r="N2442">
        <v>2.797150984</v>
      </c>
      <c r="O2442">
        <v>10.88952596</v>
      </c>
      <c r="P2442">
        <v>3.744789178</v>
      </c>
      <c r="Q2442">
        <v>3.639639259</v>
      </c>
    </row>
    <row r="2443" spans="1:17">
      <c r="A2443" t="s">
        <v>12488</v>
      </c>
      <c r="B2443" s="14" t="s">
        <v>12489</v>
      </c>
      <c r="C2443">
        <v>119.0726907</v>
      </c>
      <c r="D2443">
        <v>3.9777235709999998</v>
      </c>
      <c r="E2443">
        <v>2.1113149629999999</v>
      </c>
      <c r="F2443">
        <v>3.0872600710000002</v>
      </c>
      <c r="G2443">
        <v>3.1005625000000001</v>
      </c>
      <c r="H2443">
        <v>6.5329264399999998</v>
      </c>
      <c r="I2443">
        <v>9.6470020279999993</v>
      </c>
      <c r="J2443">
        <v>4.1930250410000003</v>
      </c>
      <c r="K2443">
        <v>11.146425929999999</v>
      </c>
      <c r="L2443">
        <v>34.632900939999999</v>
      </c>
      <c r="M2443">
        <v>7.2560497310000001</v>
      </c>
      <c r="N2443">
        <v>5.2422577930000003</v>
      </c>
      <c r="O2443">
        <v>21.978402500000001</v>
      </c>
      <c r="P2443">
        <v>4.5370609880000003</v>
      </c>
      <c r="Q2443">
        <v>12.34312444</v>
      </c>
    </row>
    <row r="2444" spans="1:17">
      <c r="A2444" t="s">
        <v>12490</v>
      </c>
      <c r="B2444" s="14" t="s">
        <v>3407</v>
      </c>
      <c r="C2444">
        <v>5.4682841890000002</v>
      </c>
      <c r="D2444">
        <v>2.4228160839999999</v>
      </c>
      <c r="E2444">
        <v>2.5040935169999998</v>
      </c>
      <c r="F2444">
        <v>2.2977455920000001</v>
      </c>
      <c r="G2444">
        <v>2.2785653610000001</v>
      </c>
      <c r="H2444">
        <v>1.917503548</v>
      </c>
      <c r="I2444">
        <v>3.9872529559999998</v>
      </c>
      <c r="J2444">
        <v>4.1592987609999996</v>
      </c>
      <c r="K2444">
        <v>6.8488496169999999</v>
      </c>
      <c r="L2444">
        <v>3.6805148980000002</v>
      </c>
      <c r="M2444">
        <v>1.597312617</v>
      </c>
      <c r="N2444">
        <v>2.3739550839999999</v>
      </c>
      <c r="O2444">
        <v>3.2913074990000002</v>
      </c>
      <c r="P2444">
        <v>1.9618642209999999</v>
      </c>
      <c r="Q2444">
        <v>3.8407937599999999</v>
      </c>
    </row>
    <row r="2445" spans="1:17">
      <c r="A2445" t="s">
        <v>12491</v>
      </c>
      <c r="B2445" s="14" t="s">
        <v>12492</v>
      </c>
      <c r="C2445">
        <v>674.62982480000005</v>
      </c>
      <c r="D2445">
        <v>100.39197369999999</v>
      </c>
      <c r="E2445">
        <v>127.7398316</v>
      </c>
      <c r="F2445">
        <v>91.508440789999995</v>
      </c>
      <c r="G2445">
        <v>98.259429150000003</v>
      </c>
      <c r="H2445">
        <v>71.130076419999995</v>
      </c>
      <c r="I2445">
        <v>537.31144949999998</v>
      </c>
      <c r="J2445">
        <v>536.36757939999995</v>
      </c>
      <c r="K2445">
        <v>308.72711779999997</v>
      </c>
      <c r="L2445">
        <v>428.51092779999999</v>
      </c>
      <c r="M2445">
        <v>273.06599169999998</v>
      </c>
      <c r="N2445">
        <v>649.27319169999998</v>
      </c>
      <c r="O2445">
        <v>409.79114939999999</v>
      </c>
      <c r="P2445">
        <v>222.41474959999999</v>
      </c>
      <c r="Q2445">
        <v>243.80026330000001</v>
      </c>
    </row>
    <row r="2446" spans="1:17">
      <c r="A2446" t="e">
        <v>#N/A</v>
      </c>
      <c r="B2446" s="14" t="s">
        <v>12493</v>
      </c>
      <c r="C2446">
        <v>0</v>
      </c>
      <c r="D2446">
        <v>2.0063079410000002</v>
      </c>
      <c r="E2446">
        <v>1.1561962889999999</v>
      </c>
      <c r="F2446">
        <v>1.232760098</v>
      </c>
      <c r="G2446">
        <v>0.93832812499999996</v>
      </c>
      <c r="H2446">
        <v>0</v>
      </c>
      <c r="I2446">
        <v>0</v>
      </c>
      <c r="J2446">
        <v>5.5108329119999997</v>
      </c>
      <c r="K2446">
        <v>12.325374829999999</v>
      </c>
      <c r="L2446">
        <v>3.433434144</v>
      </c>
      <c r="M2446">
        <v>38.245428789999998</v>
      </c>
      <c r="N2446">
        <v>2.4560948549999999</v>
      </c>
      <c r="O2446">
        <v>28.083514310000002</v>
      </c>
      <c r="P2446">
        <v>2.17400839</v>
      </c>
      <c r="Q2446">
        <v>19.92223594</v>
      </c>
    </row>
    <row r="2447" spans="1:17">
      <c r="A2447" t="s">
        <v>12494</v>
      </c>
      <c r="B2447" s="14" t="s">
        <v>4393</v>
      </c>
      <c r="C2447">
        <v>286.89637440000001</v>
      </c>
      <c r="D2447">
        <v>37.104737309999997</v>
      </c>
      <c r="E2447">
        <v>22.567405669999999</v>
      </c>
      <c r="F2447">
        <v>16.78586585</v>
      </c>
      <c r="G2447">
        <v>19.50677009</v>
      </c>
      <c r="H2447">
        <v>29.600364169999999</v>
      </c>
      <c r="I2447">
        <v>146.9553578</v>
      </c>
      <c r="J2447">
        <v>44.390603380000002</v>
      </c>
      <c r="K2447">
        <v>139.43947170000001</v>
      </c>
      <c r="L2447">
        <v>238.55385670000001</v>
      </c>
      <c r="M2447">
        <v>167.3772597</v>
      </c>
      <c r="N2447">
        <v>30.715055249999999</v>
      </c>
      <c r="O2447">
        <v>152.8780246</v>
      </c>
      <c r="P2447">
        <v>24.23141274</v>
      </c>
      <c r="Q2447">
        <v>55.829430279999997</v>
      </c>
    </row>
    <row r="2448" spans="1:17">
      <c r="A2448" t="s">
        <v>12495</v>
      </c>
      <c r="B2448" s="14" t="s">
        <v>1748</v>
      </c>
      <c r="C2448">
        <v>20.000803250000001</v>
      </c>
      <c r="D2448">
        <v>0.18721891299999999</v>
      </c>
      <c r="E2448">
        <v>0.119878469</v>
      </c>
      <c r="F2448">
        <v>0.153380247</v>
      </c>
      <c r="G2448">
        <v>0.24322284299999999</v>
      </c>
      <c r="H2448">
        <v>0.54094453099999995</v>
      </c>
      <c r="I2448">
        <v>1.6432429879999999</v>
      </c>
      <c r="J2448">
        <v>1.178476206</v>
      </c>
      <c r="K2448">
        <v>3.3226385619999999</v>
      </c>
      <c r="L2448">
        <v>3.9158948769999999</v>
      </c>
      <c r="M2448">
        <v>4.3259123219999998</v>
      </c>
      <c r="N2448">
        <v>0.729243592</v>
      </c>
      <c r="O2448">
        <v>4.9916517340000004</v>
      </c>
      <c r="P2448">
        <v>0.25358488000000001</v>
      </c>
      <c r="Q2448">
        <v>3.6793624700000001</v>
      </c>
    </row>
    <row r="2449" spans="1:17">
      <c r="A2449" t="e">
        <v>#N/A</v>
      </c>
      <c r="B2449" s="14" t="s">
        <v>12496</v>
      </c>
      <c r="C2449">
        <v>0</v>
      </c>
      <c r="D2449">
        <v>1.022208292</v>
      </c>
      <c r="E2449">
        <v>0.49089898300000001</v>
      </c>
      <c r="F2449">
        <v>0.31404391300000001</v>
      </c>
      <c r="G2449">
        <v>0</v>
      </c>
      <c r="H2449">
        <v>0</v>
      </c>
      <c r="I2449">
        <v>0</v>
      </c>
      <c r="J2449">
        <v>1.1698974900000001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</row>
    <row r="2450" spans="1:17">
      <c r="A2450" t="s">
        <v>12497</v>
      </c>
      <c r="B2450" s="14" t="s">
        <v>12498</v>
      </c>
      <c r="C2450">
        <v>18.874512429999999</v>
      </c>
      <c r="D2450">
        <v>0.66901383599999997</v>
      </c>
      <c r="E2450">
        <v>3.373472171</v>
      </c>
      <c r="F2450">
        <v>0.41107027800000001</v>
      </c>
      <c r="G2450">
        <v>2.216307016</v>
      </c>
      <c r="H2450">
        <v>2.3196334379999999</v>
      </c>
      <c r="I2450">
        <v>24.22206255</v>
      </c>
      <c r="J2450">
        <v>3.1584024089999998</v>
      </c>
      <c r="K2450">
        <v>18.837318750000001</v>
      </c>
      <c r="L2450">
        <v>12.40304547</v>
      </c>
      <c r="M2450">
        <v>11.59376136</v>
      </c>
      <c r="N2450">
        <v>2.6989694499999999</v>
      </c>
      <c r="O2450">
        <v>17.55861406</v>
      </c>
      <c r="P2450">
        <v>1.812336062</v>
      </c>
      <c r="Q2450">
        <v>15.050939680000001</v>
      </c>
    </row>
    <row r="2451" spans="1:17">
      <c r="A2451" t="s">
        <v>12499</v>
      </c>
      <c r="B2451" s="14" t="s">
        <v>6269</v>
      </c>
      <c r="C2451">
        <v>154.1677827</v>
      </c>
      <c r="D2451">
        <v>860.47836380000001</v>
      </c>
      <c r="E2451">
        <v>478.16919300000001</v>
      </c>
      <c r="F2451">
        <v>1268.0403590000001</v>
      </c>
      <c r="G2451">
        <v>394.99176019999999</v>
      </c>
      <c r="H2451">
        <v>1819.4022339999999</v>
      </c>
      <c r="I2451">
        <v>198.37579099999999</v>
      </c>
      <c r="J2451">
        <v>355.41614190000001</v>
      </c>
      <c r="K2451">
        <v>1486.107086</v>
      </c>
      <c r="L2451">
        <v>136.2006207</v>
      </c>
      <c r="M2451">
        <v>108.46384810000001</v>
      </c>
      <c r="N2451">
        <v>359.10882709999998</v>
      </c>
      <c r="O2451">
        <v>12.361083519999999</v>
      </c>
      <c r="P2451">
        <v>1569.180527</v>
      </c>
      <c r="Q2451">
        <v>1229.0791260000001</v>
      </c>
    </row>
    <row r="2452" spans="1:17">
      <c r="A2452" t="s">
        <v>12500</v>
      </c>
      <c r="B2452" s="14" t="s">
        <v>12501</v>
      </c>
      <c r="C2452">
        <v>0</v>
      </c>
      <c r="D2452">
        <v>1.7207706979999999</v>
      </c>
      <c r="E2452">
        <v>1.377287116</v>
      </c>
      <c r="F2452">
        <v>0.70487599300000003</v>
      </c>
      <c r="G2452">
        <v>0.223551528</v>
      </c>
      <c r="H2452">
        <v>0.99438831599999999</v>
      </c>
      <c r="I2452">
        <v>1.887926505</v>
      </c>
      <c r="J2452">
        <v>1.148809996</v>
      </c>
      <c r="K2452">
        <v>1.1745811749999999</v>
      </c>
      <c r="L2452">
        <v>1.6359936989999999</v>
      </c>
      <c r="M2452">
        <v>0</v>
      </c>
      <c r="N2452">
        <v>1.276693364</v>
      </c>
      <c r="O2452">
        <v>0</v>
      </c>
      <c r="P2452">
        <v>0.77691835899999995</v>
      </c>
      <c r="Q2452">
        <v>0</v>
      </c>
    </row>
    <row r="2453" spans="1:17">
      <c r="A2453" t="e">
        <v>#N/A</v>
      </c>
      <c r="B2453" s="14" t="s">
        <v>12502</v>
      </c>
      <c r="C2453">
        <v>4.3470982319999996</v>
      </c>
      <c r="D2453">
        <v>4.8151390589999998</v>
      </c>
      <c r="E2453">
        <v>0</v>
      </c>
      <c r="F2453">
        <v>0.59172484700000005</v>
      </c>
      <c r="G2453">
        <v>0</v>
      </c>
      <c r="H2453">
        <v>3.3390512920000002</v>
      </c>
      <c r="I2453">
        <v>0</v>
      </c>
      <c r="J2453">
        <v>1.102166582</v>
      </c>
      <c r="K2453">
        <v>1.9720599729999999</v>
      </c>
      <c r="L2453">
        <v>0</v>
      </c>
      <c r="M2453">
        <v>0</v>
      </c>
      <c r="N2453">
        <v>1.0717504819999999</v>
      </c>
      <c r="O2453">
        <v>4.8143167379999996</v>
      </c>
      <c r="P2453">
        <v>6.5220251710000001</v>
      </c>
      <c r="Q2453">
        <v>0</v>
      </c>
    </row>
    <row r="2454" spans="1:17">
      <c r="A2454" t="s">
        <v>12503</v>
      </c>
      <c r="B2454" s="14" t="s">
        <v>12504</v>
      </c>
      <c r="C2454">
        <v>3.7543121089999998</v>
      </c>
      <c r="D2454">
        <v>0.831705837</v>
      </c>
      <c r="E2454">
        <v>3.195306108</v>
      </c>
      <c r="F2454">
        <v>2.04414038</v>
      </c>
      <c r="G2454">
        <v>2.5931977270000002</v>
      </c>
      <c r="H2454">
        <v>4.325589173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0.92560268899999998</v>
      </c>
      <c r="O2454">
        <v>4.157819001</v>
      </c>
      <c r="P2454">
        <v>1.6897974309999999</v>
      </c>
      <c r="Q2454">
        <v>0</v>
      </c>
    </row>
    <row r="2455" spans="1:17">
      <c r="A2455" t="s">
        <v>12505</v>
      </c>
      <c r="B2455" s="14" t="s">
        <v>12506</v>
      </c>
      <c r="C2455">
        <v>9.053400195</v>
      </c>
      <c r="D2455">
        <v>0.30855865799999999</v>
      </c>
      <c r="E2455">
        <v>0.666811351</v>
      </c>
      <c r="F2455">
        <v>0.37918287000000001</v>
      </c>
      <c r="G2455">
        <v>1.0823211429999999</v>
      </c>
      <c r="H2455">
        <v>1.8722336500000001</v>
      </c>
      <c r="I2455">
        <v>2.0311924289999999</v>
      </c>
      <c r="J2455">
        <v>3.1782543940000001</v>
      </c>
      <c r="K2455">
        <v>2.5274293069999998</v>
      </c>
      <c r="L2455">
        <v>5.7204602610000004</v>
      </c>
      <c r="M2455">
        <v>1.336801742</v>
      </c>
      <c r="N2455">
        <v>1.459424139</v>
      </c>
      <c r="O2455">
        <v>6.9413841669999998</v>
      </c>
      <c r="P2455">
        <v>1.3582969789999999</v>
      </c>
      <c r="Q2455">
        <v>3.8299070780000002</v>
      </c>
    </row>
    <row r="2456" spans="1:17">
      <c r="A2456" t="s">
        <v>12507</v>
      </c>
      <c r="B2456" s="14" t="s">
        <v>7342</v>
      </c>
      <c r="C2456">
        <v>67.782459680000002</v>
      </c>
      <c r="D2456">
        <v>18.084766470000002</v>
      </c>
      <c r="E2456">
        <v>17.291236090000002</v>
      </c>
      <c r="F2456">
        <v>18.905555929999998</v>
      </c>
      <c r="G2456">
        <v>16.1060078</v>
      </c>
      <c r="H2456">
        <v>15.605136849999999</v>
      </c>
      <c r="I2456">
        <v>34.745108950000002</v>
      </c>
      <c r="J2456">
        <v>22.500513890000001</v>
      </c>
      <c r="K2456">
        <v>38.792959699999997</v>
      </c>
      <c r="L2456">
        <v>39.21116919</v>
      </c>
      <c r="M2456">
        <v>26.235033120000001</v>
      </c>
      <c r="N2456">
        <v>11.247148960000001</v>
      </c>
      <c r="O2456">
        <v>46.431458159999998</v>
      </c>
      <c r="P2456">
        <v>13.02363255</v>
      </c>
      <c r="Q2456">
        <v>34.153359090000002</v>
      </c>
    </row>
    <row r="2457" spans="1:17">
      <c r="A2457" t="s">
        <v>12508</v>
      </c>
      <c r="B2457" s="14" t="s">
        <v>1664</v>
      </c>
      <c r="C2457">
        <v>1632.820203</v>
      </c>
      <c r="D2457">
        <v>138.45908</v>
      </c>
      <c r="E2457">
        <v>26.80971474</v>
      </c>
      <c r="F2457">
        <v>25.102097830000002</v>
      </c>
      <c r="G2457">
        <v>31.84453654</v>
      </c>
      <c r="H2457">
        <v>49.123570260000001</v>
      </c>
      <c r="I2457">
        <v>202.95749810000001</v>
      </c>
      <c r="J2457">
        <v>42.448930060000002</v>
      </c>
      <c r="K2457">
        <v>300.59382240000002</v>
      </c>
      <c r="L2457">
        <v>1623.0461009999999</v>
      </c>
      <c r="M2457">
        <v>416.76396940000001</v>
      </c>
      <c r="N2457">
        <v>32.968233050000002</v>
      </c>
      <c r="O2457">
        <v>1160.8052620000001</v>
      </c>
      <c r="P2457">
        <v>38.162311819999999</v>
      </c>
      <c r="Q2457">
        <v>413.91008859999999</v>
      </c>
    </row>
    <row r="2458" spans="1:17">
      <c r="A2458" t="s">
        <v>12509</v>
      </c>
      <c r="B2458" s="14" t="s">
        <v>12510</v>
      </c>
      <c r="C2458">
        <v>430.42395169999998</v>
      </c>
      <c r="D2458">
        <v>245.68512340000001</v>
      </c>
      <c r="E2458">
        <v>283.82719040000001</v>
      </c>
      <c r="F2458">
        <v>155.44583950000001</v>
      </c>
      <c r="G2458">
        <v>86.379051059999995</v>
      </c>
      <c r="H2458">
        <v>43.93282275</v>
      </c>
      <c r="I2458">
        <v>525.90718909999998</v>
      </c>
      <c r="J2458">
        <v>1160.1208810000001</v>
      </c>
      <c r="K2458">
        <v>185.5865829</v>
      </c>
      <c r="L2458">
        <v>252.3654693</v>
      </c>
      <c r="M2458">
        <v>85.599243950000002</v>
      </c>
      <c r="N2458">
        <v>1759.557675</v>
      </c>
      <c r="O2458">
        <v>173.9256681</v>
      </c>
      <c r="P2458">
        <v>435.1691161</v>
      </c>
      <c r="Q2458">
        <v>150.60929780000001</v>
      </c>
    </row>
    <row r="2459" spans="1:17">
      <c r="A2459" t="s">
        <v>12509</v>
      </c>
      <c r="B2459" s="14" t="s">
        <v>849</v>
      </c>
      <c r="C2459">
        <v>8.0164868810000005</v>
      </c>
      <c r="D2459">
        <v>2.5528853730000001</v>
      </c>
      <c r="E2459">
        <v>1.599106787</v>
      </c>
      <c r="F2459">
        <v>1.8584503459999999</v>
      </c>
      <c r="G2459">
        <v>1.8385197719999999</v>
      </c>
      <c r="H2459">
        <v>4.2814192709999999</v>
      </c>
      <c r="I2459">
        <v>4.7493061680000004</v>
      </c>
      <c r="J2459">
        <v>1.7149270750000001</v>
      </c>
      <c r="K2459">
        <v>3.57985409</v>
      </c>
      <c r="L2459">
        <v>17.886765199999999</v>
      </c>
      <c r="M2459">
        <v>5.0491938410000001</v>
      </c>
      <c r="N2459">
        <v>1.0190894029999999</v>
      </c>
      <c r="O2459">
        <v>9.8491253860000008</v>
      </c>
      <c r="P2459">
        <v>1.390653229</v>
      </c>
      <c r="Q2459">
        <v>3.8747751890000002</v>
      </c>
    </row>
    <row r="2460" spans="1:17">
      <c r="A2460" t="s">
        <v>12511</v>
      </c>
      <c r="B2460" s="14" t="s">
        <v>7157</v>
      </c>
      <c r="C2460">
        <v>52.411920960000003</v>
      </c>
      <c r="D2460">
        <v>39.20898948</v>
      </c>
      <c r="E2460">
        <v>115.13443940000001</v>
      </c>
      <c r="F2460">
        <v>55.389294909999997</v>
      </c>
      <c r="G2460">
        <v>102.0120656</v>
      </c>
      <c r="H2460">
        <v>180.4535755</v>
      </c>
      <c r="I2460">
        <v>69.519763069999996</v>
      </c>
      <c r="J2460">
        <v>153.4527976</v>
      </c>
      <c r="K2460">
        <v>22.22340543</v>
      </c>
      <c r="L2460">
        <v>36.278786289999999</v>
      </c>
      <c r="M2460">
        <v>16.178029250000002</v>
      </c>
      <c r="N2460">
        <v>23.733326609999999</v>
      </c>
      <c r="O2460">
        <v>27.418270710000002</v>
      </c>
      <c r="P2460">
        <v>40.147058000000001</v>
      </c>
      <c r="Q2460">
        <v>55.945526409999999</v>
      </c>
    </row>
    <row r="2461" spans="1:17">
      <c r="A2461" t="s">
        <v>12512</v>
      </c>
      <c r="B2461" s="14" t="s">
        <v>1448</v>
      </c>
      <c r="C2461">
        <v>2.291119734</v>
      </c>
      <c r="D2461">
        <v>8.3747356170000007</v>
      </c>
      <c r="E2461">
        <v>35.343365069999997</v>
      </c>
      <c r="F2461">
        <v>13.87804045</v>
      </c>
      <c r="G2461">
        <v>52.223621360000003</v>
      </c>
      <c r="H2461">
        <v>113.7291985</v>
      </c>
      <c r="I2461">
        <v>4.1764809649999997</v>
      </c>
      <c r="J2461">
        <v>35.143980200000001</v>
      </c>
      <c r="K2461">
        <v>2.8582561320000002</v>
      </c>
      <c r="L2461">
        <v>5.4287308249999997</v>
      </c>
      <c r="M2461">
        <v>1.099477716</v>
      </c>
      <c r="N2461">
        <v>4.1658539890000004</v>
      </c>
      <c r="O2461">
        <v>1.2686826360000001</v>
      </c>
      <c r="P2461">
        <v>22.17126726</v>
      </c>
      <c r="Q2461">
        <v>24.018590280000002</v>
      </c>
    </row>
    <row r="2462" spans="1:17">
      <c r="A2462" t="s">
        <v>12513</v>
      </c>
      <c r="B2462" s="14" t="s">
        <v>12514</v>
      </c>
      <c r="C2462">
        <v>23.653328609999999</v>
      </c>
      <c r="D2462">
        <v>1.9827043179999999</v>
      </c>
      <c r="E2462">
        <v>1.1561962889999999</v>
      </c>
      <c r="F2462">
        <v>0.95720195799999996</v>
      </c>
      <c r="G2462">
        <v>1.5454816179999999</v>
      </c>
      <c r="H2462">
        <v>1.718629341</v>
      </c>
      <c r="I2462">
        <v>15.84864619</v>
      </c>
      <c r="J2462">
        <v>0.97249992600000001</v>
      </c>
      <c r="K2462">
        <v>7.5402293069999997</v>
      </c>
      <c r="L2462">
        <v>10.09833572</v>
      </c>
      <c r="M2462">
        <v>4.9085042290000001</v>
      </c>
      <c r="N2462">
        <v>1.3396881030000001</v>
      </c>
      <c r="O2462">
        <v>6.3718897999999999</v>
      </c>
      <c r="P2462">
        <v>1.7264184279999999</v>
      </c>
      <c r="Q2462">
        <v>7.9102995649999999</v>
      </c>
    </row>
    <row r="2463" spans="1:17">
      <c r="A2463" t="s">
        <v>12515</v>
      </c>
      <c r="B2463" s="14" t="s">
        <v>12516</v>
      </c>
      <c r="C2463">
        <v>1.2785583030000001</v>
      </c>
      <c r="D2463">
        <v>12.46271286</v>
      </c>
      <c r="E2463">
        <v>0.81613855700000004</v>
      </c>
      <c r="F2463">
        <v>0.69614687900000005</v>
      </c>
      <c r="G2463">
        <v>1.1039154410000001</v>
      </c>
      <c r="H2463">
        <v>1.4731108639999999</v>
      </c>
      <c r="I2463">
        <v>1.864546611</v>
      </c>
      <c r="J2463">
        <v>3.0795830980000001</v>
      </c>
      <c r="K2463">
        <v>0.58001763900000003</v>
      </c>
      <c r="L2463">
        <v>0.80786685800000002</v>
      </c>
      <c r="M2463">
        <v>0</v>
      </c>
      <c r="N2463">
        <v>2.52176584</v>
      </c>
      <c r="O2463">
        <v>2.8319510220000002</v>
      </c>
      <c r="P2463">
        <v>10.35851057</v>
      </c>
      <c r="Q2463">
        <v>7.0313773919999996</v>
      </c>
    </row>
    <row r="2464" spans="1:17">
      <c r="A2464" t="s">
        <v>12517</v>
      </c>
      <c r="B2464" s="14" t="s">
        <v>3425</v>
      </c>
      <c r="C2464">
        <v>142.11854109999999</v>
      </c>
      <c r="D2464">
        <v>16.866436820000001</v>
      </c>
      <c r="E2464">
        <v>17.574183590000001</v>
      </c>
      <c r="F2464">
        <v>16.895562529999999</v>
      </c>
      <c r="G2464">
        <v>22.70858904</v>
      </c>
      <c r="H2464">
        <v>26.759045130000001</v>
      </c>
      <c r="I2464">
        <v>47.103238949999998</v>
      </c>
      <c r="J2464">
        <v>27.785065379999999</v>
      </c>
      <c r="K2464">
        <v>45.00483234</v>
      </c>
      <c r="L2464">
        <v>75.512533739999995</v>
      </c>
      <c r="M2464">
        <v>66.429337970000006</v>
      </c>
      <c r="N2464">
        <v>14.902720390000001</v>
      </c>
      <c r="O2464">
        <v>92.494051740000003</v>
      </c>
      <c r="P2464">
        <v>12.322619619999999</v>
      </c>
      <c r="Q2464">
        <v>42.187282310000001</v>
      </c>
    </row>
    <row r="2465" spans="1:17">
      <c r="A2465" t="s">
        <v>12518</v>
      </c>
      <c r="B2465" s="14" t="s">
        <v>1468</v>
      </c>
      <c r="C2465">
        <v>604.99424429999999</v>
      </c>
      <c r="D2465">
        <v>87.79705783</v>
      </c>
      <c r="E2465">
        <v>69.307953350000005</v>
      </c>
      <c r="F2465">
        <v>50.12700933</v>
      </c>
      <c r="G2465">
        <v>59.65455918</v>
      </c>
      <c r="H2465">
        <v>95.971139829999998</v>
      </c>
      <c r="I2465">
        <v>217.37208999999999</v>
      </c>
      <c r="J2465">
        <v>90.367129500000004</v>
      </c>
      <c r="K2465">
        <v>255.76068670000001</v>
      </c>
      <c r="L2465">
        <v>396.12061870000002</v>
      </c>
      <c r="M2465">
        <v>270.97340279999997</v>
      </c>
      <c r="N2465">
        <v>65.931996229999996</v>
      </c>
      <c r="O2465">
        <v>370.93748290000002</v>
      </c>
      <c r="P2465">
        <v>68.799749599999998</v>
      </c>
      <c r="Q2465">
        <v>159.12410109999999</v>
      </c>
    </row>
    <row r="2466" spans="1:17">
      <c r="A2466" t="s">
        <v>12519</v>
      </c>
      <c r="B2466" s="14" t="s">
        <v>12520</v>
      </c>
      <c r="C2466">
        <v>47.797955090000002</v>
      </c>
      <c r="D2466">
        <v>9.3181857719999996</v>
      </c>
      <c r="E2466">
        <v>7.3225764980000001</v>
      </c>
      <c r="F2466">
        <v>5.7254857880000003</v>
      </c>
      <c r="G2466">
        <v>6.2728972799999996</v>
      </c>
      <c r="H2466">
        <v>2.2028463380000001</v>
      </c>
      <c r="I2466">
        <v>5.5763755110000002</v>
      </c>
      <c r="J2466">
        <v>5.0898665090000001</v>
      </c>
      <c r="K2466">
        <v>9.5407531080000005</v>
      </c>
      <c r="L2466">
        <v>20.537022749999998</v>
      </c>
      <c r="M2466">
        <v>7.3400317880000001</v>
      </c>
      <c r="N2466">
        <v>4.9494032690000003</v>
      </c>
      <c r="O2466">
        <v>8.4696312979999995</v>
      </c>
      <c r="P2466">
        <v>7.1712082319999997</v>
      </c>
      <c r="Q2466">
        <v>10.514513409999999</v>
      </c>
    </row>
    <row r="2467" spans="1:17">
      <c r="A2467" t="s">
        <v>12521</v>
      </c>
      <c r="B2467" s="14" t="s">
        <v>8217</v>
      </c>
      <c r="C2467">
        <v>3.953627199</v>
      </c>
      <c r="D2467">
        <v>1.114731932</v>
      </c>
      <c r="E2467">
        <v>0.229427984</v>
      </c>
      <c r="F2467">
        <v>9.7848321000000002E-2</v>
      </c>
      <c r="G2467">
        <v>0.12413043999999999</v>
      </c>
      <c r="H2467">
        <v>2.6227100010000002</v>
      </c>
      <c r="I2467">
        <v>1.5724505360000001</v>
      </c>
      <c r="J2467">
        <v>1.640300136</v>
      </c>
      <c r="K2467">
        <v>0.81525542799999995</v>
      </c>
      <c r="L2467">
        <v>0.68130808099999995</v>
      </c>
      <c r="M2467">
        <v>0</v>
      </c>
      <c r="N2467">
        <v>0.79751667699999995</v>
      </c>
      <c r="O2467">
        <v>0.39805055700000003</v>
      </c>
      <c r="P2467">
        <v>1.563810213</v>
      </c>
      <c r="Q2467">
        <v>0.98830935499999994</v>
      </c>
    </row>
    <row r="2468" spans="1:17">
      <c r="A2468" t="s">
        <v>12521</v>
      </c>
      <c r="B2468" s="14" t="s">
        <v>12522</v>
      </c>
      <c r="C2468">
        <v>7.1448846369999996</v>
      </c>
      <c r="D2468">
        <v>0.474849354</v>
      </c>
      <c r="E2468">
        <v>0.304051619</v>
      </c>
      <c r="F2468">
        <v>0.14588372099999999</v>
      </c>
      <c r="G2468">
        <v>0.30844696199999999</v>
      </c>
      <c r="H2468">
        <v>0.27440300400000001</v>
      </c>
      <c r="I2468">
        <v>3.6468338120000001</v>
      </c>
      <c r="J2468">
        <v>0.63403181399999997</v>
      </c>
      <c r="K2468">
        <v>1.9447650249999999</v>
      </c>
      <c r="L2468">
        <v>2.7087300519999999</v>
      </c>
      <c r="M2468">
        <v>8.9147098870000008</v>
      </c>
      <c r="N2468">
        <v>0.57249647299999995</v>
      </c>
      <c r="O2468">
        <v>4.7476825959999998</v>
      </c>
      <c r="P2468">
        <v>0.26798978899999998</v>
      </c>
      <c r="Q2468">
        <v>2.210230761</v>
      </c>
    </row>
    <row r="2469" spans="1:17">
      <c r="A2469" t="s">
        <v>12523</v>
      </c>
      <c r="B2469" s="14" t="s">
        <v>1977</v>
      </c>
      <c r="C2469">
        <v>6.9950049720000003</v>
      </c>
      <c r="D2469">
        <v>0.59601069799999995</v>
      </c>
      <c r="E2469">
        <v>0.31484693699999999</v>
      </c>
      <c r="F2469">
        <v>0.25634985199999999</v>
      </c>
      <c r="G2469">
        <v>0.18583175900000001</v>
      </c>
      <c r="H2469">
        <v>2.0665138289999998</v>
      </c>
      <c r="I2469">
        <v>2.3540660139999998</v>
      </c>
      <c r="J2469">
        <v>0.98907782899999996</v>
      </c>
      <c r="K2469">
        <v>0.85434520000000003</v>
      </c>
      <c r="L2469">
        <v>2.5499120030000002</v>
      </c>
      <c r="M2469">
        <v>1.549296612</v>
      </c>
      <c r="N2469">
        <v>0.49747375799999999</v>
      </c>
      <c r="O2469">
        <v>2.6815901050000002</v>
      </c>
      <c r="P2469">
        <v>0.44400757699999999</v>
      </c>
      <c r="Q2469">
        <v>1.4795667079999999</v>
      </c>
    </row>
    <row r="2470" spans="1:17">
      <c r="A2470" t="s">
        <v>12524</v>
      </c>
      <c r="B2470" s="14" t="s">
        <v>12525</v>
      </c>
      <c r="C2470">
        <v>1.376581107</v>
      </c>
      <c r="D2470">
        <v>0.609917614</v>
      </c>
      <c r="E2470">
        <v>0.43935458999999999</v>
      </c>
      <c r="F2470">
        <v>0.43721891499999999</v>
      </c>
      <c r="G2470">
        <v>0.95083916700000004</v>
      </c>
      <c r="H2470">
        <v>0.35245541400000002</v>
      </c>
      <c r="I2470">
        <v>0</v>
      </c>
      <c r="J2470">
        <v>0.98888834999999997</v>
      </c>
      <c r="K2470">
        <v>0.83264754399999996</v>
      </c>
      <c r="L2470">
        <v>1.739606633</v>
      </c>
      <c r="M2470">
        <v>0.88080381500000005</v>
      </c>
      <c r="N2470">
        <v>0.96159834899999996</v>
      </c>
      <c r="O2470">
        <v>1.524533634</v>
      </c>
      <c r="P2470">
        <v>0.48190519300000001</v>
      </c>
      <c r="Q2470">
        <v>0.31543540199999998</v>
      </c>
    </row>
    <row r="2471" spans="1:17">
      <c r="A2471" t="e">
        <v>#N/A</v>
      </c>
      <c r="B2471" s="14" t="s">
        <v>12526</v>
      </c>
      <c r="C2471">
        <v>3.7093502869999999</v>
      </c>
      <c r="D2471">
        <v>0.68478773999999998</v>
      </c>
      <c r="E2471">
        <v>0.197314936</v>
      </c>
      <c r="F2471">
        <v>0.58906740000000002</v>
      </c>
      <c r="G2471">
        <v>0.21351178900000001</v>
      </c>
      <c r="H2471">
        <v>1.8994603160000001</v>
      </c>
      <c r="I2471">
        <v>0.90156969300000001</v>
      </c>
      <c r="J2471">
        <v>0.78372623699999999</v>
      </c>
      <c r="K2471">
        <v>1.1218305230000001</v>
      </c>
      <c r="L2471">
        <v>1.95315116</v>
      </c>
      <c r="M2471">
        <v>0</v>
      </c>
      <c r="N2471">
        <v>7.6209801999999993E-2</v>
      </c>
      <c r="O2471">
        <v>6.8467079359999996</v>
      </c>
      <c r="P2471">
        <v>0.18550670399999999</v>
      </c>
      <c r="Q2471">
        <v>1.699951271</v>
      </c>
    </row>
    <row r="2472" spans="1:17">
      <c r="A2472" t="s">
        <v>12527</v>
      </c>
      <c r="B2472" s="14" t="s">
        <v>4426</v>
      </c>
      <c r="C2472">
        <v>44.525534450000002</v>
      </c>
      <c r="D2472">
        <v>7.8238635390000004</v>
      </c>
      <c r="E2472">
        <v>7.5145675990000003</v>
      </c>
      <c r="F2472">
        <v>6.377607791</v>
      </c>
      <c r="G2472">
        <v>8.352752787</v>
      </c>
      <c r="H2472">
        <v>16.361842249999999</v>
      </c>
      <c r="I2472">
        <v>20.07003271</v>
      </c>
      <c r="J2472">
        <v>12.94390808</v>
      </c>
      <c r="K2472">
        <v>24.697864540000001</v>
      </c>
      <c r="L2472">
        <v>74.746391360000004</v>
      </c>
      <c r="M2472">
        <v>18.0650035</v>
      </c>
      <c r="N2472">
        <v>9.0314871560000007</v>
      </c>
      <c r="O2472">
        <v>25.552095210000001</v>
      </c>
      <c r="P2472">
        <v>7.1812595210000003</v>
      </c>
      <c r="Q2472">
        <v>16.556300709999999</v>
      </c>
    </row>
    <row r="2473" spans="1:17">
      <c r="A2473" t="s">
        <v>12528</v>
      </c>
      <c r="B2473" s="14" t="s">
        <v>9131</v>
      </c>
      <c r="C2473">
        <v>2.8303536770000002</v>
      </c>
      <c r="D2473">
        <v>1.292037313</v>
      </c>
      <c r="E2473">
        <v>0.86684706199999995</v>
      </c>
      <c r="F2473">
        <v>0.59541160599999998</v>
      </c>
      <c r="G2473">
        <v>1.1256039980000001</v>
      </c>
      <c r="H2473">
        <v>1.054072267</v>
      </c>
      <c r="I2473">
        <v>1.7510861419999999</v>
      </c>
      <c r="J2473">
        <v>1.7940250440000001</v>
      </c>
      <c r="K2473">
        <v>1.439624258</v>
      </c>
      <c r="L2473">
        <v>3.3599878900000002</v>
      </c>
      <c r="M2473">
        <v>1.317089816</v>
      </c>
      <c r="N2473">
        <v>0.65551509200000002</v>
      </c>
      <c r="O2473">
        <v>2.8495955770000001</v>
      </c>
      <c r="P2473">
        <v>1.042304957</v>
      </c>
      <c r="Q2473">
        <v>1.2381576540000001</v>
      </c>
    </row>
    <row r="2474" spans="1:17">
      <c r="A2474" t="s">
        <v>12529</v>
      </c>
      <c r="B2474" s="14" t="s">
        <v>2933</v>
      </c>
      <c r="C2474">
        <v>12.753278079999999</v>
      </c>
      <c r="D2474">
        <v>1.3869547090000001</v>
      </c>
      <c r="E2474">
        <v>1.702159837</v>
      </c>
      <c r="F2474">
        <v>1.0731450060000001</v>
      </c>
      <c r="G2474">
        <v>1.6416790779999999</v>
      </c>
      <c r="H2474">
        <v>3.0278314630000001</v>
      </c>
      <c r="I2474">
        <v>12.84977265</v>
      </c>
      <c r="J2474">
        <v>2.9689186849999998</v>
      </c>
      <c r="K2474">
        <v>5.0491821870000004</v>
      </c>
      <c r="L2474">
        <v>6.3000914000000003</v>
      </c>
      <c r="M2474">
        <v>4.0059016830000003</v>
      </c>
      <c r="N2474">
        <v>1.8007935530000001</v>
      </c>
      <c r="O2474">
        <v>8.4743868469999999</v>
      </c>
      <c r="P2474">
        <v>1.2524046090000001</v>
      </c>
      <c r="Q2474">
        <v>3.1880051900000002</v>
      </c>
    </row>
    <row r="2475" spans="1:17">
      <c r="A2475" t="s">
        <v>12530</v>
      </c>
      <c r="B2475" s="14" t="s">
        <v>12531</v>
      </c>
      <c r="C2475">
        <v>7.629558952</v>
      </c>
      <c r="D2475">
        <v>0.78009358500000003</v>
      </c>
      <c r="E2475">
        <v>1.269570345</v>
      </c>
      <c r="F2475">
        <v>0.95864470700000004</v>
      </c>
      <c r="G2475">
        <v>1.7228611140000001</v>
      </c>
      <c r="H2475">
        <v>2.1788456439999999</v>
      </c>
      <c r="I2475">
        <v>5.1352316409999998</v>
      </c>
      <c r="J2475">
        <v>1.860004003</v>
      </c>
      <c r="K2475">
        <v>2.041189503</v>
      </c>
      <c r="L2475">
        <v>6.4277270199999998</v>
      </c>
      <c r="M2475">
        <v>3.0041627019999999</v>
      </c>
      <c r="N2475">
        <v>1.0852044789999999</v>
      </c>
      <c r="O2475">
        <v>1.949900905</v>
      </c>
      <c r="P2475">
        <v>0.96857171500000006</v>
      </c>
      <c r="Q2475">
        <v>2.2861969009999998</v>
      </c>
    </row>
    <row r="2476" spans="1:17">
      <c r="A2476" t="s">
        <v>12532</v>
      </c>
      <c r="B2476" s="14" t="s">
        <v>4427</v>
      </c>
      <c r="C2476">
        <v>3.3439217170000002</v>
      </c>
      <c r="D2476">
        <v>0.74079062399999995</v>
      </c>
      <c r="E2476">
        <v>1.0672581130000001</v>
      </c>
      <c r="F2476">
        <v>0.72069051900000003</v>
      </c>
      <c r="G2476">
        <v>2.0691338140000002</v>
      </c>
      <c r="H2476">
        <v>0.64212524800000004</v>
      </c>
      <c r="I2476">
        <v>2.031877717</v>
      </c>
      <c r="J2476">
        <v>0.67119118799999999</v>
      </c>
      <c r="K2476">
        <v>1.264141008</v>
      </c>
      <c r="L2476">
        <v>2.4650296420000002</v>
      </c>
      <c r="M2476">
        <v>1.0698022039999999</v>
      </c>
      <c r="N2476">
        <v>0.44656270100000001</v>
      </c>
      <c r="O2476">
        <v>1.851660284</v>
      </c>
      <c r="P2476">
        <v>0.25084712199999998</v>
      </c>
      <c r="Q2476">
        <v>0.57467988299999995</v>
      </c>
    </row>
    <row r="2477" spans="1:17">
      <c r="A2477" t="s">
        <v>12533</v>
      </c>
      <c r="B2477" s="14" t="s">
        <v>3426</v>
      </c>
      <c r="C2477">
        <v>18.119531930000001</v>
      </c>
      <c r="D2477">
        <v>49.507023889999999</v>
      </c>
      <c r="E2477">
        <v>823.93041730000004</v>
      </c>
      <c r="F2477">
        <v>291.44882680000001</v>
      </c>
      <c r="G2477">
        <v>927.85041349999995</v>
      </c>
      <c r="H2477">
        <v>2150.300197</v>
      </c>
      <c r="I2477">
        <v>1745.089506</v>
      </c>
      <c r="J2477">
        <v>977.19056350000005</v>
      </c>
      <c r="K2477">
        <v>327.42684960000003</v>
      </c>
      <c r="L2477">
        <v>479.90245149999998</v>
      </c>
      <c r="M2477">
        <v>520.27004109999996</v>
      </c>
      <c r="N2477">
        <v>97.162900210000004</v>
      </c>
      <c r="O2477">
        <v>16.722489580000001</v>
      </c>
      <c r="P2477">
        <v>44.062420510000003</v>
      </c>
      <c r="Q2477">
        <v>435.9582527</v>
      </c>
    </row>
    <row r="2478" spans="1:17">
      <c r="A2478" t="s">
        <v>12534</v>
      </c>
      <c r="B2478" s="14" t="s">
        <v>2924</v>
      </c>
      <c r="C2478">
        <v>132.74174959999999</v>
      </c>
      <c r="D2478">
        <v>265.14118130000003</v>
      </c>
      <c r="E2478">
        <v>3456.7791480000001</v>
      </c>
      <c r="F2478">
        <v>1219.344767</v>
      </c>
      <c r="G2478">
        <v>5389.1456539999999</v>
      </c>
      <c r="H2478">
        <v>9404.5063580000005</v>
      </c>
      <c r="I2478">
        <v>508.62167899999997</v>
      </c>
      <c r="J2478">
        <v>2247.9306839999999</v>
      </c>
      <c r="K2478">
        <v>770.63629309999999</v>
      </c>
      <c r="L2478">
        <v>538.32785100000001</v>
      </c>
      <c r="M2478">
        <v>195.6827802</v>
      </c>
      <c r="N2478">
        <v>382.82713319999999</v>
      </c>
      <c r="O2478">
        <v>14.412607879999999</v>
      </c>
      <c r="P2478">
        <v>174.22781839999999</v>
      </c>
      <c r="Q2478">
        <v>2572.0244870000001</v>
      </c>
    </row>
    <row r="2479" spans="1:17">
      <c r="A2479" t="s">
        <v>12535</v>
      </c>
      <c r="B2479" s="14" t="s">
        <v>6624</v>
      </c>
      <c r="C2479">
        <v>59.611947049999998</v>
      </c>
      <c r="D2479">
        <v>0.37125419999999998</v>
      </c>
      <c r="E2479">
        <v>0.33110780699999998</v>
      </c>
      <c r="F2479">
        <v>0.26070196200000001</v>
      </c>
      <c r="G2479">
        <v>0.33072666699999997</v>
      </c>
      <c r="H2479">
        <v>1.011393797</v>
      </c>
      <c r="I2479">
        <v>3.8404255690000002</v>
      </c>
      <c r="J2479">
        <v>0.39454369</v>
      </c>
      <c r="K2479">
        <v>9.6659519239999998</v>
      </c>
      <c r="L2479">
        <v>35.851023660000003</v>
      </c>
      <c r="M2479">
        <v>33.547136590000001</v>
      </c>
      <c r="N2479">
        <v>0.44267954700000001</v>
      </c>
      <c r="O2479">
        <v>31.286081530000001</v>
      </c>
      <c r="P2479">
        <v>0.28734719600000003</v>
      </c>
      <c r="Q2479">
        <v>11.35567449</v>
      </c>
    </row>
    <row r="2480" spans="1:17">
      <c r="A2480" t="s">
        <v>12536</v>
      </c>
      <c r="B2480" s="14" t="s">
        <v>706</v>
      </c>
      <c r="C2480">
        <v>17.254150110000001</v>
      </c>
      <c r="D2480">
        <v>1.578805813</v>
      </c>
      <c r="E2480">
        <v>1.835632256</v>
      </c>
      <c r="F2480">
        <v>0.97008478499999995</v>
      </c>
      <c r="G2480">
        <v>1.101108027</v>
      </c>
      <c r="H2480">
        <v>1.8727195029999999</v>
      </c>
      <c r="I2480">
        <v>9.2990240130000004</v>
      </c>
      <c r="J2480">
        <v>3.8991270099999999</v>
      </c>
      <c r="K2480">
        <v>12.081330169999999</v>
      </c>
      <c r="L2480">
        <v>12.324188680000001</v>
      </c>
      <c r="M2480">
        <v>15.120065479999999</v>
      </c>
      <c r="N2480">
        <v>1.618333494</v>
      </c>
      <c r="O2480">
        <v>10.80051076</v>
      </c>
      <c r="P2480">
        <v>2.982597342</v>
      </c>
      <c r="Q2480">
        <v>13.92385155</v>
      </c>
    </row>
    <row r="2481" spans="1:17">
      <c r="A2481" t="e">
        <v>#N/A</v>
      </c>
      <c r="B2481" s="14" t="s">
        <v>12537</v>
      </c>
      <c r="C2481">
        <v>0</v>
      </c>
      <c r="D2481">
        <v>0</v>
      </c>
      <c r="E2481">
        <v>0.23002858100000001</v>
      </c>
      <c r="F2481">
        <v>0</v>
      </c>
      <c r="G2481">
        <v>0</v>
      </c>
      <c r="H2481">
        <v>0</v>
      </c>
      <c r="I2481">
        <v>0</v>
      </c>
      <c r="J2481">
        <v>0.822297057</v>
      </c>
      <c r="K2481">
        <v>0.98086752600000005</v>
      </c>
      <c r="L2481">
        <v>0</v>
      </c>
      <c r="M2481">
        <v>0</v>
      </c>
      <c r="N2481">
        <v>0</v>
      </c>
      <c r="O2481">
        <v>0</v>
      </c>
      <c r="P2481">
        <v>0.648787844</v>
      </c>
      <c r="Q2481">
        <v>0</v>
      </c>
    </row>
    <row r="2482" spans="1:17">
      <c r="A2482" t="s">
        <v>12538</v>
      </c>
      <c r="B2482" s="14" t="s">
        <v>12539</v>
      </c>
      <c r="C2482">
        <v>81.264224130000002</v>
      </c>
      <c r="D2482">
        <v>8.1415930079999992</v>
      </c>
      <c r="E2482">
        <v>5.0727169749999996</v>
      </c>
      <c r="F2482">
        <v>3.9675298520000002</v>
      </c>
      <c r="G2482">
        <v>5.9085517840000001</v>
      </c>
      <c r="H2482">
        <v>13.01935419</v>
      </c>
      <c r="I2482">
        <v>24.48728303</v>
      </c>
      <c r="J2482">
        <v>9.7797730979999997</v>
      </c>
      <c r="K2482">
        <v>23.067882189999999</v>
      </c>
      <c r="L2482">
        <v>36.13337138</v>
      </c>
      <c r="M2482">
        <v>42.570495059999999</v>
      </c>
      <c r="N2482">
        <v>6.3073769750000004</v>
      </c>
      <c r="O2482">
        <v>45.613204230000001</v>
      </c>
      <c r="P2482">
        <v>8.9599666859999996</v>
      </c>
      <c r="Q2482">
        <v>30.27308695</v>
      </c>
    </row>
    <row r="2483" spans="1:17">
      <c r="A2483" t="s">
        <v>12540</v>
      </c>
      <c r="B2483" s="14" t="s">
        <v>8102</v>
      </c>
      <c r="C2483">
        <v>256.6739968</v>
      </c>
      <c r="D2483">
        <v>46.819762679999997</v>
      </c>
      <c r="E2483">
        <v>23.37170175</v>
      </c>
      <c r="F2483">
        <v>19.566002749999999</v>
      </c>
      <c r="G2483">
        <v>29.819617489999999</v>
      </c>
      <c r="H2483">
        <v>47.291326949999998</v>
      </c>
      <c r="I2483">
        <v>67.536545039999993</v>
      </c>
      <c r="J2483">
        <v>39.081219189999999</v>
      </c>
      <c r="K2483">
        <v>91.425056420000004</v>
      </c>
      <c r="L2483">
        <v>143.520647</v>
      </c>
      <c r="M2483">
        <v>120.34931659999999</v>
      </c>
      <c r="N2483">
        <v>29.499874729999998</v>
      </c>
      <c r="O2483">
        <v>164.40622859999999</v>
      </c>
      <c r="P2483">
        <v>36.153929980000001</v>
      </c>
      <c r="Q2483">
        <v>87.008910009999994</v>
      </c>
    </row>
    <row r="2484" spans="1:17">
      <c r="A2484" t="s">
        <v>12541</v>
      </c>
      <c r="B2484" s="14" t="s">
        <v>1380</v>
      </c>
      <c r="C2484">
        <v>7.2343160419999997</v>
      </c>
      <c r="D2484">
        <v>13.76629441</v>
      </c>
      <c r="E2484">
        <v>11.32757305</v>
      </c>
      <c r="F2484">
        <v>10.360722000000001</v>
      </c>
      <c r="G2484">
        <v>10.04723375</v>
      </c>
      <c r="H2484">
        <v>12.77578317</v>
      </c>
      <c r="I2484">
        <v>18.845627790000002</v>
      </c>
      <c r="J2484">
        <v>19.8625963</v>
      </c>
      <c r="K2484">
        <v>23.50586831</v>
      </c>
      <c r="L2484">
        <v>18.127956529999999</v>
      </c>
      <c r="M2484">
        <v>3.9167350339999998</v>
      </c>
      <c r="N2484">
        <v>6.1434297369999999</v>
      </c>
      <c r="O2484">
        <v>5.1357997839999996</v>
      </c>
      <c r="P2484">
        <v>3.831286983</v>
      </c>
      <c r="Q2484">
        <v>7.6084209209999996</v>
      </c>
    </row>
    <row r="2485" spans="1:17">
      <c r="A2485" t="s">
        <v>12542</v>
      </c>
      <c r="B2485" s="14" t="s">
        <v>12543</v>
      </c>
      <c r="C2485">
        <v>98.754731559999996</v>
      </c>
      <c r="D2485">
        <v>0.99443089299999998</v>
      </c>
      <c r="E2485">
        <v>4.2980340310000003</v>
      </c>
      <c r="F2485">
        <v>1.222040445</v>
      </c>
      <c r="G2485">
        <v>3.488132813</v>
      </c>
      <c r="H2485">
        <v>4.3099167490000001</v>
      </c>
      <c r="I2485">
        <v>3.2730899739999999</v>
      </c>
      <c r="J2485">
        <v>4.2679004889999996</v>
      </c>
      <c r="K2485">
        <v>6.1090988279999996</v>
      </c>
      <c r="L2485">
        <v>14.18157581</v>
      </c>
      <c r="M2485">
        <v>17.233118109999999</v>
      </c>
      <c r="N2485">
        <v>3.3200966030000001</v>
      </c>
      <c r="O2485">
        <v>2.4856526639999998</v>
      </c>
      <c r="P2485">
        <v>3.0306149570000001</v>
      </c>
      <c r="Q2485">
        <v>10.800233889999999</v>
      </c>
    </row>
    <row r="2486" spans="1:17">
      <c r="A2486" t="s">
        <v>12542</v>
      </c>
      <c r="B2486" s="14" t="s">
        <v>1284</v>
      </c>
      <c r="C2486">
        <v>67.174341470000002</v>
      </c>
      <c r="D2486">
        <v>10.435674779999999</v>
      </c>
      <c r="E2486">
        <v>9.7759205419999997</v>
      </c>
      <c r="F2486">
        <v>3.1054204240000001</v>
      </c>
      <c r="G2486">
        <v>7.4778272059999997</v>
      </c>
      <c r="H2486">
        <v>23.52707496</v>
      </c>
      <c r="I2486">
        <v>11.706110020000001</v>
      </c>
      <c r="J2486">
        <v>11.488183899999999</v>
      </c>
      <c r="K2486">
        <v>16.578417210000001</v>
      </c>
      <c r="L2486">
        <v>25.89388902</v>
      </c>
      <c r="M2486">
        <v>26.356533580000001</v>
      </c>
      <c r="N2486">
        <v>5.4944343770000001</v>
      </c>
      <c r="O2486">
        <v>40.70621774</v>
      </c>
      <c r="P2486">
        <v>6.7188535519999997</v>
      </c>
      <c r="Q2486">
        <v>18.006440359999999</v>
      </c>
    </row>
    <row r="2487" spans="1:17">
      <c r="A2487" t="s">
        <v>12544</v>
      </c>
      <c r="B2487" s="14" t="s">
        <v>696</v>
      </c>
      <c r="C2487">
        <v>3.6872708209999998</v>
      </c>
      <c r="D2487">
        <v>12.579550790000001</v>
      </c>
      <c r="E2487">
        <v>8.7478637090000007</v>
      </c>
      <c r="F2487">
        <v>10.791053570000001</v>
      </c>
      <c r="G2487">
        <v>8.5320835939999995</v>
      </c>
      <c r="H2487">
        <v>33.845160530000001</v>
      </c>
      <c r="I2487">
        <v>12.36760426</v>
      </c>
      <c r="J2487">
        <v>5.3287786099999996</v>
      </c>
      <c r="K2487">
        <v>27.600035779999999</v>
      </c>
      <c r="L2487">
        <v>28.423929810000001</v>
      </c>
      <c r="M2487">
        <v>2.1233663389999999</v>
      </c>
      <c r="N2487">
        <v>1.8636018430000001</v>
      </c>
      <c r="O2487">
        <v>6.12535835</v>
      </c>
      <c r="P2487">
        <v>0.94045273699999998</v>
      </c>
      <c r="Q2487">
        <v>0.76042463100000002</v>
      </c>
    </row>
    <row r="2488" spans="1:17">
      <c r="A2488" t="s">
        <v>12545</v>
      </c>
      <c r="B2488" s="14" t="s">
        <v>859</v>
      </c>
      <c r="C2488">
        <v>37.708327339999997</v>
      </c>
      <c r="D2488">
        <v>140.80441289999999</v>
      </c>
      <c r="E2488">
        <v>111.457831</v>
      </c>
      <c r="F2488">
        <v>96.843680399999997</v>
      </c>
      <c r="G2488">
        <v>112.97099009999999</v>
      </c>
      <c r="H2488">
        <v>137.84147379999999</v>
      </c>
      <c r="I2488">
        <v>54.328252499999998</v>
      </c>
      <c r="J2488">
        <v>42.61953286</v>
      </c>
      <c r="K2488">
        <v>108.8212632</v>
      </c>
      <c r="L2488">
        <v>136.64236919999999</v>
      </c>
      <c r="M2488">
        <v>43.604149229999997</v>
      </c>
      <c r="N2488">
        <v>21.337738559999998</v>
      </c>
      <c r="O2488">
        <v>51.320934200000004</v>
      </c>
      <c r="P2488">
        <v>17.381304700000001</v>
      </c>
      <c r="Q2488">
        <v>77.453445349999996</v>
      </c>
    </row>
    <row r="2489" spans="1:17">
      <c r="A2489" t="e">
        <v>#N/A</v>
      </c>
      <c r="B2489" s="14" t="s">
        <v>12546</v>
      </c>
      <c r="C2489">
        <v>92.034991360000006</v>
      </c>
      <c r="D2489">
        <v>3.1728223290000002</v>
      </c>
      <c r="E2489">
        <v>1.7886872629999999</v>
      </c>
      <c r="F2489">
        <v>1.1527570899999999</v>
      </c>
      <c r="G2489">
        <v>1.505399766</v>
      </c>
      <c r="H2489">
        <v>2.3915098970000002</v>
      </c>
      <c r="I2489">
        <v>35.234083149999996</v>
      </c>
      <c r="J2489">
        <v>1.073582045</v>
      </c>
      <c r="K2489">
        <v>20.791078599999999</v>
      </c>
      <c r="L2489">
        <v>26.67641656</v>
      </c>
      <c r="M2489">
        <v>60.721276240000002</v>
      </c>
      <c r="N2489">
        <v>1.3970571350000001</v>
      </c>
      <c r="O2489">
        <v>64.824861990000002</v>
      </c>
      <c r="P2489">
        <v>1.625589205</v>
      </c>
      <c r="Q2489">
        <v>21.231960740000002</v>
      </c>
    </row>
    <row r="2490" spans="1:17">
      <c r="A2490" t="e">
        <v>#N/A</v>
      </c>
      <c r="B2490" s="14" t="s">
        <v>12547</v>
      </c>
      <c r="C2490">
        <v>183.75757100000001</v>
      </c>
      <c r="D2490">
        <v>0.28368261099999997</v>
      </c>
      <c r="E2490">
        <v>0.27246796299999998</v>
      </c>
      <c r="F2490">
        <v>0.26145981600000001</v>
      </c>
      <c r="G2490">
        <v>0.33168808100000002</v>
      </c>
      <c r="H2490">
        <v>0.49179825199999999</v>
      </c>
      <c r="I2490">
        <v>2.8011560709999999</v>
      </c>
      <c r="J2490">
        <v>0.48700383899999999</v>
      </c>
      <c r="K2490">
        <v>85.394783000000004</v>
      </c>
      <c r="L2490">
        <v>490.73089440000001</v>
      </c>
      <c r="M2490">
        <v>0</v>
      </c>
      <c r="N2490">
        <v>0</v>
      </c>
      <c r="O2490">
        <v>222.65281909999999</v>
      </c>
      <c r="P2490">
        <v>0.57636501500000004</v>
      </c>
      <c r="Q2490">
        <v>53.697375479999998</v>
      </c>
    </row>
    <row r="2491" spans="1:17">
      <c r="A2491" t="s">
        <v>12548</v>
      </c>
      <c r="B2491" s="14" t="s">
        <v>1460</v>
      </c>
      <c r="C2491">
        <v>4.7468314019999998</v>
      </c>
      <c r="D2491">
        <v>3.3300099620000001</v>
      </c>
      <c r="E2491">
        <v>3.1141991999999998</v>
      </c>
      <c r="F2491">
        <v>1.0230491850000001</v>
      </c>
      <c r="G2491">
        <v>3.5519853929999998</v>
      </c>
      <c r="H2491">
        <v>2.7345678680000001</v>
      </c>
      <c r="I2491">
        <v>17.882859400000001</v>
      </c>
      <c r="J2491">
        <v>3.0087880839999999</v>
      </c>
      <c r="K2491">
        <v>7.8957956759999997</v>
      </c>
      <c r="L2491">
        <v>14.49672194</v>
      </c>
      <c r="M2491">
        <v>2.2779408999999999</v>
      </c>
      <c r="N2491">
        <v>1.1703022510000001</v>
      </c>
      <c r="O2491">
        <v>5.695096908</v>
      </c>
      <c r="P2491">
        <v>1.483698255</v>
      </c>
      <c r="Q2491">
        <v>2.991197782</v>
      </c>
    </row>
    <row r="2492" spans="1:17">
      <c r="A2492" t="s">
        <v>12549</v>
      </c>
      <c r="B2492" s="14" t="s">
        <v>3429</v>
      </c>
      <c r="C2492">
        <v>6.944177689</v>
      </c>
      <c r="D2492">
        <v>11.643333289999999</v>
      </c>
      <c r="E2492">
        <v>13.00825657</v>
      </c>
      <c r="F2492">
        <v>12.23249189</v>
      </c>
      <c r="G2492">
        <v>13.77823323</v>
      </c>
      <c r="H2492">
        <v>10.301738370000001</v>
      </c>
      <c r="I2492">
        <v>8.3397426039999996</v>
      </c>
      <c r="J2492">
        <v>16.72600474</v>
      </c>
      <c r="K2492">
        <v>9.2035967400000001</v>
      </c>
      <c r="L2492">
        <v>7.0547845660000004</v>
      </c>
      <c r="M2492">
        <v>4.1818578730000002</v>
      </c>
      <c r="N2492">
        <v>7.5363529209999998</v>
      </c>
      <c r="O2492">
        <v>6.7857580139999998</v>
      </c>
      <c r="P2492">
        <v>13.83000491</v>
      </c>
      <c r="Q2492">
        <v>10.38971207</v>
      </c>
    </row>
    <row r="2493" spans="1:17">
      <c r="A2493" t="s">
        <v>12550</v>
      </c>
      <c r="B2493" s="14" t="s">
        <v>5516</v>
      </c>
      <c r="C2493">
        <v>2.7716398120000001</v>
      </c>
      <c r="D2493">
        <v>2.1490385729999999</v>
      </c>
      <c r="E2493">
        <v>0.73717213100000001</v>
      </c>
      <c r="F2493">
        <v>0.62879038499999995</v>
      </c>
      <c r="G2493">
        <v>0.87745225100000002</v>
      </c>
      <c r="H2493">
        <v>0.70964177299999998</v>
      </c>
      <c r="I2493">
        <v>2.6946244080000001</v>
      </c>
      <c r="J2493">
        <v>0.40992213500000002</v>
      </c>
      <c r="K2493">
        <v>5.4485325869999999</v>
      </c>
      <c r="L2493">
        <v>5.253845536</v>
      </c>
      <c r="M2493">
        <v>23.94131174</v>
      </c>
      <c r="N2493">
        <v>0.85416355499999996</v>
      </c>
      <c r="O2493">
        <v>8.6970039509999992</v>
      </c>
      <c r="P2493">
        <v>2.6336141909999999</v>
      </c>
      <c r="Q2493">
        <v>1.905314511</v>
      </c>
    </row>
    <row r="2494" spans="1:17">
      <c r="A2494" t="e">
        <v>#N/A</v>
      </c>
      <c r="B2494" s="14" t="s">
        <v>12551</v>
      </c>
      <c r="C2494">
        <v>8.3260954030000001</v>
      </c>
      <c r="D2494">
        <v>89.27423143</v>
      </c>
      <c r="E2494">
        <v>88.756713520000005</v>
      </c>
      <c r="F2494">
        <v>106.7610011</v>
      </c>
      <c r="G2494">
        <v>65.561894150000001</v>
      </c>
      <c r="H2494">
        <v>55.63963493</v>
      </c>
      <c r="I2494">
        <v>211.27267860000001</v>
      </c>
      <c r="J2494">
        <v>427.68952039999999</v>
      </c>
      <c r="K2494">
        <v>159.39492799999999</v>
      </c>
      <c r="L2494">
        <v>47.348164410000003</v>
      </c>
      <c r="M2494">
        <v>19.178792739999999</v>
      </c>
      <c r="N2494">
        <v>193.3688521</v>
      </c>
      <c r="O2494">
        <v>18.441939120000001</v>
      </c>
      <c r="P2494">
        <v>378.2511614</v>
      </c>
      <c r="Q2494">
        <v>124.7750523</v>
      </c>
    </row>
    <row r="2495" spans="1:17">
      <c r="A2495" t="s">
        <v>12552</v>
      </c>
      <c r="B2495" s="14" t="s">
        <v>7674</v>
      </c>
      <c r="C2495">
        <v>7.3973166319999999</v>
      </c>
      <c r="D2495">
        <v>8.8153626749999994</v>
      </c>
      <c r="E2495">
        <v>8.6025574420000002</v>
      </c>
      <c r="F2495">
        <v>6.5970558910000001</v>
      </c>
      <c r="G2495">
        <v>8.4130766290000008</v>
      </c>
      <c r="H2495">
        <v>26.450483519999999</v>
      </c>
      <c r="I2495">
        <v>0.74397597900000001</v>
      </c>
      <c r="J2495">
        <v>3.136647639</v>
      </c>
      <c r="K2495">
        <v>4.0500922849999998</v>
      </c>
      <c r="L2495">
        <v>7.7363605680000003</v>
      </c>
      <c r="M2495">
        <v>0.48963769800000001</v>
      </c>
      <c r="N2495">
        <v>1.06910255</v>
      </c>
      <c r="O2495">
        <v>7.3448810030000002</v>
      </c>
      <c r="P2495">
        <v>0.91848161800000006</v>
      </c>
      <c r="Q2495">
        <v>3.5070026209999998</v>
      </c>
    </row>
    <row r="2496" spans="1:17">
      <c r="A2496" t="s">
        <v>12553</v>
      </c>
      <c r="B2496" s="14" t="s">
        <v>12554</v>
      </c>
      <c r="C2496">
        <v>6.2571868479999999</v>
      </c>
      <c r="D2496">
        <v>6.4688231800000002</v>
      </c>
      <c r="E2496">
        <v>1.8861181890000001</v>
      </c>
      <c r="F2496">
        <v>2.6971296690000002</v>
      </c>
      <c r="G2496">
        <v>1.080499053</v>
      </c>
      <c r="H2496">
        <v>13.617595550000001</v>
      </c>
      <c r="I2496">
        <v>1.520829685</v>
      </c>
      <c r="J2496">
        <v>1.8508605490000001</v>
      </c>
      <c r="K2496">
        <v>3.311666368</v>
      </c>
      <c r="L2496">
        <v>5.9304771589999996</v>
      </c>
      <c r="M2496">
        <v>0</v>
      </c>
      <c r="N2496">
        <v>0.51422371600000005</v>
      </c>
      <c r="O2496">
        <v>1.1549497230000001</v>
      </c>
      <c r="P2496">
        <v>0.31292544999999999</v>
      </c>
      <c r="Q2496">
        <v>1.4337972839999999</v>
      </c>
    </row>
    <row r="2497" spans="1:17">
      <c r="A2497" t="s">
        <v>12555</v>
      </c>
      <c r="B2497" s="14" t="s">
        <v>12556</v>
      </c>
      <c r="C2497">
        <v>2.8879323920000002</v>
      </c>
      <c r="D2497">
        <v>0.53314476799999999</v>
      </c>
      <c r="E2497">
        <v>0.35844780100000001</v>
      </c>
      <c r="F2497">
        <v>0.19655196</v>
      </c>
      <c r="G2497">
        <v>0.29090359100000002</v>
      </c>
      <c r="H2497">
        <v>1.617474584</v>
      </c>
      <c r="I2497">
        <v>0.35096069699999999</v>
      </c>
      <c r="J2497">
        <v>0.82373463999999996</v>
      </c>
      <c r="K2497">
        <v>1.1463460510000001</v>
      </c>
      <c r="L2497">
        <v>0.98841285999999995</v>
      </c>
      <c r="M2497">
        <v>1.3858801279999999</v>
      </c>
      <c r="N2497">
        <v>0.326334281</v>
      </c>
      <c r="O2497">
        <v>2.5320051609999998</v>
      </c>
      <c r="P2497">
        <v>0.57770852299999997</v>
      </c>
      <c r="Q2497">
        <v>1.985257778</v>
      </c>
    </row>
    <row r="2498" spans="1:17">
      <c r="A2498" t="s">
        <v>12557</v>
      </c>
      <c r="B2498" s="14" t="s">
        <v>7663</v>
      </c>
      <c r="C2498">
        <v>7.6790414480000004</v>
      </c>
      <c r="D2498">
        <v>0.70047962200000002</v>
      </c>
      <c r="E2498">
        <v>0.75688649600000002</v>
      </c>
      <c r="F2498">
        <v>0.37660365899999998</v>
      </c>
      <c r="G2498">
        <v>0.62401257899999996</v>
      </c>
      <c r="H2498">
        <v>0.73729393399999998</v>
      </c>
      <c r="I2498">
        <v>1.646837723</v>
      </c>
      <c r="J2498">
        <v>2.3978979680000001</v>
      </c>
      <c r="K2498">
        <v>1.92110026</v>
      </c>
      <c r="L2498">
        <v>3.853107391</v>
      </c>
      <c r="M2498">
        <v>2.0593034220000002</v>
      </c>
      <c r="N2498">
        <v>1.733132189</v>
      </c>
      <c r="O2498">
        <v>7.3787928129999996</v>
      </c>
      <c r="P2498">
        <v>0.83018942200000001</v>
      </c>
      <c r="Q2498">
        <v>2.3288914040000002</v>
      </c>
    </row>
    <row r="2499" spans="1:17">
      <c r="A2499" t="s">
        <v>12558</v>
      </c>
      <c r="B2499" s="14" t="s">
        <v>2876</v>
      </c>
      <c r="C2499">
        <v>17.58244479</v>
      </c>
      <c r="D2499">
        <v>0.53115003199999999</v>
      </c>
      <c r="E2499">
        <v>0.52715748799999995</v>
      </c>
      <c r="F2499">
        <v>0.29735108700000001</v>
      </c>
      <c r="G2499">
        <v>0.56122941400000004</v>
      </c>
      <c r="H2499">
        <v>1.289138304</v>
      </c>
      <c r="I2499">
        <v>5.0504652419999996</v>
      </c>
      <c r="J2499">
        <v>0.63490824300000004</v>
      </c>
      <c r="K2499">
        <v>4.8824449589999999</v>
      </c>
      <c r="L2499">
        <v>5.1844811279999998</v>
      </c>
      <c r="M2499">
        <v>12.886485950000001</v>
      </c>
      <c r="N2499">
        <v>0.78158554999999996</v>
      </c>
      <c r="O2499">
        <v>31.863559370000001</v>
      </c>
      <c r="P2499">
        <v>0.543572218</v>
      </c>
      <c r="Q2499">
        <v>17.177820069999999</v>
      </c>
    </row>
    <row r="2500" spans="1:17">
      <c r="A2500" t="s">
        <v>12559</v>
      </c>
      <c r="B2500" s="14" t="s">
        <v>7641</v>
      </c>
      <c r="C2500">
        <v>2.9666603330000001</v>
      </c>
      <c r="D2500">
        <v>2.123308695</v>
      </c>
      <c r="E2500">
        <v>1.764216257</v>
      </c>
      <c r="F2500">
        <v>1.5428007379999999</v>
      </c>
      <c r="G2500">
        <v>1.8783846129999999</v>
      </c>
      <c r="H2500">
        <v>7.0114541770000001</v>
      </c>
      <c r="I2500">
        <v>2.4404988419999998</v>
      </c>
      <c r="J2500">
        <v>2.2179351469999999</v>
      </c>
      <c r="K2500">
        <v>3.726899119</v>
      </c>
      <c r="L2500">
        <v>4.0373998120000003</v>
      </c>
      <c r="M2500">
        <v>4.0884612499999999</v>
      </c>
      <c r="N2500">
        <v>1.1252491710000001</v>
      </c>
      <c r="O2500">
        <v>8.6771208850000008</v>
      </c>
      <c r="P2500">
        <v>0.66193329700000003</v>
      </c>
      <c r="Q2500">
        <v>2.2485448649999999</v>
      </c>
    </row>
    <row r="2501" spans="1:17">
      <c r="A2501" t="s">
        <v>12560</v>
      </c>
      <c r="B2501" s="14" t="s">
        <v>12561</v>
      </c>
      <c r="C2501">
        <v>13.041294690000001</v>
      </c>
      <c r="D2501">
        <v>1.926055624</v>
      </c>
      <c r="E2501">
        <v>2.5436318359999999</v>
      </c>
      <c r="F2501">
        <v>0.59172484700000005</v>
      </c>
      <c r="G2501">
        <v>3.7533124999999998</v>
      </c>
      <c r="H2501">
        <v>0</v>
      </c>
      <c r="I2501">
        <v>19.018375429999999</v>
      </c>
      <c r="J2501">
        <v>2.4798748100000001</v>
      </c>
      <c r="K2501">
        <v>12.81838982</v>
      </c>
      <c r="L2501">
        <v>9.6136156039999996</v>
      </c>
      <c r="M2501">
        <v>41.72228595</v>
      </c>
      <c r="N2501">
        <v>5.626690032</v>
      </c>
      <c r="O2501">
        <v>36.10737554</v>
      </c>
      <c r="P2501">
        <v>3.5871138440000001</v>
      </c>
      <c r="Q2501">
        <v>5.9766707830000003</v>
      </c>
    </row>
    <row r="2502" spans="1:17">
      <c r="A2502" t="s">
        <v>12560</v>
      </c>
      <c r="B2502" s="14" t="s">
        <v>12562</v>
      </c>
      <c r="C2502">
        <v>111.82509760000001</v>
      </c>
      <c r="D2502">
        <v>13.719226539999999</v>
      </c>
      <c r="E2502">
        <v>20.179439599999998</v>
      </c>
      <c r="F2502">
        <v>25.240842229999998</v>
      </c>
      <c r="G2502">
        <v>26.94859078</v>
      </c>
      <c r="H2502">
        <v>50.150146970000002</v>
      </c>
      <c r="I2502">
        <v>22.190820800000001</v>
      </c>
      <c r="J2502">
        <v>7.5366660899999998</v>
      </c>
      <c r="K2502">
        <v>55.384974810000003</v>
      </c>
      <c r="L2502">
        <v>102.8559192</v>
      </c>
      <c r="M2502">
        <v>29.888458490000001</v>
      </c>
      <c r="N2502">
        <v>10.774903630000001</v>
      </c>
      <c r="O2502">
        <v>58.394733010000003</v>
      </c>
      <c r="P2502">
        <v>3.504121493</v>
      </c>
      <c r="Q2502">
        <v>18.48824467</v>
      </c>
    </row>
    <row r="2503" spans="1:17">
      <c r="A2503" t="s">
        <v>12563</v>
      </c>
      <c r="B2503" s="14" t="s">
        <v>7590</v>
      </c>
      <c r="C2503">
        <v>9.3554055789999992</v>
      </c>
      <c r="D2503">
        <v>49.839546140000003</v>
      </c>
      <c r="E2503">
        <v>45.499504450000003</v>
      </c>
      <c r="F2503">
        <v>23.528562950000001</v>
      </c>
      <c r="G2503">
        <v>55.927190469999999</v>
      </c>
      <c r="H2503">
        <v>74.939549220000004</v>
      </c>
      <c r="I2503">
        <v>86.406750639999998</v>
      </c>
      <c r="J2503">
        <v>21.91254597</v>
      </c>
      <c r="K2503">
        <v>35.165211810000002</v>
      </c>
      <c r="L2503">
        <v>38.564095270000003</v>
      </c>
      <c r="M2503">
        <v>7.6963440099999998</v>
      </c>
      <c r="N2503">
        <v>6.0957976460000003</v>
      </c>
      <c r="O2503">
        <v>12.82779109</v>
      </c>
      <c r="P2503">
        <v>4.8123680870000003</v>
      </c>
      <c r="Q2503">
        <v>17.456133919999999</v>
      </c>
    </row>
    <row r="2504" spans="1:17">
      <c r="A2504" t="s">
        <v>12564</v>
      </c>
      <c r="B2504" s="14" t="s">
        <v>12565</v>
      </c>
      <c r="C2504">
        <v>0.84712683499999997</v>
      </c>
      <c r="D2504">
        <v>1.0321682700000001</v>
      </c>
      <c r="E2504">
        <v>0.90124018400000006</v>
      </c>
      <c r="F2504">
        <v>0.51889717300000004</v>
      </c>
      <c r="G2504">
        <v>0.65827326900000005</v>
      </c>
      <c r="H2504">
        <v>0</v>
      </c>
      <c r="I2504">
        <v>0</v>
      </c>
      <c r="J2504">
        <v>0.96651531099999999</v>
      </c>
      <c r="K2504">
        <v>1.921494332</v>
      </c>
      <c r="L2504">
        <v>2.6763178970000001</v>
      </c>
      <c r="M2504">
        <v>1.6260993500000001</v>
      </c>
      <c r="N2504">
        <v>1.0442697009999999</v>
      </c>
      <c r="O2504">
        <v>0.469087272</v>
      </c>
      <c r="P2504">
        <v>1.143862876</v>
      </c>
      <c r="Q2504">
        <v>0.87351342200000004</v>
      </c>
    </row>
    <row r="2505" spans="1:17">
      <c r="A2505" t="s">
        <v>12564</v>
      </c>
      <c r="B2505" s="14" t="s">
        <v>12566</v>
      </c>
      <c r="C2505">
        <v>3.6135254049999999</v>
      </c>
      <c r="D2505">
        <v>1.71539329</v>
      </c>
      <c r="E2505">
        <v>1.043467151</v>
      </c>
      <c r="F2505">
        <v>1.545881163</v>
      </c>
      <c r="G2505">
        <v>1.8719646089999999</v>
      </c>
      <c r="H2505">
        <v>1.9825617040000001</v>
      </c>
      <c r="I2505">
        <v>3.7640534699999999</v>
      </c>
      <c r="J2505">
        <v>0.65441140799999997</v>
      </c>
      <c r="K2505">
        <v>1.873456974</v>
      </c>
      <c r="L2505">
        <v>5.5449961429999997</v>
      </c>
      <c r="M2505">
        <v>0</v>
      </c>
      <c r="N2505">
        <v>1.2090685130000001</v>
      </c>
      <c r="O2505">
        <v>1.1434002249999999</v>
      </c>
      <c r="P2505">
        <v>0.46469429299999998</v>
      </c>
      <c r="Q2505">
        <v>3.1937834500000002</v>
      </c>
    </row>
    <row r="2506" spans="1:17">
      <c r="A2506" t="s">
        <v>12567</v>
      </c>
      <c r="B2506" s="14" t="s">
        <v>12568</v>
      </c>
      <c r="C2506">
        <v>2.1199914369999999</v>
      </c>
      <c r="D2506">
        <v>0.56357890399999999</v>
      </c>
      <c r="E2506">
        <v>0.360866193</v>
      </c>
      <c r="F2506">
        <v>0.46171548600000001</v>
      </c>
      <c r="G2506">
        <v>0.58573254600000002</v>
      </c>
      <c r="H2506">
        <v>2.116903668</v>
      </c>
      <c r="I2506">
        <v>3.0916250270000001</v>
      </c>
      <c r="J2506">
        <v>0.43000338900000001</v>
      </c>
      <c r="K2506">
        <v>1.154080271</v>
      </c>
      <c r="L2506">
        <v>1.071626263</v>
      </c>
      <c r="M2506">
        <v>0</v>
      </c>
      <c r="N2506">
        <v>0.47040383099999999</v>
      </c>
      <c r="O2506">
        <v>1.878275524</v>
      </c>
      <c r="P2506">
        <v>0.50890545499999995</v>
      </c>
      <c r="Q2506">
        <v>1.165880338</v>
      </c>
    </row>
    <row r="2507" spans="1:17">
      <c r="A2507" t="s">
        <v>12564</v>
      </c>
      <c r="B2507" s="14" t="s">
        <v>12569</v>
      </c>
      <c r="C2507">
        <v>61.946149800000001</v>
      </c>
      <c r="D2507">
        <v>1.1933170710000001</v>
      </c>
      <c r="E2507">
        <v>0.81185087300000003</v>
      </c>
      <c r="F2507">
        <v>1.0998364</v>
      </c>
      <c r="G2507">
        <v>0.69762656300000003</v>
      </c>
      <c r="H2507">
        <v>1.5515700299999999</v>
      </c>
      <c r="I2507">
        <v>24.220865809999999</v>
      </c>
      <c r="J2507">
        <v>1.422633496</v>
      </c>
      <c r="K2507">
        <v>13.44001742</v>
      </c>
      <c r="L2507">
        <v>25.243204949999999</v>
      </c>
      <c r="M2507">
        <v>45.66776299</v>
      </c>
      <c r="N2507">
        <v>1.438708528</v>
      </c>
      <c r="O2507">
        <v>41.261834219999997</v>
      </c>
      <c r="P2507">
        <v>0.67346998999999996</v>
      </c>
      <c r="Q2507">
        <v>12.03454633</v>
      </c>
    </row>
    <row r="2508" spans="1:17">
      <c r="A2508" t="s">
        <v>12570</v>
      </c>
      <c r="B2508" s="14" t="s">
        <v>7585</v>
      </c>
      <c r="C2508">
        <v>0.44937359300000002</v>
      </c>
      <c r="D2508">
        <v>1.6923720520000001</v>
      </c>
      <c r="E2508">
        <v>2.246971243</v>
      </c>
      <c r="F2508">
        <v>2.1408978410000001</v>
      </c>
      <c r="G2508">
        <v>1.629566581</v>
      </c>
      <c r="H2508">
        <v>4.8323593230000004</v>
      </c>
      <c r="I2508">
        <v>2.621321241</v>
      </c>
      <c r="J2508">
        <v>5.5827915570000002</v>
      </c>
      <c r="K2508">
        <v>1.4270074880000001</v>
      </c>
      <c r="L2508">
        <v>1.9875810279999999</v>
      </c>
      <c r="M2508">
        <v>0.86259350700000004</v>
      </c>
      <c r="N2508">
        <v>0.83092733299999999</v>
      </c>
      <c r="O2508">
        <v>1.99068592</v>
      </c>
      <c r="P2508">
        <v>2.1574490229999999</v>
      </c>
      <c r="Q2508">
        <v>1.853483322</v>
      </c>
    </row>
    <row r="2509" spans="1:17">
      <c r="A2509" t="s">
        <v>12571</v>
      </c>
      <c r="B2509" s="14" t="s">
        <v>12572</v>
      </c>
      <c r="C2509">
        <v>0</v>
      </c>
      <c r="D2509">
        <v>0</v>
      </c>
      <c r="E2509">
        <v>0.90588575199999999</v>
      </c>
      <c r="F2509">
        <v>0</v>
      </c>
      <c r="G2509">
        <v>0.73518492300000005</v>
      </c>
      <c r="H2509">
        <v>0</v>
      </c>
      <c r="I2509">
        <v>0</v>
      </c>
      <c r="J2509">
        <v>3.238324494</v>
      </c>
      <c r="K2509">
        <v>0</v>
      </c>
      <c r="L2509">
        <v>2.6901133499999998</v>
      </c>
      <c r="M2509">
        <v>0</v>
      </c>
      <c r="N2509">
        <v>0</v>
      </c>
      <c r="O2509">
        <v>0</v>
      </c>
      <c r="P2509">
        <v>3.1937752129999999</v>
      </c>
      <c r="Q2509">
        <v>0</v>
      </c>
    </row>
    <row r="2510" spans="1:17">
      <c r="A2510" t="s">
        <v>12573</v>
      </c>
      <c r="B2510" s="14" t="s">
        <v>12574</v>
      </c>
      <c r="C2510">
        <v>0.85976613199999996</v>
      </c>
      <c r="D2510">
        <v>2.857004785</v>
      </c>
      <c r="E2510">
        <v>4.3904969420000004</v>
      </c>
      <c r="F2510">
        <v>2.6527012569999999</v>
      </c>
      <c r="G2510">
        <v>3.2662414119999998</v>
      </c>
      <c r="H2510">
        <v>0.66039529399999997</v>
      </c>
      <c r="I2510">
        <v>6.6870068590000002</v>
      </c>
      <c r="J2510">
        <v>5.7766225630000001</v>
      </c>
      <c r="K2510">
        <v>5.72047931</v>
      </c>
      <c r="L2510">
        <v>1.6297494480000001</v>
      </c>
      <c r="M2510">
        <v>1.650361068</v>
      </c>
      <c r="N2510">
        <v>3.5328346920000002</v>
      </c>
      <c r="O2510">
        <v>0.31739076300000002</v>
      </c>
      <c r="P2510">
        <v>3.7407729380000001</v>
      </c>
      <c r="Q2510">
        <v>2.5611340789999999</v>
      </c>
    </row>
    <row r="2511" spans="1:17">
      <c r="A2511" t="s">
        <v>12575</v>
      </c>
      <c r="B2511" s="14" t="s">
        <v>5250</v>
      </c>
      <c r="C2511">
        <v>4.3723375310000003</v>
      </c>
      <c r="D2511">
        <v>2.4996623530000002</v>
      </c>
      <c r="E2511">
        <v>1.125395978</v>
      </c>
      <c r="F2511">
        <v>0.63355785399999998</v>
      </c>
      <c r="G2511">
        <v>0.92550943500000005</v>
      </c>
      <c r="H2511">
        <v>1.1375354040000001</v>
      </c>
      <c r="I2511">
        <v>2.8796037480000001</v>
      </c>
      <c r="J2511">
        <v>0.96552502900000003</v>
      </c>
      <c r="K2511">
        <v>2.2394465189999999</v>
      </c>
      <c r="L2511">
        <v>1.871503038</v>
      </c>
      <c r="M2511">
        <v>1.0829555099999999</v>
      </c>
      <c r="N2511">
        <v>0.71285316399999998</v>
      </c>
      <c r="O2511">
        <v>2.9678421149999998</v>
      </c>
      <c r="P2511">
        <v>0.90992052000000001</v>
      </c>
      <c r="Q2511">
        <v>1.163491238</v>
      </c>
    </row>
    <row r="2512" spans="1:17">
      <c r="A2512" t="s">
        <v>12576</v>
      </c>
      <c r="B2512" s="14" t="s">
        <v>3924</v>
      </c>
      <c r="C2512">
        <v>14.169773920000001</v>
      </c>
      <c r="D2512">
        <v>21.18878574</v>
      </c>
      <c r="E2512">
        <v>25.012466719999999</v>
      </c>
      <c r="F2512">
        <v>21.064335969999998</v>
      </c>
      <c r="G2512">
        <v>23.66366098</v>
      </c>
      <c r="H2512">
        <v>71.175307779999997</v>
      </c>
      <c r="I2512">
        <v>38.33726695</v>
      </c>
      <c r="J2512">
        <v>46.278556649999999</v>
      </c>
      <c r="K2512">
        <v>35.185467320000001</v>
      </c>
      <c r="L2512">
        <v>22.383200469999998</v>
      </c>
      <c r="M2512">
        <v>5.7262189299999999</v>
      </c>
      <c r="N2512">
        <v>11.399747789999999</v>
      </c>
      <c r="O2512">
        <v>20.028861729999999</v>
      </c>
      <c r="P2512">
        <v>15.49680292</v>
      </c>
      <c r="Q2512">
        <v>21.275868679999999</v>
      </c>
    </row>
    <row r="2513" spans="1:17">
      <c r="A2513" t="s">
        <v>12577</v>
      </c>
      <c r="B2513" s="14" t="s">
        <v>7474</v>
      </c>
      <c r="C2513">
        <v>13.717678859999999</v>
      </c>
      <c r="D2513">
        <v>2.319179739</v>
      </c>
      <c r="E2513">
        <v>2.3427124109999999</v>
      </c>
      <c r="F2513">
        <v>2.9974173849999999</v>
      </c>
      <c r="G2513">
        <v>3.5531795779999999</v>
      </c>
      <c r="H2513">
        <v>4.5751423950000003</v>
      </c>
      <c r="I2513">
        <v>12.63458507</v>
      </c>
      <c r="J2513">
        <v>1.6474692790000001</v>
      </c>
      <c r="K2513">
        <v>2.2926921010000001</v>
      </c>
      <c r="L2513">
        <v>3.4214291299999999</v>
      </c>
      <c r="M2513">
        <v>2.0788201919999998</v>
      </c>
      <c r="N2513">
        <v>0.80100232699999996</v>
      </c>
      <c r="O2513">
        <v>5.5970640400000002</v>
      </c>
      <c r="P2513">
        <v>0.97488313299999996</v>
      </c>
      <c r="Q2513">
        <v>2.7297294440000002</v>
      </c>
    </row>
    <row r="2514" spans="1:17">
      <c r="A2514" t="s">
        <v>12577</v>
      </c>
      <c r="B2514" s="14" t="s">
        <v>12578</v>
      </c>
      <c r="C2514">
        <v>122.74022530000001</v>
      </c>
      <c r="D2514">
        <v>1.374277886</v>
      </c>
      <c r="E2514">
        <v>2.875604075</v>
      </c>
      <c r="F2514">
        <v>0.84441421299999997</v>
      </c>
      <c r="G2514">
        <v>1.606836575</v>
      </c>
      <c r="H2514">
        <v>1.7017697030000001</v>
      </c>
      <c r="I2514">
        <v>2.5847577479999999</v>
      </c>
      <c r="J2514">
        <v>1.516661633</v>
      </c>
      <c r="K2514">
        <v>3.6182645419999999</v>
      </c>
      <c r="L2514">
        <v>14.838919239999999</v>
      </c>
      <c r="M2514">
        <v>3.4022464939999999</v>
      </c>
      <c r="N2514">
        <v>1.092449526</v>
      </c>
      <c r="O2514">
        <v>6.379486236</v>
      </c>
      <c r="P2514">
        <v>0.93071818399999995</v>
      </c>
      <c r="Q2514">
        <v>3.3506550260000001</v>
      </c>
    </row>
    <row r="2515" spans="1:17">
      <c r="A2515" t="s">
        <v>12579</v>
      </c>
      <c r="B2515" s="14" t="s">
        <v>2271</v>
      </c>
      <c r="C2515">
        <v>20.110054430000002</v>
      </c>
      <c r="D2515">
        <v>4.6141593419999998</v>
      </c>
      <c r="E2515">
        <v>1.7574183590000001</v>
      </c>
      <c r="F2515">
        <v>1.6619750049999999</v>
      </c>
      <c r="G2515">
        <v>1.9843599999999999</v>
      </c>
      <c r="H2515">
        <v>3.310016063</v>
      </c>
      <c r="I2515">
        <v>6.2843327499999999</v>
      </c>
      <c r="J2515">
        <v>3.64194175</v>
      </c>
      <c r="K2515">
        <v>7.1680092919999998</v>
      </c>
      <c r="L2515">
        <v>22.23671088</v>
      </c>
      <c r="M2515">
        <v>2.7572988980000002</v>
      </c>
      <c r="N2515">
        <v>4.072651832</v>
      </c>
      <c r="O2515">
        <v>24.657674419999999</v>
      </c>
      <c r="P2515">
        <v>2.693879962</v>
      </c>
      <c r="Q2515">
        <v>3.9497998220000001</v>
      </c>
    </row>
    <row r="2516" spans="1:17">
      <c r="A2516" t="s">
        <v>12580</v>
      </c>
      <c r="B2516" s="14" t="s">
        <v>12581</v>
      </c>
      <c r="C2516">
        <v>2.0478066049999999</v>
      </c>
      <c r="D2516">
        <v>1.3609731890000001</v>
      </c>
      <c r="E2516">
        <v>2.251238394</v>
      </c>
      <c r="F2516">
        <v>1.7653939649999999</v>
      </c>
      <c r="G2516">
        <v>3.7719239670000002</v>
      </c>
      <c r="H2516">
        <v>6.2917660700000004</v>
      </c>
      <c r="I2516">
        <v>1.9909043150000001</v>
      </c>
      <c r="J2516">
        <v>1.9902760180000001</v>
      </c>
      <c r="K2516">
        <v>7.1222331240000001</v>
      </c>
      <c r="L2516">
        <v>14.66445261</v>
      </c>
      <c r="M2516">
        <v>5.2411466649999996</v>
      </c>
      <c r="N2516">
        <v>2.3560795720000001</v>
      </c>
      <c r="O2516">
        <v>3.7798354559999998</v>
      </c>
      <c r="P2516">
        <v>2.04823931</v>
      </c>
      <c r="Q2516">
        <v>1.87697099</v>
      </c>
    </row>
    <row r="2517" spans="1:17">
      <c r="A2517" t="s">
        <v>12582</v>
      </c>
      <c r="B2517" s="14" t="s">
        <v>12583</v>
      </c>
      <c r="C2517">
        <v>187.71560550000001</v>
      </c>
      <c r="D2517">
        <v>8.5104783370000003</v>
      </c>
      <c r="E2517">
        <v>3.2510381910000001</v>
      </c>
      <c r="F2517">
        <v>2.2580620480000002</v>
      </c>
      <c r="G2517">
        <v>6.1814596990000004</v>
      </c>
      <c r="H2517">
        <v>21.124970380000001</v>
      </c>
      <c r="I2517">
        <v>33.104571739999997</v>
      </c>
      <c r="J2517">
        <v>4.8700383870000001</v>
      </c>
      <c r="K2517">
        <v>27.329499200000001</v>
      </c>
      <c r="L2517">
        <v>59.580607729999997</v>
      </c>
      <c r="M2517">
        <v>51.954389900000002</v>
      </c>
      <c r="N2517">
        <v>4.1975005669999996</v>
      </c>
      <c r="O2517">
        <v>104.4289424</v>
      </c>
      <c r="P2517">
        <v>2.7508330270000001</v>
      </c>
      <c r="Q2517">
        <v>30.009710590000001</v>
      </c>
    </row>
    <row r="2518" spans="1:17">
      <c r="A2518" t="s">
        <v>12584</v>
      </c>
      <c r="B2518" s="14" t="s">
        <v>7423</v>
      </c>
      <c r="C2518">
        <v>4.2806941119999999</v>
      </c>
      <c r="D2518">
        <v>2.046368427</v>
      </c>
      <c r="E2518">
        <v>2.2291313069999998</v>
      </c>
      <c r="F2518">
        <v>3.3427772999999998</v>
      </c>
      <c r="G2518">
        <v>3.6570737179999999</v>
      </c>
      <c r="H2518">
        <v>1.9901328620000001</v>
      </c>
      <c r="I2518">
        <v>1.3142358000000001</v>
      </c>
      <c r="J2518">
        <v>1.7993636099999999</v>
      </c>
      <c r="K2518">
        <v>6.6434644470000004</v>
      </c>
      <c r="L2518">
        <v>8.6837974320000004</v>
      </c>
      <c r="M2518">
        <v>0.864946463</v>
      </c>
      <c r="N2518">
        <v>0.99983269200000002</v>
      </c>
      <c r="O2518">
        <v>3.2436885819999999</v>
      </c>
      <c r="P2518">
        <v>1.723906817</v>
      </c>
      <c r="Q2518">
        <v>1.8585391959999999</v>
      </c>
    </row>
    <row r="2519" spans="1:17">
      <c r="A2519" t="s">
        <v>12585</v>
      </c>
      <c r="B2519" s="14" t="s">
        <v>12586</v>
      </c>
      <c r="C2519">
        <v>6.5705992719999999</v>
      </c>
      <c r="D2519">
        <v>2.5338356979999999</v>
      </c>
      <c r="E2519">
        <v>1.190943496</v>
      </c>
      <c r="F2519">
        <v>1.3581427690000001</v>
      </c>
      <c r="G2519">
        <v>2.1011472449999999</v>
      </c>
      <c r="H2519">
        <v>3.73847817</v>
      </c>
      <c r="I2519">
        <v>6.742912521</v>
      </c>
      <c r="J2519">
        <v>1.789315813</v>
      </c>
      <c r="K2519">
        <v>4.5263250399999997</v>
      </c>
      <c r="L2519">
        <v>4.7667476979999996</v>
      </c>
      <c r="M2519">
        <v>4.6713225280000001</v>
      </c>
      <c r="N2519">
        <v>2.5499072319999998</v>
      </c>
      <c r="O2519">
        <v>5.3902190939999999</v>
      </c>
      <c r="P2519">
        <v>2.2271735929999998</v>
      </c>
      <c r="Q2519">
        <v>4.6841320809999996</v>
      </c>
    </row>
    <row r="2520" spans="1:17">
      <c r="A2520" t="s">
        <v>12587</v>
      </c>
      <c r="B2520" s="14" t="s">
        <v>2734</v>
      </c>
      <c r="C2520">
        <v>1.186707851</v>
      </c>
      <c r="D2520">
        <v>4.6006716589999996</v>
      </c>
      <c r="E2520">
        <v>2.2725237410000001</v>
      </c>
      <c r="F2520">
        <v>1.615340818</v>
      </c>
      <c r="G2520">
        <v>4.7132113870000003</v>
      </c>
      <c r="H2520">
        <v>5.9248970480000001</v>
      </c>
      <c r="I2520">
        <v>0.86529964800000003</v>
      </c>
      <c r="J2520">
        <v>3.159227488</v>
      </c>
      <c r="K2520">
        <v>3.4992730839999999</v>
      </c>
      <c r="L2520">
        <v>3.7491522270000002</v>
      </c>
      <c r="M2520">
        <v>1.13897045</v>
      </c>
      <c r="N2520">
        <v>0.73143890700000003</v>
      </c>
      <c r="O2520">
        <v>3.285632831</v>
      </c>
      <c r="P2520">
        <v>1.424350325</v>
      </c>
      <c r="Q2520">
        <v>4.8946872790000002</v>
      </c>
    </row>
    <row r="2521" spans="1:17">
      <c r="A2521" t="s">
        <v>12588</v>
      </c>
      <c r="B2521" s="14" t="s">
        <v>2722</v>
      </c>
      <c r="C2521">
        <v>95.675990530000007</v>
      </c>
      <c r="D2521">
        <v>1.915971563</v>
      </c>
      <c r="E2521">
        <v>1.5526929220000001</v>
      </c>
      <c r="F2521">
        <v>1.397988676</v>
      </c>
      <c r="G2521">
        <v>2.8002462370000001</v>
      </c>
      <c r="H2521">
        <v>2.2835789270000002</v>
      </c>
      <c r="I2521">
        <v>27.589920719999999</v>
      </c>
      <c r="J2521">
        <v>3.7003367589999998</v>
      </c>
      <c r="K2521">
        <v>32.368628350000002</v>
      </c>
      <c r="L2521">
        <v>48.499504299999998</v>
      </c>
      <c r="M2521">
        <v>94.421246609999997</v>
      </c>
      <c r="N2521">
        <v>4.864260206</v>
      </c>
      <c r="O2521">
        <v>97.578134410000004</v>
      </c>
      <c r="P2521">
        <v>1.703068091</v>
      </c>
      <c r="Q2521">
        <v>30.84165518</v>
      </c>
    </row>
    <row r="2522" spans="1:17">
      <c r="A2522" t="s">
        <v>12589</v>
      </c>
      <c r="B2522" s="14" t="s">
        <v>9256</v>
      </c>
      <c r="C2522">
        <v>15.83611118</v>
      </c>
      <c r="D2522">
        <v>2.8862024709999998</v>
      </c>
      <c r="E2522">
        <v>4.1820534800000004</v>
      </c>
      <c r="F2522">
        <v>3.7761282390000002</v>
      </c>
      <c r="G2522">
        <v>2.0945872310000002</v>
      </c>
      <c r="H2522">
        <v>4.0977614779999998</v>
      </c>
      <c r="I2522">
        <v>4.9136406460000002</v>
      </c>
      <c r="J2522">
        <v>4.9975176350000003</v>
      </c>
      <c r="K2522">
        <v>4.2289075020000002</v>
      </c>
      <c r="L2522">
        <v>4.0450466990000002</v>
      </c>
      <c r="M2522">
        <v>5.1741534930000004</v>
      </c>
      <c r="N2522">
        <v>3.2535802989999998</v>
      </c>
      <c r="O2522">
        <v>10.07510669</v>
      </c>
      <c r="P2522">
        <v>1.81985255</v>
      </c>
      <c r="Q2522">
        <v>6.7170497720000002</v>
      </c>
    </row>
    <row r="2523" spans="1:17">
      <c r="A2523" t="s">
        <v>12590</v>
      </c>
      <c r="B2523" s="14" t="s">
        <v>9133</v>
      </c>
      <c r="C2523">
        <v>5.832513123</v>
      </c>
      <c r="D2523">
        <v>0.82550638200000004</v>
      </c>
      <c r="E2523">
        <v>0.44814512899999998</v>
      </c>
      <c r="F2523">
        <v>0.57338578699999998</v>
      </c>
      <c r="G2523">
        <v>0.39167560800000001</v>
      </c>
      <c r="H2523">
        <v>0.43555690600000002</v>
      </c>
      <c r="I2523">
        <v>4.7253711669999996</v>
      </c>
      <c r="J2523">
        <v>0.883160159</v>
      </c>
      <c r="K2523">
        <v>2.645918049</v>
      </c>
      <c r="L2523">
        <v>1.637919152</v>
      </c>
      <c r="M2523">
        <v>8.3968351089999995</v>
      </c>
      <c r="N2523">
        <v>0.45935166799999999</v>
      </c>
      <c r="O2523">
        <v>14.892462719999999</v>
      </c>
      <c r="P2523">
        <v>0.36460909600000002</v>
      </c>
      <c r="Q2523">
        <v>3.6753359950000002</v>
      </c>
    </row>
    <row r="2524" spans="1:17">
      <c r="A2524" t="s">
        <v>12591</v>
      </c>
      <c r="B2524" s="14" t="s">
        <v>12592</v>
      </c>
      <c r="C2524">
        <v>6.8396662639999999</v>
      </c>
      <c r="D2524">
        <v>3.1349277710000001</v>
      </c>
      <c r="E2524">
        <v>2.0073310790000001</v>
      </c>
      <c r="F2524">
        <v>1.508881463</v>
      </c>
      <c r="G2524">
        <v>2.321437714</v>
      </c>
      <c r="H2524">
        <v>2.0833315460000001</v>
      </c>
      <c r="I2524">
        <v>4.8152368780000003</v>
      </c>
      <c r="J2524">
        <v>2.4218080670000002</v>
      </c>
      <c r="K2524">
        <v>10.378373870000001</v>
      </c>
      <c r="L2524">
        <v>8.0472951049999999</v>
      </c>
      <c r="M2524">
        <v>10.41270072</v>
      </c>
      <c r="N2524">
        <v>2.3259005319999999</v>
      </c>
      <c r="O2524">
        <v>10.97037338</v>
      </c>
      <c r="P2524">
        <v>1.6630977950000001</v>
      </c>
      <c r="Q2524">
        <v>8.1065637400000004</v>
      </c>
    </row>
    <row r="2525" spans="1:17">
      <c r="A2525" t="s">
        <v>12593</v>
      </c>
      <c r="B2525" s="14" t="s">
        <v>8212</v>
      </c>
      <c r="C2525">
        <v>13.84033595</v>
      </c>
      <c r="D2525">
        <v>1.250024499</v>
      </c>
      <c r="E2525">
        <v>0.89479279700000003</v>
      </c>
      <c r="F2525">
        <v>0.884002446</v>
      </c>
      <c r="G2525">
        <v>1.139830401</v>
      </c>
      <c r="H2525">
        <v>1.8399644589999999</v>
      </c>
      <c r="I2525">
        <v>3.4156917280000001</v>
      </c>
      <c r="J2525">
        <v>1.646572659</v>
      </c>
      <c r="K2525">
        <v>3.1393323870000001</v>
      </c>
      <c r="L2525">
        <v>6.0543154289999999</v>
      </c>
      <c r="M2525">
        <v>3.06544251</v>
      </c>
      <c r="N2525">
        <v>1.614256817</v>
      </c>
      <c r="O2525">
        <v>9.5504427169999992</v>
      </c>
      <c r="P2525">
        <v>1.64521826</v>
      </c>
      <c r="Q2525">
        <v>2.7079141280000001</v>
      </c>
    </row>
    <row r="2526" spans="1:17">
      <c r="A2526" t="s">
        <v>12594</v>
      </c>
      <c r="B2526" s="14" t="s">
        <v>8523</v>
      </c>
      <c r="C2526">
        <v>2.2917554490000001</v>
      </c>
      <c r="D2526">
        <v>4.8739254409999999</v>
      </c>
      <c r="E2526">
        <v>6.0466114480000002</v>
      </c>
      <c r="F2526">
        <v>3.8682123740000001</v>
      </c>
      <c r="G2526">
        <v>4.0761556949999997</v>
      </c>
      <c r="H2526">
        <v>1.6723051</v>
      </c>
      <c r="I2526">
        <v>6.0158013280000002</v>
      </c>
      <c r="J2526">
        <v>5.8105341460000002</v>
      </c>
      <c r="K2526">
        <v>6.1339601259999998</v>
      </c>
      <c r="L2526">
        <v>9.8468299990000006</v>
      </c>
      <c r="M2526">
        <v>0.87982623000000004</v>
      </c>
      <c r="N2526">
        <v>3.107600594</v>
      </c>
      <c r="O2526">
        <v>3.5532970380000002</v>
      </c>
      <c r="P2526">
        <v>2.4412352820000001</v>
      </c>
      <c r="Q2526">
        <v>2.0480545000000001</v>
      </c>
    </row>
    <row r="2527" spans="1:17">
      <c r="A2527" t="s">
        <v>12595</v>
      </c>
      <c r="B2527" s="14" t="s">
        <v>4613</v>
      </c>
      <c r="C2527">
        <v>9.5934302789999997</v>
      </c>
      <c r="D2527">
        <v>6.6794074999999999</v>
      </c>
      <c r="E2527">
        <v>6.1723487739999996</v>
      </c>
      <c r="F2527">
        <v>5.4099622350000001</v>
      </c>
      <c r="G2527">
        <v>3.4709836840000001</v>
      </c>
      <c r="H2527">
        <v>3.6844067069999999</v>
      </c>
      <c r="I2527">
        <v>7.3282456939999996</v>
      </c>
      <c r="J2527">
        <v>12.856578109999999</v>
      </c>
      <c r="K2527">
        <v>9.3258367070000006</v>
      </c>
      <c r="L2527">
        <v>4.6184246900000003</v>
      </c>
      <c r="M2527">
        <v>5.2614387149999997</v>
      </c>
      <c r="N2527">
        <v>6.8703473940000004</v>
      </c>
      <c r="O2527">
        <v>5.5652223359999997</v>
      </c>
      <c r="P2527">
        <v>5.551657488</v>
      </c>
      <c r="Q2527">
        <v>6.9088727519999997</v>
      </c>
    </row>
    <row r="2528" spans="1:17">
      <c r="A2528" t="s">
        <v>12596</v>
      </c>
      <c r="B2528" s="14" t="s">
        <v>5707</v>
      </c>
      <c r="C2528">
        <v>2.9104274139999999</v>
      </c>
      <c r="D2528">
        <v>2.0700097070000001</v>
      </c>
      <c r="E2528">
        <v>2.2000322560000001</v>
      </c>
      <c r="F2528">
        <v>1.980829653</v>
      </c>
      <c r="G2528">
        <v>2.036756746</v>
      </c>
      <c r="H2528">
        <v>4.0592509679999997</v>
      </c>
      <c r="I2528">
        <v>0.89354385000000003</v>
      </c>
      <c r="J2528">
        <v>6.6606264990000001</v>
      </c>
      <c r="K2528">
        <v>2.432158534</v>
      </c>
      <c r="L2528">
        <v>2.9036460869999998</v>
      </c>
      <c r="M2528">
        <v>2.0582581719999999</v>
      </c>
      <c r="N2528">
        <v>2.2470584570000001</v>
      </c>
      <c r="O2528">
        <v>4.410742709</v>
      </c>
      <c r="P2528">
        <v>3.2864136479999999</v>
      </c>
      <c r="Q2528">
        <v>3.1590340750000001</v>
      </c>
    </row>
    <row r="2529" spans="1:17">
      <c r="A2529" t="s">
        <v>12597</v>
      </c>
      <c r="B2529" s="14" t="s">
        <v>4935</v>
      </c>
      <c r="C2529">
        <v>3.4871173990000002</v>
      </c>
      <c r="D2529">
        <v>2.4278988259999998</v>
      </c>
      <c r="E2529">
        <v>1.6076102809999999</v>
      </c>
      <c r="F2529">
        <v>2.1924987800000002</v>
      </c>
      <c r="G2529">
        <v>2.0645482510000002</v>
      </c>
      <c r="H2529">
        <v>1.466792737</v>
      </c>
      <c r="I2529">
        <v>1.937269176</v>
      </c>
      <c r="J2529">
        <v>1.2630376999999999</v>
      </c>
      <c r="K2529">
        <v>1.4312699040000001</v>
      </c>
      <c r="L2529">
        <v>3.7771917249999998</v>
      </c>
      <c r="M2529">
        <v>0</v>
      </c>
      <c r="N2529">
        <v>3.2137431529999998</v>
      </c>
      <c r="O2529">
        <v>1.2873022240000001</v>
      </c>
      <c r="P2529">
        <v>4.6338634809999997</v>
      </c>
      <c r="Q2529">
        <v>3.4245097969999998</v>
      </c>
    </row>
    <row r="2530" spans="1:17">
      <c r="A2530" t="s">
        <v>12598</v>
      </c>
      <c r="B2530" s="14" t="s">
        <v>6137</v>
      </c>
      <c r="C2530">
        <v>275.49879179999999</v>
      </c>
      <c r="D2530">
        <v>3.1951917449999998</v>
      </c>
      <c r="E2530">
        <v>3.8652326869999998</v>
      </c>
      <c r="F2530">
        <v>3.156127444</v>
      </c>
      <c r="G2530">
        <v>2.4590668099999999</v>
      </c>
      <c r="H2530">
        <v>6.3806583589999999</v>
      </c>
      <c r="I2530">
        <v>251.33626709999999</v>
      </c>
      <c r="J2530">
        <v>4.8834945049999998</v>
      </c>
      <c r="K2530">
        <v>80.421163649999997</v>
      </c>
      <c r="L2530">
        <v>148.2357111</v>
      </c>
      <c r="M2530">
        <v>120.9060939</v>
      </c>
      <c r="N2530">
        <v>6.5942030660000004</v>
      </c>
      <c r="O2530">
        <v>182.1757034</v>
      </c>
      <c r="P2530">
        <v>4.3278336790000003</v>
      </c>
      <c r="Q2530">
        <v>38.52997422</v>
      </c>
    </row>
    <row r="2531" spans="1:17">
      <c r="A2531" t="s">
        <v>12599</v>
      </c>
      <c r="B2531" s="14" t="s">
        <v>12600</v>
      </c>
      <c r="C2531">
        <v>4.3470982319999996</v>
      </c>
      <c r="D2531">
        <v>2.40756953</v>
      </c>
      <c r="E2531">
        <v>3.9971357420000002</v>
      </c>
      <c r="F2531">
        <v>3.0431563559999999</v>
      </c>
      <c r="G2531">
        <v>3.2171249999999998</v>
      </c>
      <c r="H2531">
        <v>0.83476282300000004</v>
      </c>
      <c r="I2531">
        <v>10.414824640000001</v>
      </c>
      <c r="J2531">
        <v>11.808927669999999</v>
      </c>
      <c r="K2531">
        <v>10.14202272</v>
      </c>
      <c r="L2531">
        <v>5.2972983940000002</v>
      </c>
      <c r="M2531">
        <v>1.7880979690000001</v>
      </c>
      <c r="N2531">
        <v>7.5022533749999996</v>
      </c>
      <c r="O2531">
        <v>2.751038136</v>
      </c>
      <c r="P2531">
        <v>13.27697981</v>
      </c>
      <c r="Q2531">
        <v>2.9883353910000001</v>
      </c>
    </row>
    <row r="2532" spans="1:17">
      <c r="A2532" t="s">
        <v>12601</v>
      </c>
      <c r="B2532" s="14" t="s">
        <v>3583</v>
      </c>
      <c r="C2532">
        <v>2.5107002989999998</v>
      </c>
      <c r="D2532">
        <v>2.399623756</v>
      </c>
      <c r="E2532">
        <v>2.2818659440000002</v>
      </c>
      <c r="F2532">
        <v>2.2653492489999998</v>
      </c>
      <c r="G2532">
        <v>1.820913985</v>
      </c>
      <c r="H2532">
        <v>2.0111447550000001</v>
      </c>
      <c r="I2532">
        <v>2.406065098</v>
      </c>
      <c r="J2532">
        <v>3.6557010399999998</v>
      </c>
      <c r="K2532">
        <v>2.050161358</v>
      </c>
      <c r="L2532">
        <v>2.039663848</v>
      </c>
      <c r="M2532">
        <v>0.68848656699999999</v>
      </c>
      <c r="N2532">
        <v>2.2372349169999999</v>
      </c>
      <c r="O2532">
        <v>1.986104265</v>
      </c>
      <c r="P2532">
        <v>3.0672890659999998</v>
      </c>
      <c r="Q2532">
        <v>2.2190609339999998</v>
      </c>
    </row>
    <row r="2533" spans="1:17">
      <c r="A2533" t="s">
        <v>12602</v>
      </c>
      <c r="B2533" s="14" t="s">
        <v>12603</v>
      </c>
      <c r="C2533">
        <v>5.7691408429999997</v>
      </c>
      <c r="D2533">
        <v>4.1536880590000003</v>
      </c>
      <c r="E2533">
        <v>3.5291579400000002</v>
      </c>
      <c r="F2533">
        <v>4.5808733789999998</v>
      </c>
      <c r="G2533">
        <v>2.8226308210000002</v>
      </c>
      <c r="H2533">
        <v>5.723810276</v>
      </c>
      <c r="I2533">
        <v>2.8044170209999999</v>
      </c>
      <c r="J2533">
        <v>8.471542328</v>
      </c>
      <c r="K2533">
        <v>5.4524358959999999</v>
      </c>
      <c r="L2533">
        <v>6.0754597199999996</v>
      </c>
      <c r="M2533">
        <v>0.92284450900000004</v>
      </c>
      <c r="N2533">
        <v>3.318808245</v>
      </c>
      <c r="O2533">
        <v>3.7270321659999999</v>
      </c>
      <c r="P2533">
        <v>8.9440578009999996</v>
      </c>
      <c r="Q2533">
        <v>8.5927688199999999</v>
      </c>
    </row>
    <row r="2534" spans="1:17">
      <c r="A2534" t="s">
        <v>12604</v>
      </c>
      <c r="B2534" s="14" t="s">
        <v>6099</v>
      </c>
      <c r="C2534">
        <v>7.8635952910000002</v>
      </c>
      <c r="D2534">
        <v>1.5618376199999999</v>
      </c>
      <c r="E2534">
        <v>1.2693106999999999</v>
      </c>
      <c r="F2534">
        <v>1.660947945</v>
      </c>
      <c r="G2534">
        <v>0.93647981000000002</v>
      </c>
      <c r="H2534">
        <v>2.915914785</v>
      </c>
      <c r="I2534">
        <v>0.79087137900000004</v>
      </c>
      <c r="J2534">
        <v>2.474989962</v>
      </c>
      <c r="K2534">
        <v>2.0911863789999998</v>
      </c>
      <c r="L2534">
        <v>4.4546722709999997</v>
      </c>
      <c r="M2534">
        <v>0.52050126900000004</v>
      </c>
      <c r="N2534">
        <v>2.7409508389999999</v>
      </c>
      <c r="O2534">
        <v>4.8048335140000002</v>
      </c>
      <c r="P2534">
        <v>2.2375299750000002</v>
      </c>
      <c r="Q2534">
        <v>6.1513010189999999</v>
      </c>
    </row>
    <row r="2535" spans="1:17">
      <c r="A2535" t="s">
        <v>12605</v>
      </c>
      <c r="B2535" s="14" t="s">
        <v>12606</v>
      </c>
      <c r="C2535">
        <v>2.4436351009999999</v>
      </c>
      <c r="D2535">
        <v>3.7894289639999998</v>
      </c>
      <c r="E2535">
        <v>3.3796506910000002</v>
      </c>
      <c r="F2535">
        <v>2.9936375389999998</v>
      </c>
      <c r="G2535">
        <v>1.6878801779999999</v>
      </c>
      <c r="H2535">
        <v>6.5694352340000002</v>
      </c>
      <c r="I2535">
        <v>10.69080276</v>
      </c>
      <c r="J2535">
        <v>1.239122193</v>
      </c>
      <c r="K2535">
        <v>3.3256632669999999</v>
      </c>
      <c r="L2535">
        <v>0</v>
      </c>
      <c r="M2535">
        <v>0</v>
      </c>
      <c r="N2535">
        <v>2.7110848000000001</v>
      </c>
      <c r="O2535">
        <v>0</v>
      </c>
      <c r="P2535">
        <v>1.09986815</v>
      </c>
      <c r="Q2535">
        <v>1.6798335040000001</v>
      </c>
    </row>
    <row r="2536" spans="1:17">
      <c r="A2536" t="s">
        <v>12607</v>
      </c>
      <c r="B2536" s="14" t="s">
        <v>8320</v>
      </c>
      <c r="C2536">
        <v>0.42973395599999997</v>
      </c>
      <c r="D2536">
        <v>5.7120276040000002</v>
      </c>
      <c r="E2536">
        <v>3.5203229359999999</v>
      </c>
      <c r="F2536">
        <v>4.3286427410000003</v>
      </c>
      <c r="G2536">
        <v>3.4135225029999998</v>
      </c>
      <c r="H2536">
        <v>5.6114129410000002</v>
      </c>
      <c r="I2536">
        <v>9.4003416529999999</v>
      </c>
      <c r="J2536">
        <v>4.249247854</v>
      </c>
      <c r="K2536">
        <v>3.314127842</v>
      </c>
      <c r="L2536">
        <v>2.986837612</v>
      </c>
      <c r="M2536">
        <v>2.4746829340000001</v>
      </c>
      <c r="N2536">
        <v>1.536250041</v>
      </c>
      <c r="O2536">
        <v>2.8555260570000001</v>
      </c>
      <c r="P2536">
        <v>3.6105279819999998</v>
      </c>
      <c r="Q2536">
        <v>3.8403685830000001</v>
      </c>
    </row>
    <row r="2537" spans="1:17">
      <c r="A2537" t="s">
        <v>12608</v>
      </c>
      <c r="B2537" s="14" t="s">
        <v>12609</v>
      </c>
      <c r="C2537">
        <v>11.03968482</v>
      </c>
      <c r="D2537">
        <v>3.9929140040000002</v>
      </c>
      <c r="E2537">
        <v>2.3369924989999999</v>
      </c>
      <c r="F2537">
        <v>2.0547346700000002</v>
      </c>
      <c r="G2537">
        <v>3.073498125</v>
      </c>
      <c r="H2537">
        <v>3.7639469349999999</v>
      </c>
      <c r="I2537">
        <v>5.9140610990000004</v>
      </c>
      <c r="J2537">
        <v>2.6990454150000001</v>
      </c>
      <c r="K2537">
        <v>5.4680822750000004</v>
      </c>
      <c r="L2537">
        <v>7.6872960880000001</v>
      </c>
      <c r="M2537">
        <v>7.5682815489999999</v>
      </c>
      <c r="N2537">
        <v>2.541241426</v>
      </c>
      <c r="O2537">
        <v>8.9825222280000006</v>
      </c>
      <c r="P2537">
        <v>2.6534644140000001</v>
      </c>
      <c r="Q2537">
        <v>65.513506660000004</v>
      </c>
    </row>
    <row r="2538" spans="1:17">
      <c r="A2538" t="s">
        <v>12610</v>
      </c>
      <c r="B2538" s="14" t="s">
        <v>7037</v>
      </c>
      <c r="C2538">
        <v>3.3383564639999999</v>
      </c>
      <c r="D2538">
        <v>4.8288769739999999</v>
      </c>
      <c r="E2538">
        <v>4.5335209699999997</v>
      </c>
      <c r="F2538">
        <v>6.6558493839999997</v>
      </c>
      <c r="G2538">
        <v>4.0353017419999997</v>
      </c>
      <c r="H2538">
        <v>12.89654975</v>
      </c>
      <c r="I2538">
        <v>8.8776534530000006</v>
      </c>
      <c r="J2538">
        <v>14.33917151</v>
      </c>
      <c r="K2538">
        <v>4.3651636580000002</v>
      </c>
      <c r="L2538">
        <v>2.357526821</v>
      </c>
      <c r="M2538">
        <v>7.5389770140000003</v>
      </c>
      <c r="N2538">
        <v>7.867402791</v>
      </c>
      <c r="O2538">
        <v>3.9146370049999999</v>
      </c>
      <c r="P2538">
        <v>17.05867782</v>
      </c>
      <c r="Q2538">
        <v>4.454793843</v>
      </c>
    </row>
    <row r="2539" spans="1:17">
      <c r="A2539" t="s">
        <v>12611</v>
      </c>
      <c r="B2539" s="14" t="s">
        <v>6984</v>
      </c>
      <c r="C2539">
        <v>18.309206840000002</v>
      </c>
      <c r="D2539">
        <v>2.1407206900000002</v>
      </c>
      <c r="E2539">
        <v>1.9478774919999999</v>
      </c>
      <c r="F2539">
        <v>1.6614934130000001</v>
      </c>
      <c r="G2539">
        <v>0.790414332</v>
      </c>
      <c r="H2539">
        <v>0.58597882899999998</v>
      </c>
      <c r="I2539">
        <v>0</v>
      </c>
      <c r="J2539">
        <v>0.45131821300000002</v>
      </c>
      <c r="K2539">
        <v>0.92288520900000004</v>
      </c>
      <c r="L2539">
        <v>3.5349149569999998</v>
      </c>
      <c r="M2539">
        <v>0.97626038599999998</v>
      </c>
      <c r="N2539">
        <v>0.75233716100000003</v>
      </c>
      <c r="O2539">
        <v>2.816256713</v>
      </c>
      <c r="P2539">
        <v>1.6023941150000001</v>
      </c>
      <c r="Q2539">
        <v>3.1465846790000001</v>
      </c>
    </row>
    <row r="2540" spans="1:17">
      <c r="A2540" t="s">
        <v>12612</v>
      </c>
      <c r="B2540" s="14" t="s">
        <v>12613</v>
      </c>
      <c r="C2540">
        <v>55.162636399999997</v>
      </c>
      <c r="D2540">
        <v>513.2555807</v>
      </c>
      <c r="E2540">
        <v>322.61633060000003</v>
      </c>
      <c r="F2540">
        <v>661.57828559999996</v>
      </c>
      <c r="G2540">
        <v>213.93881250000001</v>
      </c>
      <c r="H2540">
        <v>410.5405753</v>
      </c>
      <c r="I2540">
        <v>189.1538783</v>
      </c>
      <c r="J2540">
        <v>288.22451919999997</v>
      </c>
      <c r="K2540">
        <v>384.83646870000001</v>
      </c>
      <c r="L2540">
        <v>126.2313839</v>
      </c>
      <c r="M2540">
        <v>57.236348960000001</v>
      </c>
      <c r="N2540">
        <v>251.6001967</v>
      </c>
      <c r="O2540">
        <v>23.115672419999999</v>
      </c>
      <c r="P2540">
        <v>1042.794126</v>
      </c>
      <c r="Q2540">
        <v>568.80860470000005</v>
      </c>
    </row>
    <row r="2541" spans="1:17">
      <c r="A2541" t="s">
        <v>12614</v>
      </c>
      <c r="B2541" s="14" t="s">
        <v>4463</v>
      </c>
      <c r="C2541">
        <v>1.6195071839999999</v>
      </c>
      <c r="D2541">
        <v>0.84801379499999996</v>
      </c>
      <c r="E2541">
        <v>0.92413264900000003</v>
      </c>
      <c r="F2541">
        <v>0.76154249500000004</v>
      </c>
      <c r="G2541">
        <v>1.1186343139999999</v>
      </c>
      <c r="H2541">
        <v>4.8062101930000001</v>
      </c>
      <c r="I2541">
        <v>0.64411610200000002</v>
      </c>
      <c r="J2541">
        <v>1.0451918389999999</v>
      </c>
      <c r="K2541">
        <v>1.6029578390000001</v>
      </c>
      <c r="L2541">
        <v>1.7675147609999999</v>
      </c>
      <c r="M2541">
        <v>1.695665097</v>
      </c>
      <c r="N2541">
        <v>1.1070934130000001</v>
      </c>
      <c r="O2541">
        <v>2.1196724320000002</v>
      </c>
      <c r="P2541">
        <v>1.0823539099999999</v>
      </c>
      <c r="Q2541">
        <v>1.11330142</v>
      </c>
    </row>
    <row r="2542" spans="1:17">
      <c r="A2542" t="s">
        <v>12615</v>
      </c>
      <c r="B2542" s="14" t="s">
        <v>12616</v>
      </c>
      <c r="C2542">
        <v>5.5807342159999997</v>
      </c>
      <c r="D2542">
        <v>0.61815974399999996</v>
      </c>
      <c r="E2542">
        <v>0</v>
      </c>
      <c r="F2542">
        <v>1.1394701439999999</v>
      </c>
      <c r="G2542">
        <v>0.963688345</v>
      </c>
      <c r="H2542">
        <v>0</v>
      </c>
      <c r="I2542">
        <v>8.1384939890000005</v>
      </c>
      <c r="J2542">
        <v>7.7821897199999999</v>
      </c>
      <c r="K2542">
        <v>2.5316986140000002</v>
      </c>
      <c r="L2542">
        <v>7.052459324</v>
      </c>
      <c r="M2542">
        <v>0</v>
      </c>
      <c r="N2542">
        <v>1.7198698619999999</v>
      </c>
      <c r="O2542">
        <v>3.0902708790000002</v>
      </c>
      <c r="P2542">
        <v>0.418643508</v>
      </c>
      <c r="Q2542">
        <v>0</v>
      </c>
    </row>
    <row r="2543" spans="1:17">
      <c r="A2543" t="s">
        <v>12615</v>
      </c>
      <c r="B2543" s="14" t="s">
        <v>4461</v>
      </c>
      <c r="C2543">
        <v>31.605178469999998</v>
      </c>
      <c r="D2543">
        <v>1.1669342110000001</v>
      </c>
      <c r="E2543">
        <v>1.120802525</v>
      </c>
      <c r="F2543">
        <v>1.183072318</v>
      </c>
      <c r="G2543">
        <v>0.54576227700000002</v>
      </c>
      <c r="H2543">
        <v>1.011511074</v>
      </c>
      <c r="I2543">
        <v>9.2180901310000003</v>
      </c>
      <c r="J2543">
        <v>1.4023101609999999</v>
      </c>
      <c r="K2543">
        <v>5.7350723690000001</v>
      </c>
      <c r="L2543">
        <v>7.8215731909999997</v>
      </c>
      <c r="M2543">
        <v>23.761480460000001</v>
      </c>
      <c r="N2543">
        <v>2.629821416</v>
      </c>
      <c r="O2543">
        <v>21.876279820000001</v>
      </c>
      <c r="P2543">
        <v>2.8450671029999999</v>
      </c>
      <c r="Q2543">
        <v>21.002204089999999</v>
      </c>
    </row>
    <row r="2544" spans="1:17">
      <c r="A2544" t="s">
        <v>12617</v>
      </c>
      <c r="B2544" s="14" t="s">
        <v>6149</v>
      </c>
      <c r="C2544">
        <v>13.03272054</v>
      </c>
      <c r="D2544">
        <v>8.3608035869999995</v>
      </c>
      <c r="E2544">
        <v>9.5323481040000004</v>
      </c>
      <c r="F2544">
        <v>8.241742855</v>
      </c>
      <c r="G2544">
        <v>6.9390629519999996</v>
      </c>
      <c r="H2544">
        <v>3.6496862409999999</v>
      </c>
      <c r="I2544">
        <v>15.838226300000001</v>
      </c>
      <c r="J2544">
        <v>15.83322802</v>
      </c>
      <c r="K2544">
        <v>10.8391988</v>
      </c>
      <c r="L2544">
        <v>10.12197153</v>
      </c>
      <c r="M2544">
        <v>2.0847427559999998</v>
      </c>
      <c r="N2544">
        <v>6.6605663599999998</v>
      </c>
      <c r="O2544">
        <v>5.4125454450000001</v>
      </c>
      <c r="P2544">
        <v>7.2917184769999999</v>
      </c>
      <c r="Q2544">
        <v>6.159389515</v>
      </c>
    </row>
    <row r="2545" spans="1:17">
      <c r="A2545" t="s">
        <v>12618</v>
      </c>
      <c r="B2545" s="14" t="s">
        <v>6623</v>
      </c>
      <c r="C2545">
        <v>0.94178866999999999</v>
      </c>
      <c r="D2545">
        <v>0.730232035</v>
      </c>
      <c r="E2545">
        <v>1.653215675</v>
      </c>
      <c r="F2545">
        <v>1.3460559519999999</v>
      </c>
      <c r="G2545">
        <v>1.057090294</v>
      </c>
      <c r="H2545">
        <v>0.54254824300000004</v>
      </c>
      <c r="I2545">
        <v>0.68671442999999999</v>
      </c>
      <c r="J2545">
        <v>2.08934087</v>
      </c>
      <c r="K2545">
        <v>1.2817265499999999</v>
      </c>
      <c r="L2545">
        <v>1.1901527709999999</v>
      </c>
      <c r="M2545">
        <v>0.90390357200000004</v>
      </c>
      <c r="N2545">
        <v>1.2190092429999999</v>
      </c>
      <c r="O2545">
        <v>0.52150523400000004</v>
      </c>
      <c r="P2545">
        <v>1.907525036</v>
      </c>
      <c r="Q2545">
        <v>0.64741587700000003</v>
      </c>
    </row>
    <row r="2546" spans="1:17">
      <c r="A2546" t="s">
        <v>12619</v>
      </c>
      <c r="B2546" s="14" t="s">
        <v>12620</v>
      </c>
      <c r="C2546">
        <v>6.8003300959999997</v>
      </c>
      <c r="D2546">
        <v>1.097593448</v>
      </c>
      <c r="E2546">
        <v>1.105879584</v>
      </c>
      <c r="F2546">
        <v>0.81986811299999995</v>
      </c>
      <c r="G2546">
        <v>0.67102270100000005</v>
      </c>
      <c r="H2546">
        <v>0.70889056500000003</v>
      </c>
      <c r="I2546">
        <v>3.1167885709999998</v>
      </c>
      <c r="J2546">
        <v>2.5739258399999998</v>
      </c>
      <c r="K2546">
        <v>2.8646131100000001</v>
      </c>
      <c r="L2546">
        <v>5.4017425450000003</v>
      </c>
      <c r="M2546">
        <v>0.93239641600000001</v>
      </c>
      <c r="N2546">
        <v>2.4430162719999999</v>
      </c>
      <c r="O2546">
        <v>3.227664715</v>
      </c>
      <c r="P2546">
        <v>1.7927514499999999</v>
      </c>
      <c r="Q2546">
        <v>1.202082691</v>
      </c>
    </row>
    <row r="2547" spans="1:17">
      <c r="A2547" t="s">
        <v>12621</v>
      </c>
      <c r="B2547" s="14" t="s">
        <v>4428</v>
      </c>
      <c r="C2547">
        <v>10.68137153</v>
      </c>
      <c r="D2547">
        <v>0.23148405399999999</v>
      </c>
      <c r="E2547">
        <v>0.172925619</v>
      </c>
      <c r="F2547">
        <v>9.4822368000000004E-2</v>
      </c>
      <c r="G2547">
        <v>8.0194476000000001E-2</v>
      </c>
      <c r="H2547">
        <v>0</v>
      </c>
      <c r="I2547">
        <v>1.015881735</v>
      </c>
      <c r="J2547">
        <v>0.220774161</v>
      </c>
      <c r="K2547">
        <v>1.5274178309999999</v>
      </c>
      <c r="L2547">
        <v>1.6872766050000001</v>
      </c>
      <c r="M2547">
        <v>1.78290342</v>
      </c>
      <c r="N2547">
        <v>0.171745228</v>
      </c>
      <c r="O2547">
        <v>2.4430255019999998</v>
      </c>
      <c r="P2547">
        <v>0.15677063599999999</v>
      </c>
      <c r="Q2547">
        <v>0.79812162499999995</v>
      </c>
    </row>
    <row r="2548" spans="1:17">
      <c r="A2548" t="s">
        <v>12622</v>
      </c>
      <c r="B2548" s="14" t="s">
        <v>8995</v>
      </c>
      <c r="C2548">
        <v>360.12569719999999</v>
      </c>
      <c r="D2548">
        <v>42.984138989999998</v>
      </c>
      <c r="E2548">
        <v>24.337192089999999</v>
      </c>
      <c r="F2548">
        <v>20.86181659</v>
      </c>
      <c r="G2548">
        <v>30.637185209999998</v>
      </c>
      <c r="H2548">
        <v>42.816567220000003</v>
      </c>
      <c r="I2548">
        <v>73.767190490000004</v>
      </c>
      <c r="J2548">
        <v>42.30345045</v>
      </c>
      <c r="K2548">
        <v>141.33697340000001</v>
      </c>
      <c r="L2548">
        <v>299.7402654</v>
      </c>
      <c r="M2548">
        <v>95.165457840000002</v>
      </c>
      <c r="N2548">
        <v>30.712410980000001</v>
      </c>
      <c r="O2548">
        <v>281.49524129999998</v>
      </c>
      <c r="P2548">
        <v>32.2067221</v>
      </c>
      <c r="Q2548">
        <v>75.254698379999994</v>
      </c>
    </row>
    <row r="2549" spans="1:17">
      <c r="A2549" t="s">
        <v>12623</v>
      </c>
      <c r="B2549" s="14" t="s">
        <v>12624</v>
      </c>
      <c r="C2549">
        <v>0</v>
      </c>
      <c r="D2549">
        <v>9.5399000999999997E-2</v>
      </c>
      <c r="E2549">
        <v>0.22906912900000001</v>
      </c>
      <c r="F2549">
        <v>0.117234328</v>
      </c>
      <c r="G2549">
        <v>0.37180885000000002</v>
      </c>
      <c r="H2549">
        <v>0.49615725700000002</v>
      </c>
      <c r="I2549">
        <v>0</v>
      </c>
      <c r="J2549">
        <v>0.655093798</v>
      </c>
      <c r="K2549">
        <v>0.390710526</v>
      </c>
      <c r="L2549">
        <v>0.27209697100000002</v>
      </c>
      <c r="M2549">
        <v>0.82661463300000004</v>
      </c>
      <c r="N2549">
        <v>0.31850770299999998</v>
      </c>
      <c r="O2549">
        <v>1.4307406359999999</v>
      </c>
      <c r="P2549">
        <v>0.193824523</v>
      </c>
      <c r="Q2549">
        <v>0</v>
      </c>
    </row>
    <row r="2550" spans="1:17">
      <c r="A2550" t="s">
        <v>12625</v>
      </c>
      <c r="B2550" s="14" t="s">
        <v>6813</v>
      </c>
      <c r="C2550">
        <v>2.2491270700000001</v>
      </c>
      <c r="D2550">
        <v>2.9128868040000002</v>
      </c>
      <c r="E2550">
        <v>1.214805318</v>
      </c>
      <c r="F2550">
        <v>1.389450259</v>
      </c>
      <c r="G2550">
        <v>1.463901943</v>
      </c>
      <c r="H2550">
        <v>1.262460742</v>
      </c>
      <c r="I2550">
        <v>2.27073188</v>
      </c>
      <c r="J2550">
        <v>2.609969253</v>
      </c>
      <c r="K2550">
        <v>4.8661220099999998</v>
      </c>
      <c r="L2550">
        <v>3.6074791930000001</v>
      </c>
      <c r="M2550">
        <v>1.3284012279999999</v>
      </c>
      <c r="N2550">
        <v>1.2583078029999999</v>
      </c>
      <c r="O2550">
        <v>2.4908593090000002</v>
      </c>
      <c r="P2550">
        <v>1.375718338</v>
      </c>
      <c r="Q2550">
        <v>1.189324936</v>
      </c>
    </row>
    <row r="2551" spans="1:17">
      <c r="A2551" t="s">
        <v>12626</v>
      </c>
      <c r="B2551" s="14" t="s">
        <v>1679</v>
      </c>
      <c r="C2551">
        <v>1.473154573</v>
      </c>
      <c r="D2551">
        <v>3.0459619259999999</v>
      </c>
      <c r="E2551">
        <v>2.3160586780000001</v>
      </c>
      <c r="F2551">
        <v>2.6959481240000001</v>
      </c>
      <c r="G2551">
        <v>2.1198851809999999</v>
      </c>
      <c r="H2551">
        <v>2.9545905700000001</v>
      </c>
      <c r="I2551">
        <v>4.2966603230000002</v>
      </c>
      <c r="J2551">
        <v>9.2961176660000007</v>
      </c>
      <c r="K2551">
        <v>6.1631759349999999</v>
      </c>
      <c r="L2551">
        <v>5.0678195620000004</v>
      </c>
      <c r="M2551">
        <v>4.0845836819999999</v>
      </c>
      <c r="N2551">
        <v>2.602913627</v>
      </c>
      <c r="O2551">
        <v>1.268934059</v>
      </c>
      <c r="P2551">
        <v>3.1679515839999999</v>
      </c>
      <c r="Q2551">
        <v>3.600689493</v>
      </c>
    </row>
    <row r="2552" spans="1:17">
      <c r="A2552" t="s">
        <v>12627</v>
      </c>
      <c r="B2552" s="14" t="s">
        <v>6028</v>
      </c>
      <c r="C2552">
        <v>20.783284630000001</v>
      </c>
      <c r="D2552">
        <v>6.7903572179999996</v>
      </c>
      <c r="E2552">
        <v>8.3512367730000001</v>
      </c>
      <c r="F2552">
        <v>7.5711644070000004</v>
      </c>
      <c r="G2552">
        <v>6.5839243529999996</v>
      </c>
      <c r="H2552">
        <v>2.2395338589999998</v>
      </c>
      <c r="I2552">
        <v>4.797055834</v>
      </c>
      <c r="J2552">
        <v>2.9379802540000002</v>
      </c>
      <c r="K2552">
        <v>8.8856938299999992</v>
      </c>
      <c r="L2552">
        <v>14.54920826</v>
      </c>
      <c r="M2552">
        <v>6.6012450979999997</v>
      </c>
      <c r="N2552">
        <v>6.561658456</v>
      </c>
      <c r="O2552">
        <v>15.731067550000001</v>
      </c>
      <c r="P2552">
        <v>7.9411914010000002</v>
      </c>
      <c r="Q2552">
        <v>6.7838026439999997</v>
      </c>
    </row>
    <row r="2553" spans="1:17">
      <c r="A2553" t="s">
        <v>12628</v>
      </c>
      <c r="B2553" s="14" t="s">
        <v>4763</v>
      </c>
      <c r="C2553">
        <v>11.46290344</v>
      </c>
      <c r="D2553">
        <v>8.9222756759999999</v>
      </c>
      <c r="E2553">
        <v>6.1634889949999998</v>
      </c>
      <c r="F2553">
        <v>13.45252925</v>
      </c>
      <c r="G2553">
        <v>4.5473366000000004</v>
      </c>
      <c r="H2553">
        <v>11.18444412</v>
      </c>
      <c r="I2553">
        <v>11.746783519999999</v>
      </c>
      <c r="J2553">
        <v>7.1479595680000001</v>
      </c>
      <c r="K2553">
        <v>7.5893980939999999</v>
      </c>
      <c r="L2553">
        <v>2.5448109040000002</v>
      </c>
      <c r="M2553">
        <v>6.5416037239999998</v>
      </c>
      <c r="N2553">
        <v>7.8290850120000002</v>
      </c>
      <c r="O2553">
        <v>5.1465876609999999</v>
      </c>
      <c r="P2553">
        <v>30.026758040000001</v>
      </c>
      <c r="Q2553">
        <v>16.824799030000001</v>
      </c>
    </row>
    <row r="2554" spans="1:17">
      <c r="A2554" t="s">
        <v>12629</v>
      </c>
      <c r="B2554" s="14" t="s">
        <v>7381</v>
      </c>
      <c r="C2554">
        <v>1.868662136</v>
      </c>
      <c r="D2554">
        <v>1.172918489</v>
      </c>
      <c r="E2554">
        <v>0.82834575799999999</v>
      </c>
      <c r="F2554">
        <v>1.1022325580000001</v>
      </c>
      <c r="G2554">
        <v>0.430243967</v>
      </c>
      <c r="H2554">
        <v>1.1961156589999999</v>
      </c>
      <c r="I2554">
        <v>0.454184431</v>
      </c>
      <c r="J2554">
        <v>1.816164391</v>
      </c>
      <c r="K2554">
        <v>1.130290784</v>
      </c>
      <c r="L2554">
        <v>0.98394040299999996</v>
      </c>
      <c r="M2554">
        <v>0</v>
      </c>
      <c r="N2554">
        <v>0.38392268400000001</v>
      </c>
      <c r="O2554">
        <v>0.68983422299999997</v>
      </c>
      <c r="P2554">
        <v>0.51399067099999995</v>
      </c>
      <c r="Q2554">
        <v>0.85638570800000002</v>
      </c>
    </row>
    <row r="2555" spans="1:17">
      <c r="A2555" t="s">
        <v>12630</v>
      </c>
      <c r="B2555" s="14" t="s">
        <v>7876</v>
      </c>
      <c r="C2555">
        <v>0</v>
      </c>
      <c r="D2555">
        <v>0.465191401</v>
      </c>
      <c r="E2555">
        <v>0.335100958</v>
      </c>
      <c r="F2555">
        <v>0.38111091800000002</v>
      </c>
      <c r="G2555">
        <v>0.60434692800000001</v>
      </c>
      <c r="H2555">
        <v>0.13441096299999999</v>
      </c>
      <c r="I2555">
        <v>0.51038013199999999</v>
      </c>
      <c r="J2555">
        <v>0.842970628</v>
      </c>
      <c r="K2555">
        <v>0.63507016100000002</v>
      </c>
      <c r="L2555">
        <v>0.22113643599999999</v>
      </c>
      <c r="M2555">
        <v>0</v>
      </c>
      <c r="N2555">
        <v>0.129427495</v>
      </c>
      <c r="O2555">
        <v>0.77518659300000003</v>
      </c>
      <c r="P2555">
        <v>0.315046979</v>
      </c>
      <c r="Q2555">
        <v>0.72175897200000005</v>
      </c>
    </row>
    <row r="2556" spans="1:17">
      <c r="A2556" t="s">
        <v>12631</v>
      </c>
      <c r="B2556" s="14" t="s">
        <v>8530</v>
      </c>
      <c r="C2556">
        <v>188.9964884</v>
      </c>
      <c r="D2556">
        <v>1282.226212</v>
      </c>
      <c r="E2556">
        <v>1225.385796</v>
      </c>
      <c r="F2556">
        <v>1510.4994979999999</v>
      </c>
      <c r="G2556">
        <v>1585.2446520000001</v>
      </c>
      <c r="H2556">
        <v>1121.8033849999999</v>
      </c>
      <c r="I2556">
        <v>2234.6964039999998</v>
      </c>
      <c r="J2556">
        <v>2302.789057</v>
      </c>
      <c r="K2556">
        <v>2587.1338780000001</v>
      </c>
      <c r="L2556">
        <v>1010.302135</v>
      </c>
      <c r="M2556">
        <v>302.1675204</v>
      </c>
      <c r="N2556">
        <v>813.27263579999999</v>
      </c>
      <c r="O2556">
        <v>199.62422760000001</v>
      </c>
      <c r="P2556">
        <v>1543.4410929999999</v>
      </c>
      <c r="Q2556">
        <v>1602.8200549999999</v>
      </c>
    </row>
    <row r="2557" spans="1:17">
      <c r="A2557" t="s">
        <v>12632</v>
      </c>
      <c r="B2557" s="14" t="s">
        <v>4966</v>
      </c>
      <c r="C2557">
        <v>9.6649282959999994</v>
      </c>
      <c r="D2557">
        <v>5.9326457350000004</v>
      </c>
      <c r="E2557">
        <v>5.5910067259999998</v>
      </c>
      <c r="F2557">
        <v>5.8379094479999996</v>
      </c>
      <c r="G2557">
        <v>4.5548487629999999</v>
      </c>
      <c r="H2557">
        <v>5.1811461410000001</v>
      </c>
      <c r="I2557">
        <v>4.4045481850000003</v>
      </c>
      <c r="J2557">
        <v>5.1816876010000001</v>
      </c>
      <c r="K2557">
        <v>5.4806152340000001</v>
      </c>
      <c r="L2557">
        <v>5.8524065179999996</v>
      </c>
      <c r="M2557">
        <v>1.9325290909999999</v>
      </c>
      <c r="N2557">
        <v>4.3436986270000002</v>
      </c>
      <c r="O2557">
        <v>4.4598741110000004</v>
      </c>
      <c r="P2557">
        <v>7.9752506719999996</v>
      </c>
      <c r="Q2557">
        <v>4.2909057669999999</v>
      </c>
    </row>
    <row r="2558" spans="1:17">
      <c r="A2558" t="s">
        <v>12633</v>
      </c>
      <c r="B2558" s="14" t="s">
        <v>5267</v>
      </c>
      <c r="C2558">
        <v>24.97413354</v>
      </c>
      <c r="D2558">
        <v>3.7929726939999999</v>
      </c>
      <c r="E2558">
        <v>3.0815081900000001</v>
      </c>
      <c r="F2558">
        <v>3.294328481</v>
      </c>
      <c r="G2558">
        <v>2.51195821</v>
      </c>
      <c r="H2558">
        <v>4.5979610600000003</v>
      </c>
      <c r="I2558">
        <v>6.1952002249999998</v>
      </c>
      <c r="J2558">
        <v>3.1659803790000001</v>
      </c>
      <c r="K2558">
        <v>10.687114279999999</v>
      </c>
      <c r="L2558">
        <v>18.952385230000001</v>
      </c>
      <c r="M2558">
        <v>8.4016822710000003</v>
      </c>
      <c r="N2558">
        <v>2.2851537710000001</v>
      </c>
      <c r="O2558">
        <v>10.55007689</v>
      </c>
      <c r="P2558">
        <v>2.6267009099999998</v>
      </c>
      <c r="Q2558">
        <v>6.9911025909999998</v>
      </c>
    </row>
    <row r="2559" spans="1:17">
      <c r="A2559" t="s">
        <v>12634</v>
      </c>
      <c r="B2559" s="14" t="s">
        <v>2438</v>
      </c>
      <c r="C2559">
        <v>4.6401610340000001</v>
      </c>
      <c r="D2559">
        <v>3.1773031989999998</v>
      </c>
      <c r="E2559">
        <v>3.7248652660000001</v>
      </c>
      <c r="F2559">
        <v>2.526465639</v>
      </c>
      <c r="G2559">
        <v>2.9137053119999998</v>
      </c>
      <c r="H2559">
        <v>3.7261629580000002</v>
      </c>
      <c r="I2559">
        <v>4.9213365080000004</v>
      </c>
      <c r="J2559">
        <v>8.2887655389999999</v>
      </c>
      <c r="K2559">
        <v>4.4013800209999996</v>
      </c>
      <c r="L2559">
        <v>3.7315361899999999</v>
      </c>
      <c r="M2559">
        <v>4.048638575</v>
      </c>
      <c r="N2559">
        <v>7.5400219059999998</v>
      </c>
      <c r="O2559">
        <v>2.3358533709999998</v>
      </c>
      <c r="P2559">
        <v>5.9490995690000004</v>
      </c>
      <c r="Q2559">
        <v>3.479777677</v>
      </c>
    </row>
    <row r="2560" spans="1:17">
      <c r="A2560" t="s">
        <v>12635</v>
      </c>
      <c r="B2560" s="14" t="s">
        <v>2426</v>
      </c>
      <c r="C2560">
        <v>32.723461350000001</v>
      </c>
      <c r="D2560">
        <v>0.65903112399999997</v>
      </c>
      <c r="E2560">
        <v>0.56515897800000003</v>
      </c>
      <c r="F2560">
        <v>0.49170858099999998</v>
      </c>
      <c r="G2560">
        <v>0.44031656800000002</v>
      </c>
      <c r="H2560">
        <v>1.9177854409999999</v>
      </c>
      <c r="I2560">
        <v>73.751045090000005</v>
      </c>
      <c r="J2560">
        <v>0.80812316900000003</v>
      </c>
      <c r="K2560">
        <v>39.763365149999998</v>
      </c>
      <c r="L2560">
        <v>12.88929021</v>
      </c>
      <c r="M2560">
        <v>130.52302470000001</v>
      </c>
      <c r="N2560">
        <v>2.881346164</v>
      </c>
      <c r="O2560">
        <v>108.486237</v>
      </c>
      <c r="P2560">
        <v>0.97234720500000005</v>
      </c>
      <c r="Q2560">
        <v>72.817130590000005</v>
      </c>
    </row>
    <row r="2561" spans="1:17">
      <c r="A2561" t="s">
        <v>12635</v>
      </c>
      <c r="B2561" s="14" t="s">
        <v>12636</v>
      </c>
      <c r="C2561">
        <v>0</v>
      </c>
      <c r="D2561">
        <v>3.3335578099999998</v>
      </c>
      <c r="E2561">
        <v>2.1345162260000001</v>
      </c>
      <c r="F2561">
        <v>2.9586242349999998</v>
      </c>
      <c r="G2561">
        <v>2.8871634620000002</v>
      </c>
      <c r="H2561">
        <v>2.5685009939999999</v>
      </c>
      <c r="I2561">
        <v>0</v>
      </c>
      <c r="J2561">
        <v>2.5434613439999998</v>
      </c>
      <c r="K2561">
        <v>3.0339384190000001</v>
      </c>
      <c r="L2561">
        <v>1.0564412750000001</v>
      </c>
      <c r="M2561">
        <v>3.209406612</v>
      </c>
      <c r="N2561">
        <v>3.0915879290000001</v>
      </c>
      <c r="O2561">
        <v>0</v>
      </c>
      <c r="P2561">
        <v>2.7593183419999998</v>
      </c>
      <c r="Q2561">
        <v>1.1493597659999999</v>
      </c>
    </row>
    <row r="2562" spans="1:17">
      <c r="A2562" t="s">
        <v>12637</v>
      </c>
      <c r="B2562" s="14" t="s">
        <v>562</v>
      </c>
      <c r="C2562">
        <v>5.2019160080000004</v>
      </c>
      <c r="D2562">
        <v>21.383395709999999</v>
      </c>
      <c r="E2562">
        <v>11.591090299999999</v>
      </c>
      <c r="F2562">
        <v>7.3955253790000004</v>
      </c>
      <c r="G2562">
        <v>10.87909054</v>
      </c>
      <c r="H2562">
        <v>4.2176260189999999</v>
      </c>
      <c r="I2562">
        <v>12.221979080000001</v>
      </c>
      <c r="J2562">
        <v>11.760171420000001</v>
      </c>
      <c r="K2562">
        <v>20.84532252</v>
      </c>
      <c r="L2562">
        <v>15.338728890000001</v>
      </c>
      <c r="M2562">
        <v>3.883179868</v>
      </c>
      <c r="N2562">
        <v>4.5243770359999997</v>
      </c>
      <c r="O2562">
        <v>6.4011209249999999</v>
      </c>
      <c r="P2562">
        <v>2.9050168099999998</v>
      </c>
      <c r="Q2562">
        <v>7.3505940519999999</v>
      </c>
    </row>
    <row r="2563" spans="1:17">
      <c r="A2563" t="s">
        <v>12638</v>
      </c>
      <c r="B2563" s="14" t="s">
        <v>12639</v>
      </c>
      <c r="C2563">
        <v>113.6013535</v>
      </c>
      <c r="D2563">
        <v>113.10122749999999</v>
      </c>
      <c r="E2563">
        <v>86.022500600000001</v>
      </c>
      <c r="F2563">
        <v>76.589110849999997</v>
      </c>
      <c r="G2563">
        <v>107.777158</v>
      </c>
      <c r="H2563">
        <v>77.505972139999997</v>
      </c>
      <c r="I2563">
        <v>103.2982959</v>
      </c>
      <c r="J2563">
        <v>59.638269440000002</v>
      </c>
      <c r="K2563">
        <v>60.023378780000002</v>
      </c>
      <c r="L2563">
        <v>188.31664040000001</v>
      </c>
      <c r="M2563">
        <v>15.39268802</v>
      </c>
      <c r="N2563">
        <v>30.149485649999999</v>
      </c>
      <c r="O2563">
        <v>20.72181638</v>
      </c>
      <c r="P2563">
        <v>24.663386450000001</v>
      </c>
      <c r="Q2563">
        <v>36.749755620000002</v>
      </c>
    </row>
    <row r="2564" spans="1:17">
      <c r="A2564" t="s">
        <v>12640</v>
      </c>
      <c r="B2564" s="14" t="s">
        <v>12641</v>
      </c>
      <c r="C2564">
        <v>6.7150297889999999</v>
      </c>
      <c r="D2564">
        <v>30.495880710000002</v>
      </c>
      <c r="E2564">
        <v>31.07630026</v>
      </c>
      <c r="F2564">
        <v>21.708604650000002</v>
      </c>
      <c r="G2564">
        <v>37.105918699999997</v>
      </c>
      <c r="H2564">
        <v>20.631536440000001</v>
      </c>
      <c r="I2564">
        <v>80.789440330000005</v>
      </c>
      <c r="J2564">
        <v>58.950230920000003</v>
      </c>
      <c r="K2564">
        <v>36.555258029999997</v>
      </c>
      <c r="L2564">
        <v>36.06501557</v>
      </c>
      <c r="M2564">
        <v>9.6673589399999997</v>
      </c>
      <c r="N2564">
        <v>19.65965061</v>
      </c>
      <c r="O2564">
        <v>29.74699773</v>
      </c>
      <c r="P2564">
        <v>6.5485374680000001</v>
      </c>
      <c r="Q2564">
        <v>20.772575280000002</v>
      </c>
    </row>
    <row r="2565" spans="1:17">
      <c r="A2565" t="s">
        <v>12642</v>
      </c>
      <c r="B2565" s="14" t="s">
        <v>2517</v>
      </c>
      <c r="C2565">
        <v>2.5891807650000001</v>
      </c>
      <c r="D2565">
        <v>0.98329754199999997</v>
      </c>
      <c r="E2565">
        <v>1.2395584040000001</v>
      </c>
      <c r="F2565">
        <v>1.4097519860000001</v>
      </c>
      <c r="G2565">
        <v>0.60678271900000003</v>
      </c>
      <c r="H2565">
        <v>1.420554737</v>
      </c>
      <c r="I2565">
        <v>0.80911135899999997</v>
      </c>
      <c r="J2565">
        <v>2.2976199909999999</v>
      </c>
      <c r="K2565">
        <v>1.006783864</v>
      </c>
      <c r="L2565">
        <v>1.051710235</v>
      </c>
      <c r="M2565">
        <v>2.4850264360000001</v>
      </c>
      <c r="N2565">
        <v>1.801049568</v>
      </c>
      <c r="O2565">
        <v>1.2289120200000001</v>
      </c>
      <c r="P2565">
        <v>2.2752609079999999</v>
      </c>
      <c r="Q2565">
        <v>1.2713473449999999</v>
      </c>
    </row>
    <row r="2566" spans="1:17">
      <c r="A2566" t="s">
        <v>12643</v>
      </c>
      <c r="B2566" s="14" t="s">
        <v>1350</v>
      </c>
      <c r="C2566">
        <v>1.734700358</v>
      </c>
      <c r="D2566">
        <v>1.1785022510000001</v>
      </c>
      <c r="E2566">
        <v>1.328767732</v>
      </c>
      <c r="F2566">
        <v>1.101923896</v>
      </c>
      <c r="G2566">
        <v>1.0983510400000001</v>
      </c>
      <c r="H2566">
        <v>1.021538375</v>
      </c>
      <c r="I2566">
        <v>3.8789461690000002</v>
      </c>
      <c r="J2566">
        <v>4.7060445150000003</v>
      </c>
      <c r="K2566">
        <v>2.8854699959999999</v>
      </c>
      <c r="L2566">
        <v>1.8268061819999999</v>
      </c>
      <c r="M2566">
        <v>1.7759136</v>
      </c>
      <c r="N2566">
        <v>1.7107190560000001</v>
      </c>
      <c r="O2566">
        <v>2.8176762759999998</v>
      </c>
      <c r="P2566">
        <v>2.4811456719999998</v>
      </c>
      <c r="Q2566">
        <v>2.3849778399999999</v>
      </c>
    </row>
    <row r="2567" spans="1:17">
      <c r="A2567" t="s">
        <v>12644</v>
      </c>
      <c r="B2567" s="14" t="s">
        <v>6444</v>
      </c>
      <c r="C2567">
        <v>1.620778383</v>
      </c>
      <c r="D2567">
        <v>2.0107174090000002</v>
      </c>
      <c r="E2567">
        <v>2.017444545</v>
      </c>
      <c r="F2567">
        <v>2.426815012</v>
      </c>
      <c r="G2567">
        <v>1.147500172</v>
      </c>
      <c r="H2567">
        <v>3.4235759419999998</v>
      </c>
      <c r="I2567">
        <v>1.1818064269999999</v>
      </c>
      <c r="J2567">
        <v>4.8695605569999998</v>
      </c>
      <c r="K2567">
        <v>6.6909177639999999</v>
      </c>
      <c r="L2567">
        <v>3.789174574</v>
      </c>
      <c r="M2567">
        <v>3.11115947</v>
      </c>
      <c r="N2567">
        <v>2.0179446379999999</v>
      </c>
      <c r="O2567">
        <v>1.4359814449999999</v>
      </c>
      <c r="P2567">
        <v>3.5016210490000002</v>
      </c>
      <c r="Q2567">
        <v>2.5626031519999999</v>
      </c>
    </row>
    <row r="2568" spans="1:17">
      <c r="A2568" t="s">
        <v>12645</v>
      </c>
      <c r="B2568" s="14" t="s">
        <v>8827</v>
      </c>
      <c r="C2568">
        <v>169.5253395</v>
      </c>
      <c r="D2568">
        <v>12.64519525</v>
      </c>
      <c r="E2568">
        <v>7.3668216729999996</v>
      </c>
      <c r="F2568">
        <v>6.4535549769999996</v>
      </c>
      <c r="G2568">
        <v>8.0792602910000006</v>
      </c>
      <c r="H2568">
        <v>13.237043399999999</v>
      </c>
      <c r="I2568">
        <v>26.609924830000001</v>
      </c>
      <c r="J2568">
        <v>12.336940139999999</v>
      </c>
      <c r="K2568">
        <v>45.77517606</v>
      </c>
      <c r="L2568">
        <v>116.8716088</v>
      </c>
      <c r="M2568">
        <v>56.879702520000002</v>
      </c>
      <c r="N2568">
        <v>7.151748875</v>
      </c>
      <c r="O2568">
        <v>172.02819099999999</v>
      </c>
      <c r="P2568">
        <v>7.0897467729999999</v>
      </c>
      <c r="Q2568">
        <v>14.687758730000001</v>
      </c>
    </row>
    <row r="2569" spans="1:17">
      <c r="A2569" t="s">
        <v>12646</v>
      </c>
      <c r="B2569" s="14" t="s">
        <v>7975</v>
      </c>
      <c r="C2569">
        <v>7.2342226690000002</v>
      </c>
      <c r="D2569">
        <v>2.486828086</v>
      </c>
      <c r="E2569">
        <v>2.3221701370000001</v>
      </c>
      <c r="F2569">
        <v>2.325973689</v>
      </c>
      <c r="G2569">
        <v>1.938436839</v>
      </c>
      <c r="H2569">
        <v>2.1077067949999999</v>
      </c>
      <c r="I2569">
        <v>1.6370392620000001</v>
      </c>
      <c r="J2569">
        <v>4.332436747</v>
      </c>
      <c r="K2569">
        <v>4.4700423120000004</v>
      </c>
      <c r="L2569">
        <v>4.5709990060000001</v>
      </c>
      <c r="M2569">
        <v>1.43652691</v>
      </c>
      <c r="N2569">
        <v>1.2454122560000001</v>
      </c>
      <c r="O2569">
        <v>5.6634743869999999</v>
      </c>
      <c r="P2569">
        <v>1.2912073390000001</v>
      </c>
      <c r="Q2569">
        <v>2.1435507559999998</v>
      </c>
    </row>
    <row r="2570" spans="1:17">
      <c r="A2570" t="s">
        <v>12647</v>
      </c>
      <c r="B2570" s="14" t="s">
        <v>3161</v>
      </c>
      <c r="C2570">
        <v>2.329897501</v>
      </c>
      <c r="D2570">
        <v>0.96778182800000001</v>
      </c>
      <c r="E2570">
        <v>0.68165028000000005</v>
      </c>
      <c r="F2570">
        <v>1.0307195849999999</v>
      </c>
      <c r="G2570">
        <v>1.106406647</v>
      </c>
      <c r="H2570">
        <v>0.78295807799999995</v>
      </c>
      <c r="I2570">
        <v>1.2741506810000001</v>
      </c>
      <c r="J2570">
        <v>1.033766964</v>
      </c>
      <c r="K2570">
        <v>0.92483771599999998</v>
      </c>
      <c r="L2570">
        <v>1.6561840299999999</v>
      </c>
      <c r="M2570">
        <v>1.1180866469999999</v>
      </c>
      <c r="N2570">
        <v>0.430816484</v>
      </c>
      <c r="O2570">
        <v>0.96761655199999996</v>
      </c>
      <c r="P2570">
        <v>0.78650656200000002</v>
      </c>
      <c r="Q2570">
        <v>0.60061748000000004</v>
      </c>
    </row>
    <row r="2571" spans="1:17">
      <c r="A2571" t="e">
        <v>#N/A</v>
      </c>
      <c r="B2571" s="14" t="s">
        <v>12648</v>
      </c>
      <c r="C2571">
        <v>42.236011230000003</v>
      </c>
      <c r="D2571">
        <v>4.505073286</v>
      </c>
      <c r="E2571">
        <v>3.3284438629999999</v>
      </c>
      <c r="F2571">
        <v>1.7034503169999999</v>
      </c>
      <c r="G2571">
        <v>1.890873343</v>
      </c>
      <c r="H2571">
        <v>0.600776274</v>
      </c>
      <c r="I2571">
        <v>4.5624890550000003</v>
      </c>
      <c r="J2571">
        <v>12.295002220000001</v>
      </c>
      <c r="K2571">
        <v>12.773570279999999</v>
      </c>
      <c r="L2571">
        <v>19.768257200000001</v>
      </c>
      <c r="M2571">
        <v>6.005480554</v>
      </c>
      <c r="N2571">
        <v>15.426711490000001</v>
      </c>
      <c r="O2571">
        <v>6.9296983350000003</v>
      </c>
      <c r="P2571">
        <v>9.1530694159999992</v>
      </c>
      <c r="Q2571">
        <v>15.054871479999999</v>
      </c>
    </row>
    <row r="2572" spans="1:17">
      <c r="A2572" t="s">
        <v>12649</v>
      </c>
      <c r="B2572" s="14" t="s">
        <v>8483</v>
      </c>
      <c r="C2572">
        <v>306.79954320000002</v>
      </c>
      <c r="D2572">
        <v>693.66103420000002</v>
      </c>
      <c r="E2572">
        <v>591.53482320000001</v>
      </c>
      <c r="F2572">
        <v>821.39621969999996</v>
      </c>
      <c r="G2572">
        <v>693.78264750000005</v>
      </c>
      <c r="H2572">
        <v>1261.584691</v>
      </c>
      <c r="I2572">
        <v>320.1226547</v>
      </c>
      <c r="J2572">
        <v>395.94986779999999</v>
      </c>
      <c r="K2572">
        <v>910.72466780000002</v>
      </c>
      <c r="L2572">
        <v>341.19887199999999</v>
      </c>
      <c r="M2572">
        <v>95.026783769999994</v>
      </c>
      <c r="N2572">
        <v>250.9273852</v>
      </c>
      <c r="O2572">
        <v>29.576914349999999</v>
      </c>
      <c r="P2572">
        <v>577.96047350000003</v>
      </c>
      <c r="Q2572">
        <v>533.30474430000004</v>
      </c>
    </row>
    <row r="2573" spans="1:17">
      <c r="A2573" t="s">
        <v>12650</v>
      </c>
      <c r="B2573" s="14" t="s">
        <v>3708</v>
      </c>
      <c r="C2573">
        <v>17.540446330000002</v>
      </c>
      <c r="D2573">
        <v>2.5429107270000002</v>
      </c>
      <c r="E2573">
        <v>2.8951848359999999</v>
      </c>
      <c r="F2573">
        <v>3.4409483600000002</v>
      </c>
      <c r="G2573">
        <v>2.0712377229999999</v>
      </c>
      <c r="H2573">
        <v>1.089727858</v>
      </c>
      <c r="I2573">
        <v>1.5046809619999999</v>
      </c>
      <c r="J2573">
        <v>3.7441652090000002</v>
      </c>
      <c r="K2573">
        <v>3.6860646269999999</v>
      </c>
      <c r="L2573">
        <v>6.5194502180000002</v>
      </c>
      <c r="M2573">
        <v>1.7329993850000001</v>
      </c>
      <c r="N2573">
        <v>3.672636529</v>
      </c>
      <c r="O2573">
        <v>5.2849229649999998</v>
      </c>
      <c r="P2573">
        <v>4.0635353580000002</v>
      </c>
      <c r="Q2573">
        <v>5.9402731940000004</v>
      </c>
    </row>
    <row r="2574" spans="1:17">
      <c r="A2574" t="s">
        <v>12651</v>
      </c>
      <c r="B2574" s="14" t="s">
        <v>1639</v>
      </c>
      <c r="C2574">
        <v>7.5281779269999998</v>
      </c>
      <c r="D2574">
        <v>12.627200609999999</v>
      </c>
      <c r="E2574">
        <v>10.869449489999999</v>
      </c>
      <c r="F2574">
        <v>25.61829578</v>
      </c>
      <c r="G2574">
        <v>8.1712740890000006</v>
      </c>
      <c r="H2574">
        <v>5.36943795</v>
      </c>
      <c r="I2574">
        <v>29.798756640000001</v>
      </c>
      <c r="J2574">
        <v>33.879423950000003</v>
      </c>
      <c r="K2574">
        <v>7.0742515949999998</v>
      </c>
      <c r="L2574">
        <v>6.4555714899999996</v>
      </c>
      <c r="M2574">
        <v>3.0965759099999999</v>
      </c>
      <c r="N2574">
        <v>18.891695510000002</v>
      </c>
      <c r="O2574">
        <v>6.5507304570000002</v>
      </c>
      <c r="P2574">
        <v>40.176694120000001</v>
      </c>
      <c r="Q2574">
        <v>11.089525869999999</v>
      </c>
    </row>
    <row r="2575" spans="1:17">
      <c r="A2575" t="e">
        <v>#N/A</v>
      </c>
      <c r="B2575" s="14" t="s">
        <v>12652</v>
      </c>
      <c r="C2575">
        <v>0</v>
      </c>
      <c r="D2575">
        <v>0.41585291899999999</v>
      </c>
      <c r="E2575">
        <v>0.39941326399999999</v>
      </c>
      <c r="F2575">
        <v>0.51103509499999999</v>
      </c>
      <c r="G2575">
        <v>0.64829943199999995</v>
      </c>
      <c r="H2575">
        <v>2.162794587</v>
      </c>
      <c r="I2575">
        <v>0</v>
      </c>
      <c r="J2575">
        <v>0</v>
      </c>
      <c r="K2575">
        <v>0.851571352</v>
      </c>
      <c r="L2575">
        <v>1.1860954319999999</v>
      </c>
      <c r="M2575">
        <v>3.603288332</v>
      </c>
      <c r="N2575">
        <v>2.7768080679999998</v>
      </c>
      <c r="O2575">
        <v>0</v>
      </c>
      <c r="P2575">
        <v>0.56326580999999998</v>
      </c>
      <c r="Q2575">
        <v>0</v>
      </c>
    </row>
    <row r="2576" spans="1:17">
      <c r="A2576" t="s">
        <v>12653</v>
      </c>
      <c r="B2576" s="14" t="s">
        <v>12654</v>
      </c>
      <c r="C2576">
        <v>3.7657233919999999</v>
      </c>
      <c r="D2576">
        <v>12.513507280000001</v>
      </c>
      <c r="E2576">
        <v>1.2018818570000001</v>
      </c>
      <c r="F2576">
        <v>6.492786315</v>
      </c>
      <c r="G2576">
        <v>0.65026994699999996</v>
      </c>
      <c r="H2576">
        <v>0.48208187299999999</v>
      </c>
      <c r="I2576">
        <v>0</v>
      </c>
      <c r="J2576">
        <v>0.15912739400000001</v>
      </c>
      <c r="K2576">
        <v>2.8471990489999999</v>
      </c>
      <c r="L2576">
        <v>1.586267447</v>
      </c>
      <c r="M2576">
        <v>0</v>
      </c>
      <c r="N2576">
        <v>2.0115681539999999</v>
      </c>
      <c r="O2576">
        <v>0</v>
      </c>
      <c r="P2576">
        <v>7.3447122360000003</v>
      </c>
      <c r="Q2576">
        <v>15.53207757</v>
      </c>
    </row>
    <row r="2577" spans="1:17">
      <c r="A2577" t="s">
        <v>12655</v>
      </c>
      <c r="B2577" s="14" t="s">
        <v>2258</v>
      </c>
      <c r="C2577">
        <v>12.889754180000001</v>
      </c>
      <c r="D2577">
        <v>0.59335317099999996</v>
      </c>
      <c r="E2577">
        <v>205.83949530000001</v>
      </c>
      <c r="F2577">
        <v>31.103331789999999</v>
      </c>
      <c r="G2577">
        <v>424.11974830000003</v>
      </c>
      <c r="H2577">
        <v>645.02769620000004</v>
      </c>
      <c r="I2577">
        <v>72.504183580000003</v>
      </c>
      <c r="J2577">
        <v>601.49613150000005</v>
      </c>
      <c r="K2577">
        <v>42.982434019999999</v>
      </c>
      <c r="L2577">
        <v>56.482566400000003</v>
      </c>
      <c r="M2577">
        <v>4.8199641250000003</v>
      </c>
      <c r="N2577">
        <v>64.734033229999994</v>
      </c>
      <c r="O2577">
        <v>4.4493887970000001</v>
      </c>
      <c r="P2577">
        <v>1.054839093</v>
      </c>
      <c r="Q2577">
        <v>136.3647575</v>
      </c>
    </row>
    <row r="2578" spans="1:17">
      <c r="A2578" t="s">
        <v>12656</v>
      </c>
      <c r="B2578" s="14" t="s">
        <v>7762</v>
      </c>
      <c r="C2578">
        <v>7.342891249</v>
      </c>
      <c r="D2578">
        <v>1.0096735489999999</v>
      </c>
      <c r="E2578">
        <v>4.2292256659999996</v>
      </c>
      <c r="F2578">
        <v>2.205816719</v>
      </c>
      <c r="G2578">
        <v>4.4160678649999996</v>
      </c>
      <c r="H2578">
        <v>4.7649551700000004</v>
      </c>
      <c r="I2578">
        <v>8.8620265630000006</v>
      </c>
      <c r="J2578">
        <v>11.009840000000001</v>
      </c>
      <c r="K2578">
        <v>2.641907443</v>
      </c>
      <c r="L2578">
        <v>4.639662081</v>
      </c>
      <c r="M2578">
        <v>5.3463873470000003</v>
      </c>
      <c r="N2578">
        <v>3.2461357340000001</v>
      </c>
      <c r="O2578">
        <v>6.7300074570000001</v>
      </c>
      <c r="P2578">
        <v>1.291608909</v>
      </c>
      <c r="Q2578">
        <v>1.9146600149999999</v>
      </c>
    </row>
    <row r="2579" spans="1:17">
      <c r="A2579" t="s">
        <v>12657</v>
      </c>
      <c r="B2579" s="14" t="s">
        <v>12658</v>
      </c>
      <c r="C2579">
        <v>12.4852705</v>
      </c>
      <c r="D2579">
        <v>1.2765717510000001</v>
      </c>
      <c r="E2579">
        <v>0.306526458</v>
      </c>
      <c r="F2579">
        <v>0.13072990800000001</v>
      </c>
      <c r="G2579">
        <v>0.165844041</v>
      </c>
      <c r="H2579">
        <v>0.36884868900000001</v>
      </c>
      <c r="I2579">
        <v>147.0606937</v>
      </c>
      <c r="J2579">
        <v>1.0957586370000001</v>
      </c>
      <c r="K2579">
        <v>38.776202490000003</v>
      </c>
      <c r="L2579">
        <v>66.752347549999996</v>
      </c>
      <c r="M2579">
        <v>20.278971540000001</v>
      </c>
      <c r="N2579">
        <v>2.4862118739999999</v>
      </c>
      <c r="O2579">
        <v>12.763537400000001</v>
      </c>
      <c r="P2579">
        <v>1.585003792</v>
      </c>
      <c r="Q2579">
        <v>17.82576809</v>
      </c>
    </row>
    <row r="2580" spans="1:17">
      <c r="A2580" t="s">
        <v>12659</v>
      </c>
      <c r="B2580" s="14" t="s">
        <v>4929</v>
      </c>
      <c r="C2580">
        <v>17.413162719999999</v>
      </c>
      <c r="D2580">
        <v>87.890692090000002</v>
      </c>
      <c r="E2580">
        <v>8.4115750540000001</v>
      </c>
      <c r="F2580">
        <v>4.2600817329999998</v>
      </c>
      <c r="G2580">
        <v>6.4608302350000004</v>
      </c>
      <c r="H2580">
        <v>5.7838837190000003</v>
      </c>
      <c r="I2580">
        <v>24.021309890000001</v>
      </c>
      <c r="J2580">
        <v>53.99360223</v>
      </c>
      <c r="K2580">
        <v>10.568218829999999</v>
      </c>
      <c r="L2580">
        <v>21.856596159999999</v>
      </c>
      <c r="M2580">
        <v>13.55082792</v>
      </c>
      <c r="N2580">
        <v>9.4274347970000001</v>
      </c>
      <c r="O2580">
        <v>27.624028240000001</v>
      </c>
      <c r="P2580">
        <v>3.7069630240000002</v>
      </c>
      <c r="Q2580">
        <v>13.10270133</v>
      </c>
    </row>
    <row r="2581" spans="1:17">
      <c r="A2581" t="s">
        <v>12660</v>
      </c>
      <c r="B2581" s="14" t="s">
        <v>4930</v>
      </c>
      <c r="C2581">
        <v>7.1788767680000003</v>
      </c>
      <c r="D2581">
        <v>2.6785037040000002</v>
      </c>
      <c r="E2581">
        <v>2.2912361959999998</v>
      </c>
      <c r="F2581">
        <v>2.4686782269999998</v>
      </c>
      <c r="G2581">
        <v>2.5445604409999998</v>
      </c>
      <c r="H2581">
        <v>3.1924140900000002</v>
      </c>
      <c r="I2581">
        <v>0</v>
      </c>
      <c r="J2581">
        <v>2.6344100610000001</v>
      </c>
      <c r="K2581">
        <v>5.3135559189999997</v>
      </c>
      <c r="L2581">
        <v>5.7297199259999996</v>
      </c>
      <c r="M2581">
        <v>2.175819121</v>
      </c>
      <c r="N2581">
        <v>2.142520406</v>
      </c>
      <c r="O2581">
        <v>4.6028920319999997</v>
      </c>
      <c r="P2581">
        <v>1.8706815109999999</v>
      </c>
      <c r="Q2581">
        <v>2.3376274100000001</v>
      </c>
    </row>
    <row r="2582" spans="1:17">
      <c r="A2582" t="s">
        <v>12661</v>
      </c>
      <c r="B2582" s="14" t="s">
        <v>1021</v>
      </c>
      <c r="C2582">
        <v>5.9030520700000002</v>
      </c>
      <c r="D2582">
        <v>1.979257469</v>
      </c>
      <c r="E2582">
        <v>1.782199418</v>
      </c>
      <c r="F2582">
        <v>1.7482000259999999</v>
      </c>
      <c r="G2582">
        <v>1.9009436689999999</v>
      </c>
      <c r="H2582">
        <v>2.0526425989999999</v>
      </c>
      <c r="I2582">
        <v>3.373615627</v>
      </c>
      <c r="J2582">
        <v>2.2247712549999998</v>
      </c>
      <c r="K2582">
        <v>2.5331656979999999</v>
      </c>
      <c r="L2582">
        <v>4.082715973</v>
      </c>
      <c r="M2582">
        <v>5.359343279</v>
      </c>
      <c r="N2582">
        <v>1.3963602479999999</v>
      </c>
      <c r="O2582">
        <v>7.2442587190000003</v>
      </c>
      <c r="P2582">
        <v>1.8670352139999999</v>
      </c>
      <c r="Q2582">
        <v>4.8256681229999998</v>
      </c>
    </row>
    <row r="2583" spans="1:17">
      <c r="A2583" t="s">
        <v>12662</v>
      </c>
      <c r="B2583" s="14" t="s">
        <v>5063</v>
      </c>
      <c r="C2583">
        <v>7.6654168350000003</v>
      </c>
      <c r="D2583">
        <v>0.47760370000000002</v>
      </c>
      <c r="E2583">
        <v>0.30581525999999998</v>
      </c>
      <c r="F2583">
        <v>0.42388641900000001</v>
      </c>
      <c r="G2583">
        <v>0.248188878</v>
      </c>
      <c r="H2583">
        <v>0.64398756099999999</v>
      </c>
      <c r="I2583">
        <v>1.746660543</v>
      </c>
      <c r="J2583">
        <v>1.0628491550000001</v>
      </c>
      <c r="K2583">
        <v>0.86935358399999996</v>
      </c>
      <c r="L2583">
        <v>2.421726171</v>
      </c>
      <c r="M2583">
        <v>0.45981637600000003</v>
      </c>
      <c r="N2583">
        <v>0.85634355500000003</v>
      </c>
      <c r="O2583">
        <v>1.061160302</v>
      </c>
      <c r="P2583">
        <v>0.75472391000000005</v>
      </c>
      <c r="Q2583">
        <v>1.31736363</v>
      </c>
    </row>
    <row r="2584" spans="1:17">
      <c r="A2584" t="s">
        <v>12663</v>
      </c>
      <c r="B2584" s="14" t="s">
        <v>3812</v>
      </c>
      <c r="C2584">
        <v>102.8397619</v>
      </c>
      <c r="D2584">
        <v>608.22781629999997</v>
      </c>
      <c r="E2584">
        <v>450.36232219999999</v>
      </c>
      <c r="F2584">
        <v>1097.3062829999999</v>
      </c>
      <c r="G2584">
        <v>384.19418940000003</v>
      </c>
      <c r="H2584">
        <v>1860.3511209999999</v>
      </c>
      <c r="I2584">
        <v>753.79219430000001</v>
      </c>
      <c r="J2584">
        <v>981.06537049999997</v>
      </c>
      <c r="K2584">
        <v>1599.766161</v>
      </c>
      <c r="L2584">
        <v>102.6299872</v>
      </c>
      <c r="M2584">
        <v>84.061068090000006</v>
      </c>
      <c r="N2584">
        <v>481.80214560000002</v>
      </c>
      <c r="O2584">
        <v>31.703144009999999</v>
      </c>
      <c r="P2584">
        <v>1612.448134</v>
      </c>
      <c r="Q2584">
        <v>1053.0278330000001</v>
      </c>
    </row>
    <row r="2585" spans="1:17">
      <c r="A2585" t="e">
        <v>#N/A</v>
      </c>
      <c r="B2585" s="14" t="s">
        <v>12664</v>
      </c>
      <c r="C2585">
        <v>34.829160530000003</v>
      </c>
      <c r="D2585">
        <v>2.204521497</v>
      </c>
      <c r="E2585">
        <v>1.5880286379999999</v>
      </c>
      <c r="F2585">
        <v>1.354550854</v>
      </c>
      <c r="G2585">
        <v>3.0071720630000001</v>
      </c>
      <c r="H2585">
        <v>2.8663542720000001</v>
      </c>
      <c r="I2585">
        <v>0</v>
      </c>
      <c r="J2585">
        <v>1.892273952</v>
      </c>
      <c r="K2585">
        <v>1.1285885389999999</v>
      </c>
      <c r="L2585">
        <v>6.2877348189999998</v>
      </c>
      <c r="M2585">
        <v>4.7754423680000002</v>
      </c>
      <c r="N2585">
        <v>3.373431488</v>
      </c>
      <c r="O2585">
        <v>5.5103625320000003</v>
      </c>
      <c r="P2585">
        <v>3.732484285</v>
      </c>
      <c r="Q2585">
        <v>8.5509597040000003</v>
      </c>
    </row>
    <row r="2586" spans="1:17">
      <c r="A2586" t="s">
        <v>12665</v>
      </c>
      <c r="B2586" s="14" t="s">
        <v>3757</v>
      </c>
      <c r="C2586">
        <v>5.0330418909999999</v>
      </c>
      <c r="D2586">
        <v>9.1546325670000002</v>
      </c>
      <c r="E2586">
        <v>7.1018188999999996</v>
      </c>
      <c r="F2586">
        <v>10.85334958</v>
      </c>
      <c r="G2586">
        <v>7.5018099740000004</v>
      </c>
      <c r="H2586">
        <v>17.396692829999999</v>
      </c>
      <c r="I2586">
        <v>11.975436309999999</v>
      </c>
      <c r="J2586">
        <v>11.11533938</v>
      </c>
      <c r="K2586">
        <v>11.656531530000001</v>
      </c>
      <c r="L2586">
        <v>8.3688580810000008</v>
      </c>
      <c r="M2586">
        <v>7.118747956</v>
      </c>
      <c r="N2586">
        <v>4.7675366219999997</v>
      </c>
      <c r="O2586">
        <v>15.54848286</v>
      </c>
      <c r="P2586">
        <v>16.29460426</v>
      </c>
      <c r="Q2586">
        <v>14.38579674</v>
      </c>
    </row>
    <row r="2587" spans="1:17">
      <c r="A2587" t="s">
        <v>12666</v>
      </c>
      <c r="B2587" s="14" t="s">
        <v>5896</v>
      </c>
      <c r="C2587">
        <v>7.9418140770000001</v>
      </c>
      <c r="D2587">
        <v>0.78194565900000002</v>
      </c>
      <c r="E2587">
        <v>0.46939592899999999</v>
      </c>
      <c r="F2587">
        <v>1.0810357779999999</v>
      </c>
      <c r="G2587">
        <v>0.45713421500000001</v>
      </c>
      <c r="H2587">
        <v>0</v>
      </c>
      <c r="I2587">
        <v>0</v>
      </c>
      <c r="J2587">
        <v>1.2305171779999999</v>
      </c>
      <c r="K2587">
        <v>0.400311319</v>
      </c>
      <c r="L2587">
        <v>2.2302649140000002</v>
      </c>
      <c r="M2587">
        <v>0</v>
      </c>
      <c r="N2587">
        <v>2.1755618760000002</v>
      </c>
      <c r="O2587">
        <v>5.8635908990000001</v>
      </c>
      <c r="P2587">
        <v>1.9858730490000001</v>
      </c>
      <c r="Q2587">
        <v>1.2132130860000001</v>
      </c>
    </row>
    <row r="2588" spans="1:17">
      <c r="A2588" t="s">
        <v>12667</v>
      </c>
      <c r="B2588" s="14" t="s">
        <v>8969</v>
      </c>
      <c r="C2588">
        <v>5.0277564940000001</v>
      </c>
      <c r="D2588">
        <v>2.3513901929999999</v>
      </c>
      <c r="E2588">
        <v>1.7829743250000001</v>
      </c>
      <c r="F2588">
        <v>1.786981022</v>
      </c>
      <c r="G2588">
        <v>1.1455409299999999</v>
      </c>
      <c r="H2588">
        <v>3.1109524209999999</v>
      </c>
      <c r="I2588">
        <v>1.9348533219999999</v>
      </c>
      <c r="J2588">
        <v>1.6730978169999999</v>
      </c>
      <c r="K2588">
        <v>3.0411205529999998</v>
      </c>
      <c r="L2588">
        <v>3.4415619899999998</v>
      </c>
      <c r="M2588">
        <v>2.1446694160000002</v>
      </c>
      <c r="N2588">
        <v>1.0846172869999999</v>
      </c>
      <c r="O2588">
        <v>4.0987630670000001</v>
      </c>
      <c r="P2588">
        <v>2.8810941429999999</v>
      </c>
      <c r="Q2588">
        <v>2.6881880759999999</v>
      </c>
    </row>
    <row r="2589" spans="1:17">
      <c r="A2589" t="s">
        <v>12668</v>
      </c>
      <c r="B2589" s="14" t="s">
        <v>6812</v>
      </c>
      <c r="C2589">
        <v>71.585663310000001</v>
      </c>
      <c r="D2589">
        <v>2.8053156850000001</v>
      </c>
      <c r="E2589">
        <v>2.6119327929999998</v>
      </c>
      <c r="F2589">
        <v>2.3217238990000002</v>
      </c>
      <c r="G2589">
        <v>1.2941646979999999</v>
      </c>
      <c r="H2589">
        <v>2.878312362</v>
      </c>
      <c r="I2589">
        <v>64.445871679999996</v>
      </c>
      <c r="J2589">
        <v>4.6193746459999998</v>
      </c>
      <c r="K2589">
        <v>113.9549549</v>
      </c>
      <c r="L2589">
        <v>187.29619600000001</v>
      </c>
      <c r="M2589">
        <v>168.168488</v>
      </c>
      <c r="N2589">
        <v>6.3396254269999996</v>
      </c>
      <c r="O2589">
        <v>120.7796984</v>
      </c>
      <c r="P2589">
        <v>2.3263794409999998</v>
      </c>
      <c r="Q2589">
        <v>197.37412950000001</v>
      </c>
    </row>
    <row r="2590" spans="1:17">
      <c r="A2590" t="s">
        <v>12669</v>
      </c>
      <c r="B2590" s="14" t="s">
        <v>6837</v>
      </c>
      <c r="C2590">
        <v>2.2616338009999999</v>
      </c>
      <c r="D2590">
        <v>4.9100706069999998</v>
      </c>
      <c r="E2590">
        <v>3.946010555</v>
      </c>
      <c r="F2590">
        <v>3.9405115770000001</v>
      </c>
      <c r="G2590">
        <v>3.7492015329999999</v>
      </c>
      <c r="H2590">
        <v>3.8218056950000001</v>
      </c>
      <c r="I2590">
        <v>0</v>
      </c>
      <c r="J2590">
        <v>2.121640491</v>
      </c>
      <c r="K2590">
        <v>1.436385413</v>
      </c>
      <c r="L2590">
        <v>2.286449025</v>
      </c>
      <c r="M2590">
        <v>0.86826224900000004</v>
      </c>
      <c r="N2590">
        <v>2.899478303</v>
      </c>
      <c r="O2590">
        <v>1.001884097</v>
      </c>
      <c r="P2590">
        <v>2.8502607260000001</v>
      </c>
      <c r="Q2590">
        <v>4.0422718599999996</v>
      </c>
    </row>
    <row r="2591" spans="1:17">
      <c r="A2591" t="s">
        <v>12670</v>
      </c>
      <c r="B2591" s="14" t="s">
        <v>6190</v>
      </c>
      <c r="C2591">
        <v>7.4920122180000002</v>
      </c>
      <c r="D2591">
        <v>20.200147529999999</v>
      </c>
      <c r="E2591">
        <v>19.421028110000002</v>
      </c>
      <c r="F2591">
        <v>27.36072854</v>
      </c>
      <c r="G2591">
        <v>22.656057140000001</v>
      </c>
      <c r="H2591">
        <v>52.774739889999999</v>
      </c>
      <c r="I2591">
        <v>33.84317102</v>
      </c>
      <c r="J2591">
        <v>27.79800672</v>
      </c>
      <c r="K2591">
        <v>39.873132939999998</v>
      </c>
      <c r="L2591">
        <v>22.745741599999999</v>
      </c>
      <c r="M2591">
        <v>13.328978080000001</v>
      </c>
      <c r="N2591">
        <v>11.5106476</v>
      </c>
      <c r="O2591">
        <v>10.11858606</v>
      </c>
      <c r="P2591">
        <v>19.41023951</v>
      </c>
      <c r="Q2591">
        <v>19.093611970000001</v>
      </c>
    </row>
    <row r="2592" spans="1:17">
      <c r="A2592" t="s">
        <v>12671</v>
      </c>
      <c r="B2592" s="14" t="s">
        <v>6868</v>
      </c>
      <c r="C2592">
        <v>1.0422795819999999</v>
      </c>
      <c r="D2592">
        <v>1.7830597669999999</v>
      </c>
      <c r="E2592">
        <v>1.250546575</v>
      </c>
      <c r="F2592">
        <v>1.3793361719999999</v>
      </c>
      <c r="G2592">
        <v>0.78992176999999997</v>
      </c>
      <c r="H2592">
        <v>1.378786603</v>
      </c>
      <c r="I2592">
        <v>2.0266356320000001</v>
      </c>
      <c r="J2592">
        <v>1.6149243950000001</v>
      </c>
      <c r="K2592">
        <v>1.5235628779999999</v>
      </c>
      <c r="L2592">
        <v>1.792780252</v>
      </c>
      <c r="M2592">
        <v>0.33345068700000002</v>
      </c>
      <c r="N2592">
        <v>0.79231693999999997</v>
      </c>
      <c r="O2592">
        <v>0.76953464400000005</v>
      </c>
      <c r="P2592">
        <v>1.754874692</v>
      </c>
      <c r="Q2592">
        <v>1.31357704</v>
      </c>
    </row>
    <row r="2593" spans="1:17">
      <c r="A2593" t="s">
        <v>12672</v>
      </c>
      <c r="B2593" s="14" t="s">
        <v>4641</v>
      </c>
      <c r="C2593">
        <v>7.4942810959999999</v>
      </c>
      <c r="D2593">
        <v>2.6651127840000002</v>
      </c>
      <c r="E2593">
        <v>3.0003680209999999</v>
      </c>
      <c r="F2593">
        <v>2.2818424730000002</v>
      </c>
      <c r="G2593">
        <v>1.941183112</v>
      </c>
      <c r="H2593">
        <v>5.680692563</v>
      </c>
      <c r="I2593">
        <v>4.026494638</v>
      </c>
      <c r="J2593">
        <v>6.3503533030000003</v>
      </c>
      <c r="K2593">
        <v>2.7735036389999999</v>
      </c>
      <c r="L2593">
        <v>5.8568418170000003</v>
      </c>
      <c r="M2593">
        <v>3.4071207719999999</v>
      </c>
      <c r="N2593">
        <v>2.1637178430000001</v>
      </c>
      <c r="O2593">
        <v>3.2762184109999999</v>
      </c>
      <c r="P2593">
        <v>2.574237729</v>
      </c>
      <c r="Q2593">
        <v>2.8470530589999998</v>
      </c>
    </row>
    <row r="2594" spans="1:17">
      <c r="A2594" t="s">
        <v>12673</v>
      </c>
      <c r="B2594" s="14" t="s">
        <v>9205</v>
      </c>
      <c r="C2594">
        <v>28.017254550000001</v>
      </c>
      <c r="D2594">
        <v>219.47103290000001</v>
      </c>
      <c r="E2594">
        <v>154.34043869999999</v>
      </c>
      <c r="F2594">
        <v>312.11277749999999</v>
      </c>
      <c r="G2594">
        <v>171.94449109999999</v>
      </c>
      <c r="H2594">
        <v>125.4636064</v>
      </c>
      <c r="I2594">
        <v>108.68257509999999</v>
      </c>
      <c r="J2594">
        <v>254.09276610000001</v>
      </c>
      <c r="K2594">
        <v>299.44807539999999</v>
      </c>
      <c r="L2594">
        <v>68.687317539999995</v>
      </c>
      <c r="M2594">
        <v>22.587777599999999</v>
      </c>
      <c r="N2594">
        <v>161.01342299999999</v>
      </c>
      <c r="O2594">
        <v>13.031969999999999</v>
      </c>
      <c r="P2594">
        <v>358.47244999999998</v>
      </c>
      <c r="Q2594">
        <v>162.55409209999999</v>
      </c>
    </row>
    <row r="2595" spans="1:17">
      <c r="A2595" t="s">
        <v>12674</v>
      </c>
      <c r="B2595" s="14" t="s">
        <v>12675</v>
      </c>
      <c r="C2595">
        <v>6.4966200189999999</v>
      </c>
      <c r="D2595">
        <v>4.4343500010000003</v>
      </c>
      <c r="E2595">
        <v>3.287687407</v>
      </c>
      <c r="F2595">
        <v>4.8278910770000003</v>
      </c>
      <c r="G2595">
        <v>3.5171346730000002</v>
      </c>
      <c r="H2595">
        <v>1.4835495750000001</v>
      </c>
      <c r="I2595">
        <v>2.3045225330000001</v>
      </c>
      <c r="J2595">
        <v>4.65210831</v>
      </c>
      <c r="K2595">
        <v>5.3368034550000001</v>
      </c>
      <c r="L2595">
        <v>3.4392733180000001</v>
      </c>
      <c r="M2595">
        <v>2.6963382079999998</v>
      </c>
      <c r="N2595">
        <v>5.3895105560000003</v>
      </c>
      <c r="O2595">
        <v>4.6669396949999999</v>
      </c>
      <c r="P2595">
        <v>7.4814727510000001</v>
      </c>
      <c r="Q2595">
        <v>5.7937114730000001</v>
      </c>
    </row>
    <row r="2596" spans="1:17">
      <c r="A2596" t="s">
        <v>12676</v>
      </c>
      <c r="B2596" s="14" t="s">
        <v>3431</v>
      </c>
      <c r="C2596">
        <v>3.9026783950000001</v>
      </c>
      <c r="D2596">
        <v>4.3228696879999999</v>
      </c>
      <c r="E2596">
        <v>4.3407025629999998</v>
      </c>
      <c r="F2596">
        <v>2.8976216730000002</v>
      </c>
      <c r="G2596">
        <v>3.2470667419999999</v>
      </c>
      <c r="H2596">
        <v>7.0854438919999998</v>
      </c>
      <c r="I2596">
        <v>4.1391653279999998</v>
      </c>
      <c r="J2596">
        <v>7.6010672159999997</v>
      </c>
      <c r="K2596">
        <v>3.3799481490000001</v>
      </c>
      <c r="L2596">
        <v>5.1560505880000003</v>
      </c>
      <c r="M2596">
        <v>2.0431016319999999</v>
      </c>
      <c r="N2596">
        <v>10.015434600000001</v>
      </c>
      <c r="O2596">
        <v>4.3221314360000003</v>
      </c>
      <c r="P2596">
        <v>4.5245148840000002</v>
      </c>
      <c r="Q2596">
        <v>2.9267202289999998</v>
      </c>
    </row>
    <row r="2597" spans="1:17">
      <c r="A2597" t="s">
        <v>12677</v>
      </c>
      <c r="B2597" s="14" t="s">
        <v>7388</v>
      </c>
      <c r="C2597">
        <v>4.1688260640000001</v>
      </c>
      <c r="D2597">
        <v>8.0232064699999999</v>
      </c>
      <c r="E2597">
        <v>10.921495800000001</v>
      </c>
      <c r="F2597">
        <v>7.9444193959999998</v>
      </c>
      <c r="G2597">
        <v>7.3787518929999996</v>
      </c>
      <c r="H2597">
        <v>5.1033765009999996</v>
      </c>
      <c r="I2597">
        <v>7.2193833119999997</v>
      </c>
      <c r="J2597">
        <v>13.377242669999999</v>
      </c>
      <c r="K2597">
        <v>8.3921416499999992</v>
      </c>
      <c r="L2597">
        <v>8.7254717559999992</v>
      </c>
      <c r="M2597">
        <v>3.500986771</v>
      </c>
      <c r="N2597">
        <v>10.791884980000001</v>
      </c>
      <c r="O2597">
        <v>4.0397736670000004</v>
      </c>
      <c r="P2597">
        <v>14.854580990000001</v>
      </c>
      <c r="Q2597">
        <v>12.000476190000001</v>
      </c>
    </row>
    <row r="2598" spans="1:17">
      <c r="A2598" t="e">
        <v>#N/A</v>
      </c>
      <c r="B2598" s="14" t="s">
        <v>12678</v>
      </c>
      <c r="C2598">
        <v>144.23735859999999</v>
      </c>
      <c r="D2598">
        <v>29.935294670000001</v>
      </c>
      <c r="E2598">
        <v>23.25994888</v>
      </c>
      <c r="F2598">
        <v>34.51365697</v>
      </c>
      <c r="G2598">
        <v>27.528891309999999</v>
      </c>
      <c r="H2598">
        <v>65.891021350000003</v>
      </c>
      <c r="I2598">
        <v>50.925429299999998</v>
      </c>
      <c r="J2598">
        <v>70.252989409999998</v>
      </c>
      <c r="K2598">
        <v>66.810781789999993</v>
      </c>
      <c r="L2598">
        <v>110.32431769999999</v>
      </c>
      <c r="M2598">
        <v>37.887517019999997</v>
      </c>
      <c r="N2598">
        <v>95.639939630000001</v>
      </c>
      <c r="O2598">
        <v>57.170011260000003</v>
      </c>
      <c r="P2598">
        <v>35.307654650000003</v>
      </c>
      <c r="Q2598">
        <v>69.929245460000004</v>
      </c>
    </row>
    <row r="2599" spans="1:17">
      <c r="A2599" t="s">
        <v>12679</v>
      </c>
      <c r="B2599" s="14" t="s">
        <v>8283</v>
      </c>
      <c r="C2599">
        <v>31.70093636</v>
      </c>
      <c r="D2599">
        <v>14.53047664</v>
      </c>
      <c r="E2599">
        <v>9.2499416619999995</v>
      </c>
      <c r="F2599">
        <v>10.92320076</v>
      </c>
      <c r="G2599">
        <v>13.17004627</v>
      </c>
      <c r="H2599">
        <v>17.447307110000001</v>
      </c>
      <c r="I2599">
        <v>42.554900320000002</v>
      </c>
      <c r="J2599">
        <v>12.274811700000001</v>
      </c>
      <c r="K2599">
        <v>25.24217763</v>
      </c>
      <c r="L2599">
        <v>21.245717750000001</v>
      </c>
      <c r="M2599">
        <v>24.315107709999999</v>
      </c>
      <c r="N2599">
        <v>8.1263367619999993</v>
      </c>
      <c r="O2599">
        <v>21.00610017</v>
      </c>
      <c r="P2599">
        <v>8.1292272949999997</v>
      </c>
      <c r="Q2599">
        <v>15.363988689999999</v>
      </c>
    </row>
    <row r="2600" spans="1:17">
      <c r="A2600" t="s">
        <v>12680</v>
      </c>
      <c r="B2600" s="14" t="s">
        <v>12681</v>
      </c>
      <c r="C2600">
        <v>0</v>
      </c>
      <c r="D2600">
        <v>4.9090929919999997</v>
      </c>
      <c r="E2600">
        <v>2.3575124330000001</v>
      </c>
      <c r="F2600">
        <v>3.5647813949999998</v>
      </c>
      <c r="G2600">
        <v>3.8265478659999999</v>
      </c>
      <c r="H2600">
        <v>3.868413082</v>
      </c>
      <c r="I2600">
        <v>0</v>
      </c>
      <c r="J2600">
        <v>0.25538006200000002</v>
      </c>
      <c r="K2600">
        <v>2.7416443519999998</v>
      </c>
      <c r="L2600">
        <v>1.2728829020000001</v>
      </c>
      <c r="M2600">
        <v>0</v>
      </c>
      <c r="N2600">
        <v>0.74499728600000004</v>
      </c>
      <c r="O2600">
        <v>0</v>
      </c>
      <c r="P2600">
        <v>2.720161718</v>
      </c>
      <c r="Q2600">
        <v>9.6938684649999995</v>
      </c>
    </row>
    <row r="2601" spans="1:17">
      <c r="A2601" t="s">
        <v>12682</v>
      </c>
      <c r="B2601" s="14" t="s">
        <v>12683</v>
      </c>
      <c r="C2601">
        <v>3.636113382</v>
      </c>
      <c r="D2601">
        <v>5.1504515709999996</v>
      </c>
      <c r="E2601">
        <v>4.2669442560000004</v>
      </c>
      <c r="F2601">
        <v>5.5043988229999998</v>
      </c>
      <c r="G2601">
        <v>4.3381402749999998</v>
      </c>
      <c r="H2601">
        <v>16.546032579999999</v>
      </c>
      <c r="I2601">
        <v>4.8205594070000002</v>
      </c>
      <c r="J2601">
        <v>2.3326938140000002</v>
      </c>
      <c r="K2601">
        <v>10.546942939999999</v>
      </c>
      <c r="L2601">
        <v>6.3355471029999997</v>
      </c>
      <c r="M2601">
        <v>5.4991486820000004</v>
      </c>
      <c r="N2601">
        <v>2.6350535470000001</v>
      </c>
      <c r="O2601">
        <v>8.2978885079999998</v>
      </c>
      <c r="P2601">
        <v>3.7360693810000001</v>
      </c>
      <c r="Q2601">
        <v>6.2868261900000002</v>
      </c>
    </row>
    <row r="2602" spans="1:17">
      <c r="A2602" t="s">
        <v>12684</v>
      </c>
      <c r="B2602" s="14" t="s">
        <v>3668</v>
      </c>
      <c r="C2602">
        <v>26.618656420000001</v>
      </c>
      <c r="D2602">
        <v>16.363489149999999</v>
      </c>
      <c r="E2602">
        <v>8.7961975920000004</v>
      </c>
      <c r="F2602">
        <v>9.2854811989999995</v>
      </c>
      <c r="G2602">
        <v>11.3213907</v>
      </c>
      <c r="H2602">
        <v>7.4618280940000004</v>
      </c>
      <c r="I2602">
        <v>27.3352194</v>
      </c>
      <c r="J2602">
        <v>31.303244150000001</v>
      </c>
      <c r="K2602">
        <v>37.546795729999999</v>
      </c>
      <c r="L2602">
        <v>21.199765809999999</v>
      </c>
      <c r="M2602">
        <v>3.7787852769999999</v>
      </c>
      <c r="N2602">
        <v>14.581359669999999</v>
      </c>
      <c r="O2602">
        <v>6.3509069509999998</v>
      </c>
      <c r="P2602">
        <v>7.1654415399999998</v>
      </c>
      <c r="Q2602">
        <v>6.413308389</v>
      </c>
    </row>
    <row r="2603" spans="1:17">
      <c r="A2603" t="s">
        <v>12685</v>
      </c>
      <c r="B2603" s="14" t="s">
        <v>12686</v>
      </c>
      <c r="C2603">
        <v>30.770636499999998</v>
      </c>
      <c r="D2603">
        <v>2.3320379359999999</v>
      </c>
      <c r="E2603">
        <v>2.0675510109999999</v>
      </c>
      <c r="F2603">
        <v>2.2044651160000002</v>
      </c>
      <c r="G2603">
        <v>1.258463603</v>
      </c>
      <c r="H2603">
        <v>4.0428709270000001</v>
      </c>
      <c r="I2603">
        <v>15.351433760000001</v>
      </c>
      <c r="J2603">
        <v>10.059971450000001</v>
      </c>
      <c r="K2603">
        <v>6.6122010849999997</v>
      </c>
      <c r="L2603">
        <v>7.1630861369999996</v>
      </c>
      <c r="M2603">
        <v>9.3261580360000007</v>
      </c>
      <c r="N2603">
        <v>2.894777038</v>
      </c>
      <c r="O2603">
        <v>12.55498287</v>
      </c>
      <c r="P2603">
        <v>4.0091272370000004</v>
      </c>
      <c r="Q2603">
        <v>3.896554971</v>
      </c>
    </row>
    <row r="2604" spans="1:17">
      <c r="A2604" t="s">
        <v>12685</v>
      </c>
      <c r="B2604" s="14" t="s">
        <v>12687</v>
      </c>
      <c r="C2604">
        <v>0</v>
      </c>
      <c r="D2604">
        <v>0</v>
      </c>
      <c r="E2604">
        <v>0</v>
      </c>
      <c r="F2604">
        <v>0</v>
      </c>
      <c r="G2604">
        <v>0.36384151799999997</v>
      </c>
      <c r="H2604">
        <v>1.6184177179999999</v>
      </c>
      <c r="I2604">
        <v>0</v>
      </c>
      <c r="J2604">
        <v>0.53421339400000001</v>
      </c>
      <c r="K2604">
        <v>0</v>
      </c>
      <c r="L2604">
        <v>0</v>
      </c>
      <c r="M2604">
        <v>8.0890146230000006</v>
      </c>
      <c r="N2604">
        <v>2.0778835880000002</v>
      </c>
      <c r="O2604">
        <v>2.333469848</v>
      </c>
      <c r="P2604">
        <v>0.31611856700000002</v>
      </c>
      <c r="Q2604">
        <v>0</v>
      </c>
    </row>
    <row r="2605" spans="1:17">
      <c r="A2605" t="s">
        <v>12688</v>
      </c>
      <c r="B2605" s="14" t="s">
        <v>12689</v>
      </c>
      <c r="C2605">
        <v>16.264894460000001</v>
      </c>
      <c r="D2605">
        <v>1.321890891</v>
      </c>
      <c r="E2605">
        <v>0.61433874099999997</v>
      </c>
      <c r="F2605">
        <v>0.43231353900000002</v>
      </c>
      <c r="G2605">
        <v>0.548433218</v>
      </c>
      <c r="H2605">
        <v>0.961018025</v>
      </c>
      <c r="I2605">
        <v>3.7894921909999999</v>
      </c>
      <c r="J2605">
        <v>1.0492543670000001</v>
      </c>
      <c r="K2605">
        <v>3.973073517</v>
      </c>
      <c r="L2605">
        <v>8.8176285879999998</v>
      </c>
      <c r="M2605">
        <v>4.6185238469999996</v>
      </c>
      <c r="N2605">
        <v>0.90165910999999999</v>
      </c>
      <c r="O2605">
        <v>6.2885680070000003</v>
      </c>
      <c r="P2605">
        <v>0.76528540499999997</v>
      </c>
      <c r="Q2605">
        <v>2.7125533320000002</v>
      </c>
    </row>
    <row r="2606" spans="1:17">
      <c r="A2606" t="s">
        <v>12690</v>
      </c>
      <c r="B2606" s="14" t="s">
        <v>6161</v>
      </c>
      <c r="C2606">
        <v>12.09548253</v>
      </c>
      <c r="D2606">
        <v>38.37504654</v>
      </c>
      <c r="E2606">
        <v>36.076710570000003</v>
      </c>
      <c r="F2606">
        <v>54.214622749999997</v>
      </c>
      <c r="G2606">
        <v>29.987239410000001</v>
      </c>
      <c r="H2606">
        <v>605.88412930000004</v>
      </c>
      <c r="I2606">
        <v>57.327006820000001</v>
      </c>
      <c r="J2606">
        <v>47.260003789999999</v>
      </c>
      <c r="K2606">
        <v>34.49042128</v>
      </c>
      <c r="L2606">
        <v>12.28278742</v>
      </c>
      <c r="M2606">
        <v>4.1460430600000002</v>
      </c>
      <c r="N2606">
        <v>21.193977889999999</v>
      </c>
      <c r="O2606">
        <v>10.04661286</v>
      </c>
      <c r="P2606">
        <v>54.959659809999998</v>
      </c>
      <c r="Q2606">
        <v>40.683248030000001</v>
      </c>
    </row>
    <row r="2607" spans="1:17">
      <c r="A2607" t="s">
        <v>12691</v>
      </c>
      <c r="B2607" s="14" t="s">
        <v>6504</v>
      </c>
      <c r="C2607">
        <v>1.202151309</v>
      </c>
      <c r="D2607">
        <v>0.12532553699999999</v>
      </c>
      <c r="E2607">
        <v>0.10532473000000001</v>
      </c>
      <c r="F2607">
        <v>5.7753965999999997E-2</v>
      </c>
      <c r="G2607">
        <v>7.3266716999999995E-2</v>
      </c>
      <c r="H2607">
        <v>8.1475139000000002E-2</v>
      </c>
      <c r="I2607">
        <v>0.103124753</v>
      </c>
      <c r="J2607">
        <v>0.295829815</v>
      </c>
      <c r="K2607">
        <v>0.51327588300000004</v>
      </c>
      <c r="L2607">
        <v>0.89363354399999995</v>
      </c>
      <c r="M2607">
        <v>0.135740314</v>
      </c>
      <c r="N2607">
        <v>0.26151445800000001</v>
      </c>
      <c r="O2607">
        <v>0.31326033599999997</v>
      </c>
      <c r="P2607">
        <v>0.21218917500000001</v>
      </c>
      <c r="Q2607">
        <v>9.7223240000000002E-2</v>
      </c>
    </row>
    <row r="2608" spans="1:17">
      <c r="A2608" t="s">
        <v>12692</v>
      </c>
      <c r="B2608" s="14" t="s">
        <v>6127</v>
      </c>
      <c r="C2608">
        <v>6.2843920090000003</v>
      </c>
      <c r="D2608">
        <v>3.460619506</v>
      </c>
      <c r="E2608">
        <v>2.426001431</v>
      </c>
      <c r="F2608">
        <v>2.1752319920000001</v>
      </c>
      <c r="G2608">
        <v>2.232405</v>
      </c>
      <c r="H2608">
        <v>2.8962640550000001</v>
      </c>
      <c r="I2608">
        <v>3.6658607710000002</v>
      </c>
      <c r="J2608">
        <v>3.801276702</v>
      </c>
      <c r="K2608">
        <v>5.294552318</v>
      </c>
      <c r="L2608">
        <v>6.2398933579999998</v>
      </c>
      <c r="M2608">
        <v>3.7912859839999999</v>
      </c>
      <c r="N2608">
        <v>2.7224792139999998</v>
      </c>
      <c r="O2608">
        <v>7.5563840979999997</v>
      </c>
      <c r="P2608">
        <v>1.9665323720000001</v>
      </c>
      <c r="Q2608">
        <v>4.073231066</v>
      </c>
    </row>
    <row r="2609" spans="1:17">
      <c r="A2609" t="s">
        <v>12693</v>
      </c>
      <c r="B2609" s="14" t="s">
        <v>6649</v>
      </c>
      <c r="C2609">
        <v>3.8595731959999999</v>
      </c>
      <c r="D2609">
        <v>3.8571113920000002</v>
      </c>
      <c r="E2609">
        <v>2.6461647159999999</v>
      </c>
      <c r="F2609">
        <v>1.879632717</v>
      </c>
      <c r="G2609">
        <v>2.4437455219999999</v>
      </c>
      <c r="H2609">
        <v>2.5363613909999998</v>
      </c>
      <c r="I2609">
        <v>2.0012413050000002</v>
      </c>
      <c r="J2609">
        <v>3.1640078059999999</v>
      </c>
      <c r="K2609">
        <v>3.6963325550000001</v>
      </c>
      <c r="L2609">
        <v>4.389661598</v>
      </c>
      <c r="M2609">
        <v>2.3049071780000001</v>
      </c>
      <c r="N2609">
        <v>3.341012407</v>
      </c>
      <c r="O2609">
        <v>6.2691102699999997</v>
      </c>
      <c r="P2609">
        <v>3.8217848430000001</v>
      </c>
      <c r="Q2609">
        <v>2.4763153089999999</v>
      </c>
    </row>
    <row r="2610" spans="1:17">
      <c r="A2610" t="s">
        <v>12694</v>
      </c>
      <c r="B2610" s="14" t="s">
        <v>4697</v>
      </c>
      <c r="C2610">
        <v>88.220734829999998</v>
      </c>
      <c r="D2610">
        <v>11.49281285</v>
      </c>
      <c r="E2610">
        <v>10.58703304</v>
      </c>
      <c r="F2610">
        <v>9.4186630640000004</v>
      </c>
      <c r="G2610">
        <v>10.34120323</v>
      </c>
      <c r="H2610">
        <v>13.72087782</v>
      </c>
      <c r="I2610">
        <v>27.247904470000002</v>
      </c>
      <c r="J2610">
        <v>14.489453790000001</v>
      </c>
      <c r="K2610">
        <v>40.238651609999998</v>
      </c>
      <c r="L2610">
        <v>56.997055250000003</v>
      </c>
      <c r="M2610">
        <v>64.637044919999994</v>
      </c>
      <c r="N2610">
        <v>13.15309953</v>
      </c>
      <c r="O2610">
        <v>82.770503550000001</v>
      </c>
      <c r="P2610">
        <v>10.70989168</v>
      </c>
      <c r="Q2610">
        <v>38.721080970000003</v>
      </c>
    </row>
    <row r="2611" spans="1:17">
      <c r="A2611" t="e">
        <v>#N/A</v>
      </c>
      <c r="B2611" s="14" t="s">
        <v>12695</v>
      </c>
      <c r="C2611">
        <v>11.58856544</v>
      </c>
      <c r="D2611">
        <v>23.338684220000001</v>
      </c>
      <c r="E2611">
        <v>7.3972966659999999</v>
      </c>
      <c r="F2611">
        <v>8.6041623149999999</v>
      </c>
      <c r="G2611">
        <v>4.7299397320000001</v>
      </c>
      <c r="H2611">
        <v>4.4506487239999997</v>
      </c>
      <c r="I2611">
        <v>16.89983191</v>
      </c>
      <c r="J2611">
        <v>10.41716119</v>
      </c>
      <c r="K2611">
        <v>32.498743429999998</v>
      </c>
      <c r="L2611">
        <v>23.29830312</v>
      </c>
      <c r="M2611">
        <v>46.51183408</v>
      </c>
      <c r="N2611">
        <v>8.3115343520000007</v>
      </c>
      <c r="O2611">
        <v>58.33674619</v>
      </c>
      <c r="P2611">
        <v>3.7934228029999999</v>
      </c>
      <c r="Q2611">
        <v>12.31163688</v>
      </c>
    </row>
    <row r="2612" spans="1:17">
      <c r="A2612" t="s">
        <v>12696</v>
      </c>
      <c r="B2612" s="14" t="s">
        <v>7588</v>
      </c>
      <c r="C2612">
        <v>0.58042773299999995</v>
      </c>
      <c r="D2612">
        <v>0.25716835500000002</v>
      </c>
      <c r="E2612">
        <v>0.21612664300000001</v>
      </c>
      <c r="F2612">
        <v>0.39503767000000001</v>
      </c>
      <c r="G2612">
        <v>0.50114502800000005</v>
      </c>
      <c r="H2612">
        <v>0.22291628399999999</v>
      </c>
      <c r="I2612">
        <v>2.1161228219999999</v>
      </c>
      <c r="J2612">
        <v>2.023478704</v>
      </c>
      <c r="K2612">
        <v>0.26331088899999999</v>
      </c>
      <c r="L2612">
        <v>0.55012156400000001</v>
      </c>
      <c r="M2612">
        <v>0</v>
      </c>
      <c r="N2612">
        <v>1.717210892</v>
      </c>
      <c r="O2612">
        <v>1.6070277239999999</v>
      </c>
      <c r="P2612">
        <v>2.2206051969999998</v>
      </c>
      <c r="Q2612">
        <v>0.399004725</v>
      </c>
    </row>
    <row r="2613" spans="1:17">
      <c r="A2613" t="s">
        <v>12697</v>
      </c>
      <c r="B2613" s="14" t="s">
        <v>7945</v>
      </c>
      <c r="C2613">
        <v>20.11046589</v>
      </c>
      <c r="D2613">
        <v>1.4937827560000001</v>
      </c>
      <c r="E2613">
        <v>0.91873059499999998</v>
      </c>
      <c r="F2613">
        <v>0.43476775499999998</v>
      </c>
      <c r="G2613">
        <v>0.75582316999999999</v>
      </c>
      <c r="H2613">
        <v>2.544221265</v>
      </c>
      <c r="I2613">
        <v>2.0701754979999998</v>
      </c>
      <c r="J2613">
        <v>2.9093282889999998</v>
      </c>
      <c r="K2613">
        <v>3.9175697249999999</v>
      </c>
      <c r="L2613">
        <v>5.0080339909999996</v>
      </c>
      <c r="M2613">
        <v>7.0393659189999997</v>
      </c>
      <c r="N2613">
        <v>2.66863107</v>
      </c>
      <c r="O2613">
        <v>8.5157278309999995</v>
      </c>
      <c r="P2613">
        <v>1.721582983</v>
      </c>
      <c r="Q2613">
        <v>2.6835953739999998</v>
      </c>
    </row>
    <row r="2614" spans="1:17">
      <c r="A2614" t="s">
        <v>12698</v>
      </c>
      <c r="B2614" s="14" t="s">
        <v>2681</v>
      </c>
      <c r="C2614">
        <v>4.4177827560000003</v>
      </c>
      <c r="D2614">
        <v>0.82209691299999998</v>
      </c>
      <c r="E2614">
        <v>0.65799788800000003</v>
      </c>
      <c r="F2614">
        <v>0.81783108900000001</v>
      </c>
      <c r="G2614">
        <v>0.94595680900000001</v>
      </c>
      <c r="H2614">
        <v>0.27146758500000001</v>
      </c>
      <c r="I2614">
        <v>1.030806256</v>
      </c>
      <c r="J2614">
        <v>1.993756622</v>
      </c>
      <c r="K2614">
        <v>2.5652812649999999</v>
      </c>
      <c r="L2614">
        <v>2.9030662679999999</v>
      </c>
      <c r="M2614">
        <v>0.33920557699999998</v>
      </c>
      <c r="N2614">
        <v>1.1980950509999999</v>
      </c>
      <c r="O2614">
        <v>3.1312629190000001</v>
      </c>
      <c r="P2614">
        <v>1.8823731180000001</v>
      </c>
      <c r="Q2614">
        <v>0.97181638699999995</v>
      </c>
    </row>
    <row r="2615" spans="1:17">
      <c r="A2615" t="s">
        <v>12699</v>
      </c>
      <c r="B2615" s="14" t="s">
        <v>2954</v>
      </c>
      <c r="C2615">
        <v>12.53088342</v>
      </c>
      <c r="D2615">
        <v>9.8970800190000006</v>
      </c>
      <c r="E2615">
        <v>10.66507184</v>
      </c>
      <c r="F2615">
        <v>15.351278519999999</v>
      </c>
      <c r="G2615">
        <v>7.1501098289999998</v>
      </c>
      <c r="H2615">
        <v>0.83696536300000002</v>
      </c>
      <c r="I2615">
        <v>19.068555839999998</v>
      </c>
      <c r="J2615">
        <v>63.748995229999998</v>
      </c>
      <c r="K2615">
        <v>39.54526594</v>
      </c>
      <c r="L2615">
        <v>10.32748001</v>
      </c>
      <c r="M2615">
        <v>9.4122835059999996</v>
      </c>
      <c r="N2615">
        <v>24.916784790000001</v>
      </c>
      <c r="O2615">
        <v>5.430396848</v>
      </c>
      <c r="P2615">
        <v>32.12398546</v>
      </c>
      <c r="Q2615">
        <v>4.1198027489999998</v>
      </c>
    </row>
    <row r="2616" spans="1:17">
      <c r="A2616" t="s">
        <v>12700</v>
      </c>
      <c r="B2616" s="14" t="s">
        <v>12701</v>
      </c>
      <c r="C2616">
        <v>13.110296249999999</v>
      </c>
      <c r="D2616">
        <v>63.896131009999998</v>
      </c>
      <c r="E2616">
        <v>65.310408480000007</v>
      </c>
      <c r="F2616">
        <v>73.078018599999993</v>
      </c>
      <c r="G2616">
        <v>47.768348609999997</v>
      </c>
      <c r="H2616">
        <v>84.463422460000004</v>
      </c>
      <c r="I2616">
        <v>291.56477669999998</v>
      </c>
      <c r="J2616">
        <v>259.23001749999997</v>
      </c>
      <c r="K2616">
        <v>76.722523699999996</v>
      </c>
      <c r="L2616">
        <v>50.117238720000003</v>
      </c>
      <c r="M2616">
        <v>11.324620469999999</v>
      </c>
      <c r="N2616">
        <v>87.755950200000001</v>
      </c>
      <c r="O2616">
        <v>48.6398826</v>
      </c>
      <c r="P2616">
        <v>147.86621589999999</v>
      </c>
      <c r="Q2616">
        <v>80.661338619999995</v>
      </c>
    </row>
    <row r="2617" spans="1:17">
      <c r="A2617" t="s">
        <v>12702</v>
      </c>
      <c r="B2617" s="14" t="s">
        <v>4474</v>
      </c>
      <c r="C2617">
        <v>40.779842889999998</v>
      </c>
      <c r="D2617">
        <v>3.7526264139999999</v>
      </c>
      <c r="E2617">
        <v>1.4850952710000001</v>
      </c>
      <c r="F2617">
        <v>0.96073821500000001</v>
      </c>
      <c r="G2617">
        <v>1.0833716289999999</v>
      </c>
      <c r="H2617">
        <v>2.951630035</v>
      </c>
      <c r="I2617">
        <v>13.72385618</v>
      </c>
      <c r="J2617">
        <v>1.1731188180000001</v>
      </c>
      <c r="K2617">
        <v>13.02098846</v>
      </c>
      <c r="L2617">
        <v>17.937835199999999</v>
      </c>
      <c r="M2617">
        <v>15.65576093</v>
      </c>
      <c r="N2617">
        <v>1.527437784</v>
      </c>
      <c r="O2617">
        <v>23.62361271</v>
      </c>
      <c r="P2617">
        <v>1.670758062</v>
      </c>
      <c r="Q2617">
        <v>10.45860639</v>
      </c>
    </row>
    <row r="2618" spans="1:17">
      <c r="A2618" t="s">
        <v>12703</v>
      </c>
      <c r="B2618" s="14" t="s">
        <v>4475</v>
      </c>
      <c r="C2618">
        <v>7.5163597510000004</v>
      </c>
      <c r="D2618">
        <v>4.0528522779999996</v>
      </c>
      <c r="E2618">
        <v>4.5715810689999996</v>
      </c>
      <c r="F2618">
        <v>5.6754378350000003</v>
      </c>
      <c r="G2618">
        <v>3.5019746089999999</v>
      </c>
      <c r="H2618">
        <v>2.0152412929999999</v>
      </c>
      <c r="I2618">
        <v>7.0317482409999998</v>
      </c>
      <c r="J2618">
        <v>20.387432329999999</v>
      </c>
      <c r="K2618">
        <v>12.15945632</v>
      </c>
      <c r="L2618">
        <v>6.1830112130000003</v>
      </c>
      <c r="M2618">
        <v>4.3556232589999997</v>
      </c>
      <c r="N2618">
        <v>8.6362036619999998</v>
      </c>
      <c r="O2618">
        <v>4.3976931739999996</v>
      </c>
      <c r="P2618">
        <v>11.14925869</v>
      </c>
      <c r="Q2618">
        <v>3.1196907930000002</v>
      </c>
    </row>
    <row r="2619" spans="1:17">
      <c r="A2619" t="s">
        <v>12704</v>
      </c>
      <c r="B2619" s="14" t="s">
        <v>6166</v>
      </c>
      <c r="C2619">
        <v>2.1269064310000001</v>
      </c>
      <c r="D2619">
        <v>2.0417842880000001</v>
      </c>
      <c r="E2619">
        <v>2.8661758650000002</v>
      </c>
      <c r="F2619">
        <v>1.9783418699999999</v>
      </c>
      <c r="G2619">
        <v>2.26487441</v>
      </c>
      <c r="H2619">
        <v>7.6239282709999996</v>
      </c>
      <c r="I2619">
        <v>1.5508546489999999</v>
      </c>
      <c r="J2619">
        <v>4.7634409800000004</v>
      </c>
      <c r="K2619">
        <v>2.5729881190000001</v>
      </c>
      <c r="L2619">
        <v>4.7036574199999999</v>
      </c>
      <c r="M2619">
        <v>1.3608985979999999</v>
      </c>
      <c r="N2619">
        <v>1.179845488</v>
      </c>
      <c r="O2619">
        <v>1.9629188420000001</v>
      </c>
      <c r="P2619">
        <v>2.2337236420000002</v>
      </c>
      <c r="Q2619">
        <v>3.89894403</v>
      </c>
    </row>
    <row r="2620" spans="1:17">
      <c r="A2620" t="s">
        <v>12705</v>
      </c>
      <c r="B2620" s="14" t="s">
        <v>7582</v>
      </c>
      <c r="C2620">
        <v>12.386892810000001</v>
      </c>
      <c r="D2620">
        <v>7.1450450559999998</v>
      </c>
      <c r="E2620">
        <v>5.1345061010000004</v>
      </c>
      <c r="F2620">
        <v>8.7168068850000004</v>
      </c>
      <c r="G2620">
        <v>5.4281777550000001</v>
      </c>
      <c r="H2620">
        <v>28.319104370000002</v>
      </c>
      <c r="I2620">
        <v>8.0095308700000007</v>
      </c>
      <c r="J2620">
        <v>7.5551741530000003</v>
      </c>
      <c r="K2620">
        <v>8.7470402010000008</v>
      </c>
      <c r="L2620">
        <v>7.0883801689999997</v>
      </c>
      <c r="M2620">
        <v>1.7945069229999999</v>
      </c>
      <c r="N2620">
        <v>3.6445278490000002</v>
      </c>
      <c r="O2620">
        <v>4.4001819649999998</v>
      </c>
      <c r="P2620">
        <v>6.8551393599999999</v>
      </c>
      <c r="Q2620">
        <v>5.944538144</v>
      </c>
    </row>
    <row r="2621" spans="1:17">
      <c r="A2621" t="s">
        <v>12706</v>
      </c>
      <c r="B2621" s="14" t="s">
        <v>9337</v>
      </c>
      <c r="C2621">
        <v>1.569498649</v>
      </c>
      <c r="D2621">
        <v>2.2600272640000001</v>
      </c>
      <c r="E2621">
        <v>1.648884209</v>
      </c>
      <c r="F2621">
        <v>1.9761642159999999</v>
      </c>
      <c r="G2621">
        <v>1.016336401</v>
      </c>
      <c r="H2621">
        <v>0.15069352599999999</v>
      </c>
      <c r="I2621">
        <v>0.28610382699999998</v>
      </c>
      <c r="J2621">
        <v>4.9244069870000002</v>
      </c>
      <c r="K2621">
        <v>1.6020059639999999</v>
      </c>
      <c r="L2621">
        <v>1.859437019</v>
      </c>
      <c r="M2621">
        <v>0.75318140899999997</v>
      </c>
      <c r="N2621">
        <v>2.1040422169999999</v>
      </c>
      <c r="O2621">
        <v>0.434546404</v>
      </c>
      <c r="P2621">
        <v>2.2958767940000002</v>
      </c>
      <c r="Q2621">
        <v>1.0789239420000001</v>
      </c>
    </row>
    <row r="2622" spans="1:17">
      <c r="A2622" t="s">
        <v>12706</v>
      </c>
      <c r="B2622" s="14" t="s">
        <v>12707</v>
      </c>
      <c r="C2622">
        <v>3.211308958</v>
      </c>
      <c r="D2622">
        <v>5.7387271630000001</v>
      </c>
      <c r="E2622">
        <v>3.507548307</v>
      </c>
      <c r="F2622">
        <v>3.1764182430000001</v>
      </c>
      <c r="G2622">
        <v>3.1053845259999999</v>
      </c>
      <c r="H2622">
        <v>2.713303732</v>
      </c>
      <c r="I2622">
        <v>6.2441529830000002</v>
      </c>
      <c r="J2622">
        <v>9.2275740299999995</v>
      </c>
      <c r="K2622">
        <v>6.9926854399999998</v>
      </c>
      <c r="L2622">
        <v>4.734543714</v>
      </c>
      <c r="M2622">
        <v>2.0547522890000001</v>
      </c>
      <c r="N2622">
        <v>5.6740548469999998</v>
      </c>
      <c r="O2622">
        <v>2.60806687</v>
      </c>
      <c r="P2622">
        <v>4.0792241410000001</v>
      </c>
      <c r="Q2622">
        <v>3.5320915980000001</v>
      </c>
    </row>
    <row r="2623" spans="1:17">
      <c r="A2623" t="s">
        <v>12708</v>
      </c>
      <c r="B2623" s="14" t="s">
        <v>6730</v>
      </c>
      <c r="C2623">
        <v>26.577556019999999</v>
      </c>
      <c r="D2623">
        <v>14.58367365</v>
      </c>
      <c r="E2623">
        <v>11.00561497</v>
      </c>
      <c r="F2623">
        <v>14.971810359999999</v>
      </c>
      <c r="G2623">
        <v>6.4958319309999997</v>
      </c>
      <c r="H2623">
        <v>19.629323809999999</v>
      </c>
      <c r="I2623">
        <v>8.9442854730000008</v>
      </c>
      <c r="J2623">
        <v>10.47058253</v>
      </c>
      <c r="K2623">
        <v>13.16984605</v>
      </c>
      <c r="L2623">
        <v>10.592654250000001</v>
      </c>
      <c r="M2623">
        <v>7.0638721760000003</v>
      </c>
      <c r="N2623">
        <v>4.5363696149999999</v>
      </c>
      <c r="O2623">
        <v>9.5094672199999994</v>
      </c>
      <c r="P2623">
        <v>25.335807679999998</v>
      </c>
      <c r="Q2623">
        <v>13.49189048</v>
      </c>
    </row>
    <row r="2624" spans="1:17">
      <c r="A2624" t="s">
        <v>12709</v>
      </c>
      <c r="B2624" s="14" t="s">
        <v>12710</v>
      </c>
      <c r="C2624">
        <v>5.506324427</v>
      </c>
      <c r="D2624">
        <v>3.3884311899999999</v>
      </c>
      <c r="E2624">
        <v>3.1893888750000001</v>
      </c>
      <c r="F2624">
        <v>3.8308704910000002</v>
      </c>
      <c r="G2624">
        <v>1.5847319440000001</v>
      </c>
      <c r="H2624">
        <v>0</v>
      </c>
      <c r="I2624">
        <v>0</v>
      </c>
      <c r="J2624">
        <v>7.8335469309999999</v>
      </c>
      <c r="K2624">
        <v>15.265204969999999</v>
      </c>
      <c r="L2624">
        <v>7.7315850360000002</v>
      </c>
      <c r="M2624">
        <v>1.1744050859999999</v>
      </c>
      <c r="N2624">
        <v>6.5614946190000003</v>
      </c>
      <c r="O2624">
        <v>0.67757050399999996</v>
      </c>
      <c r="P2624">
        <v>8.9955636059999993</v>
      </c>
      <c r="Q2624">
        <v>3.7852248290000001</v>
      </c>
    </row>
    <row r="2625" spans="1:17">
      <c r="A2625" t="s">
        <v>12711</v>
      </c>
      <c r="B2625" s="14" t="s">
        <v>6120</v>
      </c>
      <c r="C2625">
        <v>8.7003019380000008</v>
      </c>
      <c r="D2625">
        <v>7.4526450039999999</v>
      </c>
      <c r="E2625">
        <v>4.7823006619999999</v>
      </c>
      <c r="F2625">
        <v>6.0398319169999999</v>
      </c>
      <c r="G2625">
        <v>5.608882725</v>
      </c>
      <c r="H2625">
        <v>6.2372727780000004</v>
      </c>
      <c r="I2625">
        <v>6.7668376989999999</v>
      </c>
      <c r="J2625">
        <v>11.102935130000001</v>
      </c>
      <c r="K2625">
        <v>7.7622163950000003</v>
      </c>
      <c r="L2625">
        <v>8.0627835529999992</v>
      </c>
      <c r="M2625">
        <v>5.5668780409999998</v>
      </c>
      <c r="N2625">
        <v>5.8987671380000002</v>
      </c>
      <c r="O2625">
        <v>9.9565749960000005</v>
      </c>
      <c r="P2625">
        <v>7.1792657689999997</v>
      </c>
      <c r="Q2625">
        <v>7.3764037220000001</v>
      </c>
    </row>
    <row r="2626" spans="1:17">
      <c r="A2626" t="s">
        <v>12712</v>
      </c>
      <c r="B2626" s="14" t="s">
        <v>12713</v>
      </c>
      <c r="C2626">
        <v>248.02080950000001</v>
      </c>
      <c r="D2626">
        <v>4.099064995</v>
      </c>
      <c r="E2626">
        <v>3.3506546410000002</v>
      </c>
      <c r="F2626">
        <v>1.9291696629999999</v>
      </c>
      <c r="G2626">
        <v>5.778455374</v>
      </c>
      <c r="H2626">
        <v>10.130153229999999</v>
      </c>
      <c r="I2626">
        <v>397.28884670000002</v>
      </c>
      <c r="J2626">
        <v>4.7911149809999998</v>
      </c>
      <c r="K2626">
        <v>60.364962560000002</v>
      </c>
      <c r="L2626">
        <v>125.86858290000001</v>
      </c>
      <c r="M2626">
        <v>125.4452716</v>
      </c>
      <c r="N2626">
        <v>11.98695189</v>
      </c>
      <c r="O2626">
        <v>119.89897499999999</v>
      </c>
      <c r="P2626">
        <v>4.3708138180000002</v>
      </c>
      <c r="Q2626">
        <v>40.865272820000001</v>
      </c>
    </row>
    <row r="2627" spans="1:17">
      <c r="A2627" t="s">
        <v>12712</v>
      </c>
      <c r="B2627" s="14" t="s">
        <v>1630</v>
      </c>
      <c r="C2627">
        <v>10.4538957</v>
      </c>
      <c r="D2627">
        <v>0.825664391</v>
      </c>
      <c r="E2627">
        <v>0.69147816799999995</v>
      </c>
      <c r="F2627">
        <v>0.88472177500000004</v>
      </c>
      <c r="G2627">
        <v>0.51016299099999995</v>
      </c>
      <c r="H2627">
        <v>1.0997260609999999</v>
      </c>
      <c r="I2627">
        <v>2.7176084930000002</v>
      </c>
      <c r="J2627">
        <v>0.69143182000000003</v>
      </c>
      <c r="K2627">
        <v>3.072254998</v>
      </c>
      <c r="L2627">
        <v>4.1068195340000004</v>
      </c>
      <c r="M2627">
        <v>4.5368279239999998</v>
      </c>
      <c r="N2627">
        <v>0.83483535499999995</v>
      </c>
      <c r="O2627">
        <v>5.8894046380000002</v>
      </c>
      <c r="P2627">
        <v>0.45006711199999999</v>
      </c>
      <c r="Q2627">
        <v>1.905943605</v>
      </c>
    </row>
    <row r="2628" spans="1:17">
      <c r="A2628" t="s">
        <v>12714</v>
      </c>
      <c r="B2628" s="14" t="s">
        <v>6467</v>
      </c>
      <c r="C2628">
        <v>12.560509639999999</v>
      </c>
      <c r="D2628">
        <v>4.8905836340000004</v>
      </c>
      <c r="E2628">
        <v>0.60740265900000001</v>
      </c>
      <c r="F2628">
        <v>0.51810009599999995</v>
      </c>
      <c r="G2628">
        <v>0.78871451599999998</v>
      </c>
      <c r="H2628">
        <v>5.7010069290000001</v>
      </c>
      <c r="I2628">
        <v>0.55506779299999998</v>
      </c>
      <c r="J2628">
        <v>0.77202451800000005</v>
      </c>
      <c r="K2628">
        <v>1.899357301</v>
      </c>
      <c r="L2628">
        <v>4.088476419</v>
      </c>
      <c r="M2628">
        <v>2.191862027</v>
      </c>
      <c r="N2628">
        <v>0.89147908799999998</v>
      </c>
      <c r="O2628">
        <v>2.5291802219999999</v>
      </c>
      <c r="P2628">
        <v>2.5697380280000002</v>
      </c>
      <c r="Q2628">
        <v>1.8315604009999999</v>
      </c>
    </row>
    <row r="2629" spans="1:17">
      <c r="A2629" t="s">
        <v>12715</v>
      </c>
      <c r="B2629" s="14" t="s">
        <v>6144</v>
      </c>
      <c r="C2629">
        <v>15.288910899999999</v>
      </c>
      <c r="D2629">
        <v>1.8089689440000001</v>
      </c>
      <c r="E2629">
        <v>1.5526203430000001</v>
      </c>
      <c r="F2629">
        <v>1.537190126</v>
      </c>
      <c r="G2629">
        <v>1.470060554</v>
      </c>
      <c r="H2629">
        <v>1.5346712389999999</v>
      </c>
      <c r="I2629">
        <v>2.0269198319999999</v>
      </c>
      <c r="J2629">
        <v>3.634089436</v>
      </c>
      <c r="K2629">
        <v>3.4679052110000002</v>
      </c>
      <c r="L2629">
        <v>4.8302077319999999</v>
      </c>
      <c r="M2629">
        <v>3.3349744760000002</v>
      </c>
      <c r="N2629">
        <v>2.6342878390000002</v>
      </c>
      <c r="O2629">
        <v>5.964729825</v>
      </c>
      <c r="P2629">
        <v>4.3791132409999998</v>
      </c>
      <c r="Q2629">
        <v>2.3886568129999999</v>
      </c>
    </row>
    <row r="2630" spans="1:17">
      <c r="A2630" t="s">
        <v>12716</v>
      </c>
      <c r="B2630" s="14" t="s">
        <v>12717</v>
      </c>
      <c r="C2630">
        <v>0.48132206500000002</v>
      </c>
      <c r="D2630">
        <v>0.106628954</v>
      </c>
      <c r="E2630">
        <v>0.25603414299999999</v>
      </c>
      <c r="F2630">
        <v>0</v>
      </c>
      <c r="G2630">
        <v>8.3115311999999997E-2</v>
      </c>
      <c r="H2630">
        <v>0.184854238</v>
      </c>
      <c r="I2630">
        <v>0</v>
      </c>
      <c r="J2630">
        <v>1.0372954720000001</v>
      </c>
      <c r="K2630">
        <v>0.43670325700000001</v>
      </c>
      <c r="L2630">
        <v>1.520635169</v>
      </c>
      <c r="M2630">
        <v>0.923920085</v>
      </c>
      <c r="N2630">
        <v>0.35600103399999999</v>
      </c>
      <c r="O2630">
        <v>0.53305371800000001</v>
      </c>
      <c r="P2630">
        <v>0.57770852299999997</v>
      </c>
      <c r="Q2630">
        <v>0.33087629600000001</v>
      </c>
    </row>
    <row r="2631" spans="1:17">
      <c r="A2631" t="s">
        <v>12718</v>
      </c>
      <c r="B2631" s="14" t="s">
        <v>12719</v>
      </c>
      <c r="C2631">
        <v>116.24462680000001</v>
      </c>
      <c r="D2631">
        <v>33.910376749999998</v>
      </c>
      <c r="E2631">
        <v>10.3517449</v>
      </c>
      <c r="F2631">
        <v>8.4240713970000005</v>
      </c>
      <c r="G2631">
        <v>13.14514831</v>
      </c>
      <c r="H2631">
        <v>20.695458930000001</v>
      </c>
      <c r="I2631">
        <v>65.372279070000005</v>
      </c>
      <c r="J2631">
        <v>15.407566599999999</v>
      </c>
      <c r="K2631">
        <v>79.742014789999999</v>
      </c>
      <c r="L2631">
        <v>142.1422172</v>
      </c>
      <c r="M2631">
        <v>140.9286103</v>
      </c>
      <c r="N2631">
        <v>14.41672337</v>
      </c>
      <c r="O2631">
        <v>136.03530889999999</v>
      </c>
      <c r="P2631">
        <v>18.093509999999998</v>
      </c>
      <c r="Q2631">
        <v>38.094890909999997</v>
      </c>
    </row>
    <row r="2632" spans="1:17">
      <c r="A2632" t="s">
        <v>12718</v>
      </c>
      <c r="B2632" s="14" t="s">
        <v>9096</v>
      </c>
      <c r="C2632">
        <v>68.614477309999998</v>
      </c>
      <c r="D2632">
        <v>5.2681312350000002</v>
      </c>
      <c r="E2632">
        <v>4.2541577750000004</v>
      </c>
      <c r="F2632">
        <v>4.9069865359999998</v>
      </c>
      <c r="G2632">
        <v>4.0017896339999997</v>
      </c>
      <c r="H2632">
        <v>5.6135618410000001</v>
      </c>
      <c r="I2632">
        <v>8.9459257240000003</v>
      </c>
      <c r="J2632">
        <v>8.6022757639999998</v>
      </c>
      <c r="K2632">
        <v>11.612478579999999</v>
      </c>
      <c r="L2632">
        <v>34.310415069999998</v>
      </c>
      <c r="M2632">
        <v>14.392008049999999</v>
      </c>
      <c r="N2632">
        <v>10.960235770000001</v>
      </c>
      <c r="O2632">
        <v>26.75552334</v>
      </c>
      <c r="P2632">
        <v>7.1242330699999998</v>
      </c>
      <c r="Q2632">
        <v>14.21281467</v>
      </c>
    </row>
    <row r="2633" spans="1:17">
      <c r="A2633" t="s">
        <v>12720</v>
      </c>
      <c r="B2633" s="14" t="s">
        <v>12721</v>
      </c>
      <c r="C2633">
        <v>8.1398407870000007</v>
      </c>
      <c r="D2633">
        <v>0.86903483400000003</v>
      </c>
      <c r="E2633">
        <v>0.67817735300000004</v>
      </c>
      <c r="F2633">
        <v>0.84100527400000002</v>
      </c>
      <c r="G2633">
        <v>0.64352686400000003</v>
      </c>
      <c r="H2633">
        <v>2.7118393300000001</v>
      </c>
      <c r="I2633">
        <v>0.71508971200000004</v>
      </c>
      <c r="J2633">
        <v>1.081620376</v>
      </c>
      <c r="K2633">
        <v>1.60162553</v>
      </c>
      <c r="L2633">
        <v>4.39962257</v>
      </c>
      <c r="M2633">
        <v>4.7062659289999997</v>
      </c>
      <c r="N2633">
        <v>1.1847538580000001</v>
      </c>
      <c r="O2633">
        <v>2.9324916729999999</v>
      </c>
      <c r="P2633">
        <v>1.6037893759999999</v>
      </c>
      <c r="Q2633">
        <v>2.8315027810000002</v>
      </c>
    </row>
    <row r="2634" spans="1:17">
      <c r="A2634" t="s">
        <v>12722</v>
      </c>
      <c r="B2634" s="14" t="s">
        <v>2152</v>
      </c>
      <c r="C2634">
        <v>4.4698114039999997</v>
      </c>
      <c r="D2634">
        <v>1.4451755669999999</v>
      </c>
      <c r="E2634">
        <v>5.7899442079999996</v>
      </c>
      <c r="F2634">
        <v>1.1181929239999999</v>
      </c>
      <c r="G2634">
        <v>3.6402245409999998</v>
      </c>
      <c r="H2634">
        <v>5.057170707</v>
      </c>
      <c r="I2634">
        <v>4.4043334449999998</v>
      </c>
      <c r="J2634">
        <v>2.2895306249999998</v>
      </c>
      <c r="K2634">
        <v>2.6579687939999999</v>
      </c>
      <c r="L2634">
        <v>3.549438721</v>
      </c>
      <c r="M2634">
        <v>5.5654124300000003</v>
      </c>
      <c r="N2634">
        <v>1.0871127089999999</v>
      </c>
      <c r="O2634">
        <v>6.1543262089999997</v>
      </c>
      <c r="P2634">
        <v>3.4980644000000001</v>
      </c>
      <c r="Q2634">
        <v>6.1869076300000003</v>
      </c>
    </row>
    <row r="2635" spans="1:17">
      <c r="A2635" t="e">
        <v>#N/A</v>
      </c>
      <c r="B2635" s="14" t="s">
        <v>12723</v>
      </c>
      <c r="C2635">
        <v>0</v>
      </c>
      <c r="D2635">
        <v>1.912633633</v>
      </c>
      <c r="E2635">
        <v>0.30617044599999998</v>
      </c>
      <c r="F2635">
        <v>0.19586711000000001</v>
      </c>
      <c r="G2635">
        <v>0.99390853700000004</v>
      </c>
      <c r="H2635">
        <v>0.55263043999999995</v>
      </c>
      <c r="I2635">
        <v>6.2952810650000002</v>
      </c>
      <c r="J2635">
        <v>0.54724298900000001</v>
      </c>
      <c r="K2635">
        <v>0.65277246499999997</v>
      </c>
      <c r="L2635">
        <v>1.818404146</v>
      </c>
      <c r="M2635">
        <v>5.5242051080000003</v>
      </c>
      <c r="N2635">
        <v>1.7738030629999999</v>
      </c>
      <c r="O2635">
        <v>1.5935891639999999</v>
      </c>
      <c r="P2635">
        <v>1.511200954</v>
      </c>
      <c r="Q2635">
        <v>0.98917025199999997</v>
      </c>
    </row>
    <row r="2636" spans="1:17">
      <c r="A2636" t="e">
        <v>#N/A</v>
      </c>
      <c r="B2636" s="14" t="s">
        <v>12724</v>
      </c>
      <c r="C2636">
        <v>3.176725631</v>
      </c>
      <c r="D2636">
        <v>0.70375109300000005</v>
      </c>
      <c r="E2636">
        <v>0.67593013800000001</v>
      </c>
      <c r="F2636">
        <v>0.432414311</v>
      </c>
      <c r="G2636">
        <v>0.54856105799999999</v>
      </c>
      <c r="H2636">
        <v>0</v>
      </c>
      <c r="I2636">
        <v>0</v>
      </c>
      <c r="J2636">
        <v>0.402714713</v>
      </c>
      <c r="K2636">
        <v>2.882241498</v>
      </c>
      <c r="L2636">
        <v>0</v>
      </c>
      <c r="M2636">
        <v>0</v>
      </c>
      <c r="N2636">
        <v>0</v>
      </c>
      <c r="O2636">
        <v>3.5181545390000002</v>
      </c>
      <c r="P2636">
        <v>4.7660953170000004</v>
      </c>
      <c r="Q2636">
        <v>0</v>
      </c>
    </row>
    <row r="2637" spans="1:17">
      <c r="A2637" t="s">
        <v>12725</v>
      </c>
      <c r="B2637" s="14" t="s">
        <v>12726</v>
      </c>
      <c r="C2637">
        <v>20.526172290000002</v>
      </c>
      <c r="D2637">
        <v>1.2216450729999999</v>
      </c>
      <c r="E2637">
        <v>1.0755713250000001</v>
      </c>
      <c r="F2637">
        <v>1.1259452759999999</v>
      </c>
      <c r="G2637">
        <v>1.7457914969999999</v>
      </c>
      <c r="H2637">
        <v>3.4121240020000001</v>
      </c>
      <c r="I2637">
        <v>3.1274034770000001</v>
      </c>
      <c r="J2637">
        <v>4.4274718420000001</v>
      </c>
      <c r="K2637">
        <v>3.6134926799999998</v>
      </c>
      <c r="L2637">
        <v>5.0329865500000004</v>
      </c>
      <c r="M2637">
        <v>4.1165163439999999</v>
      </c>
      <c r="N2637">
        <v>1.5483932229999999</v>
      </c>
      <c r="O2637">
        <v>6.1071822119999997</v>
      </c>
      <c r="P2637">
        <v>1.286987163</v>
      </c>
      <c r="Q2637">
        <v>2.5272272600000001</v>
      </c>
    </row>
    <row r="2638" spans="1:17">
      <c r="A2638" t="s">
        <v>12727</v>
      </c>
      <c r="B2638" s="14" t="s">
        <v>12728</v>
      </c>
      <c r="C2638">
        <v>3.6872708209999998</v>
      </c>
      <c r="D2638">
        <v>36.758427640000001</v>
      </c>
      <c r="E2638">
        <v>25.498257450000001</v>
      </c>
      <c r="F2638">
        <v>28.10693023</v>
      </c>
      <c r="G2638">
        <v>42.660417969999997</v>
      </c>
      <c r="H2638">
        <v>75.054121670000001</v>
      </c>
      <c r="I2638">
        <v>21.508876969999999</v>
      </c>
      <c r="J2638">
        <v>47.21110874</v>
      </c>
      <c r="K2638">
        <v>36.8000477</v>
      </c>
      <c r="L2638">
        <v>27.957963750000001</v>
      </c>
      <c r="M2638">
        <v>0</v>
      </c>
      <c r="N2638">
        <v>11.36342587</v>
      </c>
      <c r="O2638">
        <v>0</v>
      </c>
      <c r="P2638">
        <v>30.97961956</v>
      </c>
      <c r="Q2638">
        <v>40.555980310000002</v>
      </c>
    </row>
    <row r="2639" spans="1:17">
      <c r="A2639" t="s">
        <v>12729</v>
      </c>
      <c r="B2639" s="14" t="s">
        <v>6029</v>
      </c>
      <c r="C2639">
        <v>6.8019301739999998</v>
      </c>
      <c r="D2639">
        <v>8.1083165180000005</v>
      </c>
      <c r="E2639">
        <v>6.6506224190000003</v>
      </c>
      <c r="F2639">
        <v>6.8338418599999997</v>
      </c>
      <c r="G2639">
        <v>7.7745084799999997</v>
      </c>
      <c r="H2639">
        <v>10.449266400000001</v>
      </c>
      <c r="I2639">
        <v>10.86409158</v>
      </c>
      <c r="J2639">
        <v>9.4851159410000001</v>
      </c>
      <c r="K2639">
        <v>14.98765579</v>
      </c>
      <c r="L2639">
        <v>19.033343160000001</v>
      </c>
      <c r="M2639">
        <v>10.569645769999999</v>
      </c>
      <c r="N2639">
        <v>5.0708508109999997</v>
      </c>
      <c r="O2639">
        <v>11.47884148</v>
      </c>
      <c r="P2639">
        <v>4.7137617220000001</v>
      </c>
      <c r="Q2639">
        <v>5.7891673859999999</v>
      </c>
    </row>
    <row r="2640" spans="1:17">
      <c r="A2640" t="s">
        <v>12730</v>
      </c>
      <c r="B2640" s="14" t="s">
        <v>9242</v>
      </c>
      <c r="C2640">
        <v>3.0226849549999999</v>
      </c>
      <c r="D2640">
        <v>1.5066583330000001</v>
      </c>
      <c r="E2640">
        <v>0.92453390400000002</v>
      </c>
      <c r="F2640">
        <v>0.64288495499999998</v>
      </c>
      <c r="G2640">
        <v>0.65245139500000005</v>
      </c>
      <c r="H2640">
        <v>0.87065838799999995</v>
      </c>
      <c r="I2640">
        <v>4.6835432020000001</v>
      </c>
      <c r="J2640">
        <v>2.658359243</v>
      </c>
      <c r="K2640">
        <v>2.142562871</v>
      </c>
      <c r="L2640">
        <v>0.95495332099999997</v>
      </c>
      <c r="M2640">
        <v>5.4395478019999999</v>
      </c>
      <c r="N2640">
        <v>0.67535969299999998</v>
      </c>
      <c r="O2640">
        <v>4.3936696670000002</v>
      </c>
      <c r="P2640">
        <v>1.2187773479999999</v>
      </c>
      <c r="Q2640">
        <v>1.6882864630000001</v>
      </c>
    </row>
    <row r="2641" spans="1:17">
      <c r="A2641" t="s">
        <v>12731</v>
      </c>
      <c r="B2641" s="14" t="s">
        <v>4718</v>
      </c>
      <c r="C2641">
        <v>5.3373096220000003</v>
      </c>
      <c r="D2641">
        <v>1.18239279</v>
      </c>
      <c r="E2641">
        <v>0.72752577500000004</v>
      </c>
      <c r="F2641">
        <v>0.81732591899999996</v>
      </c>
      <c r="G2641">
        <v>0.69124010499999999</v>
      </c>
      <c r="H2641">
        <v>5.1886105999999996</v>
      </c>
      <c r="I2641">
        <v>1.9458757840000001</v>
      </c>
      <c r="J2641">
        <v>2.2624239319999999</v>
      </c>
      <c r="K2641">
        <v>2.723927749</v>
      </c>
      <c r="L2641">
        <v>2.213150604</v>
      </c>
      <c r="M2641">
        <v>7.6839104980000004</v>
      </c>
      <c r="N2641">
        <v>1.891579001</v>
      </c>
      <c r="O2641">
        <v>6.6498236039999998</v>
      </c>
      <c r="P2641">
        <v>0.70066990900000004</v>
      </c>
      <c r="Q2641">
        <v>1.6052043899999999</v>
      </c>
    </row>
    <row r="2642" spans="1:17">
      <c r="A2642" t="s">
        <v>12732</v>
      </c>
      <c r="B2642" s="14" t="s">
        <v>7303</v>
      </c>
      <c r="C2642">
        <v>0.66608763199999999</v>
      </c>
      <c r="D2642">
        <v>1.6969482010000001</v>
      </c>
      <c r="E2642">
        <v>1.842454732</v>
      </c>
      <c r="F2642">
        <v>1.178677719</v>
      </c>
      <c r="G2642">
        <v>1.4377608369999999</v>
      </c>
      <c r="H2642">
        <v>0.63953603400000003</v>
      </c>
      <c r="I2642">
        <v>4.856843187</v>
      </c>
      <c r="J2642">
        <v>4.6864300849999996</v>
      </c>
      <c r="K2642">
        <v>3.172790037</v>
      </c>
      <c r="L2642">
        <v>1.473054004</v>
      </c>
      <c r="M2642">
        <v>0.63929309099999998</v>
      </c>
      <c r="N2642">
        <v>4.3518255469999998</v>
      </c>
      <c r="O2642">
        <v>0.73767756500000004</v>
      </c>
      <c r="P2642">
        <v>6.0959896560000004</v>
      </c>
      <c r="Q2642">
        <v>3.2052307020000002</v>
      </c>
    </row>
    <row r="2643" spans="1:17">
      <c r="A2643" t="s">
        <v>12733</v>
      </c>
      <c r="B2643" s="14" t="s">
        <v>4642</v>
      </c>
      <c r="C2643">
        <v>2.661171113</v>
      </c>
      <c r="D2643">
        <v>1.5502679210000001</v>
      </c>
      <c r="E2643">
        <v>1.4575247730000001</v>
      </c>
      <c r="F2643">
        <v>1.2477062109999999</v>
      </c>
      <c r="G2643">
        <v>0.83396991300000001</v>
      </c>
      <c r="H2643">
        <v>0.264972447</v>
      </c>
      <c r="I2643">
        <v>3.1621642520000002</v>
      </c>
      <c r="J2643">
        <v>5.8100487799999998</v>
      </c>
      <c r="K2643">
        <v>2.1909162700000002</v>
      </c>
      <c r="L2643">
        <v>2.4910834839999998</v>
      </c>
      <c r="M2643">
        <v>2.270329641</v>
      </c>
      <c r="N2643">
        <v>11.335871600000001</v>
      </c>
      <c r="O2643">
        <v>2.8380339719999998</v>
      </c>
      <c r="P2643">
        <v>7.0388061630000003</v>
      </c>
      <c r="Q2643">
        <v>1.8293747680000001</v>
      </c>
    </row>
    <row r="2644" spans="1:17">
      <c r="A2644" t="s">
        <v>12734</v>
      </c>
      <c r="B2644" s="14" t="s">
        <v>12735</v>
      </c>
      <c r="C2644">
        <v>22.26822378</v>
      </c>
      <c r="D2644">
        <v>0.44846883399999998</v>
      </c>
      <c r="E2644">
        <v>1.0768494850000001</v>
      </c>
      <c r="F2644">
        <v>2.480023256</v>
      </c>
      <c r="G2644">
        <v>1.7478661150000001</v>
      </c>
      <c r="H2644">
        <v>1.554950356</v>
      </c>
      <c r="I2644">
        <v>0</v>
      </c>
      <c r="J2644">
        <v>12.83159624</v>
      </c>
      <c r="K2644">
        <v>8.2652513560000003</v>
      </c>
      <c r="L2644">
        <v>5.1164900979999999</v>
      </c>
      <c r="M2644">
        <v>7.7717983630000003</v>
      </c>
      <c r="N2644">
        <v>5.739644127</v>
      </c>
      <c r="O2644">
        <v>17.93568981</v>
      </c>
      <c r="P2644">
        <v>3.6446611249999998</v>
      </c>
      <c r="Q2644">
        <v>6.9581338769999999</v>
      </c>
    </row>
    <row r="2645" spans="1:17">
      <c r="A2645" t="s">
        <v>12734</v>
      </c>
      <c r="B2645" s="14" t="s">
        <v>5015</v>
      </c>
      <c r="C2645">
        <v>19.75094631</v>
      </c>
      <c r="D2645">
        <v>0.99443089299999998</v>
      </c>
      <c r="E2645">
        <v>0.85960680599999995</v>
      </c>
      <c r="F2645">
        <v>0.48881617799999999</v>
      </c>
      <c r="G2645">
        <v>1.162710938</v>
      </c>
      <c r="H2645">
        <v>2.2411567090000002</v>
      </c>
      <c r="I2645">
        <v>5.2369439580000003</v>
      </c>
      <c r="J2645">
        <v>3.7557524299999998</v>
      </c>
      <c r="K2645">
        <v>17.309113350000001</v>
      </c>
      <c r="L2645">
        <v>62.398933579999998</v>
      </c>
      <c r="M2645">
        <v>0.86165590599999997</v>
      </c>
      <c r="N2645">
        <v>1.3833735840000001</v>
      </c>
      <c r="O2645">
        <v>152.12194299999999</v>
      </c>
      <c r="P2645">
        <v>3.50204395</v>
      </c>
      <c r="Q2645">
        <v>158.6091491</v>
      </c>
    </row>
    <row r="2646" spans="1:17">
      <c r="A2646" t="s">
        <v>12736</v>
      </c>
      <c r="B2646" s="14" t="s">
        <v>12737</v>
      </c>
      <c r="C2646">
        <v>0.87217387999999996</v>
      </c>
      <c r="D2646">
        <v>1.3525100210000001</v>
      </c>
      <c r="E2646">
        <v>0.32476052</v>
      </c>
      <c r="F2646">
        <v>0.29679968600000001</v>
      </c>
      <c r="G2646">
        <v>0.15060810499999999</v>
      </c>
      <c r="H2646">
        <v>3.1821476139999998</v>
      </c>
      <c r="I2646">
        <v>0</v>
      </c>
      <c r="J2646">
        <v>0.110565813</v>
      </c>
      <c r="K2646">
        <v>0.39566145200000002</v>
      </c>
      <c r="L2646">
        <v>2.7554487330000001</v>
      </c>
      <c r="M2646">
        <v>0</v>
      </c>
      <c r="N2646">
        <v>0.16127185199999999</v>
      </c>
      <c r="O2646">
        <v>0.48295680099999999</v>
      </c>
      <c r="P2646">
        <v>0.19628058900000001</v>
      </c>
      <c r="Q2646">
        <v>0.59956042700000001</v>
      </c>
    </row>
    <row r="2647" spans="1:17">
      <c r="A2647" t="s">
        <v>12736</v>
      </c>
      <c r="B2647" s="14" t="s">
        <v>12738</v>
      </c>
      <c r="C2647">
        <v>0</v>
      </c>
      <c r="D2647">
        <v>2.3259570030000001</v>
      </c>
      <c r="E2647">
        <v>0.37233439800000001</v>
      </c>
      <c r="F2647">
        <v>1.429165944</v>
      </c>
      <c r="G2647">
        <v>0.60434692800000001</v>
      </c>
      <c r="H2647">
        <v>4.0323288899999996</v>
      </c>
      <c r="I2647">
        <v>0</v>
      </c>
      <c r="J2647">
        <v>1.774675005</v>
      </c>
      <c r="K2647">
        <v>0</v>
      </c>
      <c r="L2647">
        <v>0</v>
      </c>
      <c r="M2647">
        <v>0</v>
      </c>
      <c r="N2647">
        <v>0.86284996400000002</v>
      </c>
      <c r="O2647">
        <v>23.2555978</v>
      </c>
      <c r="P2647">
        <v>0</v>
      </c>
      <c r="Q2647">
        <v>12.029316189999999</v>
      </c>
    </row>
    <row r="2648" spans="1:17">
      <c r="A2648" t="s">
        <v>12739</v>
      </c>
      <c r="B2648" s="14" t="s">
        <v>6198</v>
      </c>
      <c r="C2648">
        <v>21.966719789999999</v>
      </c>
      <c r="D2648">
        <v>86.134641790000003</v>
      </c>
      <c r="E2648">
        <v>79.340895349999997</v>
      </c>
      <c r="F2648">
        <v>132.90989880000001</v>
      </c>
      <c r="G2648">
        <v>110.3833235</v>
      </c>
      <c r="H2648">
        <v>238.75104780000001</v>
      </c>
      <c r="I2648">
        <v>126.53626559999999</v>
      </c>
      <c r="J2648">
        <v>97.326292420000001</v>
      </c>
      <c r="K2648">
        <v>239.9121098</v>
      </c>
      <c r="L2648">
        <v>94.382913079999994</v>
      </c>
      <c r="M2648">
        <v>8.4332280110000006</v>
      </c>
      <c r="N2648">
        <v>40.821294129999998</v>
      </c>
      <c r="O2648">
        <v>4.8655328740000003</v>
      </c>
      <c r="P2648">
        <v>64.019054249999996</v>
      </c>
      <c r="Q2648">
        <v>76.258186379999998</v>
      </c>
    </row>
    <row r="2649" spans="1:17">
      <c r="A2649" t="s">
        <v>12740</v>
      </c>
      <c r="B2649" s="14" t="s">
        <v>5883</v>
      </c>
      <c r="C2649">
        <v>10.00003291</v>
      </c>
      <c r="D2649">
        <v>1.317230449</v>
      </c>
      <c r="E2649">
        <v>0.77634646100000004</v>
      </c>
      <c r="F2649">
        <v>0.58862681100000003</v>
      </c>
      <c r="G2649">
        <v>0.700061559</v>
      </c>
      <c r="H2649">
        <v>0.10379904199999999</v>
      </c>
      <c r="I2649">
        <v>1.576566898</v>
      </c>
      <c r="J2649">
        <v>2.1242673980000002</v>
      </c>
      <c r="K2649">
        <v>0.73565064400000002</v>
      </c>
      <c r="L2649">
        <v>1.7077290249999999</v>
      </c>
      <c r="M2649">
        <v>0</v>
      </c>
      <c r="N2649">
        <v>1.3993077300000001</v>
      </c>
      <c r="O2649">
        <v>2.6938748760000002</v>
      </c>
      <c r="P2649">
        <v>0.60823860399999996</v>
      </c>
      <c r="Q2649">
        <v>0.371586207</v>
      </c>
    </row>
    <row r="2650" spans="1:17">
      <c r="A2650" t="s">
        <v>12741</v>
      </c>
      <c r="B2650" s="14" t="s">
        <v>6840</v>
      </c>
      <c r="C2650">
        <v>12.278504160000001</v>
      </c>
      <c r="D2650">
        <v>44.954506389999999</v>
      </c>
      <c r="E2650">
        <v>42.722481090000002</v>
      </c>
      <c r="F2650">
        <v>46.782705749999998</v>
      </c>
      <c r="G2650">
        <v>41.818497200000003</v>
      </c>
      <c r="H2650">
        <v>42.230090570000002</v>
      </c>
      <c r="I2650">
        <v>46.68345583</v>
      </c>
      <c r="J2650">
        <v>55.743969389999997</v>
      </c>
      <c r="K2650">
        <v>110.95520329999999</v>
      </c>
      <c r="L2650">
        <v>85.479476450000007</v>
      </c>
      <c r="M2650">
        <v>6.734045622</v>
      </c>
      <c r="N2650">
        <v>24.176978129999998</v>
      </c>
      <c r="O2650">
        <v>9.7129830659999996</v>
      </c>
      <c r="P2650">
        <v>35.346536999999998</v>
      </c>
      <c r="Q2650">
        <v>23.513209719999999</v>
      </c>
    </row>
    <row r="2651" spans="1:17">
      <c r="A2651" t="s">
        <v>12742</v>
      </c>
      <c r="B2651" s="14" t="s">
        <v>1422</v>
      </c>
      <c r="C2651">
        <v>5.5702309520000002</v>
      </c>
      <c r="D2651">
        <v>1.2626901669999999</v>
      </c>
      <c r="E2651">
        <v>0.60638650999999999</v>
      </c>
      <c r="F2651">
        <v>0.63478637900000001</v>
      </c>
      <c r="G2651">
        <v>0.67107532199999997</v>
      </c>
      <c r="H2651">
        <v>1.3432664000000001</v>
      </c>
      <c r="I2651">
        <v>3.2114885320000002</v>
      </c>
      <c r="J2651">
        <v>1.198796306</v>
      </c>
      <c r="K2651">
        <v>2.2918702</v>
      </c>
      <c r="L2651">
        <v>3.4377420920000001</v>
      </c>
      <c r="M2651">
        <v>1.2432927119999999</v>
      </c>
      <c r="N2651">
        <v>1.133776192</v>
      </c>
      <c r="O2651">
        <v>3.0127233040000001</v>
      </c>
      <c r="P2651">
        <v>1.0883680650000001</v>
      </c>
      <c r="Q2651">
        <v>1.42480232</v>
      </c>
    </row>
    <row r="2652" spans="1:17">
      <c r="A2652" t="e">
        <v>#N/A</v>
      </c>
      <c r="B2652" s="14" t="s">
        <v>12743</v>
      </c>
      <c r="C2652">
        <v>3.970907038</v>
      </c>
      <c r="D2652">
        <v>0.87968886700000004</v>
      </c>
      <c r="E2652">
        <v>0.63368450499999995</v>
      </c>
      <c r="F2652">
        <v>0</v>
      </c>
      <c r="G2652">
        <v>0</v>
      </c>
      <c r="H2652">
        <v>0.76252373200000001</v>
      </c>
      <c r="I2652">
        <v>0</v>
      </c>
      <c r="J2652">
        <v>6.2924173870000004</v>
      </c>
      <c r="K2652">
        <v>3.6028018730000002</v>
      </c>
      <c r="L2652">
        <v>3.7635720429999999</v>
      </c>
      <c r="M2652">
        <v>0</v>
      </c>
      <c r="N2652">
        <v>1.9580056889999999</v>
      </c>
      <c r="O2652">
        <v>0</v>
      </c>
      <c r="P2652">
        <v>0.89364287200000003</v>
      </c>
      <c r="Q2652">
        <v>0</v>
      </c>
    </row>
    <row r="2653" spans="1:17">
      <c r="A2653" t="s">
        <v>12744</v>
      </c>
      <c r="B2653" s="14" t="s">
        <v>4994</v>
      </c>
      <c r="C2653">
        <v>316.13762220000001</v>
      </c>
      <c r="D2653">
        <v>12.394820299999999</v>
      </c>
      <c r="E2653">
        <v>13.694709619999999</v>
      </c>
      <c r="F2653">
        <v>7.2164643220000002</v>
      </c>
      <c r="G2653">
        <v>12.39784371</v>
      </c>
      <c r="H2653">
        <v>17.95669341</v>
      </c>
      <c r="I2653">
        <v>115.2574213</v>
      </c>
      <c r="J2653">
        <v>25.81685556</v>
      </c>
      <c r="K2653">
        <v>112.0879279</v>
      </c>
      <c r="L2653">
        <v>126.57677820000001</v>
      </c>
      <c r="M2653">
        <v>427.3421444</v>
      </c>
      <c r="N2653">
        <v>23.6815733</v>
      </c>
      <c r="O2653">
        <v>437.21111409999997</v>
      </c>
      <c r="P2653">
        <v>13.882861249999999</v>
      </c>
      <c r="Q2653">
        <v>187.73711019999999</v>
      </c>
    </row>
    <row r="2654" spans="1:17">
      <c r="A2654" t="e">
        <v>#N/A</v>
      </c>
      <c r="B2654" s="14" t="s">
        <v>12745</v>
      </c>
      <c r="C2654">
        <v>4.7532590680000002</v>
      </c>
      <c r="D2654">
        <v>0.58844454999999996</v>
      </c>
      <c r="E2654">
        <v>0.25284455099999997</v>
      </c>
      <c r="F2654">
        <v>0.342535372</v>
      </c>
      <c r="G2654">
        <v>0.36211715</v>
      </c>
      <c r="H2654">
        <v>0.96644849499999996</v>
      </c>
      <c r="I2654">
        <v>1.631004889</v>
      </c>
      <c r="J2654">
        <v>0.106336315</v>
      </c>
      <c r="K2654">
        <v>0.95131532200000002</v>
      </c>
      <c r="L2654">
        <v>3.4450571440000002</v>
      </c>
      <c r="M2654">
        <v>1.073423741</v>
      </c>
      <c r="N2654">
        <v>0.13786905299999999</v>
      </c>
      <c r="O2654">
        <v>2.0127559819999998</v>
      </c>
      <c r="P2654">
        <v>0.37754444999999998</v>
      </c>
      <c r="Q2654">
        <v>0.86493796899999997</v>
      </c>
    </row>
    <row r="2655" spans="1:17">
      <c r="A2655" t="s">
        <v>12746</v>
      </c>
      <c r="B2655" s="14" t="s">
        <v>842</v>
      </c>
      <c r="C2655">
        <v>3.2401695089999998</v>
      </c>
      <c r="D2655">
        <v>5.9382135759999999</v>
      </c>
      <c r="E2655">
        <v>6.7376060500000001</v>
      </c>
      <c r="F2655">
        <v>7.3775679920000004</v>
      </c>
      <c r="G2655">
        <v>5.5951662799999999</v>
      </c>
      <c r="H2655">
        <v>12.3309116</v>
      </c>
      <c r="I2655">
        <v>10.30953304</v>
      </c>
      <c r="J2655">
        <v>9.2607149349999993</v>
      </c>
      <c r="K2655">
        <v>7.6167651579999998</v>
      </c>
      <c r="L2655">
        <v>5.3974956169999997</v>
      </c>
      <c r="M2655">
        <v>1.1308465519999999</v>
      </c>
      <c r="N2655">
        <v>6.2091963559999996</v>
      </c>
      <c r="O2655">
        <v>2.6097580040000001</v>
      </c>
      <c r="P2655">
        <v>15.556099980000001</v>
      </c>
      <c r="Q2655">
        <v>7.2896626519999996</v>
      </c>
    </row>
    <row r="2656" spans="1:17">
      <c r="A2656" t="s">
        <v>12747</v>
      </c>
      <c r="B2656" s="14" t="s">
        <v>1078</v>
      </c>
      <c r="C2656">
        <v>33.699214159999997</v>
      </c>
      <c r="D2656">
        <v>5.9864892840000001</v>
      </c>
      <c r="E2656">
        <v>3.0778497059999999</v>
      </c>
      <c r="F2656">
        <v>2.9859556359999999</v>
      </c>
      <c r="G2656">
        <v>2.7998150979999998</v>
      </c>
      <c r="H2656">
        <v>5.1281041780000001</v>
      </c>
      <c r="I2656">
        <v>2.7817485230000001</v>
      </c>
      <c r="J2656">
        <v>3.6272225859999998</v>
      </c>
      <c r="K2656">
        <v>8.2207118950000009</v>
      </c>
      <c r="L2656">
        <v>29.930876250000001</v>
      </c>
      <c r="M2656">
        <v>3.661540107</v>
      </c>
      <c r="N2656">
        <v>2.5865571680000001</v>
      </c>
      <c r="O2656">
        <v>10.56258869</v>
      </c>
      <c r="P2656">
        <v>4.4358808610000002</v>
      </c>
      <c r="Q2656">
        <v>5.2451152370000003</v>
      </c>
    </row>
    <row r="2657" spans="1:17">
      <c r="A2657" t="s">
        <v>12748</v>
      </c>
      <c r="B2657" s="14" t="s">
        <v>2024</v>
      </c>
      <c r="C2657">
        <v>32.104011669999998</v>
      </c>
      <c r="D2657">
        <v>37.315504709999999</v>
      </c>
      <c r="E2657">
        <v>41.052263799999999</v>
      </c>
      <c r="F2657">
        <v>39.046073700000001</v>
      </c>
      <c r="G2657">
        <v>39.814290190000001</v>
      </c>
      <c r="H2657">
        <v>115.2107539</v>
      </c>
      <c r="I2657">
        <v>75.699086440000002</v>
      </c>
      <c r="J2657">
        <v>70.482189829999996</v>
      </c>
      <c r="K2657">
        <v>50.217347459999999</v>
      </c>
      <c r="L2657">
        <v>26.476092879999999</v>
      </c>
      <c r="M2657">
        <v>20.408326649999999</v>
      </c>
      <c r="N2657">
        <v>43.378573279999998</v>
      </c>
      <c r="O2657">
        <v>32.091394510000001</v>
      </c>
      <c r="P2657">
        <v>48.416406950000002</v>
      </c>
      <c r="Q2657">
        <v>41.129209719999999</v>
      </c>
    </row>
    <row r="2658" spans="1:17">
      <c r="A2658" t="s">
        <v>12749</v>
      </c>
      <c r="B2658" s="14" t="s">
        <v>12750</v>
      </c>
      <c r="C2658">
        <v>71.304920629999998</v>
      </c>
      <c r="D2658">
        <v>5.2654758060000004</v>
      </c>
      <c r="E2658">
        <v>2.8447419489999999</v>
      </c>
      <c r="F2658">
        <v>2.0220813120000001</v>
      </c>
      <c r="G2658">
        <v>3.0782562950000001</v>
      </c>
      <c r="H2658">
        <v>4.5641708300000001</v>
      </c>
      <c r="I2658">
        <v>12.99817026</v>
      </c>
      <c r="J2658">
        <v>3.7663965940000002</v>
      </c>
      <c r="K2658">
        <v>6.7390538629999996</v>
      </c>
      <c r="L2658">
        <v>31.913646870000001</v>
      </c>
      <c r="M2658">
        <v>17.10913884</v>
      </c>
      <c r="N2658">
        <v>1.831228342</v>
      </c>
      <c r="O2658">
        <v>13.161441440000001</v>
      </c>
      <c r="P2658">
        <v>4.9032491389999997</v>
      </c>
      <c r="Q2658">
        <v>12.254324990000001</v>
      </c>
    </row>
    <row r="2659" spans="1:17">
      <c r="A2659" t="s">
        <v>12751</v>
      </c>
      <c r="B2659" s="14" t="s">
        <v>7133</v>
      </c>
      <c r="C2659">
        <v>30.88089313</v>
      </c>
      <c r="D2659">
        <v>1.225280921</v>
      </c>
      <c r="E2659">
        <v>0.83359687800000004</v>
      </c>
      <c r="F2659">
        <v>0.94108025299999998</v>
      </c>
      <c r="G2659">
        <v>1.19385498</v>
      </c>
      <c r="H2659">
        <v>1.5931299409999999</v>
      </c>
      <c r="I2659">
        <v>2.6886096209999999</v>
      </c>
      <c r="J2659">
        <v>2.3956131909999998</v>
      </c>
      <c r="K2659">
        <v>5.0181883230000004</v>
      </c>
      <c r="L2659">
        <v>6.1158045699999999</v>
      </c>
      <c r="M2659">
        <v>9.7320957180000001</v>
      </c>
      <c r="N2659">
        <v>1.534062493</v>
      </c>
      <c r="O2659">
        <v>14.292502819999999</v>
      </c>
      <c r="P2659">
        <v>1.0372640479999999</v>
      </c>
      <c r="Q2659">
        <v>7.2874027119999996</v>
      </c>
    </row>
    <row r="2660" spans="1:17">
      <c r="A2660" t="e">
        <v>#N/A</v>
      </c>
      <c r="B2660" s="14" t="s">
        <v>12752</v>
      </c>
      <c r="C2660">
        <v>13.63594492</v>
      </c>
      <c r="D2660">
        <v>0</v>
      </c>
      <c r="E2660">
        <v>0.82897092400000005</v>
      </c>
      <c r="F2660">
        <v>0.79547915700000005</v>
      </c>
      <c r="G2660">
        <v>0</v>
      </c>
      <c r="H2660">
        <v>1.496272984</v>
      </c>
      <c r="I2660">
        <v>5.6815901430000002</v>
      </c>
      <c r="J2660">
        <v>0.24694770099999999</v>
      </c>
      <c r="K2660">
        <v>1.7674122400000001</v>
      </c>
      <c r="L2660">
        <v>0</v>
      </c>
      <c r="M2660">
        <v>7.4785229529999997</v>
      </c>
      <c r="N2660">
        <v>0</v>
      </c>
      <c r="O2660">
        <v>2.1573589160000002</v>
      </c>
      <c r="P2660">
        <v>1.169042248</v>
      </c>
      <c r="Q2660">
        <v>2.678225115</v>
      </c>
    </row>
    <row r="2661" spans="1:17">
      <c r="A2661" t="s">
        <v>12753</v>
      </c>
      <c r="B2661" s="14" t="s">
        <v>8043</v>
      </c>
      <c r="C2661">
        <v>112.2964686</v>
      </c>
      <c r="D2661">
        <v>362.2550086</v>
      </c>
      <c r="E2661">
        <v>714.61132259999999</v>
      </c>
      <c r="F2661">
        <v>529.68409989999998</v>
      </c>
      <c r="G2661">
        <v>519.00361510000005</v>
      </c>
      <c r="H2661">
        <v>916.93967150000003</v>
      </c>
      <c r="I2661">
        <v>370.8427064</v>
      </c>
      <c r="J2661">
        <v>511.61432580000002</v>
      </c>
      <c r="K2661">
        <v>402.19337400000001</v>
      </c>
      <c r="L2661">
        <v>396.68172929999997</v>
      </c>
      <c r="M2661">
        <v>123.3993127</v>
      </c>
      <c r="N2661">
        <v>246.3151866</v>
      </c>
      <c r="O2661">
        <v>86.515406209999995</v>
      </c>
      <c r="P2661">
        <v>429.07536140000002</v>
      </c>
      <c r="Q2661">
        <v>512.40383399999996</v>
      </c>
    </row>
    <row r="2662" spans="1:17">
      <c r="A2662" t="s">
        <v>12754</v>
      </c>
      <c r="B2662" s="14" t="s">
        <v>12755</v>
      </c>
      <c r="C2662">
        <v>156.68668049999999</v>
      </c>
      <c r="D2662">
        <v>869.87933980000003</v>
      </c>
      <c r="E2662">
        <v>640.08341670000004</v>
      </c>
      <c r="F2662">
        <v>1562.028957</v>
      </c>
      <c r="G2662">
        <v>549.92451649999998</v>
      </c>
      <c r="H2662">
        <v>2433.821563</v>
      </c>
      <c r="I2662">
        <v>919.54696460000002</v>
      </c>
      <c r="J2662">
        <v>1206.2122099999999</v>
      </c>
      <c r="K2662">
        <v>1969.053594</v>
      </c>
      <c r="L2662">
        <v>132.1194137</v>
      </c>
      <c r="M2662">
        <v>118.5536888</v>
      </c>
      <c r="N2662">
        <v>634.60933720000003</v>
      </c>
      <c r="O2662">
        <v>44.435458990000001</v>
      </c>
      <c r="P2662">
        <v>2202.9299139999998</v>
      </c>
      <c r="Q2662">
        <v>1535.2435379999999</v>
      </c>
    </row>
    <row r="2663" spans="1:17">
      <c r="A2663" t="s">
        <v>12756</v>
      </c>
      <c r="B2663" s="14" t="s">
        <v>3709</v>
      </c>
      <c r="C2663">
        <v>14.881957910000001</v>
      </c>
      <c r="D2663">
        <v>43.683288580000003</v>
      </c>
      <c r="E2663">
        <v>108.7171718</v>
      </c>
      <c r="F2663">
        <v>56.973507220000002</v>
      </c>
      <c r="G2663">
        <v>90.74731912</v>
      </c>
      <c r="H2663">
        <v>81.802996449999995</v>
      </c>
      <c r="I2663">
        <v>114.3910544</v>
      </c>
      <c r="J2663">
        <v>218.25504799999999</v>
      </c>
      <c r="K2663">
        <v>42.616926659999997</v>
      </c>
      <c r="L2663">
        <v>71.112298179999996</v>
      </c>
      <c r="M2663">
        <v>19.63954451</v>
      </c>
      <c r="N2663">
        <v>43.570036500000001</v>
      </c>
      <c r="O2663">
        <v>18.198261840000001</v>
      </c>
      <c r="P2663">
        <v>20.699595649999999</v>
      </c>
      <c r="Q2663">
        <v>52.004214990000001</v>
      </c>
    </row>
    <row r="2664" spans="1:17">
      <c r="A2664" t="s">
        <v>12757</v>
      </c>
      <c r="B2664" s="14" t="s">
        <v>12758</v>
      </c>
      <c r="C2664">
        <v>7.2877823289999997</v>
      </c>
      <c r="D2664">
        <v>1.3454065019999999</v>
      </c>
      <c r="E2664">
        <v>0.51688775300000001</v>
      </c>
      <c r="F2664">
        <v>0.49600465100000002</v>
      </c>
      <c r="G2664">
        <v>0.41948786799999999</v>
      </c>
      <c r="H2664">
        <v>0</v>
      </c>
      <c r="I2664">
        <v>0</v>
      </c>
      <c r="J2664">
        <v>1.6937707040000001</v>
      </c>
      <c r="K2664">
        <v>0.55101675699999997</v>
      </c>
      <c r="L2664">
        <v>2.3024205439999998</v>
      </c>
      <c r="M2664">
        <v>0</v>
      </c>
      <c r="N2664">
        <v>0.89837908099999997</v>
      </c>
      <c r="O2664">
        <v>1.345176736</v>
      </c>
      <c r="P2664">
        <v>0.54669916900000004</v>
      </c>
      <c r="Q2664">
        <v>0.83497606499999999</v>
      </c>
    </row>
    <row r="2665" spans="1:17">
      <c r="A2665" t="s">
        <v>12759</v>
      </c>
      <c r="B2665" s="14" t="s">
        <v>4928</v>
      </c>
      <c r="C2665">
        <v>1.339955652</v>
      </c>
      <c r="D2665">
        <v>0.77179711100000004</v>
      </c>
      <c r="E2665">
        <v>0.59873110900000004</v>
      </c>
      <c r="F2665">
        <v>0.47422465000000003</v>
      </c>
      <c r="G2665">
        <v>1.0643722010000001</v>
      </c>
      <c r="H2665">
        <v>0.41169354000000002</v>
      </c>
      <c r="I2665">
        <v>1.563266853</v>
      </c>
      <c r="J2665">
        <v>1.5627735119999999</v>
      </c>
      <c r="K2665">
        <v>2.917778545</v>
      </c>
      <c r="L2665">
        <v>2.3706514790000002</v>
      </c>
      <c r="M2665">
        <v>0.51442143600000001</v>
      </c>
      <c r="N2665">
        <v>0.79285888999999998</v>
      </c>
      <c r="O2665">
        <v>0.29679434799999999</v>
      </c>
      <c r="P2665">
        <v>0.52269312700000004</v>
      </c>
      <c r="Q2665">
        <v>1.473805904</v>
      </c>
    </row>
    <row r="2666" spans="1:17">
      <c r="A2666" t="s">
        <v>12760</v>
      </c>
      <c r="B2666" s="14" t="s">
        <v>7745</v>
      </c>
      <c r="C2666">
        <v>17.106743439999999</v>
      </c>
      <c r="D2666">
        <v>17.345240700000002</v>
      </c>
      <c r="E2666">
        <v>3.0565826490000001</v>
      </c>
      <c r="F2666">
        <v>3.433135397</v>
      </c>
      <c r="G2666">
        <v>1.590623141</v>
      </c>
      <c r="H2666">
        <v>1.7688282870000001</v>
      </c>
      <c r="I2666">
        <v>9.914872656</v>
      </c>
      <c r="J2666">
        <v>4.6430889080000002</v>
      </c>
      <c r="K2666">
        <v>19.301680990000001</v>
      </c>
      <c r="L2666">
        <v>14.827767639999999</v>
      </c>
      <c r="M2666">
        <v>11.787709039999999</v>
      </c>
      <c r="N2666">
        <v>5.2449180530000001</v>
      </c>
      <c r="O2666">
        <v>19.67401344</v>
      </c>
      <c r="P2666">
        <v>2.0400811609999998</v>
      </c>
      <c r="Q2666">
        <v>4.6737375080000003</v>
      </c>
    </row>
    <row r="2667" spans="1:17">
      <c r="A2667" t="s">
        <v>12761</v>
      </c>
      <c r="B2667" s="14" t="s">
        <v>6345</v>
      </c>
      <c r="C2667">
        <v>3.2096450669999999</v>
      </c>
      <c r="D2667">
        <v>6.3203897839999996</v>
      </c>
      <c r="E2667">
        <v>13.35516543</v>
      </c>
      <c r="F2667">
        <v>8.2524665620000004</v>
      </c>
      <c r="G2667">
        <v>17.427945869999999</v>
      </c>
      <c r="H2667">
        <v>13.970383</v>
      </c>
      <c r="I2667">
        <v>7.8011470879999996</v>
      </c>
      <c r="J2667">
        <v>21.610269649999999</v>
      </c>
      <c r="K2667">
        <v>14.07519488</v>
      </c>
      <c r="L2667">
        <v>19.829712919999999</v>
      </c>
      <c r="M2667">
        <v>4.7919378510000001</v>
      </c>
      <c r="N2667">
        <v>5.9348877089999998</v>
      </c>
      <c r="O2667">
        <v>12.2436639</v>
      </c>
      <c r="P2667">
        <v>6.2601303780000004</v>
      </c>
      <c r="Q2667">
        <v>22.064134370000001</v>
      </c>
    </row>
    <row r="2668" spans="1:17">
      <c r="A2668" t="s">
        <v>12762</v>
      </c>
      <c r="B2668" s="14" t="s">
        <v>7766</v>
      </c>
      <c r="C2668">
        <v>8.4108825249999999</v>
      </c>
      <c r="D2668">
        <v>0.93164605</v>
      </c>
      <c r="E2668">
        <v>1.565927764</v>
      </c>
      <c r="F2668">
        <v>0.57244257099999996</v>
      </c>
      <c r="G2668">
        <v>3.1226642689999999</v>
      </c>
      <c r="H2668">
        <v>0.96907293100000003</v>
      </c>
      <c r="I2668">
        <v>1.8398632029999999</v>
      </c>
      <c r="J2668">
        <v>2.1325015340000002</v>
      </c>
      <c r="K2668">
        <v>1.717017593</v>
      </c>
      <c r="L2668">
        <v>1.860068192</v>
      </c>
      <c r="M2668">
        <v>3.2290160210000001</v>
      </c>
      <c r="N2668">
        <v>0.46657162000000002</v>
      </c>
      <c r="O2668">
        <v>2.328717363</v>
      </c>
      <c r="P2668">
        <v>0.75713937799999997</v>
      </c>
      <c r="Q2668">
        <v>4.0473381570000004</v>
      </c>
    </row>
    <row r="2669" spans="1:17">
      <c r="A2669" t="s">
        <v>12653</v>
      </c>
      <c r="B2669" s="14" t="s">
        <v>7771</v>
      </c>
      <c r="C2669">
        <v>19.722363179999999</v>
      </c>
      <c r="D2669">
        <v>51.503173349999997</v>
      </c>
      <c r="E2669">
        <v>4.8004734490000001</v>
      </c>
      <c r="F2669">
        <v>32.174503350000002</v>
      </c>
      <c r="G2669">
        <v>2.8896704049999999</v>
      </c>
      <c r="H2669">
        <v>6.197298526</v>
      </c>
      <c r="I2669">
        <v>20.917460670000001</v>
      </c>
      <c r="J2669">
        <v>5.1519508839999997</v>
      </c>
      <c r="K2669">
        <v>42.091779340000002</v>
      </c>
      <c r="L2669">
        <v>24.545824419999999</v>
      </c>
      <c r="M2669">
        <v>10.61171021</v>
      </c>
      <c r="N2669">
        <v>21.47572375</v>
      </c>
      <c r="O2669">
        <v>150.4125622</v>
      </c>
      <c r="P2669">
        <v>34.790426600000004</v>
      </c>
      <c r="Q2669">
        <v>299.81199190000001</v>
      </c>
    </row>
    <row r="2670" spans="1:17">
      <c r="A2670" t="s">
        <v>12763</v>
      </c>
      <c r="B2670" s="14" t="s">
        <v>12764</v>
      </c>
      <c r="C2670">
        <v>19.051733089999999</v>
      </c>
      <c r="D2670">
        <v>16.88238715</v>
      </c>
      <c r="E2670">
        <v>16.6024767</v>
      </c>
      <c r="F2670">
        <v>20.28885601</v>
      </c>
      <c r="G2670">
        <v>23.706471759999999</v>
      </c>
      <c r="H2670">
        <v>26.254819860000001</v>
      </c>
      <c r="I2670">
        <v>9.8059466250000007</v>
      </c>
      <c r="J2670">
        <v>7.2811038640000003</v>
      </c>
      <c r="K2670">
        <v>16.141725619999999</v>
      </c>
      <c r="L2670">
        <v>20.181325260000001</v>
      </c>
      <c r="M2670">
        <v>21.512169149999998</v>
      </c>
      <c r="N2670">
        <v>7.7018432719999996</v>
      </c>
      <c r="O2670">
        <v>13.962825</v>
      </c>
      <c r="P2670">
        <v>23.791675269999999</v>
      </c>
      <c r="Q2670">
        <v>46.6091117</v>
      </c>
    </row>
    <row r="2671" spans="1:17">
      <c r="A2671" t="s">
        <v>12765</v>
      </c>
      <c r="B2671" s="14" t="s">
        <v>4927</v>
      </c>
      <c r="C2671">
        <v>50.199703579999998</v>
      </c>
      <c r="D2671">
        <v>76.932789970000002</v>
      </c>
      <c r="E2671">
        <v>139.9308058</v>
      </c>
      <c r="F2671">
        <v>91.67659888</v>
      </c>
      <c r="G2671">
        <v>234.8857601</v>
      </c>
      <c r="H2671">
        <v>146.6440269</v>
      </c>
      <c r="I2671">
        <v>265.24652279999998</v>
      </c>
      <c r="J2671">
        <v>212.63863799999999</v>
      </c>
      <c r="K2671">
        <v>116.1878791</v>
      </c>
      <c r="L2671">
        <v>191.57238340000001</v>
      </c>
      <c r="M2671">
        <v>49.408726369999997</v>
      </c>
      <c r="N2671">
        <v>59.515551700000003</v>
      </c>
      <c r="O2671">
        <v>32.601080799999998</v>
      </c>
      <c r="P2671">
        <v>43.525085330000003</v>
      </c>
      <c r="Q2671">
        <v>108.02359079999999</v>
      </c>
    </row>
    <row r="2672" spans="1:17">
      <c r="A2672" t="e">
        <v>#N/A</v>
      </c>
      <c r="B2672" s="14" t="s">
        <v>12766</v>
      </c>
      <c r="C2672">
        <v>20.145089370000001</v>
      </c>
      <c r="D2672">
        <v>1.115702953</v>
      </c>
      <c r="E2672">
        <v>0</v>
      </c>
      <c r="F2672">
        <v>0.68553488399999996</v>
      </c>
      <c r="G2672">
        <v>0.86966997000000001</v>
      </c>
      <c r="H2672">
        <v>0</v>
      </c>
      <c r="I2672">
        <v>0</v>
      </c>
      <c r="J2672">
        <v>1.276900309</v>
      </c>
      <c r="K2672">
        <v>2.2847036269999998</v>
      </c>
      <c r="L2672">
        <v>0</v>
      </c>
      <c r="M2672">
        <v>0</v>
      </c>
      <c r="N2672">
        <v>1.241662144</v>
      </c>
      <c r="O2672">
        <v>11.155124150000001</v>
      </c>
      <c r="P2672">
        <v>0.75560047699999999</v>
      </c>
      <c r="Q2672">
        <v>3.4620958800000001</v>
      </c>
    </row>
    <row r="2673" spans="1:17">
      <c r="A2673" t="s">
        <v>12767</v>
      </c>
      <c r="B2673" s="14" t="s">
        <v>289</v>
      </c>
      <c r="C2673">
        <v>14.56904076</v>
      </c>
      <c r="D2673">
        <v>3.3615454439999999</v>
      </c>
      <c r="E2673">
        <v>1.15309127</v>
      </c>
      <c r="F2673">
        <v>1.063616745</v>
      </c>
      <c r="G2673">
        <v>1.270958115</v>
      </c>
      <c r="H2673">
        <v>3.349445067</v>
      </c>
      <c r="I2673">
        <v>2.7936334349999998</v>
      </c>
      <c r="J2673">
        <v>1.866095031</v>
      </c>
      <c r="K2673">
        <v>3.8649197829999999</v>
      </c>
      <c r="L2673">
        <v>5.4787415939999997</v>
      </c>
      <c r="M2673">
        <v>3.2901119049999998</v>
      </c>
      <c r="N2673">
        <v>0.96944227000000005</v>
      </c>
      <c r="O2673">
        <v>4.6897274869999999</v>
      </c>
      <c r="P2673">
        <v>1.0664370990000001</v>
      </c>
      <c r="Q2673">
        <v>1.732738417</v>
      </c>
    </row>
    <row r="2674" spans="1:17">
      <c r="A2674" t="s">
        <v>12768</v>
      </c>
      <c r="B2674" s="14" t="s">
        <v>1882</v>
      </c>
      <c r="C2674">
        <v>20.38616747</v>
      </c>
      <c r="D2674">
        <v>2.6686746769999998</v>
      </c>
      <c r="E2674">
        <v>0.95297555</v>
      </c>
      <c r="F2674">
        <v>1.765880433</v>
      </c>
      <c r="G2674">
        <v>0.80007035299999996</v>
      </c>
      <c r="H2674">
        <v>2.1352945810000001</v>
      </c>
      <c r="I2674">
        <v>1.3513430559999999</v>
      </c>
      <c r="J2674">
        <v>1.174710082</v>
      </c>
      <c r="K2674">
        <v>2.8024786449999999</v>
      </c>
      <c r="L2674">
        <v>4.879225785</v>
      </c>
      <c r="M2674">
        <v>2.3716482659999998</v>
      </c>
      <c r="N2674">
        <v>1.4088268310000001</v>
      </c>
      <c r="O2674">
        <v>3.7628728429999998</v>
      </c>
      <c r="P2674">
        <v>2.8732033100000001</v>
      </c>
      <c r="Q2674">
        <v>2.3356847300000001</v>
      </c>
    </row>
    <row r="2675" spans="1:17">
      <c r="A2675" t="s">
        <v>12769</v>
      </c>
      <c r="B2675" s="14" t="s">
        <v>12770</v>
      </c>
      <c r="C2675">
        <v>511.5709435</v>
      </c>
      <c r="D2675">
        <v>37.41862467</v>
      </c>
      <c r="E2675">
        <v>36.025356780000003</v>
      </c>
      <c r="F2675">
        <v>21.561480719999999</v>
      </c>
      <c r="G2675">
        <v>38.796470890000002</v>
      </c>
      <c r="H2675">
        <v>43.763788699999999</v>
      </c>
      <c r="I2675">
        <v>638.78418180000006</v>
      </c>
      <c r="J2675">
        <v>240.86437900000001</v>
      </c>
      <c r="K2675">
        <v>237.57340880000001</v>
      </c>
      <c r="L2675">
        <v>285.45208650000001</v>
      </c>
      <c r="M2675">
        <v>426.61241510000002</v>
      </c>
      <c r="N2675">
        <v>96.436569809999995</v>
      </c>
      <c r="O2675">
        <v>395.60305249999999</v>
      </c>
      <c r="P2675">
        <v>46.681618520000001</v>
      </c>
      <c r="Q2675">
        <v>205.5577084</v>
      </c>
    </row>
    <row r="2676" spans="1:17">
      <c r="A2676" t="e">
        <v>#N/A</v>
      </c>
      <c r="B2676" s="14" t="s">
        <v>12771</v>
      </c>
      <c r="C2676">
        <v>9595.383366</v>
      </c>
      <c r="D2676">
        <v>58.522459329999997</v>
      </c>
      <c r="E2676">
        <v>32.729248800000001</v>
      </c>
      <c r="F2676">
        <v>19.800023719999999</v>
      </c>
      <c r="G2676">
        <v>29.160350959999999</v>
      </c>
      <c r="H2676">
        <v>74.486528820000004</v>
      </c>
      <c r="I2676">
        <v>2452.8827799999999</v>
      </c>
      <c r="J2676">
        <v>57.439835350000003</v>
      </c>
      <c r="K2676">
        <v>1161.998415</v>
      </c>
      <c r="L2676">
        <v>2703.433223</v>
      </c>
      <c r="M2676">
        <v>27803.089479999999</v>
      </c>
      <c r="N2676">
        <v>271.44142019999998</v>
      </c>
      <c r="O2676">
        <v>18720.285469999999</v>
      </c>
      <c r="P2676">
        <v>47.911800290000002</v>
      </c>
      <c r="Q2676">
        <v>6736.3975879999998</v>
      </c>
    </row>
    <row r="2677" spans="1:17">
      <c r="A2677" t="s">
        <v>12772</v>
      </c>
      <c r="B2677" s="14" t="s">
        <v>8104</v>
      </c>
      <c r="C2677">
        <v>30.84320876</v>
      </c>
      <c r="D2677">
        <v>5.6100912620000001</v>
      </c>
      <c r="E2677">
        <v>4.5075294010000002</v>
      </c>
      <c r="F2677">
        <v>1.7898281039999999</v>
      </c>
      <c r="G2677">
        <v>5.185885785</v>
      </c>
      <c r="H2677">
        <v>7.7307437529999996</v>
      </c>
      <c r="I2677">
        <v>27.934484869999999</v>
      </c>
      <c r="J2677">
        <v>26.094140429999999</v>
      </c>
      <c r="K2677">
        <v>24.30191829</v>
      </c>
      <c r="L2677">
        <v>27.38649594</v>
      </c>
      <c r="M2677">
        <v>18.073097140000002</v>
      </c>
      <c r="N2677">
        <v>16.248984320000002</v>
      </c>
      <c r="O2677">
        <v>20.13534988</v>
      </c>
      <c r="P2677">
        <v>6.6245727360000002</v>
      </c>
      <c r="Q2677">
        <v>11.82882759</v>
      </c>
    </row>
    <row r="2678" spans="1:17">
      <c r="A2678" t="s">
        <v>12773</v>
      </c>
      <c r="B2678" s="14" t="s">
        <v>8715</v>
      </c>
      <c r="C2678">
        <v>37.130559320000003</v>
      </c>
      <c r="D2678">
        <v>308.50802800000002</v>
      </c>
      <c r="E2678">
        <v>336.31913530000003</v>
      </c>
      <c r="F2678">
        <v>465.63159239999999</v>
      </c>
      <c r="G2678">
        <v>274.60111649999999</v>
      </c>
      <c r="H2678">
        <v>70.033348520000004</v>
      </c>
      <c r="I2678">
        <v>501.17187460000002</v>
      </c>
      <c r="J2678">
        <v>925.30242829999997</v>
      </c>
      <c r="K2678">
        <v>792.14851569999996</v>
      </c>
      <c r="L2678">
        <v>309.16685319999999</v>
      </c>
      <c r="M2678">
        <v>40.78447233</v>
      </c>
      <c r="N2678">
        <v>391.8299955</v>
      </c>
      <c r="O2678">
        <v>49.573995779999997</v>
      </c>
      <c r="P2678">
        <v>733.23591069999998</v>
      </c>
      <c r="Q2678">
        <v>285.59351170000002</v>
      </c>
    </row>
    <row r="2679" spans="1:17">
      <c r="A2679" t="s">
        <v>12774</v>
      </c>
      <c r="B2679" s="14" t="s">
        <v>3547</v>
      </c>
      <c r="C2679">
        <v>1.3923612000000001</v>
      </c>
      <c r="D2679">
        <v>1.542273131</v>
      </c>
      <c r="E2679">
        <v>2.1923290390000001</v>
      </c>
      <c r="F2679">
        <v>2.767101695</v>
      </c>
      <c r="G2679">
        <v>0.96173887400000002</v>
      </c>
      <c r="H2679">
        <v>5.5613329</v>
      </c>
      <c r="I2679">
        <v>2.0305076039999999</v>
      </c>
      <c r="J2679">
        <v>3.565505178</v>
      </c>
      <c r="K2679">
        <v>2.6529060320000002</v>
      </c>
      <c r="L2679">
        <v>1.9355029969999999</v>
      </c>
      <c r="M2679">
        <v>4.8108637209999996</v>
      </c>
      <c r="N2679">
        <v>1.16714567</v>
      </c>
      <c r="O2679">
        <v>1.8504116930000001</v>
      </c>
      <c r="P2679">
        <v>2.9663560200000001</v>
      </c>
      <c r="Q2679">
        <v>2.297169485</v>
      </c>
    </row>
    <row r="2680" spans="1:17">
      <c r="A2680" t="s">
        <v>12775</v>
      </c>
      <c r="B2680" s="14" t="s">
        <v>12776</v>
      </c>
      <c r="C2680">
        <v>0.31027372800000003</v>
      </c>
      <c r="D2680">
        <v>1.5809284509999999</v>
      </c>
      <c r="E2680">
        <v>2.0135709980000001</v>
      </c>
      <c r="F2680">
        <v>1.900543742</v>
      </c>
      <c r="G2680">
        <v>1.660932429</v>
      </c>
      <c r="H2680">
        <v>1.9065957790000001</v>
      </c>
      <c r="I2680">
        <v>7.6921303070000002</v>
      </c>
      <c r="J2680">
        <v>9.9513800920000008</v>
      </c>
      <c r="K2680">
        <v>5.0672014320000001</v>
      </c>
      <c r="L2680">
        <v>1.764439485</v>
      </c>
      <c r="M2680">
        <v>0.595584848</v>
      </c>
      <c r="N2680">
        <v>4.3602771310000001</v>
      </c>
      <c r="O2680">
        <v>2.7489712399999999</v>
      </c>
      <c r="P2680">
        <v>5.1671491679999999</v>
      </c>
      <c r="Q2680">
        <v>3.6259666849999999</v>
      </c>
    </row>
    <row r="2681" spans="1:17">
      <c r="A2681" t="s">
        <v>12777</v>
      </c>
      <c r="B2681" s="14" t="s">
        <v>6489</v>
      </c>
      <c r="C2681">
        <v>1.1657708739999999</v>
      </c>
      <c r="D2681">
        <v>1.4849793710000001</v>
      </c>
      <c r="E2681">
        <v>0.83716117999999995</v>
      </c>
      <c r="F2681">
        <v>1.071118019</v>
      </c>
      <c r="G2681">
        <v>0.30196021499999998</v>
      </c>
      <c r="H2681">
        <v>1.2312309809999999</v>
      </c>
      <c r="I2681">
        <v>1.700066493</v>
      </c>
      <c r="J2681">
        <v>0.18473152000000001</v>
      </c>
      <c r="K2681">
        <v>1.189916215</v>
      </c>
      <c r="L2681">
        <v>1.6573528259999999</v>
      </c>
      <c r="M2681">
        <v>2.237751399</v>
      </c>
      <c r="N2681">
        <v>0.68260748800000004</v>
      </c>
      <c r="O2681">
        <v>5.1642635439999998</v>
      </c>
      <c r="P2681">
        <v>1.574123224</v>
      </c>
      <c r="Q2681">
        <v>2.404165382</v>
      </c>
    </row>
    <row r="2682" spans="1:17">
      <c r="A2682" t="e">
        <v>#N/A</v>
      </c>
      <c r="B2682" s="14" t="s">
        <v>12778</v>
      </c>
      <c r="C2682">
        <v>0</v>
      </c>
      <c r="D2682">
        <v>3.282067879</v>
      </c>
      <c r="E2682">
        <v>1.182119973</v>
      </c>
      <c r="F2682">
        <v>1.5124805509999999</v>
      </c>
      <c r="G2682">
        <v>1.2791558300000001</v>
      </c>
      <c r="H2682">
        <v>1.4224657970000001</v>
      </c>
      <c r="I2682">
        <v>0</v>
      </c>
      <c r="J2682">
        <v>0</v>
      </c>
      <c r="K2682">
        <v>1.6802304699999999</v>
      </c>
      <c r="L2682">
        <v>1.170138991</v>
      </c>
      <c r="M2682">
        <v>3.5548136010000002</v>
      </c>
      <c r="N2682">
        <v>0.45657531800000001</v>
      </c>
      <c r="O2682">
        <v>2.0509421080000001</v>
      </c>
      <c r="P2682">
        <v>4.1676618239999996</v>
      </c>
      <c r="Q2682">
        <v>0</v>
      </c>
    </row>
    <row r="2683" spans="1:17">
      <c r="A2683" t="s">
        <v>12779</v>
      </c>
      <c r="B2683" s="14" t="s">
        <v>6526</v>
      </c>
      <c r="C2683">
        <v>17.13404143</v>
      </c>
      <c r="D2683">
        <v>4.3472851219999997</v>
      </c>
      <c r="E2683">
        <v>3.567808549</v>
      </c>
      <c r="F2683">
        <v>2.8704950020000002</v>
      </c>
      <c r="G2683">
        <v>3.590935151</v>
      </c>
      <c r="H2683">
        <v>2.4184440650000001</v>
      </c>
      <c r="I2683">
        <v>5.3390829359999996</v>
      </c>
      <c r="J2683">
        <v>6.1635343980000004</v>
      </c>
      <c r="K2683">
        <v>8.3707652029999995</v>
      </c>
      <c r="L2683">
        <v>6.9399200790000002</v>
      </c>
      <c r="M2683">
        <v>7.8710128109999999</v>
      </c>
      <c r="N2683">
        <v>1.6247281250000001</v>
      </c>
      <c r="O2683">
        <v>11.839463329999999</v>
      </c>
      <c r="P2683">
        <v>2.3729070299999999</v>
      </c>
      <c r="Q2683">
        <v>5.6375688940000002</v>
      </c>
    </row>
    <row r="2684" spans="1:17">
      <c r="A2684" t="s">
        <v>12637</v>
      </c>
      <c r="B2684" s="14" t="s">
        <v>12780</v>
      </c>
      <c r="C2684">
        <v>28.53565442</v>
      </c>
      <c r="D2684">
        <v>113.5254523</v>
      </c>
      <c r="E2684">
        <v>101.0684215</v>
      </c>
      <c r="F2684">
        <v>77.199649059999999</v>
      </c>
      <c r="G2684">
        <v>94.102964549999996</v>
      </c>
      <c r="H2684">
        <v>119.94308049999999</v>
      </c>
      <c r="I2684">
        <v>102.8793117</v>
      </c>
      <c r="J2684">
        <v>59.085436940000001</v>
      </c>
      <c r="K2684">
        <v>89.357784649999999</v>
      </c>
      <c r="L2684">
        <v>52.588876149999997</v>
      </c>
      <c r="M2684">
        <v>9.1292525879999999</v>
      </c>
      <c r="N2684">
        <v>12.262903189999999</v>
      </c>
      <c r="O2684">
        <v>14.045607370000001</v>
      </c>
      <c r="P2684">
        <v>8.1462723219999997</v>
      </c>
      <c r="Q2684">
        <v>49.858167729999998</v>
      </c>
    </row>
    <row r="2685" spans="1:17">
      <c r="A2685" t="s">
        <v>12781</v>
      </c>
      <c r="B2685" s="14" t="s">
        <v>12782</v>
      </c>
      <c r="C2685">
        <v>0.36872708199999998</v>
      </c>
      <c r="D2685">
        <v>1.5520225000000001</v>
      </c>
      <c r="E2685">
        <v>1.059158386</v>
      </c>
      <c r="F2685">
        <v>1.2798691440000001</v>
      </c>
      <c r="G2685">
        <v>0.95508398400000005</v>
      </c>
      <c r="H2685">
        <v>0.35402887599999999</v>
      </c>
      <c r="I2685">
        <v>1.344304811</v>
      </c>
      <c r="J2685">
        <v>2.337183601</v>
      </c>
      <c r="K2685">
        <v>1.2545470809999999</v>
      </c>
      <c r="L2685">
        <v>1.514389703</v>
      </c>
      <c r="M2685">
        <v>1.0616831689999999</v>
      </c>
      <c r="N2685">
        <v>3.2044860960000001</v>
      </c>
      <c r="O2685">
        <v>0.20417861200000001</v>
      </c>
      <c r="P2685">
        <v>7.6619237670000002</v>
      </c>
      <c r="Q2685">
        <v>1.9010615769999999</v>
      </c>
    </row>
    <row r="2686" spans="1:17">
      <c r="A2686" t="s">
        <v>12783</v>
      </c>
      <c r="B2686" s="14" t="s">
        <v>3574</v>
      </c>
      <c r="C2686">
        <v>9.9511887229999996</v>
      </c>
      <c r="D2686">
        <v>1.9210830189999999</v>
      </c>
      <c r="E2686">
        <v>2.329108669</v>
      </c>
      <c r="F2686">
        <v>1.8770204699999999</v>
      </c>
      <c r="G2686">
        <v>1.423803916</v>
      </c>
      <c r="H2686">
        <v>1.4741250539999999</v>
      </c>
      <c r="I2686">
        <v>2.6950881990000002</v>
      </c>
      <c r="J2686">
        <v>1.676014071</v>
      </c>
      <c r="K2686">
        <v>4.9657895700000001</v>
      </c>
      <c r="L2686">
        <v>5.4793117709999999</v>
      </c>
      <c r="M2686">
        <v>5.4576484199999999</v>
      </c>
      <c r="N2686">
        <v>2.2255885659999999</v>
      </c>
      <c r="O2686">
        <v>9.2888968389999995</v>
      </c>
      <c r="P2686">
        <v>2.538089313</v>
      </c>
      <c r="Q2686">
        <v>2.1499555830000001</v>
      </c>
    </row>
    <row r="2687" spans="1:17">
      <c r="A2687" t="s">
        <v>12784</v>
      </c>
      <c r="B2687" s="14" t="s">
        <v>12785</v>
      </c>
      <c r="C2687">
        <v>135.01083929999999</v>
      </c>
      <c r="D2687">
        <v>0.87968886700000004</v>
      </c>
      <c r="E2687">
        <v>0</v>
      </c>
      <c r="F2687">
        <v>0</v>
      </c>
      <c r="G2687">
        <v>0</v>
      </c>
      <c r="H2687">
        <v>0</v>
      </c>
      <c r="I2687">
        <v>5.7908514919999998</v>
      </c>
      <c r="J2687">
        <v>0.50339339100000002</v>
      </c>
      <c r="K2687">
        <v>9.0070046829999999</v>
      </c>
      <c r="L2687">
        <v>21.326908240000002</v>
      </c>
      <c r="M2687">
        <v>83.845747729999999</v>
      </c>
      <c r="N2687">
        <v>2.2027564000000002</v>
      </c>
      <c r="O2687">
        <v>83.556170309999999</v>
      </c>
      <c r="P2687">
        <v>0.297880957</v>
      </c>
      <c r="Q2687">
        <v>17.743241390000001</v>
      </c>
    </row>
    <row r="2688" spans="1:17">
      <c r="A2688" t="s">
        <v>12786</v>
      </c>
      <c r="B2688" s="14" t="s">
        <v>4967</v>
      </c>
      <c r="C2688">
        <v>11.032708319999999</v>
      </c>
      <c r="D2688">
        <v>2.832950667</v>
      </c>
      <c r="E2688">
        <v>2.6275912020000001</v>
      </c>
      <c r="F2688">
        <v>3.0888611849999998</v>
      </c>
      <c r="G2688">
        <v>2.338129098</v>
      </c>
      <c r="H2688">
        <v>7.4631952439999996</v>
      </c>
      <c r="I2688">
        <v>2.7424797600000002</v>
      </c>
      <c r="J2688">
        <v>3.1627898050000001</v>
      </c>
      <c r="K2688">
        <v>3.0712409410000001</v>
      </c>
      <c r="L2688">
        <v>3.3271165119999999</v>
      </c>
      <c r="M2688">
        <v>2.4065677989999998</v>
      </c>
      <c r="N2688">
        <v>2.3491312940000002</v>
      </c>
      <c r="O2688">
        <v>6.6646279069999999</v>
      </c>
      <c r="P2688">
        <v>3.724325849</v>
      </c>
      <c r="Q2688">
        <v>4.7401494900000003</v>
      </c>
    </row>
    <row r="2689" spans="1:17">
      <c r="A2689" t="s">
        <v>12787</v>
      </c>
      <c r="B2689" s="14" t="s">
        <v>6097</v>
      </c>
      <c r="C2689">
        <v>3.0992445179999999</v>
      </c>
      <c r="D2689">
        <v>2.1026709490000002</v>
      </c>
      <c r="E2689">
        <v>0.94795080399999998</v>
      </c>
      <c r="F2689">
        <v>1.344703041</v>
      </c>
      <c r="G2689">
        <v>0.60207920999999998</v>
      </c>
      <c r="H2689">
        <v>3.3476651670000002</v>
      </c>
      <c r="I2689">
        <v>0.84744168200000003</v>
      </c>
      <c r="J2689">
        <v>2.3082428660000001</v>
      </c>
      <c r="K2689">
        <v>2.2847036269999998</v>
      </c>
      <c r="L2689">
        <v>1.4687110409999999</v>
      </c>
      <c r="M2689">
        <v>1.487285991</v>
      </c>
      <c r="N2689">
        <v>0.54919671800000003</v>
      </c>
      <c r="O2689">
        <v>3.2178242739999998</v>
      </c>
      <c r="P2689">
        <v>2.2377398749999999</v>
      </c>
      <c r="Q2689">
        <v>1.0652602710000001</v>
      </c>
    </row>
    <row r="2690" spans="1:17">
      <c r="A2690" t="s">
        <v>12788</v>
      </c>
      <c r="B2690" s="14" t="s">
        <v>7997</v>
      </c>
      <c r="C2690">
        <v>6.2453585179999997</v>
      </c>
      <c r="D2690">
        <v>38.393679679999998</v>
      </c>
      <c r="E2690">
        <v>38.620015930000001</v>
      </c>
      <c r="F2690">
        <v>56.638918009999998</v>
      </c>
      <c r="G2690">
        <v>35.723872280000002</v>
      </c>
      <c r="H2690">
        <v>32.680412220000001</v>
      </c>
      <c r="I2690">
        <v>134.33899719999999</v>
      </c>
      <c r="J2690">
        <v>141.91696930000001</v>
      </c>
      <c r="K2690">
        <v>69.413528720000002</v>
      </c>
      <c r="L2690">
        <v>23.677065710000001</v>
      </c>
      <c r="M2690">
        <v>2.9970640190000002</v>
      </c>
      <c r="N2690">
        <v>39.263751130000003</v>
      </c>
      <c r="O2690">
        <v>6.9165987160000002</v>
      </c>
      <c r="P2690">
        <v>98.853682079999999</v>
      </c>
      <c r="Q2690">
        <v>39.712661249999996</v>
      </c>
    </row>
    <row r="2691" spans="1:17">
      <c r="A2691" t="s">
        <v>12789</v>
      </c>
      <c r="B2691" s="14" t="s">
        <v>6890</v>
      </c>
      <c r="C2691">
        <v>0.94682689799999997</v>
      </c>
      <c r="D2691">
        <v>9.3340467890000003</v>
      </c>
      <c r="E2691">
        <v>12.96070857</v>
      </c>
      <c r="F2691">
        <v>9.215034825</v>
      </c>
      <c r="G2691">
        <v>11.226950799999999</v>
      </c>
      <c r="H2691">
        <v>12.90899941</v>
      </c>
      <c r="I2691">
        <v>8.2846572359999993</v>
      </c>
      <c r="J2691">
        <v>9.8624325339999999</v>
      </c>
      <c r="K2691">
        <v>12.09836563</v>
      </c>
      <c r="L2691">
        <v>6.5808581080000002</v>
      </c>
      <c r="M2691">
        <v>1.2116521709999999</v>
      </c>
      <c r="N2691">
        <v>7.1586543479999998</v>
      </c>
      <c r="O2691">
        <v>1.5728852929999999</v>
      </c>
      <c r="P2691">
        <v>6.392432007</v>
      </c>
      <c r="Q2691">
        <v>6.2918333999999998</v>
      </c>
    </row>
    <row r="2692" spans="1:17">
      <c r="A2692" t="s">
        <v>12790</v>
      </c>
      <c r="B2692" s="14" t="s">
        <v>2469</v>
      </c>
      <c r="C2692">
        <v>3.6031317559999998</v>
      </c>
      <c r="D2692">
        <v>5.1576925759999996</v>
      </c>
      <c r="E2692">
        <v>1.710239343</v>
      </c>
      <c r="F2692">
        <v>1.7731888870000001</v>
      </c>
      <c r="G2692">
        <v>2.0580243710000001</v>
      </c>
      <c r="H2692">
        <v>1.9160327880000001</v>
      </c>
      <c r="I2692">
        <v>3.6377429509999999</v>
      </c>
      <c r="J2692">
        <v>3.0919841030000002</v>
      </c>
      <c r="K2692">
        <v>7.7955927779999996</v>
      </c>
      <c r="L2692">
        <v>6.3046146439999999</v>
      </c>
      <c r="M2692">
        <v>3.7242040479999998</v>
      </c>
      <c r="N2692">
        <v>2.3233248710000001</v>
      </c>
      <c r="O2692">
        <v>7.6738270149999996</v>
      </c>
      <c r="P2692">
        <v>1.621751897</v>
      </c>
      <c r="Q2692">
        <v>1.905314511</v>
      </c>
    </row>
    <row r="2693" spans="1:17">
      <c r="A2693" t="s">
        <v>12791</v>
      </c>
      <c r="B2693" s="14" t="s">
        <v>6767</v>
      </c>
      <c r="C2693">
        <v>11.480127939999999</v>
      </c>
      <c r="D2693">
        <v>1.6725764780000001</v>
      </c>
      <c r="E2693">
        <v>2.0575834789999998</v>
      </c>
      <c r="F2693">
        <v>1.773840826</v>
      </c>
      <c r="G2693">
        <v>1.500197032</v>
      </c>
      <c r="H2693">
        <v>8.1824735509999993</v>
      </c>
      <c r="I2693">
        <v>4.3739564489999996</v>
      </c>
      <c r="J2693">
        <v>4.667577487</v>
      </c>
      <c r="K2693">
        <v>4.598016114</v>
      </c>
      <c r="L2693">
        <v>4.7051719609999996</v>
      </c>
      <c r="M2693">
        <v>10.12494242</v>
      </c>
      <c r="N2693">
        <v>2.3968774869999998</v>
      </c>
      <c r="O2693">
        <v>10.194101679999999</v>
      </c>
      <c r="P2693">
        <v>2.2654768120000002</v>
      </c>
      <c r="Q2693">
        <v>4.265843158</v>
      </c>
    </row>
    <row r="2694" spans="1:17">
      <c r="A2694" t="s">
        <v>12792</v>
      </c>
      <c r="B2694" s="14" t="s">
        <v>6743</v>
      </c>
      <c r="C2694">
        <v>20.7459633</v>
      </c>
      <c r="D2694">
        <v>0.78992469700000001</v>
      </c>
      <c r="E2694">
        <v>0.41383477899999999</v>
      </c>
      <c r="F2694">
        <v>0.52948691199999998</v>
      </c>
      <c r="G2694">
        <v>0.335853709</v>
      </c>
      <c r="H2694">
        <v>0.62246835300000003</v>
      </c>
      <c r="I2694">
        <v>4.7272257079999997</v>
      </c>
      <c r="J2694">
        <v>0.53421339400000001</v>
      </c>
      <c r="K2694">
        <v>2.0587439270000001</v>
      </c>
      <c r="L2694">
        <v>8.8072706309999997</v>
      </c>
      <c r="M2694">
        <v>7.4667827290000002</v>
      </c>
      <c r="N2694">
        <v>0.87910459500000004</v>
      </c>
      <c r="O2694">
        <v>5.3849304169999996</v>
      </c>
      <c r="P2694">
        <v>0.87540526200000002</v>
      </c>
      <c r="Q2694">
        <v>3.1196907930000002</v>
      </c>
    </row>
    <row r="2695" spans="1:17">
      <c r="A2695" t="e">
        <v>#N/A</v>
      </c>
      <c r="B2695" s="14" t="s">
        <v>12793</v>
      </c>
      <c r="C2695">
        <v>2.196671979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3.0201261929999998</v>
      </c>
    </row>
    <row r="2696" spans="1:17">
      <c r="A2696" t="s">
        <v>12794</v>
      </c>
      <c r="B2696" s="14" t="s">
        <v>12795</v>
      </c>
      <c r="C2696">
        <v>9.7170431060000002</v>
      </c>
      <c r="D2696">
        <v>5.3816260070000004</v>
      </c>
      <c r="E2696">
        <v>13.439081570000001</v>
      </c>
      <c r="F2696">
        <v>9.9200930219999996</v>
      </c>
      <c r="G2696">
        <v>8.3897573530000003</v>
      </c>
      <c r="H2696">
        <v>46.648510690000002</v>
      </c>
      <c r="I2696">
        <v>21.255831359999998</v>
      </c>
      <c r="J2696">
        <v>5.543249576</v>
      </c>
      <c r="K2696">
        <v>8.8162681129999996</v>
      </c>
      <c r="L2696">
        <v>18.419364349999999</v>
      </c>
      <c r="M2696">
        <v>9.3261580360000007</v>
      </c>
      <c r="N2696">
        <v>16.769742839999999</v>
      </c>
      <c r="O2696">
        <v>0</v>
      </c>
      <c r="P2696">
        <v>11.6629156</v>
      </c>
      <c r="Q2696">
        <v>13.35961704</v>
      </c>
    </row>
    <row r="2697" spans="1:17">
      <c r="A2697" t="s">
        <v>12796</v>
      </c>
      <c r="B2697" s="14" t="s">
        <v>3461</v>
      </c>
      <c r="C2697">
        <v>18.368490229999999</v>
      </c>
      <c r="D2697">
        <v>2.6660509210000001</v>
      </c>
      <c r="E2697">
        <v>1.3140206290000001</v>
      </c>
      <c r="F2697">
        <v>1.9830042800000001</v>
      </c>
      <c r="G2697">
        <v>0.87500536799999995</v>
      </c>
      <c r="H2697">
        <v>0.60814776199999998</v>
      </c>
      <c r="I2697">
        <v>1.847388206</v>
      </c>
      <c r="J2697">
        <v>1.124142296</v>
      </c>
      <c r="K2697">
        <v>5.0284504669999999</v>
      </c>
      <c r="L2697">
        <v>5.6030274999999996</v>
      </c>
      <c r="M2697">
        <v>4.8633339449999999</v>
      </c>
      <c r="N2697">
        <v>1.912959546</v>
      </c>
      <c r="O2697">
        <v>6.6639890429999999</v>
      </c>
      <c r="P2697">
        <v>2.565796712</v>
      </c>
      <c r="Q2697">
        <v>3.047918766</v>
      </c>
    </row>
    <row r="2698" spans="1:17">
      <c r="A2698" t="s">
        <v>12797</v>
      </c>
      <c r="B2698" s="14" t="s">
        <v>3095</v>
      </c>
      <c r="C2698">
        <v>12.71808326</v>
      </c>
      <c r="D2698">
        <v>7.7681983849999998</v>
      </c>
      <c r="E2698">
        <v>7.7897008230000004</v>
      </c>
      <c r="F2698">
        <v>6.7268675959999999</v>
      </c>
      <c r="G2698">
        <v>6.0551680320000001</v>
      </c>
      <c r="H2698">
        <v>3.0004453419999999</v>
      </c>
      <c r="I2698">
        <v>10.86326034</v>
      </c>
      <c r="J2698">
        <v>12.2532994</v>
      </c>
      <c r="K2698">
        <v>8.9015993489999996</v>
      </c>
      <c r="L2698">
        <v>8.4952193699999992</v>
      </c>
      <c r="M2698">
        <v>4.1850775169999999</v>
      </c>
      <c r="N2698">
        <v>5.5320336699999997</v>
      </c>
      <c r="O2698">
        <v>4.6279287609999997</v>
      </c>
      <c r="P2698">
        <v>5.9969347150000001</v>
      </c>
      <c r="Q2698">
        <v>4.4963075400000001</v>
      </c>
    </row>
    <row r="2699" spans="1:17">
      <c r="A2699" t="s">
        <v>12798</v>
      </c>
      <c r="B2699" s="14" t="s">
        <v>6915</v>
      </c>
      <c r="C2699">
        <v>3.0552971539999998</v>
      </c>
      <c r="D2699">
        <v>1.2408928029999999</v>
      </c>
      <c r="E2699">
        <v>1.029314082</v>
      </c>
      <c r="F2699">
        <v>1.4555993460000001</v>
      </c>
      <c r="G2699">
        <v>1.2310494759999999</v>
      </c>
      <c r="H2699">
        <v>0.39113424499999999</v>
      </c>
      <c r="I2699">
        <v>0</v>
      </c>
      <c r="J2699">
        <v>7.1008882770000001</v>
      </c>
      <c r="K2699">
        <v>1.848046337</v>
      </c>
      <c r="L2699">
        <v>2.5740172129999999</v>
      </c>
      <c r="M2699">
        <v>4.887320796</v>
      </c>
      <c r="N2699">
        <v>3.2013755160000001</v>
      </c>
      <c r="O2699">
        <v>6.2034044279999998</v>
      </c>
      <c r="P2699">
        <v>1.5279713720000001</v>
      </c>
      <c r="Q2699">
        <v>1.400206472</v>
      </c>
    </row>
    <row r="2700" spans="1:17">
      <c r="A2700" t="s">
        <v>12799</v>
      </c>
      <c r="B2700" s="14" t="s">
        <v>12800</v>
      </c>
      <c r="C2700">
        <v>3.3919863000000001</v>
      </c>
      <c r="D2700">
        <v>6.2932977640000001</v>
      </c>
      <c r="E2700">
        <v>3.247795736</v>
      </c>
      <c r="F2700">
        <v>7.0988756019999997</v>
      </c>
      <c r="G2700">
        <v>3.8072615500000002</v>
      </c>
      <c r="H2700">
        <v>9.6074858780000003</v>
      </c>
      <c r="I2700">
        <v>2.473300021</v>
      </c>
      <c r="J2700">
        <v>9.8363275330000004</v>
      </c>
      <c r="K2700">
        <v>12.31018956</v>
      </c>
      <c r="L2700">
        <v>5.0902247479999998</v>
      </c>
      <c r="M2700">
        <v>0.81388442800000005</v>
      </c>
      <c r="N2700">
        <v>2.1952178770000002</v>
      </c>
      <c r="O2700">
        <v>4.2261199290000002</v>
      </c>
      <c r="P2700">
        <v>4.9618281839999998</v>
      </c>
      <c r="Q2700">
        <v>3.2061709280000001</v>
      </c>
    </row>
    <row r="2701" spans="1:17">
      <c r="A2701" t="s">
        <v>12801</v>
      </c>
      <c r="B2701" s="14" t="s">
        <v>12802</v>
      </c>
      <c r="C2701">
        <v>51.350573679999997</v>
      </c>
      <c r="D2701">
        <v>28.199343280000001</v>
      </c>
      <c r="E2701">
        <v>20.39036188</v>
      </c>
      <c r="F2701">
        <v>32.78321459</v>
      </c>
      <c r="G2701">
        <v>19.10837029</v>
      </c>
      <c r="H2701">
        <v>57.497761519999997</v>
      </c>
      <c r="I2701">
        <v>64.338286980000007</v>
      </c>
      <c r="J2701">
        <v>39.700194709999998</v>
      </c>
      <c r="K2701">
        <v>47.574651699999997</v>
      </c>
      <c r="L2701">
        <v>49.354864200000002</v>
      </c>
      <c r="M2701">
        <v>26.377837530000001</v>
      </c>
      <c r="N2701">
        <v>23.804685620000001</v>
      </c>
      <c r="O2701">
        <v>36.044140200000001</v>
      </c>
      <c r="P2701">
        <v>37.870007800000003</v>
      </c>
      <c r="Q2701">
        <v>31.819753380000002</v>
      </c>
    </row>
    <row r="2702" spans="1:17">
      <c r="A2702" t="e">
        <v>#N/A</v>
      </c>
      <c r="B2702" s="14" t="s">
        <v>12803</v>
      </c>
      <c r="C2702">
        <v>50.898797219999999</v>
      </c>
      <c r="D2702">
        <v>2.818946956</v>
      </c>
      <c r="E2702">
        <v>0.61534256300000001</v>
      </c>
      <c r="F2702">
        <v>0.31492358799999998</v>
      </c>
      <c r="G2702">
        <v>0.99878063699999997</v>
      </c>
      <c r="H2702">
        <v>4.8869868350000001</v>
      </c>
      <c r="I2702">
        <v>6.7478829710000001</v>
      </c>
      <c r="J2702">
        <v>2.9329362830000001</v>
      </c>
      <c r="K2702">
        <v>1.5743335919999999</v>
      </c>
      <c r="L2702">
        <v>7.3092715679999998</v>
      </c>
      <c r="M2702">
        <v>13.32308291</v>
      </c>
      <c r="N2702">
        <v>2.2815976650000001</v>
      </c>
      <c r="O2702">
        <v>20.497931210000001</v>
      </c>
      <c r="P2702">
        <v>1.388442333</v>
      </c>
      <c r="Q2702">
        <v>5.5665071020000001</v>
      </c>
    </row>
    <row r="2703" spans="1:17">
      <c r="A2703" t="s">
        <v>12804</v>
      </c>
      <c r="B2703" s="14" t="s">
        <v>12805</v>
      </c>
      <c r="C2703">
        <v>15.607185100000001</v>
      </c>
      <c r="D2703">
        <v>121.4906754</v>
      </c>
      <c r="E2703">
        <v>92.874011019999998</v>
      </c>
      <c r="F2703">
        <v>101.8753926</v>
      </c>
      <c r="G2703">
        <v>79.096721579999993</v>
      </c>
      <c r="H2703">
        <v>56.312244929999999</v>
      </c>
      <c r="I2703">
        <v>91.789747469999995</v>
      </c>
      <c r="J2703">
        <v>149.8084714</v>
      </c>
      <c r="K2703">
        <v>302.16597189999999</v>
      </c>
      <c r="L2703">
        <v>264.89857840000002</v>
      </c>
      <c r="M2703">
        <v>18.132907970000002</v>
      </c>
      <c r="N2703">
        <v>64.097180750000007</v>
      </c>
      <c r="O2703">
        <v>14.100609439999999</v>
      </c>
      <c r="P2703">
        <v>101.88921120000001</v>
      </c>
      <c r="Q2703">
        <v>60.138206510000003</v>
      </c>
    </row>
    <row r="2704" spans="1:17">
      <c r="A2704" t="s">
        <v>12806</v>
      </c>
      <c r="B2704" s="14" t="s">
        <v>1807</v>
      </c>
      <c r="C2704">
        <v>27.43671526</v>
      </c>
      <c r="D2704">
        <v>12.64370109</v>
      </c>
      <c r="E2704">
        <v>5.3146622280000004</v>
      </c>
      <c r="F2704">
        <v>9.6713912230000005</v>
      </c>
      <c r="G2704">
        <v>5.9446071370000002</v>
      </c>
      <c r="H2704">
        <v>3.5289722600000002</v>
      </c>
      <c r="I2704">
        <v>5.0958041339999998</v>
      </c>
      <c r="J2704">
        <v>6.5953841710000001</v>
      </c>
      <c r="K2704">
        <v>11.037602980000001</v>
      </c>
      <c r="L2704">
        <v>14.47400693</v>
      </c>
      <c r="M2704">
        <v>8.9432916299999992</v>
      </c>
      <c r="N2704">
        <v>8.1842306100000002</v>
      </c>
      <c r="O2704">
        <v>35.258722079999998</v>
      </c>
      <c r="P2704">
        <v>11.786041409999999</v>
      </c>
      <c r="Q2704">
        <v>5.9607504750000002</v>
      </c>
    </row>
    <row r="2705" spans="1:17">
      <c r="A2705" t="s">
        <v>12807</v>
      </c>
      <c r="B2705" s="14" t="s">
        <v>6912</v>
      </c>
      <c r="C2705">
        <v>24.255707600000001</v>
      </c>
      <c r="D2705">
        <v>3.891119969</v>
      </c>
      <c r="E2705">
        <v>3.2923786989999999</v>
      </c>
      <c r="F2705">
        <v>3.5578392700000001</v>
      </c>
      <c r="G2705">
        <v>3.321919114</v>
      </c>
      <c r="H2705">
        <v>1.847044828</v>
      </c>
      <c r="I2705">
        <v>15.55173484</v>
      </c>
      <c r="J2705">
        <v>12.803269269999999</v>
      </c>
      <c r="K2705">
        <v>4.9326462099999997</v>
      </c>
      <c r="L2705">
        <v>12.55159216</v>
      </c>
      <c r="M2705">
        <v>18.46343186</v>
      </c>
      <c r="N2705">
        <v>7.2431339550000002</v>
      </c>
      <c r="O2705">
        <v>20.14700144</v>
      </c>
      <c r="P2705">
        <v>9.0036970269999994</v>
      </c>
      <c r="Q2705">
        <v>12.505616209999999</v>
      </c>
    </row>
    <row r="2706" spans="1:17">
      <c r="A2706" t="s">
        <v>12808</v>
      </c>
      <c r="B2706" s="14" t="s">
        <v>9023</v>
      </c>
      <c r="C2706">
        <v>2.0659046120000002</v>
      </c>
      <c r="D2706">
        <v>0.22883352200000001</v>
      </c>
      <c r="E2706">
        <v>0.35165950200000001</v>
      </c>
      <c r="F2706">
        <v>0.22496792600000001</v>
      </c>
      <c r="G2706">
        <v>0.21404583499999999</v>
      </c>
      <c r="H2706">
        <v>0.15868427800000001</v>
      </c>
      <c r="I2706">
        <v>0.90382474499999998</v>
      </c>
      <c r="J2706">
        <v>0.811876084</v>
      </c>
      <c r="K2706">
        <v>0.46859854299999998</v>
      </c>
      <c r="L2706">
        <v>0.91375035800000004</v>
      </c>
      <c r="M2706">
        <v>0.396559997</v>
      </c>
      <c r="N2706">
        <v>0.43293572499999999</v>
      </c>
      <c r="O2706">
        <v>0.457588885</v>
      </c>
      <c r="P2706">
        <v>0.40293652299999999</v>
      </c>
      <c r="Q2706">
        <v>0.42605081900000003</v>
      </c>
    </row>
    <row r="2707" spans="1:17">
      <c r="A2707" t="s">
        <v>12809</v>
      </c>
      <c r="B2707" s="14" t="s">
        <v>6068</v>
      </c>
      <c r="C2707">
        <v>6.8623770549999996</v>
      </c>
      <c r="D2707">
        <v>2.8845698839999998</v>
      </c>
      <c r="E2707">
        <v>2.7892558109999999</v>
      </c>
      <c r="F2707">
        <v>2.1316717430000001</v>
      </c>
      <c r="G2707">
        <v>2.3092387090000002</v>
      </c>
      <c r="H2707">
        <v>3.716775245</v>
      </c>
      <c r="I2707">
        <v>9.2377281579999995</v>
      </c>
      <c r="J2707">
        <v>3.9928297260000001</v>
      </c>
      <c r="K2707">
        <v>6.1464076270000003</v>
      </c>
      <c r="L2707">
        <v>10.228620169999999</v>
      </c>
      <c r="M2707">
        <v>3.039842734</v>
      </c>
      <c r="N2707">
        <v>3.1885375979999999</v>
      </c>
      <c r="O2707">
        <v>13.056295710000001</v>
      </c>
      <c r="P2707">
        <v>2.7983295039999998</v>
      </c>
      <c r="Q2707">
        <v>6.8946894519999997</v>
      </c>
    </row>
    <row r="2708" spans="1:17">
      <c r="A2708" t="e">
        <v>#N/A</v>
      </c>
      <c r="B2708" s="14" t="s">
        <v>12810</v>
      </c>
      <c r="C2708">
        <v>13.951835539999999</v>
      </c>
      <c r="D2708">
        <v>1.442372736</v>
      </c>
      <c r="E2708">
        <v>1.2863985739999999</v>
      </c>
      <c r="F2708">
        <v>0.37982338100000002</v>
      </c>
      <c r="G2708">
        <v>0.963688345</v>
      </c>
      <c r="H2708">
        <v>1.4288733010000001</v>
      </c>
      <c r="I2708">
        <v>8.1384939890000005</v>
      </c>
      <c r="J2708">
        <v>4.0090068250000002</v>
      </c>
      <c r="K2708">
        <v>13.502392609999999</v>
      </c>
      <c r="L2708">
        <v>14.10491865</v>
      </c>
      <c r="M2708">
        <v>0</v>
      </c>
      <c r="N2708">
        <v>0.57328995400000005</v>
      </c>
      <c r="O2708">
        <v>5.1504514649999997</v>
      </c>
      <c r="P2708">
        <v>2.5118610459999999</v>
      </c>
      <c r="Q2708">
        <v>1.2787921719999999</v>
      </c>
    </row>
    <row r="2709" spans="1:17">
      <c r="A2709" t="s">
        <v>12811</v>
      </c>
      <c r="B2709" s="14" t="s">
        <v>7098</v>
      </c>
      <c r="C2709">
        <v>26.312847659999999</v>
      </c>
      <c r="D2709">
        <v>17.534351059999999</v>
      </c>
      <c r="E2709">
        <v>18.831088489999999</v>
      </c>
      <c r="F2709">
        <v>21.159311349999999</v>
      </c>
      <c r="G2709">
        <v>16.897589589999999</v>
      </c>
      <c r="H2709">
        <v>21.550466020000002</v>
      </c>
      <c r="I2709">
        <v>20.033856750000002</v>
      </c>
      <c r="J2709">
        <v>15.579948160000001</v>
      </c>
      <c r="K2709">
        <v>15.67606015</v>
      </c>
      <c r="L2709">
        <v>17.093371220000002</v>
      </c>
      <c r="M2709">
        <v>8.5195455960000004</v>
      </c>
      <c r="N2709">
        <v>18.015856849999999</v>
      </c>
      <c r="O2709">
        <v>14.62896911</v>
      </c>
      <c r="P2709">
        <v>26.65135132</v>
      </c>
      <c r="Q2709">
        <v>22.737500730000001</v>
      </c>
    </row>
    <row r="2710" spans="1:17">
      <c r="A2710" t="s">
        <v>12812</v>
      </c>
      <c r="B2710" s="14" t="s">
        <v>4680</v>
      </c>
      <c r="C2710">
        <v>5.4042442570000002</v>
      </c>
      <c r="D2710">
        <v>5.1879578960000003</v>
      </c>
      <c r="E2710">
        <v>4.0246221970000002</v>
      </c>
      <c r="F2710">
        <v>4.7202478250000004</v>
      </c>
      <c r="G2710">
        <v>4.2383370710000001</v>
      </c>
      <c r="H2710">
        <v>2.6808904180000002</v>
      </c>
      <c r="I2710">
        <v>4.925697016</v>
      </c>
      <c r="J2710">
        <v>3.454036222</v>
      </c>
      <c r="K2710">
        <v>3.9839052339999999</v>
      </c>
      <c r="L2710">
        <v>3.4147131289999999</v>
      </c>
      <c r="M2710">
        <v>1.2967122680000001</v>
      </c>
      <c r="N2710">
        <v>3.3309584229999998</v>
      </c>
      <c r="O2710">
        <v>2.2444061130000001</v>
      </c>
      <c r="P2710">
        <v>5.2702515280000002</v>
      </c>
      <c r="Q2710">
        <v>3.250670178</v>
      </c>
    </row>
    <row r="2711" spans="1:17">
      <c r="A2711" t="s">
        <v>12812</v>
      </c>
      <c r="B2711" s="14" t="s">
        <v>12813</v>
      </c>
      <c r="C2711">
        <v>0</v>
      </c>
      <c r="D2711">
        <v>4.8151390589999998</v>
      </c>
      <c r="E2711">
        <v>17.921042480000001</v>
      </c>
      <c r="F2711">
        <v>8.8758727040000007</v>
      </c>
      <c r="G2711">
        <v>7.5066249999999997</v>
      </c>
      <c r="H2711">
        <v>14.6083494</v>
      </c>
      <c r="I2711">
        <v>23.772969280000002</v>
      </c>
      <c r="J2711">
        <v>75.085098419999994</v>
      </c>
      <c r="K2711">
        <v>2.465074966</v>
      </c>
      <c r="L2711">
        <v>3.433434144</v>
      </c>
      <c r="M2711">
        <v>0</v>
      </c>
      <c r="N2711">
        <v>16.746101280000001</v>
      </c>
      <c r="O2711">
        <v>12.035791850000001</v>
      </c>
      <c r="P2711">
        <v>20.381328660000001</v>
      </c>
      <c r="Q2711">
        <v>11.20625772</v>
      </c>
    </row>
    <row r="2712" spans="1:17">
      <c r="A2712" t="s">
        <v>12814</v>
      </c>
      <c r="B2712" s="14" t="s">
        <v>12815</v>
      </c>
      <c r="C2712">
        <v>33.037946560000002</v>
      </c>
      <c r="D2712">
        <v>15.68359579</v>
      </c>
      <c r="E2712">
        <v>17.825243360000002</v>
      </c>
      <c r="F2712">
        <v>12.84888239</v>
      </c>
      <c r="G2712">
        <v>11.410069999999999</v>
      </c>
      <c r="H2712">
        <v>3.6252556880000002</v>
      </c>
      <c r="I2712">
        <v>10.324260949999999</v>
      </c>
      <c r="J2712">
        <v>16.45377255</v>
      </c>
      <c r="K2712">
        <v>16.05820263</v>
      </c>
      <c r="L2712">
        <v>16.4020054</v>
      </c>
      <c r="M2712">
        <v>0</v>
      </c>
      <c r="N2712">
        <v>15.417896219999999</v>
      </c>
      <c r="O2712">
        <v>7.840458688</v>
      </c>
      <c r="P2712">
        <v>6.0188975149999999</v>
      </c>
      <c r="Q2712">
        <v>0</v>
      </c>
    </row>
    <row r="2713" spans="1:17">
      <c r="A2713" t="s">
        <v>12814</v>
      </c>
      <c r="B2713" s="14" t="s">
        <v>3526</v>
      </c>
      <c r="C2713">
        <v>205.0431998</v>
      </c>
      <c r="D2713">
        <v>1.433975582</v>
      </c>
      <c r="E2713">
        <v>0.80518323700000005</v>
      </c>
      <c r="F2713">
        <v>1.016648067</v>
      </c>
      <c r="G2713">
        <v>0.58467322799999999</v>
      </c>
      <c r="H2713">
        <v>2.8301821290000002</v>
      </c>
      <c r="I2713">
        <v>72.903008130000003</v>
      </c>
      <c r="J2713">
        <v>1.653781422</v>
      </c>
      <c r="K2713">
        <v>23.491623499999999</v>
      </c>
      <c r="L2713">
        <v>42.535836170000003</v>
      </c>
      <c r="M2713">
        <v>169.937577</v>
      </c>
      <c r="N2713">
        <v>2.7866287860000001</v>
      </c>
      <c r="O2713">
        <v>230.94092810000001</v>
      </c>
      <c r="P2713">
        <v>1.479133029</v>
      </c>
      <c r="Q2713">
        <v>49.015329950000002</v>
      </c>
    </row>
    <row r="2714" spans="1:17">
      <c r="A2714" t="s">
        <v>12816</v>
      </c>
      <c r="B2714" s="14" t="s">
        <v>1341</v>
      </c>
      <c r="C2714">
        <v>2.187943481</v>
      </c>
      <c r="D2714">
        <v>6.4223113009999997</v>
      </c>
      <c r="E2714">
        <v>3.3751743329999999</v>
      </c>
      <c r="F2714">
        <v>4.3928712150000004</v>
      </c>
      <c r="G2714">
        <v>2.5502639899999999</v>
      </c>
      <c r="H2714">
        <v>0.63021828999999996</v>
      </c>
      <c r="I2714">
        <v>1.5953604109999999</v>
      </c>
      <c r="J2714">
        <v>3.3283970960000002</v>
      </c>
      <c r="K2714">
        <v>3.473959952</v>
      </c>
      <c r="L2714">
        <v>7.6035786620000003</v>
      </c>
      <c r="M2714">
        <v>1.049964812</v>
      </c>
      <c r="N2714">
        <v>1.41598822</v>
      </c>
      <c r="O2714">
        <v>3.0288747690000002</v>
      </c>
      <c r="P2714">
        <v>8.7809782599999995</v>
      </c>
      <c r="Q2714">
        <v>2.6321099810000002</v>
      </c>
    </row>
    <row r="2715" spans="1:17">
      <c r="A2715" t="s">
        <v>12817</v>
      </c>
      <c r="B2715" s="14" t="s">
        <v>3558</v>
      </c>
      <c r="C2715">
        <v>2.3986892470000001</v>
      </c>
      <c r="D2715">
        <v>0.76165897599999999</v>
      </c>
      <c r="E2715">
        <v>0.62096582899999997</v>
      </c>
      <c r="F2715">
        <v>0.57683148200000001</v>
      </c>
      <c r="G2715">
        <v>0.44182265199999998</v>
      </c>
      <c r="H2715">
        <v>0.98264432999999995</v>
      </c>
      <c r="I2715">
        <v>1.3992222000000001</v>
      </c>
      <c r="J2715">
        <v>2.4022536880000001</v>
      </c>
      <c r="K2715">
        <v>1.9586965460000001</v>
      </c>
      <c r="L2715">
        <v>2.425008279</v>
      </c>
      <c r="M2715">
        <v>0.92087910900000003</v>
      </c>
      <c r="N2715">
        <v>0.98563693900000005</v>
      </c>
      <c r="O2715">
        <v>1.4167979559999999</v>
      </c>
      <c r="P2715">
        <v>1.151614125</v>
      </c>
      <c r="Q2715">
        <v>1.8687944460000001</v>
      </c>
    </row>
    <row r="2716" spans="1:17">
      <c r="A2716" t="s">
        <v>12818</v>
      </c>
      <c r="B2716" s="14" t="s">
        <v>1845</v>
      </c>
      <c r="C2716">
        <v>18.12891187</v>
      </c>
      <c r="D2716">
        <v>6.3904951570000001</v>
      </c>
      <c r="E2716">
        <v>5.2281012760000003</v>
      </c>
      <c r="F2716">
        <v>7.5427764169999998</v>
      </c>
      <c r="G2716">
        <v>5.7491379760000001</v>
      </c>
      <c r="H2716">
        <v>14.056373430000001</v>
      </c>
      <c r="I2716">
        <v>6.8172807190000002</v>
      </c>
      <c r="J2716">
        <v>5.6226623480000004</v>
      </c>
      <c r="K2716">
        <v>10.189702479999999</v>
      </c>
      <c r="L2716">
        <v>46.900217490000003</v>
      </c>
      <c r="M2716">
        <v>3.5018152759999999</v>
      </c>
      <c r="N2716">
        <v>4.6241801929999999</v>
      </c>
      <c r="O2716">
        <v>2.7780016519999999</v>
      </c>
      <c r="P2716">
        <v>13.5140251</v>
      </c>
      <c r="Q2716">
        <v>11.756979380000001</v>
      </c>
    </row>
    <row r="2717" spans="1:17">
      <c r="A2717" t="s">
        <v>12819</v>
      </c>
      <c r="B2717" s="14" t="s">
        <v>7304</v>
      </c>
      <c r="C2717">
        <v>9.0659812189999993</v>
      </c>
      <c r="D2717">
        <v>3.598416292</v>
      </c>
      <c r="E2717">
        <v>3.5063972529999998</v>
      </c>
      <c r="F2717">
        <v>2.7123541179999999</v>
      </c>
      <c r="G2717">
        <v>2.4461332320000002</v>
      </c>
      <c r="H2717">
        <v>2.6839161420000002</v>
      </c>
      <c r="I2717">
        <v>4.957911728</v>
      </c>
      <c r="J2717">
        <v>9.2781859850000004</v>
      </c>
      <c r="K2717">
        <v>10.53899876</v>
      </c>
      <c r="L2717">
        <v>9.0103110550000007</v>
      </c>
      <c r="M2717">
        <v>5.2570271120000003</v>
      </c>
      <c r="N2717">
        <v>3.5739312619999999</v>
      </c>
      <c r="O2717">
        <v>6.9027591920000004</v>
      </c>
      <c r="P2717">
        <v>3.2162696730000002</v>
      </c>
      <c r="Q2717">
        <v>6.2322476030000002</v>
      </c>
    </row>
    <row r="2718" spans="1:17">
      <c r="A2718" t="s">
        <v>12820</v>
      </c>
      <c r="B2718" s="14" t="s">
        <v>12821</v>
      </c>
      <c r="C2718">
        <v>61.738044029999998</v>
      </c>
      <c r="D2718">
        <v>67.616846359999997</v>
      </c>
      <c r="E2718">
        <v>106.53610810000001</v>
      </c>
      <c r="F2718">
        <v>45.244918480000003</v>
      </c>
      <c r="G2718">
        <v>73.339326959999994</v>
      </c>
      <c r="H2718">
        <v>10.47893756</v>
      </c>
      <c r="I2718">
        <v>34.647838210000003</v>
      </c>
      <c r="J2718">
        <v>78.89578075</v>
      </c>
      <c r="K2718">
        <v>40.1492529</v>
      </c>
      <c r="L2718">
        <v>46.899249380000001</v>
      </c>
      <c r="M2718">
        <v>43.497702369999999</v>
      </c>
      <c r="N2718">
        <v>318.24005840000001</v>
      </c>
      <c r="O2718">
        <v>79.064909200000002</v>
      </c>
      <c r="P2718">
        <v>299.79633519999999</v>
      </c>
      <c r="Q2718">
        <v>85.795427000000004</v>
      </c>
    </row>
    <row r="2719" spans="1:17">
      <c r="A2719" t="s">
        <v>12822</v>
      </c>
      <c r="B2719" s="14" t="s">
        <v>9255</v>
      </c>
      <c r="C2719">
        <v>240.4361485</v>
      </c>
      <c r="D2719">
        <v>24.085716399999999</v>
      </c>
      <c r="E2719">
        <v>16.298638010000001</v>
      </c>
      <c r="F2719">
        <v>20.88277647</v>
      </c>
      <c r="G2719">
        <v>27.419490540000002</v>
      </c>
      <c r="H2719">
        <v>24.343629669999999</v>
      </c>
      <c r="I2719">
        <v>43.554916319999997</v>
      </c>
      <c r="J2719">
        <v>20.129449770000001</v>
      </c>
      <c r="K2719">
        <v>63.650749429999998</v>
      </c>
      <c r="L2719">
        <v>84.853341240000006</v>
      </c>
      <c r="M2719">
        <v>80.014748190000006</v>
      </c>
      <c r="N2719">
        <v>15.0181685</v>
      </c>
      <c r="O2719">
        <v>105.8924246</v>
      </c>
      <c r="P2719">
        <v>24.725669310000001</v>
      </c>
      <c r="Q2719">
        <v>58.787180620000001</v>
      </c>
    </row>
    <row r="2720" spans="1:17">
      <c r="A2720" t="s">
        <v>12823</v>
      </c>
      <c r="B2720" s="14" t="s">
        <v>2762</v>
      </c>
      <c r="C2720">
        <v>11.061812460000001</v>
      </c>
      <c r="D2720">
        <v>4.0842697379999997</v>
      </c>
      <c r="E2720">
        <v>1.726035889</v>
      </c>
      <c r="F2720">
        <v>1.8068740860000001</v>
      </c>
      <c r="G2720">
        <v>3.4383023439999998</v>
      </c>
      <c r="H2720">
        <v>2.5490079059999999</v>
      </c>
      <c r="I2720">
        <v>2.1508876969999999</v>
      </c>
      <c r="J2720">
        <v>4.5808798580000003</v>
      </c>
      <c r="K2720">
        <v>7.6945554290000002</v>
      </c>
      <c r="L2720">
        <v>14.44494794</v>
      </c>
      <c r="M2720">
        <v>9.9090429130000004</v>
      </c>
      <c r="N2720">
        <v>2.0908703599999998</v>
      </c>
      <c r="O2720">
        <v>8.9838589130000006</v>
      </c>
      <c r="P2720">
        <v>2.9873204580000001</v>
      </c>
      <c r="Q2720">
        <v>6.0833970470000001</v>
      </c>
    </row>
    <row r="2721" spans="1:17">
      <c r="A2721" t="s">
        <v>12824</v>
      </c>
      <c r="B2721" s="14" t="s">
        <v>12825</v>
      </c>
      <c r="C2721">
        <v>2.7716398120000001</v>
      </c>
      <c r="D2721">
        <v>0.61401102100000005</v>
      </c>
      <c r="E2721">
        <v>0.44230327800000002</v>
      </c>
      <c r="F2721">
        <v>0.28295567300000002</v>
      </c>
      <c r="G2721">
        <v>0.47861031900000001</v>
      </c>
      <c r="H2721">
        <v>1.5966939899999999</v>
      </c>
      <c r="I2721">
        <v>10.10484153</v>
      </c>
      <c r="J2721">
        <v>1.4932877769999999</v>
      </c>
      <c r="K2721">
        <v>1.5716920919999999</v>
      </c>
      <c r="L2721">
        <v>1.313461384</v>
      </c>
      <c r="M2721">
        <v>0</v>
      </c>
      <c r="N2721">
        <v>0.76874719999999996</v>
      </c>
      <c r="O2721">
        <v>3.8369135079999999</v>
      </c>
      <c r="P2721">
        <v>1.247501459</v>
      </c>
      <c r="Q2721">
        <v>2.3816431389999999</v>
      </c>
    </row>
    <row r="2722" spans="1:17">
      <c r="A2722" t="s">
        <v>12826</v>
      </c>
      <c r="B2722" s="14" t="s">
        <v>1311</v>
      </c>
      <c r="C2722">
        <v>14.72915748</v>
      </c>
      <c r="D2722">
        <v>0.222477379</v>
      </c>
      <c r="E2722">
        <v>0.16619735899999999</v>
      </c>
      <c r="F2722">
        <v>0.106321811</v>
      </c>
      <c r="G2722">
        <v>0.26975982799999998</v>
      </c>
      <c r="H2722">
        <v>0.25712770000000001</v>
      </c>
      <c r="I2722">
        <v>1.464533098</v>
      </c>
      <c r="J2722">
        <v>0.53753328300000003</v>
      </c>
      <c r="K2722">
        <v>2.0248116440000001</v>
      </c>
      <c r="L2722">
        <v>4.5123544119999996</v>
      </c>
      <c r="M2722">
        <v>6.8541339790000002</v>
      </c>
      <c r="N2722">
        <v>0.64649633900000003</v>
      </c>
      <c r="O2722">
        <v>9.1447302540000006</v>
      </c>
      <c r="P2722">
        <v>0.48549525399999999</v>
      </c>
      <c r="Q2722">
        <v>2.1477903650000001</v>
      </c>
    </row>
    <row r="2723" spans="1:17">
      <c r="A2723" t="s">
        <v>12827</v>
      </c>
      <c r="B2723" s="14" t="s">
        <v>5834</v>
      </c>
      <c r="C2723">
        <v>1.995687816</v>
      </c>
      <c r="D2723">
        <v>1.709498468</v>
      </c>
      <c r="E2723">
        <v>2.5478036780000002</v>
      </c>
      <c r="F2723">
        <v>1.720462868</v>
      </c>
      <c r="G2723">
        <v>1.837962307</v>
      </c>
      <c r="H2723">
        <v>0.76645426699999997</v>
      </c>
      <c r="I2723">
        <v>3.1043739960000001</v>
      </c>
      <c r="J2723">
        <v>3.5250511420000001</v>
      </c>
      <c r="K2723">
        <v>3.8024416680000002</v>
      </c>
      <c r="L2723">
        <v>1.429122717</v>
      </c>
      <c r="M2723">
        <v>3.575427855</v>
      </c>
      <c r="N2723">
        <v>2.7881395439999999</v>
      </c>
      <c r="O2723">
        <v>3.3889439669999999</v>
      </c>
      <c r="P2723">
        <v>2.375370314</v>
      </c>
      <c r="Q2723">
        <v>2.012120157</v>
      </c>
    </row>
    <row r="2724" spans="1:17">
      <c r="A2724" t="s">
        <v>12828</v>
      </c>
      <c r="B2724" s="14" t="s">
        <v>5297</v>
      </c>
      <c r="C2724">
        <v>1.4657474070000001</v>
      </c>
      <c r="D2724">
        <v>1.014725401</v>
      </c>
      <c r="E2724">
        <v>1.422931902</v>
      </c>
      <c r="F2724">
        <v>0.623490023</v>
      </c>
      <c r="G2724">
        <v>0.66440624999999998</v>
      </c>
      <c r="H2724">
        <v>0.56292790199999998</v>
      </c>
      <c r="I2724">
        <v>0.53438203699999998</v>
      </c>
      <c r="J2724">
        <v>1.695546861</v>
      </c>
      <c r="K2724">
        <v>0.49870194499999998</v>
      </c>
      <c r="L2724">
        <v>2.7784311800000001</v>
      </c>
      <c r="M2724">
        <v>1.055088864</v>
      </c>
      <c r="N2724">
        <v>0.74532780899999995</v>
      </c>
      <c r="O2724">
        <v>0.60873126499999997</v>
      </c>
      <c r="P2724">
        <v>0.494794279</v>
      </c>
      <c r="Q2724">
        <v>0.62975124699999996</v>
      </c>
    </row>
    <row r="2725" spans="1:17">
      <c r="A2725" t="s">
        <v>12829</v>
      </c>
      <c r="B2725" s="14" t="s">
        <v>8253</v>
      </c>
      <c r="C2725">
        <v>8.6610441409999996</v>
      </c>
      <c r="D2725">
        <v>1.337283615</v>
      </c>
      <c r="E2725">
        <v>1.019157453</v>
      </c>
      <c r="F2725">
        <v>0.75023264700000003</v>
      </c>
      <c r="G2725">
        <v>1.155691075</v>
      </c>
      <c r="H2725">
        <v>0.90717790099999995</v>
      </c>
      <c r="I2725">
        <v>0.19137227700000001</v>
      </c>
      <c r="J2725">
        <v>1.480587616</v>
      </c>
      <c r="K2725">
        <v>1.964540202</v>
      </c>
      <c r="L2725">
        <v>3.7312821020000002</v>
      </c>
      <c r="M2725">
        <v>1.511388814</v>
      </c>
      <c r="N2725">
        <v>1.1161939009999999</v>
      </c>
      <c r="O2725">
        <v>2.1799813640000001</v>
      </c>
      <c r="P2725">
        <v>1.319119486</v>
      </c>
      <c r="Q2725">
        <v>2.7965197740000001</v>
      </c>
    </row>
    <row r="2726" spans="1:17">
      <c r="A2726" t="s">
        <v>12830</v>
      </c>
      <c r="B2726" s="14" t="s">
        <v>12831</v>
      </c>
      <c r="C2726">
        <v>20.145089370000001</v>
      </c>
      <c r="D2726">
        <v>0.78099206700000001</v>
      </c>
      <c r="E2726">
        <v>1.285915873</v>
      </c>
      <c r="F2726">
        <v>1.0283023250000001</v>
      </c>
      <c r="G2726">
        <v>0.95663696600000003</v>
      </c>
      <c r="H2726">
        <v>3.2881511200000002</v>
      </c>
      <c r="I2726">
        <v>4.4066967449999996</v>
      </c>
      <c r="J2726">
        <v>0.82998520099999995</v>
      </c>
      <c r="K2726">
        <v>2.7416443519999998</v>
      </c>
      <c r="L2726">
        <v>5.4097523350000003</v>
      </c>
      <c r="M2726">
        <v>9.6673589399999997</v>
      </c>
      <c r="N2726">
        <v>1.3658283579999999</v>
      </c>
      <c r="O2726">
        <v>8.3663431119999991</v>
      </c>
      <c r="P2726">
        <v>1.1334007159999999</v>
      </c>
      <c r="Q2726">
        <v>6.2317725849999999</v>
      </c>
    </row>
    <row r="2727" spans="1:17">
      <c r="A2727" t="s">
        <v>12832</v>
      </c>
      <c r="B2727" s="14" t="s">
        <v>12833</v>
      </c>
      <c r="C2727">
        <v>277.11960269999997</v>
      </c>
      <c r="D2727">
        <v>117.98842930000001</v>
      </c>
      <c r="E2727">
        <v>29.29030599</v>
      </c>
      <c r="F2727">
        <v>14.40122189</v>
      </c>
      <c r="G2727">
        <v>41.625164390000002</v>
      </c>
      <c r="H2727">
        <v>81.726561090000004</v>
      </c>
      <c r="I2727">
        <v>63.994387959999997</v>
      </c>
      <c r="J2727">
        <v>44.046555339999998</v>
      </c>
      <c r="K2727">
        <v>87.264371420000003</v>
      </c>
      <c r="L2727">
        <v>112.0488989</v>
      </c>
      <c r="M2727">
        <v>414.24703419999997</v>
      </c>
      <c r="N2727">
        <v>34.086969490000001</v>
      </c>
      <c r="O2727">
        <v>1123.0953010000001</v>
      </c>
      <c r="P2727">
        <v>84.776833730000007</v>
      </c>
      <c r="Q2727">
        <v>883.08138210000004</v>
      </c>
    </row>
    <row r="2728" spans="1:17">
      <c r="A2728" t="s">
        <v>12834</v>
      </c>
      <c r="B2728" s="14" t="s">
        <v>12835</v>
      </c>
      <c r="C2728">
        <v>10.891630729999999</v>
      </c>
      <c r="D2728">
        <v>6.233223969</v>
      </c>
      <c r="E2728">
        <v>5.1177567609999999</v>
      </c>
      <c r="F2728">
        <v>7.4128167639999996</v>
      </c>
      <c r="G2728">
        <v>5.7990740379999997</v>
      </c>
      <c r="H2728">
        <v>7.6688101099999999</v>
      </c>
      <c r="I2728">
        <v>0</v>
      </c>
      <c r="J2728">
        <v>11.16095061</v>
      </c>
      <c r="K2728">
        <v>4.9409854260000001</v>
      </c>
      <c r="L2728">
        <v>2.867483461</v>
      </c>
      <c r="M2728">
        <v>8.7112465169999993</v>
      </c>
      <c r="N2728">
        <v>4.4754415740000004</v>
      </c>
      <c r="O2728">
        <v>10.051870109999999</v>
      </c>
      <c r="P2728">
        <v>9.2598423299999997</v>
      </c>
      <c r="Q2728">
        <v>6.8633197450000001</v>
      </c>
    </row>
    <row r="2729" spans="1:17">
      <c r="A2729" t="s">
        <v>12836</v>
      </c>
      <c r="B2729" s="14" t="s">
        <v>12837</v>
      </c>
      <c r="C2729">
        <v>19.107767599999999</v>
      </c>
      <c r="D2729">
        <v>7.6467282970000001</v>
      </c>
      <c r="E2729">
        <v>8.7215164850000004</v>
      </c>
      <c r="F2729">
        <v>8.2223258579999996</v>
      </c>
      <c r="G2729">
        <v>8.4085403920000008</v>
      </c>
      <c r="H2729">
        <v>2.8406854269999999</v>
      </c>
      <c r="I2729">
        <v>4.4943922030000003</v>
      </c>
      <c r="J2729">
        <v>7.9701449120000003</v>
      </c>
      <c r="K2729">
        <v>7.5497519850000003</v>
      </c>
      <c r="L2729">
        <v>15.96803104</v>
      </c>
      <c r="M2729">
        <v>3.5495079089999999</v>
      </c>
      <c r="N2729">
        <v>13.448868920000001</v>
      </c>
      <c r="O2729">
        <v>14.335167</v>
      </c>
      <c r="P2729">
        <v>19.5125365</v>
      </c>
      <c r="Q2729">
        <v>12.71157592</v>
      </c>
    </row>
    <row r="2730" spans="1:17">
      <c r="A2730" t="s">
        <v>12838</v>
      </c>
      <c r="B2730" s="14" t="s">
        <v>7592</v>
      </c>
      <c r="C2730">
        <v>2.2879464380000001</v>
      </c>
      <c r="D2730">
        <v>3.928139759</v>
      </c>
      <c r="E2730">
        <v>1.5213109069999999</v>
      </c>
      <c r="F2730">
        <v>1.7128877149999999</v>
      </c>
      <c r="G2730">
        <v>1.382799342</v>
      </c>
      <c r="H2730">
        <v>1.098372135</v>
      </c>
      <c r="I2730">
        <v>1.2512089099999999</v>
      </c>
      <c r="J2730">
        <v>2.5378835780000002</v>
      </c>
      <c r="K2730">
        <v>1.9461118150000001</v>
      </c>
      <c r="L2730">
        <v>1.626363542</v>
      </c>
      <c r="M2730">
        <v>3.8428421269999999</v>
      </c>
      <c r="N2730">
        <v>1.656982653</v>
      </c>
      <c r="O2730">
        <v>2.5338509149999999</v>
      </c>
      <c r="P2730">
        <v>2.6602997410000002</v>
      </c>
      <c r="Q2730">
        <v>1.179606076</v>
      </c>
    </row>
    <row r="2731" spans="1:17">
      <c r="A2731" t="s">
        <v>12839</v>
      </c>
      <c r="B2731" s="14" t="s">
        <v>9009</v>
      </c>
      <c r="C2731">
        <v>19.464618949999998</v>
      </c>
      <c r="D2731">
        <v>11.858178280000001</v>
      </c>
      <c r="E2731">
        <v>10.76815648</v>
      </c>
      <c r="F2731">
        <v>9.9798369709999992</v>
      </c>
      <c r="G2731">
        <v>10.02750653</v>
      </c>
      <c r="H2731">
        <v>10.839457550000001</v>
      </c>
      <c r="I2731">
        <v>15.139005320000001</v>
      </c>
      <c r="J2731">
        <v>4.7294461549999998</v>
      </c>
      <c r="K2731">
        <v>22.663972820000001</v>
      </c>
      <c r="L2731">
        <v>31.56709601</v>
      </c>
      <c r="M2731">
        <v>7.4726482299999999</v>
      </c>
      <c r="N2731">
        <v>4.9188548250000004</v>
      </c>
      <c r="O2731">
        <v>15.08964948</v>
      </c>
      <c r="P2731">
        <v>8.809601164</v>
      </c>
      <c r="Q2731">
        <v>10.927495090000001</v>
      </c>
    </row>
    <row r="2732" spans="1:17">
      <c r="A2732" t="e">
        <v>#N/A</v>
      </c>
      <c r="B2732" s="14" t="s">
        <v>12840</v>
      </c>
      <c r="C2732">
        <v>0</v>
      </c>
      <c r="D2732">
        <v>15.36992388</v>
      </c>
      <c r="E2732">
        <v>14.52799177</v>
      </c>
      <c r="F2732">
        <v>20.536797020000002</v>
      </c>
      <c r="G2732">
        <v>11.9805735</v>
      </c>
      <c r="H2732">
        <v>4.6524114660000002</v>
      </c>
      <c r="I2732">
        <v>14.45396532</v>
      </c>
      <c r="J2732">
        <v>55.145068000000002</v>
      </c>
      <c r="K2732">
        <v>10.99094758</v>
      </c>
      <c r="L2732">
        <v>4.8708985729999998</v>
      </c>
      <c r="M2732">
        <v>2.1139291550000001</v>
      </c>
      <c r="N2732">
        <v>43.441619549999999</v>
      </c>
      <c r="O2732">
        <v>1.2196269070000001</v>
      </c>
      <c r="P2732">
        <v>55.515478250000001</v>
      </c>
      <c r="Q2732">
        <v>21.954304010000001</v>
      </c>
    </row>
    <row r="2733" spans="1:17">
      <c r="A2733" t="s">
        <v>12841</v>
      </c>
      <c r="B2733" s="14" t="s">
        <v>12842</v>
      </c>
      <c r="C2733">
        <v>0</v>
      </c>
      <c r="D2733">
        <v>0.38765950100000002</v>
      </c>
      <c r="E2733">
        <v>0.18616719900000001</v>
      </c>
      <c r="F2733">
        <v>0.23819432400000001</v>
      </c>
      <c r="G2733">
        <v>0.302173464</v>
      </c>
      <c r="H2733">
        <v>0</v>
      </c>
      <c r="I2733">
        <v>0</v>
      </c>
      <c r="J2733">
        <v>0</v>
      </c>
      <c r="K2733">
        <v>0.79383770099999995</v>
      </c>
      <c r="L2733">
        <v>0</v>
      </c>
      <c r="M2733">
        <v>0</v>
      </c>
      <c r="N2733">
        <v>0</v>
      </c>
      <c r="O2733">
        <v>0</v>
      </c>
      <c r="P2733">
        <v>1.050156595</v>
      </c>
      <c r="Q2733">
        <v>0</v>
      </c>
    </row>
    <row r="2734" spans="1:17">
      <c r="A2734" t="s">
        <v>12843</v>
      </c>
      <c r="B2734" s="14" t="s">
        <v>2459</v>
      </c>
      <c r="C2734">
        <v>11.849180759999999</v>
      </c>
      <c r="D2734">
        <v>13.40259462</v>
      </c>
      <c r="E2734">
        <v>24.973797309999998</v>
      </c>
      <c r="F2734">
        <v>22.208455449999999</v>
      </c>
      <c r="G2734">
        <v>26.461992169999998</v>
      </c>
      <c r="H2734">
        <v>17.152786939999999</v>
      </c>
      <c r="I2734">
        <v>28.024440769999998</v>
      </c>
      <c r="J2734">
        <v>34.279265969999997</v>
      </c>
      <c r="K2734">
        <v>25.291841439999999</v>
      </c>
      <c r="L2734">
        <v>33.571496410000002</v>
      </c>
      <c r="M2734">
        <v>5.9778666090000003</v>
      </c>
      <c r="N2734">
        <v>11.530878080000001</v>
      </c>
      <c r="O2734">
        <v>6.6454749160000004</v>
      </c>
      <c r="P2734">
        <v>5.5155916380000001</v>
      </c>
      <c r="Q2734">
        <v>14.776788120000001</v>
      </c>
    </row>
    <row r="2735" spans="1:17">
      <c r="A2735" t="s">
        <v>12844</v>
      </c>
      <c r="B2735" s="14" t="s">
        <v>8938</v>
      </c>
      <c r="C2735">
        <v>50.184380840000003</v>
      </c>
      <c r="D2735">
        <v>10.840621029999999</v>
      </c>
      <c r="E2735">
        <v>12.253791</v>
      </c>
      <c r="F2735">
        <v>10.31041145</v>
      </c>
      <c r="G2735">
        <v>10.565279329999999</v>
      </c>
      <c r="H2735">
        <v>22.681850010000002</v>
      </c>
      <c r="I2735">
        <v>31.898758220000001</v>
      </c>
      <c r="J2735">
        <v>12.25634926</v>
      </c>
      <c r="K2735">
        <v>26.735319709999999</v>
      </c>
      <c r="L2735">
        <v>27.6815432</v>
      </c>
      <c r="M2735">
        <v>33.47001178</v>
      </c>
      <c r="N2735">
        <v>9.968998697</v>
      </c>
      <c r="O2735">
        <v>33.15306949</v>
      </c>
      <c r="P2735">
        <v>9.6014317289999997</v>
      </c>
      <c r="Q2735">
        <v>30.03032864</v>
      </c>
    </row>
    <row r="2736" spans="1:17">
      <c r="A2736" t="s">
        <v>12845</v>
      </c>
      <c r="B2736" s="14" t="s">
        <v>12846</v>
      </c>
      <c r="C2736">
        <v>36.937901770000003</v>
      </c>
      <c r="D2736">
        <v>6.9935951080000001</v>
      </c>
      <c r="E2736">
        <v>4.1353708149999999</v>
      </c>
      <c r="F2736">
        <v>7.7465798350000004</v>
      </c>
      <c r="G2736">
        <v>4.4871895149999999</v>
      </c>
      <c r="H2736">
        <v>8.9900873959999998</v>
      </c>
      <c r="I2736">
        <v>0.93954532800000001</v>
      </c>
      <c r="J2736">
        <v>3.3758508420000002</v>
      </c>
      <c r="K2736">
        <v>2.6304388090000002</v>
      </c>
      <c r="L2736">
        <v>4.3422318459999998</v>
      </c>
      <c r="M2736">
        <v>5.3590247680000003</v>
      </c>
      <c r="N2736">
        <v>2.5149631050000001</v>
      </c>
      <c r="O2736">
        <v>8.7999601320000007</v>
      </c>
      <c r="P2736">
        <v>2.3842868930000001</v>
      </c>
      <c r="Q2736">
        <v>12.253262899999999</v>
      </c>
    </row>
    <row r="2737" spans="1:17">
      <c r="A2737" t="e">
        <v>#N/A</v>
      </c>
      <c r="B2737" s="14" t="s">
        <v>12847</v>
      </c>
      <c r="C2737">
        <v>43.318985869999999</v>
      </c>
      <c r="D2737">
        <v>191.93211629999999</v>
      </c>
      <c r="E2737">
        <v>219.06281300000001</v>
      </c>
      <c r="F2737">
        <v>358.5107744</v>
      </c>
      <c r="G2737">
        <v>136.14288070000001</v>
      </c>
      <c r="H2737">
        <v>115.3490446</v>
      </c>
      <c r="I2737">
        <v>33.692226859999998</v>
      </c>
      <c r="J2737">
        <v>150.10275659999999</v>
      </c>
      <c r="K2737">
        <v>78.606586320000005</v>
      </c>
      <c r="L2737">
        <v>27.371433039999999</v>
      </c>
      <c r="M2737">
        <v>16.630561530000001</v>
      </c>
      <c r="N2737">
        <v>80.100232719999994</v>
      </c>
      <c r="O2737">
        <v>19.189933849999999</v>
      </c>
      <c r="P2737">
        <v>19.930944050000001</v>
      </c>
      <c r="Q2737">
        <v>240.2161911</v>
      </c>
    </row>
    <row r="2738" spans="1:17">
      <c r="A2738" t="s">
        <v>12848</v>
      </c>
      <c r="B2738" s="14" t="s">
        <v>2946</v>
      </c>
      <c r="C2738">
        <v>0.67000499999999996</v>
      </c>
      <c r="D2738">
        <v>0.74214270599999999</v>
      </c>
      <c r="E2738">
        <v>0.93555530200000003</v>
      </c>
      <c r="F2738">
        <v>0.61560504299999996</v>
      </c>
      <c r="G2738">
        <v>0.83880559200000004</v>
      </c>
      <c r="H2738">
        <v>0.99711073400000005</v>
      </c>
      <c r="I2738">
        <v>0.36640552900000001</v>
      </c>
      <c r="J2738">
        <v>1.199732129</v>
      </c>
      <c r="K2738">
        <v>1.25378382</v>
      </c>
      <c r="L2738">
        <v>1.217124901</v>
      </c>
      <c r="M2738">
        <v>2.732974724</v>
      </c>
      <c r="N2738">
        <v>0.69171484699999997</v>
      </c>
      <c r="O2738">
        <v>2.3187998890000001</v>
      </c>
      <c r="P2738">
        <v>0.351826951</v>
      </c>
      <c r="Q2738">
        <v>0.86359317199999996</v>
      </c>
    </row>
    <row r="2739" spans="1:17">
      <c r="A2739" t="e">
        <v>#N/A</v>
      </c>
      <c r="B2739" s="14" t="s">
        <v>12849</v>
      </c>
      <c r="C2739">
        <v>32.60323674</v>
      </c>
      <c r="D2739">
        <v>2.8088311180000001</v>
      </c>
      <c r="E2739">
        <v>1.7342944339999999</v>
      </c>
      <c r="F2739">
        <v>1.232760098</v>
      </c>
      <c r="G2739">
        <v>1.251104167</v>
      </c>
      <c r="H2739">
        <v>0</v>
      </c>
      <c r="I2739">
        <v>0</v>
      </c>
      <c r="J2739">
        <v>2.5257984179999999</v>
      </c>
      <c r="K2739">
        <v>4.1084582760000004</v>
      </c>
      <c r="L2739">
        <v>3.433434144</v>
      </c>
      <c r="M2739">
        <v>0</v>
      </c>
      <c r="N2739">
        <v>0.44656270100000001</v>
      </c>
      <c r="O2739">
        <v>6.0178959230000002</v>
      </c>
      <c r="P2739">
        <v>0</v>
      </c>
      <c r="Q2739">
        <v>1.245139746</v>
      </c>
    </row>
    <row r="2740" spans="1:17">
      <c r="A2740" t="s">
        <v>12850</v>
      </c>
      <c r="B2740" s="14" t="s">
        <v>3430</v>
      </c>
      <c r="C2740">
        <v>2.7675122769999998</v>
      </c>
      <c r="D2740">
        <v>14.1352835</v>
      </c>
      <c r="E2740">
        <v>9.683466761</v>
      </c>
      <c r="F2740">
        <v>21.472606420000002</v>
      </c>
      <c r="G2740">
        <v>8.1773584330000002</v>
      </c>
      <c r="H2740">
        <v>14.939333169999999</v>
      </c>
      <c r="I2740">
        <v>11.435099149999999</v>
      </c>
      <c r="J2740">
        <v>16.333485039999999</v>
      </c>
      <c r="K2740">
        <v>13.1825528</v>
      </c>
      <c r="L2740">
        <v>6.2175069540000001</v>
      </c>
      <c r="M2740">
        <v>10.03447384</v>
      </c>
      <c r="N2740">
        <v>10.02621379</v>
      </c>
      <c r="O2740">
        <v>5.1082660850000003</v>
      </c>
      <c r="P2740">
        <v>26.043179810000002</v>
      </c>
      <c r="Q2740">
        <v>15.959669099999999</v>
      </c>
    </row>
    <row r="2741" spans="1:17">
      <c r="A2741" t="s">
        <v>12851</v>
      </c>
      <c r="B2741" s="14" t="s">
        <v>1602</v>
      </c>
      <c r="C2741">
        <v>24.088022479999999</v>
      </c>
      <c r="D2741">
        <v>3.281683981</v>
      </c>
      <c r="E2741">
        <v>2.1926617089999998</v>
      </c>
      <c r="F2741">
        <v>0.29807723899999999</v>
      </c>
      <c r="G2741">
        <v>4.0483326970000002</v>
      </c>
      <c r="H2741">
        <v>14.84138519</v>
      </c>
      <c r="I2741">
        <v>4.5084108939999998</v>
      </c>
      <c r="J2741">
        <v>3.1026367449999999</v>
      </c>
      <c r="K2741">
        <v>8.5316505990000007</v>
      </c>
      <c r="L2741">
        <v>19.533948469999999</v>
      </c>
      <c r="M2741">
        <v>5.1925115699999997</v>
      </c>
      <c r="N2741">
        <v>1.730813513</v>
      </c>
      <c r="O2741">
        <v>12.411206440000001</v>
      </c>
      <c r="P2741">
        <v>3.691270952</v>
      </c>
      <c r="Q2741">
        <v>7.4382147300000003</v>
      </c>
    </row>
    <row r="2742" spans="1:17">
      <c r="A2742" t="s">
        <v>12852</v>
      </c>
      <c r="B2742" s="14" t="s">
        <v>12853</v>
      </c>
      <c r="C2742">
        <v>0.69995649500000001</v>
      </c>
      <c r="D2742">
        <v>1.5506380019999999</v>
      </c>
      <c r="E2742">
        <v>0.67020191699999998</v>
      </c>
      <c r="F2742">
        <v>1.3338882139999999</v>
      </c>
      <c r="G2742">
        <v>0.96695508500000005</v>
      </c>
      <c r="H2742">
        <v>1.6129315559999999</v>
      </c>
      <c r="I2742">
        <v>2.0415205259999998</v>
      </c>
      <c r="J2742">
        <v>1.5972075050000001</v>
      </c>
      <c r="K2742">
        <v>3.810420964</v>
      </c>
      <c r="L2742">
        <v>1.326818619</v>
      </c>
      <c r="M2742">
        <v>0</v>
      </c>
      <c r="N2742">
        <v>1.035419957</v>
      </c>
      <c r="O2742">
        <v>1.5503731869999999</v>
      </c>
      <c r="P2742">
        <v>1.1551722550000001</v>
      </c>
      <c r="Q2742">
        <v>1.443517943</v>
      </c>
    </row>
    <row r="2743" spans="1:17">
      <c r="A2743" t="s">
        <v>12854</v>
      </c>
      <c r="B2743" s="14" t="s">
        <v>9429</v>
      </c>
      <c r="C2743">
        <v>8.8702233279999998</v>
      </c>
      <c r="D2743">
        <v>12.91779736</v>
      </c>
      <c r="E2743">
        <v>14.07791115</v>
      </c>
      <c r="F2743">
        <v>13.657592859999999</v>
      </c>
      <c r="G2743">
        <v>15.46787658</v>
      </c>
      <c r="H2743">
        <v>10.89012767</v>
      </c>
      <c r="I2743">
        <v>13.78385778</v>
      </c>
      <c r="J2743">
        <v>20.683087329999999</v>
      </c>
      <c r="K2743">
        <v>11.47822231</v>
      </c>
      <c r="L2743">
        <v>8.9124213070000007</v>
      </c>
      <c r="M2743">
        <v>4.186919541</v>
      </c>
      <c r="N2743">
        <v>9.7872706889999996</v>
      </c>
      <c r="O2743">
        <v>12.88338282</v>
      </c>
      <c r="P2743">
        <v>15.51162641</v>
      </c>
      <c r="Q2743">
        <v>12.89508811</v>
      </c>
    </row>
    <row r="2744" spans="1:17">
      <c r="A2744" t="s">
        <v>12855</v>
      </c>
      <c r="B2744" s="14" t="s">
        <v>7730</v>
      </c>
      <c r="C2744">
        <v>21.33648612</v>
      </c>
      <c r="D2744">
        <v>8.1203073719999992</v>
      </c>
      <c r="E2744">
        <v>2.5526468410000001</v>
      </c>
      <c r="F2744">
        <v>2.3830251219999998</v>
      </c>
      <c r="G2744">
        <v>2.8746509630000001</v>
      </c>
      <c r="H2744">
        <v>3.902089653</v>
      </c>
      <c r="I2744">
        <v>18.919996250000001</v>
      </c>
      <c r="J2744">
        <v>3.1308706279999998</v>
      </c>
      <c r="K2744">
        <v>8.2610801469999995</v>
      </c>
      <c r="L2744">
        <v>18.123645939999999</v>
      </c>
      <c r="M2744">
        <v>40.356283779999998</v>
      </c>
      <c r="N2744">
        <v>3.6128984599999998</v>
      </c>
      <c r="O2744">
        <v>31.506259050000001</v>
      </c>
      <c r="P2744">
        <v>9.6386250110000002</v>
      </c>
      <c r="Q2744">
        <v>18.32080337</v>
      </c>
    </row>
    <row r="2745" spans="1:17">
      <c r="A2745" t="s">
        <v>12856</v>
      </c>
      <c r="B2745" s="14" t="s">
        <v>12857</v>
      </c>
      <c r="C2745">
        <v>15.047647720000001</v>
      </c>
      <c r="D2745">
        <v>0.37039531199999998</v>
      </c>
      <c r="E2745">
        <v>0.17787635199999999</v>
      </c>
      <c r="F2745">
        <v>1.137932398</v>
      </c>
      <c r="G2745">
        <v>0.57743269200000003</v>
      </c>
      <c r="H2745">
        <v>0</v>
      </c>
      <c r="I2745">
        <v>0</v>
      </c>
      <c r="J2745">
        <v>1.2717306719999999</v>
      </c>
      <c r="K2745">
        <v>3.0339384190000001</v>
      </c>
      <c r="L2745">
        <v>5.2822063760000004</v>
      </c>
      <c r="M2745">
        <v>3.209406612</v>
      </c>
      <c r="N2745">
        <v>0.824423448</v>
      </c>
      <c r="O2745">
        <v>3.7033205680000001</v>
      </c>
      <c r="P2745">
        <v>0.75254136599999999</v>
      </c>
      <c r="Q2745">
        <v>1.1493597659999999</v>
      </c>
    </row>
    <row r="2746" spans="1:17">
      <c r="A2746" t="s">
        <v>12858</v>
      </c>
      <c r="B2746" s="14" t="s">
        <v>3428</v>
      </c>
      <c r="C2746">
        <v>90.726910559999993</v>
      </c>
      <c r="D2746">
        <v>3.6299284900000002</v>
      </c>
      <c r="E2746">
        <v>7.3602385369999999</v>
      </c>
      <c r="F2746">
        <v>3.0977513110000001</v>
      </c>
      <c r="G2746">
        <v>9.2219522410000003</v>
      </c>
      <c r="H2746">
        <v>6.9921353279999998</v>
      </c>
      <c r="I2746">
        <v>6.6375667360000001</v>
      </c>
      <c r="J2746">
        <v>10.73215476</v>
      </c>
      <c r="K2746">
        <v>47.077317049999998</v>
      </c>
      <c r="L2746">
        <v>241.1930725</v>
      </c>
      <c r="M2746">
        <v>4.0771962019999997</v>
      </c>
      <c r="N2746">
        <v>10.4359833</v>
      </c>
      <c r="O2746">
        <v>107.871116</v>
      </c>
      <c r="P2746">
        <v>4.0061815159999998</v>
      </c>
      <c r="Q2746">
        <v>31.91436805</v>
      </c>
    </row>
    <row r="2747" spans="1:17">
      <c r="A2747" t="s">
        <v>12859</v>
      </c>
      <c r="B2747" s="14" t="s">
        <v>12860</v>
      </c>
      <c r="C2747">
        <v>234.60044210000001</v>
      </c>
      <c r="D2747">
        <v>80.320136509999998</v>
      </c>
      <c r="E2747">
        <v>109.1167033</v>
      </c>
      <c r="F2747">
        <v>76.667260389999996</v>
      </c>
      <c r="G2747">
        <v>124.8813413</v>
      </c>
      <c r="H2747">
        <v>209.23937609999999</v>
      </c>
      <c r="I2747">
        <v>110.2708622</v>
      </c>
      <c r="J2747">
        <v>107.9010735</v>
      </c>
      <c r="K2747">
        <v>163.5976513</v>
      </c>
      <c r="L2747">
        <v>205.20007820000001</v>
      </c>
      <c r="M2747">
        <v>124.6771597</v>
      </c>
      <c r="N2747">
        <v>43.140472760000002</v>
      </c>
      <c r="O2747">
        <v>121.3185216</v>
      </c>
      <c r="P2747">
        <v>54.105251070000001</v>
      </c>
      <c r="Q2747">
        <v>97.296272020000004</v>
      </c>
    </row>
    <row r="2748" spans="1:17">
      <c r="A2748" t="s">
        <v>12859</v>
      </c>
      <c r="B2748" s="14" t="s">
        <v>12861</v>
      </c>
      <c r="C2748">
        <v>31.26619548</v>
      </c>
      <c r="D2748">
        <v>124.3885607</v>
      </c>
      <c r="E2748">
        <v>143.5178794</v>
      </c>
      <c r="F2748">
        <v>109.8268693</v>
      </c>
      <c r="G2748">
        <v>176.14520519999999</v>
      </c>
      <c r="H2748">
        <v>154.5188996</v>
      </c>
      <c r="I2748">
        <v>289.40861169999999</v>
      </c>
      <c r="J2748">
        <v>228.6517589</v>
      </c>
      <c r="K2748">
        <v>492.49657569999999</v>
      </c>
      <c r="L2748">
        <v>641.23985830000004</v>
      </c>
      <c r="M2748">
        <v>20.422422829999999</v>
      </c>
      <c r="N2748">
        <v>63.835926790000002</v>
      </c>
      <c r="O2748">
        <v>33.183855119999997</v>
      </c>
      <c r="P2748">
        <v>49.450118289999999</v>
      </c>
      <c r="Q2748">
        <v>71.943153300000006</v>
      </c>
    </row>
    <row r="2749" spans="1:17">
      <c r="A2749" t="s">
        <v>12862</v>
      </c>
      <c r="B2749" s="14" t="s">
        <v>3427</v>
      </c>
      <c r="C2749">
        <v>2.7223093739999999</v>
      </c>
      <c r="D2749">
        <v>3.3169547239999999</v>
      </c>
      <c r="E2749">
        <v>2.8962069210000001</v>
      </c>
      <c r="F2749">
        <v>3.038587052</v>
      </c>
      <c r="G2749">
        <v>2.2564410019999999</v>
      </c>
      <c r="H2749">
        <v>1.3591721640000001</v>
      </c>
      <c r="I2749">
        <v>7.1459947220000002</v>
      </c>
      <c r="J2749">
        <v>9.4904752680000009</v>
      </c>
      <c r="K2749">
        <v>3.3344323199999999</v>
      </c>
      <c r="L2749">
        <v>3.4402240599999998</v>
      </c>
      <c r="M2749">
        <v>1.0451198850000001</v>
      </c>
      <c r="N2749">
        <v>4.0605707950000003</v>
      </c>
      <c r="O2749">
        <v>6.3312866789999998</v>
      </c>
      <c r="P2749">
        <v>6.4123932379999999</v>
      </c>
      <c r="Q2749">
        <v>3.9299466750000001</v>
      </c>
    </row>
    <row r="2750" spans="1:17">
      <c r="A2750" t="s">
        <v>12863</v>
      </c>
      <c r="B2750" s="14" t="s">
        <v>8383</v>
      </c>
      <c r="C2750">
        <v>3.895984264</v>
      </c>
      <c r="D2750">
        <v>5.6328041820000001</v>
      </c>
      <c r="E2750">
        <v>6.0209467129999998</v>
      </c>
      <c r="F2750">
        <v>5.6381329759999996</v>
      </c>
      <c r="G2750">
        <v>4.9572051889999997</v>
      </c>
      <c r="H2750">
        <v>5.9850919380000001</v>
      </c>
      <c r="I2750">
        <v>4.7844969629999996</v>
      </c>
      <c r="J2750">
        <v>10.813709859999999</v>
      </c>
      <c r="K2750">
        <v>12.930015859999999</v>
      </c>
      <c r="L2750">
        <v>22.93274881</v>
      </c>
      <c r="M2750">
        <v>1.9680323559999999</v>
      </c>
      <c r="N2750">
        <v>3.6146301639999998</v>
      </c>
      <c r="O2750">
        <v>3.860537007</v>
      </c>
      <c r="P2750">
        <v>3.0456626980000001</v>
      </c>
      <c r="Q2750">
        <v>5.2154910130000003</v>
      </c>
    </row>
    <row r="2751" spans="1:17">
      <c r="A2751" t="e">
        <v>#N/A</v>
      </c>
      <c r="B2751" s="14" t="s">
        <v>12864</v>
      </c>
      <c r="C2751">
        <v>1438.6768850000001</v>
      </c>
      <c r="D2751">
        <v>133.7509551</v>
      </c>
      <c r="E2751">
        <v>91.452612999999999</v>
      </c>
      <c r="F2751">
        <v>69.961815459999997</v>
      </c>
      <c r="G2751">
        <v>133.71175779999999</v>
      </c>
      <c r="H2751">
        <v>178.43055340000001</v>
      </c>
      <c r="I2751">
        <v>360.03989710000002</v>
      </c>
      <c r="J2751">
        <v>160.47305840000001</v>
      </c>
      <c r="K2751">
        <v>376.72776110000001</v>
      </c>
      <c r="L2751">
        <v>524.71830509999995</v>
      </c>
      <c r="M2751">
        <v>603.15913390000003</v>
      </c>
      <c r="N2751">
        <v>108.456489</v>
      </c>
      <c r="O2751">
        <v>758.12406239999996</v>
      </c>
      <c r="P2751">
        <v>137.38787809999999</v>
      </c>
      <c r="Q2751">
        <v>373.37951440000001</v>
      </c>
    </row>
    <row r="2752" spans="1:17">
      <c r="A2752" t="e">
        <v>#N/A</v>
      </c>
      <c r="B2752" s="14" t="s">
        <v>12865</v>
      </c>
      <c r="C2752">
        <v>2.0047297670000002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</row>
    <row r="2753" spans="1:17">
      <c r="A2753" t="s">
        <v>12866</v>
      </c>
      <c r="B2753" s="14" t="s">
        <v>8100</v>
      </c>
      <c r="C2753">
        <v>38.976945290000003</v>
      </c>
      <c r="D2753">
        <v>4.4579140810000002</v>
      </c>
      <c r="E2753">
        <v>4.6481324040000001</v>
      </c>
      <c r="F2753">
        <v>2.257931621</v>
      </c>
      <c r="G2753">
        <v>5.1027255540000001</v>
      </c>
      <c r="H2753">
        <v>8.7727049959999999</v>
      </c>
      <c r="I2753">
        <v>38.598897739999998</v>
      </c>
      <c r="J2753">
        <v>6.8945890250000001</v>
      </c>
      <c r="K2753">
        <v>23.80885838</v>
      </c>
      <c r="L2753">
        <v>17.754984289999999</v>
      </c>
      <c r="M2753">
        <v>35.843070060000002</v>
      </c>
      <c r="N2753">
        <v>5.8215858340000004</v>
      </c>
      <c r="O2753">
        <v>38.548348249999997</v>
      </c>
      <c r="P2753">
        <v>5.4941906510000003</v>
      </c>
      <c r="Q2753">
        <v>11.091473110000001</v>
      </c>
    </row>
    <row r="2754" spans="1:17">
      <c r="A2754" t="s">
        <v>12867</v>
      </c>
      <c r="B2754" s="14" t="s">
        <v>8103</v>
      </c>
      <c r="C2754">
        <v>454.2717652</v>
      </c>
      <c r="D2754">
        <v>41.450546240000001</v>
      </c>
      <c r="E2754">
        <v>25.94401126</v>
      </c>
      <c r="F2754">
        <v>19.973192879999999</v>
      </c>
      <c r="G2754">
        <v>32.42945873</v>
      </c>
      <c r="H2754">
        <v>48.556148110000002</v>
      </c>
      <c r="I2754">
        <v>119.7768076</v>
      </c>
      <c r="J2754">
        <v>45.976971339999999</v>
      </c>
      <c r="K2754">
        <v>161.18009720000001</v>
      </c>
      <c r="L2754">
        <v>223.62205940000001</v>
      </c>
      <c r="M2754">
        <v>160.7589979</v>
      </c>
      <c r="N2754">
        <v>34.554971899999998</v>
      </c>
      <c r="O2754">
        <v>247.076652</v>
      </c>
      <c r="P2754">
        <v>42.506114879999998</v>
      </c>
      <c r="Q2754">
        <v>116.72872099999999</v>
      </c>
    </row>
    <row r="2755" spans="1:17">
      <c r="A2755" t="s">
        <v>12868</v>
      </c>
      <c r="B2755" s="14" t="s">
        <v>12869</v>
      </c>
      <c r="C2755">
        <v>316.89316339999999</v>
      </c>
      <c r="D2755">
        <v>26.00663939</v>
      </c>
      <c r="E2755">
        <v>15.723095730000001</v>
      </c>
      <c r="F2755">
        <v>14.98085114</v>
      </c>
      <c r="G2755">
        <v>20.513027709999999</v>
      </c>
      <c r="H2755">
        <v>44.817300119999999</v>
      </c>
      <c r="I2755">
        <v>125.8505864</v>
      </c>
      <c r="J2755">
        <v>34.016105690000003</v>
      </c>
      <c r="K2755">
        <v>116.49669</v>
      </c>
      <c r="L2755">
        <v>147.0276672</v>
      </c>
      <c r="M2755">
        <v>183.09094519999999</v>
      </c>
      <c r="N2755">
        <v>23.042182</v>
      </c>
      <c r="O2755">
        <v>212.81560880000001</v>
      </c>
      <c r="P2755">
        <v>30.403010739999999</v>
      </c>
      <c r="Q2755">
        <v>350.1813325</v>
      </c>
    </row>
    <row r="2756" spans="1:17">
      <c r="A2756" t="s">
        <v>12870</v>
      </c>
      <c r="B2756" s="14" t="s">
        <v>5856</v>
      </c>
      <c r="C2756">
        <v>11.53433238</v>
      </c>
      <c r="D2756">
        <v>4.6595567999999998</v>
      </c>
      <c r="E2756">
        <v>4.3069261550000002</v>
      </c>
      <c r="F2756">
        <v>6.5572575449999997</v>
      </c>
      <c r="G2756">
        <v>5.3894772040000003</v>
      </c>
      <c r="H2756">
        <v>4.3429610170000004</v>
      </c>
      <c r="I2756">
        <v>14.841831859999999</v>
      </c>
      <c r="J2756">
        <v>13.102563569999999</v>
      </c>
      <c r="K2756">
        <v>9.6443020570000009</v>
      </c>
      <c r="L2756">
        <v>12.7183727</v>
      </c>
      <c r="M2756">
        <v>10.85327811</v>
      </c>
      <c r="N2756">
        <v>8.6984349099999996</v>
      </c>
      <c r="O2756">
        <v>6.2617756040000003</v>
      </c>
      <c r="P2756">
        <v>10.28129762</v>
      </c>
      <c r="Q2756">
        <v>14.458895500000001</v>
      </c>
    </row>
    <row r="2757" spans="1:17">
      <c r="A2757" t="s">
        <v>12871</v>
      </c>
      <c r="B2757" s="14" t="s">
        <v>6560</v>
      </c>
      <c r="C2757">
        <v>14.32768091</v>
      </c>
      <c r="D2757">
        <v>2.9873515799999999</v>
      </c>
      <c r="E2757">
        <v>21.452160330000002</v>
      </c>
      <c r="F2757">
        <v>6.7686076880000003</v>
      </c>
      <c r="G2757">
        <v>31.108449780000001</v>
      </c>
      <c r="H2757">
        <v>7.0401170730000002</v>
      </c>
      <c r="I2757">
        <v>25.81065237</v>
      </c>
      <c r="J2757">
        <v>10.47058253</v>
      </c>
      <c r="K2757">
        <v>7.8379322379999996</v>
      </c>
      <c r="L2757">
        <v>20.369373589999999</v>
      </c>
      <c r="M2757">
        <v>9.3023668169999993</v>
      </c>
      <c r="N2757">
        <v>3.9739523619999999</v>
      </c>
      <c r="O2757">
        <v>6.5337155730000003</v>
      </c>
      <c r="P2757">
        <v>1.3909216950000001</v>
      </c>
      <c r="Q2757">
        <v>5.7937114730000001</v>
      </c>
    </row>
    <row r="2758" spans="1:17">
      <c r="A2758" t="s">
        <v>12872</v>
      </c>
      <c r="B2758" s="14" t="s">
        <v>8151</v>
      </c>
      <c r="C2758">
        <v>17.031607810000001</v>
      </c>
      <c r="D2758">
        <v>1.045999992</v>
      </c>
      <c r="E2758">
        <v>2.1707597129999998</v>
      </c>
      <c r="F2758">
        <v>1.147690087</v>
      </c>
      <c r="G2758">
        <v>2.737205441</v>
      </c>
      <c r="H2758">
        <v>0.453341999</v>
      </c>
      <c r="I2758">
        <v>2.2132449969999999</v>
      </c>
      <c r="J2758">
        <v>0.72682688100000004</v>
      </c>
      <c r="K2758">
        <v>2.5244622350000001</v>
      </c>
      <c r="L2758">
        <v>4.3685507530000001</v>
      </c>
      <c r="M2758">
        <v>4.8553905659999996</v>
      </c>
      <c r="N2758">
        <v>0.87306746099999999</v>
      </c>
      <c r="O2758">
        <v>6.1628758570000004</v>
      </c>
      <c r="P2758">
        <v>1.467389085</v>
      </c>
      <c r="Q2758">
        <v>1.8547447100000001</v>
      </c>
    </row>
    <row r="2759" spans="1:17">
      <c r="A2759" t="s">
        <v>12873</v>
      </c>
      <c r="B2759" s="14" t="s">
        <v>3014</v>
      </c>
      <c r="C2759">
        <v>19.192717349999999</v>
      </c>
      <c r="D2759">
        <v>1.3195333</v>
      </c>
      <c r="E2759">
        <v>1.408187788</v>
      </c>
      <c r="F2759">
        <v>1.0810357779999999</v>
      </c>
      <c r="G2759">
        <v>2.857088842</v>
      </c>
      <c r="H2759">
        <v>4.06679324</v>
      </c>
      <c r="I2759">
        <v>3.8605676619999998</v>
      </c>
      <c r="J2759">
        <v>3.6915515339999998</v>
      </c>
      <c r="K2759">
        <v>4.2032688519999999</v>
      </c>
      <c r="L2759">
        <v>4.5999213860000001</v>
      </c>
      <c r="M2759">
        <v>3.8111703509999999</v>
      </c>
      <c r="N2759">
        <v>0.81583570400000005</v>
      </c>
      <c r="O2759">
        <v>10.26128407</v>
      </c>
      <c r="P2759">
        <v>1.8865793959999999</v>
      </c>
      <c r="Q2759">
        <v>5.004503981</v>
      </c>
    </row>
    <row r="2760" spans="1:17">
      <c r="A2760" t="s">
        <v>12874</v>
      </c>
      <c r="B2760" s="14" t="s">
        <v>12875</v>
      </c>
      <c r="C2760">
        <v>6.0548198739999997</v>
      </c>
      <c r="D2760">
        <v>1.1046373350000001</v>
      </c>
      <c r="E2760">
        <v>1.3641022199999999</v>
      </c>
      <c r="F2760">
        <v>0.82417906699999999</v>
      </c>
      <c r="G2760">
        <v>1.3530699660000001</v>
      </c>
      <c r="H2760">
        <v>2.530566039</v>
      </c>
      <c r="I2760">
        <v>2.5970183489999998</v>
      </c>
      <c r="J2760">
        <v>1.7834756789999999</v>
      </c>
      <c r="K2760">
        <v>2.9891292819999999</v>
      </c>
      <c r="L2760">
        <v>3.60073818</v>
      </c>
      <c r="M2760">
        <v>9.9133158940000001</v>
      </c>
      <c r="N2760">
        <v>0.79029466299999995</v>
      </c>
      <c r="O2760">
        <v>6.1139123729999998</v>
      </c>
      <c r="P2760">
        <v>0.58779786999999994</v>
      </c>
      <c r="Q2760">
        <v>2.6932388820000002</v>
      </c>
    </row>
    <row r="2761" spans="1:17">
      <c r="A2761" t="s">
        <v>12876</v>
      </c>
      <c r="B2761" s="14" t="s">
        <v>2945</v>
      </c>
      <c r="C2761">
        <v>11.6290356</v>
      </c>
      <c r="D2761">
        <v>0.36575973699999997</v>
      </c>
      <c r="E2761">
        <v>0.45058092799999999</v>
      </c>
      <c r="F2761">
        <v>0.31267921700000001</v>
      </c>
      <c r="G2761">
        <v>0.52062287100000004</v>
      </c>
      <c r="H2761">
        <v>0.57895074999999996</v>
      </c>
      <c r="I2761">
        <v>1.8843167030000001</v>
      </c>
      <c r="J2761">
        <v>0.71890841299999997</v>
      </c>
      <c r="K2761">
        <v>2.2469760330000002</v>
      </c>
      <c r="L2761">
        <v>5.3975279680000003</v>
      </c>
      <c r="M2761">
        <v>1.515723581</v>
      </c>
      <c r="N2761">
        <v>0.43359973000000002</v>
      </c>
      <c r="O2761">
        <v>2.7824792550000002</v>
      </c>
      <c r="P2761">
        <v>0.53849503799999998</v>
      </c>
      <c r="Q2761">
        <v>0.98693503299999996</v>
      </c>
    </row>
    <row r="2762" spans="1:17">
      <c r="A2762" t="e">
        <v>#N/A</v>
      </c>
      <c r="B2762" s="14" t="s">
        <v>12877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0.57200166200000002</v>
      </c>
      <c r="O2762">
        <v>0</v>
      </c>
      <c r="P2762">
        <v>0</v>
      </c>
      <c r="Q2762">
        <v>0</v>
      </c>
    </row>
    <row r="2763" spans="1:17">
      <c r="A2763" t="s">
        <v>12878</v>
      </c>
      <c r="B2763" s="14" t="s">
        <v>1611</v>
      </c>
      <c r="C2763">
        <v>18.877400999999999</v>
      </c>
      <c r="D2763">
        <v>7.8849598930000004</v>
      </c>
      <c r="E2763">
        <v>6.4938837889999999</v>
      </c>
      <c r="F2763">
        <v>8.7048849570000009</v>
      </c>
      <c r="G2763">
        <v>5.6722936590000002</v>
      </c>
      <c r="H2763">
        <v>11.43386372</v>
      </c>
      <c r="I2763">
        <v>5.6998957099999998</v>
      </c>
      <c r="J2763">
        <v>6.1461433909999998</v>
      </c>
      <c r="K2763">
        <v>9.2050644720000001</v>
      </c>
      <c r="L2763">
        <v>11.8227394</v>
      </c>
      <c r="M2763">
        <v>5.4274258409999998</v>
      </c>
      <c r="N2763">
        <v>4.7463698110000001</v>
      </c>
      <c r="O2763">
        <v>11.42018751</v>
      </c>
      <c r="P2763">
        <v>3.718053415</v>
      </c>
      <c r="Q2763">
        <v>9.6040742740000002</v>
      </c>
    </row>
    <row r="2764" spans="1:17">
      <c r="A2764" t="s">
        <v>12879</v>
      </c>
      <c r="B2764" s="14" t="s">
        <v>2983</v>
      </c>
      <c r="C2764">
        <v>11.077851819999999</v>
      </c>
      <c r="D2764">
        <v>2.1666962129999998</v>
      </c>
      <c r="E2764">
        <v>1.6351040800000001</v>
      </c>
      <c r="F2764">
        <v>1.5079116749999999</v>
      </c>
      <c r="G2764">
        <v>1.9129376659999999</v>
      </c>
      <c r="H2764">
        <v>2.7213510099999998</v>
      </c>
      <c r="I2764">
        <v>5.9671799810000001</v>
      </c>
      <c r="J2764">
        <v>2.4291346620000001</v>
      </c>
      <c r="K2764">
        <v>5.025464575</v>
      </c>
      <c r="L2764">
        <v>4.9817154669999999</v>
      </c>
      <c r="M2764">
        <v>11.685869840000001</v>
      </c>
      <c r="N2764">
        <v>1.7223636309999999</v>
      </c>
      <c r="O2764">
        <v>11.49479202</v>
      </c>
      <c r="P2764">
        <v>1.1529389590000001</v>
      </c>
      <c r="Q2764">
        <v>5.6256966410000002</v>
      </c>
    </row>
    <row r="2765" spans="1:17">
      <c r="A2765" t="s">
        <v>12880</v>
      </c>
      <c r="B2765" s="14" t="s">
        <v>12881</v>
      </c>
      <c r="C2765">
        <v>2.867877306</v>
      </c>
      <c r="D2765">
        <v>10.48295899</v>
      </c>
      <c r="E2765">
        <v>10.297373199999999</v>
      </c>
      <c r="F2765">
        <v>1.8542766470000001</v>
      </c>
      <c r="G2765">
        <v>6.0665519750000003</v>
      </c>
      <c r="H2765">
        <v>4.4056926770000002</v>
      </c>
      <c r="I2765">
        <v>10.45570408</v>
      </c>
      <c r="J2765">
        <v>4.2718522480000001</v>
      </c>
      <c r="K2765">
        <v>31.224282899999999</v>
      </c>
      <c r="L2765">
        <v>11.778586580000001</v>
      </c>
      <c r="M2765">
        <v>0</v>
      </c>
      <c r="N2765">
        <v>1.237350817</v>
      </c>
      <c r="O2765">
        <v>2.382083803</v>
      </c>
      <c r="P2765">
        <v>2.3664987169999998</v>
      </c>
      <c r="Q2765">
        <v>3.9429425299999998</v>
      </c>
    </row>
    <row r="2766" spans="1:17">
      <c r="A2766" t="s">
        <v>12880</v>
      </c>
      <c r="B2766" s="14" t="s">
        <v>6949</v>
      </c>
      <c r="C2766">
        <v>16.25409178</v>
      </c>
      <c r="D2766">
        <v>1.8670947369999999</v>
      </c>
      <c r="E2766">
        <v>0.64045858600000005</v>
      </c>
      <c r="F2766">
        <v>0.73749962700000005</v>
      </c>
      <c r="G2766">
        <v>1.559320791</v>
      </c>
      <c r="H2766">
        <v>1.1560126559999999</v>
      </c>
      <c r="I2766">
        <v>7.9012201119999999</v>
      </c>
      <c r="J2766">
        <v>2.823699371</v>
      </c>
      <c r="K2766">
        <v>4.369578948</v>
      </c>
      <c r="L2766">
        <v>7.2272287239999997</v>
      </c>
      <c r="M2766">
        <v>3.466720553</v>
      </c>
      <c r="N2766">
        <v>0.51947089700000004</v>
      </c>
      <c r="O2766">
        <v>8.6671737190000009</v>
      </c>
      <c r="P2766">
        <v>0.72255672400000004</v>
      </c>
      <c r="Q2766">
        <v>2.483019203</v>
      </c>
    </row>
    <row r="2767" spans="1:17">
      <c r="A2767" t="s">
        <v>12882</v>
      </c>
      <c r="B2767" s="14" t="s">
        <v>1490</v>
      </c>
      <c r="C2767">
        <v>40.913865710000003</v>
      </c>
      <c r="D2767">
        <v>0.33045071999999998</v>
      </c>
      <c r="E2767">
        <v>0.29471670100000003</v>
      </c>
      <c r="F2767">
        <v>0.14503060000000001</v>
      </c>
      <c r="G2767">
        <v>0.36797181400000001</v>
      </c>
      <c r="H2767">
        <v>0.32735797</v>
      </c>
      <c r="I2767">
        <v>2.175304379</v>
      </c>
      <c r="J2767">
        <v>0.64833328400000001</v>
      </c>
      <c r="K2767">
        <v>3.4801058340000002</v>
      </c>
      <c r="L2767">
        <v>4.1739787640000001</v>
      </c>
      <c r="M2767">
        <v>8.5898824020000006</v>
      </c>
      <c r="N2767">
        <v>0.42029430699999998</v>
      </c>
      <c r="O2767">
        <v>17.463697969999998</v>
      </c>
      <c r="P2767">
        <v>0.47956067400000002</v>
      </c>
      <c r="Q2767">
        <v>2.783253551</v>
      </c>
    </row>
    <row r="2768" spans="1:17">
      <c r="A2768" t="s">
        <v>12883</v>
      </c>
      <c r="B2768" s="14" t="s">
        <v>5459</v>
      </c>
      <c r="C2768">
        <v>1.6911315810000001</v>
      </c>
      <c r="D2768">
        <v>5.5447055829999998</v>
      </c>
      <c r="E2768">
        <v>6.0091905409999997</v>
      </c>
      <c r="F2768">
        <v>4.6039197759999997</v>
      </c>
      <c r="G2768">
        <v>7.2422639230000003</v>
      </c>
      <c r="H2768">
        <v>5.3258004840000002</v>
      </c>
      <c r="I2768">
        <v>7.8918729589999996</v>
      </c>
      <c r="J2768">
        <v>18.394266609999999</v>
      </c>
      <c r="K2768">
        <v>5.5237060659999999</v>
      </c>
      <c r="L2768">
        <v>4.9153504379999999</v>
      </c>
      <c r="M2768">
        <v>1.947723423</v>
      </c>
      <c r="N2768">
        <v>3.5022804459999999</v>
      </c>
      <c r="O2768">
        <v>2.9966263070000001</v>
      </c>
      <c r="P2768">
        <v>8.6265934899999994</v>
      </c>
      <c r="Q2768">
        <v>7.4402453639999999</v>
      </c>
    </row>
    <row r="2769" spans="1:17">
      <c r="A2769" t="s">
        <v>12884</v>
      </c>
      <c r="B2769" s="14" t="s">
        <v>12885</v>
      </c>
      <c r="C2769">
        <v>38.523724999999999</v>
      </c>
      <c r="D2769">
        <v>117.7732706</v>
      </c>
      <c r="E2769">
        <v>3443.6875049999999</v>
      </c>
      <c r="F2769">
        <v>1072.677919</v>
      </c>
      <c r="G2769">
        <v>4007.893525</v>
      </c>
      <c r="H2769">
        <v>13729.97957</v>
      </c>
      <c r="I2769">
        <v>512.3607111</v>
      </c>
      <c r="J2769">
        <v>1174.4242939999999</v>
      </c>
      <c r="K2769">
        <v>128.62540419999999</v>
      </c>
      <c r="L2769">
        <v>388.49051120000001</v>
      </c>
      <c r="M2769">
        <v>165.6437024</v>
      </c>
      <c r="N2769">
        <v>368.13429339999999</v>
      </c>
      <c r="O2769">
        <v>20.47881001</v>
      </c>
      <c r="P2769">
        <v>766.16760620000002</v>
      </c>
      <c r="Q2769">
        <v>3423.6511139999998</v>
      </c>
    </row>
    <row r="2770" spans="1:17">
      <c r="A2770" t="s">
        <v>12886</v>
      </c>
      <c r="B2770" s="14" t="s">
        <v>12887</v>
      </c>
      <c r="C2770">
        <v>12.276124100000001</v>
      </c>
      <c r="D2770">
        <v>2.5973445489999998</v>
      </c>
      <c r="E2770">
        <v>0.63100358599999995</v>
      </c>
      <c r="F2770">
        <v>0.33795908099999999</v>
      </c>
      <c r="G2770">
        <v>1.0480191219999999</v>
      </c>
      <c r="H2770">
        <v>3.0195328560000001</v>
      </c>
      <c r="I2770">
        <v>5.4310991949999998</v>
      </c>
      <c r="J2770">
        <v>1.276473822</v>
      </c>
      <c r="K2770">
        <v>2.8158170949999999</v>
      </c>
      <c r="L2770">
        <v>5.7522063020000003</v>
      </c>
      <c r="M2770">
        <v>10.32605674</v>
      </c>
      <c r="N2770">
        <v>0.66313218699999998</v>
      </c>
      <c r="O2770">
        <v>8.8600151060000005</v>
      </c>
      <c r="P2770">
        <v>1.9245855839999999</v>
      </c>
      <c r="Q2770">
        <v>3.697990189</v>
      </c>
    </row>
    <row r="2771" spans="1:17">
      <c r="A2771" t="s">
        <v>12888</v>
      </c>
      <c r="B2771" s="14" t="s">
        <v>12889</v>
      </c>
      <c r="C2771">
        <v>10.376239500000001</v>
      </c>
      <c r="D2771">
        <v>0.19703009799999999</v>
      </c>
      <c r="E2771">
        <v>9.4620515000000002E-2</v>
      </c>
      <c r="F2771">
        <v>0</v>
      </c>
      <c r="G2771">
        <v>5.1193781000000001E-2</v>
      </c>
      <c r="H2771">
        <v>0.227717066</v>
      </c>
      <c r="I2771">
        <v>0.86467847099999995</v>
      </c>
      <c r="J2771">
        <v>0.112748556</v>
      </c>
      <c r="K2771">
        <v>1.0759264749999999</v>
      </c>
      <c r="L2771">
        <v>1.685907362</v>
      </c>
      <c r="M2771">
        <v>2.2763056229999998</v>
      </c>
      <c r="N2771">
        <v>0.18272845600000001</v>
      </c>
      <c r="O2771">
        <v>5.2532386520000003</v>
      </c>
      <c r="P2771">
        <v>0.177915977</v>
      </c>
      <c r="Q2771">
        <v>1.0189944799999999</v>
      </c>
    </row>
    <row r="2772" spans="1:17">
      <c r="A2772" t="s">
        <v>12890</v>
      </c>
      <c r="B2772" s="14" t="s">
        <v>1995</v>
      </c>
      <c r="C2772">
        <v>13.625548070000001</v>
      </c>
      <c r="D2772">
        <v>1.1097482059999999</v>
      </c>
      <c r="E2772">
        <v>0.38371579900000002</v>
      </c>
      <c r="F2772">
        <v>0.40912562200000002</v>
      </c>
      <c r="G2772">
        <v>0.51901701200000006</v>
      </c>
      <c r="H2772">
        <v>1.0773746280000001</v>
      </c>
      <c r="I2772">
        <v>0.87663545200000004</v>
      </c>
      <c r="J2772">
        <v>0.76205113000000002</v>
      </c>
      <c r="K2772">
        <v>11.36254836</v>
      </c>
      <c r="L2772">
        <v>63.431071559999999</v>
      </c>
      <c r="M2772">
        <v>3.4616743799999998</v>
      </c>
      <c r="N2772">
        <v>0.51871475300000003</v>
      </c>
      <c r="O2772">
        <v>6.6573521119999999</v>
      </c>
      <c r="P2772">
        <v>0.93194391700000001</v>
      </c>
      <c r="Q2772">
        <v>2.3416601930000001</v>
      </c>
    </row>
    <row r="2773" spans="1:17">
      <c r="A2773" t="s">
        <v>12891</v>
      </c>
      <c r="B2773" s="14" t="s">
        <v>12892</v>
      </c>
      <c r="C2773">
        <v>3.6015203370000002</v>
      </c>
      <c r="D2773">
        <v>2.43789744</v>
      </c>
      <c r="E2773">
        <v>2.9801183419999999</v>
      </c>
      <c r="F2773">
        <v>1.3072990799999999</v>
      </c>
      <c r="G2773">
        <v>2.5222114520000001</v>
      </c>
      <c r="H2773">
        <v>4.687452092</v>
      </c>
      <c r="I2773">
        <v>2.626083816</v>
      </c>
      <c r="J2773">
        <v>1.750170045</v>
      </c>
      <c r="K2773">
        <v>3.3584257769999999</v>
      </c>
      <c r="L2773">
        <v>8.9761679470000004</v>
      </c>
      <c r="M2773">
        <v>1.152214292</v>
      </c>
      <c r="N2773">
        <v>1.2085752169999999</v>
      </c>
      <c r="O2773">
        <v>2.880659482</v>
      </c>
      <c r="P2773">
        <v>0.66041824599999999</v>
      </c>
      <c r="Q2773">
        <v>2.20071211</v>
      </c>
    </row>
    <row r="2774" spans="1:17">
      <c r="A2774" t="s">
        <v>12893</v>
      </c>
      <c r="B2774" s="14" t="s">
        <v>12894</v>
      </c>
      <c r="C2774">
        <v>1.34958932</v>
      </c>
      <c r="D2774">
        <v>0.75531593100000005</v>
      </c>
      <c r="E2774">
        <v>0.51386501699999998</v>
      </c>
      <c r="F2774">
        <v>0.251386373</v>
      </c>
      <c r="G2774">
        <v>0.34344035899999997</v>
      </c>
      <c r="H2774">
        <v>1.1184730629999999</v>
      </c>
      <c r="I2774">
        <v>1.864546611</v>
      </c>
      <c r="J2774">
        <v>0.68435179899999998</v>
      </c>
      <c r="K2774">
        <v>1.031142469</v>
      </c>
      <c r="L2774">
        <v>2.1094301280000001</v>
      </c>
      <c r="M2774">
        <v>0.13634734000000001</v>
      </c>
      <c r="N2774">
        <v>0.81432021899999996</v>
      </c>
      <c r="O2774">
        <v>0.47199183700000003</v>
      </c>
      <c r="P2774">
        <v>0.84189540600000001</v>
      </c>
      <c r="Q2774">
        <v>0.83009316399999999</v>
      </c>
    </row>
    <row r="2775" spans="1:17">
      <c r="A2775" t="s">
        <v>12895</v>
      </c>
      <c r="B2775" s="14" t="s">
        <v>12896</v>
      </c>
      <c r="C2775">
        <v>2.0910092759999999</v>
      </c>
      <c r="D2775">
        <v>0.81064999400000004</v>
      </c>
      <c r="E2775">
        <v>0.38930153499999998</v>
      </c>
      <c r="F2775">
        <v>0.49809749800000003</v>
      </c>
      <c r="G2775">
        <v>0.90269541099999995</v>
      </c>
      <c r="H2775">
        <v>1.0038287109999999</v>
      </c>
      <c r="I2775">
        <v>0</v>
      </c>
      <c r="J2775">
        <v>1.4579292129999999</v>
      </c>
      <c r="K2775">
        <v>1.6600251669999999</v>
      </c>
      <c r="L2775">
        <v>0.66061011400000003</v>
      </c>
      <c r="M2775">
        <v>0</v>
      </c>
      <c r="N2775">
        <v>0.12888138699999999</v>
      </c>
      <c r="O2775">
        <v>0.57893682300000004</v>
      </c>
      <c r="P2775">
        <v>0.62743533299999998</v>
      </c>
      <c r="Q2775">
        <v>1.0780703629999999</v>
      </c>
    </row>
    <row r="2776" spans="1:17">
      <c r="A2776" t="s">
        <v>12897</v>
      </c>
      <c r="B2776" s="14" t="s">
        <v>7242</v>
      </c>
      <c r="C2776">
        <v>18.614147039999999</v>
      </c>
      <c r="D2776">
        <v>2.0138789149999998</v>
      </c>
      <c r="E2776">
        <v>0.41448546200000003</v>
      </c>
      <c r="F2776">
        <v>5.8924381999999997E-2</v>
      </c>
      <c r="G2776">
        <v>0.59801205499999999</v>
      </c>
      <c r="H2776">
        <v>1.6625255379999999</v>
      </c>
      <c r="I2776">
        <v>3.7877267620000001</v>
      </c>
      <c r="J2776">
        <v>1.591440741</v>
      </c>
      <c r="K2776">
        <v>2.5529287909999998</v>
      </c>
      <c r="L2776">
        <v>6.0175072219999999</v>
      </c>
      <c r="M2776">
        <v>3.323787979</v>
      </c>
      <c r="N2776">
        <v>2.8282304389999999</v>
      </c>
      <c r="O2776">
        <v>21.094176059999999</v>
      </c>
      <c r="P2776">
        <v>1.169042248</v>
      </c>
      <c r="Q2776">
        <v>5.0588696620000002</v>
      </c>
    </row>
    <row r="2777" spans="1:17">
      <c r="A2777" t="s">
        <v>12898</v>
      </c>
      <c r="B2777" s="14" t="s">
        <v>12899</v>
      </c>
      <c r="C2777">
        <v>7.4409789550000003</v>
      </c>
      <c r="D2777">
        <v>0.353234139</v>
      </c>
      <c r="E2777">
        <v>0.113089985</v>
      </c>
      <c r="F2777">
        <v>0.14469462199999999</v>
      </c>
      <c r="G2777">
        <v>0.55067905399999995</v>
      </c>
      <c r="H2777">
        <v>1.8371228150000001</v>
      </c>
      <c r="I2777">
        <v>0</v>
      </c>
      <c r="J2777">
        <v>0.26951306400000002</v>
      </c>
      <c r="K2777">
        <v>1.446684922</v>
      </c>
      <c r="L2777">
        <v>0.335831396</v>
      </c>
      <c r="M2777">
        <v>2.040472157</v>
      </c>
      <c r="N2777">
        <v>6.5518852000000002E-2</v>
      </c>
      <c r="O2777">
        <v>0.58862302499999997</v>
      </c>
      <c r="P2777">
        <v>0.39870810200000001</v>
      </c>
      <c r="Q2777">
        <v>0</v>
      </c>
    </row>
    <row r="2778" spans="1:17">
      <c r="A2778" t="s">
        <v>12900</v>
      </c>
      <c r="B2778" s="14" t="s">
        <v>7274</v>
      </c>
      <c r="C2778">
        <v>18.385843550000001</v>
      </c>
      <c r="D2778">
        <v>3.9164230359999999</v>
      </c>
      <c r="E2778">
        <v>1.6551029070000001</v>
      </c>
      <c r="F2778">
        <v>1.6363623759999999</v>
      </c>
      <c r="G2778">
        <v>1.099000749</v>
      </c>
      <c r="H2778">
        <v>3.5305893369999999</v>
      </c>
      <c r="I2778">
        <v>7.2187326819999997</v>
      </c>
      <c r="J2778">
        <v>4.2133337239999999</v>
      </c>
      <c r="K2778">
        <v>3.5287716979999999</v>
      </c>
      <c r="L2778">
        <v>5.8086180389999997</v>
      </c>
      <c r="M2778">
        <v>2.7148062780000002</v>
      </c>
      <c r="N2778">
        <v>2.8766590430000001</v>
      </c>
      <c r="O2778">
        <v>13.313564270000001</v>
      </c>
      <c r="P2778">
        <v>0.84875670000000003</v>
      </c>
      <c r="Q2778">
        <v>1.458348607</v>
      </c>
    </row>
    <row r="2779" spans="1:17">
      <c r="A2779" t="s">
        <v>12901</v>
      </c>
      <c r="B2779" s="14" t="s">
        <v>12902</v>
      </c>
      <c r="C2779">
        <v>12.03736842</v>
      </c>
      <c r="D2779">
        <v>0.20512924199999999</v>
      </c>
      <c r="E2779">
        <v>0.39403999099999998</v>
      </c>
      <c r="F2779">
        <v>0.12604004599999999</v>
      </c>
      <c r="G2779">
        <v>0</v>
      </c>
      <c r="H2779">
        <v>2.1336986950000001</v>
      </c>
      <c r="I2779">
        <v>1.350333083</v>
      </c>
      <c r="J2779">
        <v>0.35214963700000002</v>
      </c>
      <c r="K2779">
        <v>3.3604609399999998</v>
      </c>
      <c r="L2779">
        <v>2.9253474769999999</v>
      </c>
      <c r="M2779">
        <v>1.7774068009999999</v>
      </c>
      <c r="N2779">
        <v>0.34243148800000001</v>
      </c>
      <c r="O2779">
        <v>22.56036319</v>
      </c>
      <c r="P2779">
        <v>0.13892206100000001</v>
      </c>
      <c r="Q2779">
        <v>0.63652883900000001</v>
      </c>
    </row>
    <row r="2780" spans="1:17">
      <c r="A2780" t="s">
        <v>12903</v>
      </c>
      <c r="B2780" s="14" t="s">
        <v>12904</v>
      </c>
      <c r="C2780">
        <v>10.443029080000001</v>
      </c>
      <c r="D2780">
        <v>0.42063283699999998</v>
      </c>
      <c r="E2780">
        <v>0.505005276</v>
      </c>
      <c r="F2780">
        <v>0.64613632700000001</v>
      </c>
      <c r="G2780">
        <v>0.32787557499999997</v>
      </c>
      <c r="H2780">
        <v>2.552263344</v>
      </c>
      <c r="I2780">
        <v>1.384479437</v>
      </c>
      <c r="J2780">
        <v>1.323866757</v>
      </c>
      <c r="K2780">
        <v>6.8908762259999996</v>
      </c>
      <c r="L2780">
        <v>14.996608910000001</v>
      </c>
      <c r="M2780">
        <v>5.4670581589999996</v>
      </c>
      <c r="N2780">
        <v>0.46812090000000001</v>
      </c>
      <c r="O2780">
        <v>21.02805012</v>
      </c>
      <c r="P2780">
        <v>1.13948026</v>
      </c>
      <c r="Q2780">
        <v>6.5262497049999997</v>
      </c>
    </row>
    <row r="2781" spans="1:17">
      <c r="A2781" t="s">
        <v>12905</v>
      </c>
      <c r="B2781" s="14" t="s">
        <v>7305</v>
      </c>
      <c r="C2781">
        <v>5.1380943329999997</v>
      </c>
      <c r="D2781">
        <v>5.2644521910000002</v>
      </c>
      <c r="E2781">
        <v>32.524538849999999</v>
      </c>
      <c r="F2781">
        <v>6.1197048709999997</v>
      </c>
      <c r="G2781">
        <v>80.850904259999993</v>
      </c>
      <c r="H2781">
        <v>51.55277092</v>
      </c>
      <c r="I2781">
        <v>36.528294950000003</v>
      </c>
      <c r="J2781">
        <v>18.7265473</v>
      </c>
      <c r="K2781">
        <v>4.0790665060000002</v>
      </c>
      <c r="L2781">
        <v>58.4377967</v>
      </c>
      <c r="M2781">
        <v>3.6985541199999998</v>
      </c>
      <c r="N2781">
        <v>1.345938592</v>
      </c>
      <c r="O2781">
        <v>4.2677457859999999</v>
      </c>
      <c r="P2781">
        <v>2.2162713840000001</v>
      </c>
      <c r="Q2781">
        <v>17.218946540000001</v>
      </c>
    </row>
    <row r="2782" spans="1:17">
      <c r="A2782" t="e">
        <v>#N/A</v>
      </c>
      <c r="B2782" s="14" t="s">
        <v>12906</v>
      </c>
      <c r="C2782">
        <v>11.15543847</v>
      </c>
      <c r="D2782">
        <v>0.79081700399999999</v>
      </c>
      <c r="E2782">
        <v>0.40351313</v>
      </c>
      <c r="F2782">
        <v>0.21258618200000001</v>
      </c>
      <c r="G2782">
        <v>0.423793794</v>
      </c>
      <c r="H2782">
        <v>0.68548865000000003</v>
      </c>
      <c r="I2782">
        <v>1.3014555489999999</v>
      </c>
      <c r="J2782">
        <v>0.65052241600000005</v>
      </c>
      <c r="K2782">
        <v>2.0242646940000002</v>
      </c>
      <c r="L2782">
        <v>2.537513728</v>
      </c>
      <c r="M2782">
        <v>6.4240148550000002</v>
      </c>
      <c r="N2782">
        <v>0.49505492299999998</v>
      </c>
      <c r="O2782">
        <v>7.9068194939999996</v>
      </c>
      <c r="P2782">
        <v>0.50210080300000004</v>
      </c>
      <c r="Q2782">
        <v>1.3803494110000001</v>
      </c>
    </row>
    <row r="2783" spans="1:17">
      <c r="A2783" t="s">
        <v>12907</v>
      </c>
      <c r="B2783" s="14" t="s">
        <v>12908</v>
      </c>
      <c r="C2783">
        <v>0.61546100100000001</v>
      </c>
      <c r="D2783">
        <v>0.54538087700000004</v>
      </c>
      <c r="E2783">
        <v>0.85120859400000004</v>
      </c>
      <c r="F2783">
        <v>0.58643371600000005</v>
      </c>
      <c r="G2783">
        <v>1.2753431449999999</v>
      </c>
      <c r="H2783">
        <v>1.6545969519999999</v>
      </c>
      <c r="I2783">
        <v>6.2827718130000001</v>
      </c>
      <c r="J2783">
        <v>2.1846222869999998</v>
      </c>
      <c r="K2783">
        <v>3.0712409410000001</v>
      </c>
      <c r="L2783">
        <v>2.3333024889999998</v>
      </c>
      <c r="M2783">
        <v>31.897962280000002</v>
      </c>
      <c r="N2783">
        <v>0.682821656</v>
      </c>
      <c r="O2783">
        <v>14.313803119999999</v>
      </c>
      <c r="P2783">
        <v>1.0157252320000001</v>
      </c>
      <c r="Q2783">
        <v>1.269263169</v>
      </c>
    </row>
    <row r="2784" spans="1:17">
      <c r="A2784" t="e">
        <v>#N/A</v>
      </c>
      <c r="B2784" s="14" t="s">
        <v>12909</v>
      </c>
      <c r="C2784">
        <v>2.1287336699999999</v>
      </c>
      <c r="D2784">
        <v>0</v>
      </c>
      <c r="E2784">
        <v>0.67941431399999996</v>
      </c>
      <c r="F2784">
        <v>0</v>
      </c>
      <c r="G2784">
        <v>0</v>
      </c>
      <c r="H2784">
        <v>0</v>
      </c>
      <c r="I2784">
        <v>3.1043739960000001</v>
      </c>
      <c r="J2784">
        <v>1.079441498</v>
      </c>
      <c r="K2784">
        <v>1.931398942</v>
      </c>
      <c r="L2784">
        <v>0</v>
      </c>
      <c r="M2784">
        <v>0</v>
      </c>
      <c r="N2784">
        <v>0.78723940100000001</v>
      </c>
      <c r="O2784">
        <v>4.7150524750000002</v>
      </c>
      <c r="P2784">
        <v>0</v>
      </c>
      <c r="Q2784">
        <v>0</v>
      </c>
    </row>
    <row r="2785" spans="1:17">
      <c r="A2785" t="s">
        <v>12910</v>
      </c>
      <c r="B2785" s="14" t="s">
        <v>12911</v>
      </c>
      <c r="C2785">
        <v>10.3243583</v>
      </c>
      <c r="D2785">
        <v>27.984455239999999</v>
      </c>
      <c r="E2785">
        <v>53.756326289999997</v>
      </c>
      <c r="F2785">
        <v>48.691123249999997</v>
      </c>
      <c r="G2785">
        <v>42.578018569999998</v>
      </c>
      <c r="H2785">
        <v>65.307914969999999</v>
      </c>
      <c r="I2785">
        <v>21.255831359999998</v>
      </c>
      <c r="J2785">
        <v>48.811392099999999</v>
      </c>
      <c r="K2785">
        <v>27.826346229999999</v>
      </c>
      <c r="L2785">
        <v>27.245309769999999</v>
      </c>
      <c r="M2785">
        <v>10.49192779</v>
      </c>
      <c r="N2785">
        <v>30.919213360000001</v>
      </c>
      <c r="O2785">
        <v>4.7081185750000003</v>
      </c>
      <c r="P2785">
        <v>13.39412963</v>
      </c>
      <c r="Q2785">
        <v>46.341171619999997</v>
      </c>
    </row>
    <row r="2786" spans="1:17">
      <c r="A2786" t="s">
        <v>12912</v>
      </c>
      <c r="B2786" s="14" t="s">
        <v>3634</v>
      </c>
      <c r="C2786">
        <v>1.4439661960000001</v>
      </c>
      <c r="D2786">
        <v>1.8393494480000001</v>
      </c>
      <c r="E2786">
        <v>2.2851047289999999</v>
      </c>
      <c r="F2786">
        <v>1.9900885909999999</v>
      </c>
      <c r="G2786">
        <v>1.4649073699999999</v>
      </c>
      <c r="H2786">
        <v>1.1091254290000001</v>
      </c>
      <c r="I2786">
        <v>5.0011899250000003</v>
      </c>
      <c r="J2786">
        <v>2.97459731</v>
      </c>
      <c r="K2786">
        <v>2.3745739619999999</v>
      </c>
      <c r="L2786">
        <v>2.1669051160000001</v>
      </c>
      <c r="M2786">
        <v>0.69294006399999997</v>
      </c>
      <c r="N2786">
        <v>2.2472565289999999</v>
      </c>
      <c r="O2786">
        <v>1.199370866</v>
      </c>
      <c r="P2786">
        <v>2.0851667009999999</v>
      </c>
      <c r="Q2786">
        <v>1.613021944</v>
      </c>
    </row>
    <row r="2787" spans="1:17">
      <c r="A2787" t="s">
        <v>12913</v>
      </c>
      <c r="B2787" s="14" t="s">
        <v>8160</v>
      </c>
      <c r="C2787">
        <v>12.36250023</v>
      </c>
      <c r="D2787">
        <v>13.027366519999999</v>
      </c>
      <c r="E2787">
        <v>12.583456699999999</v>
      </c>
      <c r="F2787">
        <v>20.420730859999999</v>
      </c>
      <c r="G2787">
        <v>8.6544827059999996</v>
      </c>
      <c r="H2787">
        <v>17.451675850000001</v>
      </c>
      <c r="I2787">
        <v>7.3088416890000003</v>
      </c>
      <c r="J2787">
        <v>10.12325738</v>
      </c>
      <c r="K2787">
        <v>12.2775093</v>
      </c>
      <c r="L2787">
        <v>9.7113962530000002</v>
      </c>
      <c r="M2787">
        <v>14.75132602</v>
      </c>
      <c r="N2787">
        <v>8.155188742</v>
      </c>
      <c r="O2787">
        <v>17.761556899999999</v>
      </c>
      <c r="P2787">
        <v>17.294447810000001</v>
      </c>
      <c r="Q2787">
        <v>22.968597259999999</v>
      </c>
    </row>
    <row r="2788" spans="1:17">
      <c r="A2788" t="s">
        <v>12914</v>
      </c>
      <c r="B2788" s="14" t="s">
        <v>7821</v>
      </c>
      <c r="C2788">
        <v>4.3962670069999996</v>
      </c>
      <c r="D2788">
        <v>4.9913417530000004</v>
      </c>
      <c r="E2788">
        <v>3.2837102859999998</v>
      </c>
      <c r="F2788">
        <v>2.5308080890000002</v>
      </c>
      <c r="G2788">
        <v>1.771357064</v>
      </c>
      <c r="H2788">
        <v>0.80902939399999996</v>
      </c>
      <c r="I2788">
        <v>7.3461234280000003</v>
      </c>
      <c r="J2788">
        <v>7.3379997340000003</v>
      </c>
      <c r="K2788">
        <v>4.1549278640000002</v>
      </c>
      <c r="L2788">
        <v>4.6875627839999998</v>
      </c>
      <c r="M2788">
        <v>2.6371371689999998</v>
      </c>
      <c r="N2788">
        <v>5.8145256529999996</v>
      </c>
      <c r="O2788">
        <v>3.448712145</v>
      </c>
      <c r="P2788">
        <v>6.0598856630000002</v>
      </c>
      <c r="Q2788">
        <v>3.2739802249999999</v>
      </c>
    </row>
    <row r="2789" spans="1:17">
      <c r="A2789" t="s">
        <v>12915</v>
      </c>
      <c r="B2789" s="14" t="s">
        <v>6280</v>
      </c>
      <c r="C2789">
        <v>4.2496039440000004</v>
      </c>
      <c r="D2789">
        <v>3.8139966900000002</v>
      </c>
      <c r="E2789">
        <v>3.0024495720000002</v>
      </c>
      <c r="F2789">
        <v>4.4644781</v>
      </c>
      <c r="G2789">
        <v>1.580550594</v>
      </c>
      <c r="H2789">
        <v>3.8081924030000001</v>
      </c>
      <c r="I2789">
        <v>6.9918038070000001</v>
      </c>
      <c r="J2789">
        <v>13.813433420000001</v>
      </c>
      <c r="K2789">
        <v>4.3005476710000003</v>
      </c>
      <c r="L2789">
        <v>3.16709387</v>
      </c>
      <c r="M2789">
        <v>8.9939597950000003</v>
      </c>
      <c r="N2789">
        <v>6.5683599800000003</v>
      </c>
      <c r="O2789">
        <v>6.878502675</v>
      </c>
      <c r="P2789">
        <v>13.20925203</v>
      </c>
      <c r="Q2789">
        <v>6.7414954079999996</v>
      </c>
    </row>
    <row r="2790" spans="1:17">
      <c r="A2790" t="s">
        <v>12916</v>
      </c>
      <c r="B2790" s="14" t="s">
        <v>9322</v>
      </c>
      <c r="C2790">
        <v>16.70248557</v>
      </c>
      <c r="D2790">
        <v>3.6207572300000002</v>
      </c>
      <c r="E2790">
        <v>3.134433891</v>
      </c>
      <c r="F2790">
        <v>3.4054222009999999</v>
      </c>
      <c r="G2790">
        <v>2.9832351909999999</v>
      </c>
      <c r="H2790">
        <v>6.0567759069999996</v>
      </c>
      <c r="I2790">
        <v>5.5405612609999997</v>
      </c>
      <c r="J2790">
        <v>4.1529736310000001</v>
      </c>
      <c r="K2790">
        <v>7.9998336329999997</v>
      </c>
      <c r="L2790">
        <v>8.2888738209999993</v>
      </c>
      <c r="M2790">
        <v>7.4304921689999999</v>
      </c>
      <c r="N2790">
        <v>3.048656662</v>
      </c>
      <c r="O2790">
        <v>14.13124389</v>
      </c>
      <c r="P2790">
        <v>4.3449978490000003</v>
      </c>
      <c r="Q2790">
        <v>9.5599759179999992</v>
      </c>
    </row>
    <row r="2791" spans="1:17">
      <c r="A2791" t="s">
        <v>12917</v>
      </c>
      <c r="B2791" s="14" t="s">
        <v>4851</v>
      </c>
      <c r="C2791">
        <v>2.7505426489999998</v>
      </c>
      <c r="D2791">
        <v>1.828011879</v>
      </c>
      <c r="E2791">
        <v>2.6754228119999999</v>
      </c>
      <c r="F2791">
        <v>2.4068731880000001</v>
      </c>
      <c r="G2791">
        <v>2.306983706</v>
      </c>
      <c r="H2791">
        <v>1.207268783</v>
      </c>
      <c r="I2791">
        <v>2.2920972609999999</v>
      </c>
      <c r="J2791">
        <v>4.6325603019999999</v>
      </c>
      <c r="K2791">
        <v>2.4955659030000001</v>
      </c>
      <c r="L2791">
        <v>2.4827877730000001</v>
      </c>
      <c r="M2791">
        <v>0</v>
      </c>
      <c r="N2791">
        <v>3.4875229769999998</v>
      </c>
      <c r="O2791">
        <v>2.610999563</v>
      </c>
      <c r="P2791">
        <v>4.6572596490000002</v>
      </c>
      <c r="Q2791">
        <v>4.5919711300000001</v>
      </c>
    </row>
    <row r="2792" spans="1:17">
      <c r="A2792" t="s">
        <v>12918</v>
      </c>
      <c r="B2792" s="14" t="s">
        <v>12919</v>
      </c>
      <c r="C2792">
        <v>0.84510436300000003</v>
      </c>
      <c r="D2792">
        <v>0.62406304300000004</v>
      </c>
      <c r="E2792">
        <v>0.77921004999999999</v>
      </c>
      <c r="F2792">
        <v>0.76690123399999999</v>
      </c>
      <c r="G2792">
        <v>0.58373482300000001</v>
      </c>
      <c r="H2792">
        <v>0.43275562400000001</v>
      </c>
      <c r="I2792">
        <v>5.340539712</v>
      </c>
      <c r="J2792">
        <v>5.1067302249999997</v>
      </c>
      <c r="K2792">
        <v>0.51117516299999999</v>
      </c>
      <c r="L2792">
        <v>0.71198088699999995</v>
      </c>
      <c r="M2792">
        <v>0</v>
      </c>
      <c r="N2792">
        <v>0.62506593600000004</v>
      </c>
      <c r="O2792">
        <v>0</v>
      </c>
      <c r="P2792">
        <v>2.197735631</v>
      </c>
      <c r="Q2792">
        <v>0.58095196900000001</v>
      </c>
    </row>
    <row r="2793" spans="1:17">
      <c r="A2793" t="s">
        <v>12920</v>
      </c>
      <c r="B2793" s="14" t="s">
        <v>4827</v>
      </c>
      <c r="C2793">
        <v>5.6926286370000003</v>
      </c>
      <c r="D2793">
        <v>0.80252317699999998</v>
      </c>
      <c r="E2793">
        <v>0.44045572900000002</v>
      </c>
      <c r="F2793">
        <v>0.31699545400000001</v>
      </c>
      <c r="G2793">
        <v>0.53618750000000004</v>
      </c>
      <c r="H2793">
        <v>0.49688263300000002</v>
      </c>
      <c r="I2793">
        <v>1.5093948749999999</v>
      </c>
      <c r="J2793">
        <v>1.4105108049999999</v>
      </c>
      <c r="K2793">
        <v>1.643383311</v>
      </c>
      <c r="L2793">
        <v>2.942943552</v>
      </c>
      <c r="M2793">
        <v>1.490081641</v>
      </c>
      <c r="N2793">
        <v>0.89312540200000001</v>
      </c>
      <c r="O2793">
        <v>5.444762978</v>
      </c>
      <c r="P2793">
        <v>0.50468051899999999</v>
      </c>
      <c r="Q2793">
        <v>2.312402386</v>
      </c>
    </row>
    <row r="2794" spans="1:17">
      <c r="A2794" t="s">
        <v>12921</v>
      </c>
      <c r="B2794" s="14" t="s">
        <v>5201</v>
      </c>
      <c r="C2794">
        <v>1.428456637</v>
      </c>
      <c r="D2794">
        <v>1.3657357830000001</v>
      </c>
      <c r="E2794">
        <v>1.199766766</v>
      </c>
      <c r="F2794">
        <v>1.2996832840000001</v>
      </c>
      <c r="G2794">
        <v>0.98667089900000005</v>
      </c>
      <c r="H2794">
        <v>1.2704564350000001</v>
      </c>
      <c r="I2794">
        <v>2.4120641209999998</v>
      </c>
      <c r="J2794">
        <v>3.5740655829999999</v>
      </c>
      <c r="K2794">
        <v>1.023187861</v>
      </c>
      <c r="L2794">
        <v>1.0450941</v>
      </c>
      <c r="M2794">
        <v>1.876097693</v>
      </c>
      <c r="N2794">
        <v>1.8813679270000001</v>
      </c>
      <c r="O2794">
        <v>3.6635434130000002</v>
      </c>
      <c r="P2794">
        <v>3.6207747600000002</v>
      </c>
      <c r="Q2794">
        <v>1.3437444780000001</v>
      </c>
    </row>
    <row r="2795" spans="1:17">
      <c r="A2795" t="s">
        <v>12922</v>
      </c>
      <c r="B2795" s="14" t="s">
        <v>12923</v>
      </c>
      <c r="C2795">
        <v>17.615018899999999</v>
      </c>
      <c r="D2795">
        <v>182.10810280000001</v>
      </c>
      <c r="E2795">
        <v>107.2358359</v>
      </c>
      <c r="F2795">
        <v>234.97926509999999</v>
      </c>
      <c r="G2795">
        <v>85.507929799999999</v>
      </c>
      <c r="H2795">
        <v>7.5168216279999998</v>
      </c>
      <c r="I2795">
        <v>102.753308</v>
      </c>
      <c r="J2795">
        <v>141.4272996</v>
      </c>
      <c r="K2795">
        <v>231.7404124</v>
      </c>
      <c r="L2795">
        <v>55.6509231</v>
      </c>
      <c r="M2795">
        <v>22.541898570000001</v>
      </c>
      <c r="N2795">
        <v>103.5051917</v>
      </c>
      <c r="O2795">
        <v>13.005500189999999</v>
      </c>
      <c r="P2795">
        <v>223.4643648</v>
      </c>
      <c r="Q2795">
        <v>78.036625619999995</v>
      </c>
    </row>
    <row r="2796" spans="1:17">
      <c r="A2796" t="s">
        <v>12924</v>
      </c>
      <c r="B2796" s="14" t="s">
        <v>2760</v>
      </c>
      <c r="C2796">
        <v>42.654625840000001</v>
      </c>
      <c r="D2796">
        <v>0.286346298</v>
      </c>
      <c r="E2796">
        <v>0.275026347</v>
      </c>
      <c r="F2796">
        <v>0.35188645000000002</v>
      </c>
      <c r="G2796">
        <v>0.78120588800000001</v>
      </c>
      <c r="H2796">
        <v>0.24820803799999999</v>
      </c>
      <c r="I2796">
        <v>1.884972004</v>
      </c>
      <c r="J2796">
        <v>0.573506085</v>
      </c>
      <c r="K2796">
        <v>4.6909720789999998</v>
      </c>
      <c r="L2796">
        <v>9.8006007499999992</v>
      </c>
      <c r="M2796">
        <v>19.849100050000001</v>
      </c>
      <c r="N2796">
        <v>1.0356900200000001</v>
      </c>
      <c r="O2796">
        <v>23.619535169999999</v>
      </c>
      <c r="P2796">
        <v>0.77570252399999995</v>
      </c>
      <c r="Q2796">
        <v>7.1084034349999996</v>
      </c>
    </row>
    <row r="2797" spans="1:17">
      <c r="A2797" t="s">
        <v>12925</v>
      </c>
      <c r="B2797" s="14" t="s">
        <v>12926</v>
      </c>
      <c r="C2797">
        <v>212.5603179</v>
      </c>
      <c r="D2797">
        <v>15.472174770000001</v>
      </c>
      <c r="E2797">
        <v>10.337755059999999</v>
      </c>
      <c r="F2797">
        <v>7.8534069759999996</v>
      </c>
      <c r="G2797">
        <v>4.7192385110000004</v>
      </c>
      <c r="H2797">
        <v>12.82834044</v>
      </c>
      <c r="I2797">
        <v>97.422560399999995</v>
      </c>
      <c r="J2797">
        <v>30.025935199999999</v>
      </c>
      <c r="K2797">
        <v>52.346591920000002</v>
      </c>
      <c r="L2797">
        <v>49.885778449999997</v>
      </c>
      <c r="M2797">
        <v>116.5769755</v>
      </c>
      <c r="N2797">
        <v>27.70002165</v>
      </c>
      <c r="O2797">
        <v>232.04298689999999</v>
      </c>
      <c r="P2797">
        <v>18.678888270000002</v>
      </c>
      <c r="Q2797">
        <v>127.3338499</v>
      </c>
    </row>
    <row r="2798" spans="1:17">
      <c r="A2798" t="s">
        <v>12927</v>
      </c>
      <c r="B2798" s="14" t="s">
        <v>1569</v>
      </c>
      <c r="C2798">
        <v>17.248331289999999</v>
      </c>
      <c r="D2798">
        <v>161.24969859999999</v>
      </c>
      <c r="E2798">
        <v>92.484665460000002</v>
      </c>
      <c r="F2798">
        <v>220.83058310000001</v>
      </c>
      <c r="G2798">
        <v>64.760316750000001</v>
      </c>
      <c r="H2798">
        <v>80.43806438</v>
      </c>
      <c r="I2798">
        <v>61.087263950000001</v>
      </c>
      <c r="J2798">
        <v>144.93885130000001</v>
      </c>
      <c r="K2798">
        <v>95.461351780000001</v>
      </c>
      <c r="L2798">
        <v>31.44992899</v>
      </c>
      <c r="M2798">
        <v>10.405677519999999</v>
      </c>
      <c r="N2798">
        <v>142.2147664</v>
      </c>
      <c r="O2798">
        <v>17.464824440000001</v>
      </c>
      <c r="P2798">
        <v>469.500201</v>
      </c>
      <c r="Q2798">
        <v>220.5412915</v>
      </c>
    </row>
    <row r="2799" spans="1:17">
      <c r="A2799" t="s">
        <v>12928</v>
      </c>
      <c r="B2799" s="14" t="s">
        <v>4899</v>
      </c>
      <c r="C2799">
        <v>77.885509979999995</v>
      </c>
      <c r="D2799">
        <v>1.0031539709999999</v>
      </c>
      <c r="E2799">
        <v>1.3810122339999999</v>
      </c>
      <c r="F2799">
        <v>0.82184006499999995</v>
      </c>
      <c r="G2799">
        <v>0.88619878500000004</v>
      </c>
      <c r="H2799">
        <v>1.1593928099999999</v>
      </c>
      <c r="I2799">
        <v>34.778973579999999</v>
      </c>
      <c r="J2799">
        <v>1.262899209</v>
      </c>
      <c r="K2799">
        <v>20.405342770000001</v>
      </c>
      <c r="L2799">
        <v>35.860312180000001</v>
      </c>
      <c r="M2799">
        <v>147.1869532</v>
      </c>
      <c r="N2799">
        <v>1.1536203110000001</v>
      </c>
      <c r="O2799">
        <v>171.5100338</v>
      </c>
      <c r="P2799">
        <v>1.041712354</v>
      </c>
      <c r="Q2799">
        <v>56.031288590000003</v>
      </c>
    </row>
    <row r="2800" spans="1:17">
      <c r="A2800" t="s">
        <v>12929</v>
      </c>
      <c r="B2800" s="14" t="s">
        <v>8703</v>
      </c>
      <c r="C2800">
        <v>6.1030689459999996</v>
      </c>
      <c r="D2800">
        <v>10.21536891</v>
      </c>
      <c r="E2800">
        <v>5.122196368</v>
      </c>
      <c r="F2800">
        <v>4.9844802379999997</v>
      </c>
      <c r="G2800">
        <v>3.7471494249999999</v>
      </c>
      <c r="H2800">
        <v>6.7713109119999997</v>
      </c>
      <c r="I2800">
        <v>13.844794370000001</v>
      </c>
      <c r="J2800">
        <v>2.0631689720000002</v>
      </c>
      <c r="K2800">
        <v>5.2296828499999997</v>
      </c>
      <c r="L2800">
        <v>8.1410162639999992</v>
      </c>
      <c r="M2800">
        <v>3.9050415420000002</v>
      </c>
      <c r="N2800">
        <v>1.1703022510000001</v>
      </c>
      <c r="O2800">
        <v>14.26903401</v>
      </c>
      <c r="P2800">
        <v>7.4269695499999999</v>
      </c>
      <c r="Q2800">
        <v>6.5262497049999997</v>
      </c>
    </row>
    <row r="2801" spans="1:17">
      <c r="A2801" t="s">
        <v>12930</v>
      </c>
      <c r="B2801" s="14" t="s">
        <v>8950</v>
      </c>
      <c r="C2801">
        <v>1.2137379340000001</v>
      </c>
      <c r="D2801">
        <v>0.16805224499999999</v>
      </c>
      <c r="E2801">
        <v>0.51650796799999998</v>
      </c>
      <c r="F2801">
        <v>0.22716842900000001</v>
      </c>
      <c r="G2801">
        <v>0.44537837499999999</v>
      </c>
      <c r="H2801">
        <v>0.34960676600000001</v>
      </c>
      <c r="I2801">
        <v>1.327513347</v>
      </c>
      <c r="J2801">
        <v>1.211694893</v>
      </c>
      <c r="K2801">
        <v>1.2388767650000001</v>
      </c>
      <c r="L2801">
        <v>1.3420918180000001</v>
      </c>
      <c r="M2801">
        <v>1.1649132010000001</v>
      </c>
      <c r="N2801">
        <v>0.72939668199999996</v>
      </c>
      <c r="O2801">
        <v>2.3523296330000001</v>
      </c>
      <c r="P2801">
        <v>0.614584664</v>
      </c>
      <c r="Q2801">
        <v>0.31288596099999999</v>
      </c>
    </row>
    <row r="2802" spans="1:17">
      <c r="A2802" t="s">
        <v>12931</v>
      </c>
      <c r="B2802" s="14" t="s">
        <v>8707</v>
      </c>
      <c r="C2802">
        <v>5.8329707910000002</v>
      </c>
      <c r="D2802">
        <v>1.055295307</v>
      </c>
      <c r="E2802">
        <v>0.992891729</v>
      </c>
      <c r="F2802">
        <v>0.87337918800000003</v>
      </c>
      <c r="G2802">
        <v>0.77222107500000003</v>
      </c>
      <c r="H2802">
        <v>0.82140033000000001</v>
      </c>
      <c r="I2802">
        <v>2.2683561399999999</v>
      </c>
      <c r="J2802">
        <v>2.9084951480000001</v>
      </c>
      <c r="K2802">
        <v>1.9845942519999999</v>
      </c>
      <c r="L2802">
        <v>3.0713393949999999</v>
      </c>
      <c r="M2802">
        <v>2.2393317320000001</v>
      </c>
      <c r="N2802">
        <v>0.743009692</v>
      </c>
      <c r="O2802">
        <v>3.3376089439999999</v>
      </c>
      <c r="P2802">
        <v>1.1668406609999999</v>
      </c>
      <c r="Q2802">
        <v>2.2722041700000002</v>
      </c>
    </row>
    <row r="2803" spans="1:17">
      <c r="A2803" t="s">
        <v>12932</v>
      </c>
      <c r="B2803" s="14" t="s">
        <v>12933</v>
      </c>
      <c r="C2803">
        <v>0.51557344800000005</v>
      </c>
      <c r="D2803">
        <v>1.4848181620000001</v>
      </c>
      <c r="E2803">
        <v>1.8100750889999999</v>
      </c>
      <c r="F2803">
        <v>0.91233481400000005</v>
      </c>
      <c r="G2803">
        <v>1.4244781520000001</v>
      </c>
      <c r="H2803">
        <v>0.19800866</v>
      </c>
      <c r="I2803">
        <v>1.503741711</v>
      </c>
      <c r="J2803">
        <v>7.7124141000000002</v>
      </c>
      <c r="K2803">
        <v>0.70166927899999998</v>
      </c>
      <c r="L2803">
        <v>1.954614195</v>
      </c>
      <c r="M2803">
        <v>0</v>
      </c>
      <c r="N2803">
        <v>1.525337765</v>
      </c>
      <c r="O2803">
        <v>0</v>
      </c>
      <c r="P2803">
        <v>4.48643679</v>
      </c>
      <c r="Q2803">
        <v>1.063265401</v>
      </c>
    </row>
    <row r="2804" spans="1:17">
      <c r="A2804" t="s">
        <v>10813</v>
      </c>
      <c r="B2804" s="14" t="s">
        <v>12934</v>
      </c>
      <c r="C2804">
        <v>4.2284061299999998</v>
      </c>
      <c r="D2804">
        <v>0.62448902500000003</v>
      </c>
      <c r="E2804">
        <v>0.299900744</v>
      </c>
      <c r="F2804">
        <v>0</v>
      </c>
      <c r="G2804">
        <v>0</v>
      </c>
      <c r="H2804">
        <v>0.54131377599999997</v>
      </c>
      <c r="I2804">
        <v>0</v>
      </c>
      <c r="J2804">
        <v>0.17867888300000001</v>
      </c>
      <c r="K2804">
        <v>0</v>
      </c>
      <c r="L2804">
        <v>1.7811672009999999</v>
      </c>
      <c r="M2804">
        <v>0</v>
      </c>
      <c r="N2804">
        <v>0.52124383500000004</v>
      </c>
      <c r="O2804">
        <v>1.5609559390000001</v>
      </c>
      <c r="P2804">
        <v>0</v>
      </c>
      <c r="Q2804">
        <v>0</v>
      </c>
    </row>
    <row r="2805" spans="1:17">
      <c r="A2805" t="s">
        <v>12935</v>
      </c>
      <c r="B2805" s="14" t="s">
        <v>12936</v>
      </c>
      <c r="C2805">
        <v>0</v>
      </c>
      <c r="D2805">
        <v>3.9382097599999999</v>
      </c>
      <c r="E2805">
        <v>2.6186697410000002</v>
      </c>
      <c r="F2805">
        <v>2.0475247190000001</v>
      </c>
      <c r="G2805">
        <v>5.6672533109999996</v>
      </c>
      <c r="H2805">
        <v>4.2014552680000001</v>
      </c>
      <c r="I2805">
        <v>5.9826015420000003</v>
      </c>
      <c r="J2805">
        <v>3.467080309</v>
      </c>
      <c r="K2805">
        <v>6.8238499050000003</v>
      </c>
      <c r="L2805">
        <v>6.9123442380000002</v>
      </c>
      <c r="M2805">
        <v>0</v>
      </c>
      <c r="N2805">
        <v>0.67428010500000002</v>
      </c>
      <c r="O2805">
        <v>0</v>
      </c>
      <c r="P2805">
        <v>0.61548913000000005</v>
      </c>
      <c r="Q2805">
        <v>8.4603535090000008</v>
      </c>
    </row>
    <row r="2806" spans="1:17">
      <c r="A2806" t="e">
        <v>#N/A</v>
      </c>
      <c r="B2806" s="14" t="s">
        <v>12937</v>
      </c>
      <c r="C2806">
        <v>0</v>
      </c>
      <c r="D2806">
        <v>0.39265082499999998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9.8145942089999991</v>
      </c>
      <c r="P2806">
        <v>0</v>
      </c>
      <c r="Q2806">
        <v>8.5289400660000005</v>
      </c>
    </row>
    <row r="2807" spans="1:17">
      <c r="A2807" t="e">
        <v>#N/A</v>
      </c>
      <c r="B2807" s="14" t="s">
        <v>12938</v>
      </c>
      <c r="C2807">
        <v>0</v>
      </c>
      <c r="D2807">
        <v>0.76558696299999995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</row>
    <row r="2808" spans="1:17">
      <c r="A2808" t="e">
        <v>#N/A</v>
      </c>
      <c r="B2808" s="14" t="s">
        <v>12939</v>
      </c>
      <c r="C2808">
        <v>33.756162789999998</v>
      </c>
      <c r="D2808">
        <v>4.4020140850000002</v>
      </c>
      <c r="E2808">
        <v>2.6743322859999998</v>
      </c>
      <c r="F2808">
        <v>3.095835793</v>
      </c>
      <c r="G2808">
        <v>1.446929167</v>
      </c>
      <c r="H2808">
        <v>3.4939058439999999</v>
      </c>
      <c r="I2808">
        <v>4.189555167</v>
      </c>
      <c r="J2808">
        <v>6.9196893250000002</v>
      </c>
      <c r="K2808">
        <v>4.8872790630000003</v>
      </c>
      <c r="L2808">
        <v>13.76558292</v>
      </c>
      <c r="M2808">
        <v>14.246044299999999</v>
      </c>
      <c r="N2808">
        <v>2.8921730399999999</v>
      </c>
      <c r="O2808">
        <v>18.55953989</v>
      </c>
      <c r="P2808">
        <v>4.7771471319999996</v>
      </c>
      <c r="Q2808">
        <v>5.2663997619999998</v>
      </c>
    </row>
    <row r="2809" spans="1:17">
      <c r="A2809" t="s">
        <v>12940</v>
      </c>
      <c r="B2809" s="14" t="s">
        <v>3113</v>
      </c>
      <c r="C2809">
        <v>12.48871634</v>
      </c>
      <c r="D2809">
        <v>1.3129953759999999</v>
      </c>
      <c r="E2809">
        <v>1.6214008440000001</v>
      </c>
      <c r="F2809">
        <v>1.5847064710000001</v>
      </c>
      <c r="G2809">
        <v>0.58483188100000005</v>
      </c>
      <c r="H2809">
        <v>1.138118457</v>
      </c>
      <c r="I2809">
        <v>4.3216195659999999</v>
      </c>
      <c r="J2809">
        <v>3.1127308400000002</v>
      </c>
      <c r="K2809">
        <v>2.016534928</v>
      </c>
      <c r="L2809">
        <v>6.0186287920000003</v>
      </c>
      <c r="M2809">
        <v>0.40631646999999999</v>
      </c>
      <c r="N2809">
        <v>1.8787220140000001</v>
      </c>
      <c r="O2809">
        <v>3.9851981200000002</v>
      </c>
      <c r="P2809">
        <v>1.587884139</v>
      </c>
      <c r="Q2809">
        <v>2.1826642399999998</v>
      </c>
    </row>
    <row r="2810" spans="1:17">
      <c r="A2810" t="s">
        <v>12941</v>
      </c>
      <c r="B2810" s="14" t="s">
        <v>3115</v>
      </c>
      <c r="C2810">
        <v>7.0630863059999998</v>
      </c>
      <c r="D2810">
        <v>14.337853859999999</v>
      </c>
      <c r="E2810">
        <v>12.49821957</v>
      </c>
      <c r="F2810">
        <v>17.913875950000001</v>
      </c>
      <c r="G2810">
        <v>13.067815769999999</v>
      </c>
      <c r="H2810">
        <v>33.381771950000001</v>
      </c>
      <c r="I2810">
        <v>4.414387316</v>
      </c>
      <c r="J2810">
        <v>10.89086769</v>
      </c>
      <c r="K2810">
        <v>8.1085048789999998</v>
      </c>
      <c r="L2810">
        <v>6.1933639300000003</v>
      </c>
      <c r="M2810">
        <v>2.4902306799999998</v>
      </c>
      <c r="N2810">
        <v>5.4195410510000004</v>
      </c>
      <c r="O2810">
        <v>5.1083849509999997</v>
      </c>
      <c r="P2810">
        <v>20.263807</v>
      </c>
      <c r="Q2810">
        <v>18.034317250000001</v>
      </c>
    </row>
    <row r="2811" spans="1:17">
      <c r="A2811" t="s">
        <v>12942</v>
      </c>
      <c r="B2811" s="14" t="s">
        <v>8155</v>
      </c>
      <c r="C2811">
        <v>15.043563710000001</v>
      </c>
      <c r="D2811">
        <v>20.025066949999999</v>
      </c>
      <c r="E2811">
        <v>9.2947572540000003</v>
      </c>
      <c r="F2811">
        <v>8.2923802230000003</v>
      </c>
      <c r="G2811">
        <v>11.93598019</v>
      </c>
      <c r="H2811">
        <v>22.116427510000001</v>
      </c>
      <c r="I2811">
        <v>22.002283670000001</v>
      </c>
      <c r="J2811">
        <v>31.50293151</v>
      </c>
      <c r="K2811">
        <v>46.816527819999997</v>
      </c>
      <c r="L2811">
        <v>111.81997819999999</v>
      </c>
      <c r="M2811">
        <v>10.27105553</v>
      </c>
      <c r="N2811">
        <v>7.4232038100000004</v>
      </c>
      <c r="O2811">
        <v>11.17170993</v>
      </c>
      <c r="P2811">
        <v>20.793457480000001</v>
      </c>
      <c r="Q2811">
        <v>14.532272470000001</v>
      </c>
    </row>
    <row r="2812" spans="1:17">
      <c r="A2812" t="s">
        <v>12943</v>
      </c>
      <c r="B2812" s="14" t="s">
        <v>4002</v>
      </c>
      <c r="C2812">
        <v>6.6658384850000001</v>
      </c>
      <c r="D2812">
        <v>10.041603629999999</v>
      </c>
      <c r="E2812">
        <v>8.6736255010000001</v>
      </c>
      <c r="F2812">
        <v>12.563316220000001</v>
      </c>
      <c r="G2812">
        <v>9.0845634309999994</v>
      </c>
      <c r="H2812">
        <v>22.843522</v>
      </c>
      <c r="I2812">
        <v>4.1874744340000003</v>
      </c>
      <c r="J2812">
        <v>7.6182783260000004</v>
      </c>
      <c r="K2812">
        <v>5.8152997700000002</v>
      </c>
      <c r="L2812">
        <v>5.1190311900000003</v>
      </c>
      <c r="M2812">
        <v>2.362225279</v>
      </c>
      <c r="N2812">
        <v>3.6028860570000001</v>
      </c>
      <c r="O2812">
        <v>5.4515232989999998</v>
      </c>
      <c r="P2812">
        <v>13.4165524</v>
      </c>
      <c r="Q2812">
        <v>12.47798848</v>
      </c>
    </row>
    <row r="2813" spans="1:17">
      <c r="A2813" t="s">
        <v>12944</v>
      </c>
      <c r="B2813" s="14" t="s">
        <v>8375</v>
      </c>
      <c r="C2813">
        <v>3.2981406999999998</v>
      </c>
      <c r="D2813">
        <v>25.520511689999999</v>
      </c>
      <c r="E2813">
        <v>16.76715463</v>
      </c>
      <c r="F2813">
        <v>23.18460988</v>
      </c>
      <c r="G2813">
        <v>16.434926839999999</v>
      </c>
      <c r="H2813">
        <v>8.7762001289999994</v>
      </c>
      <c r="I2813">
        <v>20.956738090000002</v>
      </c>
      <c r="J2813">
        <v>31.74623283</v>
      </c>
      <c r="K2813">
        <v>21.26742372</v>
      </c>
      <c r="L2813">
        <v>6.1030124319999999</v>
      </c>
      <c r="M2813">
        <v>1.8088384099999999</v>
      </c>
      <c r="N2813">
        <v>14.926861389999999</v>
      </c>
      <c r="O2813">
        <v>1.8263095439999999</v>
      </c>
      <c r="P2813">
        <v>35.94554831</v>
      </c>
      <c r="Q2813">
        <v>17.976039190000002</v>
      </c>
    </row>
    <row r="2814" spans="1:17">
      <c r="A2814" t="s">
        <v>12945</v>
      </c>
      <c r="B2814" s="14" t="s">
        <v>6567</v>
      </c>
      <c r="C2814">
        <v>17.082120100000001</v>
      </c>
      <c r="D2814">
        <v>2.0584719480000002</v>
      </c>
      <c r="E2814">
        <v>1.2381811170000001</v>
      </c>
      <c r="F2814">
        <v>1.430898266</v>
      </c>
      <c r="G2814">
        <v>0.76175183199999996</v>
      </c>
      <c r="H2814">
        <v>1.405816481</v>
      </c>
      <c r="I2814">
        <v>2.0531200749999998</v>
      </c>
      <c r="J2814">
        <v>2.8437150290000002</v>
      </c>
      <c r="K2814">
        <v>2.8101854610000001</v>
      </c>
      <c r="L2814">
        <v>6.3456105599999999</v>
      </c>
      <c r="M2814">
        <v>6.666083414</v>
      </c>
      <c r="N2814">
        <v>1.399974067</v>
      </c>
      <c r="O2814">
        <v>8.9393108520000002</v>
      </c>
      <c r="P2814">
        <v>2.253063241</v>
      </c>
      <c r="Q2814">
        <v>2.451793355</v>
      </c>
    </row>
    <row r="2815" spans="1:17">
      <c r="A2815" t="s">
        <v>12946</v>
      </c>
      <c r="B2815" s="14" t="s">
        <v>12947</v>
      </c>
      <c r="C2815">
        <v>0.75498049700000003</v>
      </c>
      <c r="D2815">
        <v>0.83626729499999997</v>
      </c>
      <c r="E2815">
        <v>0.88352842600000003</v>
      </c>
      <c r="F2815">
        <v>0.82214055500000005</v>
      </c>
      <c r="G2815">
        <v>0.65185500500000004</v>
      </c>
      <c r="H2815">
        <v>4.9292210570000004</v>
      </c>
      <c r="I2815">
        <v>2.2020056860000001</v>
      </c>
      <c r="J2815">
        <v>2.105601606</v>
      </c>
      <c r="K2815">
        <v>2.397476932</v>
      </c>
      <c r="L2815">
        <v>1.9081608409999999</v>
      </c>
      <c r="M2815">
        <v>0</v>
      </c>
      <c r="N2815">
        <v>0.37227164800000001</v>
      </c>
      <c r="O2815">
        <v>2.508373438</v>
      </c>
      <c r="P2815">
        <v>0.90616803099999998</v>
      </c>
      <c r="Q2815">
        <v>1.5569937599999999</v>
      </c>
    </row>
    <row r="2816" spans="1:17">
      <c r="A2816" t="e">
        <v>#N/A</v>
      </c>
      <c r="B2816" s="14" t="s">
        <v>12948</v>
      </c>
      <c r="C2816">
        <v>17.434272589999999</v>
      </c>
      <c r="D2816">
        <v>14.724923929999999</v>
      </c>
      <c r="E2816">
        <v>9.9695236749999996</v>
      </c>
      <c r="F2816">
        <v>8.8992918929999991</v>
      </c>
      <c r="G2816">
        <v>12.04229024</v>
      </c>
      <c r="H2816">
        <v>62.353919570000002</v>
      </c>
      <c r="I2816">
        <v>4.7671389590000004</v>
      </c>
      <c r="J2816">
        <v>11.327015400000001</v>
      </c>
      <c r="K2816">
        <v>10.87494813</v>
      </c>
      <c r="L2816">
        <v>17.212466689999999</v>
      </c>
      <c r="M2816">
        <v>12.54971134</v>
      </c>
      <c r="N2816">
        <v>6.8504367889999997</v>
      </c>
      <c r="O2816">
        <v>28.962116519999999</v>
      </c>
      <c r="P2816">
        <v>8.3375229429999997</v>
      </c>
      <c r="Q2816">
        <v>38.20180731</v>
      </c>
    </row>
    <row r="2817" spans="1:17">
      <c r="A2817" t="e">
        <v>#N/A</v>
      </c>
      <c r="B2817" s="14" t="s">
        <v>12949</v>
      </c>
      <c r="C2817">
        <v>421.34896989999999</v>
      </c>
      <c r="D2817">
        <v>33.04686693</v>
      </c>
      <c r="E2817">
        <v>26.895851319999998</v>
      </c>
      <c r="F2817">
        <v>20.73286869</v>
      </c>
      <c r="G2817">
        <v>31.363231070000001</v>
      </c>
      <c r="H2817">
        <v>59.300958459999997</v>
      </c>
      <c r="I2817">
        <v>167.1640476</v>
      </c>
      <c r="J2817">
        <v>48.769823580000001</v>
      </c>
      <c r="K2817">
        <v>169.774618</v>
      </c>
      <c r="L2817">
        <v>207.69448019999999</v>
      </c>
      <c r="M2817">
        <v>257.2081101</v>
      </c>
      <c r="N2817">
        <v>44.843045369999999</v>
      </c>
      <c r="O2817">
        <v>332.15124420000001</v>
      </c>
      <c r="P2817">
        <v>39.342938910000001</v>
      </c>
      <c r="Q2817">
        <v>148.9622699</v>
      </c>
    </row>
    <row r="2818" spans="1:17">
      <c r="A2818" t="s">
        <v>12950</v>
      </c>
      <c r="B2818" s="14" t="s">
        <v>12951</v>
      </c>
      <c r="C2818">
        <v>2.413038668</v>
      </c>
      <c r="D2818">
        <v>0.84003678100000001</v>
      </c>
      <c r="E2818">
        <v>0.51343608200000002</v>
      </c>
      <c r="F2818">
        <v>0.30500007800000001</v>
      </c>
      <c r="G2818">
        <v>0.357159954</v>
      </c>
      <c r="H2818">
        <v>1.059131461</v>
      </c>
      <c r="I2818">
        <v>0.25135582400000001</v>
      </c>
      <c r="J2818">
        <v>0.15295091299999999</v>
      </c>
      <c r="K2818">
        <v>0.93829230799999996</v>
      </c>
      <c r="L2818">
        <v>1.8514177439999999</v>
      </c>
      <c r="M2818">
        <v>0.99255855599999998</v>
      </c>
      <c r="N2818">
        <v>0.106235701</v>
      </c>
      <c r="O2818">
        <v>0.95442422800000004</v>
      </c>
      <c r="P2818">
        <v>0.25859448699999998</v>
      </c>
      <c r="Q2818">
        <v>0.82940026499999997</v>
      </c>
    </row>
    <row r="2819" spans="1:17">
      <c r="A2819" t="s">
        <v>12952</v>
      </c>
      <c r="B2819" s="14" t="s">
        <v>12953</v>
      </c>
      <c r="C2819">
        <v>114.46571160000001</v>
      </c>
      <c r="D2819">
        <v>89.001564889999997</v>
      </c>
      <c r="E2819">
        <v>94.258274099999994</v>
      </c>
      <c r="F2819">
        <v>81.189312049999998</v>
      </c>
      <c r="G2819">
        <v>98.345966799999999</v>
      </c>
      <c r="H2819">
        <v>140.9342777</v>
      </c>
      <c r="I2819">
        <v>248.75483800000001</v>
      </c>
      <c r="J2819">
        <v>133.0873636</v>
      </c>
      <c r="K2819">
        <v>291.45492330000002</v>
      </c>
      <c r="L2819">
        <v>202.44199470000001</v>
      </c>
      <c r="M2819">
        <v>157.25220279999999</v>
      </c>
      <c r="N2819">
        <v>62.943498089999999</v>
      </c>
      <c r="O2819">
        <v>142.92502820000001</v>
      </c>
      <c r="P2819">
        <v>75.849557680000004</v>
      </c>
      <c r="Q2819">
        <v>124.5884123</v>
      </c>
    </row>
    <row r="2820" spans="1:17">
      <c r="A2820" t="s">
        <v>12954</v>
      </c>
      <c r="B2820" s="14" t="s">
        <v>12955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1.1020335139999999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>
      <c r="A2821" t="s">
        <v>12956</v>
      </c>
      <c r="B2821" s="14" t="s">
        <v>6629</v>
      </c>
      <c r="C2821">
        <v>1.3951835539999999</v>
      </c>
      <c r="D2821">
        <v>3.3998785919999999</v>
      </c>
      <c r="E2821">
        <v>2.4342619170000002</v>
      </c>
      <c r="F2821">
        <v>3.1525340659999999</v>
      </c>
      <c r="G2821">
        <v>2.6983273649999999</v>
      </c>
      <c r="H2821">
        <v>0.85732397999999999</v>
      </c>
      <c r="I2821">
        <v>1.2207740979999999</v>
      </c>
      <c r="J2821">
        <v>3.289743836</v>
      </c>
      <c r="K2821">
        <v>4.3038876430000004</v>
      </c>
      <c r="L2821">
        <v>5.641967459</v>
      </c>
      <c r="M2821">
        <v>1.6068718239999999</v>
      </c>
      <c r="N2821">
        <v>1.6510750670000001</v>
      </c>
      <c r="O2821">
        <v>0</v>
      </c>
      <c r="P2821">
        <v>2.3862679930000001</v>
      </c>
      <c r="Q2821">
        <v>1.918188258</v>
      </c>
    </row>
    <row r="2822" spans="1:17">
      <c r="A2822" t="s">
        <v>12957</v>
      </c>
      <c r="B2822" s="14" t="s">
        <v>12958</v>
      </c>
      <c r="C2822">
        <v>2.9031587490000001</v>
      </c>
      <c r="D2822">
        <v>0.32157343500000002</v>
      </c>
      <c r="E2822">
        <v>0.61772174300000005</v>
      </c>
      <c r="F2822">
        <v>0.98794130899999999</v>
      </c>
      <c r="G2822">
        <v>0.50132117799999998</v>
      </c>
      <c r="H2822">
        <v>2.5086896790000002</v>
      </c>
      <c r="I2822">
        <v>1.0584333130000001</v>
      </c>
      <c r="J2822">
        <v>0.828077705</v>
      </c>
      <c r="K2822">
        <v>3.6217973140000002</v>
      </c>
      <c r="L2822">
        <v>3.2101704130000002</v>
      </c>
      <c r="M2822">
        <v>1.3931870529999999</v>
      </c>
      <c r="N2822">
        <v>1.2525730589999999</v>
      </c>
      <c r="O2822">
        <v>2.4113888760000002</v>
      </c>
      <c r="P2822">
        <v>1.088914572</v>
      </c>
      <c r="Q2822">
        <v>1.496793649</v>
      </c>
    </row>
    <row r="2823" spans="1:17">
      <c r="A2823" t="s">
        <v>12959</v>
      </c>
      <c r="B2823" s="14" t="s">
        <v>12960</v>
      </c>
      <c r="C2823">
        <v>1.7498912369999999</v>
      </c>
      <c r="D2823">
        <v>5.0395735070000001</v>
      </c>
      <c r="E2823">
        <v>6.1435175700000002</v>
      </c>
      <c r="F2823">
        <v>6.9076353959999999</v>
      </c>
      <c r="G2823">
        <v>6.0434692800000001</v>
      </c>
      <c r="H2823">
        <v>4.0323288899999996</v>
      </c>
      <c r="I2823">
        <v>2.5519006580000001</v>
      </c>
      <c r="J2823">
        <v>13.08822816</v>
      </c>
      <c r="K2823">
        <v>4.7630262050000001</v>
      </c>
      <c r="L2823">
        <v>2.211364364</v>
      </c>
      <c r="M2823">
        <v>3.3589975980000002</v>
      </c>
      <c r="N2823">
        <v>0.21571249100000001</v>
      </c>
      <c r="O2823">
        <v>5.8138994510000002</v>
      </c>
      <c r="P2823">
        <v>2.3628523389999998</v>
      </c>
      <c r="Q2823">
        <v>2.4058632389999999</v>
      </c>
    </row>
    <row r="2824" spans="1:17">
      <c r="A2824" t="e">
        <v>#N/A</v>
      </c>
      <c r="B2824" s="14" t="s">
        <v>12961</v>
      </c>
      <c r="C2824">
        <v>0</v>
      </c>
      <c r="D2824">
        <v>0</v>
      </c>
      <c r="E2824">
        <v>0</v>
      </c>
      <c r="F2824">
        <v>0</v>
      </c>
      <c r="G2824">
        <v>0.39075582199999997</v>
      </c>
      <c r="H2824">
        <v>1.7381362890000001</v>
      </c>
      <c r="I2824">
        <v>0</v>
      </c>
      <c r="J2824">
        <v>0.430297912</v>
      </c>
      <c r="K2824">
        <v>1.5398276500000001</v>
      </c>
      <c r="L2824">
        <v>0</v>
      </c>
      <c r="M2824">
        <v>0</v>
      </c>
      <c r="N2824">
        <v>0.55789751099999996</v>
      </c>
      <c r="O2824">
        <v>0</v>
      </c>
      <c r="P2824">
        <v>0</v>
      </c>
      <c r="Q2824">
        <v>0</v>
      </c>
    </row>
    <row r="2825" spans="1:17">
      <c r="A2825" t="e">
        <v>#N/A</v>
      </c>
      <c r="B2825" s="14" t="s">
        <v>12962</v>
      </c>
      <c r="C2825">
        <v>63622.680679999998</v>
      </c>
      <c r="D2825">
        <v>313084.8358</v>
      </c>
      <c r="E2825">
        <v>327430.78090000001</v>
      </c>
      <c r="F2825">
        <v>321072.66330000001</v>
      </c>
      <c r="G2825">
        <v>355382.14380000002</v>
      </c>
      <c r="H2825">
        <v>37987.830040000001</v>
      </c>
      <c r="I2825">
        <v>123799.0583</v>
      </c>
      <c r="J2825">
        <v>222026.31460000001</v>
      </c>
      <c r="K2825">
        <v>124554.6505</v>
      </c>
      <c r="L2825">
        <v>83165.09964</v>
      </c>
      <c r="M2825">
        <v>16132.61723</v>
      </c>
      <c r="N2825">
        <v>334038.36739999999</v>
      </c>
      <c r="O2825">
        <v>17865.92942</v>
      </c>
      <c r="P2825">
        <v>181370.99799999999</v>
      </c>
      <c r="Q2825">
        <v>78713.750320000006</v>
      </c>
    </row>
    <row r="2826" spans="1:17">
      <c r="A2826" t="s">
        <v>12963</v>
      </c>
      <c r="B2826" s="14" t="s">
        <v>12964</v>
      </c>
      <c r="C2826">
        <v>4.8585215530000001</v>
      </c>
      <c r="D2826">
        <v>0.88062971000000001</v>
      </c>
      <c r="E2826">
        <v>0.75183673100000004</v>
      </c>
      <c r="F2826">
        <v>0.36073065500000001</v>
      </c>
      <c r="G2826">
        <v>0.30508208599999997</v>
      </c>
      <c r="H2826">
        <v>0.169630948</v>
      </c>
      <c r="I2826">
        <v>17.391134749999999</v>
      </c>
      <c r="J2826">
        <v>1.231833239</v>
      </c>
      <c r="K2826">
        <v>7.4136800039999997</v>
      </c>
      <c r="L2826">
        <v>5.8607068389999997</v>
      </c>
      <c r="M2826">
        <v>4.2391627439999997</v>
      </c>
      <c r="N2826">
        <v>2.3412303310000002</v>
      </c>
      <c r="O2826">
        <v>13.207189769999999</v>
      </c>
      <c r="P2826">
        <v>1.259064752</v>
      </c>
      <c r="Q2826">
        <v>0.60725532000000004</v>
      </c>
    </row>
    <row r="2827" spans="1:17">
      <c r="A2827" t="s">
        <v>12963</v>
      </c>
      <c r="B2827" s="14" t="s">
        <v>12965</v>
      </c>
      <c r="C2827">
        <v>7.2203798069999996</v>
      </c>
      <c r="D2827">
        <v>0.83455089699999996</v>
      </c>
      <c r="E2827">
        <v>0.93515230100000002</v>
      </c>
      <c r="F2827">
        <v>0.51278321999999998</v>
      </c>
      <c r="G2827">
        <v>0.73183174200000001</v>
      </c>
      <c r="H2827">
        <v>1.0850964860000001</v>
      </c>
      <c r="I2827">
        <v>4.1202865810000002</v>
      </c>
      <c r="J2827">
        <v>3.4822347840000001</v>
      </c>
      <c r="K2827">
        <v>4.4860429249999996</v>
      </c>
      <c r="L2827">
        <v>6.9425578290000001</v>
      </c>
      <c r="M2827">
        <v>3.0130119080000002</v>
      </c>
      <c r="N2827">
        <v>1.7994898349999999</v>
      </c>
      <c r="O2827">
        <v>7.3010732740000002</v>
      </c>
      <c r="P2827">
        <v>1.813326269</v>
      </c>
      <c r="Q2827">
        <v>1.5106370469999999</v>
      </c>
    </row>
    <row r="2828" spans="1:17">
      <c r="A2828" t="s">
        <v>12966</v>
      </c>
      <c r="B2828" s="14" t="s">
        <v>7888</v>
      </c>
      <c r="C2828">
        <v>5.4190180249999997</v>
      </c>
      <c r="D2828">
        <v>7.4030459449999997</v>
      </c>
      <c r="E2828">
        <v>8.8639608340000002</v>
      </c>
      <c r="F2828">
        <v>8.1754438940000007</v>
      </c>
      <c r="G2828">
        <v>8.3438866180000009</v>
      </c>
      <c r="H2828">
        <v>4.5959877679999996</v>
      </c>
      <c r="I2828">
        <v>27.988587859999999</v>
      </c>
      <c r="J2828">
        <v>24.158479109999998</v>
      </c>
      <c r="K2828">
        <v>15.77432335</v>
      </c>
      <c r="L2828">
        <v>10.84281882</v>
      </c>
      <c r="M2828">
        <v>4.3341904490000003</v>
      </c>
      <c r="N2828">
        <v>15.55913323</v>
      </c>
      <c r="O2828">
        <v>4.501083446</v>
      </c>
      <c r="P2828">
        <v>19.275454929999999</v>
      </c>
      <c r="Q2828">
        <v>13.969528479999999</v>
      </c>
    </row>
    <row r="2829" spans="1:17">
      <c r="A2829" t="s">
        <v>12967</v>
      </c>
      <c r="B2829" s="14" t="s">
        <v>3879</v>
      </c>
      <c r="C2829">
        <v>6.351496955</v>
      </c>
      <c r="D2829">
        <v>1.5759175510000001</v>
      </c>
      <c r="E2829">
        <v>1.6893055589999999</v>
      </c>
      <c r="F2829">
        <v>1.5907951899999999</v>
      </c>
      <c r="G2829">
        <v>1.0967846429999999</v>
      </c>
      <c r="H2829">
        <v>2.9271904590000002</v>
      </c>
      <c r="I2829">
        <v>11.30026511</v>
      </c>
      <c r="J2829">
        <v>3.0435867399999998</v>
      </c>
      <c r="K2829">
        <v>13.59999526</v>
      </c>
      <c r="L2829">
        <v>20.94912325</v>
      </c>
      <c r="M2829">
        <v>14.63039249</v>
      </c>
      <c r="N2829">
        <v>2.1766325929999999</v>
      </c>
      <c r="O2829">
        <v>13.505557870000001</v>
      </c>
      <c r="P2829">
        <v>1.9439687450000001</v>
      </c>
      <c r="Q2829">
        <v>2.794383141</v>
      </c>
    </row>
    <row r="2830" spans="1:17">
      <c r="A2830" t="s">
        <v>12968</v>
      </c>
      <c r="B2830" s="14" t="s">
        <v>1835</v>
      </c>
      <c r="C2830">
        <v>6.1181382519999996</v>
      </c>
      <c r="D2830">
        <v>3.2754834829999999</v>
      </c>
      <c r="E2830">
        <v>2.4951001399999999</v>
      </c>
      <c r="F2830">
        <v>2.9494926779999999</v>
      </c>
      <c r="G2830">
        <v>1.2765896219999999</v>
      </c>
      <c r="H2830">
        <v>4.0140755500000003</v>
      </c>
      <c r="I2830">
        <v>7.4351673480000002</v>
      </c>
      <c r="J2830">
        <v>6.3663727120000004</v>
      </c>
      <c r="K2830">
        <v>4.1632377199999997</v>
      </c>
      <c r="L2830">
        <v>8.6980331660000001</v>
      </c>
      <c r="M2830">
        <v>3.9146836199999999</v>
      </c>
      <c r="N2830">
        <v>2.356858699</v>
      </c>
      <c r="O2830">
        <v>6.2110629519999998</v>
      </c>
      <c r="P2830">
        <v>3.7863979460000001</v>
      </c>
      <c r="Q2830">
        <v>2.9791121340000002</v>
      </c>
    </row>
    <row r="2831" spans="1:17">
      <c r="A2831" t="s">
        <v>12969</v>
      </c>
      <c r="B2831" s="14" t="s">
        <v>4678</v>
      </c>
      <c r="C2831">
        <v>7.9113856699999996</v>
      </c>
      <c r="D2831">
        <v>2.6873764609999999</v>
      </c>
      <c r="E2831">
        <v>1.066122249</v>
      </c>
      <c r="F2831">
        <v>2.3332700700000002</v>
      </c>
      <c r="G2831">
        <v>2.1858371650000001</v>
      </c>
      <c r="H2831">
        <v>1.8230452450000001</v>
      </c>
      <c r="I2831">
        <v>1.153732864</v>
      </c>
      <c r="J2831">
        <v>1.437532085</v>
      </c>
      <c r="K2831">
        <v>3.4693647670000001</v>
      </c>
      <c r="L2831">
        <v>3.665837733</v>
      </c>
      <c r="M2831">
        <v>2.5310454440000001</v>
      </c>
      <c r="N2831">
        <v>1.4953862090000001</v>
      </c>
      <c r="O2831">
        <v>4.9649562779999998</v>
      </c>
      <c r="P2831">
        <v>5.1434872839999999</v>
      </c>
      <c r="Q2831">
        <v>3.0818401390000001</v>
      </c>
    </row>
    <row r="2832" spans="1:17">
      <c r="A2832" t="s">
        <v>12970</v>
      </c>
      <c r="B2832" s="14" t="s">
        <v>4677</v>
      </c>
      <c r="C2832">
        <v>27.753651340000001</v>
      </c>
      <c r="D2832">
        <v>4.8367122629999999</v>
      </c>
      <c r="E2832">
        <v>3.5038134849999998</v>
      </c>
      <c r="F2832">
        <v>2.9215088769999999</v>
      </c>
      <c r="G2832">
        <v>3.5784269709999998</v>
      </c>
      <c r="H2832">
        <v>2.8423823719999999</v>
      </c>
      <c r="I2832">
        <v>299.2355053</v>
      </c>
      <c r="J2832">
        <v>9.1945975640000004</v>
      </c>
      <c r="K2832">
        <v>243.4151086</v>
      </c>
      <c r="L2832">
        <v>11.340177649999999</v>
      </c>
      <c r="M2832">
        <v>697.53979500000003</v>
      </c>
      <c r="N2832">
        <v>9.1005156869999997</v>
      </c>
      <c r="O2832">
        <v>234.4175372</v>
      </c>
      <c r="P2832">
        <v>4.3582439710000003</v>
      </c>
      <c r="Q2832">
        <v>4.4517093079999999</v>
      </c>
    </row>
    <row r="2833" spans="1:17">
      <c r="A2833" t="s">
        <v>12971</v>
      </c>
      <c r="B2833" s="14" t="s">
        <v>6022</v>
      </c>
      <c r="C2833">
        <v>1.8152717890000001</v>
      </c>
      <c r="D2833">
        <v>0.45241141699999998</v>
      </c>
      <c r="E2833">
        <v>1.110456656</v>
      </c>
      <c r="F2833">
        <v>0.92660209599999999</v>
      </c>
      <c r="G2833">
        <v>0.94039038500000005</v>
      </c>
      <c r="H2833">
        <v>1.655765819</v>
      </c>
      <c r="I2833">
        <v>1.654528998</v>
      </c>
      <c r="J2833">
        <v>2.5313496230000001</v>
      </c>
      <c r="K2833">
        <v>1.749932338</v>
      </c>
      <c r="L2833">
        <v>2.007238423</v>
      </c>
      <c r="M2833">
        <v>0.871124652</v>
      </c>
      <c r="N2833">
        <v>2.1258347479999999</v>
      </c>
      <c r="O2833">
        <v>2.764264281</v>
      </c>
      <c r="P2833">
        <v>0.81704491199999996</v>
      </c>
      <c r="Q2833">
        <v>2.1837835550000002</v>
      </c>
    </row>
    <row r="2834" spans="1:17">
      <c r="A2834" t="s">
        <v>12972</v>
      </c>
      <c r="B2834" s="14" t="s">
        <v>12973</v>
      </c>
      <c r="C2834">
        <v>25.129098500000001</v>
      </c>
      <c r="D2834">
        <v>0.64731822299999997</v>
      </c>
      <c r="E2834">
        <v>0.66317673899999996</v>
      </c>
      <c r="F2834">
        <v>0.47728749399999998</v>
      </c>
      <c r="G2834">
        <v>0.37001995900000001</v>
      </c>
      <c r="H2834">
        <v>0.673322843</v>
      </c>
      <c r="I2834">
        <v>306.5217882</v>
      </c>
      <c r="J2834">
        <v>1.679244368</v>
      </c>
      <c r="K2834">
        <v>250.26557310000001</v>
      </c>
      <c r="L2834">
        <v>5.5388418750000001</v>
      </c>
      <c r="M2834">
        <v>733.64310169999999</v>
      </c>
      <c r="N2834">
        <v>6.483584875</v>
      </c>
      <c r="O2834">
        <v>243.78155749999999</v>
      </c>
      <c r="P2834">
        <v>0.906007742</v>
      </c>
      <c r="Q2834">
        <v>1.339112557</v>
      </c>
    </row>
    <row r="2835" spans="1:17">
      <c r="A2835" t="s">
        <v>12974</v>
      </c>
      <c r="B2835" s="14" t="s">
        <v>3581</v>
      </c>
      <c r="C2835">
        <v>3.2715821549999999</v>
      </c>
      <c r="D2835">
        <v>9.0316867910000003</v>
      </c>
      <c r="E2835">
        <v>7.8446614769999998</v>
      </c>
      <c r="F2835">
        <v>9.3175929590000006</v>
      </c>
      <c r="G2835">
        <v>6.6923780470000001</v>
      </c>
      <c r="H2835">
        <v>7.1522031019999996</v>
      </c>
      <c r="I2835">
        <v>16.515042650000002</v>
      </c>
      <c r="J2835">
        <v>18.95041445</v>
      </c>
      <c r="K2835">
        <v>18.03815977</v>
      </c>
      <c r="L2835">
        <v>4.6113886989999999</v>
      </c>
      <c r="M2835">
        <v>3.8645871199999999</v>
      </c>
      <c r="N2835">
        <v>21.28152923</v>
      </c>
      <c r="O2835">
        <v>7.2464121529999996</v>
      </c>
      <c r="P2835">
        <v>26.316629899999999</v>
      </c>
      <c r="Q2835">
        <v>15.050939680000001</v>
      </c>
    </row>
    <row r="2836" spans="1:17">
      <c r="A2836" t="s">
        <v>12975</v>
      </c>
      <c r="B2836" s="14" t="s">
        <v>12976</v>
      </c>
      <c r="C2836">
        <v>10.664895810000001</v>
      </c>
      <c r="D2836">
        <v>1.450328257</v>
      </c>
      <c r="E2836">
        <v>1.213252255</v>
      </c>
      <c r="F2836">
        <v>1.0205021970000001</v>
      </c>
      <c r="G2836">
        <v>1.1305042510000001</v>
      </c>
      <c r="H2836">
        <v>1.5004813720000001</v>
      </c>
      <c r="I2836">
        <v>2.7717908449999999</v>
      </c>
      <c r="J2836">
        <v>1.3653789549999999</v>
      </c>
      <c r="K2836">
        <v>2.5867214679999999</v>
      </c>
      <c r="L2836">
        <v>3.1358288839999999</v>
      </c>
      <c r="M2836">
        <v>1.4188350890000001</v>
      </c>
      <c r="N2836">
        <v>1.1584825270000001</v>
      </c>
      <c r="O2836">
        <v>5.2623891729999999</v>
      </c>
      <c r="P2836">
        <v>1.29906868</v>
      </c>
      <c r="Q2836">
        <v>2.1050534399999998</v>
      </c>
    </row>
    <row r="2837" spans="1:17">
      <c r="A2837" t="s">
        <v>12977</v>
      </c>
      <c r="B2837" s="14" t="s">
        <v>9359</v>
      </c>
      <c r="C2837">
        <v>1.958384503</v>
      </c>
      <c r="D2837">
        <v>3.3623199829999999</v>
      </c>
      <c r="E2837">
        <v>1.9272222670000001</v>
      </c>
      <c r="F2837">
        <v>2.5990996540000002</v>
      </c>
      <c r="G2837">
        <v>1.690881743</v>
      </c>
      <c r="H2837">
        <v>6.2990697899999999</v>
      </c>
      <c r="I2837">
        <v>0.71398761700000002</v>
      </c>
      <c r="J2837">
        <v>6.2997280790000003</v>
      </c>
      <c r="K2837">
        <v>3.7757876179999998</v>
      </c>
      <c r="L2837">
        <v>4.4856484019999998</v>
      </c>
      <c r="M2837">
        <v>0</v>
      </c>
      <c r="N2837">
        <v>2.3236084109999999</v>
      </c>
      <c r="O2837">
        <v>1.0844341200000001</v>
      </c>
      <c r="P2837">
        <v>5.0316631650000003</v>
      </c>
      <c r="Q2837">
        <v>2.5242311399999999</v>
      </c>
    </row>
    <row r="2838" spans="1:17">
      <c r="A2838" t="s">
        <v>12978</v>
      </c>
      <c r="B2838" s="14" t="s">
        <v>3592</v>
      </c>
      <c r="C2838">
        <v>12.33060903</v>
      </c>
      <c r="D2838">
        <v>1.5225549839999999</v>
      </c>
      <c r="E2838">
        <v>1.4623647630000001</v>
      </c>
      <c r="F2838">
        <v>1.2381907590000001</v>
      </c>
      <c r="G2838">
        <v>1.291521629</v>
      </c>
      <c r="H2838">
        <v>0.77633351100000003</v>
      </c>
      <c r="I2838">
        <v>4.7165819300000003</v>
      </c>
      <c r="J2838">
        <v>1.3325264109999999</v>
      </c>
      <c r="K2838">
        <v>3.5763495829999998</v>
      </c>
      <c r="L2838">
        <v>5.2367013189999998</v>
      </c>
      <c r="M2838">
        <v>11.640579049999999</v>
      </c>
      <c r="N2838">
        <v>0.79738655599999997</v>
      </c>
      <c r="O2838">
        <v>11.417212230000001</v>
      </c>
      <c r="P2838">
        <v>0.63687910999999997</v>
      </c>
      <c r="Q2838">
        <v>3.1960415219999998</v>
      </c>
    </row>
    <row r="2839" spans="1:17">
      <c r="A2839" t="s">
        <v>12979</v>
      </c>
      <c r="B2839" s="14" t="s">
        <v>2596</v>
      </c>
      <c r="C2839">
        <v>11.5571175</v>
      </c>
      <c r="D2839">
        <v>6.1446923809999996</v>
      </c>
      <c r="E2839">
        <v>3.6886112959999999</v>
      </c>
      <c r="F2839">
        <v>3.670681187</v>
      </c>
      <c r="G2839">
        <v>3.9913957560000002</v>
      </c>
      <c r="H2839">
        <v>3.2549520520000002</v>
      </c>
      <c r="I2839">
        <v>2.2471961020000002</v>
      </c>
      <c r="J2839">
        <v>0.78138675599999996</v>
      </c>
      <c r="K2839">
        <v>3.4952555489999999</v>
      </c>
      <c r="L2839">
        <v>6.8156230029999998</v>
      </c>
      <c r="M2839">
        <v>2.9579232580000001</v>
      </c>
      <c r="N2839">
        <v>0.66484521500000004</v>
      </c>
      <c r="O2839">
        <v>7.6795537520000003</v>
      </c>
      <c r="P2839">
        <v>2.543103098</v>
      </c>
      <c r="Q2839">
        <v>2.6482449830000001</v>
      </c>
    </row>
    <row r="2840" spans="1:17">
      <c r="A2840" t="s">
        <v>12979</v>
      </c>
      <c r="B2840" s="14" t="s">
        <v>12980</v>
      </c>
      <c r="C2840">
        <v>45.497172169999999</v>
      </c>
      <c r="D2840">
        <v>4.6519140060000002</v>
      </c>
      <c r="E2840">
        <v>4.0956783799999998</v>
      </c>
      <c r="F2840">
        <v>4.76388648</v>
      </c>
      <c r="G2840">
        <v>4.230428496</v>
      </c>
      <c r="H2840">
        <v>12.09698667</v>
      </c>
      <c r="I2840">
        <v>56.14181447</v>
      </c>
      <c r="J2840">
        <v>17.303081299999999</v>
      </c>
      <c r="K2840">
        <v>20.639780219999999</v>
      </c>
      <c r="L2840">
        <v>17.69091491</v>
      </c>
      <c r="M2840">
        <v>40.307971170000002</v>
      </c>
      <c r="N2840">
        <v>14.6684494</v>
      </c>
      <c r="O2840">
        <v>34.883396699999999</v>
      </c>
      <c r="P2840">
        <v>4.2006263810000002</v>
      </c>
      <c r="Q2840">
        <v>16.84104267</v>
      </c>
    </row>
    <row r="2841" spans="1:17">
      <c r="A2841" t="e">
        <v>#N/A</v>
      </c>
      <c r="B2841" s="14" t="s">
        <v>12981</v>
      </c>
      <c r="C2841">
        <v>0</v>
      </c>
      <c r="D2841">
        <v>4.6307014479999999</v>
      </c>
      <c r="E2841">
        <v>3.3657807160000002</v>
      </c>
      <c r="F2841">
        <v>4.6139967549999996</v>
      </c>
      <c r="G2841">
        <v>3.8046574039999999</v>
      </c>
      <c r="H2841">
        <v>6.726064332</v>
      </c>
      <c r="I2841">
        <v>0</v>
      </c>
      <c r="J2841">
        <v>4.1538562710000004</v>
      </c>
      <c r="K2841">
        <v>3.331729229</v>
      </c>
      <c r="L2841">
        <v>2.4987509779999999</v>
      </c>
      <c r="M2841">
        <v>0</v>
      </c>
      <c r="N2841">
        <v>1.323193995</v>
      </c>
      <c r="O2841">
        <v>0.62566359800000004</v>
      </c>
      <c r="P2841">
        <v>2.712305953</v>
      </c>
      <c r="Q2841">
        <v>1.9418048029999999</v>
      </c>
    </row>
    <row r="2842" spans="1:17">
      <c r="A2842" t="s">
        <v>12982</v>
      </c>
      <c r="B2842" s="14" t="s">
        <v>8161</v>
      </c>
      <c r="C2842">
        <v>12.91351882</v>
      </c>
      <c r="D2842">
        <v>5.2066137790000004</v>
      </c>
      <c r="E2842">
        <v>4.2314325730000002</v>
      </c>
      <c r="F2842">
        <v>5.3436565290000004</v>
      </c>
      <c r="G2842">
        <v>4.504444457</v>
      </c>
      <c r="H2842">
        <v>7.1416856900000001</v>
      </c>
      <c r="I2842">
        <v>4.5196889699999998</v>
      </c>
      <c r="J2842">
        <v>5.074860202</v>
      </c>
      <c r="K2842">
        <v>4.5694072539999997</v>
      </c>
      <c r="L2842">
        <v>4.0797528920000001</v>
      </c>
      <c r="M2842">
        <v>1.487285991</v>
      </c>
      <c r="N2842">
        <v>4.138873813</v>
      </c>
      <c r="O2842">
        <v>2.8602882429999998</v>
      </c>
      <c r="P2842">
        <v>6.044803817</v>
      </c>
      <c r="Q2842">
        <v>6.5691050039999999</v>
      </c>
    </row>
    <row r="2843" spans="1:17">
      <c r="A2843" t="e">
        <v>#N/A</v>
      </c>
      <c r="B2843" s="14" t="s">
        <v>12983</v>
      </c>
      <c r="C2843">
        <v>124647.04580000001</v>
      </c>
      <c r="D2843">
        <v>615254.3933</v>
      </c>
      <c r="E2843">
        <v>643457.21909999999</v>
      </c>
      <c r="F2843">
        <v>630957.16330000001</v>
      </c>
      <c r="G2843">
        <v>698399.07299999997</v>
      </c>
      <c r="H2843">
        <v>74590.260829999999</v>
      </c>
      <c r="I2843">
        <v>243333.33689999999</v>
      </c>
      <c r="J2843">
        <v>436151.75429999997</v>
      </c>
      <c r="K2843">
        <v>244616.6311</v>
      </c>
      <c r="L2843">
        <v>163289.67629999999</v>
      </c>
      <c r="M2843">
        <v>31818.278490000001</v>
      </c>
      <c r="N2843">
        <v>656228.84739999997</v>
      </c>
      <c r="O2843">
        <v>35166.259619999997</v>
      </c>
      <c r="P2843">
        <v>356358.77750000003</v>
      </c>
      <c r="Q2843">
        <v>154327.53200000001</v>
      </c>
    </row>
    <row r="2844" spans="1:17">
      <c r="A2844" t="s">
        <v>12984</v>
      </c>
      <c r="B2844" s="14" t="s">
        <v>12985</v>
      </c>
      <c r="C2844">
        <v>909.88290659999996</v>
      </c>
      <c r="D2844">
        <v>80.311313949999999</v>
      </c>
      <c r="E2844">
        <v>68.349324839999994</v>
      </c>
      <c r="F2844">
        <v>46.004207970000003</v>
      </c>
      <c r="G2844">
        <v>67.535279189999997</v>
      </c>
      <c r="H2844">
        <v>118.6536389</v>
      </c>
      <c r="I2844">
        <v>382.18367769999998</v>
      </c>
      <c r="J2844">
        <v>203.86507180000001</v>
      </c>
      <c r="K2844">
        <v>304.20890539999999</v>
      </c>
      <c r="L2844">
        <v>414.96670660000001</v>
      </c>
      <c r="M2844">
        <v>456.78009709999998</v>
      </c>
      <c r="N2844">
        <v>149.9176161</v>
      </c>
      <c r="O2844">
        <v>793.58156180000003</v>
      </c>
      <c r="P2844">
        <v>95.450719730000003</v>
      </c>
      <c r="Q2844">
        <v>201.33303960000001</v>
      </c>
    </row>
    <row r="2845" spans="1:17">
      <c r="A2845" t="s">
        <v>12959</v>
      </c>
      <c r="B2845" s="14" t="s">
        <v>4359</v>
      </c>
      <c r="C2845">
        <v>46.672181790000003</v>
      </c>
      <c r="D2845">
        <v>7.7614628760000004</v>
      </c>
      <c r="E2845">
        <v>7.0716676549999997</v>
      </c>
      <c r="F2845">
        <v>7.8609854459999999</v>
      </c>
      <c r="G2845">
        <v>7.6896652620000001</v>
      </c>
      <c r="H2845">
        <v>10.36867258</v>
      </c>
      <c r="I2845">
        <v>20.998146200000001</v>
      </c>
      <c r="J2845">
        <v>8.8907110469999999</v>
      </c>
      <c r="K2845">
        <v>19.863599270000002</v>
      </c>
      <c r="L2845">
        <v>36.117621939999999</v>
      </c>
      <c r="M2845">
        <v>21.980383740000001</v>
      </c>
      <c r="N2845">
        <v>6.2315429020000002</v>
      </c>
      <c r="O2845">
        <v>32.752041319999996</v>
      </c>
      <c r="P2845">
        <v>6.5320718729999996</v>
      </c>
      <c r="Q2845">
        <v>13.52475508</v>
      </c>
    </row>
    <row r="2846" spans="1:17">
      <c r="A2846" t="s">
        <v>12986</v>
      </c>
      <c r="B2846" s="14" t="s">
        <v>1627</v>
      </c>
      <c r="C2846">
        <v>4.9929273749999998</v>
      </c>
      <c r="D2846">
        <v>2.174706247</v>
      </c>
      <c r="E2846">
        <v>1.5665512020000001</v>
      </c>
      <c r="F2846">
        <v>1.624211952</v>
      </c>
      <c r="G2846">
        <v>1.5928504480000001</v>
      </c>
      <c r="H2846">
        <v>0.65002023099999995</v>
      </c>
      <c r="I2846">
        <v>3.4555244969999999</v>
      </c>
      <c r="J2846">
        <v>2.306532013</v>
      </c>
      <c r="K2846">
        <v>4.1077847590000003</v>
      </c>
      <c r="L2846">
        <v>7.3255976049999996</v>
      </c>
      <c r="M2846">
        <v>3.0864232029999998</v>
      </c>
      <c r="N2846">
        <v>1.38745567</v>
      </c>
      <c r="O2846">
        <v>2.717918568</v>
      </c>
      <c r="P2846">
        <v>2.4631336859999999</v>
      </c>
      <c r="Q2846">
        <v>2.6760298480000002</v>
      </c>
    </row>
    <row r="2847" spans="1:17">
      <c r="A2847" t="s">
        <v>12954</v>
      </c>
      <c r="B2847" s="14" t="s">
        <v>12987</v>
      </c>
      <c r="C2847">
        <v>26.286473390000001</v>
      </c>
      <c r="D2847">
        <v>2.1454388440000001</v>
      </c>
      <c r="E2847">
        <v>1.8398433409999999</v>
      </c>
      <c r="F2847">
        <v>1.3182479840000001</v>
      </c>
      <c r="G2847">
        <v>1.6723301930000001</v>
      </c>
      <c r="H2847">
        <v>2.6566991010000001</v>
      </c>
      <c r="I2847">
        <v>2.0175831</v>
      </c>
      <c r="J2847">
        <v>1.6661731</v>
      </c>
      <c r="K2847">
        <v>8.1591090990000001</v>
      </c>
      <c r="L2847">
        <v>10.053003159999999</v>
      </c>
      <c r="M2847">
        <v>6.6392247329999998</v>
      </c>
      <c r="N2847">
        <v>2.0465587099999998</v>
      </c>
      <c r="O2847">
        <v>19.918529889999999</v>
      </c>
      <c r="P2847">
        <v>2.1794707230000001</v>
      </c>
      <c r="Q2847">
        <v>3.804246059</v>
      </c>
    </row>
    <row r="2848" spans="1:17">
      <c r="A2848" t="s">
        <v>12988</v>
      </c>
      <c r="B2848" s="14" t="s">
        <v>5479</v>
      </c>
      <c r="C2848">
        <v>6.8002003929999999</v>
      </c>
      <c r="D2848">
        <v>0.95681334699999998</v>
      </c>
      <c r="E2848">
        <v>0.76256470899999995</v>
      </c>
      <c r="F2848">
        <v>0.61292371199999995</v>
      </c>
      <c r="G2848">
        <v>0.77755539299999998</v>
      </c>
      <c r="H2848">
        <v>1.4117039280000001</v>
      </c>
      <c r="I2848">
        <v>1.7421520290000001</v>
      </c>
      <c r="J2848">
        <v>1.7940250440000001</v>
      </c>
      <c r="K2848">
        <v>1.584142524</v>
      </c>
      <c r="L2848">
        <v>3.2516011840000001</v>
      </c>
      <c r="M2848">
        <v>0.70558383000000002</v>
      </c>
      <c r="N2848">
        <v>1.234754811</v>
      </c>
      <c r="O2848">
        <v>2.137196683</v>
      </c>
      <c r="P2848">
        <v>1.0891811060000001</v>
      </c>
      <c r="Q2848">
        <v>2.4636810470000001</v>
      </c>
    </row>
    <row r="2849" spans="1:17">
      <c r="A2849" t="s">
        <v>12989</v>
      </c>
      <c r="B2849" s="14" t="s">
        <v>12990</v>
      </c>
      <c r="C2849">
        <v>17.76892526</v>
      </c>
      <c r="D2849">
        <v>0.95016838999999997</v>
      </c>
      <c r="E2849">
        <v>1.238536678</v>
      </c>
      <c r="F2849">
        <v>1.5012603680000001</v>
      </c>
      <c r="G2849">
        <v>1.587083179</v>
      </c>
      <c r="H2849">
        <v>1.6472322770000001</v>
      </c>
      <c r="I2849">
        <v>3.5741754019999998</v>
      </c>
      <c r="J2849">
        <v>1.2427991140000001</v>
      </c>
      <c r="K2849">
        <v>3.3355317040000001</v>
      </c>
      <c r="L2849">
        <v>8.5173618540000007</v>
      </c>
      <c r="M2849">
        <v>7.0568851610000003</v>
      </c>
      <c r="N2849">
        <v>0.22659413</v>
      </c>
      <c r="O2849">
        <v>13.57151603</v>
      </c>
      <c r="P2849">
        <v>9.1927653999999998E-2</v>
      </c>
      <c r="Q2849">
        <v>4.6332499760000001</v>
      </c>
    </row>
    <row r="2850" spans="1:17">
      <c r="A2850" t="s">
        <v>12991</v>
      </c>
      <c r="B2850" s="14" t="s">
        <v>1092</v>
      </c>
      <c r="C2850">
        <v>7.2406269849999996</v>
      </c>
      <c r="D2850">
        <v>2.1769132130000002</v>
      </c>
      <c r="E2850">
        <v>2.833658282</v>
      </c>
      <c r="F2850">
        <v>0.98559054000000001</v>
      </c>
      <c r="G2850">
        <v>3.616999335</v>
      </c>
      <c r="H2850">
        <v>1.4897144929999999</v>
      </c>
      <c r="I2850">
        <v>13.198935150000001</v>
      </c>
      <c r="J2850">
        <v>2.7209090489999999</v>
      </c>
      <c r="K2850">
        <v>9.1502594849999994</v>
      </c>
      <c r="L2850">
        <v>9.3134857320000002</v>
      </c>
      <c r="M2850">
        <v>7.4457429529999999</v>
      </c>
      <c r="N2850">
        <v>3.4427551489999999</v>
      </c>
      <c r="O2850">
        <v>12.028255339999999</v>
      </c>
      <c r="P2850">
        <v>1.4354989650000001</v>
      </c>
      <c r="Q2850">
        <v>3.5553144919999999</v>
      </c>
    </row>
    <row r="2851" spans="1:17">
      <c r="A2851" t="s">
        <v>12992</v>
      </c>
      <c r="B2851" s="14" t="s">
        <v>2742</v>
      </c>
      <c r="C2851">
        <v>17.003130209999998</v>
      </c>
      <c r="D2851">
        <v>0.829964653</v>
      </c>
      <c r="E2851">
        <v>0.61319551999999999</v>
      </c>
      <c r="F2851">
        <v>0.98070238099999996</v>
      </c>
      <c r="G2851">
        <v>0.54741264000000001</v>
      </c>
      <c r="H2851">
        <v>2.2136069279999999</v>
      </c>
      <c r="I2851">
        <v>5.8837960730000001</v>
      </c>
      <c r="J2851">
        <v>0.80374325099999999</v>
      </c>
      <c r="K2851">
        <v>5.7524149930000004</v>
      </c>
      <c r="L2851">
        <v>12.746594310000001</v>
      </c>
      <c r="M2851">
        <v>8.8510641509999992</v>
      </c>
      <c r="N2851">
        <v>1.030241653</v>
      </c>
      <c r="O2851">
        <v>15.638970280000001</v>
      </c>
      <c r="P2851">
        <v>0.73503633300000004</v>
      </c>
      <c r="Q2851">
        <v>4.3584235649999998</v>
      </c>
    </row>
    <row r="2852" spans="1:17">
      <c r="A2852" t="s">
        <v>12993</v>
      </c>
      <c r="B2852" s="14" t="s">
        <v>1752</v>
      </c>
      <c r="C2852">
        <v>72.443418879999996</v>
      </c>
      <c r="D2852">
        <v>7.307046615</v>
      </c>
      <c r="E2852">
        <v>6.2325205720000003</v>
      </c>
      <c r="F2852">
        <v>7.7979993260000002</v>
      </c>
      <c r="G2852">
        <v>5.8194250060000003</v>
      </c>
      <c r="H2852">
        <v>7.6831376389999999</v>
      </c>
      <c r="I2852">
        <v>18.80645385</v>
      </c>
      <c r="J2852">
        <v>12.86553529</v>
      </c>
      <c r="K2852">
        <v>37.726650749999997</v>
      </c>
      <c r="L2852">
        <v>74.067057629999994</v>
      </c>
      <c r="M2852">
        <v>29.303315000000001</v>
      </c>
      <c r="N2852">
        <v>9.0151614430000002</v>
      </c>
      <c r="O2852">
        <v>42.785003430000003</v>
      </c>
      <c r="P2852">
        <v>4.0019045489999998</v>
      </c>
      <c r="Q2852">
        <v>15.608653800000001</v>
      </c>
    </row>
    <row r="2853" spans="1:17">
      <c r="A2853" t="s">
        <v>12994</v>
      </c>
      <c r="B2853" s="14" t="s">
        <v>7121</v>
      </c>
      <c r="C2853">
        <v>6.8486622219999997</v>
      </c>
      <c r="D2853">
        <v>4.0206011879999997</v>
      </c>
      <c r="E2853">
        <v>6.8125462939999997</v>
      </c>
      <c r="F2853">
        <v>1.771249335</v>
      </c>
      <c r="G2853">
        <v>2.0104808250000001</v>
      </c>
      <c r="H2853">
        <v>0.92059250000000004</v>
      </c>
      <c r="I2853">
        <v>13.98255352</v>
      </c>
      <c r="J2853">
        <v>7.4665845580000001</v>
      </c>
      <c r="K2853">
        <v>7.9225792430000004</v>
      </c>
      <c r="L2853">
        <v>8.2220214009999992</v>
      </c>
      <c r="M2853">
        <v>7.8877953539999996</v>
      </c>
      <c r="N2853">
        <v>1.3085842329999999</v>
      </c>
      <c r="O2853">
        <v>8.3432188909999994</v>
      </c>
      <c r="P2853">
        <v>0.46238238199999998</v>
      </c>
      <c r="Q2853">
        <v>5.4141897429999997</v>
      </c>
    </row>
    <row r="2854" spans="1:17">
      <c r="A2854" t="s">
        <v>12995</v>
      </c>
      <c r="B2854" s="14" t="s">
        <v>12996</v>
      </c>
      <c r="C2854">
        <v>8.3937872359999997</v>
      </c>
      <c r="D2854">
        <v>6.198349737</v>
      </c>
      <c r="E2854">
        <v>5.9533142259999998</v>
      </c>
      <c r="F2854">
        <v>6.931519379</v>
      </c>
      <c r="G2854">
        <v>2.9955298950000002</v>
      </c>
      <c r="H2854">
        <v>4.1907808390000003</v>
      </c>
      <c r="I2854">
        <v>12.240824290000001</v>
      </c>
      <c r="J2854">
        <v>11.20834715</v>
      </c>
      <c r="K2854">
        <v>19.039196889999999</v>
      </c>
      <c r="L2854">
        <v>14.85030053</v>
      </c>
      <c r="M2854">
        <v>3.7595284769999999</v>
      </c>
      <c r="N2854">
        <v>6.0013670289999999</v>
      </c>
      <c r="O2854">
        <v>3.4085101569999998</v>
      </c>
      <c r="P2854">
        <v>17.588699989999999</v>
      </c>
      <c r="Q2854">
        <v>9.0399170210000008</v>
      </c>
    </row>
    <row r="2855" spans="1:17">
      <c r="A2855" t="s">
        <v>12997</v>
      </c>
      <c r="B2855" s="14" t="s">
        <v>4311</v>
      </c>
      <c r="C2855">
        <v>312.1353704</v>
      </c>
      <c r="D2855">
        <v>12.853635669999999</v>
      </c>
      <c r="E2855">
        <v>9.770770744</v>
      </c>
      <c r="F2855">
        <v>11.910074120000001</v>
      </c>
      <c r="G2855">
        <v>8.7868683319999992</v>
      </c>
      <c r="H2855">
        <v>25.73904302</v>
      </c>
      <c r="I2855">
        <v>533.92433900000003</v>
      </c>
      <c r="J2855">
        <v>9.9120465739999997</v>
      </c>
      <c r="K2855">
        <v>102.3293178</v>
      </c>
      <c r="L2855">
        <v>189.7752691</v>
      </c>
      <c r="M2855">
        <v>184.631303</v>
      </c>
      <c r="N2855">
        <v>6.5404156960000002</v>
      </c>
      <c r="O2855">
        <v>203.76749319999999</v>
      </c>
      <c r="P2855">
        <v>7.6808974120000002</v>
      </c>
      <c r="Q2855">
        <v>61.854725790000003</v>
      </c>
    </row>
    <row r="2856" spans="1:17">
      <c r="A2856" t="s">
        <v>12997</v>
      </c>
      <c r="B2856" s="14" t="s">
        <v>12998</v>
      </c>
      <c r="C2856">
        <v>10.3243583</v>
      </c>
      <c r="D2856">
        <v>3.5941573689999999</v>
      </c>
      <c r="E2856">
        <v>3.9228088379999999</v>
      </c>
      <c r="F2856">
        <v>3.212220598</v>
      </c>
      <c r="G2856">
        <v>3.0562687500000001</v>
      </c>
      <c r="H2856">
        <v>8.4966930190000003</v>
      </c>
      <c r="I2856">
        <v>17.20710158</v>
      </c>
      <c r="J2856">
        <v>2.9915950090000001</v>
      </c>
      <c r="K2856">
        <v>9.3672848700000007</v>
      </c>
      <c r="L2856">
        <v>12.115117619999999</v>
      </c>
      <c r="M2856">
        <v>8.4934653539999996</v>
      </c>
      <c r="N2856">
        <v>2.7272222089999998</v>
      </c>
      <c r="O2856">
        <v>8.1671444659999999</v>
      </c>
      <c r="P2856">
        <v>2.4341129659999998</v>
      </c>
      <c r="Q2856">
        <v>4.0555980309999997</v>
      </c>
    </row>
    <row r="2857" spans="1:17">
      <c r="A2857" t="e">
        <v>#N/A</v>
      </c>
      <c r="B2857" s="14" t="s">
        <v>12999</v>
      </c>
      <c r="C2857">
        <v>3.2517663940000001</v>
      </c>
      <c r="D2857">
        <v>5.0426259440000001</v>
      </c>
      <c r="E2857">
        <v>2.767587968</v>
      </c>
      <c r="F2857">
        <v>6.196803515</v>
      </c>
      <c r="G2857">
        <v>2.2460767719999999</v>
      </c>
      <c r="H2857">
        <v>6.2442888329999997</v>
      </c>
      <c r="I2857">
        <v>4.7421146079999996</v>
      </c>
      <c r="J2857">
        <v>4.534504246</v>
      </c>
      <c r="K2857">
        <v>13.27646674</v>
      </c>
      <c r="L2857">
        <v>6.163960511</v>
      </c>
      <c r="M2857">
        <v>0</v>
      </c>
      <c r="N2857">
        <v>2.8059609079999999</v>
      </c>
      <c r="O2857">
        <v>21.60756331</v>
      </c>
      <c r="P2857">
        <v>4.8786802460000001</v>
      </c>
      <c r="Q2857">
        <v>13.412213960000001</v>
      </c>
    </row>
    <row r="2858" spans="1:17">
      <c r="A2858" t="s">
        <v>13000</v>
      </c>
      <c r="B2858" s="14" t="s">
        <v>13001</v>
      </c>
      <c r="C2858">
        <v>220.25297710000001</v>
      </c>
      <c r="D2858">
        <v>61.863072289999998</v>
      </c>
      <c r="E2858">
        <v>19.66634831</v>
      </c>
      <c r="F2858">
        <v>28.909985379999998</v>
      </c>
      <c r="G2858">
        <v>31.46824861</v>
      </c>
      <c r="H2858">
        <v>43.301665159999999</v>
      </c>
      <c r="I2858">
        <v>103.2426095</v>
      </c>
      <c r="J2858">
        <v>74.291276060000001</v>
      </c>
      <c r="K2858">
        <v>177.2349772</v>
      </c>
      <c r="L2858">
        <v>222.83532589999999</v>
      </c>
      <c r="M2858">
        <v>128.34569870000001</v>
      </c>
      <c r="N2858">
        <v>34.58521794</v>
      </c>
      <c r="O2858">
        <v>223.59826630000001</v>
      </c>
      <c r="P2858">
        <v>32.454839540000002</v>
      </c>
      <c r="Q2858">
        <v>116.2604769</v>
      </c>
    </row>
    <row r="2859" spans="1:17">
      <c r="A2859" t="e">
        <v>#N/A</v>
      </c>
      <c r="B2859" s="14" t="s">
        <v>13002</v>
      </c>
      <c r="C2859">
        <v>0</v>
      </c>
      <c r="D2859">
        <v>1.1123117579999999</v>
      </c>
      <c r="E2859">
        <v>0.13354242899999999</v>
      </c>
      <c r="F2859">
        <v>0.34172559600000002</v>
      </c>
      <c r="G2859">
        <v>0.43351329799999999</v>
      </c>
      <c r="H2859">
        <v>6.2670643549999996</v>
      </c>
      <c r="I2859">
        <v>0</v>
      </c>
      <c r="J2859">
        <v>0.15912739400000001</v>
      </c>
      <c r="K2859">
        <v>0.56943980999999999</v>
      </c>
      <c r="L2859">
        <v>0</v>
      </c>
      <c r="M2859">
        <v>0</v>
      </c>
      <c r="N2859">
        <v>0.30947202400000001</v>
      </c>
      <c r="O2859">
        <v>0</v>
      </c>
      <c r="P2859">
        <v>0.75330381899999999</v>
      </c>
      <c r="Q2859">
        <v>0</v>
      </c>
    </row>
    <row r="2860" spans="1:17">
      <c r="A2860" t="s">
        <v>13000</v>
      </c>
      <c r="B2860" s="14" t="s">
        <v>13003</v>
      </c>
      <c r="C2860">
        <v>2.4010135579999998</v>
      </c>
      <c r="D2860">
        <v>3.7233342719999998</v>
      </c>
      <c r="E2860">
        <v>16.092639049999999</v>
      </c>
      <c r="F2860">
        <v>12.419341259999999</v>
      </c>
      <c r="G2860">
        <v>9.1214222379999992</v>
      </c>
      <c r="H2860">
        <v>8.2990955070000005</v>
      </c>
      <c r="I2860">
        <v>17.507225439999999</v>
      </c>
      <c r="J2860">
        <v>5.4787931849999998</v>
      </c>
      <c r="K2860">
        <v>35.944232640000003</v>
      </c>
      <c r="L2860">
        <v>15.170988080000001</v>
      </c>
      <c r="M2860">
        <v>9.2177143380000004</v>
      </c>
      <c r="N2860">
        <v>9.4712833310000004</v>
      </c>
      <c r="O2860">
        <v>0</v>
      </c>
      <c r="P2860">
        <v>10.446615899999999</v>
      </c>
      <c r="Q2860">
        <v>14.854806740000001</v>
      </c>
    </row>
    <row r="2861" spans="1:17">
      <c r="A2861" t="s">
        <v>13004</v>
      </c>
      <c r="B2861" s="14" t="s">
        <v>13005</v>
      </c>
      <c r="C2861">
        <v>0</v>
      </c>
      <c r="D2861">
        <v>1.115702953</v>
      </c>
      <c r="E2861">
        <v>1.6073948410000001</v>
      </c>
      <c r="F2861">
        <v>0.34276744199999998</v>
      </c>
      <c r="G2861">
        <v>1.5219224469999999</v>
      </c>
      <c r="H2861">
        <v>3.384861447</v>
      </c>
      <c r="I2861">
        <v>0</v>
      </c>
      <c r="J2861">
        <v>1.1172877699999999</v>
      </c>
      <c r="K2861">
        <v>1.7135277200000001</v>
      </c>
      <c r="L2861">
        <v>0</v>
      </c>
      <c r="M2861">
        <v>0</v>
      </c>
      <c r="N2861">
        <v>1.241662144</v>
      </c>
      <c r="O2861">
        <v>0</v>
      </c>
      <c r="P2861">
        <v>1.1334007159999999</v>
      </c>
      <c r="Q2861">
        <v>3.4620958800000001</v>
      </c>
    </row>
    <row r="2862" spans="1:17">
      <c r="A2862" t="s">
        <v>13006</v>
      </c>
      <c r="B2862" s="14" t="s">
        <v>3343</v>
      </c>
      <c r="C2862">
        <v>24.517365890000001</v>
      </c>
      <c r="D2862">
        <v>9.193438209</v>
      </c>
      <c r="E2862">
        <v>8.7057925669999996</v>
      </c>
      <c r="F2862">
        <v>8.7983143199999994</v>
      </c>
      <c r="G2862">
        <v>8.5223633870000004</v>
      </c>
      <c r="H2862">
        <v>18.17985135</v>
      </c>
      <c r="I2862">
        <v>32.194217289999997</v>
      </c>
      <c r="J2862">
        <v>13.495238090000001</v>
      </c>
      <c r="K2862">
        <v>22.533484040000001</v>
      </c>
      <c r="L2862">
        <v>17.70455479</v>
      </c>
      <c r="M2862">
        <v>30.967350759999999</v>
      </c>
      <c r="N2862">
        <v>8.5043166639999992</v>
      </c>
      <c r="O2862">
        <v>35.850636719999997</v>
      </c>
      <c r="P2862">
        <v>8.0733318520000008</v>
      </c>
      <c r="Q2862">
        <v>16.05145456</v>
      </c>
    </row>
    <row r="2863" spans="1:17">
      <c r="A2863" t="s">
        <v>13007</v>
      </c>
      <c r="B2863" s="14" t="s">
        <v>5458</v>
      </c>
      <c r="C2863">
        <v>9.1114028020000006</v>
      </c>
      <c r="D2863">
        <v>6.4591385499999996</v>
      </c>
      <c r="E2863">
        <v>5.7675892109999998</v>
      </c>
      <c r="F2863">
        <v>6.8523238620000004</v>
      </c>
      <c r="G2863">
        <v>2.7140610519999999</v>
      </c>
      <c r="H2863">
        <v>4.1991378629999998</v>
      </c>
      <c r="I2863">
        <v>11.62641998</v>
      </c>
      <c r="J2863">
        <v>9.9623578970000004</v>
      </c>
      <c r="K2863">
        <v>17.256884429999999</v>
      </c>
      <c r="L2863">
        <v>12.80956898</v>
      </c>
      <c r="M2863">
        <v>5.2469284040000002</v>
      </c>
      <c r="N2863">
        <v>5.7562991290000003</v>
      </c>
      <c r="O2863">
        <v>5.5498742319999996</v>
      </c>
      <c r="P2863">
        <v>16.745740300000001</v>
      </c>
      <c r="Q2863">
        <v>8.7688606080000007</v>
      </c>
    </row>
    <row r="2864" spans="1:17">
      <c r="A2864" t="s">
        <v>13008</v>
      </c>
      <c r="B2864" s="14" t="s">
        <v>13009</v>
      </c>
      <c r="C2864">
        <v>215.37568640000001</v>
      </c>
      <c r="D2864">
        <v>29.233633990000001</v>
      </c>
      <c r="E2864">
        <v>22.47691528</v>
      </c>
      <c r="F2864">
        <v>31.457425220000001</v>
      </c>
      <c r="G2864">
        <v>24.67616546</v>
      </c>
      <c r="H2864">
        <v>35.449778819999999</v>
      </c>
      <c r="I2864">
        <v>161.53024160000001</v>
      </c>
      <c r="J2864">
        <v>56.86011706</v>
      </c>
      <c r="K2864">
        <v>220.2242469</v>
      </c>
      <c r="L2864">
        <v>119.23793809999999</v>
      </c>
      <c r="M2864">
        <v>368.80014019999999</v>
      </c>
      <c r="N2864">
        <v>46.525327220000001</v>
      </c>
      <c r="O2864">
        <v>321.06072549999999</v>
      </c>
      <c r="P2864">
        <v>35.903532599999998</v>
      </c>
      <c r="Q2864">
        <v>106.22443850000001</v>
      </c>
    </row>
    <row r="2865" spans="1:17">
      <c r="A2865" t="s">
        <v>13010</v>
      </c>
      <c r="B2865" s="14" t="s">
        <v>2752</v>
      </c>
      <c r="C2865">
        <v>7.4711513590000003</v>
      </c>
      <c r="D2865">
        <v>0.684873179</v>
      </c>
      <c r="E2865">
        <v>0.52989324599999998</v>
      </c>
      <c r="F2865">
        <v>0.31561119399999998</v>
      </c>
      <c r="G2865">
        <v>0.53384606999999995</v>
      </c>
      <c r="H2865">
        <v>0.36278941599999998</v>
      </c>
      <c r="I2865">
        <v>2.6299063550000001</v>
      </c>
      <c r="J2865">
        <v>1.1975089189999999</v>
      </c>
      <c r="K2865">
        <v>2.7270116070000001</v>
      </c>
      <c r="L2865">
        <v>4.2323555019999999</v>
      </c>
      <c r="M2865">
        <v>3.296832743</v>
      </c>
      <c r="N2865">
        <v>0.64574693699999997</v>
      </c>
      <c r="O2865">
        <v>7.7986124739999996</v>
      </c>
      <c r="P2865">
        <v>0.72150496799999997</v>
      </c>
      <c r="Q2865">
        <v>2.0661707580000002</v>
      </c>
    </row>
    <row r="2866" spans="1:17">
      <c r="A2866" t="s">
        <v>13011</v>
      </c>
      <c r="B2866" s="14" t="s">
        <v>3479</v>
      </c>
      <c r="C2866">
        <v>6.3988871469999999</v>
      </c>
      <c r="D2866">
        <v>16.792725730000001</v>
      </c>
      <c r="E2866">
        <v>12.56795013</v>
      </c>
      <c r="F2866">
        <v>21.306326129999999</v>
      </c>
      <c r="G2866">
        <v>8.2447615469999995</v>
      </c>
      <c r="H2866">
        <v>2.8356067290000002</v>
      </c>
      <c r="I2866">
        <v>21.5345133</v>
      </c>
      <c r="J2866">
        <v>31.32438874</v>
      </c>
      <c r="K2866">
        <v>20.543270750000001</v>
      </c>
      <c r="L2866">
        <v>6.8423145290000003</v>
      </c>
      <c r="M2866">
        <v>3.7793727439999998</v>
      </c>
      <c r="N2866">
        <v>17.71773443</v>
      </c>
      <c r="O2866">
        <v>4.3610020509999998</v>
      </c>
      <c r="P2866">
        <v>47.115607339999997</v>
      </c>
      <c r="Q2866">
        <v>12.51966496</v>
      </c>
    </row>
    <row r="2867" spans="1:17">
      <c r="A2867" t="s">
        <v>13012</v>
      </c>
      <c r="B2867" s="14" t="s">
        <v>9048</v>
      </c>
      <c r="C2867">
        <v>1.3364865109999999</v>
      </c>
      <c r="D2867">
        <v>9.1783718640000007</v>
      </c>
      <c r="E2867">
        <v>7.3225764980000001</v>
      </c>
      <c r="F2867">
        <v>10.187625199999999</v>
      </c>
      <c r="G2867">
        <v>4.0387585960000001</v>
      </c>
      <c r="H2867">
        <v>11.548903129999999</v>
      </c>
      <c r="I2867">
        <v>14.617683380000001</v>
      </c>
      <c r="J2867">
        <v>15.756701870000001</v>
      </c>
      <c r="K2867">
        <v>12.429083479999999</v>
      </c>
      <c r="L2867">
        <v>3.3778769579999999</v>
      </c>
      <c r="M2867">
        <v>0</v>
      </c>
      <c r="N2867">
        <v>6.0134220020000004</v>
      </c>
      <c r="O2867">
        <v>0.74006487099999996</v>
      </c>
      <c r="P2867">
        <v>18.647926340000001</v>
      </c>
      <c r="Q2867">
        <v>7.3499511240000004</v>
      </c>
    </row>
    <row r="2868" spans="1:17">
      <c r="A2868" t="s">
        <v>13013</v>
      </c>
      <c r="B2868" s="14" t="s">
        <v>3706</v>
      </c>
      <c r="C2868">
        <v>2.017789896</v>
      </c>
      <c r="D2868">
        <v>1.34102407</v>
      </c>
      <c r="E2868">
        <v>1.1985650459999999</v>
      </c>
      <c r="F2868">
        <v>1.6937400949999999</v>
      </c>
      <c r="G2868">
        <v>1.161448493</v>
      </c>
      <c r="H2868">
        <v>1.2269925859999999</v>
      </c>
      <c r="I2868">
        <v>0.98086083899999998</v>
      </c>
      <c r="J2868">
        <v>1.449510611</v>
      </c>
      <c r="K2868">
        <v>1.8307397139999999</v>
      </c>
      <c r="L2868">
        <v>1.0624633349999999</v>
      </c>
      <c r="M2868">
        <v>1.6138506370000001</v>
      </c>
      <c r="N2868">
        <v>1.430237054</v>
      </c>
      <c r="O2868">
        <v>1.6759938160000001</v>
      </c>
      <c r="P2868">
        <v>1.210929755</v>
      </c>
      <c r="Q2868">
        <v>1.9650495349999999</v>
      </c>
    </row>
    <row r="2869" spans="1:17">
      <c r="A2869" t="s">
        <v>13014</v>
      </c>
      <c r="B2869" s="14" t="s">
        <v>2338</v>
      </c>
      <c r="C2869">
        <v>4.0978709899999997</v>
      </c>
      <c r="D2869">
        <v>2.9251837059999999</v>
      </c>
      <c r="E2869">
        <v>3.0517463239999998</v>
      </c>
      <c r="F2869">
        <v>4.1525122940000001</v>
      </c>
      <c r="G2869">
        <v>1.8870016540000001</v>
      </c>
      <c r="H2869">
        <v>7.6941755230000002</v>
      </c>
      <c r="I2869">
        <v>2.6560024489999998</v>
      </c>
      <c r="J2869">
        <v>7.7923298890000003</v>
      </c>
      <c r="K2869">
        <v>6.1966603329999996</v>
      </c>
      <c r="L2869">
        <v>3.4523615649999999</v>
      </c>
      <c r="M2869">
        <v>1.74801198</v>
      </c>
      <c r="N2869">
        <v>2.694146747</v>
      </c>
      <c r="O2869">
        <v>2.0170235509999999</v>
      </c>
      <c r="P2869">
        <v>6.1481053149999996</v>
      </c>
      <c r="Q2869">
        <v>3.1300095059999999</v>
      </c>
    </row>
    <row r="2870" spans="1:17">
      <c r="A2870" t="s">
        <v>13015</v>
      </c>
      <c r="B2870" s="14" t="s">
        <v>13016</v>
      </c>
      <c r="C2870">
        <v>48.429825710000003</v>
      </c>
      <c r="D2870">
        <v>0.19506959900000001</v>
      </c>
      <c r="E2870">
        <v>9.3679017000000003E-2</v>
      </c>
      <c r="F2870">
        <v>5.9929489000000002E-2</v>
      </c>
      <c r="G2870">
        <v>7.6026585999999993E-2</v>
      </c>
      <c r="H2870">
        <v>0</v>
      </c>
      <c r="I2870">
        <v>0.64205602900000003</v>
      </c>
      <c r="J2870">
        <v>5.5813340000000003E-2</v>
      </c>
      <c r="K2870">
        <v>1.198373331</v>
      </c>
      <c r="L2870">
        <v>1.9473208580000001</v>
      </c>
      <c r="M2870">
        <v>6.7609674460000004</v>
      </c>
      <c r="N2870">
        <v>0</v>
      </c>
      <c r="O2870">
        <v>13.65254</v>
      </c>
      <c r="P2870">
        <v>0.26421850400000002</v>
      </c>
      <c r="Q2870">
        <v>9.6850102239999991</v>
      </c>
    </row>
    <row r="2871" spans="1:17">
      <c r="A2871" t="e">
        <v>#N/A</v>
      </c>
      <c r="B2871" s="14" t="s">
        <v>13017</v>
      </c>
      <c r="C2871">
        <v>0</v>
      </c>
      <c r="D2871">
        <v>0</v>
      </c>
      <c r="E2871">
        <v>0.55149111699999998</v>
      </c>
      <c r="F2871">
        <v>0.23520443699999999</v>
      </c>
      <c r="G2871">
        <v>0.59676098300000002</v>
      </c>
      <c r="H2871">
        <v>0</v>
      </c>
      <c r="I2871">
        <v>0</v>
      </c>
      <c r="J2871">
        <v>0.21904984399999999</v>
      </c>
      <c r="K2871">
        <v>0.78387321099999996</v>
      </c>
      <c r="L2871">
        <v>0</v>
      </c>
      <c r="M2871">
        <v>0</v>
      </c>
      <c r="N2871">
        <v>0</v>
      </c>
      <c r="O2871">
        <v>1.9136405439999999</v>
      </c>
      <c r="P2871">
        <v>0.25924367799999998</v>
      </c>
      <c r="Q2871">
        <v>0</v>
      </c>
    </row>
    <row r="2872" spans="1:17">
      <c r="A2872" t="s">
        <v>13018</v>
      </c>
      <c r="B2872" s="14" t="s">
        <v>4197</v>
      </c>
      <c r="C2872">
        <v>16.361899050000002</v>
      </c>
      <c r="D2872">
        <v>24.271048010000001</v>
      </c>
      <c r="E2872">
        <v>33.811503780000002</v>
      </c>
      <c r="F2872">
        <v>37.844132999999999</v>
      </c>
      <c r="G2872">
        <v>36.628404189999998</v>
      </c>
      <c r="H2872">
        <v>58.163521830000001</v>
      </c>
      <c r="I2872">
        <v>129.32595760000001</v>
      </c>
      <c r="J2872">
        <v>118.6361804</v>
      </c>
      <c r="K2872">
        <v>141.23668499999999</v>
      </c>
      <c r="L2872">
        <v>159.12851800000001</v>
      </c>
      <c r="M2872">
        <v>10.678524850000001</v>
      </c>
      <c r="N2872">
        <v>31.39201323</v>
      </c>
      <c r="O2872">
        <v>25.006217289999999</v>
      </c>
      <c r="P2872">
        <v>23.693762920000001</v>
      </c>
      <c r="Q2872">
        <v>36.44253698</v>
      </c>
    </row>
    <row r="2873" spans="1:17">
      <c r="A2873" t="s">
        <v>13019</v>
      </c>
      <c r="B2873" s="14" t="s">
        <v>1765</v>
      </c>
      <c r="C2873">
        <v>176.6259451</v>
      </c>
      <c r="D2873">
        <v>40.415419929999999</v>
      </c>
      <c r="E2873">
        <v>35.457363819999998</v>
      </c>
      <c r="F2873">
        <v>30.63964262</v>
      </c>
      <c r="G2873">
        <v>33.571936729999997</v>
      </c>
      <c r="H2873">
        <v>54.0999695</v>
      </c>
      <c r="I2873">
        <v>61.945565680000001</v>
      </c>
      <c r="J2873">
        <v>32.9075451</v>
      </c>
      <c r="K2873">
        <v>64.726909079999999</v>
      </c>
      <c r="L2873">
        <v>98.412032389999993</v>
      </c>
      <c r="M2873">
        <v>58.191126730000001</v>
      </c>
      <c r="N2873">
        <v>23.182787350000002</v>
      </c>
      <c r="O2873">
        <v>86.647120369999996</v>
      </c>
      <c r="P2873">
        <v>18.165631869999999</v>
      </c>
      <c r="Q2873">
        <v>51.287716639999999</v>
      </c>
    </row>
    <row r="2874" spans="1:17">
      <c r="A2874" t="s">
        <v>13020</v>
      </c>
      <c r="B2874" s="14" t="s">
        <v>1764</v>
      </c>
      <c r="C2874">
        <v>9.7170431060000002</v>
      </c>
      <c r="D2874">
        <v>2.152650403</v>
      </c>
      <c r="E2874">
        <v>2.4229113409999998</v>
      </c>
      <c r="F2874">
        <v>2.0666860460000001</v>
      </c>
      <c r="G2874">
        <v>3.1985949910000002</v>
      </c>
      <c r="H2874">
        <v>4.3732978769999997</v>
      </c>
      <c r="I2874">
        <v>3.5426385599999999</v>
      </c>
      <c r="J2874">
        <v>1.1355962669999999</v>
      </c>
      <c r="K2874">
        <v>4.8213966240000001</v>
      </c>
      <c r="L2874">
        <v>8.8259454179999999</v>
      </c>
      <c r="M2874">
        <v>3.7887517019999999</v>
      </c>
      <c r="N2874">
        <v>0.91709531200000005</v>
      </c>
      <c r="O2874">
        <v>5.0444127590000001</v>
      </c>
      <c r="P2874">
        <v>1.1161774689999999</v>
      </c>
      <c r="Q2874">
        <v>3.1311602449999998</v>
      </c>
    </row>
    <row r="2875" spans="1:17">
      <c r="A2875" t="s">
        <v>13021</v>
      </c>
      <c r="B2875" s="14" t="s">
        <v>1763</v>
      </c>
      <c r="C2875">
        <v>2.51685728</v>
      </c>
      <c r="D2875">
        <v>19.050245440000001</v>
      </c>
      <c r="E2875">
        <v>17.114523640000002</v>
      </c>
      <c r="F2875">
        <v>17.843404159999999</v>
      </c>
      <c r="G2875">
        <v>14.052524</v>
      </c>
      <c r="H2875">
        <v>23.923649619999999</v>
      </c>
      <c r="I2875">
        <v>0.61173037600000002</v>
      </c>
      <c r="J2875">
        <v>3.1108637790000002</v>
      </c>
      <c r="K2875">
        <v>4.1864960309999999</v>
      </c>
      <c r="L2875">
        <v>5.1684605399999999</v>
      </c>
      <c r="M2875">
        <v>2.0130102409999999</v>
      </c>
      <c r="N2875">
        <v>3.748949439</v>
      </c>
      <c r="O2875">
        <v>2.555084302</v>
      </c>
      <c r="P2875">
        <v>0.75521672900000003</v>
      </c>
      <c r="Q2875">
        <v>10.81355493</v>
      </c>
    </row>
    <row r="2876" spans="1:17">
      <c r="A2876" t="s">
        <v>13022</v>
      </c>
      <c r="B2876" s="14" t="s">
        <v>13023</v>
      </c>
      <c r="C2876">
        <v>0.53494084500000005</v>
      </c>
      <c r="D2876">
        <v>0.59253654200000005</v>
      </c>
      <c r="E2876">
        <v>0.51220094699999996</v>
      </c>
      <c r="F2876">
        <v>1.3835017469999999</v>
      </c>
      <c r="G2876">
        <v>0.46187135699999998</v>
      </c>
      <c r="H2876">
        <v>0</v>
      </c>
      <c r="I2876">
        <v>0</v>
      </c>
      <c r="J2876">
        <v>0.54251722999999996</v>
      </c>
      <c r="K2876">
        <v>0</v>
      </c>
      <c r="L2876">
        <v>0.33800647</v>
      </c>
      <c r="M2876">
        <v>0</v>
      </c>
      <c r="N2876">
        <v>0.26377278700000001</v>
      </c>
      <c r="O2876">
        <v>3.5546120989999999</v>
      </c>
      <c r="P2876">
        <v>8.0258081999999994E-2</v>
      </c>
      <c r="Q2876">
        <v>0.73547114599999996</v>
      </c>
    </row>
    <row r="2877" spans="1:17">
      <c r="A2877" t="e">
        <v>#N/A</v>
      </c>
      <c r="B2877" s="14" t="s">
        <v>13024</v>
      </c>
      <c r="C2877">
        <v>0</v>
      </c>
      <c r="D2877">
        <v>0</v>
      </c>
      <c r="E2877">
        <v>0.80615521099999998</v>
      </c>
      <c r="F2877">
        <v>0.25786174499999998</v>
      </c>
      <c r="G2877">
        <v>0</v>
      </c>
      <c r="H2877">
        <v>0</v>
      </c>
      <c r="I2877">
        <v>0</v>
      </c>
      <c r="J2877">
        <v>0.24015097599999999</v>
      </c>
      <c r="K2877">
        <v>0</v>
      </c>
      <c r="L2877">
        <v>1.196977041</v>
      </c>
      <c r="M2877">
        <v>0</v>
      </c>
      <c r="N2877">
        <v>0</v>
      </c>
      <c r="O2877">
        <v>0</v>
      </c>
      <c r="P2877">
        <v>0.28421669300000002</v>
      </c>
      <c r="Q2877">
        <v>0</v>
      </c>
    </row>
    <row r="2878" spans="1:17">
      <c r="A2878" t="e">
        <v>#N/A</v>
      </c>
      <c r="B2878" s="14" t="s">
        <v>13025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</row>
    <row r="2879" spans="1:17">
      <c r="A2879" t="s">
        <v>13026</v>
      </c>
      <c r="B2879" s="14" t="s">
        <v>13027</v>
      </c>
      <c r="C2879">
        <v>9.1517857510000002</v>
      </c>
      <c r="D2879">
        <v>0.38014255699999999</v>
      </c>
      <c r="E2879">
        <v>0.365114618</v>
      </c>
      <c r="F2879">
        <v>0.93430239000000004</v>
      </c>
      <c r="G2879">
        <v>0.59262828899999997</v>
      </c>
      <c r="H2879">
        <v>0.87869770800000002</v>
      </c>
      <c r="I2879">
        <v>3.3365570930000001</v>
      </c>
      <c r="J2879">
        <v>0.21753287800000001</v>
      </c>
      <c r="K2879">
        <v>4.4111867809999996</v>
      </c>
      <c r="L2879">
        <v>2.5298988429999998</v>
      </c>
      <c r="M2879">
        <v>14.27341361</v>
      </c>
      <c r="N2879">
        <v>1.0576485019999999</v>
      </c>
      <c r="O2879">
        <v>15.20310549</v>
      </c>
      <c r="P2879">
        <v>0.17163224099999999</v>
      </c>
      <c r="Q2879">
        <v>5.5048283529999997</v>
      </c>
    </row>
    <row r="2880" spans="1:17">
      <c r="A2880" t="s">
        <v>13028</v>
      </c>
      <c r="B2880" s="14" t="s">
        <v>13029</v>
      </c>
      <c r="C2880">
        <v>1407.102588</v>
      </c>
      <c r="D2880">
        <v>115.9119448</v>
      </c>
      <c r="E2880">
        <v>89.063735859999994</v>
      </c>
      <c r="F2880">
        <v>71.729903390000004</v>
      </c>
      <c r="G2880">
        <v>114.2297732</v>
      </c>
      <c r="H2880">
        <v>208.84179399999999</v>
      </c>
      <c r="I2880">
        <v>414.21620089999999</v>
      </c>
      <c r="J2880">
        <v>147.1093157</v>
      </c>
      <c r="K2880">
        <v>505.23998030000001</v>
      </c>
      <c r="L2880">
        <v>724.96728919999998</v>
      </c>
      <c r="M2880">
        <v>796.31041689999995</v>
      </c>
      <c r="N2880">
        <v>124.3909496</v>
      </c>
      <c r="O2880">
        <v>1067.863378</v>
      </c>
      <c r="P2880">
        <v>105.97553120000001</v>
      </c>
      <c r="Q2880">
        <v>429.04923969999999</v>
      </c>
    </row>
    <row r="2881" spans="1:17">
      <c r="A2881" t="s">
        <v>13030</v>
      </c>
      <c r="B2881" s="14" t="s">
        <v>13031</v>
      </c>
      <c r="C2881">
        <v>2.4581805480000001</v>
      </c>
      <c r="D2881">
        <v>0</v>
      </c>
      <c r="E2881">
        <v>0</v>
      </c>
      <c r="F2881">
        <v>0</v>
      </c>
      <c r="G2881">
        <v>0</v>
      </c>
      <c r="H2881">
        <v>4.7203850110000003</v>
      </c>
      <c r="I2881">
        <v>3.5848128290000001</v>
      </c>
      <c r="J2881">
        <v>0.93487344000000006</v>
      </c>
      <c r="K2881">
        <v>2.2303059209999998</v>
      </c>
      <c r="L2881">
        <v>0</v>
      </c>
      <c r="M2881">
        <v>0</v>
      </c>
      <c r="N2881">
        <v>0.30302468999999999</v>
      </c>
      <c r="O2881">
        <v>0</v>
      </c>
      <c r="P2881">
        <v>0.36880499500000002</v>
      </c>
      <c r="Q2881">
        <v>0</v>
      </c>
    </row>
    <row r="2882" spans="1:17">
      <c r="A2882" t="e">
        <v>#N/A</v>
      </c>
      <c r="B2882" s="14" t="s">
        <v>13032</v>
      </c>
      <c r="C2882">
        <v>0</v>
      </c>
      <c r="D2882">
        <v>0</v>
      </c>
      <c r="E2882">
        <v>0</v>
      </c>
      <c r="F2882">
        <v>0</v>
      </c>
      <c r="G2882">
        <v>0.25652135799999998</v>
      </c>
      <c r="H2882">
        <v>0</v>
      </c>
      <c r="I2882">
        <v>0</v>
      </c>
      <c r="J2882">
        <v>0.56495948900000004</v>
      </c>
      <c r="K2882">
        <v>0</v>
      </c>
      <c r="L2882">
        <v>0</v>
      </c>
      <c r="M2882">
        <v>2.8515231409999999</v>
      </c>
      <c r="N2882">
        <v>0.36624566800000002</v>
      </c>
      <c r="O2882">
        <v>0</v>
      </c>
      <c r="P2882">
        <v>0</v>
      </c>
      <c r="Q2882">
        <v>0</v>
      </c>
    </row>
    <row r="2883" spans="1:17">
      <c r="A2883" t="s">
        <v>13033</v>
      </c>
      <c r="B2883" s="14" t="s">
        <v>3255</v>
      </c>
      <c r="C2883">
        <v>49.117361080000002</v>
      </c>
      <c r="D2883">
        <v>43.684396249999999</v>
      </c>
      <c r="E2883">
        <v>10.47460076</v>
      </c>
      <c r="F2883">
        <v>12.072268380000001</v>
      </c>
      <c r="G2883">
        <v>11.280113890000001</v>
      </c>
      <c r="H2883">
        <v>17.734082390000001</v>
      </c>
      <c r="I2883">
        <v>19.99131745</v>
      </c>
      <c r="J2883">
        <v>11.623036109999999</v>
      </c>
      <c r="K2883">
        <v>25.857281440000001</v>
      </c>
      <c r="L2883">
        <v>39.696977060000002</v>
      </c>
      <c r="M2883">
        <v>18.96314623</v>
      </c>
      <c r="N2883">
        <v>8.5177589220000005</v>
      </c>
      <c r="O2883">
        <v>33.559818470000003</v>
      </c>
      <c r="P2883">
        <v>15.362827060000001</v>
      </c>
      <c r="Q2883">
        <v>21.556094900000002</v>
      </c>
    </row>
    <row r="2884" spans="1:17">
      <c r="A2884" t="s">
        <v>13034</v>
      </c>
      <c r="B2884" s="14" t="s">
        <v>3254</v>
      </c>
      <c r="C2884">
        <v>0</v>
      </c>
      <c r="D2884">
        <v>6.1815974410000001</v>
      </c>
      <c r="E2884">
        <v>7.1703399799999996</v>
      </c>
      <c r="F2884">
        <v>7.771770729</v>
      </c>
      <c r="G2884">
        <v>4.5219222319999997</v>
      </c>
      <c r="H2884">
        <v>5.770449867</v>
      </c>
      <c r="I2884">
        <v>13.77283598</v>
      </c>
      <c r="J2884">
        <v>15.618800350000001</v>
      </c>
      <c r="K2884">
        <v>15.57968378</v>
      </c>
      <c r="L2884">
        <v>5.6962171460000004</v>
      </c>
      <c r="M2884">
        <v>0.82403683299999997</v>
      </c>
      <c r="N2884">
        <v>5.9269361390000004</v>
      </c>
      <c r="O2884">
        <v>2.852557735</v>
      </c>
      <c r="P2884">
        <v>9.5965973279999996</v>
      </c>
      <c r="Q2884">
        <v>6.4923294890000003</v>
      </c>
    </row>
    <row r="2885" spans="1:17">
      <c r="A2885" t="s">
        <v>13035</v>
      </c>
      <c r="B2885" s="14" t="s">
        <v>13036</v>
      </c>
      <c r="C2885">
        <v>39.582204339999997</v>
      </c>
      <c r="D2885">
        <v>4.968977368</v>
      </c>
      <c r="E2885">
        <v>6.8780750490000004</v>
      </c>
      <c r="F2885">
        <v>0.17959699800000001</v>
      </c>
      <c r="G2885">
        <v>5.9237583870000003</v>
      </c>
      <c r="H2885">
        <v>1.520175109</v>
      </c>
      <c r="I2885">
        <v>30.78586864</v>
      </c>
      <c r="J2885">
        <v>4.1815425450000001</v>
      </c>
      <c r="K2885">
        <v>16.160810959999999</v>
      </c>
      <c r="L2885">
        <v>11.6714822</v>
      </c>
      <c r="M2885">
        <v>20.261301799999998</v>
      </c>
      <c r="N2885">
        <v>5.0420210389999998</v>
      </c>
      <c r="O2885">
        <v>24.840643870000001</v>
      </c>
      <c r="P2885">
        <v>5.1467738570000003</v>
      </c>
      <c r="Q2885">
        <v>15.419046829999999</v>
      </c>
    </row>
    <row r="2886" spans="1:17">
      <c r="A2886" t="s">
        <v>13037</v>
      </c>
      <c r="B2886" s="14" t="s">
        <v>13038</v>
      </c>
      <c r="C2886">
        <v>13.495893199999999</v>
      </c>
      <c r="D2886">
        <v>1.7938753359999999</v>
      </c>
      <c r="E2886">
        <v>2.7280186949999998</v>
      </c>
      <c r="F2886">
        <v>0.36741085299999998</v>
      </c>
      <c r="G2886">
        <v>3.2626834150000001</v>
      </c>
      <c r="H2886">
        <v>0.518316785</v>
      </c>
      <c r="I2886">
        <v>3.9362650669999999</v>
      </c>
      <c r="J2886">
        <v>1.539791549</v>
      </c>
      <c r="K2886">
        <v>7.3468900939999999</v>
      </c>
      <c r="L2886">
        <v>9.3802318459999992</v>
      </c>
      <c r="M2886">
        <v>12.952997269999999</v>
      </c>
      <c r="N2886">
        <v>6.1555603679999997</v>
      </c>
      <c r="O2886">
        <v>7.4732040870000001</v>
      </c>
      <c r="P2886">
        <v>3.442179951</v>
      </c>
      <c r="Q2886">
        <v>5.5665071020000001</v>
      </c>
    </row>
    <row r="2887" spans="1:17">
      <c r="A2887" t="e">
        <v>#N/A</v>
      </c>
      <c r="B2887" s="14" t="s">
        <v>13039</v>
      </c>
      <c r="C2887">
        <v>21.509079790000001</v>
      </c>
      <c r="D2887">
        <v>4.7649813610000002</v>
      </c>
      <c r="E2887">
        <v>2.4408588330000001</v>
      </c>
      <c r="F2887">
        <v>2.3422441859999998</v>
      </c>
      <c r="G2887">
        <v>4.4570585940000003</v>
      </c>
      <c r="H2887">
        <v>4.9564042610000003</v>
      </c>
      <c r="I2887">
        <v>4.1822816329999997</v>
      </c>
      <c r="J2887">
        <v>3.6356189350000001</v>
      </c>
      <c r="K2887">
        <v>13.01011787</v>
      </c>
      <c r="L2887">
        <v>9.0604512150000005</v>
      </c>
      <c r="M2887">
        <v>24.772607279999999</v>
      </c>
      <c r="N2887">
        <v>3.8888168539999999</v>
      </c>
      <c r="O2887">
        <v>4.7641676049999999</v>
      </c>
      <c r="P2887">
        <v>2.5816349629999999</v>
      </c>
      <c r="Q2887">
        <v>2.9572068979999999</v>
      </c>
    </row>
    <row r="2888" spans="1:17">
      <c r="A2888" t="s">
        <v>13040</v>
      </c>
      <c r="B2888" s="14" t="s">
        <v>13041</v>
      </c>
      <c r="C2888">
        <v>7.7827907090000004</v>
      </c>
      <c r="D2888">
        <v>4.4181311269999997</v>
      </c>
      <c r="E2888">
        <v>3.1049794340000001</v>
      </c>
      <c r="F2888">
        <v>3.1119569399999998</v>
      </c>
      <c r="G2888">
        <v>4.1998196410000004</v>
      </c>
      <c r="H2888">
        <v>8.2198082449999994</v>
      </c>
      <c r="I2888">
        <v>1.418724512</v>
      </c>
      <c r="J2888">
        <v>4.8714724379999996</v>
      </c>
      <c r="K2888">
        <v>6.8406556180000004</v>
      </c>
      <c r="L2888">
        <v>6.4543709009999999</v>
      </c>
      <c r="M2888">
        <v>1.8674285820000001</v>
      </c>
      <c r="N2888">
        <v>3.178011589</v>
      </c>
      <c r="O2888">
        <v>2.1548178569999998</v>
      </c>
      <c r="P2888">
        <v>4.5976820549999999</v>
      </c>
      <c r="Q2888">
        <v>4.3469896449999998</v>
      </c>
    </row>
    <row r="2889" spans="1:17">
      <c r="A2889" t="s">
        <v>13042</v>
      </c>
      <c r="B2889" s="14" t="s">
        <v>13043</v>
      </c>
      <c r="C2889">
        <v>0</v>
      </c>
      <c r="D2889">
        <v>0.18164323399999999</v>
      </c>
      <c r="E2889">
        <v>0.14538537100000001</v>
      </c>
      <c r="F2889">
        <v>0.11160925300000001</v>
      </c>
      <c r="G2889">
        <v>9.4391711000000003E-2</v>
      </c>
      <c r="H2889">
        <v>0.10496686700000001</v>
      </c>
      <c r="I2889">
        <v>0.79715228999999999</v>
      </c>
      <c r="J2889">
        <v>0.55436571999999995</v>
      </c>
      <c r="K2889">
        <v>0.371963661</v>
      </c>
      <c r="L2889">
        <v>1.0361654330000001</v>
      </c>
      <c r="M2889">
        <v>0</v>
      </c>
      <c r="N2889">
        <v>0.33691692899999998</v>
      </c>
      <c r="O2889">
        <v>0.60537404399999994</v>
      </c>
      <c r="P2889">
        <v>0.20502726399999999</v>
      </c>
      <c r="Q2889">
        <v>0.37576685900000001</v>
      </c>
    </row>
    <row r="2890" spans="1:17">
      <c r="A2890" t="s">
        <v>13044</v>
      </c>
      <c r="B2890" s="14" t="s">
        <v>13045</v>
      </c>
      <c r="C2890">
        <v>135.87390780000001</v>
      </c>
      <c r="D2890">
        <v>0.82092600100000002</v>
      </c>
      <c r="E2890">
        <v>0.21902023400000001</v>
      </c>
      <c r="F2890">
        <v>0.22418289299999999</v>
      </c>
      <c r="G2890">
        <v>7.1099639000000006E-2</v>
      </c>
      <c r="H2890">
        <v>0.94878326800000001</v>
      </c>
      <c r="I2890">
        <v>0</v>
      </c>
      <c r="J2890">
        <v>0.83514117899999996</v>
      </c>
      <c r="K2890">
        <v>63.133445389999999</v>
      </c>
      <c r="L2890">
        <v>463.8661955</v>
      </c>
      <c r="M2890">
        <v>0.79035237599999997</v>
      </c>
      <c r="N2890">
        <v>0.20302352100000001</v>
      </c>
      <c r="O2890">
        <v>56.543022110000003</v>
      </c>
      <c r="P2890">
        <v>0.24709566899999999</v>
      </c>
      <c r="Q2890">
        <v>64.81678608</v>
      </c>
    </row>
    <row r="2891" spans="1:17">
      <c r="A2891" t="e">
        <v>#N/A</v>
      </c>
      <c r="B2891" s="14" t="s">
        <v>13046</v>
      </c>
      <c r="C2891">
        <v>49.017724870000002</v>
      </c>
      <c r="D2891">
        <v>1.628860097</v>
      </c>
      <c r="E2891">
        <v>2.1511426509999998</v>
      </c>
      <c r="F2891">
        <v>1.459558691</v>
      </c>
      <c r="G2891">
        <v>1.375472088</v>
      </c>
      <c r="H2891">
        <v>1.1765944829999999</v>
      </c>
      <c r="I2891">
        <v>12.95638583</v>
      </c>
      <c r="J2891">
        <v>3.728397341</v>
      </c>
      <c r="K2891">
        <v>13.342126820000001</v>
      </c>
      <c r="L2891">
        <v>26.326391180000002</v>
      </c>
      <c r="M2891">
        <v>13.52569656</v>
      </c>
      <c r="N2891">
        <v>9.8946103500000007</v>
      </c>
      <c r="O2891">
        <v>37.660956980000002</v>
      </c>
      <c r="P2891">
        <v>2.528010498</v>
      </c>
      <c r="Q2891">
        <v>9.8983067679999994</v>
      </c>
    </row>
    <row r="2892" spans="1:17">
      <c r="A2892" t="s">
        <v>13047</v>
      </c>
      <c r="B2892" s="14" t="s">
        <v>13048</v>
      </c>
      <c r="C2892">
        <v>13.50716326</v>
      </c>
      <c r="D2892">
        <v>28.458577609999999</v>
      </c>
      <c r="E2892">
        <v>3.4549108319999999</v>
      </c>
      <c r="F2892">
        <v>0.50854571000000004</v>
      </c>
      <c r="G2892">
        <v>3.4242120300000001</v>
      </c>
      <c r="H2892">
        <v>1.4348393690000001</v>
      </c>
      <c r="I2892">
        <v>4.1910129100000004</v>
      </c>
      <c r="J2892">
        <v>1.6030119389999999</v>
      </c>
      <c r="K2892">
        <v>8.7349768450000003</v>
      </c>
      <c r="L2892">
        <v>20.882543089999999</v>
      </c>
      <c r="M2892">
        <v>9.3780781920000003</v>
      </c>
      <c r="N2892">
        <v>2.1610278510000001</v>
      </c>
      <c r="O2892">
        <v>11.139598579999999</v>
      </c>
      <c r="P2892">
        <v>2.8026099809999998</v>
      </c>
      <c r="Q2892">
        <v>5.5316438000000003</v>
      </c>
    </row>
    <row r="2893" spans="1:17">
      <c r="A2893" t="s">
        <v>13049</v>
      </c>
      <c r="B2893" s="14" t="s">
        <v>13050</v>
      </c>
      <c r="C2893">
        <v>31.2365736</v>
      </c>
      <c r="D2893">
        <v>1.9953221249999999</v>
      </c>
      <c r="E2893">
        <v>2.5892358660000001</v>
      </c>
      <c r="F2893">
        <v>1.1216686769999999</v>
      </c>
      <c r="G2893">
        <v>2.3826132250000001</v>
      </c>
      <c r="H2893">
        <v>3.9743232310000001</v>
      </c>
      <c r="I2893">
        <v>8.9429019800000003</v>
      </c>
      <c r="J2893">
        <v>11.24798077</v>
      </c>
      <c r="K2893">
        <v>7.9111176160000003</v>
      </c>
      <c r="L2893">
        <v>22.15879447</v>
      </c>
      <c r="M2893">
        <v>10.29988683</v>
      </c>
      <c r="N2893">
        <v>8.3390144829999997</v>
      </c>
      <c r="O2893">
        <v>22.07213428</v>
      </c>
      <c r="P2893">
        <v>5.4340121549999996</v>
      </c>
      <c r="Q2893">
        <v>8.6945999549999993</v>
      </c>
    </row>
    <row r="2894" spans="1:17">
      <c r="A2894" t="s">
        <v>13051</v>
      </c>
      <c r="B2894" s="14" t="s">
        <v>13052</v>
      </c>
      <c r="C2894">
        <v>21.239824939999998</v>
      </c>
      <c r="D2894">
        <v>1.686817274</v>
      </c>
      <c r="E2894">
        <v>1.8119912730000001</v>
      </c>
      <c r="F2894">
        <v>1.227376866</v>
      </c>
      <c r="G2894">
        <v>1.2456408299999999</v>
      </c>
      <c r="H2894">
        <v>2.2317045869999999</v>
      </c>
      <c r="I2894">
        <v>21.623674470000001</v>
      </c>
      <c r="J2894">
        <v>5.994802226</v>
      </c>
      <c r="K2894">
        <v>17.998276610000001</v>
      </c>
      <c r="L2894">
        <v>18.105076310000001</v>
      </c>
      <c r="M2894">
        <v>24.231720660000001</v>
      </c>
      <c r="N2894">
        <v>5.7058622830000001</v>
      </c>
      <c r="O2894">
        <v>36.615436619999997</v>
      </c>
      <c r="P2894">
        <v>3.5473994260000001</v>
      </c>
      <c r="Q2894">
        <v>24.10532551</v>
      </c>
    </row>
    <row r="2895" spans="1:17">
      <c r="A2895" t="e">
        <v>#N/A</v>
      </c>
      <c r="B2895" s="14" t="s">
        <v>13053</v>
      </c>
      <c r="C2895">
        <v>2.9219881980000002</v>
      </c>
      <c r="D2895">
        <v>1.186750075</v>
      </c>
      <c r="E2895">
        <v>0.88078160699999997</v>
      </c>
      <c r="F2895">
        <v>0.26515971900000002</v>
      </c>
      <c r="G2895">
        <v>0.84095445199999996</v>
      </c>
      <c r="H2895">
        <v>1.6833071079999999</v>
      </c>
      <c r="I2895">
        <v>0.71019876800000004</v>
      </c>
      <c r="J2895">
        <v>0.61736925300000001</v>
      </c>
      <c r="K2895">
        <v>4.1976040689999996</v>
      </c>
      <c r="L2895">
        <v>1.8462806249999999</v>
      </c>
      <c r="M2895">
        <v>0.93481536899999995</v>
      </c>
      <c r="N2895">
        <v>0</v>
      </c>
      <c r="O2895">
        <v>4.8540575600000002</v>
      </c>
      <c r="P2895">
        <v>0.87678168599999995</v>
      </c>
      <c r="Q2895">
        <v>1.673890697</v>
      </c>
    </row>
    <row r="2896" spans="1:17">
      <c r="A2896" t="s">
        <v>13054</v>
      </c>
      <c r="B2896" s="14" t="s">
        <v>13055</v>
      </c>
      <c r="C2896">
        <v>0</v>
      </c>
      <c r="D2896">
        <v>4.409042994</v>
      </c>
      <c r="E2896">
        <v>5.2934287940000004</v>
      </c>
      <c r="F2896">
        <v>2.0318262819999999</v>
      </c>
      <c r="G2896">
        <v>12.88788027</v>
      </c>
      <c r="H2896">
        <v>0</v>
      </c>
      <c r="I2896">
        <v>0</v>
      </c>
      <c r="J2896">
        <v>0</v>
      </c>
      <c r="K2896">
        <v>2.2571770770000001</v>
      </c>
      <c r="L2896">
        <v>9.4316022279999991</v>
      </c>
      <c r="M2896">
        <v>0</v>
      </c>
      <c r="N2896">
        <v>2.4534047179999998</v>
      </c>
      <c r="O2896">
        <v>0</v>
      </c>
      <c r="P2896">
        <v>0</v>
      </c>
      <c r="Q2896">
        <v>0</v>
      </c>
    </row>
    <row r="2897" spans="1:17">
      <c r="A2897" t="s">
        <v>13056</v>
      </c>
      <c r="B2897" s="14" t="s">
        <v>13057</v>
      </c>
      <c r="C2897">
        <v>200.69393890000001</v>
      </c>
      <c r="D2897">
        <v>821.55535940000004</v>
      </c>
      <c r="E2897">
        <v>1439.392552</v>
      </c>
      <c r="F2897">
        <v>1475.979959</v>
      </c>
      <c r="G2897">
        <v>1637.8395190000001</v>
      </c>
      <c r="H2897">
        <v>4711.4247930000001</v>
      </c>
      <c r="I2897">
        <v>193.10574919999999</v>
      </c>
      <c r="J2897">
        <v>432.51479449999999</v>
      </c>
      <c r="K2897">
        <v>321.56631229999999</v>
      </c>
      <c r="L2897">
        <v>476.64873130000001</v>
      </c>
      <c r="M2897">
        <v>202.5495746</v>
      </c>
      <c r="N2897">
        <v>286.8811862</v>
      </c>
      <c r="O2897">
        <v>205.7662129</v>
      </c>
      <c r="P2897">
        <v>1344.1678219999999</v>
      </c>
      <c r="Q2897">
        <v>3719.6092079999999</v>
      </c>
    </row>
    <row r="2898" spans="1:17">
      <c r="A2898" t="e">
        <v>#N/A</v>
      </c>
      <c r="B2898" s="14" t="s">
        <v>13058</v>
      </c>
      <c r="C2898">
        <v>18.118389749999999</v>
      </c>
      <c r="D2898">
        <v>0.41522379199999998</v>
      </c>
      <c r="E2898">
        <v>0</v>
      </c>
      <c r="F2898">
        <v>0</v>
      </c>
      <c r="G2898">
        <v>0.215772882</v>
      </c>
      <c r="H2898">
        <v>0.23994695399999999</v>
      </c>
      <c r="I2898">
        <v>0.91111732999999995</v>
      </c>
      <c r="J2898">
        <v>0.15840518200000001</v>
      </c>
      <c r="K2898">
        <v>2.5508491329999998</v>
      </c>
      <c r="L2898">
        <v>2.7633690839999998</v>
      </c>
      <c r="M2898">
        <v>11.992790210000001</v>
      </c>
      <c r="N2898">
        <v>0.15403373000000001</v>
      </c>
      <c r="O2898">
        <v>14.530350820000001</v>
      </c>
      <c r="P2898">
        <v>0.46867805699999998</v>
      </c>
      <c r="Q2898">
        <v>0</v>
      </c>
    </row>
    <row r="2899" spans="1:17">
      <c r="A2899" t="e">
        <v>#N/A</v>
      </c>
      <c r="B2899" s="14" t="s">
        <v>13059</v>
      </c>
      <c r="C2899">
        <v>0</v>
      </c>
      <c r="D2899">
        <v>0</v>
      </c>
      <c r="E2899">
        <v>0.85311570800000003</v>
      </c>
      <c r="F2899">
        <v>0.27288281800000003</v>
      </c>
      <c r="G2899">
        <v>0.34617930800000002</v>
      </c>
      <c r="H2899">
        <v>0</v>
      </c>
      <c r="I2899">
        <v>5.8470733519999998</v>
      </c>
      <c r="J2899">
        <v>0.25414035299999999</v>
      </c>
      <c r="K2899">
        <v>0.90944513299999996</v>
      </c>
      <c r="L2899">
        <v>2.5334077179999999</v>
      </c>
      <c r="M2899">
        <v>0</v>
      </c>
      <c r="N2899">
        <v>0.74138079499999998</v>
      </c>
      <c r="O2899">
        <v>4.4403892239999996</v>
      </c>
      <c r="P2899">
        <v>0.60154601100000005</v>
      </c>
      <c r="Q2899">
        <v>0</v>
      </c>
    </row>
    <row r="2900" spans="1:17">
      <c r="A2900" t="e">
        <v>#N/A</v>
      </c>
      <c r="B2900" s="14" t="s">
        <v>13060</v>
      </c>
      <c r="C2900">
        <v>3.3758119780000002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</row>
    <row r="2901" spans="1:17">
      <c r="A2901" t="s">
        <v>13061</v>
      </c>
      <c r="B2901" s="14" t="s">
        <v>13062</v>
      </c>
      <c r="C2901">
        <v>129.82726009999999</v>
      </c>
      <c r="D2901">
        <v>23.830613369999998</v>
      </c>
      <c r="E2901">
        <v>20.389210009999999</v>
      </c>
      <c r="F2901">
        <v>14.30592257</v>
      </c>
      <c r="G2901">
        <v>20.49713174</v>
      </c>
      <c r="H2901">
        <v>37.514341229999999</v>
      </c>
      <c r="I2901">
        <v>97.369526890000003</v>
      </c>
      <c r="J2901">
        <v>28.84112554</v>
      </c>
      <c r="K2901">
        <v>56.091526170000002</v>
      </c>
      <c r="L2901">
        <v>67.96966037</v>
      </c>
      <c r="M2901">
        <v>113.9243257</v>
      </c>
      <c r="N2901">
        <v>35.818607059999998</v>
      </c>
      <c r="O2901">
        <v>336.85803040000002</v>
      </c>
      <c r="P2901">
        <v>25.228911740000001</v>
      </c>
      <c r="Q2901">
        <v>61.198245739999997</v>
      </c>
    </row>
    <row r="2902" spans="1:17">
      <c r="A2902" t="s">
        <v>13061</v>
      </c>
      <c r="B2902" s="14" t="s">
        <v>2814</v>
      </c>
      <c r="C2902">
        <v>127.44401809999999</v>
      </c>
      <c r="D2902">
        <v>28.387396540000001</v>
      </c>
      <c r="E2902">
        <v>26.74654417</v>
      </c>
      <c r="F2902">
        <v>14.78813193</v>
      </c>
      <c r="G2902">
        <v>30.42524989</v>
      </c>
      <c r="H2902">
        <v>39.851830550000003</v>
      </c>
      <c r="I2902">
        <v>64.998157730000003</v>
      </c>
      <c r="J2902">
        <v>46.172973560000003</v>
      </c>
      <c r="K2902">
        <v>115.6298908</v>
      </c>
      <c r="L2902">
        <v>139.0511879</v>
      </c>
      <c r="M2902">
        <v>45.451259229999998</v>
      </c>
      <c r="N2902">
        <v>33.48090672</v>
      </c>
      <c r="O2902">
        <v>78.669020560000007</v>
      </c>
      <c r="P2902">
        <v>33.95742448</v>
      </c>
      <c r="Q2902">
        <v>56.012391020000003</v>
      </c>
    </row>
    <row r="2903" spans="1:17">
      <c r="A2903" t="s">
        <v>13063</v>
      </c>
      <c r="B2903" s="14" t="s">
        <v>6429</v>
      </c>
      <c r="C2903">
        <v>48.630622270000003</v>
      </c>
      <c r="D2903">
        <v>23.769686459999999</v>
      </c>
      <c r="E2903">
        <v>21.817171850000001</v>
      </c>
      <c r="F2903">
        <v>9.8418036069999992</v>
      </c>
      <c r="G2903">
        <v>35.723116359999999</v>
      </c>
      <c r="H2903">
        <v>7.9055419990000004</v>
      </c>
      <c r="I2903">
        <v>10.506516850000001</v>
      </c>
      <c r="J2903">
        <v>17.026928600000002</v>
      </c>
      <c r="K2903">
        <v>12.723165740000001</v>
      </c>
      <c r="L2903">
        <v>16.583166039999998</v>
      </c>
      <c r="M2903">
        <v>8.3964475780000001</v>
      </c>
      <c r="N2903">
        <v>36.095621379999997</v>
      </c>
      <c r="O2903">
        <v>13.10813965</v>
      </c>
      <c r="P2903">
        <v>51.76781287</v>
      </c>
      <c r="Q2903">
        <v>35.375932980000002</v>
      </c>
    </row>
    <row r="2904" spans="1:17">
      <c r="A2904" t="s">
        <v>13064</v>
      </c>
      <c r="B2904" s="14" t="s">
        <v>2789</v>
      </c>
      <c r="C2904">
        <v>14.02073349</v>
      </c>
      <c r="D2904">
        <v>17.224525209999999</v>
      </c>
      <c r="E2904">
        <v>6.102147081</v>
      </c>
      <c r="F2904">
        <v>18.390954350000001</v>
      </c>
      <c r="G2904">
        <v>9.0241680169999992</v>
      </c>
      <c r="H2904">
        <v>41.609319720000002</v>
      </c>
      <c r="I2904">
        <v>14.870334700000001</v>
      </c>
      <c r="J2904">
        <v>4.0395765939999997</v>
      </c>
      <c r="K2904">
        <v>9.8298668389999992</v>
      </c>
      <c r="L2904">
        <v>4.0268672060000004</v>
      </c>
      <c r="M2904">
        <v>4.8933545250000003</v>
      </c>
      <c r="N2904">
        <v>9.4274347970000001</v>
      </c>
      <c r="O2904">
        <v>5.6464208659999997</v>
      </c>
      <c r="P2904">
        <v>27.91990405</v>
      </c>
      <c r="Q2904">
        <v>16.64797957</v>
      </c>
    </row>
    <row r="2905" spans="1:17">
      <c r="A2905" t="s">
        <v>13065</v>
      </c>
      <c r="B2905" s="14" t="s">
        <v>13066</v>
      </c>
      <c r="C2905">
        <v>6.0068993739999996</v>
      </c>
      <c r="D2905">
        <v>4.6575526900000002</v>
      </c>
      <c r="E2905">
        <v>7.6687346590000001</v>
      </c>
      <c r="F2905">
        <v>5.110350951</v>
      </c>
      <c r="G2905">
        <v>3.8897965910000001</v>
      </c>
      <c r="H2905">
        <v>1.730235669</v>
      </c>
      <c r="I2905">
        <v>2.189994746</v>
      </c>
      <c r="J2905">
        <v>6.0919752909999998</v>
      </c>
      <c r="K2905">
        <v>8.8563420589999993</v>
      </c>
      <c r="L2905">
        <v>2.8466290359999999</v>
      </c>
      <c r="M2905">
        <v>0</v>
      </c>
      <c r="N2905">
        <v>1.2958437650000001</v>
      </c>
      <c r="O2905">
        <v>9.9787656029999994</v>
      </c>
      <c r="P2905">
        <v>4.9567391299999999</v>
      </c>
      <c r="Q2905">
        <v>8.2586723539999998</v>
      </c>
    </row>
    <row r="2906" spans="1:17">
      <c r="A2906" t="s">
        <v>13067</v>
      </c>
      <c r="B2906" s="14" t="s">
        <v>13068</v>
      </c>
      <c r="C2906">
        <v>0</v>
      </c>
      <c r="D2906">
        <v>0</v>
      </c>
      <c r="E2906">
        <v>0</v>
      </c>
      <c r="F2906">
        <v>0.257075581</v>
      </c>
      <c r="G2906">
        <v>0</v>
      </c>
      <c r="H2906">
        <v>0.241775818</v>
      </c>
      <c r="I2906">
        <v>0.91806182199999997</v>
      </c>
      <c r="J2906">
        <v>7.9806268999999999E-2</v>
      </c>
      <c r="K2906">
        <v>0</v>
      </c>
      <c r="L2906">
        <v>0.79555181399999997</v>
      </c>
      <c r="M2906">
        <v>1.2084198669999999</v>
      </c>
      <c r="N2906">
        <v>7.7603883999999998E-2</v>
      </c>
      <c r="O2906">
        <v>1.3943905190000001</v>
      </c>
      <c r="P2906">
        <v>0.18890011900000001</v>
      </c>
      <c r="Q2906">
        <v>0.43276198500000002</v>
      </c>
    </row>
    <row r="2907" spans="1:17">
      <c r="A2907" t="s">
        <v>13069</v>
      </c>
      <c r="B2907" s="14" t="s">
        <v>7813</v>
      </c>
      <c r="C2907">
        <v>63.216385580000001</v>
      </c>
      <c r="D2907">
        <v>6.805947626</v>
      </c>
      <c r="E2907">
        <v>10.24532162</v>
      </c>
      <c r="F2907">
        <v>5.7500586880000002</v>
      </c>
      <c r="G2907">
        <v>9.1819232829999997</v>
      </c>
      <c r="H2907">
        <v>12.81999843</v>
      </c>
      <c r="I2907">
        <v>9.4774450750000003</v>
      </c>
      <c r="J2907">
        <v>20.821330069999998</v>
      </c>
      <c r="K2907">
        <v>17.689293320000001</v>
      </c>
      <c r="L2907">
        <v>25.384817819999999</v>
      </c>
      <c r="M2907">
        <v>18.712355720000001</v>
      </c>
      <c r="N2907">
        <v>9.1037460489999997</v>
      </c>
      <c r="O2907">
        <v>26.17225122</v>
      </c>
      <c r="P2907">
        <v>6.780946771</v>
      </c>
      <c r="Q2907">
        <v>11.981130090000001</v>
      </c>
    </row>
    <row r="2908" spans="1:17">
      <c r="A2908" t="s">
        <v>13070</v>
      </c>
      <c r="B2908" s="14" t="s">
        <v>13071</v>
      </c>
      <c r="C2908">
        <v>0.49815962800000002</v>
      </c>
      <c r="D2908">
        <v>0.11035903800000001</v>
      </c>
      <c r="E2908">
        <v>0.158994423</v>
      </c>
      <c r="F2908">
        <v>0.20342772200000001</v>
      </c>
      <c r="G2908">
        <v>0.25806853099999999</v>
      </c>
      <c r="H2908">
        <v>0.95660395899999995</v>
      </c>
      <c r="I2908">
        <v>2.9059037650000001</v>
      </c>
      <c r="J2908">
        <v>0.12630377000000001</v>
      </c>
      <c r="K2908">
        <v>0.225989985</v>
      </c>
      <c r="L2908">
        <v>1.8885958620000001</v>
      </c>
      <c r="M2908">
        <v>0</v>
      </c>
      <c r="N2908">
        <v>0.24563641899999999</v>
      </c>
      <c r="O2908">
        <v>0</v>
      </c>
      <c r="P2908">
        <v>7.4739734000000002E-2</v>
      </c>
      <c r="Q2908">
        <v>0</v>
      </c>
    </row>
    <row r="2909" spans="1:17">
      <c r="A2909" t="e">
        <v>#N/A</v>
      </c>
      <c r="B2909" s="14" t="s">
        <v>13072</v>
      </c>
      <c r="C2909">
        <v>3.1167874109999998</v>
      </c>
      <c r="D2909">
        <v>0</v>
      </c>
      <c r="E2909">
        <v>8.2897092000000006E-2</v>
      </c>
      <c r="F2909">
        <v>0.106063888</v>
      </c>
      <c r="G2909">
        <v>0</v>
      </c>
      <c r="H2909">
        <v>0</v>
      </c>
      <c r="I2909">
        <v>0</v>
      </c>
      <c r="J2909">
        <v>0</v>
      </c>
      <c r="K2909">
        <v>0.70696489600000001</v>
      </c>
      <c r="L2909">
        <v>2.9540489999999999</v>
      </c>
      <c r="M2909">
        <v>0</v>
      </c>
      <c r="N2909">
        <v>0.19210621899999999</v>
      </c>
      <c r="O2909">
        <v>0.862943566</v>
      </c>
      <c r="P2909">
        <v>0.116904225</v>
      </c>
      <c r="Q2909">
        <v>2.1425800920000002</v>
      </c>
    </row>
    <row r="2910" spans="1:17">
      <c r="A2910" t="s">
        <v>13073</v>
      </c>
      <c r="B2910" s="14" t="s">
        <v>13074</v>
      </c>
      <c r="C2910">
        <v>5.8996333139999999</v>
      </c>
      <c r="D2910">
        <v>1.7426217550000001</v>
      </c>
      <c r="E2910">
        <v>2.0921647139999999</v>
      </c>
      <c r="F2910">
        <v>1.606110299</v>
      </c>
      <c r="G2910">
        <v>2.0375125000000001</v>
      </c>
      <c r="H2910">
        <v>1.2587693360000001</v>
      </c>
      <c r="I2910">
        <v>0.95595008800000003</v>
      </c>
      <c r="J2910">
        <v>0.664798891</v>
      </c>
      <c r="K2910">
        <v>2.0816188599999998</v>
      </c>
      <c r="L2910">
        <v>2.0709602779999998</v>
      </c>
      <c r="M2910">
        <v>2.5165823270000001</v>
      </c>
      <c r="N2910">
        <v>0.96967900799999995</v>
      </c>
      <c r="O2910">
        <v>0.72596839700000004</v>
      </c>
      <c r="P2910">
        <v>1.3768719810000001</v>
      </c>
      <c r="Q2910">
        <v>0</v>
      </c>
    </row>
    <row r="2911" spans="1:17">
      <c r="A2911" t="e">
        <v>#N/A</v>
      </c>
      <c r="B2911" s="14" t="s">
        <v>13075</v>
      </c>
      <c r="C2911">
        <v>8.8300432830000002</v>
      </c>
      <c r="D2911">
        <v>0.30094619099999997</v>
      </c>
      <c r="E2911">
        <v>0.36131133999999998</v>
      </c>
      <c r="F2911">
        <v>9.2457006999999994E-2</v>
      </c>
      <c r="G2911">
        <v>0.234582031</v>
      </c>
      <c r="H2911">
        <v>0</v>
      </c>
      <c r="I2911">
        <v>4.9527019340000003</v>
      </c>
      <c r="J2911">
        <v>0.172213528</v>
      </c>
      <c r="K2911">
        <v>1.232537483</v>
      </c>
      <c r="L2911">
        <v>1.716717072</v>
      </c>
      <c r="M2911">
        <v>2.607642872</v>
      </c>
      <c r="N2911">
        <v>0</v>
      </c>
      <c r="O2911">
        <v>9.0268438839999998</v>
      </c>
      <c r="P2911">
        <v>1.0190664330000001</v>
      </c>
      <c r="Q2911">
        <v>0.46692740500000002</v>
      </c>
    </row>
    <row r="2912" spans="1:17">
      <c r="A2912" t="e">
        <v>#N/A</v>
      </c>
      <c r="B2912" s="14" t="s">
        <v>13076</v>
      </c>
      <c r="C2912">
        <v>0</v>
      </c>
      <c r="D2912">
        <v>0.71614592700000002</v>
      </c>
      <c r="E2912">
        <v>0.51587623100000002</v>
      </c>
      <c r="F2912">
        <v>0.11000755500000001</v>
      </c>
      <c r="G2912">
        <v>0.27911130099999998</v>
      </c>
      <c r="H2912">
        <v>0.31038147999999999</v>
      </c>
      <c r="I2912">
        <v>4.7142744050000003</v>
      </c>
      <c r="J2912">
        <v>0.51225941900000005</v>
      </c>
      <c r="K2912">
        <v>0.36662563100000001</v>
      </c>
      <c r="L2912">
        <v>0.51064774000000002</v>
      </c>
      <c r="M2912">
        <v>0</v>
      </c>
      <c r="N2912">
        <v>0.29887366700000001</v>
      </c>
      <c r="O2912">
        <v>0</v>
      </c>
      <c r="P2912">
        <v>1.0912586150000001</v>
      </c>
      <c r="Q2912">
        <v>1.1111227480000001</v>
      </c>
    </row>
    <row r="2913" spans="1:17">
      <c r="A2913" t="e">
        <v>#N/A</v>
      </c>
      <c r="B2913" s="14" t="s">
        <v>13077</v>
      </c>
      <c r="C2913">
        <v>2.121443486</v>
      </c>
      <c r="D2913">
        <v>0.156656921</v>
      </c>
      <c r="E2913">
        <v>0.45139170200000001</v>
      </c>
      <c r="F2913">
        <v>0.38502644200000002</v>
      </c>
      <c r="G2913">
        <v>0.12211119400000001</v>
      </c>
      <c r="H2913">
        <v>0</v>
      </c>
      <c r="I2913">
        <v>1.031247526</v>
      </c>
      <c r="J2913">
        <v>1.344680976</v>
      </c>
      <c r="K2913">
        <v>1.2831897080000001</v>
      </c>
      <c r="L2913">
        <v>3.1277174059999999</v>
      </c>
      <c r="M2913">
        <v>1.3574031390000001</v>
      </c>
      <c r="N2913">
        <v>1.394743778</v>
      </c>
      <c r="O2913">
        <v>0.78315083900000004</v>
      </c>
      <c r="P2913">
        <v>0.84875670000000003</v>
      </c>
      <c r="Q2913">
        <v>0.486116202</v>
      </c>
    </row>
    <row r="2914" spans="1:17">
      <c r="A2914" t="s">
        <v>13078</v>
      </c>
      <c r="B2914" s="14" t="s">
        <v>13079</v>
      </c>
      <c r="C2914">
        <v>22.52587265</v>
      </c>
      <c r="D2914">
        <v>0.831705837</v>
      </c>
      <c r="E2914">
        <v>1.198239791</v>
      </c>
      <c r="F2914">
        <v>1.533105285</v>
      </c>
      <c r="G2914">
        <v>0.64829943199999995</v>
      </c>
      <c r="H2914">
        <v>5.767452231</v>
      </c>
      <c r="I2914">
        <v>0</v>
      </c>
      <c r="J2914">
        <v>0.47593556999999997</v>
      </c>
      <c r="K2914">
        <v>2.5547140549999998</v>
      </c>
      <c r="L2914">
        <v>7.1165725899999996</v>
      </c>
      <c r="M2914">
        <v>7.206576664</v>
      </c>
      <c r="N2914">
        <v>2.3140067229999999</v>
      </c>
      <c r="O2914">
        <v>2.078909501</v>
      </c>
      <c r="P2914">
        <v>0.28163290499999999</v>
      </c>
      <c r="Q2914">
        <v>1.2904175550000001</v>
      </c>
    </row>
    <row r="2915" spans="1:17">
      <c r="A2915" t="e">
        <v>#N/A</v>
      </c>
      <c r="B2915" s="14" t="s">
        <v>13080</v>
      </c>
      <c r="C2915">
        <v>0</v>
      </c>
      <c r="D2915">
        <v>0.768803715</v>
      </c>
      <c r="E2915">
        <v>2.2152332260000001</v>
      </c>
      <c r="F2915">
        <v>0</v>
      </c>
      <c r="G2915">
        <v>0</v>
      </c>
      <c r="H2915">
        <v>1.332814591</v>
      </c>
      <c r="I2915">
        <v>0</v>
      </c>
      <c r="J2915">
        <v>0</v>
      </c>
      <c r="K2915">
        <v>1.5743335919999999</v>
      </c>
      <c r="L2915">
        <v>0</v>
      </c>
      <c r="M2915">
        <v>0</v>
      </c>
      <c r="N2915">
        <v>0.42779956200000002</v>
      </c>
      <c r="O2915">
        <v>0</v>
      </c>
      <c r="P2915">
        <v>1.5619976250000001</v>
      </c>
      <c r="Q2915">
        <v>0</v>
      </c>
    </row>
    <row r="2916" spans="1:17">
      <c r="A2916" t="e">
        <v>#N/A</v>
      </c>
      <c r="B2916" s="14" t="s">
        <v>13081</v>
      </c>
      <c r="C2916">
        <v>0</v>
      </c>
      <c r="D2916">
        <v>0.32213958500000001</v>
      </c>
      <c r="E2916">
        <v>0</v>
      </c>
      <c r="F2916">
        <v>0</v>
      </c>
      <c r="G2916">
        <v>0</v>
      </c>
      <c r="H2916">
        <v>0.55846808599999997</v>
      </c>
      <c r="I2916">
        <v>0</v>
      </c>
      <c r="J2916">
        <v>0.36868248399999998</v>
      </c>
      <c r="K2916">
        <v>0</v>
      </c>
      <c r="L2916">
        <v>0.91880631999999995</v>
      </c>
      <c r="M2916">
        <v>0</v>
      </c>
      <c r="N2916">
        <v>0.179254042</v>
      </c>
      <c r="O2916">
        <v>0</v>
      </c>
      <c r="P2916">
        <v>0.65449900500000002</v>
      </c>
      <c r="Q2916">
        <v>0.999619233</v>
      </c>
    </row>
    <row r="2917" spans="1:17">
      <c r="A2917" t="s">
        <v>13082</v>
      </c>
      <c r="B2917" s="14" t="s">
        <v>13083</v>
      </c>
      <c r="C2917">
        <v>2.5181361710000001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0.31922507700000002</v>
      </c>
      <c r="K2917">
        <v>0</v>
      </c>
      <c r="L2917">
        <v>1.5911036279999999</v>
      </c>
      <c r="M2917">
        <v>0</v>
      </c>
      <c r="N2917">
        <v>0.31041553599999999</v>
      </c>
      <c r="O2917">
        <v>0</v>
      </c>
      <c r="P2917">
        <v>0.75560047699999999</v>
      </c>
      <c r="Q2917">
        <v>3.4620958800000001</v>
      </c>
    </row>
    <row r="2918" spans="1:17">
      <c r="A2918" t="e">
        <v>#N/A</v>
      </c>
      <c r="B2918" s="14" t="s">
        <v>13084</v>
      </c>
      <c r="C2918">
        <v>0</v>
      </c>
      <c r="D2918">
        <v>0.190997165</v>
      </c>
      <c r="E2918">
        <v>9.1723295999999996E-2</v>
      </c>
      <c r="F2918">
        <v>0.11735670199999999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0.106280058</v>
      </c>
      <c r="O2918">
        <v>0</v>
      </c>
      <c r="P2918">
        <v>0</v>
      </c>
      <c r="Q2918">
        <v>0.592676121</v>
      </c>
    </row>
    <row r="2919" spans="1:17">
      <c r="A2919" t="e">
        <v>#N/A</v>
      </c>
      <c r="B2919" s="14" t="s">
        <v>13085</v>
      </c>
      <c r="C2919">
        <v>1529.484741</v>
      </c>
      <c r="D2919">
        <v>213.96784049999999</v>
      </c>
      <c r="E2919">
        <v>123.50586680000001</v>
      </c>
      <c r="F2919">
        <v>80.200882350000001</v>
      </c>
      <c r="G2919">
        <v>132.637418</v>
      </c>
      <c r="H2919">
        <v>261.93062780000002</v>
      </c>
      <c r="I2919">
        <v>629.71265870000002</v>
      </c>
      <c r="J2919">
        <v>266.19836049999998</v>
      </c>
      <c r="K2919">
        <v>633.43594099999996</v>
      </c>
      <c r="L2919">
        <v>1077.7628070000001</v>
      </c>
      <c r="M2919">
        <v>723.00508549999995</v>
      </c>
      <c r="N2919">
        <v>220.0492256</v>
      </c>
      <c r="O2919">
        <v>919.18949710000004</v>
      </c>
      <c r="P2919">
        <v>266.80818929999998</v>
      </c>
      <c r="Q2919">
        <v>398.55828209999999</v>
      </c>
    </row>
    <row r="2920" spans="1:17">
      <c r="A2920" t="s">
        <v>13086</v>
      </c>
      <c r="B2920" s="14" t="s">
        <v>3805</v>
      </c>
      <c r="C2920">
        <v>256.44544200000001</v>
      </c>
      <c r="D2920">
        <v>86.807967329999997</v>
      </c>
      <c r="E2920">
        <v>69.375325779999997</v>
      </c>
      <c r="F2920">
        <v>110.24242510000001</v>
      </c>
      <c r="G2920">
        <v>106.5134412</v>
      </c>
      <c r="H2920">
        <v>126.8028212</v>
      </c>
      <c r="I2920">
        <v>43.743884829999999</v>
      </c>
      <c r="J2920">
        <v>139.7059567</v>
      </c>
      <c r="K2920">
        <v>121.99031859999999</v>
      </c>
      <c r="L2920">
        <v>175.6513296</v>
      </c>
      <c r="M2920">
        <v>34.466236219999999</v>
      </c>
      <c r="N2920">
        <v>31.013608260000002</v>
      </c>
      <c r="O2920">
        <v>1072.866176</v>
      </c>
      <c r="P2920">
        <v>138.30696649999999</v>
      </c>
      <c r="Q2920">
        <v>488.49730149999999</v>
      </c>
    </row>
    <row r="2921" spans="1:17">
      <c r="A2921" t="s">
        <v>13086</v>
      </c>
      <c r="B2921" s="14" t="s">
        <v>13087</v>
      </c>
      <c r="C2921">
        <v>77.896760240000006</v>
      </c>
      <c r="D2921">
        <v>328.80520999999999</v>
      </c>
      <c r="E2921">
        <v>300.49613369999997</v>
      </c>
      <c r="F2921">
        <v>624.41672589999996</v>
      </c>
      <c r="G2921">
        <v>297.25768749999997</v>
      </c>
      <c r="H2921">
        <v>190.43999059999999</v>
      </c>
      <c r="I2921">
        <v>292.56010229999998</v>
      </c>
      <c r="J2921">
        <v>279.15278139999998</v>
      </c>
      <c r="K2921">
        <v>523.57579829999997</v>
      </c>
      <c r="L2921">
        <v>190.56625790000001</v>
      </c>
      <c r="M2921">
        <v>1063.27043</v>
      </c>
      <c r="N2921">
        <v>226.91487309999999</v>
      </c>
      <c r="O2921">
        <v>430.29824760000002</v>
      </c>
      <c r="P2921">
        <v>488.92908569999997</v>
      </c>
      <c r="Q2921">
        <v>413.35546069999998</v>
      </c>
    </row>
    <row r="2922" spans="1:17">
      <c r="A2922" t="s">
        <v>13088</v>
      </c>
      <c r="B2922" s="14" t="s">
        <v>3804</v>
      </c>
      <c r="C2922">
        <v>197.95424890000001</v>
      </c>
      <c r="D2922">
        <v>148.77185639999999</v>
      </c>
      <c r="E2922">
        <v>129.955671</v>
      </c>
      <c r="F2922">
        <v>250.029754</v>
      </c>
      <c r="G2922">
        <v>137.75770869999999</v>
      </c>
      <c r="H2922">
        <v>115.6765911</v>
      </c>
      <c r="I2922">
        <v>159.49961740000001</v>
      </c>
      <c r="J2922">
        <v>150.61622199999999</v>
      </c>
      <c r="K2922">
        <v>250.30753910000001</v>
      </c>
      <c r="L2922">
        <v>180.99058049999999</v>
      </c>
      <c r="M2922">
        <v>453.46314189999998</v>
      </c>
      <c r="N2922">
        <v>102.8797879</v>
      </c>
      <c r="O2922">
        <v>509.83119629999999</v>
      </c>
      <c r="P2922">
        <v>222.96131220000001</v>
      </c>
      <c r="Q2922">
        <v>311.7301167</v>
      </c>
    </row>
    <row r="2923" spans="1:17">
      <c r="A2923" t="e">
        <v>#N/A</v>
      </c>
      <c r="B2923" s="14" t="s">
        <v>13089</v>
      </c>
      <c r="C2923">
        <v>0</v>
      </c>
      <c r="D2923">
        <v>0</v>
      </c>
      <c r="E2923">
        <v>0</v>
      </c>
      <c r="F2923">
        <v>0.17086279800000001</v>
      </c>
      <c r="G2923">
        <v>0.216756649</v>
      </c>
      <c r="H2923">
        <v>3.3745731139999999</v>
      </c>
      <c r="I2923">
        <v>0</v>
      </c>
      <c r="J2923">
        <v>0.31825478800000001</v>
      </c>
      <c r="K2923">
        <v>0</v>
      </c>
      <c r="L2923">
        <v>1.586267447</v>
      </c>
      <c r="M2923">
        <v>0</v>
      </c>
      <c r="N2923">
        <v>0</v>
      </c>
      <c r="O2923">
        <v>0</v>
      </c>
      <c r="P2923">
        <v>0</v>
      </c>
      <c r="Q2923">
        <v>0</v>
      </c>
    </row>
    <row r="2924" spans="1:17">
      <c r="A2924" t="s">
        <v>13090</v>
      </c>
      <c r="B2924" s="14" t="s">
        <v>13091</v>
      </c>
      <c r="C2924">
        <v>28.108200610000001</v>
      </c>
      <c r="D2924">
        <v>9.5798578140000004</v>
      </c>
      <c r="E2924">
        <v>1.8402286489999999</v>
      </c>
      <c r="F2924">
        <v>0.88294021700000003</v>
      </c>
      <c r="G2924">
        <v>1.4934646600000001</v>
      </c>
      <c r="H2924">
        <v>5.3975501899999996</v>
      </c>
      <c r="I2924">
        <v>0</v>
      </c>
      <c r="J2924">
        <v>0.68524754799999998</v>
      </c>
      <c r="K2924">
        <v>11.770410310000001</v>
      </c>
      <c r="L2924">
        <v>12.978740589999999</v>
      </c>
      <c r="M2924">
        <v>4.1503844660000002</v>
      </c>
      <c r="N2924">
        <v>2.5320806550000001</v>
      </c>
      <c r="O2924">
        <v>14.36733267</v>
      </c>
      <c r="P2924">
        <v>0.97318176599999995</v>
      </c>
      <c r="Q2924">
        <v>6.6885517270000001</v>
      </c>
    </row>
    <row r="2925" spans="1:17">
      <c r="A2925" t="s">
        <v>13092</v>
      </c>
      <c r="B2925" s="14" t="s">
        <v>13093</v>
      </c>
      <c r="C2925">
        <v>9.8797687080000003</v>
      </c>
      <c r="D2925">
        <v>7.0038386309999998</v>
      </c>
      <c r="E2925">
        <v>5.9911989529999996</v>
      </c>
      <c r="F2925">
        <v>7.1275947469999998</v>
      </c>
      <c r="G2925">
        <v>5.9711789770000001</v>
      </c>
      <c r="H2925">
        <v>23.145696449999999</v>
      </c>
      <c r="I2925">
        <v>15.84864619</v>
      </c>
      <c r="J2925">
        <v>7.5147721519999999</v>
      </c>
      <c r="K2925">
        <v>11.20488621</v>
      </c>
      <c r="L2925">
        <v>7.4911290419999998</v>
      </c>
      <c r="M2925">
        <v>11.37880526</v>
      </c>
      <c r="N2925">
        <v>1.705057585</v>
      </c>
      <c r="O2925">
        <v>10.94162895</v>
      </c>
      <c r="P2925">
        <v>6.225569481</v>
      </c>
      <c r="Q2925">
        <v>9.5083398819999996</v>
      </c>
    </row>
    <row r="2926" spans="1:17">
      <c r="A2926" t="e">
        <v>#N/A</v>
      </c>
      <c r="B2926" s="14" t="s">
        <v>13094</v>
      </c>
      <c r="C2926">
        <v>9.6414240929999995</v>
      </c>
      <c r="D2926">
        <v>0</v>
      </c>
      <c r="E2926">
        <v>0.85477546699999996</v>
      </c>
      <c r="F2926">
        <v>0.43746194900000002</v>
      </c>
      <c r="G2926">
        <v>0.27748224700000002</v>
      </c>
      <c r="H2926">
        <v>0</v>
      </c>
      <c r="I2926">
        <v>0</v>
      </c>
      <c r="J2926">
        <v>1.8333704820000001</v>
      </c>
      <c r="K2926">
        <v>0</v>
      </c>
      <c r="L2926">
        <v>1.0153346110000001</v>
      </c>
      <c r="M2926">
        <v>0</v>
      </c>
      <c r="N2926">
        <v>2.7732065010000002</v>
      </c>
      <c r="O2926">
        <v>0</v>
      </c>
      <c r="P2926">
        <v>0.24108653399999999</v>
      </c>
      <c r="Q2926">
        <v>0</v>
      </c>
    </row>
    <row r="2927" spans="1:17">
      <c r="A2927" t="e">
        <v>#N/A</v>
      </c>
      <c r="B2927" s="14" t="s">
        <v>13095</v>
      </c>
      <c r="C2927">
        <v>0</v>
      </c>
      <c r="D2927">
        <v>0.325578798</v>
      </c>
      <c r="E2927">
        <v>0.15635394699999999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0.92861563999999996</v>
      </c>
      <c r="M2927">
        <v>0</v>
      </c>
      <c r="N2927">
        <v>0.181167786</v>
      </c>
      <c r="O2927">
        <v>0</v>
      </c>
      <c r="P2927">
        <v>0</v>
      </c>
      <c r="Q2927">
        <v>0</v>
      </c>
    </row>
    <row r="2928" spans="1:17">
      <c r="A2928" t="s">
        <v>13096</v>
      </c>
      <c r="B2928" s="14" t="s">
        <v>13097</v>
      </c>
      <c r="C2928">
        <v>76.435994870000002</v>
      </c>
      <c r="D2928">
        <v>9.2584031979999999</v>
      </c>
      <c r="E2928">
        <v>5.7332556329999997</v>
      </c>
      <c r="F2928">
        <v>11.377505709999999</v>
      </c>
      <c r="G2928">
        <v>6.8369260990000003</v>
      </c>
      <c r="H2928">
        <v>16.684141109999999</v>
      </c>
      <c r="I2928">
        <v>2.405786505</v>
      </c>
      <c r="J2928">
        <v>1.533640584</v>
      </c>
      <c r="K2928">
        <v>12.72254403</v>
      </c>
      <c r="L2928">
        <v>59.41532642</v>
      </c>
      <c r="M2928">
        <v>4.2222286709999999</v>
      </c>
      <c r="N2928">
        <v>1.76246584</v>
      </c>
      <c r="O2928">
        <v>8.5260203220000008</v>
      </c>
      <c r="P2928">
        <v>13.6128821</v>
      </c>
      <c r="Q2928">
        <v>12.47460912</v>
      </c>
    </row>
    <row r="2929" spans="1:17">
      <c r="A2929" t="s">
        <v>13098</v>
      </c>
      <c r="B2929" s="14" t="s">
        <v>13099</v>
      </c>
      <c r="C2929">
        <v>0</v>
      </c>
      <c r="D2929">
        <v>0.193419962</v>
      </c>
      <c r="E2929">
        <v>0.27866041600000002</v>
      </c>
      <c r="F2929">
        <v>0.23769074200000001</v>
      </c>
      <c r="G2929">
        <v>0.45230192899999999</v>
      </c>
      <c r="H2929">
        <v>0.33531698999999998</v>
      </c>
      <c r="I2929">
        <v>0</v>
      </c>
      <c r="J2929">
        <v>1.6602403590000001</v>
      </c>
      <c r="K2929">
        <v>1.188239096</v>
      </c>
      <c r="L2929">
        <v>0.55167229399999995</v>
      </c>
      <c r="M2929">
        <v>0</v>
      </c>
      <c r="N2929">
        <v>0.64576931800000004</v>
      </c>
      <c r="O2929">
        <v>0</v>
      </c>
      <c r="P2929">
        <v>0.392976147</v>
      </c>
      <c r="Q2929">
        <v>0.600194212</v>
      </c>
    </row>
    <row r="2930" spans="1:17">
      <c r="A2930" t="s">
        <v>13100</v>
      </c>
      <c r="B2930" s="14" t="s">
        <v>13101</v>
      </c>
      <c r="C2930">
        <v>11.527196160000001</v>
      </c>
      <c r="D2930">
        <v>0.88822953500000001</v>
      </c>
      <c r="E2930">
        <v>0.37323812200000001</v>
      </c>
      <c r="F2930">
        <v>6.8220703999999993E-2</v>
      </c>
      <c r="G2930">
        <v>0.25963448099999997</v>
      </c>
      <c r="H2930">
        <v>0</v>
      </c>
      <c r="I2930">
        <v>0.73088416899999997</v>
      </c>
      <c r="J2930">
        <v>0.12707017600000001</v>
      </c>
      <c r="K2930">
        <v>1.5915289829999999</v>
      </c>
      <c r="L2930">
        <v>5.0668154359999997</v>
      </c>
      <c r="M2930">
        <v>4.810215006</v>
      </c>
      <c r="N2930">
        <v>6.1781732999999998E-2</v>
      </c>
      <c r="O2930">
        <v>5.5504865309999998</v>
      </c>
      <c r="P2930">
        <v>0.67673926200000001</v>
      </c>
      <c r="Q2930">
        <v>3.100760631</v>
      </c>
    </row>
    <row r="2931" spans="1:17">
      <c r="A2931" t="s">
        <v>13102</v>
      </c>
      <c r="B2931" s="14" t="s">
        <v>13103</v>
      </c>
      <c r="C2931">
        <v>2.8237561160000002</v>
      </c>
      <c r="D2931">
        <v>11.41640662</v>
      </c>
      <c r="E2931">
        <v>8.6368851000000006</v>
      </c>
      <c r="F2931">
        <v>12.7802452</v>
      </c>
      <c r="G2931">
        <v>9.6302941240000006</v>
      </c>
      <c r="H2931">
        <v>32.53434592</v>
      </c>
      <c r="I2931">
        <v>8.2358776779999996</v>
      </c>
      <c r="J2931">
        <v>8.5017550469999996</v>
      </c>
      <c r="K2931">
        <v>14.731456550000001</v>
      </c>
      <c r="L2931">
        <v>7.1368477260000001</v>
      </c>
      <c r="M2931">
        <v>1.3550827919999999</v>
      </c>
      <c r="N2931">
        <v>4.5251687030000003</v>
      </c>
      <c r="O2931">
        <v>4.6908727189999997</v>
      </c>
      <c r="P2931">
        <v>7.096186361</v>
      </c>
      <c r="Q2931">
        <v>7.7645637519999999</v>
      </c>
    </row>
    <row r="2932" spans="1:17">
      <c r="A2932" t="s">
        <v>13104</v>
      </c>
      <c r="B2932" s="14" t="s">
        <v>6279</v>
      </c>
      <c r="C2932">
        <v>9.1772073780000003</v>
      </c>
      <c r="D2932">
        <v>5.2097129539999996</v>
      </c>
      <c r="E2932">
        <v>4.3732054079999996</v>
      </c>
      <c r="F2932">
        <v>5.5693361750000001</v>
      </c>
      <c r="G2932">
        <v>3.8627841150000002</v>
      </c>
      <c r="H2932">
        <v>18.28362461</v>
      </c>
      <c r="I2932">
        <v>7.5281069399999998</v>
      </c>
      <c r="J2932">
        <v>4.4112176410000004</v>
      </c>
      <c r="K2932">
        <v>6.5917930570000003</v>
      </c>
      <c r="L2932">
        <v>4.9530466640000004</v>
      </c>
      <c r="M2932">
        <v>11.74405086</v>
      </c>
      <c r="N2932">
        <v>2.9696419610000002</v>
      </c>
      <c r="O2932">
        <v>11.645743039999999</v>
      </c>
      <c r="P2932">
        <v>2.8684832930000002</v>
      </c>
      <c r="Q2932">
        <v>9.7259249079999996</v>
      </c>
    </row>
    <row r="2933" spans="1:17">
      <c r="A2933" t="e">
        <v>#N/A</v>
      </c>
      <c r="B2933" s="14" t="s">
        <v>13105</v>
      </c>
      <c r="C2933">
        <v>0</v>
      </c>
      <c r="D2933">
        <v>0</v>
      </c>
      <c r="E2933">
        <v>0.163328844</v>
      </c>
      <c r="F2933">
        <v>0</v>
      </c>
      <c r="G2933">
        <v>0</v>
      </c>
      <c r="H2933">
        <v>0</v>
      </c>
      <c r="I2933">
        <v>0</v>
      </c>
      <c r="J2933">
        <v>0.38924098600000001</v>
      </c>
      <c r="K2933">
        <v>0</v>
      </c>
      <c r="L2933">
        <v>0</v>
      </c>
      <c r="M2933">
        <v>0</v>
      </c>
      <c r="N2933">
        <v>0.18924962000000001</v>
      </c>
      <c r="O2933">
        <v>0</v>
      </c>
      <c r="P2933">
        <v>0</v>
      </c>
      <c r="Q2933">
        <v>0</v>
      </c>
    </row>
    <row r="2934" spans="1:17">
      <c r="A2934" t="e">
        <v>#N/A</v>
      </c>
      <c r="B2934" s="14" t="s">
        <v>13106</v>
      </c>
      <c r="C2934">
        <v>0</v>
      </c>
      <c r="D2934">
        <v>0.36018756699999999</v>
      </c>
      <c r="E2934">
        <v>0</v>
      </c>
      <c r="F2934">
        <v>0.22131441099999999</v>
      </c>
      <c r="G2934">
        <v>0</v>
      </c>
      <c r="H2934">
        <v>0.62442888299999999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>
      <c r="A2935" t="s">
        <v>13107</v>
      </c>
      <c r="B2935" s="14" t="s">
        <v>13108</v>
      </c>
      <c r="C2935">
        <v>0</v>
      </c>
      <c r="D2935">
        <v>0</v>
      </c>
      <c r="E2935">
        <v>0.237488967</v>
      </c>
      <c r="F2935">
        <v>0</v>
      </c>
      <c r="G2935">
        <v>0</v>
      </c>
      <c r="H2935">
        <v>0.85732397999999999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2.472216703</v>
      </c>
      <c r="P2935">
        <v>0</v>
      </c>
      <c r="Q2935">
        <v>0</v>
      </c>
    </row>
    <row r="2936" spans="1:17">
      <c r="A2936" t="e">
        <v>#N/A</v>
      </c>
      <c r="B2936" s="14" t="s">
        <v>13109</v>
      </c>
      <c r="C2936">
        <v>0.57677979300000004</v>
      </c>
      <c r="D2936">
        <v>0.12777603600000001</v>
      </c>
      <c r="E2936">
        <v>0.122724746</v>
      </c>
      <c r="F2936">
        <v>0.15702195699999999</v>
      </c>
      <c r="G2936">
        <v>9.9599074999999995E-2</v>
      </c>
      <c r="H2936">
        <v>0</v>
      </c>
      <c r="I2936">
        <v>0</v>
      </c>
      <c r="J2936">
        <v>7.3118592999999996E-2</v>
      </c>
      <c r="K2936">
        <v>0.78496800600000005</v>
      </c>
      <c r="L2936">
        <v>0</v>
      </c>
      <c r="M2936">
        <v>0</v>
      </c>
      <c r="N2936">
        <v>0.35550382600000002</v>
      </c>
      <c r="O2936">
        <v>0</v>
      </c>
      <c r="P2936">
        <v>0.17307049999999999</v>
      </c>
      <c r="Q2936">
        <v>0.39649701399999998</v>
      </c>
    </row>
    <row r="2937" spans="1:17">
      <c r="A2937" t="s">
        <v>13110</v>
      </c>
      <c r="B2937" s="14" t="s">
        <v>13111</v>
      </c>
      <c r="C2937">
        <v>186.414186</v>
      </c>
      <c r="D2937">
        <v>0.55154569499999995</v>
      </c>
      <c r="E2937">
        <v>0.165544307</v>
      </c>
      <c r="F2937">
        <v>8.4723225999999999E-2</v>
      </c>
      <c r="G2937">
        <v>0.107479936</v>
      </c>
      <c r="H2937">
        <v>0.239042858</v>
      </c>
      <c r="I2937">
        <v>8.1691590010000006</v>
      </c>
      <c r="J2937">
        <v>0.43397290100000002</v>
      </c>
      <c r="K2937">
        <v>10.729670690000001</v>
      </c>
      <c r="L2937">
        <v>27.529569930000001</v>
      </c>
      <c r="M2937">
        <v>101.5546222</v>
      </c>
      <c r="N2937">
        <v>2.26343687</v>
      </c>
      <c r="O2937">
        <v>130.2804175</v>
      </c>
      <c r="P2937">
        <v>0.51360333899999999</v>
      </c>
      <c r="Q2937">
        <v>60.757565079999999</v>
      </c>
    </row>
    <row r="2938" spans="1:17">
      <c r="A2938" t="s">
        <v>13112</v>
      </c>
      <c r="B2938" s="14" t="s">
        <v>2815</v>
      </c>
      <c r="C2938">
        <v>11.161468429999999</v>
      </c>
      <c r="D2938">
        <v>2.7693556529999999</v>
      </c>
      <c r="E2938">
        <v>2.7548720229999999</v>
      </c>
      <c r="F2938">
        <v>3.8286196850000001</v>
      </c>
      <c r="G2938">
        <v>2.6212322970000002</v>
      </c>
      <c r="H2938">
        <v>4.9724790859999999</v>
      </c>
      <c r="I2938">
        <v>3.9064771149999999</v>
      </c>
      <c r="J2938">
        <v>1.5847368159999999</v>
      </c>
      <c r="K2938">
        <v>2.4304306690000002</v>
      </c>
      <c r="L2938">
        <v>5.9240658320000001</v>
      </c>
      <c r="M2938">
        <v>5.1419898359999996</v>
      </c>
      <c r="N2938">
        <v>1.541003396</v>
      </c>
      <c r="O2938">
        <v>3.955546725</v>
      </c>
      <c r="P2938">
        <v>1.67457403</v>
      </c>
      <c r="Q2938">
        <v>5.8312923039999998</v>
      </c>
    </row>
    <row r="2939" spans="1:17">
      <c r="A2939" t="e">
        <v>#N/A</v>
      </c>
      <c r="B2939" s="14" t="s">
        <v>13113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0.30795831000000001</v>
      </c>
      <c r="K2939">
        <v>0</v>
      </c>
      <c r="L2939">
        <v>0</v>
      </c>
      <c r="M2939">
        <v>0</v>
      </c>
      <c r="N2939">
        <v>0.299459694</v>
      </c>
      <c r="O2939">
        <v>0</v>
      </c>
      <c r="P2939">
        <v>0</v>
      </c>
      <c r="Q2939">
        <v>0</v>
      </c>
    </row>
    <row r="2940" spans="1:17">
      <c r="A2940" t="s">
        <v>13114</v>
      </c>
      <c r="B2940" s="14" t="s">
        <v>2713</v>
      </c>
      <c r="C2940">
        <v>0</v>
      </c>
      <c r="D2940">
        <v>0.38930911499999998</v>
      </c>
      <c r="E2940">
        <v>1.1217564</v>
      </c>
      <c r="F2940">
        <v>0.47841583399999998</v>
      </c>
      <c r="G2940">
        <v>1.2138372340000001</v>
      </c>
      <c r="H2940">
        <v>0.67491462300000005</v>
      </c>
      <c r="I2940">
        <v>5.1255196190000003</v>
      </c>
      <c r="J2940">
        <v>1.33667011</v>
      </c>
      <c r="K2940">
        <v>1.5944314669999999</v>
      </c>
      <c r="L2940">
        <v>1.1103872130000001</v>
      </c>
      <c r="M2940">
        <v>0</v>
      </c>
      <c r="N2940">
        <v>1.0831520830000001</v>
      </c>
      <c r="O2940">
        <v>0</v>
      </c>
      <c r="P2940">
        <v>0.79096900999999997</v>
      </c>
      <c r="Q2940">
        <v>4.8322019090000001</v>
      </c>
    </row>
    <row r="2941" spans="1:17">
      <c r="A2941" t="s">
        <v>13115</v>
      </c>
      <c r="B2941" s="14" t="s">
        <v>13116</v>
      </c>
      <c r="C2941">
        <v>0</v>
      </c>
      <c r="D2941">
        <v>0.42552391699999997</v>
      </c>
      <c r="E2941">
        <v>0.20435097199999999</v>
      </c>
      <c r="F2941">
        <v>0</v>
      </c>
      <c r="G2941">
        <v>0.33168808100000002</v>
      </c>
      <c r="H2941">
        <v>16.229342320000001</v>
      </c>
      <c r="I2941">
        <v>0</v>
      </c>
      <c r="J2941">
        <v>0.48700383899999999</v>
      </c>
      <c r="K2941">
        <v>0</v>
      </c>
      <c r="L2941">
        <v>1.213679046</v>
      </c>
      <c r="M2941">
        <v>0</v>
      </c>
      <c r="N2941">
        <v>0.236782083</v>
      </c>
      <c r="O2941">
        <v>0</v>
      </c>
      <c r="P2941">
        <v>0</v>
      </c>
      <c r="Q2941">
        <v>1.320427266</v>
      </c>
    </row>
    <row r="2942" spans="1:17">
      <c r="A2942" t="s">
        <v>13117</v>
      </c>
      <c r="B2942" s="14" t="s">
        <v>5634</v>
      </c>
      <c r="C2942">
        <v>11.66542263</v>
      </c>
      <c r="D2942">
        <v>3.3371826750000002</v>
      </c>
      <c r="E2942">
        <v>2.3941698069999999</v>
      </c>
      <c r="F2942">
        <v>3.3758323680000002</v>
      </c>
      <c r="G2942">
        <v>2.331628517</v>
      </c>
      <c r="H2942">
        <v>6.1381803660000003</v>
      </c>
      <c r="I2942">
        <v>5.3580832310000002</v>
      </c>
      <c r="J2942">
        <v>3.4932993319999999</v>
      </c>
      <c r="K2942">
        <v>6.2504125019999996</v>
      </c>
      <c r="L2942">
        <v>8.1834253320000006</v>
      </c>
      <c r="M2942">
        <v>3.5263497909999999</v>
      </c>
      <c r="N2942">
        <v>2.2645973270000002</v>
      </c>
      <c r="O2942">
        <v>5.2897519319999997</v>
      </c>
      <c r="P2942">
        <v>4.5477199529999996</v>
      </c>
      <c r="Q2942">
        <v>2.6520147270000001</v>
      </c>
    </row>
    <row r="2943" spans="1:17">
      <c r="A2943" t="s">
        <v>13118</v>
      </c>
      <c r="B2943" s="14" t="s">
        <v>7541</v>
      </c>
      <c r="C2943">
        <v>4.5513412459999998</v>
      </c>
      <c r="D2943">
        <v>1.0082744779999999</v>
      </c>
      <c r="E2943">
        <v>0.94293038399999995</v>
      </c>
      <c r="F2943">
        <v>0.74995289499999995</v>
      </c>
      <c r="G2943">
        <v>0.57910738100000003</v>
      </c>
      <c r="H2943">
        <v>1.2879751209999999</v>
      </c>
      <c r="I2943">
        <v>4.5413174119999997</v>
      </c>
      <c r="J2943">
        <v>0.66807661200000001</v>
      </c>
      <c r="K2943">
        <v>33.470112989999997</v>
      </c>
      <c r="L2943">
        <v>4.2380208000000001</v>
      </c>
      <c r="M2943">
        <v>66.673374589999995</v>
      </c>
      <c r="N2943">
        <v>1.358338053</v>
      </c>
      <c r="O2943">
        <v>45.364602910000002</v>
      </c>
      <c r="P2943">
        <v>0.53908850699999999</v>
      </c>
      <c r="Q2943">
        <v>0.82335226900000003</v>
      </c>
    </row>
    <row r="2944" spans="1:17">
      <c r="A2944" t="s">
        <v>13119</v>
      </c>
      <c r="B2944" s="14" t="s">
        <v>9416</v>
      </c>
      <c r="C2944">
        <v>23.325607779999999</v>
      </c>
      <c r="D2944">
        <v>1.3287608049999999</v>
      </c>
      <c r="E2944">
        <v>1.370767413</v>
      </c>
      <c r="F2944">
        <v>2.3283847529999999</v>
      </c>
      <c r="G2944">
        <v>0.95902282800000005</v>
      </c>
      <c r="H2944">
        <v>1.8769814950000001</v>
      </c>
      <c r="I2944">
        <v>0.97189115999999998</v>
      </c>
      <c r="J2944">
        <v>1.8305214219999999</v>
      </c>
      <c r="K2944">
        <v>2.8217748939999998</v>
      </c>
      <c r="L2944">
        <v>5.895385578</v>
      </c>
      <c r="M2944">
        <v>4.2642465469999999</v>
      </c>
      <c r="N2944">
        <v>0.848925543</v>
      </c>
      <c r="O2944">
        <v>4.1824214800000004</v>
      </c>
      <c r="P2944">
        <v>1.233185502</v>
      </c>
      <c r="Q2944">
        <v>4.1232276920000004</v>
      </c>
    </row>
    <row r="2945" spans="1:17">
      <c r="A2945" t="s">
        <v>13120</v>
      </c>
      <c r="B2945" s="14" t="s">
        <v>3130</v>
      </c>
      <c r="C2945">
        <v>20.798422469999998</v>
      </c>
      <c r="D2945">
        <v>2.013580937</v>
      </c>
      <c r="E2945">
        <v>1.171763924</v>
      </c>
      <c r="F2945">
        <v>0.97522751200000002</v>
      </c>
      <c r="G2945">
        <v>1.449525011</v>
      </c>
      <c r="H2945">
        <v>2.669425392</v>
      </c>
      <c r="I2945">
        <v>3.7426114250000002</v>
      </c>
      <c r="J2945">
        <v>1.504705672</v>
      </c>
      <c r="K2945">
        <v>4.6327069139999999</v>
      </c>
      <c r="L2945">
        <v>6.4187971319999999</v>
      </c>
      <c r="M2945">
        <v>9.4420709269999996</v>
      </c>
      <c r="N2945">
        <v>0.83045399200000003</v>
      </c>
      <c r="O2945">
        <v>18.829687809999999</v>
      </c>
      <c r="P2945">
        <v>1.70861185</v>
      </c>
      <c r="Q2945">
        <v>8.4535381019999996</v>
      </c>
    </row>
    <row r="2946" spans="1:17">
      <c r="A2946" t="s">
        <v>13121</v>
      </c>
      <c r="B2946" s="14" t="s">
        <v>13122</v>
      </c>
      <c r="C2946">
        <v>5.0671697179999997</v>
      </c>
      <c r="D2946">
        <v>45.463184120000001</v>
      </c>
      <c r="E2946">
        <v>69.002929449999996</v>
      </c>
      <c r="F2946">
        <v>56.213860459999999</v>
      </c>
      <c r="G2946">
        <v>51.625316720000001</v>
      </c>
      <c r="H2946">
        <v>187.79602890000001</v>
      </c>
      <c r="I2946">
        <v>99.758963129999998</v>
      </c>
      <c r="J2946">
        <v>124.9403867</v>
      </c>
      <c r="K2946">
        <v>65.513526080000005</v>
      </c>
      <c r="L2946">
        <v>24.012975000000001</v>
      </c>
      <c r="M2946">
        <v>0</v>
      </c>
      <c r="N2946">
        <v>20.613115100000002</v>
      </c>
      <c r="O2946">
        <v>11.223560490000001</v>
      </c>
      <c r="P2946">
        <v>79.824786599999996</v>
      </c>
      <c r="Q2946">
        <v>83.600057579999998</v>
      </c>
    </row>
    <row r="2947" spans="1:17">
      <c r="A2947" t="s">
        <v>13121</v>
      </c>
      <c r="B2947" s="14" t="s">
        <v>7510</v>
      </c>
      <c r="C2947">
        <v>4.591604738</v>
      </c>
      <c r="D2947">
        <v>18.638587650000002</v>
      </c>
      <c r="E2947">
        <v>1.9252294000000001</v>
      </c>
      <c r="F2947">
        <v>0.27573836099999999</v>
      </c>
      <c r="G2947">
        <v>4.174302097</v>
      </c>
      <c r="H2947">
        <v>3.5268592779999999</v>
      </c>
      <c r="I2947">
        <v>3.5449555240000001</v>
      </c>
      <c r="J2947">
        <v>2.7220775389999998</v>
      </c>
      <c r="K2947">
        <v>6.9841103670000004</v>
      </c>
      <c r="L2947">
        <v>11.348970680000001</v>
      </c>
      <c r="M2947">
        <v>3.8884406459999998</v>
      </c>
      <c r="N2947">
        <v>0.84902404899999995</v>
      </c>
      <c r="O2947">
        <v>5.23466421</v>
      </c>
      <c r="P2947">
        <v>3.059465372</v>
      </c>
      <c r="Q2947">
        <v>5.1988045400000003</v>
      </c>
    </row>
    <row r="2948" spans="1:17">
      <c r="A2948" t="s">
        <v>13123</v>
      </c>
      <c r="B2948" s="14" t="s">
        <v>3129</v>
      </c>
      <c r="C2948">
        <v>6.6507802610000004</v>
      </c>
      <c r="D2948">
        <v>2.0280511799999998</v>
      </c>
      <c r="E2948">
        <v>1.839662076</v>
      </c>
      <c r="F2948">
        <v>1.4484814370000001</v>
      </c>
      <c r="G2948">
        <v>1.418692391</v>
      </c>
      <c r="H2948">
        <v>2.0734635479999999</v>
      </c>
      <c r="I2948">
        <v>2.3962144109999999</v>
      </c>
      <c r="J2948">
        <v>1.5572958100000001</v>
      </c>
      <c r="K2948">
        <v>2.307213022</v>
      </c>
      <c r="L2948">
        <v>3.6090740120000002</v>
      </c>
      <c r="M2948">
        <v>3.604653731</v>
      </c>
      <c r="N2948">
        <v>0.97418017000000001</v>
      </c>
      <c r="O2948">
        <v>5.1992431620000001</v>
      </c>
      <c r="P2948">
        <v>1.6082636910000001</v>
      </c>
      <c r="Q2948">
        <v>3.2272663380000002</v>
      </c>
    </row>
    <row r="2949" spans="1:17">
      <c r="A2949" t="s">
        <v>13124</v>
      </c>
      <c r="B2949" s="14" t="s">
        <v>2158</v>
      </c>
      <c r="C2949">
        <v>2.452705758</v>
      </c>
      <c r="D2949">
        <v>4.1430929250000004</v>
      </c>
      <c r="E2949">
        <v>4.1423929409999998</v>
      </c>
      <c r="F2949">
        <v>4.7575204839999996</v>
      </c>
      <c r="G2949">
        <v>5.4530308559999998</v>
      </c>
      <c r="H2949">
        <v>0.117746798</v>
      </c>
      <c r="I2949">
        <v>0.44710360399999999</v>
      </c>
      <c r="J2949">
        <v>1.671251109</v>
      </c>
      <c r="K2949">
        <v>1.390836655</v>
      </c>
      <c r="L2949">
        <v>2.5183614959999998</v>
      </c>
      <c r="M2949">
        <v>0.58851034400000002</v>
      </c>
      <c r="N2949">
        <v>3.8927537000000001</v>
      </c>
      <c r="O2949">
        <v>0.67907956999999997</v>
      </c>
      <c r="P2949">
        <v>7.2216782049999999</v>
      </c>
      <c r="Q2949">
        <v>4.0044137949999996</v>
      </c>
    </row>
    <row r="2950" spans="1:17">
      <c r="A2950" t="e">
        <v>#N/A</v>
      </c>
      <c r="B2950" s="14" t="s">
        <v>13125</v>
      </c>
      <c r="C2950">
        <v>4.2574673399999998</v>
      </c>
      <c r="D2950">
        <v>0</v>
      </c>
      <c r="E2950">
        <v>0.226471438</v>
      </c>
      <c r="F2950">
        <v>0.28976216700000001</v>
      </c>
      <c r="G2950">
        <v>0.73518492300000005</v>
      </c>
      <c r="H2950">
        <v>0</v>
      </c>
      <c r="I2950">
        <v>24.834991970000001</v>
      </c>
      <c r="J2950">
        <v>2.9684641200000002</v>
      </c>
      <c r="K2950">
        <v>3.862797885</v>
      </c>
      <c r="L2950">
        <v>9.4153967260000009</v>
      </c>
      <c r="M2950">
        <v>4.0862032629999998</v>
      </c>
      <c r="N2950">
        <v>0</v>
      </c>
      <c r="O2950">
        <v>9.4301049510000006</v>
      </c>
      <c r="P2950">
        <v>0</v>
      </c>
      <c r="Q2950">
        <v>1.4633601140000001</v>
      </c>
    </row>
    <row r="2951" spans="1:17">
      <c r="A2951" t="s">
        <v>13126</v>
      </c>
      <c r="B2951" s="14" t="s">
        <v>5701</v>
      </c>
      <c r="C2951">
        <v>1201.8383759999999</v>
      </c>
      <c r="D2951">
        <v>9.2834981679999995</v>
      </c>
      <c r="E2951">
        <v>13.16959071</v>
      </c>
      <c r="F2951">
        <v>8.6622651360000003</v>
      </c>
      <c r="G2951">
        <v>11.32195344</v>
      </c>
      <c r="H2951">
        <v>14.812242619999999</v>
      </c>
      <c r="I2951">
        <v>168.7334314</v>
      </c>
      <c r="J2951">
        <v>18.278387609999999</v>
      </c>
      <c r="K2951">
        <v>93.773789269999995</v>
      </c>
      <c r="L2951">
        <v>227.43294700000001</v>
      </c>
      <c r="M2951">
        <v>1908.772103</v>
      </c>
      <c r="N2951">
        <v>25.920366260000002</v>
      </c>
      <c r="O2951">
        <v>1214.94488</v>
      </c>
      <c r="P2951">
        <v>5.5861239300000003</v>
      </c>
      <c r="Q2951">
        <v>697.90082789999997</v>
      </c>
    </row>
    <row r="2952" spans="1:17">
      <c r="A2952" t="s">
        <v>13127</v>
      </c>
      <c r="B2952" s="14" t="s">
        <v>13128</v>
      </c>
      <c r="C2952">
        <v>2.317476611</v>
      </c>
      <c r="D2952">
        <v>3.1830717239999999</v>
      </c>
      <c r="E2952">
        <v>0.93689530899999995</v>
      </c>
      <c r="F2952">
        <v>1.0725427919999999</v>
      </c>
      <c r="G2952">
        <v>1.440665404</v>
      </c>
      <c r="H2952">
        <v>4.0941790530000004</v>
      </c>
      <c r="I2952">
        <v>0.67592430400000003</v>
      </c>
      <c r="J2952">
        <v>1.8214818100000001</v>
      </c>
      <c r="K2952">
        <v>2.943703438</v>
      </c>
      <c r="L2952">
        <v>3.221493765</v>
      </c>
      <c r="M2952">
        <v>2.6691024680000002</v>
      </c>
      <c r="N2952">
        <v>0.79990355899999999</v>
      </c>
      <c r="O2952">
        <v>2.0532439509999998</v>
      </c>
      <c r="P2952">
        <v>3.2683324790000001</v>
      </c>
      <c r="Q2952">
        <v>2.23035133</v>
      </c>
    </row>
    <row r="2953" spans="1:17">
      <c r="A2953" t="s">
        <v>13129</v>
      </c>
      <c r="B2953" s="14" t="s">
        <v>7526</v>
      </c>
      <c r="C2953">
        <v>3.869906726</v>
      </c>
      <c r="D2953">
        <v>3.5517290780000002</v>
      </c>
      <c r="E2953">
        <v>2.4702667699999998</v>
      </c>
      <c r="F2953">
        <v>4.0636525629999998</v>
      </c>
      <c r="G2953">
        <v>2.195712935</v>
      </c>
      <c r="H2953">
        <v>2.5478704639999998</v>
      </c>
      <c r="I2953">
        <v>3.2248918620000002</v>
      </c>
      <c r="J2953">
        <v>0.911094866</v>
      </c>
      <c r="K2953">
        <v>1.003189812</v>
      </c>
      <c r="L2953">
        <v>2.7945488080000001</v>
      </c>
      <c r="M2953">
        <v>3.183628245</v>
      </c>
      <c r="N2953">
        <v>1.158552228</v>
      </c>
      <c r="O2953">
        <v>1.836787511</v>
      </c>
      <c r="P2953">
        <v>6.2208071409999999</v>
      </c>
      <c r="Q2953">
        <v>6.4607251100000003</v>
      </c>
    </row>
    <row r="2954" spans="1:17">
      <c r="A2954" t="s">
        <v>13130</v>
      </c>
      <c r="B2954" s="14" t="s">
        <v>4012</v>
      </c>
      <c r="C2954">
        <v>2.4885659680000001</v>
      </c>
      <c r="D2954">
        <v>6.106715296</v>
      </c>
      <c r="E2954">
        <v>4.7995008500000003</v>
      </c>
      <c r="F2954">
        <v>4.7423930490000004</v>
      </c>
      <c r="G2954">
        <v>6.4789875229999998</v>
      </c>
      <c r="H2954">
        <v>16.174174600000001</v>
      </c>
      <c r="I2954">
        <v>2.6055252699999998</v>
      </c>
      <c r="J2954">
        <v>3.1628536540000001</v>
      </c>
      <c r="K2954">
        <v>3.4736532269999998</v>
      </c>
      <c r="L2954">
        <v>4.1931185839999996</v>
      </c>
      <c r="M2954">
        <v>1.71479111</v>
      </c>
      <c r="N2954">
        <v>1.9664766650000001</v>
      </c>
      <c r="O2954">
        <v>2.6146976720000001</v>
      </c>
      <c r="P2954">
        <v>2.4125043659999998</v>
      </c>
      <c r="Q2954">
        <v>5.9217245670000001</v>
      </c>
    </row>
    <row r="2955" spans="1:17">
      <c r="A2955" t="s">
        <v>13131</v>
      </c>
      <c r="B2955" s="14" t="s">
        <v>3127</v>
      </c>
      <c r="C2955">
        <v>7.6062444679999999</v>
      </c>
      <c r="D2955">
        <v>27.803124180000001</v>
      </c>
      <c r="E2955">
        <v>17.969269520000001</v>
      </c>
      <c r="F2955">
        <v>36.572506179999998</v>
      </c>
      <c r="G2955">
        <v>14.37075447</v>
      </c>
      <c r="H2955">
        <v>24.744432110000002</v>
      </c>
      <c r="I2955">
        <v>21.532180199999999</v>
      </c>
      <c r="J2955">
        <v>29.778200590000001</v>
      </c>
      <c r="K2955">
        <v>24.052508280000001</v>
      </c>
      <c r="L2955">
        <v>16.679868580000001</v>
      </c>
      <c r="M2955">
        <v>3.0059935160000002</v>
      </c>
      <c r="N2955">
        <v>26.943261379999999</v>
      </c>
      <c r="O2955">
        <v>7.4327208579999997</v>
      </c>
      <c r="P2955">
        <v>67.161667109999996</v>
      </c>
      <c r="Q2955">
        <v>32.141603029999999</v>
      </c>
    </row>
    <row r="2956" spans="1:17">
      <c r="A2956" t="s">
        <v>13132</v>
      </c>
      <c r="B2956" s="14" t="s">
        <v>8675</v>
      </c>
      <c r="C2956">
        <v>29.632861399999999</v>
      </c>
      <c r="D2956">
        <v>14.20356088</v>
      </c>
      <c r="E2956">
        <v>14.75979216</v>
      </c>
      <c r="F2956">
        <v>11.62413162</v>
      </c>
      <c r="G2956">
        <v>21.16594035</v>
      </c>
      <c r="H2956">
        <v>28.451635679999999</v>
      </c>
      <c r="I2956">
        <v>20.42852242</v>
      </c>
      <c r="J2956">
        <v>14.855523160000001</v>
      </c>
      <c r="K2956">
        <v>43.995075710000002</v>
      </c>
      <c r="L2956">
        <v>45.958296570000002</v>
      </c>
      <c r="M2956">
        <v>14.478966809999999</v>
      </c>
      <c r="N2956">
        <v>6.8076779649999999</v>
      </c>
      <c r="O2956">
        <v>21.48070873</v>
      </c>
      <c r="P2956">
        <v>7.6388103029999996</v>
      </c>
      <c r="Q2956">
        <v>29.074378580000001</v>
      </c>
    </row>
    <row r="2957" spans="1:17">
      <c r="A2957" t="s">
        <v>13133</v>
      </c>
      <c r="B2957" s="14" t="s">
        <v>13134</v>
      </c>
      <c r="C2957">
        <v>5.0671697179999997</v>
      </c>
      <c r="D2957">
        <v>5.0514649030000003</v>
      </c>
      <c r="E2957">
        <v>13.477134660000001</v>
      </c>
      <c r="F2957">
        <v>12.76020145</v>
      </c>
      <c r="G2957">
        <v>7.8750483129999997</v>
      </c>
      <c r="H2957">
        <v>5.8382185160000004</v>
      </c>
      <c r="I2957">
        <v>3.694776412</v>
      </c>
      <c r="J2957">
        <v>0.64236702599999995</v>
      </c>
      <c r="K2957">
        <v>4.5974404270000004</v>
      </c>
      <c r="L2957">
        <v>1.600865</v>
      </c>
      <c r="M2957">
        <v>0</v>
      </c>
      <c r="N2957">
        <v>4.3724789609999997</v>
      </c>
      <c r="O2957">
        <v>5.6117802470000004</v>
      </c>
      <c r="P2957">
        <v>3.040944251</v>
      </c>
      <c r="Q2957">
        <v>6.9666714650000001</v>
      </c>
    </row>
    <row r="2958" spans="1:17">
      <c r="A2958" t="s">
        <v>13135</v>
      </c>
      <c r="B2958" s="14" t="s">
        <v>13136</v>
      </c>
      <c r="C2958">
        <v>10.793647310000001</v>
      </c>
      <c r="D2958">
        <v>46.5755269</v>
      </c>
      <c r="E2958">
        <v>14.828217410000001</v>
      </c>
      <c r="F2958">
        <v>11.6899278</v>
      </c>
      <c r="G2958">
        <v>23.662929259999999</v>
      </c>
      <c r="H2958">
        <v>76.41874206</v>
      </c>
      <c r="I2958">
        <v>21.89994746</v>
      </c>
      <c r="J2958">
        <v>13.20721206</v>
      </c>
      <c r="K2958">
        <v>19.37324825</v>
      </c>
      <c r="L2958">
        <v>71.758773619999999</v>
      </c>
      <c r="M2958">
        <v>1.801644166</v>
      </c>
      <c r="N2958">
        <v>3.4131599160000001</v>
      </c>
      <c r="O2958">
        <v>6.2367285020000001</v>
      </c>
      <c r="P2958">
        <v>0.84489871500000002</v>
      </c>
      <c r="Q2958">
        <v>6.1294833879999997</v>
      </c>
    </row>
    <row r="2959" spans="1:17">
      <c r="A2959" t="s">
        <v>13137</v>
      </c>
      <c r="B2959" s="14" t="s">
        <v>662</v>
      </c>
      <c r="C2959">
        <v>3.7628640729999998</v>
      </c>
      <c r="D2959">
        <v>15.99470736</v>
      </c>
      <c r="E2959">
        <v>14.06134849</v>
      </c>
      <c r="F2959">
        <v>16.87056063</v>
      </c>
      <c r="G2959">
        <v>13.62499461</v>
      </c>
      <c r="H2959">
        <v>21.90301655</v>
      </c>
      <c r="I2959">
        <v>10.4604675</v>
      </c>
      <c r="J2959">
        <v>18.052214469999999</v>
      </c>
      <c r="K2959">
        <v>11.20233384</v>
      </c>
      <c r="L2959">
        <v>5.86968639</v>
      </c>
      <c r="M2959">
        <v>1.128592587</v>
      </c>
      <c r="N2959">
        <v>6.7114101589999997</v>
      </c>
      <c r="O2959">
        <v>3.7766066669999998</v>
      </c>
      <c r="P2959">
        <v>14.41363849</v>
      </c>
      <c r="Q2959">
        <v>11.31687378</v>
      </c>
    </row>
    <row r="2960" spans="1:17">
      <c r="A2960" t="s">
        <v>13138</v>
      </c>
      <c r="B2960" s="14" t="s">
        <v>13139</v>
      </c>
      <c r="C2960">
        <v>20.320010549999999</v>
      </c>
      <c r="D2960">
        <v>13.063358450000001</v>
      </c>
      <c r="E2960">
        <v>12.546932809999999</v>
      </c>
      <c r="F2960">
        <v>16.432995389999999</v>
      </c>
      <c r="G2960">
        <v>12.074694190000001</v>
      </c>
      <c r="H2960">
        <v>91.658810299999999</v>
      </c>
      <c r="I2960">
        <v>11.3302912</v>
      </c>
      <c r="J2960">
        <v>8.9148954020000009</v>
      </c>
      <c r="K2960">
        <v>8.8566706919999998</v>
      </c>
      <c r="L2960">
        <v>5.5385449969999998</v>
      </c>
      <c r="M2960">
        <v>6.8832714880000001</v>
      </c>
      <c r="N2960">
        <v>4.9115434540000003</v>
      </c>
      <c r="O2960">
        <v>7.9425775420000004</v>
      </c>
      <c r="P2960">
        <v>15.841001800000001</v>
      </c>
      <c r="Q2960">
        <v>18.76178732</v>
      </c>
    </row>
    <row r="2961" spans="1:17">
      <c r="A2961" t="s">
        <v>13138</v>
      </c>
      <c r="B2961" s="14" t="s">
        <v>7296</v>
      </c>
      <c r="C2961">
        <v>4.6551051919999997</v>
      </c>
      <c r="D2961">
        <v>2.6886464879999998</v>
      </c>
      <c r="E2961">
        <v>3.1129793810000002</v>
      </c>
      <c r="F2961">
        <v>2.330928997</v>
      </c>
      <c r="G2961">
        <v>2.6125109950000001</v>
      </c>
      <c r="H2961">
        <v>3.9587383470000002</v>
      </c>
      <c r="I2961">
        <v>4.3641199650000004</v>
      </c>
      <c r="J2961">
        <v>12.034425580000001</v>
      </c>
      <c r="K2961">
        <v>3.620206713</v>
      </c>
      <c r="L2961">
        <v>3.6767048409999998</v>
      </c>
      <c r="M2961">
        <v>2.5530545349999998</v>
      </c>
      <c r="N2961">
        <v>9.5504013380000004</v>
      </c>
      <c r="O2961">
        <v>2.761836293</v>
      </c>
      <c r="P2961">
        <v>4.7392332660000003</v>
      </c>
      <c r="Q2961">
        <v>2.7429165430000002</v>
      </c>
    </row>
    <row r="2962" spans="1:17">
      <c r="A2962" t="s">
        <v>13140</v>
      </c>
      <c r="B2962" s="14" t="s">
        <v>8988</v>
      </c>
      <c r="C2962">
        <v>25.061766850000001</v>
      </c>
      <c r="D2962">
        <v>11.77993914</v>
      </c>
      <c r="E2962">
        <v>7.4887352260000002</v>
      </c>
      <c r="F2962">
        <v>10.44183582</v>
      </c>
      <c r="G2962">
        <v>13.58520867</v>
      </c>
      <c r="H2962">
        <v>29.126394640000001</v>
      </c>
      <c r="I2962">
        <v>9.5342779190000009</v>
      </c>
      <c r="J2962">
        <v>3.0389553519999999</v>
      </c>
      <c r="K2962">
        <v>4.1522529239999999</v>
      </c>
      <c r="L2962">
        <v>11.842177080000001</v>
      </c>
      <c r="M2962">
        <v>12.54971134</v>
      </c>
      <c r="N2962">
        <v>3.2237349599999998</v>
      </c>
      <c r="O2962">
        <v>16.894567970000001</v>
      </c>
      <c r="P2962">
        <v>6.3757528389999996</v>
      </c>
      <c r="Q2962">
        <v>28.314280709999998</v>
      </c>
    </row>
    <row r="2963" spans="1:17">
      <c r="A2963" t="s">
        <v>13141</v>
      </c>
      <c r="B2963" s="14" t="s">
        <v>13142</v>
      </c>
      <c r="C2963">
        <v>44.622226550000001</v>
      </c>
      <c r="D2963">
        <v>44.193183060000003</v>
      </c>
      <c r="E2963">
        <v>34.720182629999996</v>
      </c>
      <c r="F2963">
        <v>46.924281829999998</v>
      </c>
      <c r="G2963">
        <v>36.562989139999999</v>
      </c>
      <c r="H2963">
        <v>42.339453349999999</v>
      </c>
      <c r="I2963">
        <v>44.658261510000003</v>
      </c>
      <c r="J2963">
        <v>32.720570410000001</v>
      </c>
      <c r="K2963">
        <v>65.888529169999998</v>
      </c>
      <c r="L2963">
        <v>66.89377202</v>
      </c>
      <c r="M2963">
        <v>13.435990390000001</v>
      </c>
      <c r="N2963">
        <v>33.327579880000002</v>
      </c>
      <c r="O2963">
        <v>22.28661456</v>
      </c>
      <c r="P2963">
        <v>38.19944615</v>
      </c>
      <c r="Q2963">
        <v>68.567102309999996</v>
      </c>
    </row>
    <row r="2964" spans="1:17">
      <c r="A2964" t="s">
        <v>13143</v>
      </c>
      <c r="B2964" s="14" t="s">
        <v>13144</v>
      </c>
      <c r="C2964">
        <v>0.96264413100000001</v>
      </c>
      <c r="D2964">
        <v>6.3977372109999999</v>
      </c>
      <c r="E2964">
        <v>6.349646753</v>
      </c>
      <c r="F2964">
        <v>5.3724202300000004</v>
      </c>
      <c r="G2964">
        <v>3.9895349649999998</v>
      </c>
      <c r="H2964">
        <v>5.1759186689999996</v>
      </c>
      <c r="I2964">
        <v>1.403842786</v>
      </c>
      <c r="J2964">
        <v>2.4406952290000001</v>
      </c>
      <c r="K2964">
        <v>2.1835162869999998</v>
      </c>
      <c r="L2964">
        <v>1.8247622029999999</v>
      </c>
      <c r="M2964">
        <v>0</v>
      </c>
      <c r="N2964">
        <v>0.47466804600000001</v>
      </c>
      <c r="O2964">
        <v>0</v>
      </c>
      <c r="P2964">
        <v>4.621668186</v>
      </c>
      <c r="Q2964">
        <v>4.6322681479999996</v>
      </c>
    </row>
    <row r="2965" spans="1:17">
      <c r="A2965" t="s">
        <v>13145</v>
      </c>
      <c r="B2965" s="14" t="s">
        <v>4011</v>
      </c>
      <c r="C2965">
        <v>132.57414639999999</v>
      </c>
      <c r="D2965">
        <v>5.9778857070000004</v>
      </c>
      <c r="E2965">
        <v>5.9662356240000003</v>
      </c>
      <c r="F2965">
        <v>6.5795768490000004</v>
      </c>
      <c r="G2965">
        <v>4.7812083100000002</v>
      </c>
      <c r="H2965">
        <v>4.6860549379999998</v>
      </c>
      <c r="I2965">
        <v>3.7640534699999999</v>
      </c>
      <c r="J2965">
        <v>3.4505328799999999</v>
      </c>
      <c r="K2965">
        <v>21.608623049999998</v>
      </c>
      <c r="L2965">
        <v>22.387551269999999</v>
      </c>
      <c r="M2965">
        <v>13.96274229</v>
      </c>
      <c r="N2965">
        <v>3.268534496</v>
      </c>
      <c r="O2965">
        <v>42.617644759999997</v>
      </c>
      <c r="P2965">
        <v>2.2178591280000002</v>
      </c>
      <c r="Q2965">
        <v>5.6455768050000001</v>
      </c>
    </row>
    <row r="2966" spans="1:17">
      <c r="A2966" t="s">
        <v>13146</v>
      </c>
      <c r="B2966" s="14" t="s">
        <v>649</v>
      </c>
      <c r="C2966">
        <v>11.360267589999999</v>
      </c>
      <c r="D2966">
        <v>3.6935442300000001</v>
      </c>
      <c r="E2966">
        <v>2.078087215</v>
      </c>
      <c r="F2966">
        <v>3.5599515830000001</v>
      </c>
      <c r="G2966">
        <v>2.8225979620000001</v>
      </c>
      <c r="H2966">
        <v>3.2016037019999999</v>
      </c>
      <c r="I2966">
        <v>3.098844733</v>
      </c>
      <c r="J2966">
        <v>2.983898446</v>
      </c>
      <c r="K2966">
        <v>3.5963848500000002</v>
      </c>
      <c r="L2966">
        <v>4.6476725800000001</v>
      </c>
      <c r="M2966">
        <v>3.2945165439999999</v>
      </c>
      <c r="N2966">
        <v>1.2694293759999999</v>
      </c>
      <c r="O2966">
        <v>3.4394782159999999</v>
      </c>
      <c r="P2966">
        <v>2.3420175479999998</v>
      </c>
      <c r="Q2966">
        <v>3.9889812419999999</v>
      </c>
    </row>
    <row r="2967" spans="1:17">
      <c r="A2967" t="s">
        <v>13147</v>
      </c>
      <c r="B2967" s="14" t="s">
        <v>6420</v>
      </c>
      <c r="C2967">
        <v>1.7267219460000001</v>
      </c>
      <c r="D2967">
        <v>1.657615815</v>
      </c>
      <c r="E2967">
        <v>2.235044255</v>
      </c>
      <c r="F2967">
        <v>1.5277634550000001</v>
      </c>
      <c r="G2967">
        <v>1.4908628049999999</v>
      </c>
      <c r="H2967">
        <v>0.939471748</v>
      </c>
      <c r="I2967">
        <v>3.147640532</v>
      </c>
      <c r="J2967">
        <v>5.8007756879999999</v>
      </c>
      <c r="K2967">
        <v>2.8069215989999998</v>
      </c>
      <c r="L2967">
        <v>2.4548455969999998</v>
      </c>
      <c r="M2967">
        <v>1.9334717880000001</v>
      </c>
      <c r="N2967">
        <v>2.2882059510000001</v>
      </c>
      <c r="O2967">
        <v>11.47384198</v>
      </c>
      <c r="P2967">
        <v>3.2382877589999999</v>
      </c>
      <c r="Q2967">
        <v>3.7588469560000002</v>
      </c>
    </row>
    <row r="2968" spans="1:17">
      <c r="A2968" t="s">
        <v>13065</v>
      </c>
      <c r="B2968" s="14" t="s">
        <v>6402</v>
      </c>
      <c r="C2968">
        <v>0</v>
      </c>
      <c r="D2968">
        <v>0.47402923400000002</v>
      </c>
      <c r="E2968">
        <v>0.45528973</v>
      </c>
      <c r="F2968">
        <v>0</v>
      </c>
      <c r="G2968">
        <v>0</v>
      </c>
      <c r="H2968">
        <v>0</v>
      </c>
      <c r="I2968">
        <v>0</v>
      </c>
      <c r="J2968">
        <v>1.6275516889999999</v>
      </c>
      <c r="K2968">
        <v>0.97070309499999996</v>
      </c>
      <c r="L2968">
        <v>0</v>
      </c>
      <c r="M2968">
        <v>0</v>
      </c>
      <c r="N2968">
        <v>0.79131836099999997</v>
      </c>
      <c r="O2968">
        <v>0</v>
      </c>
      <c r="P2968">
        <v>0</v>
      </c>
      <c r="Q2968">
        <v>0</v>
      </c>
    </row>
    <row r="2969" spans="1:17">
      <c r="A2969" t="s">
        <v>13148</v>
      </c>
      <c r="B2969" s="14" t="s">
        <v>13149</v>
      </c>
      <c r="C2969">
        <v>1.1633079770000001</v>
      </c>
      <c r="D2969">
        <v>9.5353317139999998</v>
      </c>
      <c r="E2969">
        <v>11.38609078</v>
      </c>
      <c r="F2969">
        <v>9.6592830650000003</v>
      </c>
      <c r="G2969">
        <v>8.2361420780000003</v>
      </c>
      <c r="H2969">
        <v>2.680646812</v>
      </c>
      <c r="I2969">
        <v>18.661222840000001</v>
      </c>
      <c r="J2969">
        <v>44.536844010000003</v>
      </c>
      <c r="K2969">
        <v>11.610155900000001</v>
      </c>
      <c r="L2969">
        <v>8.8205406750000002</v>
      </c>
      <c r="M2969">
        <v>0</v>
      </c>
      <c r="N2969">
        <v>13.33650072</v>
      </c>
      <c r="O2969">
        <v>9.0183679740000002</v>
      </c>
      <c r="P2969">
        <v>19.02410441</v>
      </c>
      <c r="Q2969">
        <v>7.996953864</v>
      </c>
    </row>
    <row r="2970" spans="1:17">
      <c r="A2970" t="s">
        <v>13150</v>
      </c>
      <c r="B2970" s="14" t="s">
        <v>9153</v>
      </c>
      <c r="C2970">
        <v>1.214630388</v>
      </c>
      <c r="D2970">
        <v>2.6908130039999998</v>
      </c>
      <c r="E2970">
        <v>5.491932373</v>
      </c>
      <c r="F2970">
        <v>3.0586953490000002</v>
      </c>
      <c r="G2970">
        <v>4.2997506430000003</v>
      </c>
      <c r="H2970">
        <v>3.0321531949999998</v>
      </c>
      <c r="I2970">
        <v>1.7713192799999999</v>
      </c>
      <c r="J2970">
        <v>9.0077805610000006</v>
      </c>
      <c r="K2970">
        <v>5.7856759489999998</v>
      </c>
      <c r="L2970">
        <v>3.0698940590000001</v>
      </c>
      <c r="M2970">
        <v>2.3315395090000002</v>
      </c>
      <c r="N2970">
        <v>4.3421655570000004</v>
      </c>
      <c r="O2970">
        <v>1.345176736</v>
      </c>
      <c r="P2970">
        <v>2.7334958440000001</v>
      </c>
      <c r="Q2970">
        <v>1.66995213</v>
      </c>
    </row>
    <row r="2971" spans="1:17">
      <c r="A2971" t="s">
        <v>13151</v>
      </c>
      <c r="B2971" s="14" t="s">
        <v>2472</v>
      </c>
      <c r="C2971">
        <v>2.6804911210000002</v>
      </c>
      <c r="D2971">
        <v>0.435466925</v>
      </c>
      <c r="E2971">
        <v>0.34220608499999999</v>
      </c>
      <c r="F2971">
        <v>0.46216501500000001</v>
      </c>
      <c r="G2971">
        <v>0.27772238700000001</v>
      </c>
      <c r="H2971">
        <v>0.13726087100000001</v>
      </c>
      <c r="I2971">
        <v>2.866609306</v>
      </c>
      <c r="J2971">
        <v>4.3268742180000004</v>
      </c>
      <c r="K2971">
        <v>3.4858784030000001</v>
      </c>
      <c r="L2971">
        <v>3.8390280520000002</v>
      </c>
      <c r="M2971">
        <v>8.2325237530000006</v>
      </c>
      <c r="N2971">
        <v>6.806844527</v>
      </c>
      <c r="O2971">
        <v>10.68690821</v>
      </c>
      <c r="P2971">
        <v>1.608634508</v>
      </c>
      <c r="Q2971">
        <v>2.5797183499999998</v>
      </c>
    </row>
    <row r="2972" spans="1:17">
      <c r="A2972" t="s">
        <v>13152</v>
      </c>
      <c r="B2972" s="14" t="s">
        <v>1556</v>
      </c>
      <c r="C2972">
        <v>17.69889994</v>
      </c>
      <c r="D2972">
        <v>7.0576181069999997</v>
      </c>
      <c r="E2972">
        <v>4.0797211920000001</v>
      </c>
      <c r="F2972">
        <v>3.8546647169999999</v>
      </c>
      <c r="G2972">
        <v>4.0240871880000002</v>
      </c>
      <c r="H2972">
        <v>6.0043297329999996</v>
      </c>
      <c r="I2972">
        <v>8.1733732490000008</v>
      </c>
      <c r="J2972">
        <v>8.1894913369999998</v>
      </c>
      <c r="K2972">
        <v>13.51565388</v>
      </c>
      <c r="L2972">
        <v>17.70671037</v>
      </c>
      <c r="M2972">
        <v>14.722006609999999</v>
      </c>
      <c r="N2972">
        <v>3.0181259119999999</v>
      </c>
      <c r="O2972">
        <v>16.660974710000001</v>
      </c>
      <c r="P2972">
        <v>5.0895089279999999</v>
      </c>
      <c r="Q2972">
        <v>5.272277441</v>
      </c>
    </row>
    <row r="2973" spans="1:17">
      <c r="A2973" t="s">
        <v>13153</v>
      </c>
      <c r="B2973" s="14" t="s">
        <v>3790</v>
      </c>
      <c r="C2973">
        <v>7.0944957579999999</v>
      </c>
      <c r="D2973">
        <v>8.7682550320000008</v>
      </c>
      <c r="E2973">
        <v>7.7463060600000002</v>
      </c>
      <c r="F2973">
        <v>8.843771899</v>
      </c>
      <c r="G2973">
        <v>5.6740854430000001</v>
      </c>
      <c r="H2973">
        <v>13.04977324</v>
      </c>
      <c r="I2973">
        <v>3.8116997160000001</v>
      </c>
      <c r="J2973">
        <v>11.69183492</v>
      </c>
      <c r="K2973">
        <v>10.16341939</v>
      </c>
      <c r="L2973">
        <v>6.3701689549999996</v>
      </c>
      <c r="M2973">
        <v>0.71674813100000001</v>
      </c>
      <c r="N2973">
        <v>9.0677261639999998</v>
      </c>
      <c r="O2973">
        <v>4.9623156249999996</v>
      </c>
      <c r="P2973">
        <v>13.781168920000001</v>
      </c>
      <c r="Q2973">
        <v>10.01065337</v>
      </c>
    </row>
    <row r="2974" spans="1:17">
      <c r="A2974" t="s">
        <v>13154</v>
      </c>
      <c r="B2974" s="14" t="s">
        <v>13155</v>
      </c>
      <c r="C2974">
        <v>0.71325445899999995</v>
      </c>
      <c r="D2974">
        <v>2.8441754029999999</v>
      </c>
      <c r="E2974">
        <v>3.7940810869999999</v>
      </c>
      <c r="F2974">
        <v>4.5631285689999999</v>
      </c>
      <c r="G2974">
        <v>1.8474854270000001</v>
      </c>
      <c r="H2974">
        <v>1.0957163130000001</v>
      </c>
      <c r="I2974">
        <v>7.2810706160000001</v>
      </c>
      <c r="J2974">
        <v>9.4036319800000001</v>
      </c>
      <c r="K2974">
        <v>3.8828123809999999</v>
      </c>
      <c r="L2974">
        <v>2.7040517610000001</v>
      </c>
      <c r="M2974">
        <v>0</v>
      </c>
      <c r="N2974">
        <v>3.6928190189999999</v>
      </c>
      <c r="O2974">
        <v>0.7899138</v>
      </c>
      <c r="P2974">
        <v>1.7121724110000001</v>
      </c>
      <c r="Q2974">
        <v>3.4321986789999999</v>
      </c>
    </row>
    <row r="2975" spans="1:17">
      <c r="A2975" t="s">
        <v>13156</v>
      </c>
      <c r="B2975" s="14" t="s">
        <v>13157</v>
      </c>
      <c r="C2975">
        <v>9.3279623239999996</v>
      </c>
      <c r="D2975">
        <v>0.93929817400000004</v>
      </c>
      <c r="E2975">
        <v>0.55633538100000002</v>
      </c>
      <c r="F2975">
        <v>0.404001051</v>
      </c>
      <c r="G2975">
        <v>0.78097672799999995</v>
      </c>
      <c r="H2975">
        <v>1.5741078559999999</v>
      </c>
      <c r="I2975">
        <v>2.0610833510000002</v>
      </c>
      <c r="J2975">
        <v>0.43000338900000001</v>
      </c>
      <c r="K2975">
        <v>1.859351548</v>
      </c>
      <c r="L2975">
        <v>2.8576700339999999</v>
      </c>
      <c r="M2975">
        <v>3.2555377129999998</v>
      </c>
      <c r="N2975">
        <v>0.40071437399999998</v>
      </c>
      <c r="O2975">
        <v>6.2609184139999998</v>
      </c>
      <c r="P2975">
        <v>0.55131424299999998</v>
      </c>
      <c r="Q2975">
        <v>1.7488205059999999</v>
      </c>
    </row>
    <row r="2976" spans="1:17">
      <c r="A2976" t="s">
        <v>13158</v>
      </c>
      <c r="B2976" s="14" t="s">
        <v>2441</v>
      </c>
      <c r="C2976">
        <v>20.699202459999999</v>
      </c>
      <c r="D2976">
        <v>2.3487047489999999</v>
      </c>
      <c r="E2976">
        <v>1.332028585</v>
      </c>
      <c r="F2976">
        <v>1.2644682549999999</v>
      </c>
      <c r="G2976">
        <v>1.7087207520000001</v>
      </c>
      <c r="H2976">
        <v>7.4455129050000002</v>
      </c>
      <c r="I2976">
        <v>5.3009652779999996</v>
      </c>
      <c r="J2976">
        <v>1.8432321330000001</v>
      </c>
      <c r="K2976">
        <v>5.9089474239999999</v>
      </c>
      <c r="L2976">
        <v>13.33414864</v>
      </c>
      <c r="M2976">
        <v>14.536493269999999</v>
      </c>
      <c r="N2976">
        <v>1.3069328920000001</v>
      </c>
      <c r="O2976">
        <v>14.537117780000001</v>
      </c>
      <c r="P2976">
        <v>1.6209385300000001</v>
      </c>
      <c r="Q2976">
        <v>6.3164204059999998</v>
      </c>
    </row>
    <row r="2977" spans="1:17">
      <c r="A2977" t="e">
        <v>#N/A</v>
      </c>
      <c r="B2977" s="14" t="s">
        <v>5033</v>
      </c>
      <c r="C2977">
        <v>1.7811991949999999</v>
      </c>
      <c r="D2977">
        <v>6.0504606770000002</v>
      </c>
      <c r="E2977">
        <v>6.0639355530000003</v>
      </c>
      <c r="F2977">
        <v>6.6810083359999997</v>
      </c>
      <c r="G2977">
        <v>5.7414888980000001</v>
      </c>
      <c r="H2977">
        <v>3.3443852390000002</v>
      </c>
      <c r="I2977">
        <v>15.585345999999999</v>
      </c>
      <c r="J2977">
        <v>20.874260379999999</v>
      </c>
      <c r="K2977">
        <v>15.83160925</v>
      </c>
      <c r="L2977">
        <v>10.50433398</v>
      </c>
      <c r="M2977">
        <v>2.1527633169999998</v>
      </c>
      <c r="N2977">
        <v>8.8723305690000007</v>
      </c>
      <c r="O2977">
        <v>2.5571251039999998</v>
      </c>
      <c r="P2977">
        <v>4.0976238010000001</v>
      </c>
      <c r="Q2977">
        <v>6.3490192820000004</v>
      </c>
    </row>
    <row r="2978" spans="1:17">
      <c r="A2978" t="s">
        <v>13159</v>
      </c>
      <c r="B2978" s="14" t="s">
        <v>6158</v>
      </c>
      <c r="C2978">
        <v>242.00960599999999</v>
      </c>
      <c r="D2978">
        <v>139.25634059999999</v>
      </c>
      <c r="E2978">
        <v>43.493452359999999</v>
      </c>
      <c r="F2978">
        <v>105.01925439999999</v>
      </c>
      <c r="G2978">
        <v>89.033556779999998</v>
      </c>
      <c r="H2978">
        <v>323.27324049999999</v>
      </c>
      <c r="I2978">
        <v>62.10309548</v>
      </c>
      <c r="J2978">
        <v>10.29677508</v>
      </c>
      <c r="K2978">
        <v>487.58885229999999</v>
      </c>
      <c r="L2978">
        <v>455.59667680000001</v>
      </c>
      <c r="M2978">
        <v>47.05300055</v>
      </c>
      <c r="N2978">
        <v>27.09296805</v>
      </c>
      <c r="O2978">
        <v>185.19862800000001</v>
      </c>
      <c r="P2978">
        <v>25.65012767</v>
      </c>
      <c r="Q2978">
        <v>153.9413619</v>
      </c>
    </row>
    <row r="2979" spans="1:17">
      <c r="A2979" t="s">
        <v>13160</v>
      </c>
      <c r="B2979" s="14" t="s">
        <v>5032</v>
      </c>
      <c r="C2979">
        <v>5.6969120289999999</v>
      </c>
      <c r="D2979">
        <v>9.7063638369999996</v>
      </c>
      <c r="E2979">
        <v>8.8047232829999995</v>
      </c>
      <c r="F2979">
        <v>13.43662127</v>
      </c>
      <c r="G2979">
        <v>7.4765005960000002</v>
      </c>
      <c r="H2979">
        <v>11.058984779999999</v>
      </c>
      <c r="I2979">
        <v>11.02687347</v>
      </c>
      <c r="J2979">
        <v>24.029553589999999</v>
      </c>
      <c r="K2979">
        <v>9.7267517839999993</v>
      </c>
      <c r="L2979">
        <v>7.5265147790000002</v>
      </c>
      <c r="M2979">
        <v>1.391789323</v>
      </c>
      <c r="N2979">
        <v>9.0528911119999993</v>
      </c>
      <c r="O2979">
        <v>5.9650676410000001</v>
      </c>
      <c r="P2979">
        <v>16.208549390000002</v>
      </c>
      <c r="Q2979">
        <v>11.74872266</v>
      </c>
    </row>
    <row r="2980" spans="1:17">
      <c r="A2980" t="s">
        <v>13161</v>
      </c>
      <c r="B2980" s="14" t="s">
        <v>3788</v>
      </c>
      <c r="C2980">
        <v>3.365723977</v>
      </c>
      <c r="D2980">
        <v>2.535109888</v>
      </c>
      <c r="E2980">
        <v>1.718746562</v>
      </c>
      <c r="F2980">
        <v>2.336517427</v>
      </c>
      <c r="G2980">
        <v>1.976071618</v>
      </c>
      <c r="H2980">
        <v>2.7145099130000001</v>
      </c>
      <c r="I2980">
        <v>0</v>
      </c>
      <c r="J2980">
        <v>0.89601562000000001</v>
      </c>
      <c r="K2980">
        <v>1.9849177389999999</v>
      </c>
      <c r="L2980">
        <v>5.3166461890000001</v>
      </c>
      <c r="M2980">
        <v>0</v>
      </c>
      <c r="N2980">
        <v>1.535127524</v>
      </c>
      <c r="O2980">
        <v>1.8637330489999999</v>
      </c>
      <c r="P2980">
        <v>1.6663854039999999</v>
      </c>
      <c r="Q2980">
        <v>4.8587849270000003</v>
      </c>
    </row>
    <row r="2981" spans="1:17">
      <c r="A2981" t="s">
        <v>13162</v>
      </c>
      <c r="B2981" s="14" t="s">
        <v>7992</v>
      </c>
      <c r="C2981">
        <v>0</v>
      </c>
      <c r="D2981">
        <v>6.7668374350000002</v>
      </c>
      <c r="E2981">
        <v>6.1093685569999998</v>
      </c>
      <c r="F2981">
        <v>6.9851542579999997</v>
      </c>
      <c r="G2981">
        <v>5.4856105770000001</v>
      </c>
      <c r="H2981">
        <v>9.3849074770000005</v>
      </c>
      <c r="I2981">
        <v>3.5636009180000001</v>
      </c>
      <c r="J2981">
        <v>10.06786782</v>
      </c>
      <c r="K2981">
        <v>9.9769898020000003</v>
      </c>
      <c r="L2981">
        <v>3.0880591119999998</v>
      </c>
      <c r="M2981">
        <v>2.3453356009999999</v>
      </c>
      <c r="N2981">
        <v>5.5727854219999999</v>
      </c>
      <c r="O2981">
        <v>1.353136361</v>
      </c>
      <c r="P2981">
        <v>12.098549650000001</v>
      </c>
      <c r="Q2981">
        <v>8.3991675200000007</v>
      </c>
    </row>
    <row r="2982" spans="1:17">
      <c r="A2982" t="s">
        <v>13163</v>
      </c>
      <c r="B2982" s="14" t="s">
        <v>8574</v>
      </c>
      <c r="C2982">
        <v>28.342779109999999</v>
      </c>
      <c r="D2982">
        <v>153.0396398</v>
      </c>
      <c r="E2982">
        <v>100.03883190000001</v>
      </c>
      <c r="F2982">
        <v>275.41868890000001</v>
      </c>
      <c r="G2982">
        <v>78.679057209999996</v>
      </c>
      <c r="H2982">
        <v>147.06003630000001</v>
      </c>
      <c r="I2982">
        <v>89.34571287</v>
      </c>
      <c r="J2982">
        <v>127.4253562</v>
      </c>
      <c r="K2982">
        <v>265.40099320000002</v>
      </c>
      <c r="L2982">
        <v>43.686135380000003</v>
      </c>
      <c r="M2982">
        <v>24.729673819999999</v>
      </c>
      <c r="N2982">
        <v>97.510719350000002</v>
      </c>
      <c r="O2982">
        <v>11.255655600000001</v>
      </c>
      <c r="P2982">
        <v>487.83504909999999</v>
      </c>
      <c r="Q2982">
        <v>365.07411050000002</v>
      </c>
    </row>
    <row r="2983" spans="1:17">
      <c r="A2983" t="s">
        <v>13164</v>
      </c>
      <c r="B2983" s="14" t="s">
        <v>13165</v>
      </c>
      <c r="C2983">
        <v>2.2353143819999999</v>
      </c>
      <c r="D2983">
        <v>8.5421479110000007</v>
      </c>
      <c r="E2983">
        <v>7.074857401</v>
      </c>
      <c r="F2983">
        <v>10.877648239999999</v>
      </c>
      <c r="G2983">
        <v>3.3774733590000001</v>
      </c>
      <c r="H2983">
        <v>10.945672200000001</v>
      </c>
      <c r="I2983">
        <v>11.40930957</v>
      </c>
      <c r="J2983">
        <v>5.5965901220000003</v>
      </c>
      <c r="K2983">
        <v>12.168597399999999</v>
      </c>
      <c r="L2983">
        <v>3.8841014139999999</v>
      </c>
      <c r="M2983">
        <v>1.0726974739999999</v>
      </c>
      <c r="N2983">
        <v>5.7176945549999996</v>
      </c>
      <c r="O2983">
        <v>2.4755620569999999</v>
      </c>
      <c r="P2983">
        <v>10.228724189999999</v>
      </c>
      <c r="Q2983">
        <v>5.3781949530000004</v>
      </c>
    </row>
    <row r="2984" spans="1:17">
      <c r="A2984" t="s">
        <v>13166</v>
      </c>
      <c r="B2984" s="14" t="s">
        <v>7041</v>
      </c>
      <c r="C2984">
        <v>6.7923409870000002</v>
      </c>
      <c r="D2984">
        <v>15.40844499</v>
      </c>
      <c r="E2984">
        <v>14.42354871</v>
      </c>
      <c r="F2984">
        <v>16.050536470000001</v>
      </c>
      <c r="G2984">
        <v>10.04011094</v>
      </c>
      <c r="H2984">
        <v>2.3999431160000002</v>
      </c>
      <c r="I2984">
        <v>13.47134926</v>
      </c>
      <c r="J2984">
        <v>21.01005048</v>
      </c>
      <c r="K2984">
        <v>27.239078370000001</v>
      </c>
      <c r="L2984">
        <v>16.823827309999999</v>
      </c>
      <c r="M2984">
        <v>8.34445719</v>
      </c>
      <c r="N2984">
        <v>18.186266</v>
      </c>
      <c r="O2984">
        <v>5.7170011260000004</v>
      </c>
      <c r="P2984">
        <v>26.862591170000002</v>
      </c>
      <c r="Q2984">
        <v>15.50198984</v>
      </c>
    </row>
    <row r="2985" spans="1:17">
      <c r="A2985" t="s">
        <v>13167</v>
      </c>
      <c r="B2985" s="14" t="s">
        <v>9148</v>
      </c>
      <c r="C2985">
        <v>39.74040591</v>
      </c>
      <c r="D2985">
        <v>19.893849410000001</v>
      </c>
      <c r="E2985">
        <v>18.37546158</v>
      </c>
      <c r="F2985">
        <v>20.960056260000002</v>
      </c>
      <c r="G2985">
        <v>18.398800399999999</v>
      </c>
      <c r="H2985">
        <v>28.50855936</v>
      </c>
      <c r="I2985">
        <v>123.6972591</v>
      </c>
      <c r="J2985">
        <v>172.44787779999999</v>
      </c>
      <c r="K2985">
        <v>33.633521739999999</v>
      </c>
      <c r="L2985">
        <v>103.3582591</v>
      </c>
      <c r="M2985">
        <v>18.07173105</v>
      </c>
      <c r="N2985">
        <v>62.848463170000002</v>
      </c>
      <c r="O2985">
        <v>31.680356969999998</v>
      </c>
      <c r="P2985">
        <v>45.281039730000003</v>
      </c>
      <c r="Q2985">
        <v>28.999037220000002</v>
      </c>
    </row>
    <row r="2986" spans="1:17">
      <c r="A2986" t="s">
        <v>13168</v>
      </c>
      <c r="B2986" s="14" t="s">
        <v>2689</v>
      </c>
      <c r="C2986">
        <v>37.177737919999998</v>
      </c>
      <c r="D2986">
        <v>71.008656540000004</v>
      </c>
      <c r="E2986">
        <v>55.908138809999997</v>
      </c>
      <c r="F2986">
        <v>68.113144790000007</v>
      </c>
      <c r="G2986">
        <v>66.975167580000004</v>
      </c>
      <c r="H2986">
        <v>72.549216630000004</v>
      </c>
      <c r="I2986">
        <v>33.70247389</v>
      </c>
      <c r="J2986">
        <v>38.850701610000002</v>
      </c>
      <c r="K2986">
        <v>125.35296049999999</v>
      </c>
      <c r="L2986">
        <v>60.949721449999998</v>
      </c>
      <c r="M2986">
        <v>11.57260486</v>
      </c>
      <c r="N2986">
        <v>18.208023699999998</v>
      </c>
      <c r="O2986">
        <v>18.917570640000001</v>
      </c>
      <c r="P2986">
        <v>34.220796300000003</v>
      </c>
      <c r="Q2986">
        <v>66.310507959999995</v>
      </c>
    </row>
    <row r="2987" spans="1:17">
      <c r="A2987" t="s">
        <v>13169</v>
      </c>
      <c r="B2987" s="14" t="s">
        <v>6046</v>
      </c>
      <c r="C2987">
        <v>4.3829822969999999</v>
      </c>
      <c r="D2987">
        <v>5.7179776330000003</v>
      </c>
      <c r="E2987">
        <v>4.7924881560000001</v>
      </c>
      <c r="F2987">
        <v>6.6952829090000003</v>
      </c>
      <c r="G2987">
        <v>3.8263427550000002</v>
      </c>
      <c r="H2987">
        <v>2.8055118459999999</v>
      </c>
      <c r="I2987">
        <v>4.6162919919999998</v>
      </c>
      <c r="J2987">
        <v>9.2296703329999996</v>
      </c>
      <c r="K2987">
        <v>9.9416938479999999</v>
      </c>
      <c r="L2987">
        <v>7.3851224990000004</v>
      </c>
      <c r="M2987">
        <v>4.2066691609999998</v>
      </c>
      <c r="N2987">
        <v>2.9116098739999998</v>
      </c>
      <c r="O2987">
        <v>5.6630671540000002</v>
      </c>
      <c r="P2987">
        <v>7.7814374610000003</v>
      </c>
      <c r="Q2987">
        <v>4.8542830209999996</v>
      </c>
    </row>
    <row r="2988" spans="1:17">
      <c r="A2988" t="s">
        <v>13170</v>
      </c>
      <c r="B2988" s="14" t="s">
        <v>6035</v>
      </c>
      <c r="C2988">
        <v>16.02726307</v>
      </c>
      <c r="D2988">
        <v>7.3424520619999996</v>
      </c>
      <c r="E2988">
        <v>5.347081105</v>
      </c>
      <c r="F2988">
        <v>6.8202196940000004</v>
      </c>
      <c r="G2988">
        <v>4.4872873259999997</v>
      </c>
      <c r="H2988">
        <v>10.577646469999999</v>
      </c>
      <c r="I2988">
        <v>7.2614746669999999</v>
      </c>
      <c r="J2988">
        <v>7.1802789029999996</v>
      </c>
      <c r="K2988">
        <v>10.30613106</v>
      </c>
      <c r="L2988">
        <v>7.0790322679999997</v>
      </c>
      <c r="M2988">
        <v>2.0908304559999999</v>
      </c>
      <c r="N2988">
        <v>2.6854335740000002</v>
      </c>
      <c r="O2988">
        <v>6.548486596</v>
      </c>
      <c r="P2988">
        <v>8.7546023630000001</v>
      </c>
      <c r="Q2988">
        <v>7.8086307230000003</v>
      </c>
    </row>
    <row r="2989" spans="1:17">
      <c r="A2989" t="s">
        <v>13171</v>
      </c>
      <c r="B2989" s="14" t="s">
        <v>3787</v>
      </c>
      <c r="C2989">
        <v>75.379983550000006</v>
      </c>
      <c r="D2989">
        <v>18.366391069999999</v>
      </c>
      <c r="E2989">
        <v>22.822767389999999</v>
      </c>
      <c r="F2989">
        <v>27.16325891</v>
      </c>
      <c r="G2989">
        <v>29.451812360000002</v>
      </c>
      <c r="H2989">
        <v>10.46161113</v>
      </c>
      <c r="I2989">
        <v>45.987286920000003</v>
      </c>
      <c r="J2989">
        <v>69.173042269999996</v>
      </c>
      <c r="K2989">
        <v>129.5110397</v>
      </c>
      <c r="L2989">
        <v>254.454297</v>
      </c>
      <c r="M2989">
        <v>9.2642730610000008</v>
      </c>
      <c r="N2989">
        <v>34.083299969999999</v>
      </c>
      <c r="O2989">
        <v>56.349009819999999</v>
      </c>
      <c r="P2989">
        <v>39.40182969</v>
      </c>
      <c r="Q2989">
        <v>51.902978859999997</v>
      </c>
    </row>
    <row r="2990" spans="1:17">
      <c r="A2990" t="s">
        <v>13172</v>
      </c>
      <c r="B2990" s="14" t="s">
        <v>2498</v>
      </c>
      <c r="C2990">
        <v>1.4007043480000001</v>
      </c>
      <c r="D2990">
        <v>0.67232297799999996</v>
      </c>
      <c r="E2990">
        <v>0.69541710099999998</v>
      </c>
      <c r="F2990">
        <v>0.41310355300000001</v>
      </c>
      <c r="G2990">
        <v>0.60468856000000004</v>
      </c>
      <c r="H2990">
        <v>1.075895555</v>
      </c>
      <c r="I2990">
        <v>1.7022288160000001</v>
      </c>
      <c r="J2990">
        <v>3.492167153</v>
      </c>
      <c r="K2990">
        <v>2.012192341</v>
      </c>
      <c r="L2990">
        <v>1.6225839150000001</v>
      </c>
      <c r="M2990">
        <v>2.2405976060000001</v>
      </c>
      <c r="N2990">
        <v>0.77700395300000002</v>
      </c>
      <c r="O2990">
        <v>1.809791199</v>
      </c>
      <c r="P2990">
        <v>2.276625519</v>
      </c>
      <c r="Q2990">
        <v>1.2838524010000001</v>
      </c>
    </row>
    <row r="2991" spans="1:17">
      <c r="A2991" t="s">
        <v>13173</v>
      </c>
      <c r="B2991" s="14" t="s">
        <v>4717</v>
      </c>
      <c r="C2991">
        <v>3.1404892169999998</v>
      </c>
      <c r="D2991">
        <v>10.596404290000001</v>
      </c>
      <c r="E2991">
        <v>8.5198038339999993</v>
      </c>
      <c r="F2991">
        <v>11.09808593</v>
      </c>
      <c r="G2991">
        <v>7.6339675710000003</v>
      </c>
      <c r="H2991">
        <v>6.0769952219999999</v>
      </c>
      <c r="I2991">
        <v>8.2789359739999995</v>
      </c>
      <c r="J2991">
        <v>16.476084830000001</v>
      </c>
      <c r="K2991">
        <v>10.02757023</v>
      </c>
      <c r="L2991">
        <v>4.3502885969999996</v>
      </c>
      <c r="M2991">
        <v>5.1008819909999996</v>
      </c>
      <c r="N2991">
        <v>10.09526887</v>
      </c>
      <c r="O2991">
        <v>5.350805383</v>
      </c>
      <c r="P2991">
        <v>19.100625340000001</v>
      </c>
      <c r="Q2991">
        <v>11.043468170000001</v>
      </c>
    </row>
    <row r="2992" spans="1:17">
      <c r="A2992" t="s">
        <v>13174</v>
      </c>
      <c r="B2992" s="14" t="s">
        <v>3607</v>
      </c>
      <c r="C2992">
        <v>10.03237137</v>
      </c>
      <c r="D2992">
        <v>3.881092867</v>
      </c>
      <c r="E2992">
        <v>3.8710357270000002</v>
      </c>
      <c r="F2992">
        <v>3.3426661040000001</v>
      </c>
      <c r="G2992">
        <v>3.051097398</v>
      </c>
      <c r="H2992">
        <v>2.300289142</v>
      </c>
      <c r="I2992">
        <v>3.0570992650000002</v>
      </c>
      <c r="J2992">
        <v>3.9103335779999999</v>
      </c>
      <c r="K2992">
        <v>5.909744624</v>
      </c>
      <c r="L2992">
        <v>5.2036819159999999</v>
      </c>
      <c r="M2992">
        <v>6.3233921420000003</v>
      </c>
      <c r="N2992">
        <v>4.3192554789999997</v>
      </c>
      <c r="O2992">
        <v>10.281481360000001</v>
      </c>
      <c r="P2992">
        <v>3.729236292</v>
      </c>
      <c r="Q2992">
        <v>5.3525659289999998</v>
      </c>
    </row>
    <row r="2993" spans="1:17">
      <c r="A2993" t="s">
        <v>13175</v>
      </c>
      <c r="B2993" s="14" t="s">
        <v>6302</v>
      </c>
      <c r="C2993">
        <v>6.0699639349999996</v>
      </c>
      <c r="D2993">
        <v>1.0565501980000001</v>
      </c>
      <c r="E2993">
        <v>0.99171902199999995</v>
      </c>
      <c r="F2993">
        <v>0.59017176299999996</v>
      </c>
      <c r="G2993">
        <v>0.89843070899999999</v>
      </c>
      <c r="H2993">
        <v>0.83257184399999995</v>
      </c>
      <c r="I2993">
        <v>1.5807048690000001</v>
      </c>
      <c r="J2993">
        <v>1.4290558840000001</v>
      </c>
      <c r="K2993">
        <v>2.7536375469999999</v>
      </c>
      <c r="L2993">
        <v>7.2597757129999998</v>
      </c>
      <c r="M2993">
        <v>2.9128945050000001</v>
      </c>
      <c r="N2993">
        <v>0.96204374000000004</v>
      </c>
      <c r="O2993">
        <v>3.6012605519999998</v>
      </c>
      <c r="P2993">
        <v>0.68301523399999997</v>
      </c>
      <c r="Q2993">
        <v>1.6392705949999999</v>
      </c>
    </row>
    <row r="2994" spans="1:17">
      <c r="A2994" t="s">
        <v>13176</v>
      </c>
      <c r="B2994" s="14" t="s">
        <v>3124</v>
      </c>
      <c r="C2994">
        <v>4.6517759549999997</v>
      </c>
      <c r="D2994">
        <v>4.5801072400000002</v>
      </c>
      <c r="E2994">
        <v>5.2788536449999999</v>
      </c>
      <c r="F2994">
        <v>6.156086095</v>
      </c>
      <c r="G2994">
        <v>3.7932413559999998</v>
      </c>
      <c r="H2994">
        <v>3.9700860160000002</v>
      </c>
      <c r="I2994">
        <v>1.8843822130000001</v>
      </c>
      <c r="J2994">
        <v>5.503935749</v>
      </c>
      <c r="K2994">
        <v>8.5583453760000001</v>
      </c>
      <c r="L2994">
        <v>11.75704108</v>
      </c>
      <c r="M2994">
        <v>1.984288944</v>
      </c>
      <c r="N2994">
        <v>5.3839030010000002</v>
      </c>
      <c r="O2994">
        <v>8.0138188509999999</v>
      </c>
      <c r="P2994">
        <v>9.8483396350000003</v>
      </c>
      <c r="Q2994">
        <v>8.7050696159999994</v>
      </c>
    </row>
    <row r="2995" spans="1:17">
      <c r="A2995" t="s">
        <v>13177</v>
      </c>
      <c r="B2995" s="14" t="s">
        <v>3123</v>
      </c>
      <c r="C2995">
        <v>9.6235153350000004</v>
      </c>
      <c r="D2995">
        <v>12.23542934</v>
      </c>
      <c r="E2995">
        <v>3.1605041420000002</v>
      </c>
      <c r="F2995">
        <v>3.4172559549999999</v>
      </c>
      <c r="G2995">
        <v>4.1183763300000003</v>
      </c>
      <c r="H2995">
        <v>12.052046839999999</v>
      </c>
      <c r="I2995">
        <v>5.4916281629999997</v>
      </c>
      <c r="J2995">
        <v>6.9485628760000004</v>
      </c>
      <c r="K2995">
        <v>12.14804927</v>
      </c>
      <c r="L2995">
        <v>14.276407020000001</v>
      </c>
      <c r="M2995">
        <v>12.047468589999999</v>
      </c>
      <c r="N2995">
        <v>2.3210401780000001</v>
      </c>
      <c r="O2995">
        <v>23.16920416</v>
      </c>
      <c r="P2995">
        <v>3.389867186</v>
      </c>
      <c r="Q2995">
        <v>8.0536698490000003</v>
      </c>
    </row>
    <row r="2996" spans="1:17">
      <c r="A2996" t="s">
        <v>13178</v>
      </c>
      <c r="B2996" s="14" t="s">
        <v>3045</v>
      </c>
      <c r="C2996">
        <v>37.463422979999997</v>
      </c>
      <c r="D2996">
        <v>15.21341346</v>
      </c>
      <c r="E2996">
        <v>16.61414469</v>
      </c>
      <c r="F2996">
        <v>9.0454513649999999</v>
      </c>
      <c r="G2996">
        <v>15.865261500000001</v>
      </c>
      <c r="H2996">
        <v>25.22954266</v>
      </c>
      <c r="I2996">
        <v>25.995727330000001</v>
      </c>
      <c r="J2996">
        <v>23.879626030000001</v>
      </c>
      <c r="K2996">
        <v>28.95294389</v>
      </c>
      <c r="L2996">
        <v>37.51996192</v>
      </c>
      <c r="M2996">
        <v>25.57896161</v>
      </c>
      <c r="N2996">
        <v>54.877917150000002</v>
      </c>
      <c r="O2996">
        <v>34.434696850000002</v>
      </c>
      <c r="P2996">
        <v>60.950845049999998</v>
      </c>
      <c r="Q2996">
        <v>27.762422409999999</v>
      </c>
    </row>
    <row r="2997" spans="1:17">
      <c r="A2997" t="s">
        <v>13179</v>
      </c>
      <c r="B2997" s="14" t="s">
        <v>6327</v>
      </c>
      <c r="C2997">
        <v>4.8329354240000004</v>
      </c>
      <c r="D2997">
        <v>2.0877811839999998</v>
      </c>
      <c r="E2997">
        <v>2.9821610550000002</v>
      </c>
      <c r="F2997">
        <v>2.3682843490000001</v>
      </c>
      <c r="G2997">
        <v>1.7942986030000001</v>
      </c>
      <c r="H2997">
        <v>5.9395646150000001</v>
      </c>
      <c r="I2997">
        <v>2.8191857470000001</v>
      </c>
      <c r="J2997">
        <v>5.5446911590000001</v>
      </c>
      <c r="K2997">
        <v>3.2886898310000001</v>
      </c>
      <c r="L2997">
        <v>5.6493954439999996</v>
      </c>
      <c r="M2997">
        <v>1.391556641</v>
      </c>
      <c r="N2997">
        <v>3.5448037449999998</v>
      </c>
      <c r="O2997">
        <v>3.7466596029999999</v>
      </c>
      <c r="P2997">
        <v>3.9880142209999998</v>
      </c>
      <c r="Q2997">
        <v>4.3190101910000003</v>
      </c>
    </row>
    <row r="2998" spans="1:17">
      <c r="A2998" t="s">
        <v>13180</v>
      </c>
      <c r="B2998" s="14" t="s">
        <v>7540</v>
      </c>
      <c r="C2998">
        <v>7.5031673689999998</v>
      </c>
      <c r="D2998">
        <v>3.1249412639999998</v>
      </c>
      <c r="E2998">
        <v>3.576142011</v>
      </c>
      <c r="F2998">
        <v>3.186541509</v>
      </c>
      <c r="G2998">
        <v>3.0577494999999999</v>
      </c>
      <c r="H2998">
        <v>1.037386938</v>
      </c>
      <c r="I2998">
        <v>3.9391257240000002</v>
      </c>
      <c r="J2998">
        <v>2.2828304940000002</v>
      </c>
      <c r="K2998">
        <v>3.676114702</v>
      </c>
      <c r="L2998">
        <v>5.3098458280000003</v>
      </c>
      <c r="M2998">
        <v>1.728321438</v>
      </c>
      <c r="N2998">
        <v>3.255753645</v>
      </c>
      <c r="O2998">
        <v>4.6533730100000001</v>
      </c>
      <c r="P2998">
        <v>3.016910626</v>
      </c>
      <c r="Q2998">
        <v>2.4758011240000002</v>
      </c>
    </row>
    <row r="2999" spans="1:17">
      <c r="A2999" t="s">
        <v>13181</v>
      </c>
      <c r="B2999" s="14" t="s">
        <v>2952</v>
      </c>
      <c r="C2999">
        <v>1206.6527129999999</v>
      </c>
      <c r="D2999">
        <v>15.68359579</v>
      </c>
      <c r="E2999">
        <v>11.50942661</v>
      </c>
      <c r="F2999">
        <v>17.067340770000001</v>
      </c>
      <c r="G2999">
        <v>15.7354881</v>
      </c>
      <c r="H2999">
        <v>58.036849340000003</v>
      </c>
      <c r="I2999">
        <v>279.8745437</v>
      </c>
      <c r="J2999">
        <v>11.20947046</v>
      </c>
      <c r="K2999">
        <v>419.19002860000001</v>
      </c>
      <c r="L2999">
        <v>581.43582119999996</v>
      </c>
      <c r="M2999">
        <v>1969.1195499999999</v>
      </c>
      <c r="N2999">
        <v>24.043366240000001</v>
      </c>
      <c r="O2999">
        <v>1626.816458</v>
      </c>
      <c r="P2999">
        <v>16.16698907</v>
      </c>
      <c r="Q2999">
        <v>1240.328921</v>
      </c>
    </row>
    <row r="3000" spans="1:17">
      <c r="A3000" t="s">
        <v>13182</v>
      </c>
      <c r="B3000" s="14" t="s">
        <v>7566</v>
      </c>
      <c r="C3000">
        <v>2.817240628</v>
      </c>
      <c r="D3000">
        <v>0.77096327600000003</v>
      </c>
      <c r="E3000">
        <v>1.0930972940000001</v>
      </c>
      <c r="F3000">
        <v>0.69928959599999996</v>
      </c>
      <c r="G3000">
        <v>0.82988570900000003</v>
      </c>
      <c r="H3000">
        <v>0.19093692200000001</v>
      </c>
      <c r="I3000">
        <v>1.9333822000000001</v>
      </c>
      <c r="J3000">
        <v>2.668065774</v>
      </c>
      <c r="K3000">
        <v>2.405723241</v>
      </c>
      <c r="L3000">
        <v>2.408363918</v>
      </c>
      <c r="M3000">
        <v>1.2724292669999999</v>
      </c>
      <c r="N3000">
        <v>2.2675780169999999</v>
      </c>
      <c r="O3000">
        <v>2.202376036</v>
      </c>
      <c r="P3000">
        <v>1.566385259</v>
      </c>
      <c r="Q3000">
        <v>1.7088193949999999</v>
      </c>
    </row>
    <row r="3001" spans="1:17">
      <c r="A3001" t="s">
        <v>13183</v>
      </c>
      <c r="B3001" s="14" t="s">
        <v>1346</v>
      </c>
      <c r="C3001">
        <v>12.30532998</v>
      </c>
      <c r="D3001">
        <v>13.650864889999999</v>
      </c>
      <c r="E3001">
        <v>12.69466987</v>
      </c>
      <c r="F3001">
        <v>12.54977607</v>
      </c>
      <c r="G3001">
        <v>9.7230280469999997</v>
      </c>
      <c r="H3001">
        <v>15.574073889999999</v>
      </c>
      <c r="I3001">
        <v>11.28366368</v>
      </c>
      <c r="J3001">
        <v>16.651298860000001</v>
      </c>
      <c r="K3001">
        <v>16.493187809999998</v>
      </c>
      <c r="L3001">
        <v>13.488823440000001</v>
      </c>
      <c r="M3001">
        <v>4.65255288</v>
      </c>
      <c r="N3001">
        <v>5.0218647030000003</v>
      </c>
      <c r="O3001">
        <v>5.6782855430000003</v>
      </c>
      <c r="P3001">
        <v>7.4407032080000004</v>
      </c>
      <c r="Q3001">
        <v>7.8182409000000002</v>
      </c>
    </row>
    <row r="3002" spans="1:17">
      <c r="A3002" t="s">
        <v>13184</v>
      </c>
      <c r="B3002" s="14" t="s">
        <v>13185</v>
      </c>
      <c r="C3002">
        <v>1.4240494210000001</v>
      </c>
      <c r="D3002">
        <v>4.7321194200000001</v>
      </c>
      <c r="E3002">
        <v>3.0300316540000001</v>
      </c>
      <c r="F3002">
        <v>2.907613472</v>
      </c>
      <c r="G3002">
        <v>0.73772004300000005</v>
      </c>
      <c r="H3002">
        <v>6.5629628840000001</v>
      </c>
      <c r="I3002">
        <v>10.38359578</v>
      </c>
      <c r="J3002">
        <v>5.9574004059999996</v>
      </c>
      <c r="K3002">
        <v>7.1062161079999999</v>
      </c>
      <c r="L3002">
        <v>8.0981688100000007</v>
      </c>
      <c r="M3002">
        <v>5.4670581589999996</v>
      </c>
      <c r="N3002">
        <v>5.6174508029999997</v>
      </c>
      <c r="O3002">
        <v>1.5771037590000001</v>
      </c>
      <c r="P3002">
        <v>1.495567841</v>
      </c>
      <c r="Q3002">
        <v>1.9578749120000001</v>
      </c>
    </row>
    <row r="3003" spans="1:17">
      <c r="A3003" t="s">
        <v>13186</v>
      </c>
      <c r="B3003" s="14" t="s">
        <v>13187</v>
      </c>
      <c r="C3003">
        <v>11.433397899999999</v>
      </c>
      <c r="D3003">
        <v>6.8894348440000002</v>
      </c>
      <c r="E3003">
        <v>4.2816394139999998</v>
      </c>
      <c r="F3003">
        <v>3.9841495789999999</v>
      </c>
      <c r="G3003">
        <v>4.3435343990000002</v>
      </c>
      <c r="H3003">
        <v>7.3769737839999996</v>
      </c>
      <c r="I3003">
        <v>6.0024772940000002</v>
      </c>
      <c r="J3003">
        <v>4.522178502</v>
      </c>
      <c r="K3003">
        <v>7.6764017759999996</v>
      </c>
      <c r="L3003">
        <v>10.402963250000001</v>
      </c>
      <c r="M3003">
        <v>1.7557551119999999</v>
      </c>
      <c r="N3003">
        <v>4.1154981140000002</v>
      </c>
      <c r="O3003">
        <v>4.5584062139999997</v>
      </c>
      <c r="P3003">
        <v>5.0088864409999996</v>
      </c>
      <c r="Q3003">
        <v>7.2309112180000001</v>
      </c>
    </row>
    <row r="3004" spans="1:17">
      <c r="A3004" t="s">
        <v>13186</v>
      </c>
      <c r="B3004" s="14" t="s">
        <v>3851</v>
      </c>
      <c r="C3004">
        <v>74.47343334</v>
      </c>
      <c r="D3004">
        <v>45.779661089999998</v>
      </c>
      <c r="E3004">
        <v>49.529226620000003</v>
      </c>
      <c r="F3004">
        <v>68.479903919999998</v>
      </c>
      <c r="G3004">
        <v>45.890592320000003</v>
      </c>
      <c r="H3004">
        <v>115.44318560000001</v>
      </c>
      <c r="I3004">
        <v>87.608369089999997</v>
      </c>
      <c r="J3004">
        <v>20.898779579999999</v>
      </c>
      <c r="K3004">
        <v>79.385843309999998</v>
      </c>
      <c r="L3004">
        <v>180.6960168</v>
      </c>
      <c r="M3004">
        <v>89.230556190000001</v>
      </c>
      <c r="N3004">
        <v>33.491152929999998</v>
      </c>
      <c r="O3004">
        <v>71.667812499999997</v>
      </c>
      <c r="P3004">
        <v>55.065889460000001</v>
      </c>
      <c r="Q3004">
        <v>116.8857458</v>
      </c>
    </row>
    <row r="3005" spans="1:17">
      <c r="A3005" t="s">
        <v>13188</v>
      </c>
      <c r="B3005" s="14" t="s">
        <v>13189</v>
      </c>
      <c r="C3005">
        <v>3.676329365</v>
      </c>
      <c r="D3005">
        <v>2.7147668290000002</v>
      </c>
      <c r="E3005">
        <v>1.955584228</v>
      </c>
      <c r="F3005">
        <v>2.5021006140000002</v>
      </c>
      <c r="G3005">
        <v>1.0580554529999999</v>
      </c>
      <c r="H3005">
        <v>2.8238267600000002</v>
      </c>
      <c r="I3005">
        <v>1.7870877009999999</v>
      </c>
      <c r="J3005">
        <v>2.01954856</v>
      </c>
      <c r="K3005">
        <v>1.1118439010000001</v>
      </c>
      <c r="L3005">
        <v>5.4201393619999996</v>
      </c>
      <c r="M3005">
        <v>0</v>
      </c>
      <c r="N3005">
        <v>0.45318826000000001</v>
      </c>
      <c r="O3005">
        <v>0</v>
      </c>
      <c r="P3005">
        <v>1.1031318539999999</v>
      </c>
      <c r="Q3005">
        <v>1.684818173</v>
      </c>
    </row>
    <row r="3006" spans="1:17">
      <c r="A3006" t="s">
        <v>13190</v>
      </c>
      <c r="B3006" s="14" t="s">
        <v>13191</v>
      </c>
      <c r="C3006">
        <v>3.0332304959999998</v>
      </c>
      <c r="D3006">
        <v>1.209531809</v>
      </c>
      <c r="E3006">
        <v>0.64539785500000002</v>
      </c>
      <c r="F3006">
        <v>0.33030546</v>
      </c>
      <c r="G3006">
        <v>0.75948409400000005</v>
      </c>
      <c r="H3006">
        <v>5.475161226</v>
      </c>
      <c r="I3006">
        <v>1.105854857</v>
      </c>
      <c r="J3006">
        <v>0.96130945000000001</v>
      </c>
      <c r="K3006">
        <v>0.75681332000000001</v>
      </c>
      <c r="L3006">
        <v>2.6831978919999999</v>
      </c>
      <c r="M3006">
        <v>5.2401842800000002</v>
      </c>
      <c r="N3006">
        <v>0.39260782399999999</v>
      </c>
      <c r="O3006">
        <v>5.5427407180000001</v>
      </c>
      <c r="P3006">
        <v>0.591604927</v>
      </c>
      <c r="Q3006">
        <v>3.8575096950000001</v>
      </c>
    </row>
    <row r="3007" spans="1:17">
      <c r="A3007" t="s">
        <v>13190</v>
      </c>
      <c r="B3007" s="14" t="s">
        <v>9419</v>
      </c>
      <c r="C3007">
        <v>2.9033628509999998</v>
      </c>
      <c r="D3007">
        <v>1.029107335</v>
      </c>
      <c r="E3007">
        <v>0.35830379899999998</v>
      </c>
      <c r="F3007">
        <v>0.45843699500000001</v>
      </c>
      <c r="G3007">
        <v>0.38103088099999999</v>
      </c>
      <c r="H3007">
        <v>2.0962969650000001</v>
      </c>
      <c r="I3007">
        <v>0</v>
      </c>
      <c r="J3007">
        <v>0.25028107900000002</v>
      </c>
      <c r="K3007">
        <v>0.21073756699999999</v>
      </c>
      <c r="L3007">
        <v>1.2474681990000001</v>
      </c>
      <c r="M3007">
        <v>0.4458512</v>
      </c>
      <c r="N3007">
        <v>0.28632254200000001</v>
      </c>
      <c r="O3007">
        <v>0.38584934500000001</v>
      </c>
      <c r="P3007">
        <v>1.1848223449999999</v>
      </c>
      <c r="Q3007">
        <v>1.0378498899999999</v>
      </c>
    </row>
    <row r="3008" spans="1:17">
      <c r="A3008" t="s">
        <v>13192</v>
      </c>
      <c r="B3008" s="14" t="s">
        <v>13193</v>
      </c>
      <c r="C3008">
        <v>264.6862514</v>
      </c>
      <c r="D3008">
        <v>46.980140550000002</v>
      </c>
      <c r="E3008">
        <v>64.800561130000006</v>
      </c>
      <c r="F3008">
        <v>54.911608870000002</v>
      </c>
      <c r="G3008">
        <v>32.490064189999998</v>
      </c>
      <c r="H3008">
        <v>28.781590770000001</v>
      </c>
      <c r="I3008">
        <v>895.23433880000005</v>
      </c>
      <c r="J3008">
        <v>231.64647840000001</v>
      </c>
      <c r="K3008">
        <v>209.0459712</v>
      </c>
      <c r="L3008">
        <v>82.614523509999998</v>
      </c>
      <c r="M3008">
        <v>296.88869890000001</v>
      </c>
      <c r="N3008">
        <v>77.050169800000006</v>
      </c>
      <c r="O3008">
        <v>432.63792310000002</v>
      </c>
      <c r="P3008">
        <v>67.939860659999994</v>
      </c>
      <c r="Q3008">
        <v>234.56702129999999</v>
      </c>
    </row>
    <row r="3009" spans="1:17">
      <c r="A3009" t="s">
        <v>13192</v>
      </c>
      <c r="B3009" s="14" t="s">
        <v>6362</v>
      </c>
      <c r="C3009">
        <v>12.362925860000001</v>
      </c>
      <c r="D3009">
        <v>8.6825851440000008</v>
      </c>
      <c r="E3009">
        <v>5.4849362810000004</v>
      </c>
      <c r="F3009">
        <v>12.17370227</v>
      </c>
      <c r="G3009">
        <v>8.1305833199999995</v>
      </c>
      <c r="H3009">
        <v>13.94107084</v>
      </c>
      <c r="I3009">
        <v>10.35714076</v>
      </c>
      <c r="J3009">
        <v>12.10452694</v>
      </c>
      <c r="K3009">
        <v>29.354803539999999</v>
      </c>
      <c r="L3009">
        <v>32.07745989</v>
      </c>
      <c r="M3009">
        <v>10.09838768</v>
      </c>
      <c r="N3009">
        <v>6.0960075199999997</v>
      </c>
      <c r="O3009">
        <v>11.65248637</v>
      </c>
      <c r="P3009">
        <v>8.9189732750000008</v>
      </c>
      <c r="Q3009">
        <v>10.84937053</v>
      </c>
    </row>
    <row r="3010" spans="1:17">
      <c r="A3010" t="e">
        <v>#N/A</v>
      </c>
      <c r="B3010" s="14" t="s">
        <v>13194</v>
      </c>
      <c r="C3010">
        <v>0</v>
      </c>
      <c r="D3010">
        <v>0.96302781199999998</v>
      </c>
      <c r="E3010">
        <v>0.69371777300000004</v>
      </c>
      <c r="F3010">
        <v>0.59172484700000005</v>
      </c>
      <c r="G3010">
        <v>0.75066250000000001</v>
      </c>
      <c r="H3010">
        <v>2.504288469</v>
      </c>
      <c r="I3010">
        <v>0</v>
      </c>
      <c r="J3010">
        <v>1.653249873</v>
      </c>
      <c r="K3010">
        <v>1.9720599729999999</v>
      </c>
      <c r="L3010">
        <v>1.373373658</v>
      </c>
      <c r="M3010">
        <v>8.34445719</v>
      </c>
      <c r="N3010">
        <v>0.53587524099999995</v>
      </c>
      <c r="O3010">
        <v>4.8143167379999996</v>
      </c>
      <c r="P3010">
        <v>0.65220251699999998</v>
      </c>
      <c r="Q3010">
        <v>0</v>
      </c>
    </row>
    <row r="3011" spans="1:17">
      <c r="A3011" t="s">
        <v>13195</v>
      </c>
      <c r="B3011" s="14" t="s">
        <v>5143</v>
      </c>
      <c r="C3011">
        <v>17.797130859999999</v>
      </c>
      <c r="D3011">
        <v>1.2843514890000001</v>
      </c>
      <c r="E3011">
        <v>0.63113293999999998</v>
      </c>
      <c r="F3011">
        <v>0.67904434800000002</v>
      </c>
      <c r="G3011">
        <v>0.72174373599999997</v>
      </c>
      <c r="H3011">
        <v>5.0745294689999998</v>
      </c>
      <c r="I3011">
        <v>2.5560663460000002</v>
      </c>
      <c r="J3011">
        <v>1.5553754660000001</v>
      </c>
      <c r="K3011">
        <v>4.8319654239999998</v>
      </c>
      <c r="L3011">
        <v>6.3041572410000004</v>
      </c>
      <c r="M3011">
        <v>14.23434176</v>
      </c>
      <c r="N3011">
        <v>0.44874958999999998</v>
      </c>
      <c r="O3011">
        <v>17.320852250000002</v>
      </c>
      <c r="P3011">
        <v>0.62707685700000004</v>
      </c>
      <c r="Q3011">
        <v>3.8927385609999998</v>
      </c>
    </row>
    <row r="3012" spans="1:17">
      <c r="A3012" t="e">
        <v>#N/A</v>
      </c>
      <c r="B3012" s="14" t="s">
        <v>13196</v>
      </c>
      <c r="C3012">
        <v>64.35963615</v>
      </c>
      <c r="D3012">
        <v>16.63411675</v>
      </c>
      <c r="E3012">
        <v>10.270626780000001</v>
      </c>
      <c r="F3012">
        <v>14.235977650000001</v>
      </c>
      <c r="G3012">
        <v>5.5568522729999996</v>
      </c>
      <c r="H3012">
        <v>76.212761630000003</v>
      </c>
      <c r="I3012">
        <v>3.9107049040000001</v>
      </c>
      <c r="J3012">
        <v>5.4392636530000003</v>
      </c>
      <c r="K3012">
        <v>17.031427040000001</v>
      </c>
      <c r="L3012">
        <v>35.582862949999999</v>
      </c>
      <c r="M3012">
        <v>10.29510952</v>
      </c>
      <c r="N3012">
        <v>3.6362962790000002</v>
      </c>
      <c r="O3012">
        <v>11.87948286</v>
      </c>
      <c r="P3012">
        <v>11.265316199999999</v>
      </c>
      <c r="Q3012">
        <v>29.495258410000002</v>
      </c>
    </row>
    <row r="3013" spans="1:17">
      <c r="A3013" t="s">
        <v>13197</v>
      </c>
      <c r="B3013" s="14" t="s">
        <v>3880</v>
      </c>
      <c r="C3013">
        <v>12.20151435</v>
      </c>
      <c r="D3013">
        <v>30.98104245</v>
      </c>
      <c r="E3013">
        <v>27.70929516</v>
      </c>
      <c r="F3013">
        <v>33.089522410000001</v>
      </c>
      <c r="G3013">
        <v>20.907656679999999</v>
      </c>
      <c r="H3013">
        <v>25.052370629999999</v>
      </c>
      <c r="I3013">
        <v>30.796801120000001</v>
      </c>
      <c r="J3013">
        <v>56.338873059999997</v>
      </c>
      <c r="K3013">
        <v>69.190172340000004</v>
      </c>
      <c r="L3013">
        <v>42.402911680000003</v>
      </c>
      <c r="M3013">
        <v>9.9090429130000004</v>
      </c>
      <c r="N3013">
        <v>30.487038569999999</v>
      </c>
      <c r="O3013">
        <v>7.276183252</v>
      </c>
      <c r="P3013">
        <v>48.159226769999997</v>
      </c>
      <c r="Q3013">
        <v>27.098768660000001</v>
      </c>
    </row>
    <row r="3014" spans="1:17">
      <c r="A3014" t="s">
        <v>13198</v>
      </c>
      <c r="B3014" s="14" t="s">
        <v>13199</v>
      </c>
      <c r="C3014">
        <v>1.9281484090000001</v>
      </c>
      <c r="D3014">
        <v>0.81546709900000003</v>
      </c>
      <c r="E3014">
        <v>0.42891152700000001</v>
      </c>
      <c r="F3014">
        <v>0.381757966</v>
      </c>
      <c r="G3014">
        <v>0.36322378999999999</v>
      </c>
      <c r="H3014">
        <v>0.26927833000000001</v>
      </c>
      <c r="I3014">
        <v>2.0449866050000001</v>
      </c>
      <c r="J3014">
        <v>0.86662291800000002</v>
      </c>
      <c r="K3014">
        <v>2.306037871</v>
      </c>
      <c r="L3014">
        <v>5.2055291869999998</v>
      </c>
      <c r="M3014">
        <v>1.3458801920000001</v>
      </c>
      <c r="N3014">
        <v>0.713059797</v>
      </c>
      <c r="O3014">
        <v>3.6883878239999999</v>
      </c>
      <c r="P3014">
        <v>0.71005919200000001</v>
      </c>
      <c r="Q3014">
        <v>1.6869635270000001</v>
      </c>
    </row>
    <row r="3015" spans="1:17">
      <c r="A3015" t="s">
        <v>13200</v>
      </c>
      <c r="B3015" s="14" t="s">
        <v>5116</v>
      </c>
      <c r="C3015">
        <v>1.5575540539999999</v>
      </c>
      <c r="D3015">
        <v>1.133736944</v>
      </c>
      <c r="E3015">
        <v>0.94688489200000003</v>
      </c>
      <c r="F3015">
        <v>0.51488988599999996</v>
      </c>
      <c r="G3015">
        <v>0.46107502700000003</v>
      </c>
      <c r="H3015">
        <v>0.51273147500000005</v>
      </c>
      <c r="I3015">
        <v>0.648974736</v>
      </c>
      <c r="J3015">
        <v>0.112829553</v>
      </c>
      <c r="K3015">
        <v>1.3122274060000001</v>
      </c>
      <c r="L3015">
        <v>1.6871185019999999</v>
      </c>
      <c r="M3015">
        <v>0.42711391900000001</v>
      </c>
      <c r="N3015">
        <v>0.57600813900000003</v>
      </c>
      <c r="O3015">
        <v>2.2178021609999998</v>
      </c>
      <c r="P3015">
        <v>0.56751458200000005</v>
      </c>
      <c r="Q3015">
        <v>0.30591795500000002</v>
      </c>
    </row>
    <row r="3016" spans="1:17">
      <c r="A3016" t="s">
        <v>13201</v>
      </c>
      <c r="B3016" s="14" t="s">
        <v>7644</v>
      </c>
      <c r="C3016">
        <v>11.985158889999999</v>
      </c>
      <c r="D3016">
        <v>12.213524359999999</v>
      </c>
      <c r="E3016">
        <v>30.164643479999999</v>
      </c>
      <c r="F3016">
        <v>18.92440079</v>
      </c>
      <c r="G3016">
        <v>10.052404129999999</v>
      </c>
      <c r="H3016">
        <v>28.40685427</v>
      </c>
      <c r="I3016">
        <v>20.973830280000001</v>
      </c>
      <c r="J3016">
        <v>44.408813969999997</v>
      </c>
      <c r="K3016">
        <v>9.6313708449999993</v>
      </c>
      <c r="L3016">
        <v>12.982139050000001</v>
      </c>
      <c r="M3016">
        <v>9.2024279129999993</v>
      </c>
      <c r="N3016">
        <v>16.25177193</v>
      </c>
      <c r="O3016">
        <v>10.997879449999999</v>
      </c>
      <c r="P3016">
        <v>23.427374</v>
      </c>
      <c r="Q3016">
        <v>17.419567000000001</v>
      </c>
    </row>
    <row r="3017" spans="1:17">
      <c r="A3017" t="s">
        <v>9706</v>
      </c>
      <c r="B3017" s="14" t="s">
        <v>13202</v>
      </c>
      <c r="C3017">
        <v>1.2218175499999999</v>
      </c>
      <c r="D3017">
        <v>4.0601024609999996</v>
      </c>
      <c r="E3017">
        <v>2.2097716059999999</v>
      </c>
      <c r="F3017">
        <v>3.2015290350000001</v>
      </c>
      <c r="G3017">
        <v>2.9537903110000001</v>
      </c>
      <c r="H3017">
        <v>3.1674062730000001</v>
      </c>
      <c r="I3017">
        <v>0.44545011499999998</v>
      </c>
      <c r="J3017">
        <v>1.510180173</v>
      </c>
      <c r="K3017">
        <v>2.7713860559999999</v>
      </c>
      <c r="L3017">
        <v>3.8600738899999998</v>
      </c>
      <c r="M3017">
        <v>1.1726677999999999</v>
      </c>
      <c r="N3017">
        <v>2.1462754660000001</v>
      </c>
      <c r="O3017">
        <v>2.3679886319999999</v>
      </c>
      <c r="P3017">
        <v>2.2913919790000001</v>
      </c>
      <c r="Q3017">
        <v>2.0997918800000002</v>
      </c>
    </row>
    <row r="3018" spans="1:17">
      <c r="A3018" t="s">
        <v>13203</v>
      </c>
      <c r="B3018" s="14" t="s">
        <v>1781</v>
      </c>
      <c r="C3018">
        <v>2.4185905239999999</v>
      </c>
      <c r="D3018">
        <v>7.0993338689999996</v>
      </c>
      <c r="E3018">
        <v>5.2748281649999997</v>
      </c>
      <c r="F3018">
        <v>4.6913470659999996</v>
      </c>
      <c r="G3018">
        <v>3.1323398610000002</v>
      </c>
      <c r="H3018">
        <v>2.7866167439999998</v>
      </c>
      <c r="I3018">
        <v>0.88176948099999997</v>
      </c>
      <c r="J3018">
        <v>7.0519296699999998</v>
      </c>
      <c r="K3018">
        <v>8.5032454160000004</v>
      </c>
      <c r="L3018">
        <v>4.9666660829999998</v>
      </c>
      <c r="M3018">
        <v>2.3212984859999999</v>
      </c>
      <c r="N3018">
        <v>8.7207222620000007</v>
      </c>
      <c r="O3018">
        <v>0.66963410000000001</v>
      </c>
      <c r="P3018">
        <v>11.06738971</v>
      </c>
      <c r="Q3018">
        <v>6.2348139570000001</v>
      </c>
    </row>
    <row r="3019" spans="1:17">
      <c r="A3019" t="s">
        <v>13204</v>
      </c>
      <c r="B3019" s="14" t="s">
        <v>13205</v>
      </c>
      <c r="C3019">
        <v>2.95509361</v>
      </c>
      <c r="D3019">
        <v>2.8641032869999998</v>
      </c>
      <c r="E3019">
        <v>2.2400010400000001</v>
      </c>
      <c r="F3019">
        <v>2.0112293550000002</v>
      </c>
      <c r="G3019">
        <v>0.95679254199999997</v>
      </c>
      <c r="H3019">
        <v>2.8372976090000002</v>
      </c>
      <c r="I3019">
        <v>1.07736772</v>
      </c>
      <c r="J3019">
        <v>3.7461833750000002</v>
      </c>
      <c r="K3019">
        <v>3.1838714229999998</v>
      </c>
      <c r="L3019">
        <v>3.2675974330000002</v>
      </c>
      <c r="M3019">
        <v>0</v>
      </c>
      <c r="N3019">
        <v>2.4133558490000002</v>
      </c>
      <c r="O3019">
        <v>1.2272632109999999</v>
      </c>
      <c r="P3019">
        <v>3.2697630659999999</v>
      </c>
      <c r="Q3019">
        <v>2.0314265630000001</v>
      </c>
    </row>
    <row r="3020" spans="1:17">
      <c r="A3020" t="s">
        <v>13206</v>
      </c>
      <c r="B3020" s="14" t="s">
        <v>13207</v>
      </c>
      <c r="C3020">
        <v>1.9031075209999999</v>
      </c>
      <c r="D3020">
        <v>4.2160203740000002</v>
      </c>
      <c r="E3020">
        <v>8.0987021170000002</v>
      </c>
      <c r="F3020">
        <v>9.5848517839999996</v>
      </c>
      <c r="G3020">
        <v>5.5867278230000004</v>
      </c>
      <c r="H3020">
        <v>0.73089832399999999</v>
      </c>
      <c r="I3020">
        <v>13.876694820000001</v>
      </c>
      <c r="J3020">
        <v>10.856594790000001</v>
      </c>
      <c r="K3020">
        <v>5.180065366</v>
      </c>
      <c r="L3020">
        <v>9.6199445150000003</v>
      </c>
      <c r="M3020">
        <v>3.653103378</v>
      </c>
      <c r="N3020">
        <v>9.1493906369999998</v>
      </c>
      <c r="O3020">
        <v>0</v>
      </c>
      <c r="P3020">
        <v>5.1394760560000003</v>
      </c>
      <c r="Q3020">
        <v>2.616514859</v>
      </c>
    </row>
    <row r="3021" spans="1:17">
      <c r="A3021" t="s">
        <v>13208</v>
      </c>
      <c r="B3021" s="14" t="s">
        <v>78</v>
      </c>
      <c r="C3021">
        <v>3.8754588280000002</v>
      </c>
      <c r="D3021">
        <v>1.7472121309999999</v>
      </c>
      <c r="E3021">
        <v>1.410506174</v>
      </c>
      <c r="F3021">
        <v>1.277167063</v>
      </c>
      <c r="G3021">
        <v>1.3384384060000001</v>
      </c>
      <c r="H3021">
        <v>1.2794932299999999</v>
      </c>
      <c r="I3021">
        <v>2.9745565780000001</v>
      </c>
      <c r="J3021">
        <v>1.7841707149999999</v>
      </c>
      <c r="K3021">
        <v>2.2516028829999999</v>
      </c>
      <c r="L3021">
        <v>2.1909764150000002</v>
      </c>
      <c r="M3021">
        <v>1.43562031</v>
      </c>
      <c r="N3021">
        <v>1.600832442</v>
      </c>
      <c r="O3021">
        <v>2.258940188</v>
      </c>
      <c r="P3021">
        <v>0.90786504499999998</v>
      </c>
      <c r="Q3021">
        <v>2.1032488969999998</v>
      </c>
    </row>
    <row r="3022" spans="1:17">
      <c r="A3022" t="s">
        <v>13209</v>
      </c>
      <c r="B3022" s="14" t="s">
        <v>8118</v>
      </c>
      <c r="C3022">
        <v>13.174864749999999</v>
      </c>
      <c r="D3022">
        <v>0.90115730999999999</v>
      </c>
      <c r="E3022">
        <v>0.917205995</v>
      </c>
      <c r="F3022">
        <v>0.421479989</v>
      </c>
      <c r="G3022">
        <v>0.50323742999999999</v>
      </c>
      <c r="H3022">
        <v>0.58293493200000002</v>
      </c>
      <c r="I3022">
        <v>3.3645170680000001</v>
      </c>
      <c r="J3022">
        <v>2.0627139950000002</v>
      </c>
      <c r="K3022">
        <v>2.478846334</v>
      </c>
      <c r="L3022">
        <v>3.8362392679999999</v>
      </c>
      <c r="M3022">
        <v>8.0414461750000008</v>
      </c>
      <c r="N3022">
        <v>0.69603906999999998</v>
      </c>
      <c r="O3022">
        <v>9.6824247250000006</v>
      </c>
      <c r="P3022">
        <v>0.83802558100000002</v>
      </c>
      <c r="Q3022">
        <v>2.5876647240000001</v>
      </c>
    </row>
    <row r="3023" spans="1:17">
      <c r="A3023" t="s">
        <v>13210</v>
      </c>
      <c r="B3023" s="14" t="s">
        <v>7715</v>
      </c>
      <c r="C3023">
        <v>5.2726191460000003</v>
      </c>
      <c r="D3023">
        <v>1.578461734</v>
      </c>
      <c r="E3023">
        <v>1.9860404169999999</v>
      </c>
      <c r="F3023">
        <v>0.58192402099999996</v>
      </c>
      <c r="G3023">
        <v>1.525673611</v>
      </c>
      <c r="H3023">
        <v>1.368227539</v>
      </c>
      <c r="I3023">
        <v>1.662521892</v>
      </c>
      <c r="J3023">
        <v>2.4929958409999999</v>
      </c>
      <c r="K3023">
        <v>2.9090946799999999</v>
      </c>
      <c r="L3023">
        <v>3.4215865459999999</v>
      </c>
      <c r="M3023">
        <v>3.8295818019999999</v>
      </c>
      <c r="N3023">
        <v>0.93103238099999996</v>
      </c>
      <c r="O3023">
        <v>4.2611188520000001</v>
      </c>
      <c r="P3023">
        <v>0.94071998700000004</v>
      </c>
      <c r="Q3023">
        <v>2.8408778479999999</v>
      </c>
    </row>
    <row r="3024" spans="1:17">
      <c r="A3024" t="s">
        <v>13211</v>
      </c>
      <c r="B3024" s="14" t="s">
        <v>5631</v>
      </c>
      <c r="C3024">
        <v>24.781096210000001</v>
      </c>
      <c r="D3024">
        <v>1.6352722500000001</v>
      </c>
      <c r="E3024">
        <v>1.177969536</v>
      </c>
      <c r="F3024">
        <v>1.3815726960000001</v>
      </c>
      <c r="G3024">
        <v>1.0470460020000001</v>
      </c>
      <c r="H3024">
        <v>0.86060769800000003</v>
      </c>
      <c r="I3024">
        <v>3.0756389670000002</v>
      </c>
      <c r="J3024">
        <v>1.838116946</v>
      </c>
      <c r="K3024">
        <v>3.408459863</v>
      </c>
      <c r="L3024">
        <v>3.7479555609999999</v>
      </c>
      <c r="M3024">
        <v>2.7832613350000002</v>
      </c>
      <c r="N3024">
        <v>1.364916829</v>
      </c>
      <c r="O3024">
        <v>3.5035563879999998</v>
      </c>
      <c r="P3024">
        <v>1.6018826580000001</v>
      </c>
      <c r="Q3024">
        <v>1.993495362</v>
      </c>
    </row>
    <row r="3025" spans="1:17">
      <c r="A3025" t="s">
        <v>13212</v>
      </c>
      <c r="B3025" s="14" t="s">
        <v>8963</v>
      </c>
      <c r="C3025">
        <v>36.978916390000002</v>
      </c>
      <c r="D3025">
        <v>56.370594769999997</v>
      </c>
      <c r="E3025">
        <v>112.4934827</v>
      </c>
      <c r="F3025">
        <v>66.808958770000004</v>
      </c>
      <c r="G3025">
        <v>95.560229340000006</v>
      </c>
      <c r="H3025">
        <v>100.5060711</v>
      </c>
      <c r="I3025">
        <v>145.56539910000001</v>
      </c>
      <c r="J3025">
        <v>136.04545239999999</v>
      </c>
      <c r="K3025">
        <v>127.8690107</v>
      </c>
      <c r="L3025">
        <v>56.53449234</v>
      </c>
      <c r="M3025">
        <v>24.32276031</v>
      </c>
      <c r="N3025">
        <v>38.444099170000001</v>
      </c>
      <c r="O3025">
        <v>24.91567178</v>
      </c>
      <c r="P3025">
        <v>42.832185340000002</v>
      </c>
      <c r="Q3025">
        <v>87.63850223</v>
      </c>
    </row>
    <row r="3026" spans="1:17">
      <c r="A3026" t="s">
        <v>13213</v>
      </c>
      <c r="B3026" s="14" t="s">
        <v>2297</v>
      </c>
      <c r="C3026">
        <v>20.710354559999999</v>
      </c>
      <c r="D3026">
        <v>0.273097439</v>
      </c>
      <c r="E3026">
        <v>0.78690374299999999</v>
      </c>
      <c r="F3026">
        <v>0.721551045</v>
      </c>
      <c r="G3026">
        <v>0.34059910399999999</v>
      </c>
      <c r="H3026">
        <v>0.28406854300000001</v>
      </c>
      <c r="I3026">
        <v>3.5955137619999999</v>
      </c>
      <c r="J3026">
        <v>1.5315180420000001</v>
      </c>
      <c r="K3026">
        <v>3.6350657700000002</v>
      </c>
      <c r="L3026">
        <v>16.045923869999999</v>
      </c>
      <c r="M3026">
        <v>10.88515759</v>
      </c>
      <c r="N3026">
        <v>1.39807451</v>
      </c>
      <c r="O3026">
        <v>15.4273702</v>
      </c>
      <c r="P3026">
        <v>0.61034474400000005</v>
      </c>
      <c r="Q3026">
        <v>1.864364468</v>
      </c>
    </row>
    <row r="3027" spans="1:17">
      <c r="A3027" t="s">
        <v>13214</v>
      </c>
      <c r="B3027" s="14" t="s">
        <v>8098</v>
      </c>
      <c r="C3027">
        <v>20.21598874</v>
      </c>
      <c r="D3027">
        <v>7.8300893509999998</v>
      </c>
      <c r="E3027">
        <v>7.8087177949999997</v>
      </c>
      <c r="F3027">
        <v>7.3201219670000004</v>
      </c>
      <c r="G3027">
        <v>6.4570664889999998</v>
      </c>
      <c r="H3027">
        <v>9.7177556589999998</v>
      </c>
      <c r="I3027">
        <v>16.18585143</v>
      </c>
      <c r="J3027">
        <v>12.889318919999999</v>
      </c>
      <c r="K3027">
        <v>14.59564144</v>
      </c>
      <c r="L3027">
        <v>14.69384582</v>
      </c>
      <c r="M3027">
        <v>3.0435710120000001</v>
      </c>
      <c r="N3027">
        <v>4.9434083790000001</v>
      </c>
      <c r="O3027">
        <v>9.8042316550000006</v>
      </c>
      <c r="P3027">
        <v>5.4019813350000003</v>
      </c>
      <c r="Q3027">
        <v>6.3127449760000003</v>
      </c>
    </row>
    <row r="3028" spans="1:17">
      <c r="A3028" t="s">
        <v>13215</v>
      </c>
      <c r="B3028" s="14" t="s">
        <v>13216</v>
      </c>
      <c r="C3028">
        <v>15.707423090000001</v>
      </c>
      <c r="D3028">
        <v>5.6545452340000004</v>
      </c>
      <c r="E3028">
        <v>6.6146887540000003</v>
      </c>
      <c r="F3028">
        <v>6.8596945409999996</v>
      </c>
      <c r="G3028">
        <v>6.1028504359999998</v>
      </c>
      <c r="H3028">
        <v>3.7703233680000001</v>
      </c>
      <c r="I3028">
        <v>14.31652667</v>
      </c>
      <c r="J3028">
        <v>28.624017219999999</v>
      </c>
      <c r="K3028">
        <v>10.09469685</v>
      </c>
      <c r="L3028">
        <v>4.1353564970000001</v>
      </c>
      <c r="M3028">
        <v>5.0251881650000003</v>
      </c>
      <c r="N3028">
        <v>16.45841866</v>
      </c>
      <c r="O3028">
        <v>13.04672206</v>
      </c>
      <c r="P3028">
        <v>13.74689933</v>
      </c>
      <c r="Q3028">
        <v>13.04732806</v>
      </c>
    </row>
    <row r="3029" spans="1:17">
      <c r="A3029" t="s">
        <v>13217</v>
      </c>
      <c r="B3029" s="14" t="s">
        <v>7738</v>
      </c>
      <c r="C3029">
        <v>9.7018245570000001</v>
      </c>
      <c r="D3029">
        <v>4.5134858680000001</v>
      </c>
      <c r="E3029">
        <v>5.6424551870000004</v>
      </c>
      <c r="F3029">
        <v>5.1943896120000002</v>
      </c>
      <c r="G3029">
        <v>5.025970536</v>
      </c>
      <c r="H3029">
        <v>3.2292312810000001</v>
      </c>
      <c r="I3029">
        <v>12.73352466</v>
      </c>
      <c r="J3029">
        <v>19.350489249999999</v>
      </c>
      <c r="K3029">
        <v>8.5090449879999994</v>
      </c>
      <c r="L3029">
        <v>4.9041377290000003</v>
      </c>
      <c r="M3029">
        <v>3.7246206719999999</v>
      </c>
      <c r="N3029">
        <v>13.43464827</v>
      </c>
      <c r="O3029">
        <v>7.5211917719999999</v>
      </c>
      <c r="P3029">
        <v>14.264695619999999</v>
      </c>
      <c r="Q3029">
        <v>9.1147739619999992</v>
      </c>
    </row>
    <row r="3030" spans="1:17">
      <c r="A3030" t="s">
        <v>13218</v>
      </c>
      <c r="B3030" s="14" t="s">
        <v>13219</v>
      </c>
      <c r="C3030">
        <v>1.3219408829999999</v>
      </c>
      <c r="D3030">
        <v>103.3775213</v>
      </c>
      <c r="E3030">
        <v>9.3665223060000002</v>
      </c>
      <c r="F3030">
        <v>0.79174451400000001</v>
      </c>
      <c r="G3030">
        <v>39.628444139999999</v>
      </c>
      <c r="H3030">
        <v>21.221787259999999</v>
      </c>
      <c r="I3030">
        <v>11.952436110000001</v>
      </c>
      <c r="J3030">
        <v>10.7588252</v>
      </c>
      <c r="K3030">
        <v>47.496092300000001</v>
      </c>
      <c r="L3030">
        <v>44.770926160000002</v>
      </c>
      <c r="M3030">
        <v>43.137958910000002</v>
      </c>
      <c r="N3030">
        <v>13.5581239</v>
      </c>
      <c r="O3030">
        <v>8.4913204950000001</v>
      </c>
      <c r="P3030">
        <v>66.758898490000007</v>
      </c>
      <c r="Q3030">
        <v>35.077547629999998</v>
      </c>
    </row>
    <row r="3031" spans="1:17">
      <c r="A3031" t="s">
        <v>13218</v>
      </c>
      <c r="B3031" s="14" t="s">
        <v>1914</v>
      </c>
      <c r="C3031">
        <v>39.045990979999999</v>
      </c>
      <c r="D3031">
        <v>12.137895329999999</v>
      </c>
      <c r="E3031">
        <v>14.28781796</v>
      </c>
      <c r="F3031">
        <v>11.33706907</v>
      </c>
      <c r="G3031">
        <v>12.07127116</v>
      </c>
      <c r="H3031">
        <v>10.279389699999999</v>
      </c>
      <c r="I3031">
        <v>31.914810970000001</v>
      </c>
      <c r="J3031">
        <v>23.471988289999999</v>
      </c>
      <c r="K3031">
        <v>26.641229559999999</v>
      </c>
      <c r="L3031">
        <v>27.75544704</v>
      </c>
      <c r="M3031">
        <v>6.0444028449999996</v>
      </c>
      <c r="N3031">
        <v>8.6561318969999999</v>
      </c>
      <c r="O3031">
        <v>15.169778060000001</v>
      </c>
      <c r="P3031">
        <v>7.3462917909999996</v>
      </c>
      <c r="Q3031">
        <v>11.47256477</v>
      </c>
    </row>
    <row r="3032" spans="1:17">
      <c r="A3032" t="s">
        <v>13220</v>
      </c>
      <c r="B3032" s="14" t="s">
        <v>13221</v>
      </c>
      <c r="C3032">
        <v>0</v>
      </c>
      <c r="D3032">
        <v>8.8223377000000006E-2</v>
      </c>
      <c r="E3032">
        <v>0.169471394</v>
      </c>
      <c r="F3032">
        <v>0.32524895199999998</v>
      </c>
      <c r="G3032">
        <v>6.8768502999999995E-2</v>
      </c>
      <c r="H3032">
        <v>0</v>
      </c>
      <c r="I3032">
        <v>0</v>
      </c>
      <c r="J3032">
        <v>0.20193987499999999</v>
      </c>
      <c r="K3032">
        <v>0.903306159</v>
      </c>
      <c r="L3032">
        <v>1.5097839630000001</v>
      </c>
      <c r="M3032">
        <v>0</v>
      </c>
      <c r="N3032">
        <v>0.343642271</v>
      </c>
      <c r="O3032">
        <v>0.44104155299999998</v>
      </c>
      <c r="P3032">
        <v>0.238994172</v>
      </c>
      <c r="Q3032">
        <v>0.82128793300000003</v>
      </c>
    </row>
    <row r="3033" spans="1:17">
      <c r="A3033" t="s">
        <v>13222</v>
      </c>
      <c r="B3033" s="14" t="s">
        <v>3550</v>
      </c>
      <c r="C3033">
        <v>18.42410404</v>
      </c>
      <c r="D3033">
        <v>2.5184068549999998</v>
      </c>
      <c r="E3033">
        <v>2.6065174999999998</v>
      </c>
      <c r="F3033">
        <v>1.0671829230000001</v>
      </c>
      <c r="G3033">
        <v>1.726131852</v>
      </c>
      <c r="H3033">
        <v>0.60220194199999999</v>
      </c>
      <c r="I3033">
        <v>3.429987025</v>
      </c>
      <c r="J3033">
        <v>1.8883822320000001</v>
      </c>
      <c r="K3033">
        <v>2.5785596700000002</v>
      </c>
      <c r="L3033">
        <v>5.0776368270000001</v>
      </c>
      <c r="M3033">
        <v>6.3959650510000001</v>
      </c>
      <c r="N3033">
        <v>0.869811734</v>
      </c>
      <c r="O3033">
        <v>11.287482049999999</v>
      </c>
      <c r="P3033">
        <v>0.64694032300000004</v>
      </c>
      <c r="Q3033">
        <v>3.907386807</v>
      </c>
    </row>
    <row r="3034" spans="1:17">
      <c r="A3034" t="s">
        <v>13223</v>
      </c>
      <c r="B3034" s="14" t="s">
        <v>8318</v>
      </c>
      <c r="C3034">
        <v>5.0149382310000004</v>
      </c>
      <c r="D3034">
        <v>1.9635867840000001</v>
      </c>
      <c r="E3034">
        <v>2.121706718</v>
      </c>
      <c r="F3034">
        <v>2.3177700159999999</v>
      </c>
      <c r="G3034">
        <v>1.772250353</v>
      </c>
      <c r="H3034">
        <v>1.7916400610000001</v>
      </c>
      <c r="I3034">
        <v>4.0818879770000001</v>
      </c>
      <c r="J3034">
        <v>2.956956377</v>
      </c>
      <c r="K3034">
        <v>2.909916226</v>
      </c>
      <c r="L3034">
        <v>3.4634924499999999</v>
      </c>
      <c r="M3034">
        <v>4.2535287290000001</v>
      </c>
      <c r="N3034">
        <v>1.91211061</v>
      </c>
      <c r="O3034">
        <v>7.1038703630000004</v>
      </c>
      <c r="P3034">
        <v>2.7646313980000001</v>
      </c>
      <c r="Q3034">
        <v>2.8060477760000002</v>
      </c>
    </row>
    <row r="3035" spans="1:17">
      <c r="A3035" t="s">
        <v>13224</v>
      </c>
      <c r="B3035" s="14" t="s">
        <v>1552</v>
      </c>
      <c r="C3035">
        <v>7.1817541250000003</v>
      </c>
      <c r="D3035">
        <v>2.0589398889999999</v>
      </c>
      <c r="E3035">
        <v>1.6080038409999999</v>
      </c>
      <c r="F3035">
        <v>5.5907169699999999</v>
      </c>
      <c r="G3035">
        <v>1.03751489</v>
      </c>
      <c r="H3035">
        <v>3.641531842</v>
      </c>
      <c r="I3035">
        <v>2.1904925849999999</v>
      </c>
      <c r="J3035">
        <v>0.81522494099999998</v>
      </c>
      <c r="K3035">
        <v>7.2825901919999998</v>
      </c>
      <c r="L3035">
        <v>9.4019431020000006</v>
      </c>
      <c r="M3035">
        <v>3.694210134</v>
      </c>
      <c r="N3035">
        <v>5.5317332800000001</v>
      </c>
      <c r="O3035">
        <v>3.015104027</v>
      </c>
      <c r="P3035">
        <v>6.6973444430000004</v>
      </c>
      <c r="Q3035">
        <v>5.6791279550000002</v>
      </c>
    </row>
    <row r="3036" spans="1:17">
      <c r="A3036" t="s">
        <v>13225</v>
      </c>
      <c r="B3036" s="14" t="s">
        <v>7672</v>
      </c>
      <c r="C3036">
        <v>16.57243274</v>
      </c>
      <c r="D3036">
        <v>4.2042864670000002</v>
      </c>
      <c r="E3036">
        <v>3.2134025020000001</v>
      </c>
      <c r="F3036">
        <v>4.8027375929999998</v>
      </c>
      <c r="G3036">
        <v>2.630962743</v>
      </c>
      <c r="H3036">
        <v>2.5664229180000002</v>
      </c>
      <c r="I3036">
        <v>2.728634231</v>
      </c>
      <c r="J3036">
        <v>2.5075181469999999</v>
      </c>
      <c r="K3036">
        <v>3.8802992340000002</v>
      </c>
      <c r="L3036">
        <v>8.1069046979999992</v>
      </c>
      <c r="M3036">
        <v>10.77488161</v>
      </c>
      <c r="N3036">
        <v>2.3394682859999998</v>
      </c>
      <c r="O3036">
        <v>12.729115780000001</v>
      </c>
      <c r="P3036">
        <v>6.8576245240000002</v>
      </c>
      <c r="Q3036">
        <v>4.9612170090000003</v>
      </c>
    </row>
    <row r="3037" spans="1:17">
      <c r="A3037" t="s">
        <v>13226</v>
      </c>
      <c r="B3037" s="14" t="s">
        <v>454</v>
      </c>
      <c r="C3037">
        <v>110.4466237</v>
      </c>
      <c r="D3037">
        <v>2.279592412</v>
      </c>
      <c r="E3037">
        <v>2.1894746999999999</v>
      </c>
      <c r="F3037">
        <v>1.1205420690000001</v>
      </c>
      <c r="G3037">
        <v>2.1322805229999999</v>
      </c>
      <c r="H3037">
        <v>1.053853398</v>
      </c>
      <c r="I3037">
        <v>102.042114</v>
      </c>
      <c r="J3037">
        <v>2.6959141070000001</v>
      </c>
      <c r="K3037">
        <v>38.278273720000001</v>
      </c>
      <c r="L3037">
        <v>148.67568320000001</v>
      </c>
      <c r="M3037">
        <v>94.810776050000001</v>
      </c>
      <c r="N3037">
        <v>3.0443410709999998</v>
      </c>
      <c r="O3037">
        <v>88.129186799999999</v>
      </c>
      <c r="P3037">
        <v>2.9847473999999998</v>
      </c>
      <c r="Q3037">
        <v>65.549782129999997</v>
      </c>
    </row>
    <row r="3038" spans="1:17">
      <c r="A3038" t="s">
        <v>13227</v>
      </c>
      <c r="B3038" s="14" t="s">
        <v>13228</v>
      </c>
      <c r="C3038">
        <v>42.27296312</v>
      </c>
      <c r="D3038">
        <v>0.72037513500000006</v>
      </c>
      <c r="E3038">
        <v>1.7297424800000001</v>
      </c>
      <c r="F3038">
        <v>1.327886468</v>
      </c>
      <c r="G3038">
        <v>1.684557579</v>
      </c>
      <c r="H3038">
        <v>4.9954310660000001</v>
      </c>
      <c r="I3038">
        <v>28.452687650000001</v>
      </c>
      <c r="J3038">
        <v>0.82445531699999997</v>
      </c>
      <c r="K3038">
        <v>7.375814858</v>
      </c>
      <c r="L3038">
        <v>26.710495550000001</v>
      </c>
      <c r="M3038">
        <v>49.93533437</v>
      </c>
      <c r="N3038">
        <v>0.80170311699999997</v>
      </c>
      <c r="O3038">
        <v>46.81638718</v>
      </c>
      <c r="P3038">
        <v>2.439340123</v>
      </c>
      <c r="Q3038">
        <v>6.7061069809999996</v>
      </c>
    </row>
    <row r="3039" spans="1:17">
      <c r="A3039" t="s">
        <v>13229</v>
      </c>
      <c r="B3039" s="14" t="s">
        <v>13230</v>
      </c>
      <c r="C3039">
        <v>6.1436229100000004</v>
      </c>
      <c r="D3039">
        <v>5.0085469060000003</v>
      </c>
      <c r="E3039">
        <v>11.46426585</v>
      </c>
      <c r="F3039">
        <v>7.25879662</v>
      </c>
      <c r="G3039">
        <v>4.3496436139999997</v>
      </c>
      <c r="H3039">
        <v>10.52332663</v>
      </c>
      <c r="I3039">
        <v>7.7050544109999999</v>
      </c>
      <c r="J3039">
        <v>16.168498459999999</v>
      </c>
      <c r="K3039">
        <v>4.069097266</v>
      </c>
      <c r="L3039">
        <v>6.2110323110000003</v>
      </c>
      <c r="M3039">
        <v>3.7737503509999999</v>
      </c>
      <c r="N3039">
        <v>6.1041307959999997</v>
      </c>
      <c r="O3039">
        <v>5.9874572940000004</v>
      </c>
      <c r="P3039">
        <v>9.493903049</v>
      </c>
      <c r="Q3039">
        <v>6.7573189449999997</v>
      </c>
    </row>
    <row r="3040" spans="1:17">
      <c r="A3040" t="s">
        <v>13231</v>
      </c>
      <c r="B3040" s="14" t="s">
        <v>13232</v>
      </c>
      <c r="C3040">
        <v>7.871288979</v>
      </c>
      <c r="D3040">
        <v>3.5469542860000001</v>
      </c>
      <c r="E3040">
        <v>2.2077163710000001</v>
      </c>
      <c r="F3040">
        <v>2.2524505490000002</v>
      </c>
      <c r="G3040">
        <v>1.745367541</v>
      </c>
      <c r="H3040">
        <v>5.3589712089999999</v>
      </c>
      <c r="I3040">
        <v>5.8698689589999997</v>
      </c>
      <c r="J3040">
        <v>4.3428991870000004</v>
      </c>
      <c r="K3040">
        <v>3.4490760840000001</v>
      </c>
      <c r="L3040">
        <v>5.0865691030000004</v>
      </c>
      <c r="M3040">
        <v>6.0093827500000003</v>
      </c>
      <c r="N3040">
        <v>2.0398543130000002</v>
      </c>
      <c r="O3040">
        <v>7.7266811850000003</v>
      </c>
      <c r="P3040">
        <v>2.4826639020000001</v>
      </c>
      <c r="Q3040">
        <v>3.812279717</v>
      </c>
    </row>
    <row r="3041" spans="1:17">
      <c r="A3041" t="s">
        <v>13233</v>
      </c>
      <c r="B3041" s="14" t="s">
        <v>3834</v>
      </c>
      <c r="C3041">
        <v>4.8269727119999999</v>
      </c>
      <c r="D3041">
        <v>9.9012599699999999</v>
      </c>
      <c r="E3041">
        <v>8.6159146839999998</v>
      </c>
      <c r="F3041">
        <v>9.1742967069999999</v>
      </c>
      <c r="G3041">
        <v>6.0816660990000004</v>
      </c>
      <c r="H3041">
        <v>7.3466355800000001</v>
      </c>
      <c r="I3041">
        <v>13.55711033</v>
      </c>
      <c r="J3041">
        <v>24.476686440000002</v>
      </c>
      <c r="K3041">
        <v>24.81722225</v>
      </c>
      <c r="L3041">
        <v>14.57202959</v>
      </c>
      <c r="M3041">
        <v>3.088532856</v>
      </c>
      <c r="N3041">
        <v>9.5865992809999998</v>
      </c>
      <c r="O3041">
        <v>5.3457672870000001</v>
      </c>
      <c r="P3041">
        <v>12.472314369999999</v>
      </c>
      <c r="Q3041">
        <v>8.6027837030000001</v>
      </c>
    </row>
    <row r="3042" spans="1:17">
      <c r="A3042" t="s">
        <v>13234</v>
      </c>
      <c r="B3042" s="14" t="s">
        <v>6358</v>
      </c>
      <c r="C3042">
        <v>15.02736788</v>
      </c>
      <c r="D3042">
        <v>2.424874612</v>
      </c>
      <c r="E3042">
        <v>2.289538743</v>
      </c>
      <c r="F3042">
        <v>2.0202645270000001</v>
      </c>
      <c r="G3042">
        <v>1.569781643</v>
      </c>
      <c r="H3042">
        <v>7.4101138280000001</v>
      </c>
      <c r="I3042">
        <v>2.4349672039999999</v>
      </c>
      <c r="J3042">
        <v>2.4224393549999998</v>
      </c>
      <c r="K3042">
        <v>4.3764493550000001</v>
      </c>
      <c r="L3042">
        <v>5.2750874999999997</v>
      </c>
      <c r="M3042">
        <v>1.780600703</v>
      </c>
      <c r="N3042">
        <v>1.1434893960000001</v>
      </c>
      <c r="O3042">
        <v>3.4928668159999998</v>
      </c>
      <c r="P3042">
        <v>1.8370663890000001</v>
      </c>
      <c r="Q3042">
        <v>4.3361739960000003</v>
      </c>
    </row>
    <row r="3043" spans="1:17">
      <c r="A3043" t="s">
        <v>13235</v>
      </c>
      <c r="B3043" s="14" t="s">
        <v>2835</v>
      </c>
      <c r="C3043">
        <v>33.111527729999999</v>
      </c>
      <c r="D3043">
        <v>2.2413453529999998</v>
      </c>
      <c r="E3043">
        <v>2.3484432420000001</v>
      </c>
      <c r="F3043">
        <v>2.5039581499999999</v>
      </c>
      <c r="G3043">
        <v>1.2706091310000001</v>
      </c>
      <c r="H3043">
        <v>21.194423570000001</v>
      </c>
      <c r="I3043">
        <v>16.095729760000001</v>
      </c>
      <c r="J3043">
        <v>61.33102908</v>
      </c>
      <c r="K3043">
        <v>2.0862549819999998</v>
      </c>
      <c r="L3043">
        <v>4.0681224159999996</v>
      </c>
      <c r="M3043">
        <v>12.358717220000001</v>
      </c>
      <c r="N3043">
        <v>15.8733646</v>
      </c>
      <c r="O3043">
        <v>26.484103210000001</v>
      </c>
      <c r="P3043">
        <v>12.281452740000001</v>
      </c>
      <c r="Q3043">
        <v>20.86510346</v>
      </c>
    </row>
    <row r="3044" spans="1:17">
      <c r="A3044" t="e">
        <v>#N/A</v>
      </c>
      <c r="B3044" s="14" t="s">
        <v>13236</v>
      </c>
      <c r="C3044">
        <v>1.160040258</v>
      </c>
      <c r="D3044">
        <v>0.51397551799999996</v>
      </c>
      <c r="E3044">
        <v>0.49365684300000001</v>
      </c>
      <c r="F3044">
        <v>0.15790410199999999</v>
      </c>
      <c r="G3044">
        <v>0</v>
      </c>
      <c r="H3044">
        <v>1.336558452</v>
      </c>
      <c r="I3044">
        <v>3.3834188489999999</v>
      </c>
      <c r="J3044">
        <v>1.7647049210000001</v>
      </c>
      <c r="K3044">
        <v>0</v>
      </c>
      <c r="L3044">
        <v>2.1989409690000001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>
      <c r="A3045" t="s">
        <v>13237</v>
      </c>
      <c r="B3045" s="14" t="s">
        <v>5144</v>
      </c>
      <c r="C3045">
        <v>14.95380804</v>
      </c>
      <c r="D3045">
        <v>18.026985610000001</v>
      </c>
      <c r="E3045">
        <v>16.916610039999998</v>
      </c>
      <c r="F3045">
        <v>16.809878009999998</v>
      </c>
      <c r="G3045">
        <v>12.73906427</v>
      </c>
      <c r="H3045">
        <v>19.909370410000001</v>
      </c>
      <c r="I3045">
        <v>15.08347317</v>
      </c>
      <c r="J3045">
        <v>21.879536519999998</v>
      </c>
      <c r="K3045">
        <v>21.93425787</v>
      </c>
      <c r="L3045">
        <v>16.692664740000001</v>
      </c>
      <c r="M3045">
        <v>5.7409059730000003</v>
      </c>
      <c r="N3045">
        <v>6.390401185</v>
      </c>
      <c r="O3045">
        <v>6.7624153339999999</v>
      </c>
      <c r="P3045">
        <v>9.9837760079999995</v>
      </c>
      <c r="Q3045">
        <v>10.02273623</v>
      </c>
    </row>
    <row r="3046" spans="1:17">
      <c r="A3046" t="s">
        <v>13238</v>
      </c>
      <c r="B3046" s="14" t="s">
        <v>906</v>
      </c>
      <c r="C3046">
        <v>3.4243311109999999</v>
      </c>
      <c r="D3046">
        <v>2.478106393</v>
      </c>
      <c r="E3046">
        <v>2.015833663</v>
      </c>
      <c r="F3046">
        <v>2.2839794050000002</v>
      </c>
      <c r="G3046">
        <v>1.990770229</v>
      </c>
      <c r="H3046">
        <v>1.621996309</v>
      </c>
      <c r="I3046">
        <v>1.664589705</v>
      </c>
      <c r="J3046">
        <v>2.0402876409999999</v>
      </c>
      <c r="K3046">
        <v>2.692641311</v>
      </c>
      <c r="L3046">
        <v>1.803074869</v>
      </c>
      <c r="M3046">
        <v>1.095527132</v>
      </c>
      <c r="N3046">
        <v>0.80203549799999996</v>
      </c>
      <c r="O3046">
        <v>0.88488685199999995</v>
      </c>
      <c r="P3046">
        <v>1.1645185899999999</v>
      </c>
      <c r="Q3046">
        <v>2.7463281309999998</v>
      </c>
    </row>
    <row r="3047" spans="1:17">
      <c r="A3047" t="s">
        <v>13239</v>
      </c>
      <c r="B3047" s="14" t="s">
        <v>8562</v>
      </c>
      <c r="C3047">
        <v>6.5568827519999999</v>
      </c>
      <c r="D3047">
        <v>1.307312166</v>
      </c>
      <c r="E3047">
        <v>1.220752367</v>
      </c>
      <c r="F3047">
        <v>1.1900261539999999</v>
      </c>
      <c r="G3047">
        <v>0.90580074099999996</v>
      </c>
      <c r="H3047">
        <v>2.560174945</v>
      </c>
      <c r="I3047">
        <v>2.2311404530000001</v>
      </c>
      <c r="J3047">
        <v>1.7732661599999999</v>
      </c>
      <c r="K3047">
        <v>2.6274998580000002</v>
      </c>
      <c r="L3047">
        <v>2.416759678</v>
      </c>
      <c r="M3047">
        <v>2.7270189550000001</v>
      </c>
      <c r="N3047">
        <v>1.2932474730000001</v>
      </c>
      <c r="O3047">
        <v>2.42053501</v>
      </c>
      <c r="P3047">
        <v>1.934689128</v>
      </c>
      <c r="Q3047">
        <v>2.2537062360000002</v>
      </c>
    </row>
    <row r="3048" spans="1:17">
      <c r="A3048" t="e">
        <v>#N/A</v>
      </c>
      <c r="B3048" s="14" t="s">
        <v>13240</v>
      </c>
      <c r="C3048">
        <v>18.55158132</v>
      </c>
      <c r="D3048">
        <v>101.6727898</v>
      </c>
      <c r="E3048">
        <v>84.610083130000007</v>
      </c>
      <c r="F3048">
        <v>146.1340787</v>
      </c>
      <c r="G3048">
        <v>50.559758420000001</v>
      </c>
      <c r="H3048">
        <v>164.80044169999999</v>
      </c>
      <c r="I3048">
        <v>121.1554711</v>
      </c>
      <c r="J3048">
        <v>271.9897416</v>
      </c>
      <c r="K3048">
        <v>187.34569740000001</v>
      </c>
      <c r="L3048">
        <v>35.165876279999999</v>
      </c>
      <c r="M3048">
        <v>17.03116751</v>
      </c>
      <c r="N3048">
        <v>113.1513131</v>
      </c>
      <c r="O3048">
        <v>12.505939959999999</v>
      </c>
      <c r="P3048">
        <v>382.04163649999998</v>
      </c>
      <c r="Q3048">
        <v>164.6794591</v>
      </c>
    </row>
    <row r="3049" spans="1:17">
      <c r="A3049" t="s">
        <v>13241</v>
      </c>
      <c r="B3049" s="14" t="s">
        <v>3052</v>
      </c>
      <c r="C3049">
        <v>50.100260689999999</v>
      </c>
      <c r="D3049">
        <v>8.7540503360000006</v>
      </c>
      <c r="E3049">
        <v>5.724184105</v>
      </c>
      <c r="F3049">
        <v>6.2433164120000004</v>
      </c>
      <c r="G3049">
        <v>6.854084125</v>
      </c>
      <c r="H3049">
        <v>17.54749189</v>
      </c>
      <c r="I3049">
        <v>14.66389049</v>
      </c>
      <c r="J3049">
        <v>7.7824919289999999</v>
      </c>
      <c r="K3049">
        <v>16.485781150000001</v>
      </c>
      <c r="L3049">
        <v>18.614757010000002</v>
      </c>
      <c r="M3049">
        <v>17.269925279999999</v>
      </c>
      <c r="N3049">
        <v>5.17562546</v>
      </c>
      <c r="O3049">
        <v>15.6295631</v>
      </c>
      <c r="P3049">
        <v>6.0609422290000001</v>
      </c>
      <c r="Q3049">
        <v>13.7034517</v>
      </c>
    </row>
    <row r="3050" spans="1:17">
      <c r="A3050" t="s">
        <v>13242</v>
      </c>
      <c r="B3050" s="14" t="s">
        <v>4010</v>
      </c>
      <c r="C3050">
        <v>4.0569266869999998</v>
      </c>
      <c r="D3050">
        <v>3.479756665</v>
      </c>
      <c r="E3050">
        <v>2.971453586</v>
      </c>
      <c r="F3050">
        <v>2.5416594340000001</v>
      </c>
      <c r="G3050">
        <v>3.6195357449999999</v>
      </c>
      <c r="H3050">
        <v>4.4145706469999997</v>
      </c>
      <c r="I3050">
        <v>5.3853460230000003</v>
      </c>
      <c r="J3050">
        <v>5.6243116500000001</v>
      </c>
      <c r="K3050">
        <v>5.4976760069999999</v>
      </c>
      <c r="L3050">
        <v>6.605685137</v>
      </c>
      <c r="M3050">
        <v>1.79710602</v>
      </c>
      <c r="N3050">
        <v>2.2697083569999998</v>
      </c>
      <c r="O3050">
        <v>5.2993864349999997</v>
      </c>
      <c r="P3050">
        <v>3.761253559</v>
      </c>
      <c r="Q3050">
        <v>2.7888621219999998</v>
      </c>
    </row>
    <row r="3051" spans="1:17">
      <c r="A3051" t="s">
        <v>13243</v>
      </c>
      <c r="B3051" s="14" t="s">
        <v>1292</v>
      </c>
      <c r="C3051">
        <v>9.6577627209999992</v>
      </c>
      <c r="D3051">
        <v>2.4650966099999998</v>
      </c>
      <c r="E3051">
        <v>4.42258306</v>
      </c>
      <c r="F3051">
        <v>3.9438295600000002</v>
      </c>
      <c r="G3051">
        <v>5.3294366100000001</v>
      </c>
      <c r="H3051">
        <v>11.853037949999999</v>
      </c>
      <c r="I3051">
        <v>3.367938031</v>
      </c>
      <c r="J3051">
        <v>4.4448075310000004</v>
      </c>
      <c r="K3051">
        <v>5.0479521920000003</v>
      </c>
      <c r="L3051">
        <v>5.9696719749999998</v>
      </c>
      <c r="M3051">
        <v>1.2090342140000001</v>
      </c>
      <c r="N3051">
        <v>2.1740134339999999</v>
      </c>
      <c r="O3051">
        <v>0.23251656800000001</v>
      </c>
      <c r="P3051">
        <v>3.433430129</v>
      </c>
      <c r="Q3051">
        <v>5.0514566219999999</v>
      </c>
    </row>
    <row r="3052" spans="1:17">
      <c r="A3052" t="s">
        <v>13244</v>
      </c>
      <c r="B3052" s="14" t="s">
        <v>8696</v>
      </c>
      <c r="C3052">
        <v>15.423716130000001</v>
      </c>
      <c r="D3052">
        <v>3.9543546530000002</v>
      </c>
      <c r="E3052">
        <v>4.6092592310000002</v>
      </c>
      <c r="F3052">
        <v>3.9394522439999999</v>
      </c>
      <c r="G3052">
        <v>3.8903406949999999</v>
      </c>
      <c r="H3052">
        <v>6.5891266049999997</v>
      </c>
      <c r="I3052">
        <v>4.5490868630000003</v>
      </c>
      <c r="J3052">
        <v>3.6249393990000001</v>
      </c>
      <c r="K3052">
        <v>3.5377911800000001</v>
      </c>
      <c r="L3052">
        <v>8.7600837590000005</v>
      </c>
      <c r="M3052">
        <v>1.330631025</v>
      </c>
      <c r="N3052">
        <v>2.11494194</v>
      </c>
      <c r="O3052">
        <v>2.8788927200000001</v>
      </c>
      <c r="P3052">
        <v>1.586031719</v>
      </c>
      <c r="Q3052">
        <v>4.884417268</v>
      </c>
    </row>
    <row r="3053" spans="1:17">
      <c r="A3053" t="s">
        <v>13245</v>
      </c>
      <c r="B3053" s="14" t="s">
        <v>13246</v>
      </c>
      <c r="C3053">
        <v>4.5051745309999998</v>
      </c>
      <c r="D3053">
        <v>0.72081172599999999</v>
      </c>
      <c r="E3053">
        <v>0.70563009899999996</v>
      </c>
      <c r="F3053">
        <v>0.71544913300000001</v>
      </c>
      <c r="G3053">
        <v>0.49702956399999998</v>
      </c>
      <c r="H3053">
        <v>0.19224840800000001</v>
      </c>
      <c r="I3053">
        <v>4.1974899299999997</v>
      </c>
      <c r="J3053">
        <v>3.585381291</v>
      </c>
      <c r="K3053">
        <v>2.2708569380000001</v>
      </c>
      <c r="L3053">
        <v>2.0558987480000002</v>
      </c>
      <c r="M3053">
        <v>3.1228498880000002</v>
      </c>
      <c r="N3053">
        <v>1.2649903419999999</v>
      </c>
      <c r="O3053">
        <v>3.0490672669999999</v>
      </c>
      <c r="P3053">
        <v>1.6710219040000001</v>
      </c>
      <c r="Q3053">
        <v>1.548501066</v>
      </c>
    </row>
    <row r="3054" spans="1:17">
      <c r="A3054" t="s">
        <v>13247</v>
      </c>
      <c r="B3054" s="14" t="s">
        <v>8677</v>
      </c>
      <c r="C3054">
        <v>5.6738377309999999</v>
      </c>
      <c r="D3054">
        <v>9.8759966959999996</v>
      </c>
      <c r="E3054">
        <v>9.4855750509999996</v>
      </c>
      <c r="F3054">
        <v>12.08129091</v>
      </c>
      <c r="G3054">
        <v>8.3979906769999992</v>
      </c>
      <c r="H3054">
        <v>10.428391299999999</v>
      </c>
      <c r="I3054">
        <v>1.7730575719999999</v>
      </c>
      <c r="J3054">
        <v>10.73774165</v>
      </c>
      <c r="K3054">
        <v>6.9863949959999996</v>
      </c>
      <c r="L3054">
        <v>4.8654356280000002</v>
      </c>
      <c r="M3054">
        <v>14.00296545</v>
      </c>
      <c r="N3054">
        <v>6.2448660330000001</v>
      </c>
      <c r="O3054">
        <v>12.11847148</v>
      </c>
      <c r="P3054">
        <v>11.856772940000001</v>
      </c>
      <c r="Q3054">
        <v>16.158712470000001</v>
      </c>
    </row>
    <row r="3055" spans="1:17">
      <c r="A3055" t="s">
        <v>13248</v>
      </c>
      <c r="B3055" s="14" t="s">
        <v>13249</v>
      </c>
      <c r="C3055">
        <v>0</v>
      </c>
      <c r="D3055">
        <v>3.1547462799999999</v>
      </c>
      <c r="E3055">
        <v>2.4757575709999999</v>
      </c>
      <c r="F3055">
        <v>2.080243785</v>
      </c>
      <c r="G3055">
        <v>2.0392261349999998</v>
      </c>
      <c r="H3055">
        <v>2.2676904269999998</v>
      </c>
      <c r="I3055">
        <v>0</v>
      </c>
      <c r="J3055">
        <v>2.8179868880000001</v>
      </c>
      <c r="K3055">
        <v>1.4180919059999999</v>
      </c>
      <c r="L3055">
        <v>2.194625694</v>
      </c>
      <c r="M3055">
        <v>0</v>
      </c>
      <c r="N3055">
        <v>3.5965386239999999</v>
      </c>
      <c r="O3055">
        <v>1.5386378140000001</v>
      </c>
      <c r="P3055">
        <v>8.1292189260000001</v>
      </c>
      <c r="Q3055">
        <v>3.3427132639999999</v>
      </c>
    </row>
    <row r="3056" spans="1:17">
      <c r="A3056" t="s">
        <v>13248</v>
      </c>
      <c r="B3056" s="14" t="s">
        <v>13250</v>
      </c>
      <c r="C3056">
        <v>43.018159580000003</v>
      </c>
      <c r="D3056">
        <v>112.4535601</v>
      </c>
      <c r="E3056">
        <v>140.0442755</v>
      </c>
      <c r="F3056">
        <v>173.3260698</v>
      </c>
      <c r="G3056">
        <v>99.540975259999996</v>
      </c>
      <c r="H3056">
        <v>97.475950470000001</v>
      </c>
      <c r="I3056">
        <v>156.83556129999999</v>
      </c>
      <c r="J3056">
        <v>86.164168750000002</v>
      </c>
      <c r="K3056">
        <v>66.351601160000001</v>
      </c>
      <c r="L3056">
        <v>76.107790199999997</v>
      </c>
      <c r="M3056">
        <v>16.515071519999999</v>
      </c>
      <c r="N3056">
        <v>90.149845249999998</v>
      </c>
      <c r="O3056">
        <v>33.349173239999999</v>
      </c>
      <c r="P3056">
        <v>177.48740369999999</v>
      </c>
      <c r="Q3056">
        <v>171.51800009999999</v>
      </c>
    </row>
    <row r="3057" spans="1:17">
      <c r="A3057" t="e">
        <v>#N/A</v>
      </c>
      <c r="B3057" s="14" t="s">
        <v>13251</v>
      </c>
      <c r="C3057">
        <v>41.64447045</v>
      </c>
      <c r="D3057">
        <v>1.1532055729999999</v>
      </c>
      <c r="E3057">
        <v>2.7690415330000002</v>
      </c>
      <c r="F3057">
        <v>4.2514684379999998</v>
      </c>
      <c r="G3057">
        <v>2.397073529</v>
      </c>
      <c r="H3057">
        <v>0</v>
      </c>
      <c r="I3057">
        <v>5.0609122290000004</v>
      </c>
      <c r="J3057">
        <v>3.5195235399999998</v>
      </c>
      <c r="K3057">
        <v>9.4460015500000001</v>
      </c>
      <c r="L3057">
        <v>20.831423969999999</v>
      </c>
      <c r="M3057">
        <v>0</v>
      </c>
      <c r="N3057">
        <v>6.416993433</v>
      </c>
      <c r="O3057">
        <v>23.060172609999999</v>
      </c>
      <c r="P3057">
        <v>3.6446611249999998</v>
      </c>
      <c r="Q3057">
        <v>5.9641147520000004</v>
      </c>
    </row>
    <row r="3058" spans="1:17">
      <c r="A3058" t="s">
        <v>13252</v>
      </c>
      <c r="B3058" s="14" t="s">
        <v>1336</v>
      </c>
      <c r="C3058">
        <v>53.449470980000001</v>
      </c>
      <c r="D3058">
        <v>379.33900390000002</v>
      </c>
      <c r="E3058">
        <v>491.7418346</v>
      </c>
      <c r="F3058">
        <v>561.23192940000001</v>
      </c>
      <c r="G3058">
        <v>642.573892</v>
      </c>
      <c r="H3058">
        <v>933.28585290000001</v>
      </c>
      <c r="I3058">
        <v>73.681864939999997</v>
      </c>
      <c r="J3058">
        <v>174.6676051</v>
      </c>
      <c r="K3058">
        <v>142.978227</v>
      </c>
      <c r="L3058">
        <v>87.767329149999995</v>
      </c>
      <c r="M3058">
        <v>123.18086390000001</v>
      </c>
      <c r="N3058">
        <v>227.64473530000001</v>
      </c>
      <c r="O3058">
        <v>24.829147299999999</v>
      </c>
      <c r="P3058">
        <v>590.41646309999999</v>
      </c>
      <c r="Q3058">
        <v>697.33311860000003</v>
      </c>
    </row>
    <row r="3059" spans="1:17">
      <c r="A3059" t="s">
        <v>13171</v>
      </c>
      <c r="B3059" s="14" t="s">
        <v>13253</v>
      </c>
      <c r="C3059">
        <v>20.6487166</v>
      </c>
      <c r="D3059">
        <v>7.1157054989999997</v>
      </c>
      <c r="E3059">
        <v>12.448380050000001</v>
      </c>
      <c r="F3059">
        <v>7.1828821700000001</v>
      </c>
      <c r="G3059">
        <v>10.30075764</v>
      </c>
      <c r="H3059">
        <v>3.5245541409999999</v>
      </c>
      <c r="I3059">
        <v>20.074951840000001</v>
      </c>
      <c r="J3059">
        <v>27.339854389999999</v>
      </c>
      <c r="K3059">
        <v>9.3672848700000007</v>
      </c>
      <c r="L3059">
        <v>11.597377549999999</v>
      </c>
      <c r="M3059">
        <v>0</v>
      </c>
      <c r="N3059">
        <v>20.080436120000002</v>
      </c>
      <c r="O3059">
        <v>7.6226681689999998</v>
      </c>
      <c r="P3059">
        <v>16.522463770000002</v>
      </c>
      <c r="Q3059">
        <v>7.8858850609999998</v>
      </c>
    </row>
    <row r="3060" spans="1:17">
      <c r="A3060" t="s">
        <v>13254</v>
      </c>
      <c r="B3060" s="14" t="s">
        <v>5030</v>
      </c>
      <c r="C3060">
        <v>4.5084534060000001</v>
      </c>
      <c r="D3060">
        <v>16.446468419999999</v>
      </c>
      <c r="E3060">
        <v>14.70910563</v>
      </c>
      <c r="F3060">
        <v>17.387838930000001</v>
      </c>
      <c r="G3060">
        <v>16.504740989999998</v>
      </c>
      <c r="H3060">
        <v>26.78045505</v>
      </c>
      <c r="I3060">
        <v>12.492055179999999</v>
      </c>
      <c r="J3060">
        <v>14.116997189999999</v>
      </c>
      <c r="K3060">
        <v>22.975072789999999</v>
      </c>
      <c r="L3060">
        <v>8.16627568</v>
      </c>
      <c r="M3060">
        <v>2.3077829200000002</v>
      </c>
      <c r="N3060">
        <v>6.2616280900000003</v>
      </c>
      <c r="O3060">
        <v>2.9958084509999998</v>
      </c>
      <c r="P3060">
        <v>9.3119234930000001</v>
      </c>
      <c r="Q3060">
        <v>15.702897760000001</v>
      </c>
    </row>
    <row r="3061" spans="1:17">
      <c r="A3061" t="s">
        <v>13255</v>
      </c>
      <c r="B3061" s="14" t="s">
        <v>7105</v>
      </c>
      <c r="C3061">
        <v>34.555488279999999</v>
      </c>
      <c r="D3061">
        <v>20.02128622</v>
      </c>
      <c r="E3061">
        <v>22.34049963</v>
      </c>
      <c r="F3061">
        <v>23.978879039999999</v>
      </c>
      <c r="G3061">
        <v>21.907134110000001</v>
      </c>
      <c r="H3061">
        <v>34.802136419999997</v>
      </c>
      <c r="I3061">
        <v>14.80072517</v>
      </c>
      <c r="J3061">
        <v>21.351656009999999</v>
      </c>
      <c r="K3061">
        <v>20.28025396</v>
      </c>
      <c r="L3061">
        <v>169.63454970000001</v>
      </c>
      <c r="M3061">
        <v>6.0300787769999999</v>
      </c>
      <c r="N3061">
        <v>10.932293899999999</v>
      </c>
      <c r="O3061">
        <v>20.339009269999998</v>
      </c>
      <c r="P3061">
        <v>14.574379240000001</v>
      </c>
      <c r="Q3061">
        <v>29.070260900000001</v>
      </c>
    </row>
    <row r="3062" spans="1:17">
      <c r="A3062" t="s">
        <v>13256</v>
      </c>
      <c r="B3062" s="14" t="s">
        <v>7061</v>
      </c>
      <c r="C3062">
        <v>116.4799398</v>
      </c>
      <c r="D3062">
        <v>16.207600939999999</v>
      </c>
      <c r="E3062">
        <v>5.632751152</v>
      </c>
      <c r="F3062">
        <v>4.0620738330000004</v>
      </c>
      <c r="G3062">
        <v>5.9843024480000002</v>
      </c>
      <c r="H3062">
        <v>6.2850440980000002</v>
      </c>
      <c r="I3062">
        <v>15.442270649999999</v>
      </c>
      <c r="J3062">
        <v>5.9797033109999997</v>
      </c>
      <c r="K3062">
        <v>11.79098795</v>
      </c>
      <c r="L3062">
        <v>20.680638299999998</v>
      </c>
      <c r="M3062">
        <v>66.522246129999999</v>
      </c>
      <c r="N3062">
        <v>2.3733402290000001</v>
      </c>
      <c r="O3062">
        <v>81.024165150000002</v>
      </c>
      <c r="P3062">
        <v>5.1993767100000001</v>
      </c>
      <c r="Q3062">
        <v>39.705155550000001</v>
      </c>
    </row>
    <row r="3063" spans="1:17">
      <c r="A3063" t="s">
        <v>13257</v>
      </c>
      <c r="B3063" s="14" t="s">
        <v>6118</v>
      </c>
      <c r="C3063">
        <v>13.188535119999999</v>
      </c>
      <c r="D3063">
        <v>44.519067139999997</v>
      </c>
      <c r="E3063">
        <v>30.7123031</v>
      </c>
      <c r="F3063">
        <v>79.651413570000003</v>
      </c>
      <c r="G3063">
        <v>24.740988479999999</v>
      </c>
      <c r="H3063">
        <v>45.151243979999997</v>
      </c>
      <c r="I3063">
        <v>24.964173980000002</v>
      </c>
      <c r="J3063">
        <v>37.229676120000001</v>
      </c>
      <c r="K3063">
        <v>54.934593210000003</v>
      </c>
      <c r="L3063">
        <v>13.047049749999999</v>
      </c>
      <c r="M3063">
        <v>5.8814964390000002</v>
      </c>
      <c r="N3063">
        <v>28.385397950000002</v>
      </c>
      <c r="O3063">
        <v>4.6473686580000004</v>
      </c>
      <c r="P3063">
        <v>145.19448149999999</v>
      </c>
      <c r="Q3063">
        <v>93.318002440000001</v>
      </c>
    </row>
    <row r="3064" spans="1:17">
      <c r="A3064" t="s">
        <v>13258</v>
      </c>
      <c r="B3064" s="14" t="s">
        <v>13259</v>
      </c>
      <c r="C3064">
        <v>63.716039790000004</v>
      </c>
      <c r="D3064">
        <v>389.47596220000003</v>
      </c>
      <c r="E3064">
        <v>325.62451600000003</v>
      </c>
      <c r="F3064">
        <v>502.3913015</v>
      </c>
      <c r="G3064">
        <v>265.28412750000001</v>
      </c>
      <c r="H3064">
        <v>391.52761429999998</v>
      </c>
      <c r="I3064">
        <v>612.57281620000003</v>
      </c>
      <c r="J3064">
        <v>778.71218090000002</v>
      </c>
      <c r="K3064">
        <v>1225.776134</v>
      </c>
      <c r="L3064">
        <v>271.37863479999999</v>
      </c>
      <c r="M3064">
        <v>104.1865083</v>
      </c>
      <c r="N3064">
        <v>387.77463519999998</v>
      </c>
      <c r="O3064">
        <v>31.36183475</v>
      </c>
      <c r="P3064">
        <v>939.65611790000003</v>
      </c>
      <c r="Q3064">
        <v>877.63141389999998</v>
      </c>
    </row>
    <row r="3065" spans="1:17">
      <c r="A3065" t="s">
        <v>13260</v>
      </c>
      <c r="B3065" s="14" t="s">
        <v>6990</v>
      </c>
      <c r="C3065">
        <v>13.34502208</v>
      </c>
      <c r="D3065">
        <v>14.06272927</v>
      </c>
      <c r="E3065">
        <v>10.59055605</v>
      </c>
      <c r="F3065">
        <v>10.99729672</v>
      </c>
      <c r="G3065">
        <v>10.40110093</v>
      </c>
      <c r="H3065">
        <v>20.916458859999999</v>
      </c>
      <c r="I3065">
        <v>9.9936441479999996</v>
      </c>
      <c r="J3065">
        <v>6.4012294949999999</v>
      </c>
      <c r="K3065">
        <v>13.907759199999999</v>
      </c>
      <c r="L3065">
        <v>11.62269934</v>
      </c>
      <c r="M3065">
        <v>15.92370215</v>
      </c>
      <c r="N3065">
        <v>6.6691896819999998</v>
      </c>
      <c r="O3065">
        <v>10.784910419999999</v>
      </c>
      <c r="P3065">
        <v>21.86160053</v>
      </c>
      <c r="Q3065">
        <v>25.78581106</v>
      </c>
    </row>
    <row r="3066" spans="1:17">
      <c r="A3066" t="e">
        <v>#N/A</v>
      </c>
      <c r="B3066" s="14" t="s">
        <v>13261</v>
      </c>
      <c r="C3066">
        <v>45.931200310000001</v>
      </c>
      <c r="D3066">
        <v>2.9715474309999999</v>
      </c>
      <c r="E3066">
        <v>2.3351523479999998</v>
      </c>
      <c r="F3066">
        <v>2.7664301409999998</v>
      </c>
      <c r="G3066">
        <v>1.3336080830000001</v>
      </c>
      <c r="H3066">
        <v>4.8393238460000001</v>
      </c>
      <c r="I3066">
        <v>12.44805085</v>
      </c>
      <c r="J3066">
        <v>2.5764228669999998</v>
      </c>
      <c r="K3066">
        <v>6.6382333720000002</v>
      </c>
      <c r="L3066">
        <v>9.7596041430000007</v>
      </c>
      <c r="M3066">
        <v>10.92335439</v>
      </c>
      <c r="N3066">
        <v>1.803832012</v>
      </c>
      <c r="O3066">
        <v>16.655830049999999</v>
      </c>
      <c r="P3066">
        <v>5.0616307550000004</v>
      </c>
      <c r="Q3066">
        <v>7.5443703529999997</v>
      </c>
    </row>
    <row r="3067" spans="1:17">
      <c r="A3067" t="s">
        <v>13262</v>
      </c>
      <c r="B3067" s="14" t="s">
        <v>6942</v>
      </c>
      <c r="C3067">
        <v>50.810563649999999</v>
      </c>
      <c r="D3067">
        <v>8.8717414550000004</v>
      </c>
      <c r="E3067">
        <v>10.03661692</v>
      </c>
      <c r="F3067">
        <v>16.482791590000001</v>
      </c>
      <c r="G3067">
        <v>7.9813636450000001</v>
      </c>
      <c r="H3067">
        <v>15.44103252</v>
      </c>
      <c r="I3067">
        <v>24.237676619999998</v>
      </c>
      <c r="J3067">
        <v>31.80504659</v>
      </c>
      <c r="K3067">
        <v>25.63526791</v>
      </c>
      <c r="L3067">
        <v>31.304918140000002</v>
      </c>
      <c r="M3067">
        <v>32.814921720000001</v>
      </c>
      <c r="N3067">
        <v>11.317257870000001</v>
      </c>
      <c r="O3067">
        <v>40.319210699999999</v>
      </c>
      <c r="P3067">
        <v>19.853554580000001</v>
      </c>
      <c r="Q3067">
        <v>26.876692200000001</v>
      </c>
    </row>
    <row r="3068" spans="1:17">
      <c r="A3068" t="s">
        <v>13263</v>
      </c>
      <c r="B3068" s="14" t="s">
        <v>6151</v>
      </c>
      <c r="C3068">
        <v>13.62889974</v>
      </c>
      <c r="D3068">
        <v>11.477314959999999</v>
      </c>
      <c r="E3068">
        <v>10.288683430000001</v>
      </c>
      <c r="F3068">
        <v>7.5858215859999998</v>
      </c>
      <c r="G3068">
        <v>12.12190981</v>
      </c>
      <c r="H3068">
        <v>22.83710318</v>
      </c>
      <c r="I3068">
        <v>13.74934541</v>
      </c>
      <c r="J3068">
        <v>7.0411354050000003</v>
      </c>
      <c r="K3068">
        <v>15.922690380000001</v>
      </c>
      <c r="L3068">
        <v>14.332880149999999</v>
      </c>
      <c r="M3068">
        <v>7.8842294429999997</v>
      </c>
      <c r="N3068">
        <v>3.4521800119999999</v>
      </c>
      <c r="O3068">
        <v>12.509170640000001</v>
      </c>
      <c r="P3068">
        <v>2.2408404750000002</v>
      </c>
      <c r="Q3068">
        <v>6.9304523319999998</v>
      </c>
    </row>
    <row r="3069" spans="1:17">
      <c r="A3069" t="s">
        <v>13158</v>
      </c>
      <c r="B3069" s="14" t="s">
        <v>13264</v>
      </c>
      <c r="C3069">
        <v>0</v>
      </c>
      <c r="D3069">
        <v>0.408426974</v>
      </c>
      <c r="E3069">
        <v>0.196140442</v>
      </c>
      <c r="F3069">
        <v>1.2547736709999999</v>
      </c>
      <c r="G3069">
        <v>1.2734453130000001</v>
      </c>
      <c r="H3069">
        <v>3.540288758</v>
      </c>
      <c r="I3069">
        <v>0</v>
      </c>
      <c r="J3069">
        <v>0</v>
      </c>
      <c r="K3069">
        <v>0</v>
      </c>
      <c r="L3069">
        <v>2.3298303119999999</v>
      </c>
      <c r="M3069">
        <v>0</v>
      </c>
      <c r="N3069">
        <v>0.90907406999999996</v>
      </c>
      <c r="O3069">
        <v>0</v>
      </c>
      <c r="P3069">
        <v>0.82981123800000001</v>
      </c>
      <c r="Q3069">
        <v>5.0694975390000003</v>
      </c>
    </row>
    <row r="3070" spans="1:17">
      <c r="A3070" t="s">
        <v>13265</v>
      </c>
      <c r="B3070" s="14" t="s">
        <v>6797</v>
      </c>
      <c r="C3070">
        <v>2.4227827479999999</v>
      </c>
      <c r="D3070">
        <v>1.658975911</v>
      </c>
      <c r="E3070">
        <v>0.820128568</v>
      </c>
      <c r="F3070">
        <v>0.68955668800000003</v>
      </c>
      <c r="G3070">
        <v>0.83673846699999999</v>
      </c>
      <c r="H3070">
        <v>0.67671439499999997</v>
      </c>
      <c r="I3070">
        <v>2.2483946060000002</v>
      </c>
      <c r="J3070">
        <v>0.86556815600000003</v>
      </c>
      <c r="K3070">
        <v>2.7976957480000002</v>
      </c>
      <c r="L3070">
        <v>1.530853837</v>
      </c>
      <c r="M3070">
        <v>2.9595008169999999</v>
      </c>
      <c r="N3070">
        <v>0.35296315900000003</v>
      </c>
      <c r="O3070">
        <v>2.9271045770000002</v>
      </c>
      <c r="P3070">
        <v>0.693943478</v>
      </c>
      <c r="Q3070">
        <v>1.8169079180000001</v>
      </c>
    </row>
    <row r="3071" spans="1:17">
      <c r="A3071" t="s">
        <v>13266</v>
      </c>
      <c r="B3071" s="14" t="s">
        <v>6735</v>
      </c>
      <c r="C3071">
        <v>5.3292142230000001</v>
      </c>
      <c r="D3071">
        <v>1.251082934</v>
      </c>
      <c r="E3071">
        <v>1.184700358</v>
      </c>
      <c r="F3071">
        <v>1.028566399</v>
      </c>
      <c r="G3071">
        <v>0.79663913200000003</v>
      </c>
      <c r="H3071">
        <v>1.0691781149999999</v>
      </c>
      <c r="I3071">
        <v>3.4798645330000002</v>
      </c>
      <c r="J3071">
        <v>2.0368429039999998</v>
      </c>
      <c r="K3071">
        <v>1.5876754019999999</v>
      </c>
      <c r="L3071">
        <v>2.1108478019999999</v>
      </c>
      <c r="M3071">
        <v>2.2902256350000001</v>
      </c>
      <c r="N3071">
        <v>1.284469834</v>
      </c>
      <c r="O3071">
        <v>4.2282905099999999</v>
      </c>
      <c r="P3071">
        <v>0.81148464200000003</v>
      </c>
      <c r="Q3071">
        <v>1.804397429</v>
      </c>
    </row>
    <row r="3072" spans="1:17">
      <c r="A3072" t="s">
        <v>13267</v>
      </c>
      <c r="B3072" s="14" t="s">
        <v>5034</v>
      </c>
      <c r="C3072">
        <v>3.0077294600000002</v>
      </c>
      <c r="D3072">
        <v>1.0718944770000001</v>
      </c>
      <c r="E3072">
        <v>0.38954808499999999</v>
      </c>
      <c r="F3072">
        <v>0.39161017399999998</v>
      </c>
      <c r="G3072">
        <v>0.49679690500000001</v>
      </c>
      <c r="H3072">
        <v>0.55245544599999996</v>
      </c>
      <c r="I3072">
        <v>0.76282274299999997</v>
      </c>
      <c r="J3072">
        <v>0.62995904999999996</v>
      </c>
      <c r="K3072">
        <v>0.65256575999999999</v>
      </c>
      <c r="L3072">
        <v>1.2394284120000001</v>
      </c>
      <c r="M3072">
        <v>0.75306215899999995</v>
      </c>
      <c r="N3072">
        <v>0.74153730299999998</v>
      </c>
      <c r="O3072">
        <v>0.72412933800000001</v>
      </c>
      <c r="P3072">
        <v>0.66707223900000001</v>
      </c>
      <c r="Q3072">
        <v>0.89896093200000005</v>
      </c>
    </row>
    <row r="3073" spans="1:17">
      <c r="A3073" t="s">
        <v>13268</v>
      </c>
      <c r="B3073" s="14" t="s">
        <v>9253</v>
      </c>
      <c r="C3073">
        <v>7.5152896629999999</v>
      </c>
      <c r="D3073">
        <v>1.6242812630000001</v>
      </c>
      <c r="E3073">
        <v>1.248055648</v>
      </c>
      <c r="F3073">
        <v>1.5718922369999999</v>
      </c>
      <c r="G3073">
        <v>1.4560120400000001</v>
      </c>
      <c r="H3073">
        <v>0.42238331899999998</v>
      </c>
      <c r="I3073">
        <v>4.8115730110000001</v>
      </c>
      <c r="J3073">
        <v>2.5560676400000002</v>
      </c>
      <c r="K3073">
        <v>2.7440781240000001</v>
      </c>
      <c r="L3073">
        <v>3.822038542</v>
      </c>
      <c r="M3073">
        <v>3.166671504</v>
      </c>
      <c r="N3073">
        <v>1.2653600899999999</v>
      </c>
      <c r="O3073">
        <v>2.6390062900000002</v>
      </c>
      <c r="P3073">
        <v>2.3375656130000002</v>
      </c>
      <c r="Q3073">
        <v>2.26811075</v>
      </c>
    </row>
    <row r="3074" spans="1:17">
      <c r="A3074" t="s">
        <v>13269</v>
      </c>
      <c r="B3074" s="14" t="s">
        <v>5035</v>
      </c>
      <c r="C3074">
        <v>51.422813589999997</v>
      </c>
      <c r="D3074">
        <v>0.94293447100000005</v>
      </c>
      <c r="E3074">
        <v>0.614816629</v>
      </c>
      <c r="F3074">
        <v>0.56053706999999997</v>
      </c>
      <c r="G3074">
        <v>0.806707438</v>
      </c>
      <c r="H3074">
        <v>1.8606243579999999</v>
      </c>
      <c r="I3074">
        <v>5.75300279</v>
      </c>
      <c r="J3074">
        <v>0.83350539700000004</v>
      </c>
      <c r="K3074">
        <v>8.0219248679999993</v>
      </c>
      <c r="L3074">
        <v>36.340198899999997</v>
      </c>
      <c r="M3074">
        <v>2.9891532170000001</v>
      </c>
      <c r="N3074">
        <v>0.48630206599999998</v>
      </c>
      <c r="O3074">
        <v>13.06852612</v>
      </c>
      <c r="P3074">
        <v>1.100666892</v>
      </c>
      <c r="Q3074">
        <v>2.02202181</v>
      </c>
    </row>
    <row r="3075" spans="1:17">
      <c r="A3075" t="s">
        <v>13270</v>
      </c>
      <c r="B3075" s="14" t="s">
        <v>3789</v>
      </c>
      <c r="C3075">
        <v>4.8536271390000003</v>
      </c>
      <c r="D3075">
        <v>5.929185672</v>
      </c>
      <c r="E3075">
        <v>5.5767641020000003</v>
      </c>
      <c r="F3075">
        <v>6.0593180679999996</v>
      </c>
      <c r="G3075">
        <v>4.5259050329999999</v>
      </c>
      <c r="H3075">
        <v>5.4324054759999996</v>
      </c>
      <c r="I3075">
        <v>7.0781394999999998</v>
      </c>
      <c r="J3075">
        <v>9.9326378949999992</v>
      </c>
      <c r="K3075">
        <v>11.260873009999999</v>
      </c>
      <c r="L3075">
        <v>5.432619775</v>
      </c>
      <c r="M3075">
        <v>2.3957390520000001</v>
      </c>
      <c r="N3075">
        <v>5.1284232279999999</v>
      </c>
      <c r="O3075">
        <v>3.225171891</v>
      </c>
      <c r="P3075">
        <v>8.7591805479999998</v>
      </c>
      <c r="Q3075">
        <v>6.1011011350000004</v>
      </c>
    </row>
    <row r="3076" spans="1:17">
      <c r="A3076" t="s">
        <v>13271</v>
      </c>
      <c r="B3076" s="14" t="s">
        <v>594</v>
      </c>
      <c r="C3076">
        <v>19.935402960000001</v>
      </c>
      <c r="D3076">
        <v>4.0989334299999998</v>
      </c>
      <c r="E3076">
        <v>3.7181765709999999</v>
      </c>
      <c r="F3076">
        <v>3.264796542</v>
      </c>
      <c r="G3076">
        <v>3.3779246299999999</v>
      </c>
      <c r="H3076">
        <v>3.229999458</v>
      </c>
      <c r="I3076">
        <v>6.6320930049999998</v>
      </c>
      <c r="J3076">
        <v>4.2093984679999998</v>
      </c>
      <c r="K3076">
        <v>7.9980136320000002</v>
      </c>
      <c r="L3076">
        <v>12.63570062</v>
      </c>
      <c r="M3076">
        <v>9.0883965779999993</v>
      </c>
      <c r="N3076">
        <v>2.8568156619999998</v>
      </c>
      <c r="O3076">
        <v>14.35071636</v>
      </c>
      <c r="P3076">
        <v>2.168433169</v>
      </c>
      <c r="Q3076">
        <v>5.6958240560000002</v>
      </c>
    </row>
    <row r="3077" spans="1:17">
      <c r="A3077" t="s">
        <v>13272</v>
      </c>
      <c r="B3077" s="14" t="s">
        <v>8960</v>
      </c>
      <c r="C3077">
        <v>14.53987643</v>
      </c>
      <c r="D3077">
        <v>2.201450355</v>
      </c>
      <c r="E3077">
        <v>2.4037637140000001</v>
      </c>
      <c r="F3077">
        <v>3.346063123</v>
      </c>
      <c r="G3077">
        <v>2.131440381</v>
      </c>
      <c r="H3077">
        <v>3.1335321770000002</v>
      </c>
      <c r="I3077">
        <v>3.6610854420000001</v>
      </c>
      <c r="J3077">
        <v>3.0632023359999998</v>
      </c>
      <c r="K3077">
        <v>3.9386253510000002</v>
      </c>
      <c r="L3077">
        <v>5.0892747250000001</v>
      </c>
      <c r="M3077">
        <v>3.0118671469999998</v>
      </c>
      <c r="N3077">
        <v>1.0057840769999999</v>
      </c>
      <c r="O3077">
        <v>3.1278425620000001</v>
      </c>
      <c r="P3077">
        <v>2.9347461290000001</v>
      </c>
      <c r="Q3077">
        <v>2.8044028939999999</v>
      </c>
    </row>
    <row r="3078" spans="1:17">
      <c r="A3078" t="s">
        <v>13273</v>
      </c>
      <c r="B3078" s="14" t="s">
        <v>3125</v>
      </c>
      <c r="C3078">
        <v>7.1304920630000002</v>
      </c>
      <c r="D3078">
        <v>6.7134816519999996</v>
      </c>
      <c r="E3078">
        <v>5.4366179470000002</v>
      </c>
      <c r="F3078">
        <v>5.6618276720000003</v>
      </c>
      <c r="G3078">
        <v>3.5570961630000002</v>
      </c>
      <c r="H3078">
        <v>4.4120318029999996</v>
      </c>
      <c r="I3078">
        <v>5.7769645580000004</v>
      </c>
      <c r="J3078">
        <v>15.392007420000001</v>
      </c>
      <c r="K3078">
        <v>3.055037751</v>
      </c>
      <c r="L3078">
        <v>3.5042435780000001</v>
      </c>
      <c r="M3078">
        <v>2.661421598</v>
      </c>
      <c r="N3078">
        <v>8.1306538380000006</v>
      </c>
      <c r="O3078">
        <v>4.1677897899999996</v>
      </c>
      <c r="P3078">
        <v>9.8064982779999994</v>
      </c>
      <c r="Q3078">
        <v>8.8503458229999996</v>
      </c>
    </row>
    <row r="3079" spans="1:17">
      <c r="A3079" t="s">
        <v>13274</v>
      </c>
      <c r="B3079" s="14" t="s">
        <v>6455</v>
      </c>
      <c r="C3079">
        <v>2.002299791</v>
      </c>
      <c r="D3079">
        <v>3.5486115730000001</v>
      </c>
      <c r="E3079">
        <v>2.6627550900000001</v>
      </c>
      <c r="F3079">
        <v>3.509107653</v>
      </c>
      <c r="G3079">
        <v>2.0313382199999999</v>
      </c>
      <c r="H3079">
        <v>11.39071816</v>
      </c>
      <c r="I3079">
        <v>2.189994746</v>
      </c>
      <c r="J3079">
        <v>5.6636332789999999</v>
      </c>
      <c r="K3079">
        <v>3.9739996419999999</v>
      </c>
      <c r="L3079">
        <v>2.0558987480000002</v>
      </c>
      <c r="M3079">
        <v>0.96087688900000001</v>
      </c>
      <c r="N3079">
        <v>3.5635703529999998</v>
      </c>
      <c r="O3079">
        <v>2.2175034669999998</v>
      </c>
      <c r="P3079">
        <v>4.7502083329999998</v>
      </c>
      <c r="Q3079">
        <v>3.6991969920000001</v>
      </c>
    </row>
    <row r="3080" spans="1:17">
      <c r="A3080" t="s">
        <v>13275</v>
      </c>
      <c r="B3080" s="14" t="s">
        <v>9145</v>
      </c>
      <c r="C3080">
        <v>45.02637833</v>
      </c>
      <c r="D3080">
        <v>2.9362587840000001</v>
      </c>
      <c r="E3080">
        <v>2.8134346429999999</v>
      </c>
      <c r="F3080">
        <v>2.5897048740000002</v>
      </c>
      <c r="G3080">
        <v>2.2778088150000002</v>
      </c>
      <c r="H3080">
        <v>3.9212829779999998</v>
      </c>
      <c r="I3080">
        <v>6.3813191509999996</v>
      </c>
      <c r="J3080">
        <v>4.0518839040000003</v>
      </c>
      <c r="K3080">
        <v>14.039419580000001</v>
      </c>
      <c r="L3080">
        <v>14.665909729999999</v>
      </c>
      <c r="M3080">
        <v>11.929805959999999</v>
      </c>
      <c r="N3080">
        <v>2.4312705769999998</v>
      </c>
      <c r="O3080">
        <v>19.454659849999999</v>
      </c>
      <c r="P3080">
        <v>1.3986498999999999</v>
      </c>
      <c r="Q3080">
        <v>3.9235668910000001</v>
      </c>
    </row>
    <row r="3081" spans="1:17">
      <c r="A3081" t="s">
        <v>13141</v>
      </c>
      <c r="B3081" s="14" t="s">
        <v>13276</v>
      </c>
      <c r="C3081">
        <v>38.977352680000003</v>
      </c>
      <c r="D3081">
        <v>19.531069670000001</v>
      </c>
      <c r="E3081">
        <v>13.328734750000001</v>
      </c>
      <c r="F3081">
        <v>13.76923773</v>
      </c>
      <c r="G3081">
        <v>9.4549737359999995</v>
      </c>
      <c r="H3081">
        <v>22.097766409999998</v>
      </c>
      <c r="I3081">
        <v>28.420718340000001</v>
      </c>
      <c r="J3081">
        <v>17.76469621</v>
      </c>
      <c r="K3081">
        <v>29.470109699999998</v>
      </c>
      <c r="L3081">
        <v>39.287745309999998</v>
      </c>
      <c r="M3081">
        <v>8.9070048659999994</v>
      </c>
      <c r="N3081">
        <v>19.10485551</v>
      </c>
      <c r="O3081">
        <v>18.499958700000001</v>
      </c>
      <c r="P3081">
        <v>18.935857349999999</v>
      </c>
      <c r="Q3081">
        <v>35.08775825</v>
      </c>
    </row>
    <row r="3082" spans="1:17">
      <c r="A3082" t="s">
        <v>13277</v>
      </c>
      <c r="B3082" s="14" t="s">
        <v>8322</v>
      </c>
      <c r="C3082">
        <v>512.92679720000001</v>
      </c>
      <c r="D3082">
        <v>63.890130239999998</v>
      </c>
      <c r="E3082">
        <v>40.12287783</v>
      </c>
      <c r="F3082">
        <v>69.719787969999999</v>
      </c>
      <c r="G3082">
        <v>46.770173300000003</v>
      </c>
      <c r="H3082">
        <v>53.086776219999997</v>
      </c>
      <c r="I3082">
        <v>43.373272569999997</v>
      </c>
      <c r="J3082">
        <v>47.531747150000001</v>
      </c>
      <c r="K3082">
        <v>94.004629750000007</v>
      </c>
      <c r="L3082">
        <v>157.42721180000001</v>
      </c>
      <c r="M3082">
        <v>96.867621400000004</v>
      </c>
      <c r="N3082">
        <v>40.119467210000003</v>
      </c>
      <c r="O3082">
        <v>474.63933789999999</v>
      </c>
      <c r="P3082">
        <v>34.490886949999997</v>
      </c>
      <c r="Q3082">
        <v>279.3670214</v>
      </c>
    </row>
    <row r="3083" spans="1:17">
      <c r="A3083" t="s">
        <v>13278</v>
      </c>
      <c r="B3083" s="14" t="s">
        <v>1641</v>
      </c>
      <c r="C3083">
        <v>14.47695998</v>
      </c>
      <c r="D3083">
        <v>16.035656830000001</v>
      </c>
      <c r="E3083">
        <v>11.18651908</v>
      </c>
      <c r="F3083">
        <v>21.26169999</v>
      </c>
      <c r="G3083">
        <v>13.683663279999999</v>
      </c>
      <c r="H3083">
        <v>57.062661599999998</v>
      </c>
      <c r="I3083">
        <v>0</v>
      </c>
      <c r="J3083">
        <v>3.2841310520000002</v>
      </c>
      <c r="K3083">
        <v>12.097969389999999</v>
      </c>
      <c r="L3083">
        <v>5.7772914020000004</v>
      </c>
      <c r="M3083">
        <v>0</v>
      </c>
      <c r="N3083">
        <v>2.6299412200000001</v>
      </c>
      <c r="O3083">
        <v>14.34524268</v>
      </c>
      <c r="P3083">
        <v>11.202962060000001</v>
      </c>
      <c r="Q3083">
        <v>28.284429070000002</v>
      </c>
    </row>
    <row r="3084" spans="1:17">
      <c r="A3084" t="s">
        <v>13279</v>
      </c>
      <c r="B3084" s="14" t="s">
        <v>13280</v>
      </c>
      <c r="C3084">
        <v>13.00706557</v>
      </c>
      <c r="D3084">
        <v>2.8815005390000001</v>
      </c>
      <c r="E3084">
        <v>1.383793984</v>
      </c>
      <c r="F3084">
        <v>0.88525764500000004</v>
      </c>
      <c r="G3084">
        <v>2.2460767719999999</v>
      </c>
      <c r="H3084">
        <v>16.235150969999999</v>
      </c>
      <c r="I3084">
        <v>0</v>
      </c>
      <c r="J3084">
        <v>4.122276587</v>
      </c>
      <c r="K3084">
        <v>2.9503259430000002</v>
      </c>
      <c r="L3084">
        <v>0</v>
      </c>
      <c r="M3084">
        <v>0</v>
      </c>
      <c r="N3084">
        <v>2.8059609079999999</v>
      </c>
      <c r="O3084">
        <v>3.6012605519999998</v>
      </c>
      <c r="P3084">
        <v>3.9029441970000001</v>
      </c>
      <c r="Q3084">
        <v>0</v>
      </c>
    </row>
    <row r="3085" spans="1:17">
      <c r="A3085" t="s">
        <v>13281</v>
      </c>
      <c r="B3085" s="14" t="s">
        <v>8316</v>
      </c>
      <c r="C3085">
        <v>6.9145974380000004</v>
      </c>
      <c r="D3085">
        <v>11.4886114</v>
      </c>
      <c r="E3085">
        <v>8.8183560419999996</v>
      </c>
      <c r="F3085">
        <v>10.0709637</v>
      </c>
      <c r="G3085">
        <v>7.7014390439999998</v>
      </c>
      <c r="H3085">
        <v>6.2074347210000003</v>
      </c>
      <c r="I3085">
        <v>8.3190465979999999</v>
      </c>
      <c r="J3085">
        <v>12.173312259999999</v>
      </c>
      <c r="K3085">
        <v>17.801370160000001</v>
      </c>
      <c r="L3085">
        <v>14.144771390000001</v>
      </c>
      <c r="M3085">
        <v>4.9773342390000002</v>
      </c>
      <c r="N3085">
        <v>3.7611084579999998</v>
      </c>
      <c r="O3085">
        <v>10.1465403</v>
      </c>
      <c r="P3085">
        <v>5.2259467070000003</v>
      </c>
      <c r="Q3085">
        <v>4.7533170729999998</v>
      </c>
    </row>
    <row r="3086" spans="1:17">
      <c r="A3086" t="s">
        <v>13282</v>
      </c>
      <c r="B3086" s="14" t="s">
        <v>13283</v>
      </c>
      <c r="C3086">
        <v>3.231772302</v>
      </c>
      <c r="D3086">
        <v>18.716868089999998</v>
      </c>
      <c r="E3086">
        <v>15.2509335</v>
      </c>
      <c r="F3086">
        <v>19.355918410000001</v>
      </c>
      <c r="G3086">
        <v>16.223792939999999</v>
      </c>
      <c r="H3086">
        <v>20.745419290000001</v>
      </c>
      <c r="I3086">
        <v>10.772472759999999</v>
      </c>
      <c r="J3086">
        <v>12.93459329</v>
      </c>
      <c r="K3086">
        <v>9.7390440789999992</v>
      </c>
      <c r="L3086">
        <v>6.1260602510000002</v>
      </c>
      <c r="M3086">
        <v>1.7724392019999999</v>
      </c>
      <c r="N3086">
        <v>6.4595581749999997</v>
      </c>
      <c r="O3086">
        <v>3.3234662780000002</v>
      </c>
      <c r="P3086">
        <v>14.13044693</v>
      </c>
      <c r="Q3086">
        <v>11.742871879999999</v>
      </c>
    </row>
    <row r="3087" spans="1:17">
      <c r="A3087" t="s">
        <v>13135</v>
      </c>
      <c r="B3087" s="14" t="s">
        <v>13284</v>
      </c>
      <c r="C3087">
        <v>0.855019321</v>
      </c>
      <c r="D3087">
        <v>2.0835694889999998</v>
      </c>
      <c r="E3087">
        <v>2.9108378620000002</v>
      </c>
      <c r="F3087">
        <v>3.957083345</v>
      </c>
      <c r="G3087">
        <v>1.9193958330000001</v>
      </c>
      <c r="H3087">
        <v>10.17961289</v>
      </c>
      <c r="I3087">
        <v>0</v>
      </c>
      <c r="J3087">
        <v>0.32517337099999999</v>
      </c>
      <c r="K3087">
        <v>3.8787929069999998</v>
      </c>
      <c r="L3087">
        <v>0.54025050699999999</v>
      </c>
      <c r="M3087">
        <v>1.641249344</v>
      </c>
      <c r="N3087">
        <v>1.4755984900000001</v>
      </c>
      <c r="O3087">
        <v>3.7876612019999998</v>
      </c>
      <c r="P3087">
        <v>1.667639976</v>
      </c>
      <c r="Q3087">
        <v>1.7633034919999999</v>
      </c>
    </row>
    <row r="3088" spans="1:17">
      <c r="A3088" t="s">
        <v>13285</v>
      </c>
      <c r="B3088" s="14" t="s">
        <v>3126</v>
      </c>
      <c r="C3088">
        <v>6.426300006</v>
      </c>
      <c r="D3088">
        <v>33.343161950000002</v>
      </c>
      <c r="E3088">
        <v>28.750558340000001</v>
      </c>
      <c r="F3088">
        <v>40.606572419999999</v>
      </c>
      <c r="G3088">
        <v>30.25397349</v>
      </c>
      <c r="H3088">
        <v>73.781821339999993</v>
      </c>
      <c r="I3088">
        <v>21.702650640000002</v>
      </c>
      <c r="J3088">
        <v>23.7539014</v>
      </c>
      <c r="K3088">
        <v>12.428338650000001</v>
      </c>
      <c r="L3088">
        <v>12.395231539999999</v>
      </c>
      <c r="M3088">
        <v>3.2462057049999999</v>
      </c>
      <c r="N3088">
        <v>12.75830734</v>
      </c>
      <c r="O3088">
        <v>7.8661440560000004</v>
      </c>
      <c r="P3088">
        <v>18.674037670000001</v>
      </c>
      <c r="Q3088">
        <v>28.598443119999999</v>
      </c>
    </row>
    <row r="3089" spans="1:17">
      <c r="A3089" t="s">
        <v>13286</v>
      </c>
      <c r="B3089" s="14" t="s">
        <v>9338</v>
      </c>
      <c r="C3089">
        <v>11.13567151</v>
      </c>
      <c r="D3089">
        <v>23.823438400000001</v>
      </c>
      <c r="E3089">
        <v>28.009701320000001</v>
      </c>
      <c r="F3089">
        <v>32.632622390000002</v>
      </c>
      <c r="G3089">
        <v>24.256288059999999</v>
      </c>
      <c r="H3089">
        <v>144.61397700000001</v>
      </c>
      <c r="I3089">
        <v>17.167331699999998</v>
      </c>
      <c r="J3089">
        <v>30.14930833</v>
      </c>
      <c r="K3089">
        <v>21.144949669999999</v>
      </c>
      <c r="L3089">
        <v>9.6495899529999996</v>
      </c>
      <c r="M3089">
        <v>1.52681709</v>
      </c>
      <c r="N3089">
        <v>11.373931349999999</v>
      </c>
      <c r="O3089">
        <v>7.2233296210000004</v>
      </c>
      <c r="P3089">
        <v>28.211024900000002</v>
      </c>
      <c r="Q3089">
        <v>25.261564010000001</v>
      </c>
    </row>
    <row r="3090" spans="1:17">
      <c r="A3090" t="s">
        <v>13287</v>
      </c>
      <c r="B3090" s="14" t="s">
        <v>2027</v>
      </c>
      <c r="C3090">
        <v>10.10849971</v>
      </c>
      <c r="D3090">
        <v>19.221269020000001</v>
      </c>
      <c r="E3090">
        <v>4.2792823389999999</v>
      </c>
      <c r="F3090">
        <v>5.3031943830000001</v>
      </c>
      <c r="G3090">
        <v>6.9458292009999996</v>
      </c>
      <c r="H3090">
        <v>11.808424629999999</v>
      </c>
      <c r="I3090">
        <v>6.1422596150000004</v>
      </c>
      <c r="J3090">
        <v>4.0045573169999997</v>
      </c>
      <c r="K3090">
        <v>10.317866049999999</v>
      </c>
      <c r="L3090">
        <v>5.8548718910000002</v>
      </c>
      <c r="M3090">
        <v>0.80848896800000003</v>
      </c>
      <c r="N3090">
        <v>1.427816489</v>
      </c>
      <c r="O3090">
        <v>5.131015799</v>
      </c>
      <c r="P3090">
        <v>2.464467441</v>
      </c>
      <c r="Q3090">
        <v>4.1982988289999996</v>
      </c>
    </row>
    <row r="3091" spans="1:17">
      <c r="A3091" t="s">
        <v>13288</v>
      </c>
      <c r="B3091" s="14" t="s">
        <v>3128</v>
      </c>
      <c r="C3091">
        <v>2.166608037</v>
      </c>
      <c r="D3091">
        <v>8.3682811340000001</v>
      </c>
      <c r="E3091">
        <v>6.4039138439999999</v>
      </c>
      <c r="F3091">
        <v>6.3984298290000003</v>
      </c>
      <c r="G3091">
        <v>8.7351841780000008</v>
      </c>
      <c r="H3091">
        <v>22.538977039999999</v>
      </c>
      <c r="I3091">
        <v>2.1979874279999998</v>
      </c>
      <c r="J3091">
        <v>4.1796349069999996</v>
      </c>
      <c r="K3091">
        <v>3.9315246720000001</v>
      </c>
      <c r="L3091">
        <v>3.8093575909999999</v>
      </c>
      <c r="M3091">
        <v>0.72328780400000003</v>
      </c>
      <c r="N3091">
        <v>2.6127585029999998</v>
      </c>
      <c r="O3091">
        <v>1.877847085</v>
      </c>
      <c r="P3091">
        <v>3.0810023100000001</v>
      </c>
      <c r="Q3091">
        <v>7.1231990969999996</v>
      </c>
    </row>
    <row r="3092" spans="1:17">
      <c r="A3092" t="s">
        <v>13289</v>
      </c>
      <c r="B3092" s="14" t="s">
        <v>4013</v>
      </c>
      <c r="C3092">
        <v>11.216586789999999</v>
      </c>
      <c r="D3092">
        <v>10.52672623</v>
      </c>
      <c r="E3092">
        <v>7.5503899890000001</v>
      </c>
      <c r="F3092">
        <v>11.270532019999999</v>
      </c>
      <c r="G3092">
        <v>6.1628464510000001</v>
      </c>
      <c r="H3092">
        <v>8.2239596630000005</v>
      </c>
      <c r="I3092">
        <v>12.19367445</v>
      </c>
      <c r="J3092">
        <v>16.235866250000001</v>
      </c>
      <c r="K3092">
        <v>6.3836311710000002</v>
      </c>
      <c r="L3092">
        <v>6.3141277799999997</v>
      </c>
      <c r="M3092">
        <v>1.1744050859999999</v>
      </c>
      <c r="N3092">
        <v>7.9441850560000002</v>
      </c>
      <c r="O3092">
        <v>7.001561873</v>
      </c>
      <c r="P3092">
        <v>13.67692834</v>
      </c>
      <c r="Q3092">
        <v>9.8135458530000008</v>
      </c>
    </row>
    <row r="3093" spans="1:17">
      <c r="A3093" t="s">
        <v>13290</v>
      </c>
      <c r="B3093" s="14" t="s">
        <v>13291</v>
      </c>
      <c r="C3093">
        <v>0</v>
      </c>
      <c r="D3093">
        <v>2.871809394</v>
      </c>
      <c r="E3093">
        <v>0.59105998599999998</v>
      </c>
      <c r="F3093">
        <v>0</v>
      </c>
      <c r="G3093">
        <v>0.31978895699999998</v>
      </c>
      <c r="H3093">
        <v>1.4224657970000001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</row>
    <row r="3094" spans="1:17">
      <c r="A3094" t="s">
        <v>13292</v>
      </c>
      <c r="B3094" s="14" t="s">
        <v>1844</v>
      </c>
      <c r="C3094">
        <v>11.58166089</v>
      </c>
      <c r="D3094">
        <v>14.250932819999999</v>
      </c>
      <c r="E3094">
        <v>9.7165601259999992</v>
      </c>
      <c r="F3094">
        <v>13.622929149999999</v>
      </c>
      <c r="G3094">
        <v>11.630062970000001</v>
      </c>
      <c r="H3094">
        <v>18.372161500000001</v>
      </c>
      <c r="I3094">
        <v>18.72560665</v>
      </c>
      <c r="J3094">
        <v>16.182244610000001</v>
      </c>
      <c r="K3094">
        <v>29.867946880000002</v>
      </c>
      <c r="L3094">
        <v>18.53353203</v>
      </c>
      <c r="M3094">
        <v>7.3702376799999998</v>
      </c>
      <c r="N3094">
        <v>10.52148279</v>
      </c>
      <c r="O3094">
        <v>8.2953590500000001</v>
      </c>
      <c r="P3094">
        <v>25.167104439999999</v>
      </c>
      <c r="Q3094">
        <v>17.394380219999999</v>
      </c>
    </row>
    <row r="3095" spans="1:17">
      <c r="A3095" t="s">
        <v>13293</v>
      </c>
      <c r="B3095" s="14" t="s">
        <v>7564</v>
      </c>
      <c r="C3095">
        <v>3.5601235519999999</v>
      </c>
      <c r="D3095">
        <v>1.4459253780000001</v>
      </c>
      <c r="E3095">
        <v>1.8937697840000001</v>
      </c>
      <c r="F3095">
        <v>2.099943063</v>
      </c>
      <c r="G3095">
        <v>1.0246111710000001</v>
      </c>
      <c r="H3095">
        <v>0.68364196700000002</v>
      </c>
      <c r="I3095">
        <v>3.4611985930000002</v>
      </c>
      <c r="J3095">
        <v>2.7831289780000001</v>
      </c>
      <c r="K3095">
        <v>1.8842239679999999</v>
      </c>
      <c r="L3095">
        <v>1.874576113</v>
      </c>
      <c r="M3095">
        <v>1.13897045</v>
      </c>
      <c r="N3095">
        <v>2.6331800639999998</v>
      </c>
      <c r="O3095">
        <v>0</v>
      </c>
      <c r="P3095">
        <v>2.7596787539999998</v>
      </c>
      <c r="Q3095">
        <v>1.6315624259999999</v>
      </c>
    </row>
    <row r="3096" spans="1:17">
      <c r="A3096" t="s">
        <v>13294</v>
      </c>
      <c r="B3096" s="14" t="s">
        <v>4014</v>
      </c>
      <c r="C3096">
        <v>6.977284257</v>
      </c>
      <c r="D3096">
        <v>22.558289819999999</v>
      </c>
      <c r="E3096">
        <v>21.505137739999999</v>
      </c>
      <c r="F3096">
        <v>25.28522568</v>
      </c>
      <c r="G3096">
        <v>22.42061992</v>
      </c>
      <c r="H3096">
        <v>21.670312070000001</v>
      </c>
      <c r="I3096">
        <v>22.56220102</v>
      </c>
      <c r="J3096">
        <v>25.42013364</v>
      </c>
      <c r="K3096">
        <v>18.85383977</v>
      </c>
      <c r="L3096">
        <v>11.884188310000001</v>
      </c>
      <c r="M3096">
        <v>6.2113491329999997</v>
      </c>
      <c r="N3096">
        <v>19.63279455</v>
      </c>
      <c r="O3096">
        <v>10.862862079999999</v>
      </c>
      <c r="P3096">
        <v>36.926735559999997</v>
      </c>
      <c r="Q3096">
        <v>25.580853399999999</v>
      </c>
    </row>
    <row r="3097" spans="1:17">
      <c r="A3097" t="s">
        <v>13295</v>
      </c>
      <c r="B3097" s="14" t="s">
        <v>2199</v>
      </c>
      <c r="C3097">
        <v>4.66158815</v>
      </c>
      <c r="D3097">
        <v>2.4878630230000001</v>
      </c>
      <c r="E3097">
        <v>2.1866287949999998</v>
      </c>
      <c r="F3097">
        <v>1.7882295269999999</v>
      </c>
      <c r="G3097">
        <v>1.5001695420000001</v>
      </c>
      <c r="H3097">
        <v>2.278572713</v>
      </c>
      <c r="I3097">
        <v>2.472031012</v>
      </c>
      <c r="J3097">
        <v>3.1159250219999999</v>
      </c>
      <c r="K3097">
        <v>2.6914723070000002</v>
      </c>
      <c r="L3097">
        <v>2.8115756260000002</v>
      </c>
      <c r="M3097">
        <v>2.4404005120000001</v>
      </c>
      <c r="N3097">
        <v>1.33212701</v>
      </c>
      <c r="O3097">
        <v>3.5199596469999999</v>
      </c>
      <c r="P3097">
        <v>1.398771945</v>
      </c>
      <c r="Q3097">
        <v>1.3109424110000001</v>
      </c>
    </row>
    <row r="3098" spans="1:17">
      <c r="A3098" t="s">
        <v>13296</v>
      </c>
      <c r="B3098" s="14" t="s">
        <v>8183</v>
      </c>
      <c r="C3098">
        <v>15.75663043</v>
      </c>
      <c r="D3098">
        <v>4.8124373399999998</v>
      </c>
      <c r="E3098">
        <v>3.3587915759999998</v>
      </c>
      <c r="F3098">
        <v>4.0293565290000002</v>
      </c>
      <c r="G3098">
        <v>2.7408815930000001</v>
      </c>
      <c r="H3098">
        <v>3.604152011</v>
      </c>
      <c r="I3098">
        <v>4.5618490649999996</v>
      </c>
      <c r="J3098">
        <v>6.609289016</v>
      </c>
      <c r="K3098">
        <v>4.1258626019999998</v>
      </c>
      <c r="L3098">
        <v>6.1858645179999998</v>
      </c>
      <c r="M3098">
        <v>5.0038651270000001</v>
      </c>
      <c r="N3098">
        <v>3.5133691640000002</v>
      </c>
      <c r="O3098">
        <v>9.8798504529999995</v>
      </c>
      <c r="P3098">
        <v>4.9365756520000001</v>
      </c>
      <c r="Q3098">
        <v>7.0883365789999999</v>
      </c>
    </row>
    <row r="3099" spans="1:17">
      <c r="A3099" t="s">
        <v>13297</v>
      </c>
      <c r="B3099" s="14" t="s">
        <v>5609</v>
      </c>
      <c r="C3099">
        <v>2.5536232779999999</v>
      </c>
      <c r="D3099">
        <v>3.696869059</v>
      </c>
      <c r="E3099">
        <v>3.809761543</v>
      </c>
      <c r="F3099">
        <v>3.1041303450000002</v>
      </c>
      <c r="G3099">
        <v>3.0559757510000001</v>
      </c>
      <c r="H3099">
        <v>2.5772731960000002</v>
      </c>
      <c r="I3099">
        <v>3.4641849589999998</v>
      </c>
      <c r="J3099">
        <v>6.0980528119999997</v>
      </c>
      <c r="K3099">
        <v>5.3342605819999998</v>
      </c>
      <c r="L3099">
        <v>8.5929663289999993</v>
      </c>
      <c r="M3099">
        <v>0.68397190100000005</v>
      </c>
      <c r="N3099">
        <v>2.4011896049999999</v>
      </c>
      <c r="O3099">
        <v>2.301927402</v>
      </c>
      <c r="P3099">
        <v>1.6839655149999999</v>
      </c>
      <c r="Q3099">
        <v>5.4296257790000002</v>
      </c>
    </row>
    <row r="3100" spans="1:17">
      <c r="A3100" t="e">
        <v>#N/A</v>
      </c>
      <c r="B3100" s="14" t="s">
        <v>13298</v>
      </c>
      <c r="C3100">
        <v>0</v>
      </c>
      <c r="D3100">
        <v>0</v>
      </c>
      <c r="E3100">
        <v>0.253962191</v>
      </c>
      <c r="F3100">
        <v>0.32493560999999999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1.508329451</v>
      </c>
      <c r="M3100">
        <v>4.5822163759999999</v>
      </c>
      <c r="N3100">
        <v>0</v>
      </c>
      <c r="O3100">
        <v>0</v>
      </c>
      <c r="P3100">
        <v>0</v>
      </c>
      <c r="Q3100">
        <v>0</v>
      </c>
    </row>
    <row r="3101" spans="1:17">
      <c r="A3101" t="e">
        <v>#N/A</v>
      </c>
      <c r="B3101" s="14" t="s">
        <v>13299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0.55334943400000003</v>
      </c>
      <c r="O3101">
        <v>0</v>
      </c>
      <c r="P3101">
        <v>0</v>
      </c>
      <c r="Q3101">
        <v>0</v>
      </c>
    </row>
    <row r="3102" spans="1:17">
      <c r="A3102" t="e">
        <v>#N/A</v>
      </c>
      <c r="B3102" s="14" t="s">
        <v>13300</v>
      </c>
      <c r="C3102">
        <v>160.37838139999999</v>
      </c>
      <c r="D3102">
        <v>12.435213490000001</v>
      </c>
      <c r="E3102">
        <v>8.9577149390000006</v>
      </c>
      <c r="F3102">
        <v>12.55260962</v>
      </c>
      <c r="G3102">
        <v>18.69368265</v>
      </c>
      <c r="H3102">
        <v>16.93839126</v>
      </c>
      <c r="I3102">
        <v>52.62366016</v>
      </c>
      <c r="J3102">
        <v>21.347789630000001</v>
      </c>
      <c r="K3102">
        <v>147.33011149999999</v>
      </c>
      <c r="L3102">
        <v>240.67373319999999</v>
      </c>
      <c r="M3102">
        <v>76.9634401</v>
      </c>
      <c r="N3102">
        <v>10.379331130000001</v>
      </c>
      <c r="O3102">
        <v>128.7712875</v>
      </c>
      <c r="P3102">
        <v>9.0231901640000007</v>
      </c>
      <c r="Q3102">
        <v>55.124633430000003</v>
      </c>
    </row>
    <row r="3103" spans="1:17">
      <c r="A3103" t="e">
        <v>#N/A</v>
      </c>
      <c r="B3103" s="14" t="s">
        <v>13301</v>
      </c>
      <c r="C3103">
        <v>12.64207139</v>
      </c>
      <c r="D3103">
        <v>0.93354736900000002</v>
      </c>
      <c r="E3103">
        <v>1.5691235349999999</v>
      </c>
      <c r="F3103">
        <v>0.86041623199999995</v>
      </c>
      <c r="G3103">
        <v>2.183049107</v>
      </c>
      <c r="H3103">
        <v>1.6184177179999999</v>
      </c>
      <c r="I3103">
        <v>9.2180901310000003</v>
      </c>
      <c r="J3103">
        <v>2.9381736699999998</v>
      </c>
      <c r="K3103">
        <v>3.8233815799999999</v>
      </c>
      <c r="L3103">
        <v>15.975979280000001</v>
      </c>
      <c r="M3103">
        <v>0</v>
      </c>
      <c r="N3103">
        <v>3.116825382</v>
      </c>
      <c r="O3103">
        <v>2.333469848</v>
      </c>
      <c r="P3103">
        <v>2.212829969</v>
      </c>
      <c r="Q3103">
        <v>5.7937114730000001</v>
      </c>
    </row>
    <row r="3104" spans="1:17">
      <c r="A3104" t="s">
        <v>13302</v>
      </c>
      <c r="B3104" s="14" t="s">
        <v>8297</v>
      </c>
      <c r="C3104">
        <v>36.735481610000001</v>
      </c>
      <c r="D3104">
        <v>7.8724441970000001</v>
      </c>
      <c r="E3104">
        <v>6.5593650720000003</v>
      </c>
      <c r="F3104">
        <v>6.4394709470000002</v>
      </c>
      <c r="G3104">
        <v>4.7097067470000002</v>
      </c>
      <c r="H3104">
        <v>6.9774571329999997</v>
      </c>
      <c r="I3104">
        <v>21.441784640000002</v>
      </c>
      <c r="J3104">
        <v>9.8883203860000002</v>
      </c>
      <c r="K3104">
        <v>17.511391960000001</v>
      </c>
      <c r="L3104">
        <v>23.604536599999999</v>
      </c>
      <c r="M3104">
        <v>34.788766340000002</v>
      </c>
      <c r="N3104">
        <v>9.3306963570000008</v>
      </c>
      <c r="O3104">
        <v>168.8350897</v>
      </c>
      <c r="P3104">
        <v>4.7850633199999999</v>
      </c>
      <c r="Q3104">
        <v>94.9359793</v>
      </c>
    </row>
    <row r="3105" spans="1:17">
      <c r="A3105" t="s">
        <v>13303</v>
      </c>
      <c r="B3105" s="14" t="s">
        <v>3958</v>
      </c>
      <c r="C3105">
        <v>11.67615075</v>
      </c>
      <c r="D3105">
        <v>2.1247550679999998</v>
      </c>
      <c r="E3105">
        <v>2.5139777950000002</v>
      </c>
      <c r="F3105">
        <v>3.216545365</v>
      </c>
      <c r="G3105">
        <v>2.0642587090000002</v>
      </c>
      <c r="H3105">
        <v>2.6158336860000002</v>
      </c>
      <c r="I3105">
        <v>5.4731440559999998</v>
      </c>
      <c r="J3105">
        <v>10.537543510000001</v>
      </c>
      <c r="K3105">
        <v>3.5943132790000001</v>
      </c>
      <c r="L3105">
        <v>5.3575902710000003</v>
      </c>
      <c r="M3105">
        <v>5.336408166</v>
      </c>
      <c r="N3105">
        <v>5.5688818810000003</v>
      </c>
      <c r="O3105">
        <v>5.541892711</v>
      </c>
      <c r="P3105">
        <v>6.4440945440000004</v>
      </c>
      <c r="Q3105">
        <v>2.9621836849999998</v>
      </c>
    </row>
    <row r="3106" spans="1:17">
      <c r="A3106" t="s">
        <v>13304</v>
      </c>
      <c r="B3106" s="14" t="s">
        <v>1851</v>
      </c>
      <c r="C3106">
        <v>8.0975359210000004</v>
      </c>
      <c r="D3106">
        <v>4.6242119769999999</v>
      </c>
      <c r="E3106">
        <v>2.8907426169999999</v>
      </c>
      <c r="F3106">
        <v>1.5921136950000001</v>
      </c>
      <c r="G3106">
        <v>2.703366258</v>
      </c>
      <c r="H3106">
        <v>0.89841576099999998</v>
      </c>
      <c r="I3106">
        <v>5.7731887640000004</v>
      </c>
      <c r="J3106">
        <v>3.0795830980000001</v>
      </c>
      <c r="K3106">
        <v>4.3265019440000003</v>
      </c>
      <c r="L3106">
        <v>7.3904856969999999</v>
      </c>
      <c r="M3106">
        <v>3.799545867</v>
      </c>
      <c r="N3106">
        <v>3.0611435340000002</v>
      </c>
      <c r="O3106">
        <v>540.86069039999995</v>
      </c>
      <c r="P3106">
        <v>2.267789144</v>
      </c>
      <c r="Q3106">
        <v>320.25970860000001</v>
      </c>
    </row>
    <row r="3107" spans="1:17">
      <c r="A3107" t="s">
        <v>13305</v>
      </c>
      <c r="B3107" s="14" t="s">
        <v>1295</v>
      </c>
      <c r="C3107">
        <v>5.4425530970000002</v>
      </c>
      <c r="D3107">
        <v>3.1786840509999998</v>
      </c>
      <c r="E3107">
        <v>1.070312699</v>
      </c>
      <c r="F3107">
        <v>0.62858949399999997</v>
      </c>
      <c r="G3107">
        <v>0.48415332999999999</v>
      </c>
      <c r="H3107">
        <v>1.2668125910000001</v>
      </c>
      <c r="I3107">
        <v>4.0887481780000003</v>
      </c>
      <c r="J3107">
        <v>2.5716486650000001</v>
      </c>
      <c r="K3107">
        <v>6.3595783859999999</v>
      </c>
      <c r="L3107">
        <v>6.4609990770000003</v>
      </c>
      <c r="M3107">
        <v>8.5477366979999996</v>
      </c>
      <c r="N3107">
        <v>2.0330729989999998</v>
      </c>
      <c r="O3107">
        <v>6.9407681410000004</v>
      </c>
      <c r="P3107">
        <v>1.0887406239999999</v>
      </c>
      <c r="Q3107">
        <v>2.721008264</v>
      </c>
    </row>
    <row r="3108" spans="1:17">
      <c r="A3108" t="e">
        <v>#N/A</v>
      </c>
      <c r="B3108" s="14" t="s">
        <v>13306</v>
      </c>
      <c r="C3108">
        <v>171.10774499999999</v>
      </c>
      <c r="D3108">
        <v>9.1202633889999998</v>
      </c>
      <c r="E3108">
        <v>12.59209416</v>
      </c>
      <c r="F3108">
        <v>5.9541160609999997</v>
      </c>
      <c r="G3108">
        <v>8.6641886679999995</v>
      </c>
      <c r="H3108">
        <v>3.9527709999999998</v>
      </c>
      <c r="I3108">
        <v>78.798876379999996</v>
      </c>
      <c r="J3108">
        <v>11.09033664</v>
      </c>
      <c r="K3108">
        <v>59.530408520000002</v>
      </c>
      <c r="L3108">
        <v>121.1221441</v>
      </c>
      <c r="M3108">
        <v>158.05077790000001</v>
      </c>
      <c r="N3108">
        <v>17.286567359999999</v>
      </c>
      <c r="O3108">
        <v>185.2237125</v>
      </c>
      <c r="P3108">
        <v>11.195127319999999</v>
      </c>
      <c r="Q3108">
        <v>81.364645859999996</v>
      </c>
    </row>
    <row r="3109" spans="1:17">
      <c r="A3109" t="e">
        <v>#N/A</v>
      </c>
      <c r="B3109" s="14" t="s">
        <v>13307</v>
      </c>
      <c r="C3109">
        <v>42.47735986</v>
      </c>
      <c r="D3109">
        <v>4.182292211</v>
      </c>
      <c r="E3109">
        <v>3.0127171879999999</v>
      </c>
      <c r="F3109">
        <v>2.8909985379999998</v>
      </c>
      <c r="G3109">
        <v>6.5200399999999998</v>
      </c>
      <c r="H3109">
        <v>2.7189417659999999</v>
      </c>
      <c r="I3109">
        <v>6.8828406309999997</v>
      </c>
      <c r="J3109">
        <v>7.7781470239999999</v>
      </c>
      <c r="K3109">
        <v>6.4232810540000003</v>
      </c>
      <c r="L3109">
        <v>20.875279599999999</v>
      </c>
      <c r="M3109">
        <v>13.589544569999999</v>
      </c>
      <c r="N3109">
        <v>3.4908444279999999</v>
      </c>
      <c r="O3109">
        <v>7.840458688</v>
      </c>
      <c r="P3109">
        <v>5.3107919250000002</v>
      </c>
      <c r="Q3109">
        <v>8.1111960619999994</v>
      </c>
    </row>
    <row r="3110" spans="1:17">
      <c r="A3110" t="s">
        <v>13308</v>
      </c>
      <c r="B3110" s="14" t="s">
        <v>13309</v>
      </c>
      <c r="C3110">
        <v>2.581089575</v>
      </c>
      <c r="D3110">
        <v>0</v>
      </c>
      <c r="E3110">
        <v>0</v>
      </c>
      <c r="F3110">
        <v>0</v>
      </c>
      <c r="G3110">
        <v>1.337117578</v>
      </c>
      <c r="H3110">
        <v>0</v>
      </c>
      <c r="I3110">
        <v>0</v>
      </c>
      <c r="J3110">
        <v>1.9632342250000001</v>
      </c>
      <c r="K3110">
        <v>1.1709106090000001</v>
      </c>
      <c r="L3110">
        <v>0</v>
      </c>
      <c r="M3110">
        <v>0</v>
      </c>
      <c r="N3110">
        <v>0</v>
      </c>
      <c r="O3110">
        <v>11.434002250000001</v>
      </c>
      <c r="P3110">
        <v>0.77449048899999995</v>
      </c>
      <c r="Q3110">
        <v>1.774324139</v>
      </c>
    </row>
    <row r="3111" spans="1:17">
      <c r="A3111" t="e">
        <v>#N/A</v>
      </c>
      <c r="B3111" s="14" t="s">
        <v>13310</v>
      </c>
      <c r="C3111">
        <v>37.167689879999998</v>
      </c>
      <c r="D3111">
        <v>2.7446292639999998</v>
      </c>
      <c r="E3111">
        <v>0.43935458999999999</v>
      </c>
      <c r="F3111">
        <v>0.56213860500000001</v>
      </c>
      <c r="G3111">
        <v>0.71312937499999995</v>
      </c>
      <c r="H3111">
        <v>1.586049364</v>
      </c>
      <c r="I3111">
        <v>12.0449711</v>
      </c>
      <c r="J3111">
        <v>0.52352912699999998</v>
      </c>
      <c r="K3111">
        <v>9.3672848700000007</v>
      </c>
      <c r="L3111">
        <v>5.2188198999999997</v>
      </c>
      <c r="M3111">
        <v>31.70893732</v>
      </c>
      <c r="N3111">
        <v>0.509081479</v>
      </c>
      <c r="O3111">
        <v>27.441605410000001</v>
      </c>
      <c r="P3111">
        <v>3.0979619559999998</v>
      </c>
      <c r="Q3111">
        <v>2.838918622</v>
      </c>
    </row>
    <row r="3112" spans="1:17">
      <c r="A3112" t="s">
        <v>13311</v>
      </c>
      <c r="B3112" s="14" t="s">
        <v>2326</v>
      </c>
      <c r="C3112">
        <v>37.871008609999997</v>
      </c>
      <c r="D3112">
        <v>0.299632016</v>
      </c>
      <c r="E3112">
        <v>0.71946712300000004</v>
      </c>
      <c r="F3112">
        <v>0.18410652999999999</v>
      </c>
      <c r="G3112">
        <v>0.233557656</v>
      </c>
      <c r="H3112">
        <v>0.17314949399999999</v>
      </c>
      <c r="I3112">
        <v>2.6299063550000001</v>
      </c>
      <c r="J3112">
        <v>1.028769026</v>
      </c>
      <c r="K3112">
        <v>9.203664174</v>
      </c>
      <c r="L3112">
        <v>16.522464750000001</v>
      </c>
      <c r="M3112">
        <v>14.712116119999999</v>
      </c>
      <c r="N3112">
        <v>1.3894145170000001</v>
      </c>
      <c r="O3112">
        <v>30.457385909999999</v>
      </c>
      <c r="P3112">
        <v>0.47348763500000002</v>
      </c>
      <c r="Q3112">
        <v>1.239702455</v>
      </c>
    </row>
    <row r="3113" spans="1:17">
      <c r="A3113" t="e">
        <v>#N/A</v>
      </c>
      <c r="B3113" s="14" t="s">
        <v>13312</v>
      </c>
      <c r="C3113">
        <v>9.0169068120000002</v>
      </c>
      <c r="D3113">
        <v>2.7965654799999999</v>
      </c>
      <c r="E3113">
        <v>1.5348631960000001</v>
      </c>
      <c r="F3113">
        <v>1.9638029859999999</v>
      </c>
      <c r="G3113">
        <v>0</v>
      </c>
      <c r="H3113">
        <v>0</v>
      </c>
      <c r="I3113">
        <v>0</v>
      </c>
      <c r="J3113">
        <v>3.6578454260000002</v>
      </c>
      <c r="K3113">
        <v>3.2724139280000002</v>
      </c>
      <c r="L3113">
        <v>11.394803270000001</v>
      </c>
      <c r="M3113">
        <v>13.846697519999999</v>
      </c>
      <c r="N3113">
        <v>0.88922529100000003</v>
      </c>
      <c r="O3113">
        <v>19.972056340000002</v>
      </c>
      <c r="P3113">
        <v>2.70564363</v>
      </c>
      <c r="Q3113">
        <v>3.7191073650000002</v>
      </c>
    </row>
    <row r="3114" spans="1:17">
      <c r="A3114" t="s">
        <v>13313</v>
      </c>
      <c r="B3114" s="14" t="s">
        <v>4558</v>
      </c>
      <c r="C3114">
        <v>3.779420145</v>
      </c>
      <c r="D3114">
        <v>3.8321117259999999</v>
      </c>
      <c r="E3114">
        <v>2.0104222699999998</v>
      </c>
      <c r="F3114">
        <v>2.6316238790000002</v>
      </c>
      <c r="G3114">
        <v>2.3595269710000002</v>
      </c>
      <c r="H3114">
        <v>11.66787459</v>
      </c>
      <c r="I3114">
        <v>85.217852579999999</v>
      </c>
      <c r="J3114">
        <v>2.3955926239999998</v>
      </c>
      <c r="K3114">
        <v>116.0606925</v>
      </c>
      <c r="L3114">
        <v>5.0516560100000003</v>
      </c>
      <c r="M3114">
        <v>307.49075090000002</v>
      </c>
      <c r="N3114">
        <v>7.2930715230000001</v>
      </c>
      <c r="O3114">
        <v>104.96261130000001</v>
      </c>
      <c r="P3114">
        <v>1.6138626170000001</v>
      </c>
      <c r="Q3114">
        <v>1.0991941160000001</v>
      </c>
    </row>
    <row r="3115" spans="1:17">
      <c r="A3115" t="e">
        <v>#N/A</v>
      </c>
      <c r="B3115" s="14" t="s">
        <v>13314</v>
      </c>
      <c r="C3115">
        <v>158.21743889999999</v>
      </c>
      <c r="D3115">
        <v>2.9703779909999999</v>
      </c>
      <c r="E3115">
        <v>5.1353133880000001</v>
      </c>
      <c r="F3115">
        <v>3.650250679</v>
      </c>
      <c r="G3115">
        <v>6.4829943180000003</v>
      </c>
      <c r="H3115">
        <v>3.089706552</v>
      </c>
      <c r="I3115">
        <v>15.642819619999999</v>
      </c>
      <c r="J3115">
        <v>18.35751483</v>
      </c>
      <c r="K3115">
        <v>31.629793070000002</v>
      </c>
      <c r="L3115">
        <v>59.304771590000001</v>
      </c>
      <c r="M3115">
        <v>30.885328560000001</v>
      </c>
      <c r="N3115">
        <v>6.2808753910000004</v>
      </c>
      <c r="O3115">
        <v>80.186509310000005</v>
      </c>
      <c r="P3115">
        <v>16.495641580000001</v>
      </c>
      <c r="Q3115">
        <v>55.303609520000002</v>
      </c>
    </row>
    <row r="3116" spans="1:17">
      <c r="A3116" t="s">
        <v>13315</v>
      </c>
      <c r="B3116" s="14" t="s">
        <v>2883</v>
      </c>
      <c r="C3116">
        <v>13.45672111</v>
      </c>
      <c r="D3116">
        <v>14.504749390000001</v>
      </c>
      <c r="E3116">
        <v>16.51790394</v>
      </c>
      <c r="F3116">
        <v>16.639425840000001</v>
      </c>
      <c r="G3116">
        <v>14.91869777</v>
      </c>
      <c r="H3116">
        <v>12.94202383</v>
      </c>
      <c r="I3116">
        <v>20.118927639999999</v>
      </c>
      <c r="J3116">
        <v>21.388429819999999</v>
      </c>
      <c r="K3116">
        <v>50.170890489999998</v>
      </c>
      <c r="L3116">
        <v>52.445424510000002</v>
      </c>
      <c r="M3116">
        <v>9.9850158600000007</v>
      </c>
      <c r="N3116">
        <v>12.406421590000001</v>
      </c>
      <c r="O3116">
        <v>11.145960580000001</v>
      </c>
      <c r="P3116">
        <v>6.6845400369999997</v>
      </c>
      <c r="Q3116">
        <v>17.024183409999999</v>
      </c>
    </row>
    <row r="3117" spans="1:17">
      <c r="A3117" t="e">
        <v>#N/A</v>
      </c>
      <c r="B3117" s="14" t="s">
        <v>13316</v>
      </c>
      <c r="C3117">
        <v>9.7552991809999998</v>
      </c>
      <c r="D3117">
        <v>0</v>
      </c>
      <c r="E3117">
        <v>0.172974248</v>
      </c>
      <c r="F3117">
        <v>0.22131441099999999</v>
      </c>
      <c r="G3117">
        <v>0.84227878899999997</v>
      </c>
      <c r="H3117">
        <v>0</v>
      </c>
      <c r="I3117">
        <v>9.4842292159999992</v>
      </c>
      <c r="J3117">
        <v>0.206113829</v>
      </c>
      <c r="K3117">
        <v>2.9503259430000002</v>
      </c>
      <c r="L3117">
        <v>1.027326752</v>
      </c>
      <c r="M3117">
        <v>9.3628751940000008</v>
      </c>
      <c r="N3117">
        <v>0.400851558</v>
      </c>
      <c r="O3117">
        <v>1.8006302759999999</v>
      </c>
      <c r="P3117">
        <v>0.73180203700000002</v>
      </c>
      <c r="Q3117">
        <v>0</v>
      </c>
    </row>
    <row r="3118" spans="1:17">
      <c r="A3118" t="s">
        <v>13317</v>
      </c>
      <c r="B3118" s="14" t="s">
        <v>4557</v>
      </c>
      <c r="C3118">
        <v>2.3612025839999999</v>
      </c>
      <c r="D3118">
        <v>1.830799013</v>
      </c>
      <c r="E3118">
        <v>1.4067385379999999</v>
      </c>
      <c r="F3118">
        <v>1.799872033</v>
      </c>
      <c r="G3118">
        <v>1.2639800240000001</v>
      </c>
      <c r="H3118">
        <v>0.544099267</v>
      </c>
      <c r="I3118">
        <v>6.1980983380000003</v>
      </c>
      <c r="J3118">
        <v>4.5498243130000002</v>
      </c>
      <c r="K3118">
        <v>2.4636655460000001</v>
      </c>
      <c r="L3118">
        <v>5.2218037869999998</v>
      </c>
      <c r="M3118">
        <v>0.90648763099999996</v>
      </c>
      <c r="N3118">
        <v>2.2703462189999999</v>
      </c>
      <c r="O3118">
        <v>3.6609727049999998</v>
      </c>
      <c r="P3118">
        <v>3.2945736069999998</v>
      </c>
      <c r="Q3118">
        <v>3.4086501459999998</v>
      </c>
    </row>
    <row r="3119" spans="1:17">
      <c r="A3119" t="s">
        <v>13318</v>
      </c>
      <c r="B3119" s="14" t="s">
        <v>9447</v>
      </c>
      <c r="C3119">
        <v>14.38869845</v>
      </c>
      <c r="D3119">
        <v>1.159119448</v>
      </c>
      <c r="E3119">
        <v>0.55664834900000004</v>
      </c>
      <c r="F3119">
        <v>0.356105903</v>
      </c>
      <c r="G3119">
        <v>0.70990254500000005</v>
      </c>
      <c r="H3119">
        <v>1.794173488</v>
      </c>
      <c r="I3119">
        <v>1.3625532920000001</v>
      </c>
      <c r="J3119">
        <v>0.59222751900000004</v>
      </c>
      <c r="K3119">
        <v>3.7299595860000001</v>
      </c>
      <c r="L3119">
        <v>5.0771324809999996</v>
      </c>
      <c r="M3119">
        <v>3.5869838600000001</v>
      </c>
      <c r="N3119">
        <v>0.39160113800000002</v>
      </c>
      <c r="O3119">
        <v>7.4502096130000002</v>
      </c>
      <c r="P3119">
        <v>0.53268124100000003</v>
      </c>
      <c r="Q3119">
        <v>3.082988549</v>
      </c>
    </row>
    <row r="3120" spans="1:17">
      <c r="A3120" t="s">
        <v>13319</v>
      </c>
      <c r="B3120" s="14" t="s">
        <v>13320</v>
      </c>
      <c r="C3120">
        <v>147.41340980000001</v>
      </c>
      <c r="D3120">
        <v>4.5623758539999999</v>
      </c>
      <c r="E3120">
        <v>3.2288526289999999</v>
      </c>
      <c r="F3120">
        <v>2.3606870529999999</v>
      </c>
      <c r="G3120">
        <v>2.4332498359999999</v>
      </c>
      <c r="H3120">
        <v>4.9954310660000001</v>
      </c>
      <c r="I3120">
        <v>15.80704869</v>
      </c>
      <c r="J3120">
        <v>47.406180749999997</v>
      </c>
      <c r="K3120">
        <v>33.928748349999999</v>
      </c>
      <c r="L3120">
        <v>79.446602150000004</v>
      </c>
      <c r="M3120">
        <v>87.386835140000002</v>
      </c>
      <c r="N3120">
        <v>41.554944880000001</v>
      </c>
      <c r="O3120">
        <v>116.44075789999999</v>
      </c>
      <c r="P3120">
        <v>8.2937564179999992</v>
      </c>
      <c r="Q3120">
        <v>35.020780899999998</v>
      </c>
    </row>
    <row r="3121" spans="1:17">
      <c r="A3121" t="s">
        <v>13319</v>
      </c>
      <c r="B3121" s="14" t="s">
        <v>9286</v>
      </c>
      <c r="C3121">
        <v>204.5573794</v>
      </c>
      <c r="D3121">
        <v>13.3241348</v>
      </c>
      <c r="E3121">
        <v>17.416782420000001</v>
      </c>
      <c r="F3121">
        <v>11.95201239</v>
      </c>
      <c r="G3121">
        <v>13.32952103</v>
      </c>
      <c r="H3121">
        <v>12.599457559999999</v>
      </c>
      <c r="I3121">
        <v>45.49697029</v>
      </c>
      <c r="J3121">
        <v>27.073468850000001</v>
      </c>
      <c r="K3121">
        <v>43.334635609999999</v>
      </c>
      <c r="L3121">
        <v>56.496570560000002</v>
      </c>
      <c r="M3121">
        <v>65.44290024</v>
      </c>
      <c r="N3121">
        <v>26.128091489999999</v>
      </c>
      <c r="O3121">
        <v>84.775468419999996</v>
      </c>
      <c r="P3121">
        <v>16.213632669999999</v>
      </c>
      <c r="Q3121">
        <v>47.315310359999998</v>
      </c>
    </row>
    <row r="3122" spans="1:17">
      <c r="A3122" t="s">
        <v>13321</v>
      </c>
      <c r="B3122" s="14" t="s">
        <v>13322</v>
      </c>
      <c r="C3122">
        <v>57.765163190000003</v>
      </c>
      <c r="D3122">
        <v>1.2384113990000001</v>
      </c>
      <c r="E3122">
        <v>1.4620372699999999</v>
      </c>
      <c r="F3122">
        <v>0.98287065699999998</v>
      </c>
      <c r="G3122">
        <v>1.36753518</v>
      </c>
      <c r="H3122">
        <v>0.62618982199999995</v>
      </c>
      <c r="I3122">
        <v>2.7174215689999999</v>
      </c>
      <c r="J3122">
        <v>1.4763934759999999</v>
      </c>
      <c r="K3122">
        <v>2.9586460950000002</v>
      </c>
      <c r="L3122">
        <v>7.2115672609999999</v>
      </c>
      <c r="M3122">
        <v>15.64879874</v>
      </c>
      <c r="N3122">
        <v>1.6940669639999999</v>
      </c>
      <c r="O3122">
        <v>20.120748469999999</v>
      </c>
      <c r="P3122">
        <v>1.60751551</v>
      </c>
      <c r="Q3122">
        <v>6.4047797449999999</v>
      </c>
    </row>
    <row r="3123" spans="1:17">
      <c r="A3123" t="s">
        <v>13323</v>
      </c>
      <c r="B3123" s="14" t="s">
        <v>1703</v>
      </c>
      <c r="C3123">
        <v>7.9691807690000003</v>
      </c>
      <c r="D3123">
        <v>7.1878643709999999</v>
      </c>
      <c r="E3123">
        <v>7.1459464649999997</v>
      </c>
      <c r="F3123">
        <v>4.9589070560000001</v>
      </c>
      <c r="G3123">
        <v>7.519558537</v>
      </c>
      <c r="H3123">
        <v>9.4004304110000003</v>
      </c>
      <c r="I3123">
        <v>5.8108061839999996</v>
      </c>
      <c r="J3123">
        <v>6.3141004240000003</v>
      </c>
      <c r="K3123">
        <v>8.7798121459999994</v>
      </c>
      <c r="L3123">
        <v>7.1934113020000003</v>
      </c>
      <c r="M3123">
        <v>2.7316451860000002</v>
      </c>
      <c r="N3123">
        <v>2.8769594270000001</v>
      </c>
      <c r="O3123">
        <v>5.043253923</v>
      </c>
      <c r="P3123">
        <v>5.0814262269999997</v>
      </c>
      <c r="Q3123">
        <v>7.4347972179999999</v>
      </c>
    </row>
    <row r="3124" spans="1:17">
      <c r="A3124" t="s">
        <v>13324</v>
      </c>
      <c r="B3124" s="14" t="s">
        <v>1595</v>
      </c>
      <c r="C3124">
        <v>9.9419746589999995</v>
      </c>
      <c r="D3124">
        <v>20.86708874</v>
      </c>
      <c r="E3124">
        <v>21.2625925</v>
      </c>
      <c r="F3124">
        <v>19.813650819999999</v>
      </c>
      <c r="G3124">
        <v>24.211182480000002</v>
      </c>
      <c r="H3124">
        <v>29.616045209999999</v>
      </c>
      <c r="I3124">
        <v>12.63978449</v>
      </c>
      <c r="J3124">
        <v>22.734737070000001</v>
      </c>
      <c r="K3124">
        <v>30.067827980000001</v>
      </c>
      <c r="L3124">
        <v>23.67797917</v>
      </c>
      <c r="M3124">
        <v>8.563370419</v>
      </c>
      <c r="N3124">
        <v>8.1861558819999996</v>
      </c>
      <c r="O3124">
        <v>9.45775495</v>
      </c>
      <c r="P3124">
        <v>8.2421086609999996</v>
      </c>
      <c r="Q3124">
        <v>19.802333600000001</v>
      </c>
    </row>
    <row r="3125" spans="1:17">
      <c r="A3125" t="s">
        <v>13325</v>
      </c>
      <c r="B3125" s="14" t="s">
        <v>13326</v>
      </c>
      <c r="C3125">
        <v>5.99478869</v>
      </c>
      <c r="D3125">
        <v>0</v>
      </c>
      <c r="E3125">
        <v>7.0863644000000003E-2</v>
      </c>
      <c r="F3125">
        <v>0.18133503400000001</v>
      </c>
      <c r="G3125">
        <v>0.115020867</v>
      </c>
      <c r="H3125">
        <v>0</v>
      </c>
      <c r="I3125">
        <v>0</v>
      </c>
      <c r="J3125">
        <v>0.42220090900000001</v>
      </c>
      <c r="K3125">
        <v>0.90651143899999997</v>
      </c>
      <c r="L3125">
        <v>1.6834902899999999</v>
      </c>
      <c r="M3125">
        <v>2.557172365</v>
      </c>
      <c r="N3125">
        <v>8.2109916000000005E-2</v>
      </c>
      <c r="O3125">
        <v>1.475355129</v>
      </c>
      <c r="P3125">
        <v>0</v>
      </c>
      <c r="Q3125">
        <v>0.91578020100000002</v>
      </c>
    </row>
    <row r="3126" spans="1:17">
      <c r="A3126" t="s">
        <v>13327</v>
      </c>
      <c r="B3126" s="14" t="s">
        <v>13328</v>
      </c>
      <c r="C3126">
        <v>28.63159293</v>
      </c>
      <c r="D3126">
        <v>0.32251812699999999</v>
      </c>
      <c r="E3126">
        <v>0.15488410899999999</v>
      </c>
      <c r="F3126">
        <v>0</v>
      </c>
      <c r="G3126">
        <v>0.16759797300000001</v>
      </c>
      <c r="H3126">
        <v>0</v>
      </c>
      <c r="I3126">
        <v>13.44620746</v>
      </c>
      <c r="J3126">
        <v>0.43063500399999999</v>
      </c>
      <c r="K3126">
        <v>5.7238403440000001</v>
      </c>
      <c r="L3126">
        <v>6.439201991</v>
      </c>
      <c r="M3126">
        <v>3.726079591</v>
      </c>
      <c r="N3126">
        <v>5.9821560000000003E-2</v>
      </c>
      <c r="O3126">
        <v>11.28620669</v>
      </c>
      <c r="P3126">
        <v>0.43684539900000002</v>
      </c>
      <c r="Q3126">
        <v>3.6695775369999999</v>
      </c>
    </row>
    <row r="3127" spans="1:17">
      <c r="A3127" t="s">
        <v>13329</v>
      </c>
      <c r="B3127" s="14" t="s">
        <v>7747</v>
      </c>
      <c r="C3127">
        <v>5.4101440869999999</v>
      </c>
      <c r="D3127">
        <v>0.39950935399999998</v>
      </c>
      <c r="E3127">
        <v>0.76743159800000005</v>
      </c>
      <c r="F3127">
        <v>0.73642611999999996</v>
      </c>
      <c r="G3127">
        <v>0.62282041499999996</v>
      </c>
      <c r="H3127">
        <v>1.154329959</v>
      </c>
      <c r="I3127">
        <v>0.87663545200000004</v>
      </c>
      <c r="J3127">
        <v>0.15241022600000001</v>
      </c>
      <c r="K3127">
        <v>0.54540232099999997</v>
      </c>
      <c r="L3127">
        <v>3.4184409819999999</v>
      </c>
      <c r="M3127">
        <v>0</v>
      </c>
      <c r="N3127">
        <v>7.4102108E-2</v>
      </c>
      <c r="O3127">
        <v>0.66573521099999999</v>
      </c>
      <c r="P3127">
        <v>0.81169308900000003</v>
      </c>
      <c r="Q3127">
        <v>0</v>
      </c>
    </row>
    <row r="3128" spans="1:17">
      <c r="A3128" t="s">
        <v>13330</v>
      </c>
      <c r="B3128" s="14" t="s">
        <v>5061</v>
      </c>
      <c r="C3128">
        <v>11.473476550000001</v>
      </c>
      <c r="D3128">
        <v>1.600366918</v>
      </c>
      <c r="E3128">
        <v>1.6049138679999999</v>
      </c>
      <c r="F3128">
        <v>1.6678096140000001</v>
      </c>
      <c r="G3128">
        <v>1.589895708</v>
      </c>
      <c r="H3128">
        <v>0.78880863599999995</v>
      </c>
      <c r="I3128">
        <v>7.8495781510000002</v>
      </c>
      <c r="J3128">
        <v>4.8483232440000004</v>
      </c>
      <c r="K3128">
        <v>3.8555108370000002</v>
      </c>
      <c r="L3128">
        <v>4.7435680790000001</v>
      </c>
      <c r="M3128">
        <v>7.6131902340000002</v>
      </c>
      <c r="N3128">
        <v>2.7676012499999998</v>
      </c>
      <c r="O3128">
        <v>9.9613670800000005</v>
      </c>
      <c r="P3128">
        <v>2.220799344</v>
      </c>
      <c r="Q3128">
        <v>10.321570019999999</v>
      </c>
    </row>
    <row r="3129" spans="1:17">
      <c r="A3129" t="s">
        <v>13331</v>
      </c>
      <c r="B3129" s="14" t="s">
        <v>13332</v>
      </c>
      <c r="C3129">
        <v>200.49413480000001</v>
      </c>
      <c r="D3129">
        <v>27.760102490000001</v>
      </c>
      <c r="E3129">
        <v>19.127574490000001</v>
      </c>
      <c r="F3129">
        <v>10.38250721</v>
      </c>
      <c r="G3129">
        <v>18.439756930000001</v>
      </c>
      <c r="H3129">
        <v>23.853512859999999</v>
      </c>
      <c r="I3129">
        <v>76.27422335</v>
      </c>
      <c r="J3129">
        <v>29.146344509999999</v>
      </c>
      <c r="K3129">
        <v>80.573479359999993</v>
      </c>
      <c r="L3129">
        <v>103.27480009999999</v>
      </c>
      <c r="M3129">
        <v>119.2222577</v>
      </c>
      <c r="N3129">
        <v>35.058117690000003</v>
      </c>
      <c r="O3129">
        <v>183.426738</v>
      </c>
      <c r="P3129">
        <v>23.37776041</v>
      </c>
      <c r="Q3129">
        <v>94.380935710000003</v>
      </c>
    </row>
    <row r="3130" spans="1:17">
      <c r="A3130" t="e">
        <v>#N/A</v>
      </c>
      <c r="B3130" s="14" t="s">
        <v>13333</v>
      </c>
      <c r="C3130">
        <v>15.48653745</v>
      </c>
      <c r="D3130">
        <v>0</v>
      </c>
      <c r="E3130">
        <v>1.0983864750000001</v>
      </c>
      <c r="F3130">
        <v>0.35133662799999998</v>
      </c>
      <c r="G3130">
        <v>0.89141171900000005</v>
      </c>
      <c r="H3130">
        <v>0.99128085200000005</v>
      </c>
      <c r="I3130">
        <v>3.7640534699999999</v>
      </c>
      <c r="J3130">
        <v>1.9632342250000001</v>
      </c>
      <c r="K3130">
        <v>4.6836424350000003</v>
      </c>
      <c r="L3130">
        <v>8.1544060930000004</v>
      </c>
      <c r="M3130">
        <v>4.9545214570000002</v>
      </c>
      <c r="N3130">
        <v>3.8181110930000002</v>
      </c>
      <c r="O3130">
        <v>17.151003379999999</v>
      </c>
      <c r="P3130">
        <v>0.38724524500000002</v>
      </c>
      <c r="Q3130">
        <v>10.645944829999999</v>
      </c>
    </row>
    <row r="3131" spans="1:17">
      <c r="A3131" t="s">
        <v>13331</v>
      </c>
      <c r="B3131" s="14" t="s">
        <v>13334</v>
      </c>
      <c r="C3131">
        <v>1020.8027499999999</v>
      </c>
      <c r="D3131">
        <v>28.992562639999999</v>
      </c>
      <c r="E3131">
        <v>31.559273359999999</v>
      </c>
      <c r="F3131">
        <v>23.158527020000001</v>
      </c>
      <c r="G3131">
        <v>28.37451386</v>
      </c>
      <c r="H3131">
        <v>31.832680889999999</v>
      </c>
      <c r="I3131">
        <v>799.46375109999997</v>
      </c>
      <c r="J3131">
        <v>76.501615330000007</v>
      </c>
      <c r="K3131">
        <v>858.88766910000004</v>
      </c>
      <c r="L3131">
        <v>600.89933350000001</v>
      </c>
      <c r="M3131">
        <v>1367.72705</v>
      </c>
      <c r="N3131">
        <v>73.494157189999996</v>
      </c>
      <c r="O3131">
        <v>1843.934166</v>
      </c>
      <c r="P3131">
        <v>39.924439290000002</v>
      </c>
      <c r="Q3131">
        <v>329.87434689999998</v>
      </c>
    </row>
    <row r="3132" spans="1:17">
      <c r="A3132" t="s">
        <v>13335</v>
      </c>
      <c r="B3132" s="14" t="s">
        <v>13336</v>
      </c>
      <c r="C3132">
        <v>9.7170431060000002</v>
      </c>
      <c r="D3132">
        <v>1.076325201</v>
      </c>
      <c r="E3132">
        <v>0.83994259800000004</v>
      </c>
      <c r="F3132">
        <v>0.49600465100000002</v>
      </c>
      <c r="G3132">
        <v>0.73410376799999999</v>
      </c>
      <c r="H3132">
        <v>3.4986383019999998</v>
      </c>
      <c r="I3132">
        <v>4.4282982000000004</v>
      </c>
      <c r="J3132">
        <v>2.3096873229999999</v>
      </c>
      <c r="K3132">
        <v>4.4081340559999997</v>
      </c>
      <c r="L3132">
        <v>9.97715569</v>
      </c>
      <c r="M3132">
        <v>2.3315395090000002</v>
      </c>
      <c r="N3132">
        <v>1.721893238</v>
      </c>
      <c r="O3132">
        <v>7.3984720460000002</v>
      </c>
      <c r="P3132">
        <v>0.36446611200000001</v>
      </c>
      <c r="Q3132">
        <v>1.66995213</v>
      </c>
    </row>
    <row r="3133" spans="1:17">
      <c r="A3133" t="s">
        <v>13331</v>
      </c>
      <c r="B3133" s="14" t="s">
        <v>9258</v>
      </c>
      <c r="C3133">
        <v>277.43143509999999</v>
      </c>
      <c r="D3133">
        <v>25.641281379999999</v>
      </c>
      <c r="E3133">
        <v>26.058830929999999</v>
      </c>
      <c r="F3133">
        <v>19.451999659999998</v>
      </c>
      <c r="G3133">
        <v>26.517717999999999</v>
      </c>
      <c r="H3133">
        <v>33.826621340000003</v>
      </c>
      <c r="I3133">
        <v>218.76391889999999</v>
      </c>
      <c r="J3133">
        <v>62.42449328</v>
      </c>
      <c r="K3133">
        <v>201.16345010000001</v>
      </c>
      <c r="L3133">
        <v>211.70381889999999</v>
      </c>
      <c r="M3133">
        <v>215.35572060000001</v>
      </c>
      <c r="N3133">
        <v>56.728009929999999</v>
      </c>
      <c r="O3133">
        <v>272.67319450000002</v>
      </c>
      <c r="P3133">
        <v>31.227151859999999</v>
      </c>
      <c r="Q3133">
        <v>90.908211550000004</v>
      </c>
    </row>
    <row r="3134" spans="1:17">
      <c r="A3134" t="s">
        <v>13337</v>
      </c>
      <c r="B3134" s="14" t="s">
        <v>3454</v>
      </c>
      <c r="C3134">
        <v>5.7687458039999999</v>
      </c>
      <c r="D3134">
        <v>3.6334451130000001</v>
      </c>
      <c r="E3134">
        <v>3.15285956</v>
      </c>
      <c r="F3134">
        <v>2.8638121189999999</v>
      </c>
      <c r="G3134">
        <v>2.3634252089999999</v>
      </c>
      <c r="H3134">
        <v>4.5613580709999999</v>
      </c>
      <c r="I3134">
        <v>1.979452934</v>
      </c>
      <c r="J3134">
        <v>4.9327312939999999</v>
      </c>
      <c r="K3134">
        <v>3.6432606179999998</v>
      </c>
      <c r="L3134">
        <v>2.5014885850000002</v>
      </c>
      <c r="M3134">
        <v>3.4740002539999999</v>
      </c>
      <c r="N3134">
        <v>3.2906937570000001</v>
      </c>
      <c r="O3134">
        <v>4.6349831100000003</v>
      </c>
      <c r="P3134">
        <v>1.5612845790000001</v>
      </c>
      <c r="Q3134">
        <v>5.2874956529999997</v>
      </c>
    </row>
    <row r="3135" spans="1:17">
      <c r="A3135" t="s">
        <v>13338</v>
      </c>
      <c r="B3135" s="14" t="s">
        <v>2141</v>
      </c>
      <c r="C3135">
        <v>6.4971379660000004</v>
      </c>
      <c r="D3135">
        <v>0.989541852</v>
      </c>
      <c r="E3135">
        <v>1.1448275939999999</v>
      </c>
      <c r="F3135">
        <v>0.88438718500000002</v>
      </c>
      <c r="G3135">
        <v>0.77132970700000003</v>
      </c>
      <c r="H3135">
        <v>0.46786116900000002</v>
      </c>
      <c r="I3135">
        <v>7.4022683779999996</v>
      </c>
      <c r="J3135">
        <v>3.0886674140000001</v>
      </c>
      <c r="K3135">
        <v>5.1579936350000004</v>
      </c>
      <c r="L3135">
        <v>3.848687242</v>
      </c>
      <c r="M3135">
        <v>6.2357792180000002</v>
      </c>
      <c r="N3135">
        <v>2.3526872679999999</v>
      </c>
      <c r="O3135">
        <v>5.3965792339999998</v>
      </c>
      <c r="P3135">
        <v>1.5230884739999999</v>
      </c>
      <c r="Q3135">
        <v>2.0935978039999998</v>
      </c>
    </row>
    <row r="3136" spans="1:17">
      <c r="A3136" t="s">
        <v>13339</v>
      </c>
      <c r="B3136" s="14" t="s">
        <v>13340</v>
      </c>
      <c r="C3136">
        <v>3.5910811479999998</v>
      </c>
      <c r="D3136">
        <v>2.1877479640000002</v>
      </c>
      <c r="E3136">
        <v>1.241654276</v>
      </c>
      <c r="F3136">
        <v>0.85542831100000005</v>
      </c>
      <c r="G3136">
        <v>1.2402249999999999</v>
      </c>
      <c r="H3136">
        <v>3.1031400589999998</v>
      </c>
      <c r="I3136">
        <v>3.9277079690000001</v>
      </c>
      <c r="J3136">
        <v>1.593349516</v>
      </c>
      <c r="K3136">
        <v>3.2581860420000002</v>
      </c>
      <c r="L3136">
        <v>0.56726303300000003</v>
      </c>
      <c r="M3136">
        <v>0</v>
      </c>
      <c r="N3136">
        <v>0.55334943400000003</v>
      </c>
      <c r="O3136">
        <v>0</v>
      </c>
      <c r="P3136">
        <v>0</v>
      </c>
      <c r="Q3136">
        <v>0</v>
      </c>
    </row>
    <row r="3137" spans="1:17">
      <c r="A3137" t="s">
        <v>13339</v>
      </c>
      <c r="B3137" s="14" t="s">
        <v>5100</v>
      </c>
      <c r="C3137">
        <v>10.55111471</v>
      </c>
      <c r="D3137">
        <v>13.901528770000001</v>
      </c>
      <c r="E3137">
        <v>10.87062903</v>
      </c>
      <c r="F3137">
        <v>18.595172130000002</v>
      </c>
      <c r="G3137">
        <v>12.338320879999999</v>
      </c>
      <c r="H3137">
        <v>23.531256809999999</v>
      </c>
      <c r="I3137">
        <v>12.14755042</v>
      </c>
      <c r="J3137">
        <v>11.897322600000001</v>
      </c>
      <c r="K3137">
        <v>17.382590480000001</v>
      </c>
      <c r="L3137">
        <v>12.3979137</v>
      </c>
      <c r="M3137">
        <v>4.2638642750000004</v>
      </c>
      <c r="N3137">
        <v>5.7730889379999999</v>
      </c>
      <c r="O3137">
        <v>6.1500684459999997</v>
      </c>
      <c r="P3137">
        <v>9.9423610960000008</v>
      </c>
      <c r="Q3137">
        <v>8.7801606860000003</v>
      </c>
    </row>
    <row r="3138" spans="1:17">
      <c r="A3138" t="s">
        <v>13341</v>
      </c>
      <c r="B3138" s="14" t="s">
        <v>1356</v>
      </c>
      <c r="C3138">
        <v>164.39659130000001</v>
      </c>
      <c r="D3138">
        <v>12.778719110000001</v>
      </c>
      <c r="E3138">
        <v>9.7421270910000004</v>
      </c>
      <c r="F3138">
        <v>7.7290991030000002</v>
      </c>
      <c r="G3138">
        <v>10.20979638</v>
      </c>
      <c r="H3138">
        <v>13.984372390000001</v>
      </c>
      <c r="I3138">
        <v>35.48823874</v>
      </c>
      <c r="J3138">
        <v>19.263860919999999</v>
      </c>
      <c r="K3138">
        <v>48.737684700000003</v>
      </c>
      <c r="L3138">
        <v>112.6454142</v>
      </c>
      <c r="M3138">
        <v>40.483911679999999</v>
      </c>
      <c r="N3138">
        <v>14.354720009999999</v>
      </c>
      <c r="O3138">
        <v>142.73787189999999</v>
      </c>
      <c r="P3138">
        <v>12.3864389</v>
      </c>
      <c r="Q3138">
        <v>26.022388070000002</v>
      </c>
    </row>
    <row r="3139" spans="1:17">
      <c r="A3139" t="e">
        <v>#N/A</v>
      </c>
      <c r="B3139" s="14" t="s">
        <v>13342</v>
      </c>
      <c r="C3139">
        <v>2.9710383600000001</v>
      </c>
      <c r="D3139">
        <v>6.3937920500000001</v>
      </c>
      <c r="E3139">
        <v>5.2830921909999997</v>
      </c>
      <c r="F3139">
        <v>7.3372664729999997</v>
      </c>
      <c r="G3139">
        <v>4.1043417270000004</v>
      </c>
      <c r="H3139">
        <v>9.1283416610000003</v>
      </c>
      <c r="I3139">
        <v>6.8085653720000003</v>
      </c>
      <c r="J3139">
        <v>9.308380154</v>
      </c>
      <c r="K3139">
        <v>3.8508879220000001</v>
      </c>
      <c r="L3139">
        <v>2.9500009710000001</v>
      </c>
      <c r="M3139">
        <v>2.4441626919999999</v>
      </c>
      <c r="N3139">
        <v>10.25487871</v>
      </c>
      <c r="O3139">
        <v>1.8802059200000001</v>
      </c>
      <c r="P3139">
        <v>15.855961499999999</v>
      </c>
      <c r="Q3139">
        <v>11.37901606</v>
      </c>
    </row>
    <row r="3140" spans="1:17">
      <c r="A3140" t="s">
        <v>13343</v>
      </c>
      <c r="B3140" s="14" t="s">
        <v>991</v>
      </c>
      <c r="C3140">
        <v>56.854060230000002</v>
      </c>
      <c r="D3140">
        <v>10.659595810000001</v>
      </c>
      <c r="E3140">
        <v>10.19657795</v>
      </c>
      <c r="F3140">
        <v>8.2359429280000001</v>
      </c>
      <c r="G3140">
        <v>7.1155314970000001</v>
      </c>
      <c r="H3140">
        <v>9.2648920829999994</v>
      </c>
      <c r="I3140">
        <v>56.478629900000001</v>
      </c>
      <c r="J3140">
        <v>101.56498120000001</v>
      </c>
      <c r="K3140">
        <v>27.625652250000002</v>
      </c>
      <c r="L3140">
        <v>35.758885960000001</v>
      </c>
      <c r="M3140">
        <v>24.780429389999998</v>
      </c>
      <c r="N3140">
        <v>162.176288</v>
      </c>
      <c r="O3140">
        <v>46.212576200000001</v>
      </c>
      <c r="P3140">
        <v>74.460645439999993</v>
      </c>
      <c r="Q3140">
        <v>19.98985957</v>
      </c>
    </row>
    <row r="3141" spans="1:17">
      <c r="A3141" t="s">
        <v>13344</v>
      </c>
      <c r="B3141" s="14" t="s">
        <v>13345</v>
      </c>
      <c r="C3141">
        <v>10.867745579999999</v>
      </c>
      <c r="D3141">
        <v>2.40756953</v>
      </c>
      <c r="E3141">
        <v>2.8904907230000001</v>
      </c>
      <c r="F3141">
        <v>0.73965605899999998</v>
      </c>
      <c r="G3141">
        <v>8.4449531249999996</v>
      </c>
      <c r="H3141">
        <v>8.3476282289999997</v>
      </c>
      <c r="I3141">
        <v>0</v>
      </c>
      <c r="J3141">
        <v>6.888541139</v>
      </c>
      <c r="K3141">
        <v>0</v>
      </c>
      <c r="L3141">
        <v>17.167170720000001</v>
      </c>
      <c r="M3141">
        <v>0</v>
      </c>
      <c r="N3141">
        <v>2.009532154</v>
      </c>
      <c r="O3141">
        <v>12.035791850000001</v>
      </c>
      <c r="P3141">
        <v>20.381328660000001</v>
      </c>
      <c r="Q3141">
        <v>18.677096200000001</v>
      </c>
    </row>
    <row r="3142" spans="1:17">
      <c r="A3142" t="s">
        <v>13346</v>
      </c>
      <c r="B3142" s="14" t="s">
        <v>13347</v>
      </c>
      <c r="C3142">
        <v>12.629184459999999</v>
      </c>
      <c r="D3142">
        <v>1.39889361</v>
      </c>
      <c r="E3142">
        <v>0.26871840400000002</v>
      </c>
      <c r="F3142">
        <v>0.51572348999999995</v>
      </c>
      <c r="G3142">
        <v>0.43616475500000002</v>
      </c>
      <c r="H3142">
        <v>0.48503038599999998</v>
      </c>
      <c r="I3142">
        <v>0</v>
      </c>
      <c r="J3142">
        <v>2.2414091049999998</v>
      </c>
      <c r="K3142">
        <v>2.8646131100000001</v>
      </c>
      <c r="L3142">
        <v>2.393954082</v>
      </c>
      <c r="M3142">
        <v>2.4242306820000001</v>
      </c>
      <c r="N3142">
        <v>1.2454592760000001</v>
      </c>
      <c r="O3142">
        <v>4.1959641300000001</v>
      </c>
      <c r="P3142">
        <v>0.56843338600000004</v>
      </c>
      <c r="Q3142">
        <v>0.868170832</v>
      </c>
    </row>
    <row r="3143" spans="1:17">
      <c r="A3143" t="s">
        <v>13346</v>
      </c>
      <c r="B3143" s="14" t="s">
        <v>4522</v>
      </c>
      <c r="C3143">
        <v>27.526318409999998</v>
      </c>
      <c r="D3143">
        <v>1.039832573</v>
      </c>
      <c r="E3143">
        <v>1.0241168439999999</v>
      </c>
      <c r="F3143">
        <v>0.73637883100000001</v>
      </c>
      <c r="G3143">
        <v>0.59072554700000002</v>
      </c>
      <c r="H3143">
        <v>1.802676025</v>
      </c>
      <c r="I3143">
        <v>3.3645170680000001</v>
      </c>
      <c r="J3143">
        <v>2.7936345230000001</v>
      </c>
      <c r="K3143">
        <v>4.3669484460000003</v>
      </c>
      <c r="L3143">
        <v>7.7915342360000004</v>
      </c>
      <c r="M3143">
        <v>5.6503115050000003</v>
      </c>
      <c r="N3143">
        <v>2.030049435</v>
      </c>
      <c r="O3143">
        <v>12.334889739999999</v>
      </c>
      <c r="P3143">
        <v>1.2293973469999999</v>
      </c>
      <c r="Q3143">
        <v>2.29694822</v>
      </c>
    </row>
    <row r="3144" spans="1:17">
      <c r="A3144" t="s">
        <v>13348</v>
      </c>
      <c r="B3144" s="14" t="s">
        <v>2102</v>
      </c>
      <c r="C3144">
        <v>3.999751399</v>
      </c>
      <c r="D3144">
        <v>1.107598573</v>
      </c>
      <c r="E3144">
        <v>1.4893375929999999</v>
      </c>
      <c r="F3144">
        <v>1.429165944</v>
      </c>
      <c r="G3144">
        <v>1.208693856</v>
      </c>
      <c r="H3144">
        <v>0.76806264599999996</v>
      </c>
      <c r="I3144">
        <v>1.4582289470000001</v>
      </c>
      <c r="J3144">
        <v>3.612731261</v>
      </c>
      <c r="K3144">
        <v>2.72172926</v>
      </c>
      <c r="L3144">
        <v>1.579545974</v>
      </c>
      <c r="M3144">
        <v>0</v>
      </c>
      <c r="N3144">
        <v>2.8967105950000001</v>
      </c>
      <c r="O3144">
        <v>1.661114129</v>
      </c>
      <c r="P3144">
        <v>2.1753243759999998</v>
      </c>
      <c r="Q3144">
        <v>1.3747789939999999</v>
      </c>
    </row>
    <row r="3145" spans="1:17">
      <c r="A3145" t="s">
        <v>13349</v>
      </c>
      <c r="B3145" s="14" t="s">
        <v>6621</v>
      </c>
      <c r="C3145">
        <v>1.8300191960000001</v>
      </c>
      <c r="D3145">
        <v>1.0810947369999999</v>
      </c>
      <c r="E3145">
        <v>2.0118157000000001</v>
      </c>
      <c r="F3145">
        <v>2.2419117169999998</v>
      </c>
      <c r="G3145">
        <v>1.2640402509999999</v>
      </c>
      <c r="H3145">
        <v>3.2798657439999999</v>
      </c>
      <c r="I3145">
        <v>1.7791685530000001</v>
      </c>
      <c r="J3145">
        <v>13.53287993</v>
      </c>
      <c r="K3145">
        <v>3.0440216709999999</v>
      </c>
      <c r="L3145">
        <v>2.6980605089999998</v>
      </c>
      <c r="M3145">
        <v>0</v>
      </c>
      <c r="N3145">
        <v>11.279501010000001</v>
      </c>
      <c r="O3145">
        <v>3.3778440920000001</v>
      </c>
      <c r="P3145">
        <v>5.3996973529999996</v>
      </c>
      <c r="Q3145">
        <v>1.6773522139999999</v>
      </c>
    </row>
    <row r="3146" spans="1:17">
      <c r="A3146" t="s">
        <v>13350</v>
      </c>
      <c r="B3146" s="14" t="s">
        <v>13351</v>
      </c>
      <c r="C3146">
        <v>2.7169363949999998</v>
      </c>
      <c r="D3146">
        <v>0</v>
      </c>
      <c r="E3146">
        <v>0</v>
      </c>
      <c r="F3146">
        <v>0</v>
      </c>
      <c r="G3146">
        <v>0</v>
      </c>
      <c r="H3146">
        <v>2.0869070569999999</v>
      </c>
      <c r="I3146">
        <v>0</v>
      </c>
      <c r="J3146">
        <v>0.34442705699999998</v>
      </c>
      <c r="K3146">
        <v>0</v>
      </c>
      <c r="L3146">
        <v>0</v>
      </c>
      <c r="M3146">
        <v>0</v>
      </c>
      <c r="N3146">
        <v>0.33492202599999998</v>
      </c>
      <c r="O3146">
        <v>0</v>
      </c>
      <c r="P3146">
        <v>0.81525314599999998</v>
      </c>
      <c r="Q3146">
        <v>0</v>
      </c>
    </row>
    <row r="3147" spans="1:17">
      <c r="A3147" t="s">
        <v>13352</v>
      </c>
      <c r="B3147" s="14" t="s">
        <v>13353</v>
      </c>
      <c r="C3147">
        <v>9.7552991809999998</v>
      </c>
      <c r="D3147">
        <v>1.4407502700000001</v>
      </c>
      <c r="E3147">
        <v>3.1135364640000001</v>
      </c>
      <c r="F3147">
        <v>0.442628823</v>
      </c>
      <c r="G3147">
        <v>1.684557579</v>
      </c>
      <c r="H3147">
        <v>4.9954310660000001</v>
      </c>
      <c r="I3147">
        <v>0</v>
      </c>
      <c r="J3147">
        <v>0.82445531699999997</v>
      </c>
      <c r="K3147">
        <v>0</v>
      </c>
      <c r="L3147">
        <v>6.163960511</v>
      </c>
      <c r="M3147">
        <v>0</v>
      </c>
      <c r="N3147">
        <v>0.80170311699999997</v>
      </c>
      <c r="O3147">
        <v>7.2025211039999997</v>
      </c>
      <c r="P3147">
        <v>1.951472098</v>
      </c>
      <c r="Q3147">
        <v>2.2353689939999999</v>
      </c>
    </row>
    <row r="3148" spans="1:17">
      <c r="A3148" t="s">
        <v>13354</v>
      </c>
      <c r="B3148" s="14" t="s">
        <v>13355</v>
      </c>
      <c r="C3148">
        <v>33.85035508</v>
      </c>
      <c r="D3148">
        <v>0</v>
      </c>
      <c r="E3148">
        <v>0.36012671299999999</v>
      </c>
      <c r="F3148">
        <v>0.46076934800000002</v>
      </c>
      <c r="G3148">
        <v>0</v>
      </c>
      <c r="H3148">
        <v>0</v>
      </c>
      <c r="I3148">
        <v>14.8093907</v>
      </c>
      <c r="J3148">
        <v>0</v>
      </c>
      <c r="K3148">
        <v>9.2137228229999995</v>
      </c>
      <c r="L3148">
        <v>8.5554424579999999</v>
      </c>
      <c r="M3148">
        <v>12.99546612</v>
      </c>
      <c r="N3148">
        <v>0.41727990100000001</v>
      </c>
      <c r="O3148">
        <v>11.24655959</v>
      </c>
      <c r="P3148">
        <v>0</v>
      </c>
      <c r="Q3148">
        <v>2.326982477</v>
      </c>
    </row>
    <row r="3149" spans="1:17">
      <c r="A3149" t="s">
        <v>13356</v>
      </c>
      <c r="B3149" s="14" t="s">
        <v>5716</v>
      </c>
      <c r="C3149">
        <v>9.2443673109999995</v>
      </c>
      <c r="D3149">
        <v>0.31506721399999998</v>
      </c>
      <c r="E3149">
        <v>0.35935158</v>
      </c>
      <c r="F3149">
        <v>0.33878349000000002</v>
      </c>
      <c r="G3149">
        <v>0.184191832</v>
      </c>
      <c r="H3149">
        <v>6.8275908999999996E-2</v>
      </c>
      <c r="I3149">
        <v>1.296273257</v>
      </c>
      <c r="J3149">
        <v>0.76625012100000001</v>
      </c>
      <c r="K3149">
        <v>2.177500572</v>
      </c>
      <c r="L3149">
        <v>9.7726502639999993</v>
      </c>
      <c r="M3149">
        <v>0.34124986400000001</v>
      </c>
      <c r="N3149">
        <v>0.39446692300000002</v>
      </c>
      <c r="O3149">
        <v>1.9688337929999999</v>
      </c>
      <c r="P3149">
        <v>0.53344157699999994</v>
      </c>
      <c r="Q3149">
        <v>0.244418306</v>
      </c>
    </row>
    <row r="3150" spans="1:17">
      <c r="A3150" t="s">
        <v>13357</v>
      </c>
      <c r="B3150" s="14" t="s">
        <v>3401</v>
      </c>
      <c r="C3150">
        <v>6.8221902480000001</v>
      </c>
      <c r="D3150">
        <v>2.9639941790000002</v>
      </c>
      <c r="E3150">
        <v>3.8897150539999998</v>
      </c>
      <c r="F3150">
        <v>4.0931984999999997</v>
      </c>
      <c r="G3150">
        <v>2.813629932</v>
      </c>
      <c r="H3150">
        <v>2.3657191790000001</v>
      </c>
      <c r="I3150">
        <v>3.5738887799999999</v>
      </c>
      <c r="J3150">
        <v>2.1243443310000001</v>
      </c>
      <c r="K3150">
        <v>5.2582994459999997</v>
      </c>
      <c r="L3150">
        <v>8.5376043260000003</v>
      </c>
      <c r="M3150">
        <v>6.992748808</v>
      </c>
      <c r="N3150">
        <v>2.6780870110000001</v>
      </c>
      <c r="O3150">
        <v>7.0419516680000003</v>
      </c>
      <c r="P3150">
        <v>1.0434194240000001</v>
      </c>
      <c r="Q3150">
        <v>5.6914968359999998</v>
      </c>
    </row>
    <row r="3151" spans="1:17">
      <c r="A3151" t="e">
        <v>#N/A</v>
      </c>
      <c r="B3151" s="14" t="s">
        <v>13358</v>
      </c>
      <c r="C3151">
        <v>5.4698587019999998</v>
      </c>
      <c r="D3151">
        <v>0.90881763699999996</v>
      </c>
      <c r="E3151">
        <v>1.0183715659999999</v>
      </c>
      <c r="F3151">
        <v>0.558415832</v>
      </c>
      <c r="G3151">
        <v>1.180677773</v>
      </c>
      <c r="H3151">
        <v>1.050363817</v>
      </c>
      <c r="I3151">
        <v>1.9942005140000001</v>
      </c>
      <c r="J3151">
        <v>2.2536022010000001</v>
      </c>
      <c r="K3151">
        <v>3.7220999479999999</v>
      </c>
      <c r="L3151">
        <v>3.4561721190000001</v>
      </c>
      <c r="M3151">
        <v>0</v>
      </c>
      <c r="N3151">
        <v>1.8542702879999999</v>
      </c>
      <c r="O3151">
        <v>3.0288747690000002</v>
      </c>
      <c r="P3151">
        <v>1.436141304</v>
      </c>
      <c r="Q3151">
        <v>2.8201178360000001</v>
      </c>
    </row>
    <row r="3152" spans="1:17">
      <c r="A3152" t="s">
        <v>13359</v>
      </c>
      <c r="B3152" s="14" t="s">
        <v>13360</v>
      </c>
      <c r="C3152">
        <v>8.9999359129999998</v>
      </c>
      <c r="D3152">
        <v>1.5406537060000001</v>
      </c>
      <c r="E3152">
        <v>0.78339599999999998</v>
      </c>
      <c r="F3152">
        <v>1.2529092230000001</v>
      </c>
      <c r="G3152">
        <v>0.84770208000000002</v>
      </c>
      <c r="H3152">
        <v>2.6709102699999998</v>
      </c>
      <c r="I3152">
        <v>1.1931620709999999</v>
      </c>
      <c r="J3152">
        <v>0.62232288499999999</v>
      </c>
      <c r="K3152">
        <v>1.5774526280000001</v>
      </c>
      <c r="L3152">
        <v>3.6187953739999998</v>
      </c>
      <c r="M3152">
        <v>2.7484220069999998</v>
      </c>
      <c r="N3152">
        <v>0.90772329100000004</v>
      </c>
      <c r="O3152">
        <v>9.2876491800000007</v>
      </c>
      <c r="P3152">
        <v>0.79789015200000002</v>
      </c>
      <c r="Q3152">
        <v>5.7650155270000001</v>
      </c>
    </row>
    <row r="3153" spans="1:17">
      <c r="A3153" t="e">
        <v>#N/A</v>
      </c>
      <c r="B3153" s="14" t="s">
        <v>13361</v>
      </c>
      <c r="C3153">
        <v>0</v>
      </c>
      <c r="D3153">
        <v>0</v>
      </c>
      <c r="E3153">
        <v>0.20724273100000001</v>
      </c>
      <c r="F3153">
        <v>0</v>
      </c>
      <c r="G3153">
        <v>0</v>
      </c>
      <c r="H3153">
        <v>0</v>
      </c>
      <c r="I3153">
        <v>0</v>
      </c>
      <c r="J3153">
        <v>0.24694770099999999</v>
      </c>
      <c r="K3153">
        <v>0.88370612000000004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</row>
    <row r="3154" spans="1:17">
      <c r="A3154" t="s">
        <v>13362</v>
      </c>
      <c r="B3154" s="14" t="s">
        <v>6809</v>
      </c>
      <c r="C3154">
        <v>12.278424660000001</v>
      </c>
      <c r="D3154">
        <v>2.5210517769999998</v>
      </c>
      <c r="E3154">
        <v>14.337169360000001</v>
      </c>
      <c r="F3154">
        <v>3.4241945459999998</v>
      </c>
      <c r="G3154">
        <v>15.514054570000001</v>
      </c>
      <c r="H3154">
        <v>46.695869590000001</v>
      </c>
      <c r="I3154">
        <v>43.672846640000003</v>
      </c>
      <c r="J3154">
        <v>32.155849910000001</v>
      </c>
      <c r="K3154">
        <v>8.1513718960000006</v>
      </c>
      <c r="L3154">
        <v>21.95007644</v>
      </c>
      <c r="M3154">
        <v>11.49707662</v>
      </c>
      <c r="N3154">
        <v>1.3659183989999999</v>
      </c>
      <c r="O3154">
        <v>19.899641339999999</v>
      </c>
      <c r="P3154">
        <v>0.58409725099999998</v>
      </c>
      <c r="Q3154">
        <v>7.822980974</v>
      </c>
    </row>
    <row r="3155" spans="1:17">
      <c r="A3155" t="s">
        <v>13363</v>
      </c>
      <c r="B3155" s="14" t="s">
        <v>2020</v>
      </c>
      <c r="C3155">
        <v>10.107763370000001</v>
      </c>
      <c r="D3155">
        <v>0.15994343</v>
      </c>
      <c r="E3155">
        <v>0.76810243</v>
      </c>
      <c r="F3155">
        <v>0.58965587900000005</v>
      </c>
      <c r="G3155">
        <v>0.37401890300000001</v>
      </c>
      <c r="H3155">
        <v>1.1091254290000001</v>
      </c>
      <c r="I3155">
        <v>6.3172925370000002</v>
      </c>
      <c r="J3155">
        <v>1.0983128529999999</v>
      </c>
      <c r="K3155">
        <v>1.637637215</v>
      </c>
      <c r="L3155">
        <v>6.8428582599999999</v>
      </c>
      <c r="M3155">
        <v>1.3858801279999999</v>
      </c>
      <c r="N3155">
        <v>0.71200206899999996</v>
      </c>
      <c r="O3155">
        <v>11.993708659999999</v>
      </c>
      <c r="P3155">
        <v>0.75824243700000005</v>
      </c>
      <c r="Q3155">
        <v>0.49631444400000002</v>
      </c>
    </row>
    <row r="3156" spans="1:17">
      <c r="A3156" t="s">
        <v>13364</v>
      </c>
      <c r="B3156" s="14" t="s">
        <v>3402</v>
      </c>
      <c r="C3156">
        <v>29.066749139999999</v>
      </c>
      <c r="D3156">
        <v>32.921055860000003</v>
      </c>
      <c r="E3156">
        <v>36.197891859999999</v>
      </c>
      <c r="F3156">
        <v>25.178054499999998</v>
      </c>
      <c r="G3156">
        <v>25.943829180000002</v>
      </c>
      <c r="H3156">
        <v>46.682622950000003</v>
      </c>
      <c r="I3156">
        <v>73.40018954</v>
      </c>
      <c r="J3156">
        <v>69.692222849999993</v>
      </c>
      <c r="K3156">
        <v>37.275058010000002</v>
      </c>
      <c r="L3156">
        <v>38.640257030000001</v>
      </c>
      <c r="M3156">
        <v>7.7291742409999999</v>
      </c>
      <c r="N3156">
        <v>20.118180330000001</v>
      </c>
      <c r="O3156">
        <v>19.230863020000001</v>
      </c>
      <c r="P3156">
        <v>23.126163290000001</v>
      </c>
      <c r="Q3156">
        <v>25.949895990000002</v>
      </c>
    </row>
    <row r="3157" spans="1:17">
      <c r="A3157" t="s">
        <v>13352</v>
      </c>
      <c r="B3157" s="14" t="s">
        <v>9353</v>
      </c>
      <c r="C3157">
        <v>9.5478745279999995</v>
      </c>
      <c r="D3157">
        <v>5.3771288269999999</v>
      </c>
      <c r="E3157">
        <v>8.0650327219999998</v>
      </c>
      <c r="F3157">
        <v>5.6057275889999998</v>
      </c>
      <c r="G3157">
        <v>4.6482527510000002</v>
      </c>
      <c r="H3157">
        <v>10.82401376</v>
      </c>
      <c r="I3157">
        <v>4.5294459580000002</v>
      </c>
      <c r="J3157">
        <v>6.4310959560000001</v>
      </c>
      <c r="K3157">
        <v>7.7234437930000004</v>
      </c>
      <c r="L3157">
        <v>7.559293448</v>
      </c>
      <c r="M3157">
        <v>3.3122149009999999</v>
      </c>
      <c r="N3157">
        <v>2.7935668910000002</v>
      </c>
      <c r="O3157">
        <v>5.7329259209999996</v>
      </c>
      <c r="P3157">
        <v>2.0192843950000001</v>
      </c>
      <c r="Q3157">
        <v>6.3262810509999996</v>
      </c>
    </row>
    <row r="3158" spans="1:17">
      <c r="A3158" t="s">
        <v>13365</v>
      </c>
      <c r="B3158" s="14" t="s">
        <v>1410</v>
      </c>
      <c r="C3158">
        <v>33.948982549999997</v>
      </c>
      <c r="D3158">
        <v>92.392046489999998</v>
      </c>
      <c r="E3158">
        <v>93.219980100000001</v>
      </c>
      <c r="F3158">
        <v>86.280378959999993</v>
      </c>
      <c r="G3158">
        <v>104.85450640000001</v>
      </c>
      <c r="H3158">
        <v>139.21255339999999</v>
      </c>
      <c r="I3158">
        <v>89.303245700000005</v>
      </c>
      <c r="J3158">
        <v>145.31882880000001</v>
      </c>
      <c r="K3158">
        <v>73.885555999999994</v>
      </c>
      <c r="L3158">
        <v>111.1918184</v>
      </c>
      <c r="M3158">
        <v>15.67299191</v>
      </c>
      <c r="N3158">
        <v>38.247328600000003</v>
      </c>
      <c r="O3158">
        <v>17.60907735</v>
      </c>
      <c r="P3158">
        <v>23.565142460000001</v>
      </c>
      <c r="Q3158">
        <v>45.493597059999999</v>
      </c>
    </row>
    <row r="3159" spans="1:17">
      <c r="A3159" t="s">
        <v>13366</v>
      </c>
      <c r="B3159" s="14" t="s">
        <v>1863</v>
      </c>
      <c r="C3159">
        <v>11.047720979999999</v>
      </c>
      <c r="D3159">
        <v>2.6805296420000002</v>
      </c>
      <c r="E3159">
        <v>3.6752804330000002</v>
      </c>
      <c r="F3159">
        <v>3.1031005770000002</v>
      </c>
      <c r="G3159">
        <v>2.8161796969999999</v>
      </c>
      <c r="H3159">
        <v>7.3409503450000004</v>
      </c>
      <c r="I3159">
        <v>8.1834198580000006</v>
      </c>
      <c r="J3159">
        <v>9.6925137659999994</v>
      </c>
      <c r="K3159">
        <v>3.57985409</v>
      </c>
      <c r="L3159">
        <v>3.1024831669999999</v>
      </c>
      <c r="M3159">
        <v>4.0393550730000003</v>
      </c>
      <c r="N3159">
        <v>4.5828141640000002</v>
      </c>
      <c r="O3159">
        <v>4.2725783369999997</v>
      </c>
      <c r="P3159">
        <v>4.051686975</v>
      </c>
      <c r="Q3159">
        <v>3.4959082819999998</v>
      </c>
    </row>
    <row r="3160" spans="1:17">
      <c r="A3160" t="s">
        <v>13367</v>
      </c>
      <c r="B3160" s="14" t="s">
        <v>3525</v>
      </c>
      <c r="C3160">
        <v>56.878029650000002</v>
      </c>
      <c r="D3160">
        <v>9.3277191389999992</v>
      </c>
      <c r="E3160">
        <v>6.8634438879999999</v>
      </c>
      <c r="F3160">
        <v>10.551395830000001</v>
      </c>
      <c r="G3160">
        <v>6.2484808579999997</v>
      </c>
      <c r="H3160">
        <v>8.5634766009999996</v>
      </c>
      <c r="I3160">
        <v>45.749588799999998</v>
      </c>
      <c r="J3160">
        <v>11.54513588</v>
      </c>
      <c r="K3160">
        <v>57.679583690000001</v>
      </c>
      <c r="L3160">
        <v>22.234522080000001</v>
      </c>
      <c r="M3160">
        <v>146.77703439999999</v>
      </c>
      <c r="N3160">
        <v>10.46263383</v>
      </c>
      <c r="O3160">
        <v>75.062447800000001</v>
      </c>
      <c r="P3160">
        <v>6.1760013269999998</v>
      </c>
      <c r="Q3160">
        <v>19.207581780000002</v>
      </c>
    </row>
    <row r="3161" spans="1:17">
      <c r="A3161" t="s">
        <v>13368</v>
      </c>
      <c r="B3161" s="14" t="s">
        <v>3614</v>
      </c>
      <c r="C3161">
        <v>2.0899510729999999</v>
      </c>
      <c r="D3161">
        <v>6.7597144480000004</v>
      </c>
      <c r="E3161">
        <v>6.1219111210000001</v>
      </c>
      <c r="F3161">
        <v>8.8189760840000009</v>
      </c>
      <c r="G3161">
        <v>5.0525360580000003</v>
      </c>
      <c r="H3161">
        <v>19.42428876</v>
      </c>
      <c r="I3161">
        <v>6.0956331500000003</v>
      </c>
      <c r="J3161">
        <v>7.983642551</v>
      </c>
      <c r="K3161">
        <v>8.4065377039999998</v>
      </c>
      <c r="L3161">
        <v>3.5214709169999998</v>
      </c>
      <c r="M3161">
        <v>1.872153857</v>
      </c>
      <c r="N3161">
        <v>3.709905515</v>
      </c>
      <c r="O3161">
        <v>1.388745213</v>
      </c>
      <c r="P3161">
        <v>10.57738698</v>
      </c>
      <c r="Q3161">
        <v>9.2906581080000006</v>
      </c>
    </row>
    <row r="3162" spans="1:17">
      <c r="A3162" t="s">
        <v>13369</v>
      </c>
      <c r="B3162" s="14" t="s">
        <v>1940</v>
      </c>
      <c r="C3162">
        <v>12.880291059999999</v>
      </c>
      <c r="D3162">
        <v>1.3375386279999999</v>
      </c>
      <c r="E3162">
        <v>2.0554600700000001</v>
      </c>
      <c r="F3162">
        <v>1.040997416</v>
      </c>
      <c r="G3162">
        <v>1.0425868060000001</v>
      </c>
      <c r="H3162">
        <v>1.7004427870000001</v>
      </c>
      <c r="I3162">
        <v>5.2828820629999997</v>
      </c>
      <c r="J3162">
        <v>2.806442686</v>
      </c>
      <c r="K3162">
        <v>3.6519629120000001</v>
      </c>
      <c r="L3162">
        <v>9.4101528400000003</v>
      </c>
      <c r="M3162">
        <v>1.5452698499999999</v>
      </c>
      <c r="N3162">
        <v>2.4312858159999999</v>
      </c>
      <c r="O3162">
        <v>4.4577006829999997</v>
      </c>
      <c r="P3162">
        <v>0.96622595099999997</v>
      </c>
      <c r="Q3162">
        <v>2.2135817709999999</v>
      </c>
    </row>
    <row r="3163" spans="1:17">
      <c r="A3163" t="e">
        <v>#N/A</v>
      </c>
      <c r="B3163" s="14" t="s">
        <v>13370</v>
      </c>
      <c r="C3163">
        <v>34.414527669999998</v>
      </c>
      <c r="D3163">
        <v>7.6239701770000003</v>
      </c>
      <c r="E3163">
        <v>7.7079752609999996</v>
      </c>
      <c r="F3163">
        <v>2.9586242349999998</v>
      </c>
      <c r="G3163">
        <v>7.819401042</v>
      </c>
      <c r="H3163">
        <v>8.3476282289999997</v>
      </c>
      <c r="I3163">
        <v>23.772969280000002</v>
      </c>
      <c r="J3163">
        <v>8.7254854430000002</v>
      </c>
      <c r="K3163">
        <v>33.689357870000002</v>
      </c>
      <c r="L3163">
        <v>21.745082910000001</v>
      </c>
      <c r="M3163">
        <v>17.384285810000002</v>
      </c>
      <c r="N3163">
        <v>19.202196140000002</v>
      </c>
      <c r="O3163">
        <v>32.095444919999998</v>
      </c>
      <c r="P3163">
        <v>7.8807804150000003</v>
      </c>
      <c r="Q3163">
        <v>33.618773150000003</v>
      </c>
    </row>
    <row r="3164" spans="1:17">
      <c r="A3164" t="e">
        <v>#N/A</v>
      </c>
      <c r="B3164" s="14" t="s">
        <v>13371</v>
      </c>
      <c r="C3164">
        <v>26.121870399999999</v>
      </c>
      <c r="D3164">
        <v>107.19485779999999</v>
      </c>
      <c r="E3164">
        <v>53.198959379999998</v>
      </c>
      <c r="F3164">
        <v>198.10306249999999</v>
      </c>
      <c r="G3164">
        <v>44.892782939999996</v>
      </c>
      <c r="H3164">
        <v>191.56801050000001</v>
      </c>
      <c r="I3164">
        <v>14.512013380000001</v>
      </c>
      <c r="J3164">
        <v>20.499634480000001</v>
      </c>
      <c r="K3164">
        <v>19.186005160000001</v>
      </c>
      <c r="L3164">
        <v>5.5017679660000001</v>
      </c>
      <c r="M3164">
        <v>4.7754423680000002</v>
      </c>
      <c r="N3164">
        <v>30.97423457</v>
      </c>
      <c r="O3164">
        <v>4.1327718989999997</v>
      </c>
      <c r="P3164">
        <v>272.47135279999998</v>
      </c>
      <c r="Q3164">
        <v>260.80427100000003</v>
      </c>
    </row>
    <row r="3165" spans="1:17">
      <c r="A3165" t="s">
        <v>13372</v>
      </c>
      <c r="B3165" s="14" t="s">
        <v>2115</v>
      </c>
      <c r="C3165">
        <v>203.16160400000001</v>
      </c>
      <c r="D3165">
        <v>27.861536690000001</v>
      </c>
      <c r="E3165">
        <v>19.619787689999999</v>
      </c>
      <c r="F3165">
        <v>15.14399755</v>
      </c>
      <c r="G3165">
        <v>21.508733710000001</v>
      </c>
      <c r="H3165">
        <v>25.079550699999999</v>
      </c>
      <c r="I3165">
        <v>95.231103899999994</v>
      </c>
      <c r="J3165">
        <v>62.010990249999999</v>
      </c>
      <c r="K3165">
        <v>75.980612269999995</v>
      </c>
      <c r="L3165">
        <v>91.692296920000004</v>
      </c>
      <c r="M3165">
        <v>131.15336450000001</v>
      </c>
      <c r="N3165">
        <v>39.87680692</v>
      </c>
      <c r="O3165">
        <v>199.55096169999999</v>
      </c>
      <c r="P3165">
        <v>36.830821499999999</v>
      </c>
      <c r="Q3165">
        <v>83.130852759999996</v>
      </c>
    </row>
    <row r="3166" spans="1:17">
      <c r="A3166" t="s">
        <v>13373</v>
      </c>
      <c r="B3166" s="14" t="s">
        <v>6466</v>
      </c>
      <c r="C3166">
        <v>6.0546023020000002</v>
      </c>
      <c r="D3166">
        <v>0.67064856799999994</v>
      </c>
      <c r="E3166">
        <v>0.56361920499999996</v>
      </c>
      <c r="F3166">
        <v>0.61811208799999995</v>
      </c>
      <c r="G3166">
        <v>0.43563187199999998</v>
      </c>
      <c r="H3166">
        <v>2.3253014489999999</v>
      </c>
      <c r="I3166">
        <v>0</v>
      </c>
      <c r="J3166">
        <v>1.343202402</v>
      </c>
      <c r="K3166">
        <v>2.2888906219999998</v>
      </c>
      <c r="L3166">
        <v>3.9850487929999998</v>
      </c>
      <c r="M3166">
        <v>0.96850755399999999</v>
      </c>
      <c r="N3166">
        <v>0.90185478900000005</v>
      </c>
      <c r="O3166">
        <v>3.63205936</v>
      </c>
      <c r="P3166">
        <v>0.52988964400000005</v>
      </c>
      <c r="Q3166">
        <v>2.2544863830000001</v>
      </c>
    </row>
    <row r="3167" spans="1:17">
      <c r="A3167" t="s">
        <v>10544</v>
      </c>
      <c r="B3167" s="14" t="s">
        <v>3060</v>
      </c>
      <c r="C3167">
        <v>3.318087958</v>
      </c>
      <c r="D3167">
        <v>0.62198026200000001</v>
      </c>
      <c r="E3167">
        <v>0.51592937000000005</v>
      </c>
      <c r="F3167">
        <v>0.382170868</v>
      </c>
      <c r="G3167">
        <v>0.57297168600000004</v>
      </c>
      <c r="H3167">
        <v>0.588151804</v>
      </c>
      <c r="I3167">
        <v>0</v>
      </c>
      <c r="J3167">
        <v>1.294262365</v>
      </c>
      <c r="K3167">
        <v>2.315768818</v>
      </c>
      <c r="L3167">
        <v>0.80636895900000005</v>
      </c>
      <c r="M3167">
        <v>0</v>
      </c>
      <c r="N3167">
        <v>0.72366341300000003</v>
      </c>
      <c r="O3167">
        <v>1.130680074</v>
      </c>
      <c r="P3167">
        <v>0.45952464100000001</v>
      </c>
      <c r="Q3167">
        <v>1.930043562</v>
      </c>
    </row>
    <row r="3168" spans="1:17">
      <c r="A3168" t="e">
        <v>#N/A</v>
      </c>
      <c r="B3168" s="14" t="s">
        <v>13374</v>
      </c>
      <c r="C3168">
        <v>0</v>
      </c>
      <c r="D3168">
        <v>9.6869268129999995</v>
      </c>
      <c r="E3168">
        <v>5.6857652810000001</v>
      </c>
      <c r="F3168">
        <v>5.9520558130000003</v>
      </c>
      <c r="G3168">
        <v>0</v>
      </c>
      <c r="H3168">
        <v>7.4637617110000001</v>
      </c>
      <c r="I3168">
        <v>0</v>
      </c>
      <c r="J3168">
        <v>7.3909994340000003</v>
      </c>
      <c r="K3168">
        <v>2.2040670279999999</v>
      </c>
      <c r="L3168">
        <v>3.0698940590000001</v>
      </c>
      <c r="M3168">
        <v>0</v>
      </c>
      <c r="N3168">
        <v>1.7967581610000001</v>
      </c>
      <c r="O3168">
        <v>0</v>
      </c>
      <c r="P3168">
        <v>1.45786445</v>
      </c>
      <c r="Q3168">
        <v>10.019712780000001</v>
      </c>
    </row>
    <row r="3169" spans="1:17">
      <c r="A3169" t="e">
        <v>#N/A</v>
      </c>
      <c r="B3169" s="14" t="s">
        <v>13375</v>
      </c>
      <c r="C3169">
        <v>3.5755353419999998</v>
      </c>
      <c r="D3169">
        <v>1.7822267949999999</v>
      </c>
      <c r="E3169">
        <v>0.76078716899999999</v>
      </c>
      <c r="F3169">
        <v>0.97340018100000003</v>
      </c>
      <c r="G3169">
        <v>0.61742803000000002</v>
      </c>
      <c r="H3169">
        <v>6.8660145610000001</v>
      </c>
      <c r="I3169">
        <v>0</v>
      </c>
      <c r="J3169">
        <v>2.6063138339999998</v>
      </c>
      <c r="K3169">
        <v>6.4881626810000004</v>
      </c>
      <c r="L3169">
        <v>10.166532269999999</v>
      </c>
      <c r="M3169">
        <v>8.5792579339999993</v>
      </c>
      <c r="N3169">
        <v>1.7630527410000001</v>
      </c>
      <c r="O3169">
        <v>12.86943977</v>
      </c>
      <c r="P3169">
        <v>1.2069981649999999</v>
      </c>
      <c r="Q3169">
        <v>2.4579382010000002</v>
      </c>
    </row>
    <row r="3170" spans="1:17">
      <c r="A3170" t="s">
        <v>13376</v>
      </c>
      <c r="B3170" s="14" t="s">
        <v>6596</v>
      </c>
      <c r="C3170">
        <v>13.28939866</v>
      </c>
      <c r="D3170">
        <v>38.994732710000001</v>
      </c>
      <c r="E3170">
        <v>7.5626609729999998</v>
      </c>
      <c r="F3170">
        <v>4.2493173210000004</v>
      </c>
      <c r="G3170">
        <v>9.9153993249999992</v>
      </c>
      <c r="H3170">
        <v>13.193003210000001</v>
      </c>
      <c r="I3170">
        <v>33.092589099999998</v>
      </c>
      <c r="J3170">
        <v>22.997773110000001</v>
      </c>
      <c r="K3170">
        <v>107.3228084</v>
      </c>
      <c r="L3170">
        <v>232.5812876</v>
      </c>
      <c r="M3170">
        <v>14.4394068</v>
      </c>
      <c r="N3170">
        <v>10.41654271</v>
      </c>
      <c r="O3170">
        <v>23.04850485</v>
      </c>
      <c r="P3170">
        <v>25.656466959999999</v>
      </c>
      <c r="Q3170">
        <v>17.581645380000001</v>
      </c>
    </row>
    <row r="3171" spans="1:17">
      <c r="A3171" t="s">
        <v>13377</v>
      </c>
      <c r="B3171" s="14" t="s">
        <v>13378</v>
      </c>
      <c r="C3171">
        <v>13.71203837</v>
      </c>
      <c r="D3171">
        <v>8.0409060459999999</v>
      </c>
      <c r="E3171">
        <v>8.3237100030000004</v>
      </c>
      <c r="F3171">
        <v>12.186989280000001</v>
      </c>
      <c r="G3171">
        <v>8.0784187010000004</v>
      </c>
      <c r="H3171">
        <v>7.744381658</v>
      </c>
      <c r="I3171">
        <v>5.8813335469999997</v>
      </c>
      <c r="J3171">
        <v>4.7035819969999997</v>
      </c>
      <c r="K3171">
        <v>11.709106090000001</v>
      </c>
      <c r="L3171">
        <v>13.2509099</v>
      </c>
      <c r="M3171">
        <v>12.38630364</v>
      </c>
      <c r="N3171">
        <v>4.4743489370000002</v>
      </c>
      <c r="O3171">
        <v>9.8260956860000004</v>
      </c>
      <c r="P3171">
        <v>4.356509001</v>
      </c>
      <c r="Q3171">
        <v>19.406670269999999</v>
      </c>
    </row>
    <row r="3172" spans="1:17">
      <c r="A3172" t="s">
        <v>13379</v>
      </c>
      <c r="B3172" s="14" t="s">
        <v>5062</v>
      </c>
      <c r="C3172">
        <v>26.869096469999999</v>
      </c>
      <c r="D3172">
        <v>2.1200344879999999</v>
      </c>
      <c r="E3172">
        <v>2.819387742</v>
      </c>
      <c r="F3172">
        <v>2.054160676</v>
      </c>
      <c r="G3172">
        <v>2.5423507129999998</v>
      </c>
      <c r="H3172">
        <v>2.685823343</v>
      </c>
      <c r="I3172">
        <v>13.955848870000001</v>
      </c>
      <c r="J3172">
        <v>6.3458075950000001</v>
      </c>
      <c r="K3172">
        <v>6.6789909950000004</v>
      </c>
      <c r="L3172">
        <v>9.7678447320000004</v>
      </c>
      <c r="M3172">
        <v>10.59790686</v>
      </c>
      <c r="N3172">
        <v>5.4900943819999997</v>
      </c>
      <c r="O3172">
        <v>19.56620706</v>
      </c>
      <c r="P3172">
        <v>3.4237725719999998</v>
      </c>
      <c r="Q3172">
        <v>6.3255762520000003</v>
      </c>
    </row>
    <row r="3173" spans="1:17">
      <c r="A3173" t="e">
        <v>#N/A</v>
      </c>
      <c r="B3173" s="14" t="s">
        <v>13380</v>
      </c>
      <c r="C3173">
        <v>42.62960846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4.8347276749999999</v>
      </c>
      <c r="L3173">
        <v>10.10094174</v>
      </c>
      <c r="M3173">
        <v>35.800413110000001</v>
      </c>
      <c r="N3173">
        <v>0.32843966400000002</v>
      </c>
      <c r="O3173">
        <v>26.556392330000001</v>
      </c>
      <c r="P3173">
        <v>0</v>
      </c>
      <c r="Q3173">
        <v>12.820922810000001</v>
      </c>
    </row>
    <row r="3174" spans="1:17">
      <c r="A3174" t="s">
        <v>10984</v>
      </c>
      <c r="B3174" s="14" t="s">
        <v>13381</v>
      </c>
      <c r="C3174">
        <v>0</v>
      </c>
      <c r="D3174">
        <v>0.57903570999999998</v>
      </c>
      <c r="E3174">
        <v>0.55614505000000003</v>
      </c>
      <c r="F3174">
        <v>0</v>
      </c>
      <c r="G3174">
        <v>0</v>
      </c>
      <c r="H3174">
        <v>0</v>
      </c>
      <c r="I3174">
        <v>0</v>
      </c>
      <c r="J3174">
        <v>0.33134754799999999</v>
      </c>
      <c r="K3174">
        <v>3.557196786</v>
      </c>
      <c r="L3174">
        <v>1.651525285</v>
      </c>
      <c r="M3174">
        <v>0</v>
      </c>
      <c r="N3174">
        <v>0.64440693599999999</v>
      </c>
      <c r="O3174">
        <v>5.7893682289999999</v>
      </c>
      <c r="P3174">
        <v>0</v>
      </c>
      <c r="Q3174">
        <v>0</v>
      </c>
    </row>
    <row r="3175" spans="1:17">
      <c r="A3175" t="s">
        <v>13382</v>
      </c>
      <c r="B3175" s="14" t="s">
        <v>2143</v>
      </c>
      <c r="C3175">
        <v>5.4941152820000001</v>
      </c>
      <c r="D3175">
        <v>3.0428262350000002</v>
      </c>
      <c r="E3175">
        <v>2.24061099</v>
      </c>
      <c r="F3175">
        <v>3.116067653</v>
      </c>
      <c r="G3175">
        <v>2.6880708150000001</v>
      </c>
      <c r="H3175">
        <v>1.0550217500000001</v>
      </c>
      <c r="I3175">
        <v>1.33536265</v>
      </c>
      <c r="J3175">
        <v>1.8573095399999999</v>
      </c>
      <c r="K3175">
        <v>4.984807913</v>
      </c>
      <c r="L3175">
        <v>6.3644145119999997</v>
      </c>
      <c r="M3175">
        <v>3.515403251</v>
      </c>
      <c r="N3175">
        <v>1.241662144</v>
      </c>
      <c r="O3175">
        <v>6.0846131720000001</v>
      </c>
      <c r="P3175">
        <v>1.648582859</v>
      </c>
      <c r="Q3175">
        <v>6.2947197819999996</v>
      </c>
    </row>
    <row r="3176" spans="1:17">
      <c r="A3176" t="e">
        <v>#N/A</v>
      </c>
      <c r="B3176" s="14" t="s">
        <v>13383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</row>
    <row r="3177" spans="1:17">
      <c r="A3177" t="s">
        <v>13384</v>
      </c>
      <c r="B3177" s="14" t="s">
        <v>13385</v>
      </c>
      <c r="C3177">
        <v>14.260984130000001</v>
      </c>
      <c r="D3177">
        <v>0.131636895</v>
      </c>
      <c r="E3177">
        <v>3.1608244000000001E-2</v>
      </c>
      <c r="F3177">
        <v>0.121324879</v>
      </c>
      <c r="G3177">
        <v>0</v>
      </c>
      <c r="H3177">
        <v>0.34231281200000002</v>
      </c>
      <c r="I3177">
        <v>2.1663617089999998</v>
      </c>
      <c r="J3177">
        <v>0.150655864</v>
      </c>
      <c r="K3177">
        <v>2.4260593909999999</v>
      </c>
      <c r="L3177">
        <v>4.3177286940000004</v>
      </c>
      <c r="M3177">
        <v>6.8436555370000001</v>
      </c>
      <c r="N3177">
        <v>0.109873701</v>
      </c>
      <c r="O3177">
        <v>15.793729730000001</v>
      </c>
      <c r="P3177">
        <v>0.35659993699999998</v>
      </c>
      <c r="Q3177">
        <v>4.2890137450000001</v>
      </c>
    </row>
    <row r="3178" spans="1:17">
      <c r="A3178" t="e">
        <v>#N/A</v>
      </c>
      <c r="B3178" s="14" t="s">
        <v>13386</v>
      </c>
      <c r="C3178">
        <v>0.72198309800000005</v>
      </c>
      <c r="D3178">
        <v>0</v>
      </c>
      <c r="E3178">
        <v>7.6810243E-2</v>
      </c>
      <c r="F3178">
        <v>9.8275979999999999E-2</v>
      </c>
      <c r="G3178">
        <v>0.49869187100000001</v>
      </c>
      <c r="H3178">
        <v>0</v>
      </c>
      <c r="I3178">
        <v>0</v>
      </c>
      <c r="J3178">
        <v>0.27457821300000002</v>
      </c>
      <c r="K3178">
        <v>0.65505488599999995</v>
      </c>
      <c r="L3178">
        <v>0</v>
      </c>
      <c r="M3178">
        <v>0</v>
      </c>
      <c r="N3178">
        <v>0.53400155100000002</v>
      </c>
      <c r="O3178">
        <v>0.79958057699999996</v>
      </c>
      <c r="P3178">
        <v>0</v>
      </c>
      <c r="Q3178">
        <v>0.49631444400000002</v>
      </c>
    </row>
    <row r="3179" spans="1:17">
      <c r="A3179" t="s">
        <v>9838</v>
      </c>
      <c r="B3179" s="14" t="s">
        <v>13387</v>
      </c>
      <c r="C3179">
        <v>0</v>
      </c>
      <c r="D3179">
        <v>3.4010275879999998</v>
      </c>
      <c r="E3179">
        <v>1.6332884379999999</v>
      </c>
      <c r="F3179">
        <v>0.835893836</v>
      </c>
      <c r="G3179">
        <v>0.265103857</v>
      </c>
      <c r="H3179">
        <v>1.179218858</v>
      </c>
      <c r="I3179">
        <v>0</v>
      </c>
      <c r="J3179">
        <v>0.58386147899999996</v>
      </c>
      <c r="K3179">
        <v>0</v>
      </c>
      <c r="L3179">
        <v>1.940081747</v>
      </c>
      <c r="M3179">
        <v>0</v>
      </c>
      <c r="N3179">
        <v>0.56774886099999999</v>
      </c>
      <c r="O3179">
        <v>0</v>
      </c>
      <c r="P3179">
        <v>0.230331744</v>
      </c>
      <c r="Q3179">
        <v>1.055360082</v>
      </c>
    </row>
    <row r="3180" spans="1:17">
      <c r="A3180" t="e">
        <v>#N/A</v>
      </c>
      <c r="B3180" s="14" t="s">
        <v>13388</v>
      </c>
      <c r="C3180">
        <v>0</v>
      </c>
      <c r="D3180">
        <v>11.64829396</v>
      </c>
      <c r="E3180">
        <v>33.56342755</v>
      </c>
      <c r="F3180">
        <v>13.71797125</v>
      </c>
      <c r="G3180">
        <v>17.402626659999999</v>
      </c>
      <c r="H3180">
        <v>107.69990369999999</v>
      </c>
      <c r="I3180">
        <v>3.1949525479999998</v>
      </c>
      <c r="J3180">
        <v>3.749412843</v>
      </c>
      <c r="K3180">
        <v>1.9877527580000001</v>
      </c>
      <c r="L3180">
        <v>0.69215117999999998</v>
      </c>
      <c r="M3180">
        <v>18.92443209</v>
      </c>
      <c r="N3180">
        <v>1.0802790010000001</v>
      </c>
      <c r="O3180">
        <v>16.984194330000001</v>
      </c>
      <c r="P3180">
        <v>11.01132366</v>
      </c>
      <c r="Q3180">
        <v>27.109037239999999</v>
      </c>
    </row>
    <row r="3181" spans="1:17">
      <c r="A3181" t="e">
        <v>#N/A</v>
      </c>
      <c r="B3181" s="14" t="s">
        <v>13389</v>
      </c>
      <c r="C3181">
        <v>0</v>
      </c>
      <c r="D3181">
        <v>0.95698370399999999</v>
      </c>
      <c r="E3181">
        <v>0.18383037199999999</v>
      </c>
      <c r="F3181">
        <v>0.352806656</v>
      </c>
      <c r="G3181">
        <v>0.298380492</v>
      </c>
      <c r="H3181">
        <v>0.66361898100000005</v>
      </c>
      <c r="I3181">
        <v>3.779802648</v>
      </c>
      <c r="J3181">
        <v>0.21904984399999999</v>
      </c>
      <c r="K3181">
        <v>0.39193660499999999</v>
      </c>
      <c r="L3181">
        <v>0</v>
      </c>
      <c r="M3181">
        <v>0</v>
      </c>
      <c r="N3181">
        <v>0.21300480299999999</v>
      </c>
      <c r="O3181">
        <v>1.9136405439999999</v>
      </c>
      <c r="P3181">
        <v>0.38886551800000002</v>
      </c>
      <c r="Q3181">
        <v>0.59391603000000004</v>
      </c>
    </row>
    <row r="3182" spans="1:17">
      <c r="A3182" t="e">
        <v>#N/A</v>
      </c>
      <c r="B3182" s="14" t="s">
        <v>13390</v>
      </c>
      <c r="C3182">
        <v>0.63632408600000001</v>
      </c>
      <c r="D3182">
        <v>0</v>
      </c>
      <c r="E3182">
        <v>0.33848581700000002</v>
      </c>
      <c r="F3182">
        <v>0.17323223600000001</v>
      </c>
      <c r="G3182">
        <v>0</v>
      </c>
      <c r="H3182">
        <v>0.48876713799999999</v>
      </c>
      <c r="I3182">
        <v>0.92796387599999997</v>
      </c>
      <c r="J3182">
        <v>0</v>
      </c>
      <c r="K3182">
        <v>0</v>
      </c>
      <c r="L3182">
        <v>0</v>
      </c>
      <c r="M3182">
        <v>0</v>
      </c>
      <c r="N3182">
        <v>7.8440906000000005E-2</v>
      </c>
      <c r="O3182">
        <v>0</v>
      </c>
      <c r="P3182">
        <v>9.5468781000000003E-2</v>
      </c>
      <c r="Q3182">
        <v>0</v>
      </c>
    </row>
    <row r="3183" spans="1:17">
      <c r="A3183" t="e">
        <v>#N/A</v>
      </c>
      <c r="B3183" s="14" t="s">
        <v>13391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0.13055589200000001</v>
      </c>
      <c r="K3183">
        <v>0</v>
      </c>
      <c r="L3183">
        <v>0</v>
      </c>
      <c r="M3183">
        <v>0</v>
      </c>
      <c r="N3183">
        <v>0.25390597500000001</v>
      </c>
      <c r="O3183">
        <v>0</v>
      </c>
      <c r="P3183">
        <v>0</v>
      </c>
      <c r="Q3183">
        <v>0</v>
      </c>
    </row>
    <row r="3184" spans="1:17">
      <c r="A3184" t="s">
        <v>13392</v>
      </c>
      <c r="B3184" s="14" t="s">
        <v>13393</v>
      </c>
      <c r="C3184">
        <v>12.18612783</v>
      </c>
      <c r="D3184">
        <v>0.59991896499999997</v>
      </c>
      <c r="E3184">
        <v>0.384135161</v>
      </c>
      <c r="F3184">
        <v>0.61435913099999995</v>
      </c>
      <c r="G3184">
        <v>0.545563456</v>
      </c>
      <c r="H3184">
        <v>1.2133710980000001</v>
      </c>
      <c r="I3184">
        <v>1.9745854270000001</v>
      </c>
      <c r="J3184">
        <v>0.45773038399999999</v>
      </c>
      <c r="K3184">
        <v>1.8427445650000001</v>
      </c>
      <c r="L3184">
        <v>5.4184468900000002</v>
      </c>
      <c r="M3184">
        <v>0.86636440800000003</v>
      </c>
      <c r="N3184">
        <v>0.38946124100000001</v>
      </c>
      <c r="O3184">
        <v>5.998165116</v>
      </c>
      <c r="P3184">
        <v>0.74486516999999997</v>
      </c>
      <c r="Q3184">
        <v>1.5513216510000001</v>
      </c>
    </row>
    <row r="3185" spans="1:17">
      <c r="A3185" t="e">
        <v>#N/A</v>
      </c>
      <c r="B3185" s="14" t="s">
        <v>13394</v>
      </c>
      <c r="C3185">
        <v>1328.618778</v>
      </c>
      <c r="D3185">
        <v>59923.577649999999</v>
      </c>
      <c r="E3185">
        <v>3911.6474710000002</v>
      </c>
      <c r="F3185">
        <v>6474.0053230000003</v>
      </c>
      <c r="G3185">
        <v>9085.4618470000005</v>
      </c>
      <c r="H3185">
        <v>27948.916929999999</v>
      </c>
      <c r="I3185">
        <v>5581.0182850000001</v>
      </c>
      <c r="J3185">
        <v>5270.8249169999999</v>
      </c>
      <c r="K3185">
        <v>17381.611669999998</v>
      </c>
      <c r="L3185">
        <v>56261.712270000004</v>
      </c>
      <c r="M3185">
        <v>7503.9702349999998</v>
      </c>
      <c r="N3185">
        <v>2877.8076550000001</v>
      </c>
      <c r="O3185">
        <v>4261.105998</v>
      </c>
      <c r="P3185">
        <v>12707.81191</v>
      </c>
      <c r="Q3185">
        <v>8759.5412140000008</v>
      </c>
    </row>
    <row r="3186" spans="1:17">
      <c r="A3186" t="s">
        <v>13395</v>
      </c>
      <c r="B3186" s="14" t="s">
        <v>13396</v>
      </c>
      <c r="C3186">
        <v>2787.9339850000001</v>
      </c>
      <c r="D3186">
        <v>50804.448909999999</v>
      </c>
      <c r="E3186">
        <v>3498.7219829999999</v>
      </c>
      <c r="F3186">
        <v>4528.0361860000003</v>
      </c>
      <c r="G3186">
        <v>8576.7995900000005</v>
      </c>
      <c r="H3186">
        <v>8791.0490420000006</v>
      </c>
      <c r="I3186">
        <v>4801.3172009999998</v>
      </c>
      <c r="J3186">
        <v>3709.9918729999999</v>
      </c>
      <c r="K3186">
        <v>7804.3420450000003</v>
      </c>
      <c r="L3186">
        <v>19011.673320000002</v>
      </c>
      <c r="M3186">
        <v>11528.77713</v>
      </c>
      <c r="N3186">
        <v>2819.677244</v>
      </c>
      <c r="O3186">
        <v>5927.4817220000004</v>
      </c>
      <c r="P3186">
        <v>17909.221590000001</v>
      </c>
      <c r="Q3186">
        <v>11298.69965</v>
      </c>
    </row>
    <row r="3187" spans="1:17">
      <c r="A3187" t="s">
        <v>13397</v>
      </c>
      <c r="B3187" s="14" t="s">
        <v>13398</v>
      </c>
      <c r="C3187">
        <v>15.054818389999999</v>
      </c>
      <c r="D3187">
        <v>0</v>
      </c>
      <c r="E3187">
        <v>6.2809805999999996E-2</v>
      </c>
      <c r="F3187">
        <v>8.0362917000000006E-2</v>
      </c>
      <c r="G3187">
        <v>5.0974222999999999E-2</v>
      </c>
      <c r="H3187">
        <v>0.22674043799999999</v>
      </c>
      <c r="I3187">
        <v>12.48406583</v>
      </c>
      <c r="J3187">
        <v>0.18710833700000001</v>
      </c>
      <c r="K3187">
        <v>12.98965879</v>
      </c>
      <c r="L3187">
        <v>54.277219109999997</v>
      </c>
      <c r="M3187">
        <v>19.832251719999999</v>
      </c>
      <c r="N3187">
        <v>0.14555582</v>
      </c>
      <c r="O3187">
        <v>9.8075787729999995</v>
      </c>
      <c r="P3187">
        <v>0.22144116899999999</v>
      </c>
      <c r="Q3187">
        <v>2.6380230220000001</v>
      </c>
    </row>
    <row r="3188" spans="1:17">
      <c r="A3188" t="e">
        <v>#N/A</v>
      </c>
      <c r="B3188" s="14" t="s">
        <v>13399</v>
      </c>
      <c r="C3188">
        <v>5.6314681640000002</v>
      </c>
      <c r="D3188">
        <v>1.6634116750000001</v>
      </c>
      <c r="E3188">
        <v>3.3950127399999999</v>
      </c>
      <c r="F3188">
        <v>6.3879386890000003</v>
      </c>
      <c r="G3188">
        <v>1.944898295</v>
      </c>
      <c r="H3188">
        <v>4.325589173</v>
      </c>
      <c r="I3188">
        <v>19.162454029999999</v>
      </c>
      <c r="J3188">
        <v>2.379677848</v>
      </c>
      <c r="K3188">
        <v>4.257856759</v>
      </c>
      <c r="L3188">
        <v>2.3721908630000001</v>
      </c>
      <c r="M3188">
        <v>7.206576664</v>
      </c>
      <c r="N3188">
        <v>5.322215463</v>
      </c>
      <c r="O3188">
        <v>6.2367285020000001</v>
      </c>
      <c r="P3188">
        <v>6.477556817</v>
      </c>
      <c r="Q3188">
        <v>6.452087777</v>
      </c>
    </row>
    <row r="3189" spans="1:17">
      <c r="A3189" t="e">
        <v>#N/A</v>
      </c>
      <c r="B3189" s="14" t="s">
        <v>13400</v>
      </c>
      <c r="C3189">
        <v>1653.529638</v>
      </c>
      <c r="D3189">
        <v>122.5862082</v>
      </c>
      <c r="E3189">
        <v>108.7098709</v>
      </c>
      <c r="F3189">
        <v>85.987209480000004</v>
      </c>
      <c r="G3189">
        <v>107.6740795</v>
      </c>
      <c r="H3189">
        <v>159.23183330000001</v>
      </c>
      <c r="I3189">
        <v>1111.6603769999999</v>
      </c>
      <c r="J3189">
        <v>203.8245809</v>
      </c>
      <c r="K3189">
        <v>596.84044310000002</v>
      </c>
      <c r="L3189">
        <v>1263.449482</v>
      </c>
      <c r="M3189">
        <v>1416.248979</v>
      </c>
      <c r="N3189">
        <v>187.13271760000001</v>
      </c>
      <c r="O3189">
        <v>1525.738799</v>
      </c>
      <c r="P3189">
        <v>141.06135069999999</v>
      </c>
      <c r="Q3189">
        <v>693.45917320000001</v>
      </c>
    </row>
    <row r="3190" spans="1:17">
      <c r="A3190" t="e">
        <v>#N/A</v>
      </c>
      <c r="B3190" s="14" t="s">
        <v>13401</v>
      </c>
      <c r="C3190">
        <v>1.5702446080000001</v>
      </c>
      <c r="D3190">
        <v>0</v>
      </c>
      <c r="E3190">
        <v>0</v>
      </c>
      <c r="F3190">
        <v>0</v>
      </c>
      <c r="G3190">
        <v>0.27115185400000003</v>
      </c>
      <c r="H3190">
        <v>0</v>
      </c>
      <c r="I3190">
        <v>0</v>
      </c>
      <c r="J3190">
        <v>0.39812100900000003</v>
      </c>
      <c r="K3190">
        <v>1.42468211</v>
      </c>
      <c r="L3190">
        <v>0.99217108399999998</v>
      </c>
      <c r="M3190">
        <v>0</v>
      </c>
      <c r="N3190">
        <v>0</v>
      </c>
      <c r="O3190">
        <v>0</v>
      </c>
      <c r="P3190">
        <v>0.70675938199999999</v>
      </c>
      <c r="Q3190">
        <v>1.0794367380000001</v>
      </c>
    </row>
    <row r="3191" spans="1:17">
      <c r="A3191" t="e">
        <v>#N/A</v>
      </c>
      <c r="B3191" s="14" t="s">
        <v>13402</v>
      </c>
      <c r="C3191">
        <v>250.1444525</v>
      </c>
      <c r="D3191">
        <v>27.18489937</v>
      </c>
      <c r="E3191">
        <v>38.161084379999998</v>
      </c>
      <c r="F3191">
        <v>16.061102989999998</v>
      </c>
      <c r="G3191">
        <v>27.302667499999998</v>
      </c>
      <c r="H3191">
        <v>41.690440410000001</v>
      </c>
      <c r="I3191">
        <v>103.2426095</v>
      </c>
      <c r="J3191">
        <v>49.95963665</v>
      </c>
      <c r="K3191">
        <v>107.0546842</v>
      </c>
      <c r="L3191">
        <v>149.10914</v>
      </c>
      <c r="M3191">
        <v>72.477571019999999</v>
      </c>
      <c r="N3191">
        <v>46.253688670000003</v>
      </c>
      <c r="O3191">
        <v>133.2877977</v>
      </c>
      <c r="P3191">
        <v>31.864751550000001</v>
      </c>
      <c r="Q3191">
        <v>64.889568499999996</v>
      </c>
    </row>
    <row r="3192" spans="1:17">
      <c r="A3192" t="s">
        <v>13403</v>
      </c>
      <c r="B3192" s="14" t="s">
        <v>13404</v>
      </c>
      <c r="C3192">
        <v>232.36689079999999</v>
      </c>
      <c r="D3192">
        <v>615.20356679999998</v>
      </c>
      <c r="E3192">
        <v>612.24550269999997</v>
      </c>
      <c r="F3192">
        <v>558.89069270000005</v>
      </c>
      <c r="G3192">
        <v>296.97876639999998</v>
      </c>
      <c r="H3192">
        <v>59.212509570000002</v>
      </c>
      <c r="I3192">
        <v>347.43049980000001</v>
      </c>
      <c r="J3192">
        <v>741.82913840000003</v>
      </c>
      <c r="K3192">
        <v>217.98712699999999</v>
      </c>
      <c r="L3192">
        <v>293.87754719999998</v>
      </c>
      <c r="M3192">
        <v>142.33789640000001</v>
      </c>
      <c r="N3192">
        <v>1403.300066</v>
      </c>
      <c r="O3192">
        <v>219.5328433</v>
      </c>
      <c r="P3192">
        <v>1494.511923</v>
      </c>
      <c r="Q3192">
        <v>401.99087689999999</v>
      </c>
    </row>
    <row r="3193" spans="1:17">
      <c r="A3193" t="s">
        <v>13403</v>
      </c>
      <c r="B3193" s="14" t="s">
        <v>5083</v>
      </c>
      <c r="C3193">
        <v>16.27314492</v>
      </c>
      <c r="D3193">
        <v>2.5503786210000001</v>
      </c>
      <c r="E3193">
        <v>1.989113213</v>
      </c>
      <c r="F3193">
        <v>2.615694199</v>
      </c>
      <c r="G3193">
        <v>1.7338714630000001</v>
      </c>
      <c r="H3193">
        <v>1.2300110339999999</v>
      </c>
      <c r="I3193">
        <v>8.2050211879999999</v>
      </c>
      <c r="J3193">
        <v>8.350569385</v>
      </c>
      <c r="K3193">
        <v>8.8352089530000004</v>
      </c>
      <c r="L3193">
        <v>7.2194951449999998</v>
      </c>
      <c r="M3193">
        <v>15.618529179999999</v>
      </c>
      <c r="N3193">
        <v>4.9403631270000004</v>
      </c>
      <c r="O3193">
        <v>14.76282831</v>
      </c>
      <c r="P3193">
        <v>6.2985183349999998</v>
      </c>
      <c r="Q3193">
        <v>6.6049039409999999</v>
      </c>
    </row>
    <row r="3194" spans="1:17">
      <c r="A3194" t="e">
        <v>#N/A</v>
      </c>
      <c r="B3194" s="14" t="s">
        <v>13405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8.0419220999999999E-2</v>
      </c>
      <c r="K3194">
        <v>0</v>
      </c>
      <c r="L3194">
        <v>0</v>
      </c>
      <c r="M3194">
        <v>0</v>
      </c>
      <c r="N3194">
        <v>0.15639984000000001</v>
      </c>
      <c r="O3194">
        <v>0</v>
      </c>
      <c r="P3194">
        <v>0</v>
      </c>
      <c r="Q3194">
        <v>0</v>
      </c>
    </row>
    <row r="3195" spans="1:17">
      <c r="A3195" t="s">
        <v>12043</v>
      </c>
      <c r="B3195" s="14" t="s">
        <v>13406</v>
      </c>
      <c r="C3195">
        <v>1.2706902520000001</v>
      </c>
      <c r="D3195">
        <v>0</v>
      </c>
      <c r="E3195">
        <v>1.216674249</v>
      </c>
      <c r="F3195">
        <v>0.691862898</v>
      </c>
      <c r="G3195">
        <v>0.21942442300000001</v>
      </c>
      <c r="H3195">
        <v>0.48801518900000002</v>
      </c>
      <c r="I3195">
        <v>1.8530724780000001</v>
      </c>
      <c r="J3195">
        <v>0.64434354000000005</v>
      </c>
      <c r="K3195">
        <v>0</v>
      </c>
      <c r="L3195">
        <v>4.8173722149999998</v>
      </c>
      <c r="M3195">
        <v>0</v>
      </c>
      <c r="N3195">
        <v>0.93984273100000004</v>
      </c>
      <c r="O3195">
        <v>1.4072618160000001</v>
      </c>
      <c r="P3195">
        <v>1.143862876</v>
      </c>
      <c r="Q3195">
        <v>0.87351342200000004</v>
      </c>
    </row>
    <row r="3196" spans="1:17">
      <c r="A3196" t="e">
        <v>#N/A</v>
      </c>
      <c r="B3196" s="14" t="s">
        <v>13407</v>
      </c>
      <c r="C3196">
        <v>1720.3906320000001</v>
      </c>
      <c r="D3196">
        <v>1095.6203</v>
      </c>
      <c r="E3196">
        <v>1630.1126879999999</v>
      </c>
      <c r="F3196">
        <v>1015.140056</v>
      </c>
      <c r="G3196">
        <v>1917.7962170000001</v>
      </c>
      <c r="H3196">
        <v>58.026196229999996</v>
      </c>
      <c r="I3196">
        <v>2100.5254490000002</v>
      </c>
      <c r="J3196">
        <v>1343.0437449999999</v>
      </c>
      <c r="K3196">
        <v>2877.812688</v>
      </c>
      <c r="L3196">
        <v>6164.5718960000004</v>
      </c>
      <c r="M3196">
        <v>3217.297055</v>
      </c>
      <c r="N3196">
        <v>2613.698813</v>
      </c>
      <c r="O3196">
        <v>2382.7345180000002</v>
      </c>
      <c r="P3196">
        <v>3019.0772659999998</v>
      </c>
      <c r="Q3196">
        <v>2154.8084760000002</v>
      </c>
    </row>
    <row r="3197" spans="1:17">
      <c r="A3197" t="s">
        <v>11327</v>
      </c>
      <c r="B3197" s="14" t="s">
        <v>13408</v>
      </c>
      <c r="C3197">
        <v>1.3408257530000001</v>
      </c>
      <c r="D3197">
        <v>20.19857034</v>
      </c>
      <c r="E3197">
        <v>6.8470845169999999</v>
      </c>
      <c r="F3197">
        <v>14.235977650000001</v>
      </c>
      <c r="G3197">
        <v>6.2514588069999997</v>
      </c>
      <c r="H3197">
        <v>10.81397293</v>
      </c>
      <c r="I3197">
        <v>1.9553524520000001</v>
      </c>
      <c r="J3197">
        <v>7.3090105339999996</v>
      </c>
      <c r="K3197">
        <v>7.2991830159999997</v>
      </c>
      <c r="L3197">
        <v>6.7776881810000003</v>
      </c>
      <c r="M3197">
        <v>2.5737773800000001</v>
      </c>
      <c r="N3197">
        <v>1.48757575</v>
      </c>
      <c r="O3197">
        <v>2.9698707149999999</v>
      </c>
      <c r="P3197">
        <v>7.0408226279999999</v>
      </c>
      <c r="Q3197">
        <v>7.3738146020000004</v>
      </c>
    </row>
    <row r="3198" spans="1:17">
      <c r="A3198" t="e">
        <v>#N/A</v>
      </c>
      <c r="B3198" s="14" t="s">
        <v>13409</v>
      </c>
      <c r="C3198">
        <v>0</v>
      </c>
      <c r="D3198">
        <v>0</v>
      </c>
      <c r="E3198">
        <v>0</v>
      </c>
      <c r="F3198">
        <v>0</v>
      </c>
      <c r="G3198">
        <v>0.22285293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0.38724524500000002</v>
      </c>
      <c r="Q3198">
        <v>0.88716206900000005</v>
      </c>
    </row>
    <row r="3199" spans="1:17">
      <c r="A3199" t="e">
        <v>#N/A</v>
      </c>
      <c r="B3199" s="14" t="s">
        <v>13410</v>
      </c>
      <c r="C3199">
        <v>0.93433106799999999</v>
      </c>
      <c r="D3199">
        <v>0</v>
      </c>
      <c r="E3199">
        <v>0.24850372700000001</v>
      </c>
      <c r="F3199">
        <v>0.25436135999999998</v>
      </c>
      <c r="G3199">
        <v>0</v>
      </c>
      <c r="H3199">
        <v>0</v>
      </c>
      <c r="I3199">
        <v>0</v>
      </c>
      <c r="J3199">
        <v>0.177668256</v>
      </c>
      <c r="K3199">
        <v>0.42385904400000002</v>
      </c>
      <c r="L3199">
        <v>0.59036424200000004</v>
      </c>
      <c r="M3199">
        <v>0</v>
      </c>
      <c r="N3199">
        <v>0.287942013</v>
      </c>
      <c r="O3199">
        <v>0.51737566800000001</v>
      </c>
      <c r="P3199">
        <v>0.14017927399999999</v>
      </c>
      <c r="Q3199">
        <v>0</v>
      </c>
    </row>
    <row r="3200" spans="1:17">
      <c r="A3200" t="e">
        <v>#N/A</v>
      </c>
      <c r="B3200" s="14" t="s">
        <v>13411</v>
      </c>
      <c r="C3200">
        <v>4.5035368809999996</v>
      </c>
      <c r="D3200">
        <v>0</v>
      </c>
      <c r="E3200">
        <v>0</v>
      </c>
      <c r="F3200">
        <v>0</v>
      </c>
      <c r="G3200">
        <v>7.7767653000000006E-2</v>
      </c>
      <c r="H3200">
        <v>0.17296067200000001</v>
      </c>
      <c r="I3200">
        <v>1.9702788069999999</v>
      </c>
      <c r="J3200">
        <v>0.28545753899999998</v>
      </c>
      <c r="K3200">
        <v>1.838725492</v>
      </c>
      <c r="L3200">
        <v>1.707356565</v>
      </c>
      <c r="M3200">
        <v>1.7289496900000001</v>
      </c>
      <c r="N3200">
        <v>0.44412779000000002</v>
      </c>
      <c r="O3200">
        <v>1.4962707420000001</v>
      </c>
      <c r="P3200">
        <v>0.40540396400000001</v>
      </c>
      <c r="Q3200">
        <v>1.5479381800000001</v>
      </c>
    </row>
    <row r="3201" spans="1:17">
      <c r="A3201" t="e">
        <v>#N/A</v>
      </c>
      <c r="B3201" s="14" t="s">
        <v>13412</v>
      </c>
      <c r="C3201">
        <v>0</v>
      </c>
      <c r="D3201">
        <v>0.37804810799999999</v>
      </c>
      <c r="E3201">
        <v>0</v>
      </c>
      <c r="F3201">
        <v>0.23228868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0.210364248</v>
      </c>
      <c r="O3201">
        <v>7.5596709110000004</v>
      </c>
      <c r="P3201">
        <v>0</v>
      </c>
      <c r="Q3201">
        <v>4.6924274739999996</v>
      </c>
    </row>
    <row r="3202" spans="1:17">
      <c r="A3202" t="e">
        <v>#N/A</v>
      </c>
      <c r="B3202" s="14" t="s">
        <v>13413</v>
      </c>
      <c r="C3202">
        <v>42.236011230000003</v>
      </c>
      <c r="D3202">
        <v>0.51981614799999998</v>
      </c>
      <c r="E3202">
        <v>0.24963329000000001</v>
      </c>
      <c r="F3202">
        <v>0</v>
      </c>
      <c r="G3202">
        <v>0</v>
      </c>
      <c r="H3202">
        <v>0</v>
      </c>
      <c r="I3202">
        <v>3.4218667909999998</v>
      </c>
      <c r="J3202">
        <v>0.297459731</v>
      </c>
      <c r="K3202">
        <v>5.3223209489999999</v>
      </c>
      <c r="L3202">
        <v>11.860954319999999</v>
      </c>
      <c r="M3202">
        <v>4.5041104150000004</v>
      </c>
      <c r="N3202">
        <v>0</v>
      </c>
      <c r="O3202">
        <v>0</v>
      </c>
      <c r="P3202">
        <v>0</v>
      </c>
      <c r="Q3202">
        <v>0</v>
      </c>
    </row>
    <row r="3203" spans="1:17">
      <c r="A3203" t="s">
        <v>13414</v>
      </c>
      <c r="B3203" s="14" t="s">
        <v>13415</v>
      </c>
      <c r="C3203">
        <v>26.548349909999999</v>
      </c>
      <c r="D3203">
        <v>8.0596256159999999</v>
      </c>
      <c r="E3203">
        <v>2.3013811849999999</v>
      </c>
      <c r="F3203">
        <v>2.8106930229999998</v>
      </c>
      <c r="G3203">
        <v>5.2635739580000003</v>
      </c>
      <c r="H3203">
        <v>4.1539388089999996</v>
      </c>
      <c r="I3203">
        <v>0</v>
      </c>
      <c r="J3203">
        <v>2.9915950090000001</v>
      </c>
      <c r="K3203">
        <v>4.9066730270000001</v>
      </c>
      <c r="L3203">
        <v>9.9406093329999994</v>
      </c>
      <c r="M3203">
        <v>1.887436745</v>
      </c>
      <c r="N3203">
        <v>1.6969382639999999</v>
      </c>
      <c r="O3203">
        <v>5.444762978</v>
      </c>
      <c r="P3203">
        <v>2.950439958</v>
      </c>
      <c r="Q3203">
        <v>4.7315310359999998</v>
      </c>
    </row>
    <row r="3204" spans="1:17">
      <c r="A3204" t="s">
        <v>13416</v>
      </c>
      <c r="B3204" s="14" t="s">
        <v>13417</v>
      </c>
      <c r="C3204">
        <v>0</v>
      </c>
      <c r="D3204">
        <v>7.7989465420000004</v>
      </c>
      <c r="E3204">
        <v>8.9311424820000003</v>
      </c>
      <c r="F3204">
        <v>4.054770263</v>
      </c>
      <c r="G3204">
        <v>4.6762581970000001</v>
      </c>
      <c r="H3204">
        <v>8.8402751409999993</v>
      </c>
      <c r="I3204">
        <v>7.8983417080000002</v>
      </c>
      <c r="J3204">
        <v>2.9180311969999999</v>
      </c>
      <c r="K3204">
        <v>7.3709782580000001</v>
      </c>
      <c r="L3204">
        <v>14.544252180000001</v>
      </c>
      <c r="M3204">
        <v>5.1981864460000002</v>
      </c>
      <c r="N3204">
        <v>5.5080946910000002</v>
      </c>
      <c r="O3204">
        <v>1.499541279</v>
      </c>
      <c r="P3204">
        <v>8.5320919449999995</v>
      </c>
      <c r="Q3204">
        <v>10.238722900000001</v>
      </c>
    </row>
    <row r="3205" spans="1:17">
      <c r="A3205" t="s">
        <v>13090</v>
      </c>
      <c r="B3205" s="14" t="s">
        <v>7938</v>
      </c>
      <c r="C3205">
        <v>27.027115970000001</v>
      </c>
      <c r="D3205">
        <v>9.8193542590000007</v>
      </c>
      <c r="E3205">
        <v>1.8402286489999999</v>
      </c>
      <c r="F3205">
        <v>0.73578351399999997</v>
      </c>
      <c r="G3205">
        <v>1.6801477419999999</v>
      </c>
      <c r="H3205">
        <v>5.3975501899999996</v>
      </c>
      <c r="I3205">
        <v>0</v>
      </c>
      <c r="J3205">
        <v>0.274099019</v>
      </c>
      <c r="K3205">
        <v>10.78954278</v>
      </c>
      <c r="L3205">
        <v>15.028015419999999</v>
      </c>
      <c r="M3205">
        <v>4.1503844660000002</v>
      </c>
      <c r="N3205">
        <v>2.265545849</v>
      </c>
      <c r="O3205">
        <v>16.761888119999998</v>
      </c>
      <c r="P3205">
        <v>0.81098480500000003</v>
      </c>
      <c r="Q3205">
        <v>6.6885517270000001</v>
      </c>
    </row>
    <row r="3206" spans="1:17">
      <c r="A3206" t="e">
        <v>#N/A</v>
      </c>
      <c r="B3206" s="14" t="s">
        <v>13418</v>
      </c>
      <c r="C3206">
        <v>1.4609940990000001</v>
      </c>
      <c r="D3206">
        <v>0</v>
      </c>
      <c r="E3206">
        <v>0.10362136600000001</v>
      </c>
      <c r="F3206">
        <v>0.13257985999999999</v>
      </c>
      <c r="G3206">
        <v>0</v>
      </c>
      <c r="H3206">
        <v>0</v>
      </c>
      <c r="I3206">
        <v>0.71019876800000004</v>
      </c>
      <c r="J3206">
        <v>0.30868462699999999</v>
      </c>
      <c r="K3206">
        <v>0.44185306000000002</v>
      </c>
      <c r="L3206">
        <v>0.61542687500000004</v>
      </c>
      <c r="M3206">
        <v>0</v>
      </c>
      <c r="N3206">
        <v>0.420232353</v>
      </c>
      <c r="O3206">
        <v>3.236038373</v>
      </c>
      <c r="P3206">
        <v>0.36532570199999997</v>
      </c>
      <c r="Q3206">
        <v>0.33477813899999997</v>
      </c>
    </row>
    <row r="3207" spans="1:17">
      <c r="A3207" t="e">
        <v>#N/A</v>
      </c>
      <c r="B3207" s="14" t="s">
        <v>13419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1.6607846740000001</v>
      </c>
      <c r="I3207">
        <v>0</v>
      </c>
      <c r="J3207">
        <v>0.274099019</v>
      </c>
      <c r="K3207">
        <v>0</v>
      </c>
      <c r="L3207">
        <v>0</v>
      </c>
      <c r="M3207">
        <v>0</v>
      </c>
      <c r="N3207">
        <v>0</v>
      </c>
      <c r="O3207">
        <v>4.789110891</v>
      </c>
      <c r="P3207">
        <v>0</v>
      </c>
      <c r="Q3207">
        <v>0</v>
      </c>
    </row>
    <row r="3208" spans="1:17">
      <c r="A3208" t="s">
        <v>13420</v>
      </c>
      <c r="B3208" s="14" t="s">
        <v>7949</v>
      </c>
      <c r="C3208">
        <v>61.307529700000003</v>
      </c>
      <c r="D3208">
        <v>7.8597630690000004</v>
      </c>
      <c r="E3208">
        <v>7.0055164840000002</v>
      </c>
      <c r="F3208">
        <v>5.0611791889999997</v>
      </c>
      <c r="G3208">
        <v>5.097282131</v>
      </c>
      <c r="H3208">
        <v>5.1233209679999998</v>
      </c>
      <c r="I3208">
        <v>11.58966292</v>
      </c>
      <c r="J3208">
        <v>10.902359130000001</v>
      </c>
      <c r="K3208">
        <v>15.19367168</v>
      </c>
      <c r="L3208">
        <v>30.84663308</v>
      </c>
      <c r="M3208">
        <v>10.89654204</v>
      </c>
      <c r="N3208">
        <v>9.6917917320000004</v>
      </c>
      <c r="O3208">
        <v>21.689241389999999</v>
      </c>
      <c r="P3208">
        <v>11.0291704</v>
      </c>
      <c r="Q3208">
        <v>12.48733964</v>
      </c>
    </row>
    <row r="3209" spans="1:17">
      <c r="A3209" t="s">
        <v>13421</v>
      </c>
      <c r="B3209" s="14" t="s">
        <v>13422</v>
      </c>
      <c r="C3209">
        <v>185.29025340000001</v>
      </c>
      <c r="D3209">
        <v>1.2954002419999999</v>
      </c>
      <c r="E3209">
        <v>1.321951863</v>
      </c>
      <c r="F3209">
        <v>0.99493558299999996</v>
      </c>
      <c r="G3209">
        <v>0.50487035400000002</v>
      </c>
      <c r="H3209">
        <v>0.14035835099999999</v>
      </c>
      <c r="I3209">
        <v>15.45593637</v>
      </c>
      <c r="J3209">
        <v>3.891720941</v>
      </c>
      <c r="K3209">
        <v>13.097619549999999</v>
      </c>
      <c r="L3209">
        <v>32.098051589999997</v>
      </c>
      <c r="M3209">
        <v>135.3943563</v>
      </c>
      <c r="N3209">
        <v>6.0819468739999998</v>
      </c>
      <c r="O3209">
        <v>140.850718</v>
      </c>
      <c r="P3209">
        <v>1.864260292</v>
      </c>
      <c r="Q3209">
        <v>55.019750279999997</v>
      </c>
    </row>
    <row r="3210" spans="1:17">
      <c r="A3210" t="s">
        <v>12858</v>
      </c>
      <c r="B3210" s="14" t="s">
        <v>13423</v>
      </c>
      <c r="C3210">
        <v>0</v>
      </c>
      <c r="D3210">
        <v>2.1153212049999999</v>
      </c>
      <c r="E3210">
        <v>4.5713194320000001</v>
      </c>
      <c r="F3210">
        <v>1.9496136580000001</v>
      </c>
      <c r="G3210">
        <v>5.7709891620000002</v>
      </c>
      <c r="H3210">
        <v>0.91679153999999996</v>
      </c>
      <c r="I3210">
        <v>10.443616560000001</v>
      </c>
      <c r="J3210">
        <v>21.788495439999998</v>
      </c>
      <c r="K3210">
        <v>4.331692425</v>
      </c>
      <c r="L3210">
        <v>4.5249883520000003</v>
      </c>
      <c r="M3210">
        <v>0</v>
      </c>
      <c r="N3210">
        <v>9.4165360289999995</v>
      </c>
      <c r="O3210">
        <v>0</v>
      </c>
      <c r="P3210">
        <v>2.5070212359999999</v>
      </c>
      <c r="Q3210">
        <v>3.2819868460000001</v>
      </c>
    </row>
    <row r="3211" spans="1:17">
      <c r="A3211" t="e">
        <v>#N/A</v>
      </c>
      <c r="B3211" s="14" t="s">
        <v>13424</v>
      </c>
      <c r="C3211">
        <v>12.67544979</v>
      </c>
      <c r="D3211">
        <v>0.18116364800000001</v>
      </c>
      <c r="E3211">
        <v>0</v>
      </c>
      <c r="F3211">
        <v>0.111314575</v>
      </c>
      <c r="G3211">
        <v>0.14121373800000001</v>
      </c>
      <c r="H3211">
        <v>0</v>
      </c>
      <c r="I3211">
        <v>0</v>
      </c>
      <c r="J3211">
        <v>5.1834566999999998E-2</v>
      </c>
      <c r="K3211">
        <v>0.74196315800000001</v>
      </c>
      <c r="L3211">
        <v>3.1002890490000001</v>
      </c>
      <c r="M3211">
        <v>3.139498745</v>
      </c>
      <c r="N3211">
        <v>0.35282874800000003</v>
      </c>
      <c r="O3211">
        <v>4.0754859520000002</v>
      </c>
      <c r="P3211">
        <v>6.1345781000000002E-2</v>
      </c>
      <c r="Q3211">
        <v>0.84324315500000002</v>
      </c>
    </row>
    <row r="3212" spans="1:17">
      <c r="A3212" t="s">
        <v>13425</v>
      </c>
      <c r="B3212" s="14" t="s">
        <v>13426</v>
      </c>
      <c r="C3212">
        <v>2.9288959719999998</v>
      </c>
      <c r="D3212">
        <v>0.64884852599999998</v>
      </c>
      <c r="E3212">
        <v>0.62319800000000003</v>
      </c>
      <c r="F3212">
        <v>0.39867986100000002</v>
      </c>
      <c r="G3212">
        <v>0.50576551400000003</v>
      </c>
      <c r="H3212">
        <v>1.1248577049999999</v>
      </c>
      <c r="I3212">
        <v>0</v>
      </c>
      <c r="J3212">
        <v>0.74259450599999999</v>
      </c>
      <c r="K3212">
        <v>0</v>
      </c>
      <c r="L3212">
        <v>1.8506453540000001</v>
      </c>
      <c r="M3212">
        <v>0</v>
      </c>
      <c r="N3212">
        <v>2.8884055549999998</v>
      </c>
      <c r="O3212">
        <v>0</v>
      </c>
      <c r="P3212">
        <v>4.3942722779999999</v>
      </c>
      <c r="Q3212">
        <v>0</v>
      </c>
    </row>
    <row r="3213" spans="1:17">
      <c r="A3213" t="s">
        <v>13427</v>
      </c>
      <c r="B3213" s="14" t="s">
        <v>6748</v>
      </c>
      <c r="C3213">
        <v>9.7128109439999992</v>
      </c>
      <c r="D3213">
        <v>3.7057276639999999</v>
      </c>
      <c r="E3213">
        <v>1.2246817839999999</v>
      </c>
      <c r="F3213">
        <v>2.3504053150000002</v>
      </c>
      <c r="G3213">
        <v>1.7393399389999999</v>
      </c>
      <c r="H3213">
        <v>1.3124972960000001</v>
      </c>
      <c r="I3213">
        <v>3.9345506659999998</v>
      </c>
      <c r="J3213">
        <v>5.4724298950000003</v>
      </c>
      <c r="K3213">
        <v>5.711759067</v>
      </c>
      <c r="L3213">
        <v>16.365637320000001</v>
      </c>
      <c r="M3213">
        <v>0.69052563899999997</v>
      </c>
      <c r="N3213">
        <v>2.372461597</v>
      </c>
      <c r="O3213">
        <v>4.979966138</v>
      </c>
      <c r="P3213">
        <v>0.67464328299999998</v>
      </c>
      <c r="Q3213">
        <v>1.7310479400000001</v>
      </c>
    </row>
    <row r="3214" spans="1:17">
      <c r="A3214" t="e">
        <v>#N/A</v>
      </c>
      <c r="B3214" s="14" t="s">
        <v>13428</v>
      </c>
      <c r="C3214">
        <v>38.238364070000003</v>
      </c>
      <c r="D3214">
        <v>0</v>
      </c>
      <c r="E3214">
        <v>1.220429416</v>
      </c>
      <c r="F3214">
        <v>0.52049870799999998</v>
      </c>
      <c r="G3214">
        <v>0</v>
      </c>
      <c r="H3214">
        <v>1.468564226</v>
      </c>
      <c r="I3214">
        <v>16.729126529999998</v>
      </c>
      <c r="J3214">
        <v>2.4237459559999999</v>
      </c>
      <c r="K3214">
        <v>12.142776680000001</v>
      </c>
      <c r="L3214">
        <v>7.2483609720000004</v>
      </c>
      <c r="M3214">
        <v>7.3400317880000001</v>
      </c>
      <c r="N3214">
        <v>4.2423456589999997</v>
      </c>
      <c r="O3214">
        <v>33.878525189999998</v>
      </c>
      <c r="P3214">
        <v>0</v>
      </c>
      <c r="Q3214">
        <v>21.029026829999999</v>
      </c>
    </row>
    <row r="3215" spans="1:17">
      <c r="A3215" t="s">
        <v>13429</v>
      </c>
      <c r="B3215" s="14" t="s">
        <v>6772</v>
      </c>
      <c r="C3215">
        <v>1.888602128</v>
      </c>
      <c r="D3215">
        <v>2.2314059049999999</v>
      </c>
      <c r="E3215">
        <v>1.004621776</v>
      </c>
      <c r="F3215">
        <v>0.94261046500000001</v>
      </c>
      <c r="G3215">
        <v>1.0870874619999999</v>
      </c>
      <c r="H3215">
        <v>0.241775818</v>
      </c>
      <c r="I3215">
        <v>0.91806182199999997</v>
      </c>
      <c r="J3215">
        <v>1.037481501</v>
      </c>
      <c r="K3215">
        <v>1.7135277200000001</v>
      </c>
      <c r="L3215">
        <v>2.3866554419999999</v>
      </c>
      <c r="M3215">
        <v>0</v>
      </c>
      <c r="N3215">
        <v>0.85364272399999996</v>
      </c>
      <c r="O3215">
        <v>0</v>
      </c>
      <c r="P3215">
        <v>0.37780023899999998</v>
      </c>
      <c r="Q3215">
        <v>0.86552397000000003</v>
      </c>
    </row>
    <row r="3216" spans="1:17">
      <c r="A3216" t="s">
        <v>13430</v>
      </c>
      <c r="B3216" s="14" t="s">
        <v>13431</v>
      </c>
      <c r="C3216">
        <v>4.6928901359999999</v>
      </c>
      <c r="D3216">
        <v>2.0792645940000001</v>
      </c>
      <c r="E3216">
        <v>3.4948660560000002</v>
      </c>
      <c r="F3216">
        <v>1.9163816069999999</v>
      </c>
      <c r="G3216">
        <v>1.6207485800000001</v>
      </c>
      <c r="H3216">
        <v>5.4069864670000003</v>
      </c>
      <c r="I3216">
        <v>13.687467160000001</v>
      </c>
      <c r="J3216">
        <v>6.5441140820000001</v>
      </c>
      <c r="K3216">
        <v>14.902498659999999</v>
      </c>
      <c r="L3216">
        <v>20.756670060000001</v>
      </c>
      <c r="M3216">
        <v>9.0082208300000008</v>
      </c>
      <c r="N3216">
        <v>11.570033609999999</v>
      </c>
      <c r="O3216">
        <v>15.591821250000001</v>
      </c>
      <c r="P3216">
        <v>6.3367403649999998</v>
      </c>
      <c r="Q3216">
        <v>19.356263330000001</v>
      </c>
    </row>
    <row r="3217" spans="1:17">
      <c r="A3217" t="s">
        <v>13430</v>
      </c>
      <c r="B3217" s="14" t="s">
        <v>6795</v>
      </c>
      <c r="C3217">
        <v>4.1143146399999999</v>
      </c>
      <c r="D3217">
        <v>3.3040368889999998</v>
      </c>
      <c r="E3217">
        <v>4.8148448200000002</v>
      </c>
      <c r="F3217">
        <v>1.8901298040000001</v>
      </c>
      <c r="G3217">
        <v>5.1508721980000001</v>
      </c>
      <c r="H3217">
        <v>0.987577437</v>
      </c>
      <c r="I3217">
        <v>2.999992803</v>
      </c>
      <c r="J3217">
        <v>9.9098913129999993</v>
      </c>
      <c r="K3217">
        <v>4.4328371740000003</v>
      </c>
      <c r="L3217">
        <v>3.2495765250000002</v>
      </c>
      <c r="M3217">
        <v>0.98720228300000001</v>
      </c>
      <c r="N3217">
        <v>3.994039001</v>
      </c>
      <c r="O3217">
        <v>5.6956424669999999</v>
      </c>
      <c r="P3217">
        <v>2.1604716009999998</v>
      </c>
      <c r="Q3217">
        <v>2.4747733940000001</v>
      </c>
    </row>
    <row r="3218" spans="1:17">
      <c r="A3218" t="s">
        <v>13432</v>
      </c>
      <c r="B3218" s="14" t="s">
        <v>13433</v>
      </c>
      <c r="C3218">
        <v>5.7225080650000004</v>
      </c>
      <c r="D3218">
        <v>4.225757142</v>
      </c>
      <c r="E3218">
        <v>1.724948736</v>
      </c>
      <c r="F3218">
        <v>2.856131478</v>
      </c>
      <c r="G3218">
        <v>1.3175600460000001</v>
      </c>
      <c r="H3218">
        <v>10.25620836</v>
      </c>
      <c r="I3218">
        <v>1.390874261</v>
      </c>
      <c r="J3218">
        <v>5.6826487180000003</v>
      </c>
      <c r="K3218">
        <v>7.7880428479999999</v>
      </c>
      <c r="L3218">
        <v>27.721214249999999</v>
      </c>
      <c r="M3218">
        <v>0</v>
      </c>
      <c r="N3218">
        <v>1.058137023</v>
      </c>
      <c r="O3218">
        <v>0</v>
      </c>
      <c r="P3218">
        <v>4.0066020680000003</v>
      </c>
      <c r="Q3218">
        <v>2.6225576180000001</v>
      </c>
    </row>
    <row r="3219" spans="1:17">
      <c r="A3219" t="s">
        <v>13434</v>
      </c>
      <c r="B3219" s="14" t="s">
        <v>9276</v>
      </c>
      <c r="C3219">
        <v>8.8426216919999998</v>
      </c>
      <c r="D3219">
        <v>1.7471598319999999</v>
      </c>
      <c r="E3219">
        <v>1.271280642</v>
      </c>
      <c r="F3219">
        <v>2.0819948319999999</v>
      </c>
      <c r="G3219">
        <v>0.99045746499999998</v>
      </c>
      <c r="H3219">
        <v>1.8357052819999999</v>
      </c>
      <c r="I3219">
        <v>0.34852346899999997</v>
      </c>
      <c r="J3219">
        <v>1.6360285210000001</v>
      </c>
      <c r="K3219">
        <v>3.4693647670000001</v>
      </c>
      <c r="L3219">
        <v>9.0604512150000005</v>
      </c>
      <c r="M3219">
        <v>1.3762559599999999</v>
      </c>
      <c r="N3219">
        <v>2.0327906279999999</v>
      </c>
      <c r="O3219">
        <v>1.5880558680000001</v>
      </c>
      <c r="P3219">
        <v>1.972082264</v>
      </c>
      <c r="Q3219">
        <v>1.9714712649999999</v>
      </c>
    </row>
    <row r="3220" spans="1:17">
      <c r="A3220" t="s">
        <v>13435</v>
      </c>
      <c r="B3220" s="14" t="s">
        <v>6896</v>
      </c>
      <c r="C3220">
        <v>3.7904112639999998</v>
      </c>
      <c r="D3220">
        <v>1.179582798</v>
      </c>
      <c r="E3220">
        <v>1.6994266259999999</v>
      </c>
      <c r="F3220">
        <v>3.4150902990000001</v>
      </c>
      <c r="G3220">
        <v>1.324650281</v>
      </c>
      <c r="H3220">
        <v>2.2875711970000001</v>
      </c>
      <c r="I3220">
        <v>2.7638154849999998</v>
      </c>
      <c r="J3220">
        <v>3.409346148</v>
      </c>
      <c r="K3220">
        <v>1.842341867</v>
      </c>
      <c r="L3220">
        <v>2.8511909420000001</v>
      </c>
      <c r="M3220">
        <v>2.2520552079999998</v>
      </c>
      <c r="N3220">
        <v>4.5612632519999998</v>
      </c>
      <c r="O3220">
        <v>4.7974834629999998</v>
      </c>
      <c r="P3220">
        <v>2.96526953</v>
      </c>
      <c r="Q3220">
        <v>2.7297294440000002</v>
      </c>
    </row>
    <row r="3221" spans="1:17">
      <c r="A3221" t="s">
        <v>13436</v>
      </c>
      <c r="B3221" s="14" t="s">
        <v>6858</v>
      </c>
      <c r="C3221">
        <v>954.40102230000002</v>
      </c>
      <c r="D3221">
        <v>2.4188023580000002</v>
      </c>
      <c r="E3221">
        <v>2.4940035040000001</v>
      </c>
      <c r="F3221">
        <v>3.6281107449999999</v>
      </c>
      <c r="G3221">
        <v>2.1072252140000001</v>
      </c>
      <c r="H3221">
        <v>9.2498990879999994</v>
      </c>
      <c r="I3221">
        <v>304.87076939999997</v>
      </c>
      <c r="J3221">
        <v>0.65135816700000004</v>
      </c>
      <c r="K3221">
        <v>278.83333190000002</v>
      </c>
      <c r="L3221">
        <v>384.91840389999999</v>
      </c>
      <c r="M3221">
        <v>1978.1100289999999</v>
      </c>
      <c r="N3221">
        <v>18.447275990000001</v>
      </c>
      <c r="O3221">
        <v>1727.0144620000001</v>
      </c>
      <c r="P3221">
        <v>4.1916437039999996</v>
      </c>
      <c r="Q3221">
        <v>1244.6207770000001</v>
      </c>
    </row>
    <row r="3222" spans="1:17">
      <c r="A3222" t="s">
        <v>13437</v>
      </c>
      <c r="B3222" s="14" t="s">
        <v>2470</v>
      </c>
      <c r="C3222">
        <v>5.6571826300000003</v>
      </c>
      <c r="D3222">
        <v>0.62662768599999996</v>
      </c>
      <c r="E3222">
        <v>1.354175106</v>
      </c>
      <c r="F3222">
        <v>1.0588227139999999</v>
      </c>
      <c r="G3222">
        <v>0.610555972</v>
      </c>
      <c r="H3222">
        <v>0</v>
      </c>
      <c r="I3222">
        <v>3.0937425780000001</v>
      </c>
      <c r="J3222">
        <v>1.1653901790000001</v>
      </c>
      <c r="K3222">
        <v>4.4911639790000004</v>
      </c>
      <c r="L3222">
        <v>3.574534178</v>
      </c>
      <c r="M3222">
        <v>5.4296125550000003</v>
      </c>
      <c r="N3222">
        <v>0.78454337500000004</v>
      </c>
      <c r="O3222">
        <v>9.3978100710000003</v>
      </c>
      <c r="P3222">
        <v>0.84875670000000003</v>
      </c>
      <c r="Q3222">
        <v>2.916697214</v>
      </c>
    </row>
    <row r="3223" spans="1:17">
      <c r="A3223" t="s">
        <v>13438</v>
      </c>
      <c r="B3223" s="14" t="s">
        <v>323</v>
      </c>
      <c r="C3223">
        <v>39.165904179999998</v>
      </c>
      <c r="D3223">
        <v>11.79678333</v>
      </c>
      <c r="E3223">
        <v>6.939286428</v>
      </c>
      <c r="F3223">
        <v>12.138831079999999</v>
      </c>
      <c r="G3223">
        <v>6.3470205179999999</v>
      </c>
      <c r="H3223">
        <v>12.293835120000001</v>
      </c>
      <c r="I3223">
        <v>18.343153149999999</v>
      </c>
      <c r="J3223">
        <v>15.28670676</v>
      </c>
      <c r="K3223">
        <v>22.038660369999999</v>
      </c>
      <c r="L3223">
        <v>32.504595950000002</v>
      </c>
      <c r="M3223">
        <v>18.216879909999999</v>
      </c>
      <c r="N3223">
        <v>10.445315770000001</v>
      </c>
      <c r="O3223">
        <v>21.52086508</v>
      </c>
      <c r="P3223">
        <v>9.5261058869999999</v>
      </c>
      <c r="Q3223">
        <v>11.80509659</v>
      </c>
    </row>
    <row r="3224" spans="1:17">
      <c r="A3224" t="e">
        <v>#N/A</v>
      </c>
      <c r="B3224" s="14" t="s">
        <v>13439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1.2107247050000001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</row>
    <row r="3225" spans="1:17">
      <c r="A3225" t="s">
        <v>13425</v>
      </c>
      <c r="B3225" s="14" t="s">
        <v>13440</v>
      </c>
      <c r="C3225">
        <v>116.5812708</v>
      </c>
      <c r="D3225">
        <v>20.136036069999999</v>
      </c>
      <c r="E3225">
        <v>17.02761808</v>
      </c>
      <c r="F3225">
        <v>24.475891399999998</v>
      </c>
      <c r="G3225">
        <v>12.624778409999999</v>
      </c>
      <c r="H3225">
        <v>67.539901130000004</v>
      </c>
      <c r="I3225">
        <v>89.328733069999998</v>
      </c>
      <c r="J3225">
        <v>46.090602529999998</v>
      </c>
      <c r="K3225">
        <v>56.472626490000003</v>
      </c>
      <c r="L3225">
        <v>78.656854949999996</v>
      </c>
      <c r="M3225">
        <v>83.4445719</v>
      </c>
      <c r="N3225">
        <v>55.049002039999998</v>
      </c>
      <c r="O3225">
        <v>61.273122119999996</v>
      </c>
      <c r="P3225">
        <v>60.773416359999999</v>
      </c>
      <c r="Q3225">
        <v>71.991716249999996</v>
      </c>
    </row>
    <row r="3226" spans="1:17">
      <c r="A3226" t="s">
        <v>13441</v>
      </c>
      <c r="B3226" s="14" t="s">
        <v>13442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3.4218667909999998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0.35204113100000001</v>
      </c>
      <c r="Q3226">
        <v>0</v>
      </c>
    </row>
    <row r="3227" spans="1:17">
      <c r="A3227" t="e">
        <v>#N/A</v>
      </c>
      <c r="B3227" s="14" t="s">
        <v>13443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0.69617122600000003</v>
      </c>
      <c r="Q3227">
        <v>0</v>
      </c>
    </row>
    <row r="3228" spans="1:17">
      <c r="A3228" t="e">
        <v>#N/A</v>
      </c>
      <c r="B3228" s="14" t="s">
        <v>13444</v>
      </c>
      <c r="C3228">
        <v>0</v>
      </c>
      <c r="D3228">
        <v>0.273097439</v>
      </c>
      <c r="E3228">
        <v>0.26230124799999999</v>
      </c>
      <c r="F3228">
        <v>0</v>
      </c>
      <c r="G3228">
        <v>0</v>
      </c>
      <c r="H3228">
        <v>0</v>
      </c>
      <c r="I3228">
        <v>26.966353219999998</v>
      </c>
      <c r="J3228">
        <v>0</v>
      </c>
      <c r="K3228">
        <v>9.5070950920000001</v>
      </c>
      <c r="L3228">
        <v>0.77892834300000002</v>
      </c>
      <c r="M3228">
        <v>4.7326772119999996</v>
      </c>
      <c r="N3228">
        <v>0</v>
      </c>
      <c r="O3228">
        <v>6.8262700020000002</v>
      </c>
      <c r="P3228">
        <v>1.294670668</v>
      </c>
      <c r="Q3228">
        <v>3.3897535780000001</v>
      </c>
    </row>
    <row r="3229" spans="1:17">
      <c r="A3229" t="s">
        <v>13445</v>
      </c>
      <c r="B3229" s="14" t="s">
        <v>621</v>
      </c>
      <c r="C3229">
        <v>11.971872080000001</v>
      </c>
      <c r="D3229">
        <v>4.8391911319999998</v>
      </c>
      <c r="E3229">
        <v>3.9267977790000002</v>
      </c>
      <c r="F3229">
        <v>5.9518198529999999</v>
      </c>
      <c r="G3229">
        <v>2.9642162939999999</v>
      </c>
      <c r="H3229">
        <v>8.898626792</v>
      </c>
      <c r="I3229">
        <v>7.1446844919999997</v>
      </c>
      <c r="J3229">
        <v>3.5583729769999999</v>
      </c>
      <c r="K3229">
        <v>8.6729477260000003</v>
      </c>
      <c r="L3229">
        <v>8.099854273</v>
      </c>
      <c r="M3229">
        <v>8.2730034490000008</v>
      </c>
      <c r="N3229">
        <v>3.001541858</v>
      </c>
      <c r="O3229">
        <v>11.09641821</v>
      </c>
      <c r="P3229">
        <v>4.8910825640000004</v>
      </c>
      <c r="Q3229">
        <v>8.407108933</v>
      </c>
    </row>
    <row r="3230" spans="1:17">
      <c r="A3230" t="s">
        <v>13446</v>
      </c>
      <c r="B3230" s="14" t="s">
        <v>7869</v>
      </c>
      <c r="C3230">
        <v>4.1594537039999997</v>
      </c>
      <c r="D3230">
        <v>11.320772979999999</v>
      </c>
      <c r="E3230">
        <v>9.608906138</v>
      </c>
      <c r="F3230">
        <v>14.39721894</v>
      </c>
      <c r="G3230">
        <v>8.9269432549999994</v>
      </c>
      <c r="H3230">
        <v>4.5641708300000001</v>
      </c>
      <c r="I3230">
        <v>27.729429880000001</v>
      </c>
      <c r="J3230">
        <v>33.596257620000003</v>
      </c>
      <c r="K3230">
        <v>20.756285900000002</v>
      </c>
      <c r="L3230">
        <v>7.8845480500000003</v>
      </c>
      <c r="M3230">
        <v>2.2812185120000001</v>
      </c>
      <c r="N3230">
        <v>16.920549879999999</v>
      </c>
      <c r="O3230">
        <v>1.9742162160000001</v>
      </c>
      <c r="P3230">
        <v>40.206642940000002</v>
      </c>
      <c r="Q3230">
        <v>13.47975748</v>
      </c>
    </row>
    <row r="3231" spans="1:17">
      <c r="A3231" t="s">
        <v>13447</v>
      </c>
      <c r="B3231" s="14" t="s">
        <v>13448</v>
      </c>
      <c r="C3231">
        <v>4.4972796199999996</v>
      </c>
      <c r="D3231">
        <v>0.75581228899999997</v>
      </c>
      <c r="E3231">
        <v>0.90741653899999997</v>
      </c>
      <c r="F3231">
        <v>0.37996601099999999</v>
      </c>
      <c r="G3231">
        <v>0.214233383</v>
      </c>
      <c r="H3231">
        <v>0.476469955</v>
      </c>
      <c r="I3231">
        <v>0.90461668100000003</v>
      </c>
      <c r="J3231">
        <v>1.1009249379999999</v>
      </c>
      <c r="K3231">
        <v>2.1105410899999999</v>
      </c>
      <c r="L3231">
        <v>3.2335910000000001</v>
      </c>
      <c r="M3231">
        <v>0.29768059800000002</v>
      </c>
      <c r="N3231">
        <v>1.3381788779999999</v>
      </c>
      <c r="O3231">
        <v>1.8892080330000001</v>
      </c>
      <c r="P3231">
        <v>0.93066825600000003</v>
      </c>
      <c r="Q3231">
        <v>1.066060316</v>
      </c>
    </row>
    <row r="3232" spans="1:17">
      <c r="A3232" t="s">
        <v>13449</v>
      </c>
      <c r="B3232" s="14" t="s">
        <v>13450</v>
      </c>
      <c r="C3232">
        <v>17.774536269999999</v>
      </c>
      <c r="D3232">
        <v>1.172918489</v>
      </c>
      <c r="E3232">
        <v>0.52304117800000005</v>
      </c>
      <c r="F3232">
        <v>0.82364630699999997</v>
      </c>
      <c r="G3232">
        <v>0.326524439</v>
      </c>
      <c r="H3232">
        <v>0.14524261599999999</v>
      </c>
      <c r="I3232">
        <v>2.7575483300000001</v>
      </c>
      <c r="J3232">
        <v>0.57530673300000001</v>
      </c>
      <c r="K3232">
        <v>2.7449919029999998</v>
      </c>
      <c r="L3232">
        <v>6.4518377879999997</v>
      </c>
      <c r="M3232">
        <v>10.163120940000001</v>
      </c>
      <c r="N3232">
        <v>1.025622027</v>
      </c>
      <c r="O3232">
        <v>17.590772699999999</v>
      </c>
      <c r="P3232">
        <v>1.021306139</v>
      </c>
      <c r="Q3232">
        <v>1.8198196289999999</v>
      </c>
    </row>
    <row r="3233" spans="1:17">
      <c r="A3233" t="s">
        <v>13451</v>
      </c>
      <c r="B3233" s="14" t="s">
        <v>6573</v>
      </c>
      <c r="C3233">
        <v>0.53983572800000001</v>
      </c>
      <c r="D3233">
        <v>2.5114254699999998</v>
      </c>
      <c r="E3233">
        <v>1.952687066</v>
      </c>
      <c r="F3233">
        <v>1.665595865</v>
      </c>
      <c r="G3233">
        <v>2.1751222769999998</v>
      </c>
      <c r="H3233">
        <v>1.17485138</v>
      </c>
      <c r="I3233">
        <v>1.8369236980000001</v>
      </c>
      <c r="J3233">
        <v>8.6000209470000009</v>
      </c>
      <c r="K3233">
        <v>3.5918129350000001</v>
      </c>
      <c r="L3233">
        <v>1.364397359</v>
      </c>
      <c r="M3233">
        <v>3.4541326059999999</v>
      </c>
      <c r="N3233">
        <v>1.7523937620000001</v>
      </c>
      <c r="O3233">
        <v>1.992854423</v>
      </c>
      <c r="P3233">
        <v>1.9978142459999999</v>
      </c>
      <c r="Q3233">
        <v>2.4740031560000002</v>
      </c>
    </row>
    <row r="3234" spans="1:17">
      <c r="A3234" t="s">
        <v>13452</v>
      </c>
      <c r="B3234" s="14" t="s">
        <v>13453</v>
      </c>
      <c r="C3234">
        <v>92.748372430000003</v>
      </c>
      <c r="D3234">
        <v>23.14226408</v>
      </c>
      <c r="E3234">
        <v>19.838469660000001</v>
      </c>
      <c r="F3234">
        <v>21.927392380000001</v>
      </c>
      <c r="G3234">
        <v>16.521673459999999</v>
      </c>
      <c r="H3234">
        <v>7.4990513639999996</v>
      </c>
      <c r="I3234">
        <v>34.170130790000002</v>
      </c>
      <c r="J3234">
        <v>25.248213199999999</v>
      </c>
      <c r="K3234">
        <v>27.902550680000001</v>
      </c>
      <c r="L3234">
        <v>64.155705620000006</v>
      </c>
      <c r="M3234">
        <v>18.74050669</v>
      </c>
      <c r="N3234">
        <v>17.330433330000002</v>
      </c>
      <c r="O3234">
        <v>51.899017319999999</v>
      </c>
      <c r="P3234">
        <v>21.238982679999999</v>
      </c>
      <c r="Q3234">
        <v>16.107339700000001</v>
      </c>
    </row>
    <row r="3235" spans="1:17">
      <c r="A3235" t="e">
        <v>#N/A</v>
      </c>
      <c r="B3235" s="14" t="s">
        <v>13454</v>
      </c>
      <c r="C3235">
        <v>0</v>
      </c>
      <c r="D3235">
        <v>0</v>
      </c>
      <c r="E3235">
        <v>0.32069678099999999</v>
      </c>
      <c r="F3235">
        <v>0</v>
      </c>
      <c r="G3235">
        <v>0.52053239100000004</v>
      </c>
      <c r="H3235">
        <v>4.6308010619999997</v>
      </c>
      <c r="I3235">
        <v>6.5939622829999998</v>
      </c>
      <c r="J3235">
        <v>0.191069024</v>
      </c>
      <c r="K3235">
        <v>0.68374342099999996</v>
      </c>
      <c r="L3235">
        <v>0.952339398</v>
      </c>
      <c r="M3235">
        <v>0</v>
      </c>
      <c r="N3235">
        <v>1.4863692820000001</v>
      </c>
      <c r="O3235">
        <v>0</v>
      </c>
      <c r="P3235">
        <v>0.45225722000000002</v>
      </c>
      <c r="Q3235">
        <v>0</v>
      </c>
    </row>
    <row r="3236" spans="1:17">
      <c r="A3236" t="e">
        <v>#N/A</v>
      </c>
      <c r="B3236" s="14" t="s">
        <v>13455</v>
      </c>
      <c r="C3236">
        <v>1.3152048789999999</v>
      </c>
      <c r="D3236">
        <v>0</v>
      </c>
      <c r="E3236">
        <v>0</v>
      </c>
      <c r="F3236">
        <v>0.179025033</v>
      </c>
      <c r="G3236">
        <v>0</v>
      </c>
      <c r="H3236">
        <v>0</v>
      </c>
      <c r="I3236">
        <v>0</v>
      </c>
      <c r="J3236">
        <v>0</v>
      </c>
      <c r="K3236">
        <v>0.59664234800000004</v>
      </c>
      <c r="L3236">
        <v>0.83102227699999998</v>
      </c>
      <c r="M3236">
        <v>2.5245969210000001</v>
      </c>
      <c r="N3236">
        <v>0.16212786000000001</v>
      </c>
      <c r="O3236">
        <v>0</v>
      </c>
      <c r="P3236">
        <v>0.197322418</v>
      </c>
      <c r="Q3236">
        <v>0</v>
      </c>
    </row>
    <row r="3237" spans="1:17">
      <c r="A3237" t="s">
        <v>13452</v>
      </c>
      <c r="B3237" s="14" t="s">
        <v>13456</v>
      </c>
      <c r="C3237">
        <v>1011.1922939999999</v>
      </c>
      <c r="D3237">
        <v>54.591391389999998</v>
      </c>
      <c r="E3237">
        <v>48.636372289999997</v>
      </c>
      <c r="F3237">
        <v>35.162579379999997</v>
      </c>
      <c r="G3237">
        <v>58.10683796</v>
      </c>
      <c r="H3237">
        <v>86.808463110000005</v>
      </c>
      <c r="I3237">
        <v>208.18468580000001</v>
      </c>
      <c r="J3237">
        <v>72.604656649999995</v>
      </c>
      <c r="K3237">
        <v>242.08456369999999</v>
      </c>
      <c r="L3237">
        <v>444.56613959999999</v>
      </c>
      <c r="M3237">
        <v>287.07679880000001</v>
      </c>
      <c r="N3237">
        <v>62.640066760000003</v>
      </c>
      <c r="O3237">
        <v>538.2921225</v>
      </c>
      <c r="P3237">
        <v>52.780092590000002</v>
      </c>
      <c r="Q3237">
        <v>154.2128634</v>
      </c>
    </row>
    <row r="3238" spans="1:17">
      <c r="A3238" t="e">
        <v>#N/A</v>
      </c>
      <c r="B3238" s="14" t="s">
        <v>13457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0.40900713</v>
      </c>
      <c r="K3238">
        <v>0</v>
      </c>
      <c r="L3238">
        <v>0</v>
      </c>
      <c r="M3238">
        <v>0</v>
      </c>
      <c r="N3238">
        <v>0</v>
      </c>
      <c r="O3238">
        <v>3.5731257040000002</v>
      </c>
      <c r="P3238">
        <v>0</v>
      </c>
      <c r="Q3238">
        <v>0</v>
      </c>
    </row>
    <row r="3239" spans="1:17">
      <c r="A3239" t="e">
        <v>#N/A</v>
      </c>
      <c r="B3239" s="14" t="s">
        <v>13458</v>
      </c>
      <c r="C3239">
        <v>788.8945271</v>
      </c>
      <c r="D3239">
        <v>30.98134335</v>
      </c>
      <c r="E3239">
        <v>14.941871000000001</v>
      </c>
      <c r="F3239">
        <v>7.7283889200000004</v>
      </c>
      <c r="G3239">
        <v>19.195667690000001</v>
      </c>
      <c r="H3239">
        <v>69.317931659999999</v>
      </c>
      <c r="I3239">
        <v>5020.1905610000003</v>
      </c>
      <c r="J3239">
        <v>18.562175979999999</v>
      </c>
      <c r="K3239">
        <v>1396.552369</v>
      </c>
      <c r="L3239">
        <v>424.07632030000002</v>
      </c>
      <c r="M3239">
        <v>8997.5830470000001</v>
      </c>
      <c r="N3239">
        <v>89.365533150000005</v>
      </c>
      <c r="O3239">
        <v>2557.5099679999998</v>
      </c>
      <c r="P3239">
        <v>29.320797670000001</v>
      </c>
      <c r="Q3239">
        <v>95.726199550000004</v>
      </c>
    </row>
    <row r="3240" spans="1:17">
      <c r="A3240" t="s">
        <v>13459</v>
      </c>
      <c r="B3240" s="14" t="s">
        <v>8724</v>
      </c>
      <c r="C3240">
        <v>1.3793397860000001</v>
      </c>
      <c r="D3240">
        <v>2.8723575019999998</v>
      </c>
      <c r="E3240">
        <v>2.3479203200000001</v>
      </c>
      <c r="F3240">
        <v>2.2906115480000002</v>
      </c>
      <c r="G3240">
        <v>2.667685037</v>
      </c>
      <c r="H3240">
        <v>2.754661553</v>
      </c>
      <c r="I3240">
        <v>0.40230364400000002</v>
      </c>
      <c r="J3240">
        <v>12.41501937</v>
      </c>
      <c r="K3240">
        <v>2.1275062500000002</v>
      </c>
      <c r="L3240">
        <v>1.5687835370000001</v>
      </c>
      <c r="M3240">
        <v>1.5886241139999999</v>
      </c>
      <c r="N3240">
        <v>1.836366057</v>
      </c>
      <c r="O3240">
        <v>0.30551776200000003</v>
      </c>
      <c r="P3240">
        <v>2.9386145479999999</v>
      </c>
      <c r="Q3240">
        <v>0.94820261299999997</v>
      </c>
    </row>
    <row r="3241" spans="1:17">
      <c r="A3241" t="s">
        <v>13460</v>
      </c>
      <c r="B3241" s="14" t="s">
        <v>5303</v>
      </c>
      <c r="C3241">
        <v>7.4409789550000003</v>
      </c>
      <c r="D3241">
        <v>0.65937039399999997</v>
      </c>
      <c r="E3241">
        <v>0.71246690199999996</v>
      </c>
      <c r="F3241">
        <v>0.77652780200000004</v>
      </c>
      <c r="G3241">
        <v>0.68528948899999997</v>
      </c>
      <c r="H3241">
        <v>1.7146479610000001</v>
      </c>
      <c r="I3241">
        <v>3.9788192840000001</v>
      </c>
      <c r="J3241">
        <v>1.0376252960000001</v>
      </c>
      <c r="K3241">
        <v>1.6877990759999999</v>
      </c>
      <c r="L3241">
        <v>10.03016437</v>
      </c>
      <c r="M3241">
        <v>2.3805508500000001</v>
      </c>
      <c r="N3241">
        <v>0.42805649899999998</v>
      </c>
      <c r="O3241">
        <v>5.4938148959999999</v>
      </c>
      <c r="P3241">
        <v>1.5257230049999999</v>
      </c>
      <c r="Q3241">
        <v>1.705056229</v>
      </c>
    </row>
    <row r="3242" spans="1:17">
      <c r="A3242" t="s">
        <v>13461</v>
      </c>
      <c r="B3242" s="14" t="s">
        <v>5012</v>
      </c>
      <c r="C3242">
        <v>0.61591995799999999</v>
      </c>
      <c r="D3242">
        <v>2.8653847649999999</v>
      </c>
      <c r="E3242">
        <v>3.309083786</v>
      </c>
      <c r="F3242">
        <v>2.8505164139999999</v>
      </c>
      <c r="G3242">
        <v>2.233514821</v>
      </c>
      <c r="H3242">
        <v>4.7309451559999998</v>
      </c>
      <c r="I3242">
        <v>9.8802894959999996</v>
      </c>
      <c r="J3242">
        <v>11.20453835</v>
      </c>
      <c r="K3242">
        <v>2.514707348</v>
      </c>
      <c r="L3242">
        <v>1.3621081020000001</v>
      </c>
      <c r="M3242">
        <v>2.3645739990000001</v>
      </c>
      <c r="N3242">
        <v>3.1129516239999999</v>
      </c>
      <c r="O3242">
        <v>0.34105897800000001</v>
      </c>
      <c r="P3242">
        <v>2.2177803709999999</v>
      </c>
      <c r="Q3242">
        <v>4.0223306350000003</v>
      </c>
    </row>
    <row r="3243" spans="1:17">
      <c r="A3243" t="s">
        <v>13462</v>
      </c>
      <c r="B3243" s="14" t="s">
        <v>4934</v>
      </c>
      <c r="C3243">
        <v>3.8946720429999999</v>
      </c>
      <c r="D3243">
        <v>0.36977154099999998</v>
      </c>
      <c r="E3243">
        <v>0.36995165899999999</v>
      </c>
      <c r="F3243">
        <v>0.15146880600000001</v>
      </c>
      <c r="G3243">
        <v>0.16813424099999999</v>
      </c>
      <c r="H3243">
        <v>1.175247087</v>
      </c>
      <c r="I3243">
        <v>3.2455294320000001</v>
      </c>
      <c r="J3243">
        <v>0.68769403600000001</v>
      </c>
      <c r="K3243">
        <v>2.2085211889999998</v>
      </c>
      <c r="L3243">
        <v>1.6698817459999999</v>
      </c>
      <c r="M3243">
        <v>6.1410033549999996</v>
      </c>
      <c r="N3243">
        <v>0.58298316900000002</v>
      </c>
      <c r="O3243">
        <v>5.8537162089999999</v>
      </c>
      <c r="P3243">
        <v>0.68866786499999999</v>
      </c>
      <c r="Q3243">
        <v>4.5896966600000004</v>
      </c>
    </row>
    <row r="3244" spans="1:17">
      <c r="A3244" t="s">
        <v>13463</v>
      </c>
      <c r="B3244" s="14" t="s">
        <v>7866</v>
      </c>
      <c r="C3244">
        <v>3.6999767860000001</v>
      </c>
      <c r="D3244">
        <v>6.4312470690000003</v>
      </c>
      <c r="E3244">
        <v>3.3610171929999999</v>
      </c>
      <c r="F3244">
        <v>4.339043674</v>
      </c>
      <c r="G3244">
        <v>2.2116348640000001</v>
      </c>
      <c r="H3244">
        <v>2.186146607</v>
      </c>
      <c r="I3244">
        <v>9.5463244449999998</v>
      </c>
      <c r="J3244">
        <v>3.2833322210000002</v>
      </c>
      <c r="K3244">
        <v>4.2607911879999998</v>
      </c>
      <c r="L3244">
        <v>9.1715994100000007</v>
      </c>
      <c r="M3244">
        <v>4.9169613349999999</v>
      </c>
      <c r="N3244">
        <v>3.7891660740000002</v>
      </c>
      <c r="O3244">
        <v>2.5216269609999999</v>
      </c>
      <c r="P3244">
        <v>5.2095294089999999</v>
      </c>
      <c r="Q3244">
        <v>2.5434832589999998</v>
      </c>
    </row>
    <row r="3245" spans="1:17">
      <c r="A3245" t="s">
        <v>13464</v>
      </c>
      <c r="B3245" s="14" t="s">
        <v>8804</v>
      </c>
      <c r="C3245">
        <v>5.9926874669999997</v>
      </c>
      <c r="D3245">
        <v>11.7173447</v>
      </c>
      <c r="E3245">
        <v>9.1474457200000003</v>
      </c>
      <c r="F3245">
        <v>13.05154615</v>
      </c>
      <c r="G3245">
        <v>7.6037138410000003</v>
      </c>
      <c r="H3245">
        <v>13.5089378</v>
      </c>
      <c r="I3245">
        <v>12.538928909999999</v>
      </c>
      <c r="J3245">
        <v>12.02300329</v>
      </c>
      <c r="K3245">
        <v>8.5103408280000004</v>
      </c>
      <c r="L3245">
        <v>7.9023140439999997</v>
      </c>
      <c r="M3245">
        <v>3.0008458029999998</v>
      </c>
      <c r="N3245">
        <v>6.0061978920000003</v>
      </c>
      <c r="O3245">
        <v>3.1741078809999999</v>
      </c>
      <c r="P3245">
        <v>11.84457379</v>
      </c>
      <c r="Q3245">
        <v>9.8511371739999998</v>
      </c>
    </row>
    <row r="3246" spans="1:17">
      <c r="A3246" t="s">
        <v>13445</v>
      </c>
      <c r="B3246" s="14" t="s">
        <v>13465</v>
      </c>
      <c r="C3246">
        <v>0</v>
      </c>
      <c r="D3246">
        <v>0.58272383500000002</v>
      </c>
      <c r="E3246">
        <v>0.55968737599999996</v>
      </c>
      <c r="F3246">
        <v>1.0741502000000001</v>
      </c>
      <c r="G3246">
        <v>0.45422253200000001</v>
      </c>
      <c r="H3246">
        <v>1.0102225250000001</v>
      </c>
      <c r="I3246">
        <v>0</v>
      </c>
      <c r="J3246">
        <v>0.66691608499999999</v>
      </c>
      <c r="K3246">
        <v>0</v>
      </c>
      <c r="L3246">
        <v>1.662044554</v>
      </c>
      <c r="M3246">
        <v>0</v>
      </c>
      <c r="N3246">
        <v>0</v>
      </c>
      <c r="O3246">
        <v>0</v>
      </c>
      <c r="P3246">
        <v>0</v>
      </c>
      <c r="Q3246">
        <v>1.808228422</v>
      </c>
    </row>
    <row r="3247" spans="1:17">
      <c r="A3247" t="e">
        <v>#N/A</v>
      </c>
      <c r="B3247" s="14" t="s">
        <v>13466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1.359815913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</row>
    <row r="3248" spans="1:17">
      <c r="A3248" t="s">
        <v>12310</v>
      </c>
      <c r="B3248" s="14" t="s">
        <v>13467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3.6260457559999999</v>
      </c>
      <c r="L3248">
        <v>0</v>
      </c>
      <c r="M3248">
        <v>0</v>
      </c>
      <c r="N3248">
        <v>0</v>
      </c>
      <c r="O3248">
        <v>2.9507102590000001</v>
      </c>
      <c r="P3248">
        <v>0</v>
      </c>
      <c r="Q3248">
        <v>0</v>
      </c>
    </row>
    <row r="3249" spans="1:17">
      <c r="A3249" t="e">
        <v>#N/A</v>
      </c>
      <c r="B3249" s="14" t="s">
        <v>13468</v>
      </c>
      <c r="C3249">
        <v>0</v>
      </c>
      <c r="D3249">
        <v>0</v>
      </c>
      <c r="E3249">
        <v>0.32305484499999998</v>
      </c>
      <c r="F3249">
        <v>0</v>
      </c>
      <c r="G3249">
        <v>0</v>
      </c>
      <c r="H3249">
        <v>0</v>
      </c>
      <c r="I3249">
        <v>0</v>
      </c>
      <c r="J3249">
        <v>0.19247394400000001</v>
      </c>
      <c r="K3249">
        <v>0</v>
      </c>
      <c r="L3249">
        <v>0</v>
      </c>
      <c r="M3249">
        <v>0</v>
      </c>
      <c r="N3249">
        <v>0.37432461700000003</v>
      </c>
      <c r="O3249">
        <v>0</v>
      </c>
      <c r="P3249">
        <v>0</v>
      </c>
      <c r="Q3249">
        <v>0</v>
      </c>
    </row>
    <row r="3250" spans="1:17">
      <c r="A3250" t="e">
        <v>#N/A</v>
      </c>
      <c r="B3250" s="14" t="s">
        <v>13469</v>
      </c>
      <c r="C3250">
        <v>0</v>
      </c>
      <c r="D3250">
        <v>0</v>
      </c>
      <c r="E3250">
        <v>0</v>
      </c>
      <c r="F3250">
        <v>0.51103509499999999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0.46280134499999998</v>
      </c>
      <c r="O3250">
        <v>0</v>
      </c>
      <c r="P3250">
        <v>0</v>
      </c>
      <c r="Q3250">
        <v>0</v>
      </c>
    </row>
    <row r="3251" spans="1:17">
      <c r="A3251" t="e">
        <v>#N/A</v>
      </c>
      <c r="B3251" s="14" t="s">
        <v>13470</v>
      </c>
      <c r="C3251">
        <v>0</v>
      </c>
      <c r="D3251">
        <v>0.102449767</v>
      </c>
      <c r="E3251">
        <v>0.196799368</v>
      </c>
      <c r="F3251">
        <v>0.25179780699999998</v>
      </c>
      <c r="G3251">
        <v>0.15971542599999999</v>
      </c>
      <c r="H3251">
        <v>0</v>
      </c>
      <c r="I3251">
        <v>0</v>
      </c>
      <c r="J3251">
        <v>0.23450352799999999</v>
      </c>
      <c r="K3251">
        <v>0</v>
      </c>
      <c r="L3251">
        <v>0.29220716099999999</v>
      </c>
      <c r="M3251">
        <v>0</v>
      </c>
      <c r="N3251">
        <v>0</v>
      </c>
      <c r="O3251">
        <v>0</v>
      </c>
      <c r="P3251">
        <v>0.208149739</v>
      </c>
      <c r="Q3251">
        <v>1.589540102</v>
      </c>
    </row>
    <row r="3252" spans="1:17">
      <c r="A3252" t="e">
        <v>#N/A</v>
      </c>
      <c r="B3252" s="14" t="s">
        <v>13471</v>
      </c>
      <c r="C3252">
        <v>0</v>
      </c>
      <c r="D3252">
        <v>0.20698561600000001</v>
      </c>
      <c r="E3252">
        <v>0.54670819999999998</v>
      </c>
      <c r="F3252">
        <v>6.3590339999999995E-2</v>
      </c>
      <c r="G3252">
        <v>0</v>
      </c>
      <c r="H3252">
        <v>0</v>
      </c>
      <c r="I3252">
        <v>0</v>
      </c>
      <c r="J3252">
        <v>0.11844550399999999</v>
      </c>
      <c r="K3252">
        <v>0.42385904400000002</v>
      </c>
      <c r="L3252">
        <v>0.59036424200000004</v>
      </c>
      <c r="M3252">
        <v>0</v>
      </c>
      <c r="N3252">
        <v>0</v>
      </c>
      <c r="O3252">
        <v>0</v>
      </c>
      <c r="P3252">
        <v>0.70089637000000005</v>
      </c>
      <c r="Q3252">
        <v>2.2480124830000001</v>
      </c>
    </row>
    <row r="3253" spans="1:17">
      <c r="A3253" t="s">
        <v>13472</v>
      </c>
      <c r="B3253" s="14" t="s">
        <v>3376</v>
      </c>
      <c r="C3253">
        <v>10.18641723</v>
      </c>
      <c r="D3253">
        <v>16.54863825</v>
      </c>
      <c r="E3253">
        <v>15.262266329999999</v>
      </c>
      <c r="F3253">
        <v>19.79713894</v>
      </c>
      <c r="G3253">
        <v>14.07202878</v>
      </c>
      <c r="H3253">
        <v>29.06942136</v>
      </c>
      <c r="I3253">
        <v>36.518668820000002</v>
      </c>
      <c r="J3253">
        <v>26.70554538</v>
      </c>
      <c r="K3253">
        <v>25.223315889999999</v>
      </c>
      <c r="L3253">
        <v>21.45455252</v>
      </c>
      <c r="M3253">
        <v>9.2335035029999997</v>
      </c>
      <c r="N3253">
        <v>13.568530000000001</v>
      </c>
      <c r="O3253">
        <v>12.848073790000001</v>
      </c>
      <c r="P3253">
        <v>17.914901619999998</v>
      </c>
      <c r="Q3253">
        <v>18.089717839999999</v>
      </c>
    </row>
    <row r="3254" spans="1:17">
      <c r="A3254" t="s">
        <v>13473</v>
      </c>
      <c r="B3254" s="14" t="s">
        <v>13474</v>
      </c>
      <c r="C3254">
        <v>10.23696954</v>
      </c>
      <c r="D3254">
        <v>3.318777828</v>
      </c>
      <c r="E3254">
        <v>3.3203944220000001</v>
      </c>
      <c r="F3254">
        <v>2.7529157780000002</v>
      </c>
      <c r="G3254">
        <v>3.8803895860000002</v>
      </c>
      <c r="H3254">
        <v>1.246592607</v>
      </c>
      <c r="I3254">
        <v>4.3693970149999997</v>
      </c>
      <c r="J3254">
        <v>6.7419409889999997</v>
      </c>
      <c r="K3254">
        <v>9.7410701189999997</v>
      </c>
      <c r="L3254">
        <v>4.7329080100000001</v>
      </c>
      <c r="M3254">
        <v>4.3134890549999998</v>
      </c>
      <c r="N3254">
        <v>3.5703416909999999</v>
      </c>
      <c r="O3254">
        <v>5.5303517549999999</v>
      </c>
      <c r="P3254">
        <v>2.5847566500000001</v>
      </c>
      <c r="Q3254">
        <v>4.6342686090000003</v>
      </c>
    </row>
    <row r="3255" spans="1:17">
      <c r="A3255" t="s">
        <v>13473</v>
      </c>
      <c r="B3255" s="14" t="s">
        <v>1546</v>
      </c>
      <c r="C3255">
        <v>11.44095113</v>
      </c>
      <c r="D3255">
        <v>2.9732265149999999</v>
      </c>
      <c r="E3255">
        <v>2.0598403790000002</v>
      </c>
      <c r="F3255">
        <v>1.856824373</v>
      </c>
      <c r="G3255">
        <v>2.5075406899999999</v>
      </c>
      <c r="H3255">
        <v>3.3799666780000002</v>
      </c>
      <c r="I3255">
        <v>3.2085698200000001</v>
      </c>
      <c r="J3255">
        <v>8.6464586699999995</v>
      </c>
      <c r="K3255">
        <v>8.583766636</v>
      </c>
      <c r="L3255">
        <v>15.43124691</v>
      </c>
      <c r="M3255">
        <v>5.4903594189999998</v>
      </c>
      <c r="N3255">
        <v>2.84781861</v>
      </c>
      <c r="O3255">
        <v>9.746618862</v>
      </c>
      <c r="P3255">
        <v>2.4427190699999999</v>
      </c>
      <c r="Q3255">
        <v>6.0499064929999999</v>
      </c>
    </row>
    <row r="3256" spans="1:17">
      <c r="A3256" t="s">
        <v>13475</v>
      </c>
      <c r="B3256" s="14" t="s">
        <v>1989</v>
      </c>
      <c r="C3256">
        <v>1.12185421</v>
      </c>
      <c r="D3256">
        <v>0.16081240999999999</v>
      </c>
      <c r="E3256">
        <v>0.46336533899999999</v>
      </c>
      <c r="F3256">
        <v>0.17965439599999999</v>
      </c>
      <c r="G3256">
        <v>0.42163289999999998</v>
      </c>
      <c r="H3256">
        <v>0.48154263200000003</v>
      </c>
      <c r="I3256">
        <v>1.1548390319999999</v>
      </c>
      <c r="J3256">
        <v>0.66089487099999999</v>
      </c>
      <c r="K3256">
        <v>0.71848781399999995</v>
      </c>
      <c r="L3256">
        <v>2.0014649659999999</v>
      </c>
      <c r="M3256">
        <v>1.013388857</v>
      </c>
      <c r="N3256">
        <v>0.29285607600000002</v>
      </c>
      <c r="O3256">
        <v>1.0962610020000001</v>
      </c>
      <c r="P3256">
        <v>0.32672657300000002</v>
      </c>
      <c r="Q3256">
        <v>0.90729262399999999</v>
      </c>
    </row>
    <row r="3257" spans="1:17">
      <c r="A3257" t="e">
        <v>#N/A</v>
      </c>
      <c r="B3257" s="14" t="s">
        <v>13476</v>
      </c>
      <c r="C3257">
        <v>0</v>
      </c>
      <c r="D3257">
        <v>0</v>
      </c>
      <c r="E3257">
        <v>0.26048691099999999</v>
      </c>
      <c r="F3257">
        <v>0.22218917199999999</v>
      </c>
      <c r="G3257">
        <v>0</v>
      </c>
      <c r="H3257">
        <v>0</v>
      </c>
      <c r="I3257">
        <v>0</v>
      </c>
      <c r="J3257">
        <v>1.3450353049999999</v>
      </c>
      <c r="K3257">
        <v>1.1107452419999999</v>
      </c>
      <c r="L3257">
        <v>0.515693666</v>
      </c>
      <c r="M3257">
        <v>0</v>
      </c>
      <c r="N3257">
        <v>0.80487190399999997</v>
      </c>
      <c r="O3257">
        <v>0.903873696</v>
      </c>
      <c r="P3257">
        <v>0.367347268</v>
      </c>
      <c r="Q3257">
        <v>1.1221022220000001</v>
      </c>
    </row>
    <row r="3258" spans="1:17">
      <c r="A3258" t="e">
        <v>#N/A</v>
      </c>
      <c r="B3258" s="14" t="s">
        <v>13477</v>
      </c>
      <c r="C3258">
        <v>215.27385390000001</v>
      </c>
      <c r="D3258">
        <v>0.97327278900000003</v>
      </c>
      <c r="E3258">
        <v>0.46739849999999999</v>
      </c>
      <c r="F3258">
        <v>0</v>
      </c>
      <c r="G3258">
        <v>0</v>
      </c>
      <c r="H3258">
        <v>0</v>
      </c>
      <c r="I3258">
        <v>19.22069857</v>
      </c>
      <c r="J3258">
        <v>6.1264046729999997</v>
      </c>
      <c r="K3258">
        <v>53.812062019999999</v>
      </c>
      <c r="L3258">
        <v>99.934849139999997</v>
      </c>
      <c r="M3258">
        <v>59.032596079999998</v>
      </c>
      <c r="N3258">
        <v>20.57988958</v>
      </c>
      <c r="O3258">
        <v>145.9659862</v>
      </c>
      <c r="P3258">
        <v>1.9774225249999999</v>
      </c>
      <c r="Q3258">
        <v>42.281766709999999</v>
      </c>
    </row>
    <row r="3259" spans="1:17">
      <c r="A3259" t="s">
        <v>13478</v>
      </c>
      <c r="B3259" s="14" t="s">
        <v>13479</v>
      </c>
      <c r="C3259">
        <v>21.360741310000002</v>
      </c>
      <c r="D3259">
        <v>12.46319518</v>
      </c>
      <c r="E3259">
        <v>4.7975501190000003</v>
      </c>
      <c r="F3259">
        <v>3.0751302979999999</v>
      </c>
      <c r="G3259">
        <v>6.4967937950000003</v>
      </c>
      <c r="H3259">
        <v>15.360844200000001</v>
      </c>
      <c r="I3259">
        <v>16.921415339999999</v>
      </c>
      <c r="J3259">
        <v>20.370609689999998</v>
      </c>
      <c r="K3259">
        <v>17.426579350000001</v>
      </c>
      <c r="L3259">
        <v>22.828171340000001</v>
      </c>
      <c r="M3259">
        <v>9.4492363239999992</v>
      </c>
      <c r="N3259">
        <v>11.789711560000001</v>
      </c>
      <c r="O3259">
        <v>9.5405042210000008</v>
      </c>
      <c r="P3259">
        <v>8.2955217979999993</v>
      </c>
      <c r="Q3259">
        <v>8.7620945119999991</v>
      </c>
    </row>
    <row r="3260" spans="1:17">
      <c r="A3260" t="e">
        <v>#N/A</v>
      </c>
      <c r="B3260" s="14" t="s">
        <v>13480</v>
      </c>
      <c r="C3260">
        <v>74.708924379999999</v>
      </c>
      <c r="D3260">
        <v>0.45973689499999998</v>
      </c>
      <c r="E3260">
        <v>0.44156240200000002</v>
      </c>
      <c r="F3260">
        <v>0.56496342200000005</v>
      </c>
      <c r="G3260">
        <v>0.35835646999999998</v>
      </c>
      <c r="H3260">
        <v>1.594019461</v>
      </c>
      <c r="I3260">
        <v>12.105498600000001</v>
      </c>
      <c r="J3260">
        <v>0.52615992600000006</v>
      </c>
      <c r="K3260">
        <v>6.5900496569999998</v>
      </c>
      <c r="L3260">
        <v>22.29144178</v>
      </c>
      <c r="M3260">
        <v>3.9835348399999999</v>
      </c>
      <c r="N3260">
        <v>1.2790991940000001</v>
      </c>
      <c r="O3260">
        <v>18.386335280000001</v>
      </c>
      <c r="P3260">
        <v>0</v>
      </c>
      <c r="Q3260">
        <v>5.7063690889999998</v>
      </c>
    </row>
    <row r="3261" spans="1:17">
      <c r="A3261" t="s">
        <v>13481</v>
      </c>
      <c r="B3261" s="14" t="s">
        <v>2039</v>
      </c>
      <c r="C3261">
        <v>3.673604139</v>
      </c>
      <c r="D3261">
        <v>3.526580719</v>
      </c>
      <c r="E3261">
        <v>2.5078060359999998</v>
      </c>
      <c r="F3261">
        <v>2.208550485</v>
      </c>
      <c r="G3261">
        <v>5.1277649649999999</v>
      </c>
      <c r="H3261">
        <v>3.2920224</v>
      </c>
      <c r="I3261">
        <v>12.500340660000001</v>
      </c>
      <c r="J3261">
        <v>5.3555981819999996</v>
      </c>
      <c r="K3261">
        <v>5.416221052</v>
      </c>
      <c r="L3261">
        <v>7.9307492909999997</v>
      </c>
      <c r="M3261">
        <v>5.2887404729999998</v>
      </c>
      <c r="N3261">
        <v>2.4906877399999998</v>
      </c>
      <c r="O3261">
        <v>13.22241921</v>
      </c>
      <c r="P3261">
        <v>2.342417491</v>
      </c>
      <c r="Q3261">
        <v>1.683569235</v>
      </c>
    </row>
    <row r="3262" spans="1:17">
      <c r="A3262" t="s">
        <v>13482</v>
      </c>
      <c r="B3262" s="14" t="s">
        <v>13483</v>
      </c>
      <c r="C3262">
        <v>0</v>
      </c>
      <c r="D3262">
        <v>0.63094925599999996</v>
      </c>
      <c r="E3262">
        <v>0.60600633100000001</v>
      </c>
      <c r="F3262">
        <v>2.713772574</v>
      </c>
      <c r="G3262">
        <v>1.9672534479999999</v>
      </c>
      <c r="H3262">
        <v>1.0938271470000001</v>
      </c>
      <c r="I3262">
        <v>0</v>
      </c>
      <c r="J3262">
        <v>0.36105457000000002</v>
      </c>
      <c r="K3262">
        <v>2.5840785849999999</v>
      </c>
      <c r="L3262">
        <v>1.7995930689999999</v>
      </c>
      <c r="M3262">
        <v>0</v>
      </c>
      <c r="N3262">
        <v>2.1065440510000002</v>
      </c>
      <c r="O3262">
        <v>9.4626225539999993</v>
      </c>
      <c r="P3262">
        <v>2.5638305840000002</v>
      </c>
      <c r="Q3262">
        <v>1.9578749120000001</v>
      </c>
    </row>
    <row r="3263" spans="1:17">
      <c r="A3263" t="s">
        <v>13482</v>
      </c>
      <c r="B3263" s="14" t="s">
        <v>1862</v>
      </c>
      <c r="C3263">
        <v>6.1231779040000003</v>
      </c>
      <c r="D3263">
        <v>0.50240330700000002</v>
      </c>
      <c r="E3263">
        <v>0.33777947600000002</v>
      </c>
      <c r="F3263">
        <v>0.30869775100000002</v>
      </c>
      <c r="G3263">
        <v>0.35245273900000001</v>
      </c>
      <c r="H3263">
        <v>0.95807484899999995</v>
      </c>
      <c r="I3263">
        <v>1.322896332</v>
      </c>
      <c r="J3263">
        <v>0.40249356200000003</v>
      </c>
      <c r="K3263">
        <v>0.92592601699999999</v>
      </c>
      <c r="L3263">
        <v>2.436022468</v>
      </c>
      <c r="M3263">
        <v>0.87064627500000003</v>
      </c>
      <c r="N3263">
        <v>0.33547379199999999</v>
      </c>
      <c r="O3263">
        <v>2.7627462880000002</v>
      </c>
      <c r="P3263">
        <v>0.68049685999999998</v>
      </c>
      <c r="Q3263">
        <v>0.46769664300000002</v>
      </c>
    </row>
    <row r="3264" spans="1:17">
      <c r="A3264" t="s">
        <v>13484</v>
      </c>
      <c r="B3264" s="14" t="s">
        <v>13485</v>
      </c>
      <c r="C3264">
        <v>3.8301693590000001</v>
      </c>
      <c r="D3264">
        <v>17.84902988</v>
      </c>
      <c r="E3264">
        <v>17.041544380000001</v>
      </c>
      <c r="F3264">
        <v>20.388929180000002</v>
      </c>
      <c r="G3264">
        <v>14.857846199999999</v>
      </c>
      <c r="H3264">
        <v>33.937989029999997</v>
      </c>
      <c r="I3264">
        <v>29.723429849999999</v>
      </c>
      <c r="J3264">
        <v>28.30074643</v>
      </c>
      <c r="K3264">
        <v>22.46410813</v>
      </c>
      <c r="L3264">
        <v>18.928810169999998</v>
      </c>
      <c r="M3264">
        <v>4.2012503910000003</v>
      </c>
      <c r="N3264">
        <v>9.8983381319999992</v>
      </c>
      <c r="O3264">
        <v>6.5142377859999998</v>
      </c>
      <c r="P3264">
        <v>18.655497969999999</v>
      </c>
      <c r="Q3264">
        <v>15.51578578</v>
      </c>
    </row>
    <row r="3265" spans="1:17">
      <c r="A3265" t="e">
        <v>#N/A</v>
      </c>
      <c r="B3265" s="14" t="s">
        <v>13486</v>
      </c>
      <c r="C3265">
        <v>5.1301159250000001</v>
      </c>
      <c r="D3265">
        <v>0</v>
      </c>
      <c r="E3265">
        <v>0.27289105000000002</v>
      </c>
      <c r="F3265">
        <v>0</v>
      </c>
      <c r="G3265">
        <v>0</v>
      </c>
      <c r="H3265">
        <v>0</v>
      </c>
      <c r="I3265">
        <v>0</v>
      </c>
      <c r="J3265">
        <v>0.32517337099999999</v>
      </c>
      <c r="K3265">
        <v>0</v>
      </c>
      <c r="L3265">
        <v>3.2415030429999998</v>
      </c>
      <c r="M3265">
        <v>0</v>
      </c>
      <c r="N3265">
        <v>0</v>
      </c>
      <c r="O3265">
        <v>0</v>
      </c>
      <c r="P3265">
        <v>0</v>
      </c>
      <c r="Q3265">
        <v>0</v>
      </c>
    </row>
    <row r="3266" spans="1:17">
      <c r="A3266" t="s">
        <v>13487</v>
      </c>
      <c r="B3266" s="14" t="s">
        <v>13488</v>
      </c>
      <c r="C3266">
        <v>0.46716553399999999</v>
      </c>
      <c r="D3266">
        <v>0.10349280800000001</v>
      </c>
      <c r="E3266">
        <v>9.9401490999999995E-2</v>
      </c>
      <c r="F3266">
        <v>6.3590339999999995E-2</v>
      </c>
      <c r="G3266">
        <v>0</v>
      </c>
      <c r="H3266">
        <v>0.179417349</v>
      </c>
      <c r="I3266">
        <v>0</v>
      </c>
      <c r="J3266">
        <v>0.29611375899999998</v>
      </c>
      <c r="K3266">
        <v>0.42385904400000002</v>
      </c>
      <c r="L3266">
        <v>0.59036424200000004</v>
      </c>
      <c r="M3266">
        <v>0.89674596500000003</v>
      </c>
      <c r="N3266">
        <v>0.11517680499999999</v>
      </c>
      <c r="O3266">
        <v>0.51737566800000001</v>
      </c>
      <c r="P3266">
        <v>7.0089636999999996E-2</v>
      </c>
      <c r="Q3266">
        <v>0</v>
      </c>
    </row>
    <row r="3267" spans="1:17">
      <c r="A3267" t="s">
        <v>13489</v>
      </c>
      <c r="B3267" s="14" t="s">
        <v>13490</v>
      </c>
      <c r="C3267">
        <v>1454.5583280000001</v>
      </c>
      <c r="D3267">
        <v>46.033338919999998</v>
      </c>
      <c r="E3267">
        <v>49.357873230000003</v>
      </c>
      <c r="F3267">
        <v>28.996390049999999</v>
      </c>
      <c r="G3267">
        <v>43.555053600000001</v>
      </c>
      <c r="H3267">
        <v>82.31395431</v>
      </c>
      <c r="I3267">
        <v>1208.30881</v>
      </c>
      <c r="J3267">
        <v>119.61646500000001</v>
      </c>
      <c r="K3267">
        <v>448.7996612</v>
      </c>
      <c r="L3267">
        <v>763.00468149999995</v>
      </c>
      <c r="M3267">
        <v>1186.5765309999999</v>
      </c>
      <c r="N3267">
        <v>111.64350159999999</v>
      </c>
      <c r="O3267">
        <v>1441.5526890000001</v>
      </c>
      <c r="P3267">
        <v>75.488313489999996</v>
      </c>
      <c r="Q3267">
        <v>477.94452749999999</v>
      </c>
    </row>
    <row r="3268" spans="1:17">
      <c r="A3268" t="s">
        <v>13489</v>
      </c>
      <c r="B3268" s="14" t="s">
        <v>9260</v>
      </c>
      <c r="C3268">
        <v>1251.5812129999999</v>
      </c>
      <c r="D3268">
        <v>53.922792899999997</v>
      </c>
      <c r="E3268">
        <v>49.51857287</v>
      </c>
      <c r="F3268">
        <v>37.009252959999998</v>
      </c>
      <c r="G3268">
        <v>46.585654570000003</v>
      </c>
      <c r="H3268">
        <v>56.311842030000001</v>
      </c>
      <c r="I3268">
        <v>594.55700279999996</v>
      </c>
      <c r="J3268">
        <v>111.32515909999999</v>
      </c>
      <c r="K3268">
        <v>335.57131620000001</v>
      </c>
      <c r="L3268">
        <v>523.21502190000001</v>
      </c>
      <c r="M3268">
        <v>993.18223220000004</v>
      </c>
      <c r="N3268">
        <v>108.3829918</v>
      </c>
      <c r="O3268">
        <v>904.79026769999996</v>
      </c>
      <c r="P3268">
        <v>64.570548049999999</v>
      </c>
      <c r="Q3268">
        <v>207.5709976</v>
      </c>
    </row>
    <row r="3269" spans="1:17">
      <c r="A3269" t="s">
        <v>13491</v>
      </c>
      <c r="B3269" s="14" t="s">
        <v>7940</v>
      </c>
      <c r="C3269">
        <v>3.7657233919999999</v>
      </c>
      <c r="D3269">
        <v>20.021611650000001</v>
      </c>
      <c r="E3269">
        <v>15.624464140000001</v>
      </c>
      <c r="F3269">
        <v>28.363224429999999</v>
      </c>
      <c r="G3269">
        <v>17.665666890000001</v>
      </c>
      <c r="H3269">
        <v>28.924912410000001</v>
      </c>
      <c r="I3269">
        <v>9.1527136050000006</v>
      </c>
      <c r="J3269">
        <v>27.44947548</v>
      </c>
      <c r="K3269">
        <v>16.798474389999999</v>
      </c>
      <c r="L3269">
        <v>8.3279040949999992</v>
      </c>
      <c r="M3269">
        <v>6.0237342939999996</v>
      </c>
      <c r="N3269">
        <v>13.462033030000001</v>
      </c>
      <c r="O3269">
        <v>2.7803044990000001</v>
      </c>
      <c r="P3269">
        <v>42.467502799999998</v>
      </c>
      <c r="Q3269">
        <v>20.709436749999998</v>
      </c>
    </row>
    <row r="3270" spans="1:17">
      <c r="A3270" t="s">
        <v>13492</v>
      </c>
      <c r="B3270" s="14" t="s">
        <v>6445</v>
      </c>
      <c r="C3270">
        <v>4.3933439569999999</v>
      </c>
      <c r="D3270">
        <v>1.6684676380000001</v>
      </c>
      <c r="E3270">
        <v>1.4021954999999999</v>
      </c>
      <c r="F3270">
        <v>0.76888259000000003</v>
      </c>
      <c r="G3270">
        <v>2.0591881650000001</v>
      </c>
      <c r="H3270">
        <v>0</v>
      </c>
      <c r="I3270">
        <v>1.830542721</v>
      </c>
      <c r="J3270">
        <v>1.2730191529999999</v>
      </c>
      <c r="K3270">
        <v>3.701358763</v>
      </c>
      <c r="L3270">
        <v>2.7759680320000002</v>
      </c>
      <c r="M3270">
        <v>0</v>
      </c>
      <c r="N3270">
        <v>1.0057840769999999</v>
      </c>
      <c r="O3270">
        <v>2.0852283740000002</v>
      </c>
      <c r="P3270">
        <v>0.28248893200000003</v>
      </c>
      <c r="Q3270">
        <v>0.86289319799999997</v>
      </c>
    </row>
    <row r="3271" spans="1:17">
      <c r="A3271" t="s">
        <v>13493</v>
      </c>
      <c r="B3271" s="14" t="s">
        <v>2923</v>
      </c>
      <c r="C3271">
        <v>0.63485677500000004</v>
      </c>
      <c r="D3271">
        <v>5.3443972339999997</v>
      </c>
      <c r="E3271">
        <v>6.3488595610000003</v>
      </c>
      <c r="F3271">
        <v>5.8331061970000002</v>
      </c>
      <c r="G3271">
        <v>4.2206734719999996</v>
      </c>
      <c r="H3271">
        <v>4.9983108310000004</v>
      </c>
      <c r="I3271">
        <v>7.4065925310000003</v>
      </c>
      <c r="J3271">
        <v>5.9555965210000004</v>
      </c>
      <c r="K3271">
        <v>6.1920561019999996</v>
      </c>
      <c r="L3271">
        <v>4.2119607180000003</v>
      </c>
      <c r="M3271">
        <v>0.60931855000000001</v>
      </c>
      <c r="N3271">
        <v>6.7694923810000001</v>
      </c>
      <c r="O3271">
        <v>0.70309006900000004</v>
      </c>
      <c r="P3271">
        <v>6.7626533090000001</v>
      </c>
      <c r="Q3271">
        <v>8.0737885479999996</v>
      </c>
    </row>
    <row r="3272" spans="1:17">
      <c r="A3272" t="s">
        <v>13494</v>
      </c>
      <c r="B3272" s="14" t="s">
        <v>8729</v>
      </c>
      <c r="C3272">
        <v>11.37012947</v>
      </c>
      <c r="D3272">
        <v>3.54506839</v>
      </c>
      <c r="E3272">
        <v>4.2860220020000002</v>
      </c>
      <c r="F3272">
        <v>3.5730767870000002</v>
      </c>
      <c r="G3272">
        <v>3.199628739</v>
      </c>
      <c r="H3272">
        <v>1.4016751679999999</v>
      </c>
      <c r="I3272">
        <v>7.5741660580000003</v>
      </c>
      <c r="J3272">
        <v>2.5802761169999999</v>
      </c>
      <c r="K3272">
        <v>3.757102701</v>
      </c>
      <c r="L3272">
        <v>6.2973523599999996</v>
      </c>
      <c r="M3272">
        <v>5.3890104220000001</v>
      </c>
      <c r="N3272">
        <v>4.0318145689999998</v>
      </c>
      <c r="O3272">
        <v>8.7056985200000003</v>
      </c>
      <c r="P3272">
        <v>3.7697837540000001</v>
      </c>
      <c r="Q3272">
        <v>5.0178031389999997</v>
      </c>
    </row>
    <row r="3273" spans="1:17">
      <c r="A3273" t="s">
        <v>13495</v>
      </c>
      <c r="B3273" s="14" t="s">
        <v>8630</v>
      </c>
      <c r="C3273">
        <v>5.279735767</v>
      </c>
      <c r="D3273">
        <v>0.32896075899999999</v>
      </c>
      <c r="E3273">
        <v>0.368615517</v>
      </c>
      <c r="F3273">
        <v>0.31442031399999998</v>
      </c>
      <c r="G3273">
        <v>0.31340084400000001</v>
      </c>
      <c r="H3273">
        <v>0.69702529000000002</v>
      </c>
      <c r="I3273">
        <v>0.481221379</v>
      </c>
      <c r="J3273">
        <v>1.547788868</v>
      </c>
      <c r="K3273">
        <v>1.8712115199999999</v>
      </c>
      <c r="L3273">
        <v>7.8188472329999996</v>
      </c>
      <c r="M3273">
        <v>0.63341864400000003</v>
      </c>
      <c r="N3273">
        <v>0.24406623</v>
      </c>
      <c r="O3273">
        <v>1.6445228970000001</v>
      </c>
      <c r="P3273">
        <v>0.64360376200000002</v>
      </c>
      <c r="Q3273">
        <v>1.474468321</v>
      </c>
    </row>
    <row r="3274" spans="1:17">
      <c r="A3274" t="s">
        <v>13496</v>
      </c>
      <c r="B3274" s="14" t="s">
        <v>13497</v>
      </c>
      <c r="C3274">
        <v>4.6790195250000002</v>
      </c>
      <c r="D3274">
        <v>8.0671369160000008</v>
      </c>
      <c r="E3274">
        <v>6.6227834730000001</v>
      </c>
      <c r="F3274">
        <v>5.6906149380000004</v>
      </c>
      <c r="G3274">
        <v>5.6382889010000001</v>
      </c>
      <c r="H3274">
        <v>9.3756612619999995</v>
      </c>
      <c r="I3274">
        <v>6.2301574679999998</v>
      </c>
      <c r="J3274">
        <v>11.940590419999999</v>
      </c>
      <c r="K3274">
        <v>11.21305529</v>
      </c>
      <c r="L3274">
        <v>6.1057621979999999</v>
      </c>
      <c r="M3274">
        <v>8.9815955469999995</v>
      </c>
      <c r="N3274">
        <v>5.3165159390000003</v>
      </c>
      <c r="O3274">
        <v>12.278879269999999</v>
      </c>
      <c r="P3274">
        <v>5.6007489550000003</v>
      </c>
      <c r="Q3274">
        <v>7.55180323</v>
      </c>
    </row>
    <row r="3275" spans="1:17">
      <c r="A3275" t="e">
        <v>#N/A</v>
      </c>
      <c r="B3275" s="14" t="s">
        <v>13498</v>
      </c>
      <c r="C3275">
        <v>61.506815400000001</v>
      </c>
      <c r="D3275">
        <v>14.599091830000001</v>
      </c>
      <c r="E3275">
        <v>10.282767</v>
      </c>
      <c r="F3275">
        <v>15.548514600000001</v>
      </c>
      <c r="G3275">
        <v>6.06918617</v>
      </c>
      <c r="H3275">
        <v>1.687286557</v>
      </c>
      <c r="I3275">
        <v>0</v>
      </c>
      <c r="J3275">
        <v>10.025025830000001</v>
      </c>
      <c r="K3275">
        <v>51.819022689999997</v>
      </c>
      <c r="L3275">
        <v>38.863552439999999</v>
      </c>
      <c r="M3275">
        <v>16.866456020000001</v>
      </c>
      <c r="N3275">
        <v>4.3326083320000004</v>
      </c>
      <c r="O3275">
        <v>43.789795859999998</v>
      </c>
      <c r="P3275">
        <v>13.84195768</v>
      </c>
      <c r="Q3275">
        <v>24.161009549999999</v>
      </c>
    </row>
    <row r="3276" spans="1:17">
      <c r="A3276" t="e">
        <v>#N/A</v>
      </c>
      <c r="B3276" s="14" t="s">
        <v>13499</v>
      </c>
      <c r="C3276">
        <v>0</v>
      </c>
      <c r="D3276">
        <v>0</v>
      </c>
      <c r="E3276">
        <v>0.43935458999999999</v>
      </c>
      <c r="F3276">
        <v>0.56213860500000001</v>
      </c>
      <c r="G3276">
        <v>0</v>
      </c>
      <c r="H3276">
        <v>1.586049364</v>
      </c>
      <c r="I3276">
        <v>0</v>
      </c>
      <c r="J3276">
        <v>2.617645633</v>
      </c>
      <c r="K3276">
        <v>1.873456974</v>
      </c>
      <c r="L3276">
        <v>2.6094099499999999</v>
      </c>
      <c r="M3276">
        <v>0</v>
      </c>
      <c r="N3276">
        <v>0.509081479</v>
      </c>
      <c r="O3276">
        <v>0</v>
      </c>
      <c r="P3276">
        <v>1.2391847819999999</v>
      </c>
      <c r="Q3276">
        <v>14.19459311</v>
      </c>
    </row>
    <row r="3277" spans="1:17">
      <c r="A3277" t="s">
        <v>13500</v>
      </c>
      <c r="B3277" s="14" t="s">
        <v>13501</v>
      </c>
      <c r="C3277">
        <v>145.80277090000001</v>
      </c>
      <c r="D3277">
        <v>14.64157221</v>
      </c>
      <c r="E3277">
        <v>14.02014162</v>
      </c>
      <c r="F3277">
        <v>8.1240205710000009</v>
      </c>
      <c r="G3277">
        <v>12.519536069999999</v>
      </c>
      <c r="H3277">
        <v>24.767599180000001</v>
      </c>
      <c r="I3277">
        <v>60.166441499999998</v>
      </c>
      <c r="J3277">
        <v>21.327083720000001</v>
      </c>
      <c r="K3277">
        <v>55.785770220000003</v>
      </c>
      <c r="L3277">
        <v>173.8762983</v>
      </c>
      <c r="M3277">
        <v>86.884333589999997</v>
      </c>
      <c r="N3277">
        <v>16.837709440000001</v>
      </c>
      <c r="O3277">
        <v>651.21688870000003</v>
      </c>
      <c r="P3277">
        <v>17.367817760000001</v>
      </c>
      <c r="Q3277">
        <v>45.709068010000003</v>
      </c>
    </row>
    <row r="3278" spans="1:17">
      <c r="A3278" t="s">
        <v>13502</v>
      </c>
      <c r="B3278" s="14" t="s">
        <v>13503</v>
      </c>
      <c r="C3278">
        <v>137.65811070000001</v>
      </c>
      <c r="D3278">
        <v>15.340633</v>
      </c>
      <c r="E3278">
        <v>11.77399078</v>
      </c>
      <c r="F3278">
        <v>6.521263448</v>
      </c>
      <c r="G3278">
        <v>13.58341667</v>
      </c>
      <c r="H3278">
        <v>18.720846080000001</v>
      </c>
      <c r="I3278">
        <v>38.136306689999998</v>
      </c>
      <c r="J3278">
        <v>18.087480459999998</v>
      </c>
      <c r="K3278">
        <v>48.30747719</v>
      </c>
      <c r="L3278">
        <v>74.422381040000005</v>
      </c>
      <c r="M3278">
        <v>80.316457249999999</v>
      </c>
      <c r="N3278">
        <v>17.433590670000001</v>
      </c>
      <c r="O3278">
        <v>113.9924845</v>
      </c>
      <c r="P3278">
        <v>15.63105425</v>
      </c>
      <c r="Q3278">
        <v>51.773591889999999</v>
      </c>
    </row>
    <row r="3279" spans="1:17">
      <c r="A3279" t="s">
        <v>13504</v>
      </c>
      <c r="B3279" s="14" t="s">
        <v>5098</v>
      </c>
      <c r="C3279">
        <v>23.27552596</v>
      </c>
      <c r="D3279">
        <v>1.031261666</v>
      </c>
      <c r="E3279">
        <v>1.061242971</v>
      </c>
      <c r="F3279">
        <v>0.497868329</v>
      </c>
      <c r="G3279">
        <v>0.51676041699999997</v>
      </c>
      <c r="H3279">
        <v>0.127701237</v>
      </c>
      <c r="I3279">
        <v>2.4245110919999999</v>
      </c>
      <c r="J3279">
        <v>1.222411004</v>
      </c>
      <c r="K3279">
        <v>1.810103357</v>
      </c>
      <c r="L3279">
        <v>2.100974195</v>
      </c>
      <c r="M3279">
        <v>5.7443727029999998</v>
      </c>
      <c r="N3279">
        <v>0.73779924500000005</v>
      </c>
      <c r="O3279">
        <v>9.2061209769999994</v>
      </c>
      <c r="P3279">
        <v>1.2970533150000001</v>
      </c>
      <c r="Q3279">
        <v>8.0001732499999996</v>
      </c>
    </row>
    <row r="3280" spans="1:17">
      <c r="A3280" t="s">
        <v>13505</v>
      </c>
      <c r="B3280" s="14" t="s">
        <v>5731</v>
      </c>
      <c r="C3280">
        <v>14.172303489999999</v>
      </c>
      <c r="D3280">
        <v>9.6379638950000004</v>
      </c>
      <c r="E3280">
        <v>9.5549980639999994</v>
      </c>
      <c r="F3280">
        <v>12.18041749</v>
      </c>
      <c r="G3280">
        <v>8.3663222770000001</v>
      </c>
      <c r="H3280">
        <v>22.84771829</v>
      </c>
      <c r="I3280">
        <v>5.5274208979999999</v>
      </c>
      <c r="J3280">
        <v>8.0221542140000004</v>
      </c>
      <c r="K3280">
        <v>9.3448572129999992</v>
      </c>
      <c r="L3280">
        <v>5.5187042030000004</v>
      </c>
      <c r="M3280">
        <v>7.5919243390000002</v>
      </c>
      <c r="N3280">
        <v>6.0740368010000001</v>
      </c>
      <c r="O3280">
        <v>8.3952769929999995</v>
      </c>
      <c r="P3280">
        <v>11.892415809999999</v>
      </c>
      <c r="Q3280">
        <v>13.594183340000001</v>
      </c>
    </row>
    <row r="3281" spans="1:17">
      <c r="A3281" t="e">
        <v>#N/A</v>
      </c>
      <c r="B3281" s="14" t="s">
        <v>13506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</row>
    <row r="3282" spans="1:17">
      <c r="A3282" t="s">
        <v>13507</v>
      </c>
      <c r="B3282" s="14" t="s">
        <v>13508</v>
      </c>
      <c r="C3282">
        <v>3.5848466320000001</v>
      </c>
      <c r="D3282">
        <v>11.9124534</v>
      </c>
      <c r="E3282">
        <v>4.4240566340000003</v>
      </c>
      <c r="F3282">
        <v>11.61362742</v>
      </c>
      <c r="G3282">
        <v>3.4666011280000002</v>
      </c>
      <c r="H3282">
        <v>7.1592505989999999</v>
      </c>
      <c r="I3282">
        <v>1.0455704079999999</v>
      </c>
      <c r="J3282">
        <v>5.1807569820000001</v>
      </c>
      <c r="K3282">
        <v>8.1313236720000006</v>
      </c>
      <c r="L3282">
        <v>4.0772030470000002</v>
      </c>
      <c r="M3282">
        <v>1.3762559599999999</v>
      </c>
      <c r="N3282">
        <v>12.815419179999999</v>
      </c>
      <c r="O3282">
        <v>0.79402793400000005</v>
      </c>
      <c r="P3282">
        <v>6.2389511620000002</v>
      </c>
      <c r="Q3282">
        <v>4.9286781629999998</v>
      </c>
    </row>
    <row r="3283" spans="1:17">
      <c r="A3283" t="s">
        <v>13509</v>
      </c>
      <c r="B3283" s="14" t="s">
        <v>5685</v>
      </c>
      <c r="C3283">
        <v>51.79678062</v>
      </c>
      <c r="D3283">
        <v>16.126635220000001</v>
      </c>
      <c r="E3283">
        <v>13.646055690000001</v>
      </c>
      <c r="F3283">
        <v>16.9832553</v>
      </c>
      <c r="G3283">
        <v>13.0236763</v>
      </c>
      <c r="H3283">
        <v>6.3173152620000002</v>
      </c>
      <c r="I3283">
        <v>20.925585389999998</v>
      </c>
      <c r="J3283">
        <v>32.875854480000001</v>
      </c>
      <c r="K3283">
        <v>16.432440410000002</v>
      </c>
      <c r="L3283">
        <v>19.902279279999998</v>
      </c>
      <c r="M3283">
        <v>8.0615942349999994</v>
      </c>
      <c r="N3283">
        <v>14.4958794</v>
      </c>
      <c r="O3283">
        <v>24.999767640000002</v>
      </c>
      <c r="P3283">
        <v>25.833852239999999</v>
      </c>
      <c r="Q3283">
        <v>15.638111049999999</v>
      </c>
    </row>
    <row r="3284" spans="1:17">
      <c r="A3284" t="s">
        <v>13510</v>
      </c>
      <c r="B3284" s="14" t="s">
        <v>13511</v>
      </c>
      <c r="C3284">
        <v>6.243672406</v>
      </c>
      <c r="D3284">
        <v>3.9519499840000001</v>
      </c>
      <c r="E3284">
        <v>4.2701849989999996</v>
      </c>
      <c r="F3284">
        <v>4.2494278970000003</v>
      </c>
      <c r="G3284">
        <v>3.388519708</v>
      </c>
      <c r="H3284">
        <v>5.4809481250000003</v>
      </c>
      <c r="I3284">
        <v>7.8045169139999997</v>
      </c>
      <c r="J3284">
        <v>15.943327610000001</v>
      </c>
      <c r="K3284">
        <v>11.734395729999999</v>
      </c>
      <c r="L3284">
        <v>15.21686148</v>
      </c>
      <c r="M3284">
        <v>5.1364369310000004</v>
      </c>
      <c r="N3284">
        <v>11.984855550000001</v>
      </c>
      <c r="O3284">
        <v>0.98781876899999999</v>
      </c>
      <c r="P3284">
        <v>8.8322025530000001</v>
      </c>
      <c r="Q3284">
        <v>6.744731067</v>
      </c>
    </row>
    <row r="3285" spans="1:17">
      <c r="A3285" t="s">
        <v>13512</v>
      </c>
      <c r="B3285" s="14" t="s">
        <v>13513</v>
      </c>
      <c r="C3285">
        <v>1.5352205649999999</v>
      </c>
      <c r="D3285">
        <v>2.2956936219999999</v>
      </c>
      <c r="E3285">
        <v>2.245771602</v>
      </c>
      <c r="F3285">
        <v>1.619544307</v>
      </c>
      <c r="G3285">
        <v>1.6568991049999999</v>
      </c>
      <c r="H3285">
        <v>2.5058400729999999</v>
      </c>
      <c r="I3285">
        <v>1.6791316590000001</v>
      </c>
      <c r="J3285">
        <v>2.9193073969999999</v>
      </c>
      <c r="K3285">
        <v>0.87056550799999999</v>
      </c>
      <c r="L3285">
        <v>3.1526328389999998</v>
      </c>
      <c r="M3285">
        <v>0.73673181499999996</v>
      </c>
      <c r="N3285">
        <v>1.2301225330000001</v>
      </c>
      <c r="O3285">
        <v>0</v>
      </c>
      <c r="P3285">
        <v>1.1516587199999999</v>
      </c>
      <c r="Q3285">
        <v>2.110720165</v>
      </c>
    </row>
    <row r="3286" spans="1:17">
      <c r="A3286" t="s">
        <v>13514</v>
      </c>
      <c r="B3286" s="14" t="s">
        <v>1618</v>
      </c>
      <c r="C3286">
        <v>28.350640640000002</v>
      </c>
      <c r="D3286">
        <v>9.7977612159999996</v>
      </c>
      <c r="E3286">
        <v>14.678665929999999</v>
      </c>
      <c r="F3286">
        <v>10.70250158</v>
      </c>
      <c r="G3286">
        <v>9.1711375000000004</v>
      </c>
      <c r="H3286">
        <v>20.54242425</v>
      </c>
      <c r="I3286">
        <v>14.883945990000001</v>
      </c>
      <c r="J3286">
        <v>11.189386819999999</v>
      </c>
      <c r="K3286">
        <v>16.63389716</v>
      </c>
      <c r="L3286">
        <v>18.271840839999999</v>
      </c>
      <c r="M3286">
        <v>25.758976539999999</v>
      </c>
      <c r="N3286">
        <v>11.206782219999999</v>
      </c>
      <c r="O3286">
        <v>14.024313980000001</v>
      </c>
      <c r="P3286">
        <v>19.310865830000001</v>
      </c>
      <c r="Q3286">
        <v>20.398637239999999</v>
      </c>
    </row>
    <row r="3287" spans="1:17">
      <c r="A3287" t="s">
        <v>13515</v>
      </c>
      <c r="B3287" s="14" t="s">
        <v>5654</v>
      </c>
      <c r="C3287">
        <v>2.1912923740000001</v>
      </c>
      <c r="D3287">
        <v>5.1718524219999997</v>
      </c>
      <c r="E3287">
        <v>4.931531111</v>
      </c>
      <c r="F3287">
        <v>4.8298031129999996</v>
      </c>
      <c r="G3287">
        <v>4.4097591960000004</v>
      </c>
      <c r="H3287">
        <v>4.0784126489999997</v>
      </c>
      <c r="I3287">
        <v>7.7431957100000002</v>
      </c>
      <c r="J3287">
        <v>10.37442412</v>
      </c>
      <c r="K3287">
        <v>9.0614143439999992</v>
      </c>
      <c r="L3287">
        <v>3.8874882930000001</v>
      </c>
      <c r="M3287">
        <v>2.103143802</v>
      </c>
      <c r="N3287">
        <v>5.6934010309999996</v>
      </c>
      <c r="O3287">
        <v>4.2935845190000004</v>
      </c>
      <c r="P3287">
        <v>6.7775820759999998</v>
      </c>
      <c r="Q3287">
        <v>5.2143403260000003</v>
      </c>
    </row>
    <row r="3288" spans="1:17">
      <c r="A3288" t="s">
        <v>13516</v>
      </c>
      <c r="B3288" s="14" t="s">
        <v>2891</v>
      </c>
      <c r="C3288">
        <v>2.6264734920000001</v>
      </c>
      <c r="D3288">
        <v>1.1294770629999999</v>
      </c>
      <c r="E3288">
        <v>0.83827475100000004</v>
      </c>
      <c r="F3288">
        <v>0.71502852800000005</v>
      </c>
      <c r="G3288">
        <v>0.66697472400000002</v>
      </c>
      <c r="H3288">
        <v>1.4833982080000001</v>
      </c>
      <c r="I3288">
        <v>3.8302377249999999</v>
      </c>
      <c r="J3288">
        <v>1.410179466</v>
      </c>
      <c r="K3288">
        <v>4.83608422</v>
      </c>
      <c r="L3288">
        <v>1.757178417</v>
      </c>
      <c r="M3288">
        <v>8.6004412870000007</v>
      </c>
      <c r="N3288">
        <v>1.161764692</v>
      </c>
      <c r="O3288">
        <v>7.357457492</v>
      </c>
      <c r="P3288">
        <v>2.2252476450000001</v>
      </c>
      <c r="Q3288">
        <v>1.168279268</v>
      </c>
    </row>
    <row r="3289" spans="1:17">
      <c r="A3289" t="s">
        <v>13517</v>
      </c>
      <c r="B3289" s="14" t="s">
        <v>13518</v>
      </c>
      <c r="C3289">
        <v>0.80659049199999999</v>
      </c>
      <c r="D3289">
        <v>0.89343400500000003</v>
      </c>
      <c r="E3289">
        <v>0.60068010299999997</v>
      </c>
      <c r="F3289">
        <v>0.54896348100000003</v>
      </c>
      <c r="G3289">
        <v>0.41784924299999998</v>
      </c>
      <c r="H3289">
        <v>0</v>
      </c>
      <c r="I3289">
        <v>0</v>
      </c>
      <c r="J3289">
        <v>0.40900713</v>
      </c>
      <c r="K3289">
        <v>1.829547826</v>
      </c>
      <c r="L3289">
        <v>1.0193007620000001</v>
      </c>
      <c r="M3289">
        <v>0</v>
      </c>
      <c r="N3289">
        <v>0.49714988199999999</v>
      </c>
      <c r="O3289">
        <v>0.89328142600000005</v>
      </c>
      <c r="P3289">
        <v>0.36304241700000001</v>
      </c>
      <c r="Q3289">
        <v>0.55447629300000001</v>
      </c>
    </row>
    <row r="3290" spans="1:17">
      <c r="A3290" t="s">
        <v>13519</v>
      </c>
      <c r="B3290" s="14" t="s">
        <v>9117</v>
      </c>
      <c r="C3290">
        <v>1.8436354109999999</v>
      </c>
      <c r="D3290">
        <v>0.816853948</v>
      </c>
      <c r="E3290">
        <v>0.838054615</v>
      </c>
      <c r="F3290">
        <v>0.27376880100000001</v>
      </c>
      <c r="G3290">
        <v>0.52095490099999997</v>
      </c>
      <c r="H3290">
        <v>0.83679552499999998</v>
      </c>
      <c r="I3290">
        <v>1.2220952819999999</v>
      </c>
      <c r="J3290">
        <v>1.2323331710000001</v>
      </c>
      <c r="K3290">
        <v>1.9768620669999999</v>
      </c>
      <c r="L3290">
        <v>1.906224801</v>
      </c>
      <c r="M3290">
        <v>0.321722173</v>
      </c>
      <c r="N3290">
        <v>1.0536994900000001</v>
      </c>
      <c r="O3290">
        <v>2.2274030360000001</v>
      </c>
      <c r="P3290">
        <v>1.131560779</v>
      </c>
      <c r="Q3290">
        <v>1.958669504</v>
      </c>
    </row>
    <row r="3291" spans="1:17">
      <c r="A3291" t="s">
        <v>13520</v>
      </c>
      <c r="B3291" s="14" t="s">
        <v>3071</v>
      </c>
      <c r="C3291">
        <v>2.5028747390000001</v>
      </c>
      <c r="D3291">
        <v>8.7131087740000002</v>
      </c>
      <c r="E3291">
        <v>9.9282725500000009</v>
      </c>
      <c r="F3291">
        <v>10.902082030000001</v>
      </c>
      <c r="G3291">
        <v>5.9890518940000002</v>
      </c>
      <c r="H3291">
        <v>0.96124203900000005</v>
      </c>
      <c r="I3291">
        <v>14.078537649999999</v>
      </c>
      <c r="J3291">
        <v>32.816890710000003</v>
      </c>
      <c r="K3291">
        <v>43.30848589</v>
      </c>
      <c r="L3291">
        <v>15.588682820000001</v>
      </c>
      <c r="M3291">
        <v>1.3726812690000001</v>
      </c>
      <c r="N3291">
        <v>11.636148090000001</v>
      </c>
      <c r="O3291">
        <v>1.1879482859999999</v>
      </c>
      <c r="P3291">
        <v>18.560949560000001</v>
      </c>
      <c r="Q3291">
        <v>3.932701121</v>
      </c>
    </row>
    <row r="3292" spans="1:17">
      <c r="A3292" t="s">
        <v>13521</v>
      </c>
      <c r="B3292" s="14" t="s">
        <v>6945</v>
      </c>
      <c r="C3292">
        <v>1.6849217949999999</v>
      </c>
      <c r="D3292">
        <v>0.48524657199999999</v>
      </c>
      <c r="E3292">
        <v>0.48398914399999998</v>
      </c>
      <c r="F3292">
        <v>0.22935071600000001</v>
      </c>
      <c r="G3292">
        <v>0.23276356600000001</v>
      </c>
      <c r="H3292">
        <v>0.71181326</v>
      </c>
      <c r="I3292">
        <v>0</v>
      </c>
      <c r="J3292">
        <v>0.93983196899999999</v>
      </c>
      <c r="K3292">
        <v>1.5287286609999999</v>
      </c>
      <c r="L3292">
        <v>1.384019965</v>
      </c>
      <c r="M3292">
        <v>0</v>
      </c>
      <c r="N3292">
        <v>0.68542181999999996</v>
      </c>
      <c r="O3292">
        <v>2.0526156640000002</v>
      </c>
      <c r="P3292">
        <v>0.73309585300000002</v>
      </c>
      <c r="Q3292">
        <v>0.23165390599999999</v>
      </c>
    </row>
    <row r="3293" spans="1:17">
      <c r="A3293" t="s">
        <v>13522</v>
      </c>
      <c r="B3293" s="14" t="s">
        <v>9474</v>
      </c>
      <c r="C3293">
        <v>13.08260819</v>
      </c>
      <c r="D3293">
        <v>14.394570939999999</v>
      </c>
      <c r="E3293">
        <v>15.449321899999999</v>
      </c>
      <c r="F3293">
        <v>12.37654689</v>
      </c>
      <c r="G3293">
        <v>8.9235301939999996</v>
      </c>
      <c r="H3293">
        <v>6.6155174089999997</v>
      </c>
      <c r="I3293">
        <v>17.170761339999999</v>
      </c>
      <c r="J3293">
        <v>24.739100759999999</v>
      </c>
      <c r="K3293">
        <v>60.239456029999999</v>
      </c>
      <c r="L3293">
        <v>46.015993829999999</v>
      </c>
      <c r="M3293">
        <v>3.7669012130000001</v>
      </c>
      <c r="N3293">
        <v>6.423995433</v>
      </c>
      <c r="O3293">
        <v>11.59096321</v>
      </c>
      <c r="P3293">
        <v>5.3650027539999998</v>
      </c>
      <c r="Q3293">
        <v>10.042637149999999</v>
      </c>
    </row>
    <row r="3294" spans="1:17">
      <c r="A3294" t="s">
        <v>13523</v>
      </c>
      <c r="B3294" s="14" t="s">
        <v>846</v>
      </c>
      <c r="C3294">
        <v>14.485210800000001</v>
      </c>
      <c r="D3294">
        <v>4.1134980329999999</v>
      </c>
      <c r="E3294">
        <v>3.2372407399999998</v>
      </c>
      <c r="F3294">
        <v>3.0171281040000002</v>
      </c>
      <c r="G3294">
        <v>3.474994836</v>
      </c>
      <c r="H3294">
        <v>4.7790564629999999</v>
      </c>
      <c r="I3294">
        <v>4.2531677630000004</v>
      </c>
      <c r="J3294">
        <v>3.5863224069999999</v>
      </c>
      <c r="K3294">
        <v>5.6450680950000001</v>
      </c>
      <c r="L3294">
        <v>7.6783484870000001</v>
      </c>
      <c r="M3294">
        <v>4.8518854190000003</v>
      </c>
      <c r="N3294">
        <v>2.8042623849999999</v>
      </c>
      <c r="O3294">
        <v>9.5821676129999993</v>
      </c>
      <c r="P3294">
        <v>2.7566610630000001</v>
      </c>
      <c r="Q3294">
        <v>7.2844192510000001</v>
      </c>
    </row>
    <row r="3295" spans="1:17">
      <c r="A3295" t="s">
        <v>13524</v>
      </c>
      <c r="B3295" s="14" t="s">
        <v>13525</v>
      </c>
      <c r="C3295">
        <v>10.03757057</v>
      </c>
      <c r="D3295">
        <v>3.8119850880000001</v>
      </c>
      <c r="E3295">
        <v>1.372983093</v>
      </c>
      <c r="F3295">
        <v>2.1470571700000001</v>
      </c>
      <c r="G3295">
        <v>3.2189867620000001</v>
      </c>
      <c r="H3295">
        <v>11.56494328</v>
      </c>
      <c r="I3295">
        <v>6.27342245</v>
      </c>
      <c r="J3295">
        <v>1.09068568</v>
      </c>
      <c r="K3295">
        <v>11.05860019</v>
      </c>
      <c r="L3295">
        <v>14.49672194</v>
      </c>
      <c r="M3295">
        <v>11.01004768</v>
      </c>
      <c r="N3295">
        <v>1.9444084269999999</v>
      </c>
      <c r="O3295">
        <v>9.5283352109999999</v>
      </c>
      <c r="P3295">
        <v>3.442179951</v>
      </c>
      <c r="Q3295">
        <v>4.9286781629999998</v>
      </c>
    </row>
    <row r="3296" spans="1:17">
      <c r="A3296" t="s">
        <v>13526</v>
      </c>
      <c r="B3296" s="14" t="s">
        <v>1520</v>
      </c>
      <c r="C3296">
        <v>6.6728348080000002</v>
      </c>
      <c r="D3296">
        <v>7.1722807409999998</v>
      </c>
      <c r="E3296">
        <v>3.799326046</v>
      </c>
      <c r="F3296">
        <v>3.3977258570000002</v>
      </c>
      <c r="G3296">
        <v>4.3530338869999996</v>
      </c>
      <c r="H3296">
        <v>6.8814230319999998</v>
      </c>
      <c r="I3296">
        <v>16.398748810000001</v>
      </c>
      <c r="J3296">
        <v>5.1225022259999999</v>
      </c>
      <c r="K3296">
        <v>10.258606410000001</v>
      </c>
      <c r="L3296">
        <v>6.4025019710000004</v>
      </c>
      <c r="M3296">
        <v>4.5068058730000002</v>
      </c>
      <c r="N3296">
        <v>3.7320455529999998</v>
      </c>
      <c r="O3296">
        <v>9.990211424</v>
      </c>
      <c r="P3296">
        <v>5.5804102259999997</v>
      </c>
      <c r="Q3296">
        <v>7.3054159629999997</v>
      </c>
    </row>
    <row r="3297" spans="1:17">
      <c r="A3297" t="s">
        <v>13527</v>
      </c>
      <c r="B3297" s="14" t="s">
        <v>8638</v>
      </c>
      <c r="C3297">
        <v>3.6955197489999998</v>
      </c>
      <c r="D3297">
        <v>12.791896270000001</v>
      </c>
      <c r="E3297">
        <v>13.219953540000001</v>
      </c>
      <c r="F3297">
        <v>12.63868675</v>
      </c>
      <c r="G3297">
        <v>13.40108893</v>
      </c>
      <c r="H3297">
        <v>7.6286490640000002</v>
      </c>
      <c r="I3297">
        <v>24.925275769999999</v>
      </c>
      <c r="J3297">
        <v>29.280152489999999</v>
      </c>
      <c r="K3297">
        <v>25.35663242</v>
      </c>
      <c r="L3297">
        <v>20.723501840000001</v>
      </c>
      <c r="M3297">
        <v>4.4335762479999996</v>
      </c>
      <c r="N3297">
        <v>13.95133807</v>
      </c>
      <c r="O3297">
        <v>5.1158846770000004</v>
      </c>
      <c r="P3297">
        <v>16.91057533</v>
      </c>
      <c r="Q3297">
        <v>8.5739153009999995</v>
      </c>
    </row>
    <row r="3298" spans="1:17">
      <c r="A3298" t="s">
        <v>13528</v>
      </c>
      <c r="B3298" s="14" t="s">
        <v>13529</v>
      </c>
      <c r="C3298">
        <v>0</v>
      </c>
      <c r="D3298">
        <v>0</v>
      </c>
      <c r="E3298">
        <v>0.87870917999999998</v>
      </c>
      <c r="F3298">
        <v>0.56213860500000001</v>
      </c>
      <c r="G3298">
        <v>0.71312937499999995</v>
      </c>
      <c r="H3298">
        <v>0</v>
      </c>
      <c r="I3298">
        <v>0</v>
      </c>
      <c r="J3298">
        <v>0.52352912699999998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0.61959239099999996</v>
      </c>
      <c r="Q3298">
        <v>0</v>
      </c>
    </row>
    <row r="3299" spans="1:17">
      <c r="A3299" t="s">
        <v>13530</v>
      </c>
      <c r="B3299" s="14" t="s">
        <v>13531</v>
      </c>
      <c r="C3299">
        <v>2.9710383600000001</v>
      </c>
      <c r="D3299">
        <v>5.2654758060000004</v>
      </c>
      <c r="E3299">
        <v>1.8964946330000001</v>
      </c>
      <c r="F3299">
        <v>1.617665049</v>
      </c>
      <c r="G3299">
        <v>3.5912990109999998</v>
      </c>
      <c r="H3299">
        <v>1.1410427080000001</v>
      </c>
      <c r="I3299">
        <v>0</v>
      </c>
      <c r="J3299">
        <v>1.8831982970000001</v>
      </c>
      <c r="K3299">
        <v>5.3912430909999998</v>
      </c>
      <c r="L3299">
        <v>3.7545466900000002</v>
      </c>
      <c r="M3299">
        <v>0</v>
      </c>
      <c r="N3299">
        <v>0</v>
      </c>
      <c r="O3299">
        <v>3.2903603609999998</v>
      </c>
      <c r="P3299">
        <v>4.9032491389999997</v>
      </c>
      <c r="Q3299">
        <v>6.1271624930000002</v>
      </c>
    </row>
    <row r="3300" spans="1:17">
      <c r="A3300" t="s">
        <v>13532</v>
      </c>
      <c r="B3300" s="14" t="s">
        <v>4464</v>
      </c>
      <c r="C3300">
        <v>28.662099349999998</v>
      </c>
      <c r="D3300">
        <v>11.070270649999999</v>
      </c>
      <c r="E3300">
        <v>11.97368977</v>
      </c>
      <c r="F3300">
        <v>9.6413307190000008</v>
      </c>
      <c r="G3300">
        <v>12.127345480000001</v>
      </c>
      <c r="H3300">
        <v>18.269536639999998</v>
      </c>
      <c r="I3300">
        <v>20.133309260000001</v>
      </c>
      <c r="J3300">
        <v>14.419879290000001</v>
      </c>
      <c r="K3300">
        <v>20.422859450000001</v>
      </c>
      <c r="L3300">
        <v>21.523839339999999</v>
      </c>
      <c r="M3300">
        <v>15.84294652</v>
      </c>
      <c r="N3300">
        <v>12.26457197</v>
      </c>
      <c r="O3300">
        <v>20.940178540000002</v>
      </c>
      <c r="P3300">
        <v>10.60421571</v>
      </c>
      <c r="Q3300">
        <v>14.648489980000001</v>
      </c>
    </row>
    <row r="3301" spans="1:17">
      <c r="A3301" t="s">
        <v>13524</v>
      </c>
      <c r="B3301" s="14" t="s">
        <v>13533</v>
      </c>
      <c r="C3301">
        <v>35.214865519999996</v>
      </c>
      <c r="D3301">
        <v>5.6736522249999997</v>
      </c>
      <c r="E3301">
        <v>2.0435097199999999</v>
      </c>
      <c r="F3301">
        <v>2.614598161</v>
      </c>
      <c r="G3301">
        <v>3.3168808140000001</v>
      </c>
      <c r="H3301">
        <v>2.458991261</v>
      </c>
      <c r="I3301">
        <v>23.342967260000002</v>
      </c>
      <c r="J3301">
        <v>8.9284037089999995</v>
      </c>
      <c r="K3301">
        <v>8.7137533670000007</v>
      </c>
      <c r="L3301">
        <v>12.13679046</v>
      </c>
      <c r="M3301">
        <v>0</v>
      </c>
      <c r="N3301">
        <v>4.7356416660000002</v>
      </c>
      <c r="O3301">
        <v>10.63628117</v>
      </c>
      <c r="P3301">
        <v>3.8424334340000001</v>
      </c>
      <c r="Q3301">
        <v>8.80284844</v>
      </c>
    </row>
    <row r="3302" spans="1:17">
      <c r="A3302" t="s">
        <v>13534</v>
      </c>
      <c r="B3302" s="14" t="s">
        <v>2829</v>
      </c>
      <c r="C3302">
        <v>8.4043899139999994</v>
      </c>
      <c r="D3302">
        <v>11.299526330000001</v>
      </c>
      <c r="E3302">
        <v>9.1262427089999996</v>
      </c>
      <c r="F3302">
        <v>5.4044202690000001</v>
      </c>
      <c r="G3302">
        <v>7.6067133330000001</v>
      </c>
      <c r="H3302">
        <v>1.001715388</v>
      </c>
      <c r="I3302">
        <v>15.637330909999999</v>
      </c>
      <c r="J3302">
        <v>12.270787950000001</v>
      </c>
      <c r="K3302">
        <v>18.53736374</v>
      </c>
      <c r="L3302">
        <v>16.663600379999998</v>
      </c>
      <c r="M3302">
        <v>3.8940800219999998</v>
      </c>
      <c r="N3302">
        <v>6.9306531180000004</v>
      </c>
      <c r="O3302">
        <v>14.442950209999999</v>
      </c>
      <c r="P3302">
        <v>3.434933257</v>
      </c>
      <c r="Q3302">
        <v>7.5704496580000002</v>
      </c>
    </row>
    <row r="3303" spans="1:17">
      <c r="A3303" t="s">
        <v>13535</v>
      </c>
      <c r="B3303" s="14" t="s">
        <v>123</v>
      </c>
      <c r="C3303">
        <v>8.655649038</v>
      </c>
      <c r="D3303">
        <v>2.937732966</v>
      </c>
      <c r="E3303">
        <v>2.502839528</v>
      </c>
      <c r="F3303">
        <v>1.6766729840000001</v>
      </c>
      <c r="G3303">
        <v>2.883943865</v>
      </c>
      <c r="H3303">
        <v>3.2177005759999999</v>
      </c>
      <c r="I3303">
        <v>6.6350102819999996</v>
      </c>
      <c r="J3303">
        <v>3.6505658570000001</v>
      </c>
      <c r="K3303">
        <v>6.645071089</v>
      </c>
      <c r="L3303">
        <v>6.2404268580000002</v>
      </c>
      <c r="M3303">
        <v>6.0708364479999997</v>
      </c>
      <c r="N3303">
        <v>1.7646516400000001</v>
      </c>
      <c r="O3303">
        <v>11.36794527</v>
      </c>
      <c r="P3303">
        <v>1.1654297300000001</v>
      </c>
      <c r="Q3303">
        <v>4.0812077459999996</v>
      </c>
    </row>
    <row r="3304" spans="1:17">
      <c r="A3304" t="s">
        <v>13536</v>
      </c>
      <c r="B3304" s="14" t="s">
        <v>13537</v>
      </c>
      <c r="C3304">
        <v>39.848400460000001</v>
      </c>
      <c r="D3304">
        <v>20.865602590000002</v>
      </c>
      <c r="E3304">
        <v>17.342944339999999</v>
      </c>
      <c r="F3304">
        <v>17.258641369999999</v>
      </c>
      <c r="G3304">
        <v>16.889906249999999</v>
      </c>
      <c r="H3304">
        <v>11.13017097</v>
      </c>
      <c r="I3304">
        <v>15.84864619</v>
      </c>
      <c r="J3304">
        <v>12.39937405</v>
      </c>
      <c r="K3304">
        <v>24.650749659999999</v>
      </c>
      <c r="L3304">
        <v>13.73373658</v>
      </c>
      <c r="M3304">
        <v>20.86114298</v>
      </c>
      <c r="N3304">
        <v>20.09532154</v>
      </c>
      <c r="O3304">
        <v>40.11930615</v>
      </c>
      <c r="P3304">
        <v>14.131054539999999</v>
      </c>
      <c r="Q3304">
        <v>59.766707830000001</v>
      </c>
    </row>
    <row r="3305" spans="1:17">
      <c r="A3305" t="s">
        <v>13538</v>
      </c>
      <c r="B3305" s="14" t="s">
        <v>9453</v>
      </c>
      <c r="C3305">
        <v>6.9781356069999996</v>
      </c>
      <c r="D3305">
        <v>7.3470205389999999</v>
      </c>
      <c r="E3305">
        <v>7.0462284530000003</v>
      </c>
      <c r="F3305">
        <v>6.1128643079999998</v>
      </c>
      <c r="G3305">
        <v>6.8352936270000004</v>
      </c>
      <c r="H3305">
        <v>5.4440198940000002</v>
      </c>
      <c r="I3305">
        <v>12.4456428</v>
      </c>
      <c r="J3305">
        <v>14.31421409</v>
      </c>
      <c r="K3305">
        <v>20.085753019999999</v>
      </c>
      <c r="L3305">
        <v>19.71076223</v>
      </c>
      <c r="M3305">
        <v>3.9204455920000001</v>
      </c>
      <c r="N3305">
        <v>5.5958499929999999</v>
      </c>
      <c r="O3305">
        <v>5.3316042299999999</v>
      </c>
      <c r="P3305">
        <v>4.9757081049999998</v>
      </c>
      <c r="Q3305">
        <v>6.1007082539999997</v>
      </c>
    </row>
    <row r="3306" spans="1:17">
      <c r="A3306" t="e">
        <v>#N/A</v>
      </c>
      <c r="B3306" s="14" t="s">
        <v>13539</v>
      </c>
      <c r="C3306">
        <v>0</v>
      </c>
      <c r="D3306">
        <v>0.45067804</v>
      </c>
      <c r="E3306">
        <v>0.43286166500000001</v>
      </c>
      <c r="F3306">
        <v>2.2153245500000001</v>
      </c>
      <c r="G3306">
        <v>0</v>
      </c>
      <c r="H3306">
        <v>3.9065255259999998</v>
      </c>
      <c r="I3306">
        <v>0</v>
      </c>
      <c r="J3306">
        <v>1.8052728499999999</v>
      </c>
      <c r="K3306">
        <v>4.614426044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1.39848208</v>
      </c>
    </row>
    <row r="3307" spans="1:17">
      <c r="A3307" t="e">
        <v>#N/A</v>
      </c>
      <c r="B3307" s="14" t="s">
        <v>13540</v>
      </c>
      <c r="C3307">
        <v>55.807342159999997</v>
      </c>
      <c r="D3307">
        <v>0</v>
      </c>
      <c r="E3307">
        <v>0</v>
      </c>
      <c r="F3307">
        <v>0</v>
      </c>
      <c r="G3307">
        <v>0.48184417200000002</v>
      </c>
      <c r="H3307">
        <v>0</v>
      </c>
      <c r="I3307">
        <v>0</v>
      </c>
      <c r="J3307">
        <v>1.768679482</v>
      </c>
      <c r="K3307">
        <v>5.0633972270000003</v>
      </c>
      <c r="L3307">
        <v>5.2893444929999998</v>
      </c>
      <c r="M3307">
        <v>5.3562394129999999</v>
      </c>
      <c r="N3307">
        <v>1.031921917</v>
      </c>
      <c r="O3307">
        <v>12.361083519999999</v>
      </c>
      <c r="P3307">
        <v>0.83728701500000002</v>
      </c>
      <c r="Q3307">
        <v>1.918188258</v>
      </c>
    </row>
    <row r="3308" spans="1:17">
      <c r="A3308" t="s">
        <v>13541</v>
      </c>
      <c r="B3308" s="14" t="s">
        <v>3023</v>
      </c>
      <c r="C3308">
        <v>7.2267594080000004</v>
      </c>
      <c r="D3308">
        <v>1.4976808479999999</v>
      </c>
      <c r="E3308">
        <v>1.103656746</v>
      </c>
      <c r="F3308">
        <v>1.094766122</v>
      </c>
      <c r="G3308">
        <v>0.925880645</v>
      </c>
      <c r="H3308">
        <v>1.357893424</v>
      </c>
      <c r="I3308">
        <v>5.7227494659999998</v>
      </c>
      <c r="J3308">
        <v>2.1672106100000001</v>
      </c>
      <c r="K3308">
        <v>4.4769787509999999</v>
      </c>
      <c r="L3308">
        <v>5.3273305019999997</v>
      </c>
      <c r="M3308">
        <v>5.8173325599999997</v>
      </c>
      <c r="N3308">
        <v>1.3458641039999999</v>
      </c>
      <c r="O3308">
        <v>8.7349796120000001</v>
      </c>
      <c r="P3308">
        <v>0.921023594</v>
      </c>
      <c r="Q3308">
        <v>4.0597951879999998</v>
      </c>
    </row>
    <row r="3309" spans="1:17">
      <c r="A3309" t="s">
        <v>13542</v>
      </c>
      <c r="B3309" s="14" t="s">
        <v>2843</v>
      </c>
      <c r="C3309">
        <v>2.9042930170000001</v>
      </c>
      <c r="D3309">
        <v>0.64339814699999998</v>
      </c>
      <c r="E3309">
        <v>0.55788334299999998</v>
      </c>
      <c r="F3309">
        <v>0.64790345100000002</v>
      </c>
      <c r="G3309">
        <v>0.334344696</v>
      </c>
      <c r="H3309">
        <v>0.46475367200000001</v>
      </c>
      <c r="I3309">
        <v>1.176496494</v>
      </c>
      <c r="J3309">
        <v>1.1658980350000001</v>
      </c>
      <c r="K3309">
        <v>1.4639241839999999</v>
      </c>
      <c r="L3309">
        <v>2.1919247479999999</v>
      </c>
      <c r="M3309">
        <v>1.8583084969999999</v>
      </c>
      <c r="N3309">
        <v>0.66631098099999997</v>
      </c>
      <c r="O3309">
        <v>2.5910221939999998</v>
      </c>
      <c r="P3309">
        <v>1.0651324559999999</v>
      </c>
      <c r="Q3309">
        <v>0.66550153300000003</v>
      </c>
    </row>
    <row r="3310" spans="1:17">
      <c r="A3310" t="s">
        <v>13543</v>
      </c>
      <c r="B3310" s="14" t="s">
        <v>5521</v>
      </c>
      <c r="C3310">
        <v>3.547530896</v>
      </c>
      <c r="D3310">
        <v>1.8491691180000001</v>
      </c>
      <c r="E3310">
        <v>2.575297242</v>
      </c>
      <c r="F3310">
        <v>1.619095526</v>
      </c>
      <c r="G3310">
        <v>2.4503687470000002</v>
      </c>
      <c r="H3310">
        <v>2.9653272589999999</v>
      </c>
      <c r="I3310">
        <v>14.91166205</v>
      </c>
      <c r="J3310">
        <v>11.507588180000001</v>
      </c>
      <c r="K3310">
        <v>3.5973403240000001</v>
      </c>
      <c r="L3310">
        <v>2.1096795959999999</v>
      </c>
      <c r="M3310">
        <v>3.2045414170000002</v>
      </c>
      <c r="N3310">
        <v>2.5466936040000001</v>
      </c>
      <c r="O3310">
        <v>4.3910266360000003</v>
      </c>
      <c r="P3310">
        <v>2.1602766550000001</v>
      </c>
      <c r="Q3310">
        <v>3.012495758</v>
      </c>
    </row>
    <row r="3311" spans="1:17">
      <c r="A3311" t="s">
        <v>13544</v>
      </c>
      <c r="B3311" s="14" t="s">
        <v>2872</v>
      </c>
      <c r="C3311">
        <v>14.08793182</v>
      </c>
      <c r="D3311">
        <v>1.9344722750000001</v>
      </c>
      <c r="E3311">
        <v>1.3749185079999999</v>
      </c>
      <c r="F3311">
        <v>1.0301384069999999</v>
      </c>
      <c r="G3311">
        <v>1.08567765</v>
      </c>
      <c r="H3311">
        <v>2.1463312499999998</v>
      </c>
      <c r="I3311">
        <v>8.3197573170000005</v>
      </c>
      <c r="J3311">
        <v>2.1549267689999998</v>
      </c>
      <c r="K3311">
        <v>4.9648986620000004</v>
      </c>
      <c r="L3311">
        <v>6.1060339959999999</v>
      </c>
      <c r="M3311">
        <v>7.8221934470000001</v>
      </c>
      <c r="N3311">
        <v>1.9662859500000001</v>
      </c>
      <c r="O3311">
        <v>13.281107779999999</v>
      </c>
      <c r="P3311">
        <v>1.2751690040000001</v>
      </c>
      <c r="Q3311">
        <v>4.0018587849999996</v>
      </c>
    </row>
    <row r="3312" spans="1:17">
      <c r="A3312" t="s">
        <v>13545</v>
      </c>
      <c r="B3312" s="14" t="s">
        <v>5280</v>
      </c>
      <c r="C3312">
        <v>3.0685399279999999</v>
      </c>
      <c r="D3312">
        <v>1.7561095390000001</v>
      </c>
      <c r="E3312">
        <v>1.7955048250000001</v>
      </c>
      <c r="F3312">
        <v>1.044220318</v>
      </c>
      <c r="G3312">
        <v>1.7221080879999999</v>
      </c>
      <c r="H3312">
        <v>0.88386651800000005</v>
      </c>
      <c r="I3312">
        <v>0.37290932199999999</v>
      </c>
      <c r="J3312">
        <v>2.1070831719999998</v>
      </c>
      <c r="K3312">
        <v>1.508045861</v>
      </c>
      <c r="L3312">
        <v>1.4541603439999999</v>
      </c>
      <c r="M3312">
        <v>0.49085042299999998</v>
      </c>
      <c r="N3312">
        <v>2.3956775480000001</v>
      </c>
      <c r="O3312">
        <v>0.56639020399999995</v>
      </c>
      <c r="P3312">
        <v>2.8773640459999998</v>
      </c>
      <c r="Q3312">
        <v>3.5156886959999998</v>
      </c>
    </row>
    <row r="3313" spans="1:17">
      <c r="A3313" t="s">
        <v>13546</v>
      </c>
      <c r="B3313" s="14" t="s">
        <v>4714</v>
      </c>
      <c r="C3313">
        <v>6.3915148740000003</v>
      </c>
      <c r="D3313">
        <v>4.1907095180000002</v>
      </c>
      <c r="E3313">
        <v>3.3560285699999999</v>
      </c>
      <c r="F3313">
        <v>3.8518983269999998</v>
      </c>
      <c r="G3313">
        <v>2.8393443660000002</v>
      </c>
      <c r="H3313">
        <v>2.7516333190000002</v>
      </c>
      <c r="I3313">
        <v>6.6148118890000003</v>
      </c>
      <c r="J3313">
        <v>7.8085035730000003</v>
      </c>
      <c r="K3313">
        <v>7.6462859520000004</v>
      </c>
      <c r="L3313">
        <v>7.3931110660000003</v>
      </c>
      <c r="M3313">
        <v>2.473550403</v>
      </c>
      <c r="N3313">
        <v>4.3207115050000002</v>
      </c>
      <c r="O3313">
        <v>10.38935801</v>
      </c>
      <c r="P3313">
        <v>6.1015775919999999</v>
      </c>
      <c r="Q3313">
        <v>3.8267999399999999</v>
      </c>
    </row>
    <row r="3314" spans="1:17">
      <c r="A3314" t="s">
        <v>13547</v>
      </c>
      <c r="B3314" s="14" t="s">
        <v>13548</v>
      </c>
      <c r="C3314">
        <v>3.503081044</v>
      </c>
      <c r="D3314">
        <v>9.3125969360000003</v>
      </c>
      <c r="E3314">
        <v>6.3356505419999998</v>
      </c>
      <c r="F3314">
        <v>8.7950055010000003</v>
      </c>
      <c r="G3314">
        <v>5.444248763</v>
      </c>
      <c r="H3314">
        <v>14.201195999999999</v>
      </c>
      <c r="I3314">
        <v>0</v>
      </c>
      <c r="J3314">
        <v>1.2829177469999999</v>
      </c>
      <c r="K3314">
        <v>3.3549182380000002</v>
      </c>
      <c r="L3314">
        <v>2.705326055</v>
      </c>
      <c r="M3314">
        <v>7.4714743930000003</v>
      </c>
      <c r="N3314">
        <v>2.9748399339999998</v>
      </c>
      <c r="O3314">
        <v>0.86213023600000005</v>
      </c>
      <c r="P3314">
        <v>9.9274935450000008</v>
      </c>
      <c r="Q3314">
        <v>12.843364169999999</v>
      </c>
    </row>
    <row r="3315" spans="1:17">
      <c r="A3315" t="e">
        <v>#N/A</v>
      </c>
      <c r="B3315" s="14" t="s">
        <v>13549</v>
      </c>
      <c r="C3315">
        <v>5.6314681640000002</v>
      </c>
      <c r="D3315">
        <v>0.41585291899999999</v>
      </c>
      <c r="E3315">
        <v>0.39941326399999999</v>
      </c>
      <c r="F3315">
        <v>0.51103509499999999</v>
      </c>
      <c r="G3315">
        <v>1.944898295</v>
      </c>
      <c r="H3315">
        <v>0</v>
      </c>
      <c r="I3315">
        <v>2.737493433</v>
      </c>
      <c r="J3315">
        <v>0.23796778499999999</v>
      </c>
      <c r="K3315">
        <v>0.851571352</v>
      </c>
      <c r="L3315">
        <v>0</v>
      </c>
      <c r="M3315">
        <v>0</v>
      </c>
      <c r="N3315">
        <v>2.082606051</v>
      </c>
      <c r="O3315">
        <v>2.078909501</v>
      </c>
      <c r="P3315">
        <v>1.9714303360000001</v>
      </c>
      <c r="Q3315">
        <v>5.1616702219999997</v>
      </c>
    </row>
    <row r="3316" spans="1:17">
      <c r="A3316" t="s">
        <v>13550</v>
      </c>
      <c r="B3316" s="14" t="s">
        <v>8823</v>
      </c>
      <c r="C3316">
        <v>16.375971839999998</v>
      </c>
      <c r="D3316">
        <v>0.91973055500000001</v>
      </c>
      <c r="E3316">
        <v>0.687066658</v>
      </c>
      <c r="F3316">
        <v>0.48663213500000002</v>
      </c>
      <c r="G3316">
        <v>0.418199298</v>
      </c>
      <c r="H3316">
        <v>0.57577888099999996</v>
      </c>
      <c r="I3316">
        <v>2.5226831409999999</v>
      </c>
      <c r="J3316">
        <v>0.78946028599999996</v>
      </c>
      <c r="K3316">
        <v>2.615829341</v>
      </c>
      <c r="L3316">
        <v>6.1937963060000003</v>
      </c>
      <c r="M3316">
        <v>9.5188795370000001</v>
      </c>
      <c r="N3316">
        <v>1.8338874839999999</v>
      </c>
      <c r="O3316">
        <v>132.69956260000001</v>
      </c>
      <c r="P3316">
        <v>1.0381330209999999</v>
      </c>
      <c r="Q3316">
        <v>103.6153767</v>
      </c>
    </row>
    <row r="3317" spans="1:17">
      <c r="A3317" t="s">
        <v>13551</v>
      </c>
      <c r="B3317" s="14" t="s">
        <v>5099</v>
      </c>
      <c r="C3317">
        <v>9.1451192399999996</v>
      </c>
      <c r="D3317">
        <v>2.0259501169999998</v>
      </c>
      <c r="E3317">
        <v>0.51206828699999996</v>
      </c>
      <c r="F3317">
        <v>0.65517319900000004</v>
      </c>
      <c r="G3317">
        <v>0.24934593499999999</v>
      </c>
      <c r="H3317">
        <v>0.73941695299999999</v>
      </c>
      <c r="I3317">
        <v>0.701921393</v>
      </c>
      <c r="J3317">
        <v>0.30508690399999999</v>
      </c>
      <c r="K3317">
        <v>1.965164658</v>
      </c>
      <c r="L3317">
        <v>3.9536514390000002</v>
      </c>
      <c r="M3317">
        <v>1.84784017</v>
      </c>
      <c r="N3317">
        <v>0.71200206899999996</v>
      </c>
      <c r="O3317">
        <v>4.2644297450000002</v>
      </c>
      <c r="P3317">
        <v>0.72213565400000002</v>
      </c>
      <c r="Q3317">
        <v>0.661752593</v>
      </c>
    </row>
    <row r="3318" spans="1:17">
      <c r="A3318" t="s">
        <v>13552</v>
      </c>
      <c r="B3318" s="14" t="s">
        <v>13553</v>
      </c>
      <c r="C3318">
        <v>11.222128590000001</v>
      </c>
      <c r="D3318">
        <v>1.0773001339999999</v>
      </c>
      <c r="E3318">
        <v>0.91532206199999999</v>
      </c>
      <c r="F3318">
        <v>0.71285692599999995</v>
      </c>
      <c r="G3318">
        <v>0.258380208</v>
      </c>
      <c r="H3318">
        <v>0.43099167500000002</v>
      </c>
      <c r="I3318">
        <v>6.0006649520000002</v>
      </c>
      <c r="J3318">
        <v>1.422633496</v>
      </c>
      <c r="K3318">
        <v>6.1090988279999996</v>
      </c>
      <c r="L3318">
        <v>5.1999111320000004</v>
      </c>
      <c r="M3318">
        <v>10.77069882</v>
      </c>
      <c r="N3318">
        <v>2.0289479240000001</v>
      </c>
      <c r="O3318">
        <v>15.32819143</v>
      </c>
      <c r="P3318">
        <v>1.739797475</v>
      </c>
      <c r="Q3318">
        <v>5.4001169439999996</v>
      </c>
    </row>
    <row r="3319" spans="1:17">
      <c r="A3319" t="s">
        <v>13554</v>
      </c>
      <c r="B3319" s="14" t="s">
        <v>13555</v>
      </c>
      <c r="C3319">
        <v>71.016146809999995</v>
      </c>
      <c r="D3319">
        <v>10.77331113</v>
      </c>
      <c r="E3319">
        <v>8.9513365040000004</v>
      </c>
      <c r="F3319">
        <v>4.0978328189999997</v>
      </c>
      <c r="G3319">
        <v>8.9307790889999996</v>
      </c>
      <c r="H3319">
        <v>19.566216449999999</v>
      </c>
      <c r="I3319">
        <v>30.393852320000001</v>
      </c>
      <c r="J3319">
        <v>14.67838673</v>
      </c>
      <c r="K3319">
        <v>23.461984529999999</v>
      </c>
      <c r="L3319">
        <v>35.605032960000003</v>
      </c>
      <c r="M3319">
        <v>47.415233379999997</v>
      </c>
      <c r="N3319">
        <v>8.7542983309999993</v>
      </c>
      <c r="O3319">
        <v>1099.3739740000001</v>
      </c>
      <c r="P3319">
        <v>11.69697785</v>
      </c>
      <c r="Q3319">
        <v>26.531949740000002</v>
      </c>
    </row>
    <row r="3320" spans="1:17">
      <c r="A3320" t="s">
        <v>13554</v>
      </c>
      <c r="B3320" s="14" t="s">
        <v>13556</v>
      </c>
      <c r="C3320">
        <v>3928.0264849999999</v>
      </c>
      <c r="D3320">
        <v>113.52921929999999</v>
      </c>
      <c r="E3320">
        <v>76.415798300000006</v>
      </c>
      <c r="F3320">
        <v>49.720510240000003</v>
      </c>
      <c r="G3320">
        <v>81.903967820000005</v>
      </c>
      <c r="H3320">
        <v>165.40976860000001</v>
      </c>
      <c r="I3320">
        <v>2025.3837550000001</v>
      </c>
      <c r="J3320">
        <v>148.0740797</v>
      </c>
      <c r="K3320">
        <v>1138.295145</v>
      </c>
      <c r="L3320">
        <v>1775.776672</v>
      </c>
      <c r="M3320">
        <v>4070.8833719999998</v>
      </c>
      <c r="N3320">
        <v>153.73252590000001</v>
      </c>
      <c r="O3320">
        <v>2849.8212880000001</v>
      </c>
      <c r="P3320">
        <v>92.427643840000002</v>
      </c>
      <c r="Q3320">
        <v>423.49545119999999</v>
      </c>
    </row>
    <row r="3321" spans="1:17">
      <c r="A3321" t="s">
        <v>13554</v>
      </c>
      <c r="B3321" s="14" t="s">
        <v>6657</v>
      </c>
      <c r="C3321">
        <v>1076.9284889999999</v>
      </c>
      <c r="D3321">
        <v>19.408775989999999</v>
      </c>
      <c r="E3321">
        <v>11.95249175</v>
      </c>
      <c r="F3321">
        <v>8.1842142930000001</v>
      </c>
      <c r="G3321">
        <v>11.65806341</v>
      </c>
      <c r="H3321">
        <v>20.254457349999999</v>
      </c>
      <c r="I3321">
        <v>276.82389910000001</v>
      </c>
      <c r="J3321">
        <v>24.499595150000001</v>
      </c>
      <c r="K3321">
        <v>150.9520033</v>
      </c>
      <c r="L3321">
        <v>322.2686415</v>
      </c>
      <c r="M3321">
        <v>2900.1674680000001</v>
      </c>
      <c r="N3321">
        <v>39.536402719999998</v>
      </c>
      <c r="O3321">
        <v>1986.015799</v>
      </c>
      <c r="P3321">
        <v>17.448587719999999</v>
      </c>
      <c r="Q3321">
        <v>715.63422830000002</v>
      </c>
    </row>
    <row r="3322" spans="1:17">
      <c r="A3322" t="e">
        <v>#N/A</v>
      </c>
      <c r="B3322" s="14" t="s">
        <v>13557</v>
      </c>
      <c r="C3322">
        <v>0</v>
      </c>
      <c r="D3322">
        <v>37.476865449999998</v>
      </c>
      <c r="E3322">
        <v>12.704229099999999</v>
      </c>
      <c r="F3322">
        <v>16.254610249999999</v>
      </c>
      <c r="G3322">
        <v>17.183840360000001</v>
      </c>
      <c r="H3322">
        <v>15.28722278</v>
      </c>
      <c r="I3322">
        <v>14.512013380000001</v>
      </c>
      <c r="J3322">
        <v>5.0460638710000003</v>
      </c>
      <c r="K3322">
        <v>11.285885390000001</v>
      </c>
      <c r="L3322">
        <v>18.863204459999999</v>
      </c>
      <c r="M3322">
        <v>9.5508847360000004</v>
      </c>
      <c r="N3322">
        <v>3.0667558979999998</v>
      </c>
      <c r="O3322">
        <v>11.02072506</v>
      </c>
      <c r="P3322">
        <v>5.2254779979999997</v>
      </c>
      <c r="Q3322">
        <v>17.101919410000001</v>
      </c>
    </row>
    <row r="3323" spans="1:17">
      <c r="A3323" t="s">
        <v>13558</v>
      </c>
      <c r="B3323" s="14" t="s">
        <v>1731</v>
      </c>
      <c r="C3323">
        <v>1.3951835539999999</v>
      </c>
      <c r="D3323">
        <v>5.7694909450000003</v>
      </c>
      <c r="E3323">
        <v>6.1103932260000002</v>
      </c>
      <c r="F3323">
        <v>7.0583845060000003</v>
      </c>
      <c r="G3323">
        <v>5.5412079810000003</v>
      </c>
      <c r="H3323">
        <v>10.80585434</v>
      </c>
      <c r="I3323">
        <v>6.4429744080000004</v>
      </c>
      <c r="J3323">
        <v>7.3694978410000003</v>
      </c>
      <c r="K3323">
        <v>4.1140102470000004</v>
      </c>
      <c r="L3323">
        <v>1.763114831</v>
      </c>
      <c r="M3323">
        <v>0.44635328400000002</v>
      </c>
      <c r="N3323">
        <v>6.1915315020000001</v>
      </c>
      <c r="O3323">
        <v>0.77256771999999996</v>
      </c>
      <c r="P3323">
        <v>6.6285222030000002</v>
      </c>
      <c r="Q3323">
        <v>7.5129040099999997</v>
      </c>
    </row>
    <row r="3324" spans="1:17">
      <c r="A3324" t="s">
        <v>13559</v>
      </c>
      <c r="B3324" s="14" t="s">
        <v>1600</v>
      </c>
      <c r="C3324">
        <v>9.8692750609999997</v>
      </c>
      <c r="D3324">
        <v>4.4699219729999999</v>
      </c>
      <c r="E3324">
        <v>4.736536471</v>
      </c>
      <c r="F3324">
        <v>4.0600557740000003</v>
      </c>
      <c r="G3324">
        <v>3.1433743029999999</v>
      </c>
      <c r="H3324">
        <v>2.0215180419999998</v>
      </c>
      <c r="I3324">
        <v>9.2752034519999995</v>
      </c>
      <c r="J3324">
        <v>3.280745456</v>
      </c>
      <c r="K3324">
        <v>3.7807416360000001</v>
      </c>
      <c r="L3324">
        <v>4.5730498319999997</v>
      </c>
      <c r="M3324">
        <v>5.0518753040000002</v>
      </c>
      <c r="N3324">
        <v>5.055668432</v>
      </c>
      <c r="O3324">
        <v>7.772449752</v>
      </c>
      <c r="P3324">
        <v>4.9685847619999999</v>
      </c>
      <c r="Q3324">
        <v>6.0306290430000002</v>
      </c>
    </row>
    <row r="3325" spans="1:17">
      <c r="A3325" t="s">
        <v>13560</v>
      </c>
      <c r="B3325" s="14" t="s">
        <v>1581</v>
      </c>
      <c r="C3325">
        <v>2.308111056</v>
      </c>
      <c r="D3325">
        <v>0.55065648700000003</v>
      </c>
      <c r="E3325">
        <v>0.72722062399999998</v>
      </c>
      <c r="F3325">
        <v>0.58002263600000004</v>
      </c>
      <c r="G3325">
        <v>0.42922662299999997</v>
      </c>
      <c r="H3325">
        <v>1.0910055809999999</v>
      </c>
      <c r="I3325">
        <v>1.8124419119999999</v>
      </c>
      <c r="J3325">
        <v>1.440492868</v>
      </c>
      <c r="K3325">
        <v>1.4900668109999999</v>
      </c>
      <c r="L3325">
        <v>2.29978091</v>
      </c>
      <c r="M3325">
        <v>1.5336437869999999</v>
      </c>
      <c r="N3325">
        <v>1.378853533</v>
      </c>
      <c r="O3325">
        <v>4.1292183539999998</v>
      </c>
      <c r="P3325">
        <v>0.85240569700000002</v>
      </c>
      <c r="Q3325">
        <v>1.2205153150000001</v>
      </c>
    </row>
    <row r="3326" spans="1:17">
      <c r="A3326" t="s">
        <v>13561</v>
      </c>
      <c r="B3326" s="14" t="s">
        <v>4926</v>
      </c>
      <c r="C3326">
        <v>17.789663529999999</v>
      </c>
      <c r="D3326">
        <v>1.1260017490000001</v>
      </c>
      <c r="E3326">
        <v>0.67593013800000001</v>
      </c>
      <c r="F3326">
        <v>0.17296572399999999</v>
      </c>
      <c r="G3326">
        <v>0.21942442300000001</v>
      </c>
      <c r="H3326">
        <v>0.73202278300000001</v>
      </c>
      <c r="I3326">
        <v>6.4857536710000003</v>
      </c>
      <c r="J3326">
        <v>1.288687081</v>
      </c>
      <c r="K3326">
        <v>3.170465648</v>
      </c>
      <c r="L3326">
        <v>4.014476846</v>
      </c>
      <c r="M3326">
        <v>10.97617061</v>
      </c>
      <c r="N3326">
        <v>0.234960683</v>
      </c>
      <c r="O3326">
        <v>4.9254163550000003</v>
      </c>
      <c r="P3326">
        <v>0.38128762500000002</v>
      </c>
      <c r="Q3326">
        <v>1.7470268440000001</v>
      </c>
    </row>
    <row r="3327" spans="1:17">
      <c r="A3327" t="s">
        <v>13562</v>
      </c>
      <c r="B3327" s="14" t="s">
        <v>13563</v>
      </c>
      <c r="C3327">
        <v>37.069224749999997</v>
      </c>
      <c r="D3327">
        <v>218.64648270000001</v>
      </c>
      <c r="E3327">
        <v>120.1600912</v>
      </c>
      <c r="F3327">
        <v>326.79726729999999</v>
      </c>
      <c r="G3327">
        <v>85.615532259999995</v>
      </c>
      <c r="H3327">
        <v>94.317662010000006</v>
      </c>
      <c r="I3327">
        <v>177.3803599</v>
      </c>
      <c r="J3327">
        <v>367.93891350000001</v>
      </c>
      <c r="K3327">
        <v>277.20857050000001</v>
      </c>
      <c r="L3327">
        <v>54.530446359999999</v>
      </c>
      <c r="M3327">
        <v>15.565397000000001</v>
      </c>
      <c r="N3327">
        <v>232.04976250000001</v>
      </c>
      <c r="O3327">
        <v>32.714396350000001</v>
      </c>
      <c r="P3327">
        <v>837.88356750000003</v>
      </c>
      <c r="Q3327">
        <v>294.24416009999999</v>
      </c>
    </row>
    <row r="3328" spans="1:17">
      <c r="A3328" t="s">
        <v>13564</v>
      </c>
      <c r="B3328" s="14" t="s">
        <v>1811</v>
      </c>
      <c r="C3328">
        <v>5.2426054840000003</v>
      </c>
      <c r="D3328">
        <v>2.956323115</v>
      </c>
      <c r="E3328">
        <v>3.3211454859999998</v>
      </c>
      <c r="F3328">
        <v>2.2057371680000002</v>
      </c>
      <c r="G3328">
        <v>2.2632496030000002</v>
      </c>
      <c r="H3328">
        <v>3.4777770229999998</v>
      </c>
      <c r="I3328">
        <v>2.7801433590000002</v>
      </c>
      <c r="J3328">
        <v>4.8939249</v>
      </c>
      <c r="K3328">
        <v>5.6214519699999999</v>
      </c>
      <c r="L3328">
        <v>4.2160114599999998</v>
      </c>
      <c r="M3328">
        <v>6.8614261369999996</v>
      </c>
      <c r="N3328">
        <v>3.3782094690000002</v>
      </c>
      <c r="O3328">
        <v>4.2225974849999997</v>
      </c>
      <c r="P3328">
        <v>4.8623522909999997</v>
      </c>
      <c r="Q3328">
        <v>4.4230122789999999</v>
      </c>
    </row>
    <row r="3329" spans="1:17">
      <c r="A3329" t="e">
        <v>#N/A</v>
      </c>
      <c r="B3329" s="14" t="s">
        <v>13565</v>
      </c>
      <c r="C3329">
        <v>1052.345061</v>
      </c>
      <c r="D3329">
        <v>135.34122260000001</v>
      </c>
      <c r="E3329">
        <v>130.23293079999999</v>
      </c>
      <c r="F3329">
        <v>7.588096867</v>
      </c>
      <c r="G3329">
        <v>234.7629761</v>
      </c>
      <c r="H3329">
        <v>32.769614949999998</v>
      </c>
      <c r="I3329">
        <v>426.38534069999997</v>
      </c>
      <c r="J3329">
        <v>112.92653060000001</v>
      </c>
      <c r="K3329">
        <v>271.47062490000002</v>
      </c>
      <c r="L3329">
        <v>343.6082523</v>
      </c>
      <c r="M3329">
        <v>1314.654288</v>
      </c>
      <c r="N3329">
        <v>252.99806839999999</v>
      </c>
      <c r="O3329">
        <v>1697.1461200000001</v>
      </c>
      <c r="P3329">
        <v>304.33422409999997</v>
      </c>
      <c r="Q3329">
        <v>943.17792229999998</v>
      </c>
    </row>
    <row r="3330" spans="1:17">
      <c r="A3330" t="s">
        <v>13566</v>
      </c>
      <c r="B3330" s="14" t="s">
        <v>6352</v>
      </c>
      <c r="C3330">
        <v>4.063253714</v>
      </c>
      <c r="D3330">
        <v>2.4549456740000002</v>
      </c>
      <c r="E3330">
        <v>1.3361409710000001</v>
      </c>
      <c r="F3330">
        <v>1.4078605479999999</v>
      </c>
      <c r="G3330">
        <v>0.95679254199999997</v>
      </c>
      <c r="H3330">
        <v>0.56745952200000005</v>
      </c>
      <c r="I3330">
        <v>5.3868385979999998</v>
      </c>
      <c r="J3330">
        <v>2.15405544</v>
      </c>
      <c r="K3330">
        <v>4.0217323230000002</v>
      </c>
      <c r="L3330">
        <v>2.3339981660000002</v>
      </c>
      <c r="M3330">
        <v>5.672439593</v>
      </c>
      <c r="N3330">
        <v>2.6865659449999999</v>
      </c>
      <c r="O3330">
        <v>3.2727018970000001</v>
      </c>
      <c r="P3330">
        <v>2.4938870849999999</v>
      </c>
      <c r="Q3330">
        <v>1.5235699220000001</v>
      </c>
    </row>
    <row r="3331" spans="1:17">
      <c r="A3331" t="s">
        <v>13567</v>
      </c>
      <c r="B3331" s="14" t="s">
        <v>6351</v>
      </c>
      <c r="C3331">
        <v>3.0507435100000002</v>
      </c>
      <c r="D3331">
        <v>7.8255370400000004</v>
      </c>
      <c r="E3331">
        <v>6.0300221699999996</v>
      </c>
      <c r="F3331">
        <v>8.349025932</v>
      </c>
      <c r="G3331">
        <v>5.3789696249999999</v>
      </c>
      <c r="H3331">
        <v>8.3249091790000005</v>
      </c>
      <c r="I3331">
        <v>4.9172704740000004</v>
      </c>
      <c r="J3331">
        <v>10.625280099999999</v>
      </c>
      <c r="K3331">
        <v>8.0124520659999998</v>
      </c>
      <c r="L3331">
        <v>6.7974520460000001</v>
      </c>
      <c r="M3331">
        <v>3.3903412770000001</v>
      </c>
      <c r="N3331">
        <v>5.2056154350000003</v>
      </c>
      <c r="O3331">
        <v>4.4455685279999999</v>
      </c>
      <c r="P3331">
        <v>13.03263933</v>
      </c>
      <c r="Q3331">
        <v>10.596274790000001</v>
      </c>
    </row>
    <row r="3332" spans="1:17">
      <c r="A3332" t="s">
        <v>13568</v>
      </c>
      <c r="B3332" s="14" t="s">
        <v>5391</v>
      </c>
      <c r="C3332">
        <v>12.541519839999999</v>
      </c>
      <c r="D3332">
        <v>0.69459164299999998</v>
      </c>
      <c r="E3332">
        <v>0.71478512500000002</v>
      </c>
      <c r="F3332">
        <v>0.67066427900000003</v>
      </c>
      <c r="G3332">
        <v>0.73478623200000004</v>
      </c>
      <c r="H3332">
        <v>0.68809083000000004</v>
      </c>
      <c r="I3332">
        <v>3.9191879950000001</v>
      </c>
      <c r="J3332">
        <v>0.82333756400000002</v>
      </c>
      <c r="K3332">
        <v>1.7271566460000001</v>
      </c>
      <c r="L3332">
        <v>2.971670767</v>
      </c>
      <c r="M3332">
        <v>2.1494670089999999</v>
      </c>
      <c r="N3332">
        <v>0.49693419900000002</v>
      </c>
      <c r="O3332">
        <v>2.9763129510000002</v>
      </c>
      <c r="P3332">
        <v>0.43680591600000002</v>
      </c>
      <c r="Q3332">
        <v>0.61581748800000002</v>
      </c>
    </row>
    <row r="3333" spans="1:17">
      <c r="A3333" t="e">
        <v>#N/A</v>
      </c>
      <c r="B3333" s="14" t="s">
        <v>13569</v>
      </c>
      <c r="C3333">
        <v>1083.4642679999999</v>
      </c>
      <c r="D3333">
        <v>54.419373329999999</v>
      </c>
      <c r="E3333">
        <v>63.125659460000001</v>
      </c>
      <c r="F3333">
        <v>43.937270239999997</v>
      </c>
      <c r="G3333">
        <v>70.6981708</v>
      </c>
      <c r="H3333">
        <v>47.39917638</v>
      </c>
      <c r="I3333">
        <v>802.9980736</v>
      </c>
      <c r="J3333">
        <v>117.7940535</v>
      </c>
      <c r="K3333">
        <v>272.94330050000002</v>
      </c>
      <c r="L3333">
        <v>403.4087796</v>
      </c>
      <c r="M3333">
        <v>920.28812340000002</v>
      </c>
      <c r="N3333">
        <v>174.81389870000001</v>
      </c>
      <c r="O3333">
        <v>578.27137830000004</v>
      </c>
      <c r="P3333">
        <v>77.092961320000001</v>
      </c>
      <c r="Q3333">
        <v>146.84061840000001</v>
      </c>
    </row>
    <row r="3334" spans="1:17">
      <c r="A3334" t="s">
        <v>13570</v>
      </c>
      <c r="B3334" s="14" t="s">
        <v>13571</v>
      </c>
      <c r="C3334">
        <v>1658.4524759999999</v>
      </c>
      <c r="D3334">
        <v>93.520700840000003</v>
      </c>
      <c r="E3334">
        <v>84.105021489999999</v>
      </c>
      <c r="F3334">
        <v>72.631876849999998</v>
      </c>
      <c r="G3334">
        <v>66.105961109999996</v>
      </c>
      <c r="H3334">
        <v>105.73662419999999</v>
      </c>
      <c r="I3334">
        <v>328.84683009999998</v>
      </c>
      <c r="J3334">
        <v>211.90464650000001</v>
      </c>
      <c r="K3334">
        <v>559.06335100000001</v>
      </c>
      <c r="L3334">
        <v>1013.942152</v>
      </c>
      <c r="M3334">
        <v>460.53456590000002</v>
      </c>
      <c r="N3334">
        <v>146.0983038</v>
      </c>
      <c r="O3334">
        <v>1318.3586089999999</v>
      </c>
      <c r="P3334">
        <v>113.4935904</v>
      </c>
      <c r="Q3334">
        <v>542.54889219999995</v>
      </c>
    </row>
    <row r="3335" spans="1:17">
      <c r="A3335" t="e">
        <v>#N/A</v>
      </c>
      <c r="B3335" s="14" t="s">
        <v>13572</v>
      </c>
      <c r="C3335">
        <v>0</v>
      </c>
      <c r="D3335">
        <v>0</v>
      </c>
      <c r="E3335">
        <v>0.43286166500000001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1.8457704180000001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</row>
    <row r="3336" spans="1:17">
      <c r="A3336" t="e">
        <v>#N/A</v>
      </c>
      <c r="B3336" s="14" t="s">
        <v>13573</v>
      </c>
      <c r="C3336">
        <v>3.908274435</v>
      </c>
      <c r="D3336">
        <v>0.28860454899999999</v>
      </c>
      <c r="E3336">
        <v>0</v>
      </c>
      <c r="F3336">
        <v>0.17733078999999999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0.82315771299999996</v>
      </c>
      <c r="M3336">
        <v>0</v>
      </c>
      <c r="N3336">
        <v>0.16059352700000001</v>
      </c>
      <c r="O3336">
        <v>0</v>
      </c>
      <c r="P3336">
        <v>1.5636401040000001</v>
      </c>
      <c r="Q3336">
        <v>0.89555792499999998</v>
      </c>
    </row>
    <row r="3337" spans="1:17">
      <c r="A3337" t="e">
        <v>#N/A</v>
      </c>
      <c r="B3337" s="14" t="s">
        <v>13574</v>
      </c>
      <c r="C3337">
        <v>11.345448680000001</v>
      </c>
      <c r="D3337">
        <v>6.2834919039999999</v>
      </c>
      <c r="E3337">
        <v>1.448421725</v>
      </c>
      <c r="F3337">
        <v>1.2354694610000001</v>
      </c>
      <c r="G3337">
        <v>0.97957331700000005</v>
      </c>
      <c r="H3337">
        <v>3.0500949300000002</v>
      </c>
      <c r="I3337">
        <v>21.508876969999999</v>
      </c>
      <c r="J3337">
        <v>5.6092406419999996</v>
      </c>
      <c r="K3337">
        <v>27.27835704</v>
      </c>
      <c r="L3337">
        <v>13.62054644</v>
      </c>
      <c r="M3337">
        <v>15.24468141</v>
      </c>
      <c r="N3337">
        <v>4.755156672</v>
      </c>
      <c r="O3337">
        <v>27.642642810000002</v>
      </c>
      <c r="P3337">
        <v>8.5108844950000009</v>
      </c>
      <c r="Q3337">
        <v>9.3590723800000006</v>
      </c>
    </row>
    <row r="3338" spans="1:17">
      <c r="A3338" t="e">
        <v>#N/A</v>
      </c>
      <c r="B3338" s="14" t="s">
        <v>13575</v>
      </c>
      <c r="C3338">
        <v>0</v>
      </c>
      <c r="D3338">
        <v>0.43154548199999998</v>
      </c>
      <c r="E3338">
        <v>0</v>
      </c>
      <c r="F3338">
        <v>0.26515971900000002</v>
      </c>
      <c r="G3338">
        <v>0</v>
      </c>
      <c r="H3338">
        <v>0</v>
      </c>
      <c r="I3338">
        <v>0</v>
      </c>
      <c r="J3338">
        <v>0.24694770099999999</v>
      </c>
      <c r="K3338">
        <v>0</v>
      </c>
      <c r="L3338">
        <v>0</v>
      </c>
      <c r="M3338">
        <v>0</v>
      </c>
      <c r="N3338">
        <v>0</v>
      </c>
      <c r="O3338">
        <v>2.1573589160000002</v>
      </c>
      <c r="P3338">
        <v>0</v>
      </c>
      <c r="Q3338">
        <v>1.339112557</v>
      </c>
    </row>
    <row r="3339" spans="1:17">
      <c r="A3339" t="e">
        <v>#N/A</v>
      </c>
      <c r="B3339" s="14" t="s">
        <v>13576</v>
      </c>
      <c r="C3339">
        <v>1.920810846</v>
      </c>
      <c r="D3339">
        <v>0</v>
      </c>
      <c r="E3339">
        <v>0</v>
      </c>
      <c r="F3339">
        <v>0</v>
      </c>
      <c r="G3339">
        <v>0.33168808100000002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2.1272562330000002</v>
      </c>
      <c r="P3339">
        <v>0</v>
      </c>
      <c r="Q3339">
        <v>1.320427266</v>
      </c>
    </row>
    <row r="3340" spans="1:17">
      <c r="A3340" t="s">
        <v>13577</v>
      </c>
      <c r="B3340" s="14" t="s">
        <v>6479</v>
      </c>
      <c r="C3340">
        <v>422.20035430000001</v>
      </c>
      <c r="D3340">
        <v>26.27836529</v>
      </c>
      <c r="E3340">
        <v>18.275281339999999</v>
      </c>
      <c r="F3340">
        <v>17.40237595</v>
      </c>
      <c r="G3340">
        <v>18.662747469999999</v>
      </c>
      <c r="H3340">
        <v>32.227173239999999</v>
      </c>
      <c r="I3340">
        <v>108.9172919</v>
      </c>
      <c r="J3340">
        <v>51.294715490000002</v>
      </c>
      <c r="K3340">
        <v>122.3726151</v>
      </c>
      <c r="L3340">
        <v>260.10820460000002</v>
      </c>
      <c r="M3340">
        <v>181.31440219999999</v>
      </c>
      <c r="N3340">
        <v>40.509887910000003</v>
      </c>
      <c r="O3340">
        <v>449.57523750000001</v>
      </c>
      <c r="P3340">
        <v>36.384574460000003</v>
      </c>
      <c r="Q3340">
        <v>62.818624819999997</v>
      </c>
    </row>
    <row r="3341" spans="1:17">
      <c r="A3341" t="s">
        <v>13578</v>
      </c>
      <c r="B3341" s="14" t="s">
        <v>13579</v>
      </c>
      <c r="C3341">
        <v>2181.0644379999999</v>
      </c>
      <c r="D3341">
        <v>455.26731740000002</v>
      </c>
      <c r="E3341">
        <v>527.82124290000002</v>
      </c>
      <c r="F3341">
        <v>630.73856990000002</v>
      </c>
      <c r="G3341">
        <v>424.49328220000001</v>
      </c>
      <c r="H3341">
        <v>611.83870360000003</v>
      </c>
      <c r="I3341">
        <v>3582.8685230000001</v>
      </c>
      <c r="J3341">
        <v>566.47626170000001</v>
      </c>
      <c r="K3341">
        <v>3689.1225629999999</v>
      </c>
      <c r="L3341">
        <v>2042.416127</v>
      </c>
      <c r="M3341">
        <v>6720.6823940000004</v>
      </c>
      <c r="N3341">
        <v>376.03001449999999</v>
      </c>
      <c r="O3341">
        <v>6892.9591890000002</v>
      </c>
      <c r="P3341">
        <v>669.78987649999999</v>
      </c>
      <c r="Q3341">
        <v>2201.8460359999999</v>
      </c>
    </row>
    <row r="3342" spans="1:17">
      <c r="A3342" t="s">
        <v>13578</v>
      </c>
      <c r="B3342" s="14" t="s">
        <v>9280</v>
      </c>
      <c r="C3342">
        <v>274.9359503</v>
      </c>
      <c r="D3342">
        <v>271.66486309999999</v>
      </c>
      <c r="E3342">
        <v>332.8709192</v>
      </c>
      <c r="F3342">
        <v>362.9276863</v>
      </c>
      <c r="G3342">
        <v>203.56832420000001</v>
      </c>
      <c r="H3342">
        <v>46.81787387</v>
      </c>
      <c r="I3342">
        <v>381.57460750000001</v>
      </c>
      <c r="J3342">
        <v>788.53733920000002</v>
      </c>
      <c r="K3342">
        <v>133.44869130000001</v>
      </c>
      <c r="L3342">
        <v>140.56213819999999</v>
      </c>
      <c r="M3342">
        <v>426.70669400000003</v>
      </c>
      <c r="N3342">
        <v>643.49385610000002</v>
      </c>
      <c r="O3342">
        <v>672.23269760000005</v>
      </c>
      <c r="P3342">
        <v>606.4132161</v>
      </c>
      <c r="Q3342">
        <v>513.72775609999997</v>
      </c>
    </row>
    <row r="3343" spans="1:17">
      <c r="A3343" t="e">
        <v>#N/A</v>
      </c>
      <c r="B3343" s="14" t="s">
        <v>13580</v>
      </c>
      <c r="C3343">
        <v>266.2597667</v>
      </c>
      <c r="D3343">
        <v>4.8151390589999998</v>
      </c>
      <c r="E3343">
        <v>1.7342944339999999</v>
      </c>
      <c r="F3343">
        <v>1.4793121170000001</v>
      </c>
      <c r="G3343">
        <v>2.8149843749999999</v>
      </c>
      <c r="H3343">
        <v>8.3476282289999997</v>
      </c>
      <c r="I3343">
        <v>15.84864619</v>
      </c>
      <c r="J3343">
        <v>7.5773952529999997</v>
      </c>
      <c r="K3343">
        <v>4.930149932</v>
      </c>
      <c r="L3343">
        <v>27.467473160000001</v>
      </c>
      <c r="M3343">
        <v>83.4445719</v>
      </c>
      <c r="N3343">
        <v>2.6793762060000001</v>
      </c>
      <c r="O3343">
        <v>72.214751070000005</v>
      </c>
      <c r="P3343">
        <v>2.4457594390000001</v>
      </c>
      <c r="Q3343">
        <v>11.20625772</v>
      </c>
    </row>
    <row r="3344" spans="1:17">
      <c r="A3344" t="e">
        <v>#N/A</v>
      </c>
      <c r="B3344" s="14" t="s">
        <v>13581</v>
      </c>
      <c r="C3344">
        <v>19.257870400000002</v>
      </c>
      <c r="D3344">
        <v>1.4220877009999999</v>
      </c>
      <c r="E3344">
        <v>2.5040935169999998</v>
      </c>
      <c r="F3344">
        <v>0.87379057699999996</v>
      </c>
      <c r="G3344">
        <v>3.3254737689999998</v>
      </c>
      <c r="H3344">
        <v>4.9307234099999997</v>
      </c>
      <c r="I3344">
        <v>6.2409176710000001</v>
      </c>
      <c r="J3344">
        <v>3.7976206069999998</v>
      </c>
      <c r="K3344">
        <v>4.8535154770000002</v>
      </c>
      <c r="L3344">
        <v>9.4641811649999994</v>
      </c>
      <c r="M3344">
        <v>8.2147506020000005</v>
      </c>
      <c r="N3344">
        <v>3.6928190189999999</v>
      </c>
      <c r="O3344">
        <v>21.3276726</v>
      </c>
      <c r="P3344">
        <v>1.605161635</v>
      </c>
      <c r="Q3344">
        <v>8.8256537470000005</v>
      </c>
    </row>
    <row r="3345" spans="1:17">
      <c r="A3345" t="s">
        <v>13582</v>
      </c>
      <c r="B3345" s="14" t="s">
        <v>13583</v>
      </c>
      <c r="C3345">
        <v>5.8460976220000003</v>
      </c>
      <c r="D3345">
        <v>1.527561357</v>
      </c>
      <c r="E3345">
        <v>0.65384893600000005</v>
      </c>
      <c r="F3345">
        <v>0.46929901699999998</v>
      </c>
      <c r="G3345">
        <v>0.72477758599999997</v>
      </c>
      <c r="H3345">
        <v>0.74840804800000005</v>
      </c>
      <c r="I3345">
        <v>5.4650504099999999</v>
      </c>
      <c r="J3345">
        <v>1.8432785949999999</v>
      </c>
      <c r="K3345">
        <v>2.5160765170000001</v>
      </c>
      <c r="L3345">
        <v>3.0308935899999998</v>
      </c>
      <c r="M3345">
        <v>4.6038384499999996</v>
      </c>
      <c r="N3345">
        <v>1.8663241159999999</v>
      </c>
      <c r="O3345">
        <v>5.3123495040000002</v>
      </c>
      <c r="P3345">
        <v>0.629712775</v>
      </c>
      <c r="Q3345">
        <v>2.2670130560000001</v>
      </c>
    </row>
    <row r="3346" spans="1:17">
      <c r="A3346" t="s">
        <v>13584</v>
      </c>
      <c r="B3346" s="14" t="s">
        <v>2005</v>
      </c>
      <c r="C3346">
        <v>20.355459969999998</v>
      </c>
      <c r="D3346">
        <v>0.68787700799999996</v>
      </c>
      <c r="E3346">
        <v>0.99102539099999998</v>
      </c>
      <c r="F3346">
        <v>0.18784915799999999</v>
      </c>
      <c r="G3346">
        <v>1.5489861110000001</v>
      </c>
      <c r="H3346">
        <v>4.1075630969999999</v>
      </c>
      <c r="I3346">
        <v>0.50313162499999997</v>
      </c>
      <c r="J3346">
        <v>6.1668844490000003</v>
      </c>
      <c r="K3346">
        <v>1.721639659</v>
      </c>
      <c r="L3346">
        <v>2.397954006</v>
      </c>
      <c r="M3346">
        <v>5.2980680570000001</v>
      </c>
      <c r="N3346">
        <v>1.4885423360000001</v>
      </c>
      <c r="O3346">
        <v>11.844747529999999</v>
      </c>
      <c r="P3346">
        <v>1.345814718</v>
      </c>
      <c r="Q3346">
        <v>6.6407453140000001</v>
      </c>
    </row>
    <row r="3347" spans="1:17">
      <c r="A3347" t="s">
        <v>13585</v>
      </c>
      <c r="B3347" s="14" t="s">
        <v>4477</v>
      </c>
      <c r="C3347">
        <v>6.2652315730000003</v>
      </c>
      <c r="D3347">
        <v>3.1758374100000002</v>
      </c>
      <c r="E3347">
        <v>3.3214258010000002</v>
      </c>
      <c r="F3347">
        <v>3.5847357660000001</v>
      </c>
      <c r="G3347">
        <v>2.0904280979999998</v>
      </c>
      <c r="H3347">
        <v>3.262636901</v>
      </c>
      <c r="I3347">
        <v>9.2915693780000002</v>
      </c>
      <c r="J3347">
        <v>8.8713215329999997</v>
      </c>
      <c r="K3347">
        <v>7.948583202</v>
      </c>
      <c r="L3347">
        <v>8.3200522960000001</v>
      </c>
      <c r="M3347">
        <v>3.4652348580000001</v>
      </c>
      <c r="N3347">
        <v>5.3539296719999996</v>
      </c>
      <c r="O3347">
        <v>3.7633126469999998</v>
      </c>
      <c r="P3347">
        <v>5.7195594869999997</v>
      </c>
      <c r="Q3347">
        <v>5.4019022369999998</v>
      </c>
    </row>
    <row r="3348" spans="1:17">
      <c r="A3348" t="e">
        <v>#N/A</v>
      </c>
      <c r="B3348" s="14" t="s">
        <v>13586</v>
      </c>
      <c r="C3348">
        <v>1.9031075209999999</v>
      </c>
      <c r="D3348">
        <v>0.84320407500000005</v>
      </c>
      <c r="E3348">
        <v>0.20246755299999999</v>
      </c>
      <c r="F3348">
        <v>1.036200193</v>
      </c>
      <c r="G3348">
        <v>0</v>
      </c>
      <c r="H3348">
        <v>0</v>
      </c>
      <c r="I3348">
        <v>2.7753389639999999</v>
      </c>
      <c r="J3348">
        <v>3.8601225920000002</v>
      </c>
      <c r="K3348">
        <v>0</v>
      </c>
      <c r="L3348">
        <v>1.202493064</v>
      </c>
      <c r="M3348">
        <v>3.653103378</v>
      </c>
      <c r="N3348">
        <v>1.1729988</v>
      </c>
      <c r="O3348">
        <v>2.1076501849999998</v>
      </c>
      <c r="P3348">
        <v>2.2842115810000001</v>
      </c>
      <c r="Q3348">
        <v>0</v>
      </c>
    </row>
    <row r="3349" spans="1:17">
      <c r="A3349" t="s">
        <v>13587</v>
      </c>
      <c r="B3349" s="14" t="s">
        <v>1907</v>
      </c>
      <c r="C3349">
        <v>99.376343230000003</v>
      </c>
      <c r="D3349">
        <v>1.869214028</v>
      </c>
      <c r="E3349">
        <v>2.2441494369999999</v>
      </c>
      <c r="F3349">
        <v>1.722785735</v>
      </c>
      <c r="G3349">
        <v>1.6998543559999999</v>
      </c>
      <c r="H3349">
        <v>2.34036796</v>
      </c>
      <c r="I3349">
        <v>26.660265209999999</v>
      </c>
      <c r="J3349">
        <v>2.495825575</v>
      </c>
      <c r="K3349">
        <v>9.5693034990000001</v>
      </c>
      <c r="L3349">
        <v>20.7331097</v>
      </c>
      <c r="M3349">
        <v>319.42885209999997</v>
      </c>
      <c r="N3349">
        <v>5.3161743560000003</v>
      </c>
      <c r="O3349">
        <v>208.6932534</v>
      </c>
      <c r="P3349">
        <v>2.1801775399999999</v>
      </c>
      <c r="Q3349">
        <v>92.804604209999994</v>
      </c>
    </row>
    <row r="3350" spans="1:17">
      <c r="A3350" t="s">
        <v>13588</v>
      </c>
      <c r="B3350" s="14" t="s">
        <v>13589</v>
      </c>
      <c r="C3350">
        <v>270.46910480000003</v>
      </c>
      <c r="D3350">
        <v>19.328375099999999</v>
      </c>
      <c r="E3350">
        <v>15.160827400000001</v>
      </c>
      <c r="F3350">
        <v>17.022507040000001</v>
      </c>
      <c r="G3350">
        <v>27.119004400000001</v>
      </c>
      <c r="H3350">
        <v>40.20970217</v>
      </c>
      <c r="I3350">
        <v>46.653057089999997</v>
      </c>
      <c r="J3350">
        <v>43.135850570000002</v>
      </c>
      <c r="K3350">
        <v>40.899412810000001</v>
      </c>
      <c r="L3350">
        <v>23.88896433</v>
      </c>
      <c r="M3350">
        <v>33.49535633</v>
      </c>
      <c r="N3350">
        <v>14.34032335</v>
      </c>
      <c r="O3350">
        <v>25.766765639999999</v>
      </c>
      <c r="P3350">
        <v>21.816633490000001</v>
      </c>
      <c r="Q3350">
        <v>9.9961923299999995</v>
      </c>
    </row>
    <row r="3351" spans="1:17">
      <c r="A3351" t="s">
        <v>13590</v>
      </c>
      <c r="B3351" s="14" t="s">
        <v>13591</v>
      </c>
      <c r="C3351">
        <v>0</v>
      </c>
      <c r="D3351">
        <v>0.96050018000000004</v>
      </c>
      <c r="E3351">
        <v>1.4991101490000001</v>
      </c>
      <c r="F3351">
        <v>1.6229723490000001</v>
      </c>
      <c r="G3351">
        <v>1.4973845139999999</v>
      </c>
      <c r="H3351">
        <v>0</v>
      </c>
      <c r="I3351">
        <v>0</v>
      </c>
      <c r="J3351">
        <v>0.96186453699999996</v>
      </c>
      <c r="K3351">
        <v>0.491720991</v>
      </c>
      <c r="L3351">
        <v>2.054653504</v>
      </c>
      <c r="M3351">
        <v>4.1612778639999997</v>
      </c>
      <c r="N3351">
        <v>1.737023419</v>
      </c>
      <c r="O3351">
        <v>0</v>
      </c>
      <c r="P3351">
        <v>2.9272081480000001</v>
      </c>
      <c r="Q3351">
        <v>2.9804919910000001</v>
      </c>
    </row>
    <row r="3352" spans="1:17">
      <c r="A3352" t="s">
        <v>13592</v>
      </c>
      <c r="B3352" s="14" t="s">
        <v>13593</v>
      </c>
      <c r="C3352">
        <v>17.839883830000002</v>
      </c>
      <c r="D3352">
        <v>10.510988299999999</v>
      </c>
      <c r="E3352">
        <v>8.9647719620000004</v>
      </c>
      <c r="F3352">
        <v>14.001797959999999</v>
      </c>
      <c r="G3352">
        <v>8.324212374</v>
      </c>
      <c r="H3352">
        <v>20.991829809999999</v>
      </c>
      <c r="I3352">
        <v>13.83843188</v>
      </c>
      <c r="J3352">
        <v>18.23690616</v>
      </c>
      <c r="K3352">
        <v>15.841731770000001</v>
      </c>
      <c r="L3352">
        <v>10.55276083</v>
      </c>
      <c r="M3352">
        <v>13.843515829999999</v>
      </c>
      <c r="N3352">
        <v>7.8608169559999999</v>
      </c>
      <c r="O3352">
        <v>15.13323828</v>
      </c>
      <c r="P3352">
        <v>18.792783929999999</v>
      </c>
      <c r="Q3352">
        <v>8.6106906730000006</v>
      </c>
    </row>
    <row r="3353" spans="1:17">
      <c r="A3353" t="s">
        <v>13594</v>
      </c>
      <c r="B3353" s="14" t="s">
        <v>7825</v>
      </c>
      <c r="C3353">
        <v>33.656498419999998</v>
      </c>
      <c r="D3353">
        <v>0.90681583600000004</v>
      </c>
      <c r="E3353">
        <v>1.54838622</v>
      </c>
      <c r="F3353">
        <v>1.052462145</v>
      </c>
      <c r="G3353">
        <v>0.94246172900000003</v>
      </c>
      <c r="H3353">
        <v>0.34935008000000001</v>
      </c>
      <c r="I3353">
        <v>2.653077336</v>
      </c>
      <c r="J3353">
        <v>3.574758353</v>
      </c>
      <c r="K3353">
        <v>3.9202293510000001</v>
      </c>
      <c r="L3353">
        <v>7.7592586609999996</v>
      </c>
      <c r="M3353">
        <v>13.968694859999999</v>
      </c>
      <c r="N3353">
        <v>1.4577222969999999</v>
      </c>
      <c r="O3353">
        <v>15.61471673</v>
      </c>
      <c r="P3353">
        <v>0.68237047500000003</v>
      </c>
      <c r="Q3353">
        <v>5.0024997740000003</v>
      </c>
    </row>
    <row r="3354" spans="1:17">
      <c r="A3354" t="s">
        <v>13594</v>
      </c>
      <c r="B3354" s="14" t="s">
        <v>13595</v>
      </c>
      <c r="C3354">
        <v>2.5318589839999999</v>
      </c>
      <c r="D3354">
        <v>0.37392769300000001</v>
      </c>
      <c r="E3354">
        <v>0.59857573600000002</v>
      </c>
      <c r="F3354">
        <v>0.49780666600000001</v>
      </c>
      <c r="G3354">
        <v>0.63151783900000003</v>
      </c>
      <c r="H3354">
        <v>0.21608301999999999</v>
      </c>
      <c r="I3354">
        <v>1.2307531780000001</v>
      </c>
      <c r="J3354">
        <v>1.426509882</v>
      </c>
      <c r="K3354">
        <v>0.63809842400000005</v>
      </c>
      <c r="L3354">
        <v>1.9552799350000001</v>
      </c>
      <c r="M3354">
        <v>1.080004677</v>
      </c>
      <c r="N3354">
        <v>0.41614289799999998</v>
      </c>
      <c r="O3354">
        <v>1.24621278</v>
      </c>
      <c r="P3354">
        <v>1.0551641540000001</v>
      </c>
      <c r="Q3354">
        <v>0.77354730800000004</v>
      </c>
    </row>
    <row r="3355" spans="1:17">
      <c r="A3355" t="s">
        <v>13596</v>
      </c>
      <c r="B3355" s="14" t="s">
        <v>5517</v>
      </c>
      <c r="C3355">
        <v>1.4389349549999999</v>
      </c>
      <c r="D3355">
        <v>3.1080296540000001</v>
      </c>
      <c r="E3355">
        <v>2.0283792040000002</v>
      </c>
      <c r="F3355">
        <v>2.1055714280000002</v>
      </c>
      <c r="G3355">
        <v>1.4287435209999999</v>
      </c>
      <c r="H3355">
        <v>3.7302554720000001</v>
      </c>
      <c r="I3355">
        <v>0</v>
      </c>
      <c r="J3355">
        <v>2.052161211</v>
      </c>
      <c r="K3355">
        <v>4.5694072539999997</v>
      </c>
      <c r="L3355">
        <v>2.954906738</v>
      </c>
      <c r="M3355">
        <v>0</v>
      </c>
      <c r="N3355">
        <v>2.9267750540000002</v>
      </c>
      <c r="O3355">
        <v>1.9919864549999999</v>
      </c>
      <c r="P3355">
        <v>3.508145072</v>
      </c>
      <c r="Q3355">
        <v>1.7310479400000001</v>
      </c>
    </row>
    <row r="3356" spans="1:17">
      <c r="A3356" t="s">
        <v>13597</v>
      </c>
      <c r="B3356" s="14" t="s">
        <v>13598</v>
      </c>
      <c r="C3356">
        <v>0.82760387199999996</v>
      </c>
      <c r="D3356">
        <v>2.3834455860000001</v>
      </c>
      <c r="E3356">
        <v>2.6414103600000001</v>
      </c>
      <c r="F3356">
        <v>1.915101459</v>
      </c>
      <c r="G3356">
        <v>0.71455849199999999</v>
      </c>
      <c r="H3356">
        <v>3.8141467659999999</v>
      </c>
      <c r="I3356">
        <v>7.2414655940000001</v>
      </c>
      <c r="J3356">
        <v>0.62949394000000003</v>
      </c>
      <c r="K3356">
        <v>1.126326838</v>
      </c>
      <c r="L3356">
        <v>3.1375670740000001</v>
      </c>
      <c r="M3356">
        <v>3.1772482289999999</v>
      </c>
      <c r="N3356">
        <v>1.326264374</v>
      </c>
      <c r="O3356">
        <v>3.6662131470000001</v>
      </c>
      <c r="P3356">
        <v>1.9866689900000001</v>
      </c>
      <c r="Q3356">
        <v>3.4135294049999998</v>
      </c>
    </row>
    <row r="3357" spans="1:17">
      <c r="A3357" t="s">
        <v>13597</v>
      </c>
      <c r="B3357" s="14" t="s">
        <v>13599</v>
      </c>
      <c r="C3357">
        <v>0.88305274099999997</v>
      </c>
      <c r="D3357">
        <v>0.260834332</v>
      </c>
      <c r="E3357">
        <v>0.250522931</v>
      </c>
      <c r="F3357">
        <v>0.28046829899999998</v>
      </c>
      <c r="G3357">
        <v>0.304973361</v>
      </c>
      <c r="H3357">
        <v>0.90437597400000003</v>
      </c>
      <c r="I3357">
        <v>0</v>
      </c>
      <c r="J3357">
        <v>1.3060241930000001</v>
      </c>
      <c r="K3357">
        <v>0.80119328899999998</v>
      </c>
      <c r="L3357">
        <v>1.1159272769999999</v>
      </c>
      <c r="M3357">
        <v>1.130040532</v>
      </c>
      <c r="N3357">
        <v>0.68941896700000005</v>
      </c>
      <c r="O3357">
        <v>1.955923407</v>
      </c>
      <c r="P3357">
        <v>0.57410556599999996</v>
      </c>
      <c r="Q3357">
        <v>0.80938520899999999</v>
      </c>
    </row>
    <row r="3358" spans="1:17">
      <c r="A3358" t="s">
        <v>13600</v>
      </c>
      <c r="B3358" s="14" t="s">
        <v>1965</v>
      </c>
      <c r="C3358">
        <v>55.093598870000001</v>
      </c>
      <c r="D3358">
        <v>2.118236477</v>
      </c>
      <c r="E3358">
        <v>2.5189017279999999</v>
      </c>
      <c r="F3358">
        <v>1.5494448860000001</v>
      </c>
      <c r="G3358">
        <v>2.4373771359999998</v>
      </c>
      <c r="H3358">
        <v>1.0492057530000001</v>
      </c>
      <c r="I3358">
        <v>1.3280012240000001</v>
      </c>
      <c r="J3358">
        <v>1.269861167</v>
      </c>
      <c r="K3358">
        <v>2.0655534439999998</v>
      </c>
      <c r="L3358">
        <v>3.7400583620000001</v>
      </c>
      <c r="M3358">
        <v>8.7400599010000004</v>
      </c>
      <c r="N3358">
        <v>3.1992992619999998</v>
      </c>
      <c r="O3358">
        <v>14.119164850000001</v>
      </c>
      <c r="P3358">
        <v>1.571182469</v>
      </c>
      <c r="Q3358">
        <v>5.3210161600000001</v>
      </c>
    </row>
    <row r="3359" spans="1:17">
      <c r="A3359" t="s">
        <v>13601</v>
      </c>
      <c r="B3359" s="14" t="s">
        <v>13602</v>
      </c>
      <c r="C3359">
        <v>51.225716370000001</v>
      </c>
      <c r="D3359">
        <v>0.11699187</v>
      </c>
      <c r="E3359">
        <v>0.16855035400000001</v>
      </c>
      <c r="F3359">
        <v>0.35942365999999998</v>
      </c>
      <c r="G3359">
        <v>0.18238602900000001</v>
      </c>
      <c r="H3359">
        <v>0.40563922299999999</v>
      </c>
      <c r="I3359">
        <v>2.3104164520000001</v>
      </c>
      <c r="J3359">
        <v>0.53557966899999998</v>
      </c>
      <c r="K3359">
        <v>3.354015043</v>
      </c>
      <c r="L3359">
        <v>5.6726303260000002</v>
      </c>
      <c r="M3359">
        <v>13.17826679</v>
      </c>
      <c r="N3359">
        <v>0.84629913400000001</v>
      </c>
      <c r="O3359">
        <v>16.96092406</v>
      </c>
      <c r="P3359">
        <v>0.31692705399999999</v>
      </c>
      <c r="Q3359">
        <v>5.0824630060000002</v>
      </c>
    </row>
    <row r="3360" spans="1:17">
      <c r="A3360" t="s">
        <v>13603</v>
      </c>
      <c r="B3360" s="14" t="s">
        <v>13604</v>
      </c>
      <c r="C3360">
        <v>1.875025344</v>
      </c>
      <c r="D3360">
        <v>0.83076179000000006</v>
      </c>
      <c r="E3360">
        <v>1.2467496870000001</v>
      </c>
      <c r="F3360">
        <v>0.57426191199999999</v>
      </c>
      <c r="G3360">
        <v>1.2141816830000001</v>
      </c>
      <c r="H3360">
        <v>1.260198132</v>
      </c>
      <c r="I3360">
        <v>5.4687723510000001</v>
      </c>
      <c r="J3360">
        <v>3.5060406890000002</v>
      </c>
      <c r="K3360">
        <v>2.9771166440000001</v>
      </c>
      <c r="L3360">
        <v>1.480936407</v>
      </c>
      <c r="M3360">
        <v>0.89979958299999996</v>
      </c>
      <c r="N3360">
        <v>3.5826392399999998</v>
      </c>
      <c r="O3360">
        <v>1.038274892</v>
      </c>
      <c r="P3360">
        <v>1.0549246160000001</v>
      </c>
      <c r="Q3360">
        <v>1.933429254</v>
      </c>
    </row>
    <row r="3361" spans="1:17">
      <c r="A3361" t="s">
        <v>13603</v>
      </c>
      <c r="B3361" s="14" t="s">
        <v>7775</v>
      </c>
      <c r="C3361">
        <v>1.3037863679999999</v>
      </c>
      <c r="D3361">
        <v>3.4659880200000002</v>
      </c>
      <c r="E3361">
        <v>0.83224231699999995</v>
      </c>
      <c r="F3361">
        <v>1.0648245080000001</v>
      </c>
      <c r="G3361">
        <v>1.294552141</v>
      </c>
      <c r="H3361">
        <v>0.62590740499999997</v>
      </c>
      <c r="I3361">
        <v>1.9013371910000001</v>
      </c>
      <c r="J3361">
        <v>1.818096414</v>
      </c>
      <c r="K3361">
        <v>3.2530428910000002</v>
      </c>
      <c r="L3361">
        <v>4.1190370160000001</v>
      </c>
      <c r="M3361">
        <v>4.3796874749999999</v>
      </c>
      <c r="N3361">
        <v>1.0848618729999999</v>
      </c>
      <c r="O3361">
        <v>5.0537026530000002</v>
      </c>
      <c r="P3361">
        <v>0.44012087799999999</v>
      </c>
      <c r="Q3361">
        <v>0.67219856899999997</v>
      </c>
    </row>
    <row r="3362" spans="1:17">
      <c r="A3362" t="s">
        <v>13605</v>
      </c>
      <c r="B3362" s="14" t="s">
        <v>7780</v>
      </c>
      <c r="C3362">
        <v>0.79930515899999999</v>
      </c>
      <c r="D3362">
        <v>1.0624371340000001</v>
      </c>
      <c r="E3362">
        <v>0.45352731899999998</v>
      </c>
      <c r="F3362">
        <v>0.34453656399999999</v>
      </c>
      <c r="G3362">
        <v>0.66712102799999995</v>
      </c>
      <c r="H3362">
        <v>0.86976900599999996</v>
      </c>
      <c r="I3362">
        <v>0.97136863699999998</v>
      </c>
      <c r="J3362">
        <v>0.77684967199999999</v>
      </c>
      <c r="K3362">
        <v>1.269116015</v>
      </c>
      <c r="L3362">
        <v>1.262617718</v>
      </c>
      <c r="M3362">
        <v>3.580041311</v>
      </c>
      <c r="N3362">
        <v>0.853943126</v>
      </c>
      <c r="O3362">
        <v>3.3933167979999999</v>
      </c>
      <c r="P3362">
        <v>0.89940830999999999</v>
      </c>
      <c r="Q3362">
        <v>2.1978724810000001</v>
      </c>
    </row>
    <row r="3363" spans="1:17">
      <c r="A3363" t="e">
        <v>#N/A</v>
      </c>
      <c r="B3363" s="14" t="s">
        <v>13606</v>
      </c>
      <c r="C3363">
        <v>61.783561480000003</v>
      </c>
      <c r="D3363">
        <v>0.16008336300000001</v>
      </c>
      <c r="E3363">
        <v>0.30750977400000001</v>
      </c>
      <c r="F3363">
        <v>0</v>
      </c>
      <c r="G3363">
        <v>0.124782043</v>
      </c>
      <c r="H3363">
        <v>0.13876197400000001</v>
      </c>
      <c r="I3363">
        <v>1.053803246</v>
      </c>
      <c r="J3363">
        <v>0.54963687800000005</v>
      </c>
      <c r="K3363">
        <v>1.802976965</v>
      </c>
      <c r="L3363">
        <v>32.41786639</v>
      </c>
      <c r="M3363">
        <v>0.69354631099999997</v>
      </c>
      <c r="N3363">
        <v>0.400851558</v>
      </c>
      <c r="O3363">
        <v>15.60546239</v>
      </c>
      <c r="P3363">
        <v>0.65049069900000001</v>
      </c>
      <c r="Q3363">
        <v>5.2158609849999999</v>
      </c>
    </row>
    <row r="3364" spans="1:17">
      <c r="A3364" t="s">
        <v>13607</v>
      </c>
      <c r="B3364" s="14" t="s">
        <v>4529</v>
      </c>
      <c r="C3364">
        <v>11.625960389999999</v>
      </c>
      <c r="D3364">
        <v>1.0078198030000001</v>
      </c>
      <c r="E3364">
        <v>1.2906377179999999</v>
      </c>
      <c r="F3364">
        <v>0.92887039900000001</v>
      </c>
      <c r="G3364">
        <v>0.82922020299999999</v>
      </c>
      <c r="H3364">
        <v>1.747178001</v>
      </c>
      <c r="I3364">
        <v>9.5829023469999992</v>
      </c>
      <c r="J3364">
        <v>3.3000918019999999</v>
      </c>
      <c r="K3364">
        <v>6.879278974</v>
      </c>
      <c r="L3364">
        <v>8.9428982369999996</v>
      </c>
      <c r="M3364">
        <v>10.18800006</v>
      </c>
      <c r="N3364">
        <v>2.7416872799999998</v>
      </c>
      <c r="O3364">
        <v>12.59559612</v>
      </c>
      <c r="P3364">
        <v>1.213400032</v>
      </c>
      <c r="Q3364">
        <v>4.8647320330000001</v>
      </c>
    </row>
    <row r="3365" spans="1:17">
      <c r="A3365" t="s">
        <v>13608</v>
      </c>
      <c r="B3365" s="14" t="s">
        <v>8338</v>
      </c>
      <c r="C3365">
        <v>2.0883657750000002</v>
      </c>
      <c r="D3365">
        <v>1.5035895669999999</v>
      </c>
      <c r="E3365">
        <v>2.1106794459999998</v>
      </c>
      <c r="F3365">
        <v>1.7056038570000001</v>
      </c>
      <c r="G3365">
        <v>1.1269427540000001</v>
      </c>
      <c r="H3365">
        <v>1.9048633319999999</v>
      </c>
      <c r="I3365">
        <v>5.7103213200000003</v>
      </c>
      <c r="J3365">
        <v>4.1366081430000001</v>
      </c>
      <c r="K3365">
        <v>1.8947731720000001</v>
      </c>
      <c r="L3365">
        <v>0.49483121699999999</v>
      </c>
      <c r="M3365">
        <v>1.0021788030000001</v>
      </c>
      <c r="N3365">
        <v>3.2823205350000002</v>
      </c>
      <c r="O3365">
        <v>1.4455122949999999</v>
      </c>
      <c r="P3365">
        <v>3.564027029</v>
      </c>
      <c r="Q3365">
        <v>1.7945124029999999</v>
      </c>
    </row>
    <row r="3366" spans="1:17">
      <c r="A3366" t="s">
        <v>13588</v>
      </c>
      <c r="B3366" s="14" t="s">
        <v>13609</v>
      </c>
      <c r="C3366">
        <v>3.6353374299999999</v>
      </c>
      <c r="D3366">
        <v>1.127488547</v>
      </c>
      <c r="E3366">
        <v>0.88953834200000004</v>
      </c>
      <c r="F3366">
        <v>0.79174451400000001</v>
      </c>
      <c r="G3366">
        <v>1.0044075699999999</v>
      </c>
      <c r="H3366">
        <v>0.55846808599999997</v>
      </c>
      <c r="I3366">
        <v>0</v>
      </c>
      <c r="J3366">
        <v>1.843412418</v>
      </c>
      <c r="K3366">
        <v>2.638671794</v>
      </c>
      <c r="L3366">
        <v>3.6752252809999999</v>
      </c>
      <c r="M3366">
        <v>4.186919541</v>
      </c>
      <c r="N3366">
        <v>2.1958620139999998</v>
      </c>
      <c r="O3366">
        <v>1.2078171390000001</v>
      </c>
      <c r="P3366">
        <v>3.708827694</v>
      </c>
      <c r="Q3366">
        <v>3.2487625069999999</v>
      </c>
    </row>
    <row r="3367" spans="1:17">
      <c r="A3367" t="s">
        <v>13610</v>
      </c>
      <c r="B3367" s="14" t="s">
        <v>13611</v>
      </c>
      <c r="C3367">
        <v>15.525350830000001</v>
      </c>
      <c r="D3367">
        <v>12.38178615</v>
      </c>
      <c r="E3367">
        <v>13.10355794</v>
      </c>
      <c r="F3367">
        <v>17.610858539999999</v>
      </c>
      <c r="G3367">
        <v>8.9364583329999991</v>
      </c>
      <c r="H3367">
        <v>27.427921319999999</v>
      </c>
      <c r="I3367">
        <v>27.169107749999998</v>
      </c>
      <c r="J3367">
        <v>17.450970890000001</v>
      </c>
      <c r="K3367">
        <v>13.61660457</v>
      </c>
      <c r="L3367">
        <v>8.5018369289999995</v>
      </c>
      <c r="M3367">
        <v>3.9735510430000001</v>
      </c>
      <c r="N3367">
        <v>13.14170234</v>
      </c>
      <c r="O3367">
        <v>3.43879767</v>
      </c>
      <c r="P3367">
        <v>29.193826959999999</v>
      </c>
      <c r="Q3367">
        <v>18.49921909</v>
      </c>
    </row>
    <row r="3368" spans="1:17">
      <c r="A3368" t="s">
        <v>13612</v>
      </c>
      <c r="B3368" s="14" t="s">
        <v>5292</v>
      </c>
      <c r="C3368">
        <v>26.206248639999998</v>
      </c>
      <c r="D3368">
        <v>1.301246551</v>
      </c>
      <c r="E3368">
        <v>1.4901523290000001</v>
      </c>
      <c r="F3368">
        <v>1.260814157</v>
      </c>
      <c r="G3368">
        <v>1.1313321590000001</v>
      </c>
      <c r="H3368">
        <v>1.648519579</v>
      </c>
      <c r="I3368">
        <v>36.569797389999998</v>
      </c>
      <c r="J3368">
        <v>4.2386384430000001</v>
      </c>
      <c r="K3368">
        <v>13.11829829</v>
      </c>
      <c r="L3368">
        <v>32.403504300000002</v>
      </c>
      <c r="M3368">
        <v>29.054961720000001</v>
      </c>
      <c r="N3368">
        <v>3.0634005850000001</v>
      </c>
      <c r="O3368">
        <v>28.522456389999999</v>
      </c>
      <c r="P3368">
        <v>1.593043894</v>
      </c>
      <c r="Q3368">
        <v>5.1249625009999997</v>
      </c>
    </row>
    <row r="3369" spans="1:17">
      <c r="A3369" t="s">
        <v>13578</v>
      </c>
      <c r="B3369" s="14" t="s">
        <v>13613</v>
      </c>
      <c r="C3369">
        <v>10.41111761</v>
      </c>
      <c r="D3369">
        <v>109.1701276</v>
      </c>
      <c r="E3369">
        <v>253.27499890000001</v>
      </c>
      <c r="F3369">
        <v>111.4829502</v>
      </c>
      <c r="G3369">
        <v>335.29065989999998</v>
      </c>
      <c r="H3369">
        <v>2.665629182</v>
      </c>
      <c r="I3369">
        <v>22.774105030000001</v>
      </c>
      <c r="J3369">
        <v>39.374669609999998</v>
      </c>
      <c r="K3369">
        <v>10.23316835</v>
      </c>
      <c r="L3369">
        <v>6.5783444109999998</v>
      </c>
      <c r="M3369">
        <v>16.653853640000001</v>
      </c>
      <c r="N3369">
        <v>533.89385370000002</v>
      </c>
      <c r="O3369">
        <v>3.8433621019999999</v>
      </c>
      <c r="P3369">
        <v>649.79101200000002</v>
      </c>
      <c r="Q3369">
        <v>88.268898329999999</v>
      </c>
    </row>
    <row r="3370" spans="1:17">
      <c r="A3370" t="s">
        <v>13614</v>
      </c>
      <c r="B3370" s="14" t="s">
        <v>13615</v>
      </c>
      <c r="C3370">
        <v>9.0763589450000008</v>
      </c>
      <c r="D3370">
        <v>2.0107174090000002</v>
      </c>
      <c r="E3370">
        <v>2.89684345</v>
      </c>
      <c r="F3370">
        <v>0.61773473000000001</v>
      </c>
      <c r="G3370">
        <v>1.567317308</v>
      </c>
      <c r="H3370">
        <v>3.4858227770000001</v>
      </c>
      <c r="I3370">
        <v>0</v>
      </c>
      <c r="J3370">
        <v>3.4518403950000001</v>
      </c>
      <c r="K3370">
        <v>0</v>
      </c>
      <c r="L3370">
        <v>5.734966923</v>
      </c>
      <c r="M3370">
        <v>0</v>
      </c>
      <c r="N3370">
        <v>0.55943019699999996</v>
      </c>
      <c r="O3370">
        <v>5.0259350559999998</v>
      </c>
      <c r="P3370">
        <v>3.4043537979999998</v>
      </c>
      <c r="Q3370">
        <v>3.1196907930000002</v>
      </c>
    </row>
    <row r="3371" spans="1:17">
      <c r="A3371" t="s">
        <v>13616</v>
      </c>
      <c r="B3371" s="14" t="s">
        <v>13617</v>
      </c>
      <c r="C3371">
        <v>13.223316049999999</v>
      </c>
      <c r="D3371">
        <v>0</v>
      </c>
      <c r="E3371">
        <v>5.4107707999999997E-2</v>
      </c>
      <c r="F3371">
        <v>0</v>
      </c>
      <c r="G3371">
        <v>0</v>
      </c>
      <c r="H3371">
        <v>0.39065255300000001</v>
      </c>
      <c r="I3371">
        <v>0.74168541300000002</v>
      </c>
      <c r="J3371">
        <v>6.4474030000000002E-2</v>
      </c>
      <c r="K3371">
        <v>0</v>
      </c>
      <c r="L3371">
        <v>0.96406771499999999</v>
      </c>
      <c r="M3371">
        <v>1.9525207710000001</v>
      </c>
      <c r="N3371">
        <v>0.250779054</v>
      </c>
      <c r="O3371">
        <v>3.3795080550000001</v>
      </c>
      <c r="P3371">
        <v>7.6304482000000007E-2</v>
      </c>
      <c r="Q3371">
        <v>0.34962051999999999</v>
      </c>
    </row>
    <row r="3372" spans="1:17">
      <c r="A3372" t="e">
        <v>#N/A</v>
      </c>
      <c r="B3372" s="14" t="s">
        <v>13618</v>
      </c>
      <c r="C3372">
        <v>1.8192701849999999</v>
      </c>
      <c r="D3372">
        <v>0.40302926</v>
      </c>
      <c r="E3372">
        <v>0.45161264699999998</v>
      </c>
      <c r="F3372">
        <v>8.2546050999999995E-2</v>
      </c>
      <c r="G3372">
        <v>0.52358984900000005</v>
      </c>
      <c r="H3372">
        <v>0</v>
      </c>
      <c r="I3372">
        <v>5.3061546709999998</v>
      </c>
      <c r="J3372">
        <v>10.30145418</v>
      </c>
      <c r="K3372">
        <v>1.37551907</v>
      </c>
      <c r="L3372">
        <v>0.38317326699999998</v>
      </c>
      <c r="M3372">
        <v>1.1640579049999999</v>
      </c>
      <c r="N3372">
        <v>30.724300719999999</v>
      </c>
      <c r="O3372">
        <v>3.3580035989999999</v>
      </c>
      <c r="P3372">
        <v>9.4622039190000002</v>
      </c>
      <c r="Q3372">
        <v>1.667499925</v>
      </c>
    </row>
    <row r="3373" spans="1:17">
      <c r="A3373" t="s">
        <v>13619</v>
      </c>
      <c r="B3373" s="14" t="s">
        <v>2181</v>
      </c>
      <c r="C3373">
        <v>28.394595120000002</v>
      </c>
      <c r="D3373">
        <v>6.567869151</v>
      </c>
      <c r="E3373">
        <v>11.150455210000001</v>
      </c>
      <c r="F3373">
        <v>5.342874503</v>
      </c>
      <c r="G3373">
        <v>9.3737936049999995</v>
      </c>
      <c r="H3373">
        <v>6.0940218220000002</v>
      </c>
      <c r="I3373">
        <v>10.96104549</v>
      </c>
      <c r="J3373">
        <v>7.0933167810000004</v>
      </c>
      <c r="K3373">
        <v>19.32180095</v>
      </c>
      <c r="L3373">
        <v>14.247536630000001</v>
      </c>
      <c r="M3373">
        <v>8.8169441489999993</v>
      </c>
      <c r="N3373">
        <v>8.5962191099999998</v>
      </c>
      <c r="O3373">
        <v>18.497880290000001</v>
      </c>
      <c r="P3373">
        <v>3.2577153029999999</v>
      </c>
      <c r="Q3373">
        <v>12.05607504</v>
      </c>
    </row>
    <row r="3374" spans="1:17">
      <c r="A3374" t="s">
        <v>13620</v>
      </c>
      <c r="B3374" s="14" t="s">
        <v>2170</v>
      </c>
      <c r="C3374">
        <v>593.62769990000004</v>
      </c>
      <c r="D3374">
        <v>4.0589016029999998</v>
      </c>
      <c r="E3374">
        <v>3.6255525159999999</v>
      </c>
      <c r="F3374">
        <v>3.292027321</v>
      </c>
      <c r="G3374">
        <v>3.2903928570000001</v>
      </c>
      <c r="H3374">
        <v>4.7848871659999999</v>
      </c>
      <c r="I3374">
        <v>122.3734864</v>
      </c>
      <c r="J3374">
        <v>5.2492272680000003</v>
      </c>
      <c r="K3374">
        <v>64.997486850000001</v>
      </c>
      <c r="L3374">
        <v>117.6202533</v>
      </c>
      <c r="M3374">
        <v>342.55218450000001</v>
      </c>
      <c r="N3374">
        <v>5.6464227930000002</v>
      </c>
      <c r="O3374">
        <v>230.10041799999999</v>
      </c>
      <c r="P3374">
        <v>1.9241999729999999</v>
      </c>
      <c r="Q3374">
        <v>144.8427868</v>
      </c>
    </row>
    <row r="3375" spans="1:17">
      <c r="A3375" t="s">
        <v>13621</v>
      </c>
      <c r="B3375" s="14" t="s">
        <v>13622</v>
      </c>
      <c r="C3375">
        <v>8.2047880529999997</v>
      </c>
      <c r="D3375">
        <v>0</v>
      </c>
      <c r="E3375">
        <v>0.58192660900000004</v>
      </c>
      <c r="F3375">
        <v>0.74455444299999995</v>
      </c>
      <c r="G3375">
        <v>1.4168133279999999</v>
      </c>
      <c r="H3375">
        <v>3.1510914510000001</v>
      </c>
      <c r="I3375">
        <v>0</v>
      </c>
      <c r="J3375">
        <v>4.8539124320000004</v>
      </c>
      <c r="K3375">
        <v>12.40699983</v>
      </c>
      <c r="L3375">
        <v>10.368516359999999</v>
      </c>
      <c r="M3375">
        <v>10.49964812</v>
      </c>
      <c r="N3375">
        <v>0</v>
      </c>
      <c r="O3375">
        <v>9.0866243069999992</v>
      </c>
      <c r="P3375">
        <v>0.41032608700000001</v>
      </c>
      <c r="Q3375">
        <v>5.6402356730000003</v>
      </c>
    </row>
    <row r="3376" spans="1:17">
      <c r="A3376" t="e">
        <v>#N/A</v>
      </c>
      <c r="B3376" s="14" t="s">
        <v>13623</v>
      </c>
      <c r="C3376">
        <v>9.5301768920000001</v>
      </c>
      <c r="D3376">
        <v>0.70375109300000005</v>
      </c>
      <c r="E3376">
        <v>0.33796506900000001</v>
      </c>
      <c r="F3376">
        <v>0</v>
      </c>
      <c r="G3376">
        <v>0.274280529</v>
      </c>
      <c r="H3376">
        <v>0.61001898600000004</v>
      </c>
      <c r="I3376">
        <v>0</v>
      </c>
      <c r="J3376">
        <v>0.402714713</v>
      </c>
      <c r="K3376">
        <v>2.1616811239999998</v>
      </c>
      <c r="L3376">
        <v>3.0108576340000002</v>
      </c>
      <c r="M3376">
        <v>0</v>
      </c>
      <c r="N3376">
        <v>0.19580056900000001</v>
      </c>
      <c r="O3376">
        <v>5.2772318089999999</v>
      </c>
      <c r="P3376">
        <v>0.71491429799999995</v>
      </c>
      <c r="Q3376">
        <v>2.1837835550000002</v>
      </c>
    </row>
    <row r="3377" spans="1:17">
      <c r="A3377" t="s">
        <v>13624</v>
      </c>
      <c r="B3377" s="14" t="s">
        <v>9199</v>
      </c>
      <c r="C3377">
        <v>8.5003293029999991</v>
      </c>
      <c r="D3377">
        <v>104.35554380000001</v>
      </c>
      <c r="E3377">
        <v>92.995465499999995</v>
      </c>
      <c r="F3377">
        <v>119.6593496</v>
      </c>
      <c r="G3377">
        <v>67.154035480000005</v>
      </c>
      <c r="H3377">
        <v>85.151535300000006</v>
      </c>
      <c r="I3377">
        <v>100.2025898</v>
      </c>
      <c r="J3377">
        <v>233.11863</v>
      </c>
      <c r="K3377">
        <v>163.56596909999999</v>
      </c>
      <c r="L3377">
        <v>43.863151809999998</v>
      </c>
      <c r="M3377">
        <v>5.4389257840000003</v>
      </c>
      <c r="N3377">
        <v>97.886850429999996</v>
      </c>
      <c r="O3377">
        <v>9.4139298139999994</v>
      </c>
      <c r="P3377">
        <v>216.06026270000001</v>
      </c>
      <c r="Q3377">
        <v>115.894105</v>
      </c>
    </row>
    <row r="3378" spans="1:17">
      <c r="A3378" t="s">
        <v>13625</v>
      </c>
      <c r="B3378" s="14" t="s">
        <v>2121</v>
      </c>
      <c r="C3378">
        <v>2.8285913150000002</v>
      </c>
      <c r="D3378">
        <v>8.7727876009999992</v>
      </c>
      <c r="E3378">
        <v>6.7708755289999996</v>
      </c>
      <c r="F3378">
        <v>8.4705817129999996</v>
      </c>
      <c r="G3378">
        <v>3.6633358309999999</v>
      </c>
      <c r="H3378">
        <v>26.61521192</v>
      </c>
      <c r="I3378">
        <v>2.0624950520000001</v>
      </c>
      <c r="J3378">
        <v>10.309220809999999</v>
      </c>
      <c r="K3378">
        <v>9.9447202390000005</v>
      </c>
      <c r="L3378">
        <v>4.9149844939999996</v>
      </c>
      <c r="M3378">
        <v>1.3574031390000001</v>
      </c>
      <c r="N3378">
        <v>7.2352333499999997</v>
      </c>
      <c r="O3378">
        <v>1.5663016780000001</v>
      </c>
      <c r="P3378">
        <v>13.898390969999999</v>
      </c>
      <c r="Q3378">
        <v>4.3750458209999996</v>
      </c>
    </row>
    <row r="3379" spans="1:17">
      <c r="A3379" t="s">
        <v>13626</v>
      </c>
      <c r="B3379" s="14" t="s">
        <v>13627</v>
      </c>
      <c r="C3379">
        <v>0</v>
      </c>
      <c r="D3379">
        <v>0.70375109300000005</v>
      </c>
      <c r="E3379">
        <v>1.6898253459999999</v>
      </c>
      <c r="F3379">
        <v>0</v>
      </c>
      <c r="G3379">
        <v>0</v>
      </c>
      <c r="H3379">
        <v>4.8801518880000003</v>
      </c>
      <c r="I3379">
        <v>0</v>
      </c>
      <c r="J3379">
        <v>0.402714713</v>
      </c>
      <c r="K3379">
        <v>0</v>
      </c>
      <c r="L3379">
        <v>0</v>
      </c>
      <c r="M3379">
        <v>0</v>
      </c>
      <c r="N3379">
        <v>4.6992136530000002</v>
      </c>
      <c r="O3379">
        <v>0</v>
      </c>
      <c r="P3379">
        <v>3.8128762539999999</v>
      </c>
      <c r="Q3379">
        <v>0</v>
      </c>
    </row>
    <row r="3380" spans="1:17">
      <c r="A3380" t="s">
        <v>13626</v>
      </c>
      <c r="B3380" s="14" t="s">
        <v>5945</v>
      </c>
      <c r="C3380">
        <v>40.322601089999999</v>
      </c>
      <c r="D3380">
        <v>162.4592787</v>
      </c>
      <c r="E3380">
        <v>102.4375026</v>
      </c>
      <c r="F3380">
        <v>200.6086909</v>
      </c>
      <c r="G3380">
        <v>82.713825580000005</v>
      </c>
      <c r="H3380">
        <v>65.007602669999997</v>
      </c>
      <c r="I3380">
        <v>42.648502839999999</v>
      </c>
      <c r="J3380">
        <v>144.7007543</v>
      </c>
      <c r="K3380">
        <v>195.9893294</v>
      </c>
      <c r="L3380">
        <v>43.396839290000003</v>
      </c>
      <c r="M3380">
        <v>17.86179409</v>
      </c>
      <c r="N3380">
        <v>138.90495720000001</v>
      </c>
      <c r="O3380">
        <v>11.77751305</v>
      </c>
      <c r="P3380">
        <v>448.47320509999997</v>
      </c>
      <c r="Q3380">
        <v>139.50909110000001</v>
      </c>
    </row>
    <row r="3381" spans="1:17">
      <c r="A3381" t="s">
        <v>13628</v>
      </c>
      <c r="B3381" s="14" t="s">
        <v>13629</v>
      </c>
      <c r="C3381">
        <v>61.13865809</v>
      </c>
      <c r="D3381">
        <v>14.82202023</v>
      </c>
      <c r="E3381">
        <v>16.076941699999999</v>
      </c>
      <c r="F3381">
        <v>12.09069066</v>
      </c>
      <c r="G3381">
        <v>14.54146491</v>
      </c>
      <c r="H3381">
        <v>29.240016199999999</v>
      </c>
      <c r="I3381">
        <v>33.64517068</v>
      </c>
      <c r="J3381">
        <v>23.251712609999998</v>
      </c>
      <c r="K3381">
        <v>50.76126438</v>
      </c>
      <c r="L3381">
        <v>72.159660619999997</v>
      </c>
      <c r="M3381">
        <v>46.500536580000002</v>
      </c>
      <c r="N3381">
        <v>13.366943859999999</v>
      </c>
      <c r="O3381">
        <v>52.3792282</v>
      </c>
      <c r="P3381">
        <v>8.8265955179999995</v>
      </c>
      <c r="Q3381">
        <v>34.098743220000003</v>
      </c>
    </row>
    <row r="3382" spans="1:17">
      <c r="A3382" t="e">
        <v>#N/A</v>
      </c>
      <c r="B3382" s="14" t="s">
        <v>13630</v>
      </c>
      <c r="C3382">
        <v>374.93722250000002</v>
      </c>
      <c r="D3382">
        <v>9.6302781179999997</v>
      </c>
      <c r="E3382">
        <v>9.2495703129999995</v>
      </c>
      <c r="F3382">
        <v>11.834496939999999</v>
      </c>
      <c r="G3382">
        <v>7.5066249999999997</v>
      </c>
      <c r="H3382">
        <v>0</v>
      </c>
      <c r="I3382">
        <v>15.84864619</v>
      </c>
      <c r="J3382">
        <v>25.487602219999999</v>
      </c>
      <c r="K3382">
        <v>69.022099040000001</v>
      </c>
      <c r="L3382">
        <v>96.136156040000003</v>
      </c>
      <c r="M3382">
        <v>52.152857439999998</v>
      </c>
      <c r="N3382">
        <v>28.803294210000001</v>
      </c>
      <c r="O3382">
        <v>246.73373280000001</v>
      </c>
      <c r="P3382">
        <v>6.5220251710000001</v>
      </c>
      <c r="Q3382">
        <v>33.618773150000003</v>
      </c>
    </row>
    <row r="3383" spans="1:17">
      <c r="A3383" t="s">
        <v>13628</v>
      </c>
      <c r="B3383" s="14" t="s">
        <v>1804</v>
      </c>
      <c r="C3383">
        <v>15.21484381</v>
      </c>
      <c r="D3383">
        <v>5.0558960119999998</v>
      </c>
      <c r="E3383">
        <v>6.3976194660000001</v>
      </c>
      <c r="F3383">
        <v>3.5996594860000002</v>
      </c>
      <c r="G3383">
        <v>5.2546375000000003</v>
      </c>
      <c r="H3383">
        <v>4.8694497999999999</v>
      </c>
      <c r="I3383">
        <v>14.263781570000001</v>
      </c>
      <c r="J3383">
        <v>7.3018536080000001</v>
      </c>
      <c r="K3383">
        <v>23.007366350000002</v>
      </c>
      <c r="L3383">
        <v>20.142813650000001</v>
      </c>
      <c r="M3383">
        <v>23.64262871</v>
      </c>
      <c r="N3383">
        <v>10.62819228</v>
      </c>
      <c r="O3383">
        <v>24.472776750000001</v>
      </c>
      <c r="P3383">
        <v>5.3806707659999997</v>
      </c>
      <c r="Q3383">
        <v>16.43584465</v>
      </c>
    </row>
    <row r="3384" spans="1:17">
      <c r="A3384" t="s">
        <v>13631</v>
      </c>
      <c r="B3384" s="14" t="s">
        <v>5040</v>
      </c>
      <c r="C3384">
        <v>1.9101495470000001</v>
      </c>
      <c r="D3384">
        <v>2.7082373249999998</v>
      </c>
      <c r="E3384">
        <v>2.0321673910000002</v>
      </c>
      <c r="F3384">
        <v>3.3281101479999999</v>
      </c>
      <c r="G3384">
        <v>2.1110212769999999</v>
      </c>
      <c r="H3384">
        <v>2.2008085529999999</v>
      </c>
      <c r="I3384">
        <v>2.2284867909999999</v>
      </c>
      <c r="J3384">
        <v>1.5013323700000001</v>
      </c>
      <c r="K3384">
        <v>5.1992330449999997</v>
      </c>
      <c r="L3384">
        <v>3.379439343</v>
      </c>
      <c r="M3384">
        <v>0.73332417500000002</v>
      </c>
      <c r="N3384">
        <v>2.2604913039999999</v>
      </c>
      <c r="O3384">
        <v>2.1154490749999999</v>
      </c>
      <c r="P3384">
        <v>3.5536288859999998</v>
      </c>
      <c r="Q3384">
        <v>2.8888163589999998</v>
      </c>
    </row>
    <row r="3385" spans="1:17">
      <c r="A3385" t="s">
        <v>13632</v>
      </c>
      <c r="B3385" s="14" t="s">
        <v>13633</v>
      </c>
      <c r="C3385">
        <v>40.537357739999997</v>
      </c>
      <c r="D3385">
        <v>2.3698230410000001</v>
      </c>
      <c r="E3385">
        <v>4.0431403980000002</v>
      </c>
      <c r="F3385">
        <v>3.0271949399999998</v>
      </c>
      <c r="G3385">
        <v>3.1111301980000001</v>
      </c>
      <c r="H3385">
        <v>5.730103358</v>
      </c>
      <c r="I3385">
        <v>8.6211449620000007</v>
      </c>
      <c r="J3385">
        <v>5.2103103260000001</v>
      </c>
      <c r="K3385">
        <v>13.536907920000001</v>
      </c>
      <c r="L3385">
        <v>19.744001669999999</v>
      </c>
      <c r="M3385">
        <v>30.260744549999998</v>
      </c>
      <c r="N3385">
        <v>6.6281228700000003</v>
      </c>
      <c r="O3385">
        <v>80.435516870000001</v>
      </c>
      <c r="P3385">
        <v>4.941534409</v>
      </c>
      <c r="Q3385">
        <v>52.25003598</v>
      </c>
    </row>
    <row r="3386" spans="1:17">
      <c r="A3386" t="s">
        <v>13634</v>
      </c>
      <c r="B3386" s="14" t="s">
        <v>4101</v>
      </c>
      <c r="C3386">
        <v>19.802964970000001</v>
      </c>
      <c r="D3386">
        <v>8.2256621289999998</v>
      </c>
      <c r="E3386">
        <v>4.8719639839999997</v>
      </c>
      <c r="F3386">
        <v>7.8059206830000001</v>
      </c>
      <c r="G3386">
        <v>6.9816861890000004</v>
      </c>
      <c r="H3386">
        <v>17.270667400000001</v>
      </c>
      <c r="I3386">
        <v>9.6263505330000001</v>
      </c>
      <c r="J3386">
        <v>7.897392419</v>
      </c>
      <c r="K3386">
        <v>16.844268499999998</v>
      </c>
      <c r="L3386">
        <v>22.93986769</v>
      </c>
      <c r="M3386">
        <v>6.3354520120000002</v>
      </c>
      <c r="N3386">
        <v>4.17029783</v>
      </c>
      <c r="O3386">
        <v>14.163998790000001</v>
      </c>
      <c r="P3386">
        <v>4.1471218990000001</v>
      </c>
      <c r="Q3386">
        <v>11.627938410000001</v>
      </c>
    </row>
    <row r="3387" spans="1:17">
      <c r="A3387" t="s">
        <v>13635</v>
      </c>
      <c r="B3387" s="14" t="s">
        <v>2467</v>
      </c>
      <c r="C3387">
        <v>0</v>
      </c>
      <c r="D3387">
        <v>0.66135644900000001</v>
      </c>
      <c r="E3387">
        <v>0.52934287899999999</v>
      </c>
      <c r="F3387">
        <v>0.67727542699999999</v>
      </c>
      <c r="G3387">
        <v>0.171838404</v>
      </c>
      <c r="H3387">
        <v>3.0574445560000001</v>
      </c>
      <c r="I3387">
        <v>4.3536040140000001</v>
      </c>
      <c r="J3387">
        <v>0.126151597</v>
      </c>
      <c r="K3387">
        <v>0</v>
      </c>
      <c r="L3387">
        <v>0.62877348200000005</v>
      </c>
      <c r="M3387">
        <v>0</v>
      </c>
      <c r="N3387">
        <v>0</v>
      </c>
      <c r="O3387">
        <v>0</v>
      </c>
      <c r="P3387">
        <v>0.14929937099999999</v>
      </c>
      <c r="Q3387">
        <v>1.368153553</v>
      </c>
    </row>
    <row r="3388" spans="1:17">
      <c r="A3388" t="s">
        <v>13636</v>
      </c>
      <c r="B3388" s="14" t="s">
        <v>8516</v>
      </c>
      <c r="C3388">
        <v>44.41968653</v>
      </c>
      <c r="D3388">
        <v>342.77560069999998</v>
      </c>
      <c r="E3388">
        <v>364.39377949999999</v>
      </c>
      <c r="F3388">
        <v>366.7264318</v>
      </c>
      <c r="G3388">
        <v>413.14814059999998</v>
      </c>
      <c r="H3388">
        <v>1448.089029</v>
      </c>
      <c r="I3388">
        <v>201.8448003</v>
      </c>
      <c r="J3388">
        <v>214.9203359</v>
      </c>
      <c r="K3388">
        <v>256.41390849999999</v>
      </c>
      <c r="L3388">
        <v>179.18083909999999</v>
      </c>
      <c r="M3388">
        <v>49.429364489999998</v>
      </c>
      <c r="N3388">
        <v>66.819424060000003</v>
      </c>
      <c r="O3388">
        <v>87.336883929999999</v>
      </c>
      <c r="P3388">
        <v>177.95775230000001</v>
      </c>
      <c r="Q3388">
        <v>409.57430779999999</v>
      </c>
    </row>
    <row r="3389" spans="1:17">
      <c r="A3389" t="s">
        <v>13637</v>
      </c>
      <c r="B3389" s="14" t="s">
        <v>8174</v>
      </c>
      <c r="C3389">
        <v>4.8034592749999998</v>
      </c>
      <c r="D3389">
        <v>1.1186976820000001</v>
      </c>
      <c r="E3389">
        <v>1.4282627590000001</v>
      </c>
      <c r="F3389">
        <v>1.0226798349999999</v>
      </c>
      <c r="G3389">
        <v>0.99961469199999997</v>
      </c>
      <c r="H3389">
        <v>1.0406527290000001</v>
      </c>
      <c r="I3389">
        <v>3.2330671020000001</v>
      </c>
      <c r="J3389">
        <v>1.8424228140000001</v>
      </c>
      <c r="K3389">
        <v>1.5644734650000001</v>
      </c>
      <c r="L3389">
        <v>3.4242182460000001</v>
      </c>
      <c r="M3389">
        <v>2.1277992540000001</v>
      </c>
      <c r="N3389">
        <v>2.368527013</v>
      </c>
      <c r="O3389">
        <v>4.9105169230000003</v>
      </c>
      <c r="P3389">
        <v>1.0717673329999999</v>
      </c>
      <c r="Q3389">
        <v>1.1853522430000001</v>
      </c>
    </row>
    <row r="3390" spans="1:17">
      <c r="A3390" t="s">
        <v>13638</v>
      </c>
      <c r="B3390" s="14" t="s">
        <v>3691</v>
      </c>
      <c r="C3390">
        <v>7.6931405479999997</v>
      </c>
      <c r="D3390">
        <v>1.740549672</v>
      </c>
      <c r="E3390">
        <v>1.4627739019999999</v>
      </c>
      <c r="F3390">
        <v>1.604200536</v>
      </c>
      <c r="G3390">
        <v>1.3567265159999999</v>
      </c>
      <c r="H3390">
        <v>3.834681378</v>
      </c>
      <c r="I3390">
        <v>413.4342044</v>
      </c>
      <c r="J3390">
        <v>3.0502886089999999</v>
      </c>
      <c r="K3390">
        <v>275.93206959999998</v>
      </c>
      <c r="L3390">
        <v>5.7917937850000003</v>
      </c>
      <c r="M3390">
        <v>763.50294980000001</v>
      </c>
      <c r="N3390">
        <v>7.76838563</v>
      </c>
      <c r="O3390">
        <v>268.6514679</v>
      </c>
      <c r="P3390">
        <v>2.455776422</v>
      </c>
      <c r="Q3390">
        <v>2.4754740260000001</v>
      </c>
    </row>
    <row r="3391" spans="1:17">
      <c r="A3391" t="s">
        <v>13639</v>
      </c>
      <c r="B3391" s="14" t="s">
        <v>3067</v>
      </c>
      <c r="C3391">
        <v>3.5697403090000002</v>
      </c>
      <c r="D3391">
        <v>1.7299121959999999</v>
      </c>
      <c r="E3391">
        <v>2.278662379</v>
      </c>
      <c r="F3391">
        <v>2.3080785490000002</v>
      </c>
      <c r="G3391">
        <v>1.964862135</v>
      </c>
      <c r="H3391">
        <v>1.885093787</v>
      </c>
      <c r="I3391">
        <v>2.6029110979999999</v>
      </c>
      <c r="J3391">
        <v>2.1212687460000001</v>
      </c>
      <c r="K3391">
        <v>1.821838224</v>
      </c>
      <c r="L3391">
        <v>2.2555677580000002</v>
      </c>
      <c r="M3391">
        <v>2.1413382849999998</v>
      </c>
      <c r="N3391">
        <v>3.272863101</v>
      </c>
      <c r="O3391">
        <v>12.354405460000001</v>
      </c>
      <c r="P3391">
        <v>2.8117644980000001</v>
      </c>
      <c r="Q3391">
        <v>1.533721568</v>
      </c>
    </row>
    <row r="3392" spans="1:17">
      <c r="A3392" t="s">
        <v>13640</v>
      </c>
      <c r="B3392" s="14" t="s">
        <v>8552</v>
      </c>
      <c r="C3392">
        <v>14.085339599999999</v>
      </c>
      <c r="D3392">
        <v>11.26801845</v>
      </c>
      <c r="E3392">
        <v>10.926630019999999</v>
      </c>
      <c r="F3392">
        <v>13.26125178</v>
      </c>
      <c r="G3392">
        <v>8.1075817150000002</v>
      </c>
      <c r="H3392">
        <v>5.7100782389999996</v>
      </c>
      <c r="I3392">
        <v>27.38790208</v>
      </c>
      <c r="J3392">
        <v>45.036896919999997</v>
      </c>
      <c r="K3392">
        <v>16.32951602</v>
      </c>
      <c r="L3392">
        <v>13.597114850000001</v>
      </c>
      <c r="M3392">
        <v>7.1348864179999998</v>
      </c>
      <c r="N3392">
        <v>26.020791849999998</v>
      </c>
      <c r="O3392">
        <v>13.649306340000001</v>
      </c>
      <c r="P3392">
        <v>25.094812619999999</v>
      </c>
      <c r="Q3392">
        <v>15.465449619999999</v>
      </c>
    </row>
    <row r="3393" spans="1:17">
      <c r="A3393" t="s">
        <v>13641</v>
      </c>
      <c r="B3393" s="14" t="s">
        <v>3698</v>
      </c>
      <c r="C3393">
        <v>0.53842807299999995</v>
      </c>
      <c r="D3393">
        <v>1.1927984629999999</v>
      </c>
      <c r="E3393">
        <v>0.85923322700000004</v>
      </c>
      <c r="F3393">
        <v>0.80619617300000002</v>
      </c>
      <c r="G3393">
        <v>0.65083515300000006</v>
      </c>
      <c r="H3393">
        <v>2.4814331630000002</v>
      </c>
      <c r="I3393">
        <v>3.1408008089999999</v>
      </c>
      <c r="J3393">
        <v>1.160364427</v>
      </c>
      <c r="K3393">
        <v>2.198319787</v>
      </c>
      <c r="L3393">
        <v>2.3814693149999999</v>
      </c>
      <c r="M3393">
        <v>0</v>
      </c>
      <c r="N3393">
        <v>0.13274614800000001</v>
      </c>
      <c r="O3393">
        <v>3.5777842770000001</v>
      </c>
      <c r="P3393">
        <v>0.96937531899999996</v>
      </c>
      <c r="Q3393">
        <v>0.74026561199999996</v>
      </c>
    </row>
    <row r="3394" spans="1:17">
      <c r="A3394" t="s">
        <v>13642</v>
      </c>
      <c r="B3394" s="14" t="s">
        <v>8807</v>
      </c>
      <c r="C3394">
        <v>1.7415891699999999</v>
      </c>
      <c r="D3394">
        <v>0.81986816900000004</v>
      </c>
      <c r="E3394">
        <v>0.48637039500000001</v>
      </c>
      <c r="F3394">
        <v>0.35559637599999999</v>
      </c>
      <c r="G3394">
        <v>0.22555488900000001</v>
      </c>
      <c r="H3394">
        <v>0.334433182</v>
      </c>
      <c r="I3394">
        <v>0.31747419900000001</v>
      </c>
      <c r="J3394">
        <v>0.88312767800000003</v>
      </c>
      <c r="K3394">
        <v>0.29627680099999998</v>
      </c>
      <c r="L3394">
        <v>1.237991015</v>
      </c>
      <c r="M3394">
        <v>0.41788267400000001</v>
      </c>
      <c r="N3394">
        <v>0.96610085599999995</v>
      </c>
      <c r="O3394">
        <v>0.96438606199999999</v>
      </c>
      <c r="P3394">
        <v>0.359278667</v>
      </c>
      <c r="Q3394">
        <v>0.74826531900000004</v>
      </c>
    </row>
    <row r="3395" spans="1:17">
      <c r="A3395" t="s">
        <v>13643</v>
      </c>
      <c r="B3395" s="14" t="s">
        <v>3629</v>
      </c>
      <c r="C3395">
        <v>5.0331513299999999</v>
      </c>
      <c r="D3395">
        <v>0.83153403299999995</v>
      </c>
      <c r="E3395">
        <v>0.67160172799999995</v>
      </c>
      <c r="F3395">
        <v>0.56898970500000001</v>
      </c>
      <c r="G3395">
        <v>0.61870344499999996</v>
      </c>
      <c r="H3395">
        <v>0.85183399000000004</v>
      </c>
      <c r="I3395">
        <v>1.492869792</v>
      </c>
      <c r="J3395">
        <v>1.7627607439999999</v>
      </c>
      <c r="K3395">
        <v>1.1996935799999999</v>
      </c>
      <c r="L3395">
        <v>1.72487334</v>
      </c>
      <c r="M3395">
        <v>2.128776003</v>
      </c>
      <c r="N3395">
        <v>0.97799168700000005</v>
      </c>
      <c r="O3395">
        <v>2.645338261</v>
      </c>
      <c r="P3395">
        <v>0.95991384700000004</v>
      </c>
      <c r="Q3395">
        <v>0.87964840600000005</v>
      </c>
    </row>
    <row r="3396" spans="1:17">
      <c r="A3396" t="s">
        <v>13644</v>
      </c>
      <c r="B3396" s="14" t="s">
        <v>13645</v>
      </c>
      <c r="C3396">
        <v>21.955597399999998</v>
      </c>
      <c r="D3396">
        <v>126.2297847</v>
      </c>
      <c r="E3396">
        <v>24.91529826</v>
      </c>
      <c r="F3396">
        <v>21.062408479999998</v>
      </c>
      <c r="G3396">
        <v>22.025768039999999</v>
      </c>
      <c r="H3396">
        <v>190.32592360000001</v>
      </c>
      <c r="I3396">
        <v>19.82083853</v>
      </c>
      <c r="J3396">
        <v>28.363350149999999</v>
      </c>
      <c r="K3396">
        <v>153.6709012</v>
      </c>
      <c r="L3396">
        <v>134.76446319999999</v>
      </c>
      <c r="M3396">
        <v>4.0137895339999998</v>
      </c>
      <c r="N3396">
        <v>9.4083412580000001</v>
      </c>
      <c r="O3396">
        <v>15.0523574</v>
      </c>
      <c r="P3396">
        <v>99.762217930000006</v>
      </c>
      <c r="Q3396">
        <v>39.529246630000003</v>
      </c>
    </row>
    <row r="3397" spans="1:17">
      <c r="A3397" t="s">
        <v>13644</v>
      </c>
      <c r="B3397" s="14" t="s">
        <v>8477</v>
      </c>
      <c r="C3397">
        <v>33.30438161</v>
      </c>
      <c r="D3397">
        <v>181.00780810000001</v>
      </c>
      <c r="E3397">
        <v>151.8371669</v>
      </c>
      <c r="F3397">
        <v>196.20450650000001</v>
      </c>
      <c r="G3397">
        <v>130.74038540000001</v>
      </c>
      <c r="H3397">
        <v>174.80651589999999</v>
      </c>
      <c r="I3397">
        <v>51.806327330000002</v>
      </c>
      <c r="J3397">
        <v>81.006280989999993</v>
      </c>
      <c r="K3397">
        <v>206.68460809999999</v>
      </c>
      <c r="L3397">
        <v>90.908475670000001</v>
      </c>
      <c r="M3397">
        <v>17.90020655</v>
      </c>
      <c r="N3397">
        <v>46.912131989999999</v>
      </c>
      <c r="O3397">
        <v>26.064607290000001</v>
      </c>
      <c r="P3397">
        <v>145.57090049999999</v>
      </c>
      <c r="Q3397">
        <v>151.7142532</v>
      </c>
    </row>
    <row r="3398" spans="1:17">
      <c r="A3398" t="s">
        <v>13646</v>
      </c>
      <c r="B3398" s="14" t="s">
        <v>1896</v>
      </c>
      <c r="C3398">
        <v>5.0538816850000003</v>
      </c>
      <c r="D3398">
        <v>1.439490873</v>
      </c>
      <c r="E3398">
        <v>2.3811175320000002</v>
      </c>
      <c r="F3398">
        <v>1.572415677</v>
      </c>
      <c r="G3398">
        <v>2.493459353</v>
      </c>
      <c r="H3398">
        <v>1.1091254290000001</v>
      </c>
      <c r="I3398">
        <v>2.1057641789999999</v>
      </c>
      <c r="J3398">
        <v>4.7593556960000001</v>
      </c>
      <c r="K3398">
        <v>5.2404390879999996</v>
      </c>
      <c r="L3398">
        <v>7.7552393610000001</v>
      </c>
      <c r="M3398">
        <v>0</v>
      </c>
      <c r="N3398">
        <v>2.9370085330000002</v>
      </c>
      <c r="O3398">
        <v>0.79958057699999996</v>
      </c>
      <c r="P3398">
        <v>1.083203481</v>
      </c>
      <c r="Q3398">
        <v>1.985257778</v>
      </c>
    </row>
    <row r="3399" spans="1:17">
      <c r="A3399" t="s">
        <v>13647</v>
      </c>
      <c r="B3399" s="14" t="s">
        <v>6612</v>
      </c>
      <c r="C3399">
        <v>4.5271242239999996</v>
      </c>
      <c r="D3399">
        <v>2.488701592</v>
      </c>
      <c r="E3399">
        <v>2.2119354100000002</v>
      </c>
      <c r="F3399">
        <v>2.168216299</v>
      </c>
      <c r="G3399">
        <v>2.2004804099999999</v>
      </c>
      <c r="H3399">
        <v>0.32197510400000001</v>
      </c>
      <c r="I3399">
        <v>8.5581402489999991</v>
      </c>
      <c r="J3399">
        <v>7.7583488110000003</v>
      </c>
      <c r="K3399">
        <v>3.6510732749999999</v>
      </c>
      <c r="L3399">
        <v>5.1912743619999997</v>
      </c>
      <c r="M3399">
        <v>3.8622335350000001</v>
      </c>
      <c r="N3399">
        <v>4.7125691119999997</v>
      </c>
      <c r="O3399">
        <v>2.599691945</v>
      </c>
      <c r="P3399">
        <v>4.880264876</v>
      </c>
      <c r="Q3399">
        <v>3.5731415869999998</v>
      </c>
    </row>
    <row r="3400" spans="1:17">
      <c r="A3400" t="s">
        <v>13648</v>
      </c>
      <c r="B3400" s="14" t="s">
        <v>6590</v>
      </c>
      <c r="C3400">
        <v>2.5195328080000001</v>
      </c>
      <c r="D3400">
        <v>2.0169904459999999</v>
      </c>
      <c r="E3400">
        <v>1.663114296</v>
      </c>
      <c r="F3400">
        <v>1.777143675</v>
      </c>
      <c r="G3400">
        <v>1.4238856070000001</v>
      </c>
      <c r="H3400">
        <v>1.18755776</v>
      </c>
      <c r="I3400">
        <v>2.505193657</v>
      </c>
      <c r="J3400">
        <v>4.8200684980000004</v>
      </c>
      <c r="K3400">
        <v>3.2211406650000001</v>
      </c>
      <c r="L3400">
        <v>3.1116092019999999</v>
      </c>
      <c r="M3400">
        <v>0.76942096900000001</v>
      </c>
      <c r="N3400">
        <v>2.4211723140000001</v>
      </c>
      <c r="O3400">
        <v>1.775663134</v>
      </c>
      <c r="P3400">
        <v>3.3419500860000002</v>
      </c>
      <c r="Q3400">
        <v>2.3224653169999998</v>
      </c>
    </row>
    <row r="3401" spans="1:17">
      <c r="A3401" t="s">
        <v>13649</v>
      </c>
      <c r="B3401" s="14" t="s">
        <v>5741</v>
      </c>
      <c r="C3401">
        <v>38.312076580000003</v>
      </c>
      <c r="D3401">
        <v>0.99203467400000001</v>
      </c>
      <c r="E3401">
        <v>1.455692918</v>
      </c>
      <c r="F3401">
        <v>0.77886674099999997</v>
      </c>
      <c r="G3401">
        <v>0.81623241700000004</v>
      </c>
      <c r="H3401">
        <v>0.95545142400000005</v>
      </c>
      <c r="I3401">
        <v>13.78641271</v>
      </c>
      <c r="J3401">
        <v>1.7345844560000001</v>
      </c>
      <c r="K3401">
        <v>7.1101077930000001</v>
      </c>
      <c r="L3401">
        <v>13.361436490000001</v>
      </c>
      <c r="M3401">
        <v>9.0733404990000004</v>
      </c>
      <c r="N3401">
        <v>2.3000669230000002</v>
      </c>
      <c r="O3401">
        <v>19.010750730000002</v>
      </c>
      <c r="P3401">
        <v>0.97044591400000002</v>
      </c>
      <c r="Q3401">
        <v>4.7885374340000002</v>
      </c>
    </row>
    <row r="3402" spans="1:17">
      <c r="A3402" t="s">
        <v>13650</v>
      </c>
      <c r="B3402" s="14" t="s">
        <v>2851</v>
      </c>
      <c r="C3402">
        <v>7.3745416429999997</v>
      </c>
      <c r="D3402">
        <v>2.0107174090000002</v>
      </c>
      <c r="E3402">
        <v>3.4098261440000002</v>
      </c>
      <c r="F3402">
        <v>1.9883336629999999</v>
      </c>
      <c r="G3402">
        <v>2.3999546270000001</v>
      </c>
      <c r="H3402">
        <v>1.361649522</v>
      </c>
      <c r="I3402">
        <v>7.4453804899999998</v>
      </c>
      <c r="J3402">
        <v>4.8002155489999998</v>
      </c>
      <c r="K3402">
        <v>6.8195892599999999</v>
      </c>
      <c r="L3402">
        <v>6.4518377879999997</v>
      </c>
      <c r="M3402">
        <v>7.3501142489999998</v>
      </c>
      <c r="N3402">
        <v>4.5628525419999999</v>
      </c>
      <c r="O3402">
        <v>6.12535835</v>
      </c>
      <c r="P3402">
        <v>3.0000867840000001</v>
      </c>
      <c r="Q3402">
        <v>3.8021231539999998</v>
      </c>
    </row>
    <row r="3403" spans="1:17">
      <c r="A3403" t="s">
        <v>13651</v>
      </c>
      <c r="B3403" s="14" t="s">
        <v>6480</v>
      </c>
      <c r="C3403">
        <v>4.1280920830000003</v>
      </c>
      <c r="D3403">
        <v>1.9753429330000001</v>
      </c>
      <c r="E3403">
        <v>2.0202230239999999</v>
      </c>
      <c r="F3403">
        <v>1.7756477310000001</v>
      </c>
      <c r="G3403">
        <v>1.8819087859999999</v>
      </c>
      <c r="H3403">
        <v>4.756245592</v>
      </c>
      <c r="I3403">
        <v>2.648834109</v>
      </c>
      <c r="J3403">
        <v>5.3169291550000004</v>
      </c>
      <c r="K3403">
        <v>2.8465159940000002</v>
      </c>
      <c r="L3403">
        <v>2.6083666029999999</v>
      </c>
      <c r="M3403">
        <v>4.120513646</v>
      </c>
      <c r="N3403">
        <v>4.1727990090000002</v>
      </c>
      <c r="O3403">
        <v>1.828708877</v>
      </c>
      <c r="P3403">
        <v>3.7656154919999998</v>
      </c>
      <c r="Q3403">
        <v>1.9296927859999999</v>
      </c>
    </row>
    <row r="3404" spans="1:17">
      <c r="A3404" t="s">
        <v>13652</v>
      </c>
      <c r="B3404" s="14" t="s">
        <v>13653</v>
      </c>
      <c r="C3404">
        <v>16.784401020000001</v>
      </c>
      <c r="D3404">
        <v>0.43236125800000003</v>
      </c>
      <c r="E3404">
        <v>0.49832278600000002</v>
      </c>
      <c r="F3404">
        <v>0.53132193299999997</v>
      </c>
      <c r="G3404">
        <v>0.47182472800000003</v>
      </c>
      <c r="H3404">
        <v>0.74955073900000002</v>
      </c>
      <c r="I3404">
        <v>2.8461651950000002</v>
      </c>
      <c r="J3404">
        <v>1.3360384139999999</v>
      </c>
      <c r="K3404">
        <v>1.593677955</v>
      </c>
      <c r="L3404">
        <v>3.4529054160000001</v>
      </c>
      <c r="M3404">
        <v>8.9911920569999992</v>
      </c>
      <c r="N3404">
        <v>0.43305607899999998</v>
      </c>
      <c r="O3404">
        <v>8.2134609760000004</v>
      </c>
      <c r="P3404">
        <v>1.2883773730000001</v>
      </c>
      <c r="Q3404">
        <v>4.8299182600000004</v>
      </c>
    </row>
    <row r="3405" spans="1:17">
      <c r="A3405" t="s">
        <v>13654</v>
      </c>
      <c r="B3405" s="14" t="s">
        <v>1064</v>
      </c>
      <c r="C3405">
        <v>10.496280130000001</v>
      </c>
      <c r="D3405">
        <v>2.1916408569999999</v>
      </c>
      <c r="E3405">
        <v>1.8739634860000001</v>
      </c>
      <c r="F3405">
        <v>2.7261176850000002</v>
      </c>
      <c r="G3405">
        <v>2.145846498</v>
      </c>
      <c r="H3405">
        <v>2.2704183119999999</v>
      </c>
      <c r="I3405">
        <v>4.9263685500000003</v>
      </c>
      <c r="J3405">
        <v>7.1425095570000003</v>
      </c>
      <c r="K3405">
        <v>5.144754764</v>
      </c>
      <c r="L3405">
        <v>6.1747649989999998</v>
      </c>
      <c r="M3405">
        <v>2.084285977</v>
      </c>
      <c r="N3405">
        <v>2.7960069550000002</v>
      </c>
      <c r="O3405">
        <v>2.137821046</v>
      </c>
      <c r="P3405">
        <v>3.9640880420000002</v>
      </c>
      <c r="Q3405">
        <v>2.1563506910000001</v>
      </c>
    </row>
    <row r="3406" spans="1:17">
      <c r="A3406" t="s">
        <v>13655</v>
      </c>
      <c r="B3406" s="14" t="s">
        <v>13656</v>
      </c>
      <c r="C3406">
        <v>0</v>
      </c>
      <c r="D3406">
        <v>3.3884311899999999</v>
      </c>
      <c r="E3406">
        <v>0.81361961100000002</v>
      </c>
      <c r="F3406">
        <v>2.0819948319999999</v>
      </c>
      <c r="G3406">
        <v>1.760813272</v>
      </c>
      <c r="H3406">
        <v>0</v>
      </c>
      <c r="I3406">
        <v>3.7175836740000001</v>
      </c>
      <c r="J3406">
        <v>2.9084951480000001</v>
      </c>
      <c r="K3406">
        <v>2.312909844</v>
      </c>
      <c r="L3406">
        <v>6.4429875299999999</v>
      </c>
      <c r="M3406">
        <v>0</v>
      </c>
      <c r="N3406">
        <v>6.2849565309999997</v>
      </c>
      <c r="O3406">
        <v>2.8232104329999999</v>
      </c>
      <c r="P3406">
        <v>5.3545021459999997</v>
      </c>
      <c r="Q3406">
        <v>8.7620945119999991</v>
      </c>
    </row>
    <row r="3407" spans="1:17">
      <c r="A3407" t="s">
        <v>13657</v>
      </c>
      <c r="B3407" s="14" t="s">
        <v>13658</v>
      </c>
      <c r="C3407">
        <v>13.030743490000001</v>
      </c>
      <c r="D3407">
        <v>5.9955493620000002</v>
      </c>
      <c r="E3407">
        <v>6.2917283499999996</v>
      </c>
      <c r="F3407">
        <v>4.3661250840000001</v>
      </c>
      <c r="G3407">
        <v>4.8465103159999998</v>
      </c>
      <c r="H3407">
        <v>35.416636269999998</v>
      </c>
      <c r="I3407">
        <v>19.002988389999999</v>
      </c>
      <c r="J3407">
        <v>8.0054211110000004</v>
      </c>
      <c r="K3407">
        <v>4.547225665</v>
      </c>
      <c r="L3407">
        <v>8.8669270139999998</v>
      </c>
      <c r="M3407">
        <v>0</v>
      </c>
      <c r="N3407">
        <v>6.0546098239999999</v>
      </c>
      <c r="O3407">
        <v>8.8807784489999992</v>
      </c>
      <c r="P3407">
        <v>9.1735766660000007</v>
      </c>
      <c r="Q3407">
        <v>8.2686950150000005</v>
      </c>
    </row>
    <row r="3408" spans="1:17">
      <c r="A3408" t="e">
        <v>#N/A</v>
      </c>
      <c r="B3408" s="14" t="s">
        <v>13659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5.1038013150000001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0.52507829800000005</v>
      </c>
      <c r="Q3408">
        <v>0</v>
      </c>
    </row>
    <row r="3409" spans="1:17">
      <c r="A3409" t="s">
        <v>13660</v>
      </c>
      <c r="B3409" s="14" t="s">
        <v>3090</v>
      </c>
      <c r="C3409">
        <v>2.882435058</v>
      </c>
      <c r="D3409">
        <v>5.6309018310000001</v>
      </c>
      <c r="E3409">
        <v>3.4847286629999998</v>
      </c>
      <c r="F3409">
        <v>4.2802431820000004</v>
      </c>
      <c r="G3409">
        <v>4.6606805600000003</v>
      </c>
      <c r="H3409">
        <v>1.4089271000000001</v>
      </c>
      <c r="I3409">
        <v>2.674961857</v>
      </c>
      <c r="J3409">
        <v>10.098531380000001</v>
      </c>
      <c r="K3409">
        <v>3.0907285099999999</v>
      </c>
      <c r="L3409">
        <v>2.8147188540000001</v>
      </c>
      <c r="M3409">
        <v>1.0059942040000001</v>
      </c>
      <c r="N3409">
        <v>3.5209315490000002</v>
      </c>
      <c r="O3409">
        <v>2.3216248230000001</v>
      </c>
      <c r="P3409">
        <v>0.35382814200000001</v>
      </c>
      <c r="Q3409">
        <v>1.260941012</v>
      </c>
    </row>
    <row r="3410" spans="1:17">
      <c r="A3410" t="s">
        <v>13661</v>
      </c>
      <c r="B3410" s="14" t="s">
        <v>13662</v>
      </c>
      <c r="C3410">
        <v>31.76725631</v>
      </c>
      <c r="D3410">
        <v>31.09737737</v>
      </c>
      <c r="E3410">
        <v>25.000749339999999</v>
      </c>
      <c r="F3410">
        <v>26.166609600000001</v>
      </c>
      <c r="G3410">
        <v>22.317526789999999</v>
      </c>
      <c r="H3410">
        <v>33.785666919999997</v>
      </c>
      <c r="I3410">
        <v>31.28049695</v>
      </c>
      <c r="J3410">
        <v>23.37122136</v>
      </c>
      <c r="K3410">
        <v>58.691798030000001</v>
      </c>
      <c r="L3410">
        <v>72.740947980000001</v>
      </c>
      <c r="M3410">
        <v>20.065649029999999</v>
      </c>
      <c r="N3410">
        <v>18.693097040000001</v>
      </c>
      <c r="O3410">
        <v>24.657151469999999</v>
      </c>
      <c r="P3410">
        <v>19.614315340000001</v>
      </c>
      <c r="Q3410">
        <v>25.944095229999999</v>
      </c>
    </row>
    <row r="3411" spans="1:17">
      <c r="A3411" t="s">
        <v>13663</v>
      </c>
      <c r="B3411" s="14" t="s">
        <v>13664</v>
      </c>
      <c r="C3411">
        <v>6.8233367210000004</v>
      </c>
      <c r="D3411">
        <v>13.02853125</v>
      </c>
      <c r="E3411">
        <v>7.674014079</v>
      </c>
      <c r="F3411">
        <v>6.5899804949999998</v>
      </c>
      <c r="G3411">
        <v>6.5084978360000001</v>
      </c>
      <c r="H3411">
        <v>6.3641634570000001</v>
      </c>
      <c r="I3411">
        <v>13.26747407</v>
      </c>
      <c r="J3411">
        <v>7.4966405219999999</v>
      </c>
      <c r="K3411">
        <v>23.141836739999999</v>
      </c>
      <c r="L3411">
        <v>33.259198419999997</v>
      </c>
      <c r="M3411">
        <v>5.6133051910000002</v>
      </c>
      <c r="N3411">
        <v>5.8878817799999998</v>
      </c>
      <c r="O3411">
        <v>4.6779552879999997</v>
      </c>
      <c r="P3411">
        <v>3.1198987439999999</v>
      </c>
      <c r="Q3411">
        <v>10.49796815</v>
      </c>
    </row>
    <row r="3412" spans="1:17">
      <c r="A3412" t="s">
        <v>13665</v>
      </c>
      <c r="B3412" s="14" t="s">
        <v>5198</v>
      </c>
      <c r="C3412">
        <v>453.73396450000001</v>
      </c>
      <c r="D3412">
        <v>2.570934426</v>
      </c>
      <c r="E3412">
        <v>1.9573713740000001</v>
      </c>
      <c r="F3412">
        <v>1.695277492</v>
      </c>
      <c r="G3412">
        <v>1.5640945850000001</v>
      </c>
      <c r="H3412">
        <v>1.8480355850000001</v>
      </c>
      <c r="I3412">
        <v>407.82835679999999</v>
      </c>
      <c r="J3412">
        <v>3.9471010230000001</v>
      </c>
      <c r="K3412">
        <v>102.083502</v>
      </c>
      <c r="L3412">
        <v>53.83361171</v>
      </c>
      <c r="M3412">
        <v>434.12338790000001</v>
      </c>
      <c r="N3412">
        <v>6.5597887640000003</v>
      </c>
      <c r="O3412">
        <v>460.49484059999997</v>
      </c>
      <c r="P3412">
        <v>2.632949161</v>
      </c>
      <c r="Q3412">
        <v>113.0508375</v>
      </c>
    </row>
    <row r="3413" spans="1:17">
      <c r="A3413" t="s">
        <v>13666</v>
      </c>
      <c r="B3413" s="14" t="s">
        <v>4099</v>
      </c>
      <c r="C3413">
        <v>203.93794170000001</v>
      </c>
      <c r="D3413">
        <v>7.3980747640000004</v>
      </c>
      <c r="E3413">
        <v>5.2614068170000001</v>
      </c>
      <c r="F3413">
        <v>8.5014788970000001</v>
      </c>
      <c r="G3413">
        <v>5.8987244600000004</v>
      </c>
      <c r="H3413">
        <v>11.2589924</v>
      </c>
      <c r="I3413">
        <v>224.91381229999999</v>
      </c>
      <c r="J3413">
        <v>9.0163349579999998</v>
      </c>
      <c r="K3413">
        <v>117.9584021</v>
      </c>
      <c r="L3413">
        <v>75.221879419999993</v>
      </c>
      <c r="M3413">
        <v>424.25383729999999</v>
      </c>
      <c r="N3413">
        <v>19.546214809999999</v>
      </c>
      <c r="O3413">
        <v>291.3553167</v>
      </c>
      <c r="P3413">
        <v>14.03644491</v>
      </c>
      <c r="Q3413">
        <v>43.459988780000003</v>
      </c>
    </row>
    <row r="3414" spans="1:17">
      <c r="A3414" t="s">
        <v>13667</v>
      </c>
      <c r="B3414" s="14" t="s">
        <v>13668</v>
      </c>
      <c r="C3414">
        <v>32.531894860000001</v>
      </c>
      <c r="D3414">
        <v>5.4051779809999996</v>
      </c>
      <c r="E3414">
        <v>3.8455543969999999</v>
      </c>
      <c r="F3414">
        <v>9.5944882190000005</v>
      </c>
      <c r="G3414">
        <v>2.6527788569999999</v>
      </c>
      <c r="H3414">
        <v>8.676418838</v>
      </c>
      <c r="I3414">
        <v>13.17830537</v>
      </c>
      <c r="J3414">
        <v>8.1336034989999995</v>
      </c>
      <c r="K3414">
        <v>9.8387237150000004</v>
      </c>
      <c r="L3414">
        <v>8.564802899</v>
      </c>
      <c r="M3414">
        <v>12.14237206</v>
      </c>
      <c r="N3414">
        <v>6.3495939400000001</v>
      </c>
      <c r="O3414">
        <v>17.013395039999999</v>
      </c>
      <c r="P3414">
        <v>12.06646014</v>
      </c>
      <c r="Q3414">
        <v>22.363472730000002</v>
      </c>
    </row>
    <row r="3415" spans="1:17">
      <c r="A3415" t="e">
        <v>#N/A</v>
      </c>
      <c r="B3415" s="14" t="s">
        <v>13669</v>
      </c>
      <c r="C3415">
        <v>1.4908820650000001</v>
      </c>
      <c r="D3415">
        <v>0.49542044499999999</v>
      </c>
      <c r="E3415">
        <v>0.396529413</v>
      </c>
      <c r="F3415">
        <v>0.81175249800000004</v>
      </c>
      <c r="G3415">
        <v>0.12872371399999999</v>
      </c>
      <c r="H3415">
        <v>0</v>
      </c>
      <c r="I3415">
        <v>0</v>
      </c>
      <c r="J3415">
        <v>9.4499842000000001E-2</v>
      </c>
      <c r="K3415">
        <v>0.33816912900000001</v>
      </c>
      <c r="L3415">
        <v>0.94202525299999995</v>
      </c>
      <c r="M3415">
        <v>0</v>
      </c>
      <c r="N3415">
        <v>0.55135178200000001</v>
      </c>
      <c r="O3415">
        <v>0.82555972899999996</v>
      </c>
      <c r="P3415">
        <v>0.67103869100000002</v>
      </c>
      <c r="Q3415">
        <v>1.0248803689999999</v>
      </c>
    </row>
    <row r="3416" spans="1:17">
      <c r="A3416" t="s">
        <v>13670</v>
      </c>
      <c r="B3416" s="14" t="s">
        <v>13671</v>
      </c>
      <c r="C3416">
        <v>12.772402019999999</v>
      </c>
      <c r="D3416">
        <v>16.97708823</v>
      </c>
      <c r="E3416">
        <v>2.2647143810000001</v>
      </c>
      <c r="F3416">
        <v>5.2157190120000001</v>
      </c>
      <c r="G3416">
        <v>1.470369845</v>
      </c>
      <c r="H3416">
        <v>1.635102437</v>
      </c>
      <c r="I3416">
        <v>43.461235940000002</v>
      </c>
      <c r="J3416">
        <v>9.1752527340000007</v>
      </c>
      <c r="K3416">
        <v>13.519792600000001</v>
      </c>
      <c r="L3416">
        <v>5.3802267009999998</v>
      </c>
      <c r="M3416">
        <v>24.517219579999999</v>
      </c>
      <c r="N3416">
        <v>1.049652534</v>
      </c>
      <c r="O3416">
        <v>28.290314850000001</v>
      </c>
      <c r="P3416">
        <v>3.1937752129999999</v>
      </c>
      <c r="Q3416">
        <v>0</v>
      </c>
    </row>
    <row r="3417" spans="1:17">
      <c r="A3417" t="s">
        <v>13672</v>
      </c>
      <c r="B3417" s="14" t="s">
        <v>13673</v>
      </c>
      <c r="C3417">
        <v>28.202570380000001</v>
      </c>
      <c r="D3417">
        <v>68.763739270000002</v>
      </c>
      <c r="E3417">
        <v>100.8464872</v>
      </c>
      <c r="F3417">
        <v>3.9008379010000001</v>
      </c>
      <c r="G3417">
        <v>178.42471430000001</v>
      </c>
      <c r="H3417">
        <v>39.416482190000004</v>
      </c>
      <c r="I3417">
        <v>117.9123565</v>
      </c>
      <c r="J3417">
        <v>165.9536153</v>
      </c>
      <c r="K3417">
        <v>48.880641140000002</v>
      </c>
      <c r="L3417">
        <v>24.071384640000002</v>
      </c>
      <c r="M3417">
        <v>13.970618119999999</v>
      </c>
      <c r="N3417">
        <v>194.85701660000001</v>
      </c>
      <c r="O3417">
        <v>14.294470670000001</v>
      </c>
      <c r="P3417">
        <v>134.7270086</v>
      </c>
      <c r="Q3417">
        <v>60.311874340000003</v>
      </c>
    </row>
    <row r="3418" spans="1:17">
      <c r="A3418" t="s">
        <v>13674</v>
      </c>
      <c r="B3418" s="14" t="s">
        <v>1435</v>
      </c>
      <c r="C3418">
        <v>81.687230499999998</v>
      </c>
      <c r="D3418">
        <v>297.4605067</v>
      </c>
      <c r="E3418">
        <v>381.59877360000002</v>
      </c>
      <c r="F3418">
        <v>275.81855710000002</v>
      </c>
      <c r="G3418">
        <v>326.19791470000001</v>
      </c>
      <c r="H3418">
        <v>454.89987239999999</v>
      </c>
      <c r="I3418">
        <v>562.53985929999999</v>
      </c>
      <c r="J3418">
        <v>1152.9146920000001</v>
      </c>
      <c r="K3418">
        <v>480.9740501</v>
      </c>
      <c r="L3418">
        <v>690.70507869999994</v>
      </c>
      <c r="M3418">
        <v>87.112465169999993</v>
      </c>
      <c r="N3418">
        <v>280.69410119999998</v>
      </c>
      <c r="O3418">
        <v>63.45243009</v>
      </c>
      <c r="P3418">
        <v>184.8564112</v>
      </c>
      <c r="Q3418">
        <v>190.30113840000001</v>
      </c>
    </row>
    <row r="3419" spans="1:17">
      <c r="A3419" t="s">
        <v>13675</v>
      </c>
      <c r="B3419" s="14" t="s">
        <v>2549</v>
      </c>
      <c r="C3419">
        <v>8.5149346799999996</v>
      </c>
      <c r="D3419">
        <v>17.542991170000001</v>
      </c>
      <c r="E3419">
        <v>4.6200173370000002</v>
      </c>
      <c r="F3419">
        <v>2.9555741069999999</v>
      </c>
      <c r="G3419">
        <v>3.4553691369999999</v>
      </c>
      <c r="H3419">
        <v>2.1256331679999998</v>
      </c>
      <c r="I3419">
        <v>5.5878731930000001</v>
      </c>
      <c r="J3419">
        <v>5.3972074909999996</v>
      </c>
      <c r="K3419">
        <v>11.20211387</v>
      </c>
      <c r="L3419">
        <v>16.140680100000001</v>
      </c>
      <c r="M3419">
        <v>1.634481305</v>
      </c>
      <c r="N3419">
        <v>1.4170309210000001</v>
      </c>
      <c r="O3419">
        <v>13.673652179999999</v>
      </c>
      <c r="P3419">
        <v>1.213634581</v>
      </c>
      <c r="Q3419">
        <v>3.219392252</v>
      </c>
    </row>
    <row r="3420" spans="1:17">
      <c r="A3420" t="e">
        <v>#N/A</v>
      </c>
      <c r="B3420" s="14" t="s">
        <v>13676</v>
      </c>
      <c r="C3420">
        <v>2.8383115600000002</v>
      </c>
      <c r="D3420">
        <v>0.31439052299999998</v>
      </c>
      <c r="E3420">
        <v>0.30196191700000002</v>
      </c>
      <c r="F3420">
        <v>1.1590486689999999</v>
      </c>
      <c r="G3420">
        <v>0.73518492300000005</v>
      </c>
      <c r="H3420">
        <v>6.540409747</v>
      </c>
      <c r="I3420">
        <v>2.0695826639999999</v>
      </c>
      <c r="J3420">
        <v>1.079441498</v>
      </c>
      <c r="K3420">
        <v>5.7941968270000004</v>
      </c>
      <c r="L3420">
        <v>4.48352225</v>
      </c>
      <c r="M3420">
        <v>8.1724065259999996</v>
      </c>
      <c r="N3420">
        <v>1.224594623</v>
      </c>
      <c r="O3420">
        <v>7.8584207920000004</v>
      </c>
      <c r="P3420">
        <v>0.63875504299999997</v>
      </c>
      <c r="Q3420">
        <v>0.97557340999999997</v>
      </c>
    </row>
    <row r="3421" spans="1:17">
      <c r="A3421" t="e">
        <v>#N/A</v>
      </c>
      <c r="B3421" s="14" t="s">
        <v>13677</v>
      </c>
      <c r="C3421">
        <v>0</v>
      </c>
      <c r="D3421">
        <v>0.74079062399999995</v>
      </c>
      <c r="E3421">
        <v>2.49026893</v>
      </c>
      <c r="F3421">
        <v>0.91034591799999998</v>
      </c>
      <c r="G3421">
        <v>1.1548653849999999</v>
      </c>
      <c r="H3421">
        <v>2.5685009939999999</v>
      </c>
      <c r="I3421">
        <v>7.3147597800000002</v>
      </c>
      <c r="J3421">
        <v>1.2717306719999999</v>
      </c>
      <c r="K3421">
        <v>7.5848460490000003</v>
      </c>
      <c r="L3421">
        <v>5.2822063760000004</v>
      </c>
      <c r="M3421">
        <v>0</v>
      </c>
      <c r="N3421">
        <v>0.206105862</v>
      </c>
      <c r="O3421">
        <v>0</v>
      </c>
      <c r="P3421">
        <v>0.50169424399999996</v>
      </c>
      <c r="Q3421">
        <v>0</v>
      </c>
    </row>
    <row r="3422" spans="1:17">
      <c r="A3422" t="s">
        <v>13678</v>
      </c>
      <c r="B3422" s="14" t="s">
        <v>2566</v>
      </c>
      <c r="C3422">
        <v>3.4791434880000001</v>
      </c>
      <c r="D3422">
        <v>4.3932566140000002</v>
      </c>
      <c r="E3422">
        <v>5.3485036419999998</v>
      </c>
      <c r="F3422">
        <v>4.9725824330000004</v>
      </c>
      <c r="G3422">
        <v>4.6560679499999997</v>
      </c>
      <c r="H3422">
        <v>7.014961381</v>
      </c>
      <c r="I3422">
        <v>15.22110923</v>
      </c>
      <c r="J3422">
        <v>20.972038730000001</v>
      </c>
      <c r="K3422">
        <v>15.072884670000001</v>
      </c>
      <c r="L3422">
        <v>13.73952164</v>
      </c>
      <c r="M3422">
        <v>2.0035133100000002</v>
      </c>
      <c r="N3422">
        <v>5.0179050590000003</v>
      </c>
      <c r="O3422">
        <v>2.6971530170000002</v>
      </c>
      <c r="P3422">
        <v>5.3503134040000004</v>
      </c>
      <c r="Q3422">
        <v>3.587513001</v>
      </c>
    </row>
    <row r="3423" spans="1:17">
      <c r="A3423" t="s">
        <v>13679</v>
      </c>
      <c r="B3423" s="14" t="s">
        <v>13680</v>
      </c>
      <c r="C3423">
        <v>160.78918659999999</v>
      </c>
      <c r="D3423">
        <v>1.2498311769999999</v>
      </c>
      <c r="E3423">
        <v>1.320464614</v>
      </c>
      <c r="F3423">
        <v>1.958269729</v>
      </c>
      <c r="G3423">
        <v>1.1203535259999999</v>
      </c>
      <c r="H3423">
        <v>1.408377167</v>
      </c>
      <c r="I3423">
        <v>3.7023476749999999</v>
      </c>
      <c r="J3423">
        <v>2.0740908020000002</v>
      </c>
      <c r="K3423">
        <v>105.5739073</v>
      </c>
      <c r="L3423">
        <v>527.22914149999997</v>
      </c>
      <c r="M3423">
        <v>1.0829555099999999</v>
      </c>
      <c r="N3423">
        <v>1.669119603</v>
      </c>
      <c r="O3423">
        <v>109.0291472</v>
      </c>
      <c r="P3423">
        <v>1.438944078</v>
      </c>
      <c r="Q3423">
        <v>1.7452368579999999</v>
      </c>
    </row>
    <row r="3424" spans="1:17">
      <c r="A3424" t="s">
        <v>13681</v>
      </c>
      <c r="B3424" s="14" t="s">
        <v>2270</v>
      </c>
      <c r="C3424">
        <v>14.690786510000001</v>
      </c>
      <c r="D3424">
        <v>2.0663499070000002</v>
      </c>
      <c r="E3424">
        <v>3.0514180999999998</v>
      </c>
      <c r="F3424">
        <v>1.8092546839999999</v>
      </c>
      <c r="G3424">
        <v>3.3824318180000001</v>
      </c>
      <c r="H3424">
        <v>5.1942892770000002</v>
      </c>
      <c r="I3424">
        <v>4.4207968480000002</v>
      </c>
      <c r="J3424">
        <v>5.3801412219999998</v>
      </c>
      <c r="K3424">
        <v>5.6066188380000002</v>
      </c>
      <c r="L3424">
        <v>8.693121798</v>
      </c>
      <c r="M3424">
        <v>5.3713614889999999</v>
      </c>
      <c r="N3424">
        <v>2.0121797589999999</v>
      </c>
      <c r="O3424">
        <v>10.588234720000001</v>
      </c>
      <c r="P3424">
        <v>1.1195345299999999</v>
      </c>
      <c r="Q3424">
        <v>4.0075079359999997</v>
      </c>
    </row>
    <row r="3425" spans="1:17">
      <c r="A3425" t="s">
        <v>13682</v>
      </c>
      <c r="B3425" s="14" t="s">
        <v>13683</v>
      </c>
      <c r="C3425">
        <v>82.594866400000001</v>
      </c>
      <c r="D3425">
        <v>4.5743821059999998</v>
      </c>
      <c r="E3425">
        <v>6.1509642580000001</v>
      </c>
      <c r="F3425">
        <v>5.0592474410000001</v>
      </c>
      <c r="G3425">
        <v>5.7050349999999996</v>
      </c>
      <c r="H3425">
        <v>11.10234554</v>
      </c>
      <c r="I3425">
        <v>644.40595410000003</v>
      </c>
      <c r="J3425">
        <v>17.799990300000001</v>
      </c>
      <c r="K3425">
        <v>1624.287196</v>
      </c>
      <c r="L3425">
        <v>39.141149249999998</v>
      </c>
      <c r="M3425">
        <v>586.6153405</v>
      </c>
      <c r="N3425">
        <v>16.29060733</v>
      </c>
      <c r="O3425">
        <v>292.71045770000001</v>
      </c>
      <c r="P3425">
        <v>4.3371467389999996</v>
      </c>
      <c r="Q3425">
        <v>42.583779329999999</v>
      </c>
    </row>
    <row r="3426" spans="1:17">
      <c r="A3426" t="e">
        <v>#N/A</v>
      </c>
      <c r="B3426" s="14" t="s">
        <v>13684</v>
      </c>
      <c r="C3426">
        <v>11.59539161</v>
      </c>
      <c r="D3426">
        <v>5.7303274760000003</v>
      </c>
      <c r="E3426">
        <v>4.1752919989999997</v>
      </c>
      <c r="F3426">
        <v>2.3068322870000002</v>
      </c>
      <c r="G3426">
        <v>3.5425433320000002</v>
      </c>
      <c r="H3426">
        <v>25.691944329999998</v>
      </c>
      <c r="I3426">
        <v>10.406022549999999</v>
      </c>
      <c r="J3426">
        <v>4.409856574</v>
      </c>
      <c r="K3426">
        <v>9.7112240550000006</v>
      </c>
      <c r="L3426">
        <v>14.08968655</v>
      </c>
      <c r="M3426">
        <v>5.1364369310000004</v>
      </c>
      <c r="N3426">
        <v>2.858772885</v>
      </c>
      <c r="O3426">
        <v>7.902550153</v>
      </c>
      <c r="P3426">
        <v>5.3528500320000001</v>
      </c>
      <c r="Q3426">
        <v>5.5184163279999998</v>
      </c>
    </row>
    <row r="3427" spans="1:17">
      <c r="A3427" t="s">
        <v>13682</v>
      </c>
      <c r="B3427" s="14" t="s">
        <v>13685</v>
      </c>
      <c r="C3427">
        <v>108.47110619999999</v>
      </c>
      <c r="D3427">
        <v>3.7637321130000001</v>
      </c>
      <c r="E3427">
        <v>2.9197615149999998</v>
      </c>
      <c r="F3427">
        <v>2.3125955249999999</v>
      </c>
      <c r="G3427">
        <v>2.933760087</v>
      </c>
      <c r="H3427">
        <v>4.5172292000000001</v>
      </c>
      <c r="I3427">
        <v>32.399447590000001</v>
      </c>
      <c r="J3427">
        <v>6.129929647</v>
      </c>
      <c r="K3427">
        <v>37.35056625</v>
      </c>
      <c r="L3427">
        <v>42.113894760000001</v>
      </c>
      <c r="M3427">
        <v>47.663750720000003</v>
      </c>
      <c r="N3427">
        <v>3.8664416130000001</v>
      </c>
      <c r="O3427">
        <v>95.524575780000006</v>
      </c>
      <c r="P3427">
        <v>2.156808957</v>
      </c>
      <c r="Q3427">
        <v>47.614774349999998</v>
      </c>
    </row>
    <row r="3428" spans="1:17">
      <c r="A3428" t="e">
        <v>#N/A</v>
      </c>
      <c r="B3428" s="14" t="s">
        <v>13686</v>
      </c>
      <c r="C3428">
        <v>7.3745416429999997</v>
      </c>
      <c r="D3428">
        <v>0</v>
      </c>
      <c r="E3428">
        <v>0.392280884</v>
      </c>
      <c r="F3428">
        <v>0</v>
      </c>
      <c r="G3428">
        <v>0</v>
      </c>
      <c r="H3428">
        <v>0</v>
      </c>
      <c r="I3428">
        <v>5.3772192429999999</v>
      </c>
      <c r="J3428">
        <v>0</v>
      </c>
      <c r="K3428">
        <v>10.036376649999999</v>
      </c>
      <c r="L3428">
        <v>4.6596606249999999</v>
      </c>
      <c r="M3428">
        <v>7.0778877949999996</v>
      </c>
      <c r="N3428">
        <v>0.45453703499999998</v>
      </c>
      <c r="O3428">
        <v>12.2507167</v>
      </c>
      <c r="P3428">
        <v>0</v>
      </c>
      <c r="Q3428">
        <v>0</v>
      </c>
    </row>
    <row r="3429" spans="1:17">
      <c r="A3429" t="s">
        <v>13687</v>
      </c>
      <c r="B3429" s="14" t="s">
        <v>3190</v>
      </c>
      <c r="C3429">
        <v>113.881546</v>
      </c>
      <c r="D3429">
        <v>18.9078093</v>
      </c>
      <c r="E3429">
        <v>14.15669048</v>
      </c>
      <c r="F3429">
        <v>17.041605109999999</v>
      </c>
      <c r="G3429">
        <v>19.580264549999999</v>
      </c>
      <c r="H3429">
        <v>28.433642549999998</v>
      </c>
      <c r="I3429">
        <v>67.075926039999999</v>
      </c>
      <c r="J3429">
        <v>26.50385692</v>
      </c>
      <c r="K3429">
        <v>77.995617920000001</v>
      </c>
      <c r="L3429">
        <v>95.424521089999999</v>
      </c>
      <c r="M3429">
        <v>92.53948355</v>
      </c>
      <c r="N3429">
        <v>21.527567009999999</v>
      </c>
      <c r="O3429">
        <v>90.709297210000003</v>
      </c>
      <c r="P3429">
        <v>15.86806005</v>
      </c>
      <c r="Q3429">
        <v>41.594638529999997</v>
      </c>
    </row>
    <row r="3430" spans="1:17">
      <c r="A3430" t="s">
        <v>13688</v>
      </c>
      <c r="B3430" s="14" t="s">
        <v>13689</v>
      </c>
      <c r="C3430">
        <v>7.2090282390000002</v>
      </c>
      <c r="D3430">
        <v>0.6844462</v>
      </c>
      <c r="E3430">
        <v>0.65738841400000003</v>
      </c>
      <c r="F3430">
        <v>0.56073676299999997</v>
      </c>
      <c r="G3430">
        <v>0.533513248</v>
      </c>
      <c r="H3430">
        <v>0.39552353200000001</v>
      </c>
      <c r="I3430">
        <v>0</v>
      </c>
      <c r="J3430">
        <v>1.175003027</v>
      </c>
      <c r="K3430">
        <v>5.6063550339999999</v>
      </c>
      <c r="L3430">
        <v>1.9521770199999999</v>
      </c>
      <c r="M3430">
        <v>5.9305992500000002</v>
      </c>
      <c r="N3430">
        <v>1.0156238980000001</v>
      </c>
      <c r="O3430">
        <v>1.1405488530000001</v>
      </c>
      <c r="P3430">
        <v>0.154511818</v>
      </c>
      <c r="Q3430">
        <v>0.70795975600000005</v>
      </c>
    </row>
    <row r="3431" spans="1:17">
      <c r="A3431" t="e">
        <v>#N/A</v>
      </c>
      <c r="B3431" s="14" t="s">
        <v>13690</v>
      </c>
      <c r="C3431">
        <v>16.431339470000001</v>
      </c>
      <c r="D3431">
        <v>0.242672791</v>
      </c>
      <c r="E3431">
        <v>0.11653967899999999</v>
      </c>
      <c r="F3431">
        <v>0.44732515</v>
      </c>
      <c r="G3431">
        <v>0.37831797099999998</v>
      </c>
      <c r="H3431">
        <v>0.42070274899999999</v>
      </c>
      <c r="I3431">
        <v>0</v>
      </c>
      <c r="J3431">
        <v>0.55546856899999997</v>
      </c>
      <c r="K3431">
        <v>0.49693818899999997</v>
      </c>
      <c r="L3431">
        <v>2.768604721</v>
      </c>
      <c r="M3431">
        <v>0</v>
      </c>
      <c r="N3431">
        <v>0.27006975</v>
      </c>
      <c r="O3431">
        <v>1.2131567379999999</v>
      </c>
      <c r="P3431">
        <v>0</v>
      </c>
      <c r="Q3431">
        <v>0</v>
      </c>
    </row>
    <row r="3432" spans="1:17">
      <c r="A3432" t="e">
        <v>#N/A</v>
      </c>
      <c r="B3432" s="14" t="s">
        <v>13691</v>
      </c>
      <c r="C3432">
        <v>0</v>
      </c>
      <c r="D3432">
        <v>0.55785147599999996</v>
      </c>
      <c r="E3432">
        <v>0.26789913999999998</v>
      </c>
      <c r="F3432">
        <v>0.34276744199999998</v>
      </c>
      <c r="G3432">
        <v>0</v>
      </c>
      <c r="H3432">
        <v>0.96710326999999996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</row>
    <row r="3433" spans="1:17">
      <c r="A3433" t="e">
        <v>#N/A</v>
      </c>
      <c r="B3433" s="14" t="s">
        <v>13692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0.81454651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</row>
    <row r="3434" spans="1:17">
      <c r="A3434" t="e">
        <v>#N/A</v>
      </c>
      <c r="B3434" s="14" t="s">
        <v>13693</v>
      </c>
      <c r="C3434">
        <v>303.14073309999998</v>
      </c>
      <c r="D3434">
        <v>29.198183660000002</v>
      </c>
      <c r="E3434">
        <v>28.978706989999999</v>
      </c>
      <c r="F3434">
        <v>29.90098961</v>
      </c>
      <c r="G3434">
        <v>42.484303189999999</v>
      </c>
      <c r="H3434">
        <v>45.556737040000002</v>
      </c>
      <c r="I3434">
        <v>102.5103924</v>
      </c>
      <c r="J3434">
        <v>38.42926568</v>
      </c>
      <c r="K3434">
        <v>171.4013827</v>
      </c>
      <c r="L3434">
        <v>202.64566629999999</v>
      </c>
      <c r="M3434">
        <v>193.96424429999999</v>
      </c>
      <c r="N3434">
        <v>29.245106239999998</v>
      </c>
      <c r="O3434">
        <v>199.48684779999999</v>
      </c>
      <c r="P3434">
        <v>39.548450500000001</v>
      </c>
      <c r="Q3434">
        <v>36.24151432</v>
      </c>
    </row>
    <row r="3435" spans="1:17">
      <c r="A3435" t="e">
        <v>#N/A</v>
      </c>
      <c r="B3435" s="14" t="s">
        <v>13694</v>
      </c>
      <c r="C3435">
        <v>0</v>
      </c>
      <c r="D3435">
        <v>0.65348315800000001</v>
      </c>
      <c r="E3435">
        <v>0.31382470699999998</v>
      </c>
      <c r="F3435">
        <v>0</v>
      </c>
      <c r="G3435">
        <v>0</v>
      </c>
      <c r="H3435">
        <v>0</v>
      </c>
      <c r="I3435">
        <v>0</v>
      </c>
      <c r="J3435">
        <v>0.373949376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</row>
    <row r="3436" spans="1:17">
      <c r="A3436" t="s">
        <v>13695</v>
      </c>
      <c r="B3436" s="14" t="s">
        <v>13696</v>
      </c>
      <c r="C3436">
        <v>1807.3744469999999</v>
      </c>
      <c r="D3436">
        <v>96.741718199999994</v>
      </c>
      <c r="E3436">
        <v>95.921079559999995</v>
      </c>
      <c r="F3436">
        <v>72.71419143</v>
      </c>
      <c r="G3436">
        <v>79.698870900000003</v>
      </c>
      <c r="H3436">
        <v>87.18211178</v>
      </c>
      <c r="I3436">
        <v>864.11962249999999</v>
      </c>
      <c r="J3436">
        <v>170.8986146</v>
      </c>
      <c r="K3436">
        <v>534.02916660000005</v>
      </c>
      <c r="L3436">
        <v>685.05931220000002</v>
      </c>
      <c r="M3436">
        <v>1983.6151540000001</v>
      </c>
      <c r="N3436">
        <v>197.87816100000001</v>
      </c>
      <c r="O3436">
        <v>1726.8782980000001</v>
      </c>
      <c r="P3436">
        <v>98.332757810000004</v>
      </c>
      <c r="Q3436">
        <v>816.73903099999995</v>
      </c>
    </row>
    <row r="3437" spans="1:17">
      <c r="A3437" t="e">
        <v>#N/A</v>
      </c>
      <c r="B3437" s="14" t="s">
        <v>13697</v>
      </c>
      <c r="C3437">
        <v>12.70690252</v>
      </c>
      <c r="D3437">
        <v>0</v>
      </c>
      <c r="E3437">
        <v>0.67593013800000001</v>
      </c>
      <c r="F3437">
        <v>0.432414311</v>
      </c>
      <c r="G3437">
        <v>0</v>
      </c>
      <c r="H3437">
        <v>0</v>
      </c>
      <c r="I3437">
        <v>4.6326811939999999</v>
      </c>
      <c r="J3437">
        <v>3.6244324149999998</v>
      </c>
      <c r="K3437">
        <v>0</v>
      </c>
      <c r="L3437">
        <v>2.007238423</v>
      </c>
      <c r="M3437">
        <v>6.0978725620000001</v>
      </c>
      <c r="N3437">
        <v>0.39160113800000002</v>
      </c>
      <c r="O3437">
        <v>3.5181545390000002</v>
      </c>
      <c r="P3437">
        <v>0.476609532</v>
      </c>
      <c r="Q3437">
        <v>0</v>
      </c>
    </row>
    <row r="3438" spans="1:17">
      <c r="A3438" t="s">
        <v>13698</v>
      </c>
      <c r="B3438" s="14" t="s">
        <v>13699</v>
      </c>
      <c r="C3438">
        <v>635.81691709999996</v>
      </c>
      <c r="D3438">
        <v>215.58474079999999</v>
      </c>
      <c r="E3438">
        <v>138.76644970000001</v>
      </c>
      <c r="F3438">
        <v>41.186392810000001</v>
      </c>
      <c r="G3438">
        <v>153.56993969999999</v>
      </c>
      <c r="H3438">
        <v>175.09356840000001</v>
      </c>
      <c r="I3438">
        <v>217.64427989999999</v>
      </c>
      <c r="J3438">
        <v>222.6294652</v>
      </c>
      <c r="K3438">
        <v>260.6145593</v>
      </c>
      <c r="L3438">
        <v>440.49940240000001</v>
      </c>
      <c r="M3438">
        <v>168.74805749999999</v>
      </c>
      <c r="N3438">
        <v>99.800131539999995</v>
      </c>
      <c r="O3438">
        <v>319.2463995</v>
      </c>
      <c r="P3438">
        <v>113.7964243</v>
      </c>
      <c r="Q3438">
        <v>189.72970989999999</v>
      </c>
    </row>
    <row r="3439" spans="1:17">
      <c r="A3439" t="s">
        <v>13698</v>
      </c>
      <c r="B3439" s="14" t="s">
        <v>13700</v>
      </c>
      <c r="C3439">
        <v>223.1393568</v>
      </c>
      <c r="D3439">
        <v>17.117042720000001</v>
      </c>
      <c r="E3439">
        <v>18.63713825</v>
      </c>
      <c r="F3439">
        <v>12.69345236</v>
      </c>
      <c r="G3439">
        <v>20.358693450000001</v>
      </c>
      <c r="H3439">
        <v>31.720987269999998</v>
      </c>
      <c r="I3439">
        <v>65.081698709999998</v>
      </c>
      <c r="J3439">
        <v>27.10529833</v>
      </c>
      <c r="K3439">
        <v>57.412391139999997</v>
      </c>
      <c r="L3439">
        <v>94.696328820000005</v>
      </c>
      <c r="M3439">
        <v>83.108101849999997</v>
      </c>
      <c r="N3439">
        <v>19.295830250000002</v>
      </c>
      <c r="O3439">
        <v>89.996662889999996</v>
      </c>
      <c r="P3439">
        <v>25.882972469999999</v>
      </c>
      <c r="Q3439">
        <v>32.052307020000001</v>
      </c>
    </row>
    <row r="3440" spans="1:17">
      <c r="A3440" t="s">
        <v>13698</v>
      </c>
      <c r="B3440" s="14" t="s">
        <v>4096</v>
      </c>
      <c r="C3440">
        <v>44.799354579999999</v>
      </c>
      <c r="D3440">
        <v>6.2902122159999996</v>
      </c>
      <c r="E3440">
        <v>5.112937295</v>
      </c>
      <c r="F3440">
        <v>4.3946155239999998</v>
      </c>
      <c r="G3440">
        <v>5.248138258</v>
      </c>
      <c r="H3440">
        <v>12.84348606</v>
      </c>
      <c r="I3440">
        <v>18.556678170000001</v>
      </c>
      <c r="J3440">
        <v>7.3323407090000003</v>
      </c>
      <c r="K3440">
        <v>14.980022659999999</v>
      </c>
      <c r="L3440">
        <v>29.0377425</v>
      </c>
      <c r="M3440">
        <v>34.115166840000001</v>
      </c>
      <c r="N3440">
        <v>4.3557773610000003</v>
      </c>
      <c r="O3440">
        <v>27.020000230000001</v>
      </c>
      <c r="P3440">
        <v>4.5913263520000003</v>
      </c>
      <c r="Q3440">
        <v>12.6511525</v>
      </c>
    </row>
    <row r="3441" spans="1:17">
      <c r="A3441" t="e">
        <v>#N/A</v>
      </c>
      <c r="B3441" s="14" t="s">
        <v>13701</v>
      </c>
      <c r="C3441">
        <v>328.84993100000003</v>
      </c>
      <c r="D3441">
        <v>388.99190060000001</v>
      </c>
      <c r="E3441">
        <v>331.79407730000003</v>
      </c>
      <c r="F3441">
        <v>381.83785219999999</v>
      </c>
      <c r="G3441">
        <v>365.80895720000001</v>
      </c>
      <c r="H3441">
        <v>402.3865978</v>
      </c>
      <c r="I3441">
        <v>385.88518540000001</v>
      </c>
      <c r="J3441">
        <v>324.20025909999998</v>
      </c>
      <c r="K3441">
        <v>737.58694939999998</v>
      </c>
      <c r="L3441">
        <v>1173.2680290000001</v>
      </c>
      <c r="M3441">
        <v>237.81702989999999</v>
      </c>
      <c r="N3441">
        <v>215.51115949999999</v>
      </c>
      <c r="O3441">
        <v>733.47007040000005</v>
      </c>
      <c r="P3441">
        <v>252.65600839999999</v>
      </c>
      <c r="Q3441">
        <v>545.70324619999997</v>
      </c>
    </row>
    <row r="3442" spans="1:17">
      <c r="A3442" t="s">
        <v>13702</v>
      </c>
      <c r="B3442" s="14" t="s">
        <v>6816</v>
      </c>
      <c r="C3442">
        <v>478.2651333</v>
      </c>
      <c r="D3442">
        <v>35.76093092</v>
      </c>
      <c r="E3442">
        <v>28.423812940000001</v>
      </c>
      <c r="F3442">
        <v>21.209691289999999</v>
      </c>
      <c r="G3442">
        <v>31.61009936</v>
      </c>
      <c r="H3442">
        <v>50.919722540000002</v>
      </c>
      <c r="I3442">
        <v>179.33104410000001</v>
      </c>
      <c r="J3442">
        <v>56.56755063</v>
      </c>
      <c r="K3442">
        <v>146.09693569999999</v>
      </c>
      <c r="L3442">
        <v>248.79243270000001</v>
      </c>
      <c r="M3442">
        <v>218.36416579999999</v>
      </c>
      <c r="N3442">
        <v>43.69904064</v>
      </c>
      <c r="O3442">
        <v>320.28514560000002</v>
      </c>
      <c r="P3442">
        <v>48.437581700000003</v>
      </c>
      <c r="Q3442">
        <v>124.18548</v>
      </c>
    </row>
    <row r="3443" spans="1:17">
      <c r="A3443" t="e">
        <v>#N/A</v>
      </c>
      <c r="B3443" s="14" t="s">
        <v>13703</v>
      </c>
      <c r="C3443">
        <v>0</v>
      </c>
      <c r="D3443">
        <v>0</v>
      </c>
      <c r="E3443">
        <v>0.392280884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7.0778877949999996</v>
      </c>
      <c r="N3443">
        <v>0</v>
      </c>
      <c r="O3443">
        <v>8.1671444659999999</v>
      </c>
      <c r="P3443">
        <v>0</v>
      </c>
      <c r="Q3443">
        <v>0</v>
      </c>
    </row>
    <row r="3444" spans="1:17">
      <c r="A3444" t="s">
        <v>13702</v>
      </c>
      <c r="B3444" s="14" t="s">
        <v>13704</v>
      </c>
      <c r="C3444">
        <v>8.2808565919999992</v>
      </c>
      <c r="D3444">
        <v>49.353618070000003</v>
      </c>
      <c r="E3444">
        <v>6.0532035989999997</v>
      </c>
      <c r="F3444">
        <v>1.381711965</v>
      </c>
      <c r="G3444">
        <v>6.8499166999999996</v>
      </c>
      <c r="H3444">
        <v>15.69634881</v>
      </c>
      <c r="I3444">
        <v>27.26869267</v>
      </c>
      <c r="J3444">
        <v>30.510979500000001</v>
      </c>
      <c r="K3444">
        <v>82.403023439999998</v>
      </c>
      <c r="L3444">
        <v>225.66501310000001</v>
      </c>
      <c r="M3444">
        <v>8.9732600770000008</v>
      </c>
      <c r="N3444">
        <v>9.0554596860000007</v>
      </c>
      <c r="O3444">
        <v>9.4667030299999997</v>
      </c>
      <c r="P3444">
        <v>23.14454113</v>
      </c>
      <c r="Q3444">
        <v>12.30320489</v>
      </c>
    </row>
    <row r="3445" spans="1:17">
      <c r="A3445" t="e">
        <v>#N/A</v>
      </c>
      <c r="B3445" s="14" t="s">
        <v>13705</v>
      </c>
      <c r="C3445">
        <v>2.2322936860000002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0.565977434</v>
      </c>
      <c r="K3445">
        <v>0</v>
      </c>
      <c r="L3445">
        <v>2.8209837289999999</v>
      </c>
      <c r="M3445">
        <v>0</v>
      </c>
      <c r="N3445">
        <v>0</v>
      </c>
      <c r="O3445">
        <v>4.944433407</v>
      </c>
      <c r="P3445">
        <v>0</v>
      </c>
      <c r="Q3445">
        <v>1.534550606</v>
      </c>
    </row>
    <row r="3446" spans="1:17">
      <c r="A3446" t="e">
        <v>#N/A</v>
      </c>
      <c r="B3446" s="14" t="s">
        <v>13706</v>
      </c>
      <c r="C3446">
        <v>200.90643180000001</v>
      </c>
      <c r="D3446">
        <v>6.3582145109999999</v>
      </c>
      <c r="E3446">
        <v>4.5801443730000004</v>
      </c>
      <c r="F3446">
        <v>2.170419323</v>
      </c>
      <c r="G3446">
        <v>4.6807719590000003</v>
      </c>
      <c r="H3446">
        <v>11.635111159999999</v>
      </c>
      <c r="I3446">
        <v>13.95170398</v>
      </c>
      <c r="J3446">
        <v>4.4469655540000002</v>
      </c>
      <c r="K3446">
        <v>22.423616289999998</v>
      </c>
      <c r="L3446">
        <v>44.329744320000003</v>
      </c>
      <c r="M3446">
        <v>3.060708236</v>
      </c>
      <c r="N3446">
        <v>3.3414614459999998</v>
      </c>
      <c r="O3446">
        <v>15.892821659999999</v>
      </c>
      <c r="P3446">
        <v>5.7413966759999999</v>
      </c>
      <c r="Q3446">
        <v>2.1922151520000002</v>
      </c>
    </row>
    <row r="3447" spans="1:17">
      <c r="A3447" t="e">
        <v>#N/A</v>
      </c>
      <c r="B3447" s="14" t="s">
        <v>13707</v>
      </c>
      <c r="C3447">
        <v>18.77156055</v>
      </c>
      <c r="D3447">
        <v>0.77972422299999999</v>
      </c>
      <c r="E3447">
        <v>0.99853315899999995</v>
      </c>
      <c r="F3447">
        <v>0.479095402</v>
      </c>
      <c r="G3447">
        <v>0.202593572</v>
      </c>
      <c r="H3447">
        <v>6.7587330830000001</v>
      </c>
      <c r="I3447">
        <v>0</v>
      </c>
      <c r="J3447">
        <v>0.74364932800000005</v>
      </c>
      <c r="K3447">
        <v>2.6611604739999999</v>
      </c>
      <c r="L3447">
        <v>10.378335030000001</v>
      </c>
      <c r="M3447">
        <v>2.2520552079999998</v>
      </c>
      <c r="N3447">
        <v>1.8801304619999999</v>
      </c>
      <c r="O3447">
        <v>1.299318438</v>
      </c>
      <c r="P3447">
        <v>2.4642879199999999</v>
      </c>
      <c r="Q3447">
        <v>1.613021944</v>
      </c>
    </row>
    <row r="3448" spans="1:17">
      <c r="A3448" t="e">
        <v>#N/A</v>
      </c>
      <c r="B3448" s="14" t="s">
        <v>13708</v>
      </c>
      <c r="C3448">
        <v>14.170687859999999</v>
      </c>
      <c r="D3448">
        <v>6.278563675</v>
      </c>
      <c r="E3448">
        <v>3.6612882490000001</v>
      </c>
      <c r="F3448">
        <v>5.5111627900000002</v>
      </c>
      <c r="G3448">
        <v>4.5444519000000003</v>
      </c>
      <c r="H3448">
        <v>12.43960285</v>
      </c>
      <c r="I3448">
        <v>11.8087952</v>
      </c>
      <c r="J3448">
        <v>8.7254854430000002</v>
      </c>
      <c r="K3448">
        <v>12.857057660000001</v>
      </c>
      <c r="L3448">
        <v>16.628592820000001</v>
      </c>
      <c r="M3448">
        <v>11.65769755</v>
      </c>
      <c r="N3448">
        <v>8.9837908070000001</v>
      </c>
      <c r="O3448">
        <v>11.20980613</v>
      </c>
      <c r="P3448">
        <v>6.0744352079999997</v>
      </c>
      <c r="Q3448">
        <v>12.524640979999999</v>
      </c>
    </row>
    <row r="3449" spans="1:17">
      <c r="A3449" t="s">
        <v>13709</v>
      </c>
      <c r="B3449" s="14" t="s">
        <v>8083</v>
      </c>
      <c r="C3449">
        <v>13.201584909999999</v>
      </c>
      <c r="D3449">
        <v>1.6070783790000001</v>
      </c>
      <c r="E3449">
        <v>0.77872628700000002</v>
      </c>
      <c r="F3449">
        <v>0.83622454199999996</v>
      </c>
      <c r="G3449">
        <v>0.99312209200000001</v>
      </c>
      <c r="H3449">
        <v>2.66056706</v>
      </c>
      <c r="I3449">
        <v>4.0029180750000002</v>
      </c>
      <c r="J3449">
        <v>0.97762995600000002</v>
      </c>
      <c r="K3449">
        <v>4.2693116670000002</v>
      </c>
      <c r="L3449">
        <v>8.4654065470000006</v>
      </c>
      <c r="M3449">
        <v>5.89618632</v>
      </c>
      <c r="N3449">
        <v>0.74118525199999996</v>
      </c>
      <c r="O3449">
        <v>10.78440472</v>
      </c>
      <c r="P3449">
        <v>0.91188625400000001</v>
      </c>
      <c r="Q3449">
        <v>6.469445823</v>
      </c>
    </row>
    <row r="3450" spans="1:17">
      <c r="A3450" t="s">
        <v>13710</v>
      </c>
      <c r="B3450" s="14" t="s">
        <v>13711</v>
      </c>
      <c r="C3450">
        <v>3.5843055229999998</v>
      </c>
      <c r="D3450">
        <v>2.3130837820000001</v>
      </c>
      <c r="E3450">
        <v>1.193718131</v>
      </c>
      <c r="F3450">
        <v>0.72123443600000003</v>
      </c>
      <c r="G3450">
        <v>1.2109744099999999</v>
      </c>
      <c r="H3450">
        <v>2.5137386140000002</v>
      </c>
      <c r="I3450">
        <v>1.8181088459999999</v>
      </c>
      <c r="J3450">
        <v>1.1260815179999999</v>
      </c>
      <c r="K3450">
        <v>3.4641279900000002</v>
      </c>
      <c r="L3450">
        <v>4.9234150000000003</v>
      </c>
      <c r="M3450">
        <v>3.8888319359999999</v>
      </c>
      <c r="N3450">
        <v>0.55710803399999997</v>
      </c>
      <c r="O3450">
        <v>4.8324839710000003</v>
      </c>
      <c r="P3450">
        <v>0.77156788300000001</v>
      </c>
      <c r="Q3450">
        <v>2.999612129</v>
      </c>
    </row>
    <row r="3451" spans="1:17">
      <c r="A3451" t="s">
        <v>13709</v>
      </c>
      <c r="B3451" s="14" t="s">
        <v>13712</v>
      </c>
      <c r="C3451">
        <v>6.5798845349999997</v>
      </c>
      <c r="D3451">
        <v>13.67519682</v>
      </c>
      <c r="E3451">
        <v>16.284673269999999</v>
      </c>
      <c r="F3451">
        <v>9.2511279789999996</v>
      </c>
      <c r="G3451">
        <v>12.87220947</v>
      </c>
      <c r="H3451">
        <v>10.57366242</v>
      </c>
      <c r="I3451">
        <v>23.73642104</v>
      </c>
      <c r="J3451">
        <v>17.297314539999999</v>
      </c>
      <c r="K3451">
        <v>17.791949880000001</v>
      </c>
      <c r="L3451">
        <v>14.168494280000001</v>
      </c>
      <c r="M3451">
        <v>4.6533031710000001</v>
      </c>
      <c r="N3451">
        <v>5.6030980399999999</v>
      </c>
      <c r="O3451">
        <v>29.53184649</v>
      </c>
      <c r="P3451">
        <v>4.7670944989999997</v>
      </c>
      <c r="Q3451">
        <v>39.221118910000001</v>
      </c>
    </row>
    <row r="3452" spans="1:17">
      <c r="A3452" t="e">
        <v>#N/A</v>
      </c>
      <c r="B3452" s="14" t="s">
        <v>13713</v>
      </c>
      <c r="C3452">
        <v>7.1531350810000003</v>
      </c>
      <c r="D3452">
        <v>0</v>
      </c>
      <c r="E3452">
        <v>0.456604077</v>
      </c>
      <c r="F3452">
        <v>0.25964831599999999</v>
      </c>
      <c r="G3452">
        <v>0.41173751400000003</v>
      </c>
      <c r="H3452">
        <v>0.54943973300000004</v>
      </c>
      <c r="I3452">
        <v>7.649808438</v>
      </c>
      <c r="J3452">
        <v>1.3299816149999999</v>
      </c>
      <c r="K3452">
        <v>1.298007141</v>
      </c>
      <c r="L3452">
        <v>2.1092228230000001</v>
      </c>
      <c r="M3452">
        <v>7.3230802129999999</v>
      </c>
      <c r="N3452">
        <v>0.94056624300000002</v>
      </c>
      <c r="O3452">
        <v>8.4500709490000006</v>
      </c>
      <c r="P3452">
        <v>0.50082525899999997</v>
      </c>
      <c r="Q3452">
        <v>4.917295534</v>
      </c>
    </row>
    <row r="3453" spans="1:17">
      <c r="A3453" t="s">
        <v>13714</v>
      </c>
      <c r="B3453" s="14" t="s">
        <v>13715</v>
      </c>
      <c r="C3453">
        <v>12.29245953</v>
      </c>
      <c r="D3453">
        <v>0.34764145200000002</v>
      </c>
      <c r="E3453">
        <v>0.25042376900000002</v>
      </c>
      <c r="F3453">
        <v>0.28480739900000002</v>
      </c>
      <c r="G3453">
        <v>0.316143485</v>
      </c>
      <c r="H3453">
        <v>0.602678669</v>
      </c>
      <c r="I3453">
        <v>1.1442341140000001</v>
      </c>
      <c r="J3453">
        <v>1.0609836640000001</v>
      </c>
      <c r="K3453">
        <v>3.0848563219999998</v>
      </c>
      <c r="L3453">
        <v>3.6356566749999999</v>
      </c>
      <c r="M3453">
        <v>2.0081657580000001</v>
      </c>
      <c r="N3453">
        <v>4.803872095</v>
      </c>
      <c r="O3453">
        <v>4.6344277659999999</v>
      </c>
      <c r="P3453">
        <v>1.2949049340000001</v>
      </c>
      <c r="Q3453">
        <v>1.0787531180000001</v>
      </c>
    </row>
    <row r="3454" spans="1:17">
      <c r="A3454" t="e">
        <v>#N/A</v>
      </c>
      <c r="B3454" s="14" t="s">
        <v>13716</v>
      </c>
      <c r="C3454">
        <v>20.047297669999999</v>
      </c>
      <c r="D3454">
        <v>6.2176067460000004</v>
      </c>
      <c r="E3454">
        <v>7.6780413760000004</v>
      </c>
      <c r="F3454">
        <v>4.9118907199999997</v>
      </c>
      <c r="G3454">
        <v>4.8465103159999998</v>
      </c>
      <c r="H3454">
        <v>7.6992687550000003</v>
      </c>
      <c r="I3454">
        <v>23.388293409999999</v>
      </c>
      <c r="J3454">
        <v>7.115929876</v>
      </c>
      <c r="K3454">
        <v>27.283353989999998</v>
      </c>
      <c r="L3454">
        <v>43.067931209999998</v>
      </c>
      <c r="M3454">
        <v>7.6963440099999998</v>
      </c>
      <c r="N3454">
        <v>2.4712693159999999</v>
      </c>
      <c r="O3454">
        <v>13.321167669999999</v>
      </c>
      <c r="P3454">
        <v>6.0154601090000002</v>
      </c>
      <c r="Q3454">
        <v>0</v>
      </c>
    </row>
    <row r="3455" spans="1:17">
      <c r="A3455" t="s">
        <v>13717</v>
      </c>
      <c r="B3455" s="14" t="s">
        <v>4097</v>
      </c>
      <c r="C3455">
        <v>11.161468429999999</v>
      </c>
      <c r="D3455">
        <v>6.0361480890000001</v>
      </c>
      <c r="E3455">
        <v>5.0291781350000004</v>
      </c>
      <c r="F3455">
        <v>5.630323067</v>
      </c>
      <c r="G3455">
        <v>6.0088802660000002</v>
      </c>
      <c r="H3455">
        <v>7.5646233560000002</v>
      </c>
      <c r="I3455">
        <v>0.47873494100000002</v>
      </c>
      <c r="J3455">
        <v>4.5777586589999997</v>
      </c>
      <c r="K3455">
        <v>4.1698565399999996</v>
      </c>
      <c r="L3455">
        <v>5.6004824040000001</v>
      </c>
      <c r="M3455">
        <v>3.1507290659999998</v>
      </c>
      <c r="N3455">
        <v>2.792259305</v>
      </c>
      <c r="O3455">
        <v>4.7262966390000001</v>
      </c>
      <c r="P3455">
        <v>4.3834437849999999</v>
      </c>
      <c r="Q3455">
        <v>5.8673993769999999</v>
      </c>
    </row>
    <row r="3456" spans="1:17">
      <c r="A3456" t="s">
        <v>13718</v>
      </c>
      <c r="B3456" s="14" t="s">
        <v>3191</v>
      </c>
      <c r="C3456">
        <v>28.689803349999998</v>
      </c>
      <c r="D3456">
        <v>270.3283887</v>
      </c>
      <c r="E3456">
        <v>103.19552160000001</v>
      </c>
      <c r="F3456">
        <v>134.57544139999999</v>
      </c>
      <c r="G3456">
        <v>79.729921230000002</v>
      </c>
      <c r="H3456">
        <v>529.34397509999997</v>
      </c>
      <c r="I3456">
        <v>45.023870350000003</v>
      </c>
      <c r="J3456">
        <v>39.906511070000001</v>
      </c>
      <c r="K3456">
        <v>74.442893699999999</v>
      </c>
      <c r="L3456">
        <v>40.583851860000003</v>
      </c>
      <c r="M3456">
        <v>18.293617690000001</v>
      </c>
      <c r="N3456">
        <v>38.633899739999997</v>
      </c>
      <c r="O3456">
        <v>53.871741380000003</v>
      </c>
      <c r="P3456">
        <v>100.72844569999999</v>
      </c>
      <c r="Q3456">
        <v>134.0297157</v>
      </c>
    </row>
    <row r="3457" spans="1:17">
      <c r="A3457" t="s">
        <v>13719</v>
      </c>
      <c r="B3457" s="14" t="s">
        <v>4098</v>
      </c>
      <c r="C3457">
        <v>8.771136255</v>
      </c>
      <c r="D3457">
        <v>4.0481257580000003</v>
      </c>
      <c r="E3457">
        <v>2.4883799780000002</v>
      </c>
      <c r="F3457">
        <v>4.3777165670000002</v>
      </c>
      <c r="G3457">
        <v>3.0292221239999999</v>
      </c>
      <c r="H3457">
        <v>8.982934449</v>
      </c>
      <c r="I3457">
        <v>6.3955598780000003</v>
      </c>
      <c r="J3457">
        <v>3.984380963</v>
      </c>
      <c r="K3457">
        <v>14.258168120000001</v>
      </c>
      <c r="L3457">
        <v>9.6986918489999994</v>
      </c>
      <c r="M3457">
        <v>5.6122012960000003</v>
      </c>
      <c r="N3457">
        <v>5.4061749990000001</v>
      </c>
      <c r="O3457">
        <v>4.0474344259999997</v>
      </c>
      <c r="P3457">
        <v>4.4961571749999996</v>
      </c>
      <c r="Q3457">
        <v>8.0394155660000006</v>
      </c>
    </row>
    <row r="3458" spans="1:17">
      <c r="A3458" t="s">
        <v>13720</v>
      </c>
      <c r="B3458" s="14" t="s">
        <v>8648</v>
      </c>
      <c r="C3458">
        <v>52.006709579999999</v>
      </c>
      <c r="D3458">
        <v>19.063083670000001</v>
      </c>
      <c r="E3458">
        <v>22.586538770000001</v>
      </c>
      <c r="F3458">
        <v>6.9394077950000002</v>
      </c>
      <c r="G3458">
        <v>12.11197364</v>
      </c>
      <c r="H3458">
        <v>6.5702127739999998</v>
      </c>
      <c r="I3458">
        <v>138.7117633</v>
      </c>
      <c r="J3458">
        <v>30.123527620000001</v>
      </c>
      <c r="K3458">
        <v>85.989657300000005</v>
      </c>
      <c r="L3458">
        <v>24.753723220000001</v>
      </c>
      <c r="M3458">
        <v>65.348783420000004</v>
      </c>
      <c r="N3458">
        <v>46.648228320000001</v>
      </c>
      <c r="O3458">
        <v>60.817145369999999</v>
      </c>
      <c r="P3458">
        <v>51.718254690000002</v>
      </c>
      <c r="Q3458">
        <v>25.519691009999999</v>
      </c>
    </row>
    <row r="3459" spans="1:17">
      <c r="A3459" t="s">
        <v>13721</v>
      </c>
      <c r="B3459" s="14" t="s">
        <v>5197</v>
      </c>
      <c r="C3459">
        <v>0.43318985900000001</v>
      </c>
      <c r="D3459">
        <v>2.1112532800000001</v>
      </c>
      <c r="E3459">
        <v>1.4593946170000001</v>
      </c>
      <c r="F3459">
        <v>1.474139697</v>
      </c>
      <c r="G3459">
        <v>1.6456831730000001</v>
      </c>
      <c r="H3459">
        <v>2.7173573009999998</v>
      </c>
      <c r="I3459">
        <v>89.494977610000007</v>
      </c>
      <c r="J3459">
        <v>2.1050996350000002</v>
      </c>
      <c r="K3459">
        <v>112.99696779999999</v>
      </c>
      <c r="L3459">
        <v>2.4634289740000002</v>
      </c>
      <c r="M3459">
        <v>277.17602549999998</v>
      </c>
      <c r="N3459">
        <v>6.924220117</v>
      </c>
      <c r="O3459">
        <v>98.028578760000002</v>
      </c>
      <c r="P3459">
        <v>3.2712745129999998</v>
      </c>
      <c r="Q3459">
        <v>1.5882062219999999</v>
      </c>
    </row>
    <row r="3460" spans="1:17">
      <c r="A3460" t="s">
        <v>13722</v>
      </c>
      <c r="B3460" s="14" t="s">
        <v>1612</v>
      </c>
      <c r="C3460">
        <v>12.14630388</v>
      </c>
      <c r="D3460">
        <v>3.3735566019999998</v>
      </c>
      <c r="E3460">
        <v>3.4523473039999999</v>
      </c>
      <c r="F3460">
        <v>2.936544949</v>
      </c>
      <c r="G3460">
        <v>2.660930504</v>
      </c>
      <c r="H3460">
        <v>4.525601784</v>
      </c>
      <c r="I3460">
        <v>5.0231442270000004</v>
      </c>
      <c r="J3460">
        <v>4.2056993050000004</v>
      </c>
      <c r="K3460">
        <v>4.6055131930000002</v>
      </c>
      <c r="L3460">
        <v>7.6747351459999997</v>
      </c>
      <c r="M3460">
        <v>5.9158465150000001</v>
      </c>
      <c r="N3460">
        <v>3.7097245619999999</v>
      </c>
      <c r="O3460">
        <v>8.633223826</v>
      </c>
      <c r="P3460">
        <v>3.372671489</v>
      </c>
      <c r="Q3460">
        <v>7.1035277189999997</v>
      </c>
    </row>
    <row r="3461" spans="1:17">
      <c r="A3461" t="s">
        <v>13723</v>
      </c>
      <c r="B3461" s="14" t="s">
        <v>2350</v>
      </c>
      <c r="C3461">
        <v>10.4211259</v>
      </c>
      <c r="D3461">
        <v>1.319216181</v>
      </c>
      <c r="E3461">
        <v>0.91862170899999995</v>
      </c>
      <c r="F3461">
        <v>0.56740738700000004</v>
      </c>
      <c r="G3461">
        <v>0.61698287699999999</v>
      </c>
      <c r="H3461">
        <v>4.574042865</v>
      </c>
      <c r="I3461">
        <v>7.8157707240000001</v>
      </c>
      <c r="J3461">
        <v>1.6607989599999999</v>
      </c>
      <c r="K3461">
        <v>2.5663794160000002</v>
      </c>
      <c r="L3461">
        <v>3.574534178</v>
      </c>
      <c r="M3461">
        <v>9.1446106189999998</v>
      </c>
      <c r="N3461">
        <v>0.77077945599999997</v>
      </c>
      <c r="O3461">
        <v>13.84940432</v>
      </c>
      <c r="P3461">
        <v>1.0274423210000001</v>
      </c>
      <c r="Q3461">
        <v>5.9357346819999997</v>
      </c>
    </row>
    <row r="3462" spans="1:17">
      <c r="A3462" t="s">
        <v>13724</v>
      </c>
      <c r="B3462" s="14" t="s">
        <v>6439</v>
      </c>
      <c r="C3462">
        <v>7.4651211809999998</v>
      </c>
      <c r="D3462">
        <v>2.014212283</v>
      </c>
      <c r="E3462">
        <v>1.86331147</v>
      </c>
      <c r="F3462">
        <v>2.4882612630000001</v>
      </c>
      <c r="G3462">
        <v>1.90057655</v>
      </c>
      <c r="H3462">
        <v>1.7275624590000001</v>
      </c>
      <c r="I3462">
        <v>4.3266987739999996</v>
      </c>
      <c r="J3462">
        <v>6.8307508290000003</v>
      </c>
      <c r="K3462">
        <v>4.6022349770000002</v>
      </c>
      <c r="L3462">
        <v>5.2006779999999999</v>
      </c>
      <c r="M3462">
        <v>2.3882745380000001</v>
      </c>
      <c r="N3462">
        <v>2.8079117500000002</v>
      </c>
      <c r="O3462">
        <v>2.0138682989999999</v>
      </c>
      <c r="P3462">
        <v>4.0923251799999996</v>
      </c>
      <c r="Q3462">
        <v>2.5000905590000002</v>
      </c>
    </row>
    <row r="3463" spans="1:17">
      <c r="A3463" t="s">
        <v>13725</v>
      </c>
      <c r="B3463" s="14" t="s">
        <v>3588</v>
      </c>
      <c r="C3463">
        <v>3.7450912399999998</v>
      </c>
      <c r="D3463">
        <v>1.209925363</v>
      </c>
      <c r="E3463">
        <v>1.9838607020000001</v>
      </c>
      <c r="F3463">
        <v>1.2213478090000001</v>
      </c>
      <c r="G3463">
        <v>1.387725782</v>
      </c>
      <c r="H3463">
        <v>0.77909094000000001</v>
      </c>
      <c r="I3463">
        <v>3.9823728379999999</v>
      </c>
      <c r="J3463">
        <v>2.8980546779999998</v>
      </c>
      <c r="K3463">
        <v>3.8580542260000001</v>
      </c>
      <c r="L3463">
        <v>3.6974446670000001</v>
      </c>
      <c r="M3463">
        <v>4.0437431879999997</v>
      </c>
      <c r="N3463">
        <v>2.6064817840000001</v>
      </c>
      <c r="O3463">
        <v>3.4563392409999998</v>
      </c>
      <c r="P3463">
        <v>1.8612354090000001</v>
      </c>
      <c r="Q3463">
        <v>2.1454136570000002</v>
      </c>
    </row>
    <row r="3464" spans="1:17">
      <c r="A3464" t="s">
        <v>13726</v>
      </c>
      <c r="B3464" s="14" t="s">
        <v>2832</v>
      </c>
      <c r="C3464">
        <v>1.075920969</v>
      </c>
      <c r="D3464">
        <v>0.51643045899999995</v>
      </c>
      <c r="E3464">
        <v>0.41970477499999997</v>
      </c>
      <c r="F3464">
        <v>0.36613456700000002</v>
      </c>
      <c r="G3464">
        <v>0.27868712000000001</v>
      </c>
      <c r="H3464">
        <v>0.275475356</v>
      </c>
      <c r="I3464">
        <v>1.3075305150000001</v>
      </c>
      <c r="J3464">
        <v>0.977496849</v>
      </c>
      <c r="K3464">
        <v>0.73213689800000004</v>
      </c>
      <c r="L3464">
        <v>0.67982890600000001</v>
      </c>
      <c r="M3464">
        <v>0</v>
      </c>
      <c r="N3464">
        <v>0.61894404700000005</v>
      </c>
      <c r="O3464">
        <v>4.3690499269999998</v>
      </c>
      <c r="P3464">
        <v>0.94162977400000003</v>
      </c>
      <c r="Q3464">
        <v>1.3559750260000001</v>
      </c>
    </row>
    <row r="3465" spans="1:17">
      <c r="A3465" t="s">
        <v>13727</v>
      </c>
      <c r="B3465" s="14" t="s">
        <v>6570</v>
      </c>
      <c r="C3465">
        <v>2.5321726039999999</v>
      </c>
      <c r="D3465">
        <v>3.6717448340000001</v>
      </c>
      <c r="E3465">
        <v>3.3551604689999999</v>
      </c>
      <c r="F3465">
        <v>4.1988056309999999</v>
      </c>
      <c r="G3465">
        <v>3.6173229170000001</v>
      </c>
      <c r="H3465">
        <v>2.7406650099999998</v>
      </c>
      <c r="I3465">
        <v>6.7140307159999999</v>
      </c>
      <c r="J3465">
        <v>6.2741784960000002</v>
      </c>
      <c r="K3465">
        <v>5.11702295</v>
      </c>
      <c r="L3465">
        <v>3.6363014910000002</v>
      </c>
      <c r="M3465">
        <v>3.0931237629999999</v>
      </c>
      <c r="N3465">
        <v>3.6322424369999999</v>
      </c>
      <c r="O3465">
        <v>5.8635908990000001</v>
      </c>
      <c r="P3465">
        <v>5.802202995</v>
      </c>
      <c r="Q3465">
        <v>6.1715622210000003</v>
      </c>
    </row>
    <row r="3466" spans="1:17">
      <c r="A3466" t="s">
        <v>13728</v>
      </c>
      <c r="B3466" s="14" t="s">
        <v>6139</v>
      </c>
      <c r="C3466">
        <v>23.502604259999998</v>
      </c>
      <c r="D3466">
        <v>157.43808329999999</v>
      </c>
      <c r="E3466">
        <v>98.586883580000006</v>
      </c>
      <c r="F3466">
        <v>276.72758140000002</v>
      </c>
      <c r="G3466">
        <v>77.787147270000006</v>
      </c>
      <c r="H3466">
        <v>139.69269460000001</v>
      </c>
      <c r="I3466">
        <v>75.893110620000002</v>
      </c>
      <c r="J3466">
        <v>135.91894400000001</v>
      </c>
      <c r="K3466">
        <v>82.757042479999996</v>
      </c>
      <c r="L3466">
        <v>20.153979289999999</v>
      </c>
      <c r="M3466">
        <v>13.963962909999999</v>
      </c>
      <c r="N3466">
        <v>98.229271839999996</v>
      </c>
      <c r="O3466">
        <v>9.2959367910000008</v>
      </c>
      <c r="P3466">
        <v>317.18428920000002</v>
      </c>
      <c r="Q3466">
        <v>165.4112476</v>
      </c>
    </row>
    <row r="3467" spans="1:17">
      <c r="A3467" t="s">
        <v>13729</v>
      </c>
      <c r="B3467" s="14" t="s">
        <v>6117</v>
      </c>
      <c r="C3467">
        <v>2.0031091289999998</v>
      </c>
      <c r="D3467">
        <v>0.44375574200000001</v>
      </c>
      <c r="E3467">
        <v>0.284142014</v>
      </c>
      <c r="F3467">
        <v>9.0887406000000004E-2</v>
      </c>
      <c r="G3467">
        <v>0.345899454</v>
      </c>
      <c r="H3467">
        <v>0.38465222999999998</v>
      </c>
      <c r="I3467">
        <v>3.408035478</v>
      </c>
      <c r="J3467">
        <v>1.185029551</v>
      </c>
      <c r="K3467">
        <v>0.75725827599999995</v>
      </c>
      <c r="L3467">
        <v>2.9532529749999998</v>
      </c>
      <c r="M3467">
        <v>0.64084351900000003</v>
      </c>
      <c r="N3467">
        <v>0.45269977900000002</v>
      </c>
      <c r="O3467">
        <v>1.1091998949999999</v>
      </c>
      <c r="P3467">
        <v>1.001766194</v>
      </c>
      <c r="Q3467">
        <v>0.45900058599999999</v>
      </c>
    </row>
    <row r="3468" spans="1:17">
      <c r="A3468" t="s">
        <v>13730</v>
      </c>
      <c r="B3468" s="14" t="s">
        <v>6891</v>
      </c>
      <c r="C3468">
        <v>265.84787849999998</v>
      </c>
      <c r="D3468">
        <v>2.3758020480000002</v>
      </c>
      <c r="E3468">
        <v>1.9858531429999999</v>
      </c>
      <c r="F3468">
        <v>1.6333898250000001</v>
      </c>
      <c r="G3468">
        <v>1.201228593</v>
      </c>
      <c r="H3468">
        <v>5.4545493269999996</v>
      </c>
      <c r="I3468">
        <v>252.6840162</v>
      </c>
      <c r="J3468">
        <v>4.3872387499999999</v>
      </c>
      <c r="K3468">
        <v>243.3074666</v>
      </c>
      <c r="L3468">
        <v>508.32946779999997</v>
      </c>
      <c r="M3468">
        <v>344.06244459999999</v>
      </c>
      <c r="N3468">
        <v>4.8378461719999999</v>
      </c>
      <c r="O3468">
        <v>299.04313580000002</v>
      </c>
      <c r="P3468">
        <v>2.4178366750000002</v>
      </c>
      <c r="Q3468">
        <v>121.9411985</v>
      </c>
    </row>
    <row r="3469" spans="1:17">
      <c r="A3469" t="s">
        <v>13730</v>
      </c>
      <c r="B3469" s="14" t="s">
        <v>13731</v>
      </c>
      <c r="C3469">
        <v>7.1966036410000003</v>
      </c>
      <c r="D3469">
        <v>1.47165108</v>
      </c>
      <c r="E3469">
        <v>1.295683777</v>
      </c>
      <c r="F3469">
        <v>1.054951805</v>
      </c>
      <c r="G3469">
        <v>0.38237500000000002</v>
      </c>
      <c r="H3469">
        <v>0.42521430700000001</v>
      </c>
      <c r="I3469">
        <v>0</v>
      </c>
      <c r="J3469">
        <v>1.263207008</v>
      </c>
      <c r="K3469">
        <v>2.7624700689999999</v>
      </c>
      <c r="L3469">
        <v>7.345523987</v>
      </c>
      <c r="M3469">
        <v>3.1878958430000002</v>
      </c>
      <c r="N3469">
        <v>2.4566934649999999</v>
      </c>
      <c r="O3469">
        <v>3.6784993840000002</v>
      </c>
      <c r="P3469">
        <v>1.827216167</v>
      </c>
      <c r="Q3469">
        <v>3.0444167530000001</v>
      </c>
    </row>
    <row r="3470" spans="1:17">
      <c r="A3470" t="s">
        <v>13732</v>
      </c>
      <c r="B3470" s="14" t="s">
        <v>1481</v>
      </c>
      <c r="C3470">
        <v>2.69917864</v>
      </c>
      <c r="D3470">
        <v>5.6806052300000003</v>
      </c>
      <c r="E3470">
        <v>6.8918367040000001</v>
      </c>
      <c r="F3470">
        <v>8.2667441850000003</v>
      </c>
      <c r="G3470">
        <v>4.8940251229999996</v>
      </c>
      <c r="H3470">
        <v>1.554950356</v>
      </c>
      <c r="I3470">
        <v>7.8725301329999997</v>
      </c>
      <c r="J3470">
        <v>6.6724300449999996</v>
      </c>
      <c r="K3470">
        <v>17.142743549999999</v>
      </c>
      <c r="L3470">
        <v>11.93847689</v>
      </c>
      <c r="M3470">
        <v>5.1811989089999999</v>
      </c>
      <c r="N3470">
        <v>2.6618639430000002</v>
      </c>
      <c r="O3470">
        <v>1.4946408170000001</v>
      </c>
      <c r="P3470">
        <v>4.8595481669999998</v>
      </c>
      <c r="Q3470">
        <v>3.7110047339999999</v>
      </c>
    </row>
    <row r="3471" spans="1:17">
      <c r="A3471" t="s">
        <v>13733</v>
      </c>
      <c r="B3471" s="14" t="s">
        <v>6110</v>
      </c>
      <c r="C3471">
        <v>14.26187633</v>
      </c>
      <c r="D3471">
        <v>9.8218714889999994</v>
      </c>
      <c r="E3471">
        <v>10.06029654</v>
      </c>
      <c r="F3471">
        <v>13.167210559999999</v>
      </c>
      <c r="G3471">
        <v>10.2258041</v>
      </c>
      <c r="H3471">
        <v>14.88409688</v>
      </c>
      <c r="I3471">
        <v>13.564156649999999</v>
      </c>
      <c r="J3471">
        <v>9.7866931319999999</v>
      </c>
      <c r="K3471">
        <v>9.9861445310000008</v>
      </c>
      <c r="L3471">
        <v>8.0319675630000003</v>
      </c>
      <c r="M3471">
        <v>14.2833051</v>
      </c>
      <c r="N3471">
        <v>11.92443104</v>
      </c>
      <c r="O3471">
        <v>29.185891640000001</v>
      </c>
      <c r="P3471">
        <v>17.629543259999998</v>
      </c>
      <c r="Q3471">
        <v>11.509129550000001</v>
      </c>
    </row>
    <row r="3472" spans="1:17">
      <c r="A3472" t="s">
        <v>13734</v>
      </c>
      <c r="B3472" s="14" t="s">
        <v>5146</v>
      </c>
      <c r="C3472">
        <v>1.0109530769999999</v>
      </c>
      <c r="D3472">
        <v>1.063809792</v>
      </c>
      <c r="E3472">
        <v>1.1024197179999999</v>
      </c>
      <c r="F3472">
        <v>0.92887039900000001</v>
      </c>
      <c r="G3472">
        <v>1.0037928780000001</v>
      </c>
      <c r="H3472">
        <v>1.1647853340000001</v>
      </c>
      <c r="I3472">
        <v>0.36857316699999998</v>
      </c>
      <c r="J3472">
        <v>0.73691370300000003</v>
      </c>
      <c r="K3472">
        <v>1.261201145</v>
      </c>
      <c r="L3472">
        <v>1.756640725</v>
      </c>
      <c r="M3472">
        <v>0</v>
      </c>
      <c r="N3472">
        <v>0.62311074499999997</v>
      </c>
      <c r="O3472">
        <v>0.55980427200000005</v>
      </c>
      <c r="P3472">
        <v>1.7821812969999999</v>
      </c>
      <c r="Q3472">
        <v>0.34748085899999998</v>
      </c>
    </row>
    <row r="3473" spans="1:17">
      <c r="A3473" t="s">
        <v>13735</v>
      </c>
      <c r="B3473" s="14" t="s">
        <v>4100</v>
      </c>
      <c r="C3473">
        <v>4.6277806679999998</v>
      </c>
      <c r="D3473">
        <v>5.5165974169999998</v>
      </c>
      <c r="E3473">
        <v>6.0135780309999998</v>
      </c>
      <c r="F3473">
        <v>6.7642612240000002</v>
      </c>
      <c r="G3473">
        <v>6.0315371369999999</v>
      </c>
      <c r="H3473">
        <v>2.7929364460000001</v>
      </c>
      <c r="I3473">
        <v>9.6411188130000003</v>
      </c>
      <c r="J3473">
        <v>7.9758572919999997</v>
      </c>
      <c r="K3473">
        <v>9.7471747579999999</v>
      </c>
      <c r="L3473">
        <v>4.943119168</v>
      </c>
      <c r="M3473">
        <v>3.1725857780000002</v>
      </c>
      <c r="N3473">
        <v>5.0392003399999998</v>
      </c>
      <c r="O3473">
        <v>4.8811108870000002</v>
      </c>
      <c r="P3473">
        <v>6.5629183380000002</v>
      </c>
      <c r="Q3473">
        <v>5.9081017210000004</v>
      </c>
    </row>
    <row r="3474" spans="1:17">
      <c r="A3474" t="s">
        <v>13736</v>
      </c>
      <c r="B3474" s="14" t="s">
        <v>3192</v>
      </c>
      <c r="C3474">
        <v>8.6905372889999999</v>
      </c>
      <c r="D3474">
        <v>5.1596565840000004</v>
      </c>
      <c r="E3474">
        <v>3.846201797</v>
      </c>
      <c r="F3474">
        <v>5.5598725619999998</v>
      </c>
      <c r="G3474">
        <v>3.781746686</v>
      </c>
      <c r="H3474">
        <v>5.6072452249999998</v>
      </c>
      <c r="I3474">
        <v>4.3090174399999999</v>
      </c>
      <c r="J3474">
        <v>6.1695351619999999</v>
      </c>
      <c r="K3474">
        <v>13.24666547</v>
      </c>
      <c r="L3474">
        <v>38.438277880000001</v>
      </c>
      <c r="M3474">
        <v>1.0009134260000001</v>
      </c>
      <c r="N3474">
        <v>2.7211004980000002</v>
      </c>
      <c r="O3474">
        <v>3.0798659270000002</v>
      </c>
      <c r="P3474">
        <v>5.4501182559999997</v>
      </c>
      <c r="Q3474">
        <v>5.9741553490000001</v>
      </c>
    </row>
    <row r="3475" spans="1:17">
      <c r="A3475" t="s">
        <v>13737</v>
      </c>
      <c r="B3475" s="14" t="s">
        <v>9000</v>
      </c>
      <c r="C3475">
        <v>1.9981339849999999</v>
      </c>
      <c r="D3475">
        <v>2.036206473</v>
      </c>
      <c r="E3475">
        <v>1.3860034480000001</v>
      </c>
      <c r="F3475">
        <v>1.610151219</v>
      </c>
      <c r="G3475">
        <v>1.821812996</v>
      </c>
      <c r="H3475">
        <v>1.718961958</v>
      </c>
      <c r="I3475">
        <v>6.060949269</v>
      </c>
      <c r="J3475">
        <v>2.4114560119999999</v>
      </c>
      <c r="K3475">
        <v>3.4445212409999999</v>
      </c>
      <c r="L3475">
        <v>3.030087033</v>
      </c>
      <c r="M3475">
        <v>1.22736355</v>
      </c>
      <c r="N3475">
        <v>1.7636072140000001</v>
      </c>
      <c r="O3475">
        <v>3.0980458980000001</v>
      </c>
      <c r="P3475">
        <v>1.7747179</v>
      </c>
      <c r="Q3475">
        <v>2.0329008900000001</v>
      </c>
    </row>
    <row r="3476" spans="1:17">
      <c r="A3476" t="s">
        <v>13738</v>
      </c>
      <c r="B3476" s="14" t="s">
        <v>2492</v>
      </c>
      <c r="C3476">
        <v>0.96264413100000001</v>
      </c>
      <c r="D3476">
        <v>2.985610699</v>
      </c>
      <c r="E3476">
        <v>3.55034012</v>
      </c>
      <c r="F3476">
        <v>2.314945303</v>
      </c>
      <c r="G3476">
        <v>2.1609981060000001</v>
      </c>
      <c r="H3476">
        <v>0.49294463500000002</v>
      </c>
      <c r="I3476">
        <v>10.2948471</v>
      </c>
      <c r="J3476">
        <v>5.7356337880000003</v>
      </c>
      <c r="K3476">
        <v>1.7468130289999999</v>
      </c>
      <c r="L3476">
        <v>2.2302649140000002</v>
      </c>
      <c r="M3476">
        <v>0</v>
      </c>
      <c r="N3476">
        <v>5.5377938670000004</v>
      </c>
      <c r="O3476">
        <v>1.066107436</v>
      </c>
      <c r="P3476">
        <v>7.7990650639999997</v>
      </c>
      <c r="Q3476">
        <v>2.6470103699999998</v>
      </c>
    </row>
    <row r="3477" spans="1:17">
      <c r="A3477" t="s">
        <v>13739</v>
      </c>
      <c r="B3477" s="14" t="s">
        <v>2145</v>
      </c>
      <c r="C3477">
        <v>46.16893477</v>
      </c>
      <c r="D3477">
        <v>5.2643937100000002</v>
      </c>
      <c r="E3477">
        <v>5.5257913890000001</v>
      </c>
      <c r="F3477">
        <v>5.0599405839999996</v>
      </c>
      <c r="G3477">
        <v>6.3897329940000001</v>
      </c>
      <c r="H3477">
        <v>7.6271177779999997</v>
      </c>
      <c r="I3477">
        <v>5.9407995580000001</v>
      </c>
      <c r="J3477">
        <v>6.5629421949999998</v>
      </c>
      <c r="K3477">
        <v>13.01332629</v>
      </c>
      <c r="L3477">
        <v>24.238662089999998</v>
      </c>
      <c r="M3477">
        <v>10.75210575</v>
      </c>
      <c r="N3477">
        <v>5.251929767</v>
      </c>
      <c r="O3477">
        <v>27.445365049999999</v>
      </c>
      <c r="P3477">
        <v>3.947259377</v>
      </c>
      <c r="Q3477">
        <v>31.73801336</v>
      </c>
    </row>
    <row r="3478" spans="1:17">
      <c r="A3478" t="e">
        <v>#N/A</v>
      </c>
      <c r="B3478" s="14" t="s">
        <v>13740</v>
      </c>
      <c r="C3478">
        <v>705.84898580000004</v>
      </c>
      <c r="D3478">
        <v>12.13611579</v>
      </c>
      <c r="E3478">
        <v>9.6389017159999995</v>
      </c>
      <c r="F3478">
        <v>10.03818937</v>
      </c>
      <c r="G3478">
        <v>8.0045133929999999</v>
      </c>
      <c r="H3478">
        <v>14.565759460000001</v>
      </c>
      <c r="I3478">
        <v>70.672024339999993</v>
      </c>
      <c r="J3478">
        <v>13.88954826</v>
      </c>
      <c r="K3478">
        <v>51.615651319999998</v>
      </c>
      <c r="L3478">
        <v>170.4104457</v>
      </c>
      <c r="M3478">
        <v>234.58142409999999</v>
      </c>
      <c r="N3478">
        <v>10.38941794</v>
      </c>
      <c r="O3478">
        <v>261.34862290000001</v>
      </c>
      <c r="P3478">
        <v>12.960861250000001</v>
      </c>
      <c r="Q3478">
        <v>23.17484589</v>
      </c>
    </row>
    <row r="3479" spans="1:17">
      <c r="A3479" t="s">
        <v>13741</v>
      </c>
      <c r="B3479" s="14" t="s">
        <v>13742</v>
      </c>
      <c r="C3479">
        <v>17.159598280000001</v>
      </c>
      <c r="D3479">
        <v>4.8151390589999998</v>
      </c>
      <c r="E3479">
        <v>1.338753598</v>
      </c>
      <c r="F3479">
        <v>2.8029071700000001</v>
      </c>
      <c r="G3479">
        <v>1.5803421049999999</v>
      </c>
      <c r="H3479">
        <v>21.96744271</v>
      </c>
      <c r="I3479">
        <v>5.0048356390000004</v>
      </c>
      <c r="J3479">
        <v>2.9004383740000002</v>
      </c>
      <c r="K3479">
        <v>1.5568894520000001</v>
      </c>
      <c r="L3479">
        <v>5.0597976869999997</v>
      </c>
      <c r="M3479">
        <v>4.3918195740000003</v>
      </c>
      <c r="N3479">
        <v>1.1281584019999999</v>
      </c>
      <c r="O3479">
        <v>10.13540366</v>
      </c>
      <c r="P3479">
        <v>1.5446901719999999</v>
      </c>
      <c r="Q3479">
        <v>3.932020252</v>
      </c>
    </row>
    <row r="3480" spans="1:17">
      <c r="A3480" t="s">
        <v>13743</v>
      </c>
      <c r="B3480" s="14" t="s">
        <v>8301</v>
      </c>
      <c r="C3480">
        <v>63.109735550000003</v>
      </c>
      <c r="D3480">
        <v>101.2087502</v>
      </c>
      <c r="E3480">
        <v>82.184905850000007</v>
      </c>
      <c r="F3480">
        <v>102.2265428</v>
      </c>
      <c r="G3480">
        <v>97.144295229999997</v>
      </c>
      <c r="H3480">
        <v>68.092568189999994</v>
      </c>
      <c r="I3480">
        <v>68.881818989999999</v>
      </c>
      <c r="J3480">
        <v>82.942114489999994</v>
      </c>
      <c r="K3480">
        <v>158.08970740000001</v>
      </c>
      <c r="L3480">
        <v>201.00182659999999</v>
      </c>
      <c r="M3480">
        <v>24.417698869999999</v>
      </c>
      <c r="N3480">
        <v>40.162492999999998</v>
      </c>
      <c r="O3480">
        <v>35.27395155</v>
      </c>
      <c r="P3480">
        <v>51.129687300000001</v>
      </c>
      <c r="Q3480">
        <v>81.751094980000005</v>
      </c>
    </row>
    <row r="3481" spans="1:17">
      <c r="A3481" t="s">
        <v>10700</v>
      </c>
      <c r="B3481" s="14" t="s">
        <v>13744</v>
      </c>
      <c r="C3481">
        <v>0</v>
      </c>
      <c r="D3481">
        <v>0</v>
      </c>
      <c r="E3481">
        <v>0.84491267299999995</v>
      </c>
      <c r="F3481">
        <v>0</v>
      </c>
      <c r="G3481">
        <v>0.685701322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</row>
    <row r="3482" spans="1:17">
      <c r="A3482" t="s">
        <v>9515</v>
      </c>
      <c r="B3482" s="14" t="s">
        <v>13745</v>
      </c>
      <c r="C3482">
        <v>0</v>
      </c>
      <c r="D3482">
        <v>0</v>
      </c>
      <c r="E3482">
        <v>0.49089898300000001</v>
      </c>
      <c r="F3482">
        <v>0</v>
      </c>
      <c r="G3482">
        <v>0</v>
      </c>
      <c r="H3482">
        <v>1.772122194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</row>
    <row r="3483" spans="1:17">
      <c r="A3483" t="s">
        <v>13746</v>
      </c>
      <c r="B3483" s="14" t="s">
        <v>13747</v>
      </c>
      <c r="C3483">
        <v>0</v>
      </c>
      <c r="D3483">
        <v>0</v>
      </c>
      <c r="E3483">
        <v>0</v>
      </c>
      <c r="F3483">
        <v>0.70267325599999997</v>
      </c>
      <c r="G3483">
        <v>0</v>
      </c>
      <c r="H3483">
        <v>1.9825617040000001</v>
      </c>
      <c r="I3483">
        <v>0</v>
      </c>
      <c r="J3483">
        <v>0</v>
      </c>
      <c r="K3483">
        <v>4.6836424350000003</v>
      </c>
      <c r="L3483">
        <v>0</v>
      </c>
      <c r="M3483">
        <v>0</v>
      </c>
      <c r="N3483">
        <v>0</v>
      </c>
      <c r="O3483">
        <v>5.7170011260000004</v>
      </c>
      <c r="P3483">
        <v>0</v>
      </c>
      <c r="Q3483">
        <v>3.5486482769999999</v>
      </c>
    </row>
    <row r="3484" spans="1:17">
      <c r="A3484" t="s">
        <v>10700</v>
      </c>
      <c r="B3484" s="14" t="s">
        <v>13748</v>
      </c>
      <c r="C3484">
        <v>0</v>
      </c>
      <c r="D3484">
        <v>0.30094619099999997</v>
      </c>
      <c r="E3484">
        <v>0.72262268100000004</v>
      </c>
      <c r="F3484">
        <v>0.18491401499999999</v>
      </c>
      <c r="G3484">
        <v>0.234582031</v>
      </c>
      <c r="H3484">
        <v>2.0869070569999999</v>
      </c>
      <c r="I3484">
        <v>0</v>
      </c>
      <c r="J3484">
        <v>0</v>
      </c>
      <c r="K3484">
        <v>0.61626874099999995</v>
      </c>
      <c r="L3484">
        <v>0</v>
      </c>
      <c r="M3484">
        <v>0</v>
      </c>
      <c r="N3484">
        <v>0</v>
      </c>
      <c r="O3484">
        <v>0</v>
      </c>
      <c r="P3484">
        <v>0.20381328700000001</v>
      </c>
      <c r="Q3484">
        <v>0</v>
      </c>
    </row>
    <row r="3485" spans="1:17">
      <c r="A3485" t="s">
        <v>10700</v>
      </c>
      <c r="B3485" s="14" t="s">
        <v>13749</v>
      </c>
      <c r="C3485">
        <v>0</v>
      </c>
      <c r="D3485">
        <v>0</v>
      </c>
      <c r="E3485">
        <v>0.777618743</v>
      </c>
      <c r="F3485">
        <v>0.49746779200000002</v>
      </c>
      <c r="G3485">
        <v>0.63108794199999996</v>
      </c>
      <c r="H3485">
        <v>1.4035835080000001</v>
      </c>
      <c r="I3485">
        <v>0</v>
      </c>
      <c r="J3485">
        <v>0</v>
      </c>
      <c r="K3485">
        <v>1.657926526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</row>
    <row r="3486" spans="1:17">
      <c r="A3486" t="s">
        <v>13750</v>
      </c>
      <c r="B3486" s="14" t="s">
        <v>13751</v>
      </c>
      <c r="C3486">
        <v>0</v>
      </c>
      <c r="D3486">
        <v>1.710049385</v>
      </c>
      <c r="E3486">
        <v>8.2122352999999995E-2</v>
      </c>
      <c r="F3486">
        <v>0</v>
      </c>
      <c r="G3486">
        <v>0.26659042100000002</v>
      </c>
      <c r="H3486">
        <v>1.4822891250000001</v>
      </c>
      <c r="I3486">
        <v>0</v>
      </c>
      <c r="J3486">
        <v>0.39142364600000001</v>
      </c>
      <c r="K3486">
        <v>1.050536621</v>
      </c>
      <c r="L3486">
        <v>0.48774017800000002</v>
      </c>
      <c r="M3486">
        <v>0</v>
      </c>
      <c r="N3486">
        <v>0</v>
      </c>
      <c r="O3486">
        <v>0.85487867299999998</v>
      </c>
      <c r="P3486">
        <v>0</v>
      </c>
      <c r="Q3486">
        <v>0</v>
      </c>
    </row>
    <row r="3487" spans="1:17">
      <c r="A3487" t="e">
        <v>#N/A</v>
      </c>
      <c r="B3487" s="14" t="s">
        <v>13752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</row>
    <row r="3488" spans="1:17">
      <c r="A3488" t="s">
        <v>13753</v>
      </c>
      <c r="B3488" s="14" t="s">
        <v>13754</v>
      </c>
      <c r="C3488">
        <v>6.6990111109999999</v>
      </c>
      <c r="D3488">
        <v>0.87297368399999997</v>
      </c>
      <c r="E3488">
        <v>1.090001845</v>
      </c>
      <c r="F3488">
        <v>0.26819589900000002</v>
      </c>
      <c r="G3488">
        <v>0.27218678400000001</v>
      </c>
      <c r="H3488">
        <v>0.302681176</v>
      </c>
      <c r="I3488">
        <v>8.6199697789999998</v>
      </c>
      <c r="J3488">
        <v>2.7475288130000002</v>
      </c>
      <c r="K3488">
        <v>7.3293641159999998</v>
      </c>
      <c r="L3488">
        <v>3.2368634869999999</v>
      </c>
      <c r="M3488">
        <v>18.910387239999999</v>
      </c>
      <c r="N3488">
        <v>2.914588621</v>
      </c>
      <c r="O3488">
        <v>11.783132090000001</v>
      </c>
      <c r="P3488">
        <v>2.0692493980000002</v>
      </c>
      <c r="Q3488">
        <v>0.54177836300000004</v>
      </c>
    </row>
    <row r="3489" spans="1:17">
      <c r="A3489" t="e">
        <v>#N/A</v>
      </c>
      <c r="B3489" s="14" t="s">
        <v>13755</v>
      </c>
      <c r="C3489">
        <v>10.3243583</v>
      </c>
      <c r="D3489">
        <v>0.98022473700000001</v>
      </c>
      <c r="E3489">
        <v>1.0983864750000001</v>
      </c>
      <c r="F3489">
        <v>0.40152757500000003</v>
      </c>
      <c r="G3489">
        <v>0.76406718799999995</v>
      </c>
      <c r="H3489">
        <v>0</v>
      </c>
      <c r="I3489">
        <v>0</v>
      </c>
      <c r="J3489">
        <v>5.0483165779999997</v>
      </c>
      <c r="K3489">
        <v>8.6981930940000005</v>
      </c>
      <c r="L3489">
        <v>3.7277285</v>
      </c>
      <c r="M3489">
        <v>8.4934653539999996</v>
      </c>
      <c r="N3489">
        <v>2.3635925809999998</v>
      </c>
      <c r="O3489">
        <v>3.2668577870000002</v>
      </c>
      <c r="P3489">
        <v>3.3192449530000001</v>
      </c>
      <c r="Q3489">
        <v>3.041698523</v>
      </c>
    </row>
    <row r="3490" spans="1:17">
      <c r="A3490" t="e">
        <v>#N/A</v>
      </c>
      <c r="B3490" s="14" t="s">
        <v>13756</v>
      </c>
      <c r="C3490">
        <v>31.032753270000001</v>
      </c>
      <c r="D3490">
        <v>4.4950575610000003</v>
      </c>
      <c r="E3490">
        <v>3.4284895739999999</v>
      </c>
      <c r="F3490">
        <v>2.4370170720000002</v>
      </c>
      <c r="G3490">
        <v>6.1832026730000003</v>
      </c>
      <c r="H3490">
        <v>2.750374619</v>
      </c>
      <c r="I3490">
        <v>0</v>
      </c>
      <c r="J3490">
        <v>6.808904826</v>
      </c>
      <c r="K3490">
        <v>11.912154170000001</v>
      </c>
      <c r="L3490">
        <v>12.066635610000001</v>
      </c>
      <c r="M3490">
        <v>11.455540940000001</v>
      </c>
      <c r="N3490">
        <v>2.7955341339999999</v>
      </c>
      <c r="O3490">
        <v>22.471449509999999</v>
      </c>
      <c r="P3490">
        <v>3.7605318539999999</v>
      </c>
      <c r="Q3490">
        <v>4.922980269</v>
      </c>
    </row>
    <row r="3491" spans="1:17">
      <c r="A3491" t="s">
        <v>13757</v>
      </c>
      <c r="B3491" s="14" t="s">
        <v>13758</v>
      </c>
      <c r="C3491">
        <v>670.79382150000004</v>
      </c>
      <c r="D3491">
        <v>324.39636839999997</v>
      </c>
      <c r="E3491">
        <v>343.51780359999998</v>
      </c>
      <c r="F3491">
        <v>402.42819730000002</v>
      </c>
      <c r="G3491">
        <v>339.10301500000003</v>
      </c>
      <c r="H3491">
        <v>326.69652309999998</v>
      </c>
      <c r="I3491">
        <v>462.66197419999997</v>
      </c>
      <c r="J3491">
        <v>437.41592450000002</v>
      </c>
      <c r="K3491">
        <v>529.12027809999995</v>
      </c>
      <c r="L3491">
        <v>559.43798360000005</v>
      </c>
      <c r="M3491">
        <v>306.71729090000002</v>
      </c>
      <c r="N3491">
        <v>356.35703530000001</v>
      </c>
      <c r="O3491">
        <v>589.01140580000003</v>
      </c>
      <c r="P3491">
        <v>244.1309833</v>
      </c>
      <c r="Q3491">
        <v>521.08749279999995</v>
      </c>
    </row>
    <row r="3492" spans="1:17">
      <c r="A3492" t="e">
        <v>#N/A</v>
      </c>
      <c r="B3492" s="14" t="s">
        <v>13759</v>
      </c>
      <c r="C3492">
        <v>93.546671889999999</v>
      </c>
      <c r="D3492">
        <v>3.5381961039999998</v>
      </c>
      <c r="E3492">
        <v>6.3111709039999999</v>
      </c>
      <c r="F3492">
        <v>4.3480334059999999</v>
      </c>
      <c r="G3492">
        <v>2.7579589090000001</v>
      </c>
      <c r="H3492">
        <v>1.752540733</v>
      </c>
      <c r="I3492">
        <v>3.3273400839999998</v>
      </c>
      <c r="J3492">
        <v>10.412734009999999</v>
      </c>
      <c r="K3492">
        <v>20.701182029999998</v>
      </c>
      <c r="L3492">
        <v>36.041573890000002</v>
      </c>
      <c r="M3492">
        <v>4.3796874749999999</v>
      </c>
      <c r="N3492">
        <v>10.125377479999999</v>
      </c>
      <c r="O3492">
        <v>25.26851327</v>
      </c>
      <c r="P3492">
        <v>5.4770598120000002</v>
      </c>
      <c r="Q3492">
        <v>10.979243289999999</v>
      </c>
    </row>
    <row r="3493" spans="1:17">
      <c r="A3493" t="s">
        <v>13760</v>
      </c>
      <c r="B3493" s="14" t="s">
        <v>13761</v>
      </c>
      <c r="C3493">
        <v>15.519794149999999</v>
      </c>
      <c r="D3493">
        <v>1.931915134</v>
      </c>
      <c r="E3493">
        <v>0.77052164999999995</v>
      </c>
      <c r="F3493">
        <v>0.72430170999999999</v>
      </c>
      <c r="G3493">
        <v>1.1230383859999999</v>
      </c>
      <c r="H3493">
        <v>1.702987864</v>
      </c>
      <c r="I3493">
        <v>4.5265639440000003</v>
      </c>
      <c r="J3493">
        <v>1.349108701</v>
      </c>
      <c r="K3493">
        <v>3.352643117</v>
      </c>
      <c r="L3493">
        <v>3.642340302</v>
      </c>
      <c r="M3493">
        <v>6.8093637769999997</v>
      </c>
      <c r="N3493">
        <v>1.712729385</v>
      </c>
      <c r="O3493">
        <v>10.14900701</v>
      </c>
      <c r="P3493">
        <v>0.95356023000000001</v>
      </c>
      <c r="Q3493">
        <v>4.0643072609999997</v>
      </c>
    </row>
    <row r="3494" spans="1:17">
      <c r="A3494" t="s">
        <v>13762</v>
      </c>
      <c r="B3494" s="14" t="s">
        <v>13763</v>
      </c>
      <c r="C3494">
        <v>3893.9646299999999</v>
      </c>
      <c r="D3494">
        <v>28284.261760000001</v>
      </c>
      <c r="E3494">
        <v>19304.82518</v>
      </c>
      <c r="F3494">
        <v>27094.785400000001</v>
      </c>
      <c r="G3494">
        <v>16169.30312</v>
      </c>
      <c r="H3494">
        <v>261.10094600000002</v>
      </c>
      <c r="I3494">
        <v>3299.1829779999998</v>
      </c>
      <c r="J3494">
        <v>4914.297313</v>
      </c>
      <c r="K3494">
        <v>1303.5454569999999</v>
      </c>
      <c r="L3494">
        <v>903.92519800000002</v>
      </c>
      <c r="M3494">
        <v>1553.5157999999999</v>
      </c>
      <c r="N3494">
        <v>19502.010989999999</v>
      </c>
      <c r="O3494">
        <v>1371.2792890000001</v>
      </c>
      <c r="P3494">
        <v>10025.24361</v>
      </c>
      <c r="Q3494">
        <v>6713.9679630000001</v>
      </c>
    </row>
    <row r="3495" spans="1:17">
      <c r="A3495" t="e">
        <v>#N/A</v>
      </c>
      <c r="B3495" s="14" t="s">
        <v>13764</v>
      </c>
      <c r="C3495">
        <v>5.6314681640000002</v>
      </c>
      <c r="D3495">
        <v>2.0792645940000001</v>
      </c>
      <c r="E3495">
        <v>1.7973596860000001</v>
      </c>
      <c r="F3495">
        <v>2.2996579279999998</v>
      </c>
      <c r="G3495">
        <v>0.97244914800000004</v>
      </c>
      <c r="H3495">
        <v>2.8837261160000001</v>
      </c>
      <c r="I3495">
        <v>0</v>
      </c>
      <c r="J3495">
        <v>3.0935812029999998</v>
      </c>
      <c r="K3495">
        <v>5.9609994630000003</v>
      </c>
      <c r="L3495">
        <v>13.047049749999999</v>
      </c>
      <c r="M3495">
        <v>3.603288332</v>
      </c>
      <c r="N3495">
        <v>3.0082087400000002</v>
      </c>
      <c r="O3495">
        <v>12.473457</v>
      </c>
      <c r="P3495">
        <v>2.253063241</v>
      </c>
      <c r="Q3495">
        <v>3.8712526660000002</v>
      </c>
    </row>
    <row r="3496" spans="1:17">
      <c r="A3496" t="s">
        <v>13765</v>
      </c>
      <c r="B3496" s="14" t="s">
        <v>3134</v>
      </c>
      <c r="C3496">
        <v>694.3547873</v>
      </c>
      <c r="D3496">
        <v>20.621663829999999</v>
      </c>
      <c r="E3496">
        <v>12.45160585</v>
      </c>
      <c r="F3496">
        <v>9.9055260720000007</v>
      </c>
      <c r="G3496">
        <v>14.398720859999999</v>
      </c>
      <c r="H3496">
        <v>26.434156059999999</v>
      </c>
      <c r="I3496">
        <v>80.918858740000005</v>
      </c>
      <c r="J3496">
        <v>35.978213109999999</v>
      </c>
      <c r="K3496">
        <v>56.258729979999998</v>
      </c>
      <c r="L3496">
        <v>187.7549009</v>
      </c>
      <c r="M3496">
        <v>119.8979642</v>
      </c>
      <c r="N3496">
        <v>19.772694739999999</v>
      </c>
      <c r="O3496">
        <v>527.20656499999996</v>
      </c>
      <c r="P3496">
        <v>15.69452092</v>
      </c>
      <c r="Q3496">
        <v>53.776872570000002</v>
      </c>
    </row>
    <row r="3497" spans="1:17">
      <c r="A3497" t="s">
        <v>13757</v>
      </c>
      <c r="B3497" s="14" t="s">
        <v>13766</v>
      </c>
      <c r="C3497">
        <v>33.30438161</v>
      </c>
      <c r="D3497">
        <v>4.0243830850000002</v>
      </c>
      <c r="E3497">
        <v>2.8989672350000002</v>
      </c>
      <c r="F3497">
        <v>3.70912569</v>
      </c>
      <c r="G3497">
        <v>3.450626008</v>
      </c>
      <c r="H3497">
        <v>8.8372251930000001</v>
      </c>
      <c r="I3497">
        <v>23.842684739999999</v>
      </c>
      <c r="J3497">
        <v>3.2240796650000001</v>
      </c>
      <c r="K3497">
        <v>11.81211875</v>
      </c>
      <c r="L3497">
        <v>18.365348619999999</v>
      </c>
      <c r="M3497">
        <v>10.461159670000001</v>
      </c>
      <c r="N3497">
        <v>3.65762353</v>
      </c>
      <c r="O3497">
        <v>13.41231936</v>
      </c>
      <c r="P3497">
        <v>2.0895344570000001</v>
      </c>
      <c r="Q3497">
        <v>10.406593190000001</v>
      </c>
    </row>
    <row r="3498" spans="1:17">
      <c r="A3498" t="s">
        <v>13767</v>
      </c>
      <c r="B3498" s="14" t="s">
        <v>13768</v>
      </c>
      <c r="C3498">
        <v>49.72802703</v>
      </c>
      <c r="D3498">
        <v>1.1055908409999999</v>
      </c>
      <c r="E3498">
        <v>0.70160206400000003</v>
      </c>
      <c r="F3498">
        <v>0.46096821300000002</v>
      </c>
      <c r="G3498">
        <v>0.70789709199999995</v>
      </c>
      <c r="H3498">
        <v>1.369054263</v>
      </c>
      <c r="I3498">
        <v>8.057706177</v>
      </c>
      <c r="J3498">
        <v>1.6042541210000001</v>
      </c>
      <c r="K3498">
        <v>7.1154170790000002</v>
      </c>
      <c r="L3498">
        <v>12.275601399999999</v>
      </c>
      <c r="M3498">
        <v>23.265081330000001</v>
      </c>
      <c r="N3498">
        <v>1.625896826</v>
      </c>
      <c r="O3498">
        <v>24.08197281</v>
      </c>
      <c r="P3498">
        <v>1.176610497</v>
      </c>
      <c r="Q3498">
        <v>5.1460760519999997</v>
      </c>
    </row>
    <row r="3499" spans="1:17">
      <c r="A3499" t="s">
        <v>13769</v>
      </c>
      <c r="B3499" s="14" t="s">
        <v>13770</v>
      </c>
      <c r="C3499">
        <v>151.08817020000001</v>
      </c>
      <c r="D3499">
        <v>76.735569749999996</v>
      </c>
      <c r="E3499">
        <v>20.24126837</v>
      </c>
      <c r="F3499">
        <v>3.9608682169999998</v>
      </c>
      <c r="G3499">
        <v>32.854198850000003</v>
      </c>
      <c r="H3499">
        <v>103.5875059</v>
      </c>
      <c r="I3499">
        <v>587.55956609999998</v>
      </c>
      <c r="J3499">
        <v>38.874520510000004</v>
      </c>
      <c r="K3499">
        <v>712.31981970000004</v>
      </c>
      <c r="L3499">
        <v>312.56346819999999</v>
      </c>
      <c r="M3499">
        <v>1604.7815840000001</v>
      </c>
      <c r="N3499">
        <v>45.251687029999999</v>
      </c>
      <c r="O3499">
        <v>605.47534970000004</v>
      </c>
      <c r="P3499">
        <v>37.78002386</v>
      </c>
      <c r="Q3499">
        <v>31.158862920000001</v>
      </c>
    </row>
    <row r="3500" spans="1:17">
      <c r="A3500" t="e">
        <v>#N/A</v>
      </c>
      <c r="B3500" s="14" t="s">
        <v>13771</v>
      </c>
      <c r="C3500">
        <v>2.7941429769999999</v>
      </c>
      <c r="D3500">
        <v>1.733189431</v>
      </c>
      <c r="E3500">
        <v>0.83233616499999996</v>
      </c>
      <c r="F3500">
        <v>0.38033735099999999</v>
      </c>
      <c r="G3500">
        <v>0.67549467200000002</v>
      </c>
      <c r="H3500">
        <v>0.85848409400000003</v>
      </c>
      <c r="I3500">
        <v>0</v>
      </c>
      <c r="J3500">
        <v>0.779272042</v>
      </c>
      <c r="K3500">
        <v>2.5351244570000002</v>
      </c>
      <c r="L3500">
        <v>0.35310012899999998</v>
      </c>
      <c r="M3500">
        <v>1.0726974739999999</v>
      </c>
      <c r="N3500">
        <v>0.96443040700000005</v>
      </c>
      <c r="O3500">
        <v>1.856671543</v>
      </c>
      <c r="P3500">
        <v>0.335368006</v>
      </c>
      <c r="Q3500">
        <v>0.76831356500000003</v>
      </c>
    </row>
    <row r="3501" spans="1:17">
      <c r="A3501" t="e">
        <v>#N/A</v>
      </c>
      <c r="B3501" s="14" t="s">
        <v>13772</v>
      </c>
      <c r="C3501">
        <v>0</v>
      </c>
      <c r="D3501">
        <v>4.4826907050000004</v>
      </c>
      <c r="E3501">
        <v>1.2720734229999999</v>
      </c>
      <c r="F3501">
        <v>0.25039581500000002</v>
      </c>
      <c r="G3501">
        <v>1.9059136969999999</v>
      </c>
      <c r="H3501">
        <v>0.35324039299999999</v>
      </c>
      <c r="I3501">
        <v>2.6826216270000001</v>
      </c>
      <c r="J3501">
        <v>0.46639565799999999</v>
      </c>
      <c r="K3501">
        <v>2.9207569750000002</v>
      </c>
      <c r="L3501">
        <v>0.58116034500000002</v>
      </c>
      <c r="M3501">
        <v>1.7655310310000001</v>
      </c>
      <c r="N3501">
        <v>0.90704940599999995</v>
      </c>
      <c r="O3501">
        <v>1.0186193539999999</v>
      </c>
      <c r="P3501">
        <v>0.551975404</v>
      </c>
      <c r="Q3501">
        <v>0</v>
      </c>
    </row>
    <row r="3502" spans="1:17">
      <c r="A3502" t="e">
        <v>#N/A</v>
      </c>
      <c r="B3502" s="14" t="s">
        <v>13773</v>
      </c>
      <c r="C3502">
        <v>3.0860853609999999</v>
      </c>
      <c r="D3502">
        <v>2.175317578</v>
      </c>
      <c r="E3502">
        <v>0.56710171200000004</v>
      </c>
      <c r="F3502">
        <v>0.57283145800000002</v>
      </c>
      <c r="G3502">
        <v>0.67824804699999997</v>
      </c>
      <c r="H3502">
        <v>1.4007229430000001</v>
      </c>
      <c r="I3502">
        <v>0</v>
      </c>
      <c r="J3502">
        <v>0.99584344700000005</v>
      </c>
      <c r="K3502">
        <v>2.2909120610000002</v>
      </c>
      <c r="L3502">
        <v>1.063618186</v>
      </c>
      <c r="M3502">
        <v>1.615604823</v>
      </c>
      <c r="N3502">
        <v>1.314204905</v>
      </c>
      <c r="O3502">
        <v>3.4177724129999998</v>
      </c>
      <c r="P3502">
        <v>0.46301061799999998</v>
      </c>
      <c r="Q3502">
        <v>14.078876319999999</v>
      </c>
    </row>
    <row r="3503" spans="1:17">
      <c r="A3503" t="e">
        <v>#N/A</v>
      </c>
      <c r="B3503" s="14" t="s">
        <v>13774</v>
      </c>
      <c r="C3503">
        <v>0</v>
      </c>
      <c r="D3503">
        <v>0</v>
      </c>
      <c r="E3503">
        <v>0.33538518299999998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0.388611816</v>
      </c>
      <c r="O3503">
        <v>0</v>
      </c>
      <c r="P3503">
        <v>0</v>
      </c>
      <c r="Q3503">
        <v>0</v>
      </c>
    </row>
    <row r="3504" spans="1:17">
      <c r="A3504" t="e">
        <v>#N/A</v>
      </c>
      <c r="B3504" s="14" t="s">
        <v>13775</v>
      </c>
      <c r="C3504">
        <v>75.842990420000007</v>
      </c>
      <c r="D3504">
        <v>0.20489953399999999</v>
      </c>
      <c r="E3504">
        <v>0.14759952600000001</v>
      </c>
      <c r="F3504">
        <v>6.2949452000000003E-2</v>
      </c>
      <c r="G3504">
        <v>0.23957313799999999</v>
      </c>
      <c r="H3504">
        <v>0</v>
      </c>
      <c r="I3504">
        <v>62.045763809999997</v>
      </c>
      <c r="J3504">
        <v>0.41038117400000002</v>
      </c>
      <c r="K3504">
        <v>25.804614539999999</v>
      </c>
      <c r="L3504">
        <v>108.701064</v>
      </c>
      <c r="M3504">
        <v>65.690407669999999</v>
      </c>
      <c r="N3504">
        <v>1.9382721490000001</v>
      </c>
      <c r="O3504">
        <v>65.044492099999999</v>
      </c>
      <c r="P3504">
        <v>0.41629947899999997</v>
      </c>
      <c r="Q3504">
        <v>44.507122850000002</v>
      </c>
    </row>
    <row r="3505" spans="1:17">
      <c r="A3505" t="e">
        <v>#N/A</v>
      </c>
      <c r="B3505" s="14" t="s">
        <v>13776</v>
      </c>
      <c r="C3505">
        <v>0</v>
      </c>
      <c r="D3505">
        <v>0</v>
      </c>
      <c r="E3505">
        <v>0.55614505000000003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0.32220346799999999</v>
      </c>
      <c r="O3505">
        <v>0</v>
      </c>
      <c r="P3505">
        <v>0</v>
      </c>
      <c r="Q3505">
        <v>0</v>
      </c>
    </row>
    <row r="3506" spans="1:17">
      <c r="A3506" t="s">
        <v>13777</v>
      </c>
      <c r="B3506" s="14" t="s">
        <v>1457</v>
      </c>
      <c r="C3506">
        <v>291.63651279999999</v>
      </c>
      <c r="D3506">
        <v>2799.3332150000001</v>
      </c>
      <c r="E3506">
        <v>7905.2120169999998</v>
      </c>
      <c r="F3506">
        <v>2531.6520559999999</v>
      </c>
      <c r="G3506">
        <v>5604.3146660000002</v>
      </c>
      <c r="H3506">
        <v>13088.995010000001</v>
      </c>
      <c r="I3506">
        <v>1188.97524</v>
      </c>
      <c r="J3506">
        <v>1732.2337439999999</v>
      </c>
      <c r="K3506">
        <v>1777.8527260000001</v>
      </c>
      <c r="L3506">
        <v>1065.284887</v>
      </c>
      <c r="M3506">
        <v>494.43059479999999</v>
      </c>
      <c r="N3506">
        <v>416.44964290000001</v>
      </c>
      <c r="O3506">
        <v>129.66394310000001</v>
      </c>
      <c r="P3506">
        <v>173.10261650000001</v>
      </c>
      <c r="Q3506">
        <v>2218.4539329999998</v>
      </c>
    </row>
    <row r="3507" spans="1:17">
      <c r="A3507" t="e">
        <v>#N/A</v>
      </c>
      <c r="B3507" s="14" t="s">
        <v>13778</v>
      </c>
      <c r="C3507">
        <v>2.3288026240000002</v>
      </c>
      <c r="D3507">
        <v>0</v>
      </c>
      <c r="E3507">
        <v>8.2585449000000005E-2</v>
      </c>
      <c r="F3507">
        <v>0</v>
      </c>
      <c r="G3507">
        <v>0</v>
      </c>
      <c r="H3507">
        <v>0</v>
      </c>
      <c r="I3507">
        <v>0</v>
      </c>
      <c r="J3507">
        <v>0.39363092199999999</v>
      </c>
      <c r="K3507">
        <v>0</v>
      </c>
      <c r="L3507">
        <v>0</v>
      </c>
      <c r="M3507">
        <v>0</v>
      </c>
      <c r="N3507">
        <v>0.19138401499999999</v>
      </c>
      <c r="O3507">
        <v>1.719398835</v>
      </c>
      <c r="P3507">
        <v>0</v>
      </c>
      <c r="Q3507">
        <v>0</v>
      </c>
    </row>
    <row r="3508" spans="1:17">
      <c r="A3508" t="s">
        <v>13779</v>
      </c>
      <c r="B3508" s="14" t="s">
        <v>13780</v>
      </c>
      <c r="C3508">
        <v>14.04674599</v>
      </c>
      <c r="D3508">
        <v>1.8670947369999999</v>
      </c>
      <c r="E3508">
        <v>0.52304117800000005</v>
      </c>
      <c r="F3508">
        <v>0.382407214</v>
      </c>
      <c r="G3508">
        <v>0.48512202399999999</v>
      </c>
      <c r="H3508">
        <v>0.26973628599999999</v>
      </c>
      <c r="I3508">
        <v>1.0242322370000001</v>
      </c>
      <c r="J3508">
        <v>0.89035565699999997</v>
      </c>
      <c r="K3508">
        <v>2.2303059209999998</v>
      </c>
      <c r="L3508">
        <v>1.3313316070000001</v>
      </c>
      <c r="M3508">
        <v>5.3926764150000004</v>
      </c>
      <c r="N3508">
        <v>0.34631393100000002</v>
      </c>
      <c r="O3508">
        <v>2.333469848</v>
      </c>
      <c r="P3508">
        <v>0.31611856700000002</v>
      </c>
      <c r="Q3508">
        <v>0.48280928899999997</v>
      </c>
    </row>
    <row r="3509" spans="1:17">
      <c r="A3509" t="e">
        <v>#N/A</v>
      </c>
      <c r="B3509" s="14" t="s">
        <v>13781</v>
      </c>
      <c r="C3509">
        <v>10.57865284</v>
      </c>
      <c r="D3509">
        <v>9.0135608000000006E-2</v>
      </c>
      <c r="E3509">
        <v>8.6572333000000001E-2</v>
      </c>
      <c r="F3509">
        <v>0</v>
      </c>
      <c r="G3509">
        <v>0.21077715499999999</v>
      </c>
      <c r="H3509">
        <v>0</v>
      </c>
      <c r="I3509">
        <v>1.186696661</v>
      </c>
      <c r="J3509">
        <v>0.103158449</v>
      </c>
      <c r="K3509">
        <v>1.8457704180000001</v>
      </c>
      <c r="L3509">
        <v>3.0850166890000001</v>
      </c>
      <c r="M3509">
        <v>1.5620166170000001</v>
      </c>
      <c r="N3509">
        <v>0.15046743200000001</v>
      </c>
      <c r="O3509">
        <v>5.4072128880000001</v>
      </c>
      <c r="P3509">
        <v>0</v>
      </c>
      <c r="Q3509">
        <v>2.237571328</v>
      </c>
    </row>
    <row r="3510" spans="1:17">
      <c r="A3510" t="e">
        <v>#N/A</v>
      </c>
      <c r="B3510" s="14" t="s">
        <v>13782</v>
      </c>
      <c r="C3510">
        <v>0.75914399300000002</v>
      </c>
      <c r="D3510">
        <v>0.50452743799999999</v>
      </c>
      <c r="E3510">
        <v>0.161527423</v>
      </c>
      <c r="F3510">
        <v>0.103334302</v>
      </c>
      <c r="G3510">
        <v>0.39326987600000002</v>
      </c>
      <c r="H3510">
        <v>0.29155319200000002</v>
      </c>
      <c r="I3510">
        <v>0</v>
      </c>
      <c r="J3510">
        <v>0.577421831</v>
      </c>
      <c r="K3510">
        <v>0.688770946</v>
      </c>
      <c r="L3510">
        <v>2.8780256799999999</v>
      </c>
      <c r="M3510">
        <v>1.4572121929999999</v>
      </c>
      <c r="N3510">
        <v>0</v>
      </c>
      <c r="O3510">
        <v>0</v>
      </c>
      <c r="P3510">
        <v>0.11389566</v>
      </c>
      <c r="Q3510">
        <v>0</v>
      </c>
    </row>
    <row r="3511" spans="1:17">
      <c r="A3511" t="e">
        <v>#N/A</v>
      </c>
      <c r="B3511" s="14" t="s">
        <v>13783</v>
      </c>
      <c r="C3511">
        <v>0</v>
      </c>
      <c r="D3511">
        <v>1.8670947369999999</v>
      </c>
      <c r="E3511">
        <v>0.44832101000000002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</row>
    <row r="3512" spans="1:17">
      <c r="A3512" t="s">
        <v>13784</v>
      </c>
      <c r="B3512" s="14" t="s">
        <v>9367</v>
      </c>
      <c r="C3512">
        <v>39.48461743</v>
      </c>
      <c r="D3512">
        <v>1.6504084569999999</v>
      </c>
      <c r="E3512">
        <v>1.2945505049999999</v>
      </c>
      <c r="F3512">
        <v>1.115488512</v>
      </c>
      <c r="G3512">
        <v>0.90052416599999996</v>
      </c>
      <c r="H3512">
        <v>1.525964511</v>
      </c>
      <c r="I3512">
        <v>4.7078961020000003</v>
      </c>
      <c r="J3512">
        <v>2.1721894009999998</v>
      </c>
      <c r="K3512">
        <v>8.1111787209999999</v>
      </c>
      <c r="L3512">
        <v>10.983685899999999</v>
      </c>
      <c r="M3512">
        <v>16.683896669999999</v>
      </c>
      <c r="N3512">
        <v>3.24489698</v>
      </c>
      <c r="O3512">
        <v>25.026920140000001</v>
      </c>
      <c r="P3512">
        <v>2.38448064</v>
      </c>
      <c r="Q3512">
        <v>6.487005871</v>
      </c>
    </row>
    <row r="3513" spans="1:17">
      <c r="A3513" t="s">
        <v>13785</v>
      </c>
      <c r="B3513" s="14" t="s">
        <v>2104</v>
      </c>
      <c r="C3513">
        <v>108.15078029999999</v>
      </c>
      <c r="D3513">
        <v>6.0537023210000003</v>
      </c>
      <c r="E3513">
        <v>6.2647951769999999</v>
      </c>
      <c r="F3513">
        <v>4.2959334179999997</v>
      </c>
      <c r="G3513">
        <v>5.2504399460000002</v>
      </c>
      <c r="H3513">
        <v>9.0166832410000008</v>
      </c>
      <c r="I3513">
        <v>33.676526850000002</v>
      </c>
      <c r="J3513">
        <v>59.378839429999999</v>
      </c>
      <c r="K3513">
        <v>38.586578869999997</v>
      </c>
      <c r="L3513">
        <v>44.503450219999998</v>
      </c>
      <c r="M3513">
        <v>43.588706940000002</v>
      </c>
      <c r="N3513">
        <v>31.21860328</v>
      </c>
      <c r="O3513">
        <v>55.411753699999998</v>
      </c>
      <c r="P3513">
        <v>17.669643220000001</v>
      </c>
      <c r="Q3513">
        <v>18.25586066</v>
      </c>
    </row>
    <row r="3514" spans="1:17">
      <c r="A3514" t="e">
        <v>#N/A</v>
      </c>
      <c r="B3514" s="14" t="s">
        <v>13786</v>
      </c>
      <c r="C3514">
        <v>0</v>
      </c>
      <c r="D3514">
        <v>0</v>
      </c>
      <c r="E3514">
        <v>0</v>
      </c>
      <c r="F3514">
        <v>0</v>
      </c>
      <c r="G3514">
        <v>0.196997065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1.2656721849999999</v>
      </c>
      <c r="O3514">
        <v>0</v>
      </c>
      <c r="P3514">
        <v>0.171158119</v>
      </c>
      <c r="Q3514">
        <v>0</v>
      </c>
    </row>
    <row r="3515" spans="1:17">
      <c r="A3515" t="e">
        <v>#N/A</v>
      </c>
      <c r="B3515" s="14" t="s">
        <v>13787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1.3088228159999999</v>
      </c>
      <c r="K3515">
        <v>0</v>
      </c>
      <c r="L3515">
        <v>0</v>
      </c>
      <c r="M3515">
        <v>0</v>
      </c>
      <c r="N3515">
        <v>0.63635184899999997</v>
      </c>
      <c r="O3515">
        <v>0</v>
      </c>
      <c r="P3515">
        <v>0</v>
      </c>
      <c r="Q3515">
        <v>0</v>
      </c>
    </row>
    <row r="3516" spans="1:17">
      <c r="A3516" t="s">
        <v>13788</v>
      </c>
      <c r="B3516" s="14" t="s">
        <v>13789</v>
      </c>
      <c r="C3516">
        <v>63.823305849999997</v>
      </c>
      <c r="D3516">
        <v>0</v>
      </c>
      <c r="E3516">
        <v>0.39941326399999999</v>
      </c>
      <c r="F3516">
        <v>0.51103509499999999</v>
      </c>
      <c r="G3516">
        <v>1.2965988639999999</v>
      </c>
      <c r="H3516">
        <v>1.441863058</v>
      </c>
      <c r="I3516">
        <v>0</v>
      </c>
      <c r="J3516">
        <v>0</v>
      </c>
      <c r="K3516">
        <v>6.8125708149999999</v>
      </c>
      <c r="L3516">
        <v>7.1165725899999996</v>
      </c>
      <c r="M3516">
        <v>86.478919970000007</v>
      </c>
      <c r="N3516">
        <v>0.92560268899999998</v>
      </c>
      <c r="O3516">
        <v>103.945475</v>
      </c>
      <c r="P3516">
        <v>0</v>
      </c>
      <c r="Q3516">
        <v>20.646680889999999</v>
      </c>
    </row>
    <row r="3517" spans="1:17">
      <c r="A3517" t="e">
        <v>#N/A</v>
      </c>
      <c r="B3517" s="14" t="s">
        <v>13790</v>
      </c>
      <c r="C3517">
        <v>0</v>
      </c>
      <c r="D3517">
        <v>0</v>
      </c>
      <c r="E3517">
        <v>0</v>
      </c>
      <c r="F3517">
        <v>0.31939693400000002</v>
      </c>
      <c r="G3517">
        <v>0</v>
      </c>
      <c r="H3517">
        <v>0</v>
      </c>
      <c r="I3517">
        <v>0</v>
      </c>
      <c r="J3517">
        <v>0.59491946200000001</v>
      </c>
      <c r="K3517">
        <v>1.06446419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</row>
    <row r="3518" spans="1:17">
      <c r="A3518" t="e">
        <v>#N/A</v>
      </c>
      <c r="B3518" s="14" t="s">
        <v>13791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1.1857322619999999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</row>
    <row r="3519" spans="1:17">
      <c r="A3519" t="e">
        <v>#N/A</v>
      </c>
      <c r="B3519" s="14" t="s">
        <v>13792</v>
      </c>
      <c r="C3519">
        <v>0.76618614500000004</v>
      </c>
      <c r="D3519">
        <v>0</v>
      </c>
      <c r="E3519">
        <v>8.1512910999999993E-2</v>
      </c>
      <c r="F3519">
        <v>0.10429287700000001</v>
      </c>
      <c r="G3519">
        <v>0.132306006</v>
      </c>
      <c r="H3519">
        <v>0</v>
      </c>
      <c r="I3519">
        <v>0</v>
      </c>
      <c r="J3519">
        <v>0.97129708100000001</v>
      </c>
      <c r="K3519">
        <v>0.34758014399999998</v>
      </c>
      <c r="L3519">
        <v>0.48412058400000002</v>
      </c>
      <c r="M3519">
        <v>0</v>
      </c>
      <c r="N3519">
        <v>0.37779701599999999</v>
      </c>
      <c r="O3519">
        <v>0.84853449000000003</v>
      </c>
      <c r="P3519">
        <v>0.229904412</v>
      </c>
      <c r="Q3519">
        <v>0</v>
      </c>
    </row>
    <row r="3520" spans="1:17">
      <c r="A3520" t="s">
        <v>13793</v>
      </c>
      <c r="B3520" s="14" t="s">
        <v>7554</v>
      </c>
      <c r="C3520">
        <v>16.513603</v>
      </c>
      <c r="D3520">
        <v>2.2604228869999998</v>
      </c>
      <c r="E3520">
        <v>6.6845886879999998</v>
      </c>
      <c r="F3520">
        <v>3.1250228020000002</v>
      </c>
      <c r="G3520">
        <v>2.9443247929999998</v>
      </c>
      <c r="H3520">
        <v>4.1765279079999997</v>
      </c>
      <c r="I3520">
        <v>11.16000249</v>
      </c>
      <c r="J3520">
        <v>7.9142081879999999</v>
      </c>
      <c r="K3520">
        <v>9.9885222280000008</v>
      </c>
      <c r="L3520">
        <v>7.9741396379999996</v>
      </c>
      <c r="M3520">
        <v>11.59705933</v>
      </c>
      <c r="N3520">
        <v>4.0382275969999997</v>
      </c>
      <c r="O3520">
        <v>17.247649689999999</v>
      </c>
      <c r="P3520">
        <v>2.396992671</v>
      </c>
      <c r="Q3520">
        <v>8.3063288679999996</v>
      </c>
    </row>
    <row r="3521" spans="1:17">
      <c r="A3521" t="s">
        <v>13794</v>
      </c>
      <c r="B3521" s="14" t="s">
        <v>2880</v>
      </c>
      <c r="C3521">
        <v>7.2451637189999998</v>
      </c>
      <c r="D3521">
        <v>2.2997679089999998</v>
      </c>
      <c r="E3521">
        <v>1.3690284420000001</v>
      </c>
      <c r="F3521">
        <v>1.4425133080000001</v>
      </c>
      <c r="G3521">
        <v>1.307123756</v>
      </c>
      <c r="H3521">
        <v>2.4087683449999999</v>
      </c>
      <c r="I3521">
        <v>7.5695026580000002</v>
      </c>
      <c r="J3521">
        <v>3.8246825430000002</v>
      </c>
      <c r="K3521">
        <v>6.6225894600000004</v>
      </c>
      <c r="L3521">
        <v>4.1679499069999997</v>
      </c>
      <c r="M3521">
        <v>8.5105160400000006</v>
      </c>
      <c r="N3521">
        <v>3.0792831020000002</v>
      </c>
      <c r="O3521">
        <v>9.5807298270000008</v>
      </c>
      <c r="P3521">
        <v>2.920309778</v>
      </c>
      <c r="Q3521">
        <v>3.345151558</v>
      </c>
    </row>
    <row r="3522" spans="1:17">
      <c r="A3522" t="s">
        <v>13795</v>
      </c>
      <c r="B3522" s="14" t="s">
        <v>2862</v>
      </c>
      <c r="C3522">
        <v>11.27225224</v>
      </c>
      <c r="D3522">
        <v>42.67909856</v>
      </c>
      <c r="E3522">
        <v>40.773850279999998</v>
      </c>
      <c r="F3522">
        <v>50.704065200000002</v>
      </c>
      <c r="G3522">
        <v>44.946615700000002</v>
      </c>
      <c r="H3522">
        <v>20.661933399999999</v>
      </c>
      <c r="I3522">
        <v>75.467871059999993</v>
      </c>
      <c r="J3522">
        <v>69.370856970000006</v>
      </c>
      <c r="K3522">
        <v>133.4198887</v>
      </c>
      <c r="L3522">
        <v>46.619731109999996</v>
      </c>
      <c r="M3522">
        <v>8.8517504930000008</v>
      </c>
      <c r="N3522">
        <v>27.412079640000002</v>
      </c>
      <c r="O3522">
        <v>3.9721099639999999</v>
      </c>
      <c r="P3522">
        <v>61.26738658</v>
      </c>
      <c r="Q3522">
        <v>33.108976480000003</v>
      </c>
    </row>
    <row r="3523" spans="1:17">
      <c r="A3523" t="s">
        <v>13796</v>
      </c>
      <c r="B3523" s="14" t="s">
        <v>2942</v>
      </c>
      <c r="C3523">
        <v>22.163202070000001</v>
      </c>
      <c r="D3523">
        <v>3.3550924210000002</v>
      </c>
      <c r="E3523">
        <v>4.2049142320000001</v>
      </c>
      <c r="F3523">
        <v>3.4190899030000002</v>
      </c>
      <c r="G3523">
        <v>2.742805288</v>
      </c>
      <c r="H3523">
        <v>6.1001898600000004</v>
      </c>
      <c r="I3523">
        <v>6.4642063170000004</v>
      </c>
      <c r="J3523">
        <v>4.5422473419999996</v>
      </c>
      <c r="K3523">
        <v>13.238202230000001</v>
      </c>
      <c r="L3523">
        <v>20.539183860000001</v>
      </c>
      <c r="M3523">
        <v>7.090549491</v>
      </c>
      <c r="N3523">
        <v>3.597266265</v>
      </c>
      <c r="O3523">
        <v>17.590772699999999</v>
      </c>
      <c r="P3523">
        <v>2.604726511</v>
      </c>
      <c r="Q3523">
        <v>6.3482080090000004</v>
      </c>
    </row>
    <row r="3524" spans="1:17">
      <c r="A3524" t="s">
        <v>13797</v>
      </c>
      <c r="B3524" s="14" t="s">
        <v>2828</v>
      </c>
      <c r="C3524">
        <v>4.0737295390000003</v>
      </c>
      <c r="D3524">
        <v>213.32075370000001</v>
      </c>
      <c r="E3524">
        <v>9.5346988679999995</v>
      </c>
      <c r="F3524">
        <v>6.2382829119999998</v>
      </c>
      <c r="G3524">
        <v>12.48635897</v>
      </c>
      <c r="H3524">
        <v>2.1512383480000001</v>
      </c>
      <c r="I3524">
        <v>1.4851998900000001</v>
      </c>
      <c r="J3524">
        <v>2.323927072</v>
      </c>
      <c r="K3524">
        <v>3.2340810900000001</v>
      </c>
      <c r="L3524">
        <v>2.895769365</v>
      </c>
      <c r="M3524">
        <v>1.9549283180000001</v>
      </c>
      <c r="N3524">
        <v>3.7663241360000002</v>
      </c>
      <c r="O3524">
        <v>1.127891714</v>
      </c>
      <c r="P3524">
        <v>0.152797137</v>
      </c>
      <c r="Q3524">
        <v>0</v>
      </c>
    </row>
    <row r="3525" spans="1:17">
      <c r="A3525" t="s">
        <v>13798</v>
      </c>
      <c r="B3525" s="14" t="s">
        <v>7937</v>
      </c>
      <c r="C3525">
        <v>1.0782619630000001</v>
      </c>
      <c r="D3525">
        <v>19.58743252</v>
      </c>
      <c r="E3525">
        <v>16.17467289</v>
      </c>
      <c r="F3525">
        <v>3.0088358730000002</v>
      </c>
      <c r="G3525">
        <v>13.31298964</v>
      </c>
      <c r="H3525">
        <v>5.1764013169999998</v>
      </c>
      <c r="I3525">
        <v>11.79337902</v>
      </c>
      <c r="J3525">
        <v>9.8418008130000008</v>
      </c>
      <c r="K3525">
        <v>2.6903429129999998</v>
      </c>
      <c r="L3525">
        <v>4.4285025259999999</v>
      </c>
      <c r="M3525">
        <v>2.0697739770000001</v>
      </c>
      <c r="N3525">
        <v>0.66459723100000001</v>
      </c>
      <c r="O3525">
        <v>2.388303343</v>
      </c>
      <c r="P3525">
        <v>0.16177347</v>
      </c>
      <c r="Q3525">
        <v>0.370616008</v>
      </c>
    </row>
    <row r="3526" spans="1:17">
      <c r="A3526" t="s">
        <v>13799</v>
      </c>
      <c r="B3526" s="14" t="s">
        <v>7882</v>
      </c>
      <c r="C3526">
        <v>4.4342268999999996</v>
      </c>
      <c r="D3526">
        <v>25.998993500000001</v>
      </c>
      <c r="E3526">
        <v>27.89602872</v>
      </c>
      <c r="F3526">
        <v>19.47566819</v>
      </c>
      <c r="G3526">
        <v>17.509189379999999</v>
      </c>
      <c r="H3526">
        <v>10.44499223</v>
      </c>
      <c r="I3526">
        <v>3.017709296</v>
      </c>
      <c r="J3526">
        <v>3.4851974779999999</v>
      </c>
      <c r="K3526">
        <v>3.8890660160000001</v>
      </c>
      <c r="L3526">
        <v>5.9771738289999998</v>
      </c>
      <c r="M3526">
        <v>1.7023409439999999</v>
      </c>
      <c r="N3526">
        <v>2.951725111</v>
      </c>
      <c r="O3526">
        <v>2.619098583</v>
      </c>
      <c r="P3526">
        <v>0.22175819299999999</v>
      </c>
      <c r="Q3526">
        <v>1.2192921779999999</v>
      </c>
    </row>
    <row r="3527" spans="1:17">
      <c r="A3527" t="s">
        <v>13800</v>
      </c>
      <c r="B3527" s="14" t="s">
        <v>1235</v>
      </c>
      <c r="C3527">
        <v>6.6691507029999997</v>
      </c>
      <c r="D3527">
        <v>3.0685296119999999</v>
      </c>
      <c r="E3527">
        <v>47.974246520000001</v>
      </c>
      <c r="F3527">
        <v>2.9328970679999999</v>
      </c>
      <c r="G3527">
        <v>55.987299999999998</v>
      </c>
      <c r="H3527">
        <v>116.04758699999999</v>
      </c>
      <c r="I3527">
        <v>78.554159369999994</v>
      </c>
      <c r="J3527">
        <v>33.427822489999997</v>
      </c>
      <c r="K3527">
        <v>4.8872790630000003</v>
      </c>
      <c r="L3527">
        <v>7.1313066950000001</v>
      </c>
      <c r="M3527">
        <v>2.954248819</v>
      </c>
      <c r="N3527">
        <v>7.0196328169999997</v>
      </c>
      <c r="O3527">
        <v>1.704447541</v>
      </c>
      <c r="P3527">
        <v>2.3860079660000002</v>
      </c>
      <c r="Q3527">
        <v>8.1111960619999994</v>
      </c>
    </row>
    <row r="3528" spans="1:17">
      <c r="A3528" t="s">
        <v>13801</v>
      </c>
      <c r="B3528" s="14" t="s">
        <v>6145</v>
      </c>
      <c r="C3528">
        <v>8.7802460609999997</v>
      </c>
      <c r="D3528">
        <v>1.2073149249999999</v>
      </c>
      <c r="E3528">
        <v>0.70863643499999995</v>
      </c>
      <c r="F3528">
        <v>1.1951627220000001</v>
      </c>
      <c r="G3528">
        <v>0.73195097099999995</v>
      </c>
      <c r="H3528">
        <v>2.441864856</v>
      </c>
      <c r="I3528">
        <v>2.6491871929999999</v>
      </c>
      <c r="J3528">
        <v>1.727185535</v>
      </c>
      <c r="K3528">
        <v>2.0602532710000001</v>
      </c>
      <c r="L3528">
        <v>5.7391714440000001</v>
      </c>
      <c r="M3528">
        <v>5.2305798369999996</v>
      </c>
      <c r="N3528">
        <v>0.52251764700000003</v>
      </c>
      <c r="O3528">
        <v>4.6943117750000001</v>
      </c>
      <c r="P3528">
        <v>1.0447672290000001</v>
      </c>
      <c r="Q3528">
        <v>3.1219779569999999</v>
      </c>
    </row>
    <row r="3529" spans="1:17">
      <c r="A3529" t="s">
        <v>13802</v>
      </c>
      <c r="B3529" s="14" t="s">
        <v>1492</v>
      </c>
      <c r="C3529">
        <v>1.5593744439999999</v>
      </c>
      <c r="D3529">
        <v>0.80605852099999997</v>
      </c>
      <c r="E3529">
        <v>4.7004581669999999</v>
      </c>
      <c r="F3529">
        <v>1.4150751530000001</v>
      </c>
      <c r="G3529">
        <v>4.6225503850000003</v>
      </c>
      <c r="H3529">
        <v>1.597028938</v>
      </c>
      <c r="I3529">
        <v>4.9271436230000001</v>
      </c>
      <c r="J3529">
        <v>9.1263416030000002</v>
      </c>
      <c r="K3529">
        <v>4.2444588459999997</v>
      </c>
      <c r="L3529">
        <v>3.9412107490000001</v>
      </c>
      <c r="M3529">
        <v>0.99776391799999997</v>
      </c>
      <c r="N3529">
        <v>5.1260564280000001</v>
      </c>
      <c r="O3529">
        <v>23.88979703</v>
      </c>
      <c r="P3529">
        <v>2.924444893</v>
      </c>
      <c r="Q3529">
        <v>10.89830308</v>
      </c>
    </row>
    <row r="3530" spans="1:17">
      <c r="A3530" t="s">
        <v>13803</v>
      </c>
      <c r="B3530" s="14" t="s">
        <v>13804</v>
      </c>
      <c r="C3530">
        <v>9.8473760240000008</v>
      </c>
      <c r="D3530">
        <v>1.2271069729999999</v>
      </c>
      <c r="E3530">
        <v>1.5059844360000001</v>
      </c>
      <c r="F3530">
        <v>1.926853637</v>
      </c>
      <c r="G3530">
        <v>1.169064549</v>
      </c>
      <c r="H3530">
        <v>1.1818549650000001</v>
      </c>
      <c r="I3530">
        <v>0</v>
      </c>
      <c r="J3530">
        <v>4.2912223489999999</v>
      </c>
      <c r="K3530">
        <v>1.6752223310000001</v>
      </c>
      <c r="L3530">
        <v>1.944418741</v>
      </c>
      <c r="M3530">
        <v>3.5442180319999999</v>
      </c>
      <c r="N3530">
        <v>2.731286624</v>
      </c>
      <c r="O3530">
        <v>4.7712677059999997</v>
      </c>
      <c r="P3530">
        <v>2.1237891200000001</v>
      </c>
      <c r="Q3530">
        <v>2.9616140620000002</v>
      </c>
    </row>
    <row r="3531" spans="1:17">
      <c r="A3531" t="s">
        <v>13805</v>
      </c>
      <c r="B3531" s="14" t="s">
        <v>13806</v>
      </c>
      <c r="C3531">
        <v>1.9327971859999999</v>
      </c>
      <c r="D3531">
        <v>0</v>
      </c>
      <c r="E3531">
        <v>0.27416823099999998</v>
      </c>
      <c r="F3531">
        <v>0.17539426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0.814168471</v>
      </c>
      <c r="M3531">
        <v>0</v>
      </c>
      <c r="N3531">
        <v>0.15883977499999999</v>
      </c>
      <c r="O3531">
        <v>0.71351028100000002</v>
      </c>
      <c r="P3531">
        <v>0</v>
      </c>
      <c r="Q3531">
        <v>0.44288902099999999</v>
      </c>
    </row>
    <row r="3532" spans="1:17">
      <c r="A3532" t="e">
        <v>#N/A</v>
      </c>
      <c r="B3532" s="14" t="s">
        <v>13807</v>
      </c>
      <c r="C3532">
        <v>8.2537943679999994</v>
      </c>
      <c r="D3532">
        <v>1.387131721</v>
      </c>
      <c r="E3532">
        <v>0.98408161100000002</v>
      </c>
      <c r="F3532">
        <v>1.007277996</v>
      </c>
      <c r="G3532">
        <v>1.1795385940000001</v>
      </c>
      <c r="H3532">
        <v>0.65584398200000005</v>
      </c>
      <c r="I3532">
        <v>0.41505758500000001</v>
      </c>
      <c r="J3532">
        <v>0.79377262500000001</v>
      </c>
      <c r="K3532">
        <v>2.7759700170000001</v>
      </c>
      <c r="L3532">
        <v>2.517693956</v>
      </c>
      <c r="M3532">
        <v>2.1853161490000002</v>
      </c>
      <c r="N3532">
        <v>0.56135793700000003</v>
      </c>
      <c r="O3532">
        <v>3.4672370720000001</v>
      </c>
      <c r="P3532">
        <v>1.0034749270000001</v>
      </c>
      <c r="Q3532">
        <v>1.8586993039999999</v>
      </c>
    </row>
    <row r="3533" spans="1:17">
      <c r="A3533" t="s">
        <v>13808</v>
      </c>
      <c r="B3533" s="14" t="s">
        <v>8002</v>
      </c>
      <c r="C3533">
        <v>41.786707939999999</v>
      </c>
      <c r="D3533">
        <v>3.7497336510000001</v>
      </c>
      <c r="E3533">
        <v>2.785533423</v>
      </c>
      <c r="F3533">
        <v>3.9419902150000001</v>
      </c>
      <c r="G3533">
        <v>2.9685180519999999</v>
      </c>
      <c r="H3533">
        <v>6.2466881750000001</v>
      </c>
      <c r="I3533">
        <v>25.455270339999998</v>
      </c>
      <c r="J3533">
        <v>3.0006952820000001</v>
      </c>
      <c r="K3533">
        <v>29.274639879999999</v>
      </c>
      <c r="L3533">
        <v>34.59160164</v>
      </c>
      <c r="M3533">
        <v>21.068218040000001</v>
      </c>
      <c r="N3533">
        <v>2.8852840789999998</v>
      </c>
      <c r="O3533">
        <v>24.74987359</v>
      </c>
      <c r="P3533">
        <v>3.9282514719999999</v>
      </c>
      <c r="Q3533">
        <v>19.180654149999999</v>
      </c>
    </row>
    <row r="3534" spans="1:17">
      <c r="A3534" t="e">
        <v>#N/A</v>
      </c>
      <c r="B3534" s="14" t="s">
        <v>13809</v>
      </c>
      <c r="C3534">
        <v>1.2667924290000001</v>
      </c>
      <c r="D3534">
        <v>0.56127387799999995</v>
      </c>
      <c r="E3534">
        <v>0</v>
      </c>
      <c r="F3534">
        <v>0</v>
      </c>
      <c r="G3534">
        <v>0</v>
      </c>
      <c r="H3534">
        <v>0</v>
      </c>
      <c r="I3534">
        <v>1.847388206</v>
      </c>
      <c r="J3534">
        <v>0.160591757</v>
      </c>
      <c r="K3534">
        <v>1.7240401599999999</v>
      </c>
      <c r="L3534">
        <v>3.20173</v>
      </c>
      <c r="M3534">
        <v>0</v>
      </c>
      <c r="N3534">
        <v>0.15615996300000001</v>
      </c>
      <c r="O3534">
        <v>1.4029450619999999</v>
      </c>
      <c r="P3534">
        <v>0.190059016</v>
      </c>
      <c r="Q3534">
        <v>0</v>
      </c>
    </row>
    <row r="3535" spans="1:17">
      <c r="A3535" t="e">
        <v>#N/A</v>
      </c>
      <c r="B3535" s="14" t="s">
        <v>13810</v>
      </c>
      <c r="C3535">
        <v>1219.919688</v>
      </c>
      <c r="D3535">
        <v>147.6534561</v>
      </c>
      <c r="E3535">
        <v>81.460581640000001</v>
      </c>
      <c r="F3535">
        <v>69.652190739999995</v>
      </c>
      <c r="G3535">
        <v>101.9670958</v>
      </c>
      <c r="H3535">
        <v>169.64141900000001</v>
      </c>
      <c r="I3535">
        <v>403.5268097</v>
      </c>
      <c r="J3535">
        <v>197.6601551</v>
      </c>
      <c r="K3535">
        <v>638.78364610000006</v>
      </c>
      <c r="L3535">
        <v>945.94771470000001</v>
      </c>
      <c r="M3535">
        <v>596.98925210000004</v>
      </c>
      <c r="N3535">
        <v>156.26687380000001</v>
      </c>
      <c r="O3535">
        <v>621.10629519999998</v>
      </c>
      <c r="P3535">
        <v>172.03945859999999</v>
      </c>
      <c r="Q3535">
        <v>313.20505109999999</v>
      </c>
    </row>
    <row r="3536" spans="1:17">
      <c r="A3536" t="s">
        <v>13811</v>
      </c>
      <c r="B3536" s="14" t="s">
        <v>13812</v>
      </c>
      <c r="C3536">
        <v>540.44632449999995</v>
      </c>
      <c r="D3536">
        <v>43.519491500000001</v>
      </c>
      <c r="E3536">
        <v>38.176477050000003</v>
      </c>
      <c r="F3536">
        <v>27.928662169999999</v>
      </c>
      <c r="G3536">
        <v>50.205514139999998</v>
      </c>
      <c r="H3536">
        <v>47.615012610000001</v>
      </c>
      <c r="I3536">
        <v>162.97635320000001</v>
      </c>
      <c r="J3536">
        <v>97.732815810000005</v>
      </c>
      <c r="K3536">
        <v>178.2358643</v>
      </c>
      <c r="L3536">
        <v>211.84216079999999</v>
      </c>
      <c r="M3536">
        <v>212.84540380000001</v>
      </c>
      <c r="N3536">
        <v>59.518405479999998</v>
      </c>
      <c r="O3536">
        <v>477.66571779999998</v>
      </c>
      <c r="P3536">
        <v>46.895153499999999</v>
      </c>
      <c r="Q3536">
        <v>118.2382597</v>
      </c>
    </row>
    <row r="3537" spans="1:17">
      <c r="A3537" t="s">
        <v>13811</v>
      </c>
      <c r="B3537" s="14" t="s">
        <v>7362</v>
      </c>
      <c r="C3537">
        <v>85.533182800000006</v>
      </c>
      <c r="D3537">
        <v>16.228802009999999</v>
      </c>
      <c r="E3537">
        <v>13.060735859999999</v>
      </c>
      <c r="F3537">
        <v>10.57434217</v>
      </c>
      <c r="G3537">
        <v>14.56146238</v>
      </c>
      <c r="H3537">
        <v>21.64199911</v>
      </c>
      <c r="I3537">
        <v>79.243230949999997</v>
      </c>
      <c r="J3537">
        <v>19.54304634</v>
      </c>
      <c r="K3537">
        <v>75.504333209999999</v>
      </c>
      <c r="L3537">
        <v>81.38510565</v>
      </c>
      <c r="M3537">
        <v>62.969746389999997</v>
      </c>
      <c r="N3537">
        <v>15.05908664</v>
      </c>
      <c r="O3537">
        <v>105.8703912</v>
      </c>
      <c r="P3537">
        <v>14.131054539999999</v>
      </c>
      <c r="Q3537">
        <v>38.184285559999999</v>
      </c>
    </row>
    <row r="3538" spans="1:17">
      <c r="A3538" t="e">
        <v>#N/A</v>
      </c>
      <c r="B3538" s="14" t="s">
        <v>13813</v>
      </c>
      <c r="C3538">
        <v>25.499086269999999</v>
      </c>
      <c r="D3538">
        <v>0.245604408</v>
      </c>
      <c r="E3538">
        <v>0.94358032700000005</v>
      </c>
      <c r="F3538">
        <v>0.754548463</v>
      </c>
      <c r="G3538">
        <v>0.38288825500000001</v>
      </c>
      <c r="H3538">
        <v>0.63867759599999996</v>
      </c>
      <c r="I3538">
        <v>2.4251619670000002</v>
      </c>
      <c r="J3538">
        <v>2.2487157120000001</v>
      </c>
      <c r="K3538">
        <v>1.760295143</v>
      </c>
      <c r="L3538">
        <v>3.5025636910000002</v>
      </c>
      <c r="M3538">
        <v>13.83275789</v>
      </c>
      <c r="N3538">
        <v>1.0933293509999999</v>
      </c>
      <c r="O3538">
        <v>4.9112492899999998</v>
      </c>
      <c r="P3538">
        <v>0.49900058400000002</v>
      </c>
      <c r="Q3538">
        <v>3.4295661200000001</v>
      </c>
    </row>
    <row r="3539" spans="1:17">
      <c r="A3539" t="s">
        <v>13814</v>
      </c>
      <c r="B3539" s="14" t="s">
        <v>3568</v>
      </c>
      <c r="C3539">
        <v>5.2872799710000002</v>
      </c>
      <c r="D3539">
        <v>19.995927269999999</v>
      </c>
      <c r="E3539">
        <v>17.136235259999999</v>
      </c>
      <c r="F3539">
        <v>19.226322639999999</v>
      </c>
      <c r="G3539">
        <v>16.04296536</v>
      </c>
      <c r="H3539">
        <v>35.173019719999999</v>
      </c>
      <c r="I3539">
        <v>15.971840970000001</v>
      </c>
      <c r="J3539">
        <v>23.36371411</v>
      </c>
      <c r="K3539">
        <v>13.19215245</v>
      </c>
      <c r="L3539">
        <v>8.4713354570000003</v>
      </c>
      <c r="M3539">
        <v>5.4370605830000001</v>
      </c>
      <c r="N3539">
        <v>11.336199369999999</v>
      </c>
      <c r="O3539">
        <v>3.555153878</v>
      </c>
      <c r="P3539">
        <v>16.148498539999999</v>
      </c>
      <c r="Q3539">
        <v>15.83667453</v>
      </c>
    </row>
    <row r="3540" spans="1:17">
      <c r="A3540" t="s">
        <v>13815</v>
      </c>
      <c r="B3540" s="14" t="s">
        <v>7319</v>
      </c>
      <c r="C3540">
        <v>72.0008081</v>
      </c>
      <c r="D3540">
        <v>0.375939827</v>
      </c>
      <c r="E3540">
        <v>0.20633030299999999</v>
      </c>
      <c r="F3540">
        <v>0.197994225</v>
      </c>
      <c r="G3540">
        <v>0.251175594</v>
      </c>
      <c r="H3540">
        <v>0.88450067200000004</v>
      </c>
      <c r="I3540">
        <v>0.53030398199999995</v>
      </c>
      <c r="J3540">
        <v>0.90661046300000003</v>
      </c>
      <c r="K3540">
        <v>2.63944628</v>
      </c>
      <c r="L3540">
        <v>14.01590903</v>
      </c>
      <c r="M3540">
        <v>0.23267491400000001</v>
      </c>
      <c r="N3540">
        <v>1.001128826</v>
      </c>
      <c r="O3540">
        <v>6.8463060159999998</v>
      </c>
      <c r="P3540">
        <v>0.87292147899999994</v>
      </c>
      <c r="Q3540">
        <v>2.4997815870000002</v>
      </c>
    </row>
    <row r="3541" spans="1:17">
      <c r="A3541" t="s">
        <v>13816</v>
      </c>
      <c r="B3541" s="14" t="s">
        <v>4546</v>
      </c>
      <c r="C3541">
        <v>10.888971639999999</v>
      </c>
      <c r="D3541">
        <v>3.3057058189999999</v>
      </c>
      <c r="E3541">
        <v>3.60408062</v>
      </c>
      <c r="F3541">
        <v>4.5563968929999996</v>
      </c>
      <c r="G3541">
        <v>2.1588877559999999</v>
      </c>
      <c r="H3541">
        <v>1.0842134320000001</v>
      </c>
      <c r="I3541">
        <v>5.8813335469999997</v>
      </c>
      <c r="J3541">
        <v>5.5727221480000004</v>
      </c>
      <c r="K3541">
        <v>7.1352365219999996</v>
      </c>
      <c r="L3541">
        <v>8.4092312830000004</v>
      </c>
      <c r="M3541">
        <v>3.870719888</v>
      </c>
      <c r="N3541">
        <v>3.6291941379999999</v>
      </c>
      <c r="O3541">
        <v>5.8063292689999999</v>
      </c>
      <c r="P3541">
        <v>8.3499755849999993</v>
      </c>
      <c r="Q3541">
        <v>3.604095907</v>
      </c>
    </row>
    <row r="3542" spans="1:17">
      <c r="A3542" t="s">
        <v>13817</v>
      </c>
      <c r="B3542" s="14" t="s">
        <v>9397</v>
      </c>
      <c r="C3542">
        <v>9.4936628039999995</v>
      </c>
      <c r="D3542">
        <v>1.3836606490000001</v>
      </c>
      <c r="E3542">
        <v>1.142906677</v>
      </c>
      <c r="F3542">
        <v>1.3942941799999999</v>
      </c>
      <c r="G3542">
        <v>1.229533405</v>
      </c>
      <c r="H3542">
        <v>0.1918995</v>
      </c>
      <c r="I3542">
        <v>1.82168347</v>
      </c>
      <c r="J3542">
        <v>1.884451484</v>
      </c>
      <c r="K3542">
        <v>3.2867666209999999</v>
      </c>
      <c r="L3542">
        <v>2.5257446579999998</v>
      </c>
      <c r="M3542">
        <v>2.8773990309999999</v>
      </c>
      <c r="N3542">
        <v>1.4474791</v>
      </c>
      <c r="O3542">
        <v>3.4585608749999999</v>
      </c>
      <c r="P3542">
        <v>2.5113545199999998</v>
      </c>
      <c r="Q3542">
        <v>3.520739973</v>
      </c>
    </row>
    <row r="3543" spans="1:17">
      <c r="A3543" t="s">
        <v>13818</v>
      </c>
      <c r="B3543" s="14" t="s">
        <v>1735</v>
      </c>
      <c r="C3543">
        <v>9.9693876780000004</v>
      </c>
      <c r="D3543">
        <v>79.909469419999994</v>
      </c>
      <c r="E3543">
        <v>73.118631449999995</v>
      </c>
      <c r="F3543">
        <v>68.139258799999993</v>
      </c>
      <c r="G3543">
        <v>56.184369930000003</v>
      </c>
      <c r="H3543">
        <v>20.30421643</v>
      </c>
      <c r="I3543">
        <v>62.119273069999998</v>
      </c>
      <c r="J3543">
        <v>80.578294249999999</v>
      </c>
      <c r="K3543">
        <v>76.884371790000003</v>
      </c>
      <c r="L3543">
        <v>111.4773526</v>
      </c>
      <c r="M3543">
        <v>13.91760234</v>
      </c>
      <c r="N3543">
        <v>54.073614310000004</v>
      </c>
      <c r="O3543">
        <v>13.71745698</v>
      </c>
      <c r="P3543">
        <v>44.554449200000001</v>
      </c>
      <c r="Q3543">
        <v>46.519222480000003</v>
      </c>
    </row>
    <row r="3544" spans="1:17">
      <c r="A3544" t="s">
        <v>13819</v>
      </c>
      <c r="B3544" s="14" t="s">
        <v>5818</v>
      </c>
      <c r="C3544">
        <v>5.7987848809999996</v>
      </c>
      <c r="D3544">
        <v>2.2899837160000001</v>
      </c>
      <c r="E3544">
        <v>1.260663353</v>
      </c>
      <c r="F3544">
        <v>0.72069051900000003</v>
      </c>
      <c r="G3544">
        <v>1.0013416129999999</v>
      </c>
      <c r="H3544">
        <v>1.2587693360000001</v>
      </c>
      <c r="I3544">
        <v>1.4706924429999999</v>
      </c>
      <c r="J3544">
        <v>2.9404566330000002</v>
      </c>
      <c r="K3544">
        <v>2.401867915</v>
      </c>
      <c r="L3544">
        <v>3.1860927349999999</v>
      </c>
      <c r="M3544">
        <v>1.45187442</v>
      </c>
      <c r="N3544">
        <v>1.491813858</v>
      </c>
      <c r="O3544">
        <v>3.909060599</v>
      </c>
      <c r="P3544">
        <v>1.323915366</v>
      </c>
      <c r="Q3544">
        <v>1.5598453969999999</v>
      </c>
    </row>
    <row r="3545" spans="1:17">
      <c r="A3545" t="s">
        <v>13820</v>
      </c>
      <c r="B3545" s="14" t="s">
        <v>13821</v>
      </c>
      <c r="C3545">
        <v>0.266951734</v>
      </c>
      <c r="D3545">
        <v>0.118277495</v>
      </c>
      <c r="E3545">
        <v>0.14200213</v>
      </c>
      <c r="F3545">
        <v>3.6337336999999997E-2</v>
      </c>
      <c r="G3545">
        <v>0.27658540700000001</v>
      </c>
      <c r="H3545">
        <v>1.53786299</v>
      </c>
      <c r="I3545">
        <v>0</v>
      </c>
      <c r="J3545">
        <v>0.50762358799999996</v>
      </c>
      <c r="K3545">
        <v>0.484410336</v>
      </c>
      <c r="L3545">
        <v>0.33735099499999999</v>
      </c>
      <c r="M3545">
        <v>0.51242626599999996</v>
      </c>
      <c r="N3545">
        <v>0.19744595200000001</v>
      </c>
      <c r="O3545">
        <v>0</v>
      </c>
      <c r="P3545">
        <v>0.24030732699999999</v>
      </c>
      <c r="Q3545">
        <v>0</v>
      </c>
    </row>
    <row r="3546" spans="1:17">
      <c r="A3546" t="s">
        <v>13822</v>
      </c>
      <c r="B3546" s="14" t="s">
        <v>13823</v>
      </c>
      <c r="C3546">
        <v>1.58938165</v>
      </c>
      <c r="D3546">
        <v>0.352101253</v>
      </c>
      <c r="E3546">
        <v>0.28181821000000001</v>
      </c>
      <c r="F3546">
        <v>0.14423055900000001</v>
      </c>
      <c r="G3546">
        <v>0.41168469400000002</v>
      </c>
      <c r="H3546">
        <v>3.6624616479999998</v>
      </c>
      <c r="I3546">
        <v>0</v>
      </c>
      <c r="J3546">
        <v>0.40297302899999998</v>
      </c>
      <c r="K3546">
        <v>1.682385993</v>
      </c>
      <c r="L3546">
        <v>2.0085259400000002</v>
      </c>
      <c r="M3546">
        <v>0</v>
      </c>
      <c r="N3546">
        <v>0.16327180199999999</v>
      </c>
      <c r="O3546">
        <v>2.053573208</v>
      </c>
      <c r="P3546">
        <v>1.1128022420000001</v>
      </c>
      <c r="Q3546">
        <v>1.0925921569999999</v>
      </c>
    </row>
    <row r="3547" spans="1:17">
      <c r="A3547" t="s">
        <v>13822</v>
      </c>
      <c r="B3547" s="14" t="s">
        <v>13824</v>
      </c>
      <c r="C3547">
        <v>363.80253390000001</v>
      </c>
      <c r="D3547">
        <v>31.460779509999998</v>
      </c>
      <c r="E3547">
        <v>23.741975759999999</v>
      </c>
      <c r="F3547">
        <v>17.926651589999999</v>
      </c>
      <c r="G3547">
        <v>24.879367869999999</v>
      </c>
      <c r="H3547">
        <v>44.636526629999999</v>
      </c>
      <c r="I3547">
        <v>65.690725009999994</v>
      </c>
      <c r="J3547">
        <v>36.224205179999998</v>
      </c>
      <c r="K3547">
        <v>88.447136069999999</v>
      </c>
      <c r="L3547">
        <v>151.65430019999999</v>
      </c>
      <c r="M3547">
        <v>118.809507</v>
      </c>
      <c r="N3547">
        <v>33.31707265</v>
      </c>
      <c r="O3547">
        <v>257.81247380000002</v>
      </c>
      <c r="P3547">
        <v>31.88243945</v>
      </c>
      <c r="Q3547">
        <v>112.2802952</v>
      </c>
    </row>
    <row r="3548" spans="1:17">
      <c r="A3548" t="s">
        <v>13825</v>
      </c>
      <c r="B3548" s="14" t="s">
        <v>1509</v>
      </c>
      <c r="C3548">
        <v>90.574004930000001</v>
      </c>
      <c r="D3548">
        <v>75.722147660000005</v>
      </c>
      <c r="E3548">
        <v>9.9801173149999993</v>
      </c>
      <c r="F3548">
        <v>9.4301319439999993</v>
      </c>
      <c r="G3548">
        <v>10.0545656</v>
      </c>
      <c r="H3548">
        <v>22.569109739999998</v>
      </c>
      <c r="I3548">
        <v>1.1793379020000001</v>
      </c>
      <c r="J3548">
        <v>7.039621415</v>
      </c>
      <c r="K3548">
        <v>22.01189656</v>
      </c>
      <c r="L3548">
        <v>19.24695328</v>
      </c>
      <c r="M3548">
        <v>12.936087349999999</v>
      </c>
      <c r="N3548">
        <v>3.9543535250000001</v>
      </c>
      <c r="O3548">
        <v>46.273377259999997</v>
      </c>
      <c r="P3548">
        <v>1.536847968</v>
      </c>
      <c r="Q3548">
        <v>9.8213242140000006</v>
      </c>
    </row>
    <row r="3549" spans="1:17">
      <c r="A3549" t="s">
        <v>13826</v>
      </c>
      <c r="B3549" s="14" t="s">
        <v>13827</v>
      </c>
      <c r="C3549">
        <v>4.0888547720000004</v>
      </c>
      <c r="D3549">
        <v>0.90581823900000003</v>
      </c>
      <c r="E3549">
        <v>0.217502272</v>
      </c>
      <c r="F3549">
        <v>1.1131457520000001</v>
      </c>
      <c r="G3549">
        <v>0</v>
      </c>
      <c r="H3549">
        <v>0</v>
      </c>
      <c r="I3549">
        <v>0</v>
      </c>
      <c r="J3549">
        <v>0.25917283499999999</v>
      </c>
      <c r="K3549">
        <v>0.92745394800000003</v>
      </c>
      <c r="L3549">
        <v>1.291787104</v>
      </c>
      <c r="M3549">
        <v>0</v>
      </c>
      <c r="N3549">
        <v>0</v>
      </c>
      <c r="O3549">
        <v>4.5283177239999999</v>
      </c>
      <c r="P3549">
        <v>0.306728907</v>
      </c>
      <c r="Q3549">
        <v>1.405405258</v>
      </c>
    </row>
    <row r="3550" spans="1:17">
      <c r="A3550" t="s">
        <v>13826</v>
      </c>
      <c r="B3550" s="14" t="s">
        <v>13828</v>
      </c>
      <c r="C3550">
        <v>12.744447539999999</v>
      </c>
      <c r="D3550">
        <v>1.8621910079999999</v>
      </c>
      <c r="E3550">
        <v>0.288479704</v>
      </c>
      <c r="F3550">
        <v>0.55364931500000003</v>
      </c>
      <c r="G3550">
        <v>0.28094394299999997</v>
      </c>
      <c r="H3550">
        <v>1.2496777649999999</v>
      </c>
      <c r="I3550">
        <v>1.9771784480000001</v>
      </c>
      <c r="J3550">
        <v>0.48124804799999998</v>
      </c>
      <c r="K3550">
        <v>3.5673179410000002</v>
      </c>
      <c r="L3550">
        <v>9.2520116409999993</v>
      </c>
      <c r="M3550">
        <v>6.7665164999999998</v>
      </c>
      <c r="N3550">
        <v>0.26740983800000001</v>
      </c>
      <c r="O3550">
        <v>12.912990069999999</v>
      </c>
      <c r="P3550">
        <v>0.52887072099999999</v>
      </c>
      <c r="Q3550">
        <v>2.4232397950000002</v>
      </c>
    </row>
    <row r="3551" spans="1:17">
      <c r="A3551" t="s">
        <v>13826</v>
      </c>
      <c r="B3551" s="14" t="s">
        <v>13829</v>
      </c>
      <c r="C3551">
        <v>2.5891807650000001</v>
      </c>
      <c r="D3551">
        <v>4.1298496760000001</v>
      </c>
      <c r="E3551">
        <v>1.019192466</v>
      </c>
      <c r="F3551">
        <v>1.1630453890000001</v>
      </c>
      <c r="G3551">
        <v>1.2965988639999999</v>
      </c>
      <c r="H3551">
        <v>6.6624017149999997</v>
      </c>
      <c r="I3551">
        <v>0.37758530099999998</v>
      </c>
      <c r="J3551">
        <v>0.42670085600000002</v>
      </c>
      <c r="K3551">
        <v>3.4062854069999999</v>
      </c>
      <c r="L3551">
        <v>9.1615647140000007</v>
      </c>
      <c r="M3551">
        <v>0.49700528700000002</v>
      </c>
      <c r="N3551">
        <v>0.51067734600000003</v>
      </c>
      <c r="O3551">
        <v>6.3084150360000004</v>
      </c>
      <c r="P3551">
        <v>0.97114794900000001</v>
      </c>
      <c r="Q3551">
        <v>1.779886283</v>
      </c>
    </row>
    <row r="3552" spans="1:17">
      <c r="A3552" t="s">
        <v>13830</v>
      </c>
      <c r="B3552" s="14" t="s">
        <v>13831</v>
      </c>
      <c r="C3552">
        <v>428.31337860000002</v>
      </c>
      <c r="D3552">
        <v>86.782563390000007</v>
      </c>
      <c r="E3552">
        <v>44.688638279999999</v>
      </c>
      <c r="F3552">
        <v>38.064814079999998</v>
      </c>
      <c r="G3552">
        <v>56.235345000000002</v>
      </c>
      <c r="H3552">
        <v>99.241374460000003</v>
      </c>
      <c r="I3552">
        <v>101.5218993</v>
      </c>
      <c r="J3552">
        <v>97.5259973</v>
      </c>
      <c r="K3552">
        <v>165.9347606</v>
      </c>
      <c r="L3552">
        <v>234.10134980000001</v>
      </c>
      <c r="M3552">
        <v>144.955142</v>
      </c>
      <c r="N3552">
        <v>46.253688670000003</v>
      </c>
      <c r="O3552">
        <v>262.65536600000001</v>
      </c>
      <c r="P3552">
        <v>31.864751550000001</v>
      </c>
      <c r="Q3552">
        <v>113.5567449</v>
      </c>
    </row>
    <row r="3553" spans="1:17">
      <c r="A3553" t="s">
        <v>13832</v>
      </c>
      <c r="B3553" s="14" t="s">
        <v>8090</v>
      </c>
      <c r="C3553">
        <v>11.78561534</v>
      </c>
      <c r="D3553">
        <v>2.628549687</v>
      </c>
      <c r="E3553">
        <v>1.4571729550000001</v>
      </c>
      <c r="F3553">
        <v>1.4524985159999999</v>
      </c>
      <c r="G3553">
        <v>0.96257339500000005</v>
      </c>
      <c r="H3553">
        <v>1.7432474689999999</v>
      </c>
      <c r="I3553">
        <v>2.9032421670000002</v>
      </c>
      <c r="J3553">
        <v>1.201310568</v>
      </c>
      <c r="K3553">
        <v>3.395776235</v>
      </c>
      <c r="L3553">
        <v>3.924681375</v>
      </c>
      <c r="M3553">
        <v>4.1271756059999998</v>
      </c>
      <c r="N3553">
        <v>1.0503609380000001</v>
      </c>
      <c r="O3553">
        <v>7.4080693350000004</v>
      </c>
      <c r="P3553">
        <v>0.86021311499999997</v>
      </c>
      <c r="Q3553">
        <v>2.7918405270000002</v>
      </c>
    </row>
    <row r="3554" spans="1:17">
      <c r="A3554" t="s">
        <v>13833</v>
      </c>
      <c r="B3554" s="14" t="s">
        <v>5909</v>
      </c>
      <c r="C3554">
        <v>94.237793830000001</v>
      </c>
      <c r="D3554">
        <v>12.79547442</v>
      </c>
      <c r="E3554">
        <v>10.64023998</v>
      </c>
      <c r="F3554">
        <v>7.4275951070000001</v>
      </c>
      <c r="G3554">
        <v>15.091990819999999</v>
      </c>
      <c r="H3554">
        <v>13.601380259999999</v>
      </c>
      <c r="I3554">
        <v>31.03231422</v>
      </c>
      <c r="J3554">
        <v>14.97173836</v>
      </c>
      <c r="K3554">
        <v>30.753103070000002</v>
      </c>
      <c r="L3554">
        <v>57.43198933</v>
      </c>
      <c r="M3554">
        <v>37.345822390000002</v>
      </c>
      <c r="N3554">
        <v>14.0901462</v>
      </c>
      <c r="O3554">
        <v>66.996435730000002</v>
      </c>
      <c r="P3554">
        <v>14.48072022</v>
      </c>
      <c r="Q3554">
        <v>22.36027181</v>
      </c>
    </row>
    <row r="3555" spans="1:17">
      <c r="A3555" t="s">
        <v>13834</v>
      </c>
      <c r="B3555" s="14" t="s">
        <v>13835</v>
      </c>
      <c r="C3555">
        <v>10.3243583</v>
      </c>
      <c r="D3555">
        <v>5.7179776330000003</v>
      </c>
      <c r="E3555">
        <v>5.2173357549999997</v>
      </c>
      <c r="F3555">
        <v>0.70267325599999997</v>
      </c>
      <c r="G3555">
        <v>1.337117578</v>
      </c>
      <c r="H3555">
        <v>2.9738425570000002</v>
      </c>
      <c r="I3555">
        <v>0</v>
      </c>
      <c r="J3555">
        <v>4.5808798580000003</v>
      </c>
      <c r="K3555">
        <v>15.22183791</v>
      </c>
      <c r="L3555">
        <v>13.047049749999999</v>
      </c>
      <c r="M3555">
        <v>0</v>
      </c>
      <c r="N3555">
        <v>8.590749959</v>
      </c>
      <c r="O3555">
        <v>11.434002250000001</v>
      </c>
      <c r="P3555">
        <v>6.1959239119999996</v>
      </c>
      <c r="Q3555">
        <v>0</v>
      </c>
    </row>
    <row r="3556" spans="1:17">
      <c r="A3556" t="e">
        <v>#N/A</v>
      </c>
      <c r="B3556" s="14" t="s">
        <v>13836</v>
      </c>
      <c r="C3556">
        <v>0</v>
      </c>
      <c r="D3556">
        <v>0</v>
      </c>
      <c r="E3556">
        <v>0</v>
      </c>
      <c r="F3556">
        <v>0.65364953999999997</v>
      </c>
      <c r="G3556">
        <v>0</v>
      </c>
      <c r="H3556">
        <v>1.8442434459999999</v>
      </c>
      <c r="I3556">
        <v>0</v>
      </c>
      <c r="J3556">
        <v>0</v>
      </c>
      <c r="K3556">
        <v>2.1784383420000002</v>
      </c>
      <c r="L3556">
        <v>0</v>
      </c>
      <c r="M3556">
        <v>0</v>
      </c>
      <c r="N3556">
        <v>0</v>
      </c>
      <c r="O3556">
        <v>5.3181405829999999</v>
      </c>
      <c r="P3556">
        <v>0</v>
      </c>
      <c r="Q3556">
        <v>0</v>
      </c>
    </row>
    <row r="3557" spans="1:17">
      <c r="A3557" t="s">
        <v>13837</v>
      </c>
      <c r="B3557" s="14" t="s">
        <v>8171</v>
      </c>
      <c r="C3557">
        <v>12.654061390000001</v>
      </c>
      <c r="D3557">
        <v>1.5017669419999999</v>
      </c>
      <c r="E3557">
        <v>1.653950305</v>
      </c>
      <c r="F3557">
        <v>0.88583890399999998</v>
      </c>
      <c r="G3557">
        <v>1.513975692</v>
      </c>
      <c r="H3557">
        <v>1.2496777649999999</v>
      </c>
      <c r="I3557">
        <v>1.8453665509999999</v>
      </c>
      <c r="J3557">
        <v>1.271869841</v>
      </c>
      <c r="K3557">
        <v>2.3782119609999999</v>
      </c>
      <c r="L3557">
        <v>5.0828952840000001</v>
      </c>
      <c r="M3557">
        <v>3.1230076150000001</v>
      </c>
      <c r="N3557">
        <v>1.0807814280000001</v>
      </c>
      <c r="O3557">
        <v>8.6086600460000007</v>
      </c>
      <c r="P3557">
        <v>1.166227744</v>
      </c>
      <c r="Q3557">
        <v>3.8523299309999999</v>
      </c>
    </row>
    <row r="3558" spans="1:17">
      <c r="A3558" t="s">
        <v>13830</v>
      </c>
      <c r="B3558" s="14" t="s">
        <v>13838</v>
      </c>
      <c r="C3558">
        <v>0</v>
      </c>
      <c r="D3558">
        <v>0</v>
      </c>
      <c r="E3558">
        <v>0.17787635199999999</v>
      </c>
      <c r="F3558">
        <v>0.22758648000000001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</row>
    <row r="3559" spans="1:17">
      <c r="A3559" t="s">
        <v>13830</v>
      </c>
      <c r="B3559" s="14" t="s">
        <v>13839</v>
      </c>
      <c r="C3559">
        <v>0</v>
      </c>
      <c r="D3559">
        <v>24.54546496</v>
      </c>
      <c r="E3559">
        <v>22.146328919999998</v>
      </c>
      <c r="F3559">
        <v>20.10902325</v>
      </c>
      <c r="G3559">
        <v>23.191199189999999</v>
      </c>
      <c r="H3559">
        <v>1.289471027</v>
      </c>
      <c r="I3559">
        <v>73.444945759999996</v>
      </c>
      <c r="J3559">
        <v>28.94307367</v>
      </c>
      <c r="K3559">
        <v>59.402294300000001</v>
      </c>
      <c r="L3559">
        <v>31.822072559999999</v>
      </c>
      <c r="M3559">
        <v>0</v>
      </c>
      <c r="N3559">
        <v>4.9666485759999999</v>
      </c>
      <c r="O3559">
        <v>3.718374716</v>
      </c>
      <c r="P3559">
        <v>49.869631490000003</v>
      </c>
      <c r="Q3559">
        <v>23.0806392</v>
      </c>
    </row>
    <row r="3560" spans="1:17">
      <c r="A3560" t="e">
        <v>#N/A</v>
      </c>
      <c r="B3560" s="14" t="s">
        <v>13840</v>
      </c>
      <c r="C3560">
        <v>55.309062320000002</v>
      </c>
      <c r="D3560">
        <v>0</v>
      </c>
      <c r="E3560">
        <v>0</v>
      </c>
      <c r="F3560">
        <v>0</v>
      </c>
      <c r="G3560">
        <v>0.318361328</v>
      </c>
      <c r="H3560">
        <v>0</v>
      </c>
      <c r="I3560">
        <v>0</v>
      </c>
      <c r="J3560">
        <v>0</v>
      </c>
      <c r="K3560">
        <v>1.672729441</v>
      </c>
      <c r="L3560">
        <v>10.484236409999999</v>
      </c>
      <c r="M3560">
        <v>0</v>
      </c>
      <c r="N3560">
        <v>0</v>
      </c>
      <c r="O3560">
        <v>0</v>
      </c>
      <c r="P3560">
        <v>0</v>
      </c>
      <c r="Q3560">
        <v>0</v>
      </c>
    </row>
    <row r="3561" spans="1:17">
      <c r="A3561" t="s">
        <v>13841</v>
      </c>
      <c r="B3561" s="14" t="s">
        <v>13842</v>
      </c>
      <c r="C3561">
        <v>8.5282559169999992</v>
      </c>
      <c r="D3561">
        <v>5.782385391</v>
      </c>
      <c r="E3561">
        <v>0.85231491199999998</v>
      </c>
      <c r="F3561">
        <v>0.94979614000000001</v>
      </c>
      <c r="G3561">
        <v>1.829681125</v>
      </c>
      <c r="H3561">
        <v>4.4663467680000002</v>
      </c>
      <c r="I3561">
        <v>1.8843822130000001</v>
      </c>
      <c r="J3561">
        <v>0.75351501300000001</v>
      </c>
      <c r="K3561">
        <v>2.6964649810000001</v>
      </c>
      <c r="L3561">
        <v>5.8785205380000001</v>
      </c>
      <c r="M3561">
        <v>2.4803611800000001</v>
      </c>
      <c r="N3561">
        <v>0.44600379899999998</v>
      </c>
      <c r="O3561">
        <v>8.8724422989999994</v>
      </c>
      <c r="P3561">
        <v>0.42650289800000002</v>
      </c>
      <c r="Q3561">
        <v>2.842471711</v>
      </c>
    </row>
    <row r="3562" spans="1:17">
      <c r="A3562" t="s">
        <v>13843</v>
      </c>
      <c r="B3562" s="14" t="s">
        <v>13844</v>
      </c>
      <c r="C3562">
        <v>3.4569647880000001</v>
      </c>
      <c r="D3562">
        <v>15.96468192</v>
      </c>
      <c r="E3562">
        <v>4.498221493</v>
      </c>
      <c r="F3562">
        <v>4.1264520879999997</v>
      </c>
      <c r="G3562">
        <v>3.2602823970000001</v>
      </c>
      <c r="H3562">
        <v>11.23409079</v>
      </c>
      <c r="I3562">
        <v>3.4901719230000001</v>
      </c>
      <c r="J3562">
        <v>1.2135897330000001</v>
      </c>
      <c r="K3562">
        <v>1.3269817589999999</v>
      </c>
      <c r="L3562">
        <v>2.5203573239999999</v>
      </c>
      <c r="M3562">
        <v>2.0417860480000001</v>
      </c>
      <c r="N3562">
        <v>0.68839092499999999</v>
      </c>
      <c r="O3562">
        <v>18.259063479999998</v>
      </c>
      <c r="P3562">
        <v>0.15958593500000001</v>
      </c>
      <c r="Q3562">
        <v>4.2044512750000003</v>
      </c>
    </row>
    <row r="3563" spans="1:17">
      <c r="A3563" t="s">
        <v>13845</v>
      </c>
      <c r="B3563" s="14" t="s">
        <v>8432</v>
      </c>
      <c r="C3563">
        <v>5.838968704</v>
      </c>
      <c r="D3563">
        <v>0.47037348099999998</v>
      </c>
      <c r="E3563">
        <v>0.67766774799999996</v>
      </c>
      <c r="F3563">
        <v>0.39739875600000002</v>
      </c>
      <c r="G3563">
        <v>0.27498561999999999</v>
      </c>
      <c r="H3563">
        <v>0.40772477200000001</v>
      </c>
      <c r="I3563">
        <v>1.1611476000000001</v>
      </c>
      <c r="J3563">
        <v>0.94208326099999995</v>
      </c>
      <c r="K3563">
        <v>1.0836190720000001</v>
      </c>
      <c r="L3563">
        <v>3.186297497</v>
      </c>
      <c r="M3563">
        <v>1.0189247210000001</v>
      </c>
      <c r="N3563">
        <v>0.62162905499999999</v>
      </c>
      <c r="O3563">
        <v>8.2301301559999995</v>
      </c>
      <c r="P3563">
        <v>0.477834749</v>
      </c>
      <c r="Q3563">
        <v>2.1893973949999999</v>
      </c>
    </row>
    <row r="3564" spans="1:17">
      <c r="A3564" t="s">
        <v>13846</v>
      </c>
      <c r="B3564" s="14" t="s">
        <v>9391</v>
      </c>
      <c r="C3564">
        <v>3.0767955200000001</v>
      </c>
      <c r="D3564">
        <v>0.88357270300000001</v>
      </c>
      <c r="E3564">
        <v>0.83651950100000005</v>
      </c>
      <c r="F3564">
        <v>0.52739273099999995</v>
      </c>
      <c r="G3564">
        <v>0.826474441</v>
      </c>
      <c r="H3564">
        <v>1.0065986579999999</v>
      </c>
      <c r="I3564">
        <v>1.495650385</v>
      </c>
      <c r="J3564">
        <v>3.5104188120000002</v>
      </c>
      <c r="K3564">
        <v>1.4991791459999999</v>
      </c>
      <c r="L3564">
        <v>2.2321111600000001</v>
      </c>
      <c r="M3564">
        <v>1.312456015</v>
      </c>
      <c r="N3564">
        <v>6.8411335619999996</v>
      </c>
      <c r="O3564">
        <v>1.6406404999999999</v>
      </c>
      <c r="P3564">
        <v>2.4106657610000002</v>
      </c>
      <c r="Q3564">
        <v>0.94003927899999995</v>
      </c>
    </row>
    <row r="3565" spans="1:17">
      <c r="A3565" t="s">
        <v>13847</v>
      </c>
      <c r="B3565" s="14" t="s">
        <v>1734</v>
      </c>
      <c r="C3565">
        <v>27.01701237</v>
      </c>
      <c r="D3565">
        <v>92.342666820000005</v>
      </c>
      <c r="E3565">
        <v>118.2561887</v>
      </c>
      <c r="F3565">
        <v>73.813527050000005</v>
      </c>
      <c r="G3565">
        <v>70.424302769999997</v>
      </c>
      <c r="H3565">
        <v>19.516806809999999</v>
      </c>
      <c r="I3565">
        <v>29.080537710000002</v>
      </c>
      <c r="J3565">
        <v>57.082615050000001</v>
      </c>
      <c r="K3565">
        <v>35.309703089999999</v>
      </c>
      <c r="L3565">
        <v>54.870769969999998</v>
      </c>
      <c r="M3565">
        <v>14.817260429999999</v>
      </c>
      <c r="N3565">
        <v>54.714364570000001</v>
      </c>
      <c r="O3565">
        <v>17.09757346</v>
      </c>
      <c r="P3565">
        <v>46.614193919999998</v>
      </c>
      <c r="Q3565">
        <v>53.506098639999998</v>
      </c>
    </row>
    <row r="3566" spans="1:17">
      <c r="A3566" t="s">
        <v>13848</v>
      </c>
      <c r="B3566" s="14" t="s">
        <v>8651</v>
      </c>
      <c r="C3566">
        <v>1.899217674</v>
      </c>
      <c r="D3566">
        <v>0.607735998</v>
      </c>
      <c r="E3566">
        <v>0.92046694900000003</v>
      </c>
      <c r="F3566">
        <v>0.48831662100000001</v>
      </c>
      <c r="G3566">
        <v>0.98387803399999996</v>
      </c>
      <c r="H3566">
        <v>0.32417973700000002</v>
      </c>
      <c r="I3566">
        <v>1.538703514</v>
      </c>
      <c r="J3566">
        <v>4.6547811970000001</v>
      </c>
      <c r="K3566">
        <v>1.7231591989999999</v>
      </c>
      <c r="L3566">
        <v>2.4000704700000002</v>
      </c>
      <c r="M3566">
        <v>0.810141475</v>
      </c>
      <c r="N3566">
        <v>4.6824050189999999</v>
      </c>
      <c r="O3566">
        <v>3.0381610480000001</v>
      </c>
      <c r="P3566">
        <v>1.488034869</v>
      </c>
      <c r="Q3566">
        <v>1.3055834230000001</v>
      </c>
    </row>
    <row r="3567" spans="1:17">
      <c r="A3567" t="s">
        <v>13849</v>
      </c>
      <c r="B3567" s="14" t="s">
        <v>4547</v>
      </c>
      <c r="C3567">
        <v>6.452723937</v>
      </c>
      <c r="D3567">
        <v>0.78622192499999999</v>
      </c>
      <c r="E3567">
        <v>1.2700093610000001</v>
      </c>
      <c r="F3567">
        <v>1.1418440409999999</v>
      </c>
      <c r="G3567">
        <v>0.61284555699999999</v>
      </c>
      <c r="H3567">
        <v>2.4782021310000002</v>
      </c>
      <c r="I3567">
        <v>3.7640534699999999</v>
      </c>
      <c r="J3567">
        <v>3.2720570410000001</v>
      </c>
      <c r="K3567">
        <v>3.2200041740000001</v>
      </c>
      <c r="L3567">
        <v>6.1158045699999999</v>
      </c>
      <c r="M3567">
        <v>2.4772607280000001</v>
      </c>
      <c r="N3567">
        <v>2.6647233670000001</v>
      </c>
      <c r="O3567">
        <v>17.865628520000001</v>
      </c>
      <c r="P3567">
        <v>2.033037534</v>
      </c>
      <c r="Q3567">
        <v>3.9922293120000001</v>
      </c>
    </row>
    <row r="3568" spans="1:17">
      <c r="A3568" t="s">
        <v>13849</v>
      </c>
      <c r="B3568" s="14" t="s">
        <v>13850</v>
      </c>
      <c r="C3568">
        <v>0</v>
      </c>
      <c r="D3568">
        <v>1.0826939900000001</v>
      </c>
      <c r="E3568">
        <v>1.429852216</v>
      </c>
      <c r="F3568">
        <v>0.83156598299999995</v>
      </c>
      <c r="G3568">
        <v>0.84394008899999995</v>
      </c>
      <c r="H3568">
        <v>0.46924537399999999</v>
      </c>
      <c r="I3568">
        <v>0</v>
      </c>
      <c r="J3568">
        <v>0.46467082199999998</v>
      </c>
      <c r="K3568">
        <v>0</v>
      </c>
      <c r="L3568">
        <v>2.3160443339999999</v>
      </c>
      <c r="M3568">
        <v>0</v>
      </c>
      <c r="N3568">
        <v>0.30123164400000002</v>
      </c>
      <c r="O3568">
        <v>2.7062727230000001</v>
      </c>
      <c r="P3568">
        <v>1.2831795079999999</v>
      </c>
      <c r="Q3568">
        <v>0</v>
      </c>
    </row>
    <row r="3569" spans="1:17">
      <c r="A3569" t="s">
        <v>13851</v>
      </c>
      <c r="B3569" s="14" t="s">
        <v>7297</v>
      </c>
      <c r="C3569">
        <v>0.37818162300000002</v>
      </c>
      <c r="D3569">
        <v>1.172918489</v>
      </c>
      <c r="E3569">
        <v>1.046082357</v>
      </c>
      <c r="F3569">
        <v>0.72069051900000003</v>
      </c>
      <c r="G3569">
        <v>1.2407928690000001</v>
      </c>
      <c r="H3569">
        <v>1.161940926</v>
      </c>
      <c r="I3569">
        <v>6.6181159909999998</v>
      </c>
      <c r="J3569">
        <v>5.3215872759999998</v>
      </c>
      <c r="K3569">
        <v>1.887181934</v>
      </c>
      <c r="L3569">
        <v>0.238956955</v>
      </c>
      <c r="M3569">
        <v>0.72593721</v>
      </c>
      <c r="N3569">
        <v>1.8647673229999999</v>
      </c>
      <c r="O3569">
        <v>0.41882792099999999</v>
      </c>
      <c r="P3569">
        <v>1.7021768989999999</v>
      </c>
      <c r="Q3569">
        <v>0.259974233</v>
      </c>
    </row>
    <row r="3570" spans="1:17">
      <c r="A3570" t="s">
        <v>13852</v>
      </c>
      <c r="B3570" s="14" t="s">
        <v>4545</v>
      </c>
      <c r="C3570">
        <v>6.1940194010000003</v>
      </c>
      <c r="D3570">
        <v>0.73886760299999998</v>
      </c>
      <c r="E3570">
        <v>0.62095110799999997</v>
      </c>
      <c r="F3570">
        <v>0.42156341899999999</v>
      </c>
      <c r="G3570">
        <v>0.637640918</v>
      </c>
      <c r="H3570">
        <v>0.68620537800000003</v>
      </c>
      <c r="I3570">
        <v>0.52112652599999998</v>
      </c>
      <c r="J3570">
        <v>0.66441539000000005</v>
      </c>
      <c r="K3570">
        <v>2.377620619</v>
      </c>
      <c r="L3570">
        <v>2.7095113409999998</v>
      </c>
      <c r="M3570">
        <v>3.8870200060000002</v>
      </c>
      <c r="N3570">
        <v>0.96911963099999998</v>
      </c>
      <c r="O3570">
        <v>3.1660346590000001</v>
      </c>
      <c r="P3570">
        <v>2.376861495</v>
      </c>
      <c r="Q3570">
        <v>1.3101441579999999</v>
      </c>
    </row>
    <row r="3571" spans="1:17">
      <c r="A3571" t="s">
        <v>13853</v>
      </c>
      <c r="B3571" s="14" t="s">
        <v>5590</v>
      </c>
      <c r="C3571">
        <v>9.4980297149999995</v>
      </c>
      <c r="D3571">
        <v>1.9358010750000001</v>
      </c>
      <c r="E3571">
        <v>1.3338271820000001</v>
      </c>
      <c r="F3571">
        <v>1.654869857</v>
      </c>
      <c r="G3571">
        <v>1.4105134829999999</v>
      </c>
      <c r="H3571">
        <v>2.1886605750000001</v>
      </c>
      <c r="I3571">
        <v>5.2634418350000001</v>
      </c>
      <c r="J3571">
        <v>3.564043732</v>
      </c>
      <c r="K3571">
        <v>2.6714427870000002</v>
      </c>
      <c r="L3571">
        <v>3.3607855839999998</v>
      </c>
      <c r="M3571">
        <v>3.2817437429999998</v>
      </c>
      <c r="N3571">
        <v>1.334758248</v>
      </c>
      <c r="O3571">
        <v>7.1528256959999998</v>
      </c>
      <c r="P3571">
        <v>4.2465163889999999</v>
      </c>
      <c r="Q3571">
        <v>5.6151564279999997</v>
      </c>
    </row>
    <row r="3572" spans="1:17">
      <c r="A3572" t="s">
        <v>13854</v>
      </c>
      <c r="B3572" s="14" t="s">
        <v>412</v>
      </c>
      <c r="C3572">
        <v>5.0144324789999999</v>
      </c>
      <c r="D3572">
        <v>3.1738991200000002</v>
      </c>
      <c r="E3572">
        <v>2.362531186</v>
      </c>
      <c r="F3572">
        <v>1.7551595630000001</v>
      </c>
      <c r="G3572">
        <v>1.0823732930000001</v>
      </c>
      <c r="H3572">
        <v>1.5131433649999999</v>
      </c>
      <c r="I3572">
        <v>0.783497687</v>
      </c>
      <c r="J3572">
        <v>2.111370719</v>
      </c>
      <c r="K3572">
        <v>4.2246211039999997</v>
      </c>
      <c r="L3572">
        <v>3.734194638</v>
      </c>
      <c r="M3572">
        <v>1.0312967470000001</v>
      </c>
      <c r="N3572">
        <v>1.7881873290000001</v>
      </c>
      <c r="O3572">
        <v>1.983348179</v>
      </c>
      <c r="P3572">
        <v>2.4987897829999999</v>
      </c>
      <c r="Q3572">
        <v>5.1706236820000004</v>
      </c>
    </row>
    <row r="3573" spans="1:17">
      <c r="A3573" t="s">
        <v>13855</v>
      </c>
      <c r="B3573" s="14" t="s">
        <v>5542</v>
      </c>
      <c r="C3573">
        <v>10.337611649999999</v>
      </c>
      <c r="D3573">
        <v>21.315798520000001</v>
      </c>
      <c r="E3573">
        <v>10.91336497</v>
      </c>
      <c r="F3573">
        <v>14.28799021</v>
      </c>
      <c r="G3573">
        <v>12.266923780000001</v>
      </c>
      <c r="H3573">
        <v>17.509659209999999</v>
      </c>
      <c r="I3573">
        <v>4.638628153</v>
      </c>
      <c r="J3573">
        <v>7.2245675360000003</v>
      </c>
      <c r="K3573">
        <v>7.4553486769999999</v>
      </c>
      <c r="L3573">
        <v>17.5858822</v>
      </c>
      <c r="M3573">
        <v>0.50880836500000004</v>
      </c>
      <c r="N3573">
        <v>0.914908948</v>
      </c>
      <c r="O3573">
        <v>12.622903640000001</v>
      </c>
      <c r="P3573">
        <v>0.87490581599999995</v>
      </c>
      <c r="Q3573">
        <v>5.648682752</v>
      </c>
    </row>
    <row r="3574" spans="1:17">
      <c r="A3574" t="e">
        <v>#N/A</v>
      </c>
      <c r="B3574" s="14" t="s">
        <v>13856</v>
      </c>
      <c r="C3574">
        <v>93.66428148</v>
      </c>
      <c r="D3574">
        <v>15.09074509</v>
      </c>
      <c r="E3574">
        <v>13.286324370000001</v>
      </c>
      <c r="F3574">
        <v>9.2723893539999995</v>
      </c>
      <c r="G3574">
        <v>19.604931270000002</v>
      </c>
      <c r="H3574">
        <v>16.351024370000001</v>
      </c>
      <c r="I3574">
        <v>22.765409300000002</v>
      </c>
      <c r="J3574">
        <v>17.990691640000001</v>
      </c>
      <c r="K3574">
        <v>37.9841792</v>
      </c>
      <c r="L3574">
        <v>40.35170025</v>
      </c>
      <c r="M3574">
        <v>21.793084069999999</v>
      </c>
      <c r="N3574">
        <v>11.896062049999999</v>
      </c>
      <c r="O3574">
        <v>44.007156440000003</v>
      </c>
      <c r="P3574">
        <v>20.440161360000001</v>
      </c>
      <c r="Q3574">
        <v>16.584747960000001</v>
      </c>
    </row>
    <row r="3575" spans="1:17">
      <c r="A3575" t="e">
        <v>#N/A</v>
      </c>
      <c r="B3575" s="14" t="s">
        <v>13857</v>
      </c>
      <c r="C3575">
        <v>0</v>
      </c>
      <c r="D3575">
        <v>0</v>
      </c>
      <c r="E3575">
        <v>0</v>
      </c>
      <c r="F3575">
        <v>0.369828029</v>
      </c>
      <c r="G3575">
        <v>0</v>
      </c>
      <c r="H3575">
        <v>2.0869070569999999</v>
      </c>
      <c r="I3575">
        <v>0</v>
      </c>
      <c r="J3575">
        <v>0.34442705699999998</v>
      </c>
      <c r="K3575">
        <v>0</v>
      </c>
      <c r="L3575">
        <v>1.716717072</v>
      </c>
      <c r="M3575">
        <v>0</v>
      </c>
      <c r="N3575">
        <v>0</v>
      </c>
      <c r="O3575">
        <v>0</v>
      </c>
      <c r="P3575">
        <v>0.40762657299999999</v>
      </c>
      <c r="Q3575">
        <v>0</v>
      </c>
    </row>
    <row r="3576" spans="1:17">
      <c r="A3576" t="s">
        <v>13858</v>
      </c>
      <c r="B3576" s="14" t="s">
        <v>8774</v>
      </c>
      <c r="C3576">
        <v>6.6788301670000001</v>
      </c>
      <c r="D3576">
        <v>7.9527667339999999</v>
      </c>
      <c r="E3576">
        <v>8.9706496449999999</v>
      </c>
      <c r="F3576">
        <v>7.0077925780000001</v>
      </c>
      <c r="G3576">
        <v>6.871799234</v>
      </c>
      <c r="H3576">
        <v>4.702572237</v>
      </c>
      <c r="I3576">
        <v>1.2174836019999999</v>
      </c>
      <c r="J3576">
        <v>9.3134561599999994</v>
      </c>
      <c r="K3576">
        <v>12.24564195</v>
      </c>
      <c r="L3576">
        <v>11.42935625</v>
      </c>
      <c r="M3576">
        <v>1.068360422</v>
      </c>
      <c r="N3576">
        <v>4.871264826</v>
      </c>
      <c r="O3576">
        <v>2.7737471770000002</v>
      </c>
      <c r="P3576">
        <v>9.2270834540000006</v>
      </c>
      <c r="Q3576">
        <v>9.9476932839999996</v>
      </c>
    </row>
    <row r="3577" spans="1:17">
      <c r="A3577" t="s">
        <v>13859</v>
      </c>
      <c r="B3577" s="14" t="s">
        <v>4885</v>
      </c>
      <c r="C3577">
        <v>9.8471502490000002</v>
      </c>
      <c r="D3577">
        <v>1.2082007029999999</v>
      </c>
      <c r="E3577">
        <v>1.128203276</v>
      </c>
      <c r="F3577">
        <v>1.330078503</v>
      </c>
      <c r="G3577">
        <v>1.085651836</v>
      </c>
      <c r="H3577">
        <v>1.0763724589999999</v>
      </c>
      <c r="I3577">
        <v>1.3255654189999999</v>
      </c>
      <c r="J3577">
        <v>1.7188502139999999</v>
      </c>
      <c r="K3577">
        <v>2.7146570240000001</v>
      </c>
      <c r="L3577">
        <v>4.9297363320000001</v>
      </c>
      <c r="M3577">
        <v>2.3264077269999999</v>
      </c>
      <c r="N3577">
        <v>1.307252514</v>
      </c>
      <c r="O3577">
        <v>6.2077488389999997</v>
      </c>
      <c r="P3577">
        <v>1.147814224</v>
      </c>
      <c r="Q3577">
        <v>2.3432013569999999</v>
      </c>
    </row>
    <row r="3578" spans="1:17">
      <c r="A3578" t="s">
        <v>13860</v>
      </c>
      <c r="B3578" s="14" t="s">
        <v>13861</v>
      </c>
      <c r="C3578">
        <v>9.4394133030000003</v>
      </c>
      <c r="D3578">
        <v>3.6595056850000001</v>
      </c>
      <c r="E3578">
        <v>6.0254343749999997</v>
      </c>
      <c r="F3578">
        <v>4.4971088369999999</v>
      </c>
      <c r="G3578">
        <v>7.335045</v>
      </c>
      <c r="H3578">
        <v>4.53156961</v>
      </c>
      <c r="I3578">
        <v>0</v>
      </c>
      <c r="J3578">
        <v>13.163018040000001</v>
      </c>
      <c r="K3578">
        <v>13.917108949999999</v>
      </c>
      <c r="L3578">
        <v>11.9287312</v>
      </c>
      <c r="M3578">
        <v>4.529848189</v>
      </c>
      <c r="N3578">
        <v>5.8180740460000004</v>
      </c>
      <c r="O3578">
        <v>5.2269724579999997</v>
      </c>
      <c r="P3578">
        <v>4.6026863349999996</v>
      </c>
      <c r="Q3578">
        <v>3.2444784250000001</v>
      </c>
    </row>
    <row r="3579" spans="1:17">
      <c r="A3579" t="s">
        <v>13862</v>
      </c>
      <c r="B3579" s="14" t="s">
        <v>2309</v>
      </c>
      <c r="C3579">
        <v>52.874072159999997</v>
      </c>
      <c r="D3579">
        <v>1.849480636</v>
      </c>
      <c r="E3579">
        <v>2.4869127729999998</v>
      </c>
      <c r="F3579">
        <v>0.90911903699999996</v>
      </c>
      <c r="G3579">
        <v>1.7299634429999999</v>
      </c>
      <c r="H3579">
        <v>1.282519701</v>
      </c>
      <c r="I3579">
        <v>19.479737629999999</v>
      </c>
      <c r="J3579">
        <v>11.28903777</v>
      </c>
      <c r="K3579">
        <v>18.17909732</v>
      </c>
      <c r="L3579">
        <v>32.7055425</v>
      </c>
      <c r="M3579">
        <v>40.597696030000002</v>
      </c>
      <c r="N3579">
        <v>5.1457022820000002</v>
      </c>
      <c r="O3579">
        <v>19.10803611</v>
      </c>
      <c r="P3579">
        <v>3.0061086370000001</v>
      </c>
      <c r="Q3579">
        <v>4.2086394660000002</v>
      </c>
    </row>
    <row r="3580" spans="1:17">
      <c r="A3580" t="s">
        <v>13863</v>
      </c>
      <c r="B3580" s="14" t="s">
        <v>13864</v>
      </c>
      <c r="C3580">
        <v>11.37670336</v>
      </c>
      <c r="D3580">
        <v>0.252032072</v>
      </c>
      <c r="E3580">
        <v>0</v>
      </c>
      <c r="F3580">
        <v>0</v>
      </c>
      <c r="G3580">
        <v>0.19645437299999999</v>
      </c>
      <c r="H3580">
        <v>0</v>
      </c>
      <c r="I3580">
        <v>0</v>
      </c>
      <c r="J3580">
        <v>1.153783199</v>
      </c>
      <c r="K3580">
        <v>2.5805192479999999</v>
      </c>
      <c r="L3580">
        <v>5.7507657300000004</v>
      </c>
      <c r="M3580">
        <v>4.3676222210000004</v>
      </c>
      <c r="N3580">
        <v>0.14024283200000001</v>
      </c>
      <c r="O3580">
        <v>3.7798354559999998</v>
      </c>
      <c r="P3580">
        <v>0.17068660899999999</v>
      </c>
      <c r="Q3580">
        <v>0.782071246</v>
      </c>
    </row>
    <row r="3581" spans="1:17">
      <c r="A3581" t="s">
        <v>13865</v>
      </c>
      <c r="B3581" s="14" t="s">
        <v>13866</v>
      </c>
      <c r="C3581">
        <v>12.80018321</v>
      </c>
      <c r="D3581">
        <v>1.6417032030000001</v>
      </c>
      <c r="E3581">
        <v>0.78840138500000001</v>
      </c>
      <c r="F3581">
        <v>1.1921373340000001</v>
      </c>
      <c r="G3581">
        <v>0.349002957</v>
      </c>
      <c r="H3581">
        <v>0.517471244</v>
      </c>
      <c r="I3581">
        <v>3.9298437530000001</v>
      </c>
      <c r="J3581">
        <v>1.6226840789999999</v>
      </c>
      <c r="K3581">
        <v>7.0292839149999997</v>
      </c>
      <c r="L3581">
        <v>7.6622151870000001</v>
      </c>
      <c r="M3581">
        <v>2.586373354</v>
      </c>
      <c r="N3581">
        <v>1.079618145</v>
      </c>
      <c r="O3581">
        <v>6.7149115999999998</v>
      </c>
      <c r="P3581">
        <v>0.404301723</v>
      </c>
      <c r="Q3581">
        <v>4.1680697550000003</v>
      </c>
    </row>
    <row r="3582" spans="1:17">
      <c r="A3582" t="s">
        <v>13867</v>
      </c>
      <c r="B3582" s="14" t="s">
        <v>13868</v>
      </c>
      <c r="C3582">
        <v>5.5432796240000002</v>
      </c>
      <c r="D3582">
        <v>3.377060615</v>
      </c>
      <c r="E3582">
        <v>5.1602049149999996</v>
      </c>
      <c r="F3582">
        <v>3.9613794279999999</v>
      </c>
      <c r="G3582">
        <v>2.6323567529999998</v>
      </c>
      <c r="H3582">
        <v>4.25785064</v>
      </c>
      <c r="I3582">
        <v>14.14677814</v>
      </c>
      <c r="J3582">
        <v>3.513618299</v>
      </c>
      <c r="K3582">
        <v>2.514707348</v>
      </c>
      <c r="L3582">
        <v>9.6320501499999995</v>
      </c>
      <c r="M3582">
        <v>13.30072874</v>
      </c>
      <c r="N3582">
        <v>3.9291523549999998</v>
      </c>
      <c r="O3582">
        <v>4.6042962090000001</v>
      </c>
      <c r="P3582">
        <v>3.7425043769999999</v>
      </c>
      <c r="Q3582">
        <v>6.6686007900000002</v>
      </c>
    </row>
    <row r="3583" spans="1:17">
      <c r="A3583" t="e">
        <v>#N/A</v>
      </c>
      <c r="B3583" s="14" t="s">
        <v>13869</v>
      </c>
      <c r="C3583">
        <v>471.13973090000002</v>
      </c>
      <c r="D3583">
        <v>25.126887629999999</v>
      </c>
      <c r="E3583">
        <v>12.37618563</v>
      </c>
      <c r="F3583">
        <v>5.1463393379999998</v>
      </c>
      <c r="G3583">
        <v>6.528649208</v>
      </c>
      <c r="H3583">
        <v>6.7016170290000003</v>
      </c>
      <c r="I3583">
        <v>46.653057089999997</v>
      </c>
      <c r="J3583">
        <v>33.181423520000003</v>
      </c>
      <c r="K3583">
        <v>43.538084609999999</v>
      </c>
      <c r="L3583">
        <v>178.24842609999999</v>
      </c>
      <c r="M3583">
        <v>189.80701920000001</v>
      </c>
      <c r="N3583">
        <v>35.850808379999997</v>
      </c>
      <c r="O3583">
        <v>341.4096447</v>
      </c>
      <c r="P3583">
        <v>21.816633490000001</v>
      </c>
      <c r="Q3583">
        <v>117.95506949999999</v>
      </c>
    </row>
    <row r="3584" spans="1:17">
      <c r="A3584" t="s">
        <v>13870</v>
      </c>
      <c r="B3584" s="14" t="s">
        <v>4647</v>
      </c>
      <c r="C3584">
        <v>6.8085591970000001</v>
      </c>
      <c r="D3584">
        <v>7.9577084960000004</v>
      </c>
      <c r="E3584">
        <v>9.3915477989999996</v>
      </c>
      <c r="F3584">
        <v>11.72853143</v>
      </c>
      <c r="G3584">
        <v>6.4866799320000004</v>
      </c>
      <c r="H3584">
        <v>10.188947020000001</v>
      </c>
      <c r="I3584">
        <v>9.2442927749999999</v>
      </c>
      <c r="J3584">
        <v>13.244483300000001</v>
      </c>
      <c r="K3584">
        <v>5.5383605830000002</v>
      </c>
      <c r="L3584">
        <v>3.4119629819999999</v>
      </c>
      <c r="M3584">
        <v>4.5066710240000001</v>
      </c>
      <c r="N3584">
        <v>9.2902305159999994</v>
      </c>
      <c r="O3584">
        <v>4.4201941629999997</v>
      </c>
      <c r="P3584">
        <v>16.09742597</v>
      </c>
      <c r="Q3584">
        <v>10.49060321</v>
      </c>
    </row>
    <row r="3585" spans="1:17">
      <c r="A3585" t="s">
        <v>13871</v>
      </c>
      <c r="B3585" s="14" t="s">
        <v>5091</v>
      </c>
      <c r="C3585">
        <v>162.69865290000001</v>
      </c>
      <c r="D3585">
        <v>16.900638879999999</v>
      </c>
      <c r="E3585">
        <v>11.656768810000001</v>
      </c>
      <c r="F3585">
        <v>15.046876879999999</v>
      </c>
      <c r="G3585">
        <v>15.49258444</v>
      </c>
      <c r="H3585">
        <v>32.139548840000003</v>
      </c>
      <c r="I3585">
        <v>51.65374036</v>
      </c>
      <c r="J3585">
        <v>26.373828289999999</v>
      </c>
      <c r="K3585">
        <v>58.093057909999999</v>
      </c>
      <c r="L3585">
        <v>82.389475320000003</v>
      </c>
      <c r="M3585">
        <v>83.680513199999993</v>
      </c>
      <c r="N3585">
        <v>15.61790965</v>
      </c>
      <c r="O3585">
        <v>74.574265400000002</v>
      </c>
      <c r="P3585">
        <v>21.431706649999999</v>
      </c>
      <c r="Q3585">
        <v>34.115186080000001</v>
      </c>
    </row>
    <row r="3586" spans="1:17">
      <c r="A3586" t="e">
        <v>#N/A</v>
      </c>
      <c r="B3586" s="14" t="s">
        <v>13872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2.4617075000000002</v>
      </c>
      <c r="M3586">
        <v>0</v>
      </c>
      <c r="N3586">
        <v>0</v>
      </c>
      <c r="O3586">
        <v>0</v>
      </c>
      <c r="P3586">
        <v>0</v>
      </c>
      <c r="Q3586">
        <v>0</v>
      </c>
    </row>
    <row r="3587" spans="1:17">
      <c r="A3587" t="e">
        <v>#N/A</v>
      </c>
      <c r="B3587" s="14" t="s">
        <v>13873</v>
      </c>
      <c r="C3587">
        <v>11.61820371</v>
      </c>
      <c r="D3587">
        <v>0.70195121800000004</v>
      </c>
      <c r="E3587">
        <v>1.0113021250000001</v>
      </c>
      <c r="F3587">
        <v>0.57507785600000005</v>
      </c>
      <c r="G3587">
        <v>0.18238602900000001</v>
      </c>
      <c r="H3587">
        <v>0.81127844699999996</v>
      </c>
      <c r="I3587">
        <v>6.1611105390000001</v>
      </c>
      <c r="J3587">
        <v>0.26778983499999998</v>
      </c>
      <c r="K3587">
        <v>1.916580025</v>
      </c>
      <c r="L3587">
        <v>3.336841368</v>
      </c>
      <c r="M3587">
        <v>2.02742566</v>
      </c>
      <c r="N3587">
        <v>1.301998668</v>
      </c>
      <c r="O3587">
        <v>5.8485945030000002</v>
      </c>
      <c r="P3587">
        <v>0.15846352699999999</v>
      </c>
      <c r="Q3587">
        <v>5.80852915</v>
      </c>
    </row>
    <row r="3588" spans="1:17">
      <c r="A3588" t="e">
        <v>#N/A</v>
      </c>
      <c r="B3588" s="14" t="s">
        <v>13874</v>
      </c>
      <c r="C3588">
        <v>374.10615960000001</v>
      </c>
      <c r="D3588">
        <v>17.22120322</v>
      </c>
      <c r="E3588">
        <v>11.37153056</v>
      </c>
      <c r="F3588">
        <v>15.872148839999999</v>
      </c>
      <c r="G3588">
        <v>15.94053897</v>
      </c>
      <c r="H3588">
        <v>52.246331980000001</v>
      </c>
      <c r="I3588">
        <v>28.341108479999999</v>
      </c>
      <c r="J3588">
        <v>19.709331819999999</v>
      </c>
      <c r="K3588">
        <v>66.122010849999995</v>
      </c>
      <c r="L3588">
        <v>52.188198999999997</v>
      </c>
      <c r="M3588">
        <v>139.8923705</v>
      </c>
      <c r="N3588">
        <v>7.1870326450000004</v>
      </c>
      <c r="O3588">
        <v>182.94403600000001</v>
      </c>
      <c r="P3588">
        <v>16.036508950000002</v>
      </c>
      <c r="Q3588">
        <v>106.87693640000001</v>
      </c>
    </row>
    <row r="3589" spans="1:17">
      <c r="A3589" t="s">
        <v>13875</v>
      </c>
      <c r="B3589" s="14" t="s">
        <v>6811</v>
      </c>
      <c r="C3589">
        <v>17.43733984</v>
      </c>
      <c r="D3589">
        <v>1.9958598919999999</v>
      </c>
      <c r="E3589">
        <v>1.607771898</v>
      </c>
      <c r="F3589">
        <v>0.75162797199999998</v>
      </c>
      <c r="G3589">
        <v>1.15425585</v>
      </c>
      <c r="H3589">
        <v>0.89292011999999998</v>
      </c>
      <c r="I3589">
        <v>6.7811237740000001</v>
      </c>
      <c r="J3589">
        <v>6.0421377029999999</v>
      </c>
      <c r="K3589">
        <v>10.54725953</v>
      </c>
      <c r="L3589">
        <v>5.5089583739999997</v>
      </c>
      <c r="M3589">
        <v>0.55786307700000004</v>
      </c>
      <c r="N3589">
        <v>3.439255594</v>
      </c>
      <c r="O3589">
        <v>6.1153002900000004</v>
      </c>
      <c r="P3589">
        <v>1.787704999</v>
      </c>
      <c r="Q3589">
        <v>2.397397851</v>
      </c>
    </row>
    <row r="3590" spans="1:17">
      <c r="A3590" t="e">
        <v>#N/A</v>
      </c>
      <c r="B3590" s="14" t="s">
        <v>13876</v>
      </c>
      <c r="C3590">
        <v>0</v>
      </c>
      <c r="D3590">
        <v>3.9777235709999998</v>
      </c>
      <c r="E3590">
        <v>0.95511867399999995</v>
      </c>
      <c r="F3590">
        <v>0</v>
      </c>
      <c r="G3590">
        <v>0</v>
      </c>
      <c r="H3590">
        <v>8.6198334980000002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1.660048301</v>
      </c>
      <c r="O3590">
        <v>0</v>
      </c>
      <c r="P3590">
        <v>0</v>
      </c>
      <c r="Q3590">
        <v>0</v>
      </c>
    </row>
    <row r="3591" spans="1:17">
      <c r="A3591" t="e">
        <v>#N/A</v>
      </c>
      <c r="B3591" s="14" t="s">
        <v>13877</v>
      </c>
      <c r="C3591">
        <v>4.7197066510000001</v>
      </c>
      <c r="D3591">
        <v>3.1367191590000001</v>
      </c>
      <c r="E3591">
        <v>0.75317929699999997</v>
      </c>
      <c r="F3591">
        <v>1.284888239</v>
      </c>
      <c r="G3591">
        <v>3.2600199999999999</v>
      </c>
      <c r="H3591">
        <v>6.3441974539999997</v>
      </c>
      <c r="I3591">
        <v>3.4414203149999998</v>
      </c>
      <c r="J3591">
        <v>0.29915950099999999</v>
      </c>
      <c r="K3591">
        <v>0</v>
      </c>
      <c r="L3591">
        <v>13.4198226</v>
      </c>
      <c r="M3591">
        <v>0</v>
      </c>
      <c r="N3591">
        <v>0.58180740500000006</v>
      </c>
      <c r="O3591">
        <v>2.6134862289999998</v>
      </c>
      <c r="P3591">
        <v>2.8324223599999998</v>
      </c>
      <c r="Q3591">
        <v>1.622239212</v>
      </c>
    </row>
    <row r="3592" spans="1:17">
      <c r="A3592" t="e">
        <v>#N/A</v>
      </c>
      <c r="B3592" s="14" t="s">
        <v>13878</v>
      </c>
      <c r="C3592">
        <v>7.8214835599999999</v>
      </c>
      <c r="D3592">
        <v>6.2377937809999997</v>
      </c>
      <c r="E3592">
        <v>3.6612882490000001</v>
      </c>
      <c r="F3592">
        <v>5.7491448199999997</v>
      </c>
      <c r="G3592">
        <v>3.5116219219999998</v>
      </c>
      <c r="H3592">
        <v>14.41863058</v>
      </c>
      <c r="I3592">
        <v>6.8437335819999996</v>
      </c>
      <c r="J3592">
        <v>6.7424205700000002</v>
      </c>
      <c r="K3592">
        <v>13.48321307</v>
      </c>
      <c r="L3592">
        <v>15.814605759999999</v>
      </c>
      <c r="M3592">
        <v>0</v>
      </c>
      <c r="N3592">
        <v>4.6280134459999998</v>
      </c>
      <c r="O3592">
        <v>1.7324245840000001</v>
      </c>
      <c r="P3592">
        <v>2.5816349629999999</v>
      </c>
      <c r="Q3592">
        <v>6.452087777</v>
      </c>
    </row>
    <row r="3593" spans="1:17">
      <c r="A3593" t="s">
        <v>13879</v>
      </c>
      <c r="B3593" s="14" t="s">
        <v>2502</v>
      </c>
      <c r="C3593">
        <v>2585.1865429999998</v>
      </c>
      <c r="D3593">
        <v>247.05293839999999</v>
      </c>
      <c r="E3593">
        <v>357.23712490000003</v>
      </c>
      <c r="F3593">
        <v>269.13501050000002</v>
      </c>
      <c r="G3593">
        <v>204.31722569999999</v>
      </c>
      <c r="H3593">
        <v>439.93988300000001</v>
      </c>
      <c r="I3593">
        <v>9002.6599499999993</v>
      </c>
      <c r="J3593">
        <v>17521.08639</v>
      </c>
      <c r="K3593">
        <v>1334.4663760000001</v>
      </c>
      <c r="L3593">
        <v>1727.1808719999999</v>
      </c>
      <c r="M3593">
        <v>1725.4317579999999</v>
      </c>
      <c r="N3593">
        <v>13450.35691</v>
      </c>
      <c r="O3593">
        <v>4484.6697729999996</v>
      </c>
      <c r="P3593">
        <v>9213.9781199999998</v>
      </c>
      <c r="Q3593">
        <v>1412.699981</v>
      </c>
    </row>
    <row r="3594" spans="1:17">
      <c r="A3594" t="e">
        <v>#N/A</v>
      </c>
      <c r="B3594" s="14" t="s">
        <v>13880</v>
      </c>
      <c r="C3594">
        <v>68.019301740000003</v>
      </c>
      <c r="D3594">
        <v>0</v>
      </c>
      <c r="E3594">
        <v>0</v>
      </c>
      <c r="F3594">
        <v>0.330669767</v>
      </c>
      <c r="G3594">
        <v>0</v>
      </c>
      <c r="H3594">
        <v>0</v>
      </c>
      <c r="I3594">
        <v>0</v>
      </c>
      <c r="J3594">
        <v>0</v>
      </c>
      <c r="K3594">
        <v>18.734569740000001</v>
      </c>
      <c r="L3594">
        <v>50.653251969999999</v>
      </c>
      <c r="M3594">
        <v>23.315395089999999</v>
      </c>
      <c r="N3594">
        <v>1.4972984680000001</v>
      </c>
      <c r="O3594">
        <v>51.11671595</v>
      </c>
      <c r="P3594">
        <v>0.72893222499999999</v>
      </c>
      <c r="Q3594">
        <v>8.3497606520000005</v>
      </c>
    </row>
    <row r="3595" spans="1:17">
      <c r="A3595" t="s">
        <v>13881</v>
      </c>
      <c r="B3595" s="14" t="s">
        <v>6766</v>
      </c>
      <c r="C3595">
        <v>20.60908375</v>
      </c>
      <c r="D3595">
        <v>6.2045361899999998</v>
      </c>
      <c r="E3595">
        <v>7.2241925519999999</v>
      </c>
      <c r="F3595">
        <v>5.1430467340000003</v>
      </c>
      <c r="G3595">
        <v>4.6081936580000002</v>
      </c>
      <c r="H3595">
        <v>5.3781584310000001</v>
      </c>
      <c r="I3595">
        <v>10.01821013</v>
      </c>
      <c r="J3595">
        <v>13.73300972</v>
      </c>
      <c r="K3595">
        <v>13.424643700000001</v>
      </c>
      <c r="L3595">
        <v>14.023700310000001</v>
      </c>
      <c r="M3595">
        <v>21.301589369999999</v>
      </c>
      <c r="N3595">
        <v>8.370693545</v>
      </c>
      <c r="O3595">
        <v>20.190560600000001</v>
      </c>
      <c r="P3595">
        <v>6.4218789110000003</v>
      </c>
      <c r="Q3595">
        <v>14.712246220000001</v>
      </c>
    </row>
    <row r="3596" spans="1:17">
      <c r="A3596" t="s">
        <v>13882</v>
      </c>
      <c r="B3596" s="14" t="s">
        <v>13883</v>
      </c>
      <c r="C3596">
        <v>14.551109009999999</v>
      </c>
      <c r="D3596">
        <v>0.30700550999999998</v>
      </c>
      <c r="E3596">
        <v>0.14743442600000001</v>
      </c>
      <c r="F3596">
        <v>0.56591134700000001</v>
      </c>
      <c r="G3596">
        <v>0.23930515899999999</v>
      </c>
      <c r="H3596">
        <v>0.266115665</v>
      </c>
      <c r="I3596">
        <v>1.0104841529999999</v>
      </c>
      <c r="J3596">
        <v>0.35136182999999999</v>
      </c>
      <c r="K3596">
        <v>0.94301525500000005</v>
      </c>
      <c r="L3596">
        <v>4.3782046140000004</v>
      </c>
      <c r="M3596">
        <v>2.6601457489999998</v>
      </c>
      <c r="N3596">
        <v>0.42708177800000002</v>
      </c>
      <c r="O3596">
        <v>4.6042962090000001</v>
      </c>
      <c r="P3596">
        <v>0.51979227500000003</v>
      </c>
      <c r="Q3596">
        <v>5.2396149059999999</v>
      </c>
    </row>
    <row r="3597" spans="1:17">
      <c r="A3597" t="e">
        <v>#N/A</v>
      </c>
      <c r="B3597" s="14" t="s">
        <v>13884</v>
      </c>
      <c r="C3597">
        <v>2.0310213049999999</v>
      </c>
      <c r="D3597">
        <v>0</v>
      </c>
      <c r="E3597">
        <v>7.2025343000000006E-2</v>
      </c>
      <c r="F3597">
        <v>0</v>
      </c>
      <c r="G3597">
        <v>0</v>
      </c>
      <c r="H3597">
        <v>0.26000809200000002</v>
      </c>
      <c r="I3597">
        <v>0</v>
      </c>
      <c r="J3597">
        <v>0.171648894</v>
      </c>
      <c r="K3597">
        <v>1.2284963760000001</v>
      </c>
      <c r="L3597">
        <v>0.85554424600000001</v>
      </c>
      <c r="M3597">
        <v>1.2995466120000001</v>
      </c>
      <c r="N3597">
        <v>0.33382392100000002</v>
      </c>
      <c r="O3597">
        <v>1.499541279</v>
      </c>
      <c r="P3597">
        <v>0.101572523</v>
      </c>
      <c r="Q3597">
        <v>1.3961894859999999</v>
      </c>
    </row>
    <row r="3598" spans="1:17">
      <c r="A3598" t="s">
        <v>13885</v>
      </c>
      <c r="B3598" s="14" t="s">
        <v>13886</v>
      </c>
      <c r="C3598">
        <v>63.612183170000002</v>
      </c>
      <c r="D3598">
        <v>0.22368616699999999</v>
      </c>
      <c r="E3598">
        <v>0.21484332</v>
      </c>
      <c r="F3598">
        <v>6.8721101000000007E-2</v>
      </c>
      <c r="G3598">
        <v>8.7179629999999994E-2</v>
      </c>
      <c r="H3598">
        <v>0</v>
      </c>
      <c r="I3598">
        <v>0.736245178</v>
      </c>
      <c r="J3598">
        <v>0.25600446300000002</v>
      </c>
      <c r="K3598">
        <v>8.2450429169999992</v>
      </c>
      <c r="L3598">
        <v>12.759950849999999</v>
      </c>
      <c r="M3598">
        <v>6.7836968600000001</v>
      </c>
      <c r="N3598">
        <v>0.24893959900000001</v>
      </c>
      <c r="O3598">
        <v>32.988074959999999</v>
      </c>
      <c r="P3598">
        <v>0</v>
      </c>
      <c r="Q3598">
        <v>4.1646727950000004</v>
      </c>
    </row>
    <row r="3599" spans="1:17">
      <c r="A3599" t="s">
        <v>10700</v>
      </c>
      <c r="B3599" s="14" t="s">
        <v>13887</v>
      </c>
      <c r="C3599">
        <v>0</v>
      </c>
      <c r="D3599">
        <v>0.58025988699999997</v>
      </c>
      <c r="E3599">
        <v>0</v>
      </c>
      <c r="F3599">
        <v>0.11884537100000001</v>
      </c>
      <c r="G3599">
        <v>0.60306923899999998</v>
      </c>
      <c r="H3599">
        <v>1.6765849509999999</v>
      </c>
      <c r="I3599">
        <v>0</v>
      </c>
      <c r="J3599">
        <v>0</v>
      </c>
      <c r="K3599">
        <v>0.79215939700000004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</row>
    <row r="3600" spans="1:17">
      <c r="A3600" t="s">
        <v>10700</v>
      </c>
      <c r="B3600" s="14" t="s">
        <v>13888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1.37917336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0.26938799600000002</v>
      </c>
      <c r="Q3600">
        <v>0</v>
      </c>
    </row>
    <row r="3601" spans="1:17">
      <c r="A3601" t="e">
        <v>#N/A</v>
      </c>
      <c r="B3601" s="14" t="s">
        <v>13889</v>
      </c>
      <c r="C3601">
        <v>13.9204831</v>
      </c>
      <c r="D3601">
        <v>0</v>
      </c>
      <c r="E3601">
        <v>0.98731368500000005</v>
      </c>
      <c r="F3601">
        <v>0</v>
      </c>
      <c r="G3601">
        <v>0</v>
      </c>
      <c r="H3601">
        <v>0</v>
      </c>
      <c r="I3601">
        <v>0</v>
      </c>
      <c r="J3601">
        <v>2.352939895</v>
      </c>
      <c r="K3601">
        <v>0</v>
      </c>
      <c r="L3601">
        <v>0</v>
      </c>
      <c r="M3601">
        <v>0</v>
      </c>
      <c r="N3601">
        <v>0.57200166200000002</v>
      </c>
      <c r="O3601">
        <v>0</v>
      </c>
      <c r="P3601">
        <v>0</v>
      </c>
      <c r="Q3601">
        <v>3.1897962039999999</v>
      </c>
    </row>
    <row r="3602" spans="1:17">
      <c r="A3602" t="s">
        <v>13890</v>
      </c>
      <c r="B3602" s="14" t="s">
        <v>13891</v>
      </c>
      <c r="C3602">
        <v>5.9738425380000004</v>
      </c>
      <c r="D3602">
        <v>1.668642529</v>
      </c>
      <c r="E3602">
        <v>0.69080910399999995</v>
      </c>
      <c r="F3602">
        <v>0.21212777499999999</v>
      </c>
      <c r="G3602">
        <v>1.3006762190000001</v>
      </c>
      <c r="H3602">
        <v>0.698260726</v>
      </c>
      <c r="I3602">
        <v>1.1363180289999999</v>
      </c>
      <c r="J3602">
        <v>0.72437992399999995</v>
      </c>
      <c r="K3602">
        <v>1.2961023089999999</v>
      </c>
      <c r="L3602">
        <v>1.9693659999999999</v>
      </c>
      <c r="M3602">
        <v>1.994272788</v>
      </c>
      <c r="N3602">
        <v>0.80044257699999999</v>
      </c>
      <c r="O3602">
        <v>1.150591422</v>
      </c>
      <c r="P3602">
        <v>0.74039342299999999</v>
      </c>
      <c r="Q3602">
        <v>0.89274170500000005</v>
      </c>
    </row>
    <row r="3603" spans="1:17">
      <c r="A3603" t="s">
        <v>13892</v>
      </c>
      <c r="B3603" s="14" t="s">
        <v>13893</v>
      </c>
      <c r="C3603">
        <v>0.767610283</v>
      </c>
      <c r="D3603">
        <v>0.170051379</v>
      </c>
      <c r="E3603">
        <v>0.163328844</v>
      </c>
      <c r="F3603">
        <v>0.104486729</v>
      </c>
      <c r="G3603">
        <v>0.265103857</v>
      </c>
      <c r="H3603">
        <v>0.29480471400000002</v>
      </c>
      <c r="I3603">
        <v>2.2388422129999999</v>
      </c>
      <c r="J3603">
        <v>9.7310247000000002E-2</v>
      </c>
      <c r="K3603">
        <v>0.696452407</v>
      </c>
      <c r="L3603">
        <v>1.4550613100000001</v>
      </c>
      <c r="M3603">
        <v>2.9469272599999998</v>
      </c>
      <c r="N3603">
        <v>0.18924962000000001</v>
      </c>
      <c r="O3603">
        <v>0.85011169200000003</v>
      </c>
      <c r="P3603">
        <v>0</v>
      </c>
      <c r="Q3603">
        <v>0</v>
      </c>
    </row>
    <row r="3604" spans="1:17">
      <c r="A3604" t="s">
        <v>13894</v>
      </c>
      <c r="B3604" s="14" t="s">
        <v>8858</v>
      </c>
      <c r="C3604">
        <v>4.9956572420000001</v>
      </c>
      <c r="D3604">
        <v>1.106705348</v>
      </c>
      <c r="E3604">
        <v>0.70863643499999995</v>
      </c>
      <c r="F3604">
        <v>0.55048135200000003</v>
      </c>
      <c r="G3604">
        <v>0.41078881</v>
      </c>
      <c r="H3604">
        <v>0.27408687199999998</v>
      </c>
      <c r="I3604">
        <v>0.69383474099999998</v>
      </c>
      <c r="J3604">
        <v>2.4125766199999998</v>
      </c>
      <c r="K3604">
        <v>4.2088031099999998</v>
      </c>
      <c r="L3604">
        <v>3.0062326609999999</v>
      </c>
      <c r="M3604">
        <v>3.653103378</v>
      </c>
      <c r="N3604">
        <v>1.11434886</v>
      </c>
      <c r="O3604">
        <v>4.2153003699999996</v>
      </c>
      <c r="P3604">
        <v>0.67812531300000001</v>
      </c>
      <c r="Q3604">
        <v>2.616514859</v>
      </c>
    </row>
    <row r="3605" spans="1:17">
      <c r="A3605" t="s">
        <v>13895</v>
      </c>
      <c r="B3605" s="14" t="s">
        <v>2585</v>
      </c>
      <c r="C3605">
        <v>5.8227528120000001</v>
      </c>
      <c r="D3605">
        <v>0.82086754299999998</v>
      </c>
      <c r="E3605">
        <v>0.48806747900000003</v>
      </c>
      <c r="F3605">
        <v>0.41430852099999999</v>
      </c>
      <c r="G3605">
        <v>0.49512293699999999</v>
      </c>
      <c r="H3605">
        <v>1.016481113</v>
      </c>
      <c r="I3605">
        <v>26.117593830000001</v>
      </c>
      <c r="J3605">
        <v>1.806236999</v>
      </c>
      <c r="K3605">
        <v>7.3041208659999999</v>
      </c>
      <c r="L3605">
        <v>1.895320194</v>
      </c>
      <c r="M3605">
        <v>170.7886311</v>
      </c>
      <c r="N3605">
        <v>2.283851968</v>
      </c>
      <c r="O3605">
        <v>135.46886670000001</v>
      </c>
      <c r="P3605">
        <v>1.4427594669999999</v>
      </c>
      <c r="Q3605">
        <v>30.687733869999999</v>
      </c>
    </row>
    <row r="3606" spans="1:17">
      <c r="A3606" t="s">
        <v>13896</v>
      </c>
      <c r="B3606" s="14" t="s">
        <v>2570</v>
      </c>
      <c r="C3606">
        <v>27.408986840000001</v>
      </c>
      <c r="D3606">
        <v>2.2005936190000002</v>
      </c>
      <c r="E3606">
        <v>2.0940285570000001</v>
      </c>
      <c r="F3606">
        <v>1.802849868</v>
      </c>
      <c r="G3606">
        <v>1.461200501</v>
      </c>
      <c r="H3606">
        <v>1.836850042</v>
      </c>
      <c r="I3606">
        <v>7.7796027179999996</v>
      </c>
      <c r="J3606">
        <v>6.7160974810000003</v>
      </c>
      <c r="K3606">
        <v>8.2615697289999996</v>
      </c>
      <c r="L3606">
        <v>10.112190010000001</v>
      </c>
      <c r="M3606">
        <v>16.242885489999999</v>
      </c>
      <c r="N3606">
        <v>3.900312445</v>
      </c>
      <c r="O3606">
        <v>18.131424509999999</v>
      </c>
      <c r="P3606">
        <v>2.6218831699999998</v>
      </c>
      <c r="Q3606">
        <v>10.1164138</v>
      </c>
    </row>
    <row r="3607" spans="1:17">
      <c r="A3607" t="e">
        <v>#N/A</v>
      </c>
      <c r="B3607" s="14" t="s">
        <v>13897</v>
      </c>
      <c r="C3607">
        <v>0</v>
      </c>
      <c r="D3607">
        <v>0</v>
      </c>
      <c r="E3607">
        <v>0.16705497699999999</v>
      </c>
      <c r="F3607">
        <v>0.42748182899999998</v>
      </c>
      <c r="G3607">
        <v>0</v>
      </c>
      <c r="H3607">
        <v>0</v>
      </c>
      <c r="I3607">
        <v>0</v>
      </c>
      <c r="J3607">
        <v>0.39812100900000003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0.235586461</v>
      </c>
      <c r="Q3607">
        <v>0</v>
      </c>
    </row>
    <row r="3608" spans="1:17">
      <c r="A3608" t="e">
        <v>#N/A</v>
      </c>
      <c r="B3608" s="14" t="s">
        <v>13898</v>
      </c>
      <c r="C3608">
        <v>0</v>
      </c>
      <c r="D3608">
        <v>1.300772163</v>
      </c>
      <c r="E3608">
        <v>0.20822492400000001</v>
      </c>
      <c r="F3608">
        <v>0</v>
      </c>
      <c r="G3608">
        <v>0.67595201400000005</v>
      </c>
      <c r="H3608">
        <v>0.75168216300000001</v>
      </c>
      <c r="I3608">
        <v>0</v>
      </c>
      <c r="J3608">
        <v>0.49623613900000002</v>
      </c>
      <c r="K3608">
        <v>2.663682901</v>
      </c>
      <c r="L3608">
        <v>3.7100615399999999</v>
      </c>
      <c r="M3608">
        <v>0</v>
      </c>
      <c r="N3608">
        <v>1.206354216</v>
      </c>
      <c r="O3608">
        <v>0</v>
      </c>
      <c r="P3608">
        <v>0</v>
      </c>
      <c r="Q3608">
        <v>0</v>
      </c>
    </row>
    <row r="3609" spans="1:17">
      <c r="A3609" t="e">
        <v>#N/A</v>
      </c>
      <c r="B3609" s="14" t="s">
        <v>13899</v>
      </c>
      <c r="C3609">
        <v>10.69881689</v>
      </c>
      <c r="D3609">
        <v>0</v>
      </c>
      <c r="E3609">
        <v>0.45528973</v>
      </c>
      <c r="F3609">
        <v>0.145631763</v>
      </c>
      <c r="G3609">
        <v>0.55424562799999999</v>
      </c>
      <c r="H3609">
        <v>0</v>
      </c>
      <c r="I3609">
        <v>1.560229418</v>
      </c>
      <c r="J3609">
        <v>0.94940515199999997</v>
      </c>
      <c r="K3609">
        <v>0.48535154800000002</v>
      </c>
      <c r="L3609">
        <v>3.3800647019999999</v>
      </c>
      <c r="M3609">
        <v>0</v>
      </c>
      <c r="N3609">
        <v>0.26377278700000001</v>
      </c>
      <c r="O3609">
        <v>0</v>
      </c>
      <c r="P3609">
        <v>0.64206465400000001</v>
      </c>
      <c r="Q3609">
        <v>1.4709422910000001</v>
      </c>
    </row>
    <row r="3610" spans="1:17">
      <c r="A3610" t="s">
        <v>13900</v>
      </c>
      <c r="B3610" s="14" t="s">
        <v>13901</v>
      </c>
      <c r="C3610">
        <v>16.82176505</v>
      </c>
      <c r="D3610">
        <v>0.18632921</v>
      </c>
      <c r="E3610">
        <v>0.178963173</v>
      </c>
      <c r="F3610">
        <v>0.228977028</v>
      </c>
      <c r="G3610">
        <v>0.290480397</v>
      </c>
      <c r="H3610">
        <v>3.2302431029999998</v>
      </c>
      <c r="I3610">
        <v>3.679726407</v>
      </c>
      <c r="J3610">
        <v>0.106625077</v>
      </c>
      <c r="K3610">
        <v>2.6709162559999999</v>
      </c>
      <c r="L3610">
        <v>7.4402727689999999</v>
      </c>
      <c r="M3610">
        <v>11.30155607</v>
      </c>
      <c r="N3610">
        <v>0</v>
      </c>
      <c r="O3610">
        <v>28.876095299999999</v>
      </c>
      <c r="P3610">
        <v>1.261898964</v>
      </c>
      <c r="Q3610">
        <v>6.3601028189999997</v>
      </c>
    </row>
    <row r="3611" spans="1:17">
      <c r="A3611" t="e">
        <v>#N/A</v>
      </c>
      <c r="B3611" s="14" t="s">
        <v>13902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1.615049116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</row>
    <row r="3612" spans="1:17">
      <c r="A3612" t="s">
        <v>13903</v>
      </c>
      <c r="B3612" s="14" t="s">
        <v>3819</v>
      </c>
      <c r="C3612">
        <v>1.7029869360000001</v>
      </c>
      <c r="D3612">
        <v>4.3385892139999997</v>
      </c>
      <c r="E3612">
        <v>4.5520759049999997</v>
      </c>
      <c r="F3612">
        <v>5.4765049619999999</v>
      </c>
      <c r="G3612">
        <v>4.5213872750000004</v>
      </c>
      <c r="H3612">
        <v>21.01106631</v>
      </c>
      <c r="I3612">
        <v>5.5878731930000001</v>
      </c>
      <c r="J3612">
        <v>4.6146124049999999</v>
      </c>
      <c r="K3612">
        <v>4.6353574609999999</v>
      </c>
      <c r="L3612">
        <v>2.2865963479999998</v>
      </c>
      <c r="M3612">
        <v>21.24825697</v>
      </c>
      <c r="N3612">
        <v>4.2510927629999999</v>
      </c>
      <c r="O3612">
        <v>13.20214693</v>
      </c>
      <c r="P3612">
        <v>2.0759538879999999</v>
      </c>
      <c r="Q3612">
        <v>12.14588895</v>
      </c>
    </row>
    <row r="3613" spans="1:17">
      <c r="A3613" t="s">
        <v>13904</v>
      </c>
      <c r="B3613" s="14" t="s">
        <v>2630</v>
      </c>
      <c r="C3613">
        <v>4.516906756</v>
      </c>
      <c r="D3613">
        <v>0.32163624200000002</v>
      </c>
      <c r="E3613">
        <v>0.102973732</v>
      </c>
      <c r="F3613">
        <v>4.3917077999999998E-2</v>
      </c>
      <c r="G3613">
        <v>0.139283081</v>
      </c>
      <c r="H3613">
        <v>0.12391010700000001</v>
      </c>
      <c r="I3613">
        <v>2.3525334189999998</v>
      </c>
      <c r="J3613">
        <v>0.51125891300000004</v>
      </c>
      <c r="K3613">
        <v>1.2440925220000001</v>
      </c>
      <c r="L3613">
        <v>1.121230838</v>
      </c>
      <c r="M3613">
        <v>2.167603137</v>
      </c>
      <c r="N3613">
        <v>0.71589583000000001</v>
      </c>
      <c r="O3613">
        <v>3.9304382740000001</v>
      </c>
      <c r="P3613">
        <v>0.50825938299999995</v>
      </c>
      <c r="Q3613">
        <v>1.1089525870000001</v>
      </c>
    </row>
    <row r="3614" spans="1:17">
      <c r="A3614" t="s">
        <v>13905</v>
      </c>
      <c r="B3614" s="14" t="s">
        <v>13906</v>
      </c>
      <c r="C3614">
        <v>3.861696174</v>
      </c>
      <c r="D3614">
        <v>0.85549500300000003</v>
      </c>
      <c r="E3614">
        <v>0.72500757400000004</v>
      </c>
      <c r="F3614">
        <v>0.64933502200000004</v>
      </c>
      <c r="G3614">
        <v>0.74529472600000002</v>
      </c>
      <c r="H3614">
        <v>0.34896575699999999</v>
      </c>
      <c r="I3614">
        <v>0.99380949699999999</v>
      </c>
      <c r="J3614">
        <v>1.3822551199999999</v>
      </c>
      <c r="K3614">
        <v>2.473210527</v>
      </c>
      <c r="L3614">
        <v>1.4353190039999999</v>
      </c>
      <c r="M3614">
        <v>1.744165969</v>
      </c>
      <c r="N3614">
        <v>1.0920889810000001</v>
      </c>
      <c r="O3614">
        <v>3.0188784829999999</v>
      </c>
      <c r="P3614">
        <v>0.647538803</v>
      </c>
      <c r="Q3614">
        <v>1.2492491189999999</v>
      </c>
    </row>
    <row r="3615" spans="1:17">
      <c r="A3615" t="s">
        <v>13907</v>
      </c>
      <c r="B3615" s="14" t="s">
        <v>13908</v>
      </c>
      <c r="C3615">
        <v>1.4142956579999999</v>
      </c>
      <c r="D3615">
        <v>0</v>
      </c>
      <c r="E3615">
        <v>0.30092780099999999</v>
      </c>
      <c r="F3615">
        <v>0.25668429399999998</v>
      </c>
      <c r="G3615">
        <v>0.325629852</v>
      </c>
      <c r="H3615">
        <v>0</v>
      </c>
      <c r="I3615">
        <v>1.3749967009999999</v>
      </c>
      <c r="J3615">
        <v>1.075744781</v>
      </c>
      <c r="K3615">
        <v>0.85545980499999996</v>
      </c>
      <c r="L3615">
        <v>1.489389241</v>
      </c>
      <c r="M3615">
        <v>0.90493542599999999</v>
      </c>
      <c r="N3615">
        <v>0.63925756499999997</v>
      </c>
      <c r="O3615">
        <v>2.088402238</v>
      </c>
      <c r="P3615">
        <v>0.14145944999999999</v>
      </c>
      <c r="Q3615">
        <v>0.64815493599999996</v>
      </c>
    </row>
    <row r="3616" spans="1:17">
      <c r="A3616" t="s">
        <v>13909</v>
      </c>
      <c r="B3616" s="14" t="s">
        <v>6695</v>
      </c>
      <c r="C3616">
        <v>10.488733979999999</v>
      </c>
      <c r="D3616">
        <v>0.58957161300000005</v>
      </c>
      <c r="E3616">
        <v>0.51629993500000004</v>
      </c>
      <c r="F3616">
        <v>0.31963908499999999</v>
      </c>
      <c r="G3616">
        <v>0.59472502800000004</v>
      </c>
      <c r="H3616">
        <v>0.42086222699999998</v>
      </c>
      <c r="I3616">
        <v>51.595213600000001</v>
      </c>
      <c r="J3616">
        <v>1.0319755340000001</v>
      </c>
      <c r="K3616">
        <v>10.297621729999999</v>
      </c>
      <c r="L3616">
        <v>2.571821785</v>
      </c>
      <c r="M3616">
        <v>28.547659639999999</v>
      </c>
      <c r="N3616">
        <v>1.2929666070000001</v>
      </c>
      <c r="O3616">
        <v>25.139201310000001</v>
      </c>
      <c r="P3616">
        <v>0.65764165900000005</v>
      </c>
      <c r="Q3616">
        <v>11.299714</v>
      </c>
    </row>
    <row r="3617" spans="1:17">
      <c r="A3617" t="s">
        <v>13910</v>
      </c>
      <c r="B3617" s="14" t="s">
        <v>7893</v>
      </c>
      <c r="C3617">
        <v>0</v>
      </c>
      <c r="D3617">
        <v>0.97847745600000002</v>
      </c>
      <c r="E3617">
        <v>0.70484693600000003</v>
      </c>
      <c r="F3617">
        <v>0.67636997899999995</v>
      </c>
      <c r="G3617">
        <v>9.5338151999999995E-2</v>
      </c>
      <c r="H3617">
        <v>0.42407737000000001</v>
      </c>
      <c r="I3617">
        <v>5.6360158909999996</v>
      </c>
      <c r="J3617">
        <v>2.4496683730000002</v>
      </c>
      <c r="K3617">
        <v>1.001848649</v>
      </c>
      <c r="L3617">
        <v>2.4419611830000001</v>
      </c>
      <c r="M3617">
        <v>0</v>
      </c>
      <c r="N3617">
        <v>0.61253119099999997</v>
      </c>
      <c r="O3617">
        <v>0</v>
      </c>
      <c r="P3617">
        <v>0.49699924400000001</v>
      </c>
      <c r="Q3617">
        <v>0</v>
      </c>
    </row>
    <row r="3618" spans="1:17">
      <c r="A3618" t="s">
        <v>13911</v>
      </c>
      <c r="B3618" s="14" t="s">
        <v>2466</v>
      </c>
      <c r="C3618">
        <v>888.91530769999997</v>
      </c>
      <c r="D3618">
        <v>16.54666083</v>
      </c>
      <c r="E3618">
        <v>13.767367800000001</v>
      </c>
      <c r="F3618">
        <v>7.5070034469999998</v>
      </c>
      <c r="G3618">
        <v>11.84799593</v>
      </c>
      <c r="H3618">
        <v>25.01655148</v>
      </c>
      <c r="I3618">
        <v>501.5571564</v>
      </c>
      <c r="J3618">
        <v>38.204964650000001</v>
      </c>
      <c r="K3618">
        <v>212.3645234</v>
      </c>
      <c r="L3618">
        <v>281.51993779999998</v>
      </c>
      <c r="M3618">
        <v>1290.363695</v>
      </c>
      <c r="N3618">
        <v>52.728207869999999</v>
      </c>
      <c r="O3618">
        <v>904.62074610000002</v>
      </c>
      <c r="P3618">
        <v>22.216719810000001</v>
      </c>
      <c r="Q3618">
        <v>143.28926799999999</v>
      </c>
    </row>
    <row r="3619" spans="1:17">
      <c r="A3619" t="s">
        <v>13912</v>
      </c>
      <c r="B3619" s="14" t="s">
        <v>13913</v>
      </c>
      <c r="C3619">
        <v>3.8238364069999999</v>
      </c>
      <c r="D3619">
        <v>0</v>
      </c>
      <c r="E3619">
        <v>0.66568877299999996</v>
      </c>
      <c r="F3619">
        <v>0.66245290099999998</v>
      </c>
      <c r="G3619">
        <v>0</v>
      </c>
      <c r="H3619">
        <v>0</v>
      </c>
      <c r="I3619">
        <v>0</v>
      </c>
      <c r="J3619">
        <v>0.17627243300000001</v>
      </c>
      <c r="K3619">
        <v>0.63079359400000001</v>
      </c>
      <c r="L3619">
        <v>0.87858920900000004</v>
      </c>
      <c r="M3619">
        <v>1.3345512340000001</v>
      </c>
      <c r="N3619">
        <v>0.55707569300000004</v>
      </c>
      <c r="O3619">
        <v>1.9249162040000001</v>
      </c>
      <c r="P3619">
        <v>0.156462725</v>
      </c>
      <c r="Q3619">
        <v>0.95586485600000004</v>
      </c>
    </row>
    <row r="3620" spans="1:17">
      <c r="A3620" t="s">
        <v>13914</v>
      </c>
      <c r="B3620" s="14" t="s">
        <v>5316</v>
      </c>
      <c r="C3620">
        <v>6.660876322</v>
      </c>
      <c r="D3620">
        <v>3.2719984210000002</v>
      </c>
      <c r="E3620">
        <v>2.0642887459999999</v>
      </c>
      <c r="F3620">
        <v>1.9513226459999999</v>
      </c>
      <c r="G3620">
        <v>1.7503175399999999</v>
      </c>
      <c r="H3620">
        <v>7.7856560620000002</v>
      </c>
      <c r="I3620">
        <v>4.2233419019999996</v>
      </c>
      <c r="J3620">
        <v>2.7534841860000001</v>
      </c>
      <c r="K3620">
        <v>3.4158402049999999</v>
      </c>
      <c r="L3620">
        <v>6.7705587759999997</v>
      </c>
      <c r="M3620">
        <v>5.8370238759999999</v>
      </c>
      <c r="N3620">
        <v>1.9277980269999999</v>
      </c>
      <c r="O3620">
        <v>6.895681583</v>
      </c>
      <c r="P3620">
        <v>1.9986851329999999</v>
      </c>
      <c r="Q3620">
        <v>3.185322437</v>
      </c>
    </row>
    <row r="3621" spans="1:17">
      <c r="A3621" t="s">
        <v>13915</v>
      </c>
      <c r="B3621" s="14" t="s">
        <v>5104</v>
      </c>
      <c r="C3621">
        <v>5.0245388569999996</v>
      </c>
      <c r="D3621">
        <v>0.21314749699999999</v>
      </c>
      <c r="E3621">
        <v>0.113734038</v>
      </c>
      <c r="F3621">
        <v>0.16007053199999999</v>
      </c>
      <c r="G3621">
        <v>9.2302534000000006E-2</v>
      </c>
      <c r="H3621">
        <v>0.53374687399999998</v>
      </c>
      <c r="I3621">
        <v>2.0267230700000001</v>
      </c>
      <c r="J3621">
        <v>0.88090585600000004</v>
      </c>
      <c r="K3621">
        <v>1.309431486</v>
      </c>
      <c r="L3621">
        <v>2.7019517990000002</v>
      </c>
      <c r="M3621">
        <v>3.0781391400000002</v>
      </c>
      <c r="N3621">
        <v>0.67209825099999998</v>
      </c>
      <c r="O3621">
        <v>5.0909872829999996</v>
      </c>
      <c r="P3621">
        <v>0.256626411</v>
      </c>
      <c r="Q3621">
        <v>1.9107399469999999</v>
      </c>
    </row>
    <row r="3622" spans="1:17">
      <c r="A3622" t="s">
        <v>13916</v>
      </c>
      <c r="B3622" s="14" t="s">
        <v>13917</v>
      </c>
      <c r="C3622">
        <v>0</v>
      </c>
      <c r="D3622">
        <v>1.071597565</v>
      </c>
      <c r="E3622">
        <v>0.32163586399999999</v>
      </c>
      <c r="F3622">
        <v>0.82304334499999998</v>
      </c>
      <c r="G3622">
        <v>0.73087930099999998</v>
      </c>
      <c r="H3622">
        <v>5.8054515499999999</v>
      </c>
      <c r="I3622">
        <v>0</v>
      </c>
      <c r="J3622">
        <v>0.68986268500000003</v>
      </c>
      <c r="K3622">
        <v>2.1943859140000002</v>
      </c>
      <c r="L3622">
        <v>8.7871784549999994</v>
      </c>
      <c r="M3622">
        <v>1.1606492429999999</v>
      </c>
      <c r="N3622">
        <v>0</v>
      </c>
      <c r="O3622">
        <v>0.66963410000000001</v>
      </c>
      <c r="P3622">
        <v>0.63501416399999999</v>
      </c>
      <c r="Q3622">
        <v>2.9095798469999998</v>
      </c>
    </row>
    <row r="3623" spans="1:17">
      <c r="A3623" t="s">
        <v>13918</v>
      </c>
      <c r="B3623" s="14" t="s">
        <v>5076</v>
      </c>
      <c r="C3623">
        <v>5.3255775520000004</v>
      </c>
      <c r="D3623">
        <v>53.251599429999999</v>
      </c>
      <c r="E3623">
        <v>16.04442611</v>
      </c>
      <c r="F3623">
        <v>11.46683672</v>
      </c>
      <c r="G3623">
        <v>18.350750040000001</v>
      </c>
      <c r="H3623">
        <v>32.632082449999999</v>
      </c>
      <c r="I3623">
        <v>8.4724298499999993</v>
      </c>
      <c r="J3623">
        <v>7.7639430850000002</v>
      </c>
      <c r="K3623">
        <v>10.65212934</v>
      </c>
      <c r="L3623">
        <v>13.61298274</v>
      </c>
      <c r="M3623">
        <v>5.5760147690000004</v>
      </c>
      <c r="N3623">
        <v>4.8043445560000002</v>
      </c>
      <c r="O3623">
        <v>6.4341396030000002</v>
      </c>
      <c r="P3623">
        <v>12.094036709999999</v>
      </c>
      <c r="Q3623">
        <v>10.48369714</v>
      </c>
    </row>
    <row r="3624" spans="1:17">
      <c r="A3624" t="s">
        <v>13919</v>
      </c>
      <c r="B3624" s="14" t="s">
        <v>13920</v>
      </c>
      <c r="C3624">
        <v>24.04968169</v>
      </c>
      <c r="D3624">
        <v>0.53816260100000002</v>
      </c>
      <c r="E3624">
        <v>0.28428826400000001</v>
      </c>
      <c r="F3624">
        <v>0.19840186000000001</v>
      </c>
      <c r="G3624">
        <v>0.377539081</v>
      </c>
      <c r="H3624">
        <v>0.65307915000000005</v>
      </c>
      <c r="I3624">
        <v>58.453536239999998</v>
      </c>
      <c r="J3624">
        <v>0.123183324</v>
      </c>
      <c r="K3624">
        <v>13.88562228</v>
      </c>
      <c r="L3624">
        <v>29.624477670000001</v>
      </c>
      <c r="M3624">
        <v>35.439400540000001</v>
      </c>
      <c r="N3624">
        <v>0.32940566300000002</v>
      </c>
      <c r="O3624">
        <v>42.507584850000001</v>
      </c>
      <c r="P3624">
        <v>0.182233056</v>
      </c>
      <c r="Q3624">
        <v>5.8448324569999999</v>
      </c>
    </row>
    <row r="3625" spans="1:17">
      <c r="A3625" t="s">
        <v>13921</v>
      </c>
      <c r="B3625" s="14" t="s">
        <v>2714</v>
      </c>
      <c r="C3625">
        <v>71.534127380000001</v>
      </c>
      <c r="D3625">
        <v>0.93218849299999995</v>
      </c>
      <c r="E3625">
        <v>0.79940791499999997</v>
      </c>
      <c r="F3625">
        <v>0.73642611999999996</v>
      </c>
      <c r="G3625">
        <v>0.93423062199999996</v>
      </c>
      <c r="H3625">
        <v>1.154329959</v>
      </c>
      <c r="I3625">
        <v>3.0682240799999998</v>
      </c>
      <c r="J3625">
        <v>1.2573843650000001</v>
      </c>
      <c r="K3625">
        <v>12.271552229999999</v>
      </c>
      <c r="L3625">
        <v>24.308913650000001</v>
      </c>
      <c r="M3625">
        <v>5.7694573</v>
      </c>
      <c r="N3625">
        <v>3.3345948409999999</v>
      </c>
      <c r="O3625">
        <v>20.637791549999999</v>
      </c>
      <c r="P3625">
        <v>0.81169308900000003</v>
      </c>
      <c r="Q3625">
        <v>2.6860219860000001</v>
      </c>
    </row>
    <row r="3626" spans="1:17">
      <c r="A3626" t="s">
        <v>13922</v>
      </c>
      <c r="B3626" s="14" t="s">
        <v>13923</v>
      </c>
      <c r="C3626">
        <v>71.049347440000005</v>
      </c>
      <c r="D3626">
        <v>6.0537728450000001</v>
      </c>
      <c r="E3626">
        <v>7.0136836929999999</v>
      </c>
      <c r="F3626">
        <v>4.0916623000000003</v>
      </c>
      <c r="G3626">
        <v>7.5500876760000004</v>
      </c>
      <c r="H3626">
        <v>9.5766421459999993</v>
      </c>
      <c r="I3626">
        <v>19.925510509999999</v>
      </c>
      <c r="J3626">
        <v>9.8730058609999993</v>
      </c>
      <c r="K3626">
        <v>19.834780200000001</v>
      </c>
      <c r="L3626">
        <v>31.72731701</v>
      </c>
      <c r="M3626">
        <v>30.161520199999998</v>
      </c>
      <c r="N3626">
        <v>9.2636828280000003</v>
      </c>
      <c r="O3626">
        <v>57.879316619999997</v>
      </c>
      <c r="P3626">
        <v>6.2522970830000002</v>
      </c>
      <c r="Q3626">
        <v>18.08078858</v>
      </c>
    </row>
    <row r="3627" spans="1:17">
      <c r="A3627" t="e">
        <v>#N/A</v>
      </c>
      <c r="B3627" s="14" t="s">
        <v>13924</v>
      </c>
      <c r="C3627">
        <v>128.7192723</v>
      </c>
      <c r="D3627">
        <v>10.69336077</v>
      </c>
      <c r="E3627">
        <v>7.132379706</v>
      </c>
      <c r="F3627">
        <v>9.8556768340000005</v>
      </c>
      <c r="G3627">
        <v>12.03984659</v>
      </c>
      <c r="H3627">
        <v>15.448532760000001</v>
      </c>
      <c r="I3627">
        <v>15.642819619999999</v>
      </c>
      <c r="J3627">
        <v>18.69746881</v>
      </c>
      <c r="K3627">
        <v>36.495915080000003</v>
      </c>
      <c r="L3627">
        <v>50.832661360000003</v>
      </c>
      <c r="M3627">
        <v>41.180438080000002</v>
      </c>
      <c r="N3627">
        <v>12.892323169999999</v>
      </c>
      <c r="O3627">
        <v>41.57819001</v>
      </c>
      <c r="P3627">
        <v>12.87464709</v>
      </c>
      <c r="Q3627">
        <v>31.338712059999999</v>
      </c>
    </row>
    <row r="3628" spans="1:17">
      <c r="A3628" t="s">
        <v>13925</v>
      </c>
      <c r="B3628" s="14" t="s">
        <v>13926</v>
      </c>
      <c r="C3628">
        <v>93.332823329999997</v>
      </c>
      <c r="D3628">
        <v>5.2555259269999999</v>
      </c>
      <c r="E3628">
        <v>5.3798521209999999</v>
      </c>
      <c r="F3628">
        <v>4.3339484260000001</v>
      </c>
      <c r="G3628">
        <v>5.5519520499999997</v>
      </c>
      <c r="H3628">
        <v>8.6315611620000006</v>
      </c>
      <c r="I3628">
        <v>21.850287720000001</v>
      </c>
      <c r="J3628">
        <v>12.66283602</v>
      </c>
      <c r="K3628">
        <v>23.365109650000001</v>
      </c>
      <c r="L3628">
        <v>33.92430169</v>
      </c>
      <c r="M3628">
        <v>51.530019080000002</v>
      </c>
      <c r="N3628">
        <v>9.04264154</v>
      </c>
      <c r="O3628">
        <v>67.757050390000003</v>
      </c>
      <c r="P3628">
        <v>7.9615046490000001</v>
      </c>
      <c r="Q3628">
        <v>27.25190211</v>
      </c>
    </row>
    <row r="3629" spans="1:17">
      <c r="A3629" t="s">
        <v>10942</v>
      </c>
      <c r="B3629" s="14" t="s">
        <v>7830</v>
      </c>
      <c r="C3629">
        <v>3.0321169750000001</v>
      </c>
      <c r="D3629">
        <v>0.40302926</v>
      </c>
      <c r="E3629">
        <v>0.83870920199999999</v>
      </c>
      <c r="F3629">
        <v>0.41273025299999999</v>
      </c>
      <c r="G3629">
        <v>1.047179699</v>
      </c>
      <c r="H3629">
        <v>2.09610048</v>
      </c>
      <c r="I3629">
        <v>2.653077336</v>
      </c>
      <c r="J3629">
        <v>1.614406998</v>
      </c>
      <c r="K3629">
        <v>2.475934327</v>
      </c>
      <c r="L3629">
        <v>1.9158663359999999</v>
      </c>
      <c r="M3629">
        <v>0</v>
      </c>
      <c r="N3629">
        <v>0.89705987499999995</v>
      </c>
      <c r="O3629">
        <v>2.0148021589999998</v>
      </c>
      <c r="P3629">
        <v>1.7286718700000001</v>
      </c>
      <c r="Q3629">
        <v>0.83374996199999996</v>
      </c>
    </row>
    <row r="3630" spans="1:17">
      <c r="A3630" t="e">
        <v>#N/A</v>
      </c>
      <c r="B3630" s="14" t="s">
        <v>13927</v>
      </c>
      <c r="C3630">
        <v>22.6469795</v>
      </c>
      <c r="D3630">
        <v>3.541457114</v>
      </c>
      <c r="E3630">
        <v>2.976273028</v>
      </c>
      <c r="F3630">
        <v>1.4506802700000001</v>
      </c>
      <c r="G3630">
        <v>3.2205842740000001</v>
      </c>
      <c r="H3630">
        <v>3.069772962</v>
      </c>
      <c r="I3630">
        <v>5.8282118250000003</v>
      </c>
      <c r="J3630">
        <v>2.8709661780000002</v>
      </c>
      <c r="K3630">
        <v>3.0217047969999999</v>
      </c>
      <c r="L3630">
        <v>2.5252354349999999</v>
      </c>
      <c r="M3630">
        <v>5.1143447289999999</v>
      </c>
      <c r="N3630">
        <v>1.477978488</v>
      </c>
      <c r="O3630">
        <v>4.4260653879999996</v>
      </c>
      <c r="P3630">
        <v>4.5969758059999997</v>
      </c>
      <c r="Q3630">
        <v>13.736703009999999</v>
      </c>
    </row>
    <row r="3631" spans="1:17">
      <c r="A3631" t="s">
        <v>13928</v>
      </c>
      <c r="B3631" s="14" t="s">
        <v>13929</v>
      </c>
      <c r="C3631">
        <v>42.086556129999998</v>
      </c>
      <c r="D3631">
        <v>5.8272383520000002</v>
      </c>
      <c r="E3631">
        <v>2.798436878</v>
      </c>
      <c r="F3631">
        <v>2.5063504660000002</v>
      </c>
      <c r="G3631">
        <v>3.633780255</v>
      </c>
      <c r="H3631">
        <v>28.28623069</v>
      </c>
      <c r="I3631">
        <v>7.6719561169999997</v>
      </c>
      <c r="J3631">
        <v>4.334954551</v>
      </c>
      <c r="K3631">
        <v>10.73956227</v>
      </c>
      <c r="L3631">
        <v>19.944534650000001</v>
      </c>
      <c r="M3631">
        <v>5.0491938410000001</v>
      </c>
      <c r="N3631">
        <v>9.7276715740000004</v>
      </c>
      <c r="O3631">
        <v>34.957459120000003</v>
      </c>
      <c r="P3631">
        <v>5.9196725280000004</v>
      </c>
      <c r="Q3631">
        <v>18.082284219999998</v>
      </c>
    </row>
    <row r="3632" spans="1:17">
      <c r="A3632" t="s">
        <v>13928</v>
      </c>
      <c r="B3632" s="14" t="s">
        <v>9022</v>
      </c>
      <c r="C3632">
        <v>6.7039361460000002</v>
      </c>
      <c r="D3632">
        <v>6.4531579199999998</v>
      </c>
      <c r="E3632">
        <v>5.2639236880000002</v>
      </c>
      <c r="F3632">
        <v>5.176423582</v>
      </c>
      <c r="G3632">
        <v>6.1775177870000002</v>
      </c>
      <c r="H3632">
        <v>4.4202496269999996</v>
      </c>
      <c r="I3632">
        <v>5.5371221850000003</v>
      </c>
      <c r="J3632">
        <v>3.7529239209999998</v>
      </c>
      <c r="K3632">
        <v>6.4592684059999996</v>
      </c>
      <c r="L3632">
        <v>8.6967836280000004</v>
      </c>
      <c r="M3632">
        <v>5.3523920919999997</v>
      </c>
      <c r="N3632">
        <v>4.4099429949999998</v>
      </c>
      <c r="O3632">
        <v>4.1393026400000004</v>
      </c>
      <c r="P3632">
        <v>2.9105977869999999</v>
      </c>
      <c r="Q3632">
        <v>5.6280817379999997</v>
      </c>
    </row>
    <row r="3633" spans="1:17">
      <c r="A3633" t="s">
        <v>13930</v>
      </c>
      <c r="B3633" s="14" t="s">
        <v>13931</v>
      </c>
      <c r="C3633">
        <v>18.130580429999998</v>
      </c>
      <c r="D3633">
        <v>3.4214890549999999</v>
      </c>
      <c r="E3633">
        <v>2.571831746</v>
      </c>
      <c r="F3633">
        <v>1.1882604649999999</v>
      </c>
      <c r="G3633">
        <v>3.0148558940000001</v>
      </c>
      <c r="H3633">
        <v>3.868413082</v>
      </c>
      <c r="I3633">
        <v>6.8548616039999999</v>
      </c>
      <c r="J3633">
        <v>4.2563343629999997</v>
      </c>
      <c r="K3633">
        <v>4.2647801029999997</v>
      </c>
      <c r="L3633">
        <v>13.57741762</v>
      </c>
      <c r="M3633">
        <v>12.88981192</v>
      </c>
      <c r="N3633">
        <v>2.8972116689999998</v>
      </c>
      <c r="O3633">
        <v>11.155124150000001</v>
      </c>
      <c r="P3633">
        <v>4.2313626720000004</v>
      </c>
      <c r="Q3633">
        <v>6.0009661919999999</v>
      </c>
    </row>
    <row r="3634" spans="1:17">
      <c r="A3634" t="s">
        <v>13932</v>
      </c>
      <c r="B3634" s="14" t="s">
        <v>13933</v>
      </c>
      <c r="C3634">
        <v>0.580020129</v>
      </c>
      <c r="D3634">
        <v>0.51397551799999996</v>
      </c>
      <c r="E3634">
        <v>0.277681974</v>
      </c>
      <c r="F3634">
        <v>7.8952050999999995E-2</v>
      </c>
      <c r="G3634">
        <v>0.15023792999999999</v>
      </c>
      <c r="H3634">
        <v>0.11137987100000001</v>
      </c>
      <c r="I3634">
        <v>0</v>
      </c>
      <c r="J3634">
        <v>0.110294058</v>
      </c>
      <c r="K3634">
        <v>0</v>
      </c>
      <c r="L3634">
        <v>0.183245081</v>
      </c>
      <c r="M3634">
        <v>0</v>
      </c>
      <c r="N3634">
        <v>0.214500623</v>
      </c>
      <c r="O3634">
        <v>0.64235967699999996</v>
      </c>
      <c r="P3634">
        <v>0.21755350800000001</v>
      </c>
      <c r="Q3634">
        <v>0.19936226300000001</v>
      </c>
    </row>
    <row r="3635" spans="1:17">
      <c r="A3635" t="e">
        <v>#N/A</v>
      </c>
      <c r="B3635" s="14" t="s">
        <v>13934</v>
      </c>
      <c r="C3635">
        <v>11.211972810000001</v>
      </c>
      <c r="D3635">
        <v>0.82794246299999996</v>
      </c>
      <c r="E3635">
        <v>0.19880298199999999</v>
      </c>
      <c r="F3635">
        <v>0.50872271899999999</v>
      </c>
      <c r="G3635">
        <v>0.96804892499999995</v>
      </c>
      <c r="H3635">
        <v>5.0236857669999999</v>
      </c>
      <c r="I3635">
        <v>0</v>
      </c>
      <c r="J3635">
        <v>0.94756403</v>
      </c>
      <c r="K3635">
        <v>1.6954361760000001</v>
      </c>
      <c r="L3635">
        <v>1.1807284840000001</v>
      </c>
      <c r="M3635">
        <v>3.5869838600000001</v>
      </c>
      <c r="N3635">
        <v>0.69106083100000004</v>
      </c>
      <c r="O3635">
        <v>2.0695026699999999</v>
      </c>
      <c r="P3635">
        <v>1.4017927400000001</v>
      </c>
      <c r="Q3635">
        <v>5.1383142480000004</v>
      </c>
    </row>
    <row r="3636" spans="1:17">
      <c r="A3636" t="s">
        <v>13935</v>
      </c>
      <c r="B3636" s="14" t="s">
        <v>13936</v>
      </c>
      <c r="C3636">
        <v>188.42301280000001</v>
      </c>
      <c r="D3636">
        <v>19.70124191</v>
      </c>
      <c r="E3636">
        <v>17.148429480000001</v>
      </c>
      <c r="F3636">
        <v>11.726983000000001</v>
      </c>
      <c r="G3636">
        <v>14.87685776</v>
      </c>
      <c r="H3636">
        <v>24.975474500000001</v>
      </c>
      <c r="I3636">
        <v>877.02952449999998</v>
      </c>
      <c r="J3636">
        <v>51.718758940000001</v>
      </c>
      <c r="K3636">
        <v>764.00735280000004</v>
      </c>
      <c r="L3636">
        <v>80.073414339999999</v>
      </c>
      <c r="M3636">
        <v>2172.2542530000001</v>
      </c>
      <c r="N3636">
        <v>49.400773399999999</v>
      </c>
      <c r="O3636">
        <v>807.61297209999998</v>
      </c>
      <c r="P3636">
        <v>29.270111620000002</v>
      </c>
      <c r="Q3636">
        <v>72.214753639999998</v>
      </c>
    </row>
    <row r="3637" spans="1:17">
      <c r="A3637" t="s">
        <v>11958</v>
      </c>
      <c r="B3637" s="14" t="s">
        <v>13937</v>
      </c>
      <c r="C3637">
        <v>741.66818809999995</v>
      </c>
      <c r="D3637">
        <v>71.571964929999993</v>
      </c>
      <c r="E3637">
        <v>50.211953129999998</v>
      </c>
      <c r="F3637">
        <v>38.623128620000003</v>
      </c>
      <c r="G3637">
        <v>67.431961310000005</v>
      </c>
      <c r="H3637">
        <v>51.789366970000003</v>
      </c>
      <c r="I3637">
        <v>2187.7600579999998</v>
      </c>
      <c r="J3637">
        <v>172.72899760000001</v>
      </c>
      <c r="K3637">
        <v>864.08423700000003</v>
      </c>
      <c r="L3637">
        <v>317.7444769</v>
      </c>
      <c r="M3637">
        <v>3456.705582</v>
      </c>
      <c r="N3637">
        <v>94.197389319999999</v>
      </c>
      <c r="O3637">
        <v>1116.954234</v>
      </c>
      <c r="P3637">
        <v>77.132930340000001</v>
      </c>
      <c r="Q3637">
        <v>150.6364983</v>
      </c>
    </row>
    <row r="3638" spans="1:17">
      <c r="A3638" t="s">
        <v>13938</v>
      </c>
      <c r="B3638" s="14" t="s">
        <v>7495</v>
      </c>
      <c r="C3638">
        <v>17.781187129999999</v>
      </c>
      <c r="D3638">
        <v>15.312667810000001</v>
      </c>
      <c r="E3638">
        <v>16.585702380000001</v>
      </c>
      <c r="F3638">
        <v>13.687001199999999</v>
      </c>
      <c r="G3638">
        <v>18.81208479</v>
      </c>
      <c r="H3638">
        <v>11.6861733</v>
      </c>
      <c r="I3638">
        <v>14.42620857</v>
      </c>
      <c r="J3638">
        <v>8.4926647279999994</v>
      </c>
      <c r="K3638">
        <v>21.756641030000001</v>
      </c>
      <c r="L3638">
        <v>50.716548750000001</v>
      </c>
      <c r="M3638">
        <v>7.4513118330000001</v>
      </c>
      <c r="N3638">
        <v>9.6629777410000006</v>
      </c>
      <c r="O3638">
        <v>11.09424112</v>
      </c>
      <c r="P3638">
        <v>5.6924346440000004</v>
      </c>
      <c r="Q3638">
        <v>9.8992007740000005</v>
      </c>
    </row>
    <row r="3639" spans="1:17">
      <c r="A3639" t="e">
        <v>#N/A</v>
      </c>
      <c r="B3639" s="14" t="s">
        <v>13939</v>
      </c>
      <c r="C3639">
        <v>3.3885073389999998</v>
      </c>
      <c r="D3639">
        <v>0.46916739600000001</v>
      </c>
      <c r="E3639">
        <v>0.180248037</v>
      </c>
      <c r="F3639">
        <v>1.9026229690000001</v>
      </c>
      <c r="G3639">
        <v>0.58513179500000001</v>
      </c>
      <c r="H3639">
        <v>0.650686918</v>
      </c>
      <c r="I3639">
        <v>1.8530724780000001</v>
      </c>
      <c r="J3639">
        <v>0.21478117999999999</v>
      </c>
      <c r="K3639">
        <v>1.152896599</v>
      </c>
      <c r="L3639">
        <v>2.1410543180000001</v>
      </c>
      <c r="M3639">
        <v>2.4391490249999999</v>
      </c>
      <c r="N3639">
        <v>0.88762924600000004</v>
      </c>
      <c r="O3639">
        <v>1.876349088</v>
      </c>
      <c r="P3639">
        <v>1.2074108139999999</v>
      </c>
      <c r="Q3639">
        <v>2.6205402659999999</v>
      </c>
    </row>
    <row r="3640" spans="1:17">
      <c r="A3640" t="s">
        <v>13940</v>
      </c>
      <c r="B3640" s="14" t="s">
        <v>2637</v>
      </c>
      <c r="C3640">
        <v>20.386603130000001</v>
      </c>
      <c r="D3640">
        <v>10.06493101</v>
      </c>
      <c r="E3640">
        <v>12.08380043</v>
      </c>
      <c r="F3640">
        <v>15.143649290000001</v>
      </c>
      <c r="G3640">
        <v>13.27687976</v>
      </c>
      <c r="H3640">
        <v>19.014696180000001</v>
      </c>
      <c r="I3640">
        <v>21.23584468</v>
      </c>
      <c r="J3640">
        <v>19.346210320000001</v>
      </c>
      <c r="K3640">
        <v>16.91131824</v>
      </c>
      <c r="L3640">
        <v>15.82575851</v>
      </c>
      <c r="M3640">
        <v>7.8266065319999996</v>
      </c>
      <c r="N3640">
        <v>9.3343571619999999</v>
      </c>
      <c r="O3640">
        <v>25.803108049999999</v>
      </c>
      <c r="P3640">
        <v>26.39166462</v>
      </c>
      <c r="Q3640">
        <v>20.821405970000001</v>
      </c>
    </row>
    <row r="3641" spans="1:17">
      <c r="A3641" t="s">
        <v>13941</v>
      </c>
      <c r="B3641" s="14" t="s">
        <v>9469</v>
      </c>
      <c r="C3641">
        <v>5.841856709</v>
      </c>
      <c r="D3641">
        <v>0.39820518900000001</v>
      </c>
      <c r="E3641">
        <v>0.21513554500000001</v>
      </c>
      <c r="F3641">
        <v>0.24467403900000001</v>
      </c>
      <c r="G3641">
        <v>0.19399602099999999</v>
      </c>
      <c r="H3641">
        <v>0.17258426199999999</v>
      </c>
      <c r="I3641">
        <v>0.98299546599999998</v>
      </c>
      <c r="J3641">
        <v>0.85450891200000001</v>
      </c>
      <c r="K3641">
        <v>3.4655896149999998</v>
      </c>
      <c r="L3641">
        <v>6.3886533050000001</v>
      </c>
      <c r="M3641">
        <v>2.587780521</v>
      </c>
      <c r="N3641">
        <v>0.91402006599999996</v>
      </c>
      <c r="O3641">
        <v>3.98137184</v>
      </c>
      <c r="P3641">
        <v>0.33710140999999999</v>
      </c>
      <c r="Q3641">
        <v>2.316854153</v>
      </c>
    </row>
    <row r="3642" spans="1:17">
      <c r="A3642" t="e">
        <v>#N/A</v>
      </c>
      <c r="B3642" s="14" t="s">
        <v>13942</v>
      </c>
      <c r="C3642">
        <v>2.664350529</v>
      </c>
      <c r="D3642">
        <v>0.59024285200000004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1.6888036340000001</v>
      </c>
      <c r="K3642">
        <v>0</v>
      </c>
      <c r="L3642">
        <v>1.6834902899999999</v>
      </c>
      <c r="M3642">
        <v>0</v>
      </c>
      <c r="N3642">
        <v>0</v>
      </c>
      <c r="O3642">
        <v>0</v>
      </c>
      <c r="P3642">
        <v>0</v>
      </c>
      <c r="Q3642">
        <v>0</v>
      </c>
    </row>
    <row r="3643" spans="1:17">
      <c r="A3643" t="s">
        <v>13943</v>
      </c>
      <c r="B3643" s="14" t="s">
        <v>13944</v>
      </c>
      <c r="C3643">
        <v>0</v>
      </c>
      <c r="D3643">
        <v>0</v>
      </c>
      <c r="E3643">
        <v>0.46739849999999999</v>
      </c>
      <c r="F3643">
        <v>0</v>
      </c>
      <c r="G3643">
        <v>0.75864827099999999</v>
      </c>
      <c r="H3643">
        <v>0</v>
      </c>
      <c r="I3643">
        <v>6.4068995229999999</v>
      </c>
      <c r="J3643">
        <v>0.55694587900000003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</row>
    <row r="3644" spans="1:17">
      <c r="A3644" t="s">
        <v>13945</v>
      </c>
      <c r="B3644" s="14" t="s">
        <v>5037</v>
      </c>
      <c r="C3644">
        <v>91.151023820000006</v>
      </c>
      <c r="D3644">
        <v>2.952750553</v>
      </c>
      <c r="E3644">
        <v>3.545026623</v>
      </c>
      <c r="F3644">
        <v>2.545864581</v>
      </c>
      <c r="G3644">
        <v>4.4547384179999998</v>
      </c>
      <c r="H3644">
        <v>9.9902120249999999</v>
      </c>
      <c r="I3644">
        <v>19.12397807</v>
      </c>
      <c r="J3644">
        <v>6.8404898889999997</v>
      </c>
      <c r="K3644">
        <v>14.823813639999999</v>
      </c>
      <c r="L3644">
        <v>25.53717181</v>
      </c>
      <c r="M3644">
        <v>38.377552979999997</v>
      </c>
      <c r="N3644">
        <v>7.9767582089999998</v>
      </c>
      <c r="O3644">
        <v>88.567388609999995</v>
      </c>
      <c r="P3644">
        <v>3.5479002099999999</v>
      </c>
      <c r="Q3644">
        <v>13.448287069999999</v>
      </c>
    </row>
    <row r="3645" spans="1:17">
      <c r="A3645" t="s">
        <v>13946</v>
      </c>
      <c r="B3645" s="14" t="s">
        <v>6723</v>
      </c>
      <c r="C3645">
        <v>86.210129910000006</v>
      </c>
      <c r="D3645">
        <v>6.62284278</v>
      </c>
      <c r="E3645">
        <v>5.6953372760000001</v>
      </c>
      <c r="F3645">
        <v>3.6434909559999999</v>
      </c>
      <c r="G3645">
        <v>5.8827170669999997</v>
      </c>
      <c r="H3645">
        <v>5.4737393860000001</v>
      </c>
      <c r="I3645">
        <v>46.13183377</v>
      </c>
      <c r="J3645">
        <v>11.193299509999999</v>
      </c>
      <c r="K3645">
        <v>46.836424350000001</v>
      </c>
      <c r="L3645">
        <v>56.888651260000003</v>
      </c>
      <c r="M3645">
        <v>60.054805539999997</v>
      </c>
      <c r="N3645">
        <v>20.526096670000001</v>
      </c>
      <c r="O3645">
        <v>81.231463820000002</v>
      </c>
      <c r="P3645">
        <v>11.891167100000001</v>
      </c>
      <c r="Q3645">
        <v>24.135587610000002</v>
      </c>
    </row>
    <row r="3646" spans="1:17">
      <c r="A3646" t="s">
        <v>13947</v>
      </c>
      <c r="B3646" s="14" t="s">
        <v>3794</v>
      </c>
      <c r="C3646">
        <v>16.998008049999999</v>
      </c>
      <c r="D3646">
        <v>2.2251437749999998</v>
      </c>
      <c r="E3646">
        <v>1.76728226</v>
      </c>
      <c r="F3646">
        <v>2.1822967339999999</v>
      </c>
      <c r="G3646">
        <v>1.9679435510000001</v>
      </c>
      <c r="H3646">
        <v>7.8634814100000003</v>
      </c>
      <c r="I3646">
        <v>3.9436294539999999</v>
      </c>
      <c r="J3646">
        <v>2.0813833380000002</v>
      </c>
      <c r="K3646">
        <v>5.4328499709999996</v>
      </c>
      <c r="L3646">
        <v>7.2008974290000003</v>
      </c>
      <c r="M3646">
        <v>8.8986727749999996</v>
      </c>
      <c r="N3646">
        <v>1.404855344</v>
      </c>
      <c r="O3646">
        <v>13.69085396</v>
      </c>
      <c r="P3646">
        <v>3.0139199570000001</v>
      </c>
      <c r="Q3646">
        <v>7.0375438240000001</v>
      </c>
    </row>
    <row r="3647" spans="1:17">
      <c r="A3647" t="s">
        <v>13948</v>
      </c>
      <c r="B3647" s="14" t="s">
        <v>6645</v>
      </c>
      <c r="C3647">
        <v>4.7797955090000004</v>
      </c>
      <c r="D3647">
        <v>28.589888160000001</v>
      </c>
      <c r="E3647">
        <v>24.611993229999999</v>
      </c>
      <c r="F3647">
        <v>35.654161500000001</v>
      </c>
      <c r="G3647">
        <v>23.275750429999999</v>
      </c>
      <c r="H3647">
        <v>14.68564226</v>
      </c>
      <c r="I3647">
        <v>61.340130619999996</v>
      </c>
      <c r="J3647">
        <v>53.201223740000003</v>
      </c>
      <c r="K3647">
        <v>44.234400770000001</v>
      </c>
      <c r="L3647">
        <v>18.120902430000001</v>
      </c>
      <c r="M3647">
        <v>5.5050238409999999</v>
      </c>
      <c r="N3647">
        <v>44.780315289999997</v>
      </c>
      <c r="O3647">
        <v>6.3522234739999996</v>
      </c>
      <c r="P3647">
        <v>83.903136309999994</v>
      </c>
      <c r="Q3647">
        <v>26.943440620000001</v>
      </c>
    </row>
    <row r="3648" spans="1:17">
      <c r="A3648" t="s">
        <v>13949</v>
      </c>
      <c r="B3648" s="14" t="s">
        <v>3793</v>
      </c>
      <c r="C3648">
        <v>25.173589679999999</v>
      </c>
      <c r="D3648">
        <v>0.91770011399999996</v>
      </c>
      <c r="E3648">
        <v>0.91532206199999999</v>
      </c>
      <c r="F3648">
        <v>0.91087273899999999</v>
      </c>
      <c r="G3648">
        <v>0.88040663600000002</v>
      </c>
      <c r="H3648">
        <v>0.97904281699999995</v>
      </c>
      <c r="I3648">
        <v>5.1116775519999997</v>
      </c>
      <c r="J3648">
        <v>1.0502899139999999</v>
      </c>
      <c r="K3648">
        <v>7.2278432639999997</v>
      </c>
      <c r="L3648">
        <v>8.8591078539999994</v>
      </c>
      <c r="M3648">
        <v>6.7283624719999997</v>
      </c>
      <c r="N3648">
        <v>0.66777663099999995</v>
      </c>
      <c r="O3648">
        <v>13.41024956</v>
      </c>
      <c r="P3648">
        <v>0.71712082300000002</v>
      </c>
      <c r="Q3648">
        <v>5.9144137949999998</v>
      </c>
    </row>
    <row r="3649" spans="1:17">
      <c r="A3649" t="s">
        <v>13950</v>
      </c>
      <c r="B3649" s="14" t="s">
        <v>6583</v>
      </c>
      <c r="C3649">
        <v>19.481062829999999</v>
      </c>
      <c r="D3649">
        <v>0.53611275800000002</v>
      </c>
      <c r="E3649">
        <v>0.78525139099999997</v>
      </c>
      <c r="F3649">
        <v>0.57646795100000003</v>
      </c>
      <c r="G3649">
        <v>0.58504607399999997</v>
      </c>
      <c r="H3649">
        <v>0.51117910899999996</v>
      </c>
      <c r="I3649">
        <v>2.6468585779999998</v>
      </c>
      <c r="J3649">
        <v>1.349855351</v>
      </c>
      <c r="K3649">
        <v>2.0858882219999999</v>
      </c>
      <c r="L3649">
        <v>4.0521162420000003</v>
      </c>
      <c r="M3649">
        <v>12.542357279999999</v>
      </c>
      <c r="N3649">
        <v>1.7004186530000001</v>
      </c>
      <c r="O3649">
        <v>17.95671025</v>
      </c>
      <c r="P3649">
        <v>0.94400247100000001</v>
      </c>
      <c r="Q3649">
        <v>8.5674954010000004</v>
      </c>
    </row>
    <row r="3650" spans="1:17">
      <c r="A3650" t="s">
        <v>13951</v>
      </c>
      <c r="B3650" s="14" t="s">
        <v>4580</v>
      </c>
      <c r="C3650">
        <v>1.7584065230000001</v>
      </c>
      <c r="D3650">
        <v>2.3929249459999999</v>
      </c>
      <c r="E3650">
        <v>2.6724731739999998</v>
      </c>
      <c r="F3650">
        <v>1.9832140549999999</v>
      </c>
      <c r="G3650">
        <v>1.214575578</v>
      </c>
      <c r="H3650">
        <v>2.604825597</v>
      </c>
      <c r="I3650">
        <v>8.4256184730000001</v>
      </c>
      <c r="J3650">
        <v>12.99269365</v>
      </c>
      <c r="K3650">
        <v>3.6466315800000002</v>
      </c>
      <c r="L3650">
        <v>3.0157414259999999</v>
      </c>
      <c r="M3650">
        <v>8.6794536470000008</v>
      </c>
      <c r="N3650">
        <v>3.963651418</v>
      </c>
      <c r="O3650">
        <v>3.06019525</v>
      </c>
      <c r="P3650">
        <v>3.6934339619999998</v>
      </c>
      <c r="Q3650">
        <v>1.381468916</v>
      </c>
    </row>
    <row r="3651" spans="1:17">
      <c r="A3651" t="s">
        <v>13952</v>
      </c>
      <c r="B3651" s="14" t="s">
        <v>3549</v>
      </c>
      <c r="C3651">
        <v>1.8539812879999999</v>
      </c>
      <c r="D3651">
        <v>5.0826467849999997</v>
      </c>
      <c r="E3651">
        <v>3.846201797</v>
      </c>
      <c r="F3651">
        <v>5.0157148219999996</v>
      </c>
      <c r="G3651">
        <v>2.641219907</v>
      </c>
      <c r="H3651">
        <v>2.8481245589999999</v>
      </c>
      <c r="I3651">
        <v>4.731470131</v>
      </c>
      <c r="J3651">
        <v>6.1695351619999999</v>
      </c>
      <c r="K3651">
        <v>5.2566132830000001</v>
      </c>
      <c r="L3651">
        <v>2.7821991609999999</v>
      </c>
      <c r="M3651">
        <v>2.6691024680000002</v>
      </c>
      <c r="N3651">
        <v>2.5996865649999998</v>
      </c>
      <c r="O3651">
        <v>3.336521421</v>
      </c>
      <c r="P3651">
        <v>8.3794481639999994</v>
      </c>
      <c r="Q3651">
        <v>5.5758783259999998</v>
      </c>
    </row>
    <row r="3652" spans="1:17">
      <c r="A3652" t="s">
        <v>13953</v>
      </c>
      <c r="B3652" s="14" t="s">
        <v>4404</v>
      </c>
      <c r="C3652">
        <v>6.1104666050000001</v>
      </c>
      <c r="D3652">
        <v>24.320225870000002</v>
      </c>
      <c r="E3652">
        <v>26.785479819999999</v>
      </c>
      <c r="F3652">
        <v>30.746690820000001</v>
      </c>
      <c r="G3652">
        <v>26.236007350000001</v>
      </c>
      <c r="H3652">
        <v>14.08053855</v>
      </c>
      <c r="I3652">
        <v>20.616157439999999</v>
      </c>
      <c r="J3652">
        <v>27.210385330000001</v>
      </c>
      <c r="K3652">
        <v>47.077213489999998</v>
      </c>
      <c r="L3652">
        <v>52.122759250000001</v>
      </c>
      <c r="M3652">
        <v>6.5604697910000001</v>
      </c>
      <c r="N3652">
        <v>19.85896528</v>
      </c>
      <c r="O3652">
        <v>3.6703505660000002</v>
      </c>
      <c r="P3652">
        <v>31.022350070000002</v>
      </c>
      <c r="Q3652">
        <v>25.13199432</v>
      </c>
    </row>
    <row r="3653" spans="1:17">
      <c r="A3653" t="s">
        <v>13954</v>
      </c>
      <c r="B3653" s="14" t="s">
        <v>2110</v>
      </c>
      <c r="C3653">
        <v>8.2411729220000005</v>
      </c>
      <c r="D3653">
        <v>19.474087900000001</v>
      </c>
      <c r="E3653">
        <v>15.75734033</v>
      </c>
      <c r="F3653">
        <v>16.452837209999998</v>
      </c>
      <c r="G3653">
        <v>13.36129317</v>
      </c>
      <c r="H3653">
        <v>24.793011119999999</v>
      </c>
      <c r="I3653">
        <v>12.35210451</v>
      </c>
      <c r="J3653">
        <v>30.355402789999999</v>
      </c>
      <c r="K3653">
        <v>21.081583470000002</v>
      </c>
      <c r="L3653">
        <v>23.57726285</v>
      </c>
      <c r="M3653">
        <v>2.197127032</v>
      </c>
      <c r="N3653">
        <v>13.54540521</v>
      </c>
      <c r="O3653">
        <v>2.5352554879999998</v>
      </c>
      <c r="P3653">
        <v>27.510726460000001</v>
      </c>
      <c r="Q3653">
        <v>12.90417555</v>
      </c>
    </row>
    <row r="3654" spans="1:17">
      <c r="A3654" t="s">
        <v>13955</v>
      </c>
      <c r="B3654" s="14" t="s">
        <v>1474</v>
      </c>
      <c r="C3654">
        <v>2.0927753309999999</v>
      </c>
      <c r="D3654">
        <v>11.435955269999999</v>
      </c>
      <c r="E3654">
        <v>3.636549815</v>
      </c>
      <c r="F3654">
        <v>6.077174104</v>
      </c>
      <c r="G3654">
        <v>3.3729092060000001</v>
      </c>
      <c r="H3654">
        <v>1.607482463</v>
      </c>
      <c r="I3654">
        <v>4.0692469950000003</v>
      </c>
      <c r="J3654">
        <v>6.1903781860000002</v>
      </c>
      <c r="K3654">
        <v>11.39264376</v>
      </c>
      <c r="L3654">
        <v>3.0854509540000001</v>
      </c>
      <c r="M3654">
        <v>1.339059853</v>
      </c>
      <c r="N3654">
        <v>4.0416941749999999</v>
      </c>
      <c r="O3654">
        <v>10.04338036</v>
      </c>
      <c r="P3654">
        <v>7.0122787520000003</v>
      </c>
      <c r="Q3654">
        <v>0.95909412900000002</v>
      </c>
    </row>
    <row r="3655" spans="1:17">
      <c r="A3655" t="s">
        <v>13956</v>
      </c>
      <c r="B3655" s="14" t="s">
        <v>3680</v>
      </c>
      <c r="C3655">
        <v>7.3064689510000003</v>
      </c>
      <c r="D3655">
        <v>5.8411340740000002</v>
      </c>
      <c r="E3655">
        <v>6.8606909030000001</v>
      </c>
      <c r="F3655">
        <v>4.9295231480000004</v>
      </c>
      <c r="G3655">
        <v>5.7050349999999996</v>
      </c>
      <c r="H3655">
        <v>4.7581480909999998</v>
      </c>
      <c r="I3655">
        <v>8.8020942679999994</v>
      </c>
      <c r="J3655">
        <v>12.00089844</v>
      </c>
      <c r="K3655">
        <v>9.9437331699999998</v>
      </c>
      <c r="L3655">
        <v>10.83908748</v>
      </c>
      <c r="M3655">
        <v>7.3174470740000004</v>
      </c>
      <c r="N3655">
        <v>7.3229412759999999</v>
      </c>
      <c r="O3655">
        <v>6.3326781710000004</v>
      </c>
      <c r="P3655">
        <v>10.91435828</v>
      </c>
      <c r="Q3655">
        <v>9.6086476429999994</v>
      </c>
    </row>
    <row r="3656" spans="1:17">
      <c r="A3656" t="s">
        <v>13957</v>
      </c>
      <c r="B3656" s="14" t="s">
        <v>8951</v>
      </c>
      <c r="C3656">
        <v>24.273695650000001</v>
      </c>
      <c r="D3656">
        <v>10.1850781</v>
      </c>
      <c r="E3656">
        <v>11.27032599</v>
      </c>
      <c r="F3656">
        <v>11.05021391</v>
      </c>
      <c r="G3656">
        <v>10.215321530000001</v>
      </c>
      <c r="H3656">
        <v>9.5693908660000009</v>
      </c>
      <c r="I3656">
        <v>6.0951585970000002</v>
      </c>
      <c r="J3656">
        <v>9.7410246209999993</v>
      </c>
      <c r="K3656">
        <v>10.13664926</v>
      </c>
      <c r="L3656">
        <v>17.572126170000001</v>
      </c>
      <c r="M3656">
        <v>5.8628825329999996</v>
      </c>
      <c r="N3656">
        <v>8.778633524</v>
      </c>
      <c r="O3656">
        <v>19.583343679999999</v>
      </c>
      <c r="P3656">
        <v>9.3819167060000002</v>
      </c>
      <c r="Q3656">
        <v>18.896655679999999</v>
      </c>
    </row>
    <row r="3657" spans="1:17">
      <c r="A3657" t="s">
        <v>13958</v>
      </c>
      <c r="B3657" s="14" t="s">
        <v>3448</v>
      </c>
      <c r="C3657">
        <v>0.39481293699999997</v>
      </c>
      <c r="D3657">
        <v>6.4723570910000001</v>
      </c>
      <c r="E3657">
        <v>3.8643042319999998</v>
      </c>
      <c r="F3657">
        <v>5.7503662230000003</v>
      </c>
      <c r="G3657">
        <v>3.4770170290000002</v>
      </c>
      <c r="H3657">
        <v>2.426079332</v>
      </c>
      <c r="I3657">
        <v>14.96984936</v>
      </c>
      <c r="J3657">
        <v>7.8078913720000003</v>
      </c>
      <c r="K3657">
        <v>3.4030289200000001</v>
      </c>
      <c r="L3657">
        <v>1.995724627</v>
      </c>
      <c r="M3657">
        <v>1.515723581</v>
      </c>
      <c r="N3657">
        <v>7.0570568319999998</v>
      </c>
      <c r="O3657">
        <v>0.87449348000000005</v>
      </c>
      <c r="P3657">
        <v>17.711101809999999</v>
      </c>
      <c r="Q3657">
        <v>6.5137712160000003</v>
      </c>
    </row>
    <row r="3658" spans="1:17">
      <c r="A3658" t="s">
        <v>13959</v>
      </c>
      <c r="B3658" s="14" t="s">
        <v>3449</v>
      </c>
      <c r="C3658">
        <v>25.00995704</v>
      </c>
      <c r="D3658">
        <v>19.735322199999999</v>
      </c>
      <c r="E3658">
        <v>17.613765090000001</v>
      </c>
      <c r="F3658">
        <v>23.689724980000001</v>
      </c>
      <c r="G3658">
        <v>19.309459050000001</v>
      </c>
      <c r="H3658">
        <v>34.451722910000001</v>
      </c>
      <c r="I3658">
        <v>11.75560243</v>
      </c>
      <c r="J3658">
        <v>8.6206748070000003</v>
      </c>
      <c r="K3658">
        <v>21.378788289999999</v>
      </c>
      <c r="L3658">
        <v>51.587433939999997</v>
      </c>
      <c r="M3658">
        <v>17.854131379999998</v>
      </c>
      <c r="N3658">
        <v>13.172929160000001</v>
      </c>
      <c r="O3658">
        <v>16.939262599999999</v>
      </c>
      <c r="P3658">
        <v>23.97121714</v>
      </c>
      <c r="Q3658">
        <v>33.532772510000001</v>
      </c>
    </row>
    <row r="3659" spans="1:17">
      <c r="A3659" t="s">
        <v>13960</v>
      </c>
      <c r="B3659" s="14" t="s">
        <v>13961</v>
      </c>
      <c r="C3659">
        <v>6.3309744290000003</v>
      </c>
      <c r="D3659">
        <v>16.72238742</v>
      </c>
      <c r="E3659">
        <v>13.004481370000001</v>
      </c>
      <c r="F3659">
        <v>15.84329322</v>
      </c>
      <c r="G3659">
        <v>15.809943690000001</v>
      </c>
      <c r="H3659">
        <v>52.556588580000003</v>
      </c>
      <c r="I3659">
        <v>0</v>
      </c>
      <c r="J3659">
        <v>8.7049064680000008</v>
      </c>
      <c r="K3659">
        <v>12.15095915</v>
      </c>
      <c r="L3659">
        <v>11.693110620000001</v>
      </c>
      <c r="M3659">
        <v>2.804446108</v>
      </c>
      <c r="N3659">
        <v>7.3240495809999997</v>
      </c>
      <c r="O3659">
        <v>5.9327370180000001</v>
      </c>
      <c r="P3659">
        <v>13.224790430000001</v>
      </c>
      <c r="Q3659">
        <v>18.7475758</v>
      </c>
    </row>
    <row r="3660" spans="1:17">
      <c r="A3660" t="e">
        <v>#N/A</v>
      </c>
      <c r="B3660" s="14" t="s">
        <v>13962</v>
      </c>
      <c r="C3660">
        <v>44.78034925</v>
      </c>
      <c r="D3660">
        <v>121.0037355</v>
      </c>
      <c r="E3660">
        <v>105.10396950000001</v>
      </c>
      <c r="F3660">
        <v>171.6516944</v>
      </c>
      <c r="G3660">
        <v>111.59949659999999</v>
      </c>
      <c r="H3660">
        <v>328.25064470000001</v>
      </c>
      <c r="I3660">
        <v>262.02246380000003</v>
      </c>
      <c r="J3660">
        <v>176.40198280000001</v>
      </c>
      <c r="K3660">
        <v>478.01994539999998</v>
      </c>
      <c r="L3660">
        <v>190.02931899999999</v>
      </c>
      <c r="M3660">
        <v>54.121680169999998</v>
      </c>
      <c r="N3660">
        <v>56.56460878</v>
      </c>
      <c r="O3660">
        <v>58.16493783</v>
      </c>
      <c r="P3660">
        <v>135.44770750000001</v>
      </c>
      <c r="Q3660">
        <v>148.2166349</v>
      </c>
    </row>
    <row r="3661" spans="1:17">
      <c r="A3661" t="s">
        <v>13963</v>
      </c>
      <c r="B3661" s="14" t="s">
        <v>13964</v>
      </c>
      <c r="C3661">
        <v>79.696800909999993</v>
      </c>
      <c r="D3661">
        <v>14.84667877</v>
      </c>
      <c r="E3661">
        <v>17.921042480000001</v>
      </c>
      <c r="F3661">
        <v>18.49140147</v>
      </c>
      <c r="G3661">
        <v>11.88548958</v>
      </c>
      <c r="H3661">
        <v>17.390892139999998</v>
      </c>
      <c r="I3661">
        <v>0</v>
      </c>
      <c r="J3661">
        <v>16.53249873</v>
      </c>
      <c r="K3661">
        <v>16.433833109999998</v>
      </c>
      <c r="L3661">
        <v>26.322995110000001</v>
      </c>
      <c r="M3661">
        <v>3.476857163</v>
      </c>
      <c r="N3661">
        <v>28.58001286</v>
      </c>
      <c r="O3661">
        <v>14.04175715</v>
      </c>
      <c r="P3661">
        <v>27.446855930000002</v>
      </c>
      <c r="Q3661">
        <v>21.16737569</v>
      </c>
    </row>
    <row r="3662" spans="1:17">
      <c r="A3662" t="s">
        <v>13965</v>
      </c>
      <c r="B3662" s="14" t="s">
        <v>6178</v>
      </c>
      <c r="C3662">
        <v>31.296242620000001</v>
      </c>
      <c r="D3662">
        <v>1.0550469440000001</v>
      </c>
      <c r="E3662">
        <v>0.82514700600000002</v>
      </c>
      <c r="F3662">
        <v>1.0372244429999999</v>
      </c>
      <c r="G3662">
        <v>0.79889287499999995</v>
      </c>
      <c r="H3662">
        <v>0.62710353699999999</v>
      </c>
      <c r="I3662">
        <v>2.579647848</v>
      </c>
      <c r="J3662">
        <v>3.1049503390000002</v>
      </c>
      <c r="K3662">
        <v>3.2098768579999999</v>
      </c>
      <c r="L3662">
        <v>5.5025448690000003</v>
      </c>
      <c r="M3662">
        <v>9.9253675309999991</v>
      </c>
      <c r="N3662">
        <v>1.3586688570000001</v>
      </c>
      <c r="O3662">
        <v>13.26118218</v>
      </c>
      <c r="P3662">
        <v>0.61244717400000004</v>
      </c>
      <c r="Q3662">
        <v>3.4609551569999999</v>
      </c>
    </row>
    <row r="3663" spans="1:17">
      <c r="A3663" t="s">
        <v>13966</v>
      </c>
      <c r="B3663" s="14" t="s">
        <v>13967</v>
      </c>
      <c r="C3663">
        <v>5.6205191000000001</v>
      </c>
      <c r="D3663">
        <v>3.9132756839999998</v>
      </c>
      <c r="E3663">
        <v>3.2745157379999998</v>
      </c>
      <c r="F3663">
        <v>4.4810789609999997</v>
      </c>
      <c r="G3663">
        <v>3.6973655220000001</v>
      </c>
      <c r="H3663">
        <v>7.606458387</v>
      </c>
      <c r="I3663">
        <v>1.1709304380000001</v>
      </c>
      <c r="J3663">
        <v>2.7482734450000001</v>
      </c>
      <c r="K3663">
        <v>5.706576654</v>
      </c>
      <c r="L3663">
        <v>7.6100743839999998</v>
      </c>
      <c r="M3663">
        <v>5.137546553</v>
      </c>
      <c r="N3663">
        <v>1.48468351</v>
      </c>
      <c r="O3663">
        <v>5.0389640519999999</v>
      </c>
      <c r="P3663">
        <v>3.5737992749999998</v>
      </c>
      <c r="Q3663">
        <v>4.4156867740000001</v>
      </c>
    </row>
    <row r="3664" spans="1:17">
      <c r="A3664" t="s">
        <v>13968</v>
      </c>
      <c r="B3664" s="14" t="s">
        <v>3554</v>
      </c>
      <c r="C3664">
        <v>3.179345971</v>
      </c>
      <c r="D3664">
        <v>2.9179451429999999</v>
      </c>
      <c r="E3664">
        <v>3.4790795129999998</v>
      </c>
      <c r="F3664">
        <v>3.4312557109999999</v>
      </c>
      <c r="G3664">
        <v>3.7058414040000001</v>
      </c>
      <c r="H3664">
        <v>5.7127431020000001</v>
      </c>
      <c r="I3664">
        <v>6.7891643559999997</v>
      </c>
      <c r="J3664">
        <v>6.7510354789999996</v>
      </c>
      <c r="K3664">
        <v>4.0178620829999998</v>
      </c>
      <c r="L3664">
        <v>4.01778821</v>
      </c>
      <c r="M3664">
        <v>1.7436864080000001</v>
      </c>
      <c r="N3664">
        <v>3.1493905080000002</v>
      </c>
      <c r="O3664">
        <v>2.3892883450000002</v>
      </c>
      <c r="P3664">
        <v>2.7427653279999999</v>
      </c>
      <c r="Q3664">
        <v>3.590603701</v>
      </c>
    </row>
    <row r="3665" spans="1:17">
      <c r="A3665" t="s">
        <v>13969</v>
      </c>
      <c r="B3665" s="14" t="s">
        <v>2587</v>
      </c>
      <c r="C3665">
        <v>6.4571105610000004</v>
      </c>
      <c r="D3665">
        <v>1.6170487389999999</v>
      </c>
      <c r="E3665">
        <v>1.463519708</v>
      </c>
      <c r="F3665">
        <v>1.2993006499999999</v>
      </c>
      <c r="G3665">
        <v>0.48479223300000002</v>
      </c>
      <c r="H3665">
        <v>1.940781002</v>
      </c>
      <c r="I3665">
        <v>1.228243145</v>
      </c>
      <c r="J3665">
        <v>0.71180030800000005</v>
      </c>
      <c r="K3665">
        <v>3.18398534</v>
      </c>
      <c r="L3665">
        <v>3.3704139390000001</v>
      </c>
      <c r="M3665">
        <v>1.077802084</v>
      </c>
      <c r="N3665">
        <v>0.72676485800000001</v>
      </c>
      <c r="O3665">
        <v>3.4200958469999998</v>
      </c>
      <c r="P3665">
        <v>0.336963911</v>
      </c>
      <c r="Q3665">
        <v>0.96496214199999997</v>
      </c>
    </row>
    <row r="3666" spans="1:17">
      <c r="A3666" t="e">
        <v>#N/A</v>
      </c>
      <c r="B3666" s="14" t="s">
        <v>13970</v>
      </c>
      <c r="C3666">
        <v>33.516757380000001</v>
      </c>
      <c r="D3666">
        <v>2.3866341420000001</v>
      </c>
      <c r="E3666">
        <v>2.2922848170000001</v>
      </c>
      <c r="F3666">
        <v>0.97763235599999998</v>
      </c>
      <c r="G3666">
        <v>2.4804499999999998</v>
      </c>
      <c r="H3666">
        <v>0</v>
      </c>
      <c r="I3666">
        <v>12.2195359</v>
      </c>
      <c r="J3666">
        <v>6.3733980629999998</v>
      </c>
      <c r="K3666">
        <v>3.8012170489999999</v>
      </c>
      <c r="L3666">
        <v>6.0508056809999999</v>
      </c>
      <c r="M3666">
        <v>4.5954981630000002</v>
      </c>
      <c r="N3666">
        <v>4.7219151679999998</v>
      </c>
      <c r="O3666">
        <v>10.605451370000001</v>
      </c>
      <c r="P3666">
        <v>3.053063957</v>
      </c>
      <c r="Q3666">
        <v>4.1143748139999996</v>
      </c>
    </row>
    <row r="3667" spans="1:17">
      <c r="A3667" t="s">
        <v>13971</v>
      </c>
      <c r="B3667" s="14" t="s">
        <v>5384</v>
      </c>
      <c r="C3667">
        <v>1.9789126420000001</v>
      </c>
      <c r="D3667">
        <v>6.5759311499999997</v>
      </c>
      <c r="E3667">
        <v>5.6975303210000003</v>
      </c>
      <c r="F3667">
        <v>7.2561167590000002</v>
      </c>
      <c r="G3667">
        <v>4.3355873950000001</v>
      </c>
      <c r="H3667">
        <v>2.8975445099999999</v>
      </c>
      <c r="I3667">
        <v>2.7055191160000001</v>
      </c>
      <c r="J3667">
        <v>8.7646834909999995</v>
      </c>
      <c r="K3667">
        <v>6.2841324079999996</v>
      </c>
      <c r="L3667">
        <v>5.8612083330000004</v>
      </c>
      <c r="M3667">
        <v>0.71224028100000003</v>
      </c>
      <c r="N3667">
        <v>3.7506452189999999</v>
      </c>
      <c r="O3667">
        <v>1.6437020309999999</v>
      </c>
      <c r="P3667">
        <v>8.5173078039999996</v>
      </c>
      <c r="Q3667">
        <v>3.8260358779999999</v>
      </c>
    </row>
    <row r="3668" spans="1:17">
      <c r="A3668" t="s">
        <v>13972</v>
      </c>
      <c r="B3668" s="14" t="s">
        <v>2578</v>
      </c>
      <c r="C3668">
        <v>3.2096450669999999</v>
      </c>
      <c r="D3668">
        <v>3.0219363650000002</v>
      </c>
      <c r="E3668">
        <v>3.9837851409999998</v>
      </c>
      <c r="F3668">
        <v>2.5849637909999998</v>
      </c>
      <c r="G3668">
        <v>3.6487837189999999</v>
      </c>
      <c r="H3668">
        <v>0.92451063899999997</v>
      </c>
      <c r="I3668">
        <v>2.7304014809999999</v>
      </c>
      <c r="J3668">
        <v>8.5446463670000004</v>
      </c>
      <c r="K3668">
        <v>5.0961912509999996</v>
      </c>
      <c r="L3668">
        <v>5.2391002880000004</v>
      </c>
      <c r="M3668">
        <v>1.540265738</v>
      </c>
      <c r="N3668">
        <v>2.4728698790000001</v>
      </c>
      <c r="O3668">
        <v>1.77730605</v>
      </c>
      <c r="P3668">
        <v>3.8523879249999999</v>
      </c>
      <c r="Q3668">
        <v>2.9418845820000001</v>
      </c>
    </row>
    <row r="3669" spans="1:17">
      <c r="A3669" t="e">
        <v>#N/A</v>
      </c>
      <c r="B3669" s="14" t="s">
        <v>13973</v>
      </c>
      <c r="C3669">
        <v>31.213176260000001</v>
      </c>
      <c r="D3669">
        <v>2.1276195840000001</v>
      </c>
      <c r="E3669">
        <v>2.5543871500000002</v>
      </c>
      <c r="F3669">
        <v>1.634123851</v>
      </c>
      <c r="G3669">
        <v>2.902270712</v>
      </c>
      <c r="H3669">
        <v>1.8442434459999999</v>
      </c>
      <c r="I3669">
        <v>7.0028901770000003</v>
      </c>
      <c r="J3669">
        <v>4.8700383870000001</v>
      </c>
      <c r="K3669">
        <v>22.873602590000001</v>
      </c>
      <c r="L3669">
        <v>83.440434440000004</v>
      </c>
      <c r="M3669">
        <v>36.870857350000001</v>
      </c>
      <c r="N3669">
        <v>1.183910416</v>
      </c>
      <c r="O3669">
        <v>816.33457950000002</v>
      </c>
      <c r="P3669">
        <v>4.3227376130000001</v>
      </c>
      <c r="Q3669">
        <v>3.3010681650000002</v>
      </c>
    </row>
    <row r="3670" spans="1:17">
      <c r="A3670" t="s">
        <v>13974</v>
      </c>
      <c r="B3670" s="14" t="s">
        <v>2530</v>
      </c>
      <c r="C3670">
        <v>21.093661010000002</v>
      </c>
      <c r="D3670">
        <v>4.1435943259999997</v>
      </c>
      <c r="E3670">
        <v>5.0580127360000002</v>
      </c>
      <c r="F3670">
        <v>3.1965184020000001</v>
      </c>
      <c r="G3670">
        <v>4.2827602130000004</v>
      </c>
      <c r="H3670">
        <v>5.094851308</v>
      </c>
      <c r="I3670">
        <v>8.2911313470000003</v>
      </c>
      <c r="J3670">
        <v>7.0507214769999997</v>
      </c>
      <c r="K3670">
        <v>7.1768503389999996</v>
      </c>
      <c r="L3670">
        <v>9.9961434629999992</v>
      </c>
      <c r="M3670">
        <v>12.33687705</v>
      </c>
      <c r="N3670">
        <v>3.7480260529999998</v>
      </c>
      <c r="O3670">
        <v>16.33428893</v>
      </c>
      <c r="P3670">
        <v>3.510858721</v>
      </c>
      <c r="Q3670">
        <v>11.04527397</v>
      </c>
    </row>
    <row r="3671" spans="1:17">
      <c r="A3671" t="s">
        <v>13975</v>
      </c>
      <c r="B3671" s="14" t="s">
        <v>5544</v>
      </c>
      <c r="C3671">
        <v>18.015658779999999</v>
      </c>
      <c r="D3671">
        <v>5.423764019</v>
      </c>
      <c r="E3671">
        <v>4.9144808710000003</v>
      </c>
      <c r="F3671">
        <v>4.2757746210000001</v>
      </c>
      <c r="G3671">
        <v>4.467029642</v>
      </c>
      <c r="H3671">
        <v>9.4027534979999992</v>
      </c>
      <c r="I3671">
        <v>9.4311854279999991</v>
      </c>
      <c r="J3671">
        <v>1.4054473199999999</v>
      </c>
      <c r="K3671">
        <v>5.6580915320000003</v>
      </c>
      <c r="L3671">
        <v>3.7944439989999998</v>
      </c>
      <c r="M3671">
        <v>7.0937219960000002</v>
      </c>
      <c r="N3671">
        <v>1.423605926</v>
      </c>
      <c r="O3671">
        <v>3.5811192740000002</v>
      </c>
      <c r="P3671">
        <v>3.3959761940000002</v>
      </c>
      <c r="Q3671">
        <v>5.715943534</v>
      </c>
    </row>
    <row r="3672" spans="1:17">
      <c r="A3672" t="s">
        <v>13976</v>
      </c>
      <c r="B3672" s="14" t="s">
        <v>7136</v>
      </c>
      <c r="C3672">
        <v>10.21090381</v>
      </c>
      <c r="D3672">
        <v>7.4899223499999996</v>
      </c>
      <c r="E3672">
        <v>6.3006345030000004</v>
      </c>
      <c r="F3672">
        <v>7.3201565540000004</v>
      </c>
      <c r="G3672">
        <v>7.3663913460000003</v>
      </c>
      <c r="H3672">
        <v>13.59470883</v>
      </c>
      <c r="I3672">
        <v>11.25079719</v>
      </c>
      <c r="J3672">
        <v>5.4941792960000004</v>
      </c>
      <c r="K3672">
        <v>7.720289728</v>
      </c>
      <c r="L3672">
        <v>10.896437150000001</v>
      </c>
      <c r="M3672">
        <v>15.24468141</v>
      </c>
      <c r="N3672">
        <v>3.2446951409999998</v>
      </c>
      <c r="O3672">
        <v>15.580398669999999</v>
      </c>
      <c r="P3672">
        <v>9.3960164820000003</v>
      </c>
      <c r="Q3672">
        <v>12.010809549999999</v>
      </c>
    </row>
    <row r="3673" spans="1:17">
      <c r="A3673" t="s">
        <v>13977</v>
      </c>
      <c r="B3673" s="14" t="s">
        <v>13978</v>
      </c>
      <c r="C3673">
        <v>26.121870399999999</v>
      </c>
      <c r="D3673">
        <v>78.12273055</v>
      </c>
      <c r="E3673">
        <v>104.3467151</v>
      </c>
      <c r="F3673">
        <v>99.728806660000004</v>
      </c>
      <c r="G3673">
        <v>94.618520989999993</v>
      </c>
      <c r="H3673">
        <v>72.375445360000001</v>
      </c>
      <c r="I3673">
        <v>134.2361238</v>
      </c>
      <c r="J3673">
        <v>152.48574260000001</v>
      </c>
      <c r="K3673">
        <v>135.71277180000001</v>
      </c>
      <c r="L3673">
        <v>101.78270740000001</v>
      </c>
      <c r="M3673">
        <v>20.295630060000001</v>
      </c>
      <c r="N3673">
        <v>77.435586420000007</v>
      </c>
      <c r="O3673">
        <v>18.597473539999999</v>
      </c>
      <c r="P3673">
        <v>109.54841380000001</v>
      </c>
      <c r="Q3673">
        <v>97.908488610000006</v>
      </c>
    </row>
    <row r="3674" spans="1:17">
      <c r="A3674" t="s">
        <v>13979</v>
      </c>
      <c r="B3674" s="14" t="s">
        <v>4446</v>
      </c>
      <c r="C3674">
        <v>7.9930515870000001</v>
      </c>
      <c r="D3674">
        <v>1.967476175</v>
      </c>
      <c r="E3674">
        <v>1.921192113</v>
      </c>
      <c r="F3674">
        <v>2.176020405</v>
      </c>
      <c r="G3674">
        <v>2.1470561830000001</v>
      </c>
      <c r="H3674">
        <v>1.364343539</v>
      </c>
      <c r="I3674">
        <v>3.8854745500000001</v>
      </c>
      <c r="J3674">
        <v>3.5277231470000001</v>
      </c>
      <c r="K3674">
        <v>5.3719196389999997</v>
      </c>
      <c r="L3674">
        <v>2.6187626740000001</v>
      </c>
      <c r="M3674">
        <v>0.56826052500000002</v>
      </c>
      <c r="N3674">
        <v>1.3137586560000001</v>
      </c>
      <c r="O3674">
        <v>0.65571339100000003</v>
      </c>
      <c r="P3674">
        <v>2.4872526100000001</v>
      </c>
      <c r="Q3674">
        <v>1.8315604009999999</v>
      </c>
    </row>
    <row r="3675" spans="1:17">
      <c r="A3675" t="s">
        <v>13980</v>
      </c>
      <c r="B3675" s="14" t="s">
        <v>7229</v>
      </c>
      <c r="C3675">
        <v>0.42011630900000002</v>
      </c>
      <c r="D3675">
        <v>3.3505138520000002</v>
      </c>
      <c r="E3675">
        <v>1.564334755</v>
      </c>
      <c r="F3675">
        <v>1.772766708</v>
      </c>
      <c r="G3675">
        <v>1.378378243</v>
      </c>
      <c r="H3675">
        <v>1.6134784980000001</v>
      </c>
      <c r="I3675">
        <v>0</v>
      </c>
      <c r="J3675">
        <v>7.8289706619999997</v>
      </c>
      <c r="K3675">
        <v>3.4305417629999999</v>
      </c>
      <c r="L3675">
        <v>2.1236296640000001</v>
      </c>
      <c r="M3675">
        <v>0.80643279099999998</v>
      </c>
      <c r="N3675">
        <v>4.4538155850000001</v>
      </c>
      <c r="O3675">
        <v>0</v>
      </c>
      <c r="P3675">
        <v>3.2775996279999999</v>
      </c>
      <c r="Q3675">
        <v>1.7328089250000001</v>
      </c>
    </row>
    <row r="3676" spans="1:17">
      <c r="A3676" t="e">
        <v>#N/A</v>
      </c>
      <c r="B3676" s="14" t="s">
        <v>13981</v>
      </c>
      <c r="C3676">
        <v>0</v>
      </c>
      <c r="D3676">
        <v>1.5910894280000001</v>
      </c>
      <c r="E3676">
        <v>2.6743322859999998</v>
      </c>
      <c r="F3676">
        <v>1.466448534</v>
      </c>
      <c r="G3676">
        <v>3.720675</v>
      </c>
      <c r="H3676">
        <v>1.37917336</v>
      </c>
      <c r="I3676">
        <v>5.2369439580000003</v>
      </c>
      <c r="J3676">
        <v>1.820970875</v>
      </c>
      <c r="K3676">
        <v>0</v>
      </c>
      <c r="L3676">
        <v>0</v>
      </c>
      <c r="M3676">
        <v>0</v>
      </c>
      <c r="N3676">
        <v>0.44267954700000001</v>
      </c>
      <c r="O3676">
        <v>0</v>
      </c>
      <c r="P3676">
        <v>1.6163279770000001</v>
      </c>
      <c r="Q3676">
        <v>7.4058746659999999</v>
      </c>
    </row>
    <row r="3677" spans="1:17">
      <c r="A3677" t="s">
        <v>13982</v>
      </c>
      <c r="B3677" s="14" t="s">
        <v>13983</v>
      </c>
      <c r="C3677">
        <v>16.856095180000001</v>
      </c>
      <c r="D3677">
        <v>0.77795614099999999</v>
      </c>
      <c r="E3677">
        <v>0.97136218799999996</v>
      </c>
      <c r="F3677">
        <v>1.529628856</v>
      </c>
      <c r="G3677">
        <v>0.97024404799999997</v>
      </c>
      <c r="H3677">
        <v>0.53947257299999996</v>
      </c>
      <c r="I3677">
        <v>1.0242322370000001</v>
      </c>
      <c r="J3677">
        <v>1.0684267890000001</v>
      </c>
      <c r="K3677">
        <v>0.95584539499999999</v>
      </c>
      <c r="L3677">
        <v>5.3253264280000003</v>
      </c>
      <c r="M3677">
        <v>4.0445073120000004</v>
      </c>
      <c r="N3677">
        <v>1.7315696570000001</v>
      </c>
      <c r="O3677">
        <v>17.11211222</v>
      </c>
      <c r="P3677">
        <v>1.1591014120000001</v>
      </c>
      <c r="Q3677">
        <v>4.8280928940000001</v>
      </c>
    </row>
    <row r="3678" spans="1:17">
      <c r="A3678" t="s">
        <v>13984</v>
      </c>
      <c r="B3678" s="14" t="s">
        <v>3639</v>
      </c>
      <c r="C3678">
        <v>1.533795105</v>
      </c>
      <c r="D3678">
        <v>8.4946743000000005E-2</v>
      </c>
      <c r="E3678">
        <v>0.24476578800000001</v>
      </c>
      <c r="F3678">
        <v>5.2194856999999997E-2</v>
      </c>
      <c r="G3678">
        <v>0.19864328000000001</v>
      </c>
      <c r="H3678">
        <v>0.44179647999999999</v>
      </c>
      <c r="I3678">
        <v>3.9143360129999998</v>
      </c>
      <c r="J3678">
        <v>0.14582983999999999</v>
      </c>
      <c r="K3678">
        <v>1.217660057</v>
      </c>
      <c r="L3678">
        <v>2.4228504640000001</v>
      </c>
      <c r="M3678">
        <v>1.4720955120000001</v>
      </c>
      <c r="N3678">
        <v>0.28361085200000002</v>
      </c>
      <c r="O3678">
        <v>2.1233058969999998</v>
      </c>
      <c r="P3678">
        <v>0.57529469899999996</v>
      </c>
      <c r="Q3678">
        <v>1.0543801749999999</v>
      </c>
    </row>
    <row r="3679" spans="1:17">
      <c r="A3679" t="s">
        <v>13985</v>
      </c>
      <c r="B3679" s="14" t="s">
        <v>3638</v>
      </c>
      <c r="C3679">
        <v>104.77708010000001</v>
      </c>
      <c r="D3679">
        <v>2.9073793010000002</v>
      </c>
      <c r="E3679">
        <v>3.0959701669999999</v>
      </c>
      <c r="F3679">
        <v>3.067975804</v>
      </c>
      <c r="G3679">
        <v>2.5987961679999998</v>
      </c>
      <c r="H3679">
        <v>2.3557900740000002</v>
      </c>
      <c r="I3679">
        <v>108.4879522</v>
      </c>
      <c r="J3679">
        <v>15.66970598</v>
      </c>
      <c r="K3679">
        <v>28.150389759999999</v>
      </c>
      <c r="L3679">
        <v>6.5798592859999996</v>
      </c>
      <c r="M3679">
        <v>98.850832240000003</v>
      </c>
      <c r="N3679">
        <v>6.4096787260000001</v>
      </c>
      <c r="O3679">
        <v>108.4551647</v>
      </c>
      <c r="P3679">
        <v>4.0022030109999998</v>
      </c>
      <c r="Q3679">
        <v>30.39947402</v>
      </c>
    </row>
    <row r="3680" spans="1:17">
      <c r="A3680" t="e">
        <v>#N/A</v>
      </c>
      <c r="B3680" s="14" t="s">
        <v>13986</v>
      </c>
      <c r="C3680">
        <v>5.4338727889999996</v>
      </c>
      <c r="D3680">
        <v>2.40756953</v>
      </c>
      <c r="E3680">
        <v>2.8904907230000001</v>
      </c>
      <c r="F3680">
        <v>0.73965605899999998</v>
      </c>
      <c r="G3680">
        <v>0</v>
      </c>
      <c r="H3680">
        <v>0</v>
      </c>
      <c r="I3680">
        <v>7.9243230950000001</v>
      </c>
      <c r="J3680">
        <v>5.5108329119999997</v>
      </c>
      <c r="K3680">
        <v>7.3952248970000003</v>
      </c>
      <c r="L3680">
        <v>3.433434144</v>
      </c>
      <c r="M3680">
        <v>0</v>
      </c>
      <c r="N3680">
        <v>8.0381286169999999</v>
      </c>
      <c r="O3680">
        <v>0</v>
      </c>
      <c r="P3680">
        <v>0.81525314599999998</v>
      </c>
      <c r="Q3680">
        <v>0</v>
      </c>
    </row>
    <row r="3681" spans="1:17">
      <c r="A3681" t="e">
        <v>#N/A</v>
      </c>
      <c r="B3681" s="14" t="s">
        <v>13987</v>
      </c>
      <c r="C3681">
        <v>4.6401610340000001</v>
      </c>
      <c r="D3681">
        <v>0</v>
      </c>
      <c r="E3681">
        <v>0.49365684300000001</v>
      </c>
      <c r="F3681">
        <v>0.31580820500000001</v>
      </c>
      <c r="G3681">
        <v>0</v>
      </c>
      <c r="H3681">
        <v>0.89103896800000004</v>
      </c>
      <c r="I3681">
        <v>0</v>
      </c>
      <c r="J3681">
        <v>0</v>
      </c>
      <c r="K3681">
        <v>2.105007836</v>
      </c>
      <c r="L3681">
        <v>4.3978819380000003</v>
      </c>
      <c r="M3681">
        <v>0</v>
      </c>
      <c r="N3681">
        <v>0.28600083100000001</v>
      </c>
      <c r="O3681">
        <v>7.7083161259999997</v>
      </c>
      <c r="P3681">
        <v>1.044256839</v>
      </c>
      <c r="Q3681">
        <v>0</v>
      </c>
    </row>
    <row r="3682" spans="1:17">
      <c r="A3682" t="s">
        <v>13988</v>
      </c>
      <c r="B3682" s="14" t="s">
        <v>7288</v>
      </c>
      <c r="C3682">
        <v>46.553470150000003</v>
      </c>
      <c r="D3682">
        <v>31.493927710000001</v>
      </c>
      <c r="E3682">
        <v>3.5680918209999999</v>
      </c>
      <c r="F3682">
        <v>0.95393217799999996</v>
      </c>
      <c r="G3682">
        <v>8.903312197</v>
      </c>
      <c r="H3682">
        <v>6.9209426770000002</v>
      </c>
      <c r="I3682">
        <v>5.8399859899999997</v>
      </c>
      <c r="J3682">
        <v>2.411406886</v>
      </c>
      <c r="K3682">
        <v>10.900113299999999</v>
      </c>
      <c r="L3682">
        <v>24.038200750000001</v>
      </c>
      <c r="M3682">
        <v>13.45227644</v>
      </c>
      <c r="N3682">
        <v>2.2831532999999999</v>
      </c>
      <c r="O3682">
        <v>27.718793340000001</v>
      </c>
      <c r="P3682">
        <v>5.4824538860000001</v>
      </c>
      <c r="Q3682">
        <v>8.9468950510000003</v>
      </c>
    </row>
    <row r="3683" spans="1:17">
      <c r="A3683" t="s">
        <v>13989</v>
      </c>
      <c r="B3683" s="14" t="s">
        <v>5748</v>
      </c>
      <c r="C3683">
        <v>16.518973280000001</v>
      </c>
      <c r="D3683">
        <v>22.16033998</v>
      </c>
      <c r="E3683">
        <v>28.606865519999999</v>
      </c>
      <c r="F3683">
        <v>35.477191939999997</v>
      </c>
      <c r="G3683">
        <v>25.989603890000001</v>
      </c>
      <c r="H3683">
        <v>22.204691090000001</v>
      </c>
      <c r="I3683">
        <v>30.78159282</v>
      </c>
      <c r="J3683">
        <v>43.045728189999998</v>
      </c>
      <c r="K3683">
        <v>45.37929115</v>
      </c>
      <c r="L3683">
        <v>49.86872348</v>
      </c>
      <c r="M3683">
        <v>8.8080381449999994</v>
      </c>
      <c r="N3683">
        <v>18.89257933</v>
      </c>
      <c r="O3683">
        <v>19.310759359999999</v>
      </c>
      <c r="P3683">
        <v>29.465060380000001</v>
      </c>
      <c r="Q3683">
        <v>19.55699495</v>
      </c>
    </row>
    <row r="3684" spans="1:17">
      <c r="A3684" t="e">
        <v>#N/A</v>
      </c>
      <c r="B3684" s="14" t="s">
        <v>13990</v>
      </c>
      <c r="C3684">
        <v>3.6872708209999998</v>
      </c>
      <c r="D3684">
        <v>0.816853948</v>
      </c>
      <c r="E3684">
        <v>0.78456176799999999</v>
      </c>
      <c r="F3684">
        <v>0.50190946800000003</v>
      </c>
      <c r="G3684">
        <v>1.2734453130000001</v>
      </c>
      <c r="H3684">
        <v>1.4161155030000001</v>
      </c>
      <c r="I3684">
        <v>0</v>
      </c>
      <c r="J3684">
        <v>0.46743672000000003</v>
      </c>
      <c r="K3684">
        <v>1.672729441</v>
      </c>
      <c r="L3684">
        <v>2.3298303119999999</v>
      </c>
      <c r="M3684">
        <v>0</v>
      </c>
      <c r="N3684">
        <v>2.2726851739999998</v>
      </c>
      <c r="O3684">
        <v>0</v>
      </c>
      <c r="P3684">
        <v>3.872452445</v>
      </c>
      <c r="Q3684">
        <v>0</v>
      </c>
    </row>
    <row r="3685" spans="1:17">
      <c r="A3685" t="s">
        <v>13991</v>
      </c>
      <c r="B3685" s="14" t="s">
        <v>8925</v>
      </c>
      <c r="C3685">
        <v>14.661116590000001</v>
      </c>
      <c r="D3685">
        <v>5.8462707969999999</v>
      </c>
      <c r="E3685">
        <v>5.6650662819999997</v>
      </c>
      <c r="F3685">
        <v>7.0407022049999997</v>
      </c>
      <c r="G3685">
        <v>6.0355738069999996</v>
      </c>
      <c r="H3685">
        <v>4.4594969320000004</v>
      </c>
      <c r="I3685">
        <v>10.60477433</v>
      </c>
      <c r="J3685">
        <v>17.128814370000001</v>
      </c>
      <c r="K3685">
        <v>5.9593064780000002</v>
      </c>
      <c r="L3685">
        <v>10.968266760000001</v>
      </c>
      <c r="M3685">
        <v>8.3302377229999998</v>
      </c>
      <c r="N3685">
        <v>4.3230719180000001</v>
      </c>
      <c r="O3685">
        <v>13.768863830000001</v>
      </c>
      <c r="P3685">
        <v>4.1529055479999997</v>
      </c>
      <c r="Q3685">
        <v>8.7884728709999997</v>
      </c>
    </row>
    <row r="3686" spans="1:17">
      <c r="A3686" t="s">
        <v>13992</v>
      </c>
      <c r="B3686" s="14" t="s">
        <v>3885</v>
      </c>
      <c r="C3686">
        <v>10.025966439999999</v>
      </c>
      <c r="D3686">
        <v>5.7818779610000002</v>
      </c>
      <c r="E3686">
        <v>3.5724014820000001</v>
      </c>
      <c r="F3686">
        <v>7.7767922560000002</v>
      </c>
      <c r="G3686">
        <v>3.380150795</v>
      </c>
      <c r="H3686">
        <v>19.619338949999999</v>
      </c>
      <c r="I3686">
        <v>5.5699288339999997</v>
      </c>
      <c r="J3686">
        <v>7.7671951339999996</v>
      </c>
      <c r="K3686">
        <v>4.909251415</v>
      </c>
      <c r="L3686">
        <v>4.5249883520000003</v>
      </c>
      <c r="M3686">
        <v>3.3602920090000001</v>
      </c>
      <c r="N3686">
        <v>5.3360370829999999</v>
      </c>
      <c r="O3686">
        <v>4.406166571</v>
      </c>
      <c r="P3686">
        <v>12.05757833</v>
      </c>
      <c r="Q3686">
        <v>7.7673688690000002</v>
      </c>
    </row>
    <row r="3687" spans="1:17">
      <c r="A3687" t="s">
        <v>13993</v>
      </c>
      <c r="B3687" s="14" t="s">
        <v>8956</v>
      </c>
      <c r="C3687">
        <v>12.85925801</v>
      </c>
      <c r="D3687">
        <v>2.2921027020000002</v>
      </c>
      <c r="E3687">
        <v>1.9027167279999999</v>
      </c>
      <c r="F3687">
        <v>2.4948169999999998</v>
      </c>
      <c r="G3687">
        <v>1.965317175</v>
      </c>
      <c r="H3687">
        <v>3.2924432029999999</v>
      </c>
      <c r="I3687">
        <v>8.6220265600000001</v>
      </c>
      <c r="J3687">
        <v>0.99309390500000005</v>
      </c>
      <c r="K3687">
        <v>4.0902246030000002</v>
      </c>
      <c r="L3687">
        <v>5.8837804880000002</v>
      </c>
      <c r="M3687">
        <v>3.9721288700000001</v>
      </c>
      <c r="N3687">
        <v>1.421200979</v>
      </c>
      <c r="O3687">
        <v>6.7114401199999998</v>
      </c>
      <c r="P3687">
        <v>2.6167466770000001</v>
      </c>
      <c r="Q3687">
        <v>3.5562688530000002</v>
      </c>
    </row>
    <row r="3688" spans="1:17">
      <c r="A3688" t="s">
        <v>13994</v>
      </c>
      <c r="B3688" s="14" t="s">
        <v>3886</v>
      </c>
      <c r="C3688">
        <v>1.169898957</v>
      </c>
      <c r="D3688">
        <v>16.068651020000001</v>
      </c>
      <c r="E3688">
        <v>14.002093869999999</v>
      </c>
      <c r="F3688">
        <v>17.596690030000001</v>
      </c>
      <c r="G3688">
        <v>12.62622831</v>
      </c>
      <c r="H3688">
        <v>16.175007669999999</v>
      </c>
      <c r="I3688">
        <v>11.08956263</v>
      </c>
      <c r="J3688">
        <v>8.8985120670000004</v>
      </c>
      <c r="K3688">
        <v>12.73738453</v>
      </c>
      <c r="L3688">
        <v>6.2832817490000004</v>
      </c>
      <c r="M3688">
        <v>4.4913508960000001</v>
      </c>
      <c r="N3688">
        <v>4.1101479190000001</v>
      </c>
      <c r="O3688">
        <v>6.4781882450000001</v>
      </c>
      <c r="P3688">
        <v>22.115762409999999</v>
      </c>
      <c r="Q3688">
        <v>12.86761982</v>
      </c>
    </row>
    <row r="3689" spans="1:17">
      <c r="A3689" t="s">
        <v>13995</v>
      </c>
      <c r="B3689" s="14" t="s">
        <v>13996</v>
      </c>
      <c r="C3689">
        <v>0</v>
      </c>
      <c r="D3689">
        <v>1.849480636</v>
      </c>
      <c r="E3689">
        <v>1.7171540569999999</v>
      </c>
      <c r="F3689">
        <v>1.590958315</v>
      </c>
      <c r="G3689">
        <v>1.3455271230000001</v>
      </c>
      <c r="H3689">
        <v>10.26015761</v>
      </c>
      <c r="I3689">
        <v>4.8699344089999999</v>
      </c>
      <c r="J3689">
        <v>3.8806067340000001</v>
      </c>
      <c r="K3689">
        <v>3.7873119420000001</v>
      </c>
      <c r="L3689">
        <v>2.1100349999999999</v>
      </c>
      <c r="M3689">
        <v>0</v>
      </c>
      <c r="N3689">
        <v>0.75470300099999998</v>
      </c>
      <c r="O3689">
        <v>0.61638826199999996</v>
      </c>
      <c r="P3689">
        <v>3.4236237250000001</v>
      </c>
      <c r="Q3689">
        <v>3.0608287029999999</v>
      </c>
    </row>
    <row r="3690" spans="1:17">
      <c r="A3690" t="s">
        <v>13997</v>
      </c>
      <c r="B3690" s="14" t="s">
        <v>7449</v>
      </c>
      <c r="C3690">
        <v>22.387766299999999</v>
      </c>
      <c r="D3690">
        <v>0.82660664100000003</v>
      </c>
      <c r="E3690">
        <v>0.81283198300000004</v>
      </c>
      <c r="F3690">
        <v>0.81627096499999996</v>
      </c>
      <c r="G3690">
        <v>0.59063097600000003</v>
      </c>
      <c r="H3690">
        <v>0.25589696099999998</v>
      </c>
      <c r="I3690">
        <v>2.072921778</v>
      </c>
      <c r="J3690">
        <v>3.063352101</v>
      </c>
      <c r="K3690">
        <v>4.9370437630000001</v>
      </c>
      <c r="L3690">
        <v>10.9181507</v>
      </c>
      <c r="M3690">
        <v>7.077126486</v>
      </c>
      <c r="N3690">
        <v>1.06229759</v>
      </c>
      <c r="O3690">
        <v>7.5759335139999999</v>
      </c>
      <c r="P3690">
        <v>0.99300060599999995</v>
      </c>
      <c r="Q3690">
        <v>3.6643028360000001</v>
      </c>
    </row>
    <row r="3691" spans="1:17">
      <c r="A3691" t="s">
        <v>13998</v>
      </c>
      <c r="B3691" s="14" t="s">
        <v>13999</v>
      </c>
      <c r="C3691">
        <v>3.5601235519999999</v>
      </c>
      <c r="D3691">
        <v>2.8392716519999999</v>
      </c>
      <c r="E3691">
        <v>4.3935458990000003</v>
      </c>
      <c r="F3691">
        <v>2.229170329</v>
      </c>
      <c r="G3691">
        <v>3.0738335129999999</v>
      </c>
      <c r="H3691">
        <v>0.27345678699999998</v>
      </c>
      <c r="I3691">
        <v>1.0383595779999999</v>
      </c>
      <c r="J3691">
        <v>3.3397547730000001</v>
      </c>
      <c r="K3691">
        <v>2.9070884079999999</v>
      </c>
      <c r="L3691">
        <v>0.44989826700000002</v>
      </c>
      <c r="M3691">
        <v>0</v>
      </c>
      <c r="N3691">
        <v>3.1598160769999999</v>
      </c>
      <c r="O3691">
        <v>0</v>
      </c>
      <c r="P3691">
        <v>5.6617925409999996</v>
      </c>
      <c r="Q3691">
        <v>7.3420309189999999</v>
      </c>
    </row>
    <row r="3692" spans="1:17">
      <c r="A3692" t="s">
        <v>14000</v>
      </c>
      <c r="B3692" s="14" t="s">
        <v>2471</v>
      </c>
      <c r="C3692">
        <v>768.71580819999997</v>
      </c>
      <c r="D3692">
        <v>712.5097346</v>
      </c>
      <c r="E3692">
        <v>619.75262929999997</v>
      </c>
      <c r="F3692">
        <v>384.3317199</v>
      </c>
      <c r="G3692">
        <v>682.60821290000001</v>
      </c>
      <c r="H3692">
        <v>751.43398520000005</v>
      </c>
      <c r="I3692">
        <v>512.23858089999999</v>
      </c>
      <c r="J3692">
        <v>329.83757609999998</v>
      </c>
      <c r="K3692">
        <v>876.91022759999998</v>
      </c>
      <c r="L3692">
        <v>1049.082071</v>
      </c>
      <c r="M3692">
        <v>286.50058860000001</v>
      </c>
      <c r="N3692">
        <v>144.4933709</v>
      </c>
      <c r="O3692">
        <v>387.14040240000003</v>
      </c>
      <c r="P3692">
        <v>152.96187159999999</v>
      </c>
      <c r="Q3692">
        <v>246.47676619999999</v>
      </c>
    </row>
    <row r="3693" spans="1:17">
      <c r="A3693" t="s">
        <v>14001</v>
      </c>
      <c r="B3693" s="14" t="s">
        <v>5008</v>
      </c>
      <c r="C3693">
        <v>2.61169538</v>
      </c>
      <c r="D3693">
        <v>4.9721544629999999</v>
      </c>
      <c r="E3693">
        <v>4.8884710299999998</v>
      </c>
      <c r="F3693">
        <v>5.3214306640000002</v>
      </c>
      <c r="G3693">
        <v>4.0166377840000003</v>
      </c>
      <c r="H3693">
        <v>8.2123504599999997</v>
      </c>
      <c r="I3693">
        <v>13.92551007</v>
      </c>
      <c r="J3693">
        <v>17.630308930000002</v>
      </c>
      <c r="K3693">
        <v>5.9609994630000003</v>
      </c>
      <c r="L3693">
        <v>4.4865348940000001</v>
      </c>
      <c r="M3693">
        <v>1.7233118110000001</v>
      </c>
      <c r="N3693">
        <v>5.2316673739999997</v>
      </c>
      <c r="O3693">
        <v>2.9827831960000002</v>
      </c>
      <c r="P3693">
        <v>9.5877636830000004</v>
      </c>
      <c r="Q3693">
        <v>4.4323037769999996</v>
      </c>
    </row>
    <row r="3694" spans="1:17">
      <c r="A3694" t="s">
        <v>14002</v>
      </c>
      <c r="B3694" s="14" t="s">
        <v>14003</v>
      </c>
      <c r="C3694">
        <v>7.1279280600000003</v>
      </c>
      <c r="D3694">
        <v>2.1712277530000001</v>
      </c>
      <c r="E3694">
        <v>1.7062314169999999</v>
      </c>
      <c r="F3694">
        <v>3.759718823</v>
      </c>
      <c r="G3694">
        <v>0.84621608699999995</v>
      </c>
      <c r="H3694">
        <v>0.85547430599999996</v>
      </c>
      <c r="I3694">
        <v>1.2993496339999999</v>
      </c>
      <c r="J3694">
        <v>5.1957583219999997</v>
      </c>
      <c r="K3694">
        <v>1.8188902659999999</v>
      </c>
      <c r="L3694">
        <v>9.5706513799999993</v>
      </c>
      <c r="M3694">
        <v>0</v>
      </c>
      <c r="N3694">
        <v>2.4163522199999998</v>
      </c>
      <c r="O3694">
        <v>3.947012644</v>
      </c>
      <c r="P3694">
        <v>2.339345598</v>
      </c>
      <c r="Q3694">
        <v>1.224991854</v>
      </c>
    </row>
    <row r="3695" spans="1:17">
      <c r="A3695" t="e">
        <v>#N/A</v>
      </c>
      <c r="B3695" s="14" t="s">
        <v>14004</v>
      </c>
      <c r="C3695">
        <v>0</v>
      </c>
      <c r="D3695">
        <v>0</v>
      </c>
      <c r="E3695">
        <v>1.31806377</v>
      </c>
      <c r="F3695">
        <v>0.56213860500000001</v>
      </c>
      <c r="G3695">
        <v>0</v>
      </c>
      <c r="H3695">
        <v>0</v>
      </c>
      <c r="I3695">
        <v>0</v>
      </c>
      <c r="J3695">
        <v>3.1411747600000002</v>
      </c>
      <c r="K3695">
        <v>0</v>
      </c>
      <c r="L3695">
        <v>0</v>
      </c>
      <c r="M3695">
        <v>0</v>
      </c>
      <c r="N3695">
        <v>1.018162958</v>
      </c>
      <c r="O3695">
        <v>0</v>
      </c>
      <c r="P3695">
        <v>0</v>
      </c>
      <c r="Q3695">
        <v>0</v>
      </c>
    </row>
    <row r="3696" spans="1:17">
      <c r="A3696" t="s">
        <v>14005</v>
      </c>
      <c r="B3696" s="14" t="s">
        <v>2449</v>
      </c>
      <c r="C3696">
        <v>2.1937547519999998</v>
      </c>
      <c r="D3696">
        <v>1.093477794</v>
      </c>
      <c r="E3696">
        <v>1.264189834</v>
      </c>
      <c r="F3696">
        <v>0.52257240800000004</v>
      </c>
      <c r="G3696">
        <v>1.231166252</v>
      </c>
      <c r="H3696">
        <v>0.49147169299999999</v>
      </c>
      <c r="I3696">
        <v>1.33299813</v>
      </c>
      <c r="J3696">
        <v>1.6917939900000001</v>
      </c>
      <c r="K3696">
        <v>5.8882445839999997</v>
      </c>
      <c r="L3696">
        <v>3.0033049439999999</v>
      </c>
      <c r="M3696">
        <v>1.4036714180000001</v>
      </c>
      <c r="N3696">
        <v>0.56339251800000001</v>
      </c>
      <c r="O3696">
        <v>1.822151753</v>
      </c>
      <c r="P3696">
        <v>0.82283186100000005</v>
      </c>
      <c r="Q3696">
        <v>0.87970032499999995</v>
      </c>
    </row>
    <row r="3697" spans="1:17">
      <c r="A3697" t="s">
        <v>14006</v>
      </c>
      <c r="B3697" s="14" t="s">
        <v>5991</v>
      </c>
      <c r="C3697">
        <v>5.4677286949999999</v>
      </c>
      <c r="D3697">
        <v>2.9569603959999999</v>
      </c>
      <c r="E3697">
        <v>2.7031941279999998</v>
      </c>
      <c r="F3697">
        <v>2.9332777650000001</v>
      </c>
      <c r="G3697">
        <v>2.2493566729999999</v>
      </c>
      <c r="H3697">
        <v>1.7910993589999999</v>
      </c>
      <c r="I3697">
        <v>0.23452046500000001</v>
      </c>
      <c r="J3697">
        <v>2.8541307520000001</v>
      </c>
      <c r="K3697">
        <v>3.501788736</v>
      </c>
      <c r="L3697">
        <v>1.8290256659999999</v>
      </c>
      <c r="M3697">
        <v>3.0869292559999999</v>
      </c>
      <c r="N3697">
        <v>2.5374777769999999</v>
      </c>
      <c r="O3697">
        <v>1.959096959</v>
      </c>
      <c r="P3697">
        <v>4.2223001739999999</v>
      </c>
      <c r="Q3697">
        <v>3.0953941359999999</v>
      </c>
    </row>
    <row r="3698" spans="1:17">
      <c r="A3698" t="s">
        <v>14007</v>
      </c>
      <c r="B3698" s="14" t="s">
        <v>14008</v>
      </c>
      <c r="C3698">
        <v>144.41990939999999</v>
      </c>
      <c r="D3698">
        <v>25.085321230000002</v>
      </c>
      <c r="E3698">
        <v>24.802275229999999</v>
      </c>
      <c r="F3698">
        <v>20.111703739999999</v>
      </c>
      <c r="G3698">
        <v>20.808320470000002</v>
      </c>
      <c r="H3698">
        <v>38.720999859999999</v>
      </c>
      <c r="I3698">
        <v>66.229679820000001</v>
      </c>
      <c r="J3698">
        <v>36.57795144</v>
      </c>
      <c r="K3698">
        <v>79.800476680000003</v>
      </c>
      <c r="L3698">
        <v>84.748431650000001</v>
      </c>
      <c r="M3698">
        <v>98.218665830000006</v>
      </c>
      <c r="N3698">
        <v>27.954694119999999</v>
      </c>
      <c r="O3698">
        <v>120.0402583</v>
      </c>
      <c r="P3698">
        <v>18.760385450000001</v>
      </c>
      <c r="Q3698">
        <v>37.879999210000001</v>
      </c>
    </row>
    <row r="3699" spans="1:17">
      <c r="A3699" t="s">
        <v>14007</v>
      </c>
      <c r="B3699" s="14" t="s">
        <v>3774</v>
      </c>
      <c r="C3699">
        <v>33.791003199999999</v>
      </c>
      <c r="D3699">
        <v>9.1281399630000006</v>
      </c>
      <c r="E3699">
        <v>5.5868501320000004</v>
      </c>
      <c r="F3699">
        <v>4.5432927220000003</v>
      </c>
      <c r="G3699">
        <v>6.174460732</v>
      </c>
      <c r="H3699">
        <v>11.48121231</v>
      </c>
      <c r="I3699">
        <v>11.41441279</v>
      </c>
      <c r="J3699">
        <v>6.2944138120000002</v>
      </c>
      <c r="K3699">
        <v>11.68466527</v>
      </c>
      <c r="L3699">
        <v>23.747656719999998</v>
      </c>
      <c r="M3699">
        <v>10.12663315</v>
      </c>
      <c r="N3699">
        <v>3.3621395170000001</v>
      </c>
      <c r="O3699">
        <v>15.771037590000001</v>
      </c>
      <c r="P3699">
        <v>4.0868163070000003</v>
      </c>
      <c r="Q3699">
        <v>8.3197832199999997</v>
      </c>
    </row>
    <row r="3700" spans="1:17">
      <c r="A3700" t="s">
        <v>14007</v>
      </c>
      <c r="B3700" s="14" t="s">
        <v>14009</v>
      </c>
      <c r="C3700">
        <v>14.69384327</v>
      </c>
      <c r="D3700">
        <v>142.19989319999999</v>
      </c>
      <c r="E3700">
        <v>199.51964050000001</v>
      </c>
      <c r="F3700">
        <v>115.8314316</v>
      </c>
      <c r="G3700">
        <v>216.2535895</v>
      </c>
      <c r="H3700">
        <v>142.76424359999999</v>
      </c>
      <c r="I3700">
        <v>98.495082060000001</v>
      </c>
      <c r="J3700">
        <v>53.529382609999999</v>
      </c>
      <c r="K3700">
        <v>262.07347559999999</v>
      </c>
      <c r="L3700">
        <v>217.7765982</v>
      </c>
      <c r="M3700">
        <v>10.88633928</v>
      </c>
      <c r="N3700">
        <v>17.128271989999998</v>
      </c>
      <c r="O3700">
        <v>16.27311182</v>
      </c>
      <c r="P3700">
        <v>8.8568450429999999</v>
      </c>
      <c r="Q3700">
        <v>17.721090019999998</v>
      </c>
    </row>
    <row r="3701" spans="1:17">
      <c r="A3701" t="s">
        <v>14010</v>
      </c>
      <c r="B3701" s="14" t="s">
        <v>4460</v>
      </c>
      <c r="C3701">
        <v>16.92938255</v>
      </c>
      <c r="D3701">
        <v>1.022843204</v>
      </c>
      <c r="E3701">
        <v>1.146142408</v>
      </c>
      <c r="F3701">
        <v>1.0125477970000001</v>
      </c>
      <c r="G3701">
        <v>0.75299375000000002</v>
      </c>
      <c r="H3701">
        <v>0</v>
      </c>
      <c r="I3701">
        <v>2.2444045539999999</v>
      </c>
      <c r="J3701">
        <v>1.1706241340000001</v>
      </c>
      <c r="K3701">
        <v>2.327275744</v>
      </c>
      <c r="L3701">
        <v>2.1069769780000001</v>
      </c>
      <c r="M3701">
        <v>7.385622047</v>
      </c>
      <c r="N3701">
        <v>0.79049919099999999</v>
      </c>
      <c r="O3701">
        <v>13.35150574</v>
      </c>
      <c r="P3701">
        <v>1.3854239800000001</v>
      </c>
      <c r="Q3701">
        <v>7.2295443160000001</v>
      </c>
    </row>
    <row r="3702" spans="1:17">
      <c r="A3702" t="s">
        <v>14011</v>
      </c>
      <c r="B3702" s="14" t="s">
        <v>3887</v>
      </c>
      <c r="C3702">
        <v>3.0325217969999998</v>
      </c>
      <c r="D3702">
        <v>6.229465619</v>
      </c>
      <c r="E3702">
        <v>5.9538706100000001</v>
      </c>
      <c r="F3702">
        <v>6.0041506499999997</v>
      </c>
      <c r="G3702">
        <v>4.6653323599999998</v>
      </c>
      <c r="H3702">
        <v>11.64655741</v>
      </c>
      <c r="I3702">
        <v>6.0305262539999998</v>
      </c>
      <c r="J3702">
        <v>6.8848623460000002</v>
      </c>
      <c r="K3702">
        <v>5.0025553379999996</v>
      </c>
      <c r="L3702">
        <v>5.0515946960000004</v>
      </c>
      <c r="M3702">
        <v>1.058375745</v>
      </c>
      <c r="N3702">
        <v>5.2675319930000004</v>
      </c>
      <c r="O3702">
        <v>2.747824306</v>
      </c>
      <c r="P3702">
        <v>7.4863967159999998</v>
      </c>
      <c r="Q3702">
        <v>8.3386127739999996</v>
      </c>
    </row>
    <row r="3703" spans="1:17">
      <c r="A3703" t="s">
        <v>14012</v>
      </c>
      <c r="B3703" s="14" t="s">
        <v>8869</v>
      </c>
      <c r="C3703">
        <v>9.4734496490000009</v>
      </c>
      <c r="D3703">
        <v>2.2494901020000002</v>
      </c>
      <c r="E3703">
        <v>2.2450536730000001</v>
      </c>
      <c r="F3703">
        <v>1.9304210319999999</v>
      </c>
      <c r="G3703">
        <v>1.567317308</v>
      </c>
      <c r="H3703">
        <v>2.178639236</v>
      </c>
      <c r="I3703">
        <v>14.22894938</v>
      </c>
      <c r="J3703">
        <v>5.5732839710000004</v>
      </c>
      <c r="K3703">
        <v>7.95189842</v>
      </c>
      <c r="L3703">
        <v>4.4804429079999997</v>
      </c>
      <c r="M3703">
        <v>18.293617690000001</v>
      </c>
      <c r="N3703">
        <v>2.1538062579999999</v>
      </c>
      <c r="O3703">
        <v>11.434002250000001</v>
      </c>
      <c r="P3703">
        <v>2.7745483449999999</v>
      </c>
      <c r="Q3703">
        <v>3.5486482769999999</v>
      </c>
    </row>
    <row r="3704" spans="1:17">
      <c r="A3704" t="s">
        <v>14013</v>
      </c>
      <c r="B3704" s="14" t="s">
        <v>5202</v>
      </c>
      <c r="C3704">
        <v>5.1460975949999996</v>
      </c>
      <c r="D3704">
        <v>7.3152112599999999</v>
      </c>
      <c r="E3704">
        <v>7.9841176770000004</v>
      </c>
      <c r="F3704">
        <v>11.733111060000001</v>
      </c>
      <c r="G3704">
        <v>5.0355968329999996</v>
      </c>
      <c r="H3704">
        <v>6.0938552909999997</v>
      </c>
      <c r="I3704">
        <v>17.510861420000001</v>
      </c>
      <c r="J3704">
        <v>17.614064070000001</v>
      </c>
      <c r="K3704">
        <v>17.508943680000002</v>
      </c>
      <c r="L3704">
        <v>8.399969724</v>
      </c>
      <c r="M3704">
        <v>1.64636227</v>
      </c>
      <c r="N3704">
        <v>10.30850347</v>
      </c>
      <c r="O3704">
        <v>3.324528173</v>
      </c>
      <c r="P3704">
        <v>13.96173924</v>
      </c>
      <c r="Q3704">
        <v>10.612779890000001</v>
      </c>
    </row>
    <row r="3705" spans="1:17">
      <c r="A3705" t="s">
        <v>14014</v>
      </c>
      <c r="B3705" s="14" t="s">
        <v>7367</v>
      </c>
      <c r="C3705">
        <v>16.6858316</v>
      </c>
      <c r="D3705">
        <v>7.8905425610000002</v>
      </c>
      <c r="E3705">
        <v>6.6910256109999997</v>
      </c>
      <c r="F3705">
        <v>3.057474928</v>
      </c>
      <c r="G3705">
        <v>3.9895349649999998</v>
      </c>
      <c r="H3705">
        <v>3.9435570809999998</v>
      </c>
      <c r="I3705">
        <v>2.339737977</v>
      </c>
      <c r="J3705">
        <v>4.8000339500000004</v>
      </c>
      <c r="K3705">
        <v>8.8796328990000006</v>
      </c>
      <c r="L3705">
        <v>13.178838130000001</v>
      </c>
      <c r="M3705">
        <v>6.1594672340000001</v>
      </c>
      <c r="N3705">
        <v>5.7355722189999998</v>
      </c>
      <c r="O3705">
        <v>74.627520529999998</v>
      </c>
      <c r="P3705">
        <v>5.8252276099999998</v>
      </c>
      <c r="Q3705">
        <v>45.440344690000003</v>
      </c>
    </row>
    <row r="3706" spans="1:17">
      <c r="A3706" t="s">
        <v>14015</v>
      </c>
      <c r="B3706" s="14" t="s">
        <v>7354</v>
      </c>
      <c r="C3706">
        <v>16.968936079999999</v>
      </c>
      <c r="D3706">
        <v>2.1541411579999998</v>
      </c>
      <c r="E3706">
        <v>5.8012655909999999</v>
      </c>
      <c r="F3706">
        <v>2.6731429489999998</v>
      </c>
      <c r="G3706">
        <v>6.4201398029999996</v>
      </c>
      <c r="H3706">
        <v>1.6841706080000001</v>
      </c>
      <c r="I3706">
        <v>8.3413927309999991</v>
      </c>
      <c r="J3706">
        <v>11.98847861</v>
      </c>
      <c r="K3706">
        <v>6.2275578080000003</v>
      </c>
      <c r="L3706">
        <v>7.3487537830000003</v>
      </c>
      <c r="M3706">
        <v>7.6856842539999999</v>
      </c>
      <c r="N3706">
        <v>3.3609719070000001</v>
      </c>
      <c r="O3706">
        <v>13.302717299999999</v>
      </c>
      <c r="P3706">
        <v>1.945165402</v>
      </c>
      <c r="Q3706">
        <v>3.932020252</v>
      </c>
    </row>
    <row r="3707" spans="1:17">
      <c r="A3707" t="s">
        <v>14016</v>
      </c>
      <c r="B3707" s="14" t="s">
        <v>5795</v>
      </c>
      <c r="C3707">
        <v>32.973607809999997</v>
      </c>
      <c r="D3707">
        <v>7.5720054340000003</v>
      </c>
      <c r="E3707">
        <v>7.1015444910000003</v>
      </c>
      <c r="F3707">
        <v>11.768237579999999</v>
      </c>
      <c r="G3707">
        <v>5.902239228</v>
      </c>
      <c r="H3707">
        <v>4.3241852170000001</v>
      </c>
      <c r="I3707">
        <v>10.26226847</v>
      </c>
      <c r="J3707">
        <v>11.903023470000001</v>
      </c>
      <c r="K3707">
        <v>9.5770682699999998</v>
      </c>
      <c r="L3707">
        <v>13.466283089999999</v>
      </c>
      <c r="M3707">
        <v>5.40317822</v>
      </c>
      <c r="N3707">
        <v>13.185557299999999</v>
      </c>
      <c r="O3707">
        <v>9.1293883620000003</v>
      </c>
      <c r="P3707">
        <v>12.066064089999999</v>
      </c>
      <c r="Q3707">
        <v>12.715701709999999</v>
      </c>
    </row>
    <row r="3708" spans="1:17">
      <c r="A3708" t="e">
        <v>#N/A</v>
      </c>
      <c r="B3708" s="14" t="s">
        <v>14017</v>
      </c>
      <c r="C3708">
        <v>4.0620426099999998</v>
      </c>
      <c r="D3708">
        <v>0</v>
      </c>
      <c r="E3708">
        <v>0.72025342599999997</v>
      </c>
      <c r="F3708">
        <v>9.2153869999999999E-2</v>
      </c>
      <c r="G3708">
        <v>0.11690645500000001</v>
      </c>
      <c r="H3708">
        <v>0</v>
      </c>
      <c r="I3708">
        <v>0.98729271299999999</v>
      </c>
      <c r="J3708">
        <v>0.51494668200000004</v>
      </c>
      <c r="K3708">
        <v>2.149868659</v>
      </c>
      <c r="L3708">
        <v>1.283316369</v>
      </c>
      <c r="M3708">
        <v>5.1981864460000002</v>
      </c>
      <c r="N3708">
        <v>8.3455979999999999E-2</v>
      </c>
      <c r="O3708">
        <v>3.7488531979999999</v>
      </c>
      <c r="P3708">
        <v>1.726732894</v>
      </c>
      <c r="Q3708">
        <v>2.7923789719999998</v>
      </c>
    </row>
    <row r="3709" spans="1:17">
      <c r="A3709" t="s">
        <v>14018</v>
      </c>
      <c r="B3709" s="14" t="s">
        <v>14019</v>
      </c>
      <c r="C3709">
        <v>5.2275231900000003</v>
      </c>
      <c r="D3709">
        <v>1.737107129</v>
      </c>
      <c r="E3709">
        <v>0.83421757600000002</v>
      </c>
      <c r="F3709">
        <v>3.379947306</v>
      </c>
      <c r="G3709">
        <v>0.45134770600000002</v>
      </c>
      <c r="H3709">
        <v>1.505743067</v>
      </c>
      <c r="I3709">
        <v>0</v>
      </c>
      <c r="J3709">
        <v>1.656737742</v>
      </c>
      <c r="K3709">
        <v>0.59286613099999996</v>
      </c>
      <c r="L3709">
        <v>0</v>
      </c>
      <c r="M3709">
        <v>0</v>
      </c>
      <c r="N3709">
        <v>0.96661040300000001</v>
      </c>
      <c r="O3709">
        <v>2.894684115</v>
      </c>
      <c r="P3709">
        <v>0.78429416600000001</v>
      </c>
      <c r="Q3709">
        <v>5.3903518139999997</v>
      </c>
    </row>
    <row r="3710" spans="1:17">
      <c r="A3710" t="s">
        <v>14020</v>
      </c>
      <c r="B3710" s="14" t="s">
        <v>14021</v>
      </c>
      <c r="C3710">
        <v>16.274850520000001</v>
      </c>
      <c r="D3710">
        <v>4.2009631589999996</v>
      </c>
      <c r="E3710">
        <v>4.8851530749999998</v>
      </c>
      <c r="F3710">
        <v>9.0590950350000004</v>
      </c>
      <c r="G3710">
        <v>5.4701690269999999</v>
      </c>
      <c r="H3710">
        <v>6.0272108119999999</v>
      </c>
      <c r="I3710">
        <v>14.51584308</v>
      </c>
      <c r="J3710">
        <v>20.631689720000001</v>
      </c>
      <c r="K3710">
        <v>10.25061786</v>
      </c>
      <c r="L3710">
        <v>12.16561641</v>
      </c>
      <c r="M3710">
        <v>9.6231380860000009</v>
      </c>
      <c r="N3710">
        <v>5.4902699979999996</v>
      </c>
      <c r="O3710">
        <v>16.736611320000002</v>
      </c>
      <c r="P3710">
        <v>2.9976760659999999</v>
      </c>
      <c r="Q3710">
        <v>7.2920851300000002</v>
      </c>
    </row>
    <row r="3711" spans="1:17">
      <c r="A3711" t="s">
        <v>14022</v>
      </c>
      <c r="B3711" s="14" t="s">
        <v>5764</v>
      </c>
      <c r="C3711">
        <v>55.669167170000001</v>
      </c>
      <c r="D3711">
        <v>38.130337779999998</v>
      </c>
      <c r="E3711">
        <v>34.26603197</v>
      </c>
      <c r="F3711">
        <v>46.239186459999999</v>
      </c>
      <c r="G3711">
        <v>28.54479341</v>
      </c>
      <c r="H3711">
        <v>46.250682949999998</v>
      </c>
      <c r="I3711">
        <v>35.621303820000001</v>
      </c>
      <c r="J3711">
        <v>46.15985834</v>
      </c>
      <c r="K3711">
        <v>60.043394079999999</v>
      </c>
      <c r="L3711">
        <v>23.689278770000001</v>
      </c>
      <c r="M3711">
        <v>16.356054329999999</v>
      </c>
      <c r="N3711">
        <v>27.099660579999998</v>
      </c>
      <c r="O3711">
        <v>20.131393240000001</v>
      </c>
      <c r="P3711">
        <v>62.555820519999997</v>
      </c>
      <c r="Q3711">
        <v>48.031222900000003</v>
      </c>
    </row>
    <row r="3712" spans="1:17">
      <c r="A3712" t="s">
        <v>14023</v>
      </c>
      <c r="B3712" s="14" t="s">
        <v>14024</v>
      </c>
      <c r="C3712">
        <v>31.961353599999999</v>
      </c>
      <c r="D3712">
        <v>1.9564567049999999</v>
      </c>
      <c r="E3712">
        <v>3.3108187020000002</v>
      </c>
      <c r="F3712">
        <v>3.3774111680000001</v>
      </c>
      <c r="G3712">
        <v>2.3238431770000001</v>
      </c>
      <c r="H3712">
        <v>2.422682327</v>
      </c>
      <c r="I3712">
        <v>2.4531509379999998</v>
      </c>
      <c r="J3712">
        <v>3.4653149929999998</v>
      </c>
      <c r="K3712">
        <v>11.63756369</v>
      </c>
      <c r="L3712">
        <v>11.16040915</v>
      </c>
      <c r="M3712">
        <v>13.723318089999999</v>
      </c>
      <c r="N3712">
        <v>3.2141600509999999</v>
      </c>
      <c r="O3712">
        <v>35.86224739</v>
      </c>
      <c r="P3712">
        <v>1.9559433939999999</v>
      </c>
      <c r="Q3712">
        <v>2.3127646610000001</v>
      </c>
    </row>
    <row r="3713" spans="1:17">
      <c r="A3713" t="s">
        <v>14025</v>
      </c>
      <c r="B3713" s="14" t="s">
        <v>4952</v>
      </c>
      <c r="C3713">
        <v>65.551481269999996</v>
      </c>
      <c r="D3713">
        <v>3.1118245619999998</v>
      </c>
      <c r="E3713">
        <v>1.6936571490000001</v>
      </c>
      <c r="F3713">
        <v>1.083487106</v>
      </c>
      <c r="G3713">
        <v>2.1021954369999998</v>
      </c>
      <c r="H3713">
        <v>1.2587693360000001</v>
      </c>
      <c r="I3713">
        <v>11.607965350000001</v>
      </c>
      <c r="J3713">
        <v>3.4427085420000001</v>
      </c>
      <c r="K3713">
        <v>13.38183553</v>
      </c>
      <c r="L3713">
        <v>18.342791030000001</v>
      </c>
      <c r="M3713">
        <v>29.659720279999998</v>
      </c>
      <c r="N3713">
        <v>3.5785772900000001</v>
      </c>
      <c r="O3713">
        <v>39.928261839999998</v>
      </c>
      <c r="P3713">
        <v>2.809942817</v>
      </c>
      <c r="Q3713">
        <v>22.209227309999999</v>
      </c>
    </row>
    <row r="3714" spans="1:17">
      <c r="A3714" t="e">
        <v>#N/A</v>
      </c>
      <c r="B3714" s="14" t="s">
        <v>14026</v>
      </c>
      <c r="C3714">
        <v>0</v>
      </c>
      <c r="D3714">
        <v>2.152650403</v>
      </c>
      <c r="E3714">
        <v>1.5506632579999999</v>
      </c>
      <c r="F3714">
        <v>1.9840186040000001</v>
      </c>
      <c r="G3714">
        <v>4.1948786760000001</v>
      </c>
      <c r="H3714">
        <v>0</v>
      </c>
      <c r="I3714">
        <v>7.0852771199999998</v>
      </c>
      <c r="J3714">
        <v>11.70241577</v>
      </c>
      <c r="K3714">
        <v>6.6122010849999997</v>
      </c>
      <c r="L3714">
        <v>3.0698940590000001</v>
      </c>
      <c r="M3714">
        <v>0</v>
      </c>
      <c r="N3714">
        <v>13.7751459</v>
      </c>
      <c r="O3714">
        <v>0</v>
      </c>
      <c r="P3714">
        <v>8.7471867000000003</v>
      </c>
      <c r="Q3714">
        <v>0</v>
      </c>
    </row>
    <row r="3715" spans="1:17">
      <c r="A3715" t="s">
        <v>14025</v>
      </c>
      <c r="B3715" s="14" t="s">
        <v>14027</v>
      </c>
      <c r="C3715">
        <v>2.5946031330000001</v>
      </c>
      <c r="D3715">
        <v>0.76638862500000005</v>
      </c>
      <c r="E3715">
        <v>1.242154338</v>
      </c>
      <c r="F3715">
        <v>1.2949789840000001</v>
      </c>
      <c r="G3715">
        <v>1.1200984949999999</v>
      </c>
      <c r="H3715">
        <v>3.1554908799999999</v>
      </c>
      <c r="I3715">
        <v>1.261253519</v>
      </c>
      <c r="J3715">
        <v>2.412071369</v>
      </c>
      <c r="K3715">
        <v>1.3732145360000001</v>
      </c>
      <c r="L3715">
        <v>1.912656508</v>
      </c>
      <c r="M3715">
        <v>0.83007689299999998</v>
      </c>
      <c r="N3715">
        <v>0.85291137900000003</v>
      </c>
      <c r="O3715">
        <v>0</v>
      </c>
      <c r="P3715">
        <v>1.0380605510000001</v>
      </c>
      <c r="Q3715">
        <v>2.3781517249999999</v>
      </c>
    </row>
    <row r="3716" spans="1:17">
      <c r="A3716" t="s">
        <v>14028</v>
      </c>
      <c r="B3716" s="14" t="s">
        <v>9092</v>
      </c>
      <c r="C3716">
        <v>378.60353309999999</v>
      </c>
      <c r="D3716">
        <v>2.0343503649999999</v>
      </c>
      <c r="E3716">
        <v>1.50731562</v>
      </c>
      <c r="F3716">
        <v>1.8928428239999999</v>
      </c>
      <c r="G3716">
        <v>1.540431941</v>
      </c>
      <c r="H3716">
        <v>2.2168415499999998</v>
      </c>
      <c r="I3716">
        <v>371.52690410000002</v>
      </c>
      <c r="J3716">
        <v>1.86261951</v>
      </c>
      <c r="K3716">
        <v>81.532276190000005</v>
      </c>
      <c r="L3716">
        <v>2.1551670490000001</v>
      </c>
      <c r="M3716">
        <v>360.60354389999998</v>
      </c>
      <c r="N3716">
        <v>4.786789003</v>
      </c>
      <c r="O3716">
        <v>397.50228929999997</v>
      </c>
      <c r="P3716">
        <v>2.5193083249999999</v>
      </c>
      <c r="Q3716">
        <v>101.72491119999999</v>
      </c>
    </row>
    <row r="3717" spans="1:17">
      <c r="A3717" t="s">
        <v>14029</v>
      </c>
      <c r="B3717" s="14" t="s">
        <v>9139</v>
      </c>
      <c r="C3717">
        <v>4.245795051</v>
      </c>
      <c r="D3717">
        <v>1.567642942</v>
      </c>
      <c r="E3717">
        <v>1.2246118340000001</v>
      </c>
      <c r="F3717">
        <v>1.0916559610000001</v>
      </c>
      <c r="G3717">
        <v>0.89609585599999997</v>
      </c>
      <c r="H3717">
        <v>0.50730388599999998</v>
      </c>
      <c r="I3717">
        <v>2.7518782509999999</v>
      </c>
      <c r="J3717">
        <v>2.7270879799999999</v>
      </c>
      <c r="K3717">
        <v>2.610940722</v>
      </c>
      <c r="L3717">
        <v>2.384656111</v>
      </c>
      <c r="M3717">
        <v>4.346667214</v>
      </c>
      <c r="N3717">
        <v>1.7795171649999999</v>
      </c>
      <c r="O3717">
        <v>7.2099260269999998</v>
      </c>
      <c r="P3717">
        <v>1.599587393</v>
      </c>
      <c r="Q3717">
        <v>3.0484161580000002</v>
      </c>
    </row>
    <row r="3718" spans="1:17">
      <c r="A3718" t="s">
        <v>14030</v>
      </c>
      <c r="B3718" s="14" t="s">
        <v>4447</v>
      </c>
      <c r="C3718">
        <v>4.3050190969999997</v>
      </c>
      <c r="D3718">
        <v>12.330054519999999</v>
      </c>
      <c r="E3718">
        <v>9.8470388349999993</v>
      </c>
      <c r="F3718">
        <v>11.25951487</v>
      </c>
      <c r="G3718">
        <v>8.0711589719999992</v>
      </c>
      <c r="H3718">
        <v>14.289796949999999</v>
      </c>
      <c r="I3718">
        <v>12.107752039999999</v>
      </c>
      <c r="J3718">
        <v>13.72168671</v>
      </c>
      <c r="K3718">
        <v>15.9027621</v>
      </c>
      <c r="L3718">
        <v>7.7718836930000004</v>
      </c>
      <c r="M3718">
        <v>1.7707895010000001</v>
      </c>
      <c r="N3718">
        <v>5.0036303230000003</v>
      </c>
      <c r="O3718">
        <v>1.702755362</v>
      </c>
      <c r="P3718">
        <v>7.7506717590000003</v>
      </c>
      <c r="Q3718">
        <v>6.3415903690000004</v>
      </c>
    </row>
    <row r="3719" spans="1:17">
      <c r="A3719" t="s">
        <v>14030</v>
      </c>
      <c r="B3719" s="14" t="s">
        <v>14031</v>
      </c>
      <c r="C3719">
        <v>4.0761102899999999</v>
      </c>
      <c r="D3719">
        <v>3.2792973019999998</v>
      </c>
      <c r="E3719">
        <v>2.3051851210000001</v>
      </c>
      <c r="F3719">
        <v>2.920200543</v>
      </c>
      <c r="G3719">
        <v>1.963421136</v>
      </c>
      <c r="H3719">
        <v>4.7787461340000004</v>
      </c>
      <c r="I3719">
        <v>1.5642819619999999</v>
      </c>
      <c r="J3719">
        <v>3.0459876459999999</v>
      </c>
      <c r="K3719">
        <v>4.963444451</v>
      </c>
      <c r="L3719">
        <v>3.5243978540000001</v>
      </c>
      <c r="M3719">
        <v>2.0590219040000002</v>
      </c>
      <c r="N3719">
        <v>1.0049400630000001</v>
      </c>
      <c r="O3719">
        <v>3.0886655439999999</v>
      </c>
      <c r="P3719">
        <v>2.3818097119999999</v>
      </c>
      <c r="Q3719">
        <v>2.064668089</v>
      </c>
    </row>
    <row r="3720" spans="1:17">
      <c r="A3720" t="s">
        <v>14032</v>
      </c>
      <c r="B3720" s="14" t="s">
        <v>1298</v>
      </c>
      <c r="C3720">
        <v>6.5834499949999996</v>
      </c>
      <c r="D3720">
        <v>3.4030607499999999</v>
      </c>
      <c r="E3720">
        <v>2.013647738</v>
      </c>
      <c r="F3720">
        <v>1.586907386</v>
      </c>
      <c r="G3720">
        <v>3.1026219899999998</v>
      </c>
      <c r="H3720">
        <v>2.2650323029999999</v>
      </c>
      <c r="I3720">
        <v>5.4004354000000001</v>
      </c>
      <c r="J3720">
        <v>3.3557330269999999</v>
      </c>
      <c r="K3720">
        <v>4.1687684239999996</v>
      </c>
      <c r="L3720">
        <v>7.1929932189999999</v>
      </c>
      <c r="M3720">
        <v>2.369482198</v>
      </c>
      <c r="N3720">
        <v>3.0264226089999999</v>
      </c>
      <c r="O3720">
        <v>6.0758563949999997</v>
      </c>
      <c r="P3720">
        <v>0.82310513600000001</v>
      </c>
      <c r="Q3720">
        <v>1.8856981880000001</v>
      </c>
    </row>
    <row r="3721" spans="1:17">
      <c r="A3721" t="s">
        <v>14033</v>
      </c>
      <c r="B3721" s="14" t="s">
        <v>1854</v>
      </c>
      <c r="C3721">
        <v>6.6659961350000003</v>
      </c>
      <c r="D3721">
        <v>4.5708660549999998</v>
      </c>
      <c r="E3721">
        <v>3.5121350769999999</v>
      </c>
      <c r="F3721">
        <v>5.7466898090000003</v>
      </c>
      <c r="G3721">
        <v>2.5214412949999998</v>
      </c>
      <c r="H3721">
        <v>4.3887607290000004</v>
      </c>
      <c r="I3721">
        <v>0</v>
      </c>
      <c r="J3721">
        <v>2.7363551579999998</v>
      </c>
      <c r="K3721">
        <v>2.8800260940000002</v>
      </c>
      <c r="L3721">
        <v>3.0085433699999999</v>
      </c>
      <c r="M3721">
        <v>0</v>
      </c>
      <c r="N3721">
        <v>3.4043111970000002</v>
      </c>
      <c r="O3721">
        <v>1.7577251730000001</v>
      </c>
      <c r="P3721">
        <v>9.3343665399999995</v>
      </c>
      <c r="Q3721">
        <v>9.3830515559999998</v>
      </c>
    </row>
    <row r="3722" spans="1:17">
      <c r="A3722" t="e">
        <v>#N/A</v>
      </c>
      <c r="B3722" s="14" t="s">
        <v>14034</v>
      </c>
      <c r="C3722">
        <v>0</v>
      </c>
      <c r="D3722">
        <v>1.8863431369999999</v>
      </c>
      <c r="E3722">
        <v>3.1706001330000002</v>
      </c>
      <c r="F3722">
        <v>1.1590486689999999</v>
      </c>
      <c r="G3722">
        <v>3.6759246129999998</v>
      </c>
      <c r="H3722">
        <v>11.44571706</v>
      </c>
      <c r="I3722">
        <v>18.626243980000002</v>
      </c>
      <c r="J3722">
        <v>11.33413573</v>
      </c>
      <c r="K3722">
        <v>11.58839365</v>
      </c>
      <c r="L3722">
        <v>5.3802267009999998</v>
      </c>
      <c r="M3722">
        <v>0</v>
      </c>
      <c r="N3722">
        <v>5.248262671</v>
      </c>
      <c r="O3722">
        <v>0</v>
      </c>
      <c r="P3722">
        <v>3.1937752129999999</v>
      </c>
      <c r="Q3722">
        <v>0</v>
      </c>
    </row>
    <row r="3723" spans="1:17">
      <c r="A3723" t="s">
        <v>14035</v>
      </c>
      <c r="B3723" s="14" t="s">
        <v>7896</v>
      </c>
      <c r="C3723">
        <v>2.8193956349999998</v>
      </c>
      <c r="D3723">
        <v>3.7178008020000002</v>
      </c>
      <c r="E3723">
        <v>1.3140644429999999</v>
      </c>
      <c r="F3723">
        <v>1.5899238819999999</v>
      </c>
      <c r="G3723">
        <v>1.1359993289999999</v>
      </c>
      <c r="H3723">
        <v>0.67030694800000001</v>
      </c>
      <c r="I3723">
        <v>0.97894758599999998</v>
      </c>
      <c r="J3723">
        <v>0.66377229999999998</v>
      </c>
      <c r="K3723">
        <v>2.9843755440000002</v>
      </c>
      <c r="L3723">
        <v>3.3084196370000001</v>
      </c>
      <c r="M3723">
        <v>0.77313728800000003</v>
      </c>
      <c r="N3723">
        <v>0.99300678600000003</v>
      </c>
      <c r="O3723">
        <v>2.5276727999999999</v>
      </c>
      <c r="P3723">
        <v>1.873279986</v>
      </c>
      <c r="Q3723">
        <v>0.73834034400000004</v>
      </c>
    </row>
    <row r="3724" spans="1:17">
      <c r="A3724" t="s">
        <v>13971</v>
      </c>
      <c r="B3724" s="14" t="s">
        <v>14036</v>
      </c>
      <c r="C3724">
        <v>1.214630388</v>
      </c>
      <c r="D3724">
        <v>8.8796829119999998</v>
      </c>
      <c r="E3724">
        <v>6.8487627240000002</v>
      </c>
      <c r="F3724">
        <v>15.541479069999999</v>
      </c>
      <c r="G3724">
        <v>7.1312937500000002</v>
      </c>
      <c r="H3724">
        <v>1.399455321</v>
      </c>
      <c r="I3724">
        <v>0</v>
      </c>
      <c r="J3724">
        <v>14.93597802</v>
      </c>
      <c r="K3724">
        <v>2.2040670279999999</v>
      </c>
      <c r="L3724">
        <v>2.3024205439999998</v>
      </c>
      <c r="M3724">
        <v>2.3315395090000002</v>
      </c>
      <c r="N3724">
        <v>3.892976016</v>
      </c>
      <c r="O3724">
        <v>0</v>
      </c>
      <c r="P3724">
        <v>8.9294197559999997</v>
      </c>
      <c r="Q3724">
        <v>5.8448324569999999</v>
      </c>
    </row>
    <row r="3725" spans="1:17">
      <c r="A3725" t="s">
        <v>14037</v>
      </c>
      <c r="B3725" s="14" t="s">
        <v>3570</v>
      </c>
      <c r="C3725">
        <v>37.919542880000002</v>
      </c>
      <c r="D3725">
        <v>1.882859126</v>
      </c>
      <c r="E3725">
        <v>1.657723123</v>
      </c>
      <c r="F3725">
        <v>2.5066338830000001</v>
      </c>
      <c r="G3725">
        <v>1.4864702009999999</v>
      </c>
      <c r="H3725">
        <v>2.0924134080000001</v>
      </c>
      <c r="I3725">
        <v>36.86587462</v>
      </c>
      <c r="J3725">
        <v>2.0720150130000001</v>
      </c>
      <c r="K3725">
        <v>15.12606422</v>
      </c>
      <c r="L3725">
        <v>23.615504290000001</v>
      </c>
      <c r="M3725">
        <v>213.76341650000001</v>
      </c>
      <c r="N3725">
        <v>3.3446250210000001</v>
      </c>
      <c r="O3725">
        <v>136.00127219999999</v>
      </c>
      <c r="P3725">
        <v>2.4358645459999999</v>
      </c>
      <c r="Q3725">
        <v>69.437402700000007</v>
      </c>
    </row>
    <row r="3726" spans="1:17">
      <c r="A3726" t="s">
        <v>14038</v>
      </c>
      <c r="B3726" s="14" t="s">
        <v>4462</v>
      </c>
      <c r="C3726">
        <v>1.214630388</v>
      </c>
      <c r="D3726">
        <v>1.479947152</v>
      </c>
      <c r="E3726">
        <v>0.77533162899999997</v>
      </c>
      <c r="F3726">
        <v>1.074676744</v>
      </c>
      <c r="G3726">
        <v>1.3633355700000001</v>
      </c>
      <c r="H3726">
        <v>0.46648510700000001</v>
      </c>
      <c r="I3726">
        <v>0</v>
      </c>
      <c r="J3726">
        <v>3.8494788720000002</v>
      </c>
      <c r="K3726">
        <v>0.27550837900000003</v>
      </c>
      <c r="L3726">
        <v>0.76747351500000005</v>
      </c>
      <c r="M3726">
        <v>0</v>
      </c>
      <c r="N3726">
        <v>2.6951372419999999</v>
      </c>
      <c r="O3726">
        <v>0.67258836799999999</v>
      </c>
      <c r="P3726">
        <v>1.9134470910000001</v>
      </c>
      <c r="Q3726">
        <v>0</v>
      </c>
    </row>
    <row r="3727" spans="1:17">
      <c r="A3727" t="s">
        <v>14039</v>
      </c>
      <c r="B3727" s="14" t="s">
        <v>7052</v>
      </c>
      <c r="C3727">
        <v>2.2673100580000001</v>
      </c>
      <c r="D3727">
        <v>0.95673351200000001</v>
      </c>
      <c r="E3727">
        <v>0.90742516600000001</v>
      </c>
      <c r="F3727">
        <v>0.85239317800000003</v>
      </c>
      <c r="G3727">
        <v>0.65253668300000001</v>
      </c>
      <c r="H3727">
        <v>0.33172274299999999</v>
      </c>
      <c r="I3727">
        <v>0.78725301299999995</v>
      </c>
      <c r="J3727">
        <v>1.669818391</v>
      </c>
      <c r="K3727">
        <v>1.5183572860000001</v>
      </c>
      <c r="L3727">
        <v>1.364397359</v>
      </c>
      <c r="M3727">
        <v>1.036239782</v>
      </c>
      <c r="N3727">
        <v>1.903232719</v>
      </c>
      <c r="O3727">
        <v>2.2718540420000002</v>
      </c>
      <c r="P3727">
        <v>1.3606734869999999</v>
      </c>
      <c r="Q3727">
        <v>1.2617416100000001</v>
      </c>
    </row>
    <row r="3728" spans="1:17">
      <c r="A3728" t="s">
        <v>14040</v>
      </c>
      <c r="B3728" s="14" t="s">
        <v>4694</v>
      </c>
      <c r="C3728">
        <v>11.56520883</v>
      </c>
      <c r="D3728">
        <v>3.6296147400000001</v>
      </c>
      <c r="E3728">
        <v>4.4601924530000003</v>
      </c>
      <c r="F3728">
        <v>6.887345797</v>
      </c>
      <c r="G3728">
        <v>2.8292180569999998</v>
      </c>
      <c r="H3728">
        <v>2.9611189979999999</v>
      </c>
      <c r="I3728">
        <v>0.70274043799999997</v>
      </c>
      <c r="J3728">
        <v>6.3532122710000003</v>
      </c>
      <c r="K3728">
        <v>8.7442565880000007</v>
      </c>
      <c r="L3728">
        <v>4.262746709</v>
      </c>
      <c r="M3728">
        <v>5.5499890299999999</v>
      </c>
      <c r="N3728">
        <v>9.9796602659999998</v>
      </c>
      <c r="O3728">
        <v>4.8030814599999996</v>
      </c>
      <c r="P3728">
        <v>14.604161380000001</v>
      </c>
      <c r="Q3728">
        <v>9.2753467220000001</v>
      </c>
    </row>
    <row r="3729" spans="1:17">
      <c r="A3729" t="s">
        <v>14041</v>
      </c>
      <c r="B3729" s="14" t="s">
        <v>14042</v>
      </c>
      <c r="C3729">
        <v>6.1637959999999996</v>
      </c>
      <c r="D3729">
        <v>19.116820740000001</v>
      </c>
      <c r="E3729">
        <v>22.13166777</v>
      </c>
      <c r="F3729">
        <v>31.672734810000001</v>
      </c>
      <c r="G3729">
        <v>23.948374529999999</v>
      </c>
      <c r="H3729">
        <v>43.79390034</v>
      </c>
      <c r="I3729">
        <v>11.235980509999999</v>
      </c>
      <c r="J3729">
        <v>13.86961492</v>
      </c>
      <c r="K3729">
        <v>14.6800733</v>
      </c>
      <c r="L3729">
        <v>14.604906440000001</v>
      </c>
      <c r="M3729">
        <v>0</v>
      </c>
      <c r="N3729">
        <v>6.6484521519999999</v>
      </c>
      <c r="O3729">
        <v>3.4131350010000001</v>
      </c>
      <c r="P3729">
        <v>18.726486449999999</v>
      </c>
      <c r="Q3729">
        <v>20.12666187</v>
      </c>
    </row>
    <row r="3730" spans="1:17">
      <c r="A3730" t="s">
        <v>14043</v>
      </c>
      <c r="B3730" s="14" t="s">
        <v>7070</v>
      </c>
      <c r="C3730">
        <v>1.0726606030000001</v>
      </c>
      <c r="D3730">
        <v>2.1861982009999998</v>
      </c>
      <c r="E3730">
        <v>2.7388338069999998</v>
      </c>
      <c r="F3730">
        <v>2.190150408</v>
      </c>
      <c r="G3730">
        <v>2.7784261360000002</v>
      </c>
      <c r="H3730">
        <v>0.98870609700000001</v>
      </c>
      <c r="I3730">
        <v>15.32996322</v>
      </c>
      <c r="J3730">
        <v>4.2426256489999998</v>
      </c>
      <c r="K3730">
        <v>2.4330610049999999</v>
      </c>
      <c r="L3730">
        <v>1.897752691</v>
      </c>
      <c r="M3730">
        <v>15.236762089999999</v>
      </c>
      <c r="N3730">
        <v>2.5652417390000002</v>
      </c>
      <c r="O3730">
        <v>5.2269724579999997</v>
      </c>
      <c r="P3730">
        <v>3.443968097</v>
      </c>
      <c r="Q3730">
        <v>2.2121443809999999</v>
      </c>
    </row>
    <row r="3731" spans="1:17">
      <c r="A3731" t="s">
        <v>14044</v>
      </c>
      <c r="B3731" s="14" t="s">
        <v>4785</v>
      </c>
      <c r="C3731">
        <v>8.6185947550000002</v>
      </c>
      <c r="D3731">
        <v>20.578089940000002</v>
      </c>
      <c r="E3731">
        <v>16.478980849999999</v>
      </c>
      <c r="F3731">
        <v>17.56479466</v>
      </c>
      <c r="G3731">
        <v>14.09722417</v>
      </c>
      <c r="H3731">
        <v>25.744569380000002</v>
      </c>
      <c r="I3731">
        <v>12.917795099999999</v>
      </c>
      <c r="J3731">
        <v>31.472446619999999</v>
      </c>
      <c r="K3731">
        <v>21.938452680000001</v>
      </c>
      <c r="L3731">
        <v>24.65703315</v>
      </c>
      <c r="M3731">
        <v>2.2977490810000001</v>
      </c>
      <c r="N3731">
        <v>14.37232929</v>
      </c>
      <c r="O3731">
        <v>3.4467716940000002</v>
      </c>
      <c r="P3731">
        <v>29.309413989999999</v>
      </c>
      <c r="Q3731">
        <v>13.3305744</v>
      </c>
    </row>
    <row r="3732" spans="1:17">
      <c r="A3732" t="s">
        <v>14045</v>
      </c>
      <c r="B3732" s="14" t="s">
        <v>9142</v>
      </c>
      <c r="C3732">
        <v>45.419399220000003</v>
      </c>
      <c r="D3732">
        <v>5.513379563</v>
      </c>
      <c r="E3732">
        <v>4.3025308239999998</v>
      </c>
      <c r="F3732">
        <v>4.40394839</v>
      </c>
      <c r="G3732">
        <v>4.834775424</v>
      </c>
      <c r="H3732">
        <v>5.4361767260000002</v>
      </c>
      <c r="I3732">
        <v>94.136779820000001</v>
      </c>
      <c r="J3732">
        <v>7.1972930770000003</v>
      </c>
      <c r="K3732">
        <v>124.3326248</v>
      </c>
      <c r="L3732">
        <v>16.708086309999999</v>
      </c>
      <c r="M3732">
        <v>330.82394119999998</v>
      </c>
      <c r="N3732">
        <v>14.22743719</v>
      </c>
      <c r="O3732">
        <v>120.2400538</v>
      </c>
      <c r="P3732">
        <v>4.7140362720000004</v>
      </c>
      <c r="Q3732">
        <v>10.05116198</v>
      </c>
    </row>
    <row r="3733" spans="1:17">
      <c r="A3733" t="s">
        <v>14046</v>
      </c>
      <c r="B3733" s="14" t="s">
        <v>6765</v>
      </c>
      <c r="C3733">
        <v>9.2555613359999995</v>
      </c>
      <c r="D3733">
        <v>2.6118403699999999</v>
      </c>
      <c r="E3733">
        <v>1.547353411</v>
      </c>
      <c r="F3733">
        <v>1.3798492959999999</v>
      </c>
      <c r="G3733">
        <v>2.073935482</v>
      </c>
      <c r="H3733">
        <v>1.777323193</v>
      </c>
      <c r="I3733">
        <v>2.2495943899999999</v>
      </c>
      <c r="J3733">
        <v>2.8355499649999998</v>
      </c>
      <c r="K3733">
        <v>3.2990437639999999</v>
      </c>
      <c r="L3733">
        <v>6.1266829129999998</v>
      </c>
      <c r="M3733">
        <v>8.2487230230000002</v>
      </c>
      <c r="N3733">
        <v>2.8659603009999999</v>
      </c>
      <c r="O3733">
        <v>11.714666129999999</v>
      </c>
      <c r="P3733">
        <v>2.1655977389999999</v>
      </c>
      <c r="Q3733">
        <v>4.2417140560000002</v>
      </c>
    </row>
    <row r="3734" spans="1:17">
      <c r="A3734" t="s">
        <v>14047</v>
      </c>
      <c r="B3734" s="14" t="s">
        <v>8264</v>
      </c>
      <c r="C3734">
        <v>56.507320229999998</v>
      </c>
      <c r="D3734">
        <v>74.196790719999996</v>
      </c>
      <c r="E3734">
        <v>104.2527824</v>
      </c>
      <c r="F3734">
        <v>87.701955049999995</v>
      </c>
      <c r="G3734">
        <v>175.92421920000001</v>
      </c>
      <c r="H3734">
        <v>25.09285624</v>
      </c>
      <c r="I3734">
        <v>259.57805459999997</v>
      </c>
      <c r="J3734">
        <v>652.82947869999998</v>
      </c>
      <c r="K3734">
        <v>197.27907819999999</v>
      </c>
      <c r="L3734">
        <v>290.3972761</v>
      </c>
      <c r="M3734">
        <v>16.04428841</v>
      </c>
      <c r="N3734">
        <v>292.41709809999998</v>
      </c>
      <c r="O3734">
        <v>40.677408239999998</v>
      </c>
      <c r="P3734">
        <v>62.55975626</v>
      </c>
      <c r="Q3734">
        <v>51.79327018</v>
      </c>
    </row>
    <row r="3735" spans="1:17">
      <c r="A3735" t="s">
        <v>14048</v>
      </c>
      <c r="B3735" s="14" t="s">
        <v>14049</v>
      </c>
      <c r="C3735">
        <v>87.343647219999994</v>
      </c>
      <c r="D3735">
        <v>29.869681929999999</v>
      </c>
      <c r="E3735">
        <v>34.101855229999998</v>
      </c>
      <c r="F3735">
        <v>27.472071440000001</v>
      </c>
      <c r="G3735">
        <v>25.625798899999999</v>
      </c>
      <c r="H3735">
        <v>132.5507374</v>
      </c>
      <c r="I3735">
        <v>28.442950249999999</v>
      </c>
      <c r="J3735">
        <v>15.910125409999999</v>
      </c>
      <c r="K3735">
        <v>25.389765969999999</v>
      </c>
      <c r="L3735">
        <v>41.25761112</v>
      </c>
      <c r="M3735">
        <v>24.416532849999999</v>
      </c>
      <c r="N3735">
        <v>10.34888428</v>
      </c>
      <c r="O3735">
        <v>29.113270620000002</v>
      </c>
      <c r="P3735">
        <v>22.264613650000001</v>
      </c>
      <c r="Q3735">
        <v>39.639931480000001</v>
      </c>
    </row>
    <row r="3736" spans="1:17">
      <c r="A3736" t="s">
        <v>14050</v>
      </c>
      <c r="B3736" s="14" t="s">
        <v>14051</v>
      </c>
      <c r="C3736">
        <v>120.306248</v>
      </c>
      <c r="D3736">
        <v>32.546023949999999</v>
      </c>
      <c r="E3736">
        <v>38.151238900000003</v>
      </c>
      <c r="F3736">
        <v>46.136305640000003</v>
      </c>
      <c r="G3736">
        <v>38.752688730000003</v>
      </c>
      <c r="H3736">
        <v>71.971987929999997</v>
      </c>
      <c r="I3736">
        <v>55.670034510000001</v>
      </c>
      <c r="J3736">
        <v>84.468564959999995</v>
      </c>
      <c r="K3736">
        <v>43.556562700000001</v>
      </c>
      <c r="L3736">
        <v>67.245298430000005</v>
      </c>
      <c r="M3736">
        <v>35.528221090000002</v>
      </c>
      <c r="N3736">
        <v>67.164531269999998</v>
      </c>
      <c r="O3736">
        <v>46.120345219999997</v>
      </c>
      <c r="P3736">
        <v>147.86910850000001</v>
      </c>
      <c r="Q3736">
        <v>117.6918644</v>
      </c>
    </row>
    <row r="3737" spans="1:17">
      <c r="A3737" t="s">
        <v>14052</v>
      </c>
      <c r="B3737" s="14" t="s">
        <v>8125</v>
      </c>
      <c r="C3737">
        <v>7.1258316109999997</v>
      </c>
      <c r="D3737">
        <v>1.614487802</v>
      </c>
      <c r="E3737">
        <v>0.96485713900000003</v>
      </c>
      <c r="F3737">
        <v>1.080187907</v>
      </c>
      <c r="G3737">
        <v>0.86694159299999995</v>
      </c>
      <c r="H3737">
        <v>0.8707722</v>
      </c>
      <c r="I3737">
        <v>0</v>
      </c>
      <c r="J3737">
        <v>1.806688751</v>
      </c>
      <c r="K3737">
        <v>1.248971316</v>
      </c>
      <c r="L3737">
        <v>1.9442662369999999</v>
      </c>
      <c r="M3737">
        <v>0</v>
      </c>
      <c r="N3737">
        <v>1.098018876</v>
      </c>
      <c r="O3737">
        <v>0.17935689799999999</v>
      </c>
      <c r="P3737">
        <v>1.3606734869999999</v>
      </c>
      <c r="Q3737">
        <v>0.77931099400000003</v>
      </c>
    </row>
    <row r="3738" spans="1:17">
      <c r="A3738" t="s">
        <v>14053</v>
      </c>
      <c r="B3738" s="14" t="s">
        <v>4639</v>
      </c>
      <c r="C3738">
        <v>3.428267124</v>
      </c>
      <c r="D3738">
        <v>3.0379038249999999</v>
      </c>
      <c r="E3738">
        <v>2.553082227</v>
      </c>
      <c r="F3738">
        <v>3.1588887099999998</v>
      </c>
      <c r="G3738">
        <v>1.912607519</v>
      </c>
      <c r="H3738">
        <v>2.0762459739999999</v>
      </c>
      <c r="I3738">
        <v>2.8843321610000001</v>
      </c>
      <c r="J3738">
        <v>3.827847062</v>
      </c>
      <c r="K3738">
        <v>3.648814668</v>
      </c>
      <c r="L3738">
        <v>2.5827493119999998</v>
      </c>
      <c r="M3738">
        <v>1.771731811</v>
      </c>
      <c r="N3738">
        <v>1.739199178</v>
      </c>
      <c r="O3738">
        <v>2.774534391</v>
      </c>
      <c r="P3738">
        <v>4.9852261359999996</v>
      </c>
      <c r="Q3738">
        <v>3.6256942809999999</v>
      </c>
    </row>
    <row r="3739" spans="1:17">
      <c r="A3739" t="s">
        <v>14054</v>
      </c>
      <c r="B3739" s="14" t="s">
        <v>126</v>
      </c>
      <c r="C3739">
        <v>18.608162419999999</v>
      </c>
      <c r="D3739">
        <v>3.7944183370000002</v>
      </c>
      <c r="E3739">
        <v>3.2619772419999999</v>
      </c>
      <c r="F3739">
        <v>3.252517272</v>
      </c>
      <c r="G3739">
        <v>2.8846503139999999</v>
      </c>
      <c r="H3739">
        <v>2.679960522</v>
      </c>
      <c r="I3739">
        <v>101.7624287</v>
      </c>
      <c r="J3739">
        <v>5.0396044959999999</v>
      </c>
      <c r="K3739">
        <v>54.774394890000003</v>
      </c>
      <c r="L3739">
        <v>12.42576167</v>
      </c>
      <c r="M3739">
        <v>43.02543979</v>
      </c>
      <c r="N3739">
        <v>5.5000610380000001</v>
      </c>
      <c r="O3739">
        <v>22.247418620000001</v>
      </c>
      <c r="P3739">
        <v>6.1229560420000002</v>
      </c>
      <c r="Q3739">
        <v>6.6866490839999999</v>
      </c>
    </row>
    <row r="3740" spans="1:17">
      <c r="A3740" t="s">
        <v>14055</v>
      </c>
      <c r="B3740" s="14" t="s">
        <v>2620</v>
      </c>
      <c r="C3740">
        <v>0</v>
      </c>
      <c r="D3740">
        <v>1.245294584</v>
      </c>
      <c r="E3740">
        <v>1.47514699</v>
      </c>
      <c r="F3740">
        <v>1.632344405</v>
      </c>
      <c r="G3740">
        <v>0.97068426699999999</v>
      </c>
      <c r="H3740">
        <v>1.8710201200000001</v>
      </c>
      <c r="I3740">
        <v>0.54650504099999997</v>
      </c>
      <c r="J3740">
        <v>1.3777082279999999</v>
      </c>
      <c r="K3740">
        <v>1.8700568710000001</v>
      </c>
      <c r="L3740">
        <v>0.47357712299999999</v>
      </c>
      <c r="M3740">
        <v>0</v>
      </c>
      <c r="N3740">
        <v>3.603299035</v>
      </c>
      <c r="O3740">
        <v>0.83005461000000003</v>
      </c>
      <c r="P3740">
        <v>1.6305062930000001</v>
      </c>
      <c r="Q3740">
        <v>1.5456907200000001</v>
      </c>
    </row>
    <row r="3741" spans="1:17">
      <c r="A3741" t="s">
        <v>14056</v>
      </c>
      <c r="B3741" s="14" t="s">
        <v>14057</v>
      </c>
      <c r="C3741">
        <v>34.081125350000001</v>
      </c>
      <c r="D3741">
        <v>0.45957193699999999</v>
      </c>
      <c r="E3741">
        <v>0.53599052899999999</v>
      </c>
      <c r="F3741">
        <v>0.30255037899999998</v>
      </c>
      <c r="G3741">
        <v>0.51175412600000003</v>
      </c>
      <c r="H3741">
        <v>0.91054143600000004</v>
      </c>
      <c r="I3741">
        <v>7.3471298450000004</v>
      </c>
      <c r="J3741">
        <v>0.80774138699999998</v>
      </c>
      <c r="K3741">
        <v>2.2183021219999999</v>
      </c>
      <c r="L3741">
        <v>7.1157214270000004</v>
      </c>
      <c r="M3741">
        <v>95.286096189999995</v>
      </c>
      <c r="N3741">
        <v>1.077711061</v>
      </c>
      <c r="O3741">
        <v>63.016244919999998</v>
      </c>
      <c r="P3741">
        <v>0.86702917999999995</v>
      </c>
      <c r="Q3741">
        <v>28.3178822</v>
      </c>
    </row>
    <row r="3742" spans="1:17">
      <c r="A3742" t="s">
        <v>14058</v>
      </c>
      <c r="B3742" s="14" t="s">
        <v>4579</v>
      </c>
      <c r="C3742">
        <v>7.6795985839999998</v>
      </c>
      <c r="D3742">
        <v>0.62496302000000004</v>
      </c>
      <c r="E3742">
        <v>0.68362573800000004</v>
      </c>
      <c r="F3742">
        <v>0.46933773400000001</v>
      </c>
      <c r="G3742">
        <v>0.59540213500000005</v>
      </c>
      <c r="H3742">
        <v>0.24076650699999999</v>
      </c>
      <c r="I3742">
        <v>6.6281624670000001</v>
      </c>
      <c r="J3742">
        <v>0.53644350699999999</v>
      </c>
      <c r="K3742">
        <v>2.4173638369999999</v>
      </c>
      <c r="L3742">
        <v>8.1203649290000008</v>
      </c>
      <c r="M3742">
        <v>10.52953327</v>
      </c>
      <c r="N3742">
        <v>1.931998023</v>
      </c>
      <c r="O3742">
        <v>6.0749917089999999</v>
      </c>
      <c r="P3742">
        <v>0.75244616799999997</v>
      </c>
      <c r="Q3742">
        <v>2.2625157900000001</v>
      </c>
    </row>
    <row r="3743" spans="1:17">
      <c r="A3743" t="s">
        <v>14059</v>
      </c>
      <c r="B3743" s="14" t="s">
        <v>14060</v>
      </c>
      <c r="C3743">
        <v>102.9543853</v>
      </c>
      <c r="D3743">
        <v>16.657413829999999</v>
      </c>
      <c r="E3743">
        <v>15.38356407</v>
      </c>
      <c r="F3743">
        <v>9.1327840519999999</v>
      </c>
      <c r="G3743">
        <v>8.9890257350000002</v>
      </c>
      <c r="H3743">
        <v>25.76774876</v>
      </c>
      <c r="I3743">
        <v>18.556678170000001</v>
      </c>
      <c r="J3743">
        <v>18.184204959999999</v>
      </c>
      <c r="K3743">
        <v>30.961893969999998</v>
      </c>
      <c r="L3743">
        <v>55.550463919999999</v>
      </c>
      <c r="M3743">
        <v>82.159011269999993</v>
      </c>
      <c r="N3743">
        <v>10.5523892</v>
      </c>
      <c r="O3743">
        <v>79.429483439999998</v>
      </c>
      <c r="P3743">
        <v>11.975315119999999</v>
      </c>
      <c r="Q3743">
        <v>41.351195609999998</v>
      </c>
    </row>
    <row r="3744" spans="1:17">
      <c r="A3744" t="s">
        <v>14061</v>
      </c>
      <c r="B3744" s="14" t="s">
        <v>3792</v>
      </c>
      <c r="C3744">
        <v>24.97959432</v>
      </c>
      <c r="D3744">
        <v>16.74518509</v>
      </c>
      <c r="E3744">
        <v>13.736302179999999</v>
      </c>
      <c r="F3744">
        <v>10.06815411</v>
      </c>
      <c r="G3744">
        <v>12.940525190000001</v>
      </c>
      <c r="H3744">
        <v>15.449341799999999</v>
      </c>
      <c r="I3744">
        <v>5.2040330770000001</v>
      </c>
      <c r="J3744">
        <v>11.803052579999999</v>
      </c>
      <c r="K3744">
        <v>30.611080170000001</v>
      </c>
      <c r="L3744">
        <v>24.802718299999999</v>
      </c>
      <c r="M3744">
        <v>9.340810287</v>
      </c>
      <c r="N3744">
        <v>5.8386406869999998</v>
      </c>
      <c r="O3744">
        <v>15.448926849999999</v>
      </c>
      <c r="P3744">
        <v>6.9113998079999996</v>
      </c>
      <c r="Q3744">
        <v>22.078000280000001</v>
      </c>
    </row>
    <row r="3745" spans="1:17">
      <c r="A3745" t="s">
        <v>14062</v>
      </c>
      <c r="B3745" s="14" t="s">
        <v>5036</v>
      </c>
      <c r="C3745">
        <v>3.8559694859999998</v>
      </c>
      <c r="D3745">
        <v>6.2358523579999998</v>
      </c>
      <c r="E3745">
        <v>5.4970602279999996</v>
      </c>
      <c r="F3745">
        <v>6.5084208190000004</v>
      </c>
      <c r="G3745">
        <v>4.4612201799999998</v>
      </c>
      <c r="H3745">
        <v>3.9984437740000001</v>
      </c>
      <c r="I3745">
        <v>16.869707429999998</v>
      </c>
      <c r="J3745">
        <v>7.3812229800000004</v>
      </c>
      <c r="K3745">
        <v>11.894964910000001</v>
      </c>
      <c r="L3745">
        <v>8.5274834960000003</v>
      </c>
      <c r="M3745">
        <v>0</v>
      </c>
      <c r="N3745">
        <v>7.1299927040000002</v>
      </c>
      <c r="O3745">
        <v>8.1137644370000004</v>
      </c>
      <c r="P3745">
        <v>7.4050257779999997</v>
      </c>
      <c r="Q3745">
        <v>10.60287067</v>
      </c>
    </row>
    <row r="3746" spans="1:17">
      <c r="A3746" t="s">
        <v>14063</v>
      </c>
      <c r="B3746" s="14" t="s">
        <v>14064</v>
      </c>
      <c r="C3746">
        <v>9.6790859059999992</v>
      </c>
      <c r="D3746">
        <v>0.71474720400000002</v>
      </c>
      <c r="E3746">
        <v>1.7162288670000001</v>
      </c>
      <c r="F3746">
        <v>2.4154393170000001</v>
      </c>
      <c r="G3746">
        <v>1.3928308110000001</v>
      </c>
      <c r="H3746">
        <v>3.717303196</v>
      </c>
      <c r="I3746">
        <v>4.7050668379999996</v>
      </c>
      <c r="J3746">
        <v>6.3396105169999997</v>
      </c>
      <c r="K3746">
        <v>5.8545530440000002</v>
      </c>
      <c r="L3746">
        <v>10.193007619999999</v>
      </c>
      <c r="M3746">
        <v>12.38630364</v>
      </c>
      <c r="N3746">
        <v>0.99429976399999997</v>
      </c>
      <c r="O3746">
        <v>3.5731257040000002</v>
      </c>
      <c r="P3746">
        <v>0.48405655600000003</v>
      </c>
      <c r="Q3746">
        <v>1.1089525870000001</v>
      </c>
    </row>
    <row r="3747" spans="1:17">
      <c r="A3747" t="s">
        <v>14065</v>
      </c>
      <c r="B3747" s="14" t="s">
        <v>14066</v>
      </c>
      <c r="C3747">
        <v>0</v>
      </c>
      <c r="D3747">
        <v>1.039632297</v>
      </c>
      <c r="E3747">
        <v>0.24963329000000001</v>
      </c>
      <c r="F3747">
        <v>0.63879386900000001</v>
      </c>
      <c r="G3747">
        <v>0.40518714500000003</v>
      </c>
      <c r="H3747">
        <v>0</v>
      </c>
      <c r="I3747">
        <v>0</v>
      </c>
      <c r="J3747">
        <v>0</v>
      </c>
      <c r="K3747">
        <v>0.53223209500000002</v>
      </c>
      <c r="L3747">
        <v>0.74130964499999996</v>
      </c>
      <c r="M3747">
        <v>0</v>
      </c>
      <c r="N3747">
        <v>0</v>
      </c>
      <c r="O3747">
        <v>0</v>
      </c>
      <c r="P3747">
        <v>0.17602056599999999</v>
      </c>
      <c r="Q3747">
        <v>1.613021944</v>
      </c>
    </row>
    <row r="3748" spans="1:17">
      <c r="A3748" t="s">
        <v>14067</v>
      </c>
      <c r="B3748" s="14" t="s">
        <v>14068</v>
      </c>
      <c r="C3748">
        <v>122.0272542</v>
      </c>
      <c r="D3748">
        <v>2.3609714099999999</v>
      </c>
      <c r="E3748">
        <v>4.0250549519999996</v>
      </c>
      <c r="F3748">
        <v>3.844302715</v>
      </c>
      <c r="G3748">
        <v>4.6928513709999997</v>
      </c>
      <c r="H3748">
        <v>14.73491022</v>
      </c>
      <c r="I3748">
        <v>23.312847300000001</v>
      </c>
      <c r="J3748">
        <v>3.0398465419999998</v>
      </c>
      <c r="K3748">
        <v>20.30585623</v>
      </c>
      <c r="L3748">
        <v>35.016598039999998</v>
      </c>
      <c r="M3748">
        <v>14.32016524</v>
      </c>
      <c r="N3748">
        <v>8.2766795299999991</v>
      </c>
      <c r="O3748">
        <v>12.39298309</v>
      </c>
      <c r="P3748">
        <v>3.3577910229999999</v>
      </c>
      <c r="Q3748">
        <v>19.048228170000002</v>
      </c>
    </row>
    <row r="3749" spans="1:17">
      <c r="A3749" t="e">
        <v>#N/A</v>
      </c>
      <c r="B3749" s="14" t="s">
        <v>14069</v>
      </c>
      <c r="C3749">
        <v>0</v>
      </c>
      <c r="D3749">
        <v>0.95798578099999998</v>
      </c>
      <c r="E3749">
        <v>0.23002858100000001</v>
      </c>
      <c r="F3749">
        <v>0.294313406</v>
      </c>
      <c r="G3749">
        <v>0.37336616500000003</v>
      </c>
      <c r="H3749">
        <v>0</v>
      </c>
      <c r="I3749">
        <v>12.612535189999999</v>
      </c>
      <c r="J3749">
        <v>1.370495096</v>
      </c>
      <c r="K3749">
        <v>0.98086752600000005</v>
      </c>
      <c r="L3749">
        <v>1.3661832199999999</v>
      </c>
      <c r="M3749">
        <v>0</v>
      </c>
      <c r="N3749">
        <v>0.79960441699999996</v>
      </c>
      <c r="O3749">
        <v>2.394555446</v>
      </c>
      <c r="P3749">
        <v>0.648787844</v>
      </c>
      <c r="Q3749">
        <v>0</v>
      </c>
    </row>
    <row r="3750" spans="1:17">
      <c r="A3750" t="s">
        <v>14070</v>
      </c>
      <c r="B3750" s="14" t="s">
        <v>14071</v>
      </c>
      <c r="C3750">
        <v>120.5663318</v>
      </c>
      <c r="D3750">
        <v>76.444372110000003</v>
      </c>
      <c r="E3750">
        <v>77.255639290000005</v>
      </c>
      <c r="F3750">
        <v>71.87074106</v>
      </c>
      <c r="G3750">
        <v>88.064298660000006</v>
      </c>
      <c r="H3750">
        <v>132.52560120000001</v>
      </c>
      <c r="I3750">
        <v>48.503239350000001</v>
      </c>
      <c r="J3750">
        <v>51.47450808</v>
      </c>
      <c r="K3750">
        <v>83.614019310000003</v>
      </c>
      <c r="L3750">
        <v>154.9884433</v>
      </c>
      <c r="M3750">
        <v>164.9290364</v>
      </c>
      <c r="N3750">
        <v>34.337374930000003</v>
      </c>
      <c r="O3750">
        <v>138.1288863</v>
      </c>
      <c r="P3750">
        <v>49.276307619999997</v>
      </c>
      <c r="Q3750">
        <v>144.8039029</v>
      </c>
    </row>
    <row r="3751" spans="1:17">
      <c r="A3751" t="s">
        <v>14072</v>
      </c>
      <c r="B3751" s="14" t="s">
        <v>7961</v>
      </c>
      <c r="C3751">
        <v>9.0197202000000001</v>
      </c>
      <c r="D3751">
        <v>46.956995720000002</v>
      </c>
      <c r="E3751">
        <v>88.213628259999993</v>
      </c>
      <c r="F3751">
        <v>18.942580119999999</v>
      </c>
      <c r="G3751">
        <v>92.562190330000007</v>
      </c>
      <c r="H3751">
        <v>276.87819619999999</v>
      </c>
      <c r="I3751">
        <v>23.488633199999999</v>
      </c>
      <c r="J3751">
        <v>29.15755042</v>
      </c>
      <c r="K3751">
        <v>42.37929192</v>
      </c>
      <c r="L3751">
        <v>24.832138369999999</v>
      </c>
      <c r="M3751">
        <v>16.07707431</v>
      </c>
      <c r="N3751">
        <v>20.649170760000001</v>
      </c>
      <c r="O3751">
        <v>4.2810616860000001</v>
      </c>
      <c r="P3751">
        <v>23.19846707</v>
      </c>
      <c r="Q3751">
        <v>84.59180293</v>
      </c>
    </row>
    <row r="3752" spans="1:17">
      <c r="A3752" t="e">
        <v>#N/A</v>
      </c>
      <c r="B3752" s="14" t="s">
        <v>14073</v>
      </c>
      <c r="C3752">
        <v>0</v>
      </c>
      <c r="D3752">
        <v>0.62662768599999996</v>
      </c>
      <c r="E3752">
        <v>0.60185560299999996</v>
      </c>
      <c r="F3752">
        <v>0.38502644200000002</v>
      </c>
      <c r="G3752">
        <v>0.97688955499999997</v>
      </c>
      <c r="H3752">
        <v>0</v>
      </c>
      <c r="I3752">
        <v>4.1249901040000001</v>
      </c>
      <c r="J3752">
        <v>1.075744781</v>
      </c>
      <c r="K3752">
        <v>0</v>
      </c>
      <c r="L3752">
        <v>0</v>
      </c>
      <c r="M3752">
        <v>0</v>
      </c>
      <c r="N3752">
        <v>1.394743778</v>
      </c>
      <c r="O3752">
        <v>0</v>
      </c>
      <c r="P3752">
        <v>0</v>
      </c>
      <c r="Q3752">
        <v>0</v>
      </c>
    </row>
    <row r="3753" spans="1:17">
      <c r="A3753" t="e">
        <v>#N/A</v>
      </c>
      <c r="B3753" s="14" t="s">
        <v>14074</v>
      </c>
      <c r="C3753">
        <v>6.1131068879999999</v>
      </c>
      <c r="D3753">
        <v>0.30094619099999997</v>
      </c>
      <c r="E3753">
        <v>0.28904907200000002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0.30813437100000002</v>
      </c>
      <c r="L3753">
        <v>1.716717072</v>
      </c>
      <c r="M3753">
        <v>0</v>
      </c>
      <c r="N3753">
        <v>0</v>
      </c>
      <c r="O3753">
        <v>2.256710971</v>
      </c>
      <c r="P3753">
        <v>0.30571992999999997</v>
      </c>
      <c r="Q3753">
        <v>1.400782215</v>
      </c>
    </row>
    <row r="3754" spans="1:17">
      <c r="A3754" t="s">
        <v>14075</v>
      </c>
      <c r="B3754" s="14" t="s">
        <v>14076</v>
      </c>
      <c r="C3754">
        <v>15.35220565</v>
      </c>
      <c r="D3754">
        <v>46.253975199999999</v>
      </c>
      <c r="E3754">
        <v>54.225176150000003</v>
      </c>
      <c r="F3754">
        <v>54.960019709999997</v>
      </c>
      <c r="G3754">
        <v>58.85305623</v>
      </c>
      <c r="H3754">
        <v>127.3556366</v>
      </c>
      <c r="I3754">
        <v>6.7165266380000004</v>
      </c>
      <c r="J3754">
        <v>13.81805501</v>
      </c>
      <c r="K3754">
        <v>15.32195295</v>
      </c>
      <c r="L3754">
        <v>15.520653980000001</v>
      </c>
      <c r="M3754">
        <v>0</v>
      </c>
      <c r="N3754">
        <v>16.843216219999999</v>
      </c>
      <c r="O3754">
        <v>11.901563680000001</v>
      </c>
      <c r="P3754">
        <v>14.280568130000001</v>
      </c>
      <c r="Q3754">
        <v>44.32512346</v>
      </c>
    </row>
    <row r="3755" spans="1:17">
      <c r="A3755" t="e">
        <v>#N/A</v>
      </c>
      <c r="B3755" s="14" t="s">
        <v>14077</v>
      </c>
      <c r="C3755">
        <v>0</v>
      </c>
      <c r="D3755">
        <v>0</v>
      </c>
      <c r="E3755">
        <v>0</v>
      </c>
      <c r="F3755">
        <v>0.37727423100000002</v>
      </c>
      <c r="G3755">
        <v>0</v>
      </c>
      <c r="H3755">
        <v>2.12892532</v>
      </c>
      <c r="I3755">
        <v>0</v>
      </c>
      <c r="J3755">
        <v>0</v>
      </c>
      <c r="K3755">
        <v>0</v>
      </c>
      <c r="L3755">
        <v>1.7512818450000001</v>
      </c>
      <c r="M3755">
        <v>0</v>
      </c>
      <c r="N3755">
        <v>0</v>
      </c>
      <c r="O3755">
        <v>3.0695308059999999</v>
      </c>
      <c r="P3755">
        <v>2.0791690979999999</v>
      </c>
      <c r="Q3755">
        <v>0</v>
      </c>
    </row>
    <row r="3756" spans="1:17">
      <c r="A3756" t="s">
        <v>14078</v>
      </c>
      <c r="B3756" s="14" t="s">
        <v>5894</v>
      </c>
      <c r="C3756">
        <v>7.675005455</v>
      </c>
      <c r="D3756">
        <v>1.3732955570000001</v>
      </c>
      <c r="E3756">
        <v>1.538840236</v>
      </c>
      <c r="F3756">
        <v>2.089435843</v>
      </c>
      <c r="G3756">
        <v>0.86656178500000003</v>
      </c>
      <c r="H3756">
        <v>1.247072409</v>
      </c>
      <c r="I3756">
        <v>12.91455086</v>
      </c>
      <c r="J3756">
        <v>1.0852283540000001</v>
      </c>
      <c r="K3756">
        <v>13.52531482</v>
      </c>
      <c r="L3756">
        <v>3.170834106</v>
      </c>
      <c r="M3756">
        <v>0.56663576299999996</v>
      </c>
      <c r="N3756">
        <v>1.7466698350000001</v>
      </c>
      <c r="O3756">
        <v>5.5576279709999996</v>
      </c>
      <c r="P3756">
        <v>0.75289997500000005</v>
      </c>
      <c r="Q3756">
        <v>3.2467975660000001</v>
      </c>
    </row>
    <row r="3757" spans="1:17">
      <c r="A3757" t="s">
        <v>14078</v>
      </c>
      <c r="B3757" s="14" t="s">
        <v>14079</v>
      </c>
      <c r="C3757">
        <v>0</v>
      </c>
      <c r="D3757">
        <v>10.279510350000001</v>
      </c>
      <c r="E3757">
        <v>7.8985094809999996</v>
      </c>
      <c r="F3757">
        <v>8.8426297349999992</v>
      </c>
      <c r="G3757">
        <v>4.0063448030000002</v>
      </c>
      <c r="H3757">
        <v>26.731169049999998</v>
      </c>
      <c r="I3757">
        <v>0</v>
      </c>
      <c r="J3757">
        <v>2.352939895</v>
      </c>
      <c r="K3757">
        <v>2.105007836</v>
      </c>
      <c r="L3757">
        <v>0</v>
      </c>
      <c r="M3757">
        <v>0</v>
      </c>
      <c r="N3757">
        <v>9.1520265900000002</v>
      </c>
      <c r="O3757">
        <v>0</v>
      </c>
      <c r="P3757">
        <v>4.1770273570000001</v>
      </c>
      <c r="Q3757">
        <v>15.94898102</v>
      </c>
    </row>
    <row r="3758" spans="1:17">
      <c r="A3758" t="s">
        <v>14080</v>
      </c>
      <c r="B3758" s="14" t="s">
        <v>14081</v>
      </c>
      <c r="C3758">
        <v>1568.853576</v>
      </c>
      <c r="D3758">
        <v>62.151930790000002</v>
      </c>
      <c r="E3758">
        <v>42.86095048</v>
      </c>
      <c r="F3758">
        <v>29.481725730000001</v>
      </c>
      <c r="G3758">
        <v>69.762656250000006</v>
      </c>
      <c r="H3758">
        <v>42.237184139999997</v>
      </c>
      <c r="I3758">
        <v>103.1023342</v>
      </c>
      <c r="J3758">
        <v>85.500273120000003</v>
      </c>
      <c r="K3758">
        <v>253.0185098</v>
      </c>
      <c r="L3758">
        <v>745.95088780000003</v>
      </c>
      <c r="M3758">
        <v>133.55666540000001</v>
      </c>
      <c r="N3758">
        <v>40.947858099999998</v>
      </c>
      <c r="O3758">
        <v>509.5587961</v>
      </c>
      <c r="P3758">
        <v>35.525542000000002</v>
      </c>
      <c r="Q3758">
        <v>498.35364939999999</v>
      </c>
    </row>
    <row r="3759" spans="1:17">
      <c r="A3759" t="s">
        <v>14082</v>
      </c>
      <c r="B3759" s="14" t="s">
        <v>5022</v>
      </c>
      <c r="C3759">
        <v>6.9234482479999997</v>
      </c>
      <c r="D3759">
        <v>7.6481513239999996</v>
      </c>
      <c r="E3759">
        <v>3.2050787930000002</v>
      </c>
      <c r="F3759">
        <v>3.7951360260000002</v>
      </c>
      <c r="G3759">
        <v>4.5560145839999997</v>
      </c>
      <c r="H3759">
        <v>9.7017065739999993</v>
      </c>
      <c r="I3759">
        <v>2.1830486819999999</v>
      </c>
      <c r="J3759">
        <v>2.0400319389999999</v>
      </c>
      <c r="K3759">
        <v>5.3478835230000001</v>
      </c>
      <c r="L3759">
        <v>8.5128009240000004</v>
      </c>
      <c r="M3759">
        <v>5.7469754999999996</v>
      </c>
      <c r="N3759">
        <v>2.5604007329999998</v>
      </c>
      <c r="O3759">
        <v>4.5590946910000003</v>
      </c>
      <c r="P3759">
        <v>3.523282515</v>
      </c>
      <c r="Q3759">
        <v>4.7594014050000002</v>
      </c>
    </row>
    <row r="3760" spans="1:17">
      <c r="A3760" t="e">
        <v>#N/A</v>
      </c>
      <c r="B3760" s="14" t="s">
        <v>14083</v>
      </c>
      <c r="C3760">
        <v>65.035327870000003</v>
      </c>
      <c r="D3760">
        <v>5.7630010790000004</v>
      </c>
      <c r="E3760">
        <v>2.4216394719999998</v>
      </c>
      <c r="F3760">
        <v>0.442628823</v>
      </c>
      <c r="G3760">
        <v>0</v>
      </c>
      <c r="H3760">
        <v>24.977155329999999</v>
      </c>
      <c r="I3760">
        <v>66.389604509999998</v>
      </c>
      <c r="J3760">
        <v>10.305691469999999</v>
      </c>
      <c r="K3760">
        <v>16.22679269</v>
      </c>
      <c r="L3760">
        <v>24.65584205</v>
      </c>
      <c r="M3760">
        <v>62.419167960000003</v>
      </c>
      <c r="N3760">
        <v>6.4136249330000004</v>
      </c>
      <c r="O3760">
        <v>54.018908279999998</v>
      </c>
      <c r="P3760">
        <v>13.172436660000001</v>
      </c>
      <c r="Q3760">
        <v>13.412213960000001</v>
      </c>
    </row>
    <row r="3761" spans="1:17">
      <c r="A3761" t="s">
        <v>14084</v>
      </c>
      <c r="B3761" s="14" t="s">
        <v>14085</v>
      </c>
      <c r="C3761">
        <v>22.559543609999999</v>
      </c>
      <c r="D3761">
        <v>1.8275150689999999</v>
      </c>
      <c r="E3761">
        <v>2.7224581190000001</v>
      </c>
      <c r="F3761">
        <v>1.833309758</v>
      </c>
      <c r="G3761">
        <v>1.8896620209999999</v>
      </c>
      <c r="H3761">
        <v>4.5906850720000003</v>
      </c>
      <c r="I3761">
        <v>5.4013323340000001</v>
      </c>
      <c r="J3761">
        <v>3.5214963670000001</v>
      </c>
      <c r="K3761">
        <v>13.594591980000001</v>
      </c>
      <c r="L3761">
        <v>18.1903425</v>
      </c>
      <c r="M3761">
        <v>9.3717813119999995</v>
      </c>
      <c r="N3761">
        <v>2.8432190230000001</v>
      </c>
      <c r="O3761">
        <v>17.153334000000001</v>
      </c>
      <c r="P3761">
        <v>2.8794754419999999</v>
      </c>
      <c r="Q3761">
        <v>6.1338233569999998</v>
      </c>
    </row>
    <row r="3762" spans="1:17">
      <c r="A3762" t="s">
        <v>14086</v>
      </c>
      <c r="B3762" s="14" t="s">
        <v>6898</v>
      </c>
      <c r="C3762">
        <v>12.380386830000001</v>
      </c>
      <c r="D3762">
        <v>2.677368542</v>
      </c>
      <c r="E3762">
        <v>2.3363252640000001</v>
      </c>
      <c r="F3762">
        <v>2.1466392110000001</v>
      </c>
      <c r="G3762">
        <v>2.3160161709999998</v>
      </c>
      <c r="H3762">
        <v>1.6415214680000001</v>
      </c>
      <c r="I3762">
        <v>6.018186847</v>
      </c>
      <c r="J3762">
        <v>3.9797182000000002</v>
      </c>
      <c r="K3762">
        <v>3.4099323940000001</v>
      </c>
      <c r="L3762">
        <v>3.4456876570000001</v>
      </c>
      <c r="M3762">
        <v>7.6386626309999999</v>
      </c>
      <c r="N3762">
        <v>1.7623448779999999</v>
      </c>
      <c r="O3762">
        <v>8.8142201520000008</v>
      </c>
      <c r="P3762">
        <v>2.2112505040000001</v>
      </c>
      <c r="Q3762">
        <v>5.0658790539999998</v>
      </c>
    </row>
    <row r="3763" spans="1:17">
      <c r="A3763" t="s">
        <v>14087</v>
      </c>
      <c r="B3763" s="14" t="s">
        <v>14088</v>
      </c>
      <c r="C3763">
        <v>0</v>
      </c>
      <c r="D3763">
        <v>0.67685061999999996</v>
      </c>
      <c r="E3763">
        <v>0.59591867899999995</v>
      </c>
      <c r="F3763">
        <v>0.207942764</v>
      </c>
      <c r="G3763">
        <v>0.17586421099999999</v>
      </c>
      <c r="H3763">
        <v>2.3468054700000001</v>
      </c>
      <c r="I3763">
        <v>0.74259994500000004</v>
      </c>
      <c r="J3763">
        <v>1.161963536</v>
      </c>
      <c r="K3763">
        <v>1.155028961</v>
      </c>
      <c r="L3763">
        <v>0.64350430300000006</v>
      </c>
      <c r="M3763">
        <v>0</v>
      </c>
      <c r="N3763">
        <v>0.31386034499999999</v>
      </c>
      <c r="O3763">
        <v>1.691837571</v>
      </c>
      <c r="P3763">
        <v>0.38199284300000003</v>
      </c>
      <c r="Q3763">
        <v>0.35005161800000001</v>
      </c>
    </row>
    <row r="3764" spans="1:17">
      <c r="A3764" t="s">
        <v>14089</v>
      </c>
      <c r="B3764" s="14" t="s">
        <v>14090</v>
      </c>
      <c r="C3764">
        <v>158.83628150000001</v>
      </c>
      <c r="D3764">
        <v>21.1125328</v>
      </c>
      <c r="E3764">
        <v>28.48562725</v>
      </c>
      <c r="F3764">
        <v>33.357675440000001</v>
      </c>
      <c r="G3764">
        <v>18.024149040000001</v>
      </c>
      <c r="H3764">
        <v>13.943291110000001</v>
      </c>
      <c r="I3764">
        <v>125.74420379999999</v>
      </c>
      <c r="J3764">
        <v>25.313496229999998</v>
      </c>
      <c r="K3764">
        <v>94.702220659999995</v>
      </c>
      <c r="L3764">
        <v>129.03675580000001</v>
      </c>
      <c r="M3764">
        <v>130.66869779999999</v>
      </c>
      <c r="N3764">
        <v>29.090370230000001</v>
      </c>
      <c r="O3764">
        <v>150.77805169999999</v>
      </c>
      <c r="P3764">
        <v>23.149605829999999</v>
      </c>
      <c r="Q3764">
        <v>43.675671110000003</v>
      </c>
    </row>
    <row r="3765" spans="1:17">
      <c r="A3765" t="s">
        <v>14091</v>
      </c>
      <c r="B3765" s="14" t="s">
        <v>1981</v>
      </c>
      <c r="C3765">
        <v>51.456865649999997</v>
      </c>
      <c r="D3765">
        <v>8.5495640000000002</v>
      </c>
      <c r="E3765">
        <v>9.0888848860000007</v>
      </c>
      <c r="F3765">
        <v>8.9349506640000005</v>
      </c>
      <c r="G3765">
        <v>6.0946360320000004</v>
      </c>
      <c r="H3765">
        <v>7.7275568029999997</v>
      </c>
      <c r="I3765">
        <v>18.760138699999999</v>
      </c>
      <c r="J3765">
        <v>12.96278189</v>
      </c>
      <c r="K3765">
        <v>18.704642310000001</v>
      </c>
      <c r="L3765">
        <v>21.05035183</v>
      </c>
      <c r="M3765">
        <v>17.728639080000001</v>
      </c>
      <c r="N3765">
        <v>7.8883232379999999</v>
      </c>
      <c r="O3765">
        <v>15.342750629999999</v>
      </c>
      <c r="P3765">
        <v>6.977837633</v>
      </c>
      <c r="Q3765">
        <v>12.0177865</v>
      </c>
    </row>
    <row r="3766" spans="1:17">
      <c r="A3766" t="s">
        <v>14092</v>
      </c>
      <c r="B3766" s="14" t="s">
        <v>4627</v>
      </c>
      <c r="C3766">
        <v>2.456186889</v>
      </c>
      <c r="D3766">
        <v>1.038789124</v>
      </c>
      <c r="E3766">
        <v>1.698505173</v>
      </c>
      <c r="F3766">
        <v>1.580492427</v>
      </c>
      <c r="G3766">
        <v>1.773665923</v>
      </c>
      <c r="H3766">
        <v>1.2005780530000001</v>
      </c>
      <c r="I3766">
        <v>1.6281388349999999</v>
      </c>
      <c r="J3766">
        <v>3.3684761320000001</v>
      </c>
      <c r="K3766">
        <v>2.2791447370000002</v>
      </c>
      <c r="L3766">
        <v>2.6101153859999999</v>
      </c>
      <c r="M3766">
        <v>0.85722999</v>
      </c>
      <c r="N3766">
        <v>1.5276573179999999</v>
      </c>
      <c r="O3766">
        <v>2.2255965459999998</v>
      </c>
      <c r="P3766">
        <v>1.3567716599999999</v>
      </c>
      <c r="Q3766">
        <v>1.151224096</v>
      </c>
    </row>
    <row r="3767" spans="1:17">
      <c r="A3767" t="s">
        <v>14093</v>
      </c>
      <c r="B3767" s="14" t="s">
        <v>14094</v>
      </c>
      <c r="C3767">
        <v>12.14630388</v>
      </c>
      <c r="D3767">
        <v>2.4461936400000002</v>
      </c>
      <c r="E3767">
        <v>2.9368622320000002</v>
      </c>
      <c r="F3767">
        <v>3.4570021139999998</v>
      </c>
      <c r="G3767">
        <v>2.4787919450000002</v>
      </c>
      <c r="H3767">
        <v>9.3297021390000001</v>
      </c>
      <c r="I3767">
        <v>1.610290255</v>
      </c>
      <c r="J3767">
        <v>3.6395072970000002</v>
      </c>
      <c r="K3767">
        <v>9.0166378429999998</v>
      </c>
      <c r="L3767">
        <v>4.1862191710000003</v>
      </c>
      <c r="M3767">
        <v>8.4783254869999993</v>
      </c>
      <c r="N3767">
        <v>3.9474232329999999</v>
      </c>
      <c r="O3767">
        <v>12.228879409999999</v>
      </c>
      <c r="P3767">
        <v>1.9879969770000001</v>
      </c>
      <c r="Q3767">
        <v>8.3497606520000005</v>
      </c>
    </row>
    <row r="3768" spans="1:17">
      <c r="A3768" t="s">
        <v>14095</v>
      </c>
      <c r="B3768" s="14" t="s">
        <v>14096</v>
      </c>
      <c r="C3768">
        <v>2.5602872410000002</v>
      </c>
      <c r="D3768">
        <v>0.68062721999999998</v>
      </c>
      <c r="E3768">
        <v>0.73543545700000001</v>
      </c>
      <c r="F3768">
        <v>0.13940200999999999</v>
      </c>
      <c r="G3768">
        <v>0.61895915999999995</v>
      </c>
      <c r="H3768">
        <v>0.196658322</v>
      </c>
      <c r="I3768">
        <v>3.3603453170000002</v>
      </c>
      <c r="J3768">
        <v>1.3956449129999999</v>
      </c>
      <c r="K3768">
        <v>1.277620999</v>
      </c>
      <c r="L3768">
        <v>5.5003061559999997</v>
      </c>
      <c r="M3768">
        <v>0</v>
      </c>
      <c r="N3768">
        <v>0.91527358299999995</v>
      </c>
      <c r="O3768">
        <v>1.9848237019999999</v>
      </c>
      <c r="P3768">
        <v>0.80666089399999996</v>
      </c>
      <c r="Q3768">
        <v>0.70400957799999997</v>
      </c>
    </row>
    <row r="3769" spans="1:17">
      <c r="A3769" t="s">
        <v>14097</v>
      </c>
      <c r="B3769" s="14" t="s">
        <v>7908</v>
      </c>
      <c r="C3769">
        <v>1.7772245719999999</v>
      </c>
      <c r="D3769">
        <v>1.3123824980000001</v>
      </c>
      <c r="E3769">
        <v>1.0294090650000001</v>
      </c>
      <c r="F3769">
        <v>0.60030740400000004</v>
      </c>
      <c r="G3769">
        <v>0.72745106800000003</v>
      </c>
      <c r="H3769">
        <v>4.095313945</v>
      </c>
      <c r="I3769">
        <v>3.935637673</v>
      </c>
      <c r="J3769">
        <v>2.0276948959999999</v>
      </c>
      <c r="K3769">
        <v>1.761778155</v>
      </c>
      <c r="L3769">
        <v>1.9131791149999999</v>
      </c>
      <c r="M3769">
        <v>2.0216090100000002</v>
      </c>
      <c r="N3769">
        <v>1.4848885979999999</v>
      </c>
      <c r="O3769">
        <v>2.6243167430000001</v>
      </c>
      <c r="P3769">
        <v>3.614453541</v>
      </c>
      <c r="Q3769">
        <v>1.8099576799999999</v>
      </c>
    </row>
    <row r="3770" spans="1:17">
      <c r="A3770" t="s">
        <v>14098</v>
      </c>
      <c r="B3770" s="14" t="s">
        <v>14099</v>
      </c>
      <c r="C3770">
        <v>10.58908544</v>
      </c>
      <c r="D3770">
        <v>0.50826467799999997</v>
      </c>
      <c r="E3770">
        <v>0.69470597499999998</v>
      </c>
      <c r="F3770">
        <v>0.50448336299999996</v>
      </c>
      <c r="G3770">
        <v>0.45713421500000001</v>
      </c>
      <c r="H3770">
        <v>0.27111954900000002</v>
      </c>
      <c r="I3770">
        <v>3.6031964840000001</v>
      </c>
      <c r="J3770">
        <v>5.1457991080000003</v>
      </c>
      <c r="K3770">
        <v>3.2825528180000001</v>
      </c>
      <c r="L3770">
        <v>4.5720430739999998</v>
      </c>
      <c r="M3770">
        <v>7.1141846559999999</v>
      </c>
      <c r="N3770">
        <v>2.132050639</v>
      </c>
      <c r="O3770">
        <v>9.1862924079999999</v>
      </c>
      <c r="P3770">
        <v>1.562220132</v>
      </c>
      <c r="Q3770">
        <v>4.0036031850000002</v>
      </c>
    </row>
    <row r="3771" spans="1:17">
      <c r="A3771" t="s">
        <v>14100</v>
      </c>
      <c r="B3771" s="14" t="s">
        <v>14101</v>
      </c>
      <c r="C3771">
        <v>0</v>
      </c>
      <c r="D3771">
        <v>1.5957146879999999</v>
      </c>
      <c r="E3771">
        <v>0.51087742999999997</v>
      </c>
      <c r="F3771">
        <v>0</v>
      </c>
      <c r="G3771">
        <v>0</v>
      </c>
      <c r="H3771">
        <v>0</v>
      </c>
      <c r="I3771">
        <v>0</v>
      </c>
      <c r="J3771">
        <v>1.8262643949999999</v>
      </c>
      <c r="K3771">
        <v>1.0892191710000001</v>
      </c>
      <c r="L3771">
        <v>5.3098458280000003</v>
      </c>
      <c r="M3771">
        <v>0</v>
      </c>
      <c r="N3771">
        <v>0.147988802</v>
      </c>
      <c r="O3771">
        <v>1.329535146</v>
      </c>
      <c r="P3771">
        <v>2.1613688070000001</v>
      </c>
      <c r="Q3771">
        <v>0.82526704100000003</v>
      </c>
    </row>
    <row r="3772" spans="1:17">
      <c r="A3772" t="e">
        <v>#N/A</v>
      </c>
      <c r="B3772" s="14" t="s">
        <v>14102</v>
      </c>
      <c r="C3772">
        <v>427.14501990000002</v>
      </c>
      <c r="D3772">
        <v>67.27032509</v>
      </c>
      <c r="E3772">
        <v>64.610969100000005</v>
      </c>
      <c r="F3772">
        <v>46.293767440000003</v>
      </c>
      <c r="G3772">
        <v>88.442025430000001</v>
      </c>
      <c r="H3772">
        <v>122.8410782</v>
      </c>
      <c r="I3772">
        <v>159.41873519999999</v>
      </c>
      <c r="J3772">
        <v>148.58988450000001</v>
      </c>
      <c r="K3772">
        <v>272.75329470000003</v>
      </c>
      <c r="L3772">
        <v>425.94780059999999</v>
      </c>
      <c r="M3772">
        <v>139.8923705</v>
      </c>
      <c r="N3772">
        <v>110.3009871</v>
      </c>
      <c r="O3772">
        <v>242.1318124</v>
      </c>
      <c r="P3772">
        <v>122.70359120000001</v>
      </c>
      <c r="Q3772">
        <v>141.9459311</v>
      </c>
    </row>
    <row r="3773" spans="1:17">
      <c r="A3773" t="s">
        <v>14103</v>
      </c>
      <c r="B3773" s="14" t="s">
        <v>14104</v>
      </c>
      <c r="C3773">
        <v>35.716698979999997</v>
      </c>
      <c r="D3773">
        <v>2.06053248</v>
      </c>
      <c r="E3773">
        <v>1.8999117400000001</v>
      </c>
      <c r="F3773">
        <v>1.1647917029999999</v>
      </c>
      <c r="G3773">
        <v>1.092180124</v>
      </c>
      <c r="H3773">
        <v>3.715070581</v>
      </c>
      <c r="I3773">
        <v>7.0533614570000003</v>
      </c>
      <c r="J3773">
        <v>4.0561716109999999</v>
      </c>
      <c r="K3773">
        <v>7.595095841</v>
      </c>
      <c r="L3773">
        <v>11.75409887</v>
      </c>
      <c r="M3773">
        <v>9.9983135700000005</v>
      </c>
      <c r="N3773">
        <v>3.7607820969999999</v>
      </c>
      <c r="O3773">
        <v>12.361083519999999</v>
      </c>
      <c r="P3773">
        <v>2.288584508</v>
      </c>
      <c r="Q3773">
        <v>6.1382024260000003</v>
      </c>
    </row>
    <row r="3774" spans="1:17">
      <c r="A3774" t="s">
        <v>14105</v>
      </c>
      <c r="B3774" s="14" t="s">
        <v>7086</v>
      </c>
      <c r="C3774">
        <v>4.6245725870000003</v>
      </c>
      <c r="D3774">
        <v>2.0489953440000002</v>
      </c>
      <c r="E3774">
        <v>1.9187938419999999</v>
      </c>
      <c r="F3774">
        <v>1.951433006</v>
      </c>
      <c r="G3774">
        <v>1.836727394</v>
      </c>
      <c r="H3774">
        <v>0.17760911099999999</v>
      </c>
      <c r="I3774">
        <v>12.139388569999999</v>
      </c>
      <c r="J3774">
        <v>2.1691576349999999</v>
      </c>
      <c r="K3774">
        <v>7.5525701080000003</v>
      </c>
      <c r="L3774">
        <v>4.3831074179999998</v>
      </c>
      <c r="M3774">
        <v>5.3262492699999999</v>
      </c>
      <c r="N3774">
        <v>4.9026883760000004</v>
      </c>
      <c r="O3774">
        <v>1.536484065</v>
      </c>
      <c r="P3774">
        <v>6.1751089380000002</v>
      </c>
      <c r="Q3774">
        <v>7.3118844679999997</v>
      </c>
    </row>
    <row r="3775" spans="1:17">
      <c r="A3775" t="s">
        <v>14106</v>
      </c>
      <c r="B3775" s="14" t="s">
        <v>7075</v>
      </c>
      <c r="C3775">
        <v>4.5076963189999999</v>
      </c>
      <c r="D3775">
        <v>9.2178984509999999</v>
      </c>
      <c r="E3775">
        <v>8.5583765619999994</v>
      </c>
      <c r="F3775">
        <v>9.2037806799999995</v>
      </c>
      <c r="G3775">
        <v>9.6401200150000008</v>
      </c>
      <c r="H3775">
        <v>0.93218686399999995</v>
      </c>
      <c r="I3775">
        <v>8.5963269839999992</v>
      </c>
      <c r="J3775">
        <v>10.41783401</v>
      </c>
      <c r="K3775">
        <v>9.4380703980000007</v>
      </c>
      <c r="L3775">
        <v>6.5728210320000002</v>
      </c>
      <c r="M3775">
        <v>1.996784466</v>
      </c>
      <c r="N3775">
        <v>12.865955100000001</v>
      </c>
      <c r="O3775">
        <v>4.608162117</v>
      </c>
      <c r="P3775">
        <v>13.05774057</v>
      </c>
      <c r="Q3775">
        <v>9.2962070739999998</v>
      </c>
    </row>
    <row r="3776" spans="1:17">
      <c r="A3776" t="s">
        <v>14107</v>
      </c>
      <c r="B3776" s="14" t="s">
        <v>1597</v>
      </c>
      <c r="C3776">
        <v>62.819125069999998</v>
      </c>
      <c r="D3776">
        <v>31.137285460000001</v>
      </c>
      <c r="E3776">
        <v>27.30214947</v>
      </c>
      <c r="F3776">
        <v>28.7339172</v>
      </c>
      <c r="G3776">
        <v>10.999191120000001</v>
      </c>
      <c r="H3776">
        <v>12.02931002</v>
      </c>
      <c r="I3776">
        <v>74.721299389999999</v>
      </c>
      <c r="J3776">
        <v>181.21648740000001</v>
      </c>
      <c r="K3776">
        <v>40.279125929999999</v>
      </c>
      <c r="L3776">
        <v>46.178850400000002</v>
      </c>
      <c r="M3776">
        <v>13.809925959999999</v>
      </c>
      <c r="N3776">
        <v>167.92009870000001</v>
      </c>
      <c r="O3776">
        <v>40.323866029999998</v>
      </c>
      <c r="P3776">
        <v>40.332081719999998</v>
      </c>
      <c r="Q3776">
        <v>19.300062860000001</v>
      </c>
    </row>
    <row r="3777" spans="1:17">
      <c r="A3777" t="s">
        <v>14108</v>
      </c>
      <c r="B3777" s="14" t="s">
        <v>7143</v>
      </c>
      <c r="C3777">
        <v>0.45494280599999998</v>
      </c>
      <c r="D3777">
        <v>1.15902824</v>
      </c>
      <c r="E3777">
        <v>1.1737095900000001</v>
      </c>
      <c r="F3777">
        <v>0.92889882300000004</v>
      </c>
      <c r="G3777">
        <v>1.06056145</v>
      </c>
      <c r="H3777">
        <v>0.13104236</v>
      </c>
      <c r="I3777">
        <v>0.66345200199999999</v>
      </c>
      <c r="J3777">
        <v>1.686943206</v>
      </c>
      <c r="K3777">
        <v>1.4446927919999999</v>
      </c>
      <c r="L3777">
        <v>0.503053419</v>
      </c>
      <c r="M3777">
        <v>0.218320968</v>
      </c>
      <c r="N3777">
        <v>1.7946138620000001</v>
      </c>
      <c r="O3777">
        <v>0.37787944699999998</v>
      </c>
      <c r="P3777">
        <v>2.0988670919999999</v>
      </c>
      <c r="Q3777">
        <v>0.93822702999999996</v>
      </c>
    </row>
    <row r="3778" spans="1:17">
      <c r="A3778" t="s">
        <v>14109</v>
      </c>
      <c r="B3778" s="14" t="s">
        <v>7163</v>
      </c>
      <c r="C3778">
        <v>19.36869828</v>
      </c>
      <c r="D3778">
        <v>0.41042580099999998</v>
      </c>
      <c r="E3778">
        <v>0.501709972</v>
      </c>
      <c r="F3778">
        <v>0.29803433400000001</v>
      </c>
      <c r="G3778">
        <v>0.43625369600000002</v>
      </c>
      <c r="H3778">
        <v>0.32341952800000001</v>
      </c>
      <c r="I3778">
        <v>0.491230469</v>
      </c>
      <c r="J3778">
        <v>1.3024174850000001</v>
      </c>
      <c r="K3778">
        <v>1.222484159</v>
      </c>
      <c r="L3778">
        <v>6.5980186329999997</v>
      </c>
      <c r="M3778">
        <v>0.96989000800000003</v>
      </c>
      <c r="N3778">
        <v>0.51904718500000002</v>
      </c>
      <c r="O3778">
        <v>9.1397407889999993</v>
      </c>
      <c r="P3778">
        <v>0.35376400800000002</v>
      </c>
      <c r="Q3778">
        <v>4.2838494699999998</v>
      </c>
    </row>
    <row r="3779" spans="1:17">
      <c r="A3779" t="s">
        <v>14110</v>
      </c>
      <c r="B3779" s="14" t="s">
        <v>14111</v>
      </c>
      <c r="C3779">
        <v>5.4698587019999998</v>
      </c>
      <c r="D3779">
        <v>6.0587842470000002</v>
      </c>
      <c r="E3779">
        <v>4.3644495680000004</v>
      </c>
      <c r="F3779">
        <v>2.6059405510000002</v>
      </c>
      <c r="G3779">
        <v>5.1949822020000003</v>
      </c>
      <c r="H3779">
        <v>18.906548699999998</v>
      </c>
      <c r="I3779">
        <v>7.9768020560000004</v>
      </c>
      <c r="J3779">
        <v>21.49589791</v>
      </c>
      <c r="K3779">
        <v>18.610499740000002</v>
      </c>
      <c r="L3779">
        <v>12.09660242</v>
      </c>
      <c r="M3779">
        <v>5.2498240599999999</v>
      </c>
      <c r="N3779">
        <v>9.777061518</v>
      </c>
      <c r="O3779">
        <v>9.0866243069999992</v>
      </c>
      <c r="P3779">
        <v>4.9239130429999998</v>
      </c>
      <c r="Q3779">
        <v>5.6402356730000003</v>
      </c>
    </row>
    <row r="3780" spans="1:17">
      <c r="A3780" t="s">
        <v>14112</v>
      </c>
      <c r="B3780" s="14" t="s">
        <v>14113</v>
      </c>
      <c r="C3780">
        <v>353.5535648</v>
      </c>
      <c r="D3780">
        <v>82.273059459999999</v>
      </c>
      <c r="E3780">
        <v>70.802466280000004</v>
      </c>
      <c r="F3780">
        <v>49.743200260000002</v>
      </c>
      <c r="G3780">
        <v>84.139005400000002</v>
      </c>
      <c r="H3780">
        <v>102.6938437</v>
      </c>
      <c r="I3780">
        <v>151.64531969999999</v>
      </c>
      <c r="J3780">
        <v>94.913194169999997</v>
      </c>
      <c r="K3780">
        <v>342.3439363</v>
      </c>
      <c r="L3780">
        <v>236.5364415</v>
      </c>
      <c r="M3780">
        <v>85.545694220000001</v>
      </c>
      <c r="N3780">
        <v>70.319168329999997</v>
      </c>
      <c r="O3780">
        <v>286.26135140000002</v>
      </c>
      <c r="P3780">
        <v>83.80098529</v>
      </c>
      <c r="Q3780">
        <v>159.3062248</v>
      </c>
    </row>
    <row r="3781" spans="1:17">
      <c r="A3781" t="s">
        <v>14114</v>
      </c>
      <c r="B3781" s="14" t="s">
        <v>14115</v>
      </c>
      <c r="C3781">
        <v>13.477017829999999</v>
      </c>
      <c r="D3781">
        <v>4.0519002339999997</v>
      </c>
      <c r="E3781">
        <v>3.6868916629999999</v>
      </c>
      <c r="F3781">
        <v>2.3586235160000002</v>
      </c>
      <c r="G3781">
        <v>5.6518411999999998</v>
      </c>
      <c r="H3781">
        <v>9.9821288619999997</v>
      </c>
      <c r="I3781">
        <v>15.442270649999999</v>
      </c>
      <c r="J3781">
        <v>3.5390080820000001</v>
      </c>
      <c r="K3781">
        <v>8.2973618899999995</v>
      </c>
      <c r="L3781">
        <v>7.9073028780000003</v>
      </c>
      <c r="M3781">
        <v>25.869762380000001</v>
      </c>
      <c r="N3781">
        <v>4.0346783889999998</v>
      </c>
      <c r="O3781">
        <v>21.322148720000001</v>
      </c>
      <c r="P3781">
        <v>3.1773968780000001</v>
      </c>
      <c r="Q3781">
        <v>7.9410311099999999</v>
      </c>
    </row>
    <row r="3782" spans="1:17">
      <c r="A3782" t="s">
        <v>14116</v>
      </c>
      <c r="B3782" s="14" t="s">
        <v>2822</v>
      </c>
      <c r="C3782">
        <v>2.4606216399999998</v>
      </c>
      <c r="D3782">
        <v>0.45425840200000001</v>
      </c>
      <c r="E3782">
        <v>0.52356058400000005</v>
      </c>
      <c r="F3782">
        <v>0.16746929599999999</v>
      </c>
      <c r="G3782">
        <v>0.70817216999999999</v>
      </c>
      <c r="H3782">
        <v>1.102516936</v>
      </c>
      <c r="I3782">
        <v>0.59806212000000003</v>
      </c>
      <c r="J3782">
        <v>0.467900908</v>
      </c>
      <c r="K3782">
        <v>0.558130181</v>
      </c>
      <c r="L3782">
        <v>0.51825421000000005</v>
      </c>
      <c r="M3782">
        <v>0</v>
      </c>
      <c r="N3782">
        <v>0.90997682499999999</v>
      </c>
      <c r="O3782">
        <v>0.45418082399999998</v>
      </c>
      <c r="P3782">
        <v>0.61528539299999996</v>
      </c>
      <c r="Q3782">
        <v>0</v>
      </c>
    </row>
    <row r="3783" spans="1:17">
      <c r="A3783" t="s">
        <v>14110</v>
      </c>
      <c r="B3783" s="14" t="s">
        <v>7175</v>
      </c>
      <c r="C3783">
        <v>37.762244369999998</v>
      </c>
      <c r="D3783">
        <v>4.331127027</v>
      </c>
      <c r="E3783">
        <v>4.3023698489999997</v>
      </c>
      <c r="F3783">
        <v>2.5154062069999998</v>
      </c>
      <c r="G3783">
        <v>3.4685280889999999</v>
      </c>
      <c r="H3783">
        <v>4.2171221729999999</v>
      </c>
      <c r="I3783">
        <v>13.66971429</v>
      </c>
      <c r="J3783">
        <v>7.6050923709999996</v>
      </c>
      <c r="K3783">
        <v>12.999993269999999</v>
      </c>
      <c r="L3783">
        <v>20.983581959999999</v>
      </c>
      <c r="M3783">
        <v>20.04942535</v>
      </c>
      <c r="N3783">
        <v>4.8531113760000002</v>
      </c>
      <c r="O3783">
        <v>19.575723700000001</v>
      </c>
      <c r="P3783">
        <v>4.2190143369999999</v>
      </c>
      <c r="Q3783">
        <v>13.25565115</v>
      </c>
    </row>
    <row r="3784" spans="1:17">
      <c r="A3784" t="e">
        <v>#N/A</v>
      </c>
      <c r="B3784" s="14" t="s">
        <v>14117</v>
      </c>
      <c r="C3784">
        <v>1.684234633</v>
      </c>
      <c r="D3784">
        <v>1.417834584</v>
      </c>
      <c r="E3784">
        <v>1.25427493</v>
      </c>
      <c r="F3784">
        <v>1.650651694</v>
      </c>
      <c r="G3784">
        <v>0.81434023200000005</v>
      </c>
      <c r="H3784">
        <v>7.8914364749999999</v>
      </c>
      <c r="I3784">
        <v>6.3859960989999998</v>
      </c>
      <c r="J3784">
        <v>4.1848168360000004</v>
      </c>
      <c r="K3784">
        <v>1.5281051990000001</v>
      </c>
      <c r="L3784">
        <v>3.6182682829999999</v>
      </c>
      <c r="M3784">
        <v>6.4659333859999997</v>
      </c>
      <c r="N3784">
        <v>2.117712515</v>
      </c>
      <c r="O3784">
        <v>5.5957596670000003</v>
      </c>
      <c r="P3784">
        <v>4.3462435270000004</v>
      </c>
      <c r="Q3784">
        <v>3.2418320309999999</v>
      </c>
    </row>
    <row r="3785" spans="1:17">
      <c r="A3785" t="s">
        <v>14118</v>
      </c>
      <c r="B3785" s="14" t="s">
        <v>3445</v>
      </c>
      <c r="C3785">
        <v>27.42940076</v>
      </c>
      <c r="D3785">
        <v>17.097319259999999</v>
      </c>
      <c r="E3785">
        <v>30.504693679999999</v>
      </c>
      <c r="F3785">
        <v>3.316246719</v>
      </c>
      <c r="G3785">
        <v>13.59182225</v>
      </c>
      <c r="H3785">
        <v>134.00285049999999</v>
      </c>
      <c r="I3785">
        <v>163.978567</v>
      </c>
      <c r="J3785">
        <v>189.49853780000001</v>
      </c>
      <c r="K3785">
        <v>27.28260362</v>
      </c>
      <c r="L3785">
        <v>17.762072679999999</v>
      </c>
      <c r="M3785">
        <v>20.275929390000002</v>
      </c>
      <c r="N3785">
        <v>17.809451079999999</v>
      </c>
      <c r="O3785">
        <v>26.226506820000001</v>
      </c>
      <c r="P3785">
        <v>32.998918199999999</v>
      </c>
      <c r="Q3785">
        <v>50.360355089999999</v>
      </c>
    </row>
    <row r="3786" spans="1:17">
      <c r="A3786" t="s">
        <v>14119</v>
      </c>
      <c r="B3786" s="14" t="s">
        <v>7823</v>
      </c>
      <c r="C3786">
        <v>1.7724220260000001</v>
      </c>
      <c r="D3786">
        <v>0.98162706099999997</v>
      </c>
      <c r="E3786">
        <v>0.42426945399999999</v>
      </c>
      <c r="F3786">
        <v>0.60315300900000002</v>
      </c>
      <c r="G3786">
        <v>0.91819232799999995</v>
      </c>
      <c r="H3786">
        <v>0.68070788100000001</v>
      </c>
      <c r="I3786">
        <v>87.235573979999998</v>
      </c>
      <c r="J3786">
        <v>0.95493510199999998</v>
      </c>
      <c r="K3786">
        <v>30.353219209999999</v>
      </c>
      <c r="L3786">
        <v>2.2398368670000002</v>
      </c>
      <c r="M3786">
        <v>56.13706715</v>
      </c>
      <c r="N3786">
        <v>1.4201843839999999</v>
      </c>
      <c r="O3786">
        <v>26.99013407</v>
      </c>
      <c r="P3786">
        <v>0.66479870299999999</v>
      </c>
      <c r="Q3786">
        <v>0.91381500699999996</v>
      </c>
    </row>
    <row r="3787" spans="1:17">
      <c r="A3787" t="s">
        <v>14120</v>
      </c>
      <c r="B3787" s="14" t="s">
        <v>14121</v>
      </c>
      <c r="C3787">
        <v>0</v>
      </c>
      <c r="D3787">
        <v>0.94317156800000002</v>
      </c>
      <c r="E3787">
        <v>3.623543009</v>
      </c>
      <c r="F3787">
        <v>0.579524335</v>
      </c>
      <c r="G3787">
        <v>0.73518492300000005</v>
      </c>
      <c r="H3787">
        <v>0</v>
      </c>
      <c r="I3787">
        <v>0</v>
      </c>
      <c r="J3787">
        <v>4.3177659930000001</v>
      </c>
      <c r="K3787">
        <v>0</v>
      </c>
      <c r="L3787">
        <v>0</v>
      </c>
      <c r="M3787">
        <v>0</v>
      </c>
      <c r="N3787">
        <v>1.049652534</v>
      </c>
      <c r="O3787">
        <v>0</v>
      </c>
      <c r="P3787">
        <v>0</v>
      </c>
      <c r="Q3787">
        <v>0</v>
      </c>
    </row>
    <row r="3788" spans="1:17">
      <c r="A3788" t="s">
        <v>14110</v>
      </c>
      <c r="B3788" s="14" t="s">
        <v>14122</v>
      </c>
      <c r="C3788">
        <v>0</v>
      </c>
      <c r="D3788">
        <v>0</v>
      </c>
      <c r="E3788">
        <v>0.67077036599999995</v>
      </c>
      <c r="F3788">
        <v>0.21455671900000001</v>
      </c>
      <c r="G3788">
        <v>0.27218678400000001</v>
      </c>
      <c r="H3788">
        <v>0</v>
      </c>
      <c r="I3788">
        <v>0</v>
      </c>
      <c r="J3788">
        <v>0.79928110900000005</v>
      </c>
      <c r="K3788">
        <v>1.430119827</v>
      </c>
      <c r="L3788">
        <v>3.983831984</v>
      </c>
      <c r="M3788">
        <v>0</v>
      </c>
      <c r="N3788">
        <v>0.97152954000000002</v>
      </c>
      <c r="O3788">
        <v>0</v>
      </c>
      <c r="P3788">
        <v>0.23648564599999999</v>
      </c>
      <c r="Q3788">
        <v>0</v>
      </c>
    </row>
    <row r="3789" spans="1:17">
      <c r="A3789" t="s">
        <v>14123</v>
      </c>
      <c r="B3789" s="14" t="s">
        <v>2720</v>
      </c>
      <c r="C3789">
        <v>5.1164961489999996</v>
      </c>
      <c r="D3789">
        <v>0.283368803</v>
      </c>
      <c r="E3789">
        <v>0.29160702900000002</v>
      </c>
      <c r="F3789">
        <v>0.19898711699999999</v>
      </c>
      <c r="G3789">
        <v>6.3108793999999996E-2</v>
      </c>
      <c r="H3789">
        <v>0.14035835099999999</v>
      </c>
      <c r="I3789">
        <v>0.79944498500000005</v>
      </c>
      <c r="J3789">
        <v>1.019260246</v>
      </c>
      <c r="K3789">
        <v>1.575030199</v>
      </c>
      <c r="L3789">
        <v>1.8473698759999999</v>
      </c>
      <c r="M3789">
        <v>1.4030503240000001</v>
      </c>
      <c r="N3789">
        <v>0.878503437</v>
      </c>
      <c r="O3789">
        <v>1.61897377</v>
      </c>
      <c r="P3789">
        <v>0.84988336900000006</v>
      </c>
      <c r="Q3789">
        <v>0.62807934099999996</v>
      </c>
    </row>
    <row r="3790" spans="1:17">
      <c r="A3790" t="s">
        <v>14124</v>
      </c>
      <c r="B3790" s="14" t="s">
        <v>2884</v>
      </c>
      <c r="C3790">
        <v>39.150471840000002</v>
      </c>
      <c r="D3790">
        <v>3.0775659430000002</v>
      </c>
      <c r="E3790">
        <v>2.5528248339999999</v>
      </c>
      <c r="F3790">
        <v>2.9224331129999999</v>
      </c>
      <c r="G3790">
        <v>2.1808237770000001</v>
      </c>
      <c r="H3790">
        <v>1.455091159</v>
      </c>
      <c r="I3790">
        <v>1.8417387009999999</v>
      </c>
      <c r="J3790">
        <v>1.921207804</v>
      </c>
      <c r="K3790">
        <v>6.8750714640000004</v>
      </c>
      <c r="L3790">
        <v>23.141556130000001</v>
      </c>
      <c r="M3790">
        <v>9.6969227290000006</v>
      </c>
      <c r="N3790">
        <v>2.6466009609999999</v>
      </c>
      <c r="O3790">
        <v>18.182511229999999</v>
      </c>
      <c r="P3790">
        <v>4.7369448869999999</v>
      </c>
      <c r="Q3790">
        <v>6.9453666590000003</v>
      </c>
    </row>
    <row r="3791" spans="1:17">
      <c r="A3791" t="s">
        <v>14125</v>
      </c>
      <c r="B3791" s="14" t="s">
        <v>14126</v>
      </c>
      <c r="C3791">
        <v>4.1297433200000002</v>
      </c>
      <c r="D3791">
        <v>2.7446292639999998</v>
      </c>
      <c r="E3791">
        <v>3.0754821290000001</v>
      </c>
      <c r="F3791">
        <v>2.8106930229999998</v>
      </c>
      <c r="G3791">
        <v>2.139388125</v>
      </c>
      <c r="H3791">
        <v>0</v>
      </c>
      <c r="I3791">
        <v>6.022485552</v>
      </c>
      <c r="J3791">
        <v>6.2823495190000003</v>
      </c>
      <c r="K3791">
        <v>0</v>
      </c>
      <c r="L3791">
        <v>15.656459699999999</v>
      </c>
      <c r="M3791">
        <v>0</v>
      </c>
      <c r="N3791">
        <v>5.5998962700000003</v>
      </c>
      <c r="O3791">
        <v>9.1472018019999997</v>
      </c>
      <c r="P3791">
        <v>8.6742934770000009</v>
      </c>
      <c r="Q3791">
        <v>5.677837244</v>
      </c>
    </row>
    <row r="3792" spans="1:17">
      <c r="A3792" t="s">
        <v>14127</v>
      </c>
      <c r="B3792" s="14" t="s">
        <v>14128</v>
      </c>
      <c r="C3792">
        <v>7.1821622959999996</v>
      </c>
      <c r="D3792">
        <v>23.07079671</v>
      </c>
      <c r="E3792">
        <v>11.84347155</v>
      </c>
      <c r="F3792">
        <v>18.575014759999998</v>
      </c>
      <c r="G3792">
        <v>27.9050625</v>
      </c>
      <c r="H3792">
        <v>4.1375200789999997</v>
      </c>
      <c r="I3792">
        <v>20.947775830000001</v>
      </c>
      <c r="J3792">
        <v>13.657281559999999</v>
      </c>
      <c r="K3792">
        <v>50.501883650000003</v>
      </c>
      <c r="L3792">
        <v>13.614312780000001</v>
      </c>
      <c r="M3792">
        <v>20.67974173</v>
      </c>
      <c r="N3792">
        <v>5.7548341110000001</v>
      </c>
      <c r="O3792">
        <v>7.9540885240000003</v>
      </c>
      <c r="P3792">
        <v>18.857159729999999</v>
      </c>
      <c r="Q3792">
        <v>14.81174933</v>
      </c>
    </row>
    <row r="3793" spans="1:17">
      <c r="A3793" t="s">
        <v>14127</v>
      </c>
      <c r="B3793" s="14" t="s">
        <v>14129</v>
      </c>
      <c r="C3793">
        <v>268.63378879999999</v>
      </c>
      <c r="D3793">
        <v>1.77645907</v>
      </c>
      <c r="E3793">
        <v>2.9859049799999999</v>
      </c>
      <c r="F3793">
        <v>1.6372969070000001</v>
      </c>
      <c r="G3793">
        <v>1.3847172329999999</v>
      </c>
      <c r="H3793">
        <v>7.6992687550000003</v>
      </c>
      <c r="I3793">
        <v>23.388293409999999</v>
      </c>
      <c r="J3793">
        <v>3.0496842329999998</v>
      </c>
      <c r="K3793">
        <v>25.464463720000001</v>
      </c>
      <c r="L3793">
        <v>48.134746649999997</v>
      </c>
      <c r="M3793">
        <v>15.39268802</v>
      </c>
      <c r="N3793">
        <v>4.9425386319999998</v>
      </c>
      <c r="O3793">
        <v>22.201946119999999</v>
      </c>
      <c r="P3793">
        <v>6.0154601090000002</v>
      </c>
      <c r="Q3793">
        <v>5.5124633430000003</v>
      </c>
    </row>
    <row r="3794" spans="1:17">
      <c r="A3794" t="s">
        <v>14127</v>
      </c>
      <c r="B3794" s="14" t="s">
        <v>14130</v>
      </c>
      <c r="C3794">
        <v>0</v>
      </c>
      <c r="D3794">
        <v>0.94317156800000002</v>
      </c>
      <c r="E3794">
        <v>4.5294287610000001</v>
      </c>
      <c r="F3794">
        <v>0.579524335</v>
      </c>
      <c r="G3794">
        <v>0</v>
      </c>
      <c r="H3794">
        <v>1.635102437</v>
      </c>
      <c r="I3794">
        <v>0</v>
      </c>
      <c r="J3794">
        <v>1.619162247</v>
      </c>
      <c r="K3794">
        <v>3.862797885</v>
      </c>
      <c r="L3794">
        <v>0</v>
      </c>
      <c r="M3794">
        <v>0</v>
      </c>
      <c r="N3794">
        <v>3.6737838690000002</v>
      </c>
      <c r="O3794">
        <v>0</v>
      </c>
      <c r="P3794">
        <v>1.2775100850000001</v>
      </c>
      <c r="Q3794">
        <v>0</v>
      </c>
    </row>
    <row r="3795" spans="1:17">
      <c r="A3795" t="e">
        <v>#N/A</v>
      </c>
      <c r="B3795" s="14" t="s">
        <v>14131</v>
      </c>
      <c r="C3795">
        <v>236.95248559999999</v>
      </c>
      <c r="D3795">
        <v>15.497906589999999</v>
      </c>
      <c r="E3795">
        <v>15.485448659999999</v>
      </c>
      <c r="F3795">
        <v>7.986668699</v>
      </c>
      <c r="G3795">
        <v>7.9886077530000001</v>
      </c>
      <c r="H3795">
        <v>42.467988419999998</v>
      </c>
      <c r="I3795">
        <v>36.20073283</v>
      </c>
      <c r="J3795">
        <v>32.32720836</v>
      </c>
      <c r="K3795">
        <v>41.461752699999998</v>
      </c>
      <c r="L3795">
        <v>97.674634729999994</v>
      </c>
      <c r="M3795">
        <v>99.631906889999996</v>
      </c>
      <c r="N3795">
        <v>20.585808440000001</v>
      </c>
      <c r="O3795">
        <v>146.20527469999999</v>
      </c>
      <c r="P3795">
        <v>18.113766630000001</v>
      </c>
      <c r="Q3795">
        <v>64.379848530000004</v>
      </c>
    </row>
    <row r="3796" spans="1:17">
      <c r="A3796" t="s">
        <v>14132</v>
      </c>
      <c r="B3796" s="14" t="s">
        <v>6162</v>
      </c>
      <c r="C3796">
        <v>2.181202458</v>
      </c>
      <c r="D3796">
        <v>2.2549770950000001</v>
      </c>
      <c r="E3796">
        <v>2.4752371260000001</v>
      </c>
      <c r="F3796">
        <v>1.2865848339999999</v>
      </c>
      <c r="G3796">
        <v>1.5066113560000001</v>
      </c>
      <c r="H3796">
        <v>0.55846808599999997</v>
      </c>
      <c r="I3796">
        <v>1.060296752</v>
      </c>
      <c r="J3796">
        <v>5.0693841480000001</v>
      </c>
      <c r="K3796">
        <v>1.319335897</v>
      </c>
      <c r="L3796">
        <v>3.215822121</v>
      </c>
      <c r="M3796">
        <v>0</v>
      </c>
      <c r="N3796">
        <v>2.6888106289999998</v>
      </c>
      <c r="O3796">
        <v>1.610422853</v>
      </c>
      <c r="P3796">
        <v>3.0543286890000001</v>
      </c>
      <c r="Q3796">
        <v>2.9988576990000002</v>
      </c>
    </row>
    <row r="3797" spans="1:17">
      <c r="A3797" t="s">
        <v>14133</v>
      </c>
      <c r="B3797" s="14" t="s">
        <v>14134</v>
      </c>
      <c r="C3797">
        <v>1.0290912830000001</v>
      </c>
      <c r="D3797">
        <v>1.5730494159999999</v>
      </c>
      <c r="E3797">
        <v>0.94155232300000002</v>
      </c>
      <c r="F3797">
        <v>0.96654781300000003</v>
      </c>
      <c r="G3797">
        <v>0.88852401599999997</v>
      </c>
      <c r="H3797">
        <v>0.51379620500000001</v>
      </c>
      <c r="I3797">
        <v>0.90044638200000005</v>
      </c>
      <c r="J3797">
        <v>1.421995385</v>
      </c>
      <c r="K3797">
        <v>1.774018565</v>
      </c>
      <c r="L3797">
        <v>1.820669788</v>
      </c>
      <c r="M3797">
        <v>1.185233142</v>
      </c>
      <c r="N3797">
        <v>1.040236264</v>
      </c>
      <c r="O3797">
        <v>1.82351394</v>
      </c>
      <c r="P3797">
        <v>1.837316087</v>
      </c>
      <c r="Q3797">
        <v>0.63668745599999998</v>
      </c>
    </row>
    <row r="3798" spans="1:17">
      <c r="A3798" t="s">
        <v>14135</v>
      </c>
      <c r="B3798" s="14" t="s">
        <v>5181</v>
      </c>
      <c r="C3798">
        <v>32.443863370000003</v>
      </c>
      <c r="D3798">
        <v>22.041366289999999</v>
      </c>
      <c r="E3798">
        <v>23.287020510000001</v>
      </c>
      <c r="F3798">
        <v>20.373598869999999</v>
      </c>
      <c r="G3798">
        <v>20.04431379</v>
      </c>
      <c r="H3798">
        <v>137.72712179999999</v>
      </c>
      <c r="I3798">
        <v>27.967548130000001</v>
      </c>
      <c r="J3798">
        <v>24.604406579999999</v>
      </c>
      <c r="K3798">
        <v>24.530250179999999</v>
      </c>
      <c r="L3798">
        <v>21.319899729999999</v>
      </c>
      <c r="M3798">
        <v>10.2411896</v>
      </c>
      <c r="N3798">
        <v>11.145044950000001</v>
      </c>
      <c r="O3798">
        <v>13.09480705</v>
      </c>
      <c r="P3798">
        <v>17.263782410000001</v>
      </c>
      <c r="Q3798">
        <v>21.11346601</v>
      </c>
    </row>
    <row r="3799" spans="1:17">
      <c r="A3799" t="e">
        <v>#N/A</v>
      </c>
      <c r="B3799" s="14" t="s">
        <v>14136</v>
      </c>
      <c r="C3799">
        <v>83.640371040000005</v>
      </c>
      <c r="D3799">
        <v>9.2645713539999992</v>
      </c>
      <c r="E3799">
        <v>28.36339757</v>
      </c>
      <c r="F3799">
        <v>10.67351781</v>
      </c>
      <c r="G3799">
        <v>27.080862339999999</v>
      </c>
      <c r="H3799">
        <v>2.0076574219999999</v>
      </c>
      <c r="I3799">
        <v>38.116997159999997</v>
      </c>
      <c r="J3799">
        <v>60.967948919999998</v>
      </c>
      <c r="K3799">
        <v>85.372722870000004</v>
      </c>
      <c r="L3799">
        <v>59.454910249999998</v>
      </c>
      <c r="M3799">
        <v>20.06894767</v>
      </c>
      <c r="N3799">
        <v>249.38548399999999</v>
      </c>
      <c r="O3799">
        <v>57.893682290000001</v>
      </c>
      <c r="P3799">
        <v>75.292239949999995</v>
      </c>
      <c r="Q3799">
        <v>43.122814509999998</v>
      </c>
    </row>
    <row r="3800" spans="1:17">
      <c r="A3800" t="s">
        <v>14137</v>
      </c>
      <c r="B3800" s="14" t="s">
        <v>14138</v>
      </c>
      <c r="C3800">
        <v>1.356237543</v>
      </c>
      <c r="D3800">
        <v>0.37556503299999999</v>
      </c>
      <c r="E3800">
        <v>0.64929249700000002</v>
      </c>
      <c r="F3800">
        <v>0.23076297400000001</v>
      </c>
      <c r="G3800">
        <v>0.46839367799999998</v>
      </c>
      <c r="H3800">
        <v>0.65108758799999999</v>
      </c>
      <c r="I3800">
        <v>0</v>
      </c>
      <c r="J3800">
        <v>0.51579224300000004</v>
      </c>
      <c r="K3800">
        <v>0.15381420100000001</v>
      </c>
      <c r="L3800">
        <v>0.64271180999999999</v>
      </c>
      <c r="M3800">
        <v>1.3016805140000001</v>
      </c>
      <c r="N3800">
        <v>0.250779054</v>
      </c>
      <c r="O3800">
        <v>2.628506265</v>
      </c>
      <c r="P3800">
        <v>0.25434827199999999</v>
      </c>
      <c r="Q3800">
        <v>0.46616069300000001</v>
      </c>
    </row>
    <row r="3801" spans="1:17">
      <c r="A3801" t="s">
        <v>14139</v>
      </c>
      <c r="B3801" s="14" t="s">
        <v>1208</v>
      </c>
      <c r="C3801">
        <v>22.144755419999999</v>
      </c>
      <c r="D3801">
        <v>2.84611576</v>
      </c>
      <c r="E3801">
        <v>3.165223406</v>
      </c>
      <c r="F3801">
        <v>2.404563413</v>
      </c>
      <c r="G3801">
        <v>3.283956393</v>
      </c>
      <c r="H3801">
        <v>4.5120929500000004</v>
      </c>
      <c r="I3801">
        <v>9.9840632360000008</v>
      </c>
      <c r="J3801">
        <v>6.0967677660000001</v>
      </c>
      <c r="K3801">
        <v>11.464667110000001</v>
      </c>
      <c r="L3801">
        <v>17.730743010000001</v>
      </c>
      <c r="M3801">
        <v>13.952970779999999</v>
      </c>
      <c r="N3801">
        <v>6.2515122270000001</v>
      </c>
      <c r="O3801">
        <v>19.657310460000001</v>
      </c>
      <c r="P3801">
        <v>3.601396625</v>
      </c>
      <c r="Q3801">
        <v>12.666480959999999</v>
      </c>
    </row>
    <row r="3802" spans="1:17">
      <c r="A3802" t="s">
        <v>14140</v>
      </c>
      <c r="B3802" s="14" t="s">
        <v>5790</v>
      </c>
      <c r="C3802">
        <v>7.739399025</v>
      </c>
      <c r="D3802">
        <v>0.34290720400000002</v>
      </c>
      <c r="E3802">
        <v>0.41717827099999999</v>
      </c>
      <c r="F3802">
        <v>0.16855730299999999</v>
      </c>
      <c r="G3802">
        <v>0.21383189699999999</v>
      </c>
      <c r="H3802">
        <v>0.43594560199999999</v>
      </c>
      <c r="I3802">
        <v>0.902921372</v>
      </c>
      <c r="J3802">
        <v>0.68024774099999996</v>
      </c>
      <c r="K3802">
        <v>1.029886393</v>
      </c>
      <c r="L3802">
        <v>1.6952688330000001</v>
      </c>
      <c r="M3802">
        <v>1.188490904</v>
      </c>
      <c r="N3802">
        <v>0.81412330499999996</v>
      </c>
      <c r="O3802">
        <v>4.4570323619999996</v>
      </c>
      <c r="P3802">
        <v>0.58831861200000002</v>
      </c>
      <c r="Q3802">
        <v>1.77343742</v>
      </c>
    </row>
    <row r="3803" spans="1:17">
      <c r="A3803" t="s">
        <v>14141</v>
      </c>
      <c r="B3803" s="14" t="s">
        <v>14142</v>
      </c>
      <c r="C3803">
        <v>105.44025499999999</v>
      </c>
      <c r="D3803">
        <v>1.946545577</v>
      </c>
      <c r="E3803">
        <v>4.2065864990000001</v>
      </c>
      <c r="F3803">
        <v>1.196039584</v>
      </c>
      <c r="G3803">
        <v>3.034593085</v>
      </c>
      <c r="H3803">
        <v>0</v>
      </c>
      <c r="I3803">
        <v>76.882794279999999</v>
      </c>
      <c r="J3803">
        <v>2.2277835170000002</v>
      </c>
      <c r="K3803">
        <v>59.791180019999999</v>
      </c>
      <c r="L3803">
        <v>69.399200789999995</v>
      </c>
      <c r="M3803">
        <v>75.899052100000006</v>
      </c>
      <c r="N3803">
        <v>3.7910322910000001</v>
      </c>
      <c r="O3803">
        <v>72.982993100000002</v>
      </c>
      <c r="P3803">
        <v>1.9774225249999999</v>
      </c>
      <c r="Q3803">
        <v>0</v>
      </c>
    </row>
    <row r="3804" spans="1:17">
      <c r="A3804" t="e">
        <v>#N/A</v>
      </c>
      <c r="B3804" s="14" t="s">
        <v>14143</v>
      </c>
      <c r="C3804">
        <v>6.8448784309999997</v>
      </c>
      <c r="D3804">
        <v>0.50545658599999999</v>
      </c>
      <c r="E3804">
        <v>0</v>
      </c>
      <c r="F3804">
        <v>0.31057381499999998</v>
      </c>
      <c r="G3804">
        <v>0</v>
      </c>
      <c r="H3804">
        <v>0</v>
      </c>
      <c r="I3804">
        <v>6.6546801679999996</v>
      </c>
      <c r="J3804">
        <v>0</v>
      </c>
      <c r="K3804">
        <v>1.035059102</v>
      </c>
      <c r="L3804">
        <v>0</v>
      </c>
      <c r="M3804">
        <v>0</v>
      </c>
      <c r="N3804">
        <v>0.56252097099999998</v>
      </c>
      <c r="O3804">
        <v>7.5805539800000004</v>
      </c>
      <c r="P3804">
        <v>1.3692649530000001</v>
      </c>
      <c r="Q3804">
        <v>0</v>
      </c>
    </row>
    <row r="3805" spans="1:17">
      <c r="A3805" t="s">
        <v>14144</v>
      </c>
      <c r="B3805" s="14" t="s">
        <v>14145</v>
      </c>
      <c r="C3805">
        <v>0</v>
      </c>
      <c r="D3805">
        <v>0</v>
      </c>
      <c r="E3805">
        <v>0.99853315899999995</v>
      </c>
      <c r="F3805">
        <v>0.63879386900000001</v>
      </c>
      <c r="G3805">
        <v>0.81037429000000005</v>
      </c>
      <c r="H3805">
        <v>0</v>
      </c>
      <c r="I3805">
        <v>0</v>
      </c>
      <c r="J3805">
        <v>0.59491946200000001</v>
      </c>
      <c r="K3805">
        <v>0</v>
      </c>
      <c r="L3805">
        <v>2.9652385790000002</v>
      </c>
      <c r="M3805">
        <v>0</v>
      </c>
      <c r="N3805">
        <v>1.1570033609999999</v>
      </c>
      <c r="O3805">
        <v>5.197273751</v>
      </c>
      <c r="P3805">
        <v>0</v>
      </c>
      <c r="Q3805">
        <v>0</v>
      </c>
    </row>
    <row r="3806" spans="1:17">
      <c r="A3806" t="s">
        <v>14146</v>
      </c>
      <c r="B3806" s="14" t="s">
        <v>14147</v>
      </c>
      <c r="C3806">
        <v>11.79926663</v>
      </c>
      <c r="D3806">
        <v>77.895192440000002</v>
      </c>
      <c r="E3806">
        <v>127.03624139999999</v>
      </c>
      <c r="F3806">
        <v>176.99335490000001</v>
      </c>
      <c r="G3806">
        <v>87.613037500000004</v>
      </c>
      <c r="H3806">
        <v>55.285149240000003</v>
      </c>
      <c r="I3806">
        <v>20.648521890000001</v>
      </c>
      <c r="J3806">
        <v>52.352912660000001</v>
      </c>
      <c r="K3806">
        <v>387.53795689999998</v>
      </c>
      <c r="L3806">
        <v>190.85969919999999</v>
      </c>
      <c r="M3806">
        <v>22.649240939999999</v>
      </c>
      <c r="N3806">
        <v>28.508562829999999</v>
      </c>
      <c r="O3806">
        <v>2.6134862289999998</v>
      </c>
      <c r="P3806">
        <v>32.926909930000001</v>
      </c>
      <c r="Q3806">
        <v>131.40137619999999</v>
      </c>
    </row>
    <row r="3807" spans="1:17">
      <c r="A3807" t="s">
        <v>14148</v>
      </c>
      <c r="B3807" s="14" t="s">
        <v>5021</v>
      </c>
      <c r="C3807">
        <v>10.56145212</v>
      </c>
      <c r="D3807">
        <v>57.776642469999999</v>
      </c>
      <c r="E3807">
        <v>144.71643090000001</v>
      </c>
      <c r="F3807">
        <v>207.89739829999999</v>
      </c>
      <c r="G3807">
        <v>130.23171619999999</v>
      </c>
      <c r="H3807">
        <v>353.96383500000002</v>
      </c>
      <c r="I3807">
        <v>133.27421050000001</v>
      </c>
      <c r="J3807">
        <v>125.2261997</v>
      </c>
      <c r="K3807">
        <v>233.49766460000001</v>
      </c>
      <c r="L3807">
        <v>146.26859529999999</v>
      </c>
      <c r="M3807">
        <v>23.58310839</v>
      </c>
      <c r="N3807">
        <v>148.73894150000001</v>
      </c>
      <c r="O3807">
        <v>11.45787282</v>
      </c>
      <c r="P3807">
        <v>109.07542460000001</v>
      </c>
      <c r="Q3807">
        <v>162.98593339999999</v>
      </c>
    </row>
    <row r="3808" spans="1:17">
      <c r="A3808" t="s">
        <v>14149</v>
      </c>
      <c r="B3808" s="14" t="s">
        <v>4055</v>
      </c>
      <c r="C3808">
        <v>47.573023540000001</v>
      </c>
      <c r="D3808">
        <v>22.19920728</v>
      </c>
      <c r="E3808">
        <v>16.26042722</v>
      </c>
      <c r="F3808">
        <v>31.620296509999999</v>
      </c>
      <c r="G3808">
        <v>12.40984942</v>
      </c>
      <c r="H3808">
        <v>1.9436879460000001</v>
      </c>
      <c r="I3808">
        <v>19.927341899999998</v>
      </c>
      <c r="J3808">
        <v>48.439275809999998</v>
      </c>
      <c r="K3808">
        <v>30.53551195</v>
      </c>
      <c r="L3808">
        <v>15.029689660000001</v>
      </c>
      <c r="M3808">
        <v>1.9429495910000001</v>
      </c>
      <c r="N3808">
        <v>20.712628800000001</v>
      </c>
      <c r="O3808">
        <v>19.05667042</v>
      </c>
      <c r="P3808">
        <v>64.844595850000005</v>
      </c>
      <c r="Q3808">
        <v>30.963695749999999</v>
      </c>
    </row>
    <row r="3809" spans="1:17">
      <c r="A3809" t="s">
        <v>14150</v>
      </c>
      <c r="B3809" s="14" t="s">
        <v>3154</v>
      </c>
      <c r="C3809">
        <v>2.197287121</v>
      </c>
      <c r="D3809">
        <v>6.4561427650000001</v>
      </c>
      <c r="E3809">
        <v>4.9459687800000003</v>
      </c>
      <c r="F3809">
        <v>5.4781359399999996</v>
      </c>
      <c r="G3809">
        <v>3.195203024</v>
      </c>
      <c r="H3809">
        <v>4.6191300420000001</v>
      </c>
      <c r="I3809">
        <v>4.0475960029999998</v>
      </c>
      <c r="J3809">
        <v>3.4012533569999999</v>
      </c>
      <c r="K3809">
        <v>4.5642889029999996</v>
      </c>
      <c r="L3809">
        <v>3.5805401159999999</v>
      </c>
      <c r="M3809">
        <v>0.4439784</v>
      </c>
      <c r="N3809">
        <v>2.366494694</v>
      </c>
      <c r="O3809">
        <v>1.4088381379999999</v>
      </c>
      <c r="P3809">
        <v>1.4401055300000001</v>
      </c>
      <c r="Q3809">
        <v>3.7364652820000002</v>
      </c>
    </row>
    <row r="3810" spans="1:17">
      <c r="A3810" t="e">
        <v>#N/A</v>
      </c>
      <c r="B3810" s="14" t="s">
        <v>14151</v>
      </c>
      <c r="C3810">
        <v>2.7608311890000001</v>
      </c>
      <c r="D3810">
        <v>5.0968046000000003E-2</v>
      </c>
      <c r="E3810">
        <v>0.19581263099999999</v>
      </c>
      <c r="F3810">
        <v>0.25053531099999998</v>
      </c>
      <c r="G3810">
        <v>7.9457312000000002E-2</v>
      </c>
      <c r="H3810">
        <v>8.8359296000000004E-2</v>
      </c>
      <c r="I3810">
        <v>0</v>
      </c>
      <c r="J3810">
        <v>0.233327744</v>
      </c>
      <c r="K3810">
        <v>2.0874172409999998</v>
      </c>
      <c r="L3810">
        <v>5.524099058</v>
      </c>
      <c r="M3810">
        <v>2.6497719210000001</v>
      </c>
      <c r="N3810">
        <v>0.25524976700000002</v>
      </c>
      <c r="O3810">
        <v>5.8603242739999999</v>
      </c>
      <c r="P3810">
        <v>0.138070728</v>
      </c>
      <c r="Q3810">
        <v>1.107099184</v>
      </c>
    </row>
    <row r="3811" spans="1:17">
      <c r="A3811" t="e">
        <v>#N/A</v>
      </c>
      <c r="B3811" s="14" t="s">
        <v>14152</v>
      </c>
      <c r="C3811">
        <v>0</v>
      </c>
      <c r="D3811">
        <v>6.072188637</v>
      </c>
      <c r="E3811">
        <v>2.4300585720000001</v>
      </c>
      <c r="F3811">
        <v>6.4670812919999996</v>
      </c>
      <c r="G3811">
        <v>1.419947871</v>
      </c>
      <c r="H3811">
        <v>0.35089587700000002</v>
      </c>
      <c r="I3811">
        <v>2.664816616</v>
      </c>
      <c r="J3811">
        <v>1.8532004479999999</v>
      </c>
      <c r="K3811">
        <v>0.41448163100000002</v>
      </c>
      <c r="L3811">
        <v>2.3092123450000002</v>
      </c>
      <c r="M3811">
        <v>0</v>
      </c>
      <c r="N3811">
        <v>3.266230728</v>
      </c>
      <c r="O3811">
        <v>0</v>
      </c>
      <c r="P3811">
        <v>2.193247403</v>
      </c>
      <c r="Q3811">
        <v>0</v>
      </c>
    </row>
    <row r="3812" spans="1:17">
      <c r="A3812" t="e">
        <v>#N/A</v>
      </c>
      <c r="B3812" s="14" t="s">
        <v>14153</v>
      </c>
      <c r="C3812">
        <v>0</v>
      </c>
      <c r="D3812">
        <v>0.65000100999999999</v>
      </c>
      <c r="E3812">
        <v>0.78038115399999997</v>
      </c>
      <c r="F3812">
        <v>0.29954099699999998</v>
      </c>
      <c r="G3812">
        <v>0.50666385400000002</v>
      </c>
      <c r="H3812">
        <v>0</v>
      </c>
      <c r="I3812">
        <v>2.1394264839999999</v>
      </c>
      <c r="J3812">
        <v>0.74391350099999998</v>
      </c>
      <c r="K3812">
        <v>0.66552645600000004</v>
      </c>
      <c r="L3812">
        <v>0</v>
      </c>
      <c r="M3812">
        <v>0</v>
      </c>
      <c r="N3812">
        <v>0.45211498999999999</v>
      </c>
      <c r="O3812">
        <v>0</v>
      </c>
      <c r="P3812">
        <v>0.66031160700000002</v>
      </c>
      <c r="Q3812">
        <v>0</v>
      </c>
    </row>
    <row r="3813" spans="1:17">
      <c r="A3813" t="e">
        <v>#N/A</v>
      </c>
      <c r="B3813" s="14" t="s">
        <v>14154</v>
      </c>
      <c r="C3813">
        <v>4.8756290230000001</v>
      </c>
      <c r="D3813">
        <v>0.43583590900000002</v>
      </c>
      <c r="E3813">
        <v>0.31850477700000002</v>
      </c>
      <c r="F3813">
        <v>0.291082542</v>
      </c>
      <c r="G3813">
        <v>0.192019094</v>
      </c>
      <c r="H3813">
        <v>0.42706382999999998</v>
      </c>
      <c r="I3813">
        <v>6.8607436899999996</v>
      </c>
      <c r="J3813">
        <v>0.80242658200000005</v>
      </c>
      <c r="K3813">
        <v>3.72518371</v>
      </c>
      <c r="L3813">
        <v>3.6211778510000001</v>
      </c>
      <c r="M3813">
        <v>2.6270867710000001</v>
      </c>
      <c r="N3813">
        <v>0.76973794500000003</v>
      </c>
      <c r="O3813">
        <v>4.0734225090000002</v>
      </c>
      <c r="P3813">
        <v>0.346499473</v>
      </c>
      <c r="Q3813">
        <v>0.64681244500000001</v>
      </c>
    </row>
    <row r="3814" spans="1:17">
      <c r="A3814" t="e">
        <v>#N/A</v>
      </c>
      <c r="B3814" s="14" t="s">
        <v>14155</v>
      </c>
      <c r="C3814">
        <v>0.98561893099999998</v>
      </c>
      <c r="D3814">
        <v>0</v>
      </c>
      <c r="E3814">
        <v>0</v>
      </c>
      <c r="F3814">
        <v>0</v>
      </c>
      <c r="G3814">
        <v>0.17019794199999999</v>
      </c>
      <c r="H3814">
        <v>0</v>
      </c>
      <c r="I3814">
        <v>0</v>
      </c>
      <c r="J3814">
        <v>0.124947286</v>
      </c>
      <c r="K3814">
        <v>0.89425153899999998</v>
      </c>
      <c r="L3814">
        <v>0</v>
      </c>
      <c r="M3814">
        <v>0</v>
      </c>
      <c r="N3814">
        <v>0.12149915999999999</v>
      </c>
      <c r="O3814">
        <v>0</v>
      </c>
      <c r="P3814">
        <v>0</v>
      </c>
      <c r="Q3814">
        <v>0</v>
      </c>
    </row>
    <row r="3815" spans="1:17">
      <c r="A3815" t="e">
        <v>#N/A</v>
      </c>
      <c r="B3815" s="14" t="s">
        <v>14156</v>
      </c>
      <c r="C3815">
        <v>22.762364760000001</v>
      </c>
      <c r="D3815">
        <v>0</v>
      </c>
      <c r="E3815">
        <v>0</v>
      </c>
      <c r="F3815">
        <v>0</v>
      </c>
      <c r="G3815">
        <v>0</v>
      </c>
      <c r="H3815">
        <v>0.31221444199999998</v>
      </c>
      <c r="I3815">
        <v>0</v>
      </c>
      <c r="J3815">
        <v>0.41222765900000002</v>
      </c>
      <c r="K3815">
        <v>1.4751629719999999</v>
      </c>
      <c r="L3815">
        <v>1.027326752</v>
      </c>
      <c r="M3815">
        <v>7.8023959950000004</v>
      </c>
      <c r="N3815">
        <v>0.10021289</v>
      </c>
      <c r="O3815">
        <v>7.2025211039999997</v>
      </c>
      <c r="P3815">
        <v>0.73180203700000002</v>
      </c>
      <c r="Q3815">
        <v>0.55884224800000004</v>
      </c>
    </row>
    <row r="3816" spans="1:17">
      <c r="A3816" t="s">
        <v>14157</v>
      </c>
      <c r="B3816" s="14" t="s">
        <v>7001</v>
      </c>
      <c r="C3816">
        <v>2.346445068</v>
      </c>
      <c r="D3816">
        <v>1.8193565199999999</v>
      </c>
      <c r="E3816">
        <v>0.37444993500000001</v>
      </c>
      <c r="F3816">
        <v>0.479095402</v>
      </c>
      <c r="G3816">
        <v>0</v>
      </c>
      <c r="H3816">
        <v>4.5058220560000004</v>
      </c>
      <c r="I3816">
        <v>3.4218667909999998</v>
      </c>
      <c r="J3816">
        <v>0.14872986599999999</v>
      </c>
      <c r="K3816">
        <v>2.1289283800000001</v>
      </c>
      <c r="L3816">
        <v>2.9652385790000002</v>
      </c>
      <c r="M3816">
        <v>0</v>
      </c>
      <c r="N3816">
        <v>0</v>
      </c>
      <c r="O3816">
        <v>0</v>
      </c>
      <c r="P3816">
        <v>0.70408226299999999</v>
      </c>
      <c r="Q3816">
        <v>0</v>
      </c>
    </row>
    <row r="3817" spans="1:17">
      <c r="A3817" t="s">
        <v>14158</v>
      </c>
      <c r="B3817" s="14" t="s">
        <v>8351</v>
      </c>
      <c r="C3817">
        <v>84.153260099999997</v>
      </c>
      <c r="D3817">
        <v>43.499784560000002</v>
      </c>
      <c r="E3817">
        <v>25.07637046</v>
      </c>
      <c r="F3817">
        <v>55.842636849999998</v>
      </c>
      <c r="G3817">
        <v>19.44286692</v>
      </c>
      <c r="H3817">
        <v>103.0932086</v>
      </c>
      <c r="I3817">
        <v>41.475608049999998</v>
      </c>
      <c r="J3817">
        <v>31.066020810000001</v>
      </c>
      <c r="K3817">
        <v>46.4829419</v>
      </c>
      <c r="L3817">
        <v>40.618173749999997</v>
      </c>
      <c r="M3817">
        <v>34.401205590000004</v>
      </c>
      <c r="N3817">
        <v>22.380374459999999</v>
      </c>
      <c r="O3817">
        <v>34.517742650000002</v>
      </c>
      <c r="P3817">
        <v>77.799761579999995</v>
      </c>
      <c r="Q3817">
        <v>64.277402760000001</v>
      </c>
    </row>
    <row r="3818" spans="1:17">
      <c r="A3818" t="s">
        <v>14159</v>
      </c>
      <c r="B3818" s="14" t="s">
        <v>8548</v>
      </c>
      <c r="C3818">
        <v>8.4498511010000001</v>
      </c>
      <c r="D3818">
        <v>1.8288921869999999</v>
      </c>
      <c r="E3818">
        <v>1.0126234670000001</v>
      </c>
      <c r="F3818">
        <v>1.150189525</v>
      </c>
      <c r="G3818">
        <v>1.123698686</v>
      </c>
      <c r="H3818">
        <v>0.93253137600000002</v>
      </c>
      <c r="I3818">
        <v>3.54097222</v>
      </c>
      <c r="J3818">
        <v>1.9946311969999999</v>
      </c>
      <c r="K3818">
        <v>4.5823030410000003</v>
      </c>
      <c r="L3818">
        <v>10.24862327</v>
      </c>
      <c r="M3818">
        <v>3.9151439539999999</v>
      </c>
      <c r="N3818">
        <v>0.88598375900000004</v>
      </c>
      <c r="O3818">
        <v>5.5933030779999999</v>
      </c>
      <c r="P3818">
        <v>1.734042675</v>
      </c>
      <c r="Q3818">
        <v>2.336833296</v>
      </c>
    </row>
    <row r="3819" spans="1:17">
      <c r="A3819" t="s">
        <v>14160</v>
      </c>
      <c r="B3819" s="14" t="s">
        <v>6739</v>
      </c>
      <c r="C3819">
        <v>8.5699450259999992</v>
      </c>
      <c r="D3819">
        <v>0.78806896100000001</v>
      </c>
      <c r="E3819">
        <v>0.56768604</v>
      </c>
      <c r="F3819">
        <v>0.132060753</v>
      </c>
      <c r="G3819">
        <v>0.61428528800000004</v>
      </c>
      <c r="H3819">
        <v>0.55890541400000004</v>
      </c>
      <c r="I3819">
        <v>2.3580601219999999</v>
      </c>
      <c r="J3819">
        <v>0.79943758600000003</v>
      </c>
      <c r="K3819">
        <v>2.053907411</v>
      </c>
      <c r="L3819">
        <v>2.4520688640000001</v>
      </c>
      <c r="M3819">
        <v>5.2765459520000002</v>
      </c>
      <c r="N3819">
        <v>0.77737579000000001</v>
      </c>
      <c r="O3819">
        <v>6.6258117990000001</v>
      </c>
      <c r="P3819">
        <v>1.237244008</v>
      </c>
      <c r="Q3819">
        <v>1.33386936</v>
      </c>
    </row>
    <row r="3820" spans="1:17">
      <c r="A3820" t="s">
        <v>14161</v>
      </c>
      <c r="B3820" s="14" t="s">
        <v>3909</v>
      </c>
      <c r="C3820">
        <v>90.541557740000002</v>
      </c>
      <c r="D3820">
        <v>3.820568883</v>
      </c>
      <c r="E3820">
        <v>5.5582627750000002</v>
      </c>
      <c r="F3820">
        <v>3.3946957699999998</v>
      </c>
      <c r="G3820">
        <v>3.941554376</v>
      </c>
      <c r="H3820">
        <v>6.4286135919999996</v>
      </c>
      <c r="I3820">
        <v>122.4222754</v>
      </c>
      <c r="J3820">
        <v>3.8902983199999999</v>
      </c>
      <c r="K3820">
        <v>34.89960791</v>
      </c>
      <c r="L3820">
        <v>47.701189050000004</v>
      </c>
      <c r="M3820">
        <v>61.17845123</v>
      </c>
      <c r="N3820">
        <v>2.8033350640000001</v>
      </c>
      <c r="O3820">
        <v>80.892347569999998</v>
      </c>
      <c r="P3820">
        <v>3.0060060740000001</v>
      </c>
      <c r="Q3820">
        <v>18.771150760000001</v>
      </c>
    </row>
    <row r="3821" spans="1:17">
      <c r="A3821" t="s">
        <v>14162</v>
      </c>
      <c r="B3821" s="14" t="s">
        <v>14163</v>
      </c>
      <c r="C3821">
        <v>9.7170431060000002</v>
      </c>
      <c r="D3821">
        <v>5.3816260070000004</v>
      </c>
      <c r="E3821">
        <v>5.1688775280000003</v>
      </c>
      <c r="F3821">
        <v>1.32267907</v>
      </c>
      <c r="G3821">
        <v>3.3559029410000001</v>
      </c>
      <c r="H3821">
        <v>1.865940428</v>
      </c>
      <c r="I3821">
        <v>14.17055424</v>
      </c>
      <c r="J3821">
        <v>9.2387492929999997</v>
      </c>
      <c r="K3821">
        <v>74.938278960000005</v>
      </c>
      <c r="L3821">
        <v>36.838728699999997</v>
      </c>
      <c r="M3821">
        <v>0</v>
      </c>
      <c r="N3821">
        <v>7.1870326450000004</v>
      </c>
      <c r="O3821">
        <v>5.3807069429999999</v>
      </c>
      <c r="P3821">
        <v>2.9157289</v>
      </c>
      <c r="Q3821">
        <v>13.35961704</v>
      </c>
    </row>
    <row r="3822" spans="1:17">
      <c r="A3822" t="s">
        <v>14162</v>
      </c>
      <c r="B3822" s="14" t="s">
        <v>14164</v>
      </c>
      <c r="C3822">
        <v>135.4555809</v>
      </c>
      <c r="D3822">
        <v>0.914876421</v>
      </c>
      <c r="E3822">
        <v>0.87870917999999998</v>
      </c>
      <c r="F3822">
        <v>1.1242772089999999</v>
      </c>
      <c r="G3822">
        <v>0.57050350000000005</v>
      </c>
      <c r="H3822">
        <v>0.95162961800000001</v>
      </c>
      <c r="I3822">
        <v>13.24946821</v>
      </c>
      <c r="J3822">
        <v>1.675293205</v>
      </c>
      <c r="K3822">
        <v>23.23086648</v>
      </c>
      <c r="L3822">
        <v>105.942044</v>
      </c>
      <c r="M3822">
        <v>53.905193449999999</v>
      </c>
      <c r="N3822">
        <v>2.3417748039999999</v>
      </c>
      <c r="O3822">
        <v>1151.632707</v>
      </c>
      <c r="P3822">
        <v>2.6022880430000002</v>
      </c>
      <c r="Q3822">
        <v>22.71134897</v>
      </c>
    </row>
    <row r="3823" spans="1:17">
      <c r="A3823" t="s">
        <v>14162</v>
      </c>
      <c r="B3823" s="14" t="s">
        <v>6072</v>
      </c>
      <c r="C3823">
        <v>3.800377288</v>
      </c>
      <c r="D3823">
        <v>3.4611889150000001</v>
      </c>
      <c r="E3823">
        <v>1.931722634</v>
      </c>
      <c r="F3823">
        <v>2.2416570120000001</v>
      </c>
      <c r="G3823">
        <v>1.3125080520000001</v>
      </c>
      <c r="H3823">
        <v>2.2704183119999999</v>
      </c>
      <c r="I3823">
        <v>3.0789803440000001</v>
      </c>
      <c r="J3823">
        <v>0.695897612</v>
      </c>
      <c r="K3823">
        <v>4.2143203910000002</v>
      </c>
      <c r="L3823">
        <v>3.7353516660000001</v>
      </c>
      <c r="M3823">
        <v>3.2422226300000001</v>
      </c>
      <c r="N3823">
        <v>1.509546308</v>
      </c>
      <c r="O3823">
        <v>7.4823736619999996</v>
      </c>
      <c r="P3823">
        <v>2.7875322300000001</v>
      </c>
      <c r="Q3823">
        <v>2.3222238220000002</v>
      </c>
    </row>
    <row r="3824" spans="1:17">
      <c r="A3824" t="s">
        <v>14165</v>
      </c>
      <c r="B3824" s="14" t="s">
        <v>5200</v>
      </c>
      <c r="C3824">
        <v>71.630946080000001</v>
      </c>
      <c r="D3824">
        <v>33.680406300000001</v>
      </c>
      <c r="E3824">
        <v>21.332674189999999</v>
      </c>
      <c r="F3824">
        <v>39.299955539999999</v>
      </c>
      <c r="G3824">
        <v>19.31129104</v>
      </c>
      <c r="H3824">
        <v>26.855231109999998</v>
      </c>
      <c r="I3824">
        <v>25.937548400000001</v>
      </c>
      <c r="J3824">
        <v>34.8710551</v>
      </c>
      <c r="K3824">
        <v>36.695440429999998</v>
      </c>
      <c r="L3824">
        <v>46.953984349999999</v>
      </c>
      <c r="M3824">
        <v>15.43355356</v>
      </c>
      <c r="N3824">
        <v>25.589228330000001</v>
      </c>
      <c r="O3824">
        <v>33.728620220000003</v>
      </c>
      <c r="P3824">
        <v>13.96367513</v>
      </c>
      <c r="Q3824">
        <v>48.571469049999997</v>
      </c>
    </row>
    <row r="3825" spans="1:17">
      <c r="A3825" t="e">
        <v>#N/A</v>
      </c>
      <c r="B3825" s="14" t="s">
        <v>14166</v>
      </c>
      <c r="C3825">
        <v>31.920721310000001</v>
      </c>
      <c r="D3825">
        <v>1.5468925</v>
      </c>
      <c r="E3825">
        <v>2.7592317240000002</v>
      </c>
      <c r="F3825">
        <v>0.95047590199999998</v>
      </c>
      <c r="G3825">
        <v>2.4115486110000002</v>
      </c>
      <c r="H3825">
        <v>1.915518555</v>
      </c>
      <c r="I3825">
        <v>4.3641199650000004</v>
      </c>
      <c r="J3825">
        <v>7.7138349570000004</v>
      </c>
      <c r="K3825">
        <v>16.743456049999999</v>
      </c>
      <c r="L3825">
        <v>17.017890980000001</v>
      </c>
      <c r="M3825">
        <v>15.31832721</v>
      </c>
      <c r="N3825">
        <v>6.5172266639999998</v>
      </c>
      <c r="O3825">
        <v>38.665708100000003</v>
      </c>
      <c r="P3825">
        <v>2.8435399600000002</v>
      </c>
      <c r="Q3825">
        <v>14.40031185</v>
      </c>
    </row>
    <row r="3826" spans="1:17">
      <c r="A3826" t="s">
        <v>14167</v>
      </c>
      <c r="B3826" s="14" t="s">
        <v>8700</v>
      </c>
      <c r="C3826">
        <v>4.3643258329999997</v>
      </c>
      <c r="D3826">
        <v>14.56309231</v>
      </c>
      <c r="E3826">
        <v>11.665822</v>
      </c>
      <c r="F3826">
        <v>16.522567970000001</v>
      </c>
      <c r="G3826">
        <v>8.1016018820000006</v>
      </c>
      <c r="H3826">
        <v>34.779946410000001</v>
      </c>
      <c r="I3826">
        <v>12.331377290000001</v>
      </c>
      <c r="J3826">
        <v>9.2326470809999996</v>
      </c>
      <c r="K3826">
        <v>19.9224949</v>
      </c>
      <c r="L3826">
        <v>6.0323215479999996</v>
      </c>
      <c r="M3826">
        <v>1.5707861949999999</v>
      </c>
      <c r="N3826">
        <v>5.1446146830000004</v>
      </c>
      <c r="O3826">
        <v>3.6250469490000001</v>
      </c>
      <c r="P3826">
        <v>14.56901528</v>
      </c>
      <c r="Q3826">
        <v>9.5630680130000005</v>
      </c>
    </row>
    <row r="3827" spans="1:17">
      <c r="A3827" t="s">
        <v>14168</v>
      </c>
      <c r="B3827" s="14" t="s">
        <v>1853</v>
      </c>
      <c r="C3827">
        <v>10.616927029999999</v>
      </c>
      <c r="D3827">
        <v>1.764003617</v>
      </c>
      <c r="E3827">
        <v>1.989481783</v>
      </c>
      <c r="F3827">
        <v>1.609394778</v>
      </c>
      <c r="G3827">
        <v>1.3125080520000001</v>
      </c>
      <c r="H3827">
        <v>1.3900520279999999</v>
      </c>
      <c r="I3827">
        <v>4.04665988</v>
      </c>
      <c r="J3827">
        <v>2.6612348240000001</v>
      </c>
      <c r="K3827">
        <v>2.572377382</v>
      </c>
      <c r="L3827">
        <v>4.497668333</v>
      </c>
      <c r="M3827">
        <v>3.4738099610000002</v>
      </c>
      <c r="N3827">
        <v>2.2308566129999998</v>
      </c>
      <c r="O3827">
        <v>5.3445526159999996</v>
      </c>
      <c r="P3827">
        <v>2.0453970259999998</v>
      </c>
      <c r="Q3827">
        <v>2.4880969519999998</v>
      </c>
    </row>
    <row r="3828" spans="1:17">
      <c r="A3828" t="s">
        <v>14169</v>
      </c>
      <c r="B3828" s="14" t="s">
        <v>6804</v>
      </c>
      <c r="C3828">
        <v>2.9139701979999999</v>
      </c>
      <c r="D3828">
        <v>0.50208819699999996</v>
      </c>
      <c r="E3828">
        <v>0.62002215699999996</v>
      </c>
      <c r="F3828">
        <v>0.30850413399999999</v>
      </c>
      <c r="G3828">
        <v>0.27954895099999999</v>
      </c>
      <c r="H3828">
        <v>0.99477811900000002</v>
      </c>
      <c r="I3828">
        <v>0.472166645</v>
      </c>
      <c r="J3828">
        <v>1.087692815</v>
      </c>
      <c r="K3828">
        <v>2.0563228250000001</v>
      </c>
      <c r="L3828">
        <v>4.7053256640000001</v>
      </c>
      <c r="M3828">
        <v>1.5537503589999999</v>
      </c>
      <c r="N3828">
        <v>0.27938615100000003</v>
      </c>
      <c r="O3828">
        <v>1.4342927169999999</v>
      </c>
      <c r="P3828">
        <v>0.53434075299999995</v>
      </c>
      <c r="Q3828">
        <v>1.0015785020000001</v>
      </c>
    </row>
    <row r="3829" spans="1:17">
      <c r="A3829" t="s">
        <v>14170</v>
      </c>
      <c r="B3829" s="14" t="s">
        <v>6850</v>
      </c>
      <c r="C3829">
        <v>482.184079</v>
      </c>
      <c r="D3829">
        <v>110.5644348</v>
      </c>
      <c r="E3829">
        <v>42.380221499999998</v>
      </c>
      <c r="F3829">
        <v>30.53208571</v>
      </c>
      <c r="G3829">
        <v>63.029908259999999</v>
      </c>
      <c r="H3829">
        <v>85.881765869999995</v>
      </c>
      <c r="I3829">
        <v>142.23458690000001</v>
      </c>
      <c r="J3829">
        <v>95.816254420000007</v>
      </c>
      <c r="K3829">
        <v>339.35683569999998</v>
      </c>
      <c r="L3829">
        <v>693.05235500000003</v>
      </c>
      <c r="M3829">
        <v>148.6356437</v>
      </c>
      <c r="N3829">
        <v>50.14790455</v>
      </c>
      <c r="O3829">
        <v>221.8499995</v>
      </c>
      <c r="P3829">
        <v>83.583287729999995</v>
      </c>
      <c r="Q3829">
        <v>110.22792440000001</v>
      </c>
    </row>
    <row r="3830" spans="1:17">
      <c r="A3830" t="s">
        <v>14171</v>
      </c>
      <c r="B3830" s="14" t="s">
        <v>2515</v>
      </c>
      <c r="C3830">
        <v>9.8213153200000001</v>
      </c>
      <c r="D3830">
        <v>12.948366979999999</v>
      </c>
      <c r="E3830">
        <v>8.2570120140000007</v>
      </c>
      <c r="F3830">
        <v>15.71640414</v>
      </c>
      <c r="G3830">
        <v>7.9420440839999999</v>
      </c>
      <c r="H3830">
        <v>31.187397579999999</v>
      </c>
      <c r="I3830">
        <v>10.47996326</v>
      </c>
      <c r="J3830">
        <v>13.08822816</v>
      </c>
      <c r="K3830">
        <v>6.5201518820000004</v>
      </c>
      <c r="L3830">
        <v>4.9948102289999996</v>
      </c>
      <c r="M3830">
        <v>0.91963275300000002</v>
      </c>
      <c r="N3830">
        <v>6.9098066180000002</v>
      </c>
      <c r="O3830">
        <v>2.9181908299999999</v>
      </c>
      <c r="P3830">
        <v>15.34605285</v>
      </c>
      <c r="Q3830">
        <v>16.63171582</v>
      </c>
    </row>
    <row r="3831" spans="1:17">
      <c r="A3831" t="s">
        <v>14172</v>
      </c>
      <c r="B3831" s="14" t="s">
        <v>14173</v>
      </c>
      <c r="C3831">
        <v>16.24250511</v>
      </c>
      <c r="D3831">
        <v>0.84214566000000002</v>
      </c>
      <c r="E3831">
        <v>1.102982234</v>
      </c>
      <c r="F3831">
        <v>9.4081775000000006E-2</v>
      </c>
      <c r="G3831">
        <v>1.1935219669999999</v>
      </c>
      <c r="H3831">
        <v>0.66361898100000005</v>
      </c>
      <c r="I3831">
        <v>2.519868432</v>
      </c>
      <c r="J3831">
        <v>0.74476946899999996</v>
      </c>
      <c r="K3831">
        <v>3.6058167700000001</v>
      </c>
      <c r="L3831">
        <v>10.6996726</v>
      </c>
      <c r="M3831">
        <v>3.9802013380000001</v>
      </c>
      <c r="N3831">
        <v>1.4058316989999999</v>
      </c>
      <c r="O3831">
        <v>5.3581935239999998</v>
      </c>
      <c r="P3831">
        <v>0.41478988500000002</v>
      </c>
      <c r="Q3831">
        <v>2.138097707</v>
      </c>
    </row>
    <row r="3832" spans="1:17">
      <c r="A3832" t="s">
        <v>14174</v>
      </c>
      <c r="B3832" s="14" t="s">
        <v>1818</v>
      </c>
      <c r="C3832">
        <v>13.232822390000001</v>
      </c>
      <c r="D3832">
        <v>5.8630264649999999</v>
      </c>
      <c r="E3832">
        <v>2.1997058909999998</v>
      </c>
      <c r="F3832">
        <v>1.9513489610000001</v>
      </c>
      <c r="G3832">
        <v>2.3326661799999999</v>
      </c>
      <c r="H3832">
        <v>2.8587004550000001</v>
      </c>
      <c r="I3832">
        <v>4.4223859189999999</v>
      </c>
      <c r="J3832">
        <v>4.5083616380000002</v>
      </c>
      <c r="K3832">
        <v>4.1271081540000001</v>
      </c>
      <c r="L3832">
        <v>5.3999805370000002</v>
      </c>
      <c r="M3832">
        <v>4.2335029799999999</v>
      </c>
      <c r="N3832">
        <v>1.4952994040000001</v>
      </c>
      <c r="O3832">
        <v>7.022217672</v>
      </c>
      <c r="P3832">
        <v>2.1507880070000001</v>
      </c>
      <c r="Q3832">
        <v>5.6854178009999998</v>
      </c>
    </row>
    <row r="3833" spans="1:17">
      <c r="A3833" t="s">
        <v>14175</v>
      </c>
      <c r="B3833" s="14" t="s">
        <v>14176</v>
      </c>
      <c r="C3833">
        <v>94.704640040000001</v>
      </c>
      <c r="D3833">
        <v>0.34393850399999998</v>
      </c>
      <c r="E3833">
        <v>0.33034179699999999</v>
      </c>
      <c r="F3833">
        <v>0.211330302</v>
      </c>
      <c r="G3833">
        <v>0</v>
      </c>
      <c r="H3833">
        <v>2.3850366369999998</v>
      </c>
      <c r="I3833">
        <v>0</v>
      </c>
      <c r="J3833">
        <v>0.196815461</v>
      </c>
      <c r="K3833">
        <v>9.1559927299999995</v>
      </c>
      <c r="L3833">
        <v>39.239247370000001</v>
      </c>
      <c r="M3833">
        <v>2.9801632819999999</v>
      </c>
      <c r="N3833">
        <v>0.38276802900000001</v>
      </c>
      <c r="O3833">
        <v>3.43879767</v>
      </c>
      <c r="P3833">
        <v>0.46585894100000003</v>
      </c>
      <c r="Q3833">
        <v>1.06726264</v>
      </c>
    </row>
    <row r="3834" spans="1:17">
      <c r="A3834" t="s">
        <v>14177</v>
      </c>
      <c r="B3834" s="14" t="s">
        <v>6954</v>
      </c>
      <c r="C3834">
        <v>2.5518496310000001</v>
      </c>
      <c r="D3834">
        <v>8.5426153990000007</v>
      </c>
      <c r="E3834">
        <v>8.4311436919999991</v>
      </c>
      <c r="F3834">
        <v>6.7734517749999998</v>
      </c>
      <c r="G3834">
        <v>4.7003377960000003</v>
      </c>
      <c r="H3834">
        <v>6.0436484500000001</v>
      </c>
      <c r="I3834">
        <v>4.5483927959999999</v>
      </c>
      <c r="J3834">
        <v>9.6151075430000006</v>
      </c>
      <c r="K3834">
        <v>13.63449634</v>
      </c>
      <c r="L3834">
        <v>9.1369658390000001</v>
      </c>
      <c r="M3834">
        <v>1.9049310100000001</v>
      </c>
      <c r="N3834">
        <v>4.7884766650000001</v>
      </c>
      <c r="O3834">
        <v>2.9831245150000001</v>
      </c>
      <c r="P3834">
        <v>5.0409679619999999</v>
      </c>
      <c r="Q3834">
        <v>6.4321534170000003</v>
      </c>
    </row>
    <row r="3835" spans="1:17">
      <c r="A3835" t="s">
        <v>14178</v>
      </c>
      <c r="B3835" s="14" t="s">
        <v>4383</v>
      </c>
      <c r="C3835">
        <v>52.587378970000003</v>
      </c>
      <c r="D3835">
        <v>9.8069486880000003</v>
      </c>
      <c r="E3835">
        <v>5.7210921409999997</v>
      </c>
      <c r="F3835">
        <v>5.4596195410000004</v>
      </c>
      <c r="G3835">
        <v>6.2078168619999996</v>
      </c>
      <c r="H3835">
        <v>9.8129672849999992</v>
      </c>
      <c r="I3835">
        <v>9.5319915210000001</v>
      </c>
      <c r="J3835">
        <v>7.5327931880000003</v>
      </c>
      <c r="K3835">
        <v>20.621504819999998</v>
      </c>
      <c r="L3835">
        <v>33.227738209999998</v>
      </c>
      <c r="M3835">
        <v>2.8515231409999999</v>
      </c>
      <c r="N3835">
        <v>5.4204358920000004</v>
      </c>
      <c r="O3835">
        <v>8.8839729740000006</v>
      </c>
      <c r="P3835">
        <v>6.5079488579999998</v>
      </c>
      <c r="Q3835">
        <v>9.1907437400000003</v>
      </c>
    </row>
    <row r="3836" spans="1:17">
      <c r="A3836" t="s">
        <v>14178</v>
      </c>
      <c r="B3836" s="14" t="s">
        <v>14179</v>
      </c>
      <c r="C3836">
        <v>29.151129319999999</v>
      </c>
      <c r="D3836">
        <v>1.614487802</v>
      </c>
      <c r="E3836">
        <v>1.42144132</v>
      </c>
      <c r="F3836">
        <v>1.157344186</v>
      </c>
      <c r="G3836">
        <v>1.258463603</v>
      </c>
      <c r="H3836">
        <v>1.865940428</v>
      </c>
      <c r="I3836">
        <v>0.88565963999999997</v>
      </c>
      <c r="J3836">
        <v>2.4636664779999999</v>
      </c>
      <c r="K3836">
        <v>3.3061005419999998</v>
      </c>
      <c r="L3836">
        <v>11.51210272</v>
      </c>
      <c r="M3836">
        <v>2.3315395090000002</v>
      </c>
      <c r="N3836">
        <v>2.6202723190000001</v>
      </c>
      <c r="O3836">
        <v>23.540592870000001</v>
      </c>
      <c r="P3836">
        <v>1.2756313939999999</v>
      </c>
      <c r="Q3836">
        <v>7.5147845870000003</v>
      </c>
    </row>
    <row r="3837" spans="1:17">
      <c r="A3837" t="s">
        <v>14180</v>
      </c>
      <c r="B3837" s="14" t="s">
        <v>14181</v>
      </c>
      <c r="C3837">
        <v>29.566291669999998</v>
      </c>
      <c r="D3837">
        <v>36.552799280000002</v>
      </c>
      <c r="E3837">
        <v>27.193309490000001</v>
      </c>
      <c r="F3837">
        <v>36.480588429999997</v>
      </c>
      <c r="G3837">
        <v>27.83345598</v>
      </c>
      <c r="H3837">
        <v>163.00045420000001</v>
      </c>
      <c r="I3837">
        <v>27.817485229999999</v>
      </c>
      <c r="J3837">
        <v>28.292336169999999</v>
      </c>
      <c r="K3837">
        <v>50.622278510000001</v>
      </c>
      <c r="L3837">
        <v>50.621347759999999</v>
      </c>
      <c r="M3837">
        <v>5.4923101599999997</v>
      </c>
      <c r="N3837">
        <v>14.34363521</v>
      </c>
      <c r="O3837">
        <v>8.4500709490000006</v>
      </c>
      <c r="P3837">
        <v>24.32579827</v>
      </c>
      <c r="Q3837">
        <v>26.225576180000001</v>
      </c>
    </row>
    <row r="3838" spans="1:17">
      <c r="A3838" t="s">
        <v>14182</v>
      </c>
      <c r="B3838" s="14" t="s">
        <v>3396</v>
      </c>
      <c r="C3838">
        <v>15.69656187</v>
      </c>
      <c r="D3838">
        <v>15.03570992</v>
      </c>
      <c r="E3838">
        <v>10.86626448</v>
      </c>
      <c r="F3838">
        <v>9.4492249380000004</v>
      </c>
      <c r="G3838">
        <v>10.23119232</v>
      </c>
      <c r="H3838">
        <v>11.292535620000001</v>
      </c>
      <c r="I3838">
        <v>10.961697470000001</v>
      </c>
      <c r="J3838">
        <v>7.3148341559999999</v>
      </c>
      <c r="K3838">
        <v>18.253167520000002</v>
      </c>
      <c r="L3838">
        <v>14.38807413</v>
      </c>
      <c r="M3838">
        <v>19.94539687</v>
      </c>
      <c r="N3838">
        <v>5.641320458</v>
      </c>
      <c r="O3838">
        <v>19.831995339999999</v>
      </c>
      <c r="P3838">
        <v>3.681732089</v>
      </c>
      <c r="Q3838">
        <v>14.74170805</v>
      </c>
    </row>
    <row r="3839" spans="1:17">
      <c r="A3839" t="s">
        <v>14183</v>
      </c>
      <c r="B3839" s="14" t="s">
        <v>7129</v>
      </c>
      <c r="C3839">
        <v>13.229240470000001</v>
      </c>
      <c r="D3839">
        <v>25.700157529999998</v>
      </c>
      <c r="E3839">
        <v>20.02882147</v>
      </c>
      <c r="F3839">
        <v>22.969104269999999</v>
      </c>
      <c r="G3839">
        <v>30.20895269</v>
      </c>
      <c r="H3839">
        <v>136.2211752</v>
      </c>
      <c r="I3839">
        <v>14.84035418</v>
      </c>
      <c r="J3839">
        <v>11.798169830000001</v>
      </c>
      <c r="K3839">
        <v>24.2156065</v>
      </c>
      <c r="L3839">
        <v>22.85571887</v>
      </c>
      <c r="M3839">
        <v>9.5893963679999992</v>
      </c>
      <c r="N3839">
        <v>7.5495506079999997</v>
      </c>
      <c r="O3839">
        <v>10.143066510000001</v>
      </c>
      <c r="P3839">
        <v>15.406531230000001</v>
      </c>
      <c r="Q3839">
        <v>32.815457189999997</v>
      </c>
    </row>
    <row r="3840" spans="1:17">
      <c r="A3840" t="s">
        <v>14184</v>
      </c>
      <c r="B3840" s="14" t="s">
        <v>14185</v>
      </c>
      <c r="C3840">
        <v>0.96715300199999998</v>
      </c>
      <c r="D3840">
        <v>0</v>
      </c>
      <c r="E3840">
        <v>0.102893347</v>
      </c>
      <c r="F3840">
        <v>0</v>
      </c>
      <c r="G3840">
        <v>0</v>
      </c>
      <c r="H3840">
        <v>0</v>
      </c>
      <c r="I3840">
        <v>1.410418162</v>
      </c>
      <c r="J3840">
        <v>0</v>
      </c>
      <c r="K3840">
        <v>0.43874870599999999</v>
      </c>
      <c r="L3840">
        <v>0</v>
      </c>
      <c r="M3840">
        <v>1.8564951590000001</v>
      </c>
      <c r="N3840">
        <v>0</v>
      </c>
      <c r="O3840">
        <v>8.5688073090000003</v>
      </c>
      <c r="P3840">
        <v>0.29020720900000002</v>
      </c>
      <c r="Q3840">
        <v>8.6430777709999997</v>
      </c>
    </row>
    <row r="3841" spans="1:17">
      <c r="A3841" t="s">
        <v>14186</v>
      </c>
      <c r="B3841" s="14" t="s">
        <v>2321</v>
      </c>
      <c r="C3841">
        <v>12.99919205</v>
      </c>
      <c r="D3841">
        <v>149.08276789999999</v>
      </c>
      <c r="E3841">
        <v>101.4345282</v>
      </c>
      <c r="F3841">
        <v>65.537466859999995</v>
      </c>
      <c r="G3841">
        <v>43.59931409</v>
      </c>
      <c r="H3841">
        <v>124.234133</v>
      </c>
      <c r="I3841">
        <v>55.41269999</v>
      </c>
      <c r="J3841">
        <v>85.944975260000007</v>
      </c>
      <c r="K3841">
        <v>72.579446930000003</v>
      </c>
      <c r="L3841">
        <v>113.0954918</v>
      </c>
      <c r="M3841">
        <v>4.7985679970000001</v>
      </c>
      <c r="N3841">
        <v>17.133735009999999</v>
      </c>
      <c r="O3841">
        <v>17.718550709999999</v>
      </c>
      <c r="P3841">
        <v>2.7754138589999999</v>
      </c>
      <c r="Q3841">
        <v>18.559516410000001</v>
      </c>
    </row>
    <row r="3842" spans="1:17">
      <c r="A3842" t="s">
        <v>14187</v>
      </c>
      <c r="B3842" s="14" t="s">
        <v>7269</v>
      </c>
      <c r="C3842">
        <v>0</v>
      </c>
      <c r="D3842">
        <v>0.61955513900000003</v>
      </c>
      <c r="E3842">
        <v>1.0909481919999999</v>
      </c>
      <c r="F3842">
        <v>1.2689359019999999</v>
      </c>
      <c r="G3842">
        <v>1.1268409989999999</v>
      </c>
      <c r="H3842">
        <v>2.1481481219999998</v>
      </c>
      <c r="I3842">
        <v>9.5163428589999999</v>
      </c>
      <c r="J3842">
        <v>2.3635626479999998</v>
      </c>
      <c r="K3842">
        <v>1.691609006</v>
      </c>
      <c r="L3842">
        <v>1.1780631829999999</v>
      </c>
      <c r="M3842">
        <v>0</v>
      </c>
      <c r="N3842">
        <v>0.45966725000000003</v>
      </c>
      <c r="O3842">
        <v>0</v>
      </c>
      <c r="P3842">
        <v>0.55945136900000003</v>
      </c>
      <c r="Q3842">
        <v>2.563357672</v>
      </c>
    </row>
    <row r="3843" spans="1:17">
      <c r="A3843" t="s">
        <v>14188</v>
      </c>
      <c r="B3843" s="14" t="s">
        <v>14189</v>
      </c>
      <c r="C3843">
        <v>1.3300300549999999</v>
      </c>
      <c r="D3843">
        <v>5.8929238079999999</v>
      </c>
      <c r="E3843">
        <v>4.9170924310000004</v>
      </c>
      <c r="F3843">
        <v>6.698592068</v>
      </c>
      <c r="G3843">
        <v>4.2489189820000002</v>
      </c>
      <c r="H3843">
        <v>6.768165561</v>
      </c>
      <c r="I3843">
        <v>6.7886310569999999</v>
      </c>
      <c r="J3843">
        <v>8.8519417540000003</v>
      </c>
      <c r="K3843">
        <v>15.989246319999999</v>
      </c>
      <c r="L3843">
        <v>7.5635071009999999</v>
      </c>
      <c r="M3843">
        <v>0</v>
      </c>
      <c r="N3843">
        <v>4.3448177760000002</v>
      </c>
      <c r="O3843">
        <v>0.36824483899999999</v>
      </c>
      <c r="P3843">
        <v>14.61679313</v>
      </c>
      <c r="Q3843">
        <v>7.085867736</v>
      </c>
    </row>
    <row r="3844" spans="1:17">
      <c r="A3844" t="s">
        <v>14190</v>
      </c>
      <c r="B3844" s="14" t="s">
        <v>8851</v>
      </c>
      <c r="C3844">
        <v>12.079687959999999</v>
      </c>
      <c r="D3844">
        <v>1.8063373579999999</v>
      </c>
      <c r="E3844">
        <v>1.7509926979999999</v>
      </c>
      <c r="F3844">
        <v>1.8498162490000001</v>
      </c>
      <c r="G3844">
        <v>1.5123036110000001</v>
      </c>
      <c r="H3844">
        <v>2.2036517670000002</v>
      </c>
      <c r="I3844">
        <v>3.303008529</v>
      </c>
      <c r="J3844">
        <v>1.4547792909999999</v>
      </c>
      <c r="K3844">
        <v>3.9729617730000002</v>
      </c>
      <c r="L3844">
        <v>4.7704021020000003</v>
      </c>
      <c r="M3844">
        <v>8.4054769870000001</v>
      </c>
      <c r="N3844">
        <v>1.377405099</v>
      </c>
      <c r="O3844">
        <v>11.872967600000001</v>
      </c>
      <c r="P3844">
        <v>2.6278872899999999</v>
      </c>
      <c r="Q3844">
        <v>4.878580447</v>
      </c>
    </row>
    <row r="3845" spans="1:17">
      <c r="A3845" t="s">
        <v>14191</v>
      </c>
      <c r="B3845" s="14" t="s">
        <v>14192</v>
      </c>
      <c r="C3845">
        <v>5.8673948810000001</v>
      </c>
      <c r="D3845">
        <v>2.7996218349999999</v>
      </c>
      <c r="E3845">
        <v>2.9290305989999998</v>
      </c>
      <c r="F3845">
        <v>2.9489238270000002</v>
      </c>
      <c r="G3845">
        <v>3.3513183739999999</v>
      </c>
      <c r="H3845">
        <v>5.2001618479999996</v>
      </c>
      <c r="I3845">
        <v>1.316390285</v>
      </c>
      <c r="J3845">
        <v>2.28865192</v>
      </c>
      <c r="K3845">
        <v>2.4569927530000002</v>
      </c>
      <c r="L3845">
        <v>3.1369955680000001</v>
      </c>
      <c r="M3845">
        <v>1.732728815</v>
      </c>
      <c r="N3845">
        <v>1.390933003</v>
      </c>
      <c r="O3845">
        <v>15.995106979999999</v>
      </c>
      <c r="P3845">
        <v>4.6723360649999996</v>
      </c>
      <c r="Q3845">
        <v>16.4440095</v>
      </c>
    </row>
    <row r="3846" spans="1:17">
      <c r="A3846" t="s">
        <v>14191</v>
      </c>
      <c r="B3846" s="14" t="s">
        <v>7311</v>
      </c>
      <c r="C3846">
        <v>27.2228259</v>
      </c>
      <c r="D3846">
        <v>5.05864373</v>
      </c>
      <c r="E3846">
        <v>3.5532218900000001</v>
      </c>
      <c r="F3846">
        <v>3.539637022</v>
      </c>
      <c r="G3846">
        <v>2.7503612259999999</v>
      </c>
      <c r="H3846">
        <v>6.33545889</v>
      </c>
      <c r="I3846">
        <v>8.0584222259999994</v>
      </c>
      <c r="J3846">
        <v>7.3965744369999999</v>
      </c>
      <c r="K3846">
        <v>8.0364742289999995</v>
      </c>
      <c r="L3846">
        <v>12.88787677</v>
      </c>
      <c r="M3846">
        <v>12.94688015</v>
      </c>
      <c r="N3846">
        <v>3.606244244</v>
      </c>
      <c r="O3846">
        <v>14.57936533</v>
      </c>
      <c r="P3846">
        <v>2.4627639320000001</v>
      </c>
      <c r="Q3846">
        <v>7.9324369209999999</v>
      </c>
    </row>
    <row r="3847" spans="1:17">
      <c r="A3847" t="s">
        <v>14193</v>
      </c>
      <c r="B3847" s="14" t="s">
        <v>100</v>
      </c>
      <c r="C3847">
        <v>21.743120319999999</v>
      </c>
      <c r="D3847">
        <v>1.252375585</v>
      </c>
      <c r="E3847">
        <v>0.81733216099999995</v>
      </c>
      <c r="F3847">
        <v>0.51300820400000002</v>
      </c>
      <c r="G3847">
        <v>0.650802518</v>
      </c>
      <c r="H3847">
        <v>1.447430097</v>
      </c>
      <c r="I3847">
        <v>5.7075152649999996</v>
      </c>
      <c r="J3847">
        <v>1.5619507109999999</v>
      </c>
      <c r="K3847">
        <v>2.3673025999999999</v>
      </c>
      <c r="L3847">
        <v>5.037470946</v>
      </c>
      <c r="M3847">
        <v>6.6779088780000002</v>
      </c>
      <c r="N3847">
        <v>0.69688233399999999</v>
      </c>
      <c r="O3847">
        <v>9.9530802339999997</v>
      </c>
      <c r="P3847">
        <v>0.630683726</v>
      </c>
      <c r="Q3847">
        <v>2.6904458679999999</v>
      </c>
    </row>
    <row r="3848" spans="1:17">
      <c r="A3848" t="s">
        <v>14194</v>
      </c>
      <c r="B3848" s="14" t="s">
        <v>156</v>
      </c>
      <c r="C3848">
        <v>8.302464101</v>
      </c>
      <c r="D3848">
        <v>37.867401540000003</v>
      </c>
      <c r="E3848">
        <v>35.248126040000002</v>
      </c>
      <c r="F3848">
        <v>31.550494530000002</v>
      </c>
      <c r="G3848">
        <v>29.449477030000001</v>
      </c>
      <c r="H3848">
        <v>92.882171810000003</v>
      </c>
      <c r="I3848">
        <v>44.299739989999999</v>
      </c>
      <c r="J3848">
        <v>44.452922530000002</v>
      </c>
      <c r="K3848">
        <v>53.83751711</v>
      </c>
      <c r="L3848">
        <v>34.623438550000003</v>
      </c>
      <c r="M3848">
        <v>5.8123052089999998</v>
      </c>
      <c r="N3848">
        <v>16.7727176</v>
      </c>
      <c r="O3848">
        <v>8.6539279110000003</v>
      </c>
      <c r="P3848">
        <v>19.783579190000001</v>
      </c>
      <c r="Q3848">
        <v>23.769564620000001</v>
      </c>
    </row>
    <row r="3849" spans="1:17">
      <c r="A3849" t="s">
        <v>14195</v>
      </c>
      <c r="B3849" s="14" t="s">
        <v>8485</v>
      </c>
      <c r="C3849">
        <v>29.871561079999999</v>
      </c>
      <c r="D3849">
        <v>217.55198809999999</v>
      </c>
      <c r="E3849">
        <v>184.719606</v>
      </c>
      <c r="F3849">
        <v>202.3902282</v>
      </c>
      <c r="G3849">
        <v>141.8521361</v>
      </c>
      <c r="H3849">
        <v>83.747995329999995</v>
      </c>
      <c r="I3849">
        <v>188.40687170000001</v>
      </c>
      <c r="J3849">
        <v>237.9075398</v>
      </c>
      <c r="K3849">
        <v>259.84475570000001</v>
      </c>
      <c r="L3849">
        <v>187.8020181</v>
      </c>
      <c r="M3849">
        <v>20.06894767</v>
      </c>
      <c r="N3849">
        <v>94.267528850000005</v>
      </c>
      <c r="O3849">
        <v>22.330420310000001</v>
      </c>
      <c r="P3849">
        <v>213.88822329999999</v>
      </c>
      <c r="Q3849">
        <v>203.80663519999999</v>
      </c>
    </row>
    <row r="3850" spans="1:17">
      <c r="A3850" t="s">
        <v>14196</v>
      </c>
      <c r="B3850" s="14" t="s">
        <v>14197</v>
      </c>
      <c r="C3850">
        <v>7.1125826820000002</v>
      </c>
      <c r="D3850">
        <v>0.59087820499999999</v>
      </c>
      <c r="E3850">
        <v>0.80398579400000003</v>
      </c>
      <c r="F3850">
        <v>0.54459068300000002</v>
      </c>
      <c r="G3850">
        <v>1.074683665</v>
      </c>
      <c r="H3850">
        <v>0.34145303799999999</v>
      </c>
      <c r="I3850">
        <v>1.944828488</v>
      </c>
      <c r="J3850">
        <v>0.61989455199999999</v>
      </c>
      <c r="K3850">
        <v>3.4282850979999999</v>
      </c>
      <c r="L3850">
        <v>3.651488627</v>
      </c>
      <c r="M3850">
        <v>3.413233296</v>
      </c>
      <c r="N3850">
        <v>0.27399433699999998</v>
      </c>
      <c r="O3850">
        <v>5.9077729620000001</v>
      </c>
      <c r="P3850">
        <v>0.53355641899999995</v>
      </c>
      <c r="Q3850">
        <v>0.91676597000000004</v>
      </c>
    </row>
    <row r="3851" spans="1:17">
      <c r="A3851" t="s">
        <v>14196</v>
      </c>
      <c r="B3851" s="14" t="s">
        <v>8768</v>
      </c>
      <c r="C3851">
        <v>8.6915824530000005</v>
      </c>
      <c r="D3851">
        <v>0.99024507399999995</v>
      </c>
      <c r="E3851">
        <v>0.475549165</v>
      </c>
      <c r="F3851">
        <v>0.47323755000000001</v>
      </c>
      <c r="G3851">
        <v>0.90052416599999996</v>
      </c>
      <c r="H3851">
        <v>0.57223669200000005</v>
      </c>
      <c r="I3851">
        <v>0.36214585399999999</v>
      </c>
      <c r="J3851">
        <v>1.0073921859999999</v>
      </c>
      <c r="K3851">
        <v>1.6898289</v>
      </c>
      <c r="L3851">
        <v>5.0211135530000002</v>
      </c>
      <c r="M3851">
        <v>4.7668276189999998</v>
      </c>
      <c r="N3851">
        <v>0.42857129900000002</v>
      </c>
      <c r="O3851">
        <v>2.4751899040000001</v>
      </c>
      <c r="P3851">
        <v>0.55886265000000002</v>
      </c>
      <c r="Q3851">
        <v>1.5363961269999999</v>
      </c>
    </row>
    <row r="3852" spans="1:17">
      <c r="A3852" t="s">
        <v>14198</v>
      </c>
      <c r="B3852" s="14" t="s">
        <v>1644</v>
      </c>
      <c r="C3852">
        <v>22.628730520000001</v>
      </c>
      <c r="D3852">
        <v>1.4203560879999999</v>
      </c>
      <c r="E3852">
        <v>2.868845039</v>
      </c>
      <c r="F3852">
        <v>2.772190379</v>
      </c>
      <c r="G3852">
        <v>1.8886531390000001</v>
      </c>
      <c r="H3852">
        <v>1.8829809799999999</v>
      </c>
      <c r="I3852">
        <v>3.8499907640000002</v>
      </c>
      <c r="J3852">
        <v>1.8168134069999999</v>
      </c>
      <c r="K3852">
        <v>4.7050289300000001</v>
      </c>
      <c r="L3852">
        <v>5.0043478490000002</v>
      </c>
      <c r="M3852">
        <v>14.116992639999999</v>
      </c>
      <c r="N3852">
        <v>1.1855322109999999</v>
      </c>
      <c r="O3852">
        <v>23.390105070000001</v>
      </c>
      <c r="P3852">
        <v>1.3863026110000001</v>
      </c>
      <c r="Q3852">
        <v>10.88900293</v>
      </c>
    </row>
    <row r="3853" spans="1:17">
      <c r="A3853" t="s">
        <v>14199</v>
      </c>
      <c r="B3853" s="14" t="s">
        <v>14200</v>
      </c>
      <c r="C3853">
        <v>384.63295629999999</v>
      </c>
      <c r="D3853">
        <v>323.7944981</v>
      </c>
      <c r="E3853">
        <v>351.62725180000001</v>
      </c>
      <c r="F3853">
        <v>405.62158140000003</v>
      </c>
      <c r="G3853">
        <v>390.12371689999998</v>
      </c>
      <c r="H3853">
        <v>540.08609049999995</v>
      </c>
      <c r="I3853">
        <v>1090.345423</v>
      </c>
      <c r="J3853">
        <v>733.62512900000002</v>
      </c>
      <c r="K3853">
        <v>980.19758669999999</v>
      </c>
      <c r="L3853">
        <v>947.40341639999997</v>
      </c>
      <c r="M3853">
        <v>137.3017711</v>
      </c>
      <c r="N3853">
        <v>287.31493929999999</v>
      </c>
      <c r="O3853">
        <v>143.48551850000001</v>
      </c>
      <c r="P3853">
        <v>293.19273939999999</v>
      </c>
      <c r="Q3853">
        <v>426.76554449999998</v>
      </c>
    </row>
    <row r="3854" spans="1:17">
      <c r="A3854" t="s">
        <v>14201</v>
      </c>
      <c r="B3854" s="14" t="s">
        <v>4307</v>
      </c>
      <c r="C3854">
        <v>3.0488037929999998</v>
      </c>
      <c r="D3854">
        <v>7.7979399660000004</v>
      </c>
      <c r="E3854">
        <v>8.698631142</v>
      </c>
      <c r="F3854">
        <v>7.5832120490000001</v>
      </c>
      <c r="G3854">
        <v>6.1740731120000003</v>
      </c>
      <c r="H3854">
        <v>5.1094207689999998</v>
      </c>
      <c r="I3854">
        <v>15.76355279</v>
      </c>
      <c r="J3854">
        <v>14.897741590000001</v>
      </c>
      <c r="K3854">
        <v>6.7897098390000004</v>
      </c>
      <c r="L3854">
        <v>7.70564012</v>
      </c>
      <c r="M3854">
        <v>0.53202914999999995</v>
      </c>
      <c r="N3854">
        <v>14.999112029999999</v>
      </c>
      <c r="O3854">
        <v>4.2973431289999997</v>
      </c>
      <c r="P3854">
        <v>11.22751313</v>
      </c>
      <c r="Q3854">
        <v>7.6212580450000003</v>
      </c>
    </row>
    <row r="3855" spans="1:17">
      <c r="A3855" t="s">
        <v>14202</v>
      </c>
      <c r="B3855" s="14" t="s">
        <v>1952</v>
      </c>
      <c r="C3855">
        <v>1.5598652770000001</v>
      </c>
      <c r="D3855">
        <v>0.172781194</v>
      </c>
      <c r="E3855">
        <v>0.41487685499999999</v>
      </c>
      <c r="F3855">
        <v>0.15924606399999999</v>
      </c>
      <c r="G3855">
        <v>0.47137919</v>
      </c>
      <c r="H3855">
        <v>1.797223075</v>
      </c>
      <c r="I3855">
        <v>2.2747820779999999</v>
      </c>
      <c r="J3855">
        <v>1.1370320970000001</v>
      </c>
      <c r="K3855">
        <v>1.9459893029999999</v>
      </c>
      <c r="L3855">
        <v>2.9568384700000001</v>
      </c>
      <c r="M3855">
        <v>5.2399093780000001</v>
      </c>
      <c r="N3855">
        <v>1.249869543</v>
      </c>
      <c r="O3855">
        <v>3.0231545139999998</v>
      </c>
      <c r="P3855">
        <v>0.87760961900000001</v>
      </c>
      <c r="Q3855">
        <v>0.80422623800000004</v>
      </c>
    </row>
    <row r="3856" spans="1:17">
      <c r="A3856" t="s">
        <v>14203</v>
      </c>
      <c r="B3856" s="14" t="s">
        <v>4305</v>
      </c>
      <c r="C3856">
        <v>443.54023339999998</v>
      </c>
      <c r="D3856">
        <v>52.19392225</v>
      </c>
      <c r="E3856">
        <v>32.826979889999997</v>
      </c>
      <c r="F3856">
        <v>22.594874220000001</v>
      </c>
      <c r="G3856">
        <v>48.928919839999999</v>
      </c>
      <c r="H3856">
        <v>77.117473110000006</v>
      </c>
      <c r="I3856">
        <v>90.451160639999998</v>
      </c>
      <c r="J3856">
        <v>42.651643589999999</v>
      </c>
      <c r="K3856">
        <v>149.79558729999999</v>
      </c>
      <c r="L3856">
        <v>258.40348130000001</v>
      </c>
      <c r="M3856">
        <v>235.54721129999999</v>
      </c>
      <c r="N3856">
        <v>31.545999810000001</v>
      </c>
      <c r="O3856">
        <v>357.536494</v>
      </c>
      <c r="P3856">
        <v>38.72870863</v>
      </c>
      <c r="Q3856">
        <v>159.3536709</v>
      </c>
    </row>
    <row r="3857" spans="1:17">
      <c r="A3857" t="s">
        <v>14203</v>
      </c>
      <c r="B3857" s="14" t="s">
        <v>14204</v>
      </c>
      <c r="C3857">
        <v>64.985808590000005</v>
      </c>
      <c r="D3857">
        <v>6.6564612710000004</v>
      </c>
      <c r="E3857">
        <v>9.5156324029999997</v>
      </c>
      <c r="F3857">
        <v>5.3265248490000001</v>
      </c>
      <c r="G3857">
        <v>10.980503069999999</v>
      </c>
      <c r="H3857">
        <v>31.13057972</v>
      </c>
      <c r="I3857">
        <v>18.342595589999998</v>
      </c>
      <c r="J3857">
        <v>17.096636449999998</v>
      </c>
      <c r="K3857">
        <v>17.75187657</v>
      </c>
      <c r="L3857">
        <v>34.438913040000003</v>
      </c>
      <c r="M3857">
        <v>8.0479536350000007</v>
      </c>
      <c r="N3857">
        <v>7.8386488310000004</v>
      </c>
      <c r="O3857">
        <v>16.25137376</v>
      </c>
      <c r="P3857">
        <v>5.9757641789999996</v>
      </c>
      <c r="Q3857">
        <v>13.450037460000001</v>
      </c>
    </row>
    <row r="3858" spans="1:17">
      <c r="A3858" t="s">
        <v>14205</v>
      </c>
      <c r="B3858" s="14" t="s">
        <v>9102</v>
      </c>
      <c r="C3858">
        <v>17.46818803</v>
      </c>
      <c r="D3858">
        <v>0.21904463399999999</v>
      </c>
      <c r="E3858">
        <v>0.87660532700000005</v>
      </c>
      <c r="F3858">
        <v>0.49349757799999999</v>
      </c>
      <c r="G3858">
        <v>1.252102654</v>
      </c>
      <c r="H3858">
        <v>0.25316031300000003</v>
      </c>
      <c r="I3858">
        <v>0</v>
      </c>
      <c r="J3858">
        <v>0.66851285100000002</v>
      </c>
      <c r="K3858">
        <v>2.5418011620000001</v>
      </c>
      <c r="L3858">
        <v>2.4990358659999998</v>
      </c>
      <c r="M3858">
        <v>2.5306414460000002</v>
      </c>
      <c r="N3858">
        <v>0.52817711300000003</v>
      </c>
      <c r="O3858">
        <v>3.650120432</v>
      </c>
      <c r="P3858">
        <v>0.24724357199999999</v>
      </c>
      <c r="Q3858">
        <v>3.6251155590000002</v>
      </c>
    </row>
    <row r="3859" spans="1:17">
      <c r="A3859" t="s">
        <v>14206</v>
      </c>
      <c r="B3859" s="14" t="s">
        <v>6380</v>
      </c>
      <c r="C3859">
        <v>3.836925334</v>
      </c>
      <c r="D3859">
        <v>1.3421169989999999</v>
      </c>
      <c r="E3859">
        <v>1.095700933</v>
      </c>
      <c r="F3859">
        <v>1.5393526580000001</v>
      </c>
      <c r="G3859">
        <v>0.69743704200000001</v>
      </c>
      <c r="H3859">
        <v>0.23267227800000001</v>
      </c>
      <c r="I3859">
        <v>1.7669884259999999</v>
      </c>
      <c r="J3859">
        <v>3.1744553400000002</v>
      </c>
      <c r="K3859">
        <v>1.923843347</v>
      </c>
      <c r="L3859">
        <v>3.3175872219999998</v>
      </c>
      <c r="M3859">
        <v>0.77527964100000002</v>
      </c>
      <c r="N3859">
        <v>1.443849672</v>
      </c>
      <c r="O3859">
        <v>1.7891837269999999</v>
      </c>
      <c r="P3859">
        <v>1.636087488</v>
      </c>
      <c r="Q3859">
        <v>1.3882242650000001</v>
      </c>
    </row>
    <row r="3860" spans="1:17">
      <c r="A3860" t="s">
        <v>14207</v>
      </c>
      <c r="B3860" s="14" t="s">
        <v>404</v>
      </c>
      <c r="C3860">
        <v>4.8092427840000003</v>
      </c>
      <c r="D3860">
        <v>0.99667228500000005</v>
      </c>
      <c r="E3860">
        <v>1.402897826</v>
      </c>
      <c r="F3860">
        <v>1.2247948559999999</v>
      </c>
      <c r="G3860">
        <v>1.607353963</v>
      </c>
      <c r="H3860">
        <v>1.25120348</v>
      </c>
      <c r="I3860">
        <v>5.6559781669999998</v>
      </c>
      <c r="J3860">
        <v>8.1617050160000009</v>
      </c>
      <c r="K3860">
        <v>5.1375792300000001</v>
      </c>
      <c r="L3860">
        <v>5.391342871</v>
      </c>
      <c r="M3860">
        <v>7.7426030280000004</v>
      </c>
      <c r="N3860">
        <v>3.0598436009999999</v>
      </c>
      <c r="O3860">
        <v>7.2160495060000001</v>
      </c>
      <c r="P3860">
        <v>2.909430838</v>
      </c>
      <c r="Q3860">
        <v>8.1051020010000006</v>
      </c>
    </row>
    <row r="3861" spans="1:17">
      <c r="A3861" t="s">
        <v>14208</v>
      </c>
      <c r="B3861" s="14" t="s">
        <v>6539</v>
      </c>
      <c r="C3861">
        <v>22.72027069</v>
      </c>
      <c r="D3861">
        <v>23.908178320000001</v>
      </c>
      <c r="E3861">
        <v>4.4077644940000003</v>
      </c>
      <c r="F3861">
        <v>5.5486172949999997</v>
      </c>
      <c r="G3861">
        <v>4.7888137640000004</v>
      </c>
      <c r="H3861">
        <v>2.5664229180000002</v>
      </c>
      <c r="I3861">
        <v>11.694146699999999</v>
      </c>
      <c r="J3861">
        <v>14.740140459999999</v>
      </c>
      <c r="K3861">
        <v>24.25187021</v>
      </c>
      <c r="L3861">
        <v>41.167875420000001</v>
      </c>
      <c r="M3861">
        <v>14.10996402</v>
      </c>
      <c r="N3861">
        <v>12.026844000000001</v>
      </c>
      <c r="O3861">
        <v>10.730940629999999</v>
      </c>
      <c r="P3861">
        <v>3.2583742259999999</v>
      </c>
      <c r="Q3861">
        <v>3.9046615349999998</v>
      </c>
    </row>
    <row r="3862" spans="1:17">
      <c r="A3862" t="s">
        <v>14208</v>
      </c>
      <c r="B3862" s="14" t="s">
        <v>14209</v>
      </c>
      <c r="C3862">
        <v>1.143973219</v>
      </c>
      <c r="D3862">
        <v>5.5754241740000001</v>
      </c>
      <c r="E3862">
        <v>6.2069484990000001</v>
      </c>
      <c r="F3862">
        <v>5.2943802099999999</v>
      </c>
      <c r="G3862">
        <v>8.09925329</v>
      </c>
      <c r="H3862">
        <v>21.528093850000001</v>
      </c>
      <c r="I3862">
        <v>0</v>
      </c>
      <c r="J3862">
        <v>5.0757671550000003</v>
      </c>
      <c r="K3862">
        <v>4.6706683560000002</v>
      </c>
      <c r="L3862">
        <v>2.1684847230000002</v>
      </c>
      <c r="M3862">
        <v>2.1959097870000002</v>
      </c>
      <c r="N3862">
        <v>0.705099001</v>
      </c>
      <c r="O3862">
        <v>1.2669254569999999</v>
      </c>
      <c r="P3862">
        <v>4.1191737919999998</v>
      </c>
      <c r="Q3862">
        <v>8.6504445539999999</v>
      </c>
    </row>
    <row r="3863" spans="1:17">
      <c r="A3863" t="s">
        <v>14210</v>
      </c>
      <c r="B3863" s="14" t="s">
        <v>4304</v>
      </c>
      <c r="C3863">
        <v>5.8445629639999996</v>
      </c>
      <c r="D3863">
        <v>5.7575782010000003</v>
      </c>
      <c r="E3863">
        <v>5.6887224820000002</v>
      </c>
      <c r="F3863">
        <v>5.8735951760000003</v>
      </c>
      <c r="G3863">
        <v>4.0799331900000002</v>
      </c>
      <c r="H3863">
        <v>6.7339042539999996</v>
      </c>
      <c r="I3863">
        <v>3.6269109020000001</v>
      </c>
      <c r="J3863">
        <v>6.5421435570000002</v>
      </c>
      <c r="K3863">
        <v>5.2463564759999999</v>
      </c>
      <c r="L3863">
        <v>4.4000890449999996</v>
      </c>
      <c r="M3863">
        <v>2.148301987</v>
      </c>
      <c r="N3863">
        <v>4.108215489</v>
      </c>
      <c r="O3863">
        <v>6.0595736120000003</v>
      </c>
      <c r="P3863">
        <v>6.6418214779999998</v>
      </c>
      <c r="Q3863">
        <v>8.2919333430000002</v>
      </c>
    </row>
    <row r="3864" spans="1:17">
      <c r="A3864" t="s">
        <v>14211</v>
      </c>
      <c r="B3864" s="14" t="s">
        <v>4303</v>
      </c>
      <c r="C3864">
        <v>3.9959653500000001</v>
      </c>
      <c r="D3864">
        <v>7.0434322710000004</v>
      </c>
      <c r="E3864">
        <v>5.5450726530000001</v>
      </c>
      <c r="F3864">
        <v>6.645391161</v>
      </c>
      <c r="G3864">
        <v>5.340219973</v>
      </c>
      <c r="H3864">
        <v>5.4047117560000002</v>
      </c>
      <c r="I3864">
        <v>5.5740295389999996</v>
      </c>
      <c r="J3864">
        <v>3.7442133580000001</v>
      </c>
      <c r="K3864">
        <v>8.7485790540000004</v>
      </c>
      <c r="L3864">
        <v>5.5986498710000001</v>
      </c>
      <c r="M3864">
        <v>0.66699489499999998</v>
      </c>
      <c r="N3864">
        <v>2.8270406069999998</v>
      </c>
      <c r="O3864">
        <v>4.2330340690000003</v>
      </c>
      <c r="P3864">
        <v>7.2463897670000001</v>
      </c>
      <c r="Q3864">
        <v>6.0910748720000001</v>
      </c>
    </row>
    <row r="3865" spans="1:17">
      <c r="A3865" t="e">
        <v>#N/A</v>
      </c>
      <c r="B3865" s="14" t="s">
        <v>14212</v>
      </c>
      <c r="C3865">
        <v>8.3308943049999993</v>
      </c>
      <c r="D3865">
        <v>2.6365314729999998</v>
      </c>
      <c r="E3865">
        <v>3.1653788899999999</v>
      </c>
      <c r="F3865">
        <v>3.4019915549999999</v>
      </c>
      <c r="G3865">
        <v>3.2882046109999998</v>
      </c>
      <c r="H3865">
        <v>1.8282989780000001</v>
      </c>
      <c r="I3865">
        <v>0</v>
      </c>
      <c r="J3865">
        <v>0.90523768299999996</v>
      </c>
      <c r="K3865">
        <v>1.619703436</v>
      </c>
      <c r="L3865">
        <v>6.0159307200000001</v>
      </c>
      <c r="M3865">
        <v>0</v>
      </c>
      <c r="N3865">
        <v>0.29341872000000002</v>
      </c>
      <c r="O3865">
        <v>5.2721624220000001</v>
      </c>
      <c r="P3865">
        <v>3.0354670459999999</v>
      </c>
      <c r="Q3865">
        <v>1.6362643349999999</v>
      </c>
    </row>
    <row r="3866" spans="1:17">
      <c r="A3866" t="s">
        <v>14213</v>
      </c>
      <c r="B3866" s="14" t="s">
        <v>14214</v>
      </c>
      <c r="C3866">
        <v>2.2505413189999999</v>
      </c>
      <c r="D3866">
        <v>6.2321282099999999</v>
      </c>
      <c r="E3866">
        <v>5.1477513249999998</v>
      </c>
      <c r="F3866">
        <v>9.3434481960000006</v>
      </c>
      <c r="G3866">
        <v>5.6350822550000004</v>
      </c>
      <c r="H3866">
        <v>6.0503245479999999</v>
      </c>
      <c r="I3866">
        <v>1.6410042380000001</v>
      </c>
      <c r="J3866">
        <v>9.5576162080000007</v>
      </c>
      <c r="K3866">
        <v>3.5733511770000002</v>
      </c>
      <c r="L3866">
        <v>0.71101088499999998</v>
      </c>
      <c r="M3866">
        <v>2.160009354</v>
      </c>
      <c r="N3866">
        <v>5.8260005780000004</v>
      </c>
      <c r="O3866">
        <v>0</v>
      </c>
      <c r="P3866">
        <v>11.480186</v>
      </c>
      <c r="Q3866">
        <v>9.2825677009999996</v>
      </c>
    </row>
    <row r="3867" spans="1:17">
      <c r="A3867" t="s">
        <v>14213</v>
      </c>
      <c r="B3867" s="14" t="s">
        <v>6758</v>
      </c>
      <c r="C3867">
        <v>0</v>
      </c>
      <c r="D3867">
        <v>2.1469469390000002</v>
      </c>
      <c r="E3867">
        <v>1.6297028689999999</v>
      </c>
      <c r="F3867">
        <v>1.6170527610000001</v>
      </c>
      <c r="G3867">
        <v>1.1336651680000001</v>
      </c>
      <c r="H3867">
        <v>0.120064297</v>
      </c>
      <c r="I3867">
        <v>5.9267458120000001</v>
      </c>
      <c r="J3867">
        <v>9.6700308019999994</v>
      </c>
      <c r="K3867">
        <v>3.687349078</v>
      </c>
      <c r="L3867">
        <v>3.5555926640000002</v>
      </c>
      <c r="M3867">
        <v>0.60009343900000001</v>
      </c>
      <c r="N3867">
        <v>3.66107044</v>
      </c>
      <c r="O3867">
        <v>1.7311131340000001</v>
      </c>
      <c r="P3867">
        <v>5.4876843129999999</v>
      </c>
      <c r="Q3867">
        <v>2.578881413</v>
      </c>
    </row>
    <row r="3868" spans="1:17">
      <c r="A3868" t="s">
        <v>14215</v>
      </c>
      <c r="B3868" s="14" t="s">
        <v>3061</v>
      </c>
      <c r="C3868">
        <v>2.7470576410000001</v>
      </c>
      <c r="D3868">
        <v>14.402710839999999</v>
      </c>
      <c r="E3868">
        <v>12.59125959</v>
      </c>
      <c r="F3868">
        <v>19.13265539</v>
      </c>
      <c r="G3868">
        <v>7.3526642879999997</v>
      </c>
      <c r="H3868">
        <v>10.198543580000001</v>
      </c>
      <c r="I3868">
        <v>7.3444945759999998</v>
      </c>
      <c r="J3868">
        <v>27.13413156</v>
      </c>
      <c r="K3868">
        <v>9.1388145069999993</v>
      </c>
      <c r="L3868">
        <v>5.4965398060000004</v>
      </c>
      <c r="M3868">
        <v>1.3182762189999999</v>
      </c>
      <c r="N3868">
        <v>12.134425500000001</v>
      </c>
      <c r="O3868">
        <v>1.521153293</v>
      </c>
      <c r="P3868">
        <v>32.971657180000001</v>
      </c>
      <c r="Q3868">
        <v>11.487863600000001</v>
      </c>
    </row>
    <row r="3869" spans="1:17">
      <c r="A3869" t="s">
        <v>14216</v>
      </c>
      <c r="B3869" s="14" t="s">
        <v>4689</v>
      </c>
      <c r="C3869">
        <v>2.966769626</v>
      </c>
      <c r="D3869">
        <v>0.52579104700000001</v>
      </c>
      <c r="E3869">
        <v>0.63125659499999998</v>
      </c>
      <c r="F3869">
        <v>0.24230112300000001</v>
      </c>
      <c r="G3869">
        <v>0.81968893700000001</v>
      </c>
      <c r="H3869">
        <v>0</v>
      </c>
      <c r="I3869">
        <v>0.86529964800000003</v>
      </c>
      <c r="J3869">
        <v>0.75219702099999997</v>
      </c>
      <c r="K3869">
        <v>1.615049116</v>
      </c>
      <c r="L3869">
        <v>2.6244065590000001</v>
      </c>
      <c r="M3869">
        <v>0</v>
      </c>
      <c r="N3869">
        <v>0.14628778100000001</v>
      </c>
      <c r="O3869">
        <v>0.65712656599999997</v>
      </c>
      <c r="P3869">
        <v>0.17804379100000001</v>
      </c>
      <c r="Q3869">
        <v>0.40789060700000002</v>
      </c>
    </row>
    <row r="3870" spans="1:17">
      <c r="A3870" t="s">
        <v>14217</v>
      </c>
      <c r="B3870" s="14" t="s">
        <v>28</v>
      </c>
      <c r="C3870">
        <v>26.494279949999999</v>
      </c>
      <c r="D3870">
        <v>1.024810655</v>
      </c>
      <c r="E3870">
        <v>0.91718626199999997</v>
      </c>
      <c r="F3870">
        <v>0.94453024200000002</v>
      </c>
      <c r="G3870">
        <v>0.79882109199999995</v>
      </c>
      <c r="H3870">
        <v>0.96907293100000003</v>
      </c>
      <c r="I3870">
        <v>2.7597948049999999</v>
      </c>
      <c r="J3870">
        <v>2.3990642260000001</v>
      </c>
      <c r="K3870">
        <v>4.3879338490000004</v>
      </c>
      <c r="L3870">
        <v>6.3773766590000003</v>
      </c>
      <c r="M3870">
        <v>19.777723129999998</v>
      </c>
      <c r="N3870">
        <v>1.969969064</v>
      </c>
      <c r="O3870">
        <v>30.739069189999999</v>
      </c>
      <c r="P3870">
        <v>0.82023432600000001</v>
      </c>
      <c r="Q3870">
        <v>5.492816071</v>
      </c>
    </row>
    <row r="3871" spans="1:17">
      <c r="A3871" t="s">
        <v>14218</v>
      </c>
      <c r="B3871" s="14" t="s">
        <v>14219</v>
      </c>
      <c r="C3871">
        <v>9.1457537270000007</v>
      </c>
      <c r="D3871">
        <v>2.6773341089999998</v>
      </c>
      <c r="E3871">
        <v>3.0348247439999998</v>
      </c>
      <c r="F3871">
        <v>2.3268062459999999</v>
      </c>
      <c r="G3871">
        <v>1.9929268060000001</v>
      </c>
      <c r="H3871">
        <v>1.5053460869999999</v>
      </c>
      <c r="I3871">
        <v>6.3511579769999997</v>
      </c>
      <c r="J3871">
        <v>9.9240032169999992</v>
      </c>
      <c r="K3871">
        <v>2.9635491279999999</v>
      </c>
      <c r="L3871">
        <v>7.5674952409999996</v>
      </c>
      <c r="M3871">
        <v>3.5529391939999999</v>
      </c>
      <c r="N3871">
        <v>5.1941611490000001</v>
      </c>
      <c r="O3871">
        <v>10.008143280000001</v>
      </c>
      <c r="P3871">
        <v>5.7826445160000004</v>
      </c>
      <c r="Q3871">
        <v>5.3889306819999998</v>
      </c>
    </row>
    <row r="3872" spans="1:17">
      <c r="A3872" t="s">
        <v>14220</v>
      </c>
      <c r="B3872" s="14" t="s">
        <v>3338</v>
      </c>
      <c r="C3872">
        <v>116.40207890000001</v>
      </c>
      <c r="D3872">
        <v>7.8482045940000003</v>
      </c>
      <c r="E3872">
        <v>5.8149872189999998</v>
      </c>
      <c r="F3872">
        <v>4.1678168600000003</v>
      </c>
      <c r="G3872">
        <v>7.6906109069999999</v>
      </c>
      <c r="H3872">
        <v>16.715716329999999</v>
      </c>
      <c r="I3872">
        <v>14.760994</v>
      </c>
      <c r="J3872">
        <v>7.2819308659999997</v>
      </c>
      <c r="K3872">
        <v>18.941201020000001</v>
      </c>
      <c r="L3872">
        <v>33.896746899999997</v>
      </c>
      <c r="M3872">
        <v>25.25834468</v>
      </c>
      <c r="N3872">
        <v>5.302932073</v>
      </c>
      <c r="O3872">
        <v>273.79951469999997</v>
      </c>
      <c r="P3872">
        <v>5.4290264669999999</v>
      </c>
      <c r="Q3872">
        <v>458.01916249999999</v>
      </c>
    </row>
    <row r="3873" spans="1:17">
      <c r="A3873" t="s">
        <v>14221</v>
      </c>
      <c r="B3873" s="14" t="s">
        <v>3475</v>
      </c>
      <c r="C3873">
        <v>0.54482101800000005</v>
      </c>
      <c r="D3873">
        <v>8.9315112360000004</v>
      </c>
      <c r="E3873">
        <v>9.1000884709999994</v>
      </c>
      <c r="F3873">
        <v>8.8992918929999991</v>
      </c>
      <c r="G3873">
        <v>6.3974666889999998</v>
      </c>
      <c r="H3873">
        <v>5.4402748619999999</v>
      </c>
      <c r="I3873">
        <v>9.5342779190000009</v>
      </c>
      <c r="J3873">
        <v>12.57022441</v>
      </c>
      <c r="K3873">
        <v>15.57094846</v>
      </c>
      <c r="L3873">
        <v>15.146970680000001</v>
      </c>
      <c r="M3873">
        <v>2.0916185569999999</v>
      </c>
      <c r="N3873">
        <v>5.3728915989999999</v>
      </c>
      <c r="O3873">
        <v>3.016887138</v>
      </c>
      <c r="P3873">
        <v>5.9670507339999999</v>
      </c>
      <c r="Q3873">
        <v>9.7377155890000004</v>
      </c>
    </row>
    <row r="3874" spans="1:17">
      <c r="A3874" t="s">
        <v>14222</v>
      </c>
      <c r="B3874" s="14" t="s">
        <v>2695</v>
      </c>
      <c r="C3874">
        <v>3.13779517</v>
      </c>
      <c r="D3874">
        <v>0.85209078400000005</v>
      </c>
      <c r="E3874">
        <v>1.2814508870000001</v>
      </c>
      <c r="F3874">
        <v>1.0608988370000001</v>
      </c>
      <c r="G3874">
        <v>0.85645439599999995</v>
      </c>
      <c r="H3874">
        <v>0.38873758899999999</v>
      </c>
      <c r="I3874">
        <v>3.9854683799999999</v>
      </c>
      <c r="J3874">
        <v>1.385812394</v>
      </c>
      <c r="K3874">
        <v>1.4693780190000001</v>
      </c>
      <c r="L3874">
        <v>2.3663766700000002</v>
      </c>
      <c r="M3874">
        <v>3.8858991820000002</v>
      </c>
      <c r="N3874">
        <v>0.84846913199999996</v>
      </c>
      <c r="O3874">
        <v>2.5782554100000001</v>
      </c>
      <c r="P3874">
        <v>0.74411831299999998</v>
      </c>
      <c r="Q3874">
        <v>1.9482774860000001</v>
      </c>
    </row>
    <row r="3875" spans="1:17">
      <c r="A3875" t="s">
        <v>14223</v>
      </c>
      <c r="B3875" s="14" t="s">
        <v>8845</v>
      </c>
      <c r="C3875">
        <v>4.7070490400000002</v>
      </c>
      <c r="D3875">
        <v>2.5149133940000001</v>
      </c>
      <c r="E3875">
        <v>2.798436878</v>
      </c>
      <c r="F3875">
        <v>2.1859898800000002</v>
      </c>
      <c r="G3875">
        <v>2.677522293</v>
      </c>
      <c r="H3875">
        <v>1.807766623</v>
      </c>
      <c r="I3875">
        <v>3.634084477</v>
      </c>
      <c r="J3875">
        <v>3.6680384670000001</v>
      </c>
      <c r="K3875">
        <v>2.1981560199999999</v>
      </c>
      <c r="L3875">
        <v>3.3240891079999999</v>
      </c>
      <c r="M3875">
        <v>3.1889645309999999</v>
      </c>
      <c r="N3875">
        <v>3.4985485490000001</v>
      </c>
      <c r="O3875">
        <v>1.68654408</v>
      </c>
      <c r="P3875">
        <v>3.5518035170000002</v>
      </c>
      <c r="Q3875">
        <v>3.5212869260000002</v>
      </c>
    </row>
    <row r="3876" spans="1:17">
      <c r="A3876" t="s">
        <v>14224</v>
      </c>
      <c r="B3876" s="14" t="s">
        <v>4518</v>
      </c>
      <c r="C3876">
        <v>27.805261210000001</v>
      </c>
      <c r="D3876">
        <v>2.1119301799999999</v>
      </c>
      <c r="E3876">
        <v>2.40877316</v>
      </c>
      <c r="F3876">
        <v>2.1988108290000001</v>
      </c>
      <c r="G3876">
        <v>2.9723250640000001</v>
      </c>
      <c r="H3876">
        <v>4.1189483310000004</v>
      </c>
      <c r="I3876">
        <v>3.6687151490000001</v>
      </c>
      <c r="J3876">
        <v>1.5442346790000001</v>
      </c>
      <c r="K3876">
        <v>4.7452100340000003</v>
      </c>
      <c r="L3876">
        <v>10.708703870000001</v>
      </c>
      <c r="M3876">
        <v>3.5582327870000001</v>
      </c>
      <c r="N3876">
        <v>1.4526531460000001</v>
      </c>
      <c r="O3876">
        <v>5.7188340860000002</v>
      </c>
      <c r="P3876">
        <v>2.7612485530000002</v>
      </c>
      <c r="Q3876">
        <v>2.6395844830000001</v>
      </c>
    </row>
    <row r="3877" spans="1:17">
      <c r="A3877" t="s">
        <v>14225</v>
      </c>
      <c r="B3877" s="14" t="s">
        <v>1377</v>
      </c>
      <c r="C3877">
        <v>6.2335748229999997</v>
      </c>
      <c r="D3877">
        <v>35.041493119999998</v>
      </c>
      <c r="E3877">
        <v>26.11258411</v>
      </c>
      <c r="F3877">
        <v>24.9250136</v>
      </c>
      <c r="G3877">
        <v>27.179647880000001</v>
      </c>
      <c r="H3877">
        <v>7.481364922</v>
      </c>
      <c r="I3877">
        <v>5.6815901430000002</v>
      </c>
      <c r="J3877">
        <v>18.175350810000001</v>
      </c>
      <c r="K3877">
        <v>30.399490520000001</v>
      </c>
      <c r="L3877">
        <v>19.693660000000001</v>
      </c>
      <c r="M3877">
        <v>4.4871137719999998</v>
      </c>
      <c r="N3877">
        <v>11.52637311</v>
      </c>
      <c r="O3877">
        <v>1.7258871330000001</v>
      </c>
      <c r="P3877">
        <v>12.041135150000001</v>
      </c>
      <c r="Q3877">
        <v>16.604995710000001</v>
      </c>
    </row>
    <row r="3878" spans="1:17">
      <c r="A3878" t="s">
        <v>14226</v>
      </c>
      <c r="B3878" s="14" t="s">
        <v>7151</v>
      </c>
      <c r="C3878">
        <v>11.948624430000001</v>
      </c>
      <c r="D3878">
        <v>66.175509669999997</v>
      </c>
      <c r="E3878">
        <v>270.56456700000001</v>
      </c>
      <c r="F3878">
        <v>144.95653709999999</v>
      </c>
      <c r="G3878">
        <v>295.6972255</v>
      </c>
      <c r="H3878">
        <v>583.9415017</v>
      </c>
      <c r="I3878">
        <v>365.92317279999997</v>
      </c>
      <c r="J3878">
        <v>269.24355079999998</v>
      </c>
      <c r="K3878">
        <v>88.760529329999997</v>
      </c>
      <c r="L3878">
        <v>147.92947910000001</v>
      </c>
      <c r="M3878">
        <v>34.4039103</v>
      </c>
      <c r="N3878">
        <v>41.103956670000002</v>
      </c>
      <c r="O3878">
        <v>16.54105208</v>
      </c>
      <c r="P3878">
        <v>62.575470250000002</v>
      </c>
      <c r="Q3878">
        <v>94.459498449999998</v>
      </c>
    </row>
    <row r="3879" spans="1:17">
      <c r="A3879" t="s">
        <v>14227</v>
      </c>
      <c r="B3879" s="14" t="s">
        <v>8123</v>
      </c>
      <c r="C3879">
        <v>10.44123783</v>
      </c>
      <c r="D3879">
        <v>1.449992819</v>
      </c>
      <c r="E3879">
        <v>2.2713803330000002</v>
      </c>
      <c r="F3879">
        <v>0.74244721400000002</v>
      </c>
      <c r="G3879">
        <v>2.6910542450000001</v>
      </c>
      <c r="H3879">
        <v>5.4464336639999997</v>
      </c>
      <c r="I3879">
        <v>8.8632806239999997</v>
      </c>
      <c r="J3879">
        <v>3.7140934259999998</v>
      </c>
      <c r="K3879">
        <v>5.7971121459999999</v>
      </c>
      <c r="L3879">
        <v>5.6126931000000004</v>
      </c>
      <c r="M3879">
        <v>4.1879728539999999</v>
      </c>
      <c r="N3879">
        <v>1.594481614</v>
      </c>
      <c r="O3879">
        <v>4.8324839710000003</v>
      </c>
      <c r="P3879">
        <v>2.5251312549999998</v>
      </c>
      <c r="Q3879">
        <v>3.4281281469999998</v>
      </c>
    </row>
    <row r="3880" spans="1:17">
      <c r="A3880" t="s">
        <v>14228</v>
      </c>
      <c r="B3880" s="14" t="s">
        <v>14229</v>
      </c>
      <c r="C3880">
        <v>25.918891129999999</v>
      </c>
      <c r="D3880">
        <v>0</v>
      </c>
      <c r="E3880">
        <v>0.36766074500000001</v>
      </c>
      <c r="F3880">
        <v>7.8401478999999996E-2</v>
      </c>
      <c r="G3880">
        <v>0.39784065600000001</v>
      </c>
      <c r="H3880">
        <v>0.22120632700000001</v>
      </c>
      <c r="I3880">
        <v>0</v>
      </c>
      <c r="J3880">
        <v>0.36508307299999998</v>
      </c>
      <c r="K3880">
        <v>1.5677464219999999</v>
      </c>
      <c r="L3880">
        <v>3.275409979</v>
      </c>
      <c r="M3880">
        <v>0</v>
      </c>
      <c r="N3880">
        <v>0.28400640399999999</v>
      </c>
      <c r="O3880">
        <v>8.2924423590000007</v>
      </c>
      <c r="P3880">
        <v>0.77773103499999996</v>
      </c>
      <c r="Q3880">
        <v>4.3553842180000002</v>
      </c>
    </row>
    <row r="3881" spans="1:17">
      <c r="A3881" t="s">
        <v>14230</v>
      </c>
      <c r="B3881" s="14" t="s">
        <v>5051</v>
      </c>
      <c r="C3881">
        <v>8.3627917140000001</v>
      </c>
      <c r="D3881">
        <v>2.5337554249999998</v>
      </c>
      <c r="E3881">
        <v>1.28221411</v>
      </c>
      <c r="F3881">
        <v>1.155079325</v>
      </c>
      <c r="G3881">
        <v>0.72204880100000002</v>
      </c>
      <c r="H3881">
        <v>1.7948146460000001</v>
      </c>
      <c r="I3881">
        <v>1.7934739580000001</v>
      </c>
      <c r="J3881">
        <v>1.7305459519999999</v>
      </c>
      <c r="K3881">
        <v>2.9569154150000001</v>
      </c>
      <c r="L3881">
        <v>3.6522414429999999</v>
      </c>
      <c r="M3881">
        <v>3.7771217780000002</v>
      </c>
      <c r="N3881">
        <v>1.6069873969999999</v>
      </c>
      <c r="O3881">
        <v>5.9928064220000001</v>
      </c>
      <c r="P3881">
        <v>1.4207449110000001</v>
      </c>
      <c r="Q3881">
        <v>1.859922861</v>
      </c>
    </row>
    <row r="3882" spans="1:17">
      <c r="A3882" t="s">
        <v>14231</v>
      </c>
      <c r="B3882" s="14" t="s">
        <v>14232</v>
      </c>
      <c r="C3882">
        <v>7.2198309790000001</v>
      </c>
      <c r="D3882">
        <v>4.7983029090000002</v>
      </c>
      <c r="E3882">
        <v>4.7622350649999996</v>
      </c>
      <c r="F3882">
        <v>3.9310391930000002</v>
      </c>
      <c r="G3882">
        <v>2.9921512240000001</v>
      </c>
      <c r="H3882">
        <v>0.55456271499999998</v>
      </c>
      <c r="I3882">
        <v>14.74034925</v>
      </c>
      <c r="J3882">
        <v>15.01027566</v>
      </c>
      <c r="K3882">
        <v>7.2056037460000004</v>
      </c>
      <c r="L3882">
        <v>4.5619055069999996</v>
      </c>
      <c r="M3882">
        <v>5.5435205109999997</v>
      </c>
      <c r="N3882">
        <v>13.88404034</v>
      </c>
      <c r="O3882">
        <v>7.9958057709999997</v>
      </c>
      <c r="P3882">
        <v>14.29828595</v>
      </c>
      <c r="Q3882">
        <v>6.9484022210000003</v>
      </c>
    </row>
    <row r="3883" spans="1:17">
      <c r="A3883" t="s">
        <v>14233</v>
      </c>
      <c r="B3883" s="14" t="s">
        <v>8673</v>
      </c>
      <c r="C3883">
        <v>2.1221702570000001</v>
      </c>
      <c r="D3883">
        <v>0.84623718299999995</v>
      </c>
      <c r="E3883">
        <v>0.72247414600000004</v>
      </c>
      <c r="F3883">
        <v>0.63551126899999999</v>
      </c>
      <c r="G3883">
        <v>0.73291816499999995</v>
      </c>
      <c r="H3883">
        <v>1.1410427080000001</v>
      </c>
      <c r="I3883">
        <v>0</v>
      </c>
      <c r="J3883">
        <v>2.0446152940000002</v>
      </c>
      <c r="K3883">
        <v>0.19254439600000001</v>
      </c>
      <c r="L3883">
        <v>0.53636381300000002</v>
      </c>
      <c r="M3883">
        <v>0.81472089700000005</v>
      </c>
      <c r="N3883">
        <v>0.88945376600000003</v>
      </c>
      <c r="O3883">
        <v>0</v>
      </c>
      <c r="P3883">
        <v>0.70046416300000003</v>
      </c>
      <c r="Q3883">
        <v>0.58353928499999996</v>
      </c>
    </row>
    <row r="3884" spans="1:17">
      <c r="A3884" t="s">
        <v>14234</v>
      </c>
      <c r="B3884" s="14" t="s">
        <v>14235</v>
      </c>
      <c r="C3884">
        <v>6.2935130419999998</v>
      </c>
      <c r="D3884">
        <v>1.195049026</v>
      </c>
      <c r="E3884">
        <v>0.66955343899999997</v>
      </c>
      <c r="F3884">
        <v>1.019845074</v>
      </c>
      <c r="G3884">
        <v>1.6042823390000001</v>
      </c>
      <c r="H3884">
        <v>4.6039168750000004</v>
      </c>
      <c r="I3884">
        <v>3.9334085609999998</v>
      </c>
      <c r="J3884">
        <v>0.53188735600000003</v>
      </c>
      <c r="K3884">
        <v>2.5831409660000002</v>
      </c>
      <c r="L3884">
        <v>1.514896923</v>
      </c>
      <c r="M3884">
        <v>0.57527099599999998</v>
      </c>
      <c r="N3884">
        <v>0.11083051100000001</v>
      </c>
      <c r="O3884">
        <v>2.3233096010000001</v>
      </c>
      <c r="P3884">
        <v>1.9783791879999999</v>
      </c>
      <c r="Q3884">
        <v>1.236103899</v>
      </c>
    </row>
    <row r="3885" spans="1:17">
      <c r="A3885" t="s">
        <v>14236</v>
      </c>
      <c r="B3885" s="14" t="s">
        <v>3335</v>
      </c>
      <c r="C3885">
        <v>0</v>
      </c>
      <c r="D3885">
        <v>7.4274760999999998</v>
      </c>
      <c r="E3885">
        <v>9.5118003990000002</v>
      </c>
      <c r="F3885">
        <v>9.7794731469999991</v>
      </c>
      <c r="G3885">
        <v>6.157173727</v>
      </c>
      <c r="H3885">
        <v>3.8833682870000001</v>
      </c>
      <c r="I3885">
        <v>6.9848414910000001</v>
      </c>
      <c r="J3885">
        <v>21.386434680000001</v>
      </c>
      <c r="K3885">
        <v>6.0356216949999997</v>
      </c>
      <c r="L3885">
        <v>1.008792506</v>
      </c>
      <c r="M3885">
        <v>1.021550816</v>
      </c>
      <c r="N3885">
        <v>17.05685368</v>
      </c>
      <c r="O3885">
        <v>2.3575262380000002</v>
      </c>
      <c r="P3885">
        <v>21.078916400000001</v>
      </c>
      <c r="Q3885">
        <v>5.8534404569999996</v>
      </c>
    </row>
    <row r="3886" spans="1:17">
      <c r="A3886" t="s">
        <v>14237</v>
      </c>
      <c r="B3886" s="14" t="s">
        <v>8765</v>
      </c>
      <c r="C3886">
        <v>80.218035709999995</v>
      </c>
      <c r="D3886">
        <v>7.2400292329999996</v>
      </c>
      <c r="E3886">
        <v>7.2797736679999998</v>
      </c>
      <c r="F3886">
        <v>7.7976510579999996</v>
      </c>
      <c r="G3886">
        <v>6.7336856450000004</v>
      </c>
      <c r="H3886">
        <v>15.439734140000001</v>
      </c>
      <c r="I3886">
        <v>89.904010940000006</v>
      </c>
      <c r="J3886">
        <v>9.4866114219999993</v>
      </c>
      <c r="K3886">
        <v>50.669261229999996</v>
      </c>
      <c r="L3886">
        <v>20.6500068</v>
      </c>
      <c r="M3886">
        <v>147.56632250000001</v>
      </c>
      <c r="N3886">
        <v>14.99318205</v>
      </c>
      <c r="O3886">
        <v>146.3182123</v>
      </c>
      <c r="P3886">
        <v>10.140810719999999</v>
      </c>
      <c r="Q3886">
        <v>66.760541329999995</v>
      </c>
    </row>
    <row r="3887" spans="1:17">
      <c r="A3887" t="s">
        <v>14238</v>
      </c>
      <c r="B3887" s="14" t="s">
        <v>4301</v>
      </c>
      <c r="C3887">
        <v>3.2247873650000001</v>
      </c>
      <c r="D3887">
        <v>4.2417403619999998</v>
      </c>
      <c r="E3887">
        <v>2.8089532099999999</v>
      </c>
      <c r="F3887">
        <v>1.865564915</v>
      </c>
      <c r="G3887">
        <v>4.8725286729999997</v>
      </c>
      <c r="H3887">
        <v>18.964475060000002</v>
      </c>
      <c r="I3887">
        <v>9.6994642859999995</v>
      </c>
      <c r="J3887">
        <v>4.2669284599999999</v>
      </c>
      <c r="K3887">
        <v>4.2973390809999996</v>
      </c>
      <c r="L3887">
        <v>7.7683751560000003</v>
      </c>
      <c r="M3887">
        <v>1.934415405</v>
      </c>
      <c r="N3887">
        <v>1.5652578420000001</v>
      </c>
      <c r="O3887">
        <v>3.1249591319999999</v>
      </c>
      <c r="P3887">
        <v>2.6912505040000001</v>
      </c>
      <c r="Q3887">
        <v>5.6806082719999997</v>
      </c>
    </row>
    <row r="3888" spans="1:17">
      <c r="A3888" t="s">
        <v>14239</v>
      </c>
      <c r="B3888" s="14" t="s">
        <v>4300</v>
      </c>
      <c r="C3888">
        <v>4.027506614</v>
      </c>
      <c r="D3888">
        <v>7.137820541</v>
      </c>
      <c r="E3888">
        <v>9.8220305910000008</v>
      </c>
      <c r="F3888">
        <v>4.8918288170000004</v>
      </c>
      <c r="G3888">
        <v>15.674936750000001</v>
      </c>
      <c r="H3888">
        <v>47.474395800000003</v>
      </c>
      <c r="I3888">
        <v>0</v>
      </c>
      <c r="J3888">
        <v>2.670666212</v>
      </c>
      <c r="K3888">
        <v>3.5136102290000002</v>
      </c>
      <c r="L3888">
        <v>6.4599046019999999</v>
      </c>
      <c r="M3888">
        <v>5.9469124759999996</v>
      </c>
      <c r="N3888">
        <v>1.2221010750000001</v>
      </c>
      <c r="O3888">
        <v>1.0293175320000001</v>
      </c>
      <c r="P3888">
        <v>4.1832944640000003</v>
      </c>
      <c r="Q3888">
        <v>15.972910479999999</v>
      </c>
    </row>
    <row r="3889" spans="1:17">
      <c r="A3889" t="s">
        <v>14240</v>
      </c>
      <c r="B3889" s="14" t="s">
        <v>2512</v>
      </c>
      <c r="C3889">
        <v>0.62241798299999995</v>
      </c>
      <c r="D3889">
        <v>1.172034601</v>
      </c>
      <c r="E3889">
        <v>1.655443067</v>
      </c>
      <c r="F3889">
        <v>1.1437635509999999</v>
      </c>
      <c r="G3889">
        <v>2.6869983990000001</v>
      </c>
      <c r="H3889">
        <v>11.593578620000001</v>
      </c>
      <c r="I3889">
        <v>0.90768433299999995</v>
      </c>
      <c r="J3889">
        <v>0.59178122799999999</v>
      </c>
      <c r="K3889">
        <v>0.84707926499999997</v>
      </c>
      <c r="L3889">
        <v>1.1798387109999999</v>
      </c>
      <c r="M3889">
        <v>0.59738013000000001</v>
      </c>
      <c r="N3889">
        <v>0.30690669399999998</v>
      </c>
      <c r="O3889">
        <v>0.68931437799999995</v>
      </c>
      <c r="P3889">
        <v>0.51360333899999999</v>
      </c>
      <c r="Q3889">
        <v>1.9254157949999999</v>
      </c>
    </row>
    <row r="3890" spans="1:17">
      <c r="A3890" t="s">
        <v>14241</v>
      </c>
      <c r="B3890" s="14" t="s">
        <v>14242</v>
      </c>
      <c r="C3890">
        <v>202.2731422</v>
      </c>
      <c r="D3890">
        <v>13.692028069999999</v>
      </c>
      <c r="E3890">
        <v>8.966420201</v>
      </c>
      <c r="F3890">
        <v>11.854623630000001</v>
      </c>
      <c r="G3890">
        <v>11.64292857</v>
      </c>
      <c r="H3890">
        <v>49.631476679999999</v>
      </c>
      <c r="I3890">
        <v>16.387715790000001</v>
      </c>
      <c r="J3890">
        <v>12.82112147</v>
      </c>
      <c r="K3890">
        <v>17.842447369999999</v>
      </c>
      <c r="L3890">
        <v>51.478155469999997</v>
      </c>
      <c r="M3890">
        <v>0</v>
      </c>
      <c r="N3890">
        <v>3.8094532449999998</v>
      </c>
      <c r="O3890">
        <v>31.1129313</v>
      </c>
      <c r="P3890">
        <v>15.173691209999999</v>
      </c>
      <c r="Q3890">
        <v>40.555980310000002</v>
      </c>
    </row>
    <row r="3891" spans="1:17">
      <c r="A3891" t="s">
        <v>14243</v>
      </c>
      <c r="B3891" s="14" t="s">
        <v>7432</v>
      </c>
      <c r="C3891">
        <v>4.7312934929999999</v>
      </c>
      <c r="D3891">
        <v>28.44951228</v>
      </c>
      <c r="E3891">
        <v>23.154202609999999</v>
      </c>
      <c r="F3891">
        <v>29.624980470000001</v>
      </c>
      <c r="G3891">
        <v>22.175872550000001</v>
      </c>
      <c r="H3891">
        <v>22.84326416</v>
      </c>
      <c r="I3891">
        <v>38.441397139999999</v>
      </c>
      <c r="J3891">
        <v>37.015479980000002</v>
      </c>
      <c r="K3891">
        <v>19.623771900000001</v>
      </c>
      <c r="L3891">
        <v>14.09337616</v>
      </c>
      <c r="M3891">
        <v>0</v>
      </c>
      <c r="N3891">
        <v>20.746528359999999</v>
      </c>
      <c r="O3891">
        <v>1.4970870380000001</v>
      </c>
      <c r="P3891">
        <v>33.15985465</v>
      </c>
      <c r="Q3891">
        <v>21.837835550000001</v>
      </c>
    </row>
    <row r="3892" spans="1:17">
      <c r="A3892" t="s">
        <v>14244</v>
      </c>
      <c r="B3892" s="14" t="s">
        <v>7447</v>
      </c>
      <c r="C3892">
        <v>20.42340501</v>
      </c>
      <c r="D3892">
        <v>5.4583440129999996</v>
      </c>
      <c r="E3892">
        <v>4.3146754869999997</v>
      </c>
      <c r="F3892">
        <v>4.2145555359999998</v>
      </c>
      <c r="G3892">
        <v>4.9575167740000001</v>
      </c>
      <c r="H3892">
        <v>11.13751665</v>
      </c>
      <c r="I3892">
        <v>6.8895030070000001</v>
      </c>
      <c r="J3892">
        <v>5.3255866799999998</v>
      </c>
      <c r="K3892">
        <v>7.6164829459999996</v>
      </c>
      <c r="L3892">
        <v>7.393787433</v>
      </c>
      <c r="M3892">
        <v>8.6499213039999994</v>
      </c>
      <c r="N3892">
        <v>2.5355518930000001</v>
      </c>
      <c r="O3892">
        <v>15.29363202</v>
      </c>
      <c r="P3892">
        <v>4.0564654969999996</v>
      </c>
      <c r="Q3892">
        <v>10.34241737</v>
      </c>
    </row>
    <row r="3893" spans="1:17">
      <c r="A3893" t="s">
        <v>14245</v>
      </c>
      <c r="B3893" s="14" t="s">
        <v>4296</v>
      </c>
      <c r="C3893">
        <v>1.8182689359999999</v>
      </c>
      <c r="D3893">
        <v>0.90631676299999997</v>
      </c>
      <c r="E3893">
        <v>0.19344175699999999</v>
      </c>
      <c r="F3893">
        <v>0.40219052599999999</v>
      </c>
      <c r="G3893">
        <v>0.23548575899999999</v>
      </c>
      <c r="H3893">
        <v>1.65849961</v>
      </c>
      <c r="I3893">
        <v>2.320165045</v>
      </c>
      <c r="J3893">
        <v>0.28812830299999997</v>
      </c>
      <c r="K3893">
        <v>2.268357371</v>
      </c>
      <c r="L3893">
        <v>2.728606992</v>
      </c>
      <c r="M3893">
        <v>28.35829562</v>
      </c>
      <c r="N3893">
        <v>0.81251309299999996</v>
      </c>
      <c r="O3893">
        <v>22.905761259999998</v>
      </c>
      <c r="P3893">
        <v>0.30689771700000001</v>
      </c>
      <c r="Q3893">
        <v>9.9994932189999997</v>
      </c>
    </row>
    <row r="3894" spans="1:17">
      <c r="A3894" t="s">
        <v>14246</v>
      </c>
      <c r="B3894" s="14" t="s">
        <v>3654</v>
      </c>
      <c r="C3894">
        <v>26.65412023</v>
      </c>
      <c r="D3894">
        <v>6.3786204670000002</v>
      </c>
      <c r="E3894">
        <v>4.7086209029999999</v>
      </c>
      <c r="F3894">
        <v>7.2114992300000003</v>
      </c>
      <c r="G3894">
        <v>4.5742561500000001</v>
      </c>
      <c r="H3894">
        <v>5.4342727200000001</v>
      </c>
      <c r="I3894">
        <v>5.2786725949999997</v>
      </c>
      <c r="J3894">
        <v>6.4867553139999998</v>
      </c>
      <c r="K3894">
        <v>6.4190159270000002</v>
      </c>
      <c r="L3894">
        <v>7.5891205709999996</v>
      </c>
      <c r="M3894">
        <v>3.158260689</v>
      </c>
      <c r="N3894">
        <v>5.8209714940000001</v>
      </c>
      <c r="O3894">
        <v>8.3818980659999998</v>
      </c>
      <c r="P3894">
        <v>8.0226106430000002</v>
      </c>
      <c r="Q3894">
        <v>10.40559814</v>
      </c>
    </row>
    <row r="3895" spans="1:17">
      <c r="A3895" t="s">
        <v>14247</v>
      </c>
      <c r="B3895" s="14" t="s">
        <v>4833</v>
      </c>
      <c r="C3895">
        <v>3.2263619690000001</v>
      </c>
      <c r="D3895">
        <v>2.093188241</v>
      </c>
      <c r="E3895">
        <v>1.0787724299999999</v>
      </c>
      <c r="F3895">
        <v>2.2272232660000002</v>
      </c>
      <c r="G3895">
        <v>1.631601807</v>
      </c>
      <c r="H3895">
        <v>0.35402887599999999</v>
      </c>
      <c r="I3895">
        <v>1.008228608</v>
      </c>
      <c r="J3895">
        <v>3.9147825310000002</v>
      </c>
      <c r="K3895">
        <v>2.0909118009999998</v>
      </c>
      <c r="L3895">
        <v>1.747372734</v>
      </c>
      <c r="M3895">
        <v>0.44236798700000002</v>
      </c>
      <c r="N3895">
        <v>2.329502304</v>
      </c>
      <c r="O3895">
        <v>0.51044652899999998</v>
      </c>
      <c r="P3895">
        <v>1.6250470079999999</v>
      </c>
      <c r="Q3895">
        <v>1.7426397790000001</v>
      </c>
    </row>
    <row r="3896" spans="1:17">
      <c r="A3896" t="s">
        <v>14248</v>
      </c>
      <c r="B3896" s="14" t="s">
        <v>1543</v>
      </c>
      <c r="C3896">
        <v>15.53688848</v>
      </c>
      <c r="D3896">
        <v>1.487258465</v>
      </c>
      <c r="E3896">
        <v>1.1631775019999999</v>
      </c>
      <c r="F3896">
        <v>1.2271488349999999</v>
      </c>
      <c r="G3896">
        <v>1.192413261</v>
      </c>
      <c r="H3896">
        <v>1.5470058820000001</v>
      </c>
      <c r="I3896">
        <v>2.2378023420000002</v>
      </c>
      <c r="J3896">
        <v>2.1398310789999999</v>
      </c>
      <c r="K3896">
        <v>2.6104834750000001</v>
      </c>
      <c r="L3896">
        <v>4.726752812</v>
      </c>
      <c r="M3896">
        <v>4.0501429460000002</v>
      </c>
      <c r="N3896">
        <v>0.96945381500000005</v>
      </c>
      <c r="O3896">
        <v>8.0723099969999996</v>
      </c>
      <c r="P3896">
        <v>1.09356762</v>
      </c>
      <c r="Q3896">
        <v>3.032750966</v>
      </c>
    </row>
    <row r="3897" spans="1:17">
      <c r="A3897" t="s">
        <v>14249</v>
      </c>
      <c r="B3897" s="14" t="s">
        <v>8915</v>
      </c>
      <c r="C3897">
        <v>7.7835765319999997</v>
      </c>
      <c r="D3897">
        <v>4.3354402299999997</v>
      </c>
      <c r="E3897">
        <v>4.6135780840000002</v>
      </c>
      <c r="F3897">
        <v>4.692056204</v>
      </c>
      <c r="G3897">
        <v>5.6067252959999996</v>
      </c>
      <c r="H3897">
        <v>7.4306028340000001</v>
      </c>
      <c r="I3897">
        <v>7.7835031370000003</v>
      </c>
      <c r="J3897">
        <v>5.2155567270000001</v>
      </c>
      <c r="K3897">
        <v>4.1363347299999997</v>
      </c>
      <c r="L3897">
        <v>3.9344899619999998</v>
      </c>
      <c r="M3897">
        <v>1.7075356660000001</v>
      </c>
      <c r="N3897">
        <v>1.836750624</v>
      </c>
      <c r="O3897">
        <v>3.694346447</v>
      </c>
      <c r="P3897">
        <v>5.7054549760000004</v>
      </c>
      <c r="Q3897">
        <v>9.0197199080000008</v>
      </c>
    </row>
    <row r="3898" spans="1:17">
      <c r="A3898" t="s">
        <v>14250</v>
      </c>
      <c r="B3898" s="14" t="s">
        <v>7553</v>
      </c>
      <c r="C3898">
        <v>1.2376853109999999</v>
      </c>
      <c r="D3898">
        <v>0.91396245899999995</v>
      </c>
      <c r="E3898">
        <v>0.83393978099999999</v>
      </c>
      <c r="F3898">
        <v>0.84236554100000005</v>
      </c>
      <c r="G3898">
        <v>0.85490034999999998</v>
      </c>
      <c r="H3898">
        <v>0.31689297999999999</v>
      </c>
      <c r="I3898">
        <v>3.60988145</v>
      </c>
      <c r="J3898">
        <v>2.3535275420000001</v>
      </c>
      <c r="K3898">
        <v>1.6844268499999999</v>
      </c>
      <c r="L3898">
        <v>2.0854425170000002</v>
      </c>
      <c r="M3898">
        <v>0.79193150199999995</v>
      </c>
      <c r="N3898">
        <v>2.1360062059999998</v>
      </c>
      <c r="O3898">
        <v>3.6552254949999998</v>
      </c>
      <c r="P3898">
        <v>0.99035746899999999</v>
      </c>
      <c r="Q3898">
        <v>2.836082539</v>
      </c>
    </row>
    <row r="3899" spans="1:17">
      <c r="A3899" t="s">
        <v>14251</v>
      </c>
      <c r="B3899" s="14" t="s">
        <v>9104</v>
      </c>
      <c r="C3899">
        <v>1.975953742</v>
      </c>
      <c r="D3899">
        <v>1.3132197430000001</v>
      </c>
      <c r="E3899">
        <v>0.67269602299999998</v>
      </c>
      <c r="F3899">
        <v>0.80689751899999995</v>
      </c>
      <c r="G3899">
        <v>6.8242045000000001E-2</v>
      </c>
      <c r="H3899">
        <v>0.60710023499999999</v>
      </c>
      <c r="I3899">
        <v>2.3052576280000001</v>
      </c>
      <c r="J3899">
        <v>0.601181772</v>
      </c>
      <c r="K3899">
        <v>1.254947255</v>
      </c>
      <c r="L3899">
        <v>1.248521507</v>
      </c>
      <c r="M3899">
        <v>3.034348069</v>
      </c>
      <c r="N3899">
        <v>0.292295586</v>
      </c>
      <c r="O3899">
        <v>0</v>
      </c>
      <c r="P3899">
        <v>0.118582276</v>
      </c>
      <c r="Q3899">
        <v>0.81500056099999996</v>
      </c>
    </row>
    <row r="3900" spans="1:17">
      <c r="A3900" t="s">
        <v>14252</v>
      </c>
      <c r="B3900" s="14" t="s">
        <v>7581</v>
      </c>
      <c r="C3900">
        <v>2.9046601750000001</v>
      </c>
      <c r="D3900">
        <v>0.98414509500000003</v>
      </c>
      <c r="E3900">
        <v>1.272437786</v>
      </c>
      <c r="F3900">
        <v>1.1628849910000001</v>
      </c>
      <c r="G3900">
        <v>1.3867224090000001</v>
      </c>
      <c r="H3900">
        <v>0.65620577700000005</v>
      </c>
      <c r="I3900">
        <v>5.4817824640000001</v>
      </c>
      <c r="J3900">
        <v>2.209349231</v>
      </c>
      <c r="K3900">
        <v>2.9454433189999998</v>
      </c>
      <c r="L3900">
        <v>2.2671745529999998</v>
      </c>
      <c r="M3900">
        <v>2.9518042599999998</v>
      </c>
      <c r="N3900">
        <v>2.8855673409999998</v>
      </c>
      <c r="O3900">
        <v>4.5414324219999997</v>
      </c>
      <c r="P3900">
        <v>1.051025571</v>
      </c>
      <c r="Q3900">
        <v>1.2920192319999999</v>
      </c>
    </row>
    <row r="3901" spans="1:17">
      <c r="A3901" t="e">
        <v>#N/A</v>
      </c>
      <c r="B3901" s="14" t="s">
        <v>14253</v>
      </c>
      <c r="C3901">
        <v>7.7919685279999999</v>
      </c>
      <c r="D3901">
        <v>6.0416367439999998</v>
      </c>
      <c r="E3901">
        <v>2.4869127729999998</v>
      </c>
      <c r="F3901">
        <v>3.1819166299999999</v>
      </c>
      <c r="G3901">
        <v>6.7276356130000003</v>
      </c>
      <c r="H3901">
        <v>25.436640740000001</v>
      </c>
      <c r="I3901">
        <v>0</v>
      </c>
      <c r="J3901">
        <v>0.49389540199999998</v>
      </c>
      <c r="K3901">
        <v>26.511183590000002</v>
      </c>
      <c r="L3901">
        <v>22.155367500000001</v>
      </c>
      <c r="M3901">
        <v>0</v>
      </c>
      <c r="N3901">
        <v>3.361858824</v>
      </c>
      <c r="O3901">
        <v>4.3147178310000003</v>
      </c>
      <c r="P3901">
        <v>2.3380844949999999</v>
      </c>
      <c r="Q3901">
        <v>10.71290046</v>
      </c>
    </row>
    <row r="3902" spans="1:17">
      <c r="A3902" t="s">
        <v>14254</v>
      </c>
      <c r="B3902" s="14" t="s">
        <v>14255</v>
      </c>
      <c r="C3902">
        <v>10.34425109</v>
      </c>
      <c r="D3902">
        <v>12.75068615</v>
      </c>
      <c r="E3902">
        <v>11.34364452</v>
      </c>
      <c r="F3902">
        <v>10.542355329999999</v>
      </c>
      <c r="G3902">
        <v>10.12213178</v>
      </c>
      <c r="H3902">
        <v>30.355986529999999</v>
      </c>
      <c r="I3902">
        <v>12.37761963</v>
      </c>
      <c r="J3902">
        <v>11.432235260000001</v>
      </c>
      <c r="K3902">
        <v>21.05683818</v>
      </c>
      <c r="L3902">
        <v>24.46845553</v>
      </c>
      <c r="M3902">
        <v>5.6004866819999997</v>
      </c>
      <c r="N3902">
        <v>5.6891571839999999</v>
      </c>
      <c r="O3902">
        <v>6.4623776380000004</v>
      </c>
      <c r="P3902">
        <v>6.6058019870000004</v>
      </c>
      <c r="Q3902">
        <v>16.59226683</v>
      </c>
    </row>
    <row r="3903" spans="1:17">
      <c r="A3903" t="s">
        <v>14254</v>
      </c>
      <c r="B3903" s="14" t="s">
        <v>14256</v>
      </c>
      <c r="C3903">
        <v>9.9575029290000003</v>
      </c>
      <c r="D3903">
        <v>6.640981129</v>
      </c>
      <c r="E3903">
        <v>3.033107829</v>
      </c>
      <c r="F3903">
        <v>2.1115866369999998</v>
      </c>
      <c r="G3903">
        <v>3.8009433690000001</v>
      </c>
      <c r="H3903">
        <v>7.0848905579999997</v>
      </c>
      <c r="I3903">
        <v>1.8342595589999999</v>
      </c>
      <c r="J3903">
        <v>2.4581951379999998</v>
      </c>
      <c r="K3903">
        <v>8.1309934659999996</v>
      </c>
      <c r="L3903">
        <v>14.43785201</v>
      </c>
      <c r="M3903">
        <v>6.2371640670000001</v>
      </c>
      <c r="N3903">
        <v>2.1060985049999998</v>
      </c>
      <c r="O3903">
        <v>9.8669054969999994</v>
      </c>
      <c r="P3903">
        <v>2.5318369289999998</v>
      </c>
      <c r="Q3903">
        <v>6.5568932640000002</v>
      </c>
    </row>
    <row r="3904" spans="1:17">
      <c r="A3904" t="s">
        <v>14254</v>
      </c>
      <c r="B3904" s="14" t="s">
        <v>9382</v>
      </c>
      <c r="C3904">
        <v>21.528861750000001</v>
      </c>
      <c r="D3904">
        <v>41.900822300000002</v>
      </c>
      <c r="E3904">
        <v>43.238039909999998</v>
      </c>
      <c r="F3904">
        <v>46.346110809999999</v>
      </c>
      <c r="G3904">
        <v>54.805897010000002</v>
      </c>
      <c r="H3904">
        <v>73.117043969999997</v>
      </c>
      <c r="I3904">
        <v>43.59218628</v>
      </c>
      <c r="J3904">
        <v>32.854832389999999</v>
      </c>
      <c r="K3904">
        <v>103.72934309999999</v>
      </c>
      <c r="L3904">
        <v>142.1353076</v>
      </c>
      <c r="M3904">
        <v>13.91542284</v>
      </c>
      <c r="N3904">
        <v>12.0607471</v>
      </c>
      <c r="O3904">
        <v>12.396610150000001</v>
      </c>
      <c r="P3904">
        <v>18.675987490000001</v>
      </c>
      <c r="Q3904">
        <v>40.733511350000001</v>
      </c>
    </row>
    <row r="3905" spans="1:17">
      <c r="A3905" t="s">
        <v>14257</v>
      </c>
      <c r="B3905" s="14" t="s">
        <v>8170</v>
      </c>
      <c r="C3905">
        <v>17.914231489999999</v>
      </c>
      <c r="D3905">
        <v>3.1643919789999999</v>
      </c>
      <c r="E3905">
        <v>2.1325447319999999</v>
      </c>
      <c r="F3905">
        <v>2.3203122220000001</v>
      </c>
      <c r="G3905">
        <v>1.894228609</v>
      </c>
      <c r="H3905">
        <v>2.8490089850000002</v>
      </c>
      <c r="I3905">
        <v>5.1789002450000003</v>
      </c>
      <c r="J3905">
        <v>2.1209282410000001</v>
      </c>
      <c r="K3905">
        <v>6.6589527449999997</v>
      </c>
      <c r="L3905">
        <v>18.300276159999999</v>
      </c>
      <c r="M3905">
        <v>8.1802150549999997</v>
      </c>
      <c r="N3905">
        <v>2.3542464729999999</v>
      </c>
      <c r="O3905">
        <v>9.4391151789999999</v>
      </c>
      <c r="P3905">
        <v>1.3971317059999999</v>
      </c>
      <c r="Q3905">
        <v>4.1230234140000004</v>
      </c>
    </row>
    <row r="3906" spans="1:17">
      <c r="A3906" t="s">
        <v>14258</v>
      </c>
      <c r="B3906" s="14" t="s">
        <v>14259</v>
      </c>
      <c r="C3906">
        <v>1.7112196079999999</v>
      </c>
      <c r="D3906">
        <v>3.0327395180000001</v>
      </c>
      <c r="E3906">
        <v>2.4880577599999998</v>
      </c>
      <c r="F3906">
        <v>2.8728077860000001</v>
      </c>
      <c r="G3906">
        <v>2.7579589090000001</v>
      </c>
      <c r="H3906">
        <v>4.6004194250000001</v>
      </c>
      <c r="I3906">
        <v>4.1591751050000001</v>
      </c>
      <c r="J3906">
        <v>4.4109498240000002</v>
      </c>
      <c r="K3906">
        <v>4.6577659569999996</v>
      </c>
      <c r="L3906">
        <v>5.4062360839999997</v>
      </c>
      <c r="M3906">
        <v>2.189843738</v>
      </c>
      <c r="N3906">
        <v>4.0782770419999999</v>
      </c>
      <c r="O3906">
        <v>4.4219898219999996</v>
      </c>
      <c r="P3906">
        <v>3.337583323</v>
      </c>
      <c r="Q3906">
        <v>3.5290424859999998</v>
      </c>
    </row>
    <row r="3907" spans="1:17">
      <c r="A3907" t="s">
        <v>14260</v>
      </c>
      <c r="B3907" s="14" t="s">
        <v>14261</v>
      </c>
      <c r="C3907">
        <v>4.6795958300000002</v>
      </c>
      <c r="D3907">
        <v>4.1467486520000003</v>
      </c>
      <c r="E3907">
        <v>6.9699311709999998</v>
      </c>
      <c r="F3907">
        <v>4.2996437179999996</v>
      </c>
      <c r="G3907">
        <v>4.8484716710000004</v>
      </c>
      <c r="H3907">
        <v>4.9423634559999998</v>
      </c>
      <c r="I3907">
        <v>3.412173117</v>
      </c>
      <c r="J3907">
        <v>18.39025827</v>
      </c>
      <c r="K3907">
        <v>3.7150704870000002</v>
      </c>
      <c r="L3907">
        <v>6.6528865579999996</v>
      </c>
      <c r="M3907">
        <v>4.4913508960000001</v>
      </c>
      <c r="N3907">
        <v>18.603827419999998</v>
      </c>
      <c r="O3907">
        <v>5.1825505959999996</v>
      </c>
      <c r="P3907">
        <v>7.371920802</v>
      </c>
      <c r="Q3907">
        <v>11.259167339999999</v>
      </c>
    </row>
    <row r="3908" spans="1:17">
      <c r="A3908" t="s">
        <v>14262</v>
      </c>
      <c r="B3908" s="14" t="s">
        <v>8260</v>
      </c>
      <c r="C3908">
        <v>4.0982185619999996</v>
      </c>
      <c r="D3908">
        <v>2.0252989480000001</v>
      </c>
      <c r="E3908">
        <v>1.442156287</v>
      </c>
      <c r="F3908">
        <v>0.42911343899999999</v>
      </c>
      <c r="G3908">
        <v>1.5786833490000001</v>
      </c>
      <c r="H3908">
        <v>0.72643482299999995</v>
      </c>
      <c r="I3908">
        <v>2.2986586080000002</v>
      </c>
      <c r="J3908">
        <v>4.1162977129999998</v>
      </c>
      <c r="K3908">
        <v>4.8624074129999997</v>
      </c>
      <c r="L3908">
        <v>4.1830235839999999</v>
      </c>
      <c r="M3908">
        <v>3.0256619580000002</v>
      </c>
      <c r="N3908">
        <v>0.85494599500000001</v>
      </c>
      <c r="O3908">
        <v>3.8404282379999999</v>
      </c>
      <c r="P3908">
        <v>1.0405368399999999</v>
      </c>
      <c r="Q3908">
        <v>1.9504021069999999</v>
      </c>
    </row>
    <row r="3909" spans="1:17">
      <c r="A3909" t="s">
        <v>14263</v>
      </c>
      <c r="B3909" s="14" t="s">
        <v>7667</v>
      </c>
      <c r="C3909">
        <v>12.40050314</v>
      </c>
      <c r="D3909">
        <v>1.4151864569999999</v>
      </c>
      <c r="E3909">
        <v>1.4391961090000001</v>
      </c>
      <c r="F3909">
        <v>0.97185018099999998</v>
      </c>
      <c r="G3909">
        <v>0.97333399700000001</v>
      </c>
      <c r="H3909">
        <v>0.288635007</v>
      </c>
      <c r="I3909">
        <v>2.1919874620000002</v>
      </c>
      <c r="J3909">
        <v>2.0483851180000001</v>
      </c>
      <c r="K3909">
        <v>4.94360803</v>
      </c>
      <c r="L3909">
        <v>10.4471372</v>
      </c>
      <c r="M3909">
        <v>2.8852536240000002</v>
      </c>
      <c r="N3909">
        <v>2.3624345249999998</v>
      </c>
      <c r="O3909">
        <v>6.6585636409999998</v>
      </c>
      <c r="P3909">
        <v>1.1839345059999999</v>
      </c>
      <c r="Q3909">
        <v>2.841501805</v>
      </c>
    </row>
    <row r="3910" spans="1:17">
      <c r="A3910" t="s">
        <v>14264</v>
      </c>
      <c r="B3910" s="14" t="s">
        <v>7673</v>
      </c>
      <c r="C3910">
        <v>3.6806981460000001</v>
      </c>
      <c r="D3910">
        <v>2.0384947000000002</v>
      </c>
      <c r="E3910">
        <v>1.409693871</v>
      </c>
      <c r="F3910">
        <v>1.2024355179999999</v>
      </c>
      <c r="G3910">
        <v>1.5889691960000001</v>
      </c>
      <c r="H3910">
        <v>0.84815474000000002</v>
      </c>
      <c r="I3910">
        <v>0</v>
      </c>
      <c r="J3910">
        <v>2.7063002979999999</v>
      </c>
      <c r="K3910">
        <v>0.667899099</v>
      </c>
      <c r="L3910">
        <v>0.697703195</v>
      </c>
      <c r="M3910">
        <v>0.70652712399999995</v>
      </c>
      <c r="N3910">
        <v>1.315807744</v>
      </c>
      <c r="O3910">
        <v>0</v>
      </c>
      <c r="P3910">
        <v>2.2088855299999999</v>
      </c>
      <c r="Q3910">
        <v>2.0241844009999999</v>
      </c>
    </row>
    <row r="3911" spans="1:17">
      <c r="A3911" t="s">
        <v>14265</v>
      </c>
      <c r="B3911" s="14" t="s">
        <v>7679</v>
      </c>
      <c r="C3911">
        <v>3.199892272</v>
      </c>
      <c r="D3911">
        <v>0.54208721400000004</v>
      </c>
      <c r="E3911">
        <v>0.861086935</v>
      </c>
      <c r="F3911">
        <v>0.48681100700000002</v>
      </c>
      <c r="G3911">
        <v>1.0076121520000001</v>
      </c>
      <c r="H3911">
        <v>2.09641894</v>
      </c>
      <c r="I3911">
        <v>5.7644574559999997</v>
      </c>
      <c r="J3911">
        <v>1.0976453880000001</v>
      </c>
      <c r="K3911">
        <v>2.5617005110000002</v>
      </c>
      <c r="L3911">
        <v>1.189339084</v>
      </c>
      <c r="M3911">
        <v>2.8905138849999998</v>
      </c>
      <c r="N3911">
        <v>0.858523916</v>
      </c>
      <c r="O3911">
        <v>5.2114868970000003</v>
      </c>
      <c r="P3911">
        <v>0.64952711900000004</v>
      </c>
      <c r="Q3911">
        <v>2.3291037010000002</v>
      </c>
    </row>
    <row r="3912" spans="1:17">
      <c r="A3912" t="s">
        <v>14266</v>
      </c>
      <c r="B3912" s="14" t="s">
        <v>7691</v>
      </c>
      <c r="C3912">
        <v>703.22338390000004</v>
      </c>
      <c r="D3912">
        <v>210.8302272</v>
      </c>
      <c r="E3912">
        <v>156.35736729999999</v>
      </c>
      <c r="F3912">
        <v>119.90923739999999</v>
      </c>
      <c r="G3912">
        <v>145.4211861</v>
      </c>
      <c r="H3912">
        <v>670.70948020000003</v>
      </c>
      <c r="I3912">
        <v>55.997586720000001</v>
      </c>
      <c r="J3912">
        <v>61.038628340000002</v>
      </c>
      <c r="K3912">
        <v>99.906319940000003</v>
      </c>
      <c r="L3912">
        <v>153.42474179999999</v>
      </c>
      <c r="M3912">
        <v>34.686166620000002</v>
      </c>
      <c r="N3912">
        <v>7.5642918039999998</v>
      </c>
      <c r="O3912">
        <v>322.69526869999999</v>
      </c>
      <c r="P3912">
        <v>1.1296123810000001</v>
      </c>
      <c r="Q3912">
        <v>61.074274819999999</v>
      </c>
    </row>
    <row r="3913" spans="1:17">
      <c r="A3913" t="s">
        <v>14267</v>
      </c>
      <c r="B3913" s="14" t="s">
        <v>14268</v>
      </c>
      <c r="C3913">
        <v>7.6940427849999997</v>
      </c>
      <c r="D3913">
        <v>7.8466966789999999</v>
      </c>
      <c r="E3913">
        <v>7.696333847</v>
      </c>
      <c r="F3913">
        <v>7.2939823349999999</v>
      </c>
      <c r="G3913">
        <v>6.0770478099999998</v>
      </c>
      <c r="H3913">
        <v>19.145894089999999</v>
      </c>
      <c r="I3913">
        <v>6.2409176710000001</v>
      </c>
      <c r="J3913">
        <v>8.4782745780000006</v>
      </c>
      <c r="K3913">
        <v>21.045669239999999</v>
      </c>
      <c r="L3913">
        <v>16.972239779999999</v>
      </c>
      <c r="M3913">
        <v>4.0199843370000004</v>
      </c>
      <c r="N3913">
        <v>3.4009852970000001</v>
      </c>
      <c r="O3913">
        <v>5.9495635140000003</v>
      </c>
      <c r="P3913">
        <v>3.8933707750000002</v>
      </c>
      <c r="Q3913">
        <v>9.6080698590000004</v>
      </c>
    </row>
    <row r="3914" spans="1:17">
      <c r="A3914" t="s">
        <v>14269</v>
      </c>
      <c r="B3914" s="14" t="s">
        <v>2804</v>
      </c>
      <c r="C3914">
        <v>1.0709915249999999</v>
      </c>
      <c r="D3914">
        <v>0.47452096500000002</v>
      </c>
      <c r="E3914">
        <v>0.34182151700000002</v>
      </c>
      <c r="F3914">
        <v>0.26240910000000001</v>
      </c>
      <c r="G3914">
        <v>0.40686841899999998</v>
      </c>
      <c r="H3914">
        <v>0</v>
      </c>
      <c r="I3914">
        <v>0.62473916500000004</v>
      </c>
      <c r="J3914">
        <v>0.73315800900000005</v>
      </c>
      <c r="K3914">
        <v>0.97171004900000002</v>
      </c>
      <c r="L3914">
        <v>0.94739987800000003</v>
      </c>
      <c r="M3914">
        <v>0.822327213</v>
      </c>
      <c r="N3914">
        <v>1.1353995640000001</v>
      </c>
      <c r="O3914">
        <v>0.47443992800000001</v>
      </c>
      <c r="P3914">
        <v>2.121011298</v>
      </c>
      <c r="Q3914">
        <v>1.7669617980000001</v>
      </c>
    </row>
    <row r="3915" spans="1:17">
      <c r="A3915" t="s">
        <v>14270</v>
      </c>
      <c r="B3915" s="14" t="s">
        <v>3737</v>
      </c>
      <c r="C3915">
        <v>54.311109729999998</v>
      </c>
      <c r="D3915">
        <v>7.4980342020000004</v>
      </c>
      <c r="E3915">
        <v>5.6663902000000004</v>
      </c>
      <c r="F3915">
        <v>4.4999659579999998</v>
      </c>
      <c r="G3915">
        <v>4.8931367540000004</v>
      </c>
      <c r="H3915">
        <v>1.9145449750000001</v>
      </c>
      <c r="I3915">
        <v>23.340001189999999</v>
      </c>
      <c r="J3915">
        <v>26.874938650000001</v>
      </c>
      <c r="K3915">
        <v>20.591363179999998</v>
      </c>
      <c r="L3915">
        <v>40.119263519999997</v>
      </c>
      <c r="M3915">
        <v>61.947256840000001</v>
      </c>
      <c r="N3915">
        <v>7.6653310379999997</v>
      </c>
      <c r="O3915">
        <v>70.027815579999995</v>
      </c>
      <c r="P3915">
        <v>9.8804123379999993</v>
      </c>
      <c r="Q3915">
        <v>18.216695099999999</v>
      </c>
    </row>
    <row r="3916" spans="1:17">
      <c r="A3916" t="s">
        <v>14271</v>
      </c>
      <c r="B3916" s="14" t="s">
        <v>8833</v>
      </c>
      <c r="C3916">
        <v>13.36714192</v>
      </c>
      <c r="D3916">
        <v>77.460576040000007</v>
      </c>
      <c r="E3916">
        <v>112.7576984</v>
      </c>
      <c r="F3916">
        <v>84.751731699999993</v>
      </c>
      <c r="G3916">
        <v>100.2268713</v>
      </c>
      <c r="H3916">
        <v>135.36809729999999</v>
      </c>
      <c r="I3916">
        <v>94.902881359999995</v>
      </c>
      <c r="J3916">
        <v>91.862862079999999</v>
      </c>
      <c r="K3916">
        <v>60.480425310000001</v>
      </c>
      <c r="L3916">
        <v>54.899851580000004</v>
      </c>
      <c r="M3916">
        <v>16.20558977</v>
      </c>
      <c r="N3916">
        <v>60.448005260000002</v>
      </c>
      <c r="O3916">
        <v>14.80381893</v>
      </c>
      <c r="P3916">
        <v>91.513901739999994</v>
      </c>
      <c r="Q3916">
        <v>95.759094910000002</v>
      </c>
    </row>
    <row r="3917" spans="1:17">
      <c r="A3917" t="s">
        <v>14272</v>
      </c>
      <c r="B3917" s="14" t="s">
        <v>14273</v>
      </c>
      <c r="C3917">
        <v>15.68256957</v>
      </c>
      <c r="D3917">
        <v>5.275658688</v>
      </c>
      <c r="E3917">
        <v>3.893015353</v>
      </c>
      <c r="F3917">
        <v>4.5065964080000001</v>
      </c>
      <c r="G3917">
        <v>4.9146750179999996</v>
      </c>
      <c r="H3917">
        <v>5.5768261729999997</v>
      </c>
      <c r="I3917">
        <v>20.329065150000002</v>
      </c>
      <c r="J3917">
        <v>3.6080066390000001</v>
      </c>
      <c r="K3917">
        <v>16.86374773</v>
      </c>
      <c r="L3917">
        <v>17.24926408</v>
      </c>
      <c r="M3917">
        <v>18.954006140000001</v>
      </c>
      <c r="N3917">
        <v>2.9356315949999998</v>
      </c>
      <c r="O3917">
        <v>12.86526273</v>
      </c>
      <c r="P3917">
        <v>5.5772029590000001</v>
      </c>
      <c r="Q3917">
        <v>19.165695339999999</v>
      </c>
    </row>
    <row r="3918" spans="1:17">
      <c r="A3918" t="s">
        <v>14274</v>
      </c>
      <c r="B3918" s="14" t="s">
        <v>2776</v>
      </c>
      <c r="C3918">
        <v>1.474908329</v>
      </c>
      <c r="D3918">
        <v>1.6337078949999999</v>
      </c>
      <c r="E3918">
        <v>1.2552988279999999</v>
      </c>
      <c r="F3918">
        <v>0.602291362</v>
      </c>
      <c r="G3918">
        <v>2.2922015629999999</v>
      </c>
      <c r="H3918">
        <v>0.56644620099999998</v>
      </c>
      <c r="I3918">
        <v>0</v>
      </c>
      <c r="J3918">
        <v>1.1218481279999999</v>
      </c>
      <c r="K3918">
        <v>9.3672848700000007</v>
      </c>
      <c r="L3918">
        <v>7.4554569989999999</v>
      </c>
      <c r="M3918">
        <v>0</v>
      </c>
      <c r="N3918">
        <v>0.18181481399999999</v>
      </c>
      <c r="O3918">
        <v>1.633428893</v>
      </c>
      <c r="P3918">
        <v>0.44256599400000002</v>
      </c>
      <c r="Q3918">
        <v>3.041698523</v>
      </c>
    </row>
    <row r="3919" spans="1:17">
      <c r="A3919" t="s">
        <v>14275</v>
      </c>
      <c r="B3919" s="14" t="s">
        <v>14276</v>
      </c>
      <c r="C3919">
        <v>6.4192901349999998</v>
      </c>
      <c r="D3919">
        <v>0.47402923400000002</v>
      </c>
      <c r="E3919">
        <v>2.276448652</v>
      </c>
      <c r="F3919">
        <v>3.7864258340000001</v>
      </c>
      <c r="G3919">
        <v>1.8474854270000001</v>
      </c>
      <c r="H3919">
        <v>5.7525106450000001</v>
      </c>
      <c r="I3919">
        <v>3.120458835</v>
      </c>
      <c r="J3919">
        <v>5.967689526</v>
      </c>
      <c r="K3919">
        <v>3.8828123809999999</v>
      </c>
      <c r="L3919">
        <v>2.7040517610000001</v>
      </c>
      <c r="M3919">
        <v>0</v>
      </c>
      <c r="N3919">
        <v>2.3739550839999999</v>
      </c>
      <c r="O3919">
        <v>4.7394827990000001</v>
      </c>
      <c r="P3919">
        <v>1.9261939619999999</v>
      </c>
      <c r="Q3919">
        <v>4.4128268730000002</v>
      </c>
    </row>
    <row r="3920" spans="1:17">
      <c r="A3920" t="s">
        <v>14277</v>
      </c>
      <c r="B3920" s="14" t="s">
        <v>14278</v>
      </c>
      <c r="C3920">
        <v>28.599330470000002</v>
      </c>
      <c r="D3920">
        <v>6.8425660309999996</v>
      </c>
      <c r="E3920">
        <v>10.95343853</v>
      </c>
      <c r="F3920">
        <v>7.7858532489999996</v>
      </c>
      <c r="G3920">
        <v>8.09925329</v>
      </c>
      <c r="H3920">
        <v>36.905303750000002</v>
      </c>
      <c r="I3920">
        <v>1.668278546</v>
      </c>
      <c r="J3920">
        <v>9.1363808800000008</v>
      </c>
      <c r="K3920">
        <v>7.7844472600000003</v>
      </c>
      <c r="L3920">
        <v>20.962018990000001</v>
      </c>
      <c r="M3920">
        <v>15.37136851</v>
      </c>
      <c r="N3920">
        <v>1.1281584019999999</v>
      </c>
      <c r="O3920">
        <v>16.470030950000002</v>
      </c>
      <c r="P3920">
        <v>5.3205994810000004</v>
      </c>
      <c r="Q3920">
        <v>9.4368486039999997</v>
      </c>
    </row>
    <row r="3921" spans="1:17">
      <c r="A3921" t="s">
        <v>14279</v>
      </c>
      <c r="B3921" s="14" t="s">
        <v>8314</v>
      </c>
      <c r="C3921">
        <v>27.622186679999999</v>
      </c>
      <c r="D3921">
        <v>4.8151390589999998</v>
      </c>
      <c r="E3921">
        <v>4.8656593829999997</v>
      </c>
      <c r="F3921">
        <v>4.6844883719999997</v>
      </c>
      <c r="G3921">
        <v>4.5352526040000001</v>
      </c>
      <c r="H3921">
        <v>8.1737193080000008</v>
      </c>
      <c r="I3921">
        <v>7.2639628370000002</v>
      </c>
      <c r="J3921">
        <v>3.6164840979999999</v>
      </c>
      <c r="K3921">
        <v>13.147066479999999</v>
      </c>
      <c r="L3921">
        <v>9.1558243850000007</v>
      </c>
      <c r="M3921">
        <v>14.77664294</v>
      </c>
      <c r="N3921">
        <v>3.73996262</v>
      </c>
      <c r="O3921">
        <v>24.573075020000001</v>
      </c>
      <c r="P3921">
        <v>1.902257342</v>
      </c>
      <c r="Q3921">
        <v>10.58368784</v>
      </c>
    </row>
    <row r="3922" spans="1:17">
      <c r="A3922" t="s">
        <v>14280</v>
      </c>
      <c r="B3922" s="14" t="s">
        <v>14281</v>
      </c>
      <c r="C3922">
        <v>1.7239915189999999</v>
      </c>
      <c r="D3922">
        <v>1.736008389</v>
      </c>
      <c r="E3922">
        <v>1.450620467</v>
      </c>
      <c r="F3922">
        <v>1.64268207</v>
      </c>
      <c r="G3922">
        <v>1.813270138</v>
      </c>
      <c r="H3922">
        <v>3.6716892290000001</v>
      </c>
      <c r="I3922">
        <v>3.8854745500000001</v>
      </c>
      <c r="J3922">
        <v>2.264983698</v>
      </c>
      <c r="K3922">
        <v>6.3989042759999997</v>
      </c>
      <c r="L3922">
        <v>3.8621247830000001</v>
      </c>
      <c r="M3922">
        <v>0.30084380799999999</v>
      </c>
      <c r="N3922">
        <v>1.1398788339999999</v>
      </c>
      <c r="O3922">
        <v>1.3885695339999999</v>
      </c>
      <c r="P3922">
        <v>1.5989481059999999</v>
      </c>
      <c r="Q3922">
        <v>2.6934711779999998</v>
      </c>
    </row>
    <row r="3923" spans="1:17">
      <c r="A3923" t="s">
        <v>14280</v>
      </c>
      <c r="B3923" s="14" t="s">
        <v>14282</v>
      </c>
      <c r="C3923">
        <v>3.5296951449999998</v>
      </c>
      <c r="D3923">
        <v>5.4736196140000004</v>
      </c>
      <c r="E3923">
        <v>8.4491267279999995</v>
      </c>
      <c r="F3923">
        <v>9.3689767429999993</v>
      </c>
      <c r="G3923">
        <v>8.5331720089999994</v>
      </c>
      <c r="H3923">
        <v>23.04516169</v>
      </c>
      <c r="I3923">
        <v>7.7211353230000004</v>
      </c>
      <c r="J3923">
        <v>17.674701280000001</v>
      </c>
      <c r="K3923">
        <v>24.819301790000001</v>
      </c>
      <c r="L3923">
        <v>8.9210596570000007</v>
      </c>
      <c r="M3923">
        <v>10.163120940000001</v>
      </c>
      <c r="N3923">
        <v>5.6564608779999999</v>
      </c>
      <c r="O3923">
        <v>3.909060599</v>
      </c>
      <c r="P3923">
        <v>6.090010683</v>
      </c>
      <c r="Q3923">
        <v>10.918917779999999</v>
      </c>
    </row>
    <row r="3924" spans="1:17">
      <c r="A3924" t="s">
        <v>14283</v>
      </c>
      <c r="B3924" s="14" t="s">
        <v>8040</v>
      </c>
      <c r="C3924">
        <v>281.0889808</v>
      </c>
      <c r="D3924">
        <v>4643.4405200000001</v>
      </c>
      <c r="E3924">
        <v>1446.8938740000001</v>
      </c>
      <c r="F3924">
        <v>1349.6766560000001</v>
      </c>
      <c r="G3924">
        <v>3035.8607619999998</v>
      </c>
      <c r="H3924">
        <v>2569.9115980000001</v>
      </c>
      <c r="I3924">
        <v>157.3617193</v>
      </c>
      <c r="J3924">
        <v>180.19534780000001</v>
      </c>
      <c r="K3924">
        <v>1216.5383509999999</v>
      </c>
      <c r="L3924">
        <v>2956.2089500000002</v>
      </c>
      <c r="M3924">
        <v>10.22868946</v>
      </c>
      <c r="N3924">
        <v>131.8685251</v>
      </c>
      <c r="O3924">
        <v>584.24063120000005</v>
      </c>
      <c r="P3924">
        <v>4.1972387790000001</v>
      </c>
      <c r="Q3924">
        <v>137.36703009999999</v>
      </c>
    </row>
    <row r="3925" spans="1:17">
      <c r="A3925" t="s">
        <v>14284</v>
      </c>
      <c r="B3925" s="14" t="s">
        <v>8897</v>
      </c>
      <c r="C3925">
        <v>10.8227756</v>
      </c>
      <c r="D3925">
        <v>4.1137891489999996</v>
      </c>
      <c r="E3925">
        <v>4.2420443160000003</v>
      </c>
      <c r="F3925">
        <v>4.2489924869999998</v>
      </c>
      <c r="G3925">
        <v>3.4820386029999999</v>
      </c>
      <c r="H3925">
        <v>6.3441974539999997</v>
      </c>
      <c r="I3925">
        <v>6.1470887010000004</v>
      </c>
      <c r="J3925">
        <v>8.1598332829999993</v>
      </c>
      <c r="K3925">
        <v>5.3748834560000001</v>
      </c>
      <c r="L3925">
        <v>6.1186164339999998</v>
      </c>
      <c r="M3925">
        <v>2.186823264</v>
      </c>
      <c r="N3925">
        <v>3.735604784</v>
      </c>
      <c r="O3925">
        <v>2.7757026159999998</v>
      </c>
      <c r="P3925">
        <v>6.3070232380000002</v>
      </c>
      <c r="Q3925">
        <v>4.6988997880000003</v>
      </c>
    </row>
    <row r="3926" spans="1:17">
      <c r="A3926" t="s">
        <v>14285</v>
      </c>
      <c r="B3926" s="14" t="s">
        <v>2867</v>
      </c>
      <c r="C3926">
        <v>0.15426758800000001</v>
      </c>
      <c r="D3926">
        <v>0.30757892399999998</v>
      </c>
      <c r="E3926">
        <v>0.32824399700000001</v>
      </c>
      <c r="F3926">
        <v>0.209988272</v>
      </c>
      <c r="G3926">
        <v>0.23975212500000001</v>
      </c>
      <c r="H3926">
        <v>0.41473087600000003</v>
      </c>
      <c r="I3926">
        <v>0.22497144399999999</v>
      </c>
      <c r="J3926">
        <v>1.3102895590000001</v>
      </c>
      <c r="K3926">
        <v>1.1897186609999999</v>
      </c>
      <c r="L3926">
        <v>0.38990062800000003</v>
      </c>
      <c r="M3926">
        <v>0.29612380799999999</v>
      </c>
      <c r="N3926">
        <v>0.38033730199999999</v>
      </c>
      <c r="O3926">
        <v>1.025087987</v>
      </c>
      <c r="P3926">
        <v>0.30088535999999999</v>
      </c>
      <c r="Q3926">
        <v>0.42419404100000002</v>
      </c>
    </row>
    <row r="3927" spans="1:17">
      <c r="A3927" t="s">
        <v>14286</v>
      </c>
      <c r="B3927" s="14" t="s">
        <v>7658</v>
      </c>
      <c r="C3927">
        <v>1.9334004309999999</v>
      </c>
      <c r="D3927">
        <v>1.0279510350000001</v>
      </c>
      <c r="E3927">
        <v>0.67877815799999996</v>
      </c>
      <c r="F3927">
        <v>0.50002965799999999</v>
      </c>
      <c r="G3927">
        <v>0.60095172100000005</v>
      </c>
      <c r="H3927">
        <v>1.4850649469999999</v>
      </c>
      <c r="I3927">
        <v>0.56390314200000002</v>
      </c>
      <c r="J3927">
        <v>2.1568615699999998</v>
      </c>
      <c r="K3927">
        <v>1.315629897</v>
      </c>
      <c r="L3927">
        <v>2.4432677429999998</v>
      </c>
      <c r="M3927">
        <v>1.1133756079999999</v>
      </c>
      <c r="N3927">
        <v>1.263170337</v>
      </c>
      <c r="O3927">
        <v>2.5694387089999999</v>
      </c>
      <c r="P3927">
        <v>1.276313915</v>
      </c>
      <c r="Q3927">
        <v>1.063265401</v>
      </c>
    </row>
    <row r="3928" spans="1:17">
      <c r="A3928" t="s">
        <v>14287</v>
      </c>
      <c r="B3928" s="14" t="s">
        <v>1291</v>
      </c>
      <c r="C3928">
        <v>6.9616383480000001</v>
      </c>
      <c r="D3928">
        <v>6.1414040319999996</v>
      </c>
      <c r="E3928">
        <v>5.0257298060000002</v>
      </c>
      <c r="F3928">
        <v>6.6502249129999997</v>
      </c>
      <c r="G3928">
        <v>6.7835304790000004</v>
      </c>
      <c r="H3928">
        <v>7.0660838589999999</v>
      </c>
      <c r="I3928">
        <v>3.6258191160000002</v>
      </c>
      <c r="J3928">
        <v>3.5616370439999998</v>
      </c>
      <c r="K3928">
        <v>3.9476817629999998</v>
      </c>
      <c r="L3928">
        <v>6.1268505739999997</v>
      </c>
      <c r="M3928">
        <v>2.386283664</v>
      </c>
      <c r="N3928">
        <v>2.467252201</v>
      </c>
      <c r="O3928">
        <v>5.9200734119999998</v>
      </c>
      <c r="P3928">
        <v>1.0258152169999999</v>
      </c>
      <c r="Q3928">
        <v>3.503782766</v>
      </c>
    </row>
    <row r="3929" spans="1:17">
      <c r="A3929" t="s">
        <v>14288</v>
      </c>
      <c r="B3929" s="14" t="s">
        <v>1171</v>
      </c>
      <c r="C3929">
        <v>19.771292379999998</v>
      </c>
      <c r="D3929">
        <v>5.0020155610000003</v>
      </c>
      <c r="E3929">
        <v>3.6592138649999999</v>
      </c>
      <c r="F3929">
        <v>2.420540167</v>
      </c>
      <c r="G3929">
        <v>4.2626146780000003</v>
      </c>
      <c r="H3929">
        <v>11.59208883</v>
      </c>
      <c r="I3929">
        <v>132.7335343</v>
      </c>
      <c r="J3929">
        <v>4.5382411539999996</v>
      </c>
      <c r="K3929">
        <v>43.041745210000002</v>
      </c>
      <c r="L3929">
        <v>15.301639079999999</v>
      </c>
      <c r="M3929">
        <v>950.36984949999999</v>
      </c>
      <c r="N3929">
        <v>6.6195013850000004</v>
      </c>
      <c r="O3929">
        <v>397.37206700000002</v>
      </c>
      <c r="P3929">
        <v>3.9843476720000002</v>
      </c>
      <c r="Q3929">
        <v>9.1681791189999995</v>
      </c>
    </row>
    <row r="3930" spans="1:17">
      <c r="A3930" t="s">
        <v>14289</v>
      </c>
      <c r="B3930" s="14" t="s">
        <v>14290</v>
      </c>
      <c r="C3930">
        <v>6.6439562299999997</v>
      </c>
      <c r="D3930">
        <v>23.162408970000001</v>
      </c>
      <c r="E3930">
        <v>30.319558910000001</v>
      </c>
      <c r="F3930">
        <v>30.367860270000001</v>
      </c>
      <c r="G3930">
        <v>32.66748449</v>
      </c>
      <c r="H3930">
        <v>64.32833574</v>
      </c>
      <c r="I3930">
        <v>16.31833511</v>
      </c>
      <c r="J3930">
        <v>13.34312169</v>
      </c>
      <c r="K3930">
        <v>19.511871960000001</v>
      </c>
      <c r="L3930">
        <v>11.48935795</v>
      </c>
      <c r="M3930">
        <v>6.7123068000000004</v>
      </c>
      <c r="N3930">
        <v>5.9917295160000004</v>
      </c>
      <c r="O3930">
        <v>3.8726510589999998</v>
      </c>
      <c r="P3930">
        <v>9.6532599480000005</v>
      </c>
      <c r="Q3930">
        <v>85.576209090000006</v>
      </c>
    </row>
    <row r="3931" spans="1:17">
      <c r="A3931" t="s">
        <v>14291</v>
      </c>
      <c r="B3931" s="14" t="s">
        <v>8949</v>
      </c>
      <c r="C3931">
        <v>6.2065506539999999</v>
      </c>
      <c r="D3931">
        <v>4.8123557420000003</v>
      </c>
      <c r="E3931">
        <v>4.837979732</v>
      </c>
      <c r="F3931">
        <v>2.875680145</v>
      </c>
      <c r="G3931">
        <v>4.307631196</v>
      </c>
      <c r="H3931">
        <v>7.4718510480000004</v>
      </c>
      <c r="I3931">
        <v>3.8293260739999999</v>
      </c>
      <c r="J3931">
        <v>9.2298487639999998</v>
      </c>
      <c r="K3931">
        <v>5.7394924639999996</v>
      </c>
      <c r="L3931">
        <v>5.9579013300000003</v>
      </c>
      <c r="M3931">
        <v>2.0619973690000002</v>
      </c>
      <c r="N3931">
        <v>2.4718407080000002</v>
      </c>
      <c r="O3931">
        <v>28.816329379999999</v>
      </c>
      <c r="P3931">
        <v>1.8086367489999999</v>
      </c>
      <c r="Q3931">
        <v>4.4306822419999996</v>
      </c>
    </row>
    <row r="3932" spans="1:17">
      <c r="A3932" t="s">
        <v>14292</v>
      </c>
      <c r="B3932" s="14" t="s">
        <v>230</v>
      </c>
      <c r="C3932">
        <v>9.2514473880000008</v>
      </c>
      <c r="D3932">
        <v>0.91089127199999997</v>
      </c>
      <c r="E3932">
        <v>2.0505036859999999</v>
      </c>
      <c r="F3932">
        <v>0.90949618700000001</v>
      </c>
      <c r="G3932">
        <v>0.976281658</v>
      </c>
      <c r="H3932">
        <v>2.960888669</v>
      </c>
      <c r="I3932">
        <v>0.74953149399999996</v>
      </c>
      <c r="J3932">
        <v>2.4759311529999999</v>
      </c>
      <c r="K3932">
        <v>1.9818773220000001</v>
      </c>
      <c r="L3932">
        <v>6.0079756160000004</v>
      </c>
      <c r="M3932">
        <v>1.479881953</v>
      </c>
      <c r="N3932">
        <v>6.082367391</v>
      </c>
      <c r="O3932">
        <v>3.6998638279999998</v>
      </c>
      <c r="P3932">
        <v>4.3182543759999996</v>
      </c>
      <c r="Q3932">
        <v>2.4732333980000001</v>
      </c>
    </row>
    <row r="3933" spans="1:17">
      <c r="A3933" t="s">
        <v>14293</v>
      </c>
      <c r="B3933" s="14" t="s">
        <v>8117</v>
      </c>
      <c r="C3933">
        <v>6.9804096680000001</v>
      </c>
      <c r="D3933">
        <v>5.6701130419999997</v>
      </c>
      <c r="E3933">
        <v>4.3496953119999997</v>
      </c>
      <c r="F3933">
        <v>5.3571483249999998</v>
      </c>
      <c r="G3933">
        <v>4.5230678319999997</v>
      </c>
      <c r="H3933">
        <v>5.8213015920000002</v>
      </c>
      <c r="I3933">
        <v>4.5566133439999996</v>
      </c>
      <c r="J3933">
        <v>3.910455807</v>
      </c>
      <c r="K3933">
        <v>6.9666542339999999</v>
      </c>
      <c r="L3933">
        <v>5.7968218460000003</v>
      </c>
      <c r="M3933">
        <v>1.5313395359999999</v>
      </c>
      <c r="N3933">
        <v>3.745174435</v>
      </c>
      <c r="O3933">
        <v>2.7977597269999999</v>
      </c>
      <c r="P3933">
        <v>3.4011752319999999</v>
      </c>
      <c r="Q3933">
        <v>7.7690947469999996</v>
      </c>
    </row>
    <row r="3934" spans="1:17">
      <c r="A3934" t="s">
        <v>14294</v>
      </c>
      <c r="B3934" s="14" t="s">
        <v>7570</v>
      </c>
      <c r="C3934">
        <v>5.1414475069999996</v>
      </c>
      <c r="D3934">
        <v>6.0991761420000001</v>
      </c>
      <c r="E3934">
        <v>6.8814574320000004</v>
      </c>
      <c r="F3934">
        <v>3.6572873069999998</v>
      </c>
      <c r="G3934">
        <v>4.5250779620000001</v>
      </c>
      <c r="H3934">
        <v>12.675655559999999</v>
      </c>
      <c r="I3934">
        <v>3.869870234</v>
      </c>
      <c r="J3934">
        <v>6.2234787740000002</v>
      </c>
      <c r="K3934">
        <v>5.6429426930000002</v>
      </c>
      <c r="L3934">
        <v>6.8117127200000001</v>
      </c>
      <c r="M3934">
        <v>2.228539772</v>
      </c>
      <c r="N3934">
        <v>3.0667558979999998</v>
      </c>
      <c r="O3934">
        <v>1.1020725060000001</v>
      </c>
      <c r="P3934">
        <v>1.269044657</v>
      </c>
      <c r="Q3934">
        <v>2.508281513</v>
      </c>
    </row>
    <row r="3935" spans="1:17">
      <c r="A3935" t="s">
        <v>14295</v>
      </c>
      <c r="B3935" s="14" t="s">
        <v>3688</v>
      </c>
      <c r="C3935">
        <v>4.5971168679999996</v>
      </c>
      <c r="D3935">
        <v>1.7822267949999999</v>
      </c>
      <c r="E3935">
        <v>4.0145108629999999</v>
      </c>
      <c r="F3935">
        <v>3.6763238980000001</v>
      </c>
      <c r="G3935">
        <v>1.7199780840000001</v>
      </c>
      <c r="H3935">
        <v>2.8690132269999999</v>
      </c>
      <c r="I3935">
        <v>1.396680323</v>
      </c>
      <c r="J3935">
        <v>3.6423640530000001</v>
      </c>
      <c r="K3935">
        <v>1.0427404309999999</v>
      </c>
      <c r="L3935">
        <v>1.8154521910000001</v>
      </c>
      <c r="M3935">
        <v>1.4707299309999999</v>
      </c>
      <c r="N3935">
        <v>3.2821115760000001</v>
      </c>
      <c r="O3935">
        <v>2.5456034700000001</v>
      </c>
      <c r="P3935">
        <v>0.48854687600000002</v>
      </c>
      <c r="Q3935">
        <v>3.4235567800000002</v>
      </c>
    </row>
    <row r="3936" spans="1:17">
      <c r="A3936" t="s">
        <v>14296</v>
      </c>
      <c r="B3936" s="14" t="s">
        <v>1702</v>
      </c>
      <c r="C3936">
        <v>3.954895316</v>
      </c>
      <c r="D3936">
        <v>2.9973269849999999</v>
      </c>
      <c r="E3936">
        <v>2.0594746399999999</v>
      </c>
      <c r="F3936">
        <v>3.0883622929999999</v>
      </c>
      <c r="G3936">
        <v>2.0488091919999998</v>
      </c>
      <c r="H3936">
        <v>0.79942004200000005</v>
      </c>
      <c r="I3936">
        <v>6.6781593819999996</v>
      </c>
      <c r="J3936">
        <v>4.4594970969999999</v>
      </c>
      <c r="K3936">
        <v>4.4381289199999996</v>
      </c>
      <c r="L3936">
        <v>3.2880669729999998</v>
      </c>
      <c r="M3936">
        <v>1.1986745459999999</v>
      </c>
      <c r="N3936">
        <v>2.4376381309999999</v>
      </c>
      <c r="O3936">
        <v>2.3052423900000001</v>
      </c>
      <c r="P3936">
        <v>2.029914588</v>
      </c>
      <c r="Q3936">
        <v>1.430906563</v>
      </c>
    </row>
    <row r="3937" spans="1:17">
      <c r="A3937" t="s">
        <v>14297</v>
      </c>
      <c r="B3937" s="14" t="s">
        <v>6282</v>
      </c>
      <c r="C3937">
        <v>1.0535059490000001</v>
      </c>
      <c r="D3937">
        <v>6.7682184220000003</v>
      </c>
      <c r="E3937">
        <v>5.8057570800000002</v>
      </c>
      <c r="F3937">
        <v>7.3708990500000002</v>
      </c>
      <c r="G3937">
        <v>4.5480189729999996</v>
      </c>
      <c r="H3937">
        <v>13.59470883</v>
      </c>
      <c r="I3937">
        <v>0.92180901299999995</v>
      </c>
      <c r="J3937">
        <v>6.4372714039999996</v>
      </c>
      <c r="K3937">
        <v>8.9849467119999993</v>
      </c>
      <c r="L3937">
        <v>4.393394303</v>
      </c>
      <c r="M3937">
        <v>0.80890146200000002</v>
      </c>
      <c r="N3937">
        <v>4.2336878100000002</v>
      </c>
      <c r="O3937">
        <v>0.23334698500000001</v>
      </c>
      <c r="P3937">
        <v>9.5783925790000009</v>
      </c>
      <c r="Q3937">
        <v>6.0833970470000001</v>
      </c>
    </row>
    <row r="3938" spans="1:17">
      <c r="A3938" t="s">
        <v>14298</v>
      </c>
      <c r="B3938" s="14" t="s">
        <v>14299</v>
      </c>
      <c r="C3938">
        <v>273.57371360000002</v>
      </c>
      <c r="D3938">
        <v>46.708880579999999</v>
      </c>
      <c r="E3938">
        <v>37.447100059999997</v>
      </c>
      <c r="F3938">
        <v>51.23288548</v>
      </c>
      <c r="G3938">
        <v>35.506019510000002</v>
      </c>
      <c r="H3938">
        <v>123.1363219</v>
      </c>
      <c r="I3938">
        <v>81.316260619999994</v>
      </c>
      <c r="J3938">
        <v>35.785535240000002</v>
      </c>
      <c r="K3938">
        <v>142.2878714</v>
      </c>
      <c r="L3938">
        <v>197.08201729999999</v>
      </c>
      <c r="M3938">
        <v>103.68956300000001</v>
      </c>
      <c r="N3938">
        <v>19.11740575</v>
      </c>
      <c r="O3938">
        <v>401.39619720000002</v>
      </c>
      <c r="P3938">
        <v>27.45029581</v>
      </c>
      <c r="Q3938">
        <v>87.443484979999994</v>
      </c>
    </row>
    <row r="3939" spans="1:17">
      <c r="A3939" t="s">
        <v>14300</v>
      </c>
      <c r="B3939" s="14" t="s">
        <v>3333</v>
      </c>
      <c r="C3939">
        <v>4.4152637060000002</v>
      </c>
      <c r="D3939">
        <v>4.466787944</v>
      </c>
      <c r="E3939">
        <v>3.5542940810000001</v>
      </c>
      <c r="F3939">
        <v>3.2554356109999998</v>
      </c>
      <c r="G3939">
        <v>3.456364754</v>
      </c>
      <c r="H3939">
        <v>10.1742297</v>
      </c>
      <c r="I3939">
        <v>6.0096078210000003</v>
      </c>
      <c r="J3939">
        <v>3.2743892269999999</v>
      </c>
      <c r="K3939">
        <v>6.8435260099999997</v>
      </c>
      <c r="L3939">
        <v>4.277721229</v>
      </c>
      <c r="M3939">
        <v>1.553805731</v>
      </c>
      <c r="N3939">
        <v>1.4151231419999999</v>
      </c>
      <c r="O3939">
        <v>2.363407451</v>
      </c>
      <c r="P3939">
        <v>2.572434554</v>
      </c>
      <c r="Q3939">
        <v>3.3387139889999999</v>
      </c>
    </row>
    <row r="3940" spans="1:17">
      <c r="A3940" t="e">
        <v>#N/A</v>
      </c>
      <c r="B3940" s="14" t="s">
        <v>14301</v>
      </c>
      <c r="C3940">
        <v>9.8327221900000001</v>
      </c>
      <c r="D3940">
        <v>3.6304619890000001</v>
      </c>
      <c r="E3940">
        <v>3.8356353080000001</v>
      </c>
      <c r="F3940">
        <v>3.346063123</v>
      </c>
      <c r="G3940">
        <v>3.395854167</v>
      </c>
      <c r="H3940">
        <v>3.1469233399999998</v>
      </c>
      <c r="I3940">
        <v>2.3898752189999999</v>
      </c>
      <c r="J3940">
        <v>1.2464979199999999</v>
      </c>
      <c r="K3940">
        <v>3.7171765360000002</v>
      </c>
      <c r="L3940">
        <v>5.1774006940000001</v>
      </c>
      <c r="M3940">
        <v>0</v>
      </c>
      <c r="N3940">
        <v>2.8282304389999999</v>
      </c>
      <c r="O3940">
        <v>5.444762978</v>
      </c>
      <c r="P3940">
        <v>2.7045699619999999</v>
      </c>
      <c r="Q3940">
        <v>2.253110017</v>
      </c>
    </row>
    <row r="3941" spans="1:17">
      <c r="A3941" t="s">
        <v>14302</v>
      </c>
      <c r="B3941" s="14" t="s">
        <v>7472</v>
      </c>
      <c r="C3941">
        <v>9.2208763729999994</v>
      </c>
      <c r="D3941">
        <v>11.6201361</v>
      </c>
      <c r="E3941">
        <v>12.527716890000001</v>
      </c>
      <c r="F3941">
        <v>10.94647649</v>
      </c>
      <c r="G3941">
        <v>10.284515880000001</v>
      </c>
      <c r="H3941">
        <v>9.5789950580000003</v>
      </c>
      <c r="I3941">
        <v>16.09229302</v>
      </c>
      <c r="J3941">
        <v>11.804317060000001</v>
      </c>
      <c r="K3941">
        <v>9.1889910140000008</v>
      </c>
      <c r="L3941">
        <v>6.5903838410000004</v>
      </c>
      <c r="M3941">
        <v>6.0934085260000002</v>
      </c>
      <c r="N3941">
        <v>5.3479642930000004</v>
      </c>
      <c r="O3941">
        <v>9.0400603460000006</v>
      </c>
      <c r="P3941">
        <v>6.5315742559999999</v>
      </c>
      <c r="Q3941">
        <v>10.183529460000001</v>
      </c>
    </row>
    <row r="3942" spans="1:17">
      <c r="A3942" t="s">
        <v>14303</v>
      </c>
      <c r="B3942" s="14" t="s">
        <v>4297</v>
      </c>
      <c r="C3942">
        <v>13.376671529999999</v>
      </c>
      <c r="D3942">
        <v>4.364251479</v>
      </c>
      <c r="E3942">
        <v>3.5966011770000001</v>
      </c>
      <c r="F3942">
        <v>3.4209455719999999</v>
      </c>
      <c r="G3942">
        <v>3.527848498</v>
      </c>
      <c r="H3942">
        <v>9.8388613839999994</v>
      </c>
      <c r="I3942">
        <v>4.9655357909999998</v>
      </c>
      <c r="J3942">
        <v>4.3884361419999998</v>
      </c>
      <c r="K3942">
        <v>4.0455490210000002</v>
      </c>
      <c r="L3942">
        <v>3.7394371089999998</v>
      </c>
      <c r="M3942">
        <v>7.0028571829999997</v>
      </c>
      <c r="N3942">
        <v>2.138661887</v>
      </c>
      <c r="O3942">
        <v>9.3375440459999997</v>
      </c>
      <c r="P3942">
        <v>3.247569071</v>
      </c>
      <c r="Q3942">
        <v>7.8580197419999998</v>
      </c>
    </row>
    <row r="3943" spans="1:17">
      <c r="A3943" t="s">
        <v>14304</v>
      </c>
      <c r="B3943" s="14" t="s">
        <v>9471</v>
      </c>
      <c r="C3943">
        <v>13.4585385</v>
      </c>
      <c r="D3943">
        <v>3.675842764</v>
      </c>
      <c r="E3943">
        <v>4.256247589</v>
      </c>
      <c r="F3943">
        <v>3.0114568099999999</v>
      </c>
      <c r="G3943">
        <v>2.706071289</v>
      </c>
      <c r="H3943">
        <v>5.0980158109999998</v>
      </c>
      <c r="I3943">
        <v>2.9574705840000002</v>
      </c>
      <c r="J3943">
        <v>4.7211108739999998</v>
      </c>
      <c r="K3943">
        <v>4.0981871310000004</v>
      </c>
      <c r="L3943">
        <v>9.5523042799999995</v>
      </c>
      <c r="M3943">
        <v>4.6006270669999996</v>
      </c>
      <c r="N3943">
        <v>3.2044860960000001</v>
      </c>
      <c r="O3943">
        <v>8.3713230779999996</v>
      </c>
      <c r="P3943">
        <v>4.0937354419999998</v>
      </c>
      <c r="Q3943">
        <v>7.9844586240000002</v>
      </c>
    </row>
    <row r="3944" spans="1:17">
      <c r="A3944" t="s">
        <v>14305</v>
      </c>
      <c r="B3944" s="14" t="s">
        <v>4298</v>
      </c>
      <c r="C3944">
        <v>1.069881689</v>
      </c>
      <c r="D3944">
        <v>3.910741179</v>
      </c>
      <c r="E3944">
        <v>6.7724347399999996</v>
      </c>
      <c r="F3944">
        <v>4.5145846479999996</v>
      </c>
      <c r="G3944">
        <v>2.9559766839999999</v>
      </c>
      <c r="H3944">
        <v>5.3416170279999999</v>
      </c>
      <c r="I3944">
        <v>0</v>
      </c>
      <c r="J3944">
        <v>3.1872887240000001</v>
      </c>
      <c r="K3944">
        <v>1.213378869</v>
      </c>
      <c r="L3944">
        <v>3.042058232</v>
      </c>
      <c r="M3944">
        <v>1.026843825</v>
      </c>
      <c r="N3944">
        <v>1.780466313</v>
      </c>
      <c r="O3944">
        <v>1.1848707000000001</v>
      </c>
      <c r="P3944">
        <v>1.685419717</v>
      </c>
      <c r="Q3944">
        <v>2.5741490090000001</v>
      </c>
    </row>
    <row r="3945" spans="1:17">
      <c r="A3945" t="s">
        <v>14306</v>
      </c>
      <c r="B3945" s="14" t="s">
        <v>3334</v>
      </c>
      <c r="C3945">
        <v>60.784886299999997</v>
      </c>
      <c r="D3945">
        <v>155.5209523</v>
      </c>
      <c r="E3945">
        <v>408.31407230000002</v>
      </c>
      <c r="F3945">
        <v>202.45387270000001</v>
      </c>
      <c r="G3945">
        <v>465.75870650000002</v>
      </c>
      <c r="H3945">
        <v>674.69815189999997</v>
      </c>
      <c r="I3945">
        <v>353.51672660000003</v>
      </c>
      <c r="J3945">
        <v>381.14576570000003</v>
      </c>
      <c r="K3945">
        <v>153.92638579999999</v>
      </c>
      <c r="L3945">
        <v>204.8776617</v>
      </c>
      <c r="M3945">
        <v>74.187210559999997</v>
      </c>
      <c r="N3945">
        <v>91.773343960000005</v>
      </c>
      <c r="O3945">
        <v>48.830624739999998</v>
      </c>
      <c r="P3945">
        <v>67.567149169999993</v>
      </c>
      <c r="Q3945">
        <v>374.07367959999999</v>
      </c>
    </row>
    <row r="3946" spans="1:17">
      <c r="A3946" t="s">
        <v>14307</v>
      </c>
      <c r="B3946" s="14" t="s">
        <v>4299</v>
      </c>
      <c r="C3946">
        <v>6.5012059420000003</v>
      </c>
      <c r="D3946">
        <v>14.40234796</v>
      </c>
      <c r="E3946">
        <v>11.522250959999999</v>
      </c>
      <c r="F3946">
        <v>11.86625319</v>
      </c>
      <c r="G3946">
        <v>14.032957290000001</v>
      </c>
      <c r="H3946">
        <v>41.367799140000002</v>
      </c>
      <c r="I3946">
        <v>14.221253900000001</v>
      </c>
      <c r="J3946">
        <v>12.568445219999999</v>
      </c>
      <c r="K3946">
        <v>34.519869110000002</v>
      </c>
      <c r="L3946">
        <v>9.802792298</v>
      </c>
      <c r="M3946">
        <v>4.5379516740000003</v>
      </c>
      <c r="N3946">
        <v>4.8267116980000004</v>
      </c>
      <c r="O3946">
        <v>1.472715854</v>
      </c>
      <c r="P3946">
        <v>13.322899</v>
      </c>
      <c r="Q3946">
        <v>12.49327336</v>
      </c>
    </row>
    <row r="3947" spans="1:17">
      <c r="A3947" t="s">
        <v>14308</v>
      </c>
      <c r="B3947" s="14" t="s">
        <v>14309</v>
      </c>
      <c r="C3947">
        <v>5.4200695559999996</v>
      </c>
      <c r="D3947">
        <v>0.96832813399999995</v>
      </c>
      <c r="E3947">
        <v>0.72543729899999998</v>
      </c>
      <c r="F3947">
        <v>0.47598527099999999</v>
      </c>
      <c r="G3947">
        <v>0.48306816299999999</v>
      </c>
      <c r="H3947">
        <v>0.87293148700000001</v>
      </c>
      <c r="I3947">
        <v>1.529843917</v>
      </c>
      <c r="J3947">
        <v>1.28554993</v>
      </c>
      <c r="K3947">
        <v>2.9347124490000001</v>
      </c>
      <c r="L3947">
        <v>3.9770854440000001</v>
      </c>
      <c r="M3947">
        <v>6.0410761199999996</v>
      </c>
      <c r="N3947">
        <v>0.71124846799999997</v>
      </c>
      <c r="O3947">
        <v>12.392483390000001</v>
      </c>
      <c r="P3947">
        <v>0.97057233200000004</v>
      </c>
      <c r="Q3947">
        <v>2.0432521829999999</v>
      </c>
    </row>
    <row r="3948" spans="1:17">
      <c r="A3948" t="s">
        <v>14308</v>
      </c>
      <c r="B3948" s="14" t="s">
        <v>8849</v>
      </c>
      <c r="C3948">
        <v>28.180214370000002</v>
      </c>
      <c r="D3948">
        <v>6.8374192330000003</v>
      </c>
      <c r="E3948">
        <v>8.1375179929999994</v>
      </c>
      <c r="F3948">
        <v>5.6168195259999996</v>
      </c>
      <c r="G3948">
        <v>4.6344719740000002</v>
      </c>
      <c r="H3948">
        <v>4.6383247030000003</v>
      </c>
      <c r="I3948">
        <v>10.763174830000001</v>
      </c>
      <c r="J3948">
        <v>21.859786440000001</v>
      </c>
      <c r="K3948">
        <v>2.4350374970000002</v>
      </c>
      <c r="L3948">
        <v>4.0275214500000001</v>
      </c>
      <c r="M3948">
        <v>0.64396704599999999</v>
      </c>
      <c r="N3948">
        <v>6.7408839220000001</v>
      </c>
      <c r="O3948">
        <v>7.8022436170000002</v>
      </c>
      <c r="P3948">
        <v>7.0465422240000004</v>
      </c>
      <c r="Q3948">
        <v>8.0716613939999995</v>
      </c>
    </row>
    <row r="3949" spans="1:17">
      <c r="A3949" t="s">
        <v>14310</v>
      </c>
      <c r="B3949" s="14" t="s">
        <v>14311</v>
      </c>
      <c r="C3949">
        <v>0</v>
      </c>
      <c r="D3949">
        <v>8.0360766730000002</v>
      </c>
      <c r="E3949">
        <v>3.8591957219999999</v>
      </c>
      <c r="F3949">
        <v>6.077174104</v>
      </c>
      <c r="G3949">
        <v>1.445532517</v>
      </c>
      <c r="H3949">
        <v>20.36144453</v>
      </c>
      <c r="I3949">
        <v>0</v>
      </c>
      <c r="J3949">
        <v>0</v>
      </c>
      <c r="K3949">
        <v>2.5316986140000002</v>
      </c>
      <c r="L3949">
        <v>3.526229662</v>
      </c>
      <c r="M3949">
        <v>0</v>
      </c>
      <c r="N3949">
        <v>5.5035835569999998</v>
      </c>
      <c r="O3949">
        <v>0</v>
      </c>
      <c r="P3949">
        <v>6.6982961210000003</v>
      </c>
      <c r="Q3949">
        <v>1.918188258</v>
      </c>
    </row>
    <row r="3950" spans="1:17">
      <c r="A3950" t="s">
        <v>14312</v>
      </c>
      <c r="B3950" s="14" t="s">
        <v>4302</v>
      </c>
      <c r="C3950">
        <v>12.772402019999999</v>
      </c>
      <c r="D3950">
        <v>9.2296074899999994</v>
      </c>
      <c r="E3950">
        <v>7.2147329559999998</v>
      </c>
      <c r="F3950">
        <v>8.7756542100000008</v>
      </c>
      <c r="G3950">
        <v>9.0322719070000002</v>
      </c>
      <c r="H3950">
        <v>14.01516374</v>
      </c>
      <c r="I3950">
        <v>11.530531979999999</v>
      </c>
      <c r="J3950">
        <v>9.6764220010000006</v>
      </c>
      <c r="K3950">
        <v>5.3803256250000002</v>
      </c>
      <c r="L3950">
        <v>3.650868118</v>
      </c>
      <c r="M3950">
        <v>2.334973293</v>
      </c>
      <c r="N3950">
        <v>5.0233371279999997</v>
      </c>
      <c r="O3950">
        <v>4.7150524750000002</v>
      </c>
      <c r="P3950">
        <v>13.23135445</v>
      </c>
      <c r="Q3950">
        <v>8.1530063510000002</v>
      </c>
    </row>
    <row r="3951" spans="1:17">
      <c r="A3951" t="e">
        <v>#N/A</v>
      </c>
      <c r="B3951" s="14" t="s">
        <v>14313</v>
      </c>
      <c r="C3951">
        <v>1.651897328</v>
      </c>
      <c r="D3951">
        <v>2.9885963090000001</v>
      </c>
      <c r="E3951">
        <v>0.67367703800000001</v>
      </c>
      <c r="F3951">
        <v>2.2110785110000002</v>
      </c>
      <c r="G3951">
        <v>0.80821329200000003</v>
      </c>
      <c r="H3951">
        <v>5.0753579630000001</v>
      </c>
      <c r="I3951">
        <v>0.80299807400000001</v>
      </c>
      <c r="J3951">
        <v>0.52352912699999998</v>
      </c>
      <c r="K3951">
        <v>1.873456974</v>
      </c>
      <c r="L3951">
        <v>1.04376398</v>
      </c>
      <c r="M3951">
        <v>0</v>
      </c>
      <c r="N3951">
        <v>0.27151012200000002</v>
      </c>
      <c r="O3951">
        <v>0.91472017999999999</v>
      </c>
      <c r="P3951">
        <v>4.7089021730000002</v>
      </c>
      <c r="Q3951">
        <v>2.6496573799999998</v>
      </c>
    </row>
    <row r="3952" spans="1:17">
      <c r="A3952" t="s">
        <v>14314</v>
      </c>
      <c r="B3952" s="14" t="s">
        <v>7299</v>
      </c>
      <c r="C3952">
        <v>2.0963164060000001</v>
      </c>
      <c r="D3952">
        <v>5.9211545030000003</v>
      </c>
      <c r="E3952">
        <v>3.986529591</v>
      </c>
      <c r="F3952">
        <v>11.77066875</v>
      </c>
      <c r="G3952">
        <v>4.3891846049999996</v>
      </c>
      <c r="H3952">
        <v>10.063765</v>
      </c>
      <c r="I3952">
        <v>1.5285496329999999</v>
      </c>
      <c r="J3952">
        <v>7.4410231189999996</v>
      </c>
      <c r="K3952">
        <v>6.0625828469999998</v>
      </c>
      <c r="L3952">
        <v>4.1392924329999996</v>
      </c>
      <c r="M3952">
        <v>0.50299710200000003</v>
      </c>
      <c r="N3952">
        <v>3.811650668</v>
      </c>
      <c r="O3952">
        <v>5.2236558520000003</v>
      </c>
      <c r="P3952">
        <v>21.70145939</v>
      </c>
      <c r="Q3952">
        <v>14.77102329</v>
      </c>
    </row>
    <row r="3953" spans="1:17">
      <c r="A3953" t="s">
        <v>14315</v>
      </c>
      <c r="B3953" s="14" t="s">
        <v>3336</v>
      </c>
      <c r="C3953">
        <v>23.03025426</v>
      </c>
      <c r="D3953">
        <v>19.248350559999999</v>
      </c>
      <c r="E3953">
        <v>12.974603220000001</v>
      </c>
      <c r="F3953">
        <v>24.437711199999999</v>
      </c>
      <c r="G3953">
        <v>11.026842050000001</v>
      </c>
      <c r="H3953">
        <v>36.384655870000003</v>
      </c>
      <c r="I3953">
        <v>7.6330615359999996</v>
      </c>
      <c r="J3953">
        <v>8.0287736780000003</v>
      </c>
      <c r="K3953">
        <v>22.0825727</v>
      </c>
      <c r="L3953">
        <v>13.89039517</v>
      </c>
      <c r="M3953">
        <v>6.0283150799999996</v>
      </c>
      <c r="N3953">
        <v>7.8072064589999997</v>
      </c>
      <c r="O3953">
        <v>13.332423410000001</v>
      </c>
      <c r="P3953">
        <v>23.087473129999999</v>
      </c>
      <c r="Q3953">
        <v>33.10272664</v>
      </c>
    </row>
    <row r="3954" spans="1:17">
      <c r="A3954" t="s">
        <v>14316</v>
      </c>
      <c r="B3954" s="14" t="s">
        <v>14317</v>
      </c>
      <c r="C3954">
        <v>44.369143110000003</v>
      </c>
      <c r="D3954">
        <v>9.0731545909999998</v>
      </c>
      <c r="E3954">
        <v>1.815514834</v>
      </c>
      <c r="F3954">
        <v>4.6457735920000003</v>
      </c>
      <c r="G3954">
        <v>6.4829943180000003</v>
      </c>
      <c r="H3954">
        <v>5.2431383919999996</v>
      </c>
      <c r="I3954">
        <v>19.909043149999999</v>
      </c>
      <c r="J3954">
        <v>10.81671749</v>
      </c>
      <c r="K3954">
        <v>18.579738590000002</v>
      </c>
      <c r="L3954">
        <v>32.348057230000002</v>
      </c>
      <c r="M3954">
        <v>19.654299989999998</v>
      </c>
      <c r="N3954">
        <v>2.5243709700000001</v>
      </c>
      <c r="O3954">
        <v>22.67901273</v>
      </c>
      <c r="P3954">
        <v>6.6567777570000004</v>
      </c>
      <c r="Q3954">
        <v>7.0386412109999998</v>
      </c>
    </row>
    <row r="3955" spans="1:17">
      <c r="A3955" t="s">
        <v>14318</v>
      </c>
      <c r="B3955" s="14" t="s">
        <v>5052</v>
      </c>
      <c r="C3955">
        <v>6.7150297889999999</v>
      </c>
      <c r="D3955">
        <v>2.2845346169999998</v>
      </c>
      <c r="E3955">
        <v>0.79094031899999995</v>
      </c>
      <c r="F3955">
        <v>0.88140199299999999</v>
      </c>
      <c r="G3955">
        <v>0.86966997000000001</v>
      </c>
      <c r="H3955">
        <v>2.6710471280000001</v>
      </c>
      <c r="I3955">
        <v>2.4481648589999998</v>
      </c>
      <c r="J3955">
        <v>0.79046209599999995</v>
      </c>
      <c r="K3955">
        <v>1.958317394</v>
      </c>
      <c r="L3955">
        <v>5.3036787600000004</v>
      </c>
      <c r="M3955">
        <v>1.8414017030000001</v>
      </c>
      <c r="N3955">
        <v>0.62083107199999998</v>
      </c>
      <c r="O3955">
        <v>9.8271331790000005</v>
      </c>
      <c r="P3955">
        <v>0.71961950200000002</v>
      </c>
      <c r="Q3955">
        <v>1.648617086</v>
      </c>
    </row>
    <row r="3956" spans="1:17">
      <c r="A3956" t="s">
        <v>14319</v>
      </c>
      <c r="B3956" s="14" t="s">
        <v>1324</v>
      </c>
      <c r="C3956">
        <v>19.166506739999999</v>
      </c>
      <c r="D3956">
        <v>8.3222050690000007</v>
      </c>
      <c r="E3956">
        <v>6.8513215750000001</v>
      </c>
      <c r="F3956">
        <v>12.10546005</v>
      </c>
      <c r="G3956">
        <v>4.5453171799999996</v>
      </c>
      <c r="H3956">
        <v>3.0425451899999998</v>
      </c>
      <c r="I3956">
        <v>14.53446389</v>
      </c>
      <c r="J3956">
        <v>26.468025770000001</v>
      </c>
      <c r="K3956">
        <v>14.83926316</v>
      </c>
      <c r="L3956">
        <v>6.6204089069999998</v>
      </c>
      <c r="M3956">
        <v>3.4338267519999999</v>
      </c>
      <c r="N3956">
        <v>21.45324797</v>
      </c>
      <c r="O3956">
        <v>11.037774450000001</v>
      </c>
      <c r="P3956">
        <v>45.740948189999997</v>
      </c>
      <c r="Q3956">
        <v>16.337836129999999</v>
      </c>
    </row>
    <row r="3957" spans="1:17">
      <c r="A3957" t="s">
        <v>14320</v>
      </c>
      <c r="B3957" s="14" t="s">
        <v>14321</v>
      </c>
      <c r="C3957">
        <v>9.8327221900000001</v>
      </c>
      <c r="D3957">
        <v>9.4392011710000006</v>
      </c>
      <c r="E3957">
        <v>34.520717779999998</v>
      </c>
      <c r="F3957">
        <v>8.0305514939999991</v>
      </c>
      <c r="G3957">
        <v>32.260614580000002</v>
      </c>
      <c r="H3957">
        <v>44.056926769999997</v>
      </c>
      <c r="I3957">
        <v>14.33925131</v>
      </c>
      <c r="J3957">
        <v>32.824445240000003</v>
      </c>
      <c r="K3957">
        <v>10.4080943</v>
      </c>
      <c r="L3957">
        <v>45.561126109999996</v>
      </c>
      <c r="M3957">
        <v>0</v>
      </c>
      <c r="N3957">
        <v>4.444362119</v>
      </c>
      <c r="O3957">
        <v>10.88952596</v>
      </c>
      <c r="P3957">
        <v>12.29349983</v>
      </c>
      <c r="Q3957">
        <v>6.7593300520000001</v>
      </c>
    </row>
    <row r="3958" spans="1:17">
      <c r="A3958" t="s">
        <v>14320</v>
      </c>
      <c r="B3958" s="14" t="s">
        <v>183</v>
      </c>
      <c r="C3958">
        <v>8.1777095440000007</v>
      </c>
      <c r="D3958">
        <v>25.153875710000001</v>
      </c>
      <c r="E3958">
        <v>66.923776059999994</v>
      </c>
      <c r="F3958">
        <v>33.351559250000001</v>
      </c>
      <c r="G3958">
        <v>98.360799549999996</v>
      </c>
      <c r="H3958">
        <v>247.51067370000001</v>
      </c>
      <c r="I3958">
        <v>48.620218469999998</v>
      </c>
      <c r="J3958">
        <v>32.735522690000003</v>
      </c>
      <c r="K3958">
        <v>18.406393730000001</v>
      </c>
      <c r="L3958">
        <v>40.939714369999997</v>
      </c>
      <c r="M3958">
        <v>19.92374203</v>
      </c>
      <c r="N3958">
        <v>9.8094146379999998</v>
      </c>
      <c r="O3958">
        <v>9.7532997130000005</v>
      </c>
      <c r="P3958">
        <v>23.972043769999999</v>
      </c>
      <c r="Q3958">
        <v>31.567564260000001</v>
      </c>
    </row>
    <row r="3959" spans="1:17">
      <c r="A3959" t="s">
        <v>14322</v>
      </c>
      <c r="B3959" s="14" t="s">
        <v>8463</v>
      </c>
      <c r="C3959">
        <v>38.519012619999998</v>
      </c>
      <c r="D3959">
        <v>234.87423720000001</v>
      </c>
      <c r="E3959">
        <v>169.46054330000001</v>
      </c>
      <c r="F3959">
        <v>273.84917339999998</v>
      </c>
      <c r="G3959">
        <v>179.31823499999999</v>
      </c>
      <c r="H3959">
        <v>459.08126069999997</v>
      </c>
      <c r="I3959">
        <v>99.453889849999996</v>
      </c>
      <c r="J3959">
        <v>179.19265290000001</v>
      </c>
      <c r="K3959">
        <v>216.7079818</v>
      </c>
      <c r="L3959">
        <v>133.0639477</v>
      </c>
      <c r="M3959">
        <v>20.605960799999998</v>
      </c>
      <c r="N3959">
        <v>68.033212950000006</v>
      </c>
      <c r="O3959">
        <v>30.420739940000001</v>
      </c>
      <c r="P3959">
        <v>196.06214890000001</v>
      </c>
      <c r="Q3959">
        <v>226.80963</v>
      </c>
    </row>
    <row r="3960" spans="1:17">
      <c r="A3960" t="s">
        <v>14323</v>
      </c>
      <c r="B3960" s="14" t="s">
        <v>3806</v>
      </c>
      <c r="C3960">
        <v>11.419366</v>
      </c>
      <c r="D3960">
        <v>13.54987427</v>
      </c>
      <c r="E3960">
        <v>7.6887053229999998</v>
      </c>
      <c r="F3960">
        <v>12.32872167</v>
      </c>
      <c r="G3960">
        <v>8.4549050900000005</v>
      </c>
      <c r="H3960">
        <v>15.25971736</v>
      </c>
      <c r="I3960">
        <v>6.3874846759999997</v>
      </c>
      <c r="J3960">
        <v>6.3061462979999998</v>
      </c>
      <c r="K3960">
        <v>14.973462939999999</v>
      </c>
      <c r="L3960">
        <v>14.727351609999999</v>
      </c>
      <c r="M3960">
        <v>18.316715689999999</v>
      </c>
      <c r="N3960">
        <v>5.8814337539999997</v>
      </c>
      <c r="O3960">
        <v>12.993184380000001</v>
      </c>
      <c r="P3960">
        <v>13.1428689</v>
      </c>
      <c r="Q3960">
        <v>13.33431474</v>
      </c>
    </row>
    <row r="3961" spans="1:17">
      <c r="A3961" t="s">
        <v>14324</v>
      </c>
      <c r="B3961" s="14" t="s">
        <v>307</v>
      </c>
      <c r="C3961">
        <v>48.51492442</v>
      </c>
      <c r="D3961">
        <v>1.58832712</v>
      </c>
      <c r="E3961">
        <v>2.339156381</v>
      </c>
      <c r="F3961">
        <v>1.561496124</v>
      </c>
      <c r="G3961">
        <v>1.4444171370000001</v>
      </c>
      <c r="H3961">
        <v>1.1932084329999999</v>
      </c>
      <c r="I3961">
        <v>8.0160397969999995</v>
      </c>
      <c r="J3961">
        <v>2.7570110250000002</v>
      </c>
      <c r="K3961">
        <v>6.0713883419999997</v>
      </c>
      <c r="L3961">
        <v>16.308812190000001</v>
      </c>
      <c r="M3961">
        <v>41.746430789999998</v>
      </c>
      <c r="N3961">
        <v>4.6842566650000004</v>
      </c>
      <c r="O3961">
        <v>57.699363220000002</v>
      </c>
      <c r="P3961">
        <v>2.6892030870000001</v>
      </c>
      <c r="Q3961">
        <v>14.1288774</v>
      </c>
    </row>
    <row r="3962" spans="1:17">
      <c r="A3962" t="s">
        <v>14325</v>
      </c>
      <c r="B3962" s="14" t="s">
        <v>14326</v>
      </c>
      <c r="C3962">
        <v>6.8166327149999999</v>
      </c>
      <c r="D3962">
        <v>0</v>
      </c>
      <c r="E3962">
        <v>0.54390526900000002</v>
      </c>
      <c r="F3962">
        <v>0.23196916300000001</v>
      </c>
      <c r="G3962">
        <v>0.294276221</v>
      </c>
      <c r="H3962">
        <v>0.21816359900000001</v>
      </c>
      <c r="I3962">
        <v>3.3136096570000002</v>
      </c>
      <c r="J3962">
        <v>0.57609807599999996</v>
      </c>
      <c r="K3962">
        <v>3.0923636430000001</v>
      </c>
      <c r="L3962">
        <v>1.7946423309999999</v>
      </c>
      <c r="M3962">
        <v>3.271210865</v>
      </c>
      <c r="N3962">
        <v>0.14004992499999999</v>
      </c>
      <c r="O3962">
        <v>6.2910603869999999</v>
      </c>
      <c r="P3962">
        <v>0.340903654</v>
      </c>
      <c r="Q3962">
        <v>2.3429864829999998</v>
      </c>
    </row>
    <row r="3963" spans="1:17">
      <c r="A3963" t="s">
        <v>14327</v>
      </c>
      <c r="B3963" s="14" t="s">
        <v>14328</v>
      </c>
      <c r="C3963">
        <v>0</v>
      </c>
      <c r="D3963">
        <v>0</v>
      </c>
      <c r="E3963">
        <v>0.88938176099999999</v>
      </c>
      <c r="F3963">
        <v>0</v>
      </c>
      <c r="G3963">
        <v>0.28871634600000001</v>
      </c>
      <c r="H3963">
        <v>0</v>
      </c>
      <c r="I3963">
        <v>0</v>
      </c>
      <c r="J3963">
        <v>0.211955112</v>
      </c>
      <c r="K3963">
        <v>0</v>
      </c>
      <c r="L3963">
        <v>0</v>
      </c>
      <c r="M3963">
        <v>0</v>
      </c>
      <c r="N3963">
        <v>1.442741034</v>
      </c>
      <c r="O3963">
        <v>0</v>
      </c>
      <c r="P3963">
        <v>0.25084712199999998</v>
      </c>
      <c r="Q3963">
        <v>0</v>
      </c>
    </row>
    <row r="3964" spans="1:17">
      <c r="A3964" t="s">
        <v>14329</v>
      </c>
      <c r="B3964" s="14" t="s">
        <v>9013</v>
      </c>
      <c r="C3964">
        <v>6.8982349440000004</v>
      </c>
      <c r="D3964">
        <v>13.14243411</v>
      </c>
      <c r="E3964">
        <v>15.020251569999999</v>
      </c>
      <c r="F3964">
        <v>13.89696773</v>
      </c>
      <c r="G3964">
        <v>12.07078675</v>
      </c>
      <c r="H3964">
        <v>16.778918659999999</v>
      </c>
      <c r="I3964">
        <v>17.437040570000001</v>
      </c>
      <c r="J3964">
        <v>18.364329049999998</v>
      </c>
      <c r="K3964">
        <v>13.977908380000001</v>
      </c>
      <c r="L3964">
        <v>12.204367250000001</v>
      </c>
      <c r="M3964">
        <v>2.6482965470000002</v>
      </c>
      <c r="N3964">
        <v>9.9208528769999997</v>
      </c>
      <c r="O3964">
        <v>4.5837870949999999</v>
      </c>
      <c r="P3964">
        <v>15.9382898</v>
      </c>
      <c r="Q3964">
        <v>16.123034489999998</v>
      </c>
    </row>
    <row r="3965" spans="1:17">
      <c r="A3965" t="s">
        <v>14330</v>
      </c>
      <c r="B3965" s="14" t="s">
        <v>6365</v>
      </c>
      <c r="C3965">
        <v>62.795739210000001</v>
      </c>
      <c r="D3965">
        <v>313.08740499999999</v>
      </c>
      <c r="E3965">
        <v>250.72292340000001</v>
      </c>
      <c r="F3965">
        <v>496.4719662</v>
      </c>
      <c r="G3965">
        <v>165.33375129999999</v>
      </c>
      <c r="H3965">
        <v>144.7021781</v>
      </c>
      <c r="I3965">
        <v>137.90306810000001</v>
      </c>
      <c r="J3965">
        <v>298.00888739999999</v>
      </c>
      <c r="K3965">
        <v>111.93821629999999</v>
      </c>
      <c r="L3965">
        <v>62.084351220000002</v>
      </c>
      <c r="M3965">
        <v>35.452747449999997</v>
      </c>
      <c r="N3965">
        <v>224.1233488</v>
      </c>
      <c r="O3965">
        <v>36.817896339999997</v>
      </c>
      <c r="P3965">
        <v>651.51414590000002</v>
      </c>
      <c r="Q3965">
        <v>395.11246649999998</v>
      </c>
    </row>
    <row r="3966" spans="1:17">
      <c r="A3966" t="s">
        <v>14331</v>
      </c>
      <c r="B3966" s="14" t="s">
        <v>8336</v>
      </c>
      <c r="C3966">
        <v>1.6440060990000001</v>
      </c>
      <c r="D3966">
        <v>4.2975882839999997</v>
      </c>
      <c r="E3966">
        <v>4.8972645369999999</v>
      </c>
      <c r="F3966">
        <v>2.864400533</v>
      </c>
      <c r="G3966">
        <v>4.2583362359999999</v>
      </c>
      <c r="H3966">
        <v>1.262778156</v>
      </c>
      <c r="I3966">
        <v>5.7539670879999996</v>
      </c>
      <c r="J3966">
        <v>15.25570544</v>
      </c>
      <c r="K3966">
        <v>4.4748176129999999</v>
      </c>
      <c r="L3966">
        <v>5.8171559390000001</v>
      </c>
      <c r="M3966">
        <v>0.63114923000000001</v>
      </c>
      <c r="N3966">
        <v>20.225450479999999</v>
      </c>
      <c r="O3966">
        <v>1.4565607970000001</v>
      </c>
      <c r="P3966">
        <v>9.6687984619999998</v>
      </c>
      <c r="Q3966">
        <v>6.5548280280000002</v>
      </c>
    </row>
    <row r="3967" spans="1:17">
      <c r="A3967" t="s">
        <v>14332</v>
      </c>
      <c r="B3967" s="14" t="s">
        <v>7010</v>
      </c>
      <c r="C3967">
        <v>3.887520866</v>
      </c>
      <c r="D3967">
        <v>0.75080372500000003</v>
      </c>
      <c r="E3967">
        <v>0.73172741299999999</v>
      </c>
      <c r="F3967">
        <v>0.46132542999999998</v>
      </c>
      <c r="G3967">
        <v>0.56802484600000003</v>
      </c>
      <c r="H3967">
        <v>2.526653584</v>
      </c>
      <c r="I3967">
        <v>0.14536532799999999</v>
      </c>
      <c r="J3967">
        <v>0.83400729799999995</v>
      </c>
      <c r="K3967">
        <v>1.175715214</v>
      </c>
      <c r="L3967">
        <v>2.2674090800000002</v>
      </c>
      <c r="M3967">
        <v>0.191340438</v>
      </c>
      <c r="N3967">
        <v>0.36863249799999998</v>
      </c>
      <c r="O3967">
        <v>1.655901847</v>
      </c>
      <c r="P3967">
        <v>0.37387906799999998</v>
      </c>
      <c r="Q3967">
        <v>1.0963721449999999</v>
      </c>
    </row>
    <row r="3968" spans="1:17">
      <c r="A3968" t="s">
        <v>14333</v>
      </c>
      <c r="B3968" s="14" t="s">
        <v>4517</v>
      </c>
      <c r="C3968">
        <v>2.4425233469999998</v>
      </c>
      <c r="D3968">
        <v>6.9371885139999998</v>
      </c>
      <c r="E3968">
        <v>1.465847889</v>
      </c>
      <c r="F3968">
        <v>0.92070017100000001</v>
      </c>
      <c r="G3968">
        <v>1.0274081079999999</v>
      </c>
      <c r="H3968">
        <v>0.6975346</v>
      </c>
      <c r="I3968">
        <v>2.8313171389999998</v>
      </c>
      <c r="J3968">
        <v>1.3655900780000001</v>
      </c>
      <c r="K3968">
        <v>2.500215555</v>
      </c>
      <c r="L3968">
        <v>3.7593864909999999</v>
      </c>
      <c r="M3968">
        <v>2.644815822</v>
      </c>
      <c r="N3968">
        <v>0.97276715700000005</v>
      </c>
      <c r="O3968">
        <v>2.8437615549999999</v>
      </c>
      <c r="P3968">
        <v>1.052386227</v>
      </c>
      <c r="Q3968">
        <v>1.894334537</v>
      </c>
    </row>
    <row r="3969" spans="1:17">
      <c r="A3969" t="s">
        <v>14334</v>
      </c>
      <c r="B3969" s="14" t="s">
        <v>14335</v>
      </c>
      <c r="C3969">
        <v>54.724473709999998</v>
      </c>
      <c r="D3969">
        <v>6.6245192829999997</v>
      </c>
      <c r="E3969">
        <v>3.8051060080000001</v>
      </c>
      <c r="F3969">
        <v>2.5805700260000002</v>
      </c>
      <c r="G3969">
        <v>7.0536696340000002</v>
      </c>
      <c r="H3969">
        <v>46.538126140000003</v>
      </c>
      <c r="I3969">
        <v>103.7475031</v>
      </c>
      <c r="J3969">
        <v>11.17423739</v>
      </c>
      <c r="K3969">
        <v>21.811188619999999</v>
      </c>
      <c r="L3969">
        <v>29.514859349999998</v>
      </c>
      <c r="M3969">
        <v>148.94046520000001</v>
      </c>
      <c r="N3969">
        <v>7.685612485</v>
      </c>
      <c r="O3969">
        <v>57.142954940000003</v>
      </c>
      <c r="P3969">
        <v>13.86972083</v>
      </c>
      <c r="Q3969">
        <v>42.724851950000001</v>
      </c>
    </row>
    <row r="3970" spans="1:17">
      <c r="A3970" t="s">
        <v>14336</v>
      </c>
      <c r="B3970" s="14" t="s">
        <v>14337</v>
      </c>
      <c r="C3970">
        <v>19.365736550000001</v>
      </c>
      <c r="D3970">
        <v>2.9173081660000002</v>
      </c>
      <c r="E3970">
        <v>2.12208782</v>
      </c>
      <c r="F3970">
        <v>1.5882227870000001</v>
      </c>
      <c r="G3970">
        <v>2.4579136720000001</v>
      </c>
      <c r="H3970">
        <v>6.9354796319999998</v>
      </c>
      <c r="I3970">
        <v>4.7304399999999998</v>
      </c>
      <c r="J3970">
        <v>2.8478020489999998</v>
      </c>
      <c r="K3970">
        <v>6.3253881420000004</v>
      </c>
      <c r="L3970">
        <v>9.0243368719999992</v>
      </c>
      <c r="M3970">
        <v>7.8993542569999997</v>
      </c>
      <c r="N3970">
        <v>1.8799609129999999</v>
      </c>
      <c r="O3970">
        <v>8.1499101639999996</v>
      </c>
      <c r="P3970">
        <v>2.3606978559999998</v>
      </c>
      <c r="Q3970">
        <v>4.6594209500000003</v>
      </c>
    </row>
    <row r="3971" spans="1:17">
      <c r="A3971" t="s">
        <v>14338</v>
      </c>
      <c r="B3971" s="14" t="s">
        <v>1192</v>
      </c>
      <c r="C3971">
        <v>9.6568237610000001</v>
      </c>
      <c r="D3971">
        <v>42.038022120000001</v>
      </c>
      <c r="E3971">
        <v>44.586687359999999</v>
      </c>
      <c r="F3971">
        <v>70.443308139999999</v>
      </c>
      <c r="G3971">
        <v>47.0833054</v>
      </c>
      <c r="H3971">
        <v>80.13339105</v>
      </c>
      <c r="I3971">
        <v>42.556024919999999</v>
      </c>
      <c r="J3971">
        <v>26.410592789999999</v>
      </c>
      <c r="K3971">
        <v>88.717499939999996</v>
      </c>
      <c r="L3971">
        <v>83.023649050000003</v>
      </c>
      <c r="M3971">
        <v>11.142292060000001</v>
      </c>
      <c r="N3971">
        <v>20.113467069999999</v>
      </c>
      <c r="O3971">
        <v>7.3635792679999996</v>
      </c>
      <c r="P3971">
        <v>32.07217962</v>
      </c>
      <c r="Q3971">
        <v>55.610302160000003</v>
      </c>
    </row>
    <row r="3972" spans="1:17">
      <c r="A3972" t="s">
        <v>14339</v>
      </c>
      <c r="B3972" s="14" t="s">
        <v>6854</v>
      </c>
      <c r="C3972">
        <v>4.428679163</v>
      </c>
      <c r="D3972">
        <v>22.687954149999999</v>
      </c>
      <c r="E3972">
        <v>23.91125516</v>
      </c>
      <c r="F3972">
        <v>22.68146381</v>
      </c>
      <c r="G3972">
        <v>16.15534375</v>
      </c>
      <c r="H3972">
        <v>69.097324819999997</v>
      </c>
      <c r="I3972">
        <v>26.64102188</v>
      </c>
      <c r="J3972">
        <v>32.352135029999999</v>
      </c>
      <c r="K3972">
        <v>24.611096979999999</v>
      </c>
      <c r="L3972">
        <v>10.843392550000001</v>
      </c>
      <c r="M3972">
        <v>0</v>
      </c>
      <c r="N3972">
        <v>7.0288729679999999</v>
      </c>
      <c r="O3972">
        <v>1.8392496920000001</v>
      </c>
      <c r="P3972">
        <v>16.444945499999999</v>
      </c>
      <c r="Q3972">
        <v>15.22208376</v>
      </c>
    </row>
    <row r="3973" spans="1:17">
      <c r="A3973" t="e">
        <v>#N/A</v>
      </c>
      <c r="B3973" s="14" t="s">
        <v>14340</v>
      </c>
      <c r="C3973">
        <v>2.5973228430000002</v>
      </c>
      <c r="D3973">
        <v>6.3293337320000003</v>
      </c>
      <c r="E3973">
        <v>1.657941849</v>
      </c>
      <c r="F3973">
        <v>1.0606388769999999</v>
      </c>
      <c r="G3973">
        <v>2.2425452039999998</v>
      </c>
      <c r="H3973">
        <v>0.99751532300000001</v>
      </c>
      <c r="I3973">
        <v>0</v>
      </c>
      <c r="J3973">
        <v>3.621899618</v>
      </c>
      <c r="K3973">
        <v>10.60447344</v>
      </c>
      <c r="L3973">
        <v>13.129106670000001</v>
      </c>
      <c r="M3973">
        <v>0</v>
      </c>
      <c r="N3973">
        <v>3.6820358550000001</v>
      </c>
      <c r="O3973">
        <v>1.4382392770000001</v>
      </c>
      <c r="P3973">
        <v>2.727765244</v>
      </c>
      <c r="Q3973">
        <v>3.5709668200000002</v>
      </c>
    </row>
    <row r="3974" spans="1:17">
      <c r="A3974" t="s">
        <v>14341</v>
      </c>
      <c r="B3974" s="14" t="s">
        <v>14342</v>
      </c>
      <c r="C3974">
        <v>1.985453519</v>
      </c>
      <c r="D3974">
        <v>5.7179776330000003</v>
      </c>
      <c r="E3974">
        <v>3.1684225229999998</v>
      </c>
      <c r="F3974">
        <v>1.0810357779999999</v>
      </c>
      <c r="G3974">
        <v>2.0571039660000001</v>
      </c>
      <c r="H3974">
        <v>9.9128085220000006</v>
      </c>
      <c r="I3974">
        <v>5.7908514919999998</v>
      </c>
      <c r="J3974">
        <v>5.7890239960000001</v>
      </c>
      <c r="K3974">
        <v>5.4042028100000001</v>
      </c>
      <c r="L3974">
        <v>10.03619211</v>
      </c>
      <c r="M3974">
        <v>0</v>
      </c>
      <c r="N3974">
        <v>5.1397649330000004</v>
      </c>
      <c r="O3974">
        <v>0</v>
      </c>
      <c r="P3974">
        <v>4.1703334029999999</v>
      </c>
      <c r="Q3974">
        <v>10.918917779999999</v>
      </c>
    </row>
    <row r="3975" spans="1:17">
      <c r="A3975" t="s">
        <v>14343</v>
      </c>
      <c r="B3975" s="14" t="s">
        <v>3337</v>
      </c>
      <c r="C3975">
        <v>240.14440579999999</v>
      </c>
      <c r="D3975">
        <v>22.927832070000001</v>
      </c>
      <c r="E3975">
        <v>19.174766330000001</v>
      </c>
      <c r="F3975">
        <v>19.035744919999999</v>
      </c>
      <c r="G3975">
        <v>23.07354213</v>
      </c>
      <c r="H3975">
        <v>65.859180989999999</v>
      </c>
      <c r="I3975">
        <v>41.720560059999997</v>
      </c>
      <c r="J3975">
        <v>19.47767288</v>
      </c>
      <c r="K3975">
        <v>86.878322589999996</v>
      </c>
      <c r="L3975">
        <v>149.39775789999999</v>
      </c>
      <c r="M3975">
        <v>58.469006270000001</v>
      </c>
      <c r="N3975">
        <v>11.658671200000001</v>
      </c>
      <c r="O3975">
        <v>165.685868</v>
      </c>
      <c r="P3975">
        <v>14.391510309999999</v>
      </c>
      <c r="Q3975">
        <v>66.056337940000006</v>
      </c>
    </row>
    <row r="3976" spans="1:17">
      <c r="A3976" t="e">
        <v>#N/A</v>
      </c>
      <c r="B3976" s="14" t="s">
        <v>14344</v>
      </c>
      <c r="C3976">
        <v>1.3629515910000001</v>
      </c>
      <c r="D3976">
        <v>1.8116364780000001</v>
      </c>
      <c r="E3976">
        <v>2.610027267</v>
      </c>
      <c r="F3976">
        <v>2.5973400870000001</v>
      </c>
      <c r="G3976">
        <v>1.176781147</v>
      </c>
      <c r="H3976">
        <v>4.7110377139999997</v>
      </c>
      <c r="I3976">
        <v>11.92571396</v>
      </c>
      <c r="J3976">
        <v>3.2828559089999998</v>
      </c>
      <c r="K3976">
        <v>7.4196315799999999</v>
      </c>
      <c r="L3976">
        <v>1.7223828050000001</v>
      </c>
      <c r="M3976">
        <v>7.8487468619999996</v>
      </c>
      <c r="N3976">
        <v>2.856232721</v>
      </c>
      <c r="O3976">
        <v>3.0188784829999999</v>
      </c>
      <c r="P3976">
        <v>2.2493453149999998</v>
      </c>
      <c r="Q3976">
        <v>0.93693683900000002</v>
      </c>
    </row>
    <row r="3977" spans="1:17">
      <c r="A3977" t="s">
        <v>14345</v>
      </c>
      <c r="B3977" s="14" t="s">
        <v>9183</v>
      </c>
      <c r="C3977">
        <v>2.4127030110000001</v>
      </c>
      <c r="D3977">
        <v>13.807774609999999</v>
      </c>
      <c r="E3977">
        <v>11.785997030000001</v>
      </c>
      <c r="F3977">
        <v>18.829180130000001</v>
      </c>
      <c r="G3977">
        <v>6.8743727479999999</v>
      </c>
      <c r="H3977">
        <v>10.34715748</v>
      </c>
      <c r="I3977">
        <v>6.1573610800000003</v>
      </c>
      <c r="J3977">
        <v>23.474699399999999</v>
      </c>
      <c r="K3977">
        <v>8.7561767039999996</v>
      </c>
      <c r="L3977">
        <v>4.8275354479999999</v>
      </c>
      <c r="M3977">
        <v>1.157823904</v>
      </c>
      <c r="N3977">
        <v>10.60792955</v>
      </c>
      <c r="O3977">
        <v>1.336008053</v>
      </c>
      <c r="P3977">
        <v>31.55275761</v>
      </c>
      <c r="Q3977">
        <v>11.60998852</v>
      </c>
    </row>
    <row r="3978" spans="1:17">
      <c r="A3978" t="s">
        <v>14346</v>
      </c>
      <c r="B3978" s="14" t="s">
        <v>14347</v>
      </c>
      <c r="C3978">
        <v>1.1027351990000001</v>
      </c>
      <c r="D3978">
        <v>0.65144738499999999</v>
      </c>
      <c r="E3978">
        <v>0.840776474</v>
      </c>
      <c r="F3978">
        <v>0.95065718600000004</v>
      </c>
      <c r="G3978">
        <v>0.539528232</v>
      </c>
      <c r="H3978">
        <v>0</v>
      </c>
      <c r="I3978">
        <v>1.072093556</v>
      </c>
      <c r="J3978">
        <v>1.3746425659999999</v>
      </c>
      <c r="K3978">
        <v>1.3340147570000001</v>
      </c>
      <c r="L3978">
        <v>1.5096719780000001</v>
      </c>
      <c r="M3978">
        <v>0.70558383000000002</v>
      </c>
      <c r="N3978">
        <v>1.563267559</v>
      </c>
      <c r="O3978">
        <v>1.017712706</v>
      </c>
      <c r="P3978">
        <v>2.4816784699999999</v>
      </c>
      <c r="Q3978">
        <v>0.63171308900000001</v>
      </c>
    </row>
    <row r="3979" spans="1:17">
      <c r="A3979" t="s">
        <v>14348</v>
      </c>
      <c r="B3979" s="14" t="s">
        <v>3339</v>
      </c>
      <c r="C3979">
        <v>21.036773589999999</v>
      </c>
      <c r="D3979">
        <v>37.599520579999997</v>
      </c>
      <c r="E3979">
        <v>18.360763030000001</v>
      </c>
      <c r="F3979">
        <v>20.07240715</v>
      </c>
      <c r="G3979">
        <v>18.586507449999999</v>
      </c>
      <c r="H3979">
        <v>54.437104759999997</v>
      </c>
      <c r="I3979">
        <v>16.977333160000001</v>
      </c>
      <c r="J3979">
        <v>13.334198819999999</v>
      </c>
      <c r="K3979">
        <v>25.201795099999998</v>
      </c>
      <c r="L3979">
        <v>22.971066820000001</v>
      </c>
      <c r="M3979">
        <v>15.68196702</v>
      </c>
      <c r="N3979">
        <v>13.57047068</v>
      </c>
      <c r="O3979">
        <v>24.881112720000001</v>
      </c>
      <c r="P3979">
        <v>17.03725863</v>
      </c>
      <c r="Q3979">
        <v>32.71355286</v>
      </c>
    </row>
    <row r="3980" spans="1:17">
      <c r="A3980" t="s">
        <v>14348</v>
      </c>
      <c r="B3980" s="14" t="s">
        <v>14349</v>
      </c>
      <c r="C3980">
        <v>2.6055162900000002</v>
      </c>
      <c r="D3980">
        <v>0.40404636900000002</v>
      </c>
      <c r="E3980">
        <v>0.44351252000000002</v>
      </c>
      <c r="F3980">
        <v>0.31919542200000001</v>
      </c>
      <c r="G3980">
        <v>0.80986301299999996</v>
      </c>
      <c r="H3980">
        <v>1.1007282650000001</v>
      </c>
      <c r="I3980">
        <v>0.37996754300000002</v>
      </c>
      <c r="J3980">
        <v>0.52848366099999999</v>
      </c>
      <c r="K3980">
        <v>1.0637926040000001</v>
      </c>
      <c r="L3980">
        <v>3.1279993089999998</v>
      </c>
      <c r="M3980">
        <v>0</v>
      </c>
      <c r="N3980">
        <v>0.67449281100000003</v>
      </c>
      <c r="O3980">
        <v>2.8855526189999998</v>
      </c>
      <c r="P3980">
        <v>0.74272904900000003</v>
      </c>
      <c r="Q3980">
        <v>0.35822316999999998</v>
      </c>
    </row>
    <row r="3981" spans="1:17">
      <c r="A3981" t="s">
        <v>14350</v>
      </c>
      <c r="B3981" s="14" t="s">
        <v>6639</v>
      </c>
      <c r="C3981">
        <v>4.1297433200000002</v>
      </c>
      <c r="D3981">
        <v>0.674119468</v>
      </c>
      <c r="E3981">
        <v>0.30061103500000003</v>
      </c>
      <c r="F3981">
        <v>0.266276181</v>
      </c>
      <c r="G3981">
        <v>0.337798125</v>
      </c>
      <c r="H3981">
        <v>0.66781025800000005</v>
      </c>
      <c r="I3981">
        <v>4.1206480089999999</v>
      </c>
      <c r="J3981">
        <v>0.468420797</v>
      </c>
      <c r="K3981">
        <v>3.5497079509999998</v>
      </c>
      <c r="L3981">
        <v>1.6480483889999999</v>
      </c>
      <c r="M3981">
        <v>18.775028679999998</v>
      </c>
      <c r="N3981">
        <v>0.482287717</v>
      </c>
      <c r="O3981">
        <v>8.6657701290000002</v>
      </c>
      <c r="P3981">
        <v>0.260881007</v>
      </c>
      <c r="Q3981">
        <v>0.44825030900000001</v>
      </c>
    </row>
    <row r="3982" spans="1:17">
      <c r="A3982" t="s">
        <v>14351</v>
      </c>
      <c r="B3982" s="14" t="s">
        <v>6617</v>
      </c>
      <c r="C3982">
        <v>0</v>
      </c>
      <c r="D3982">
        <v>0.89803820499999998</v>
      </c>
      <c r="E3982">
        <v>1.6172561590000001</v>
      </c>
      <c r="F3982">
        <v>2.6899884150000002</v>
      </c>
      <c r="G3982">
        <v>1.662510199</v>
      </c>
      <c r="H3982">
        <v>2.5298946899999999</v>
      </c>
      <c r="I3982">
        <v>0</v>
      </c>
      <c r="J3982">
        <v>1.9271010790000001</v>
      </c>
      <c r="K3982">
        <v>1.1493601069999999</v>
      </c>
      <c r="L3982">
        <v>0.96051900000000001</v>
      </c>
      <c r="M3982">
        <v>3.8906671560000001</v>
      </c>
      <c r="N3982">
        <v>0.43724789600000002</v>
      </c>
      <c r="O3982">
        <v>0</v>
      </c>
      <c r="P3982">
        <v>0.76023606300000002</v>
      </c>
      <c r="Q3982">
        <v>1.741667866</v>
      </c>
    </row>
    <row r="3983" spans="1:17">
      <c r="A3983" t="s">
        <v>14352</v>
      </c>
      <c r="B3983" s="14" t="s">
        <v>14353</v>
      </c>
      <c r="C3983">
        <v>0</v>
      </c>
      <c r="D3983">
        <v>1.5168935480000001</v>
      </c>
      <c r="E3983">
        <v>1.1837532989999999</v>
      </c>
      <c r="F3983">
        <v>0.93204328199999997</v>
      </c>
      <c r="G3983">
        <v>1.034591839</v>
      </c>
      <c r="H3983">
        <v>3.7802212810000002</v>
      </c>
      <c r="I3983">
        <v>0</v>
      </c>
      <c r="J3983">
        <v>1.1935379049999999</v>
      </c>
      <c r="K3983">
        <v>2.5238280479999999</v>
      </c>
      <c r="L3983">
        <v>3.244862114</v>
      </c>
      <c r="M3983">
        <v>1.6429501200000001</v>
      </c>
      <c r="N3983">
        <v>0.26377278700000001</v>
      </c>
      <c r="O3983">
        <v>3.3176379589999998</v>
      </c>
      <c r="P3983">
        <v>0.12841293100000001</v>
      </c>
      <c r="Q3983">
        <v>1.4709422910000001</v>
      </c>
    </row>
    <row r="3984" spans="1:17">
      <c r="A3984" t="s">
        <v>14354</v>
      </c>
      <c r="B3984" s="14" t="s">
        <v>3020</v>
      </c>
      <c r="C3984">
        <v>1.917567603</v>
      </c>
      <c r="D3984">
        <v>3.7846301929999999</v>
      </c>
      <c r="E3984">
        <v>2.8560830240000001</v>
      </c>
      <c r="F3984">
        <v>3.606798983</v>
      </c>
      <c r="G3984">
        <v>2.9500497569999999</v>
      </c>
      <c r="H3984">
        <v>6.4272156560000004</v>
      </c>
      <c r="I3984">
        <v>2.7964263859999998</v>
      </c>
      <c r="J3984">
        <v>4.4419313819999999</v>
      </c>
      <c r="K3984">
        <v>5.2194242419999997</v>
      </c>
      <c r="L3984">
        <v>3.0290744460000001</v>
      </c>
      <c r="M3984">
        <v>1.6731182630000001</v>
      </c>
      <c r="N3984">
        <v>2.1596744889999999</v>
      </c>
      <c r="O3984">
        <v>1.544483209</v>
      </c>
      <c r="P3984">
        <v>3.7923552859999998</v>
      </c>
      <c r="Q3984">
        <v>3.4752486299999998</v>
      </c>
    </row>
    <row r="3985" spans="1:17">
      <c r="A3985" t="s">
        <v>14355</v>
      </c>
      <c r="B3985" s="14" t="s">
        <v>8968</v>
      </c>
      <c r="C3985">
        <v>7.2135254499999997</v>
      </c>
      <c r="D3985">
        <v>1.5181355459999999</v>
      </c>
      <c r="E3985">
        <v>1.611606356</v>
      </c>
      <c r="F3985">
        <v>1.1782817910000001</v>
      </c>
      <c r="G3985">
        <v>0.99651266400000005</v>
      </c>
      <c r="H3985">
        <v>0.27703918999999999</v>
      </c>
      <c r="I3985">
        <v>0.52598127100000003</v>
      </c>
      <c r="J3985">
        <v>4.252245308</v>
      </c>
      <c r="K3985">
        <v>1.6362069640000001</v>
      </c>
      <c r="L3985">
        <v>3.6463370479999999</v>
      </c>
      <c r="M3985">
        <v>3.4616743799999998</v>
      </c>
      <c r="N3985">
        <v>2.5342920790000001</v>
      </c>
      <c r="O3985">
        <v>3.1955290139999999</v>
      </c>
      <c r="P3985">
        <v>1.0281445789999999</v>
      </c>
      <c r="Q3985">
        <v>3.7191073650000002</v>
      </c>
    </row>
    <row r="3986" spans="1:17">
      <c r="A3986" t="s">
        <v>14356</v>
      </c>
      <c r="B3986" s="14" t="s">
        <v>8326</v>
      </c>
      <c r="C3986">
        <v>42.647548039999997</v>
      </c>
      <c r="D3986">
        <v>16.157102040000002</v>
      </c>
      <c r="E3986">
        <v>3.1115158350000001</v>
      </c>
      <c r="F3986">
        <v>1.53679492</v>
      </c>
      <c r="G3986">
        <v>4.9694015829999998</v>
      </c>
      <c r="H3986">
        <v>10.80783212</v>
      </c>
      <c r="I3986">
        <v>53.790513449999999</v>
      </c>
      <c r="J3986">
        <v>10.039935549999999</v>
      </c>
      <c r="K3986">
        <v>35.745686730000003</v>
      </c>
      <c r="L3986">
        <v>81.772942610000001</v>
      </c>
      <c r="M3986">
        <v>31.639484790000001</v>
      </c>
      <c r="N3986">
        <v>3.848981411</v>
      </c>
      <c r="O3986">
        <v>38.697702120000002</v>
      </c>
      <c r="P3986">
        <v>9.1730032769999994</v>
      </c>
      <c r="Q3986">
        <v>14.025321979999999</v>
      </c>
    </row>
    <row r="3987" spans="1:17">
      <c r="A3987" t="s">
        <v>14357</v>
      </c>
      <c r="B3987" s="14" t="s">
        <v>3340</v>
      </c>
      <c r="C3987">
        <v>16.425717590000001</v>
      </c>
      <c r="D3987">
        <v>35.425930710000003</v>
      </c>
      <c r="E3987">
        <v>41.973752580000003</v>
      </c>
      <c r="F3987">
        <v>34.965973249999998</v>
      </c>
      <c r="G3987">
        <v>49.005913939999999</v>
      </c>
      <c r="H3987">
        <v>13.837741429999999</v>
      </c>
      <c r="I3987">
        <v>189.93160750000001</v>
      </c>
      <c r="J3987">
        <v>106.14328020000001</v>
      </c>
      <c r="K3987">
        <v>311.3294166</v>
      </c>
      <c r="L3987">
        <v>265.29335950000001</v>
      </c>
      <c r="M3987">
        <v>15.45983601</v>
      </c>
      <c r="N3987">
        <v>68.034291580000001</v>
      </c>
      <c r="O3987">
        <v>25.11548865</v>
      </c>
      <c r="P3987">
        <v>30.860375449999999</v>
      </c>
      <c r="Q3987">
        <v>46.841793019999997</v>
      </c>
    </row>
    <row r="3988" spans="1:17">
      <c r="A3988" t="s">
        <v>14358</v>
      </c>
      <c r="B3988" s="14" t="s">
        <v>1898</v>
      </c>
      <c r="C3988">
        <v>2.5087877070000002</v>
      </c>
      <c r="D3988">
        <v>1.204191037</v>
      </c>
      <c r="E3988">
        <v>1.6607395899999999</v>
      </c>
      <c r="F3988">
        <v>1.650558846</v>
      </c>
      <c r="G3988">
        <v>1.2274585929999999</v>
      </c>
      <c r="H3988">
        <v>3.1046528210000002</v>
      </c>
      <c r="I3988">
        <v>1.82930712</v>
      </c>
      <c r="J3988">
        <v>1.3781731989999999</v>
      </c>
      <c r="K3988">
        <v>2.5923636829999999</v>
      </c>
      <c r="L3988">
        <v>2.1135956390000001</v>
      </c>
      <c r="M3988">
        <v>0.80262244299999996</v>
      </c>
      <c r="N3988">
        <v>0.962151969</v>
      </c>
      <c r="O3988">
        <v>2.0066423119999999</v>
      </c>
      <c r="P3988">
        <v>2.028365236</v>
      </c>
      <c r="Q3988">
        <v>2.29949534</v>
      </c>
    </row>
    <row r="3989" spans="1:17">
      <c r="A3989" t="s">
        <v>14359</v>
      </c>
      <c r="B3989" s="14" t="s">
        <v>8023</v>
      </c>
      <c r="C3989">
        <v>17.618880260000001</v>
      </c>
      <c r="D3989">
        <v>1.060399305</v>
      </c>
      <c r="E3989">
        <v>1.246011784</v>
      </c>
      <c r="F3989">
        <v>1.3446965390000001</v>
      </c>
      <c r="G3989">
        <v>0.93208031800000002</v>
      </c>
      <c r="H3989">
        <v>1.681877254</v>
      </c>
      <c r="I3989">
        <v>9.0597193259999997</v>
      </c>
      <c r="J3989">
        <v>4.6607648509999997</v>
      </c>
      <c r="K3989">
        <v>3.2340810900000001</v>
      </c>
      <c r="L3989">
        <v>4.6332309839999999</v>
      </c>
      <c r="M3989">
        <v>13.684498230000001</v>
      </c>
      <c r="N3989">
        <v>1.418648758</v>
      </c>
      <c r="O3989">
        <v>11.95565217</v>
      </c>
      <c r="P3989">
        <v>1.482132231</v>
      </c>
      <c r="Q3989">
        <v>15.05221957</v>
      </c>
    </row>
    <row r="3990" spans="1:17">
      <c r="A3990" t="s">
        <v>14360</v>
      </c>
      <c r="B3990" s="14" t="s">
        <v>14361</v>
      </c>
      <c r="C3990">
        <v>12.75924816</v>
      </c>
      <c r="D3990">
        <v>2.591050627</v>
      </c>
      <c r="E3990">
        <v>1.651538881</v>
      </c>
      <c r="F3990">
        <v>1.7078361310000001</v>
      </c>
      <c r="G3990">
        <v>1.946233619</v>
      </c>
      <c r="H3990">
        <v>5.3086101250000004</v>
      </c>
      <c r="I3990">
        <v>4.96188305</v>
      </c>
      <c r="J3990">
        <v>1.671411218</v>
      </c>
      <c r="K3990">
        <v>4.5341131710000004</v>
      </c>
      <c r="L3990">
        <v>6.0465215109999999</v>
      </c>
      <c r="M3990">
        <v>6.1229925310000004</v>
      </c>
      <c r="N3990">
        <v>1.363142992</v>
      </c>
      <c r="O3990">
        <v>16.956707770000001</v>
      </c>
      <c r="P3990">
        <v>1.914291631</v>
      </c>
      <c r="Q3990">
        <v>4.0931885379999997</v>
      </c>
    </row>
    <row r="3991" spans="1:17">
      <c r="A3991" t="s">
        <v>14362</v>
      </c>
      <c r="B3991" s="14" t="s">
        <v>14363</v>
      </c>
      <c r="C3991">
        <v>91.772073779999999</v>
      </c>
      <c r="D3991">
        <v>3.1861367899999999</v>
      </c>
      <c r="E3991">
        <v>3.9345187149999998</v>
      </c>
      <c r="F3991">
        <v>2.7034858260000001</v>
      </c>
      <c r="G3991">
        <v>2.365271559</v>
      </c>
      <c r="H3991">
        <v>4.2084228550000002</v>
      </c>
      <c r="I3991">
        <v>23.970091750000002</v>
      </c>
      <c r="J3991">
        <v>3.6464715289999998</v>
      </c>
      <c r="K3991">
        <v>15.22377972</v>
      </c>
      <c r="L3991">
        <v>48.033914500000002</v>
      </c>
      <c r="M3991">
        <v>14.46095815</v>
      </c>
      <c r="N3991">
        <v>4.2212394609999997</v>
      </c>
      <c r="O3991">
        <v>23.51270778</v>
      </c>
      <c r="P3991">
        <v>3.5963074119999998</v>
      </c>
      <c r="Q3991">
        <v>11.7699777</v>
      </c>
    </row>
    <row r="3992" spans="1:17">
      <c r="A3992" t="s">
        <v>14362</v>
      </c>
      <c r="B3992" s="14" t="s">
        <v>9442</v>
      </c>
      <c r="C3992">
        <v>5.6738377309999999</v>
      </c>
      <c r="D3992">
        <v>16.946312509999998</v>
      </c>
      <c r="E3992">
        <v>18.57232479</v>
      </c>
      <c r="F3992">
        <v>27.44494169</v>
      </c>
      <c r="G3992">
        <v>18.93047065</v>
      </c>
      <c r="H3992">
        <v>4.0079265079999997</v>
      </c>
      <c r="I3992">
        <v>39.598285769999997</v>
      </c>
      <c r="J3992">
        <v>68.767785669999995</v>
      </c>
      <c r="K3992">
        <v>46.3767931</v>
      </c>
      <c r="L3992">
        <v>29.51270822</v>
      </c>
      <c r="M3992">
        <v>5.4455976760000002</v>
      </c>
      <c r="N3992">
        <v>29.73805205</v>
      </c>
      <c r="O3992">
        <v>6.9569002910000002</v>
      </c>
      <c r="P3992">
        <v>14.15212258</v>
      </c>
      <c r="Q3992">
        <v>15.67116511</v>
      </c>
    </row>
    <row r="3993" spans="1:17">
      <c r="A3993" t="s">
        <v>14364</v>
      </c>
      <c r="B3993" s="14" t="s">
        <v>2067</v>
      </c>
      <c r="C3993">
        <v>3.2172221329999999</v>
      </c>
      <c r="D3993">
        <v>2.0733743260000002</v>
      </c>
      <c r="E3993">
        <v>2.2092192549999998</v>
      </c>
      <c r="F3993">
        <v>2.0303873110000001</v>
      </c>
      <c r="G3993">
        <v>1.4141375709999999</v>
      </c>
      <c r="H3993">
        <v>0.224652884</v>
      </c>
      <c r="I3993">
        <v>1.279564919</v>
      </c>
      <c r="J3993">
        <v>5.0424901709999999</v>
      </c>
      <c r="K3993">
        <v>3.0516650429999999</v>
      </c>
      <c r="L3993">
        <v>1.4784192350000001</v>
      </c>
      <c r="M3993">
        <v>0.56141886200000002</v>
      </c>
      <c r="N3993">
        <v>2.8482604</v>
      </c>
      <c r="O3993">
        <v>0.32390941200000001</v>
      </c>
      <c r="P3993">
        <v>3.115514149</v>
      </c>
      <c r="Q3993">
        <v>0</v>
      </c>
    </row>
    <row r="3994" spans="1:17">
      <c r="A3994" t="s">
        <v>14365</v>
      </c>
      <c r="B3994" s="14" t="s">
        <v>7410</v>
      </c>
      <c r="C3994">
        <v>6.4305847419999997</v>
      </c>
      <c r="D3994">
        <v>2.82503408</v>
      </c>
      <c r="E3994">
        <v>1.1769461830000001</v>
      </c>
      <c r="F3994">
        <v>1.3575001929999999</v>
      </c>
      <c r="G3994">
        <v>1.016336401</v>
      </c>
      <c r="H3994">
        <v>4.0603533460000003</v>
      </c>
      <c r="I3994">
        <v>3.178931408</v>
      </c>
      <c r="J3994">
        <v>2.3489034449999999</v>
      </c>
      <c r="K3994">
        <v>3.782514081</v>
      </c>
      <c r="L3994">
        <v>3.615571981</v>
      </c>
      <c r="M3994">
        <v>2.6152132259999998</v>
      </c>
      <c r="N3994">
        <v>1.3368595190000001</v>
      </c>
      <c r="O3994">
        <v>4.707586042</v>
      </c>
      <c r="P3994">
        <v>1.880525864</v>
      </c>
      <c r="Q3994">
        <v>2.3976087599999998</v>
      </c>
    </row>
    <row r="3995" spans="1:17">
      <c r="A3995" t="s">
        <v>14366</v>
      </c>
      <c r="B3995" s="14" t="s">
        <v>8563</v>
      </c>
      <c r="C3995">
        <v>3.3520643830000001</v>
      </c>
      <c r="D3995">
        <v>1.5965781699999999</v>
      </c>
      <c r="E3995">
        <v>1.5869544840000001</v>
      </c>
      <c r="F3995">
        <v>1.277587738</v>
      </c>
      <c r="G3995">
        <v>1.504980824</v>
      </c>
      <c r="H3995">
        <v>2.7034932330000001</v>
      </c>
      <c r="I3995">
        <v>8.5546669770000001</v>
      </c>
      <c r="J3995">
        <v>2.0184767460000002</v>
      </c>
      <c r="K3995">
        <v>4.5619893850000004</v>
      </c>
      <c r="L3995">
        <v>4.3419564910000004</v>
      </c>
      <c r="M3995">
        <v>6.7561656230000002</v>
      </c>
      <c r="N3995">
        <v>1.1156818129999999</v>
      </c>
      <c r="O3995">
        <v>9.6520798239999994</v>
      </c>
      <c r="P3995">
        <v>1.2321439599999999</v>
      </c>
      <c r="Q3995">
        <v>2.3043170630000001</v>
      </c>
    </row>
    <row r="3996" spans="1:17">
      <c r="A3996" t="s">
        <v>14367</v>
      </c>
      <c r="B3996" s="14" t="s">
        <v>52</v>
      </c>
      <c r="C3996">
        <v>81.609178279999995</v>
      </c>
      <c r="D3996">
        <v>3.949799923</v>
      </c>
      <c r="E3996">
        <v>5.3049483650000004</v>
      </c>
      <c r="F3996">
        <v>5.9390565110000004</v>
      </c>
      <c r="G3996">
        <v>5.1563584149999997</v>
      </c>
      <c r="H3996">
        <v>10.855725720000001</v>
      </c>
      <c r="I3996">
        <v>18.179493069999999</v>
      </c>
      <c r="J3996">
        <v>16.740436450000001</v>
      </c>
      <c r="K3996">
        <v>14.92715806</v>
      </c>
      <c r="L3996">
        <v>52.023336309999998</v>
      </c>
      <c r="M3996">
        <v>13.634063960000001</v>
      </c>
      <c r="N3996">
        <v>7.3261988909999998</v>
      </c>
      <c r="O3996">
        <v>16.374422320000001</v>
      </c>
      <c r="P3996">
        <v>10.199678179999999</v>
      </c>
      <c r="Q3996">
        <v>15.64444449</v>
      </c>
    </row>
    <row r="3997" spans="1:17">
      <c r="A3997" t="s">
        <v>14199</v>
      </c>
      <c r="B3997" s="14" t="s">
        <v>4306</v>
      </c>
      <c r="C3997">
        <v>12.82904173</v>
      </c>
      <c r="D3997">
        <v>8.0291446040000007</v>
      </c>
      <c r="E3997">
        <v>8.9909018950000004</v>
      </c>
      <c r="F3997">
        <v>10.00784477</v>
      </c>
      <c r="G3997">
        <v>9.5020999820000007</v>
      </c>
      <c r="H3997">
        <v>14.83641635</v>
      </c>
      <c r="I3997">
        <v>25.63027563</v>
      </c>
      <c r="J3997">
        <v>17.630865270000001</v>
      </c>
      <c r="K3997">
        <v>22.601013300000002</v>
      </c>
      <c r="L3997">
        <v>21.81021063</v>
      </c>
      <c r="M3997">
        <v>5.7423721560000001</v>
      </c>
      <c r="N3997">
        <v>6.9995600729999996</v>
      </c>
      <c r="O3997">
        <v>7.4225047709999998</v>
      </c>
      <c r="P3997">
        <v>7.5436894890000001</v>
      </c>
      <c r="Q3997">
        <v>12.3388258</v>
      </c>
    </row>
    <row r="3998" spans="1:17">
      <c r="A3998" t="s">
        <v>14368</v>
      </c>
      <c r="B3998" s="14" t="s">
        <v>8961</v>
      </c>
      <c r="C3998">
        <v>58.854048630000001</v>
      </c>
      <c r="D3998">
        <v>8.8057607739999995</v>
      </c>
      <c r="E3998">
        <v>6.9260239009999998</v>
      </c>
      <c r="F3998">
        <v>6.8526433710000001</v>
      </c>
      <c r="G3998">
        <v>7.2235424520000002</v>
      </c>
      <c r="H3998">
        <v>12.34482622</v>
      </c>
      <c r="I3998">
        <v>17.693774699999999</v>
      </c>
      <c r="J3998">
        <v>10.98481417</v>
      </c>
      <c r="K3998">
        <v>25.795461079999999</v>
      </c>
      <c r="L3998">
        <v>29.92153922</v>
      </c>
      <c r="M3998">
        <v>23.289835570000001</v>
      </c>
      <c r="N3998">
        <v>4.2302539039999996</v>
      </c>
      <c r="O3998">
        <v>22.461885590000001</v>
      </c>
      <c r="P3998">
        <v>6.7379483899999997</v>
      </c>
      <c r="Q3998">
        <v>18.797487910000001</v>
      </c>
    </row>
    <row r="3999" spans="1:17">
      <c r="A3999" t="s">
        <v>14369</v>
      </c>
      <c r="B3999" s="14" t="s">
        <v>7352</v>
      </c>
      <c r="C3999">
        <v>11.01264885</v>
      </c>
      <c r="D3999">
        <v>81.789952060000005</v>
      </c>
      <c r="E3999">
        <v>69.154412440000002</v>
      </c>
      <c r="F3999">
        <v>75.701332089999994</v>
      </c>
      <c r="G3999">
        <v>53.199451379999999</v>
      </c>
      <c r="H3999">
        <v>30.875094279999999</v>
      </c>
      <c r="I3999">
        <v>69.860832400000007</v>
      </c>
      <c r="J3999">
        <v>88.197206859999994</v>
      </c>
      <c r="K3999">
        <v>96.545482730000003</v>
      </c>
      <c r="L3999">
        <v>70.628029310000002</v>
      </c>
      <c r="M3999">
        <v>8.9841989079999998</v>
      </c>
      <c r="N3999">
        <v>36.993254139999998</v>
      </c>
      <c r="O3999">
        <v>8.5373883490000004</v>
      </c>
      <c r="P3999">
        <v>80.464398540000005</v>
      </c>
      <c r="Q3999">
        <v>75.325974099999996</v>
      </c>
    </row>
    <row r="4000" spans="1:17">
      <c r="A4000" t="s">
        <v>14370</v>
      </c>
      <c r="B4000" s="14" t="s">
        <v>5778</v>
      </c>
      <c r="C4000">
        <v>195.8067953</v>
      </c>
      <c r="D4000">
        <v>404.3333149</v>
      </c>
      <c r="E4000">
        <v>248.210093</v>
      </c>
      <c r="F4000">
        <v>431.78060060000001</v>
      </c>
      <c r="G4000">
        <v>367.01572140000002</v>
      </c>
      <c r="H4000">
        <v>624.39299659999995</v>
      </c>
      <c r="I4000">
        <v>247.4756994</v>
      </c>
      <c r="J4000">
        <v>264.92379080000001</v>
      </c>
      <c r="K4000">
        <v>773.60852629999999</v>
      </c>
      <c r="L4000">
        <v>482.1409764</v>
      </c>
      <c r="M4000">
        <v>177.6793902</v>
      </c>
      <c r="N4000">
        <v>136.19392439999999</v>
      </c>
      <c r="O4000">
        <v>60.455644100000001</v>
      </c>
      <c r="P4000">
        <v>116.6186828</v>
      </c>
      <c r="Q4000">
        <v>305.91795489999998</v>
      </c>
    </row>
    <row r="4001" spans="1:17">
      <c r="A4001" t="s">
        <v>14370</v>
      </c>
      <c r="B4001" s="14" t="s">
        <v>14371</v>
      </c>
      <c r="C4001">
        <v>56.889321240000001</v>
      </c>
      <c r="D4001">
        <v>282.86485269999997</v>
      </c>
      <c r="E4001">
        <v>252.40472869999999</v>
      </c>
      <c r="F4001">
        <v>232.5991879</v>
      </c>
      <c r="G4001">
        <v>232.85857139999999</v>
      </c>
      <c r="H4001">
        <v>784.93259320000004</v>
      </c>
      <c r="I4001">
        <v>172.0710158</v>
      </c>
      <c r="J4001">
        <v>248.67633509999999</v>
      </c>
      <c r="K4001">
        <v>316.38482570000002</v>
      </c>
      <c r="L4001">
        <v>224.99504160000001</v>
      </c>
      <c r="M4001">
        <v>40.445073120000004</v>
      </c>
      <c r="N4001">
        <v>85.193227109999995</v>
      </c>
      <c r="O4001">
        <v>42.00245726</v>
      </c>
      <c r="P4001">
        <v>158.69152059999999</v>
      </c>
      <c r="Q4001">
        <v>156.4302098</v>
      </c>
    </row>
    <row r="4002" spans="1:17">
      <c r="A4002" t="s">
        <v>14372</v>
      </c>
      <c r="B4002" s="14" t="s">
        <v>2253</v>
      </c>
      <c r="C4002">
        <v>7.3822961559999998</v>
      </c>
      <c r="D4002">
        <v>3.848060657</v>
      </c>
      <c r="E4002">
        <v>4.0424318210000001</v>
      </c>
      <c r="F4002">
        <v>5.7336955459999999</v>
      </c>
      <c r="G4002">
        <v>3.374429219</v>
      </c>
      <c r="H4002">
        <v>6.8378574030000001</v>
      </c>
      <c r="I4002">
        <v>5.0662339029999996</v>
      </c>
      <c r="J4002">
        <v>4.2113541730000001</v>
      </c>
      <c r="K4002">
        <v>4.3339698660000003</v>
      </c>
      <c r="L4002">
        <v>6.8596476070000003</v>
      </c>
      <c r="M4002">
        <v>3.751057254</v>
      </c>
      <c r="N4002">
        <v>2.4356684849999999</v>
      </c>
      <c r="O4002">
        <v>6.0115679560000004</v>
      </c>
      <c r="P4002">
        <v>6.9712287970000002</v>
      </c>
      <c r="Q4002">
        <v>4.4777896239999997</v>
      </c>
    </row>
    <row r="4003" spans="1:17">
      <c r="A4003" t="s">
        <v>14373</v>
      </c>
      <c r="B4003" s="14" t="s">
        <v>2191</v>
      </c>
      <c r="C4003">
        <v>25.903407919999999</v>
      </c>
      <c r="D4003">
        <v>8.2797955689999991</v>
      </c>
      <c r="E4003">
        <v>7.2832078070000001</v>
      </c>
      <c r="F4003">
        <v>6.4978387089999998</v>
      </c>
      <c r="G4003">
        <v>5.2398394939999999</v>
      </c>
      <c r="H4003">
        <v>8.8113853530000004</v>
      </c>
      <c r="I4003">
        <v>3.7775447010000001</v>
      </c>
      <c r="J4003">
        <v>9.9451769569999993</v>
      </c>
      <c r="K4003">
        <v>5.8755371050000003</v>
      </c>
      <c r="L4003">
        <v>12.626177179999999</v>
      </c>
      <c r="M4003">
        <v>3.551628284</v>
      </c>
      <c r="N4003">
        <v>4.6985118589999999</v>
      </c>
      <c r="O4003">
        <v>8.1964173860000002</v>
      </c>
      <c r="P4003">
        <v>2.498356416</v>
      </c>
      <c r="Q4003">
        <v>10.175335560000001</v>
      </c>
    </row>
    <row r="4004" spans="1:17">
      <c r="A4004" t="s">
        <v>14374</v>
      </c>
      <c r="B4004" s="14" t="s">
        <v>7286</v>
      </c>
      <c r="C4004">
        <v>3.3862971690000001</v>
      </c>
      <c r="D4004">
        <v>0.56263365499999995</v>
      </c>
      <c r="E4004">
        <v>0.573142402</v>
      </c>
      <c r="F4004">
        <v>0.33522987999999998</v>
      </c>
      <c r="G4004">
        <v>0.34553417400000003</v>
      </c>
      <c r="H4004">
        <v>0.94583636999999998</v>
      </c>
      <c r="I4004">
        <v>2.6936200750000001</v>
      </c>
      <c r="J4004">
        <v>1.2488208759999999</v>
      </c>
      <c r="K4004">
        <v>0.97757725100000004</v>
      </c>
      <c r="L4004">
        <v>2.9177151879999998</v>
      </c>
      <c r="M4004">
        <v>3.2500774369999998</v>
      </c>
      <c r="N4004">
        <v>0.73051199899999997</v>
      </c>
      <c r="O4004">
        <v>3.835483424</v>
      </c>
      <c r="P4004">
        <v>0.692798052</v>
      </c>
      <c r="Q4004">
        <v>1.7987930139999999</v>
      </c>
    </row>
    <row r="4005" spans="1:17">
      <c r="A4005" t="s">
        <v>14375</v>
      </c>
      <c r="B4005" s="14" t="s">
        <v>14376</v>
      </c>
      <c r="C4005">
        <v>0</v>
      </c>
      <c r="D4005">
        <v>0</v>
      </c>
      <c r="E4005">
        <v>0.114713992</v>
      </c>
      <c r="F4005">
        <v>0</v>
      </c>
      <c r="G4005">
        <v>0</v>
      </c>
      <c r="H4005">
        <v>0</v>
      </c>
      <c r="I4005">
        <v>1.5724505360000001</v>
      </c>
      <c r="J4005">
        <v>0</v>
      </c>
      <c r="K4005">
        <v>0.48915325700000001</v>
      </c>
      <c r="L4005">
        <v>0.68130808099999995</v>
      </c>
      <c r="M4005">
        <v>0</v>
      </c>
      <c r="N4005">
        <v>0.132919446</v>
      </c>
      <c r="O4005">
        <v>0</v>
      </c>
      <c r="P4005">
        <v>0</v>
      </c>
      <c r="Q4005">
        <v>0</v>
      </c>
    </row>
    <row r="4006" spans="1:17">
      <c r="A4006" t="s">
        <v>14375</v>
      </c>
      <c r="B4006" s="14" t="s">
        <v>14377</v>
      </c>
      <c r="C4006">
        <v>11.277582539999999</v>
      </c>
      <c r="D4006">
        <v>1.0707266310000001</v>
      </c>
      <c r="E4006">
        <v>0.11426647299999999</v>
      </c>
      <c r="F4006">
        <v>7.3099948999999997E-2</v>
      </c>
      <c r="G4006">
        <v>0.18546927799999999</v>
      </c>
      <c r="H4006">
        <v>1.6499863340000001</v>
      </c>
      <c r="I4006">
        <v>0.78315806899999996</v>
      </c>
      <c r="J4006">
        <v>0.61271289200000001</v>
      </c>
      <c r="K4006">
        <v>2.6798474269999999</v>
      </c>
      <c r="L4006">
        <v>6.4471767289999997</v>
      </c>
      <c r="M4006">
        <v>4.1233988720000001</v>
      </c>
      <c r="N4006">
        <v>0.794405429</v>
      </c>
      <c r="O4006">
        <v>2.3789861640000001</v>
      </c>
      <c r="P4006">
        <v>0.72514064</v>
      </c>
      <c r="Q4006">
        <v>1.1075105160000001</v>
      </c>
    </row>
    <row r="4007" spans="1:17">
      <c r="A4007" t="s">
        <v>14378</v>
      </c>
      <c r="B4007" s="14" t="s">
        <v>14379</v>
      </c>
      <c r="C4007">
        <v>112.5513759</v>
      </c>
      <c r="D4007">
        <v>29.152896349999999</v>
      </c>
      <c r="E4007">
        <v>11.79156897</v>
      </c>
      <c r="F4007">
        <v>4.6942193400000001</v>
      </c>
      <c r="G4007">
        <v>16.56166683</v>
      </c>
      <c r="H4007">
        <v>28.927115520000001</v>
      </c>
      <c r="I4007">
        <v>39.032311849999999</v>
      </c>
      <c r="J4007">
        <v>16.638960610000002</v>
      </c>
      <c r="K4007">
        <v>45.22137523</v>
      </c>
      <c r="L4007">
        <v>76.320091590000004</v>
      </c>
      <c r="M4007">
        <v>39.52090235</v>
      </c>
      <c r="N4007">
        <v>11.04032123</v>
      </c>
      <c r="O4007">
        <v>68.594512890000004</v>
      </c>
      <c r="P4007">
        <v>17.06646263</v>
      </c>
      <c r="Q4007">
        <v>38.921609689999997</v>
      </c>
    </row>
    <row r="4008" spans="1:17">
      <c r="A4008" t="s">
        <v>14380</v>
      </c>
      <c r="B4008" s="14" t="s">
        <v>9112</v>
      </c>
      <c r="C4008">
        <v>68.829055330000003</v>
      </c>
      <c r="D4008">
        <v>22.474081460000001</v>
      </c>
      <c r="E4008">
        <v>8.0053488139999995</v>
      </c>
      <c r="F4008">
        <v>5.2094395919999998</v>
      </c>
      <c r="G4008">
        <v>11.96682741</v>
      </c>
      <c r="H4008">
        <v>22.59001018</v>
      </c>
      <c r="I4008">
        <v>18.890031669999999</v>
      </c>
      <c r="J4008">
        <v>11.524507720000001</v>
      </c>
      <c r="K4008">
        <v>45.968341209999998</v>
      </c>
      <c r="L4008">
        <v>61.347547859999999</v>
      </c>
      <c r="M4008">
        <v>23.84725469</v>
      </c>
      <c r="N4008">
        <v>7.9185613579999998</v>
      </c>
      <c r="O4008">
        <v>32.864198090000002</v>
      </c>
      <c r="P4008">
        <v>11.121568590000001</v>
      </c>
      <c r="Q4008">
        <v>23.556467609999999</v>
      </c>
    </row>
    <row r="4009" spans="1:17">
      <c r="A4009" t="s">
        <v>14381</v>
      </c>
      <c r="B4009" s="14" t="s">
        <v>8126</v>
      </c>
      <c r="C4009">
        <v>27.731488720000002</v>
      </c>
      <c r="D4009">
        <v>17.185065259999998</v>
      </c>
      <c r="E4009">
        <v>33.10110238</v>
      </c>
      <c r="F4009">
        <v>24.485166079999999</v>
      </c>
      <c r="G4009">
        <v>37.355166220000001</v>
      </c>
      <c r="H4009">
        <v>87.434209469999999</v>
      </c>
      <c r="I4009">
        <v>21.45032286</v>
      </c>
      <c r="J4009">
        <v>23.326025510000001</v>
      </c>
      <c r="K4009">
        <v>18.275555780000001</v>
      </c>
      <c r="L4009">
        <v>27.704261720000002</v>
      </c>
      <c r="M4009">
        <v>7.9128473350000004</v>
      </c>
      <c r="N4009">
        <v>7.2412451759999996</v>
      </c>
      <c r="O4009">
        <v>10.16816897</v>
      </c>
      <c r="P4009">
        <v>10.55612264</v>
      </c>
      <c r="Q4009">
        <v>27.693625390000001</v>
      </c>
    </row>
    <row r="4010" spans="1:17">
      <c r="A4010" t="s">
        <v>14382</v>
      </c>
      <c r="B4010" s="14" t="s">
        <v>4308</v>
      </c>
      <c r="C4010">
        <v>166.6824111</v>
      </c>
      <c r="D4010">
        <v>6.1849075329999996</v>
      </c>
      <c r="E4010">
        <v>4.1759271590000004</v>
      </c>
      <c r="F4010">
        <v>3.4992563739999998</v>
      </c>
      <c r="G4010">
        <v>3.866364081</v>
      </c>
      <c r="H4010">
        <v>8.0682564679999995</v>
      </c>
      <c r="I4010">
        <v>457.93464440000002</v>
      </c>
      <c r="J4010">
        <v>5.2212744219999996</v>
      </c>
      <c r="K4010">
        <v>379.0803502</v>
      </c>
      <c r="L4010">
        <v>161.73451230000001</v>
      </c>
      <c r="M4010">
        <v>212.7724877</v>
      </c>
      <c r="N4010">
        <v>4.8045842399999996</v>
      </c>
      <c r="O4010">
        <v>57.24654408</v>
      </c>
      <c r="P4010">
        <v>5.971974855</v>
      </c>
      <c r="Q4010">
        <v>20.90234594</v>
      </c>
    </row>
    <row r="4011" spans="1:17">
      <c r="A4011" t="s">
        <v>14382</v>
      </c>
      <c r="B4011" s="14" t="s">
        <v>14383</v>
      </c>
      <c r="C4011">
        <v>7.7919685279999999</v>
      </c>
      <c r="D4011">
        <v>2.071418312</v>
      </c>
      <c r="E4011">
        <v>1.160559294</v>
      </c>
      <c r="F4011">
        <v>1.0076069329999999</v>
      </c>
      <c r="G4011">
        <v>2.0855670399999999</v>
      </c>
      <c r="H4011">
        <v>6.8828557290000001</v>
      </c>
      <c r="I4011">
        <v>0</v>
      </c>
      <c r="J4011">
        <v>0.98779080500000005</v>
      </c>
      <c r="K4011">
        <v>1.5906710159999999</v>
      </c>
      <c r="L4011">
        <v>2.4617075000000002</v>
      </c>
      <c r="M4011">
        <v>0.74785229499999994</v>
      </c>
      <c r="N4011">
        <v>1.200663866</v>
      </c>
      <c r="O4011">
        <v>2.1573589160000002</v>
      </c>
      <c r="P4011">
        <v>3.7993873050000002</v>
      </c>
      <c r="Q4011">
        <v>2.9460476259999999</v>
      </c>
    </row>
    <row r="4012" spans="1:17">
      <c r="A4012" t="s">
        <v>14382</v>
      </c>
      <c r="B4012" s="14" t="s">
        <v>14384</v>
      </c>
      <c r="C4012">
        <v>0</v>
      </c>
      <c r="D4012">
        <v>1.9816817790000001</v>
      </c>
      <c r="E4012">
        <v>2.220564714</v>
      </c>
      <c r="F4012">
        <v>1.623504995</v>
      </c>
      <c r="G4012">
        <v>2.188303136</v>
      </c>
      <c r="H4012">
        <v>1.7177429930000001</v>
      </c>
      <c r="I4012">
        <v>0</v>
      </c>
      <c r="J4012">
        <v>0.472499212</v>
      </c>
      <c r="K4012">
        <v>1.0145073870000001</v>
      </c>
      <c r="L4012">
        <v>2.3550631320000002</v>
      </c>
      <c r="M4012">
        <v>0</v>
      </c>
      <c r="N4012">
        <v>0.367567855</v>
      </c>
      <c r="O4012">
        <v>0</v>
      </c>
      <c r="P4012">
        <v>1.4539171639999999</v>
      </c>
      <c r="Q4012">
        <v>0</v>
      </c>
    </row>
    <row r="4013" spans="1:17">
      <c r="A4013" t="s">
        <v>14385</v>
      </c>
      <c r="B4013" s="14" t="s">
        <v>14386</v>
      </c>
      <c r="C4013">
        <v>13.32175264</v>
      </c>
      <c r="D4013">
        <v>75.466764699999999</v>
      </c>
      <c r="E4013">
        <v>25.105976559999998</v>
      </c>
      <c r="F4013">
        <v>24.091654479999999</v>
      </c>
      <c r="G4013">
        <v>20.046493949999999</v>
      </c>
      <c r="H4013">
        <v>86.246002259999997</v>
      </c>
      <c r="I4013">
        <v>0</v>
      </c>
      <c r="J4013">
        <v>8.4440181709999997</v>
      </c>
      <c r="K4013">
        <v>15.540196099999999</v>
      </c>
      <c r="L4013">
        <v>42.08725725</v>
      </c>
      <c r="M4013">
        <v>0</v>
      </c>
      <c r="N4013">
        <v>4.4573954389999999</v>
      </c>
      <c r="O4013">
        <v>14.753551290000001</v>
      </c>
      <c r="P4013">
        <v>8.5657934269999991</v>
      </c>
      <c r="Q4013">
        <v>27.473406019999999</v>
      </c>
    </row>
    <row r="4014" spans="1:17">
      <c r="A4014" t="s">
        <v>14387</v>
      </c>
      <c r="B4014" s="14" t="s">
        <v>1381</v>
      </c>
      <c r="C4014">
        <v>17.485837220000001</v>
      </c>
      <c r="D4014">
        <v>11.35525322</v>
      </c>
      <c r="E4014">
        <v>10.59630621</v>
      </c>
      <c r="F4014">
        <v>12.857549649999999</v>
      </c>
      <c r="G4014">
        <v>11.693071939999999</v>
      </c>
      <c r="H4014">
        <v>6.7813650660000002</v>
      </c>
      <c r="I4014">
        <v>15.999961620000001</v>
      </c>
      <c r="J4014">
        <v>21.601824480000001</v>
      </c>
      <c r="K4014">
        <v>8.6323671280000003</v>
      </c>
      <c r="L4014">
        <v>9.2071334880000002</v>
      </c>
      <c r="M4014">
        <v>9.5429554000000003</v>
      </c>
      <c r="N4014">
        <v>9.361689299</v>
      </c>
      <c r="O4014">
        <v>14.80867041</v>
      </c>
      <c r="P4014">
        <v>10.236520199999999</v>
      </c>
      <c r="Q4014">
        <v>9.7812472229999994</v>
      </c>
    </row>
    <row r="4015" spans="1:17">
      <c r="A4015" t="s">
        <v>14388</v>
      </c>
      <c r="B4015" s="14" t="s">
        <v>14389</v>
      </c>
      <c r="C4015">
        <v>3.4542462710000001</v>
      </c>
      <c r="D4015">
        <v>5.7817468999999999</v>
      </c>
      <c r="E4015">
        <v>3.797395619</v>
      </c>
      <c r="F4015">
        <v>5.276579839</v>
      </c>
      <c r="G4015">
        <v>2.7835904970000001</v>
      </c>
      <c r="H4015">
        <v>5.0116801449999997</v>
      </c>
      <c r="I4015">
        <v>7.8359477440000003</v>
      </c>
      <c r="J4015">
        <v>2.1408254250000001</v>
      </c>
      <c r="K4015">
        <v>5.0492799489999998</v>
      </c>
      <c r="L4015">
        <v>7.7603269880000001</v>
      </c>
      <c r="M4015">
        <v>4.4203908910000003</v>
      </c>
      <c r="N4015">
        <v>1.750558989</v>
      </c>
      <c r="O4015">
        <v>4.6756143039999998</v>
      </c>
      <c r="P4015">
        <v>2.1305686320000001</v>
      </c>
      <c r="Q4015">
        <v>5.2768004120000001</v>
      </c>
    </row>
    <row r="4016" spans="1:17">
      <c r="A4016" t="s">
        <v>14390</v>
      </c>
      <c r="B4016" s="14" t="s">
        <v>4382</v>
      </c>
      <c r="C4016">
        <v>22.05202744</v>
      </c>
      <c r="D4016">
        <v>63.41958881</v>
      </c>
      <c r="E4016">
        <v>63.386497140000003</v>
      </c>
      <c r="F4016">
        <v>65.328146570000001</v>
      </c>
      <c r="G4016">
        <v>59.95825619</v>
      </c>
      <c r="H4016">
        <v>248.0704393</v>
      </c>
      <c r="I4016">
        <v>67.826050879999997</v>
      </c>
      <c r="J4016">
        <v>65.415726789999994</v>
      </c>
      <c r="K4016">
        <v>89.307512059999993</v>
      </c>
      <c r="L4016">
        <v>61.815148319999999</v>
      </c>
      <c r="M4016">
        <v>6.9267096090000004</v>
      </c>
      <c r="N4016">
        <v>31.385120310000001</v>
      </c>
      <c r="O4016">
        <v>18.64963474</v>
      </c>
      <c r="P4016">
        <v>61.177229310000001</v>
      </c>
      <c r="Q4016">
        <v>79.930718479999996</v>
      </c>
    </row>
    <row r="4017" spans="1:17">
      <c r="A4017" t="s">
        <v>14391</v>
      </c>
      <c r="B4017" s="14" t="s">
        <v>3395</v>
      </c>
      <c r="C4017">
        <v>23.33188316</v>
      </c>
      <c r="D4017">
        <v>97.837873939999994</v>
      </c>
      <c r="E4017">
        <v>62.162114289999998</v>
      </c>
      <c r="F4017">
        <v>49.453678689999997</v>
      </c>
      <c r="G4017">
        <v>44.433888420000002</v>
      </c>
      <c r="H4017">
        <v>24.449994220000001</v>
      </c>
      <c r="I4017">
        <v>34.511418419999998</v>
      </c>
      <c r="J4017">
        <v>50.324712650000002</v>
      </c>
      <c r="K4017">
        <v>90.724308669999999</v>
      </c>
      <c r="L4017">
        <v>100.459124</v>
      </c>
      <c r="M4017">
        <v>12.156372259999999</v>
      </c>
      <c r="N4017">
        <v>35.376848539999997</v>
      </c>
      <c r="O4017">
        <v>22.886461329999999</v>
      </c>
      <c r="P4017">
        <v>24.903713549999999</v>
      </c>
      <c r="Q4017">
        <v>34.59860467</v>
      </c>
    </row>
    <row r="4018" spans="1:17">
      <c r="A4018" t="s">
        <v>14392</v>
      </c>
      <c r="B4018" s="14" t="s">
        <v>9036</v>
      </c>
      <c r="C4018">
        <v>7.892707863</v>
      </c>
      <c r="D4018">
        <v>1.054242082</v>
      </c>
      <c r="E4018">
        <v>1.2595325509999999</v>
      </c>
      <c r="F4018">
        <v>1.2639429</v>
      </c>
      <c r="G4018">
        <v>1.443094857</v>
      </c>
      <c r="H4018">
        <v>1.6047716999999999</v>
      </c>
      <c r="I4018">
        <v>1.5233943219999999</v>
      </c>
      <c r="J4018">
        <v>1.412557509</v>
      </c>
      <c r="K4018">
        <v>5.6867159410000001</v>
      </c>
      <c r="L4018">
        <v>7.0405664750000003</v>
      </c>
      <c r="M4018">
        <v>0.445600581</v>
      </c>
      <c r="N4018">
        <v>1.2877271809999999</v>
      </c>
      <c r="O4018">
        <v>1.671073966</v>
      </c>
      <c r="P4018">
        <v>0.78363287299999995</v>
      </c>
      <c r="Q4018">
        <v>0.877687039</v>
      </c>
    </row>
    <row r="4019" spans="1:17">
      <c r="A4019" t="s">
        <v>14393</v>
      </c>
      <c r="B4019" s="14" t="s">
        <v>4381</v>
      </c>
      <c r="C4019">
        <v>20.43448411</v>
      </c>
      <c r="D4019">
        <v>9.9665308459999995</v>
      </c>
      <c r="E4019">
        <v>6.0661088620000001</v>
      </c>
      <c r="F4019">
        <v>11.61962479</v>
      </c>
      <c r="G4019">
        <v>5.719832577</v>
      </c>
      <c r="H4019">
        <v>21.518626640000001</v>
      </c>
      <c r="I4019">
        <v>9.3725832610000008</v>
      </c>
      <c r="J4019">
        <v>9.1502696510000003</v>
      </c>
      <c r="K4019">
        <v>6.8030560510000004</v>
      </c>
      <c r="L4019">
        <v>10.204396450000001</v>
      </c>
      <c r="M4019">
        <v>2.2143112660000002</v>
      </c>
      <c r="N4019">
        <v>4.814537531</v>
      </c>
      <c r="O4019">
        <v>9.490313123</v>
      </c>
      <c r="P4019">
        <v>10.75509538</v>
      </c>
      <c r="Q4019">
        <v>14.72703196</v>
      </c>
    </row>
    <row r="4020" spans="1:17">
      <c r="A4020" t="s">
        <v>14394</v>
      </c>
      <c r="B4020" s="14" t="s">
        <v>4380</v>
      </c>
      <c r="C4020">
        <v>0.73679631000000001</v>
      </c>
      <c r="D4020">
        <v>4.8967515859999997</v>
      </c>
      <c r="E4020">
        <v>6.858791546</v>
      </c>
      <c r="F4020">
        <v>2.407016327</v>
      </c>
      <c r="G4020">
        <v>5.7253919489999996</v>
      </c>
      <c r="H4020">
        <v>2.6882192599999999</v>
      </c>
      <c r="I4020">
        <v>15.58002507</v>
      </c>
      <c r="J4020">
        <v>11.161771740000001</v>
      </c>
      <c r="K4020">
        <v>5.1808355209999997</v>
      </c>
      <c r="L4020">
        <v>3.9571783360000001</v>
      </c>
      <c r="M4020">
        <v>0</v>
      </c>
      <c r="N4020">
        <v>6.9936260280000004</v>
      </c>
      <c r="O4020">
        <v>1.6319717760000001</v>
      </c>
      <c r="P4020">
        <v>2.2661273899999999</v>
      </c>
      <c r="Q4020">
        <v>3.0389851440000002</v>
      </c>
    </row>
    <row r="4021" spans="1:17">
      <c r="A4021" t="s">
        <v>14395</v>
      </c>
      <c r="B4021" s="14" t="s">
        <v>1204</v>
      </c>
      <c r="C4021">
        <v>24.405098339999999</v>
      </c>
      <c r="D4021">
        <v>1.0288577169999999</v>
      </c>
      <c r="E4021">
        <v>0.66847776599999997</v>
      </c>
      <c r="F4021">
        <v>0.65696463199999999</v>
      </c>
      <c r="G4021">
        <v>0.69190060600000003</v>
      </c>
      <c r="H4021">
        <v>1.678729205</v>
      </c>
      <c r="I4021">
        <v>3.7184034279999998</v>
      </c>
      <c r="J4021">
        <v>1.454568246</v>
      </c>
      <c r="K4021">
        <v>3.139641235</v>
      </c>
      <c r="L4021">
        <v>4.660688113</v>
      </c>
      <c r="M4021">
        <v>5.069234743</v>
      </c>
      <c r="N4021">
        <v>1.201140425</v>
      </c>
      <c r="O4021">
        <v>9.278308333</v>
      </c>
      <c r="P4021">
        <v>1.011021763</v>
      </c>
      <c r="Q4021">
        <v>3.8186115969999999</v>
      </c>
    </row>
    <row r="4022" spans="1:17">
      <c r="A4022" t="s">
        <v>14396</v>
      </c>
      <c r="B4022" s="14" t="s">
        <v>14397</v>
      </c>
      <c r="C4022">
        <v>1.669707542</v>
      </c>
      <c r="D4022">
        <v>4.0072080449999996</v>
      </c>
      <c r="E4022">
        <v>4.4705217700000004</v>
      </c>
      <c r="F4022">
        <v>5.3789543030000004</v>
      </c>
      <c r="G4022">
        <v>4.4210176890000001</v>
      </c>
      <c r="H4022">
        <v>5.130078804</v>
      </c>
      <c r="I4022">
        <v>2.4349672039999999</v>
      </c>
      <c r="J4022">
        <v>8.7842825149999992</v>
      </c>
      <c r="K4022">
        <v>5.0497492560000001</v>
      </c>
      <c r="L4022">
        <v>2.4617075000000002</v>
      </c>
      <c r="M4022">
        <v>2.6709010549999999</v>
      </c>
      <c r="N4022">
        <v>4.6654367350000001</v>
      </c>
      <c r="O4022">
        <v>1.8491647849999999</v>
      </c>
      <c r="P4022">
        <v>14.23726452</v>
      </c>
      <c r="Q4022">
        <v>4.017337672</v>
      </c>
    </row>
    <row r="4023" spans="1:17">
      <c r="A4023" t="s">
        <v>14398</v>
      </c>
      <c r="B4023" s="14" t="s">
        <v>14399</v>
      </c>
      <c r="C4023">
        <v>6.9213575189999998</v>
      </c>
      <c r="D4023">
        <v>13.28870779</v>
      </c>
      <c r="E4023">
        <v>12.39519932</v>
      </c>
      <c r="F4023">
        <v>16.173261530000001</v>
      </c>
      <c r="G4023">
        <v>12.94787971</v>
      </c>
      <c r="H4023">
        <v>10.18970262</v>
      </c>
      <c r="I4023">
        <v>5.0467756020000003</v>
      </c>
      <c r="J4023">
        <v>22.081815120000002</v>
      </c>
      <c r="K4023">
        <v>12.03617609</v>
      </c>
      <c r="L4023">
        <v>9.4755109910000002</v>
      </c>
      <c r="M4023">
        <v>6.6429337970000004</v>
      </c>
      <c r="N4023">
        <v>11.518323970000001</v>
      </c>
      <c r="O4023">
        <v>5.1101686050000001</v>
      </c>
      <c r="P4023">
        <v>41.883061079999997</v>
      </c>
      <c r="Q4023">
        <v>11.894910429999999</v>
      </c>
    </row>
    <row r="4024" spans="1:17">
      <c r="A4024" t="s">
        <v>14400</v>
      </c>
      <c r="B4024" s="14" t="s">
        <v>746</v>
      </c>
      <c r="C4024">
        <v>12.397848789999999</v>
      </c>
      <c r="D4024">
        <v>4.8615202350000004</v>
      </c>
      <c r="E4024">
        <v>4.8738805840000001</v>
      </c>
      <c r="F4024">
        <v>2.8878528409999999</v>
      </c>
      <c r="G4024">
        <v>6.4684234529999998</v>
      </c>
      <c r="H4024">
        <v>18.332887169999999</v>
      </c>
      <c r="I4024">
        <v>9.1850397729999997</v>
      </c>
      <c r="J4024">
        <v>6.1018164380000002</v>
      </c>
      <c r="K4024">
        <v>9.3236741359999993</v>
      </c>
      <c r="L4024">
        <v>13.57278574</v>
      </c>
      <c r="M4024">
        <v>16.671499390000001</v>
      </c>
      <c r="N4024">
        <v>3.0402682649999999</v>
      </c>
      <c r="O4024">
        <v>11.674466900000001</v>
      </c>
      <c r="P4024">
        <v>3.5510432440000002</v>
      </c>
      <c r="Q4024">
        <v>7.2465574070000001</v>
      </c>
    </row>
    <row r="4025" spans="1:17">
      <c r="A4025" t="s">
        <v>14400</v>
      </c>
      <c r="B4025" s="14" t="s">
        <v>14401</v>
      </c>
      <c r="C4025">
        <v>7.547217946</v>
      </c>
      <c r="D4025">
        <v>32.968990390000002</v>
      </c>
      <c r="E4025">
        <v>58.814800609999999</v>
      </c>
      <c r="F4025">
        <v>39.61616437</v>
      </c>
      <c r="G4025">
        <v>73.145651490000006</v>
      </c>
      <c r="H4025">
        <v>82.970943289999994</v>
      </c>
      <c r="I4025">
        <v>58.470733520000003</v>
      </c>
      <c r="J4025">
        <v>106.3801618</v>
      </c>
      <c r="K4025">
        <v>67.405933390000001</v>
      </c>
      <c r="L4025">
        <v>82.410262829999994</v>
      </c>
      <c r="M4025">
        <v>9.5072484829999997</v>
      </c>
      <c r="N4025">
        <v>35.789794440000001</v>
      </c>
      <c r="O4025">
        <v>18.283955630000001</v>
      </c>
      <c r="P4025">
        <v>31.88193858</v>
      </c>
      <c r="Q4025">
        <v>39.235768499999999</v>
      </c>
    </row>
    <row r="4026" spans="1:17">
      <c r="A4026" t="e">
        <v>#N/A</v>
      </c>
      <c r="B4026" s="14" t="s">
        <v>14402</v>
      </c>
      <c r="C4026">
        <v>10.77324344</v>
      </c>
      <c r="D4026">
        <v>1.5910894280000001</v>
      </c>
      <c r="E4026">
        <v>0</v>
      </c>
      <c r="F4026">
        <v>0.97763235599999998</v>
      </c>
      <c r="G4026">
        <v>3.1005625000000001</v>
      </c>
      <c r="H4026">
        <v>2.7583467189999999</v>
      </c>
      <c r="I4026">
        <v>5.2369439580000003</v>
      </c>
      <c r="J4026">
        <v>3.1866990309999998</v>
      </c>
      <c r="K4026">
        <v>9.7745581250000004</v>
      </c>
      <c r="L4026">
        <v>31.766729819999998</v>
      </c>
      <c r="M4026">
        <v>13.786494490000001</v>
      </c>
      <c r="N4026">
        <v>7.9682318460000001</v>
      </c>
      <c r="O4026">
        <v>11.931132789999999</v>
      </c>
      <c r="P4026">
        <v>3.771431947</v>
      </c>
      <c r="Q4026">
        <v>4.9372497769999999</v>
      </c>
    </row>
    <row r="4027" spans="1:17">
      <c r="A4027" t="s">
        <v>14403</v>
      </c>
      <c r="B4027" s="14" t="s">
        <v>9161</v>
      </c>
      <c r="C4027">
        <v>82.743730679999999</v>
      </c>
      <c r="D4027">
        <v>0.54964038500000001</v>
      </c>
      <c r="E4027">
        <v>0.80506548499999997</v>
      </c>
      <c r="F4027">
        <v>0.60789996300000004</v>
      </c>
      <c r="G4027">
        <v>0.53554323699999995</v>
      </c>
      <c r="H4027">
        <v>1.0481551819999999</v>
      </c>
      <c r="I4027">
        <v>5.789111976</v>
      </c>
      <c r="J4027">
        <v>2.704926698</v>
      </c>
      <c r="K4027">
        <v>14.63198598</v>
      </c>
      <c r="L4027">
        <v>57.142080309999997</v>
      </c>
      <c r="M4027">
        <v>8.8106839959999999</v>
      </c>
      <c r="N4027">
        <v>3.0278802300000001</v>
      </c>
      <c r="O4027">
        <v>70.891500899999997</v>
      </c>
      <c r="P4027">
        <v>1.302837711</v>
      </c>
      <c r="Q4027">
        <v>5.4578189190000002</v>
      </c>
    </row>
    <row r="4028" spans="1:17">
      <c r="A4028" t="s">
        <v>14404</v>
      </c>
      <c r="B4028" s="14" t="s">
        <v>1358</v>
      </c>
      <c r="C4028">
        <v>5.7450637420000001</v>
      </c>
      <c r="D4028">
        <v>1.3363601789999999</v>
      </c>
      <c r="E4028">
        <v>0.84550037</v>
      </c>
      <c r="F4028">
        <v>0.66471293399999998</v>
      </c>
      <c r="G4028">
        <v>0.54563573799999998</v>
      </c>
      <c r="H4028">
        <v>1.1032107790000001</v>
      </c>
      <c r="I4028">
        <v>2.373806037</v>
      </c>
      <c r="J4028">
        <v>1.3352238329999999</v>
      </c>
      <c r="K4028">
        <v>1.694060329</v>
      </c>
      <c r="L4028">
        <v>3.0855531520000001</v>
      </c>
      <c r="M4028">
        <v>2.3893820149999998</v>
      </c>
      <c r="N4028">
        <v>0.93247013300000003</v>
      </c>
      <c r="O4028">
        <v>4.453773194</v>
      </c>
      <c r="P4028">
        <v>0.47406790900000001</v>
      </c>
      <c r="Q4028">
        <v>1.2506249439999999</v>
      </c>
    </row>
    <row r="4029" spans="1:17">
      <c r="A4029" t="s">
        <v>14405</v>
      </c>
      <c r="B4029" s="14" t="s">
        <v>14406</v>
      </c>
      <c r="C4029">
        <v>10.04094454</v>
      </c>
      <c r="D4029">
        <v>0.78930514799999996</v>
      </c>
      <c r="E4029">
        <v>1.206071423</v>
      </c>
      <c r="F4029">
        <v>1.0581432559999999</v>
      </c>
      <c r="G4029">
        <v>0.61524887299999997</v>
      </c>
      <c r="H4029">
        <v>0.24879205700000001</v>
      </c>
      <c r="I4029">
        <v>0.94470361599999997</v>
      </c>
      <c r="J4029">
        <v>1.765627643</v>
      </c>
      <c r="K4029">
        <v>2.9387560380000002</v>
      </c>
      <c r="L4029">
        <v>12.68889544</v>
      </c>
      <c r="M4029">
        <v>1.243487738</v>
      </c>
      <c r="N4029">
        <v>0.63884734600000004</v>
      </c>
      <c r="O4029">
        <v>2.8697103689999999</v>
      </c>
      <c r="P4029">
        <v>0.43735933500000002</v>
      </c>
      <c r="Q4029">
        <v>2.0039425569999998</v>
      </c>
    </row>
    <row r="4030" spans="1:17">
      <c r="A4030" t="s">
        <v>14407</v>
      </c>
      <c r="B4030" s="14" t="s">
        <v>3881</v>
      </c>
      <c r="C4030">
        <v>7.647672815</v>
      </c>
      <c r="D4030">
        <v>6.378223416</v>
      </c>
      <c r="E4030">
        <v>3.3860933800000002</v>
      </c>
      <c r="F4030">
        <v>8.0524211880000003</v>
      </c>
      <c r="G4030">
        <v>3.4860218629999999</v>
      </c>
      <c r="H4030">
        <v>5.1183782569999998</v>
      </c>
      <c r="I4030">
        <v>2.7061822329999998</v>
      </c>
      <c r="J4030">
        <v>5.1682818189999997</v>
      </c>
      <c r="K4030">
        <v>5.3826173949999996</v>
      </c>
      <c r="L4030">
        <v>4.1216170229999998</v>
      </c>
      <c r="M4030">
        <v>1.403241371</v>
      </c>
      <c r="N4030">
        <v>4.2908692200000003</v>
      </c>
      <c r="O4030">
        <v>2.9892816350000002</v>
      </c>
      <c r="P4030">
        <v>1.9404445800000001</v>
      </c>
      <c r="Q4030">
        <v>9.0842303389999994</v>
      </c>
    </row>
    <row r="4031" spans="1:17">
      <c r="A4031" t="s">
        <v>14408</v>
      </c>
      <c r="B4031" s="14" t="s">
        <v>8169</v>
      </c>
      <c r="C4031">
        <v>20.206106640000002</v>
      </c>
      <c r="D4031">
        <v>0.76737071700000004</v>
      </c>
      <c r="E4031">
        <v>0.69608835300000005</v>
      </c>
      <c r="F4031">
        <v>0.39292073900000002</v>
      </c>
      <c r="G4031">
        <v>0.46522885600000002</v>
      </c>
      <c r="H4031">
        <v>0</v>
      </c>
      <c r="I4031">
        <v>4.2095658570000003</v>
      </c>
      <c r="J4031">
        <v>3.4153810679999999</v>
      </c>
      <c r="K4031">
        <v>4.1903977049999996</v>
      </c>
      <c r="L4031">
        <v>4.3773885459999997</v>
      </c>
      <c r="M4031">
        <v>16.25341615</v>
      </c>
      <c r="N4031">
        <v>1.589396976</v>
      </c>
      <c r="O4031">
        <v>25.148411289999999</v>
      </c>
      <c r="P4031">
        <v>2.107653521</v>
      </c>
      <c r="Q4031">
        <v>8.3341972589999997</v>
      </c>
    </row>
    <row r="4032" spans="1:17">
      <c r="A4032" t="s">
        <v>14409</v>
      </c>
      <c r="B4032" s="14" t="s">
        <v>6543</v>
      </c>
      <c r="C4032">
        <v>11.14139385</v>
      </c>
      <c r="D4032">
        <v>4.5661547999999996</v>
      </c>
      <c r="E4032">
        <v>3.8522547220000001</v>
      </c>
      <c r="F4032">
        <v>5.6112756389999996</v>
      </c>
      <c r="G4032">
        <v>4.1043417270000004</v>
      </c>
      <c r="H4032">
        <v>7.3454624300000004</v>
      </c>
      <c r="I4032">
        <v>43.868824609999997</v>
      </c>
      <c r="J4032">
        <v>4.5432158920000001</v>
      </c>
      <c r="K4032">
        <v>13.056916859999999</v>
      </c>
      <c r="L4032">
        <v>4.1065354430000003</v>
      </c>
      <c r="M4032">
        <v>22.455744729999999</v>
      </c>
      <c r="N4032">
        <v>3.5480049120000001</v>
      </c>
      <c r="O4032">
        <v>11.310613740000001</v>
      </c>
      <c r="P4032">
        <v>16.632043960000001</v>
      </c>
      <c r="Q4032">
        <v>8.8077960839999996</v>
      </c>
    </row>
    <row r="4033" spans="1:17">
      <c r="A4033" t="s">
        <v>14410</v>
      </c>
      <c r="B4033" s="14" t="s">
        <v>6043</v>
      </c>
      <c r="C4033">
        <v>6.5212713920000001</v>
      </c>
      <c r="D4033">
        <v>1.103210155</v>
      </c>
      <c r="E4033">
        <v>1.551553677</v>
      </c>
      <c r="F4033">
        <v>0.91995120500000005</v>
      </c>
      <c r="G4033">
        <v>1.310372667</v>
      </c>
      <c r="H4033">
        <v>2.2768437609999999</v>
      </c>
      <c r="I4033">
        <v>14.870334700000001</v>
      </c>
      <c r="J4033">
        <v>1.45800532</v>
      </c>
      <c r="K4033">
        <v>19.63283938</v>
      </c>
      <c r="L4033">
        <v>3.7459229829999998</v>
      </c>
      <c r="M4033">
        <v>37.326053119999997</v>
      </c>
      <c r="N4033">
        <v>0.76004125499999997</v>
      </c>
      <c r="O4033">
        <v>35.191646329999998</v>
      </c>
      <c r="P4033">
        <v>1.263022101</v>
      </c>
      <c r="Q4033">
        <v>2.037696398</v>
      </c>
    </row>
    <row r="4034" spans="1:17">
      <c r="A4034" t="s">
        <v>14410</v>
      </c>
      <c r="B4034" s="14" t="s">
        <v>14411</v>
      </c>
      <c r="C4034">
        <v>29.702164960000001</v>
      </c>
      <c r="D4034">
        <v>1.3919281649999999</v>
      </c>
      <c r="E4034">
        <v>0.66845096699999995</v>
      </c>
      <c r="F4034">
        <v>0.90709318400000005</v>
      </c>
      <c r="G4034">
        <v>0.75619989099999996</v>
      </c>
      <c r="H4034">
        <v>0.87748235900000005</v>
      </c>
      <c r="I4034">
        <v>3.887265916</v>
      </c>
      <c r="J4034">
        <v>1.4240764619999999</v>
      </c>
      <c r="K4034">
        <v>2.4184783439999999</v>
      </c>
      <c r="L4034">
        <v>6.3761515600000003</v>
      </c>
      <c r="M4034">
        <v>1.0964362839999999</v>
      </c>
      <c r="N4034">
        <v>1.1735396010000001</v>
      </c>
      <c r="O4034">
        <v>6.5367278899999999</v>
      </c>
      <c r="P4034">
        <v>0.97123749699999995</v>
      </c>
      <c r="Q4034">
        <v>3.1412654180000001</v>
      </c>
    </row>
    <row r="4035" spans="1:17">
      <c r="A4035" t="s">
        <v>14412</v>
      </c>
      <c r="B4035" s="14" t="s">
        <v>6680</v>
      </c>
      <c r="C4035">
        <v>2.7191725560000002</v>
      </c>
      <c r="D4035">
        <v>5.1202960199999996</v>
      </c>
      <c r="E4035">
        <v>2.5674218830000002</v>
      </c>
      <c r="F4035">
        <v>1.480529658</v>
      </c>
      <c r="G4035">
        <v>2.9933825619999999</v>
      </c>
      <c r="H4035">
        <v>1.305390423</v>
      </c>
      <c r="I4035">
        <v>0.49567782300000002</v>
      </c>
      <c r="J4035">
        <v>2.1544408499999999</v>
      </c>
      <c r="K4035">
        <v>2.621297824</v>
      </c>
      <c r="L4035">
        <v>4.9396237730000001</v>
      </c>
      <c r="M4035">
        <v>1.30489454</v>
      </c>
      <c r="N4035">
        <v>1.675988408</v>
      </c>
      <c r="O4035">
        <v>1.8821402890000001</v>
      </c>
      <c r="P4035">
        <v>1.274881463</v>
      </c>
      <c r="Q4035">
        <v>3.5048378050000002</v>
      </c>
    </row>
    <row r="4036" spans="1:17">
      <c r="A4036" t="e">
        <v>#N/A</v>
      </c>
      <c r="B4036" s="14" t="s">
        <v>14413</v>
      </c>
      <c r="C4036">
        <v>0</v>
      </c>
      <c r="D4036">
        <v>2.204521497</v>
      </c>
      <c r="E4036">
        <v>1.852700078</v>
      </c>
      <c r="F4036">
        <v>1.354550854</v>
      </c>
      <c r="G4036">
        <v>1.718384036</v>
      </c>
      <c r="H4036">
        <v>0</v>
      </c>
      <c r="I4036">
        <v>3.6280033450000002</v>
      </c>
      <c r="J4036">
        <v>0.31537899200000002</v>
      </c>
      <c r="K4036">
        <v>1.1285885389999999</v>
      </c>
      <c r="L4036">
        <v>12.57546964</v>
      </c>
      <c r="M4036">
        <v>0</v>
      </c>
      <c r="N4036">
        <v>1.5333779489999999</v>
      </c>
      <c r="O4036">
        <v>0</v>
      </c>
      <c r="P4036">
        <v>0.74649685700000001</v>
      </c>
      <c r="Q4036">
        <v>0</v>
      </c>
    </row>
    <row r="4037" spans="1:17">
      <c r="A4037" t="e">
        <v>#N/A</v>
      </c>
      <c r="B4037" s="14" t="s">
        <v>14414</v>
      </c>
      <c r="C4037">
        <v>41.926328120000001</v>
      </c>
      <c r="D4037">
        <v>9.7524897700000004</v>
      </c>
      <c r="E4037">
        <v>3.7913847860000001</v>
      </c>
      <c r="F4037">
        <v>3.7095440910000002</v>
      </c>
      <c r="G4037">
        <v>2.5339622460000002</v>
      </c>
      <c r="H4037">
        <v>7.2459107979999997</v>
      </c>
      <c r="I4037">
        <v>9.1712977949999992</v>
      </c>
      <c r="J4037">
        <v>2.3917574309999998</v>
      </c>
      <c r="K4037">
        <v>5.7059603269999997</v>
      </c>
      <c r="L4037">
        <v>14.57030936</v>
      </c>
      <c r="M4037">
        <v>0</v>
      </c>
      <c r="N4037">
        <v>2.5841699440000001</v>
      </c>
      <c r="O4037">
        <v>11.60812411</v>
      </c>
      <c r="P4037">
        <v>3.1451390419999998</v>
      </c>
      <c r="Q4037">
        <v>4.3232263279999996</v>
      </c>
    </row>
    <row r="4038" spans="1:17">
      <c r="A4038" t="s">
        <v>14415</v>
      </c>
      <c r="B4038" s="14" t="s">
        <v>14416</v>
      </c>
      <c r="C4038">
        <v>0.321881786</v>
      </c>
      <c r="D4038">
        <v>0.28523037299999998</v>
      </c>
      <c r="E4038">
        <v>0.34244317200000002</v>
      </c>
      <c r="F4038">
        <v>0.35051510800000002</v>
      </c>
      <c r="G4038">
        <v>0.44466367899999998</v>
      </c>
      <c r="H4038">
        <v>4.8211944799999999</v>
      </c>
      <c r="I4038">
        <v>0.469406512</v>
      </c>
      <c r="J4038">
        <v>0.32644060899999999</v>
      </c>
      <c r="K4038">
        <v>0.58408635200000003</v>
      </c>
      <c r="L4038">
        <v>0.20338347200000001</v>
      </c>
      <c r="M4038">
        <v>0</v>
      </c>
      <c r="N4038">
        <v>0.47614791499999998</v>
      </c>
      <c r="O4038">
        <v>0</v>
      </c>
      <c r="P4038">
        <v>0.33804729100000003</v>
      </c>
      <c r="Q4038">
        <v>0.88508764500000003</v>
      </c>
    </row>
    <row r="4039" spans="1:17">
      <c r="A4039" t="e">
        <v>#N/A</v>
      </c>
      <c r="B4039" s="14" t="s">
        <v>14417</v>
      </c>
      <c r="C4039">
        <v>7.4859395529999997</v>
      </c>
      <c r="D4039">
        <v>8.5683290210000003</v>
      </c>
      <c r="E4039">
        <v>10.61884205</v>
      </c>
      <c r="F4039">
        <v>9.6803324659999994</v>
      </c>
      <c r="G4039">
        <v>8.1869837610000005</v>
      </c>
      <c r="H4039">
        <v>1.4375069760000001</v>
      </c>
      <c r="I4039">
        <v>5.4584461199999996</v>
      </c>
      <c r="J4039">
        <v>10.43894935</v>
      </c>
      <c r="K4039">
        <v>3.3959945149999999</v>
      </c>
      <c r="L4039">
        <v>3.9417068730000002</v>
      </c>
      <c r="M4039">
        <v>0</v>
      </c>
      <c r="N4039">
        <v>3.2298220729999998</v>
      </c>
      <c r="O4039">
        <v>4.1452576140000001</v>
      </c>
      <c r="P4039">
        <v>3.182196571</v>
      </c>
      <c r="Q4039">
        <v>1.7153586839999999</v>
      </c>
    </row>
    <row r="4040" spans="1:17">
      <c r="A4040" t="s">
        <v>14418</v>
      </c>
      <c r="B4040" s="14" t="s">
        <v>14419</v>
      </c>
      <c r="C4040">
        <v>12.74612136</v>
      </c>
      <c r="D4040">
        <v>3.247246557</v>
      </c>
      <c r="E4040">
        <v>1.8080435800000001</v>
      </c>
      <c r="F4040">
        <v>0.60724849299999994</v>
      </c>
      <c r="G4040">
        <v>2.09096576</v>
      </c>
      <c r="H4040">
        <v>2.2844332399999998</v>
      </c>
      <c r="I4040">
        <v>4.9567782319999996</v>
      </c>
      <c r="J4040">
        <v>2.2083018710000002</v>
      </c>
      <c r="K4040">
        <v>22.069014769999999</v>
      </c>
      <c r="L4040">
        <v>32.751853279999999</v>
      </c>
      <c r="M4040">
        <v>4.0777954379999999</v>
      </c>
      <c r="N4040">
        <v>1.3879279010000001</v>
      </c>
      <c r="O4040">
        <v>8.4696312979999995</v>
      </c>
      <c r="P4040">
        <v>0.63744073199999995</v>
      </c>
      <c r="Q4040">
        <v>5.6953614330000004</v>
      </c>
    </row>
    <row r="4041" spans="1:17">
      <c r="A4041" t="s">
        <v>14420</v>
      </c>
      <c r="B4041" s="14" t="s">
        <v>5087</v>
      </c>
      <c r="C4041">
        <v>5.0984485429999999</v>
      </c>
      <c r="D4041">
        <v>0.61607839799999997</v>
      </c>
      <c r="E4041">
        <v>0.24655139700000001</v>
      </c>
      <c r="F4041">
        <v>0.189272257</v>
      </c>
      <c r="G4041">
        <v>0.72033270199999999</v>
      </c>
      <c r="H4041">
        <v>0.89003892500000004</v>
      </c>
      <c r="I4041">
        <v>0.67592430400000003</v>
      </c>
      <c r="J4041">
        <v>0.82260468799999997</v>
      </c>
      <c r="K4041">
        <v>1.471851719</v>
      </c>
      <c r="L4041">
        <v>2.3429045560000001</v>
      </c>
      <c r="M4041">
        <v>0.88970082299999997</v>
      </c>
      <c r="N4041">
        <v>1.5998071169999999</v>
      </c>
      <c r="O4041">
        <v>2.566554939</v>
      </c>
      <c r="P4041">
        <v>0.486772922</v>
      </c>
      <c r="Q4041">
        <v>0.31862161900000002</v>
      </c>
    </row>
    <row r="4042" spans="1:17">
      <c r="A4042" t="s">
        <v>14421</v>
      </c>
      <c r="B4042" s="14" t="s">
        <v>2591</v>
      </c>
      <c r="C4042">
        <v>191.0469492</v>
      </c>
      <c r="D4042">
        <v>14.50302602</v>
      </c>
      <c r="E4042">
        <v>15.06859212</v>
      </c>
      <c r="F4042">
        <v>8.4629042170000002</v>
      </c>
      <c r="G4042">
        <v>12.1580382</v>
      </c>
      <c r="H4042">
        <v>22.454537349999999</v>
      </c>
      <c r="I4042">
        <v>66.64964071</v>
      </c>
      <c r="J4042">
        <v>33.979806719999999</v>
      </c>
      <c r="K4042">
        <v>64.62772812</v>
      </c>
      <c r="L4042">
        <v>77.267672489999995</v>
      </c>
      <c r="M4042">
        <v>105.116866</v>
      </c>
      <c r="N4042">
        <v>41.569065940000002</v>
      </c>
      <c r="O4042">
        <v>139.9895789</v>
      </c>
      <c r="P4042">
        <v>20.2618449</v>
      </c>
      <c r="Q4042">
        <v>45.0037947</v>
      </c>
    </row>
    <row r="4043" spans="1:17">
      <c r="A4043" t="s">
        <v>14422</v>
      </c>
      <c r="B4043" s="14" t="s">
        <v>14423</v>
      </c>
      <c r="C4043">
        <v>5.3933214999999999</v>
      </c>
      <c r="D4043">
        <v>0.68274359799999995</v>
      </c>
      <c r="E4043">
        <v>0.24590741999999999</v>
      </c>
      <c r="F4043">
        <v>0.104876605</v>
      </c>
      <c r="G4043">
        <v>0</v>
      </c>
      <c r="H4043">
        <v>0</v>
      </c>
      <c r="I4043">
        <v>3.3707941520000002</v>
      </c>
      <c r="J4043">
        <v>0.19534668899999999</v>
      </c>
      <c r="K4043">
        <v>3.1457299939999999</v>
      </c>
      <c r="L4043">
        <v>1.4604906440000001</v>
      </c>
      <c r="M4043">
        <v>0</v>
      </c>
      <c r="N4043">
        <v>9.4977887999999996E-2</v>
      </c>
      <c r="O4043">
        <v>1.7065675</v>
      </c>
      <c r="P4043">
        <v>0</v>
      </c>
      <c r="Q4043">
        <v>0.52964899700000001</v>
      </c>
    </row>
    <row r="4044" spans="1:17">
      <c r="A4044" t="e">
        <v>#N/A</v>
      </c>
      <c r="B4044" s="14" t="s">
        <v>14424</v>
      </c>
      <c r="C4044">
        <v>0.74678902700000005</v>
      </c>
      <c r="D4044">
        <v>0.66175509700000001</v>
      </c>
      <c r="E4044">
        <v>1.032840808</v>
      </c>
      <c r="F4044">
        <v>0.50826275300000001</v>
      </c>
      <c r="G4044">
        <v>0.90269541099999995</v>
      </c>
      <c r="H4044">
        <v>0</v>
      </c>
      <c r="I4044">
        <v>0.54452853099999998</v>
      </c>
      <c r="J4044">
        <v>0.99404264499999995</v>
      </c>
      <c r="K4044">
        <v>1.3551225849999999</v>
      </c>
      <c r="L4044">
        <v>1.1796609179999999</v>
      </c>
      <c r="M4044">
        <v>1.433496262</v>
      </c>
      <c r="N4044">
        <v>3.544238145</v>
      </c>
      <c r="O4044">
        <v>1.654105208</v>
      </c>
      <c r="P4044">
        <v>0.89633618999999998</v>
      </c>
      <c r="Q4044">
        <v>0.51336683900000002</v>
      </c>
    </row>
    <row r="4045" spans="1:17">
      <c r="A4045" t="e">
        <v>#N/A</v>
      </c>
      <c r="B4045" s="14" t="s">
        <v>14425</v>
      </c>
      <c r="C4045">
        <v>0</v>
      </c>
      <c r="D4045">
        <v>0.233983739</v>
      </c>
      <c r="E4045">
        <v>0.16855035400000001</v>
      </c>
      <c r="F4045">
        <v>0</v>
      </c>
      <c r="G4045">
        <v>0</v>
      </c>
      <c r="H4045">
        <v>0</v>
      </c>
      <c r="I4045">
        <v>0</v>
      </c>
      <c r="J4045">
        <v>0.53557966899999998</v>
      </c>
      <c r="K4045">
        <v>0.23957250299999999</v>
      </c>
      <c r="L4045">
        <v>0</v>
      </c>
      <c r="M4045">
        <v>0</v>
      </c>
      <c r="N4045">
        <v>0.91139906699999995</v>
      </c>
      <c r="O4045">
        <v>0</v>
      </c>
      <c r="P4045">
        <v>0.79231763600000005</v>
      </c>
      <c r="Q4045">
        <v>0.36303307200000001</v>
      </c>
    </row>
    <row r="4046" spans="1:17">
      <c r="A4046" t="s">
        <v>14426</v>
      </c>
      <c r="B4046" s="14" t="s">
        <v>462</v>
      </c>
      <c r="C4046">
        <v>16.69624202</v>
      </c>
      <c r="D4046">
        <v>69.705957429999998</v>
      </c>
      <c r="E4046">
        <v>66.116999669999998</v>
      </c>
      <c r="F4046">
        <v>67.282674009999994</v>
      </c>
      <c r="G4046">
        <v>73.626559130000004</v>
      </c>
      <c r="H4046">
        <v>47.854596469999997</v>
      </c>
      <c r="I4046">
        <v>61.77293641</v>
      </c>
      <c r="J4046">
        <v>96.53997296</v>
      </c>
      <c r="K4046">
        <v>179.35066019999999</v>
      </c>
      <c r="L4046">
        <v>131.54499870000001</v>
      </c>
      <c r="M4046">
        <v>16.618110399999999</v>
      </c>
      <c r="N4046">
        <v>41.150858759999998</v>
      </c>
      <c r="O4046">
        <v>20.545249869999999</v>
      </c>
      <c r="P4046">
        <v>48.645811399999999</v>
      </c>
      <c r="Q4046">
        <v>59.088049179999999</v>
      </c>
    </row>
    <row r="4047" spans="1:17">
      <c r="A4047" t="e">
        <v>#N/A</v>
      </c>
      <c r="B4047" s="14" t="s">
        <v>14427</v>
      </c>
      <c r="C4047">
        <v>0</v>
      </c>
      <c r="D4047">
        <v>0</v>
      </c>
      <c r="E4047">
        <v>1.1768426510000001</v>
      </c>
      <c r="F4047">
        <v>0</v>
      </c>
      <c r="G4047">
        <v>0.636722656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0.55320749199999997</v>
      </c>
      <c r="Q4047">
        <v>0</v>
      </c>
    </row>
    <row r="4048" spans="1:17">
      <c r="A4048" t="s">
        <v>14428</v>
      </c>
      <c r="B4048" s="14" t="s">
        <v>14429</v>
      </c>
      <c r="C4048">
        <v>0</v>
      </c>
      <c r="D4048">
        <v>0</v>
      </c>
      <c r="E4048">
        <v>0.44832101000000002</v>
      </c>
      <c r="F4048">
        <v>0.28680541100000001</v>
      </c>
      <c r="G4048">
        <v>0.36384151799999997</v>
      </c>
      <c r="H4048">
        <v>0</v>
      </c>
      <c r="I4048">
        <v>0</v>
      </c>
      <c r="J4048">
        <v>0.53421339400000001</v>
      </c>
      <c r="K4048">
        <v>0</v>
      </c>
      <c r="L4048">
        <v>0</v>
      </c>
      <c r="M4048">
        <v>0</v>
      </c>
      <c r="N4048">
        <v>0.77920634499999997</v>
      </c>
      <c r="O4048">
        <v>0</v>
      </c>
      <c r="P4048">
        <v>0.31611856700000002</v>
      </c>
      <c r="Q4048">
        <v>0</v>
      </c>
    </row>
    <row r="4049" spans="1:17">
      <c r="A4049" t="e">
        <v>#N/A</v>
      </c>
      <c r="B4049" s="14" t="s">
        <v>5086</v>
      </c>
      <c r="C4049">
        <v>4.9996892490000002</v>
      </c>
      <c r="D4049">
        <v>1.617093916</v>
      </c>
      <c r="E4049">
        <v>0.88296443000000002</v>
      </c>
      <c r="F4049">
        <v>0.83027735800000002</v>
      </c>
      <c r="G4049">
        <v>1.0878244699999999</v>
      </c>
      <c r="H4049">
        <v>1.6129315559999999</v>
      </c>
      <c r="I4049">
        <v>2.187343421</v>
      </c>
      <c r="J4049">
        <v>0.98874750300000003</v>
      </c>
      <c r="K4049">
        <v>3.3567994209999998</v>
      </c>
      <c r="L4049">
        <v>3.0327282709999999</v>
      </c>
      <c r="M4049">
        <v>3.4549689579999998</v>
      </c>
      <c r="N4049">
        <v>0.887502821</v>
      </c>
      <c r="O4049">
        <v>4.5403786190000002</v>
      </c>
      <c r="P4049">
        <v>1.050156595</v>
      </c>
      <c r="Q4049">
        <v>2.2683853389999999</v>
      </c>
    </row>
    <row r="4050" spans="1:17">
      <c r="A4050" t="s">
        <v>14430</v>
      </c>
      <c r="B4050" s="14" t="s">
        <v>5115</v>
      </c>
      <c r="C4050">
        <v>6.2008157959999997</v>
      </c>
      <c r="D4050">
        <v>0.61815974399999996</v>
      </c>
      <c r="E4050">
        <v>0.65969157599999995</v>
      </c>
      <c r="F4050">
        <v>0.40092467999999998</v>
      </c>
      <c r="G4050">
        <v>0.42830593099999997</v>
      </c>
      <c r="H4050">
        <v>1.19072775</v>
      </c>
      <c r="I4050">
        <v>3.8431777170000001</v>
      </c>
      <c r="J4050">
        <v>1.0219037010000001</v>
      </c>
      <c r="K4050">
        <v>4.7820973809999998</v>
      </c>
      <c r="L4050">
        <v>8.2278692109999998</v>
      </c>
      <c r="M4050">
        <v>11.01004768</v>
      </c>
      <c r="N4050">
        <v>1.2612378989999999</v>
      </c>
      <c r="O4050">
        <v>8.2407223439999999</v>
      </c>
      <c r="P4050">
        <v>0.62796526100000005</v>
      </c>
      <c r="Q4050">
        <v>1.3853581859999999</v>
      </c>
    </row>
    <row r="4051" spans="1:17">
      <c r="A4051" t="e">
        <v>#N/A</v>
      </c>
      <c r="B4051" s="14" t="s">
        <v>14431</v>
      </c>
      <c r="C4051">
        <v>52.650114039999998</v>
      </c>
      <c r="D4051">
        <v>15.30868912</v>
      </c>
      <c r="E4051">
        <v>15.403666899999999</v>
      </c>
      <c r="F4051">
        <v>10.07818215</v>
      </c>
      <c r="G4051">
        <v>14.48987973</v>
      </c>
      <c r="H4051">
        <v>31.594608839999999</v>
      </c>
      <c r="I4051">
        <v>16.795776440000001</v>
      </c>
      <c r="J4051">
        <v>35.458148020000003</v>
      </c>
      <c r="K4051">
        <v>28.363093630000002</v>
      </c>
      <c r="L4051">
        <v>34.3069834</v>
      </c>
      <c r="M4051">
        <v>50.532171030000001</v>
      </c>
      <c r="N4051">
        <v>8.3156735620000006</v>
      </c>
      <c r="O4051">
        <v>54.6645526</v>
      </c>
      <c r="P4051">
        <v>6.6649380730000001</v>
      </c>
      <c r="Q4051">
        <v>13.572519310000001</v>
      </c>
    </row>
    <row r="4052" spans="1:17">
      <c r="A4052" t="s">
        <v>14432</v>
      </c>
      <c r="B4052" s="14" t="s">
        <v>6702</v>
      </c>
      <c r="C4052">
        <v>2.13699525</v>
      </c>
      <c r="D4052">
        <v>4.8525140069999999</v>
      </c>
      <c r="E4052">
        <v>2.8987172160000001</v>
      </c>
      <c r="F4052">
        <v>4.7269093529999999</v>
      </c>
      <c r="G4052">
        <v>4.0592098969999997</v>
      </c>
      <c r="H4052">
        <v>4.7191636949999998</v>
      </c>
      <c r="I4052">
        <v>6.2328440379999996</v>
      </c>
      <c r="J4052">
        <v>3.9958885469999998</v>
      </c>
      <c r="K4052">
        <v>3.150703837</v>
      </c>
      <c r="L4052">
        <v>3.0381228390000001</v>
      </c>
      <c r="M4052">
        <v>1.0255154369999999</v>
      </c>
      <c r="N4052">
        <v>4.1490469829999999</v>
      </c>
      <c r="O4052">
        <v>3.5500136360000001</v>
      </c>
      <c r="P4052">
        <v>3.6069414750000002</v>
      </c>
      <c r="Q4052">
        <v>4.4071181709999996</v>
      </c>
    </row>
    <row r="4053" spans="1:17">
      <c r="A4053" t="s">
        <v>14433</v>
      </c>
      <c r="B4053" s="14" t="s">
        <v>4394</v>
      </c>
      <c r="C4053">
        <v>10.47611511</v>
      </c>
      <c r="D4053">
        <v>4.0776853290000004</v>
      </c>
      <c r="E4053">
        <v>4.8226926289999996</v>
      </c>
      <c r="F4053">
        <v>3.944832313</v>
      </c>
      <c r="G4053">
        <v>4.1421691999999997</v>
      </c>
      <c r="H4053">
        <v>2.9705523880000002</v>
      </c>
      <c r="I4053">
        <v>12.27913128</v>
      </c>
      <c r="J4053">
        <v>7.6580718609999998</v>
      </c>
      <c r="K4053">
        <v>7.3730170150000003</v>
      </c>
      <c r="L4053">
        <v>7.6710961070000003</v>
      </c>
      <c r="M4053">
        <v>2.8190733749999999</v>
      </c>
      <c r="N4053">
        <v>3.4156011990000001</v>
      </c>
      <c r="O4053">
        <v>4.0119306149999998</v>
      </c>
      <c r="P4053">
        <v>4.2011243220000001</v>
      </c>
      <c r="Q4053">
        <v>3.9036813669999999</v>
      </c>
    </row>
    <row r="4054" spans="1:17">
      <c r="A4054" t="s">
        <v>14434</v>
      </c>
      <c r="B4054" s="14" t="s">
        <v>14435</v>
      </c>
      <c r="C4054">
        <v>11.591150730000001</v>
      </c>
      <c r="D4054">
        <v>1.066420368</v>
      </c>
      <c r="E4054">
        <v>0.47843827999999999</v>
      </c>
      <c r="F4054">
        <v>0.54317073800000004</v>
      </c>
      <c r="G4054">
        <v>0.503128087</v>
      </c>
      <c r="H4054">
        <v>1.8244432859999999</v>
      </c>
      <c r="I4054">
        <v>2.4016046680000001</v>
      </c>
      <c r="J4054">
        <v>0.55404156000000004</v>
      </c>
      <c r="K4054">
        <v>2.9021342699999999</v>
      </c>
      <c r="L4054">
        <v>4.08220575</v>
      </c>
      <c r="M4054">
        <v>8.1460843579999995</v>
      </c>
      <c r="N4054">
        <v>0.648063846</v>
      </c>
      <c r="O4054">
        <v>25.673894629999999</v>
      </c>
      <c r="P4054">
        <v>0.59868589999999999</v>
      </c>
      <c r="Q4054">
        <v>26.82168514</v>
      </c>
    </row>
    <row r="4055" spans="1:17">
      <c r="A4055" t="s">
        <v>14436</v>
      </c>
      <c r="B4055" s="14" t="s">
        <v>14437</v>
      </c>
      <c r="C4055">
        <v>118.0774311</v>
      </c>
      <c r="D4055">
        <v>11.435955269999999</v>
      </c>
      <c r="E4055">
        <v>10.98386475</v>
      </c>
      <c r="F4055">
        <v>7.7536359260000003</v>
      </c>
      <c r="G4055">
        <v>9.6313450070000002</v>
      </c>
      <c r="H4055">
        <v>23.24382688</v>
      </c>
      <c r="I4055">
        <v>33.746686279999999</v>
      </c>
      <c r="J4055">
        <v>16.172235950000001</v>
      </c>
      <c r="K4055">
        <v>40.376227890000003</v>
      </c>
      <c r="L4055">
        <v>71.608807530000007</v>
      </c>
      <c r="M4055">
        <v>33.030143039999999</v>
      </c>
      <c r="N4055">
        <v>11.556734730000001</v>
      </c>
      <c r="O4055">
        <v>67.684036320000004</v>
      </c>
      <c r="P4055">
        <v>10.05947417</v>
      </c>
      <c r="Q4055">
        <v>26.92078003</v>
      </c>
    </row>
    <row r="4056" spans="1:17">
      <c r="A4056" t="s">
        <v>14438</v>
      </c>
      <c r="B4056" s="14" t="s">
        <v>4519</v>
      </c>
      <c r="C4056">
        <v>19.777946920000002</v>
      </c>
      <c r="D4056">
        <v>24.987880019999999</v>
      </c>
      <c r="E4056">
        <v>35.260396149999998</v>
      </c>
      <c r="F4056">
        <v>77.833869230000005</v>
      </c>
      <c r="G4056">
        <v>42.790093749999997</v>
      </c>
      <c r="H4056">
        <v>33.260891360000002</v>
      </c>
      <c r="I4056">
        <v>17.325228129999999</v>
      </c>
      <c r="J4056">
        <v>33.219026960000001</v>
      </c>
      <c r="K4056">
        <v>43.605798149999998</v>
      </c>
      <c r="L4056">
        <v>31.178141109999999</v>
      </c>
      <c r="M4056">
        <v>6.996905097</v>
      </c>
      <c r="N4056">
        <v>46.914046730000003</v>
      </c>
      <c r="O4056">
        <v>14.12897304</v>
      </c>
      <c r="P4056">
        <v>9.1146314499999992</v>
      </c>
      <c r="Q4056">
        <v>69.743293370000004</v>
      </c>
    </row>
    <row r="4057" spans="1:17">
      <c r="A4057" t="e">
        <v>#N/A</v>
      </c>
      <c r="B4057" s="14" t="s">
        <v>14439</v>
      </c>
      <c r="C4057">
        <v>0</v>
      </c>
      <c r="D4057">
        <v>0</v>
      </c>
      <c r="E4057">
        <v>0.32069678099999999</v>
      </c>
      <c r="F4057">
        <v>0.41032014900000002</v>
      </c>
      <c r="G4057">
        <v>0.52053239100000004</v>
      </c>
      <c r="H4057">
        <v>0</v>
      </c>
      <c r="I4057">
        <v>0</v>
      </c>
      <c r="J4057">
        <v>0.38213804899999998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2.0722033739999999</v>
      </c>
    </row>
    <row r="4058" spans="1:17">
      <c r="A4058" t="s">
        <v>14440</v>
      </c>
      <c r="B4058" s="14" t="s">
        <v>14441</v>
      </c>
      <c r="C4058">
        <v>0</v>
      </c>
      <c r="D4058">
        <v>6.1504297230000002</v>
      </c>
      <c r="E4058">
        <v>5.9072886029999996</v>
      </c>
      <c r="F4058">
        <v>11.33724917</v>
      </c>
      <c r="G4058">
        <v>5.9926838240000002</v>
      </c>
      <c r="H4058">
        <v>0</v>
      </c>
      <c r="I4058">
        <v>0</v>
      </c>
      <c r="J4058">
        <v>0</v>
      </c>
      <c r="K4058">
        <v>3.1486671830000001</v>
      </c>
      <c r="L4058">
        <v>0</v>
      </c>
      <c r="M4058">
        <v>0</v>
      </c>
      <c r="N4058">
        <v>2.566797373</v>
      </c>
      <c r="O4058">
        <v>0</v>
      </c>
      <c r="P4058">
        <v>2.0826634999999998</v>
      </c>
      <c r="Q4058">
        <v>0</v>
      </c>
    </row>
    <row r="4059" spans="1:17">
      <c r="A4059" t="s">
        <v>14440</v>
      </c>
      <c r="B4059" s="14" t="s">
        <v>14442</v>
      </c>
      <c r="C4059">
        <v>20.92775331</v>
      </c>
      <c r="D4059">
        <v>0.432711821</v>
      </c>
      <c r="E4059">
        <v>0.53435017699999998</v>
      </c>
      <c r="F4059">
        <v>0.79762910099999995</v>
      </c>
      <c r="G4059">
        <v>0.24092208600000001</v>
      </c>
      <c r="H4059">
        <v>0.214330995</v>
      </c>
      <c r="I4059">
        <v>2.0346234970000001</v>
      </c>
      <c r="J4059">
        <v>1.2027020479999999</v>
      </c>
      <c r="K4059">
        <v>3.924132851</v>
      </c>
      <c r="L4059">
        <v>5.9945904250000002</v>
      </c>
      <c r="M4059">
        <v>4.820615471</v>
      </c>
      <c r="N4059">
        <v>0.79114013599999999</v>
      </c>
      <c r="O4059">
        <v>8.6527584619999995</v>
      </c>
      <c r="P4059">
        <v>0.75355831399999995</v>
      </c>
      <c r="Q4059">
        <v>2.8772823870000002</v>
      </c>
    </row>
    <row r="4060" spans="1:17">
      <c r="A4060" t="s">
        <v>14443</v>
      </c>
      <c r="B4060" s="14" t="s">
        <v>14444</v>
      </c>
      <c r="C4060">
        <v>189.64915679999999</v>
      </c>
      <c r="D4060">
        <v>103.6598177</v>
      </c>
      <c r="E4060">
        <v>74.859988060000006</v>
      </c>
      <c r="F4060">
        <v>135.3475353</v>
      </c>
      <c r="G4060">
        <v>95.185938039999996</v>
      </c>
      <c r="H4060">
        <v>91.214856100000006</v>
      </c>
      <c r="I4060">
        <v>121.4836141</v>
      </c>
      <c r="J4060">
        <v>93.246604090000005</v>
      </c>
      <c r="K4060">
        <v>140.71028770000001</v>
      </c>
      <c r="L4060">
        <v>217.26417609999999</v>
      </c>
      <c r="M4060">
        <v>34.022464939999999</v>
      </c>
      <c r="N4060">
        <v>74.068077849999995</v>
      </c>
      <c r="O4060">
        <v>76.55383483</v>
      </c>
      <c r="P4060">
        <v>81.371361250000007</v>
      </c>
      <c r="Q4060">
        <v>67.013100519999995</v>
      </c>
    </row>
    <row r="4061" spans="1:17">
      <c r="A4061" t="s">
        <v>14445</v>
      </c>
      <c r="B4061" s="14" t="s">
        <v>9433</v>
      </c>
      <c r="C4061">
        <v>17.55831208</v>
      </c>
      <c r="D4061">
        <v>3.4505882510000001</v>
      </c>
      <c r="E4061">
        <v>3.9845461690000001</v>
      </c>
      <c r="F4061">
        <v>3.1899173350000001</v>
      </c>
      <c r="G4061">
        <v>3.5943774429999999</v>
      </c>
      <c r="H4061">
        <v>3.4260624000000002</v>
      </c>
      <c r="I4061">
        <v>10.94434199</v>
      </c>
      <c r="J4061">
        <v>6.9289299800000004</v>
      </c>
      <c r="K4061">
        <v>7.7404959839999998</v>
      </c>
      <c r="L4061">
        <v>8.4102360800000007</v>
      </c>
      <c r="M4061">
        <v>7.746483059</v>
      </c>
      <c r="N4061">
        <v>3.4386782569999998</v>
      </c>
      <c r="O4061">
        <v>11.13408757</v>
      </c>
      <c r="P4061">
        <v>3.7283889819999998</v>
      </c>
      <c r="Q4061">
        <v>5.5483751569999997</v>
      </c>
    </row>
    <row r="4062" spans="1:17">
      <c r="A4062" t="s">
        <v>14446</v>
      </c>
      <c r="B4062" s="14" t="s">
        <v>14447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</row>
    <row r="4063" spans="1:17">
      <c r="A4063" t="s">
        <v>14448</v>
      </c>
      <c r="B4063" s="14" t="s">
        <v>14449</v>
      </c>
      <c r="C4063">
        <v>18.34574065</v>
      </c>
      <c r="D4063">
        <v>3.8912513190000002</v>
      </c>
      <c r="E4063">
        <v>3.2390981110000001</v>
      </c>
      <c r="F4063">
        <v>1.806494571</v>
      </c>
      <c r="G4063">
        <v>3.8420013590000002</v>
      </c>
      <c r="H4063">
        <v>3.5978435470000001</v>
      </c>
      <c r="I4063">
        <v>5.6923303890000003</v>
      </c>
      <c r="J4063">
        <v>5.2451878470000004</v>
      </c>
      <c r="K4063">
        <v>6.9059378059999998</v>
      </c>
      <c r="L4063">
        <v>9.3721718420000002</v>
      </c>
      <c r="M4063">
        <v>4.4955960289999997</v>
      </c>
      <c r="N4063">
        <v>4.4749128120000004</v>
      </c>
      <c r="O4063">
        <v>8.2134609760000004</v>
      </c>
      <c r="P4063">
        <v>1.581190412</v>
      </c>
      <c r="Q4063">
        <v>3.488274299</v>
      </c>
    </row>
    <row r="4064" spans="1:17">
      <c r="A4064" t="s">
        <v>14450</v>
      </c>
      <c r="B4064" s="14" t="s">
        <v>9138</v>
      </c>
      <c r="C4064">
        <v>6.5863197290000004</v>
      </c>
      <c r="D4064">
        <v>3.741428923</v>
      </c>
      <c r="E4064">
        <v>1.713190405</v>
      </c>
      <c r="F4064">
        <v>1.6943529530000001</v>
      </c>
      <c r="G4064">
        <v>1.9199035040000001</v>
      </c>
      <c r="H4064">
        <v>3.2024992640000001</v>
      </c>
      <c r="I4064">
        <v>2.1148533650000001</v>
      </c>
      <c r="J4064">
        <v>3.1291484120000002</v>
      </c>
      <c r="K4064">
        <v>4.4818233259999998</v>
      </c>
      <c r="L4064">
        <v>8.609582906</v>
      </c>
      <c r="M4064">
        <v>2.3197700870000002</v>
      </c>
      <c r="N4064">
        <v>1.4562210719999999</v>
      </c>
      <c r="O4064">
        <v>9.5025433899999996</v>
      </c>
      <c r="P4064">
        <v>0.97455822700000005</v>
      </c>
      <c r="Q4064">
        <v>1.8484436120000001</v>
      </c>
    </row>
    <row r="4065" spans="1:17">
      <c r="A4065" t="s">
        <v>14451</v>
      </c>
      <c r="B4065" s="14" t="s">
        <v>9089</v>
      </c>
      <c r="C4065">
        <v>6.8414422469999998</v>
      </c>
      <c r="D4065">
        <v>0.51176391899999996</v>
      </c>
      <c r="E4065">
        <v>0.51043777700000004</v>
      </c>
      <c r="F4065">
        <v>0.35073191799999998</v>
      </c>
      <c r="G4065">
        <v>0.33753972100000001</v>
      </c>
      <c r="H4065">
        <v>0.54597224200000005</v>
      </c>
      <c r="I4065">
        <v>3.239288701</v>
      </c>
      <c r="J4065">
        <v>2.5793496130000002</v>
      </c>
      <c r="K4065">
        <v>2.4184040109999998</v>
      </c>
      <c r="L4065">
        <v>3.0315864299999999</v>
      </c>
      <c r="M4065">
        <v>3.2404787499999999</v>
      </c>
      <c r="N4065">
        <v>1.5005198500000001</v>
      </c>
      <c r="O4065">
        <v>2.8535805970000001</v>
      </c>
      <c r="P4065">
        <v>1.373021005</v>
      </c>
      <c r="Q4065">
        <v>0.85509597000000004</v>
      </c>
    </row>
    <row r="4066" spans="1:17">
      <c r="A4066" t="e">
        <v>#N/A</v>
      </c>
      <c r="B4066" s="14" t="s">
        <v>14452</v>
      </c>
      <c r="C4066">
        <v>71.673231169999994</v>
      </c>
      <c r="D4066">
        <v>4.5365772949999998</v>
      </c>
      <c r="E4066">
        <v>3.2679267009999999</v>
      </c>
      <c r="F4066">
        <v>3.2520415140000001</v>
      </c>
      <c r="G4066">
        <v>6.4829943180000003</v>
      </c>
      <c r="H4066">
        <v>1.3107845979999999</v>
      </c>
      <c r="I4066">
        <v>0</v>
      </c>
      <c r="J4066">
        <v>10.81671749</v>
      </c>
      <c r="K4066">
        <v>20.128050129999998</v>
      </c>
      <c r="L4066">
        <v>84.104948789999995</v>
      </c>
      <c r="M4066">
        <v>6.5514333310000001</v>
      </c>
      <c r="N4066">
        <v>10.51821238</v>
      </c>
      <c r="O4066">
        <v>30.238683640000001</v>
      </c>
      <c r="P4066">
        <v>6.6567777570000004</v>
      </c>
      <c r="Q4066">
        <v>4.6924274739999996</v>
      </c>
    </row>
    <row r="4067" spans="1:17">
      <c r="A4067" t="s">
        <v>14428</v>
      </c>
      <c r="B4067" s="14" t="s">
        <v>2169</v>
      </c>
      <c r="C4067">
        <v>10.97274795</v>
      </c>
      <c r="D4067">
        <v>0.66295392799999997</v>
      </c>
      <c r="E4067">
        <v>1.273491565</v>
      </c>
      <c r="F4067">
        <v>0</v>
      </c>
      <c r="G4067">
        <v>1.0335208330000001</v>
      </c>
      <c r="H4067">
        <v>0.38310371100000001</v>
      </c>
      <c r="I4067">
        <v>7.2735332750000001</v>
      </c>
      <c r="J4067">
        <v>5.8169902960000002</v>
      </c>
      <c r="K4067">
        <v>20.36366276</v>
      </c>
      <c r="L4067">
        <v>10.714968389999999</v>
      </c>
      <c r="M4067">
        <v>11.48874541</v>
      </c>
      <c r="N4067">
        <v>2.0904311940000002</v>
      </c>
      <c r="O4067">
        <v>17.675752280000001</v>
      </c>
      <c r="P4067">
        <v>0.89795998700000002</v>
      </c>
      <c r="Q4067">
        <v>12.34312444</v>
      </c>
    </row>
    <row r="4068" spans="1:17">
      <c r="A4068" t="s">
        <v>14453</v>
      </c>
      <c r="B4068" s="14" t="s">
        <v>14454</v>
      </c>
      <c r="C4068">
        <v>31.050701650000001</v>
      </c>
      <c r="D4068">
        <v>1.375754017</v>
      </c>
      <c r="E4068">
        <v>2.6427343749999999</v>
      </c>
      <c r="F4068">
        <v>2.9586242349999998</v>
      </c>
      <c r="G4068">
        <v>0</v>
      </c>
      <c r="H4068">
        <v>4.7700732739999996</v>
      </c>
      <c r="I4068">
        <v>13.58455388</v>
      </c>
      <c r="J4068">
        <v>6.6917256780000001</v>
      </c>
      <c r="K4068">
        <v>8.4516855970000009</v>
      </c>
      <c r="L4068">
        <v>11.77177421</v>
      </c>
      <c r="M4068">
        <v>11.92065313</v>
      </c>
      <c r="N4068">
        <v>5.3587524110000002</v>
      </c>
      <c r="O4068">
        <v>13.75519068</v>
      </c>
      <c r="P4068">
        <v>3.726871526</v>
      </c>
      <c r="Q4068">
        <v>2.1345252800000001</v>
      </c>
    </row>
    <row r="4069" spans="1:17">
      <c r="A4069" t="s">
        <v>14455</v>
      </c>
      <c r="B4069" s="14" t="s">
        <v>14456</v>
      </c>
      <c r="C4069">
        <v>10.19689709</v>
      </c>
      <c r="D4069">
        <v>12.04775534</v>
      </c>
      <c r="E4069">
        <v>1.0848261480000001</v>
      </c>
      <c r="F4069">
        <v>0.925331036</v>
      </c>
      <c r="G4069">
        <v>0.88040663600000002</v>
      </c>
      <c r="H4069">
        <v>1.305390423</v>
      </c>
      <c r="I4069">
        <v>0</v>
      </c>
      <c r="J4069">
        <v>1.29266451</v>
      </c>
      <c r="K4069">
        <v>13.106489120000001</v>
      </c>
      <c r="L4069">
        <v>45.100912710000003</v>
      </c>
      <c r="M4069">
        <v>6.5244726999999996</v>
      </c>
      <c r="N4069">
        <v>0.41899710200000001</v>
      </c>
      <c r="O4069">
        <v>1.8821402890000001</v>
      </c>
      <c r="P4069">
        <v>1.529857756</v>
      </c>
      <c r="Q4069">
        <v>2.3365585360000001</v>
      </c>
    </row>
    <row r="4070" spans="1:17">
      <c r="A4070" t="s">
        <v>14457</v>
      </c>
      <c r="B4070" s="14" t="s">
        <v>1441</v>
      </c>
      <c r="C4070">
        <v>45.791815049999997</v>
      </c>
      <c r="D4070">
        <v>19.16168274</v>
      </c>
      <c r="E4070">
        <v>20.244593420000001</v>
      </c>
      <c r="F4070">
        <v>18.260847479999999</v>
      </c>
      <c r="G4070">
        <v>19.504893790000001</v>
      </c>
      <c r="H4070">
        <v>25.923928</v>
      </c>
      <c r="I4070">
        <v>26.71164023</v>
      </c>
      <c r="J4070">
        <v>32.981259970000004</v>
      </c>
      <c r="K4070">
        <v>28.082619940000001</v>
      </c>
      <c r="L4070">
        <v>21.861175759999998</v>
      </c>
      <c r="M4070">
        <v>22.463210220000001</v>
      </c>
      <c r="N4070">
        <v>19.21338313</v>
      </c>
      <c r="O4070">
        <v>62.358747399999999</v>
      </c>
      <c r="P4070">
        <v>24.376571290000001</v>
      </c>
      <c r="Q4070">
        <v>22.851254619999999</v>
      </c>
    </row>
    <row r="4071" spans="1:17">
      <c r="A4071" t="e">
        <v>#N/A</v>
      </c>
      <c r="B4071" s="14" t="s">
        <v>14458</v>
      </c>
      <c r="C4071">
        <v>1.7523663309999999</v>
      </c>
      <c r="D4071">
        <v>0.129402606</v>
      </c>
      <c r="E4071">
        <v>0.124287013</v>
      </c>
      <c r="F4071">
        <v>0</v>
      </c>
      <c r="G4071">
        <v>0</v>
      </c>
      <c r="H4071">
        <v>0.22433512899999999</v>
      </c>
      <c r="I4071">
        <v>0.851836712</v>
      </c>
      <c r="J4071">
        <v>0.29619752599999999</v>
      </c>
      <c r="K4071">
        <v>0</v>
      </c>
      <c r="L4071">
        <v>0.36908203000000001</v>
      </c>
      <c r="M4071">
        <v>0</v>
      </c>
      <c r="N4071">
        <v>0</v>
      </c>
      <c r="O4071">
        <v>0</v>
      </c>
      <c r="P4071">
        <v>8.7636829999999999E-2</v>
      </c>
      <c r="Q4071">
        <v>0</v>
      </c>
    </row>
    <row r="4072" spans="1:17">
      <c r="A4072" t="e">
        <v>#N/A</v>
      </c>
      <c r="B4072" s="14" t="s">
        <v>14459</v>
      </c>
      <c r="C4072">
        <v>1.1682442209999999</v>
      </c>
      <c r="D4072">
        <v>0.129402606</v>
      </c>
      <c r="E4072">
        <v>6.2143506000000001E-2</v>
      </c>
      <c r="F4072">
        <v>0</v>
      </c>
      <c r="G4072">
        <v>0.20173391099999999</v>
      </c>
      <c r="H4072">
        <v>0.22433512899999999</v>
      </c>
      <c r="I4072">
        <v>0</v>
      </c>
      <c r="J4072">
        <v>0.14809876299999999</v>
      </c>
      <c r="K4072">
        <v>0.264986842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</row>
    <row r="4073" spans="1:17">
      <c r="A4073" t="s">
        <v>14460</v>
      </c>
      <c r="B4073" s="14" t="s">
        <v>14461</v>
      </c>
      <c r="C4073">
        <v>210.88050999999999</v>
      </c>
      <c r="D4073">
        <v>4.2824002700000001</v>
      </c>
      <c r="E4073">
        <v>6.5435789980000001</v>
      </c>
      <c r="F4073">
        <v>5.9801979210000002</v>
      </c>
      <c r="G4073">
        <v>9.1037792549999992</v>
      </c>
      <c r="H4073">
        <v>8.0989754739999995</v>
      </c>
      <c r="I4073">
        <v>43.566916759999998</v>
      </c>
      <c r="J4073">
        <v>30.075077490000002</v>
      </c>
      <c r="K4073">
        <v>75.735494689999996</v>
      </c>
      <c r="L4073">
        <v>86.61020259</v>
      </c>
      <c r="M4073">
        <v>64.092532890000001</v>
      </c>
      <c r="N4073">
        <v>22.746193739999999</v>
      </c>
      <c r="O4073">
        <v>108.9879364</v>
      </c>
      <c r="P4073">
        <v>7.6460337640000002</v>
      </c>
      <c r="Q4073">
        <v>27.785160980000001</v>
      </c>
    </row>
    <row r="4074" spans="1:17">
      <c r="A4074" t="e">
        <v>#N/A</v>
      </c>
      <c r="B4074" s="14" t="s">
        <v>14462</v>
      </c>
      <c r="C4074">
        <v>227.1358826</v>
      </c>
      <c r="D4074">
        <v>0.35187554700000001</v>
      </c>
      <c r="E4074">
        <v>0.50694760400000005</v>
      </c>
      <c r="F4074">
        <v>0.21620715600000001</v>
      </c>
      <c r="G4074">
        <v>0.82284158699999999</v>
      </c>
      <c r="H4074">
        <v>6.7102088459999996</v>
      </c>
      <c r="I4074">
        <v>2.3163405969999999</v>
      </c>
      <c r="J4074">
        <v>1.006786782</v>
      </c>
      <c r="K4074">
        <v>26.660733860000001</v>
      </c>
      <c r="L4074">
        <v>70.253344799999994</v>
      </c>
      <c r="M4074">
        <v>3.048936281</v>
      </c>
      <c r="N4074">
        <v>0</v>
      </c>
      <c r="O4074">
        <v>51.01324082</v>
      </c>
      <c r="P4074">
        <v>0.476609532</v>
      </c>
      <c r="Q4074">
        <v>6.5513506660000003</v>
      </c>
    </row>
    <row r="4075" spans="1:17">
      <c r="A4075" t="s">
        <v>14463</v>
      </c>
      <c r="B4075" s="14" t="s">
        <v>4384</v>
      </c>
      <c r="C4075">
        <v>18.128615270000001</v>
      </c>
      <c r="D4075">
        <v>7.7743671609999998</v>
      </c>
      <c r="E4075">
        <v>5.7240864619999998</v>
      </c>
      <c r="F4075">
        <v>10.78457978</v>
      </c>
      <c r="G4075">
        <v>5.6503097020000004</v>
      </c>
      <c r="H4075">
        <v>8.251720079</v>
      </c>
      <c r="I4075">
        <v>6.3971773689999996</v>
      </c>
      <c r="J4075">
        <v>5.3850979959999998</v>
      </c>
      <c r="K4075">
        <v>13.0772414</v>
      </c>
      <c r="L4075">
        <v>15.47092177</v>
      </c>
      <c r="M4075">
        <v>5.2412886859999999</v>
      </c>
      <c r="N4075">
        <v>3.6638857800000002</v>
      </c>
      <c r="O4075">
        <v>7.6838081469999997</v>
      </c>
      <c r="P4075">
        <v>6.9843495219999996</v>
      </c>
      <c r="Q4075">
        <v>10.36977645</v>
      </c>
    </row>
    <row r="4076" spans="1:17">
      <c r="A4076" t="e">
        <v>#N/A</v>
      </c>
      <c r="B4076" s="14" t="s">
        <v>14464</v>
      </c>
      <c r="C4076">
        <v>189.85075929999999</v>
      </c>
      <c r="D4076">
        <v>20.378763889999998</v>
      </c>
      <c r="E4076">
        <v>15.61686931</v>
      </c>
      <c r="F4076">
        <v>7.7260756080000004</v>
      </c>
      <c r="G4076">
        <v>13.857016290000001</v>
      </c>
      <c r="H4076">
        <v>33.074015160000002</v>
      </c>
      <c r="I4076">
        <v>51.376654000000002</v>
      </c>
      <c r="J4076">
        <v>26.796751499999999</v>
      </c>
      <c r="K4076">
        <v>52.385763730000001</v>
      </c>
      <c r="L4076">
        <v>81.621353880000001</v>
      </c>
      <c r="M4076">
        <v>52.597763329999999</v>
      </c>
      <c r="N4076">
        <v>20.266750819999999</v>
      </c>
      <c r="O4076">
        <v>97.541251450000004</v>
      </c>
      <c r="P4076">
        <v>33.181962179999999</v>
      </c>
      <c r="Q4076">
        <v>44.400149059999997</v>
      </c>
    </row>
    <row r="4077" spans="1:17">
      <c r="A4077" t="s">
        <v>14465</v>
      </c>
      <c r="B4077" s="14" t="s">
        <v>14466</v>
      </c>
      <c r="C4077">
        <v>417.96328369999998</v>
      </c>
      <c r="D4077">
        <v>4938.6134439999996</v>
      </c>
      <c r="E4077">
        <v>4136.8330759999999</v>
      </c>
      <c r="F4077">
        <v>2704.603509</v>
      </c>
      <c r="G4077">
        <v>2153.9378790000001</v>
      </c>
      <c r="H4077">
        <v>61.100156689999999</v>
      </c>
      <c r="I4077">
        <v>544.044668</v>
      </c>
      <c r="J4077">
        <v>1355.2728500000001</v>
      </c>
      <c r="K4077">
        <v>212.24130009999999</v>
      </c>
      <c r="L4077">
        <v>163.56972440000001</v>
      </c>
      <c r="M4077">
        <v>333.0502477</v>
      </c>
      <c r="N4077">
        <v>4740.2660669999996</v>
      </c>
      <c r="O4077">
        <v>548.21820200000002</v>
      </c>
      <c r="P4077">
        <v>6394.8588120000004</v>
      </c>
      <c r="Q4077">
        <v>2234.9339220000002</v>
      </c>
    </row>
    <row r="4078" spans="1:17">
      <c r="A4078" t="s">
        <v>14467</v>
      </c>
      <c r="B4078" s="14" t="s">
        <v>4379</v>
      </c>
      <c r="C4078">
        <v>75.225139470000002</v>
      </c>
      <c r="D4078">
        <v>7.545988328</v>
      </c>
      <c r="E4078">
        <v>6.0524799869999999</v>
      </c>
      <c r="F4078">
        <v>8.2822162200000005</v>
      </c>
      <c r="G4078">
        <v>9.1721318959999998</v>
      </c>
      <c r="H4078">
        <v>10.527639949999999</v>
      </c>
      <c r="I4078">
        <v>19.397777189999999</v>
      </c>
      <c r="J4078">
        <v>7.8500885360000003</v>
      </c>
      <c r="K4078">
        <v>27.806260200000001</v>
      </c>
      <c r="L4078">
        <v>25.78176534</v>
      </c>
      <c r="M4078">
        <v>58.656358490000002</v>
      </c>
      <c r="N4078">
        <v>6.4369170689999997</v>
      </c>
      <c r="O4078">
        <v>55.639671460000002</v>
      </c>
      <c r="P4078">
        <v>14.10432299</v>
      </c>
      <c r="Q4078">
        <v>23.662803749999998</v>
      </c>
    </row>
    <row r="4079" spans="1:17">
      <c r="A4079" t="s">
        <v>14468</v>
      </c>
      <c r="B4079" s="14" t="s">
        <v>2868</v>
      </c>
      <c r="C4079">
        <v>2.6416268569999999</v>
      </c>
      <c r="D4079">
        <v>1.4305103960000001</v>
      </c>
      <c r="E4079">
        <v>0.99924284799999996</v>
      </c>
      <c r="F4079">
        <v>1.27849576</v>
      </c>
      <c r="G4079">
        <v>1.013687811</v>
      </c>
      <c r="H4079">
        <v>0.67635367300000004</v>
      </c>
      <c r="I4079">
        <v>3.8523361739999999</v>
      </c>
      <c r="J4079">
        <v>5.8790051170000002</v>
      </c>
      <c r="K4079">
        <v>2.529899254</v>
      </c>
      <c r="L4079">
        <v>0.927295647</v>
      </c>
      <c r="M4079">
        <v>1.6902418619999999</v>
      </c>
      <c r="N4079">
        <v>2.749835992</v>
      </c>
      <c r="O4079">
        <v>1.9503628580000001</v>
      </c>
      <c r="P4079">
        <v>3.3027312969999998</v>
      </c>
      <c r="Q4079">
        <v>1.6141683710000001</v>
      </c>
    </row>
    <row r="4080" spans="1:17">
      <c r="A4080" t="s">
        <v>14469</v>
      </c>
      <c r="B4080" s="14" t="s">
        <v>8279</v>
      </c>
      <c r="C4080">
        <v>7.2770807399999997</v>
      </c>
      <c r="D4080">
        <v>2.686861736</v>
      </c>
      <c r="E4080">
        <v>1.54838622</v>
      </c>
      <c r="F4080">
        <v>2.9716578220000001</v>
      </c>
      <c r="G4080">
        <v>1.9896414280000001</v>
      </c>
      <c r="H4080">
        <v>3.2606007469999998</v>
      </c>
      <c r="I4080">
        <v>2.653077336</v>
      </c>
      <c r="J4080">
        <v>6.457627993</v>
      </c>
      <c r="K4080">
        <v>4.6767648399999997</v>
      </c>
      <c r="L4080">
        <v>1.9158663359999999</v>
      </c>
      <c r="M4080">
        <v>5.8202895229999996</v>
      </c>
      <c r="N4080">
        <v>1.495099792</v>
      </c>
      <c r="O4080">
        <v>4.0296043179999996</v>
      </c>
      <c r="P4080">
        <v>4.9130674189999999</v>
      </c>
      <c r="Q4080">
        <v>5.4193747549999998</v>
      </c>
    </row>
    <row r="4081" spans="1:17">
      <c r="A4081" t="s">
        <v>14470</v>
      </c>
      <c r="B4081" s="14" t="s">
        <v>6598</v>
      </c>
      <c r="C4081">
        <v>77.764446829999997</v>
      </c>
      <c r="D4081">
        <v>9.9954364790000003</v>
      </c>
      <c r="E4081">
        <v>9.910890813</v>
      </c>
      <c r="F4081">
        <v>8.5260096839999999</v>
      </c>
      <c r="G4081">
        <v>9.2120182760000002</v>
      </c>
      <c r="H4081">
        <v>3.873385335</v>
      </c>
      <c r="I4081">
        <v>4.2575412000000004</v>
      </c>
      <c r="J4081">
        <v>12.280728229999999</v>
      </c>
      <c r="K4081">
        <v>41.659133230000002</v>
      </c>
      <c r="L4081">
        <v>205.93543819999999</v>
      </c>
      <c r="M4081">
        <v>2.5473118029999999</v>
      </c>
      <c r="N4081">
        <v>5.6273788170000003</v>
      </c>
      <c r="O4081">
        <v>91.413231379999999</v>
      </c>
      <c r="P4081">
        <v>8.4417472329999992</v>
      </c>
      <c r="Q4081">
        <v>30.469113740000001</v>
      </c>
    </row>
    <row r="4082" spans="1:17">
      <c r="A4082" t="s">
        <v>14471</v>
      </c>
      <c r="B4082" s="14" t="s">
        <v>14472</v>
      </c>
      <c r="C4082">
        <v>1.835441476</v>
      </c>
      <c r="D4082">
        <v>0.40661174300000003</v>
      </c>
      <c r="E4082">
        <v>0</v>
      </c>
      <c r="F4082">
        <v>0.49967876</v>
      </c>
      <c r="G4082">
        <v>0.316946389</v>
      </c>
      <c r="H4082">
        <v>0</v>
      </c>
      <c r="I4082">
        <v>2.6766602449999999</v>
      </c>
      <c r="J4082">
        <v>0.93071844699999995</v>
      </c>
      <c r="K4082">
        <v>1.6652950879999999</v>
      </c>
      <c r="L4082">
        <v>1.1597377550000001</v>
      </c>
      <c r="M4082">
        <v>0</v>
      </c>
      <c r="N4082">
        <v>1.1312921760000001</v>
      </c>
      <c r="O4082">
        <v>0</v>
      </c>
      <c r="P4082">
        <v>0.55074879200000004</v>
      </c>
      <c r="Q4082">
        <v>1.2617416100000001</v>
      </c>
    </row>
    <row r="4083" spans="1:17">
      <c r="A4083" t="s">
        <v>14471</v>
      </c>
      <c r="B4083" s="14" t="s">
        <v>3473</v>
      </c>
      <c r="C4083">
        <v>9.1209776940000005</v>
      </c>
      <c r="D4083">
        <v>1.9163128229999999</v>
      </c>
      <c r="E4083">
        <v>1.940722754</v>
      </c>
      <c r="F4083">
        <v>1.393732078</v>
      </c>
      <c r="G4083">
        <v>1.4429235</v>
      </c>
      <c r="H4083">
        <v>3.0057646820000001</v>
      </c>
      <c r="I4083">
        <v>1.973741346</v>
      </c>
      <c r="J4083">
        <v>1.2159482420000001</v>
      </c>
      <c r="K4083">
        <v>5.3657003669999996</v>
      </c>
      <c r="L4083">
        <v>7.2876082950000001</v>
      </c>
      <c r="M4083">
        <v>3.162760918</v>
      </c>
      <c r="N4083">
        <v>1.1098527540000001</v>
      </c>
      <c r="O4083">
        <v>3.1933092639999998</v>
      </c>
      <c r="P4083">
        <v>1.324292657</v>
      </c>
      <c r="Q4083">
        <v>3.559772567</v>
      </c>
    </row>
    <row r="4084" spans="1:17">
      <c r="A4084" t="s">
        <v>14473</v>
      </c>
      <c r="B4084" s="14" t="s">
        <v>7463</v>
      </c>
      <c r="C4084">
        <v>13.36666752</v>
      </c>
      <c r="D4084">
        <v>9.0685660099999996</v>
      </c>
      <c r="E4084">
        <v>6.6066131849999996</v>
      </c>
      <c r="F4084">
        <v>12.546721379999999</v>
      </c>
      <c r="G4084">
        <v>6.4436504550000002</v>
      </c>
      <c r="H4084">
        <v>3.2084612880000001</v>
      </c>
      <c r="I4084">
        <v>10.96474106</v>
      </c>
      <c r="J4084">
        <v>23.97007936</v>
      </c>
      <c r="K4084">
        <v>18.191355649999998</v>
      </c>
      <c r="L4084">
        <v>11.261108350000001</v>
      </c>
      <c r="M4084">
        <v>2.1381616540000001</v>
      </c>
      <c r="N4084">
        <v>8.7192647119999993</v>
      </c>
      <c r="O4084">
        <v>6.1680389770000001</v>
      </c>
      <c r="P4084">
        <v>17.171441189999999</v>
      </c>
      <c r="Q4084">
        <v>8.0400931969999991</v>
      </c>
    </row>
    <row r="4085" spans="1:17">
      <c r="A4085" t="s">
        <v>14474</v>
      </c>
      <c r="B4085" s="14" t="s">
        <v>8154</v>
      </c>
      <c r="C4085">
        <v>3.724963909</v>
      </c>
      <c r="D4085">
        <v>3.8509530660000002</v>
      </c>
      <c r="E4085">
        <v>4.0950066999999999</v>
      </c>
      <c r="F4085">
        <v>3.8197030860000001</v>
      </c>
      <c r="G4085">
        <v>2.401397775</v>
      </c>
      <c r="H4085">
        <v>2.8611834580000002</v>
      </c>
      <c r="I4085">
        <v>4.3457502479999999</v>
      </c>
      <c r="J4085">
        <v>7.3980363650000003</v>
      </c>
      <c r="K4085">
        <v>4.9568314410000003</v>
      </c>
      <c r="L4085">
        <v>4.3934743589999998</v>
      </c>
      <c r="M4085">
        <v>1.9067310479999999</v>
      </c>
      <c r="N4085">
        <v>2.8163256809999999</v>
      </c>
      <c r="O4085">
        <v>3.0252321050000002</v>
      </c>
      <c r="P4085">
        <v>3.9865535699999999</v>
      </c>
      <c r="Q4085">
        <v>5.8041631469999997</v>
      </c>
    </row>
    <row r="4086" spans="1:17">
      <c r="A4086" t="s">
        <v>14475</v>
      </c>
      <c r="B4086" s="14" t="s">
        <v>3967</v>
      </c>
      <c r="C4086">
        <v>3.7743274819999999</v>
      </c>
      <c r="D4086">
        <v>22.64545597</v>
      </c>
      <c r="E4086">
        <v>19.441356949999999</v>
      </c>
      <c r="F4086">
        <v>23.93263366</v>
      </c>
      <c r="G4086">
        <v>16.99996149</v>
      </c>
      <c r="H4086">
        <v>11.475604690000001</v>
      </c>
      <c r="I4086">
        <v>8.7149448199999995</v>
      </c>
      <c r="J4086">
        <v>18.062352959999998</v>
      </c>
      <c r="K4086">
        <v>33.673712559999998</v>
      </c>
      <c r="L4086">
        <v>21.463539569999998</v>
      </c>
      <c r="M4086">
        <v>4.8299980690000002</v>
      </c>
      <c r="N4086">
        <v>15.19877683</v>
      </c>
      <c r="O4086">
        <v>8.7083033150000002</v>
      </c>
      <c r="P4086">
        <v>32.324507840000003</v>
      </c>
      <c r="Q4086">
        <v>25.945943230000001</v>
      </c>
    </row>
    <row r="4087" spans="1:17">
      <c r="A4087" t="s">
        <v>14476</v>
      </c>
      <c r="B4087" s="14" t="s">
        <v>8820</v>
      </c>
      <c r="C4087">
        <v>10.2351881</v>
      </c>
      <c r="D4087">
        <v>11.57767007</v>
      </c>
      <c r="E4087">
        <v>8.7606942249999999</v>
      </c>
      <c r="F4087">
        <v>13.80543175</v>
      </c>
      <c r="G4087">
        <v>6.7751307499999998</v>
      </c>
      <c r="H4087">
        <v>33.888925569999998</v>
      </c>
      <c r="I4087">
        <v>2.0353875320000001</v>
      </c>
      <c r="J4087">
        <v>4.0891497680000004</v>
      </c>
      <c r="K4087">
        <v>5.9095150509999996</v>
      </c>
      <c r="L4087">
        <v>5.2913307280000001</v>
      </c>
      <c r="M4087">
        <v>3.27448658</v>
      </c>
      <c r="N4087">
        <v>5.1041965789999999</v>
      </c>
      <c r="O4087">
        <v>3.6066698810000002</v>
      </c>
      <c r="P4087">
        <v>16.26342777</v>
      </c>
      <c r="Q4087">
        <v>17.696601250000001</v>
      </c>
    </row>
    <row r="4088" spans="1:17">
      <c r="A4088" t="s">
        <v>14477</v>
      </c>
      <c r="B4088" s="14" t="s">
        <v>6257</v>
      </c>
      <c r="C4088">
        <v>12.0148148</v>
      </c>
      <c r="D4088">
        <v>2.1664867889999999</v>
      </c>
      <c r="E4088">
        <v>2.021387829</v>
      </c>
      <c r="F4088">
        <v>1.3311807280000001</v>
      </c>
      <c r="G4088">
        <v>1.2544901049999999</v>
      </c>
      <c r="H4088">
        <v>3.1120048410000001</v>
      </c>
      <c r="I4088">
        <v>2.0373767090000001</v>
      </c>
      <c r="J4088">
        <v>1.841915736</v>
      </c>
      <c r="K4088">
        <v>6.718079812</v>
      </c>
      <c r="L4088">
        <v>16.419155979999999</v>
      </c>
      <c r="M4088">
        <v>8.0452310530000002</v>
      </c>
      <c r="N4088">
        <v>1.7221971549999999</v>
      </c>
      <c r="O4088">
        <v>7.4266861720000001</v>
      </c>
      <c r="P4088">
        <v>1.5929980290000001</v>
      </c>
      <c r="Q4088">
        <v>4.0336462150000001</v>
      </c>
    </row>
    <row r="4089" spans="1:17">
      <c r="A4089" t="s">
        <v>14478</v>
      </c>
      <c r="B4089" s="14" t="s">
        <v>6249</v>
      </c>
      <c r="C4089">
        <v>19.98262897</v>
      </c>
      <c r="D4089">
        <v>4.5388928210000001</v>
      </c>
      <c r="E4089">
        <v>4.0813870640000003</v>
      </c>
      <c r="F4089">
        <v>5.0613132839999997</v>
      </c>
      <c r="G4089">
        <v>4.2222849890000003</v>
      </c>
      <c r="H4089">
        <v>13.53549681</v>
      </c>
      <c r="I4089">
        <v>10.82030887</v>
      </c>
      <c r="J4089">
        <v>6.9582985180000003</v>
      </c>
      <c r="K4089">
        <v>9.332860385</v>
      </c>
      <c r="L4089">
        <v>8.8436515240000002</v>
      </c>
      <c r="M4089">
        <v>11.32924465</v>
      </c>
      <c r="N4089">
        <v>2.5464467609999999</v>
      </c>
      <c r="O4089">
        <v>14.09991295</v>
      </c>
      <c r="P4089">
        <v>2.9980277000000002</v>
      </c>
      <c r="Q4089">
        <v>6.8393711179999999</v>
      </c>
    </row>
    <row r="4090" spans="1:17">
      <c r="A4090" t="s">
        <v>14479</v>
      </c>
      <c r="B4090" s="14" t="s">
        <v>3066</v>
      </c>
      <c r="C4090">
        <v>4.0143312949999999</v>
      </c>
      <c r="D4090">
        <v>2.2232719840000001</v>
      </c>
      <c r="E4090">
        <v>1.4947665269999999</v>
      </c>
      <c r="F4090">
        <v>2.049107915</v>
      </c>
      <c r="G4090">
        <v>1.992949651</v>
      </c>
      <c r="H4090">
        <v>1.9271559700000001</v>
      </c>
      <c r="I4090">
        <v>38.783928830000001</v>
      </c>
      <c r="J4090">
        <v>3.4350635280000001</v>
      </c>
      <c r="K4090">
        <v>16.617540600000002</v>
      </c>
      <c r="L4090">
        <v>3.804728967</v>
      </c>
      <c r="M4090">
        <v>6.7424836350000001</v>
      </c>
      <c r="N4090">
        <v>3.216553695</v>
      </c>
      <c r="O4090">
        <v>8.3358461140000006</v>
      </c>
      <c r="P4090">
        <v>3.4630923450000002</v>
      </c>
      <c r="Q4090">
        <v>2.7595806770000002</v>
      </c>
    </row>
    <row r="4091" spans="1:17">
      <c r="A4091" t="s">
        <v>14480</v>
      </c>
      <c r="B4091" s="14" t="s">
        <v>8114</v>
      </c>
      <c r="C4091">
        <v>4.8281392810000003</v>
      </c>
      <c r="D4091">
        <v>2.101877585</v>
      </c>
      <c r="E4091">
        <v>1.594720983</v>
      </c>
      <c r="F4091">
        <v>2.5141870709999998</v>
      </c>
      <c r="G4091">
        <v>1.6965421510000001</v>
      </c>
      <c r="H4091">
        <v>1.5739750349999999</v>
      </c>
      <c r="I4091">
        <v>3.602356774</v>
      </c>
      <c r="J4091">
        <v>3.6866243550000002</v>
      </c>
      <c r="K4091">
        <v>3.7947945779999999</v>
      </c>
      <c r="L4091">
        <v>2.5540717289999999</v>
      </c>
      <c r="M4091">
        <v>5.4960433780000004</v>
      </c>
      <c r="N4091">
        <v>2.069268111</v>
      </c>
      <c r="O4091">
        <v>6.9636120300000002</v>
      </c>
      <c r="P4091">
        <v>1.0191772610000001</v>
      </c>
      <c r="Q4091">
        <v>4.9013412860000001</v>
      </c>
    </row>
    <row r="4092" spans="1:17">
      <c r="A4092" t="s">
        <v>14481</v>
      </c>
      <c r="B4092" s="14" t="s">
        <v>1366</v>
      </c>
      <c r="C4092">
        <v>12.90544787</v>
      </c>
      <c r="D4092">
        <v>2.189863774</v>
      </c>
      <c r="E4092">
        <v>1.811169187</v>
      </c>
      <c r="F4092">
        <v>1.5698019540000001</v>
      </c>
      <c r="G4092">
        <v>1.3750499920000001</v>
      </c>
      <c r="H4092">
        <v>3.796394753</v>
      </c>
      <c r="I4092">
        <v>106.9151358</v>
      </c>
      <c r="J4092">
        <v>3.167629689</v>
      </c>
      <c r="K4092">
        <v>35.99927297</v>
      </c>
      <c r="L4092">
        <v>6.592924075</v>
      </c>
      <c r="M4092">
        <v>540.78074619999995</v>
      </c>
      <c r="N4092">
        <v>14.25021959</v>
      </c>
      <c r="O4092">
        <v>663.23294980000003</v>
      </c>
      <c r="P4092">
        <v>2.2657966429999998</v>
      </c>
      <c r="Q4092">
        <v>125.33523700000001</v>
      </c>
    </row>
    <row r="4093" spans="1:17">
      <c r="A4093" t="s">
        <v>14482</v>
      </c>
      <c r="B4093" s="14" t="s">
        <v>3553</v>
      </c>
      <c r="C4093">
        <v>2.7484118720000001</v>
      </c>
      <c r="D4093">
        <v>1.826595763</v>
      </c>
      <c r="E4093">
        <v>1.7002383679999999</v>
      </c>
      <c r="F4093">
        <v>1.413313721</v>
      </c>
      <c r="G4093">
        <v>1.019509582</v>
      </c>
      <c r="H4093">
        <v>1.7592364149999999</v>
      </c>
      <c r="I4093">
        <v>1.039127406</v>
      </c>
      <c r="J4093">
        <v>3.96163278</v>
      </c>
      <c r="K4093">
        <v>1.570065002</v>
      </c>
      <c r="L4093">
        <v>1.8009238009999999</v>
      </c>
      <c r="M4093">
        <v>0.19539645899999999</v>
      </c>
      <c r="N4093">
        <v>1.5810763210000001</v>
      </c>
      <c r="O4093">
        <v>1.3528028299999999</v>
      </c>
      <c r="P4093">
        <v>2.3366437229999999</v>
      </c>
      <c r="Q4093">
        <v>1.679419446</v>
      </c>
    </row>
    <row r="4094" spans="1:17">
      <c r="A4094" t="s">
        <v>14483</v>
      </c>
      <c r="B4094" s="14" t="s">
        <v>5898</v>
      </c>
      <c r="C4094">
        <v>2.1850493759999998</v>
      </c>
      <c r="D4094">
        <v>4.5985851860000002</v>
      </c>
      <c r="E4094">
        <v>7.8649895719999998</v>
      </c>
      <c r="F4094">
        <v>5.304129691</v>
      </c>
      <c r="G4094">
        <v>4.9680088729999996</v>
      </c>
      <c r="H4094">
        <v>4.1958977869999998</v>
      </c>
      <c r="I4094">
        <v>12.74600117</v>
      </c>
      <c r="J4094">
        <v>5.5861573470000003</v>
      </c>
      <c r="K4094">
        <v>4.1301961509999998</v>
      </c>
      <c r="L4094">
        <v>2.3010669749999999</v>
      </c>
      <c r="M4094">
        <v>2.0971519390000002</v>
      </c>
      <c r="N4094">
        <v>12.39034288</v>
      </c>
      <c r="O4094">
        <v>1.2099473279999999</v>
      </c>
      <c r="P4094">
        <v>13.44089314</v>
      </c>
      <c r="Q4094">
        <v>8.2614033970000005</v>
      </c>
    </row>
    <row r="4095" spans="1:17">
      <c r="A4095" t="s">
        <v>14484</v>
      </c>
      <c r="B4095" s="14" t="s">
        <v>7682</v>
      </c>
      <c r="C4095">
        <v>6.9472317529999996</v>
      </c>
      <c r="D4095">
        <v>1.396540331</v>
      </c>
      <c r="E4095">
        <v>0.84859764999999998</v>
      </c>
      <c r="F4095">
        <v>1.2958958490000001</v>
      </c>
      <c r="G4095">
        <v>0.68869192000000001</v>
      </c>
      <c r="H4095">
        <v>2.223433687</v>
      </c>
      <c r="I4095">
        <v>1.3133146060000001</v>
      </c>
      <c r="J4095">
        <v>1.7287877700000001</v>
      </c>
      <c r="K4095">
        <v>3.209973008</v>
      </c>
      <c r="L4095">
        <v>3.4954712720000001</v>
      </c>
      <c r="M4095">
        <v>3.2104064270000001</v>
      </c>
      <c r="N4095">
        <v>0.88811722199999998</v>
      </c>
      <c r="O4095">
        <v>3.8469540289999999</v>
      </c>
      <c r="P4095">
        <v>0.61766219700000002</v>
      </c>
      <c r="Q4095">
        <v>2.1225559789999999</v>
      </c>
    </row>
    <row r="4096" spans="1:17">
      <c r="A4096" t="s">
        <v>14485</v>
      </c>
      <c r="B4096" s="14" t="s">
        <v>3728</v>
      </c>
      <c r="C4096">
        <v>14.510531459999999</v>
      </c>
      <c r="D4096">
        <v>3.775842452</v>
      </c>
      <c r="E4096">
        <v>3.3325278429999998</v>
      </c>
      <c r="F4096">
        <v>4.8281843340000004</v>
      </c>
      <c r="G4096">
        <v>2.267059363</v>
      </c>
      <c r="H4096">
        <v>2.1229885510000002</v>
      </c>
      <c r="I4096">
        <v>12.427884300000001</v>
      </c>
      <c r="J4096">
        <v>20.000973330000001</v>
      </c>
      <c r="K4096">
        <v>34.689777769999999</v>
      </c>
      <c r="L4096">
        <v>3.6383295449999999</v>
      </c>
      <c r="M4096">
        <v>1.326363803</v>
      </c>
      <c r="N4096">
        <v>6.1612203540000001</v>
      </c>
      <c r="O4096">
        <v>3.8262138050000001</v>
      </c>
      <c r="P4096">
        <v>11.576321869999999</v>
      </c>
      <c r="Q4096">
        <v>2.5333350779999999</v>
      </c>
    </row>
    <row r="4097" spans="1:17">
      <c r="A4097" t="s">
        <v>14486</v>
      </c>
      <c r="B4097" s="14" t="s">
        <v>14487</v>
      </c>
      <c r="C4097">
        <v>1.1833075420000001</v>
      </c>
      <c r="D4097">
        <v>0.524284482</v>
      </c>
      <c r="E4097">
        <v>0.503558269</v>
      </c>
      <c r="F4097">
        <v>0.16107123300000001</v>
      </c>
      <c r="G4097">
        <v>0.20433506400000001</v>
      </c>
      <c r="H4097">
        <v>0.45445540499999998</v>
      </c>
      <c r="I4097">
        <v>1.7256405589999999</v>
      </c>
      <c r="J4097">
        <v>2.1001168400000001</v>
      </c>
      <c r="K4097">
        <v>0</v>
      </c>
      <c r="L4097">
        <v>0.74768193400000005</v>
      </c>
      <c r="M4097">
        <v>0</v>
      </c>
      <c r="N4097">
        <v>0.43760585600000002</v>
      </c>
      <c r="O4097">
        <v>0</v>
      </c>
      <c r="P4097">
        <v>0</v>
      </c>
      <c r="Q4097">
        <v>0.813443731</v>
      </c>
    </row>
    <row r="4098" spans="1:17">
      <c r="A4098" t="s">
        <v>14486</v>
      </c>
      <c r="B4098" s="14" t="s">
        <v>3044</v>
      </c>
      <c r="C4098">
        <v>0.67424380699999997</v>
      </c>
      <c r="D4098">
        <v>1.6430433689999999</v>
      </c>
      <c r="E4098">
        <v>2.438866295</v>
      </c>
      <c r="F4098">
        <v>1.101332776</v>
      </c>
      <c r="G4098">
        <v>1.3389367860000001</v>
      </c>
      <c r="H4098">
        <v>0.64736708700000001</v>
      </c>
      <c r="I4098">
        <v>1.4748944209999999</v>
      </c>
      <c r="J4098">
        <v>1.2821121470000001</v>
      </c>
      <c r="K4098">
        <v>3.0587052639999999</v>
      </c>
      <c r="L4098">
        <v>2.130130571</v>
      </c>
      <c r="M4098">
        <v>1.29424234</v>
      </c>
      <c r="N4098">
        <v>2.2441142749999998</v>
      </c>
      <c r="O4098">
        <v>2.6134862289999998</v>
      </c>
      <c r="P4098">
        <v>1.062158385</v>
      </c>
      <c r="Q4098">
        <v>2.0857361299999999</v>
      </c>
    </row>
    <row r="4099" spans="1:17">
      <c r="A4099" t="s">
        <v>14488</v>
      </c>
      <c r="B4099" s="14" t="s">
        <v>1409</v>
      </c>
      <c r="C4099">
        <v>2.766070542</v>
      </c>
      <c r="D4099">
        <v>3.0638862059999998</v>
      </c>
      <c r="E4099">
        <v>3.4430332899999998</v>
      </c>
      <c r="F4099">
        <v>2.3344000989999998</v>
      </c>
      <c r="G4099">
        <v>1.910594441</v>
      </c>
      <c r="H4099">
        <v>1.381020879</v>
      </c>
      <c r="I4099">
        <v>2.8236703859999999</v>
      </c>
      <c r="J4099">
        <v>1.7182134760000001</v>
      </c>
      <c r="K4099">
        <v>3.011585223</v>
      </c>
      <c r="L4099">
        <v>2.9711968620000002</v>
      </c>
      <c r="M4099">
        <v>1.592880308</v>
      </c>
      <c r="N4099">
        <v>2.0117754360000002</v>
      </c>
      <c r="O4099">
        <v>6.433062219</v>
      </c>
      <c r="P4099">
        <v>3.2784861959999998</v>
      </c>
      <c r="Q4099">
        <v>5.7044580480000002</v>
      </c>
    </row>
    <row r="4100" spans="1:17">
      <c r="A4100" t="s">
        <v>14489</v>
      </c>
      <c r="B4100" s="14" t="s">
        <v>7847</v>
      </c>
      <c r="C4100">
        <v>3.7634355890000002</v>
      </c>
      <c r="D4100">
        <v>0.61139979499999997</v>
      </c>
      <c r="E4100">
        <v>1.174459414</v>
      </c>
      <c r="F4100">
        <v>0.85379496399999999</v>
      </c>
      <c r="G4100">
        <v>0.563224901</v>
      </c>
      <c r="H4100">
        <v>1.252651381</v>
      </c>
      <c r="I4100">
        <v>0.36588612100000001</v>
      </c>
      <c r="J4100">
        <v>2.1946239209999998</v>
      </c>
      <c r="K4100">
        <v>2.0487378820000002</v>
      </c>
      <c r="L4100">
        <v>2.6950163520000001</v>
      </c>
      <c r="M4100">
        <v>2.40802987</v>
      </c>
      <c r="N4100">
        <v>0.64949641899999999</v>
      </c>
      <c r="O4100">
        <v>4.445784594</v>
      </c>
      <c r="P4100">
        <v>0.79048847</v>
      </c>
      <c r="Q4100">
        <v>1.8972117159999999</v>
      </c>
    </row>
    <row r="4101" spans="1:17">
      <c r="A4101" t="s">
        <v>14490</v>
      </c>
      <c r="B4101" s="14" t="s">
        <v>5937</v>
      </c>
      <c r="C4101">
        <v>7.0896881030000003</v>
      </c>
      <c r="D4101">
        <v>11.024426999999999</v>
      </c>
      <c r="E4101">
        <v>7.7311322679999996</v>
      </c>
      <c r="F4101">
        <v>21.4444093</v>
      </c>
      <c r="G4101">
        <v>10.19428918</v>
      </c>
      <c r="H4101">
        <v>22.489541160000002</v>
      </c>
      <c r="I4101">
        <v>28.829990259999999</v>
      </c>
      <c r="J4101">
        <v>18.208581540000001</v>
      </c>
      <c r="K4101">
        <v>8.1333638849999996</v>
      </c>
      <c r="L4101">
        <v>17.401809499999999</v>
      </c>
      <c r="M4101">
        <v>3.4022464939999999</v>
      </c>
      <c r="N4101">
        <v>9.2606105959999994</v>
      </c>
      <c r="O4101">
        <v>6.7192221889999999</v>
      </c>
      <c r="P4101">
        <v>10.56518554</v>
      </c>
      <c r="Q4101">
        <v>9.1850123779999997</v>
      </c>
    </row>
    <row r="4102" spans="1:17">
      <c r="A4102" t="s">
        <v>14491</v>
      </c>
      <c r="B4102" s="14" t="s">
        <v>8254</v>
      </c>
      <c r="C4102">
        <v>6.754253093</v>
      </c>
      <c r="D4102">
        <v>16.1742171</v>
      </c>
      <c r="E4102">
        <v>13.789711820000001</v>
      </c>
      <c r="F4102">
        <v>18.387711370000002</v>
      </c>
      <c r="G4102">
        <v>10.49699781</v>
      </c>
      <c r="H4102">
        <v>24.704818750000001</v>
      </c>
      <c r="I4102">
        <v>18.2925963</v>
      </c>
      <c r="J4102">
        <v>21.569073830000001</v>
      </c>
      <c r="K4102">
        <v>35.309703089999999</v>
      </c>
      <c r="L4102">
        <v>9.9580286250000007</v>
      </c>
      <c r="M4102">
        <v>1.2347717030000001</v>
      </c>
      <c r="N4102">
        <v>13.8371835</v>
      </c>
      <c r="O4102">
        <v>2.8495955770000001</v>
      </c>
      <c r="P4102">
        <v>25.189036470000001</v>
      </c>
      <c r="Q4102">
        <v>13.70817403</v>
      </c>
    </row>
    <row r="4103" spans="1:17">
      <c r="A4103" t="s">
        <v>14492</v>
      </c>
      <c r="B4103" s="14" t="s">
        <v>1705</v>
      </c>
      <c r="C4103">
        <v>13.986867889999999</v>
      </c>
      <c r="D4103">
        <v>70.999752630000003</v>
      </c>
      <c r="E4103">
        <v>4.6308615169999996</v>
      </c>
      <c r="F4103">
        <v>1.5592165680000001</v>
      </c>
      <c r="G4103">
        <v>3.9768674640000001</v>
      </c>
      <c r="H4103">
        <v>5.4180372419999996</v>
      </c>
      <c r="I4103">
        <v>11.07785664</v>
      </c>
      <c r="J4103">
        <v>4.8149394120000002</v>
      </c>
      <c r="K4103">
        <v>11.158692629999999</v>
      </c>
      <c r="L4103">
        <v>24.837011489999998</v>
      </c>
      <c r="M4103">
        <v>4.397589848</v>
      </c>
      <c r="N4103">
        <v>3.2551487269999999</v>
      </c>
      <c r="O4103">
        <v>8.4127549419999994</v>
      </c>
      <c r="P4103">
        <v>5.1738225949999999</v>
      </c>
      <c r="Q4103">
        <v>5.5535050410000002</v>
      </c>
    </row>
    <row r="4104" spans="1:17">
      <c r="A4104" t="e">
        <v>#N/A</v>
      </c>
      <c r="B4104" s="14" t="s">
        <v>14493</v>
      </c>
      <c r="C4104">
        <v>16.482345840000001</v>
      </c>
      <c r="D4104">
        <v>18.054102329999999</v>
      </c>
      <c r="E4104">
        <v>38.77231192</v>
      </c>
      <c r="F4104">
        <v>17.82390698</v>
      </c>
      <c r="G4104">
        <v>21.188322889999998</v>
      </c>
      <c r="H4104">
        <v>67.873065890000007</v>
      </c>
      <c r="I4104">
        <v>36.054791549999997</v>
      </c>
      <c r="J4104">
        <v>18.34093171</v>
      </c>
      <c r="K4104">
        <v>26.585642199999999</v>
      </c>
      <c r="L4104">
        <v>60.172646290000003</v>
      </c>
      <c r="M4104">
        <v>52.73104876</v>
      </c>
      <c r="N4104">
        <v>23.14006723</v>
      </c>
      <c r="O4104">
        <v>11.155124150000001</v>
      </c>
      <c r="P4104">
        <v>45.88555625</v>
      </c>
      <c r="Q4104">
        <v>70.500861560000004</v>
      </c>
    </row>
    <row r="4105" spans="1:17">
      <c r="A4105" t="s">
        <v>14494</v>
      </c>
      <c r="B4105" s="14" t="s">
        <v>14495</v>
      </c>
      <c r="C4105">
        <v>0</v>
      </c>
      <c r="D4105">
        <v>0.77531900099999995</v>
      </c>
      <c r="E4105">
        <v>0.37233439800000001</v>
      </c>
      <c r="F4105">
        <v>0</v>
      </c>
      <c r="G4105">
        <v>0.60434692800000001</v>
      </c>
      <c r="H4105">
        <v>1.3441096299999999</v>
      </c>
      <c r="I4105">
        <v>0</v>
      </c>
      <c r="J4105">
        <v>3.9930187620000002</v>
      </c>
      <c r="K4105">
        <v>0</v>
      </c>
      <c r="L4105">
        <v>0</v>
      </c>
      <c r="M4105">
        <v>0</v>
      </c>
      <c r="N4105">
        <v>0</v>
      </c>
      <c r="O4105">
        <v>3.8759329669999998</v>
      </c>
      <c r="P4105">
        <v>0.52507829800000005</v>
      </c>
      <c r="Q4105">
        <v>0</v>
      </c>
    </row>
    <row r="4106" spans="1:17">
      <c r="A4106" t="s">
        <v>14494</v>
      </c>
      <c r="B4106" s="14" t="s">
        <v>3007</v>
      </c>
      <c r="C4106">
        <v>2.9185465160000001</v>
      </c>
      <c r="D4106">
        <v>1.1853522540000001</v>
      </c>
      <c r="E4106">
        <v>2.535733204</v>
      </c>
      <c r="F4106">
        <v>2.1187791929999999</v>
      </c>
      <c r="G4106">
        <v>1.259945892</v>
      </c>
      <c r="H4106">
        <v>2.8022073559999998</v>
      </c>
      <c r="I4106">
        <v>2.837449023</v>
      </c>
      <c r="J4106">
        <v>7.5230333859999998</v>
      </c>
      <c r="K4106">
        <v>2.2066631019999998</v>
      </c>
      <c r="L4106">
        <v>4.3029139340000002</v>
      </c>
      <c r="M4106">
        <v>2.8011428729999999</v>
      </c>
      <c r="N4106">
        <v>3.178011589</v>
      </c>
      <c r="O4106">
        <v>6.464453571</v>
      </c>
      <c r="P4106">
        <v>3.3570376909999999</v>
      </c>
      <c r="Q4106">
        <v>2.340686732</v>
      </c>
    </row>
    <row r="4107" spans="1:17">
      <c r="A4107" t="s">
        <v>14496</v>
      </c>
      <c r="B4107" s="14" t="s">
        <v>1373</v>
      </c>
      <c r="C4107">
        <v>25.55678004</v>
      </c>
      <c r="D4107">
        <v>31.267928319999999</v>
      </c>
      <c r="E4107">
        <v>82.062291889999997</v>
      </c>
      <c r="F4107">
        <v>54.434940830000002</v>
      </c>
      <c r="G4107">
        <v>114.1408198</v>
      </c>
      <c r="H4107">
        <v>120.3479088</v>
      </c>
      <c r="I4107">
        <v>26.681898019999998</v>
      </c>
      <c r="J4107">
        <v>20.28583325</v>
      </c>
      <c r="K4107">
        <v>31.619526990000001</v>
      </c>
      <c r="L4107">
        <v>83.12677266</v>
      </c>
      <c r="M4107">
        <v>18.954006140000001</v>
      </c>
      <c r="N4107">
        <v>26.026880120000001</v>
      </c>
      <c r="O4107">
        <v>27.33868331</v>
      </c>
      <c r="P4107">
        <v>12.156559570000001</v>
      </c>
      <c r="Q4107">
        <v>59.693155269999998</v>
      </c>
    </row>
    <row r="4108" spans="1:17">
      <c r="A4108" t="s">
        <v>14497</v>
      </c>
      <c r="B4108" s="14" t="s">
        <v>6222</v>
      </c>
      <c r="C4108">
        <v>4.8499627949999997</v>
      </c>
      <c r="D4108">
        <v>0.698378948</v>
      </c>
      <c r="E4108">
        <v>0.77396580699999995</v>
      </c>
      <c r="F4108">
        <v>0.62716579500000003</v>
      </c>
      <c r="G4108">
        <v>0.586248459</v>
      </c>
      <c r="H4108">
        <v>0.46566334799999998</v>
      </c>
      <c r="I4108">
        <v>1.768198929</v>
      </c>
      <c r="J4108">
        <v>1.998202773</v>
      </c>
      <c r="K4108">
        <v>0.55004608700000002</v>
      </c>
      <c r="L4108">
        <v>1.379018764</v>
      </c>
      <c r="M4108">
        <v>0.46548645500000002</v>
      </c>
      <c r="N4108">
        <v>0.89679649900000002</v>
      </c>
      <c r="O4108">
        <v>0.53712283000000005</v>
      </c>
      <c r="P4108">
        <v>0.25467684899999998</v>
      </c>
      <c r="Q4108">
        <v>0.33340206999999999</v>
      </c>
    </row>
    <row r="4109" spans="1:17">
      <c r="A4109" t="s">
        <v>14498</v>
      </c>
      <c r="B4109" s="14" t="s">
        <v>14499</v>
      </c>
      <c r="C4109">
        <v>1.8519028340000001</v>
      </c>
      <c r="D4109">
        <v>11.179543710000001</v>
      </c>
      <c r="E4109">
        <v>12.9540647</v>
      </c>
      <c r="F4109">
        <v>18.08674658</v>
      </c>
      <c r="G4109">
        <v>9.6736159609999994</v>
      </c>
      <c r="H4109">
        <v>5.6898631880000003</v>
      </c>
      <c r="I4109">
        <v>5.4013323340000001</v>
      </c>
      <c r="J4109">
        <v>9.8601898279999993</v>
      </c>
      <c r="K4109">
        <v>6.9309506890000003</v>
      </c>
      <c r="L4109">
        <v>5.8506949549999998</v>
      </c>
      <c r="M4109">
        <v>0.88870340000000003</v>
      </c>
      <c r="N4109">
        <v>10.61537613</v>
      </c>
      <c r="O4109">
        <v>2.0509421080000001</v>
      </c>
      <c r="P4109">
        <v>26.256269490000001</v>
      </c>
      <c r="Q4109">
        <v>14.95842772</v>
      </c>
    </row>
    <row r="4110" spans="1:17">
      <c r="A4110" t="e">
        <v>#N/A</v>
      </c>
      <c r="B4110" s="14" t="s">
        <v>14500</v>
      </c>
      <c r="C4110">
        <v>0</v>
      </c>
      <c r="D4110">
        <v>0</v>
      </c>
      <c r="E4110">
        <v>0.34594849599999999</v>
      </c>
      <c r="F4110">
        <v>0.88525764500000004</v>
      </c>
      <c r="G4110">
        <v>0.56151919299999997</v>
      </c>
      <c r="H4110">
        <v>0</v>
      </c>
      <c r="I4110">
        <v>4.7421146079999996</v>
      </c>
      <c r="J4110">
        <v>6.5956425400000001</v>
      </c>
      <c r="K4110">
        <v>0</v>
      </c>
      <c r="L4110">
        <v>0</v>
      </c>
      <c r="M4110">
        <v>0</v>
      </c>
      <c r="N4110">
        <v>3.6076640250000001</v>
      </c>
      <c r="O4110">
        <v>0</v>
      </c>
      <c r="P4110">
        <v>0.48786802499999998</v>
      </c>
      <c r="Q4110">
        <v>0</v>
      </c>
    </row>
    <row r="4111" spans="1:17">
      <c r="A4111" t="s">
        <v>14501</v>
      </c>
      <c r="B4111" s="14" t="s">
        <v>6185</v>
      </c>
      <c r="C4111">
        <v>9.4471252420000003</v>
      </c>
      <c r="D4111">
        <v>0.76405801299999998</v>
      </c>
      <c r="E4111">
        <v>0.52645974799999995</v>
      </c>
      <c r="F4111">
        <v>0.67358656299999997</v>
      </c>
      <c r="G4111">
        <v>0.56967488200000005</v>
      </c>
      <c r="H4111">
        <v>2.0732671420000002</v>
      </c>
      <c r="I4111">
        <v>1.9681325329999999</v>
      </c>
      <c r="J4111">
        <v>0.93147883799999998</v>
      </c>
      <c r="K4111">
        <v>1.5646154830000001</v>
      </c>
      <c r="L4111">
        <v>3.8847424820000001</v>
      </c>
      <c r="M4111">
        <v>4.029821374</v>
      </c>
      <c r="N4111">
        <v>0.83183248200000004</v>
      </c>
      <c r="O4111">
        <v>3.8196376440000002</v>
      </c>
      <c r="P4111">
        <v>0.809924694</v>
      </c>
      <c r="Q4111">
        <v>2.2678362270000001</v>
      </c>
    </row>
    <row r="4112" spans="1:17">
      <c r="A4112" t="s">
        <v>14502</v>
      </c>
      <c r="B4112" s="14" t="s">
        <v>3925</v>
      </c>
      <c r="C4112">
        <v>21.931722359999998</v>
      </c>
      <c r="D4112">
        <v>1.311824927</v>
      </c>
      <c r="E4112">
        <v>1.7149528599999999</v>
      </c>
      <c r="F4112">
        <v>0.92545389</v>
      </c>
      <c r="G4112">
        <v>1.0036074580000001</v>
      </c>
      <c r="H4112">
        <v>1.7688282870000001</v>
      </c>
      <c r="I4112">
        <v>1.7590903099999999</v>
      </c>
      <c r="J4112">
        <v>2.4327561640000002</v>
      </c>
      <c r="K4112">
        <v>3.6812484350000001</v>
      </c>
      <c r="L4112">
        <v>6.5131315790000004</v>
      </c>
      <c r="M4112">
        <v>4.2098960859999996</v>
      </c>
      <c r="N4112">
        <v>1.3382651729999999</v>
      </c>
      <c r="O4112">
        <v>6.4365599509999996</v>
      </c>
      <c r="P4112">
        <v>1.59586994</v>
      </c>
      <c r="Q4112">
        <v>2.9399316579999999</v>
      </c>
    </row>
    <row r="4113" spans="1:17">
      <c r="A4113" t="s">
        <v>14503</v>
      </c>
      <c r="B4113" s="14" t="s">
        <v>6703</v>
      </c>
      <c r="C4113">
        <v>4.5111396739999998</v>
      </c>
      <c r="D4113">
        <v>1.7261819270000001</v>
      </c>
      <c r="E4113">
        <v>1.3961615570000001</v>
      </c>
      <c r="F4113">
        <v>1.9538084570000001</v>
      </c>
      <c r="G4113">
        <v>0.637354953</v>
      </c>
      <c r="H4113">
        <v>0.78751209700000002</v>
      </c>
      <c r="I4113">
        <v>4.1864348429999998</v>
      </c>
      <c r="J4113">
        <v>2.3395045379999999</v>
      </c>
      <c r="K4113">
        <v>1.860433936</v>
      </c>
      <c r="L4113">
        <v>2.3321439470000001</v>
      </c>
      <c r="M4113">
        <v>0</v>
      </c>
      <c r="N4113">
        <v>0.45498841200000001</v>
      </c>
      <c r="O4113">
        <v>0</v>
      </c>
      <c r="P4113">
        <v>0.98445663000000005</v>
      </c>
      <c r="Q4113">
        <v>1.9734290320000001</v>
      </c>
    </row>
    <row r="4114" spans="1:17">
      <c r="A4114" t="s">
        <v>14504</v>
      </c>
      <c r="B4114" s="14" t="s">
        <v>14505</v>
      </c>
      <c r="C4114">
        <v>1.3278917429999999</v>
      </c>
      <c r="D4114">
        <v>20.886246270000001</v>
      </c>
      <c r="E4114">
        <v>23.451080999999999</v>
      </c>
      <c r="F4114">
        <v>38.86167202</v>
      </c>
      <c r="G4114">
        <v>23.15950703</v>
      </c>
      <c r="H4114">
        <v>135.65566899999999</v>
      </c>
      <c r="I4114">
        <v>42.602791689999997</v>
      </c>
      <c r="J4114">
        <v>22.388866190000002</v>
      </c>
      <c r="K4114">
        <v>20.481523190000001</v>
      </c>
      <c r="L4114">
        <v>12.58557854</v>
      </c>
      <c r="M4114">
        <v>2.548949946</v>
      </c>
      <c r="N4114">
        <v>12.767959919999999</v>
      </c>
      <c r="O4114">
        <v>5.8824448890000003</v>
      </c>
      <c r="P4114">
        <v>38.45058891</v>
      </c>
      <c r="Q4114">
        <v>55.682969749999998</v>
      </c>
    </row>
    <row r="4115" spans="1:17">
      <c r="A4115" t="s">
        <v>14506</v>
      </c>
      <c r="B4115" s="14" t="s">
        <v>4503</v>
      </c>
      <c r="C4115">
        <v>0.92553637799999999</v>
      </c>
      <c r="D4115">
        <v>2.0093655149999998</v>
      </c>
      <c r="E4115">
        <v>1.1815901120000001</v>
      </c>
      <c r="F4115">
        <v>1.25983551</v>
      </c>
      <c r="G4115">
        <v>1.310547036</v>
      </c>
      <c r="H4115">
        <v>0.63982269300000005</v>
      </c>
      <c r="I4115">
        <v>1.6196733889999999</v>
      </c>
      <c r="J4115">
        <v>5.1625462950000003</v>
      </c>
      <c r="K4115">
        <v>2.4352421450000001</v>
      </c>
      <c r="L4115">
        <v>1.28657595</v>
      </c>
      <c r="M4115">
        <v>0</v>
      </c>
      <c r="N4115">
        <v>1.642934401</v>
      </c>
      <c r="O4115">
        <v>0</v>
      </c>
      <c r="P4115">
        <v>3.8603022130000002</v>
      </c>
      <c r="Q4115">
        <v>1.2724870559999999</v>
      </c>
    </row>
    <row r="4116" spans="1:17">
      <c r="A4116" t="s">
        <v>14507</v>
      </c>
      <c r="B4116" s="14" t="s">
        <v>14508</v>
      </c>
      <c r="C4116">
        <v>6.1181382519999996</v>
      </c>
      <c r="D4116">
        <v>6.0991761420000001</v>
      </c>
      <c r="E4116">
        <v>4.7189937430000004</v>
      </c>
      <c r="F4116">
        <v>3.5393912140000001</v>
      </c>
      <c r="G4116">
        <v>4.4900738430000002</v>
      </c>
      <c r="H4116">
        <v>8.2239596630000005</v>
      </c>
      <c r="I4116">
        <v>15.61385143</v>
      </c>
      <c r="J4116">
        <v>2.520695795</v>
      </c>
      <c r="K4116">
        <v>6.9387295330000001</v>
      </c>
      <c r="L4116">
        <v>5.7986887769999997</v>
      </c>
      <c r="M4116">
        <v>2.9360127149999999</v>
      </c>
      <c r="N4116">
        <v>6.7877530540000004</v>
      </c>
      <c r="O4116">
        <v>1.69392626</v>
      </c>
      <c r="P4116">
        <v>3.6716586150000001</v>
      </c>
      <c r="Q4116">
        <v>4.2058053659999999</v>
      </c>
    </row>
    <row r="4117" spans="1:17">
      <c r="A4117" t="s">
        <v>14507</v>
      </c>
      <c r="B4117" s="14" t="s">
        <v>4501</v>
      </c>
      <c r="C4117">
        <v>10.44362188</v>
      </c>
      <c r="D4117">
        <v>4.912854963</v>
      </c>
      <c r="E4117">
        <v>4.2385441229999996</v>
      </c>
      <c r="F4117">
        <v>5.6161209330000004</v>
      </c>
      <c r="G4117">
        <v>5.0094945170000003</v>
      </c>
      <c r="H4117">
        <v>6.536325819</v>
      </c>
      <c r="I4117">
        <v>8.0851351460000007</v>
      </c>
      <c r="J4117">
        <v>5.3121125859999996</v>
      </c>
      <c r="K4117">
        <v>6.4339764949999996</v>
      </c>
      <c r="L4117">
        <v>7.5764947029999998</v>
      </c>
      <c r="M4117">
        <v>10.39474998</v>
      </c>
      <c r="N4117">
        <v>7.9151600550000003</v>
      </c>
      <c r="O4117">
        <v>13.13678685</v>
      </c>
      <c r="P4117">
        <v>5.2035701919999999</v>
      </c>
      <c r="Q4117">
        <v>10.104174929999999</v>
      </c>
    </row>
    <row r="4118" spans="1:17">
      <c r="A4118" t="s">
        <v>14509</v>
      </c>
      <c r="B4118" s="14" t="s">
        <v>14510</v>
      </c>
      <c r="C4118">
        <v>29.802271380000001</v>
      </c>
      <c r="D4118">
        <v>21.692946070000001</v>
      </c>
      <c r="E4118">
        <v>14.49417204</v>
      </c>
      <c r="F4118">
        <v>15.64715704</v>
      </c>
      <c r="G4118">
        <v>21.320362759999998</v>
      </c>
      <c r="H4118">
        <v>29.431843860000001</v>
      </c>
      <c r="I4118">
        <v>6.2087479920000002</v>
      </c>
      <c r="J4118">
        <v>30.224361949999999</v>
      </c>
      <c r="K4118">
        <v>52.14777144</v>
      </c>
      <c r="L4118">
        <v>53.802267010000001</v>
      </c>
      <c r="M4118">
        <v>0</v>
      </c>
      <c r="N4118">
        <v>11.02135161</v>
      </c>
      <c r="O4118">
        <v>0</v>
      </c>
      <c r="P4118">
        <v>19.162651279999999</v>
      </c>
      <c r="Q4118">
        <v>23.413761829999999</v>
      </c>
    </row>
    <row r="4119" spans="1:17">
      <c r="A4119" t="s">
        <v>12503</v>
      </c>
      <c r="B4119" s="14" t="s">
        <v>14511</v>
      </c>
      <c r="C4119">
        <v>1.8743161820000001</v>
      </c>
      <c r="D4119">
        <v>2.076118959</v>
      </c>
      <c r="E4119">
        <v>0.79761801499999996</v>
      </c>
      <c r="F4119">
        <v>1.615829575</v>
      </c>
      <c r="G4119">
        <v>0.970977969</v>
      </c>
      <c r="H4119">
        <v>3.5992043050000002</v>
      </c>
      <c r="I4119">
        <v>0</v>
      </c>
      <c r="J4119">
        <v>1.0296336829999999</v>
      </c>
      <c r="K4119">
        <v>1.4171384069999999</v>
      </c>
      <c r="L4119">
        <v>1.5790680479999999</v>
      </c>
      <c r="M4119">
        <v>1.1992790209999999</v>
      </c>
      <c r="N4119">
        <v>1.078236113</v>
      </c>
      <c r="O4119">
        <v>0</v>
      </c>
      <c r="P4119">
        <v>1.499769782</v>
      </c>
      <c r="Q4119">
        <v>1.71795378</v>
      </c>
    </row>
    <row r="4120" spans="1:17">
      <c r="A4120" t="s">
        <v>14512</v>
      </c>
      <c r="B4120" s="14" t="s">
        <v>8032</v>
      </c>
      <c r="C4120">
        <v>119.5250386</v>
      </c>
      <c r="D4120">
        <v>32.88632776</v>
      </c>
      <c r="E4120">
        <v>22.558698100000001</v>
      </c>
      <c r="F4120">
        <v>27.533319410000001</v>
      </c>
      <c r="G4120">
        <v>26.92427232</v>
      </c>
      <c r="H4120">
        <v>26.262505699999998</v>
      </c>
      <c r="I4120">
        <v>34.637672010000003</v>
      </c>
      <c r="J4120">
        <v>29.16319485</v>
      </c>
      <c r="K4120">
        <v>93.585953660000001</v>
      </c>
      <c r="L4120">
        <v>133.2541908</v>
      </c>
      <c r="M4120">
        <v>51.475547599999999</v>
      </c>
      <c r="N4120">
        <v>21.746940729999999</v>
      </c>
      <c r="O4120">
        <v>72.337565269999999</v>
      </c>
      <c r="P4120">
        <v>18.765947659999998</v>
      </c>
      <c r="Q4120">
        <v>49.509898040000003</v>
      </c>
    </row>
    <row r="4121" spans="1:17">
      <c r="A4121" t="s">
        <v>14513</v>
      </c>
      <c r="B4121" s="14" t="s">
        <v>14514</v>
      </c>
      <c r="C4121">
        <v>0</v>
      </c>
      <c r="D4121">
        <v>17.40254062</v>
      </c>
      <c r="E4121">
        <v>16.23701745</v>
      </c>
      <c r="F4121">
        <v>12.52591456</v>
      </c>
      <c r="G4121">
        <v>10.076828130000001</v>
      </c>
      <c r="H4121">
        <v>3.4479333990000001</v>
      </c>
      <c r="I4121">
        <v>29.457809770000001</v>
      </c>
      <c r="J4121">
        <v>19.063288849999999</v>
      </c>
      <c r="K4121">
        <v>21.381845899999998</v>
      </c>
      <c r="L4121">
        <v>4.2544727440000001</v>
      </c>
      <c r="M4121">
        <v>0</v>
      </c>
      <c r="N4121">
        <v>14.387085280000001</v>
      </c>
      <c r="O4121">
        <v>0</v>
      </c>
      <c r="P4121">
        <v>10.77551985</v>
      </c>
      <c r="Q4121">
        <v>4.6286716659999998</v>
      </c>
    </row>
    <row r="4122" spans="1:17">
      <c r="A4122" t="s">
        <v>14515</v>
      </c>
      <c r="B4122" s="14" t="s">
        <v>7051</v>
      </c>
      <c r="C4122">
        <v>8.4810319649999997</v>
      </c>
      <c r="D4122">
        <v>3.911039186</v>
      </c>
      <c r="E4122">
        <v>2.7620783100000001</v>
      </c>
      <c r="F4122">
        <v>3.1570231780000002</v>
      </c>
      <c r="G4122">
        <v>2.2416053279999999</v>
      </c>
      <c r="H4122">
        <v>1.3959361539999999</v>
      </c>
      <c r="I4122">
        <v>4.5433671389999999</v>
      </c>
      <c r="J4122">
        <v>4.3225162590000004</v>
      </c>
      <c r="K4122">
        <v>5.5748300569999998</v>
      </c>
      <c r="L4122">
        <v>7.764799096</v>
      </c>
      <c r="M4122">
        <v>2.9901554469999998</v>
      </c>
      <c r="N4122">
        <v>3.90452266</v>
      </c>
      <c r="O4122">
        <v>5.942230844</v>
      </c>
      <c r="P4122">
        <v>6.4400215010000004</v>
      </c>
      <c r="Q4122">
        <v>3.6884525259999998</v>
      </c>
    </row>
    <row r="4123" spans="1:17">
      <c r="A4123" t="s">
        <v>14516</v>
      </c>
      <c r="B4123" s="14" t="s">
        <v>4378</v>
      </c>
      <c r="C4123">
        <v>140.18975409999999</v>
      </c>
      <c r="D4123">
        <v>71.893162450000005</v>
      </c>
      <c r="E4123">
        <v>31.226159549999998</v>
      </c>
      <c r="F4123">
        <v>77.514821380000001</v>
      </c>
      <c r="G4123">
        <v>27.51422531</v>
      </c>
      <c r="H4123">
        <v>14.76666649</v>
      </c>
      <c r="I4123">
        <v>37.842437949999997</v>
      </c>
      <c r="J4123">
        <v>18.09284568</v>
      </c>
      <c r="K4123">
        <v>55.270569729999998</v>
      </c>
      <c r="L4123">
        <v>72.083700149999999</v>
      </c>
      <c r="M4123">
        <v>61.959992470000003</v>
      </c>
      <c r="N4123">
        <v>11.137376420000001</v>
      </c>
      <c r="O4123">
        <v>93.049121779999993</v>
      </c>
      <c r="P4123">
        <v>12.249412789999999</v>
      </c>
      <c r="Q4123">
        <v>27.08393628</v>
      </c>
    </row>
    <row r="4124" spans="1:17">
      <c r="A4124" t="s">
        <v>14517</v>
      </c>
      <c r="B4124" s="14" t="s">
        <v>14518</v>
      </c>
      <c r="C4124">
        <v>0.84683731799999995</v>
      </c>
      <c r="D4124">
        <v>0.62534273500000004</v>
      </c>
      <c r="E4124">
        <v>0.54055930399999996</v>
      </c>
      <c r="F4124">
        <v>0.49950798800000001</v>
      </c>
      <c r="G4124">
        <v>0.58493181800000005</v>
      </c>
      <c r="H4124">
        <v>0.43364302500000002</v>
      </c>
      <c r="I4124">
        <v>1.2349594429999999</v>
      </c>
      <c r="J4124">
        <v>3.4711090420000001</v>
      </c>
      <c r="K4124">
        <v>1.4086142660000001</v>
      </c>
      <c r="L4124">
        <v>1.4268817220000001</v>
      </c>
      <c r="M4124">
        <v>0.54184786900000004</v>
      </c>
      <c r="N4124">
        <v>1.8442459600000001</v>
      </c>
      <c r="O4124">
        <v>1.2504718800000001</v>
      </c>
      <c r="P4124">
        <v>0.46585894100000003</v>
      </c>
      <c r="Q4124">
        <v>0.77619101099999999</v>
      </c>
    </row>
    <row r="4125" spans="1:17">
      <c r="A4125" t="s">
        <v>14519</v>
      </c>
      <c r="B4125" s="14" t="s">
        <v>3393</v>
      </c>
      <c r="C4125">
        <v>42.224308260000001</v>
      </c>
      <c r="D4125">
        <v>8.7076766610000007</v>
      </c>
      <c r="E4125">
        <v>7.3773588659999998</v>
      </c>
      <c r="F4125">
        <v>6.787251232</v>
      </c>
      <c r="G4125">
        <v>6.1205825410000001</v>
      </c>
      <c r="H4125">
        <v>7.5149471090000004</v>
      </c>
      <c r="I4125">
        <v>23.904711979999998</v>
      </c>
      <c r="J4125">
        <v>18.0384724</v>
      </c>
      <c r="K4125">
        <v>30.523488520000001</v>
      </c>
      <c r="L4125">
        <v>28.740383900000001</v>
      </c>
      <c r="M4125">
        <v>18.286014349999999</v>
      </c>
      <c r="N4125">
        <v>22.87269654</v>
      </c>
      <c r="O4125">
        <v>27.753355429999999</v>
      </c>
      <c r="P4125">
        <v>9.3479650050000007</v>
      </c>
      <c r="Q4125">
        <v>18.406953659999999</v>
      </c>
    </row>
    <row r="4126" spans="1:17">
      <c r="A4126" t="s">
        <v>14520</v>
      </c>
      <c r="B4126" s="14" t="s">
        <v>8722</v>
      </c>
      <c r="C4126">
        <v>13.5948072</v>
      </c>
      <c r="D4126">
        <v>18.278586879999999</v>
      </c>
      <c r="E4126">
        <v>14.636056630000001</v>
      </c>
      <c r="F4126">
        <v>19.599201040000001</v>
      </c>
      <c r="G4126">
        <v>17.06785833</v>
      </c>
      <c r="H4126">
        <v>19.209914650000002</v>
      </c>
      <c r="I4126">
        <v>11.72077934</v>
      </c>
      <c r="J4126">
        <v>11.87966714</v>
      </c>
      <c r="K4126">
        <v>21.91517992</v>
      </c>
      <c r="L4126">
        <v>22.528446150000001</v>
      </c>
      <c r="M4126">
        <v>11.324620469999999</v>
      </c>
      <c r="N4126">
        <v>13.575506109999999</v>
      </c>
      <c r="O4126">
        <v>8.901003824</v>
      </c>
      <c r="P4126">
        <v>15.586019780000001</v>
      </c>
      <c r="Q4126">
        <v>21.57107938</v>
      </c>
    </row>
    <row r="4127" spans="1:17">
      <c r="A4127" t="s">
        <v>14521</v>
      </c>
      <c r="B4127" s="14" t="s">
        <v>14522</v>
      </c>
      <c r="C4127">
        <v>159.25153979999999</v>
      </c>
      <c r="D4127">
        <v>12.55712735</v>
      </c>
      <c r="E4127">
        <v>9.4762754680000008</v>
      </c>
      <c r="F4127">
        <v>8.4504496119999999</v>
      </c>
      <c r="G4127">
        <v>12.1185384</v>
      </c>
      <c r="H4127">
        <v>15.54950356</v>
      </c>
      <c r="I4127">
        <v>106.2791568</v>
      </c>
      <c r="J4127">
        <v>14.37138779</v>
      </c>
      <c r="K4127">
        <v>112.6523148</v>
      </c>
      <c r="L4127">
        <v>317.22238609999999</v>
      </c>
      <c r="M4127">
        <v>98.442779270000003</v>
      </c>
      <c r="N4127">
        <v>6.6546598570000004</v>
      </c>
      <c r="O4127">
        <v>125.54982870000001</v>
      </c>
      <c r="P4127">
        <v>5.2645105140000004</v>
      </c>
      <c r="Q4127">
        <v>29.68803788</v>
      </c>
    </row>
    <row r="4128" spans="1:17">
      <c r="A4128" t="s">
        <v>14523</v>
      </c>
      <c r="B4128" s="14" t="s">
        <v>5930</v>
      </c>
      <c r="C4128">
        <v>2.2553930169999998</v>
      </c>
      <c r="D4128">
        <v>5.7590668660000004</v>
      </c>
      <c r="E4128">
        <v>4.2306348839999997</v>
      </c>
      <c r="F4128">
        <v>4.9605217479999997</v>
      </c>
      <c r="G4128">
        <v>4.0791246230000002</v>
      </c>
      <c r="H4128">
        <v>20.150440320000001</v>
      </c>
      <c r="I4128">
        <v>8.6554836910000006</v>
      </c>
      <c r="J4128">
        <v>9.2847792790000003</v>
      </c>
      <c r="K4128">
        <v>5.8696984810000004</v>
      </c>
      <c r="L4128">
        <v>4.6502850499999999</v>
      </c>
      <c r="M4128">
        <v>5.2407700369999999</v>
      </c>
      <c r="N4128">
        <v>2.7802667730000001</v>
      </c>
      <c r="O4128">
        <v>4.8641343299999997</v>
      </c>
      <c r="P4128">
        <v>5.3784680119999999</v>
      </c>
      <c r="Q4128">
        <v>4.8144926330000004</v>
      </c>
    </row>
    <row r="4129" spans="1:17">
      <c r="A4129" t="s">
        <v>14513</v>
      </c>
      <c r="B4129" s="14" t="s">
        <v>7069</v>
      </c>
      <c r="C4129">
        <v>136.26056639999999</v>
      </c>
      <c r="D4129">
        <v>1.973718168</v>
      </c>
      <c r="E4129">
        <v>1.2823801480000001</v>
      </c>
      <c r="F4129">
        <v>0.78471124999999997</v>
      </c>
      <c r="G4129">
        <v>0.90498651699999999</v>
      </c>
      <c r="H4129">
        <v>2.0127529989999999</v>
      </c>
      <c r="I4129">
        <v>8.4070229790000006</v>
      </c>
      <c r="J4129">
        <v>3.1890099080000001</v>
      </c>
      <c r="K4129">
        <v>8.0834437959999992</v>
      </c>
      <c r="L4129">
        <v>9.2720150500000003</v>
      </c>
      <c r="M4129">
        <v>19.113889879999999</v>
      </c>
      <c r="N4129">
        <v>2.32575295</v>
      </c>
      <c r="O4129">
        <v>34.243966139999998</v>
      </c>
      <c r="P4129">
        <v>1.1007986649999999</v>
      </c>
      <c r="Q4129">
        <v>15.49156101</v>
      </c>
    </row>
    <row r="4130" spans="1:17">
      <c r="A4130" t="s">
        <v>14513</v>
      </c>
      <c r="B4130" s="14" t="s">
        <v>14524</v>
      </c>
      <c r="C4130">
        <v>8.9131150790000007</v>
      </c>
      <c r="D4130">
        <v>5.9236602810000001</v>
      </c>
      <c r="E4130">
        <v>6.6377312140000004</v>
      </c>
      <c r="F4130">
        <v>1.617665049</v>
      </c>
      <c r="G4130">
        <v>1.0260854319999999</v>
      </c>
      <c r="H4130">
        <v>5.7052135379999998</v>
      </c>
      <c r="I4130">
        <v>4.3327234189999997</v>
      </c>
      <c r="J4130">
        <v>18.078703650000001</v>
      </c>
      <c r="K4130">
        <v>6.7390538629999996</v>
      </c>
      <c r="L4130">
        <v>16.895460109999998</v>
      </c>
      <c r="M4130">
        <v>0</v>
      </c>
      <c r="N4130">
        <v>9.8886330460000007</v>
      </c>
      <c r="O4130">
        <v>6.5807207209999996</v>
      </c>
      <c r="P4130">
        <v>4.9032491389999997</v>
      </c>
      <c r="Q4130">
        <v>4.0847749950000001</v>
      </c>
    </row>
    <row r="4131" spans="1:17">
      <c r="A4131" t="s">
        <v>14525</v>
      </c>
      <c r="B4131" s="14" t="s">
        <v>3394</v>
      </c>
      <c r="C4131">
        <v>213.2449278</v>
      </c>
      <c r="D4131">
        <v>70.528655020000002</v>
      </c>
      <c r="E4131">
        <v>53.971624990000002</v>
      </c>
      <c r="F4131">
        <v>66.37881308</v>
      </c>
      <c r="G4131">
        <v>58.158352669999999</v>
      </c>
      <c r="H4131">
        <v>69.052132619999995</v>
      </c>
      <c r="I4131">
        <v>83.617981220000004</v>
      </c>
      <c r="J4131">
        <v>70.490384550000002</v>
      </c>
      <c r="K4131">
        <v>130.80135960000001</v>
      </c>
      <c r="L4131">
        <v>171.48783409999999</v>
      </c>
      <c r="M4131">
        <v>107.9676213</v>
      </c>
      <c r="N4131">
        <v>43.335034989999997</v>
      </c>
      <c r="O4131">
        <v>158.45070229999999</v>
      </c>
      <c r="P4131">
        <v>31.276614259999999</v>
      </c>
      <c r="Q4131">
        <v>155.9762892</v>
      </c>
    </row>
    <row r="4132" spans="1:17">
      <c r="A4132" t="s">
        <v>14526</v>
      </c>
      <c r="B4132" s="14" t="s">
        <v>6964</v>
      </c>
      <c r="C4132">
        <v>2.3583559570000001</v>
      </c>
      <c r="D4132">
        <v>2.0317687019999999</v>
      </c>
      <c r="E4132">
        <v>1.9793258810000001</v>
      </c>
      <c r="F4132">
        <v>2.4968085229999999</v>
      </c>
      <c r="G4132">
        <v>1.5384770780000001</v>
      </c>
      <c r="H4132">
        <v>0.40255059999999998</v>
      </c>
      <c r="I4132">
        <v>2.2928244489999998</v>
      </c>
      <c r="J4132">
        <v>2.4581951379999998</v>
      </c>
      <c r="K4132">
        <v>3.4473510310000002</v>
      </c>
      <c r="L4132">
        <v>0.99343018400000005</v>
      </c>
      <c r="M4132">
        <v>0</v>
      </c>
      <c r="N4132">
        <v>2.422659323</v>
      </c>
      <c r="O4132">
        <v>2.03142172</v>
      </c>
      <c r="P4132">
        <v>3.5382814219999998</v>
      </c>
      <c r="Q4132">
        <v>2.5218820239999999</v>
      </c>
    </row>
    <row r="4133" spans="1:17">
      <c r="A4133" t="s">
        <v>14527</v>
      </c>
      <c r="B4133" s="14" t="s">
        <v>4502</v>
      </c>
      <c r="C4133">
        <v>11.25205426</v>
      </c>
      <c r="D4133">
        <v>1.219835228</v>
      </c>
      <c r="E4133">
        <v>1.349901059</v>
      </c>
      <c r="F4133">
        <v>1.270922063</v>
      </c>
      <c r="G4133">
        <v>1.0955320829999999</v>
      </c>
      <c r="H4133">
        <v>1.655008032</v>
      </c>
      <c r="I4133">
        <v>7.3317215420000004</v>
      </c>
      <c r="J4133">
        <v>3.1563495170000002</v>
      </c>
      <c r="K4133">
        <v>7.3309185939999999</v>
      </c>
      <c r="L4133">
        <v>7.6391421719999997</v>
      </c>
      <c r="M4133">
        <v>10.799420680000001</v>
      </c>
      <c r="N4133">
        <v>1.53462243</v>
      </c>
      <c r="O4133">
        <v>10.20774694</v>
      </c>
      <c r="P4133">
        <v>1.8677567740000001</v>
      </c>
      <c r="Q4133">
        <v>9.627637065</v>
      </c>
    </row>
    <row r="4134" spans="1:17">
      <c r="A4134" t="s">
        <v>14528</v>
      </c>
      <c r="B4134" s="14" t="s">
        <v>6726</v>
      </c>
      <c r="C4134">
        <v>1.1131383610000001</v>
      </c>
      <c r="D4134">
        <v>9.6172993069999997</v>
      </c>
      <c r="E4134">
        <v>13.26353479</v>
      </c>
      <c r="F4134">
        <v>11.667027640000001</v>
      </c>
      <c r="G4134">
        <v>33.06152359</v>
      </c>
      <c r="H4134">
        <v>12.82519701</v>
      </c>
      <c r="I4134">
        <v>22.726360570000001</v>
      </c>
      <c r="J4134">
        <v>12.70016749</v>
      </c>
      <c r="K4134">
        <v>37.368144489999999</v>
      </c>
      <c r="L4134">
        <v>40.090665000000001</v>
      </c>
      <c r="M4134">
        <v>2.1367208440000001</v>
      </c>
      <c r="N4134">
        <v>9.0564360149999992</v>
      </c>
      <c r="O4134">
        <v>1.2327765230000001</v>
      </c>
      <c r="P4134">
        <v>13.6944949</v>
      </c>
      <c r="Q4134">
        <v>8.4172789330000004</v>
      </c>
    </row>
    <row r="4135" spans="1:17">
      <c r="A4135" t="s">
        <v>14529</v>
      </c>
      <c r="B4135" s="14" t="s">
        <v>9399</v>
      </c>
      <c r="C4135">
        <v>0.99913144799999998</v>
      </c>
      <c r="D4135">
        <v>2.213410697</v>
      </c>
      <c r="E4135">
        <v>1.9487501970000001</v>
      </c>
      <c r="F4135">
        <v>1.677349062</v>
      </c>
      <c r="G4135">
        <v>1.552781704</v>
      </c>
      <c r="H4135">
        <v>0.63953603400000003</v>
      </c>
      <c r="I4135">
        <v>1.942737275</v>
      </c>
      <c r="J4135">
        <v>6.0374729919999996</v>
      </c>
      <c r="K4135">
        <v>3.4749605159999999</v>
      </c>
      <c r="L4135">
        <v>2.7356717220000002</v>
      </c>
      <c r="M4135">
        <v>0</v>
      </c>
      <c r="N4135">
        <v>1.7243082350000001</v>
      </c>
      <c r="O4135">
        <v>0.73767756500000004</v>
      </c>
      <c r="P4135">
        <v>3.297830469</v>
      </c>
      <c r="Q4135">
        <v>3.6631208019999999</v>
      </c>
    </row>
    <row r="4136" spans="1:17">
      <c r="A4136" t="s">
        <v>14530</v>
      </c>
      <c r="B4136" s="14" t="s">
        <v>8691</v>
      </c>
      <c r="C4136">
        <v>9.3537238600000006</v>
      </c>
      <c r="D4136">
        <v>1.8090312120000001</v>
      </c>
      <c r="E4136">
        <v>1.003020545</v>
      </c>
      <c r="F4136">
        <v>1.14185983</v>
      </c>
      <c r="G4136">
        <v>0.93579802899999998</v>
      </c>
      <c r="H4136">
        <v>0.57021368500000003</v>
      </c>
      <c r="I4136">
        <v>2.9230111430000001</v>
      </c>
      <c r="J4136">
        <v>1.8915936449999999</v>
      </c>
      <c r="K4136">
        <v>3.8391891970000001</v>
      </c>
      <c r="L4136">
        <v>3.8932415210000002</v>
      </c>
      <c r="M4136">
        <v>3.5624817229999999</v>
      </c>
      <c r="N4136">
        <v>1.4458902339999999</v>
      </c>
      <c r="O4136">
        <v>5.0973082129999998</v>
      </c>
      <c r="P4136">
        <v>1.269702186</v>
      </c>
      <c r="Q4136">
        <v>1.735093172</v>
      </c>
    </row>
    <row r="4137" spans="1:17">
      <c r="A4137" t="s">
        <v>14531</v>
      </c>
      <c r="B4137" s="14" t="s">
        <v>14532</v>
      </c>
      <c r="C4137">
        <v>2.2870413959999998</v>
      </c>
      <c r="D4137">
        <v>4.1980088950000001</v>
      </c>
      <c r="E4137">
        <v>3.4759065649999998</v>
      </c>
      <c r="F4137">
        <v>2.6683794519999999</v>
      </c>
      <c r="G4137">
        <v>4.2878032040000003</v>
      </c>
      <c r="H4137">
        <v>3.1369647220000001</v>
      </c>
      <c r="I4137">
        <v>10.95863668</v>
      </c>
      <c r="J4137">
        <v>16.153192990000001</v>
      </c>
      <c r="K4137">
        <v>9.4858580959999994</v>
      </c>
      <c r="L4137">
        <v>3.7159318909999999</v>
      </c>
      <c r="M4137">
        <v>0.62715461500000003</v>
      </c>
      <c r="N4137">
        <v>3.94699248</v>
      </c>
      <c r="O4137">
        <v>1.447342057</v>
      </c>
      <c r="P4137">
        <v>5.7351510899999996</v>
      </c>
      <c r="Q4137">
        <v>3.144371891</v>
      </c>
    </row>
    <row r="4138" spans="1:17">
      <c r="A4138" t="s">
        <v>14533</v>
      </c>
      <c r="B4138" s="14" t="s">
        <v>6742</v>
      </c>
      <c r="C4138">
        <v>38.959842639999998</v>
      </c>
      <c r="D4138">
        <v>3.1182641260000001</v>
      </c>
      <c r="E4138">
        <v>2.1927618</v>
      </c>
      <c r="F4138">
        <v>2.0870635960000001</v>
      </c>
      <c r="G4138">
        <v>1.6927599280000001</v>
      </c>
      <c r="H4138">
        <v>5.309355751</v>
      </c>
      <c r="I4138">
        <v>243.39199070000001</v>
      </c>
      <c r="J4138">
        <v>3.027100854</v>
      </c>
      <c r="K4138">
        <v>289.85560729999997</v>
      </c>
      <c r="L4138">
        <v>19.852479840000001</v>
      </c>
      <c r="M4138">
        <v>743.9924125</v>
      </c>
      <c r="N4138">
        <v>17.754332779999999</v>
      </c>
      <c r="O4138">
        <v>268.06924329999998</v>
      </c>
      <c r="P4138">
        <v>5.6189449969999998</v>
      </c>
      <c r="Q4138">
        <v>12.0952102</v>
      </c>
    </row>
    <row r="4139" spans="1:17">
      <c r="A4139" t="s">
        <v>14534</v>
      </c>
      <c r="B4139" s="14" t="s">
        <v>2103</v>
      </c>
      <c r="C4139">
        <v>5.1641352620000003</v>
      </c>
      <c r="D4139">
        <v>1.6987095350000001</v>
      </c>
      <c r="E4139">
        <v>1.8812833900000001</v>
      </c>
      <c r="F4139">
        <v>1.9171077839999999</v>
      </c>
      <c r="G4139">
        <v>1.918612566</v>
      </c>
      <c r="H4139">
        <v>1.8030117809999999</v>
      </c>
      <c r="I4139">
        <v>4.1077961329999999</v>
      </c>
      <c r="J4139">
        <v>5.3563040610000003</v>
      </c>
      <c r="K4139">
        <v>4.4014525349999998</v>
      </c>
      <c r="L4139">
        <v>6.1304818829999999</v>
      </c>
      <c r="M4139">
        <v>1.802326866</v>
      </c>
      <c r="N4139">
        <v>1.7168719830000001</v>
      </c>
      <c r="O4139">
        <v>3.4661621079999998</v>
      </c>
      <c r="P4139">
        <v>0.70434906200000003</v>
      </c>
      <c r="Q4139">
        <v>2.1515108920000001</v>
      </c>
    </row>
    <row r="4140" spans="1:17">
      <c r="A4140" t="s">
        <v>14535</v>
      </c>
      <c r="B4140" s="14" t="s">
        <v>2209</v>
      </c>
      <c r="C4140">
        <v>5.0788541980000002</v>
      </c>
      <c r="D4140">
        <v>11.88425174</v>
      </c>
      <c r="E4140">
        <v>12.49509595</v>
      </c>
      <c r="F4140">
        <v>17.36969401</v>
      </c>
      <c r="G4140">
        <v>9.2087421210000002</v>
      </c>
      <c r="H4140">
        <v>4.8764008099999998</v>
      </c>
      <c r="I4140">
        <v>8.332416598</v>
      </c>
      <c r="J4140">
        <v>11.991674079999999</v>
      </c>
      <c r="K4140">
        <v>6.7680613200000002</v>
      </c>
      <c r="L4140">
        <v>5.6159476240000004</v>
      </c>
      <c r="M4140">
        <v>1.2186370989999999</v>
      </c>
      <c r="N4140">
        <v>9.6259833859999997</v>
      </c>
      <c r="O4140">
        <v>2.8123602769999998</v>
      </c>
      <c r="P4140">
        <v>22.954921800000001</v>
      </c>
      <c r="Q4140">
        <v>12.65620908</v>
      </c>
    </row>
    <row r="4141" spans="1:17">
      <c r="A4141" t="s">
        <v>14536</v>
      </c>
      <c r="B4141" s="14" t="s">
        <v>5126</v>
      </c>
      <c r="C4141">
        <v>0.230840879</v>
      </c>
      <c r="D4141">
        <v>0.56252882199999998</v>
      </c>
      <c r="E4141">
        <v>0.46661471300000001</v>
      </c>
      <c r="F4141">
        <v>0.47132918200000001</v>
      </c>
      <c r="G4141">
        <v>0.39861899099999998</v>
      </c>
      <c r="H4141">
        <v>8.8655637999999995E-2</v>
      </c>
      <c r="I4141">
        <v>1.3465590949999999</v>
      </c>
      <c r="J4141">
        <v>1.375397929</v>
      </c>
      <c r="K4141">
        <v>0.52360452000000002</v>
      </c>
      <c r="L4141">
        <v>0.437575732</v>
      </c>
      <c r="M4141">
        <v>0.4431098</v>
      </c>
      <c r="N4141">
        <v>0.65449267799999999</v>
      </c>
      <c r="O4141">
        <v>0</v>
      </c>
      <c r="P4141">
        <v>0.76193586400000002</v>
      </c>
      <c r="Q4141">
        <v>1.110812205</v>
      </c>
    </row>
    <row r="4142" spans="1:17">
      <c r="A4142" t="s">
        <v>14537</v>
      </c>
      <c r="B4142" s="14" t="s">
        <v>8394</v>
      </c>
      <c r="C4142">
        <v>11.37973715</v>
      </c>
      <c r="D4142">
        <v>1.1995046410000001</v>
      </c>
      <c r="E4142">
        <v>0.93728979199999995</v>
      </c>
      <c r="F4142">
        <v>1.1742450849999999</v>
      </c>
      <c r="G4142">
        <v>0.68143473600000004</v>
      </c>
      <c r="H4142">
        <v>1.3040850319999999</v>
      </c>
      <c r="I4142">
        <v>9.5021438709999995</v>
      </c>
      <c r="J4142">
        <v>10.354242729999999</v>
      </c>
      <c r="K4142">
        <v>10.866050449999999</v>
      </c>
      <c r="L4142">
        <v>13.452957960000001</v>
      </c>
      <c r="M4142">
        <v>10.74580654</v>
      </c>
      <c r="N4142">
        <v>2.2060197430000001</v>
      </c>
      <c r="O4142">
        <v>14.838794030000001</v>
      </c>
      <c r="P4142">
        <v>1.41817814</v>
      </c>
      <c r="Q4142">
        <v>4.1006602320000001</v>
      </c>
    </row>
    <row r="4143" spans="1:17">
      <c r="A4143" t="s">
        <v>14538</v>
      </c>
      <c r="B4143" s="14" t="s">
        <v>14539</v>
      </c>
      <c r="C4143">
        <v>3.176725631</v>
      </c>
      <c r="D4143">
        <v>5.6300087459999997</v>
      </c>
      <c r="E4143">
        <v>5.7454061750000003</v>
      </c>
      <c r="F4143">
        <v>3.8917288010000002</v>
      </c>
      <c r="G4143">
        <v>7.1312937500000002</v>
      </c>
      <c r="H4143">
        <v>53.681670769999997</v>
      </c>
      <c r="I4143">
        <v>0</v>
      </c>
      <c r="J4143">
        <v>1.6108588509999999</v>
      </c>
      <c r="K4143">
        <v>7.2056037460000004</v>
      </c>
      <c r="L4143">
        <v>4.014476846</v>
      </c>
      <c r="M4143">
        <v>0</v>
      </c>
      <c r="N4143">
        <v>0</v>
      </c>
      <c r="O4143">
        <v>3.5181545390000002</v>
      </c>
      <c r="P4143">
        <v>0</v>
      </c>
      <c r="Q4143">
        <v>6.5513506660000003</v>
      </c>
    </row>
    <row r="4144" spans="1:17">
      <c r="A4144" t="s">
        <v>14540</v>
      </c>
      <c r="B4144" s="14" t="s">
        <v>14541</v>
      </c>
      <c r="C4144">
        <v>0</v>
      </c>
      <c r="D4144">
        <v>6.4427916989999998</v>
      </c>
      <c r="E4144">
        <v>11.881138200000001</v>
      </c>
      <c r="F4144">
        <v>7.1257006220000001</v>
      </c>
      <c r="G4144">
        <v>4.620274824</v>
      </c>
      <c r="H4144">
        <v>17.870978740000002</v>
      </c>
      <c r="I4144">
        <v>3.3929496069999998</v>
      </c>
      <c r="J4144">
        <v>6.3413387170000002</v>
      </c>
      <c r="K4144">
        <v>5.277343589</v>
      </c>
      <c r="L4144">
        <v>4.4102703380000001</v>
      </c>
      <c r="M4144">
        <v>0</v>
      </c>
      <c r="N4144">
        <v>4.5889034730000002</v>
      </c>
      <c r="O4144">
        <v>1.288338282</v>
      </c>
      <c r="P4144">
        <v>16.580641459999999</v>
      </c>
      <c r="Q4144">
        <v>5.5978677049999996</v>
      </c>
    </row>
    <row r="4145" spans="1:17">
      <c r="A4145" t="s">
        <v>14542</v>
      </c>
      <c r="B4145" s="14" t="s">
        <v>14543</v>
      </c>
      <c r="C4145">
        <v>5.0029930089999999</v>
      </c>
      <c r="D4145">
        <v>4.0806712620000001</v>
      </c>
      <c r="E4145">
        <v>2.6370952810000001</v>
      </c>
      <c r="F4145">
        <v>2.5382910559999998</v>
      </c>
      <c r="G4145">
        <v>2.5917697550000001</v>
      </c>
      <c r="H4145">
        <v>4.3668760009999996</v>
      </c>
      <c r="I4145">
        <v>3.647981337</v>
      </c>
      <c r="J4145">
        <v>1.9315226590000001</v>
      </c>
      <c r="K4145">
        <v>5.2613604450000002</v>
      </c>
      <c r="L4145">
        <v>4.7417691819999996</v>
      </c>
      <c r="M4145">
        <v>0</v>
      </c>
      <c r="N4145">
        <v>1.7660866289999999</v>
      </c>
      <c r="O4145">
        <v>2.0148021589999998</v>
      </c>
      <c r="P4145">
        <v>1.63768914</v>
      </c>
      <c r="Q4145">
        <v>3.7518748309999999</v>
      </c>
    </row>
    <row r="4146" spans="1:17">
      <c r="A4146" t="s">
        <v>14542</v>
      </c>
      <c r="B4146" s="14" t="s">
        <v>6233</v>
      </c>
      <c r="C4146">
        <v>21.599750390000001</v>
      </c>
      <c r="D4146">
        <v>0.57135139499999998</v>
      </c>
      <c r="E4146">
        <v>0.61736007900000001</v>
      </c>
      <c r="F4146">
        <v>0.70212472100000001</v>
      </c>
      <c r="G4146">
        <v>0.72370662600000002</v>
      </c>
      <c r="H4146">
        <v>1.2381337729999999</v>
      </c>
      <c r="I4146">
        <v>4.2312544860000001</v>
      </c>
      <c r="J4146">
        <v>0.32695027399999999</v>
      </c>
      <c r="K4146">
        <v>4.2412374899999996</v>
      </c>
      <c r="L4146">
        <v>8.7591434689999996</v>
      </c>
      <c r="M4146">
        <v>10.520139240000001</v>
      </c>
      <c r="N4146">
        <v>0.95378263100000005</v>
      </c>
      <c r="O4146">
        <v>10.71100914</v>
      </c>
      <c r="P4146">
        <v>0.58041441800000004</v>
      </c>
      <c r="Q4146">
        <v>11.08086894</v>
      </c>
    </row>
    <row r="4147" spans="1:17">
      <c r="A4147" t="s">
        <v>14544</v>
      </c>
      <c r="B4147" s="14" t="s">
        <v>14545</v>
      </c>
      <c r="C4147">
        <v>0</v>
      </c>
      <c r="D4147">
        <v>0.44773723700000001</v>
      </c>
      <c r="E4147">
        <v>0.17918213299999999</v>
      </c>
      <c r="F4147">
        <v>4.5851436000000002E-2</v>
      </c>
      <c r="G4147">
        <v>5.8167159000000003E-2</v>
      </c>
      <c r="H4147">
        <v>0.258735622</v>
      </c>
      <c r="I4147">
        <v>0</v>
      </c>
      <c r="J4147">
        <v>0.59783097699999999</v>
      </c>
      <c r="K4147">
        <v>0.45843156000000002</v>
      </c>
      <c r="L4147">
        <v>0.212839311</v>
      </c>
      <c r="M4147">
        <v>0</v>
      </c>
      <c r="N4147">
        <v>0.49828529799999999</v>
      </c>
      <c r="O4147">
        <v>1.4922025779999999</v>
      </c>
      <c r="P4147">
        <v>0.30322629299999998</v>
      </c>
      <c r="Q4147">
        <v>0.46311886200000002</v>
      </c>
    </row>
    <row r="4148" spans="1:17">
      <c r="A4148" t="s">
        <v>14546</v>
      </c>
      <c r="B4148" s="14" t="s">
        <v>5145</v>
      </c>
      <c r="C4148">
        <v>32.134366360000001</v>
      </c>
      <c r="D4148">
        <v>7.7296954949999996</v>
      </c>
      <c r="E4148">
        <v>5.1449844110000003</v>
      </c>
      <c r="F4148">
        <v>6.698313111</v>
      </c>
      <c r="G4148">
        <v>5.4024952649999998</v>
      </c>
      <c r="H4148">
        <v>14.866667120000001</v>
      </c>
      <c r="I4148">
        <v>4.7944800230000002</v>
      </c>
      <c r="J4148">
        <v>5.2971360010000001</v>
      </c>
      <c r="K4148">
        <v>12.557069090000001</v>
      </c>
      <c r="L4148">
        <v>14.34036285</v>
      </c>
      <c r="M4148">
        <v>10.993083049999999</v>
      </c>
      <c r="N4148">
        <v>3.150709719</v>
      </c>
      <c r="O4148">
        <v>16.443351979999999</v>
      </c>
      <c r="P4148">
        <v>4.1051576000000001</v>
      </c>
      <c r="Q4148">
        <v>4.8117264779999998</v>
      </c>
    </row>
    <row r="4149" spans="1:17">
      <c r="A4149" t="s">
        <v>14547</v>
      </c>
      <c r="B4149" s="14" t="s">
        <v>4925</v>
      </c>
      <c r="C4149">
        <v>1.5944954899999999</v>
      </c>
      <c r="D4149">
        <v>6.7114486500000003</v>
      </c>
      <c r="E4149">
        <v>6.3782751270000002</v>
      </c>
      <c r="F4149">
        <v>7.4228340839999998</v>
      </c>
      <c r="G4149">
        <v>4.7909077699999996</v>
      </c>
      <c r="H4149">
        <v>8.940664366</v>
      </c>
      <c r="I4149">
        <v>7.9059655900000001</v>
      </c>
      <c r="J4149">
        <v>6.1853248159999996</v>
      </c>
      <c r="K4149">
        <v>6.7994191329999998</v>
      </c>
      <c r="L4149">
        <v>2.8209837289999999</v>
      </c>
      <c r="M4149">
        <v>0.61214164699999996</v>
      </c>
      <c r="N4149">
        <v>3.1842162009999999</v>
      </c>
      <c r="O4149">
        <v>2.1190428890000002</v>
      </c>
      <c r="P4149">
        <v>7.2245908170000002</v>
      </c>
      <c r="Q4149">
        <v>5.9189809100000002</v>
      </c>
    </row>
    <row r="4150" spans="1:17">
      <c r="A4150" t="s">
        <v>14548</v>
      </c>
      <c r="B4150" s="14" t="s">
        <v>5957</v>
      </c>
      <c r="C4150">
        <v>2.346445068</v>
      </c>
      <c r="D4150">
        <v>7.054647729</v>
      </c>
      <c r="E4150">
        <v>5.5989180689999998</v>
      </c>
      <c r="F4150">
        <v>7.1636169580000004</v>
      </c>
      <c r="G4150">
        <v>5.730503906</v>
      </c>
      <c r="H4150">
        <v>9.6553329760000004</v>
      </c>
      <c r="I4150">
        <v>14.665143390000001</v>
      </c>
      <c r="J4150">
        <v>13.598159130000001</v>
      </c>
      <c r="K4150">
        <v>9.7322440209999996</v>
      </c>
      <c r="L4150">
        <v>3.6006468460000001</v>
      </c>
      <c r="M4150">
        <v>0.64344434500000003</v>
      </c>
      <c r="N4150">
        <v>7.0246632660000001</v>
      </c>
      <c r="O4150">
        <v>2.598636876</v>
      </c>
      <c r="P4150">
        <v>13.93077048</v>
      </c>
      <c r="Q4150">
        <v>7.6042463079999996</v>
      </c>
    </row>
    <row r="4151" spans="1:17">
      <c r="A4151" t="s">
        <v>14548</v>
      </c>
      <c r="B4151" s="14" t="s">
        <v>14549</v>
      </c>
      <c r="C4151">
        <v>0</v>
      </c>
      <c r="D4151">
        <v>0.211287857</v>
      </c>
      <c r="E4151">
        <v>0.40587029099999999</v>
      </c>
      <c r="F4151">
        <v>0.129824158</v>
      </c>
      <c r="G4151">
        <v>0.32939001200000001</v>
      </c>
      <c r="H4151">
        <v>0</v>
      </c>
      <c r="I4151">
        <v>0</v>
      </c>
      <c r="J4151">
        <v>0.12090742</v>
      </c>
      <c r="K4151">
        <v>0.43266904699999997</v>
      </c>
      <c r="L4151">
        <v>0</v>
      </c>
      <c r="M4151">
        <v>0</v>
      </c>
      <c r="N4151">
        <v>0</v>
      </c>
      <c r="O4151">
        <v>1.0562588690000001</v>
      </c>
      <c r="P4151">
        <v>0</v>
      </c>
      <c r="Q4151">
        <v>2.6225576180000001</v>
      </c>
    </row>
    <row r="4152" spans="1:17">
      <c r="A4152" t="s">
        <v>14550</v>
      </c>
      <c r="B4152" s="14" t="s">
        <v>14551</v>
      </c>
      <c r="C4152">
        <v>0</v>
      </c>
      <c r="D4152">
        <v>0.180448998</v>
      </c>
      <c r="E4152">
        <v>0.69326167999999999</v>
      </c>
      <c r="F4152">
        <v>0.33262639300000002</v>
      </c>
      <c r="G4152">
        <v>0.70328340700000003</v>
      </c>
      <c r="H4152">
        <v>0</v>
      </c>
      <c r="I4152">
        <v>2.375733946</v>
      </c>
      <c r="J4152">
        <v>1.4456425589999999</v>
      </c>
      <c r="K4152">
        <v>1.1085544220000001</v>
      </c>
      <c r="L4152">
        <v>1.5440295559999999</v>
      </c>
      <c r="M4152">
        <v>0</v>
      </c>
      <c r="N4152">
        <v>1.4057476739999999</v>
      </c>
      <c r="O4152">
        <v>0.90209090800000002</v>
      </c>
      <c r="P4152">
        <v>0.97766057799999995</v>
      </c>
      <c r="Q4152">
        <v>0</v>
      </c>
    </row>
    <row r="4153" spans="1:17">
      <c r="A4153" t="s">
        <v>14552</v>
      </c>
      <c r="B4153" s="14" t="s">
        <v>3051</v>
      </c>
      <c r="C4153">
        <v>1.167693681</v>
      </c>
      <c r="D4153">
        <v>1.724554988</v>
      </c>
      <c r="E4153">
        <v>1.573560265</v>
      </c>
      <c r="F4153">
        <v>2.066296473</v>
      </c>
      <c r="G4153">
        <v>0.67212947700000003</v>
      </c>
      <c r="H4153">
        <v>0.29897254699999998</v>
      </c>
      <c r="I4153">
        <v>3.4057411229999999</v>
      </c>
      <c r="J4153">
        <v>1.9243766200000001</v>
      </c>
      <c r="K4153">
        <v>3.7080675259999998</v>
      </c>
      <c r="L4153">
        <v>2.2134485910000001</v>
      </c>
      <c r="M4153">
        <v>0.74714743900000002</v>
      </c>
      <c r="N4153">
        <v>3.4066715369999998</v>
      </c>
      <c r="O4153">
        <v>1.2931953540000001</v>
      </c>
      <c r="P4153">
        <v>4.7301586889999996</v>
      </c>
      <c r="Q4153">
        <v>2.140560695</v>
      </c>
    </row>
    <row r="4154" spans="1:17">
      <c r="A4154" t="s">
        <v>14553</v>
      </c>
      <c r="B4154" s="14" t="s">
        <v>5916</v>
      </c>
      <c r="C4154">
        <v>5.5628962529999999</v>
      </c>
      <c r="D4154">
        <v>1.023491887</v>
      </c>
      <c r="E4154">
        <v>0.38117521500000001</v>
      </c>
      <c r="F4154">
        <v>0.48770015900000002</v>
      </c>
      <c r="G4154">
        <v>0.47216328499999999</v>
      </c>
      <c r="H4154">
        <v>0.47074524499999998</v>
      </c>
      <c r="I4154">
        <v>6.7374838370000001</v>
      </c>
      <c r="J4154">
        <v>0.94426486300000001</v>
      </c>
      <c r="K4154">
        <v>3.1652012799999998</v>
      </c>
      <c r="L4154">
        <v>3.0383540509999998</v>
      </c>
      <c r="M4154">
        <v>2.8957933630000001</v>
      </c>
      <c r="N4154">
        <v>0.53465178199999996</v>
      </c>
      <c r="O4154">
        <v>3.0281832450000001</v>
      </c>
      <c r="P4154">
        <v>0.57998374500000005</v>
      </c>
      <c r="Q4154">
        <v>1.3611253670000001</v>
      </c>
    </row>
    <row r="4155" spans="1:17">
      <c r="A4155" t="s">
        <v>14554</v>
      </c>
      <c r="B4155" s="14" t="s">
        <v>5932</v>
      </c>
      <c r="C4155">
        <v>0</v>
      </c>
      <c r="D4155">
        <v>6.4115328710000004</v>
      </c>
      <c r="E4155">
        <v>8.0528604070000007</v>
      </c>
      <c r="F4155">
        <v>10.45486893</v>
      </c>
      <c r="G4155">
        <v>3.459926887</v>
      </c>
      <c r="H4155">
        <v>9.4051444740000001</v>
      </c>
      <c r="I4155">
        <v>0</v>
      </c>
      <c r="J4155">
        <v>8.4667783280000002</v>
      </c>
      <c r="K4155">
        <v>7.0696489580000001</v>
      </c>
      <c r="L4155">
        <v>6.3301049989999996</v>
      </c>
      <c r="M4155">
        <v>2.1367208440000001</v>
      </c>
      <c r="N4155">
        <v>5.3515303730000001</v>
      </c>
      <c r="O4155">
        <v>1.2327765230000001</v>
      </c>
      <c r="P4155">
        <v>6.5132353800000002</v>
      </c>
      <c r="Q4155">
        <v>3.0608287029999999</v>
      </c>
    </row>
    <row r="4156" spans="1:17">
      <c r="A4156" t="s">
        <v>14555</v>
      </c>
      <c r="B4156" s="14" t="s">
        <v>7605</v>
      </c>
      <c r="C4156">
        <v>1.003582824</v>
      </c>
      <c r="D4156">
        <v>2.1121083839999999</v>
      </c>
      <c r="E4156">
        <v>2.24214979</v>
      </c>
      <c r="F4156">
        <v>2.595536692</v>
      </c>
      <c r="G4156">
        <v>1.5596997269999999</v>
      </c>
      <c r="H4156">
        <v>3.8543119410000002</v>
      </c>
      <c r="I4156">
        <v>0</v>
      </c>
      <c r="J4156">
        <v>2.099205489</v>
      </c>
      <c r="K4156">
        <v>0.91055017000000005</v>
      </c>
      <c r="L4156">
        <v>0</v>
      </c>
      <c r="M4156">
        <v>0</v>
      </c>
      <c r="N4156">
        <v>0.55671121599999995</v>
      </c>
      <c r="O4156">
        <v>0</v>
      </c>
      <c r="P4156">
        <v>0.90341539400000004</v>
      </c>
      <c r="Q4156">
        <v>1.3797903389999999</v>
      </c>
    </row>
    <row r="4157" spans="1:17">
      <c r="A4157" t="s">
        <v>14556</v>
      </c>
      <c r="B4157" s="14" t="s">
        <v>14557</v>
      </c>
      <c r="C4157">
        <v>27.33402676</v>
      </c>
      <c r="D4157">
        <v>3.9396592300000002</v>
      </c>
      <c r="E4157">
        <v>3.7138426259999999</v>
      </c>
      <c r="F4157">
        <v>4.3931087120000001</v>
      </c>
      <c r="G4157">
        <v>3.1846287879999999</v>
      </c>
      <c r="H4157">
        <v>5.3121270550000004</v>
      </c>
      <c r="I4157">
        <v>12.967074159999999</v>
      </c>
      <c r="J4157">
        <v>8.3497468359999996</v>
      </c>
      <c r="K4157">
        <v>11.80248014</v>
      </c>
      <c r="L4157">
        <v>15.60651884</v>
      </c>
      <c r="M4157">
        <v>10.74664941</v>
      </c>
      <c r="N4157">
        <v>7.2667930419999998</v>
      </c>
      <c r="O4157">
        <v>9.1180241249999998</v>
      </c>
      <c r="P4157">
        <v>4.3480167810000001</v>
      </c>
      <c r="Q4157">
        <v>7.0180603890000004</v>
      </c>
    </row>
    <row r="4158" spans="1:17">
      <c r="A4158" t="s">
        <v>14558</v>
      </c>
      <c r="B4158" s="14" t="s">
        <v>3555</v>
      </c>
      <c r="C4158">
        <v>5.0984485429999999</v>
      </c>
      <c r="D4158">
        <v>6.7768623799999999</v>
      </c>
      <c r="E4158">
        <v>4.2141323430000002</v>
      </c>
      <c r="F4158">
        <v>6.6730603589999999</v>
      </c>
      <c r="G4158">
        <v>3.0475614320000002</v>
      </c>
      <c r="H4158">
        <v>7.8323425359999996</v>
      </c>
      <c r="I4158">
        <v>2.8596797490000001</v>
      </c>
      <c r="J4158">
        <v>3.6791220670000002</v>
      </c>
      <c r="K4158">
        <v>6.5828972500000003</v>
      </c>
      <c r="L4158">
        <v>7.9298308070000001</v>
      </c>
      <c r="M4158">
        <v>2.2584713189999999</v>
      </c>
      <c r="N4158">
        <v>3.9160113769999998</v>
      </c>
      <c r="O4158">
        <v>4.343400666</v>
      </c>
      <c r="P4158">
        <v>7.5316074149999999</v>
      </c>
      <c r="Q4158">
        <v>5.122455253</v>
      </c>
    </row>
    <row r="4159" spans="1:17">
      <c r="A4159" t="s">
        <v>14559</v>
      </c>
      <c r="B4159" s="14" t="s">
        <v>14560</v>
      </c>
      <c r="C4159">
        <v>55.853085880000002</v>
      </c>
      <c r="D4159">
        <v>24.37170794</v>
      </c>
      <c r="E4159">
        <v>6.8424075469999996</v>
      </c>
      <c r="F4159">
        <v>5.9900015240000002</v>
      </c>
      <c r="G4159">
        <v>5.5530566090000004</v>
      </c>
      <c r="H4159">
        <v>22.750708079999999</v>
      </c>
      <c r="I4159">
        <v>29.6187814</v>
      </c>
      <c r="J4159">
        <v>8.1533224630000003</v>
      </c>
      <c r="K4159">
        <v>27.64116847</v>
      </c>
      <c r="L4159">
        <v>27.80518799</v>
      </c>
      <c r="M4159">
        <v>35.737531820000001</v>
      </c>
      <c r="N4159">
        <v>8.9715178689999995</v>
      </c>
      <c r="O4159">
        <v>58.107224559999999</v>
      </c>
      <c r="P4159">
        <v>13.204428010000001</v>
      </c>
      <c r="Q4159">
        <v>40.722193349999998</v>
      </c>
    </row>
    <row r="4160" spans="1:17">
      <c r="A4160" t="s">
        <v>14559</v>
      </c>
      <c r="B4160" s="14" t="s">
        <v>4498</v>
      </c>
      <c r="C4160">
        <v>16.039064270000001</v>
      </c>
      <c r="D4160">
        <v>2.4060970099999999</v>
      </c>
      <c r="E4160">
        <v>1.4510793790000001</v>
      </c>
      <c r="F4160">
        <v>1.1345916789999999</v>
      </c>
      <c r="G4160">
        <v>1.6574260700000001</v>
      </c>
      <c r="H4160">
        <v>6.305395023</v>
      </c>
      <c r="I4160">
        <v>12.70799704</v>
      </c>
      <c r="J4160">
        <v>2.1293386490000001</v>
      </c>
      <c r="K4160">
        <v>5.6146416959999996</v>
      </c>
      <c r="L4160">
        <v>7.7404515329999999</v>
      </c>
      <c r="M4160">
        <v>16.242345570000001</v>
      </c>
      <c r="N4160">
        <v>1.5412558540000001</v>
      </c>
      <c r="O4160">
        <v>16.36426011</v>
      </c>
      <c r="P4160">
        <v>0.96633675699999999</v>
      </c>
      <c r="Q4160">
        <v>7.8135374909999999</v>
      </c>
    </row>
    <row r="4161" spans="1:17">
      <c r="A4161" t="s">
        <v>14561</v>
      </c>
      <c r="B4161" s="14" t="s">
        <v>8764</v>
      </c>
      <c r="C4161">
        <v>6.4462257259999998</v>
      </c>
      <c r="D4161">
        <v>0.69099427599999996</v>
      </c>
      <c r="E4161">
        <v>0.97339385499999997</v>
      </c>
      <c r="F4161">
        <v>0.53779624800000003</v>
      </c>
      <c r="G4161">
        <v>0.82587994099999995</v>
      </c>
      <c r="H4161">
        <v>1.517368475</v>
      </c>
      <c r="I4161">
        <v>0.60649401300000005</v>
      </c>
      <c r="J4161">
        <v>1.2126052279999999</v>
      </c>
      <c r="K4161">
        <v>5.2826581340000001</v>
      </c>
      <c r="L4161">
        <v>7.8834137460000004</v>
      </c>
      <c r="M4161">
        <v>4.7898696860000003</v>
      </c>
      <c r="N4161">
        <v>1.127874375</v>
      </c>
      <c r="O4161">
        <v>4.6058417939999998</v>
      </c>
      <c r="P4161">
        <v>0.84234615099999999</v>
      </c>
      <c r="Q4161">
        <v>2.0012517980000002</v>
      </c>
    </row>
    <row r="4162" spans="1:17">
      <c r="A4162" t="s">
        <v>14562</v>
      </c>
      <c r="B4162" s="14" t="s">
        <v>14563</v>
      </c>
      <c r="C4162">
        <v>6.3412565369999996</v>
      </c>
      <c r="D4162">
        <v>0.70240032299999999</v>
      </c>
      <c r="E4162">
        <v>1.9395692069999999</v>
      </c>
      <c r="F4162">
        <v>0.43158434099999998</v>
      </c>
      <c r="G4162">
        <v>0.82126223600000003</v>
      </c>
      <c r="H4162">
        <v>0</v>
      </c>
      <c r="I4162">
        <v>2.3118946459999998</v>
      </c>
      <c r="J4162">
        <v>2.9140776719999999</v>
      </c>
      <c r="K4162">
        <v>1.797943353</v>
      </c>
      <c r="L4162">
        <v>2.5042321969999999</v>
      </c>
      <c r="M4162">
        <v>0</v>
      </c>
      <c r="N4162">
        <v>1.6611103920000001</v>
      </c>
      <c r="O4162">
        <v>2.6335513829999999</v>
      </c>
      <c r="P4162">
        <v>0.59461841800000004</v>
      </c>
      <c r="Q4162">
        <v>2.179592032</v>
      </c>
    </row>
    <row r="4163" spans="1:17">
      <c r="A4163" t="s">
        <v>14564</v>
      </c>
      <c r="B4163" s="14" t="s">
        <v>5395</v>
      </c>
      <c r="C4163">
        <v>72.762144210000002</v>
      </c>
      <c r="D4163">
        <v>6.1427416849999998</v>
      </c>
      <c r="E4163">
        <v>7.5527146160000003</v>
      </c>
      <c r="F4163">
        <v>5.1127844509999996</v>
      </c>
      <c r="G4163">
        <v>8.1160914579999996</v>
      </c>
      <c r="H4163">
        <v>9.2141915409999999</v>
      </c>
      <c r="I4163">
        <v>22.369232050000001</v>
      </c>
      <c r="J4163">
        <v>10.794671989999999</v>
      </c>
      <c r="K4163">
        <v>22.749120399999999</v>
      </c>
      <c r="L4163">
        <v>29.44905515</v>
      </c>
      <c r="M4163">
        <v>22.649240939999999</v>
      </c>
      <c r="N4163">
        <v>7.4180444090000002</v>
      </c>
      <c r="O4163">
        <v>40.509036549999998</v>
      </c>
      <c r="P4163">
        <v>7.9956922869999998</v>
      </c>
      <c r="Q4163">
        <v>14.464966309999999</v>
      </c>
    </row>
    <row r="4164" spans="1:17">
      <c r="A4164" t="s">
        <v>14565</v>
      </c>
      <c r="B4164" s="14" t="s">
        <v>5118</v>
      </c>
      <c r="C4164">
        <v>4.2986175820000003</v>
      </c>
      <c r="D4164">
        <v>1.4964521390000001</v>
      </c>
      <c r="E4164">
        <v>1.665954207</v>
      </c>
      <c r="F4164">
        <v>1.3374301369999999</v>
      </c>
      <c r="G4164">
        <v>1.1134361989999999</v>
      </c>
      <c r="H4164">
        <v>1.6509064010000001</v>
      </c>
      <c r="I4164">
        <v>0.44776844300000002</v>
      </c>
      <c r="J4164">
        <v>1.323419353</v>
      </c>
      <c r="K4164">
        <v>1.532195295</v>
      </c>
      <c r="L4164">
        <v>2.9101226210000002</v>
      </c>
      <c r="M4164">
        <v>0.58938545200000003</v>
      </c>
      <c r="N4164">
        <v>2.1574456729999998</v>
      </c>
      <c r="O4164">
        <v>1.0201340299999999</v>
      </c>
      <c r="P4164">
        <v>1.980852998</v>
      </c>
      <c r="Q4164">
        <v>1.055360082</v>
      </c>
    </row>
    <row r="4165" spans="1:17">
      <c r="A4165" t="s">
        <v>14566</v>
      </c>
      <c r="B4165" s="14" t="s">
        <v>2763</v>
      </c>
      <c r="C4165">
        <v>21.974342709999998</v>
      </c>
      <c r="D4165">
        <v>59.104509110000002</v>
      </c>
      <c r="E4165">
        <v>56.640912710000002</v>
      </c>
      <c r="F4165">
        <v>79.070045480000005</v>
      </c>
      <c r="G4165">
        <v>53.12380769</v>
      </c>
      <c r="H4165">
        <v>86.31997982</v>
      </c>
      <c r="I4165">
        <v>83.597254629999995</v>
      </c>
      <c r="J4165">
        <v>103.43409459999999</v>
      </c>
      <c r="K4165">
        <v>122.33273130000001</v>
      </c>
      <c r="L4165">
        <v>49.803660120000004</v>
      </c>
      <c r="M4165">
        <v>14.21308642</v>
      </c>
      <c r="N4165">
        <v>61.566765340000003</v>
      </c>
      <c r="O4165">
        <v>13.22614488</v>
      </c>
      <c r="P4165">
        <v>109.97854529999999</v>
      </c>
      <c r="Q4165">
        <v>81.111960620000005</v>
      </c>
    </row>
    <row r="4166" spans="1:17">
      <c r="A4166" t="s">
        <v>14567</v>
      </c>
      <c r="B4166" s="14" t="s">
        <v>6628</v>
      </c>
      <c r="C4166">
        <v>4.9289349089999996</v>
      </c>
      <c r="D4166">
        <v>5.0176513009999999</v>
      </c>
      <c r="E4166">
        <v>3.9702972320000001</v>
      </c>
      <c r="F4166">
        <v>5.4073292879999997</v>
      </c>
      <c r="G4166">
        <v>3.7794438320000001</v>
      </c>
      <c r="H4166">
        <v>6.8057247480000003</v>
      </c>
      <c r="I4166">
        <v>4.1074070259999997</v>
      </c>
      <c r="J4166">
        <v>6.739377503</v>
      </c>
      <c r="K4166">
        <v>6.6281725849999997</v>
      </c>
      <c r="L4166">
        <v>5.0423380670000002</v>
      </c>
      <c r="M4166">
        <v>3.0411384899999998</v>
      </c>
      <c r="N4166">
        <v>2.2567976910000001</v>
      </c>
      <c r="O4166">
        <v>2.4694065680000001</v>
      </c>
      <c r="P4166">
        <v>3.1428599560000001</v>
      </c>
      <c r="Q4166">
        <v>4.3160598539999997</v>
      </c>
    </row>
    <row r="4167" spans="1:17">
      <c r="A4167" t="s">
        <v>14568</v>
      </c>
      <c r="B4167" s="14" t="s">
        <v>3472</v>
      </c>
      <c r="C4167">
        <v>4.7155611029999998</v>
      </c>
      <c r="D4167">
        <v>1.1250127270000001</v>
      </c>
      <c r="E4167">
        <v>0.63674578199999998</v>
      </c>
      <c r="F4167">
        <v>0.98750742999999996</v>
      </c>
      <c r="G4167">
        <v>0.28186931799999998</v>
      </c>
      <c r="H4167">
        <v>1.3234491829999999</v>
      </c>
      <c r="I4167">
        <v>2.9094133100000001</v>
      </c>
      <c r="J4167">
        <v>0.64377758200000001</v>
      </c>
      <c r="K4167">
        <v>1.6455485059999999</v>
      </c>
      <c r="L4167">
        <v>2.5211690340000001</v>
      </c>
      <c r="M4167">
        <v>2.0888628009999999</v>
      </c>
      <c r="N4167">
        <v>0.40243595199999999</v>
      </c>
      <c r="O4167">
        <v>0.80344328499999995</v>
      </c>
      <c r="P4167">
        <v>1.3605454349999999</v>
      </c>
      <c r="Q4167">
        <v>1.6208143209999999</v>
      </c>
    </row>
    <row r="4168" spans="1:17">
      <c r="A4168" t="s">
        <v>14569</v>
      </c>
      <c r="B4168" s="14" t="s">
        <v>14570</v>
      </c>
      <c r="C4168">
        <v>3.9734541239999999</v>
      </c>
      <c r="D4168">
        <v>1.0563037580000001</v>
      </c>
      <c r="E4168">
        <v>0.93000009400000005</v>
      </c>
      <c r="F4168">
        <v>1.153844474</v>
      </c>
      <c r="G4168">
        <v>0.96059761899999996</v>
      </c>
      <c r="H4168">
        <v>0.610410275</v>
      </c>
      <c r="I4168">
        <v>3.0904351769999998</v>
      </c>
      <c r="J4168">
        <v>6.8169604039999996</v>
      </c>
      <c r="K4168">
        <v>1.802556421</v>
      </c>
      <c r="L4168">
        <v>0.66950864700000001</v>
      </c>
      <c r="M4168">
        <v>1.525445991</v>
      </c>
      <c r="N4168">
        <v>2.3511139509999999</v>
      </c>
      <c r="O4168">
        <v>1.4668380059999999</v>
      </c>
      <c r="P4168">
        <v>3.2191779149999999</v>
      </c>
      <c r="Q4168">
        <v>1.456789543</v>
      </c>
    </row>
    <row r="4169" spans="1:17">
      <c r="A4169" t="e">
        <v>#N/A</v>
      </c>
      <c r="B4169" s="14" t="s">
        <v>14571</v>
      </c>
      <c r="C4169">
        <v>6.3049516329999999</v>
      </c>
      <c r="D4169">
        <v>5.5870315799999997</v>
      </c>
      <c r="E4169">
        <v>3.018466648</v>
      </c>
      <c r="F4169">
        <v>5.5784747020000003</v>
      </c>
      <c r="G4169">
        <v>5.4437356870000002</v>
      </c>
      <c r="H4169">
        <v>7.2643482300000004</v>
      </c>
      <c r="I4169">
        <v>0</v>
      </c>
      <c r="J4169">
        <v>7.9928110930000003</v>
      </c>
      <c r="K4169">
        <v>7.1505991370000004</v>
      </c>
      <c r="L4169">
        <v>7.9676639690000002</v>
      </c>
      <c r="M4169">
        <v>0</v>
      </c>
      <c r="N4169">
        <v>5.0519536089999999</v>
      </c>
      <c r="O4169">
        <v>3.4912983980000001</v>
      </c>
      <c r="P4169">
        <v>1.4189138729999999</v>
      </c>
      <c r="Q4169">
        <v>0</v>
      </c>
    </row>
    <row r="4170" spans="1:17">
      <c r="A4170" t="e">
        <v>#N/A</v>
      </c>
      <c r="B4170" s="14" t="s">
        <v>14572</v>
      </c>
      <c r="C4170">
        <v>4.7468314019999998</v>
      </c>
      <c r="D4170">
        <v>0.30045202700000001</v>
      </c>
      <c r="E4170">
        <v>0.36071805400000001</v>
      </c>
      <c r="F4170">
        <v>0.27691556899999997</v>
      </c>
      <c r="G4170">
        <v>0.35129525900000003</v>
      </c>
      <c r="H4170">
        <v>0.26043503499999998</v>
      </c>
      <c r="I4170">
        <v>2.966741651</v>
      </c>
      <c r="J4170">
        <v>1.0315844860000001</v>
      </c>
      <c r="K4170">
        <v>1.538142015</v>
      </c>
      <c r="L4170">
        <v>2.1423727010000002</v>
      </c>
      <c r="M4170">
        <v>7.8100830840000004</v>
      </c>
      <c r="N4170">
        <v>0.33437207200000002</v>
      </c>
      <c r="O4170">
        <v>3.7550089500000001</v>
      </c>
      <c r="P4170">
        <v>0.305217927</v>
      </c>
      <c r="Q4170">
        <v>1.39848208</v>
      </c>
    </row>
    <row r="4171" spans="1:17">
      <c r="A4171" t="e">
        <v>#N/A</v>
      </c>
      <c r="B4171" s="14" t="s">
        <v>14573</v>
      </c>
      <c r="C4171">
        <v>0</v>
      </c>
      <c r="D4171">
        <v>0.304958807</v>
      </c>
      <c r="E4171">
        <v>0.14645153</v>
      </c>
      <c r="F4171">
        <v>0.37475907000000003</v>
      </c>
      <c r="G4171">
        <v>0.237709792</v>
      </c>
      <c r="H4171">
        <v>0</v>
      </c>
      <c r="I4171">
        <v>0</v>
      </c>
      <c r="J4171">
        <v>1.221567962</v>
      </c>
      <c r="K4171">
        <v>0</v>
      </c>
      <c r="L4171">
        <v>0</v>
      </c>
      <c r="M4171">
        <v>2.6424114439999999</v>
      </c>
      <c r="N4171">
        <v>0</v>
      </c>
      <c r="O4171">
        <v>1.524533634</v>
      </c>
      <c r="P4171">
        <v>0</v>
      </c>
      <c r="Q4171">
        <v>0</v>
      </c>
    </row>
    <row r="4172" spans="1:17">
      <c r="A4172" t="e">
        <v>#N/A</v>
      </c>
      <c r="B4172" s="14" t="s">
        <v>14574</v>
      </c>
      <c r="C4172">
        <v>0</v>
      </c>
      <c r="D4172">
        <v>3.0495880710000001</v>
      </c>
      <c r="E4172">
        <v>4.881717665</v>
      </c>
      <c r="F4172">
        <v>1.8737953490000001</v>
      </c>
      <c r="G4172">
        <v>3.961829861</v>
      </c>
      <c r="H4172">
        <v>33.483264339999998</v>
      </c>
      <c r="I4172">
        <v>20.074951840000001</v>
      </c>
      <c r="J4172">
        <v>20.941165059999999</v>
      </c>
      <c r="K4172">
        <v>4.1632377199999997</v>
      </c>
      <c r="L4172">
        <v>11.597377549999999</v>
      </c>
      <c r="M4172">
        <v>0</v>
      </c>
      <c r="N4172">
        <v>9.0503374050000005</v>
      </c>
      <c r="O4172">
        <v>0</v>
      </c>
      <c r="P4172">
        <v>8.2612318830000007</v>
      </c>
      <c r="Q4172">
        <v>3.1543540239999999</v>
      </c>
    </row>
    <row r="4173" spans="1:17">
      <c r="A4173" t="s">
        <v>14575</v>
      </c>
      <c r="B4173" s="14" t="s">
        <v>14576</v>
      </c>
      <c r="C4173">
        <v>5.398357281</v>
      </c>
      <c r="D4173">
        <v>0</v>
      </c>
      <c r="E4173">
        <v>1.435799313</v>
      </c>
      <c r="F4173">
        <v>0.73482170499999999</v>
      </c>
      <c r="G4173">
        <v>0.46609763100000001</v>
      </c>
      <c r="H4173">
        <v>1.0366335710000001</v>
      </c>
      <c r="I4173">
        <v>3.9362650669999999</v>
      </c>
      <c r="J4173">
        <v>1.368703599</v>
      </c>
      <c r="K4173">
        <v>4.8979267289999999</v>
      </c>
      <c r="L4173">
        <v>5.1164900979999999</v>
      </c>
      <c r="M4173">
        <v>5.1811989089999999</v>
      </c>
      <c r="N4173">
        <v>0.33273299299999998</v>
      </c>
      <c r="O4173">
        <v>5.9785632700000004</v>
      </c>
      <c r="P4173">
        <v>0</v>
      </c>
      <c r="Q4173">
        <v>0</v>
      </c>
    </row>
    <row r="4174" spans="1:17">
      <c r="A4174" t="s">
        <v>14577</v>
      </c>
      <c r="B4174" s="14" t="s">
        <v>14578</v>
      </c>
      <c r="C4174">
        <v>66.581575970000003</v>
      </c>
      <c r="D4174">
        <v>174.199939</v>
      </c>
      <c r="E4174">
        <v>31.472134910000001</v>
      </c>
      <c r="F4174">
        <v>13.07832672</v>
      </c>
      <c r="G4174">
        <v>53.55747143</v>
      </c>
      <c r="H4174">
        <v>94.839278269999994</v>
      </c>
      <c r="I4174">
        <v>147.48944209999999</v>
      </c>
      <c r="J4174">
        <v>71.798280219999995</v>
      </c>
      <c r="K4174">
        <v>99.790259230000004</v>
      </c>
      <c r="L4174">
        <v>154.43446639999999</v>
      </c>
      <c r="M4174">
        <v>266.93748260000001</v>
      </c>
      <c r="N4174">
        <v>43.53166117</v>
      </c>
      <c r="O4174">
        <v>196.0114672</v>
      </c>
      <c r="P4174">
        <v>81.558590269999996</v>
      </c>
      <c r="Q4174">
        <v>89.223156689999996</v>
      </c>
    </row>
    <row r="4175" spans="1:17">
      <c r="A4175" t="s">
        <v>14579</v>
      </c>
      <c r="B4175" s="14" t="s">
        <v>14580</v>
      </c>
      <c r="C4175">
        <v>51.775886399999997</v>
      </c>
      <c r="D4175">
        <v>33.317887579999997</v>
      </c>
      <c r="E4175">
        <v>9.5739955400000003</v>
      </c>
      <c r="F4175">
        <v>9.0613387010000004</v>
      </c>
      <c r="G4175">
        <v>27.24792836</v>
      </c>
      <c r="H4175">
        <v>33.61477756</v>
      </c>
      <c r="I4175">
        <v>43.146165150000002</v>
      </c>
      <c r="J4175">
        <v>13.43985221</v>
      </c>
      <c r="K4175">
        <v>69.345870079999997</v>
      </c>
      <c r="L4175">
        <v>63.872124139999997</v>
      </c>
      <c r="M4175">
        <v>42.594094910000003</v>
      </c>
      <c r="N4175">
        <v>10.78948806</v>
      </c>
      <c r="O4175">
        <v>39.592366009999999</v>
      </c>
      <c r="P4175">
        <v>13.50156554</v>
      </c>
      <c r="Q4175">
        <v>18.643644680000001</v>
      </c>
    </row>
    <row r="4176" spans="1:17">
      <c r="A4176" t="e">
        <v>#N/A</v>
      </c>
      <c r="B4176" s="14" t="s">
        <v>14581</v>
      </c>
      <c r="C4176">
        <v>1463.45273</v>
      </c>
      <c r="D4176">
        <v>0.88822953500000001</v>
      </c>
      <c r="E4176">
        <v>0</v>
      </c>
      <c r="F4176">
        <v>0.27288281800000003</v>
      </c>
      <c r="G4176">
        <v>0.69235861700000001</v>
      </c>
      <c r="H4176">
        <v>0</v>
      </c>
      <c r="I4176">
        <v>11.694146699999999</v>
      </c>
      <c r="J4176">
        <v>0.508280705</v>
      </c>
      <c r="K4176">
        <v>89.12562303</v>
      </c>
      <c r="L4176">
        <v>431.94601599999999</v>
      </c>
      <c r="M4176">
        <v>634.94838089999996</v>
      </c>
      <c r="N4176">
        <v>11.61496578</v>
      </c>
      <c r="O4176">
        <v>908.05959640000003</v>
      </c>
      <c r="P4176">
        <v>0.30077300499999998</v>
      </c>
      <c r="Q4176">
        <v>289.40432550000003</v>
      </c>
    </row>
    <row r="4177" spans="1:17">
      <c r="A4177" t="s">
        <v>14582</v>
      </c>
      <c r="B4177" s="14" t="s">
        <v>8736</v>
      </c>
      <c r="C4177">
        <v>9.960419881</v>
      </c>
      <c r="D4177">
        <v>2.6818269859999999</v>
      </c>
      <c r="E4177">
        <v>2.6736234780000001</v>
      </c>
      <c r="F4177">
        <v>2.690756215</v>
      </c>
      <c r="G4177">
        <v>2.0904349029999998</v>
      </c>
      <c r="H4177">
        <v>1.706695048</v>
      </c>
      <c r="I4177">
        <v>2.9050950709999999</v>
      </c>
      <c r="J4177">
        <v>2.8750393590000001</v>
      </c>
      <c r="K4177">
        <v>15.5020744</v>
      </c>
      <c r="L4177">
        <v>64.29121361</v>
      </c>
      <c r="M4177">
        <v>2.3531678899999999</v>
      </c>
      <c r="N4177">
        <v>1.718976423</v>
      </c>
      <c r="O4177">
        <v>4.412379348</v>
      </c>
      <c r="P4177">
        <v>2.5979198590000001</v>
      </c>
      <c r="Q4177">
        <v>3.897587718</v>
      </c>
    </row>
    <row r="4178" spans="1:17">
      <c r="A4178" t="e">
        <v>#N/A</v>
      </c>
      <c r="B4178" s="14" t="s">
        <v>14583</v>
      </c>
      <c r="C4178">
        <v>0</v>
      </c>
      <c r="D4178">
        <v>4.2063283739999999</v>
      </c>
      <c r="E4178">
        <v>2.1210221580000002</v>
      </c>
      <c r="F4178">
        <v>2.0676362469999998</v>
      </c>
      <c r="G4178">
        <v>1.639377874</v>
      </c>
      <c r="H4178">
        <v>1.4584361960000001</v>
      </c>
      <c r="I4178">
        <v>1.384479437</v>
      </c>
      <c r="J4178">
        <v>2.8884365609999998</v>
      </c>
      <c r="K4178">
        <v>5.5988369340000004</v>
      </c>
      <c r="L4178">
        <v>7.7982366320000001</v>
      </c>
      <c r="M4178">
        <v>1.82235272</v>
      </c>
      <c r="N4178">
        <v>3.0427858520000002</v>
      </c>
      <c r="O4178">
        <v>2.1028050120000001</v>
      </c>
      <c r="P4178">
        <v>1.13948026</v>
      </c>
      <c r="Q4178">
        <v>2.610499882</v>
      </c>
    </row>
    <row r="4179" spans="1:17">
      <c r="A4179" t="s">
        <v>14584</v>
      </c>
      <c r="B4179" s="14" t="s">
        <v>5377</v>
      </c>
      <c r="C4179">
        <v>1.2218175499999999</v>
      </c>
      <c r="D4179">
        <v>3.2480819689999998</v>
      </c>
      <c r="E4179">
        <v>0.32496641300000001</v>
      </c>
      <c r="F4179">
        <v>0.66525278700000001</v>
      </c>
      <c r="G4179">
        <v>1.6878801779999999</v>
      </c>
      <c r="H4179">
        <v>1.8769814950000001</v>
      </c>
      <c r="I4179">
        <v>0</v>
      </c>
      <c r="J4179">
        <v>1.239122193</v>
      </c>
      <c r="K4179">
        <v>1.3856930279999999</v>
      </c>
      <c r="L4179">
        <v>2.3160443339999999</v>
      </c>
      <c r="M4179">
        <v>1.1726677999999999</v>
      </c>
      <c r="N4179">
        <v>0.52715537800000001</v>
      </c>
      <c r="O4179">
        <v>0.67656818100000005</v>
      </c>
      <c r="P4179">
        <v>2.5663590169999999</v>
      </c>
      <c r="Q4179">
        <v>1.6798335040000001</v>
      </c>
    </row>
    <row r="4180" spans="1:17">
      <c r="A4180" t="e">
        <v>#N/A</v>
      </c>
      <c r="B4180" s="14" t="s">
        <v>14585</v>
      </c>
      <c r="C4180">
        <v>2.6137615950000002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</row>
    <row r="4181" spans="1:17">
      <c r="A4181" t="s">
        <v>14586</v>
      </c>
      <c r="B4181" s="14" t="s">
        <v>6399</v>
      </c>
      <c r="C4181">
        <v>41.824736469999998</v>
      </c>
      <c r="D4181">
        <v>4.9381025640000002</v>
      </c>
      <c r="E4181">
        <v>3.2256735700000001</v>
      </c>
      <c r="F4181">
        <v>2.9036759029999999</v>
      </c>
      <c r="G4181">
        <v>3.6215217829999999</v>
      </c>
      <c r="H4181">
        <v>7.0879745209999996</v>
      </c>
      <c r="I4181">
        <v>9.2626736580000006</v>
      </c>
      <c r="J4181">
        <v>5.0438673830000003</v>
      </c>
      <c r="K4181">
        <v>12.504210799999999</v>
      </c>
      <c r="L4181">
        <v>17.113367629999999</v>
      </c>
      <c r="M4181">
        <v>17.71320498</v>
      </c>
      <c r="N4181">
        <v>3.6637320600000001</v>
      </c>
      <c r="O4181">
        <v>23.093631940000002</v>
      </c>
      <c r="P4181">
        <v>4.6388519129999999</v>
      </c>
      <c r="Q4181">
        <v>7.4968541670000004</v>
      </c>
    </row>
    <row r="4182" spans="1:17">
      <c r="A4182" t="s">
        <v>14587</v>
      </c>
      <c r="B4182" s="14" t="s">
        <v>14588</v>
      </c>
      <c r="C4182">
        <v>18.06762702</v>
      </c>
      <c r="D4182">
        <v>0.57179776299999996</v>
      </c>
      <c r="E4182">
        <v>0.549193237</v>
      </c>
      <c r="F4182">
        <v>0.35133662799999998</v>
      </c>
      <c r="G4182">
        <v>1.7828234380000001</v>
      </c>
      <c r="H4182">
        <v>5.9476851130000004</v>
      </c>
      <c r="I4182">
        <v>3.7640534699999999</v>
      </c>
      <c r="J4182">
        <v>3.2720570410000001</v>
      </c>
      <c r="K4182">
        <v>4.6836424350000003</v>
      </c>
      <c r="L4182">
        <v>4.8926436559999997</v>
      </c>
      <c r="M4182">
        <v>0</v>
      </c>
      <c r="N4182">
        <v>2.5454073949999998</v>
      </c>
      <c r="O4182">
        <v>11.434002250000001</v>
      </c>
      <c r="P4182">
        <v>3.0979619559999998</v>
      </c>
      <c r="Q4182">
        <v>0</v>
      </c>
    </row>
    <row r="4183" spans="1:17">
      <c r="A4183" t="s">
        <v>14589</v>
      </c>
      <c r="B4183" s="14" t="s">
        <v>14590</v>
      </c>
      <c r="C4183">
        <v>0</v>
      </c>
      <c r="D4183">
        <v>0.18728278800000001</v>
      </c>
      <c r="E4183">
        <v>0.22484881800000001</v>
      </c>
      <c r="F4183">
        <v>0.17261164900000001</v>
      </c>
      <c r="G4183">
        <v>0.14598349499999999</v>
      </c>
      <c r="H4183">
        <v>0.64935490799999995</v>
      </c>
      <c r="I4183">
        <v>0</v>
      </c>
      <c r="J4183">
        <v>0.428683011</v>
      </c>
      <c r="K4183">
        <v>0.57526826200000003</v>
      </c>
      <c r="L4183">
        <v>0.80125177599999997</v>
      </c>
      <c r="M4183">
        <v>0.81138529500000001</v>
      </c>
      <c r="N4183">
        <v>5.2106600000000003E-2</v>
      </c>
      <c r="O4183">
        <v>0.46812701099999998</v>
      </c>
      <c r="P4183">
        <v>0.126835699</v>
      </c>
      <c r="Q4183">
        <v>0</v>
      </c>
    </row>
    <row r="4184" spans="1:17">
      <c r="A4184" t="e">
        <v>#N/A</v>
      </c>
      <c r="B4184" s="14" t="s">
        <v>14591</v>
      </c>
      <c r="C4184">
        <v>0</v>
      </c>
      <c r="D4184">
        <v>1.8670947369999999</v>
      </c>
      <c r="E4184">
        <v>0.89664202000000004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</row>
    <row r="4185" spans="1:17">
      <c r="A4185" t="e">
        <v>#N/A</v>
      </c>
      <c r="B4185" s="14" t="s">
        <v>14592</v>
      </c>
      <c r="C4185">
        <v>33.158523010000003</v>
      </c>
      <c r="D4185">
        <v>0</v>
      </c>
      <c r="E4185">
        <v>0.96209034299999996</v>
      </c>
      <c r="F4185">
        <v>1.230960448</v>
      </c>
      <c r="G4185">
        <v>0</v>
      </c>
      <c r="H4185">
        <v>1.1577002649999999</v>
      </c>
      <c r="I4185">
        <v>0</v>
      </c>
      <c r="J4185">
        <v>0</v>
      </c>
      <c r="K4185">
        <v>1.3674868419999999</v>
      </c>
      <c r="L4185">
        <v>1.9046787949999999</v>
      </c>
      <c r="M4185">
        <v>0</v>
      </c>
      <c r="N4185">
        <v>4.0875155249999997</v>
      </c>
      <c r="O4185">
        <v>16.691974089999999</v>
      </c>
      <c r="P4185">
        <v>0</v>
      </c>
      <c r="Q4185">
        <v>4.1444067469999997</v>
      </c>
    </row>
    <row r="4186" spans="1:17">
      <c r="A4186" t="e">
        <v>#N/A</v>
      </c>
      <c r="B4186" s="14" t="s">
        <v>14593</v>
      </c>
      <c r="C4186">
        <v>33.900877999999999</v>
      </c>
      <c r="D4186">
        <v>1.7068589949999999</v>
      </c>
      <c r="E4186">
        <v>0.16393827999999999</v>
      </c>
      <c r="F4186">
        <v>0</v>
      </c>
      <c r="G4186">
        <v>0</v>
      </c>
      <c r="H4186">
        <v>4.1426662480000003</v>
      </c>
      <c r="I4186">
        <v>29.213549319999998</v>
      </c>
      <c r="J4186">
        <v>1.172080134</v>
      </c>
      <c r="K4186">
        <v>16.777226630000001</v>
      </c>
      <c r="L4186">
        <v>18.499548149999999</v>
      </c>
      <c r="M4186">
        <v>56.200541899999997</v>
      </c>
      <c r="N4186">
        <v>1.139734655</v>
      </c>
      <c r="O4186">
        <v>30.718215010000002</v>
      </c>
      <c r="P4186">
        <v>0.69357357200000003</v>
      </c>
      <c r="Q4186">
        <v>12.71157592</v>
      </c>
    </row>
    <row r="4187" spans="1:17">
      <c r="A4187" t="e">
        <v>#N/A</v>
      </c>
      <c r="B4187" s="14" t="s">
        <v>14594</v>
      </c>
      <c r="C4187">
        <v>13.515523590000001</v>
      </c>
      <c r="D4187">
        <v>0.249511751</v>
      </c>
      <c r="E4187">
        <v>0.31953061100000002</v>
      </c>
      <c r="F4187">
        <v>5.1103509999999998E-2</v>
      </c>
      <c r="G4187">
        <v>0.25931977299999998</v>
      </c>
      <c r="H4187">
        <v>0.28837261199999997</v>
      </c>
      <c r="I4187">
        <v>2.737493433</v>
      </c>
      <c r="J4187">
        <v>0.142780671</v>
      </c>
      <c r="K4187">
        <v>4.9391138410000002</v>
      </c>
      <c r="L4187">
        <v>6.4049153309999998</v>
      </c>
      <c r="M4187">
        <v>5.0446036650000003</v>
      </c>
      <c r="N4187">
        <v>0.60164174800000003</v>
      </c>
      <c r="O4187">
        <v>9.5629837020000004</v>
      </c>
      <c r="P4187">
        <v>0.225306324</v>
      </c>
      <c r="Q4187">
        <v>2.3227516000000001</v>
      </c>
    </row>
    <row r="4188" spans="1:17">
      <c r="A4188" t="e">
        <v>#N/A</v>
      </c>
      <c r="B4188" s="14" t="s">
        <v>14595</v>
      </c>
      <c r="C4188">
        <v>623.704385</v>
      </c>
      <c r="D4188">
        <v>56.70980556</v>
      </c>
      <c r="E4188">
        <v>46.944737000000003</v>
      </c>
      <c r="F4188">
        <v>35.2299194</v>
      </c>
      <c r="G4188">
        <v>42.983140409999997</v>
      </c>
      <c r="H4188">
        <v>60.291602519999998</v>
      </c>
      <c r="I4188">
        <v>173.2495844</v>
      </c>
      <c r="J4188">
        <v>84.087383689999996</v>
      </c>
      <c r="K4188">
        <v>202.74397389999999</v>
      </c>
      <c r="L4188">
        <v>347.62344880000001</v>
      </c>
      <c r="M4188">
        <v>187.32163320000001</v>
      </c>
      <c r="N4188">
        <v>65.378614600000006</v>
      </c>
      <c r="O4188">
        <v>382.17760959999998</v>
      </c>
      <c r="P4188">
        <v>49.864456140000001</v>
      </c>
      <c r="Q4188">
        <v>136.11253669999999</v>
      </c>
    </row>
    <row r="4189" spans="1:17">
      <c r="A4189" t="e">
        <v>#N/A</v>
      </c>
      <c r="B4189" s="14" t="s">
        <v>14596</v>
      </c>
      <c r="C4189">
        <v>116.00402579999999</v>
      </c>
      <c r="D4189">
        <v>2.0559020700000001</v>
      </c>
      <c r="E4189">
        <v>5.430225268</v>
      </c>
      <c r="F4189">
        <v>3.1580820479999998</v>
      </c>
      <c r="G4189">
        <v>2.0031724020000001</v>
      </c>
      <c r="H4189">
        <v>0.89103896800000004</v>
      </c>
      <c r="I4189">
        <v>23.683931950000002</v>
      </c>
      <c r="J4189">
        <v>6.1764672239999996</v>
      </c>
      <c r="K4189">
        <v>18.945070520000002</v>
      </c>
      <c r="L4189">
        <v>35.183055500000002</v>
      </c>
      <c r="M4189">
        <v>44.535024329999999</v>
      </c>
      <c r="N4189">
        <v>8.8660257589999993</v>
      </c>
      <c r="O4189">
        <v>71.944283839999997</v>
      </c>
      <c r="P4189">
        <v>5.221284196</v>
      </c>
      <c r="Q4189">
        <v>19.138777229999999</v>
      </c>
    </row>
    <row r="4190" spans="1:17">
      <c r="A4190" t="s">
        <v>14597</v>
      </c>
      <c r="B4190" s="14" t="s">
        <v>8914</v>
      </c>
      <c r="C4190">
        <v>21.387559570000001</v>
      </c>
      <c r="D4190">
        <v>14.35775928</v>
      </c>
      <c r="E4190">
        <v>12.0801827</v>
      </c>
      <c r="F4190">
        <v>14.67982797</v>
      </c>
      <c r="G4190">
        <v>10.81109504</v>
      </c>
      <c r="H4190">
        <v>19.663826069999999</v>
      </c>
      <c r="I4190">
        <v>22.683561399999999</v>
      </c>
      <c r="J4190">
        <v>24.87831443</v>
      </c>
      <c r="K4190">
        <v>21.227808150000001</v>
      </c>
      <c r="L4190">
        <v>21.949838870000001</v>
      </c>
      <c r="M4190">
        <v>17.41702458</v>
      </c>
      <c r="N4190">
        <v>13.83755684</v>
      </c>
      <c r="O4190">
        <v>27.849296129999999</v>
      </c>
      <c r="P4190">
        <v>23.434049949999999</v>
      </c>
      <c r="Q4190">
        <v>22.09829938</v>
      </c>
    </row>
    <row r="4191" spans="1:17">
      <c r="A4191" t="s">
        <v>14598</v>
      </c>
      <c r="B4191" s="14" t="s">
        <v>4824</v>
      </c>
      <c r="C4191">
        <v>0</v>
      </c>
      <c r="D4191">
        <v>1.4920149199999999</v>
      </c>
      <c r="E4191">
        <v>1.498169839</v>
      </c>
      <c r="F4191">
        <v>0.58339069399999999</v>
      </c>
      <c r="G4191">
        <v>0.63436267599999996</v>
      </c>
      <c r="H4191">
        <v>0.235144457</v>
      </c>
      <c r="I4191">
        <v>0</v>
      </c>
      <c r="J4191">
        <v>2.5225643610000001</v>
      </c>
      <c r="K4191">
        <v>0.83326477700000001</v>
      </c>
      <c r="L4191">
        <v>1.1605974569999999</v>
      </c>
      <c r="M4191">
        <v>0.58763783000000003</v>
      </c>
      <c r="N4191">
        <v>0.56606539600000005</v>
      </c>
      <c r="O4191">
        <v>1.0171091699999999</v>
      </c>
      <c r="P4191">
        <v>1.102314113</v>
      </c>
      <c r="Q4191">
        <v>0.42089230900000002</v>
      </c>
    </row>
    <row r="4192" spans="1:17">
      <c r="A4192" t="s">
        <v>14599</v>
      </c>
      <c r="B4192" s="14" t="s">
        <v>8348</v>
      </c>
      <c r="C4192">
        <v>17.837896539999999</v>
      </c>
      <c r="D4192">
        <v>20.896064859999999</v>
      </c>
      <c r="E4192">
        <v>18.229765050000001</v>
      </c>
      <c r="F4192">
        <v>18.836057960000002</v>
      </c>
      <c r="G4192">
        <v>14.981317369999999</v>
      </c>
      <c r="H4192">
        <v>33.008095390000001</v>
      </c>
      <c r="I4192">
        <v>42.567306260000002</v>
      </c>
      <c r="J4192">
        <v>27.34137716</v>
      </c>
      <c r="K4192">
        <v>24.276471260000001</v>
      </c>
      <c r="L4192">
        <v>14.51569671</v>
      </c>
      <c r="M4192">
        <v>6.2255766990000003</v>
      </c>
      <c r="N4192">
        <v>12.593769569999999</v>
      </c>
      <c r="O4192">
        <v>11.07481894</v>
      </c>
      <c r="P4192">
        <v>25.383824409999999</v>
      </c>
      <c r="Q4192">
        <v>16.164000009999999</v>
      </c>
    </row>
    <row r="4193" spans="1:17">
      <c r="A4193" t="s">
        <v>14600</v>
      </c>
      <c r="B4193" s="14" t="s">
        <v>5860</v>
      </c>
      <c r="C4193">
        <v>2.9185465160000001</v>
      </c>
      <c r="D4193">
        <v>0.565736303</v>
      </c>
      <c r="E4193">
        <v>0.27168569999999997</v>
      </c>
      <c r="F4193">
        <v>9.9317774999999997E-2</v>
      </c>
      <c r="G4193">
        <v>0.566975652</v>
      </c>
      <c r="H4193">
        <v>0.98077257500000004</v>
      </c>
      <c r="I4193">
        <v>0.53202169200000005</v>
      </c>
      <c r="J4193">
        <v>0.27748893600000002</v>
      </c>
      <c r="K4193">
        <v>1.158498129</v>
      </c>
      <c r="L4193">
        <v>1.3830794790000001</v>
      </c>
      <c r="M4193">
        <v>0.70028571799999995</v>
      </c>
      <c r="N4193">
        <v>0.35977489699999998</v>
      </c>
      <c r="O4193">
        <v>1.2120850439999999</v>
      </c>
      <c r="P4193">
        <v>0.27367155100000001</v>
      </c>
      <c r="Q4193">
        <v>0</v>
      </c>
    </row>
    <row r="4194" spans="1:17">
      <c r="A4194" t="s">
        <v>14601</v>
      </c>
      <c r="B4194" s="14" t="s">
        <v>7668</v>
      </c>
      <c r="C4194">
        <v>0.56758429399999999</v>
      </c>
      <c r="D4194">
        <v>2.7662563590000002</v>
      </c>
      <c r="E4194">
        <v>2.1979806310000001</v>
      </c>
      <c r="F4194">
        <v>3.4766681149999998</v>
      </c>
      <c r="G4194">
        <v>2.136643812</v>
      </c>
      <c r="H4194">
        <v>5.6239793269999998</v>
      </c>
      <c r="I4194">
        <v>2.4831578689999998</v>
      </c>
      <c r="J4194">
        <v>3.612034381</v>
      </c>
      <c r="K4194">
        <v>1.956881941</v>
      </c>
      <c r="L4194">
        <v>1.0041709539999999</v>
      </c>
      <c r="M4194">
        <v>3.0506124419999998</v>
      </c>
      <c r="N4194">
        <v>1.9171017770000001</v>
      </c>
      <c r="O4194">
        <v>0.75430471200000004</v>
      </c>
      <c r="P4194">
        <v>3.2188829559999999</v>
      </c>
      <c r="Q4194">
        <v>2.8092652660000001</v>
      </c>
    </row>
    <row r="4195" spans="1:17">
      <c r="A4195" t="e">
        <v>#N/A</v>
      </c>
      <c r="B4195" s="14" t="s">
        <v>14602</v>
      </c>
      <c r="C4195">
        <v>5.2496737119999999</v>
      </c>
      <c r="D4195">
        <v>0.77531900099999995</v>
      </c>
      <c r="E4195">
        <v>2.0478391899999999</v>
      </c>
      <c r="F4195">
        <v>1.19097162</v>
      </c>
      <c r="G4195">
        <v>2.115214248</v>
      </c>
      <c r="H4195">
        <v>4.0323288899999996</v>
      </c>
      <c r="I4195">
        <v>2.5519006580000001</v>
      </c>
      <c r="J4195">
        <v>5.3240250160000002</v>
      </c>
      <c r="K4195">
        <v>2.3815131030000001</v>
      </c>
      <c r="L4195">
        <v>3.3170465459999998</v>
      </c>
      <c r="M4195">
        <v>3.3589975980000002</v>
      </c>
      <c r="N4195">
        <v>1.94141242</v>
      </c>
      <c r="O4195">
        <v>1.9379664839999999</v>
      </c>
      <c r="P4195">
        <v>1.8377740419999999</v>
      </c>
      <c r="Q4195">
        <v>3.608794858</v>
      </c>
    </row>
    <row r="4196" spans="1:17">
      <c r="A4196" t="s">
        <v>14603</v>
      </c>
      <c r="B4196" s="14" t="s">
        <v>8866</v>
      </c>
      <c r="C4196">
        <v>921.54187560000003</v>
      </c>
      <c r="D4196">
        <v>60.173946690000001</v>
      </c>
      <c r="E4196">
        <v>56.399858780000002</v>
      </c>
      <c r="F4196">
        <v>13.805521130000001</v>
      </c>
      <c r="G4196">
        <v>81.378278010000002</v>
      </c>
      <c r="H4196">
        <v>35.929558620000002</v>
      </c>
      <c r="I4196">
        <v>422.46652360000002</v>
      </c>
      <c r="J4196">
        <v>105.9250533</v>
      </c>
      <c r="K4196">
        <v>242.21405619999999</v>
      </c>
      <c r="L4196">
        <v>432.75323800000001</v>
      </c>
      <c r="M4196">
        <v>830.20576900000003</v>
      </c>
      <c r="N4196">
        <v>166.2328866</v>
      </c>
      <c r="O4196">
        <v>630.36291879999999</v>
      </c>
      <c r="P4196">
        <v>136.7300923</v>
      </c>
      <c r="Q4196">
        <v>171.09643629999999</v>
      </c>
    </row>
    <row r="4197" spans="1:17">
      <c r="A4197" t="e">
        <v>#N/A</v>
      </c>
      <c r="B4197" s="14" t="s">
        <v>14604</v>
      </c>
      <c r="C4197">
        <v>43.470982319999997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1.180892767</v>
      </c>
      <c r="K4197">
        <v>4.2258427980000004</v>
      </c>
      <c r="L4197">
        <v>6.8668682890000001</v>
      </c>
      <c r="M4197">
        <v>14.900816409999999</v>
      </c>
      <c r="N4197">
        <v>0.38276802900000001</v>
      </c>
      <c r="O4197">
        <v>24.071583690000001</v>
      </c>
      <c r="P4197">
        <v>0</v>
      </c>
      <c r="Q4197">
        <v>3.201787919</v>
      </c>
    </row>
    <row r="4198" spans="1:17">
      <c r="A4198" t="s">
        <v>14605</v>
      </c>
      <c r="B4198" s="14" t="s">
        <v>4823</v>
      </c>
      <c r="C4198">
        <v>0.94430106400000002</v>
      </c>
      <c r="D4198">
        <v>9.6926694019999999</v>
      </c>
      <c r="E4198">
        <v>5.0231088780000004</v>
      </c>
      <c r="F4198">
        <v>7.7551133710000002</v>
      </c>
      <c r="G4198">
        <v>4.8375392049999997</v>
      </c>
      <c r="H4198">
        <v>4.835516352</v>
      </c>
      <c r="I4198">
        <v>1.8361236439999999</v>
      </c>
      <c r="J4198">
        <v>11.09307143</v>
      </c>
      <c r="K4198">
        <v>5.9973470200000003</v>
      </c>
      <c r="L4198">
        <v>2.3866554419999999</v>
      </c>
      <c r="M4198">
        <v>0.604209934</v>
      </c>
      <c r="N4198">
        <v>9.3124660800000001</v>
      </c>
      <c r="O4198">
        <v>1.742988148</v>
      </c>
      <c r="P4198">
        <v>17.52048606</v>
      </c>
      <c r="Q4198">
        <v>6.9241917610000003</v>
      </c>
    </row>
    <row r="4199" spans="1:17">
      <c r="A4199" t="e">
        <v>#N/A</v>
      </c>
      <c r="B4199" s="14" t="s">
        <v>14606</v>
      </c>
      <c r="C4199">
        <v>0</v>
      </c>
      <c r="D4199">
        <v>0</v>
      </c>
      <c r="E4199">
        <v>0.13394956999999999</v>
      </c>
      <c r="F4199">
        <v>0</v>
      </c>
      <c r="G4199">
        <v>0</v>
      </c>
      <c r="H4199">
        <v>0</v>
      </c>
      <c r="I4199">
        <v>0</v>
      </c>
      <c r="J4199">
        <v>0.31922507700000002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0.37780023899999998</v>
      </c>
      <c r="Q4199">
        <v>0</v>
      </c>
    </row>
    <row r="4200" spans="1:17">
      <c r="A4200" t="s">
        <v>14607</v>
      </c>
      <c r="B4200" s="14" t="s">
        <v>14608</v>
      </c>
      <c r="C4200">
        <v>1593.731929</v>
      </c>
      <c r="D4200">
        <v>154.62700079999999</v>
      </c>
      <c r="E4200">
        <v>152.22708320000001</v>
      </c>
      <c r="F4200">
        <v>116.3864435</v>
      </c>
      <c r="G4200">
        <v>110.9870365</v>
      </c>
      <c r="H4200">
        <v>153.02025549999999</v>
      </c>
      <c r="I4200">
        <v>415.63632680000001</v>
      </c>
      <c r="J4200">
        <v>232.26996460000001</v>
      </c>
      <c r="K4200">
        <v>593.70115369999996</v>
      </c>
      <c r="L4200">
        <v>909.61825710000005</v>
      </c>
      <c r="M4200">
        <v>519.17802310000002</v>
      </c>
      <c r="N4200">
        <v>182.1221066</v>
      </c>
      <c r="O4200">
        <v>1033.8914709999999</v>
      </c>
      <c r="P4200">
        <v>165.3700819</v>
      </c>
      <c r="Q4200">
        <v>389.85150090000002</v>
      </c>
    </row>
    <row r="4201" spans="1:17">
      <c r="A4201" t="e">
        <v>#N/A</v>
      </c>
      <c r="B4201" s="14" t="s">
        <v>14609</v>
      </c>
      <c r="C4201">
        <v>8.8336755510000007</v>
      </c>
      <c r="D4201">
        <v>2.4461936400000002</v>
      </c>
      <c r="E4201">
        <v>2.114540807</v>
      </c>
      <c r="F4201">
        <v>2.1042621559999999</v>
      </c>
      <c r="G4201">
        <v>0.76270521400000002</v>
      </c>
      <c r="H4201">
        <v>2.5444642200000001</v>
      </c>
      <c r="I4201">
        <v>6.4411610179999998</v>
      </c>
      <c r="J4201">
        <v>6.7190903950000003</v>
      </c>
      <c r="K4201">
        <v>7.0129405440000001</v>
      </c>
      <c r="L4201">
        <v>4.1862191710000003</v>
      </c>
      <c r="M4201">
        <v>16.956650969999998</v>
      </c>
      <c r="N4201">
        <v>2.450124765</v>
      </c>
      <c r="O4201">
        <v>26.903534709999999</v>
      </c>
      <c r="P4201">
        <v>3.6446611249999998</v>
      </c>
      <c r="Q4201">
        <v>12.1451064</v>
      </c>
    </row>
    <row r="4202" spans="1:17">
      <c r="A4202" t="s">
        <v>14610</v>
      </c>
      <c r="B4202" s="14" t="s">
        <v>14611</v>
      </c>
      <c r="C4202">
        <v>5.1857507439999999</v>
      </c>
      <c r="D4202">
        <v>1.2532553719999999</v>
      </c>
      <c r="E4202">
        <v>0.40123706799999997</v>
      </c>
      <c r="F4202">
        <v>0.51336858900000004</v>
      </c>
      <c r="G4202">
        <v>0.24422238900000001</v>
      </c>
      <c r="H4202">
        <v>0.36211172699999999</v>
      </c>
      <c r="I4202">
        <v>2.7499934029999999</v>
      </c>
      <c r="J4202">
        <v>0.65739958799999998</v>
      </c>
      <c r="K4202">
        <v>3.421839222</v>
      </c>
      <c r="L4202">
        <v>5.063923419</v>
      </c>
      <c r="M4202">
        <v>7.2394834069999998</v>
      </c>
      <c r="N4202">
        <v>0.98794351000000002</v>
      </c>
      <c r="O4202">
        <v>5.7431061540000004</v>
      </c>
      <c r="P4202">
        <v>0.77802697499999995</v>
      </c>
      <c r="Q4202">
        <v>0.97223240499999997</v>
      </c>
    </row>
    <row r="4203" spans="1:17">
      <c r="A4203" t="s">
        <v>14612</v>
      </c>
      <c r="B4203" s="14" t="s">
        <v>4457</v>
      </c>
      <c r="C4203">
        <v>8.1716716609999995</v>
      </c>
      <c r="D4203">
        <v>1.675201953</v>
      </c>
      <c r="E4203">
        <v>1.466245383</v>
      </c>
      <c r="F4203">
        <v>1.3281479140000001</v>
      </c>
      <c r="G4203">
        <v>1.0951780120000001</v>
      </c>
      <c r="H4203">
        <v>2.4825935110000001</v>
      </c>
      <c r="I4203">
        <v>6.403115176</v>
      </c>
      <c r="J4203">
        <v>2.2573908</v>
      </c>
      <c r="K4203">
        <v>5.0903142829999997</v>
      </c>
      <c r="L4203">
        <v>5.7027860690000001</v>
      </c>
      <c r="M4203">
        <v>3.9800054230000002</v>
      </c>
      <c r="N4203">
        <v>1.47341952</v>
      </c>
      <c r="O4203">
        <v>5.5380282620000001</v>
      </c>
      <c r="P4203">
        <v>2.031150485</v>
      </c>
      <c r="Q4203">
        <v>2.179913886</v>
      </c>
    </row>
    <row r="4204" spans="1:17">
      <c r="A4204" t="s">
        <v>14613</v>
      </c>
      <c r="B4204" s="14" t="s">
        <v>4686</v>
      </c>
      <c r="C4204">
        <v>0.88414123200000005</v>
      </c>
      <c r="D4204">
        <v>1.5669350929999999</v>
      </c>
      <c r="E4204">
        <v>1.222804717</v>
      </c>
      <c r="F4204">
        <v>1.280074285</v>
      </c>
      <c r="G4204">
        <v>1.027083958</v>
      </c>
      <c r="H4204">
        <v>2.5929962350000002</v>
      </c>
      <c r="I4204">
        <v>3.750866829</v>
      </c>
      <c r="J4204">
        <v>2.211090317</v>
      </c>
      <c r="K4204">
        <v>2.041914958</v>
      </c>
      <c r="L4204">
        <v>2.8440435420000001</v>
      </c>
      <c r="M4204">
        <v>1.080004677</v>
      </c>
      <c r="N4204">
        <v>1.5456736230000001</v>
      </c>
      <c r="O4204">
        <v>2.9375015520000001</v>
      </c>
      <c r="P4204">
        <v>1.6762036279999999</v>
      </c>
      <c r="Q4204">
        <v>4.254510196</v>
      </c>
    </row>
    <row r="4205" spans="1:17">
      <c r="A4205" t="s">
        <v>14614</v>
      </c>
      <c r="B4205" s="14" t="s">
        <v>5129</v>
      </c>
      <c r="C4205">
        <v>3.9268557720000001</v>
      </c>
      <c r="D4205">
        <v>4.0451746679999996</v>
      </c>
      <c r="E4205">
        <v>3.683337211</v>
      </c>
      <c r="F4205">
        <v>4.4632557989999997</v>
      </c>
      <c r="G4205">
        <v>2.904504744</v>
      </c>
      <c r="H4205">
        <v>6.4849561930000004</v>
      </c>
      <c r="I4205">
        <v>2.0997572450000002</v>
      </c>
      <c r="J4205">
        <v>3.2855393679999998</v>
      </c>
      <c r="K4205">
        <v>4.3050913030000002</v>
      </c>
      <c r="L4205">
        <v>2.687981723</v>
      </c>
      <c r="M4205">
        <v>1.0050376329999999</v>
      </c>
      <c r="N4205">
        <v>2.985105345</v>
      </c>
      <c r="O4205">
        <v>2.1744536769999998</v>
      </c>
      <c r="P4205">
        <v>4.536476779</v>
      </c>
      <c r="Q4205">
        <v>6.4336824549999996</v>
      </c>
    </row>
    <row r="4206" spans="1:17">
      <c r="A4206" t="s">
        <v>14615</v>
      </c>
      <c r="B4206" s="14" t="s">
        <v>7031</v>
      </c>
      <c r="C4206">
        <v>6.0019710699999997</v>
      </c>
      <c r="D4206">
        <v>13.16770095</v>
      </c>
      <c r="E4206">
        <v>13.038511740000001</v>
      </c>
      <c r="F4206">
        <v>14.86386184</v>
      </c>
      <c r="G4206">
        <v>10.29741432</v>
      </c>
      <c r="H4206">
        <v>7.1383375009999996</v>
      </c>
      <c r="I4206">
        <v>22.30550204</v>
      </c>
      <c r="J4206">
        <v>16.59192169</v>
      </c>
      <c r="K4206">
        <v>11.24249848</v>
      </c>
      <c r="L4206">
        <v>8.8081348520000002</v>
      </c>
      <c r="M4206">
        <v>1.114941537</v>
      </c>
      <c r="N4206">
        <v>8.1386209259999998</v>
      </c>
      <c r="O4206">
        <v>2.787473592</v>
      </c>
      <c r="P4206">
        <v>12.57775459</v>
      </c>
      <c r="Q4206">
        <v>7.7195161780000001</v>
      </c>
    </row>
    <row r="4207" spans="1:17">
      <c r="A4207" t="s">
        <v>14616</v>
      </c>
      <c r="B4207" s="14" t="s">
        <v>8900</v>
      </c>
      <c r="C4207">
        <v>2.7481082209999999</v>
      </c>
      <c r="D4207">
        <v>2.89703869</v>
      </c>
      <c r="E4207">
        <v>3.7301789410000001</v>
      </c>
      <c r="F4207">
        <v>2.6571948729999999</v>
      </c>
      <c r="G4207">
        <v>2.8145537520000001</v>
      </c>
      <c r="H4207">
        <v>2.5475781419999999</v>
      </c>
      <c r="I4207">
        <v>8.1534338589999997</v>
      </c>
      <c r="J4207">
        <v>9.5623952449999994</v>
      </c>
      <c r="K4207">
        <v>5.5025812910000003</v>
      </c>
      <c r="L4207">
        <v>4.6703528240000001</v>
      </c>
      <c r="M4207">
        <v>2.3647096439999999</v>
      </c>
      <c r="N4207">
        <v>3.3175571370000001</v>
      </c>
      <c r="O4207">
        <v>2.7286283490000001</v>
      </c>
      <c r="P4207">
        <v>5.0045094470000002</v>
      </c>
      <c r="Q4207">
        <v>2.801135859</v>
      </c>
    </row>
    <row r="4208" spans="1:17">
      <c r="A4208" t="s">
        <v>14617</v>
      </c>
      <c r="B4208" s="14" t="s">
        <v>4804</v>
      </c>
      <c r="C4208">
        <v>0.89777028699999994</v>
      </c>
      <c r="D4208">
        <v>2.452929535</v>
      </c>
      <c r="E4208">
        <v>2.0057492149999998</v>
      </c>
      <c r="F4208">
        <v>2.6884889790000002</v>
      </c>
      <c r="G4208">
        <v>1.1885489579999999</v>
      </c>
      <c r="H4208">
        <v>0.80451779300000004</v>
      </c>
      <c r="I4208">
        <v>0</v>
      </c>
      <c r="J4208">
        <v>1.2519174769999999</v>
      </c>
      <c r="K4208">
        <v>1.357577517</v>
      </c>
      <c r="L4208">
        <v>2.2690521299999999</v>
      </c>
      <c r="M4208">
        <v>1.1488745410000001</v>
      </c>
      <c r="N4208">
        <v>1.9920579620000001</v>
      </c>
      <c r="O4208">
        <v>1.9885221310000001</v>
      </c>
      <c r="P4208">
        <v>3.5469419499999999</v>
      </c>
      <c r="Q4208">
        <v>2.468624889</v>
      </c>
    </row>
    <row r="4209" spans="1:17">
      <c r="A4209" t="s">
        <v>14618</v>
      </c>
      <c r="B4209" s="14" t="s">
        <v>7152</v>
      </c>
      <c r="C4209">
        <v>1.2393877659999999</v>
      </c>
      <c r="D4209">
        <v>0.56057202299999997</v>
      </c>
      <c r="E4209">
        <v>0.61532717400000003</v>
      </c>
      <c r="F4209">
        <v>0.42176211400000002</v>
      </c>
      <c r="G4209">
        <v>0.47262544499999998</v>
      </c>
      <c r="H4209">
        <v>0.33716192499999997</v>
      </c>
      <c r="I4209">
        <v>1.2049489659999999</v>
      </c>
      <c r="J4209">
        <v>1.0343579089999999</v>
      </c>
      <c r="K4209">
        <v>1.0073608839999999</v>
      </c>
      <c r="L4209">
        <v>1.9577916339999999</v>
      </c>
      <c r="M4209">
        <v>0.49563801000000002</v>
      </c>
      <c r="N4209">
        <v>0.802104119</v>
      </c>
      <c r="O4209">
        <v>1.0294462449999999</v>
      </c>
      <c r="P4209">
        <v>0.62757263600000002</v>
      </c>
      <c r="Q4209">
        <v>0.63899631400000001</v>
      </c>
    </row>
    <row r="4210" spans="1:17">
      <c r="A4210" t="s">
        <v>14619</v>
      </c>
      <c r="B4210" s="14" t="s">
        <v>8635</v>
      </c>
      <c r="C4210">
        <v>2.3975287779999999</v>
      </c>
      <c r="D4210">
        <v>6.1080283570000002</v>
      </c>
      <c r="E4210">
        <v>7.33320433</v>
      </c>
      <c r="F4210">
        <v>5.1400191709999996</v>
      </c>
      <c r="G4210">
        <v>3.6225730230000002</v>
      </c>
      <c r="H4210">
        <v>3.6831334999999998</v>
      </c>
      <c r="I4210">
        <v>4.3704539569999996</v>
      </c>
      <c r="J4210">
        <v>7.6743747149999999</v>
      </c>
      <c r="K4210">
        <v>6.5258298080000001</v>
      </c>
      <c r="L4210">
        <v>9.8468299990000006</v>
      </c>
      <c r="M4210">
        <v>0</v>
      </c>
      <c r="N4210">
        <v>3.620463349</v>
      </c>
      <c r="O4210">
        <v>3.3190137160000002</v>
      </c>
      <c r="P4210">
        <v>8.0933694070000008</v>
      </c>
      <c r="Q4210">
        <v>9.4767965610000005</v>
      </c>
    </row>
    <row r="4211" spans="1:17">
      <c r="A4211" t="s">
        <v>14620</v>
      </c>
      <c r="B4211" s="14" t="s">
        <v>9420</v>
      </c>
      <c r="C4211">
        <v>8.0021622079999997</v>
      </c>
      <c r="D4211">
        <v>0.45187665199999999</v>
      </c>
      <c r="E4211">
        <v>0.68440494600000001</v>
      </c>
      <c r="F4211">
        <v>0.74752474000000002</v>
      </c>
      <c r="G4211">
        <v>0.65026994699999996</v>
      </c>
      <c r="H4211">
        <v>0.54234210800000004</v>
      </c>
      <c r="I4211">
        <v>2.5169962410000002</v>
      </c>
      <c r="J4211">
        <v>1.969201502</v>
      </c>
      <c r="K4211">
        <v>1.565959477</v>
      </c>
      <c r="L4211">
        <v>3.6682434700000002</v>
      </c>
      <c r="M4211">
        <v>2.1083070030000002</v>
      </c>
      <c r="N4211">
        <v>1.1218360860000001</v>
      </c>
      <c r="O4211">
        <v>6.0819160920000002</v>
      </c>
      <c r="P4211">
        <v>0.72976307500000004</v>
      </c>
      <c r="Q4211">
        <v>1.941509696</v>
      </c>
    </row>
    <row r="4212" spans="1:17">
      <c r="A4212" t="s">
        <v>14621</v>
      </c>
      <c r="B4212" s="14" t="s">
        <v>9320</v>
      </c>
      <c r="C4212">
        <v>17.0346157</v>
      </c>
      <c r="D4212">
        <v>4.3601969909999996</v>
      </c>
      <c r="E4212">
        <v>3.747004027</v>
      </c>
      <c r="F4212">
        <v>3.2744417050000001</v>
      </c>
      <c r="G4212">
        <v>3.2993165059999998</v>
      </c>
      <c r="H4212">
        <v>3.4037291249999999</v>
      </c>
      <c r="I4212">
        <v>9.7353445379999997</v>
      </c>
      <c r="J4212">
        <v>6.5222274130000004</v>
      </c>
      <c r="K4212">
        <v>9.1375409820000009</v>
      </c>
      <c r="L4212">
        <v>9.8907400550000002</v>
      </c>
      <c r="M4212">
        <v>8.6165590549999997</v>
      </c>
      <c r="N4212">
        <v>3.3484734970000001</v>
      </c>
      <c r="O4212">
        <v>11.47224306</v>
      </c>
      <c r="P4212">
        <v>2.296705352</v>
      </c>
      <c r="Q4212">
        <v>8.7826077770000008</v>
      </c>
    </row>
    <row r="4213" spans="1:17">
      <c r="A4213" t="s">
        <v>14622</v>
      </c>
      <c r="B4213" s="14" t="s">
        <v>1868</v>
      </c>
      <c r="C4213">
        <v>3.1134306129999998</v>
      </c>
      <c r="D4213">
        <v>7.2914222049999999</v>
      </c>
      <c r="E4213">
        <v>4.7318749579999997</v>
      </c>
      <c r="F4213">
        <v>3.0271330349999999</v>
      </c>
      <c r="G4213">
        <v>3.5330049809999999</v>
      </c>
      <c r="H4213">
        <v>5.4661905910000002</v>
      </c>
      <c r="I4213">
        <v>4.8646894600000001</v>
      </c>
      <c r="J4213">
        <v>7.0762418299999998</v>
      </c>
      <c r="K4213">
        <v>3.3292450260000002</v>
      </c>
      <c r="L4213">
        <v>1.9672449809999999</v>
      </c>
      <c r="M4213">
        <v>3.4150713330000002</v>
      </c>
      <c r="N4213">
        <v>5.647322816</v>
      </c>
      <c r="O4213">
        <v>1.970318105</v>
      </c>
      <c r="P4213">
        <v>9.7760134969999992</v>
      </c>
      <c r="Q4213">
        <v>5.3506813009999998</v>
      </c>
    </row>
    <row r="4214" spans="1:17">
      <c r="A4214" t="s">
        <v>14623</v>
      </c>
      <c r="B4214" s="14" t="s">
        <v>8450</v>
      </c>
      <c r="C4214">
        <v>29.802271380000001</v>
      </c>
      <c r="D4214">
        <v>2.3579289210000001</v>
      </c>
      <c r="E4214">
        <v>3.0058936329999999</v>
      </c>
      <c r="F4214">
        <v>2.7132275670000001</v>
      </c>
      <c r="G4214">
        <v>3.0744096769999998</v>
      </c>
      <c r="H4214">
        <v>2.3040079790000001</v>
      </c>
      <c r="I4214">
        <v>4.7976689029999999</v>
      </c>
      <c r="J4214">
        <v>4.3668315150000003</v>
      </c>
      <c r="K4214">
        <v>5.267451661</v>
      </c>
      <c r="L4214">
        <v>17.608014659999998</v>
      </c>
      <c r="M4214">
        <v>7.0579874550000001</v>
      </c>
      <c r="N4214">
        <v>3.8407740449999999</v>
      </c>
      <c r="O4214">
        <v>15.645401400000001</v>
      </c>
      <c r="P4214">
        <v>6.7649965869999997</v>
      </c>
      <c r="Q4214">
        <v>7.7158987850000003</v>
      </c>
    </row>
    <row r="4215" spans="1:17">
      <c r="A4215" t="s">
        <v>14624</v>
      </c>
      <c r="B4215" s="14" t="s">
        <v>4857</v>
      </c>
      <c r="C4215">
        <v>33.67176808</v>
      </c>
      <c r="D4215">
        <v>14.87496915</v>
      </c>
      <c r="E4215">
        <v>21.999337740000001</v>
      </c>
      <c r="F4215">
        <v>14.100647009999999</v>
      </c>
      <c r="G4215">
        <v>23.77097917</v>
      </c>
      <c r="H4215">
        <v>31.492778730000001</v>
      </c>
      <c r="I4215">
        <v>38.994510769999998</v>
      </c>
      <c r="J4215">
        <v>46.351787420000001</v>
      </c>
      <c r="K4215">
        <v>20.666431849999999</v>
      </c>
      <c r="L4215">
        <v>29.5357673</v>
      </c>
      <c r="M4215">
        <v>7.2238586229999999</v>
      </c>
      <c r="N4215">
        <v>8.3992339949999995</v>
      </c>
      <c r="O4215">
        <v>15.35501502</v>
      </c>
      <c r="P4215">
        <v>7.2211487319999996</v>
      </c>
      <c r="Q4215">
        <v>15.249826649999999</v>
      </c>
    </row>
    <row r="4216" spans="1:17">
      <c r="A4216" t="s">
        <v>14625</v>
      </c>
      <c r="B4216" s="14" t="s">
        <v>4912</v>
      </c>
      <c r="C4216">
        <v>2.1571497320000002</v>
      </c>
      <c r="D4216">
        <v>7.6460942919999999</v>
      </c>
      <c r="E4216">
        <v>7.012333849</v>
      </c>
      <c r="F4216">
        <v>8.0585162700000001</v>
      </c>
      <c r="G4216">
        <v>7.7810982299999996</v>
      </c>
      <c r="H4216">
        <v>3.1757807919999999</v>
      </c>
      <c r="I4216">
        <v>8.2140690930000009</v>
      </c>
      <c r="J4216">
        <v>10.604275400000001</v>
      </c>
      <c r="K4216">
        <v>13.374068940000001</v>
      </c>
      <c r="L4216">
        <v>12.49427283</v>
      </c>
      <c r="M4216">
        <v>2.5304578539999998</v>
      </c>
      <c r="N4216">
        <v>5.0376315829999996</v>
      </c>
      <c r="O4216">
        <v>2.3889964080000001</v>
      </c>
      <c r="P4216">
        <v>10.53630706</v>
      </c>
      <c r="Q4216">
        <v>8.0735352569999996</v>
      </c>
    </row>
    <row r="4217" spans="1:17">
      <c r="A4217" t="s">
        <v>14626</v>
      </c>
      <c r="B4217" s="14" t="s">
        <v>2227</v>
      </c>
      <c r="C4217">
        <v>68.751106230000005</v>
      </c>
      <c r="D4217">
        <v>5.0768906730000003</v>
      </c>
      <c r="E4217">
        <v>4.478132853</v>
      </c>
      <c r="F4217">
        <v>1.718883615</v>
      </c>
      <c r="G4217">
        <v>3.5535325590000002</v>
      </c>
      <c r="H4217">
        <v>7.9033037369999999</v>
      </c>
      <c r="I4217">
        <v>36.148554279999999</v>
      </c>
      <c r="J4217">
        <v>30.415678589999999</v>
      </c>
      <c r="K4217">
        <v>19.519597009999998</v>
      </c>
      <c r="L4217">
        <v>30.14267439</v>
      </c>
      <c r="M4217">
        <v>33.217176700000003</v>
      </c>
      <c r="N4217">
        <v>9.8011156780000004</v>
      </c>
      <c r="O4217">
        <v>44.026735739999999</v>
      </c>
      <c r="P4217">
        <v>13.26194359</v>
      </c>
      <c r="Q4217">
        <v>19.612008599999999</v>
      </c>
    </row>
    <row r="4218" spans="1:17">
      <c r="A4218" t="s">
        <v>14627</v>
      </c>
      <c r="B4218" s="14" t="s">
        <v>2240</v>
      </c>
      <c r="C4218">
        <v>1.930606737</v>
      </c>
      <c r="D4218">
        <v>1.3997259310000001</v>
      </c>
      <c r="E4218">
        <v>1.288375125</v>
      </c>
      <c r="F4218">
        <v>1.1228437920000001</v>
      </c>
      <c r="G4218">
        <v>1.303211353</v>
      </c>
      <c r="H4218">
        <v>0.47183788999999998</v>
      </c>
      <c r="I4218">
        <v>1.5356954229999999</v>
      </c>
      <c r="J4218">
        <v>3.9603988330000002</v>
      </c>
      <c r="K4218">
        <v>1.353538825</v>
      </c>
      <c r="L4218">
        <v>1.6634572569999999</v>
      </c>
      <c r="M4218">
        <v>2.6951922929999999</v>
      </c>
      <c r="N4218">
        <v>2.3149901509999999</v>
      </c>
      <c r="O4218">
        <v>1.7493586109999999</v>
      </c>
      <c r="P4218">
        <v>1.5799211</v>
      </c>
      <c r="Q4218">
        <v>0.48260410100000001</v>
      </c>
    </row>
    <row r="4219" spans="1:17">
      <c r="A4219" t="s">
        <v>14628</v>
      </c>
      <c r="B4219" s="14" t="s">
        <v>5858</v>
      </c>
      <c r="C4219">
        <v>16.166651770000001</v>
      </c>
      <c r="D4219">
        <v>13.48602932</v>
      </c>
      <c r="E4219">
        <v>13.34432812</v>
      </c>
      <c r="F4219">
        <v>13.56781621</v>
      </c>
      <c r="G4219">
        <v>7.8744577319999998</v>
      </c>
      <c r="H4219">
        <v>10.619336990000001</v>
      </c>
      <c r="I4219">
        <v>10.568616649999999</v>
      </c>
      <c r="J4219">
        <v>16.028132549999999</v>
      </c>
      <c r="K4219">
        <v>7.7892109610000002</v>
      </c>
      <c r="L4219">
        <v>7.9606729029999999</v>
      </c>
      <c r="M4219">
        <v>5.7784915479999999</v>
      </c>
      <c r="N4219">
        <v>11.888646850000001</v>
      </c>
      <c r="O4219">
        <v>8.0260274989999996</v>
      </c>
      <c r="P4219">
        <v>26.88134376</v>
      </c>
      <c r="Q4219">
        <v>18.24143175</v>
      </c>
    </row>
    <row r="4220" spans="1:17">
      <c r="A4220" t="s">
        <v>14629</v>
      </c>
      <c r="B4220" s="14" t="s">
        <v>7910</v>
      </c>
      <c r="C4220">
        <v>8.2594866400000004</v>
      </c>
      <c r="D4220">
        <v>1.026446717</v>
      </c>
      <c r="E4220">
        <v>1.028732698</v>
      </c>
      <c r="F4220">
        <v>1.151698605</v>
      </c>
      <c r="G4220">
        <v>0.76530957300000002</v>
      </c>
      <c r="H4220">
        <v>0.15473652299999999</v>
      </c>
      <c r="I4220">
        <v>2.0564584809999999</v>
      </c>
      <c r="J4220">
        <v>3.651934883</v>
      </c>
      <c r="K4220">
        <v>4.2038546730000004</v>
      </c>
      <c r="L4220">
        <v>4.0732252869999996</v>
      </c>
      <c r="M4220">
        <v>0.38669435800000002</v>
      </c>
      <c r="N4220">
        <v>0.89399674399999995</v>
      </c>
      <c r="O4220">
        <v>4.0158446940000001</v>
      </c>
      <c r="P4220">
        <v>2.4481455460000001</v>
      </c>
      <c r="Q4220">
        <v>2.354225199</v>
      </c>
    </row>
    <row r="4221" spans="1:17">
      <c r="A4221" t="s">
        <v>14630</v>
      </c>
      <c r="B4221" s="14" t="s">
        <v>14631</v>
      </c>
      <c r="C4221">
        <v>8.4545926229999999</v>
      </c>
      <c r="D4221">
        <v>2.017050378</v>
      </c>
      <c r="E4221">
        <v>1.452983683</v>
      </c>
      <c r="F4221">
        <v>1.549200879</v>
      </c>
      <c r="G4221">
        <v>2.1899248519999999</v>
      </c>
      <c r="H4221">
        <v>1.748400873</v>
      </c>
      <c r="I4221">
        <v>3.319480226</v>
      </c>
      <c r="J4221">
        <v>0.742009786</v>
      </c>
      <c r="K4221">
        <v>1.3276466739999999</v>
      </c>
      <c r="L4221">
        <v>2.6710495550000002</v>
      </c>
      <c r="M4221">
        <v>4.3693417569999999</v>
      </c>
      <c r="N4221">
        <v>0.320681247</v>
      </c>
      <c r="O4221">
        <v>5.7620168830000003</v>
      </c>
      <c r="P4221">
        <v>1.7563248890000001</v>
      </c>
      <c r="Q4221">
        <v>2.6824427919999998</v>
      </c>
    </row>
    <row r="4222" spans="1:17">
      <c r="A4222" t="s">
        <v>14632</v>
      </c>
      <c r="B4222" s="14" t="s">
        <v>4869</v>
      </c>
      <c r="C4222">
        <v>3.0258963360000002</v>
      </c>
      <c r="D4222">
        <v>3.5661947249999999</v>
      </c>
      <c r="E4222">
        <v>1.480825845</v>
      </c>
      <c r="F4222">
        <v>0.97204506700000004</v>
      </c>
      <c r="G4222">
        <v>1.107733203</v>
      </c>
      <c r="H4222">
        <v>7.1121205339999998</v>
      </c>
      <c r="I4222">
        <v>0.88254477600000003</v>
      </c>
      <c r="J4222">
        <v>1.62643867</v>
      </c>
      <c r="K4222">
        <v>1.811960145</v>
      </c>
      <c r="L4222">
        <v>3.365006969</v>
      </c>
      <c r="M4222">
        <v>0.92933579499999996</v>
      </c>
      <c r="N4222">
        <v>1.2533072759999999</v>
      </c>
      <c r="O4222">
        <v>2.4128023509999998</v>
      </c>
      <c r="P4222">
        <v>2.9054742849999999</v>
      </c>
      <c r="Q4222">
        <v>2.9953420390000001</v>
      </c>
    </row>
    <row r="4223" spans="1:17">
      <c r="A4223" t="s">
        <v>14633</v>
      </c>
      <c r="B4223" s="14" t="s">
        <v>3493</v>
      </c>
      <c r="C4223">
        <v>9.2784930719999998</v>
      </c>
      <c r="D4223">
        <v>6.959840335</v>
      </c>
      <c r="E4223">
        <v>2.944039428</v>
      </c>
      <c r="F4223">
        <v>5.4064572139999996</v>
      </c>
      <c r="G4223">
        <v>2.051968639</v>
      </c>
      <c r="H4223">
        <v>7.4394905109999998</v>
      </c>
      <c r="I4223">
        <v>1.8990888619999999</v>
      </c>
      <c r="J4223">
        <v>5.4891110630000002</v>
      </c>
      <c r="K4223">
        <v>5.4645571970000004</v>
      </c>
      <c r="L4223">
        <v>4.2170204150000004</v>
      </c>
      <c r="M4223">
        <v>3.124648928</v>
      </c>
      <c r="N4223">
        <v>3.4513998579999998</v>
      </c>
      <c r="O4223">
        <v>2.5238633269999999</v>
      </c>
      <c r="P4223">
        <v>10.50156595</v>
      </c>
      <c r="Q4223">
        <v>5.930732635</v>
      </c>
    </row>
    <row r="4224" spans="1:17">
      <c r="A4224" t="s">
        <v>14634</v>
      </c>
      <c r="B4224" s="14" t="s">
        <v>14635</v>
      </c>
      <c r="C4224">
        <v>6.5551481269999998</v>
      </c>
      <c r="D4224">
        <v>26.289552329999999</v>
      </c>
      <c r="E4224">
        <v>18.94972177</v>
      </c>
      <c r="F4224">
        <v>27.81463046</v>
      </c>
      <c r="G4224">
        <v>18.111222219999998</v>
      </c>
      <c r="H4224">
        <v>13.195375110000001</v>
      </c>
      <c r="I4224">
        <v>16.152260099999999</v>
      </c>
      <c r="J4224">
        <v>24.070304669999999</v>
      </c>
      <c r="K4224">
        <v>45.529003639999999</v>
      </c>
      <c r="L4224">
        <v>26.565421489999999</v>
      </c>
      <c r="M4224">
        <v>7.3761895800000001</v>
      </c>
      <c r="N4224">
        <v>13.764983620000001</v>
      </c>
      <c r="O4224">
        <v>6.00801432</v>
      </c>
      <c r="P4224">
        <v>33.472232630000001</v>
      </c>
      <c r="Q4224">
        <v>21.75416568</v>
      </c>
    </row>
    <row r="4225" spans="1:17">
      <c r="A4225" t="s">
        <v>14636</v>
      </c>
      <c r="B4225" s="14" t="s">
        <v>6250</v>
      </c>
      <c r="C4225">
        <v>280.49292689999999</v>
      </c>
      <c r="D4225">
        <v>3.7212931949999999</v>
      </c>
      <c r="E4225">
        <v>2.1579964509999998</v>
      </c>
      <c r="F4225">
        <v>3.2787823450000002</v>
      </c>
      <c r="G4225">
        <v>1.4777047679999999</v>
      </c>
      <c r="H4225">
        <v>3.8951327419999999</v>
      </c>
      <c r="I4225">
        <v>91.515897109999997</v>
      </c>
      <c r="J4225">
        <v>4.7812713789999997</v>
      </c>
      <c r="K4225">
        <v>75.05330318</v>
      </c>
      <c r="L4225">
        <v>151.59810680000001</v>
      </c>
      <c r="M4225">
        <v>309.0587137</v>
      </c>
      <c r="N4225">
        <v>7.8530604210000003</v>
      </c>
      <c r="O4225">
        <v>214.46432469999999</v>
      </c>
      <c r="P4225">
        <v>7.845951232</v>
      </c>
      <c r="Q4225">
        <v>112.4237919</v>
      </c>
    </row>
    <row r="4226" spans="1:17">
      <c r="A4226" t="s">
        <v>14637</v>
      </c>
      <c r="B4226" s="14" t="s">
        <v>1333</v>
      </c>
      <c r="C4226">
        <v>10.609235930000001</v>
      </c>
      <c r="D4226">
        <v>2.4895780830000001</v>
      </c>
      <c r="E4226">
        <v>1.9145994500000001</v>
      </c>
      <c r="F4226">
        <v>2.1180484060000002</v>
      </c>
      <c r="G4226">
        <v>1.3027672690000001</v>
      </c>
      <c r="H4226">
        <v>1.116723624</v>
      </c>
      <c r="I4226">
        <v>3.6673556170000001</v>
      </c>
      <c r="J4226">
        <v>3.3772858979999998</v>
      </c>
      <c r="K4226">
        <v>3.5294432050000002</v>
      </c>
      <c r="L4226">
        <v>4.1710834590000001</v>
      </c>
      <c r="M4226">
        <v>12.67150683</v>
      </c>
      <c r="N4226">
        <v>3.1097079879999998</v>
      </c>
      <c r="O4226">
        <v>10.87916485</v>
      </c>
      <c r="P4226">
        <v>3.0537474659999999</v>
      </c>
      <c r="Q4226">
        <v>5.8345044939999999</v>
      </c>
    </row>
    <row r="4227" spans="1:17">
      <c r="A4227" t="s">
        <v>14638</v>
      </c>
      <c r="B4227" s="14" t="s">
        <v>4587</v>
      </c>
      <c r="C4227">
        <v>18.749707740000002</v>
      </c>
      <c r="D4227">
        <v>2.2366012629999998</v>
      </c>
      <c r="E4227">
        <v>2.8130969079999999</v>
      </c>
      <c r="F4227">
        <v>2.3558777380000002</v>
      </c>
      <c r="G4227">
        <v>0.91320408900000005</v>
      </c>
      <c r="H4227">
        <v>0.73855616499999999</v>
      </c>
      <c r="I4227">
        <v>1.4022085099999999</v>
      </c>
      <c r="J4227">
        <v>3.7786735560000002</v>
      </c>
      <c r="K4227">
        <v>1.5266820510000001</v>
      </c>
      <c r="L4227">
        <v>7.5943246499999999</v>
      </c>
      <c r="M4227">
        <v>0.92284450900000004</v>
      </c>
      <c r="N4227">
        <v>4.0892458740000004</v>
      </c>
      <c r="O4227">
        <v>25.556792000000002</v>
      </c>
      <c r="P4227">
        <v>2.2360144499999999</v>
      </c>
      <c r="Q4227">
        <v>57.174961770000003</v>
      </c>
    </row>
    <row r="4228" spans="1:17">
      <c r="A4228" t="s">
        <v>14639</v>
      </c>
      <c r="B4228" s="14" t="s">
        <v>1953</v>
      </c>
      <c r="C4228">
        <v>3.2788132220000001</v>
      </c>
      <c r="D4228">
        <v>2.9400565520000002</v>
      </c>
      <c r="E4228">
        <v>2.6411107669999998</v>
      </c>
      <c r="F4228">
        <v>2.8053798040000002</v>
      </c>
      <c r="G4228">
        <v>2.0490673909999999</v>
      </c>
      <c r="H4228">
        <v>2.098742069</v>
      </c>
      <c r="I4228">
        <v>6.3754100359999999</v>
      </c>
      <c r="J4228">
        <v>5.5816715950000004</v>
      </c>
      <c r="K4228">
        <v>2.2665642030000002</v>
      </c>
      <c r="L4228">
        <v>4.1434864989999998</v>
      </c>
      <c r="M4228">
        <v>2.0979448129999998</v>
      </c>
      <c r="N4228">
        <v>3.9071281760000001</v>
      </c>
      <c r="O4228">
        <v>2.4208095510000001</v>
      </c>
      <c r="P4228">
        <v>6.9103877279999999</v>
      </c>
      <c r="Q4228">
        <v>4.2932606760000001</v>
      </c>
    </row>
    <row r="4229" spans="1:17">
      <c r="A4229" t="s">
        <v>14640</v>
      </c>
      <c r="B4229" s="14" t="s">
        <v>7434</v>
      </c>
      <c r="C4229">
        <v>2.3413989499999999</v>
      </c>
      <c r="D4229">
        <v>4.3105614369999996</v>
      </c>
      <c r="E4229">
        <v>4.8702649549999997</v>
      </c>
      <c r="F4229">
        <v>3.956400736</v>
      </c>
      <c r="G4229">
        <v>5.3118727640000003</v>
      </c>
      <c r="H4229">
        <v>5.3023351160000001</v>
      </c>
      <c r="I4229">
        <v>8.3596573650000003</v>
      </c>
      <c r="J4229">
        <v>6.9803883549999997</v>
      </c>
      <c r="K4229">
        <v>4.6149673260000004</v>
      </c>
      <c r="L4229">
        <v>3.9791588679999998</v>
      </c>
      <c r="M4229">
        <v>1.704781576</v>
      </c>
      <c r="N4229">
        <v>2.5478955750000001</v>
      </c>
      <c r="O4229">
        <v>1.6988937850000001</v>
      </c>
      <c r="P4229">
        <v>5.8749229669999998</v>
      </c>
      <c r="Q4229">
        <v>5.0506665609999999</v>
      </c>
    </row>
    <row r="4230" spans="1:17">
      <c r="A4230" t="s">
        <v>14641</v>
      </c>
      <c r="B4230" s="14" t="s">
        <v>14642</v>
      </c>
      <c r="C4230">
        <v>16.44588048</v>
      </c>
      <c r="D4230">
        <v>61.531511520000002</v>
      </c>
      <c r="E4230">
        <v>50.545218300000002</v>
      </c>
      <c r="F4230">
        <v>56.462594359999997</v>
      </c>
      <c r="G4230">
        <v>34.709836840000001</v>
      </c>
      <c r="H4230">
        <v>57.546923810000003</v>
      </c>
      <c r="I4230">
        <v>18.65371631</v>
      </c>
      <c r="J4230">
        <v>24.323255880000001</v>
      </c>
      <c r="K4230">
        <v>11.605485679999999</v>
      </c>
      <c r="L4230">
        <v>13.85527407</v>
      </c>
      <c r="M4230">
        <v>28.06100648</v>
      </c>
      <c r="N4230">
        <v>27.70664687</v>
      </c>
      <c r="O4230">
        <v>18.21345492</v>
      </c>
      <c r="P4230">
        <v>30.15715179</v>
      </c>
      <c r="Q4230">
        <v>48.990188609999997</v>
      </c>
    </row>
    <row r="4231" spans="1:17">
      <c r="A4231" t="s">
        <v>14643</v>
      </c>
      <c r="B4231" s="14" t="s">
        <v>14644</v>
      </c>
      <c r="C4231">
        <v>0</v>
      </c>
      <c r="D4231">
        <v>0.36964703900000001</v>
      </c>
      <c r="E4231">
        <v>0.443792515</v>
      </c>
      <c r="F4231">
        <v>0.22712670900000001</v>
      </c>
      <c r="G4231">
        <v>0</v>
      </c>
      <c r="H4231">
        <v>0</v>
      </c>
      <c r="I4231">
        <v>0</v>
      </c>
      <c r="J4231">
        <v>1.057634599</v>
      </c>
      <c r="K4231">
        <v>0</v>
      </c>
      <c r="L4231">
        <v>1.05430705</v>
      </c>
      <c r="M4231">
        <v>0</v>
      </c>
      <c r="N4231">
        <v>0</v>
      </c>
      <c r="O4231">
        <v>0</v>
      </c>
      <c r="P4231">
        <v>0.50068071999999997</v>
      </c>
      <c r="Q4231">
        <v>0</v>
      </c>
    </row>
    <row r="4232" spans="1:17">
      <c r="A4232" t="s">
        <v>14645</v>
      </c>
      <c r="B4232" s="14" t="s">
        <v>3832</v>
      </c>
      <c r="C4232">
        <v>5.7249119750000004</v>
      </c>
      <c r="D4232">
        <v>3.7471309000000002</v>
      </c>
      <c r="E4232">
        <v>4.1803744849999998</v>
      </c>
      <c r="F4232">
        <v>4.8881617789999998</v>
      </c>
      <c r="G4232">
        <v>3.999276268</v>
      </c>
      <c r="H4232">
        <v>9.1944890640000008</v>
      </c>
      <c r="I4232">
        <v>13.661592929999999</v>
      </c>
      <c r="J4232">
        <v>4.0246095430000004</v>
      </c>
      <c r="K4232">
        <v>7.9093646670000002</v>
      </c>
      <c r="L4232">
        <v>3.4529054160000001</v>
      </c>
      <c r="M4232">
        <v>3.496574689</v>
      </c>
      <c r="N4232">
        <v>2.181319507</v>
      </c>
      <c r="O4232">
        <v>3.7464909710000001</v>
      </c>
      <c r="P4232">
        <v>4.8411755840000001</v>
      </c>
      <c r="Q4232">
        <v>3.7566030910000001</v>
      </c>
    </row>
    <row r="4233" spans="1:17">
      <c r="A4233" t="s">
        <v>14646</v>
      </c>
      <c r="B4233" s="14" t="s">
        <v>1423</v>
      </c>
      <c r="C4233">
        <v>2.6304097579999999</v>
      </c>
      <c r="D4233">
        <v>3.022879895</v>
      </c>
      <c r="E4233">
        <v>4.2851064699999997</v>
      </c>
      <c r="F4233">
        <v>2.7972661460000001</v>
      </c>
      <c r="G4233">
        <v>2.7253351910000001</v>
      </c>
      <c r="H4233">
        <v>4.4197235450000001</v>
      </c>
      <c r="I4233">
        <v>5.0347212020000001</v>
      </c>
      <c r="J4233">
        <v>6.8150487420000001</v>
      </c>
      <c r="K4233">
        <v>3.1323723289999998</v>
      </c>
      <c r="L4233">
        <v>3.0124557539999999</v>
      </c>
      <c r="M4233">
        <v>0.94672384499999995</v>
      </c>
      <c r="N4233">
        <v>4.3977181910000001</v>
      </c>
      <c r="O4233">
        <v>2.0027710949999999</v>
      </c>
      <c r="P4233">
        <v>1.4059222250000001</v>
      </c>
      <c r="Q4233">
        <v>3.8424853959999998</v>
      </c>
    </row>
    <row r="4234" spans="1:17">
      <c r="A4234" t="e">
        <v>#N/A</v>
      </c>
      <c r="B4234" s="14" t="s">
        <v>14647</v>
      </c>
      <c r="C4234">
        <v>0</v>
      </c>
      <c r="D4234">
        <v>0</v>
      </c>
      <c r="E4234">
        <v>0.33796506900000001</v>
      </c>
      <c r="F4234">
        <v>0</v>
      </c>
      <c r="G4234">
        <v>0</v>
      </c>
      <c r="H4234">
        <v>0</v>
      </c>
      <c r="I4234">
        <v>0</v>
      </c>
      <c r="J4234">
        <v>0.805429426</v>
      </c>
      <c r="K4234">
        <v>0</v>
      </c>
      <c r="L4234">
        <v>0</v>
      </c>
      <c r="M4234">
        <v>0</v>
      </c>
      <c r="N4234">
        <v>0.78320227499999995</v>
      </c>
      <c r="O4234">
        <v>0</v>
      </c>
      <c r="P4234">
        <v>0</v>
      </c>
      <c r="Q4234">
        <v>2.1837835550000002</v>
      </c>
    </row>
    <row r="4235" spans="1:17">
      <c r="A4235" t="s">
        <v>14648</v>
      </c>
      <c r="B4235" s="14" t="s">
        <v>14649</v>
      </c>
      <c r="C4235">
        <v>18.06762702</v>
      </c>
      <c r="D4235">
        <v>8.3482473440000007</v>
      </c>
      <c r="E4235">
        <v>8.485035517</v>
      </c>
      <c r="F4235">
        <v>10.926569130000001</v>
      </c>
      <c r="G4235">
        <v>7.0867231640000004</v>
      </c>
      <c r="H4235">
        <v>23.29510003</v>
      </c>
      <c r="I4235">
        <v>6.3988908990000004</v>
      </c>
      <c r="J4235">
        <v>4.5154387170000003</v>
      </c>
      <c r="K4235">
        <v>9.8356491130000006</v>
      </c>
      <c r="L4235">
        <v>9.2960229460000008</v>
      </c>
      <c r="M4235">
        <v>37.654363070000002</v>
      </c>
      <c r="N4235">
        <v>4.4226453489999997</v>
      </c>
      <c r="O4235">
        <v>28.870855689999999</v>
      </c>
      <c r="P4235">
        <v>10.571795180000001</v>
      </c>
      <c r="Q4235">
        <v>17.565808969999999</v>
      </c>
    </row>
    <row r="4236" spans="1:17">
      <c r="A4236" t="s">
        <v>14650</v>
      </c>
      <c r="B4236" s="14" t="s">
        <v>4493</v>
      </c>
      <c r="C4236">
        <v>3.2808288540000001</v>
      </c>
      <c r="D4236">
        <v>0.72681344299999995</v>
      </c>
      <c r="E4236">
        <v>1.003491119</v>
      </c>
      <c r="F4236">
        <v>0.78152338300000002</v>
      </c>
      <c r="G4236">
        <v>0.70817216999999999</v>
      </c>
      <c r="H4236">
        <v>2.83504355</v>
      </c>
      <c r="I4236">
        <v>0</v>
      </c>
      <c r="J4236">
        <v>1.7676256509999999</v>
      </c>
      <c r="K4236">
        <v>1.3023037559999999</v>
      </c>
      <c r="L4236">
        <v>3.3686523679999998</v>
      </c>
      <c r="M4236">
        <v>0.78721294200000003</v>
      </c>
      <c r="N4236">
        <v>0.60665121600000005</v>
      </c>
      <c r="O4236">
        <v>0.90836164900000005</v>
      </c>
      <c r="P4236">
        <v>0.79987101199999999</v>
      </c>
      <c r="Q4236">
        <v>0.84575529900000002</v>
      </c>
    </row>
    <row r="4237" spans="1:17">
      <c r="A4237" t="s">
        <v>14651</v>
      </c>
      <c r="B4237" s="14" t="s">
        <v>4342</v>
      </c>
      <c r="C4237">
        <v>6.4630285110000001</v>
      </c>
      <c r="D4237">
        <v>2.8927743760000002</v>
      </c>
      <c r="E4237">
        <v>2.0206662710000001</v>
      </c>
      <c r="F4237">
        <v>2.2442454669999998</v>
      </c>
      <c r="G4237">
        <v>1.4349137860000001</v>
      </c>
      <c r="H4237">
        <v>2.0262527800000001</v>
      </c>
      <c r="I4237">
        <v>3.6546542789999998</v>
      </c>
      <c r="J4237">
        <v>5.4175482920000002</v>
      </c>
      <c r="K4237">
        <v>2.7524439730000001</v>
      </c>
      <c r="L4237">
        <v>4.0837140700000001</v>
      </c>
      <c r="M4237">
        <v>1.772297679</v>
      </c>
      <c r="N4237">
        <v>1.138157251</v>
      </c>
      <c r="O4237">
        <v>4.0900934280000003</v>
      </c>
      <c r="P4237">
        <v>1.2664935500000001</v>
      </c>
      <c r="Q4237">
        <v>2.448125289</v>
      </c>
    </row>
    <row r="4238" spans="1:17">
      <c r="A4238" t="s">
        <v>14652</v>
      </c>
      <c r="B4238" s="14" t="s">
        <v>3356</v>
      </c>
      <c r="C4238">
        <v>58.696859369999999</v>
      </c>
      <c r="D4238">
        <v>51.548874499999997</v>
      </c>
      <c r="E4238">
        <v>48.583720210000003</v>
      </c>
      <c r="F4238">
        <v>7.8095665079999996</v>
      </c>
      <c r="G4238">
        <v>34.713377540000003</v>
      </c>
      <c r="H4238">
        <v>11.822275510000001</v>
      </c>
      <c r="I4238">
        <v>155.91206249999999</v>
      </c>
      <c r="J4238">
        <v>55.737738970000002</v>
      </c>
      <c r="K4238">
        <v>53.806204839999999</v>
      </c>
      <c r="L4238">
        <v>48.59093601</v>
      </c>
      <c r="M4238">
        <v>909.84233730000005</v>
      </c>
      <c r="N4238">
        <v>90.391544479999993</v>
      </c>
      <c r="O4238">
        <v>391.74364120000001</v>
      </c>
      <c r="P4238">
        <v>115.343836</v>
      </c>
      <c r="Q4238">
        <v>40.425958469999998</v>
      </c>
    </row>
    <row r="4239" spans="1:17">
      <c r="A4239" t="s">
        <v>14653</v>
      </c>
      <c r="B4239" s="14" t="s">
        <v>14654</v>
      </c>
      <c r="C4239">
        <v>92.427588589999999</v>
      </c>
      <c r="D4239">
        <v>6.0991761420000001</v>
      </c>
      <c r="E4239">
        <v>5.8580611979999997</v>
      </c>
      <c r="F4239">
        <v>4.2829607970000003</v>
      </c>
      <c r="G4239">
        <v>4.7541958329999998</v>
      </c>
      <c r="H4239">
        <v>10.57366242</v>
      </c>
      <c r="I4239">
        <v>14.33925131</v>
      </c>
      <c r="J4239">
        <v>7.4789875229999998</v>
      </c>
      <c r="K4239">
        <v>16.950324999999999</v>
      </c>
      <c r="L4239">
        <v>44.732742000000002</v>
      </c>
      <c r="M4239">
        <v>7.5497469820000003</v>
      </c>
      <c r="N4239">
        <v>6.0604937980000004</v>
      </c>
      <c r="O4239">
        <v>26.134862290000001</v>
      </c>
      <c r="P4239">
        <v>8.5562758789999993</v>
      </c>
      <c r="Q4239">
        <v>12.16679409</v>
      </c>
    </row>
    <row r="4240" spans="1:17">
      <c r="A4240" t="s">
        <v>14655</v>
      </c>
      <c r="B4240" s="14" t="s">
        <v>14656</v>
      </c>
      <c r="C4240">
        <v>85.985857980000006</v>
      </c>
      <c r="D4240">
        <v>58.75599304</v>
      </c>
      <c r="E4240">
        <v>73.827032259999996</v>
      </c>
      <c r="F4240">
        <v>73.523113679999994</v>
      </c>
      <c r="G4240">
        <v>62.529525839999998</v>
      </c>
      <c r="H4240">
        <v>112.0932248</v>
      </c>
      <c r="I4240">
        <v>75.9433662</v>
      </c>
      <c r="J4240">
        <v>87.357206169999998</v>
      </c>
      <c r="K4240">
        <v>113.72598050000001</v>
      </c>
      <c r="L4240">
        <v>282.36723499999999</v>
      </c>
      <c r="M4240">
        <v>34.870532249999997</v>
      </c>
      <c r="N4240">
        <v>42.697156309999997</v>
      </c>
      <c r="O4240">
        <v>64.379132920000004</v>
      </c>
      <c r="P4240">
        <v>15.44438512</v>
      </c>
      <c r="Q4240">
        <v>89.080437689999997</v>
      </c>
    </row>
    <row r="4241" spans="1:17">
      <c r="A4241" t="s">
        <v>14657</v>
      </c>
      <c r="B4241" s="14" t="s">
        <v>14658</v>
      </c>
      <c r="C4241">
        <v>15.657794579999999</v>
      </c>
      <c r="D4241">
        <v>1.5898326439999999</v>
      </c>
      <c r="E4241">
        <v>1.2493495450000001</v>
      </c>
      <c r="F4241">
        <v>0.53283280099999997</v>
      </c>
      <c r="G4241">
        <v>2.5911493879999998</v>
      </c>
      <c r="H4241">
        <v>1.503364326</v>
      </c>
      <c r="I4241">
        <v>2.8542585549999999</v>
      </c>
      <c r="J4241">
        <v>1.9849445560000001</v>
      </c>
      <c r="K4241">
        <v>10.950696369999999</v>
      </c>
      <c r="L4241">
        <v>19.786994880000002</v>
      </c>
      <c r="M4241">
        <v>3.7569830949999998</v>
      </c>
      <c r="N4241">
        <v>2.1714375879999999</v>
      </c>
      <c r="O4241">
        <v>4.3351667310000002</v>
      </c>
      <c r="P4241">
        <v>1.8597559930000001</v>
      </c>
      <c r="Q4241">
        <v>2.690918125</v>
      </c>
    </row>
    <row r="4242" spans="1:17">
      <c r="A4242" t="s">
        <v>14659</v>
      </c>
      <c r="B4242" s="14" t="s">
        <v>9212</v>
      </c>
      <c r="C4242">
        <v>11.685264050000001</v>
      </c>
      <c r="D4242">
        <v>61.496869169999997</v>
      </c>
      <c r="E4242">
        <v>37.7196073</v>
      </c>
      <c r="F4242">
        <v>68.589444650000004</v>
      </c>
      <c r="G4242">
        <v>37.60047222</v>
      </c>
      <c r="H4242">
        <v>14.22956641</v>
      </c>
      <c r="I4242">
        <v>36.991112090000001</v>
      </c>
      <c r="J4242">
        <v>68.611581189999995</v>
      </c>
      <c r="K4242">
        <v>111.1920633</v>
      </c>
      <c r="L4242">
        <v>20.169352270000001</v>
      </c>
      <c r="M4242">
        <v>9.8474960629999995</v>
      </c>
      <c r="N4242">
        <v>46.340819250000003</v>
      </c>
      <c r="O4242">
        <v>5.3658533689999999</v>
      </c>
      <c r="P4242">
        <v>105.0613185</v>
      </c>
      <c r="Q4242">
        <v>43.494819460000002</v>
      </c>
    </row>
    <row r="4243" spans="1:17">
      <c r="A4243" t="s">
        <v>14657</v>
      </c>
      <c r="B4243" s="14" t="s">
        <v>4339</v>
      </c>
      <c r="C4243">
        <v>0</v>
      </c>
      <c r="D4243">
        <v>1.1679273459999999</v>
      </c>
      <c r="E4243">
        <v>0.99711680000000003</v>
      </c>
      <c r="F4243">
        <v>0.87709569499999995</v>
      </c>
      <c r="G4243">
        <v>1.112684131</v>
      </c>
      <c r="H4243">
        <v>0.224971541</v>
      </c>
      <c r="I4243">
        <v>0.85425326999999995</v>
      </c>
      <c r="J4243">
        <v>1.6337079130000001</v>
      </c>
      <c r="K4243">
        <v>1.0629543109999999</v>
      </c>
      <c r="L4243">
        <v>0.37012907099999998</v>
      </c>
      <c r="M4243">
        <v>0</v>
      </c>
      <c r="N4243">
        <v>0.14442027800000001</v>
      </c>
      <c r="O4243">
        <v>0</v>
      </c>
      <c r="P4243">
        <v>1.669823466</v>
      </c>
      <c r="Q4243">
        <v>0.40268349199999998</v>
      </c>
    </row>
    <row r="4244" spans="1:17">
      <c r="A4244" t="s">
        <v>14660</v>
      </c>
      <c r="B4244" s="14" t="s">
        <v>2731</v>
      </c>
      <c r="C4244">
        <v>39.791797610000003</v>
      </c>
      <c r="D4244">
        <v>0.23824906800000001</v>
      </c>
      <c r="E4244">
        <v>0.22883051600000001</v>
      </c>
      <c r="F4244">
        <v>0.14639026199999999</v>
      </c>
      <c r="G4244">
        <v>0.18571077499999999</v>
      </c>
      <c r="H4244">
        <v>0</v>
      </c>
      <c r="I4244">
        <v>7.0576002559999997</v>
      </c>
      <c r="J4244">
        <v>0.74984640499999999</v>
      </c>
      <c r="K4244">
        <v>34.639438839999997</v>
      </c>
      <c r="L4244">
        <v>120.95702369999999</v>
      </c>
      <c r="M4244">
        <v>14.45068758</v>
      </c>
      <c r="N4244">
        <v>0.86172646200000003</v>
      </c>
      <c r="O4244">
        <v>19.652191370000001</v>
      </c>
      <c r="P4244">
        <v>0.564732648</v>
      </c>
      <c r="Q4244">
        <v>5.9144137949999998</v>
      </c>
    </row>
    <row r="4245" spans="1:17">
      <c r="A4245" t="s">
        <v>14661</v>
      </c>
      <c r="B4245" s="14" t="s">
        <v>2719</v>
      </c>
      <c r="C4245">
        <v>7.1614046010000001</v>
      </c>
      <c r="D4245">
        <v>0.31729818100000001</v>
      </c>
      <c r="E4245">
        <v>0.45713194299999999</v>
      </c>
      <c r="F4245">
        <v>0.45490985299999998</v>
      </c>
      <c r="G4245">
        <v>0.37099216000000002</v>
      </c>
      <c r="H4245">
        <v>0.73343323199999999</v>
      </c>
      <c r="I4245">
        <v>5.9180493859999999</v>
      </c>
      <c r="J4245">
        <v>0.66575958300000004</v>
      </c>
      <c r="K4245">
        <v>2.923892387</v>
      </c>
      <c r="L4245">
        <v>1.809995341</v>
      </c>
      <c r="M4245">
        <v>8.2479894770000008</v>
      </c>
      <c r="N4245">
        <v>0.32369342600000001</v>
      </c>
      <c r="O4245">
        <v>5.5517698800000002</v>
      </c>
      <c r="P4245">
        <v>0.46558965800000002</v>
      </c>
      <c r="Q4245">
        <v>2.7896888190000002</v>
      </c>
    </row>
    <row r="4246" spans="1:17">
      <c r="A4246" t="s">
        <v>14662</v>
      </c>
      <c r="B4246" s="14" t="s">
        <v>14663</v>
      </c>
      <c r="C4246">
        <v>0</v>
      </c>
      <c r="D4246">
        <v>0.44737233300000001</v>
      </c>
      <c r="E4246">
        <v>0.10742166</v>
      </c>
      <c r="F4246">
        <v>0.13744220200000001</v>
      </c>
      <c r="G4246">
        <v>0</v>
      </c>
      <c r="H4246">
        <v>1.5511485220000001</v>
      </c>
      <c r="I4246">
        <v>0</v>
      </c>
      <c r="J4246">
        <v>0.38400669399999998</v>
      </c>
      <c r="K4246">
        <v>0</v>
      </c>
      <c r="L4246">
        <v>2.5519901709999999</v>
      </c>
      <c r="M4246">
        <v>0</v>
      </c>
      <c r="N4246">
        <v>0.74681879600000001</v>
      </c>
      <c r="O4246">
        <v>0</v>
      </c>
      <c r="P4246">
        <v>0.75744791099999997</v>
      </c>
      <c r="Q4246">
        <v>0</v>
      </c>
    </row>
    <row r="4247" spans="1:17">
      <c r="A4247" t="s">
        <v>14664</v>
      </c>
      <c r="B4247" s="14" t="s">
        <v>1107</v>
      </c>
      <c r="C4247">
        <v>4.6852841559999998</v>
      </c>
      <c r="D4247">
        <v>4.8931802109999998</v>
      </c>
      <c r="E4247">
        <v>1.922621382</v>
      </c>
      <c r="F4247">
        <v>3.8265512789999998</v>
      </c>
      <c r="G4247">
        <v>2.1960223870000002</v>
      </c>
      <c r="H4247">
        <v>7.9688055540000002</v>
      </c>
      <c r="I4247">
        <v>5.8565499699999997</v>
      </c>
      <c r="J4247">
        <v>1.2727612479999999</v>
      </c>
      <c r="K4247">
        <v>9.4128308260000004</v>
      </c>
      <c r="L4247">
        <v>10.15005491</v>
      </c>
      <c r="M4247">
        <v>1.284802971</v>
      </c>
      <c r="N4247">
        <v>1.072619</v>
      </c>
      <c r="O4247">
        <v>5.9301146210000004</v>
      </c>
      <c r="P4247">
        <v>0.80336128500000004</v>
      </c>
      <c r="Q4247">
        <v>5.0612811730000002</v>
      </c>
    </row>
    <row r="4248" spans="1:17">
      <c r="A4248" t="e">
        <v>#N/A</v>
      </c>
      <c r="B4248" s="14" t="s">
        <v>14665</v>
      </c>
      <c r="C4248">
        <v>3.0818979999999998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</row>
    <row r="4249" spans="1:17">
      <c r="A4249" t="s">
        <v>14666</v>
      </c>
      <c r="B4249" s="14" t="s">
        <v>4338</v>
      </c>
      <c r="C4249">
        <v>5.2320907070000002</v>
      </c>
      <c r="D4249">
        <v>1.9184826660000001</v>
      </c>
      <c r="E4249">
        <v>2.0729705420000002</v>
      </c>
      <c r="F4249">
        <v>0.78586436599999998</v>
      </c>
      <c r="G4249">
        <v>1.588885895</v>
      </c>
      <c r="H4249">
        <v>0.62361049700000004</v>
      </c>
      <c r="I4249">
        <v>2.1048442299999999</v>
      </c>
      <c r="J4249">
        <v>1.7382356320000001</v>
      </c>
      <c r="K4249">
        <v>2.8646131100000001</v>
      </c>
      <c r="L4249">
        <v>3.6479300299999999</v>
      </c>
      <c r="M4249">
        <v>1.731593344</v>
      </c>
      <c r="N4249">
        <v>1.2454592760000001</v>
      </c>
      <c r="O4249">
        <v>2.9971172350000002</v>
      </c>
      <c r="P4249">
        <v>1.0285937469999999</v>
      </c>
      <c r="Q4249">
        <v>1.4882928550000001</v>
      </c>
    </row>
    <row r="4250" spans="1:17">
      <c r="A4250" t="e">
        <v>#N/A</v>
      </c>
      <c r="B4250" s="14" t="s">
        <v>14667</v>
      </c>
      <c r="C4250">
        <v>30.7534077</v>
      </c>
      <c r="D4250">
        <v>6.8129095199999998</v>
      </c>
      <c r="E4250">
        <v>6.0761804980000003</v>
      </c>
      <c r="F4250">
        <v>5.3821781289999997</v>
      </c>
      <c r="G4250">
        <v>6.06918617</v>
      </c>
      <c r="H4250">
        <v>11.8110059</v>
      </c>
      <c r="I4250">
        <v>25.627598089999999</v>
      </c>
      <c r="J4250">
        <v>4.4555670349999996</v>
      </c>
      <c r="K4250">
        <v>29.895590009999999</v>
      </c>
      <c r="L4250">
        <v>49.967424569999999</v>
      </c>
      <c r="M4250">
        <v>25.299684030000002</v>
      </c>
      <c r="N4250">
        <v>9.2067927059999999</v>
      </c>
      <c r="O4250">
        <v>43.789795859999998</v>
      </c>
      <c r="P4250">
        <v>8.568830943</v>
      </c>
      <c r="Q4250">
        <v>39.261640509999999</v>
      </c>
    </row>
    <row r="4251" spans="1:17">
      <c r="A4251" t="e">
        <v>#N/A</v>
      </c>
      <c r="B4251" s="14" t="s">
        <v>14668</v>
      </c>
      <c r="C4251">
        <v>0</v>
      </c>
      <c r="D4251">
        <v>0</v>
      </c>
      <c r="E4251">
        <v>0.42655785400000001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0.98850772600000003</v>
      </c>
      <c r="O4251">
        <v>0</v>
      </c>
      <c r="P4251">
        <v>0.60154601100000005</v>
      </c>
      <c r="Q4251">
        <v>0</v>
      </c>
    </row>
    <row r="4252" spans="1:17">
      <c r="A4252" t="s">
        <v>14669</v>
      </c>
      <c r="B4252" s="14" t="s">
        <v>2580</v>
      </c>
      <c r="C4252">
        <v>10.035828240000001</v>
      </c>
      <c r="D4252">
        <v>0.66698159499999998</v>
      </c>
      <c r="E4252">
        <v>0.40928131099999998</v>
      </c>
      <c r="F4252">
        <v>0.72857170299999996</v>
      </c>
      <c r="G4252">
        <v>0.49101658100000001</v>
      </c>
      <c r="H4252">
        <v>0.32119266200000002</v>
      </c>
      <c r="I4252">
        <v>1.463544484</v>
      </c>
      <c r="J4252">
        <v>0.59371468400000005</v>
      </c>
      <c r="K4252">
        <v>2.2004962429999999</v>
      </c>
      <c r="L4252">
        <v>3.2762943880000002</v>
      </c>
      <c r="M4252">
        <v>4.1739184409999996</v>
      </c>
      <c r="N4252">
        <v>0.61856801800000005</v>
      </c>
      <c r="O4252">
        <v>7.9653640640000001</v>
      </c>
      <c r="P4252">
        <v>0.77794103400000003</v>
      </c>
      <c r="Q4252">
        <v>3.3344933179999998</v>
      </c>
    </row>
    <row r="4253" spans="1:17">
      <c r="A4253" t="s">
        <v>14670</v>
      </c>
      <c r="B4253" s="14" t="s">
        <v>14671</v>
      </c>
      <c r="C4253">
        <v>6.5975359239999998</v>
      </c>
      <c r="D4253">
        <v>6.1594951140000003</v>
      </c>
      <c r="E4253">
        <v>5.6820296900000002</v>
      </c>
      <c r="F4253">
        <v>6.7567820100000002</v>
      </c>
      <c r="G4253">
        <v>5.2080958539999997</v>
      </c>
      <c r="H4253">
        <v>5.248622846</v>
      </c>
      <c r="I4253">
        <v>5.4978947600000003</v>
      </c>
      <c r="J4253">
        <v>7.8061398869999996</v>
      </c>
      <c r="K4253">
        <v>8.2662993149999995</v>
      </c>
      <c r="L4253">
        <v>4.5657230010000003</v>
      </c>
      <c r="M4253">
        <v>2.412243235</v>
      </c>
      <c r="N4253">
        <v>6.6999692560000002</v>
      </c>
      <c r="O4253">
        <v>3.827281089</v>
      </c>
      <c r="P4253">
        <v>10.393314739999999</v>
      </c>
      <c r="Q4253">
        <v>7.7749007519999997</v>
      </c>
    </row>
    <row r="4254" spans="1:17">
      <c r="A4254" t="s">
        <v>14672</v>
      </c>
      <c r="B4254" s="14" t="s">
        <v>1570</v>
      </c>
      <c r="C4254">
        <v>8.8988882389999997</v>
      </c>
      <c r="D4254">
        <v>55.418292399999999</v>
      </c>
      <c r="E4254">
        <v>38.161551899999999</v>
      </c>
      <c r="F4254">
        <v>85.150763889999993</v>
      </c>
      <c r="G4254">
        <v>25.117938079999998</v>
      </c>
      <c r="H4254">
        <v>80.926913519999999</v>
      </c>
      <c r="I4254">
        <v>62.644103510000001</v>
      </c>
      <c r="J4254">
        <v>148.6744726</v>
      </c>
      <c r="K4254">
        <v>42.512870409999998</v>
      </c>
      <c r="L4254">
        <v>5.9699190130000002</v>
      </c>
      <c r="M4254">
        <v>5.6939432539999997</v>
      </c>
      <c r="N4254">
        <v>77.885809679999994</v>
      </c>
      <c r="O4254">
        <v>8.6386183560000003</v>
      </c>
      <c r="P4254">
        <v>222.1401079</v>
      </c>
      <c r="Q4254">
        <v>78.846263399999998</v>
      </c>
    </row>
    <row r="4255" spans="1:17">
      <c r="A4255" t="s">
        <v>14673</v>
      </c>
      <c r="B4255" s="14" t="s">
        <v>14674</v>
      </c>
      <c r="C4255">
        <v>8.0189190680000006</v>
      </c>
      <c r="D4255">
        <v>5.3293772109999997</v>
      </c>
      <c r="E4255">
        <v>8.1045992309999999</v>
      </c>
      <c r="F4255">
        <v>6.0034219909999997</v>
      </c>
      <c r="G4255">
        <v>8.3083033979999996</v>
      </c>
      <c r="H4255">
        <v>12.318830009999999</v>
      </c>
      <c r="I4255">
        <v>0</v>
      </c>
      <c r="J4255">
        <v>1.0165614110000001</v>
      </c>
      <c r="K4255">
        <v>0</v>
      </c>
      <c r="L4255">
        <v>7.6002231550000001</v>
      </c>
      <c r="M4255">
        <v>0</v>
      </c>
      <c r="N4255">
        <v>7.9080618100000004</v>
      </c>
      <c r="O4255">
        <v>4.4403892239999996</v>
      </c>
      <c r="P4255">
        <v>3.609276065</v>
      </c>
      <c r="Q4255">
        <v>11.024926689999999</v>
      </c>
    </row>
    <row r="4256" spans="1:17">
      <c r="A4256" t="s">
        <v>14675</v>
      </c>
      <c r="B4256" s="14" t="s">
        <v>1567</v>
      </c>
      <c r="C4256">
        <v>19.073542060000001</v>
      </c>
      <c r="D4256">
        <v>8.1659960799999993</v>
      </c>
      <c r="E4256">
        <v>7.9343745339999998</v>
      </c>
      <c r="F4256">
        <v>7.7596714489999998</v>
      </c>
      <c r="G4256">
        <v>5.106998119</v>
      </c>
      <c r="H4256">
        <v>8.6421994380000005</v>
      </c>
      <c r="I4256">
        <v>5.3130386290000002</v>
      </c>
      <c r="J4256">
        <v>10.079362010000001</v>
      </c>
      <c r="K4256">
        <v>10.40269311</v>
      </c>
      <c r="L4256">
        <v>6.6352406610000001</v>
      </c>
      <c r="M4256">
        <v>5.3479006900000003</v>
      </c>
      <c r="N4256">
        <v>5.0723219500000001</v>
      </c>
      <c r="O4256">
        <v>5.696233608</v>
      </c>
      <c r="P4256">
        <v>15.819380199999999</v>
      </c>
      <c r="Q4256">
        <v>9.7233331110000005</v>
      </c>
    </row>
    <row r="4257" spans="1:17">
      <c r="A4257" t="s">
        <v>14676</v>
      </c>
      <c r="B4257" s="14" t="s">
        <v>14677</v>
      </c>
      <c r="C4257">
        <v>1.39991299</v>
      </c>
      <c r="D4257">
        <v>0.62025520099999998</v>
      </c>
      <c r="E4257">
        <v>0.74466879600000002</v>
      </c>
      <c r="F4257">
        <v>0.57166637799999998</v>
      </c>
      <c r="G4257">
        <v>0.72521631399999997</v>
      </c>
      <c r="H4257">
        <v>3.7635069639999998</v>
      </c>
      <c r="I4257">
        <v>2.0415205259999998</v>
      </c>
      <c r="J4257">
        <v>0.88733750300000003</v>
      </c>
      <c r="K4257">
        <v>1.270140321</v>
      </c>
      <c r="L4257">
        <v>4.4227287280000001</v>
      </c>
      <c r="M4257">
        <v>0</v>
      </c>
      <c r="N4257">
        <v>0</v>
      </c>
      <c r="O4257">
        <v>9.3022391209999995</v>
      </c>
      <c r="P4257">
        <v>0</v>
      </c>
      <c r="Q4257">
        <v>1.9246905910000001</v>
      </c>
    </row>
    <row r="4258" spans="1:17">
      <c r="A4258" t="s">
        <v>14676</v>
      </c>
      <c r="B4258" s="14" t="s">
        <v>14678</v>
      </c>
      <c r="C4258">
        <v>0</v>
      </c>
      <c r="D4258">
        <v>0</v>
      </c>
      <c r="E4258">
        <v>1.2092328160000001</v>
      </c>
      <c r="F4258">
        <v>1.289308726</v>
      </c>
      <c r="G4258">
        <v>0.98137070000000004</v>
      </c>
      <c r="H4258">
        <v>2.1826367389999999</v>
      </c>
      <c r="I4258">
        <v>0</v>
      </c>
      <c r="J4258">
        <v>1.6810568290000001</v>
      </c>
      <c r="K4258">
        <v>1.7187678660000001</v>
      </c>
      <c r="L4258">
        <v>4.7879081650000002</v>
      </c>
      <c r="M4258">
        <v>0</v>
      </c>
      <c r="N4258">
        <v>0.23352361399999999</v>
      </c>
      <c r="O4258">
        <v>0</v>
      </c>
      <c r="P4258">
        <v>1.421083466</v>
      </c>
      <c r="Q4258">
        <v>0</v>
      </c>
    </row>
    <row r="4259" spans="1:17">
      <c r="A4259" t="s">
        <v>14679</v>
      </c>
      <c r="B4259" s="14" t="s">
        <v>14680</v>
      </c>
      <c r="C4259">
        <v>3.9978154109999999</v>
      </c>
      <c r="D4259">
        <v>5.7567248190000004</v>
      </c>
      <c r="E4259">
        <v>4.5509139510000001</v>
      </c>
      <c r="F4259">
        <v>5.8771509479999997</v>
      </c>
      <c r="G4259">
        <v>3.1065655250000002</v>
      </c>
      <c r="H4259">
        <v>0.76769088299999999</v>
      </c>
      <c r="I4259">
        <v>0</v>
      </c>
      <c r="J4259">
        <v>4.4598802649999998</v>
      </c>
      <c r="K4259">
        <v>4.715380573</v>
      </c>
      <c r="L4259">
        <v>0.757815087</v>
      </c>
      <c r="M4259">
        <v>0.76739925799999997</v>
      </c>
      <c r="N4259">
        <v>5.5195668590000002</v>
      </c>
      <c r="O4259">
        <v>0.44274936100000001</v>
      </c>
      <c r="P4259">
        <v>17.634091290000001</v>
      </c>
      <c r="Q4259">
        <v>6.3209223909999999</v>
      </c>
    </row>
    <row r="4260" spans="1:17">
      <c r="A4260" t="s">
        <v>14681</v>
      </c>
      <c r="B4260" s="14" t="s">
        <v>14682</v>
      </c>
      <c r="C4260">
        <v>8.2183946670000001</v>
      </c>
      <c r="D4260">
        <v>2.7309743919999998</v>
      </c>
      <c r="E4260">
        <v>3.2787655959999999</v>
      </c>
      <c r="F4260">
        <v>0.83901284300000001</v>
      </c>
      <c r="G4260">
        <v>1.773953669</v>
      </c>
      <c r="H4260">
        <v>3.9453964269999999</v>
      </c>
      <c r="I4260">
        <v>0</v>
      </c>
      <c r="J4260">
        <v>4.6883205370000001</v>
      </c>
      <c r="K4260">
        <v>12.1168859</v>
      </c>
      <c r="L4260">
        <v>15.57856686</v>
      </c>
      <c r="M4260">
        <v>0</v>
      </c>
      <c r="N4260">
        <v>4.8122129859999996</v>
      </c>
      <c r="O4260">
        <v>0</v>
      </c>
      <c r="P4260">
        <v>4.6238238149999997</v>
      </c>
      <c r="Q4260">
        <v>4.2371919729999998</v>
      </c>
    </row>
    <row r="4261" spans="1:17">
      <c r="A4261" t="s">
        <v>14683</v>
      </c>
      <c r="B4261" s="14" t="s">
        <v>2428</v>
      </c>
      <c r="C4261">
        <v>5.3085547399999999</v>
      </c>
      <c r="D4261">
        <v>1.2797893229999999</v>
      </c>
      <c r="E4261">
        <v>0.93020253399999997</v>
      </c>
      <c r="F4261">
        <v>0.97763235599999998</v>
      </c>
      <c r="G4261">
        <v>0.75491956500000001</v>
      </c>
      <c r="H4261">
        <v>1.199281182</v>
      </c>
      <c r="I4261">
        <v>1.821545725</v>
      </c>
      <c r="J4261">
        <v>2.2564204320000001</v>
      </c>
      <c r="K4261">
        <v>1.699923152</v>
      </c>
      <c r="L4261">
        <v>1.775779928</v>
      </c>
      <c r="M4261">
        <v>1.4985320099999999</v>
      </c>
      <c r="N4261">
        <v>0.46192648400000003</v>
      </c>
      <c r="O4261">
        <v>3.6312143259999998</v>
      </c>
      <c r="P4261">
        <v>1.147827114</v>
      </c>
      <c r="Q4261">
        <v>1.9319673040000001</v>
      </c>
    </row>
    <row r="4262" spans="1:17">
      <c r="A4262" t="s">
        <v>14684</v>
      </c>
      <c r="B4262" s="14" t="s">
        <v>14685</v>
      </c>
      <c r="C4262">
        <v>13.622417199999999</v>
      </c>
      <c r="D4262">
        <v>1.111828984</v>
      </c>
      <c r="E4262">
        <v>0.457661031</v>
      </c>
      <c r="F4262">
        <v>0.39037403100000001</v>
      </c>
      <c r="G4262">
        <v>0.74284309900000001</v>
      </c>
      <c r="H4262">
        <v>1.101423169</v>
      </c>
      <c r="I4262">
        <v>3.136711225</v>
      </c>
      <c r="J4262">
        <v>0.72712378700000002</v>
      </c>
      <c r="K4262">
        <v>0.97575884099999999</v>
      </c>
      <c r="L4262">
        <v>4.5302256070000002</v>
      </c>
      <c r="M4262">
        <v>4.1287678809999999</v>
      </c>
      <c r="N4262">
        <v>0.88382201199999999</v>
      </c>
      <c r="O4262">
        <v>7.1462514080000004</v>
      </c>
      <c r="P4262">
        <v>0.75297686399999997</v>
      </c>
      <c r="Q4262">
        <v>7.3930172440000002</v>
      </c>
    </row>
    <row r="4263" spans="1:17">
      <c r="A4263" t="e">
        <v>#N/A</v>
      </c>
      <c r="B4263" s="14" t="s">
        <v>14686</v>
      </c>
      <c r="C4263">
        <v>22.423945629999999</v>
      </c>
      <c r="D4263">
        <v>1.0349280780000001</v>
      </c>
      <c r="E4263">
        <v>1.5904238550000001</v>
      </c>
      <c r="F4263">
        <v>0.89026475800000004</v>
      </c>
      <c r="G4263">
        <v>1.2907318999999999</v>
      </c>
      <c r="H4263">
        <v>0.71766939500000004</v>
      </c>
      <c r="I4263">
        <v>1.3625532920000001</v>
      </c>
      <c r="J4263">
        <v>0.59222751900000004</v>
      </c>
      <c r="K4263">
        <v>4.2385904390000002</v>
      </c>
      <c r="L4263">
        <v>8.2650993879999994</v>
      </c>
      <c r="M4263">
        <v>10.76095158</v>
      </c>
      <c r="N4263">
        <v>0.921414442</v>
      </c>
      <c r="O4263">
        <v>10.34751335</v>
      </c>
      <c r="P4263">
        <v>0.56071709599999997</v>
      </c>
      <c r="Q4263">
        <v>0</v>
      </c>
    </row>
    <row r="4264" spans="1:17">
      <c r="A4264" t="s">
        <v>14684</v>
      </c>
      <c r="B4264" s="14" t="s">
        <v>14687</v>
      </c>
      <c r="C4264">
        <v>15.14897869</v>
      </c>
      <c r="D4264">
        <v>0.14591330499999999</v>
      </c>
      <c r="E4264">
        <v>0.56058001899999998</v>
      </c>
      <c r="F4264">
        <v>8.9655280000000004E-2</v>
      </c>
      <c r="G4264">
        <v>0.68242045500000004</v>
      </c>
      <c r="H4264">
        <v>1.2647921559999999</v>
      </c>
      <c r="I4264">
        <v>6.7236680800000004</v>
      </c>
      <c r="J4264">
        <v>0.41748734199999998</v>
      </c>
      <c r="K4264">
        <v>5.0795484139999996</v>
      </c>
      <c r="L4264">
        <v>2.91321685</v>
      </c>
      <c r="M4264">
        <v>6.321558477</v>
      </c>
      <c r="N4264">
        <v>0.405966092</v>
      </c>
      <c r="O4264">
        <v>9.4827450899999999</v>
      </c>
      <c r="P4264">
        <v>1.087004195</v>
      </c>
      <c r="Q4264">
        <v>2.716668538</v>
      </c>
    </row>
    <row r="4265" spans="1:17">
      <c r="A4265" t="s">
        <v>14688</v>
      </c>
      <c r="B4265" s="14" t="s">
        <v>14689</v>
      </c>
      <c r="C4265">
        <v>44.888514350000001</v>
      </c>
      <c r="D4265">
        <v>6.961016249</v>
      </c>
      <c r="E4265">
        <v>7.1633900519999996</v>
      </c>
      <c r="F4265">
        <v>7.026732558</v>
      </c>
      <c r="G4265">
        <v>6.2011250000000002</v>
      </c>
      <c r="H4265">
        <v>5.1719000990000001</v>
      </c>
      <c r="I4265">
        <v>3.2730899739999999</v>
      </c>
      <c r="J4265">
        <v>9.3893810749999993</v>
      </c>
      <c r="K4265">
        <v>22.40002904</v>
      </c>
      <c r="L4265">
        <v>18.43604856</v>
      </c>
      <c r="M4265">
        <v>21.54139764</v>
      </c>
      <c r="N4265">
        <v>4.4267954700000001</v>
      </c>
      <c r="O4265">
        <v>7.4569579910000003</v>
      </c>
      <c r="P4265">
        <v>7.7449048899999999</v>
      </c>
      <c r="Q4265">
        <v>6.1715622210000003</v>
      </c>
    </row>
    <row r="4266" spans="1:17">
      <c r="A4266" t="s">
        <v>14688</v>
      </c>
      <c r="B4266" s="14" t="s">
        <v>14690</v>
      </c>
      <c r="C4266">
        <v>0</v>
      </c>
      <c r="D4266">
        <v>4.3307759590000003</v>
      </c>
      <c r="E4266">
        <v>10.13895207</v>
      </c>
      <c r="F4266">
        <v>5.6546486849999997</v>
      </c>
      <c r="G4266">
        <v>8.0174308429999996</v>
      </c>
      <c r="H4266">
        <v>11.261888969999999</v>
      </c>
      <c r="I4266">
        <v>0</v>
      </c>
      <c r="J4266">
        <v>8.3640748039999995</v>
      </c>
      <c r="K4266">
        <v>2.2171088449999998</v>
      </c>
      <c r="L4266">
        <v>0</v>
      </c>
      <c r="M4266">
        <v>0</v>
      </c>
      <c r="N4266">
        <v>8.4344860429999997</v>
      </c>
      <c r="O4266">
        <v>0</v>
      </c>
      <c r="P4266">
        <v>9.1655679180000007</v>
      </c>
      <c r="Q4266">
        <v>11.75883453</v>
      </c>
    </row>
    <row r="4267" spans="1:17">
      <c r="A4267" t="s">
        <v>14688</v>
      </c>
      <c r="B4267" s="14" t="s">
        <v>14691</v>
      </c>
      <c r="C4267">
        <v>10.165522019999999</v>
      </c>
      <c r="D4267">
        <v>31.80954942</v>
      </c>
      <c r="E4267">
        <v>45.016947209999998</v>
      </c>
      <c r="F4267">
        <v>27.328584469999999</v>
      </c>
      <c r="G4267">
        <v>47.83452423</v>
      </c>
      <c r="H4267">
        <v>123.95585800000001</v>
      </c>
      <c r="I4267">
        <v>14.82457982</v>
      </c>
      <c r="J4267">
        <v>23.035281569999999</v>
      </c>
      <c r="K4267">
        <v>21.328587089999999</v>
      </c>
      <c r="L4267">
        <v>20.072384230000001</v>
      </c>
      <c r="M4267">
        <v>12.19574512</v>
      </c>
      <c r="N4267">
        <v>13.78436005</v>
      </c>
      <c r="O4267">
        <v>9.8508327100000006</v>
      </c>
      <c r="P4267">
        <v>21.924038459999998</v>
      </c>
      <c r="Q4267">
        <v>34.067023460000001</v>
      </c>
    </row>
    <row r="4268" spans="1:17">
      <c r="A4268" t="s">
        <v>14692</v>
      </c>
      <c r="B4268" s="14" t="s">
        <v>14693</v>
      </c>
      <c r="C4268">
        <v>5.0336034109999996</v>
      </c>
      <c r="D4268">
        <v>0.63028052300000004</v>
      </c>
      <c r="E4268">
        <v>0.44238140999999997</v>
      </c>
      <c r="F4268">
        <v>0.35748083000000003</v>
      </c>
      <c r="G4268">
        <v>0.79362569599999999</v>
      </c>
      <c r="H4268">
        <v>0.84051370599999997</v>
      </c>
      <c r="I4268">
        <v>1.9149397619999999</v>
      </c>
      <c r="J4268">
        <v>1.3594556019999999</v>
      </c>
      <c r="K4268">
        <v>1.9856459710000001</v>
      </c>
      <c r="L4268">
        <v>3.8719384520000002</v>
      </c>
      <c r="M4268">
        <v>2.5205832529999999</v>
      </c>
      <c r="N4268">
        <v>1.0791340309999999</v>
      </c>
      <c r="O4268">
        <v>4.6051095450000004</v>
      </c>
      <c r="P4268">
        <v>0.722365268</v>
      </c>
      <c r="Q4268">
        <v>3.7611534469999999</v>
      </c>
    </row>
    <row r="4269" spans="1:17">
      <c r="A4269" t="s">
        <v>14694</v>
      </c>
      <c r="B4269" s="14" t="s">
        <v>3065</v>
      </c>
      <c r="C4269">
        <v>4.0765706589999997</v>
      </c>
      <c r="D4269">
        <v>2.2381096999999999</v>
      </c>
      <c r="E4269">
        <v>1.037103109</v>
      </c>
      <c r="F4269">
        <v>0.96504481499999994</v>
      </c>
      <c r="G4269">
        <v>2.693364163</v>
      </c>
      <c r="H4269">
        <v>7.4197159069999996</v>
      </c>
      <c r="I4269">
        <v>1.292378874</v>
      </c>
      <c r="J4269">
        <v>1.8424630209999999</v>
      </c>
      <c r="K4269">
        <v>3.6986704210000001</v>
      </c>
      <c r="L4269">
        <v>4.5916655769999997</v>
      </c>
      <c r="M4269">
        <v>2.7217971950000002</v>
      </c>
      <c r="N4269">
        <v>1.0269025540000001</v>
      </c>
      <c r="O4269">
        <v>1.5703350730000001</v>
      </c>
      <c r="P4269">
        <v>1.329597406</v>
      </c>
      <c r="Q4269">
        <v>1.8276300139999999</v>
      </c>
    </row>
    <row r="4270" spans="1:17">
      <c r="A4270" t="s">
        <v>14695</v>
      </c>
      <c r="B4270" s="14" t="s">
        <v>14696</v>
      </c>
      <c r="C4270">
        <v>677.84752419999995</v>
      </c>
      <c r="D4270">
        <v>48.583092710000003</v>
      </c>
      <c r="E4270">
        <v>36.966386180000001</v>
      </c>
      <c r="F4270">
        <v>21.71018059</v>
      </c>
      <c r="G4270">
        <v>48.689522850000003</v>
      </c>
      <c r="H4270">
        <v>65.629628839999995</v>
      </c>
      <c r="I4270">
        <v>161.98409419999999</v>
      </c>
      <c r="J4270">
        <v>80.154114550000003</v>
      </c>
      <c r="K4270">
        <v>161.50491160000001</v>
      </c>
      <c r="L4270">
        <v>406.70803360000002</v>
      </c>
      <c r="M4270">
        <v>164.0117448</v>
      </c>
      <c r="N4270">
        <v>61.089777490000003</v>
      </c>
      <c r="O4270">
        <v>167.17299850000001</v>
      </c>
      <c r="P4270">
        <v>82.897188900000003</v>
      </c>
      <c r="Q4270">
        <v>99.851620490000002</v>
      </c>
    </row>
    <row r="4271" spans="1:17">
      <c r="A4271" t="s">
        <v>14695</v>
      </c>
      <c r="B4271" s="14" t="s">
        <v>4344</v>
      </c>
      <c r="C4271">
        <v>14.901896219999999</v>
      </c>
      <c r="D4271">
        <v>14.51250915</v>
      </c>
      <c r="E4271">
        <v>14.14808635</v>
      </c>
      <c r="F4271">
        <v>14.90199516</v>
      </c>
      <c r="G4271">
        <v>10.760211010000001</v>
      </c>
      <c r="H4271">
        <v>12.80625781</v>
      </c>
      <c r="I4271">
        <v>11.3320557</v>
      </c>
      <c r="J4271">
        <v>15.5431477</v>
      </c>
      <c r="K4271">
        <v>15.684652290000001</v>
      </c>
      <c r="L4271">
        <v>13.611070120000001</v>
      </c>
      <c r="M4271">
        <v>6.7971998549999997</v>
      </c>
      <c r="N4271">
        <v>14.695885499999999</v>
      </c>
      <c r="O4271">
        <v>13.398902250000001</v>
      </c>
      <c r="P4271">
        <v>7.2311604550000004</v>
      </c>
      <c r="Q4271">
        <v>21.840436220000001</v>
      </c>
    </row>
    <row r="4272" spans="1:17">
      <c r="A4272" t="s">
        <v>14697</v>
      </c>
      <c r="B4272" s="14" t="s">
        <v>6663</v>
      </c>
      <c r="C4272">
        <v>2.9451418290000002</v>
      </c>
      <c r="D4272">
        <v>11.78030257</v>
      </c>
      <c r="E4272">
        <v>7.659113294</v>
      </c>
      <c r="F4272">
        <v>5.6347490870000003</v>
      </c>
      <c r="G4272">
        <v>5.5660256290000003</v>
      </c>
      <c r="H4272">
        <v>6.0325173889999997</v>
      </c>
      <c r="I4272">
        <v>12.169047669999999</v>
      </c>
      <c r="J4272">
        <v>7.2597145129999996</v>
      </c>
      <c r="K4272">
        <v>13.657531029999999</v>
      </c>
      <c r="L4272">
        <v>8.8910164690000002</v>
      </c>
      <c r="M4272">
        <v>2.1985198220000002</v>
      </c>
      <c r="N4272">
        <v>4.7600328469999997</v>
      </c>
      <c r="O4272">
        <v>4.7113163010000001</v>
      </c>
      <c r="P4272">
        <v>6.4070370089999997</v>
      </c>
      <c r="Q4272">
        <v>7.0860488579999998</v>
      </c>
    </row>
    <row r="4273" spans="1:17">
      <c r="A4273" t="s">
        <v>14698</v>
      </c>
      <c r="B4273" s="14" t="s">
        <v>14699</v>
      </c>
      <c r="C4273">
        <v>0.618688138</v>
      </c>
      <c r="D4273">
        <v>0.61677062100000002</v>
      </c>
      <c r="E4273">
        <v>0.26328364900000001</v>
      </c>
      <c r="F4273">
        <v>0.29475432499999998</v>
      </c>
      <c r="G4273">
        <v>0.32050758400000001</v>
      </c>
      <c r="H4273">
        <v>0.237610392</v>
      </c>
      <c r="I4273">
        <v>1.35336754</v>
      </c>
      <c r="J4273">
        <v>1.294116942</v>
      </c>
      <c r="K4273">
        <v>0.84200313400000004</v>
      </c>
      <c r="L4273">
        <v>1.954614195</v>
      </c>
      <c r="M4273">
        <v>0</v>
      </c>
      <c r="N4273">
        <v>7.6648222690000001</v>
      </c>
      <c r="O4273">
        <v>1.7129591390000001</v>
      </c>
      <c r="P4273">
        <v>0.97463971699999996</v>
      </c>
      <c r="Q4273">
        <v>1.063265401</v>
      </c>
    </row>
    <row r="4274" spans="1:17">
      <c r="A4274" t="s">
        <v>14700</v>
      </c>
      <c r="B4274" s="14" t="s">
        <v>3360</v>
      </c>
      <c r="C4274">
        <v>13.285150229999999</v>
      </c>
      <c r="D4274">
        <v>2.7336318940000002</v>
      </c>
      <c r="E4274">
        <v>1.9314500569999999</v>
      </c>
      <c r="F4274">
        <v>3.8870259549999999</v>
      </c>
      <c r="G4274">
        <v>1.428707964</v>
      </c>
      <c r="H4274">
        <v>3.3046477869999999</v>
      </c>
      <c r="I4274">
        <v>2.1373446149999999</v>
      </c>
      <c r="J4274">
        <v>1.953869436</v>
      </c>
      <c r="K4274">
        <v>3.002678607</v>
      </c>
      <c r="L4274">
        <v>5.9746077839999998</v>
      </c>
      <c r="M4274">
        <v>0.99827793499999995</v>
      </c>
      <c r="N4274">
        <v>1.631858204</v>
      </c>
      <c r="O4274">
        <v>3.560444892</v>
      </c>
      <c r="P4274">
        <v>0.72350800100000001</v>
      </c>
      <c r="Q4274">
        <v>4.8100739099999998</v>
      </c>
    </row>
    <row r="4275" spans="1:17">
      <c r="A4275" t="s">
        <v>14701</v>
      </c>
      <c r="B4275" s="14" t="s">
        <v>8304</v>
      </c>
      <c r="C4275">
        <v>0.89637839500000005</v>
      </c>
      <c r="D4275">
        <v>1.957410018</v>
      </c>
      <c r="E4275">
        <v>1.512197193</v>
      </c>
      <c r="F4275">
        <v>1.2375764629999999</v>
      </c>
      <c r="G4275">
        <v>1.2825272480000001</v>
      </c>
      <c r="H4275">
        <v>3.4917675909999999</v>
      </c>
      <c r="I4275">
        <v>1.120462428</v>
      </c>
      <c r="J4275">
        <v>2.581120345</v>
      </c>
      <c r="K4275">
        <v>1.8008423629999999</v>
      </c>
      <c r="L4275">
        <v>1.3755029190000001</v>
      </c>
      <c r="M4275">
        <v>0.49161143099999999</v>
      </c>
      <c r="N4275">
        <v>1.689045527</v>
      </c>
      <c r="O4275">
        <v>3.403609973</v>
      </c>
      <c r="P4275">
        <v>2.2093992249999999</v>
      </c>
      <c r="Q4275">
        <v>3.9612817979999999</v>
      </c>
    </row>
    <row r="4276" spans="1:17">
      <c r="A4276" t="s">
        <v>14702</v>
      </c>
      <c r="B4276" s="14" t="s">
        <v>14703</v>
      </c>
      <c r="C4276">
        <v>0</v>
      </c>
      <c r="D4276">
        <v>0</v>
      </c>
      <c r="E4276">
        <v>0.41448546200000003</v>
      </c>
      <c r="F4276">
        <v>0</v>
      </c>
      <c r="G4276">
        <v>0</v>
      </c>
      <c r="H4276">
        <v>0</v>
      </c>
      <c r="I4276">
        <v>0</v>
      </c>
      <c r="J4276">
        <v>0.98779080500000005</v>
      </c>
      <c r="K4276">
        <v>0</v>
      </c>
      <c r="L4276">
        <v>2.4617075000000002</v>
      </c>
      <c r="M4276">
        <v>0</v>
      </c>
      <c r="N4276">
        <v>0.48026554599999999</v>
      </c>
      <c r="O4276">
        <v>0</v>
      </c>
      <c r="P4276">
        <v>0.584521124</v>
      </c>
      <c r="Q4276">
        <v>0</v>
      </c>
    </row>
    <row r="4277" spans="1:17">
      <c r="A4277" t="s">
        <v>14704</v>
      </c>
      <c r="B4277" s="14" t="s">
        <v>14705</v>
      </c>
      <c r="C4277">
        <v>8.2760387170000005</v>
      </c>
      <c r="D4277">
        <v>3.850181332</v>
      </c>
      <c r="E4277">
        <v>2.8175043839999998</v>
      </c>
      <c r="F4277">
        <v>2.140407513</v>
      </c>
      <c r="G4277">
        <v>2.858233968</v>
      </c>
      <c r="H4277">
        <v>1.589227819</v>
      </c>
      <c r="I4277">
        <v>7.2414655940000001</v>
      </c>
      <c r="J4277">
        <v>4.0917106089999997</v>
      </c>
      <c r="K4277">
        <v>3.0035382350000002</v>
      </c>
      <c r="L4277">
        <v>6.7980619930000001</v>
      </c>
      <c r="M4277">
        <v>4.7658723429999998</v>
      </c>
      <c r="N4277">
        <v>0.81616269200000002</v>
      </c>
      <c r="O4277">
        <v>5.499319721</v>
      </c>
      <c r="P4277">
        <v>2.2350026139999999</v>
      </c>
      <c r="Q4277">
        <v>3.4135294049999998</v>
      </c>
    </row>
    <row r="4278" spans="1:17">
      <c r="A4278" t="e">
        <v>#N/A</v>
      </c>
      <c r="B4278" s="14" t="s">
        <v>14706</v>
      </c>
      <c r="C4278">
        <v>17.95540574</v>
      </c>
      <c r="D4278">
        <v>18.297528419999999</v>
      </c>
      <c r="E4278">
        <v>8.0229968580000008</v>
      </c>
      <c r="F4278">
        <v>3.4217132449999998</v>
      </c>
      <c r="G4278">
        <v>6.2011250000000002</v>
      </c>
      <c r="H4278">
        <v>1.37917336</v>
      </c>
      <c r="I4278">
        <v>5.2369439580000003</v>
      </c>
      <c r="J4278">
        <v>11.38106797</v>
      </c>
      <c r="K4278">
        <v>4.8872790630000003</v>
      </c>
      <c r="L4278">
        <v>9.0762085209999999</v>
      </c>
      <c r="M4278">
        <v>6.8932472440000003</v>
      </c>
      <c r="N4278">
        <v>7.5255522990000001</v>
      </c>
      <c r="O4278">
        <v>7.9540885240000003</v>
      </c>
      <c r="P4278">
        <v>15.08572779</v>
      </c>
      <c r="Q4278">
        <v>7.4058746659999999</v>
      </c>
    </row>
    <row r="4279" spans="1:17">
      <c r="A4279" t="s">
        <v>14707</v>
      </c>
      <c r="B4279" s="14" t="s">
        <v>528</v>
      </c>
      <c r="C4279">
        <v>8.4461919349999999</v>
      </c>
      <c r="D4279">
        <v>8.6662136780000001</v>
      </c>
      <c r="E4279">
        <v>6.100833379</v>
      </c>
      <c r="F4279">
        <v>7.3519742150000003</v>
      </c>
      <c r="G4279">
        <v>5.2966552069999997</v>
      </c>
      <c r="H4279">
        <v>10.84113397</v>
      </c>
      <c r="I4279">
        <v>5.8344854650000002</v>
      </c>
      <c r="J4279">
        <v>7.7768589309999996</v>
      </c>
      <c r="K4279">
        <v>9.4781999760000009</v>
      </c>
      <c r="L4279">
        <v>16.431698820000001</v>
      </c>
      <c r="M4279">
        <v>3.8398874580000002</v>
      </c>
      <c r="N4279">
        <v>5.3428895809999997</v>
      </c>
      <c r="O4279">
        <v>6.6462445819999996</v>
      </c>
      <c r="P4279">
        <v>6.4360243009999998</v>
      </c>
      <c r="Q4279">
        <v>6.2645674649999998</v>
      </c>
    </row>
    <row r="4280" spans="1:17">
      <c r="A4280" t="s">
        <v>14708</v>
      </c>
      <c r="B4280" s="14" t="s">
        <v>6947</v>
      </c>
      <c r="C4280">
        <v>7.4069334800000002</v>
      </c>
      <c r="D4280">
        <v>10.481563680000001</v>
      </c>
      <c r="E4280">
        <v>5.2265827859999998</v>
      </c>
      <c r="F4280">
        <v>6.8929880140000002</v>
      </c>
      <c r="G4280">
        <v>5.0117437770000004</v>
      </c>
      <c r="H4280">
        <v>11.843121160000001</v>
      </c>
      <c r="I4280">
        <v>4.629289773</v>
      </c>
      <c r="J4280">
        <v>6.3237412800000001</v>
      </c>
      <c r="K4280">
        <v>8.8461182150000006</v>
      </c>
      <c r="L4280">
        <v>5.826281367</v>
      </c>
      <c r="M4280">
        <v>7.5442200799999997</v>
      </c>
      <c r="N4280">
        <v>5.4784024469999997</v>
      </c>
      <c r="O4280">
        <v>10.546737070000001</v>
      </c>
      <c r="P4280">
        <v>12.428134350000001</v>
      </c>
      <c r="Q4280">
        <v>8.6248259740000002</v>
      </c>
    </row>
    <row r="4281" spans="1:17">
      <c r="A4281" t="s">
        <v>14709</v>
      </c>
      <c r="B4281" s="14" t="s">
        <v>6979</v>
      </c>
      <c r="C4281">
        <v>1.9778464179999999</v>
      </c>
      <c r="D4281">
        <v>1.6650049810000001</v>
      </c>
      <c r="E4281">
        <v>1.1783456430000001</v>
      </c>
      <c r="F4281">
        <v>0.91535979700000003</v>
      </c>
      <c r="G4281">
        <v>0.68307411399999995</v>
      </c>
      <c r="H4281">
        <v>0.15192043699999999</v>
      </c>
      <c r="I4281">
        <v>1.153732864</v>
      </c>
      <c r="J4281">
        <v>0.100292936</v>
      </c>
      <c r="K4281">
        <v>2.332848722</v>
      </c>
      <c r="L4281">
        <v>1.2497174090000001</v>
      </c>
      <c r="M4281">
        <v>0</v>
      </c>
      <c r="N4281">
        <v>1.0240144689999999</v>
      </c>
      <c r="O4281">
        <v>1.75233751</v>
      </c>
      <c r="P4281">
        <v>2.314569278</v>
      </c>
      <c r="Q4281">
        <v>2.1754165680000002</v>
      </c>
    </row>
    <row r="4282" spans="1:17">
      <c r="A4282" t="s">
        <v>14710</v>
      </c>
      <c r="B4282" s="14" t="s">
        <v>5769</v>
      </c>
      <c r="C4282">
        <v>4.9724412600000001</v>
      </c>
      <c r="D4282">
        <v>1.1015622309999999</v>
      </c>
      <c r="E4282">
        <v>0.94664486999999997</v>
      </c>
      <c r="F4282">
        <v>0.96183411399999996</v>
      </c>
      <c r="G4282">
        <v>0.58749568299999999</v>
      </c>
      <c r="H4282">
        <v>2.21122218</v>
      </c>
      <c r="I4282">
        <v>1.14495923</v>
      </c>
      <c r="J4282">
        <v>0.56400476200000005</v>
      </c>
      <c r="K4282">
        <v>2.0182996549999999</v>
      </c>
      <c r="L4282">
        <v>3.6379606400000002</v>
      </c>
      <c r="M4282">
        <v>0.50235958999999997</v>
      </c>
      <c r="N4282">
        <v>0.93557432799999996</v>
      </c>
      <c r="O4282">
        <v>2.6085176240000001</v>
      </c>
      <c r="P4282">
        <v>0.86381702199999999</v>
      </c>
      <c r="Q4282">
        <v>1.799061231</v>
      </c>
    </row>
    <row r="4283" spans="1:17">
      <c r="A4283" t="s">
        <v>14711</v>
      </c>
      <c r="B4283" s="14" t="s">
        <v>4543</v>
      </c>
      <c r="C4283">
        <v>8.8134765969999993</v>
      </c>
      <c r="D4283">
        <v>1.06921533</v>
      </c>
      <c r="E4283">
        <v>1.093921489</v>
      </c>
      <c r="F4283">
        <v>0.91404651199999998</v>
      </c>
      <c r="G4283">
        <v>0.94214246700000004</v>
      </c>
      <c r="H4283">
        <v>1.692430723</v>
      </c>
      <c r="I4283">
        <v>3.3662266810000001</v>
      </c>
      <c r="J4283">
        <v>1.7823400140000001</v>
      </c>
      <c r="K4283">
        <v>2.6654875649999998</v>
      </c>
      <c r="L4283">
        <v>4.1103510390000002</v>
      </c>
      <c r="M4283">
        <v>5.6392927149999998</v>
      </c>
      <c r="N4283">
        <v>0.90537864700000004</v>
      </c>
      <c r="O4283">
        <v>10.225530470000001</v>
      </c>
      <c r="P4283">
        <v>0.78708383000000004</v>
      </c>
      <c r="Q4283">
        <v>2.3080639199999999</v>
      </c>
    </row>
    <row r="4284" spans="1:17">
      <c r="A4284" t="s">
        <v>14712</v>
      </c>
      <c r="B4284" s="14" t="s">
        <v>8862</v>
      </c>
      <c r="C4284">
        <v>30.700729719999998</v>
      </c>
      <c r="D4284">
        <v>10.67721483</v>
      </c>
      <c r="E4284">
        <v>8.5693461170000003</v>
      </c>
      <c r="F4284">
        <v>7.5491035630000001</v>
      </c>
      <c r="G4284">
        <v>10.545878050000001</v>
      </c>
      <c r="H4284">
        <v>21.172681350000001</v>
      </c>
      <c r="I4284">
        <v>30.810477639999998</v>
      </c>
      <c r="J4284">
        <v>12.889446120000001</v>
      </c>
      <c r="K4284">
        <v>36.540647610000001</v>
      </c>
      <c r="L4284">
        <v>42.134357299999998</v>
      </c>
      <c r="M4284">
        <v>18.376482459999998</v>
      </c>
      <c r="N4284">
        <v>7.4469952570000002</v>
      </c>
      <c r="O4284">
        <v>20.107757759999998</v>
      </c>
      <c r="P4284">
        <v>6.5376655189999999</v>
      </c>
      <c r="Q4284">
        <v>12.708188870000001</v>
      </c>
    </row>
    <row r="4285" spans="1:17">
      <c r="A4285" t="s">
        <v>14713</v>
      </c>
      <c r="B4285" s="14" t="s">
        <v>8683</v>
      </c>
      <c r="C4285">
        <v>6.2617046729999997</v>
      </c>
      <c r="D4285">
        <v>2.9725226679999999</v>
      </c>
      <c r="E4285">
        <v>3.2991247179999998</v>
      </c>
      <c r="F4285">
        <v>2.638195617</v>
      </c>
      <c r="G4285">
        <v>2.5229847919999999</v>
      </c>
      <c r="H4285">
        <v>2.9774211880000001</v>
      </c>
      <c r="I4285">
        <v>4.7832015209999996</v>
      </c>
      <c r="J4285">
        <v>2.7971953329999999</v>
      </c>
      <c r="K4285">
        <v>5.0049031069999996</v>
      </c>
      <c r="L4285">
        <v>4.144911112</v>
      </c>
      <c r="M4285">
        <v>5.7236348960000001</v>
      </c>
      <c r="N4285">
        <v>2.3524342709999999</v>
      </c>
      <c r="O4285">
        <v>4.2929105930000002</v>
      </c>
      <c r="P4285">
        <v>2.5052111130000001</v>
      </c>
      <c r="Q4285">
        <v>2.4597128850000001</v>
      </c>
    </row>
    <row r="4286" spans="1:17">
      <c r="A4286" t="s">
        <v>14714</v>
      </c>
      <c r="B4286" s="14" t="s">
        <v>5863</v>
      </c>
      <c r="C4286">
        <v>15.03051456</v>
      </c>
      <c r="D4286">
        <v>0.452589042</v>
      </c>
      <c r="E4286">
        <v>0.69862037300000002</v>
      </c>
      <c r="F4286">
        <v>0.57604309300000001</v>
      </c>
      <c r="G4286">
        <v>0.60477402800000002</v>
      </c>
      <c r="H4286">
        <v>0.67252976499999995</v>
      </c>
      <c r="I4286">
        <v>7.0226863330000002</v>
      </c>
      <c r="J4286">
        <v>2.5713974770000001</v>
      </c>
      <c r="K4286">
        <v>2.5155959370000001</v>
      </c>
      <c r="L4286">
        <v>5.9011391089999998</v>
      </c>
      <c r="M4286">
        <v>7.8432000439999996</v>
      </c>
      <c r="N4286">
        <v>4.3712649969999999</v>
      </c>
      <c r="O4286">
        <v>13.25212982</v>
      </c>
      <c r="P4286">
        <v>0.87574896300000005</v>
      </c>
      <c r="Q4286">
        <v>2.708508932</v>
      </c>
    </row>
    <row r="4287" spans="1:17">
      <c r="A4287" t="s">
        <v>14715</v>
      </c>
      <c r="B4287" s="14" t="s">
        <v>1817</v>
      </c>
      <c r="C4287">
        <v>12.78181425</v>
      </c>
      <c r="D4287">
        <v>0.40451426099999999</v>
      </c>
      <c r="E4287">
        <v>0.226638329</v>
      </c>
      <c r="F4287">
        <v>0.24855059900000001</v>
      </c>
      <c r="G4287">
        <v>0.15765572</v>
      </c>
      <c r="H4287">
        <v>0</v>
      </c>
      <c r="I4287">
        <v>3.1066616699999998</v>
      </c>
      <c r="J4287">
        <v>0.424378806</v>
      </c>
      <c r="K4287">
        <v>3.0372920730000001</v>
      </c>
      <c r="L4287">
        <v>6.3456542630000001</v>
      </c>
      <c r="M4287">
        <v>5.8417349529999996</v>
      </c>
      <c r="N4287">
        <v>0.48769780600000001</v>
      </c>
      <c r="O4287">
        <v>6.0666776880000004</v>
      </c>
      <c r="P4287">
        <v>0.13697694699999999</v>
      </c>
      <c r="Q4287">
        <v>0.20920549899999999</v>
      </c>
    </row>
    <row r="4288" spans="1:17">
      <c r="A4288" t="s">
        <v>14716</v>
      </c>
      <c r="B4288" s="14" t="s">
        <v>14717</v>
      </c>
      <c r="C4288">
        <v>52.791217199999998</v>
      </c>
      <c r="D4288">
        <v>50.036930480000002</v>
      </c>
      <c r="E4288">
        <v>50.40491978</v>
      </c>
      <c r="F4288">
        <v>47.936414990000003</v>
      </c>
      <c r="G4288">
        <v>57.119585860000001</v>
      </c>
      <c r="H4288">
        <v>113.1792507</v>
      </c>
      <c r="I4288">
        <v>55.547196839999998</v>
      </c>
      <c r="J4288">
        <v>45.321696230000001</v>
      </c>
      <c r="K4288">
        <v>86.397287640000002</v>
      </c>
      <c r="L4288">
        <v>133.84837440000001</v>
      </c>
      <c r="M4288">
        <v>26.937204040000001</v>
      </c>
      <c r="N4288">
        <v>23.806561080000002</v>
      </c>
      <c r="O4288">
        <v>51.804540950000003</v>
      </c>
      <c r="P4288">
        <v>41.506674750000002</v>
      </c>
      <c r="Q4288">
        <v>55.124633430000003</v>
      </c>
    </row>
    <row r="4289" spans="1:17">
      <c r="A4289" t="s">
        <v>14718</v>
      </c>
      <c r="B4289" s="14" t="s">
        <v>14719</v>
      </c>
      <c r="C4289">
        <v>122.01514349999999</v>
      </c>
      <c r="D4289">
        <v>158.9337874</v>
      </c>
      <c r="E4289">
        <v>140.60595040000001</v>
      </c>
      <c r="F4289">
        <v>187.00690510000001</v>
      </c>
      <c r="G4289">
        <v>175.64862729999999</v>
      </c>
      <c r="H4289">
        <v>201.18495480000001</v>
      </c>
      <c r="I4289">
        <v>161.68320589999999</v>
      </c>
      <c r="J4289">
        <v>120.6199209</v>
      </c>
      <c r="K4289">
        <v>501.89486549999998</v>
      </c>
      <c r="L4289">
        <v>889.200919</v>
      </c>
      <c r="M4289">
        <v>129.49317439999999</v>
      </c>
      <c r="N4289">
        <v>111.4338863</v>
      </c>
      <c r="O4289">
        <v>75.360469390000006</v>
      </c>
      <c r="P4289">
        <v>174.70041140000001</v>
      </c>
      <c r="Q4289">
        <v>256.47048910000001</v>
      </c>
    </row>
    <row r="4290" spans="1:17">
      <c r="A4290" t="s">
        <v>14718</v>
      </c>
      <c r="B4290" s="14" t="s">
        <v>14720</v>
      </c>
      <c r="C4290">
        <v>15.69360586</v>
      </c>
      <c r="D4290">
        <v>49.574584399999999</v>
      </c>
      <c r="E4290">
        <v>33.948721999999997</v>
      </c>
      <c r="F4290">
        <v>51.506295790000003</v>
      </c>
      <c r="G4290">
        <v>57.512052339999997</v>
      </c>
      <c r="H4290">
        <v>116.0796156</v>
      </c>
      <c r="I4290">
        <v>16.528989200000002</v>
      </c>
      <c r="J4290">
        <v>17.131670929999999</v>
      </c>
      <c r="K4290">
        <v>33.751230499999998</v>
      </c>
      <c r="L4290">
        <v>62.067597679999999</v>
      </c>
      <c r="M4290">
        <v>22.872386179999999</v>
      </c>
      <c r="N4290">
        <v>16.58724312</v>
      </c>
      <c r="O4290">
        <v>35.082512190000003</v>
      </c>
      <c r="P4290">
        <v>59.604700829999999</v>
      </c>
      <c r="Q4290">
        <v>52.143403259999999</v>
      </c>
    </row>
    <row r="4291" spans="1:17">
      <c r="A4291" t="s">
        <v>14721</v>
      </c>
      <c r="B4291" s="14" t="s">
        <v>7902</v>
      </c>
      <c r="C4291">
        <v>89.307121379999998</v>
      </c>
      <c r="D4291">
        <v>4.1585291870000001</v>
      </c>
      <c r="E4291">
        <v>2.4812036069999999</v>
      </c>
      <c r="F4291">
        <v>1.367922224</v>
      </c>
      <c r="G4291">
        <v>1.2442110310000001</v>
      </c>
      <c r="H4291">
        <v>2.5487478289999999</v>
      </c>
      <c r="I4291">
        <v>6.9128622039999996</v>
      </c>
      <c r="J4291">
        <v>2.8363836980000001</v>
      </c>
      <c r="K4291">
        <v>21.59034437</v>
      </c>
      <c r="L4291">
        <v>70.806303049999997</v>
      </c>
      <c r="M4291">
        <v>8.7352444410000007</v>
      </c>
      <c r="N4291">
        <v>1.7764092010000001</v>
      </c>
      <c r="O4291">
        <v>29.81870193</v>
      </c>
      <c r="P4291">
        <v>2.759433515</v>
      </c>
      <c r="Q4291">
        <v>3.519320606</v>
      </c>
    </row>
    <row r="4292" spans="1:17">
      <c r="A4292" t="s">
        <v>14722</v>
      </c>
      <c r="B4292" s="14" t="s">
        <v>7898</v>
      </c>
      <c r="C4292">
        <v>1.9305383650000001</v>
      </c>
      <c r="D4292">
        <v>0.42767888799999998</v>
      </c>
      <c r="E4292">
        <v>0.70173502899999995</v>
      </c>
      <c r="F4292">
        <v>0.35037856099999998</v>
      </c>
      <c r="G4292">
        <v>1.2223487529999999</v>
      </c>
      <c r="H4292">
        <v>0.123572214</v>
      </c>
      <c r="I4292">
        <v>1.6422827760000001</v>
      </c>
      <c r="J4292">
        <v>3.4058965379999999</v>
      </c>
      <c r="K4292">
        <v>1.313682335</v>
      </c>
      <c r="L4292">
        <v>3.4561721190000001</v>
      </c>
      <c r="M4292">
        <v>1.5440659000000001</v>
      </c>
      <c r="N4292">
        <v>4.8786148750000002</v>
      </c>
      <c r="O4292">
        <v>2.6725365609999998</v>
      </c>
      <c r="P4292">
        <v>2.4136828640000001</v>
      </c>
      <c r="Q4292">
        <v>1.3271142760000001</v>
      </c>
    </row>
    <row r="4293" spans="1:17">
      <c r="A4293" t="s">
        <v>14723</v>
      </c>
      <c r="B4293" s="14" t="s">
        <v>14724</v>
      </c>
      <c r="C4293">
        <v>6.0288223649999999</v>
      </c>
      <c r="D4293">
        <v>4.0067580490000001</v>
      </c>
      <c r="E4293">
        <v>2.1246161739999998</v>
      </c>
      <c r="F4293">
        <v>4.0519114749999998</v>
      </c>
      <c r="G4293">
        <v>1.431464074</v>
      </c>
      <c r="H4293">
        <v>3.18367573</v>
      </c>
      <c r="I4293">
        <v>3.2969811419999999</v>
      </c>
      <c r="J4293">
        <v>1.3374831700000001</v>
      </c>
      <c r="K4293">
        <v>3.4187171059999999</v>
      </c>
      <c r="L4293">
        <v>6.9044606340000003</v>
      </c>
      <c r="M4293">
        <v>6.5095902350000001</v>
      </c>
      <c r="N4293">
        <v>0.464490401</v>
      </c>
      <c r="O4293">
        <v>13.77087863</v>
      </c>
      <c r="P4293">
        <v>0.113064305</v>
      </c>
      <c r="Q4293">
        <v>1.295127108</v>
      </c>
    </row>
    <row r="4294" spans="1:17">
      <c r="A4294" t="s">
        <v>14725</v>
      </c>
      <c r="B4294" s="14" t="s">
        <v>14726</v>
      </c>
      <c r="C4294">
        <v>1.378702187</v>
      </c>
      <c r="D4294">
        <v>2.3259570030000001</v>
      </c>
      <c r="E4294">
        <v>2.595057927</v>
      </c>
      <c r="F4294">
        <v>1.8911185720000001</v>
      </c>
      <c r="G4294">
        <v>1.538337635</v>
      </c>
      <c r="H4294">
        <v>0.93680368199999997</v>
      </c>
      <c r="I4294">
        <v>2.0105883969999998</v>
      </c>
      <c r="J4294">
        <v>5.9021388440000004</v>
      </c>
      <c r="K4294">
        <v>1.828232281</v>
      </c>
      <c r="L4294">
        <v>1.876309158</v>
      </c>
      <c r="M4294">
        <v>0.610726836</v>
      </c>
      <c r="N4294">
        <v>3.111489266</v>
      </c>
      <c r="O4294">
        <v>0.35235754200000002</v>
      </c>
      <c r="P4294">
        <v>2.132136118</v>
      </c>
      <c r="Q4294">
        <v>1.8955286119999999</v>
      </c>
    </row>
    <row r="4295" spans="1:17">
      <c r="A4295" t="s">
        <v>14727</v>
      </c>
      <c r="B4295" s="14" t="s">
        <v>4525</v>
      </c>
      <c r="C4295">
        <v>5.1065310549999996</v>
      </c>
      <c r="D4295">
        <v>0.87020585399999995</v>
      </c>
      <c r="E4295">
        <v>0.821874471</v>
      </c>
      <c r="F4295">
        <v>0.69509846500000005</v>
      </c>
      <c r="G4295">
        <v>0.92702296699999998</v>
      </c>
      <c r="H4295">
        <v>1.206886009</v>
      </c>
      <c r="I4295">
        <v>1.5275803560000001</v>
      </c>
      <c r="J4295">
        <v>1.908872846</v>
      </c>
      <c r="K4295">
        <v>1.0691891419999999</v>
      </c>
      <c r="L4295">
        <v>3.309334115</v>
      </c>
      <c r="M4295">
        <v>0.50267814399999999</v>
      </c>
      <c r="N4295">
        <v>0.742477744</v>
      </c>
      <c r="O4295">
        <v>1.1600763220000001</v>
      </c>
      <c r="P4295">
        <v>0.96258805199999997</v>
      </c>
      <c r="Q4295">
        <v>1.620181839</v>
      </c>
    </row>
    <row r="4296" spans="1:17">
      <c r="A4296" t="s">
        <v>14728</v>
      </c>
      <c r="B4296" s="14" t="s">
        <v>14729</v>
      </c>
      <c r="C4296">
        <v>0</v>
      </c>
      <c r="D4296">
        <v>1.8863431369999999</v>
      </c>
      <c r="E4296">
        <v>3.1706001330000002</v>
      </c>
      <c r="F4296">
        <v>3.4771460080000001</v>
      </c>
      <c r="G4296">
        <v>5.1462944589999999</v>
      </c>
      <c r="H4296">
        <v>22.891434109999999</v>
      </c>
      <c r="I4296">
        <v>0</v>
      </c>
      <c r="J4296">
        <v>7.0163697379999999</v>
      </c>
      <c r="K4296">
        <v>0</v>
      </c>
      <c r="L4296">
        <v>5.3802267009999998</v>
      </c>
      <c r="M4296">
        <v>0</v>
      </c>
      <c r="N4296">
        <v>4.1986101370000002</v>
      </c>
      <c r="O4296">
        <v>0</v>
      </c>
      <c r="P4296">
        <v>4.4712852979999997</v>
      </c>
      <c r="Q4296">
        <v>8.7801606860000003</v>
      </c>
    </row>
    <row r="4297" spans="1:17">
      <c r="A4297" t="s">
        <v>14730</v>
      </c>
      <c r="B4297" s="14" t="s">
        <v>2973</v>
      </c>
      <c r="C4297">
        <v>5.9024440020000002</v>
      </c>
      <c r="D4297">
        <v>0.65379448900000003</v>
      </c>
      <c r="E4297">
        <v>0.73260650999999999</v>
      </c>
      <c r="F4297">
        <v>0.91056277100000005</v>
      </c>
      <c r="G4297">
        <v>0.84936800300000004</v>
      </c>
      <c r="H4297">
        <v>0.30224856900000002</v>
      </c>
      <c r="I4297">
        <v>3.4430598680000002</v>
      </c>
      <c r="J4297">
        <v>3.5167988019999998</v>
      </c>
      <c r="K4297">
        <v>3.391680086</v>
      </c>
      <c r="L4297">
        <v>5.5942566810000001</v>
      </c>
      <c r="M4297">
        <v>3.0213375249999999</v>
      </c>
      <c r="N4297">
        <v>3.1529581840000001</v>
      </c>
      <c r="O4297">
        <v>5.6652512350000004</v>
      </c>
      <c r="P4297">
        <v>1.7711073589999999</v>
      </c>
      <c r="Q4297">
        <v>2.0287650940000002</v>
      </c>
    </row>
    <row r="4298" spans="1:17">
      <c r="A4298" t="s">
        <v>14731</v>
      </c>
      <c r="B4298" s="14" t="s">
        <v>14732</v>
      </c>
      <c r="C4298">
        <v>2.0410593010000002</v>
      </c>
      <c r="D4298">
        <v>0.301441984</v>
      </c>
      <c r="E4298">
        <v>0.43428789800000001</v>
      </c>
      <c r="F4298">
        <v>0.22226238100000001</v>
      </c>
      <c r="G4298">
        <v>0.32895588999999997</v>
      </c>
      <c r="H4298">
        <v>0.104517256</v>
      </c>
      <c r="I4298">
        <v>1.587475599</v>
      </c>
      <c r="J4298">
        <v>2.3804619269999998</v>
      </c>
      <c r="K4298">
        <v>0.80246921500000001</v>
      </c>
      <c r="L4298">
        <v>1.2896589540000001</v>
      </c>
      <c r="M4298">
        <v>1.0447755299999999</v>
      </c>
      <c r="N4298">
        <v>0.83868447899999998</v>
      </c>
      <c r="O4298">
        <v>0.90417151299999998</v>
      </c>
      <c r="P4298">
        <v>0.53078755099999997</v>
      </c>
      <c r="Q4298">
        <v>0.65477529999999995</v>
      </c>
    </row>
    <row r="4299" spans="1:17">
      <c r="A4299" t="s">
        <v>14733</v>
      </c>
      <c r="B4299" s="14" t="s">
        <v>14734</v>
      </c>
      <c r="C4299">
        <v>0.56571826300000005</v>
      </c>
      <c r="D4299">
        <v>1.4412436769999999</v>
      </c>
      <c r="E4299">
        <v>0.51157726199999998</v>
      </c>
      <c r="F4299">
        <v>0.30802115299999999</v>
      </c>
      <c r="G4299">
        <v>0.34191134400000001</v>
      </c>
      <c r="H4299">
        <v>0.54316759000000003</v>
      </c>
      <c r="I4299">
        <v>0.41249901</v>
      </c>
      <c r="J4299">
        <v>0.430297912</v>
      </c>
      <c r="K4299">
        <v>2.9513363290000001</v>
      </c>
      <c r="L4299">
        <v>1.072360253</v>
      </c>
      <c r="M4299">
        <v>0.542961256</v>
      </c>
      <c r="N4299">
        <v>0.24408016099999999</v>
      </c>
      <c r="O4299">
        <v>2.8193430209999999</v>
      </c>
      <c r="P4299">
        <v>0.67900536</v>
      </c>
      <c r="Q4299">
        <v>0</v>
      </c>
    </row>
    <row r="4300" spans="1:17">
      <c r="A4300" t="s">
        <v>14735</v>
      </c>
      <c r="B4300" s="14" t="s">
        <v>5305</v>
      </c>
      <c r="C4300">
        <v>1.800522256</v>
      </c>
      <c r="D4300">
        <v>5.402956273</v>
      </c>
      <c r="E4300">
        <v>5.2764344320000003</v>
      </c>
      <c r="F4300">
        <v>4.4115514749999996</v>
      </c>
      <c r="G4300">
        <v>3.730997919</v>
      </c>
      <c r="H4300">
        <v>1.6973179869999999</v>
      </c>
      <c r="I4300">
        <v>10.741650809999999</v>
      </c>
      <c r="J4300">
        <v>14.54593412</v>
      </c>
      <c r="K4300">
        <v>13.51443398</v>
      </c>
      <c r="L4300">
        <v>12.82468624</v>
      </c>
      <c r="M4300">
        <v>2.5135899579999998</v>
      </c>
      <c r="N4300">
        <v>10.71431888</v>
      </c>
      <c r="O4300">
        <v>3.6255258829999999</v>
      </c>
      <c r="P4300">
        <v>8.3250820700000006</v>
      </c>
      <c r="Q4300">
        <v>6.6387712519999997</v>
      </c>
    </row>
    <row r="4301" spans="1:17">
      <c r="A4301" t="s">
        <v>14736</v>
      </c>
      <c r="B4301" s="14" t="s">
        <v>1494</v>
      </c>
      <c r="C4301">
        <v>11.85230621</v>
      </c>
      <c r="D4301">
        <v>6.6749282460000003</v>
      </c>
      <c r="E4301">
        <v>4.3449312830000002</v>
      </c>
      <c r="F4301">
        <v>3.9652930620000002</v>
      </c>
      <c r="G4301">
        <v>4.1180015780000003</v>
      </c>
      <c r="H4301">
        <v>4.9906809159999996</v>
      </c>
      <c r="I4301">
        <v>169.92905289999999</v>
      </c>
      <c r="J4301">
        <v>7.2048614239999997</v>
      </c>
      <c r="K4301">
        <v>113.430953</v>
      </c>
      <c r="L4301">
        <v>7.759656144</v>
      </c>
      <c r="M4301">
        <v>1071.492358</v>
      </c>
      <c r="N4301">
        <v>18.90572298</v>
      </c>
      <c r="O4301">
        <v>417.19084290000001</v>
      </c>
      <c r="P4301">
        <v>5.7417275539999997</v>
      </c>
      <c r="Q4301">
        <v>7.3623408240000003</v>
      </c>
    </row>
    <row r="4302" spans="1:17">
      <c r="A4302" t="s">
        <v>14737</v>
      </c>
      <c r="B4302" s="14" t="s">
        <v>7078</v>
      </c>
      <c r="C4302">
        <v>3.6268237590000001</v>
      </c>
      <c r="D4302">
        <v>0.91059128600000006</v>
      </c>
      <c r="E4302">
        <v>0.90031678299999995</v>
      </c>
      <c r="F4302">
        <v>1.2177475630000001</v>
      </c>
      <c r="G4302">
        <v>0.58453227500000005</v>
      </c>
      <c r="H4302">
        <v>0.46430016499999999</v>
      </c>
      <c r="I4302">
        <v>1.0578136220000001</v>
      </c>
      <c r="J4302">
        <v>3.9847064670000001</v>
      </c>
      <c r="K4302">
        <v>2.9615537650000001</v>
      </c>
      <c r="L4302">
        <v>1.68053334</v>
      </c>
      <c r="M4302">
        <v>2.320618949</v>
      </c>
      <c r="N4302">
        <v>2.9507650129999998</v>
      </c>
      <c r="O4302">
        <v>2.1422018270000001</v>
      </c>
      <c r="P4302">
        <v>3.2285552000000002</v>
      </c>
      <c r="Q4302">
        <v>0.83106517000000002</v>
      </c>
    </row>
    <row r="4303" spans="1:17">
      <c r="A4303" t="s">
        <v>14738</v>
      </c>
      <c r="B4303" s="14" t="s">
        <v>5312</v>
      </c>
      <c r="C4303">
        <v>3.474983307</v>
      </c>
      <c r="D4303">
        <v>1.377581857</v>
      </c>
      <c r="E4303">
        <v>1.3036650809999999</v>
      </c>
      <c r="F4303">
        <v>1.2198756260000001</v>
      </c>
      <c r="G4303">
        <v>1.3896232289999999</v>
      </c>
      <c r="H4303">
        <v>0.70241335900000001</v>
      </c>
      <c r="I4303">
        <v>2.1337415599999998</v>
      </c>
      <c r="J4303">
        <v>2.4344799949999998</v>
      </c>
      <c r="K4303">
        <v>3.4017597839999998</v>
      </c>
      <c r="L4303">
        <v>3.2357607879999999</v>
      </c>
      <c r="M4303">
        <v>3.5107326529999998</v>
      </c>
      <c r="N4303">
        <v>2.0967483420000002</v>
      </c>
      <c r="O4303">
        <v>3.4433664890000002</v>
      </c>
      <c r="P4303">
        <v>1.4268735320000001</v>
      </c>
      <c r="Q4303">
        <v>1.885906968</v>
      </c>
    </row>
    <row r="4304" spans="1:17">
      <c r="A4304" t="s">
        <v>14739</v>
      </c>
      <c r="B4304" s="14" t="s">
        <v>1716</v>
      </c>
      <c r="C4304">
        <v>14.011003629999999</v>
      </c>
      <c r="D4304">
        <v>2.560722808</v>
      </c>
      <c r="E4304">
        <v>2.0309436089999999</v>
      </c>
      <c r="F4304">
        <v>1.9071708380000001</v>
      </c>
      <c r="G4304">
        <v>2.1774942749999999</v>
      </c>
      <c r="H4304">
        <v>2.4214494100000001</v>
      </c>
      <c r="I4304">
        <v>5.1081302390000003</v>
      </c>
      <c r="J4304">
        <v>4.4182483540000002</v>
      </c>
      <c r="K4304">
        <v>2.7807885529999998</v>
      </c>
      <c r="L4304">
        <v>4.2051559840000001</v>
      </c>
      <c r="M4304">
        <v>5.0427699300000004</v>
      </c>
      <c r="N4304">
        <v>3.0873049830000001</v>
      </c>
      <c r="O4304">
        <v>5.4309086190000002</v>
      </c>
      <c r="P4304">
        <v>4.6508843620000002</v>
      </c>
      <c r="Q4304">
        <v>3.9730413279999999</v>
      </c>
    </row>
    <row r="4305" spans="1:17">
      <c r="A4305" t="s">
        <v>14740</v>
      </c>
      <c r="B4305" s="14" t="s">
        <v>5300</v>
      </c>
      <c r="C4305">
        <v>5.8223974299999997</v>
      </c>
      <c r="D4305">
        <v>0.322463995</v>
      </c>
      <c r="E4305">
        <v>0.39820657700000001</v>
      </c>
      <c r="F4305">
        <v>0.39627092000000003</v>
      </c>
      <c r="G4305">
        <v>0.43089388200000001</v>
      </c>
      <c r="H4305">
        <v>0.15972299700000001</v>
      </c>
      <c r="I4305">
        <v>0.30324700700000001</v>
      </c>
      <c r="J4305">
        <v>1.2653271939999999</v>
      </c>
      <c r="K4305">
        <v>1.9809968</v>
      </c>
      <c r="L4305">
        <v>3.5475361859999999</v>
      </c>
      <c r="M4305">
        <v>3.592402265</v>
      </c>
      <c r="N4305">
        <v>0.666471221</v>
      </c>
      <c r="O4305">
        <v>8.0602231389999996</v>
      </c>
      <c r="P4305">
        <v>1.123128202</v>
      </c>
      <c r="Q4305">
        <v>5.1460760519999997</v>
      </c>
    </row>
    <row r="4306" spans="1:17">
      <c r="A4306" t="s">
        <v>14741</v>
      </c>
      <c r="B4306" s="14" t="s">
        <v>7355</v>
      </c>
      <c r="C4306">
        <v>133.72990160000001</v>
      </c>
      <c r="D4306">
        <v>14.585808950000001</v>
      </c>
      <c r="E4306">
        <v>14.44528118</v>
      </c>
      <c r="F4306">
        <v>15.9365597</v>
      </c>
      <c r="G4306">
        <v>15.08542909</v>
      </c>
      <c r="H4306">
        <v>15.93920576</v>
      </c>
      <c r="I4306">
        <v>18.30656278</v>
      </c>
      <c r="J4306">
        <v>25.949117380000001</v>
      </c>
      <c r="K4306">
        <v>43.466061310000001</v>
      </c>
      <c r="L4306">
        <v>138.24045269999999</v>
      </c>
      <c r="M4306">
        <v>4.4258752469999996</v>
      </c>
      <c r="N4306">
        <v>13.42181319</v>
      </c>
      <c r="O4306">
        <v>344.72240040000003</v>
      </c>
      <c r="P4306">
        <v>22.293026480000002</v>
      </c>
      <c r="Q4306">
        <v>162.0226509</v>
      </c>
    </row>
    <row r="4307" spans="1:17">
      <c r="A4307" t="s">
        <v>14742</v>
      </c>
      <c r="B4307" s="14" t="s">
        <v>4854</v>
      </c>
      <c r="C4307">
        <v>1.1682442209999999</v>
      </c>
      <c r="D4307">
        <v>0.56074462400000002</v>
      </c>
      <c r="E4307">
        <v>0.49714805099999998</v>
      </c>
      <c r="F4307">
        <v>0.50356593500000002</v>
      </c>
      <c r="G4307">
        <v>0.53795709599999997</v>
      </c>
      <c r="H4307">
        <v>0.59822701099999998</v>
      </c>
      <c r="I4307">
        <v>3.1234012760000001</v>
      </c>
      <c r="J4307">
        <v>0.88859257700000005</v>
      </c>
      <c r="K4307">
        <v>1.148276316</v>
      </c>
      <c r="L4307">
        <v>0.24605468599999999</v>
      </c>
      <c r="M4307">
        <v>1.4949994019999999</v>
      </c>
      <c r="N4307">
        <v>1.0320840920000001</v>
      </c>
      <c r="O4307">
        <v>1.5094392409999999</v>
      </c>
      <c r="P4307">
        <v>1.7819488859999999</v>
      </c>
      <c r="Q4307">
        <v>0.93693683900000002</v>
      </c>
    </row>
    <row r="4308" spans="1:17">
      <c r="A4308" t="s">
        <v>14743</v>
      </c>
      <c r="B4308" s="14" t="s">
        <v>8513</v>
      </c>
      <c r="C4308">
        <v>113.3907682</v>
      </c>
      <c r="D4308">
        <v>222.08232630000001</v>
      </c>
      <c r="E4308">
        <v>201.51364960000001</v>
      </c>
      <c r="F4308">
        <v>238.36079989999999</v>
      </c>
      <c r="G4308">
        <v>197.36217020000001</v>
      </c>
      <c r="H4308">
        <v>217.2466991</v>
      </c>
      <c r="I4308">
        <v>243.34223990000001</v>
      </c>
      <c r="J4308">
        <v>233.7504462</v>
      </c>
      <c r="K4308">
        <v>305.7154438</v>
      </c>
      <c r="L4308">
        <v>155.91326219999999</v>
      </c>
      <c r="M4308">
        <v>79.148673500000001</v>
      </c>
      <c r="N4308">
        <v>101.02209689999999</v>
      </c>
      <c r="O4308">
        <v>80.626661749999997</v>
      </c>
      <c r="P4308">
        <v>245.51710979999999</v>
      </c>
      <c r="Q4308">
        <v>198.4142812</v>
      </c>
    </row>
    <row r="4309" spans="1:17">
      <c r="A4309" t="s">
        <v>14744</v>
      </c>
      <c r="B4309" s="14" t="s">
        <v>5915</v>
      </c>
      <c r="C4309">
        <v>1.927213549</v>
      </c>
      <c r="D4309">
        <v>12.19835228</v>
      </c>
      <c r="E4309">
        <v>9.3728979169999995</v>
      </c>
      <c r="F4309">
        <v>14.46570009</v>
      </c>
      <c r="G4309">
        <v>7.0837517920000002</v>
      </c>
      <c r="H4309">
        <v>14.062971020000001</v>
      </c>
      <c r="I4309">
        <v>19.6734528</v>
      </c>
      <c r="J4309">
        <v>29.45723886</v>
      </c>
      <c r="K4309">
        <v>16.486421369999999</v>
      </c>
      <c r="L4309">
        <v>4.522977246</v>
      </c>
      <c r="M4309">
        <v>3.1708937320000001</v>
      </c>
      <c r="N4309">
        <v>13.47368981</v>
      </c>
      <c r="O4309">
        <v>2.1343470870000001</v>
      </c>
      <c r="P4309">
        <v>33.623213759999999</v>
      </c>
      <c r="Q4309">
        <v>10.78789076</v>
      </c>
    </row>
    <row r="4310" spans="1:17">
      <c r="A4310" t="s">
        <v>14745</v>
      </c>
      <c r="B4310" s="14" t="s">
        <v>3750</v>
      </c>
      <c r="C4310">
        <v>6.6156837959999999</v>
      </c>
      <c r="D4310">
        <v>3.3105215389999998</v>
      </c>
      <c r="E4310">
        <v>1.7305900729999999</v>
      </c>
      <c r="F4310">
        <v>1.9705574910000001</v>
      </c>
      <c r="G4310">
        <v>1.63968684</v>
      </c>
      <c r="H4310">
        <v>3.8859106159999999</v>
      </c>
      <c r="I4310">
        <v>2.7240794049999999</v>
      </c>
      <c r="J4310">
        <v>5.3773722949999998</v>
      </c>
      <c r="K4310">
        <v>2.68342876</v>
      </c>
      <c r="L4310">
        <v>3.2949579089999999</v>
      </c>
      <c r="M4310">
        <v>1.1952106039999999</v>
      </c>
      <c r="N4310">
        <v>7.9058262109999999</v>
      </c>
      <c r="O4310">
        <v>3.447871015</v>
      </c>
      <c r="P4310">
        <v>4.6708812000000002</v>
      </c>
      <c r="Q4310">
        <v>3.3707477039999998</v>
      </c>
    </row>
    <row r="4311" spans="1:17">
      <c r="A4311" t="s">
        <v>14746</v>
      </c>
      <c r="B4311" s="14" t="s">
        <v>5393</v>
      </c>
      <c r="C4311">
        <v>8.7600615879999992</v>
      </c>
      <c r="D4311">
        <v>1.7426217550000001</v>
      </c>
      <c r="E4311">
        <v>1.350397224</v>
      </c>
      <c r="F4311">
        <v>2.336160435</v>
      </c>
      <c r="G4311">
        <v>1.01875625</v>
      </c>
      <c r="H4311">
        <v>0.27464058200000002</v>
      </c>
      <c r="I4311">
        <v>1.3035683010000001</v>
      </c>
      <c r="J4311">
        <v>2.7196318260000001</v>
      </c>
      <c r="K4311">
        <v>3.6495915079999999</v>
      </c>
      <c r="L4311">
        <v>6.5517652420000001</v>
      </c>
      <c r="M4311">
        <v>2.7453625389999998</v>
      </c>
      <c r="N4311">
        <v>1.3222895560000001</v>
      </c>
      <c r="O4311">
        <v>2.7718793339999999</v>
      </c>
      <c r="P4311">
        <v>2.6822181440000001</v>
      </c>
      <c r="Q4311">
        <v>2.703732021</v>
      </c>
    </row>
    <row r="4312" spans="1:17">
      <c r="A4312" t="s">
        <v>14747</v>
      </c>
      <c r="B4312" s="14" t="s">
        <v>14748</v>
      </c>
      <c r="C4312">
        <v>134.3005958</v>
      </c>
      <c r="D4312">
        <v>0.74380196799999998</v>
      </c>
      <c r="E4312">
        <v>5.7151816569999996</v>
      </c>
      <c r="F4312">
        <v>4.1132093019999996</v>
      </c>
      <c r="G4312">
        <v>2.8988998979999998</v>
      </c>
      <c r="H4312">
        <v>1.289471027</v>
      </c>
      <c r="I4312">
        <v>39.170637739999997</v>
      </c>
      <c r="J4312">
        <v>20.856038380000001</v>
      </c>
      <c r="K4312">
        <v>22.84703627</v>
      </c>
      <c r="L4312">
        <v>25.457658049999999</v>
      </c>
      <c r="M4312">
        <v>90.228683439999998</v>
      </c>
      <c r="N4312">
        <v>25.247130259999999</v>
      </c>
      <c r="O4312">
        <v>14.873498870000001</v>
      </c>
      <c r="P4312">
        <v>15.61574319</v>
      </c>
      <c r="Q4312">
        <v>4.6161278399999999</v>
      </c>
    </row>
    <row r="4313" spans="1:17">
      <c r="A4313" t="s">
        <v>14749</v>
      </c>
      <c r="B4313" s="14" t="s">
        <v>5854</v>
      </c>
      <c r="C4313">
        <v>10.683248689999999</v>
      </c>
      <c r="D4313">
        <v>24.147708290000001</v>
      </c>
      <c r="E4313">
        <v>37.311398269999998</v>
      </c>
      <c r="F4313">
        <v>26.87995025</v>
      </c>
      <c r="G4313">
        <v>26.836032660000001</v>
      </c>
      <c r="H4313">
        <v>83.084881780000003</v>
      </c>
      <c r="I4313">
        <v>35.784372519999998</v>
      </c>
      <c r="J4313">
        <v>46.19499124</v>
      </c>
      <c r="K4313">
        <v>14.91798803</v>
      </c>
      <c r="L4313">
        <v>18.98519769</v>
      </c>
      <c r="M4313">
        <v>7.690122229</v>
      </c>
      <c r="N4313">
        <v>15.20659713</v>
      </c>
      <c r="O4313">
        <v>9.6130657579999994</v>
      </c>
      <c r="P4313">
        <v>18.783116140000001</v>
      </c>
      <c r="Q4313">
        <v>21.802527820000002</v>
      </c>
    </row>
    <row r="4314" spans="1:17">
      <c r="A4314" t="s">
        <v>14749</v>
      </c>
      <c r="B4314" s="14" t="s">
        <v>14750</v>
      </c>
      <c r="C4314">
        <v>2.0444273860000002</v>
      </c>
      <c r="D4314">
        <v>7.3371277350000002</v>
      </c>
      <c r="E4314">
        <v>9.3525977050000009</v>
      </c>
      <c r="F4314">
        <v>5.9553297719999998</v>
      </c>
      <c r="G4314">
        <v>8.5434311259999998</v>
      </c>
      <c r="H4314">
        <v>2.9836572189999999</v>
      </c>
      <c r="I4314">
        <v>29.814284910000001</v>
      </c>
      <c r="J4314">
        <v>23.999404519999999</v>
      </c>
      <c r="K4314">
        <v>31.347943430000001</v>
      </c>
      <c r="L4314">
        <v>18.6017343</v>
      </c>
      <c r="M4314">
        <v>1.569749372</v>
      </c>
      <c r="N4314">
        <v>12.65143082</v>
      </c>
      <c r="O4314">
        <v>4.9811494959999996</v>
      </c>
      <c r="P4314">
        <v>14.96837064</v>
      </c>
      <c r="Q4314">
        <v>9.5567557569999995</v>
      </c>
    </row>
    <row r="4315" spans="1:17">
      <c r="A4315" t="s">
        <v>14751</v>
      </c>
      <c r="B4315" s="14" t="s">
        <v>14752</v>
      </c>
      <c r="C4315">
        <v>53.006991630000002</v>
      </c>
      <c r="D4315">
        <v>29.745758420000001</v>
      </c>
      <c r="E4315">
        <v>19.747377589999999</v>
      </c>
      <c r="F4315">
        <v>21.696136660000001</v>
      </c>
      <c r="G4315">
        <v>21.942442310000001</v>
      </c>
      <c r="H4315">
        <v>30.075354659999999</v>
      </c>
      <c r="I4315">
        <v>34.206425090000003</v>
      </c>
      <c r="J4315">
        <v>33.879545890000003</v>
      </c>
      <c r="K4315">
        <v>111.603072</v>
      </c>
      <c r="L4315">
        <v>137.47249199999999</v>
      </c>
      <c r="M4315">
        <v>16.662791299999999</v>
      </c>
      <c r="N4315">
        <v>11.247148960000001</v>
      </c>
      <c r="O4315">
        <v>35.386089259999999</v>
      </c>
      <c r="P4315">
        <v>5.2094530209999999</v>
      </c>
      <c r="Q4315">
        <v>25.519796199999998</v>
      </c>
    </row>
    <row r="4316" spans="1:17">
      <c r="A4316" t="e">
        <v>#N/A</v>
      </c>
      <c r="B4316" s="14" t="s">
        <v>14753</v>
      </c>
      <c r="C4316">
        <v>5.8996333139999999</v>
      </c>
      <c r="D4316">
        <v>0.326741579</v>
      </c>
      <c r="E4316">
        <v>0.62764941399999996</v>
      </c>
      <c r="F4316">
        <v>0.80305514899999997</v>
      </c>
      <c r="G4316">
        <v>0.76406718799999995</v>
      </c>
      <c r="H4316">
        <v>1.132892403</v>
      </c>
      <c r="I4316">
        <v>6.4526630909999998</v>
      </c>
      <c r="J4316">
        <v>2.2436962569999999</v>
      </c>
      <c r="K4316">
        <v>4.0145506590000002</v>
      </c>
      <c r="L4316">
        <v>1.86386425</v>
      </c>
      <c r="M4316">
        <v>0</v>
      </c>
      <c r="N4316">
        <v>0</v>
      </c>
      <c r="O4316">
        <v>0</v>
      </c>
      <c r="P4316">
        <v>1.5489809779999999</v>
      </c>
      <c r="Q4316">
        <v>0</v>
      </c>
    </row>
    <row r="4317" spans="1:17">
      <c r="A4317" t="s">
        <v>14754</v>
      </c>
      <c r="B4317" s="14" t="s">
        <v>14755</v>
      </c>
      <c r="C4317">
        <v>14.24049421</v>
      </c>
      <c r="D4317">
        <v>4.3019267460000004</v>
      </c>
      <c r="E4317">
        <v>5.233691039</v>
      </c>
      <c r="F4317">
        <v>6.3438839390000004</v>
      </c>
      <c r="G4317">
        <v>2.6826183389999998</v>
      </c>
      <c r="H4317">
        <v>9.4466889989999991</v>
      </c>
      <c r="I4317">
        <v>11.32755903</v>
      </c>
      <c r="J4317">
        <v>4.7593556960000001</v>
      </c>
      <c r="K4317">
        <v>8.2220682239999991</v>
      </c>
      <c r="L4317">
        <v>13.087949589999999</v>
      </c>
      <c r="M4317">
        <v>4.9700528720000001</v>
      </c>
      <c r="N4317">
        <v>5.5855334689999996</v>
      </c>
      <c r="O4317">
        <v>2.8674613799999999</v>
      </c>
      <c r="P4317">
        <v>8.7403315379999995</v>
      </c>
      <c r="Q4317">
        <v>3.559772567</v>
      </c>
    </row>
    <row r="4318" spans="1:17">
      <c r="A4318" t="s">
        <v>14756</v>
      </c>
      <c r="B4318" s="14" t="s">
        <v>14757</v>
      </c>
      <c r="C4318">
        <v>21.966719789999999</v>
      </c>
      <c r="D4318">
        <v>53.530003370000003</v>
      </c>
      <c r="E4318">
        <v>38.04623789</v>
      </c>
      <c r="F4318">
        <v>70.805543389999997</v>
      </c>
      <c r="G4318">
        <v>31.408038430000001</v>
      </c>
      <c r="H4318">
        <v>50.956054020000003</v>
      </c>
      <c r="I4318">
        <v>67.91313495</v>
      </c>
      <c r="J4318">
        <v>72.959910199999996</v>
      </c>
      <c r="K4318">
        <v>57.399532819999997</v>
      </c>
      <c r="L4318">
        <v>19.98696983</v>
      </c>
      <c r="M4318">
        <v>21.926392830000001</v>
      </c>
      <c r="N4318">
        <v>49.283419780000003</v>
      </c>
      <c r="O4318">
        <v>14.59659862</v>
      </c>
      <c r="P4318">
        <v>148.9658302</v>
      </c>
      <c r="Q4318">
        <v>64.630700540000007</v>
      </c>
    </row>
    <row r="4319" spans="1:17">
      <c r="A4319" t="s">
        <v>14758</v>
      </c>
      <c r="B4319" s="14" t="s">
        <v>3364</v>
      </c>
      <c r="C4319">
        <v>42.814924179999998</v>
      </c>
      <c r="D4319">
        <v>120.52776470000001</v>
      </c>
      <c r="E4319">
        <v>75.438393899999994</v>
      </c>
      <c r="F4319">
        <v>95.275854050000007</v>
      </c>
      <c r="G4319">
        <v>80.823668830000003</v>
      </c>
      <c r="H4319">
        <v>82.190451760000002</v>
      </c>
      <c r="I4319">
        <v>100.6711414</v>
      </c>
      <c r="J4319">
        <v>96.813383270000003</v>
      </c>
      <c r="K4319">
        <v>241.55793660000001</v>
      </c>
      <c r="L4319">
        <v>213.9407961</v>
      </c>
      <c r="M4319">
        <v>46.81437597</v>
      </c>
      <c r="N4319">
        <v>47.726388659999998</v>
      </c>
      <c r="O4319">
        <v>74.426051409999999</v>
      </c>
      <c r="P4319">
        <v>36.386823499999998</v>
      </c>
      <c r="Q4319">
        <v>104.5500706</v>
      </c>
    </row>
    <row r="4320" spans="1:17">
      <c r="A4320" t="s">
        <v>14759</v>
      </c>
      <c r="B4320" s="14" t="s">
        <v>3363</v>
      </c>
      <c r="C4320">
        <v>12.540711829999999</v>
      </c>
      <c r="D4320">
        <v>7.6743993240000004</v>
      </c>
      <c r="E4320">
        <v>6.3934943320000004</v>
      </c>
      <c r="F4320">
        <v>5.8140613339999998</v>
      </c>
      <c r="G4320">
        <v>5.6175555099999999</v>
      </c>
      <c r="H4320">
        <v>6.0561716529999998</v>
      </c>
      <c r="I4320">
        <v>10.50222977</v>
      </c>
      <c r="J4320">
        <v>10.372991409999999</v>
      </c>
      <c r="K4320">
        <v>7.9985234609999996</v>
      </c>
      <c r="L4320">
        <v>10.983685899999999</v>
      </c>
      <c r="M4320">
        <v>6.9119000479999997</v>
      </c>
      <c r="N4320">
        <v>6.1530593680000001</v>
      </c>
      <c r="O4320">
        <v>13.888565570000001</v>
      </c>
      <c r="P4320">
        <v>6.0729741290000003</v>
      </c>
      <c r="Q4320">
        <v>10.498706869999999</v>
      </c>
    </row>
    <row r="4321" spans="1:17">
      <c r="A4321" t="s">
        <v>14760</v>
      </c>
      <c r="B4321" s="14" t="s">
        <v>692</v>
      </c>
      <c r="C4321">
        <v>7.4306800219999998</v>
      </c>
      <c r="D4321">
        <v>6.9011439389999998</v>
      </c>
      <c r="E4321">
        <v>0.68411614300000001</v>
      </c>
      <c r="F4321">
        <v>0.427925581</v>
      </c>
      <c r="G4321">
        <v>1.3818423879999999</v>
      </c>
      <c r="H4321">
        <v>1.2622538190000001</v>
      </c>
      <c r="I4321">
        <v>2.0839050349999999</v>
      </c>
      <c r="J4321">
        <v>1.0506812919999999</v>
      </c>
      <c r="K4321">
        <v>1.4261610179999999</v>
      </c>
      <c r="L4321">
        <v>5.9592061139999997</v>
      </c>
      <c r="M4321">
        <v>2.4686888919999999</v>
      </c>
      <c r="N4321">
        <v>0.70461104399999996</v>
      </c>
      <c r="O4321">
        <v>3.1651217310000002</v>
      </c>
      <c r="P4321">
        <v>2.2082358580000001</v>
      </c>
      <c r="Q4321">
        <v>3.1434393040000002</v>
      </c>
    </row>
    <row r="4322" spans="1:17">
      <c r="A4322" t="s">
        <v>14761</v>
      </c>
      <c r="B4322" s="14" t="s">
        <v>2224</v>
      </c>
      <c r="C4322">
        <v>8.0845069009999992</v>
      </c>
      <c r="D4322">
        <v>0.58881829200000002</v>
      </c>
      <c r="E4322">
        <v>0.43593778</v>
      </c>
      <c r="F4322">
        <v>0.54269213599999999</v>
      </c>
      <c r="G4322">
        <v>0.420725295</v>
      </c>
      <c r="H4322">
        <v>2.38183868</v>
      </c>
      <c r="I4322">
        <v>3.391584784</v>
      </c>
      <c r="J4322">
        <v>0.70196986699999997</v>
      </c>
      <c r="K4322">
        <v>3.466573645</v>
      </c>
      <c r="L4322">
        <v>5.8080189280000001</v>
      </c>
      <c r="M4322">
        <v>2.9761673540000002</v>
      </c>
      <c r="N4322">
        <v>1.051200694</v>
      </c>
      <c r="O4322">
        <v>7.9722193240000001</v>
      </c>
      <c r="P4322">
        <v>0.76431348899999996</v>
      </c>
      <c r="Q4322">
        <v>2.7407098520000002</v>
      </c>
    </row>
    <row r="4323" spans="1:17">
      <c r="A4323" t="s">
        <v>14762</v>
      </c>
      <c r="B4323" s="14" t="s">
        <v>2167</v>
      </c>
      <c r="C4323">
        <v>25.830583690000001</v>
      </c>
      <c r="D4323">
        <v>36.096096789999997</v>
      </c>
      <c r="E4323">
        <v>4.515868115</v>
      </c>
      <c r="F4323">
        <v>1.114843915</v>
      </c>
      <c r="G4323">
        <v>9.1249010419999994</v>
      </c>
      <c r="H4323">
        <v>21.080785779999999</v>
      </c>
      <c r="I4323">
        <v>13.66658621</v>
      </c>
      <c r="J4323">
        <v>20.006719480000001</v>
      </c>
      <c r="K4323">
        <v>50.837705450000001</v>
      </c>
      <c r="L4323">
        <v>153.4595783</v>
      </c>
      <c r="M4323">
        <v>16.023776489999999</v>
      </c>
      <c r="N4323">
        <v>6.4654512789999998</v>
      </c>
      <c r="O4323">
        <v>13.86732539</v>
      </c>
      <c r="P4323">
        <v>20.133208140000001</v>
      </c>
      <c r="Q4323">
        <v>10.664892610000001</v>
      </c>
    </row>
    <row r="4324" spans="1:17">
      <c r="A4324" t="s">
        <v>14763</v>
      </c>
      <c r="B4324" s="14" t="s">
        <v>8085</v>
      </c>
      <c r="C4324">
        <v>8.6617085060000001</v>
      </c>
      <c r="D4324">
        <v>1.455685723</v>
      </c>
      <c r="E4324">
        <v>1.069788177</v>
      </c>
      <c r="F4324">
        <v>0.86733053699999996</v>
      </c>
      <c r="G4324">
        <v>1.169064549</v>
      </c>
      <c r="H4324">
        <v>1.147094525</v>
      </c>
      <c r="I4324">
        <v>2.9038020979999999</v>
      </c>
      <c r="J4324">
        <v>2.764052043</v>
      </c>
      <c r="K4324">
        <v>7.0457880409999998</v>
      </c>
      <c r="L4324">
        <v>12.01536404</v>
      </c>
      <c r="M4324">
        <v>3.0577567330000002</v>
      </c>
      <c r="N4324">
        <v>1.05547269</v>
      </c>
      <c r="O4324">
        <v>5.8438005730000002</v>
      </c>
      <c r="P4324">
        <v>1.1949708610000001</v>
      </c>
      <c r="Q4324">
        <v>2.4638637989999999</v>
      </c>
    </row>
    <row r="4325" spans="1:17">
      <c r="A4325" t="s">
        <v>14764</v>
      </c>
      <c r="B4325" s="14" t="s">
        <v>6641</v>
      </c>
      <c r="C4325">
        <v>4.5971168679999996</v>
      </c>
      <c r="D4325">
        <v>1.471044338</v>
      </c>
      <c r="E4325">
        <v>1.847625981</v>
      </c>
      <c r="F4325">
        <v>1.1993680799999999</v>
      </c>
      <c r="G4325">
        <v>1.190754058</v>
      </c>
      <c r="H4325">
        <v>0.98085922299999995</v>
      </c>
      <c r="I4325">
        <v>5.0280491620000003</v>
      </c>
      <c r="J4325">
        <v>4.5327197110000004</v>
      </c>
      <c r="K4325">
        <v>2.5489210529999999</v>
      </c>
      <c r="L4325">
        <v>2.7433499779999999</v>
      </c>
      <c r="M4325">
        <v>4.9024331050000001</v>
      </c>
      <c r="N4325">
        <v>5.4150905629999997</v>
      </c>
      <c r="O4325">
        <v>5.9397414299999998</v>
      </c>
      <c r="P4325">
        <v>3.0845508650000002</v>
      </c>
      <c r="Q4325">
        <v>3.9502578229999998</v>
      </c>
    </row>
    <row r="4326" spans="1:17">
      <c r="A4326" t="s">
        <v>14765</v>
      </c>
      <c r="B4326" s="14" t="s">
        <v>2794</v>
      </c>
      <c r="C4326">
        <v>2.6086813969999998</v>
      </c>
      <c r="D4326">
        <v>0.97800200500000001</v>
      </c>
      <c r="E4326">
        <v>0.51236686899999995</v>
      </c>
      <c r="F4326">
        <v>0.92870323399999999</v>
      </c>
      <c r="G4326">
        <v>0.623728316</v>
      </c>
      <c r="H4326">
        <v>0.23120253099999999</v>
      </c>
      <c r="I4326">
        <v>1.46318891</v>
      </c>
      <c r="J4326">
        <v>4.706165618</v>
      </c>
      <c r="K4326">
        <v>2.5489210529999999</v>
      </c>
      <c r="L4326">
        <v>1.0143478909999999</v>
      </c>
      <c r="M4326">
        <v>1.925955863</v>
      </c>
      <c r="N4326">
        <v>2.3252506820000001</v>
      </c>
      <c r="O4326">
        <v>3.7779988009999999</v>
      </c>
      <c r="P4326">
        <v>2.8300138380000002</v>
      </c>
      <c r="Q4326">
        <v>0.96561857900000003</v>
      </c>
    </row>
    <row r="4327" spans="1:17">
      <c r="A4327" t="s">
        <v>14766</v>
      </c>
      <c r="B4327" s="14" t="s">
        <v>8399</v>
      </c>
      <c r="C4327">
        <v>6.8679751519999996</v>
      </c>
      <c r="D4327">
        <v>0.79381902100000001</v>
      </c>
      <c r="E4327">
        <v>0.50829164400000004</v>
      </c>
      <c r="F4327">
        <v>0.44710951900000001</v>
      </c>
      <c r="G4327">
        <v>0.87658708399999996</v>
      </c>
      <c r="H4327">
        <v>1.9495906860000001</v>
      </c>
      <c r="I4327">
        <v>0.87093066600000002</v>
      </c>
      <c r="J4327">
        <v>1.0220742169999999</v>
      </c>
      <c r="K4327">
        <v>2.4383387949999999</v>
      </c>
      <c r="L4327">
        <v>3.3961951620000002</v>
      </c>
      <c r="M4327">
        <v>4.0123384179999997</v>
      </c>
      <c r="N4327">
        <v>0.22085964399999999</v>
      </c>
      <c r="O4327">
        <v>4.9605215850000004</v>
      </c>
      <c r="P4327">
        <v>0.76161031499999998</v>
      </c>
      <c r="Q4327">
        <v>1.6421799690000001</v>
      </c>
    </row>
    <row r="4328" spans="1:17">
      <c r="A4328" t="s">
        <v>14767</v>
      </c>
      <c r="B4328" s="14" t="s">
        <v>4749</v>
      </c>
      <c r="C4328">
        <v>8.1696208109999997</v>
      </c>
      <c r="D4328">
        <v>2.6544386769999999</v>
      </c>
      <c r="E4328">
        <v>2.1583855550000002</v>
      </c>
      <c r="F4328">
        <v>1.8163397050000001</v>
      </c>
      <c r="G4328">
        <v>2.0220615309999999</v>
      </c>
      <c r="H4328">
        <v>0.83668940999999997</v>
      </c>
      <c r="I4328">
        <v>2.184218301</v>
      </c>
      <c r="J4328">
        <v>1.812415374</v>
      </c>
      <c r="K4328">
        <v>3.1502243879999998</v>
      </c>
      <c r="L4328">
        <v>6.3665129010000001</v>
      </c>
      <c r="M4328">
        <v>5.4886884580000004</v>
      </c>
      <c r="N4328">
        <v>1.0910087749999999</v>
      </c>
      <c r="O4328">
        <v>7.2381418809999998</v>
      </c>
      <c r="P4328">
        <v>1.368700633</v>
      </c>
      <c r="Q4328">
        <v>3.8376413939999998</v>
      </c>
    </row>
    <row r="4329" spans="1:17">
      <c r="A4329" t="s">
        <v>14768</v>
      </c>
      <c r="B4329" s="14" t="s">
        <v>14769</v>
      </c>
      <c r="C4329">
        <v>57.624325390000003</v>
      </c>
      <c r="D4329">
        <v>0.53190489600000002</v>
      </c>
      <c r="E4329">
        <v>0.63859678799999997</v>
      </c>
      <c r="F4329">
        <v>0.49023715499999998</v>
      </c>
      <c r="G4329">
        <v>0.41461010199999998</v>
      </c>
      <c r="H4329">
        <v>0.92212172299999995</v>
      </c>
      <c r="I4329">
        <v>28.011560710000001</v>
      </c>
      <c r="J4329">
        <v>2.2828304940000002</v>
      </c>
      <c r="K4329">
        <v>16.882897150000002</v>
      </c>
      <c r="L4329">
        <v>31.100525560000001</v>
      </c>
      <c r="M4329">
        <v>59.915143200000003</v>
      </c>
      <c r="N4329">
        <v>3.4037424469999999</v>
      </c>
      <c r="O4329">
        <v>73.124433010000004</v>
      </c>
      <c r="P4329">
        <v>2.1613688070000001</v>
      </c>
      <c r="Q4329">
        <v>19.806408990000001</v>
      </c>
    </row>
    <row r="4330" spans="1:17">
      <c r="A4330" t="s">
        <v>14770</v>
      </c>
      <c r="B4330" s="14" t="s">
        <v>14771</v>
      </c>
      <c r="C4330">
        <v>1.2210950089999999</v>
      </c>
      <c r="D4330">
        <v>3.029750419</v>
      </c>
      <c r="E4330">
        <v>2.520248091</v>
      </c>
      <c r="F4330">
        <v>2.6926804830000002</v>
      </c>
      <c r="G4330">
        <v>3.2472478929999999</v>
      </c>
      <c r="H4330">
        <v>4.0331237509999998</v>
      </c>
      <c r="I4330">
        <v>3.561493526</v>
      </c>
      <c r="J4330">
        <v>7.7399338650000002</v>
      </c>
      <c r="K4330">
        <v>3.9884358999999998</v>
      </c>
      <c r="L4330">
        <v>2.1603630570000001</v>
      </c>
      <c r="M4330">
        <v>1.875158919</v>
      </c>
      <c r="N4330">
        <v>3.1911671660000001</v>
      </c>
      <c r="O4330">
        <v>2.7046723250000002</v>
      </c>
      <c r="P4330">
        <v>3.0045284489999999</v>
      </c>
      <c r="Q4330">
        <v>4.0292162579999999</v>
      </c>
    </row>
    <row r="4331" spans="1:17">
      <c r="A4331" t="s">
        <v>14772</v>
      </c>
      <c r="B4331" s="14" t="s">
        <v>1708</v>
      </c>
      <c r="C4331">
        <v>34.72456846</v>
      </c>
      <c r="D4331">
        <v>8.1734455050000001</v>
      </c>
      <c r="E4331">
        <v>6.2340853970000003</v>
      </c>
      <c r="F4331">
        <v>8.0606962069999994</v>
      </c>
      <c r="G4331">
        <v>7.4418155500000003</v>
      </c>
      <c r="H4331">
        <v>7.2634392779999999</v>
      </c>
      <c r="I4331">
        <v>9.0427710989999994</v>
      </c>
      <c r="J4331">
        <v>5.4239504109999999</v>
      </c>
      <c r="K4331">
        <v>12.51784314</v>
      </c>
      <c r="L4331">
        <v>12.929508759999999</v>
      </c>
      <c r="M4331">
        <v>21.42495765</v>
      </c>
      <c r="N4331">
        <v>3.3250817330000002</v>
      </c>
      <c r="O4331">
        <v>21.97525959</v>
      </c>
      <c r="P4331">
        <v>7.2564874650000002</v>
      </c>
      <c r="Q4331">
        <v>11.72226158</v>
      </c>
    </row>
    <row r="4332" spans="1:17">
      <c r="A4332" t="e">
        <v>#N/A</v>
      </c>
      <c r="B4332" s="14" t="s">
        <v>14773</v>
      </c>
      <c r="C4332">
        <v>1.8644439370000001</v>
      </c>
      <c r="D4332">
        <v>1.032591898</v>
      </c>
      <c r="E4332">
        <v>0.99177108300000005</v>
      </c>
      <c r="F4332">
        <v>1.0151487219999999</v>
      </c>
      <c r="G4332">
        <v>0.48293185700000002</v>
      </c>
      <c r="H4332">
        <v>0</v>
      </c>
      <c r="I4332">
        <v>0</v>
      </c>
      <c r="J4332">
        <v>0.354534397</v>
      </c>
      <c r="K4332">
        <v>2.1145112570000002</v>
      </c>
      <c r="L4332">
        <v>2.3561263650000002</v>
      </c>
      <c r="M4332">
        <v>1.789443415</v>
      </c>
      <c r="N4332">
        <v>3.5624211849999998</v>
      </c>
      <c r="O4332">
        <v>0</v>
      </c>
      <c r="P4332">
        <v>1.9580797919999999</v>
      </c>
      <c r="Q4332">
        <v>0.64083941799999999</v>
      </c>
    </row>
    <row r="4333" spans="1:17">
      <c r="A4333" t="s">
        <v>14774</v>
      </c>
      <c r="B4333" s="14" t="s">
        <v>14775</v>
      </c>
      <c r="C4333">
        <v>2.1070118980000001</v>
      </c>
      <c r="D4333">
        <v>7.0016052650000002</v>
      </c>
      <c r="E4333">
        <v>5.8281731309999998</v>
      </c>
      <c r="F4333">
        <v>6.3097190310000002</v>
      </c>
      <c r="G4333">
        <v>5.4576227680000002</v>
      </c>
      <c r="H4333">
        <v>23.46705691</v>
      </c>
      <c r="I4333">
        <v>0</v>
      </c>
      <c r="J4333">
        <v>3.7394937609999999</v>
      </c>
      <c r="K4333">
        <v>9.5584539490000004</v>
      </c>
      <c r="L4333">
        <v>5.3253264280000003</v>
      </c>
      <c r="M4333">
        <v>0</v>
      </c>
      <c r="N4333">
        <v>10.38941794</v>
      </c>
      <c r="O4333">
        <v>2.333469848</v>
      </c>
      <c r="P4333">
        <v>2.5289485360000001</v>
      </c>
      <c r="Q4333">
        <v>1.448427868</v>
      </c>
    </row>
    <row r="4334" spans="1:17">
      <c r="A4334" t="s">
        <v>14776</v>
      </c>
      <c r="B4334" s="14" t="s">
        <v>14777</v>
      </c>
      <c r="C4334">
        <v>3.4752398200000001</v>
      </c>
      <c r="D4334">
        <v>0.51325465400000003</v>
      </c>
      <c r="E4334">
        <v>0.80106727499999997</v>
      </c>
      <c r="F4334">
        <v>0.39420659499999999</v>
      </c>
      <c r="G4334">
        <v>1.4002540320000001</v>
      </c>
      <c r="H4334">
        <v>0.88978926400000002</v>
      </c>
      <c r="I4334">
        <v>1.6893367610000001</v>
      </c>
      <c r="J4334">
        <v>3.2307547780000001</v>
      </c>
      <c r="K4334">
        <v>1.051027755</v>
      </c>
      <c r="L4334">
        <v>2.1958568999999999</v>
      </c>
      <c r="M4334">
        <v>3.335442215</v>
      </c>
      <c r="N4334">
        <v>0.85679912300000005</v>
      </c>
      <c r="O4334">
        <v>1.924376256</v>
      </c>
      <c r="P4334">
        <v>0.78209418200000003</v>
      </c>
      <c r="Q4334">
        <v>0.79633060899999997</v>
      </c>
    </row>
    <row r="4335" spans="1:17">
      <c r="A4335" t="s">
        <v>14778</v>
      </c>
      <c r="B4335" s="14" t="s">
        <v>1800</v>
      </c>
      <c r="C4335">
        <v>3.9818461759999999</v>
      </c>
      <c r="D4335">
        <v>1.386176396</v>
      </c>
      <c r="E4335">
        <v>1.855859608</v>
      </c>
      <c r="F4335">
        <v>1.0323941320000001</v>
      </c>
      <c r="G4335">
        <v>3.2742395549999999</v>
      </c>
      <c r="H4335">
        <v>5.825709324</v>
      </c>
      <c r="I4335">
        <v>2.765144882</v>
      </c>
      <c r="J4335">
        <v>1.5864518990000001</v>
      </c>
      <c r="K4335">
        <v>4.128830797</v>
      </c>
      <c r="L4335">
        <v>4.313074297</v>
      </c>
      <c r="M4335">
        <v>4.3676222210000004</v>
      </c>
      <c r="N4335">
        <v>1.4491759280000001</v>
      </c>
      <c r="O4335">
        <v>8.3996343459999991</v>
      </c>
      <c r="P4335">
        <v>2.275821455</v>
      </c>
      <c r="Q4335">
        <v>6.3869151730000002</v>
      </c>
    </row>
    <row r="4336" spans="1:17">
      <c r="A4336" t="s">
        <v>14779</v>
      </c>
      <c r="B4336" s="14" t="s">
        <v>3088</v>
      </c>
      <c r="C4336">
        <v>3.4520511690000002</v>
      </c>
      <c r="D4336">
        <v>4.3067213850000003</v>
      </c>
      <c r="E4336">
        <v>2.5128067170000001</v>
      </c>
      <c r="F4336">
        <v>1.2612876740000001</v>
      </c>
      <c r="G4336">
        <v>4.3609759400000003</v>
      </c>
      <c r="H4336">
        <v>5.8613350879999997</v>
      </c>
      <c r="I4336">
        <v>143.34204500000001</v>
      </c>
      <c r="J4336">
        <v>1.888666449</v>
      </c>
      <c r="K4336">
        <v>64.206906410000002</v>
      </c>
      <c r="L4336">
        <v>3.6736083759999998</v>
      </c>
      <c r="M4336">
        <v>828.99410490000002</v>
      </c>
      <c r="N4336">
        <v>11.98234014</v>
      </c>
      <c r="O4336">
        <v>323.75379889999999</v>
      </c>
      <c r="P4336">
        <v>2.7531382099999999</v>
      </c>
      <c r="Q4336">
        <v>5.2456921300000001</v>
      </c>
    </row>
    <row r="4337" spans="1:17">
      <c r="A4337" t="s">
        <v>14780</v>
      </c>
      <c r="B4337" s="14" t="s">
        <v>6188</v>
      </c>
      <c r="C4337">
        <v>26.41923336</v>
      </c>
      <c r="D4337">
        <v>99.4966613</v>
      </c>
      <c r="E4337">
        <v>5.3255101800000002</v>
      </c>
      <c r="F4337">
        <v>0.70977096500000003</v>
      </c>
      <c r="G4337">
        <v>5.4925368529999998</v>
      </c>
      <c r="H4337">
        <v>9.4789145470000005</v>
      </c>
      <c r="I4337">
        <v>9.1249781090000006</v>
      </c>
      <c r="J4337">
        <v>4.1864702879999998</v>
      </c>
      <c r="K4337">
        <v>11.66968149</v>
      </c>
      <c r="L4337">
        <v>21.195964660000001</v>
      </c>
      <c r="M4337">
        <v>8.6745830220000002</v>
      </c>
      <c r="N4337">
        <v>3.1067682849999998</v>
      </c>
      <c r="O4337">
        <v>13.08943019</v>
      </c>
      <c r="P4337">
        <v>6.5192802109999999</v>
      </c>
      <c r="Q4337">
        <v>6.8105370980000002</v>
      </c>
    </row>
    <row r="4338" spans="1:17">
      <c r="A4338" t="s">
        <v>14781</v>
      </c>
      <c r="B4338" s="14" t="s">
        <v>3365</v>
      </c>
      <c r="C4338">
        <v>159.45312150000001</v>
      </c>
      <c r="D4338">
        <v>20.770906050000001</v>
      </c>
      <c r="E4338">
        <v>17.784181310000001</v>
      </c>
      <c r="F4338">
        <v>16.687833860000001</v>
      </c>
      <c r="G4338">
        <v>19.891995640000001</v>
      </c>
      <c r="H4338">
        <v>47.735466279999997</v>
      </c>
      <c r="I4338">
        <v>62.068932500000003</v>
      </c>
      <c r="J4338">
        <v>24.944853080000001</v>
      </c>
      <c r="K4338">
        <v>70.936720370000003</v>
      </c>
      <c r="L4338">
        <v>97.04900336</v>
      </c>
      <c r="M4338">
        <v>86.731876729999996</v>
      </c>
      <c r="N4338">
        <v>17.12779733</v>
      </c>
      <c r="O4338">
        <v>194.69398910000001</v>
      </c>
      <c r="P4338">
        <v>20.360018830000001</v>
      </c>
      <c r="Q4338">
        <v>74.630272959999999</v>
      </c>
    </row>
    <row r="4339" spans="1:17">
      <c r="A4339" t="s">
        <v>14782</v>
      </c>
      <c r="B4339" s="14" t="s">
        <v>6980</v>
      </c>
      <c r="C4339">
        <v>18.657398140000002</v>
      </c>
      <c r="D4339">
        <v>147.36584579999999</v>
      </c>
      <c r="E4339">
        <v>34.354398860000003</v>
      </c>
      <c r="F4339">
        <v>119.55823669999999</v>
      </c>
      <c r="G4339">
        <v>31.53630338</v>
      </c>
      <c r="H4339">
        <v>45.748773999999997</v>
      </c>
      <c r="I4339">
        <v>30.871124900000002</v>
      </c>
      <c r="J4339">
        <v>82.918644459999996</v>
      </c>
      <c r="K4339">
        <v>57.782556540000002</v>
      </c>
      <c r="L4339">
        <v>8.3881987959999993</v>
      </c>
      <c r="M4339">
        <v>11.70833915</v>
      </c>
      <c r="N4339">
        <v>78.286204859999998</v>
      </c>
      <c r="O4339">
        <v>23.046816010000001</v>
      </c>
      <c r="P4339">
        <v>189.6997034</v>
      </c>
      <c r="Q4339">
        <v>83.86032419</v>
      </c>
    </row>
    <row r="4340" spans="1:17">
      <c r="A4340" t="s">
        <v>14783</v>
      </c>
      <c r="B4340" s="14" t="s">
        <v>7011</v>
      </c>
      <c r="C4340">
        <v>7.4559056930000001</v>
      </c>
      <c r="D4340">
        <v>1.468206895</v>
      </c>
      <c r="E4340">
        <v>0.59491343699999999</v>
      </c>
      <c r="F4340">
        <v>0.50744708500000002</v>
      </c>
      <c r="G4340">
        <v>0.3576376</v>
      </c>
      <c r="H4340">
        <v>0.79541091500000005</v>
      </c>
      <c r="I4340">
        <v>2.718273318</v>
      </c>
      <c r="J4340">
        <v>1.496547654</v>
      </c>
      <c r="K4340">
        <v>2.8186413849999998</v>
      </c>
      <c r="L4340">
        <v>3.795029516</v>
      </c>
      <c r="M4340">
        <v>3.1804350370000001</v>
      </c>
      <c r="N4340">
        <v>1.0722879700000001</v>
      </c>
      <c r="O4340">
        <v>10.55093488</v>
      </c>
      <c r="P4340">
        <v>1.429350551</v>
      </c>
      <c r="Q4340">
        <v>2.7050879550000002</v>
      </c>
    </row>
    <row r="4341" spans="1:17">
      <c r="A4341" t="s">
        <v>14783</v>
      </c>
      <c r="B4341" s="14" t="s">
        <v>14784</v>
      </c>
      <c r="C4341">
        <v>0.824300064</v>
      </c>
      <c r="D4341">
        <v>1.6434905769999999</v>
      </c>
      <c r="E4341">
        <v>2.1923881729999999</v>
      </c>
      <c r="F4341">
        <v>1.3464397720000001</v>
      </c>
      <c r="G4341">
        <v>0.42702357800000001</v>
      </c>
      <c r="H4341">
        <v>1.8994603160000001</v>
      </c>
      <c r="I4341">
        <v>1.2020929250000001</v>
      </c>
      <c r="J4341">
        <v>1.88094297</v>
      </c>
      <c r="K4341">
        <v>1.4957740310000001</v>
      </c>
      <c r="L4341">
        <v>1.5625209280000001</v>
      </c>
      <c r="M4341">
        <v>0</v>
      </c>
      <c r="N4341">
        <v>2.540326742</v>
      </c>
      <c r="O4341">
        <v>0</v>
      </c>
      <c r="P4341">
        <v>1.2367113599999999</v>
      </c>
      <c r="Q4341">
        <v>2.8332521179999999</v>
      </c>
    </row>
    <row r="4342" spans="1:17">
      <c r="A4342" t="s">
        <v>14785</v>
      </c>
      <c r="B4342" s="14" t="s">
        <v>5215</v>
      </c>
      <c r="C4342">
        <v>10.051227129999999</v>
      </c>
      <c r="D4342">
        <v>0.54860314499999996</v>
      </c>
      <c r="E4342">
        <v>0.54241307400000005</v>
      </c>
      <c r="F4342">
        <v>0.39657044400000002</v>
      </c>
      <c r="G4342">
        <v>0.25154475300000001</v>
      </c>
      <c r="H4342">
        <v>0.61539834199999999</v>
      </c>
      <c r="I4342">
        <v>4.0362337029999997</v>
      </c>
      <c r="J4342">
        <v>1.0156649719999999</v>
      </c>
      <c r="K4342">
        <v>3.3702400589999999</v>
      </c>
      <c r="L4342">
        <v>5.1543900239999996</v>
      </c>
      <c r="M4342">
        <v>5.3127849129999998</v>
      </c>
      <c r="N4342">
        <v>0.61053863399999997</v>
      </c>
      <c r="O4342">
        <v>7.421010281</v>
      </c>
      <c r="P4342">
        <v>0.45895732700000003</v>
      </c>
      <c r="Q4342">
        <v>2.4033173520000002</v>
      </c>
    </row>
    <row r="4343" spans="1:17">
      <c r="A4343" t="s">
        <v>14786</v>
      </c>
      <c r="B4343" s="14" t="s">
        <v>9239</v>
      </c>
      <c r="C4343">
        <v>4.6142383459999996</v>
      </c>
      <c r="D4343">
        <v>1.115136318</v>
      </c>
      <c r="E4343">
        <v>1.361128999</v>
      </c>
      <c r="F4343">
        <v>0.79938450599999999</v>
      </c>
      <c r="G4343">
        <v>0.97788182499999998</v>
      </c>
      <c r="H4343">
        <v>1.1277141230000001</v>
      </c>
      <c r="I4343">
        <v>2.1410563159999998</v>
      </c>
      <c r="J4343">
        <v>2.2866178210000001</v>
      </c>
      <c r="K4343">
        <v>1.998100379</v>
      </c>
      <c r="L4343">
        <v>2.783017214</v>
      </c>
      <c r="M4343">
        <v>3.2208163860000001</v>
      </c>
      <c r="N4343">
        <v>2.1200955449999999</v>
      </c>
      <c r="O4343">
        <v>3.484205867</v>
      </c>
      <c r="P4343">
        <v>2.2971175499999998</v>
      </c>
      <c r="Q4343">
        <v>1.8743495219999999</v>
      </c>
    </row>
    <row r="4344" spans="1:17">
      <c r="A4344" t="s">
        <v>14787</v>
      </c>
      <c r="B4344" s="14" t="s">
        <v>5269</v>
      </c>
      <c r="C4344">
        <v>13.52795688</v>
      </c>
      <c r="D4344">
        <v>1.778377493</v>
      </c>
      <c r="E4344">
        <v>2.0243839989999999</v>
      </c>
      <c r="F4344">
        <v>2.3675383999999999</v>
      </c>
      <c r="G4344">
        <v>2.4643779700000001</v>
      </c>
      <c r="H4344">
        <v>2.7404740620000001</v>
      </c>
      <c r="I4344">
        <v>2.3847135019999999</v>
      </c>
      <c r="J4344">
        <v>1.884554091</v>
      </c>
      <c r="K4344">
        <v>2.7650012940000002</v>
      </c>
      <c r="L4344">
        <v>7.044843277</v>
      </c>
      <c r="M4344">
        <v>5.1364369310000004</v>
      </c>
      <c r="N4344">
        <v>2.0341268600000002</v>
      </c>
      <c r="O4344">
        <v>8.8903689220000004</v>
      </c>
      <c r="P4344">
        <v>1.962711678</v>
      </c>
      <c r="Q4344">
        <v>5.4162234329999999</v>
      </c>
    </row>
    <row r="4345" spans="1:17">
      <c r="A4345" t="s">
        <v>14788</v>
      </c>
      <c r="B4345" s="14" t="s">
        <v>4768</v>
      </c>
      <c r="C4345">
        <v>10.711149819999999</v>
      </c>
      <c r="D4345">
        <v>8.0677863080000005</v>
      </c>
      <c r="E4345">
        <v>10.129212450000001</v>
      </c>
      <c r="F4345">
        <v>9.1691772389999997</v>
      </c>
      <c r="G4345">
        <v>9.1247677950000003</v>
      </c>
      <c r="H4345">
        <v>3.4737680590000002</v>
      </c>
      <c r="I4345">
        <v>35.753084260000001</v>
      </c>
      <c r="J4345">
        <v>41.339187520000003</v>
      </c>
      <c r="K4345">
        <v>17.708757559999999</v>
      </c>
      <c r="L4345">
        <v>25.116510760000001</v>
      </c>
      <c r="M4345">
        <v>6.3966155980000003</v>
      </c>
      <c r="N4345">
        <v>12.99844929</v>
      </c>
      <c r="O4345">
        <v>10.280716719999999</v>
      </c>
      <c r="P4345">
        <v>11.570486150000001</v>
      </c>
      <c r="Q4345">
        <v>9.6539595790000003</v>
      </c>
    </row>
    <row r="4346" spans="1:17">
      <c r="A4346" t="s">
        <v>14789</v>
      </c>
      <c r="B4346" s="14" t="s">
        <v>6217</v>
      </c>
      <c r="C4346">
        <v>3.8344877620000002</v>
      </c>
      <c r="D4346">
        <v>9.0893014920000006</v>
      </c>
      <c r="E4346">
        <v>7.9140938189999996</v>
      </c>
      <c r="F4346">
        <v>7.4638644809999999</v>
      </c>
      <c r="G4346">
        <v>7.6808734909999998</v>
      </c>
      <c r="H4346">
        <v>4.565230294</v>
      </c>
      <c r="I4346">
        <v>6.1510994500000002</v>
      </c>
      <c r="J4346">
        <v>8.1664710560000007</v>
      </c>
      <c r="K4346">
        <v>5.5664459769999999</v>
      </c>
      <c r="L4346">
        <v>7.268551392</v>
      </c>
      <c r="M4346">
        <v>0</v>
      </c>
      <c r="N4346">
        <v>4.7268475309999998</v>
      </c>
      <c r="O4346">
        <v>0.84932235899999997</v>
      </c>
      <c r="P4346">
        <v>7.6514195020000004</v>
      </c>
      <c r="Q4346">
        <v>4.2175207009999998</v>
      </c>
    </row>
    <row r="4347" spans="1:17">
      <c r="A4347" t="s">
        <v>14790</v>
      </c>
      <c r="B4347" s="14" t="s">
        <v>14791</v>
      </c>
      <c r="C4347">
        <v>77.661102260000007</v>
      </c>
      <c r="D4347">
        <v>383.7623218</v>
      </c>
      <c r="E4347">
        <v>286.79551270000002</v>
      </c>
      <c r="F4347">
        <v>294.06564839999999</v>
      </c>
      <c r="G4347">
        <v>286.04060989999999</v>
      </c>
      <c r="H4347">
        <v>354.93117949999998</v>
      </c>
      <c r="I4347">
        <v>145.2325056</v>
      </c>
      <c r="J4347">
        <v>215.89785219999999</v>
      </c>
      <c r="K4347">
        <v>218.84630139999999</v>
      </c>
      <c r="L4347">
        <v>94.389054599999994</v>
      </c>
      <c r="M4347">
        <v>36.830071009999998</v>
      </c>
      <c r="N4347">
        <v>129.52294269999999</v>
      </c>
      <c r="O4347">
        <v>61.723374990000003</v>
      </c>
      <c r="P4347">
        <v>247.01448869999999</v>
      </c>
      <c r="Q4347">
        <v>271.95835469999997</v>
      </c>
    </row>
    <row r="4348" spans="1:17">
      <c r="A4348" t="s">
        <v>14792</v>
      </c>
      <c r="B4348" s="14" t="s">
        <v>14793</v>
      </c>
      <c r="C4348">
        <v>109.84118669999999</v>
      </c>
      <c r="D4348">
        <v>618.76615990000005</v>
      </c>
      <c r="E4348">
        <v>318.0957583</v>
      </c>
      <c r="F4348">
        <v>838.83895399999994</v>
      </c>
      <c r="G4348">
        <v>289.5625493</v>
      </c>
      <c r="H4348">
        <v>253.1104684</v>
      </c>
      <c r="I4348">
        <v>196.5889066</v>
      </c>
      <c r="J4348">
        <v>505.26437989999999</v>
      </c>
      <c r="K4348">
        <v>547.15297810000004</v>
      </c>
      <c r="L4348">
        <v>13.970934099999999</v>
      </c>
      <c r="M4348">
        <v>93.100506820000007</v>
      </c>
      <c r="N4348">
        <v>531.85386300000005</v>
      </c>
      <c r="O4348">
        <v>74.251897189999994</v>
      </c>
      <c r="P4348">
        <v>1672.0433700000001</v>
      </c>
      <c r="Q4348">
        <v>824.21799710000005</v>
      </c>
    </row>
    <row r="4349" spans="1:17">
      <c r="A4349" t="s">
        <v>14794</v>
      </c>
      <c r="B4349" s="14" t="s">
        <v>2031</v>
      </c>
      <c r="C4349">
        <v>3.5583191300000001</v>
      </c>
      <c r="D4349">
        <v>0.83465664399999995</v>
      </c>
      <c r="E4349">
        <v>0.46763539700000001</v>
      </c>
      <c r="F4349">
        <v>0.25642409700000002</v>
      </c>
      <c r="G4349">
        <v>0.32529976599999999</v>
      </c>
      <c r="H4349">
        <v>1.688141745</v>
      </c>
      <c r="I4349">
        <v>0.91573525899999997</v>
      </c>
      <c r="J4349">
        <v>0.557228163</v>
      </c>
      <c r="K4349">
        <v>1.899094753</v>
      </c>
      <c r="L4349">
        <v>3.5709107269999998</v>
      </c>
      <c r="M4349">
        <v>1.2053574760000001</v>
      </c>
      <c r="N4349">
        <v>0.59345534799999999</v>
      </c>
      <c r="O4349">
        <v>0.69542841899999996</v>
      </c>
      <c r="P4349">
        <v>0.40824638000000002</v>
      </c>
      <c r="Q4349">
        <v>0.71944212399999996</v>
      </c>
    </row>
    <row r="4350" spans="1:17">
      <c r="A4350" t="s">
        <v>14795</v>
      </c>
      <c r="B4350" s="14" t="s">
        <v>6819</v>
      </c>
      <c r="C4350">
        <v>142.4634246</v>
      </c>
      <c r="D4350">
        <v>893.46042290000003</v>
      </c>
      <c r="E4350">
        <v>265.19154350000002</v>
      </c>
      <c r="F4350">
        <v>3870.849494</v>
      </c>
      <c r="G4350">
        <v>383.58160120000002</v>
      </c>
      <c r="H4350">
        <v>603.48038410000004</v>
      </c>
      <c r="I4350">
        <v>200.33730170000001</v>
      </c>
      <c r="J4350">
        <v>236.44811369999999</v>
      </c>
      <c r="K4350">
        <v>7904.4881260000002</v>
      </c>
      <c r="L4350">
        <v>706.46961369999997</v>
      </c>
      <c r="M4350">
        <v>226.259871</v>
      </c>
      <c r="N4350">
        <v>1037.7631180000001</v>
      </c>
      <c r="O4350">
        <v>91.096362920000004</v>
      </c>
      <c r="P4350">
        <v>3341.6004429999998</v>
      </c>
      <c r="Q4350">
        <v>4797.0146489999997</v>
      </c>
    </row>
    <row r="4351" spans="1:17">
      <c r="A4351" t="s">
        <v>12952</v>
      </c>
      <c r="B4351" s="14" t="s">
        <v>14796</v>
      </c>
      <c r="C4351">
        <v>2.3071191729999998</v>
      </c>
      <c r="D4351">
        <v>4.0888331679999999</v>
      </c>
      <c r="E4351">
        <v>1.2272474579999999</v>
      </c>
      <c r="F4351">
        <v>1.570219566</v>
      </c>
      <c r="G4351">
        <v>1.991981494</v>
      </c>
      <c r="H4351">
        <v>1.772122194</v>
      </c>
      <c r="I4351">
        <v>0</v>
      </c>
      <c r="J4351">
        <v>0.87742311699999997</v>
      </c>
      <c r="K4351">
        <v>4.1864960309999999</v>
      </c>
      <c r="L4351">
        <v>2.9155418430000002</v>
      </c>
      <c r="M4351">
        <v>0</v>
      </c>
      <c r="N4351">
        <v>0</v>
      </c>
      <c r="O4351">
        <v>0</v>
      </c>
      <c r="P4351">
        <v>0</v>
      </c>
      <c r="Q4351">
        <v>1.585988057</v>
      </c>
    </row>
    <row r="4352" spans="1:17">
      <c r="A4352" t="s">
        <v>14797</v>
      </c>
      <c r="B4352" s="14" t="s">
        <v>14798</v>
      </c>
      <c r="C4352">
        <v>441.9251099</v>
      </c>
      <c r="D4352">
        <v>833.57503210000004</v>
      </c>
      <c r="E4352">
        <v>987.41547000000003</v>
      </c>
      <c r="F4352">
        <v>794.75967249999997</v>
      </c>
      <c r="G4352">
        <v>555.21165359999998</v>
      </c>
      <c r="H4352">
        <v>96.798064249999996</v>
      </c>
      <c r="I4352">
        <v>671.78653269999995</v>
      </c>
      <c r="J4352">
        <v>1721.1694689999999</v>
      </c>
      <c r="K4352">
        <v>461.60434720000001</v>
      </c>
      <c r="L4352">
        <v>645.08918140000003</v>
      </c>
      <c r="M4352">
        <v>271.32389669999998</v>
      </c>
      <c r="N4352">
        <v>2742.0073149999998</v>
      </c>
      <c r="O4352">
        <v>528.08587720000003</v>
      </c>
      <c r="P4352">
        <v>2931.8856449999998</v>
      </c>
      <c r="Q4352">
        <v>688.36459779999996</v>
      </c>
    </row>
    <row r="4353" spans="1:17">
      <c r="A4353" t="s">
        <v>14799</v>
      </c>
      <c r="B4353" s="14" t="s">
        <v>4347</v>
      </c>
      <c r="C4353">
        <v>50.750473139999997</v>
      </c>
      <c r="D4353">
        <v>24.869900940000001</v>
      </c>
      <c r="E4353">
        <v>23.535459079999999</v>
      </c>
      <c r="F4353">
        <v>19.026485789999999</v>
      </c>
      <c r="G4353">
        <v>18.308651709999999</v>
      </c>
      <c r="H4353">
        <v>228.114947</v>
      </c>
      <c r="I4353">
        <v>37.629388550000002</v>
      </c>
      <c r="J4353">
        <v>36.571075200000003</v>
      </c>
      <c r="K4353">
        <v>23.577708439999999</v>
      </c>
      <c r="L4353">
        <v>34.84879737</v>
      </c>
      <c r="M4353">
        <v>26.056352109999999</v>
      </c>
      <c r="N4353">
        <v>39.194902149999997</v>
      </c>
      <c r="O4353">
        <v>29.524577919999999</v>
      </c>
      <c r="P4353">
        <v>42.455931100000001</v>
      </c>
      <c r="Q4353">
        <v>29.086936430000002</v>
      </c>
    </row>
    <row r="4354" spans="1:17">
      <c r="A4354" t="s">
        <v>14800</v>
      </c>
      <c r="B4354" s="14" t="s">
        <v>14801</v>
      </c>
      <c r="C4354">
        <v>6.3421929309999996</v>
      </c>
      <c r="D4354">
        <v>3.0261712690000002</v>
      </c>
      <c r="E4354">
        <v>2.2837096219999999</v>
      </c>
      <c r="F4354">
        <v>1.6435830440000001</v>
      </c>
      <c r="G4354">
        <v>2.0008059839999999</v>
      </c>
      <c r="H4354">
        <v>2.107862415</v>
      </c>
      <c r="I4354">
        <v>4.802336382</v>
      </c>
      <c r="J4354">
        <v>4.3910889529999997</v>
      </c>
      <c r="K4354">
        <v>2.5451571409999998</v>
      </c>
      <c r="L4354">
        <v>3.2367164169999998</v>
      </c>
      <c r="M4354">
        <v>3.0435335590000001</v>
      </c>
      <c r="N4354">
        <v>2.059780349</v>
      </c>
      <c r="O4354">
        <v>3.106698781</v>
      </c>
      <c r="P4354">
        <v>4.4831699900000004</v>
      </c>
      <c r="Q4354">
        <v>3.1860279870000001</v>
      </c>
    </row>
    <row r="4355" spans="1:17">
      <c r="A4355" t="s">
        <v>14802</v>
      </c>
      <c r="B4355" s="14" t="s">
        <v>6119</v>
      </c>
      <c r="C4355">
        <v>2.2413803639999998</v>
      </c>
      <c r="D4355">
        <v>1.862027994</v>
      </c>
      <c r="E4355">
        <v>2.5633985570000002</v>
      </c>
      <c r="F4355">
        <v>1.067834527</v>
      </c>
      <c r="G4355">
        <v>1.451416638</v>
      </c>
      <c r="H4355">
        <v>0.86081376600000004</v>
      </c>
      <c r="I4355">
        <v>53.932706439999997</v>
      </c>
      <c r="J4355">
        <v>3.1255470239999998</v>
      </c>
      <c r="K4355">
        <v>4.5756072640000003</v>
      </c>
      <c r="L4355">
        <v>7.0811667570000001</v>
      </c>
      <c r="M4355">
        <v>21.512169149999998</v>
      </c>
      <c r="N4355">
        <v>2.9702175849999999</v>
      </c>
      <c r="O4355">
        <v>21.099380010000001</v>
      </c>
      <c r="P4355">
        <v>1.261042859</v>
      </c>
      <c r="Q4355">
        <v>3.081594162</v>
      </c>
    </row>
    <row r="4356" spans="1:17">
      <c r="A4356" t="s">
        <v>14803</v>
      </c>
      <c r="B4356" s="14" t="s">
        <v>5234</v>
      </c>
      <c r="C4356">
        <v>6.5909385199999999</v>
      </c>
      <c r="D4356">
        <v>5.6483340579999997</v>
      </c>
      <c r="E4356">
        <v>6.200047971</v>
      </c>
      <c r="F4356">
        <v>4.9107446350000004</v>
      </c>
      <c r="G4356">
        <v>4.852035227</v>
      </c>
      <c r="H4356">
        <v>2.9975733459999998</v>
      </c>
      <c r="I4356">
        <v>10.37051271</v>
      </c>
      <c r="J4356">
        <v>9.6526369830000007</v>
      </c>
      <c r="K4356">
        <v>5.5078533460000001</v>
      </c>
      <c r="L4356">
        <v>4.2741280149999996</v>
      </c>
      <c r="M4356">
        <v>2.9964346480000001</v>
      </c>
      <c r="N4356">
        <v>11.374689070000001</v>
      </c>
      <c r="O4356">
        <v>4.8021849029999997</v>
      </c>
      <c r="P4356">
        <v>10.09667567</v>
      </c>
      <c r="Q4356">
        <v>6.9154674529999998</v>
      </c>
    </row>
    <row r="4357" spans="1:17">
      <c r="A4357" t="s">
        <v>14804</v>
      </c>
      <c r="B4357" s="14" t="s">
        <v>6088</v>
      </c>
      <c r="C4357">
        <v>8.0421317279999993</v>
      </c>
      <c r="D4357">
        <v>3.539127208</v>
      </c>
      <c r="E4357">
        <v>3.676704199</v>
      </c>
      <c r="F4357">
        <v>3.180521052</v>
      </c>
      <c r="G4357">
        <v>3.5656468750000001</v>
      </c>
      <c r="H4357">
        <v>4.5077192439999996</v>
      </c>
      <c r="I4357">
        <v>5.2300532430000004</v>
      </c>
      <c r="J4357">
        <v>6.9849807149999998</v>
      </c>
      <c r="K4357">
        <v>3.7962154469999998</v>
      </c>
      <c r="L4357">
        <v>5.0128138509999998</v>
      </c>
      <c r="M4357">
        <v>4.7980628840000001</v>
      </c>
      <c r="N4357">
        <v>4.1396362379999996</v>
      </c>
      <c r="O4357">
        <v>6.3789696779999998</v>
      </c>
      <c r="P4357">
        <v>3.3425379</v>
      </c>
      <c r="Q4357">
        <v>5.0054617810000002</v>
      </c>
    </row>
    <row r="4358" spans="1:17">
      <c r="A4358" t="s">
        <v>14805</v>
      </c>
      <c r="B4358" s="14" t="s">
        <v>14806</v>
      </c>
      <c r="C4358">
        <v>3.9666691439999999</v>
      </c>
      <c r="D4358">
        <v>0.19527778500000001</v>
      </c>
      <c r="E4358">
        <v>0.18755798900000001</v>
      </c>
      <c r="F4358">
        <v>0.119986895</v>
      </c>
      <c r="G4358">
        <v>0</v>
      </c>
      <c r="H4358">
        <v>0.338537751</v>
      </c>
      <c r="I4358">
        <v>2.5709650169999998</v>
      </c>
      <c r="J4358">
        <v>0.83809358599999995</v>
      </c>
      <c r="K4358">
        <v>4.3987250189999996</v>
      </c>
      <c r="L4358">
        <v>2.5063702829999999</v>
      </c>
      <c r="M4358">
        <v>4.230114371</v>
      </c>
      <c r="N4358">
        <v>0.86929601499999998</v>
      </c>
      <c r="O4358">
        <v>6.3454441529999999</v>
      </c>
      <c r="P4358">
        <v>0.79350146200000005</v>
      </c>
      <c r="Q4358">
        <v>6.3625710839999998</v>
      </c>
    </row>
    <row r="4359" spans="1:17">
      <c r="A4359" t="s">
        <v>14807</v>
      </c>
      <c r="B4359" s="14" t="s">
        <v>3440</v>
      </c>
      <c r="C4359">
        <v>1.924065079</v>
      </c>
      <c r="D4359">
        <v>3.2937101150000001</v>
      </c>
      <c r="E4359">
        <v>3.1448930829999999</v>
      </c>
      <c r="F4359">
        <v>3.1666427110000002</v>
      </c>
      <c r="G4359">
        <v>2.0841138020000001</v>
      </c>
      <c r="H4359">
        <v>3.0901427670000001</v>
      </c>
      <c r="I4359">
        <v>0.76524594099999999</v>
      </c>
      <c r="J4359">
        <v>3.459150519</v>
      </c>
      <c r="K4359">
        <v>2.9359554440000002</v>
      </c>
      <c r="L4359">
        <v>2.0999063549999999</v>
      </c>
      <c r="M4359">
        <v>0.67151497900000001</v>
      </c>
      <c r="N4359">
        <v>8.3229754729999996</v>
      </c>
      <c r="O4359">
        <v>4.0680058839999997</v>
      </c>
      <c r="P4359">
        <v>8.4239372120000002</v>
      </c>
      <c r="Q4359">
        <v>3.7275085670000001</v>
      </c>
    </row>
    <row r="4360" spans="1:17">
      <c r="A4360" t="s">
        <v>14808</v>
      </c>
      <c r="B4360" s="14" t="s">
        <v>4444</v>
      </c>
      <c r="C4360">
        <v>10.38929137</v>
      </c>
      <c r="D4360">
        <v>30.687678699999999</v>
      </c>
      <c r="E4360">
        <v>22.336161019999999</v>
      </c>
      <c r="F4360">
        <v>14.318624829999999</v>
      </c>
      <c r="G4360">
        <v>15.69781643</v>
      </c>
      <c r="H4360">
        <v>14.79647729</v>
      </c>
      <c r="I4360">
        <v>35.983404239999999</v>
      </c>
      <c r="J4360">
        <v>30.07274228</v>
      </c>
      <c r="K4360">
        <v>42.614272890000002</v>
      </c>
      <c r="L4360">
        <v>42.943119719999999</v>
      </c>
      <c r="M4360">
        <v>1.66189399</v>
      </c>
      <c r="N4360">
        <v>10.725930529999999</v>
      </c>
      <c r="O4360">
        <v>10.06767494</v>
      </c>
      <c r="P4360">
        <v>4.5462754070000004</v>
      </c>
      <c r="Q4360">
        <v>8.3322559129999991</v>
      </c>
    </row>
    <row r="4361" spans="1:17">
      <c r="A4361" t="s">
        <v>14809</v>
      </c>
      <c r="B4361" s="14" t="s">
        <v>6501</v>
      </c>
      <c r="C4361">
        <v>2.4581805480000001</v>
      </c>
      <c r="D4361">
        <v>0.63533084799999995</v>
      </c>
      <c r="E4361">
        <v>0.61021470799999999</v>
      </c>
      <c r="F4361">
        <v>0.66921262500000001</v>
      </c>
      <c r="G4361">
        <v>0.49522873299999998</v>
      </c>
      <c r="H4361">
        <v>0.31469233400000002</v>
      </c>
      <c r="I4361">
        <v>2.3898752189999999</v>
      </c>
      <c r="J4361">
        <v>1.713934641</v>
      </c>
      <c r="K4361">
        <v>3.9030353619999998</v>
      </c>
      <c r="L4361">
        <v>3.6241804860000002</v>
      </c>
      <c r="M4361">
        <v>0</v>
      </c>
      <c r="N4361">
        <v>0.80806584000000004</v>
      </c>
      <c r="O4361">
        <v>1.361190744</v>
      </c>
      <c r="P4361">
        <v>0.36880499500000002</v>
      </c>
      <c r="Q4361">
        <v>0.28163875199999999</v>
      </c>
    </row>
    <row r="4362" spans="1:17">
      <c r="A4362" t="s">
        <v>14810</v>
      </c>
      <c r="B4362" s="14" t="s">
        <v>2857</v>
      </c>
      <c r="C4362">
        <v>2.3558147859999998</v>
      </c>
      <c r="D4362">
        <v>0.208756742</v>
      </c>
      <c r="E4362">
        <v>0.37594517100000002</v>
      </c>
      <c r="F4362">
        <v>0.192403401</v>
      </c>
      <c r="G4362">
        <v>0.32544409600000002</v>
      </c>
      <c r="H4362">
        <v>9.0476290000000001E-2</v>
      </c>
      <c r="I4362">
        <v>1.03065925</v>
      </c>
      <c r="J4362">
        <v>1.8814794619999999</v>
      </c>
      <c r="K4362">
        <v>0.96184328399999997</v>
      </c>
      <c r="L4362">
        <v>0.74426980899999995</v>
      </c>
      <c r="M4362">
        <v>1.3566288070000001</v>
      </c>
      <c r="N4362">
        <v>0.66793348600000002</v>
      </c>
      <c r="O4362">
        <v>0</v>
      </c>
      <c r="P4362">
        <v>0.31810219699999998</v>
      </c>
      <c r="Q4362">
        <v>0.32389259799999998</v>
      </c>
    </row>
    <row r="4363" spans="1:17">
      <c r="A4363" t="s">
        <v>14811</v>
      </c>
      <c r="B4363" s="14" t="s">
        <v>4628</v>
      </c>
      <c r="C4363">
        <v>1.7039451059999999</v>
      </c>
      <c r="D4363">
        <v>1.8874044699999999</v>
      </c>
      <c r="E4363">
        <v>1.4996724560000001</v>
      </c>
      <c r="F4363">
        <v>1.5181537709999999</v>
      </c>
      <c r="G4363">
        <v>1.176957708</v>
      </c>
      <c r="H4363">
        <v>3.4505199960000001</v>
      </c>
      <c r="I4363">
        <v>0.90359873199999996</v>
      </c>
      <c r="J4363">
        <v>0.94258807499999997</v>
      </c>
      <c r="K4363">
        <v>0.77299424999999999</v>
      </c>
      <c r="L4363">
        <v>1.761792164</v>
      </c>
      <c r="M4363">
        <v>0.59469124799999995</v>
      </c>
      <c r="N4363">
        <v>0.84019448900000004</v>
      </c>
      <c r="O4363">
        <v>0.85776461000000004</v>
      </c>
      <c r="P4363">
        <v>1.1620262400000001</v>
      </c>
      <c r="Q4363">
        <v>2.5556656759999998</v>
      </c>
    </row>
    <row r="4364" spans="1:17">
      <c r="A4364" t="s">
        <v>14812</v>
      </c>
      <c r="B4364" s="14" t="s">
        <v>8449</v>
      </c>
      <c r="C4364">
        <v>4.8152472719999997</v>
      </c>
      <c r="D4364">
        <v>3.9410061220000001</v>
      </c>
      <c r="E4364">
        <v>3.9061646940000001</v>
      </c>
      <c r="F4364">
        <v>3.4593144900000001</v>
      </c>
      <c r="G4364">
        <v>3.3260123080000001</v>
      </c>
      <c r="H4364">
        <v>2.6455560230000001</v>
      </c>
      <c r="I4364">
        <v>9.2653623879999998</v>
      </c>
      <c r="J4364">
        <v>8.5375519109999995</v>
      </c>
      <c r="K4364">
        <v>10.952517690000001</v>
      </c>
      <c r="L4364">
        <v>13.353417719999999</v>
      </c>
      <c r="M4364">
        <v>7.4458233390000004</v>
      </c>
      <c r="N4364">
        <v>5.5401255699999998</v>
      </c>
      <c r="O4364">
        <v>6.9622426669999999</v>
      </c>
      <c r="P4364">
        <v>3.9433167569999998</v>
      </c>
      <c r="Q4364">
        <v>3.5400280789999998</v>
      </c>
    </row>
    <row r="4365" spans="1:17">
      <c r="A4365" t="s">
        <v>14813</v>
      </c>
      <c r="B4365" s="14" t="s">
        <v>3362</v>
      </c>
      <c r="C4365">
        <v>9.4444413990000005</v>
      </c>
      <c r="D4365">
        <v>5.9518949000000001</v>
      </c>
      <c r="E4365">
        <v>4.8241633229999996</v>
      </c>
      <c r="F4365">
        <v>4.7270746299999997</v>
      </c>
      <c r="G4365">
        <v>4.4165398790000001</v>
      </c>
      <c r="H4365">
        <v>6.3532090979999998</v>
      </c>
      <c r="I4365">
        <v>8.7257603170000007</v>
      </c>
      <c r="J4365">
        <v>7.2877634100000002</v>
      </c>
      <c r="K4365">
        <v>6.8125708149999999</v>
      </c>
      <c r="L4365">
        <v>7.7096203059999997</v>
      </c>
      <c r="M4365">
        <v>3.04027453</v>
      </c>
      <c r="N4365">
        <v>4.6858636139999996</v>
      </c>
      <c r="O4365">
        <v>5.0673419080000004</v>
      </c>
      <c r="P4365">
        <v>5.5006426780000002</v>
      </c>
      <c r="Q4365">
        <v>5.2019957699999999</v>
      </c>
    </row>
    <row r="4366" spans="1:17">
      <c r="A4366" t="s">
        <v>14814</v>
      </c>
      <c r="B4366" s="14" t="s">
        <v>4345</v>
      </c>
      <c r="C4366">
        <v>108.1308532</v>
      </c>
      <c r="D4366">
        <v>178.3738348</v>
      </c>
      <c r="E4366">
        <v>114.4531705</v>
      </c>
      <c r="F4366">
        <v>116.9181772</v>
      </c>
      <c r="G4366">
        <v>143.5753076</v>
      </c>
      <c r="H4366">
        <v>239.5497633</v>
      </c>
      <c r="I4366">
        <v>198.67075120000001</v>
      </c>
      <c r="J4366">
        <v>178.12381529999999</v>
      </c>
      <c r="K4366">
        <v>404.34522559999999</v>
      </c>
      <c r="L4366">
        <v>486.36931019999997</v>
      </c>
      <c r="M4366">
        <v>49.252047619999999</v>
      </c>
      <c r="N4366">
        <v>60.848792170000003</v>
      </c>
      <c r="O4366">
        <v>1382.9053610000001</v>
      </c>
      <c r="P4366">
        <v>57.10148813</v>
      </c>
      <c r="Q4366">
        <v>119.6881372</v>
      </c>
    </row>
    <row r="4367" spans="1:17">
      <c r="A4367" t="s">
        <v>14815</v>
      </c>
      <c r="B4367" s="14" t="s">
        <v>14816</v>
      </c>
      <c r="C4367">
        <v>24.693310570000001</v>
      </c>
      <c r="D4367">
        <v>46.969944099999999</v>
      </c>
      <c r="E4367">
        <v>33.517772839999999</v>
      </c>
      <c r="F4367">
        <v>51.345856050000002</v>
      </c>
      <c r="G4367">
        <v>41.464429639999999</v>
      </c>
      <c r="H4367">
        <v>108.5708018</v>
      </c>
      <c r="I4367">
        <v>127.9002086</v>
      </c>
      <c r="J4367">
        <v>78.043620320000002</v>
      </c>
      <c r="K4367">
        <v>138.67444409999999</v>
      </c>
      <c r="L4367">
        <v>181.3136398</v>
      </c>
      <c r="M4367">
        <v>122.5860979</v>
      </c>
      <c r="N4367">
        <v>21.412911699999999</v>
      </c>
      <c r="O4367">
        <v>13.20214693</v>
      </c>
      <c r="P4367">
        <v>18.0128922</v>
      </c>
      <c r="Q4367">
        <v>52.095620070000002</v>
      </c>
    </row>
    <row r="4368" spans="1:17">
      <c r="A4368" t="s">
        <v>14817</v>
      </c>
      <c r="B4368" s="14" t="s">
        <v>14818</v>
      </c>
      <c r="C4368">
        <v>8.7866879149999999</v>
      </c>
      <c r="D4368">
        <v>29.684820049999999</v>
      </c>
      <c r="E4368">
        <v>18.111691870000001</v>
      </c>
      <c r="F4368">
        <v>21.08019767</v>
      </c>
      <c r="G4368">
        <v>8.5347930519999995</v>
      </c>
      <c r="H4368">
        <v>93.644403909999994</v>
      </c>
      <c r="I4368">
        <v>6.4068995229999999</v>
      </c>
      <c r="J4368">
        <v>19.35386931</v>
      </c>
      <c r="K4368">
        <v>10.463456499999999</v>
      </c>
      <c r="L4368">
        <v>17.349800200000001</v>
      </c>
      <c r="M4368">
        <v>10.54153501</v>
      </c>
      <c r="N4368">
        <v>3.7910322910000001</v>
      </c>
      <c r="O4368">
        <v>9.7310657470000006</v>
      </c>
      <c r="P4368">
        <v>6.2618379959999997</v>
      </c>
      <c r="Q4368">
        <v>31.711325030000001</v>
      </c>
    </row>
    <row r="4369" spans="1:17">
      <c r="A4369" t="s">
        <v>14819</v>
      </c>
      <c r="B4369" s="14" t="s">
        <v>8870</v>
      </c>
      <c r="C4369">
        <v>10.62112503</v>
      </c>
      <c r="D4369">
        <v>6.8281245759999996</v>
      </c>
      <c r="E4369">
        <v>8.4193012679999999</v>
      </c>
      <c r="F4369">
        <v>6.4916661849999997</v>
      </c>
      <c r="G4369">
        <v>7.7318616049999997</v>
      </c>
      <c r="H4369">
        <v>12.9571355</v>
      </c>
      <c r="I4369">
        <v>6.0741155339999997</v>
      </c>
      <c r="J4369">
        <v>5.6761856890000004</v>
      </c>
      <c r="K4369">
        <v>8.0304509730000007</v>
      </c>
      <c r="L4369">
        <v>10.39553132</v>
      </c>
      <c r="M4369">
        <v>5.9963951059999996</v>
      </c>
      <c r="N4369">
        <v>2.0794553609999999</v>
      </c>
      <c r="O4369">
        <v>17.98995816</v>
      </c>
      <c r="P4369">
        <v>3.62444364</v>
      </c>
      <c r="Q4369">
        <v>6.5854894909999997</v>
      </c>
    </row>
    <row r="4370" spans="1:17">
      <c r="A4370" t="s">
        <v>14820</v>
      </c>
      <c r="B4370" s="14" t="s">
        <v>2574</v>
      </c>
      <c r="C4370">
        <v>103.13386610000001</v>
      </c>
      <c r="D4370">
        <v>39.959002030000001</v>
      </c>
      <c r="E4370">
        <v>30.021785470000001</v>
      </c>
      <c r="F4370">
        <v>47.671265300000002</v>
      </c>
      <c r="G4370">
        <v>23.796240569999998</v>
      </c>
      <c r="H4370">
        <v>17.697681530000001</v>
      </c>
      <c r="I4370">
        <v>19.840281839999999</v>
      </c>
      <c r="J4370">
        <v>37.832072910000001</v>
      </c>
      <c r="K4370">
        <v>44.397545719999997</v>
      </c>
      <c r="L4370">
        <v>32.44431075</v>
      </c>
      <c r="M4370">
        <v>6.7394128210000002</v>
      </c>
      <c r="N4370">
        <v>30.891129070000002</v>
      </c>
      <c r="O4370">
        <v>9.2346883230000003</v>
      </c>
      <c r="P4370">
        <v>77.695964040000007</v>
      </c>
      <c r="Q4370">
        <v>37.711458839999999</v>
      </c>
    </row>
    <row r="4371" spans="1:17">
      <c r="A4371" t="s">
        <v>14821</v>
      </c>
      <c r="B4371" s="14" t="s">
        <v>14822</v>
      </c>
      <c r="C4371">
        <v>9.7587919480000007</v>
      </c>
      <c r="D4371">
        <v>0.81071218899999997</v>
      </c>
      <c r="E4371">
        <v>0.30674595399999999</v>
      </c>
      <c r="F4371">
        <v>0.301900432</v>
      </c>
      <c r="G4371">
        <v>0.34469196400000002</v>
      </c>
      <c r="H4371">
        <v>0.51107927900000005</v>
      </c>
      <c r="I4371">
        <v>2.1023714330000001</v>
      </c>
      <c r="J4371">
        <v>0.88566957499999999</v>
      </c>
      <c r="K4371">
        <v>1.559537223</v>
      </c>
      <c r="L4371">
        <v>4.6946956670000004</v>
      </c>
      <c r="M4371">
        <v>3.1930320879999998</v>
      </c>
      <c r="N4371">
        <v>0.61516290399999995</v>
      </c>
      <c r="O4371">
        <v>5.40382491</v>
      </c>
      <c r="P4371">
        <v>0.86516660400000001</v>
      </c>
      <c r="Q4371">
        <v>1.3721948230000001</v>
      </c>
    </row>
    <row r="4372" spans="1:17">
      <c r="A4372" t="s">
        <v>14821</v>
      </c>
      <c r="B4372" s="14" t="s">
        <v>4346</v>
      </c>
      <c r="C4372">
        <v>23.889503879999999</v>
      </c>
      <c r="D4372">
        <v>38.831468289999997</v>
      </c>
      <c r="E4372">
        <v>29.398313569999999</v>
      </c>
      <c r="F4372">
        <v>38.231643750000003</v>
      </c>
      <c r="G4372">
        <v>42.78666681</v>
      </c>
      <c r="H4372">
        <v>39.623819089999998</v>
      </c>
      <c r="I4372">
        <v>57.462756820000003</v>
      </c>
      <c r="J4372">
        <v>25.93313212</v>
      </c>
      <c r="K4372">
        <v>91.722680299999993</v>
      </c>
      <c r="L4372">
        <v>78.260247710000002</v>
      </c>
      <c r="M4372">
        <v>156.02346439999999</v>
      </c>
      <c r="N4372">
        <v>19.108643359999999</v>
      </c>
      <c r="O4372">
        <v>67.144129390000003</v>
      </c>
      <c r="P4372">
        <v>18.649174070000001</v>
      </c>
      <c r="Q4372">
        <v>27.937733380000001</v>
      </c>
    </row>
    <row r="4373" spans="1:17">
      <c r="A4373" t="s">
        <v>14823</v>
      </c>
      <c r="B4373" s="14" t="s">
        <v>14824</v>
      </c>
      <c r="C4373">
        <v>53.759972210000001</v>
      </c>
      <c r="D4373">
        <v>41.142371609999998</v>
      </c>
      <c r="E4373">
        <v>28.597044310000001</v>
      </c>
      <c r="F4373">
        <v>23.616473920000001</v>
      </c>
      <c r="G4373">
        <v>33.757603549999999</v>
      </c>
      <c r="H4373">
        <v>30.031703929999999</v>
      </c>
      <c r="I4373">
        <v>17.818004590000001</v>
      </c>
      <c r="J4373">
        <v>8.9836358999999995</v>
      </c>
      <c r="K4373">
        <v>25.496751719999999</v>
      </c>
      <c r="L4373">
        <v>38.600738900000003</v>
      </c>
      <c r="M4373">
        <v>28.144027210000001</v>
      </c>
      <c r="N4373">
        <v>13.25419235</v>
      </c>
      <c r="O4373">
        <v>46.006636280000002</v>
      </c>
      <c r="P4373">
        <v>20.164249420000001</v>
      </c>
      <c r="Q4373">
        <v>31.916836579999998</v>
      </c>
    </row>
    <row r="4374" spans="1:17">
      <c r="A4374" t="s">
        <v>14825</v>
      </c>
      <c r="B4374" s="14" t="s">
        <v>7339</v>
      </c>
      <c r="C4374">
        <v>15.14998025</v>
      </c>
      <c r="D4374">
        <v>2.1911125089999999</v>
      </c>
      <c r="E4374">
        <v>1.7787973319999999</v>
      </c>
      <c r="F4374">
        <v>1.0364463909999999</v>
      </c>
      <c r="G4374">
        <v>1.5046067409999999</v>
      </c>
      <c r="H4374">
        <v>4.8235677280000004</v>
      </c>
      <c r="I4374">
        <v>15.568485750000001</v>
      </c>
      <c r="J4374">
        <v>2.2688584079999998</v>
      </c>
      <c r="K4374">
        <v>4.4868956229999997</v>
      </c>
      <c r="L4374">
        <v>7.737463451</v>
      </c>
      <c r="M4374">
        <v>6.0271692310000002</v>
      </c>
      <c r="N4374">
        <v>1.73209627</v>
      </c>
      <c r="O4374">
        <v>8.6064719489999995</v>
      </c>
      <c r="P4374">
        <v>1.519243841</v>
      </c>
      <c r="Q4374">
        <v>3.8852336200000002</v>
      </c>
    </row>
    <row r="4375" spans="1:17">
      <c r="A4375" t="s">
        <v>14826</v>
      </c>
      <c r="B4375" s="14" t="s">
        <v>4531</v>
      </c>
      <c r="C4375">
        <v>5.1574037759999998</v>
      </c>
      <c r="D4375">
        <v>4.5701504850000001</v>
      </c>
      <c r="E4375">
        <v>2.723104304</v>
      </c>
      <c r="F4375">
        <v>3.7701247759999998</v>
      </c>
      <c r="G4375">
        <v>3.7932413559999998</v>
      </c>
      <c r="H4375">
        <v>4.6950582460000003</v>
      </c>
      <c r="I4375">
        <v>6.6854603719999997</v>
      </c>
      <c r="J4375">
        <v>2.615224129</v>
      </c>
      <c r="K4375">
        <v>3.466155364</v>
      </c>
      <c r="L4375">
        <v>4.707076228</v>
      </c>
      <c r="M4375">
        <v>6.966579662</v>
      </c>
      <c r="N4375">
        <v>2.590146286</v>
      </c>
      <c r="O4375">
        <v>6.1348023190000003</v>
      </c>
      <c r="P4375">
        <v>5.8176343859999999</v>
      </c>
      <c r="Q4375">
        <v>4.201914704</v>
      </c>
    </row>
    <row r="4376" spans="1:17">
      <c r="A4376" t="s">
        <v>14827</v>
      </c>
      <c r="B4376" s="14" t="s">
        <v>14828</v>
      </c>
      <c r="C4376">
        <v>0</v>
      </c>
      <c r="D4376">
        <v>1.7261819270000001</v>
      </c>
      <c r="E4376">
        <v>0.82897092400000005</v>
      </c>
      <c r="F4376">
        <v>0.53031943800000003</v>
      </c>
      <c r="G4376">
        <v>0.67276356100000001</v>
      </c>
      <c r="H4376">
        <v>0</v>
      </c>
      <c r="I4376">
        <v>0</v>
      </c>
      <c r="J4376">
        <v>5.4328494269999998</v>
      </c>
      <c r="K4376">
        <v>0</v>
      </c>
      <c r="L4376">
        <v>0</v>
      </c>
      <c r="M4376">
        <v>0</v>
      </c>
      <c r="N4376">
        <v>5.2829210089999998</v>
      </c>
      <c r="O4376">
        <v>0</v>
      </c>
      <c r="P4376">
        <v>1.169042248</v>
      </c>
      <c r="Q4376">
        <v>0</v>
      </c>
    </row>
    <row r="4377" spans="1:17">
      <c r="A4377" t="s">
        <v>14829</v>
      </c>
      <c r="B4377" s="14" t="s">
        <v>513</v>
      </c>
      <c r="C4377">
        <v>4.2379218510000003</v>
      </c>
      <c r="D4377">
        <v>1.2353178789999999</v>
      </c>
      <c r="E4377">
        <v>1.0915641979999999</v>
      </c>
      <c r="F4377">
        <v>0.81975383899999998</v>
      </c>
      <c r="G4377">
        <v>0.86661684800000005</v>
      </c>
      <c r="H4377">
        <v>1.3277755950000001</v>
      </c>
      <c r="I4377">
        <v>1.626380111</v>
      </c>
      <c r="J4377">
        <v>2.0500060320000002</v>
      </c>
      <c r="K4377">
        <v>2.276682793</v>
      </c>
      <c r="L4377">
        <v>2.8891657560000001</v>
      </c>
      <c r="M4377">
        <v>1.284456008</v>
      </c>
      <c r="N4377">
        <v>1.979684931</v>
      </c>
      <c r="O4377">
        <v>2.223192445</v>
      </c>
      <c r="P4377">
        <v>1.1377878100000001</v>
      </c>
      <c r="Q4377">
        <v>2.2232957070000001</v>
      </c>
    </row>
    <row r="4378" spans="1:17">
      <c r="A4378" t="s">
        <v>14830</v>
      </c>
      <c r="B4378" s="14" t="s">
        <v>1637</v>
      </c>
      <c r="C4378">
        <v>5.2209144370000002</v>
      </c>
      <c r="D4378">
        <v>1.5903351189999999</v>
      </c>
      <c r="E4378">
        <v>1.3955479230000001</v>
      </c>
      <c r="F4378">
        <v>1.652303737</v>
      </c>
      <c r="G4378">
        <v>1.025517907</v>
      </c>
      <c r="H4378">
        <v>0.47621583299999998</v>
      </c>
      <c r="I4378">
        <v>1.9986124620000001</v>
      </c>
      <c r="J4378">
        <v>1.2078895780000001</v>
      </c>
      <c r="K4378">
        <v>3.0790064049999999</v>
      </c>
      <c r="L4378">
        <v>2.1855045409999998</v>
      </c>
      <c r="M4378">
        <v>5.0108940139999998</v>
      </c>
      <c r="N4378">
        <v>1.504396912</v>
      </c>
      <c r="O4378">
        <v>3.686056352</v>
      </c>
      <c r="P4378">
        <v>1.223910381</v>
      </c>
      <c r="Q4378">
        <v>1.973963643</v>
      </c>
    </row>
    <row r="4379" spans="1:17">
      <c r="A4379" t="s">
        <v>14831</v>
      </c>
      <c r="B4379" s="14" t="s">
        <v>3666</v>
      </c>
      <c r="C4379">
        <v>13.14289271</v>
      </c>
      <c r="D4379">
        <v>0.90987212500000003</v>
      </c>
      <c r="E4379">
        <v>1.8133481330000001</v>
      </c>
      <c r="F4379">
        <v>1.313799822</v>
      </c>
      <c r="G4379">
        <v>1.0993043570000001</v>
      </c>
      <c r="H4379">
        <v>0.78868690399999997</v>
      </c>
      <c r="I4379">
        <v>11.679608979999999</v>
      </c>
      <c r="J4379">
        <v>7.419482898</v>
      </c>
      <c r="K4379">
        <v>9.5023675460000003</v>
      </c>
      <c r="L4379">
        <v>10.12103312</v>
      </c>
      <c r="M4379">
        <v>8.6722603320000005</v>
      </c>
      <c r="N4379">
        <v>3.7719115059999999</v>
      </c>
      <c r="O4379">
        <v>11.144030040000001</v>
      </c>
      <c r="P4379">
        <v>0.64701343700000002</v>
      </c>
      <c r="Q4379">
        <v>4.0939154670000004</v>
      </c>
    </row>
    <row r="4380" spans="1:17">
      <c r="A4380" t="s">
        <v>14832</v>
      </c>
      <c r="B4380" s="14" t="s">
        <v>8704</v>
      </c>
      <c r="C4380">
        <v>160.67943289999999</v>
      </c>
      <c r="D4380">
        <v>13.676309639999999</v>
      </c>
      <c r="E4380">
        <v>14.245285340000001</v>
      </c>
      <c r="F4380">
        <v>13.73690242</v>
      </c>
      <c r="G4380">
        <v>13.921843089999999</v>
      </c>
      <c r="H4380">
        <v>16.564201539999999</v>
      </c>
      <c r="I4380">
        <v>23.432196350000002</v>
      </c>
      <c r="J4380">
        <v>24.621950049999999</v>
      </c>
      <c r="K4380">
        <v>44.886238759999998</v>
      </c>
      <c r="L4380">
        <v>153.00226259999999</v>
      </c>
      <c r="M4380">
        <v>8.6577303269999994</v>
      </c>
      <c r="N4380">
        <v>10.042631220000001</v>
      </c>
      <c r="O4380">
        <v>383.37077859999999</v>
      </c>
      <c r="P4380">
        <v>16.071338480000001</v>
      </c>
      <c r="Q4380">
        <v>176.72995109999999</v>
      </c>
    </row>
    <row r="4381" spans="1:17">
      <c r="A4381" t="s">
        <v>14833</v>
      </c>
      <c r="B4381" s="14" t="s">
        <v>6037</v>
      </c>
      <c r="C4381">
        <v>5.7979804110000002</v>
      </c>
      <c r="D4381">
        <v>1.7515183560000001</v>
      </c>
      <c r="E4381">
        <v>2.5794908909999998</v>
      </c>
      <c r="F4381">
        <v>2.6187695049999999</v>
      </c>
      <c r="G4381">
        <v>1.638331685</v>
      </c>
      <c r="H4381">
        <v>2.429175796</v>
      </c>
      <c r="I4381">
        <v>3.0746575890000001</v>
      </c>
      <c r="J4381">
        <v>2.7061811900000001</v>
      </c>
      <c r="K4381">
        <v>3.8258215170000001</v>
      </c>
      <c r="L4381">
        <v>2.9974077280000002</v>
      </c>
      <c r="M4381">
        <v>0</v>
      </c>
      <c r="N4381">
        <v>3.346227973</v>
      </c>
      <c r="O4381">
        <v>2.626828852</v>
      </c>
      <c r="P4381">
        <v>5.5356052819999997</v>
      </c>
      <c r="Q4381">
        <v>3.8045495250000001</v>
      </c>
    </row>
    <row r="4382" spans="1:17">
      <c r="A4382" t="e">
        <v>#N/A</v>
      </c>
      <c r="B4382" s="14" t="s">
        <v>14834</v>
      </c>
      <c r="C4382">
        <v>7.173251424</v>
      </c>
      <c r="D4382">
        <v>11.577840569999999</v>
      </c>
      <c r="E4382">
        <v>11.665245929999999</v>
      </c>
      <c r="F4382">
        <v>9.4852171500000004</v>
      </c>
      <c r="G4382">
        <v>10.086445250000001</v>
      </c>
      <c r="H4382">
        <v>16.923107349999999</v>
      </c>
      <c r="I4382">
        <v>28.39385248</v>
      </c>
      <c r="J4382">
        <v>20.005827669999999</v>
      </c>
      <c r="K4382">
        <v>77.169691729999997</v>
      </c>
      <c r="L4382">
        <v>30.432324479999998</v>
      </c>
      <c r="M4382">
        <v>0</v>
      </c>
      <c r="N4382">
        <v>7.5793768589999999</v>
      </c>
      <c r="O4382">
        <v>13.61866273</v>
      </c>
      <c r="P4382">
        <v>15.52824603</v>
      </c>
      <c r="Q4382">
        <v>8.4533556979999993</v>
      </c>
    </row>
    <row r="4383" spans="1:17">
      <c r="A4383" t="s">
        <v>14835</v>
      </c>
      <c r="B4383" s="14" t="s">
        <v>2825</v>
      </c>
      <c r="C4383">
        <v>1.412683006</v>
      </c>
      <c r="D4383">
        <v>8.5541466980000003</v>
      </c>
      <c r="E4383">
        <v>9.2179298220000003</v>
      </c>
      <c r="F4383">
        <v>11.922209860000001</v>
      </c>
      <c r="G4383">
        <v>4.0657318990000002</v>
      </c>
      <c r="H4383">
        <v>7.0531271579999997</v>
      </c>
      <c r="I4383">
        <v>8.2405731610000004</v>
      </c>
      <c r="J4383">
        <v>27.280822220000001</v>
      </c>
      <c r="K4383">
        <v>14.31261314</v>
      </c>
      <c r="L4383">
        <v>5.9507638539999999</v>
      </c>
      <c r="M4383">
        <v>0.90390357200000004</v>
      </c>
      <c r="N4383">
        <v>10.274506479999999</v>
      </c>
      <c r="O4383">
        <v>3.6505366370000001</v>
      </c>
      <c r="P4383">
        <v>22.395756899999999</v>
      </c>
      <c r="Q4383">
        <v>7.1215746500000003</v>
      </c>
    </row>
    <row r="4384" spans="1:17">
      <c r="A4384" t="s">
        <v>14835</v>
      </c>
      <c r="B4384" s="14" t="s">
        <v>14836</v>
      </c>
      <c r="C4384">
        <v>14.686321230000001</v>
      </c>
      <c r="D4384">
        <v>0.27807794000000002</v>
      </c>
      <c r="E4384">
        <v>0.42733577099999998</v>
      </c>
      <c r="F4384">
        <v>0.52967467300000004</v>
      </c>
      <c r="G4384">
        <v>0.52021595700000001</v>
      </c>
      <c r="H4384">
        <v>0.48208187299999999</v>
      </c>
      <c r="I4384">
        <v>3.1119226260000001</v>
      </c>
      <c r="J4384">
        <v>1.8458777719999999</v>
      </c>
      <c r="K4384">
        <v>2.790255068</v>
      </c>
      <c r="L4384">
        <v>4.9174290850000002</v>
      </c>
      <c r="M4384">
        <v>10.60177236</v>
      </c>
      <c r="N4384">
        <v>1.3926241070000001</v>
      </c>
      <c r="O4384">
        <v>9.4530352969999996</v>
      </c>
      <c r="P4384">
        <v>0.41431710100000002</v>
      </c>
      <c r="Q4384">
        <v>4.8322019090000001</v>
      </c>
    </row>
    <row r="4385" spans="1:17">
      <c r="A4385" t="s">
        <v>14837</v>
      </c>
      <c r="B4385" s="14" t="s">
        <v>14838</v>
      </c>
      <c r="C4385">
        <v>2.9082699440000002</v>
      </c>
      <c r="D4385">
        <v>5.7985125289999999</v>
      </c>
      <c r="E4385">
        <v>2.4752371260000001</v>
      </c>
      <c r="F4385">
        <v>4.3545948240000003</v>
      </c>
      <c r="G4385">
        <v>6.528649208</v>
      </c>
      <c r="H4385">
        <v>6.7016170290000003</v>
      </c>
      <c r="I4385">
        <v>0</v>
      </c>
      <c r="J4385">
        <v>9.954427055</v>
      </c>
      <c r="K4385">
        <v>6.5966794860000002</v>
      </c>
      <c r="L4385">
        <v>7.3504505629999999</v>
      </c>
      <c r="M4385">
        <v>0</v>
      </c>
      <c r="N4385">
        <v>5.3776212579999996</v>
      </c>
      <c r="O4385">
        <v>0</v>
      </c>
      <c r="P4385">
        <v>1.7453306799999999</v>
      </c>
      <c r="Q4385">
        <v>1.999238466</v>
      </c>
    </row>
    <row r="4386" spans="1:17">
      <c r="A4386" t="e">
        <v>#N/A</v>
      </c>
      <c r="B4386" s="14" t="s">
        <v>14839</v>
      </c>
      <c r="C4386">
        <v>9.8688719040000006</v>
      </c>
      <c r="D4386">
        <v>0.67270325099999995</v>
      </c>
      <c r="E4386">
        <v>0.72687340199999995</v>
      </c>
      <c r="F4386">
        <v>0.62000581399999999</v>
      </c>
      <c r="G4386">
        <v>0.65544979299999995</v>
      </c>
      <c r="H4386">
        <v>1.166212767</v>
      </c>
      <c r="I4386">
        <v>2.2141491000000002</v>
      </c>
      <c r="J4386">
        <v>3.2720570410000001</v>
      </c>
      <c r="K4386">
        <v>4.8213966240000001</v>
      </c>
      <c r="L4386">
        <v>4.3170385199999997</v>
      </c>
      <c r="M4386">
        <v>8.7432731589999992</v>
      </c>
      <c r="N4386">
        <v>2.1523665470000002</v>
      </c>
      <c r="O4386">
        <v>11.770296439999999</v>
      </c>
      <c r="P4386">
        <v>3.0751828240000001</v>
      </c>
      <c r="Q4386">
        <v>3.6530202850000002</v>
      </c>
    </row>
    <row r="4387" spans="1:17">
      <c r="A4387" t="s">
        <v>14840</v>
      </c>
      <c r="B4387" s="14" t="s">
        <v>14841</v>
      </c>
      <c r="C4387">
        <v>21.735491159999999</v>
      </c>
      <c r="D4387">
        <v>1.6050463530000001</v>
      </c>
      <c r="E4387">
        <v>0.92495703100000004</v>
      </c>
      <c r="F4387">
        <v>1.1834496940000001</v>
      </c>
      <c r="G4387">
        <v>1.751545833</v>
      </c>
      <c r="H4387">
        <v>5.5650854860000001</v>
      </c>
      <c r="I4387">
        <v>6.3394584759999999</v>
      </c>
      <c r="J4387">
        <v>2.204333165</v>
      </c>
      <c r="K4387">
        <v>14.461773129999999</v>
      </c>
      <c r="L4387">
        <v>22.889560960000001</v>
      </c>
      <c r="M4387">
        <v>16.68891438</v>
      </c>
      <c r="N4387">
        <v>1.250375563</v>
      </c>
      <c r="O4387">
        <v>17.652494709999999</v>
      </c>
      <c r="P4387">
        <v>2.3914092290000002</v>
      </c>
      <c r="Q4387">
        <v>2.9883353910000001</v>
      </c>
    </row>
    <row r="4388" spans="1:17">
      <c r="A4388" t="s">
        <v>14842</v>
      </c>
      <c r="B4388" s="14" t="s">
        <v>14843</v>
      </c>
      <c r="C4388">
        <v>103.243583</v>
      </c>
      <c r="D4388">
        <v>4.8151390589999998</v>
      </c>
      <c r="E4388">
        <v>1.7342944339999999</v>
      </c>
      <c r="F4388">
        <v>0</v>
      </c>
      <c r="G4388">
        <v>1.8766562499999999</v>
      </c>
      <c r="H4388">
        <v>6.2607211720000002</v>
      </c>
      <c r="I4388">
        <v>7.9243230950000001</v>
      </c>
      <c r="J4388">
        <v>2.0665623420000001</v>
      </c>
      <c r="K4388">
        <v>7.3952248970000003</v>
      </c>
      <c r="L4388">
        <v>6.8668682890000001</v>
      </c>
      <c r="M4388">
        <v>0</v>
      </c>
      <c r="N4388">
        <v>0.669844051</v>
      </c>
      <c r="O4388">
        <v>0</v>
      </c>
      <c r="P4388">
        <v>6.5220251710000001</v>
      </c>
      <c r="Q4388">
        <v>11.20625772</v>
      </c>
    </row>
    <row r="4389" spans="1:17">
      <c r="A4389" t="s">
        <v>14842</v>
      </c>
      <c r="B4389" s="14" t="s">
        <v>3635</v>
      </c>
      <c r="C4389">
        <v>5.7002644589999996</v>
      </c>
      <c r="D4389">
        <v>3.527129468</v>
      </c>
      <c r="E4389">
        <v>2.4257559460000002</v>
      </c>
      <c r="F4389">
        <v>2.568553358</v>
      </c>
      <c r="G4389">
        <v>2.6135631539999999</v>
      </c>
      <c r="H4389">
        <v>3.246079135</v>
      </c>
      <c r="I4389">
        <v>2.579836743</v>
      </c>
      <c r="J4389">
        <v>2.3921368940000001</v>
      </c>
      <c r="K4389">
        <v>4.7259980779999999</v>
      </c>
      <c r="L4389">
        <v>3.8501527100000001</v>
      </c>
      <c r="M4389">
        <v>1.5092307149999999</v>
      </c>
      <c r="N4389">
        <v>1.744591456</v>
      </c>
      <c r="O4389">
        <v>4.789110891</v>
      </c>
      <c r="P4389">
        <v>3.1259777949999998</v>
      </c>
      <c r="Q4389">
        <v>5.6751347990000003</v>
      </c>
    </row>
    <row r="4390" spans="1:17">
      <c r="A4390" t="s">
        <v>14844</v>
      </c>
      <c r="B4390" s="14" t="s">
        <v>2904</v>
      </c>
      <c r="C4390">
        <v>11.938811169999999</v>
      </c>
      <c r="D4390">
        <v>3.0055072969999999</v>
      </c>
      <c r="E4390">
        <v>0.92374158200000001</v>
      </c>
      <c r="F4390">
        <v>3.8411573510000001</v>
      </c>
      <c r="G4390">
        <v>1.4056426580000001</v>
      </c>
      <c r="H4390">
        <v>2.2925812090000002</v>
      </c>
      <c r="I4390">
        <v>627.57306740000001</v>
      </c>
      <c r="J4390">
        <v>3.9213088329999999</v>
      </c>
      <c r="K4390">
        <v>409.89564539999998</v>
      </c>
      <c r="L4390">
        <v>8.9151982519999997</v>
      </c>
      <c r="M4390">
        <v>4060.4940109999998</v>
      </c>
      <c r="N4390">
        <v>46.961261270000001</v>
      </c>
      <c r="O4390">
        <v>1566.803883</v>
      </c>
      <c r="P4390">
        <v>7.2462185049999999</v>
      </c>
      <c r="Q4390">
        <v>13.80288949</v>
      </c>
    </row>
    <row r="4391" spans="1:17">
      <c r="A4391" t="s">
        <v>14845</v>
      </c>
      <c r="B4391" s="14" t="s">
        <v>7200</v>
      </c>
      <c r="C4391">
        <v>65.374315100000004</v>
      </c>
      <c r="D4391">
        <v>472.45066150000002</v>
      </c>
      <c r="E4391">
        <v>317.04777159999998</v>
      </c>
      <c r="F4391">
        <v>721.23034099999995</v>
      </c>
      <c r="G4391">
        <v>250.28363010000001</v>
      </c>
      <c r="H4391">
        <v>2391.6277180000002</v>
      </c>
      <c r="I4391">
        <v>212.76348569999999</v>
      </c>
      <c r="J4391">
        <v>388.70521639999998</v>
      </c>
      <c r="K4391">
        <v>285.72027209999999</v>
      </c>
      <c r="L4391">
        <v>50.878456550000003</v>
      </c>
      <c r="M4391">
        <v>56.623102359999997</v>
      </c>
      <c r="N4391">
        <v>280.6827614</v>
      </c>
      <c r="O4391">
        <v>23.839232500000001</v>
      </c>
      <c r="P4391">
        <v>904.03075149999995</v>
      </c>
      <c r="Q4391">
        <v>649.44373880000001</v>
      </c>
    </row>
    <row r="4392" spans="1:17">
      <c r="A4392" t="s">
        <v>14846</v>
      </c>
      <c r="B4392" s="14" t="s">
        <v>8760</v>
      </c>
      <c r="C4392">
        <v>2.6933108610000001</v>
      </c>
      <c r="D4392">
        <v>0.79554471400000004</v>
      </c>
      <c r="E4392">
        <v>1.3849220769999999</v>
      </c>
      <c r="F4392">
        <v>1.283142467</v>
      </c>
      <c r="G4392">
        <v>1.007682813</v>
      </c>
      <c r="H4392">
        <v>0.68958668000000001</v>
      </c>
      <c r="I4392">
        <v>0.65461799499999995</v>
      </c>
      <c r="J4392">
        <v>5.1214805859999997</v>
      </c>
      <c r="K4392">
        <v>2.4436395310000001</v>
      </c>
      <c r="L4392">
        <v>1.9854206139999999</v>
      </c>
      <c r="M4392">
        <v>0</v>
      </c>
      <c r="N4392">
        <v>4.8694750170000001</v>
      </c>
      <c r="O4392">
        <v>0.49713053299999999</v>
      </c>
      <c r="P4392">
        <v>2.8285739599999999</v>
      </c>
      <c r="Q4392">
        <v>2.468624889</v>
      </c>
    </row>
    <row r="4393" spans="1:17">
      <c r="A4393" t="s">
        <v>14837</v>
      </c>
      <c r="B4393" s="14" t="s">
        <v>14847</v>
      </c>
      <c r="C4393">
        <v>4.2750966039999998</v>
      </c>
      <c r="D4393">
        <v>3.4094773460000001</v>
      </c>
      <c r="E4393">
        <v>2.6379468130000001</v>
      </c>
      <c r="F4393">
        <v>2.754440368</v>
      </c>
      <c r="G4393">
        <v>2.9037013890000001</v>
      </c>
      <c r="H4393">
        <v>2.9553714850000001</v>
      </c>
      <c r="I4393">
        <v>2.4937828369999999</v>
      </c>
      <c r="J4393">
        <v>2.9988210839999998</v>
      </c>
      <c r="K4393">
        <v>6.3353617480000004</v>
      </c>
      <c r="L4393">
        <v>4.1419205549999996</v>
      </c>
      <c r="M4393">
        <v>1.094166229</v>
      </c>
      <c r="N4393">
        <v>2.1079978430000001</v>
      </c>
      <c r="O4393">
        <v>5.9971302360000003</v>
      </c>
      <c r="P4393">
        <v>4.0194399430000001</v>
      </c>
      <c r="Q4393">
        <v>4.7021426450000003</v>
      </c>
    </row>
    <row r="4394" spans="1:17">
      <c r="A4394" t="s">
        <v>14848</v>
      </c>
      <c r="B4394" s="14" t="s">
        <v>4524</v>
      </c>
      <c r="C4394">
        <v>2.361929747</v>
      </c>
      <c r="D4394">
        <v>3.30047807</v>
      </c>
      <c r="E4394">
        <v>3.5179294040000002</v>
      </c>
      <c r="F4394">
        <v>2.448381956</v>
      </c>
      <c r="G4394">
        <v>2.1334270790000001</v>
      </c>
      <c r="H4394">
        <v>1.1862225769999999</v>
      </c>
      <c r="I4394">
        <v>3.179490833</v>
      </c>
      <c r="J4394">
        <v>8.9366168550000005</v>
      </c>
      <c r="K4394">
        <v>2.142977621</v>
      </c>
      <c r="L4394">
        <v>2.1812049729999998</v>
      </c>
      <c r="M4394">
        <v>0.69751291999999998</v>
      </c>
      <c r="N4394">
        <v>4.0314415410000004</v>
      </c>
      <c r="O4394">
        <v>0.40242858799999998</v>
      </c>
      <c r="P4394">
        <v>2.6713618280000002</v>
      </c>
      <c r="Q4394">
        <v>2.2481537700000001</v>
      </c>
    </row>
    <row r="4395" spans="1:17">
      <c r="A4395" t="s">
        <v>14849</v>
      </c>
      <c r="B4395" s="14" t="s">
        <v>7901</v>
      </c>
      <c r="C4395">
        <v>34.743538450000003</v>
      </c>
      <c r="D4395">
        <v>1.982523794</v>
      </c>
      <c r="E4395">
        <v>1.5121190470000001</v>
      </c>
      <c r="F4395">
        <v>1.6480800390000001</v>
      </c>
      <c r="G4395">
        <v>1.227182481</v>
      </c>
      <c r="H4395">
        <v>1.5162995829999999</v>
      </c>
      <c r="I4395">
        <v>5.3737920800000003</v>
      </c>
      <c r="J4395">
        <v>3.6703762860000002</v>
      </c>
      <c r="K4395">
        <v>4.8955854639999998</v>
      </c>
      <c r="L4395">
        <v>7.9828985079999999</v>
      </c>
      <c r="M4395">
        <v>6.5681355190000001</v>
      </c>
      <c r="N4395">
        <v>2.044113013</v>
      </c>
      <c r="O4395">
        <v>7.5789434949999999</v>
      </c>
      <c r="P4395">
        <v>1.9744818079999999</v>
      </c>
      <c r="Q4395">
        <v>2.352195161</v>
      </c>
    </row>
    <row r="4396" spans="1:17">
      <c r="A4396" t="e">
        <v>#N/A</v>
      </c>
      <c r="B4396" s="14" t="s">
        <v>14850</v>
      </c>
      <c r="C4396">
        <v>6.5240810739999997</v>
      </c>
      <c r="D4396">
        <v>14.74208451</v>
      </c>
      <c r="E4396">
        <v>11.38296252</v>
      </c>
      <c r="F4396">
        <v>12.255154409999999</v>
      </c>
      <c r="G4396">
        <v>14.420309639999999</v>
      </c>
      <c r="H4396">
        <v>52.617751400000003</v>
      </c>
      <c r="I4396">
        <v>19.979809889999999</v>
      </c>
      <c r="J4396">
        <v>3.0601228570000001</v>
      </c>
      <c r="K4396">
        <v>11.54262591</v>
      </c>
      <c r="L4396">
        <v>16.07693334</v>
      </c>
      <c r="M4396">
        <v>2.5046553970000001</v>
      </c>
      <c r="N4396">
        <v>3.0560973470000001</v>
      </c>
      <c r="O4396">
        <v>4.3351667310000002</v>
      </c>
      <c r="P4396">
        <v>8.0263153369999998</v>
      </c>
      <c r="Q4396">
        <v>17.042481460000001</v>
      </c>
    </row>
    <row r="4397" spans="1:17">
      <c r="A4397" t="s">
        <v>14851</v>
      </c>
      <c r="B4397" s="14" t="s">
        <v>2966</v>
      </c>
      <c r="C4397">
        <v>9.3467631719999993</v>
      </c>
      <c r="D4397">
        <v>2.5777118570000002</v>
      </c>
      <c r="E4397">
        <v>3.0643206959999998</v>
      </c>
      <c r="F4397">
        <v>1.4799954019999999</v>
      </c>
      <c r="G4397">
        <v>1.9104620670000001</v>
      </c>
      <c r="H4397">
        <v>1.5384312529999999</v>
      </c>
      <c r="I4397">
        <v>6.1198467499999998</v>
      </c>
      <c r="J4397">
        <v>6.1904598799999997</v>
      </c>
      <c r="K4397">
        <v>6.9227047539999997</v>
      </c>
      <c r="L4397">
        <v>11.45006675</v>
      </c>
      <c r="M4397">
        <v>4.0276941170000002</v>
      </c>
      <c r="N4397">
        <v>2.5865571680000001</v>
      </c>
      <c r="O4397">
        <v>8.2388191749999997</v>
      </c>
      <c r="P4397">
        <v>2.9190957919999998</v>
      </c>
      <c r="Q4397">
        <v>3.8027085469999999</v>
      </c>
    </row>
    <row r="4398" spans="1:17">
      <c r="A4398" t="s">
        <v>14852</v>
      </c>
      <c r="B4398" s="14" t="s">
        <v>1710</v>
      </c>
      <c r="C4398">
        <v>53.664005019999998</v>
      </c>
      <c r="D4398">
        <v>2.2720003530000001</v>
      </c>
      <c r="E4398">
        <v>1.7761952809999999</v>
      </c>
      <c r="F4398">
        <v>1.0713585880000001</v>
      </c>
      <c r="G4398">
        <v>1.7915753860000001</v>
      </c>
      <c r="H4398">
        <v>1.5571954480000001</v>
      </c>
      <c r="I4398">
        <v>31.825436209999999</v>
      </c>
      <c r="J4398">
        <v>2.721202506</v>
      </c>
      <c r="K4398">
        <v>18.664240719999999</v>
      </c>
      <c r="L4398">
        <v>22.3039372</v>
      </c>
      <c r="M4398">
        <v>120.4078908</v>
      </c>
      <c r="N4398">
        <v>4.4248780019999998</v>
      </c>
      <c r="O4398">
        <v>112.5240534</v>
      </c>
      <c r="P4398">
        <v>4.7592138630000003</v>
      </c>
      <c r="Q4398">
        <v>56.975121059999999</v>
      </c>
    </row>
    <row r="4399" spans="1:17">
      <c r="A4399" t="s">
        <v>14853</v>
      </c>
      <c r="B4399" s="14" t="s">
        <v>4892</v>
      </c>
      <c r="C4399">
        <v>13.43464885</v>
      </c>
      <c r="D4399">
        <v>1.40057626</v>
      </c>
      <c r="E4399">
        <v>0.68461486100000002</v>
      </c>
      <c r="F4399">
        <v>0.59932765399999999</v>
      </c>
      <c r="G4399">
        <v>0.56535680399999999</v>
      </c>
      <c r="H4399">
        <v>0.34686700100000001</v>
      </c>
      <c r="I4399">
        <v>1.481748769</v>
      </c>
      <c r="J4399">
        <v>2.9768742029999999</v>
      </c>
      <c r="K4399">
        <v>3.2777814740000002</v>
      </c>
      <c r="L4399">
        <v>5.0647377369999997</v>
      </c>
      <c r="M4399">
        <v>4.9843190159999997</v>
      </c>
      <c r="N4399">
        <v>1.127271728</v>
      </c>
      <c r="O4399">
        <v>7.7518659339999996</v>
      </c>
      <c r="P4399">
        <v>0.42345023999999998</v>
      </c>
      <c r="Q4399">
        <v>3.5699906119999998</v>
      </c>
    </row>
    <row r="4400" spans="1:17">
      <c r="A4400" t="s">
        <v>14854</v>
      </c>
      <c r="B4400" s="14" t="s">
        <v>14855</v>
      </c>
      <c r="C4400">
        <v>4.8585215530000001</v>
      </c>
      <c r="D4400">
        <v>1.937385363</v>
      </c>
      <c r="E4400">
        <v>1.7574183590000001</v>
      </c>
      <c r="F4400">
        <v>0.66133953499999998</v>
      </c>
      <c r="G4400">
        <v>1.0067708820000001</v>
      </c>
      <c r="H4400">
        <v>1.865940428</v>
      </c>
      <c r="I4400">
        <v>1.417055424</v>
      </c>
      <c r="J4400">
        <v>1.6013832109999999</v>
      </c>
      <c r="K4400">
        <v>3.9673206510000001</v>
      </c>
      <c r="L4400">
        <v>1.841936435</v>
      </c>
      <c r="M4400">
        <v>3.7304632139999998</v>
      </c>
      <c r="N4400">
        <v>1.557190407</v>
      </c>
      <c r="O4400">
        <v>6.4568483309999998</v>
      </c>
      <c r="P4400">
        <v>2.9157289</v>
      </c>
      <c r="Q4400">
        <v>2.0039425569999998</v>
      </c>
    </row>
    <row r="4401" spans="1:17">
      <c r="A4401" t="s">
        <v>14856</v>
      </c>
      <c r="B4401" s="14" t="s">
        <v>14857</v>
      </c>
      <c r="C4401">
        <v>9.9511887229999996</v>
      </c>
      <c r="D4401">
        <v>1.102260748</v>
      </c>
      <c r="E4401">
        <v>1.0586857590000001</v>
      </c>
      <c r="F4401">
        <v>1.015913141</v>
      </c>
      <c r="G4401">
        <v>2.1479800450000002</v>
      </c>
      <c r="H4401">
        <v>1.9109028480000001</v>
      </c>
      <c r="I4401">
        <v>3.6280033450000002</v>
      </c>
      <c r="J4401">
        <v>2.5230319350000001</v>
      </c>
      <c r="K4401">
        <v>0</v>
      </c>
      <c r="L4401">
        <v>14.14740334</v>
      </c>
      <c r="M4401">
        <v>4.7754423680000002</v>
      </c>
      <c r="N4401">
        <v>1.5333779489999999</v>
      </c>
      <c r="O4401">
        <v>0</v>
      </c>
      <c r="P4401">
        <v>1.119745285</v>
      </c>
      <c r="Q4401">
        <v>3.4203838819999999</v>
      </c>
    </row>
    <row r="4402" spans="1:17">
      <c r="A4402" t="s">
        <v>14858</v>
      </c>
      <c r="B4402" s="14" t="s">
        <v>14859</v>
      </c>
      <c r="C4402">
        <v>0.911643117</v>
      </c>
      <c r="D4402">
        <v>0.201959475</v>
      </c>
      <c r="E4402">
        <v>0.67891437700000001</v>
      </c>
      <c r="F4402">
        <v>0.74455444299999995</v>
      </c>
      <c r="G4402">
        <v>1.101965922</v>
      </c>
      <c r="H4402">
        <v>1.050363817</v>
      </c>
      <c r="I4402">
        <v>0</v>
      </c>
      <c r="J4402">
        <v>0.23113868700000001</v>
      </c>
      <c r="K4402">
        <v>0.413566661</v>
      </c>
      <c r="L4402">
        <v>0</v>
      </c>
      <c r="M4402">
        <v>0</v>
      </c>
      <c r="N4402">
        <v>0</v>
      </c>
      <c r="O4402">
        <v>5.0481246149999999</v>
      </c>
      <c r="P4402">
        <v>0.68387681199999995</v>
      </c>
      <c r="Q4402">
        <v>3.7601571150000002</v>
      </c>
    </row>
    <row r="4403" spans="1:17">
      <c r="A4403" t="s">
        <v>14860</v>
      </c>
      <c r="B4403" s="14" t="s">
        <v>8334</v>
      </c>
      <c r="C4403">
        <v>6.2143880329999996</v>
      </c>
      <c r="D4403">
        <v>3.066275283</v>
      </c>
      <c r="E4403">
        <v>1.8030968119999999</v>
      </c>
      <c r="F4403">
        <v>1.6917988100000001</v>
      </c>
      <c r="G4403">
        <v>1.414552112</v>
      </c>
      <c r="H4403">
        <v>2.6036378060000001</v>
      </c>
      <c r="I4403">
        <v>4.5312818789999998</v>
      </c>
      <c r="J4403">
        <v>2.3634009819999999</v>
      </c>
      <c r="K4403">
        <v>3.9724463879999998</v>
      </c>
      <c r="L4403">
        <v>1.6063399140000001</v>
      </c>
      <c r="M4403">
        <v>1.6266554710000001</v>
      </c>
      <c r="N4403">
        <v>2.2633581490000001</v>
      </c>
      <c r="O4403">
        <v>7.5079631759999996</v>
      </c>
      <c r="P4403">
        <v>4.3651173940000003</v>
      </c>
      <c r="Q4403">
        <v>49.516022470000003</v>
      </c>
    </row>
    <row r="4404" spans="1:17">
      <c r="A4404" t="s">
        <v>14708</v>
      </c>
      <c r="B4404" s="14" t="s">
        <v>14861</v>
      </c>
      <c r="C4404">
        <v>13.180031870000001</v>
      </c>
      <c r="D4404">
        <v>41.850729909999998</v>
      </c>
      <c r="E4404">
        <v>37.859278490000001</v>
      </c>
      <c r="F4404">
        <v>44.851484409999998</v>
      </c>
      <c r="G4404">
        <v>27.311337770000002</v>
      </c>
      <c r="H4404">
        <v>124.85920520000001</v>
      </c>
      <c r="I4404">
        <v>19.22069857</v>
      </c>
      <c r="J4404">
        <v>30.075077490000002</v>
      </c>
      <c r="K4404">
        <v>37.867747350000002</v>
      </c>
      <c r="L4404">
        <v>22.207744250000001</v>
      </c>
      <c r="M4404">
        <v>0</v>
      </c>
      <c r="N4404">
        <v>26.53722604</v>
      </c>
      <c r="O4404">
        <v>0</v>
      </c>
      <c r="P4404">
        <v>69.868929219999998</v>
      </c>
      <c r="Q4404">
        <v>39.261640509999999</v>
      </c>
    </row>
    <row r="4405" spans="1:17">
      <c r="A4405" t="s">
        <v>14862</v>
      </c>
      <c r="B4405" s="14" t="s">
        <v>14863</v>
      </c>
      <c r="C4405">
        <v>15.673652690000001</v>
      </c>
      <c r="D4405">
        <v>3.043085751</v>
      </c>
      <c r="E4405">
        <v>1.967259358</v>
      </c>
      <c r="F4405">
        <v>2.5410103240000002</v>
      </c>
      <c r="G4405">
        <v>1.520531716</v>
      </c>
      <c r="H4405">
        <v>1.4879780810000001</v>
      </c>
      <c r="I4405">
        <v>1.0272896460000001</v>
      </c>
      <c r="J4405">
        <v>1.808352207</v>
      </c>
      <c r="K4405">
        <v>1.837505774</v>
      </c>
      <c r="L4405">
        <v>2.6706114620000001</v>
      </c>
      <c r="M4405">
        <v>5.0707255849999999</v>
      </c>
      <c r="N4405">
        <v>1.497936975</v>
      </c>
      <c r="O4405">
        <v>6.6312337159999997</v>
      </c>
      <c r="P4405">
        <v>3.329153147</v>
      </c>
      <c r="Q4405">
        <v>4.8425051119999996</v>
      </c>
    </row>
    <row r="4406" spans="1:17">
      <c r="A4406" t="e">
        <v>#N/A</v>
      </c>
      <c r="B4406" s="14" t="s">
        <v>14864</v>
      </c>
      <c r="C4406">
        <v>2.660312105</v>
      </c>
      <c r="D4406">
        <v>0.485345582</v>
      </c>
      <c r="E4406">
        <v>0.49945576699999999</v>
      </c>
      <c r="F4406">
        <v>0.34081916200000001</v>
      </c>
      <c r="G4406">
        <v>0.32427254599999999</v>
      </c>
      <c r="H4406">
        <v>0.120200785</v>
      </c>
      <c r="I4406">
        <v>1.3692653779999999</v>
      </c>
      <c r="J4406">
        <v>1.547376729</v>
      </c>
      <c r="K4406">
        <v>1.774779248</v>
      </c>
      <c r="L4406">
        <v>2.2742110210000002</v>
      </c>
      <c r="M4406">
        <v>0.60077562200000001</v>
      </c>
      <c r="N4406">
        <v>1.1574417859999999</v>
      </c>
      <c r="O4406">
        <v>1.3864648429999999</v>
      </c>
      <c r="P4406">
        <v>0.54000094700000001</v>
      </c>
      <c r="Q4406">
        <v>0.32272663400000001</v>
      </c>
    </row>
    <row r="4407" spans="1:17">
      <c r="A4407" t="s">
        <v>14865</v>
      </c>
      <c r="B4407" s="14" t="s">
        <v>14866</v>
      </c>
      <c r="C4407">
        <v>14.31528672</v>
      </c>
      <c r="D4407">
        <v>3.6518176480000002</v>
      </c>
      <c r="E4407">
        <v>1.615274227</v>
      </c>
      <c r="F4407">
        <v>2.6571677739999999</v>
      </c>
      <c r="G4407">
        <v>1.123628217</v>
      </c>
      <c r="H4407">
        <v>2.665629182</v>
      </c>
      <c r="I4407">
        <v>6.3261402860000002</v>
      </c>
      <c r="J4407">
        <v>0.98986599600000003</v>
      </c>
      <c r="K4407">
        <v>4.723000775</v>
      </c>
      <c r="L4407">
        <v>15.897665659999999</v>
      </c>
      <c r="M4407">
        <v>6.661541454</v>
      </c>
      <c r="N4407">
        <v>1.4438235230000001</v>
      </c>
      <c r="O4407">
        <v>8.1671444659999999</v>
      </c>
      <c r="P4407">
        <v>2.7334958440000001</v>
      </c>
      <c r="Q4407">
        <v>3.2802631130000002</v>
      </c>
    </row>
    <row r="4408" spans="1:17">
      <c r="A4408" t="s">
        <v>14867</v>
      </c>
      <c r="B4408" s="14" t="s">
        <v>6864</v>
      </c>
      <c r="C4408">
        <v>167.1180176</v>
      </c>
      <c r="D4408">
        <v>21.358982600000001</v>
      </c>
      <c r="E4408">
        <v>7.7784567469999999</v>
      </c>
      <c r="F4408">
        <v>8.2024115460000004</v>
      </c>
      <c r="G4408">
        <v>14.7065591</v>
      </c>
      <c r="H4408">
        <v>11.41708686</v>
      </c>
      <c r="I4408">
        <v>9.3735183689999992</v>
      </c>
      <c r="J4408">
        <v>7.0279201819999999</v>
      </c>
      <c r="K4408">
        <v>24.785033899999998</v>
      </c>
      <c r="L4408">
        <v>60.412409340000004</v>
      </c>
      <c r="M4408">
        <v>7.7113174420000004</v>
      </c>
      <c r="N4408">
        <v>5.74449918</v>
      </c>
      <c r="O4408">
        <v>14.236889959999999</v>
      </c>
      <c r="P4408">
        <v>5.6655335390000001</v>
      </c>
      <c r="Q4408">
        <v>14.36028875</v>
      </c>
    </row>
    <row r="4409" spans="1:17">
      <c r="A4409" t="s">
        <v>14868</v>
      </c>
      <c r="B4409" s="14" t="s">
        <v>14869</v>
      </c>
      <c r="C4409">
        <v>0</v>
      </c>
      <c r="D4409">
        <v>1.8176352739999999</v>
      </c>
      <c r="E4409">
        <v>0.29096330500000001</v>
      </c>
      <c r="F4409">
        <v>0.37227722200000002</v>
      </c>
      <c r="G4409">
        <v>0.47227110900000002</v>
      </c>
      <c r="H4409">
        <v>1.050363817</v>
      </c>
      <c r="I4409">
        <v>0</v>
      </c>
      <c r="J4409">
        <v>3.1203722780000001</v>
      </c>
      <c r="K4409">
        <v>1.2406999830000001</v>
      </c>
      <c r="L4409">
        <v>0</v>
      </c>
      <c r="M4409">
        <v>0</v>
      </c>
      <c r="N4409">
        <v>0.67428010500000002</v>
      </c>
      <c r="O4409">
        <v>0</v>
      </c>
      <c r="P4409">
        <v>0</v>
      </c>
      <c r="Q4409">
        <v>3.7601571150000002</v>
      </c>
    </row>
    <row r="4410" spans="1:17">
      <c r="A4410" t="s">
        <v>14868</v>
      </c>
      <c r="B4410" s="14" t="s">
        <v>14870</v>
      </c>
      <c r="C4410">
        <v>0</v>
      </c>
      <c r="D4410">
        <v>1.960449474</v>
      </c>
      <c r="E4410">
        <v>0.73225764999999998</v>
      </c>
      <c r="F4410">
        <v>1.204582724</v>
      </c>
      <c r="G4410">
        <v>0.50937812500000001</v>
      </c>
      <c r="H4410">
        <v>0.75526160200000003</v>
      </c>
      <c r="I4410">
        <v>4.3017753939999999</v>
      </c>
      <c r="J4410">
        <v>0.373949376</v>
      </c>
      <c r="K4410">
        <v>1.3381835529999999</v>
      </c>
      <c r="L4410">
        <v>0.62128808300000005</v>
      </c>
      <c r="M4410">
        <v>0</v>
      </c>
      <c r="N4410">
        <v>0.24241975199999999</v>
      </c>
      <c r="O4410">
        <v>5.444762978</v>
      </c>
      <c r="P4410">
        <v>1.475219979</v>
      </c>
      <c r="Q4410">
        <v>1.35186601</v>
      </c>
    </row>
    <row r="4411" spans="1:17">
      <c r="A4411" t="s">
        <v>14871</v>
      </c>
      <c r="B4411" s="14" t="s">
        <v>3016</v>
      </c>
      <c r="C4411">
        <v>5.1274619599999998</v>
      </c>
      <c r="D4411">
        <v>1.9878328860000001</v>
      </c>
      <c r="E4411">
        <v>0.79552046799999998</v>
      </c>
      <c r="F4411">
        <v>1.1341648</v>
      </c>
      <c r="G4411">
        <v>1.5494792420000001</v>
      </c>
      <c r="H4411">
        <v>3.5282008600000001</v>
      </c>
      <c r="I4411">
        <v>0.31156159100000003</v>
      </c>
      <c r="J4411">
        <v>0.51459148499999996</v>
      </c>
      <c r="K4411">
        <v>1.453794858</v>
      </c>
      <c r="L4411">
        <v>0.94494928300000003</v>
      </c>
      <c r="M4411">
        <v>2.050500344</v>
      </c>
      <c r="N4411">
        <v>0.52672682800000004</v>
      </c>
      <c r="O4411">
        <v>1.419638148</v>
      </c>
      <c r="P4411">
        <v>0.80133521900000004</v>
      </c>
      <c r="Q4411">
        <v>1.028061581</v>
      </c>
    </row>
    <row r="4412" spans="1:17">
      <c r="A4412" t="s">
        <v>14871</v>
      </c>
      <c r="B4412" s="14" t="s">
        <v>14872</v>
      </c>
      <c r="C4412">
        <v>1.8943776699999999</v>
      </c>
      <c r="D4412">
        <v>0.83933616600000005</v>
      </c>
      <c r="E4412">
        <v>1.4107716189999999</v>
      </c>
      <c r="F4412">
        <v>3.6100644329999998</v>
      </c>
      <c r="G4412">
        <v>0.98137070000000004</v>
      </c>
      <c r="H4412">
        <v>0</v>
      </c>
      <c r="I4412">
        <v>0</v>
      </c>
      <c r="J4412">
        <v>3.1219626819999999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0.56843338600000004</v>
      </c>
      <c r="Q4412">
        <v>1.302256249</v>
      </c>
    </row>
    <row r="4413" spans="1:17">
      <c r="A4413" t="s">
        <v>14873</v>
      </c>
      <c r="B4413" s="14" t="s">
        <v>3361</v>
      </c>
      <c r="C4413">
        <v>0.65035327899999995</v>
      </c>
      <c r="D4413">
        <v>2.9535380529999999</v>
      </c>
      <c r="E4413">
        <v>3.3557004109999999</v>
      </c>
      <c r="F4413">
        <v>2.0360925839999999</v>
      </c>
      <c r="G4413">
        <v>2.3583806100000002</v>
      </c>
      <c r="H4413">
        <v>2.497715533</v>
      </c>
      <c r="I4413">
        <v>2.8452687650000001</v>
      </c>
      <c r="J4413">
        <v>1.9786927620000001</v>
      </c>
      <c r="K4413">
        <v>1.4751629719999999</v>
      </c>
      <c r="L4413">
        <v>1.2327921019999999</v>
      </c>
      <c r="M4413">
        <v>1.872575039</v>
      </c>
      <c r="N4413">
        <v>1.4831507660000001</v>
      </c>
      <c r="O4413">
        <v>1.080378166</v>
      </c>
      <c r="P4413">
        <v>2.9272081480000001</v>
      </c>
      <c r="Q4413">
        <v>2.6824427919999998</v>
      </c>
    </row>
    <row r="4414" spans="1:17">
      <c r="A4414" t="e">
        <v>#N/A</v>
      </c>
      <c r="B4414" s="14" t="s">
        <v>14874</v>
      </c>
      <c r="C4414">
        <v>41.132901590000003</v>
      </c>
      <c r="D4414">
        <v>22.59854108</v>
      </c>
      <c r="E4414">
        <v>13.47820853</v>
      </c>
      <c r="F4414">
        <v>8.7344245340000004</v>
      </c>
      <c r="G4414">
        <v>16.194571459999999</v>
      </c>
      <c r="H4414">
        <v>13.90162789</v>
      </c>
      <c r="I4414">
        <v>23.99396634</v>
      </c>
      <c r="J4414">
        <v>19.39769274</v>
      </c>
      <c r="K4414">
        <v>23.884710429999998</v>
      </c>
      <c r="L4414">
        <v>39.505011189999998</v>
      </c>
      <c r="M4414">
        <v>47.373910340000002</v>
      </c>
      <c r="N4414">
        <v>13.18338492</v>
      </c>
      <c r="O4414">
        <v>41.909490329999997</v>
      </c>
      <c r="P4414">
        <v>23.94440715</v>
      </c>
      <c r="Q4414">
        <v>26.013995340000001</v>
      </c>
    </row>
    <row r="4415" spans="1:17">
      <c r="A4415" t="e">
        <v>#N/A</v>
      </c>
      <c r="B4415" s="14" t="s">
        <v>14875</v>
      </c>
      <c r="C4415">
        <v>5.7893597940000001</v>
      </c>
      <c r="D4415">
        <v>2.137561732</v>
      </c>
      <c r="E4415">
        <v>1.8477529479999999</v>
      </c>
      <c r="F4415">
        <v>2.6268159089999998</v>
      </c>
      <c r="G4415">
        <v>0.99971407700000003</v>
      </c>
      <c r="H4415">
        <v>3.7057228119999999</v>
      </c>
      <c r="I4415">
        <v>0</v>
      </c>
      <c r="J4415">
        <v>3.9142364609999998</v>
      </c>
      <c r="K4415">
        <v>6.1281302889999996</v>
      </c>
      <c r="L4415">
        <v>3.6580513309999998</v>
      </c>
      <c r="M4415">
        <v>0</v>
      </c>
      <c r="N4415">
        <v>2.3788854160000001</v>
      </c>
      <c r="O4415">
        <v>4.274393366</v>
      </c>
      <c r="P4415">
        <v>2.3162332380000001</v>
      </c>
      <c r="Q4415">
        <v>2.6531949739999998</v>
      </c>
    </row>
    <row r="4416" spans="1:17">
      <c r="A4416" t="s">
        <v>14876</v>
      </c>
      <c r="B4416" s="14" t="s">
        <v>492</v>
      </c>
      <c r="C4416">
        <v>21.141745449999998</v>
      </c>
      <c r="D4416">
        <v>53.111704830000001</v>
      </c>
      <c r="E4416">
        <v>51.332120639999999</v>
      </c>
      <c r="F4416">
        <v>149.78229759999999</v>
      </c>
      <c r="G4416">
        <v>60.071986809999999</v>
      </c>
      <c r="H4416">
        <v>78.628509530000002</v>
      </c>
      <c r="I4416">
        <v>117.96369919999999</v>
      </c>
      <c r="J4416">
        <v>77.353494179999998</v>
      </c>
      <c r="K4416">
        <v>149.36099709999999</v>
      </c>
      <c r="L4416">
        <v>138.70740470000001</v>
      </c>
      <c r="M4416">
        <v>20.050673639999999</v>
      </c>
      <c r="N4416">
        <v>50.094359220000001</v>
      </c>
      <c r="O4416">
        <v>35.074762069999998</v>
      </c>
      <c r="P4416">
        <v>21.250690070000001</v>
      </c>
      <c r="Q4416">
        <v>38.315635790000002</v>
      </c>
    </row>
    <row r="4417" spans="1:17">
      <c r="A4417" t="e">
        <v>#N/A</v>
      </c>
      <c r="B4417" s="14" t="s">
        <v>14877</v>
      </c>
      <c r="C4417">
        <v>9.7399606599999995</v>
      </c>
      <c r="D4417">
        <v>0</v>
      </c>
      <c r="E4417">
        <v>0</v>
      </c>
      <c r="F4417">
        <v>0.26515971900000002</v>
      </c>
      <c r="G4417">
        <v>0</v>
      </c>
      <c r="H4417">
        <v>0</v>
      </c>
      <c r="I4417">
        <v>0</v>
      </c>
      <c r="J4417">
        <v>0</v>
      </c>
      <c r="K4417">
        <v>0.88370612000000004</v>
      </c>
      <c r="L4417">
        <v>2.4617075000000002</v>
      </c>
      <c r="M4417">
        <v>3.7392614769999999</v>
      </c>
      <c r="N4417">
        <v>0</v>
      </c>
      <c r="O4417">
        <v>2.1573589160000002</v>
      </c>
      <c r="P4417">
        <v>0</v>
      </c>
      <c r="Q4417">
        <v>1.339112557</v>
      </c>
    </row>
    <row r="4418" spans="1:17">
      <c r="A4418" t="s">
        <v>14878</v>
      </c>
      <c r="B4418" s="14" t="s">
        <v>1428</v>
      </c>
      <c r="C4418">
        <v>1.792706256</v>
      </c>
      <c r="D4418">
        <v>2.2384505969999999</v>
      </c>
      <c r="E4418">
        <v>1.577792726</v>
      </c>
      <c r="F4418">
        <v>1.3532144779999999</v>
      </c>
      <c r="G4418">
        <v>1.1256975140000001</v>
      </c>
      <c r="H4418">
        <v>2.378448138</v>
      </c>
      <c r="I4418">
        <v>3.0896729349999998</v>
      </c>
      <c r="J4418">
        <v>1.9833779069999999</v>
      </c>
      <c r="K4418">
        <v>2.8094461329999998</v>
      </c>
      <c r="L4418">
        <v>4.5309407180000001</v>
      </c>
      <c r="M4418">
        <v>1.251339279</v>
      </c>
      <c r="N4418">
        <v>0.883961526</v>
      </c>
      <c r="O4418">
        <v>2.5268513270000001</v>
      </c>
      <c r="P4418">
        <v>1.5404230720000001</v>
      </c>
      <c r="Q4418">
        <v>2.464728085</v>
      </c>
    </row>
    <row r="4419" spans="1:17">
      <c r="A4419" t="e">
        <v>#N/A</v>
      </c>
      <c r="B4419" s="14" t="s">
        <v>14879</v>
      </c>
      <c r="C4419">
        <v>3.3712190369999999</v>
      </c>
      <c r="D4419">
        <v>0</v>
      </c>
      <c r="E4419">
        <v>0</v>
      </c>
      <c r="F4419">
        <v>0</v>
      </c>
      <c r="G4419">
        <v>0.29107321400000002</v>
      </c>
      <c r="H4419">
        <v>0.64736708700000001</v>
      </c>
      <c r="I4419">
        <v>0</v>
      </c>
      <c r="J4419">
        <v>0.641056073</v>
      </c>
      <c r="K4419">
        <v>0.76467631599999997</v>
      </c>
      <c r="L4419">
        <v>1.0650652860000001</v>
      </c>
      <c r="M4419">
        <v>0</v>
      </c>
      <c r="N4419">
        <v>0.41557671800000001</v>
      </c>
      <c r="O4419">
        <v>0</v>
      </c>
      <c r="P4419">
        <v>0.252894854</v>
      </c>
      <c r="Q4419">
        <v>5.7937114730000001</v>
      </c>
    </row>
    <row r="4420" spans="1:17">
      <c r="A4420" t="s">
        <v>14880</v>
      </c>
      <c r="B4420" s="14" t="s">
        <v>2286</v>
      </c>
      <c r="C4420">
        <v>17.313700520000001</v>
      </c>
      <c r="D4420">
        <v>1.0689277770000001</v>
      </c>
      <c r="E4420">
        <v>0.45294287599999999</v>
      </c>
      <c r="F4420">
        <v>0.61815929000000003</v>
      </c>
      <c r="G4420">
        <v>0.29407396899999999</v>
      </c>
      <c r="H4420">
        <v>2.1801365819999998</v>
      </c>
      <c r="I4420">
        <v>0.41391653299999998</v>
      </c>
      <c r="J4420">
        <v>0.71962766499999997</v>
      </c>
      <c r="K4420">
        <v>2.5751985899999998</v>
      </c>
      <c r="L4420">
        <v>6.6356129309999998</v>
      </c>
      <c r="M4420">
        <v>0.54482710199999995</v>
      </c>
      <c r="N4420">
        <v>0.45484943100000003</v>
      </c>
      <c r="O4420">
        <v>0.31433683200000001</v>
      </c>
      <c r="P4420">
        <v>1.0645917380000001</v>
      </c>
      <c r="Q4420">
        <v>0.97557340999999997</v>
      </c>
    </row>
    <row r="4421" spans="1:17">
      <c r="A4421" t="s">
        <v>14880</v>
      </c>
      <c r="B4421" s="14" t="s">
        <v>14881</v>
      </c>
      <c r="C4421">
        <v>13.41793858</v>
      </c>
      <c r="D4421">
        <v>1.3211211860000001</v>
      </c>
      <c r="E4421">
        <v>0.63444706100000003</v>
      </c>
      <c r="F4421">
        <v>0.202938124</v>
      </c>
      <c r="G4421">
        <v>0</v>
      </c>
      <c r="H4421">
        <v>1.7177429930000001</v>
      </c>
      <c r="I4421">
        <v>0</v>
      </c>
      <c r="J4421">
        <v>0</v>
      </c>
      <c r="K4421">
        <v>2.0290147730000001</v>
      </c>
      <c r="L4421">
        <v>8.478227274</v>
      </c>
      <c r="M4421">
        <v>11.44726979</v>
      </c>
      <c r="N4421">
        <v>0.91891963700000001</v>
      </c>
      <c r="O4421">
        <v>8.2555972949999994</v>
      </c>
      <c r="P4421">
        <v>0</v>
      </c>
      <c r="Q4421">
        <v>4.0995214759999996</v>
      </c>
    </row>
    <row r="4422" spans="1:17">
      <c r="A4422" t="s">
        <v>14882</v>
      </c>
      <c r="B4422" s="14" t="s">
        <v>4343</v>
      </c>
      <c r="C4422">
        <v>5.7579689979999999</v>
      </c>
      <c r="D4422">
        <v>0.70865718099999997</v>
      </c>
      <c r="E4422">
        <v>0.27225691099999999</v>
      </c>
      <c r="F4422">
        <v>0.435428818</v>
      </c>
      <c r="G4422">
        <v>0.27619263199999999</v>
      </c>
      <c r="H4422">
        <v>0.122854327</v>
      </c>
      <c r="I4422">
        <v>0.46649771899999998</v>
      </c>
      <c r="J4422">
        <v>0.24331330400000001</v>
      </c>
      <c r="K4422">
        <v>0.87070037499999997</v>
      </c>
      <c r="L4422">
        <v>1.2127389390000001</v>
      </c>
      <c r="M4422">
        <v>0.61403829099999996</v>
      </c>
      <c r="N4422">
        <v>0.157732449</v>
      </c>
      <c r="O4422">
        <v>1.0628042369999999</v>
      </c>
      <c r="P4422">
        <v>0.86387784999999995</v>
      </c>
      <c r="Q4422">
        <v>0.659702236</v>
      </c>
    </row>
    <row r="4423" spans="1:17">
      <c r="A4423" t="s">
        <v>14883</v>
      </c>
      <c r="B4423" s="14" t="s">
        <v>14884</v>
      </c>
      <c r="C4423">
        <v>0</v>
      </c>
      <c r="D4423">
        <v>0.34523638499999998</v>
      </c>
      <c r="E4423">
        <v>0.39790604400000001</v>
      </c>
      <c r="F4423">
        <v>0.381829996</v>
      </c>
      <c r="G4423">
        <v>0.43056867900000001</v>
      </c>
      <c r="H4423">
        <v>0</v>
      </c>
      <c r="I4423">
        <v>0</v>
      </c>
      <c r="J4423">
        <v>2.5287444610000001</v>
      </c>
      <c r="K4423">
        <v>0.84835787500000004</v>
      </c>
      <c r="L4423">
        <v>0.78774639999999996</v>
      </c>
      <c r="M4423">
        <v>0.59828183599999996</v>
      </c>
      <c r="N4423">
        <v>0.57631865599999998</v>
      </c>
      <c r="O4423">
        <v>0.69035485299999999</v>
      </c>
      <c r="P4423">
        <v>0.98199548800000003</v>
      </c>
      <c r="Q4423">
        <v>1.285548055</v>
      </c>
    </row>
    <row r="4424" spans="1:17">
      <c r="A4424" t="s">
        <v>14885</v>
      </c>
      <c r="B4424" s="14" t="s">
        <v>3359</v>
      </c>
      <c r="C4424">
        <v>18.89882536</v>
      </c>
      <c r="D4424">
        <v>8.8903245450000004</v>
      </c>
      <c r="E4424">
        <v>8.5885134520000008</v>
      </c>
      <c r="F4424">
        <v>8.5114771769999997</v>
      </c>
      <c r="G4424">
        <v>7.9370896540000002</v>
      </c>
      <c r="H4424">
        <v>18.011069039999999</v>
      </c>
      <c r="I4424">
        <v>15.311403950000001</v>
      </c>
      <c r="J4424">
        <v>9.9086021140000007</v>
      </c>
      <c r="K4424">
        <v>9.1026723030000003</v>
      </c>
      <c r="L4424">
        <v>10.61454895</v>
      </c>
      <c r="M4424">
        <v>5.3743961560000004</v>
      </c>
      <c r="N4424">
        <v>7.5067946909999996</v>
      </c>
      <c r="O4424">
        <v>11.6277989</v>
      </c>
      <c r="P4424">
        <v>8.8913258400000004</v>
      </c>
      <c r="Q4424">
        <v>9.6234529549999994</v>
      </c>
    </row>
    <row r="4425" spans="1:17">
      <c r="A4425" t="s">
        <v>14886</v>
      </c>
      <c r="B4425" s="14" t="s">
        <v>3358</v>
      </c>
      <c r="C4425">
        <v>17.1045339</v>
      </c>
      <c r="D4425">
        <v>1.6044474550000001</v>
      </c>
      <c r="E4425">
        <v>0.72132843099999999</v>
      </c>
      <c r="F4425">
        <v>0.83901284300000001</v>
      </c>
      <c r="G4425">
        <v>0.87810706599999999</v>
      </c>
      <c r="H4425">
        <v>1.1244379819999999</v>
      </c>
      <c r="I4425">
        <v>3.3707941520000002</v>
      </c>
      <c r="J4425">
        <v>2.3050909310000001</v>
      </c>
      <c r="K4425">
        <v>5.7322191</v>
      </c>
      <c r="L4425">
        <v>12.170755359999999</v>
      </c>
      <c r="M4425">
        <v>4.1410925609999998</v>
      </c>
      <c r="N4425">
        <v>1.8235754470000001</v>
      </c>
      <c r="O4425">
        <v>3.9251052510000002</v>
      </c>
      <c r="P4425">
        <v>1.5721000970000001</v>
      </c>
      <c r="Q4425">
        <v>1.271157592</v>
      </c>
    </row>
    <row r="4426" spans="1:17">
      <c r="A4426" t="s">
        <v>14886</v>
      </c>
      <c r="B4426" s="14" t="s">
        <v>14887</v>
      </c>
      <c r="C4426">
        <v>0</v>
      </c>
      <c r="D4426">
        <v>1.1364924489999999</v>
      </c>
      <c r="E4426">
        <v>1.637346298</v>
      </c>
      <c r="F4426">
        <v>2.094926477</v>
      </c>
      <c r="G4426">
        <v>1.3288125</v>
      </c>
      <c r="H4426">
        <v>10.83636211</v>
      </c>
      <c r="I4426">
        <v>3.7406742560000001</v>
      </c>
      <c r="J4426">
        <v>0</v>
      </c>
      <c r="K4426">
        <v>3.4909136159999998</v>
      </c>
      <c r="L4426">
        <v>1.6207515219999999</v>
      </c>
      <c r="M4426">
        <v>0</v>
      </c>
      <c r="N4426">
        <v>0.63239935300000005</v>
      </c>
      <c r="O4426">
        <v>0</v>
      </c>
      <c r="P4426">
        <v>1.9241999729999999</v>
      </c>
      <c r="Q4426">
        <v>0</v>
      </c>
    </row>
    <row r="4427" spans="1:17">
      <c r="A4427" t="s">
        <v>14888</v>
      </c>
      <c r="B4427" s="14" t="s">
        <v>6441</v>
      </c>
      <c r="C4427">
        <v>16.475039840000001</v>
      </c>
      <c r="D4427">
        <v>0.40553032900000002</v>
      </c>
      <c r="E4427">
        <v>0.194749375</v>
      </c>
      <c r="F4427">
        <v>9.9669964999999999E-2</v>
      </c>
      <c r="G4427">
        <v>6.3220688999999997E-2</v>
      </c>
      <c r="H4427">
        <v>0.84364327800000005</v>
      </c>
      <c r="I4427">
        <v>2.6695414679999998</v>
      </c>
      <c r="J4427">
        <v>0.41770941</v>
      </c>
      <c r="K4427">
        <v>1.1626062779999999</v>
      </c>
      <c r="L4427">
        <v>2.3133066929999999</v>
      </c>
      <c r="M4427">
        <v>2.8110760039999998</v>
      </c>
      <c r="N4427">
        <v>0.58670737799999995</v>
      </c>
      <c r="O4427">
        <v>6.0819160920000002</v>
      </c>
      <c r="P4427">
        <v>0.49435563100000002</v>
      </c>
      <c r="Q4427">
        <v>3.7751577420000002</v>
      </c>
    </row>
    <row r="4428" spans="1:17">
      <c r="A4428" t="s">
        <v>14889</v>
      </c>
      <c r="B4428" s="14" t="s">
        <v>2412</v>
      </c>
      <c r="C4428">
        <v>2.389017961</v>
      </c>
      <c r="D4428">
        <v>1.1306650490000001</v>
      </c>
      <c r="E4428">
        <v>0.72782906000000003</v>
      </c>
      <c r="F4428">
        <v>0.94601290299999996</v>
      </c>
      <c r="G4428">
        <v>0.73131858100000002</v>
      </c>
      <c r="H4428">
        <v>1.501387775</v>
      </c>
      <c r="I4428">
        <v>0.79180719899999996</v>
      </c>
      <c r="J4428">
        <v>1.9685686330000001</v>
      </c>
      <c r="K4428">
        <v>1.083777371</v>
      </c>
      <c r="L4428">
        <v>1.1664467300000001</v>
      </c>
      <c r="M4428">
        <v>0.83378746599999998</v>
      </c>
      <c r="N4428">
        <v>0.34804413499999998</v>
      </c>
      <c r="O4428">
        <v>6.0131487000000003</v>
      </c>
      <c r="P4428">
        <v>0.97753204000000005</v>
      </c>
      <c r="Q4428">
        <v>1.0450923139999999</v>
      </c>
    </row>
    <row r="4429" spans="1:17">
      <c r="A4429" t="s">
        <v>14890</v>
      </c>
      <c r="B4429" s="14" t="s">
        <v>2446</v>
      </c>
      <c r="C4429">
        <v>7.023036544</v>
      </c>
      <c r="D4429">
        <v>2.454279262</v>
      </c>
      <c r="E4429">
        <v>2.0099814770000002</v>
      </c>
      <c r="F4429">
        <v>2.733272736</v>
      </c>
      <c r="G4429">
        <v>2.032632231</v>
      </c>
      <c r="H4429">
        <v>5.7743593600000001</v>
      </c>
      <c r="I4429">
        <v>2.452269566</v>
      </c>
      <c r="J4429">
        <v>2.4452258609999999</v>
      </c>
      <c r="K4429">
        <v>2.7372664769999999</v>
      </c>
      <c r="L4429">
        <v>4.3750585979999999</v>
      </c>
      <c r="M4429">
        <v>8.1645766759999994</v>
      </c>
      <c r="N4429">
        <v>2.3899393990000002</v>
      </c>
      <c r="O4429">
        <v>5.3678190219999999</v>
      </c>
      <c r="P4429">
        <v>3.7101340789999999</v>
      </c>
      <c r="Q4429">
        <v>2.651923982</v>
      </c>
    </row>
    <row r="4430" spans="1:17">
      <c r="A4430" t="s">
        <v>14891</v>
      </c>
      <c r="B4430" s="14" t="s">
        <v>3357</v>
      </c>
      <c r="C4430">
        <v>12.16144418</v>
      </c>
      <c r="D4430">
        <v>2.2665215170000002</v>
      </c>
      <c r="E4430">
        <v>2.395981715</v>
      </c>
      <c r="F4430">
        <v>2.942950626</v>
      </c>
      <c r="G4430">
        <v>1.555595396</v>
      </c>
      <c r="H4430">
        <v>1.754588732</v>
      </c>
      <c r="I4430">
        <v>2.6274477319999998</v>
      </c>
      <c r="J4430">
        <v>3.6870546150000001</v>
      </c>
      <c r="K4430">
        <v>4.1742653049999996</v>
      </c>
      <c r="L4430">
        <v>4.2283987969999997</v>
      </c>
      <c r="M4430">
        <v>5.0641415949999997</v>
      </c>
      <c r="N4430">
        <v>2.7762311880000001</v>
      </c>
      <c r="O4430">
        <v>7.625043572</v>
      </c>
      <c r="P4430">
        <v>4.6821799589999999</v>
      </c>
      <c r="Q4430">
        <v>6.1042500750000004</v>
      </c>
    </row>
    <row r="4431" spans="1:17">
      <c r="A4431" t="s">
        <v>14892</v>
      </c>
      <c r="B4431" s="14" t="s">
        <v>6561</v>
      </c>
      <c r="C4431">
        <v>3.589594773</v>
      </c>
      <c r="D4431">
        <v>0.71948062899999998</v>
      </c>
      <c r="E4431">
        <v>0.63648222899999995</v>
      </c>
      <c r="F4431">
        <v>0.558415832</v>
      </c>
      <c r="G4431">
        <v>0.38372027600000003</v>
      </c>
      <c r="H4431">
        <v>0.39388643099999998</v>
      </c>
      <c r="I4431">
        <v>0.49855012799999998</v>
      </c>
      <c r="J4431">
        <v>1.191808856</v>
      </c>
      <c r="K4431">
        <v>1.6284187269999999</v>
      </c>
      <c r="L4431">
        <v>1.9440968169999999</v>
      </c>
      <c r="M4431">
        <v>0.65622800800000003</v>
      </c>
      <c r="N4431">
        <v>5.6892383830000002</v>
      </c>
      <c r="O4431">
        <v>2.2716560769999998</v>
      </c>
      <c r="P4431">
        <v>1.5900135870000001</v>
      </c>
      <c r="Q4431">
        <v>2.1150883770000002</v>
      </c>
    </row>
    <row r="4432" spans="1:17">
      <c r="A4432" t="s">
        <v>14893</v>
      </c>
      <c r="B4432" s="14" t="s">
        <v>1160</v>
      </c>
      <c r="C4432">
        <v>4.91065766</v>
      </c>
      <c r="D4432">
        <v>11.18388665</v>
      </c>
      <c r="E4432">
        <v>13.277479189999999</v>
      </c>
      <c r="F4432">
        <v>11.314506720000001</v>
      </c>
      <c r="G4432">
        <v>10.75485136</v>
      </c>
      <c r="H4432">
        <v>2.7139475769999999</v>
      </c>
      <c r="I4432">
        <v>26.199908140000002</v>
      </c>
      <c r="J4432">
        <v>37.032701269999997</v>
      </c>
      <c r="K4432">
        <v>25.292755840000002</v>
      </c>
      <c r="L4432">
        <v>18.730538360000001</v>
      </c>
      <c r="M4432">
        <v>8.9664193409999999</v>
      </c>
      <c r="N4432">
        <v>5.1011499709999999</v>
      </c>
      <c r="O4432">
        <v>4.9078663960000002</v>
      </c>
      <c r="P4432">
        <v>4.4564649950000002</v>
      </c>
      <c r="Q4432">
        <v>3.7050852079999999</v>
      </c>
    </row>
    <row r="4433" spans="1:17">
      <c r="A4433" t="s">
        <v>14894</v>
      </c>
      <c r="B4433" s="14" t="s">
        <v>8859</v>
      </c>
      <c r="C4433">
        <v>35.53785053</v>
      </c>
      <c r="D4433">
        <v>17.55549216</v>
      </c>
      <c r="E4433">
        <v>17.339513490000002</v>
      </c>
      <c r="F4433">
        <v>19.293975849999999</v>
      </c>
      <c r="G4433">
        <v>14.31901712</v>
      </c>
      <c r="H4433">
        <v>15.21728865</v>
      </c>
      <c r="I4433">
        <v>24.423531910000001</v>
      </c>
      <c r="J4433">
        <v>58.463341630000002</v>
      </c>
      <c r="K4433">
        <v>26.684253640000001</v>
      </c>
      <c r="L4433">
        <v>19.357640580000002</v>
      </c>
      <c r="M4433">
        <v>7.8409835120000002</v>
      </c>
      <c r="N4433">
        <v>18.681427169999999</v>
      </c>
      <c r="O4433">
        <v>14.476283759999999</v>
      </c>
      <c r="P4433">
        <v>34.626083190000003</v>
      </c>
      <c r="Q4433">
        <v>21.341030190000001</v>
      </c>
    </row>
    <row r="4434" spans="1:17">
      <c r="A4434" t="e">
        <v>#N/A</v>
      </c>
      <c r="B4434" s="14" t="s">
        <v>14895</v>
      </c>
      <c r="C4434">
        <v>115.870496</v>
      </c>
      <c r="D4434">
        <v>2.6327379030000002</v>
      </c>
      <c r="E4434">
        <v>5.0573190200000004</v>
      </c>
      <c r="F4434">
        <v>4.4485788849999999</v>
      </c>
      <c r="G4434">
        <v>3.0782562950000001</v>
      </c>
      <c r="H4434">
        <v>39.936494770000003</v>
      </c>
      <c r="I4434">
        <v>8.6654468369999993</v>
      </c>
      <c r="J4434">
        <v>7.5327931880000003</v>
      </c>
      <c r="K4434">
        <v>9.4346754090000005</v>
      </c>
      <c r="L4434">
        <v>30.036373520000001</v>
      </c>
      <c r="M4434">
        <v>39.921323970000003</v>
      </c>
      <c r="N4434">
        <v>3.6624566839999999</v>
      </c>
      <c r="O4434">
        <v>69.097567569999995</v>
      </c>
      <c r="P4434">
        <v>5.7947489829999999</v>
      </c>
      <c r="Q4434">
        <v>24.50864997</v>
      </c>
    </row>
    <row r="4435" spans="1:17">
      <c r="A4435" t="s">
        <v>14896</v>
      </c>
      <c r="B4435" s="14" t="s">
        <v>9038</v>
      </c>
      <c r="C4435">
        <v>21.577030709999999</v>
      </c>
      <c r="D4435">
        <v>4.7800347649999999</v>
      </c>
      <c r="E4435">
        <v>5.0982215469999996</v>
      </c>
      <c r="F4435">
        <v>4.6787964049999999</v>
      </c>
      <c r="G4435">
        <v>5.3289740659999998</v>
      </c>
      <c r="H4435">
        <v>6.5523302990000003</v>
      </c>
      <c r="I4435">
        <v>20.123736659999999</v>
      </c>
      <c r="J4435">
        <v>18.511175680000001</v>
      </c>
      <c r="K4435">
        <v>3.528381907</v>
      </c>
      <c r="L4435">
        <v>6.0241541979999997</v>
      </c>
      <c r="M4435">
        <v>4.3344537650000001</v>
      </c>
      <c r="N4435">
        <v>6.2784653859999997</v>
      </c>
      <c r="O4435">
        <v>4.7236461309999997</v>
      </c>
      <c r="P4435">
        <v>7.3778923860000001</v>
      </c>
      <c r="Q4435">
        <v>5.0017399779999998</v>
      </c>
    </row>
    <row r="4436" spans="1:17">
      <c r="A4436" t="s">
        <v>14670</v>
      </c>
      <c r="B4436" s="14" t="s">
        <v>7680</v>
      </c>
      <c r="C4436">
        <v>9.372038281</v>
      </c>
      <c r="D4436">
        <v>11.251774429999999</v>
      </c>
      <c r="E4436">
        <v>10.228020470000001</v>
      </c>
      <c r="F4436">
        <v>11.85182417</v>
      </c>
      <c r="G4436">
        <v>9.1881969249999997</v>
      </c>
      <c r="H4436">
        <v>9.869267636</v>
      </c>
      <c r="I4436">
        <v>10.140349029999999</v>
      </c>
      <c r="J4436">
        <v>13.797253700000001</v>
      </c>
      <c r="K4436">
        <v>14.263508440000001</v>
      </c>
      <c r="L4436">
        <v>7.8320503620000004</v>
      </c>
      <c r="M4436">
        <v>3.4819477289999998</v>
      </c>
      <c r="N4436">
        <v>10.509588369999999</v>
      </c>
      <c r="O4436">
        <v>4.0178045979999997</v>
      </c>
      <c r="P4436">
        <v>17.9618292</v>
      </c>
      <c r="Q4436">
        <v>11.84614652</v>
      </c>
    </row>
    <row r="4437" spans="1:17">
      <c r="A4437" t="e">
        <v>#N/A</v>
      </c>
      <c r="B4437" s="14" t="s">
        <v>14897</v>
      </c>
      <c r="C4437">
        <v>0</v>
      </c>
      <c r="D4437">
        <v>0.47158578400000001</v>
      </c>
      <c r="E4437">
        <v>0.45294287599999999</v>
      </c>
      <c r="F4437">
        <v>0.579524335</v>
      </c>
      <c r="G4437">
        <v>0</v>
      </c>
      <c r="H4437">
        <v>6.540409747</v>
      </c>
      <c r="I4437">
        <v>0</v>
      </c>
      <c r="J4437">
        <v>0.539720749</v>
      </c>
      <c r="K4437">
        <v>0.96569947099999998</v>
      </c>
      <c r="L4437">
        <v>0</v>
      </c>
      <c r="M4437">
        <v>0</v>
      </c>
      <c r="N4437">
        <v>0</v>
      </c>
      <c r="O4437">
        <v>0</v>
      </c>
      <c r="P4437">
        <v>1.2775100850000001</v>
      </c>
      <c r="Q4437">
        <v>0</v>
      </c>
    </row>
    <row r="4438" spans="1:17">
      <c r="A4438" t="s">
        <v>14898</v>
      </c>
      <c r="B4438" s="14" t="s">
        <v>14899</v>
      </c>
      <c r="C4438">
        <v>4.8695386090000001</v>
      </c>
      <c r="D4438">
        <v>3.4022615209999998</v>
      </c>
      <c r="E4438">
        <v>1.335000341</v>
      </c>
      <c r="F4438">
        <v>2.014011327</v>
      </c>
      <c r="G4438">
        <v>1.2289757939999999</v>
      </c>
      <c r="H4438">
        <v>3.7403431700000001</v>
      </c>
      <c r="I4438">
        <v>0.54625719299999997</v>
      </c>
      <c r="J4438">
        <v>0.80725579599999997</v>
      </c>
      <c r="K4438">
        <v>2.039136842</v>
      </c>
      <c r="L4438">
        <v>3.5502176190000001</v>
      </c>
      <c r="M4438">
        <v>0.71902352199999997</v>
      </c>
      <c r="N4438">
        <v>0.55410229</v>
      </c>
      <c r="O4438">
        <v>2.2816149619999999</v>
      </c>
      <c r="P4438">
        <v>0.95538055799999999</v>
      </c>
      <c r="Q4438">
        <v>1.287491438</v>
      </c>
    </row>
    <row r="4439" spans="1:17">
      <c r="A4439" t="s">
        <v>14900</v>
      </c>
      <c r="B4439" s="14" t="s">
        <v>14901</v>
      </c>
      <c r="C4439">
        <v>18.61769529</v>
      </c>
      <c r="D4439">
        <v>14.99797412</v>
      </c>
      <c r="E4439">
        <v>8.8231044690000004</v>
      </c>
      <c r="F4439">
        <v>7.6026942430000002</v>
      </c>
      <c r="G4439">
        <v>6.4298550209999998</v>
      </c>
      <c r="H4439">
        <v>35.101092469999998</v>
      </c>
      <c r="I4439">
        <v>7.404695351</v>
      </c>
      <c r="J4439">
        <v>11.15717811</v>
      </c>
      <c r="K4439">
        <v>8.4459125880000006</v>
      </c>
      <c r="L4439">
        <v>17.11088492</v>
      </c>
      <c r="M4439">
        <v>9.7465995870000004</v>
      </c>
      <c r="N4439">
        <v>12.309757080000001</v>
      </c>
      <c r="O4439">
        <v>9.3721329939999993</v>
      </c>
      <c r="P4439">
        <v>14.22015324</v>
      </c>
      <c r="Q4439">
        <v>15.1253861</v>
      </c>
    </row>
    <row r="4440" spans="1:17">
      <c r="A4440" t="s">
        <v>14900</v>
      </c>
      <c r="B4440" s="14" t="s">
        <v>4337</v>
      </c>
      <c r="C4440">
        <v>17.632328900000001</v>
      </c>
      <c r="D4440">
        <v>107.8376751</v>
      </c>
      <c r="E4440">
        <v>52.082076569999998</v>
      </c>
      <c r="F4440">
        <v>75.980429880000003</v>
      </c>
      <c r="G4440">
        <v>71.921892139999997</v>
      </c>
      <c r="H4440">
        <v>60.268908420000002</v>
      </c>
      <c r="I4440">
        <v>125.44549050000001</v>
      </c>
      <c r="J4440">
        <v>94.503473630000002</v>
      </c>
      <c r="K4440">
        <v>382.34748610000003</v>
      </c>
      <c r="L4440">
        <v>187.40958929999999</v>
      </c>
      <c r="M4440">
        <v>9.4285495239999992</v>
      </c>
      <c r="N4440">
        <v>44.868724440000001</v>
      </c>
      <c r="O4440">
        <v>21.20119966</v>
      </c>
      <c r="P4440">
        <v>82.366673779999999</v>
      </c>
      <c r="Q4440">
        <v>58.613842849999997</v>
      </c>
    </row>
    <row r="4441" spans="1:17">
      <c r="A4441" t="s">
        <v>14902</v>
      </c>
      <c r="B4441" s="14" t="s">
        <v>2664</v>
      </c>
      <c r="C4441">
        <v>2.1191755329999999</v>
      </c>
      <c r="D4441">
        <v>0.76288604699999996</v>
      </c>
      <c r="E4441">
        <v>1.4936365149999999</v>
      </c>
      <c r="F4441">
        <v>1.3701903129999999</v>
      </c>
      <c r="G4441">
        <v>1.4180250560000001</v>
      </c>
      <c r="H4441">
        <v>0.101735046</v>
      </c>
      <c r="I4441">
        <v>1.5452175889999999</v>
      </c>
      <c r="J4441">
        <v>1.4104056009999999</v>
      </c>
      <c r="K4441">
        <v>1.201704281</v>
      </c>
      <c r="L4441">
        <v>1.673771616</v>
      </c>
      <c r="M4441">
        <v>1.525445991</v>
      </c>
      <c r="N4441">
        <v>1.730681103</v>
      </c>
      <c r="O4441">
        <v>1.4668380059999999</v>
      </c>
      <c r="P4441">
        <v>1.1922881169999999</v>
      </c>
      <c r="Q4441">
        <v>0.54629607899999999</v>
      </c>
    </row>
    <row r="4442" spans="1:17">
      <c r="A4442" t="s">
        <v>14903</v>
      </c>
      <c r="B4442" s="14" t="s">
        <v>6346</v>
      </c>
      <c r="C4442">
        <v>20.047297669999999</v>
      </c>
      <c r="D4442">
        <v>4.6632050600000001</v>
      </c>
      <c r="E4442">
        <v>2.3993879300000001</v>
      </c>
      <c r="F4442">
        <v>4.7072286070000002</v>
      </c>
      <c r="G4442">
        <v>2.5097999849999999</v>
      </c>
      <c r="H4442">
        <v>2.5022623450000001</v>
      </c>
      <c r="I4442">
        <v>0.73088416899999997</v>
      </c>
      <c r="J4442">
        <v>8.9584474329999999</v>
      </c>
      <c r="K4442">
        <v>8.4123674800000003</v>
      </c>
      <c r="L4442">
        <v>13.617066489999999</v>
      </c>
      <c r="M4442">
        <v>0</v>
      </c>
      <c r="N4442">
        <v>1.173852925</v>
      </c>
      <c r="O4442">
        <v>10.54592441</v>
      </c>
      <c r="P4442">
        <v>7.444131885</v>
      </c>
      <c r="Q4442">
        <v>4.8234054249999998</v>
      </c>
    </row>
    <row r="4443" spans="1:17">
      <c r="A4443" t="s">
        <v>14904</v>
      </c>
      <c r="B4443" s="14" t="s">
        <v>8972</v>
      </c>
      <c r="C4443">
        <v>62.356501270000003</v>
      </c>
      <c r="D4443">
        <v>5.81052429</v>
      </c>
      <c r="E4443">
        <v>5.8058535229999997</v>
      </c>
      <c r="F4443">
        <v>4.3648951269999996</v>
      </c>
      <c r="G4443">
        <v>6.3847067580000001</v>
      </c>
      <c r="H4443">
        <v>10.7556308</v>
      </c>
      <c r="I4443">
        <v>130.41932449999999</v>
      </c>
      <c r="J4443">
        <v>14.855313260000001</v>
      </c>
      <c r="K4443">
        <v>104.89977279999999</v>
      </c>
      <c r="L4443">
        <v>92.914453859999995</v>
      </c>
      <c r="M4443">
        <v>245.239169</v>
      </c>
      <c r="N4443">
        <v>8.6567840119999993</v>
      </c>
      <c r="O4443">
        <v>232.5686834</v>
      </c>
      <c r="P4443">
        <v>7.6417664319999998</v>
      </c>
      <c r="Q4443">
        <v>153.43305319999999</v>
      </c>
    </row>
    <row r="4444" spans="1:17">
      <c r="A4444" t="s">
        <v>14905</v>
      </c>
      <c r="B4444" s="14" t="s">
        <v>7616</v>
      </c>
      <c r="C4444">
        <v>2.1443928969999999</v>
      </c>
      <c r="D4444">
        <v>0.79175804500000002</v>
      </c>
      <c r="E4444">
        <v>0.551332025</v>
      </c>
      <c r="F4444">
        <v>0.29189369300000001</v>
      </c>
      <c r="G4444">
        <v>0.70973498999999995</v>
      </c>
      <c r="H4444">
        <v>0.68630435499999998</v>
      </c>
      <c r="I4444">
        <v>2.345407614</v>
      </c>
      <c r="J4444">
        <v>0.611652376</v>
      </c>
      <c r="K4444">
        <v>2.3509412479999998</v>
      </c>
      <c r="L4444">
        <v>2.032426616</v>
      </c>
      <c r="M4444">
        <v>0.343021823</v>
      </c>
      <c r="N4444">
        <v>0.39651521499999998</v>
      </c>
      <c r="O4444">
        <v>1.781151368</v>
      </c>
      <c r="P4444">
        <v>0.58983265299999998</v>
      </c>
      <c r="Q4444">
        <v>0.85990611699999997</v>
      </c>
    </row>
    <row r="4445" spans="1:17">
      <c r="A4445" t="s">
        <v>14906</v>
      </c>
      <c r="B4445" s="14" t="s">
        <v>4340</v>
      </c>
      <c r="C4445">
        <v>24.05307964</v>
      </c>
      <c r="D4445">
        <v>5.2866053229999999</v>
      </c>
      <c r="E4445">
        <v>6.2563448819999996</v>
      </c>
      <c r="F4445">
        <v>6.0583614800000003</v>
      </c>
      <c r="G4445">
        <v>5.7724070019999996</v>
      </c>
      <c r="H4445">
        <v>10.074195680000001</v>
      </c>
      <c r="I4445">
        <v>9.2526148129999992</v>
      </c>
      <c r="J4445">
        <v>7.8511361800000001</v>
      </c>
      <c r="K4445">
        <v>13.875867980000001</v>
      </c>
      <c r="L4445">
        <v>30.456080360000001</v>
      </c>
      <c r="M4445">
        <v>9.2705560850000008</v>
      </c>
      <c r="N4445">
        <v>4.3425432290000003</v>
      </c>
      <c r="O4445">
        <v>13.94838156</v>
      </c>
      <c r="P4445">
        <v>2.102721254</v>
      </c>
      <c r="Q4445">
        <v>12.173303880000001</v>
      </c>
    </row>
    <row r="4446" spans="1:17">
      <c r="A4446" t="s">
        <v>14907</v>
      </c>
      <c r="B4446" s="14" t="s">
        <v>2850</v>
      </c>
      <c r="C4446">
        <v>56.15001882</v>
      </c>
      <c r="D4446">
        <v>0.401261588</v>
      </c>
      <c r="E4446">
        <v>0.86714721699999997</v>
      </c>
      <c r="F4446">
        <v>1.1094840880000001</v>
      </c>
      <c r="G4446">
        <v>0.46916406300000002</v>
      </c>
      <c r="H4446">
        <v>5.2172676429999996</v>
      </c>
      <c r="I4446">
        <v>3.962161547</v>
      </c>
      <c r="J4446">
        <v>1.9517533229999999</v>
      </c>
      <c r="K4446">
        <v>2.8759207930000001</v>
      </c>
      <c r="L4446">
        <v>6.8668682890000001</v>
      </c>
      <c r="M4446">
        <v>12.169000069999999</v>
      </c>
      <c r="N4446">
        <v>2.009532154</v>
      </c>
      <c r="O4446">
        <v>39.1163235</v>
      </c>
      <c r="P4446">
        <v>2.0381328660000002</v>
      </c>
      <c r="Q4446">
        <v>7.4708384780000001</v>
      </c>
    </row>
    <row r="4447" spans="1:17">
      <c r="A4447" t="s">
        <v>14653</v>
      </c>
      <c r="B4447" s="14" t="s">
        <v>14908</v>
      </c>
      <c r="C4447">
        <v>5.4698587019999998</v>
      </c>
      <c r="D4447">
        <v>0</v>
      </c>
      <c r="E4447">
        <v>0</v>
      </c>
      <c r="F4447">
        <v>0.37227722200000002</v>
      </c>
      <c r="G4447">
        <v>0</v>
      </c>
      <c r="H4447">
        <v>1.050363817</v>
      </c>
      <c r="I4447">
        <v>0</v>
      </c>
      <c r="J4447">
        <v>0.69341606200000006</v>
      </c>
      <c r="K4447">
        <v>6.203499914</v>
      </c>
      <c r="L4447">
        <v>3.4561721190000001</v>
      </c>
      <c r="M4447">
        <v>0</v>
      </c>
      <c r="N4447">
        <v>0</v>
      </c>
      <c r="O4447">
        <v>0</v>
      </c>
      <c r="P4447">
        <v>0.82065217400000001</v>
      </c>
      <c r="Q4447">
        <v>0</v>
      </c>
    </row>
    <row r="4448" spans="1:17">
      <c r="A4448" t="s">
        <v>14909</v>
      </c>
      <c r="B4448" s="14" t="s">
        <v>2905</v>
      </c>
      <c r="C4448">
        <v>0</v>
      </c>
      <c r="D4448">
        <v>0</v>
      </c>
      <c r="E4448">
        <v>0</v>
      </c>
      <c r="F4448">
        <v>0</v>
      </c>
      <c r="G4448">
        <v>0</v>
      </c>
      <c r="H4448">
        <v>0</v>
      </c>
      <c r="I4448">
        <v>3.3458253070000001</v>
      </c>
      <c r="J4448">
        <v>0.290849515</v>
      </c>
      <c r="K4448">
        <v>1.0408094299999999</v>
      </c>
      <c r="L4448">
        <v>5.7986887769999997</v>
      </c>
      <c r="M4448">
        <v>0</v>
      </c>
      <c r="N4448">
        <v>0.28282304400000002</v>
      </c>
      <c r="O4448">
        <v>0</v>
      </c>
      <c r="P4448">
        <v>0</v>
      </c>
      <c r="Q4448">
        <v>0</v>
      </c>
    </row>
    <row r="4449" spans="1:17">
      <c r="A4449" t="s">
        <v>14909</v>
      </c>
      <c r="B4449" s="14" t="s">
        <v>14910</v>
      </c>
      <c r="C4449">
        <v>7.1202471029999996</v>
      </c>
      <c r="D4449">
        <v>0.52579104700000001</v>
      </c>
      <c r="E4449">
        <v>0</v>
      </c>
      <c r="F4449">
        <v>0</v>
      </c>
      <c r="G4449">
        <v>0.40984446800000002</v>
      </c>
      <c r="H4449">
        <v>0</v>
      </c>
      <c r="I4449">
        <v>3.4611985930000002</v>
      </c>
      <c r="J4449">
        <v>0.60175761699999997</v>
      </c>
      <c r="K4449">
        <v>7.5368958719999997</v>
      </c>
      <c r="L4449">
        <v>20.99525247</v>
      </c>
      <c r="M4449">
        <v>0</v>
      </c>
      <c r="N4449">
        <v>0</v>
      </c>
      <c r="O4449">
        <v>7.8855187950000003</v>
      </c>
      <c r="P4449">
        <v>0.35608758099999999</v>
      </c>
      <c r="Q4449">
        <v>0</v>
      </c>
    </row>
    <row r="4450" spans="1:17">
      <c r="A4450" t="s">
        <v>14911</v>
      </c>
      <c r="B4450" s="14" t="s">
        <v>14912</v>
      </c>
      <c r="C4450">
        <v>13.76581107</v>
      </c>
      <c r="D4450">
        <v>1.219835228</v>
      </c>
      <c r="E4450">
        <v>1.17161224</v>
      </c>
      <c r="F4450">
        <v>0.74951813899999997</v>
      </c>
      <c r="G4450">
        <v>0.47541958299999998</v>
      </c>
      <c r="H4450">
        <v>5.2868312120000001</v>
      </c>
      <c r="I4450">
        <v>8.0299807360000006</v>
      </c>
      <c r="J4450">
        <v>1.7450970889999999</v>
      </c>
      <c r="K4450">
        <v>3.746913948</v>
      </c>
      <c r="L4450">
        <v>17.39606633</v>
      </c>
      <c r="M4450">
        <v>0</v>
      </c>
      <c r="N4450">
        <v>1.357550611</v>
      </c>
      <c r="O4450">
        <v>3.0490672669999999</v>
      </c>
      <c r="P4450">
        <v>1.2391847819999999</v>
      </c>
      <c r="Q4450">
        <v>1.8926124150000001</v>
      </c>
    </row>
    <row r="4451" spans="1:17">
      <c r="A4451" t="s">
        <v>14913</v>
      </c>
      <c r="B4451" s="14" t="s">
        <v>4341</v>
      </c>
      <c r="C4451">
        <v>5.7536941339999998</v>
      </c>
      <c r="D4451">
        <v>2.5752847800000001</v>
      </c>
      <c r="E4451">
        <v>1.8113851439999999</v>
      </c>
      <c r="F4451">
        <v>1.9979336249999999</v>
      </c>
      <c r="G4451">
        <v>1.297704862</v>
      </c>
      <c r="H4451">
        <v>1.8489628629999999</v>
      </c>
      <c r="I4451">
        <v>3.2535463600000001</v>
      </c>
      <c r="J4451">
        <v>4.8825008109999999</v>
      </c>
      <c r="K4451">
        <v>2.6634304439999998</v>
      </c>
      <c r="L4451">
        <v>3.635515711</v>
      </c>
      <c r="M4451">
        <v>1.8031809679999999</v>
      </c>
      <c r="N4451">
        <v>1.0711410139999999</v>
      </c>
      <c r="O4451">
        <v>3.641194917</v>
      </c>
      <c r="P4451">
        <v>1.145109623</v>
      </c>
      <c r="Q4451">
        <v>2.1794370989999998</v>
      </c>
    </row>
    <row r="4452" spans="1:17">
      <c r="A4452" t="s">
        <v>14914</v>
      </c>
      <c r="B4452" s="14" t="s">
        <v>9246</v>
      </c>
      <c r="C4452">
        <v>0.41421698299999998</v>
      </c>
      <c r="D4452">
        <v>0.18352586200000001</v>
      </c>
      <c r="E4452">
        <v>0.79321791600000002</v>
      </c>
      <c r="F4452">
        <v>0.22553203799999999</v>
      </c>
      <c r="G4452">
        <v>0.14305503999999999</v>
      </c>
      <c r="H4452">
        <v>0.63632873199999995</v>
      </c>
      <c r="I4452">
        <v>0.60406073699999996</v>
      </c>
      <c r="J4452">
        <v>1.9953968719999999</v>
      </c>
      <c r="K4452">
        <v>0.75163770299999999</v>
      </c>
      <c r="L4452">
        <v>1.5703570410000001</v>
      </c>
      <c r="M4452">
        <v>0.795108759</v>
      </c>
      <c r="N4452">
        <v>1.5318399570000001</v>
      </c>
      <c r="O4452">
        <v>0.45873629900000001</v>
      </c>
      <c r="P4452">
        <v>1.3672048750000001</v>
      </c>
      <c r="Q4452">
        <v>0</v>
      </c>
    </row>
    <row r="4453" spans="1:17">
      <c r="A4453" t="s">
        <v>14915</v>
      </c>
      <c r="B4453" s="14" t="s">
        <v>7499</v>
      </c>
      <c r="C4453">
        <v>7.8755534110000003</v>
      </c>
      <c r="D4453">
        <v>2.508004492</v>
      </c>
      <c r="E4453">
        <v>1.6233602250000001</v>
      </c>
      <c r="F4453">
        <v>0.93801435799999999</v>
      </c>
      <c r="G4453">
        <v>1.4449582089999999</v>
      </c>
      <c r="H4453">
        <v>1.1342426910000001</v>
      </c>
      <c r="I4453">
        <v>6.4603539889999997</v>
      </c>
      <c r="J4453">
        <v>3.30715658</v>
      </c>
      <c r="K4453">
        <v>4.6892248460000001</v>
      </c>
      <c r="L4453">
        <v>4.354200155</v>
      </c>
      <c r="M4453">
        <v>7.5587454879999996</v>
      </c>
      <c r="N4453">
        <v>2.0023466989999998</v>
      </c>
      <c r="O4453">
        <v>13.62813141</v>
      </c>
      <c r="P4453">
        <v>1.7723739439999999</v>
      </c>
      <c r="Q4453">
        <v>4.7371705249999998</v>
      </c>
    </row>
    <row r="4454" spans="1:17">
      <c r="A4454" t="s">
        <v>14916</v>
      </c>
      <c r="B4454" s="14" t="s">
        <v>1393</v>
      </c>
      <c r="C4454">
        <v>21.754843130000001</v>
      </c>
      <c r="D4454">
        <v>3.5025688779999999</v>
      </c>
      <c r="E4454">
        <v>1.4734253939999999</v>
      </c>
      <c r="F4454">
        <v>1.760071903</v>
      </c>
      <c r="G4454">
        <v>1.195780077</v>
      </c>
      <c r="H4454">
        <v>3.3184887999999999</v>
      </c>
      <c r="I4454">
        <v>14.566926029999999</v>
      </c>
      <c r="J4454">
        <v>3.3638241849999999</v>
      </c>
      <c r="K4454">
        <v>6.1160488839999996</v>
      </c>
      <c r="L4454">
        <v>14.752710950000001</v>
      </c>
      <c r="M4454">
        <v>30.46674123</v>
      </c>
      <c r="N4454">
        <v>2.1000838580000001</v>
      </c>
      <c r="O4454">
        <v>25.246765620000001</v>
      </c>
      <c r="P4454">
        <v>2.684685832</v>
      </c>
      <c r="Q4454">
        <v>12.76439149</v>
      </c>
    </row>
    <row r="4455" spans="1:17">
      <c r="A4455" t="s">
        <v>14917</v>
      </c>
      <c r="B4455" s="14" t="s">
        <v>14918</v>
      </c>
      <c r="C4455">
        <v>11.60972018</v>
      </c>
      <c r="D4455">
        <v>6.2461442409999997</v>
      </c>
      <c r="E4455">
        <v>10.85152903</v>
      </c>
      <c r="F4455">
        <v>14.67430092</v>
      </c>
      <c r="G4455">
        <v>10.59670156</v>
      </c>
      <c r="H4455">
        <v>10.828449470000001</v>
      </c>
      <c r="I4455">
        <v>21.768020069999999</v>
      </c>
      <c r="J4455">
        <v>30.381509560000001</v>
      </c>
      <c r="K4455">
        <v>18.057416620000001</v>
      </c>
      <c r="L4455">
        <v>37.202431009999998</v>
      </c>
      <c r="M4455">
        <v>3.183628245</v>
      </c>
      <c r="N4455">
        <v>17.276058219999999</v>
      </c>
      <c r="O4455">
        <v>11.02072506</v>
      </c>
      <c r="P4455">
        <v>12.31719814</v>
      </c>
      <c r="Q4455">
        <v>13.111471549999999</v>
      </c>
    </row>
    <row r="4456" spans="1:17">
      <c r="A4456" t="e">
        <v>#N/A</v>
      </c>
      <c r="B4456" s="14" t="s">
        <v>14919</v>
      </c>
      <c r="C4456">
        <v>44.369143110000003</v>
      </c>
      <c r="D4456">
        <v>13.609731890000001</v>
      </c>
      <c r="E4456">
        <v>8.3513682370000009</v>
      </c>
      <c r="F4456">
        <v>14.866475489999999</v>
      </c>
      <c r="G4456">
        <v>14.734078</v>
      </c>
      <c r="H4456">
        <v>40.634322539999999</v>
      </c>
      <c r="I4456">
        <v>29.863564719999999</v>
      </c>
      <c r="J4456">
        <v>18.172085389999999</v>
      </c>
      <c r="K4456">
        <v>40.256100269999997</v>
      </c>
      <c r="L4456">
        <v>36.661131529999999</v>
      </c>
      <c r="M4456">
        <v>0</v>
      </c>
      <c r="N4456">
        <v>10.51821238</v>
      </c>
      <c r="O4456">
        <v>41.57819001</v>
      </c>
      <c r="P4456">
        <v>15.87385465</v>
      </c>
      <c r="Q4456">
        <v>39.88563353</v>
      </c>
    </row>
    <row r="4457" spans="1:17">
      <c r="A4457" t="s">
        <v>14920</v>
      </c>
      <c r="B4457" s="14" t="s">
        <v>5111</v>
      </c>
      <c r="C4457">
        <v>5.1876086040000002</v>
      </c>
      <c r="D4457">
        <v>2.1407206900000002</v>
      </c>
      <c r="E4457">
        <v>2.7811361969999999</v>
      </c>
      <c r="F4457">
        <v>1.883025868</v>
      </c>
      <c r="G4457">
        <v>1.8267353449999999</v>
      </c>
      <c r="H4457">
        <v>3.0080246549999998</v>
      </c>
      <c r="I4457">
        <v>3.8567641469999998</v>
      </c>
      <c r="J4457">
        <v>4.5518665440000001</v>
      </c>
      <c r="K4457">
        <v>2.399501543</v>
      </c>
      <c r="L4457">
        <v>2.8922031459999999</v>
      </c>
      <c r="M4457">
        <v>1.9525207710000001</v>
      </c>
      <c r="N4457">
        <v>2.9341149290000001</v>
      </c>
      <c r="O4457">
        <v>2.027704833</v>
      </c>
      <c r="P4457">
        <v>1.159828122</v>
      </c>
      <c r="Q4457">
        <v>2.7969641589999998</v>
      </c>
    </row>
    <row r="4458" spans="1:17">
      <c r="A4458" t="s">
        <v>14921</v>
      </c>
      <c r="B4458" s="14" t="s">
        <v>7482</v>
      </c>
      <c r="C4458">
        <v>1.0311468960000001</v>
      </c>
      <c r="D4458">
        <v>0.68530069000000005</v>
      </c>
      <c r="E4458">
        <v>0.54850760300000001</v>
      </c>
      <c r="F4458">
        <v>0.84215521299999996</v>
      </c>
      <c r="G4458">
        <v>0.26708965400000001</v>
      </c>
      <c r="H4458">
        <v>0.99004329800000002</v>
      </c>
      <c r="I4458">
        <v>3.007483422</v>
      </c>
      <c r="J4458">
        <v>0.71895385700000003</v>
      </c>
      <c r="K4458">
        <v>1.6372283169999999</v>
      </c>
      <c r="L4458">
        <v>0.32576903200000001</v>
      </c>
      <c r="M4458">
        <v>0</v>
      </c>
      <c r="N4458">
        <v>0.12711148</v>
      </c>
      <c r="O4458">
        <v>0.57098638000000002</v>
      </c>
      <c r="P4458">
        <v>0.92822830099999998</v>
      </c>
      <c r="Q4458">
        <v>1.417687202</v>
      </c>
    </row>
    <row r="4459" spans="1:17">
      <c r="A4459" t="s">
        <v>14922</v>
      </c>
      <c r="B4459" s="14" t="s">
        <v>14923</v>
      </c>
      <c r="C4459">
        <v>8.407860651</v>
      </c>
      <c r="D4459">
        <v>1.6708820870000001</v>
      </c>
      <c r="E4459">
        <v>1.64429113</v>
      </c>
      <c r="F4459">
        <v>1.5820667319999999</v>
      </c>
      <c r="G4459">
        <v>1.0889101240000001</v>
      </c>
      <c r="H4459">
        <v>2.1843793630000001</v>
      </c>
      <c r="I4459">
        <v>4.1472205899999999</v>
      </c>
      <c r="J4459">
        <v>2.5235984839999999</v>
      </c>
      <c r="K4459">
        <v>1.570562733</v>
      </c>
      <c r="L4459">
        <v>2.5781595309999998</v>
      </c>
      <c r="M4459">
        <v>3.797477524</v>
      </c>
      <c r="N4459">
        <v>1.9966968190000001</v>
      </c>
      <c r="O4459">
        <v>4.1080247620000003</v>
      </c>
      <c r="P4459">
        <v>2.578543185</v>
      </c>
      <c r="Q4459">
        <v>2.0399415250000001</v>
      </c>
    </row>
    <row r="4460" spans="1:17">
      <c r="A4460" t="s">
        <v>14924</v>
      </c>
      <c r="B4460" s="14" t="s">
        <v>8021</v>
      </c>
      <c r="C4460">
        <v>12.011313039999999</v>
      </c>
      <c r="D4460">
        <v>10.83833263</v>
      </c>
      <c r="E4460">
        <v>9.9527476260000007</v>
      </c>
      <c r="F4460">
        <v>9.8763060589999991</v>
      </c>
      <c r="G4460">
        <v>9.0553434470000003</v>
      </c>
      <c r="H4460">
        <v>12.563881220000001</v>
      </c>
      <c r="I4460">
        <v>16.377059320000001</v>
      </c>
      <c r="J4460">
        <v>12.329983690000001</v>
      </c>
      <c r="K4460">
        <v>14.66337807</v>
      </c>
      <c r="L4460">
        <v>10.242659059999999</v>
      </c>
      <c r="M4460">
        <v>9.7473678219999993</v>
      </c>
      <c r="N4460">
        <v>6.8134338410000002</v>
      </c>
      <c r="O4460">
        <v>16.654872040000001</v>
      </c>
      <c r="P4460">
        <v>8.204581203</v>
      </c>
      <c r="Q4460">
        <v>11.881971999999999</v>
      </c>
    </row>
    <row r="4461" spans="1:17">
      <c r="A4461" t="s">
        <v>14925</v>
      </c>
      <c r="B4461" s="14" t="s">
        <v>7448</v>
      </c>
      <c r="C4461">
        <v>2.395045836</v>
      </c>
      <c r="D4461">
        <v>6.4427916989999998</v>
      </c>
      <c r="E4461">
        <v>7.4257113779999999</v>
      </c>
      <c r="F4461">
        <v>5.5887848010000001</v>
      </c>
      <c r="G4461">
        <v>9.6304961159999998</v>
      </c>
      <c r="H4461">
        <v>9.7896170330000007</v>
      </c>
      <c r="I4461">
        <v>12.97304261</v>
      </c>
      <c r="J4461">
        <v>7.6122089239999999</v>
      </c>
      <c r="K4461">
        <v>7.2175434379999999</v>
      </c>
      <c r="L4461">
        <v>5.837122506</v>
      </c>
      <c r="M4461">
        <v>3.2838584630000001</v>
      </c>
      <c r="N4461">
        <v>3.0367743570000001</v>
      </c>
      <c r="O4461">
        <v>1.7051536089999999</v>
      </c>
      <c r="P4461">
        <v>6.3909902819999997</v>
      </c>
      <c r="Q4461">
        <v>7.8793516019999998</v>
      </c>
    </row>
    <row r="4462" spans="1:17">
      <c r="A4462" t="s">
        <v>14926</v>
      </c>
      <c r="B4462" s="14" t="s">
        <v>6277</v>
      </c>
      <c r="C4462">
        <v>1.604822534</v>
      </c>
      <c r="D4462">
        <v>2.6071607860000001</v>
      </c>
      <c r="E4462">
        <v>2.674827166</v>
      </c>
      <c r="F4462">
        <v>2.03884468</v>
      </c>
      <c r="G4462">
        <v>1.7551111559999999</v>
      </c>
      <c r="H4462">
        <v>0</v>
      </c>
      <c r="I4462">
        <v>3.120458835</v>
      </c>
      <c r="J4462">
        <v>3.0516594170000002</v>
      </c>
      <c r="K4462">
        <v>1.6987304169999999</v>
      </c>
      <c r="L4462">
        <v>3.7180711720000001</v>
      </c>
      <c r="M4462">
        <v>1.026843825</v>
      </c>
      <c r="N4462">
        <v>3.165273445</v>
      </c>
      <c r="O4462">
        <v>0.59243535000000003</v>
      </c>
      <c r="P4462">
        <v>5.6983238050000002</v>
      </c>
      <c r="Q4462">
        <v>1.103206718</v>
      </c>
    </row>
    <row r="4463" spans="1:17">
      <c r="A4463" t="s">
        <v>14927</v>
      </c>
      <c r="B4463" s="14" t="s">
        <v>1527</v>
      </c>
      <c r="C4463">
        <v>8.8754193570000002</v>
      </c>
      <c r="D4463">
        <v>27.00567375</v>
      </c>
      <c r="E4463">
        <v>18.6344593</v>
      </c>
      <c r="F4463">
        <v>30.47949865</v>
      </c>
      <c r="G4463">
        <v>18.79766193</v>
      </c>
      <c r="H4463">
        <v>19.178794740000001</v>
      </c>
      <c r="I4463">
        <v>11.695660699999999</v>
      </c>
      <c r="J4463">
        <v>11.590300450000001</v>
      </c>
      <c r="K4463">
        <v>22.072059119999999</v>
      </c>
      <c r="L4463">
        <v>13.10785941</v>
      </c>
      <c r="M4463">
        <v>6.3631347549999999</v>
      </c>
      <c r="N4463">
        <v>14.895444619999999</v>
      </c>
      <c r="O4463">
        <v>5.9212854750000004</v>
      </c>
      <c r="P4463">
        <v>40.124302710000002</v>
      </c>
      <c r="Q4463">
        <v>30.800282299999999</v>
      </c>
    </row>
    <row r="4464" spans="1:17">
      <c r="A4464" t="s">
        <v>14928</v>
      </c>
      <c r="B4464" s="14" t="s">
        <v>7347</v>
      </c>
      <c r="C4464">
        <v>55.13130761</v>
      </c>
      <c r="D4464">
        <v>616.09972100000005</v>
      </c>
      <c r="E4464">
        <v>471.50513590000003</v>
      </c>
      <c r="F4464">
        <v>1096.135536</v>
      </c>
      <c r="G4464">
        <v>414.30260349999998</v>
      </c>
      <c r="H4464">
        <v>841.25312970000004</v>
      </c>
      <c r="I4464">
        <v>901.51174330000003</v>
      </c>
      <c r="J4464">
        <v>1041.2987860000001</v>
      </c>
      <c r="K4464">
        <v>968.68609670000001</v>
      </c>
      <c r="L4464">
        <v>168.69238609999999</v>
      </c>
      <c r="M4464">
        <v>72.511166930000002</v>
      </c>
      <c r="N4464">
        <v>517.82836729999997</v>
      </c>
      <c r="O4464">
        <v>45.792543019999997</v>
      </c>
      <c r="P4464">
        <v>1122.082586</v>
      </c>
      <c r="Q4464">
        <v>661.1276494</v>
      </c>
    </row>
    <row r="4465" spans="1:17">
      <c r="A4465" t="s">
        <v>14929</v>
      </c>
      <c r="B4465" s="14" t="s">
        <v>7365</v>
      </c>
      <c r="C4465">
        <v>2.0794276539999998</v>
      </c>
      <c r="D4465">
        <v>1.289855982</v>
      </c>
      <c r="E4465">
        <v>1.4158456070000001</v>
      </c>
      <c r="F4465">
        <v>1.302033022</v>
      </c>
      <c r="G4465">
        <v>0.86178776400000001</v>
      </c>
      <c r="H4465">
        <v>0.31944599499999998</v>
      </c>
      <c r="I4465">
        <v>0.60649401300000005</v>
      </c>
      <c r="J4465">
        <v>11.809720479999999</v>
      </c>
      <c r="K4465">
        <v>2.0753299809999999</v>
      </c>
      <c r="L4465">
        <v>1.0511218330000001</v>
      </c>
      <c r="M4465">
        <v>0</v>
      </c>
      <c r="N4465">
        <v>5.2292357359999997</v>
      </c>
      <c r="O4465">
        <v>1.381752538</v>
      </c>
      <c r="P4465">
        <v>4.8044928630000001</v>
      </c>
      <c r="Q4465">
        <v>1.143572456</v>
      </c>
    </row>
    <row r="4466" spans="1:17">
      <c r="A4466" t="s">
        <v>14930</v>
      </c>
      <c r="B4466" s="14" t="s">
        <v>2068</v>
      </c>
      <c r="C4466">
        <v>4.8971939950000003</v>
      </c>
      <c r="D4466">
        <v>2.3778464490000002</v>
      </c>
      <c r="E4466">
        <v>2.1125561830000001</v>
      </c>
      <c r="F4466">
        <v>1.8263112560000001</v>
      </c>
      <c r="G4466">
        <v>1.251104167</v>
      </c>
      <c r="H4466">
        <v>0.83733925099999995</v>
      </c>
      <c r="I4466">
        <v>4.4513172939999999</v>
      </c>
      <c r="J4466">
        <v>3.6866451649999998</v>
      </c>
      <c r="K4466">
        <v>4.1541078130000004</v>
      </c>
      <c r="L4466">
        <v>4.281195662</v>
      </c>
      <c r="M4466">
        <v>3.348084675</v>
      </c>
      <c r="N4466">
        <v>3.3533550970000001</v>
      </c>
      <c r="O4466">
        <v>5.0520607750000002</v>
      </c>
      <c r="P4466">
        <v>3.1251370610000002</v>
      </c>
      <c r="Q4466">
        <v>5.9028847239999997</v>
      </c>
    </row>
    <row r="4467" spans="1:17">
      <c r="A4467" t="s">
        <v>14931</v>
      </c>
      <c r="B4467" s="14" t="s">
        <v>7326</v>
      </c>
      <c r="C4467">
        <v>13.347079170000001</v>
      </c>
      <c r="D4467">
        <v>3.6525484499999998</v>
      </c>
      <c r="E4467">
        <v>2.7564071229999998</v>
      </c>
      <c r="F4467">
        <v>2.7786318859999999</v>
      </c>
      <c r="G4467">
        <v>2.98267039</v>
      </c>
      <c r="H4467">
        <v>6.6336665400000001</v>
      </c>
      <c r="I4467">
        <v>9.1596738430000002</v>
      </c>
      <c r="J4467">
        <v>1.4929537829999999</v>
      </c>
      <c r="K4467">
        <v>6.4110694930000003</v>
      </c>
      <c r="L4467">
        <v>5.9530265010000001</v>
      </c>
      <c r="M4467">
        <v>3.0141575399999998</v>
      </c>
      <c r="N4467">
        <v>5.7102295180000002</v>
      </c>
      <c r="O4467">
        <v>10.434070500000001</v>
      </c>
      <c r="P4467">
        <v>3.2982104479999999</v>
      </c>
      <c r="Q4467">
        <v>5.3971836919999996</v>
      </c>
    </row>
    <row r="4468" spans="1:17">
      <c r="A4468" t="s">
        <v>14932</v>
      </c>
      <c r="B4468" s="14" t="s">
        <v>8034</v>
      </c>
      <c r="C4468">
        <v>15.041767930000001</v>
      </c>
      <c r="D4468">
        <v>12.57064563</v>
      </c>
      <c r="E4468">
        <v>12.415823</v>
      </c>
      <c r="F4468">
        <v>12.63788121</v>
      </c>
      <c r="G4468">
        <v>7.3265489669999999</v>
      </c>
      <c r="H4468">
        <v>9.8804381350000003</v>
      </c>
      <c r="I4468">
        <v>9.9845276670000001</v>
      </c>
      <c r="J4468">
        <v>15.12329806</v>
      </c>
      <c r="K4468">
        <v>7.2472337099999997</v>
      </c>
      <c r="L4468">
        <v>7.4067652429999997</v>
      </c>
      <c r="M4468">
        <v>5.3764211739999999</v>
      </c>
      <c r="N4468">
        <v>11.15094322</v>
      </c>
      <c r="O4468">
        <v>7.467572433</v>
      </c>
      <c r="P4468">
        <v>25.042053689999999</v>
      </c>
      <c r="Q4468">
        <v>16.97218367</v>
      </c>
    </row>
    <row r="4469" spans="1:17">
      <c r="A4469" t="s">
        <v>14933</v>
      </c>
      <c r="B4469" s="14" t="s">
        <v>5151</v>
      </c>
      <c r="C4469">
        <v>1.411658686</v>
      </c>
      <c r="D4469">
        <v>0.62545933099999995</v>
      </c>
      <c r="E4469">
        <v>0.61438646799999996</v>
      </c>
      <c r="F4469">
        <v>0.628868545</v>
      </c>
      <c r="G4469">
        <v>0.59833726300000001</v>
      </c>
      <c r="H4469">
        <v>1.182883304</v>
      </c>
      <c r="I4469">
        <v>0.37429991000000001</v>
      </c>
      <c r="J4469">
        <v>1.3503081889999999</v>
      </c>
      <c r="K4469">
        <v>1.397233293</v>
      </c>
      <c r="L4469">
        <v>1.3784950010000001</v>
      </c>
      <c r="M4469">
        <v>0.49268081600000002</v>
      </c>
      <c r="N4469">
        <v>1.1706659239999999</v>
      </c>
      <c r="O4469">
        <v>1.9897580050000001</v>
      </c>
      <c r="P4469">
        <v>1.0974756459999999</v>
      </c>
      <c r="Q4469">
        <v>1.3232995439999999</v>
      </c>
    </row>
    <row r="4470" spans="1:17">
      <c r="A4470" t="s">
        <v>14934</v>
      </c>
      <c r="B4470" s="14" t="s">
        <v>2163</v>
      </c>
      <c r="C4470">
        <v>12.64994218</v>
      </c>
      <c r="D4470">
        <v>2.4606313910000002</v>
      </c>
      <c r="E4470">
        <v>2.035112781</v>
      </c>
      <c r="F4470">
        <v>1.7849003130000001</v>
      </c>
      <c r="G4470">
        <v>1.2520388730000001</v>
      </c>
      <c r="H4470">
        <v>1.2441926270000001</v>
      </c>
      <c r="I4470">
        <v>5.3993146530000002</v>
      </c>
      <c r="J4470">
        <v>12.34018972</v>
      </c>
      <c r="K4470">
        <v>4.4089573910000004</v>
      </c>
      <c r="L4470">
        <v>6.4333603540000004</v>
      </c>
      <c r="M4470">
        <v>4.7379809220000002</v>
      </c>
      <c r="N4470">
        <v>3.1948333390000001</v>
      </c>
      <c r="O4470">
        <v>7.8590078989999999</v>
      </c>
      <c r="P4470">
        <v>2.5459530460000002</v>
      </c>
      <c r="Q4470">
        <v>2.6512127589999999</v>
      </c>
    </row>
    <row r="4471" spans="1:17">
      <c r="A4471" t="s">
        <v>14935</v>
      </c>
      <c r="B4471" s="14" t="s">
        <v>9050</v>
      </c>
      <c r="C4471">
        <v>9.7392196969999993</v>
      </c>
      <c r="D4471">
        <v>1.2701783710000001</v>
      </c>
      <c r="E4471">
        <v>1.0862703819999999</v>
      </c>
      <c r="F4471">
        <v>0.94081774799999995</v>
      </c>
      <c r="G4471">
        <v>0.80020222799999996</v>
      </c>
      <c r="H4471">
        <v>1.6288829520000001</v>
      </c>
      <c r="I4471">
        <v>1.9471710609999999</v>
      </c>
      <c r="J4471">
        <v>2.1407143820000001</v>
      </c>
      <c r="K4471">
        <v>2.1734666300000001</v>
      </c>
      <c r="L4471">
        <v>3.027272859</v>
      </c>
      <c r="M4471">
        <v>4.3721908630000001</v>
      </c>
      <c r="N4471">
        <v>1.035977905</v>
      </c>
      <c r="O4471">
        <v>5.9148889560000004</v>
      </c>
      <c r="P4471">
        <v>1.0841099279999999</v>
      </c>
      <c r="Q4471">
        <v>2.8615954160000001</v>
      </c>
    </row>
    <row r="4472" spans="1:17">
      <c r="A4472" t="s">
        <v>14936</v>
      </c>
      <c r="B4472" s="14" t="s">
        <v>14937</v>
      </c>
      <c r="C4472">
        <v>0</v>
      </c>
      <c r="D4472">
        <v>1.0053587049999999</v>
      </c>
      <c r="E4472">
        <v>0.96561448299999997</v>
      </c>
      <c r="F4472">
        <v>0</v>
      </c>
      <c r="G4472">
        <v>0.78365865400000001</v>
      </c>
      <c r="H4472">
        <v>0</v>
      </c>
      <c r="I4472">
        <v>0</v>
      </c>
      <c r="J4472">
        <v>0.57530673300000001</v>
      </c>
      <c r="K4472">
        <v>0</v>
      </c>
      <c r="L4472">
        <v>0</v>
      </c>
      <c r="M4472">
        <v>0</v>
      </c>
      <c r="N4472">
        <v>0.55943019699999996</v>
      </c>
      <c r="O4472">
        <v>0</v>
      </c>
      <c r="P4472">
        <v>0.68087076000000002</v>
      </c>
      <c r="Q4472">
        <v>0</v>
      </c>
    </row>
    <row r="4473" spans="1:17">
      <c r="A4473" t="s">
        <v>14938</v>
      </c>
      <c r="B4473" s="14" t="s">
        <v>2212</v>
      </c>
      <c r="C4473">
        <v>2.3691607430000001</v>
      </c>
      <c r="D4473">
        <v>9.2176505689999999</v>
      </c>
      <c r="E4473">
        <v>8.4751799689999991</v>
      </c>
      <c r="F4473">
        <v>9.8359139130000006</v>
      </c>
      <c r="G4473">
        <v>9.3072460560000003</v>
      </c>
      <c r="H4473">
        <v>3.8670260569999999</v>
      </c>
      <c r="I4473">
        <v>10.14904342</v>
      </c>
      <c r="J4473">
        <v>12.595483829999999</v>
      </c>
      <c r="K4473">
        <v>16.390229529999999</v>
      </c>
      <c r="L4473">
        <v>15.250405949999999</v>
      </c>
      <c r="M4473">
        <v>2.558089243</v>
      </c>
      <c r="N4473">
        <v>6.096565579</v>
      </c>
      <c r="O4473">
        <v>1.9678454940000001</v>
      </c>
      <c r="P4473">
        <v>12.885033590000001</v>
      </c>
      <c r="Q4473">
        <v>9.8736144249999995</v>
      </c>
    </row>
    <row r="4474" spans="1:17">
      <c r="A4474" t="s">
        <v>14939</v>
      </c>
      <c r="B4474" s="14" t="s">
        <v>5249</v>
      </c>
      <c r="C4474">
        <v>12.97301566</v>
      </c>
      <c r="D4474">
        <v>80.949798529999995</v>
      </c>
      <c r="E4474">
        <v>62.031040699999998</v>
      </c>
      <c r="F4474">
        <v>126.6528689</v>
      </c>
      <c r="G4474">
        <v>41.941465860000001</v>
      </c>
      <c r="H4474">
        <v>117.7773131</v>
      </c>
      <c r="I4474">
        <v>35.735516359999998</v>
      </c>
      <c r="J4474">
        <v>82.686537450000003</v>
      </c>
      <c r="K4474">
        <v>67.84333719</v>
      </c>
      <c r="L4474">
        <v>16.621895840000001</v>
      </c>
      <c r="M4474">
        <v>6.2255766990000003</v>
      </c>
      <c r="N4474">
        <v>81.781762909999998</v>
      </c>
      <c r="O4474">
        <v>11.97277723</v>
      </c>
      <c r="P4474">
        <v>272.49089459999999</v>
      </c>
      <c r="Q4474">
        <v>125.8438621</v>
      </c>
    </row>
    <row r="4475" spans="1:17">
      <c r="A4475" t="s">
        <v>14940</v>
      </c>
      <c r="B4475" s="14" t="s">
        <v>8373</v>
      </c>
      <c r="C4475">
        <v>2.9809363219999998</v>
      </c>
      <c r="D4475">
        <v>0.50798246599999997</v>
      </c>
      <c r="E4475">
        <v>1.1465666699999999</v>
      </c>
      <c r="F4475">
        <v>1.092440375</v>
      </c>
      <c r="G4475">
        <v>0.83152231399999998</v>
      </c>
      <c r="H4475">
        <v>1.320973929</v>
      </c>
      <c r="I4475">
        <v>1.3375870190000001</v>
      </c>
      <c r="J4475">
        <v>1.133683284</v>
      </c>
      <c r="K4475">
        <v>1.352300981</v>
      </c>
      <c r="L4475">
        <v>2.1733009019999998</v>
      </c>
      <c r="M4475">
        <v>0</v>
      </c>
      <c r="N4475">
        <v>0.593598615</v>
      </c>
      <c r="O4475">
        <v>1.7776349979999999</v>
      </c>
      <c r="P4475">
        <v>0.65365105099999998</v>
      </c>
      <c r="Q4475">
        <v>1.261041031</v>
      </c>
    </row>
    <row r="4476" spans="1:17">
      <c r="A4476" t="s">
        <v>14941</v>
      </c>
      <c r="B4476" s="14" t="s">
        <v>7199</v>
      </c>
      <c r="C4476">
        <v>1.9243911090000001</v>
      </c>
      <c r="D4476">
        <v>3.0694828670000001</v>
      </c>
      <c r="E4476">
        <v>2.7843534120000002</v>
      </c>
      <c r="F4476">
        <v>3.5624813710000001</v>
      </c>
      <c r="G4476">
        <v>1.727992894</v>
      </c>
      <c r="H4476">
        <v>0.73907239700000005</v>
      </c>
      <c r="I4476">
        <v>3.3676526849999999</v>
      </c>
      <c r="J4476">
        <v>8.1969145640000001</v>
      </c>
      <c r="K4476">
        <v>3.6665979919999998</v>
      </c>
      <c r="L4476">
        <v>2.1886942729999999</v>
      </c>
      <c r="M4476">
        <v>2.2163749290000001</v>
      </c>
      <c r="N4476">
        <v>5.6459176150000001</v>
      </c>
      <c r="O4476">
        <v>1.7049770369999999</v>
      </c>
      <c r="P4476">
        <v>7.9686626269999996</v>
      </c>
      <c r="Q4476">
        <v>3.7040876709999999</v>
      </c>
    </row>
    <row r="4477" spans="1:17">
      <c r="A4477" t="s">
        <v>13078</v>
      </c>
      <c r="B4477" s="14" t="s">
        <v>14942</v>
      </c>
      <c r="C4477">
        <v>0</v>
      </c>
      <c r="D4477">
        <v>3.0160761140000001</v>
      </c>
      <c r="E4477">
        <v>6.2764941409999997</v>
      </c>
      <c r="F4477">
        <v>2.4709389210000001</v>
      </c>
      <c r="G4477">
        <v>4.7019519230000002</v>
      </c>
      <c r="H4477">
        <v>1.7429113890000001</v>
      </c>
      <c r="I4477">
        <v>0</v>
      </c>
      <c r="J4477">
        <v>1.7259201980000001</v>
      </c>
      <c r="K4477">
        <v>0</v>
      </c>
      <c r="L4477">
        <v>0</v>
      </c>
      <c r="M4477">
        <v>0</v>
      </c>
      <c r="N4477">
        <v>1.67829059</v>
      </c>
      <c r="O4477">
        <v>10.051870109999999</v>
      </c>
      <c r="P4477">
        <v>2.0426122790000001</v>
      </c>
      <c r="Q4477">
        <v>6.2393815860000004</v>
      </c>
    </row>
    <row r="4478" spans="1:17">
      <c r="A4478" t="s">
        <v>13078</v>
      </c>
      <c r="B4478" s="14" t="s">
        <v>2393</v>
      </c>
      <c r="C4478">
        <v>5.2574708079999999</v>
      </c>
      <c r="D4478">
        <v>2.7370586760000002</v>
      </c>
      <c r="E4478">
        <v>5.6492442489999997</v>
      </c>
      <c r="F4478">
        <v>3.184617174</v>
      </c>
      <c r="G4478">
        <v>4.4939406829999999</v>
      </c>
      <c r="H4478">
        <v>2.9277804930000002</v>
      </c>
      <c r="I4478">
        <v>2.6834754209999998</v>
      </c>
      <c r="J4478">
        <v>3.5324053100000001</v>
      </c>
      <c r="K4478">
        <v>4.5315954810000001</v>
      </c>
      <c r="L4478">
        <v>4.3185651619999996</v>
      </c>
      <c r="M4478">
        <v>4.5413818570000002</v>
      </c>
      <c r="N4478">
        <v>2.786824137</v>
      </c>
      <c r="O4478">
        <v>6.1136612939999999</v>
      </c>
      <c r="P4478">
        <v>0.70990853200000004</v>
      </c>
      <c r="Q4478">
        <v>4.3369857999999999</v>
      </c>
    </row>
    <row r="4479" spans="1:17">
      <c r="A4479" t="s">
        <v>14943</v>
      </c>
      <c r="B4479" s="14" t="s">
        <v>14944</v>
      </c>
      <c r="C4479">
        <v>0</v>
      </c>
      <c r="D4479">
        <v>1.745947369</v>
      </c>
      <c r="E4479">
        <v>2.8507740560000001</v>
      </c>
      <c r="F4479">
        <v>3.647464228</v>
      </c>
      <c r="G4479">
        <v>1.3609339220000001</v>
      </c>
      <c r="H4479">
        <v>0.60536235299999996</v>
      </c>
      <c r="I4479">
        <v>0</v>
      </c>
      <c r="J4479">
        <v>9.1917327570000005</v>
      </c>
      <c r="K4479">
        <v>1.430119827</v>
      </c>
      <c r="L4479">
        <v>0.99595799600000001</v>
      </c>
      <c r="M4479">
        <v>0</v>
      </c>
      <c r="N4479">
        <v>0.58291772399999997</v>
      </c>
      <c r="O4479">
        <v>0</v>
      </c>
      <c r="P4479">
        <v>4.4932272649999998</v>
      </c>
      <c r="Q4479">
        <v>0</v>
      </c>
    </row>
    <row r="4480" spans="1:17">
      <c r="A4480" t="s">
        <v>14945</v>
      </c>
      <c r="B4480" s="14" t="s">
        <v>14946</v>
      </c>
      <c r="C4480">
        <v>72.533735359999994</v>
      </c>
      <c r="D4480">
        <v>3.110061489</v>
      </c>
      <c r="E4480">
        <v>5.4763744909999996</v>
      </c>
      <c r="F4480">
        <v>4.7773819089999998</v>
      </c>
      <c r="G4480">
        <v>5.6565502829999996</v>
      </c>
      <c r="H4480">
        <v>0.89861153699999996</v>
      </c>
      <c r="I4480">
        <v>3.412173117</v>
      </c>
      <c r="J4480">
        <v>3.4110962919999999</v>
      </c>
      <c r="K4480">
        <v>6.3686922629999998</v>
      </c>
      <c r="L4480">
        <v>8.1313057929999992</v>
      </c>
      <c r="M4480">
        <v>13.474052690000001</v>
      </c>
      <c r="N4480">
        <v>4.0380400600000002</v>
      </c>
      <c r="O4480">
        <v>20.730202380000001</v>
      </c>
      <c r="P4480">
        <v>2.9838727060000001</v>
      </c>
      <c r="Q4480">
        <v>11.259167339999999</v>
      </c>
    </row>
    <row r="4481" spans="1:17">
      <c r="A4481" t="s">
        <v>14947</v>
      </c>
      <c r="B4481" s="14" t="s">
        <v>14948</v>
      </c>
      <c r="C4481">
        <v>2.8879323920000002</v>
      </c>
      <c r="D4481">
        <v>0.25590948800000002</v>
      </c>
      <c r="E4481">
        <v>0.12289638899999999</v>
      </c>
      <c r="F4481">
        <v>0.47172470300000002</v>
      </c>
      <c r="G4481">
        <v>0.299215122</v>
      </c>
      <c r="H4481">
        <v>0.221825086</v>
      </c>
      <c r="I4481">
        <v>0.84230567199999995</v>
      </c>
      <c r="J4481">
        <v>0.73220856899999998</v>
      </c>
      <c r="K4481">
        <v>4.1923512699999996</v>
      </c>
      <c r="L4481">
        <v>5.4742866079999999</v>
      </c>
      <c r="M4481">
        <v>0</v>
      </c>
      <c r="N4481">
        <v>0.42720124100000001</v>
      </c>
      <c r="O4481">
        <v>3.8379867700000001</v>
      </c>
      <c r="P4481">
        <v>0</v>
      </c>
      <c r="Q4481">
        <v>1.5882062219999999</v>
      </c>
    </row>
    <row r="4482" spans="1:17">
      <c r="A4482" t="s">
        <v>14949</v>
      </c>
      <c r="B4482" s="14" t="s">
        <v>2611</v>
      </c>
      <c r="C4482">
        <v>1.3138101760000001</v>
      </c>
      <c r="D4482">
        <v>4.8508823999999999E-2</v>
      </c>
      <c r="E4482">
        <v>0.13977346399999999</v>
      </c>
      <c r="F4482">
        <v>0.17883518700000001</v>
      </c>
      <c r="G4482">
        <v>0.189058689</v>
      </c>
      <c r="H4482">
        <v>8.4095936999999996E-2</v>
      </c>
      <c r="I4482">
        <v>0.31932585099999999</v>
      </c>
      <c r="J4482">
        <v>2.0263852729999998</v>
      </c>
      <c r="K4482">
        <v>0.59600964199999995</v>
      </c>
      <c r="L4482">
        <v>2.352066233</v>
      </c>
      <c r="M4482">
        <v>0.84063990799999999</v>
      </c>
      <c r="N4482">
        <v>0.78278700400000001</v>
      </c>
      <c r="O4482">
        <v>1.940021591</v>
      </c>
      <c r="P4482">
        <v>0.29566975200000001</v>
      </c>
      <c r="Q4482">
        <v>0.90315544699999994</v>
      </c>
    </row>
    <row r="4483" spans="1:17">
      <c r="A4483" t="s">
        <v>14950</v>
      </c>
      <c r="B4483" s="14" t="s">
        <v>7113</v>
      </c>
      <c r="C4483">
        <v>2.6316070310000002</v>
      </c>
      <c r="D4483">
        <v>3.081513663</v>
      </c>
      <c r="E4483">
        <v>3.9095959179999999</v>
      </c>
      <c r="F4483">
        <v>2.7889443740000002</v>
      </c>
      <c r="G4483">
        <v>2.921331076</v>
      </c>
      <c r="H4483">
        <v>2.6349932530000002</v>
      </c>
      <c r="I4483">
        <v>8.2236944269999999</v>
      </c>
      <c r="J4483">
        <v>9.5317091779999998</v>
      </c>
      <c r="K4483">
        <v>5.6706822380000004</v>
      </c>
      <c r="L4483">
        <v>4.513317164</v>
      </c>
      <c r="M4483">
        <v>2.3453356009999999</v>
      </c>
      <c r="N4483">
        <v>3.3483055859999999</v>
      </c>
      <c r="O4483">
        <v>2.8103601349999998</v>
      </c>
      <c r="P4483">
        <v>5.1468189080000002</v>
      </c>
      <c r="Q4483">
        <v>2.8427951610000002</v>
      </c>
    </row>
    <row r="4484" spans="1:17">
      <c r="A4484" t="s">
        <v>14951</v>
      </c>
      <c r="B4484" s="14" t="s">
        <v>7067</v>
      </c>
      <c r="C4484">
        <v>13.047265980000001</v>
      </c>
      <c r="D4484">
        <v>5.6394339840000001</v>
      </c>
      <c r="E4484">
        <v>4.0284229219999999</v>
      </c>
      <c r="F4484">
        <v>3.3010199650000001</v>
      </c>
      <c r="G4484">
        <v>3.024432617</v>
      </c>
      <c r="H4484">
        <v>1.85184335</v>
      </c>
      <c r="I4484">
        <v>4.3431386190000003</v>
      </c>
      <c r="J4484">
        <v>2.4810102839999999</v>
      </c>
      <c r="K4484">
        <v>4.6965095850000003</v>
      </c>
      <c r="L4484">
        <v>6.2278156429999996</v>
      </c>
      <c r="M4484">
        <v>2.0416984020000002</v>
      </c>
      <c r="N4484">
        <v>3.1817592440000002</v>
      </c>
      <c r="O4484">
        <v>4.1621024679999996</v>
      </c>
      <c r="P4484">
        <v>3.936284079</v>
      </c>
      <c r="Q4484">
        <v>4.4358103470000003</v>
      </c>
    </row>
    <row r="4485" spans="1:17">
      <c r="A4485" t="s">
        <v>14952</v>
      </c>
      <c r="B4485" s="14" t="s">
        <v>4825</v>
      </c>
      <c r="C4485">
        <v>6.1416695529999998</v>
      </c>
      <c r="D4485">
        <v>14.40343904</v>
      </c>
      <c r="E4485">
        <v>14.32971893</v>
      </c>
      <c r="F4485">
        <v>16.08581238</v>
      </c>
      <c r="G4485">
        <v>10.71522599</v>
      </c>
      <c r="H4485">
        <v>7.808243021</v>
      </c>
      <c r="I4485">
        <v>24.39878762</v>
      </c>
      <c r="J4485">
        <v>18.873896200000001</v>
      </c>
      <c r="K4485">
        <v>11.048592409999999</v>
      </c>
      <c r="L4485">
        <v>10.03619211</v>
      </c>
      <c r="M4485">
        <v>1.2195745120000001</v>
      </c>
      <c r="N4485">
        <v>9.7378149579999995</v>
      </c>
      <c r="O4485">
        <v>3.7526981749999999</v>
      </c>
      <c r="P4485">
        <v>13.821676419999999</v>
      </c>
      <c r="Q4485">
        <v>8.5895486509999994</v>
      </c>
    </row>
    <row r="4486" spans="1:17">
      <c r="A4486" t="s">
        <v>14953</v>
      </c>
      <c r="B4486" s="14" t="s">
        <v>8014</v>
      </c>
      <c r="C4486">
        <v>2.7169363949999998</v>
      </c>
      <c r="D4486">
        <v>8.3061148770000006</v>
      </c>
      <c r="E4486">
        <v>5.9255059819999998</v>
      </c>
      <c r="F4486">
        <v>10.17027081</v>
      </c>
      <c r="G4486">
        <v>4.6916406249999998</v>
      </c>
      <c r="H4486">
        <v>3.2347059389999999</v>
      </c>
      <c r="I4486">
        <v>0.79243230899999995</v>
      </c>
      <c r="J4486">
        <v>6.9574265510000002</v>
      </c>
      <c r="K4486">
        <v>8.5045086320000003</v>
      </c>
      <c r="L4486">
        <v>1.201701951</v>
      </c>
      <c r="M4486">
        <v>1.043057149</v>
      </c>
      <c r="N4486">
        <v>8.1051130219999994</v>
      </c>
      <c r="O4486">
        <v>1.2035791849999999</v>
      </c>
      <c r="P4486">
        <v>15.734385720000001</v>
      </c>
      <c r="Q4486">
        <v>12.513654450000001</v>
      </c>
    </row>
    <row r="4487" spans="1:17">
      <c r="A4487" t="e">
        <v>#N/A</v>
      </c>
      <c r="B4487" s="14" t="s">
        <v>14954</v>
      </c>
      <c r="C4487">
        <v>45.326451069999997</v>
      </c>
      <c r="D4487">
        <v>2.7892573820000002</v>
      </c>
      <c r="E4487">
        <v>1.4734452709999999</v>
      </c>
      <c r="F4487">
        <v>0.51415116299999997</v>
      </c>
      <c r="G4487">
        <v>0.86966997000000001</v>
      </c>
      <c r="H4487">
        <v>1.934206541</v>
      </c>
      <c r="I4487">
        <v>3.6722472879999999</v>
      </c>
      <c r="J4487">
        <v>1.4365128469999999</v>
      </c>
      <c r="K4487">
        <v>3.9982313469999999</v>
      </c>
      <c r="L4487">
        <v>9.5466217679999996</v>
      </c>
      <c r="M4487">
        <v>12.084198669999999</v>
      </c>
      <c r="N4487">
        <v>1.0864543760000001</v>
      </c>
      <c r="O4487">
        <v>15.338295710000001</v>
      </c>
      <c r="P4487">
        <v>0.56670035799999996</v>
      </c>
      <c r="Q4487">
        <v>2.5965719100000002</v>
      </c>
    </row>
    <row r="4488" spans="1:17">
      <c r="A4488" t="s">
        <v>14955</v>
      </c>
      <c r="B4488" s="14" t="s">
        <v>3589</v>
      </c>
      <c r="C4488">
        <v>1.9585503550000001</v>
      </c>
      <c r="D4488">
        <v>0.80578546600000001</v>
      </c>
      <c r="E4488">
        <v>0.41673199599999999</v>
      </c>
      <c r="F4488">
        <v>0.533193798</v>
      </c>
      <c r="G4488">
        <v>0.72472497499999999</v>
      </c>
      <c r="H4488">
        <v>0.64473551399999995</v>
      </c>
      <c r="I4488">
        <v>1.2240824290000001</v>
      </c>
      <c r="J4488">
        <v>1.596125386</v>
      </c>
      <c r="K4488">
        <v>0.88849585499999995</v>
      </c>
      <c r="L4488">
        <v>2.2982607960000001</v>
      </c>
      <c r="M4488">
        <v>0.53707549700000001</v>
      </c>
      <c r="N4488">
        <v>0.48286861199999997</v>
      </c>
      <c r="O4488">
        <v>3.098645597</v>
      </c>
      <c r="P4488">
        <v>1.0074673030000001</v>
      </c>
      <c r="Q4488">
        <v>2.5004025799999998</v>
      </c>
    </row>
    <row r="4489" spans="1:17">
      <c r="A4489" t="s">
        <v>14956</v>
      </c>
      <c r="B4489" s="14" t="s">
        <v>2669</v>
      </c>
      <c r="C4489">
        <v>1.5944954899999999</v>
      </c>
      <c r="D4489">
        <v>0.58872356599999998</v>
      </c>
      <c r="E4489">
        <v>1.0178098609999999</v>
      </c>
      <c r="F4489">
        <v>0.83199407400000003</v>
      </c>
      <c r="G4489">
        <v>1.2390278720000001</v>
      </c>
      <c r="H4489">
        <v>2.6536218439999999</v>
      </c>
      <c r="I4489">
        <v>0</v>
      </c>
      <c r="J4489">
        <v>2.0550371119999999</v>
      </c>
      <c r="K4489">
        <v>1.928913229</v>
      </c>
      <c r="L4489">
        <v>1.511241284</v>
      </c>
      <c r="M4489">
        <v>2.5505901959999999</v>
      </c>
      <c r="N4489">
        <v>0.91726392599999995</v>
      </c>
      <c r="O4489">
        <v>0.88293453700000002</v>
      </c>
      <c r="P4489">
        <v>0.79741620499999999</v>
      </c>
      <c r="Q4489">
        <v>0.54805378800000004</v>
      </c>
    </row>
    <row r="4490" spans="1:17">
      <c r="A4490" t="s">
        <v>14957</v>
      </c>
      <c r="B4490" s="14" t="s">
        <v>9123</v>
      </c>
      <c r="C4490">
        <v>8.8643480350000008</v>
      </c>
      <c r="D4490">
        <v>4.0100102880000001</v>
      </c>
      <c r="E4490">
        <v>3.8514850410000001</v>
      </c>
      <c r="F4490">
        <v>2.4639192080000001</v>
      </c>
      <c r="G4490">
        <v>4.8107934029999999</v>
      </c>
      <c r="H4490">
        <v>11.958308690000001</v>
      </c>
      <c r="I4490">
        <v>5.2142732049999996</v>
      </c>
      <c r="J4490">
        <v>4.6932535340000001</v>
      </c>
      <c r="K4490">
        <v>7.637108155</v>
      </c>
      <c r="L4490">
        <v>20.944939170000001</v>
      </c>
      <c r="M4490">
        <v>4.0036537020000003</v>
      </c>
      <c r="N4490">
        <v>1.9558866349999999</v>
      </c>
      <c r="O4490">
        <v>3.7948348030000001</v>
      </c>
      <c r="P4490">
        <v>2.4363481469999999</v>
      </c>
      <c r="Q4490">
        <v>5.5815679969999996</v>
      </c>
    </row>
    <row r="4491" spans="1:17">
      <c r="A4491" t="s">
        <v>14958</v>
      </c>
      <c r="B4491" s="14" t="s">
        <v>6194</v>
      </c>
      <c r="C4491">
        <v>11.79926663</v>
      </c>
      <c r="D4491">
        <v>4.7922098259999997</v>
      </c>
      <c r="E4491">
        <v>4.3038816969999996</v>
      </c>
      <c r="F4491">
        <v>3.938794304</v>
      </c>
      <c r="G4491">
        <v>11.400367559999999</v>
      </c>
      <c r="H4491">
        <v>5.0710421830000003</v>
      </c>
      <c r="I4491">
        <v>1.6387715789999999</v>
      </c>
      <c r="J4491">
        <v>2.4217673880000001</v>
      </c>
      <c r="K4491">
        <v>5.2252881589999998</v>
      </c>
      <c r="L4491">
        <v>8.1655005230000004</v>
      </c>
      <c r="M4491">
        <v>3.7748734910000001</v>
      </c>
      <c r="N4491">
        <v>3.2899823480000001</v>
      </c>
      <c r="O4491">
        <v>17.73437084</v>
      </c>
      <c r="P4491">
        <v>1.559518264</v>
      </c>
      <c r="Q4491">
        <v>1.35186601</v>
      </c>
    </row>
    <row r="4492" spans="1:17">
      <c r="A4492" t="s">
        <v>14959</v>
      </c>
      <c r="B4492" s="14" t="s">
        <v>3444</v>
      </c>
      <c r="C4492">
        <v>3.9330888759999998</v>
      </c>
      <c r="D4492">
        <v>1.797078685</v>
      </c>
      <c r="E4492">
        <v>2.0137085369999999</v>
      </c>
      <c r="F4492">
        <v>0.86997641199999998</v>
      </c>
      <c r="G4492">
        <v>2.5044424479999998</v>
      </c>
      <c r="H4492">
        <v>2.3601925050000001</v>
      </c>
      <c r="I4492">
        <v>1.792406414</v>
      </c>
      <c r="J4492">
        <v>0.84138609600000003</v>
      </c>
      <c r="K4492">
        <v>2.3418212170000001</v>
      </c>
      <c r="L4492">
        <v>2.951118396</v>
      </c>
      <c r="M4492">
        <v>1.4155775589999999</v>
      </c>
      <c r="N4492">
        <v>0.84846913199999996</v>
      </c>
      <c r="O4492">
        <v>2.722381489</v>
      </c>
      <c r="P4492">
        <v>0.66384899100000005</v>
      </c>
      <c r="Q4492">
        <v>1.0138995079999999</v>
      </c>
    </row>
    <row r="4493" spans="1:17">
      <c r="A4493" t="e">
        <v>#N/A</v>
      </c>
      <c r="B4493" s="14" t="s">
        <v>14960</v>
      </c>
      <c r="C4493">
        <v>0</v>
      </c>
      <c r="D4493">
        <v>13.83846688</v>
      </c>
      <c r="E4493">
        <v>12.18378274</v>
      </c>
      <c r="F4493">
        <v>20.312571429999998</v>
      </c>
      <c r="G4493">
        <v>11.985367650000001</v>
      </c>
      <c r="H4493">
        <v>11.99533132</v>
      </c>
      <c r="I4493">
        <v>0</v>
      </c>
      <c r="J4493">
        <v>23.756783899999999</v>
      </c>
      <c r="K4493">
        <v>9.4460015500000001</v>
      </c>
      <c r="L4493">
        <v>0</v>
      </c>
      <c r="M4493">
        <v>0</v>
      </c>
      <c r="N4493">
        <v>11.12278862</v>
      </c>
      <c r="O4493">
        <v>0</v>
      </c>
      <c r="P4493">
        <v>17.18197387</v>
      </c>
      <c r="Q4493">
        <v>7.1569377019999996</v>
      </c>
    </row>
    <row r="4494" spans="1:17">
      <c r="A4494" t="s">
        <v>14961</v>
      </c>
      <c r="B4494" s="14" t="s">
        <v>8218</v>
      </c>
      <c r="C4494">
        <v>16.13922677</v>
      </c>
      <c r="D4494">
        <v>135.0757199</v>
      </c>
      <c r="E4494">
        <v>6.2115648910000001</v>
      </c>
      <c r="F4494">
        <v>0.54921587800000005</v>
      </c>
      <c r="G4494">
        <v>5.6558536640000003</v>
      </c>
      <c r="H4494">
        <v>8.3860081290000004</v>
      </c>
      <c r="I4494">
        <v>7.2685170460000004</v>
      </c>
      <c r="J4494">
        <v>2.7680850370000001</v>
      </c>
      <c r="K4494">
        <v>11.413013749999999</v>
      </c>
      <c r="L4494">
        <v>25.944133409999999</v>
      </c>
      <c r="M4494">
        <v>3.644705439</v>
      </c>
      <c r="N4494">
        <v>2.0772864950000001</v>
      </c>
      <c r="O4494">
        <v>8.6740706749999994</v>
      </c>
      <c r="P4494">
        <v>8.0119705759999995</v>
      </c>
      <c r="Q4494">
        <v>5.7104684920000004</v>
      </c>
    </row>
    <row r="4495" spans="1:17">
      <c r="A4495" t="s">
        <v>14962</v>
      </c>
      <c r="B4495" s="14" t="s">
        <v>14963</v>
      </c>
      <c r="C4495">
        <v>8.5501932089999997</v>
      </c>
      <c r="D4495">
        <v>0.75766163200000003</v>
      </c>
      <c r="E4495">
        <v>0.500300258</v>
      </c>
      <c r="F4495">
        <v>0.23276960899999999</v>
      </c>
      <c r="G4495">
        <v>0.29529166699999998</v>
      </c>
      <c r="H4495">
        <v>0.49256191399999999</v>
      </c>
      <c r="I4495">
        <v>0</v>
      </c>
      <c r="J4495">
        <v>1.7342579760000001</v>
      </c>
      <c r="K4495">
        <v>1.551517163</v>
      </c>
      <c r="L4495">
        <v>3.7817535499999999</v>
      </c>
      <c r="M4495">
        <v>0</v>
      </c>
      <c r="N4495">
        <v>0.42159956900000001</v>
      </c>
      <c r="O4495">
        <v>2.840745901</v>
      </c>
      <c r="P4495">
        <v>1.090379985</v>
      </c>
      <c r="Q4495">
        <v>0.293883915</v>
      </c>
    </row>
    <row r="4496" spans="1:17">
      <c r="A4496" t="s">
        <v>14964</v>
      </c>
      <c r="B4496" s="14" t="s">
        <v>2697</v>
      </c>
      <c r="C4496">
        <v>1.7648475729999999</v>
      </c>
      <c r="D4496">
        <v>23.458369780000002</v>
      </c>
      <c r="E4496">
        <v>16.428857529999998</v>
      </c>
      <c r="F4496">
        <v>5.8856392360000003</v>
      </c>
      <c r="G4496">
        <v>2.5904272169999998</v>
      </c>
      <c r="H4496">
        <v>17.283871269999999</v>
      </c>
      <c r="I4496">
        <v>0</v>
      </c>
      <c r="J4496">
        <v>5.03393391</v>
      </c>
      <c r="K4496">
        <v>14.411207490000001</v>
      </c>
      <c r="L4496">
        <v>5.0180960570000002</v>
      </c>
      <c r="M4496">
        <v>0</v>
      </c>
      <c r="N4496">
        <v>2.6106742519999999</v>
      </c>
      <c r="O4496">
        <v>2.931795449</v>
      </c>
      <c r="P4496">
        <v>3.5745714880000001</v>
      </c>
      <c r="Q4496">
        <v>7.2792785179999999</v>
      </c>
    </row>
    <row r="4497" spans="1:17">
      <c r="A4497" t="s">
        <v>14965</v>
      </c>
      <c r="B4497" s="14" t="s">
        <v>14966</v>
      </c>
      <c r="C4497">
        <v>23.03666342</v>
      </c>
      <c r="D4497">
        <v>0.373418947</v>
      </c>
      <c r="E4497">
        <v>0.239104539</v>
      </c>
      <c r="F4497">
        <v>0.15296288599999999</v>
      </c>
      <c r="G4497">
        <v>0.19404880999999999</v>
      </c>
      <c r="H4497">
        <v>0.64736708700000001</v>
      </c>
      <c r="I4497">
        <v>0</v>
      </c>
      <c r="J4497">
        <v>0.21368535799999999</v>
      </c>
      <c r="K4497">
        <v>12.744605269999999</v>
      </c>
      <c r="L4497">
        <v>11.71571814</v>
      </c>
      <c r="M4497">
        <v>3.2356058490000001</v>
      </c>
      <c r="N4497">
        <v>6.9262786000000007E-2</v>
      </c>
      <c r="O4497">
        <v>10.578396639999999</v>
      </c>
      <c r="P4497">
        <v>0.252894854</v>
      </c>
      <c r="Q4497">
        <v>0.386247432</v>
      </c>
    </row>
    <row r="4498" spans="1:17">
      <c r="A4498" t="e">
        <v>#N/A</v>
      </c>
      <c r="B4498" s="14" t="s">
        <v>14967</v>
      </c>
      <c r="C4498">
        <v>18.6504537</v>
      </c>
      <c r="D4498">
        <v>0</v>
      </c>
      <c r="E4498">
        <v>0</v>
      </c>
      <c r="F4498">
        <v>0.36267006699999998</v>
      </c>
      <c r="G4498">
        <v>0</v>
      </c>
      <c r="H4498">
        <v>0</v>
      </c>
      <c r="I4498">
        <v>15.5418982</v>
      </c>
      <c r="J4498">
        <v>0</v>
      </c>
      <c r="K4498">
        <v>36.260457559999999</v>
      </c>
      <c r="L4498">
        <v>1.6834902899999999</v>
      </c>
      <c r="M4498">
        <v>92.058205130000005</v>
      </c>
      <c r="N4498">
        <v>3.2843966390000001</v>
      </c>
      <c r="O4498">
        <v>88.521307759999999</v>
      </c>
      <c r="P4498">
        <v>0.79947405299999996</v>
      </c>
      <c r="Q4498">
        <v>12.820922810000001</v>
      </c>
    </row>
    <row r="4499" spans="1:17">
      <c r="A4499" t="s">
        <v>14968</v>
      </c>
      <c r="B4499" s="14" t="s">
        <v>7206</v>
      </c>
      <c r="C4499">
        <v>7.1626984409999999</v>
      </c>
      <c r="D4499">
        <v>0.545454777</v>
      </c>
      <c r="E4499">
        <v>0.59533142299999997</v>
      </c>
      <c r="F4499">
        <v>0.63983255800000005</v>
      </c>
      <c r="G4499">
        <v>0.50247598199999999</v>
      </c>
      <c r="H4499">
        <v>0.85964735199999998</v>
      </c>
      <c r="I4499">
        <v>1.9585318869999999</v>
      </c>
      <c r="J4499">
        <v>3.3199408030000002</v>
      </c>
      <c r="K4499">
        <v>1.3200509840000001</v>
      </c>
      <c r="L4499">
        <v>4.2429430080000001</v>
      </c>
      <c r="M4499">
        <v>1.2889811920000001</v>
      </c>
      <c r="N4499">
        <v>0.88295974700000002</v>
      </c>
      <c r="O4499">
        <v>1.983133182</v>
      </c>
      <c r="P4499">
        <v>0.503733651</v>
      </c>
      <c r="Q4499">
        <v>0.461612784</v>
      </c>
    </row>
    <row r="4500" spans="1:17">
      <c r="A4500" t="s">
        <v>14969</v>
      </c>
      <c r="B4500" s="14" t="s">
        <v>5981</v>
      </c>
      <c r="C4500">
        <v>17.388392929999998</v>
      </c>
      <c r="D4500">
        <v>8.5869979890000003</v>
      </c>
      <c r="E4500">
        <v>11.40780339</v>
      </c>
      <c r="F4500">
        <v>9.763459975</v>
      </c>
      <c r="G4500">
        <v>9.9462781249999992</v>
      </c>
      <c r="H4500">
        <v>10.8519167</v>
      </c>
      <c r="I4500">
        <v>23.772969280000002</v>
      </c>
      <c r="J4500">
        <v>37.01442772</v>
      </c>
      <c r="K4500">
        <v>19.5562614</v>
      </c>
      <c r="L4500">
        <v>12.818154140000001</v>
      </c>
      <c r="M4500">
        <v>8.34445719</v>
      </c>
      <c r="N4500">
        <v>11.07475498</v>
      </c>
      <c r="O4500">
        <v>9.6286334759999992</v>
      </c>
      <c r="P4500">
        <v>12.772299289999999</v>
      </c>
      <c r="Q4500">
        <v>13.696537210000001</v>
      </c>
    </row>
    <row r="4501" spans="1:17">
      <c r="A4501" t="e">
        <v>#N/A</v>
      </c>
      <c r="B4501" s="14" t="s">
        <v>14970</v>
      </c>
      <c r="C4501">
        <v>1.027299333</v>
      </c>
      <c r="D4501">
        <v>1.3654871959999999</v>
      </c>
      <c r="E4501">
        <v>0.87433749199999999</v>
      </c>
      <c r="F4501">
        <v>0.69917736900000005</v>
      </c>
      <c r="G4501">
        <v>0.88697683500000002</v>
      </c>
      <c r="H4501">
        <v>0</v>
      </c>
      <c r="I4501">
        <v>0</v>
      </c>
      <c r="J4501">
        <v>7.2929430569999996</v>
      </c>
      <c r="K4501">
        <v>9.7867155360000009</v>
      </c>
      <c r="L4501">
        <v>1.9473208580000001</v>
      </c>
      <c r="M4501">
        <v>5.9158465150000001</v>
      </c>
      <c r="N4501">
        <v>6.078584824</v>
      </c>
      <c r="O4501">
        <v>0</v>
      </c>
      <c r="P4501">
        <v>4.1614414340000003</v>
      </c>
      <c r="Q4501">
        <v>0.70619866200000003</v>
      </c>
    </row>
    <row r="4502" spans="1:17">
      <c r="A4502" t="s">
        <v>14971</v>
      </c>
      <c r="B4502" s="14" t="s">
        <v>7222</v>
      </c>
      <c r="C4502">
        <v>3.7543121089999998</v>
      </c>
      <c r="D4502">
        <v>7.762587817</v>
      </c>
      <c r="E4502">
        <v>6.9231632340000004</v>
      </c>
      <c r="F4502">
        <v>6.3027661730000002</v>
      </c>
      <c r="G4502">
        <v>5.4024952649999998</v>
      </c>
      <c r="H4502">
        <v>8.6511783470000001</v>
      </c>
      <c r="I4502">
        <v>5.4749868660000001</v>
      </c>
      <c r="J4502">
        <v>11.739744050000001</v>
      </c>
      <c r="K4502">
        <v>5.677142345</v>
      </c>
      <c r="L4502">
        <v>22.93117835</v>
      </c>
      <c r="M4502">
        <v>2.402192221</v>
      </c>
      <c r="N4502">
        <v>5.8621503649999998</v>
      </c>
      <c r="O4502">
        <v>12.473457</v>
      </c>
      <c r="P4502">
        <v>4.8816370219999996</v>
      </c>
      <c r="Q4502">
        <v>2.5808351109999998</v>
      </c>
    </row>
    <row r="4503" spans="1:17">
      <c r="A4503" t="e">
        <v>#N/A</v>
      </c>
      <c r="B4503" s="14" t="s">
        <v>14972</v>
      </c>
      <c r="C4503">
        <v>135.34452899999999</v>
      </c>
      <c r="D4503">
        <v>358.64693319999998</v>
      </c>
      <c r="E4503">
        <v>318.25517350000001</v>
      </c>
      <c r="F4503">
        <v>344.6051362</v>
      </c>
      <c r="G4503">
        <v>306.22614340000001</v>
      </c>
      <c r="H4503">
        <v>291.88639549999999</v>
      </c>
      <c r="I4503">
        <v>341.61157539999999</v>
      </c>
      <c r="J4503">
        <v>392.86681520000002</v>
      </c>
      <c r="K4503">
        <v>868.24497580000002</v>
      </c>
      <c r="L4503">
        <v>1086.5232189999999</v>
      </c>
      <c r="M4503">
        <v>66.615414540000003</v>
      </c>
      <c r="N4503">
        <v>213.25808180000001</v>
      </c>
      <c r="O4503">
        <v>411.23974490000001</v>
      </c>
      <c r="P4503">
        <v>212.95234289999999</v>
      </c>
      <c r="Q4503">
        <v>251.6856425</v>
      </c>
    </row>
    <row r="4504" spans="1:17">
      <c r="A4504" t="s">
        <v>14973</v>
      </c>
      <c r="B4504" s="14" t="s">
        <v>5942</v>
      </c>
      <c r="C4504">
        <v>6.8147579540000001</v>
      </c>
      <c r="D4504">
        <v>4.9820003140000004</v>
      </c>
      <c r="E4504">
        <v>5.0025522609999999</v>
      </c>
      <c r="F4504">
        <v>3.756866912</v>
      </c>
      <c r="G4504">
        <v>6.6488134800000003</v>
      </c>
      <c r="H4504">
        <v>10.73069701</v>
      </c>
      <c r="I4504">
        <v>6.9566664789999999</v>
      </c>
      <c r="J4504">
        <v>8.8550718610000008</v>
      </c>
      <c r="K4504">
        <v>4.4826940799999999</v>
      </c>
      <c r="L4504">
        <v>3.8753613119999999</v>
      </c>
      <c r="M4504">
        <v>3.2703111929999999</v>
      </c>
      <c r="N4504">
        <v>3.780308013</v>
      </c>
      <c r="O4504">
        <v>4.9056775339999996</v>
      </c>
      <c r="P4504">
        <v>3.9363543010000002</v>
      </c>
      <c r="Q4504">
        <v>3.7477473560000001</v>
      </c>
    </row>
    <row r="4505" spans="1:17">
      <c r="A4505" t="s">
        <v>14974</v>
      </c>
      <c r="B4505" s="14" t="s">
        <v>1430</v>
      </c>
      <c r="C4505">
        <v>35.869499070000003</v>
      </c>
      <c r="D4505">
        <v>164.4777828</v>
      </c>
      <c r="E4505">
        <v>195.42244489999999</v>
      </c>
      <c r="F4505">
        <v>170.75142</v>
      </c>
      <c r="G4505">
        <v>258.89652289999998</v>
      </c>
      <c r="H4505">
        <v>170.16845409999999</v>
      </c>
      <c r="I4505">
        <v>201.2691461</v>
      </c>
      <c r="J4505">
        <v>186.57783069999999</v>
      </c>
      <c r="K4505">
        <v>447.59295609999998</v>
      </c>
      <c r="L4505">
        <v>469.72381009999998</v>
      </c>
      <c r="M4505">
        <v>30.550744900000002</v>
      </c>
      <c r="N4505">
        <v>85.820566279999994</v>
      </c>
      <c r="O4505">
        <v>28.215053009999998</v>
      </c>
      <c r="P4505">
        <v>72.882740299999995</v>
      </c>
      <c r="Q4505">
        <v>129.12711530000001</v>
      </c>
    </row>
    <row r="4506" spans="1:17">
      <c r="A4506" t="e">
        <v>#N/A</v>
      </c>
      <c r="B4506" s="14" t="s">
        <v>14975</v>
      </c>
      <c r="C4506">
        <v>13.54014203</v>
      </c>
      <c r="D4506">
        <v>0.74989870599999997</v>
      </c>
      <c r="E4506">
        <v>0.36012671299999999</v>
      </c>
      <c r="F4506">
        <v>0</v>
      </c>
      <c r="G4506">
        <v>0</v>
      </c>
      <c r="H4506">
        <v>3.9001213859999999</v>
      </c>
      <c r="I4506">
        <v>0</v>
      </c>
      <c r="J4506">
        <v>0</v>
      </c>
      <c r="K4506">
        <v>1.53562047</v>
      </c>
      <c r="L4506">
        <v>4.277721229</v>
      </c>
      <c r="M4506">
        <v>6.4977330579999997</v>
      </c>
      <c r="N4506">
        <v>2.9209593059999999</v>
      </c>
      <c r="O4506">
        <v>37.488531979999998</v>
      </c>
      <c r="P4506">
        <v>2.5393130789999998</v>
      </c>
      <c r="Q4506">
        <v>25.596807250000001</v>
      </c>
    </row>
    <row r="4507" spans="1:17">
      <c r="A4507" t="s">
        <v>14976</v>
      </c>
      <c r="B4507" s="14" t="s">
        <v>14977</v>
      </c>
      <c r="C4507">
        <v>88.237993919999994</v>
      </c>
      <c r="D4507">
        <v>11.25127524</v>
      </c>
      <c r="E4507">
        <v>8.2776951709999995</v>
      </c>
      <c r="F4507">
        <v>6.3546103130000002</v>
      </c>
      <c r="G4507">
        <v>7.6480541669999997</v>
      </c>
      <c r="H4507">
        <v>10.11393797</v>
      </c>
      <c r="I4507">
        <v>29.676015759999999</v>
      </c>
      <c r="J4507">
        <v>17.27754509</v>
      </c>
      <c r="K4507">
        <v>40.494597949999999</v>
      </c>
      <c r="L4507">
        <v>41.599289050000003</v>
      </c>
      <c r="M4507">
        <v>37.420485040000003</v>
      </c>
      <c r="N4507">
        <v>8.2422715659999994</v>
      </c>
      <c r="O4507">
        <v>55.868002730000001</v>
      </c>
      <c r="P4507">
        <v>9.3900958669999994</v>
      </c>
      <c r="Q4507">
        <v>22.922945389999999</v>
      </c>
    </row>
    <row r="4508" spans="1:17">
      <c r="A4508" t="s">
        <v>14978</v>
      </c>
      <c r="B4508" s="14" t="s">
        <v>14979</v>
      </c>
      <c r="C4508">
        <v>0</v>
      </c>
      <c r="D4508">
        <v>2.40756953</v>
      </c>
      <c r="E4508">
        <v>1.7342944339999999</v>
      </c>
      <c r="F4508">
        <v>1.4793121170000001</v>
      </c>
      <c r="G4508">
        <v>0</v>
      </c>
      <c r="H4508">
        <v>4.1738141149999999</v>
      </c>
      <c r="I4508">
        <v>0</v>
      </c>
      <c r="J4508">
        <v>0</v>
      </c>
      <c r="K4508">
        <v>0</v>
      </c>
      <c r="L4508">
        <v>3.433434144</v>
      </c>
      <c r="M4508">
        <v>0</v>
      </c>
      <c r="N4508">
        <v>0</v>
      </c>
      <c r="O4508">
        <v>6.0178959230000002</v>
      </c>
      <c r="P4508">
        <v>2.4457594390000001</v>
      </c>
      <c r="Q4508">
        <v>0</v>
      </c>
    </row>
    <row r="4509" spans="1:17">
      <c r="A4509" t="s">
        <v>14980</v>
      </c>
      <c r="B4509" s="14" t="s">
        <v>2645</v>
      </c>
      <c r="C4509">
        <v>7.9038149659999997</v>
      </c>
      <c r="D4509">
        <v>0.87547982899999999</v>
      </c>
      <c r="E4509">
        <v>0.420435014</v>
      </c>
      <c r="F4509">
        <v>0.20172438000000001</v>
      </c>
      <c r="G4509">
        <v>0.42651278399999998</v>
      </c>
      <c r="H4509">
        <v>1.1383129400000001</v>
      </c>
      <c r="I4509">
        <v>0.72039300900000003</v>
      </c>
      <c r="J4509">
        <v>0.93934651899999999</v>
      </c>
      <c r="K4509">
        <v>3.1373681379999998</v>
      </c>
      <c r="L4509">
        <v>6.5547379120000002</v>
      </c>
      <c r="M4509">
        <v>3.792935086</v>
      </c>
      <c r="N4509">
        <v>0.48715931000000001</v>
      </c>
      <c r="O4509">
        <v>1.6412443430000001</v>
      </c>
      <c r="P4509">
        <v>0.96348099099999995</v>
      </c>
      <c r="Q4509">
        <v>0.67916713399999995</v>
      </c>
    </row>
    <row r="4510" spans="1:17">
      <c r="A4510" t="s">
        <v>14981</v>
      </c>
      <c r="B4510" s="14" t="s">
        <v>8709</v>
      </c>
      <c r="C4510">
        <v>565.43138759999999</v>
      </c>
      <c r="D4510">
        <v>7.4693257510000004</v>
      </c>
      <c r="E4510">
        <v>6.7284526439999999</v>
      </c>
      <c r="F4510">
        <v>6.7559254199999996</v>
      </c>
      <c r="G4510">
        <v>4.5926688960000002</v>
      </c>
      <c r="H4510">
        <v>12.546840810000001</v>
      </c>
      <c r="I4510">
        <v>614.46455019999996</v>
      </c>
      <c r="J4510">
        <v>14.65456784</v>
      </c>
      <c r="K4510">
        <v>446.89359059999998</v>
      </c>
      <c r="L4510">
        <v>742.46446390000006</v>
      </c>
      <c r="M4510">
        <v>841.7661607</v>
      </c>
      <c r="N4510">
        <v>12.18491167</v>
      </c>
      <c r="O4510">
        <v>747.96465039999998</v>
      </c>
      <c r="P4510">
        <v>11.43669525</v>
      </c>
      <c r="Q4510">
        <v>308.07737580000003</v>
      </c>
    </row>
    <row r="4511" spans="1:17">
      <c r="A4511" t="s">
        <v>14982</v>
      </c>
      <c r="B4511" s="14" t="s">
        <v>3250</v>
      </c>
      <c r="C4511">
        <v>14.24049421</v>
      </c>
      <c r="D4511">
        <v>2.6177681900000001</v>
      </c>
      <c r="E4511">
        <v>1.9824143270000001</v>
      </c>
      <c r="F4511">
        <v>1.2991464450000001</v>
      </c>
      <c r="G4511">
        <v>1.726578824</v>
      </c>
      <c r="H4511">
        <v>1.629104262</v>
      </c>
      <c r="I4511">
        <v>3.9766962559999999</v>
      </c>
      <c r="J4511">
        <v>5.3005883689999997</v>
      </c>
      <c r="K4511">
        <v>3.8486276799999999</v>
      </c>
      <c r="L4511">
        <v>7.4185352570000003</v>
      </c>
      <c r="M4511">
        <v>4.2166140060000004</v>
      </c>
      <c r="N4511">
        <v>2.427754669</v>
      </c>
      <c r="O4511">
        <v>5.033309869</v>
      </c>
      <c r="P4511">
        <v>1.4546556509999999</v>
      </c>
      <c r="Q4511">
        <v>3.9574067359999998</v>
      </c>
    </row>
    <row r="4512" spans="1:17">
      <c r="A4512" t="s">
        <v>14983</v>
      </c>
      <c r="B4512" s="14" t="s">
        <v>2429</v>
      </c>
      <c r="C4512">
        <v>50.05749479</v>
      </c>
      <c r="D4512">
        <v>43.664556470000001</v>
      </c>
      <c r="E4512">
        <v>24.2976402</v>
      </c>
      <c r="F4512">
        <v>64.731112049999993</v>
      </c>
      <c r="G4512">
        <v>18.368483900000001</v>
      </c>
      <c r="H4512">
        <v>26.434156059999999</v>
      </c>
      <c r="I4512">
        <v>31.937423379999998</v>
      </c>
      <c r="J4512">
        <v>29.7459731</v>
      </c>
      <c r="K4512">
        <v>53.932852279999999</v>
      </c>
      <c r="L4512">
        <v>11.860954319999999</v>
      </c>
      <c r="M4512">
        <v>24.02192221</v>
      </c>
      <c r="N4512">
        <v>15.426711490000001</v>
      </c>
      <c r="O4512">
        <v>34.648491679999999</v>
      </c>
      <c r="P4512">
        <v>74.163331679999999</v>
      </c>
      <c r="Q4512">
        <v>47.315310359999998</v>
      </c>
    </row>
    <row r="4513" spans="1:17">
      <c r="A4513" t="s">
        <v>14984</v>
      </c>
      <c r="B4513" s="14" t="s">
        <v>2413</v>
      </c>
      <c r="C4513">
        <v>3.0934406889999999</v>
      </c>
      <c r="D4513">
        <v>1.0279510350000001</v>
      </c>
      <c r="E4513">
        <v>0.98731368500000005</v>
      </c>
      <c r="F4513">
        <v>0.91233481400000005</v>
      </c>
      <c r="G4513">
        <v>1.0683586140000001</v>
      </c>
      <c r="H4513">
        <v>1.584069277</v>
      </c>
      <c r="I4513">
        <v>0.75187085499999995</v>
      </c>
      <c r="J4513">
        <v>4.1830042570000003</v>
      </c>
      <c r="K4513">
        <v>1.4033385570000001</v>
      </c>
      <c r="L4513">
        <v>1.628845162</v>
      </c>
      <c r="M4513">
        <v>0</v>
      </c>
      <c r="N4513">
        <v>2.224450907</v>
      </c>
      <c r="O4513">
        <v>2.283945519</v>
      </c>
      <c r="P4513">
        <v>0.69617122600000003</v>
      </c>
      <c r="Q4513">
        <v>0.70884360099999999</v>
      </c>
    </row>
    <row r="4514" spans="1:17">
      <c r="A4514" t="s">
        <v>14985</v>
      </c>
      <c r="B4514" s="14" t="s">
        <v>2359</v>
      </c>
      <c r="C4514">
        <v>7.7620798879999997</v>
      </c>
      <c r="D4514">
        <v>2.5968874249999998</v>
      </c>
      <c r="E4514">
        <v>1.8538168349999999</v>
      </c>
      <c r="F4514">
        <v>1.63876233</v>
      </c>
      <c r="G4514">
        <v>1.9421628550000001</v>
      </c>
      <c r="H4514">
        <v>5.7796198519999997</v>
      </c>
      <c r="I4514">
        <v>3.46518156</v>
      </c>
      <c r="J4514">
        <v>1.7671869250000001</v>
      </c>
      <c r="K4514">
        <v>8.7672324830000008</v>
      </c>
      <c r="L4514">
        <v>6.305823814</v>
      </c>
      <c r="M4514">
        <v>6.9937241889999999</v>
      </c>
      <c r="N4514">
        <v>1.5817261140000001</v>
      </c>
      <c r="O4514">
        <v>6.8419806349999996</v>
      </c>
      <c r="P4514">
        <v>0.570395757</v>
      </c>
      <c r="Q4514">
        <v>7.5138237400000003</v>
      </c>
    </row>
    <row r="4515" spans="1:17">
      <c r="A4515" t="s">
        <v>14986</v>
      </c>
      <c r="B4515" s="14" t="s">
        <v>14987</v>
      </c>
      <c r="C4515">
        <v>1.4289769269999999</v>
      </c>
      <c r="D4515">
        <v>0.63313247100000003</v>
      </c>
      <c r="E4515">
        <v>0.304051619</v>
      </c>
      <c r="F4515">
        <v>0.38902325599999998</v>
      </c>
      <c r="G4515">
        <v>0</v>
      </c>
      <c r="H4515">
        <v>1.6464180239999999</v>
      </c>
      <c r="I4515">
        <v>0</v>
      </c>
      <c r="J4515">
        <v>0.543455841</v>
      </c>
      <c r="K4515">
        <v>0</v>
      </c>
      <c r="L4515">
        <v>0</v>
      </c>
      <c r="M4515">
        <v>0</v>
      </c>
      <c r="N4515">
        <v>0</v>
      </c>
      <c r="O4515">
        <v>0</v>
      </c>
      <c r="P4515">
        <v>0.85756732400000002</v>
      </c>
      <c r="Q4515">
        <v>0.98232478300000003</v>
      </c>
    </row>
    <row r="4516" spans="1:17">
      <c r="A4516" t="s">
        <v>14988</v>
      </c>
      <c r="B4516" s="14" t="s">
        <v>3682</v>
      </c>
      <c r="C4516">
        <v>22.745574220000002</v>
      </c>
      <c r="D4516">
        <v>4.409042994</v>
      </c>
      <c r="E4516">
        <v>3.2516776869999999</v>
      </c>
      <c r="F4516">
        <v>1.354550854</v>
      </c>
      <c r="G4516">
        <v>2.0866091870000001</v>
      </c>
      <c r="H4516">
        <v>7.3706252699999997</v>
      </c>
      <c r="I4516">
        <v>4.1462895370000004</v>
      </c>
      <c r="J4516">
        <v>4.4153058869999997</v>
      </c>
      <c r="K4516">
        <v>8.3838005720000002</v>
      </c>
      <c r="L4516">
        <v>10.77897398</v>
      </c>
      <c r="M4516">
        <v>12.27970895</v>
      </c>
      <c r="N4516">
        <v>2.9791343010000002</v>
      </c>
      <c r="O4516">
        <v>8.6591411209999993</v>
      </c>
      <c r="P4516">
        <v>3.092629836</v>
      </c>
      <c r="Q4516">
        <v>3.9090101509999999</v>
      </c>
    </row>
    <row r="4517" spans="1:17">
      <c r="A4517" t="s">
        <v>14989</v>
      </c>
      <c r="B4517" s="14" t="s">
        <v>14990</v>
      </c>
      <c r="C4517">
        <v>245.20350959999999</v>
      </c>
      <c r="D4517">
        <v>19.69525629</v>
      </c>
      <c r="E4517">
        <v>18.764102279999999</v>
      </c>
      <c r="F4517">
        <v>18.54276647</v>
      </c>
      <c r="G4517">
        <v>21.294835500000001</v>
      </c>
      <c r="H4517">
        <v>20.927040210000001</v>
      </c>
      <c r="I4517">
        <v>135.92415310000001</v>
      </c>
      <c r="J4517">
        <v>55.988531590000001</v>
      </c>
      <c r="K4517">
        <v>124.89713159999999</v>
      </c>
      <c r="L4517">
        <v>134.09467799999999</v>
      </c>
      <c r="M4517">
        <v>115.60550069999999</v>
      </c>
      <c r="N4517">
        <v>52.145498719999999</v>
      </c>
      <c r="O4517">
        <v>136.57280470000001</v>
      </c>
      <c r="P4517">
        <v>32.915845779999998</v>
      </c>
      <c r="Q4517">
        <v>57.17266669</v>
      </c>
    </row>
    <row r="4518" spans="1:17">
      <c r="A4518" t="s">
        <v>14991</v>
      </c>
      <c r="B4518" s="14" t="s">
        <v>1438</v>
      </c>
      <c r="C4518">
        <v>9.643055468</v>
      </c>
      <c r="D4518">
        <v>0.34056313500000002</v>
      </c>
      <c r="E4518">
        <v>0.47578162000000002</v>
      </c>
      <c r="F4518">
        <v>0.32339615199999999</v>
      </c>
      <c r="G4518">
        <v>0.458526502</v>
      </c>
      <c r="H4518">
        <v>0.10734682700000001</v>
      </c>
      <c r="I4518">
        <v>4.279938971</v>
      </c>
      <c r="J4518">
        <v>0.460634765</v>
      </c>
      <c r="K4518">
        <v>2.4091832489999998</v>
      </c>
      <c r="L4518">
        <v>4.9450746929999996</v>
      </c>
      <c r="M4518">
        <v>5.3653024230000002</v>
      </c>
      <c r="N4518">
        <v>0.94752897999999997</v>
      </c>
      <c r="O4518">
        <v>5.417124587</v>
      </c>
      <c r="P4518">
        <v>0.62902780800000002</v>
      </c>
      <c r="Q4518">
        <v>3.2664376700000002</v>
      </c>
    </row>
    <row r="4519" spans="1:17">
      <c r="A4519" t="s">
        <v>14992</v>
      </c>
      <c r="B4519" s="14" t="s">
        <v>8999</v>
      </c>
      <c r="C4519">
        <v>21.08128061</v>
      </c>
      <c r="D4519">
        <v>3.6348328799999998</v>
      </c>
      <c r="E4519">
        <v>2.665960911</v>
      </c>
      <c r="F4519">
        <v>2.9778592110000002</v>
      </c>
      <c r="G4519">
        <v>2.7302569380000001</v>
      </c>
      <c r="H4519">
        <v>4.5828539279999996</v>
      </c>
      <c r="I4519">
        <v>7.6858110829999999</v>
      </c>
      <c r="J4519">
        <v>4.979388514</v>
      </c>
      <c r="K4519">
        <v>8.1199676210000007</v>
      </c>
      <c r="L4519">
        <v>8.6708059970000004</v>
      </c>
      <c r="M4519">
        <v>16.606534719999999</v>
      </c>
      <c r="N4519">
        <v>2.53743959</v>
      </c>
      <c r="O4519">
        <v>18.171060650000001</v>
      </c>
      <c r="P4519">
        <v>2.3572260489999999</v>
      </c>
      <c r="Q4519">
        <v>7.6561253469999997</v>
      </c>
    </row>
    <row r="4520" spans="1:17">
      <c r="A4520" t="s">
        <v>14993</v>
      </c>
      <c r="B4520" s="14" t="s">
        <v>6914</v>
      </c>
      <c r="C4520">
        <v>5.3321411489999999</v>
      </c>
      <c r="D4520">
        <v>4.6068664210000003</v>
      </c>
      <c r="E4520">
        <v>1.2480052909999999</v>
      </c>
      <c r="F4520">
        <v>0.72580839799999997</v>
      </c>
      <c r="G4520">
        <v>1.058875121</v>
      </c>
      <c r="H4520">
        <v>0.307175474</v>
      </c>
      <c r="I4520">
        <v>2.3327897549999999</v>
      </c>
      <c r="J4520">
        <v>1.115329966</v>
      </c>
      <c r="K4520">
        <v>3.7493328720000001</v>
      </c>
      <c r="L4520">
        <v>3.5376119400000001</v>
      </c>
      <c r="M4520">
        <v>2.5588232180000001</v>
      </c>
      <c r="N4520">
        <v>1.0845506009999999</v>
      </c>
      <c r="O4520">
        <v>3.8383997230000002</v>
      </c>
      <c r="P4520">
        <v>0.799990176</v>
      </c>
      <c r="Q4520">
        <v>1.6494685339999999</v>
      </c>
    </row>
    <row r="4521" spans="1:17">
      <c r="A4521" t="s">
        <v>14994</v>
      </c>
      <c r="B4521" s="14" t="s">
        <v>1968</v>
      </c>
      <c r="C4521">
        <v>1.0967155470000001</v>
      </c>
      <c r="D4521">
        <v>0.431927493</v>
      </c>
      <c r="E4521">
        <v>0.194462049</v>
      </c>
      <c r="F4521">
        <v>9.9522916000000003E-2</v>
      </c>
      <c r="G4521">
        <v>0.23146719199999999</v>
      </c>
      <c r="H4521">
        <v>0.233999611</v>
      </c>
      <c r="I4521">
        <v>1.7770686200000001</v>
      </c>
      <c r="J4521">
        <v>0.88052995599999995</v>
      </c>
      <c r="K4521">
        <v>1.1608910139999999</v>
      </c>
      <c r="L4521">
        <v>1.847914984</v>
      </c>
      <c r="M4521">
        <v>0.93564288399999995</v>
      </c>
      <c r="N4521">
        <v>0.91631661900000005</v>
      </c>
      <c r="O4521">
        <v>2.699085808</v>
      </c>
      <c r="P4521">
        <v>0.67645082499999998</v>
      </c>
      <c r="Q4521">
        <v>1.5078352079999999</v>
      </c>
    </row>
    <row r="4522" spans="1:17">
      <c r="A4522" t="s">
        <v>14995</v>
      </c>
      <c r="B4522" s="14" t="s">
        <v>4704</v>
      </c>
      <c r="C4522">
        <v>54.915224790000003</v>
      </c>
      <c r="D4522">
        <v>1.2460682439999999</v>
      </c>
      <c r="E4522">
        <v>2.0629194000000002</v>
      </c>
      <c r="F4522">
        <v>0.74548847200000001</v>
      </c>
      <c r="G4522">
        <v>1.150208669</v>
      </c>
      <c r="H4522">
        <v>1.193800596</v>
      </c>
      <c r="I4522">
        <v>7.3392297050000002</v>
      </c>
      <c r="J4522">
        <v>7.2243266569999998</v>
      </c>
      <c r="K4522">
        <v>4.1632377199999997</v>
      </c>
      <c r="L4522">
        <v>2.8993443889999999</v>
      </c>
      <c r="M4522">
        <v>7.103256569</v>
      </c>
      <c r="N4522">
        <v>2.9012170309999998</v>
      </c>
      <c r="O4522">
        <v>10.163557559999999</v>
      </c>
      <c r="P4522">
        <v>3.4865951759999998</v>
      </c>
      <c r="Q4522">
        <v>7.3262416049999999</v>
      </c>
    </row>
    <row r="4523" spans="1:17">
      <c r="A4523" t="s">
        <v>14996</v>
      </c>
      <c r="B4523" s="14" t="s">
        <v>6601</v>
      </c>
      <c r="C4523">
        <v>17.879194340000002</v>
      </c>
      <c r="D4523">
        <v>1.786261264</v>
      </c>
      <c r="E4523">
        <v>0.95106468899999996</v>
      </c>
      <c r="F4523">
        <v>1.0736942789999999</v>
      </c>
      <c r="G4523">
        <v>0.78698487900000003</v>
      </c>
      <c r="H4523">
        <v>1.7503091449999999</v>
      </c>
      <c r="I4523">
        <v>3.0674799080000001</v>
      </c>
      <c r="J4523">
        <v>2.5554265520000001</v>
      </c>
      <c r="K4523">
        <v>3.6578531750000001</v>
      </c>
      <c r="L4523">
        <v>7.7529158100000002</v>
      </c>
      <c r="M4523">
        <v>2.6917603840000002</v>
      </c>
      <c r="N4523">
        <v>1.5989825740000001</v>
      </c>
      <c r="O4523">
        <v>10.482786450000001</v>
      </c>
      <c r="P4523">
        <v>1.4990138500000001</v>
      </c>
      <c r="Q4523">
        <v>4.2174088190000001</v>
      </c>
    </row>
    <row r="4524" spans="1:17">
      <c r="A4524" t="s">
        <v>14997</v>
      </c>
      <c r="B4524" s="14" t="s">
        <v>8495</v>
      </c>
      <c r="C4524">
        <v>80.421317279999997</v>
      </c>
      <c r="D4524">
        <v>608.95458629999996</v>
      </c>
      <c r="E4524">
        <v>592.74329760000001</v>
      </c>
      <c r="F4524">
        <v>663.027691</v>
      </c>
      <c r="G4524">
        <v>621.67366040000002</v>
      </c>
      <c r="H4524">
        <v>745.16494660000001</v>
      </c>
      <c r="I4524">
        <v>1220.345757</v>
      </c>
      <c r="J4524">
        <v>1453.48218</v>
      </c>
      <c r="K4524">
        <v>1064.583709</v>
      </c>
      <c r="L4524">
        <v>445.88864760000001</v>
      </c>
      <c r="M4524">
        <v>79.272343309999997</v>
      </c>
      <c r="N4524">
        <v>511.04635489999998</v>
      </c>
      <c r="O4524">
        <v>95.483948639999994</v>
      </c>
      <c r="P4524">
        <v>1170.8122189999999</v>
      </c>
      <c r="Q4524">
        <v>712.21993499999996</v>
      </c>
    </row>
    <row r="4525" spans="1:17">
      <c r="A4525" t="s">
        <v>14998</v>
      </c>
      <c r="B4525" s="14" t="s">
        <v>14999</v>
      </c>
      <c r="C4525">
        <v>20.145089370000001</v>
      </c>
      <c r="D4525">
        <v>3.5702494489999999</v>
      </c>
      <c r="E4525">
        <v>7.5011759250000001</v>
      </c>
      <c r="F4525">
        <v>2.4679255809999998</v>
      </c>
      <c r="G4525">
        <v>6.6094917679999998</v>
      </c>
      <c r="H4525">
        <v>3.868413082</v>
      </c>
      <c r="I4525">
        <v>14.688989149999999</v>
      </c>
      <c r="J4525">
        <v>7.9167819140000004</v>
      </c>
      <c r="K4525">
        <v>8.2249330569999994</v>
      </c>
      <c r="L4525">
        <v>7.6372974139999998</v>
      </c>
      <c r="M4525">
        <v>0</v>
      </c>
      <c r="N4525">
        <v>2.9799891459999999</v>
      </c>
      <c r="O4525">
        <v>6.6930744899999999</v>
      </c>
      <c r="P4525">
        <v>5.7425636259999999</v>
      </c>
      <c r="Q4525">
        <v>4.1545150560000002</v>
      </c>
    </row>
    <row r="4526" spans="1:17">
      <c r="A4526" t="s">
        <v>14998</v>
      </c>
      <c r="B4526" s="14" t="s">
        <v>7731</v>
      </c>
      <c r="C4526">
        <v>4.1010360669999999</v>
      </c>
      <c r="D4526">
        <v>2.2712920090000002</v>
      </c>
      <c r="E4526">
        <v>1.657941849</v>
      </c>
      <c r="F4526">
        <v>1.423489019</v>
      </c>
      <c r="G4526">
        <v>1.2393012969999999</v>
      </c>
      <c r="H4526">
        <v>0.86626330699999998</v>
      </c>
      <c r="I4526">
        <v>2.0932174209999999</v>
      </c>
      <c r="J4526">
        <v>1.92359262</v>
      </c>
      <c r="K4526">
        <v>4.4650414469999999</v>
      </c>
      <c r="L4526">
        <v>4.6642878940000001</v>
      </c>
      <c r="M4526">
        <v>1.1808194139999999</v>
      </c>
      <c r="N4526">
        <v>0.93525395899999997</v>
      </c>
      <c r="O4526">
        <v>7.0398027770000002</v>
      </c>
      <c r="P4526">
        <v>0.52299258400000004</v>
      </c>
      <c r="Q4526">
        <v>3.1011027649999998</v>
      </c>
    </row>
    <row r="4527" spans="1:17">
      <c r="A4527" t="e">
        <v>#N/A</v>
      </c>
      <c r="B4527" s="14" t="s">
        <v>15000</v>
      </c>
      <c r="C4527">
        <v>0</v>
      </c>
      <c r="D4527">
        <v>0</v>
      </c>
      <c r="E4527">
        <v>0</v>
      </c>
      <c r="F4527">
        <v>0.711567854</v>
      </c>
      <c r="G4527">
        <v>0.90269541099999995</v>
      </c>
      <c r="H4527">
        <v>0</v>
      </c>
      <c r="I4527">
        <v>0</v>
      </c>
      <c r="J4527">
        <v>0.66269509699999996</v>
      </c>
      <c r="K4527">
        <v>2.3714645239999999</v>
      </c>
      <c r="L4527">
        <v>0</v>
      </c>
      <c r="M4527">
        <v>0</v>
      </c>
      <c r="N4527">
        <v>0</v>
      </c>
      <c r="O4527">
        <v>0</v>
      </c>
      <c r="P4527">
        <v>0</v>
      </c>
      <c r="Q4527">
        <v>0</v>
      </c>
    </row>
    <row r="4528" spans="1:17">
      <c r="A4528" t="s">
        <v>15001</v>
      </c>
      <c r="B4528" s="14" t="s">
        <v>7722</v>
      </c>
      <c r="C4528">
        <v>9.5933282389999999</v>
      </c>
      <c r="D4528">
        <v>0.89914144600000001</v>
      </c>
      <c r="E4528">
        <v>0.54956124699999997</v>
      </c>
      <c r="F4528">
        <v>0.452021214</v>
      </c>
      <c r="G4528">
        <v>0.47786198899999999</v>
      </c>
      <c r="H4528">
        <v>0.60225238299999995</v>
      </c>
      <c r="I4528">
        <v>2.8249317980000002</v>
      </c>
      <c r="J4528">
        <v>1.1810686130000001</v>
      </c>
      <c r="K4528">
        <v>3.0966230979999998</v>
      </c>
      <c r="L4528">
        <v>3.6136568439999999</v>
      </c>
      <c r="M4528">
        <v>3.3642495480000001</v>
      </c>
      <c r="N4528">
        <v>0.64814930299999995</v>
      </c>
      <c r="O4528">
        <v>6.1294629010000001</v>
      </c>
      <c r="P4528">
        <v>0.27678909600000001</v>
      </c>
      <c r="Q4528">
        <v>3.0437367399999999</v>
      </c>
    </row>
    <row r="4529" spans="1:17">
      <c r="A4529" t="s">
        <v>15001</v>
      </c>
      <c r="B4529" s="14" t="s">
        <v>15002</v>
      </c>
      <c r="C4529">
        <v>2.0857289489999999</v>
      </c>
      <c r="D4529">
        <v>1.8482351939999999</v>
      </c>
      <c r="E4529">
        <v>2.6627550900000001</v>
      </c>
      <c r="F4529">
        <v>3.9747174059999999</v>
      </c>
      <c r="G4529">
        <v>6.8431606690000004</v>
      </c>
      <c r="H4529">
        <v>6.4082802570000004</v>
      </c>
      <c r="I4529">
        <v>0</v>
      </c>
      <c r="J4529">
        <v>7.4034421940000001</v>
      </c>
      <c r="K4529">
        <v>4.7309519550000001</v>
      </c>
      <c r="L4529">
        <v>5.2715352519999996</v>
      </c>
      <c r="M4529">
        <v>4.0036537020000003</v>
      </c>
      <c r="N4529">
        <v>1.542671149</v>
      </c>
      <c r="O4529">
        <v>0</v>
      </c>
      <c r="P4529">
        <v>1.5646272510000001</v>
      </c>
      <c r="Q4529">
        <v>1.4337972839999999</v>
      </c>
    </row>
    <row r="4530" spans="1:17">
      <c r="A4530" t="s">
        <v>15003</v>
      </c>
      <c r="B4530" s="14" t="s">
        <v>3456</v>
      </c>
      <c r="C4530">
        <v>4.062994131</v>
      </c>
      <c r="D4530">
        <v>7.5221743700000001</v>
      </c>
      <c r="E4530">
        <v>6.9160525740000001</v>
      </c>
      <c r="F4530">
        <v>6.6761366249999998</v>
      </c>
      <c r="G4530">
        <v>6.2643128509999997</v>
      </c>
      <c r="H4530">
        <v>9.2510258029999992</v>
      </c>
      <c r="I4530">
        <v>4.2322456439999998</v>
      </c>
      <c r="J4530">
        <v>6.107226635</v>
      </c>
      <c r="K4530">
        <v>6.0561504429999999</v>
      </c>
      <c r="L4530">
        <v>5.3178417810000003</v>
      </c>
      <c r="M4530">
        <v>2.785395056</v>
      </c>
      <c r="N4530">
        <v>4.9727565419999999</v>
      </c>
      <c r="O4530">
        <v>3.2140554469999998</v>
      </c>
      <c r="P4530">
        <v>10.754695760000001</v>
      </c>
      <c r="Q4530">
        <v>6.9825826959999997</v>
      </c>
    </row>
    <row r="4531" spans="1:17">
      <c r="A4531" t="s">
        <v>15004</v>
      </c>
      <c r="B4531" s="14" t="s">
        <v>7889</v>
      </c>
      <c r="C4531">
        <v>2.390095348</v>
      </c>
      <c r="D4531">
        <v>3.2903782000000001</v>
      </c>
      <c r="E4531">
        <v>3.323765603</v>
      </c>
      <c r="F4531">
        <v>3.044239653</v>
      </c>
      <c r="G4531">
        <v>3.5671208920000002</v>
      </c>
      <c r="H4531">
        <v>7.9335251339999999</v>
      </c>
      <c r="I4531">
        <v>4.2324206029999996</v>
      </c>
      <c r="J4531">
        <v>5.2590978819999998</v>
      </c>
      <c r="K4531">
        <v>5.1889878979999997</v>
      </c>
      <c r="L4531">
        <v>4.96208589</v>
      </c>
      <c r="M4531">
        <v>1.6385354139999999</v>
      </c>
      <c r="N4531">
        <v>3.6197608269999999</v>
      </c>
      <c r="O4531">
        <v>4.3486077190000003</v>
      </c>
      <c r="P4531">
        <v>2.9455611820000001</v>
      </c>
      <c r="Q4531">
        <v>2.581902012</v>
      </c>
    </row>
    <row r="4532" spans="1:17">
      <c r="A4532" t="s">
        <v>15005</v>
      </c>
      <c r="B4532" s="14" t="s">
        <v>9052</v>
      </c>
      <c r="C4532">
        <v>5.8547161790000004</v>
      </c>
      <c r="D4532">
        <v>5.9806833519999998</v>
      </c>
      <c r="E4532">
        <v>6.3786581309999999</v>
      </c>
      <c r="F4532">
        <v>6.1393977289999997</v>
      </c>
      <c r="G4532">
        <v>6.009832748</v>
      </c>
      <c r="H4532">
        <v>9.2856132339999995</v>
      </c>
      <c r="I4532">
        <v>9.1704951959999992</v>
      </c>
      <c r="J4532">
        <v>12.67245615</v>
      </c>
      <c r="K4532">
        <v>7.0334562160000003</v>
      </c>
      <c r="L4532">
        <v>5.4120080340000003</v>
      </c>
      <c r="M4532">
        <v>6.8679110769999996</v>
      </c>
      <c r="N4532">
        <v>4.5575422510000001</v>
      </c>
      <c r="O4532">
        <v>10.80661804</v>
      </c>
      <c r="P4532">
        <v>9.0929941379999999</v>
      </c>
      <c r="Q4532">
        <v>7.6767817809999999</v>
      </c>
    </row>
    <row r="4533" spans="1:17">
      <c r="A4533" t="s">
        <v>15006</v>
      </c>
      <c r="B4533" s="14" t="s">
        <v>8256</v>
      </c>
      <c r="C4533">
        <v>1.5201509150000001</v>
      </c>
      <c r="D4533">
        <v>2.2450955119999998</v>
      </c>
      <c r="E4533">
        <v>2.2857220379999998</v>
      </c>
      <c r="F4533">
        <v>1.876094484</v>
      </c>
      <c r="G4533">
        <v>2.0825127760000002</v>
      </c>
      <c r="H4533">
        <v>0.77842913499999999</v>
      </c>
      <c r="I4533">
        <v>2.0690747909999998</v>
      </c>
      <c r="J4533">
        <v>4.201080353</v>
      </c>
      <c r="K4533">
        <v>2.0228737880000001</v>
      </c>
      <c r="L4533">
        <v>1.7289342000000001</v>
      </c>
      <c r="M4533">
        <v>0.38906671599999998</v>
      </c>
      <c r="N4533">
        <v>2.923314505</v>
      </c>
      <c r="O4533">
        <v>1.2345916539999999</v>
      </c>
      <c r="P4533">
        <v>2.4327554010000001</v>
      </c>
      <c r="Q4533">
        <v>1.8810012949999999</v>
      </c>
    </row>
    <row r="4534" spans="1:17">
      <c r="A4534" t="s">
        <v>15007</v>
      </c>
      <c r="B4534" s="14" t="s">
        <v>8178</v>
      </c>
      <c r="C4534">
        <v>6.448144289</v>
      </c>
      <c r="D4534">
        <v>1.2120435199999999</v>
      </c>
      <c r="E4534">
        <v>1.216098581</v>
      </c>
      <c r="F4534">
        <v>0.91761447200000001</v>
      </c>
      <c r="G4534">
        <v>0.99537812000000003</v>
      </c>
      <c r="H4534">
        <v>0.675393625</v>
      </c>
      <c r="I4534">
        <v>2.5645786589999999</v>
      </c>
      <c r="J4534">
        <v>2.0188135229999999</v>
      </c>
      <c r="K4534">
        <v>1.861490251</v>
      </c>
      <c r="L4534">
        <v>3.765649561</v>
      </c>
      <c r="M4534">
        <v>2.0629187990000002</v>
      </c>
      <c r="N4534">
        <v>1.4090970679999999</v>
      </c>
      <c r="O4534">
        <v>5.0853854350000001</v>
      </c>
      <c r="P4534">
        <v>2.3306172269999998</v>
      </c>
      <c r="Q4534">
        <v>2.0820079790000001</v>
      </c>
    </row>
    <row r="4535" spans="1:17">
      <c r="A4535" t="s">
        <v>15008</v>
      </c>
      <c r="B4535" s="14" t="s">
        <v>15009</v>
      </c>
      <c r="C4535">
        <v>2.7259031810000001</v>
      </c>
      <c r="D4535">
        <v>8.7562429759999993</v>
      </c>
      <c r="E4535">
        <v>11.60012118</v>
      </c>
      <c r="F4535">
        <v>12.244603270000001</v>
      </c>
      <c r="G4535">
        <v>8.119789913</v>
      </c>
      <c r="H4535">
        <v>10.992421330000001</v>
      </c>
      <c r="I4535">
        <v>6.9566664789999999</v>
      </c>
      <c r="J4535">
        <v>31.619085859999998</v>
      </c>
      <c r="K4535">
        <v>9.8928421069999999</v>
      </c>
      <c r="L4535">
        <v>7.320126922</v>
      </c>
      <c r="M4535">
        <v>0</v>
      </c>
      <c r="N4535">
        <v>20.6656838</v>
      </c>
      <c r="O4535">
        <v>2.2641588619999999</v>
      </c>
      <c r="P4535">
        <v>25.765228149999999</v>
      </c>
      <c r="Q4535">
        <v>15.459457840000001</v>
      </c>
    </row>
    <row r="4536" spans="1:17">
      <c r="A4536" t="s">
        <v>15010</v>
      </c>
      <c r="B4536" s="14" t="s">
        <v>8384</v>
      </c>
      <c r="C4536">
        <v>17.272033960000002</v>
      </c>
      <c r="D4536">
        <v>0.80353010599999997</v>
      </c>
      <c r="E4536">
        <v>0.93714278900000003</v>
      </c>
      <c r="F4536">
        <v>0.61127577200000005</v>
      </c>
      <c r="G4536">
        <v>1.0438949449999999</v>
      </c>
      <c r="H4536">
        <v>0.39800485899999999</v>
      </c>
      <c r="I4536">
        <v>2.5188145350000002</v>
      </c>
      <c r="J4536">
        <v>3.328165088</v>
      </c>
      <c r="K4536">
        <v>5.3281084999999999</v>
      </c>
      <c r="L4536">
        <v>9.3855815840000005</v>
      </c>
      <c r="M4536">
        <v>8.2886180790000008</v>
      </c>
      <c r="N4536">
        <v>3.342776755</v>
      </c>
      <c r="O4536">
        <v>17.40684576</v>
      </c>
      <c r="P4536">
        <v>1.6584656230000001</v>
      </c>
      <c r="Q4536">
        <v>4.2744069590000002</v>
      </c>
    </row>
    <row r="4537" spans="1:17">
      <c r="A4537" t="s">
        <v>15011</v>
      </c>
      <c r="B4537" s="14" t="s">
        <v>9360</v>
      </c>
      <c r="C4537">
        <v>10.400289620000001</v>
      </c>
      <c r="D4537">
        <v>2.3040123819999998</v>
      </c>
      <c r="E4537">
        <v>2.2520961819999998</v>
      </c>
      <c r="F4537">
        <v>1.9168087030000001</v>
      </c>
      <c r="G4537">
        <v>2.0025473869999999</v>
      </c>
      <c r="H4537">
        <v>4.4538047650000001</v>
      </c>
      <c r="I4537">
        <v>11.94564774</v>
      </c>
      <c r="J4537">
        <v>4.1420289710000002</v>
      </c>
      <c r="K4537">
        <v>4.5093236729999999</v>
      </c>
      <c r="L4537">
        <v>6.397037987</v>
      </c>
      <c r="M4537">
        <v>3.8867652170000002</v>
      </c>
      <c r="N4537">
        <v>1.4409036740000001</v>
      </c>
      <c r="O4537">
        <v>7.1351028100000002</v>
      </c>
      <c r="P4537">
        <v>2.7202964359999999</v>
      </c>
      <c r="Q4537">
        <v>3.290032724</v>
      </c>
    </row>
    <row r="4538" spans="1:17">
      <c r="A4538" t="s">
        <v>15012</v>
      </c>
      <c r="B4538" s="14" t="s">
        <v>4740</v>
      </c>
      <c r="C4538">
        <v>3.4529626420000001</v>
      </c>
      <c r="D4538">
        <v>1.9888617850000001</v>
      </c>
      <c r="E4538">
        <v>0.99185400700000004</v>
      </c>
      <c r="F4538">
        <v>1.410046667</v>
      </c>
      <c r="G4538">
        <v>0.95401923099999997</v>
      </c>
      <c r="H4538">
        <v>0.39783846899999997</v>
      </c>
      <c r="I4538">
        <v>3.524866126</v>
      </c>
      <c r="J4538">
        <v>2.1886669169999999</v>
      </c>
      <c r="K4538">
        <v>2.6629405149999998</v>
      </c>
      <c r="L4538">
        <v>0.87271235800000002</v>
      </c>
      <c r="M4538">
        <v>0</v>
      </c>
      <c r="N4538">
        <v>1.319525573</v>
      </c>
      <c r="O4538">
        <v>3.0592648169999999</v>
      </c>
      <c r="P4538">
        <v>1.3987453649999999</v>
      </c>
      <c r="Q4538">
        <v>1.661574444</v>
      </c>
    </row>
    <row r="4539" spans="1:17">
      <c r="A4539" t="s">
        <v>15013</v>
      </c>
      <c r="B4539" s="14" t="s">
        <v>8077</v>
      </c>
      <c r="C4539">
        <v>5.0362723410000001</v>
      </c>
      <c r="D4539">
        <v>3.8429768370000001</v>
      </c>
      <c r="E4539">
        <v>5.238916519</v>
      </c>
      <c r="F4539">
        <v>4.3798062010000001</v>
      </c>
      <c r="G4539">
        <v>4.8798148289999999</v>
      </c>
      <c r="H4539">
        <v>11.927607</v>
      </c>
      <c r="I4539">
        <v>17.13715401</v>
      </c>
      <c r="J4539">
        <v>10.747244269999999</v>
      </c>
      <c r="K4539">
        <v>7.3618227980000004</v>
      </c>
      <c r="L4539">
        <v>10.607357520000001</v>
      </c>
      <c r="M4539">
        <v>3.2224529799999999</v>
      </c>
      <c r="N4539">
        <v>2.9317022850000001</v>
      </c>
      <c r="O4539">
        <v>4.3381038360000002</v>
      </c>
      <c r="P4539">
        <v>5.4151367529999996</v>
      </c>
      <c r="Q4539">
        <v>6.7318531009999996</v>
      </c>
    </row>
    <row r="4540" spans="1:17">
      <c r="A4540" t="s">
        <v>15014</v>
      </c>
      <c r="B4540" s="14" t="s">
        <v>15015</v>
      </c>
      <c r="C4540">
        <v>3.3394150840000001</v>
      </c>
      <c r="D4540">
        <v>11.09688382</v>
      </c>
      <c r="E4540">
        <v>15.27674989</v>
      </c>
      <c r="F4540">
        <v>17.273261699999999</v>
      </c>
      <c r="G4540">
        <v>9.9953443400000008</v>
      </c>
      <c r="H4540">
        <v>16.672756110000002</v>
      </c>
      <c r="I4540">
        <v>4.8699344089999999</v>
      </c>
      <c r="J4540">
        <v>19.896929069999999</v>
      </c>
      <c r="K4540">
        <v>12.11939821</v>
      </c>
      <c r="L4540">
        <v>4.9234150000000003</v>
      </c>
      <c r="M4540">
        <v>0</v>
      </c>
      <c r="N4540">
        <v>18.112872029999998</v>
      </c>
      <c r="O4540">
        <v>0</v>
      </c>
      <c r="P4540">
        <v>28.391026010000001</v>
      </c>
      <c r="Q4540">
        <v>19.130179389999999</v>
      </c>
    </row>
    <row r="4541" spans="1:17">
      <c r="A4541" t="s">
        <v>15016</v>
      </c>
      <c r="B4541" s="14" t="s">
        <v>2997</v>
      </c>
      <c r="C4541">
        <v>8.3018792149999996</v>
      </c>
      <c r="D4541">
        <v>1.1739218410000001</v>
      </c>
      <c r="E4541">
        <v>1.5973113830000001</v>
      </c>
      <c r="F4541">
        <v>0.93769912700000002</v>
      </c>
      <c r="G4541">
        <v>0.91505052399999998</v>
      </c>
      <c r="H4541">
        <v>2.4421632629999999</v>
      </c>
      <c r="I4541">
        <v>1.545548046</v>
      </c>
      <c r="J4541">
        <v>2.1496491080000002</v>
      </c>
      <c r="K4541">
        <v>3.6058838249999998</v>
      </c>
      <c r="L4541">
        <v>4.9107800590000004</v>
      </c>
      <c r="M4541">
        <v>1.695302466</v>
      </c>
      <c r="N4541">
        <v>0.91451762700000006</v>
      </c>
      <c r="O4541">
        <v>4.3036449880000003</v>
      </c>
      <c r="P4541">
        <v>1.166042139</v>
      </c>
      <c r="Q4541">
        <v>1.3356759979999999</v>
      </c>
    </row>
    <row r="4542" spans="1:17">
      <c r="A4542" t="e">
        <v>#N/A</v>
      </c>
      <c r="B4542" s="14" t="s">
        <v>15017</v>
      </c>
      <c r="C4542">
        <v>0</v>
      </c>
      <c r="D4542">
        <v>0</v>
      </c>
      <c r="E4542">
        <v>2.6789914019999999</v>
      </c>
      <c r="F4542">
        <v>1.3710697670000001</v>
      </c>
      <c r="G4542">
        <v>2.6090099090000001</v>
      </c>
      <c r="H4542">
        <v>1.934206541</v>
      </c>
      <c r="I4542">
        <v>0</v>
      </c>
      <c r="J4542">
        <v>14.0459034</v>
      </c>
      <c r="K4542">
        <v>6.8541108800000003</v>
      </c>
      <c r="L4542">
        <v>0</v>
      </c>
      <c r="M4542">
        <v>0</v>
      </c>
      <c r="N4542">
        <v>1.241662144</v>
      </c>
      <c r="O4542">
        <v>0</v>
      </c>
      <c r="P4542">
        <v>3.7780023859999998</v>
      </c>
      <c r="Q4542">
        <v>0</v>
      </c>
    </row>
    <row r="4543" spans="1:17">
      <c r="A4543" t="s">
        <v>15018</v>
      </c>
      <c r="B4543" s="14" t="s">
        <v>5399</v>
      </c>
      <c r="C4543">
        <v>3.3850355080000001</v>
      </c>
      <c r="D4543">
        <v>1.999729882</v>
      </c>
      <c r="E4543">
        <v>1.920675803</v>
      </c>
      <c r="F4543">
        <v>3.2253854359999998</v>
      </c>
      <c r="G4543">
        <v>0.77937636600000004</v>
      </c>
      <c r="H4543">
        <v>6.5002023099999997</v>
      </c>
      <c r="I4543">
        <v>8.2274392790000004</v>
      </c>
      <c r="J4543">
        <v>2.8608148990000002</v>
      </c>
      <c r="K4543">
        <v>2.559367451</v>
      </c>
      <c r="L4543">
        <v>4.277721229</v>
      </c>
      <c r="M4543">
        <v>0</v>
      </c>
      <c r="N4543">
        <v>3.0600526060000002</v>
      </c>
      <c r="O4543">
        <v>7.4977063949999998</v>
      </c>
      <c r="P4543">
        <v>2.7086006170000001</v>
      </c>
      <c r="Q4543">
        <v>3.1026433029999998</v>
      </c>
    </row>
    <row r="4544" spans="1:17">
      <c r="A4544" t="s">
        <v>15018</v>
      </c>
      <c r="B4544" s="14" t="s">
        <v>15019</v>
      </c>
      <c r="C4544">
        <v>0.60820962000000001</v>
      </c>
      <c r="D4544">
        <v>8.6232829100000004</v>
      </c>
      <c r="E4544">
        <v>8.8647391469999999</v>
      </c>
      <c r="F4544">
        <v>9.106810973</v>
      </c>
      <c r="G4544">
        <v>10.50264175</v>
      </c>
      <c r="H4544">
        <v>16.1174383</v>
      </c>
      <c r="I4544">
        <v>4.4348199939999997</v>
      </c>
      <c r="J4544">
        <v>6.1682371319999998</v>
      </c>
      <c r="K4544">
        <v>7.1737675000000003</v>
      </c>
      <c r="L4544">
        <v>4.2273209789999999</v>
      </c>
      <c r="M4544">
        <v>1.167486647</v>
      </c>
      <c r="N4544">
        <v>3.823734231</v>
      </c>
      <c r="O4544">
        <v>3.3678946249999999</v>
      </c>
      <c r="P4544">
        <v>9.307573477</v>
      </c>
      <c r="Q4544">
        <v>10.452572249999999</v>
      </c>
    </row>
    <row r="4545" spans="1:17">
      <c r="A4545" t="s">
        <v>15020</v>
      </c>
      <c r="B4545" s="14" t="s">
        <v>4923</v>
      </c>
      <c r="C4545">
        <v>20.061725379999999</v>
      </c>
      <c r="D4545">
        <v>2.9628959309999998</v>
      </c>
      <c r="E4545">
        <v>2.7825263699999998</v>
      </c>
      <c r="F4545">
        <v>2.063265119</v>
      </c>
      <c r="G4545">
        <v>2.48915255</v>
      </c>
      <c r="H4545">
        <v>5.4219031859999998</v>
      </c>
      <c r="I4545">
        <v>12.78613341</v>
      </c>
      <c r="J4545">
        <v>4.7662061539999998</v>
      </c>
      <c r="K4545">
        <v>7.8875302610000002</v>
      </c>
      <c r="L4545">
        <v>10.23482132</v>
      </c>
      <c r="M4545">
        <v>7.4166280169999999</v>
      </c>
      <c r="N4545">
        <v>3.6271368420000001</v>
      </c>
      <c r="O4545">
        <v>19.255534560000001</v>
      </c>
      <c r="P4545">
        <v>1.939709897</v>
      </c>
      <c r="Q4545">
        <v>6.5379917880000002</v>
      </c>
    </row>
    <row r="4546" spans="1:17">
      <c r="A4546" t="s">
        <v>15021</v>
      </c>
      <c r="B4546" s="14" t="s">
        <v>6115</v>
      </c>
      <c r="C4546">
        <v>20.659476739999999</v>
      </c>
      <c r="D4546">
        <v>3.2895504459999998</v>
      </c>
      <c r="E4546">
        <v>2.3581825300000001</v>
      </c>
      <c r="F4546">
        <v>2.3434647399999999</v>
      </c>
      <c r="G4546">
        <v>3.5675049510000001</v>
      </c>
      <c r="H4546">
        <v>2.644793102</v>
      </c>
      <c r="I4546">
        <v>15.377894319999999</v>
      </c>
      <c r="J4546">
        <v>6.1383039860000004</v>
      </c>
      <c r="K4546">
        <v>11.422327559999999</v>
      </c>
      <c r="L4546">
        <v>17.4051315</v>
      </c>
      <c r="M4546">
        <v>21.067688950000001</v>
      </c>
      <c r="N4546">
        <v>5.8627934789999996</v>
      </c>
      <c r="O4546">
        <v>23.594918669999998</v>
      </c>
      <c r="P4546">
        <v>3.4870233590000002</v>
      </c>
      <c r="Q4546">
        <v>5.6216210330000003</v>
      </c>
    </row>
    <row r="4547" spans="1:17">
      <c r="A4547" t="s">
        <v>15022</v>
      </c>
      <c r="B4547" s="14" t="s">
        <v>4668</v>
      </c>
      <c r="C4547">
        <v>16.993985899999998</v>
      </c>
      <c r="D4547">
        <v>2.902929646</v>
      </c>
      <c r="E4547">
        <v>3.223821482</v>
      </c>
      <c r="F4547">
        <v>1.5049818859999999</v>
      </c>
      <c r="G4547">
        <v>2.6516957419999998</v>
      </c>
      <c r="H4547">
        <v>3.931703926</v>
      </c>
      <c r="I4547">
        <v>11.94345176</v>
      </c>
      <c r="J4547">
        <v>5.6064596599999996</v>
      </c>
      <c r="K4547">
        <v>5.9445337800000004</v>
      </c>
      <c r="L4547">
        <v>8.2797340990000006</v>
      </c>
      <c r="M4547">
        <v>2.7511472640000001</v>
      </c>
      <c r="N4547">
        <v>2.8015887049999999</v>
      </c>
      <c r="O4547">
        <v>6.8025794270000004</v>
      </c>
      <c r="P4547">
        <v>1.996703294</v>
      </c>
      <c r="Q4547">
        <v>4.222486795</v>
      </c>
    </row>
    <row r="4548" spans="1:17">
      <c r="A4548" t="s">
        <v>15023</v>
      </c>
      <c r="B4548" s="14" t="s">
        <v>8856</v>
      </c>
      <c r="C4548">
        <v>2.8127258190000002</v>
      </c>
      <c r="D4548">
        <v>2.3824906800000001</v>
      </c>
      <c r="E4548">
        <v>1.038538494</v>
      </c>
      <c r="F4548">
        <v>1.2386868289999999</v>
      </c>
      <c r="G4548">
        <v>0.99998109499999999</v>
      </c>
      <c r="H4548">
        <v>0.82606737699999999</v>
      </c>
      <c r="I4548">
        <v>2.4128547880000002</v>
      </c>
      <c r="J4548">
        <v>2.6428153029999999</v>
      </c>
      <c r="K4548">
        <v>3.2275100110000001</v>
      </c>
      <c r="L4548">
        <v>2.1954170249999998</v>
      </c>
      <c r="M4548">
        <v>5.3991579979999997</v>
      </c>
      <c r="N4548">
        <v>1.5092960520000001</v>
      </c>
      <c r="O4548">
        <v>5.4971164679999998</v>
      </c>
      <c r="P4548">
        <v>2.0603432879999999</v>
      </c>
      <c r="Q4548">
        <v>1.7060809029999999</v>
      </c>
    </row>
    <row r="4549" spans="1:17">
      <c r="A4549" t="s">
        <v>15024</v>
      </c>
      <c r="B4549" s="14" t="s">
        <v>5718</v>
      </c>
      <c r="C4549">
        <v>30.435969549999999</v>
      </c>
      <c r="D4549">
        <v>1.520387116</v>
      </c>
      <c r="E4549">
        <v>1.3650467749999999</v>
      </c>
      <c r="F4549">
        <v>0.77172207299999995</v>
      </c>
      <c r="G4549">
        <v>1.44274729</v>
      </c>
      <c r="H4549">
        <v>2.0627809639999999</v>
      </c>
      <c r="I4549">
        <v>0.87030138000000001</v>
      </c>
      <c r="J4549">
        <v>1.3617809649999999</v>
      </c>
      <c r="K4549">
        <v>2.5719423780000001</v>
      </c>
      <c r="L4549">
        <v>5.4676942589999999</v>
      </c>
      <c r="M4549">
        <v>3.4366622819999999</v>
      </c>
      <c r="N4549">
        <v>1.177067004</v>
      </c>
      <c r="O4549">
        <v>2.9741624359999999</v>
      </c>
      <c r="P4549">
        <v>0.94013296400000002</v>
      </c>
      <c r="Q4549">
        <v>3.2819868460000001</v>
      </c>
    </row>
    <row r="4550" spans="1:17">
      <c r="A4550" t="s">
        <v>15025</v>
      </c>
      <c r="B4550" s="14" t="s">
        <v>15026</v>
      </c>
      <c r="C4550">
        <v>9.7714972699999993</v>
      </c>
      <c r="D4550">
        <v>4.4433599539999999</v>
      </c>
      <c r="E4550">
        <v>4.8148448200000002</v>
      </c>
      <c r="F4550">
        <v>1.8901298040000001</v>
      </c>
      <c r="G4550">
        <v>3.4635175120000001</v>
      </c>
      <c r="H4550">
        <v>1.382608412</v>
      </c>
      <c r="I4550">
        <v>5.9999856060000001</v>
      </c>
      <c r="J4550">
        <v>3.5206192820000002</v>
      </c>
      <c r="K4550">
        <v>6.0659877120000001</v>
      </c>
      <c r="L4550">
        <v>11.04856019</v>
      </c>
      <c r="M4550">
        <v>6.9104159789999997</v>
      </c>
      <c r="N4550">
        <v>2.9162824449999998</v>
      </c>
      <c r="O4550">
        <v>5.1260782210000002</v>
      </c>
      <c r="P4550">
        <v>1.2345552</v>
      </c>
      <c r="Q4550">
        <v>3.1818515060000001</v>
      </c>
    </row>
    <row r="4551" spans="1:17">
      <c r="A4551" t="s">
        <v>15027</v>
      </c>
      <c r="B4551" s="14" t="s">
        <v>5704</v>
      </c>
      <c r="C4551">
        <v>8.5097741140000007</v>
      </c>
      <c r="D4551">
        <v>4.0476350759999997</v>
      </c>
      <c r="E4551">
        <v>2.795892845</v>
      </c>
      <c r="F4551">
        <v>3.2365556020000001</v>
      </c>
      <c r="G4551">
        <v>1.815238409</v>
      </c>
      <c r="H4551">
        <v>0.86511783499999995</v>
      </c>
      <c r="I4551">
        <v>2.5549938710000002</v>
      </c>
      <c r="J4551">
        <v>4.8228137719999999</v>
      </c>
      <c r="K4551">
        <v>4.8823424170000003</v>
      </c>
      <c r="L4551">
        <v>4.2699435540000001</v>
      </c>
      <c r="M4551">
        <v>1.9217537769999999</v>
      </c>
      <c r="N4551">
        <v>2.5608341069999998</v>
      </c>
      <c r="O4551">
        <v>5.5437586679999997</v>
      </c>
      <c r="P4551">
        <v>7.247353425</v>
      </c>
      <c r="Q4551">
        <v>5.677837244</v>
      </c>
    </row>
    <row r="4552" spans="1:17">
      <c r="A4552" t="s">
        <v>15028</v>
      </c>
      <c r="B4552" s="14" t="s">
        <v>7233</v>
      </c>
      <c r="C4552">
        <v>28.40866827</v>
      </c>
      <c r="D4552">
        <v>3.885901697</v>
      </c>
      <c r="E4552">
        <v>3.1643266859999999</v>
      </c>
      <c r="F4552">
        <v>3.2181526759999999</v>
      </c>
      <c r="G4552">
        <v>3.3911507680000001</v>
      </c>
      <c r="H4552">
        <v>5.7847599130000003</v>
      </c>
      <c r="I4552">
        <v>12.234042669999999</v>
      </c>
      <c r="J4552">
        <v>7.4927991340000002</v>
      </c>
      <c r="K4552">
        <v>6.4005455250000001</v>
      </c>
      <c r="L4552">
        <v>5.7826259279999999</v>
      </c>
      <c r="M4552">
        <v>15.73735347</v>
      </c>
      <c r="N4552">
        <v>2.0917937040000001</v>
      </c>
      <c r="O4552">
        <v>16.258876699999998</v>
      </c>
      <c r="P4552">
        <v>2.5458782470000001</v>
      </c>
      <c r="Q4552">
        <v>10.09218531</v>
      </c>
    </row>
    <row r="4553" spans="1:17">
      <c r="A4553" t="s">
        <v>15029</v>
      </c>
      <c r="B4553" s="14" t="s">
        <v>8278</v>
      </c>
      <c r="C4553">
        <v>4.1730190729999999</v>
      </c>
      <c r="D4553">
        <v>0.82174528899999999</v>
      </c>
      <c r="E4553">
        <v>0.41107278200000003</v>
      </c>
      <c r="F4553">
        <v>0.65218176400000005</v>
      </c>
      <c r="G4553">
        <v>0.58715742000000004</v>
      </c>
      <c r="H4553">
        <v>0.71229761800000002</v>
      </c>
      <c r="I4553">
        <v>4.5078484669999996</v>
      </c>
      <c r="J4553">
        <v>0.48982889800000001</v>
      </c>
      <c r="K4553">
        <v>2.173546639</v>
      </c>
      <c r="L4553">
        <v>3.3203569719999999</v>
      </c>
      <c r="M4553">
        <v>2.9667793150000001</v>
      </c>
      <c r="N4553">
        <v>0.78115047299999996</v>
      </c>
      <c r="O4553">
        <v>4.1080247620000003</v>
      </c>
      <c r="P4553">
        <v>1.1826052380000001</v>
      </c>
      <c r="Q4553">
        <v>2.762420815</v>
      </c>
    </row>
    <row r="4554" spans="1:17">
      <c r="A4554" t="s">
        <v>15030</v>
      </c>
      <c r="B4554" s="14" t="s">
        <v>8725</v>
      </c>
      <c r="C4554">
        <v>0.30432891099999998</v>
      </c>
      <c r="D4554">
        <v>0.67419043599999995</v>
      </c>
      <c r="E4554">
        <v>0.90655331699999997</v>
      </c>
      <c r="F4554">
        <v>0.62137649699999997</v>
      </c>
      <c r="G4554">
        <v>0.42041525400000002</v>
      </c>
      <c r="H4554">
        <v>0.46751639299999997</v>
      </c>
      <c r="I4554">
        <v>2.2190440499999999</v>
      </c>
      <c r="J4554">
        <v>0.54011847999999996</v>
      </c>
      <c r="K4554">
        <v>0.69029365300000001</v>
      </c>
      <c r="L4554">
        <v>0.961462767</v>
      </c>
      <c r="M4554">
        <v>1.1683469909999999</v>
      </c>
      <c r="N4554">
        <v>0.48769780600000001</v>
      </c>
      <c r="O4554">
        <v>0</v>
      </c>
      <c r="P4554">
        <v>0.45658982399999998</v>
      </c>
      <c r="Q4554">
        <v>1.0460274949999999</v>
      </c>
    </row>
    <row r="4555" spans="1:17">
      <c r="A4555" t="s">
        <v>15031</v>
      </c>
      <c r="B4555" s="14" t="s">
        <v>5552</v>
      </c>
      <c r="C4555">
        <v>2.0752478989999998</v>
      </c>
      <c r="D4555">
        <v>8.5051325589999998</v>
      </c>
      <c r="E4555">
        <v>5.6299206240000004</v>
      </c>
      <c r="F4555">
        <v>10.80492544</v>
      </c>
      <c r="G4555">
        <v>4.8378123430000004</v>
      </c>
      <c r="H4555">
        <v>25.50431137</v>
      </c>
      <c r="I4555">
        <v>5.2961556359999999</v>
      </c>
      <c r="J4555">
        <v>3.0911895669999998</v>
      </c>
      <c r="K4555">
        <v>7.0607674899999999</v>
      </c>
      <c r="L4555">
        <v>3.9337838440000001</v>
      </c>
      <c r="M4555">
        <v>2.9876511300000002</v>
      </c>
      <c r="N4555">
        <v>6.0117662100000002</v>
      </c>
      <c r="O4555">
        <v>5.1711567980000002</v>
      </c>
      <c r="P4555">
        <v>11.05303009</v>
      </c>
      <c r="Q4555">
        <v>9.2728497700000005</v>
      </c>
    </row>
    <row r="4556" spans="1:17">
      <c r="A4556" t="s">
        <v>15032</v>
      </c>
      <c r="B4556" s="14" t="s">
        <v>1555</v>
      </c>
      <c r="C4556">
        <v>14.410869010000001</v>
      </c>
      <c r="D4556">
        <v>6.5674080090000002</v>
      </c>
      <c r="E4556">
        <v>5.8259382310000003</v>
      </c>
      <c r="F4556">
        <v>10.14427592</v>
      </c>
      <c r="G4556">
        <v>4.5503768689999999</v>
      </c>
      <c r="H4556">
        <v>24.035842800000001</v>
      </c>
      <c r="I4556">
        <v>8.4062609899999998</v>
      </c>
      <c r="J4556">
        <v>0.88733750300000003</v>
      </c>
      <c r="K4556">
        <v>10.45997912</v>
      </c>
      <c r="L4556">
        <v>14.30882824</v>
      </c>
      <c r="M4556">
        <v>13.435990390000001</v>
      </c>
      <c r="N4556">
        <v>2.943841055</v>
      </c>
      <c r="O4556">
        <v>17.327700320000002</v>
      </c>
      <c r="P4556">
        <v>8.7718962670000007</v>
      </c>
      <c r="Q4556">
        <v>11.03866663</v>
      </c>
    </row>
    <row r="4557" spans="1:17">
      <c r="A4557" t="s">
        <v>15033</v>
      </c>
      <c r="B4557" s="14" t="s">
        <v>5583</v>
      </c>
      <c r="C4557">
        <v>2.5150690130000002</v>
      </c>
      <c r="D4557">
        <v>1.448647196</v>
      </c>
      <c r="E4557">
        <v>2.301126354</v>
      </c>
      <c r="F4557">
        <v>2.191039628</v>
      </c>
      <c r="G4557">
        <v>2.4321099269999999</v>
      </c>
      <c r="H4557">
        <v>1.159110375</v>
      </c>
      <c r="I4557">
        <v>0</v>
      </c>
      <c r="J4557">
        <v>3.7622677790000001</v>
      </c>
      <c r="K4557">
        <v>2.0537287169999998</v>
      </c>
      <c r="L4557">
        <v>3.4961643659999999</v>
      </c>
      <c r="M4557">
        <v>0</v>
      </c>
      <c r="N4557">
        <v>0.68208237100000002</v>
      </c>
      <c r="O4557">
        <v>1.1141536910000001</v>
      </c>
      <c r="P4557">
        <v>2.1885723929999998</v>
      </c>
      <c r="Q4557">
        <v>2.4205152679999999</v>
      </c>
    </row>
    <row r="4558" spans="1:17">
      <c r="A4558" t="e">
        <v>#N/A</v>
      </c>
      <c r="B4558" s="14" t="s">
        <v>15034</v>
      </c>
      <c r="C4558">
        <v>12.013798749999999</v>
      </c>
      <c r="D4558">
        <v>0</v>
      </c>
      <c r="E4558">
        <v>0</v>
      </c>
      <c r="F4558">
        <v>0</v>
      </c>
      <c r="G4558">
        <v>0.25931977299999998</v>
      </c>
      <c r="H4558">
        <v>0</v>
      </c>
      <c r="I4558">
        <v>0</v>
      </c>
      <c r="J4558">
        <v>0</v>
      </c>
      <c r="K4558">
        <v>4.0875424889999996</v>
      </c>
      <c r="L4558">
        <v>4.7443817270000004</v>
      </c>
      <c r="M4558">
        <v>5.7652613309999996</v>
      </c>
      <c r="N4558">
        <v>0.185120538</v>
      </c>
      <c r="O4558">
        <v>19.957531209999999</v>
      </c>
      <c r="P4558">
        <v>0</v>
      </c>
      <c r="Q4558">
        <v>0</v>
      </c>
    </row>
    <row r="4559" spans="1:17">
      <c r="A4559" t="s">
        <v>15035</v>
      </c>
      <c r="B4559" s="14" t="s">
        <v>4880</v>
      </c>
      <c r="C4559">
        <v>1.8436354109999999</v>
      </c>
      <c r="D4559">
        <v>3.4716292769999999</v>
      </c>
      <c r="E4559">
        <v>1.8878517530000001</v>
      </c>
      <c r="F4559">
        <v>2.7291327339999998</v>
      </c>
      <c r="G4559">
        <v>2.3081196290000001</v>
      </c>
      <c r="H4559">
        <v>3.0092454439999998</v>
      </c>
      <c r="I4559">
        <v>6.3854478510000003</v>
      </c>
      <c r="J4559">
        <v>6.0182477719999996</v>
      </c>
      <c r="K4559">
        <v>5.8545530440000002</v>
      </c>
      <c r="L4559">
        <v>1.892987129</v>
      </c>
      <c r="M4559">
        <v>0.88473597400000004</v>
      </c>
      <c r="N4559">
        <v>2.9828992909999998</v>
      </c>
      <c r="O4559">
        <v>1.2761163230000001</v>
      </c>
      <c r="P4559">
        <v>4.8059900879999997</v>
      </c>
      <c r="Q4559">
        <v>1.9010615769999999</v>
      </c>
    </row>
    <row r="4560" spans="1:17">
      <c r="A4560" t="s">
        <v>15036</v>
      </c>
      <c r="B4560" s="14" t="s">
        <v>8863</v>
      </c>
      <c r="C4560">
        <v>41.00964621</v>
      </c>
      <c r="D4560">
        <v>6.853603852</v>
      </c>
      <c r="E4560">
        <v>6.8505637269999999</v>
      </c>
      <c r="F4560">
        <v>5.2884119600000004</v>
      </c>
      <c r="G4560">
        <v>7.8270297260000001</v>
      </c>
      <c r="H4560">
        <v>6.6315652829999996</v>
      </c>
      <c r="I4560">
        <v>21.508876969999999</v>
      </c>
      <c r="J4560">
        <v>10.3976168</v>
      </c>
      <c r="K4560">
        <v>20.888718870000002</v>
      </c>
      <c r="L4560">
        <v>39.322989659999998</v>
      </c>
      <c r="M4560">
        <v>15.882089690000001</v>
      </c>
      <c r="N4560">
        <v>6.34134595</v>
      </c>
      <c r="O4560">
        <v>24.700632039999999</v>
      </c>
      <c r="P4560">
        <v>5.6130321160000003</v>
      </c>
      <c r="Q4560">
        <v>10.88087277</v>
      </c>
    </row>
    <row r="4561" spans="1:17">
      <c r="A4561" t="e">
        <v>#N/A</v>
      </c>
      <c r="B4561" s="14" t="s">
        <v>15037</v>
      </c>
      <c r="C4561">
        <v>9.7552991809999998</v>
      </c>
      <c r="D4561">
        <v>20.890878910000001</v>
      </c>
      <c r="E4561">
        <v>24.21639472</v>
      </c>
      <c r="F4561">
        <v>11.508349389999999</v>
      </c>
      <c r="G4561">
        <v>38.18330512</v>
      </c>
      <c r="H4561">
        <v>38.71459076</v>
      </c>
      <c r="I4561">
        <v>28.452687650000001</v>
      </c>
      <c r="J4561">
        <v>31.741529719999999</v>
      </c>
      <c r="K4561">
        <v>41.304563209999998</v>
      </c>
      <c r="L4561">
        <v>43.147723579999997</v>
      </c>
      <c r="M4561">
        <v>18.725750390000002</v>
      </c>
      <c r="N4561">
        <v>16.034062330000001</v>
      </c>
      <c r="O4561">
        <v>7.2025211039999997</v>
      </c>
      <c r="P4561">
        <v>21.46619308</v>
      </c>
      <c r="Q4561">
        <v>15.64758295</v>
      </c>
    </row>
    <row r="4562" spans="1:17">
      <c r="A4562" t="s">
        <v>15038</v>
      </c>
      <c r="B4562" s="14" t="s">
        <v>8182</v>
      </c>
      <c r="C4562">
        <v>30.914444060000001</v>
      </c>
      <c r="D4562">
        <v>3.2117499559999998</v>
      </c>
      <c r="E4562">
        <v>2.9260063029999999</v>
      </c>
      <c r="F4562">
        <v>2.0895188189999998</v>
      </c>
      <c r="G4562">
        <v>2.3930515940000001</v>
      </c>
      <c r="H4562">
        <v>3.9303236680000002</v>
      </c>
      <c r="I4562">
        <v>6.8402004209999996</v>
      </c>
      <c r="J4562">
        <v>5.4055666139999996</v>
      </c>
      <c r="K4562">
        <v>4.4490976150000003</v>
      </c>
      <c r="L4562">
        <v>7.8134113110000003</v>
      </c>
      <c r="M4562">
        <v>8.1850638419999999</v>
      </c>
      <c r="N4562">
        <v>2.8121692440000001</v>
      </c>
      <c r="O4562">
        <v>8.9724746639999999</v>
      </c>
      <c r="P4562">
        <v>3.8384660269999999</v>
      </c>
      <c r="Q4562">
        <v>4.9831302600000003</v>
      </c>
    </row>
    <row r="4563" spans="1:17">
      <c r="A4563" t="s">
        <v>15039</v>
      </c>
      <c r="B4563" s="14" t="s">
        <v>8082</v>
      </c>
      <c r="C4563">
        <v>23.130533499999999</v>
      </c>
      <c r="D4563">
        <v>8.4889975619999998</v>
      </c>
      <c r="E4563">
        <v>8.0583546170000009</v>
      </c>
      <c r="F4563">
        <v>20.553192729999999</v>
      </c>
      <c r="G4563">
        <v>6.8570132209999999</v>
      </c>
      <c r="H4563">
        <v>7.7777420709999996</v>
      </c>
      <c r="I4563">
        <v>13.75327229</v>
      </c>
      <c r="J4563">
        <v>14.069845279999999</v>
      </c>
      <c r="K4563">
        <v>13.91582223</v>
      </c>
      <c r="L4563">
        <v>13.36068075</v>
      </c>
      <c r="M4563">
        <v>9.7184843959999991</v>
      </c>
      <c r="N4563">
        <v>8.5662748880000006</v>
      </c>
      <c r="O4563">
        <v>14.622329799999999</v>
      </c>
      <c r="P4563">
        <v>11.274794229999999</v>
      </c>
      <c r="Q4563">
        <v>13.17094457</v>
      </c>
    </row>
    <row r="4564" spans="1:17">
      <c r="A4564" t="s">
        <v>15040</v>
      </c>
      <c r="B4564" s="14" t="s">
        <v>3251</v>
      </c>
      <c r="C4564">
        <v>1.6460447250000001</v>
      </c>
      <c r="D4564">
        <v>3.5249888679999999</v>
      </c>
      <c r="E4564">
        <v>2.8408224149999999</v>
      </c>
      <c r="F4564">
        <v>3.1617184580000002</v>
      </c>
      <c r="G4564">
        <v>1.9265231119999999</v>
      </c>
      <c r="H4564">
        <v>3.5120667929999998</v>
      </c>
      <c r="I4564">
        <v>1.6003061700000001</v>
      </c>
      <c r="J4564">
        <v>2.6895207569999999</v>
      </c>
      <c r="K4564">
        <v>2.1572135220000002</v>
      </c>
      <c r="L4564">
        <v>2.3112577060000001</v>
      </c>
      <c r="M4564">
        <v>1.404293061</v>
      </c>
      <c r="N4564">
        <v>0.72146179499999996</v>
      </c>
      <c r="O4564">
        <v>0.60765290999999999</v>
      </c>
      <c r="P4564">
        <v>3.457424327</v>
      </c>
      <c r="Q4564">
        <v>3.0174511480000001</v>
      </c>
    </row>
    <row r="4565" spans="1:17">
      <c r="A4565" t="s">
        <v>15041</v>
      </c>
      <c r="B4565" s="14" t="s">
        <v>15042</v>
      </c>
      <c r="C4565">
        <v>18.44550366</v>
      </c>
      <c r="D4565">
        <v>6.8104944510000003</v>
      </c>
      <c r="E4565">
        <v>3.8157346510000001</v>
      </c>
      <c r="F4565">
        <v>2.78976975</v>
      </c>
      <c r="G4565">
        <v>6.1934312970000001</v>
      </c>
      <c r="H4565">
        <v>9.0518946309999997</v>
      </c>
      <c r="I4565">
        <v>7.472066442</v>
      </c>
      <c r="J4565">
        <v>6.495398593</v>
      </c>
      <c r="K4565">
        <v>5.5785319329999998</v>
      </c>
      <c r="L4565">
        <v>5.8274663889999996</v>
      </c>
      <c r="M4565">
        <v>13.76938966</v>
      </c>
      <c r="N4565">
        <v>3.410719587</v>
      </c>
      <c r="O4565">
        <v>14.753551290000001</v>
      </c>
      <c r="P4565">
        <v>3.5361352350000002</v>
      </c>
      <c r="Q4565">
        <v>11.27114093</v>
      </c>
    </row>
    <row r="4566" spans="1:17">
      <c r="A4566" t="s">
        <v>15043</v>
      </c>
      <c r="B4566" s="14" t="s">
        <v>15044</v>
      </c>
      <c r="C4566">
        <v>49.030951450000003</v>
      </c>
      <c r="D4566">
        <v>2.9623629400000002</v>
      </c>
      <c r="E4566">
        <v>3.295752185</v>
      </c>
      <c r="F4566">
        <v>8.6156159579999994</v>
      </c>
      <c r="G4566">
        <v>4.5027596799999996</v>
      </c>
      <c r="H4566">
        <v>10.100044520000001</v>
      </c>
      <c r="I4566">
        <v>13.97554661</v>
      </c>
      <c r="J4566">
        <v>6.3851906429999996</v>
      </c>
      <c r="K4566">
        <v>18.90644653</v>
      </c>
      <c r="L4566">
        <v>35.48684875</v>
      </c>
      <c r="M4566">
        <v>25.668324869999999</v>
      </c>
      <c r="N4566">
        <v>4.9726793149999997</v>
      </c>
      <c r="O4566">
        <v>26.163070449999999</v>
      </c>
      <c r="P4566">
        <v>11.73647757</v>
      </c>
      <c r="Q4566">
        <v>12.103322779999999</v>
      </c>
    </row>
    <row r="4567" spans="1:17">
      <c r="A4567" t="e">
        <v>#N/A</v>
      </c>
      <c r="B4567" s="14" t="s">
        <v>15045</v>
      </c>
      <c r="C4567">
        <v>25.81089575</v>
      </c>
      <c r="D4567">
        <v>1.429494408</v>
      </c>
      <c r="E4567">
        <v>1.02973732</v>
      </c>
      <c r="F4567">
        <v>1.537097747</v>
      </c>
      <c r="G4567">
        <v>2.2285292970000001</v>
      </c>
      <c r="H4567">
        <v>0</v>
      </c>
      <c r="I4567">
        <v>9.4101336750000009</v>
      </c>
      <c r="J4567">
        <v>3.0675534760000001</v>
      </c>
      <c r="K4567">
        <v>23.41821217</v>
      </c>
      <c r="L4567">
        <v>14.27021066</v>
      </c>
      <c r="M4567">
        <v>12.38630364</v>
      </c>
      <c r="N4567">
        <v>4.3749189609999997</v>
      </c>
      <c r="O4567">
        <v>17.865628520000001</v>
      </c>
      <c r="P4567">
        <v>2.4202827779999998</v>
      </c>
      <c r="Q4567">
        <v>7.7626681069999997</v>
      </c>
    </row>
    <row r="4568" spans="1:17">
      <c r="A4568" t="s">
        <v>15046</v>
      </c>
      <c r="B4568" s="14" t="s">
        <v>4192</v>
      </c>
      <c r="C4568">
        <v>12.113584120000001</v>
      </c>
      <c r="D4568">
        <v>5.0385292279999998</v>
      </c>
      <c r="E4568">
        <v>3.6821097030000001</v>
      </c>
      <c r="F4568">
        <v>2.6415971539999998</v>
      </c>
      <c r="G4568">
        <v>3.2017182360000001</v>
      </c>
      <c r="H4568">
        <v>3.4180052129999998</v>
      </c>
      <c r="I4568">
        <v>9.5537783380000008</v>
      </c>
      <c r="J4568">
        <v>5.7978382770000003</v>
      </c>
      <c r="K4568">
        <v>14.74765592</v>
      </c>
      <c r="L4568">
        <v>10.856270070000001</v>
      </c>
      <c r="M4568">
        <v>2.6099843649999999</v>
      </c>
      <c r="N4568">
        <v>1.980861786</v>
      </c>
      <c r="O4568">
        <v>6.0232995999999996</v>
      </c>
      <c r="P4568">
        <v>2.707587223</v>
      </c>
      <c r="Q4568">
        <v>4.7584388750000004</v>
      </c>
    </row>
    <row r="4569" spans="1:17">
      <c r="A4569" t="e">
        <v>#N/A</v>
      </c>
      <c r="B4569" s="14" t="s">
        <v>15047</v>
      </c>
      <c r="C4569">
        <v>126.24603930000001</v>
      </c>
      <c r="D4569">
        <v>6.1623800390000003</v>
      </c>
      <c r="E4569">
        <v>1.821158922</v>
      </c>
      <c r="F4569">
        <v>1.4563176289999999</v>
      </c>
      <c r="G4569">
        <v>1.8474854270000001</v>
      </c>
      <c r="H4569">
        <v>3.2871489399999998</v>
      </c>
      <c r="I4569">
        <v>46.806882530000003</v>
      </c>
      <c r="J4569">
        <v>5.6964309110000002</v>
      </c>
      <c r="K4569">
        <v>19.414061910000001</v>
      </c>
      <c r="L4569">
        <v>45.968879940000001</v>
      </c>
      <c r="M4569">
        <v>45.181128309999998</v>
      </c>
      <c r="N4569">
        <v>4.2203645930000002</v>
      </c>
      <c r="O4569">
        <v>35.546120989999999</v>
      </c>
      <c r="P4569">
        <v>3.8523879249999999</v>
      </c>
      <c r="Q4569">
        <v>32.360730400000001</v>
      </c>
    </row>
    <row r="4570" spans="1:17">
      <c r="A4570" t="s">
        <v>15048</v>
      </c>
      <c r="B4570" s="14" t="s">
        <v>9266</v>
      </c>
      <c r="C4570">
        <v>8.6759313440000003</v>
      </c>
      <c r="D4570">
        <v>11.17328066</v>
      </c>
      <c r="E4570">
        <v>13.06987603</v>
      </c>
      <c r="F4570">
        <v>9.6681541519999996</v>
      </c>
      <c r="G4570">
        <v>12.50473358</v>
      </c>
      <c r="H4570">
        <v>14.70538766</v>
      </c>
      <c r="I4570">
        <v>8.9409449369999994</v>
      </c>
      <c r="J4570">
        <v>10.059971450000001</v>
      </c>
      <c r="K4570">
        <v>10.0232572</v>
      </c>
      <c r="L4570">
        <v>9.9406093329999994</v>
      </c>
      <c r="M4570">
        <v>8.6600038910000006</v>
      </c>
      <c r="N4570">
        <v>4.2066956949999996</v>
      </c>
      <c r="O4570">
        <v>9.9927414649999999</v>
      </c>
      <c r="P4570">
        <v>6.6645231999999996</v>
      </c>
      <c r="Q4570">
        <v>12.64392327</v>
      </c>
    </row>
    <row r="4571" spans="1:17">
      <c r="A4571" t="s">
        <v>15049</v>
      </c>
      <c r="B4571" s="14" t="s">
        <v>5923</v>
      </c>
      <c r="C4571">
        <v>2.629014315</v>
      </c>
      <c r="D4571">
        <v>3.494488187</v>
      </c>
      <c r="E4571">
        <v>5.0811300050000003</v>
      </c>
      <c r="F4571">
        <v>3.6978879029999998</v>
      </c>
      <c r="G4571">
        <v>3.8588433019999999</v>
      </c>
      <c r="H4571">
        <v>0.33656219900000001</v>
      </c>
      <c r="I4571">
        <v>9.2653623879999998</v>
      </c>
      <c r="J4571">
        <v>10.109527959999999</v>
      </c>
      <c r="K4571">
        <v>4.3730560670000003</v>
      </c>
      <c r="L4571">
        <v>3.0454651930000001</v>
      </c>
      <c r="M4571">
        <v>1.261628806</v>
      </c>
      <c r="N4571">
        <v>6.3196321539999998</v>
      </c>
      <c r="O4571">
        <v>1.698419433</v>
      </c>
      <c r="P4571">
        <v>8.8747981770000006</v>
      </c>
      <c r="Q4571">
        <v>4.2169613479999999</v>
      </c>
    </row>
    <row r="4572" spans="1:17">
      <c r="A4572" t="s">
        <v>15050</v>
      </c>
      <c r="B4572" s="14" t="s">
        <v>7291</v>
      </c>
      <c r="C4572">
        <v>3.2710838180000001</v>
      </c>
      <c r="D4572">
        <v>0.72465459099999996</v>
      </c>
      <c r="E4572">
        <v>0.55100575600000001</v>
      </c>
      <c r="F4572">
        <v>0.48236315899999999</v>
      </c>
      <c r="G4572">
        <v>0.47071245900000003</v>
      </c>
      <c r="H4572">
        <v>0.52344863500000005</v>
      </c>
      <c r="I4572">
        <v>2.782666592</v>
      </c>
      <c r="J4572">
        <v>1.140360474</v>
      </c>
      <c r="K4572">
        <v>1.1129447370000001</v>
      </c>
      <c r="L4572">
        <v>2.2390976469999999</v>
      </c>
      <c r="M4572">
        <v>3.139498745</v>
      </c>
      <c r="N4572">
        <v>0.77286297100000001</v>
      </c>
      <c r="O4572">
        <v>3.3207663310000002</v>
      </c>
      <c r="P4572">
        <v>0.61345781300000002</v>
      </c>
      <c r="Q4572">
        <v>1.311711574</v>
      </c>
    </row>
    <row r="4573" spans="1:17">
      <c r="A4573" t="s">
        <v>15050</v>
      </c>
      <c r="B4573" s="14" t="s">
        <v>15051</v>
      </c>
      <c r="C4573">
        <v>182.85928129999999</v>
      </c>
      <c r="D4573">
        <v>2.7309743919999998</v>
      </c>
      <c r="E4573">
        <v>0.87433749199999999</v>
      </c>
      <c r="F4573">
        <v>0.55934189499999998</v>
      </c>
      <c r="G4573">
        <v>0.354790734</v>
      </c>
      <c r="H4573">
        <v>0</v>
      </c>
      <c r="I4573">
        <v>2.9962614689999998</v>
      </c>
      <c r="J4573">
        <v>2.6046225199999999</v>
      </c>
      <c r="K4573">
        <v>5.5924088779999996</v>
      </c>
      <c r="L4573">
        <v>16.87678077</v>
      </c>
      <c r="M4573">
        <v>35.495079089999997</v>
      </c>
      <c r="N4573">
        <v>4.3056642509999996</v>
      </c>
      <c r="O4573">
        <v>29.58050334</v>
      </c>
      <c r="P4573">
        <v>0.30825492100000002</v>
      </c>
      <c r="Q4573">
        <v>5.6495892970000003</v>
      </c>
    </row>
    <row r="4574" spans="1:17">
      <c r="A4574" t="s">
        <v>15052</v>
      </c>
      <c r="B4574" s="14" t="s">
        <v>5962</v>
      </c>
      <c r="C4574">
        <v>5.489280087</v>
      </c>
      <c r="D4574">
        <v>11.84408477</v>
      </c>
      <c r="E4574">
        <v>12.12785066</v>
      </c>
      <c r="F4574">
        <v>13.88969567</v>
      </c>
      <c r="G4574">
        <v>9.4270197790000001</v>
      </c>
      <c r="H4574">
        <v>8.8081765460000003</v>
      </c>
      <c r="I4574">
        <v>25.002307099999999</v>
      </c>
      <c r="J4574">
        <v>26.25271695</v>
      </c>
      <c r="K4574">
        <v>33.05498558</v>
      </c>
      <c r="L4574">
        <v>34.969514259999997</v>
      </c>
      <c r="M4574">
        <v>3.6085371130000001</v>
      </c>
      <c r="N4574">
        <v>12.634341879999999</v>
      </c>
      <c r="O4574">
        <v>2.9979903939999999</v>
      </c>
      <c r="P4574">
        <v>8.4612944910000003</v>
      </c>
      <c r="Q4574">
        <v>10.028226739999999</v>
      </c>
    </row>
    <row r="4575" spans="1:17">
      <c r="A4575" t="s">
        <v>15053</v>
      </c>
      <c r="B4575" s="14" t="s">
        <v>1831</v>
      </c>
      <c r="C4575">
        <v>22.338417400000001</v>
      </c>
      <c r="D4575">
        <v>7.2327262149999996</v>
      </c>
      <c r="E4575">
        <v>5.7889994500000004</v>
      </c>
      <c r="F4575">
        <v>5.7695224329999997</v>
      </c>
      <c r="G4575">
        <v>5.4399605580000001</v>
      </c>
      <c r="H4575">
        <v>12.0988509</v>
      </c>
      <c r="I4575">
        <v>21.71770102</v>
      </c>
      <c r="J4575">
        <v>10.601283280000001</v>
      </c>
      <c r="K4575">
        <v>3.8976219990000001</v>
      </c>
      <c r="L4575">
        <v>11.58129243</v>
      </c>
      <c r="M4575">
        <v>2.198955432</v>
      </c>
      <c r="N4575">
        <v>3.177346263</v>
      </c>
      <c r="O4575">
        <v>10.783802400000001</v>
      </c>
      <c r="P4575">
        <v>0.77341629999999995</v>
      </c>
      <c r="Q4575">
        <v>12.206168829999999</v>
      </c>
    </row>
    <row r="4576" spans="1:17">
      <c r="A4576" t="s">
        <v>15054</v>
      </c>
      <c r="B4576" s="14" t="s">
        <v>2926</v>
      </c>
      <c r="C4576">
        <v>2.9798657230000001</v>
      </c>
      <c r="D4576">
        <v>7.9799280379999997</v>
      </c>
      <c r="E4576">
        <v>5.7903056089999998</v>
      </c>
      <c r="F4576">
        <v>6.5256752269999998</v>
      </c>
      <c r="G4576">
        <v>5.463491179</v>
      </c>
      <c r="H4576">
        <v>7.4051540740000004</v>
      </c>
      <c r="I4576">
        <v>12.14210797</v>
      </c>
      <c r="J4576">
        <v>11.74385159</v>
      </c>
      <c r="K4576">
        <v>8.9458365690000008</v>
      </c>
      <c r="L4576">
        <v>8.6389633309999994</v>
      </c>
      <c r="M4576">
        <v>2.187055312</v>
      </c>
      <c r="N4576">
        <v>5.4451839020000001</v>
      </c>
      <c r="O4576">
        <v>2.1353824239999999</v>
      </c>
      <c r="P4576">
        <v>11.62393196</v>
      </c>
      <c r="Q4576">
        <v>9.6397915849999993</v>
      </c>
    </row>
    <row r="4577" spans="1:17">
      <c r="A4577" t="e">
        <v>#N/A</v>
      </c>
      <c r="B4577" s="14" t="s">
        <v>15055</v>
      </c>
      <c r="C4577">
        <v>13.614538420000001</v>
      </c>
      <c r="D4577">
        <v>11.058945749999999</v>
      </c>
      <c r="E4577">
        <v>4.3452651739999997</v>
      </c>
      <c r="F4577">
        <v>6.1773473030000003</v>
      </c>
      <c r="G4577">
        <v>4.7019519230000002</v>
      </c>
      <c r="H4577">
        <v>15.6862025</v>
      </c>
      <c r="I4577">
        <v>6.6181159909999998</v>
      </c>
      <c r="J4577">
        <v>12.65674812</v>
      </c>
      <c r="K4577">
        <v>8.2349757100000005</v>
      </c>
      <c r="L4577">
        <v>5.734966923</v>
      </c>
      <c r="M4577">
        <v>0</v>
      </c>
      <c r="N4577">
        <v>15.664045509999999</v>
      </c>
      <c r="O4577">
        <v>10.051870109999999</v>
      </c>
      <c r="P4577">
        <v>17.702639749999999</v>
      </c>
      <c r="Q4577">
        <v>6.2393815860000004</v>
      </c>
    </row>
    <row r="4578" spans="1:17">
      <c r="A4578" t="e">
        <v>#N/A</v>
      </c>
      <c r="B4578" s="14" t="s">
        <v>15056</v>
      </c>
      <c r="C4578">
        <v>0</v>
      </c>
      <c r="D4578">
        <v>4.426821393</v>
      </c>
      <c r="E4578">
        <v>0.35431821800000002</v>
      </c>
      <c r="F4578">
        <v>1.8133503369999999</v>
      </c>
      <c r="G4578">
        <v>0</v>
      </c>
      <c r="H4578">
        <v>2.558144135</v>
      </c>
      <c r="I4578">
        <v>0</v>
      </c>
      <c r="J4578">
        <v>4.6442099939999997</v>
      </c>
      <c r="K4578">
        <v>1.5108523979999999</v>
      </c>
      <c r="L4578">
        <v>0</v>
      </c>
      <c r="M4578">
        <v>6.3929309119999997</v>
      </c>
      <c r="N4578">
        <v>0.82109916000000005</v>
      </c>
      <c r="O4578">
        <v>0</v>
      </c>
      <c r="P4578">
        <v>8.9940830989999991</v>
      </c>
      <c r="Q4578">
        <v>0</v>
      </c>
    </row>
    <row r="4579" spans="1:17">
      <c r="A4579" t="s">
        <v>15057</v>
      </c>
      <c r="B4579" s="14" t="s">
        <v>8361</v>
      </c>
      <c r="C4579">
        <v>9.7589583330000007</v>
      </c>
      <c r="D4579">
        <v>2.0933031390000001</v>
      </c>
      <c r="E4579">
        <v>1.680951544</v>
      </c>
      <c r="F4579">
        <v>1.244042673</v>
      </c>
      <c r="G4579">
        <v>1.123459631</v>
      </c>
      <c r="H4579">
        <v>1.279072067</v>
      </c>
      <c r="I4579">
        <v>3.3884952469999998</v>
      </c>
      <c r="J4579">
        <v>3.2106906300000002</v>
      </c>
      <c r="K4579">
        <v>3.1622492059999998</v>
      </c>
      <c r="L4579">
        <v>5.6768858619999998</v>
      </c>
      <c r="M4579">
        <v>5.2035484170000004</v>
      </c>
      <c r="N4579">
        <v>2.3200825100000002</v>
      </c>
      <c r="O4579">
        <v>6.5190110370000003</v>
      </c>
      <c r="P4579">
        <v>1.1039249280000001</v>
      </c>
      <c r="Q4579">
        <v>3.4075542350000001</v>
      </c>
    </row>
    <row r="4580" spans="1:17">
      <c r="A4580" t="s">
        <v>15058</v>
      </c>
      <c r="B4580" s="14" t="s">
        <v>15059</v>
      </c>
      <c r="C4580">
        <v>19.43408621</v>
      </c>
      <c r="D4580">
        <v>3.2289756039999999</v>
      </c>
      <c r="E4580">
        <v>1.1629974439999999</v>
      </c>
      <c r="F4580">
        <v>1.653348837</v>
      </c>
      <c r="G4580">
        <v>1.4682075370000001</v>
      </c>
      <c r="H4580">
        <v>1.399455321</v>
      </c>
      <c r="I4580">
        <v>3.5426385599999999</v>
      </c>
      <c r="J4580">
        <v>2.771624788</v>
      </c>
      <c r="K4580">
        <v>4.4081340559999997</v>
      </c>
      <c r="L4580">
        <v>9.2096821759999994</v>
      </c>
      <c r="M4580">
        <v>2.3315395090000002</v>
      </c>
      <c r="N4580">
        <v>2.0962178549999999</v>
      </c>
      <c r="O4580">
        <v>4.0355302069999999</v>
      </c>
      <c r="P4580">
        <v>2.7334958440000001</v>
      </c>
      <c r="Q4580">
        <v>1.66995213</v>
      </c>
    </row>
    <row r="4581" spans="1:17">
      <c r="A4581" t="s">
        <v>15058</v>
      </c>
      <c r="B4581" s="14" t="s">
        <v>5013</v>
      </c>
      <c r="C4581">
        <v>43.037236370000002</v>
      </c>
      <c r="D4581">
        <v>7.5056380459999996</v>
      </c>
      <c r="E4581">
        <v>2.8251182049999999</v>
      </c>
      <c r="F4581">
        <v>3.2407103589999999</v>
      </c>
      <c r="G4581">
        <v>3.3205580650000002</v>
      </c>
      <c r="H4581">
        <v>7.3851522469999997</v>
      </c>
      <c r="I4581">
        <v>16.024351800000002</v>
      </c>
      <c r="J4581">
        <v>3.9467827729999998</v>
      </c>
      <c r="K4581">
        <v>5.4002085729999996</v>
      </c>
      <c r="L4581">
        <v>17.357494119999998</v>
      </c>
      <c r="M4581">
        <v>5.2731048759999997</v>
      </c>
      <c r="N4581">
        <v>3.837864809</v>
      </c>
      <c r="O4581">
        <v>13.18332854</v>
      </c>
      <c r="P4581">
        <v>7.9681504859999999</v>
      </c>
      <c r="Q4581">
        <v>8.8126076950000005</v>
      </c>
    </row>
    <row r="4582" spans="1:17">
      <c r="A4582" t="s">
        <v>15058</v>
      </c>
      <c r="B4582" s="14" t="s">
        <v>15060</v>
      </c>
      <c r="C4582">
        <v>3.727952846</v>
      </c>
      <c r="D4582">
        <v>11.19507757</v>
      </c>
      <c r="E4582">
        <v>2.7762627040000001</v>
      </c>
      <c r="F4582">
        <v>2.875533484</v>
      </c>
      <c r="G4582">
        <v>2.1458256019999999</v>
      </c>
      <c r="H4582">
        <v>1.272657463</v>
      </c>
      <c r="I4582">
        <v>4.8324858989999999</v>
      </c>
      <c r="J4582">
        <v>2.5730117560000001</v>
      </c>
      <c r="K4582">
        <v>6.2010110469999997</v>
      </c>
      <c r="L4582">
        <v>2.3555355609999999</v>
      </c>
      <c r="M4582">
        <v>2.385326278</v>
      </c>
      <c r="N4582">
        <v>2.7062505909999999</v>
      </c>
      <c r="O4582">
        <v>1.8349451960000001</v>
      </c>
      <c r="P4582">
        <v>2.050807313</v>
      </c>
      <c r="Q4582">
        <v>3.7016993060000001</v>
      </c>
    </row>
    <row r="4583" spans="1:17">
      <c r="A4583" t="s">
        <v>15058</v>
      </c>
      <c r="B4583" s="14" t="s">
        <v>15061</v>
      </c>
      <c r="C4583">
        <v>1.2342329110000001</v>
      </c>
      <c r="D4583">
        <v>1.203065228</v>
      </c>
      <c r="E4583">
        <v>0.49896815300000003</v>
      </c>
      <c r="F4583">
        <v>0.70561331100000002</v>
      </c>
      <c r="G4583">
        <v>0.341006276</v>
      </c>
      <c r="H4583">
        <v>1.1376325380000001</v>
      </c>
      <c r="I4583">
        <v>0.35998120500000003</v>
      </c>
      <c r="J4583">
        <v>1.1891277229999999</v>
      </c>
      <c r="K4583">
        <v>2.5755834069999999</v>
      </c>
      <c r="L4583">
        <v>0.62388761500000001</v>
      </c>
      <c r="M4583">
        <v>1.89533397</v>
      </c>
      <c r="N4583">
        <v>1.034594757</v>
      </c>
      <c r="O4583">
        <v>3.5539038679999999</v>
      </c>
      <c r="P4583">
        <v>0.40738292300000001</v>
      </c>
      <c r="Q4583">
        <v>0.50907088300000003</v>
      </c>
    </row>
    <row r="4584" spans="1:17">
      <c r="A4584" t="s">
        <v>13416</v>
      </c>
      <c r="B4584" s="14" t="s">
        <v>15062</v>
      </c>
      <c r="C4584">
        <v>1.7498912369999999</v>
      </c>
      <c r="D4584">
        <v>5.0395735070000001</v>
      </c>
      <c r="E4584">
        <v>4.6541799770000001</v>
      </c>
      <c r="F4584">
        <v>0.95277729600000005</v>
      </c>
      <c r="G4584">
        <v>3.323908104</v>
      </c>
      <c r="H4584">
        <v>2.6882192599999999</v>
      </c>
      <c r="I4584">
        <v>12.75950329</v>
      </c>
      <c r="J4584">
        <v>3.549350011</v>
      </c>
      <c r="K4584">
        <v>4.7630262050000001</v>
      </c>
      <c r="L4584">
        <v>3.3170465459999998</v>
      </c>
      <c r="M4584">
        <v>3.3589975980000002</v>
      </c>
      <c r="N4584">
        <v>0.21571249100000001</v>
      </c>
      <c r="O4584">
        <v>0</v>
      </c>
      <c r="P4584">
        <v>4.7257046789999997</v>
      </c>
      <c r="Q4584">
        <v>6.0146580969999999</v>
      </c>
    </row>
    <row r="4585" spans="1:17">
      <c r="A4585" t="e">
        <v>#N/A</v>
      </c>
      <c r="B4585" s="14" t="s">
        <v>15063</v>
      </c>
      <c r="C4585">
        <v>0</v>
      </c>
      <c r="D4585">
        <v>0</v>
      </c>
      <c r="E4585">
        <v>0</v>
      </c>
      <c r="F4585">
        <v>0</v>
      </c>
      <c r="G4585">
        <v>0</v>
      </c>
      <c r="H4585">
        <v>0</v>
      </c>
      <c r="I4585">
        <v>0</v>
      </c>
      <c r="J4585">
        <v>0.58823497400000002</v>
      </c>
      <c r="K4585">
        <v>0</v>
      </c>
      <c r="L4585">
        <v>2.9319212920000002</v>
      </c>
      <c r="M4585">
        <v>8.9070048659999994</v>
      </c>
      <c r="N4585">
        <v>0.57200166200000002</v>
      </c>
      <c r="O4585">
        <v>0</v>
      </c>
      <c r="P4585">
        <v>0</v>
      </c>
      <c r="Q4585">
        <v>3.1897962039999999</v>
      </c>
    </row>
    <row r="4586" spans="1:17">
      <c r="A4586" t="e">
        <v>#N/A</v>
      </c>
      <c r="B4586" s="14" t="s">
        <v>15064</v>
      </c>
      <c r="C4586">
        <v>34.594708439999998</v>
      </c>
      <c r="D4586">
        <v>0.95798578099999998</v>
      </c>
      <c r="E4586">
        <v>0.46005716200000002</v>
      </c>
      <c r="F4586">
        <v>0</v>
      </c>
      <c r="G4586">
        <v>0</v>
      </c>
      <c r="H4586">
        <v>0</v>
      </c>
      <c r="I4586">
        <v>0</v>
      </c>
      <c r="J4586">
        <v>0.274099019</v>
      </c>
      <c r="K4586">
        <v>2.9426025770000002</v>
      </c>
      <c r="L4586">
        <v>20.492748299999999</v>
      </c>
      <c r="M4586">
        <v>8.3007689330000005</v>
      </c>
      <c r="N4586">
        <v>0.26653480600000001</v>
      </c>
      <c r="O4586">
        <v>9.578221783</v>
      </c>
      <c r="P4586">
        <v>2.270757455</v>
      </c>
      <c r="Q4586">
        <v>2.972689656</v>
      </c>
    </row>
    <row r="4587" spans="1:17">
      <c r="A4587" t="e">
        <v>#N/A</v>
      </c>
      <c r="B4587" s="14" t="s">
        <v>15065</v>
      </c>
      <c r="C4587">
        <v>2099.7331300000001</v>
      </c>
      <c r="D4587">
        <v>64.754240199999998</v>
      </c>
      <c r="E4587">
        <v>58.200218399999997</v>
      </c>
      <c r="F4587">
        <v>45.628133490000003</v>
      </c>
      <c r="G4587">
        <v>58.81001989</v>
      </c>
      <c r="H4587">
        <v>73.123055070000007</v>
      </c>
      <c r="I4587">
        <v>1020.69398</v>
      </c>
      <c r="J4587">
        <v>170.99685109999999</v>
      </c>
      <c r="K4587">
        <v>583.93464119999999</v>
      </c>
      <c r="L4587">
        <v>2096.0000700000001</v>
      </c>
      <c r="M4587">
        <v>1256.003361</v>
      </c>
      <c r="N4587">
        <v>118.3449153</v>
      </c>
      <c r="O4587">
        <v>1666.097471</v>
      </c>
      <c r="P4587">
        <v>80.868877040000001</v>
      </c>
      <c r="Q4587">
        <v>812.96305989999996</v>
      </c>
    </row>
    <row r="4588" spans="1:17">
      <c r="A4588" t="e">
        <v>#N/A</v>
      </c>
      <c r="B4588" s="14" t="s">
        <v>15066</v>
      </c>
      <c r="C4588">
        <v>1273.7521569999999</v>
      </c>
      <c r="D4588">
        <v>6.0624341169999996</v>
      </c>
      <c r="E4588">
        <v>5.0287573539999997</v>
      </c>
      <c r="F4588">
        <v>14.9000594</v>
      </c>
      <c r="G4588">
        <v>3.436768072</v>
      </c>
      <c r="H4588">
        <v>9.5545142379999994</v>
      </c>
      <c r="I4588">
        <v>304.75228090000002</v>
      </c>
      <c r="J4588">
        <v>15.453570600000001</v>
      </c>
      <c r="K4588">
        <v>127.5305049</v>
      </c>
      <c r="L4588">
        <v>127.3266301</v>
      </c>
      <c r="M4588">
        <v>1762.138234</v>
      </c>
      <c r="N4588">
        <v>101.5096202</v>
      </c>
      <c r="O4588">
        <v>1292.180014</v>
      </c>
      <c r="P4588">
        <v>6.3452232840000002</v>
      </c>
      <c r="Q4588">
        <v>256.52879109999998</v>
      </c>
    </row>
    <row r="4589" spans="1:17">
      <c r="A4589" t="s">
        <v>15067</v>
      </c>
      <c r="B4589" s="14" t="s">
        <v>15068</v>
      </c>
      <c r="C4589">
        <v>270.36449069999998</v>
      </c>
      <c r="D4589">
        <v>17.77098084</v>
      </c>
      <c r="E4589">
        <v>23.39010047</v>
      </c>
      <c r="F4589">
        <v>10.919239080000001</v>
      </c>
      <c r="G4589">
        <v>15.733309950000001</v>
      </c>
      <c r="H4589">
        <v>11.790774649999999</v>
      </c>
      <c r="I4589">
        <v>109.76232659999999</v>
      </c>
      <c r="J4589">
        <v>64.907567970000002</v>
      </c>
      <c r="K4589">
        <v>92.549673060000003</v>
      </c>
      <c r="L4589">
        <v>167.07732770000001</v>
      </c>
      <c r="M4589">
        <v>172.9924039</v>
      </c>
      <c r="N4589">
        <v>90.951007649999994</v>
      </c>
      <c r="O4589">
        <v>234.71237239999999</v>
      </c>
      <c r="P4589">
        <v>38.037326659999998</v>
      </c>
      <c r="Q4589">
        <v>101.4385791</v>
      </c>
    </row>
    <row r="4590" spans="1:17">
      <c r="A4590" t="e">
        <v>#N/A</v>
      </c>
      <c r="B4590" s="14" t="s">
        <v>15069</v>
      </c>
      <c r="C4590">
        <v>0</v>
      </c>
      <c r="D4590">
        <v>0</v>
      </c>
      <c r="E4590">
        <v>0</v>
      </c>
      <c r="F4590">
        <v>0</v>
      </c>
      <c r="G4590">
        <v>0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0.26033293699999999</v>
      </c>
      <c r="Q4590">
        <v>0</v>
      </c>
    </row>
    <row r="4591" spans="1:17">
      <c r="A4591" t="s">
        <v>15070</v>
      </c>
      <c r="B4591" s="14" t="s">
        <v>15071</v>
      </c>
      <c r="C4591">
        <v>4.9556919840000004</v>
      </c>
      <c r="D4591">
        <v>1.4638022740000001</v>
      </c>
      <c r="E4591">
        <v>1.5816765239999999</v>
      </c>
      <c r="F4591">
        <v>0.22485544199999999</v>
      </c>
      <c r="G4591">
        <v>0.85575524999999997</v>
      </c>
      <c r="H4591">
        <v>1.903259236</v>
      </c>
      <c r="I4591">
        <v>0</v>
      </c>
      <c r="J4591">
        <v>1.675293205</v>
      </c>
      <c r="K4591">
        <v>5.9950623170000004</v>
      </c>
      <c r="L4591">
        <v>4.1750559200000001</v>
      </c>
      <c r="M4591">
        <v>6.3417874650000003</v>
      </c>
      <c r="N4591">
        <v>0.81453036599999995</v>
      </c>
      <c r="O4591">
        <v>5.4883210809999996</v>
      </c>
      <c r="P4591">
        <v>1.9826956520000001</v>
      </c>
      <c r="Q4591">
        <v>3.4067023459999999</v>
      </c>
    </row>
    <row r="4592" spans="1:17">
      <c r="A4592" t="s">
        <v>15067</v>
      </c>
      <c r="B4592" s="14" t="s">
        <v>4945</v>
      </c>
      <c r="C4592">
        <v>115.4964334</v>
      </c>
      <c r="D4592">
        <v>38.332283490000002</v>
      </c>
      <c r="E4592">
        <v>77.487821890000006</v>
      </c>
      <c r="F4592">
        <v>37.359882489999997</v>
      </c>
      <c r="G4592">
        <v>98.174879899999993</v>
      </c>
      <c r="H4592">
        <v>14.73110864</v>
      </c>
      <c r="I4592">
        <v>45.370634189999997</v>
      </c>
      <c r="J4592">
        <v>28.09444229</v>
      </c>
      <c r="K4592">
        <v>31.514291719999999</v>
      </c>
      <c r="L4592">
        <v>49.279878310000001</v>
      </c>
      <c r="M4592">
        <v>45.812706140000003</v>
      </c>
      <c r="N4592">
        <v>162.86404390000001</v>
      </c>
      <c r="O4592">
        <v>76.462677600000006</v>
      </c>
      <c r="P4592">
        <v>179.35569219999999</v>
      </c>
      <c r="Q4592">
        <v>51.856408260000002</v>
      </c>
    </row>
    <row r="4593" spans="1:17">
      <c r="A4593" t="s">
        <v>15067</v>
      </c>
      <c r="B4593" s="14" t="s">
        <v>15072</v>
      </c>
      <c r="C4593">
        <v>0</v>
      </c>
      <c r="D4593">
        <v>0</v>
      </c>
      <c r="E4593">
        <v>0.20153880299999999</v>
      </c>
      <c r="F4593">
        <v>0.25786174499999998</v>
      </c>
      <c r="G4593">
        <v>0.65424713300000004</v>
      </c>
      <c r="H4593">
        <v>0</v>
      </c>
      <c r="I4593">
        <v>0</v>
      </c>
      <c r="J4593">
        <v>1.6810568290000001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</row>
    <row r="4594" spans="1:17">
      <c r="A4594" t="s">
        <v>15073</v>
      </c>
      <c r="B4594" s="14" t="s">
        <v>15074</v>
      </c>
      <c r="C4594">
        <v>0</v>
      </c>
      <c r="D4594">
        <v>0</v>
      </c>
      <c r="E4594">
        <v>0.35431821800000002</v>
      </c>
      <c r="F4594">
        <v>0</v>
      </c>
      <c r="G4594">
        <v>0</v>
      </c>
      <c r="H4594">
        <v>0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0.49967128300000002</v>
      </c>
      <c r="Q4594">
        <v>0</v>
      </c>
    </row>
    <row r="4595" spans="1:17">
      <c r="A4595" t="s">
        <v>15073</v>
      </c>
      <c r="B4595" s="14" t="s">
        <v>1588</v>
      </c>
      <c r="C4595">
        <v>53.439757950000001</v>
      </c>
      <c r="D4595">
        <v>3.072066607</v>
      </c>
      <c r="E4595">
        <v>3.3104522740000002</v>
      </c>
      <c r="F4595">
        <v>2.716312668</v>
      </c>
      <c r="G4595">
        <v>5.2564818799999999</v>
      </c>
      <c r="H4595">
        <v>4.1567223289999999</v>
      </c>
      <c r="I4595">
        <v>9.3715991390000006</v>
      </c>
      <c r="J4595">
        <v>4.4592161480000003</v>
      </c>
      <c r="K4595">
        <v>10.12679445</v>
      </c>
      <c r="L4595">
        <v>25.64530663</v>
      </c>
      <c r="M4595">
        <v>1.947723423</v>
      </c>
      <c r="N4595">
        <v>3.9609124090000001</v>
      </c>
      <c r="O4595">
        <v>20.976384150000001</v>
      </c>
      <c r="P4595">
        <v>3.4506373959999999</v>
      </c>
      <c r="Q4595">
        <v>6.2777070259999999</v>
      </c>
    </row>
    <row r="4596" spans="1:17">
      <c r="A4596" t="s">
        <v>10740</v>
      </c>
      <c r="B4596" s="14" t="s">
        <v>15075</v>
      </c>
      <c r="C4596">
        <v>140.5870066</v>
      </c>
      <c r="D4596">
        <v>7.7861823079999999</v>
      </c>
      <c r="E4596">
        <v>12.775558999999999</v>
      </c>
      <c r="F4596">
        <v>9.5683166740000001</v>
      </c>
      <c r="G4596">
        <v>6.06918617</v>
      </c>
      <c r="H4596">
        <v>11.24857705</v>
      </c>
      <c r="I4596">
        <v>85.425326979999994</v>
      </c>
      <c r="J4596">
        <v>22.277835169999999</v>
      </c>
      <c r="K4596">
        <v>67.763337359999994</v>
      </c>
      <c r="L4596">
        <v>79.57775024</v>
      </c>
      <c r="M4596">
        <v>134.93164820000001</v>
      </c>
      <c r="N4596">
        <v>20.21883888</v>
      </c>
      <c r="O4596">
        <v>68.117460230000006</v>
      </c>
      <c r="P4596">
        <v>18.895370799999998</v>
      </c>
      <c r="Q4596">
        <v>22.14759209</v>
      </c>
    </row>
    <row r="4597" spans="1:17">
      <c r="A4597" t="s">
        <v>15076</v>
      </c>
      <c r="B4597" s="14" t="s">
        <v>5345</v>
      </c>
      <c r="C4597">
        <v>2.206733072</v>
      </c>
      <c r="D4597">
        <v>1.2570821059999999</v>
      </c>
      <c r="E4597">
        <v>2.0123110990000002</v>
      </c>
      <c r="F4597">
        <v>1.544808379</v>
      </c>
      <c r="G4597">
        <v>0.925435067</v>
      </c>
      <c r="H4597">
        <v>2.5425218809999999</v>
      </c>
      <c r="I4597">
        <v>7.3557075440000004</v>
      </c>
      <c r="J4597">
        <v>9.2316968119999991</v>
      </c>
      <c r="K4597">
        <v>2.7172276719999999</v>
      </c>
      <c r="L4597">
        <v>3.7846403849999999</v>
      </c>
      <c r="M4597">
        <v>0.60513239200000002</v>
      </c>
      <c r="N4597">
        <v>2.4871156230000002</v>
      </c>
      <c r="O4597">
        <v>3.8404282379999999</v>
      </c>
      <c r="P4597">
        <v>4.1621473609999997</v>
      </c>
      <c r="Q4597">
        <v>1.3002680710000001</v>
      </c>
    </row>
    <row r="4598" spans="1:17">
      <c r="A4598" t="s">
        <v>15077</v>
      </c>
      <c r="B4598" s="14" t="s">
        <v>9026</v>
      </c>
      <c r="C4598">
        <v>4.8103136170000003</v>
      </c>
      <c r="D4598">
        <v>1.618202471</v>
      </c>
      <c r="E4598">
        <v>0.70129938800000002</v>
      </c>
      <c r="F4598">
        <v>0.80028360399999998</v>
      </c>
      <c r="G4598">
        <v>0.769121414</v>
      </c>
      <c r="H4598">
        <v>0.82107818600000004</v>
      </c>
      <c r="I4598">
        <v>1.2990693600000001</v>
      </c>
      <c r="J4598">
        <v>1.6261474170000001</v>
      </c>
      <c r="K4598">
        <v>2.101375381</v>
      </c>
      <c r="L4598">
        <v>1.9137173919999999</v>
      </c>
      <c r="M4598">
        <v>4.1038314050000002</v>
      </c>
      <c r="N4598">
        <v>0.74671140199999997</v>
      </c>
      <c r="O4598">
        <v>7.3003983320000003</v>
      </c>
      <c r="P4598">
        <v>1.550317459</v>
      </c>
      <c r="Q4598">
        <v>3.674182858</v>
      </c>
    </row>
    <row r="4599" spans="1:17">
      <c r="A4599" t="s">
        <v>15078</v>
      </c>
      <c r="B4599" s="14" t="s">
        <v>4837</v>
      </c>
      <c r="C4599">
        <v>10.412680140000001</v>
      </c>
      <c r="D4599">
        <v>5.3549722989999999</v>
      </c>
      <c r="E4599">
        <v>7.3390613619999998</v>
      </c>
      <c r="F4599">
        <v>1.2401977319999999</v>
      </c>
      <c r="G4599">
        <v>12.71495869</v>
      </c>
      <c r="H4599">
        <v>1.3568184560000001</v>
      </c>
      <c r="I4599">
        <v>7.0501856979999999</v>
      </c>
      <c r="J4599">
        <v>5.4922236150000003</v>
      </c>
      <c r="K4599">
        <v>4.8080615719999997</v>
      </c>
      <c r="L4599">
        <v>8.4591407650000008</v>
      </c>
      <c r="M4599">
        <v>2.8553748149999998</v>
      </c>
      <c r="N4599">
        <v>7.6786265409999999</v>
      </c>
      <c r="O4599">
        <v>3.0888794919999998</v>
      </c>
      <c r="P4599">
        <v>8.0901302770000001</v>
      </c>
      <c r="Q4599">
        <v>7.669298393</v>
      </c>
    </row>
    <row r="4600" spans="1:17">
      <c r="A4600" t="s">
        <v>15079</v>
      </c>
      <c r="B4600" s="14" t="s">
        <v>1594</v>
      </c>
      <c r="C4600">
        <v>135.92703549999999</v>
      </c>
      <c r="D4600">
        <v>2.5510496159999998</v>
      </c>
      <c r="E4600">
        <v>1.969769074</v>
      </c>
      <c r="F4600">
        <v>2.1821673549999998</v>
      </c>
      <c r="G4600">
        <v>1.8325358460000001</v>
      </c>
      <c r="H4600">
        <v>2.3413522590000002</v>
      </c>
      <c r="I4600">
        <v>335.20449930000001</v>
      </c>
      <c r="J4600">
        <v>2.5188935560000001</v>
      </c>
      <c r="K4600">
        <v>296.5367928</v>
      </c>
      <c r="L4600">
        <v>17.833583579999999</v>
      </c>
      <c r="M4600">
        <v>857.30287069999997</v>
      </c>
      <c r="N4600">
        <v>9.1016754320000004</v>
      </c>
      <c r="O4600">
        <v>317.82650330000001</v>
      </c>
      <c r="P4600">
        <v>2.066437171</v>
      </c>
      <c r="Q4600">
        <v>6.0534623429999996</v>
      </c>
    </row>
    <row r="4601" spans="1:17">
      <c r="A4601" t="s">
        <v>15080</v>
      </c>
      <c r="B4601" s="14" t="s">
        <v>4429</v>
      </c>
      <c r="C4601">
        <v>167.43368950000001</v>
      </c>
      <c r="D4601">
        <v>24.28198652</v>
      </c>
      <c r="E4601">
        <v>45.817751379999997</v>
      </c>
      <c r="F4601">
        <v>14.831765689999999</v>
      </c>
      <c r="G4601">
        <v>59.800033800000001</v>
      </c>
      <c r="H4601">
        <v>48.807893159999999</v>
      </c>
      <c r="I4601">
        <v>186.2754152</v>
      </c>
      <c r="J4601">
        <v>207.305499</v>
      </c>
      <c r="K4601">
        <v>96.805065170000006</v>
      </c>
      <c r="L4601">
        <v>131.2884943</v>
      </c>
      <c r="M4601">
        <v>107.2703078</v>
      </c>
      <c r="N4601">
        <v>38.35399649</v>
      </c>
      <c r="O4601">
        <v>110.87517339999999</v>
      </c>
      <c r="P4601">
        <v>35.317413729999998</v>
      </c>
      <c r="Q4601">
        <v>60.516133629999999</v>
      </c>
    </row>
    <row r="4602" spans="1:17">
      <c r="A4602" t="s">
        <v>15081</v>
      </c>
      <c r="B4602" s="14" t="s">
        <v>15082</v>
      </c>
      <c r="C4602">
        <v>14.476218060000001</v>
      </c>
      <c r="D4602">
        <v>5.2113213869999999</v>
      </c>
      <c r="E4602">
        <v>3.5935526339999999</v>
      </c>
      <c r="F4602">
        <v>3.0104793820000002</v>
      </c>
      <c r="G4602">
        <v>7.8117872139999998</v>
      </c>
      <c r="H4602">
        <v>6.1774074529999998</v>
      </c>
      <c r="I4602">
        <v>13.487552839999999</v>
      </c>
      <c r="J4602">
        <v>13.25390194</v>
      </c>
      <c r="K4602">
        <v>18.606875500000001</v>
      </c>
      <c r="L4602">
        <v>13.5933235</v>
      </c>
      <c r="M4602">
        <v>12.350121639999999</v>
      </c>
      <c r="N4602">
        <v>11.748034130000001</v>
      </c>
      <c r="O4602">
        <v>16.92276867</v>
      </c>
      <c r="P4602">
        <v>5.1280772399999996</v>
      </c>
      <c r="Q4602">
        <v>7.7399923480000004</v>
      </c>
    </row>
    <row r="4603" spans="1:17">
      <c r="A4603" t="s">
        <v>15083</v>
      </c>
      <c r="B4603" s="14" t="s">
        <v>2844</v>
      </c>
      <c r="C4603">
        <v>19.936691889999999</v>
      </c>
      <c r="D4603">
        <v>0</v>
      </c>
      <c r="E4603">
        <v>0.90900949600000003</v>
      </c>
      <c r="F4603">
        <v>0.38768179600000002</v>
      </c>
      <c r="G4603">
        <v>1.4754400860000001</v>
      </c>
      <c r="H4603">
        <v>2.1876542950000002</v>
      </c>
      <c r="I4603">
        <v>0</v>
      </c>
      <c r="J4603">
        <v>5.7768731210000004</v>
      </c>
      <c r="K4603">
        <v>2.5840785849999999</v>
      </c>
      <c r="L4603">
        <v>10.797558410000001</v>
      </c>
      <c r="M4603">
        <v>0</v>
      </c>
      <c r="N4603">
        <v>0</v>
      </c>
      <c r="O4603">
        <v>6.3084150360000004</v>
      </c>
      <c r="P4603">
        <v>0</v>
      </c>
      <c r="Q4603">
        <v>0</v>
      </c>
    </row>
    <row r="4604" spans="1:17">
      <c r="A4604" t="s">
        <v>15084</v>
      </c>
      <c r="B4604" s="14" t="s">
        <v>15085</v>
      </c>
      <c r="C4604">
        <v>3.176725631</v>
      </c>
      <c r="D4604">
        <v>2.8150043729999998</v>
      </c>
      <c r="E4604">
        <v>2.7037205530000001</v>
      </c>
      <c r="F4604">
        <v>3.4593144900000001</v>
      </c>
      <c r="G4604">
        <v>1.6456831730000001</v>
      </c>
      <c r="H4604">
        <v>31.720987269999998</v>
      </c>
      <c r="I4604">
        <v>13.89804358</v>
      </c>
      <c r="J4604">
        <v>4.0271471280000002</v>
      </c>
      <c r="K4604">
        <v>7.2056037460000004</v>
      </c>
      <c r="L4604">
        <v>6.0217152690000004</v>
      </c>
      <c r="M4604">
        <v>24.39149025</v>
      </c>
      <c r="N4604">
        <v>0.78320227499999995</v>
      </c>
      <c r="O4604">
        <v>7.0363090789999996</v>
      </c>
      <c r="P4604">
        <v>1.9064381269999999</v>
      </c>
      <c r="Q4604">
        <v>15.286484890000001</v>
      </c>
    </row>
    <row r="4605" spans="1:17">
      <c r="A4605" t="s">
        <v>15086</v>
      </c>
      <c r="B4605" s="14" t="s">
        <v>15087</v>
      </c>
      <c r="C4605">
        <v>7.3309053019999997</v>
      </c>
      <c r="D4605">
        <v>1.6240409840000001</v>
      </c>
      <c r="E4605">
        <v>0.77991938999999999</v>
      </c>
      <c r="F4605">
        <v>2.6610111459999999</v>
      </c>
      <c r="G4605">
        <v>2.531820266</v>
      </c>
      <c r="H4605">
        <v>0.93849074799999999</v>
      </c>
      <c r="I4605">
        <v>0</v>
      </c>
      <c r="J4605">
        <v>2.1684638380000001</v>
      </c>
      <c r="K4605">
        <v>2.2171088449999998</v>
      </c>
      <c r="L4605">
        <v>4.6320886679999997</v>
      </c>
      <c r="M4605">
        <v>0</v>
      </c>
      <c r="N4605">
        <v>1.204926578</v>
      </c>
      <c r="O4605">
        <v>0</v>
      </c>
      <c r="P4605">
        <v>0.36662271699999999</v>
      </c>
      <c r="Q4605">
        <v>1.6798335040000001</v>
      </c>
    </row>
    <row r="4606" spans="1:17">
      <c r="A4606" t="s">
        <v>15086</v>
      </c>
      <c r="B4606" s="14" t="s">
        <v>15088</v>
      </c>
      <c r="C4606">
        <v>75.547726679999997</v>
      </c>
      <c r="D4606">
        <v>2.7122149869999999</v>
      </c>
      <c r="E4606">
        <v>1.429570249</v>
      </c>
      <c r="F4606">
        <v>0.97551167800000005</v>
      </c>
      <c r="G4606">
        <v>1.7531741679999999</v>
      </c>
      <c r="H4606">
        <v>3.784499566</v>
      </c>
      <c r="I4606">
        <v>230.36116100000001</v>
      </c>
      <c r="J4606">
        <v>2.3469852389999999</v>
      </c>
      <c r="K4606">
        <v>47.9539963</v>
      </c>
      <c r="L4606">
        <v>74.716293570000005</v>
      </c>
      <c r="M4606">
        <v>191.4458616</v>
      </c>
      <c r="N4606">
        <v>5.2638215119999998</v>
      </c>
      <c r="O4606">
        <v>219.5857555</v>
      </c>
      <c r="P4606">
        <v>1.6128218430000001</v>
      </c>
      <c r="Q4606">
        <v>63.634473810000003</v>
      </c>
    </row>
    <row r="4607" spans="1:17">
      <c r="A4607" t="s">
        <v>15089</v>
      </c>
      <c r="B4607" s="14" t="s">
        <v>15090</v>
      </c>
      <c r="C4607">
        <v>17.919990739999999</v>
      </c>
      <c r="D4607">
        <v>7.2179599310000002</v>
      </c>
      <c r="E4607">
        <v>8.4057978729999991</v>
      </c>
      <c r="F4607">
        <v>6.9851542579999997</v>
      </c>
      <c r="G4607">
        <v>5.4856105770000001</v>
      </c>
      <c r="H4607">
        <v>6.8822654830000003</v>
      </c>
      <c r="I4607">
        <v>17.818004590000001</v>
      </c>
      <c r="J4607">
        <v>8.157554438</v>
      </c>
      <c r="K4607">
        <v>18.475907039999999</v>
      </c>
      <c r="L4607">
        <v>33.968650230000001</v>
      </c>
      <c r="M4607">
        <v>15.63557067</v>
      </c>
      <c r="N4607">
        <v>6.9283278209999999</v>
      </c>
      <c r="O4607">
        <v>16.237636340000002</v>
      </c>
      <c r="P4607">
        <v>7.6990770509999997</v>
      </c>
      <c r="Q4607">
        <v>9.5190565229999997</v>
      </c>
    </row>
    <row r="4608" spans="1:17">
      <c r="A4608" t="s">
        <v>15091</v>
      </c>
      <c r="B4608" s="14" t="s">
        <v>15092</v>
      </c>
      <c r="C4608">
        <v>7.8578625540000004</v>
      </c>
      <c r="D4608">
        <v>0.386839924</v>
      </c>
      <c r="E4608">
        <v>1.0217548599999999</v>
      </c>
      <c r="F4608">
        <v>1.4261444510000001</v>
      </c>
      <c r="G4608">
        <v>0.60306923899999998</v>
      </c>
      <c r="H4608">
        <v>1.6765849509999999</v>
      </c>
      <c r="I4608">
        <v>5.0930110380000002</v>
      </c>
      <c r="J4608">
        <v>0.88546152499999997</v>
      </c>
      <c r="K4608">
        <v>4.3568766840000004</v>
      </c>
      <c r="L4608">
        <v>9.9301012889999996</v>
      </c>
      <c r="M4608">
        <v>3.3518961229999999</v>
      </c>
      <c r="N4608">
        <v>1.2915386360000001</v>
      </c>
      <c r="O4608">
        <v>8.702411863</v>
      </c>
      <c r="P4608">
        <v>0.78595229300000002</v>
      </c>
      <c r="Q4608">
        <v>3.0009710589999998</v>
      </c>
    </row>
    <row r="4609" spans="1:17">
      <c r="A4609" t="s">
        <v>15093</v>
      </c>
      <c r="B4609" s="14" t="s">
        <v>15094</v>
      </c>
      <c r="C4609">
        <v>11.542760830000001</v>
      </c>
      <c r="D4609">
        <v>22.44572586</v>
      </c>
      <c r="E4609">
        <v>16.646354030000001</v>
      </c>
      <c r="F4609">
        <v>24.96454052</v>
      </c>
      <c r="G4609">
        <v>26.576250000000002</v>
      </c>
      <c r="H4609">
        <v>36.942143559999998</v>
      </c>
      <c r="I4609">
        <v>3.7406742560000001</v>
      </c>
      <c r="J4609">
        <v>16.421255210000002</v>
      </c>
      <c r="K4609">
        <v>48.872790629999997</v>
      </c>
      <c r="L4609">
        <v>59.967806299999999</v>
      </c>
      <c r="M4609">
        <v>7.385622047</v>
      </c>
      <c r="N4609">
        <v>3.161996764</v>
      </c>
      <c r="O4609">
        <v>8.5222377040000001</v>
      </c>
      <c r="P4609">
        <v>12.12245983</v>
      </c>
      <c r="Q4609">
        <v>53.780756500000003</v>
      </c>
    </row>
    <row r="4610" spans="1:17">
      <c r="A4610" t="s">
        <v>15095</v>
      </c>
      <c r="B4610" s="14" t="s">
        <v>15096</v>
      </c>
      <c r="C4610">
        <v>9.0103490619999995</v>
      </c>
      <c r="D4610">
        <v>0.66536466999999999</v>
      </c>
      <c r="E4610">
        <v>0.31953061100000002</v>
      </c>
      <c r="F4610">
        <v>0.61324211399999995</v>
      </c>
      <c r="G4610">
        <v>0</v>
      </c>
      <c r="H4610">
        <v>0</v>
      </c>
      <c r="I4610">
        <v>0</v>
      </c>
      <c r="J4610">
        <v>0</v>
      </c>
      <c r="K4610">
        <v>0</v>
      </c>
      <c r="L4610">
        <v>0.94887634499999995</v>
      </c>
      <c r="M4610">
        <v>2.8826306659999998</v>
      </c>
      <c r="N4610">
        <v>0</v>
      </c>
      <c r="O4610">
        <v>0</v>
      </c>
      <c r="P4610">
        <v>1.12653162</v>
      </c>
      <c r="Q4610">
        <v>1.032334044</v>
      </c>
    </row>
    <row r="4611" spans="1:17">
      <c r="A4611" t="s">
        <v>15097</v>
      </c>
      <c r="B4611" s="14" t="s">
        <v>3432</v>
      </c>
      <c r="C4611">
        <v>4.1117543940000001</v>
      </c>
      <c r="D4611">
        <v>2.3910895889999999</v>
      </c>
      <c r="E4611">
        <v>3.8276068809999999</v>
      </c>
      <c r="F4611">
        <v>2.4136629570000001</v>
      </c>
      <c r="G4611">
        <v>4.4376439019999996</v>
      </c>
      <c r="H4611">
        <v>2.6647998020000001</v>
      </c>
      <c r="I4611">
        <v>7.1205491900000002</v>
      </c>
      <c r="J4611">
        <v>6.9065447940000002</v>
      </c>
      <c r="K4611">
        <v>10.259129659999999</v>
      </c>
      <c r="L4611">
        <v>11.85357351</v>
      </c>
      <c r="M4611">
        <v>0.49329398400000002</v>
      </c>
      <c r="N4611">
        <v>3.5797266419999998</v>
      </c>
      <c r="O4611">
        <v>2.8460490979999999</v>
      </c>
      <c r="P4611">
        <v>2.8916881980000002</v>
      </c>
      <c r="Q4611">
        <v>4.2398286819999997</v>
      </c>
    </row>
    <row r="4612" spans="1:17">
      <c r="A4612" t="s">
        <v>15098</v>
      </c>
      <c r="B4612" s="14" t="s">
        <v>9440</v>
      </c>
      <c r="C4612">
        <v>183.3717733</v>
      </c>
      <c r="D4612">
        <v>32.512137279999997</v>
      </c>
      <c r="E4612">
        <v>25.58225448</v>
      </c>
      <c r="F4612">
        <v>30.324231260000001</v>
      </c>
      <c r="G4612">
        <v>26.253448070000001</v>
      </c>
      <c r="H4612">
        <v>65.777554370000004</v>
      </c>
      <c r="I4612">
        <v>71.491564030000006</v>
      </c>
      <c r="J4612">
        <v>37.956845020000003</v>
      </c>
      <c r="K4612">
        <v>86.564691139999994</v>
      </c>
      <c r="L4612">
        <v>179.384681</v>
      </c>
      <c r="M4612">
        <v>88.742142389999998</v>
      </c>
      <c r="N4612">
        <v>27.921072859999999</v>
      </c>
      <c r="O4612">
        <v>118.89300609999999</v>
      </c>
      <c r="P4612">
        <v>57.164497099999998</v>
      </c>
      <c r="Q4612">
        <v>70.17311995</v>
      </c>
    </row>
    <row r="4613" spans="1:17">
      <c r="A4613" t="s">
        <v>15099</v>
      </c>
      <c r="B4613" s="14" t="s">
        <v>15100</v>
      </c>
      <c r="C4613">
        <v>498.745924</v>
      </c>
      <c r="D4613">
        <v>80.227624629999994</v>
      </c>
      <c r="E4613">
        <v>40.555808300000002</v>
      </c>
      <c r="F4613">
        <v>70.483532729999993</v>
      </c>
      <c r="G4613">
        <v>58.69603317</v>
      </c>
      <c r="H4613">
        <v>64.662012509999997</v>
      </c>
      <c r="I4613">
        <v>41.694130749999999</v>
      </c>
      <c r="J4613">
        <v>41.076900700000003</v>
      </c>
      <c r="K4613">
        <v>57.644829970000004</v>
      </c>
      <c r="L4613">
        <v>102.3691596</v>
      </c>
      <c r="M4613">
        <v>134.15319640000001</v>
      </c>
      <c r="N4613">
        <v>21.92966371</v>
      </c>
      <c r="O4613">
        <v>144.2443361</v>
      </c>
      <c r="P4613">
        <v>60.052801000000002</v>
      </c>
      <c r="Q4613">
        <v>152.8648489</v>
      </c>
    </row>
    <row r="4614" spans="1:17">
      <c r="A4614" t="s">
        <v>15101</v>
      </c>
      <c r="B4614" s="14" t="s">
        <v>15102</v>
      </c>
      <c r="C4614">
        <v>108.6774558</v>
      </c>
      <c r="D4614">
        <v>2.0636310249999998</v>
      </c>
      <c r="E4614">
        <v>0.99102539099999998</v>
      </c>
      <c r="F4614">
        <v>2.113303025</v>
      </c>
      <c r="G4614">
        <v>2.1447500000000002</v>
      </c>
      <c r="H4614">
        <v>3.5775549550000001</v>
      </c>
      <c r="I4614">
        <v>54.338215509999998</v>
      </c>
      <c r="J4614">
        <v>1.5745236890000001</v>
      </c>
      <c r="K4614">
        <v>40.84981372</v>
      </c>
      <c r="L4614">
        <v>158.9189518</v>
      </c>
      <c r="M4614">
        <v>47.682612519999999</v>
      </c>
      <c r="N4614">
        <v>6.8898245290000002</v>
      </c>
      <c r="O4614">
        <v>92.847537090000003</v>
      </c>
      <c r="P4614">
        <v>0.93171788200000005</v>
      </c>
      <c r="Q4614">
        <v>14.941676960000001</v>
      </c>
    </row>
    <row r="4615" spans="1:17">
      <c r="A4615" t="e">
        <v>#N/A</v>
      </c>
      <c r="B4615" s="14" t="s">
        <v>15103</v>
      </c>
      <c r="C4615">
        <v>0</v>
      </c>
      <c r="D4615">
        <v>23.772379449999999</v>
      </c>
      <c r="E4615">
        <v>21.96772949</v>
      </c>
      <c r="F4615">
        <v>0.22131441099999999</v>
      </c>
      <c r="G4615">
        <v>19.09165256</v>
      </c>
      <c r="H4615">
        <v>1.8732866500000001</v>
      </c>
      <c r="I4615">
        <v>2.3710573039999998</v>
      </c>
      <c r="J4615">
        <v>5.771187222</v>
      </c>
      <c r="K4615">
        <v>8.1133963439999999</v>
      </c>
      <c r="L4615">
        <v>3.081980256</v>
      </c>
      <c r="M4615">
        <v>0</v>
      </c>
      <c r="N4615">
        <v>10.82299207</v>
      </c>
      <c r="O4615">
        <v>1.8006302759999999</v>
      </c>
      <c r="P4615">
        <v>18.295050920000001</v>
      </c>
      <c r="Q4615">
        <v>33.530534899999999</v>
      </c>
    </row>
    <row r="4616" spans="1:17">
      <c r="A4616" t="s">
        <v>15101</v>
      </c>
      <c r="B4616" s="14" t="s">
        <v>15104</v>
      </c>
      <c r="C4616">
        <v>30.86878845</v>
      </c>
      <c r="D4616">
        <v>3.1419998310000001</v>
      </c>
      <c r="E4616">
        <v>5.4142686830000004</v>
      </c>
      <c r="F4616">
        <v>1.249196899</v>
      </c>
      <c r="G4616">
        <v>2.3050646459999999</v>
      </c>
      <c r="H4616">
        <v>0.96124203900000005</v>
      </c>
      <c r="I4616">
        <v>6.0833187390000001</v>
      </c>
      <c r="J4616">
        <v>1.692215359</v>
      </c>
      <c r="K4616">
        <v>3.7847615640000001</v>
      </c>
      <c r="L4616">
        <v>11.07022403</v>
      </c>
      <c r="M4616">
        <v>11.21023037</v>
      </c>
      <c r="N4616">
        <v>3.085342297</v>
      </c>
      <c r="O4616">
        <v>16.631276</v>
      </c>
      <c r="P4616">
        <v>1.6272123409999999</v>
      </c>
      <c r="Q4616">
        <v>7.4557458759999999</v>
      </c>
    </row>
    <row r="4617" spans="1:17">
      <c r="A4617" t="s">
        <v>15101</v>
      </c>
      <c r="B4617" s="14" t="s">
        <v>15105</v>
      </c>
      <c r="C4617">
        <v>142.4213671</v>
      </c>
      <c r="D4617">
        <v>7.5975896570000003</v>
      </c>
      <c r="E4617">
        <v>4.763475369</v>
      </c>
      <c r="F4617">
        <v>4.4737674409999997</v>
      </c>
      <c r="G4617">
        <v>4.7706463379999997</v>
      </c>
      <c r="H4617">
        <v>10.427314150000001</v>
      </c>
      <c r="I4617">
        <v>71.547406210000005</v>
      </c>
      <c r="J4617">
        <v>14.854459650000001</v>
      </c>
      <c r="K4617">
        <v>52.292570670000003</v>
      </c>
      <c r="L4617">
        <v>76.446381459999998</v>
      </c>
      <c r="M4617">
        <v>90.518592699999999</v>
      </c>
      <c r="N4617">
        <v>11.44992946</v>
      </c>
      <c r="O4617">
        <v>139.26535620000001</v>
      </c>
      <c r="P4617">
        <v>10.93398337</v>
      </c>
      <c r="Q4617">
        <v>54.682746229999999</v>
      </c>
    </row>
    <row r="4618" spans="1:17">
      <c r="A4618" t="s">
        <v>15101</v>
      </c>
      <c r="B4618" s="14" t="s">
        <v>15106</v>
      </c>
      <c r="C4618">
        <v>474.35055970000002</v>
      </c>
      <c r="D4618">
        <v>36.517360340000003</v>
      </c>
      <c r="E4618">
        <v>26.49186911</v>
      </c>
      <c r="F4618">
        <v>23.392604349999999</v>
      </c>
      <c r="G4618">
        <v>23.619571659999998</v>
      </c>
      <c r="H4618">
        <v>40.745641820000003</v>
      </c>
      <c r="I4618">
        <v>409.17099289999999</v>
      </c>
      <c r="J4618">
        <v>63.245875380000001</v>
      </c>
      <c r="K4618">
        <v>202.0628753</v>
      </c>
      <c r="L4618">
        <v>294.18188609999999</v>
      </c>
      <c r="M4618">
        <v>223.84759360000001</v>
      </c>
      <c r="N4618">
        <v>44.314948280000003</v>
      </c>
      <c r="O4618">
        <v>348.60355060000001</v>
      </c>
      <c r="P4618">
        <v>32.229328209999998</v>
      </c>
      <c r="Q4618">
        <v>143.45278809999999</v>
      </c>
    </row>
    <row r="4619" spans="1:17">
      <c r="A4619" t="s">
        <v>15107</v>
      </c>
      <c r="B4619" s="14" t="s">
        <v>15108</v>
      </c>
      <c r="C4619">
        <v>7.9616280829999999</v>
      </c>
      <c r="D4619">
        <v>16.164407619999999</v>
      </c>
      <c r="E4619">
        <v>7.174763091</v>
      </c>
      <c r="F4619">
        <v>10.1870888</v>
      </c>
      <c r="G4619">
        <v>7.2623064050000004</v>
      </c>
      <c r="H4619">
        <v>4.1728674569999997</v>
      </c>
      <c r="I4619">
        <v>2.595310172</v>
      </c>
      <c r="J4619">
        <v>5.8301837409999999</v>
      </c>
      <c r="K4619">
        <v>9.7305885019999998</v>
      </c>
      <c r="L4619">
        <v>8.2857199579999996</v>
      </c>
      <c r="M4619">
        <v>0.89898325400000001</v>
      </c>
      <c r="N4619">
        <v>6.1773325310000002</v>
      </c>
      <c r="O4619">
        <v>5.601597838</v>
      </c>
      <c r="P4619">
        <v>7.799359881</v>
      </c>
      <c r="Q4619">
        <v>16.419239019999999</v>
      </c>
    </row>
    <row r="4620" spans="1:17">
      <c r="A4620" t="s">
        <v>15109</v>
      </c>
      <c r="B4620" s="14" t="s">
        <v>2686</v>
      </c>
      <c r="C4620">
        <v>71.277112340000002</v>
      </c>
      <c r="D4620">
        <v>2.5346632410000001</v>
      </c>
      <c r="E4620">
        <v>1.3159253909999999</v>
      </c>
      <c r="F4620">
        <v>1.2417138780000001</v>
      </c>
      <c r="G4620">
        <v>2.6164986429999999</v>
      </c>
      <c r="H4620">
        <v>0.95008572899999999</v>
      </c>
      <c r="I4620">
        <v>32.243183600000002</v>
      </c>
      <c r="J4620">
        <v>2.2344560250000001</v>
      </c>
      <c r="K4620">
        <v>19.8498062</v>
      </c>
      <c r="L4620">
        <v>25.302777119999998</v>
      </c>
      <c r="M4620">
        <v>151.6591817</v>
      </c>
      <c r="N4620">
        <v>4.0215721479999997</v>
      </c>
      <c r="O4620">
        <v>150.17027289999999</v>
      </c>
      <c r="P4620">
        <v>2.2733079119999999</v>
      </c>
      <c r="Q4620">
        <v>75.888726919999996</v>
      </c>
    </row>
    <row r="4621" spans="1:17">
      <c r="A4621" t="e">
        <v>#N/A</v>
      </c>
      <c r="B4621" s="14" t="s">
        <v>15110</v>
      </c>
      <c r="C4621">
        <v>0</v>
      </c>
      <c r="D4621">
        <v>0.25990807399999999</v>
      </c>
      <c r="E4621">
        <v>0</v>
      </c>
      <c r="F4621">
        <v>0</v>
      </c>
      <c r="G4621">
        <v>0.202593572</v>
      </c>
      <c r="H4621">
        <v>0</v>
      </c>
      <c r="I4621">
        <v>1.7109333950000001</v>
      </c>
      <c r="J4621">
        <v>0.89237919300000001</v>
      </c>
      <c r="K4621">
        <v>2.1289283800000001</v>
      </c>
      <c r="L4621">
        <v>0</v>
      </c>
      <c r="M4621">
        <v>0</v>
      </c>
      <c r="N4621">
        <v>0.28925084000000001</v>
      </c>
      <c r="O4621">
        <v>1.299318438</v>
      </c>
      <c r="P4621">
        <v>0.35204113100000001</v>
      </c>
      <c r="Q4621">
        <v>0</v>
      </c>
    </row>
    <row r="4622" spans="1:17">
      <c r="A4622" t="e">
        <v>#N/A</v>
      </c>
      <c r="B4622" s="14" t="s">
        <v>15111</v>
      </c>
      <c r="C4622">
        <v>0</v>
      </c>
      <c r="D4622">
        <v>1.022208292</v>
      </c>
      <c r="E4622">
        <v>0</v>
      </c>
      <c r="F4622">
        <v>0</v>
      </c>
      <c r="G4622">
        <v>0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  <c r="O4622">
        <v>0</v>
      </c>
      <c r="P4622">
        <v>0.346141001</v>
      </c>
      <c r="Q4622">
        <v>1.585988057</v>
      </c>
    </row>
    <row r="4623" spans="1:17">
      <c r="A4623" t="e">
        <v>#N/A</v>
      </c>
      <c r="B4623" s="14" t="s">
        <v>15112</v>
      </c>
      <c r="C4623">
        <v>14.99906775</v>
      </c>
      <c r="D4623">
        <v>4.4303942919999999</v>
      </c>
      <c r="E4623">
        <v>4.1488690080000001</v>
      </c>
      <c r="F4623">
        <v>0.95277729600000005</v>
      </c>
      <c r="G4623">
        <v>2.9353993639999998</v>
      </c>
      <c r="H4623">
        <v>6.9125638120000001</v>
      </c>
      <c r="I4623">
        <v>8.749373683</v>
      </c>
      <c r="J4623">
        <v>2.915537509</v>
      </c>
      <c r="K4623">
        <v>6.3507016070000004</v>
      </c>
      <c r="L4623">
        <v>5.6863655079999997</v>
      </c>
      <c r="M4623">
        <v>9.5971359940000003</v>
      </c>
      <c r="N4623">
        <v>3.4513998579999998</v>
      </c>
      <c r="O4623">
        <v>6.6444565149999999</v>
      </c>
      <c r="P4623">
        <v>1.800268449</v>
      </c>
      <c r="Q4623">
        <v>8.2486739619999998</v>
      </c>
    </row>
    <row r="4624" spans="1:17">
      <c r="A4624" t="e">
        <v>#N/A</v>
      </c>
      <c r="B4624" s="14" t="s">
        <v>15113</v>
      </c>
      <c r="C4624">
        <v>0</v>
      </c>
      <c r="D4624">
        <v>0.41210649599999999</v>
      </c>
      <c r="E4624">
        <v>1.5832597829999999</v>
      </c>
      <c r="F4624">
        <v>1.0128623510000001</v>
      </c>
      <c r="G4624">
        <v>1.284917793</v>
      </c>
      <c r="H4624">
        <v>0.357218325</v>
      </c>
      <c r="I4624">
        <v>5.4256626600000004</v>
      </c>
      <c r="J4624">
        <v>0.94329572399999995</v>
      </c>
      <c r="K4624">
        <v>1.2658493070000001</v>
      </c>
      <c r="L4624">
        <v>1.175409887</v>
      </c>
      <c r="M4624">
        <v>0</v>
      </c>
      <c r="N4624">
        <v>1.949185843</v>
      </c>
      <c r="O4624">
        <v>1.030090293</v>
      </c>
      <c r="P4624">
        <v>2.5118610459999999</v>
      </c>
      <c r="Q4624">
        <v>2.5575843439999999</v>
      </c>
    </row>
    <row r="4625" spans="1:17">
      <c r="A4625" t="s">
        <v>15114</v>
      </c>
      <c r="B4625" s="14" t="s">
        <v>15115</v>
      </c>
      <c r="C4625">
        <v>20.199831459999999</v>
      </c>
      <c r="D4625">
        <v>18.894186959999999</v>
      </c>
      <c r="E4625">
        <v>13.13288176</v>
      </c>
      <c r="F4625">
        <v>9.7763235579999996</v>
      </c>
      <c r="G4625">
        <v>18.215804689999999</v>
      </c>
      <c r="H4625">
        <v>19.825617040000001</v>
      </c>
      <c r="I4625">
        <v>13.0923599</v>
      </c>
      <c r="J4625">
        <v>13.08822816</v>
      </c>
      <c r="K4625">
        <v>19.345479619999999</v>
      </c>
      <c r="L4625">
        <v>25.526836469999999</v>
      </c>
      <c r="M4625">
        <v>17.233118109999999</v>
      </c>
      <c r="N4625">
        <v>10.236964520000001</v>
      </c>
      <c r="O4625">
        <v>22.370873970000002</v>
      </c>
      <c r="P4625">
        <v>15.48980978</v>
      </c>
      <c r="Q4625">
        <v>26.229139440000001</v>
      </c>
    </row>
    <row r="4626" spans="1:17">
      <c r="A4626" t="s">
        <v>15116</v>
      </c>
      <c r="B4626" s="14" t="s">
        <v>15117</v>
      </c>
      <c r="C4626">
        <v>74.050569870000004</v>
      </c>
      <c r="D4626">
        <v>11.35708661</v>
      </c>
      <c r="E4626">
        <v>13.635142439999999</v>
      </c>
      <c r="F4626">
        <v>10.0797267</v>
      </c>
      <c r="G4626">
        <v>14.2625875</v>
      </c>
      <c r="H4626">
        <v>24.064197239999999</v>
      </c>
      <c r="I4626">
        <v>4.1534383119999996</v>
      </c>
      <c r="J4626">
        <v>20.580110489999999</v>
      </c>
      <c r="K4626">
        <v>14.21243222</v>
      </c>
      <c r="L4626">
        <v>30.593082169999999</v>
      </c>
      <c r="M4626">
        <v>0</v>
      </c>
      <c r="N4626">
        <v>15.799080379999999</v>
      </c>
      <c r="O4626">
        <v>12.616830070000001</v>
      </c>
      <c r="P4626">
        <v>8.9734070450000001</v>
      </c>
      <c r="Q4626">
        <v>21.536624029999999</v>
      </c>
    </row>
    <row r="4627" spans="1:17">
      <c r="A4627" t="s">
        <v>15118</v>
      </c>
      <c r="B4627" s="14" t="s">
        <v>15119</v>
      </c>
      <c r="C4627">
        <v>21.735491159999999</v>
      </c>
      <c r="D4627">
        <v>6.4201854120000004</v>
      </c>
      <c r="E4627">
        <v>6.6802452260000003</v>
      </c>
      <c r="F4627">
        <v>4.6023043650000002</v>
      </c>
      <c r="G4627">
        <v>5.0044166670000001</v>
      </c>
      <c r="H4627">
        <v>17.622770710000001</v>
      </c>
      <c r="I4627">
        <v>10.56576413</v>
      </c>
      <c r="J4627">
        <v>17.757128269999999</v>
      </c>
      <c r="K4627">
        <v>9.8602998629999998</v>
      </c>
      <c r="L4627">
        <v>16.785678040000001</v>
      </c>
      <c r="M4627">
        <v>13.90742865</v>
      </c>
      <c r="N4627">
        <v>6.5495862799999998</v>
      </c>
      <c r="O4627">
        <v>21.396963280000001</v>
      </c>
      <c r="P4627">
        <v>2.8986778540000002</v>
      </c>
      <c r="Q4627">
        <v>16.601863290000001</v>
      </c>
    </row>
    <row r="4628" spans="1:17">
      <c r="A4628" t="s">
        <v>15120</v>
      </c>
      <c r="B4628" s="14" t="s">
        <v>15121</v>
      </c>
      <c r="C4628">
        <v>21.735491159999999</v>
      </c>
      <c r="D4628">
        <v>0.96302781199999998</v>
      </c>
      <c r="E4628">
        <v>1.3874355469999999</v>
      </c>
      <c r="F4628">
        <v>1.1834496940000001</v>
      </c>
      <c r="G4628">
        <v>0.37533125000000001</v>
      </c>
      <c r="H4628">
        <v>0</v>
      </c>
      <c r="I4628">
        <v>0</v>
      </c>
      <c r="J4628">
        <v>3.030958101</v>
      </c>
      <c r="K4628">
        <v>5.9161799180000001</v>
      </c>
      <c r="L4628">
        <v>4.1201209729999997</v>
      </c>
      <c r="M4628">
        <v>0</v>
      </c>
      <c r="N4628">
        <v>3.4831890670000001</v>
      </c>
      <c r="O4628">
        <v>4.8143167379999996</v>
      </c>
      <c r="P4628">
        <v>1.304405034</v>
      </c>
      <c r="Q4628">
        <v>2.9883353910000001</v>
      </c>
    </row>
    <row r="4629" spans="1:17">
      <c r="A4629" t="s">
        <v>15120</v>
      </c>
      <c r="B4629" s="14" t="s">
        <v>15122</v>
      </c>
      <c r="C4629">
        <v>0</v>
      </c>
      <c r="D4629">
        <v>0.88822953500000001</v>
      </c>
      <c r="E4629">
        <v>1.7062314169999999</v>
      </c>
      <c r="F4629">
        <v>1.091531271</v>
      </c>
      <c r="G4629">
        <v>0.69235861700000001</v>
      </c>
      <c r="H4629">
        <v>10.77897626</v>
      </c>
      <c r="I4629">
        <v>0</v>
      </c>
      <c r="J4629">
        <v>7.115929876</v>
      </c>
      <c r="K4629">
        <v>3.6377805319999998</v>
      </c>
      <c r="L4629">
        <v>2.5334077179999999</v>
      </c>
      <c r="M4629">
        <v>0</v>
      </c>
      <c r="N4629">
        <v>4.4482847679999997</v>
      </c>
      <c r="O4629">
        <v>0</v>
      </c>
      <c r="P4629">
        <v>1.2030920220000001</v>
      </c>
      <c r="Q4629">
        <v>0</v>
      </c>
    </row>
    <row r="4630" spans="1:17">
      <c r="A4630" t="e">
        <v>#N/A</v>
      </c>
      <c r="B4630" s="14" t="s">
        <v>15123</v>
      </c>
      <c r="C4630">
        <v>120.9036696</v>
      </c>
      <c r="D4630">
        <v>448.71077109999999</v>
      </c>
      <c r="E4630">
        <v>330.6721387</v>
      </c>
      <c r="F4630">
        <v>414.57722089999999</v>
      </c>
      <c r="G4630">
        <v>421.77849220000002</v>
      </c>
      <c r="H4630">
        <v>150.7790349</v>
      </c>
      <c r="I4630">
        <v>1194.591707</v>
      </c>
      <c r="J4630">
        <v>1000.04396</v>
      </c>
      <c r="K4630">
        <v>3043.135045</v>
      </c>
      <c r="L4630">
        <v>2303.8343110000001</v>
      </c>
      <c r="M4630">
        <v>119.95157210000001</v>
      </c>
      <c r="N4630">
        <v>318.17592439999999</v>
      </c>
      <c r="O4630">
        <v>97.790808740000003</v>
      </c>
      <c r="P4630">
        <v>320.80211309999999</v>
      </c>
      <c r="Q4630">
        <v>325.91532860000001</v>
      </c>
    </row>
    <row r="4631" spans="1:17">
      <c r="A4631" t="s">
        <v>15124</v>
      </c>
      <c r="B4631" s="14" t="s">
        <v>15125</v>
      </c>
      <c r="C4631">
        <v>170.93308440000001</v>
      </c>
      <c r="D4631">
        <v>1.4137163239999999</v>
      </c>
      <c r="E4631">
        <v>2.3277064360000002</v>
      </c>
      <c r="F4631">
        <v>0.68250823999999999</v>
      </c>
      <c r="G4631">
        <v>1.652948882</v>
      </c>
      <c r="H4631">
        <v>5.4268797209999997</v>
      </c>
      <c r="I4631">
        <v>95.056891160000006</v>
      </c>
      <c r="J4631">
        <v>8.0320693819999995</v>
      </c>
      <c r="K4631">
        <v>49.62799931</v>
      </c>
      <c r="L4631">
        <v>62.787126829999998</v>
      </c>
      <c r="M4631">
        <v>463.73445859999998</v>
      </c>
      <c r="N4631">
        <v>7.5294611690000002</v>
      </c>
      <c r="O4631">
        <v>406.87884400000002</v>
      </c>
      <c r="P4631">
        <v>1.7780797100000001</v>
      </c>
      <c r="Q4631">
        <v>202.10844489999999</v>
      </c>
    </row>
    <row r="4632" spans="1:17">
      <c r="A4632" t="s">
        <v>15126</v>
      </c>
      <c r="B4632" s="14" t="s">
        <v>6488</v>
      </c>
      <c r="C4632">
        <v>48.966956510000003</v>
      </c>
      <c r="D4632">
        <v>1.208943842</v>
      </c>
      <c r="E4632">
        <v>1.184688269</v>
      </c>
      <c r="F4632">
        <v>0.90343704300000005</v>
      </c>
      <c r="G4632">
        <v>1.1333663279999999</v>
      </c>
      <c r="H4632">
        <v>1.274503953</v>
      </c>
      <c r="I4632">
        <v>3.8715978550000001</v>
      </c>
      <c r="J4632">
        <v>2.27174246</v>
      </c>
      <c r="K4632">
        <v>6.7912815310000001</v>
      </c>
      <c r="L4632">
        <v>8.8067585810000004</v>
      </c>
      <c r="M4632">
        <v>7.9272343310000002</v>
      </c>
      <c r="N4632">
        <v>1.490881474</v>
      </c>
      <c r="O4632">
        <v>17.477689160000001</v>
      </c>
      <c r="P4632">
        <v>1.670686626</v>
      </c>
      <c r="Q4632">
        <v>4.359767884</v>
      </c>
    </row>
    <row r="4633" spans="1:17">
      <c r="A4633" t="s">
        <v>15127</v>
      </c>
      <c r="B4633" s="14" t="s">
        <v>2960</v>
      </c>
      <c r="C4633">
        <v>1.488439598</v>
      </c>
      <c r="D4633">
        <v>0.47962066599999997</v>
      </c>
      <c r="E4633">
        <v>0.35989071900000003</v>
      </c>
      <c r="F4633">
        <v>0.22102435300000001</v>
      </c>
      <c r="G4633">
        <v>0.327123567</v>
      </c>
      <c r="H4633">
        <v>5.1967540999999999E-2</v>
      </c>
      <c r="I4633">
        <v>0.59198744000000003</v>
      </c>
      <c r="J4633">
        <v>1.1664475949999999</v>
      </c>
      <c r="K4633">
        <v>0.55246110000000004</v>
      </c>
      <c r="L4633">
        <v>1.196977041</v>
      </c>
      <c r="M4633">
        <v>1.55843401</v>
      </c>
      <c r="N4633">
        <v>1.08421678</v>
      </c>
      <c r="O4633">
        <v>0.44956758499999999</v>
      </c>
      <c r="P4633">
        <v>0.58873457900000004</v>
      </c>
      <c r="Q4633">
        <v>0.46509151700000001</v>
      </c>
    </row>
    <row r="4634" spans="1:17">
      <c r="A4634" t="e">
        <v>#N/A</v>
      </c>
      <c r="B4634" s="14" t="s">
        <v>15128</v>
      </c>
      <c r="C4634">
        <v>5.6918361219999998</v>
      </c>
      <c r="D4634">
        <v>0.140103587</v>
      </c>
      <c r="E4634">
        <v>0</v>
      </c>
      <c r="F4634">
        <v>0</v>
      </c>
      <c r="G4634">
        <v>0</v>
      </c>
      <c r="H4634">
        <v>0</v>
      </c>
      <c r="I4634">
        <v>0</v>
      </c>
      <c r="J4634">
        <v>0</v>
      </c>
      <c r="K4634">
        <v>0.28689999599999999</v>
      </c>
      <c r="L4634">
        <v>2.7972235300000001</v>
      </c>
      <c r="M4634">
        <v>0</v>
      </c>
      <c r="N4634">
        <v>7.7960409999999994E-2</v>
      </c>
      <c r="O4634">
        <v>1.4007966009999999</v>
      </c>
      <c r="P4634">
        <v>0</v>
      </c>
      <c r="Q4634">
        <v>0</v>
      </c>
    </row>
    <row r="4635" spans="1:17">
      <c r="A4635" t="s">
        <v>15129</v>
      </c>
      <c r="B4635" s="14" t="s">
        <v>7501</v>
      </c>
      <c r="C4635">
        <v>2.53981754</v>
      </c>
      <c r="D4635">
        <v>4.5012370050000001</v>
      </c>
      <c r="E4635">
        <v>3.1884281429999999</v>
      </c>
      <c r="F4635">
        <v>4.3099597809999999</v>
      </c>
      <c r="G4635">
        <v>3.1285298529999999</v>
      </c>
      <c r="H4635">
        <v>1.690745529</v>
      </c>
      <c r="I4635">
        <v>3.2100168990000002</v>
      </c>
      <c r="J4635">
        <v>4.7866746710000001</v>
      </c>
      <c r="K4635">
        <v>4.8391877560000003</v>
      </c>
      <c r="L4635">
        <v>3.530566968</v>
      </c>
      <c r="M4635">
        <v>0.97505957300000001</v>
      </c>
      <c r="N4635">
        <v>2.4629608250000001</v>
      </c>
      <c r="O4635">
        <v>3.0003121940000002</v>
      </c>
      <c r="P4635">
        <v>5.0553048729999999</v>
      </c>
      <c r="Q4635">
        <v>2.560730204</v>
      </c>
    </row>
    <row r="4636" spans="1:17">
      <c r="A4636" t="s">
        <v>15130</v>
      </c>
      <c r="B4636" s="14" t="s">
        <v>15131</v>
      </c>
      <c r="C4636">
        <v>14.8551918</v>
      </c>
      <c r="D4636">
        <v>2.6327379030000002</v>
      </c>
      <c r="E4636">
        <v>1.2643297550000001</v>
      </c>
      <c r="F4636">
        <v>0.80883252500000002</v>
      </c>
      <c r="G4636">
        <v>0</v>
      </c>
      <c r="H4636">
        <v>4.5641708300000001</v>
      </c>
      <c r="I4636">
        <v>0</v>
      </c>
      <c r="J4636">
        <v>2.2598379569999998</v>
      </c>
      <c r="K4636">
        <v>5.3912430909999998</v>
      </c>
      <c r="L4636">
        <v>7.5090933809999996</v>
      </c>
      <c r="M4636">
        <v>0</v>
      </c>
      <c r="N4636">
        <v>1.831228342</v>
      </c>
      <c r="O4636">
        <v>3.2903603609999998</v>
      </c>
      <c r="P4636">
        <v>1.3372497649999999</v>
      </c>
      <c r="Q4636">
        <v>0</v>
      </c>
    </row>
    <row r="4637" spans="1:17">
      <c r="A4637" t="s">
        <v>15130</v>
      </c>
      <c r="B4637" s="14" t="s">
        <v>2295</v>
      </c>
      <c r="C4637">
        <v>11.687952790000001</v>
      </c>
      <c r="D4637">
        <v>5.0706594100000002</v>
      </c>
      <c r="E4637">
        <v>4.662961449</v>
      </c>
      <c r="F4637">
        <v>6.2975433299999999</v>
      </c>
      <c r="G4637">
        <v>4.2047722580000002</v>
      </c>
      <c r="H4637">
        <v>19.264514680000001</v>
      </c>
      <c r="I4637">
        <v>0.71019876800000004</v>
      </c>
      <c r="J4637">
        <v>1.8521077589999999</v>
      </c>
      <c r="K4637">
        <v>2.2092653000000002</v>
      </c>
      <c r="L4637">
        <v>2.1539940620000002</v>
      </c>
      <c r="M4637">
        <v>0.93481536899999995</v>
      </c>
      <c r="N4637">
        <v>1.680929412</v>
      </c>
      <c r="O4637">
        <v>1.0786794580000001</v>
      </c>
      <c r="P4637">
        <v>2.0458239329999999</v>
      </c>
      <c r="Q4637">
        <v>7.0303409270000001</v>
      </c>
    </row>
    <row r="4638" spans="1:17">
      <c r="A4638" t="s">
        <v>15132</v>
      </c>
      <c r="B4638" s="14" t="s">
        <v>15133</v>
      </c>
      <c r="C4638">
        <v>1.0575527069999999</v>
      </c>
      <c r="D4638">
        <v>3.5142500179999998</v>
      </c>
      <c r="E4638">
        <v>1.3501293409999999</v>
      </c>
      <c r="F4638">
        <v>1.727442575</v>
      </c>
      <c r="G4638">
        <v>0.91309779099999999</v>
      </c>
      <c r="H4638">
        <v>5.2800619019999999</v>
      </c>
      <c r="I4638">
        <v>0</v>
      </c>
      <c r="J4638">
        <v>0.73736496699999998</v>
      </c>
      <c r="K4638">
        <v>0.47975850799999997</v>
      </c>
      <c r="L4638">
        <v>1.336445557</v>
      </c>
      <c r="M4638">
        <v>0</v>
      </c>
      <c r="N4638">
        <v>0.97774932000000003</v>
      </c>
      <c r="O4638">
        <v>0</v>
      </c>
      <c r="P4638">
        <v>0.63466570200000005</v>
      </c>
      <c r="Q4638">
        <v>1.8174895150000001</v>
      </c>
    </row>
    <row r="4639" spans="1:17">
      <c r="A4639" t="s">
        <v>15134</v>
      </c>
      <c r="B4639" s="14" t="s">
        <v>8613</v>
      </c>
      <c r="C4639">
        <v>6.7236609319999996</v>
      </c>
      <c r="D4639">
        <v>3.60619669</v>
      </c>
      <c r="E4639">
        <v>4.35464275</v>
      </c>
      <c r="F4639">
        <v>3.5324333910000001</v>
      </c>
      <c r="G4639">
        <v>3.075765085</v>
      </c>
      <c r="H4639">
        <v>4.3037614839999998</v>
      </c>
      <c r="I4639">
        <v>7.0528965330000002</v>
      </c>
      <c r="J4639">
        <v>12.890091610000001</v>
      </c>
      <c r="K4639">
        <v>5.993349931</v>
      </c>
      <c r="L4639">
        <v>5.7390621570000002</v>
      </c>
      <c r="M4639">
        <v>6.7928314739999998</v>
      </c>
      <c r="N4639">
        <v>5.4819685119999999</v>
      </c>
      <c r="O4639">
        <v>3.0046506919999998</v>
      </c>
      <c r="P4639">
        <v>5.3269725719999999</v>
      </c>
      <c r="Q4639">
        <v>4.7031499590000001</v>
      </c>
    </row>
    <row r="4640" spans="1:17">
      <c r="A4640" t="s">
        <v>15135</v>
      </c>
      <c r="B4640" s="14" t="s">
        <v>7487</v>
      </c>
      <c r="C4640">
        <v>7.3993161389999997</v>
      </c>
      <c r="D4640">
        <v>3.278392551</v>
      </c>
      <c r="E4640">
        <v>5.0921836559999996</v>
      </c>
      <c r="F4640">
        <v>5.1618550479999996</v>
      </c>
      <c r="G4640">
        <v>3.2741662229999999</v>
      </c>
      <c r="H4640">
        <v>7.1931690059999998</v>
      </c>
      <c r="I4640">
        <v>4.0464628569999999</v>
      </c>
      <c r="J4640">
        <v>12.54593876</v>
      </c>
      <c r="K4640">
        <v>7.1329828800000001</v>
      </c>
      <c r="L4640">
        <v>6.1363503860000002</v>
      </c>
      <c r="M4640">
        <v>4.4385410590000003</v>
      </c>
      <c r="N4640">
        <v>5.7008004369999998</v>
      </c>
      <c r="O4640">
        <v>8.7067430370000007</v>
      </c>
      <c r="P4640">
        <v>10.71971158</v>
      </c>
      <c r="Q4640">
        <v>7.1529304580000002</v>
      </c>
    </row>
    <row r="4641" spans="1:17">
      <c r="A4641" t="s">
        <v>15136</v>
      </c>
      <c r="B4641" s="14" t="s">
        <v>6376</v>
      </c>
      <c r="C4641">
        <v>2.7903671079999999</v>
      </c>
      <c r="D4641">
        <v>2.6100078080000002</v>
      </c>
      <c r="E4641">
        <v>0.593722419</v>
      </c>
      <c r="F4641">
        <v>0.97065975299999996</v>
      </c>
      <c r="G4641">
        <v>0.64245889599999995</v>
      </c>
      <c r="H4641">
        <v>1.071654975</v>
      </c>
      <c r="I4641">
        <v>4.0692469950000003</v>
      </c>
      <c r="J4641">
        <v>2.987103125</v>
      </c>
      <c r="K4641">
        <v>4.7820973809999998</v>
      </c>
      <c r="L4641">
        <v>3.918032958</v>
      </c>
      <c r="M4641">
        <v>3.5708262749999999</v>
      </c>
      <c r="N4641">
        <v>2.6753531179999999</v>
      </c>
      <c r="O4641">
        <v>8.5840857750000001</v>
      </c>
      <c r="P4641">
        <v>2.8839886080000001</v>
      </c>
      <c r="Q4641">
        <v>1.918188258</v>
      </c>
    </row>
    <row r="4642" spans="1:17">
      <c r="A4642" t="e">
        <v>#N/A</v>
      </c>
      <c r="B4642" s="14" t="s">
        <v>15137</v>
      </c>
      <c r="C4642">
        <v>37.54312109</v>
      </c>
      <c r="D4642">
        <v>4.1585291870000001</v>
      </c>
      <c r="E4642">
        <v>0.49926657899999999</v>
      </c>
      <c r="F4642">
        <v>1.277587738</v>
      </c>
      <c r="G4642">
        <v>4.0518714490000001</v>
      </c>
      <c r="H4642">
        <v>0</v>
      </c>
      <c r="I4642">
        <v>0</v>
      </c>
      <c r="J4642">
        <v>0.59491946200000001</v>
      </c>
      <c r="K4642">
        <v>4.257856759</v>
      </c>
      <c r="L4642">
        <v>2.9652385790000002</v>
      </c>
      <c r="M4642">
        <v>0</v>
      </c>
      <c r="N4642">
        <v>1.735505042</v>
      </c>
      <c r="O4642">
        <v>10.3945475</v>
      </c>
      <c r="P4642">
        <v>4.2244935769999996</v>
      </c>
      <c r="Q4642">
        <v>9.6781316650000004</v>
      </c>
    </row>
    <row r="4643" spans="1:17">
      <c r="A4643" t="s">
        <v>15138</v>
      </c>
      <c r="B4643" s="14" t="s">
        <v>15139</v>
      </c>
      <c r="C4643">
        <v>16.21592163</v>
      </c>
      <c r="D4643">
        <v>3.827934817</v>
      </c>
      <c r="E4643">
        <v>3.7897338299999999</v>
      </c>
      <c r="F4643">
        <v>5.3373314570000003</v>
      </c>
      <c r="G4643">
        <v>4.085517501</v>
      </c>
      <c r="H4643">
        <v>5.7173327560000002</v>
      </c>
      <c r="I4643">
        <v>9.6918016609999995</v>
      </c>
      <c r="J4643">
        <v>13.19354059</v>
      </c>
      <c r="K4643">
        <v>7.1151568369999998</v>
      </c>
      <c r="L4643">
        <v>10.750063519999999</v>
      </c>
      <c r="M4643">
        <v>3.5719755590000002</v>
      </c>
      <c r="N4643">
        <v>4.7188756349999998</v>
      </c>
      <c r="O4643">
        <v>3.6800779700000001</v>
      </c>
      <c r="P4643">
        <v>5.0652226379999998</v>
      </c>
      <c r="Q4643">
        <v>3.8376112689999999</v>
      </c>
    </row>
    <row r="4644" spans="1:17">
      <c r="A4644" t="s">
        <v>15140</v>
      </c>
      <c r="B4644" s="14" t="s">
        <v>15141</v>
      </c>
      <c r="C4644">
        <v>4.8585215530000001</v>
      </c>
      <c r="D4644">
        <v>2.152650403</v>
      </c>
      <c r="E4644">
        <v>0</v>
      </c>
      <c r="F4644">
        <v>0.66133953499999998</v>
      </c>
      <c r="G4644">
        <v>0.838975735</v>
      </c>
      <c r="H4644">
        <v>1.865940428</v>
      </c>
      <c r="I4644">
        <v>0</v>
      </c>
      <c r="J4644">
        <v>2.4636664779999999</v>
      </c>
      <c r="K4644">
        <v>4.4081340559999997</v>
      </c>
      <c r="L4644">
        <v>0</v>
      </c>
      <c r="M4644">
        <v>0</v>
      </c>
      <c r="N4644">
        <v>0.59891938700000003</v>
      </c>
      <c r="O4644">
        <v>0</v>
      </c>
      <c r="P4644">
        <v>4.3735933500000002</v>
      </c>
      <c r="Q4644">
        <v>0</v>
      </c>
    </row>
    <row r="4645" spans="1:17">
      <c r="A4645" t="s">
        <v>15142</v>
      </c>
      <c r="B4645" s="14" t="s">
        <v>2071</v>
      </c>
      <c r="C4645">
        <v>79.418140769999994</v>
      </c>
      <c r="D4645">
        <v>16.195297589999999</v>
      </c>
      <c r="E4645">
        <v>13.518602769999999</v>
      </c>
      <c r="F4645">
        <v>15.18993863</v>
      </c>
      <c r="G4645">
        <v>13.081071379999999</v>
      </c>
      <c r="H4645">
        <v>38.087082840000001</v>
      </c>
      <c r="I4645">
        <v>46.623778680000001</v>
      </c>
      <c r="J4645">
        <v>27.183243109999999</v>
      </c>
      <c r="K4645">
        <v>44.711695040000002</v>
      </c>
      <c r="L4645">
        <v>66.264601780000007</v>
      </c>
      <c r="M4645">
        <v>39.08892668</v>
      </c>
      <c r="N4645">
        <v>19.002696230000002</v>
      </c>
      <c r="O4645">
        <v>54.576499910000003</v>
      </c>
      <c r="P4645">
        <v>24.258203089999999</v>
      </c>
      <c r="Q4645">
        <v>25.057516440000001</v>
      </c>
    </row>
    <row r="4646" spans="1:17">
      <c r="A4646" t="s">
        <v>15143</v>
      </c>
      <c r="B4646" s="14" t="s">
        <v>7360</v>
      </c>
      <c r="C4646">
        <v>0.97938576799999999</v>
      </c>
      <c r="D4646">
        <v>4.845590531</v>
      </c>
      <c r="E4646">
        <v>3.9941326350000002</v>
      </c>
      <c r="F4646">
        <v>6.2657346440000001</v>
      </c>
      <c r="G4646">
        <v>3.8897965910000001</v>
      </c>
      <c r="H4646">
        <v>2.3822085300000002</v>
      </c>
      <c r="I4646">
        <v>4.28477233</v>
      </c>
      <c r="J4646">
        <v>12.250167709999999</v>
      </c>
      <c r="K4646">
        <v>5.0353784279999996</v>
      </c>
      <c r="L4646">
        <v>2.8878845289999999</v>
      </c>
      <c r="M4646">
        <v>0.62665884000000005</v>
      </c>
      <c r="N4646">
        <v>5.3523981589999998</v>
      </c>
      <c r="O4646">
        <v>1.0846484350000001</v>
      </c>
      <c r="P4646">
        <v>12.78368491</v>
      </c>
      <c r="Q4646">
        <v>4.7128293330000002</v>
      </c>
    </row>
    <row r="4647" spans="1:17">
      <c r="A4647" t="s">
        <v>15144</v>
      </c>
      <c r="B4647" s="14" t="s">
        <v>8525</v>
      </c>
      <c r="C4647">
        <v>7.9508082040000003</v>
      </c>
      <c r="D4647">
        <v>58.539657759999997</v>
      </c>
      <c r="E4647">
        <v>42.144205849999999</v>
      </c>
      <c r="F4647">
        <v>71.683813000000001</v>
      </c>
      <c r="G4647">
        <v>39.49266867</v>
      </c>
      <c r="H4647">
        <v>32.152076569999998</v>
      </c>
      <c r="I4647">
        <v>49.107469960000003</v>
      </c>
      <c r="J4647">
        <v>64.329456669999999</v>
      </c>
      <c r="K4647">
        <v>120.72446410000001</v>
      </c>
      <c r="L4647">
        <v>43.440913090000002</v>
      </c>
      <c r="M4647">
        <v>6.2843307260000003</v>
      </c>
      <c r="N4647">
        <v>29.172732549999999</v>
      </c>
      <c r="O4647">
        <v>10.87719354</v>
      </c>
      <c r="P4647">
        <v>84.764168589999997</v>
      </c>
      <c r="Q4647">
        <v>42.439100580000002</v>
      </c>
    </row>
    <row r="4648" spans="1:17">
      <c r="A4648" t="s">
        <v>15145</v>
      </c>
      <c r="B4648" s="14" t="s">
        <v>1374</v>
      </c>
      <c r="C4648">
        <v>4.962308395</v>
      </c>
      <c r="D4648">
        <v>1.648976193</v>
      </c>
      <c r="E4648">
        <v>1.525129417</v>
      </c>
      <c r="F4648">
        <v>1.0882523049999999</v>
      </c>
      <c r="G4648">
        <v>1.3805575349999999</v>
      </c>
      <c r="H4648">
        <v>0.952900152</v>
      </c>
      <c r="I4648">
        <v>0.804070167</v>
      </c>
      <c r="J4648">
        <v>1.8872211510000001</v>
      </c>
      <c r="K4648">
        <v>1.625830485</v>
      </c>
      <c r="L4648">
        <v>4.0064371730000001</v>
      </c>
      <c r="M4648">
        <v>1.5875636179999999</v>
      </c>
      <c r="N4648">
        <v>1.223426785</v>
      </c>
      <c r="O4648">
        <v>3.6637657419999998</v>
      </c>
      <c r="P4648">
        <v>0.86858746399999998</v>
      </c>
      <c r="Q4648">
        <v>2.4636810470000001</v>
      </c>
    </row>
    <row r="4649" spans="1:17">
      <c r="A4649" t="s">
        <v>15146</v>
      </c>
      <c r="B4649" s="14" t="s">
        <v>3511</v>
      </c>
      <c r="C4649">
        <v>9.0135805629999997</v>
      </c>
      <c r="D4649">
        <v>3.4030140480000002</v>
      </c>
      <c r="E4649">
        <v>2.9983620950000001</v>
      </c>
      <c r="F4649">
        <v>3.1969149049999999</v>
      </c>
      <c r="G4649">
        <v>2.411442707</v>
      </c>
      <c r="H4649">
        <v>3.1691733360000001</v>
      </c>
      <c r="I4649">
        <v>6.4797723429999996</v>
      </c>
      <c r="J4649">
        <v>9.8654581799999992</v>
      </c>
      <c r="K4649">
        <v>4.6073334739999998</v>
      </c>
      <c r="L4649">
        <v>4.251421068</v>
      </c>
      <c r="M4649">
        <v>2.6805895369999999</v>
      </c>
      <c r="N4649">
        <v>2.143995162</v>
      </c>
      <c r="O4649">
        <v>5.7644524119999998</v>
      </c>
      <c r="P4649">
        <v>3.9426875190000001</v>
      </c>
      <c r="Q4649">
        <v>3.4035605979999999</v>
      </c>
    </row>
    <row r="4650" spans="1:17">
      <c r="A4650" t="s">
        <v>15147</v>
      </c>
      <c r="B4650" s="14" t="s">
        <v>8177</v>
      </c>
      <c r="C4650">
        <v>4.5254577659999997</v>
      </c>
      <c r="D4650">
        <v>1.3056340360000001</v>
      </c>
      <c r="E4650">
        <v>1.6459002220000001</v>
      </c>
      <c r="F4650">
        <v>1.4612165560000001</v>
      </c>
      <c r="G4650">
        <v>1.3448413290000001</v>
      </c>
      <c r="H4650">
        <v>0.68712638100000001</v>
      </c>
      <c r="I4650">
        <v>1.688260476</v>
      </c>
      <c r="J4650">
        <v>3.6689732369999999</v>
      </c>
      <c r="K4650">
        <v>2.2439469359999999</v>
      </c>
      <c r="L4650">
        <v>2.726447705</v>
      </c>
      <c r="M4650">
        <v>2.626249906</v>
      </c>
      <c r="N4650">
        <v>1.660612368</v>
      </c>
      <c r="O4650">
        <v>3.9628550109999998</v>
      </c>
      <c r="P4650">
        <v>1.184236222</v>
      </c>
      <c r="Q4650">
        <v>2.098079512</v>
      </c>
    </row>
    <row r="4651" spans="1:17">
      <c r="A4651" t="s">
        <v>15148</v>
      </c>
      <c r="B4651" s="14" t="s">
        <v>6382</v>
      </c>
      <c r="C4651">
        <v>12.787911920000001</v>
      </c>
      <c r="D4651">
        <v>4.4993922360000003</v>
      </c>
      <c r="E4651">
        <v>6.0554639889999997</v>
      </c>
      <c r="F4651">
        <v>4.5906279489999999</v>
      </c>
      <c r="G4651">
        <v>4.0484272350000001</v>
      </c>
      <c r="H4651">
        <v>6.0668554889999999</v>
      </c>
      <c r="I4651">
        <v>18.100366409999999</v>
      </c>
      <c r="J4651">
        <v>7.8990278060000003</v>
      </c>
      <c r="K4651">
        <v>12.341838600000001</v>
      </c>
      <c r="L4651">
        <v>7.3671865609999996</v>
      </c>
      <c r="M4651">
        <v>20.696483069999999</v>
      </c>
      <c r="N4651">
        <v>3.5546065630000001</v>
      </c>
      <c r="O4651">
        <v>17.078109009999999</v>
      </c>
      <c r="P4651">
        <v>6.3764972870000003</v>
      </c>
      <c r="Q4651">
        <v>5.8605484600000004</v>
      </c>
    </row>
    <row r="4652" spans="1:17">
      <c r="A4652" t="s">
        <v>15149</v>
      </c>
      <c r="B4652" s="14" t="s">
        <v>8942</v>
      </c>
      <c r="C4652">
        <v>4.6591975919999999</v>
      </c>
      <c r="D4652">
        <v>2.8150043729999998</v>
      </c>
      <c r="E4652">
        <v>1.9827284060000001</v>
      </c>
      <c r="F4652">
        <v>1.595128348</v>
      </c>
      <c r="G4652">
        <v>1.51159047</v>
      </c>
      <c r="H4652">
        <v>2.8196433129999998</v>
      </c>
      <c r="I4652">
        <v>3.088454129</v>
      </c>
      <c r="J4652">
        <v>1.6287572829999999</v>
      </c>
      <c r="K4652">
        <v>3.074390932</v>
      </c>
      <c r="L4652">
        <v>3.2115814770000002</v>
      </c>
      <c r="M4652">
        <v>2.7101655830000002</v>
      </c>
      <c r="N4652">
        <v>1.061674196</v>
      </c>
      <c r="O4652">
        <v>2.6581612080000001</v>
      </c>
      <c r="P4652">
        <v>1.3556893350000001</v>
      </c>
      <c r="Q4652">
        <v>2.329369126</v>
      </c>
    </row>
    <row r="4653" spans="1:17">
      <c r="A4653" t="s">
        <v>15150</v>
      </c>
      <c r="B4653" s="14" t="s">
        <v>8543</v>
      </c>
      <c r="C4653">
        <v>16.742202649999999</v>
      </c>
      <c r="D4653">
        <v>2.9534298880000001</v>
      </c>
      <c r="E4653">
        <v>2.5645510030000001</v>
      </c>
      <c r="F4653">
        <v>2.5954597740000001</v>
      </c>
      <c r="G4653">
        <v>2.5564510249999999</v>
      </c>
      <c r="H4653">
        <v>2.4112236949999999</v>
      </c>
      <c r="I4653">
        <v>2.7128313300000002</v>
      </c>
      <c r="J4653">
        <v>3.9107468540000001</v>
      </c>
      <c r="K4653">
        <v>4.641447458</v>
      </c>
      <c r="L4653">
        <v>5.2893444929999998</v>
      </c>
      <c r="M4653">
        <v>8.4807124030000001</v>
      </c>
      <c r="N4653">
        <v>1.7580891919999999</v>
      </c>
      <c r="O4653">
        <v>12.44692437</v>
      </c>
      <c r="P4653">
        <v>2.3723132100000002</v>
      </c>
      <c r="Q4653">
        <v>4.9020366590000002</v>
      </c>
    </row>
    <row r="4654" spans="1:17">
      <c r="A4654" t="s">
        <v>15151</v>
      </c>
      <c r="B4654" s="14" t="s">
        <v>5401</v>
      </c>
      <c r="C4654">
        <v>31.902707360000001</v>
      </c>
      <c r="D4654">
        <v>0.573662165</v>
      </c>
      <c r="E4654">
        <v>0.26447228900000003</v>
      </c>
      <c r="F4654">
        <v>0.25378718</v>
      </c>
      <c r="G4654">
        <v>0.357727301</v>
      </c>
      <c r="H4654">
        <v>5.5692729090000004</v>
      </c>
      <c r="I4654">
        <v>4.8336979600000003</v>
      </c>
      <c r="J4654">
        <v>1.2080431309999999</v>
      </c>
      <c r="K4654">
        <v>2.9603157599999999</v>
      </c>
      <c r="L4654">
        <v>3.5341895480000001</v>
      </c>
      <c r="M4654">
        <v>32.806462619999998</v>
      </c>
      <c r="N4654">
        <v>0.53627845799999996</v>
      </c>
      <c r="O4654">
        <v>20.533598229999999</v>
      </c>
      <c r="P4654">
        <v>0.65269326400000005</v>
      </c>
      <c r="Q4654">
        <v>12.603175220000001</v>
      </c>
    </row>
    <row r="4655" spans="1:17">
      <c r="A4655" t="s">
        <v>15152</v>
      </c>
      <c r="B4655" s="14" t="s">
        <v>5462</v>
      </c>
      <c r="C4655">
        <v>6.0524895560000003</v>
      </c>
      <c r="D4655">
        <v>6.6323153279999998</v>
      </c>
      <c r="E4655">
        <v>7.6004549570000002</v>
      </c>
      <c r="F4655">
        <v>7.5912986120000001</v>
      </c>
      <c r="G4655">
        <v>7.3160616330000003</v>
      </c>
      <c r="H4655">
        <v>11.124345180000001</v>
      </c>
      <c r="I4655">
        <v>20.647621229999999</v>
      </c>
      <c r="J4655">
        <v>23.991088739999999</v>
      </c>
      <c r="K4655">
        <v>12.25763527</v>
      </c>
      <c r="L4655">
        <v>8.1266627590000002</v>
      </c>
      <c r="M4655">
        <v>8.7135263510000005</v>
      </c>
      <c r="N4655">
        <v>5.3159777579999998</v>
      </c>
      <c r="O4655">
        <v>6.3439112209999999</v>
      </c>
      <c r="P4655">
        <v>3.7619846840000002</v>
      </c>
      <c r="Q4655">
        <v>10.32739305</v>
      </c>
    </row>
    <row r="4656" spans="1:17">
      <c r="A4656" t="e">
        <v>#N/A</v>
      </c>
      <c r="B4656" s="14" t="s">
        <v>15153</v>
      </c>
      <c r="C4656">
        <v>0</v>
      </c>
      <c r="D4656">
        <v>3.518755466</v>
      </c>
      <c r="E4656">
        <v>6.4213363130000003</v>
      </c>
      <c r="F4656">
        <v>1.7296572450000001</v>
      </c>
      <c r="G4656">
        <v>5.4856105770000001</v>
      </c>
      <c r="H4656">
        <v>3.6601139159999998</v>
      </c>
      <c r="I4656">
        <v>0</v>
      </c>
      <c r="J4656">
        <v>18.52487679</v>
      </c>
      <c r="K4656">
        <v>17.293448990000002</v>
      </c>
      <c r="L4656">
        <v>2.007238423</v>
      </c>
      <c r="M4656">
        <v>6.0978725620000001</v>
      </c>
      <c r="N4656">
        <v>16.447247780000001</v>
      </c>
      <c r="O4656">
        <v>0</v>
      </c>
      <c r="P4656">
        <v>7.1491429760000003</v>
      </c>
      <c r="Q4656">
        <v>13.10270133</v>
      </c>
    </row>
    <row r="4657" spans="1:17">
      <c r="A4657" t="s">
        <v>15154</v>
      </c>
      <c r="B4657" s="14" t="s">
        <v>478</v>
      </c>
      <c r="C4657">
        <v>3.8799702360000001</v>
      </c>
      <c r="D4657">
        <v>45.958706890000002</v>
      </c>
      <c r="E4657">
        <v>6.5658099310000004</v>
      </c>
      <c r="F4657">
        <v>2.9542809810000001</v>
      </c>
      <c r="G4657">
        <v>10.217473139999999</v>
      </c>
      <c r="H4657">
        <v>21.420514010000002</v>
      </c>
      <c r="I4657">
        <v>21.925666719999999</v>
      </c>
      <c r="J4657">
        <v>27.66742301</v>
      </c>
      <c r="K4657">
        <v>72.661088160000006</v>
      </c>
      <c r="L4657">
        <v>189.4618557</v>
      </c>
      <c r="M4657">
        <v>7.9132697370000002</v>
      </c>
      <c r="N4657">
        <v>6.6661873060000003</v>
      </c>
      <c r="O4657">
        <v>5.6397897199999996</v>
      </c>
      <c r="P4657">
        <v>19.591926170000001</v>
      </c>
      <c r="Q4657">
        <v>11.585721919999999</v>
      </c>
    </row>
    <row r="4658" spans="1:17">
      <c r="A4658" t="s">
        <v>15155</v>
      </c>
      <c r="B4658" s="14" t="s">
        <v>8931</v>
      </c>
      <c r="C4658">
        <v>4.933412058</v>
      </c>
      <c r="D4658">
        <v>2.8204282740000002</v>
      </c>
      <c r="E4658">
        <v>2.573483532</v>
      </c>
      <c r="F4658">
        <v>1.8629641619999999</v>
      </c>
      <c r="G4658">
        <v>3.0228990850000002</v>
      </c>
      <c r="H4658">
        <v>5.92858529</v>
      </c>
      <c r="I4658">
        <v>7.1944914109999996</v>
      </c>
      <c r="J4658">
        <v>4.0550810960000003</v>
      </c>
      <c r="K4658">
        <v>5.414615532</v>
      </c>
      <c r="L4658">
        <v>5.9327625060000004</v>
      </c>
      <c r="M4658">
        <v>4.5822163759999999</v>
      </c>
      <c r="N4658">
        <v>1.451715971</v>
      </c>
      <c r="O4658">
        <v>5.4636465489999999</v>
      </c>
      <c r="P4658">
        <v>3.2710658029999999</v>
      </c>
      <c r="Q4658">
        <v>5.7981767609999997</v>
      </c>
    </row>
    <row r="4659" spans="1:17">
      <c r="A4659" t="s">
        <v>15156</v>
      </c>
      <c r="B4659" s="14" t="s">
        <v>8822</v>
      </c>
      <c r="C4659">
        <v>7.7079113330000002</v>
      </c>
      <c r="D4659">
        <v>26.224368649999999</v>
      </c>
      <c r="E4659">
        <v>20.463090489999999</v>
      </c>
      <c r="F4659">
        <v>24.13153222</v>
      </c>
      <c r="G4659">
        <v>22.236448490000001</v>
      </c>
      <c r="H4659">
        <v>20.911952230000001</v>
      </c>
      <c r="I4659">
        <v>13.509342589999999</v>
      </c>
      <c r="J4659">
        <v>18.502810230000001</v>
      </c>
      <c r="K4659">
        <v>39.650561979999999</v>
      </c>
      <c r="L4659">
        <v>47.72003127</v>
      </c>
      <c r="M4659">
        <v>3.9364691029999999</v>
      </c>
      <c r="N4659">
        <v>10.12060954</v>
      </c>
      <c r="O4659">
        <v>6.421836882</v>
      </c>
      <c r="P4659">
        <v>14.55617741</v>
      </c>
      <c r="Q4659">
        <v>19.055755130000001</v>
      </c>
    </row>
    <row r="4660" spans="1:17">
      <c r="A4660" t="s">
        <v>15157</v>
      </c>
      <c r="B4660" s="14" t="s">
        <v>15158</v>
      </c>
      <c r="C4660">
        <v>55.715383619999997</v>
      </c>
      <c r="D4660">
        <v>25.06252606</v>
      </c>
      <c r="E4660">
        <v>22.940553770000001</v>
      </c>
      <c r="F4660">
        <v>33.288331370000002</v>
      </c>
      <c r="G4660">
        <v>19.462336189999998</v>
      </c>
      <c r="H4660">
        <v>5.0635973500000002</v>
      </c>
      <c r="I4660">
        <v>22.948709109999999</v>
      </c>
      <c r="J4660">
        <v>14.55745254</v>
      </c>
      <c r="K4660">
        <v>29.71291184</v>
      </c>
      <c r="L4660">
        <v>27.142163230000001</v>
      </c>
      <c r="M4660">
        <v>22.042773109999999</v>
      </c>
      <c r="N4660">
        <v>23.173430870000001</v>
      </c>
      <c r="O4660">
        <v>18.36976675</v>
      </c>
      <c r="P4660">
        <v>44.794424169999999</v>
      </c>
      <c r="Q4660">
        <v>31.868396480000001</v>
      </c>
    </row>
    <row r="4661" spans="1:17">
      <c r="A4661" t="s">
        <v>15159</v>
      </c>
      <c r="B4661" s="14" t="s">
        <v>15160</v>
      </c>
      <c r="C4661">
        <v>0.54054231900000005</v>
      </c>
      <c r="D4661">
        <v>5.867662911</v>
      </c>
      <c r="E4661">
        <v>4.4855573309999999</v>
      </c>
      <c r="F4661">
        <v>8.3143537070000004</v>
      </c>
      <c r="G4661">
        <v>5.9738586390000004</v>
      </c>
      <c r="H4661">
        <v>0.83039233700000004</v>
      </c>
      <c r="I4661">
        <v>17.34223588</v>
      </c>
      <c r="J4661">
        <v>49.200773939999998</v>
      </c>
      <c r="K4661">
        <v>13.48692848</v>
      </c>
      <c r="L4661">
        <v>5.8062786839999996</v>
      </c>
      <c r="M4661">
        <v>2.0751922330000001</v>
      </c>
      <c r="N4661">
        <v>23.188528099999999</v>
      </c>
      <c r="O4661">
        <v>2.394555446</v>
      </c>
      <c r="P4661">
        <v>10.218408549999999</v>
      </c>
      <c r="Q4661">
        <v>4.0874482780000001</v>
      </c>
    </row>
    <row r="4662" spans="1:17">
      <c r="A4662" t="s">
        <v>15161</v>
      </c>
      <c r="B4662" s="14" t="s">
        <v>3724</v>
      </c>
      <c r="C4662">
        <v>8.2097306959999994</v>
      </c>
      <c r="D4662">
        <v>4.2988169190000001</v>
      </c>
      <c r="E4662">
        <v>2.540845821</v>
      </c>
      <c r="F4662">
        <v>3.3525133650000001</v>
      </c>
      <c r="G4662">
        <v>1.5895052329999999</v>
      </c>
      <c r="H4662">
        <v>3.1529896989999999</v>
      </c>
      <c r="I4662">
        <v>1.088401003</v>
      </c>
      <c r="J4662">
        <v>4.0053131970000004</v>
      </c>
      <c r="K4662">
        <v>2.3700359309999999</v>
      </c>
      <c r="L4662">
        <v>2.5150939280000002</v>
      </c>
      <c r="M4662">
        <v>3.8203538940000001</v>
      </c>
      <c r="N4662">
        <v>2.0547264520000001</v>
      </c>
      <c r="O4662">
        <v>5.2348444049999996</v>
      </c>
      <c r="P4662">
        <v>4.6656053560000004</v>
      </c>
      <c r="Q4662">
        <v>4.7885374340000002</v>
      </c>
    </row>
    <row r="4663" spans="1:17">
      <c r="A4663" t="s">
        <v>15162</v>
      </c>
      <c r="B4663" s="14" t="s">
        <v>4621</v>
      </c>
      <c r="C4663">
        <v>5.2320907070000002</v>
      </c>
      <c r="D4663">
        <v>5.2358589420000001</v>
      </c>
      <c r="E4663">
        <v>4.7025720629999999</v>
      </c>
      <c r="F4663">
        <v>7.6130610499999998</v>
      </c>
      <c r="G4663">
        <v>3.3335449160000001</v>
      </c>
      <c r="H4663">
        <v>4.5038535880000001</v>
      </c>
      <c r="I4663">
        <v>12.892170910000001</v>
      </c>
      <c r="J4663">
        <v>6.4497690560000001</v>
      </c>
      <c r="K4663">
        <v>5.6473801310000002</v>
      </c>
      <c r="L4663">
        <v>5.357897232</v>
      </c>
      <c r="M4663">
        <v>0.69263733800000005</v>
      </c>
      <c r="N4663">
        <v>5.9826525930000001</v>
      </c>
      <c r="O4663">
        <v>2.197885973</v>
      </c>
      <c r="P4663">
        <v>14.725131530000001</v>
      </c>
      <c r="Q4663">
        <v>7.5654886819999998</v>
      </c>
    </row>
    <row r="4664" spans="1:17">
      <c r="A4664" t="s">
        <v>15163</v>
      </c>
      <c r="B4664" s="14" t="s">
        <v>4620</v>
      </c>
      <c r="C4664">
        <v>4.1961828819999996</v>
      </c>
      <c r="D4664">
        <v>7.4367600710000001</v>
      </c>
      <c r="E4664">
        <v>7.7379978569999999</v>
      </c>
      <c r="F4664">
        <v>9.6625009940000002</v>
      </c>
      <c r="G4664">
        <v>4.8306816259999996</v>
      </c>
      <c r="H4664">
        <v>2.1487544299999999</v>
      </c>
      <c r="I4664">
        <v>7.6492195829999998</v>
      </c>
      <c r="J4664">
        <v>12.23488899</v>
      </c>
      <c r="K4664">
        <v>4.917626265</v>
      </c>
      <c r="L4664">
        <v>4.4189838269999999</v>
      </c>
      <c r="M4664">
        <v>0.67123067999999997</v>
      </c>
      <c r="N4664">
        <v>4.5692325809999996</v>
      </c>
      <c r="O4664">
        <v>4.647181271</v>
      </c>
      <c r="P4664">
        <v>9.1286262550000004</v>
      </c>
      <c r="Q4664">
        <v>4.0865043669999999</v>
      </c>
    </row>
    <row r="4665" spans="1:17">
      <c r="A4665" t="s">
        <v>15164</v>
      </c>
      <c r="B4665" s="14" t="s">
        <v>7191</v>
      </c>
      <c r="C4665">
        <v>19.89962165</v>
      </c>
      <c r="D4665">
        <v>0.93742530000000002</v>
      </c>
      <c r="E4665">
        <v>1.1072076340000001</v>
      </c>
      <c r="F4665">
        <v>1.0118806229999999</v>
      </c>
      <c r="G4665">
        <v>0.710957006</v>
      </c>
      <c r="H4665">
        <v>1.054145243</v>
      </c>
      <c r="I4665">
        <v>3.3356330939999999</v>
      </c>
      <c r="J4665">
        <v>1.2323449390000001</v>
      </c>
      <c r="K4665">
        <v>3.320444374</v>
      </c>
      <c r="L4665">
        <v>5.9978129559999998</v>
      </c>
      <c r="M4665">
        <v>1.5367111689999999</v>
      </c>
      <c r="N4665">
        <v>1.12784598</v>
      </c>
      <c r="O4665">
        <v>5.1929558829999998</v>
      </c>
      <c r="P4665">
        <v>1.4584700429999999</v>
      </c>
      <c r="Q4665">
        <v>2.044084303</v>
      </c>
    </row>
    <row r="4666" spans="1:17">
      <c r="A4666" t="s">
        <v>15165</v>
      </c>
      <c r="B4666" s="14" t="s">
        <v>9236</v>
      </c>
      <c r="C4666">
        <v>1.5492992860000001</v>
      </c>
      <c r="D4666">
        <v>4.1949314849999997</v>
      </c>
      <c r="E4666">
        <v>2.1976886530000002</v>
      </c>
      <c r="F4666">
        <v>0.39834749000000003</v>
      </c>
      <c r="G4666">
        <v>1.4565793819999999</v>
      </c>
      <c r="H4666">
        <v>0.79335524599999996</v>
      </c>
      <c r="I4666">
        <v>1.506248992</v>
      </c>
      <c r="J4666">
        <v>4.189978837</v>
      </c>
      <c r="K4666">
        <v>0.85902570700000003</v>
      </c>
      <c r="L4666">
        <v>3.0455806000000001</v>
      </c>
      <c r="M4666">
        <v>2.6435129069999999</v>
      </c>
      <c r="N4666">
        <v>2.7586741259999998</v>
      </c>
      <c r="O4666">
        <v>2.0971075410000002</v>
      </c>
      <c r="P4666">
        <v>4.3647817470000003</v>
      </c>
      <c r="Q4666">
        <v>1.4200509990000001</v>
      </c>
    </row>
    <row r="4667" spans="1:17">
      <c r="A4667" t="s">
        <v>15166</v>
      </c>
      <c r="B4667" s="14" t="s">
        <v>2156</v>
      </c>
      <c r="C4667">
        <v>2.7560633330000002</v>
      </c>
      <c r="D4667">
        <v>10.95795081</v>
      </c>
      <c r="E4667">
        <v>8.2099277070000003</v>
      </c>
      <c r="F4667">
        <v>7.8387434499999999</v>
      </c>
      <c r="G4667">
        <v>7.714922638</v>
      </c>
      <c r="H4667">
        <v>19.888290229999999</v>
      </c>
      <c r="I4667">
        <v>15.442270649999999</v>
      </c>
      <c r="J4667">
        <v>15.96147811</v>
      </c>
      <c r="K4667">
        <v>10.92356367</v>
      </c>
      <c r="L4667">
        <v>8.8905080830000003</v>
      </c>
      <c r="M4667">
        <v>1.949091686</v>
      </c>
      <c r="N4667">
        <v>5.9544830529999997</v>
      </c>
      <c r="O4667">
        <v>4.0161581499999999</v>
      </c>
      <c r="P4667">
        <v>4.7878583089999998</v>
      </c>
      <c r="Q4667">
        <v>5.9829686449999997</v>
      </c>
    </row>
    <row r="4668" spans="1:17">
      <c r="A4668" t="s">
        <v>15167</v>
      </c>
      <c r="B4668" s="14" t="s">
        <v>9291</v>
      </c>
      <c r="C4668">
        <v>15.86272114</v>
      </c>
      <c r="D4668">
        <v>13.180701340000001</v>
      </c>
      <c r="E4668">
        <v>9.9205709120000005</v>
      </c>
      <c r="F4668">
        <v>13.95761164</v>
      </c>
      <c r="G4668">
        <v>8.499184606</v>
      </c>
      <c r="H4668">
        <v>21.27511471</v>
      </c>
      <c r="I4668">
        <v>12.46727295</v>
      </c>
      <c r="J4668">
        <v>16.225205670000001</v>
      </c>
      <c r="K4668">
        <v>24.614763159999999</v>
      </c>
      <c r="L4668">
        <v>17.36067886</v>
      </c>
      <c r="M4668">
        <v>7.5885933520000002</v>
      </c>
      <c r="N4668">
        <v>5.9393854499999996</v>
      </c>
      <c r="O4668">
        <v>12.259023600000001</v>
      </c>
      <c r="P4668">
        <v>12.52974921</v>
      </c>
      <c r="Q4668">
        <v>14.98101127</v>
      </c>
    </row>
    <row r="4669" spans="1:17">
      <c r="A4669" t="s">
        <v>15168</v>
      </c>
      <c r="B4669" s="14" t="s">
        <v>8985</v>
      </c>
      <c r="C4669">
        <v>35.641625900000001</v>
      </c>
      <c r="D4669">
        <v>5.4862929640000004</v>
      </c>
      <c r="E4669">
        <v>6.0526969429999999</v>
      </c>
      <c r="F4669">
        <v>5.1248454629999998</v>
      </c>
      <c r="G4669">
        <v>5.027735464</v>
      </c>
      <c r="H4669">
        <v>6.4264560919999996</v>
      </c>
      <c r="I4669">
        <v>12.93321452</v>
      </c>
      <c r="J4669">
        <v>13.1942916</v>
      </c>
      <c r="K4669">
        <v>7.9705422309999996</v>
      </c>
      <c r="L4669">
        <v>10.6787036</v>
      </c>
      <c r="M4669">
        <v>110.8142562</v>
      </c>
      <c r="N4669">
        <v>5.7962680559999997</v>
      </c>
      <c r="O4669">
        <v>74.49706492</v>
      </c>
      <c r="P4669">
        <v>5.1465332330000004</v>
      </c>
      <c r="Q4669">
        <v>36.924346739999997</v>
      </c>
    </row>
    <row r="4670" spans="1:17">
      <c r="A4670" t="s">
        <v>15169</v>
      </c>
      <c r="B4670" s="14" t="s">
        <v>6308</v>
      </c>
      <c r="C4670">
        <v>19.17518712</v>
      </c>
      <c r="D4670">
        <v>2.4233248930000002</v>
      </c>
      <c r="E4670">
        <v>3.3133004279999998</v>
      </c>
      <c r="F4670">
        <v>2.557564234</v>
      </c>
      <c r="G4670">
        <v>2.0667195970000001</v>
      </c>
      <c r="H4670">
        <v>3.7563026370000001</v>
      </c>
      <c r="I4670">
        <v>5.2548954649999997</v>
      </c>
      <c r="J4670">
        <v>4.1275434410000003</v>
      </c>
      <c r="K4670">
        <v>3.4444986430000002</v>
      </c>
      <c r="L4670">
        <v>5.2854984959999998</v>
      </c>
      <c r="M4670">
        <v>10.86937708</v>
      </c>
      <c r="N4670">
        <v>3.1569714659999999</v>
      </c>
      <c r="O4670">
        <v>14.10989371</v>
      </c>
      <c r="P4670">
        <v>3.9388235530000002</v>
      </c>
      <c r="Q4670">
        <v>7.3427935680000003</v>
      </c>
    </row>
    <row r="4671" spans="1:17">
      <c r="A4671" t="s">
        <v>15170</v>
      </c>
      <c r="B4671" s="14" t="s">
        <v>4486</v>
      </c>
      <c r="C4671">
        <v>7.6331748570000002</v>
      </c>
      <c r="D4671">
        <v>4.1191118490000003</v>
      </c>
      <c r="E4671">
        <v>2.9984389070000002</v>
      </c>
      <c r="F4671">
        <v>2.9572220429999998</v>
      </c>
      <c r="G4671">
        <v>2.6024152549999999</v>
      </c>
      <c r="H4671">
        <v>0.451009298</v>
      </c>
      <c r="I4671">
        <v>2.5688327000000002</v>
      </c>
      <c r="J4671">
        <v>3.9698891120000002</v>
      </c>
      <c r="K4671">
        <v>7.9022592740000004</v>
      </c>
      <c r="L4671">
        <v>8.2858041060000005</v>
      </c>
      <c r="M4671">
        <v>8.6410611189999997</v>
      </c>
      <c r="N4671">
        <v>1.7130229859999999</v>
      </c>
      <c r="O4671">
        <v>12.78874186</v>
      </c>
      <c r="P4671">
        <v>1.73250953</v>
      </c>
      <c r="Q4671">
        <v>8.7454839060000005</v>
      </c>
    </row>
    <row r="4672" spans="1:17">
      <c r="A4672" t="s">
        <v>15171</v>
      </c>
      <c r="B4672" s="14" t="s">
        <v>5536</v>
      </c>
      <c r="C4672">
        <v>2.136074131</v>
      </c>
      <c r="D4672">
        <v>3.233614937</v>
      </c>
      <c r="E4672">
        <v>2.0831467620000002</v>
      </c>
      <c r="F4672">
        <v>2.713772574</v>
      </c>
      <c r="G4672">
        <v>1.5369167560000001</v>
      </c>
      <c r="H4672">
        <v>1.2989197370000001</v>
      </c>
      <c r="I4672">
        <v>5.4513877839999996</v>
      </c>
      <c r="J4672">
        <v>6.7697731890000004</v>
      </c>
      <c r="K4672">
        <v>3.7146129659999998</v>
      </c>
      <c r="L4672">
        <v>1.4621693680000001</v>
      </c>
      <c r="M4672">
        <v>2.3918379449999998</v>
      </c>
      <c r="N4672">
        <v>3.7742247579999999</v>
      </c>
      <c r="O4672">
        <v>2.7599315780000002</v>
      </c>
      <c r="P4672">
        <v>3.7122130339999999</v>
      </c>
      <c r="Q4672">
        <v>2.3249764580000001</v>
      </c>
    </row>
    <row r="4673" spans="1:17">
      <c r="A4673" t="s">
        <v>15172</v>
      </c>
      <c r="B4673" s="14" t="s">
        <v>8269</v>
      </c>
      <c r="C4673">
        <v>2.5946031330000001</v>
      </c>
      <c r="D4673">
        <v>1.0058850699999999</v>
      </c>
      <c r="E4673">
        <v>0.66708288500000001</v>
      </c>
      <c r="F4673">
        <v>0.88294021700000003</v>
      </c>
      <c r="G4673">
        <v>0.74673233000000006</v>
      </c>
      <c r="H4673">
        <v>0.33215693499999999</v>
      </c>
      <c r="I4673">
        <v>0.63062675899999998</v>
      </c>
      <c r="J4673">
        <v>1.1238059789999999</v>
      </c>
      <c r="K4673">
        <v>2.7464290720000002</v>
      </c>
      <c r="L4673">
        <v>2.3225114740000001</v>
      </c>
      <c r="M4673">
        <v>1.2451153399999999</v>
      </c>
      <c r="N4673">
        <v>0.29318828600000002</v>
      </c>
      <c r="O4673">
        <v>3.3523776239999998</v>
      </c>
      <c r="P4673">
        <v>0.713666629</v>
      </c>
      <c r="Q4673">
        <v>1.6349793109999999</v>
      </c>
    </row>
    <row r="4674" spans="1:17">
      <c r="A4674" t="s">
        <v>15173</v>
      </c>
      <c r="B4674" s="14" t="s">
        <v>8744</v>
      </c>
      <c r="C4674">
        <v>236.1092591</v>
      </c>
      <c r="D4674">
        <v>1.220890319</v>
      </c>
      <c r="E4674">
        <v>1.064049174</v>
      </c>
      <c r="F4674">
        <v>0.83351825700000004</v>
      </c>
      <c r="G4674">
        <v>0.79305132499999997</v>
      </c>
      <c r="H4674">
        <v>4.0763408830000003</v>
      </c>
      <c r="I4674">
        <v>222.7270389</v>
      </c>
      <c r="J4674">
        <v>1.785419979</v>
      </c>
      <c r="K4674">
        <v>214.49959620000001</v>
      </c>
      <c r="L4674">
        <v>457.07395830000002</v>
      </c>
      <c r="M4674">
        <v>300.80979400000001</v>
      </c>
      <c r="N4674">
        <v>3.1326155510000002</v>
      </c>
      <c r="O4674">
        <v>263.06823420000001</v>
      </c>
      <c r="P4674">
        <v>1.140729844</v>
      </c>
      <c r="Q4674">
        <v>105.797338</v>
      </c>
    </row>
    <row r="4675" spans="1:17">
      <c r="A4675" t="s">
        <v>15174</v>
      </c>
      <c r="B4675" s="14" t="s">
        <v>8805</v>
      </c>
      <c r="C4675">
        <v>5.3940277090000004</v>
      </c>
      <c r="D4675">
        <v>2.5366646880000001</v>
      </c>
      <c r="E4675">
        <v>1.9329991120000001</v>
      </c>
      <c r="F4675">
        <v>2.4603224899999998</v>
      </c>
      <c r="G4675">
        <v>1.666801014</v>
      </c>
      <c r="H4675">
        <v>1.998916476</v>
      </c>
      <c r="I4675">
        <v>3.7261024269999998</v>
      </c>
      <c r="J4675">
        <v>7.4258599759999999</v>
      </c>
      <c r="K4675">
        <v>2.4899290669999998</v>
      </c>
      <c r="L4675">
        <v>2.9896997590000001</v>
      </c>
      <c r="M4675">
        <v>1.816506492</v>
      </c>
      <c r="N4675">
        <v>3.35965779</v>
      </c>
      <c r="O4675">
        <v>3.0392856579999998</v>
      </c>
      <c r="P4675">
        <v>2.300045082</v>
      </c>
      <c r="Q4675">
        <v>1.756434528</v>
      </c>
    </row>
    <row r="4676" spans="1:17">
      <c r="A4676" t="s">
        <v>15175</v>
      </c>
      <c r="B4676" s="14" t="s">
        <v>8056</v>
      </c>
      <c r="C4676">
        <v>16.60467483</v>
      </c>
      <c r="D4676">
        <v>18.392457239999999</v>
      </c>
      <c r="E4676">
        <v>24.104668159999999</v>
      </c>
      <c r="F4676">
        <v>19.904518679999999</v>
      </c>
      <c r="G4676">
        <v>20.07121587</v>
      </c>
      <c r="H4676">
        <v>24.68559321</v>
      </c>
      <c r="I4676">
        <v>29.682808170000001</v>
      </c>
      <c r="J4676">
        <v>22.068348400000001</v>
      </c>
      <c r="K4676">
        <v>23.084100200000002</v>
      </c>
      <c r="L4676">
        <v>17.260688380000001</v>
      </c>
      <c r="M4676">
        <v>6.1690539539999998</v>
      </c>
      <c r="N4676">
        <v>17.695698620000002</v>
      </c>
      <c r="O4676">
        <v>20.762131199999999</v>
      </c>
      <c r="P4676">
        <v>17.438592589999999</v>
      </c>
      <c r="Q4676">
        <v>25.774877239999999</v>
      </c>
    </row>
    <row r="4677" spans="1:17">
      <c r="A4677" t="s">
        <v>15176</v>
      </c>
      <c r="B4677" s="14" t="s">
        <v>6734</v>
      </c>
      <c r="C4677">
        <v>7.3398469879999997</v>
      </c>
      <c r="D4677">
        <v>2.415120715</v>
      </c>
      <c r="E4677">
        <v>3.3301837710000002</v>
      </c>
      <c r="F4677">
        <v>2.0422704139999999</v>
      </c>
      <c r="G4677">
        <v>2.5535474219999998</v>
      </c>
      <c r="H4677">
        <v>2.197088768</v>
      </c>
      <c r="I4677">
        <v>4.092645697</v>
      </c>
      <c r="J4677">
        <v>3.721900743</v>
      </c>
      <c r="K4677">
        <v>2.2524574180000001</v>
      </c>
      <c r="L4677">
        <v>4.4331324289999996</v>
      </c>
      <c r="M4677">
        <v>4.351069549</v>
      </c>
      <c r="N4677">
        <v>2.6611682120000002</v>
      </c>
      <c r="O4677">
        <v>6.0965406680000003</v>
      </c>
      <c r="P4677">
        <v>2.283390673</v>
      </c>
      <c r="Q4677">
        <v>2.448622962</v>
      </c>
    </row>
    <row r="4678" spans="1:17">
      <c r="A4678" t="s">
        <v>15177</v>
      </c>
      <c r="B4678" s="14" t="s">
        <v>8024</v>
      </c>
      <c r="C4678">
        <v>3.249119812</v>
      </c>
      <c r="D4678">
        <v>2.4323898339999999</v>
      </c>
      <c r="E4678">
        <v>2.6699790590000001</v>
      </c>
      <c r="F4678">
        <v>2.333347979</v>
      </c>
      <c r="G4678">
        <v>2.5924942010000001</v>
      </c>
      <c r="H4678">
        <v>2.280537609</v>
      </c>
      <c r="I4678">
        <v>4.4114788359999997</v>
      </c>
      <c r="J4678">
        <v>5.2267693590000004</v>
      </c>
      <c r="K4678">
        <v>7.9289009210000003</v>
      </c>
      <c r="L4678">
        <v>4.8846795040000002</v>
      </c>
      <c r="M4678">
        <v>2.3656966260000001</v>
      </c>
      <c r="N4678">
        <v>3.0660902970000001</v>
      </c>
      <c r="O4678">
        <v>6.4521770719999996</v>
      </c>
      <c r="P4678">
        <v>2.5045921400000002</v>
      </c>
      <c r="Q4678">
        <v>3.6198908090000002</v>
      </c>
    </row>
    <row r="4679" spans="1:17">
      <c r="A4679" t="s">
        <v>15178</v>
      </c>
      <c r="B4679" s="14" t="s">
        <v>15179</v>
      </c>
      <c r="C4679">
        <v>1.1514154240000001</v>
      </c>
      <c r="D4679">
        <v>0.170051379</v>
      </c>
      <c r="E4679">
        <v>0.89830864099999996</v>
      </c>
      <c r="F4679">
        <v>0.47019028299999999</v>
      </c>
      <c r="G4679">
        <v>0.19882789300000001</v>
      </c>
      <c r="H4679">
        <v>0.73701178599999995</v>
      </c>
      <c r="I4679">
        <v>3.9179738720000001</v>
      </c>
      <c r="J4679">
        <v>1.167722959</v>
      </c>
      <c r="K4679">
        <v>1.7411310170000001</v>
      </c>
      <c r="L4679">
        <v>0.97004087400000005</v>
      </c>
      <c r="M4679">
        <v>0.73673181499999996</v>
      </c>
      <c r="N4679">
        <v>1.1354977230000001</v>
      </c>
      <c r="O4679">
        <v>1.700223383</v>
      </c>
      <c r="P4679">
        <v>0.69099523200000001</v>
      </c>
      <c r="Q4679">
        <v>1.583040124</v>
      </c>
    </row>
    <row r="4680" spans="1:17">
      <c r="A4680" t="s">
        <v>15180</v>
      </c>
      <c r="B4680" s="14" t="s">
        <v>3122</v>
      </c>
      <c r="C4680">
        <v>7.3014481409999998</v>
      </c>
      <c r="D4680">
        <v>1.4949762040000001</v>
      </c>
      <c r="E4680">
        <v>1.2711035550000001</v>
      </c>
      <c r="F4680">
        <v>1.535980114</v>
      </c>
      <c r="G4680">
        <v>1.6810979109999999</v>
      </c>
      <c r="H4680">
        <v>1.0621814650000001</v>
      </c>
      <c r="I4680">
        <v>1.451978837</v>
      </c>
      <c r="J4680">
        <v>0.84146122700000003</v>
      </c>
      <c r="K4680">
        <v>2.5093182079999998</v>
      </c>
      <c r="L4680">
        <v>3.2154529250000001</v>
      </c>
      <c r="M4680">
        <v>2.5482671300000002</v>
      </c>
      <c r="N4680">
        <v>1.581930125</v>
      </c>
      <c r="O4680">
        <v>3.062952653</v>
      </c>
      <c r="P4680">
        <v>2.8548055529999998</v>
      </c>
      <c r="Q4680">
        <v>3.346167141</v>
      </c>
    </row>
    <row r="4681" spans="1:17">
      <c r="A4681" t="s">
        <v>15181</v>
      </c>
      <c r="B4681" s="14" t="s">
        <v>9053</v>
      </c>
      <c r="C4681">
        <v>114.4012342</v>
      </c>
      <c r="D4681">
        <v>25.468857960000001</v>
      </c>
      <c r="E4681">
        <v>13.433071249999999</v>
      </c>
      <c r="F4681">
        <v>24.223482959999998</v>
      </c>
      <c r="G4681">
        <v>17.2672913</v>
      </c>
      <c r="H4681">
        <v>27.989106419999999</v>
      </c>
      <c r="I4681">
        <v>50.256035390000001</v>
      </c>
      <c r="J4681">
        <v>24.56504657</v>
      </c>
      <c r="K4681">
        <v>57.280114050000002</v>
      </c>
      <c r="L4681">
        <v>96.737359290000001</v>
      </c>
      <c r="M4681">
        <v>41.20860528</v>
      </c>
      <c r="N4681">
        <v>12.18731311</v>
      </c>
      <c r="O4681">
        <v>56.309723820000002</v>
      </c>
      <c r="P4681">
        <v>18.943761890000001</v>
      </c>
      <c r="Q4681">
        <v>35.923388850000002</v>
      </c>
    </row>
    <row r="4682" spans="1:17">
      <c r="A4682" t="s">
        <v>15182</v>
      </c>
      <c r="B4682" s="14" t="s">
        <v>15183</v>
      </c>
      <c r="C4682">
        <v>32.960392689999999</v>
      </c>
      <c r="D4682">
        <v>19.059925440000001</v>
      </c>
      <c r="E4682">
        <v>29.058252509999999</v>
      </c>
      <c r="F4682">
        <v>22.498739929999999</v>
      </c>
      <c r="G4682">
        <v>25.90534525</v>
      </c>
      <c r="H4682">
        <v>114.2067235</v>
      </c>
      <c r="I4682">
        <v>44.179031340000002</v>
      </c>
      <c r="J4682">
        <v>29.648216380000001</v>
      </c>
      <c r="K4682">
        <v>22.758544229999998</v>
      </c>
      <c r="L4682">
        <v>24.501501879999999</v>
      </c>
      <c r="M4682">
        <v>13.95639847</v>
      </c>
      <c r="N4682">
        <v>18.40341497</v>
      </c>
      <c r="O4682">
        <v>15.83582472</v>
      </c>
      <c r="P4682">
        <v>16.871529899999999</v>
      </c>
      <c r="Q4682">
        <v>19.65917825</v>
      </c>
    </row>
    <row r="4683" spans="1:17">
      <c r="A4683" t="e">
        <v>#N/A</v>
      </c>
      <c r="B4683" s="14" t="s">
        <v>15184</v>
      </c>
      <c r="C4683">
        <v>0</v>
      </c>
      <c r="D4683">
        <v>0</v>
      </c>
      <c r="E4683">
        <v>0</v>
      </c>
      <c r="F4683">
        <v>0.27288281800000003</v>
      </c>
      <c r="G4683">
        <v>0</v>
      </c>
      <c r="H4683">
        <v>0</v>
      </c>
      <c r="I4683">
        <v>0</v>
      </c>
      <c r="J4683">
        <v>0.508280705</v>
      </c>
      <c r="K4683">
        <v>0</v>
      </c>
      <c r="L4683">
        <v>3.800111577</v>
      </c>
      <c r="M4683">
        <v>0</v>
      </c>
      <c r="N4683">
        <v>0.49425386300000002</v>
      </c>
      <c r="O4683">
        <v>0</v>
      </c>
      <c r="P4683">
        <v>0.60154601100000005</v>
      </c>
      <c r="Q4683">
        <v>0</v>
      </c>
    </row>
    <row r="4684" spans="1:17">
      <c r="A4684" t="s">
        <v>15185</v>
      </c>
      <c r="B4684" s="14" t="s">
        <v>15186</v>
      </c>
      <c r="C4684">
        <v>26.61733534</v>
      </c>
      <c r="D4684">
        <v>19.384425579999998</v>
      </c>
      <c r="E4684">
        <v>4.4140956920000001</v>
      </c>
      <c r="F4684">
        <v>2.702892823</v>
      </c>
      <c r="G4684">
        <v>6.070605531</v>
      </c>
      <c r="H4684">
        <v>13.115693520000001</v>
      </c>
      <c r="I4684">
        <v>11.943563490000001</v>
      </c>
      <c r="J4684">
        <v>13.05149787</v>
      </c>
      <c r="K4684">
        <v>29.302339199999999</v>
      </c>
      <c r="L4684">
        <v>84.970589669999995</v>
      </c>
      <c r="M4684">
        <v>9.8626956589999999</v>
      </c>
      <c r="N4684">
        <v>5.6384702640000004</v>
      </c>
      <c r="O4684">
        <v>11.423306269999999</v>
      </c>
      <c r="P4684">
        <v>11.88179983</v>
      </c>
      <c r="Q4684">
        <v>9.8525613540000005</v>
      </c>
    </row>
    <row r="4685" spans="1:17">
      <c r="A4685" t="s">
        <v>15187</v>
      </c>
      <c r="B4685" s="14" t="s">
        <v>8695</v>
      </c>
      <c r="C4685">
        <v>0.53517192099999999</v>
      </c>
      <c r="D4685">
        <v>1.5412604940000001</v>
      </c>
      <c r="E4685">
        <v>1.5562452</v>
      </c>
      <c r="F4685">
        <v>1.5783589330000001</v>
      </c>
      <c r="G4685">
        <v>1.7250645790000001</v>
      </c>
      <c r="H4685">
        <v>4.9328533119999998</v>
      </c>
      <c r="I4685">
        <v>2.8616562019999998</v>
      </c>
      <c r="J4685">
        <v>2.4649967519999998</v>
      </c>
      <c r="K4685">
        <v>1.6185373430000001</v>
      </c>
      <c r="L4685">
        <v>2.1416323560000001</v>
      </c>
      <c r="M4685">
        <v>9.9304447339999999</v>
      </c>
      <c r="N4685">
        <v>0.76966962299999997</v>
      </c>
      <c r="O4685">
        <v>5.1366576000000004</v>
      </c>
      <c r="P4685">
        <v>1.63261926</v>
      </c>
      <c r="Q4685">
        <v>1.226314739</v>
      </c>
    </row>
    <row r="4686" spans="1:17">
      <c r="A4686" t="s">
        <v>15188</v>
      </c>
      <c r="B4686" s="14" t="s">
        <v>15189</v>
      </c>
      <c r="C4686">
        <v>264.21476080000002</v>
      </c>
      <c r="D4686">
        <v>8.853642786</v>
      </c>
      <c r="E4686">
        <v>5.9053036270000003</v>
      </c>
      <c r="F4686">
        <v>6.6489512370000003</v>
      </c>
      <c r="G4686">
        <v>5.7510433470000004</v>
      </c>
      <c r="H4686">
        <v>15.34886481</v>
      </c>
      <c r="I4686">
        <v>45.330536410000001</v>
      </c>
      <c r="J4686">
        <v>17.16950361</v>
      </c>
      <c r="K4686">
        <v>42.303867150000002</v>
      </c>
      <c r="L4686">
        <v>65.936703030000004</v>
      </c>
      <c r="M4686">
        <v>34.095631529999999</v>
      </c>
      <c r="N4686">
        <v>12.04278768</v>
      </c>
      <c r="O4686">
        <v>147.53551289999999</v>
      </c>
      <c r="P4686">
        <v>4.9967128330000001</v>
      </c>
      <c r="Q4686">
        <v>36.631208020000003</v>
      </c>
    </row>
    <row r="4687" spans="1:17">
      <c r="A4687" t="s">
        <v>15188</v>
      </c>
      <c r="B4687" s="14" t="s">
        <v>15190</v>
      </c>
      <c r="C4687">
        <v>6.8260220159999996</v>
      </c>
      <c r="D4687">
        <v>6.8048659430000003</v>
      </c>
      <c r="E4687">
        <v>2.1786178010000001</v>
      </c>
      <c r="F4687">
        <v>1.858309437</v>
      </c>
      <c r="G4687">
        <v>4.7149049590000001</v>
      </c>
      <c r="H4687">
        <v>3.932353794</v>
      </c>
      <c r="I4687">
        <v>0</v>
      </c>
      <c r="J4687">
        <v>4.3266869970000004</v>
      </c>
      <c r="K4687">
        <v>4.6449346460000003</v>
      </c>
      <c r="L4687">
        <v>2.156537149</v>
      </c>
      <c r="M4687">
        <v>6.5514333310000001</v>
      </c>
      <c r="N4687">
        <v>1.6829139799999999</v>
      </c>
      <c r="O4687">
        <v>0</v>
      </c>
      <c r="P4687">
        <v>3.5844187920000001</v>
      </c>
      <c r="Q4687">
        <v>0</v>
      </c>
    </row>
    <row r="4688" spans="1:17">
      <c r="A4688" t="s">
        <v>15191</v>
      </c>
      <c r="B4688" s="14" t="s">
        <v>15192</v>
      </c>
      <c r="C4688">
        <v>0</v>
      </c>
      <c r="D4688">
        <v>1.5506380019999999</v>
      </c>
      <c r="E4688">
        <v>0</v>
      </c>
      <c r="F4688">
        <v>0.95277729600000005</v>
      </c>
      <c r="G4688">
        <v>0</v>
      </c>
      <c r="H4688">
        <v>0</v>
      </c>
      <c r="I4688">
        <v>0</v>
      </c>
      <c r="J4688">
        <v>0</v>
      </c>
      <c r="K4688">
        <v>0</v>
      </c>
      <c r="L4688">
        <v>2.211364364</v>
      </c>
      <c r="M4688">
        <v>0</v>
      </c>
      <c r="N4688">
        <v>0</v>
      </c>
      <c r="O4688">
        <v>3.8759329669999998</v>
      </c>
      <c r="P4688">
        <v>0.52507829800000005</v>
      </c>
      <c r="Q4688">
        <v>0</v>
      </c>
    </row>
    <row r="4689" spans="1:17">
      <c r="A4689" t="s">
        <v>15188</v>
      </c>
      <c r="B4689" s="14" t="s">
        <v>15193</v>
      </c>
      <c r="C4689">
        <v>34.155771819999998</v>
      </c>
      <c r="D4689">
        <v>0.68787700799999996</v>
      </c>
      <c r="E4689">
        <v>0</v>
      </c>
      <c r="F4689">
        <v>0.42266060500000002</v>
      </c>
      <c r="G4689">
        <v>0</v>
      </c>
      <c r="H4689">
        <v>0</v>
      </c>
      <c r="I4689">
        <v>0</v>
      </c>
      <c r="J4689">
        <v>0</v>
      </c>
      <c r="K4689">
        <v>7.0430713310000002</v>
      </c>
      <c r="L4689">
        <v>11.77177421</v>
      </c>
      <c r="M4689">
        <v>11.92065313</v>
      </c>
      <c r="N4689">
        <v>0</v>
      </c>
      <c r="O4689">
        <v>6.8775953400000001</v>
      </c>
      <c r="P4689">
        <v>0</v>
      </c>
      <c r="Q4689">
        <v>2.1345252800000001</v>
      </c>
    </row>
    <row r="4690" spans="1:17">
      <c r="A4690" t="s">
        <v>15188</v>
      </c>
      <c r="B4690" s="14" t="s">
        <v>15194</v>
      </c>
      <c r="C4690">
        <v>293.32756289999998</v>
      </c>
      <c r="D4690">
        <v>32.918450669999999</v>
      </c>
      <c r="E4690">
        <v>5.7485647269999998</v>
      </c>
      <c r="F4690">
        <v>17.599666589999998</v>
      </c>
      <c r="G4690">
        <v>4.3320943339999998</v>
      </c>
      <c r="H4690">
        <v>11.11716844</v>
      </c>
      <c r="I4690">
        <v>22.513964680000001</v>
      </c>
      <c r="J4690">
        <v>12.231988940000001</v>
      </c>
      <c r="K4690">
        <v>30.640651439999999</v>
      </c>
      <c r="L4690">
        <v>128.03179660000001</v>
      </c>
      <c r="M4690">
        <v>59.269041719999997</v>
      </c>
      <c r="N4690">
        <v>5.7093249989999997</v>
      </c>
      <c r="O4690">
        <v>104.7226375</v>
      </c>
      <c r="P4690">
        <v>4.342937322</v>
      </c>
      <c r="Q4690">
        <v>19.898962300000001</v>
      </c>
    </row>
    <row r="4691" spans="1:17">
      <c r="A4691" t="e">
        <v>#N/A</v>
      </c>
      <c r="B4691" s="14" t="s">
        <v>15195</v>
      </c>
      <c r="C4691">
        <v>130.41294690000001</v>
      </c>
      <c r="D4691">
        <v>17.884802220000001</v>
      </c>
      <c r="E4691">
        <v>24.445292970000001</v>
      </c>
      <c r="F4691">
        <v>19.01972722</v>
      </c>
      <c r="G4691">
        <v>18.230374999999999</v>
      </c>
      <c r="H4691">
        <v>94.208947159999994</v>
      </c>
      <c r="I4691">
        <v>72.450954010000004</v>
      </c>
      <c r="J4691">
        <v>24.405117180000001</v>
      </c>
      <c r="K4691">
        <v>56.344570650000001</v>
      </c>
      <c r="L4691">
        <v>37.277284999999999</v>
      </c>
      <c r="M4691">
        <v>41.72228595</v>
      </c>
      <c r="N4691">
        <v>18.75563344</v>
      </c>
      <c r="O4691">
        <v>58.45956039</v>
      </c>
      <c r="P4691">
        <v>18.63435763</v>
      </c>
      <c r="Q4691">
        <v>32.017879190000002</v>
      </c>
    </row>
    <row r="4692" spans="1:17">
      <c r="A4692" t="s">
        <v>15196</v>
      </c>
      <c r="B4692" s="14" t="s">
        <v>2030</v>
      </c>
      <c r="C4692">
        <v>3.0573270589999999</v>
      </c>
      <c r="D4692">
        <v>3.334401535</v>
      </c>
      <c r="E4692">
        <v>2.9023423930000001</v>
      </c>
      <c r="F4692">
        <v>4.3857055139999996</v>
      </c>
      <c r="G4692">
        <v>1.7056625139999999</v>
      </c>
      <c r="H4692">
        <v>3.6128687099999999</v>
      </c>
      <c r="I4692">
        <v>2.400763033</v>
      </c>
      <c r="J4692">
        <v>1.3714316529999999</v>
      </c>
      <c r="K4692">
        <v>2.7739112370000001</v>
      </c>
      <c r="L4692">
        <v>1.63459621</v>
      </c>
      <c r="M4692">
        <v>0.90287406999999997</v>
      </c>
      <c r="N4692">
        <v>1.3915666849999999</v>
      </c>
      <c r="O4692">
        <v>1.562733793</v>
      </c>
      <c r="P4692">
        <v>9.0680663179999996</v>
      </c>
      <c r="Q4692">
        <v>4.2034102600000001</v>
      </c>
    </row>
    <row r="4693" spans="1:17">
      <c r="A4693" t="s">
        <v>15197</v>
      </c>
      <c r="B4693" s="14" t="s">
        <v>4008</v>
      </c>
      <c r="C4693">
        <v>4.5249196349999998</v>
      </c>
      <c r="D4693">
        <v>2.9404355390000001</v>
      </c>
      <c r="E4693">
        <v>2.6958207120000002</v>
      </c>
      <c r="F4693">
        <v>2.5458432059999998</v>
      </c>
      <c r="G4693">
        <v>1.8231941650000001</v>
      </c>
      <c r="H4693">
        <v>3.5914923500000002</v>
      </c>
      <c r="I4693">
        <v>3.0794301580000001</v>
      </c>
      <c r="J4693">
        <v>2.6386785779999999</v>
      </c>
      <c r="K4693">
        <v>2.0527286060000001</v>
      </c>
      <c r="L4693">
        <v>2.6684981219999999</v>
      </c>
      <c r="M4693">
        <v>2.895264547</v>
      </c>
      <c r="N4693">
        <v>2.6030462769999998</v>
      </c>
      <c r="O4693">
        <v>4.6771667360000002</v>
      </c>
      <c r="P4693">
        <v>3.6207006060000002</v>
      </c>
      <c r="Q4693">
        <v>3.7326906640000002</v>
      </c>
    </row>
    <row r="4694" spans="1:17">
      <c r="A4694" t="s">
        <v>15198</v>
      </c>
      <c r="B4694" s="14" t="s">
        <v>9083</v>
      </c>
      <c r="C4694">
        <v>2.4830735150000001</v>
      </c>
      <c r="D4694">
        <v>1.447589274</v>
      </c>
      <c r="E4694">
        <v>1.3347481210000001</v>
      </c>
      <c r="F4694">
        <v>1.65439526</v>
      </c>
      <c r="G4694">
        <v>1.038099723</v>
      </c>
      <c r="H4694">
        <v>1.304977324</v>
      </c>
      <c r="I4694">
        <v>2.8587747870000002</v>
      </c>
      <c r="J4694">
        <v>1.424794458</v>
      </c>
      <c r="K4694">
        <v>2.015744845</v>
      </c>
      <c r="L4694">
        <v>1.486372756</v>
      </c>
      <c r="M4694">
        <v>2.2577566130000002</v>
      </c>
      <c r="N4694">
        <v>0.77328832300000006</v>
      </c>
      <c r="O4694">
        <v>1.881544675</v>
      </c>
      <c r="P4694">
        <v>1.568588332</v>
      </c>
      <c r="Q4694">
        <v>2.6951759069999999</v>
      </c>
    </row>
    <row r="4695" spans="1:17">
      <c r="A4695" t="s">
        <v>15199</v>
      </c>
      <c r="B4695" s="14" t="s">
        <v>15200</v>
      </c>
      <c r="C4695">
        <v>1.3811850569999999</v>
      </c>
      <c r="D4695">
        <v>0.53546278800000002</v>
      </c>
      <c r="E4695">
        <v>0.110206001</v>
      </c>
      <c r="F4695">
        <v>4.7001556E-2</v>
      </c>
      <c r="G4695">
        <v>0.23850480800000001</v>
      </c>
      <c r="H4695">
        <v>0</v>
      </c>
      <c r="I4695">
        <v>0</v>
      </c>
      <c r="J4695">
        <v>0.17509335300000001</v>
      </c>
      <c r="K4695">
        <v>0.93986135800000004</v>
      </c>
      <c r="L4695">
        <v>1.745424716</v>
      </c>
      <c r="M4695">
        <v>0</v>
      </c>
      <c r="N4695">
        <v>0.12769602299999999</v>
      </c>
      <c r="O4695">
        <v>1.5296324080000001</v>
      </c>
      <c r="P4695">
        <v>0.155416152</v>
      </c>
      <c r="Q4695">
        <v>0</v>
      </c>
    </row>
    <row r="4696" spans="1:17">
      <c r="A4696" t="s">
        <v>15201</v>
      </c>
      <c r="B4696" s="14" t="s">
        <v>7557</v>
      </c>
      <c r="C4696">
        <v>6.1007571770000002</v>
      </c>
      <c r="D4696">
        <v>1.61143006</v>
      </c>
      <c r="E4696">
        <v>1.647579712</v>
      </c>
      <c r="F4696">
        <v>1.788622833</v>
      </c>
      <c r="G4696">
        <v>1.418155007</v>
      </c>
      <c r="H4696">
        <v>2.2529110280000002</v>
      </c>
      <c r="I4696">
        <v>1.368746716</v>
      </c>
      <c r="J4696">
        <v>5.5922429429999996</v>
      </c>
      <c r="K4696">
        <v>2.5547140549999998</v>
      </c>
      <c r="L4696">
        <v>2.0756670060000002</v>
      </c>
      <c r="M4696">
        <v>1.351233125</v>
      </c>
      <c r="N4696">
        <v>2.458632143</v>
      </c>
      <c r="O4696">
        <v>1.559182125</v>
      </c>
      <c r="P4696">
        <v>2.3586755799999999</v>
      </c>
      <c r="Q4696">
        <v>2.742137305</v>
      </c>
    </row>
    <row r="4697" spans="1:17">
      <c r="A4697" t="s">
        <v>15202</v>
      </c>
      <c r="B4697" s="14" t="s">
        <v>4459</v>
      </c>
      <c r="C4697">
        <v>11.69484834</v>
      </c>
      <c r="D4697">
        <v>2.428875455</v>
      </c>
      <c r="E4697">
        <v>2.3328562289999999</v>
      </c>
      <c r="F4697">
        <v>2.0893647249999998</v>
      </c>
      <c r="G4697">
        <v>1.1359582960000001</v>
      </c>
      <c r="H4697">
        <v>1.122866806</v>
      </c>
      <c r="I4697">
        <v>2.842471057</v>
      </c>
      <c r="J4697">
        <v>3.5828541999999999</v>
      </c>
      <c r="K4697">
        <v>2.2105687010000001</v>
      </c>
      <c r="L4697">
        <v>5.3881621380000002</v>
      </c>
      <c r="M4697">
        <v>6.5475681789999998</v>
      </c>
      <c r="N4697">
        <v>2.1024013880000001</v>
      </c>
      <c r="O4697">
        <v>10.25350055</v>
      </c>
      <c r="P4697">
        <v>1.9739226620000001</v>
      </c>
      <c r="Q4697">
        <v>4.8571469049999996</v>
      </c>
    </row>
    <row r="4698" spans="1:17">
      <c r="A4698" t="s">
        <v>15203</v>
      </c>
      <c r="B4698" s="14" t="s">
        <v>1046</v>
      </c>
      <c r="C4698">
        <v>2.3788844010000001</v>
      </c>
      <c r="D4698">
        <v>6.218630052</v>
      </c>
      <c r="E4698">
        <v>4.8592212699999999</v>
      </c>
      <c r="F4698">
        <v>10.03818937</v>
      </c>
      <c r="G4698">
        <v>3.7792570560000001</v>
      </c>
      <c r="H4698">
        <v>1.8272458110000001</v>
      </c>
      <c r="I4698">
        <v>7.6321821510000003</v>
      </c>
      <c r="J4698">
        <v>11.82162544</v>
      </c>
      <c r="K4698">
        <v>6.4750817070000002</v>
      </c>
      <c r="L4698">
        <v>3.0062326609999999</v>
      </c>
      <c r="M4698">
        <v>1.826551689</v>
      </c>
      <c r="N4698">
        <v>9.2080405770000002</v>
      </c>
      <c r="O4698">
        <v>1.5807376390000001</v>
      </c>
      <c r="P4698">
        <v>24.840800940000001</v>
      </c>
      <c r="Q4698">
        <v>6.5412871470000002</v>
      </c>
    </row>
    <row r="4699" spans="1:17">
      <c r="A4699" t="s">
        <v>15204</v>
      </c>
      <c r="B4699" s="14" t="s">
        <v>1993</v>
      </c>
      <c r="C4699">
        <v>0.75452070400000004</v>
      </c>
      <c r="D4699">
        <v>0.66860639799999999</v>
      </c>
      <c r="E4699">
        <v>0.294330115</v>
      </c>
      <c r="F4699">
        <v>0.44505492400000002</v>
      </c>
      <c r="G4699">
        <v>0.521166413</v>
      </c>
      <c r="H4699">
        <v>0.96592531299999995</v>
      </c>
      <c r="I4699">
        <v>0</v>
      </c>
      <c r="J4699">
        <v>0.92462513199999996</v>
      </c>
      <c r="K4699">
        <v>1.0268643580000001</v>
      </c>
      <c r="L4699">
        <v>0.79458281099999994</v>
      </c>
      <c r="M4699">
        <v>1.9311167680000001</v>
      </c>
      <c r="N4699">
        <v>0.74408985999999999</v>
      </c>
      <c r="O4699">
        <v>3.3424610729999999</v>
      </c>
      <c r="P4699">
        <v>0.79241414200000004</v>
      </c>
      <c r="Q4699">
        <v>1.037363686</v>
      </c>
    </row>
    <row r="4700" spans="1:17">
      <c r="A4700" t="s">
        <v>15205</v>
      </c>
      <c r="B4700" s="14" t="s">
        <v>4989</v>
      </c>
      <c r="C4700">
        <v>12.06743178</v>
      </c>
      <c r="D4700">
        <v>0.47983029100000002</v>
      </c>
      <c r="E4700">
        <v>0.52669880899999999</v>
      </c>
      <c r="F4700">
        <v>0.21059138499999999</v>
      </c>
      <c r="G4700">
        <v>0.24934593499999999</v>
      </c>
      <c r="H4700">
        <v>0.55456271499999998</v>
      </c>
      <c r="I4700">
        <v>1.654528998</v>
      </c>
      <c r="J4700">
        <v>1.242139536</v>
      </c>
      <c r="K4700">
        <v>1.8247957539999999</v>
      </c>
      <c r="L4700">
        <v>3.4540141690000001</v>
      </c>
      <c r="M4700">
        <v>2.7717602549999998</v>
      </c>
      <c r="N4700">
        <v>0.50857290600000005</v>
      </c>
      <c r="O4700">
        <v>11.19412808</v>
      </c>
      <c r="P4700">
        <v>0.55707607599999998</v>
      </c>
      <c r="Q4700">
        <v>3.970515555</v>
      </c>
    </row>
    <row r="4701" spans="1:17">
      <c r="A4701" t="s">
        <v>15206</v>
      </c>
      <c r="B4701" s="14" t="s">
        <v>1529</v>
      </c>
      <c r="C4701">
        <v>27.566627369999999</v>
      </c>
      <c r="D4701">
        <v>2.7044980029999999</v>
      </c>
      <c r="E4701">
        <v>2.4858587729999999</v>
      </c>
      <c r="F4701">
        <v>2.4300969559999999</v>
      </c>
      <c r="G4701">
        <v>2.3121168550000002</v>
      </c>
      <c r="H4701">
        <v>1.1595402210000001</v>
      </c>
      <c r="I4701">
        <v>10.337387789999999</v>
      </c>
      <c r="J4701">
        <v>6.0074384839999997</v>
      </c>
      <c r="K4701">
        <v>12.088740169999999</v>
      </c>
      <c r="L4701">
        <v>10.285023320000001</v>
      </c>
      <c r="M4701">
        <v>10.33110641</v>
      </c>
      <c r="N4701">
        <v>3.8189201860000002</v>
      </c>
      <c r="O4701">
        <v>15.119341820000001</v>
      </c>
      <c r="P4701">
        <v>5.1402928829999999</v>
      </c>
      <c r="Q4701">
        <v>7.2191191909999999</v>
      </c>
    </row>
    <row r="4702" spans="1:17">
      <c r="A4702" t="s">
        <v>15207</v>
      </c>
      <c r="B4702" s="14" t="s">
        <v>88</v>
      </c>
      <c r="C4702">
        <v>4.1104002599999996</v>
      </c>
      <c r="D4702">
        <v>13.391048319999999</v>
      </c>
      <c r="E4702">
        <v>12.41579715</v>
      </c>
      <c r="F4702">
        <v>13.406193890000001</v>
      </c>
      <c r="G4702">
        <v>11.092195780000001</v>
      </c>
      <c r="H4702">
        <v>16.56003922</v>
      </c>
      <c r="I4702">
        <v>8.4625089720000002</v>
      </c>
      <c r="J4702">
        <v>17.032065849999999</v>
      </c>
      <c r="K4702">
        <v>11.62684071</v>
      </c>
      <c r="L4702">
        <v>6.9258343709999997</v>
      </c>
      <c r="M4702">
        <v>3.7129903190000002</v>
      </c>
      <c r="N4702">
        <v>7.9879295309999998</v>
      </c>
      <c r="O4702">
        <v>3.8381116070000001</v>
      </c>
      <c r="P4702">
        <v>11.378540989999999</v>
      </c>
      <c r="Q4702">
        <v>14.626747</v>
      </c>
    </row>
    <row r="4703" spans="1:17">
      <c r="A4703" t="s">
        <v>15208</v>
      </c>
      <c r="B4703" s="14" t="s">
        <v>4465</v>
      </c>
      <c r="C4703">
        <v>18.583844939999999</v>
      </c>
      <c r="D4703">
        <v>0.51125447099999999</v>
      </c>
      <c r="E4703">
        <v>0.32305484499999998</v>
      </c>
      <c r="F4703">
        <v>0.31413627900000002</v>
      </c>
      <c r="G4703">
        <v>0.377539081</v>
      </c>
      <c r="H4703">
        <v>0.13994553200000001</v>
      </c>
      <c r="I4703">
        <v>2.302715064</v>
      </c>
      <c r="J4703">
        <v>0.323356225</v>
      </c>
      <c r="K4703">
        <v>2.2040670279999999</v>
      </c>
      <c r="L4703">
        <v>3.760620222</v>
      </c>
      <c r="M4703">
        <v>6.5283106249999996</v>
      </c>
      <c r="N4703">
        <v>0.524054464</v>
      </c>
      <c r="O4703">
        <v>12.77917899</v>
      </c>
      <c r="P4703">
        <v>0.23690297299999999</v>
      </c>
      <c r="Q4703">
        <v>3.6738946870000002</v>
      </c>
    </row>
    <row r="4704" spans="1:17">
      <c r="A4704" t="s">
        <v>15209</v>
      </c>
      <c r="B4704" s="14" t="s">
        <v>15210</v>
      </c>
      <c r="C4704">
        <v>8.7575736410000005</v>
      </c>
      <c r="D4704">
        <v>16.551442210000001</v>
      </c>
      <c r="E4704">
        <v>18.954263619999999</v>
      </c>
      <c r="F4704">
        <v>17.47137214</v>
      </c>
      <c r="G4704">
        <v>15.926083459999999</v>
      </c>
      <c r="H4704">
        <v>16.186322199999999</v>
      </c>
      <c r="I4704">
        <v>78.224464429999998</v>
      </c>
      <c r="J4704">
        <v>97.316050369999999</v>
      </c>
      <c r="K4704">
        <v>27.43764024</v>
      </c>
      <c r="L4704">
        <v>14.87138871</v>
      </c>
      <c r="M4704">
        <v>5.7786333760000002</v>
      </c>
      <c r="N4704">
        <v>23.514233990000001</v>
      </c>
      <c r="O4704">
        <v>7.8802931369999998</v>
      </c>
      <c r="P4704">
        <v>28.125963420000001</v>
      </c>
      <c r="Q4704">
        <v>10.535417020000001</v>
      </c>
    </row>
    <row r="4705" spans="1:17">
      <c r="A4705" t="s">
        <v>15211</v>
      </c>
      <c r="B4705" s="14" t="s">
        <v>7655</v>
      </c>
      <c r="C4705">
        <v>22.42835805</v>
      </c>
      <c r="D4705">
        <v>9.0731545909999998</v>
      </c>
      <c r="E4705">
        <v>6.380237846</v>
      </c>
      <c r="F4705">
        <v>10.68527926</v>
      </c>
      <c r="G4705">
        <v>5.1358786160000003</v>
      </c>
      <c r="H4705">
        <v>7.3029427599999996</v>
      </c>
      <c r="I4705">
        <v>8.5324470629999993</v>
      </c>
      <c r="J4705">
        <v>20.211809259999999</v>
      </c>
      <c r="K4705">
        <v>13.271241849999999</v>
      </c>
      <c r="L4705">
        <v>16.94422045</v>
      </c>
      <c r="M4705">
        <v>12.166947609999999</v>
      </c>
      <c r="N4705">
        <v>9.2560268919999995</v>
      </c>
      <c r="O4705">
        <v>18.89917728</v>
      </c>
      <c r="P4705">
        <v>10.09489374</v>
      </c>
      <c r="Q4705">
        <v>10.725548509999999</v>
      </c>
    </row>
    <row r="4706" spans="1:17">
      <c r="A4706" t="s">
        <v>15212</v>
      </c>
      <c r="B4706" s="14" t="s">
        <v>3856</v>
      </c>
      <c r="C4706">
        <v>10.453709760000001</v>
      </c>
      <c r="D4706">
        <v>9.0528554079999992</v>
      </c>
      <c r="E4706">
        <v>11.34615535</v>
      </c>
      <c r="F4706">
        <v>7.6322065720000003</v>
      </c>
      <c r="G4706">
        <v>12.253207359999999</v>
      </c>
      <c r="H4706">
        <v>13.828760750000001</v>
      </c>
      <c r="I4706">
        <v>12.935023940000001</v>
      </c>
      <c r="J4706">
        <v>18.097964180000002</v>
      </c>
      <c r="K4706">
        <v>17.005298539999998</v>
      </c>
      <c r="L4706">
        <v>17.880896610000001</v>
      </c>
      <c r="M4706">
        <v>7.9049383510000002</v>
      </c>
      <c r="N4706">
        <v>13.58939054</v>
      </c>
      <c r="O4706">
        <v>8.8875906029999996</v>
      </c>
      <c r="P4706">
        <v>5.5606476430000003</v>
      </c>
      <c r="Q4706">
        <v>11.468911840000001</v>
      </c>
    </row>
    <row r="4707" spans="1:17">
      <c r="A4707" t="s">
        <v>15213</v>
      </c>
      <c r="B4707" s="14" t="s">
        <v>5308</v>
      </c>
      <c r="C4707">
        <v>6.7536686640000001</v>
      </c>
      <c r="D4707">
        <v>1.9671782529999999</v>
      </c>
      <c r="E4707">
        <v>1.743048191</v>
      </c>
      <c r="F4707">
        <v>1.8556362179999999</v>
      </c>
      <c r="G4707">
        <v>1.533379335</v>
      </c>
      <c r="H4707">
        <v>1.1047587940000001</v>
      </c>
      <c r="I4707">
        <v>2.188668281</v>
      </c>
      <c r="J4707">
        <v>1.442796806</v>
      </c>
      <c r="K4707">
        <v>3.1205370549999998</v>
      </c>
      <c r="L4707">
        <v>1.2644021560000001</v>
      </c>
      <c r="M4707">
        <v>5.2816219039999996</v>
      </c>
      <c r="N4707">
        <v>1.8809188509999999</v>
      </c>
      <c r="O4707">
        <v>6.509970998</v>
      </c>
      <c r="P4707">
        <v>3.4901327910000002</v>
      </c>
      <c r="Q4707">
        <v>3.0091505679999999</v>
      </c>
    </row>
    <row r="4708" spans="1:17">
      <c r="A4708" t="s">
        <v>15214</v>
      </c>
      <c r="B4708" s="14" t="s">
        <v>1697</v>
      </c>
      <c r="C4708">
        <v>43.341860590000003</v>
      </c>
      <c r="D4708">
        <v>23.587506940000001</v>
      </c>
      <c r="E4708">
        <v>24.8300594</v>
      </c>
      <c r="F4708">
        <v>32.103123480000001</v>
      </c>
      <c r="G4708">
        <v>22.678926260000001</v>
      </c>
      <c r="H4708">
        <v>46.670680279999999</v>
      </c>
      <c r="I4708">
        <v>315.07736290000003</v>
      </c>
      <c r="J4708">
        <v>44.12158342</v>
      </c>
      <c r="K4708">
        <v>239.876689</v>
      </c>
      <c r="L4708">
        <v>21.90870928</v>
      </c>
      <c r="M4708">
        <v>126.20784949999999</v>
      </c>
      <c r="N4708">
        <v>17.601114110000001</v>
      </c>
      <c r="O4708">
        <v>27.351039050000001</v>
      </c>
      <c r="P4708">
        <v>28.12090615</v>
      </c>
      <c r="Q4708">
        <v>35.303780089999997</v>
      </c>
    </row>
    <row r="4709" spans="1:17">
      <c r="A4709" t="s">
        <v>15215</v>
      </c>
      <c r="B4709" s="14" t="s">
        <v>15216</v>
      </c>
      <c r="C4709">
        <v>58.996333139999997</v>
      </c>
      <c r="D4709">
        <v>3.885575534</v>
      </c>
      <c r="E4709">
        <v>3.5623345120000001</v>
      </c>
      <c r="F4709">
        <v>4.5578805779999998</v>
      </c>
      <c r="G4709">
        <v>4.6807719590000003</v>
      </c>
      <c r="H4709">
        <v>11.022736889999999</v>
      </c>
      <c r="I4709">
        <v>0</v>
      </c>
      <c r="J4709">
        <v>2.6277523729999999</v>
      </c>
      <c r="K4709">
        <v>2.1700273829999999</v>
      </c>
      <c r="L4709">
        <v>6.044965135</v>
      </c>
      <c r="M4709">
        <v>3.060708236</v>
      </c>
      <c r="N4709">
        <v>2.358678667</v>
      </c>
      <c r="O4709">
        <v>14.12695259</v>
      </c>
      <c r="P4709">
        <v>8.3728701520000008</v>
      </c>
      <c r="Q4709">
        <v>14.249398490000001</v>
      </c>
    </row>
    <row r="4710" spans="1:17">
      <c r="A4710" t="s">
        <v>15217</v>
      </c>
      <c r="B4710" s="14" t="s">
        <v>3490</v>
      </c>
      <c r="C4710">
        <v>4.2549607360000001</v>
      </c>
      <c r="D4710">
        <v>1.5889817150000001</v>
      </c>
      <c r="E4710">
        <v>1.047622072</v>
      </c>
      <c r="F4710">
        <v>1.042529646</v>
      </c>
      <c r="G4710">
        <v>0.83971666199999995</v>
      </c>
      <c r="H4710">
        <v>1.8675883</v>
      </c>
      <c r="I4710">
        <v>0.35457671800000001</v>
      </c>
      <c r="J4710">
        <v>3.1901833740000001</v>
      </c>
      <c r="K4710">
        <v>1.599359795</v>
      </c>
      <c r="L4710">
        <v>2.0740084969999999</v>
      </c>
      <c r="M4710">
        <v>1.40015914</v>
      </c>
      <c r="N4710">
        <v>3.1920622619999999</v>
      </c>
      <c r="O4710">
        <v>2.1541835269999998</v>
      </c>
      <c r="P4710">
        <v>1.6597853279999999</v>
      </c>
      <c r="Q4710">
        <v>1.838569611</v>
      </c>
    </row>
    <row r="4711" spans="1:17">
      <c r="A4711" t="s">
        <v>15218</v>
      </c>
      <c r="B4711" s="14" t="s">
        <v>9115</v>
      </c>
      <c r="C4711">
        <v>6.6421283789999999</v>
      </c>
      <c r="D4711">
        <v>0.11035903800000001</v>
      </c>
      <c r="E4711">
        <v>0.26499070600000002</v>
      </c>
      <c r="F4711">
        <v>0.113015401</v>
      </c>
      <c r="G4711">
        <v>0.14337140600000001</v>
      </c>
      <c r="H4711">
        <v>0.76528316699999999</v>
      </c>
      <c r="I4711">
        <v>0.48431729400000001</v>
      </c>
      <c r="J4711">
        <v>0.88412639000000004</v>
      </c>
      <c r="K4711">
        <v>1.4312699040000001</v>
      </c>
      <c r="L4711">
        <v>1.3639859009999999</v>
      </c>
      <c r="M4711">
        <v>1.912481141</v>
      </c>
      <c r="N4711">
        <v>0.75737896000000005</v>
      </c>
      <c r="O4711">
        <v>5.3331092130000002</v>
      </c>
      <c r="P4711">
        <v>0.22421920100000001</v>
      </c>
      <c r="Q4711">
        <v>0.68490195899999995</v>
      </c>
    </row>
    <row r="4712" spans="1:17">
      <c r="A4712" t="s">
        <v>15219</v>
      </c>
      <c r="B4712" s="14" t="s">
        <v>15220</v>
      </c>
      <c r="C4712">
        <v>4.6064062249999997</v>
      </c>
      <c r="D4712">
        <v>0.17747360300000001</v>
      </c>
      <c r="E4712">
        <v>0.19176485500000001</v>
      </c>
      <c r="F4712">
        <v>0.21809451199999999</v>
      </c>
      <c r="G4712">
        <v>0.10375306099999999</v>
      </c>
      <c r="H4712">
        <v>0.15383601999999999</v>
      </c>
      <c r="I4712">
        <v>1.4603505219999999</v>
      </c>
      <c r="J4712">
        <v>0.99018603000000005</v>
      </c>
      <c r="K4712">
        <v>2.634832796</v>
      </c>
      <c r="L4712">
        <v>2.530950485</v>
      </c>
      <c r="M4712">
        <v>4.6133274479999997</v>
      </c>
      <c r="N4712">
        <v>0.56784064099999998</v>
      </c>
      <c r="O4712">
        <v>42.808194659999998</v>
      </c>
      <c r="P4712">
        <v>0.48077004200000001</v>
      </c>
      <c r="Q4712">
        <v>1.239101241</v>
      </c>
    </row>
    <row r="4713" spans="1:17">
      <c r="A4713" t="s">
        <v>15221</v>
      </c>
      <c r="B4713" s="14" t="s">
        <v>4007</v>
      </c>
      <c r="C4713">
        <v>5.1821103439999998</v>
      </c>
      <c r="D4713">
        <v>3.6206499299999999</v>
      </c>
      <c r="E4713">
        <v>3.94401321</v>
      </c>
      <c r="F4713">
        <v>3.391280192</v>
      </c>
      <c r="G4713">
        <v>3.579413851</v>
      </c>
      <c r="H4713">
        <v>1.5309356789999999</v>
      </c>
      <c r="I4713">
        <v>26.159444969999999</v>
      </c>
      <c r="J4713">
        <v>6.6451814809999998</v>
      </c>
      <c r="K4713">
        <v>6.3292465340000001</v>
      </c>
      <c r="L4713">
        <v>6.4227754560000001</v>
      </c>
      <c r="M4713">
        <v>11.86024441</v>
      </c>
      <c r="N4713">
        <v>6.658353322</v>
      </c>
      <c r="O4713">
        <v>8.3878781010000001</v>
      </c>
      <c r="P4713">
        <v>5.7413966759999999</v>
      </c>
      <c r="Q4713">
        <v>3.8363765160000001</v>
      </c>
    </row>
    <row r="4714" spans="1:17">
      <c r="A4714" t="s">
        <v>15222</v>
      </c>
      <c r="B4714" s="14" t="s">
        <v>15223</v>
      </c>
      <c r="C4714">
        <v>10.415493870000001</v>
      </c>
      <c r="D4714">
        <v>6.1145586789999999</v>
      </c>
      <c r="E4714">
        <v>2.548589046</v>
      </c>
      <c r="F4714">
        <v>3.3317168239999999</v>
      </c>
      <c r="G4714">
        <v>3.5071936479999999</v>
      </c>
      <c r="H4714">
        <v>4.8001493980000003</v>
      </c>
      <c r="I4714">
        <v>10.632383069999999</v>
      </c>
      <c r="J4714">
        <v>4.7533539869999997</v>
      </c>
      <c r="K4714">
        <v>24.333678219999999</v>
      </c>
      <c r="L4714">
        <v>15.794663</v>
      </c>
      <c r="M4714">
        <v>5.9979074380000004</v>
      </c>
      <c r="N4714">
        <v>1.9901041429999999</v>
      </c>
      <c r="O4714">
        <v>14.99541279</v>
      </c>
      <c r="P4714">
        <v>2.8127775640000001</v>
      </c>
      <c r="Q4714">
        <v>6.4439514750000004</v>
      </c>
    </row>
    <row r="4715" spans="1:17">
      <c r="A4715" t="s">
        <v>15224</v>
      </c>
      <c r="B4715" s="14" t="s">
        <v>832</v>
      </c>
      <c r="C4715">
        <v>7.2858342450000002</v>
      </c>
      <c r="D4715">
        <v>4.1085067830000002</v>
      </c>
      <c r="E4715">
        <v>3.6994572520000002</v>
      </c>
      <c r="F4715">
        <v>3.3358666189999999</v>
      </c>
      <c r="G4715">
        <v>7.7203260330000001</v>
      </c>
      <c r="H4715">
        <v>11.765001290000001</v>
      </c>
      <c r="I4715">
        <v>6.5199322339999997</v>
      </c>
      <c r="J4715">
        <v>6.6123366030000001</v>
      </c>
      <c r="K4715">
        <v>8.488397677</v>
      </c>
      <c r="L4715">
        <v>9.4164753599999997</v>
      </c>
      <c r="M4715">
        <v>5.7213399340000004</v>
      </c>
      <c r="N4715">
        <v>4.2865721969999999</v>
      </c>
      <c r="O4715">
        <v>5.8682930569999998</v>
      </c>
      <c r="P4715">
        <v>4.1736776960000004</v>
      </c>
      <c r="Q4715">
        <v>7.96809557</v>
      </c>
    </row>
    <row r="4716" spans="1:17">
      <c r="A4716" t="e">
        <v>#N/A</v>
      </c>
      <c r="B4716" s="14" t="s">
        <v>6122</v>
      </c>
      <c r="C4716">
        <v>28.396575290000001</v>
      </c>
      <c r="D4716">
        <v>3.5792438529999999</v>
      </c>
      <c r="E4716">
        <v>2.0313964439999999</v>
      </c>
      <c r="F4716">
        <v>2.2658817490000001</v>
      </c>
      <c r="G4716">
        <v>3.508579616</v>
      </c>
      <c r="H4716">
        <v>2.914494978</v>
      </c>
      <c r="I4716">
        <v>5.35490713</v>
      </c>
      <c r="J4716">
        <v>0.83789486800000001</v>
      </c>
      <c r="K4716">
        <v>3.9978927720000002</v>
      </c>
      <c r="L4716">
        <v>8.5072642110000007</v>
      </c>
      <c r="M4716">
        <v>13.627136670000001</v>
      </c>
      <c r="N4716">
        <v>1.4484831650000001</v>
      </c>
      <c r="O4716">
        <v>24.94198476</v>
      </c>
      <c r="P4716">
        <v>1.689463545</v>
      </c>
      <c r="Q4716">
        <v>7.5726934190000001</v>
      </c>
    </row>
    <row r="4717" spans="1:17">
      <c r="A4717" t="s">
        <v>15225</v>
      </c>
      <c r="B4717" s="14" t="s">
        <v>3032</v>
      </c>
      <c r="C4717">
        <v>19.499631189999999</v>
      </c>
      <c r="D4717">
        <v>3.3941452390000002</v>
      </c>
      <c r="E4717">
        <v>5.2233555789999997</v>
      </c>
      <c r="F4717">
        <v>5.7351409069999999</v>
      </c>
      <c r="G4717">
        <v>4.3292845700000004</v>
      </c>
      <c r="H4717">
        <v>14.4429453</v>
      </c>
      <c r="I4717">
        <v>2.538990536</v>
      </c>
      <c r="J4717">
        <v>8.4753450509999997</v>
      </c>
      <c r="K4717">
        <v>5.8446802729999998</v>
      </c>
      <c r="L4717">
        <v>7.9206372839999997</v>
      </c>
      <c r="M4717">
        <v>8.0208104529999993</v>
      </c>
      <c r="N4717">
        <v>6.009393513</v>
      </c>
      <c r="O4717">
        <v>14.268400789999999</v>
      </c>
      <c r="P4717">
        <v>3.343500256</v>
      </c>
      <c r="Q4717">
        <v>13.16530558</v>
      </c>
    </row>
    <row r="4718" spans="1:17">
      <c r="A4718" t="s">
        <v>15226</v>
      </c>
      <c r="B4718" s="14" t="s">
        <v>15227</v>
      </c>
      <c r="C4718">
        <v>6.4192901349999998</v>
      </c>
      <c r="D4718">
        <v>0.47402923400000002</v>
      </c>
      <c r="E4718">
        <v>0.91057946099999998</v>
      </c>
      <c r="F4718">
        <v>0.58252705100000002</v>
      </c>
      <c r="G4718">
        <v>1.477988342</v>
      </c>
      <c r="H4718">
        <v>0</v>
      </c>
      <c r="I4718">
        <v>28.084129520000001</v>
      </c>
      <c r="J4718">
        <v>1.6275516889999999</v>
      </c>
      <c r="K4718">
        <v>6.7949216669999997</v>
      </c>
      <c r="L4718">
        <v>2.7040517610000001</v>
      </c>
      <c r="M4718">
        <v>28.751627110000001</v>
      </c>
      <c r="N4718">
        <v>2.6377278710000001</v>
      </c>
      <c r="O4718">
        <v>9.4789655980000003</v>
      </c>
      <c r="P4718">
        <v>0.96309698099999996</v>
      </c>
      <c r="Q4718">
        <v>2.9418845820000001</v>
      </c>
    </row>
    <row r="4719" spans="1:17">
      <c r="A4719" t="s">
        <v>15228</v>
      </c>
      <c r="B4719" s="14" t="s">
        <v>15229</v>
      </c>
      <c r="C4719">
        <v>71.284407130000005</v>
      </c>
      <c r="D4719">
        <v>12.21238951</v>
      </c>
      <c r="E4719">
        <v>7.8871479879999997</v>
      </c>
      <c r="F4719">
        <v>4.3340951099999998</v>
      </c>
      <c r="G4719">
        <v>6.8933104140000001</v>
      </c>
      <c r="H4719">
        <v>6.3880008889999997</v>
      </c>
      <c r="I4719">
        <v>43.661287659999999</v>
      </c>
      <c r="J4719">
        <v>11.38630667</v>
      </c>
      <c r="K4719">
        <v>24.57699598</v>
      </c>
      <c r="L4719">
        <v>39.036052179999999</v>
      </c>
      <c r="M4719">
        <v>31.9278713</v>
      </c>
      <c r="N4719">
        <v>11.0720828</v>
      </c>
      <c r="O4719">
        <v>86.840523439999998</v>
      </c>
      <c r="P4719">
        <v>10.552321510000001</v>
      </c>
      <c r="Q4719">
        <v>27.115103059999999</v>
      </c>
    </row>
    <row r="4720" spans="1:17">
      <c r="A4720" t="s">
        <v>15228</v>
      </c>
      <c r="B4720" s="14" t="s">
        <v>15230</v>
      </c>
      <c r="C4720">
        <v>0</v>
      </c>
      <c r="D4720">
        <v>0</v>
      </c>
      <c r="E4720">
        <v>1.657941849</v>
      </c>
      <c r="F4720">
        <v>1.0606388769999999</v>
      </c>
      <c r="G4720">
        <v>3.3638178070000002</v>
      </c>
      <c r="H4720">
        <v>0</v>
      </c>
      <c r="I4720">
        <v>0</v>
      </c>
      <c r="J4720">
        <v>0.49389540199999998</v>
      </c>
      <c r="K4720">
        <v>0</v>
      </c>
      <c r="L4720">
        <v>0</v>
      </c>
      <c r="M4720">
        <v>0</v>
      </c>
      <c r="N4720">
        <v>0.96053109299999995</v>
      </c>
      <c r="O4720">
        <v>0</v>
      </c>
      <c r="P4720">
        <v>4.6761689899999999</v>
      </c>
      <c r="Q4720">
        <v>2.678225115</v>
      </c>
    </row>
    <row r="4721" spans="1:17">
      <c r="A4721" t="s">
        <v>15228</v>
      </c>
      <c r="B4721" s="14" t="s">
        <v>15231</v>
      </c>
      <c r="C4721">
        <v>4497.4601910000001</v>
      </c>
      <c r="D4721">
        <v>12.11480193</v>
      </c>
      <c r="E4721">
        <v>4.4136077519999999</v>
      </c>
      <c r="F4721">
        <v>6.417107358</v>
      </c>
      <c r="G4721">
        <v>6.838226884</v>
      </c>
      <c r="H4721">
        <v>4.3453407220000004</v>
      </c>
      <c r="I4721">
        <v>27.499934029999999</v>
      </c>
      <c r="J4721">
        <v>15.53853572</v>
      </c>
      <c r="K4721">
        <v>297.70001230000003</v>
      </c>
      <c r="L4721">
        <v>1559.6884130000001</v>
      </c>
      <c r="M4721">
        <v>137.55018469999999</v>
      </c>
      <c r="N4721">
        <v>13.017608600000001</v>
      </c>
      <c r="O4721">
        <v>1182.0356670000001</v>
      </c>
      <c r="P4721">
        <v>12.448431599999999</v>
      </c>
      <c r="Q4721">
        <v>510.74608999999998</v>
      </c>
    </row>
    <row r="4722" spans="1:17">
      <c r="A4722" t="s">
        <v>15232</v>
      </c>
      <c r="B4722" s="14" t="s">
        <v>3019</v>
      </c>
      <c r="C4722">
        <v>459.67107620000002</v>
      </c>
      <c r="D4722">
        <v>10.99144817</v>
      </c>
      <c r="E4722">
        <v>5.1232160660000003</v>
      </c>
      <c r="F4722">
        <v>4.9658887329999999</v>
      </c>
      <c r="G4722">
        <v>2.2679026059999998</v>
      </c>
      <c r="H4722">
        <v>6.1648561830000004</v>
      </c>
      <c r="I4722">
        <v>61.714516260000003</v>
      </c>
      <c r="J4722">
        <v>2.4049041149999999</v>
      </c>
      <c r="K4722">
        <v>58.917904839999999</v>
      </c>
      <c r="L4722">
        <v>84.828874690000006</v>
      </c>
      <c r="M4722">
        <v>198.88114400000001</v>
      </c>
      <c r="N4722">
        <v>5.9362857980000001</v>
      </c>
      <c r="O4722">
        <v>376.55442049999999</v>
      </c>
      <c r="P4722">
        <v>3.06512137</v>
      </c>
      <c r="Q4722">
        <v>83.261570890000002</v>
      </c>
    </row>
    <row r="4723" spans="1:17">
      <c r="A4723" t="s">
        <v>15233</v>
      </c>
      <c r="B4723" s="14" t="s">
        <v>15234</v>
      </c>
      <c r="C4723">
        <v>4.2574673399999998</v>
      </c>
      <c r="D4723">
        <v>40.556377439999999</v>
      </c>
      <c r="E4723">
        <v>6.3412002660000004</v>
      </c>
      <c r="F4723">
        <v>6.3747676809999998</v>
      </c>
      <c r="G4723">
        <v>8.8222190719999993</v>
      </c>
      <c r="H4723">
        <v>0</v>
      </c>
      <c r="I4723">
        <v>0</v>
      </c>
      <c r="J4723">
        <v>5.9369282400000003</v>
      </c>
      <c r="K4723">
        <v>15.45119154</v>
      </c>
      <c r="L4723">
        <v>2.6901133499999998</v>
      </c>
      <c r="M4723">
        <v>0</v>
      </c>
      <c r="N4723">
        <v>15.744788010000001</v>
      </c>
      <c r="O4723">
        <v>9.4301049510000006</v>
      </c>
      <c r="P4723">
        <v>5.748795383</v>
      </c>
      <c r="Q4723">
        <v>11.706880910000001</v>
      </c>
    </row>
    <row r="4724" spans="1:17">
      <c r="A4724" t="s">
        <v>15235</v>
      </c>
      <c r="B4724" s="14" t="s">
        <v>3121</v>
      </c>
      <c r="C4724">
        <v>11.048248770000001</v>
      </c>
      <c r="D4724">
        <v>3.8243078580000001</v>
      </c>
      <c r="E4724">
        <v>3.44783894</v>
      </c>
      <c r="F4724">
        <v>3.6594464950000001</v>
      </c>
      <c r="G4724">
        <v>3.0048255909999999</v>
      </c>
      <c r="H4724">
        <v>7.0365360240000001</v>
      </c>
      <c r="I4724">
        <v>3.8265709110000001</v>
      </c>
      <c r="J4724">
        <v>3.4372829739999999</v>
      </c>
      <c r="K4724">
        <v>4.3228803210000004</v>
      </c>
      <c r="L4724">
        <v>7.1263564559999999</v>
      </c>
      <c r="M4724">
        <v>5.6553672629999996</v>
      </c>
      <c r="N4724">
        <v>2.1110055760000002</v>
      </c>
      <c r="O4724">
        <v>6.7806144230000003</v>
      </c>
      <c r="P4724">
        <v>3.6121594090000002</v>
      </c>
      <c r="Q4724">
        <v>5.3797365480000003</v>
      </c>
    </row>
    <row r="4725" spans="1:17">
      <c r="A4725" t="s">
        <v>15236</v>
      </c>
      <c r="B4725" s="14" t="s">
        <v>1378</v>
      </c>
      <c r="C4725">
        <v>3.0081376940000002</v>
      </c>
      <c r="D4725">
        <v>8.9964434759999996</v>
      </c>
      <c r="E4725">
        <v>9.6237399759999995</v>
      </c>
      <c r="F4725">
        <v>6.2004882510000003</v>
      </c>
      <c r="G4725">
        <v>9.9808429699999994</v>
      </c>
      <c r="H4725">
        <v>26.489169910000001</v>
      </c>
      <c r="I4725">
        <v>20.99409636</v>
      </c>
      <c r="J4725">
        <v>22.98952044</v>
      </c>
      <c r="K4725">
        <v>14.71862659</v>
      </c>
      <c r="L4725">
        <v>15.341484100000001</v>
      </c>
      <c r="M4725">
        <v>4.949365867</v>
      </c>
      <c r="N4725">
        <v>3.5227802659999998</v>
      </c>
      <c r="O4725">
        <v>8.804538676</v>
      </c>
      <c r="P4725">
        <v>7.3822402489999996</v>
      </c>
      <c r="Q4725">
        <v>9.1578020060000007</v>
      </c>
    </row>
    <row r="4726" spans="1:17">
      <c r="A4726" t="s">
        <v>15237</v>
      </c>
      <c r="B4726" s="14" t="s">
        <v>4006</v>
      </c>
      <c r="C4726">
        <v>488.32640240000001</v>
      </c>
      <c r="D4726">
        <v>36.475465159999999</v>
      </c>
      <c r="E4726">
        <v>23.092438959999999</v>
      </c>
      <c r="F4726">
        <v>26.208640819999999</v>
      </c>
      <c r="G4726">
        <v>32.316102399999998</v>
      </c>
      <c r="H4726">
        <v>65.307914969999999</v>
      </c>
      <c r="I4726">
        <v>467.43147670000002</v>
      </c>
      <c r="J4726">
        <v>30.852860289999999</v>
      </c>
      <c r="K4726">
        <v>221.93730489999999</v>
      </c>
      <c r="L4726">
        <v>284.96007350000002</v>
      </c>
      <c r="M4726">
        <v>583.31664379999995</v>
      </c>
      <c r="N4726">
        <v>38.375205170000001</v>
      </c>
      <c r="O4726">
        <v>498.71181940000002</v>
      </c>
      <c r="P4726">
        <v>38.032713780000002</v>
      </c>
      <c r="Q4726">
        <v>158.80007760000001</v>
      </c>
    </row>
    <row r="4727" spans="1:17">
      <c r="A4727" t="s">
        <v>15238</v>
      </c>
      <c r="B4727" s="14" t="s">
        <v>15239</v>
      </c>
      <c r="C4727">
        <v>3.7019611430000001</v>
      </c>
      <c r="D4727">
        <v>2.5514481870000001</v>
      </c>
      <c r="E4727">
        <v>1.0064895979999999</v>
      </c>
      <c r="F4727">
        <v>1.2317778189999999</v>
      </c>
      <c r="G4727">
        <v>0.99440351100000002</v>
      </c>
      <c r="H4727">
        <v>4.7391913250000002</v>
      </c>
      <c r="I4727">
        <v>0</v>
      </c>
      <c r="J4727">
        <v>1.5121857240000001</v>
      </c>
      <c r="K4727">
        <v>6.3443762069999998</v>
      </c>
      <c r="L4727">
        <v>5.1980277880000001</v>
      </c>
      <c r="M4727">
        <v>1.579130345</v>
      </c>
      <c r="N4727">
        <v>0.40564261299999999</v>
      </c>
      <c r="O4727">
        <v>0.91107587700000003</v>
      </c>
      <c r="P4727">
        <v>2.2833584139999998</v>
      </c>
      <c r="Q4727">
        <v>1.9793257319999999</v>
      </c>
    </row>
    <row r="4728" spans="1:17">
      <c r="A4728" t="s">
        <v>15240</v>
      </c>
      <c r="B4728" s="14" t="s">
        <v>15241</v>
      </c>
      <c r="C4728">
        <v>2.8695379179999998</v>
      </c>
      <c r="D4728">
        <v>3.1784936460000002</v>
      </c>
      <c r="E4728">
        <v>2.2133091669999998</v>
      </c>
      <c r="F4728">
        <v>2.3761504420000001</v>
      </c>
      <c r="G4728">
        <v>1.7755971699999999</v>
      </c>
      <c r="H4728">
        <v>2.5714755170000001</v>
      </c>
      <c r="I4728">
        <v>4.8821538929999999</v>
      </c>
      <c r="J4728">
        <v>3.1526942189999998</v>
      </c>
      <c r="K4728">
        <v>7.268188608</v>
      </c>
      <c r="L4728">
        <v>6.043798378</v>
      </c>
      <c r="M4728">
        <v>4.5901762189999999</v>
      </c>
      <c r="N4728">
        <v>2.0634454849999999</v>
      </c>
      <c r="O4728">
        <v>4.5020970079999998</v>
      </c>
      <c r="P4728">
        <v>1.4350721280000001</v>
      </c>
      <c r="Q4728">
        <v>2.301381627</v>
      </c>
    </row>
    <row r="4729" spans="1:17">
      <c r="A4729" t="s">
        <v>15242</v>
      </c>
      <c r="B4729" s="14" t="s">
        <v>3119</v>
      </c>
      <c r="C4729">
        <v>0.57357546100000001</v>
      </c>
      <c r="D4729">
        <v>3.5578527489999998</v>
      </c>
      <c r="E4729">
        <v>3.0815842760000001</v>
      </c>
      <c r="F4729">
        <v>3.9037403099999999</v>
      </c>
      <c r="G4729">
        <v>3.4170782549999998</v>
      </c>
      <c r="H4729">
        <v>2.86370024</v>
      </c>
      <c r="I4729">
        <v>1.672912653</v>
      </c>
      <c r="J4729">
        <v>3.8537560709999998</v>
      </c>
      <c r="K4729">
        <v>4.8137436139999998</v>
      </c>
      <c r="L4729">
        <v>2.174508291</v>
      </c>
      <c r="M4729">
        <v>0.55050238399999996</v>
      </c>
      <c r="N4729">
        <v>0.70705761</v>
      </c>
      <c r="O4729">
        <v>0</v>
      </c>
      <c r="P4729">
        <v>5.9807876650000003</v>
      </c>
      <c r="Q4729">
        <v>3.7457954039999999</v>
      </c>
    </row>
    <row r="4730" spans="1:17">
      <c r="A4730" t="s">
        <v>15243</v>
      </c>
      <c r="B4730" s="14" t="s">
        <v>15244</v>
      </c>
      <c r="C4730">
        <v>4.9458003829999999</v>
      </c>
      <c r="D4730">
        <v>7.1217925009999998</v>
      </c>
      <c r="E4730">
        <v>2.8939523880000002</v>
      </c>
      <c r="F4730">
        <v>0.67321988600000005</v>
      </c>
      <c r="G4730">
        <v>4.270235778</v>
      </c>
      <c r="H4730">
        <v>3.7989206310000001</v>
      </c>
      <c r="I4730">
        <v>10.818836320000001</v>
      </c>
      <c r="J4730">
        <v>4.0753764349999999</v>
      </c>
      <c r="K4730">
        <v>0</v>
      </c>
      <c r="L4730">
        <v>4.6875627839999998</v>
      </c>
      <c r="M4730">
        <v>0</v>
      </c>
      <c r="N4730">
        <v>0</v>
      </c>
      <c r="O4730">
        <v>0</v>
      </c>
      <c r="P4730">
        <v>0</v>
      </c>
      <c r="Q4730">
        <v>0</v>
      </c>
    </row>
    <row r="4731" spans="1:17">
      <c r="A4731" t="s">
        <v>15243</v>
      </c>
      <c r="B4731" s="14" t="s">
        <v>8583</v>
      </c>
      <c r="C4731">
        <v>2.9833027080000001</v>
      </c>
      <c r="D4731">
        <v>6.2313564289999999</v>
      </c>
      <c r="E4731">
        <v>3.0831901039999998</v>
      </c>
      <c r="F4731">
        <v>2.2044651160000002</v>
      </c>
      <c r="G4731">
        <v>3.9005012259999998</v>
      </c>
      <c r="H4731">
        <v>2.1278268040000001</v>
      </c>
      <c r="I4731">
        <v>2.4860621470000002</v>
      </c>
      <c r="J4731">
        <v>3.944027476</v>
      </c>
      <c r="K4731">
        <v>7.5402293069999997</v>
      </c>
      <c r="L4731">
        <v>4.8472011449999997</v>
      </c>
      <c r="M4731">
        <v>0</v>
      </c>
      <c r="N4731">
        <v>3.4674280309999999</v>
      </c>
      <c r="O4731">
        <v>7.5518693929999996</v>
      </c>
      <c r="P4731">
        <v>3.708602548</v>
      </c>
      <c r="Q4731">
        <v>5.2735330439999997</v>
      </c>
    </row>
    <row r="4732" spans="1:17">
      <c r="A4732" t="s">
        <v>15245</v>
      </c>
      <c r="B4732" s="14" t="s">
        <v>1342</v>
      </c>
      <c r="C4732">
        <v>2.9471852420000002</v>
      </c>
      <c r="D4732">
        <v>7.5083524309999996</v>
      </c>
      <c r="E4732">
        <v>7.8778120039999999</v>
      </c>
      <c r="F4732">
        <v>6.318417857</v>
      </c>
      <c r="G4732">
        <v>4.1350052970000002</v>
      </c>
      <c r="H4732">
        <v>0.84891134499999998</v>
      </c>
      <c r="I4732">
        <v>18.266236289999998</v>
      </c>
      <c r="J4732">
        <v>35.400096159999997</v>
      </c>
      <c r="K4732">
        <v>8.5233100509999993</v>
      </c>
      <c r="L4732">
        <v>5.5866047099999996</v>
      </c>
      <c r="M4732">
        <v>4.2429443339999997</v>
      </c>
      <c r="N4732">
        <v>14.85010202</v>
      </c>
      <c r="O4732">
        <v>8.1598588779999996</v>
      </c>
      <c r="P4732">
        <v>16.747234129999999</v>
      </c>
      <c r="Q4732">
        <v>6.5844678119999998</v>
      </c>
    </row>
    <row r="4733" spans="1:17">
      <c r="A4733" t="s">
        <v>15246</v>
      </c>
      <c r="B4733" s="14" t="s">
        <v>9160</v>
      </c>
      <c r="C4733">
        <v>29.24110194</v>
      </c>
      <c r="D4733">
        <v>3.3884311899999999</v>
      </c>
      <c r="E4733">
        <v>2.664205392</v>
      </c>
      <c r="F4733">
        <v>2.796404823</v>
      </c>
      <c r="G4733">
        <v>4.1430900509999997</v>
      </c>
      <c r="H4733">
        <v>5.9318476560000004</v>
      </c>
      <c r="I4733">
        <v>13.776927730000001</v>
      </c>
      <c r="J4733">
        <v>4.0680912520000003</v>
      </c>
      <c r="K4733">
        <v>15.30602103</v>
      </c>
      <c r="L4733">
        <v>14.68622158</v>
      </c>
      <c r="M4733">
        <v>15.83144111</v>
      </c>
      <c r="N4733">
        <v>2.421556781</v>
      </c>
      <c r="O4733">
        <v>21.589256249999998</v>
      </c>
      <c r="P4733">
        <v>3.0147196959999998</v>
      </c>
      <c r="Q4733">
        <v>9.8960126249999991</v>
      </c>
    </row>
    <row r="4734" spans="1:17">
      <c r="A4734" t="s">
        <v>15247</v>
      </c>
      <c r="B4734" s="14" t="s">
        <v>6216</v>
      </c>
      <c r="C4734">
        <v>5.3941265930000002</v>
      </c>
      <c r="D4734">
        <v>3.8717340710000001</v>
      </c>
      <c r="E4734">
        <v>2.9726446910000002</v>
      </c>
      <c r="F4734">
        <v>3.6565442149999998</v>
      </c>
      <c r="G4734">
        <v>1.7884122259999999</v>
      </c>
      <c r="H4734">
        <v>2.2788065569999998</v>
      </c>
      <c r="I4734">
        <v>2.9892169669999999</v>
      </c>
      <c r="J4734">
        <v>2.7899671320000001</v>
      </c>
      <c r="K4734">
        <v>5.5792605809999998</v>
      </c>
      <c r="L4734">
        <v>4.9079810970000004</v>
      </c>
      <c r="M4734">
        <v>3.520454118</v>
      </c>
      <c r="N4734">
        <v>1.6490622619999999</v>
      </c>
      <c r="O4734">
        <v>4.3011920699999999</v>
      </c>
      <c r="P4734">
        <v>2.104153889</v>
      </c>
      <c r="Q4734">
        <v>2.150695926</v>
      </c>
    </row>
    <row r="4735" spans="1:17">
      <c r="A4735" t="s">
        <v>15248</v>
      </c>
      <c r="B4735" s="14" t="s">
        <v>4003</v>
      </c>
      <c r="C4735">
        <v>7.1510706839999996</v>
      </c>
      <c r="D4735">
        <v>0.33947177000000001</v>
      </c>
      <c r="E4735">
        <v>0.48907746600000002</v>
      </c>
      <c r="F4735">
        <v>0.20858575300000001</v>
      </c>
      <c r="G4735">
        <v>0.176408009</v>
      </c>
      <c r="H4735">
        <v>0.14712888299999999</v>
      </c>
      <c r="I4735">
        <v>2.2346885169999999</v>
      </c>
      <c r="J4735">
        <v>2.2663598550000001</v>
      </c>
      <c r="K4735">
        <v>1.33239055</v>
      </c>
      <c r="L4735">
        <v>1.855795573</v>
      </c>
      <c r="M4735">
        <v>4.6573114499999999</v>
      </c>
      <c r="N4735">
        <v>1.3537726409999999</v>
      </c>
      <c r="O4735">
        <v>3.3941379600000001</v>
      </c>
      <c r="P4735">
        <v>0.59391973200000003</v>
      </c>
      <c r="Q4735">
        <v>1.667886636</v>
      </c>
    </row>
    <row r="4736" spans="1:17">
      <c r="A4736" t="s">
        <v>15249</v>
      </c>
      <c r="B4736" s="14" t="s">
        <v>7295</v>
      </c>
      <c r="C4736">
        <v>3.135903222</v>
      </c>
      <c r="D4736">
        <v>1.656610342</v>
      </c>
      <c r="E4736">
        <v>2.1557117730000002</v>
      </c>
      <c r="F4736">
        <v>2.03578233</v>
      </c>
      <c r="G4736">
        <v>0.79144031100000001</v>
      </c>
      <c r="H4736">
        <v>5.1880119369999997</v>
      </c>
      <c r="I4736">
        <v>3.8695876789999999</v>
      </c>
      <c r="J4736">
        <v>4.2811961289999996</v>
      </c>
      <c r="K4736">
        <v>2.5169106540000001</v>
      </c>
      <c r="L4736">
        <v>2.743538499</v>
      </c>
      <c r="M4736">
        <v>0.92607877699999996</v>
      </c>
      <c r="N4736">
        <v>1.54627552</v>
      </c>
      <c r="O4736">
        <v>0.80144875599999998</v>
      </c>
      <c r="P4736">
        <v>2.8229092589999998</v>
      </c>
      <c r="Q4736">
        <v>1.160772801</v>
      </c>
    </row>
    <row r="4737" spans="1:17">
      <c r="A4737" t="s">
        <v>15250</v>
      </c>
      <c r="B4737" s="14" t="s">
        <v>3118</v>
      </c>
      <c r="C4737">
        <v>36.627435210000002</v>
      </c>
      <c r="D4737">
        <v>16.453801120000001</v>
      </c>
      <c r="E4737">
        <v>16.53938934</v>
      </c>
      <c r="F4737">
        <v>13.95998309</v>
      </c>
      <c r="G4737">
        <v>18.588097529999999</v>
      </c>
      <c r="H4737">
        <v>19.420215169999999</v>
      </c>
      <c r="I4737">
        <v>25.817011239999999</v>
      </c>
      <c r="J4737">
        <v>21.204283920000002</v>
      </c>
      <c r="K4737">
        <v>42.18624475</v>
      </c>
      <c r="L4737">
        <v>47.636678310000001</v>
      </c>
      <c r="M4737">
        <v>66.402061399999994</v>
      </c>
      <c r="N4737">
        <v>7.6506455339999997</v>
      </c>
      <c r="O4737">
        <v>48.45154934</v>
      </c>
      <c r="P4737">
        <v>7.3575642419999996</v>
      </c>
      <c r="Q4737">
        <v>36.439433409999999</v>
      </c>
    </row>
    <row r="4738" spans="1:17">
      <c r="A4738" t="s">
        <v>15251</v>
      </c>
      <c r="B4738" s="14" t="s">
        <v>7264</v>
      </c>
      <c r="C4738">
        <v>5.7648701170000001</v>
      </c>
      <c r="D4738">
        <v>6.9660641209999996</v>
      </c>
      <c r="E4738">
        <v>5.9658554720000003</v>
      </c>
      <c r="F4738">
        <v>4.7796048869999996</v>
      </c>
      <c r="G4738">
        <v>8.0543799969999998</v>
      </c>
      <c r="H4738">
        <v>11.875242699999999</v>
      </c>
      <c r="I4738">
        <v>5.349923714</v>
      </c>
      <c r="J4738">
        <v>7.507460826</v>
      </c>
      <c r="K4738">
        <v>12.60066239</v>
      </c>
      <c r="L4738">
        <v>10.927732020000001</v>
      </c>
      <c r="M4738">
        <v>3.017982613</v>
      </c>
      <c r="N4738">
        <v>5.4913611319999998</v>
      </c>
      <c r="O4738">
        <v>2.9020310290000002</v>
      </c>
      <c r="P4738">
        <v>4.0100522779999999</v>
      </c>
      <c r="Q4738">
        <v>6.4848394909999998</v>
      </c>
    </row>
    <row r="4739" spans="1:17">
      <c r="A4739" t="s">
        <v>15252</v>
      </c>
      <c r="B4739" s="14" t="s">
        <v>9287</v>
      </c>
      <c r="C4739">
        <v>61.36239252</v>
      </c>
      <c r="D4739">
        <v>22.616274449999999</v>
      </c>
      <c r="E4739">
        <v>13.72080409</v>
      </c>
      <c r="F4739">
        <v>15.374731069999999</v>
      </c>
      <c r="G4739">
        <v>17.253886260000002</v>
      </c>
      <c r="H4739">
        <v>27.007678179999999</v>
      </c>
      <c r="I4739">
        <v>37.021853989999997</v>
      </c>
      <c r="J4739">
        <v>27.157428070000002</v>
      </c>
      <c r="K4739">
        <v>51.301435220000002</v>
      </c>
      <c r="L4739">
        <v>52.239666649999997</v>
      </c>
      <c r="M4739">
        <v>42.737226499999998</v>
      </c>
      <c r="N4739">
        <v>15.764456060000001</v>
      </c>
      <c r="O4739">
        <v>48.261863550000001</v>
      </c>
      <c r="P4739">
        <v>17.14979597</v>
      </c>
      <c r="Q4739">
        <v>28.277197319999999</v>
      </c>
    </row>
    <row r="4740" spans="1:17">
      <c r="A4740" t="s">
        <v>15253</v>
      </c>
      <c r="B4740" s="14" t="s">
        <v>15254</v>
      </c>
      <c r="C4740">
        <v>10.84805763</v>
      </c>
      <c r="D4740">
        <v>0.49721544600000001</v>
      </c>
      <c r="E4740">
        <v>0.51735594799999995</v>
      </c>
      <c r="F4740">
        <v>0.30551011099999997</v>
      </c>
      <c r="G4740">
        <v>1.3564960939999999</v>
      </c>
      <c r="H4740">
        <v>0.71831945799999997</v>
      </c>
      <c r="I4740">
        <v>2.1820599829999998</v>
      </c>
      <c r="J4740">
        <v>0.90100121399999999</v>
      </c>
      <c r="K4740">
        <v>1.8666690859999999</v>
      </c>
      <c r="L4740">
        <v>1.181797985</v>
      </c>
      <c r="M4740">
        <v>5.0263261149999998</v>
      </c>
      <c r="N4740">
        <v>0.46112452799999998</v>
      </c>
      <c r="O4740">
        <v>11.185436989999999</v>
      </c>
      <c r="P4740">
        <v>1.234694983</v>
      </c>
      <c r="Q4740">
        <v>1.5428905550000001</v>
      </c>
    </row>
    <row r="4741" spans="1:17">
      <c r="A4741" t="s">
        <v>15255</v>
      </c>
      <c r="B4741" s="14" t="s">
        <v>8854</v>
      </c>
      <c r="C4741">
        <v>5.5619438649999999</v>
      </c>
      <c r="D4741">
        <v>42.339987909999998</v>
      </c>
      <c r="E4741">
        <v>47.130765089999997</v>
      </c>
      <c r="F4741">
        <v>49.750212869999999</v>
      </c>
      <c r="G4741">
        <v>45.34494359</v>
      </c>
      <c r="H4741">
        <v>81.251653419999997</v>
      </c>
      <c r="I4741">
        <v>39.237405870000003</v>
      </c>
      <c r="J4741">
        <v>45.522355869999998</v>
      </c>
      <c r="K4741">
        <v>134.800591</v>
      </c>
      <c r="L4741">
        <v>157.5310451</v>
      </c>
      <c r="M4741">
        <v>6.4058459240000003</v>
      </c>
      <c r="N4741">
        <v>24.065669920000001</v>
      </c>
      <c r="O4741">
        <v>21.944044730000002</v>
      </c>
      <c r="P4741">
        <v>23.87621184</v>
      </c>
      <c r="Q4741">
        <v>36.466244250000003</v>
      </c>
    </row>
    <row r="4742" spans="1:17">
      <c r="A4742" t="s">
        <v>15256</v>
      </c>
      <c r="B4742" s="14" t="s">
        <v>15257</v>
      </c>
      <c r="C4742">
        <v>5.8996333139999999</v>
      </c>
      <c r="D4742">
        <v>0.98022473700000001</v>
      </c>
      <c r="E4742">
        <v>0.62764941399999996</v>
      </c>
      <c r="F4742">
        <v>0.80305514899999997</v>
      </c>
      <c r="G4742">
        <v>0</v>
      </c>
      <c r="H4742">
        <v>2.8322310060000002</v>
      </c>
      <c r="I4742">
        <v>2.1508876969999999</v>
      </c>
      <c r="J4742">
        <v>5.4222659540000002</v>
      </c>
      <c r="K4742">
        <v>2.6763671059999998</v>
      </c>
      <c r="L4742">
        <v>1.86386425</v>
      </c>
      <c r="M4742">
        <v>2.8311551179999999</v>
      </c>
      <c r="N4742">
        <v>0.90907406999999996</v>
      </c>
      <c r="O4742">
        <v>0</v>
      </c>
      <c r="P4742">
        <v>1.1064149839999999</v>
      </c>
      <c r="Q4742">
        <v>2.0277990159999999</v>
      </c>
    </row>
    <row r="4743" spans="1:17">
      <c r="A4743" t="s">
        <v>15258</v>
      </c>
      <c r="B4743" s="14" t="s">
        <v>6293</v>
      </c>
      <c r="C4743">
        <v>1.866550653</v>
      </c>
      <c r="D4743">
        <v>1.602325936</v>
      </c>
      <c r="E4743">
        <v>2.7800968400000001</v>
      </c>
      <c r="F4743">
        <v>1.556202917</v>
      </c>
      <c r="G4743">
        <v>1.611591808</v>
      </c>
      <c r="H4743">
        <v>1.702538865</v>
      </c>
      <c r="I4743">
        <v>2.3817739470000001</v>
      </c>
      <c r="J4743">
        <v>2.9577916759999998</v>
      </c>
      <c r="K4743">
        <v>5.0805612849999999</v>
      </c>
      <c r="L4743">
        <v>4.275304438</v>
      </c>
      <c r="M4743">
        <v>1.791465385</v>
      </c>
      <c r="N4743">
        <v>2.9912132100000002</v>
      </c>
      <c r="O4743">
        <v>1.0335821249999999</v>
      </c>
      <c r="P4743">
        <v>0.63009395700000004</v>
      </c>
      <c r="Q4743">
        <v>1.9246905910000001</v>
      </c>
    </row>
    <row r="4744" spans="1:17">
      <c r="A4744" t="s">
        <v>15259</v>
      </c>
      <c r="B4744" s="14" t="s">
        <v>3545</v>
      </c>
      <c r="C4744">
        <v>12.777106399999999</v>
      </c>
      <c r="D4744">
        <v>4.6502005940000002</v>
      </c>
      <c r="E4744">
        <v>3.3012278579999998</v>
      </c>
      <c r="F4744">
        <v>2.4224757549999998</v>
      </c>
      <c r="G4744">
        <v>3.5459471690000002</v>
      </c>
      <c r="H4744">
        <v>3.1545733199999999</v>
      </c>
      <c r="I4744">
        <v>5.323744134</v>
      </c>
      <c r="J4744">
        <v>4.280790648</v>
      </c>
      <c r="K4744">
        <v>13.248756500000001</v>
      </c>
      <c r="L4744">
        <v>12.686634010000001</v>
      </c>
      <c r="M4744">
        <v>14.89093742</v>
      </c>
      <c r="N4744">
        <v>3.9376467989999999</v>
      </c>
      <c r="O4744">
        <v>16.677218759999999</v>
      </c>
      <c r="P4744">
        <v>4.1077948590000002</v>
      </c>
      <c r="Q4744">
        <v>6.5875459730000001</v>
      </c>
    </row>
    <row r="4745" spans="1:17">
      <c r="A4745" t="s">
        <v>15259</v>
      </c>
      <c r="B4745" s="14" t="s">
        <v>2204</v>
      </c>
      <c r="C4745">
        <v>25.042298420000002</v>
      </c>
      <c r="D4745">
        <v>1.337393794</v>
      </c>
      <c r="E4745">
        <v>2.5214719290000001</v>
      </c>
      <c r="F4745">
        <v>1.1565385480000001</v>
      </c>
      <c r="G4745">
        <v>0.81081304099999996</v>
      </c>
      <c r="H4745">
        <v>5.0664273120000001</v>
      </c>
      <c r="I4745">
        <v>8.1517129829999995</v>
      </c>
      <c r="J4745">
        <v>4.251725446</v>
      </c>
      <c r="K4745">
        <v>4.868756619</v>
      </c>
      <c r="L4745">
        <v>7.4877491789999997</v>
      </c>
      <c r="M4745">
        <v>4.2919514510000001</v>
      </c>
      <c r="N4745">
        <v>1.846695132</v>
      </c>
      <c r="O4745">
        <v>11.39066819</v>
      </c>
      <c r="P4745">
        <v>1.3753810529999999</v>
      </c>
      <c r="Q4745">
        <v>5.3796508809999999</v>
      </c>
    </row>
    <row r="4746" spans="1:17">
      <c r="A4746" t="s">
        <v>15260</v>
      </c>
      <c r="B4746" s="14" t="s">
        <v>834</v>
      </c>
      <c r="C4746">
        <v>2.7698693620000001</v>
      </c>
      <c r="D4746">
        <v>2.0453960229999999</v>
      </c>
      <c r="E4746">
        <v>2.076795889</v>
      </c>
      <c r="F4746">
        <v>0.68225062199999997</v>
      </c>
      <c r="G4746">
        <v>0.97938559999999997</v>
      </c>
      <c r="H4746">
        <v>0.65853215399999998</v>
      </c>
      <c r="I4746">
        <v>2.8852533789999999</v>
      </c>
      <c r="J4746">
        <v>2.508124209</v>
      </c>
      <c r="K4746">
        <v>1.675400679</v>
      </c>
      <c r="L4746">
        <v>3.583667449</v>
      </c>
      <c r="M4746">
        <v>5.0637076529999998</v>
      </c>
      <c r="N4746">
        <v>1.3170105329999999</v>
      </c>
      <c r="O4746">
        <v>2.629345775</v>
      </c>
      <c r="P4746">
        <v>0.69261366000000002</v>
      </c>
      <c r="Q4746">
        <v>1.269398298</v>
      </c>
    </row>
    <row r="4747" spans="1:17">
      <c r="A4747" t="s">
        <v>15261</v>
      </c>
      <c r="B4747" s="14" t="s">
        <v>2155</v>
      </c>
      <c r="C4747">
        <v>1.71358644</v>
      </c>
      <c r="D4747">
        <v>4.6096322350000003</v>
      </c>
      <c r="E4747">
        <v>2.708528592</v>
      </c>
      <c r="F4747">
        <v>3.2322136719999999</v>
      </c>
      <c r="G4747">
        <v>1.8599699169999999</v>
      </c>
      <c r="H4747">
        <v>3.1965428789999999</v>
      </c>
      <c r="I4747">
        <v>1.784969043</v>
      </c>
      <c r="J4747">
        <v>2.234386314</v>
      </c>
      <c r="K4747">
        <v>2.5542092709999999</v>
      </c>
      <c r="L4747">
        <v>2.938873091</v>
      </c>
      <c r="M4747">
        <v>1.409703793</v>
      </c>
      <c r="N4747">
        <v>2.746082667</v>
      </c>
      <c r="O4747">
        <v>3.2533023600000002</v>
      </c>
      <c r="P4747">
        <v>8.3371353179999996</v>
      </c>
      <c r="Q4747">
        <v>3.7022056719999998</v>
      </c>
    </row>
    <row r="4748" spans="1:17">
      <c r="A4748" t="s">
        <v>15262</v>
      </c>
      <c r="B4748" s="14" t="s">
        <v>6309</v>
      </c>
      <c r="C4748">
        <v>0.64780287400000003</v>
      </c>
      <c r="D4748">
        <v>2.9419555509999999</v>
      </c>
      <c r="E4748">
        <v>3.3425408010000002</v>
      </c>
      <c r="F4748">
        <v>3.5271441860000001</v>
      </c>
      <c r="G4748">
        <v>2.9084492160000002</v>
      </c>
      <c r="H4748">
        <v>6.7173855400000004</v>
      </c>
      <c r="I4748">
        <v>5.6682216959999998</v>
      </c>
      <c r="J4748">
        <v>6.6108383829999999</v>
      </c>
      <c r="K4748">
        <v>2.9387560380000002</v>
      </c>
      <c r="L4748">
        <v>2.0465960390000002</v>
      </c>
      <c r="M4748">
        <v>0.621743869</v>
      </c>
      <c r="N4748">
        <v>1.6769742839999999</v>
      </c>
      <c r="O4748">
        <v>1.434855185</v>
      </c>
      <c r="P4748">
        <v>4.2278069049999996</v>
      </c>
      <c r="Q4748">
        <v>5.1211865330000004</v>
      </c>
    </row>
    <row r="4749" spans="1:17">
      <c r="A4749" t="s">
        <v>15263</v>
      </c>
      <c r="B4749" s="14" t="s">
        <v>7104</v>
      </c>
      <c r="C4749">
        <v>2.1381807130000001</v>
      </c>
      <c r="D4749">
        <v>6.3608271890000001</v>
      </c>
      <c r="E4749">
        <v>6.5643215350000004</v>
      </c>
      <c r="F4749">
        <v>5.7793835830000004</v>
      </c>
      <c r="G4749">
        <v>6.9097594769999997</v>
      </c>
      <c r="H4749">
        <v>4.1058970209999996</v>
      </c>
      <c r="I4749">
        <v>20.936155400000001</v>
      </c>
      <c r="J4749">
        <v>6.273056103</v>
      </c>
      <c r="K4749">
        <v>13.30265307</v>
      </c>
      <c r="L4749">
        <v>4.2460812790000002</v>
      </c>
      <c r="M4749">
        <v>30.489362809999999</v>
      </c>
      <c r="N4749">
        <v>6.7024040879999998</v>
      </c>
      <c r="O4749">
        <v>26.724443140000002</v>
      </c>
      <c r="P4749">
        <v>6.782520259</v>
      </c>
      <c r="Q4749">
        <v>5.4594588880000003</v>
      </c>
    </row>
    <row r="4750" spans="1:17">
      <c r="A4750" t="s">
        <v>15264</v>
      </c>
      <c r="B4750" s="14" t="s">
        <v>15265</v>
      </c>
      <c r="C4750">
        <v>3.883771147</v>
      </c>
      <c r="D4750">
        <v>12.61898512</v>
      </c>
      <c r="E4750">
        <v>8.4014514049999995</v>
      </c>
      <c r="F4750">
        <v>20.4414038</v>
      </c>
      <c r="G4750">
        <v>7.6007519590000001</v>
      </c>
      <c r="H4750">
        <v>2.485970789</v>
      </c>
      <c r="I4750">
        <v>7.5517060210000002</v>
      </c>
      <c r="J4750">
        <v>28.88436561</v>
      </c>
      <c r="K4750">
        <v>46.395956409999997</v>
      </c>
      <c r="L4750">
        <v>14.723943289999999</v>
      </c>
      <c r="M4750">
        <v>0</v>
      </c>
      <c r="N4750">
        <v>13.724453670000001</v>
      </c>
      <c r="O4750">
        <v>0</v>
      </c>
      <c r="P4750">
        <v>29.328668050000001</v>
      </c>
      <c r="Q4750">
        <v>5.3396588500000002</v>
      </c>
    </row>
    <row r="4751" spans="1:17">
      <c r="A4751" t="s">
        <v>13054</v>
      </c>
      <c r="B4751" s="14" t="s">
        <v>7024</v>
      </c>
      <c r="C4751">
        <v>2.8612540320000002</v>
      </c>
      <c r="D4751">
        <v>4.8361442849999996</v>
      </c>
      <c r="E4751">
        <v>3.2469623269999999</v>
      </c>
      <c r="F4751">
        <v>4.1255232470000003</v>
      </c>
      <c r="G4751">
        <v>4.2271718150000002</v>
      </c>
      <c r="H4751">
        <v>2.9303452440000002</v>
      </c>
      <c r="I4751">
        <v>5.4089554609999997</v>
      </c>
      <c r="J4751">
        <v>4.5273111540000004</v>
      </c>
      <c r="K4751">
        <v>8.9418269739999996</v>
      </c>
      <c r="L4751">
        <v>7.4994589270000001</v>
      </c>
      <c r="M4751">
        <v>1.830770053</v>
      </c>
      <c r="N4751">
        <v>2.9523329299999999</v>
      </c>
      <c r="O4751">
        <v>1.7604314480000001</v>
      </c>
      <c r="P4751">
        <v>3.0844476240000001</v>
      </c>
      <c r="Q4751">
        <v>5.3908128819999996</v>
      </c>
    </row>
    <row r="4752" spans="1:17">
      <c r="A4752" t="s">
        <v>15266</v>
      </c>
      <c r="B4752" s="14" t="s">
        <v>3578</v>
      </c>
      <c r="C4752">
        <v>9.9285576889999998</v>
      </c>
      <c r="D4752">
        <v>4.3593851560000001</v>
      </c>
      <c r="E4752">
        <v>5.0625220229999996</v>
      </c>
      <c r="F4752">
        <v>6.0146517370000003</v>
      </c>
      <c r="G4752">
        <v>4.9117422839999998</v>
      </c>
      <c r="H4752">
        <v>5.4620283479999996</v>
      </c>
      <c r="I4752">
        <v>8.7395826719999992</v>
      </c>
      <c r="J4752">
        <v>7.1890289420000002</v>
      </c>
      <c r="K4752">
        <v>20.897343330000002</v>
      </c>
      <c r="L4752">
        <v>14.12935862</v>
      </c>
      <c r="M4752">
        <v>3.2622363499999998</v>
      </c>
      <c r="N4752">
        <v>5.3366999320000001</v>
      </c>
      <c r="O4752">
        <v>6.4389009870000002</v>
      </c>
      <c r="P4752">
        <v>1.878772683</v>
      </c>
      <c r="Q4752">
        <v>8.9158154679999999</v>
      </c>
    </row>
    <row r="4753" spans="1:17">
      <c r="A4753" t="s">
        <v>15267</v>
      </c>
      <c r="B4753" s="14" t="s">
        <v>15268</v>
      </c>
      <c r="C4753">
        <v>2.4038086839999999</v>
      </c>
      <c r="D4753">
        <v>0.319514466</v>
      </c>
      <c r="E4753">
        <v>0.56261938199999995</v>
      </c>
      <c r="F4753">
        <v>0.45808733800000001</v>
      </c>
      <c r="G4753">
        <v>0.24905566100000001</v>
      </c>
      <c r="H4753">
        <v>0.92319520600000005</v>
      </c>
      <c r="I4753">
        <v>2.8044170209999999</v>
      </c>
      <c r="J4753">
        <v>0.24378539099999999</v>
      </c>
      <c r="K4753">
        <v>0.65429230800000004</v>
      </c>
      <c r="L4753">
        <v>2.4301838880000002</v>
      </c>
      <c r="M4753">
        <v>0.92284450900000004</v>
      </c>
      <c r="N4753">
        <v>0.88896649400000005</v>
      </c>
      <c r="O4753">
        <v>0.53243316699999998</v>
      </c>
      <c r="P4753">
        <v>1.37046047</v>
      </c>
      <c r="Q4753">
        <v>0.99147332499999996</v>
      </c>
    </row>
    <row r="4754" spans="1:17">
      <c r="A4754" t="s">
        <v>15269</v>
      </c>
      <c r="B4754" s="14" t="s">
        <v>8005</v>
      </c>
      <c r="C4754">
        <v>14.72188768</v>
      </c>
      <c r="D4754">
        <v>1.7431572870000001</v>
      </c>
      <c r="E4754">
        <v>1.4852183430000001</v>
      </c>
      <c r="F4754">
        <v>1.8311829159999999</v>
      </c>
      <c r="G4754">
        <v>0.87661877700000002</v>
      </c>
      <c r="H4754">
        <v>1.169796703</v>
      </c>
      <c r="I4754">
        <v>10.73460854</v>
      </c>
      <c r="J4754">
        <v>7.9156831680000002</v>
      </c>
      <c r="K4754">
        <v>6.3331366669999998</v>
      </c>
      <c r="L4754">
        <v>2.8868702580000001</v>
      </c>
      <c r="M4754">
        <v>6.333991782</v>
      </c>
      <c r="N4754">
        <v>2.3780081380000002</v>
      </c>
      <c r="O4754">
        <v>3.0921702469999999</v>
      </c>
      <c r="P4754">
        <v>2.7038143689999998</v>
      </c>
      <c r="Q4754">
        <v>2.6173189510000001</v>
      </c>
    </row>
    <row r="4755" spans="1:17">
      <c r="A4755" t="s">
        <v>15270</v>
      </c>
      <c r="B4755" s="14" t="s">
        <v>6076</v>
      </c>
      <c r="C4755">
        <v>27.485116009999999</v>
      </c>
      <c r="D4755">
        <v>51.616338630000001</v>
      </c>
      <c r="E4755">
        <v>47.126716989999998</v>
      </c>
      <c r="F4755">
        <v>57.771136319999997</v>
      </c>
      <c r="G4755">
        <v>42.667301459999997</v>
      </c>
      <c r="H4755">
        <v>218.99269419999999</v>
      </c>
      <c r="I4755">
        <v>34.995524150000001</v>
      </c>
      <c r="J4755">
        <v>54.793690339999998</v>
      </c>
      <c r="K4755">
        <v>40.886932610000002</v>
      </c>
      <c r="L4755">
        <v>58.97619109</v>
      </c>
      <c r="M4755">
        <v>19.28246189</v>
      </c>
      <c r="N4755">
        <v>31.146843189999998</v>
      </c>
      <c r="O4755">
        <v>22.713490960000001</v>
      </c>
      <c r="P4755">
        <v>61.687120839999999</v>
      </c>
      <c r="Q4755">
        <v>86.798018670000005</v>
      </c>
    </row>
    <row r="4756" spans="1:17">
      <c r="A4756" t="s">
        <v>15271</v>
      </c>
      <c r="B4756" s="14" t="s">
        <v>1988</v>
      </c>
      <c r="C4756">
        <v>13.889271259999999</v>
      </c>
      <c r="D4756">
        <v>0.76923465899999999</v>
      </c>
      <c r="E4756">
        <v>1.2806299699999999</v>
      </c>
      <c r="F4756">
        <v>1.102850401</v>
      </c>
      <c r="G4756">
        <v>0.79947239400000003</v>
      </c>
      <c r="H4756">
        <v>0.355616449</v>
      </c>
      <c r="I4756">
        <v>2.3630828959999999</v>
      </c>
      <c r="J4756">
        <v>0.49887865199999998</v>
      </c>
      <c r="K4756">
        <v>5.4607490270000003</v>
      </c>
      <c r="L4756">
        <v>9.2148445540000008</v>
      </c>
      <c r="M4756">
        <v>11.5531442</v>
      </c>
      <c r="N4756">
        <v>1.39826191</v>
      </c>
      <c r="O4756">
        <v>17.689375680000001</v>
      </c>
      <c r="P4756">
        <v>0.62514927399999998</v>
      </c>
      <c r="Q4756">
        <v>5.0922307120000001</v>
      </c>
    </row>
    <row r="4757" spans="1:17">
      <c r="A4757" t="s">
        <v>15272</v>
      </c>
      <c r="B4757" s="14" t="s">
        <v>15273</v>
      </c>
      <c r="C4757">
        <v>137.65811070000001</v>
      </c>
      <c r="D4757">
        <v>0.84710779700000005</v>
      </c>
      <c r="E4757">
        <v>1.220429416</v>
      </c>
      <c r="F4757">
        <v>1.561496124</v>
      </c>
      <c r="G4757">
        <v>0.66030497700000002</v>
      </c>
      <c r="H4757">
        <v>0</v>
      </c>
      <c r="I4757">
        <v>16.729126529999998</v>
      </c>
      <c r="J4757">
        <v>4.3627427220000001</v>
      </c>
      <c r="K4757">
        <v>29.48960052</v>
      </c>
      <c r="L4757">
        <v>31.409564209999999</v>
      </c>
      <c r="M4757">
        <v>14.680063580000001</v>
      </c>
      <c r="N4757">
        <v>0.94274347999999997</v>
      </c>
      <c r="O4757">
        <v>29.64370954</v>
      </c>
      <c r="P4757">
        <v>0.573696659</v>
      </c>
      <c r="Q4757">
        <v>2.6286283539999999</v>
      </c>
    </row>
    <row r="4758" spans="1:17">
      <c r="A4758" t="s">
        <v>15274</v>
      </c>
      <c r="B4758" s="14" t="s">
        <v>3116</v>
      </c>
      <c r="C4758">
        <v>47.059865739999999</v>
      </c>
      <c r="D4758">
        <v>380.95028660000003</v>
      </c>
      <c r="E4758">
        <v>375.13729690000002</v>
      </c>
      <c r="F4758">
        <v>539.7184254</v>
      </c>
      <c r="G4758">
        <v>308.88452580000001</v>
      </c>
      <c r="H4758">
        <v>509.01119110000002</v>
      </c>
      <c r="I4758">
        <v>75.63121391</v>
      </c>
      <c r="J4758">
        <v>323.73580179999999</v>
      </c>
      <c r="K4758">
        <v>146.82674420000001</v>
      </c>
      <c r="L4758">
        <v>104.37639799999999</v>
      </c>
      <c r="M4758">
        <v>44.245028820000002</v>
      </c>
      <c r="N4758">
        <v>142.06925000000001</v>
      </c>
      <c r="O4758">
        <v>59.031360470000003</v>
      </c>
      <c r="P4758">
        <v>494.44913730000002</v>
      </c>
      <c r="Q4758">
        <v>607.39654229999996</v>
      </c>
    </row>
    <row r="4759" spans="1:17">
      <c r="A4759" t="s">
        <v>15275</v>
      </c>
      <c r="B4759" s="14" t="s">
        <v>2892</v>
      </c>
      <c r="C4759">
        <v>4.5010826379999997</v>
      </c>
      <c r="D4759">
        <v>0.99714051400000003</v>
      </c>
      <c r="E4759">
        <v>0.83800602999999996</v>
      </c>
      <c r="F4759">
        <v>0.459513846</v>
      </c>
      <c r="G4759">
        <v>1.360192268</v>
      </c>
      <c r="H4759">
        <v>1.728664156</v>
      </c>
      <c r="I4759">
        <v>0</v>
      </c>
      <c r="J4759">
        <v>0.42795296500000002</v>
      </c>
      <c r="K4759">
        <v>0</v>
      </c>
      <c r="L4759">
        <v>0.71101088499999998</v>
      </c>
      <c r="M4759">
        <v>2.160009354</v>
      </c>
      <c r="N4759">
        <v>0.97100009600000003</v>
      </c>
      <c r="O4759">
        <v>0</v>
      </c>
      <c r="P4759">
        <v>1.1817838519999999</v>
      </c>
      <c r="Q4759">
        <v>0</v>
      </c>
    </row>
    <row r="4760" spans="1:17">
      <c r="A4760" t="s">
        <v>15276</v>
      </c>
      <c r="B4760" s="14" t="s">
        <v>1857</v>
      </c>
      <c r="C4760">
        <v>20.4418644</v>
      </c>
      <c r="D4760">
        <v>113.1330684</v>
      </c>
      <c r="E4760">
        <v>367.74263960000002</v>
      </c>
      <c r="F4760">
        <v>148.1700635</v>
      </c>
      <c r="G4760">
        <v>1010.7778939999999</v>
      </c>
      <c r="H4760">
        <v>133.51040159999999</v>
      </c>
      <c r="I4760">
        <v>119.0656395</v>
      </c>
      <c r="J4760">
        <v>114.93269069999999</v>
      </c>
      <c r="K4760">
        <v>96.488002080000001</v>
      </c>
      <c r="L4760">
        <v>153.22787360000001</v>
      </c>
      <c r="M4760">
        <v>277.94369039999998</v>
      </c>
      <c r="N4760">
        <v>246.8160206</v>
      </c>
      <c r="O4760">
        <v>6.4682629130000002</v>
      </c>
      <c r="P4760">
        <v>3.0121610059999999</v>
      </c>
      <c r="Q4760">
        <v>8.6154572199999997</v>
      </c>
    </row>
    <row r="4761" spans="1:17">
      <c r="A4761" t="s">
        <v>15277</v>
      </c>
      <c r="B4761" s="14" t="s">
        <v>5725</v>
      </c>
      <c r="C4761">
        <v>27.756999480000001</v>
      </c>
      <c r="D4761">
        <v>1.340189501</v>
      </c>
      <c r="E4761">
        <v>0.71932246499999997</v>
      </c>
      <c r="F4761">
        <v>0.41173443700000001</v>
      </c>
      <c r="G4761">
        <v>0.706677106</v>
      </c>
      <c r="H4761">
        <v>0.478343195</v>
      </c>
      <c r="I4761">
        <v>1.8163463529999999</v>
      </c>
      <c r="J4761">
        <v>0.87969133700000002</v>
      </c>
      <c r="K4761">
        <v>2.1793769190000001</v>
      </c>
      <c r="L4761">
        <v>5.0591748269999997</v>
      </c>
      <c r="M4761">
        <v>5.8062466009999998</v>
      </c>
      <c r="N4761">
        <v>1.16248679</v>
      </c>
      <c r="O4761">
        <v>8.6703334620000003</v>
      </c>
      <c r="P4761">
        <v>1.14788767</v>
      </c>
      <c r="Q4761">
        <v>1.467773523</v>
      </c>
    </row>
    <row r="4762" spans="1:17">
      <c r="A4762" t="s">
        <v>15278</v>
      </c>
      <c r="B4762" s="14" t="s">
        <v>8442</v>
      </c>
      <c r="C4762">
        <v>10.81556522</v>
      </c>
      <c r="D4762">
        <v>4.2462618709999997</v>
      </c>
      <c r="E4762">
        <v>4.74960658</v>
      </c>
      <c r="F4762">
        <v>3.6641655009999998</v>
      </c>
      <c r="G4762">
        <v>4.5031012480000001</v>
      </c>
      <c r="H4762">
        <v>4.4306922420000001</v>
      </c>
      <c r="I4762">
        <v>7.0100224669999998</v>
      </c>
      <c r="J4762">
        <v>7.2667945109999996</v>
      </c>
      <c r="K4762">
        <v>9.4313416700000001</v>
      </c>
      <c r="L4762">
        <v>13.515931070000001</v>
      </c>
      <c r="M4762">
        <v>6.6896492240000001</v>
      </c>
      <c r="N4762">
        <v>3.3998021079999998</v>
      </c>
      <c r="O4762">
        <v>21.893128130000001</v>
      </c>
      <c r="P4762">
        <v>3.8944262040000002</v>
      </c>
      <c r="Q4762">
        <v>5.9066690370000003</v>
      </c>
    </row>
    <row r="4763" spans="1:17">
      <c r="A4763" t="s">
        <v>15279</v>
      </c>
      <c r="B4763" s="14" t="s">
        <v>2849</v>
      </c>
      <c r="C4763">
        <v>6.824768615</v>
      </c>
      <c r="D4763">
        <v>11.05377681</v>
      </c>
      <c r="E4763">
        <v>25.12211151</v>
      </c>
      <c r="F4763">
        <v>21.345990350000001</v>
      </c>
      <c r="G4763">
        <v>35.407672239999997</v>
      </c>
      <c r="H4763">
        <v>62.847861299999998</v>
      </c>
      <c r="I4763">
        <v>14.15494217</v>
      </c>
      <c r="J4763">
        <v>6.5753566399999999</v>
      </c>
      <c r="K4763">
        <v>11.696205859999999</v>
      </c>
      <c r="L4763">
        <v>13.128503970000001</v>
      </c>
      <c r="M4763">
        <v>5.2401842800000002</v>
      </c>
      <c r="N4763">
        <v>8.3382423669999994</v>
      </c>
      <c r="O4763">
        <v>4.870893358</v>
      </c>
      <c r="P4763">
        <v>13.81169965</v>
      </c>
      <c r="Q4763">
        <v>52.754051509999996</v>
      </c>
    </row>
    <row r="4764" spans="1:17">
      <c r="A4764" t="s">
        <v>15280</v>
      </c>
      <c r="B4764" s="14" t="s">
        <v>15281</v>
      </c>
      <c r="C4764">
        <v>11.26805817</v>
      </c>
      <c r="D4764">
        <v>3.369940433</v>
      </c>
      <c r="E4764">
        <v>1.318663162</v>
      </c>
      <c r="F4764">
        <v>1.2270419749999999</v>
      </c>
      <c r="G4764">
        <v>1.507981625</v>
      </c>
      <c r="H4764">
        <v>2.488344841</v>
      </c>
      <c r="I4764">
        <v>2.8756752290000001</v>
      </c>
      <c r="J4764">
        <v>3.6782742179999999</v>
      </c>
      <c r="K4764">
        <v>5.6229267979999999</v>
      </c>
      <c r="L4764">
        <v>11.74768463</v>
      </c>
      <c r="M4764">
        <v>1.622217121</v>
      </c>
      <c r="N4764">
        <v>2.7433449419999998</v>
      </c>
      <c r="O4764">
        <v>4.3676952670000002</v>
      </c>
      <c r="P4764">
        <v>1.986414897</v>
      </c>
      <c r="Q4764">
        <v>2.1301572200000001</v>
      </c>
    </row>
    <row r="4765" spans="1:17">
      <c r="A4765" t="s">
        <v>15282</v>
      </c>
      <c r="B4765" s="14" t="s">
        <v>4044</v>
      </c>
      <c r="C4765">
        <v>7.8111921349999998</v>
      </c>
      <c r="D4765">
        <v>1.203784765</v>
      </c>
      <c r="E4765">
        <v>0.95747505200000005</v>
      </c>
      <c r="F4765">
        <v>0.82055593999999998</v>
      </c>
      <c r="G4765">
        <v>1.0409577640000001</v>
      </c>
      <c r="H4765">
        <v>1.2717089880000001</v>
      </c>
      <c r="I4765">
        <v>2.723986064</v>
      </c>
      <c r="J4765">
        <v>2.3894627079999999</v>
      </c>
      <c r="K4765">
        <v>3.3894780779999998</v>
      </c>
      <c r="L4765">
        <v>6.3303942040000001</v>
      </c>
      <c r="M4765">
        <v>1.303821436</v>
      </c>
      <c r="N4765">
        <v>1.5908796220000001</v>
      </c>
      <c r="O4765">
        <v>4.1373034469999999</v>
      </c>
      <c r="P4765">
        <v>1.6687212840000001</v>
      </c>
      <c r="Q4765">
        <v>2.509734801</v>
      </c>
    </row>
    <row r="4766" spans="1:17">
      <c r="A4766" t="s">
        <v>15279</v>
      </c>
      <c r="B4766" s="14" t="s">
        <v>15283</v>
      </c>
      <c r="C4766">
        <v>29.844901660000001</v>
      </c>
      <c r="D4766">
        <v>3.066847385</v>
      </c>
      <c r="E4766">
        <v>3.8828463969999998</v>
      </c>
      <c r="F4766">
        <v>3.719854937</v>
      </c>
      <c r="G4766">
        <v>4.8431947109999998</v>
      </c>
      <c r="H4766">
        <v>10.49540719</v>
      </c>
      <c r="I4766">
        <v>9.700999801</v>
      </c>
      <c r="J4766">
        <v>4.056951873</v>
      </c>
      <c r="K4766">
        <v>13.049765600000001</v>
      </c>
      <c r="L4766">
        <v>19.312132850000001</v>
      </c>
      <c r="M4766">
        <v>16.91051294</v>
      </c>
      <c r="N4766">
        <v>3.1028039650000001</v>
      </c>
      <c r="O4766">
        <v>16.32717779</v>
      </c>
      <c r="P4766">
        <v>3.3987218669999999</v>
      </c>
      <c r="Q4766">
        <v>11.37050558</v>
      </c>
    </row>
    <row r="4767" spans="1:17">
      <c r="A4767" t="s">
        <v>15284</v>
      </c>
      <c r="B4767" s="14" t="s">
        <v>15285</v>
      </c>
      <c r="C4767">
        <v>5.416056813</v>
      </c>
      <c r="D4767">
        <v>0.299959482</v>
      </c>
      <c r="E4767">
        <v>0.14405068500000001</v>
      </c>
      <c r="F4767">
        <v>0</v>
      </c>
      <c r="G4767">
        <v>0</v>
      </c>
      <c r="H4767">
        <v>0.52001618500000002</v>
      </c>
      <c r="I4767">
        <v>0</v>
      </c>
      <c r="J4767">
        <v>1.0298933640000001</v>
      </c>
      <c r="K4767">
        <v>2.4569927530000002</v>
      </c>
      <c r="L4767">
        <v>0.85554424600000001</v>
      </c>
      <c r="M4767">
        <v>0</v>
      </c>
      <c r="N4767">
        <v>1.669119603</v>
      </c>
      <c r="O4767">
        <v>2.999082558</v>
      </c>
      <c r="P4767">
        <v>0.40629009300000002</v>
      </c>
      <c r="Q4767">
        <v>0</v>
      </c>
    </row>
    <row r="4768" spans="1:17">
      <c r="A4768" t="s">
        <v>15286</v>
      </c>
      <c r="B4768" s="14" t="s">
        <v>15287</v>
      </c>
      <c r="C4768">
        <v>57.7124959</v>
      </c>
      <c r="D4768">
        <v>12.59860424</v>
      </c>
      <c r="E4768">
        <v>9.2023946740000007</v>
      </c>
      <c r="F4768">
        <v>9.0599693499999994</v>
      </c>
      <c r="G4768">
        <v>11.83295257</v>
      </c>
      <c r="H4768">
        <v>33.004495429999999</v>
      </c>
      <c r="I4768">
        <v>36.450269579999997</v>
      </c>
      <c r="J4768">
        <v>12.33613345</v>
      </c>
      <c r="K4768">
        <v>32.615095910000001</v>
      </c>
      <c r="L4768">
        <v>29.190611130000001</v>
      </c>
      <c r="M4768">
        <v>35.579562449999997</v>
      </c>
      <c r="N4768">
        <v>6.8546843150000001</v>
      </c>
      <c r="O4768">
        <v>39.033452099999998</v>
      </c>
      <c r="P4768">
        <v>12.050555859999999</v>
      </c>
      <c r="Q4768">
        <v>30.310113810000001</v>
      </c>
    </row>
    <row r="4769" spans="1:17">
      <c r="A4769" t="s">
        <v>15288</v>
      </c>
      <c r="B4769" s="14" t="s">
        <v>15289</v>
      </c>
      <c r="C4769">
        <v>4.4888514349999999</v>
      </c>
      <c r="D4769">
        <v>5.4693699100000002</v>
      </c>
      <c r="E4769">
        <v>2.1490170160000002</v>
      </c>
      <c r="F4769">
        <v>1.833060667</v>
      </c>
      <c r="G4769">
        <v>0.77514062500000003</v>
      </c>
      <c r="H4769">
        <v>1.7239667000000001</v>
      </c>
      <c r="I4769">
        <v>3.2730899739999999</v>
      </c>
      <c r="J4769">
        <v>5.6905339850000001</v>
      </c>
      <c r="K4769">
        <v>14.25456393</v>
      </c>
      <c r="L4769">
        <v>11.34526065</v>
      </c>
      <c r="M4769">
        <v>0</v>
      </c>
      <c r="N4769">
        <v>1.3833735840000001</v>
      </c>
      <c r="O4769">
        <v>7.4569579910000003</v>
      </c>
      <c r="P4769">
        <v>1.010204986</v>
      </c>
      <c r="Q4769">
        <v>6.1715622210000003</v>
      </c>
    </row>
    <row r="4770" spans="1:17">
      <c r="A4770" t="s">
        <v>15290</v>
      </c>
      <c r="B4770" s="14" t="s">
        <v>15291</v>
      </c>
      <c r="C4770">
        <v>0</v>
      </c>
      <c r="D4770">
        <v>1.172918489</v>
      </c>
      <c r="E4770">
        <v>0.56327511500000005</v>
      </c>
      <c r="F4770">
        <v>0</v>
      </c>
      <c r="G4770">
        <v>0.91426842900000005</v>
      </c>
      <c r="H4770">
        <v>0</v>
      </c>
      <c r="I4770">
        <v>0</v>
      </c>
      <c r="J4770">
        <v>2.684764752</v>
      </c>
      <c r="K4770">
        <v>0</v>
      </c>
      <c r="L4770">
        <v>0</v>
      </c>
      <c r="M4770">
        <v>0</v>
      </c>
      <c r="N4770">
        <v>0</v>
      </c>
      <c r="O4770">
        <v>0</v>
      </c>
      <c r="P4770">
        <v>1.5886984390000001</v>
      </c>
      <c r="Q4770">
        <v>3.639639259</v>
      </c>
    </row>
    <row r="4771" spans="1:17">
      <c r="A4771" t="s">
        <v>15292</v>
      </c>
      <c r="B4771" s="14" t="s">
        <v>4043</v>
      </c>
      <c r="C4771">
        <v>8.0059644330000008</v>
      </c>
      <c r="D4771">
        <v>6.872658092</v>
      </c>
      <c r="E4771">
        <v>6.6719436910000001</v>
      </c>
      <c r="F4771">
        <v>9.1722130960000001</v>
      </c>
      <c r="G4771">
        <v>5.817937551</v>
      </c>
      <c r="H4771">
        <v>26.007109920000001</v>
      </c>
      <c r="I4771">
        <v>3.8917515680000001</v>
      </c>
      <c r="J4771">
        <v>5.4551904139999996</v>
      </c>
      <c r="K4771">
        <v>5.2965261789999998</v>
      </c>
      <c r="L4771">
        <v>7.5879449269999997</v>
      </c>
      <c r="M4771">
        <v>1.2806517500000001</v>
      </c>
      <c r="N4771">
        <v>4.0298856980000002</v>
      </c>
      <c r="O4771">
        <v>4.0637810920000002</v>
      </c>
      <c r="P4771">
        <v>11.060575</v>
      </c>
      <c r="Q4771">
        <v>4.8156131709999999</v>
      </c>
    </row>
    <row r="4772" spans="1:17">
      <c r="A4772" t="s">
        <v>15293</v>
      </c>
      <c r="B4772" s="14" t="s">
        <v>9105</v>
      </c>
      <c r="C4772">
        <v>5.3113978770000001</v>
      </c>
      <c r="D4772">
        <v>7.1880650949999998</v>
      </c>
      <c r="E4772">
        <v>5.6059251120000004</v>
      </c>
      <c r="F4772">
        <v>6.1990580870000001</v>
      </c>
      <c r="G4772">
        <v>6.3203622179999996</v>
      </c>
      <c r="H4772">
        <v>3.069903263</v>
      </c>
      <c r="I4772">
        <v>14.57114803</v>
      </c>
      <c r="J4772">
        <v>13.999887510000001</v>
      </c>
      <c r="K4772">
        <v>20.206520529999999</v>
      </c>
      <c r="L4772">
        <v>15.650478619999999</v>
      </c>
      <c r="M4772">
        <v>2.624577774</v>
      </c>
      <c r="N4772">
        <v>5.9964391709999996</v>
      </c>
      <c r="O4772">
        <v>4.6592139579999996</v>
      </c>
      <c r="P4772">
        <v>4.8286074550000002</v>
      </c>
      <c r="Q4772">
        <v>5.0249546470000004</v>
      </c>
    </row>
    <row r="4773" spans="1:17">
      <c r="A4773" t="s">
        <v>15294</v>
      </c>
      <c r="B4773" s="14" t="s">
        <v>15295</v>
      </c>
      <c r="C4773">
        <v>7.2963662899999999</v>
      </c>
      <c r="D4773">
        <v>0</v>
      </c>
      <c r="E4773">
        <v>0.15524897200000001</v>
      </c>
      <c r="F4773">
        <v>0</v>
      </c>
      <c r="G4773">
        <v>0</v>
      </c>
      <c r="H4773">
        <v>0.56044147099999997</v>
      </c>
      <c r="I4773">
        <v>2.1280867680000002</v>
      </c>
      <c r="J4773">
        <v>0</v>
      </c>
      <c r="K4773">
        <v>1.3239978610000001</v>
      </c>
      <c r="L4773">
        <v>1.8441059719999999</v>
      </c>
      <c r="M4773">
        <v>2.8011428729999999</v>
      </c>
      <c r="N4773">
        <v>0</v>
      </c>
      <c r="O4773">
        <v>0</v>
      </c>
      <c r="P4773">
        <v>0</v>
      </c>
      <c r="Q4773">
        <v>2.0063029129999999</v>
      </c>
    </row>
    <row r="4774" spans="1:17">
      <c r="A4774" t="s">
        <v>15294</v>
      </c>
      <c r="B4774" s="14" t="s">
        <v>15296</v>
      </c>
      <c r="C4774">
        <v>7.9660023430000004</v>
      </c>
      <c r="D4774">
        <v>9.2880854999999998E-2</v>
      </c>
      <c r="E4774">
        <v>0.31223168800000001</v>
      </c>
      <c r="F4774">
        <v>0.51362918199999996</v>
      </c>
      <c r="G4774">
        <v>7.2398921000000005E-2</v>
      </c>
      <c r="H4774">
        <v>1.12714168</v>
      </c>
      <c r="I4774">
        <v>2.4456794120000001</v>
      </c>
      <c r="J4774">
        <v>0.47835148599999999</v>
      </c>
      <c r="K4774">
        <v>1.141192065</v>
      </c>
      <c r="L4774">
        <v>4.2386354510000004</v>
      </c>
      <c r="M4774">
        <v>4.8287721809999997</v>
      </c>
      <c r="N4774">
        <v>0.20673359599999999</v>
      </c>
      <c r="O4774">
        <v>9.7508242559999996</v>
      </c>
      <c r="P4774">
        <v>0.12580556200000001</v>
      </c>
      <c r="Q4774">
        <v>2.0175056200000001</v>
      </c>
    </row>
    <row r="4775" spans="1:17">
      <c r="A4775" t="s">
        <v>15297</v>
      </c>
      <c r="B4775" s="14" t="s">
        <v>3148</v>
      </c>
      <c r="C4775">
        <v>2.7415314739999999</v>
      </c>
      <c r="D4775">
        <v>10.545648549999999</v>
      </c>
      <c r="E4775">
        <v>11.295416729999999</v>
      </c>
      <c r="F4775">
        <v>9.9400489529999998</v>
      </c>
      <c r="G4775">
        <v>10.19985889</v>
      </c>
      <c r="H4775">
        <v>21.823732939999999</v>
      </c>
      <c r="I4775">
        <v>13.44791584</v>
      </c>
      <c r="J4775">
        <v>13.64903939</v>
      </c>
      <c r="K4775">
        <v>12.097760790000001</v>
      </c>
      <c r="L4775">
        <v>7.243986584</v>
      </c>
      <c r="M4775">
        <v>5.7409059730000003</v>
      </c>
      <c r="N4775">
        <v>5.1307547979999999</v>
      </c>
      <c r="O4775">
        <v>2.7601695240000002</v>
      </c>
      <c r="P4775">
        <v>8.8246110039999994</v>
      </c>
      <c r="Q4775">
        <v>6.6818241550000002</v>
      </c>
    </row>
    <row r="4776" spans="1:17">
      <c r="A4776" t="s">
        <v>15298</v>
      </c>
      <c r="B4776" s="14" t="s">
        <v>5985</v>
      </c>
      <c r="C4776">
        <v>2.2245131950000001</v>
      </c>
      <c r="D4776">
        <v>5.1309609180000004</v>
      </c>
      <c r="E4776">
        <v>4.3155869090000003</v>
      </c>
      <c r="F4776">
        <v>5.3257111149999998</v>
      </c>
      <c r="G4776">
        <v>3.4571861340000001</v>
      </c>
      <c r="H4776">
        <v>4.5732095079999997</v>
      </c>
      <c r="I4776">
        <v>10.495459609999999</v>
      </c>
      <c r="J4776">
        <v>21.100413469999999</v>
      </c>
      <c r="K4776">
        <v>4.6302168559999997</v>
      </c>
      <c r="L4776">
        <v>5.1262172650000002</v>
      </c>
      <c r="M4776">
        <v>1.255898975</v>
      </c>
      <c r="N4776">
        <v>5.2908341300000004</v>
      </c>
      <c r="O4776">
        <v>2.1737646869999998</v>
      </c>
      <c r="P4776">
        <v>6.9301683809999997</v>
      </c>
      <c r="Q4776">
        <v>3.6880755230000002</v>
      </c>
    </row>
    <row r="4777" spans="1:17">
      <c r="A4777" t="s">
        <v>15299</v>
      </c>
      <c r="B4777" s="14" t="s">
        <v>4040</v>
      </c>
      <c r="C4777">
        <v>5.4988046940000004</v>
      </c>
      <c r="D4777">
        <v>2.811160052</v>
      </c>
      <c r="E4777">
        <v>2.6700278929999999</v>
      </c>
      <c r="F4777">
        <v>2.6677113700000001</v>
      </c>
      <c r="G4777">
        <v>2.5321083990000002</v>
      </c>
      <c r="H4777">
        <v>1.5703459049999999</v>
      </c>
      <c r="I4777">
        <v>4.5235466759999996</v>
      </c>
      <c r="J4777">
        <v>3.7714115979999998</v>
      </c>
      <c r="K4777">
        <v>4.6692509080000004</v>
      </c>
      <c r="L4777">
        <v>4.2762607580000003</v>
      </c>
      <c r="M4777">
        <v>2.706464435</v>
      </c>
      <c r="N4777">
        <v>1.790214829</v>
      </c>
      <c r="O4777">
        <v>3.903722176</v>
      </c>
      <c r="P4777">
        <v>2.6865221469999998</v>
      </c>
      <c r="Q4777">
        <v>3.9739045239999999</v>
      </c>
    </row>
    <row r="4778" spans="1:17">
      <c r="A4778" t="s">
        <v>15300</v>
      </c>
      <c r="B4778" s="14" t="s">
        <v>6401</v>
      </c>
      <c r="C4778">
        <v>1.4824719609999999</v>
      </c>
      <c r="D4778">
        <v>0.37533391599999999</v>
      </c>
      <c r="E4778">
        <v>0.38302707800000002</v>
      </c>
      <c r="F4778">
        <v>0.46124193200000002</v>
      </c>
      <c r="G4778">
        <v>0.36570737199999998</v>
      </c>
      <c r="H4778">
        <v>0.24400759399999999</v>
      </c>
      <c r="I4778">
        <v>0.61769082600000003</v>
      </c>
      <c r="J4778">
        <v>1.0470582530000001</v>
      </c>
      <c r="K4778">
        <v>1.345046033</v>
      </c>
      <c r="L4778">
        <v>0.93671126400000004</v>
      </c>
      <c r="M4778">
        <v>1.2195745120000001</v>
      </c>
      <c r="N4778">
        <v>0.41770787999999998</v>
      </c>
      <c r="O4778">
        <v>2.8145236310000001</v>
      </c>
      <c r="P4778">
        <v>0.82612318799999995</v>
      </c>
      <c r="Q4778">
        <v>0.72792785199999999</v>
      </c>
    </row>
    <row r="4779" spans="1:17">
      <c r="A4779" t="s">
        <v>15301</v>
      </c>
      <c r="B4779" s="14" t="s">
        <v>15302</v>
      </c>
      <c r="C4779">
        <v>18.878826610000001</v>
      </c>
      <c r="D4779">
        <v>15.16080927</v>
      </c>
      <c r="E4779">
        <v>11.04662969</v>
      </c>
      <c r="F4779">
        <v>10.60032797</v>
      </c>
      <c r="G4779">
        <v>16.3001</v>
      </c>
      <c r="H4779">
        <v>27.18941766</v>
      </c>
      <c r="I4779">
        <v>17.20710158</v>
      </c>
      <c r="J4779">
        <v>14.359656040000001</v>
      </c>
      <c r="K4779">
        <v>36.398592639999997</v>
      </c>
      <c r="L4779">
        <v>32.8040108</v>
      </c>
      <c r="M4779">
        <v>9.0596963779999999</v>
      </c>
      <c r="N4779">
        <v>9.3089184740000004</v>
      </c>
      <c r="O4779">
        <v>39.202293439999998</v>
      </c>
      <c r="P4779">
        <v>11.68374223</v>
      </c>
      <c r="Q4779">
        <v>43.800458740000003</v>
      </c>
    </row>
    <row r="4780" spans="1:17">
      <c r="A4780" t="s">
        <v>15303</v>
      </c>
      <c r="B4780" s="14" t="s">
        <v>4039</v>
      </c>
      <c r="C4780">
        <v>69.293118840000005</v>
      </c>
      <c r="D4780">
        <v>134.82020449999999</v>
      </c>
      <c r="E4780">
        <v>82.686991610000007</v>
      </c>
      <c r="F4780">
        <v>178.87481249999999</v>
      </c>
      <c r="G4780">
        <v>88.764172740000006</v>
      </c>
      <c r="H4780">
        <v>141.93270430000001</v>
      </c>
      <c r="I4780">
        <v>89.423666870000005</v>
      </c>
      <c r="J4780">
        <v>144.7366304</v>
      </c>
      <c r="K4780">
        <v>150.25549799999999</v>
      </c>
      <c r="L4780">
        <v>92.924742929999994</v>
      </c>
      <c r="M4780">
        <v>41.178860530000001</v>
      </c>
      <c r="N4780">
        <v>87.361377320000003</v>
      </c>
      <c r="O4780">
        <v>46.81528351</v>
      </c>
      <c r="P4780">
        <v>128.6940678</v>
      </c>
      <c r="Q4780">
        <v>88.960903790000003</v>
      </c>
    </row>
    <row r="4781" spans="1:17">
      <c r="A4781" t="s">
        <v>15304</v>
      </c>
      <c r="B4781" s="14" t="s">
        <v>4038</v>
      </c>
      <c r="C4781">
        <v>20.145089370000001</v>
      </c>
      <c r="D4781">
        <v>3.4240538890000001</v>
      </c>
      <c r="E4781">
        <v>2.1247173190000002</v>
      </c>
      <c r="F4781">
        <v>1.489265437</v>
      </c>
      <c r="G4781">
        <v>1.7693285590000001</v>
      </c>
      <c r="H4781">
        <v>1.4673290999999999</v>
      </c>
      <c r="I4781">
        <v>4.3053933720000002</v>
      </c>
      <c r="J4781">
        <v>3.0161265909999999</v>
      </c>
      <c r="K4781">
        <v>2.3634865110000001</v>
      </c>
      <c r="L4781">
        <v>8.0103837819999999</v>
      </c>
      <c r="M4781">
        <v>1.3334288190000001</v>
      </c>
      <c r="N4781">
        <v>1.4771497920000001</v>
      </c>
      <c r="O4781">
        <v>3.2696053539999999</v>
      </c>
      <c r="P4781">
        <v>0.91193161</v>
      </c>
      <c r="Q4781">
        <v>2.0295044820000001</v>
      </c>
    </row>
    <row r="4782" spans="1:17">
      <c r="A4782" t="s">
        <v>15305</v>
      </c>
      <c r="B4782" s="14" t="s">
        <v>2607</v>
      </c>
      <c r="C4782">
        <v>2.6907676020000002</v>
      </c>
      <c r="D4782">
        <v>4.8983468449999998</v>
      </c>
      <c r="E4782">
        <v>1.717590181</v>
      </c>
      <c r="F4782">
        <v>1.7198574870000001</v>
      </c>
      <c r="G4782">
        <v>2.0201965300000002</v>
      </c>
      <c r="H4782">
        <v>4.403196533</v>
      </c>
      <c r="I4782">
        <v>1.1942605909999999</v>
      </c>
      <c r="J4782">
        <v>1.497916198</v>
      </c>
      <c r="K4782">
        <v>2.175969856</v>
      </c>
      <c r="L4782">
        <v>2.7350755850000001</v>
      </c>
      <c r="M4782">
        <v>1.7965403579999999</v>
      </c>
      <c r="N4782">
        <v>0.87971586999999996</v>
      </c>
      <c r="O4782">
        <v>2.5912752979999998</v>
      </c>
      <c r="P4782">
        <v>1.4041753910000001</v>
      </c>
      <c r="Q4782">
        <v>3.297327578</v>
      </c>
    </row>
    <row r="4783" spans="1:17">
      <c r="A4783" t="s">
        <v>15306</v>
      </c>
      <c r="B4783" s="14" t="s">
        <v>3147</v>
      </c>
      <c r="C4783">
        <v>202.1157067</v>
      </c>
      <c r="D4783">
        <v>1291.992356</v>
      </c>
      <c r="E4783">
        <v>1926.102071</v>
      </c>
      <c r="F4783">
        <v>999.73865660000001</v>
      </c>
      <c r="G4783">
        <v>1172.9779309999999</v>
      </c>
      <c r="H4783">
        <v>52.144088670000002</v>
      </c>
      <c r="I4783">
        <v>821.24802980000004</v>
      </c>
      <c r="J4783">
        <v>2300.2683240000001</v>
      </c>
      <c r="K4783">
        <v>524.24132259999999</v>
      </c>
      <c r="L4783">
        <v>506.60898029999998</v>
      </c>
      <c r="M4783">
        <v>440.29221810000001</v>
      </c>
      <c r="N4783">
        <v>8775.0304809999998</v>
      </c>
      <c r="O4783">
        <v>788.84648170000003</v>
      </c>
      <c r="P4783">
        <v>9029.3824170000007</v>
      </c>
      <c r="Q4783">
        <v>1934.919255</v>
      </c>
    </row>
    <row r="4784" spans="1:17">
      <c r="A4784" t="s">
        <v>15307</v>
      </c>
      <c r="B4784" s="14" t="s">
        <v>3145</v>
      </c>
      <c r="C4784">
        <v>4.9564000410000002</v>
      </c>
      <c r="D4784">
        <v>12.078094200000001</v>
      </c>
      <c r="E4784">
        <v>22.278460339999999</v>
      </c>
      <c r="F4784">
        <v>20.84225859</v>
      </c>
      <c r="G4784">
        <v>19.31837827</v>
      </c>
      <c r="H4784">
        <v>15.50018238</v>
      </c>
      <c r="I4784">
        <v>43.368091419999999</v>
      </c>
      <c r="J4784">
        <v>33.233889259999998</v>
      </c>
      <c r="K4784">
        <v>45.04969406</v>
      </c>
      <c r="L4784">
        <v>41.719241799999999</v>
      </c>
      <c r="M4784">
        <v>4.417233017</v>
      </c>
      <c r="N4784">
        <v>16.343850310000001</v>
      </c>
      <c r="O4784">
        <v>10.782171010000001</v>
      </c>
      <c r="P4784">
        <v>7.1705934689999999</v>
      </c>
      <c r="Q4784">
        <v>15.332350890000001</v>
      </c>
    </row>
    <row r="4785" spans="1:17">
      <c r="A4785" t="s">
        <v>15308</v>
      </c>
      <c r="B4785" s="14" t="s">
        <v>6159</v>
      </c>
      <c r="C4785">
        <v>48.479595490000001</v>
      </c>
      <c r="D4785">
        <v>48.72711374</v>
      </c>
      <c r="E4785">
        <v>55.26953391</v>
      </c>
      <c r="F4785">
        <v>35.927989080000003</v>
      </c>
      <c r="G4785">
        <v>43.25284688</v>
      </c>
      <c r="H4785">
        <v>35.628645120000002</v>
      </c>
      <c r="I4785">
        <v>76.372099390000002</v>
      </c>
      <c r="J4785">
        <v>90.934733080000001</v>
      </c>
      <c r="K4785">
        <v>81.047377789999999</v>
      </c>
      <c r="L4785">
        <v>78.849561530000003</v>
      </c>
      <c r="M4785">
        <v>23.55192808</v>
      </c>
      <c r="N4785">
        <v>27.8519215</v>
      </c>
      <c r="O4785">
        <v>27.17646912</v>
      </c>
      <c r="P4785">
        <v>14.50205379</v>
      </c>
      <c r="Q4785">
        <v>26.94915503</v>
      </c>
    </row>
    <row r="4786" spans="1:17">
      <c r="A4786" t="s">
        <v>15309</v>
      </c>
      <c r="B4786" s="14" t="s">
        <v>4037</v>
      </c>
      <c r="C4786">
        <v>3.134530034</v>
      </c>
      <c r="D4786">
        <v>4.6004222319999997</v>
      </c>
      <c r="E4786">
        <v>2.6678077560000002</v>
      </c>
      <c r="F4786">
        <v>3.9467036759999998</v>
      </c>
      <c r="G4786">
        <v>1.9621206710000001</v>
      </c>
      <c r="H4786">
        <v>1.203832534</v>
      </c>
      <c r="I4786">
        <v>1.714179948</v>
      </c>
      <c r="J4786">
        <v>7.9969819150000001</v>
      </c>
      <c r="K4786">
        <v>1.5997260689999999</v>
      </c>
      <c r="L4786">
        <v>2.7232931159999998</v>
      </c>
      <c r="M4786">
        <v>0</v>
      </c>
      <c r="N4786">
        <v>6.7619930799999999</v>
      </c>
      <c r="O4786">
        <v>1.301783938</v>
      </c>
      <c r="P4786">
        <v>16.40097506</v>
      </c>
      <c r="Q4786">
        <v>6.1949837099999998</v>
      </c>
    </row>
    <row r="4787" spans="1:17">
      <c r="A4787" t="s">
        <v>15310</v>
      </c>
      <c r="B4787" s="14" t="s">
        <v>7763</v>
      </c>
      <c r="C4787">
        <v>15.052947120000001</v>
      </c>
      <c r="D4787">
        <v>119.3254033</v>
      </c>
      <c r="E4787">
        <v>89.333112330000006</v>
      </c>
      <c r="F4787">
        <v>163.20727790000001</v>
      </c>
      <c r="G4787">
        <v>86.909110839999997</v>
      </c>
      <c r="H4787">
        <v>236.901985</v>
      </c>
      <c r="I4787">
        <v>64.424370010000004</v>
      </c>
      <c r="J4787">
        <v>151.70729130000001</v>
      </c>
      <c r="K4787">
        <v>163.2965667</v>
      </c>
      <c r="L4787">
        <v>53.552866639999998</v>
      </c>
      <c r="M4787">
        <v>10.678524850000001</v>
      </c>
      <c r="N4787">
        <v>70.392011170000004</v>
      </c>
      <c r="O4787">
        <v>6.8857699779999999</v>
      </c>
      <c r="P4787">
        <v>168.30132470000001</v>
      </c>
      <c r="Q4787">
        <v>122.14998509999999</v>
      </c>
    </row>
    <row r="4788" spans="1:17">
      <c r="A4788" t="s">
        <v>15311</v>
      </c>
      <c r="B4788" s="14" t="s">
        <v>15312</v>
      </c>
      <c r="C4788">
        <v>0</v>
      </c>
      <c r="D4788">
        <v>0.97327278900000003</v>
      </c>
      <c r="E4788">
        <v>1.4021954999999999</v>
      </c>
      <c r="F4788">
        <v>0.59801979199999999</v>
      </c>
      <c r="G4788">
        <v>0.75864827099999999</v>
      </c>
      <c r="H4788">
        <v>0</v>
      </c>
      <c r="I4788">
        <v>0</v>
      </c>
      <c r="J4788">
        <v>3.8986211549999998</v>
      </c>
      <c r="K4788">
        <v>1.9930393340000001</v>
      </c>
      <c r="L4788">
        <v>0</v>
      </c>
      <c r="M4788">
        <v>0</v>
      </c>
      <c r="N4788">
        <v>0</v>
      </c>
      <c r="O4788">
        <v>0</v>
      </c>
      <c r="P4788">
        <v>1.9774225249999999</v>
      </c>
      <c r="Q4788">
        <v>0</v>
      </c>
    </row>
    <row r="4789" spans="1:17">
      <c r="A4789" t="s">
        <v>15313</v>
      </c>
      <c r="B4789" s="14" t="s">
        <v>4035</v>
      </c>
      <c r="C4789">
        <v>18.456953389999999</v>
      </c>
      <c r="D4789">
        <v>8.806717592</v>
      </c>
      <c r="E4789">
        <v>5.0789164019999999</v>
      </c>
      <c r="F4789">
        <v>5.3629037479999999</v>
      </c>
      <c r="G4789">
        <v>6.0985279600000002</v>
      </c>
      <c r="H4789">
        <v>19.765978319999999</v>
      </c>
      <c r="I4789">
        <v>1.5528540310000001</v>
      </c>
      <c r="J4789">
        <v>3.9596530419999998</v>
      </c>
      <c r="K4789">
        <v>7.4873871330000004</v>
      </c>
      <c r="L4789">
        <v>17.605387279999999</v>
      </c>
      <c r="M4789">
        <v>6.1319388889999997</v>
      </c>
      <c r="N4789">
        <v>2.6471361820000001</v>
      </c>
      <c r="O4789">
        <v>24.764663240000001</v>
      </c>
      <c r="P4789">
        <v>2.5561181589999999</v>
      </c>
      <c r="Q4789">
        <v>21.227840149999999</v>
      </c>
    </row>
    <row r="4790" spans="1:17">
      <c r="A4790" t="s">
        <v>15314</v>
      </c>
      <c r="B4790" s="14" t="s">
        <v>4034</v>
      </c>
      <c r="C4790">
        <v>18.563352930000001</v>
      </c>
      <c r="D4790">
        <v>3.7741545300000001</v>
      </c>
      <c r="E4790">
        <v>3.1290869799999999</v>
      </c>
      <c r="F4790">
        <v>2.9206267260000001</v>
      </c>
      <c r="G4790">
        <v>3.8300001460000002</v>
      </c>
      <c r="H4790">
        <v>7.0676260800000001</v>
      </c>
      <c r="I4790">
        <v>7.9690410109999998</v>
      </c>
      <c r="J4790">
        <v>4.6861918319999996</v>
      </c>
      <c r="K4790">
        <v>28.070867289999999</v>
      </c>
      <c r="L4790">
        <v>20.25986709</v>
      </c>
      <c r="M4790">
        <v>14.191585099999999</v>
      </c>
      <c r="N4790">
        <v>2.3874029280000002</v>
      </c>
      <c r="O4790">
        <v>241.00625099999999</v>
      </c>
      <c r="P4790">
        <v>3.1347348070000001</v>
      </c>
      <c r="Q4790">
        <v>136.83598810000001</v>
      </c>
    </row>
    <row r="4791" spans="1:17">
      <c r="A4791" t="s">
        <v>15315</v>
      </c>
      <c r="B4791" s="14" t="s">
        <v>15316</v>
      </c>
      <c r="C4791">
        <v>92.832465389999996</v>
      </c>
      <c r="D4791">
        <v>14.41506966</v>
      </c>
      <c r="E4791">
        <v>16.6142492</v>
      </c>
      <c r="F4791">
        <v>15.94300664</v>
      </c>
      <c r="G4791">
        <v>14.232624080000001</v>
      </c>
      <c r="H4791">
        <v>5.9976656610000001</v>
      </c>
      <c r="I4791">
        <v>55.670034510000001</v>
      </c>
      <c r="J4791">
        <v>21.007156129999998</v>
      </c>
      <c r="K4791">
        <v>10.62675174</v>
      </c>
      <c r="L4791">
        <v>20.831423969999999</v>
      </c>
      <c r="M4791">
        <v>76.607726720000002</v>
      </c>
      <c r="N4791">
        <v>10.26718949</v>
      </c>
      <c r="O4791">
        <v>132.59599249999999</v>
      </c>
      <c r="P4791">
        <v>8.2004875310000003</v>
      </c>
      <c r="Q4791">
        <v>40.555980310000002</v>
      </c>
    </row>
    <row r="4792" spans="1:17">
      <c r="A4792" t="s">
        <v>15317</v>
      </c>
      <c r="B4792" s="14" t="s">
        <v>1088</v>
      </c>
      <c r="C4792">
        <v>15.244018970000001</v>
      </c>
      <c r="D4792">
        <v>1.381524797</v>
      </c>
      <c r="E4792">
        <v>0.93989446700000001</v>
      </c>
      <c r="F4792">
        <v>0.66022990500000001</v>
      </c>
      <c r="G4792">
        <v>1.3760046669999999</v>
      </c>
      <c r="H4792">
        <v>1.5966939899999999</v>
      </c>
      <c r="I4792">
        <v>5.8102838800000001</v>
      </c>
      <c r="J4792">
        <v>1.6030883490000001</v>
      </c>
      <c r="K4792">
        <v>5.0294146949999998</v>
      </c>
      <c r="L4792">
        <v>5.9105762290000001</v>
      </c>
      <c r="M4792">
        <v>7.6479190270000004</v>
      </c>
      <c r="N4792">
        <v>1.003642178</v>
      </c>
      <c r="O4792">
        <v>13.81288863</v>
      </c>
      <c r="P4792">
        <v>1.1435430040000001</v>
      </c>
      <c r="Q4792">
        <v>3.6915468659999999</v>
      </c>
    </row>
    <row r="4793" spans="1:17">
      <c r="A4793" t="s">
        <v>15318</v>
      </c>
      <c r="B4793" s="14" t="s">
        <v>15319</v>
      </c>
      <c r="C4793">
        <v>19.549080799999999</v>
      </c>
      <c r="D4793">
        <v>17.864450829999999</v>
      </c>
      <c r="E4793">
        <v>24.177501100000001</v>
      </c>
      <c r="F4793">
        <v>22.285968350000001</v>
      </c>
      <c r="G4793">
        <v>14.768951550000001</v>
      </c>
      <c r="H4793">
        <v>40.35510215</v>
      </c>
      <c r="I4793">
        <v>0</v>
      </c>
      <c r="J4793">
        <v>44.918179500000001</v>
      </c>
      <c r="K4793">
        <v>8.8684353799999993</v>
      </c>
      <c r="L4793">
        <v>7.7201477799999996</v>
      </c>
      <c r="M4793">
        <v>0</v>
      </c>
      <c r="N4793">
        <v>12.952960709999999</v>
      </c>
      <c r="O4793">
        <v>0</v>
      </c>
      <c r="P4793">
        <v>64.158975420000004</v>
      </c>
      <c r="Q4793">
        <v>33.596670080000003</v>
      </c>
    </row>
    <row r="4794" spans="1:17">
      <c r="A4794" t="s">
        <v>15320</v>
      </c>
      <c r="B4794" s="14" t="s">
        <v>15321</v>
      </c>
      <c r="C4794">
        <v>76.562657049999999</v>
      </c>
      <c r="D4794">
        <v>1.0279510350000001</v>
      </c>
      <c r="E4794">
        <v>0.98731368500000005</v>
      </c>
      <c r="F4794">
        <v>0.63161641000000002</v>
      </c>
      <c r="G4794">
        <v>0.801268961</v>
      </c>
      <c r="H4794">
        <v>1.7820779369999999</v>
      </c>
      <c r="I4794">
        <v>0</v>
      </c>
      <c r="J4794">
        <v>1.470587434</v>
      </c>
      <c r="K4794">
        <v>4.2100156719999999</v>
      </c>
      <c r="L4794">
        <v>8.7957638760000005</v>
      </c>
      <c r="M4794">
        <v>17.814009729999999</v>
      </c>
      <c r="N4794">
        <v>0.57200166200000002</v>
      </c>
      <c r="O4794">
        <v>28.263825789999999</v>
      </c>
      <c r="P4794">
        <v>0.69617122600000003</v>
      </c>
      <c r="Q4794">
        <v>3.1897962039999999</v>
      </c>
    </row>
    <row r="4795" spans="1:17">
      <c r="A4795" t="s">
        <v>15322</v>
      </c>
      <c r="B4795" s="14" t="s">
        <v>7719</v>
      </c>
      <c r="C4795">
        <v>83.896711929999995</v>
      </c>
      <c r="D4795">
        <v>24.514201830000001</v>
      </c>
      <c r="E4795">
        <v>22.237036159999999</v>
      </c>
      <c r="F4795">
        <v>17.52376035</v>
      </c>
      <c r="G4795">
        <v>16.4856528</v>
      </c>
      <c r="H4795">
        <v>25.27679371</v>
      </c>
      <c r="I4795">
        <v>18.985068290000001</v>
      </c>
      <c r="J4795">
        <v>21.546295050000001</v>
      </c>
      <c r="K4795">
        <v>17.38935545</v>
      </c>
      <c r="L4795">
        <v>26.962379519999999</v>
      </c>
      <c r="M4795">
        <v>69.415361910000001</v>
      </c>
      <c r="N4795">
        <v>13.462575019999999</v>
      </c>
      <c r="O4795">
        <v>62.476509679999999</v>
      </c>
      <c r="P4795">
        <v>23.872211220000001</v>
      </c>
      <c r="Q4795">
        <v>20.88171316</v>
      </c>
    </row>
    <row r="4796" spans="1:17">
      <c r="A4796" t="s">
        <v>15323</v>
      </c>
      <c r="B4796" s="14" t="s">
        <v>7710</v>
      </c>
      <c r="C4796">
        <v>7.6080475669999998</v>
      </c>
      <c r="D4796">
        <v>3.4762143810000001</v>
      </c>
      <c r="E4796">
        <v>4.3589776039999997</v>
      </c>
      <c r="F4796">
        <v>3.732488144</v>
      </c>
      <c r="G4796">
        <v>4.2286888669999998</v>
      </c>
      <c r="H4796">
        <v>8.4613648640000001</v>
      </c>
      <c r="I4796">
        <v>3.5827490329999998</v>
      </c>
      <c r="J4796">
        <v>4.4807904519999999</v>
      </c>
      <c r="K4796">
        <v>6.4713539689999999</v>
      </c>
      <c r="L4796">
        <v>5.7085537190000002</v>
      </c>
      <c r="M4796">
        <v>7.3020005350000003</v>
      </c>
      <c r="N4796">
        <v>3.6244334820000002</v>
      </c>
      <c r="O4796">
        <v>7.9869061989999999</v>
      </c>
      <c r="P4796">
        <v>1.7121724110000001</v>
      </c>
      <c r="Q4796">
        <v>5.3934550669999997</v>
      </c>
    </row>
    <row r="4797" spans="1:17">
      <c r="A4797" t="s">
        <v>15324</v>
      </c>
      <c r="B4797" s="14" t="s">
        <v>4033</v>
      </c>
      <c r="C4797">
        <v>17.4909538</v>
      </c>
      <c r="D4797">
        <v>5.1751110809999998</v>
      </c>
      <c r="E4797">
        <v>4.7457289410000003</v>
      </c>
      <c r="F4797">
        <v>3.1478483540000002</v>
      </c>
      <c r="G4797">
        <v>4.0947167069999999</v>
      </c>
      <c r="H4797">
        <v>9.9635278379999992</v>
      </c>
      <c r="I4797">
        <v>13.52405795</v>
      </c>
      <c r="J4797">
        <v>6.5478344430000002</v>
      </c>
      <c r="K4797">
        <v>8.2010339400000003</v>
      </c>
      <c r="L4797">
        <v>10.161715839999999</v>
      </c>
      <c r="M4797">
        <v>11.49201111</v>
      </c>
      <c r="N4797">
        <v>3.0099189210000001</v>
      </c>
      <c r="O4797">
        <v>247.9208902</v>
      </c>
      <c r="P4797">
        <v>1.8668787229999999</v>
      </c>
      <c r="Q4797">
        <v>5.00321076</v>
      </c>
    </row>
    <row r="4798" spans="1:17">
      <c r="A4798" t="s">
        <v>15325</v>
      </c>
      <c r="B4798" s="14" t="s">
        <v>3143</v>
      </c>
      <c r="C4798">
        <v>12.66107059</v>
      </c>
      <c r="D4798">
        <v>14.23049438</v>
      </c>
      <c r="E4798">
        <v>17.154241429999999</v>
      </c>
      <c r="F4798">
        <v>12.722884560000001</v>
      </c>
      <c r="G4798">
        <v>10.99595339</v>
      </c>
      <c r="H4798">
        <v>7.0077924989999998</v>
      </c>
      <c r="I4798">
        <v>35.57013559</v>
      </c>
      <c r="J4798">
        <v>40.574687490000002</v>
      </c>
      <c r="K4798">
        <v>36.151469110000001</v>
      </c>
      <c r="L4798">
        <v>40.117619159999997</v>
      </c>
      <c r="M4798">
        <v>5.7184738179999997</v>
      </c>
      <c r="N4798">
        <v>12.71556084</v>
      </c>
      <c r="O4798">
        <v>9.0729684240000008</v>
      </c>
      <c r="P4798">
        <v>12.87791219</v>
      </c>
      <c r="Q4798">
        <v>10.495551259999999</v>
      </c>
    </row>
    <row r="4799" spans="1:17">
      <c r="A4799" t="s">
        <v>15326</v>
      </c>
      <c r="B4799" s="14" t="s">
        <v>4032</v>
      </c>
      <c r="C4799">
        <v>6.1394849110000003</v>
      </c>
      <c r="D4799">
        <v>5.0795626540000001</v>
      </c>
      <c r="E4799">
        <v>3.3058233700000001</v>
      </c>
      <c r="F4799">
        <v>4.5196216690000002</v>
      </c>
      <c r="G4799">
        <v>4.2406965259999998</v>
      </c>
      <c r="H4799">
        <v>8.9503999279999995</v>
      </c>
      <c r="I4799">
        <v>6.9433996049999998</v>
      </c>
      <c r="J4799">
        <v>5.8293443399999996</v>
      </c>
      <c r="K4799">
        <v>6.8776788179999997</v>
      </c>
      <c r="L4799">
        <v>6.5710262689999999</v>
      </c>
      <c r="M4799">
        <v>1.924086003</v>
      </c>
      <c r="N4799">
        <v>2.8419597130000001</v>
      </c>
      <c r="O4799">
        <v>4.5791513879999997</v>
      </c>
      <c r="P4799">
        <v>6.8801825000000001</v>
      </c>
      <c r="Q4799">
        <v>3.9620830279999999</v>
      </c>
    </row>
    <row r="4800" spans="1:17">
      <c r="A4800" t="s">
        <v>15327</v>
      </c>
      <c r="B4800" s="14" t="s">
        <v>7665</v>
      </c>
      <c r="C4800">
        <v>2.9817641300000002</v>
      </c>
      <c r="D4800">
        <v>4.4206747369999997</v>
      </c>
      <c r="E4800">
        <v>3.7578787469999999</v>
      </c>
      <c r="F4800">
        <v>6.1349756070000003</v>
      </c>
      <c r="G4800">
        <v>3.9211223620000002</v>
      </c>
      <c r="H4800">
        <v>7.6197317379999996</v>
      </c>
      <c r="I4800">
        <v>7.1915267629999997</v>
      </c>
      <c r="J4800">
        <v>5.7862980390000001</v>
      </c>
      <c r="K4800">
        <v>7.2836427759999998</v>
      </c>
      <c r="L4800">
        <v>6.4492498060000001</v>
      </c>
      <c r="M4800">
        <v>1.540978626</v>
      </c>
      <c r="N4800">
        <v>4.9904404920000003</v>
      </c>
      <c r="O4800">
        <v>2.6671929720000001</v>
      </c>
      <c r="P4800">
        <v>7.6567235240000002</v>
      </c>
      <c r="Q4800">
        <v>5.5185866020000001</v>
      </c>
    </row>
    <row r="4801" spans="1:17">
      <c r="A4801" t="s">
        <v>15328</v>
      </c>
      <c r="B4801" s="14" t="s">
        <v>4030</v>
      </c>
      <c r="C4801">
        <v>8.0698452760000006</v>
      </c>
      <c r="D4801">
        <v>2.100595593</v>
      </c>
      <c r="E4801">
        <v>6.8682691140000003</v>
      </c>
      <c r="F4801">
        <v>3.0207741330000002</v>
      </c>
      <c r="G4801">
        <v>6.305638343</v>
      </c>
      <c r="H4801">
        <v>7.5157199930000003</v>
      </c>
      <c r="I4801">
        <v>15.00472707</v>
      </c>
      <c r="J4801">
        <v>5.601019967</v>
      </c>
      <c r="K4801">
        <v>3.1117507139999998</v>
      </c>
      <c r="L4801">
        <v>6.1187922610000003</v>
      </c>
      <c r="M4801">
        <v>5.0343940549999999</v>
      </c>
      <c r="N4801">
        <v>1.218612236</v>
      </c>
      <c r="O4801">
        <v>4.2451596049999996</v>
      </c>
      <c r="P4801">
        <v>2.0279770500000001</v>
      </c>
      <c r="Q4801">
        <v>2.9124226210000002</v>
      </c>
    </row>
    <row r="4802" spans="1:17">
      <c r="A4802" t="s">
        <v>15329</v>
      </c>
      <c r="B4802" s="14" t="s">
        <v>6310</v>
      </c>
      <c r="C4802">
        <v>0.85090865100000002</v>
      </c>
      <c r="D4802">
        <v>1.6337078949999999</v>
      </c>
      <c r="E4802">
        <v>1.0259653879999999</v>
      </c>
      <c r="F4802">
        <v>1.158252619</v>
      </c>
      <c r="G4802">
        <v>0.93059465100000005</v>
      </c>
      <c r="H4802">
        <v>0.980387656</v>
      </c>
      <c r="I4802">
        <v>1.2408967479999999</v>
      </c>
      <c r="J4802">
        <v>5.4654139590000002</v>
      </c>
      <c r="K4802">
        <v>1.41538645</v>
      </c>
      <c r="L4802">
        <v>3.2259188939999999</v>
      </c>
      <c r="M4802">
        <v>0.54445290700000004</v>
      </c>
      <c r="N4802">
        <v>2.5174358849999998</v>
      </c>
      <c r="O4802">
        <v>2.5129675279999999</v>
      </c>
      <c r="P4802">
        <v>1.9575034339999999</v>
      </c>
      <c r="Q4802">
        <v>1.3648647220000001</v>
      </c>
    </row>
    <row r="4803" spans="1:17">
      <c r="A4803" t="s">
        <v>15330</v>
      </c>
      <c r="B4803" s="14" t="s">
        <v>6317</v>
      </c>
      <c r="C4803">
        <v>6.3885532019999998</v>
      </c>
      <c r="D4803">
        <v>1.1120044899999999</v>
      </c>
      <c r="E4803">
        <v>0.534022153</v>
      </c>
      <c r="F4803">
        <v>0.43480334100000001</v>
      </c>
      <c r="G4803">
        <v>0.70918943400000001</v>
      </c>
      <c r="H4803">
        <v>0.70101629300000001</v>
      </c>
      <c r="I4803">
        <v>12.643892320000001</v>
      </c>
      <c r="J4803">
        <v>1.388364535</v>
      </c>
      <c r="K4803">
        <v>5.1752955079999996</v>
      </c>
      <c r="L4803">
        <v>14.128296969999999</v>
      </c>
      <c r="M4803">
        <v>11.38718744</v>
      </c>
      <c r="N4803">
        <v>1.237546137</v>
      </c>
      <c r="O4803">
        <v>54.579988649999997</v>
      </c>
      <c r="P4803">
        <v>0.82155897200000005</v>
      </c>
      <c r="Q4803">
        <v>14.74355527</v>
      </c>
    </row>
    <row r="4804" spans="1:17">
      <c r="A4804" t="s">
        <v>15331</v>
      </c>
      <c r="B4804" s="14" t="s">
        <v>15332</v>
      </c>
      <c r="C4804">
        <v>47.047708710000002</v>
      </c>
      <c r="D4804">
        <v>4.6322856769999996</v>
      </c>
      <c r="E4804">
        <v>1.1122901009999999</v>
      </c>
      <c r="F4804">
        <v>2.1347035619999999</v>
      </c>
      <c r="G4804">
        <v>3.610781646</v>
      </c>
      <c r="H4804">
        <v>6.0229722670000001</v>
      </c>
      <c r="I4804">
        <v>7.6233994330000003</v>
      </c>
      <c r="J4804">
        <v>0</v>
      </c>
      <c r="K4804">
        <v>4.7429290479999997</v>
      </c>
      <c r="L4804">
        <v>6.6061011389999997</v>
      </c>
      <c r="M4804">
        <v>20.06894767</v>
      </c>
      <c r="N4804">
        <v>3.222034678</v>
      </c>
      <c r="O4804">
        <v>11.57873646</v>
      </c>
      <c r="P4804">
        <v>0</v>
      </c>
      <c r="Q4804">
        <v>3.5935678759999998</v>
      </c>
    </row>
    <row r="4805" spans="1:17">
      <c r="A4805" t="s">
        <v>15333</v>
      </c>
      <c r="B4805" s="14" t="s">
        <v>3618</v>
      </c>
      <c r="C4805">
        <v>19.443751710000001</v>
      </c>
      <c r="D4805">
        <v>7.1588473280000002</v>
      </c>
      <c r="E4805">
        <v>4.8363966789999999</v>
      </c>
      <c r="F4805">
        <v>6.0016124230000001</v>
      </c>
      <c r="G4805">
        <v>4.918133621</v>
      </c>
      <c r="H4805">
        <v>5.7846627980000003</v>
      </c>
      <c r="I4805">
        <v>2.7955834789999998</v>
      </c>
      <c r="J4805">
        <v>5.8324199779999999</v>
      </c>
      <c r="K4805">
        <v>13.417331109999999</v>
      </c>
      <c r="L4805">
        <v>29.589462959999999</v>
      </c>
      <c r="M4805">
        <v>10.51357338</v>
      </c>
      <c r="N4805">
        <v>3.2408370020000001</v>
      </c>
      <c r="O4805">
        <v>11.524989010000001</v>
      </c>
      <c r="P4805">
        <v>6.4917505179999999</v>
      </c>
      <c r="Q4805">
        <v>9.4128601520000004</v>
      </c>
    </row>
    <row r="4806" spans="1:17">
      <c r="A4806" t="s">
        <v>15334</v>
      </c>
      <c r="B4806" s="14" t="s">
        <v>6332</v>
      </c>
      <c r="C4806">
        <v>53.208276820000002</v>
      </c>
      <c r="D4806">
        <v>0.32442426299999999</v>
      </c>
      <c r="E4806">
        <v>0.519331667</v>
      </c>
      <c r="F4806">
        <v>0.53157314899999997</v>
      </c>
      <c r="G4806">
        <v>0.84294252400000003</v>
      </c>
      <c r="H4806">
        <v>0</v>
      </c>
      <c r="I4806">
        <v>0.71187772500000002</v>
      </c>
      <c r="J4806">
        <v>1.547071887</v>
      </c>
      <c r="K4806">
        <v>2.4359369640000001</v>
      </c>
      <c r="L4806">
        <v>16.038926409999998</v>
      </c>
      <c r="M4806">
        <v>0.93702533499999996</v>
      </c>
      <c r="N4806">
        <v>0.48140092600000001</v>
      </c>
      <c r="O4806">
        <v>0.54061476399999997</v>
      </c>
      <c r="P4806">
        <v>0.95209232700000002</v>
      </c>
      <c r="Q4806">
        <v>0.33556957700000001</v>
      </c>
    </row>
    <row r="4807" spans="1:17">
      <c r="A4807" t="s">
        <v>15335</v>
      </c>
      <c r="B4807" s="14" t="s">
        <v>1539</v>
      </c>
      <c r="C4807">
        <v>2.6916390350000001</v>
      </c>
      <c r="D4807">
        <v>3.3647689609999998</v>
      </c>
      <c r="E4807">
        <v>1.718146441</v>
      </c>
      <c r="F4807">
        <v>0.15702195699999999</v>
      </c>
      <c r="G4807">
        <v>0.63079414</v>
      </c>
      <c r="H4807">
        <v>3.7657596619999998</v>
      </c>
      <c r="I4807">
        <v>0</v>
      </c>
      <c r="J4807">
        <v>2.4129135719999999</v>
      </c>
      <c r="K4807">
        <v>0.523312004</v>
      </c>
      <c r="L4807">
        <v>0.24296182</v>
      </c>
      <c r="M4807">
        <v>0</v>
      </c>
      <c r="N4807">
        <v>0.85320918300000004</v>
      </c>
      <c r="O4807">
        <v>0.425847384</v>
      </c>
      <c r="P4807">
        <v>0.721127085</v>
      </c>
      <c r="Q4807">
        <v>0.52866268599999999</v>
      </c>
    </row>
    <row r="4808" spans="1:17">
      <c r="A4808" t="s">
        <v>15336</v>
      </c>
      <c r="B4808" s="14" t="s">
        <v>3142</v>
      </c>
      <c r="C4808">
        <v>25.522411049999999</v>
      </c>
      <c r="D4808">
        <v>26.345553750000001</v>
      </c>
      <c r="E4808">
        <v>27.614923600000001</v>
      </c>
      <c r="F4808">
        <v>38.547703130000002</v>
      </c>
      <c r="G4808">
        <v>23.86475029</v>
      </c>
      <c r="H4808">
        <v>150.05424289999999</v>
      </c>
      <c r="I4808">
        <v>39.595565759999999</v>
      </c>
      <c r="J4808">
        <v>39.892850610000004</v>
      </c>
      <c r="K4808">
        <v>33.995668960000003</v>
      </c>
      <c r="L4808">
        <v>18.356795829999999</v>
      </c>
      <c r="M4808">
        <v>6.2542282690000004</v>
      </c>
      <c r="N4808">
        <v>20.751513280000001</v>
      </c>
      <c r="O4808">
        <v>9.9229999830000004</v>
      </c>
      <c r="P4808">
        <v>48.027575890000001</v>
      </c>
      <c r="Q4808">
        <v>45.542152780000002</v>
      </c>
    </row>
    <row r="4809" spans="1:17">
      <c r="A4809" t="e">
        <v>#N/A</v>
      </c>
      <c r="B4809" s="14" t="s">
        <v>15337</v>
      </c>
      <c r="C4809">
        <v>1.8987325610000001</v>
      </c>
      <c r="D4809">
        <v>3.9960119550000002</v>
      </c>
      <c r="E4809">
        <v>3.53503693</v>
      </c>
      <c r="F4809">
        <v>3.3599089009999998</v>
      </c>
      <c r="G4809">
        <v>1.9672534479999999</v>
      </c>
      <c r="H4809">
        <v>7.6567900309999999</v>
      </c>
      <c r="I4809">
        <v>19.382712120000001</v>
      </c>
      <c r="J4809">
        <v>3.1291396069999999</v>
      </c>
      <c r="K4809">
        <v>1.2920392919999999</v>
      </c>
      <c r="L4809">
        <v>0.59986435599999999</v>
      </c>
      <c r="M4809">
        <v>0</v>
      </c>
      <c r="N4809">
        <v>3.0427858520000002</v>
      </c>
      <c r="O4809">
        <v>0</v>
      </c>
      <c r="P4809">
        <v>2.848700649</v>
      </c>
      <c r="Q4809">
        <v>0.65262497100000005</v>
      </c>
    </row>
    <row r="4810" spans="1:17">
      <c r="A4810" t="s">
        <v>15338</v>
      </c>
      <c r="B4810" s="14" t="s">
        <v>1626</v>
      </c>
      <c r="C4810">
        <v>9.3089889499999998</v>
      </c>
      <c r="D4810">
        <v>0.34370879100000001</v>
      </c>
      <c r="E4810">
        <v>0.234752828</v>
      </c>
      <c r="F4810">
        <v>0.187723695</v>
      </c>
      <c r="G4810">
        <v>0.25005371300000001</v>
      </c>
      <c r="H4810">
        <v>0.70179175400000005</v>
      </c>
      <c r="I4810">
        <v>1.8100641159999999</v>
      </c>
      <c r="J4810">
        <v>0.445817089</v>
      </c>
      <c r="K4810">
        <v>1.2825469350000001</v>
      </c>
      <c r="L4810">
        <v>2.6142026550000002</v>
      </c>
      <c r="M4810">
        <v>3.1105360960000001</v>
      </c>
      <c r="N4810">
        <v>0.42076362</v>
      </c>
      <c r="O4810">
        <v>4.2383511440000001</v>
      </c>
      <c r="P4810">
        <v>0.37761099100000001</v>
      </c>
      <c r="Q4810">
        <v>2.133099649</v>
      </c>
    </row>
    <row r="4811" spans="1:17">
      <c r="A4811" t="s">
        <v>15339</v>
      </c>
      <c r="B4811" s="14" t="s">
        <v>7576</v>
      </c>
      <c r="C4811">
        <v>1.83602434</v>
      </c>
      <c r="D4811">
        <v>0.49389962399999998</v>
      </c>
      <c r="E4811">
        <v>0.82317944799999998</v>
      </c>
      <c r="F4811">
        <v>0.60694546100000002</v>
      </c>
      <c r="G4811">
        <v>0.43027812399999998</v>
      </c>
      <c r="H4811">
        <v>1.4606361240000001</v>
      </c>
      <c r="I4811">
        <v>2.1037580519999999</v>
      </c>
      <c r="J4811">
        <v>1.9119037649999999</v>
      </c>
      <c r="K4811">
        <v>2.0822799010000002</v>
      </c>
      <c r="L4811">
        <v>1.1601060430000001</v>
      </c>
      <c r="M4811">
        <v>2.5173814960000001</v>
      </c>
      <c r="N4811">
        <v>0.87298824600000002</v>
      </c>
      <c r="O4811">
        <v>3.1952753199999999</v>
      </c>
      <c r="P4811">
        <v>0.66897876499999998</v>
      </c>
      <c r="Q4811">
        <v>2.073519476</v>
      </c>
    </row>
    <row r="4812" spans="1:17">
      <c r="A4812" t="s">
        <v>15340</v>
      </c>
      <c r="B4812" s="14" t="s">
        <v>3140</v>
      </c>
      <c r="C4812">
        <v>16.744833830000001</v>
      </c>
      <c r="D4812">
        <v>18.13074284</v>
      </c>
      <c r="E4812">
        <v>17.710899309999999</v>
      </c>
      <c r="F4812">
        <v>25.063448390000001</v>
      </c>
      <c r="G4812">
        <v>20.40874732</v>
      </c>
      <c r="H4812">
        <v>17.07439595</v>
      </c>
      <c r="I4812">
        <v>20.72802665</v>
      </c>
      <c r="J4812">
        <v>22.453417989999998</v>
      </c>
      <c r="K4812">
        <v>97.544600889999998</v>
      </c>
      <c r="L4812">
        <v>111.462773</v>
      </c>
      <c r="M4812">
        <v>9.2191629810000002</v>
      </c>
      <c r="N4812">
        <v>17.953462819999999</v>
      </c>
      <c r="O4812">
        <v>9.9910502159999997</v>
      </c>
      <c r="P4812">
        <v>11.139614890000001</v>
      </c>
      <c r="Q4812">
        <v>23.289572849999999</v>
      </c>
    </row>
    <row r="4813" spans="1:17">
      <c r="A4813" t="s">
        <v>15341</v>
      </c>
      <c r="B4813" s="14" t="s">
        <v>8427</v>
      </c>
      <c r="C4813">
        <v>64.663908259999999</v>
      </c>
      <c r="D4813">
        <v>19.769266089999999</v>
      </c>
      <c r="E4813">
        <v>26.121989989999999</v>
      </c>
      <c r="F4813">
        <v>23.741355590000001</v>
      </c>
      <c r="G4813">
        <v>28.985490479999999</v>
      </c>
      <c r="H4813">
        <v>27.313961559999999</v>
      </c>
      <c r="I4813">
        <v>28.700195900000001</v>
      </c>
      <c r="J4813">
        <v>28.829743130000001</v>
      </c>
      <c r="K4813">
        <v>54.65430456</v>
      </c>
      <c r="L4813">
        <v>61.846831889999997</v>
      </c>
      <c r="M4813">
        <v>21.187262709999999</v>
      </c>
      <c r="N4813">
        <v>21.616066839999998</v>
      </c>
      <c r="O4813">
        <v>35.287994849999997</v>
      </c>
      <c r="P4813">
        <v>10.342162460000001</v>
      </c>
      <c r="Q4813">
        <v>26.84302782</v>
      </c>
    </row>
    <row r="4814" spans="1:17">
      <c r="A4814" t="s">
        <v>15342</v>
      </c>
      <c r="B4814" s="14" t="s">
        <v>15343</v>
      </c>
      <c r="C4814">
        <v>50.548821240000002</v>
      </c>
      <c r="D4814">
        <v>16.37480893</v>
      </c>
      <c r="E4814">
        <v>5.6821840720000001</v>
      </c>
      <c r="F4814">
        <v>5.1929663240000004</v>
      </c>
      <c r="G4814">
        <v>9.1405728199999992</v>
      </c>
      <c r="H4814">
        <v>15.384312530000001</v>
      </c>
      <c r="I4814">
        <v>27.122048100000001</v>
      </c>
      <c r="J4814">
        <v>16.020233090000001</v>
      </c>
      <c r="K4814">
        <v>46.72825709</v>
      </c>
      <c r="L4814">
        <v>26.214626519999999</v>
      </c>
      <c r="M4814">
        <v>40.276941170000001</v>
      </c>
      <c r="N4814">
        <v>14.755132939999999</v>
      </c>
      <c r="O4814">
        <v>56.509849469999999</v>
      </c>
      <c r="P4814">
        <v>14.738571889999999</v>
      </c>
      <c r="Q4814">
        <v>35.076708150000002</v>
      </c>
    </row>
    <row r="4815" spans="1:17">
      <c r="A4815" t="s">
        <v>15342</v>
      </c>
      <c r="B4815" s="14" t="s">
        <v>4028</v>
      </c>
      <c r="C4815">
        <v>16.034900799999999</v>
      </c>
      <c r="D4815">
        <v>5.6970326599999996</v>
      </c>
      <c r="E4815">
        <v>3.8946450819999998</v>
      </c>
      <c r="F4815">
        <v>3.7475906970000001</v>
      </c>
      <c r="G4815">
        <v>3.9182932689999999</v>
      </c>
      <c r="H4815">
        <v>6.8554514620000004</v>
      </c>
      <c r="I4815">
        <v>4.8532850600000002</v>
      </c>
      <c r="J4815">
        <v>7.9392329090000002</v>
      </c>
      <c r="K4815">
        <v>20.587439270000001</v>
      </c>
      <c r="L4815">
        <v>21.410543180000001</v>
      </c>
      <c r="M4815">
        <v>2.3229990709999999</v>
      </c>
      <c r="N4815">
        <v>5.1094624639999999</v>
      </c>
      <c r="O4815">
        <v>6.3661844050000003</v>
      </c>
      <c r="P4815">
        <v>3.8128762539999999</v>
      </c>
      <c r="Q4815">
        <v>5.6154434279999998</v>
      </c>
    </row>
    <row r="4816" spans="1:17">
      <c r="A4816" t="s">
        <v>15344</v>
      </c>
      <c r="B4816" s="14" t="s">
        <v>15345</v>
      </c>
      <c r="C4816">
        <v>23.082032649999999</v>
      </c>
      <c r="D4816">
        <v>3.3033747369999999</v>
      </c>
      <c r="E4816">
        <v>2.7761864150000002</v>
      </c>
      <c r="F4816">
        <v>4.1567810749999996</v>
      </c>
      <c r="G4816">
        <v>2.4338284589999999</v>
      </c>
      <c r="H4816">
        <v>2.9418499389999999</v>
      </c>
      <c r="I4816">
        <v>4.3193293190000004</v>
      </c>
      <c r="J4816">
        <v>2.7124855210000001</v>
      </c>
      <c r="K4816">
        <v>7.5058743610000001</v>
      </c>
      <c r="L4816">
        <v>13.068023119999999</v>
      </c>
      <c r="M4816">
        <v>5.8814648180000004</v>
      </c>
      <c r="N4816">
        <v>3.0531039610000001</v>
      </c>
      <c r="O4816">
        <v>10.349560589999999</v>
      </c>
      <c r="P4816">
        <v>1.110929847</v>
      </c>
      <c r="Q4816">
        <v>7.5826192939999997</v>
      </c>
    </row>
    <row r="4817" spans="1:17">
      <c r="A4817" t="s">
        <v>15346</v>
      </c>
      <c r="B4817" s="14" t="s">
        <v>7486</v>
      </c>
      <c r="C4817">
        <v>21.817511880000001</v>
      </c>
      <c r="D4817">
        <v>2.1404655890000002</v>
      </c>
      <c r="E4817">
        <v>1.09424162</v>
      </c>
      <c r="F4817">
        <v>0.84851110100000005</v>
      </c>
      <c r="G4817">
        <v>1.560811462</v>
      </c>
      <c r="H4817">
        <v>6.2244956159999996</v>
      </c>
      <c r="I4817">
        <v>3.6362176919999998</v>
      </c>
      <c r="J4817">
        <v>1.5014420230000001</v>
      </c>
      <c r="K4817">
        <v>3.676217458</v>
      </c>
      <c r="L4817">
        <v>6.8927809990000002</v>
      </c>
      <c r="M4817">
        <v>6.5811001989999998</v>
      </c>
      <c r="N4817">
        <v>1.6905347230000001</v>
      </c>
      <c r="O4817">
        <v>15.18780677</v>
      </c>
      <c r="P4817">
        <v>1.589897457</v>
      </c>
      <c r="Q4817">
        <v>5.570708239</v>
      </c>
    </row>
    <row r="4818" spans="1:17">
      <c r="A4818" t="s">
        <v>15346</v>
      </c>
      <c r="B4818" s="14" t="s">
        <v>15347</v>
      </c>
      <c r="C4818">
        <v>142.44301830000001</v>
      </c>
      <c r="D4818">
        <v>54.550118159999997</v>
      </c>
      <c r="E4818">
        <v>33.010331479999998</v>
      </c>
      <c r="F4818">
        <v>34.87063002</v>
      </c>
      <c r="G4818">
        <v>42.520815679999998</v>
      </c>
      <c r="H4818">
        <v>89.056247690000006</v>
      </c>
      <c r="I4818">
        <v>27.374934329999999</v>
      </c>
      <c r="J4818">
        <v>35.975129819999999</v>
      </c>
      <c r="K4818">
        <v>45.584113539999997</v>
      </c>
      <c r="L4818">
        <v>80.235867440000007</v>
      </c>
      <c r="M4818">
        <v>21.19581372</v>
      </c>
      <c r="N4818">
        <v>26.951372419999998</v>
      </c>
      <c r="O4818">
        <v>59.921509129999997</v>
      </c>
      <c r="P4818">
        <v>56.823580270000001</v>
      </c>
      <c r="Q4818">
        <v>64.520877769999998</v>
      </c>
    </row>
    <row r="4819" spans="1:17">
      <c r="A4819" t="s">
        <v>15348</v>
      </c>
      <c r="B4819" s="14" t="s">
        <v>6353</v>
      </c>
      <c r="C4819">
        <v>6.1769665040000001</v>
      </c>
      <c r="D4819">
        <v>7.4284837619999999</v>
      </c>
      <c r="E4819">
        <v>4.3184425500000003</v>
      </c>
      <c r="F4819">
        <v>7.6873655330000004</v>
      </c>
      <c r="G4819">
        <v>5.1808544339999996</v>
      </c>
      <c r="H4819">
        <v>15.250474649999999</v>
      </c>
      <c r="I4819">
        <v>14.155414759999999</v>
      </c>
      <c r="J4819">
        <v>8.1661594530000006</v>
      </c>
      <c r="K4819">
        <v>7.6059150649999996</v>
      </c>
      <c r="L4819">
        <v>8.363493429</v>
      </c>
      <c r="M4819">
        <v>5.0815604680000002</v>
      </c>
      <c r="N4819">
        <v>4.6774580339999998</v>
      </c>
      <c r="O4819">
        <v>1.9545303000000001</v>
      </c>
      <c r="P4819">
        <v>12.44480444</v>
      </c>
      <c r="Q4819">
        <v>3.0330327160000001</v>
      </c>
    </row>
    <row r="4820" spans="1:17">
      <c r="A4820" t="s">
        <v>15349</v>
      </c>
      <c r="B4820" s="14" t="s">
        <v>15350</v>
      </c>
      <c r="C4820">
        <v>3.1050701649999999</v>
      </c>
      <c r="D4820">
        <v>4.1272620509999998</v>
      </c>
      <c r="E4820">
        <v>2.8079052739999999</v>
      </c>
      <c r="F4820">
        <v>2.3246333269999999</v>
      </c>
      <c r="G4820">
        <v>3.7533124999999998</v>
      </c>
      <c r="H4820">
        <v>8.3476282289999997</v>
      </c>
      <c r="I4820">
        <v>13.58455388</v>
      </c>
      <c r="J4820">
        <v>4.723571067</v>
      </c>
      <c r="K4820">
        <v>11.268914130000001</v>
      </c>
      <c r="L4820">
        <v>16.676680130000001</v>
      </c>
      <c r="M4820">
        <v>8.9404898470000003</v>
      </c>
      <c r="N4820">
        <v>4.0190643079999999</v>
      </c>
      <c r="O4820">
        <v>20.632786020000001</v>
      </c>
      <c r="P4820">
        <v>4.4256599369999998</v>
      </c>
      <c r="Q4820">
        <v>3.201787919</v>
      </c>
    </row>
    <row r="4821" spans="1:17">
      <c r="A4821" t="e">
        <v>#N/A</v>
      </c>
      <c r="B4821" s="14" t="s">
        <v>15351</v>
      </c>
      <c r="C4821">
        <v>4.2574673399999998</v>
      </c>
      <c r="D4821">
        <v>0</v>
      </c>
      <c r="E4821">
        <v>0.45294287599999999</v>
      </c>
      <c r="F4821">
        <v>0.579524335</v>
      </c>
      <c r="G4821">
        <v>0.73518492300000005</v>
      </c>
      <c r="H4821">
        <v>0</v>
      </c>
      <c r="I4821">
        <v>0</v>
      </c>
      <c r="J4821">
        <v>0</v>
      </c>
      <c r="K4821">
        <v>3.862797885</v>
      </c>
      <c r="L4821">
        <v>2.6901133499999998</v>
      </c>
      <c r="M4821">
        <v>0</v>
      </c>
      <c r="N4821">
        <v>1.5744788009999999</v>
      </c>
      <c r="O4821">
        <v>0</v>
      </c>
      <c r="P4821">
        <v>3.1937752129999999</v>
      </c>
      <c r="Q4821">
        <v>2.9267202289999998</v>
      </c>
    </row>
    <row r="4822" spans="1:17">
      <c r="A4822" t="s">
        <v>15352</v>
      </c>
      <c r="B4822" s="14" t="s">
        <v>8905</v>
      </c>
      <c r="C4822">
        <v>107.0585884</v>
      </c>
      <c r="D4822">
        <v>15.31836964</v>
      </c>
      <c r="E4822">
        <v>13.41908649</v>
      </c>
      <c r="F4822">
        <v>7.1727847349999996</v>
      </c>
      <c r="G4822">
        <v>15.27546179</v>
      </c>
      <c r="H4822">
        <v>20.970283160000001</v>
      </c>
      <c r="I4822">
        <v>49.376036280000001</v>
      </c>
      <c r="J4822">
        <v>19.284733419999998</v>
      </c>
      <c r="K4822">
        <v>46.187420779999997</v>
      </c>
      <c r="L4822">
        <v>79.547832189999994</v>
      </c>
      <c r="M4822">
        <v>45.311558820000002</v>
      </c>
      <c r="N4822">
        <v>13.87335208</v>
      </c>
      <c r="O4822">
        <v>59.678626080000001</v>
      </c>
      <c r="P4822">
        <v>13.236096119999999</v>
      </c>
      <c r="Q4822">
        <v>29.667683060000002</v>
      </c>
    </row>
    <row r="4823" spans="1:17">
      <c r="A4823" t="s">
        <v>15353</v>
      </c>
      <c r="B4823" s="14" t="s">
        <v>7491</v>
      </c>
      <c r="C4823">
        <v>8.3429157979999999</v>
      </c>
      <c r="D4823">
        <v>3.4872362159999999</v>
      </c>
      <c r="E4823">
        <v>2.6962488649999998</v>
      </c>
      <c r="F4823">
        <v>2.6355269059999999</v>
      </c>
      <c r="G4823">
        <v>2.9628779060000001</v>
      </c>
      <c r="H4823">
        <v>6.16645836</v>
      </c>
      <c r="I4823">
        <v>5.5094207449999999</v>
      </c>
      <c r="J4823">
        <v>3.8713417400000001</v>
      </c>
      <c r="K4823">
        <v>6.1056059190000003</v>
      </c>
      <c r="L4823">
        <v>7.8575714129999996</v>
      </c>
      <c r="M4823">
        <v>4.3813568820000004</v>
      </c>
      <c r="N4823">
        <v>2.7554629319999999</v>
      </c>
      <c r="O4823">
        <v>6.8861153269999997</v>
      </c>
      <c r="P4823">
        <v>2.0664888220000002</v>
      </c>
      <c r="Q4823">
        <v>5.5187669039999996</v>
      </c>
    </row>
    <row r="4824" spans="1:17">
      <c r="A4824" t="s">
        <v>15354</v>
      </c>
      <c r="B4824" s="14" t="s">
        <v>15355</v>
      </c>
      <c r="C4824">
        <v>20.01279598</v>
      </c>
      <c r="D4824">
        <v>7.354645144</v>
      </c>
      <c r="E4824">
        <v>15.978339480000001</v>
      </c>
      <c r="F4824">
        <v>7.6504823679999996</v>
      </c>
      <c r="G4824">
        <v>21.380962239999999</v>
      </c>
      <c r="H4824">
        <v>1.4007229430000001</v>
      </c>
      <c r="I4824">
        <v>5.7279074540000003</v>
      </c>
      <c r="J4824">
        <v>3.56843902</v>
      </c>
      <c r="K4824">
        <v>3.648489578</v>
      </c>
      <c r="L4824">
        <v>6.0862596199999999</v>
      </c>
      <c r="M4824">
        <v>8.2575357609999998</v>
      </c>
      <c r="N4824">
        <v>32.290245079999998</v>
      </c>
      <c r="O4824">
        <v>9.3211974889999993</v>
      </c>
      <c r="P4824">
        <v>38.38778946</v>
      </c>
      <c r="Q4824">
        <v>7.714452777</v>
      </c>
    </row>
    <row r="4825" spans="1:17">
      <c r="A4825" t="s">
        <v>15354</v>
      </c>
      <c r="B4825" s="14" t="s">
        <v>15356</v>
      </c>
      <c r="C4825">
        <v>38.523724999999999</v>
      </c>
      <c r="D4825">
        <v>0</v>
      </c>
      <c r="E4825">
        <v>0.655753119</v>
      </c>
      <c r="F4825">
        <v>0.83901284300000001</v>
      </c>
      <c r="G4825">
        <v>1.0643722010000001</v>
      </c>
      <c r="H4825">
        <v>0.59180946400000001</v>
      </c>
      <c r="I4825">
        <v>6.7415883049999996</v>
      </c>
      <c r="J4825">
        <v>0.78138675599999996</v>
      </c>
      <c r="K4825">
        <v>11.88386886</v>
      </c>
      <c r="L4825">
        <v>5.8419625740000001</v>
      </c>
      <c r="M4825">
        <v>17.747539549999999</v>
      </c>
      <c r="N4825">
        <v>1.139734655</v>
      </c>
      <c r="O4825">
        <v>17.065674999999999</v>
      </c>
      <c r="P4825">
        <v>1.618338335</v>
      </c>
      <c r="Q4825">
        <v>3.1778939799999999</v>
      </c>
    </row>
    <row r="4826" spans="1:17">
      <c r="A4826" t="e">
        <v>#N/A</v>
      </c>
      <c r="B4826" s="14" t="s">
        <v>15357</v>
      </c>
      <c r="C4826">
        <v>4.4168377750000003</v>
      </c>
      <c r="D4826">
        <v>0</v>
      </c>
      <c r="E4826">
        <v>0.93979591399999995</v>
      </c>
      <c r="F4826">
        <v>0</v>
      </c>
      <c r="G4826">
        <v>0.76270521400000002</v>
      </c>
      <c r="H4826">
        <v>0</v>
      </c>
      <c r="I4826">
        <v>9.6617415270000002</v>
      </c>
      <c r="J4826">
        <v>0.55992419999999998</v>
      </c>
      <c r="K4826">
        <v>2.0036972980000001</v>
      </c>
      <c r="L4826">
        <v>1.39540639</v>
      </c>
      <c r="M4826">
        <v>0</v>
      </c>
      <c r="N4826">
        <v>1.0889443400000001</v>
      </c>
      <c r="O4826">
        <v>7.3373276489999997</v>
      </c>
      <c r="P4826">
        <v>0.66266565899999996</v>
      </c>
      <c r="Q4826">
        <v>4.5544149010000003</v>
      </c>
    </row>
    <row r="4827" spans="1:17">
      <c r="A4827" t="s">
        <v>15358</v>
      </c>
      <c r="B4827" s="14" t="s">
        <v>15359</v>
      </c>
      <c r="C4827">
        <v>527.05796499999997</v>
      </c>
      <c r="D4827">
        <v>8.3001020889999992</v>
      </c>
      <c r="E4827">
        <v>7.1210376950000001</v>
      </c>
      <c r="F4827">
        <v>4.2403931439999996</v>
      </c>
      <c r="G4827">
        <v>9.1594598620000003</v>
      </c>
      <c r="H4827">
        <v>11.15569889</v>
      </c>
      <c r="I4827">
        <v>17.80347411</v>
      </c>
      <c r="J4827">
        <v>12.54121761</v>
      </c>
      <c r="K4827">
        <v>48.316474460000002</v>
      </c>
      <c r="L4827">
        <v>181.1425256</v>
      </c>
      <c r="M4827">
        <v>18.585768560000002</v>
      </c>
      <c r="N4827">
        <v>9.1852621600000006</v>
      </c>
      <c r="O4827">
        <v>169.7034381</v>
      </c>
      <c r="P4827">
        <v>10.800234339999999</v>
      </c>
      <c r="Q4827">
        <v>18.231587480000002</v>
      </c>
    </row>
    <row r="4828" spans="1:17">
      <c r="A4828" t="s">
        <v>15360</v>
      </c>
      <c r="B4828" s="14" t="s">
        <v>15361</v>
      </c>
      <c r="C4828">
        <v>14.05870066</v>
      </c>
      <c r="D4828">
        <v>1.1679273459999999</v>
      </c>
      <c r="E4828">
        <v>0.56087819999999999</v>
      </c>
      <c r="F4828">
        <v>0.23920791699999999</v>
      </c>
      <c r="G4828">
        <v>0.30345930900000001</v>
      </c>
      <c r="H4828">
        <v>0.67491462300000005</v>
      </c>
      <c r="I4828">
        <v>20.502078480000002</v>
      </c>
      <c r="J4828">
        <v>0.66833505500000001</v>
      </c>
      <c r="K4828">
        <v>4.7832944020000001</v>
      </c>
      <c r="L4828">
        <v>3.3311616380000002</v>
      </c>
      <c r="M4828">
        <v>13.493164820000001</v>
      </c>
      <c r="N4828">
        <v>0.43326083300000001</v>
      </c>
      <c r="O4828">
        <v>5.8386394480000003</v>
      </c>
      <c r="P4828">
        <v>1.054625347</v>
      </c>
      <c r="Q4828">
        <v>6.0402523869999998</v>
      </c>
    </row>
    <row r="4829" spans="1:17">
      <c r="A4829" t="s">
        <v>15362</v>
      </c>
      <c r="B4829" s="14" t="s">
        <v>15363</v>
      </c>
      <c r="C4829">
        <v>162.53608249999999</v>
      </c>
      <c r="D4829">
        <v>20.20811372</v>
      </c>
      <c r="E4829">
        <v>21.61483424</v>
      </c>
      <c r="F4829">
        <v>13.77126702</v>
      </c>
      <c r="G4829">
        <v>30.071720630000002</v>
      </c>
      <c r="H4829">
        <v>56.371634010000001</v>
      </c>
      <c r="I4829">
        <v>76.188070240000002</v>
      </c>
      <c r="J4829">
        <v>35.848078749999999</v>
      </c>
      <c r="K4829">
        <v>190.35526680000001</v>
      </c>
      <c r="L4829">
        <v>111.08331509999999</v>
      </c>
      <c r="M4829">
        <v>192.60950879999999</v>
      </c>
      <c r="N4829">
        <v>31.07645977</v>
      </c>
      <c r="O4829">
        <v>377.45983339999998</v>
      </c>
      <c r="P4829">
        <v>38.817836560000003</v>
      </c>
      <c r="Q4829">
        <v>299.28358969999999</v>
      </c>
    </row>
    <row r="4830" spans="1:17">
      <c r="A4830" t="s">
        <v>15362</v>
      </c>
      <c r="B4830" s="14" t="s">
        <v>8545</v>
      </c>
      <c r="C4830">
        <v>25.024206620000001</v>
      </c>
      <c r="D4830">
        <v>2.8548393409999999</v>
      </c>
      <c r="E4830">
        <v>3.475301183</v>
      </c>
      <c r="F4830">
        <v>3.7530298709999999</v>
      </c>
      <c r="G4830">
        <v>3.337942285</v>
      </c>
      <c r="H4830">
        <v>5.5247002500000004</v>
      </c>
      <c r="I4830">
        <v>6.1186355389999996</v>
      </c>
      <c r="J4830">
        <v>4.3500787369999996</v>
      </c>
      <c r="K4830">
        <v>7.7494228969999996</v>
      </c>
      <c r="L4830">
        <v>15.05428817</v>
      </c>
      <c r="M4830">
        <v>8.9167004439999999</v>
      </c>
      <c r="N4830">
        <v>2.4013277309999999</v>
      </c>
      <c r="O4830">
        <v>40.823868709999999</v>
      </c>
      <c r="P4830">
        <v>4.5862426640000002</v>
      </c>
      <c r="Q4830">
        <v>8.1376840030000004</v>
      </c>
    </row>
    <row r="4831" spans="1:17">
      <c r="A4831" t="s">
        <v>15364</v>
      </c>
      <c r="B4831" s="14" t="s">
        <v>9339</v>
      </c>
      <c r="C4831">
        <v>7.171768428</v>
      </c>
      <c r="D4831">
        <v>2.4052467420000001</v>
      </c>
      <c r="E4831">
        <v>3.0943449169999999</v>
      </c>
      <c r="F4831">
        <v>1.9253179410000001</v>
      </c>
      <c r="G4831">
        <v>2.5456620239999999</v>
      </c>
      <c r="H4831">
        <v>3.3664337670000002</v>
      </c>
      <c r="I4831">
        <v>179.9773179</v>
      </c>
      <c r="J4831">
        <v>8.9527773939999999</v>
      </c>
      <c r="K4831">
        <v>129.0091573</v>
      </c>
      <c r="L4831">
        <v>7.3637473260000004</v>
      </c>
      <c r="M4831">
        <v>69.597522830000003</v>
      </c>
      <c r="N4831">
        <v>3.9046770460000002</v>
      </c>
      <c r="O4831">
        <v>38.830379090000001</v>
      </c>
      <c r="P4831">
        <v>2.346261588</v>
      </c>
      <c r="Q4831">
        <v>34.716153910000003</v>
      </c>
    </row>
    <row r="4832" spans="1:17">
      <c r="A4832" t="s">
        <v>15365</v>
      </c>
      <c r="B4832" s="14" t="s">
        <v>15366</v>
      </c>
      <c r="C4832">
        <v>2.8305300340000001</v>
      </c>
      <c r="D4832">
        <v>0.68976289499999999</v>
      </c>
      <c r="E4832">
        <v>0.66249492600000004</v>
      </c>
      <c r="F4832">
        <v>0.423819373</v>
      </c>
      <c r="G4832">
        <v>0.70873035900000003</v>
      </c>
      <c r="H4832">
        <v>0.81530981700000005</v>
      </c>
      <c r="I4832">
        <v>1.0319543440000001</v>
      </c>
      <c r="J4832">
        <v>0.78942020499999999</v>
      </c>
      <c r="K4832">
        <v>1.8619003510000001</v>
      </c>
      <c r="L4832">
        <v>2.0567658959999999</v>
      </c>
      <c r="M4832">
        <v>3.803333812</v>
      </c>
      <c r="N4832">
        <v>0.41870992099999998</v>
      </c>
      <c r="O4832">
        <v>3.2914879689999998</v>
      </c>
      <c r="P4832">
        <v>0.65823728999999997</v>
      </c>
      <c r="Q4832">
        <v>0.58373926399999998</v>
      </c>
    </row>
    <row r="4833" spans="1:17">
      <c r="A4833" t="s">
        <v>15367</v>
      </c>
      <c r="B4833" s="14" t="s">
        <v>2477</v>
      </c>
      <c r="C4833">
        <v>12.236990240000001</v>
      </c>
      <c r="D4833">
        <v>18.645463230000001</v>
      </c>
      <c r="E4833">
        <v>7.4934252260000003</v>
      </c>
      <c r="F4833">
        <v>6.5381729909999997</v>
      </c>
      <c r="G4833">
        <v>7.4291242640000004</v>
      </c>
      <c r="H4833">
        <v>20.46395936</v>
      </c>
      <c r="I4833">
        <v>6.4637035789999997</v>
      </c>
      <c r="J4833">
        <v>4.8859461179999997</v>
      </c>
      <c r="K4833">
        <v>9.9005600699999992</v>
      </c>
      <c r="L4833">
        <v>20.63905677</v>
      </c>
      <c r="M4833">
        <v>6.1035635299999997</v>
      </c>
      <c r="N4833">
        <v>3.1357328619999998</v>
      </c>
      <c r="O4833">
        <v>7.3096514639999999</v>
      </c>
      <c r="P4833">
        <v>2.9635193700000002</v>
      </c>
      <c r="Q4833">
        <v>8.7764049790000005</v>
      </c>
    </row>
    <row r="4834" spans="1:17">
      <c r="A4834" t="s">
        <v>15368</v>
      </c>
      <c r="B4834" s="14" t="s">
        <v>15369</v>
      </c>
      <c r="C4834">
        <v>0.85061654399999997</v>
      </c>
      <c r="D4834">
        <v>2.5439406149999999</v>
      </c>
      <c r="E4834">
        <v>0.452476406</v>
      </c>
      <c r="F4834">
        <v>0.69471300300000005</v>
      </c>
      <c r="G4834">
        <v>0.73442778099999995</v>
      </c>
      <c r="H4834">
        <v>5.3902810499999996</v>
      </c>
      <c r="I4834">
        <v>0.62023538099999997</v>
      </c>
      <c r="J4834">
        <v>1.293995781</v>
      </c>
      <c r="K4834">
        <v>1.5435278880000001</v>
      </c>
      <c r="L4834">
        <v>1.881140026</v>
      </c>
      <c r="M4834">
        <v>1.632798008</v>
      </c>
      <c r="N4834">
        <v>0.15728573000000001</v>
      </c>
      <c r="O4834">
        <v>0.94203932099999999</v>
      </c>
      <c r="P4834">
        <v>0.82952637299999998</v>
      </c>
      <c r="Q4834">
        <v>1.169482439</v>
      </c>
    </row>
    <row r="4835" spans="1:17">
      <c r="A4835" t="s">
        <v>15370</v>
      </c>
      <c r="B4835" s="14" t="s">
        <v>7372</v>
      </c>
      <c r="C4835">
        <v>773.86377460000006</v>
      </c>
      <c r="D4835">
        <v>36.257107779999998</v>
      </c>
      <c r="E4835">
        <v>26.338090449999999</v>
      </c>
      <c r="F4835">
        <v>19.51911355</v>
      </c>
      <c r="G4835">
        <v>36.352663649999997</v>
      </c>
      <c r="H4835">
        <v>45.279826159999999</v>
      </c>
      <c r="I4835">
        <v>136.6579835</v>
      </c>
      <c r="J4835">
        <v>49.894121509999998</v>
      </c>
      <c r="K4835">
        <v>153.04017920000001</v>
      </c>
      <c r="L4835">
        <v>222.10967009999999</v>
      </c>
      <c r="M4835">
        <v>476.88903099999999</v>
      </c>
      <c r="N4835">
        <v>37.771427940000002</v>
      </c>
      <c r="O4835">
        <v>346.33864340000002</v>
      </c>
      <c r="P4835">
        <v>34.265584490000002</v>
      </c>
      <c r="Q4835">
        <v>82.396054989999996</v>
      </c>
    </row>
    <row r="4836" spans="1:17">
      <c r="A4836" t="s">
        <v>15371</v>
      </c>
      <c r="B4836" s="14" t="s">
        <v>7359</v>
      </c>
      <c r="C4836">
        <v>21.792840739999999</v>
      </c>
      <c r="D4836">
        <v>1.609281304</v>
      </c>
      <c r="E4836">
        <v>2.1252860550000001</v>
      </c>
      <c r="F4836">
        <v>1.4337748050000001</v>
      </c>
      <c r="G4836">
        <v>2.3833699429999999</v>
      </c>
      <c r="H4836">
        <v>8.7881363149999991</v>
      </c>
      <c r="I4836">
        <v>4.7671389590000004</v>
      </c>
      <c r="J4836">
        <v>7.1369406</v>
      </c>
      <c r="K4836">
        <v>7.744281247</v>
      </c>
      <c r="L4836">
        <v>6.1964880070000001</v>
      </c>
      <c r="M4836">
        <v>3.4860309279999999</v>
      </c>
      <c r="N4836">
        <v>8.3727560759999999</v>
      </c>
      <c r="O4836">
        <v>6.0337742759999999</v>
      </c>
      <c r="P4836">
        <v>3.1061359980000001</v>
      </c>
      <c r="Q4836">
        <v>2.4968501509999999</v>
      </c>
    </row>
    <row r="4837" spans="1:17">
      <c r="A4837" t="s">
        <v>15372</v>
      </c>
      <c r="B4837" s="14" t="s">
        <v>1599</v>
      </c>
      <c r="C4837">
        <v>5.5111167019999998</v>
      </c>
      <c r="D4837">
        <v>1.088190695</v>
      </c>
      <c r="E4837">
        <v>1.236361915</v>
      </c>
      <c r="F4837">
        <v>1.043715425</v>
      </c>
      <c r="G4837">
        <v>0.82753626300000005</v>
      </c>
      <c r="H4837">
        <v>1.288348772</v>
      </c>
      <c r="I4837">
        <v>6.4645188689999999</v>
      </c>
      <c r="J4837">
        <v>6.2118773650000003</v>
      </c>
      <c r="K4837">
        <v>4.2393282269999997</v>
      </c>
      <c r="L4837">
        <v>4.4663529750000004</v>
      </c>
      <c r="M4837">
        <v>5.5193972709999999</v>
      </c>
      <c r="N4837">
        <v>2.7322330610000001</v>
      </c>
      <c r="O4837">
        <v>8.0936946610000007</v>
      </c>
      <c r="P4837">
        <v>2.228878924</v>
      </c>
      <c r="Q4837">
        <v>1.235386694</v>
      </c>
    </row>
    <row r="4838" spans="1:17">
      <c r="A4838" t="s">
        <v>15373</v>
      </c>
      <c r="B4838" s="14" t="s">
        <v>8240</v>
      </c>
      <c r="C4838">
        <v>11.184721489999999</v>
      </c>
      <c r="D4838">
        <v>0.66709739000000001</v>
      </c>
      <c r="E4838">
        <v>1.6246966599999999</v>
      </c>
      <c r="F4838">
        <v>0.43917078500000001</v>
      </c>
      <c r="G4838">
        <v>1.485686198</v>
      </c>
      <c r="H4838">
        <v>0.57824716399999998</v>
      </c>
      <c r="I4838">
        <v>3.4503823480000002</v>
      </c>
      <c r="J4838">
        <v>3.981002733</v>
      </c>
      <c r="K4838">
        <v>3.0248524059999999</v>
      </c>
      <c r="L4838">
        <v>4.7567368879999998</v>
      </c>
      <c r="M4838">
        <v>4.1287678809999999</v>
      </c>
      <c r="N4838">
        <v>8.5642352989999999</v>
      </c>
      <c r="O4838">
        <v>5.4787927459999999</v>
      </c>
      <c r="P4838">
        <v>2.5493645260000002</v>
      </c>
      <c r="Q4838">
        <v>1.922184484</v>
      </c>
    </row>
    <row r="4839" spans="1:17">
      <c r="A4839" t="s">
        <v>15374</v>
      </c>
      <c r="B4839" s="14" t="s">
        <v>8207</v>
      </c>
      <c r="C4839">
        <v>4.1121199490000002</v>
      </c>
      <c r="D4839">
        <v>0.39041668000000002</v>
      </c>
      <c r="E4839">
        <v>0.57140202699999998</v>
      </c>
      <c r="F4839">
        <v>0.342697788</v>
      </c>
      <c r="G4839">
        <v>0.40576351399999999</v>
      </c>
      <c r="H4839">
        <v>4.286619902</v>
      </c>
      <c r="I4839">
        <v>6.486318518</v>
      </c>
      <c r="J4839">
        <v>1.5319689949999999</v>
      </c>
      <c r="K4839">
        <v>1.8654621360000001</v>
      </c>
      <c r="L4839">
        <v>1.9089363580000001</v>
      </c>
      <c r="M4839">
        <v>2.8996183289999999</v>
      </c>
      <c r="N4839">
        <v>2.3172983399999998</v>
      </c>
      <c r="O4839">
        <v>7.7140596380000002</v>
      </c>
      <c r="P4839">
        <v>0.83099162400000004</v>
      </c>
      <c r="Q4839">
        <v>2.7114240039999999</v>
      </c>
    </row>
    <row r="4840" spans="1:17">
      <c r="A4840" t="s">
        <v>15374</v>
      </c>
      <c r="B4840" s="14" t="s">
        <v>15375</v>
      </c>
      <c r="C4840">
        <v>36.893960499999999</v>
      </c>
      <c r="D4840">
        <v>0</v>
      </c>
      <c r="E4840">
        <v>0.12661515600000001</v>
      </c>
      <c r="F4840">
        <v>0.32399919599999999</v>
      </c>
      <c r="G4840">
        <v>0.205512788</v>
      </c>
      <c r="H4840">
        <v>0</v>
      </c>
      <c r="I4840">
        <v>24.298212599999999</v>
      </c>
      <c r="J4840">
        <v>0.75436473599999998</v>
      </c>
      <c r="K4840">
        <v>5.9389125979999999</v>
      </c>
      <c r="L4840">
        <v>5.2639393800000001</v>
      </c>
      <c r="M4840">
        <v>9.1380222829999997</v>
      </c>
      <c r="N4840">
        <v>1.4670936000000001</v>
      </c>
      <c r="O4840">
        <v>64.583989669999994</v>
      </c>
      <c r="P4840">
        <v>0.535670655</v>
      </c>
      <c r="Q4840">
        <v>22.907700689999999</v>
      </c>
    </row>
    <row r="4841" spans="1:17">
      <c r="A4841" t="s">
        <v>15376</v>
      </c>
      <c r="B4841" s="14" t="s">
        <v>15377</v>
      </c>
      <c r="C4841">
        <v>20.275225599999999</v>
      </c>
      <c r="D4841">
        <v>0.66980616500000001</v>
      </c>
      <c r="E4841">
        <v>0.62440574800000004</v>
      </c>
      <c r="F4841">
        <v>0.21788318000000001</v>
      </c>
      <c r="G4841">
        <v>0.46067789100000001</v>
      </c>
      <c r="H4841">
        <v>0.54644250299999997</v>
      </c>
      <c r="I4841">
        <v>9.8559195079999995</v>
      </c>
      <c r="J4841">
        <v>3.0437739920000002</v>
      </c>
      <c r="K4841">
        <v>3.6307305699999999</v>
      </c>
      <c r="L4841">
        <v>21.239383310000001</v>
      </c>
      <c r="M4841">
        <v>4.7795555829999996</v>
      </c>
      <c r="N4841">
        <v>0.679652276</v>
      </c>
      <c r="O4841">
        <v>23.4392122</v>
      </c>
      <c r="P4841">
        <v>0.61372200700000001</v>
      </c>
      <c r="Q4841">
        <v>10.759036979999999</v>
      </c>
    </row>
    <row r="4842" spans="1:17">
      <c r="A4842" t="s">
        <v>15378</v>
      </c>
      <c r="B4842" s="14" t="s">
        <v>983</v>
      </c>
      <c r="C4842">
        <v>16.391483959999999</v>
      </c>
      <c r="D4842">
        <v>0.70607882600000005</v>
      </c>
      <c r="E4842">
        <v>0.56513820800000003</v>
      </c>
      <c r="F4842">
        <v>0.53714089399999998</v>
      </c>
      <c r="G4842">
        <v>0.44554205699999999</v>
      </c>
      <c r="H4842">
        <v>1.8069654639999999</v>
      </c>
      <c r="I4842">
        <v>1.770668299</v>
      </c>
      <c r="J4842">
        <v>1.500745016</v>
      </c>
      <c r="K4842">
        <v>1.652442755</v>
      </c>
      <c r="L4842">
        <v>4.9867444829999998</v>
      </c>
      <c r="M4842">
        <v>0.58267066000000001</v>
      </c>
      <c r="N4842">
        <v>1.0290143819999999</v>
      </c>
      <c r="O4842">
        <v>2.6893647340000002</v>
      </c>
      <c r="P4842">
        <v>1.138538021</v>
      </c>
      <c r="Q4842">
        <v>2.0866730040000001</v>
      </c>
    </row>
    <row r="4843" spans="1:17">
      <c r="A4843" t="s">
        <v>15379</v>
      </c>
      <c r="B4843" s="14" t="s">
        <v>6373</v>
      </c>
      <c r="C4843">
        <v>2.1486697810000002</v>
      </c>
      <c r="D4843">
        <v>10.28164969</v>
      </c>
      <c r="E4843">
        <v>6.8120534739999998</v>
      </c>
      <c r="F4843">
        <v>13.512384770000001</v>
      </c>
      <c r="G4843">
        <v>5.0460767430000004</v>
      </c>
      <c r="H4843">
        <v>5.941496055</v>
      </c>
      <c r="I4843">
        <v>15.040546640000001</v>
      </c>
      <c r="J4843">
        <v>13.183563850000001</v>
      </c>
      <c r="K4843">
        <v>15.20599833</v>
      </c>
      <c r="L4843">
        <v>3.8014296879999998</v>
      </c>
      <c r="M4843">
        <v>4.1244715559999996</v>
      </c>
      <c r="N4843">
        <v>8.6347847120000001</v>
      </c>
      <c r="O4843">
        <v>1.427763028</v>
      </c>
      <c r="P4843">
        <v>24.17764274</v>
      </c>
      <c r="Q4843">
        <v>14.770648400000001</v>
      </c>
    </row>
    <row r="4844" spans="1:17">
      <c r="A4844" t="s">
        <v>15380</v>
      </c>
      <c r="B4844" s="14" t="s">
        <v>7236</v>
      </c>
      <c r="C4844">
        <v>1.808646709</v>
      </c>
      <c r="D4844">
        <v>3.125271278</v>
      </c>
      <c r="E4844">
        <v>2.8221316719999998</v>
      </c>
      <c r="F4844">
        <v>2.6917001800000002</v>
      </c>
      <c r="G4844">
        <v>2.123772153</v>
      </c>
      <c r="H4844">
        <v>3.9361809019999998</v>
      </c>
      <c r="I4844">
        <v>8.2644327279999992</v>
      </c>
      <c r="J4844">
        <v>5.8084983389999998</v>
      </c>
      <c r="K4844">
        <v>2.4067768429999998</v>
      </c>
      <c r="L4844">
        <v>2.5903631620000001</v>
      </c>
      <c r="M4844">
        <v>1.157260486</v>
      </c>
      <c r="N4844">
        <v>3.076784414</v>
      </c>
      <c r="O4844">
        <v>1.335357927</v>
      </c>
      <c r="P4844">
        <v>6.4944136769999998</v>
      </c>
      <c r="Q4844">
        <v>3.481301668</v>
      </c>
    </row>
    <row r="4845" spans="1:17">
      <c r="A4845" t="s">
        <v>15381</v>
      </c>
      <c r="B4845" s="14" t="s">
        <v>15382</v>
      </c>
      <c r="C4845">
        <v>0</v>
      </c>
      <c r="D4845">
        <v>1.0691377209999999</v>
      </c>
      <c r="E4845">
        <v>1.466960233</v>
      </c>
      <c r="F4845">
        <v>1.266923399</v>
      </c>
      <c r="G4845">
        <v>0.53573993099999995</v>
      </c>
      <c r="H4845">
        <v>0.132391433</v>
      </c>
      <c r="I4845">
        <v>11.05965627</v>
      </c>
      <c r="J4845">
        <v>5.8121347109999997</v>
      </c>
      <c r="K4845">
        <v>1.720202564</v>
      </c>
      <c r="L4845">
        <v>0.87125540899999998</v>
      </c>
      <c r="M4845">
        <v>0.66170570399999995</v>
      </c>
      <c r="N4845">
        <v>2.8046225059999998</v>
      </c>
      <c r="O4845">
        <v>0.38176969100000002</v>
      </c>
      <c r="P4845">
        <v>3.7754795130000001</v>
      </c>
      <c r="Q4845">
        <v>0.94788601699999997</v>
      </c>
    </row>
    <row r="4846" spans="1:17">
      <c r="A4846" t="s">
        <v>15383</v>
      </c>
      <c r="B4846" s="14" t="s">
        <v>5038</v>
      </c>
      <c r="C4846">
        <v>15.370533419999999</v>
      </c>
      <c r="D4846">
        <v>3.437211274</v>
      </c>
      <c r="E4846">
        <v>2.2677361199999999</v>
      </c>
      <c r="F4846">
        <v>3.039653972</v>
      </c>
      <c r="G4846">
        <v>1.4773396459999999</v>
      </c>
      <c r="H4846">
        <v>1.3922483880000001</v>
      </c>
      <c r="I4846">
        <v>0.21146367799999999</v>
      </c>
      <c r="J4846">
        <v>3.5661745279999999</v>
      </c>
      <c r="K4846">
        <v>3.6179822179999999</v>
      </c>
      <c r="L4846">
        <v>5.8638425840000004</v>
      </c>
      <c r="M4846">
        <v>2.5050951189999999</v>
      </c>
      <c r="N4846">
        <v>1.912630557</v>
      </c>
      <c r="O4846">
        <v>6.7447766099999997</v>
      </c>
      <c r="P4846">
        <v>2.6976635010000001</v>
      </c>
      <c r="Q4846">
        <v>7.1770414599999999</v>
      </c>
    </row>
    <row r="4847" spans="1:17">
      <c r="A4847" t="s">
        <v>15384</v>
      </c>
      <c r="B4847" s="14" t="s">
        <v>5449</v>
      </c>
      <c r="C4847">
        <v>5.85613063</v>
      </c>
      <c r="D4847">
        <v>8.1731727930000009</v>
      </c>
      <c r="E4847">
        <v>11.23930346</v>
      </c>
      <c r="F4847">
        <v>9.3105202800000004</v>
      </c>
      <c r="G4847">
        <v>8.3528766839999999</v>
      </c>
      <c r="H4847">
        <v>13.674390430000001</v>
      </c>
      <c r="I4847">
        <v>21.521077129999998</v>
      </c>
      <c r="J4847">
        <v>15.11493621</v>
      </c>
      <c r="K4847">
        <v>10.73279378</v>
      </c>
      <c r="L4847">
        <v>7.54849163</v>
      </c>
      <c r="M4847">
        <v>8.0936028330000003</v>
      </c>
      <c r="N4847">
        <v>5.8762382860000004</v>
      </c>
      <c r="O4847">
        <v>6.0964050580000002</v>
      </c>
      <c r="P4847">
        <v>6.835548502</v>
      </c>
      <c r="Q4847">
        <v>9.8226906369999991</v>
      </c>
    </row>
    <row r="4848" spans="1:17">
      <c r="A4848" t="s">
        <v>15385</v>
      </c>
      <c r="B4848" s="14" t="s">
        <v>15386</v>
      </c>
      <c r="C4848">
        <v>0</v>
      </c>
      <c r="D4848">
        <v>0.20651838</v>
      </c>
      <c r="E4848">
        <v>0.24794277100000001</v>
      </c>
      <c r="F4848">
        <v>0.190340385</v>
      </c>
      <c r="G4848">
        <v>0</v>
      </c>
      <c r="H4848">
        <v>1.0740740609999999</v>
      </c>
      <c r="I4848">
        <v>2.7189551029999999</v>
      </c>
      <c r="J4848">
        <v>0.53180159599999999</v>
      </c>
      <c r="K4848">
        <v>1.691609006</v>
      </c>
      <c r="L4848">
        <v>0.88354738700000002</v>
      </c>
      <c r="M4848">
        <v>0</v>
      </c>
      <c r="N4848">
        <v>0.287292031</v>
      </c>
      <c r="O4848">
        <v>0.51620777699999998</v>
      </c>
      <c r="P4848">
        <v>0.55945136900000003</v>
      </c>
      <c r="Q4848">
        <v>1.602098545</v>
      </c>
    </row>
    <row r="4849" spans="1:17">
      <c r="A4849" t="s">
        <v>15387</v>
      </c>
      <c r="B4849" s="14" t="s">
        <v>15388</v>
      </c>
      <c r="C4849">
        <v>1897.7410560000001</v>
      </c>
      <c r="D4849">
        <v>112.0305592</v>
      </c>
      <c r="E4849">
        <v>66.763543420000005</v>
      </c>
      <c r="F4849">
        <v>50.783278639999999</v>
      </c>
      <c r="G4849">
        <v>78.946959530000001</v>
      </c>
      <c r="H4849">
        <v>127.1324163</v>
      </c>
      <c r="I4849">
        <v>421.41674360000002</v>
      </c>
      <c r="J4849">
        <v>125.0728853</v>
      </c>
      <c r="K4849">
        <v>549.80826079999997</v>
      </c>
      <c r="L4849">
        <v>1083.961157</v>
      </c>
      <c r="M4849">
        <v>645.76948070000003</v>
      </c>
      <c r="N4849">
        <v>99.556665219999999</v>
      </c>
      <c r="O4849">
        <v>1505.8252580000001</v>
      </c>
      <c r="P4849">
        <v>114.535617</v>
      </c>
      <c r="Q4849">
        <v>534.42828359999999</v>
      </c>
    </row>
    <row r="4850" spans="1:17">
      <c r="A4850" t="e">
        <v>#N/A</v>
      </c>
      <c r="B4850" s="14" t="s">
        <v>15389</v>
      </c>
      <c r="C4850">
        <v>4.5381794720000004</v>
      </c>
      <c r="D4850">
        <v>6.0321522280000002</v>
      </c>
      <c r="E4850">
        <v>2.4140362080000002</v>
      </c>
      <c r="F4850">
        <v>2.4709389210000001</v>
      </c>
      <c r="G4850">
        <v>5.4856105770000001</v>
      </c>
      <c r="H4850">
        <v>3.4858227770000001</v>
      </c>
      <c r="I4850">
        <v>0</v>
      </c>
      <c r="J4850">
        <v>3.4518403950000001</v>
      </c>
      <c r="K4850">
        <v>4.1174878550000003</v>
      </c>
      <c r="L4850">
        <v>5.734966923</v>
      </c>
      <c r="M4850">
        <v>0</v>
      </c>
      <c r="N4850">
        <v>7.2725925580000004</v>
      </c>
      <c r="O4850">
        <v>0</v>
      </c>
      <c r="P4850">
        <v>1.361741519</v>
      </c>
      <c r="Q4850">
        <v>6.2393815860000004</v>
      </c>
    </row>
    <row r="4851" spans="1:17">
      <c r="A4851" t="s">
        <v>15387</v>
      </c>
      <c r="B4851" s="14" t="s">
        <v>5039</v>
      </c>
      <c r="C4851">
        <v>12.6241489</v>
      </c>
      <c r="D4851">
        <v>1.2159442069999999</v>
      </c>
      <c r="E4851">
        <v>0.85254877900000003</v>
      </c>
      <c r="F4851">
        <v>0.76206987900000001</v>
      </c>
      <c r="G4851">
        <v>1.080499053</v>
      </c>
      <c r="H4851">
        <v>2.951181697</v>
      </c>
      <c r="I4851">
        <v>4.002183381</v>
      </c>
      <c r="J4851">
        <v>2.0178554850000001</v>
      </c>
      <c r="K4851">
        <v>6.0755382999999998</v>
      </c>
      <c r="L4851">
        <v>8.2541144079999995</v>
      </c>
      <c r="M4851">
        <v>4.8465281659999997</v>
      </c>
      <c r="N4851">
        <v>1.677993179</v>
      </c>
      <c r="O4851">
        <v>8.1454348850000002</v>
      </c>
      <c r="P4851">
        <v>1.7293248560000001</v>
      </c>
      <c r="Q4851">
        <v>3.395835672</v>
      </c>
    </row>
    <row r="4852" spans="1:17">
      <c r="A4852" t="s">
        <v>15390</v>
      </c>
      <c r="B4852" s="14" t="s">
        <v>2639</v>
      </c>
      <c r="C4852">
        <v>509.25194640000001</v>
      </c>
      <c r="D4852">
        <v>1266.6496669999999</v>
      </c>
      <c r="E4852">
        <v>1157.517384</v>
      </c>
      <c r="F4852">
        <v>793.97837960000004</v>
      </c>
      <c r="G4852">
        <v>642.83351719999996</v>
      </c>
      <c r="H4852">
        <v>130.11172920000001</v>
      </c>
      <c r="I4852">
        <v>324.57992619999999</v>
      </c>
      <c r="J4852">
        <v>571.90459639999995</v>
      </c>
      <c r="K4852">
        <v>216.42898450000001</v>
      </c>
      <c r="L4852">
        <v>598.174667</v>
      </c>
      <c r="M4852">
        <v>235.468864</v>
      </c>
      <c r="N4852">
        <v>1445.0457899999999</v>
      </c>
      <c r="O4852">
        <v>676.13024840000003</v>
      </c>
      <c r="P4852">
        <v>1921.484138</v>
      </c>
      <c r="Q4852">
        <v>775.21321450000005</v>
      </c>
    </row>
    <row r="4853" spans="1:17">
      <c r="A4853" t="e">
        <v>#N/A</v>
      </c>
      <c r="B4853" s="14" t="s">
        <v>15391</v>
      </c>
      <c r="C4853">
        <v>2.6304097579999999</v>
      </c>
      <c r="D4853">
        <v>0.43704287600000002</v>
      </c>
      <c r="E4853">
        <v>0.48972645399999998</v>
      </c>
      <c r="F4853">
        <v>0.179025033</v>
      </c>
      <c r="G4853">
        <v>0</v>
      </c>
      <c r="H4853">
        <v>0.252555631</v>
      </c>
      <c r="I4853">
        <v>0</v>
      </c>
      <c r="J4853">
        <v>0.91700961700000005</v>
      </c>
      <c r="K4853">
        <v>0.29832117400000002</v>
      </c>
      <c r="L4853">
        <v>1.2465334159999999</v>
      </c>
      <c r="M4853">
        <v>1.26229846</v>
      </c>
      <c r="N4853">
        <v>0.48638357900000001</v>
      </c>
      <c r="O4853">
        <v>0</v>
      </c>
      <c r="P4853">
        <v>0.295983626</v>
      </c>
      <c r="Q4853">
        <v>0.904114211</v>
      </c>
    </row>
    <row r="4854" spans="1:17">
      <c r="A4854" t="s">
        <v>15392</v>
      </c>
      <c r="B4854" s="14" t="s">
        <v>7145</v>
      </c>
      <c r="C4854">
        <v>2.5757234840000001</v>
      </c>
      <c r="D4854">
        <v>0.602309494</v>
      </c>
      <c r="E4854">
        <v>0.51760415999999998</v>
      </c>
      <c r="F4854">
        <v>0.35060619799999998</v>
      </c>
      <c r="G4854">
        <v>0.345939406</v>
      </c>
      <c r="H4854">
        <v>0.87930664599999997</v>
      </c>
      <c r="I4854">
        <v>2.086793331</v>
      </c>
      <c r="J4854">
        <v>1.2698211660000001</v>
      </c>
      <c r="K4854">
        <v>1.752714425</v>
      </c>
      <c r="L4854">
        <v>2.0795713390000001</v>
      </c>
      <c r="M4854">
        <v>0.27467894399999998</v>
      </c>
      <c r="N4854">
        <v>0.51155103599999996</v>
      </c>
      <c r="O4854">
        <v>2.6940823049999998</v>
      </c>
      <c r="P4854">
        <v>0.88022481100000005</v>
      </c>
      <c r="Q4854">
        <v>0.98368628599999997</v>
      </c>
    </row>
    <row r="4855" spans="1:17">
      <c r="A4855" t="e">
        <v>#N/A</v>
      </c>
      <c r="B4855" s="14" t="s">
        <v>15393</v>
      </c>
      <c r="C4855">
        <v>1.1310922059999999</v>
      </c>
      <c r="D4855">
        <v>3.5915720740000001</v>
      </c>
      <c r="E4855">
        <v>2.5136537699999999</v>
      </c>
      <c r="F4855">
        <v>2.1554919109999999</v>
      </c>
      <c r="G4855">
        <v>1.649355828</v>
      </c>
      <c r="H4855">
        <v>0.72400305700000001</v>
      </c>
      <c r="I4855">
        <v>7.6976382589999996</v>
      </c>
      <c r="J4855">
        <v>8.9857099030000001</v>
      </c>
      <c r="K4855">
        <v>4.9601569310000002</v>
      </c>
      <c r="L4855">
        <v>2.223477742</v>
      </c>
      <c r="M4855">
        <v>5.066096194</v>
      </c>
      <c r="N4855">
        <v>3.3928436980000001</v>
      </c>
      <c r="O4855">
        <v>1.113475569</v>
      </c>
      <c r="P4855">
        <v>4.5441803500000004</v>
      </c>
      <c r="Q4855">
        <v>2.9374081909999998</v>
      </c>
    </row>
    <row r="4856" spans="1:17">
      <c r="A4856" t="s">
        <v>15394</v>
      </c>
      <c r="B4856" s="14" t="s">
        <v>7209</v>
      </c>
      <c r="C4856">
        <v>1.024750203</v>
      </c>
      <c r="D4856">
        <v>0.79455768599999999</v>
      </c>
      <c r="E4856">
        <v>0.59961544499999997</v>
      </c>
      <c r="F4856">
        <v>0.59282607200000004</v>
      </c>
      <c r="G4856">
        <v>0.92901469400000003</v>
      </c>
      <c r="H4856">
        <v>0.29517047699999999</v>
      </c>
      <c r="I4856">
        <v>7.472066442</v>
      </c>
      <c r="J4856">
        <v>1.6888036340000001</v>
      </c>
      <c r="K4856">
        <v>3.0217047969999999</v>
      </c>
      <c r="L4856">
        <v>0.97124439799999995</v>
      </c>
      <c r="M4856">
        <v>2.9505834979999999</v>
      </c>
      <c r="N4856">
        <v>1.5790368459999999</v>
      </c>
      <c r="O4856">
        <v>5.1069985249999998</v>
      </c>
      <c r="P4856">
        <v>1.537450102</v>
      </c>
      <c r="Q4856">
        <v>1.232781039</v>
      </c>
    </row>
    <row r="4857" spans="1:17">
      <c r="A4857" t="e">
        <v>#N/A</v>
      </c>
      <c r="B4857" s="14" t="s">
        <v>15395</v>
      </c>
      <c r="C4857">
        <v>12.0283786</v>
      </c>
      <c r="D4857">
        <v>0.88822953500000001</v>
      </c>
      <c r="E4857">
        <v>0.42655785400000001</v>
      </c>
      <c r="F4857">
        <v>0.54576563600000005</v>
      </c>
      <c r="G4857">
        <v>0</v>
      </c>
      <c r="H4857">
        <v>4.6195612529999996</v>
      </c>
      <c r="I4857">
        <v>5.8470733519999998</v>
      </c>
      <c r="J4857">
        <v>3.0496842329999998</v>
      </c>
      <c r="K4857">
        <v>1.8188902659999999</v>
      </c>
      <c r="L4857">
        <v>0</v>
      </c>
      <c r="M4857">
        <v>0</v>
      </c>
      <c r="N4857">
        <v>0</v>
      </c>
      <c r="O4857">
        <v>4.4403892239999996</v>
      </c>
      <c r="P4857">
        <v>0.60154601100000005</v>
      </c>
      <c r="Q4857">
        <v>0</v>
      </c>
    </row>
    <row r="4858" spans="1:17">
      <c r="A4858" t="s">
        <v>15396</v>
      </c>
      <c r="B4858" s="14" t="s">
        <v>6377</v>
      </c>
      <c r="C4858">
        <v>18.006743570000001</v>
      </c>
      <c r="D4858">
        <v>3.073566247</v>
      </c>
      <c r="E4858">
        <v>2.0413186809999999</v>
      </c>
      <c r="F4858">
        <v>3.4154239739999999</v>
      </c>
      <c r="G4858">
        <v>2.49773691</v>
      </c>
      <c r="H4858">
        <v>4.0813278830000002</v>
      </c>
      <c r="I4858">
        <v>4.7353353159999996</v>
      </c>
      <c r="J4858">
        <v>2.2453000429999999</v>
      </c>
      <c r="K4858">
        <v>8.4365825129999994</v>
      </c>
      <c r="L4858">
        <v>16.040690179999999</v>
      </c>
      <c r="M4858">
        <v>6.7996291610000004</v>
      </c>
      <c r="N4858">
        <v>3.7116734</v>
      </c>
      <c r="O4858">
        <v>8.1729823110000002</v>
      </c>
      <c r="P4858">
        <v>3.8530763430000001</v>
      </c>
      <c r="Q4858">
        <v>5.6818957409999999</v>
      </c>
    </row>
    <row r="4859" spans="1:17">
      <c r="A4859" t="s">
        <v>15397</v>
      </c>
      <c r="B4859" s="14" t="s">
        <v>8619</v>
      </c>
      <c r="C4859">
        <v>43.211066129999999</v>
      </c>
      <c r="D4859">
        <v>64.137076469999997</v>
      </c>
      <c r="E4859">
        <v>46.299698929999998</v>
      </c>
      <c r="F4859">
        <v>95.328288029999996</v>
      </c>
      <c r="G4859">
        <v>30.326652790000001</v>
      </c>
      <c r="H4859">
        <v>372.5675</v>
      </c>
      <c r="I4859">
        <v>27.00666167</v>
      </c>
      <c r="J4859">
        <v>82.833420099999998</v>
      </c>
      <c r="K4859">
        <v>25.623514669999999</v>
      </c>
      <c r="L4859">
        <v>9.3611119269999996</v>
      </c>
      <c r="M4859">
        <v>8.8870340030000001</v>
      </c>
      <c r="N4859">
        <v>78.036331360000005</v>
      </c>
      <c r="O4859">
        <v>5.4691789550000003</v>
      </c>
      <c r="P4859">
        <v>253.8106051</v>
      </c>
      <c r="Q4859">
        <v>130.70058829999999</v>
      </c>
    </row>
    <row r="4860" spans="1:17">
      <c r="A4860" t="s">
        <v>15398</v>
      </c>
      <c r="B4860" s="14" t="s">
        <v>15399</v>
      </c>
      <c r="C4860">
        <v>193.65463030000001</v>
      </c>
      <c r="D4860">
        <v>12.40510402</v>
      </c>
      <c r="E4860">
        <v>10.92180901</v>
      </c>
      <c r="F4860">
        <v>6.35184864</v>
      </c>
      <c r="G4860">
        <v>14.10142832</v>
      </c>
      <c r="H4860">
        <v>13.4410963</v>
      </c>
      <c r="I4860">
        <v>78.258286830000003</v>
      </c>
      <c r="J4860">
        <v>56.198041840000002</v>
      </c>
      <c r="K4860">
        <v>50.805612850000003</v>
      </c>
      <c r="L4860">
        <v>103.1970037</v>
      </c>
      <c r="M4860">
        <v>103.0092597</v>
      </c>
      <c r="N4860">
        <v>30.199748759999999</v>
      </c>
      <c r="O4860">
        <v>152.4533634</v>
      </c>
      <c r="P4860">
        <v>19.602923109999999</v>
      </c>
      <c r="Q4860">
        <v>60.948535380000003</v>
      </c>
    </row>
    <row r="4861" spans="1:17">
      <c r="A4861" t="s">
        <v>15400</v>
      </c>
      <c r="B4861" s="14" t="s">
        <v>9120</v>
      </c>
      <c r="C4861">
        <v>12.236861299999999</v>
      </c>
      <c r="D4861">
        <v>1.626524702</v>
      </c>
      <c r="E4861">
        <v>0.80630932200000005</v>
      </c>
      <c r="F4861">
        <v>1.063883041</v>
      </c>
      <c r="G4861">
        <v>0.76343423799999999</v>
      </c>
      <c r="H4861">
        <v>1.7585712689999999</v>
      </c>
      <c r="I4861">
        <v>1.611829435</v>
      </c>
      <c r="J4861">
        <v>1.0508613710000001</v>
      </c>
      <c r="K4861">
        <v>2.9367897510000001</v>
      </c>
      <c r="L4861">
        <v>5.1878920810000002</v>
      </c>
      <c r="M4861">
        <v>3.6370411759999999</v>
      </c>
      <c r="N4861">
        <v>1.021861122</v>
      </c>
      <c r="O4861">
        <v>6.0328515039999999</v>
      </c>
      <c r="P4861">
        <v>0.769900696</v>
      </c>
      <c r="Q4861">
        <v>2.5507393469999999</v>
      </c>
    </row>
    <row r="4862" spans="1:17">
      <c r="A4862" t="s">
        <v>15401</v>
      </c>
      <c r="B4862" s="14" t="s">
        <v>9252</v>
      </c>
      <c r="C4862">
        <v>4.1539748400000001</v>
      </c>
      <c r="D4862">
        <v>2.2622677640000002</v>
      </c>
      <c r="E4862">
        <v>1.60200542</v>
      </c>
      <c r="F4862">
        <v>1.837670208</v>
      </c>
      <c r="G4862">
        <v>1.853060404</v>
      </c>
      <c r="H4862">
        <v>1.1300435529999999</v>
      </c>
      <c r="I4862">
        <v>2.0192742840000002</v>
      </c>
      <c r="J4862">
        <v>1.7553365519999999</v>
      </c>
      <c r="K4862">
        <v>2.9837118610000002</v>
      </c>
      <c r="L4862">
        <v>4.046444599</v>
      </c>
      <c r="M4862">
        <v>0.99671848200000002</v>
      </c>
      <c r="N4862">
        <v>2.4323255910000001</v>
      </c>
      <c r="O4862">
        <v>2.1085335249999999</v>
      </c>
      <c r="P4862">
        <v>3.3498498940000001</v>
      </c>
      <c r="Q4862">
        <v>2.9745584890000001</v>
      </c>
    </row>
    <row r="4863" spans="1:17">
      <c r="A4863" t="e">
        <v>#N/A</v>
      </c>
      <c r="B4863" s="14" t="s">
        <v>15402</v>
      </c>
      <c r="C4863">
        <v>88.713004650000002</v>
      </c>
      <c r="D4863">
        <v>0</v>
      </c>
      <c r="E4863">
        <v>0.32544784399999999</v>
      </c>
      <c r="F4863">
        <v>0.41639896599999998</v>
      </c>
      <c r="G4863">
        <v>0.52824398100000003</v>
      </c>
      <c r="H4863">
        <v>0</v>
      </c>
      <c r="I4863">
        <v>62.455405730000003</v>
      </c>
      <c r="J4863">
        <v>0</v>
      </c>
      <c r="K4863">
        <v>16.652950879999999</v>
      </c>
      <c r="L4863">
        <v>13.530273810000001</v>
      </c>
      <c r="M4863">
        <v>23.48810172</v>
      </c>
      <c r="N4863">
        <v>2.6396817430000001</v>
      </c>
      <c r="O4863">
        <v>166.0047735</v>
      </c>
      <c r="P4863">
        <v>0.91791465400000005</v>
      </c>
      <c r="Q4863">
        <v>58.881275119999998</v>
      </c>
    </row>
    <row r="4864" spans="1:17">
      <c r="A4864" t="s">
        <v>15403</v>
      </c>
      <c r="B4864" s="14" t="s">
        <v>15404</v>
      </c>
      <c r="C4864">
        <v>0</v>
      </c>
      <c r="D4864">
        <v>1.0826939900000001</v>
      </c>
      <c r="E4864">
        <v>1.5598387810000001</v>
      </c>
      <c r="F4864">
        <v>1.99575836</v>
      </c>
      <c r="G4864">
        <v>0.84394008899999995</v>
      </c>
      <c r="H4864">
        <v>112.6188897</v>
      </c>
      <c r="I4864">
        <v>110.47162849999999</v>
      </c>
      <c r="J4864">
        <v>22.304199480000001</v>
      </c>
      <c r="K4864">
        <v>9.9769898020000003</v>
      </c>
      <c r="L4864">
        <v>6.1761182239999997</v>
      </c>
      <c r="M4864">
        <v>23.45335601</v>
      </c>
      <c r="N4864">
        <v>40.666271999999999</v>
      </c>
      <c r="O4864">
        <v>10.82509089</v>
      </c>
      <c r="P4864">
        <v>6.5992089009999999</v>
      </c>
      <c r="Q4864">
        <v>1.6798335040000001</v>
      </c>
    </row>
    <row r="4865" spans="1:17">
      <c r="A4865" t="s">
        <v>15405</v>
      </c>
      <c r="B4865" s="14" t="s">
        <v>15406</v>
      </c>
      <c r="C4865">
        <v>5.3002053299999998</v>
      </c>
      <c r="D4865">
        <v>2.4461936400000002</v>
      </c>
      <c r="E4865">
        <v>2.9133673340000001</v>
      </c>
      <c r="F4865">
        <v>3.0662105710000001</v>
      </c>
      <c r="G4865">
        <v>3.0508208560000001</v>
      </c>
      <c r="H4865">
        <v>1.69630948</v>
      </c>
      <c r="I4865">
        <v>28.985224580000001</v>
      </c>
      <c r="J4865">
        <v>2.5756513179999998</v>
      </c>
      <c r="K4865">
        <v>18.233645419999998</v>
      </c>
      <c r="L4865">
        <v>8.9306008979999998</v>
      </c>
      <c r="M4865">
        <v>3.3913301950000001</v>
      </c>
      <c r="N4865">
        <v>3.10349137</v>
      </c>
      <c r="O4865">
        <v>5.3807069429999999</v>
      </c>
      <c r="P4865">
        <v>6.2290571950000002</v>
      </c>
      <c r="Q4865">
        <v>3.036276601</v>
      </c>
    </row>
    <row r="4866" spans="1:17">
      <c r="A4866" t="s">
        <v>15407</v>
      </c>
      <c r="B4866" s="14" t="s">
        <v>5221</v>
      </c>
      <c r="C4866">
        <v>6.5876798790000004</v>
      </c>
      <c r="D4866">
        <v>0.51889481500000001</v>
      </c>
      <c r="E4866">
        <v>0.51395609600000003</v>
      </c>
      <c r="F4866">
        <v>0.65758858399999998</v>
      </c>
      <c r="G4866">
        <v>0.37918967100000001</v>
      </c>
      <c r="H4866">
        <v>0.44978358400000001</v>
      </c>
      <c r="I4866">
        <v>1.4944132880000001</v>
      </c>
      <c r="J4866">
        <v>1.1320551830000001</v>
      </c>
      <c r="K4866">
        <v>1.3282218889999999</v>
      </c>
      <c r="L4866">
        <v>3.2374813269999998</v>
      </c>
      <c r="M4866">
        <v>2.5290715700000002</v>
      </c>
      <c r="N4866">
        <v>0.378968843</v>
      </c>
      <c r="O4866">
        <v>3.2425387460000001</v>
      </c>
      <c r="P4866">
        <v>0.83461576999999998</v>
      </c>
      <c r="Q4866">
        <v>0.905716682</v>
      </c>
    </row>
    <row r="4867" spans="1:17">
      <c r="A4867" t="s">
        <v>15408</v>
      </c>
      <c r="B4867" s="14" t="s">
        <v>5220</v>
      </c>
      <c r="C4867">
        <v>4.4210812370000001</v>
      </c>
      <c r="D4867">
        <v>5.0728805130000003</v>
      </c>
      <c r="E4867">
        <v>3.1959639389999999</v>
      </c>
      <c r="F4867">
        <v>5.1229760290000002</v>
      </c>
      <c r="G4867">
        <v>3.7193132379999998</v>
      </c>
      <c r="H4867">
        <v>8.8379912380000007</v>
      </c>
      <c r="I4867">
        <v>3.3063329960000001</v>
      </c>
      <c r="J4867">
        <v>3.0609855600000002</v>
      </c>
      <c r="K4867">
        <v>3.3941301199999998</v>
      </c>
      <c r="L4867">
        <v>3.7246587259999999</v>
      </c>
      <c r="M4867">
        <v>3.916832774</v>
      </c>
      <c r="N4867">
        <v>2.4035688830000002</v>
      </c>
      <c r="O4867">
        <v>3.5152573490000001</v>
      </c>
      <c r="P4867">
        <v>12.704790450000001</v>
      </c>
      <c r="Q4867">
        <v>6.6238836909999996</v>
      </c>
    </row>
    <row r="4868" spans="1:17">
      <c r="A4868" t="e">
        <v>#N/A</v>
      </c>
      <c r="B4868" s="14" t="s">
        <v>15409</v>
      </c>
      <c r="C4868">
        <v>229.86307160000001</v>
      </c>
      <c r="D4868">
        <v>0.43154548199999998</v>
      </c>
      <c r="E4868">
        <v>0</v>
      </c>
      <c r="F4868">
        <v>0.26515971900000002</v>
      </c>
      <c r="G4868">
        <v>0</v>
      </c>
      <c r="H4868">
        <v>0.74813649199999999</v>
      </c>
      <c r="I4868">
        <v>19.885565499999998</v>
      </c>
      <c r="J4868">
        <v>0.24694770099999999</v>
      </c>
      <c r="K4868">
        <v>33.580832549999997</v>
      </c>
      <c r="L4868">
        <v>66.466102489999997</v>
      </c>
      <c r="M4868">
        <v>179.48455089999999</v>
      </c>
      <c r="N4868">
        <v>1.680929412</v>
      </c>
      <c r="O4868">
        <v>273.9845823</v>
      </c>
      <c r="P4868">
        <v>0.584521124</v>
      </c>
      <c r="Q4868">
        <v>202.20599619999999</v>
      </c>
    </row>
    <row r="4869" spans="1:17">
      <c r="A4869" t="s">
        <v>15410</v>
      </c>
      <c r="B4869" s="14" t="s">
        <v>7395</v>
      </c>
      <c r="C4869">
        <v>25.481394949999999</v>
      </c>
      <c r="D4869">
        <v>279.58882970000002</v>
      </c>
      <c r="E4869">
        <v>263.86203310000002</v>
      </c>
      <c r="F4869">
        <v>230.23761999999999</v>
      </c>
      <c r="G4869">
        <v>269.06725349999999</v>
      </c>
      <c r="H4869">
        <v>111.69837010000001</v>
      </c>
      <c r="I4869">
        <v>176.40330019999999</v>
      </c>
      <c r="J4869">
        <v>209.07748309999999</v>
      </c>
      <c r="K4869">
        <v>233.84994850000001</v>
      </c>
      <c r="L4869">
        <v>256.31438159999999</v>
      </c>
      <c r="M4869">
        <v>19.677532029999998</v>
      </c>
      <c r="N4869">
        <v>49.030684290000004</v>
      </c>
      <c r="O4869">
        <v>10.37980346</v>
      </c>
      <c r="P4869">
        <v>24.959466540000001</v>
      </c>
      <c r="Q4869">
        <v>34.429438609999998</v>
      </c>
    </row>
    <row r="4870" spans="1:17">
      <c r="A4870" t="s">
        <v>15411</v>
      </c>
      <c r="B4870" s="14" t="s">
        <v>4027</v>
      </c>
      <c r="C4870">
        <v>9.2391893609999993</v>
      </c>
      <c r="D4870">
        <v>5.6383266150000004</v>
      </c>
      <c r="E4870">
        <v>5.7307120420000004</v>
      </c>
      <c r="F4870">
        <v>4.8881617789999998</v>
      </c>
      <c r="G4870">
        <v>5.2378434470000004</v>
      </c>
      <c r="H4870">
        <v>5.4229632099999998</v>
      </c>
      <c r="I4870">
        <v>18.558102380000001</v>
      </c>
      <c r="J4870">
        <v>5.6131869209999996</v>
      </c>
      <c r="K4870">
        <v>5.4566707980000002</v>
      </c>
      <c r="L4870">
        <v>6.498741538</v>
      </c>
      <c r="M4870">
        <v>32.793117959999996</v>
      </c>
      <c r="N4870">
        <v>3.7391379210000002</v>
      </c>
      <c r="O4870">
        <v>13.707288480000001</v>
      </c>
      <c r="P4870">
        <v>6.4077727250000001</v>
      </c>
      <c r="Q4870">
        <v>11.144762849999999</v>
      </c>
    </row>
    <row r="4871" spans="1:17">
      <c r="A4871" t="e">
        <v>#N/A</v>
      </c>
      <c r="B4871" s="14" t="s">
        <v>15412</v>
      </c>
      <c r="C4871">
        <v>29.748151029999999</v>
      </c>
      <c r="D4871">
        <v>0</v>
      </c>
      <c r="E4871">
        <v>0</v>
      </c>
      <c r="F4871">
        <v>0</v>
      </c>
      <c r="G4871">
        <v>0</v>
      </c>
      <c r="H4871">
        <v>0</v>
      </c>
      <c r="I4871">
        <v>5.1038013150000001</v>
      </c>
      <c r="J4871">
        <v>0</v>
      </c>
      <c r="K4871">
        <v>0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0</v>
      </c>
    </row>
    <row r="4872" spans="1:17">
      <c r="A4872" t="s">
        <v>15413</v>
      </c>
      <c r="B4872" s="14" t="s">
        <v>3139</v>
      </c>
      <c r="C4872">
        <v>6.4443328790000001</v>
      </c>
      <c r="D4872">
        <v>16.893686840000001</v>
      </c>
      <c r="E4872">
        <v>10.931492609999999</v>
      </c>
      <c r="F4872">
        <v>19.493319620000001</v>
      </c>
      <c r="G4872">
        <v>7.9442674200000001</v>
      </c>
      <c r="H4872">
        <v>10.793660600000001</v>
      </c>
      <c r="I4872">
        <v>8.8757914509999996</v>
      </c>
      <c r="J4872">
        <v>23.260396830000001</v>
      </c>
      <c r="K4872">
        <v>18.434101999999999</v>
      </c>
      <c r="L4872">
        <v>5.8816349109999999</v>
      </c>
      <c r="M4872">
        <v>3.7797822989999998</v>
      </c>
      <c r="N4872">
        <v>15.314371319999999</v>
      </c>
      <c r="O4872">
        <v>3.1719815530000002</v>
      </c>
      <c r="P4872">
        <v>48.127852840000003</v>
      </c>
      <c r="Q4872">
        <v>15.87431739</v>
      </c>
    </row>
    <row r="4873" spans="1:17">
      <c r="A4873" t="s">
        <v>15414</v>
      </c>
      <c r="B4873" s="14" t="s">
        <v>1846</v>
      </c>
      <c r="C4873">
        <v>10.32568893</v>
      </c>
      <c r="D4873">
        <v>11.2605617</v>
      </c>
      <c r="E4873">
        <v>6.8912815549999999</v>
      </c>
      <c r="F4873">
        <v>6.7740636070000004</v>
      </c>
      <c r="G4873">
        <v>6.2131132559999998</v>
      </c>
      <c r="H4873">
        <v>8.5853941579999997</v>
      </c>
      <c r="I4873">
        <v>6.0543094870000003</v>
      </c>
      <c r="J4873">
        <v>5.9309460280000001</v>
      </c>
      <c r="K4873">
        <v>8.6682697990000008</v>
      </c>
      <c r="L4873">
        <v>6.3898426400000004</v>
      </c>
      <c r="M4873">
        <v>4.6997393890000003</v>
      </c>
      <c r="N4873">
        <v>4.3500582630000002</v>
      </c>
      <c r="O4873">
        <v>7.5450562620000001</v>
      </c>
      <c r="P4873">
        <v>7.9774816189999997</v>
      </c>
      <c r="Q4873">
        <v>8.927647168</v>
      </c>
    </row>
    <row r="4874" spans="1:17">
      <c r="A4874" t="s">
        <v>15415</v>
      </c>
      <c r="B4874" s="14" t="s">
        <v>15416</v>
      </c>
      <c r="C4874">
        <v>5.9216279319999998</v>
      </c>
      <c r="D4874">
        <v>25.108595789999999</v>
      </c>
      <c r="E4874">
        <v>16.858515669999999</v>
      </c>
      <c r="F4874">
        <v>14.299310070000001</v>
      </c>
      <c r="G4874">
        <v>18.324173210000001</v>
      </c>
      <c r="H4874">
        <v>43.528799569999997</v>
      </c>
      <c r="I4874">
        <v>26.77044051</v>
      </c>
      <c r="J4874">
        <v>28.73629906</v>
      </c>
      <c r="K4874">
        <v>31.860051210000002</v>
      </c>
      <c r="L4874">
        <v>32.177983320000003</v>
      </c>
      <c r="M4874">
        <v>2.2733680330000001</v>
      </c>
      <c r="N4874">
        <v>6.0879545960000003</v>
      </c>
      <c r="O4874">
        <v>5.639943755</v>
      </c>
      <c r="P4874">
        <v>2.2566169679999999</v>
      </c>
      <c r="Q4874">
        <v>10.42103767</v>
      </c>
    </row>
    <row r="4875" spans="1:17">
      <c r="A4875" t="s">
        <v>15417</v>
      </c>
      <c r="B4875" s="14" t="s">
        <v>15418</v>
      </c>
      <c r="C4875">
        <v>0</v>
      </c>
      <c r="D4875">
        <v>0.45743821099999998</v>
      </c>
      <c r="E4875">
        <v>0.43935458999999999</v>
      </c>
      <c r="F4875">
        <v>0</v>
      </c>
      <c r="G4875">
        <v>0.35656468800000002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0</v>
      </c>
      <c r="Q4875">
        <v>0</v>
      </c>
    </row>
    <row r="4876" spans="1:17">
      <c r="A4876" t="s">
        <v>15419</v>
      </c>
      <c r="B4876" s="14" t="s">
        <v>15420</v>
      </c>
      <c r="C4876">
        <v>83.069549539999997</v>
      </c>
      <c r="D4876">
        <v>2.6289552330000001</v>
      </c>
      <c r="E4876">
        <v>3.7875395680000001</v>
      </c>
      <c r="F4876">
        <v>6.1382951080000003</v>
      </c>
      <c r="G4876">
        <v>4.918133621</v>
      </c>
      <c r="H4876">
        <v>2.7345678680000001</v>
      </c>
      <c r="I4876">
        <v>10.38359578</v>
      </c>
      <c r="J4876">
        <v>3.0087880839999999</v>
      </c>
      <c r="K4876">
        <v>10.7669941</v>
      </c>
      <c r="L4876">
        <v>28.49355692</v>
      </c>
      <c r="M4876">
        <v>9.1117635979999996</v>
      </c>
      <c r="N4876">
        <v>2.0480289389999999</v>
      </c>
      <c r="O4876">
        <v>34.17058145</v>
      </c>
      <c r="P4876">
        <v>6.765664042</v>
      </c>
      <c r="Q4876">
        <v>1.6315624259999999</v>
      </c>
    </row>
    <row r="4877" spans="1:17">
      <c r="A4877" t="s">
        <v>15421</v>
      </c>
      <c r="B4877" s="14" t="s">
        <v>3141</v>
      </c>
      <c r="C4877">
        <v>6.1149028530000002</v>
      </c>
      <c r="D4877">
        <v>8.3698371690000002</v>
      </c>
      <c r="E4877">
        <v>7.03989639</v>
      </c>
      <c r="F4877">
        <v>10.76119381</v>
      </c>
      <c r="G4877">
        <v>4.7516817160000002</v>
      </c>
      <c r="H4877">
        <v>9.2260936010000005</v>
      </c>
      <c r="I4877">
        <v>7.643556491</v>
      </c>
      <c r="J4877">
        <v>8.3609622540000004</v>
      </c>
      <c r="K4877">
        <v>6.9350601889999997</v>
      </c>
      <c r="L4877">
        <v>4.0017392139999997</v>
      </c>
      <c r="M4877">
        <v>5.868920181</v>
      </c>
      <c r="N4877">
        <v>6.7303209820000003</v>
      </c>
      <c r="O4877">
        <v>4.1116454429999996</v>
      </c>
      <c r="P4877">
        <v>18.938360769999999</v>
      </c>
      <c r="Q4877">
        <v>9.7583136130000003</v>
      </c>
    </row>
    <row r="4878" spans="1:17">
      <c r="A4878" t="s">
        <v>15422</v>
      </c>
      <c r="B4878" s="14" t="s">
        <v>9335</v>
      </c>
      <c r="C4878">
        <v>9.6588406229999997</v>
      </c>
      <c r="D4878">
        <v>12.133985620000001</v>
      </c>
      <c r="E4878">
        <v>12.556568710000001</v>
      </c>
      <c r="F4878">
        <v>17.15596996</v>
      </c>
      <c r="G4878">
        <v>11.57360566</v>
      </c>
      <c r="H4878">
        <v>66.047691689999994</v>
      </c>
      <c r="I4878">
        <v>18.03653688</v>
      </c>
      <c r="J4878">
        <v>18.008446280000001</v>
      </c>
      <c r="K4878">
        <v>15.71010697</v>
      </c>
      <c r="L4878">
        <v>10.34535034</v>
      </c>
      <c r="M4878">
        <v>4.5220960239999997</v>
      </c>
      <c r="N4878">
        <v>9.6414746749999996</v>
      </c>
      <c r="O4878">
        <v>5.4789286319999997</v>
      </c>
      <c r="P4878">
        <v>21.171468470000001</v>
      </c>
      <c r="Q4878">
        <v>20.891072569999999</v>
      </c>
    </row>
    <row r="4879" spans="1:17">
      <c r="A4879" t="s">
        <v>15423</v>
      </c>
      <c r="B4879" s="14" t="s">
        <v>2550</v>
      </c>
      <c r="C4879">
        <v>0.87033578899999997</v>
      </c>
      <c r="D4879">
        <v>3.1813405590000001</v>
      </c>
      <c r="E4879">
        <v>2.6852019189999998</v>
      </c>
      <c r="F4879">
        <v>3.7910295779999998</v>
      </c>
      <c r="G4879">
        <v>2.7052326130000002</v>
      </c>
      <c r="H4879">
        <v>1.0027709359999999</v>
      </c>
      <c r="I4879">
        <v>17.134574279999999</v>
      </c>
      <c r="J4879">
        <v>15.777590119999999</v>
      </c>
      <c r="K4879">
        <v>2.5663794160000002</v>
      </c>
      <c r="L4879">
        <v>1.0998566700000001</v>
      </c>
      <c r="M4879">
        <v>0</v>
      </c>
      <c r="N4879">
        <v>22.208612469999998</v>
      </c>
      <c r="O4879">
        <v>4.3374508020000002</v>
      </c>
      <c r="P4879">
        <v>21.741229319999999</v>
      </c>
      <c r="Q4879">
        <v>4.4872264829999997</v>
      </c>
    </row>
    <row r="4880" spans="1:17">
      <c r="A4880" t="s">
        <v>15424</v>
      </c>
      <c r="B4880" s="14" t="s">
        <v>7620</v>
      </c>
      <c r="C4880">
        <v>2.0597223539999998</v>
      </c>
      <c r="D4880">
        <v>0.22814873299999999</v>
      </c>
      <c r="E4880">
        <v>0.301303023</v>
      </c>
      <c r="F4880">
        <v>0.52569071499999998</v>
      </c>
      <c r="G4880">
        <v>0.44459437299999999</v>
      </c>
      <c r="H4880">
        <v>0.889927947</v>
      </c>
      <c r="I4880">
        <v>3.7546668030000001</v>
      </c>
      <c r="J4880">
        <v>1.370836865</v>
      </c>
      <c r="K4880">
        <v>2.102383138</v>
      </c>
      <c r="L4880">
        <v>1.301451347</v>
      </c>
      <c r="M4880">
        <v>1.9768664170000001</v>
      </c>
      <c r="N4880">
        <v>0.85693266400000001</v>
      </c>
      <c r="O4880">
        <v>2.5662349199999999</v>
      </c>
      <c r="P4880">
        <v>0.69530318199999996</v>
      </c>
      <c r="Q4880">
        <v>0.17698993900000001</v>
      </c>
    </row>
    <row r="4881" spans="1:17">
      <c r="A4881" t="s">
        <v>15425</v>
      </c>
      <c r="B4881" s="14" t="s">
        <v>4764</v>
      </c>
      <c r="C4881">
        <v>21.170069049999999</v>
      </c>
      <c r="D4881">
        <v>25.409345129999998</v>
      </c>
      <c r="E4881">
        <v>34.792042889999998</v>
      </c>
      <c r="F4881">
        <v>28.128435150000001</v>
      </c>
      <c r="G4881">
        <v>20.024367300000002</v>
      </c>
      <c r="H4881">
        <v>1.577554838</v>
      </c>
      <c r="I4881">
        <v>15.666756599999999</v>
      </c>
      <c r="J4881">
        <v>19.42705634</v>
      </c>
      <c r="K4881">
        <v>5.3035889850000002</v>
      </c>
      <c r="L4881">
        <v>7.3870059789999996</v>
      </c>
      <c r="M4881">
        <v>3.6391282309999999</v>
      </c>
      <c r="N4881">
        <v>37.587117620000001</v>
      </c>
      <c r="O4881">
        <v>5.2489681340000001</v>
      </c>
      <c r="P4881">
        <v>19.57855069</v>
      </c>
      <c r="Q4881">
        <v>11.512064799999999</v>
      </c>
    </row>
    <row r="4882" spans="1:17">
      <c r="A4882" t="s">
        <v>15426</v>
      </c>
      <c r="B4882" s="14" t="s">
        <v>8742</v>
      </c>
      <c r="C4882">
        <v>2.8573359190000001</v>
      </c>
      <c r="D4882">
        <v>4.4408596009999997</v>
      </c>
      <c r="E4882">
        <v>3.837821715</v>
      </c>
      <c r="F4882">
        <v>4.7280414530000003</v>
      </c>
      <c r="G4882">
        <v>2.6674893380000002</v>
      </c>
      <c r="H4882">
        <v>5.401141076</v>
      </c>
      <c r="I4882">
        <v>4.557556634</v>
      </c>
      <c r="J4882">
        <v>9.1292160130000006</v>
      </c>
      <c r="K4882">
        <v>7.9394068520000003</v>
      </c>
      <c r="L4882">
        <v>6.0933248559999997</v>
      </c>
      <c r="M4882">
        <v>2.3995952570000001</v>
      </c>
      <c r="N4882">
        <v>3.8910335749999998</v>
      </c>
      <c r="O4882">
        <v>3.1644373799999999</v>
      </c>
      <c r="P4882">
        <v>6.2897000580000002</v>
      </c>
      <c r="Q4882">
        <v>4.695724856</v>
      </c>
    </row>
    <row r="4883" spans="1:17">
      <c r="A4883" t="s">
        <v>15427</v>
      </c>
      <c r="B4883" s="14" t="s">
        <v>1060</v>
      </c>
      <c r="C4883">
        <v>2.994979039</v>
      </c>
      <c r="D4883">
        <v>1.3269762759999999</v>
      </c>
      <c r="E4883">
        <v>0.90278340400000001</v>
      </c>
      <c r="F4883">
        <v>0.67945842599999995</v>
      </c>
      <c r="G4883">
        <v>0.83322932599999999</v>
      </c>
      <c r="H4883">
        <v>1.341943458</v>
      </c>
      <c r="I4883">
        <v>0.72793943000000005</v>
      </c>
      <c r="J4883">
        <v>1.835094038</v>
      </c>
      <c r="K4883">
        <v>1.2077079610000001</v>
      </c>
      <c r="L4883">
        <v>3.2591341030000001</v>
      </c>
      <c r="M4883">
        <v>0.31938897399999999</v>
      </c>
      <c r="N4883">
        <v>1.128101585</v>
      </c>
      <c r="O4883">
        <v>0.737083143</v>
      </c>
      <c r="P4883">
        <v>0.94861043</v>
      </c>
      <c r="Q4883">
        <v>0.91504226300000002</v>
      </c>
    </row>
    <row r="4884" spans="1:17">
      <c r="A4884" t="s">
        <v>15428</v>
      </c>
      <c r="B4884" s="14" t="s">
        <v>4029</v>
      </c>
      <c r="C4884">
        <v>11.564498609999999</v>
      </c>
      <c r="D4884">
        <v>2.5619236559999998</v>
      </c>
      <c r="E4884">
        <v>3.2376904190000002</v>
      </c>
      <c r="F4884">
        <v>2.2162428410000001</v>
      </c>
      <c r="G4884">
        <v>2.3648358049999998</v>
      </c>
      <c r="H4884">
        <v>1.694746925</v>
      </c>
      <c r="I4884">
        <v>3.1066616699999998</v>
      </c>
      <c r="J4884">
        <v>4.0701785450000001</v>
      </c>
      <c r="K4884">
        <v>4.2107912829999998</v>
      </c>
      <c r="L4884">
        <v>6.5379468159999998</v>
      </c>
      <c r="M4884">
        <v>6.7179951950000003</v>
      </c>
      <c r="N4884">
        <v>1.7256999289999999</v>
      </c>
      <c r="O4884">
        <v>10.44816713</v>
      </c>
      <c r="P4884">
        <v>1.552405402</v>
      </c>
      <c r="Q4884">
        <v>4.3933154800000001</v>
      </c>
    </row>
    <row r="4885" spans="1:17">
      <c r="A4885" t="e">
        <v>#N/A</v>
      </c>
      <c r="B4885" s="14" t="s">
        <v>15429</v>
      </c>
      <c r="C4885">
        <v>0</v>
      </c>
      <c r="D4885">
        <v>0.45067804</v>
      </c>
      <c r="E4885">
        <v>0.43286166500000001</v>
      </c>
      <c r="F4885">
        <v>0</v>
      </c>
      <c r="G4885">
        <v>0</v>
      </c>
      <c r="H4885">
        <v>0</v>
      </c>
      <c r="I4885">
        <v>0</v>
      </c>
      <c r="J4885">
        <v>0.25789612099999998</v>
      </c>
      <c r="K4885">
        <v>0.92288520900000004</v>
      </c>
      <c r="L4885">
        <v>0</v>
      </c>
      <c r="M4885">
        <v>0</v>
      </c>
      <c r="N4885">
        <v>0</v>
      </c>
      <c r="O4885">
        <v>0</v>
      </c>
      <c r="P4885">
        <v>0</v>
      </c>
      <c r="Q4885">
        <v>0</v>
      </c>
    </row>
    <row r="4886" spans="1:17">
      <c r="A4886" t="s">
        <v>15430</v>
      </c>
      <c r="B4886" s="14" t="s">
        <v>15431</v>
      </c>
      <c r="C4886">
        <v>11.26293633</v>
      </c>
      <c r="D4886">
        <v>0</v>
      </c>
      <c r="E4886">
        <v>0.99853315899999995</v>
      </c>
      <c r="F4886">
        <v>0.51103509499999999</v>
      </c>
      <c r="G4886">
        <v>0.97244914800000004</v>
      </c>
      <c r="H4886">
        <v>0</v>
      </c>
      <c r="I4886">
        <v>0</v>
      </c>
      <c r="J4886">
        <v>4.9973234809999996</v>
      </c>
      <c r="K4886">
        <v>3.4062854069999999</v>
      </c>
      <c r="L4886">
        <v>0</v>
      </c>
      <c r="M4886">
        <v>0</v>
      </c>
      <c r="N4886">
        <v>0</v>
      </c>
      <c r="O4886">
        <v>2.078909501</v>
      </c>
      <c r="P4886">
        <v>0.84489871500000002</v>
      </c>
      <c r="Q4886">
        <v>1.2904175550000001</v>
      </c>
    </row>
    <row r="4887" spans="1:17">
      <c r="A4887" t="s">
        <v>15432</v>
      </c>
      <c r="B4887" s="14" t="s">
        <v>914</v>
      </c>
      <c r="C4887">
        <v>2.5317575350000001</v>
      </c>
      <c r="D4887">
        <v>0.59386136300000003</v>
      </c>
      <c r="E4887">
        <v>0.71298076200000005</v>
      </c>
      <c r="F4887">
        <v>0.58788386299999995</v>
      </c>
      <c r="G4887">
        <v>0.72007293500000003</v>
      </c>
      <c r="H4887">
        <v>1.6014923249999999</v>
      </c>
      <c r="I4887">
        <v>1.303098208</v>
      </c>
      <c r="J4887">
        <v>1.0006146309999999</v>
      </c>
      <c r="K4887">
        <v>1.216091797</v>
      </c>
      <c r="L4887">
        <v>1.787911614</v>
      </c>
      <c r="M4887">
        <v>0.285872136</v>
      </c>
      <c r="N4887">
        <v>0.49567976699999999</v>
      </c>
      <c r="O4887">
        <v>0.49479995300000001</v>
      </c>
      <c r="P4887">
        <v>0.58093769100000003</v>
      </c>
      <c r="Q4887">
        <v>0.92139443200000004</v>
      </c>
    </row>
    <row r="4888" spans="1:17">
      <c r="A4888" t="s">
        <v>15433</v>
      </c>
      <c r="B4888" s="14" t="s">
        <v>4031</v>
      </c>
      <c r="C4888">
        <v>6.8479669259999998</v>
      </c>
      <c r="D4888">
        <v>1.3932128239999999</v>
      </c>
      <c r="E4888">
        <v>1.323267631</v>
      </c>
      <c r="F4888">
        <v>1.6930739699999999</v>
      </c>
      <c r="G4888">
        <v>1.2066486890000001</v>
      </c>
      <c r="H4888">
        <v>0.91244802599999997</v>
      </c>
      <c r="I4888">
        <v>2.6494860299999998</v>
      </c>
      <c r="J4888">
        <v>2.2323069360000001</v>
      </c>
      <c r="K4888">
        <v>2.3457836900000002</v>
      </c>
      <c r="L4888">
        <v>2.737452062</v>
      </c>
      <c r="M4888">
        <v>3.2191814540000001</v>
      </c>
      <c r="N4888">
        <v>2.635853343</v>
      </c>
      <c r="O4888">
        <v>5.2623495990000002</v>
      </c>
      <c r="P4888">
        <v>2.3274028910000002</v>
      </c>
      <c r="Q4888">
        <v>3.8428678469999999</v>
      </c>
    </row>
    <row r="4889" spans="1:17">
      <c r="A4889" t="s">
        <v>15434</v>
      </c>
      <c r="B4889" s="14" t="s">
        <v>2628</v>
      </c>
      <c r="C4889">
        <v>7.2649412360000003</v>
      </c>
      <c r="D4889">
        <v>6.6319522190000004</v>
      </c>
      <c r="E4889">
        <v>4.3042624360000001</v>
      </c>
      <c r="F4889">
        <v>5.1150009519999999</v>
      </c>
      <c r="G4889">
        <v>5.0397071389999999</v>
      </c>
      <c r="H4889">
        <v>8.5147327070000003</v>
      </c>
      <c r="I4889">
        <v>8.9506154700000007</v>
      </c>
      <c r="J4889">
        <v>11.067631220000001</v>
      </c>
      <c r="K4889">
        <v>6.4778312109999998</v>
      </c>
      <c r="L4889">
        <v>9.5765424299999999</v>
      </c>
      <c r="M4889">
        <v>1.6830646140000001</v>
      </c>
      <c r="N4889">
        <v>3.9837131210000001</v>
      </c>
      <c r="O4889">
        <v>6.1036833379999997</v>
      </c>
      <c r="P4889">
        <v>7.6110075359999998</v>
      </c>
      <c r="Q4889">
        <v>4.9941546880000001</v>
      </c>
    </row>
    <row r="4890" spans="1:17">
      <c r="A4890" t="s">
        <v>15435</v>
      </c>
      <c r="B4890" s="14" t="s">
        <v>587</v>
      </c>
      <c r="C4890">
        <v>8.3392534119999997</v>
      </c>
      <c r="D4890">
        <v>1.95987574</v>
      </c>
      <c r="E4890">
        <v>1.2497882979999999</v>
      </c>
      <c r="F4890">
        <v>1.766862339</v>
      </c>
      <c r="G4890">
        <v>1.2271585380000001</v>
      </c>
      <c r="H4890">
        <v>3.6483312840000002</v>
      </c>
      <c r="I4890">
        <v>5.4990210480000004</v>
      </c>
      <c r="J4890">
        <v>2.8957273899999998</v>
      </c>
      <c r="K4890">
        <v>4.2765479649999998</v>
      </c>
      <c r="L4890">
        <v>3.253171316</v>
      </c>
      <c r="M4890">
        <v>6.6814266529999999</v>
      </c>
      <c r="N4890">
        <v>1.814636352</v>
      </c>
      <c r="O4890">
        <v>5.461016001</v>
      </c>
      <c r="P4890">
        <v>2.393508798</v>
      </c>
      <c r="Q4890">
        <v>3.040808357</v>
      </c>
    </row>
    <row r="4891" spans="1:17">
      <c r="A4891" t="s">
        <v>15436</v>
      </c>
      <c r="B4891" s="14" t="s">
        <v>6275</v>
      </c>
      <c r="C4891">
        <v>190.27272210000001</v>
      </c>
      <c r="D4891">
        <v>63.961526329999998</v>
      </c>
      <c r="E4891">
        <v>9.3608619340000008</v>
      </c>
      <c r="F4891">
        <v>7.4519359070000002</v>
      </c>
      <c r="G4891">
        <v>9.7947406420000007</v>
      </c>
      <c r="H4891">
        <v>3.3033395130000001</v>
      </c>
      <c r="I4891">
        <v>50.851271199999999</v>
      </c>
      <c r="J4891">
        <v>17.490263809999998</v>
      </c>
      <c r="K4891">
        <v>62.958278270000001</v>
      </c>
      <c r="L4891">
        <v>45.09365914</v>
      </c>
      <c r="M4891">
        <v>107.987093</v>
      </c>
      <c r="N4891">
        <v>5.5020345610000003</v>
      </c>
      <c r="O4891">
        <v>71.571125839999993</v>
      </c>
      <c r="P4891">
        <v>3.5225911349999999</v>
      </c>
      <c r="Q4891">
        <v>49.139739720000001</v>
      </c>
    </row>
    <row r="4892" spans="1:17">
      <c r="A4892" t="s">
        <v>15437</v>
      </c>
      <c r="B4892" s="14" t="s">
        <v>553</v>
      </c>
      <c r="C4892">
        <v>62.450859229999999</v>
      </c>
      <c r="D4892">
        <v>11.6724765</v>
      </c>
      <c r="E4892">
        <v>9.3936678360000005</v>
      </c>
      <c r="F4892">
        <v>8.6215724750000007</v>
      </c>
      <c r="G4892">
        <v>8.7345419020000001</v>
      </c>
      <c r="H4892">
        <v>16.1033215</v>
      </c>
      <c r="I4892">
        <v>23.779354720000001</v>
      </c>
      <c r="J4892">
        <v>11.024626250000001</v>
      </c>
      <c r="K4892">
        <v>26.11668465</v>
      </c>
      <c r="L4892">
        <v>34.133296950000002</v>
      </c>
      <c r="M4892">
        <v>30.44841551</v>
      </c>
      <c r="N4892">
        <v>8.6556157999999996</v>
      </c>
      <c r="O4892">
        <v>88.695671520000005</v>
      </c>
      <c r="P4892">
        <v>6.7900536029999996</v>
      </c>
      <c r="Q4892">
        <v>35.15287361</v>
      </c>
    </row>
    <row r="4893" spans="1:17">
      <c r="A4893" t="s">
        <v>15438</v>
      </c>
      <c r="B4893" s="14" t="s">
        <v>7714</v>
      </c>
      <c r="C4893">
        <v>7.9707116759999996</v>
      </c>
      <c r="D4893">
        <v>7.0775916780000001</v>
      </c>
      <c r="E4893">
        <v>10.01597791</v>
      </c>
      <c r="F4893">
        <v>11.61450748</v>
      </c>
      <c r="G4893">
        <v>5.5394165969999998</v>
      </c>
      <c r="H4893">
        <v>6.2729368909999996</v>
      </c>
      <c r="I4893">
        <v>6.0977547120000004</v>
      </c>
      <c r="J4893">
        <v>6.294607439</v>
      </c>
      <c r="K4893">
        <v>7.2318225229999999</v>
      </c>
      <c r="L4893">
        <v>3.3438096179999999</v>
      </c>
      <c r="M4893">
        <v>2.5082215890000001</v>
      </c>
      <c r="N4893">
        <v>3.575892686</v>
      </c>
      <c r="O4893">
        <v>2.6771592050000002</v>
      </c>
      <c r="P4893">
        <v>1.156650881</v>
      </c>
      <c r="Q4893">
        <v>11.00356055</v>
      </c>
    </row>
    <row r="4894" spans="1:17">
      <c r="A4894" t="s">
        <v>15439</v>
      </c>
      <c r="B4894" s="14" t="s">
        <v>6228</v>
      </c>
      <c r="C4894">
        <v>17.542697839999999</v>
      </c>
      <c r="D4894">
        <v>5.5898763010000003</v>
      </c>
      <c r="E4894">
        <v>1.8855048590000001</v>
      </c>
      <c r="F4894">
        <v>1.77457197</v>
      </c>
      <c r="G4894">
        <v>3.133038569</v>
      </c>
      <c r="H4894">
        <v>12.25185063</v>
      </c>
      <c r="I4894">
        <v>6.5709400120000003</v>
      </c>
      <c r="J4894">
        <v>3.3967703010000001</v>
      </c>
      <c r="K4894">
        <v>7.0315958580000002</v>
      </c>
      <c r="L4894">
        <v>8.8827746330000004</v>
      </c>
      <c r="M4894">
        <v>6.3427100410000001</v>
      </c>
      <c r="N4894">
        <v>2.3995111900000001</v>
      </c>
      <c r="O4894">
        <v>10.44596074</v>
      </c>
      <c r="P4894">
        <v>4.4436870649999998</v>
      </c>
      <c r="Q4894">
        <v>5.492816071</v>
      </c>
    </row>
    <row r="4895" spans="1:17">
      <c r="A4895" t="s">
        <v>15440</v>
      </c>
      <c r="B4895" s="14" t="s">
        <v>15441</v>
      </c>
      <c r="C4895">
        <v>17.934216920000001</v>
      </c>
      <c r="D4895">
        <v>31.37397782</v>
      </c>
      <c r="E4895">
        <v>19.225003770000001</v>
      </c>
      <c r="F4895">
        <v>34.90645902</v>
      </c>
      <c r="G4895">
        <v>26.475159470000001</v>
      </c>
      <c r="H4895">
        <v>26.83968359</v>
      </c>
      <c r="I4895">
        <v>21.463189010000001</v>
      </c>
      <c r="J4895">
        <v>29.87711655</v>
      </c>
      <c r="K4895">
        <v>35.771222369999997</v>
      </c>
      <c r="L4895">
        <v>23.649124870000001</v>
      </c>
      <c r="M4895">
        <v>8.606390824</v>
      </c>
      <c r="N4895">
        <v>19.788935469999998</v>
      </c>
      <c r="O4895">
        <v>10.14676622</v>
      </c>
      <c r="P4895">
        <v>44.074851719999998</v>
      </c>
      <c r="Q4895">
        <v>25.260144449999999</v>
      </c>
    </row>
    <row r="4896" spans="1:17">
      <c r="A4896" t="s">
        <v>15442</v>
      </c>
      <c r="B4896" s="14" t="s">
        <v>3144</v>
      </c>
      <c r="C4896">
        <v>23.149528100000001</v>
      </c>
      <c r="D4896">
        <v>26.905732019999999</v>
      </c>
      <c r="E4896">
        <v>17.549124599999999</v>
      </c>
      <c r="F4896">
        <v>32.40274926</v>
      </c>
      <c r="G4896">
        <v>27.14353053</v>
      </c>
      <c r="H4896">
        <v>28.990172399999999</v>
      </c>
      <c r="I4896">
        <v>67.679834959999994</v>
      </c>
      <c r="J4896">
        <v>28.824195209999999</v>
      </c>
      <c r="K4896">
        <v>47.600265870000001</v>
      </c>
      <c r="L4896">
        <v>37.463322599999998</v>
      </c>
      <c r="M4896">
        <v>94.454258089999996</v>
      </c>
      <c r="N4896">
        <v>15.448021000000001</v>
      </c>
      <c r="O4896">
        <v>88.610715260000006</v>
      </c>
      <c r="P4896">
        <v>31.54559604</v>
      </c>
      <c r="Q4896">
        <v>56.419111729999997</v>
      </c>
    </row>
    <row r="4897" spans="1:17">
      <c r="A4897" t="s">
        <v>15315</v>
      </c>
      <c r="B4897" s="14" t="s">
        <v>15443</v>
      </c>
      <c r="C4897">
        <v>4.7120135679999997</v>
      </c>
      <c r="D4897">
        <v>0.29824822200000001</v>
      </c>
      <c r="E4897">
        <v>0.96679494099999996</v>
      </c>
      <c r="F4897">
        <v>0.641396941</v>
      </c>
      <c r="G4897">
        <v>1.278634576</v>
      </c>
      <c r="H4897">
        <v>0.12926237700000001</v>
      </c>
      <c r="I4897">
        <v>1.4724903549999999</v>
      </c>
      <c r="J4897">
        <v>1.877366061</v>
      </c>
      <c r="K4897">
        <v>1.9849177389999999</v>
      </c>
      <c r="L4897">
        <v>3.4026535610000002</v>
      </c>
      <c r="M4897">
        <v>3.2303318380000001</v>
      </c>
      <c r="N4897">
        <v>1.4106577250000001</v>
      </c>
      <c r="O4897">
        <v>3.3547194870000001</v>
      </c>
      <c r="P4897">
        <v>0.70695138400000002</v>
      </c>
      <c r="Q4897">
        <v>0.23137071100000001</v>
      </c>
    </row>
    <row r="4898" spans="1:17">
      <c r="A4898" t="s">
        <v>15444</v>
      </c>
      <c r="B4898" s="14" t="s">
        <v>15445</v>
      </c>
      <c r="C4898">
        <v>3.71379795</v>
      </c>
      <c r="D4898">
        <v>0.49363835700000003</v>
      </c>
      <c r="E4898">
        <v>0.55314426800000005</v>
      </c>
      <c r="F4898">
        <v>0</v>
      </c>
      <c r="G4898">
        <v>0.38478203700000002</v>
      </c>
      <c r="H4898">
        <v>3.9936494769999999</v>
      </c>
      <c r="I4898">
        <v>0</v>
      </c>
      <c r="J4898">
        <v>0.753279319</v>
      </c>
      <c r="K4898">
        <v>1.0108580789999999</v>
      </c>
      <c r="L4898">
        <v>1.4079550089999999</v>
      </c>
      <c r="M4898">
        <v>0</v>
      </c>
      <c r="N4898">
        <v>0.18312283400000001</v>
      </c>
      <c r="O4898">
        <v>0.82259009000000005</v>
      </c>
      <c r="P4898">
        <v>0.11143748000000001</v>
      </c>
      <c r="Q4898">
        <v>0</v>
      </c>
    </row>
    <row r="4899" spans="1:17">
      <c r="A4899" t="s">
        <v>15446</v>
      </c>
      <c r="B4899" s="14" t="s">
        <v>9466</v>
      </c>
      <c r="C4899">
        <v>31.933944480000001</v>
      </c>
      <c r="D4899">
        <v>7.6302866390000004</v>
      </c>
      <c r="E4899">
        <v>10.774561609999999</v>
      </c>
      <c r="F4899">
        <v>6.2873829020000001</v>
      </c>
      <c r="G4899">
        <v>9.7092731810000004</v>
      </c>
      <c r="H4899">
        <v>14.10405675</v>
      </c>
      <c r="I4899">
        <v>20.956453450000001</v>
      </c>
      <c r="J4899">
        <v>16.453359460000001</v>
      </c>
      <c r="K4899">
        <v>10.2442552</v>
      </c>
      <c r="L4899">
        <v>14.4847114</v>
      </c>
      <c r="M4899">
        <v>11.82189047</v>
      </c>
      <c r="N4899">
        <v>4.3161561470000001</v>
      </c>
      <c r="O4899">
        <v>15.53584399</v>
      </c>
      <c r="P4899">
        <v>4.2777712729999999</v>
      </c>
      <c r="Q4899">
        <v>9.2513780000000008</v>
      </c>
    </row>
    <row r="4900" spans="1:17">
      <c r="A4900" t="s">
        <v>15447</v>
      </c>
      <c r="B4900" s="14" t="s">
        <v>4036</v>
      </c>
      <c r="C4900">
        <v>13.967861900000001</v>
      </c>
      <c r="D4900">
        <v>97.734724259999993</v>
      </c>
      <c r="E4900">
        <v>73.879983679999995</v>
      </c>
      <c r="F4900">
        <v>133.16263559999999</v>
      </c>
      <c r="G4900">
        <v>71.267428289999998</v>
      </c>
      <c r="H4900">
        <v>192.30975050000001</v>
      </c>
      <c r="I4900">
        <v>54.9595044</v>
      </c>
      <c r="J4900">
        <v>131.26649259999999</v>
      </c>
      <c r="K4900">
        <v>132.70818389999999</v>
      </c>
      <c r="L4900">
        <v>44.29502531</v>
      </c>
      <c r="M4900">
        <v>9.1059488159999997</v>
      </c>
      <c r="N4900">
        <v>58.932597510000001</v>
      </c>
      <c r="O4900">
        <v>5.837397449</v>
      </c>
      <c r="P4900">
        <v>137.4807112</v>
      </c>
      <c r="Q4900">
        <v>99.642963750000007</v>
      </c>
    </row>
    <row r="4901" spans="1:17">
      <c r="A4901" t="s">
        <v>15448</v>
      </c>
      <c r="B4901" s="14" t="s">
        <v>6152</v>
      </c>
      <c r="C4901">
        <v>33.057110100000003</v>
      </c>
      <c r="D4901">
        <v>19.953221249999999</v>
      </c>
      <c r="E4901">
        <v>27.77821943</v>
      </c>
      <c r="F4901">
        <v>17.477163109999999</v>
      </c>
      <c r="G4901">
        <v>22.833376739999999</v>
      </c>
      <c r="H4901">
        <v>22.999555740000002</v>
      </c>
      <c r="I4901">
        <v>17.466605430000001</v>
      </c>
      <c r="J4901">
        <v>8.3205905270000002</v>
      </c>
      <c r="K4901">
        <v>18.256425270000001</v>
      </c>
      <c r="L4901">
        <v>35.417745259999997</v>
      </c>
      <c r="M4901">
        <v>15.6337568</v>
      </c>
      <c r="N4901">
        <v>9.9217736060000004</v>
      </c>
      <c r="O4901">
        <v>16.447984680000001</v>
      </c>
      <c r="P4901">
        <v>3.3782879800000001</v>
      </c>
      <c r="Q4901">
        <v>11.197590849999999</v>
      </c>
    </row>
    <row r="4902" spans="1:17">
      <c r="A4902" t="s">
        <v>15449</v>
      </c>
      <c r="B4902" s="14" t="s">
        <v>7759</v>
      </c>
      <c r="C4902">
        <v>19.847954309999999</v>
      </c>
      <c r="D4902">
        <v>15.31364245</v>
      </c>
      <c r="E4902">
        <v>27.814626010000001</v>
      </c>
      <c r="F4902">
        <v>18.408781619999999</v>
      </c>
      <c r="G4902">
        <v>21.79334716</v>
      </c>
      <c r="H4902">
        <v>8.095843619</v>
      </c>
      <c r="I4902">
        <v>58.887412589999997</v>
      </c>
      <c r="J4902">
        <v>58.738683909999999</v>
      </c>
      <c r="K4902">
        <v>53.154762009999999</v>
      </c>
      <c r="L4902">
        <v>62.878390240000002</v>
      </c>
      <c r="M4902">
        <v>15.502380690000001</v>
      </c>
      <c r="N4902">
        <v>24.14635719</v>
      </c>
      <c r="O4902">
        <v>17.433347820000002</v>
      </c>
      <c r="P4902">
        <v>7.4753606369999996</v>
      </c>
      <c r="Q4902">
        <v>16.278850569999999</v>
      </c>
    </row>
    <row r="4903" spans="1:17">
      <c r="A4903" t="s">
        <v>15450</v>
      </c>
      <c r="B4903" s="14" t="s">
        <v>6130</v>
      </c>
      <c r="C4903">
        <v>7.135009191</v>
      </c>
      <c r="D4903">
        <v>29.779322350000001</v>
      </c>
      <c r="E4903">
        <v>49.552639300000003</v>
      </c>
      <c r="F4903">
        <v>45.724750350000001</v>
      </c>
      <c r="G4903">
        <v>47.509102800000001</v>
      </c>
      <c r="H4903">
        <v>44.939892129999997</v>
      </c>
      <c r="I4903">
        <v>86.986833469999993</v>
      </c>
      <c r="J4903">
        <v>81.767506990000001</v>
      </c>
      <c r="K4903">
        <v>39.747843189999998</v>
      </c>
      <c r="L4903">
        <v>56.624376239999997</v>
      </c>
      <c r="M4903">
        <v>6.5740713179999997</v>
      </c>
      <c r="N4903">
        <v>20.8980234</v>
      </c>
      <c r="O4903">
        <v>6.0054192899999999</v>
      </c>
      <c r="P4903">
        <v>5.7805786330000002</v>
      </c>
      <c r="Q4903">
        <v>25.308949699999999</v>
      </c>
    </row>
    <row r="4904" spans="1:17">
      <c r="A4904" t="s">
        <v>15451</v>
      </c>
      <c r="B4904" s="14" t="s">
        <v>1332</v>
      </c>
      <c r="C4904">
        <v>9.7848060510000003</v>
      </c>
      <c r="D4904">
        <v>3.3667944250000001</v>
      </c>
      <c r="E4904">
        <v>3.6692863579999999</v>
      </c>
      <c r="F4904">
        <v>3.1455579789999999</v>
      </c>
      <c r="G4904">
        <v>3.7867397500000002</v>
      </c>
      <c r="H4904">
        <v>4.1843345669999996</v>
      </c>
      <c r="I4904">
        <v>4.6552568540000001</v>
      </c>
      <c r="J4904">
        <v>3.756460041</v>
      </c>
      <c r="K4904">
        <v>6.9259037860000001</v>
      </c>
      <c r="L4904">
        <v>7.8049902720000004</v>
      </c>
      <c r="M4904">
        <v>10.78988373</v>
      </c>
      <c r="N4904">
        <v>3.3020576529999999</v>
      </c>
      <c r="O4904">
        <v>10.375333919999999</v>
      </c>
      <c r="P4904">
        <v>2.852769538</v>
      </c>
      <c r="Q4904">
        <v>5.4860635440000003</v>
      </c>
    </row>
    <row r="4905" spans="1:17">
      <c r="A4905" t="s">
        <v>15452</v>
      </c>
      <c r="B4905" s="14" t="s">
        <v>9378</v>
      </c>
      <c r="C4905">
        <v>14.629657509999999</v>
      </c>
      <c r="D4905">
        <v>63.93949078</v>
      </c>
      <c r="E4905">
        <v>20.05555871</v>
      </c>
      <c r="F4905">
        <v>25.831065429999999</v>
      </c>
      <c r="G4905">
        <v>27.825037859999998</v>
      </c>
      <c r="H4905">
        <v>67.021822799999995</v>
      </c>
      <c r="I4905">
        <v>53.946353379999998</v>
      </c>
      <c r="J4905">
        <v>10.27982293</v>
      </c>
      <c r="K4905">
        <v>45.603886869999997</v>
      </c>
      <c r="L4905">
        <v>51.765622489999998</v>
      </c>
      <c r="M4905">
        <v>39.315230990000003</v>
      </c>
      <c r="N4905">
        <v>6.0028332300000002</v>
      </c>
      <c r="O4905">
        <v>32.866970039999998</v>
      </c>
      <c r="P4905">
        <v>16.869468950000002</v>
      </c>
      <c r="Q4905">
        <v>40.65860172</v>
      </c>
    </row>
    <row r="4906" spans="1:17">
      <c r="A4906" t="s">
        <v>15453</v>
      </c>
      <c r="B4906" s="14" t="s">
        <v>9468</v>
      </c>
      <c r="C4906">
        <v>41.808425059999998</v>
      </c>
      <c r="D4906">
        <v>324.24599369999999</v>
      </c>
      <c r="E4906">
        <v>332.85187430000002</v>
      </c>
      <c r="F4906">
        <v>67.48508726</v>
      </c>
      <c r="G4906">
        <v>538.41668900000002</v>
      </c>
      <c r="H4906">
        <v>380.94622090000001</v>
      </c>
      <c r="I4906">
        <v>241.84784500000001</v>
      </c>
      <c r="J4906">
        <v>275.33863120000001</v>
      </c>
      <c r="K4906">
        <v>198.77821040000001</v>
      </c>
      <c r="L4906">
        <v>139.64305780000001</v>
      </c>
      <c r="M4906">
        <v>57.291879160000001</v>
      </c>
      <c r="N4906">
        <v>367.18002739999997</v>
      </c>
      <c r="O4906">
        <v>41.928962140000003</v>
      </c>
      <c r="P4906">
        <v>344.31285839999998</v>
      </c>
      <c r="Q4906">
        <v>311.59447080000001</v>
      </c>
    </row>
    <row r="4907" spans="1:17">
      <c r="A4907" t="s">
        <v>15454</v>
      </c>
      <c r="B4907" s="14" t="s">
        <v>8141</v>
      </c>
      <c r="C4907">
        <v>27.943419899999999</v>
      </c>
      <c r="D4907">
        <v>157.1710775</v>
      </c>
      <c r="E4907">
        <v>89.717208630000002</v>
      </c>
      <c r="F4907">
        <v>222.0927949</v>
      </c>
      <c r="G4907">
        <v>76.900133460000006</v>
      </c>
      <c r="H4907">
        <v>336.3012076</v>
      </c>
      <c r="I4907">
        <v>15.442270649999999</v>
      </c>
      <c r="J4907">
        <v>43.739292409999997</v>
      </c>
      <c r="K4907">
        <v>61.78138027</v>
      </c>
      <c r="L4907">
        <v>21.00166128</v>
      </c>
      <c r="M4907">
        <v>16.37391706</v>
      </c>
      <c r="N4907">
        <v>43.728793709999998</v>
      </c>
      <c r="O4907">
        <v>8.1438762489999998</v>
      </c>
      <c r="P4907">
        <v>199.6905677</v>
      </c>
      <c r="Q4907">
        <v>191.6876676</v>
      </c>
    </row>
    <row r="4908" spans="1:17">
      <c r="A4908" t="s">
        <v>15455</v>
      </c>
      <c r="B4908" s="14" t="s">
        <v>6036</v>
      </c>
      <c r="C4908">
        <v>8.8778766699999991</v>
      </c>
      <c r="D4908">
        <v>6.1036973989999996</v>
      </c>
      <c r="E4908">
        <v>5.7972659000000002</v>
      </c>
      <c r="F4908">
        <v>5.7922361779999996</v>
      </c>
      <c r="G4908">
        <v>5.2334920770000002</v>
      </c>
      <c r="H4908">
        <v>3.2920224</v>
      </c>
      <c r="I4908">
        <v>3.5715259019999999</v>
      </c>
      <c r="J4908">
        <v>8.3438667320000004</v>
      </c>
      <c r="K4908">
        <v>4.9995886629999999</v>
      </c>
      <c r="L4908">
        <v>5.2226885579999998</v>
      </c>
      <c r="M4908">
        <v>3.5258269819999999</v>
      </c>
      <c r="N4908">
        <v>4.0756708479999997</v>
      </c>
      <c r="O4908">
        <v>7.7978369699999996</v>
      </c>
      <c r="P4908">
        <v>5.7871490950000002</v>
      </c>
      <c r="Q4908">
        <v>7.996953864</v>
      </c>
    </row>
    <row r="4909" spans="1:17">
      <c r="A4909" t="s">
        <v>15456</v>
      </c>
      <c r="B4909" s="14" t="s">
        <v>1482</v>
      </c>
      <c r="C4909">
        <v>4.0298041759999998</v>
      </c>
      <c r="D4909">
        <v>1.321250101</v>
      </c>
      <c r="E4909">
        <v>1.09752903</v>
      </c>
      <c r="F4909">
        <v>1.162894069</v>
      </c>
      <c r="G4909">
        <v>1.196899419</v>
      </c>
      <c r="H4909">
        <v>4.0239347629999997</v>
      </c>
      <c r="I4909">
        <v>1.410418162</v>
      </c>
      <c r="J4909">
        <v>1.205629136</v>
      </c>
      <c r="K4909">
        <v>1.6087452550000001</v>
      </c>
      <c r="L4909">
        <v>1.833309098</v>
      </c>
      <c r="M4909">
        <v>2.7847427389999999</v>
      </c>
      <c r="N4909">
        <v>1.1922282879999999</v>
      </c>
      <c r="O4909">
        <v>2.4992354649999999</v>
      </c>
      <c r="P4909">
        <v>3.4583025740000002</v>
      </c>
      <c r="Q4909">
        <v>1.4405129619999999</v>
      </c>
    </row>
    <row r="4910" spans="1:17">
      <c r="A4910" t="s">
        <v>15457</v>
      </c>
      <c r="B4910" s="14" t="s">
        <v>4041</v>
      </c>
      <c r="C4910">
        <v>4.3984718760000003</v>
      </c>
      <c r="D4910">
        <v>9.5572150219999994</v>
      </c>
      <c r="E4910">
        <v>8.4229928669999996</v>
      </c>
      <c r="F4910">
        <v>10.23561393</v>
      </c>
      <c r="G4910">
        <v>7.8658565439999997</v>
      </c>
      <c r="H4910">
        <v>17.51735291</v>
      </c>
      <c r="I4910">
        <v>9.1382914710000005</v>
      </c>
      <c r="J4910">
        <v>10.815833720000001</v>
      </c>
      <c r="K4910">
        <v>7.9814624509999996</v>
      </c>
      <c r="L4910">
        <v>5.3299882250000001</v>
      </c>
      <c r="M4910">
        <v>2.5444872379999999</v>
      </c>
      <c r="N4910">
        <v>4.6941857999999996</v>
      </c>
      <c r="O4910">
        <v>63.792857619999999</v>
      </c>
      <c r="P4910">
        <v>9.3653008070000006</v>
      </c>
      <c r="Q4910">
        <v>59.561788419999999</v>
      </c>
    </row>
    <row r="4911" spans="1:17">
      <c r="A4911" t="s">
        <v>15458</v>
      </c>
      <c r="B4911" s="14" t="s">
        <v>1420</v>
      </c>
      <c r="C4911">
        <v>15.63599921</v>
      </c>
      <c r="D4911">
        <v>4.0460649870000003</v>
      </c>
      <c r="E4911">
        <v>4.1237545019999997</v>
      </c>
      <c r="F4911">
        <v>4.8290621460000001</v>
      </c>
      <c r="G4911">
        <v>4.310995267</v>
      </c>
      <c r="H4911">
        <v>8.9319356459999995</v>
      </c>
      <c r="I4911">
        <v>8.6227123720000005</v>
      </c>
      <c r="J4911">
        <v>4.414101767</v>
      </c>
      <c r="K4911">
        <v>9.0603073510000005</v>
      </c>
      <c r="L4911">
        <v>6.7248554230000002</v>
      </c>
      <c r="M4911">
        <v>5.5488118130000004</v>
      </c>
      <c r="N4911">
        <v>2.1704396500000001</v>
      </c>
      <c r="O4911">
        <v>10.768261750000001</v>
      </c>
      <c r="P4911">
        <v>1.084237401</v>
      </c>
      <c r="Q4911">
        <v>5.7808078839999997</v>
      </c>
    </row>
    <row r="4912" spans="1:17">
      <c r="A4912" t="s">
        <v>15459</v>
      </c>
      <c r="B4912" s="14" t="s">
        <v>4042</v>
      </c>
      <c r="C4912">
        <v>1.71358644</v>
      </c>
      <c r="D4912">
        <v>2.4675090200000001</v>
      </c>
      <c r="E4912">
        <v>2.2332339110000001</v>
      </c>
      <c r="F4912">
        <v>2.7407172630000001</v>
      </c>
      <c r="G4912">
        <v>1.5534976009999999</v>
      </c>
      <c r="H4912">
        <v>1.1516955959999999</v>
      </c>
      <c r="I4912">
        <v>2.4989566609999998</v>
      </c>
      <c r="J4912">
        <v>3.0955560389999999</v>
      </c>
      <c r="K4912">
        <v>3.303814166</v>
      </c>
      <c r="L4912">
        <v>5.6843992679999999</v>
      </c>
      <c r="M4912">
        <v>0.822327213</v>
      </c>
      <c r="N4912">
        <v>2.8517012309999998</v>
      </c>
      <c r="O4912">
        <v>0.47443992800000001</v>
      </c>
      <c r="P4912">
        <v>2.9565612030000001</v>
      </c>
      <c r="Q4912">
        <v>2.3559490639999998</v>
      </c>
    </row>
    <row r="4913" spans="1:17">
      <c r="A4913" t="s">
        <v>15460</v>
      </c>
      <c r="B4913" s="14" t="s">
        <v>3149</v>
      </c>
      <c r="C4913">
        <v>1.8219455819999999</v>
      </c>
      <c r="D4913">
        <v>1.076325201</v>
      </c>
      <c r="E4913">
        <v>1.2922193820000001</v>
      </c>
      <c r="F4913">
        <v>0.86800813899999996</v>
      </c>
      <c r="G4913">
        <v>1.101155653</v>
      </c>
      <c r="H4913">
        <v>4.4316085159999998</v>
      </c>
      <c r="I4913">
        <v>0.44282981999999999</v>
      </c>
      <c r="J4913">
        <v>1.424307183</v>
      </c>
      <c r="K4913">
        <v>2.3418212170000001</v>
      </c>
      <c r="L4913">
        <v>4.7967094670000003</v>
      </c>
      <c r="M4913">
        <v>1.748654632</v>
      </c>
      <c r="N4913">
        <v>0.74864923400000005</v>
      </c>
      <c r="O4913">
        <v>2.6903534709999999</v>
      </c>
      <c r="P4913">
        <v>0.72893222499999999</v>
      </c>
      <c r="Q4913">
        <v>0.83497606499999999</v>
      </c>
    </row>
    <row r="4914" spans="1:17">
      <c r="A4914" t="s">
        <v>15461</v>
      </c>
      <c r="B4914" s="14" t="s">
        <v>15462</v>
      </c>
      <c r="C4914">
        <v>590.45090440000001</v>
      </c>
      <c r="D4914">
        <v>105.8534702</v>
      </c>
      <c r="E4914">
        <v>18.88135428</v>
      </c>
      <c r="F4914">
        <v>17.189362289999998</v>
      </c>
      <c r="G4914">
        <v>41.255418390000003</v>
      </c>
      <c r="H4914">
        <v>36.701968739999998</v>
      </c>
      <c r="I4914">
        <v>164.249606</v>
      </c>
      <c r="J4914">
        <v>22.066103680000001</v>
      </c>
      <c r="K4914">
        <v>148.6379087</v>
      </c>
      <c r="L4914">
        <v>323.48057230000001</v>
      </c>
      <c r="M4914">
        <v>353.77739989999998</v>
      </c>
      <c r="N4914">
        <v>26.92662369</v>
      </c>
      <c r="O4914">
        <v>442.24074830000001</v>
      </c>
      <c r="P4914">
        <v>65.543657920000001</v>
      </c>
      <c r="Q4914">
        <v>131.38796930000001</v>
      </c>
    </row>
    <row r="4915" spans="1:17">
      <c r="A4915" t="s">
        <v>15463</v>
      </c>
      <c r="B4915" s="14" t="s">
        <v>15464</v>
      </c>
      <c r="C4915">
        <v>222.62767220000001</v>
      </c>
      <c r="D4915">
        <v>46.195916330000003</v>
      </c>
      <c r="E4915">
        <v>45.08022836</v>
      </c>
      <c r="F4915">
        <v>42.021502159999997</v>
      </c>
      <c r="G4915">
        <v>49.27192178</v>
      </c>
      <c r="H4915">
        <v>133.95205770000001</v>
      </c>
      <c r="I4915">
        <v>136.3581634</v>
      </c>
      <c r="J4915">
        <v>65.476419070000006</v>
      </c>
      <c r="K4915">
        <v>126.58038139999999</v>
      </c>
      <c r="L4915">
        <v>118.3964083</v>
      </c>
      <c r="M4915">
        <v>123.2175687</v>
      </c>
      <c r="N4915">
        <v>30.691255389999998</v>
      </c>
      <c r="O4915">
        <v>224.77625269999999</v>
      </c>
      <c r="P4915">
        <v>44.590611440000004</v>
      </c>
      <c r="Q4915">
        <v>115.0361454</v>
      </c>
    </row>
    <row r="4916" spans="1:17">
      <c r="A4916" t="s">
        <v>15463</v>
      </c>
      <c r="B4916" s="14" t="s">
        <v>2848</v>
      </c>
      <c r="C4916">
        <v>0</v>
      </c>
      <c r="D4916">
        <v>2.8769698780000001</v>
      </c>
      <c r="E4916">
        <v>2.4869127729999998</v>
      </c>
      <c r="F4916">
        <v>0.70709258399999997</v>
      </c>
      <c r="G4916">
        <v>5.3821084910000003</v>
      </c>
      <c r="H4916">
        <v>0</v>
      </c>
      <c r="I4916">
        <v>0</v>
      </c>
      <c r="J4916">
        <v>2.6341088130000001</v>
      </c>
      <c r="K4916">
        <v>7.0696489580000001</v>
      </c>
      <c r="L4916">
        <v>3.282276666</v>
      </c>
      <c r="M4916">
        <v>0</v>
      </c>
      <c r="N4916">
        <v>1.921062185</v>
      </c>
      <c r="O4916">
        <v>0</v>
      </c>
      <c r="P4916">
        <v>0.38968074899999999</v>
      </c>
      <c r="Q4916">
        <v>1.7854834100000001</v>
      </c>
    </row>
    <row r="4917" spans="1:17">
      <c r="A4917" t="s">
        <v>15284</v>
      </c>
      <c r="B4917" s="14" t="s">
        <v>15465</v>
      </c>
      <c r="C4917">
        <v>22.10952447</v>
      </c>
      <c r="D4917">
        <v>4.1982856809999998</v>
      </c>
      <c r="E4917">
        <v>2.4361917979999999</v>
      </c>
      <c r="F4917">
        <v>2.1496696160000002</v>
      </c>
      <c r="G4917">
        <v>4.2269618790000001</v>
      </c>
      <c r="H4917">
        <v>2.426079332</v>
      </c>
      <c r="I4917">
        <v>9.212214994</v>
      </c>
      <c r="J4917">
        <v>6.4064749719999998</v>
      </c>
      <c r="K4917">
        <v>6.8060578410000003</v>
      </c>
      <c r="L4917">
        <v>12.97221008</v>
      </c>
      <c r="M4917">
        <v>7.5786179069999999</v>
      </c>
      <c r="N4917">
        <v>3.2121775920000002</v>
      </c>
      <c r="O4917">
        <v>13.117402200000001</v>
      </c>
      <c r="P4917">
        <v>2.1324403520000001</v>
      </c>
      <c r="Q4917">
        <v>3.2568856080000002</v>
      </c>
    </row>
    <row r="4918" spans="1:17">
      <c r="A4918" t="s">
        <v>15466</v>
      </c>
      <c r="B4918" s="14" t="s">
        <v>2978</v>
      </c>
      <c r="C4918">
        <v>12.98870883</v>
      </c>
      <c r="D4918">
        <v>3.172555332</v>
      </c>
      <c r="E4918">
        <v>3.7912049290000001</v>
      </c>
      <c r="F4918">
        <v>3.1960299700000001</v>
      </c>
      <c r="G4918">
        <v>4.5433242439999999</v>
      </c>
      <c r="H4918">
        <v>9.4651332989999997</v>
      </c>
      <c r="I4918">
        <v>5.8282118250000003</v>
      </c>
      <c r="J4918">
        <v>4.665320039</v>
      </c>
      <c r="K4918">
        <v>8.6118586710000002</v>
      </c>
      <c r="L4918">
        <v>11.363559459999999</v>
      </c>
      <c r="M4918">
        <v>6.3929309119999997</v>
      </c>
      <c r="N4918">
        <v>3.4896714289999999</v>
      </c>
      <c r="O4918">
        <v>11.802841040000001</v>
      </c>
      <c r="P4918">
        <v>3.2228797770000002</v>
      </c>
      <c r="Q4918">
        <v>8.2420218050000003</v>
      </c>
    </row>
    <row r="4919" spans="1:17">
      <c r="A4919" t="s">
        <v>15467</v>
      </c>
      <c r="B4919" s="14" t="s">
        <v>15468</v>
      </c>
      <c r="C4919">
        <v>82.88569339</v>
      </c>
      <c r="D4919">
        <v>61.528660719999998</v>
      </c>
      <c r="E4919">
        <v>57.23985854</v>
      </c>
      <c r="F4919">
        <v>42.160395350000002</v>
      </c>
      <c r="G4919">
        <v>57.000129620000003</v>
      </c>
      <c r="H4919">
        <v>65.899234120000003</v>
      </c>
      <c r="I4919">
        <v>69.979585639999996</v>
      </c>
      <c r="J4919">
        <v>66.547188270000007</v>
      </c>
      <c r="K4919">
        <v>100.2695282</v>
      </c>
      <c r="L4919">
        <v>107.5003395</v>
      </c>
      <c r="M4919">
        <v>39.077915709999999</v>
      </c>
      <c r="N4919">
        <v>39.973651349999997</v>
      </c>
      <c r="O4919">
        <v>51.533531279999998</v>
      </c>
      <c r="P4919">
        <v>55.850581740000003</v>
      </c>
      <c r="Q4919">
        <v>68.973727080000003</v>
      </c>
    </row>
    <row r="4920" spans="1:17">
      <c r="A4920" t="s">
        <v>15469</v>
      </c>
      <c r="B4920" s="14" t="s">
        <v>1408</v>
      </c>
      <c r="C4920">
        <v>21.331318799999998</v>
      </c>
      <c r="D4920">
        <v>73.530356999999995</v>
      </c>
      <c r="E4920">
        <v>47.657264400000003</v>
      </c>
      <c r="F4920">
        <v>65.737696319999998</v>
      </c>
      <c r="G4920">
        <v>60.999082899999998</v>
      </c>
      <c r="H4920">
        <v>177.611313</v>
      </c>
      <c r="I4920">
        <v>8.7102063770000004</v>
      </c>
      <c r="J4920">
        <v>41.536195169999999</v>
      </c>
      <c r="K4920">
        <v>82.447589969999996</v>
      </c>
      <c r="L4920">
        <v>104.0529174</v>
      </c>
      <c r="M4920">
        <v>21.292158329999999</v>
      </c>
      <c r="N4920">
        <v>31.975365629999999</v>
      </c>
      <c r="O4920">
        <v>18.89917728</v>
      </c>
      <c r="P4920">
        <v>49.029728480000003</v>
      </c>
      <c r="Q4920">
        <v>55.136022820000001</v>
      </c>
    </row>
    <row r="4921" spans="1:17">
      <c r="A4921" t="e">
        <v>#N/A</v>
      </c>
      <c r="B4921" s="14" t="s">
        <v>15470</v>
      </c>
      <c r="C4921">
        <v>0</v>
      </c>
      <c r="D4921">
        <v>6.0081436620000002</v>
      </c>
      <c r="E4921">
        <v>1.442656862</v>
      </c>
      <c r="F4921">
        <v>2.5170385280000001</v>
      </c>
      <c r="G4921">
        <v>1.7029955219999999</v>
      </c>
      <c r="H4921">
        <v>1.8937902849999999</v>
      </c>
      <c r="I4921">
        <v>0</v>
      </c>
      <c r="J4921">
        <v>0.468832054</v>
      </c>
      <c r="K4921">
        <v>1.6777226629999999</v>
      </c>
      <c r="L4921">
        <v>6.2314267460000003</v>
      </c>
      <c r="M4921">
        <v>0</v>
      </c>
      <c r="N4921">
        <v>2.279469309</v>
      </c>
      <c r="O4921">
        <v>0</v>
      </c>
      <c r="P4921">
        <v>2.4043883840000002</v>
      </c>
      <c r="Q4921">
        <v>4.2371919729999998</v>
      </c>
    </row>
    <row r="4922" spans="1:17">
      <c r="A4922" t="s">
        <v>15469</v>
      </c>
      <c r="B4922" s="14" t="s">
        <v>15471</v>
      </c>
      <c r="C4922">
        <v>35.56167859</v>
      </c>
      <c r="D4922">
        <v>78.781025159999999</v>
      </c>
      <c r="E4922">
        <v>56.810989329999998</v>
      </c>
      <c r="F4922">
        <v>80.651274799999996</v>
      </c>
      <c r="G4922">
        <v>67.846336370000003</v>
      </c>
      <c r="H4922">
        <v>57.714574059999997</v>
      </c>
      <c r="I4922">
        <v>15.89267021</v>
      </c>
      <c r="J4922">
        <v>15.99672331</v>
      </c>
      <c r="K4922">
        <v>26.020235750000001</v>
      </c>
      <c r="L4922">
        <v>46.027092170000003</v>
      </c>
      <c r="M4922">
        <v>25.323109670000001</v>
      </c>
      <c r="N4922">
        <v>30.757006029999999</v>
      </c>
      <c r="O4922">
        <v>21.59755981</v>
      </c>
      <c r="P4922">
        <v>64.799037580000004</v>
      </c>
      <c r="Q4922">
        <v>96.99638625</v>
      </c>
    </row>
    <row r="4923" spans="1:17">
      <c r="A4923" t="s">
        <v>15472</v>
      </c>
      <c r="B4923" s="14" t="s">
        <v>2897</v>
      </c>
      <c r="C4923">
        <v>8.6068338640000004</v>
      </c>
      <c r="D4923">
        <v>10.48686036</v>
      </c>
      <c r="E4923">
        <v>5.1506027469999998</v>
      </c>
      <c r="F4923">
        <v>6.7364581570000004</v>
      </c>
      <c r="G4923">
        <v>5.6264766469999996</v>
      </c>
      <c r="H4923">
        <v>5.8436504280000001</v>
      </c>
      <c r="I4923">
        <v>5.3792204410000002</v>
      </c>
      <c r="J4923">
        <v>6.6829360040000001</v>
      </c>
      <c r="K4923">
        <v>13.59598474</v>
      </c>
      <c r="L4923">
        <v>9.7112391129999995</v>
      </c>
      <c r="M4923">
        <v>2.0651522259999999</v>
      </c>
      <c r="N4923">
        <v>6.8016468540000004</v>
      </c>
      <c r="O4923">
        <v>3.744667653</v>
      </c>
      <c r="P4923">
        <v>9.4772040489999991</v>
      </c>
      <c r="Q4923">
        <v>6.5505379440000002</v>
      </c>
    </row>
    <row r="4924" spans="1:17">
      <c r="A4924" t="s">
        <v>15473</v>
      </c>
      <c r="B4924" s="14" t="s">
        <v>80</v>
      </c>
      <c r="C4924">
        <v>5.1341020290000001</v>
      </c>
      <c r="D4924">
        <v>10.165293569999999</v>
      </c>
      <c r="E4924">
        <v>14.13308471</v>
      </c>
      <c r="F4924">
        <v>11.793117580000001</v>
      </c>
      <c r="G4924">
        <v>11.02663136</v>
      </c>
      <c r="H4924">
        <v>4.5597378749999997</v>
      </c>
      <c r="I4924">
        <v>21.993536979999998</v>
      </c>
      <c r="J4924">
        <v>65.329275629999998</v>
      </c>
      <c r="K4924">
        <v>6.6961166130000001</v>
      </c>
      <c r="L4924">
        <v>5.6770379640000002</v>
      </c>
      <c r="M4924">
        <v>15.398668089999999</v>
      </c>
      <c r="N4924">
        <v>22.902733210000001</v>
      </c>
      <c r="O4924">
        <v>12.082550940000001</v>
      </c>
      <c r="P4924">
        <v>18.390387990000001</v>
      </c>
      <c r="Q4924">
        <v>11.690962470000001</v>
      </c>
    </row>
    <row r="4925" spans="1:17">
      <c r="A4925" t="s">
        <v>15474</v>
      </c>
      <c r="B4925" s="14" t="s">
        <v>8842</v>
      </c>
      <c r="C4925">
        <v>3.361719672</v>
      </c>
      <c r="D4925">
        <v>7.6764834339999997</v>
      </c>
      <c r="E4925">
        <v>22.825163310000001</v>
      </c>
      <c r="F4925">
        <v>18.421156530000001</v>
      </c>
      <c r="G4925">
        <v>24.187752750000001</v>
      </c>
      <c r="H4925">
        <v>35.488309700000002</v>
      </c>
      <c r="I4925">
        <v>24.889420569999999</v>
      </c>
      <c r="J4925">
        <v>23.799758669999999</v>
      </c>
      <c r="K4925">
        <v>11.65289456</v>
      </c>
      <c r="L4925">
        <v>13.28941824</v>
      </c>
      <c r="M4925">
        <v>3.4746800449999999</v>
      </c>
      <c r="N4925">
        <v>19.965854709999999</v>
      </c>
      <c r="O4925">
        <v>2.8638703200000002</v>
      </c>
      <c r="P4925">
        <v>14.49724631</v>
      </c>
      <c r="Q4925">
        <v>35.138358230000001</v>
      </c>
    </row>
    <row r="4926" spans="1:17">
      <c r="A4926" t="s">
        <v>15475</v>
      </c>
      <c r="B4926" s="14" t="s">
        <v>5757</v>
      </c>
      <c r="C4926">
        <v>31.820179679999999</v>
      </c>
      <c r="D4926">
        <v>6.8206113869999996</v>
      </c>
      <c r="E4926">
        <v>6.4472830969999997</v>
      </c>
      <c r="F4926">
        <v>5.2444417919999999</v>
      </c>
      <c r="G4926">
        <v>7.7520519319999996</v>
      </c>
      <c r="H4926">
        <v>6.980114511</v>
      </c>
      <c r="I4926">
        <v>10.200516970000001</v>
      </c>
      <c r="J4926">
        <v>9.4850133309999993</v>
      </c>
      <c r="K4926">
        <v>15.83972369</v>
      </c>
      <c r="L4926">
        <v>19.67110374</v>
      </c>
      <c r="M4926">
        <v>11.00546207</v>
      </c>
      <c r="N4926">
        <v>4.9261389820000003</v>
      </c>
      <c r="O4926">
        <v>20.763119459999999</v>
      </c>
      <c r="P4926">
        <v>6.0041023060000001</v>
      </c>
      <c r="Q4926">
        <v>10.72033688</v>
      </c>
    </row>
    <row r="4927" spans="1:17">
      <c r="A4927" t="s">
        <v>15476</v>
      </c>
      <c r="B4927" s="14" t="s">
        <v>15477</v>
      </c>
      <c r="C4927">
        <v>56.338840660000002</v>
      </c>
      <c r="D4927">
        <v>330.50940980000001</v>
      </c>
      <c r="E4927">
        <v>348.88260220000001</v>
      </c>
      <c r="F4927">
        <v>296.47927950000002</v>
      </c>
      <c r="G4927">
        <v>208.7991413</v>
      </c>
      <c r="H4927">
        <v>354.76882799999998</v>
      </c>
      <c r="I4927">
        <v>213.15103310000001</v>
      </c>
      <c r="J4927">
        <v>205.0320634</v>
      </c>
      <c r="K4927">
        <v>733.71036960000004</v>
      </c>
      <c r="L4927">
        <v>304.59907650000002</v>
      </c>
      <c r="M4927">
        <v>51.011803929999999</v>
      </c>
      <c r="N4927">
        <v>120.1615743</v>
      </c>
      <c r="O4927">
        <v>180.11864550000001</v>
      </c>
      <c r="P4927">
        <v>83.888184760000001</v>
      </c>
      <c r="Q4927">
        <v>151.6282147</v>
      </c>
    </row>
    <row r="4928" spans="1:17">
      <c r="A4928" t="s">
        <v>9569</v>
      </c>
      <c r="B4928" s="14" t="s">
        <v>8052</v>
      </c>
      <c r="C4928">
        <v>16.001363940000001</v>
      </c>
      <c r="D4928">
        <v>4.0380327219999996</v>
      </c>
      <c r="E4928">
        <v>3.7155661069999999</v>
      </c>
      <c r="F4928">
        <v>3.7122360680000002</v>
      </c>
      <c r="G4928">
        <v>3.1475723759999998</v>
      </c>
      <c r="H4928">
        <v>9.2448295110000007</v>
      </c>
      <c r="I4928">
        <v>5.6815901430000002</v>
      </c>
      <c r="J4928">
        <v>6.3500837460000001</v>
      </c>
      <c r="K4928">
        <v>6.8171614959999998</v>
      </c>
      <c r="L4928">
        <v>7.7367949989999998</v>
      </c>
      <c r="M4928">
        <v>2.6709010549999999</v>
      </c>
      <c r="N4928">
        <v>2.8129839140000001</v>
      </c>
      <c r="O4928">
        <v>4.1606207660000001</v>
      </c>
      <c r="P4928">
        <v>6.2209748180000002</v>
      </c>
      <c r="Q4928">
        <v>7.5564208600000002</v>
      </c>
    </row>
    <row r="4929" spans="1:17">
      <c r="A4929" t="e">
        <v>#N/A</v>
      </c>
      <c r="B4929" s="14" t="s">
        <v>15478</v>
      </c>
      <c r="C4929">
        <v>1.236450096</v>
      </c>
      <c r="D4929">
        <v>0.41087264400000001</v>
      </c>
      <c r="E4929">
        <v>0.46040151600000001</v>
      </c>
      <c r="F4929">
        <v>0.42076242899999999</v>
      </c>
      <c r="G4929">
        <v>0.42702357800000001</v>
      </c>
      <c r="H4929">
        <v>1.187162697</v>
      </c>
      <c r="I4929">
        <v>0.90156969300000001</v>
      </c>
      <c r="J4929">
        <v>0.39186311899999998</v>
      </c>
      <c r="K4929">
        <v>1.963203416</v>
      </c>
      <c r="L4929">
        <v>2.7344116239999998</v>
      </c>
      <c r="M4929">
        <v>1.186711726</v>
      </c>
      <c r="N4929">
        <v>0.22862940700000001</v>
      </c>
      <c r="O4929">
        <v>1.3693415870000001</v>
      </c>
      <c r="P4929">
        <v>0</v>
      </c>
      <c r="Q4929">
        <v>1.699951271</v>
      </c>
    </row>
    <row r="4930" spans="1:17">
      <c r="A4930" t="s">
        <v>15479</v>
      </c>
      <c r="B4930" s="14" t="s">
        <v>6960</v>
      </c>
      <c r="C4930">
        <v>41.743996889999998</v>
      </c>
      <c r="D4930">
        <v>4.2582400419999997</v>
      </c>
      <c r="E4930">
        <v>3.7180924389999999</v>
      </c>
      <c r="F4930">
        <v>3.4093032440000002</v>
      </c>
      <c r="G4930">
        <v>3.6544946810000001</v>
      </c>
      <c r="H4930">
        <v>7.5313110349999999</v>
      </c>
      <c r="I4930">
        <v>10.75949464</v>
      </c>
      <c r="J4930">
        <v>6.5964177680000002</v>
      </c>
      <c r="K4930">
        <v>14.357004549999999</v>
      </c>
      <c r="L4930">
        <v>15.703078209999999</v>
      </c>
      <c r="M4930">
        <v>14.535126419999999</v>
      </c>
      <c r="N4930">
        <v>4.5235730859999999</v>
      </c>
      <c r="O4930">
        <v>27.953367050000001</v>
      </c>
      <c r="P4930">
        <v>6.1755330009999998</v>
      </c>
      <c r="Q4930">
        <v>12.946643460000001</v>
      </c>
    </row>
    <row r="4931" spans="1:17">
      <c r="A4931" t="e">
        <v>#N/A</v>
      </c>
      <c r="B4931" s="14" t="s">
        <v>15480</v>
      </c>
      <c r="C4931">
        <v>5.2608195159999998</v>
      </c>
      <c r="D4931">
        <v>2.3308953410000002</v>
      </c>
      <c r="E4931">
        <v>1.6790621269999999</v>
      </c>
      <c r="F4931">
        <v>0.71610013299999997</v>
      </c>
      <c r="G4931">
        <v>0.90844506400000002</v>
      </c>
      <c r="H4931">
        <v>1.0102225250000001</v>
      </c>
      <c r="I4931">
        <v>0</v>
      </c>
      <c r="J4931">
        <v>5.3353286789999999</v>
      </c>
      <c r="K4931">
        <v>0</v>
      </c>
      <c r="L4931">
        <v>1.662044554</v>
      </c>
      <c r="M4931">
        <v>0</v>
      </c>
      <c r="N4931">
        <v>2.918301472</v>
      </c>
      <c r="O4931">
        <v>0</v>
      </c>
      <c r="P4931">
        <v>3.1571586809999999</v>
      </c>
      <c r="Q4931">
        <v>3.6164568429999999</v>
      </c>
    </row>
    <row r="4932" spans="1:17">
      <c r="A4932" t="s">
        <v>15481</v>
      </c>
      <c r="B4932" s="14" t="s">
        <v>15482</v>
      </c>
      <c r="C4932">
        <v>4.6267453170000001</v>
      </c>
      <c r="D4932">
        <v>3.5047669190000001</v>
      </c>
      <c r="E4932">
        <v>3.286823278</v>
      </c>
      <c r="F4932">
        <v>3.3724253110000002</v>
      </c>
      <c r="G4932">
        <v>3.118491304</v>
      </c>
      <c r="H4932">
        <v>2.4647677140000002</v>
      </c>
      <c r="I4932">
        <v>0.65296193199999997</v>
      </c>
      <c r="J4932">
        <v>2.8380689910000001</v>
      </c>
      <c r="K4932">
        <v>2.5728718829999999</v>
      </c>
      <c r="L4932">
        <v>4.7152330139999998</v>
      </c>
      <c r="M4932">
        <v>1.1459680999999999</v>
      </c>
      <c r="N4932">
        <v>3.2381040950000002</v>
      </c>
      <c r="O4932">
        <v>2.809946343</v>
      </c>
      <c r="P4932">
        <v>4.052989621</v>
      </c>
      <c r="Q4932">
        <v>3.693569584</v>
      </c>
    </row>
    <row r="4933" spans="1:17">
      <c r="A4933" t="s">
        <v>15483</v>
      </c>
      <c r="B4933" s="14" t="s">
        <v>15484</v>
      </c>
      <c r="C4933">
        <v>14.283322760000001</v>
      </c>
      <c r="D4933">
        <v>0.34393850399999998</v>
      </c>
      <c r="E4933">
        <v>0.561581055</v>
      </c>
      <c r="F4933">
        <v>0.33812848400000001</v>
      </c>
      <c r="G4933">
        <v>0.37533125000000001</v>
      </c>
      <c r="H4933">
        <v>0</v>
      </c>
      <c r="I4933">
        <v>13.810963109999999</v>
      </c>
      <c r="J4933">
        <v>0.61012792900000001</v>
      </c>
      <c r="K4933">
        <v>17.044232619999999</v>
      </c>
      <c r="L4933">
        <v>21.973978519999999</v>
      </c>
      <c r="M4933">
        <v>19.37106133</v>
      </c>
      <c r="N4933">
        <v>0.555013643</v>
      </c>
      <c r="O4933">
        <v>14.95876986</v>
      </c>
      <c r="P4933">
        <v>0.74537430500000001</v>
      </c>
      <c r="Q4933">
        <v>4.3757768229999998</v>
      </c>
    </row>
    <row r="4934" spans="1:17">
      <c r="A4934" t="s">
        <v>15485</v>
      </c>
      <c r="B4934" s="14" t="s">
        <v>1416</v>
      </c>
      <c r="C4934">
        <v>12.14630388</v>
      </c>
      <c r="D4934">
        <v>51.33787967</v>
      </c>
      <c r="E4934">
        <v>51.55275219</v>
      </c>
      <c r="F4934">
        <v>52.21101591</v>
      </c>
      <c r="G4934">
        <v>38.526648899999998</v>
      </c>
      <c r="H4934">
        <v>37.07329008</v>
      </c>
      <c r="I4934">
        <v>25.63751589</v>
      </c>
      <c r="J4934">
        <v>44.613434089999998</v>
      </c>
      <c r="K4934">
        <v>22.330679100000001</v>
      </c>
      <c r="L4934">
        <v>33.7284413</v>
      </c>
      <c r="M4934">
        <v>5.5220672579999999</v>
      </c>
      <c r="N4934">
        <v>36.565604690000001</v>
      </c>
      <c r="O4934">
        <v>18.05368777</v>
      </c>
      <c r="P4934">
        <v>67.426230810000007</v>
      </c>
      <c r="Q4934">
        <v>64.381049239999996</v>
      </c>
    </row>
    <row r="4935" spans="1:17">
      <c r="A4935" t="e">
        <v>#N/A</v>
      </c>
      <c r="B4935" s="14" t="s">
        <v>15486</v>
      </c>
      <c r="C4935">
        <v>2.4010135579999998</v>
      </c>
      <c r="D4935">
        <v>2.1276195840000001</v>
      </c>
      <c r="E4935">
        <v>1.7880710049999999</v>
      </c>
      <c r="F4935">
        <v>1.960948621</v>
      </c>
      <c r="G4935">
        <v>0</v>
      </c>
      <c r="H4935">
        <v>0.92212172299999995</v>
      </c>
      <c r="I4935">
        <v>7.0028901770000003</v>
      </c>
      <c r="J4935">
        <v>0.91313219800000001</v>
      </c>
      <c r="K4935">
        <v>1.0892191710000001</v>
      </c>
      <c r="L4935">
        <v>0</v>
      </c>
      <c r="M4935">
        <v>0</v>
      </c>
      <c r="N4935">
        <v>1.183910416</v>
      </c>
      <c r="O4935">
        <v>0</v>
      </c>
      <c r="P4935">
        <v>0.72045626900000004</v>
      </c>
      <c r="Q4935">
        <v>3.3010681650000002</v>
      </c>
    </row>
    <row r="4936" spans="1:17">
      <c r="A4936" t="s">
        <v>15487</v>
      </c>
      <c r="B4936" s="14" t="s">
        <v>1389</v>
      </c>
      <c r="C4936">
        <v>12.566182319999999</v>
      </c>
      <c r="D4936">
        <v>5.151032635</v>
      </c>
      <c r="E4936">
        <v>3.865156297</v>
      </c>
      <c r="F4936">
        <v>4.6544285209999998</v>
      </c>
      <c r="G4936">
        <v>3.9856123210000001</v>
      </c>
      <c r="H4936">
        <v>5.6468741570000001</v>
      </c>
      <c r="I4936">
        <v>6.8564832410000003</v>
      </c>
      <c r="J4936">
        <v>5.5376399029999996</v>
      </c>
      <c r="K4936">
        <v>9.5010755249999992</v>
      </c>
      <c r="L4936">
        <v>7.9940524230000003</v>
      </c>
      <c r="M4936">
        <v>4.2663649890000004</v>
      </c>
      <c r="N4936">
        <v>4.0675936850000003</v>
      </c>
      <c r="O4936">
        <v>4.0708929569999999</v>
      </c>
      <c r="P4936">
        <v>4.1554116079999996</v>
      </c>
      <c r="Q4936">
        <v>6.464107812</v>
      </c>
    </row>
    <row r="4937" spans="1:17">
      <c r="A4937" t="s">
        <v>15488</v>
      </c>
      <c r="B4937" s="14" t="s">
        <v>6323</v>
      </c>
      <c r="C4937">
        <v>103.407202</v>
      </c>
      <c r="D4937">
        <v>2.9360138720000002</v>
      </c>
      <c r="E4937">
        <v>2.0888490800000001</v>
      </c>
      <c r="F4937">
        <v>3.541205948</v>
      </c>
      <c r="G4937">
        <v>2.034283479</v>
      </c>
      <c r="H4937">
        <v>2.325032744</v>
      </c>
      <c r="I4937">
        <v>170.1280586</v>
      </c>
      <c r="J4937">
        <v>4.791411579</v>
      </c>
      <c r="K4937">
        <v>31.02634767</v>
      </c>
      <c r="L4937">
        <v>55.207009239999998</v>
      </c>
      <c r="M4937">
        <v>52.450401470000003</v>
      </c>
      <c r="N4937">
        <v>3.5901942660000001</v>
      </c>
      <c r="O4937">
        <v>50.918456939999999</v>
      </c>
      <c r="P4937">
        <v>4.8605108350000004</v>
      </c>
      <c r="Q4937">
        <v>16.534113999999999</v>
      </c>
    </row>
    <row r="4938" spans="1:17">
      <c r="A4938" t="s">
        <v>15489</v>
      </c>
      <c r="B4938" s="14" t="s">
        <v>15490</v>
      </c>
      <c r="C4938">
        <v>4.8096534169999998</v>
      </c>
      <c r="D4938">
        <v>3.777679241</v>
      </c>
      <c r="E4938">
        <v>4.0935102069999996</v>
      </c>
      <c r="F4938">
        <v>3.2436796139999999</v>
      </c>
      <c r="G4938">
        <v>2.9823833049999999</v>
      </c>
      <c r="H4938">
        <v>12.342469899999999</v>
      </c>
      <c r="I4938">
        <v>15.622117100000001</v>
      </c>
      <c r="J4938">
        <v>12.831867949999999</v>
      </c>
      <c r="K4938">
        <v>5.1572134810000003</v>
      </c>
      <c r="L4938">
        <v>5.5254842770000003</v>
      </c>
      <c r="M4938">
        <v>5.875133967</v>
      </c>
      <c r="N4938">
        <v>4.7162127490000003</v>
      </c>
      <c r="O4938">
        <v>9.6847028080000008</v>
      </c>
      <c r="P4938">
        <v>4.6904029620000003</v>
      </c>
      <c r="Q4938">
        <v>5.2600397970000001</v>
      </c>
    </row>
    <row r="4939" spans="1:17">
      <c r="A4939" t="s">
        <v>15491</v>
      </c>
      <c r="B4939" s="14" t="s">
        <v>2118</v>
      </c>
      <c r="C4939">
        <v>1.024750203</v>
      </c>
      <c r="D4939">
        <v>4.5403296339999999</v>
      </c>
      <c r="E4939">
        <v>4.5788815820000002</v>
      </c>
      <c r="F4939">
        <v>3.5569564310000001</v>
      </c>
      <c r="G4939">
        <v>5.1317002169999997</v>
      </c>
      <c r="H4939">
        <v>0.59034095399999997</v>
      </c>
      <c r="I4939">
        <v>27.646645830000001</v>
      </c>
      <c r="J4939">
        <v>4.4168710430000004</v>
      </c>
      <c r="K4939">
        <v>11.3895027</v>
      </c>
      <c r="L4939">
        <v>1.6187406639999999</v>
      </c>
      <c r="M4939">
        <v>48.192863799999998</v>
      </c>
      <c r="N4939">
        <v>6.5687932780000002</v>
      </c>
      <c r="O4939">
        <v>40.288543920000002</v>
      </c>
      <c r="P4939">
        <v>6.149800409</v>
      </c>
      <c r="Q4939">
        <v>4.9311241570000002</v>
      </c>
    </row>
    <row r="4940" spans="1:17">
      <c r="A4940" t="s">
        <v>15492</v>
      </c>
      <c r="B4940" s="14" t="s">
        <v>15493</v>
      </c>
      <c r="C4940">
        <v>7.7919685279999999</v>
      </c>
      <c r="D4940">
        <v>6.2142549369999998</v>
      </c>
      <c r="E4940">
        <v>4.9738255459999996</v>
      </c>
      <c r="F4940">
        <v>0.63638332600000003</v>
      </c>
      <c r="G4940">
        <v>1.614632547</v>
      </c>
      <c r="H4940">
        <v>0.59850919400000002</v>
      </c>
      <c r="I4940">
        <v>9.0905442300000008</v>
      </c>
      <c r="J4940">
        <v>8.9888963250000007</v>
      </c>
      <c r="K4940">
        <v>3.5348244790000001</v>
      </c>
      <c r="L4940">
        <v>6.8927809990000002</v>
      </c>
      <c r="M4940">
        <v>17.94845509</v>
      </c>
      <c r="N4940">
        <v>3.4579119330000001</v>
      </c>
      <c r="O4940">
        <v>7.7664920960000003</v>
      </c>
      <c r="P4940">
        <v>1.169042248</v>
      </c>
      <c r="Q4940">
        <v>5.3564502300000001</v>
      </c>
    </row>
    <row r="4941" spans="1:17">
      <c r="A4941" t="s">
        <v>15494</v>
      </c>
      <c r="B4941" s="14" t="s">
        <v>6298</v>
      </c>
      <c r="C4941">
        <v>9.2879580970000006</v>
      </c>
      <c r="D4941">
        <v>2.157964131</v>
      </c>
      <c r="E4941">
        <v>2.9884788339999999</v>
      </c>
      <c r="F4941">
        <v>1.8501544860000001</v>
      </c>
      <c r="G4941">
        <v>1.8385672310000001</v>
      </c>
      <c r="H4941">
        <v>2.7840690970000002</v>
      </c>
      <c r="I4941">
        <v>3.303612481</v>
      </c>
      <c r="J4941">
        <v>3.5897499079999999</v>
      </c>
      <c r="K4941">
        <v>5.6522289399999996</v>
      </c>
      <c r="L4941">
        <v>6.727496854</v>
      </c>
      <c r="M4941">
        <v>4.7833010219999998</v>
      </c>
      <c r="N4941">
        <v>3.0718026709999999</v>
      </c>
      <c r="O4941">
        <v>2.257948882</v>
      </c>
      <c r="P4941">
        <v>1.053612953</v>
      </c>
      <c r="Q4941">
        <v>3.7374682899999998</v>
      </c>
    </row>
    <row r="4942" spans="1:17">
      <c r="A4942" t="s">
        <v>15495</v>
      </c>
      <c r="B4942" s="14" t="s">
        <v>7190</v>
      </c>
      <c r="C4942">
        <v>8.0039227890000006</v>
      </c>
      <c r="D4942">
        <v>40.066672240000003</v>
      </c>
      <c r="E4942">
        <v>45.347189989999997</v>
      </c>
      <c r="F4942">
        <v>46.723829270000003</v>
      </c>
      <c r="G4942">
        <v>43.185427300000001</v>
      </c>
      <c r="H4942">
        <v>75.284764080000002</v>
      </c>
      <c r="I4942">
        <v>40.545805479999999</v>
      </c>
      <c r="J4942">
        <v>46.416259689999997</v>
      </c>
      <c r="K4942">
        <v>135.87499919999999</v>
      </c>
      <c r="L4942">
        <v>158.81821859999999</v>
      </c>
      <c r="M4942">
        <v>8.4905774029999996</v>
      </c>
      <c r="N4942">
        <v>23.558649880000001</v>
      </c>
      <c r="O4942">
        <v>22.62696128</v>
      </c>
      <c r="P4942">
        <v>21.36234902</v>
      </c>
      <c r="Q4942">
        <v>30.74449443</v>
      </c>
    </row>
    <row r="4943" spans="1:17">
      <c r="A4943" t="e">
        <v>#N/A</v>
      </c>
      <c r="B4943" s="14" t="s">
        <v>15496</v>
      </c>
      <c r="C4943">
        <v>2.4010135579999998</v>
      </c>
      <c r="D4943">
        <v>0</v>
      </c>
      <c r="E4943">
        <v>0.25543871499999998</v>
      </c>
      <c r="F4943">
        <v>0.32682476999999999</v>
      </c>
      <c r="G4943">
        <v>0</v>
      </c>
      <c r="H4943">
        <v>0</v>
      </c>
      <c r="I4943">
        <v>0</v>
      </c>
      <c r="J4943">
        <v>0.30437739899999999</v>
      </c>
      <c r="K4943">
        <v>0</v>
      </c>
      <c r="L4943">
        <v>1.5170988080000001</v>
      </c>
      <c r="M4943">
        <v>0</v>
      </c>
      <c r="N4943">
        <v>0.29597760400000001</v>
      </c>
      <c r="O4943">
        <v>0</v>
      </c>
      <c r="P4943">
        <v>0</v>
      </c>
      <c r="Q4943">
        <v>3.3010681650000002</v>
      </c>
    </row>
    <row r="4944" spans="1:17">
      <c r="A4944" t="s">
        <v>15497</v>
      </c>
      <c r="B4944" s="14" t="s">
        <v>15498</v>
      </c>
      <c r="C4944">
        <v>285.25031180000002</v>
      </c>
      <c r="D4944">
        <v>70.737867620000003</v>
      </c>
      <c r="E4944">
        <v>45.294287609999998</v>
      </c>
      <c r="F4944">
        <v>26.65811939</v>
      </c>
      <c r="G4944">
        <v>44.846280280000002</v>
      </c>
      <c r="H4944">
        <v>78.484916960000007</v>
      </c>
      <c r="I4944">
        <v>74.504975900000005</v>
      </c>
      <c r="J4944">
        <v>68.54453513</v>
      </c>
      <c r="K4944">
        <v>160.3061122</v>
      </c>
      <c r="L4944">
        <v>166.78702770000001</v>
      </c>
      <c r="M4944">
        <v>114.4136914</v>
      </c>
      <c r="N4944">
        <v>37.787491230000001</v>
      </c>
      <c r="O4944">
        <v>141.4515743</v>
      </c>
      <c r="P4944">
        <v>38.325302550000004</v>
      </c>
      <c r="Q4944">
        <v>76.094725949999997</v>
      </c>
    </row>
    <row r="4945" spans="1:17">
      <c r="A4945" t="s">
        <v>15499</v>
      </c>
      <c r="B4945" s="14" t="s">
        <v>3117</v>
      </c>
      <c r="C4945">
        <v>27.91790765</v>
      </c>
      <c r="D4945">
        <v>5.9513644750000001</v>
      </c>
      <c r="E4945">
        <v>5.1556916160000004</v>
      </c>
      <c r="F4945">
        <v>6.3097190310000002</v>
      </c>
      <c r="G4945">
        <v>4.9118604909999997</v>
      </c>
      <c r="H4945">
        <v>11.12662181</v>
      </c>
      <c r="I4945">
        <v>17.668006080000001</v>
      </c>
      <c r="J4945">
        <v>13.28855819</v>
      </c>
      <c r="K4945">
        <v>13.38183553</v>
      </c>
      <c r="L4945">
        <v>20.302807009999999</v>
      </c>
      <c r="M4945">
        <v>23.25591704</v>
      </c>
      <c r="N4945">
        <v>11.29849201</v>
      </c>
      <c r="O4945">
        <v>16.33428893</v>
      </c>
      <c r="P4945">
        <v>5.7691638469999997</v>
      </c>
      <c r="Q4945">
        <v>14.122171720000001</v>
      </c>
    </row>
    <row r="4946" spans="1:17">
      <c r="A4946" t="s">
        <v>15500</v>
      </c>
      <c r="B4946" s="14" t="s">
        <v>1788</v>
      </c>
      <c r="C4946">
        <v>2.8230667230000002</v>
      </c>
      <c r="D4946">
        <v>4.0651247230000003</v>
      </c>
      <c r="E4946">
        <v>4.9341579920000003</v>
      </c>
      <c r="F4946">
        <v>4.6112932410000003</v>
      </c>
      <c r="G4946">
        <v>5.4668609310000003</v>
      </c>
      <c r="H4946">
        <v>3.7947470120000002</v>
      </c>
      <c r="I4946">
        <v>7.0576002559999997</v>
      </c>
      <c r="J4946">
        <v>8.5380238419999994</v>
      </c>
      <c r="K4946">
        <v>7.68410087</v>
      </c>
      <c r="L4946">
        <v>7.0076927360000001</v>
      </c>
      <c r="M4946">
        <v>0.77414397800000001</v>
      </c>
      <c r="N4946">
        <v>4.872068842</v>
      </c>
      <c r="O4946">
        <v>1.339922139</v>
      </c>
      <c r="P4946">
        <v>1.2403949240000001</v>
      </c>
      <c r="Q4946">
        <v>4.7130484929999996</v>
      </c>
    </row>
    <row r="4947" spans="1:17">
      <c r="A4947" t="s">
        <v>15501</v>
      </c>
      <c r="B4947" s="14" t="s">
        <v>8172</v>
      </c>
      <c r="C4947">
        <v>8.2815708289999996</v>
      </c>
      <c r="D4947">
        <v>0.58097098899999999</v>
      </c>
      <c r="E4947">
        <v>0.54331951300000003</v>
      </c>
      <c r="F4947">
        <v>0.48848942899999998</v>
      </c>
      <c r="G4947">
        <v>0.47669075900000002</v>
      </c>
      <c r="H4947">
        <v>0.74213539699999997</v>
      </c>
      <c r="I4947">
        <v>3.4218667909999998</v>
      </c>
      <c r="J4947">
        <v>0.76989577399999998</v>
      </c>
      <c r="K4947">
        <v>1.8784662169999999</v>
      </c>
      <c r="L4947">
        <v>2.6163869819999999</v>
      </c>
      <c r="M4947">
        <v>4.7690580870000003</v>
      </c>
      <c r="N4947">
        <v>0.40835412799999998</v>
      </c>
      <c r="O4947">
        <v>4.8915517660000001</v>
      </c>
      <c r="P4947">
        <v>0.49699924400000001</v>
      </c>
      <c r="Q4947">
        <v>1.8027892320000001</v>
      </c>
    </row>
    <row r="4948" spans="1:17">
      <c r="A4948" t="s">
        <v>15502</v>
      </c>
      <c r="B4948" s="14" t="s">
        <v>4004</v>
      </c>
      <c r="C4948">
        <v>3.0598002609999999</v>
      </c>
      <c r="D4948">
        <v>0.52478570999999996</v>
      </c>
      <c r="E4948">
        <v>0.88206944399999998</v>
      </c>
      <c r="F4948">
        <v>0.61803001499999999</v>
      </c>
      <c r="G4948">
        <v>0.59654703899999995</v>
      </c>
      <c r="H4948">
        <v>0.64442732300000005</v>
      </c>
      <c r="I4948">
        <v>1.439408593</v>
      </c>
      <c r="J4948">
        <v>1.714232561</v>
      </c>
      <c r="K4948">
        <v>1.522407675</v>
      </c>
      <c r="L4948">
        <v>2.6817549679999999</v>
      </c>
      <c r="M4948">
        <v>2.6525162670000002</v>
      </c>
      <c r="N4948">
        <v>1.496582742</v>
      </c>
      <c r="O4948">
        <v>3.4979739209999998</v>
      </c>
      <c r="P4948">
        <v>0.799665132</v>
      </c>
      <c r="Q4948">
        <v>1.3570356699999999</v>
      </c>
    </row>
    <row r="4949" spans="1:17">
      <c r="A4949" t="s">
        <v>15247</v>
      </c>
      <c r="B4949" s="14" t="s">
        <v>15503</v>
      </c>
      <c r="C4949">
        <v>0.60820962000000001</v>
      </c>
      <c r="D4949">
        <v>8.0843277279999999</v>
      </c>
      <c r="E4949">
        <v>4.3353103859999997</v>
      </c>
      <c r="F4949">
        <v>7.4510271599999998</v>
      </c>
      <c r="G4949">
        <v>3.360845361</v>
      </c>
      <c r="H4949">
        <v>1.635102437</v>
      </c>
      <c r="I4949">
        <v>7.9826759889999996</v>
      </c>
      <c r="J4949">
        <v>5.1658985980000001</v>
      </c>
      <c r="K4949">
        <v>16.554848079999999</v>
      </c>
      <c r="L4949">
        <v>7.3017362370000001</v>
      </c>
      <c r="M4949">
        <v>0</v>
      </c>
      <c r="N4949">
        <v>1.949354706</v>
      </c>
      <c r="O4949">
        <v>2.6943157000000002</v>
      </c>
      <c r="P4949">
        <v>4.4712852979999997</v>
      </c>
      <c r="Q4949">
        <v>2.5086173390000002</v>
      </c>
    </row>
    <row r="4950" spans="1:17">
      <c r="A4950" t="s">
        <v>15504</v>
      </c>
      <c r="B4950" s="14" t="s">
        <v>4005</v>
      </c>
      <c r="C4950">
        <v>60.948561239999997</v>
      </c>
      <c r="D4950">
        <v>1.029311659</v>
      </c>
      <c r="E4950">
        <v>0.72692685300000004</v>
      </c>
      <c r="F4950">
        <v>0.61385089199999998</v>
      </c>
      <c r="G4950">
        <v>0.63714404800000002</v>
      </c>
      <c r="H4950">
        <v>0.20993373400000001</v>
      </c>
      <c r="I4950">
        <v>1.992880725</v>
      </c>
      <c r="J4950">
        <v>0.97014001000000005</v>
      </c>
      <c r="K4950">
        <v>6.1993943549999999</v>
      </c>
      <c r="L4950">
        <v>5.2671742860000004</v>
      </c>
      <c r="M4950">
        <v>15.739048970000001</v>
      </c>
      <c r="N4950">
        <v>1.094980018</v>
      </c>
      <c r="O4950">
        <v>8.1725495919999993</v>
      </c>
      <c r="P4950">
        <v>1.127649951</v>
      </c>
      <c r="Q4950">
        <v>1.315184007</v>
      </c>
    </row>
    <row r="4951" spans="1:17">
      <c r="A4951" t="s">
        <v>15505</v>
      </c>
      <c r="B4951" s="14" t="s">
        <v>15506</v>
      </c>
      <c r="C4951">
        <v>22.661163179999999</v>
      </c>
      <c r="D4951">
        <v>7.4928453829999997</v>
      </c>
      <c r="E4951">
        <v>5.4694428879999997</v>
      </c>
      <c r="F4951">
        <v>5.5247037309999998</v>
      </c>
      <c r="G4951">
        <v>4.3804015659999997</v>
      </c>
      <c r="H4951">
        <v>8.9629325210000008</v>
      </c>
      <c r="I4951">
        <v>43.898543340000003</v>
      </c>
      <c r="J4951">
        <v>6.7317013000000001</v>
      </c>
      <c r="K4951">
        <v>16.724554479999998</v>
      </c>
      <c r="L4951">
        <v>20.302534420000001</v>
      </c>
      <c r="M4951">
        <v>42.849915299999999</v>
      </c>
      <c r="N4951">
        <v>8.8807825579999999</v>
      </c>
      <c r="O4951">
        <v>25.845901900000001</v>
      </c>
      <c r="P4951">
        <v>6.0386154430000003</v>
      </c>
      <c r="Q4951">
        <v>18.368105740000001</v>
      </c>
    </row>
    <row r="4952" spans="1:17">
      <c r="A4952" t="s">
        <v>15507</v>
      </c>
      <c r="B4952" s="14" t="s">
        <v>3120</v>
      </c>
      <c r="C4952">
        <v>7.5272869130000002</v>
      </c>
      <c r="D4952">
        <v>3.78987747</v>
      </c>
      <c r="E4952">
        <v>2.9484442240000002</v>
      </c>
      <c r="F4952">
        <v>2.9341120209999998</v>
      </c>
      <c r="G4952">
        <v>1.536152755</v>
      </c>
      <c r="H4952">
        <v>8.1470638389999994</v>
      </c>
      <c r="I4952">
        <v>15.4678585</v>
      </c>
      <c r="J4952">
        <v>7.7640193589999997</v>
      </c>
      <c r="K4952">
        <v>6.8295034680000004</v>
      </c>
      <c r="L4952">
        <v>5.1885533380000002</v>
      </c>
      <c r="M4952">
        <v>5.2541735410000001</v>
      </c>
      <c r="N4952">
        <v>3.37419373</v>
      </c>
      <c r="O4952">
        <v>7.9573835070000003</v>
      </c>
      <c r="P4952">
        <v>3.9013274010000001</v>
      </c>
      <c r="Q4952">
        <v>5.8801131360000003</v>
      </c>
    </row>
    <row r="4953" spans="1:17">
      <c r="A4953" t="s">
        <v>15505</v>
      </c>
      <c r="B4953" s="14" t="s">
        <v>15508</v>
      </c>
      <c r="C4953">
        <v>129.26432339999999</v>
      </c>
      <c r="D4953">
        <v>3.3471088579999999</v>
      </c>
      <c r="E4953">
        <v>1.6073948410000001</v>
      </c>
      <c r="F4953">
        <v>2.0566046509999998</v>
      </c>
      <c r="G4953">
        <v>1.1595599590000001</v>
      </c>
      <c r="H4953">
        <v>7.736826164</v>
      </c>
      <c r="I4953">
        <v>3518.0129019999999</v>
      </c>
      <c r="J4953">
        <v>4.8947845169999997</v>
      </c>
      <c r="K4953">
        <v>4813.1089739999998</v>
      </c>
      <c r="L4953">
        <v>57.279730610000001</v>
      </c>
      <c r="M4953">
        <v>9428.8974190000008</v>
      </c>
      <c r="N4953">
        <v>66.842812089999995</v>
      </c>
      <c r="O4953">
        <v>9191.8222989999995</v>
      </c>
      <c r="P4953">
        <v>11.83774081</v>
      </c>
      <c r="Q4953">
        <v>3014.3314799999998</v>
      </c>
    </row>
    <row r="4954" spans="1:17">
      <c r="A4954" t="s">
        <v>15509</v>
      </c>
      <c r="B4954" s="14" t="s">
        <v>15510</v>
      </c>
      <c r="C4954">
        <v>0</v>
      </c>
      <c r="D4954">
        <v>0.63094925599999996</v>
      </c>
      <c r="E4954">
        <v>0</v>
      </c>
      <c r="F4954">
        <v>0.77536359300000002</v>
      </c>
      <c r="G4954">
        <v>0.49181336199999998</v>
      </c>
      <c r="H4954">
        <v>1.0938271470000001</v>
      </c>
      <c r="I4954">
        <v>0</v>
      </c>
      <c r="J4954">
        <v>4.6937094110000004</v>
      </c>
      <c r="K4954">
        <v>1.2920392919999999</v>
      </c>
      <c r="L4954">
        <v>3.5991861379999999</v>
      </c>
      <c r="M4954">
        <v>0</v>
      </c>
      <c r="N4954">
        <v>0.70218135000000004</v>
      </c>
      <c r="O4954">
        <v>0</v>
      </c>
      <c r="P4954">
        <v>0.85461019500000002</v>
      </c>
      <c r="Q4954">
        <v>5.8736247349999999</v>
      </c>
    </row>
    <row r="4955" spans="1:17">
      <c r="A4955" t="s">
        <v>15511</v>
      </c>
      <c r="B4955" s="14" t="s">
        <v>2567</v>
      </c>
      <c r="C4955">
        <v>14.53386061</v>
      </c>
      <c r="D4955">
        <v>7.0415381210000003</v>
      </c>
      <c r="E4955">
        <v>6.9517335679999999</v>
      </c>
      <c r="F4955">
        <v>7.8168629999999997</v>
      </c>
      <c r="G4955">
        <v>6.5701762160000001</v>
      </c>
      <c r="H4955">
        <v>15.83780337</v>
      </c>
      <c r="I4955">
        <v>8.9604935250000004</v>
      </c>
      <c r="J4955">
        <v>7.3398933340000001</v>
      </c>
      <c r="K4955">
        <v>7.2365290839999998</v>
      </c>
      <c r="L4955">
        <v>12.09511908</v>
      </c>
      <c r="M4955">
        <v>7.7117587189999997</v>
      </c>
      <c r="N4955">
        <v>4.3697981029999999</v>
      </c>
      <c r="O4955">
        <v>12.170096819999999</v>
      </c>
      <c r="P4955">
        <v>7.764848851</v>
      </c>
      <c r="Q4955">
        <v>11.047008079999999</v>
      </c>
    </row>
    <row r="4956" spans="1:17">
      <c r="A4956" t="e">
        <v>#N/A</v>
      </c>
      <c r="B4956" s="14" t="s">
        <v>15512</v>
      </c>
      <c r="C4956">
        <v>1.5802589229999999</v>
      </c>
      <c r="D4956">
        <v>0.23338684200000001</v>
      </c>
      <c r="E4956">
        <v>0.22416050500000001</v>
      </c>
      <c r="F4956">
        <v>1.864235168</v>
      </c>
      <c r="G4956">
        <v>0.90960379499999999</v>
      </c>
      <c r="H4956">
        <v>0</v>
      </c>
      <c r="I4956">
        <v>1.5363483550000001</v>
      </c>
      <c r="J4956">
        <v>0.73454341700000003</v>
      </c>
      <c r="K4956">
        <v>0.95584539499999999</v>
      </c>
      <c r="L4956">
        <v>0.66566580399999997</v>
      </c>
      <c r="M4956">
        <v>0</v>
      </c>
      <c r="N4956">
        <v>0.194801586</v>
      </c>
      <c r="O4956">
        <v>0</v>
      </c>
      <c r="P4956">
        <v>0.86932605900000004</v>
      </c>
      <c r="Q4956">
        <v>1.448427868</v>
      </c>
    </row>
    <row r="4957" spans="1:17">
      <c r="A4957" t="e">
        <v>#N/A</v>
      </c>
      <c r="B4957" s="14" t="s">
        <v>15513</v>
      </c>
      <c r="C4957">
        <v>0</v>
      </c>
      <c r="D4957">
        <v>0.50267935200000002</v>
      </c>
      <c r="E4957">
        <v>0</v>
      </c>
      <c r="F4957">
        <v>0.92660209599999999</v>
      </c>
      <c r="G4957">
        <v>0</v>
      </c>
      <c r="H4957">
        <v>0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1.9580056889999999</v>
      </c>
      <c r="O4957">
        <v>0</v>
      </c>
      <c r="P4957">
        <v>0</v>
      </c>
      <c r="Q4957">
        <v>0</v>
      </c>
    </row>
    <row r="4958" spans="1:17">
      <c r="A4958" t="e">
        <v>#N/A</v>
      </c>
      <c r="B4958" s="14" t="s">
        <v>15514</v>
      </c>
      <c r="C4958">
        <v>3.4850154600000001</v>
      </c>
      <c r="D4958">
        <v>0.96505951599999995</v>
      </c>
      <c r="E4958">
        <v>0.83421757600000002</v>
      </c>
      <c r="F4958">
        <v>0.59297321199999997</v>
      </c>
      <c r="G4958">
        <v>0.75224617599999999</v>
      </c>
      <c r="H4958">
        <v>1.6730478520000001</v>
      </c>
      <c r="I4958">
        <v>2.5411331439999998</v>
      </c>
      <c r="J4958">
        <v>0.33134754799999999</v>
      </c>
      <c r="K4958">
        <v>2.3714645239999999</v>
      </c>
      <c r="L4958">
        <v>4.9545758539999998</v>
      </c>
      <c r="M4958">
        <v>1.672412306</v>
      </c>
      <c r="N4958">
        <v>0</v>
      </c>
      <c r="O4958">
        <v>7.7191576389999996</v>
      </c>
      <c r="P4958">
        <v>0.65357847199999997</v>
      </c>
      <c r="Q4958">
        <v>2.9946398959999998</v>
      </c>
    </row>
    <row r="4959" spans="1:17">
      <c r="A4959" t="s">
        <v>15224</v>
      </c>
      <c r="B4959" s="14" t="s">
        <v>15515</v>
      </c>
      <c r="C4959">
        <v>5.599651959</v>
      </c>
      <c r="D4959">
        <v>2.4810208029999998</v>
      </c>
      <c r="E4959">
        <v>1.1914700739999999</v>
      </c>
      <c r="F4959">
        <v>0.76222183700000001</v>
      </c>
      <c r="G4959">
        <v>1.9339101700000001</v>
      </c>
      <c r="H4959">
        <v>3.7635069639999998</v>
      </c>
      <c r="I4959">
        <v>4.0830410519999996</v>
      </c>
      <c r="J4959">
        <v>0.88733750300000003</v>
      </c>
      <c r="K4959">
        <v>3.810420964</v>
      </c>
      <c r="L4959">
        <v>5.3072744739999997</v>
      </c>
      <c r="M4959">
        <v>2.6871980780000002</v>
      </c>
      <c r="N4959">
        <v>0.34513998600000001</v>
      </c>
      <c r="O4959">
        <v>3.1007463739999999</v>
      </c>
      <c r="P4959">
        <v>0.42006263799999999</v>
      </c>
      <c r="Q4959">
        <v>0.96234529599999996</v>
      </c>
    </row>
    <row r="4960" spans="1:17">
      <c r="A4960" t="s">
        <v>15516</v>
      </c>
      <c r="B4960" s="14" t="s">
        <v>8027</v>
      </c>
      <c r="C4960">
        <v>12.629184459999999</v>
      </c>
      <c r="D4960">
        <v>2.4780401099999998</v>
      </c>
      <c r="E4960">
        <v>1.4587570480000001</v>
      </c>
      <c r="F4960">
        <v>1.031446981</v>
      </c>
      <c r="G4960">
        <v>0.62309250800000004</v>
      </c>
      <c r="H4960">
        <v>2.7023121529999998</v>
      </c>
      <c r="I4960">
        <v>4.4727939880000003</v>
      </c>
      <c r="J4960">
        <v>1.2808052029999999</v>
      </c>
      <c r="K4960">
        <v>3.846766176</v>
      </c>
      <c r="L4960">
        <v>8.0938447549999992</v>
      </c>
      <c r="M4960">
        <v>3.1168680200000001</v>
      </c>
      <c r="N4960">
        <v>1.089776866</v>
      </c>
      <c r="O4960">
        <v>6.5936579179999999</v>
      </c>
      <c r="P4960">
        <v>1.0556620029999999</v>
      </c>
      <c r="Q4960">
        <v>2.9765857109999998</v>
      </c>
    </row>
    <row r="4961" spans="1:17">
      <c r="A4961" t="s">
        <v>15516</v>
      </c>
      <c r="B4961" s="14" t="s">
        <v>15517</v>
      </c>
      <c r="C4961">
        <v>4.4694191769999998</v>
      </c>
      <c r="D4961">
        <v>12.475587559999999</v>
      </c>
      <c r="E4961">
        <v>8.0833636660000003</v>
      </c>
      <c r="F4961">
        <v>13.14090245</v>
      </c>
      <c r="G4961">
        <v>5.248138258</v>
      </c>
      <c r="H4961">
        <v>3.43300728</v>
      </c>
      <c r="I4961">
        <v>10.428546409999999</v>
      </c>
      <c r="J4961">
        <v>28.896088160000001</v>
      </c>
      <c r="K4961">
        <v>22.70856938</v>
      </c>
      <c r="L4961">
        <v>6.7776881810000003</v>
      </c>
      <c r="M4961">
        <v>1.715851587</v>
      </c>
      <c r="N4961">
        <v>16.087856259999999</v>
      </c>
      <c r="O4961">
        <v>0</v>
      </c>
      <c r="P4961">
        <v>33.66183771</v>
      </c>
      <c r="Q4961">
        <v>5.5303609519999997</v>
      </c>
    </row>
    <row r="4962" spans="1:17">
      <c r="A4962" t="s">
        <v>15518</v>
      </c>
      <c r="B4962" s="14" t="s">
        <v>15519</v>
      </c>
      <c r="C4962">
        <v>0</v>
      </c>
      <c r="D4962">
        <v>0</v>
      </c>
      <c r="E4962">
        <v>0</v>
      </c>
      <c r="F4962">
        <v>0.162702925</v>
      </c>
      <c r="G4962">
        <v>0.30960754299999999</v>
      </c>
      <c r="H4962">
        <v>0.22952957500000001</v>
      </c>
      <c r="I4962">
        <v>0</v>
      </c>
      <c r="J4962">
        <v>0.681875852</v>
      </c>
      <c r="K4962">
        <v>0.81336771699999999</v>
      </c>
      <c r="L4962">
        <v>1.132884204</v>
      </c>
      <c r="M4962">
        <v>0</v>
      </c>
      <c r="N4962">
        <v>7.3673152000000006E-2</v>
      </c>
      <c r="O4962">
        <v>0</v>
      </c>
      <c r="P4962">
        <v>0</v>
      </c>
      <c r="Q4962">
        <v>0</v>
      </c>
    </row>
    <row r="4963" spans="1:17">
      <c r="A4963" t="s">
        <v>11343</v>
      </c>
      <c r="B4963" s="14" t="s">
        <v>6074</v>
      </c>
      <c r="C4963">
        <v>101.5386431</v>
      </c>
      <c r="D4963">
        <v>57.914195470000003</v>
      </c>
      <c r="E4963">
        <v>62.557644359999998</v>
      </c>
      <c r="F4963">
        <v>45.177377759999999</v>
      </c>
      <c r="G4963">
        <v>38.731430279999998</v>
      </c>
      <c r="H4963">
        <v>26.773677330000002</v>
      </c>
      <c r="I4963">
        <v>124.8698839</v>
      </c>
      <c r="J4963">
        <v>119.1148838</v>
      </c>
      <c r="K4963">
        <v>100.0322898</v>
      </c>
      <c r="L4963">
        <v>67.50950512</v>
      </c>
      <c r="M4963">
        <v>42.18161387</v>
      </c>
      <c r="N4963">
        <v>57.913856330000002</v>
      </c>
      <c r="O4963">
        <v>60.421883469999997</v>
      </c>
      <c r="P4963">
        <v>89.357728350000002</v>
      </c>
      <c r="Q4963">
        <v>53.652957440000002</v>
      </c>
    </row>
    <row r="4964" spans="1:17">
      <c r="A4964" t="s">
        <v>15520</v>
      </c>
      <c r="B4964" s="14" t="s">
        <v>8746</v>
      </c>
      <c r="C4964">
        <v>53.146485759999997</v>
      </c>
      <c r="D4964">
        <v>234.89548619999999</v>
      </c>
      <c r="E4964">
        <v>322.6568201</v>
      </c>
      <c r="F4964">
        <v>482.79878889999998</v>
      </c>
      <c r="G4964">
        <v>369.65377100000001</v>
      </c>
      <c r="H4964">
        <v>502.58357469999999</v>
      </c>
      <c r="I4964">
        <v>101.64532579999999</v>
      </c>
      <c r="J4964">
        <v>249.3942548</v>
      </c>
      <c r="K4964">
        <v>415.79677989999999</v>
      </c>
      <c r="L4964">
        <v>244.42574210000001</v>
      </c>
      <c r="M4964">
        <v>108.70679989999999</v>
      </c>
      <c r="N4964">
        <v>220.9241777</v>
      </c>
      <c r="O4964">
        <v>43.420261719999999</v>
      </c>
      <c r="P4964">
        <v>622.20670510000002</v>
      </c>
      <c r="Q4964">
        <v>537.83732540000005</v>
      </c>
    </row>
    <row r="4965" spans="1:17">
      <c r="A4965" t="s">
        <v>15521</v>
      </c>
      <c r="B4965" s="14" t="s">
        <v>4544</v>
      </c>
      <c r="C4965">
        <v>6.4514794389999999</v>
      </c>
      <c r="D4965">
        <v>1.041035851</v>
      </c>
      <c r="E4965">
        <v>0.72025342599999997</v>
      </c>
      <c r="F4965">
        <v>0.95406359100000004</v>
      </c>
      <c r="G4965">
        <v>0.88023683699999999</v>
      </c>
      <c r="H4965">
        <v>1.1317999320000001</v>
      </c>
      <c r="I4965">
        <v>19.397398020000001</v>
      </c>
      <c r="J4965">
        <v>3.352201929</v>
      </c>
      <c r="K4965">
        <v>6.5760688380000003</v>
      </c>
      <c r="L4965">
        <v>13.4874034</v>
      </c>
      <c r="M4965">
        <v>15.74744718</v>
      </c>
      <c r="N4965">
        <v>1.9833068229999999</v>
      </c>
      <c r="O4965">
        <v>13.319454889999999</v>
      </c>
      <c r="P4965">
        <v>2.521388516</v>
      </c>
      <c r="Q4965">
        <v>8.5413945029999994</v>
      </c>
    </row>
    <row r="4966" spans="1:17">
      <c r="A4966" t="s">
        <v>15522</v>
      </c>
      <c r="B4966" s="14" t="s">
        <v>5307</v>
      </c>
      <c r="C4966">
        <v>17.207263829999999</v>
      </c>
      <c r="D4966">
        <v>7.7158252389999999</v>
      </c>
      <c r="E4966">
        <v>7.0579050580000002</v>
      </c>
      <c r="F4966">
        <v>11.541902070000001</v>
      </c>
      <c r="G4966">
        <v>6.7303374749999998</v>
      </c>
      <c r="H4966">
        <v>11.9431428</v>
      </c>
      <c r="I4966">
        <v>7.5583403010000003</v>
      </c>
      <c r="J4966">
        <v>10.77544889</v>
      </c>
      <c r="K4966">
        <v>14.76570005</v>
      </c>
      <c r="L4966">
        <v>11.920497259999999</v>
      </c>
      <c r="M4966">
        <v>10.3467918</v>
      </c>
      <c r="N4966">
        <v>5.1368161289999996</v>
      </c>
      <c r="O4966">
        <v>16.301489159999999</v>
      </c>
      <c r="P4966">
        <v>7.7449048899999999</v>
      </c>
      <c r="Q4966">
        <v>11.116247619999999</v>
      </c>
    </row>
    <row r="4967" spans="1:17">
      <c r="A4967" t="s">
        <v>15523</v>
      </c>
      <c r="B4967" s="14" t="s">
        <v>8566</v>
      </c>
      <c r="C4967">
        <v>19.749282229999999</v>
      </c>
      <c r="D4967">
        <v>1.2548814669999999</v>
      </c>
      <c r="E4967">
        <v>1.148266861</v>
      </c>
      <c r="F4967">
        <v>0.81273051299999999</v>
      </c>
      <c r="G4967">
        <v>0.84597367899999998</v>
      </c>
      <c r="H4967">
        <v>1.1171432029999999</v>
      </c>
      <c r="I4967">
        <v>2.0093556989999999</v>
      </c>
      <c r="J4967">
        <v>1.4167794709999999</v>
      </c>
      <c r="K4967">
        <v>5.2783217799999997</v>
      </c>
      <c r="L4967">
        <v>8.5609927920000004</v>
      </c>
      <c r="M4967">
        <v>12.636555189999999</v>
      </c>
      <c r="N4967">
        <v>1.4437343149999999</v>
      </c>
      <c r="O4967">
        <v>16.276763169999999</v>
      </c>
      <c r="P4967">
        <v>1.0795493009999999</v>
      </c>
      <c r="Q4967">
        <v>6.6302826010000002</v>
      </c>
    </row>
    <row r="4968" spans="1:17">
      <c r="A4968" t="s">
        <v>15524</v>
      </c>
      <c r="B4968" s="14" t="s">
        <v>7666</v>
      </c>
      <c r="C4968">
        <v>7.7516217660000004</v>
      </c>
      <c r="D4968">
        <v>0.94744483800000001</v>
      </c>
      <c r="E4968">
        <v>0.36968347400000001</v>
      </c>
      <c r="F4968">
        <v>0.47299688400000001</v>
      </c>
      <c r="G4968">
        <v>0.13847172299999999</v>
      </c>
      <c r="H4968">
        <v>1.0265691669999999</v>
      </c>
      <c r="I4968">
        <v>10.13492714</v>
      </c>
      <c r="J4968">
        <v>1.2537590729999999</v>
      </c>
      <c r="K4968">
        <v>6.7905236599999999</v>
      </c>
      <c r="L4968">
        <v>4.8979215890000001</v>
      </c>
      <c r="M4968">
        <v>42.073347259999998</v>
      </c>
      <c r="N4968">
        <v>0.59310463599999996</v>
      </c>
      <c r="O4968">
        <v>28.418491039999999</v>
      </c>
      <c r="P4968">
        <v>0.48123680899999999</v>
      </c>
      <c r="Q4968">
        <v>6.7987047900000004</v>
      </c>
    </row>
    <row r="4969" spans="1:17">
      <c r="A4969" t="s">
        <v>15525</v>
      </c>
      <c r="B4969" s="14" t="s">
        <v>8643</v>
      </c>
      <c r="C4969">
        <v>46.467305609999997</v>
      </c>
      <c r="D4969">
        <v>26.72366298</v>
      </c>
      <c r="E4969">
        <v>25.40530266</v>
      </c>
      <c r="F4969">
        <v>26.347629080000001</v>
      </c>
      <c r="G4969">
        <v>21.840251349999999</v>
      </c>
      <c r="H4969">
        <v>19.027864940000001</v>
      </c>
      <c r="I4969">
        <v>52.506021580000002</v>
      </c>
      <c r="J4969">
        <v>34.485823240000002</v>
      </c>
      <c r="K4969">
        <v>44.114188059999996</v>
      </c>
      <c r="L4969">
        <v>30.721816100000002</v>
      </c>
      <c r="M4969">
        <v>16.539684149999999</v>
      </c>
      <c r="N4969">
        <v>13.31502229</v>
      </c>
      <c r="O4969">
        <v>19.7666805</v>
      </c>
      <c r="P4969">
        <v>18.329223500000001</v>
      </c>
      <c r="Q4969">
        <v>19.673579119999999</v>
      </c>
    </row>
    <row r="4970" spans="1:17">
      <c r="A4970" t="s">
        <v>15526</v>
      </c>
      <c r="B4970" s="14" t="s">
        <v>15527</v>
      </c>
      <c r="C4970">
        <v>8.6036319169999995</v>
      </c>
      <c r="D4970">
        <v>51.144133269999998</v>
      </c>
      <c r="E4970">
        <v>45.155888400000002</v>
      </c>
      <c r="F4970">
        <v>51.919746119999999</v>
      </c>
      <c r="G4970">
        <v>42.342056640000003</v>
      </c>
      <c r="H4970">
        <v>49.013331030000003</v>
      </c>
      <c r="I4970">
        <v>89.919055119999996</v>
      </c>
      <c r="J4970">
        <v>64.714017040000002</v>
      </c>
      <c r="K4970">
        <v>113.18802549999999</v>
      </c>
      <c r="L4970">
        <v>61.611068260000003</v>
      </c>
      <c r="M4970">
        <v>2.7525119199999999</v>
      </c>
      <c r="N4970">
        <v>23.509665529999999</v>
      </c>
      <c r="O4970">
        <v>19.05667042</v>
      </c>
      <c r="P4970">
        <v>40.660750669999999</v>
      </c>
      <c r="Q4970">
        <v>36.472218410000004</v>
      </c>
    </row>
    <row r="4971" spans="1:17">
      <c r="A4971" t="s">
        <v>15528</v>
      </c>
      <c r="B4971" s="14" t="s">
        <v>9412</v>
      </c>
      <c r="C4971">
        <v>12.47237915</v>
      </c>
      <c r="D4971">
        <v>2.7630495939999999</v>
      </c>
      <c r="E4971">
        <v>1.658637294</v>
      </c>
      <c r="F4971">
        <v>1.792052599</v>
      </c>
      <c r="G4971">
        <v>3.1707933619999999</v>
      </c>
      <c r="H4971">
        <v>5.5884289660000004</v>
      </c>
      <c r="I4971">
        <v>4.0419366119999998</v>
      </c>
      <c r="J4971">
        <v>2.3277721229999999</v>
      </c>
      <c r="K4971">
        <v>3.929230231</v>
      </c>
      <c r="L4971">
        <v>7.4429478429999998</v>
      </c>
      <c r="M4971">
        <v>3.9902186230000001</v>
      </c>
      <c r="N4971">
        <v>1.4520780440000001</v>
      </c>
      <c r="O4971">
        <v>6.9064443139999998</v>
      </c>
      <c r="P4971">
        <v>1.2994806860000001</v>
      </c>
      <c r="Q4971">
        <v>7.1449294170000002</v>
      </c>
    </row>
    <row r="4972" spans="1:17">
      <c r="A4972" t="s">
        <v>15529</v>
      </c>
      <c r="B4972" s="14" t="s">
        <v>1798</v>
      </c>
      <c r="C4972">
        <v>7.9484599459999998</v>
      </c>
      <c r="D4972">
        <v>4.1341696020000001</v>
      </c>
      <c r="E4972">
        <v>2.1691983929999998</v>
      </c>
      <c r="F4972">
        <v>1.2230630730000001</v>
      </c>
      <c r="G4972">
        <v>1.43222636</v>
      </c>
      <c r="H4972">
        <v>2.9199235149999998</v>
      </c>
      <c r="I4972">
        <v>2.0158947450000002</v>
      </c>
      <c r="J4972">
        <v>3.4171775630000001</v>
      </c>
      <c r="K4972">
        <v>5.1735631919999996</v>
      </c>
      <c r="L4972">
        <v>8.079344614</v>
      </c>
      <c r="M4972">
        <v>1.326733779</v>
      </c>
      <c r="N4972">
        <v>2.0022451480000001</v>
      </c>
      <c r="O4972">
        <v>4.2100091979999998</v>
      </c>
      <c r="P4972">
        <v>0.41478988500000002</v>
      </c>
      <c r="Q4972">
        <v>5.4640274729999998</v>
      </c>
    </row>
    <row r="4973" spans="1:17">
      <c r="A4973" t="s">
        <v>15530</v>
      </c>
      <c r="B4973" s="14" t="s">
        <v>3451</v>
      </c>
      <c r="C4973">
        <v>3.8062150410000002</v>
      </c>
      <c r="D4973">
        <v>4.1557915120000004</v>
      </c>
      <c r="E4973">
        <v>2.7477739329999999</v>
      </c>
      <c r="F4973">
        <v>2.6275076319999999</v>
      </c>
      <c r="G4973">
        <v>2.6290483870000001</v>
      </c>
      <c r="H4973">
        <v>2.819179251</v>
      </c>
      <c r="I4973">
        <v>8.3260168920000002</v>
      </c>
      <c r="J4973">
        <v>2.3091804790000001</v>
      </c>
      <c r="K4973">
        <v>3.9467164690000001</v>
      </c>
      <c r="L4973">
        <v>7.2149583870000003</v>
      </c>
      <c r="M4973">
        <v>3.653103378</v>
      </c>
      <c r="N4973">
        <v>1.9103123310000001</v>
      </c>
      <c r="O4973">
        <v>5.7207647880000003</v>
      </c>
      <c r="P4973">
        <v>3.4263173710000001</v>
      </c>
      <c r="Q4973">
        <v>2.9903026960000001</v>
      </c>
    </row>
    <row r="4974" spans="1:17">
      <c r="A4974" t="s">
        <v>15531</v>
      </c>
      <c r="B4974" s="14" t="s">
        <v>15532</v>
      </c>
      <c r="C4974">
        <v>39.261644240000003</v>
      </c>
      <c r="D4974">
        <v>55.085869029999998</v>
      </c>
      <c r="E4974">
        <v>60.643309590000001</v>
      </c>
      <c r="F4974">
        <v>59.578774639999999</v>
      </c>
      <c r="G4974">
        <v>52.982499339999997</v>
      </c>
      <c r="H4974">
        <v>59.197617090000001</v>
      </c>
      <c r="I4974">
        <v>23.326528549999999</v>
      </c>
      <c r="J4974">
        <v>24.148702669999999</v>
      </c>
      <c r="K4974">
        <v>44.857420500000003</v>
      </c>
      <c r="L4974">
        <v>42.265090739999998</v>
      </c>
      <c r="M4974">
        <v>41.869195410000003</v>
      </c>
      <c r="N4974">
        <v>29.935424999999999</v>
      </c>
      <c r="O4974">
        <v>28.987611350000002</v>
      </c>
      <c r="P4974">
        <v>48.432926360000003</v>
      </c>
      <c r="Q4974">
        <v>74.971442479999993</v>
      </c>
    </row>
    <row r="4975" spans="1:17">
      <c r="A4975" t="s">
        <v>15533</v>
      </c>
      <c r="B4975" s="14" t="s">
        <v>5893</v>
      </c>
      <c r="C4975">
        <v>10.736565730000001</v>
      </c>
      <c r="D4975">
        <v>67.957394339999993</v>
      </c>
      <c r="E4975">
        <v>64.740550990000003</v>
      </c>
      <c r="F4975">
        <v>66.966000899999997</v>
      </c>
      <c r="G4975">
        <v>73.961514570000006</v>
      </c>
      <c r="H4975">
        <v>59.495259320000002</v>
      </c>
      <c r="I4975">
        <v>50.327177319999997</v>
      </c>
      <c r="J4975">
        <v>60.762433450000003</v>
      </c>
      <c r="K4975">
        <v>92.194261490000002</v>
      </c>
      <c r="L4975">
        <v>103.4557148</v>
      </c>
      <c r="M4975">
        <v>13.24885961</v>
      </c>
      <c r="N4975">
        <v>32.662516439999997</v>
      </c>
      <c r="O4975">
        <v>20.808397790000001</v>
      </c>
      <c r="P4975">
        <v>38.947451149999999</v>
      </c>
      <c r="Q4975">
        <v>71.697851920000005</v>
      </c>
    </row>
    <row r="4976" spans="1:17">
      <c r="A4976" t="s">
        <v>15534</v>
      </c>
      <c r="B4976" s="14" t="s">
        <v>1980</v>
      </c>
      <c r="C4976">
        <v>13.975442709999999</v>
      </c>
      <c r="D4976">
        <v>2.7864256479999998</v>
      </c>
      <c r="E4976">
        <v>3.0479760040000001</v>
      </c>
      <c r="F4976">
        <v>3.9473353790000001</v>
      </c>
      <c r="G4976">
        <v>1.930637902</v>
      </c>
      <c r="H4976">
        <v>1.6102023999999999</v>
      </c>
      <c r="I4976">
        <v>23.437761030000001</v>
      </c>
      <c r="J4976">
        <v>11.25011829</v>
      </c>
      <c r="K4976">
        <v>14.423399720000001</v>
      </c>
      <c r="L4976">
        <v>9.2720150500000003</v>
      </c>
      <c r="M4976">
        <v>8.7186164379999997</v>
      </c>
      <c r="N4976">
        <v>6.0297298699999997</v>
      </c>
      <c r="O4976">
        <v>16.25137376</v>
      </c>
      <c r="P4976">
        <v>8.5967133810000007</v>
      </c>
      <c r="Q4976">
        <v>11.76878278</v>
      </c>
    </row>
    <row r="4977" spans="1:17">
      <c r="A4977" t="s">
        <v>15535</v>
      </c>
      <c r="B4977" s="14" t="s">
        <v>8355</v>
      </c>
      <c r="C4977">
        <v>79.352824909999995</v>
      </c>
      <c r="D4977">
        <v>6.0193738369999998</v>
      </c>
      <c r="E4977">
        <v>6.339845671</v>
      </c>
      <c r="F4977">
        <v>6.3674017640000002</v>
      </c>
      <c r="G4977">
        <v>6.1582387150000004</v>
      </c>
      <c r="H4977">
        <v>3.4389107700000001</v>
      </c>
      <c r="I4977">
        <v>3.8273739959999999</v>
      </c>
      <c r="J4977">
        <v>6.0083529670000004</v>
      </c>
      <c r="K4977">
        <v>23.672091859999998</v>
      </c>
      <c r="L4977">
        <v>86.525107489999996</v>
      </c>
      <c r="M4977">
        <v>2.0744164600000001</v>
      </c>
      <c r="N4977">
        <v>4.8338951659999996</v>
      </c>
      <c r="O4977">
        <v>4.9582963040000001</v>
      </c>
      <c r="P4977">
        <v>5.860070093</v>
      </c>
      <c r="Q4977">
        <v>5.518645545</v>
      </c>
    </row>
    <row r="4978" spans="1:17">
      <c r="A4978" t="s">
        <v>15536</v>
      </c>
      <c r="B4978" s="14" t="s">
        <v>5296</v>
      </c>
      <c r="C4978">
        <v>0.966021829</v>
      </c>
      <c r="D4978">
        <v>1.284037082</v>
      </c>
      <c r="E4978">
        <v>1.027730035</v>
      </c>
      <c r="F4978">
        <v>1.1834496940000001</v>
      </c>
      <c r="G4978">
        <v>0.83406944400000005</v>
      </c>
      <c r="H4978">
        <v>0.92751424800000004</v>
      </c>
      <c r="I4978">
        <v>0.704384275</v>
      </c>
      <c r="J4978">
        <v>0.30615738399999998</v>
      </c>
      <c r="K4978">
        <v>1.752942198</v>
      </c>
      <c r="L4978">
        <v>2.1363590229999998</v>
      </c>
      <c r="M4978">
        <v>1.8543238200000001</v>
      </c>
      <c r="N4978">
        <v>1.429000643</v>
      </c>
      <c r="O4978">
        <v>0.53492408199999997</v>
      </c>
      <c r="P4978">
        <v>0.86960335600000005</v>
      </c>
      <c r="Q4978">
        <v>0.66407453100000002</v>
      </c>
    </row>
    <row r="4979" spans="1:17">
      <c r="A4979" t="s">
        <v>15537</v>
      </c>
      <c r="B4979" s="14" t="s">
        <v>3075</v>
      </c>
      <c r="C4979">
        <v>1.3754349109999999</v>
      </c>
      <c r="D4979">
        <v>0.95220276999999998</v>
      </c>
      <c r="E4979">
        <v>0.67677434700000005</v>
      </c>
      <c r="F4979">
        <v>0.39784997</v>
      </c>
      <c r="G4979">
        <v>0.41564576399999997</v>
      </c>
      <c r="H4979">
        <v>0.33015182399999998</v>
      </c>
      <c r="I4979">
        <v>4.0116473289999997</v>
      </c>
      <c r="J4979">
        <v>1.5910751970000001</v>
      </c>
      <c r="K4979">
        <v>2.0278884810000002</v>
      </c>
      <c r="L4979">
        <v>3.2590465649999998</v>
      </c>
      <c r="M4979">
        <v>1.3201056339999999</v>
      </c>
      <c r="N4979">
        <v>0.52985166399999994</v>
      </c>
      <c r="O4979">
        <v>3.0465284939999999</v>
      </c>
      <c r="P4979">
        <v>1.2639478420000001</v>
      </c>
      <c r="Q4979">
        <v>1.06370806</v>
      </c>
    </row>
    <row r="4980" spans="1:17">
      <c r="A4980" t="s">
        <v>15538</v>
      </c>
      <c r="B4980" s="14" t="s">
        <v>1992</v>
      </c>
      <c r="C4980">
        <v>6.0288223649999999</v>
      </c>
      <c r="D4980">
        <v>2.8172517529999999</v>
      </c>
      <c r="E4980">
        <v>3.3873597489999998</v>
      </c>
      <c r="F4980">
        <v>2.295228335</v>
      </c>
      <c r="G4980">
        <v>1.9682631020000001</v>
      </c>
      <c r="H4980">
        <v>0.32560319999999998</v>
      </c>
      <c r="I4980">
        <v>1.648490571</v>
      </c>
      <c r="J4980">
        <v>1.2897159140000001</v>
      </c>
      <c r="K4980">
        <v>1.666624589</v>
      </c>
      <c r="L4980">
        <v>2.3213272819999999</v>
      </c>
      <c r="M4980">
        <v>2.1698634120000002</v>
      </c>
      <c r="N4980">
        <v>2.1714926229999998</v>
      </c>
      <c r="O4980">
        <v>3.9643438469999999</v>
      </c>
      <c r="P4980">
        <v>1.045844821</v>
      </c>
      <c r="Q4980">
        <v>2.136959729</v>
      </c>
    </row>
    <row r="4981" spans="1:17">
      <c r="A4981" t="s">
        <v>15539</v>
      </c>
      <c r="B4981" s="14" t="s">
        <v>4009</v>
      </c>
      <c r="C4981">
        <v>31.215628769999999</v>
      </c>
      <c r="D4981">
        <v>9.2515593159999998</v>
      </c>
      <c r="E4981">
        <v>7.9882652700000003</v>
      </c>
      <c r="F4981">
        <v>11.02457733</v>
      </c>
      <c r="G4981">
        <v>6.7015222169999999</v>
      </c>
      <c r="H4981">
        <v>2.754120447</v>
      </c>
      <c r="I4981">
        <v>11.07300714</v>
      </c>
      <c r="J4981">
        <v>8.3957173520000001</v>
      </c>
      <c r="K4981">
        <v>16.457333989999999</v>
      </c>
      <c r="L4981">
        <v>12.527300070000001</v>
      </c>
      <c r="M4981">
        <v>7.2875494359999999</v>
      </c>
      <c r="N4981">
        <v>4.732013748</v>
      </c>
      <c r="O4981">
        <v>12.14643753</v>
      </c>
      <c r="P4981">
        <v>11.328604500000001</v>
      </c>
      <c r="Q4981">
        <v>6.6695738819999999</v>
      </c>
    </row>
    <row r="4982" spans="1:17">
      <c r="A4982" t="s">
        <v>15540</v>
      </c>
      <c r="B4982" s="14" t="s">
        <v>15541</v>
      </c>
      <c r="C4982">
        <v>17.498912369999999</v>
      </c>
      <c r="D4982">
        <v>1.5506380019999999</v>
      </c>
      <c r="E4982">
        <v>8.5636911579999992</v>
      </c>
      <c r="F4982">
        <v>7.1458297200000001</v>
      </c>
      <c r="G4982">
        <v>1.813040784</v>
      </c>
      <c r="H4982">
        <v>47.04383705</v>
      </c>
      <c r="I4982">
        <v>25.519006579999999</v>
      </c>
      <c r="J4982">
        <v>4.8803562649999996</v>
      </c>
      <c r="K4982">
        <v>1.5876754019999999</v>
      </c>
      <c r="L4982">
        <v>11.05682182</v>
      </c>
      <c r="M4982">
        <v>6.7179951950000003</v>
      </c>
      <c r="N4982">
        <v>1.2942749469999999</v>
      </c>
      <c r="O4982">
        <v>11.6277989</v>
      </c>
      <c r="P4982">
        <v>4.2006263810000002</v>
      </c>
      <c r="Q4982">
        <v>7.2175897170000001</v>
      </c>
    </row>
    <row r="4983" spans="1:17">
      <c r="A4983" t="e">
        <v>#N/A</v>
      </c>
      <c r="B4983" s="14" t="s">
        <v>15542</v>
      </c>
      <c r="C4983">
        <v>0</v>
      </c>
      <c r="D4983">
        <v>0.914876421</v>
      </c>
      <c r="E4983">
        <v>0.87870917999999998</v>
      </c>
      <c r="F4983">
        <v>0</v>
      </c>
      <c r="G4983">
        <v>2.139388125</v>
      </c>
      <c r="H4983">
        <v>1.586049364</v>
      </c>
      <c r="I4983">
        <v>0</v>
      </c>
      <c r="J4983">
        <v>0</v>
      </c>
      <c r="K4983">
        <v>1.873456974</v>
      </c>
      <c r="L4983">
        <v>0</v>
      </c>
      <c r="M4983">
        <v>0</v>
      </c>
      <c r="N4983">
        <v>0.509081479</v>
      </c>
      <c r="O4983">
        <v>0</v>
      </c>
      <c r="P4983">
        <v>1.2391847819999999</v>
      </c>
      <c r="Q4983">
        <v>5.677837244</v>
      </c>
    </row>
    <row r="4984" spans="1:17">
      <c r="A4984" t="e">
        <v>#N/A</v>
      </c>
      <c r="B4984" s="14" t="s">
        <v>15543</v>
      </c>
      <c r="C4984">
        <v>54.437525579999999</v>
      </c>
      <c r="D4984">
        <v>0.41585291899999999</v>
      </c>
      <c r="E4984">
        <v>0.39941326399999999</v>
      </c>
      <c r="F4984">
        <v>0.51103509499999999</v>
      </c>
      <c r="G4984">
        <v>0</v>
      </c>
      <c r="H4984">
        <v>0</v>
      </c>
      <c r="I4984">
        <v>8.2124802979999991</v>
      </c>
      <c r="J4984">
        <v>0</v>
      </c>
      <c r="K4984">
        <v>5.1094281109999997</v>
      </c>
      <c r="L4984">
        <v>3.5582862949999998</v>
      </c>
      <c r="M4984">
        <v>39.636171650000001</v>
      </c>
      <c r="N4984">
        <v>0.69420201699999995</v>
      </c>
      <c r="O4984">
        <v>49.89382801</v>
      </c>
      <c r="P4984">
        <v>0.28163290499999999</v>
      </c>
      <c r="Q4984">
        <v>15.48501066</v>
      </c>
    </row>
    <row r="4985" spans="1:17">
      <c r="A4985" t="e">
        <v>#N/A</v>
      </c>
      <c r="B4985" s="14" t="s">
        <v>15544</v>
      </c>
      <c r="C4985">
        <v>0</v>
      </c>
      <c r="D4985">
        <v>0.49721544600000001</v>
      </c>
      <c r="E4985">
        <v>1.671457679</v>
      </c>
      <c r="F4985">
        <v>0.30551011099999997</v>
      </c>
      <c r="G4985">
        <v>0.77514062500000003</v>
      </c>
      <c r="H4985">
        <v>0</v>
      </c>
      <c r="I4985">
        <v>0</v>
      </c>
      <c r="J4985">
        <v>2.2762135940000001</v>
      </c>
      <c r="K4985">
        <v>2.0363662759999999</v>
      </c>
      <c r="L4985">
        <v>1.418157581</v>
      </c>
      <c r="M4985">
        <v>4.3082795279999999</v>
      </c>
      <c r="N4985">
        <v>0.27667471700000001</v>
      </c>
      <c r="O4985">
        <v>0</v>
      </c>
      <c r="P4985">
        <v>0.67346998999999996</v>
      </c>
      <c r="Q4985">
        <v>1.5428905550000001</v>
      </c>
    </row>
    <row r="4986" spans="1:17">
      <c r="A4986" t="s">
        <v>15545</v>
      </c>
      <c r="B4986" s="14" t="s">
        <v>6533</v>
      </c>
      <c r="C4986">
        <v>7.8281079260000004</v>
      </c>
      <c r="D4986">
        <v>14.99888144</v>
      </c>
      <c r="E4986">
        <v>14.06926979</v>
      </c>
      <c r="F4986">
        <v>22.274699699999999</v>
      </c>
      <c r="G4986">
        <v>15.574089799999999</v>
      </c>
      <c r="H4986">
        <v>19.669698700000001</v>
      </c>
      <c r="I4986">
        <v>11.658774210000001</v>
      </c>
      <c r="J4986">
        <v>15.360654950000001</v>
      </c>
      <c r="K4986">
        <v>13.10928756</v>
      </c>
      <c r="L4986">
        <v>14.89136955</v>
      </c>
      <c r="M4986">
        <v>1.2788440139999999</v>
      </c>
      <c r="N4986">
        <v>10.46085959</v>
      </c>
      <c r="O4986">
        <v>3.4124467300000001</v>
      </c>
      <c r="P4986">
        <v>12.356863779999999</v>
      </c>
      <c r="Q4986">
        <v>19.521501310000001</v>
      </c>
    </row>
    <row r="4987" spans="1:17">
      <c r="A4987" t="s">
        <v>15185</v>
      </c>
      <c r="B4987" s="14" t="s">
        <v>15546</v>
      </c>
      <c r="C4987">
        <v>1.757337583</v>
      </c>
      <c r="D4987">
        <v>3.1144729230000001</v>
      </c>
      <c r="E4987">
        <v>0.74783759999999999</v>
      </c>
      <c r="F4987">
        <v>1.196039584</v>
      </c>
      <c r="G4987">
        <v>1.8207558509999999</v>
      </c>
      <c r="H4987">
        <v>0.67491462300000005</v>
      </c>
      <c r="I4987">
        <v>0</v>
      </c>
      <c r="J4987">
        <v>2.0050051660000001</v>
      </c>
      <c r="K4987">
        <v>0.79721573400000001</v>
      </c>
      <c r="L4987">
        <v>2.2207744250000001</v>
      </c>
      <c r="M4987">
        <v>0</v>
      </c>
      <c r="N4987">
        <v>0.64989125000000003</v>
      </c>
      <c r="O4987">
        <v>1.9462131490000001</v>
      </c>
      <c r="P4987">
        <v>0.79096900999999997</v>
      </c>
      <c r="Q4987">
        <v>1.208050477</v>
      </c>
    </row>
    <row r="4988" spans="1:17">
      <c r="A4988" t="s">
        <v>15547</v>
      </c>
      <c r="B4988" s="14" t="s">
        <v>15548</v>
      </c>
      <c r="C4988">
        <v>0</v>
      </c>
      <c r="D4988">
        <v>0.51981614799999998</v>
      </c>
      <c r="E4988">
        <v>0.24963329000000001</v>
      </c>
      <c r="F4988">
        <v>0.95819080300000004</v>
      </c>
      <c r="G4988">
        <v>1.2155614349999999</v>
      </c>
      <c r="H4988">
        <v>0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  <c r="O4988">
        <v>0</v>
      </c>
      <c r="P4988">
        <v>1.0561233940000001</v>
      </c>
      <c r="Q4988">
        <v>0</v>
      </c>
    </row>
    <row r="4989" spans="1:17">
      <c r="A4989" t="e">
        <v>#N/A</v>
      </c>
      <c r="B4989" s="14" t="s">
        <v>15549</v>
      </c>
      <c r="C4989">
        <v>1.4541349720000001</v>
      </c>
      <c r="D4989">
        <v>0</v>
      </c>
      <c r="E4989">
        <v>0</v>
      </c>
      <c r="F4989">
        <v>0</v>
      </c>
      <c r="G4989">
        <v>0</v>
      </c>
      <c r="H4989">
        <v>5.5846808579999996</v>
      </c>
      <c r="I4989">
        <v>2.1205935039999999</v>
      </c>
      <c r="J4989">
        <v>0.36868248399999998</v>
      </c>
      <c r="K4989">
        <v>0</v>
      </c>
      <c r="L4989">
        <v>1.837612641</v>
      </c>
      <c r="M4989">
        <v>0</v>
      </c>
      <c r="N4989">
        <v>0</v>
      </c>
      <c r="O4989">
        <v>0</v>
      </c>
      <c r="P4989">
        <v>0</v>
      </c>
      <c r="Q4989">
        <v>0</v>
      </c>
    </row>
    <row r="4990" spans="1:17">
      <c r="A4990" t="s">
        <v>15550</v>
      </c>
      <c r="B4990" s="14" t="s">
        <v>2127</v>
      </c>
      <c r="C4990">
        <v>7.0159669759999996</v>
      </c>
      <c r="D4990">
        <v>0.64314686899999995</v>
      </c>
      <c r="E4990">
        <v>0.64346014900000004</v>
      </c>
      <c r="F4990">
        <v>0.42810789999999999</v>
      </c>
      <c r="G4990">
        <v>0.50132117799999998</v>
      </c>
      <c r="H4990">
        <v>0.65040102799999999</v>
      </c>
      <c r="I4990">
        <v>1.0584333130000001</v>
      </c>
      <c r="J4990">
        <v>1.564146775</v>
      </c>
      <c r="K4990">
        <v>2.853537277</v>
      </c>
      <c r="L4990">
        <v>7.3375323720000001</v>
      </c>
      <c r="M4990">
        <v>4.1795611590000004</v>
      </c>
      <c r="N4990">
        <v>0.77540237000000001</v>
      </c>
      <c r="O4990">
        <v>2.9472530699999999</v>
      </c>
      <c r="P4990">
        <v>0.98002311399999997</v>
      </c>
      <c r="Q4990">
        <v>1.82941446</v>
      </c>
    </row>
    <row r="4991" spans="1:17">
      <c r="A4991" t="s">
        <v>15551</v>
      </c>
      <c r="B4991" s="14" t="s">
        <v>15552</v>
      </c>
      <c r="C4991">
        <v>0</v>
      </c>
      <c r="D4991">
        <v>0</v>
      </c>
      <c r="E4991">
        <v>0</v>
      </c>
      <c r="F4991">
        <v>0</v>
      </c>
      <c r="G4991">
        <v>0</v>
      </c>
      <c r="H4991">
        <v>0</v>
      </c>
      <c r="I4991">
        <v>0</v>
      </c>
      <c r="J4991">
        <v>0.59491946200000001</v>
      </c>
      <c r="K4991">
        <v>0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0</v>
      </c>
    </row>
    <row r="4992" spans="1:17">
      <c r="A4992" t="e">
        <v>#N/A</v>
      </c>
      <c r="B4992" s="14" t="s">
        <v>15553</v>
      </c>
      <c r="C4992">
        <v>0</v>
      </c>
      <c r="D4992">
        <v>0</v>
      </c>
      <c r="E4992">
        <v>1.2998656500000001</v>
      </c>
      <c r="F4992">
        <v>0.66525278700000001</v>
      </c>
      <c r="G4992">
        <v>0.42197004399999999</v>
      </c>
      <c r="H4992">
        <v>1.8769814950000001</v>
      </c>
      <c r="I4992">
        <v>0</v>
      </c>
      <c r="J4992">
        <v>0.30978054799999999</v>
      </c>
      <c r="K4992">
        <v>1.1085544220000001</v>
      </c>
      <c r="L4992">
        <v>0</v>
      </c>
      <c r="M4992">
        <v>0</v>
      </c>
      <c r="N4992">
        <v>0.60246328900000001</v>
      </c>
      <c r="O4992">
        <v>0</v>
      </c>
      <c r="P4992">
        <v>1.8331135839999999</v>
      </c>
      <c r="Q4992">
        <v>0</v>
      </c>
    </row>
    <row r="4993" spans="1:17">
      <c r="A4993" t="s">
        <v>15554</v>
      </c>
      <c r="B4993" s="14" t="s">
        <v>15555</v>
      </c>
      <c r="C4993">
        <v>32.581801339999998</v>
      </c>
      <c r="D4993">
        <v>0.902244991</v>
      </c>
      <c r="E4993">
        <v>0.86657709999999999</v>
      </c>
      <c r="F4993">
        <v>1.2196301089999999</v>
      </c>
      <c r="G4993">
        <v>1.1252534519999999</v>
      </c>
      <c r="H4993">
        <v>3.128302492</v>
      </c>
      <c r="I4993">
        <v>3.5636009180000001</v>
      </c>
      <c r="J4993">
        <v>1.548902741</v>
      </c>
      <c r="K4993">
        <v>1.8475907039999999</v>
      </c>
      <c r="L4993">
        <v>3.0880591119999998</v>
      </c>
      <c r="M4993">
        <v>1.5635570670000001</v>
      </c>
      <c r="N4993">
        <v>0.80328438499999999</v>
      </c>
      <c r="O4993">
        <v>6.314636353</v>
      </c>
      <c r="P4993">
        <v>2.5663590169999999</v>
      </c>
      <c r="Q4993">
        <v>2.7997225069999998</v>
      </c>
    </row>
    <row r="4994" spans="1:17">
      <c r="A4994" t="e">
        <v>#N/A</v>
      </c>
      <c r="B4994" s="14" t="s">
        <v>15556</v>
      </c>
      <c r="C4994">
        <v>72.877823289999995</v>
      </c>
      <c r="D4994">
        <v>19.508394280000001</v>
      </c>
      <c r="E4994">
        <v>18.09107135</v>
      </c>
      <c r="F4994">
        <v>36.37367442</v>
      </c>
      <c r="G4994">
        <v>9.4384770220000007</v>
      </c>
      <c r="H4994">
        <v>41.983659619999997</v>
      </c>
      <c r="I4994">
        <v>26.569789199999999</v>
      </c>
      <c r="J4994">
        <v>7.6989577440000003</v>
      </c>
      <c r="K4994">
        <v>107.44826759999999</v>
      </c>
      <c r="L4994">
        <v>49.885778449999997</v>
      </c>
      <c r="M4994">
        <v>52.459638949999999</v>
      </c>
      <c r="N4994">
        <v>18.716230849999999</v>
      </c>
      <c r="O4994">
        <v>97.525313330000003</v>
      </c>
      <c r="P4994">
        <v>7.2893222499999997</v>
      </c>
      <c r="Q4994">
        <v>60.535764729999997</v>
      </c>
    </row>
    <row r="4995" spans="1:17">
      <c r="A4995" t="s">
        <v>15557</v>
      </c>
      <c r="B4995" s="14" t="s">
        <v>15558</v>
      </c>
      <c r="C4995">
        <v>452.49992809999998</v>
      </c>
      <c r="D4995">
        <v>183.8811025</v>
      </c>
      <c r="E4995">
        <v>228.8123904</v>
      </c>
      <c r="F4995">
        <v>236.5434722</v>
      </c>
      <c r="G4995">
        <v>218.88129330000001</v>
      </c>
      <c r="H4995">
        <v>707.70255429999997</v>
      </c>
      <c r="I4995">
        <v>453.1771306</v>
      </c>
      <c r="J4995">
        <v>251.57043179999999</v>
      </c>
      <c r="K4995">
        <v>283.18260529999998</v>
      </c>
      <c r="L4995">
        <v>304.00056510000002</v>
      </c>
      <c r="M4995">
        <v>261.62489540000001</v>
      </c>
      <c r="N4995">
        <v>201.1123863</v>
      </c>
      <c r="O4995">
        <v>264.15186720000003</v>
      </c>
      <c r="P4995">
        <v>146.20744550000001</v>
      </c>
      <c r="Q4995">
        <v>261.40537799999998</v>
      </c>
    </row>
    <row r="4996" spans="1:17">
      <c r="A4996" t="e">
        <v>#N/A</v>
      </c>
      <c r="B4996" s="14" t="s">
        <v>15559</v>
      </c>
      <c r="C4996">
        <v>15.10881702</v>
      </c>
      <c r="D4996">
        <v>0</v>
      </c>
      <c r="E4996">
        <v>2.1431931209999999</v>
      </c>
      <c r="F4996">
        <v>2.0566046509999998</v>
      </c>
      <c r="G4996">
        <v>4.3483498479999998</v>
      </c>
      <c r="H4996">
        <v>1.934206541</v>
      </c>
      <c r="I4996">
        <v>0</v>
      </c>
      <c r="J4996">
        <v>1.915350463</v>
      </c>
      <c r="K4996">
        <v>4.5694072539999997</v>
      </c>
      <c r="L4996">
        <v>12.728829019999999</v>
      </c>
      <c r="M4996">
        <v>9.6673589399999997</v>
      </c>
      <c r="N4996">
        <v>2.4833242879999999</v>
      </c>
      <c r="O4996">
        <v>11.155124150000001</v>
      </c>
      <c r="P4996">
        <v>0.75560047699999999</v>
      </c>
      <c r="Q4996">
        <v>13.848383520000001</v>
      </c>
    </row>
    <row r="4997" spans="1:17">
      <c r="A4997" t="s">
        <v>15560</v>
      </c>
      <c r="B4997" s="14" t="s">
        <v>6633</v>
      </c>
      <c r="C4997">
        <v>23.791963859999999</v>
      </c>
      <c r="D4997">
        <v>10.284325109999999</v>
      </c>
      <c r="E4997">
        <v>11.29768945</v>
      </c>
      <c r="F4997">
        <v>14.691959779999999</v>
      </c>
      <c r="G4997">
        <v>10.621786480000001</v>
      </c>
      <c r="H4997">
        <v>18.720582650000001</v>
      </c>
      <c r="I4997">
        <v>7.8983417080000002</v>
      </c>
      <c r="J4997">
        <v>10.0782422</v>
      </c>
      <c r="K4997">
        <v>4.9139855060000004</v>
      </c>
      <c r="L4997">
        <v>9.288766098</v>
      </c>
      <c r="M4997">
        <v>6.3120835419999999</v>
      </c>
      <c r="N4997">
        <v>5.746540349</v>
      </c>
      <c r="O4997">
        <v>9.6399082230000008</v>
      </c>
      <c r="P4997">
        <v>10.12823159</v>
      </c>
      <c r="Q4997">
        <v>13.031101870000001</v>
      </c>
    </row>
    <row r="4998" spans="1:17">
      <c r="A4998" t="s">
        <v>15561</v>
      </c>
      <c r="B4998" s="14" t="s">
        <v>1212</v>
      </c>
      <c r="C4998">
        <v>10.98773336</v>
      </c>
      <c r="D4998">
        <v>2.43415084</v>
      </c>
      <c r="E4998">
        <v>1.948269222</v>
      </c>
      <c r="F4998">
        <v>2.0755886939999999</v>
      </c>
      <c r="G4998">
        <v>1.8586539369999999</v>
      </c>
      <c r="H4998">
        <v>3.8180011829999998</v>
      </c>
      <c r="I4998">
        <v>4.9051918519999997</v>
      </c>
      <c r="J4998">
        <v>2.9184972130000002</v>
      </c>
      <c r="K4998">
        <v>6.8834708730000003</v>
      </c>
      <c r="L4998">
        <v>5.9508715600000004</v>
      </c>
      <c r="M4998">
        <v>4.304380632</v>
      </c>
      <c r="N4998">
        <v>1.7875440170000001</v>
      </c>
      <c r="O4998">
        <v>10.099173029999999</v>
      </c>
      <c r="P4998">
        <v>2.0297958880000002</v>
      </c>
      <c r="Q4998">
        <v>7.810237656</v>
      </c>
    </row>
    <row r="4999" spans="1:17">
      <c r="A4999" t="s">
        <v>15562</v>
      </c>
      <c r="B4999" s="14" t="s">
        <v>6712</v>
      </c>
      <c r="C4999">
        <v>10.1219199</v>
      </c>
      <c r="D4999">
        <v>3.214026643</v>
      </c>
      <c r="E4999">
        <v>5.3483524420000004</v>
      </c>
      <c r="F4999">
        <v>2.112612403</v>
      </c>
      <c r="G4999">
        <v>4.1366164730000001</v>
      </c>
      <c r="H4999">
        <v>0.25915839299999999</v>
      </c>
      <c r="I4999">
        <v>8.3645632669999994</v>
      </c>
      <c r="J4999">
        <v>3.421758997</v>
      </c>
      <c r="K4999">
        <v>3.3673246259999998</v>
      </c>
      <c r="L4999">
        <v>8.9538576709999997</v>
      </c>
      <c r="M4999">
        <v>9.0670980910000001</v>
      </c>
      <c r="N4999">
        <v>3.493696425</v>
      </c>
      <c r="O4999">
        <v>7.8468642910000002</v>
      </c>
      <c r="P4999">
        <v>1.974191443</v>
      </c>
      <c r="Q4999">
        <v>1.8555023669999999</v>
      </c>
    </row>
    <row r="5000" spans="1:17">
      <c r="A5000" t="s">
        <v>15563</v>
      </c>
      <c r="B5000" s="14" t="s">
        <v>3705</v>
      </c>
      <c r="C5000">
        <v>4.6070318160000001</v>
      </c>
      <c r="D5000">
        <v>3.1843088289999999</v>
      </c>
      <c r="E5000">
        <v>2.8231620230000001</v>
      </c>
      <c r="F5000">
        <v>2.1070791070000001</v>
      </c>
      <c r="G5000">
        <v>2.9276172470000001</v>
      </c>
      <c r="H5000">
        <v>2.1232253860000001</v>
      </c>
      <c r="I5000">
        <v>6.9872657010000001</v>
      </c>
      <c r="J5000">
        <v>5.676821855</v>
      </c>
      <c r="K5000">
        <v>6.771531231</v>
      </c>
      <c r="L5000">
        <v>9.7809208289999994</v>
      </c>
      <c r="M5000">
        <v>20.516715359999999</v>
      </c>
      <c r="N5000">
        <v>2.0672206420000001</v>
      </c>
      <c r="O5000">
        <v>9.3880250539999999</v>
      </c>
      <c r="P5000">
        <v>1.2994574919999999</v>
      </c>
      <c r="Q5000">
        <v>2.2802559210000002</v>
      </c>
    </row>
    <row r="5001" spans="1:17">
      <c r="A5001" t="s">
        <v>15564</v>
      </c>
      <c r="B5001" s="14" t="s">
        <v>6341</v>
      </c>
      <c r="C5001">
        <v>16.746728789999999</v>
      </c>
      <c r="D5001">
        <v>1.558183686</v>
      </c>
      <c r="E5001">
        <v>1.8885477100000001</v>
      </c>
      <c r="F5001">
        <v>1.7324628529999999</v>
      </c>
      <c r="G5001">
        <v>1.041064781</v>
      </c>
      <c r="H5001">
        <v>3.9876342469999999</v>
      </c>
      <c r="I5001">
        <v>2.930649904</v>
      </c>
      <c r="J5001">
        <v>1.9531500260000001</v>
      </c>
      <c r="K5001">
        <v>4.5582894740000004</v>
      </c>
      <c r="L5001">
        <v>4.2326195450000004</v>
      </c>
      <c r="M5001">
        <v>9.0009148929999991</v>
      </c>
      <c r="N5001">
        <v>1.403793211</v>
      </c>
      <c r="O5001">
        <v>15.57917582</v>
      </c>
      <c r="P5001">
        <v>2.010032088</v>
      </c>
      <c r="Q5001">
        <v>3.2234274699999999</v>
      </c>
    </row>
    <row r="5002" spans="1:17">
      <c r="A5002" t="s">
        <v>15565</v>
      </c>
      <c r="B5002" s="14" t="s">
        <v>2433</v>
      </c>
      <c r="C5002">
        <v>1.9401478679999999</v>
      </c>
      <c r="D5002">
        <v>0.61401102100000005</v>
      </c>
      <c r="E5002">
        <v>0.73717213100000001</v>
      </c>
      <c r="F5002">
        <v>0.52818392400000003</v>
      </c>
      <c r="G5002">
        <v>0.52647135099999998</v>
      </c>
      <c r="H5002">
        <v>0.74512386200000003</v>
      </c>
      <c r="I5002">
        <v>3.23354929</v>
      </c>
      <c r="J5002">
        <v>2.0027624309999998</v>
      </c>
      <c r="K5002">
        <v>1.3830890410000001</v>
      </c>
      <c r="L5002">
        <v>0.70051273800000002</v>
      </c>
      <c r="M5002">
        <v>1.5960874490000001</v>
      </c>
      <c r="N5002">
        <v>0.78583047100000003</v>
      </c>
      <c r="O5002">
        <v>1.841718484</v>
      </c>
      <c r="P5002">
        <v>0.99800116699999997</v>
      </c>
      <c r="Q5002">
        <v>1.143188707</v>
      </c>
    </row>
    <row r="5003" spans="1:17">
      <c r="A5003" t="s">
        <v>15566</v>
      </c>
      <c r="B5003" s="14" t="s">
        <v>7838</v>
      </c>
      <c r="C5003">
        <v>6.283150279</v>
      </c>
      <c r="D5003">
        <v>1.518467089</v>
      </c>
      <c r="E5003">
        <v>1.2761336640000001</v>
      </c>
      <c r="F5003">
        <v>1.399515198</v>
      </c>
      <c r="G5003">
        <v>2.1699649029999999</v>
      </c>
      <c r="H5003">
        <v>1.316223538</v>
      </c>
      <c r="I5003">
        <v>0.83298555399999996</v>
      </c>
      <c r="J5003">
        <v>2.6791947</v>
      </c>
      <c r="K5003">
        <v>1.295613398</v>
      </c>
      <c r="L5003">
        <v>3.2482281529999999</v>
      </c>
      <c r="M5003">
        <v>0</v>
      </c>
      <c r="N5003">
        <v>3.450206428</v>
      </c>
      <c r="O5003">
        <v>2.5303462799999998</v>
      </c>
      <c r="P5003">
        <v>0.77127683599999997</v>
      </c>
      <c r="Q5003">
        <v>1.5706327090000001</v>
      </c>
    </row>
    <row r="5004" spans="1:17">
      <c r="A5004" t="s">
        <v>15567</v>
      </c>
      <c r="B5004" s="14" t="s">
        <v>1287</v>
      </c>
      <c r="C5004">
        <v>7.647672815</v>
      </c>
      <c r="D5004">
        <v>7.6239701770000003</v>
      </c>
      <c r="E5004">
        <v>7.1267051099999996</v>
      </c>
      <c r="F5004">
        <v>8.5207566270000008</v>
      </c>
      <c r="G5004">
        <v>5.9182890520000004</v>
      </c>
      <c r="H5004">
        <v>4.1337363390000004</v>
      </c>
      <c r="I5004">
        <v>34.903980050000001</v>
      </c>
      <c r="J5004">
        <v>7.3430525639999997</v>
      </c>
      <c r="K5004">
        <v>14.77692401</v>
      </c>
      <c r="L5004">
        <v>21.02919541</v>
      </c>
      <c r="M5004">
        <v>11.145974199999999</v>
      </c>
      <c r="N5004">
        <v>8.0656942150000006</v>
      </c>
      <c r="O5004">
        <v>14.116052160000001</v>
      </c>
      <c r="P5004">
        <v>14.85236905</v>
      </c>
      <c r="Q5004">
        <v>14.79820406</v>
      </c>
    </row>
    <row r="5005" spans="1:17">
      <c r="A5005" t="s">
        <v>15568</v>
      </c>
      <c r="B5005" s="14" t="s">
        <v>1903</v>
      </c>
      <c r="C5005">
        <v>7.5121263750000002</v>
      </c>
      <c r="D5005">
        <v>4.0964615880000004</v>
      </c>
      <c r="E5005">
        <v>3.032858176</v>
      </c>
      <c r="F5005">
        <v>3.0414215549999999</v>
      </c>
      <c r="G5005">
        <v>2.494622347</v>
      </c>
      <c r="H5005">
        <v>0.59180946400000001</v>
      </c>
      <c r="I5005">
        <v>4.2134926899999998</v>
      </c>
      <c r="J5005">
        <v>4.4197188389999997</v>
      </c>
      <c r="K5005">
        <v>8.1264691500000001</v>
      </c>
      <c r="L5005">
        <v>8.1544060930000004</v>
      </c>
      <c r="M5005">
        <v>8.8737697729999994</v>
      </c>
      <c r="N5005">
        <v>2.2319803650000001</v>
      </c>
      <c r="O5005">
        <v>12.799256249999999</v>
      </c>
      <c r="P5005">
        <v>1.8784284250000001</v>
      </c>
      <c r="Q5005">
        <v>9.136445192</v>
      </c>
    </row>
    <row r="5006" spans="1:17">
      <c r="A5006" t="s">
        <v>15569</v>
      </c>
      <c r="B5006" s="14" t="s">
        <v>3655</v>
      </c>
      <c r="C5006">
        <v>16.456871880000001</v>
      </c>
      <c r="D5006">
        <v>4.9527144610000002</v>
      </c>
      <c r="E5006">
        <v>6.2764941409999997</v>
      </c>
      <c r="F5006">
        <v>5.0296611990000004</v>
      </c>
      <c r="G5006">
        <v>3.3779812499999999</v>
      </c>
      <c r="H5006">
        <v>5.485584265</v>
      </c>
      <c r="I5006">
        <v>5.4338215510000003</v>
      </c>
      <c r="J5006">
        <v>7.3608982459999996</v>
      </c>
      <c r="K5006">
        <v>5.2118727849999997</v>
      </c>
      <c r="L5006">
        <v>3.5315322629999999</v>
      </c>
      <c r="M5006">
        <v>8.34445719</v>
      </c>
      <c r="N5006">
        <v>4.2487251260000001</v>
      </c>
      <c r="O5006">
        <v>9.6286334759999992</v>
      </c>
      <c r="P5006">
        <v>7.1742276880000002</v>
      </c>
      <c r="Q5006">
        <v>8.3246485900000007</v>
      </c>
    </row>
    <row r="5007" spans="1:17">
      <c r="A5007" t="s">
        <v>15570</v>
      </c>
      <c r="B5007" s="14" t="s">
        <v>5268</v>
      </c>
      <c r="C5007">
        <v>2.6397507020000002</v>
      </c>
      <c r="D5007">
        <v>6.8875639670000002</v>
      </c>
      <c r="E5007">
        <v>8.5499401719999994</v>
      </c>
      <c r="F5007">
        <v>11.37851579</v>
      </c>
      <c r="G5007">
        <v>8.0024461119999994</v>
      </c>
      <c r="H5007">
        <v>25.795831270000001</v>
      </c>
      <c r="I5007">
        <v>7.6992002800000003</v>
      </c>
      <c r="J5007">
        <v>20.673451310000001</v>
      </c>
      <c r="K5007">
        <v>5.9876110669999996</v>
      </c>
      <c r="L5007">
        <v>4.0772030470000002</v>
      </c>
      <c r="M5007">
        <v>1.1260276039999999</v>
      </c>
      <c r="N5007">
        <v>6.9781765240000002</v>
      </c>
      <c r="O5007">
        <v>2.2738072659999999</v>
      </c>
      <c r="P5007">
        <v>15.929861199999999</v>
      </c>
      <c r="Q5007">
        <v>8.6699929499999993</v>
      </c>
    </row>
    <row r="5008" spans="1:17">
      <c r="A5008" t="s">
        <v>15571</v>
      </c>
      <c r="B5008" s="14" t="s">
        <v>1905</v>
      </c>
      <c r="C5008">
        <v>1.008894948</v>
      </c>
      <c r="D5008">
        <v>10.132181859999999</v>
      </c>
      <c r="E5008">
        <v>9.8031887320000006</v>
      </c>
      <c r="F5008">
        <v>11.39841307</v>
      </c>
      <c r="G5008">
        <v>6.6783288379999997</v>
      </c>
      <c r="H5008">
        <v>2.9706136289999998</v>
      </c>
      <c r="I5008">
        <v>8.3373171320000008</v>
      </c>
      <c r="J5008">
        <v>7.4180837159999999</v>
      </c>
      <c r="K5008">
        <v>5.7973424280000003</v>
      </c>
      <c r="L5008">
        <v>6.5872726750000004</v>
      </c>
      <c r="M5008">
        <v>0</v>
      </c>
      <c r="N5008">
        <v>8.9130714980000008</v>
      </c>
      <c r="O5008">
        <v>2.2346584209999998</v>
      </c>
      <c r="P5008">
        <v>13.92569218</v>
      </c>
      <c r="Q5008">
        <v>12.2526618</v>
      </c>
    </row>
    <row r="5009" spans="1:17">
      <c r="A5009" t="s">
        <v>15572</v>
      </c>
      <c r="B5009" s="14" t="s">
        <v>3945</v>
      </c>
      <c r="C5009">
        <v>5.5619438649999999</v>
      </c>
      <c r="D5009">
        <v>1.1234370789999999</v>
      </c>
      <c r="E5009">
        <v>0.72225056399999998</v>
      </c>
      <c r="F5009">
        <v>0.91296030100000003</v>
      </c>
      <c r="G5009">
        <v>0.52259431300000003</v>
      </c>
      <c r="H5009">
        <v>0.69108904699999996</v>
      </c>
      <c r="I5009">
        <v>1.3120883560000001</v>
      </c>
      <c r="J5009">
        <v>1.068003566</v>
      </c>
      <c r="K5009">
        <v>1.558431232</v>
      </c>
      <c r="L5009">
        <v>2.997539653</v>
      </c>
      <c r="M5009">
        <v>1.4130542479999999</v>
      </c>
      <c r="N5009">
        <v>0.87720516299999995</v>
      </c>
      <c r="O5009">
        <v>3.2610345110000001</v>
      </c>
      <c r="P5009">
        <v>0.89582579799999995</v>
      </c>
      <c r="Q5009">
        <v>1.180774234</v>
      </c>
    </row>
    <row r="5010" spans="1:17">
      <c r="A5010" t="s">
        <v>15573</v>
      </c>
      <c r="B5010" s="14" t="s">
        <v>7833</v>
      </c>
      <c r="C5010">
        <v>5.850090206</v>
      </c>
      <c r="D5010">
        <v>6.1617768980000003</v>
      </c>
      <c r="E5010">
        <v>6.1119817400000001</v>
      </c>
      <c r="F5010">
        <v>6.5135408760000004</v>
      </c>
      <c r="G5010">
        <v>5.3232152849999999</v>
      </c>
      <c r="H5010">
        <v>4.1437204510000001</v>
      </c>
      <c r="I5010">
        <v>6.6411325960000003</v>
      </c>
      <c r="J5010">
        <v>9.5522194529999993</v>
      </c>
      <c r="K5010">
        <v>10.329519319999999</v>
      </c>
      <c r="L5010">
        <v>10.46951316</v>
      </c>
      <c r="M5010">
        <v>1.8155511660000001</v>
      </c>
      <c r="N5010">
        <v>5.3848893410000001</v>
      </c>
      <c r="O5010">
        <v>3.491594547</v>
      </c>
      <c r="P5010">
        <v>4.9508527659999997</v>
      </c>
      <c r="Q5010">
        <v>5.0329458980000004</v>
      </c>
    </row>
    <row r="5011" spans="1:17">
      <c r="A5011" t="s">
        <v>15574</v>
      </c>
      <c r="B5011" s="14" t="s">
        <v>3587</v>
      </c>
      <c r="C5011">
        <v>4.6056616950000002</v>
      </c>
      <c r="D5011">
        <v>30.77929967</v>
      </c>
      <c r="E5011">
        <v>19.844454519999999</v>
      </c>
      <c r="F5011">
        <v>21.47202291</v>
      </c>
      <c r="G5011">
        <v>20.678100839999999</v>
      </c>
      <c r="H5011">
        <v>33.607737440000001</v>
      </c>
      <c r="I5011">
        <v>13.992763829999999</v>
      </c>
      <c r="J5011">
        <v>19.559359560000001</v>
      </c>
      <c r="K5011">
        <v>23.505268730000001</v>
      </c>
      <c r="L5011">
        <v>20.370858340000002</v>
      </c>
      <c r="M5011">
        <v>2.9469272599999998</v>
      </c>
      <c r="N5011">
        <v>9.1786065929999996</v>
      </c>
      <c r="O5011">
        <v>6.800893533</v>
      </c>
      <c r="P5011">
        <v>9.6739332460000007</v>
      </c>
      <c r="Q5011">
        <v>11.081280870000001</v>
      </c>
    </row>
    <row r="5012" spans="1:17">
      <c r="A5012" t="e">
        <v>#N/A</v>
      </c>
      <c r="B5012" s="14" t="s">
        <v>15575</v>
      </c>
      <c r="C5012">
        <v>125.143737</v>
      </c>
      <c r="D5012">
        <v>4.1585291870000001</v>
      </c>
      <c r="E5012">
        <v>3.3284438629999999</v>
      </c>
      <c r="F5012">
        <v>1.7034503169999999</v>
      </c>
      <c r="G5012">
        <v>3.2414971590000001</v>
      </c>
      <c r="H5012">
        <v>1.201552548</v>
      </c>
      <c r="I5012">
        <v>0</v>
      </c>
      <c r="J5012">
        <v>7.1390335440000001</v>
      </c>
      <c r="K5012">
        <v>18.450712620000001</v>
      </c>
      <c r="L5012">
        <v>31.629211510000001</v>
      </c>
      <c r="M5012">
        <v>12.01096111</v>
      </c>
      <c r="N5012">
        <v>7.3276879560000001</v>
      </c>
      <c r="O5012">
        <v>27.718793340000001</v>
      </c>
      <c r="P5012">
        <v>3.285717226</v>
      </c>
      <c r="Q5012">
        <v>8.6027837030000001</v>
      </c>
    </row>
    <row r="5013" spans="1:17">
      <c r="A5013" t="s">
        <v>15576</v>
      </c>
      <c r="B5013" s="14" t="s">
        <v>3534</v>
      </c>
      <c r="C5013">
        <v>6.4907557090000001</v>
      </c>
      <c r="D5013">
        <v>1.318093076</v>
      </c>
      <c r="E5013">
        <v>0.82001347800000002</v>
      </c>
      <c r="F5013">
        <v>0.49697912</v>
      </c>
      <c r="G5013">
        <v>0.79392268300000002</v>
      </c>
      <c r="H5013">
        <v>0.57126859900000004</v>
      </c>
      <c r="I5013">
        <v>1.5775993589999999</v>
      </c>
      <c r="J5013">
        <v>1.5428166800000001</v>
      </c>
      <c r="K5013">
        <v>1.717642281</v>
      </c>
      <c r="L5013">
        <v>2.905040547</v>
      </c>
      <c r="M5013">
        <v>2.076551233</v>
      </c>
      <c r="N5013">
        <v>0.96682140699999997</v>
      </c>
      <c r="O5013">
        <v>1.1980617950000001</v>
      </c>
      <c r="P5013">
        <v>0.87237959499999995</v>
      </c>
      <c r="Q5013">
        <v>1.580275592</v>
      </c>
    </row>
    <row r="5014" spans="1:17">
      <c r="A5014" t="s">
        <v>15577</v>
      </c>
      <c r="B5014" s="14" t="s">
        <v>9202</v>
      </c>
      <c r="C5014">
        <v>4.8207120469999998</v>
      </c>
      <c r="D5014">
        <v>5.6957286930000004</v>
      </c>
      <c r="E5014">
        <v>4.3166161069999998</v>
      </c>
      <c r="F5014">
        <v>10.11630757</v>
      </c>
      <c r="G5014">
        <v>3.6072692119999998</v>
      </c>
      <c r="H5014">
        <v>5.5542584719999999</v>
      </c>
      <c r="I5014">
        <v>14.64612245</v>
      </c>
      <c r="J5014">
        <v>9.1159254529999991</v>
      </c>
      <c r="K5014">
        <v>4.1915866150000003</v>
      </c>
      <c r="L5014">
        <v>2.7921701799999998</v>
      </c>
      <c r="M5014">
        <v>0</v>
      </c>
      <c r="N5014">
        <v>6.7844516180000003</v>
      </c>
      <c r="O5014">
        <v>2.2245140569999999</v>
      </c>
      <c r="P5014">
        <v>23.264850490000001</v>
      </c>
      <c r="Q5014">
        <v>12.70333235</v>
      </c>
    </row>
    <row r="5015" spans="1:17">
      <c r="A5015" t="s">
        <v>15578</v>
      </c>
      <c r="B5015" s="14" t="s">
        <v>3723</v>
      </c>
      <c r="C5015">
        <v>7.7810934850000004</v>
      </c>
      <c r="D5015">
        <v>4.2775101339999999</v>
      </c>
      <c r="E5015">
        <v>4.9975434859999996</v>
      </c>
      <c r="F5015">
        <v>4.1777921420000004</v>
      </c>
      <c r="G5015">
        <v>2.9361223399999998</v>
      </c>
      <c r="H5015">
        <v>5.8660583580000001</v>
      </c>
      <c r="I5015">
        <v>3.992575907</v>
      </c>
      <c r="J5015">
        <v>5.0233953180000004</v>
      </c>
      <c r="K5015">
        <v>5.556309937</v>
      </c>
      <c r="L5015">
        <v>5.1896848269999998</v>
      </c>
      <c r="M5015">
        <v>3.042553302</v>
      </c>
      <c r="N5015">
        <v>3.8189992319999999</v>
      </c>
      <c r="O5015">
        <v>6.2236718470000003</v>
      </c>
      <c r="P5015">
        <v>1.9889218420000001</v>
      </c>
      <c r="Q5015">
        <v>5.5470845369999999</v>
      </c>
    </row>
    <row r="5016" spans="1:17">
      <c r="A5016" t="s">
        <v>15579</v>
      </c>
      <c r="B5016" s="14" t="s">
        <v>2178</v>
      </c>
      <c r="C5016">
        <v>11.850757740000001</v>
      </c>
      <c r="D5016">
        <v>3.956156966</v>
      </c>
      <c r="E5016">
        <v>3.5673594049999999</v>
      </c>
      <c r="F5016">
        <v>4.7129843339999997</v>
      </c>
      <c r="G5016">
        <v>2.9517256600000001</v>
      </c>
      <c r="H5016">
        <v>0.96480125299999997</v>
      </c>
      <c r="I5016">
        <v>5.5749006699999999</v>
      </c>
      <c r="J5016">
        <v>4.5000520010000002</v>
      </c>
      <c r="K5016">
        <v>7.3580629630000001</v>
      </c>
      <c r="L5016">
        <v>7.0739095440000002</v>
      </c>
      <c r="M5016">
        <v>4.7173438890000003</v>
      </c>
      <c r="N5016">
        <v>4.120045824</v>
      </c>
      <c r="O5016">
        <v>5.3223602129999996</v>
      </c>
      <c r="P5016">
        <v>6.5138316720000002</v>
      </c>
      <c r="Q5016">
        <v>11.7506153</v>
      </c>
    </row>
    <row r="5017" spans="1:17">
      <c r="A5017" t="s">
        <v>15580</v>
      </c>
      <c r="B5017" s="14" t="s">
        <v>15581</v>
      </c>
      <c r="C5017">
        <v>11.47150922</v>
      </c>
      <c r="D5017">
        <v>3.6595056850000001</v>
      </c>
      <c r="E5017">
        <v>4.7352661349999998</v>
      </c>
      <c r="F5017">
        <v>3.4352914729999999</v>
      </c>
      <c r="G5017">
        <v>4.3580128470000004</v>
      </c>
      <c r="H5017">
        <v>4.0532372619999997</v>
      </c>
      <c r="I5017">
        <v>2.0074951840000002</v>
      </c>
      <c r="J5017">
        <v>3.2575145650000001</v>
      </c>
      <c r="K5017">
        <v>2.497942632</v>
      </c>
      <c r="L5017">
        <v>4.349016583</v>
      </c>
      <c r="M5017">
        <v>4.4040190729999997</v>
      </c>
      <c r="N5017">
        <v>3.8463933969999999</v>
      </c>
      <c r="O5017">
        <v>5.0817787790000004</v>
      </c>
      <c r="P5017">
        <v>5.300957125</v>
      </c>
      <c r="Q5017">
        <v>4.1006602320000001</v>
      </c>
    </row>
    <row r="5018" spans="1:17">
      <c r="A5018" t="s">
        <v>15580</v>
      </c>
      <c r="B5018" s="14" t="s">
        <v>15582</v>
      </c>
      <c r="C5018">
        <v>0</v>
      </c>
      <c r="D5018">
        <v>0.33187778299999998</v>
      </c>
      <c r="E5018">
        <v>0.21250524300000001</v>
      </c>
      <c r="F5018">
        <v>0.13594645799999999</v>
      </c>
      <c r="G5018">
        <v>0.258692639</v>
      </c>
      <c r="H5018">
        <v>1.1507008679999999</v>
      </c>
      <c r="I5018">
        <v>3.641164179</v>
      </c>
      <c r="J5018">
        <v>0.25321844100000002</v>
      </c>
      <c r="K5018">
        <v>1.359219086</v>
      </c>
      <c r="L5018">
        <v>0.94658160199999997</v>
      </c>
      <c r="M5018">
        <v>0.95855312299999995</v>
      </c>
      <c r="N5018">
        <v>6.1557615000000003E-2</v>
      </c>
      <c r="O5018">
        <v>0</v>
      </c>
      <c r="P5018">
        <v>0.14984096499999999</v>
      </c>
      <c r="Q5018">
        <v>0</v>
      </c>
    </row>
    <row r="5019" spans="1:17">
      <c r="A5019" t="s">
        <v>15580</v>
      </c>
      <c r="B5019" s="14" t="s">
        <v>15583</v>
      </c>
      <c r="C5019">
        <v>22.22283401</v>
      </c>
      <c r="D5019">
        <v>0.65641357600000005</v>
      </c>
      <c r="E5019">
        <v>0.43344399</v>
      </c>
      <c r="F5019">
        <v>0.60499221999999997</v>
      </c>
      <c r="G5019">
        <v>0.767493498</v>
      </c>
      <c r="H5019">
        <v>0.85347947800000001</v>
      </c>
      <c r="I5019">
        <v>2.7006661670000001</v>
      </c>
      <c r="J5019">
        <v>0.70429927299999995</v>
      </c>
      <c r="K5019">
        <v>5.2087144570000001</v>
      </c>
      <c r="L5019">
        <v>19.658335050000002</v>
      </c>
      <c r="M5019">
        <v>9.9534780830000003</v>
      </c>
      <c r="N5019">
        <v>0.95880816700000004</v>
      </c>
      <c r="O5019">
        <v>18.8686674</v>
      </c>
      <c r="P5019">
        <v>0.61125706800000001</v>
      </c>
      <c r="Q5019">
        <v>7.6383460679999997</v>
      </c>
    </row>
    <row r="5020" spans="1:17">
      <c r="A5020" t="s">
        <v>15584</v>
      </c>
      <c r="B5020" s="14" t="s">
        <v>15585</v>
      </c>
      <c r="C5020">
        <v>1.3278917429999999</v>
      </c>
      <c r="D5020">
        <v>1.617948655</v>
      </c>
      <c r="E5020">
        <v>1.130172578</v>
      </c>
      <c r="F5020">
        <v>1.26526374</v>
      </c>
      <c r="G5020">
        <v>1.031859224</v>
      </c>
      <c r="H5020">
        <v>3.5698860269999999</v>
      </c>
      <c r="I5020">
        <v>2.4206131640000002</v>
      </c>
      <c r="J5020">
        <v>1.052108373</v>
      </c>
      <c r="K5020">
        <v>3.0119887040000002</v>
      </c>
      <c r="L5020">
        <v>2.5171157069999999</v>
      </c>
      <c r="M5020">
        <v>1.274474973</v>
      </c>
      <c r="N5020">
        <v>0.53199832999999996</v>
      </c>
      <c r="O5020">
        <v>2.9412224440000001</v>
      </c>
      <c r="P5020">
        <v>2.0420649549999998</v>
      </c>
      <c r="Q5020">
        <v>2.9667156019999998</v>
      </c>
    </row>
    <row r="5021" spans="1:17">
      <c r="A5021" t="s">
        <v>15586</v>
      </c>
      <c r="B5021" s="14" t="s">
        <v>1801</v>
      </c>
      <c r="C5021">
        <v>0.39194020800000001</v>
      </c>
      <c r="D5021">
        <v>0.31836889099999999</v>
      </c>
      <c r="E5021">
        <v>0.222387644</v>
      </c>
      <c r="F5021">
        <v>7.1134274999999997E-2</v>
      </c>
      <c r="G5021">
        <v>0.27072295200000002</v>
      </c>
      <c r="H5021">
        <v>0.90316003</v>
      </c>
      <c r="I5021">
        <v>0.76209877299999995</v>
      </c>
      <c r="J5021">
        <v>0.62936117700000005</v>
      </c>
      <c r="K5021">
        <v>0.82975000399999999</v>
      </c>
      <c r="L5021">
        <v>1.5684526750000001</v>
      </c>
      <c r="M5021">
        <v>0</v>
      </c>
      <c r="N5021">
        <v>1.272301071</v>
      </c>
      <c r="O5021">
        <v>1.3021957639999999</v>
      </c>
      <c r="P5021">
        <v>0.33321957099999999</v>
      </c>
      <c r="Q5021">
        <v>0.53886465500000003</v>
      </c>
    </row>
    <row r="5022" spans="1:17">
      <c r="A5022" t="s">
        <v>15587</v>
      </c>
      <c r="B5022" s="14" t="s">
        <v>6941</v>
      </c>
      <c r="C5022">
        <v>0.88188539499999996</v>
      </c>
      <c r="D5022">
        <v>1.9815810220000001</v>
      </c>
      <c r="E5022">
        <v>3.122929208</v>
      </c>
      <c r="F5022">
        <v>2.0235617860000001</v>
      </c>
      <c r="G5022">
        <v>4.1987177969999996</v>
      </c>
      <c r="H5022">
        <v>7.1609306229999996</v>
      </c>
      <c r="I5022">
        <v>4.0419366119999998</v>
      </c>
      <c r="J5022">
        <v>5.1426595109999997</v>
      </c>
      <c r="K5022">
        <v>2.2860975890000002</v>
      </c>
      <c r="L5022">
        <v>1.8308855660000001</v>
      </c>
      <c r="M5022">
        <v>1.692820022</v>
      </c>
      <c r="N5022">
        <v>1.692796864</v>
      </c>
      <c r="O5022">
        <v>1.9533377860000001</v>
      </c>
      <c r="P5022">
        <v>1.077387624</v>
      </c>
      <c r="Q5022">
        <v>2.6847613570000002</v>
      </c>
    </row>
    <row r="5023" spans="1:17">
      <c r="A5023" t="s">
        <v>15588</v>
      </c>
      <c r="B5023" s="14" t="s">
        <v>2972</v>
      </c>
      <c r="C5023">
        <v>5.5586410480000001</v>
      </c>
      <c r="D5023">
        <v>1.5211721970000001</v>
      </c>
      <c r="E5023">
        <v>0.62615856000000003</v>
      </c>
      <c r="F5023">
        <v>0.44508203099999999</v>
      </c>
      <c r="G5023">
        <v>0.62109446800000001</v>
      </c>
      <c r="H5023">
        <v>1.1302014469999999</v>
      </c>
      <c r="I5023">
        <v>1.4305191340000001</v>
      </c>
      <c r="J5023">
        <v>1.65804949</v>
      </c>
      <c r="K5023">
        <v>1.0383371990000001</v>
      </c>
      <c r="L5023">
        <v>3.5122699239999999</v>
      </c>
      <c r="M5023">
        <v>1.2553023480000001</v>
      </c>
      <c r="N5023">
        <v>0.80614644300000005</v>
      </c>
      <c r="O5023">
        <v>2.5348540229999998</v>
      </c>
      <c r="P5023">
        <v>0.34340037499999998</v>
      </c>
      <c r="Q5023">
        <v>0.67432746399999999</v>
      </c>
    </row>
    <row r="5024" spans="1:17">
      <c r="A5024" t="s">
        <v>15589</v>
      </c>
      <c r="B5024" s="14" t="s">
        <v>9321</v>
      </c>
      <c r="C5024">
        <v>8.0659049219999996</v>
      </c>
      <c r="D5024">
        <v>1.981799066</v>
      </c>
      <c r="E5024">
        <v>2.1062808820000001</v>
      </c>
      <c r="F5024">
        <v>1.557060055</v>
      </c>
      <c r="G5024">
        <v>0.86102268299999996</v>
      </c>
      <c r="H5024">
        <v>1.3517466170000001</v>
      </c>
      <c r="I5024">
        <v>4.0634668139999999</v>
      </c>
      <c r="J5024">
        <v>3.5509255390000001</v>
      </c>
      <c r="K5024">
        <v>3.259921581</v>
      </c>
      <c r="L5024">
        <v>3.7992119299999998</v>
      </c>
      <c r="M5024">
        <v>0.56301380199999995</v>
      </c>
      <c r="N5024">
        <v>2.458632143</v>
      </c>
      <c r="O5024">
        <v>3.7355405089999998</v>
      </c>
      <c r="P5024">
        <v>2.48629049</v>
      </c>
      <c r="Q5024">
        <v>3.6292993739999999</v>
      </c>
    </row>
    <row r="5025" spans="1:17">
      <c r="A5025" t="s">
        <v>15590</v>
      </c>
      <c r="B5025" s="14" t="s">
        <v>5425</v>
      </c>
      <c r="C5025">
        <v>5.3555749109999997</v>
      </c>
      <c r="D5025">
        <v>2.2630228479999999</v>
      </c>
      <c r="E5025">
        <v>1.297805345</v>
      </c>
      <c r="F5025">
        <v>1.255496883</v>
      </c>
      <c r="G5025">
        <v>1.1131942690000001</v>
      </c>
      <c r="H5025">
        <v>0.99032861299999997</v>
      </c>
      <c r="I5025">
        <v>1.446322179</v>
      </c>
      <c r="J5025">
        <v>1.8607663480000001</v>
      </c>
      <c r="K5025">
        <v>2.159604581</v>
      </c>
      <c r="L5025">
        <v>3.321295085</v>
      </c>
      <c r="M5025">
        <v>2.0941301069999998</v>
      </c>
      <c r="N5025">
        <v>1.4059647</v>
      </c>
      <c r="O5025">
        <v>2.7459179279999999</v>
      </c>
      <c r="P5025">
        <v>2.6783532760000002</v>
      </c>
      <c r="Q5025">
        <v>1.4317312929999999</v>
      </c>
    </row>
    <row r="5026" spans="1:17">
      <c r="A5026" t="s">
        <v>15591</v>
      </c>
      <c r="B5026" s="14" t="s">
        <v>6830</v>
      </c>
      <c r="C5026">
        <v>10.74234034</v>
      </c>
      <c r="D5026">
        <v>1.9145663420000001</v>
      </c>
      <c r="E5026">
        <v>2.887211856</v>
      </c>
      <c r="F5026">
        <v>1.47323632</v>
      </c>
      <c r="G5026">
        <v>2.2734224159999998</v>
      </c>
      <c r="H5026">
        <v>1.3648772149999999</v>
      </c>
      <c r="I5026">
        <v>4.5937206440000002</v>
      </c>
      <c r="J5026">
        <v>2.6212293450000002</v>
      </c>
      <c r="K5026">
        <v>4.8366188259999996</v>
      </c>
      <c r="L5026">
        <v>8.1145351459999997</v>
      </c>
      <c r="M5026">
        <v>10.542772039999999</v>
      </c>
      <c r="N5026">
        <v>1.8220596650000001</v>
      </c>
      <c r="O5026">
        <v>12.70196221</v>
      </c>
      <c r="P5026">
        <v>0.87249466399999998</v>
      </c>
      <c r="Q5026">
        <v>10.549472679999999</v>
      </c>
    </row>
    <row r="5027" spans="1:17">
      <c r="A5027" t="s">
        <v>15592</v>
      </c>
      <c r="B5027" s="14" t="s">
        <v>7210</v>
      </c>
      <c r="C5027">
        <v>0.30658822000000002</v>
      </c>
      <c r="D5027">
        <v>0.61127600500000001</v>
      </c>
      <c r="E5027">
        <v>0.94590074999999996</v>
      </c>
      <c r="F5027">
        <v>0.459058994</v>
      </c>
      <c r="G5027">
        <v>0.47647842400000001</v>
      </c>
      <c r="H5027">
        <v>0.117746798</v>
      </c>
      <c r="I5027">
        <v>1.7884144179999999</v>
      </c>
      <c r="J5027">
        <v>2.2153793780000002</v>
      </c>
      <c r="K5027">
        <v>0.83450199300000005</v>
      </c>
      <c r="L5027">
        <v>1.54976092</v>
      </c>
      <c r="M5027">
        <v>1.7655310310000001</v>
      </c>
      <c r="N5027">
        <v>2.3810046900000001</v>
      </c>
      <c r="O5027">
        <v>1.0186193539999999</v>
      </c>
      <c r="P5027">
        <v>2.6218831699999998</v>
      </c>
      <c r="Q5027">
        <v>0.84303448299999995</v>
      </c>
    </row>
    <row r="5028" spans="1:17">
      <c r="A5028" t="s">
        <v>15593</v>
      </c>
      <c r="B5028" s="14" t="s">
        <v>4814</v>
      </c>
      <c r="C5028">
        <v>2.1593429120000001</v>
      </c>
      <c r="D5028">
        <v>4.2654369089999999</v>
      </c>
      <c r="E5028">
        <v>2.8141666540000001</v>
      </c>
      <c r="F5028">
        <v>6.7848537459999996</v>
      </c>
      <c r="G5028">
        <v>2.641219907</v>
      </c>
      <c r="H5028">
        <v>14.16732547</v>
      </c>
      <c r="I5028">
        <v>0.26241767100000002</v>
      </c>
      <c r="J5028">
        <v>4.6764039630000003</v>
      </c>
      <c r="K5028">
        <v>7.0203616450000004</v>
      </c>
      <c r="L5028">
        <v>2.273995599</v>
      </c>
      <c r="M5028">
        <v>0.69082652099999997</v>
      </c>
      <c r="N5028">
        <v>2.5953173440000001</v>
      </c>
      <c r="O5028">
        <v>0.99642721199999995</v>
      </c>
      <c r="P5028">
        <v>11.230955760000001</v>
      </c>
      <c r="Q5028">
        <v>5.0717064699999996</v>
      </c>
    </row>
    <row r="5029" spans="1:17">
      <c r="A5029" t="s">
        <v>15594</v>
      </c>
      <c r="B5029" s="14" t="s">
        <v>9091</v>
      </c>
      <c r="C5029">
        <v>8.0004252509999993</v>
      </c>
      <c r="D5029">
        <v>4.6956086030000002</v>
      </c>
      <c r="E5029">
        <v>3.739893565</v>
      </c>
      <c r="F5029">
        <v>4.0637661620000003</v>
      </c>
      <c r="G5029">
        <v>3.1458072060000002</v>
      </c>
      <c r="H5029">
        <v>6.6373585410000002</v>
      </c>
      <c r="I5029">
        <v>5.2527549259999997</v>
      </c>
      <c r="J5029">
        <v>4.0349150229999999</v>
      </c>
      <c r="K5029">
        <v>4.7763411610000004</v>
      </c>
      <c r="L5029">
        <v>4.3767359099999998</v>
      </c>
      <c r="M5029">
        <v>2.7257347159999998</v>
      </c>
      <c r="N5029">
        <v>2.1005374680000002</v>
      </c>
      <c r="O5029">
        <v>3.2986386909999998</v>
      </c>
      <c r="P5029">
        <v>4.0218425929999997</v>
      </c>
      <c r="Q5029">
        <v>5.7616429589999996</v>
      </c>
    </row>
    <row r="5030" spans="1:17">
      <c r="A5030" t="s">
        <v>15595</v>
      </c>
      <c r="B5030" s="14" t="s">
        <v>4506</v>
      </c>
      <c r="C5030">
        <v>1.03037508</v>
      </c>
      <c r="D5030">
        <v>4.5195990869999996</v>
      </c>
      <c r="E5030">
        <v>4.8671017440000002</v>
      </c>
      <c r="F5030">
        <v>5.133301629</v>
      </c>
      <c r="G5030">
        <v>3.807626902</v>
      </c>
      <c r="H5030">
        <v>8.5475714200000006</v>
      </c>
      <c r="I5030">
        <v>9.3162201650000007</v>
      </c>
      <c r="J5030">
        <v>8.2030012849999991</v>
      </c>
      <c r="K5030">
        <v>4.0198927089999996</v>
      </c>
      <c r="L5030">
        <v>2.6042015470000002</v>
      </c>
      <c r="M5030">
        <v>3.5601351779999999</v>
      </c>
      <c r="N5030">
        <v>3.5310541710000001</v>
      </c>
      <c r="O5030">
        <v>2.7386831740000002</v>
      </c>
      <c r="P5030">
        <v>10.017362009999999</v>
      </c>
      <c r="Q5030">
        <v>5.524841629</v>
      </c>
    </row>
    <row r="5031" spans="1:17">
      <c r="A5031" t="s">
        <v>15596</v>
      </c>
      <c r="B5031" s="14" t="s">
        <v>7281</v>
      </c>
      <c r="C5031">
        <v>2.6450106660000001</v>
      </c>
      <c r="D5031">
        <v>1.09378906</v>
      </c>
      <c r="E5031">
        <v>1.707142087</v>
      </c>
      <c r="F5031">
        <v>0.60006255799999997</v>
      </c>
      <c r="G5031">
        <v>0.70034054800000001</v>
      </c>
      <c r="H5031">
        <v>0.203166016</v>
      </c>
      <c r="I5031">
        <v>0.25715138999999998</v>
      </c>
      <c r="J5031">
        <v>1.9895000970000001</v>
      </c>
      <c r="K5031">
        <v>0.63995114399999997</v>
      </c>
      <c r="L5031">
        <v>2.0055242999999998</v>
      </c>
      <c r="M5031">
        <v>1.015444193</v>
      </c>
      <c r="N5031">
        <v>0.80427048400000001</v>
      </c>
      <c r="O5031">
        <v>2.3434334250000002</v>
      </c>
      <c r="P5031">
        <v>0.44974682500000002</v>
      </c>
      <c r="Q5031">
        <v>0.72730622300000003</v>
      </c>
    </row>
    <row r="5032" spans="1:17">
      <c r="A5032" t="s">
        <v>15597</v>
      </c>
      <c r="B5032" s="14" t="s">
        <v>1328</v>
      </c>
      <c r="C5032">
        <v>9.8380458080000004</v>
      </c>
      <c r="D5032">
        <v>10.18730828</v>
      </c>
      <c r="E5032">
        <v>10.664716179999999</v>
      </c>
      <c r="F5032">
        <v>10.226235580000001</v>
      </c>
      <c r="G5032">
        <v>9.0347738900000003</v>
      </c>
      <c r="H5032">
        <v>7.6425767919999998</v>
      </c>
      <c r="I5032">
        <v>15.43390992</v>
      </c>
      <c r="J5032">
        <v>20.011454430000001</v>
      </c>
      <c r="K5032">
        <v>15.92489144</v>
      </c>
      <c r="L5032">
        <v>11.58481948</v>
      </c>
      <c r="M5032">
        <v>5.1503417420000002</v>
      </c>
      <c r="N5032">
        <v>10.17979207</v>
      </c>
      <c r="O5032">
        <v>8.5017306050000006</v>
      </c>
      <c r="P5032">
        <v>11.77460364</v>
      </c>
      <c r="Q5032">
        <v>10.3494236</v>
      </c>
    </row>
    <row r="5033" spans="1:17">
      <c r="A5033" t="s">
        <v>15598</v>
      </c>
      <c r="B5033" s="14" t="s">
        <v>5053</v>
      </c>
      <c r="C5033">
        <v>17.351862690000001</v>
      </c>
      <c r="D5033">
        <v>42.455049610000003</v>
      </c>
      <c r="E5033">
        <v>34.910434729999999</v>
      </c>
      <c r="F5033">
        <v>50.28279955</v>
      </c>
      <c r="G5033">
        <v>28.898053099999998</v>
      </c>
      <c r="H5033">
        <v>178.00479319999999</v>
      </c>
      <c r="I5033">
        <v>35.426385600000003</v>
      </c>
      <c r="J5033">
        <v>62.178249209999997</v>
      </c>
      <c r="K5033">
        <v>64.54767726</v>
      </c>
      <c r="L5033">
        <v>26.313377639999999</v>
      </c>
      <c r="M5033">
        <v>9.6222265450000002</v>
      </c>
      <c r="N5033">
        <v>18.25278132</v>
      </c>
      <c r="O5033">
        <v>11.53008631</v>
      </c>
      <c r="P5033">
        <v>64.389013210000002</v>
      </c>
      <c r="Q5033">
        <v>63.352152250000003</v>
      </c>
    </row>
    <row r="5034" spans="1:17">
      <c r="A5034" t="s">
        <v>15599</v>
      </c>
      <c r="B5034" s="14" t="s">
        <v>5493</v>
      </c>
      <c r="C5034">
        <v>17.88471517</v>
      </c>
      <c r="D5034">
        <v>37.099319440000002</v>
      </c>
      <c r="E5034">
        <v>30.651036739999999</v>
      </c>
      <c r="F5034">
        <v>35.897197509999998</v>
      </c>
      <c r="G5034">
        <v>34.926493800000003</v>
      </c>
      <c r="H5034">
        <v>112.0225417</v>
      </c>
      <c r="I5034">
        <v>23.236361580000001</v>
      </c>
      <c r="J5034">
        <v>27.248248239999999</v>
      </c>
      <c r="K5034">
        <v>68.152529290000004</v>
      </c>
      <c r="L5034">
        <v>47.257030589999999</v>
      </c>
      <c r="M5034">
        <v>12.48383359</v>
      </c>
      <c r="N5034">
        <v>15.7935514</v>
      </c>
      <c r="O5034">
        <v>8.2828992699999997</v>
      </c>
      <c r="P5034">
        <v>40.200325229999997</v>
      </c>
      <c r="Q5034">
        <v>45.601527470000001</v>
      </c>
    </row>
    <row r="5035" spans="1:17">
      <c r="A5035" t="s">
        <v>15600</v>
      </c>
      <c r="B5035" s="14" t="s">
        <v>15601</v>
      </c>
      <c r="C5035">
        <v>8.1420890759999995</v>
      </c>
      <c r="D5035">
        <v>1.971535617</v>
      </c>
      <c r="E5035">
        <v>1.2758271750000001</v>
      </c>
      <c r="F5035">
        <v>1.666741392</v>
      </c>
      <c r="G5035">
        <v>1.634867893</v>
      </c>
      <c r="H5035">
        <v>2.908847985</v>
      </c>
      <c r="I5035">
        <v>2.024983679</v>
      </c>
      <c r="J5035">
        <v>1.664283331</v>
      </c>
      <c r="K5035">
        <v>1.9756767719999999</v>
      </c>
      <c r="L5035">
        <v>3.5095227809999998</v>
      </c>
      <c r="M5035">
        <v>2.7865870340000001</v>
      </c>
      <c r="N5035">
        <v>0.80917734699999999</v>
      </c>
      <c r="O5035">
        <v>4.3338416000000004</v>
      </c>
      <c r="P5035">
        <v>1.6003532650000001</v>
      </c>
      <c r="Q5035">
        <v>3.6012570020000001</v>
      </c>
    </row>
    <row r="5036" spans="1:17">
      <c r="A5036" t="s">
        <v>15602</v>
      </c>
      <c r="B5036" s="14" t="s">
        <v>1829</v>
      </c>
      <c r="C5036">
        <v>14.459885570000001</v>
      </c>
      <c r="D5036">
        <v>113.14228009999999</v>
      </c>
      <c r="E5036">
        <v>79.625327630000001</v>
      </c>
      <c r="F5036">
        <v>165.886</v>
      </c>
      <c r="G5036">
        <v>76.706352940000002</v>
      </c>
      <c r="H5036">
        <v>351.64091630000001</v>
      </c>
      <c r="I5036">
        <v>47.235180800000002</v>
      </c>
      <c r="J5036">
        <v>164.61104889999999</v>
      </c>
      <c r="K5036">
        <v>84.489236079999998</v>
      </c>
      <c r="L5036">
        <v>12.42576167</v>
      </c>
      <c r="M5036">
        <v>14.43333982</v>
      </c>
      <c r="N5036">
        <v>77.859520329999995</v>
      </c>
      <c r="O5036">
        <v>7.0461638530000004</v>
      </c>
      <c r="P5036">
        <v>204.96879949999999</v>
      </c>
      <c r="Q5036">
        <v>102.5827737</v>
      </c>
    </row>
    <row r="5037" spans="1:17">
      <c r="A5037" t="s">
        <v>15603</v>
      </c>
      <c r="B5037" s="14" t="s">
        <v>15604</v>
      </c>
      <c r="C5037">
        <v>7.5775106790000004</v>
      </c>
      <c r="D5037">
        <v>14.26871483</v>
      </c>
      <c r="E5037">
        <v>6.4492416859999997</v>
      </c>
      <c r="F5037">
        <v>2.062893962</v>
      </c>
      <c r="G5037">
        <v>5.8882241970000004</v>
      </c>
      <c r="H5037">
        <v>2.9101823179999999</v>
      </c>
      <c r="I5037">
        <v>0</v>
      </c>
      <c r="J5037">
        <v>4.322717559</v>
      </c>
      <c r="K5037">
        <v>10.3126072</v>
      </c>
      <c r="L5037">
        <v>9.5758163290000002</v>
      </c>
      <c r="M5037">
        <v>0</v>
      </c>
      <c r="N5037">
        <v>1.8681889140000001</v>
      </c>
      <c r="O5037">
        <v>0</v>
      </c>
      <c r="P5037">
        <v>4.5474670919999998</v>
      </c>
      <c r="Q5037">
        <v>18.231587480000002</v>
      </c>
    </row>
    <row r="5038" spans="1:17">
      <c r="A5038" t="s">
        <v>15605</v>
      </c>
      <c r="B5038" s="14" t="s">
        <v>15606</v>
      </c>
      <c r="C5038">
        <v>0</v>
      </c>
      <c r="D5038">
        <v>0</v>
      </c>
      <c r="E5038">
        <v>1.8878517530000001</v>
      </c>
      <c r="F5038">
        <v>0.87834157000000002</v>
      </c>
      <c r="G5038">
        <v>1.671396973</v>
      </c>
      <c r="H5038">
        <v>3.717303196</v>
      </c>
      <c r="I5038">
        <v>4.7050668379999996</v>
      </c>
      <c r="J5038">
        <v>2.8630499110000001</v>
      </c>
      <c r="K5038">
        <v>2.1954573910000001</v>
      </c>
      <c r="L5038">
        <v>1.0193007620000001</v>
      </c>
      <c r="M5038">
        <v>0</v>
      </c>
      <c r="N5038">
        <v>1.789739575</v>
      </c>
      <c r="O5038">
        <v>1.7865628520000001</v>
      </c>
      <c r="P5038">
        <v>5.8086786679999998</v>
      </c>
      <c r="Q5038">
        <v>1.1089525870000001</v>
      </c>
    </row>
    <row r="5039" spans="1:17">
      <c r="A5039" t="s">
        <v>15607</v>
      </c>
      <c r="B5039" s="14" t="s">
        <v>15608</v>
      </c>
      <c r="C5039">
        <v>13.110296249999999</v>
      </c>
      <c r="D5039">
        <v>3.8724927880000002</v>
      </c>
      <c r="E5039">
        <v>3.7194039349999999</v>
      </c>
      <c r="F5039">
        <v>2.6768504979999999</v>
      </c>
      <c r="G5039">
        <v>5.282439815</v>
      </c>
      <c r="H5039">
        <v>8.3917955739999996</v>
      </c>
      <c r="I5039">
        <v>95.595008759999999</v>
      </c>
      <c r="J5039">
        <v>6.6479889090000004</v>
      </c>
      <c r="K5039">
        <v>45.597365500000002</v>
      </c>
      <c r="L5039">
        <v>44.180485920000002</v>
      </c>
      <c r="M5039">
        <v>75.497469820000006</v>
      </c>
      <c r="N5039">
        <v>5.6564608779999999</v>
      </c>
      <c r="O5039">
        <v>70.176945040000007</v>
      </c>
      <c r="P5039">
        <v>4.5895732679999997</v>
      </c>
      <c r="Q5039">
        <v>55.576713759999997</v>
      </c>
    </row>
    <row r="5040" spans="1:17">
      <c r="A5040" t="s">
        <v>15603</v>
      </c>
      <c r="B5040" s="14" t="s">
        <v>15609</v>
      </c>
      <c r="C5040">
        <v>63.375676329999997</v>
      </c>
      <c r="D5040">
        <v>28.15004373</v>
      </c>
      <c r="E5040">
        <v>10.12205382</v>
      </c>
      <c r="F5040">
        <v>12.84270504</v>
      </c>
      <c r="G5040">
        <v>10.72436868</v>
      </c>
      <c r="H5040">
        <v>13.48141959</v>
      </c>
      <c r="I5040">
        <v>24.321576270000001</v>
      </c>
      <c r="J5040">
        <v>29.841160219999999</v>
      </c>
      <c r="K5040">
        <v>25.72400537</v>
      </c>
      <c r="L5040">
        <v>33.219795900000001</v>
      </c>
      <c r="M5040">
        <v>20.427873080000001</v>
      </c>
      <c r="N5040">
        <v>13.68645976</v>
      </c>
      <c r="O5040">
        <v>27.793420860000001</v>
      </c>
      <c r="P5040">
        <v>15.942588840000001</v>
      </c>
      <c r="Q5040">
        <v>18.34378186</v>
      </c>
    </row>
    <row r="5041" spans="1:17">
      <c r="A5041" t="s">
        <v>15603</v>
      </c>
      <c r="B5041" s="14" t="s">
        <v>15610</v>
      </c>
      <c r="C5041">
        <v>2.4085987769999999</v>
      </c>
      <c r="D5041">
        <v>4.624405726</v>
      </c>
      <c r="E5041">
        <v>2.5731338070000001</v>
      </c>
      <c r="F5041">
        <v>2.9097332389999999</v>
      </c>
      <c r="G5041">
        <v>1.8543096750000001</v>
      </c>
      <c r="H5041">
        <v>1.8500697310000001</v>
      </c>
      <c r="I5041">
        <v>1.9026078289999999</v>
      </c>
      <c r="J5041">
        <v>3.2951164949999998</v>
      </c>
      <c r="K5041">
        <v>3.5511456620000001</v>
      </c>
      <c r="L5041">
        <v>6.6582756920000001</v>
      </c>
      <c r="M5041">
        <v>1.1558543370000001</v>
      </c>
      <c r="N5041">
        <v>2.01653174</v>
      </c>
      <c r="O5041">
        <v>2.6674707560000002</v>
      </c>
      <c r="P5041">
        <v>2.1230261769999998</v>
      </c>
      <c r="Q5041">
        <v>2.4836226099999998</v>
      </c>
    </row>
    <row r="5042" spans="1:17">
      <c r="A5042" t="s">
        <v>15611</v>
      </c>
      <c r="B5042" s="14" t="s">
        <v>2276</v>
      </c>
      <c r="C5042">
        <v>3.0166130899999999</v>
      </c>
      <c r="D5042">
        <v>0.66828080400000001</v>
      </c>
      <c r="E5042">
        <v>0.80232759300000001</v>
      </c>
      <c r="F5042">
        <v>0.69805378200000001</v>
      </c>
      <c r="G5042">
        <v>0.364638833</v>
      </c>
      <c r="H5042">
        <v>0.81098214400000002</v>
      </c>
      <c r="I5042">
        <v>5.2790231280000004</v>
      </c>
      <c r="J5042">
        <v>3.0593374820000001</v>
      </c>
      <c r="K5042">
        <v>1.3684857370000001</v>
      </c>
      <c r="L5042">
        <v>2.4778911140000002</v>
      </c>
      <c r="M5042">
        <v>0</v>
      </c>
      <c r="N5042">
        <v>6.28449744</v>
      </c>
      <c r="O5042">
        <v>3.3408333830000001</v>
      </c>
      <c r="P5042">
        <v>5.3857921519999996</v>
      </c>
      <c r="Q5042">
        <v>1.6589736289999999</v>
      </c>
    </row>
    <row r="5043" spans="1:17">
      <c r="A5043" t="s">
        <v>15612</v>
      </c>
      <c r="B5043" s="14" t="s">
        <v>2190</v>
      </c>
      <c r="C5043">
        <v>3.5368927289999998</v>
      </c>
      <c r="D5043">
        <v>2.4252433679999998</v>
      </c>
      <c r="E5043">
        <v>1.4872117030000001</v>
      </c>
      <c r="F5043">
        <v>1.5360231040000001</v>
      </c>
      <c r="G5043">
        <v>0.93067455099999996</v>
      </c>
      <c r="H5043">
        <v>2.0698849770000001</v>
      </c>
      <c r="I5043">
        <v>1.7193066420000001</v>
      </c>
      <c r="J5043">
        <v>4.8253500249999997</v>
      </c>
      <c r="K5043">
        <v>1.986536759</v>
      </c>
      <c r="L5043">
        <v>2.2348127629999999</v>
      </c>
      <c r="M5043">
        <v>0.32329666899999998</v>
      </c>
      <c r="N5043">
        <v>1.141903807</v>
      </c>
      <c r="O5043">
        <v>0.74610128899999995</v>
      </c>
      <c r="P5043">
        <v>1.4403248900000001</v>
      </c>
      <c r="Q5043">
        <v>1.9682551619999999</v>
      </c>
    </row>
    <row r="5044" spans="1:17">
      <c r="A5044" t="s">
        <v>15613</v>
      </c>
      <c r="B5044" s="14" t="s">
        <v>8285</v>
      </c>
      <c r="C5044">
        <v>11.56143147</v>
      </c>
      <c r="D5044">
        <v>1.84409581</v>
      </c>
      <c r="E5044">
        <v>1.229996052</v>
      </c>
      <c r="F5044">
        <v>1.091123831</v>
      </c>
      <c r="G5044">
        <v>1.251104167</v>
      </c>
      <c r="H5044">
        <v>1.9537002240000001</v>
      </c>
      <c r="I5044">
        <v>3.596855873</v>
      </c>
      <c r="J5044">
        <v>3.8106823319999998</v>
      </c>
      <c r="K5044">
        <v>2.7273169830000001</v>
      </c>
      <c r="L5044">
        <v>4.6753145800000002</v>
      </c>
      <c r="M5044">
        <v>3.5508328470000001</v>
      </c>
      <c r="N5044">
        <v>1.5392161179999999</v>
      </c>
      <c r="O5044">
        <v>5.8044953579999996</v>
      </c>
      <c r="P5044">
        <v>1.734581162</v>
      </c>
      <c r="Q5044">
        <v>2.967141523</v>
      </c>
    </row>
    <row r="5045" spans="1:17">
      <c r="A5045" t="s">
        <v>15614</v>
      </c>
      <c r="B5045" s="14" t="s">
        <v>3866</v>
      </c>
      <c r="C5045">
        <v>1.2323504599999999</v>
      </c>
      <c r="D5045">
        <v>2.0627187220000001</v>
      </c>
      <c r="E5045">
        <v>2.185118981</v>
      </c>
      <c r="F5045">
        <v>1.845216242</v>
      </c>
      <c r="G5045">
        <v>1.749720615</v>
      </c>
      <c r="H5045">
        <v>1.89316237</v>
      </c>
      <c r="I5045">
        <v>1.5974762739999999</v>
      </c>
      <c r="J5045">
        <v>4.2701646269999998</v>
      </c>
      <c r="K5045">
        <v>1.1802281999999999</v>
      </c>
      <c r="L5045">
        <v>0.86518897500000003</v>
      </c>
      <c r="M5045">
        <v>0.78851800400000005</v>
      </c>
      <c r="N5045">
        <v>1.907367611</v>
      </c>
      <c r="O5045">
        <v>0.60657836899999995</v>
      </c>
      <c r="P5045">
        <v>3.3075058020000001</v>
      </c>
      <c r="Q5045">
        <v>1.788443429</v>
      </c>
    </row>
    <row r="5046" spans="1:17">
      <c r="A5046" t="s">
        <v>15615</v>
      </c>
      <c r="B5046" s="14" t="s">
        <v>6371</v>
      </c>
      <c r="C5046">
        <v>10.55400564</v>
      </c>
      <c r="D5046">
        <v>1.5587104199999999</v>
      </c>
      <c r="E5046">
        <v>0.93568180499999998</v>
      </c>
      <c r="F5046">
        <v>0.718302997</v>
      </c>
      <c r="G5046">
        <v>0.53999384800000005</v>
      </c>
      <c r="H5046">
        <v>1.801475851</v>
      </c>
      <c r="I5046">
        <v>3.7052679689999999</v>
      </c>
      <c r="J5046">
        <v>1.7095839909999999</v>
      </c>
      <c r="K5046">
        <v>2.3052475779999999</v>
      </c>
      <c r="L5046">
        <v>3.8282871959999998</v>
      </c>
      <c r="M5046">
        <v>2.2509893980000002</v>
      </c>
      <c r="N5046">
        <v>0.69869204399999996</v>
      </c>
      <c r="O5046">
        <v>4.1125611510000004</v>
      </c>
      <c r="P5046">
        <v>1.260883711</v>
      </c>
      <c r="Q5046">
        <v>5.6429049750000004</v>
      </c>
    </row>
    <row r="5047" spans="1:17">
      <c r="A5047" t="s">
        <v>15616</v>
      </c>
      <c r="B5047" s="14" t="s">
        <v>15617</v>
      </c>
      <c r="C5047">
        <v>16.30161837</v>
      </c>
      <c r="D5047">
        <v>45.743821060000002</v>
      </c>
      <c r="E5047">
        <v>42.779262699999997</v>
      </c>
      <c r="F5047">
        <v>71.006981629999999</v>
      </c>
      <c r="G5047">
        <v>33.779812499999998</v>
      </c>
      <c r="H5047">
        <v>139.8227728</v>
      </c>
      <c r="I5047">
        <v>7.9243230950000001</v>
      </c>
      <c r="J5047">
        <v>73.018536080000004</v>
      </c>
      <c r="K5047">
        <v>32.045974559999998</v>
      </c>
      <c r="L5047">
        <v>20.600604870000002</v>
      </c>
      <c r="M5047">
        <v>20.86114298</v>
      </c>
      <c r="N5047">
        <v>37.511266880000001</v>
      </c>
      <c r="O5047">
        <v>18.05368777</v>
      </c>
      <c r="P5047">
        <v>77.449048899999994</v>
      </c>
      <c r="Q5047">
        <v>97.120900219999996</v>
      </c>
    </row>
    <row r="5048" spans="1:17">
      <c r="A5048" t="s">
        <v>15618</v>
      </c>
      <c r="B5048" s="14" t="s">
        <v>3867</v>
      </c>
      <c r="C5048">
        <v>17.728696070000002</v>
      </c>
      <c r="D5048">
        <v>0.885612697</v>
      </c>
      <c r="E5048">
        <v>0.86909367500000001</v>
      </c>
      <c r="F5048">
        <v>0.54415773999999995</v>
      </c>
      <c r="G5048">
        <v>0.39018021400000003</v>
      </c>
      <c r="H5048">
        <v>1.535317145</v>
      </c>
      <c r="I5048">
        <v>6.5902619680000001</v>
      </c>
      <c r="J5048">
        <v>0.77119189499999996</v>
      </c>
      <c r="K5048">
        <v>12.61587188</v>
      </c>
      <c r="L5048">
        <v>4.832240648</v>
      </c>
      <c r="M5048">
        <v>11.34368549</v>
      </c>
      <c r="N5048">
        <v>1.0927253969999999</v>
      </c>
      <c r="O5048">
        <v>10.58703912</v>
      </c>
      <c r="P5048">
        <v>2.1904781510000002</v>
      </c>
      <c r="Q5048">
        <v>6.6910539910000004</v>
      </c>
    </row>
    <row r="5049" spans="1:17">
      <c r="A5049" t="s">
        <v>13215</v>
      </c>
      <c r="B5049" s="14" t="s">
        <v>2343</v>
      </c>
      <c r="C5049">
        <v>3.4997824749999999</v>
      </c>
      <c r="D5049">
        <v>1.8090776690000001</v>
      </c>
      <c r="E5049">
        <v>2.1098949230000001</v>
      </c>
      <c r="F5049">
        <v>2.2231470240000002</v>
      </c>
      <c r="G5049">
        <v>2.215938736</v>
      </c>
      <c r="H5049">
        <v>4.0323288899999996</v>
      </c>
      <c r="I5049">
        <v>1.7012671049999999</v>
      </c>
      <c r="J5049">
        <v>7.3944791890000001</v>
      </c>
      <c r="K5049">
        <v>3.704575937</v>
      </c>
      <c r="L5049">
        <v>2.211364364</v>
      </c>
      <c r="M5049">
        <v>2.2393317320000001</v>
      </c>
      <c r="N5049">
        <v>1.006658292</v>
      </c>
      <c r="O5049">
        <v>2.583955311</v>
      </c>
      <c r="P5049">
        <v>4.2006263810000002</v>
      </c>
      <c r="Q5049">
        <v>6.4156353040000003</v>
      </c>
    </row>
    <row r="5050" spans="1:17">
      <c r="A5050" t="e">
        <v>#N/A</v>
      </c>
      <c r="B5050" s="14" t="s">
        <v>15619</v>
      </c>
      <c r="C5050">
        <v>0</v>
      </c>
      <c r="D5050">
        <v>0.207690448</v>
      </c>
      <c r="E5050">
        <v>9.9739974999999995E-2</v>
      </c>
      <c r="F5050">
        <v>0</v>
      </c>
      <c r="G5050">
        <v>8.0945446000000004E-2</v>
      </c>
      <c r="H5050">
        <v>0</v>
      </c>
      <c r="I5050">
        <v>0</v>
      </c>
      <c r="J5050">
        <v>0.53481976600000003</v>
      </c>
      <c r="K5050">
        <v>0.42530237799999998</v>
      </c>
      <c r="L5050">
        <v>0.88856184400000005</v>
      </c>
      <c r="M5050">
        <v>0</v>
      </c>
      <c r="N5050">
        <v>5.7784504E-2</v>
      </c>
      <c r="O5050">
        <v>0</v>
      </c>
      <c r="P5050">
        <v>0.21098492299999999</v>
      </c>
      <c r="Q5050">
        <v>0</v>
      </c>
    </row>
    <row r="5051" spans="1:17">
      <c r="A5051" t="s">
        <v>15620</v>
      </c>
      <c r="B5051" s="14" t="s">
        <v>3657</v>
      </c>
      <c r="C5051">
        <v>7.0853439309999997</v>
      </c>
      <c r="D5051">
        <v>2.5562723530000002</v>
      </c>
      <c r="E5051">
        <v>3.1659374859999998</v>
      </c>
      <c r="F5051">
        <v>1.9840186040000001</v>
      </c>
      <c r="G5051">
        <v>1.992567371</v>
      </c>
      <c r="H5051">
        <v>3.731880855</v>
      </c>
      <c r="I5051">
        <v>1.4760994000000001</v>
      </c>
      <c r="J5051">
        <v>1.719433896</v>
      </c>
      <c r="K5051">
        <v>2.2040670279999999</v>
      </c>
      <c r="L5051">
        <v>6.0118758650000004</v>
      </c>
      <c r="M5051">
        <v>3.8858991820000002</v>
      </c>
      <c r="N5051">
        <v>1.2976586720000001</v>
      </c>
      <c r="O5051">
        <v>2.9145495939999999</v>
      </c>
      <c r="P5051">
        <v>1.2452592179999999</v>
      </c>
      <c r="Q5051">
        <v>1.9482774860000001</v>
      </c>
    </row>
    <row r="5052" spans="1:17">
      <c r="A5052" t="s">
        <v>15621</v>
      </c>
      <c r="B5052" s="14" t="s">
        <v>5373</v>
      </c>
      <c r="C5052">
        <v>5.7443026799999997</v>
      </c>
      <c r="D5052">
        <v>2.1360751019999999</v>
      </c>
      <c r="E5052">
        <v>2.728232674</v>
      </c>
      <c r="F5052">
        <v>2.2898840329999999</v>
      </c>
      <c r="G5052">
        <v>1.9838671139999999</v>
      </c>
      <c r="H5052">
        <v>1.7333872829999999</v>
      </c>
      <c r="I5052">
        <v>3.2909757119999998</v>
      </c>
      <c r="J5052">
        <v>4.1871927160000002</v>
      </c>
      <c r="K5052">
        <v>4.0949879210000004</v>
      </c>
      <c r="L5052">
        <v>4.9258608089999996</v>
      </c>
      <c r="M5052">
        <v>3.9380200350000001</v>
      </c>
      <c r="N5052">
        <v>2.427810332</v>
      </c>
      <c r="O5052">
        <v>5.6800806030000004</v>
      </c>
      <c r="P5052">
        <v>3.047175695</v>
      </c>
      <c r="Q5052">
        <v>2.256467856</v>
      </c>
    </row>
    <row r="5053" spans="1:17">
      <c r="A5053" t="s">
        <v>15622</v>
      </c>
      <c r="B5053" s="14" t="s">
        <v>9482</v>
      </c>
      <c r="C5053">
        <v>3.9262901050000001</v>
      </c>
      <c r="D5053">
        <v>5.653730693</v>
      </c>
      <c r="E5053">
        <v>7.822562274</v>
      </c>
      <c r="F5053">
        <v>2.2106574339999998</v>
      </c>
      <c r="G5053">
        <v>6.625877944</v>
      </c>
      <c r="H5053">
        <v>8.6362238470000001</v>
      </c>
      <c r="I5053">
        <v>18.218409189999999</v>
      </c>
      <c r="J5053">
        <v>18.484152829999999</v>
      </c>
      <c r="K5053">
        <v>7.0436800660000003</v>
      </c>
      <c r="L5053">
        <v>8.7957638760000005</v>
      </c>
      <c r="M5053">
        <v>8.9070048659999994</v>
      </c>
      <c r="N5053">
        <v>7.9420230739999997</v>
      </c>
      <c r="O5053">
        <v>16.602527039999998</v>
      </c>
      <c r="P5053">
        <v>7.2294704249999997</v>
      </c>
      <c r="Q5053">
        <v>7.9744905109999999</v>
      </c>
    </row>
    <row r="5054" spans="1:17">
      <c r="A5054" t="e">
        <v>#N/A</v>
      </c>
      <c r="B5054" s="14" t="s">
        <v>15623</v>
      </c>
      <c r="C5054">
        <v>0</v>
      </c>
      <c r="D5054">
        <v>2.2392080239999999</v>
      </c>
      <c r="E5054">
        <v>1.0753434019999999</v>
      </c>
      <c r="F5054">
        <v>1.768967637</v>
      </c>
      <c r="G5054">
        <v>1.246729677</v>
      </c>
      <c r="H5054">
        <v>1.663688144</v>
      </c>
      <c r="I5054">
        <v>0</v>
      </c>
      <c r="J5054">
        <v>2.1966257059999998</v>
      </c>
      <c r="K5054">
        <v>0</v>
      </c>
      <c r="L5054">
        <v>0.91238110100000003</v>
      </c>
      <c r="M5054">
        <v>0</v>
      </c>
      <c r="N5054">
        <v>1.4240041370000001</v>
      </c>
      <c r="O5054">
        <v>0</v>
      </c>
      <c r="P5054">
        <v>1.9497662659999999</v>
      </c>
      <c r="Q5054">
        <v>1.985257778</v>
      </c>
    </row>
    <row r="5055" spans="1:17">
      <c r="A5055" t="s">
        <v>15624</v>
      </c>
      <c r="B5055" s="14" t="s">
        <v>5383</v>
      </c>
      <c r="C5055">
        <v>1.0521639030000001</v>
      </c>
      <c r="D5055">
        <v>2.0978058069999999</v>
      </c>
      <c r="E5055">
        <v>1.6790621269999999</v>
      </c>
      <c r="F5055">
        <v>1.71864032</v>
      </c>
      <c r="G5055">
        <v>1.090134076</v>
      </c>
      <c r="H5055">
        <v>2.6265785639999999</v>
      </c>
      <c r="I5055">
        <v>6.9047605059999997</v>
      </c>
      <c r="J5055">
        <v>1.33383217</v>
      </c>
      <c r="K5055">
        <v>0.71597081799999995</v>
      </c>
      <c r="L5055">
        <v>1.662044554</v>
      </c>
      <c r="M5055">
        <v>0</v>
      </c>
      <c r="N5055">
        <v>0.84306486999999997</v>
      </c>
      <c r="O5055">
        <v>0</v>
      </c>
      <c r="P5055">
        <v>1.420721407</v>
      </c>
      <c r="Q5055">
        <v>2.169874106</v>
      </c>
    </row>
    <row r="5056" spans="1:17">
      <c r="A5056" t="e">
        <v>#N/A</v>
      </c>
      <c r="B5056" s="14" t="s">
        <v>15625</v>
      </c>
      <c r="C5056">
        <v>3.908274435</v>
      </c>
      <c r="D5056">
        <v>0</v>
      </c>
      <c r="E5056">
        <v>0</v>
      </c>
      <c r="F5056">
        <v>8.8665394999999994E-2</v>
      </c>
      <c r="G5056">
        <v>0.112480974</v>
      </c>
      <c r="H5056">
        <v>0</v>
      </c>
      <c r="I5056">
        <v>1.899837714</v>
      </c>
      <c r="J5056">
        <v>0.49545343200000003</v>
      </c>
      <c r="K5056">
        <v>0.59099589100000005</v>
      </c>
      <c r="L5056">
        <v>5.3505251339999997</v>
      </c>
      <c r="M5056">
        <v>1.2503524180000001</v>
      </c>
      <c r="N5056">
        <v>0.321187053</v>
      </c>
      <c r="O5056">
        <v>7.2138815479999998</v>
      </c>
      <c r="P5056">
        <v>0.19545501300000001</v>
      </c>
      <c r="Q5056">
        <v>0.447778962</v>
      </c>
    </row>
    <row r="5057" spans="1:17">
      <c r="A5057" t="s">
        <v>15626</v>
      </c>
      <c r="B5057" s="14" t="s">
        <v>15627</v>
      </c>
      <c r="C5057">
        <v>27.098053279999998</v>
      </c>
      <c r="D5057">
        <v>1.200625225</v>
      </c>
      <c r="E5057">
        <v>0.115316165</v>
      </c>
      <c r="F5057">
        <v>0</v>
      </c>
      <c r="G5057">
        <v>0.187173064</v>
      </c>
      <c r="H5057">
        <v>0</v>
      </c>
      <c r="I5057">
        <v>7.9035243470000003</v>
      </c>
      <c r="J5057">
        <v>0.41222765900000002</v>
      </c>
      <c r="K5057">
        <v>3.4420469339999999</v>
      </c>
      <c r="L5057">
        <v>2.054653504</v>
      </c>
      <c r="M5057">
        <v>6.2419167959999999</v>
      </c>
      <c r="N5057">
        <v>0.267234372</v>
      </c>
      <c r="O5057">
        <v>15.60546239</v>
      </c>
      <c r="P5057">
        <v>0.48786802499999998</v>
      </c>
      <c r="Q5057">
        <v>2.9804919910000001</v>
      </c>
    </row>
    <row r="5058" spans="1:17">
      <c r="A5058" t="s">
        <v>15628</v>
      </c>
      <c r="B5058" s="14" t="s">
        <v>15629</v>
      </c>
      <c r="C5058">
        <v>6.137622768</v>
      </c>
      <c r="D5058">
        <v>1.3596889489999999</v>
      </c>
      <c r="E5058">
        <v>0.93281229300000001</v>
      </c>
      <c r="F5058">
        <v>0.71610013299999997</v>
      </c>
      <c r="G5058">
        <v>1.2112600849999999</v>
      </c>
      <c r="H5058">
        <v>2.3571858909999999</v>
      </c>
      <c r="I5058">
        <v>1.2786593530000001</v>
      </c>
      <c r="J5058">
        <v>1.111526808</v>
      </c>
      <c r="K5058">
        <v>2.784330959</v>
      </c>
      <c r="L5058">
        <v>15.512415839999999</v>
      </c>
      <c r="M5058">
        <v>0</v>
      </c>
      <c r="N5058">
        <v>1.2970228770000001</v>
      </c>
      <c r="O5058">
        <v>0.97104053099999998</v>
      </c>
      <c r="P5058">
        <v>0.52619311400000002</v>
      </c>
      <c r="Q5058">
        <v>0.60274280700000005</v>
      </c>
    </row>
    <row r="5059" spans="1:17">
      <c r="A5059" t="e">
        <v>#N/A</v>
      </c>
      <c r="B5059" s="14" t="s">
        <v>15630</v>
      </c>
      <c r="C5059">
        <v>28.185191799999998</v>
      </c>
      <c r="D5059">
        <v>2.4432901459999998</v>
      </c>
      <c r="E5059">
        <v>2.868190201</v>
      </c>
      <c r="F5059">
        <v>2.0016804910000001</v>
      </c>
      <c r="G5059">
        <v>3.3857774479999998</v>
      </c>
      <c r="H5059">
        <v>0.94127558700000002</v>
      </c>
      <c r="I5059">
        <v>5.3612631029999998</v>
      </c>
      <c r="J5059">
        <v>6.2139955679999996</v>
      </c>
      <c r="K5059">
        <v>11.67436097</v>
      </c>
      <c r="L5059">
        <v>4.6458337380000003</v>
      </c>
      <c r="M5059">
        <v>9.4091802139999992</v>
      </c>
      <c r="N5059">
        <v>4.8340081100000001</v>
      </c>
      <c r="O5059">
        <v>9.5000612189999991</v>
      </c>
      <c r="P5059">
        <v>3.6771061789999999</v>
      </c>
      <c r="Q5059">
        <v>4.2120454330000001</v>
      </c>
    </row>
    <row r="5060" spans="1:17">
      <c r="A5060" t="e">
        <v>#N/A</v>
      </c>
      <c r="B5060" s="14" t="s">
        <v>15631</v>
      </c>
      <c r="C5060">
        <v>12.133087010000001</v>
      </c>
      <c r="D5060">
        <v>2.2896798359999999</v>
      </c>
      <c r="E5060">
        <v>3.1553213200000001</v>
      </c>
      <c r="F5060">
        <v>2.44674039</v>
      </c>
      <c r="G5060">
        <v>1.4743697630000001</v>
      </c>
      <c r="H5060">
        <v>0.51775278499999999</v>
      </c>
      <c r="I5060">
        <v>6.5533031030000002</v>
      </c>
      <c r="J5060">
        <v>29.850844649999999</v>
      </c>
      <c r="K5060">
        <v>12.43535097</v>
      </c>
      <c r="L5060">
        <v>11.357605879999999</v>
      </c>
      <c r="M5060">
        <v>6.9007480570000004</v>
      </c>
      <c r="N5060">
        <v>6.3150477269999996</v>
      </c>
      <c r="O5060">
        <v>14.43247292</v>
      </c>
      <c r="P5060">
        <v>10.247882860000001</v>
      </c>
      <c r="Q5060">
        <v>4.0158805309999996</v>
      </c>
    </row>
    <row r="5061" spans="1:17">
      <c r="A5061" t="s">
        <v>12262</v>
      </c>
      <c r="B5061" s="14" t="s">
        <v>5936</v>
      </c>
      <c r="C5061">
        <v>27.8966247</v>
      </c>
      <c r="D5061">
        <v>5.0248894350000004</v>
      </c>
      <c r="E5061">
        <v>3.4393919909999999</v>
      </c>
      <c r="F5061">
        <v>4.5070456300000004</v>
      </c>
      <c r="G5061">
        <v>3.2865179530000002</v>
      </c>
      <c r="H5061">
        <v>7.8100915630000003</v>
      </c>
      <c r="I5061">
        <v>57.031113179999998</v>
      </c>
      <c r="J5061">
        <v>7.4034421940000001</v>
      </c>
      <c r="K5061">
        <v>38.675532230000002</v>
      </c>
      <c r="L5061">
        <v>10.04886407</v>
      </c>
      <c r="M5061">
        <v>98.089515710000001</v>
      </c>
      <c r="N5061">
        <v>4.917264286</v>
      </c>
      <c r="O5061">
        <v>57.458748700000001</v>
      </c>
      <c r="P5061">
        <v>13.377562989999999</v>
      </c>
      <c r="Q5061">
        <v>9.4989070049999995</v>
      </c>
    </row>
    <row r="5062" spans="1:17">
      <c r="A5062" t="s">
        <v>15632</v>
      </c>
      <c r="B5062" s="14" t="s">
        <v>4865</v>
      </c>
      <c r="C5062">
        <v>7.5844689069999998</v>
      </c>
      <c r="D5062">
        <v>0.71409087100000002</v>
      </c>
      <c r="E5062">
        <v>0.58499922400000004</v>
      </c>
      <c r="F5062">
        <v>0.206478826</v>
      </c>
      <c r="G5062">
        <v>0.55662072399999996</v>
      </c>
      <c r="H5062">
        <v>0.43692819900000002</v>
      </c>
      <c r="I5062">
        <v>7.742405668</v>
      </c>
      <c r="J5062">
        <v>11.60994344</v>
      </c>
      <c r="K5062">
        <v>2.8385711730000001</v>
      </c>
      <c r="L5062">
        <v>3.7140361999999998</v>
      </c>
      <c r="M5062">
        <v>2.1838111100000002</v>
      </c>
      <c r="N5062">
        <v>22.555722100000001</v>
      </c>
      <c r="O5062">
        <v>3.359853738</v>
      </c>
      <c r="P5062">
        <v>5.4619714930000001</v>
      </c>
      <c r="Q5062">
        <v>2.2158685290000002</v>
      </c>
    </row>
    <row r="5063" spans="1:17">
      <c r="A5063" t="s">
        <v>15633</v>
      </c>
      <c r="B5063" s="14" t="s">
        <v>1909</v>
      </c>
      <c r="C5063">
        <v>14.278367859999999</v>
      </c>
      <c r="D5063">
        <v>2.2246235169999999</v>
      </c>
      <c r="E5063">
        <v>1.5691235349999999</v>
      </c>
      <c r="F5063">
        <v>1.665912278</v>
      </c>
      <c r="G5063">
        <v>0.94831033899999995</v>
      </c>
      <c r="H5063">
        <v>1.024423981</v>
      </c>
      <c r="I5063">
        <v>30.89040842</v>
      </c>
      <c r="J5063">
        <v>3.3217843519999999</v>
      </c>
      <c r="K5063">
        <v>16.727294409999999</v>
      </c>
      <c r="L5063">
        <v>5.056227486</v>
      </c>
      <c r="M5063">
        <v>51.50292821</v>
      </c>
      <c r="N5063">
        <v>2.1469621650000001</v>
      </c>
      <c r="O5063">
        <v>21.547359870000001</v>
      </c>
      <c r="P5063">
        <v>0.72976307500000004</v>
      </c>
      <c r="Q5063">
        <v>4.53018929</v>
      </c>
    </row>
    <row r="5064" spans="1:17">
      <c r="A5064" t="s">
        <v>15634</v>
      </c>
      <c r="B5064" s="14" t="s">
        <v>5290</v>
      </c>
      <c r="C5064">
        <v>5.4436400860000003</v>
      </c>
      <c r="D5064">
        <v>0.98668517600000005</v>
      </c>
      <c r="E5064">
        <v>1.579465272</v>
      </c>
      <c r="F5064">
        <v>0.77466674099999999</v>
      </c>
      <c r="G5064">
        <v>1.367294188</v>
      </c>
      <c r="H5064">
        <v>0.38011968000000002</v>
      </c>
      <c r="I5064">
        <v>6.4951911290000002</v>
      </c>
      <c r="J5064">
        <v>3.3249902589999998</v>
      </c>
      <c r="K5064">
        <v>3.3675080419999999</v>
      </c>
      <c r="L5064">
        <v>4.221334251</v>
      </c>
      <c r="M5064">
        <v>2.3748455150000001</v>
      </c>
      <c r="N5064">
        <v>2.0436464409999999</v>
      </c>
      <c r="O5064">
        <v>5.7546805829999998</v>
      </c>
      <c r="P5064">
        <v>1.076583544</v>
      </c>
      <c r="Q5064">
        <v>0.34019396299999999</v>
      </c>
    </row>
    <row r="5065" spans="1:17">
      <c r="A5065" t="s">
        <v>15635</v>
      </c>
      <c r="B5065" s="14" t="s">
        <v>15636</v>
      </c>
      <c r="C5065">
        <v>0.58828252400000003</v>
      </c>
      <c r="D5065">
        <v>0.91226993599999995</v>
      </c>
      <c r="E5065">
        <v>0.81361961100000002</v>
      </c>
      <c r="F5065">
        <v>0.88084396700000001</v>
      </c>
      <c r="G5065">
        <v>0.91426842900000005</v>
      </c>
      <c r="H5065">
        <v>0.67779887299999997</v>
      </c>
      <c r="I5065">
        <v>319.14026000000001</v>
      </c>
      <c r="J5065">
        <v>0.447460792</v>
      </c>
      <c r="K5065">
        <v>0.800622638</v>
      </c>
      <c r="L5065">
        <v>2.2302649140000002</v>
      </c>
      <c r="M5065">
        <v>1366.3751480000001</v>
      </c>
      <c r="N5065">
        <v>17.114420089999999</v>
      </c>
      <c r="O5065">
        <v>5.2120807989999998</v>
      </c>
      <c r="P5065">
        <v>2.2947866339999998</v>
      </c>
      <c r="Q5065">
        <v>4.0440436210000001</v>
      </c>
    </row>
    <row r="5066" spans="1:17">
      <c r="A5066" t="s">
        <v>15637</v>
      </c>
      <c r="B5066" s="14" t="s">
        <v>1535</v>
      </c>
      <c r="C5066">
        <v>38.709547710000002</v>
      </c>
      <c r="D5066">
        <v>5.5403258790000001</v>
      </c>
      <c r="E5066">
        <v>9.2544410710000005</v>
      </c>
      <c r="F5066">
        <v>7.4300573859999997</v>
      </c>
      <c r="G5066">
        <v>9.4633281989999993</v>
      </c>
      <c r="H5066">
        <v>8.0179430699999994</v>
      </c>
      <c r="I5066">
        <v>15.539852140000001</v>
      </c>
      <c r="J5066">
        <v>11.082607100000001</v>
      </c>
      <c r="K5066">
        <v>18.94174508</v>
      </c>
      <c r="L5066">
        <v>29.268263260000001</v>
      </c>
      <c r="M5066">
        <v>5.4267533600000002</v>
      </c>
      <c r="N5066">
        <v>4.3696830479999997</v>
      </c>
      <c r="O5066">
        <v>7.4661204809999999</v>
      </c>
      <c r="P5066">
        <v>4.2415487550000002</v>
      </c>
      <c r="Q5066">
        <v>7.4747725689999998</v>
      </c>
    </row>
    <row r="5067" spans="1:17">
      <c r="A5067" t="s">
        <v>15638</v>
      </c>
      <c r="B5067" s="14" t="s">
        <v>15639</v>
      </c>
      <c r="C5067">
        <v>0</v>
      </c>
      <c r="D5067">
        <v>0.55113037399999998</v>
      </c>
      <c r="E5067">
        <v>0</v>
      </c>
      <c r="F5067">
        <v>0</v>
      </c>
      <c r="G5067">
        <v>0</v>
      </c>
      <c r="H5067">
        <v>0</v>
      </c>
      <c r="I5067">
        <v>39.908036789999997</v>
      </c>
      <c r="J5067">
        <v>0.63075798400000005</v>
      </c>
      <c r="K5067">
        <v>2.2571770770000001</v>
      </c>
      <c r="L5067">
        <v>1.571933705</v>
      </c>
      <c r="M5067">
        <v>9.5508847360000004</v>
      </c>
      <c r="N5067">
        <v>1.2267023589999999</v>
      </c>
      <c r="O5067">
        <v>13.77590633</v>
      </c>
      <c r="P5067">
        <v>0</v>
      </c>
      <c r="Q5067">
        <v>1.7101919409999999</v>
      </c>
    </row>
    <row r="5068" spans="1:17">
      <c r="A5068" t="s">
        <v>15640</v>
      </c>
      <c r="B5068" s="14" t="s">
        <v>15641</v>
      </c>
      <c r="C5068">
        <v>280.8225458</v>
      </c>
      <c r="D5068">
        <v>12.024090109999999</v>
      </c>
      <c r="E5068">
        <v>9.665800977</v>
      </c>
      <c r="F5068">
        <v>7.2274963449999996</v>
      </c>
      <c r="G5068">
        <v>10.1875625</v>
      </c>
      <c r="H5068">
        <v>7.2505113760000004</v>
      </c>
      <c r="I5068">
        <v>36.134913310000002</v>
      </c>
      <c r="J5068">
        <v>29.46721084</v>
      </c>
      <c r="K5068">
        <v>73.332458700000004</v>
      </c>
      <c r="L5068">
        <v>251.2489009</v>
      </c>
      <c r="M5068">
        <v>79.272343309999997</v>
      </c>
      <c r="N5068">
        <v>19.92690361</v>
      </c>
      <c r="O5068">
        <v>308.3913751</v>
      </c>
      <c r="P5068">
        <v>13.808059</v>
      </c>
      <c r="Q5068">
        <v>18.655750940000001</v>
      </c>
    </row>
    <row r="5069" spans="1:17">
      <c r="A5069" t="s">
        <v>15642</v>
      </c>
      <c r="B5069" s="14" t="s">
        <v>15643</v>
      </c>
      <c r="C5069">
        <v>8.6293144000000002</v>
      </c>
      <c r="D5069">
        <v>1.638584635</v>
      </c>
      <c r="E5069">
        <v>1.1803556150000001</v>
      </c>
      <c r="F5069">
        <v>0.16780256900000001</v>
      </c>
      <c r="G5069">
        <v>1.7029955219999999</v>
      </c>
      <c r="H5069">
        <v>3.3141329979999998</v>
      </c>
      <c r="I5069">
        <v>0</v>
      </c>
      <c r="J5069">
        <v>0.78138675599999996</v>
      </c>
      <c r="K5069">
        <v>6.7108906529999999</v>
      </c>
      <c r="L5069">
        <v>3.1157133730000002</v>
      </c>
      <c r="M5069">
        <v>2.3663386059999998</v>
      </c>
      <c r="N5069">
        <v>0.30392924100000002</v>
      </c>
      <c r="O5069">
        <v>1.365254</v>
      </c>
      <c r="P5069">
        <v>0.36990590499999998</v>
      </c>
      <c r="Q5069">
        <v>5.0846303669999999</v>
      </c>
    </row>
    <row r="5070" spans="1:17">
      <c r="A5070" t="e">
        <v>#N/A</v>
      </c>
      <c r="B5070" s="14" t="s">
        <v>15644</v>
      </c>
      <c r="C5070">
        <v>0</v>
      </c>
      <c r="D5070">
        <v>0</v>
      </c>
      <c r="E5070">
        <v>0.35431821800000002</v>
      </c>
      <c r="F5070">
        <v>0.906675169</v>
      </c>
      <c r="G5070">
        <v>0.57510433500000002</v>
      </c>
      <c r="H5070">
        <v>1.279072067</v>
      </c>
      <c r="I5070">
        <v>4.856843187</v>
      </c>
      <c r="J5070">
        <v>0</v>
      </c>
      <c r="K5070">
        <v>1.5108523979999999</v>
      </c>
      <c r="L5070">
        <v>2.104362863</v>
      </c>
      <c r="M5070">
        <v>12.785861819999999</v>
      </c>
      <c r="N5070">
        <v>2.463297479</v>
      </c>
      <c r="O5070">
        <v>14.753551290000001</v>
      </c>
      <c r="P5070">
        <v>0</v>
      </c>
      <c r="Q5070">
        <v>4.5789010030000004</v>
      </c>
    </row>
    <row r="5071" spans="1:17">
      <c r="A5071" t="s">
        <v>15642</v>
      </c>
      <c r="B5071" s="14" t="s">
        <v>6041</v>
      </c>
      <c r="C5071">
        <v>13.84180529</v>
      </c>
      <c r="D5071">
        <v>5.3391841619999996</v>
      </c>
      <c r="E5071">
        <v>8.3331844529999994</v>
      </c>
      <c r="F5071">
        <v>5.1425929129999997</v>
      </c>
      <c r="G5071">
        <v>8.9422374310000006</v>
      </c>
      <c r="H5071">
        <v>17.198879139999999</v>
      </c>
      <c r="I5071">
        <v>7.5993508539999999</v>
      </c>
      <c r="J5071">
        <v>9.4549029959999995</v>
      </c>
      <c r="K5071">
        <v>6.6487037720000002</v>
      </c>
      <c r="L5071">
        <v>7.7171035579999998</v>
      </c>
      <c r="M5071">
        <v>4.0636453589999997</v>
      </c>
      <c r="N5071">
        <v>6.9657442129999998</v>
      </c>
      <c r="O5071">
        <v>8.2959637799999992</v>
      </c>
      <c r="P5071">
        <v>5.3994447340000002</v>
      </c>
      <c r="Q5071">
        <v>8.2839108049999997</v>
      </c>
    </row>
    <row r="5072" spans="1:17">
      <c r="A5072" t="e">
        <v>#N/A</v>
      </c>
      <c r="B5072" s="14" t="s">
        <v>15645</v>
      </c>
      <c r="C5072">
        <v>2.949816657</v>
      </c>
      <c r="D5072">
        <v>0.98022473700000001</v>
      </c>
      <c r="E5072">
        <v>0.47073706100000001</v>
      </c>
      <c r="F5072">
        <v>0.40152757500000003</v>
      </c>
      <c r="G5072">
        <v>0.76406718799999995</v>
      </c>
      <c r="H5072">
        <v>2.265784805</v>
      </c>
      <c r="I5072">
        <v>4.3017753939999999</v>
      </c>
      <c r="J5072">
        <v>1.6827721929999999</v>
      </c>
      <c r="K5072">
        <v>4.0145506590000002</v>
      </c>
      <c r="L5072">
        <v>7.4554569989999999</v>
      </c>
      <c r="M5072">
        <v>11.324620469999999</v>
      </c>
      <c r="N5072">
        <v>0.90907406999999996</v>
      </c>
      <c r="O5072">
        <v>13.067431150000001</v>
      </c>
      <c r="P5072">
        <v>2.212829969</v>
      </c>
      <c r="Q5072">
        <v>6.0833970470000001</v>
      </c>
    </row>
    <row r="5073" spans="1:17">
      <c r="A5073" t="e">
        <v>#N/A</v>
      </c>
      <c r="B5073" s="14" t="s">
        <v>15646</v>
      </c>
      <c r="C5073">
        <v>72.146118240000007</v>
      </c>
      <c r="D5073">
        <v>1.102260748</v>
      </c>
      <c r="E5073">
        <v>3.705400155</v>
      </c>
      <c r="F5073">
        <v>1.354550854</v>
      </c>
      <c r="G5073">
        <v>4.2959600900000003</v>
      </c>
      <c r="H5073">
        <v>3.8218056950000001</v>
      </c>
      <c r="I5073">
        <v>18.140016719999998</v>
      </c>
      <c r="J5073">
        <v>9.461369758</v>
      </c>
      <c r="K5073">
        <v>15.80023954</v>
      </c>
      <c r="L5073">
        <v>34.582541499999998</v>
      </c>
      <c r="M5073">
        <v>14.3263271</v>
      </c>
      <c r="N5073">
        <v>8.5869165140000003</v>
      </c>
      <c r="O5073">
        <v>137.75906330000001</v>
      </c>
      <c r="P5073">
        <v>3.3592358560000002</v>
      </c>
      <c r="Q5073">
        <v>73.538253460000007</v>
      </c>
    </row>
    <row r="5074" spans="1:17">
      <c r="A5074" t="e">
        <v>#N/A</v>
      </c>
      <c r="B5074" s="14" t="s">
        <v>15647</v>
      </c>
      <c r="C5074">
        <v>12.09885738</v>
      </c>
      <c r="D5074">
        <v>0.17868680100000001</v>
      </c>
      <c r="E5074">
        <v>0.85811443300000001</v>
      </c>
      <c r="F5074">
        <v>0.32937808899999999</v>
      </c>
      <c r="G5074">
        <v>0.69641540499999999</v>
      </c>
      <c r="H5074">
        <v>0</v>
      </c>
      <c r="I5074">
        <v>4.7050668379999996</v>
      </c>
      <c r="J5074">
        <v>1.22702139</v>
      </c>
      <c r="K5074">
        <v>2.1954573910000001</v>
      </c>
      <c r="L5074">
        <v>4.0772030470000002</v>
      </c>
      <c r="M5074">
        <v>4.6448638659999997</v>
      </c>
      <c r="N5074">
        <v>1.1931597169999999</v>
      </c>
      <c r="O5074">
        <v>13.399221389999999</v>
      </c>
      <c r="P5074">
        <v>0.72608483300000004</v>
      </c>
      <c r="Q5074">
        <v>2.2179051730000001</v>
      </c>
    </row>
    <row r="5075" spans="1:17">
      <c r="A5075" t="s">
        <v>15648</v>
      </c>
      <c r="B5075" s="14" t="s">
        <v>15649</v>
      </c>
      <c r="C5075">
        <v>3.176725631</v>
      </c>
      <c r="D5075">
        <v>1.407502187</v>
      </c>
      <c r="E5075">
        <v>1.013895207</v>
      </c>
      <c r="F5075">
        <v>3.0269001790000001</v>
      </c>
      <c r="G5075">
        <v>2.742805288</v>
      </c>
      <c r="H5075">
        <v>0</v>
      </c>
      <c r="I5075">
        <v>0</v>
      </c>
      <c r="J5075">
        <v>6.0407206909999998</v>
      </c>
      <c r="K5075">
        <v>18.734569740000001</v>
      </c>
      <c r="L5075">
        <v>6.0217152690000004</v>
      </c>
      <c r="M5075">
        <v>0</v>
      </c>
      <c r="N5075">
        <v>5.8740170660000004</v>
      </c>
      <c r="O5075">
        <v>3.5181545390000002</v>
      </c>
      <c r="P5075">
        <v>5.7193143810000002</v>
      </c>
      <c r="Q5075">
        <v>0</v>
      </c>
    </row>
    <row r="5076" spans="1:17">
      <c r="A5076" t="s">
        <v>15650</v>
      </c>
      <c r="B5076" s="14" t="s">
        <v>8493</v>
      </c>
      <c r="C5076">
        <v>42.761334750000003</v>
      </c>
      <c r="D5076">
        <v>346.7484048</v>
      </c>
      <c r="E5076">
        <v>339.59814660000001</v>
      </c>
      <c r="F5076">
        <v>391.0848613</v>
      </c>
      <c r="G5076">
        <v>461.8710122</v>
      </c>
      <c r="H5076">
        <v>379.94167590000001</v>
      </c>
      <c r="I5076">
        <v>402.24810220000001</v>
      </c>
      <c r="J5076">
        <v>544.72424239999998</v>
      </c>
      <c r="K5076">
        <v>417.68303800000001</v>
      </c>
      <c r="L5076">
        <v>183.2915758</v>
      </c>
      <c r="M5076">
        <v>65.07431167</v>
      </c>
      <c r="N5076">
        <v>222.4382134</v>
      </c>
      <c r="O5076">
        <v>63.996281269999997</v>
      </c>
      <c r="P5076">
        <v>381.2920714</v>
      </c>
      <c r="Q5076">
        <v>446.49410410000002</v>
      </c>
    </row>
    <row r="5077" spans="1:17">
      <c r="A5077" t="s">
        <v>15651</v>
      </c>
      <c r="B5077" s="14" t="s">
        <v>5441</v>
      </c>
      <c r="C5077">
        <v>23.072726230000001</v>
      </c>
      <c r="D5077">
        <v>9.4012907939999995</v>
      </c>
      <c r="E5077">
        <v>10.183909180000001</v>
      </c>
      <c r="F5077">
        <v>8.8050310199999995</v>
      </c>
      <c r="G5077">
        <v>8.2056123630000002</v>
      </c>
      <c r="H5077">
        <v>4.5888358709999997</v>
      </c>
      <c r="I5077">
        <v>17.42455082</v>
      </c>
      <c r="J5077">
        <v>16.034929349999999</v>
      </c>
      <c r="K5077">
        <v>18.317138360000001</v>
      </c>
      <c r="L5077">
        <v>17.702681399999999</v>
      </c>
      <c r="M5077">
        <v>9.2269105939999996</v>
      </c>
      <c r="N5077">
        <v>6.7719518330000001</v>
      </c>
      <c r="O5077">
        <v>16.578732899999999</v>
      </c>
      <c r="P5077">
        <v>5.007015333</v>
      </c>
      <c r="Q5077">
        <v>13.21744619</v>
      </c>
    </row>
    <row r="5078" spans="1:17">
      <c r="A5078" t="s">
        <v>15652</v>
      </c>
      <c r="B5078" s="14" t="s">
        <v>341</v>
      </c>
      <c r="C5078">
        <v>22.965401880000002</v>
      </c>
      <c r="D5078">
        <v>22.671084</v>
      </c>
      <c r="E5078">
        <v>33.776723590000003</v>
      </c>
      <c r="F5078">
        <v>24.405041860000001</v>
      </c>
      <c r="G5078">
        <v>24.559479939999999</v>
      </c>
      <c r="H5078">
        <v>27.543101140000001</v>
      </c>
      <c r="I5078">
        <v>14.688989149999999</v>
      </c>
      <c r="J5078">
        <v>31.411747600000002</v>
      </c>
      <c r="K5078">
        <v>44.780191090000002</v>
      </c>
      <c r="L5078">
        <v>25.203081470000001</v>
      </c>
      <c r="M5078">
        <v>15.4677743</v>
      </c>
      <c r="N5078">
        <v>16.588606240000001</v>
      </c>
      <c r="O5078">
        <v>21.417838369999998</v>
      </c>
      <c r="P5078">
        <v>6.2865959699999996</v>
      </c>
      <c r="Q5078">
        <v>26.865864030000001</v>
      </c>
    </row>
    <row r="5079" spans="1:17">
      <c r="A5079" t="s">
        <v>15653</v>
      </c>
      <c r="B5079" s="14" t="s">
        <v>8558</v>
      </c>
      <c r="C5079">
        <v>8.9027846260000008</v>
      </c>
      <c r="D5079">
        <v>0.69983592699999997</v>
      </c>
      <c r="E5079">
        <v>1.099914133</v>
      </c>
      <c r="F5079">
        <v>0.62546715399999997</v>
      </c>
      <c r="G5079">
        <v>0.74387625999999996</v>
      </c>
      <c r="H5079">
        <v>0.33088651499999999</v>
      </c>
      <c r="I5079">
        <v>4.6069082799999999</v>
      </c>
      <c r="J5079">
        <v>2.3664390279999998</v>
      </c>
      <c r="K5079">
        <v>3.9084637839999998</v>
      </c>
      <c r="L5079">
        <v>2.3589936960000002</v>
      </c>
      <c r="M5079">
        <v>10.474092649999999</v>
      </c>
      <c r="N5079">
        <v>1.7701024999999999</v>
      </c>
      <c r="O5079">
        <v>5.7249524489999999</v>
      </c>
      <c r="P5079">
        <v>1.982006258</v>
      </c>
      <c r="Q5079">
        <v>2.1716345509999999</v>
      </c>
    </row>
    <row r="5080" spans="1:17">
      <c r="A5080" t="e">
        <v>#N/A</v>
      </c>
      <c r="B5080" s="14" t="s">
        <v>15654</v>
      </c>
      <c r="C5080">
        <v>0</v>
      </c>
      <c r="D5080">
        <v>0</v>
      </c>
      <c r="E5080">
        <v>1.4524118669999999</v>
      </c>
      <c r="F5080">
        <v>0.46457735900000002</v>
      </c>
      <c r="G5080">
        <v>0.58936312000000002</v>
      </c>
      <c r="H5080">
        <v>0</v>
      </c>
      <c r="I5080">
        <v>4.9772607869999996</v>
      </c>
      <c r="J5080">
        <v>3.0286808980000002</v>
      </c>
      <c r="K5080">
        <v>6.1932461950000004</v>
      </c>
      <c r="L5080">
        <v>2.156537149</v>
      </c>
      <c r="M5080">
        <v>6.5514333310000001</v>
      </c>
      <c r="N5080">
        <v>0.84145698999999996</v>
      </c>
      <c r="O5080">
        <v>0</v>
      </c>
      <c r="P5080">
        <v>0.51205982699999997</v>
      </c>
      <c r="Q5080">
        <v>4.6924274739999996</v>
      </c>
    </row>
    <row r="5081" spans="1:17">
      <c r="A5081" t="s">
        <v>15655</v>
      </c>
      <c r="B5081" s="14" t="s">
        <v>15656</v>
      </c>
      <c r="C5081">
        <v>16.762795759999999</v>
      </c>
      <c r="D5081">
        <v>3.3759277540000001</v>
      </c>
      <c r="E5081">
        <v>4.215210087</v>
      </c>
      <c r="F5081">
        <v>2.4891746330000002</v>
      </c>
      <c r="G5081">
        <v>3.9472105630000001</v>
      </c>
      <c r="H5081">
        <v>8.1936129480000002</v>
      </c>
      <c r="I5081">
        <v>64.447262370000004</v>
      </c>
      <c r="J5081">
        <v>12.556971669999999</v>
      </c>
      <c r="K5081">
        <v>20.739376100000001</v>
      </c>
      <c r="L5081">
        <v>13.480346600000001</v>
      </c>
      <c r="M5081">
        <v>61.428753120000003</v>
      </c>
      <c r="N5081">
        <v>6.7627059950000001</v>
      </c>
      <c r="O5081">
        <v>37.1288634</v>
      </c>
      <c r="P5081">
        <v>4.5726375739999998</v>
      </c>
      <c r="Q5081">
        <v>8.3805715769999996</v>
      </c>
    </row>
    <row r="5082" spans="1:17">
      <c r="A5082" t="s">
        <v>15657</v>
      </c>
      <c r="B5082" s="14" t="s">
        <v>15658</v>
      </c>
      <c r="C5082">
        <v>1.975953742</v>
      </c>
      <c r="D5082">
        <v>1.653684121</v>
      </c>
      <c r="E5082">
        <v>1.8452425619999999</v>
      </c>
      <c r="F5082">
        <v>3.0781646079999998</v>
      </c>
      <c r="G5082">
        <v>2.1230858590000001</v>
      </c>
      <c r="H5082">
        <v>0.75887529399999998</v>
      </c>
      <c r="I5082">
        <v>21.451702919999999</v>
      </c>
      <c r="J5082">
        <v>2.254431646</v>
      </c>
      <c r="K5082">
        <v>47.508717519999998</v>
      </c>
      <c r="L5082">
        <v>1.5259707309999999</v>
      </c>
      <c r="M5082">
        <v>10.11449356</v>
      </c>
      <c r="N5082">
        <v>1.46147793</v>
      </c>
      <c r="O5082">
        <v>8.2670085400000008</v>
      </c>
      <c r="P5082">
        <v>2.9316173750000001</v>
      </c>
      <c r="Q5082">
        <v>0.90555617899999996</v>
      </c>
    </row>
    <row r="5083" spans="1:17">
      <c r="A5083" t="s">
        <v>15659</v>
      </c>
      <c r="B5083" s="14" t="s">
        <v>6179</v>
      </c>
      <c r="C5083">
        <v>1.9702973850000001</v>
      </c>
      <c r="D5083">
        <v>1.4840552629999999</v>
      </c>
      <c r="E5083">
        <v>1.4044254540000001</v>
      </c>
      <c r="F5083">
        <v>0.48275261800000002</v>
      </c>
      <c r="G5083">
        <v>1.769214098</v>
      </c>
      <c r="H5083">
        <v>0.45402176399999999</v>
      </c>
      <c r="I5083">
        <v>0.57466465200000005</v>
      </c>
      <c r="J5083">
        <v>0.99910138699999995</v>
      </c>
      <c r="K5083">
        <v>2.3239447200000001</v>
      </c>
      <c r="L5083">
        <v>3.8593372349999999</v>
      </c>
      <c r="M5083">
        <v>2.6474542130000001</v>
      </c>
      <c r="N5083">
        <v>1.94305908</v>
      </c>
      <c r="O5083">
        <v>2.6184737980000001</v>
      </c>
      <c r="P5083">
        <v>1.0346246990000001</v>
      </c>
      <c r="Q5083">
        <v>1.76077968</v>
      </c>
    </row>
    <row r="5084" spans="1:17">
      <c r="A5084" t="s">
        <v>15660</v>
      </c>
      <c r="B5084" s="14" t="s">
        <v>4738</v>
      </c>
      <c r="C5084">
        <v>1.681035273</v>
      </c>
      <c r="D5084">
        <v>1.4275547959999999</v>
      </c>
      <c r="E5084">
        <v>2.9210820759999998</v>
      </c>
      <c r="F5084">
        <v>2.1738060020000001</v>
      </c>
      <c r="G5084">
        <v>1.6449388570000001</v>
      </c>
      <c r="H5084">
        <v>2.259636135</v>
      </c>
      <c r="I5084">
        <v>0</v>
      </c>
      <c r="J5084">
        <v>3.9069337810000002</v>
      </c>
      <c r="K5084">
        <v>1.1439018160000001</v>
      </c>
      <c r="L5084">
        <v>1.770291689</v>
      </c>
      <c r="M5084">
        <v>1.075608457</v>
      </c>
      <c r="N5084">
        <v>2.072244827</v>
      </c>
      <c r="O5084">
        <v>0.93085499999999999</v>
      </c>
      <c r="P5084">
        <v>1.9756338120000001</v>
      </c>
      <c r="Q5084">
        <v>2.5037952570000002</v>
      </c>
    </row>
    <row r="5085" spans="1:17">
      <c r="A5085" t="s">
        <v>15661</v>
      </c>
      <c r="B5085" s="14" t="s">
        <v>6206</v>
      </c>
      <c r="C5085">
        <v>2.2044893170000002</v>
      </c>
      <c r="D5085">
        <v>1.5302203489999999</v>
      </c>
      <c r="E5085">
        <v>1.344643941</v>
      </c>
      <c r="F5085">
        <v>1.320325548</v>
      </c>
      <c r="G5085">
        <v>1.1420221310000001</v>
      </c>
      <c r="H5085">
        <v>5.2492025199999999</v>
      </c>
      <c r="I5085">
        <v>2.3575566220000002</v>
      </c>
      <c r="J5085">
        <v>1.9376166960000001</v>
      </c>
      <c r="K5085">
        <v>0.86672386700000004</v>
      </c>
      <c r="L5085">
        <v>2.6001237929999998</v>
      </c>
      <c r="M5085">
        <v>1.1284319330000001</v>
      </c>
      <c r="N5085">
        <v>2.5182322269999999</v>
      </c>
      <c r="O5085">
        <v>1.4648543810000001</v>
      </c>
      <c r="P5085">
        <v>1.852162308</v>
      </c>
      <c r="Q5085">
        <v>2.3236700460000002</v>
      </c>
    </row>
    <row r="5086" spans="1:17">
      <c r="A5086" t="s">
        <v>15662</v>
      </c>
      <c r="B5086" s="14" t="s">
        <v>6981</v>
      </c>
      <c r="C5086">
        <v>2.949816657</v>
      </c>
      <c r="D5086">
        <v>1.797078685</v>
      </c>
      <c r="E5086">
        <v>0.94147412100000005</v>
      </c>
      <c r="F5086">
        <v>1.0540098840000001</v>
      </c>
      <c r="G5086">
        <v>1.01875625</v>
      </c>
      <c r="H5086">
        <v>0.99128085200000005</v>
      </c>
      <c r="I5086">
        <v>2.6886096209999999</v>
      </c>
      <c r="J5086">
        <v>1.589284849</v>
      </c>
      <c r="K5086">
        <v>2.5090941619999998</v>
      </c>
      <c r="L5086">
        <v>3.7277285</v>
      </c>
      <c r="M5086">
        <v>4.9545214570000002</v>
      </c>
      <c r="N5086">
        <v>1.2727036979999999</v>
      </c>
      <c r="O5086">
        <v>5.3086439030000001</v>
      </c>
      <c r="P5086">
        <v>1.604301727</v>
      </c>
      <c r="Q5086">
        <v>1.2673743850000001</v>
      </c>
    </row>
    <row r="5087" spans="1:17">
      <c r="A5087" t="s">
        <v>15663</v>
      </c>
      <c r="B5087" s="14" t="s">
        <v>3703</v>
      </c>
      <c r="C5087">
        <v>7.7553865159999997</v>
      </c>
      <c r="D5087">
        <v>2.5055301050000001</v>
      </c>
      <c r="E5087">
        <v>2.492426273</v>
      </c>
      <c r="F5087">
        <v>1.7594322520000001</v>
      </c>
      <c r="G5087">
        <v>0.94860714999999995</v>
      </c>
      <c r="H5087">
        <v>1.36514421</v>
      </c>
      <c r="I5087">
        <v>3.5343225070000002</v>
      </c>
      <c r="J5087">
        <v>4.2193661999999996</v>
      </c>
      <c r="K5087">
        <v>3.2250433040000002</v>
      </c>
      <c r="L5087">
        <v>7.14627138</v>
      </c>
      <c r="M5087">
        <v>3.1014218819999999</v>
      </c>
      <c r="N5087">
        <v>6.3137256989999999</v>
      </c>
      <c r="O5087">
        <v>10.02040886</v>
      </c>
      <c r="P5087">
        <v>6.5449900479999998</v>
      </c>
      <c r="Q5087">
        <v>6.5530594170000001</v>
      </c>
    </row>
    <row r="5088" spans="1:17">
      <c r="A5088" t="s">
        <v>15664</v>
      </c>
      <c r="B5088" s="14" t="s">
        <v>15665</v>
      </c>
      <c r="C5088">
        <v>5.8996333139999999</v>
      </c>
      <c r="D5088">
        <v>4.5743821059999998</v>
      </c>
      <c r="E5088">
        <v>2.9813347170000002</v>
      </c>
      <c r="F5088">
        <v>1.8068740860000001</v>
      </c>
      <c r="G5088">
        <v>4.3297140629999999</v>
      </c>
      <c r="H5088">
        <v>2.8322310060000002</v>
      </c>
      <c r="I5088">
        <v>2.1508876969999999</v>
      </c>
      <c r="J5088">
        <v>9.5357090919999994</v>
      </c>
      <c r="K5088">
        <v>6.0218259879999998</v>
      </c>
      <c r="L5088">
        <v>6.5235248739999996</v>
      </c>
      <c r="M5088">
        <v>0</v>
      </c>
      <c r="N5088">
        <v>3.6362962790000002</v>
      </c>
      <c r="O5088">
        <v>3.2668577870000002</v>
      </c>
      <c r="P5088">
        <v>3.3192449530000001</v>
      </c>
      <c r="Q5088">
        <v>2.0277990159999999</v>
      </c>
    </row>
    <row r="5089" spans="1:17">
      <c r="A5089" t="s">
        <v>15664</v>
      </c>
      <c r="B5089" s="14" t="s">
        <v>15666</v>
      </c>
      <c r="C5089">
        <v>11.43913431</v>
      </c>
      <c r="D5089">
        <v>12.67075633</v>
      </c>
      <c r="E5089">
        <v>13.855260769999999</v>
      </c>
      <c r="F5089">
        <v>11.72223807</v>
      </c>
      <c r="G5089">
        <v>12.31409771</v>
      </c>
      <c r="H5089">
        <v>8.8859878630000004</v>
      </c>
      <c r="I5089">
        <v>19.011086410000001</v>
      </c>
      <c r="J5089">
        <v>23.798768389999999</v>
      </c>
      <c r="K5089">
        <v>19.23000678</v>
      </c>
      <c r="L5089">
        <v>20.101757429999999</v>
      </c>
      <c r="M5089">
        <v>5.0544715599999996</v>
      </c>
      <c r="N5089">
        <v>10.541344309999999</v>
      </c>
      <c r="O5089">
        <v>8.0792155569999995</v>
      </c>
      <c r="P5089">
        <v>13.66509821</v>
      </c>
      <c r="Q5089">
        <v>13.590725709999999</v>
      </c>
    </row>
    <row r="5090" spans="1:17">
      <c r="A5090" t="s">
        <v>15667</v>
      </c>
      <c r="B5090" s="14" t="s">
        <v>15668</v>
      </c>
      <c r="C5090">
        <v>3.2871857179999999</v>
      </c>
      <c r="D5090">
        <v>0.88153153299999998</v>
      </c>
      <c r="E5090">
        <v>0.44174738800000002</v>
      </c>
      <c r="F5090">
        <v>1.0597501970000001</v>
      </c>
      <c r="G5090">
        <v>0.65726209700000005</v>
      </c>
      <c r="H5090">
        <v>1.461796648</v>
      </c>
      <c r="I5090">
        <v>3.7845531330000002</v>
      </c>
      <c r="J5090">
        <v>2.061656385</v>
      </c>
      <c r="K5090">
        <v>2.7470043610000001</v>
      </c>
      <c r="L5090">
        <v>1.530445718</v>
      </c>
      <c r="M5090">
        <v>2.9889027640000001</v>
      </c>
      <c r="N5090">
        <v>1.0663625450000001</v>
      </c>
      <c r="O5090">
        <v>3.832091245</v>
      </c>
      <c r="P5090">
        <v>1.0901918909999999</v>
      </c>
      <c r="Q5090">
        <v>1.5461224170000001</v>
      </c>
    </row>
    <row r="5091" spans="1:17">
      <c r="A5091" t="s">
        <v>15669</v>
      </c>
      <c r="B5091" s="14" t="s">
        <v>6055</v>
      </c>
      <c r="C5091">
        <v>1.168427849</v>
      </c>
      <c r="D5091">
        <v>1.236708146</v>
      </c>
      <c r="E5091">
        <v>1.836974551</v>
      </c>
      <c r="F5091">
        <v>1.0249619320000001</v>
      </c>
      <c r="G5091">
        <v>2.3987690389999998</v>
      </c>
      <c r="H5091">
        <v>4.1882472980000003</v>
      </c>
      <c r="I5091">
        <v>2.6505752189999998</v>
      </c>
      <c r="J5091">
        <v>3.6372190180000001</v>
      </c>
      <c r="K5091">
        <v>2.296913612</v>
      </c>
      <c r="L5091">
        <v>3.3632759490000002</v>
      </c>
      <c r="M5091">
        <v>1.246028659</v>
      </c>
      <c r="N5091">
        <v>1.5523704330000001</v>
      </c>
      <c r="O5091">
        <v>2.4442381430000002</v>
      </c>
      <c r="P5091">
        <v>1.3050201260000001</v>
      </c>
      <c r="Q5091">
        <v>2.7666292760000002</v>
      </c>
    </row>
    <row r="5092" spans="1:17">
      <c r="A5092" t="s">
        <v>15670</v>
      </c>
      <c r="B5092" s="14" t="s">
        <v>1849</v>
      </c>
      <c r="C5092">
        <v>7.7688240669999997</v>
      </c>
      <c r="D5092">
        <v>0.45290911900000003</v>
      </c>
      <c r="E5092">
        <v>0.44950469599999998</v>
      </c>
      <c r="F5092">
        <v>0.35249615499999998</v>
      </c>
      <c r="G5092">
        <v>0.65899744199999999</v>
      </c>
      <c r="H5092">
        <v>0.36641404399999999</v>
      </c>
      <c r="I5092">
        <v>1.788857095</v>
      </c>
      <c r="J5092">
        <v>1.244029608</v>
      </c>
      <c r="K5092">
        <v>1.236605263</v>
      </c>
      <c r="L5092">
        <v>3.1864081899999999</v>
      </c>
      <c r="M5092">
        <v>2.3546240589999998</v>
      </c>
      <c r="N5092">
        <v>0.52084243699999999</v>
      </c>
      <c r="O5092">
        <v>4.3773738</v>
      </c>
      <c r="P5092">
        <v>0.65435500099999999</v>
      </c>
      <c r="Q5092">
        <v>1.405405258</v>
      </c>
    </row>
    <row r="5093" spans="1:17">
      <c r="A5093" t="s">
        <v>15671</v>
      </c>
      <c r="B5093" s="14" t="s">
        <v>1111</v>
      </c>
      <c r="C5093">
        <v>1.2432744570000001</v>
      </c>
      <c r="D5093">
        <v>3.0756006130000002</v>
      </c>
      <c r="E5093">
        <v>2.9099250310000002</v>
      </c>
      <c r="F5093">
        <v>1.7769559500000001</v>
      </c>
      <c r="G5093">
        <v>2.7909729680000002</v>
      </c>
      <c r="H5093">
        <v>0.87539101900000005</v>
      </c>
      <c r="I5093">
        <v>3.0218191430000001</v>
      </c>
      <c r="J5093">
        <v>5.3062159339999999</v>
      </c>
      <c r="K5093">
        <v>3.6660723530000001</v>
      </c>
      <c r="L5093">
        <v>2.4876462140000002</v>
      </c>
      <c r="M5093">
        <v>1.193261565</v>
      </c>
      <c r="N5093">
        <v>2.2989128509999999</v>
      </c>
      <c r="O5093">
        <v>2.5243156</v>
      </c>
      <c r="P5093">
        <v>2.1761900340000002</v>
      </c>
      <c r="Q5093">
        <v>1.282000381</v>
      </c>
    </row>
    <row r="5094" spans="1:17">
      <c r="A5094" t="s">
        <v>15672</v>
      </c>
      <c r="B5094" s="14" t="s">
        <v>15673</v>
      </c>
      <c r="C5094">
        <v>2465.6996880000002</v>
      </c>
      <c r="D5094">
        <v>32.28975604</v>
      </c>
      <c r="E5094">
        <v>28.644196300000001</v>
      </c>
      <c r="F5094">
        <v>16.257930229999999</v>
      </c>
      <c r="G5094">
        <v>33.559029410000001</v>
      </c>
      <c r="H5094">
        <v>48.980936229999998</v>
      </c>
      <c r="I5094">
        <v>525.49138640000001</v>
      </c>
      <c r="J5094">
        <v>33.362150219999997</v>
      </c>
      <c r="K5094">
        <v>494.07835879999999</v>
      </c>
      <c r="L5094">
        <v>1699.953835</v>
      </c>
      <c r="M5094">
        <v>808.26702980000005</v>
      </c>
      <c r="N5094">
        <v>31.692817569999999</v>
      </c>
      <c r="O5094">
        <v>757.78289440000003</v>
      </c>
      <c r="P5094">
        <v>33.71311541</v>
      </c>
      <c r="Q5094">
        <v>450.88707520000003</v>
      </c>
    </row>
    <row r="5095" spans="1:17">
      <c r="A5095" t="s">
        <v>15674</v>
      </c>
      <c r="B5095" s="14" t="s">
        <v>8837</v>
      </c>
      <c r="C5095">
        <v>11.00566113</v>
      </c>
      <c r="D5095">
        <v>3.192779389</v>
      </c>
      <c r="E5095">
        <v>3.1223168819999998</v>
      </c>
      <c r="F5095">
        <v>1.5337538070000001</v>
      </c>
      <c r="G5095">
        <v>2.850707527</v>
      </c>
      <c r="H5095">
        <v>2.1133906489999998</v>
      </c>
      <c r="I5095">
        <v>9.5534352029999994</v>
      </c>
      <c r="J5095">
        <v>2.3585385780000001</v>
      </c>
      <c r="K5095">
        <v>3.0907285099999999</v>
      </c>
      <c r="L5095">
        <v>4.801579222</v>
      </c>
      <c r="M5095">
        <v>3.5209797150000002</v>
      </c>
      <c r="N5095">
        <v>3.4240251759999998</v>
      </c>
      <c r="O5095">
        <v>8.9962961890000006</v>
      </c>
      <c r="P5095">
        <v>1.3759983309999999</v>
      </c>
      <c r="Q5095">
        <v>6.3047050609999999</v>
      </c>
    </row>
    <row r="5096" spans="1:17">
      <c r="A5096" t="s">
        <v>15675</v>
      </c>
      <c r="B5096" s="14" t="s">
        <v>7891</v>
      </c>
      <c r="C5096">
        <v>139.68792189999999</v>
      </c>
      <c r="D5096">
        <v>151.33478600000001</v>
      </c>
      <c r="E5096">
        <v>99.26704574</v>
      </c>
      <c r="F5096">
        <v>178.286855</v>
      </c>
      <c r="G5096">
        <v>78.402807289999998</v>
      </c>
      <c r="H5096">
        <v>147.3721918</v>
      </c>
      <c r="I5096">
        <v>76.021097789999999</v>
      </c>
      <c r="J5096">
        <v>95.032934620000006</v>
      </c>
      <c r="K5096">
        <v>159.63728549999999</v>
      </c>
      <c r="L5096">
        <v>201.01084689999999</v>
      </c>
      <c r="M5096">
        <v>14.876847270000001</v>
      </c>
      <c r="N5096">
        <v>62.964143610000001</v>
      </c>
      <c r="O5096">
        <v>47.003047690000002</v>
      </c>
      <c r="P5096">
        <v>202.43340319999999</v>
      </c>
      <c r="Q5096">
        <v>131.03677110000001</v>
      </c>
    </row>
    <row r="5097" spans="1:17">
      <c r="A5097" t="s">
        <v>15676</v>
      </c>
      <c r="B5097" s="14" t="s">
        <v>15677</v>
      </c>
      <c r="C5097">
        <v>3.676329365</v>
      </c>
      <c r="D5097">
        <v>3.43870465</v>
      </c>
      <c r="E5097">
        <v>2.868190201</v>
      </c>
      <c r="F5097">
        <v>3.0025207370000002</v>
      </c>
      <c r="G5097">
        <v>1.410740603</v>
      </c>
      <c r="H5097">
        <v>2.6669474960000001</v>
      </c>
      <c r="I5097">
        <v>2.9784795019999999</v>
      </c>
      <c r="J5097">
        <v>5.3854628260000004</v>
      </c>
      <c r="K5097">
        <v>4.632682923</v>
      </c>
      <c r="L5097">
        <v>5.1620374870000001</v>
      </c>
      <c r="M5097">
        <v>7.0568851610000003</v>
      </c>
      <c r="N5097">
        <v>6.0928643879999997</v>
      </c>
      <c r="O5097">
        <v>4.9762225430000004</v>
      </c>
      <c r="P5097">
        <v>2.2675488110000002</v>
      </c>
      <c r="Q5097">
        <v>3.3696363460000001</v>
      </c>
    </row>
    <row r="5098" spans="1:17">
      <c r="A5098" t="s">
        <v>15678</v>
      </c>
      <c r="B5098" s="14" t="s">
        <v>5465</v>
      </c>
      <c r="C5098">
        <v>2.2890032260000002</v>
      </c>
      <c r="D5098">
        <v>7.2260447130000003</v>
      </c>
      <c r="E5098">
        <v>6.899794945</v>
      </c>
      <c r="F5098">
        <v>5.9199816099999998</v>
      </c>
      <c r="G5098">
        <v>6.5219222290000003</v>
      </c>
      <c r="H5098">
        <v>5.8606904889999996</v>
      </c>
      <c r="I5098">
        <v>5.0071473409999996</v>
      </c>
      <c r="J5098">
        <v>4.76375233</v>
      </c>
      <c r="K5098">
        <v>5.2785623749999999</v>
      </c>
      <c r="L5098">
        <v>5.5442428489999998</v>
      </c>
      <c r="M5098">
        <v>1.4646160429999999</v>
      </c>
      <c r="N5098">
        <v>5.361227585</v>
      </c>
      <c r="O5098">
        <v>3.3800283800000002</v>
      </c>
      <c r="P5098">
        <v>5.4375313780000001</v>
      </c>
      <c r="Q5098">
        <v>9.834591069</v>
      </c>
    </row>
    <row r="5099" spans="1:17">
      <c r="A5099" t="s">
        <v>15679</v>
      </c>
      <c r="B5099" s="14" t="s">
        <v>5282</v>
      </c>
      <c r="C5099">
        <v>0.45784293999999998</v>
      </c>
      <c r="D5099">
        <v>4.2599567289999998</v>
      </c>
      <c r="E5099">
        <v>5.6989453450000003</v>
      </c>
      <c r="F5099">
        <v>5.4842790690000003</v>
      </c>
      <c r="G5099">
        <v>4.5855325669999996</v>
      </c>
      <c r="H5099">
        <v>2.8133913320000001</v>
      </c>
      <c r="I5099">
        <v>8.0121759010000009</v>
      </c>
      <c r="J5099">
        <v>15.322803710000001</v>
      </c>
      <c r="K5099">
        <v>4.984807913</v>
      </c>
      <c r="L5099">
        <v>3.1822072559999999</v>
      </c>
      <c r="M5099">
        <v>0</v>
      </c>
      <c r="N5099">
        <v>5.3617228949999998</v>
      </c>
      <c r="O5099">
        <v>2.5352554879999998</v>
      </c>
      <c r="P5099">
        <v>7.2125500090000001</v>
      </c>
      <c r="Q5099">
        <v>3.776831869</v>
      </c>
    </row>
    <row r="5100" spans="1:17">
      <c r="A5100" t="e">
        <v>#N/A</v>
      </c>
      <c r="B5100" s="14" t="s">
        <v>15680</v>
      </c>
      <c r="C5100">
        <v>1.451579374</v>
      </c>
      <c r="D5100">
        <v>0.160786717</v>
      </c>
      <c r="E5100">
        <v>0.38607608999999998</v>
      </c>
      <c r="F5100">
        <v>9.8794130999999993E-2</v>
      </c>
      <c r="G5100">
        <v>0.12533029400000001</v>
      </c>
      <c r="H5100">
        <v>0.27874329799999997</v>
      </c>
      <c r="I5100">
        <v>2.1168666260000002</v>
      </c>
      <c r="J5100">
        <v>1.1961122399999999</v>
      </c>
      <c r="K5100">
        <v>1.9755258069999999</v>
      </c>
      <c r="L5100">
        <v>1.3757873199999999</v>
      </c>
      <c r="M5100">
        <v>4.1795611590000004</v>
      </c>
      <c r="N5100">
        <v>1.431512068</v>
      </c>
      <c r="O5100">
        <v>9.6455555030000006</v>
      </c>
      <c r="P5100">
        <v>1.1978060290000001</v>
      </c>
      <c r="Q5100">
        <v>1.995724866</v>
      </c>
    </row>
    <row r="5101" spans="1:17">
      <c r="A5101" t="s">
        <v>15681</v>
      </c>
      <c r="B5101" s="14" t="s">
        <v>1526</v>
      </c>
      <c r="C5101">
        <v>4.6068849780000001</v>
      </c>
      <c r="D5101">
        <v>2.770143746</v>
      </c>
      <c r="E5101">
        <v>2.0538222529999999</v>
      </c>
      <c r="F5101">
        <v>2.2694573149999999</v>
      </c>
      <c r="G5101">
        <v>1.9130429449999999</v>
      </c>
      <c r="H5101">
        <v>3.917731496</v>
      </c>
      <c r="I5101">
        <v>10.07746586</v>
      </c>
      <c r="J5101">
        <v>17.923746189999999</v>
      </c>
      <c r="K5101">
        <v>7.2151729409999996</v>
      </c>
      <c r="L5101">
        <v>4.7821855649999998</v>
      </c>
      <c r="M5101">
        <v>5.8954199540000003</v>
      </c>
      <c r="N5101">
        <v>8.6131448119999998</v>
      </c>
      <c r="O5101">
        <v>5.9523623949999998</v>
      </c>
      <c r="P5101">
        <v>4.2458124020000003</v>
      </c>
      <c r="Q5101">
        <v>2.3374894359999998</v>
      </c>
    </row>
    <row r="5102" spans="1:17">
      <c r="A5102" t="s">
        <v>15682</v>
      </c>
      <c r="B5102" s="14" t="s">
        <v>6156</v>
      </c>
      <c r="C5102">
        <v>6.3932126489999996</v>
      </c>
      <c r="D5102">
        <v>2.2902044799999999</v>
      </c>
      <c r="E5102">
        <v>2.8364130310000002</v>
      </c>
      <c r="F5102">
        <v>1.9071237240000001</v>
      </c>
      <c r="G5102">
        <v>2.4193783139999998</v>
      </c>
      <c r="H5102">
        <v>3.8658647199999998</v>
      </c>
      <c r="I5102">
        <v>4.959227233</v>
      </c>
      <c r="J5102">
        <v>6.6044682310000002</v>
      </c>
      <c r="K5102">
        <v>6.4793472420000002</v>
      </c>
      <c r="L5102">
        <v>7.0478134350000001</v>
      </c>
      <c r="M5102">
        <v>4.438833453</v>
      </c>
      <c r="N5102">
        <v>2.1463250760000001</v>
      </c>
      <c r="O5102">
        <v>6.7790527190000001</v>
      </c>
      <c r="P5102">
        <v>2.1632672419999999</v>
      </c>
      <c r="Q5102">
        <v>2.8987640739999998</v>
      </c>
    </row>
    <row r="5103" spans="1:17">
      <c r="A5103" t="s">
        <v>15683</v>
      </c>
      <c r="B5103" s="14" t="s">
        <v>6165</v>
      </c>
      <c r="C5103">
        <v>19.955352649999998</v>
      </c>
      <c r="D5103">
        <v>0.97406990000000004</v>
      </c>
      <c r="E5103">
        <v>0.97154577600000003</v>
      </c>
      <c r="F5103">
        <v>0.55247037300000001</v>
      </c>
      <c r="G5103">
        <v>0.64245889599999995</v>
      </c>
      <c r="H5103">
        <v>1.169078155</v>
      </c>
      <c r="I5103">
        <v>3.9459364799999999</v>
      </c>
      <c r="J5103">
        <v>3.8160599730000002</v>
      </c>
      <c r="K5103">
        <v>4.2962158290000003</v>
      </c>
      <c r="L5103">
        <v>9.6169899870000002</v>
      </c>
      <c r="M5103">
        <v>3.2462057049999999</v>
      </c>
      <c r="N5103">
        <v>1.9596092970000001</v>
      </c>
      <c r="O5103">
        <v>7.1169874789999996</v>
      </c>
      <c r="P5103">
        <v>1.7253186979999999</v>
      </c>
      <c r="Q5103">
        <v>1.1625383380000001</v>
      </c>
    </row>
    <row r="5104" spans="1:17">
      <c r="A5104" t="s">
        <v>15684</v>
      </c>
      <c r="B5104" s="14" t="s">
        <v>4534</v>
      </c>
      <c r="C5104">
        <v>6.8330809840000004</v>
      </c>
      <c r="D5104">
        <v>2.5308111960000002</v>
      </c>
      <c r="E5104">
        <v>2.7033710540000002</v>
      </c>
      <c r="F5104">
        <v>2.4560864580000001</v>
      </c>
      <c r="G5104">
        <v>1.659297925</v>
      </c>
      <c r="H5104">
        <v>2.870306501</v>
      </c>
      <c r="I5104">
        <v>47.799975809999999</v>
      </c>
      <c r="J5104">
        <v>2.8693943860000002</v>
      </c>
      <c r="K5104">
        <v>50.081554060000002</v>
      </c>
      <c r="L5104">
        <v>3.3056123980000001</v>
      </c>
      <c r="M5104">
        <v>82.592436280000001</v>
      </c>
      <c r="N5104">
        <v>4.7380902909999998</v>
      </c>
      <c r="O5104">
        <v>91.992282860000003</v>
      </c>
      <c r="P5104">
        <v>3.492015028</v>
      </c>
      <c r="Q5104">
        <v>12.6973351</v>
      </c>
    </row>
    <row r="5105" spans="1:17">
      <c r="A5105" t="s">
        <v>15685</v>
      </c>
      <c r="B5105" s="14" t="s">
        <v>2710</v>
      </c>
      <c r="C5105">
        <v>5.6498811550000001</v>
      </c>
      <c r="D5105">
        <v>0.63762682900000001</v>
      </c>
      <c r="E5105">
        <v>0.37425661999999998</v>
      </c>
      <c r="F5105">
        <v>0.18863711599999999</v>
      </c>
      <c r="G5105">
        <v>0.51542649699999998</v>
      </c>
      <c r="H5105">
        <v>0.81881743100000004</v>
      </c>
      <c r="I5105">
        <v>2.3318865070000001</v>
      </c>
      <c r="J5105">
        <v>0.74326540900000004</v>
      </c>
      <c r="K5105">
        <v>2.1278292940000001</v>
      </c>
      <c r="L5105">
        <v>3.5025636910000002</v>
      </c>
      <c r="M5105">
        <v>3.274025537</v>
      </c>
      <c r="N5105">
        <v>0.8278816</v>
      </c>
      <c r="O5105">
        <v>4.7223550860000003</v>
      </c>
      <c r="P5105">
        <v>0.31987216899999998</v>
      </c>
      <c r="Q5105">
        <v>3.2243784039999999</v>
      </c>
    </row>
    <row r="5106" spans="1:17">
      <c r="A5106" t="s">
        <v>15686</v>
      </c>
      <c r="B5106" s="14" t="s">
        <v>4646</v>
      </c>
      <c r="C5106">
        <v>16.227988660000001</v>
      </c>
      <c r="D5106">
        <v>2.0247942480000001</v>
      </c>
      <c r="E5106">
        <v>1.9844380749999999</v>
      </c>
      <c r="F5106">
        <v>1.294899225</v>
      </c>
      <c r="G5106">
        <v>2.1902799229999999</v>
      </c>
      <c r="H5106">
        <v>1.934206541</v>
      </c>
      <c r="I5106">
        <v>6.2564213049999999</v>
      </c>
      <c r="J5106">
        <v>3.1213118660000001</v>
      </c>
      <c r="K5106">
        <v>8.1233906729999994</v>
      </c>
      <c r="L5106">
        <v>6.128695456</v>
      </c>
      <c r="M5106">
        <v>4.2966039729999999</v>
      </c>
      <c r="N5106">
        <v>2.6212867480000002</v>
      </c>
      <c r="O5106">
        <v>9.9156659099999995</v>
      </c>
      <c r="P5106">
        <v>3.1903131259999999</v>
      </c>
      <c r="Q5106">
        <v>3.4620958800000001</v>
      </c>
    </row>
    <row r="5107" spans="1:17">
      <c r="A5107" t="s">
        <v>15687</v>
      </c>
      <c r="B5107" s="14" t="s">
        <v>7231</v>
      </c>
      <c r="C5107">
        <v>0.960964123</v>
      </c>
      <c r="D5107">
        <v>1.5966429689999999</v>
      </c>
      <c r="E5107">
        <v>1.0734667120000001</v>
      </c>
      <c r="F5107">
        <v>0.35971638500000003</v>
      </c>
      <c r="G5107">
        <v>0.66376207099999995</v>
      </c>
      <c r="H5107">
        <v>0.92265815200000001</v>
      </c>
      <c r="I5107">
        <v>2.8027855970000002</v>
      </c>
      <c r="J5107">
        <v>1.796871348</v>
      </c>
      <c r="K5107">
        <v>2.0707203320000001</v>
      </c>
      <c r="L5107">
        <v>1.5179813550000001</v>
      </c>
      <c r="M5107">
        <v>0.46115382999999999</v>
      </c>
      <c r="N5107">
        <v>1.095754202</v>
      </c>
      <c r="O5107">
        <v>2.1284937290000001</v>
      </c>
      <c r="P5107">
        <v>1.2254881500000001</v>
      </c>
      <c r="Q5107">
        <v>1.156045977</v>
      </c>
    </row>
    <row r="5108" spans="1:17">
      <c r="A5108" t="s">
        <v>15688</v>
      </c>
      <c r="B5108" s="14" t="s">
        <v>9372</v>
      </c>
      <c r="C5108">
        <v>1.297641263</v>
      </c>
      <c r="D5108">
        <v>2.0122969199999998</v>
      </c>
      <c r="E5108">
        <v>1.0008863400000001</v>
      </c>
      <c r="F5108">
        <v>1.3247571199999999</v>
      </c>
      <c r="G5108">
        <v>1.1764113810000001</v>
      </c>
      <c r="H5108">
        <v>0.49836586399999999</v>
      </c>
      <c r="I5108">
        <v>0.94618783200000001</v>
      </c>
      <c r="J5108">
        <v>3.0844214060000001</v>
      </c>
      <c r="K5108">
        <v>2.9433730929999999</v>
      </c>
      <c r="L5108">
        <v>1.229886858</v>
      </c>
      <c r="M5108">
        <v>0</v>
      </c>
      <c r="N5108">
        <v>1.519646206</v>
      </c>
      <c r="O5108">
        <v>0.35927736900000001</v>
      </c>
      <c r="P5108">
        <v>1.7035140369999999</v>
      </c>
      <c r="Q5108">
        <v>0.66903031199999996</v>
      </c>
    </row>
    <row r="5109" spans="1:17">
      <c r="A5109" t="s">
        <v>15689</v>
      </c>
      <c r="B5109" s="14" t="s">
        <v>9248</v>
      </c>
      <c r="C5109">
        <v>33.698155319999998</v>
      </c>
      <c r="D5109">
        <v>7.9731111930000003</v>
      </c>
      <c r="E5109">
        <v>9.0358520979999994</v>
      </c>
      <c r="F5109">
        <v>8.7058934600000004</v>
      </c>
      <c r="G5109">
        <v>6.4128203580000003</v>
      </c>
      <c r="H5109">
        <v>13.6462754</v>
      </c>
      <c r="I5109">
        <v>50.312743580000003</v>
      </c>
      <c r="J5109">
        <v>62.887428810000003</v>
      </c>
      <c r="K5109">
        <v>15.59914216</v>
      </c>
      <c r="L5109">
        <v>13.10860952</v>
      </c>
      <c r="M5109">
        <v>4.4003521120000002</v>
      </c>
      <c r="N5109">
        <v>12.730569320000001</v>
      </c>
      <c r="O5109">
        <v>5.7122409259999998</v>
      </c>
      <c r="P5109">
        <v>14.599887320000001</v>
      </c>
      <c r="Q5109">
        <v>9.1400099949999998</v>
      </c>
    </row>
    <row r="5110" spans="1:17">
      <c r="A5110" t="s">
        <v>15690</v>
      </c>
      <c r="B5110" s="14" t="s">
        <v>8397</v>
      </c>
      <c r="C5110">
        <v>29.288959720000001</v>
      </c>
      <c r="D5110">
        <v>284.00099970000002</v>
      </c>
      <c r="E5110">
        <v>225.9715947</v>
      </c>
      <c r="F5110">
        <v>308.29913679999999</v>
      </c>
      <c r="G5110">
        <v>275.23759280000002</v>
      </c>
      <c r="H5110">
        <v>737.34422540000003</v>
      </c>
      <c r="I5110">
        <v>218.6888371</v>
      </c>
      <c r="J5110">
        <v>321.84045880000002</v>
      </c>
      <c r="K5110">
        <v>233.31847139999999</v>
      </c>
      <c r="L5110">
        <v>99.194591000000003</v>
      </c>
      <c r="M5110">
        <v>32.046266439999997</v>
      </c>
      <c r="N5110">
        <v>128.0285762</v>
      </c>
      <c r="O5110">
        <v>29.84193496</v>
      </c>
      <c r="P5110">
        <v>304.91855340000001</v>
      </c>
      <c r="Q5110">
        <v>308.45555519999999</v>
      </c>
    </row>
    <row r="5111" spans="1:17">
      <c r="A5111" t="s">
        <v>15691</v>
      </c>
      <c r="B5111" s="14" t="s">
        <v>8452</v>
      </c>
      <c r="C5111">
        <v>7.2037272669999997</v>
      </c>
      <c r="D5111">
        <v>7.5607459459999999</v>
      </c>
      <c r="E5111">
        <v>5.8547108630000002</v>
      </c>
      <c r="F5111">
        <v>9.484180061</v>
      </c>
      <c r="G5111">
        <v>6.0158182910000004</v>
      </c>
      <c r="H5111">
        <v>12.064316010000001</v>
      </c>
      <c r="I5111">
        <v>12.22752285</v>
      </c>
      <c r="J5111">
        <v>8.1890315200000003</v>
      </c>
      <c r="K5111">
        <v>7.8216962600000004</v>
      </c>
      <c r="L5111">
        <v>5.8948637699999997</v>
      </c>
      <c r="M5111">
        <v>5.8938545209999997</v>
      </c>
      <c r="N5111">
        <v>5.3281046989999998</v>
      </c>
      <c r="O5111">
        <v>8.8934761590000004</v>
      </c>
      <c r="P5111">
        <v>12.225300259999999</v>
      </c>
      <c r="Q5111">
        <v>12.25841327</v>
      </c>
    </row>
    <row r="5112" spans="1:17">
      <c r="A5112" t="s">
        <v>15692</v>
      </c>
      <c r="B5112" s="14" t="s">
        <v>15693</v>
      </c>
      <c r="C5112">
        <v>5.6571826300000003</v>
      </c>
      <c r="D5112">
        <v>11.27929834</v>
      </c>
      <c r="E5112">
        <v>10.63278231</v>
      </c>
      <c r="F5112">
        <v>5.9037387700000004</v>
      </c>
      <c r="G5112">
        <v>7.1638567350000004</v>
      </c>
      <c r="H5112">
        <v>13.036022170000001</v>
      </c>
      <c r="I5112">
        <v>5.4999868059999999</v>
      </c>
      <c r="J5112">
        <v>3.8248703310000001</v>
      </c>
      <c r="K5112">
        <v>21.386495140000001</v>
      </c>
      <c r="L5112">
        <v>28.596273419999999</v>
      </c>
      <c r="M5112">
        <v>3.6197417029999999</v>
      </c>
      <c r="N5112">
        <v>6.2763470019999996</v>
      </c>
      <c r="O5112">
        <v>6.2652067139999996</v>
      </c>
      <c r="P5112">
        <v>3.1121079009999999</v>
      </c>
      <c r="Q5112">
        <v>9.0741691109999998</v>
      </c>
    </row>
    <row r="5113" spans="1:17">
      <c r="A5113" t="s">
        <v>15694</v>
      </c>
      <c r="B5113" s="14" t="s">
        <v>7643</v>
      </c>
      <c r="C5113">
        <v>9.2483485200000004</v>
      </c>
      <c r="D5113">
        <v>3.152029014</v>
      </c>
      <c r="E5113">
        <v>3.1220287390000001</v>
      </c>
      <c r="F5113">
        <v>3.2682477009999999</v>
      </c>
      <c r="G5113">
        <v>2.9790503610000001</v>
      </c>
      <c r="H5113">
        <v>1.229495631</v>
      </c>
      <c r="I5113">
        <v>4.4092271480000003</v>
      </c>
      <c r="J5113">
        <v>11.318329950000001</v>
      </c>
      <c r="K5113">
        <v>5.8898518129999999</v>
      </c>
      <c r="L5113">
        <v>5.506506785</v>
      </c>
      <c r="M5113">
        <v>2.3897777910000002</v>
      </c>
      <c r="N5113">
        <v>4.4725504620000001</v>
      </c>
      <c r="O5113">
        <v>3.1514907160000001</v>
      </c>
      <c r="P5113">
        <v>3.5489142130000002</v>
      </c>
      <c r="Q5113">
        <v>3.0565445969999998</v>
      </c>
    </row>
    <row r="5114" spans="1:17">
      <c r="A5114" t="s">
        <v>15695</v>
      </c>
      <c r="B5114" s="14" t="s">
        <v>7999</v>
      </c>
      <c r="C5114">
        <v>12.77821382</v>
      </c>
      <c r="D5114">
        <v>4.495979986</v>
      </c>
      <c r="E5114">
        <v>2.9921160449999999</v>
      </c>
      <c r="F5114">
        <v>4.2460947229999997</v>
      </c>
      <c r="G5114">
        <v>2.487786383</v>
      </c>
      <c r="H5114">
        <v>5.8216888520000003</v>
      </c>
      <c r="I5114">
        <v>1.6442399510000001</v>
      </c>
      <c r="J5114">
        <v>1.4928481090000001</v>
      </c>
      <c r="K5114">
        <v>3.9498031149999999</v>
      </c>
      <c r="L5114">
        <v>9.0238960800000001</v>
      </c>
      <c r="M5114">
        <v>3.1261655180000001</v>
      </c>
      <c r="N5114">
        <v>2.2315265800000001</v>
      </c>
      <c r="O5114">
        <v>4.5784568400000003</v>
      </c>
      <c r="P5114">
        <v>4.3511493579999998</v>
      </c>
      <c r="Q5114">
        <v>6.5019977539999996</v>
      </c>
    </row>
    <row r="5115" spans="1:17">
      <c r="A5115" t="s">
        <v>15696</v>
      </c>
      <c r="B5115" s="14" t="s">
        <v>6057</v>
      </c>
      <c r="C5115">
        <v>162.8739889</v>
      </c>
      <c r="D5115">
        <v>1250.388111</v>
      </c>
      <c r="E5115">
        <v>850.70545730000003</v>
      </c>
      <c r="F5115">
        <v>1137.3062159999999</v>
      </c>
      <c r="G5115">
        <v>1022.640853</v>
      </c>
      <c r="H5115">
        <v>2470.9759709999998</v>
      </c>
      <c r="I5115">
        <v>1574.851829</v>
      </c>
      <c r="J5115">
        <v>1472.535756</v>
      </c>
      <c r="K5115">
        <v>1690.6636020000001</v>
      </c>
      <c r="L5115">
        <v>581.38629160000005</v>
      </c>
      <c r="M5115">
        <v>133.35534390000001</v>
      </c>
      <c r="N5115">
        <v>517.1696895</v>
      </c>
      <c r="O5115">
        <v>96.601290059999997</v>
      </c>
      <c r="P5115">
        <v>1476.0196309999999</v>
      </c>
      <c r="Q5115">
        <v>1086.7486610000001</v>
      </c>
    </row>
    <row r="5116" spans="1:17">
      <c r="A5116" t="s">
        <v>15697</v>
      </c>
      <c r="B5116" s="14" t="s">
        <v>9350</v>
      </c>
      <c r="C5116">
        <v>4.8790216439999998</v>
      </c>
      <c r="D5116">
        <v>28.565761680000001</v>
      </c>
      <c r="E5116">
        <v>24.50745856</v>
      </c>
      <c r="F5116">
        <v>34.86682484</v>
      </c>
      <c r="G5116">
        <v>23.289541610000001</v>
      </c>
      <c r="H5116">
        <v>65.985007280000005</v>
      </c>
      <c r="I5116">
        <v>15.75502549</v>
      </c>
      <c r="J5116">
        <v>21.16206343</v>
      </c>
      <c r="K5116">
        <v>22.449864160000001</v>
      </c>
      <c r="L5116">
        <v>9.4687449650000008</v>
      </c>
      <c r="M5116">
        <v>7.3586141469999999</v>
      </c>
      <c r="N5116">
        <v>12.24373177</v>
      </c>
      <c r="O5116">
        <v>4.2455367019999999</v>
      </c>
      <c r="P5116">
        <v>23.842542649999999</v>
      </c>
      <c r="Q5116">
        <v>39.289675440000003</v>
      </c>
    </row>
    <row r="5117" spans="1:17">
      <c r="A5117" t="s">
        <v>15698</v>
      </c>
      <c r="B5117" s="14" t="s">
        <v>9303</v>
      </c>
      <c r="C5117">
        <v>2.061124161</v>
      </c>
      <c r="D5117">
        <v>0.415098195</v>
      </c>
      <c r="E5117">
        <v>0.55816372599999997</v>
      </c>
      <c r="F5117">
        <v>0.61212915199999995</v>
      </c>
      <c r="G5117">
        <v>0.45298599099999998</v>
      </c>
      <c r="H5117">
        <v>1.439246246</v>
      </c>
      <c r="I5117">
        <v>4.098787808</v>
      </c>
      <c r="J5117">
        <v>2.042808752</v>
      </c>
      <c r="K5117">
        <v>1.105033605</v>
      </c>
      <c r="L5117">
        <v>2.3678856170000002</v>
      </c>
      <c r="M5117">
        <v>0.359674879</v>
      </c>
      <c r="N5117">
        <v>0.83153054699999995</v>
      </c>
      <c r="O5117">
        <v>1.867622873</v>
      </c>
      <c r="P5117">
        <v>0.59035572700000005</v>
      </c>
      <c r="Q5117">
        <v>0.51523023999999995</v>
      </c>
    </row>
    <row r="5118" spans="1:17">
      <c r="A5118" t="s">
        <v>15699</v>
      </c>
      <c r="B5118" s="14" t="s">
        <v>1802</v>
      </c>
      <c r="C5118">
        <v>16.07021997</v>
      </c>
      <c r="D5118">
        <v>17.027986250000001</v>
      </c>
      <c r="E5118">
        <v>18.435473429999998</v>
      </c>
      <c r="F5118">
        <v>17.76803739</v>
      </c>
      <c r="G5118">
        <v>13.744233550000001</v>
      </c>
      <c r="H5118">
        <v>13.62465312</v>
      </c>
      <c r="I5118">
        <v>28.741671140000001</v>
      </c>
      <c r="J5118">
        <v>35.094133079999999</v>
      </c>
      <c r="K5118">
        <v>20.907889870000002</v>
      </c>
      <c r="L5118">
        <v>18.10493688</v>
      </c>
      <c r="M5118">
        <v>31.138548950000001</v>
      </c>
      <c r="N5118">
        <v>22.426496870000001</v>
      </c>
      <c r="O5118">
        <v>16.286317449999999</v>
      </c>
      <c r="P5118">
        <v>12.28266855</v>
      </c>
      <c r="Q5118">
        <v>33.454217239999998</v>
      </c>
    </row>
    <row r="5119" spans="1:17">
      <c r="A5119" t="s">
        <v>15700</v>
      </c>
      <c r="B5119" s="14" t="s">
        <v>8784</v>
      </c>
      <c r="C5119">
        <v>66.458723989999996</v>
      </c>
      <c r="D5119">
        <v>7.5694778630000004</v>
      </c>
      <c r="E5119">
        <v>8.9069936349999992</v>
      </c>
      <c r="F5119">
        <v>6.6599483800000003</v>
      </c>
      <c r="G5119">
        <v>6.1937379119999996</v>
      </c>
      <c r="H5119">
        <v>10.9240567</v>
      </c>
      <c r="I5119">
        <v>62.351052500000002</v>
      </c>
      <c r="J5119">
        <v>13.652351489999999</v>
      </c>
      <c r="K5119">
        <v>23.45371737</v>
      </c>
      <c r="L5119">
        <v>32.836629430000002</v>
      </c>
      <c r="M5119">
        <v>26.612980749999998</v>
      </c>
      <c r="N5119">
        <v>6.3841926869999996</v>
      </c>
      <c r="O5119">
        <v>32.39262497</v>
      </c>
      <c r="P5119">
        <v>8.3739582440000007</v>
      </c>
      <c r="Q5119">
        <v>26.624469640000001</v>
      </c>
    </row>
    <row r="5120" spans="1:17">
      <c r="A5120" t="s">
        <v>15701</v>
      </c>
      <c r="B5120" s="14" t="s">
        <v>15702</v>
      </c>
      <c r="C5120">
        <v>148.30569929999999</v>
      </c>
      <c r="D5120">
        <v>16.17461076</v>
      </c>
      <c r="E5120">
        <v>9.2240190139999996</v>
      </c>
      <c r="F5120">
        <v>3.726885776</v>
      </c>
      <c r="G5120">
        <v>9.0618649859999998</v>
      </c>
      <c r="H5120">
        <v>9.6389740330000002</v>
      </c>
      <c r="I5120">
        <v>13.30936034</v>
      </c>
      <c r="J5120">
        <v>18.222284519999999</v>
      </c>
      <c r="K5120">
        <v>46.577659570000002</v>
      </c>
      <c r="L5120">
        <v>171.5578917</v>
      </c>
      <c r="M5120">
        <v>17.5187499</v>
      </c>
      <c r="N5120">
        <v>10.40663797</v>
      </c>
      <c r="O5120">
        <v>27.795364589999998</v>
      </c>
      <c r="P5120">
        <v>15.06191448</v>
      </c>
      <c r="Q5120">
        <v>42.348509829999998</v>
      </c>
    </row>
    <row r="5121" spans="1:17">
      <c r="A5121" t="s">
        <v>15703</v>
      </c>
      <c r="B5121" s="14" t="s">
        <v>7871</v>
      </c>
      <c r="C5121">
        <v>1.5409489999999999</v>
      </c>
      <c r="D5121">
        <v>6.5714071299999999</v>
      </c>
      <c r="E5121">
        <v>5.1230712440000001</v>
      </c>
      <c r="F5121">
        <v>8.5474433350000005</v>
      </c>
      <c r="G5121">
        <v>3.525732917</v>
      </c>
      <c r="H5121">
        <v>5.3262851759999998</v>
      </c>
      <c r="I5121">
        <v>2.8089951270000002</v>
      </c>
      <c r="J5121">
        <v>7.8627042329999997</v>
      </c>
      <c r="K5121">
        <v>5.7671716550000003</v>
      </c>
      <c r="L5121">
        <v>3.4078115019999999</v>
      </c>
      <c r="M5121">
        <v>1.4789616290000001</v>
      </c>
      <c r="N5121">
        <v>3.9415823470000002</v>
      </c>
      <c r="O5121">
        <v>0.85328375000000001</v>
      </c>
      <c r="P5121">
        <v>16.125585560000001</v>
      </c>
      <c r="Q5121">
        <v>8.2095594470000002</v>
      </c>
    </row>
    <row r="5122" spans="1:17">
      <c r="A5122" t="s">
        <v>15704</v>
      </c>
      <c r="B5122" s="14" t="s">
        <v>7872</v>
      </c>
      <c r="C5122">
        <v>2.273253204</v>
      </c>
      <c r="D5122">
        <v>2.2382297769999999</v>
      </c>
      <c r="E5122">
        <v>2.6334403549999998</v>
      </c>
      <c r="F5122">
        <v>1.959749264</v>
      </c>
      <c r="G5122">
        <v>1.9191249239999999</v>
      </c>
      <c r="H5122">
        <v>3.1041944730000002</v>
      </c>
      <c r="I5122">
        <v>5.1568683630000001</v>
      </c>
      <c r="J5122">
        <v>4.1626169089999996</v>
      </c>
      <c r="K5122">
        <v>2.406275012</v>
      </c>
      <c r="L5122">
        <v>1.5959693880000001</v>
      </c>
      <c r="M5122">
        <v>1.454538409</v>
      </c>
      <c r="N5122">
        <v>3.3316035629999998</v>
      </c>
      <c r="O5122">
        <v>1.39865471</v>
      </c>
      <c r="P5122">
        <v>2.7663758139999999</v>
      </c>
      <c r="Q5122">
        <v>1.562707498</v>
      </c>
    </row>
    <row r="5123" spans="1:17">
      <c r="A5123" t="s">
        <v>15705</v>
      </c>
      <c r="B5123" s="14" t="s">
        <v>3600</v>
      </c>
      <c r="C5123">
        <v>6.0850834770000004</v>
      </c>
      <c r="D5123">
        <v>0.98856980699999997</v>
      </c>
      <c r="E5123">
        <v>1.1652823109999999</v>
      </c>
      <c r="F5123">
        <v>1.076788093</v>
      </c>
      <c r="G5123">
        <v>1.155858024</v>
      </c>
      <c r="H5123">
        <v>1.2464042150000001</v>
      </c>
      <c r="I5123">
        <v>4.7327980759999999</v>
      </c>
      <c r="J5123">
        <v>3.4970511399999999</v>
      </c>
      <c r="K5123">
        <v>3.6806620309999998</v>
      </c>
      <c r="L5123">
        <v>5.1265421409999998</v>
      </c>
      <c r="M5123">
        <v>1.946766781</v>
      </c>
      <c r="N5123">
        <v>2.1253401630000002</v>
      </c>
      <c r="O5123">
        <v>4.49273173</v>
      </c>
      <c r="P5123">
        <v>2.6780024770000002</v>
      </c>
      <c r="Q5123">
        <v>2.3704133879999998</v>
      </c>
    </row>
    <row r="5124" spans="1:17">
      <c r="A5124" t="e">
        <v>#N/A</v>
      </c>
      <c r="B5124" s="14" t="s">
        <v>15706</v>
      </c>
      <c r="C5124">
        <v>82.252149110000005</v>
      </c>
      <c r="D5124">
        <v>1.1388503169999999</v>
      </c>
      <c r="E5124">
        <v>0.91152404499999995</v>
      </c>
      <c r="F5124">
        <v>1.1662626650000001</v>
      </c>
      <c r="G5124">
        <v>0.59180860999999996</v>
      </c>
      <c r="H5124">
        <v>2.6324470760000001</v>
      </c>
      <c r="I5124">
        <v>14.993739959999999</v>
      </c>
      <c r="J5124">
        <v>0</v>
      </c>
      <c r="K5124">
        <v>13.21525666</v>
      </c>
      <c r="L5124">
        <v>30.316796100000001</v>
      </c>
      <c r="M5124">
        <v>95.389956679999997</v>
      </c>
      <c r="N5124">
        <v>1.2674227689999999</v>
      </c>
      <c r="O5124">
        <v>51.239512169999998</v>
      </c>
      <c r="P5124">
        <v>1.028369114</v>
      </c>
      <c r="Q5124">
        <v>61.254675659999997</v>
      </c>
    </row>
    <row r="5125" spans="1:17">
      <c r="A5125" t="s">
        <v>15707</v>
      </c>
      <c r="B5125" s="14" t="s">
        <v>15708</v>
      </c>
      <c r="C5125">
        <v>30.365759709999999</v>
      </c>
      <c r="D5125">
        <v>0</v>
      </c>
      <c r="E5125">
        <v>0.64610969100000004</v>
      </c>
      <c r="F5125">
        <v>1.653348837</v>
      </c>
      <c r="G5125">
        <v>0</v>
      </c>
      <c r="H5125">
        <v>1.166212767</v>
      </c>
      <c r="I5125">
        <v>8.8565964000000008</v>
      </c>
      <c r="J5125">
        <v>1.539791549</v>
      </c>
      <c r="K5125">
        <v>8.2652513560000003</v>
      </c>
      <c r="L5125">
        <v>7.6747351459999997</v>
      </c>
      <c r="M5125">
        <v>0</v>
      </c>
      <c r="N5125">
        <v>0.74864923400000005</v>
      </c>
      <c r="O5125">
        <v>0</v>
      </c>
      <c r="P5125">
        <v>2.2779132030000002</v>
      </c>
      <c r="Q5125">
        <v>0</v>
      </c>
    </row>
    <row r="5126" spans="1:17">
      <c r="A5126" t="s">
        <v>15709</v>
      </c>
      <c r="B5126" s="14" t="s">
        <v>15710</v>
      </c>
      <c r="C5126">
        <v>139.2872007</v>
      </c>
      <c r="D5126">
        <v>29.77408471</v>
      </c>
      <c r="E5126">
        <v>21.837742930000001</v>
      </c>
      <c r="F5126">
        <v>17.629198840000001</v>
      </c>
      <c r="G5126">
        <v>24.052292529999999</v>
      </c>
      <c r="H5126">
        <v>37.539629910000002</v>
      </c>
      <c r="I5126">
        <v>185.3072478</v>
      </c>
      <c r="J5126">
        <v>271.05797969999998</v>
      </c>
      <c r="K5126">
        <v>117.5067688</v>
      </c>
      <c r="L5126">
        <v>120.4343054</v>
      </c>
      <c r="M5126">
        <v>168.8641633</v>
      </c>
      <c r="N5126">
        <v>673.25272529999995</v>
      </c>
      <c r="O5126">
        <v>200.26418150000001</v>
      </c>
      <c r="P5126">
        <v>126.4848373</v>
      </c>
      <c r="Q5126">
        <v>89.031175709999999</v>
      </c>
    </row>
    <row r="5127" spans="1:17">
      <c r="A5127" t="s">
        <v>15709</v>
      </c>
      <c r="B5127" s="14" t="s">
        <v>2660</v>
      </c>
      <c r="C5127">
        <v>7.7979738989999996</v>
      </c>
      <c r="D5127">
        <v>3.4902799889999998</v>
      </c>
      <c r="E5127">
        <v>1.930112649</v>
      </c>
      <c r="F5127">
        <v>1.8846265360000001</v>
      </c>
      <c r="G5127">
        <v>1.896182153</v>
      </c>
      <c r="H5127">
        <v>3.5449272870000001</v>
      </c>
      <c r="I5127">
        <v>3.017044785</v>
      </c>
      <c r="J5127">
        <v>3.2884488489999999</v>
      </c>
      <c r="K5127">
        <v>5.270225784</v>
      </c>
      <c r="L5127">
        <v>5.7316519130000003</v>
      </c>
      <c r="M5127">
        <v>2.7493298259999999</v>
      </c>
      <c r="N5127">
        <v>1.9421605559999999</v>
      </c>
      <c r="O5127">
        <v>7.5786065029999996</v>
      </c>
      <c r="P5127">
        <v>3.2233130179999998</v>
      </c>
      <c r="Q5127">
        <v>4.922980269</v>
      </c>
    </row>
    <row r="5128" spans="1:17">
      <c r="A5128" t="s">
        <v>15709</v>
      </c>
      <c r="B5128" s="14" t="s">
        <v>15711</v>
      </c>
      <c r="C5128">
        <v>56.524419739999999</v>
      </c>
      <c r="D5128">
        <v>3.1518088999999998</v>
      </c>
      <c r="E5128">
        <v>1.963595932</v>
      </c>
      <c r="F5128">
        <v>2.564691958</v>
      </c>
      <c r="G5128">
        <v>2.3903777929999999</v>
      </c>
      <c r="H5128">
        <v>6.9408119260000003</v>
      </c>
      <c r="I5128">
        <v>7.8505398260000003</v>
      </c>
      <c r="J5128">
        <v>1.1211517609999999</v>
      </c>
      <c r="K5128">
        <v>5.7564320430000002</v>
      </c>
      <c r="L5128">
        <v>8.9895873500000008</v>
      </c>
      <c r="M5128">
        <v>38.381395269999999</v>
      </c>
      <c r="N5128">
        <v>2.7018290789999999</v>
      </c>
      <c r="O5128">
        <v>34.067790700000003</v>
      </c>
      <c r="P5128">
        <v>2.2499165040000002</v>
      </c>
      <c r="Q5128">
        <v>17.44586863</v>
      </c>
    </row>
    <row r="5129" spans="1:17">
      <c r="A5129" t="s">
        <v>15712</v>
      </c>
      <c r="B5129" s="14" t="s">
        <v>3959</v>
      </c>
      <c r="C5129">
        <v>3.131983016</v>
      </c>
      <c r="D5129">
        <v>1.916317531</v>
      </c>
      <c r="E5129">
        <v>2.2054997470000002</v>
      </c>
      <c r="F5129">
        <v>1.5327361740000001</v>
      </c>
      <c r="G5129">
        <v>1.2490709529999999</v>
      </c>
      <c r="H5129">
        <v>1.8901996750000001</v>
      </c>
      <c r="I5129">
        <v>3.0449547749999999</v>
      </c>
      <c r="J5129">
        <v>2.713124943</v>
      </c>
      <c r="K5129">
        <v>2.1988931620000001</v>
      </c>
      <c r="L5129">
        <v>1.3193116389999999</v>
      </c>
      <c r="M5129">
        <v>7.1571274200000001</v>
      </c>
      <c r="N5129">
        <v>1.8385029939999999</v>
      </c>
      <c r="O5129">
        <v>5.3680761749999997</v>
      </c>
      <c r="P5129">
        <v>1.834834817</v>
      </c>
      <c r="Q5129">
        <v>5.1775150019999998</v>
      </c>
    </row>
    <row r="5130" spans="1:17">
      <c r="A5130" t="e">
        <v>#N/A</v>
      </c>
      <c r="B5130" s="14" t="s">
        <v>15713</v>
      </c>
      <c r="C5130">
        <v>4.7017950510000004</v>
      </c>
      <c r="D5130">
        <v>1.2152058729999999</v>
      </c>
      <c r="E5130">
        <v>0.50021395400000002</v>
      </c>
      <c r="F5130">
        <v>1.280012003</v>
      </c>
      <c r="G5130">
        <v>0.94723066899999997</v>
      </c>
      <c r="H5130">
        <v>5.7182045370000001</v>
      </c>
      <c r="I5130">
        <v>0</v>
      </c>
      <c r="J5130">
        <v>1.092755293</v>
      </c>
      <c r="K5130">
        <v>2.8439574560000001</v>
      </c>
      <c r="L5130">
        <v>2.475721015</v>
      </c>
      <c r="M5130">
        <v>3.008438076</v>
      </c>
      <c r="N5130">
        <v>0</v>
      </c>
      <c r="O5130">
        <v>1.7357119169999999</v>
      </c>
      <c r="P5130">
        <v>0.70541828200000001</v>
      </c>
      <c r="Q5130">
        <v>1.0773884709999999</v>
      </c>
    </row>
    <row r="5131" spans="1:17">
      <c r="A5131" t="s">
        <v>15714</v>
      </c>
      <c r="B5131" s="14" t="s">
        <v>1656</v>
      </c>
      <c r="C5131">
        <v>8.6036319169999995</v>
      </c>
      <c r="D5131">
        <v>2.6683895620000002</v>
      </c>
      <c r="E5131">
        <v>1.7391119180000001</v>
      </c>
      <c r="F5131">
        <v>2.3422441859999998</v>
      </c>
      <c r="G5131">
        <v>1.337117578</v>
      </c>
      <c r="H5131">
        <v>2.9738425570000002</v>
      </c>
      <c r="I5131">
        <v>1.25468449</v>
      </c>
      <c r="J5131">
        <v>9.1617597150000005</v>
      </c>
      <c r="K5131">
        <v>5.8545530440000002</v>
      </c>
      <c r="L5131">
        <v>4.349016583</v>
      </c>
      <c r="M5131">
        <v>0</v>
      </c>
      <c r="N5131">
        <v>6.2574598469999998</v>
      </c>
      <c r="O5131">
        <v>0</v>
      </c>
      <c r="P5131">
        <v>3.6142889490000001</v>
      </c>
      <c r="Q5131">
        <v>1.774324139</v>
      </c>
    </row>
    <row r="5132" spans="1:17">
      <c r="A5132" t="s">
        <v>15701</v>
      </c>
      <c r="B5132" s="14" t="s">
        <v>5251</v>
      </c>
      <c r="C5132">
        <v>10.05800736</v>
      </c>
      <c r="D5132">
        <v>2.97091387</v>
      </c>
      <c r="E5132">
        <v>1.5535540249999999</v>
      </c>
      <c r="F5132">
        <v>1.8153131920000001</v>
      </c>
      <c r="G5132">
        <v>1.839752853</v>
      </c>
      <c r="H5132">
        <v>1.2303828729999999</v>
      </c>
      <c r="I5132">
        <v>3.3681589770000002</v>
      </c>
      <c r="J5132">
        <v>2.9184647319999999</v>
      </c>
      <c r="K5132">
        <v>5.9485554289999998</v>
      </c>
      <c r="L5132">
        <v>8.4265628899999996</v>
      </c>
      <c r="M5132">
        <v>3.1462954230000002</v>
      </c>
      <c r="N5132">
        <v>1.6072390190000001</v>
      </c>
      <c r="O5132">
        <v>3.7130081279999998</v>
      </c>
      <c r="P5132">
        <v>2.2914746560000001</v>
      </c>
      <c r="Q5132">
        <v>3.9948701519999998</v>
      </c>
    </row>
    <row r="5133" spans="1:17">
      <c r="A5133" t="s">
        <v>15715</v>
      </c>
      <c r="B5133" s="14" t="s">
        <v>8659</v>
      </c>
      <c r="C5133">
        <v>3.6152635119999998</v>
      </c>
      <c r="D5133">
        <v>12.999254199999999</v>
      </c>
      <c r="E5133">
        <v>13.66880946</v>
      </c>
      <c r="F5133">
        <v>21.047075029999998</v>
      </c>
      <c r="G5133">
        <v>8.6439924240000003</v>
      </c>
      <c r="H5133">
        <v>48.062101929999997</v>
      </c>
      <c r="I5133">
        <v>13.383301230000001</v>
      </c>
      <c r="J5133">
        <v>27.674772010000002</v>
      </c>
      <c r="K5133">
        <v>15.39136369</v>
      </c>
      <c r="L5133">
        <v>5.6229709359999998</v>
      </c>
      <c r="M5133">
        <v>11.21023037</v>
      </c>
      <c r="N5133">
        <v>11.587174409999999</v>
      </c>
      <c r="O5133">
        <v>10.163557559999999</v>
      </c>
      <c r="P5133">
        <v>21.863058110000001</v>
      </c>
      <c r="Q5133">
        <v>21.029026829999999</v>
      </c>
    </row>
    <row r="5134" spans="1:17">
      <c r="A5134" t="s">
        <v>15716</v>
      </c>
      <c r="B5134" s="14" t="s">
        <v>4735</v>
      </c>
      <c r="C5134">
        <v>2.7568379969999999</v>
      </c>
      <c r="D5134">
        <v>4.7942455989999999</v>
      </c>
      <c r="E5134">
        <v>4.1647764860000001</v>
      </c>
      <c r="F5134">
        <v>4.1466165430000004</v>
      </c>
      <c r="G5134">
        <v>3.9750535920000001</v>
      </c>
      <c r="H5134">
        <v>2.2763725849999998</v>
      </c>
      <c r="I5134">
        <v>4.2213683780000002</v>
      </c>
      <c r="J5134">
        <v>4.2462475890000002</v>
      </c>
      <c r="K5134">
        <v>5.1901511630000003</v>
      </c>
      <c r="L5134">
        <v>5.3128840769999996</v>
      </c>
      <c r="M5134">
        <v>4.7626908529999996</v>
      </c>
      <c r="N5134">
        <v>2.7527102669999999</v>
      </c>
      <c r="O5134">
        <v>3.3584519300000002</v>
      </c>
      <c r="P5134">
        <v>4.8806343229999998</v>
      </c>
      <c r="Q5134">
        <v>4.4535772769999999</v>
      </c>
    </row>
    <row r="5135" spans="1:17">
      <c r="A5135" t="s">
        <v>15717</v>
      </c>
      <c r="B5135" s="14" t="s">
        <v>9125</v>
      </c>
      <c r="C5135">
        <v>16.90192601</v>
      </c>
      <c r="D5135">
        <v>1.0997369690000001</v>
      </c>
      <c r="E5135">
        <v>0.62872723200000002</v>
      </c>
      <c r="F5135">
        <v>0.65963602700000001</v>
      </c>
      <c r="G5135">
        <v>0.63271352700000005</v>
      </c>
      <c r="H5135">
        <v>0.31775459499999997</v>
      </c>
      <c r="I5135">
        <v>2.068398014</v>
      </c>
      <c r="J5135">
        <v>1.273611212</v>
      </c>
      <c r="K5135">
        <v>2.9490593469999999</v>
      </c>
      <c r="L5135">
        <v>6.1239729790000004</v>
      </c>
      <c r="M5135">
        <v>9.5290166539999994</v>
      </c>
      <c r="N5135">
        <v>1.369595278</v>
      </c>
      <c r="O5135">
        <v>10.60279545</v>
      </c>
      <c r="P5135">
        <v>0.86891892299999995</v>
      </c>
      <c r="Q5135">
        <v>5.3625824</v>
      </c>
    </row>
    <row r="5136" spans="1:17">
      <c r="A5136" t="s">
        <v>15718</v>
      </c>
      <c r="B5136" s="14" t="s">
        <v>7205</v>
      </c>
      <c r="C5136">
        <v>4.6453805619999997</v>
      </c>
      <c r="D5136">
        <v>0.617464401</v>
      </c>
      <c r="E5136">
        <v>0.54363335099999999</v>
      </c>
      <c r="F5136">
        <v>0.25293075599999998</v>
      </c>
      <c r="G5136">
        <v>0.40108513800000001</v>
      </c>
      <c r="H5136">
        <v>0.17840825199999999</v>
      </c>
      <c r="I5136">
        <v>0.67744494399999999</v>
      </c>
      <c r="J5136">
        <v>2.061138294</v>
      </c>
      <c r="K5136">
        <v>0.84295027</v>
      </c>
      <c r="L5136">
        <v>2.3481754330000002</v>
      </c>
      <c r="M5136">
        <v>2.6751071980000001</v>
      </c>
      <c r="N5136">
        <v>1.7751997580000001</v>
      </c>
      <c r="O5136">
        <v>1.543397379</v>
      </c>
      <c r="P5136">
        <v>0.62725888900000004</v>
      </c>
      <c r="Q5136">
        <v>0.95801528300000005</v>
      </c>
    </row>
    <row r="5137" spans="1:17">
      <c r="A5137" t="s">
        <v>15719</v>
      </c>
      <c r="B5137" s="14" t="s">
        <v>3086</v>
      </c>
      <c r="C5137">
        <v>9.4221436060000006</v>
      </c>
      <c r="D5137">
        <v>14.37494162</v>
      </c>
      <c r="E5137">
        <v>12.766437720000001</v>
      </c>
      <c r="F5137">
        <v>12.07521152</v>
      </c>
      <c r="G5137">
        <v>16.02468936</v>
      </c>
      <c r="H5137">
        <v>2.1848290850000001</v>
      </c>
      <c r="I5137">
        <v>90.479873339999997</v>
      </c>
      <c r="J5137">
        <v>63.012804039999999</v>
      </c>
      <c r="K5137">
        <v>138.95679580000001</v>
      </c>
      <c r="L5137">
        <v>95.704575000000006</v>
      </c>
      <c r="M5137">
        <v>7.5074969979999997</v>
      </c>
      <c r="N5137">
        <v>24.01865265</v>
      </c>
      <c r="O5137">
        <v>8.0722185510000006</v>
      </c>
      <c r="P5137">
        <v>15.123068699999999</v>
      </c>
      <c r="Q5137">
        <v>13.19858851</v>
      </c>
    </row>
    <row r="5138" spans="1:17">
      <c r="A5138" t="s">
        <v>15692</v>
      </c>
      <c r="B5138" s="14" t="s">
        <v>15720</v>
      </c>
      <c r="C5138">
        <v>8.1980016280000001</v>
      </c>
      <c r="D5138">
        <v>12.71292298</v>
      </c>
      <c r="E5138">
        <v>11.774266920000001</v>
      </c>
      <c r="F5138">
        <v>10.18265959</v>
      </c>
      <c r="G5138">
        <v>11.679041870000001</v>
      </c>
      <c r="H5138">
        <v>7.8712127220000001</v>
      </c>
      <c r="I5138">
        <v>25.405025899999998</v>
      </c>
      <c r="J5138">
        <v>6.7552145369999996</v>
      </c>
      <c r="K5138">
        <v>26.03314902</v>
      </c>
      <c r="L5138">
        <v>28.489835679999999</v>
      </c>
      <c r="M5138">
        <v>3.9341113299999999</v>
      </c>
      <c r="N5138">
        <v>8.0846686499999993</v>
      </c>
      <c r="O5138">
        <v>6.8093313670000004</v>
      </c>
      <c r="P5138">
        <v>3.9973702659999999</v>
      </c>
      <c r="Q5138">
        <v>5.6355704649999998</v>
      </c>
    </row>
    <row r="5139" spans="1:17">
      <c r="A5139" t="s">
        <v>15721</v>
      </c>
      <c r="B5139" s="14" t="s">
        <v>15722</v>
      </c>
      <c r="C5139">
        <v>18.422646780000001</v>
      </c>
      <c r="D5139">
        <v>4.676412934</v>
      </c>
      <c r="E5139">
        <v>0.93914085199999997</v>
      </c>
      <c r="F5139">
        <v>1.5150575770000001</v>
      </c>
      <c r="G5139">
        <v>0.72903560599999995</v>
      </c>
      <c r="H5139">
        <v>3.3902542160000002</v>
      </c>
      <c r="I5139">
        <v>1.6791316590000001</v>
      </c>
      <c r="J5139">
        <v>1.410998575</v>
      </c>
      <c r="K5139">
        <v>5.7457323550000003</v>
      </c>
      <c r="L5139">
        <v>9.4578985170000003</v>
      </c>
      <c r="M5139">
        <v>7.3673181510000001</v>
      </c>
      <c r="N5139">
        <v>0.33118683599999998</v>
      </c>
      <c r="O5139">
        <v>10.2013403</v>
      </c>
      <c r="P5139">
        <v>0.69099523200000001</v>
      </c>
      <c r="Q5139">
        <v>2.3745601860000001</v>
      </c>
    </row>
    <row r="5140" spans="1:17">
      <c r="A5140" t="s">
        <v>15723</v>
      </c>
      <c r="B5140" s="14" t="s">
        <v>9099</v>
      </c>
      <c r="C5140">
        <v>0.65970340599999999</v>
      </c>
      <c r="D5140">
        <v>1.802472182</v>
      </c>
      <c r="E5140">
        <v>1.216530281</v>
      </c>
      <c r="F5140">
        <v>0.65852232700000002</v>
      </c>
      <c r="G5140">
        <v>1.1391843049999999</v>
      </c>
      <c r="H5140">
        <v>1.0979042450000001</v>
      </c>
      <c r="I5140">
        <v>0.96205839500000001</v>
      </c>
      <c r="J5140">
        <v>1.89563262</v>
      </c>
      <c r="K5140">
        <v>2.5937104010000001</v>
      </c>
      <c r="L5140">
        <v>3.4736554179999999</v>
      </c>
      <c r="M5140">
        <v>0.84422090800000005</v>
      </c>
      <c r="N5140">
        <v>2.6294410789999998</v>
      </c>
      <c r="O5140">
        <v>3.653035864</v>
      </c>
      <c r="P5140">
        <v>0.72582708200000001</v>
      </c>
      <c r="Q5140">
        <v>1.662838383</v>
      </c>
    </row>
    <row r="5141" spans="1:17">
      <c r="A5141" t="s">
        <v>15724</v>
      </c>
      <c r="B5141" s="14" t="s">
        <v>15725</v>
      </c>
      <c r="C5141">
        <v>10.473986679999999</v>
      </c>
      <c r="D5141">
        <v>1.104923214</v>
      </c>
      <c r="E5141">
        <v>0.68980793100000004</v>
      </c>
      <c r="F5141">
        <v>0.61102022199999995</v>
      </c>
      <c r="G5141">
        <v>0.43063368099999999</v>
      </c>
      <c r="H5141">
        <v>1.1493111330000001</v>
      </c>
      <c r="I5141">
        <v>0.72735332799999997</v>
      </c>
      <c r="J5141">
        <v>0.63228155399999997</v>
      </c>
      <c r="K5141">
        <v>1.810103357</v>
      </c>
      <c r="L5141">
        <v>6.9332148419999999</v>
      </c>
      <c r="M5141">
        <v>1.9147909009999999</v>
      </c>
      <c r="N5141">
        <v>0.67631597499999996</v>
      </c>
      <c r="O5141">
        <v>3.3142035519999999</v>
      </c>
      <c r="P5141">
        <v>0.29931999599999998</v>
      </c>
      <c r="Q5141">
        <v>1.714322839</v>
      </c>
    </row>
    <row r="5142" spans="1:17">
      <c r="A5142" t="e">
        <v>#N/A</v>
      </c>
      <c r="B5142" s="14" t="s">
        <v>15726</v>
      </c>
      <c r="C5142">
        <v>27.663352379999999</v>
      </c>
      <c r="D5142">
        <v>16.415246790000001</v>
      </c>
      <c r="E5142">
        <v>48.350026640000003</v>
      </c>
      <c r="F5142">
        <v>4.4379363520000004</v>
      </c>
      <c r="G5142">
        <v>16.889906249999999</v>
      </c>
      <c r="H5142">
        <v>9.4859411700000003</v>
      </c>
      <c r="I5142">
        <v>34.578864410000001</v>
      </c>
      <c r="J5142">
        <v>32.188274049999997</v>
      </c>
      <c r="K5142">
        <v>53.783453799999997</v>
      </c>
      <c r="L5142">
        <v>43.073991990000003</v>
      </c>
      <c r="M5142">
        <v>24.65407806</v>
      </c>
      <c r="N5142">
        <v>17.172365679999999</v>
      </c>
      <c r="O5142">
        <v>28.448235270000001</v>
      </c>
      <c r="P5142">
        <v>21.493037489999999</v>
      </c>
      <c r="Q5142">
        <v>46.183365139999999</v>
      </c>
    </row>
    <row r="5143" spans="1:17">
      <c r="A5143" t="s">
        <v>15727</v>
      </c>
      <c r="B5143" s="14" t="s">
        <v>7032</v>
      </c>
      <c r="C5143">
        <v>10.58908544</v>
      </c>
      <c r="D5143">
        <v>1.857120941</v>
      </c>
      <c r="E5143">
        <v>1.0326710450000001</v>
      </c>
      <c r="F5143">
        <v>0.66063297499999996</v>
      </c>
      <c r="G5143">
        <v>1.599969752</v>
      </c>
      <c r="H5143">
        <v>4.4056926770000002</v>
      </c>
      <c r="I5143">
        <v>2.8954257459999999</v>
      </c>
      <c r="J5143">
        <v>2.0415398630000001</v>
      </c>
      <c r="K5143">
        <v>3.5027240430000002</v>
      </c>
      <c r="L5143">
        <v>6.2726200719999996</v>
      </c>
      <c r="M5143">
        <v>2.117316862</v>
      </c>
      <c r="N5143">
        <v>0.40791785200000003</v>
      </c>
      <c r="O5143">
        <v>4.3976931739999996</v>
      </c>
      <c r="P5143">
        <v>0.628859799</v>
      </c>
      <c r="Q5143">
        <v>1.668167994</v>
      </c>
    </row>
    <row r="5144" spans="1:17">
      <c r="A5144" t="s">
        <v>15727</v>
      </c>
      <c r="B5144" s="14" t="s">
        <v>15728</v>
      </c>
      <c r="C5144">
        <v>2.127167273</v>
      </c>
      <c r="D5144">
        <v>2.322533961</v>
      </c>
      <c r="E5144">
        <v>3.0551146980000001</v>
      </c>
      <c r="F5144">
        <v>1.5718371579999999</v>
      </c>
      <c r="G5144">
        <v>2.282643695</v>
      </c>
      <c r="H5144">
        <v>2.8593237239999998</v>
      </c>
      <c r="I5144">
        <v>4.8747123669999999</v>
      </c>
      <c r="J5144">
        <v>3.6789574389999999</v>
      </c>
      <c r="K5144">
        <v>4.3424499399999998</v>
      </c>
      <c r="L5144">
        <v>5.6642820839999999</v>
      </c>
      <c r="M5144">
        <v>0.583313784</v>
      </c>
      <c r="N5144">
        <v>2.8844204480000002</v>
      </c>
      <c r="O5144">
        <v>4.5433121529999996</v>
      </c>
      <c r="P5144">
        <v>1.276570048</v>
      </c>
      <c r="Q5144">
        <v>3.9690547330000001</v>
      </c>
    </row>
    <row r="5145" spans="1:17">
      <c r="A5145" t="s">
        <v>15729</v>
      </c>
      <c r="B5145" s="14" t="s">
        <v>7048</v>
      </c>
      <c r="C5145">
        <v>157.7129698</v>
      </c>
      <c r="D5145">
        <v>2.3292468999999998</v>
      </c>
      <c r="E5145">
        <v>1.8643051900000001</v>
      </c>
      <c r="F5145">
        <v>1.749229038</v>
      </c>
      <c r="G5145">
        <v>1.714738243</v>
      </c>
      <c r="H5145">
        <v>1.3460107750000001</v>
      </c>
      <c r="I5145">
        <v>12.777550679999999</v>
      </c>
      <c r="J5145">
        <v>8.7378270069999999</v>
      </c>
      <c r="K5145">
        <v>11.9244079</v>
      </c>
      <c r="L5145">
        <v>50.564238070000002</v>
      </c>
      <c r="M5145">
        <v>37.001235209999997</v>
      </c>
      <c r="N5145">
        <v>4.89639895</v>
      </c>
      <c r="O5145">
        <v>100.2698925</v>
      </c>
      <c r="P5145">
        <v>1.9280102699999999</v>
      </c>
      <c r="Q5145">
        <v>26.903472090000001</v>
      </c>
    </row>
    <row r="5146" spans="1:17">
      <c r="A5146" t="s">
        <v>15730</v>
      </c>
      <c r="B5146" s="14" t="s">
        <v>5158</v>
      </c>
      <c r="C5146">
        <v>13.03505782</v>
      </c>
      <c r="D5146">
        <v>3.3471088579999999</v>
      </c>
      <c r="E5146">
        <v>2.7735440389999999</v>
      </c>
      <c r="F5146">
        <v>3.2260465109999998</v>
      </c>
      <c r="G5146">
        <v>2.5322743230000002</v>
      </c>
      <c r="H5146">
        <v>13.994553209999999</v>
      </c>
      <c r="I5146">
        <v>11.448770959999999</v>
      </c>
      <c r="J5146">
        <v>6.6098368919999997</v>
      </c>
      <c r="K5146">
        <v>13.84261609</v>
      </c>
      <c r="L5146">
        <v>11.04413106</v>
      </c>
      <c r="M5146">
        <v>11.65769755</v>
      </c>
      <c r="N5146">
        <v>5.1309862129999999</v>
      </c>
      <c r="O5146">
        <v>17.060778110000001</v>
      </c>
      <c r="P5146">
        <v>4.5336028629999996</v>
      </c>
      <c r="Q5146">
        <v>9.1643714480000007</v>
      </c>
    </row>
    <row r="5147" spans="1:17">
      <c r="A5147" t="s">
        <v>15731</v>
      </c>
      <c r="B5147" s="14" t="s">
        <v>9326</v>
      </c>
      <c r="C5147">
        <v>13.272693629999999</v>
      </c>
      <c r="D5147">
        <v>4.8699481410000001</v>
      </c>
      <c r="E5147">
        <v>3.1329938949999998</v>
      </c>
      <c r="F5147">
        <v>2.8605647099999998</v>
      </c>
      <c r="G5147">
        <v>2.9126810760000001</v>
      </c>
      <c r="H5147">
        <v>8.1240559969999993</v>
      </c>
      <c r="I5147">
        <v>8.0649287609999991</v>
      </c>
      <c r="J5147">
        <v>2.2434458720000001</v>
      </c>
      <c r="K5147">
        <v>8.0282053120000008</v>
      </c>
      <c r="L5147">
        <v>8.4738120230000007</v>
      </c>
      <c r="M5147">
        <v>3.7154764189999998</v>
      </c>
      <c r="N5147">
        <v>0.69877270300000005</v>
      </c>
      <c r="O5147">
        <v>7.1964928810000002</v>
      </c>
      <c r="P5147">
        <v>1.6801802370000001</v>
      </c>
      <c r="Q5147">
        <v>6.4628880579999999</v>
      </c>
    </row>
    <row r="5148" spans="1:17">
      <c r="A5148" t="e">
        <v>#N/A</v>
      </c>
      <c r="B5148" s="14" t="s">
        <v>15732</v>
      </c>
      <c r="C5148">
        <v>26.360063740000001</v>
      </c>
      <c r="D5148">
        <v>0</v>
      </c>
      <c r="E5148">
        <v>0.46739849999999999</v>
      </c>
      <c r="F5148">
        <v>0</v>
      </c>
      <c r="G5148">
        <v>0</v>
      </c>
      <c r="H5148">
        <v>1.687286557</v>
      </c>
      <c r="I5148">
        <v>19.22069857</v>
      </c>
      <c r="J5148">
        <v>0</v>
      </c>
      <c r="K5148">
        <v>35.874708009999999</v>
      </c>
      <c r="L5148">
        <v>36.087584409999998</v>
      </c>
      <c r="M5148">
        <v>33.732912050000003</v>
      </c>
      <c r="N5148">
        <v>0.54157604199999998</v>
      </c>
      <c r="O5148">
        <v>58.38639448</v>
      </c>
      <c r="P5148">
        <v>1.3182816829999999</v>
      </c>
      <c r="Q5148">
        <v>0</v>
      </c>
    </row>
    <row r="5149" spans="1:17">
      <c r="A5149" t="s">
        <v>15733</v>
      </c>
      <c r="B5149" s="14" t="s">
        <v>15734</v>
      </c>
      <c r="C5149">
        <v>3.9144486440000001</v>
      </c>
      <c r="D5149">
        <v>0.43359072100000001</v>
      </c>
      <c r="E5149">
        <v>2.082249241</v>
      </c>
      <c r="F5149">
        <v>0.2664164</v>
      </c>
      <c r="G5149">
        <v>1.0139280209999999</v>
      </c>
      <c r="H5149">
        <v>0.75168216300000001</v>
      </c>
      <c r="I5149">
        <v>0</v>
      </c>
      <c r="J5149">
        <v>1.488708417</v>
      </c>
      <c r="K5149">
        <v>0</v>
      </c>
      <c r="L5149">
        <v>1.2366871800000001</v>
      </c>
      <c r="M5149">
        <v>3.7569830949999998</v>
      </c>
      <c r="N5149">
        <v>0.72381252900000004</v>
      </c>
      <c r="O5149">
        <v>0</v>
      </c>
      <c r="P5149">
        <v>1.7618740980000001</v>
      </c>
      <c r="Q5149">
        <v>0</v>
      </c>
    </row>
    <row r="5150" spans="1:17">
      <c r="A5150" t="s">
        <v>15735</v>
      </c>
      <c r="B5150" s="14" t="s">
        <v>1759</v>
      </c>
      <c r="C5150">
        <v>6.9330502359999997</v>
      </c>
      <c r="D5150">
        <v>1.4489648740000001</v>
      </c>
      <c r="E5150">
        <v>1.4473511990000001</v>
      </c>
      <c r="F5150">
        <v>1.22862096</v>
      </c>
      <c r="G5150">
        <v>1.129441519</v>
      </c>
      <c r="H5150">
        <v>1.9090869749999999</v>
      </c>
      <c r="I5150">
        <v>4.1968540430000001</v>
      </c>
      <c r="J5150">
        <v>1.2603171879999999</v>
      </c>
      <c r="K5150">
        <v>3.3232052749999998</v>
      </c>
      <c r="L5150">
        <v>4.7939745670000002</v>
      </c>
      <c r="M5150">
        <v>3.2643030190000002</v>
      </c>
      <c r="N5150">
        <v>1.273913109</v>
      </c>
      <c r="O5150">
        <v>4.7807674929999999</v>
      </c>
      <c r="P5150">
        <v>1.079429253</v>
      </c>
      <c r="Q5150">
        <v>2.6078124809999998</v>
      </c>
    </row>
    <row r="5151" spans="1:17">
      <c r="A5151" t="s">
        <v>15736</v>
      </c>
      <c r="B5151" s="14" t="s">
        <v>1872</v>
      </c>
      <c r="C5151">
        <v>35.941452099999999</v>
      </c>
      <c r="D5151">
        <v>2.7878974319999998</v>
      </c>
      <c r="E5151">
        <v>1.3923963109999999</v>
      </c>
      <c r="F5151">
        <v>1.4252173299999999</v>
      </c>
      <c r="G5151">
        <v>1.2343292450000001</v>
      </c>
      <c r="H5151">
        <v>2.1265898339999998</v>
      </c>
      <c r="I5151">
        <v>10.570915640000001</v>
      </c>
      <c r="J5151">
        <v>1.8123143829999999</v>
      </c>
      <c r="K5151">
        <v>7.9012202949999999</v>
      </c>
      <c r="L5151">
        <v>22.964334269999998</v>
      </c>
      <c r="M5151">
        <v>34.012512000000001</v>
      </c>
      <c r="N5151">
        <v>1.836763991</v>
      </c>
      <c r="O5151">
        <v>44.933231669999998</v>
      </c>
      <c r="P5151">
        <v>1.5255687840000001</v>
      </c>
      <c r="Q5151">
        <v>9.6199338959999992</v>
      </c>
    </row>
    <row r="5152" spans="1:17">
      <c r="A5152" t="s">
        <v>15737</v>
      </c>
      <c r="B5152" s="14" t="s">
        <v>8838</v>
      </c>
      <c r="C5152">
        <v>1.7826230160000001</v>
      </c>
      <c r="D5152">
        <v>3.7735909940000001</v>
      </c>
      <c r="E5152">
        <v>3.982638728</v>
      </c>
      <c r="F5152">
        <v>4.0441626230000001</v>
      </c>
      <c r="G5152">
        <v>3.0782562950000001</v>
      </c>
      <c r="H5152">
        <v>4.0316842340000001</v>
      </c>
      <c r="I5152">
        <v>5.4881163300000004</v>
      </c>
      <c r="J5152">
        <v>5.574266959</v>
      </c>
      <c r="K5152">
        <v>5.301389039</v>
      </c>
      <c r="L5152">
        <v>4.5054560280000002</v>
      </c>
      <c r="M5152">
        <v>2.2812185120000001</v>
      </c>
      <c r="N5152">
        <v>2.8811325910000001</v>
      </c>
      <c r="O5152">
        <v>2.1935735740000002</v>
      </c>
      <c r="P5152">
        <v>3.4471327280000001</v>
      </c>
      <c r="Q5152">
        <v>5.3102074940000001</v>
      </c>
    </row>
    <row r="5153" spans="1:17">
      <c r="A5153" t="s">
        <v>15738</v>
      </c>
      <c r="B5153" s="14" t="s">
        <v>1974</v>
      </c>
      <c r="C5153">
        <v>1.138454396</v>
      </c>
      <c r="D5153">
        <v>0.63051441799999997</v>
      </c>
      <c r="E5153">
        <v>0.87810359100000002</v>
      </c>
      <c r="F5153">
        <v>0.36804388300000002</v>
      </c>
      <c r="G5153">
        <v>0.41775325200000002</v>
      </c>
      <c r="H5153">
        <v>0.32792199100000002</v>
      </c>
      <c r="I5153">
        <v>0.20752879199999999</v>
      </c>
      <c r="J5153">
        <v>0.61336975500000002</v>
      </c>
      <c r="K5153">
        <v>1.7430509409999999</v>
      </c>
      <c r="L5153">
        <v>3.8664585749999998</v>
      </c>
      <c r="M5153">
        <v>0.27316451899999999</v>
      </c>
      <c r="N5153">
        <v>0.89466421200000001</v>
      </c>
      <c r="O5153">
        <v>1.260813481</v>
      </c>
      <c r="P5153">
        <v>0.64051591100000005</v>
      </c>
      <c r="Q5153">
        <v>0.39130511699999998</v>
      </c>
    </row>
    <row r="5154" spans="1:17">
      <c r="A5154" t="s">
        <v>15739</v>
      </c>
      <c r="B5154" s="14" t="s">
        <v>162</v>
      </c>
      <c r="C5154">
        <v>6.5245165939999996</v>
      </c>
      <c r="D5154">
        <v>1.343610231</v>
      </c>
      <c r="E5154">
        <v>1.7499882419999999</v>
      </c>
      <c r="F5154">
        <v>1.4134771319999999</v>
      </c>
      <c r="G5154">
        <v>1.8724803350000001</v>
      </c>
      <c r="H5154">
        <v>1.341118732</v>
      </c>
      <c r="I5154">
        <v>3.7523274469999999</v>
      </c>
      <c r="J5154">
        <v>2.8075326989999998</v>
      </c>
      <c r="K5154">
        <v>2.2094619409999998</v>
      </c>
      <c r="L5154">
        <v>2.2645079670000001</v>
      </c>
      <c r="M5154">
        <v>1.41116766</v>
      </c>
      <c r="N5154">
        <v>1.449987301</v>
      </c>
      <c r="O5154">
        <v>2.4425104950000001</v>
      </c>
      <c r="P5154">
        <v>1.461432877</v>
      </c>
      <c r="Q5154">
        <v>1.9583105759999999</v>
      </c>
    </row>
    <row r="5155" spans="1:17">
      <c r="A5155" t="s">
        <v>15740</v>
      </c>
      <c r="B5155" s="14" t="s">
        <v>4801</v>
      </c>
      <c r="C5155">
        <v>15.97309658</v>
      </c>
      <c r="D5155">
        <v>155.38813569999999</v>
      </c>
      <c r="E5155">
        <v>122.07227229999999</v>
      </c>
      <c r="F5155">
        <v>169.31707650000001</v>
      </c>
      <c r="G5155">
        <v>147.60680120000001</v>
      </c>
      <c r="H5155">
        <v>397.61417770000003</v>
      </c>
      <c r="I5155">
        <v>116.921706</v>
      </c>
      <c r="J5155">
        <v>172.0195215</v>
      </c>
      <c r="K5155">
        <v>126.77316810000001</v>
      </c>
      <c r="L5155">
        <v>53.69720813</v>
      </c>
      <c r="M5155">
        <v>17.265474699999999</v>
      </c>
      <c r="N5155">
        <v>70.598494259999995</v>
      </c>
      <c r="O5155">
        <v>17.0028723</v>
      </c>
      <c r="P5155">
        <v>170.54495789999999</v>
      </c>
      <c r="Q5155">
        <v>168.43752989999999</v>
      </c>
    </row>
    <row r="5156" spans="1:17">
      <c r="A5156" t="s">
        <v>15741</v>
      </c>
      <c r="B5156" s="14" t="s">
        <v>9166</v>
      </c>
      <c r="C5156">
        <v>12.47458237</v>
      </c>
      <c r="D5156">
        <v>10.254179280000001</v>
      </c>
      <c r="E5156">
        <v>7.9279405330000001</v>
      </c>
      <c r="F5156">
        <v>14.38860339</v>
      </c>
      <c r="G5156">
        <v>7.3693814590000004</v>
      </c>
      <c r="H5156">
        <v>13.49024498</v>
      </c>
      <c r="I5156">
        <v>7.6597590489999998</v>
      </c>
      <c r="J5156">
        <v>11.81894054</v>
      </c>
      <c r="K5156">
        <v>8.6375599760000004</v>
      </c>
      <c r="L5156">
        <v>6.2227582269999999</v>
      </c>
      <c r="M5156">
        <v>5.6713123190000001</v>
      </c>
      <c r="N5156">
        <v>14.8515821</v>
      </c>
      <c r="O5156">
        <v>4.7262966390000001</v>
      </c>
      <c r="P5156">
        <v>33.589984960000002</v>
      </c>
      <c r="Q5156">
        <v>11.73479875</v>
      </c>
    </row>
    <row r="5157" spans="1:17">
      <c r="A5157" t="s">
        <v>15742</v>
      </c>
      <c r="B5157" s="14" t="s">
        <v>5797</v>
      </c>
      <c r="C5157">
        <v>4.7120135679999997</v>
      </c>
      <c r="D5157">
        <v>2.7587960539999998</v>
      </c>
      <c r="E5157">
        <v>2.7571559429999999</v>
      </c>
      <c r="F5157">
        <v>2.9321003010000002</v>
      </c>
      <c r="G5157">
        <v>1.801712357</v>
      </c>
      <c r="H5157">
        <v>7.8850049860000002</v>
      </c>
      <c r="I5157">
        <v>7.8532818930000001</v>
      </c>
      <c r="J5157">
        <v>5.8881026460000001</v>
      </c>
      <c r="K5157">
        <v>4.5805793990000003</v>
      </c>
      <c r="L5157">
        <v>2.1266584759999998</v>
      </c>
      <c r="M5157">
        <v>1.9381991030000001</v>
      </c>
      <c r="N5157">
        <v>2.9042953169999999</v>
      </c>
      <c r="O5157">
        <v>2.9819728780000001</v>
      </c>
      <c r="P5157">
        <v>3.7872395550000002</v>
      </c>
      <c r="Q5157">
        <v>3.9333020840000001</v>
      </c>
    </row>
    <row r="5158" spans="1:17">
      <c r="A5158" t="s">
        <v>15743</v>
      </c>
      <c r="B5158" s="14" t="s">
        <v>8763</v>
      </c>
      <c r="C5158">
        <v>38.54805021</v>
      </c>
      <c r="D5158">
        <v>4.332633704</v>
      </c>
      <c r="E5158">
        <v>3.9804259339999999</v>
      </c>
      <c r="F5158">
        <v>9.6454805179999994</v>
      </c>
      <c r="G5158">
        <v>4.7966148759999996</v>
      </c>
      <c r="H5158">
        <v>2.8302871280000002</v>
      </c>
      <c r="I5158">
        <v>13.64049576</v>
      </c>
      <c r="J5158">
        <v>4.5633630119999999</v>
      </c>
      <c r="K5158">
        <v>10.415237810000001</v>
      </c>
      <c r="L5158">
        <v>23.99869137</v>
      </c>
      <c r="M5158">
        <v>10.3375053</v>
      </c>
      <c r="N5158">
        <v>4.996475738</v>
      </c>
      <c r="O5158">
        <v>27.937575850000002</v>
      </c>
      <c r="P5158">
        <v>2.253836427</v>
      </c>
      <c r="Q5158">
        <v>9.5474957079999996</v>
      </c>
    </row>
    <row r="5159" spans="1:17">
      <c r="A5159" t="s">
        <v>15744</v>
      </c>
      <c r="B5159" s="14" t="s">
        <v>15745</v>
      </c>
      <c r="C5159">
        <v>2.4268814810000001</v>
      </c>
      <c r="D5159">
        <v>0.17921183600000001</v>
      </c>
      <c r="E5159">
        <v>0.73154045300000003</v>
      </c>
      <c r="F5159">
        <v>0.220230599</v>
      </c>
      <c r="G5159">
        <v>0.97784635200000003</v>
      </c>
      <c r="H5159">
        <v>0.15534273900000001</v>
      </c>
      <c r="I5159">
        <v>9.4377834309999997</v>
      </c>
      <c r="J5159">
        <v>9.1271483379999996</v>
      </c>
      <c r="K5159">
        <v>7.5231866729999997</v>
      </c>
      <c r="L5159">
        <v>6.9004964390000003</v>
      </c>
      <c r="M5159">
        <v>1.5528372829999999</v>
      </c>
      <c r="N5159">
        <v>4.4874958979999997</v>
      </c>
      <c r="O5159">
        <v>4.927483831</v>
      </c>
      <c r="P5159">
        <v>1.395751714</v>
      </c>
      <c r="Q5159">
        <v>1.1122110169999999</v>
      </c>
    </row>
    <row r="5160" spans="1:17">
      <c r="A5160" t="s">
        <v>15744</v>
      </c>
      <c r="B5160" s="14" t="s">
        <v>4798</v>
      </c>
      <c r="C5160">
        <v>2.1097028450000002</v>
      </c>
      <c r="D5160">
        <v>0.817897184</v>
      </c>
      <c r="E5160">
        <v>0.28055848700000002</v>
      </c>
      <c r="F5160">
        <v>0.502550477</v>
      </c>
      <c r="G5160">
        <v>0.18215309700000001</v>
      </c>
      <c r="H5160">
        <v>0.40512116599999998</v>
      </c>
      <c r="I5160">
        <v>0</v>
      </c>
      <c r="J5160">
        <v>1.0697913189999999</v>
      </c>
      <c r="K5160">
        <v>0.71779960700000001</v>
      </c>
      <c r="L5160">
        <v>0.66651595100000005</v>
      </c>
      <c r="M5160">
        <v>0</v>
      </c>
      <c r="N5160">
        <v>0.71518470899999997</v>
      </c>
      <c r="O5160">
        <v>1.168225007</v>
      </c>
      <c r="P5160">
        <v>0.474783442</v>
      </c>
      <c r="Q5160">
        <v>0</v>
      </c>
    </row>
    <row r="5161" spans="1:17">
      <c r="A5161" t="s">
        <v>15628</v>
      </c>
      <c r="B5161" s="14" t="s">
        <v>15746</v>
      </c>
      <c r="C5161">
        <v>2.8441758400000001</v>
      </c>
      <c r="D5161">
        <v>0.44105612599999999</v>
      </c>
      <c r="E5161">
        <v>0.27232722500000001</v>
      </c>
      <c r="F5161">
        <v>0.61943647899999998</v>
      </c>
      <c r="G5161">
        <v>0.44202234000000001</v>
      </c>
      <c r="H5161">
        <v>0.98308844799999995</v>
      </c>
      <c r="I5161">
        <v>0.82954346400000001</v>
      </c>
      <c r="J5161">
        <v>1.0095602990000001</v>
      </c>
      <c r="K5161">
        <v>0.90318173700000004</v>
      </c>
      <c r="L5161">
        <v>2.156537149</v>
      </c>
      <c r="M5161">
        <v>0.54595277799999997</v>
      </c>
      <c r="N5161">
        <v>0.31554637099999999</v>
      </c>
      <c r="O5161">
        <v>1.8899177279999999</v>
      </c>
      <c r="P5161">
        <v>0.55473148000000005</v>
      </c>
      <c r="Q5161">
        <v>0.97758905699999998</v>
      </c>
    </row>
    <row r="5162" spans="1:17">
      <c r="A5162" t="s">
        <v>15628</v>
      </c>
      <c r="B5162" s="14" t="s">
        <v>8382</v>
      </c>
      <c r="C5162">
        <v>22.57251007</v>
      </c>
      <c r="D5162">
        <v>5.2846898869999999</v>
      </c>
      <c r="E5162">
        <v>5.375953677</v>
      </c>
      <c r="F5162">
        <v>4.3644301600000004</v>
      </c>
      <c r="G5162">
        <v>3.76496875</v>
      </c>
      <c r="H5162">
        <v>4.53156961</v>
      </c>
      <c r="I5162">
        <v>115.9609019</v>
      </c>
      <c r="J5162">
        <v>3.479355065</v>
      </c>
      <c r="K5162">
        <v>119.2728819</v>
      </c>
      <c r="L5162">
        <v>9.0762085209999999</v>
      </c>
      <c r="M5162">
        <v>195.4727968</v>
      </c>
      <c r="N5162">
        <v>5.4702544020000001</v>
      </c>
      <c r="O5162">
        <v>225.5552246</v>
      </c>
      <c r="P5162">
        <v>4.8489839310000002</v>
      </c>
      <c r="Q5162">
        <v>27.154873769999998</v>
      </c>
    </row>
    <row r="5163" spans="1:17">
      <c r="A5163" t="s">
        <v>15747</v>
      </c>
      <c r="B5163" s="14" t="s">
        <v>2044</v>
      </c>
      <c r="C5163">
        <v>5.9101872200000001</v>
      </c>
      <c r="D5163">
        <v>0.409157612</v>
      </c>
      <c r="E5163">
        <v>0.70736874900000002</v>
      </c>
      <c r="F5163">
        <v>0.40224587099999998</v>
      </c>
      <c r="G5163">
        <v>0.19135850800000001</v>
      </c>
      <c r="H5163">
        <v>0.28372976100000002</v>
      </c>
      <c r="I5163">
        <v>5.3868385979999998</v>
      </c>
      <c r="J5163">
        <v>1.5921279340000001</v>
      </c>
      <c r="K5163">
        <v>3.1838714229999998</v>
      </c>
      <c r="L5163">
        <v>4.901396149</v>
      </c>
      <c r="M5163">
        <v>4.2543296939999999</v>
      </c>
      <c r="N5163">
        <v>0.72856025599999996</v>
      </c>
      <c r="O5163">
        <v>4.4999651079999996</v>
      </c>
      <c r="P5163">
        <v>0.94213512099999996</v>
      </c>
      <c r="Q5163">
        <v>2.2853548830000001</v>
      </c>
    </row>
    <row r="5164" spans="1:17">
      <c r="A5164" t="s">
        <v>15748</v>
      </c>
      <c r="B5164" s="14" t="s">
        <v>15749</v>
      </c>
      <c r="C5164">
        <v>5.8681965470000002</v>
      </c>
      <c r="D5164">
        <v>0.65000100999999999</v>
      </c>
      <c r="E5164">
        <v>0.46822869299999997</v>
      </c>
      <c r="F5164">
        <v>0.44931149599999998</v>
      </c>
      <c r="G5164">
        <v>0.37999789099999998</v>
      </c>
      <c r="H5164">
        <v>0.28171391899999998</v>
      </c>
      <c r="I5164">
        <v>1.069713242</v>
      </c>
      <c r="J5164">
        <v>1.069375658</v>
      </c>
      <c r="K5164">
        <v>4.1595403510000004</v>
      </c>
      <c r="L5164">
        <v>4.6348311720000002</v>
      </c>
      <c r="M5164">
        <v>7.744189843</v>
      </c>
      <c r="N5164">
        <v>0.85901848199999997</v>
      </c>
      <c r="O5164">
        <v>10.96689381</v>
      </c>
      <c r="P5164">
        <v>0.66031160700000002</v>
      </c>
      <c r="Q5164">
        <v>1.5127452690000001</v>
      </c>
    </row>
    <row r="5165" spans="1:17">
      <c r="A5165" t="s">
        <v>15750</v>
      </c>
      <c r="B5165" s="14" t="s">
        <v>2740</v>
      </c>
      <c r="C5165">
        <v>5.5144940470000003</v>
      </c>
      <c r="D5165">
        <v>4.2757577549999999</v>
      </c>
      <c r="E5165">
        <v>2.4770733549999999</v>
      </c>
      <c r="F5165">
        <v>3.9199576290000002</v>
      </c>
      <c r="G5165">
        <v>2.2219164500000002</v>
      </c>
      <c r="H5165">
        <v>4.0004212429999999</v>
      </c>
      <c r="I5165">
        <v>0.89354385000000003</v>
      </c>
      <c r="J5165">
        <v>1.786523726</v>
      </c>
      <c r="K5165">
        <v>3.1965512170000001</v>
      </c>
      <c r="L5165">
        <v>2.7100696809999998</v>
      </c>
      <c r="M5165">
        <v>1.1761475269999999</v>
      </c>
      <c r="N5165">
        <v>1.321799092</v>
      </c>
      <c r="O5165">
        <v>1.6964395029999999</v>
      </c>
      <c r="P5165">
        <v>4.3205997610000004</v>
      </c>
      <c r="Q5165">
        <v>3.3696363460000001</v>
      </c>
    </row>
    <row r="5166" spans="1:17">
      <c r="A5166" t="s">
        <v>15751</v>
      </c>
      <c r="B5166" s="14" t="s">
        <v>15752</v>
      </c>
      <c r="C5166">
        <v>7.2451637189999998</v>
      </c>
      <c r="D5166">
        <v>2.8088311180000001</v>
      </c>
      <c r="E5166">
        <v>4.8174845380000004</v>
      </c>
      <c r="F5166">
        <v>4.1913843330000002</v>
      </c>
      <c r="G5166">
        <v>3.440536458</v>
      </c>
      <c r="H5166">
        <v>3.4781784290000002</v>
      </c>
      <c r="I5166">
        <v>2.6414410319999999</v>
      </c>
      <c r="J5166">
        <v>4.1331246840000002</v>
      </c>
      <c r="K5166">
        <v>2.465074966</v>
      </c>
      <c r="L5166">
        <v>14.87821463</v>
      </c>
      <c r="M5166">
        <v>3.476857163</v>
      </c>
      <c r="N5166">
        <v>0.89312540200000001</v>
      </c>
      <c r="O5166">
        <v>2.0059653079999999</v>
      </c>
      <c r="P5166">
        <v>2.17400839</v>
      </c>
      <c r="Q5166">
        <v>3.7354192390000001</v>
      </c>
    </row>
    <row r="5167" spans="1:17">
      <c r="A5167" t="s">
        <v>15753</v>
      </c>
      <c r="B5167" s="14" t="s">
        <v>882</v>
      </c>
      <c r="C5167">
        <v>5.7151752760000001</v>
      </c>
      <c r="D5167">
        <v>10.73842647</v>
      </c>
      <c r="E5167">
        <v>11.575000470000001</v>
      </c>
      <c r="F5167">
        <v>12.562400390000001</v>
      </c>
      <c r="G5167">
        <v>10.05179796</v>
      </c>
      <c r="H5167">
        <v>4.2272971249999998</v>
      </c>
      <c r="I5167">
        <v>13.582232919999999</v>
      </c>
      <c r="J5167">
        <v>25.70686332</v>
      </c>
      <c r="K5167">
        <v>22.373935159999998</v>
      </c>
      <c r="L5167">
        <v>10.83353183</v>
      </c>
      <c r="M5167">
        <v>4.469481171</v>
      </c>
      <c r="N5167">
        <v>12.83793376</v>
      </c>
      <c r="O5167">
        <v>10.080207010000001</v>
      </c>
      <c r="P5167">
        <v>22.80201624</v>
      </c>
      <c r="Q5167">
        <v>11.058832150000001</v>
      </c>
    </row>
    <row r="5168" spans="1:17">
      <c r="A5168" t="e">
        <v>#N/A</v>
      </c>
      <c r="B5168" s="14" t="s">
        <v>15754</v>
      </c>
      <c r="C5168">
        <v>0</v>
      </c>
      <c r="D5168">
        <v>0.304958807</v>
      </c>
      <c r="E5168">
        <v>0.32219336599999998</v>
      </c>
      <c r="F5168">
        <v>0.37475907000000003</v>
      </c>
      <c r="G5168">
        <v>0.47541958299999998</v>
      </c>
      <c r="H5168">
        <v>0.95162961800000001</v>
      </c>
      <c r="I5168">
        <v>1.2044971099999999</v>
      </c>
      <c r="J5168">
        <v>4.2231349549999999</v>
      </c>
      <c r="K5168">
        <v>0.87427992099999996</v>
      </c>
      <c r="L5168">
        <v>0.17396066299999999</v>
      </c>
      <c r="M5168">
        <v>1.5854468660000001</v>
      </c>
      <c r="N5168">
        <v>1.28967308</v>
      </c>
      <c r="O5168">
        <v>3.6588807210000001</v>
      </c>
      <c r="P5168">
        <v>3.0979619559999998</v>
      </c>
      <c r="Q5168">
        <v>1.1355674490000001</v>
      </c>
    </row>
    <row r="5169" spans="1:17">
      <c r="A5169" t="s">
        <v>15755</v>
      </c>
      <c r="B5169" s="14" t="s">
        <v>8610</v>
      </c>
      <c r="C5169">
        <v>8.5149346799999996</v>
      </c>
      <c r="D5169">
        <v>21.471023349999999</v>
      </c>
      <c r="E5169">
        <v>29.441286949999999</v>
      </c>
      <c r="F5169">
        <v>32.010197069999997</v>
      </c>
      <c r="G5169">
        <v>40.91087864</v>
      </c>
      <c r="H5169">
        <v>172.35903329999999</v>
      </c>
      <c r="I5169">
        <v>13.878377860000001</v>
      </c>
      <c r="J5169">
        <v>16.382112150000001</v>
      </c>
      <c r="K5169">
        <v>14.087851110000001</v>
      </c>
      <c r="L5169">
        <v>6.4879204330000002</v>
      </c>
      <c r="M5169">
        <v>11.0567853</v>
      </c>
      <c r="N5169">
        <v>11.391817209999999</v>
      </c>
      <c r="O5169">
        <v>4.7150524750000002</v>
      </c>
      <c r="P5169">
        <v>43.435342890000001</v>
      </c>
      <c r="Q5169">
        <v>72.135045640000001</v>
      </c>
    </row>
    <row r="5170" spans="1:17">
      <c r="A5170" t="s">
        <v>15756</v>
      </c>
      <c r="B5170" s="14" t="s">
        <v>7394</v>
      </c>
      <c r="C5170">
        <v>119.0617926</v>
      </c>
      <c r="D5170">
        <v>1173.9658059999999</v>
      </c>
      <c r="E5170">
        <v>760.94477810000001</v>
      </c>
      <c r="F5170">
        <v>1391.455113</v>
      </c>
      <c r="G5170">
        <v>588.9485267</v>
      </c>
      <c r="H5170">
        <v>1104.2248119999999</v>
      </c>
      <c r="I5170">
        <v>533.78867000000002</v>
      </c>
      <c r="J5170">
        <v>690.93769899999995</v>
      </c>
      <c r="K5170">
        <v>877.77786390000006</v>
      </c>
      <c r="L5170">
        <v>126.81646379999999</v>
      </c>
      <c r="M5170">
        <v>58.76862354</v>
      </c>
      <c r="N5170">
        <v>499.85594980000002</v>
      </c>
      <c r="O5170">
        <v>54.250290759999999</v>
      </c>
      <c r="P5170">
        <v>1711.585703</v>
      </c>
      <c r="Q5170">
        <v>1035.9480639999999</v>
      </c>
    </row>
    <row r="5171" spans="1:17">
      <c r="A5171" t="s">
        <v>15757</v>
      </c>
      <c r="B5171" s="14" t="s">
        <v>3918</v>
      </c>
      <c r="C5171">
        <v>2.5690471659999998</v>
      </c>
      <c r="D5171">
        <v>7.2564070740000002</v>
      </c>
      <c r="E5171">
        <v>7.5845038059999998</v>
      </c>
      <c r="F5171">
        <v>5.9448561609999997</v>
      </c>
      <c r="G5171">
        <v>5.8225959859999996</v>
      </c>
      <c r="H5171">
        <v>7.3999192699999998</v>
      </c>
      <c r="I5171">
        <v>7.0246721059999997</v>
      </c>
      <c r="J5171">
        <v>9.0375945649999991</v>
      </c>
      <c r="K5171">
        <v>9.0322186930000008</v>
      </c>
      <c r="L5171">
        <v>5.6814524569999998</v>
      </c>
      <c r="M5171">
        <v>15.410642169999999</v>
      </c>
      <c r="N5171">
        <v>3.7607107709999998</v>
      </c>
      <c r="O5171">
        <v>18.493565069999999</v>
      </c>
      <c r="P5171">
        <v>6.4079150880000002</v>
      </c>
      <c r="Q5171">
        <v>5.5188931219999997</v>
      </c>
    </row>
    <row r="5172" spans="1:17">
      <c r="A5172" t="s">
        <v>15758</v>
      </c>
      <c r="B5172" s="14" t="s">
        <v>5170</v>
      </c>
      <c r="C5172">
        <v>2.6198705539999998</v>
      </c>
      <c r="D5172">
        <v>1.741167146</v>
      </c>
      <c r="E5172">
        <v>1.877709099</v>
      </c>
      <c r="F5172">
        <v>1.7830773769999999</v>
      </c>
      <c r="G5172">
        <v>1.642935789</v>
      </c>
      <c r="H5172">
        <v>1.429827473</v>
      </c>
      <c r="I5172">
        <v>1.4075926169999999</v>
      </c>
      <c r="J5172">
        <v>3.268779522</v>
      </c>
      <c r="K5172">
        <v>1.7514789740000001</v>
      </c>
      <c r="L5172">
        <v>1.9167619</v>
      </c>
      <c r="M5172">
        <v>0.26468228100000002</v>
      </c>
      <c r="N5172">
        <v>2.1587094439999999</v>
      </c>
      <c r="O5172">
        <v>1.068955136</v>
      </c>
      <c r="P5172">
        <v>2.7928204609999998</v>
      </c>
      <c r="Q5172">
        <v>2.085349238</v>
      </c>
    </row>
    <row r="5173" spans="1:17">
      <c r="A5173" t="s">
        <v>15759</v>
      </c>
      <c r="B5173" s="14" t="s">
        <v>9438</v>
      </c>
      <c r="C5173">
        <v>32.319730329999999</v>
      </c>
      <c r="D5173">
        <v>0.35357542800000002</v>
      </c>
      <c r="E5173">
        <v>0.730135164</v>
      </c>
      <c r="F5173">
        <v>0.38019036099999998</v>
      </c>
      <c r="G5173">
        <v>0.427188611</v>
      </c>
      <c r="H5173">
        <v>0.55166934400000001</v>
      </c>
      <c r="I5173">
        <v>2.4439071810000002</v>
      </c>
      <c r="J5173">
        <v>0.83966990399999997</v>
      </c>
      <c r="K5173">
        <v>2.8599633029999998</v>
      </c>
      <c r="L5173">
        <v>5.1936082089999998</v>
      </c>
      <c r="M5173">
        <v>6.4336974280000003</v>
      </c>
      <c r="N5173">
        <v>0.60991404299999996</v>
      </c>
      <c r="O5173">
        <v>13.16843544</v>
      </c>
      <c r="P5173">
        <v>0.39510239400000002</v>
      </c>
      <c r="Q5173">
        <v>1.6457499259999999</v>
      </c>
    </row>
    <row r="5174" spans="1:17">
      <c r="A5174" t="s">
        <v>15760</v>
      </c>
      <c r="B5174" s="14" t="s">
        <v>2401</v>
      </c>
      <c r="C5174">
        <v>268.80536469999998</v>
      </c>
      <c r="D5174">
        <v>2.8847454720000001</v>
      </c>
      <c r="E5174">
        <v>2.5480587140000002</v>
      </c>
      <c r="F5174">
        <v>1.2027740410000001</v>
      </c>
      <c r="G5174">
        <v>3.1721408009999998</v>
      </c>
      <c r="H5174">
        <v>4.286619902</v>
      </c>
      <c r="I5174">
        <v>56.291250089999998</v>
      </c>
      <c r="J5174">
        <v>2.770931188</v>
      </c>
      <c r="K5174">
        <v>53.904082979999998</v>
      </c>
      <c r="L5174">
        <v>188.65328690000001</v>
      </c>
      <c r="M5174">
        <v>91.056070009999999</v>
      </c>
      <c r="N5174">
        <v>2.6944627830000001</v>
      </c>
      <c r="O5174">
        <v>78.54438485</v>
      </c>
      <c r="P5174">
        <v>2.895617594</v>
      </c>
      <c r="Q5174">
        <v>48.434253509999998</v>
      </c>
    </row>
    <row r="5175" spans="1:17">
      <c r="A5175" t="s">
        <v>15761</v>
      </c>
      <c r="B5175" s="14" t="s">
        <v>2445</v>
      </c>
      <c r="C5175">
        <v>12.349023839999999</v>
      </c>
      <c r="D5175">
        <v>1.272428959</v>
      </c>
      <c r="E5175">
        <v>0.39719121499999999</v>
      </c>
      <c r="F5175">
        <v>0.35182527400000002</v>
      </c>
      <c r="G5175">
        <v>0.49591750699999998</v>
      </c>
      <c r="H5175">
        <v>0.66177303099999996</v>
      </c>
      <c r="I5175">
        <v>1.256429531</v>
      </c>
      <c r="J5175">
        <v>1.2742363999999999</v>
      </c>
      <c r="K5175">
        <v>1.9542318919999999</v>
      </c>
      <c r="L5175">
        <v>3.4477600169999998</v>
      </c>
      <c r="M5175">
        <v>4.4101442730000002</v>
      </c>
      <c r="N5175">
        <v>0.38942254999999998</v>
      </c>
      <c r="O5175">
        <v>6.6791111909999996</v>
      </c>
      <c r="P5175">
        <v>0.86174185199999997</v>
      </c>
      <c r="Q5175">
        <v>0.78968529099999996</v>
      </c>
    </row>
    <row r="5176" spans="1:17">
      <c r="A5176" t="s">
        <v>15762</v>
      </c>
      <c r="B5176" s="14" t="s">
        <v>2434</v>
      </c>
      <c r="C5176">
        <v>1.891774311</v>
      </c>
      <c r="D5176">
        <v>4.0651861140000003</v>
      </c>
      <c r="E5176">
        <v>3.9648581859999998</v>
      </c>
      <c r="F5176">
        <v>2.3433171330000002</v>
      </c>
      <c r="G5176">
        <v>3.789418575</v>
      </c>
      <c r="H5176">
        <v>0.94450946999999996</v>
      </c>
      <c r="I5176">
        <v>3.5864549779999999</v>
      </c>
      <c r="J5176">
        <v>5.3000429220000003</v>
      </c>
      <c r="K5176">
        <v>3.9477334310000001</v>
      </c>
      <c r="L5176">
        <v>3.9445958929999998</v>
      </c>
      <c r="M5176">
        <v>1.0894046260000001</v>
      </c>
      <c r="N5176">
        <v>2.891713395</v>
      </c>
      <c r="O5176">
        <v>1.6760791209999999</v>
      </c>
      <c r="P5176">
        <v>2.1570784120000002</v>
      </c>
      <c r="Q5176">
        <v>1.0403732919999999</v>
      </c>
    </row>
    <row r="5177" spans="1:17">
      <c r="A5177" t="s">
        <v>15763</v>
      </c>
      <c r="B5177" s="14" t="s">
        <v>9302</v>
      </c>
      <c r="C5177">
        <v>3.3850355080000001</v>
      </c>
      <c r="D5177">
        <v>0.62491558800000002</v>
      </c>
      <c r="E5177">
        <v>0.39013727199999998</v>
      </c>
      <c r="F5177">
        <v>0.42237190200000002</v>
      </c>
      <c r="G5177">
        <v>0.63324329700000004</v>
      </c>
      <c r="H5177">
        <v>0.75835693599999998</v>
      </c>
      <c r="I5177">
        <v>2.4682317839999999</v>
      </c>
      <c r="J5177">
        <v>1.3588870770000001</v>
      </c>
      <c r="K5177">
        <v>2.4313990780000001</v>
      </c>
      <c r="L5177">
        <v>1.069430307</v>
      </c>
      <c r="M5177">
        <v>1.6244332640000001</v>
      </c>
      <c r="N5177">
        <v>0.90410645199999995</v>
      </c>
      <c r="O5177">
        <v>4.6860664969999997</v>
      </c>
      <c r="P5177">
        <v>0.50786261600000004</v>
      </c>
      <c r="Q5177">
        <v>1.163491238</v>
      </c>
    </row>
    <row r="5178" spans="1:17">
      <c r="A5178" t="e">
        <v>#N/A</v>
      </c>
      <c r="B5178" s="14" t="s">
        <v>15764</v>
      </c>
      <c r="C5178">
        <v>5.4297510149999999</v>
      </c>
      <c r="D5178">
        <v>0.16192503</v>
      </c>
      <c r="E5178">
        <v>0.42213588899999999</v>
      </c>
      <c r="F5178">
        <v>0.227413848</v>
      </c>
      <c r="G5178">
        <v>0.342590597</v>
      </c>
      <c r="H5178">
        <v>0.44112624499999997</v>
      </c>
      <c r="I5178">
        <v>2.4364037629999999</v>
      </c>
      <c r="J5178">
        <v>0.76775447100000005</v>
      </c>
      <c r="K5178">
        <v>2.4632051239999999</v>
      </c>
      <c r="L5178">
        <v>2.0453023629999998</v>
      </c>
      <c r="M5178">
        <v>4.0087152110000002</v>
      </c>
      <c r="N5178">
        <v>1.518877738</v>
      </c>
      <c r="O5178">
        <v>3.816152459</v>
      </c>
      <c r="P5178">
        <v>0.73630448500000001</v>
      </c>
      <c r="Q5178">
        <v>2.0098538920000002</v>
      </c>
    </row>
    <row r="5179" spans="1:17">
      <c r="A5179" t="s">
        <v>15765</v>
      </c>
      <c r="B5179" s="14" t="s">
        <v>1667</v>
      </c>
      <c r="C5179">
        <v>5.0953032939999998</v>
      </c>
      <c r="D5179">
        <v>1.3545363420000001</v>
      </c>
      <c r="E5179">
        <v>1.4094039899999999</v>
      </c>
      <c r="F5179">
        <v>1.075033729</v>
      </c>
      <c r="G5179">
        <v>1.3637884410000001</v>
      </c>
      <c r="H5179">
        <v>0.293531653</v>
      </c>
      <c r="I5179">
        <v>2.6007031999999999</v>
      </c>
      <c r="J5179">
        <v>1.4210537670000001</v>
      </c>
      <c r="K5179">
        <v>4.2762435559999998</v>
      </c>
      <c r="L5179">
        <v>4.1853583399999996</v>
      </c>
      <c r="M5179">
        <v>1.46710074</v>
      </c>
      <c r="N5179">
        <v>1.3190266580000001</v>
      </c>
      <c r="O5179">
        <v>0.84644063599999997</v>
      </c>
      <c r="P5179">
        <v>1.949365327</v>
      </c>
      <c r="Q5179">
        <v>2.4518729609999999</v>
      </c>
    </row>
    <row r="5180" spans="1:17">
      <c r="A5180" t="s">
        <v>15766</v>
      </c>
      <c r="B5180" s="14" t="s">
        <v>6887</v>
      </c>
      <c r="C5180">
        <v>0.55807342199999999</v>
      </c>
      <c r="D5180">
        <v>2.5962709249999998</v>
      </c>
      <c r="E5180">
        <v>1.781167256</v>
      </c>
      <c r="F5180">
        <v>2.202975613</v>
      </c>
      <c r="G5180">
        <v>2.0237455240000002</v>
      </c>
      <c r="H5180">
        <v>1.28598597</v>
      </c>
      <c r="I5180">
        <v>2.4415481969999999</v>
      </c>
      <c r="J5180">
        <v>8.9141445879999992</v>
      </c>
      <c r="K5180">
        <v>7.341925979</v>
      </c>
      <c r="L5180">
        <v>2.8209837289999999</v>
      </c>
      <c r="M5180">
        <v>2.1424957650000001</v>
      </c>
      <c r="N5180">
        <v>6.3979158849999997</v>
      </c>
      <c r="O5180">
        <v>0.61805417600000001</v>
      </c>
      <c r="P5180">
        <v>8.1216840470000005</v>
      </c>
      <c r="Q5180">
        <v>4.2200141679999996</v>
      </c>
    </row>
    <row r="5181" spans="1:17">
      <c r="A5181" t="s">
        <v>15767</v>
      </c>
      <c r="B5181" s="14" t="s">
        <v>8292</v>
      </c>
      <c r="C5181">
        <v>1.8814320360000001</v>
      </c>
      <c r="D5181">
        <v>2.08400096</v>
      </c>
      <c r="E5181">
        <v>1.401130811</v>
      </c>
      <c r="F5181">
        <v>3.7134440849999999</v>
      </c>
      <c r="G5181">
        <v>1.4619964409999999</v>
      </c>
      <c r="H5181">
        <v>5.4193030650000003</v>
      </c>
      <c r="I5181">
        <v>1.3718645899999999</v>
      </c>
      <c r="J5181">
        <v>2.5043534529999998</v>
      </c>
      <c r="K5181">
        <v>1.7070223</v>
      </c>
      <c r="L5181">
        <v>4.1607903530000003</v>
      </c>
      <c r="M5181">
        <v>0</v>
      </c>
      <c r="N5181">
        <v>8.9292195640000003</v>
      </c>
      <c r="O5181">
        <v>2.083645057</v>
      </c>
      <c r="P5181">
        <v>7.1979981669999997</v>
      </c>
      <c r="Q5181">
        <v>4.5267495110000002</v>
      </c>
    </row>
    <row r="5182" spans="1:17">
      <c r="A5182" t="s">
        <v>15768</v>
      </c>
      <c r="B5182" s="14" t="s">
        <v>1432</v>
      </c>
      <c r="C5182">
        <v>0.90169068100000005</v>
      </c>
      <c r="D5182">
        <v>0.99877338599999999</v>
      </c>
      <c r="E5182">
        <v>0.76743159800000005</v>
      </c>
      <c r="F5182">
        <v>1.1046391790000001</v>
      </c>
      <c r="G5182">
        <v>0.93423062199999996</v>
      </c>
      <c r="H5182">
        <v>1.731494938</v>
      </c>
      <c r="I5182">
        <v>7.8897190640000003</v>
      </c>
      <c r="J5182">
        <v>2.171845722</v>
      </c>
      <c r="K5182">
        <v>3.6814656690000001</v>
      </c>
      <c r="L5182">
        <v>1.709220491</v>
      </c>
      <c r="M5182">
        <v>13.846697519999999</v>
      </c>
      <c r="N5182">
        <v>4.1126669700000003</v>
      </c>
      <c r="O5182">
        <v>49.93014084</v>
      </c>
      <c r="P5182">
        <v>0.67641090699999995</v>
      </c>
      <c r="Q5182">
        <v>5.5786610469999998</v>
      </c>
    </row>
    <row r="5183" spans="1:17">
      <c r="A5183" t="e">
        <v>#N/A</v>
      </c>
      <c r="B5183" s="14" t="s">
        <v>15769</v>
      </c>
      <c r="C5183">
        <v>1.4142956579999999</v>
      </c>
      <c r="D5183">
        <v>0.31331384299999998</v>
      </c>
      <c r="E5183">
        <v>1.5046390059999999</v>
      </c>
      <c r="F5183">
        <v>2.5026718699999999</v>
      </c>
      <c r="G5183">
        <v>2.6864462759999999</v>
      </c>
      <c r="H5183">
        <v>1.0863351809999999</v>
      </c>
      <c r="I5183">
        <v>0</v>
      </c>
      <c r="J5183">
        <v>3.0479435449999999</v>
      </c>
      <c r="K5183">
        <v>3.2079742709999999</v>
      </c>
      <c r="L5183">
        <v>0.89363354399999995</v>
      </c>
      <c r="M5183">
        <v>0</v>
      </c>
      <c r="N5183">
        <v>0.348685945</v>
      </c>
      <c r="O5183">
        <v>0</v>
      </c>
      <c r="P5183">
        <v>0.21218917500000001</v>
      </c>
      <c r="Q5183">
        <v>0</v>
      </c>
    </row>
    <row r="5184" spans="1:17">
      <c r="A5184" t="s">
        <v>15770</v>
      </c>
      <c r="B5184" s="14" t="s">
        <v>15771</v>
      </c>
      <c r="C5184">
        <v>87.503605230000005</v>
      </c>
      <c r="D5184">
        <v>3.309630464</v>
      </c>
      <c r="E5184">
        <v>2.0435097199999999</v>
      </c>
      <c r="F5184">
        <v>2.1788318009999998</v>
      </c>
      <c r="G5184">
        <v>4.0539654389999997</v>
      </c>
      <c r="H5184">
        <v>2.8688231380000002</v>
      </c>
      <c r="I5184">
        <v>4.6685934509999996</v>
      </c>
      <c r="J5184">
        <v>4.5994806989999999</v>
      </c>
      <c r="K5184">
        <v>7.2614611399999998</v>
      </c>
      <c r="L5184">
        <v>10.11399205</v>
      </c>
      <c r="M5184">
        <v>4.0967619280000003</v>
      </c>
      <c r="N5184">
        <v>1.9731840270000001</v>
      </c>
      <c r="O5184">
        <v>14.181708220000001</v>
      </c>
      <c r="P5184">
        <v>4.1626362200000004</v>
      </c>
      <c r="Q5184">
        <v>11.737131249999999</v>
      </c>
    </row>
    <row r="5185" spans="1:17">
      <c r="A5185" t="s">
        <v>15772</v>
      </c>
      <c r="B5185" s="14" t="s">
        <v>5996</v>
      </c>
      <c r="C5185">
        <v>3.3160384899999999</v>
      </c>
      <c r="D5185">
        <v>0.56508735099999996</v>
      </c>
      <c r="E5185">
        <v>0.92267177600000005</v>
      </c>
      <c r="F5185">
        <v>0.45137750799999998</v>
      </c>
      <c r="G5185">
        <v>0.92499795399999996</v>
      </c>
      <c r="H5185">
        <v>1.0776122910000001</v>
      </c>
      <c r="I5185">
        <v>3.3478919070000002</v>
      </c>
      <c r="J5185">
        <v>4.0744082739999996</v>
      </c>
      <c r="K5185">
        <v>1.8514707589999999</v>
      </c>
      <c r="L5185">
        <v>4.3517028189999998</v>
      </c>
      <c r="M5185">
        <v>0</v>
      </c>
      <c r="N5185">
        <v>2.106760908</v>
      </c>
      <c r="O5185">
        <v>1.6949725389999999</v>
      </c>
      <c r="P5185">
        <v>1.4159924939999999</v>
      </c>
      <c r="Q5185">
        <v>0.87675065500000005</v>
      </c>
    </row>
    <row r="5186" spans="1:17">
      <c r="A5186" t="e">
        <v>#N/A</v>
      </c>
      <c r="B5186" s="14" t="s">
        <v>15773</v>
      </c>
      <c r="C5186">
        <v>1.249922312</v>
      </c>
      <c r="D5186">
        <v>0.110759857</v>
      </c>
      <c r="E5186">
        <v>7.9785941999999999E-2</v>
      </c>
      <c r="F5186">
        <v>0.13611104199999999</v>
      </c>
      <c r="G5186">
        <v>4.3167638000000001E-2</v>
      </c>
      <c r="H5186">
        <v>0.38403132299999998</v>
      </c>
      <c r="I5186">
        <v>0.72911447399999996</v>
      </c>
      <c r="J5186">
        <v>0.570431252</v>
      </c>
      <c r="K5186">
        <v>0.45362154300000002</v>
      </c>
      <c r="L5186">
        <v>0.78977298699999998</v>
      </c>
      <c r="M5186">
        <v>0</v>
      </c>
      <c r="N5186">
        <v>6.1632140000000002E-2</v>
      </c>
      <c r="O5186">
        <v>1.1074094189999999</v>
      </c>
      <c r="P5186">
        <v>7.5011184999999994E-2</v>
      </c>
      <c r="Q5186">
        <v>0.171847374</v>
      </c>
    </row>
    <row r="5187" spans="1:17">
      <c r="A5187" t="s">
        <v>15774</v>
      </c>
      <c r="B5187" s="14" t="s">
        <v>2164</v>
      </c>
      <c r="C5187">
        <v>4.5481754619999997</v>
      </c>
      <c r="D5187">
        <v>1.410602412</v>
      </c>
      <c r="E5187">
        <v>1.3225798959999999</v>
      </c>
      <c r="F5187">
        <v>0.61909537999999997</v>
      </c>
      <c r="G5187">
        <v>1.151897669</v>
      </c>
      <c r="H5187">
        <v>0.69870016000000001</v>
      </c>
      <c r="I5187">
        <v>8.4014115629999999</v>
      </c>
      <c r="J5187">
        <v>8.3795410859999997</v>
      </c>
      <c r="K5187">
        <v>5.9147320030000001</v>
      </c>
      <c r="L5187">
        <v>5.3644257409999998</v>
      </c>
      <c r="M5187">
        <v>1.7460868570000001</v>
      </c>
      <c r="N5187">
        <v>3.8498819630000001</v>
      </c>
      <c r="O5187">
        <v>1.343201439</v>
      </c>
      <c r="P5187">
        <v>3.1389041849999999</v>
      </c>
      <c r="Q5187">
        <v>1.2506249439999999</v>
      </c>
    </row>
    <row r="5188" spans="1:17">
      <c r="A5188" t="s">
        <v>15775</v>
      </c>
      <c r="B5188" s="14" t="s">
        <v>6193</v>
      </c>
      <c r="C5188">
        <v>12.88497387</v>
      </c>
      <c r="D5188">
        <v>4.0155866189999996</v>
      </c>
      <c r="E5188">
        <v>5.367049723</v>
      </c>
      <c r="F5188">
        <v>3.09161369</v>
      </c>
      <c r="G5188">
        <v>4.4122758790000001</v>
      </c>
      <c r="H5188">
        <v>1.425850829</v>
      </c>
      <c r="I5188">
        <v>4.7772228070000002</v>
      </c>
      <c r="J5188">
        <v>6.0353965939999998</v>
      </c>
      <c r="K5188">
        <v>3.6656746710000001</v>
      </c>
      <c r="L5188">
        <v>4.6916942510000004</v>
      </c>
      <c r="M5188">
        <v>9.6417974409999996</v>
      </c>
      <c r="N5188">
        <v>6.7033996980000001</v>
      </c>
      <c r="O5188">
        <v>7.4977063949999998</v>
      </c>
      <c r="P5188">
        <v>5.0458608280000004</v>
      </c>
      <c r="Q5188">
        <v>8.857546202</v>
      </c>
    </row>
    <row r="5189" spans="1:17">
      <c r="A5189" t="s">
        <v>15776</v>
      </c>
      <c r="B5189" s="14" t="s">
        <v>15777</v>
      </c>
      <c r="C5189">
        <v>16.225860950000001</v>
      </c>
      <c r="D5189">
        <v>2.4930092589999999</v>
      </c>
      <c r="E5189">
        <v>1.475652298</v>
      </c>
      <c r="F5189">
        <v>1.175575029</v>
      </c>
      <c r="G5189">
        <v>1.1297993900000001</v>
      </c>
      <c r="H5189">
        <v>3.216323171</v>
      </c>
      <c r="I5189">
        <v>2.6715715379999998</v>
      </c>
      <c r="J5189">
        <v>4.2798008449999996</v>
      </c>
      <c r="K5189">
        <v>4.8676638739999998</v>
      </c>
      <c r="L5189">
        <v>9.9217108360000008</v>
      </c>
      <c r="M5189">
        <v>3.0141575399999998</v>
      </c>
      <c r="N5189">
        <v>4.6456104549999999</v>
      </c>
      <c r="O5189">
        <v>6.6662117060000003</v>
      </c>
      <c r="P5189">
        <v>2.081013735</v>
      </c>
      <c r="Q5189">
        <v>7.0163387989999997</v>
      </c>
    </row>
    <row r="5190" spans="1:17">
      <c r="A5190" t="s">
        <v>15776</v>
      </c>
      <c r="B5190" s="14" t="s">
        <v>15778</v>
      </c>
      <c r="C5190">
        <v>154.5547741</v>
      </c>
      <c r="D5190">
        <v>6.7156993619999996</v>
      </c>
      <c r="E5190">
        <v>3.2251058939999999</v>
      </c>
      <c r="F5190">
        <v>3.5175941559999999</v>
      </c>
      <c r="G5190">
        <v>4.8056853190000002</v>
      </c>
      <c r="H5190">
        <v>7.252692637</v>
      </c>
      <c r="I5190">
        <v>20.292370089999999</v>
      </c>
      <c r="J5190">
        <v>15.49797414</v>
      </c>
      <c r="K5190">
        <v>27.053530309999999</v>
      </c>
      <c r="L5190">
        <v>55.579489909999999</v>
      </c>
      <c r="M5190">
        <v>87.762401740000001</v>
      </c>
      <c r="N5190">
        <v>6.5549600789999998</v>
      </c>
      <c r="O5190">
        <v>100.16791379999999</v>
      </c>
      <c r="P5190">
        <v>3.8025525820000001</v>
      </c>
      <c r="Q5190">
        <v>30.404784280000001</v>
      </c>
    </row>
    <row r="5191" spans="1:17">
      <c r="A5191" t="s">
        <v>15779</v>
      </c>
      <c r="B5191" s="14" t="s">
        <v>15780</v>
      </c>
      <c r="C5191">
        <v>125.2714347</v>
      </c>
      <c r="D5191">
        <v>7.8078507190000002</v>
      </c>
      <c r="E5191">
        <v>5.9504424970000001</v>
      </c>
      <c r="F5191">
        <v>4.2760079390000003</v>
      </c>
      <c r="G5191">
        <v>6.2183823050000004</v>
      </c>
      <c r="H5191">
        <v>14.86001723</v>
      </c>
      <c r="I5191">
        <v>25.698917940000001</v>
      </c>
      <c r="J5191">
        <v>13.25820515</v>
      </c>
      <c r="K5191">
        <v>70.558769150000003</v>
      </c>
      <c r="L5191">
        <v>76.006931750000007</v>
      </c>
      <c r="M5191">
        <v>49.269452700000002</v>
      </c>
      <c r="N5191">
        <v>8.4532082329999998</v>
      </c>
      <c r="O5191">
        <v>63.640086750000002</v>
      </c>
      <c r="P5191">
        <v>7.471893401</v>
      </c>
      <c r="Q5191">
        <v>37.9224751</v>
      </c>
    </row>
    <row r="5192" spans="1:17">
      <c r="A5192" t="s">
        <v>15781</v>
      </c>
      <c r="B5192" s="14" t="s">
        <v>6527</v>
      </c>
      <c r="C5192">
        <v>27.864035179999998</v>
      </c>
      <c r="D5192">
        <v>3.313827946</v>
      </c>
      <c r="E5192">
        <v>2.246699607</v>
      </c>
      <c r="F5192">
        <v>1.1977385039999999</v>
      </c>
      <c r="G5192">
        <v>1.5701001859999999</v>
      </c>
      <c r="H5192">
        <v>2.3655565790000002</v>
      </c>
      <c r="I5192">
        <v>9.8378670239999995</v>
      </c>
      <c r="J5192">
        <v>4.7593556960000001</v>
      </c>
      <c r="K5192">
        <v>11.043815970000001</v>
      </c>
      <c r="L5192">
        <v>16.864794419999999</v>
      </c>
      <c r="M5192">
        <v>5.0671242169999999</v>
      </c>
      <c r="N5192">
        <v>2.892508404</v>
      </c>
      <c r="O5192">
        <v>14.292502819999999</v>
      </c>
      <c r="P5192">
        <v>1.7162005149999999</v>
      </c>
      <c r="Q5192">
        <v>5.6455768050000001</v>
      </c>
    </row>
    <row r="5193" spans="1:17">
      <c r="A5193" t="s">
        <v>15782</v>
      </c>
      <c r="B5193" s="14" t="s">
        <v>5350</v>
      </c>
      <c r="C5193">
        <v>15.2906263</v>
      </c>
      <c r="D5193">
        <v>85.587945360000006</v>
      </c>
      <c r="E5193">
        <v>84.888566549999993</v>
      </c>
      <c r="F5193">
        <v>86.41081543</v>
      </c>
      <c r="G5193">
        <v>118.46616950000001</v>
      </c>
      <c r="H5193">
        <v>84.122766310000003</v>
      </c>
      <c r="I5193">
        <v>126.17302340000001</v>
      </c>
      <c r="J5193">
        <v>174.3912512</v>
      </c>
      <c r="K5193">
        <v>136.93982020000001</v>
      </c>
      <c r="L5193">
        <v>57.485921140000002</v>
      </c>
      <c r="M5193">
        <v>19.811971020000001</v>
      </c>
      <c r="N5193">
        <v>52.416072059999998</v>
      </c>
      <c r="O5193">
        <v>18.062971780000002</v>
      </c>
      <c r="P5193">
        <v>82.644181029999999</v>
      </c>
      <c r="Q5193">
        <v>91.798417639999997</v>
      </c>
    </row>
    <row r="5194" spans="1:17">
      <c r="A5194" t="s">
        <v>15783</v>
      </c>
      <c r="B5194" s="14" t="s">
        <v>5123</v>
      </c>
      <c r="C5194">
        <v>5.3099146790000002</v>
      </c>
      <c r="D5194">
        <v>3.225404223</v>
      </c>
      <c r="E5194">
        <v>2.040966987</v>
      </c>
      <c r="F5194">
        <v>1.6554060939999999</v>
      </c>
      <c r="G5194">
        <v>2.39583075</v>
      </c>
      <c r="H5194">
        <v>3.3549779150000001</v>
      </c>
      <c r="I5194">
        <v>3.996672287</v>
      </c>
      <c r="J5194">
        <v>1.8457061699999999</v>
      </c>
      <c r="K5194">
        <v>5.0507964870000004</v>
      </c>
      <c r="L5194">
        <v>4.1127158059999998</v>
      </c>
      <c r="M5194">
        <v>2.9591501029999998</v>
      </c>
      <c r="N5194">
        <v>1.224667183</v>
      </c>
      <c r="O5194">
        <v>4.7424314609999998</v>
      </c>
      <c r="P5194">
        <v>1.490516744</v>
      </c>
      <c r="Q5194">
        <v>2.5904690869999998</v>
      </c>
    </row>
    <row r="5195" spans="1:17">
      <c r="A5195" t="s">
        <v>15784</v>
      </c>
      <c r="B5195" s="14" t="s">
        <v>8919</v>
      </c>
      <c r="C5195">
        <v>34.828561929999999</v>
      </c>
      <c r="D5195">
        <v>98.917160699999997</v>
      </c>
      <c r="E5195">
        <v>76.665050190000002</v>
      </c>
      <c r="F5195">
        <v>91.929139230000004</v>
      </c>
      <c r="G5195">
        <v>93.842746680000005</v>
      </c>
      <c r="H5195">
        <v>83.30957076</v>
      </c>
      <c r="I5195">
        <v>99.988330869999999</v>
      </c>
      <c r="J5195">
        <v>89.683965760000007</v>
      </c>
      <c r="K5195">
        <v>175.33231230000001</v>
      </c>
      <c r="L5195">
        <v>216.0172024</v>
      </c>
      <c r="M5195">
        <v>20.600127709999999</v>
      </c>
      <c r="N5195">
        <v>50.663161629999998</v>
      </c>
      <c r="O5195">
        <v>30.04314355</v>
      </c>
      <c r="P5195">
        <v>53.058934559999997</v>
      </c>
      <c r="Q5195">
        <v>81.082685369999993</v>
      </c>
    </row>
    <row r="5196" spans="1:17">
      <c r="A5196" t="e">
        <v>#N/A</v>
      </c>
      <c r="B5196" s="14" t="s">
        <v>15785</v>
      </c>
      <c r="C5196">
        <v>15.58393706</v>
      </c>
      <c r="D5196">
        <v>0</v>
      </c>
      <c r="E5196">
        <v>0.20724273100000001</v>
      </c>
      <c r="F5196">
        <v>0.26515971900000002</v>
      </c>
      <c r="G5196">
        <v>0</v>
      </c>
      <c r="H5196">
        <v>0</v>
      </c>
      <c r="I5196">
        <v>0</v>
      </c>
      <c r="J5196">
        <v>0.24694770099999999</v>
      </c>
      <c r="K5196">
        <v>0</v>
      </c>
      <c r="L5196">
        <v>1.2308537500000001</v>
      </c>
      <c r="M5196">
        <v>0</v>
      </c>
      <c r="N5196">
        <v>0.24013277299999999</v>
      </c>
      <c r="O5196">
        <v>2.1573589160000002</v>
      </c>
      <c r="P5196">
        <v>0</v>
      </c>
      <c r="Q5196">
        <v>1.339112557</v>
      </c>
    </row>
    <row r="5197" spans="1:17">
      <c r="A5197" t="s">
        <v>15786</v>
      </c>
      <c r="B5197" s="14" t="s">
        <v>15787</v>
      </c>
      <c r="C5197">
        <v>77.197329539999998</v>
      </c>
      <c r="D5197">
        <v>17.379871219999998</v>
      </c>
      <c r="E5197">
        <v>12.68653071</v>
      </c>
      <c r="F5197">
        <v>4.0152757469999996</v>
      </c>
      <c r="G5197">
        <v>8.7786442820000001</v>
      </c>
      <c r="H5197">
        <v>9.8826784050000001</v>
      </c>
      <c r="I5197">
        <v>29.288683540000001</v>
      </c>
      <c r="J5197">
        <v>31.905042519999999</v>
      </c>
      <c r="K5197">
        <v>34.451108490000003</v>
      </c>
      <c r="L5197">
        <v>40.05325303</v>
      </c>
      <c r="M5197">
        <v>13.25221545</v>
      </c>
      <c r="N5197">
        <v>20.270417550000001</v>
      </c>
      <c r="O5197">
        <v>49.350404859999998</v>
      </c>
      <c r="P5197">
        <v>22.316625640000002</v>
      </c>
      <c r="Q5197">
        <v>23.729562949999998</v>
      </c>
    </row>
    <row r="5198" spans="1:17">
      <c r="A5198" t="s">
        <v>15788</v>
      </c>
      <c r="B5198" s="14" t="s">
        <v>4550</v>
      </c>
      <c r="C5198">
        <v>27.2875868</v>
      </c>
      <c r="D5198">
        <v>1.879883057</v>
      </c>
      <c r="E5198">
        <v>2.2658093269999999</v>
      </c>
      <c r="F5198">
        <v>1.857186365</v>
      </c>
      <c r="G5198">
        <v>2.6146161609999998</v>
      </c>
      <c r="H5198">
        <v>5.1121655549999998</v>
      </c>
      <c r="I5198">
        <v>12.860263270000001</v>
      </c>
      <c r="J5198">
        <v>7.9098880930000002</v>
      </c>
      <c r="K5198">
        <v>10.86937165</v>
      </c>
      <c r="L5198">
        <v>16.716203950000001</v>
      </c>
      <c r="M5198">
        <v>14.37250382</v>
      </c>
      <c r="N5198">
        <v>6.1737923119999998</v>
      </c>
      <c r="O5198">
        <v>22.481035859999999</v>
      </c>
      <c r="P5198">
        <v>3.2452462070000001</v>
      </c>
      <c r="Q5198">
        <v>5.9477747110000001</v>
      </c>
    </row>
    <row r="5199" spans="1:17">
      <c r="A5199" t="s">
        <v>15789</v>
      </c>
      <c r="B5199" s="14" t="s">
        <v>2290</v>
      </c>
      <c r="C5199">
        <v>7.9144957969999998</v>
      </c>
      <c r="D5199">
        <v>0.76427022899999997</v>
      </c>
      <c r="E5199">
        <v>1.1226751189999999</v>
      </c>
      <c r="F5199">
        <v>0.30385870500000001</v>
      </c>
      <c r="G5199">
        <v>1.016253163</v>
      </c>
      <c r="H5199">
        <v>0.38969271799999999</v>
      </c>
      <c r="I5199">
        <v>1.775671416</v>
      </c>
      <c r="J5199">
        <v>1.672206055</v>
      </c>
      <c r="K5199">
        <v>3.3142236399999998</v>
      </c>
      <c r="L5199">
        <v>4.3597021270000003</v>
      </c>
      <c r="M5199">
        <v>3.895446846</v>
      </c>
      <c r="N5199">
        <v>1.2508144450000001</v>
      </c>
      <c r="O5199">
        <v>4.7196864339999998</v>
      </c>
      <c r="P5199">
        <v>1.4005528249999999</v>
      </c>
      <c r="Q5199">
        <v>2.37157821</v>
      </c>
    </row>
    <row r="5200" spans="1:17">
      <c r="A5200" t="s">
        <v>15790</v>
      </c>
      <c r="B5200" s="14" t="s">
        <v>15791</v>
      </c>
      <c r="C5200">
        <v>2.0444273860000002</v>
      </c>
      <c r="D5200">
        <v>1.3587273580000001</v>
      </c>
      <c r="E5200">
        <v>0.87000908899999996</v>
      </c>
      <c r="F5200">
        <v>0.55657287600000005</v>
      </c>
      <c r="G5200">
        <v>0.353034344</v>
      </c>
      <c r="H5200">
        <v>1.5703459049999999</v>
      </c>
      <c r="I5200">
        <v>2.981428491</v>
      </c>
      <c r="J5200">
        <v>1.5550370099999999</v>
      </c>
      <c r="K5200">
        <v>4.6372697379999996</v>
      </c>
      <c r="L5200">
        <v>2.5835742079999999</v>
      </c>
      <c r="M5200">
        <v>11.77312029</v>
      </c>
      <c r="N5200">
        <v>4.0323285469999997</v>
      </c>
      <c r="O5200">
        <v>6.7924765860000003</v>
      </c>
      <c r="P5200">
        <v>0.306728907</v>
      </c>
      <c r="Q5200">
        <v>1.405405258</v>
      </c>
    </row>
    <row r="5201" spans="1:17">
      <c r="A5201" t="s">
        <v>15792</v>
      </c>
      <c r="B5201" s="14" t="s">
        <v>15793</v>
      </c>
      <c r="C5201">
        <v>7.8661777519999996</v>
      </c>
      <c r="D5201">
        <v>0.87131087699999998</v>
      </c>
      <c r="E5201">
        <v>1.2552988279999999</v>
      </c>
      <c r="F5201">
        <v>0.53537009999999996</v>
      </c>
      <c r="G5201">
        <v>2.0375125000000001</v>
      </c>
      <c r="H5201">
        <v>1.510523203</v>
      </c>
      <c r="I5201">
        <v>11.471401050000001</v>
      </c>
      <c r="J5201">
        <v>6.9803883549999997</v>
      </c>
      <c r="K5201">
        <v>21.410936849999999</v>
      </c>
      <c r="L5201">
        <v>19.881218669999999</v>
      </c>
      <c r="M5201">
        <v>30.198987930000001</v>
      </c>
      <c r="N5201">
        <v>0</v>
      </c>
      <c r="O5201">
        <v>8.7116207639999992</v>
      </c>
      <c r="P5201">
        <v>0</v>
      </c>
      <c r="Q5201">
        <v>5.407464042</v>
      </c>
    </row>
    <row r="5202" spans="1:17">
      <c r="A5202" t="s">
        <v>15794</v>
      </c>
      <c r="B5202" s="14" t="s">
        <v>15795</v>
      </c>
      <c r="C5202">
        <v>61.473278430000001</v>
      </c>
      <c r="D5202">
        <v>0.349189474</v>
      </c>
      <c r="E5202">
        <v>0.33538518299999998</v>
      </c>
      <c r="F5202">
        <v>0.858226877</v>
      </c>
      <c r="G5202">
        <v>0.81656035299999996</v>
      </c>
      <c r="H5202">
        <v>1.8160870579999999</v>
      </c>
      <c r="I5202">
        <v>9.1946344310000008</v>
      </c>
      <c r="J5202">
        <v>1.998202773</v>
      </c>
      <c r="K5202">
        <v>2.1451797410000002</v>
      </c>
      <c r="L5202">
        <v>12.94745395</v>
      </c>
      <c r="M5202">
        <v>45.384929370000002</v>
      </c>
      <c r="N5202">
        <v>1.554447264</v>
      </c>
      <c r="O5202">
        <v>31.421685579999998</v>
      </c>
      <c r="P5202">
        <v>1.182428228</v>
      </c>
      <c r="Q5202">
        <v>7.5848970810000003</v>
      </c>
    </row>
    <row r="5203" spans="1:17">
      <c r="A5203" t="s">
        <v>15796</v>
      </c>
      <c r="B5203" s="14" t="s">
        <v>15797</v>
      </c>
      <c r="C5203">
        <v>4.2785628989999998</v>
      </c>
      <c r="D5203">
        <v>0.72118636800000002</v>
      </c>
      <c r="E5203">
        <v>0.74215302299999997</v>
      </c>
      <c r="F5203">
        <v>0.63303896900000001</v>
      </c>
      <c r="G5203">
        <v>0.64245889599999995</v>
      </c>
      <c r="H5203">
        <v>0.64299298500000002</v>
      </c>
      <c r="I5203">
        <v>2.30590663</v>
      </c>
      <c r="J5203">
        <v>1.615393927</v>
      </c>
      <c r="K5203">
        <v>3.544378059</v>
      </c>
      <c r="L5203">
        <v>3.4086886729999999</v>
      </c>
      <c r="M5203">
        <v>1.4283305100000001</v>
      </c>
      <c r="N5203">
        <v>0.710879543</v>
      </c>
      <c r="O5203">
        <v>2.9872618499999999</v>
      </c>
      <c r="P5203">
        <v>0.73960353000000001</v>
      </c>
      <c r="Q5203">
        <v>1.2787921719999999</v>
      </c>
    </row>
    <row r="5204" spans="1:17">
      <c r="A5204" t="e">
        <v>#N/A</v>
      </c>
      <c r="B5204" s="14" t="s">
        <v>15798</v>
      </c>
      <c r="C5204">
        <v>55.557085020000002</v>
      </c>
      <c r="D5204">
        <v>2.0512924240000001</v>
      </c>
      <c r="E5204">
        <v>1.5761599639999999</v>
      </c>
      <c r="F5204">
        <v>1.5124805509999999</v>
      </c>
      <c r="G5204">
        <v>0.63957791500000005</v>
      </c>
      <c r="H5204">
        <v>2.1336986950000001</v>
      </c>
      <c r="I5204">
        <v>5.4013323340000001</v>
      </c>
      <c r="J5204">
        <v>2.817197094</v>
      </c>
      <c r="K5204">
        <v>10.08138282</v>
      </c>
      <c r="L5204">
        <v>21.062501839999999</v>
      </c>
      <c r="M5204">
        <v>10.664440799999999</v>
      </c>
      <c r="N5204">
        <v>7.0769174220000002</v>
      </c>
      <c r="O5204">
        <v>34.866015840000003</v>
      </c>
      <c r="P5204">
        <v>0.55568824299999997</v>
      </c>
      <c r="Q5204">
        <v>8.9114037459999995</v>
      </c>
    </row>
    <row r="5205" spans="1:17">
      <c r="A5205" t="s">
        <v>15799</v>
      </c>
      <c r="B5205" s="14" t="s">
        <v>15800</v>
      </c>
      <c r="C5205">
        <v>1.4908820650000001</v>
      </c>
      <c r="D5205">
        <v>0.66056059300000003</v>
      </c>
      <c r="E5205">
        <v>1.5861176530000001</v>
      </c>
      <c r="F5205">
        <v>0.40587624900000002</v>
      </c>
      <c r="G5205">
        <v>2.31702685</v>
      </c>
      <c r="H5205">
        <v>2.8629049879999999</v>
      </c>
      <c r="I5205">
        <v>2.1741825100000001</v>
      </c>
      <c r="J5205">
        <v>1.8899968469999999</v>
      </c>
      <c r="K5205">
        <v>0</v>
      </c>
      <c r="L5205">
        <v>0</v>
      </c>
      <c r="M5205">
        <v>0</v>
      </c>
      <c r="N5205">
        <v>0.91891963700000001</v>
      </c>
      <c r="O5205">
        <v>0</v>
      </c>
      <c r="P5205">
        <v>0.44735912700000002</v>
      </c>
      <c r="Q5205">
        <v>2.0497607379999998</v>
      </c>
    </row>
    <row r="5206" spans="1:17">
      <c r="A5206" t="e">
        <v>#N/A</v>
      </c>
      <c r="B5206" s="14" t="s">
        <v>15801</v>
      </c>
      <c r="C5206">
        <v>31.128718490000001</v>
      </c>
      <c r="D5206">
        <v>0.91947378999999996</v>
      </c>
      <c r="E5206">
        <v>3.9740616169999998</v>
      </c>
      <c r="F5206">
        <v>2.5423353980000001</v>
      </c>
      <c r="G5206">
        <v>2.8668517590000002</v>
      </c>
      <c r="H5206">
        <v>0</v>
      </c>
      <c r="I5206">
        <v>3.0263746490000001</v>
      </c>
      <c r="J5206">
        <v>2.1046397049999999</v>
      </c>
      <c r="K5206">
        <v>7.5314853230000001</v>
      </c>
      <c r="L5206">
        <v>11.80135153</v>
      </c>
      <c r="M5206">
        <v>11.950604520000001</v>
      </c>
      <c r="N5206">
        <v>1.0232793549999999</v>
      </c>
      <c r="O5206">
        <v>11.49145955</v>
      </c>
      <c r="P5206">
        <v>0.31135296000000001</v>
      </c>
      <c r="Q5206">
        <v>7.1329613609999996</v>
      </c>
    </row>
    <row r="5207" spans="1:17">
      <c r="A5207" t="s">
        <v>15799</v>
      </c>
      <c r="B5207" s="14" t="s">
        <v>5056</v>
      </c>
      <c r="C5207">
        <v>21.485100880000001</v>
      </c>
      <c r="D5207">
        <v>4.5641828149999997</v>
      </c>
      <c r="E5207">
        <v>5.2653978160000001</v>
      </c>
      <c r="F5207">
        <v>4.94038573</v>
      </c>
      <c r="G5207">
        <v>4.425589209</v>
      </c>
      <c r="H5207">
        <v>5.6876166330000002</v>
      </c>
      <c r="I5207">
        <v>14.82681783</v>
      </c>
      <c r="J5207">
        <v>7.9229742400000003</v>
      </c>
      <c r="K5207">
        <v>17.474459329999998</v>
      </c>
      <c r="L5207">
        <v>12.75129723</v>
      </c>
      <c r="M5207">
        <v>27.61717646</v>
      </c>
      <c r="N5207">
        <v>5.2639138440000002</v>
      </c>
      <c r="O5207">
        <v>26.00375094</v>
      </c>
      <c r="P5207">
        <v>3.4882291809999999</v>
      </c>
      <c r="Q5207">
        <v>7.4375237030000001</v>
      </c>
    </row>
    <row r="5208" spans="1:17">
      <c r="A5208" t="s">
        <v>15802</v>
      </c>
      <c r="B5208" s="14" t="s">
        <v>7232</v>
      </c>
      <c r="C5208">
        <v>44.110261469999998</v>
      </c>
      <c r="D5208">
        <v>252.08669190000001</v>
      </c>
      <c r="E5208">
        <v>177.98621700000001</v>
      </c>
      <c r="F5208">
        <v>386.0134443</v>
      </c>
      <c r="G5208">
        <v>164.59379229999999</v>
      </c>
      <c r="H5208">
        <v>443.89740699999999</v>
      </c>
      <c r="I5208">
        <v>409.26798100000002</v>
      </c>
      <c r="J5208">
        <v>736.50661030000003</v>
      </c>
      <c r="K5208">
        <v>390.64187989999999</v>
      </c>
      <c r="L5208">
        <v>42.413010020000002</v>
      </c>
      <c r="M5208">
        <v>28.223899320000001</v>
      </c>
      <c r="N5208">
        <v>419.00715539999999</v>
      </c>
      <c r="O5208">
        <v>36.815363290000001</v>
      </c>
      <c r="P5208">
        <v>1057.8149350000001</v>
      </c>
      <c r="Q5208">
        <v>368.707852</v>
      </c>
    </row>
    <row r="5209" spans="1:17">
      <c r="A5209" t="s">
        <v>15635</v>
      </c>
      <c r="B5209" s="14" t="s">
        <v>5289</v>
      </c>
      <c r="C5209">
        <v>7.0785734160000002</v>
      </c>
      <c r="D5209">
        <v>1.9888617850000001</v>
      </c>
      <c r="E5209">
        <v>3.5082243590000002</v>
      </c>
      <c r="F5209">
        <v>2.0680684450000002</v>
      </c>
      <c r="G5209">
        <v>2.444674279</v>
      </c>
      <c r="H5209">
        <v>1.392434642</v>
      </c>
      <c r="I5209">
        <v>103.2282223</v>
      </c>
      <c r="J5209">
        <v>5.9750606839999998</v>
      </c>
      <c r="K5209">
        <v>5.2475592500000001</v>
      </c>
      <c r="L5209">
        <v>3.5999384760000002</v>
      </c>
      <c r="M5209">
        <v>404.64686949999998</v>
      </c>
      <c r="N5209">
        <v>8.6194815640000009</v>
      </c>
      <c r="O5209">
        <v>7.8393660929999998</v>
      </c>
      <c r="P5209">
        <v>3.186031109</v>
      </c>
      <c r="Q5209">
        <v>3.679200555</v>
      </c>
    </row>
    <row r="5210" spans="1:17">
      <c r="A5210" t="s">
        <v>15803</v>
      </c>
      <c r="B5210" s="14" t="s">
        <v>5291</v>
      </c>
      <c r="C5210">
        <v>14.5521706</v>
      </c>
      <c r="D5210">
        <v>1.7020025350000001</v>
      </c>
      <c r="E5210">
        <v>1.8751180789999999</v>
      </c>
      <c r="F5210">
        <v>1.5379147639999999</v>
      </c>
      <c r="G5210">
        <v>1.0457357869999999</v>
      </c>
      <c r="H5210">
        <v>1.5968104780000001</v>
      </c>
      <c r="I5210">
        <v>442.6243485</v>
      </c>
      <c r="J5210">
        <v>3.8843592450000002</v>
      </c>
      <c r="K5210">
        <v>270.1320758</v>
      </c>
      <c r="L5210">
        <v>4.6260058199999996</v>
      </c>
      <c r="M5210">
        <v>1212.5944569999999</v>
      </c>
      <c r="N5210">
        <v>15.4652023</v>
      </c>
      <c r="O5210">
        <v>352.55465909999998</v>
      </c>
      <c r="P5210">
        <v>1.2882748340000001</v>
      </c>
      <c r="Q5210">
        <v>3.0445833329999998</v>
      </c>
    </row>
    <row r="5211" spans="1:17">
      <c r="A5211" t="s">
        <v>15804</v>
      </c>
      <c r="B5211" s="14" t="s">
        <v>7155</v>
      </c>
      <c r="C5211">
        <v>4.492339276</v>
      </c>
      <c r="D5211">
        <v>1.030746551</v>
      </c>
      <c r="E5211">
        <v>0.93879185899999995</v>
      </c>
      <c r="F5211">
        <v>0.96092069199999997</v>
      </c>
      <c r="G5211">
        <v>0.60951228599999996</v>
      </c>
      <c r="H5211">
        <v>0.92427119099999999</v>
      </c>
      <c r="I5211">
        <v>0.93589519099999996</v>
      </c>
      <c r="J5211">
        <v>2.847477767</v>
      </c>
      <c r="K5211">
        <v>1.382893648</v>
      </c>
      <c r="L5211">
        <v>1.6220108470000001</v>
      </c>
      <c r="M5211">
        <v>0.923920085</v>
      </c>
      <c r="N5211">
        <v>1.4635598080000001</v>
      </c>
      <c r="O5211">
        <v>0.88842286299999995</v>
      </c>
      <c r="P5211">
        <v>2.0701222079999999</v>
      </c>
      <c r="Q5211">
        <v>0.88233678999999998</v>
      </c>
    </row>
    <row r="5212" spans="1:17">
      <c r="A5212" t="s">
        <v>15805</v>
      </c>
      <c r="B5212" s="14" t="s">
        <v>15806</v>
      </c>
      <c r="C5212">
        <v>94.043659759999997</v>
      </c>
      <c r="D5212">
        <v>0</v>
      </c>
      <c r="E5212">
        <v>0.108751136</v>
      </c>
      <c r="F5212">
        <v>0</v>
      </c>
      <c r="G5212">
        <v>0</v>
      </c>
      <c r="H5212">
        <v>0.39258647600000002</v>
      </c>
      <c r="I5212">
        <v>0</v>
      </c>
      <c r="J5212">
        <v>0</v>
      </c>
      <c r="K5212">
        <v>1.854907895</v>
      </c>
      <c r="L5212">
        <v>0</v>
      </c>
      <c r="M5212">
        <v>5.886560147</v>
      </c>
      <c r="N5212">
        <v>0.12601026700000001</v>
      </c>
      <c r="O5212">
        <v>7.9245560169999996</v>
      </c>
      <c r="P5212">
        <v>0.15336445300000001</v>
      </c>
      <c r="Q5212">
        <v>0</v>
      </c>
    </row>
    <row r="5213" spans="1:17">
      <c r="A5213" t="e">
        <v>#N/A</v>
      </c>
      <c r="B5213" s="14" t="s">
        <v>15807</v>
      </c>
      <c r="C5213">
        <v>0</v>
      </c>
      <c r="D5213">
        <v>0</v>
      </c>
      <c r="E5213">
        <v>0.23369925</v>
      </c>
      <c r="F5213">
        <v>0</v>
      </c>
      <c r="G5213">
        <v>0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0.812364062</v>
      </c>
      <c r="O5213">
        <v>2.4327664370000002</v>
      </c>
      <c r="P5213">
        <v>0</v>
      </c>
      <c r="Q5213">
        <v>0</v>
      </c>
    </row>
    <row r="5214" spans="1:17">
      <c r="A5214" t="s">
        <v>15808</v>
      </c>
      <c r="B5214" s="14" t="s">
        <v>15809</v>
      </c>
      <c r="C5214">
        <v>0</v>
      </c>
      <c r="D5214">
        <v>0.26365314699999998</v>
      </c>
      <c r="E5214">
        <v>0.25323031099999999</v>
      </c>
      <c r="F5214">
        <v>0</v>
      </c>
      <c r="G5214">
        <v>0</v>
      </c>
      <c r="H5214">
        <v>0</v>
      </c>
      <c r="I5214">
        <v>0</v>
      </c>
      <c r="J5214">
        <v>0.15087294700000001</v>
      </c>
      <c r="K5214">
        <v>0</v>
      </c>
      <c r="L5214">
        <v>0.75199134000000001</v>
      </c>
      <c r="M5214">
        <v>0</v>
      </c>
      <c r="N5214">
        <v>0</v>
      </c>
      <c r="O5214">
        <v>0</v>
      </c>
      <c r="P5214">
        <v>0</v>
      </c>
      <c r="Q5214">
        <v>0</v>
      </c>
    </row>
    <row r="5215" spans="1:17">
      <c r="A5215" t="e">
        <v>#N/A</v>
      </c>
      <c r="B5215" s="14" t="s">
        <v>15810</v>
      </c>
      <c r="C5215">
        <v>7.9930515870000001</v>
      </c>
      <c r="D5215">
        <v>1.770728557</v>
      </c>
      <c r="E5215">
        <v>0</v>
      </c>
      <c r="F5215">
        <v>0.36267006699999998</v>
      </c>
      <c r="G5215">
        <v>0</v>
      </c>
      <c r="H5215">
        <v>2.046515308</v>
      </c>
      <c r="I5215">
        <v>23.312847300000001</v>
      </c>
      <c r="J5215">
        <v>0.33776072699999998</v>
      </c>
      <c r="K5215">
        <v>1.208681919</v>
      </c>
      <c r="L5215">
        <v>5.0504708709999999</v>
      </c>
      <c r="M5215">
        <v>0</v>
      </c>
      <c r="N5215">
        <v>0.32843966400000002</v>
      </c>
      <c r="O5215">
        <v>2.9507102590000001</v>
      </c>
      <c r="P5215">
        <v>0</v>
      </c>
      <c r="Q5215">
        <v>1.8315604009999999</v>
      </c>
    </row>
    <row r="5216" spans="1:17">
      <c r="A5216" t="s">
        <v>15811</v>
      </c>
      <c r="B5216" s="14" t="s">
        <v>15812</v>
      </c>
      <c r="C5216">
        <v>4.5958987660000004</v>
      </c>
      <c r="D5216">
        <v>5.6725247100000002</v>
      </c>
      <c r="E5216">
        <v>4.6799296540000004</v>
      </c>
      <c r="F5216">
        <v>5.0047316149999999</v>
      </c>
      <c r="G5216">
        <v>4.3082537759999999</v>
      </c>
      <c r="H5216">
        <v>2.2693870070000002</v>
      </c>
      <c r="I5216">
        <v>0</v>
      </c>
      <c r="J5216">
        <v>7.4076458289999998</v>
      </c>
      <c r="K5216">
        <v>2.6806220609999998</v>
      </c>
      <c r="L5216">
        <v>2.4891032910000002</v>
      </c>
      <c r="M5216">
        <v>0</v>
      </c>
      <c r="N5216">
        <v>2.3471165169999999</v>
      </c>
      <c r="O5216">
        <v>0</v>
      </c>
      <c r="P5216">
        <v>11.328000790000001</v>
      </c>
      <c r="Q5216">
        <v>3.6107073089999999</v>
      </c>
    </row>
    <row r="5217" spans="1:17">
      <c r="A5217" t="e">
        <v>#N/A</v>
      </c>
      <c r="B5217" s="14" t="s">
        <v>15813</v>
      </c>
      <c r="C5217">
        <v>0.75360279600000002</v>
      </c>
      <c r="D5217">
        <v>0</v>
      </c>
      <c r="E5217">
        <v>0</v>
      </c>
      <c r="F5217">
        <v>0</v>
      </c>
      <c r="G5217">
        <v>0</v>
      </c>
      <c r="H5217">
        <v>0.28942506600000001</v>
      </c>
      <c r="I5217">
        <v>0</v>
      </c>
      <c r="J5217">
        <v>1.050879634</v>
      </c>
      <c r="K5217">
        <v>0.34187171100000002</v>
      </c>
      <c r="L5217">
        <v>0.476169699</v>
      </c>
      <c r="M5217">
        <v>0</v>
      </c>
      <c r="N5217">
        <v>0.18579615999999999</v>
      </c>
      <c r="O5217">
        <v>0</v>
      </c>
      <c r="P5217">
        <v>0</v>
      </c>
      <c r="Q5217">
        <v>0</v>
      </c>
    </row>
    <row r="5218" spans="1:17">
      <c r="A5218" t="s">
        <v>15814</v>
      </c>
      <c r="B5218" s="14" t="s">
        <v>4933</v>
      </c>
      <c r="C5218">
        <v>75.979788319999997</v>
      </c>
      <c r="D5218">
        <v>14.792863929999999</v>
      </c>
      <c r="E5218">
        <v>10.34068415</v>
      </c>
      <c r="F5218">
        <v>16.458534889999999</v>
      </c>
      <c r="G5218">
        <v>18.13132109</v>
      </c>
      <c r="H5218">
        <v>19.83310689</v>
      </c>
      <c r="I5218">
        <v>29.122710640000001</v>
      </c>
      <c r="J5218">
        <v>15.248997230000001</v>
      </c>
      <c r="K5218">
        <v>45.721692679999997</v>
      </c>
      <c r="L5218">
        <v>47.121192139999998</v>
      </c>
      <c r="M5218">
        <v>36.536554150000001</v>
      </c>
      <c r="N5218">
        <v>10.90476761</v>
      </c>
      <c r="O5218">
        <v>53.90870726</v>
      </c>
      <c r="P5218">
        <v>15.144551460000001</v>
      </c>
      <c r="Q5218">
        <v>34.534635289999997</v>
      </c>
    </row>
    <row r="5219" spans="1:17">
      <c r="A5219" t="s">
        <v>15815</v>
      </c>
      <c r="B5219" s="14" t="s">
        <v>3243</v>
      </c>
      <c r="C5219">
        <v>7.1157857959999999</v>
      </c>
      <c r="D5219">
        <v>2.5222156980000001</v>
      </c>
      <c r="E5219">
        <v>1.7618229169999999</v>
      </c>
      <c r="F5219">
        <v>2.183746459</v>
      </c>
      <c r="G5219">
        <v>1.251104167</v>
      </c>
      <c r="H5219">
        <v>1.341583108</v>
      </c>
      <c r="I5219">
        <v>3.3961384689999998</v>
      </c>
      <c r="J5219">
        <v>3.0670409360000002</v>
      </c>
      <c r="K5219">
        <v>2.6998440100000001</v>
      </c>
      <c r="L5219">
        <v>3.9239247370000001</v>
      </c>
      <c r="M5219">
        <v>2.2351224620000001</v>
      </c>
      <c r="N5219">
        <v>1.371585439</v>
      </c>
      <c r="O5219">
        <v>3.868647379</v>
      </c>
      <c r="P5219">
        <v>2.8145644339999998</v>
      </c>
      <c r="Q5219">
        <v>4.6248047720000001</v>
      </c>
    </row>
    <row r="5220" spans="1:17">
      <c r="A5220" t="s">
        <v>15816</v>
      </c>
      <c r="B5220" s="14" t="s">
        <v>15817</v>
      </c>
      <c r="C5220">
        <v>0</v>
      </c>
      <c r="D5220">
        <v>1.7261819270000001</v>
      </c>
      <c r="E5220">
        <v>3.7303691589999999</v>
      </c>
      <c r="F5220">
        <v>5.8335138210000004</v>
      </c>
      <c r="G5220">
        <v>1.3455271230000001</v>
      </c>
      <c r="H5220">
        <v>5.9850919380000001</v>
      </c>
      <c r="I5220">
        <v>0</v>
      </c>
      <c r="J5220">
        <v>2.9633724149999998</v>
      </c>
      <c r="K5220">
        <v>3.5348244790000001</v>
      </c>
      <c r="L5220">
        <v>0</v>
      </c>
      <c r="M5220">
        <v>0</v>
      </c>
      <c r="N5220">
        <v>0.48026554599999999</v>
      </c>
      <c r="O5220">
        <v>4.3147178310000003</v>
      </c>
      <c r="P5220">
        <v>0.584521124</v>
      </c>
      <c r="Q5220">
        <v>5.3564502300000001</v>
      </c>
    </row>
    <row r="5221" spans="1:17">
      <c r="A5221" t="s">
        <v>15818</v>
      </c>
      <c r="B5221" s="14" t="s">
        <v>8366</v>
      </c>
      <c r="C5221">
        <v>377.23820189999998</v>
      </c>
      <c r="D5221">
        <v>9.462623507</v>
      </c>
      <c r="E5221">
        <v>6.8614004050000004</v>
      </c>
      <c r="F5221">
        <v>5.2097843030000002</v>
      </c>
      <c r="G5221">
        <v>8.3253198929999996</v>
      </c>
      <c r="H5221">
        <v>15.02402111</v>
      </c>
      <c r="I5221">
        <v>39.471487490000001</v>
      </c>
      <c r="J5221">
        <v>12.75984968</v>
      </c>
      <c r="K5221">
        <v>130.65275980000001</v>
      </c>
      <c r="L5221">
        <v>461.49011610000002</v>
      </c>
      <c r="M5221">
        <v>38.966436029999997</v>
      </c>
      <c r="N5221">
        <v>7.2725925580000004</v>
      </c>
      <c r="O5221">
        <v>187.8150498</v>
      </c>
      <c r="P5221">
        <v>9.9299753430000006</v>
      </c>
      <c r="Q5221">
        <v>94.049172979999994</v>
      </c>
    </row>
    <row r="5222" spans="1:17">
      <c r="A5222" t="s">
        <v>15819</v>
      </c>
      <c r="B5222" s="14" t="s">
        <v>7307</v>
      </c>
      <c r="C5222">
        <v>2.6596707560000001</v>
      </c>
      <c r="D5222">
        <v>1.928310958</v>
      </c>
      <c r="E5222">
        <v>2.083590268</v>
      </c>
      <c r="F5222">
        <v>2.797528185</v>
      </c>
      <c r="G5222">
        <v>1.670092213</v>
      </c>
      <c r="H5222">
        <v>9.2860032999999995E-2</v>
      </c>
      <c r="I5222">
        <v>4.2312544860000001</v>
      </c>
      <c r="J5222">
        <v>2.3295207040000001</v>
      </c>
      <c r="K5222">
        <v>3.5099896469999998</v>
      </c>
      <c r="L5222">
        <v>3.36106668</v>
      </c>
      <c r="M5222">
        <v>3.2488665289999998</v>
      </c>
      <c r="N5222">
        <v>2.9209593059999999</v>
      </c>
      <c r="O5222">
        <v>5.3555045679999997</v>
      </c>
      <c r="P5222">
        <v>2.7569684859999999</v>
      </c>
      <c r="Q5222">
        <v>3.1580476470000001</v>
      </c>
    </row>
    <row r="5223" spans="1:17">
      <c r="A5223" t="s">
        <v>15820</v>
      </c>
      <c r="B5223" s="14" t="s">
        <v>5699</v>
      </c>
      <c r="C5223">
        <v>5.5738866890000001</v>
      </c>
      <c r="D5223">
        <v>1.347057307</v>
      </c>
      <c r="E5223">
        <v>1.5903018900000001</v>
      </c>
      <c r="F5223">
        <v>1.0690979599999999</v>
      </c>
      <c r="G5223">
        <v>1.443758857</v>
      </c>
      <c r="H5223">
        <v>1.5568582710000001</v>
      </c>
      <c r="I5223">
        <v>369.10816360000001</v>
      </c>
      <c r="J5223">
        <v>2.9870066729999998</v>
      </c>
      <c r="K5223">
        <v>316.53377339999997</v>
      </c>
      <c r="L5223">
        <v>1.2806919999999999</v>
      </c>
      <c r="M5223">
        <v>939.10978480000006</v>
      </c>
      <c r="N5223">
        <v>9.1822058179999999</v>
      </c>
      <c r="O5223">
        <v>304.71966739999999</v>
      </c>
      <c r="P5223">
        <v>2.8508852359999999</v>
      </c>
      <c r="Q5223">
        <v>2.2641682259999998</v>
      </c>
    </row>
    <row r="5224" spans="1:17">
      <c r="A5224" t="s">
        <v>15821</v>
      </c>
      <c r="B5224" s="14" t="s">
        <v>15822</v>
      </c>
      <c r="C5224">
        <v>87.558831659999996</v>
      </c>
      <c r="D5224">
        <v>26.11750718</v>
      </c>
      <c r="E5224">
        <v>20.977531339999999</v>
      </c>
      <c r="F5224">
        <v>22.14769794</v>
      </c>
      <c r="G5224">
        <v>22.024863839999998</v>
      </c>
      <c r="H5224">
        <v>38.12873261</v>
      </c>
      <c r="I5224">
        <v>27.14642903</v>
      </c>
      <c r="J5224">
        <v>17.65490544</v>
      </c>
      <c r="K5224">
        <v>34.71681538</v>
      </c>
      <c r="L5224">
        <v>24.830779150000001</v>
      </c>
      <c r="M5224">
        <v>7.9404684449999996</v>
      </c>
      <c r="N5224">
        <v>9.6037073680000002</v>
      </c>
      <c r="O5224">
        <v>41.994666039999998</v>
      </c>
      <c r="P5224">
        <v>16.86036056</v>
      </c>
      <c r="Q5224">
        <v>32.702067599999999</v>
      </c>
    </row>
    <row r="5225" spans="1:17">
      <c r="A5225" t="s">
        <v>15823</v>
      </c>
      <c r="B5225" s="14" t="s">
        <v>2575</v>
      </c>
      <c r="C5225">
        <v>98.446406409999994</v>
      </c>
      <c r="D5225">
        <v>45.836232819999999</v>
      </c>
      <c r="E5225">
        <v>42.337805930000002</v>
      </c>
      <c r="F5225">
        <v>31.343485829999999</v>
      </c>
      <c r="G5225">
        <v>71.745137119999995</v>
      </c>
      <c r="H5225">
        <v>69.209426769999993</v>
      </c>
      <c r="I5225">
        <v>77.866479859999998</v>
      </c>
      <c r="J5225">
        <v>50.449170379999998</v>
      </c>
      <c r="K5225">
        <v>170.3142704</v>
      </c>
      <c r="L5225">
        <v>206.64418190000001</v>
      </c>
      <c r="M5225">
        <v>24.02192221</v>
      </c>
      <c r="N5225">
        <v>20.054724929999999</v>
      </c>
      <c r="O5225">
        <v>75.764701799999997</v>
      </c>
      <c r="P5225">
        <v>12.767358359999999</v>
      </c>
      <c r="Q5225">
        <v>73.410420930000001</v>
      </c>
    </row>
    <row r="5226" spans="1:17">
      <c r="A5226" t="s">
        <v>15824</v>
      </c>
      <c r="B5226" s="14" t="s">
        <v>4566</v>
      </c>
      <c r="C5226">
        <v>5.5765476190000003</v>
      </c>
      <c r="D5226">
        <v>7.1721369859999999</v>
      </c>
      <c r="E5226">
        <v>9.9868297619999993</v>
      </c>
      <c r="F5226">
        <v>7.8859654209999999</v>
      </c>
      <c r="G5226">
        <v>7.5432289480000003</v>
      </c>
      <c r="H5226">
        <v>3.1530613750000001</v>
      </c>
      <c r="I5226">
        <v>17.84607497</v>
      </c>
      <c r="J5226">
        <v>20.383467119999999</v>
      </c>
      <c r="K5226">
        <v>21.292477989999998</v>
      </c>
      <c r="L5226">
        <v>29.363202739999998</v>
      </c>
      <c r="M5226">
        <v>1.784073743</v>
      </c>
      <c r="N5226">
        <v>5.0602622640000003</v>
      </c>
      <c r="O5226">
        <v>9.7785165549999995</v>
      </c>
      <c r="P5226">
        <v>2.719141402</v>
      </c>
      <c r="Q5226">
        <v>6.3891641899999998</v>
      </c>
    </row>
    <row r="5227" spans="1:17">
      <c r="A5227" t="s">
        <v>15825</v>
      </c>
      <c r="B5227" s="14" t="s">
        <v>7279</v>
      </c>
      <c r="C5227">
        <v>17.47199097</v>
      </c>
      <c r="D5227">
        <v>177.34527550000001</v>
      </c>
      <c r="E5227">
        <v>123.3572502</v>
      </c>
      <c r="F5227">
        <v>184.42470370000001</v>
      </c>
      <c r="G5227">
        <v>84.752683410000003</v>
      </c>
      <c r="H5227">
        <v>61.611917579999997</v>
      </c>
      <c r="I5227">
        <v>25.47974657</v>
      </c>
      <c r="J5227">
        <v>117.18998139999999</v>
      </c>
      <c r="K5227">
        <v>93.672848700000003</v>
      </c>
      <c r="L5227">
        <v>17.06152659</v>
      </c>
      <c r="M5227">
        <v>3.048936281</v>
      </c>
      <c r="N5227">
        <v>66.963794550000003</v>
      </c>
      <c r="O5227">
        <v>19.349849970000001</v>
      </c>
      <c r="P5227">
        <v>162.7621551</v>
      </c>
      <c r="Q5227">
        <v>96.086476430000005</v>
      </c>
    </row>
    <row r="5228" spans="1:17">
      <c r="A5228" t="s">
        <v>15826</v>
      </c>
      <c r="B5228" s="14" t="s">
        <v>8434</v>
      </c>
      <c r="C5228">
        <v>9.6105013489999997</v>
      </c>
      <c r="D5228">
        <v>9.5397720360000005</v>
      </c>
      <c r="E5228">
        <v>8.9463566070000002</v>
      </c>
      <c r="F5228">
        <v>10.81761468</v>
      </c>
      <c r="G5228">
        <v>8.8243576719999997</v>
      </c>
      <c r="H5228">
        <v>2.6617521210000001</v>
      </c>
      <c r="I5228">
        <v>10.241864</v>
      </c>
      <c r="J5228">
        <v>16.45912783</v>
      </c>
      <c r="K5228">
        <v>22.9308786</v>
      </c>
      <c r="L5228">
        <v>10.68520968</v>
      </c>
      <c r="M5228">
        <v>3.5476546569999998</v>
      </c>
      <c r="N5228">
        <v>11.06104534</v>
      </c>
      <c r="O5228">
        <v>15.351088280000001</v>
      </c>
      <c r="P5228">
        <v>14.696082669999999</v>
      </c>
      <c r="Q5228">
        <v>11.5614945</v>
      </c>
    </row>
    <row r="5229" spans="1:17">
      <c r="A5229" t="s">
        <v>15827</v>
      </c>
      <c r="B5229" s="14" t="s">
        <v>5607</v>
      </c>
      <c r="C5229">
        <v>2.5926639680000001</v>
      </c>
      <c r="D5229">
        <v>21.087286120000002</v>
      </c>
      <c r="E5229">
        <v>17.771203589999999</v>
      </c>
      <c r="F5229">
        <v>20.695775529999999</v>
      </c>
      <c r="G5229">
        <v>19.730978669999999</v>
      </c>
      <c r="H5229">
        <v>7.3256988539999996</v>
      </c>
      <c r="I5229">
        <v>12.423064370000001</v>
      </c>
      <c r="J5229">
        <v>21.99761397</v>
      </c>
      <c r="K5229">
        <v>18.566546689999999</v>
      </c>
      <c r="L5229">
        <v>9.7121536249999991</v>
      </c>
      <c r="M5229">
        <v>6.0431831220000003</v>
      </c>
      <c r="N5229">
        <v>14.313636199999999</v>
      </c>
      <c r="O5229">
        <v>6.1528263240000003</v>
      </c>
      <c r="P5229">
        <v>23.450043869999998</v>
      </c>
      <c r="Q5229">
        <v>16.93166712</v>
      </c>
    </row>
    <row r="5230" spans="1:17">
      <c r="A5230" t="s">
        <v>15828</v>
      </c>
      <c r="B5230" s="14" t="s">
        <v>4180</v>
      </c>
      <c r="C5230">
        <v>12.315732840000001</v>
      </c>
      <c r="D5230">
        <v>2.992380791</v>
      </c>
      <c r="E5230">
        <v>1.0989147990000001</v>
      </c>
      <c r="F5230">
        <v>0.865244605</v>
      </c>
      <c r="G5230">
        <v>1.4063638469999999</v>
      </c>
      <c r="H5230">
        <v>1.0680467090000001</v>
      </c>
      <c r="I5230">
        <v>1.4484092239999999</v>
      </c>
      <c r="J5230">
        <v>1.687179003</v>
      </c>
      <c r="K5230">
        <v>2.0726075229999998</v>
      </c>
      <c r="L5230">
        <v>9.538968551</v>
      </c>
      <c r="M5230">
        <v>0.38130035299999998</v>
      </c>
      <c r="N5230">
        <v>0.58768424699999999</v>
      </c>
      <c r="O5230">
        <v>4.8397893129999998</v>
      </c>
      <c r="P5230">
        <v>0.68545574799999998</v>
      </c>
      <c r="Q5230">
        <v>1.0924169779999999</v>
      </c>
    </row>
    <row r="5231" spans="1:17">
      <c r="A5231" t="s">
        <v>15829</v>
      </c>
      <c r="B5231" s="14" t="s">
        <v>9294</v>
      </c>
      <c r="C5231">
        <v>20.002614449999999</v>
      </c>
      <c r="D5231">
        <v>2.823450593</v>
      </c>
      <c r="E5231">
        <v>2.0527068279999998</v>
      </c>
      <c r="F5231">
        <v>1.517991088</v>
      </c>
      <c r="G5231">
        <v>2.8427360429999999</v>
      </c>
      <c r="H5231">
        <v>7.0702586289999996</v>
      </c>
      <c r="I5231">
        <v>7.2280152360000001</v>
      </c>
      <c r="J5231">
        <v>4.7124353440000002</v>
      </c>
      <c r="K5231">
        <v>8.5120634049999992</v>
      </c>
      <c r="L5231">
        <v>8.3885874939999994</v>
      </c>
      <c r="M5231">
        <v>4.0774458620000003</v>
      </c>
      <c r="N5231">
        <v>1.6147462260000001</v>
      </c>
      <c r="O5231">
        <v>4.5089078750000002</v>
      </c>
      <c r="P5231">
        <v>2.416755577</v>
      </c>
      <c r="Q5231">
        <v>5.5975249290000004</v>
      </c>
    </row>
    <row r="5232" spans="1:17">
      <c r="A5232" t="s">
        <v>15830</v>
      </c>
      <c r="B5232" s="14" t="s">
        <v>9295</v>
      </c>
      <c r="C5232">
        <v>9.3365210300000001</v>
      </c>
      <c r="D5232">
        <v>4.3213783320000001</v>
      </c>
      <c r="E5232">
        <v>2.9444029839999999</v>
      </c>
      <c r="F5232">
        <v>4.0168967709999999</v>
      </c>
      <c r="G5232">
        <v>2.1592532549999999</v>
      </c>
      <c r="H5232">
        <v>6.7872923920000003</v>
      </c>
      <c r="I5232">
        <v>3.647044137</v>
      </c>
      <c r="J5232">
        <v>4.5864279559999996</v>
      </c>
      <c r="K5232">
        <v>5.6725584600000003</v>
      </c>
      <c r="L5232">
        <v>4.2138230920000002</v>
      </c>
      <c r="M5232">
        <v>0.64006736600000003</v>
      </c>
      <c r="N5232">
        <v>3.3294791930000001</v>
      </c>
      <c r="O5232">
        <v>3.877497736</v>
      </c>
      <c r="P5232">
        <v>4.9277230950000002</v>
      </c>
      <c r="Q5232">
        <v>7.7935593980000002</v>
      </c>
    </row>
    <row r="5233" spans="1:17">
      <c r="A5233" t="s">
        <v>15831</v>
      </c>
      <c r="B5233" s="14" t="s">
        <v>15832</v>
      </c>
      <c r="C5233">
        <v>205.34001509999999</v>
      </c>
      <c r="D5233">
        <v>41.677703630000003</v>
      </c>
      <c r="E5233">
        <v>31.975250710000001</v>
      </c>
      <c r="F5233">
        <v>27.326182169999999</v>
      </c>
      <c r="G5233">
        <v>47.343866839999997</v>
      </c>
      <c r="H5233">
        <v>70.491082829999996</v>
      </c>
      <c r="I5233">
        <v>122.12262370000001</v>
      </c>
      <c r="J5233">
        <v>60.496699069999998</v>
      </c>
      <c r="K5233">
        <v>109.2849901</v>
      </c>
      <c r="L5233">
        <v>132.64500580000001</v>
      </c>
      <c r="M5233">
        <v>149.7366485</v>
      </c>
      <c r="N5233">
        <v>41.999222019999998</v>
      </c>
      <c r="O5233">
        <v>160.0760315</v>
      </c>
      <c r="P5233">
        <v>47.846301320000002</v>
      </c>
      <c r="Q5233">
        <v>100.1507403</v>
      </c>
    </row>
    <row r="5234" spans="1:17">
      <c r="A5234" t="s">
        <v>15831</v>
      </c>
      <c r="B5234" s="14" t="s">
        <v>4181</v>
      </c>
      <c r="C5234">
        <v>5.968233702</v>
      </c>
      <c r="D5234">
        <v>0.72946957199999996</v>
      </c>
      <c r="E5234">
        <v>0.63494766300000005</v>
      </c>
      <c r="F5234">
        <v>0.71901449399999995</v>
      </c>
      <c r="G5234">
        <v>0.758144186</v>
      </c>
      <c r="H5234">
        <v>1.343663082</v>
      </c>
      <c r="I5234">
        <v>2.2009083409999999</v>
      </c>
      <c r="J5234">
        <v>0.77398824399999999</v>
      </c>
      <c r="K5234">
        <v>3.4232602509999999</v>
      </c>
      <c r="L5234">
        <v>2.7741235350000002</v>
      </c>
      <c r="M5234">
        <v>2.5019510349999998</v>
      </c>
      <c r="N5234">
        <v>0.47356416699999998</v>
      </c>
      <c r="O5234">
        <v>3.7226984079999998</v>
      </c>
      <c r="P5234">
        <v>0.62782617699999999</v>
      </c>
      <c r="Q5234">
        <v>2.4993801819999999</v>
      </c>
    </row>
    <row r="5235" spans="1:17">
      <c r="A5235" t="s">
        <v>15833</v>
      </c>
      <c r="B5235" s="14" t="s">
        <v>4575</v>
      </c>
      <c r="C5235">
        <v>0.77675422900000002</v>
      </c>
      <c r="D5235">
        <v>4.1872086990000001</v>
      </c>
      <c r="E5235">
        <v>4.489955997</v>
      </c>
      <c r="F5235">
        <v>3.3834047680000001</v>
      </c>
      <c r="G5235">
        <v>3.8003759800000001</v>
      </c>
      <c r="H5235">
        <v>1.392143642</v>
      </c>
      <c r="I5235">
        <v>3.3982677099999998</v>
      </c>
      <c r="J5235">
        <v>10.8316371</v>
      </c>
      <c r="K5235">
        <v>1.761871762</v>
      </c>
      <c r="L5235">
        <v>1.7995930689999999</v>
      </c>
      <c r="M5235">
        <v>0.49700528700000002</v>
      </c>
      <c r="N5235">
        <v>7.5963255180000004</v>
      </c>
      <c r="O5235">
        <v>1.1469845519999999</v>
      </c>
      <c r="P5235">
        <v>9.3230203070000002</v>
      </c>
      <c r="Q5235">
        <v>4.8056929650000004</v>
      </c>
    </row>
    <row r="5236" spans="1:17">
      <c r="A5236" t="s">
        <v>15834</v>
      </c>
      <c r="B5236" s="14" t="s">
        <v>7101</v>
      </c>
      <c r="C5236">
        <v>0.70114487599999997</v>
      </c>
      <c r="D5236">
        <v>31.376067419999998</v>
      </c>
      <c r="E5236">
        <v>19.095887099999999</v>
      </c>
      <c r="F5236">
        <v>40.943541830000001</v>
      </c>
      <c r="G5236">
        <v>13.43928024</v>
      </c>
      <c r="H5236">
        <v>21.542266399999999</v>
      </c>
      <c r="I5236">
        <v>8.1799464200000003</v>
      </c>
      <c r="J5236">
        <v>15.999192320000001</v>
      </c>
      <c r="K5236">
        <v>34.988160800000003</v>
      </c>
      <c r="L5236">
        <v>15.062807859999999</v>
      </c>
      <c r="M5236">
        <v>6.7294009600000004</v>
      </c>
      <c r="N5236">
        <v>23.855091380000001</v>
      </c>
      <c r="O5236">
        <v>3.1060107989999999</v>
      </c>
      <c r="P5236">
        <v>67.218936839999998</v>
      </c>
      <c r="Q5236">
        <v>35.185239289999998</v>
      </c>
    </row>
    <row r="5237" spans="1:17">
      <c r="A5237" t="s">
        <v>15834</v>
      </c>
      <c r="B5237" s="14" t="s">
        <v>15835</v>
      </c>
      <c r="C5237">
        <v>20.6487166</v>
      </c>
      <c r="D5237">
        <v>76.620900280000001</v>
      </c>
      <c r="E5237">
        <v>62.058835819999999</v>
      </c>
      <c r="F5237">
        <v>90.644849989999997</v>
      </c>
      <c r="G5237">
        <v>61.507408589999997</v>
      </c>
      <c r="H5237">
        <v>259.71558329999999</v>
      </c>
      <c r="I5237">
        <v>120.44971099999999</v>
      </c>
      <c r="J5237">
        <v>185.85283989999999</v>
      </c>
      <c r="K5237">
        <v>142.8510943</v>
      </c>
      <c r="L5237">
        <v>58.71172387</v>
      </c>
      <c r="M5237">
        <v>0</v>
      </c>
      <c r="N5237">
        <v>96.089129170000007</v>
      </c>
      <c r="O5237">
        <v>0</v>
      </c>
      <c r="P5237">
        <v>179.6817935</v>
      </c>
      <c r="Q5237">
        <v>35.486482770000002</v>
      </c>
    </row>
    <row r="5238" spans="1:17">
      <c r="A5238" t="s">
        <v>15836</v>
      </c>
      <c r="B5238" s="14" t="s">
        <v>5166</v>
      </c>
      <c r="C5238">
        <v>11.76250879</v>
      </c>
      <c r="D5238">
        <v>19.217697860000001</v>
      </c>
      <c r="E5238">
        <v>4.4971764869999999</v>
      </c>
      <c r="F5238">
        <v>3.2272309739999998</v>
      </c>
      <c r="G5238">
        <v>3.840171534</v>
      </c>
      <c r="H5238">
        <v>11.71714261</v>
      </c>
      <c r="I5238">
        <v>6.1645379480000004</v>
      </c>
      <c r="J5238">
        <v>7.3857914170000001</v>
      </c>
      <c r="K5238">
        <v>8.2542163070000001</v>
      </c>
      <c r="L5238">
        <v>13.935433639999999</v>
      </c>
      <c r="M5238">
        <v>5.9974625550000003</v>
      </c>
      <c r="N5238">
        <v>2.1749809519999999</v>
      </c>
      <c r="O5238">
        <v>7.5310740249999997</v>
      </c>
      <c r="P5238">
        <v>4.660040682</v>
      </c>
      <c r="Q5238">
        <v>6.1907882719999998</v>
      </c>
    </row>
    <row r="5239" spans="1:17">
      <c r="A5239" t="s">
        <v>15837</v>
      </c>
      <c r="B5239" s="14" t="s">
        <v>3865</v>
      </c>
      <c r="C5239">
        <v>6.7662461169999997</v>
      </c>
      <c r="D5239">
        <v>11.112905680000001</v>
      </c>
      <c r="E5239">
        <v>10.574296909999999</v>
      </c>
      <c r="F5239">
        <v>12.608419550000001</v>
      </c>
      <c r="G5239">
        <v>12.48983651</v>
      </c>
      <c r="H5239">
        <v>16.66695941</v>
      </c>
      <c r="I5239">
        <v>7.4855752620000002</v>
      </c>
      <c r="J5239">
        <v>11.298764200000001</v>
      </c>
      <c r="K5239">
        <v>18.840414769999999</v>
      </c>
      <c r="L5239">
        <v>22.70334081</v>
      </c>
      <c r="M5239">
        <v>0.89573269300000002</v>
      </c>
      <c r="N5239">
        <v>7.3054630329999997</v>
      </c>
      <c r="O5239">
        <v>2.0671642490000002</v>
      </c>
      <c r="P5239">
        <v>7.9811901240000003</v>
      </c>
      <c r="Q5239">
        <v>18.92612415</v>
      </c>
    </row>
    <row r="5240" spans="1:17">
      <c r="A5240" t="s">
        <v>15838</v>
      </c>
      <c r="B5240" s="14" t="s">
        <v>8865</v>
      </c>
      <c r="C5240">
        <v>38.740556470000001</v>
      </c>
      <c r="D5240">
        <v>10.6420897</v>
      </c>
      <c r="E5240">
        <v>7.7484674389999997</v>
      </c>
      <c r="F5240">
        <v>4.0604758490000004</v>
      </c>
      <c r="G5240">
        <v>11.64019805</v>
      </c>
      <c r="H5240">
        <v>20.82991659</v>
      </c>
      <c r="I5240">
        <v>18.078755879999999</v>
      </c>
      <c r="J5240">
        <v>12.03232983</v>
      </c>
      <c r="K5240">
        <v>20.386586210000001</v>
      </c>
      <c r="L5240">
        <v>27.415939430000002</v>
      </c>
      <c r="M5240">
        <v>9.6673589399999997</v>
      </c>
      <c r="N5240">
        <v>6.638116847</v>
      </c>
      <c r="O5240">
        <v>17.590772699999999</v>
      </c>
      <c r="P5240">
        <v>10.05529866</v>
      </c>
      <c r="Q5240">
        <v>15.44627393</v>
      </c>
    </row>
    <row r="5241" spans="1:17">
      <c r="A5241" t="s">
        <v>15839</v>
      </c>
      <c r="B5241" s="14" t="s">
        <v>1094</v>
      </c>
      <c r="C5241">
        <v>11.542295299999999</v>
      </c>
      <c r="D5241">
        <v>2.1585106129999998</v>
      </c>
      <c r="E5241">
        <v>1.929651738</v>
      </c>
      <c r="F5241">
        <v>1.4283013550000001</v>
      </c>
      <c r="G5241">
        <v>2.7955706899999999</v>
      </c>
      <c r="H5241">
        <v>6.0448342349999997</v>
      </c>
      <c r="I5241">
        <v>4.8092443610000002</v>
      </c>
      <c r="J5241">
        <v>3.2494911310000001</v>
      </c>
      <c r="K5241">
        <v>5.7121737140000004</v>
      </c>
      <c r="L5241">
        <v>6.630079727</v>
      </c>
      <c r="M5241">
        <v>1.7264394190000001</v>
      </c>
      <c r="N5241">
        <v>1.5337118970000001</v>
      </c>
      <c r="O5241">
        <v>4.8143167379999996</v>
      </c>
      <c r="P5241">
        <v>2.001587035</v>
      </c>
      <c r="Q5241">
        <v>3.5035656309999998</v>
      </c>
    </row>
    <row r="5242" spans="1:17">
      <c r="A5242" t="s">
        <v>15840</v>
      </c>
      <c r="B5242" s="14" t="s">
        <v>8861</v>
      </c>
      <c r="C5242">
        <v>15.66418592</v>
      </c>
      <c r="D5242">
        <v>2.2521449200000001</v>
      </c>
      <c r="E5242">
        <v>2.990833807</v>
      </c>
      <c r="F5242">
        <v>2.0192368869999999</v>
      </c>
      <c r="G5242">
        <v>3.528924564</v>
      </c>
      <c r="H5242">
        <v>6.0159119289999996</v>
      </c>
      <c r="I5242">
        <v>5.1435445560000002</v>
      </c>
      <c r="J5242">
        <v>2.5643853220000001</v>
      </c>
      <c r="K5242">
        <v>7.2472337099999997</v>
      </c>
      <c r="L5242">
        <v>9.8319892610000004</v>
      </c>
      <c r="M5242">
        <v>4.7790410430000003</v>
      </c>
      <c r="N5242">
        <v>2.1483468600000002</v>
      </c>
      <c r="O5242">
        <v>6.4336008659999999</v>
      </c>
      <c r="P5242">
        <v>1.758702341</v>
      </c>
      <c r="Q5242">
        <v>3.9934549819999998</v>
      </c>
    </row>
    <row r="5243" spans="1:17">
      <c r="A5243" t="s">
        <v>15841</v>
      </c>
      <c r="B5243" s="14" t="s">
        <v>8088</v>
      </c>
      <c r="C5243">
        <v>27.66148828</v>
      </c>
      <c r="D5243">
        <v>2.5029637939999998</v>
      </c>
      <c r="E5243">
        <v>2.238221496</v>
      </c>
      <c r="F5243">
        <v>2.5137141380000001</v>
      </c>
      <c r="G5243">
        <v>1.883737972</v>
      </c>
      <c r="H5243">
        <v>5.0574026879999998</v>
      </c>
      <c r="I5243">
        <v>1.363581634</v>
      </c>
      <c r="J5243">
        <v>3.1510526680000002</v>
      </c>
      <c r="K5243">
        <v>4.20644113</v>
      </c>
      <c r="L5243">
        <v>12.35777165</v>
      </c>
      <c r="M5243">
        <v>3.7392614769999999</v>
      </c>
      <c r="N5243">
        <v>2.190010891</v>
      </c>
      <c r="O5243">
        <v>2.8477137689999998</v>
      </c>
      <c r="P5243">
        <v>0.85340084100000002</v>
      </c>
      <c r="Q5243">
        <v>5.0886277179999997</v>
      </c>
    </row>
    <row r="5244" spans="1:17">
      <c r="A5244" t="s">
        <v>10697</v>
      </c>
      <c r="B5244" s="14" t="s">
        <v>2711</v>
      </c>
      <c r="C5244">
        <v>1.0671171370000001</v>
      </c>
      <c r="D5244">
        <v>0.37824348200000002</v>
      </c>
      <c r="E5244">
        <v>0.34058495300000002</v>
      </c>
      <c r="F5244">
        <v>0.29051090699999998</v>
      </c>
      <c r="G5244">
        <v>0.25797961899999999</v>
      </c>
      <c r="H5244">
        <v>0.49179825199999999</v>
      </c>
      <c r="I5244">
        <v>2.1786769439999998</v>
      </c>
      <c r="J5244">
        <v>4.1395326289999996</v>
      </c>
      <c r="K5244">
        <v>0.677736373</v>
      </c>
      <c r="L5244">
        <v>0.94397259200000005</v>
      </c>
      <c r="M5244">
        <v>0.40967619300000002</v>
      </c>
      <c r="N5244">
        <v>1.683783703</v>
      </c>
      <c r="O5244">
        <v>2.3636180370000002</v>
      </c>
      <c r="P5244">
        <v>0.67242585099999996</v>
      </c>
      <c r="Q5244">
        <v>1.0269989850000001</v>
      </c>
    </row>
    <row r="5245" spans="1:17">
      <c r="A5245" t="s">
        <v>15842</v>
      </c>
      <c r="B5245" s="14" t="s">
        <v>15843</v>
      </c>
      <c r="C5245">
        <v>4.5932433289999999</v>
      </c>
      <c r="D5245">
        <v>3.9777235709999998</v>
      </c>
      <c r="E5245">
        <v>6.0416809120000003</v>
      </c>
      <c r="F5245">
        <v>3.978736332</v>
      </c>
      <c r="G5245">
        <v>4.3263662790000001</v>
      </c>
      <c r="H5245">
        <v>4.0092248829999999</v>
      </c>
      <c r="I5245">
        <v>2.4357878880000001</v>
      </c>
      <c r="J5245">
        <v>5.2935199859999997</v>
      </c>
      <c r="K5245">
        <v>6.4406003150000002</v>
      </c>
      <c r="L5245">
        <v>6.8599250449999998</v>
      </c>
      <c r="M5245">
        <v>0.80154037700000003</v>
      </c>
      <c r="N5245">
        <v>1.286859148</v>
      </c>
      <c r="O5245">
        <v>4.6244700720000003</v>
      </c>
      <c r="P5245">
        <v>4.1974408710000004</v>
      </c>
      <c r="Q5245">
        <v>1.722296434</v>
      </c>
    </row>
    <row r="5246" spans="1:17">
      <c r="A5246" t="s">
        <v>15844</v>
      </c>
      <c r="B5246" s="14" t="s">
        <v>4574</v>
      </c>
      <c r="C5246">
        <v>0.76264881299999998</v>
      </c>
      <c r="D5246">
        <v>2.8721882110000001</v>
      </c>
      <c r="E5246">
        <v>4.3002388299999996</v>
      </c>
      <c r="F5246">
        <v>2.3876616629999998</v>
      </c>
      <c r="G5246">
        <v>2.831446272</v>
      </c>
      <c r="H5246">
        <v>1.171596944</v>
      </c>
      <c r="I5246">
        <v>12.234042669999999</v>
      </c>
      <c r="J5246">
        <v>8.1695680880000001</v>
      </c>
      <c r="K5246">
        <v>4.843656073</v>
      </c>
      <c r="L5246">
        <v>3.3731984580000001</v>
      </c>
      <c r="M5246">
        <v>12.44348879</v>
      </c>
      <c r="N5246">
        <v>2.6793762060000001</v>
      </c>
      <c r="O5246">
        <v>6.334627287</v>
      </c>
      <c r="P5246">
        <v>5.9499177000000003</v>
      </c>
      <c r="Q5246">
        <v>3.407750885</v>
      </c>
    </row>
    <row r="5247" spans="1:17">
      <c r="A5247" t="s">
        <v>15845</v>
      </c>
      <c r="B5247" s="14" t="s">
        <v>15846</v>
      </c>
      <c r="C5247">
        <v>1.5295345629999999</v>
      </c>
      <c r="D5247">
        <v>0.33884311900000003</v>
      </c>
      <c r="E5247">
        <v>0.65089568900000006</v>
      </c>
      <c r="F5247">
        <v>0.41639896599999998</v>
      </c>
      <c r="G5247">
        <v>0.264121991</v>
      </c>
      <c r="H5247">
        <v>0.58742569</v>
      </c>
      <c r="I5247">
        <v>0</v>
      </c>
      <c r="J5247">
        <v>4.2657928829999996</v>
      </c>
      <c r="K5247">
        <v>2.7754918129999999</v>
      </c>
      <c r="L5247">
        <v>0.96644812999999996</v>
      </c>
      <c r="M5247">
        <v>2.9360127149999999</v>
      </c>
      <c r="N5247">
        <v>1.3198408720000001</v>
      </c>
      <c r="O5247">
        <v>1.69392626</v>
      </c>
      <c r="P5247">
        <v>0.45895732700000003</v>
      </c>
      <c r="Q5247">
        <v>1.0514513409999999</v>
      </c>
    </row>
    <row r="5248" spans="1:17">
      <c r="A5248" t="s">
        <v>15847</v>
      </c>
      <c r="B5248" s="14" t="s">
        <v>8143</v>
      </c>
      <c r="C5248">
        <v>5.1908495400000003</v>
      </c>
      <c r="D5248">
        <v>1.8987496610000001</v>
      </c>
      <c r="E5248">
        <v>1.2842870209999999</v>
      </c>
      <c r="F5248">
        <v>1.3638557200000001</v>
      </c>
      <c r="G5248">
        <v>0.89636255799999998</v>
      </c>
      <c r="H5248">
        <v>1.251778217</v>
      </c>
      <c r="I5248">
        <v>2.992758094</v>
      </c>
      <c r="J5248">
        <v>1.040630827</v>
      </c>
      <c r="K5248">
        <v>2.3548275319999998</v>
      </c>
      <c r="L5248">
        <v>4.0426403779999998</v>
      </c>
      <c r="M5248">
        <v>2.7806726679999998</v>
      </c>
      <c r="N5248">
        <v>1.4732261449999999</v>
      </c>
      <c r="O5248">
        <v>2.8075305149999998</v>
      </c>
      <c r="P5248">
        <v>1.1410207729999999</v>
      </c>
      <c r="Q5248">
        <v>2.157611347</v>
      </c>
    </row>
    <row r="5249" spans="1:17">
      <c r="A5249" t="s">
        <v>15848</v>
      </c>
      <c r="B5249" s="14" t="s">
        <v>8584</v>
      </c>
      <c r="C5249">
        <v>141.11807490000001</v>
      </c>
      <c r="D5249">
        <v>21.25913327</v>
      </c>
      <c r="E5249">
        <v>17.432386999999999</v>
      </c>
      <c r="F5249">
        <v>21.23756899</v>
      </c>
      <c r="G5249">
        <v>24.340552750000001</v>
      </c>
      <c r="H5249">
        <v>25.330255359999999</v>
      </c>
      <c r="I5249">
        <v>28.80191134</v>
      </c>
      <c r="J5249">
        <v>21.007726219999999</v>
      </c>
      <c r="K5249">
        <v>58.264969950000001</v>
      </c>
      <c r="L5249">
        <v>121.8575307</v>
      </c>
      <c r="M5249">
        <v>28.22017894</v>
      </c>
      <c r="N5249">
        <v>11.45122153</v>
      </c>
      <c r="O5249">
        <v>205.3535622</v>
      </c>
      <c r="P5249">
        <v>14.779323639999999</v>
      </c>
      <c r="Q5249">
        <v>129.54908839999999</v>
      </c>
    </row>
    <row r="5250" spans="1:17">
      <c r="A5250" t="e">
        <v>#N/A</v>
      </c>
      <c r="B5250" s="14" t="s">
        <v>15849</v>
      </c>
      <c r="C5250">
        <v>0</v>
      </c>
      <c r="D5250">
        <v>0.152466029</v>
      </c>
      <c r="E5250">
        <v>6.9365693000000006E-2</v>
      </c>
      <c r="F5250">
        <v>0</v>
      </c>
      <c r="G5250">
        <v>3.1274861000000001E-2</v>
      </c>
      <c r="H5250">
        <v>0.139114934</v>
      </c>
      <c r="I5250">
        <v>5.2824187000000002E-2</v>
      </c>
      <c r="J5250">
        <v>1.8367832000000001E-2</v>
      </c>
      <c r="K5250">
        <v>0</v>
      </c>
      <c r="L5250">
        <v>0.54930127900000003</v>
      </c>
      <c r="M5250">
        <v>0</v>
      </c>
      <c r="N5250">
        <v>0.30810123699999997</v>
      </c>
      <c r="O5250">
        <v>0</v>
      </c>
      <c r="P5250">
        <v>0.46193626199999999</v>
      </c>
      <c r="Q5250">
        <v>0</v>
      </c>
    </row>
    <row r="5251" spans="1:17">
      <c r="A5251" t="e">
        <v>#N/A</v>
      </c>
      <c r="B5251" s="14" t="s">
        <v>15850</v>
      </c>
      <c r="C5251">
        <v>0</v>
      </c>
      <c r="D5251">
        <v>0</v>
      </c>
      <c r="E5251">
        <v>0</v>
      </c>
      <c r="F5251">
        <v>0</v>
      </c>
      <c r="G5251">
        <v>0</v>
      </c>
      <c r="H5251">
        <v>0.62035829099999995</v>
      </c>
      <c r="I5251">
        <v>0</v>
      </c>
      <c r="J5251">
        <v>0</v>
      </c>
      <c r="K5251">
        <v>0</v>
      </c>
      <c r="L5251">
        <v>1.0206297070000001</v>
      </c>
      <c r="M5251">
        <v>0</v>
      </c>
      <c r="N5251">
        <v>0.13274614800000001</v>
      </c>
      <c r="O5251">
        <v>0</v>
      </c>
      <c r="P5251">
        <v>0.56546893600000003</v>
      </c>
      <c r="Q5251">
        <v>0</v>
      </c>
    </row>
    <row r="5252" spans="1:17">
      <c r="A5252" t="s">
        <v>15851</v>
      </c>
      <c r="B5252" s="14" t="s">
        <v>2329</v>
      </c>
      <c r="C5252">
        <v>2.294301844</v>
      </c>
      <c r="D5252">
        <v>15.58678347</v>
      </c>
      <c r="E5252">
        <v>11.065226709999999</v>
      </c>
      <c r="F5252">
        <v>43.201392759999997</v>
      </c>
      <c r="G5252">
        <v>18.092356370000001</v>
      </c>
      <c r="H5252">
        <v>12.62965234</v>
      </c>
      <c r="I5252">
        <v>12.26802612</v>
      </c>
      <c r="J5252">
        <v>7.4651375460000002</v>
      </c>
      <c r="K5252">
        <v>16.306014399999999</v>
      </c>
      <c r="L5252">
        <v>36.72502892</v>
      </c>
      <c r="M5252">
        <v>2.9360127149999999</v>
      </c>
      <c r="N5252">
        <v>11.690019149999999</v>
      </c>
      <c r="O5252">
        <v>0.84696313000000001</v>
      </c>
      <c r="P5252">
        <v>5.163269927</v>
      </c>
      <c r="Q5252">
        <v>9.9887877429999996</v>
      </c>
    </row>
    <row r="5253" spans="1:17">
      <c r="A5253" t="s">
        <v>15852</v>
      </c>
      <c r="B5253" s="14" t="s">
        <v>15853</v>
      </c>
      <c r="C5253">
        <v>10.939717399999999</v>
      </c>
      <c r="D5253">
        <v>20.59986644</v>
      </c>
      <c r="E5253">
        <v>19.203578100000001</v>
      </c>
      <c r="F5253">
        <v>32.01584106</v>
      </c>
      <c r="G5253">
        <v>9.9176932949999994</v>
      </c>
      <c r="H5253">
        <v>1.050363817</v>
      </c>
      <c r="I5253">
        <v>19.942005139999999</v>
      </c>
      <c r="J5253">
        <v>9.0144088020000002</v>
      </c>
      <c r="K5253">
        <v>16.129099780000001</v>
      </c>
      <c r="L5253">
        <v>15.55277454</v>
      </c>
      <c r="M5253">
        <v>5.2498240599999999</v>
      </c>
      <c r="N5253">
        <v>68.102290569999994</v>
      </c>
      <c r="O5253">
        <v>6.0577495380000004</v>
      </c>
      <c r="P5253">
        <v>108.736413</v>
      </c>
      <c r="Q5253">
        <v>22.560942690000001</v>
      </c>
    </row>
    <row r="5254" spans="1:17">
      <c r="A5254" t="s">
        <v>15852</v>
      </c>
      <c r="B5254" s="14" t="s">
        <v>15854</v>
      </c>
      <c r="C5254">
        <v>48.055194999999998</v>
      </c>
      <c r="D5254">
        <v>365.61788619999999</v>
      </c>
      <c r="E5254">
        <v>276.07444770000001</v>
      </c>
      <c r="F5254">
        <v>461.15806980000002</v>
      </c>
      <c r="G5254">
        <v>241.4267084</v>
      </c>
      <c r="H5254">
        <v>357.00529310000002</v>
      </c>
      <c r="I5254">
        <v>262.79936950000001</v>
      </c>
      <c r="J5254">
        <v>597.77507549999996</v>
      </c>
      <c r="K5254">
        <v>406.02922050000001</v>
      </c>
      <c r="L5254">
        <v>102.4786453</v>
      </c>
      <c r="M5254">
        <v>28.82630666</v>
      </c>
      <c r="N5254">
        <v>277.86592730000001</v>
      </c>
      <c r="O5254">
        <v>38.251934810000002</v>
      </c>
      <c r="P5254">
        <v>664.42834970000001</v>
      </c>
      <c r="Q5254">
        <v>390.22226869999997</v>
      </c>
    </row>
    <row r="5255" spans="1:17">
      <c r="A5255" t="s">
        <v>15855</v>
      </c>
      <c r="B5255" s="14" t="s">
        <v>15856</v>
      </c>
      <c r="C5255">
        <v>32.968539110000002</v>
      </c>
      <c r="D5255">
        <v>1.9220092879999999</v>
      </c>
      <c r="E5255">
        <v>0.92301384399999997</v>
      </c>
      <c r="F5255">
        <v>0.23619269100000001</v>
      </c>
      <c r="G5255">
        <v>1.4981709560000001</v>
      </c>
      <c r="H5255">
        <v>1.999221887</v>
      </c>
      <c r="I5255">
        <v>5.0609122290000004</v>
      </c>
      <c r="J5255">
        <v>1.099851106</v>
      </c>
      <c r="K5255">
        <v>4.723000775</v>
      </c>
      <c r="L5255">
        <v>2.1927814699999999</v>
      </c>
      <c r="M5255">
        <v>16.653853640000001</v>
      </c>
      <c r="N5255">
        <v>0.42779956200000002</v>
      </c>
      <c r="O5255">
        <v>30.746896809999999</v>
      </c>
      <c r="P5255">
        <v>1.3016646869999999</v>
      </c>
      <c r="Q5255">
        <v>13.121052450000001</v>
      </c>
    </row>
    <row r="5256" spans="1:17">
      <c r="A5256" t="s">
        <v>15855</v>
      </c>
      <c r="B5256" s="14" t="s">
        <v>7358</v>
      </c>
      <c r="C5256">
        <v>60.839257549999999</v>
      </c>
      <c r="D5256">
        <v>14.85395192</v>
      </c>
      <c r="E5256">
        <v>27.44907195</v>
      </c>
      <c r="F5256">
        <v>3.512011336</v>
      </c>
      <c r="G5256">
        <v>13.283512849999999</v>
      </c>
      <c r="H5256">
        <v>116.8281637</v>
      </c>
      <c r="I5256">
        <v>137.03303030000001</v>
      </c>
      <c r="J5256">
        <v>167.09321449999999</v>
      </c>
      <c r="K5256">
        <v>23.264679739999998</v>
      </c>
      <c r="L5256">
        <v>25.460112509999998</v>
      </c>
      <c r="M5256">
        <v>28.737370890000001</v>
      </c>
      <c r="N5256">
        <v>15.52963555</v>
      </c>
      <c r="O5256">
        <v>36.687581469999998</v>
      </c>
      <c r="P5256">
        <v>27.670188549999999</v>
      </c>
      <c r="Q5256">
        <v>52.333324380000001</v>
      </c>
    </row>
    <row r="5257" spans="1:17">
      <c r="A5257" t="s">
        <v>15857</v>
      </c>
      <c r="B5257" s="14" t="s">
        <v>659</v>
      </c>
      <c r="C5257">
        <v>60.81013626</v>
      </c>
      <c r="D5257">
        <v>5.8475111069999999</v>
      </c>
      <c r="E5257">
        <v>4.7987758600000001</v>
      </c>
      <c r="F5257">
        <v>4.775449311</v>
      </c>
      <c r="G5257">
        <v>3.404096531</v>
      </c>
      <c r="H5257">
        <v>6.5443784420000002</v>
      </c>
      <c r="I5257">
        <v>14.13042727</v>
      </c>
      <c r="J5257">
        <v>7.5818538560000004</v>
      </c>
      <c r="K5257">
        <v>10.15547065</v>
      </c>
      <c r="L5257">
        <v>43.279048520000003</v>
      </c>
      <c r="M5257">
        <v>78.887526109999996</v>
      </c>
      <c r="N5257">
        <v>4.4482847679999997</v>
      </c>
      <c r="O5257">
        <v>89.547849360000001</v>
      </c>
      <c r="P5257">
        <v>5.9653312749999996</v>
      </c>
      <c r="Q5257">
        <v>17.456133919999999</v>
      </c>
    </row>
    <row r="5258" spans="1:17">
      <c r="A5258" t="s">
        <v>15858</v>
      </c>
      <c r="B5258" s="14" t="s">
        <v>8904</v>
      </c>
      <c r="C5258">
        <v>1.3869834830000001</v>
      </c>
      <c r="D5258">
        <v>1.229053127</v>
      </c>
      <c r="E5258">
        <v>0.88534929900000003</v>
      </c>
      <c r="F5258">
        <v>0.84957975500000005</v>
      </c>
      <c r="G5258">
        <v>0.47901217499999998</v>
      </c>
      <c r="H5258">
        <v>0.133169552</v>
      </c>
      <c r="I5258">
        <v>1.011332586</v>
      </c>
      <c r="J5258">
        <v>2.8572118579999999</v>
      </c>
      <c r="K5258">
        <v>2.0449152530000001</v>
      </c>
      <c r="L5258">
        <v>1.9718463100000001</v>
      </c>
      <c r="M5258">
        <v>3.9935689320000001</v>
      </c>
      <c r="N5258">
        <v>2.308177991</v>
      </c>
      <c r="O5258">
        <v>1.5360540389999999</v>
      </c>
      <c r="P5258">
        <v>0.98843454500000005</v>
      </c>
      <c r="Q5258">
        <v>1.6685499880000001</v>
      </c>
    </row>
    <row r="5259" spans="1:17">
      <c r="A5259" t="s">
        <v>15859</v>
      </c>
      <c r="B5259" s="14" t="s">
        <v>1621</v>
      </c>
      <c r="C5259">
        <v>2.842381407</v>
      </c>
      <c r="D5259">
        <v>5.2211186639999996</v>
      </c>
      <c r="E5259">
        <v>4.6745211600000003</v>
      </c>
      <c r="F5259">
        <v>5.9002790159999998</v>
      </c>
      <c r="G5259">
        <v>3.2108205299999999</v>
      </c>
      <c r="H5259">
        <v>7.3685115259999998</v>
      </c>
      <c r="I5259">
        <v>1.3817001550000001</v>
      </c>
      <c r="J5259">
        <v>4.9995755419999997</v>
      </c>
      <c r="K5259">
        <v>3.116160152</v>
      </c>
      <c r="L5259">
        <v>2.394640619</v>
      </c>
      <c r="M5259">
        <v>1.136684016</v>
      </c>
      <c r="N5259">
        <v>2.0585170220000002</v>
      </c>
      <c r="O5259">
        <v>14.4277631</v>
      </c>
      <c r="P5259">
        <v>2.327691519</v>
      </c>
      <c r="Q5259">
        <v>6.8388059720000003</v>
      </c>
    </row>
    <row r="5260" spans="1:17">
      <c r="A5260" t="s">
        <v>15860</v>
      </c>
      <c r="B5260" s="14" t="s">
        <v>15861</v>
      </c>
      <c r="C5260">
        <v>8.4568122589999994</v>
      </c>
      <c r="D5260">
        <v>8.4306018340000008</v>
      </c>
      <c r="E5260">
        <v>0.59980148799999999</v>
      </c>
      <c r="F5260">
        <v>1.3429932529999999</v>
      </c>
      <c r="G5260">
        <v>0.730166596</v>
      </c>
      <c r="H5260">
        <v>11.908903069999999</v>
      </c>
      <c r="I5260">
        <v>10.277279099999999</v>
      </c>
      <c r="J5260">
        <v>0.35735776600000002</v>
      </c>
      <c r="K5260">
        <v>1.2788102210000001</v>
      </c>
      <c r="L5260">
        <v>5.3435016040000001</v>
      </c>
      <c r="M5260">
        <v>0</v>
      </c>
      <c r="N5260">
        <v>1.216235615</v>
      </c>
      <c r="O5260">
        <v>3.1219118780000001</v>
      </c>
      <c r="P5260">
        <v>5.4980894789999999</v>
      </c>
      <c r="Q5260">
        <v>0</v>
      </c>
    </row>
    <row r="5261" spans="1:17">
      <c r="A5261" t="s">
        <v>15862</v>
      </c>
      <c r="B5261" s="14" t="s">
        <v>9136</v>
      </c>
      <c r="C5261">
        <v>1367.6247060000001</v>
      </c>
      <c r="D5261">
        <v>2.6701262290000001</v>
      </c>
      <c r="E5261">
        <v>1.7764337059999999</v>
      </c>
      <c r="F5261">
        <v>0.848329899</v>
      </c>
      <c r="G5261">
        <v>1.979786847</v>
      </c>
      <c r="H5261">
        <v>6.8418701190000002</v>
      </c>
      <c r="I5261">
        <v>212.12456230000001</v>
      </c>
      <c r="J5261">
        <v>2.6385152449999998</v>
      </c>
      <c r="K5261">
        <v>175.60991910000001</v>
      </c>
      <c r="L5261">
        <v>965.78631069999994</v>
      </c>
      <c r="M5261">
        <v>1367.6284969999999</v>
      </c>
      <c r="N5261">
        <v>12.350154330000001</v>
      </c>
      <c r="O5261">
        <v>1230.5877479999999</v>
      </c>
      <c r="P5261">
        <v>1.799499542</v>
      </c>
      <c r="Q5261">
        <v>274.31293690000001</v>
      </c>
    </row>
    <row r="5262" spans="1:17">
      <c r="A5262" t="s">
        <v>15863</v>
      </c>
      <c r="B5262" s="14" t="s">
        <v>15864</v>
      </c>
      <c r="C5262">
        <v>45.66543094</v>
      </c>
      <c r="D5262">
        <v>0.87968886700000004</v>
      </c>
      <c r="E5262">
        <v>0.21122816799999999</v>
      </c>
      <c r="F5262">
        <v>0.27025894499999997</v>
      </c>
      <c r="G5262">
        <v>0</v>
      </c>
      <c r="H5262">
        <v>0.76252373200000001</v>
      </c>
      <c r="I5262">
        <v>2.8954257459999999</v>
      </c>
      <c r="J5262">
        <v>0.25169669500000003</v>
      </c>
      <c r="K5262">
        <v>1.8014009369999999</v>
      </c>
      <c r="L5262">
        <v>3.7635720429999999</v>
      </c>
      <c r="M5262">
        <v>3.8111703509999999</v>
      </c>
      <c r="N5262">
        <v>0.48950142200000002</v>
      </c>
      <c r="O5262">
        <v>21.988465869999999</v>
      </c>
      <c r="P5262">
        <v>0</v>
      </c>
      <c r="Q5262">
        <v>8.1891883320000005</v>
      </c>
    </row>
    <row r="5263" spans="1:17">
      <c r="A5263" t="s">
        <v>15865</v>
      </c>
      <c r="B5263" s="14" t="s">
        <v>15866</v>
      </c>
      <c r="C5263">
        <v>109.75053149999999</v>
      </c>
      <c r="D5263">
        <v>3.6518176480000002</v>
      </c>
      <c r="E5263">
        <v>3.276699147</v>
      </c>
      <c r="F5263">
        <v>1.3581079730000001</v>
      </c>
      <c r="G5263">
        <v>3.5956102940000001</v>
      </c>
      <c r="H5263">
        <v>4.8314528929999998</v>
      </c>
      <c r="I5263">
        <v>6.9587543140000001</v>
      </c>
      <c r="J5263">
        <v>5.9391959740000004</v>
      </c>
      <c r="K5263">
        <v>15.546544219999999</v>
      </c>
      <c r="L5263">
        <v>26.58747533</v>
      </c>
      <c r="M5263">
        <v>19.151931680000001</v>
      </c>
      <c r="N5263">
        <v>4.1175707859999999</v>
      </c>
      <c r="O5263">
        <v>25.462273920000001</v>
      </c>
      <c r="P5263">
        <v>4.8161593439999999</v>
      </c>
      <c r="Q5263">
        <v>11.630023769999999</v>
      </c>
    </row>
    <row r="5264" spans="1:17">
      <c r="A5264" t="s">
        <v>15867</v>
      </c>
      <c r="B5264" s="14" t="s">
        <v>15868</v>
      </c>
      <c r="C5264">
        <v>4.5239754679999997</v>
      </c>
      <c r="D5264">
        <v>1.4317314889999999</v>
      </c>
      <c r="E5264">
        <v>2.1314541920000001</v>
      </c>
      <c r="F5264">
        <v>2.5511767660000002</v>
      </c>
      <c r="G5264">
        <v>0.89280672900000002</v>
      </c>
      <c r="H5264">
        <v>0.74462411399999995</v>
      </c>
      <c r="I5264">
        <v>0</v>
      </c>
      <c r="J5264">
        <v>1.474729934</v>
      </c>
      <c r="K5264">
        <v>6.1569008539999999</v>
      </c>
      <c r="L5264">
        <v>4.0835836460000001</v>
      </c>
      <c r="M5264">
        <v>2.481137506</v>
      </c>
      <c r="N5264">
        <v>1.912043114</v>
      </c>
      <c r="O5264">
        <v>4.2944609399999996</v>
      </c>
      <c r="P5264">
        <v>3.0058472809999999</v>
      </c>
      <c r="Q5264">
        <v>2.2213760730000001</v>
      </c>
    </row>
    <row r="5265" spans="1:17">
      <c r="A5265" t="s">
        <v>15869</v>
      </c>
      <c r="B5265" s="14" t="s">
        <v>5673</v>
      </c>
      <c r="C5265">
        <v>8.1440270160000008</v>
      </c>
      <c r="D5265">
        <v>25.87506204</v>
      </c>
      <c r="E5265">
        <v>39.054959920000002</v>
      </c>
      <c r="F5265">
        <v>29.84694988</v>
      </c>
      <c r="G5265">
        <v>34.214544650000001</v>
      </c>
      <c r="H5265">
        <v>12.708982669999999</v>
      </c>
      <c r="I5265">
        <v>23.452514879999999</v>
      </c>
      <c r="J5265">
        <v>35.442111619999999</v>
      </c>
      <c r="K5265">
        <v>31.38017048</v>
      </c>
      <c r="L5265">
        <v>15.111909839999999</v>
      </c>
      <c r="M5265">
        <v>7.12382516</v>
      </c>
      <c r="N5265">
        <v>20.523379649999999</v>
      </c>
      <c r="O5265">
        <v>6.9642949319999996</v>
      </c>
      <c r="P5265">
        <v>33.005745449999999</v>
      </c>
      <c r="Q5265">
        <v>19.417466359999999</v>
      </c>
    </row>
    <row r="5266" spans="1:17">
      <c r="A5266" t="s">
        <v>15870</v>
      </c>
      <c r="B5266" s="14" t="s">
        <v>6058</v>
      </c>
      <c r="C5266">
        <v>10.628015899999999</v>
      </c>
      <c r="D5266">
        <v>3.195340442</v>
      </c>
      <c r="E5266">
        <v>3.5805245380000001</v>
      </c>
      <c r="F5266">
        <v>3.1344738369999998</v>
      </c>
      <c r="G5266">
        <v>2.88397909</v>
      </c>
      <c r="H5266">
        <v>2.5267943289999999</v>
      </c>
      <c r="I5266">
        <v>4.4282982000000004</v>
      </c>
      <c r="J5266">
        <v>3.0795830980000001</v>
      </c>
      <c r="K5266">
        <v>7.0025046209999999</v>
      </c>
      <c r="L5266">
        <v>9.5934189330000006</v>
      </c>
      <c r="M5266">
        <v>3.4001617839999998</v>
      </c>
      <c r="N5266">
        <v>2.3707225740000002</v>
      </c>
      <c r="O5266">
        <v>7.286373985</v>
      </c>
      <c r="P5266">
        <v>5.5429221269999998</v>
      </c>
      <c r="Q5266">
        <v>5.7404604490000004</v>
      </c>
    </row>
    <row r="5267" spans="1:17">
      <c r="A5267" t="s">
        <v>15871</v>
      </c>
      <c r="B5267" s="14" t="s">
        <v>8430</v>
      </c>
      <c r="C5267">
        <v>9.4560393059999992</v>
      </c>
      <c r="D5267">
        <v>0.64456286799999996</v>
      </c>
      <c r="E5267">
        <v>1.006007868</v>
      </c>
      <c r="F5267">
        <v>0.39604657300000001</v>
      </c>
      <c r="G5267">
        <v>0.53382648099999996</v>
      </c>
      <c r="H5267">
        <v>0</v>
      </c>
      <c r="I5267">
        <v>2.121527275</v>
      </c>
      <c r="J5267">
        <v>2.236121765</v>
      </c>
      <c r="K5267">
        <v>2.4748440870000001</v>
      </c>
      <c r="L5267">
        <v>5.5152654160000001</v>
      </c>
      <c r="M5267">
        <v>4.886890384</v>
      </c>
      <c r="N5267">
        <v>2.286495414</v>
      </c>
      <c r="O5267">
        <v>4.6320044349999998</v>
      </c>
      <c r="P5267">
        <v>1.8279476100000001</v>
      </c>
      <c r="Q5267">
        <v>1.2500742499999999</v>
      </c>
    </row>
    <row r="5268" spans="1:17">
      <c r="A5268" t="s">
        <v>15871</v>
      </c>
      <c r="B5268" s="14" t="s">
        <v>15872</v>
      </c>
      <c r="C5268">
        <v>4.6890840620000001</v>
      </c>
      <c r="D5268">
        <v>8.0877153219999993</v>
      </c>
      <c r="E5268">
        <v>10.404828889999999</v>
      </c>
      <c r="F5268">
        <v>8.8902699030000001</v>
      </c>
      <c r="G5268">
        <v>8.2706813159999992</v>
      </c>
      <c r="H5268">
        <v>5.9171346900000001</v>
      </c>
      <c r="I5268">
        <v>14.653249519999999</v>
      </c>
      <c r="J5268">
        <v>19.531500260000001</v>
      </c>
      <c r="K5268">
        <v>18.992872810000001</v>
      </c>
      <c r="L5268">
        <v>15.660692320000001</v>
      </c>
      <c r="M5268">
        <v>2.5716899689999999</v>
      </c>
      <c r="N5268">
        <v>11.973530330000001</v>
      </c>
      <c r="O5268">
        <v>4.8221258489999999</v>
      </c>
      <c r="P5268">
        <v>6.6833566940000004</v>
      </c>
      <c r="Q5268">
        <v>5.0653860240000004</v>
      </c>
    </row>
    <row r="5269" spans="1:17">
      <c r="A5269" t="s">
        <v>15873</v>
      </c>
      <c r="B5269" s="14" t="s">
        <v>7811</v>
      </c>
      <c r="C5269">
        <v>7.6778326510000001</v>
      </c>
      <c r="D5269">
        <v>4.2264713540000001</v>
      </c>
      <c r="E5269">
        <v>4.3564173420000003</v>
      </c>
      <c r="F5269">
        <v>2.8502802489999999</v>
      </c>
      <c r="G5269">
        <v>3.2944568310000002</v>
      </c>
      <c r="H5269">
        <v>2.680646812</v>
      </c>
      <c r="I5269">
        <v>10.178848820000001</v>
      </c>
      <c r="J5269">
        <v>9.6152391700000006</v>
      </c>
      <c r="K5269">
        <v>4.4329686150000001</v>
      </c>
      <c r="L5269">
        <v>5.586342428</v>
      </c>
      <c r="M5269">
        <v>3.126233257</v>
      </c>
      <c r="N5269">
        <v>3.957929246</v>
      </c>
      <c r="O5269">
        <v>6.6993590669999996</v>
      </c>
      <c r="P5269">
        <v>3.0368753819999998</v>
      </c>
      <c r="Q5269">
        <v>5.5978677049999996</v>
      </c>
    </row>
    <row r="5270" spans="1:17">
      <c r="A5270" t="e">
        <v>#N/A</v>
      </c>
      <c r="B5270" s="14" t="s">
        <v>15874</v>
      </c>
      <c r="C5270">
        <v>9.385780273</v>
      </c>
      <c r="D5270">
        <v>15.594484449999999</v>
      </c>
      <c r="E5270">
        <v>11.98239791</v>
      </c>
      <c r="F5270">
        <v>9.5819080329999995</v>
      </c>
      <c r="G5270">
        <v>4.8622457389999996</v>
      </c>
      <c r="H5270">
        <v>3.604657644</v>
      </c>
      <c r="I5270">
        <v>20.53120075</v>
      </c>
      <c r="J5270">
        <v>32.720570410000001</v>
      </c>
      <c r="K5270">
        <v>6.3867851389999997</v>
      </c>
      <c r="L5270">
        <v>14.826192900000001</v>
      </c>
      <c r="M5270">
        <v>27.024662490000001</v>
      </c>
      <c r="N5270">
        <v>12.727036979999999</v>
      </c>
      <c r="O5270">
        <v>31.183642509999999</v>
      </c>
      <c r="P5270">
        <v>10.561233939999999</v>
      </c>
      <c r="Q5270">
        <v>22.582307220000001</v>
      </c>
    </row>
    <row r="5271" spans="1:17">
      <c r="A5271" t="s">
        <v>15875</v>
      </c>
      <c r="B5271" s="14" t="s">
        <v>486</v>
      </c>
      <c r="C5271">
        <v>22.64089323</v>
      </c>
      <c r="D5271">
        <v>3.7372001080000001</v>
      </c>
      <c r="E5271">
        <v>3.0699326349999998</v>
      </c>
      <c r="F5271">
        <v>4.3508712210000002</v>
      </c>
      <c r="G5271">
        <v>2.357294091</v>
      </c>
      <c r="H5271">
        <v>3.9214335249999999</v>
      </c>
      <c r="I5271">
        <v>6.1503480509999999</v>
      </c>
      <c r="J5271">
        <v>5.9936417070000001</v>
      </c>
      <c r="K5271">
        <v>7.5522318220000004</v>
      </c>
      <c r="L5271">
        <v>8.5554424579999999</v>
      </c>
      <c r="M5271">
        <v>26.630053520000001</v>
      </c>
      <c r="N5271">
        <v>4.6516447960000002</v>
      </c>
      <c r="O5271">
        <v>18.191156500000002</v>
      </c>
      <c r="P5271">
        <v>4.7955551910000001</v>
      </c>
      <c r="Q5271">
        <v>7.7057452509999997</v>
      </c>
    </row>
    <row r="5272" spans="1:17">
      <c r="A5272" t="s">
        <v>15876</v>
      </c>
      <c r="B5272" s="14" t="s">
        <v>15877</v>
      </c>
      <c r="C5272">
        <v>3.2390143689999999</v>
      </c>
      <c r="D5272">
        <v>2.152650403</v>
      </c>
      <c r="E5272">
        <v>2.0675510109999999</v>
      </c>
      <c r="F5272">
        <v>0.440893023</v>
      </c>
      <c r="G5272">
        <v>1.6779514710000001</v>
      </c>
      <c r="H5272">
        <v>1.243960285</v>
      </c>
      <c r="I5272">
        <v>2.3617590399999999</v>
      </c>
      <c r="J5272">
        <v>10.47058253</v>
      </c>
      <c r="K5272">
        <v>7.3468900939999999</v>
      </c>
      <c r="L5272">
        <v>3.0698940590000001</v>
      </c>
      <c r="M5272">
        <v>3.1087193449999999</v>
      </c>
      <c r="N5272">
        <v>4.3920755060000003</v>
      </c>
      <c r="O5272">
        <v>5.3807069429999999</v>
      </c>
      <c r="P5272">
        <v>0.971909633</v>
      </c>
      <c r="Q5272">
        <v>5.5665071020000001</v>
      </c>
    </row>
    <row r="5273" spans="1:17">
      <c r="A5273" t="s">
        <v>15876</v>
      </c>
      <c r="B5273" s="14" t="s">
        <v>1937</v>
      </c>
      <c r="C5273">
        <v>26.153634919999998</v>
      </c>
      <c r="D5273">
        <v>0.93450094100000003</v>
      </c>
      <c r="E5273">
        <v>1.660482107</v>
      </c>
      <c r="F5273">
        <v>1.5503311870000001</v>
      </c>
      <c r="G5273">
        <v>0.72842632799999996</v>
      </c>
      <c r="H5273">
        <v>0.48602125499999999</v>
      </c>
      <c r="I5273">
        <v>32.603854370000001</v>
      </c>
      <c r="J5273">
        <v>5.775397924</v>
      </c>
      <c r="K5273">
        <v>15.309147899999999</v>
      </c>
      <c r="L5273">
        <v>47.443817269999997</v>
      </c>
      <c r="M5273">
        <v>22.672376020000002</v>
      </c>
      <c r="N5273">
        <v>5.564016165</v>
      </c>
      <c r="O5273">
        <v>26.161557760000001</v>
      </c>
      <c r="P5273">
        <v>2.088513678</v>
      </c>
      <c r="Q5273">
        <v>7.8294997740000003</v>
      </c>
    </row>
    <row r="5274" spans="1:17">
      <c r="A5274" t="s">
        <v>15878</v>
      </c>
      <c r="B5274" s="14" t="s">
        <v>3623</v>
      </c>
      <c r="C5274">
        <v>1.018683601</v>
      </c>
      <c r="D5274">
        <v>8.8012285220000006</v>
      </c>
      <c r="E5274">
        <v>9.4503503299999991</v>
      </c>
      <c r="F5274">
        <v>10.8434235</v>
      </c>
      <c r="G5274">
        <v>7.9510231249999999</v>
      </c>
      <c r="H5274">
        <v>14.319044570000001</v>
      </c>
      <c r="I5274">
        <v>9.2105107109999995</v>
      </c>
      <c r="J5274">
        <v>13.50792961</v>
      </c>
      <c r="K5274">
        <v>8.6879603139999997</v>
      </c>
      <c r="L5274">
        <v>5.5355021139999998</v>
      </c>
      <c r="M5274">
        <v>0.39108210799999998</v>
      </c>
      <c r="N5274">
        <v>4.8723141060000001</v>
      </c>
      <c r="O5274">
        <v>3.1588758069999998</v>
      </c>
      <c r="P5274">
        <v>11.432045110000001</v>
      </c>
      <c r="Q5274">
        <v>11.204414890000001</v>
      </c>
    </row>
    <row r="5275" spans="1:17">
      <c r="A5275" t="s">
        <v>15879</v>
      </c>
      <c r="B5275" s="14" t="s">
        <v>6170</v>
      </c>
      <c r="C5275">
        <v>2.75650343</v>
      </c>
      <c r="D5275">
        <v>5.2183485190000001</v>
      </c>
      <c r="E5275">
        <v>4.6921363969999996</v>
      </c>
      <c r="F5275">
        <v>5.0483321290000003</v>
      </c>
      <c r="G5275">
        <v>3.8079723909999998</v>
      </c>
      <c r="H5275">
        <v>2.790984924</v>
      </c>
      <c r="I5275">
        <v>8.0397258580000006</v>
      </c>
      <c r="J5275">
        <v>7.5606754929999997</v>
      </c>
      <c r="K5275">
        <v>4.7745869479999996</v>
      </c>
      <c r="L5275">
        <v>3.6417735950000001</v>
      </c>
      <c r="M5275">
        <v>0.48102150100000002</v>
      </c>
      <c r="N5275">
        <v>6.1472824230000001</v>
      </c>
      <c r="O5275">
        <v>2.4977189389999999</v>
      </c>
      <c r="P5275">
        <v>9.0607867889999998</v>
      </c>
      <c r="Q5275">
        <v>3.9620830279999999</v>
      </c>
    </row>
    <row r="5276" spans="1:17">
      <c r="A5276" t="s">
        <v>15880</v>
      </c>
      <c r="B5276" s="14" t="s">
        <v>3700</v>
      </c>
      <c r="C5276">
        <v>5.465836747</v>
      </c>
      <c r="D5276">
        <v>63.234105589999999</v>
      </c>
      <c r="E5276">
        <v>40.511077620000002</v>
      </c>
      <c r="F5276">
        <v>74.896702320000003</v>
      </c>
      <c r="G5276">
        <v>27.266711399999998</v>
      </c>
      <c r="H5276">
        <v>10.72915746</v>
      </c>
      <c r="I5276">
        <v>23.027150639999999</v>
      </c>
      <c r="J5276">
        <v>30.718841399999999</v>
      </c>
      <c r="K5276">
        <v>56.20370922</v>
      </c>
      <c r="L5276">
        <v>18.419364349999999</v>
      </c>
      <c r="M5276">
        <v>6.9946185270000001</v>
      </c>
      <c r="N5276">
        <v>38.780030320000002</v>
      </c>
      <c r="O5276">
        <v>4.0355302069999999</v>
      </c>
      <c r="P5276">
        <v>172.39247119999999</v>
      </c>
      <c r="Q5276">
        <v>66.380597190000003</v>
      </c>
    </row>
    <row r="5277" spans="1:17">
      <c r="A5277" t="s">
        <v>15881</v>
      </c>
      <c r="B5277" s="14" t="s">
        <v>7951</v>
      </c>
      <c r="C5277">
        <v>1.205010556</v>
      </c>
      <c r="D5277">
        <v>7.7034196369999997</v>
      </c>
      <c r="E5277">
        <v>8.1131339439999994</v>
      </c>
      <c r="F5277">
        <v>9.2088566739999997</v>
      </c>
      <c r="G5277">
        <v>6.837005263</v>
      </c>
      <c r="H5277">
        <v>11.63587695</v>
      </c>
      <c r="I5277">
        <v>8.2843694550000002</v>
      </c>
      <c r="J5277">
        <v>11.65337864</v>
      </c>
      <c r="K5277">
        <v>8.1997908410000004</v>
      </c>
      <c r="L5277">
        <v>5.2209953139999996</v>
      </c>
      <c r="M5277">
        <v>0.66087822699999998</v>
      </c>
      <c r="N5277">
        <v>4.8807311459999996</v>
      </c>
      <c r="O5277">
        <v>2.8596921019999999</v>
      </c>
      <c r="P5277">
        <v>10.382498590000001</v>
      </c>
      <c r="Q5277">
        <v>9.8220194089999993</v>
      </c>
    </row>
    <row r="5278" spans="1:17">
      <c r="A5278" t="s">
        <v>15882</v>
      </c>
      <c r="B5278" s="14" t="s">
        <v>9480</v>
      </c>
      <c r="C5278">
        <v>29.498166569999999</v>
      </c>
      <c r="D5278">
        <v>7.7366396870000003</v>
      </c>
      <c r="E5278">
        <v>8.0440126060000008</v>
      </c>
      <c r="F5278">
        <v>7.1074995980000004</v>
      </c>
      <c r="G5278">
        <v>8.3725369969999992</v>
      </c>
      <c r="H5278">
        <v>8.0734860869999991</v>
      </c>
      <c r="I5278">
        <v>11.86696661</v>
      </c>
      <c r="J5278">
        <v>13.66849444</v>
      </c>
      <c r="K5278">
        <v>20.611103</v>
      </c>
      <c r="L5278">
        <v>35.991861380000003</v>
      </c>
      <c r="M5278">
        <v>14.31848565</v>
      </c>
      <c r="N5278">
        <v>13.91823748</v>
      </c>
      <c r="O5278">
        <v>24.407558179999999</v>
      </c>
      <c r="P5278">
        <v>9.5634950369999991</v>
      </c>
      <c r="Q5278">
        <v>14.917142180000001</v>
      </c>
    </row>
    <row r="5279" spans="1:17">
      <c r="A5279" t="s">
        <v>15883</v>
      </c>
      <c r="B5279" s="14" t="s">
        <v>1354</v>
      </c>
      <c r="C5279">
        <v>16.405829629999999</v>
      </c>
      <c r="D5279">
        <v>1.6918947520000001</v>
      </c>
      <c r="E5279">
        <v>2.5578863109999999</v>
      </c>
      <c r="F5279">
        <v>1.3860951889999999</v>
      </c>
      <c r="G5279">
        <v>1.51417881</v>
      </c>
      <c r="H5279">
        <v>1.955403325</v>
      </c>
      <c r="I5279">
        <v>9.0749782289999992</v>
      </c>
      <c r="J5279">
        <v>7.458497146</v>
      </c>
      <c r="K5279">
        <v>5.646034716</v>
      </c>
      <c r="L5279">
        <v>11.43850937</v>
      </c>
      <c r="M5279">
        <v>20.632527710000002</v>
      </c>
      <c r="N5279">
        <v>4.6723916570000004</v>
      </c>
      <c r="O5279">
        <v>13.783454770000001</v>
      </c>
      <c r="P5279">
        <v>4.4135348419999998</v>
      </c>
      <c r="Q5279">
        <v>5.2500549860000003</v>
      </c>
    </row>
    <row r="5280" spans="1:17">
      <c r="A5280" t="s">
        <v>15884</v>
      </c>
      <c r="B5280" s="14" t="s">
        <v>7829</v>
      </c>
      <c r="C5280">
        <v>4.8381930110000004</v>
      </c>
      <c r="D5280">
        <v>2.8326717650000002</v>
      </c>
      <c r="E5280">
        <v>2.9780520319999999</v>
      </c>
      <c r="F5280">
        <v>2.3050034830000001</v>
      </c>
      <c r="G5280">
        <v>1.312874163</v>
      </c>
      <c r="H5280">
        <v>1.4599617570000001</v>
      </c>
      <c r="I5280">
        <v>0.50397368600000003</v>
      </c>
      <c r="J5280">
        <v>4.249566969</v>
      </c>
      <c r="K5280">
        <v>6.1142110450000002</v>
      </c>
      <c r="L5280">
        <v>6.3324592920000002</v>
      </c>
      <c r="M5280">
        <v>0</v>
      </c>
      <c r="N5280">
        <v>4.8139085469999996</v>
      </c>
      <c r="O5280">
        <v>3.0618248709999998</v>
      </c>
      <c r="P5280">
        <v>5.392268509</v>
      </c>
      <c r="Q5280">
        <v>3.5634961779999998</v>
      </c>
    </row>
    <row r="5281" spans="1:17">
      <c r="A5281" t="e">
        <v>#N/A</v>
      </c>
      <c r="B5281" s="14" t="s">
        <v>15885</v>
      </c>
      <c r="C5281">
        <v>0</v>
      </c>
      <c r="D5281">
        <v>0</v>
      </c>
      <c r="E5281">
        <v>0.24682842099999999</v>
      </c>
      <c r="F5281">
        <v>0.473712307</v>
      </c>
      <c r="G5281">
        <v>0</v>
      </c>
      <c r="H5281">
        <v>0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</row>
    <row r="5282" spans="1:17">
      <c r="A5282" t="s">
        <v>15886</v>
      </c>
      <c r="B5282" s="14" t="s">
        <v>4896</v>
      </c>
      <c r="C5282">
        <v>26.4975706</v>
      </c>
      <c r="D5282">
        <v>1.28855834</v>
      </c>
      <c r="E5282">
        <v>1.787671258</v>
      </c>
      <c r="F5282">
        <v>1.891389671</v>
      </c>
      <c r="G5282">
        <v>1.8972142999999999</v>
      </c>
      <c r="H5282">
        <v>2.8543924380000001</v>
      </c>
      <c r="I5282">
        <v>7.5398880149999998</v>
      </c>
      <c r="J5282">
        <v>2.498847944</v>
      </c>
      <c r="K5282">
        <v>15.24565926</v>
      </c>
      <c r="L5282">
        <v>21.03045578</v>
      </c>
      <c r="M5282">
        <v>3.7217062589999999</v>
      </c>
      <c r="N5282">
        <v>4.5012681639999998</v>
      </c>
      <c r="O5282">
        <v>12.88338282</v>
      </c>
      <c r="P5282">
        <v>1.5514050479999999</v>
      </c>
      <c r="Q5282">
        <v>11.995430799999999</v>
      </c>
    </row>
    <row r="5283" spans="1:17">
      <c r="A5283" t="s">
        <v>15886</v>
      </c>
      <c r="B5283" s="14" t="s">
        <v>15887</v>
      </c>
      <c r="C5283">
        <v>2.7169363949999998</v>
      </c>
      <c r="D5283">
        <v>7.8246009709999997</v>
      </c>
      <c r="E5283">
        <v>5.202883301</v>
      </c>
      <c r="F5283">
        <v>2.588796205</v>
      </c>
      <c r="G5283">
        <v>2.3458203129999999</v>
      </c>
      <c r="H5283">
        <v>13.564895870000001</v>
      </c>
      <c r="I5283">
        <v>7.9243230950000001</v>
      </c>
      <c r="J5283">
        <v>4.1331246840000002</v>
      </c>
      <c r="K5283">
        <v>0</v>
      </c>
      <c r="L5283">
        <v>0</v>
      </c>
      <c r="M5283">
        <v>10.43057149</v>
      </c>
      <c r="N5283">
        <v>1.3396881030000001</v>
      </c>
      <c r="O5283">
        <v>6.0178959230000002</v>
      </c>
      <c r="P5283">
        <v>0</v>
      </c>
      <c r="Q5283">
        <v>3.7354192390000001</v>
      </c>
    </row>
    <row r="5284" spans="1:17">
      <c r="A5284" t="s">
        <v>15888</v>
      </c>
      <c r="B5284" s="14" t="s">
        <v>1455</v>
      </c>
      <c r="C5284">
        <v>23.47657701</v>
      </c>
      <c r="D5284">
        <v>12.76571751</v>
      </c>
      <c r="E5284">
        <v>10.331076919999999</v>
      </c>
      <c r="F5284">
        <v>7.698539029</v>
      </c>
      <c r="G5284">
        <v>8.2922020350000007</v>
      </c>
      <c r="H5284">
        <v>8.6064694149999994</v>
      </c>
      <c r="I5284">
        <v>10.89338472</v>
      </c>
      <c r="J5284">
        <v>8.9284037089999995</v>
      </c>
      <c r="K5284">
        <v>8.2296559580000004</v>
      </c>
      <c r="L5284">
        <v>10.11399205</v>
      </c>
      <c r="M5284">
        <v>8.1935238560000005</v>
      </c>
      <c r="N5284">
        <v>3.683276851</v>
      </c>
      <c r="O5284">
        <v>10.63628117</v>
      </c>
      <c r="P5284">
        <v>5.1232445789999996</v>
      </c>
      <c r="Q5284">
        <v>14.671414070000001</v>
      </c>
    </row>
    <row r="5285" spans="1:17">
      <c r="A5285" t="s">
        <v>15889</v>
      </c>
      <c r="B5285" s="14" t="s">
        <v>15890</v>
      </c>
      <c r="C5285">
        <v>3.0050107320000001</v>
      </c>
      <c r="D5285">
        <v>1.4265224860000001</v>
      </c>
      <c r="E5285">
        <v>2.192205854</v>
      </c>
      <c r="F5285">
        <v>0.93494986199999996</v>
      </c>
      <c r="G5285">
        <v>1.1119480900000001</v>
      </c>
      <c r="H5285">
        <v>0.16486999599999999</v>
      </c>
      <c r="I5285">
        <v>11.89472198</v>
      </c>
      <c r="J5285">
        <v>9.5780796549999998</v>
      </c>
      <c r="K5285">
        <v>2.5316986140000002</v>
      </c>
      <c r="L5285">
        <v>1.898739049</v>
      </c>
      <c r="M5285">
        <v>0.82403683299999997</v>
      </c>
      <c r="N5285">
        <v>4.0218495230000002</v>
      </c>
      <c r="O5285">
        <v>2.852557735</v>
      </c>
      <c r="P5285">
        <v>2.7050811260000001</v>
      </c>
      <c r="Q5285">
        <v>2.6559529730000002</v>
      </c>
    </row>
    <row r="5286" spans="1:17">
      <c r="A5286" t="s">
        <v>15891</v>
      </c>
      <c r="B5286" s="14" t="s">
        <v>9274</v>
      </c>
      <c r="C5286">
        <v>5.2565270719999999</v>
      </c>
      <c r="D5286">
        <v>1.3735089869999999</v>
      </c>
      <c r="E5286">
        <v>1.2475146640000001</v>
      </c>
      <c r="F5286">
        <v>0.84394176899999995</v>
      </c>
      <c r="G5286">
        <v>1.210271785</v>
      </c>
      <c r="H5286">
        <v>3.0540767770000001</v>
      </c>
      <c r="I5286">
        <v>5.3070205579999996</v>
      </c>
      <c r="J5286">
        <v>1.2473115610000001</v>
      </c>
      <c r="K5286">
        <v>8.1933170529999995</v>
      </c>
      <c r="L5286">
        <v>2.214251263</v>
      </c>
      <c r="M5286">
        <v>18.369244040000002</v>
      </c>
      <c r="N5286">
        <v>0.78090174700000003</v>
      </c>
      <c r="O5286">
        <v>2.68684126</v>
      </c>
      <c r="P5286">
        <v>0.88975408700000003</v>
      </c>
      <c r="Q5286">
        <v>1.1118480239999999</v>
      </c>
    </row>
    <row r="5287" spans="1:17">
      <c r="A5287" t="s">
        <v>15892</v>
      </c>
      <c r="B5287" s="14" t="s">
        <v>6070</v>
      </c>
      <c r="C5287">
        <v>6.5035327870000001</v>
      </c>
      <c r="D5287">
        <v>1.5207919510000001</v>
      </c>
      <c r="E5287">
        <v>0.74955507499999996</v>
      </c>
      <c r="F5287">
        <v>1.032800586</v>
      </c>
      <c r="G5287">
        <v>0.62391021400000002</v>
      </c>
      <c r="H5287">
        <v>0.27752394800000002</v>
      </c>
      <c r="I5287">
        <v>1.3172540580000001</v>
      </c>
      <c r="J5287">
        <v>2.5420705620000001</v>
      </c>
      <c r="K5287">
        <v>2.2946979559999998</v>
      </c>
      <c r="L5287">
        <v>2.397095754</v>
      </c>
      <c r="M5287">
        <v>3.8145047089999999</v>
      </c>
      <c r="N5287">
        <v>2.071066385</v>
      </c>
      <c r="O5287">
        <v>5.8020308900000002</v>
      </c>
      <c r="P5287">
        <v>1.6533305279999999</v>
      </c>
      <c r="Q5287">
        <v>3.1046791580000002</v>
      </c>
    </row>
    <row r="5288" spans="1:17">
      <c r="A5288" t="s">
        <v>15893</v>
      </c>
      <c r="B5288" s="14" t="s">
        <v>434</v>
      </c>
      <c r="C5288">
        <v>6.9189416880000003</v>
      </c>
      <c r="D5288">
        <v>3.6403459690000002</v>
      </c>
      <c r="E5288">
        <v>5.2446516489999997</v>
      </c>
      <c r="F5288">
        <v>4.6501518080000004</v>
      </c>
      <c r="G5288">
        <v>4.8537601439999998</v>
      </c>
      <c r="H5288">
        <v>3.8198047499999999</v>
      </c>
      <c r="I5288">
        <v>2.5225070380000001</v>
      </c>
      <c r="J5288">
        <v>12.444095470000001</v>
      </c>
      <c r="K5288">
        <v>7.2584196900000002</v>
      </c>
      <c r="L5288">
        <v>4.3717863030000004</v>
      </c>
      <c r="M5288">
        <v>1.660153787</v>
      </c>
      <c r="N5288">
        <v>4.9042404260000003</v>
      </c>
      <c r="O5288">
        <v>9.0993106929999996</v>
      </c>
      <c r="P5288">
        <v>6.6825147950000003</v>
      </c>
      <c r="Q5288">
        <v>7.728993107</v>
      </c>
    </row>
    <row r="5289" spans="1:17">
      <c r="A5289" t="s">
        <v>15894</v>
      </c>
      <c r="B5289" s="14" t="s">
        <v>15895</v>
      </c>
      <c r="C5289">
        <v>0</v>
      </c>
      <c r="D5289">
        <v>0.48491683099999999</v>
      </c>
      <c r="E5289">
        <v>7.7624486000000006E-2</v>
      </c>
      <c r="F5289">
        <v>0.39727109900000002</v>
      </c>
      <c r="G5289">
        <v>0</v>
      </c>
      <c r="H5289">
        <v>0</v>
      </c>
      <c r="I5289">
        <v>0</v>
      </c>
      <c r="J5289">
        <v>0.18499262399999999</v>
      </c>
      <c r="K5289">
        <v>0</v>
      </c>
      <c r="L5289">
        <v>0</v>
      </c>
      <c r="M5289">
        <v>0</v>
      </c>
      <c r="N5289">
        <v>0</v>
      </c>
      <c r="O5289">
        <v>3.2322267849999999</v>
      </c>
      <c r="P5289">
        <v>0.65681172200000004</v>
      </c>
      <c r="Q5289">
        <v>0</v>
      </c>
    </row>
    <row r="5290" spans="1:17">
      <c r="A5290" t="s">
        <v>15896</v>
      </c>
      <c r="B5290" s="14" t="s">
        <v>6626</v>
      </c>
      <c r="C5290">
        <v>1.447581534</v>
      </c>
      <c r="D5290">
        <v>1.649251435</v>
      </c>
      <c r="E5290">
        <v>2.420080365</v>
      </c>
      <c r="F5290">
        <v>2.111186547</v>
      </c>
      <c r="G5290">
        <v>2.2854421629999999</v>
      </c>
      <c r="H5290">
        <v>0.87363760599999996</v>
      </c>
      <c r="I5290">
        <v>7.5394160640000001</v>
      </c>
      <c r="J5290">
        <v>5.6626084800000003</v>
      </c>
      <c r="K5290">
        <v>1.1257628289999999</v>
      </c>
      <c r="L5290">
        <v>1.4373314699999999</v>
      </c>
      <c r="M5290">
        <v>1.1908714570000001</v>
      </c>
      <c r="N5290">
        <v>3.9003237999999998</v>
      </c>
      <c r="O5290">
        <v>0.91609432199999996</v>
      </c>
      <c r="P5290">
        <v>4.2195575969999997</v>
      </c>
      <c r="Q5290">
        <v>4.6912526049999999</v>
      </c>
    </row>
    <row r="5291" spans="1:17">
      <c r="A5291" t="s">
        <v>15897</v>
      </c>
      <c r="B5291" s="14" t="s">
        <v>5959</v>
      </c>
      <c r="C5291">
        <v>335.8361835</v>
      </c>
      <c r="D5291">
        <v>1.4286358530000001</v>
      </c>
      <c r="E5291">
        <v>0.84440521800000001</v>
      </c>
      <c r="F5291">
        <v>0.135048313</v>
      </c>
      <c r="G5291">
        <v>0.770950676</v>
      </c>
      <c r="H5291">
        <v>2.9530048209999999</v>
      </c>
      <c r="I5291">
        <v>198.5792533</v>
      </c>
      <c r="J5291">
        <v>1.3520572040000001</v>
      </c>
      <c r="K5291">
        <v>121.5215334</v>
      </c>
      <c r="L5291">
        <v>122.7127922</v>
      </c>
      <c r="M5291">
        <v>757.49128050000002</v>
      </c>
      <c r="N5291">
        <v>9.6924221540000008</v>
      </c>
      <c r="O5291">
        <v>629.04180559999998</v>
      </c>
      <c r="P5291">
        <v>1.339659224</v>
      </c>
      <c r="Q5291">
        <v>193.0123652</v>
      </c>
    </row>
    <row r="5292" spans="1:17">
      <c r="A5292" t="s">
        <v>15898</v>
      </c>
      <c r="B5292" s="14" t="s">
        <v>1723</v>
      </c>
      <c r="C5292">
        <v>8.8675470060000006</v>
      </c>
      <c r="D5292">
        <v>47.708279640000001</v>
      </c>
      <c r="E5292">
        <v>42.85728821</v>
      </c>
      <c r="F5292">
        <v>52.937592520000003</v>
      </c>
      <c r="G5292">
        <v>40.906500960000002</v>
      </c>
      <c r="H5292">
        <v>80.762022810000005</v>
      </c>
      <c r="I5292">
        <v>20.321270269999999</v>
      </c>
      <c r="J5292">
        <v>12.686748769999999</v>
      </c>
      <c r="K5292">
        <v>43.675684060000002</v>
      </c>
      <c r="L5292">
        <v>37.620327500000002</v>
      </c>
      <c r="M5292">
        <v>19.45333578</v>
      </c>
      <c r="N5292">
        <v>12.805116959999999</v>
      </c>
      <c r="O5292">
        <v>16.835340739999999</v>
      </c>
      <c r="P5292">
        <v>41.812983459999998</v>
      </c>
      <c r="Q5292">
        <v>47.895866320000003</v>
      </c>
    </row>
    <row r="5293" spans="1:17">
      <c r="A5293" t="s">
        <v>15899</v>
      </c>
      <c r="B5293" s="14" t="s">
        <v>15900</v>
      </c>
      <c r="C5293">
        <v>115.632813</v>
      </c>
      <c r="D5293">
        <v>6.7090937559999997</v>
      </c>
      <c r="E5293">
        <v>12.00902546</v>
      </c>
      <c r="F5293">
        <v>15.927260459999999</v>
      </c>
      <c r="G5293">
        <v>10.221521040000001</v>
      </c>
      <c r="H5293">
        <v>48.638847149999997</v>
      </c>
      <c r="I5293">
        <v>10.03747592</v>
      </c>
      <c r="J5293">
        <v>13.786267</v>
      </c>
      <c r="K5293">
        <v>76.187250280000001</v>
      </c>
      <c r="L5293">
        <v>305.30096409999999</v>
      </c>
      <c r="M5293">
        <v>50.205817430000003</v>
      </c>
      <c r="N5293">
        <v>11.878567840000001</v>
      </c>
      <c r="O5293">
        <v>112.81548890000001</v>
      </c>
      <c r="P5293">
        <v>21.066141300000002</v>
      </c>
      <c r="Q5293">
        <v>58.670984850000004</v>
      </c>
    </row>
    <row r="5294" spans="1:17">
      <c r="A5294" t="s">
        <v>15901</v>
      </c>
      <c r="B5294" s="14" t="s">
        <v>2937</v>
      </c>
      <c r="C5294">
        <v>24.998446250000001</v>
      </c>
      <c r="D5294">
        <v>17.35237764</v>
      </c>
      <c r="E5294">
        <v>11.477355579999999</v>
      </c>
      <c r="F5294">
        <v>12.2802407</v>
      </c>
      <c r="G5294">
        <v>11.24277142</v>
      </c>
      <c r="H5294">
        <v>26.924862749999999</v>
      </c>
      <c r="I5294">
        <v>12.962035090000001</v>
      </c>
      <c r="J5294">
        <v>14.366416709999999</v>
      </c>
      <c r="K5294">
        <v>27.166890209999998</v>
      </c>
      <c r="L5294">
        <v>27.589403019999999</v>
      </c>
      <c r="M5294">
        <v>15.78195697</v>
      </c>
      <c r="N5294">
        <v>10.765080510000001</v>
      </c>
      <c r="O5294">
        <v>17.841596200000001</v>
      </c>
      <c r="P5294">
        <v>13.668704890000001</v>
      </c>
      <c r="Q5294">
        <v>23.753125950000001</v>
      </c>
    </row>
    <row r="5295" spans="1:17">
      <c r="A5295" t="s">
        <v>15902</v>
      </c>
      <c r="B5295" s="14" t="s">
        <v>292</v>
      </c>
      <c r="C5295">
        <v>228.43983829999999</v>
      </c>
      <c r="D5295">
        <v>50.753336240000003</v>
      </c>
      <c r="E5295">
        <v>98.968923599999997</v>
      </c>
      <c r="F5295">
        <v>49.922940820000001</v>
      </c>
      <c r="G5295">
        <v>96.851063800000006</v>
      </c>
      <c r="H5295">
        <v>23.708331810000001</v>
      </c>
      <c r="I5295">
        <v>233.4856509</v>
      </c>
      <c r="J5295">
        <v>105.919442</v>
      </c>
      <c r="K5295">
        <v>124.59761810000001</v>
      </c>
      <c r="L5295">
        <v>166.0343981</v>
      </c>
      <c r="M5295">
        <v>105.1895203</v>
      </c>
      <c r="N5295">
        <v>150.5269697</v>
      </c>
      <c r="O5295">
        <v>204.36793800000001</v>
      </c>
      <c r="P5295">
        <v>150.01961259999999</v>
      </c>
      <c r="Q5295">
        <v>84.645615179999993</v>
      </c>
    </row>
    <row r="5296" spans="1:17">
      <c r="A5296" t="s">
        <v>15903</v>
      </c>
      <c r="B5296" s="14" t="s">
        <v>9418</v>
      </c>
      <c r="C5296">
        <v>350.74014840000001</v>
      </c>
      <c r="D5296">
        <v>9.6236714790000004</v>
      </c>
      <c r="E5296">
        <v>10.71008445</v>
      </c>
      <c r="F5296">
        <v>10.0267119</v>
      </c>
      <c r="G5296">
        <v>8.1700849959999999</v>
      </c>
      <c r="H5296">
        <v>17.44545493</v>
      </c>
      <c r="I5296">
        <v>183.44273390000001</v>
      </c>
      <c r="J5296">
        <v>39.674720460000003</v>
      </c>
      <c r="K5296">
        <v>53.680347320000003</v>
      </c>
      <c r="L5296">
        <v>95.115469009999998</v>
      </c>
      <c r="M5296">
        <v>332.28036880000002</v>
      </c>
      <c r="N5296">
        <v>15.99537965</v>
      </c>
      <c r="O5296">
        <v>420.23161260000001</v>
      </c>
      <c r="P5296">
        <v>18.60335718</v>
      </c>
      <c r="Q5296">
        <v>91.276459689999996</v>
      </c>
    </row>
    <row r="5297" spans="1:17">
      <c r="A5297" t="s">
        <v>15904</v>
      </c>
      <c r="B5297" s="14" t="s">
        <v>5938</v>
      </c>
      <c r="C5297">
        <v>0.90136267400000003</v>
      </c>
      <c r="D5297">
        <v>5.857339037</v>
      </c>
      <c r="E5297">
        <v>5.7376608859999996</v>
      </c>
      <c r="F5297">
        <v>6.5231798789999997</v>
      </c>
      <c r="G5297">
        <v>4.5916296609999998</v>
      </c>
      <c r="H5297">
        <v>4.5579446969999999</v>
      </c>
      <c r="I5297">
        <v>4.1625036550000001</v>
      </c>
      <c r="J5297">
        <v>10.150637489999999</v>
      </c>
      <c r="K5297">
        <v>5.3838887209999999</v>
      </c>
      <c r="L5297">
        <v>4.935951888</v>
      </c>
      <c r="M5297">
        <v>0.288367928</v>
      </c>
      <c r="N5297">
        <v>6.7038012159999996</v>
      </c>
      <c r="O5297">
        <v>1.330986075</v>
      </c>
      <c r="P5297">
        <v>9.4437690770000007</v>
      </c>
      <c r="Q5297">
        <v>4.6471930879999999</v>
      </c>
    </row>
    <row r="5298" spans="1:17">
      <c r="A5298" t="s">
        <v>15905</v>
      </c>
      <c r="B5298" s="14" t="s">
        <v>5055</v>
      </c>
      <c r="C5298">
        <v>3.1372359470000002</v>
      </c>
      <c r="D5298">
        <v>0.28431932999999998</v>
      </c>
      <c r="E5298">
        <v>0.33376384599999998</v>
      </c>
      <c r="F5298">
        <v>0.155286907</v>
      </c>
      <c r="G5298">
        <v>0.54174192899999996</v>
      </c>
      <c r="H5298">
        <v>5.4766898000000001E-2</v>
      </c>
      <c r="I5298">
        <v>0.83183502099999995</v>
      </c>
      <c r="J5298">
        <v>1.2112034350000001</v>
      </c>
      <c r="K5298">
        <v>0.90567671400000005</v>
      </c>
      <c r="L5298">
        <v>1.8020786950000001</v>
      </c>
      <c r="M5298">
        <v>0.54746093399999995</v>
      </c>
      <c r="N5298">
        <v>0.22852414500000001</v>
      </c>
      <c r="O5298">
        <v>1.421353871</v>
      </c>
      <c r="P5298">
        <v>0.44929006300000002</v>
      </c>
      <c r="Q5298">
        <v>0.49014479</v>
      </c>
    </row>
    <row r="5299" spans="1:17">
      <c r="A5299" t="s">
        <v>15906</v>
      </c>
      <c r="B5299" s="14" t="s">
        <v>7586</v>
      </c>
      <c r="C5299">
        <v>2.666500933</v>
      </c>
      <c r="D5299">
        <v>4.725753911</v>
      </c>
      <c r="E5299">
        <v>4.1134085899999997</v>
      </c>
      <c r="F5299">
        <v>3.9925905730000002</v>
      </c>
      <c r="G5299">
        <v>3.3382973159999998</v>
      </c>
      <c r="H5299">
        <v>2.048167055</v>
      </c>
      <c r="I5299">
        <v>4.8607631570000001</v>
      </c>
      <c r="J5299">
        <v>3.9296375120000002</v>
      </c>
      <c r="K5299">
        <v>5.2922513389999999</v>
      </c>
      <c r="L5299">
        <v>6.1075777679999996</v>
      </c>
      <c r="M5299">
        <v>0</v>
      </c>
      <c r="N5299">
        <v>1.520259461</v>
      </c>
      <c r="O5299">
        <v>4.4296376769999997</v>
      </c>
      <c r="P5299">
        <v>5.3007904330000004</v>
      </c>
      <c r="Q5299">
        <v>4.1243369809999999</v>
      </c>
    </row>
    <row r="5300" spans="1:17">
      <c r="A5300" t="e">
        <v>#N/A</v>
      </c>
      <c r="B5300" s="14" t="s">
        <v>15907</v>
      </c>
      <c r="C5300">
        <v>0.65137907299999998</v>
      </c>
      <c r="D5300">
        <v>0</v>
      </c>
      <c r="E5300">
        <v>0.13859766200000001</v>
      </c>
      <c r="F5300">
        <v>0</v>
      </c>
      <c r="G5300">
        <v>0</v>
      </c>
      <c r="H5300">
        <v>0.250165515</v>
      </c>
      <c r="I5300">
        <v>1.899837714</v>
      </c>
      <c r="J5300">
        <v>0.90833129199999996</v>
      </c>
      <c r="K5300">
        <v>0</v>
      </c>
      <c r="L5300">
        <v>0</v>
      </c>
      <c r="M5300">
        <v>0</v>
      </c>
      <c r="N5300">
        <v>0</v>
      </c>
      <c r="O5300">
        <v>0</v>
      </c>
      <c r="P5300">
        <v>9.7727507000000005E-2</v>
      </c>
      <c r="Q5300">
        <v>0</v>
      </c>
    </row>
    <row r="5301" spans="1:17">
      <c r="A5301" t="e">
        <v>#N/A</v>
      </c>
      <c r="B5301" s="14" t="s">
        <v>15908</v>
      </c>
      <c r="C5301">
        <v>0</v>
      </c>
      <c r="D5301">
        <v>0</v>
      </c>
      <c r="E5301">
        <v>1.141180753</v>
      </c>
      <c r="F5301">
        <v>0</v>
      </c>
      <c r="G5301">
        <v>0</v>
      </c>
      <c r="H5301">
        <v>0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</row>
    <row r="5302" spans="1:17">
      <c r="A5302" t="e">
        <v>#N/A</v>
      </c>
      <c r="B5302" s="14" t="s">
        <v>15909</v>
      </c>
      <c r="C5302">
        <v>3.6506018299999998</v>
      </c>
      <c r="D5302">
        <v>0.202182635</v>
      </c>
      <c r="E5302">
        <v>1.893351271</v>
      </c>
      <c r="F5302">
        <v>0.186344289</v>
      </c>
      <c r="G5302">
        <v>1.7335741710000001</v>
      </c>
      <c r="H5302">
        <v>0.17525407300000001</v>
      </c>
      <c r="I5302">
        <v>0.66546801700000002</v>
      </c>
      <c r="J5302">
        <v>9.1400665199999995</v>
      </c>
      <c r="K5302">
        <v>3.5192009460000002</v>
      </c>
      <c r="L5302">
        <v>2.5949933199999999</v>
      </c>
      <c r="M5302">
        <v>0.87593749499999995</v>
      </c>
      <c r="N5302">
        <v>11.30667152</v>
      </c>
      <c r="O5302">
        <v>1.0107405309999999</v>
      </c>
      <c r="P5302">
        <v>3.1493093920000002</v>
      </c>
      <c r="Q5302">
        <v>1.5684633269999999</v>
      </c>
    </row>
    <row r="5303" spans="1:17">
      <c r="A5303" t="s">
        <v>15910</v>
      </c>
      <c r="B5303" s="14" t="s">
        <v>15911</v>
      </c>
      <c r="C5303">
        <v>10.521639029999999</v>
      </c>
      <c r="D5303">
        <v>5.6329970730000003</v>
      </c>
      <c r="E5303">
        <v>6.2498423609999998</v>
      </c>
      <c r="F5303">
        <v>12.05435224</v>
      </c>
      <c r="G5303">
        <v>4.8450403399999997</v>
      </c>
      <c r="H5303">
        <v>16.163560390000001</v>
      </c>
      <c r="I5303">
        <v>6.3932967639999996</v>
      </c>
      <c r="J5303">
        <v>9.2256725070000005</v>
      </c>
      <c r="K5303">
        <v>14.31941636</v>
      </c>
      <c r="L5303">
        <v>28.808772269999999</v>
      </c>
      <c r="M5303">
        <v>11.7814523</v>
      </c>
      <c r="N5303">
        <v>6.2689439030000003</v>
      </c>
      <c r="O5303">
        <v>11.65248637</v>
      </c>
      <c r="P5303">
        <v>16.180438240000001</v>
      </c>
      <c r="Q5303">
        <v>19.890512640000001</v>
      </c>
    </row>
    <row r="5304" spans="1:17">
      <c r="A5304" t="s">
        <v>12382</v>
      </c>
      <c r="B5304" s="14" t="s">
        <v>15912</v>
      </c>
      <c r="C5304">
        <v>3.330438161</v>
      </c>
      <c r="D5304">
        <v>8.1158392209999999</v>
      </c>
      <c r="E5304">
        <v>6.0234097000000002</v>
      </c>
      <c r="F5304">
        <v>9.066751687</v>
      </c>
      <c r="G5304">
        <v>7.4763563509999997</v>
      </c>
      <c r="H5304">
        <v>12.790720670000001</v>
      </c>
      <c r="I5304">
        <v>0</v>
      </c>
      <c r="J5304">
        <v>3.7998081770000001</v>
      </c>
      <c r="K5304">
        <v>7.5542619919999998</v>
      </c>
      <c r="L5304">
        <v>6.3130885880000003</v>
      </c>
      <c r="M5304">
        <v>0</v>
      </c>
      <c r="N5304">
        <v>3.2843966390000001</v>
      </c>
      <c r="O5304">
        <v>0</v>
      </c>
      <c r="P5304">
        <v>2.9980277000000002</v>
      </c>
      <c r="Q5304">
        <v>6.8683515039999996</v>
      </c>
    </row>
    <row r="5305" spans="1:17">
      <c r="A5305" t="e">
        <v>#N/A</v>
      </c>
      <c r="B5305" s="14" t="s">
        <v>15913</v>
      </c>
      <c r="C5305">
        <v>4.5051745309999998</v>
      </c>
      <c r="D5305">
        <v>0.16634116700000001</v>
      </c>
      <c r="E5305">
        <v>0</v>
      </c>
      <c r="F5305">
        <v>0</v>
      </c>
      <c r="G5305">
        <v>0.129659886</v>
      </c>
      <c r="H5305">
        <v>0</v>
      </c>
      <c r="I5305">
        <v>0</v>
      </c>
      <c r="J5305">
        <v>0.19037422800000001</v>
      </c>
      <c r="K5305">
        <v>1.703142704</v>
      </c>
      <c r="L5305">
        <v>3.795505382</v>
      </c>
      <c r="M5305">
        <v>0</v>
      </c>
      <c r="N5305">
        <v>9.2560269000000001E-2</v>
      </c>
      <c r="O5305">
        <v>5.8209466020000002</v>
      </c>
      <c r="P5305">
        <v>0.450612648</v>
      </c>
      <c r="Q5305">
        <v>1.548501066</v>
      </c>
    </row>
    <row r="5306" spans="1:17">
      <c r="A5306" t="e">
        <v>#N/A</v>
      </c>
      <c r="B5306" s="14" t="s">
        <v>15914</v>
      </c>
      <c r="C5306">
        <v>0</v>
      </c>
      <c r="D5306">
        <v>0</v>
      </c>
      <c r="E5306">
        <v>0.223022634</v>
      </c>
      <c r="F5306">
        <v>0</v>
      </c>
      <c r="G5306">
        <v>0.36199460700000002</v>
      </c>
      <c r="H5306">
        <v>0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0.31451390400000001</v>
      </c>
      <c r="Q5306">
        <v>0</v>
      </c>
    </row>
    <row r="5307" spans="1:17">
      <c r="A5307" t="s">
        <v>15915</v>
      </c>
      <c r="B5307" s="14" t="s">
        <v>15916</v>
      </c>
      <c r="C5307">
        <v>53.461047729999997</v>
      </c>
      <c r="D5307">
        <v>0.32596547100000001</v>
      </c>
      <c r="E5307">
        <v>0.10435976</v>
      </c>
      <c r="F5307">
        <v>0.20028691400000001</v>
      </c>
      <c r="G5307">
        <v>8.4694699999999998E-2</v>
      </c>
      <c r="H5307">
        <v>0.188366908</v>
      </c>
      <c r="I5307">
        <v>5.0068169669999998</v>
      </c>
      <c r="J5307">
        <v>0.18653056800000001</v>
      </c>
      <c r="K5307">
        <v>8.4550314740000001</v>
      </c>
      <c r="L5307">
        <v>16.425027</v>
      </c>
      <c r="M5307">
        <v>33.89316341</v>
      </c>
      <c r="N5307">
        <v>0.54414884900000005</v>
      </c>
      <c r="O5307">
        <v>66.268326599999995</v>
      </c>
      <c r="P5307">
        <v>0.36792897299999999</v>
      </c>
      <c r="Q5307">
        <v>13.486549269999999</v>
      </c>
    </row>
    <row r="5308" spans="1:17">
      <c r="A5308" t="s">
        <v>15917</v>
      </c>
      <c r="B5308" s="14" t="s">
        <v>15918</v>
      </c>
      <c r="C5308">
        <v>1.7839064019999999</v>
      </c>
      <c r="D5308">
        <v>0.19759749900000001</v>
      </c>
      <c r="E5308">
        <v>0.85403700000000005</v>
      </c>
      <c r="F5308">
        <v>0.48564890199999999</v>
      </c>
      <c r="G5308">
        <v>0.154023623</v>
      </c>
      <c r="H5308">
        <v>1.370237031</v>
      </c>
      <c r="I5308">
        <v>0</v>
      </c>
      <c r="J5308">
        <v>0.791512718</v>
      </c>
      <c r="K5308">
        <v>2.8324403490000001</v>
      </c>
      <c r="L5308">
        <v>1.127174924</v>
      </c>
      <c r="M5308">
        <v>3.424291288</v>
      </c>
      <c r="N5308">
        <v>0.54976401600000002</v>
      </c>
      <c r="O5308">
        <v>0.98781876899999999</v>
      </c>
      <c r="P5308">
        <v>1.2043912569999999</v>
      </c>
      <c r="Q5308">
        <v>0.61315737000000003</v>
      </c>
    </row>
    <row r="5309" spans="1:17">
      <c r="A5309" t="e">
        <v>#N/A</v>
      </c>
      <c r="B5309" s="14" t="s">
        <v>15919</v>
      </c>
      <c r="C5309">
        <v>7.194674773</v>
      </c>
      <c r="D5309">
        <v>1.275089089</v>
      </c>
      <c r="E5309">
        <v>1.6839374519999999</v>
      </c>
      <c r="F5309">
        <v>0.58760132899999995</v>
      </c>
      <c r="G5309">
        <v>1.987817073</v>
      </c>
      <c r="H5309">
        <v>1.105260881</v>
      </c>
      <c r="I5309">
        <v>2.0984270220000001</v>
      </c>
      <c r="J5309">
        <v>0.54724298900000001</v>
      </c>
      <c r="K5309">
        <v>1.958317394</v>
      </c>
      <c r="L5309">
        <v>0.909202073</v>
      </c>
      <c r="M5309">
        <v>0</v>
      </c>
      <c r="N5309">
        <v>0.17738030599999999</v>
      </c>
      <c r="O5309">
        <v>1.5935891639999999</v>
      </c>
      <c r="P5309">
        <v>0.86354340200000002</v>
      </c>
      <c r="Q5309">
        <v>0</v>
      </c>
    </row>
    <row r="5310" spans="1:17">
      <c r="A5310" t="s">
        <v>13115</v>
      </c>
      <c r="B5310" s="14" t="s">
        <v>15920</v>
      </c>
      <c r="C5310">
        <v>0</v>
      </c>
      <c r="D5310">
        <v>1.7068589949999999</v>
      </c>
      <c r="E5310">
        <v>0.32787655999999998</v>
      </c>
      <c r="F5310">
        <v>0.41950642100000002</v>
      </c>
      <c r="G5310">
        <v>0.53218610099999997</v>
      </c>
      <c r="H5310">
        <v>1.183618928</v>
      </c>
      <c r="I5310">
        <v>0</v>
      </c>
      <c r="J5310">
        <v>2.539506957</v>
      </c>
      <c r="K5310">
        <v>0.69905110999999998</v>
      </c>
      <c r="L5310">
        <v>1.9473208580000001</v>
      </c>
      <c r="M5310">
        <v>0</v>
      </c>
      <c r="N5310">
        <v>0.759823103</v>
      </c>
      <c r="O5310">
        <v>0</v>
      </c>
      <c r="P5310">
        <v>0.46238238199999998</v>
      </c>
      <c r="Q5310">
        <v>0</v>
      </c>
    </row>
    <row r="5311" spans="1:17">
      <c r="A5311" t="s">
        <v>15921</v>
      </c>
      <c r="B5311" s="14" t="s">
        <v>2083</v>
      </c>
      <c r="C5311">
        <v>7.2342850949999997</v>
      </c>
      <c r="D5311">
        <v>0.87000260299999999</v>
      </c>
      <c r="E5311">
        <v>0.70367101499999996</v>
      </c>
      <c r="F5311">
        <v>0.59083637099999997</v>
      </c>
      <c r="G5311">
        <v>0.606766735</v>
      </c>
      <c r="H5311">
        <v>0.39690924999999999</v>
      </c>
      <c r="I5311">
        <v>1.5071285169999999</v>
      </c>
      <c r="J5311">
        <v>2.2010233549999998</v>
      </c>
      <c r="K5311">
        <v>3.0005316899999999</v>
      </c>
      <c r="L5311">
        <v>6.0076505349999998</v>
      </c>
      <c r="M5311">
        <v>2.7773093250000001</v>
      </c>
      <c r="N5311">
        <v>0.764386605</v>
      </c>
      <c r="O5311">
        <v>4.3492701260000004</v>
      </c>
      <c r="P5311">
        <v>1.1473933169999999</v>
      </c>
      <c r="Q5311">
        <v>2.5575843439999999</v>
      </c>
    </row>
    <row r="5312" spans="1:17">
      <c r="A5312" t="s">
        <v>15922</v>
      </c>
      <c r="B5312" s="14" t="s">
        <v>5864</v>
      </c>
      <c r="C5312">
        <v>2.9048604830000002</v>
      </c>
      <c r="D5312">
        <v>1.1261667550000001</v>
      </c>
      <c r="E5312">
        <v>1.3906886199999999</v>
      </c>
      <c r="F5312">
        <v>0.922619046</v>
      </c>
      <c r="G5312">
        <v>1.170435082</v>
      </c>
      <c r="H5312">
        <v>1.3015645419999999</v>
      </c>
      <c r="I5312">
        <v>1.7650895520000001</v>
      </c>
      <c r="J5312">
        <v>0.982000706</v>
      </c>
      <c r="K5312">
        <v>1.4276049630000001</v>
      </c>
      <c r="L5312">
        <v>1.8354583470000001</v>
      </c>
      <c r="M5312">
        <v>1.8586715899999999</v>
      </c>
      <c r="N5312">
        <v>0.80569753399999999</v>
      </c>
      <c r="O5312">
        <v>4.2894264020000001</v>
      </c>
      <c r="P5312">
        <v>2.5786084279999999</v>
      </c>
      <c r="Q5312">
        <v>1.3312631290000001</v>
      </c>
    </row>
    <row r="5313" spans="1:17">
      <c r="A5313" t="s">
        <v>15923</v>
      </c>
      <c r="B5313" s="14" t="s">
        <v>5846</v>
      </c>
      <c r="C5313">
        <v>18.407440300000001</v>
      </c>
      <c r="D5313">
        <v>6.5321345800000001</v>
      </c>
      <c r="E5313">
        <v>4.6963614849999997</v>
      </c>
      <c r="F5313">
        <v>7.0528326779999997</v>
      </c>
      <c r="G5313">
        <v>5.5920173860000002</v>
      </c>
      <c r="H5313">
        <v>11.71699695</v>
      </c>
      <c r="I5313">
        <v>22.86705203</v>
      </c>
      <c r="J5313">
        <v>13.65540272</v>
      </c>
      <c r="K5313">
        <v>17.164979290000002</v>
      </c>
      <c r="L5313">
        <v>12.277042270000001</v>
      </c>
      <c r="M5313">
        <v>4.5803252429999999</v>
      </c>
      <c r="N5313">
        <v>6.4291759219999998</v>
      </c>
      <c r="O5313">
        <v>9.8154043279999996</v>
      </c>
      <c r="P5313">
        <v>12.529932799999999</v>
      </c>
      <c r="Q5313">
        <v>8.9045734729999992</v>
      </c>
    </row>
    <row r="5314" spans="1:17">
      <c r="A5314" t="s">
        <v>15924</v>
      </c>
      <c r="B5314" s="14" t="s">
        <v>15925</v>
      </c>
      <c r="C5314">
        <v>33.94309578</v>
      </c>
      <c r="D5314">
        <v>13.994684980000001</v>
      </c>
      <c r="E5314">
        <v>7.5231950320000003</v>
      </c>
      <c r="F5314">
        <v>12.32084613</v>
      </c>
      <c r="G5314">
        <v>8.6291910670000007</v>
      </c>
      <c r="H5314">
        <v>19.55403325</v>
      </c>
      <c r="I5314">
        <v>13.749967010000001</v>
      </c>
      <c r="J5314">
        <v>6.9325774750000004</v>
      </c>
      <c r="K5314">
        <v>19.24784562</v>
      </c>
      <c r="L5314">
        <v>23.234472159999999</v>
      </c>
      <c r="M5314">
        <v>3.6197417029999999</v>
      </c>
      <c r="N5314">
        <v>5.3465178169999996</v>
      </c>
      <c r="O5314">
        <v>8.3536089520000001</v>
      </c>
      <c r="P5314">
        <v>4.9510807520000002</v>
      </c>
      <c r="Q5314">
        <v>11.66678886</v>
      </c>
    </row>
    <row r="5315" spans="1:17">
      <c r="A5315" t="e">
        <v>#N/A</v>
      </c>
      <c r="B5315" s="14" t="s">
        <v>15926</v>
      </c>
      <c r="C5315">
        <v>8.768919082</v>
      </c>
      <c r="D5315">
        <v>0.18501039899999999</v>
      </c>
      <c r="E5315">
        <v>0.133272373</v>
      </c>
      <c r="F5315">
        <v>0.170517271</v>
      </c>
      <c r="G5315">
        <v>0.14421220900000001</v>
      </c>
      <c r="H5315">
        <v>0.16036899499999999</v>
      </c>
      <c r="I5315">
        <v>0.60894697200000003</v>
      </c>
      <c r="J5315">
        <v>0</v>
      </c>
      <c r="K5315">
        <v>0.75771768399999995</v>
      </c>
      <c r="L5315">
        <v>2.9022759809999998</v>
      </c>
      <c r="M5315">
        <v>2.4046211319999999</v>
      </c>
      <c r="N5315">
        <v>5.1474366000000001E-2</v>
      </c>
      <c r="O5315">
        <v>6.4742581010000002</v>
      </c>
      <c r="P5315">
        <v>0.31324185599999999</v>
      </c>
      <c r="Q5315">
        <v>1.722296434</v>
      </c>
    </row>
    <row r="5316" spans="1:17">
      <c r="A5316" t="e">
        <v>#N/A</v>
      </c>
      <c r="B5316" s="14" t="s">
        <v>15927</v>
      </c>
      <c r="C5316">
        <v>0</v>
      </c>
      <c r="D5316">
        <v>0</v>
      </c>
      <c r="E5316">
        <v>0</v>
      </c>
      <c r="F5316">
        <v>0</v>
      </c>
      <c r="G5316">
        <v>0</v>
      </c>
      <c r="H5316">
        <v>0</v>
      </c>
      <c r="I5316">
        <v>0</v>
      </c>
      <c r="J5316">
        <v>1.7164889400000001</v>
      </c>
      <c r="K5316">
        <v>0</v>
      </c>
      <c r="L5316">
        <v>0</v>
      </c>
      <c r="M5316">
        <v>0</v>
      </c>
      <c r="N5316">
        <v>2.0863995040000001</v>
      </c>
      <c r="O5316">
        <v>0</v>
      </c>
      <c r="P5316">
        <v>0</v>
      </c>
      <c r="Q5316">
        <v>0</v>
      </c>
    </row>
    <row r="5317" spans="1:17">
      <c r="A5317" t="e">
        <v>#N/A</v>
      </c>
      <c r="B5317" s="14" t="s">
        <v>15928</v>
      </c>
      <c r="C5317">
        <v>0</v>
      </c>
      <c r="D5317">
        <v>0</v>
      </c>
      <c r="E5317">
        <v>0</v>
      </c>
      <c r="F5317">
        <v>0</v>
      </c>
      <c r="G5317">
        <v>0</v>
      </c>
      <c r="H5317">
        <v>0</v>
      </c>
      <c r="I5317">
        <v>0</v>
      </c>
      <c r="J5317">
        <v>0</v>
      </c>
      <c r="K5317">
        <v>0</v>
      </c>
      <c r="L5317">
        <v>1.600865</v>
      </c>
      <c r="M5317">
        <v>0</v>
      </c>
      <c r="N5317">
        <v>0</v>
      </c>
      <c r="O5317">
        <v>0</v>
      </c>
      <c r="P5317">
        <v>0</v>
      </c>
      <c r="Q5317">
        <v>0</v>
      </c>
    </row>
    <row r="5318" spans="1:17">
      <c r="A5318" t="e">
        <v>#N/A</v>
      </c>
      <c r="B5318" s="14" t="s">
        <v>15929</v>
      </c>
      <c r="C5318">
        <v>4.6013853149999999</v>
      </c>
      <c r="D5318">
        <v>0</v>
      </c>
      <c r="E5318">
        <v>0.12238289400000001</v>
      </c>
      <c r="F5318">
        <v>0.15658457000000001</v>
      </c>
      <c r="G5318">
        <v>0.19864328000000001</v>
      </c>
      <c r="H5318">
        <v>0.44179647999999999</v>
      </c>
      <c r="I5318">
        <v>1.6775725770000001</v>
      </c>
      <c r="J5318">
        <v>0</v>
      </c>
      <c r="K5318">
        <v>0.52185431000000004</v>
      </c>
      <c r="L5318">
        <v>0.72685513899999998</v>
      </c>
      <c r="M5318">
        <v>2.2081432680000002</v>
      </c>
      <c r="N5318">
        <v>0.14180542600000001</v>
      </c>
      <c r="O5318">
        <v>6.3699176900000003</v>
      </c>
      <c r="P5318">
        <v>0.17258841</v>
      </c>
      <c r="Q5318">
        <v>0</v>
      </c>
    </row>
    <row r="5319" spans="1:17">
      <c r="A5319" t="e">
        <v>#N/A</v>
      </c>
      <c r="B5319" s="14" t="s">
        <v>15930</v>
      </c>
      <c r="C5319">
        <v>325.8329592</v>
      </c>
      <c r="D5319">
        <v>213.19138620000001</v>
      </c>
      <c r="E5319">
        <v>140.27100669999999</v>
      </c>
      <c r="F5319">
        <v>3.6100644329999998</v>
      </c>
      <c r="G5319">
        <v>170.75850170000001</v>
      </c>
      <c r="H5319">
        <v>42.197643620000001</v>
      </c>
      <c r="I5319">
        <v>370.18947889999998</v>
      </c>
      <c r="J5319">
        <v>411.61877199999998</v>
      </c>
      <c r="K5319">
        <v>1203.137506</v>
      </c>
      <c r="L5319">
        <v>366.27497460000001</v>
      </c>
      <c r="M5319">
        <v>72.726920460000002</v>
      </c>
      <c r="N5319">
        <v>122.3663739</v>
      </c>
      <c r="O5319">
        <v>109.0950674</v>
      </c>
      <c r="P5319">
        <v>331.9650977</v>
      </c>
      <c r="Q5319">
        <v>385.46784960000002</v>
      </c>
    </row>
    <row r="5320" spans="1:17">
      <c r="A5320" t="s">
        <v>11327</v>
      </c>
      <c r="B5320" s="14" t="s">
        <v>15931</v>
      </c>
      <c r="C5320">
        <v>1.613180984</v>
      </c>
      <c r="D5320">
        <v>14.116257279999999</v>
      </c>
      <c r="E5320">
        <v>6.1784239200000002</v>
      </c>
      <c r="F5320">
        <v>11.5282331</v>
      </c>
      <c r="G5320">
        <v>4.4570585940000003</v>
      </c>
      <c r="H5320">
        <v>20.44516758</v>
      </c>
      <c r="I5320">
        <v>5.8813335469999997</v>
      </c>
      <c r="J5320">
        <v>14.82650847</v>
      </c>
      <c r="K5320">
        <v>7.68410087</v>
      </c>
      <c r="L5320">
        <v>7.1351053310000001</v>
      </c>
      <c r="M5320">
        <v>1.5482879549999999</v>
      </c>
      <c r="N5320">
        <v>3.5794791500000001</v>
      </c>
      <c r="O5320">
        <v>1.7865628520000001</v>
      </c>
      <c r="P5320">
        <v>6.5347635009999996</v>
      </c>
      <c r="Q5320">
        <v>5.5447629330000003</v>
      </c>
    </row>
    <row r="5321" spans="1:17">
      <c r="A5321" t="s">
        <v>15932</v>
      </c>
      <c r="B5321" s="14" t="s">
        <v>15933</v>
      </c>
      <c r="C5321">
        <v>96.003123930000001</v>
      </c>
      <c r="D5321">
        <v>0.47526047900000001</v>
      </c>
      <c r="E5321">
        <v>0.28529518799999998</v>
      </c>
      <c r="F5321">
        <v>0.36502506800000001</v>
      </c>
      <c r="G5321">
        <v>0.27784261399999999</v>
      </c>
      <c r="H5321">
        <v>0.82392174699999998</v>
      </c>
      <c r="I5321">
        <v>0.78214098099999996</v>
      </c>
      <c r="J5321">
        <v>0.33995397799999999</v>
      </c>
      <c r="K5321">
        <v>3.8928976080000002</v>
      </c>
      <c r="L5321">
        <v>15.588682820000001</v>
      </c>
      <c r="M5321">
        <v>6.1770657120000001</v>
      </c>
      <c r="N5321">
        <v>0.92560268899999998</v>
      </c>
      <c r="O5321">
        <v>4.157819001</v>
      </c>
      <c r="P5321">
        <v>0.56326580999999998</v>
      </c>
      <c r="Q5321">
        <v>1.4747629200000001</v>
      </c>
    </row>
    <row r="5322" spans="1:17">
      <c r="A5322" t="s">
        <v>15934</v>
      </c>
      <c r="B5322" s="14" t="s">
        <v>15935</v>
      </c>
      <c r="C5322">
        <v>1.6258831970000001</v>
      </c>
      <c r="D5322">
        <v>1.4407502700000001</v>
      </c>
      <c r="E5322">
        <v>0.51892274400000005</v>
      </c>
      <c r="F5322">
        <v>0.88525764500000004</v>
      </c>
      <c r="G5322">
        <v>0.280759596</v>
      </c>
      <c r="H5322">
        <v>0</v>
      </c>
      <c r="I5322">
        <v>2.3710573039999998</v>
      </c>
      <c r="J5322">
        <v>0.206113829</v>
      </c>
      <c r="K5322">
        <v>2.9503259430000002</v>
      </c>
      <c r="L5322">
        <v>1.027326752</v>
      </c>
      <c r="M5322">
        <v>0</v>
      </c>
      <c r="N5322">
        <v>0.200425779</v>
      </c>
      <c r="O5322">
        <v>0</v>
      </c>
      <c r="P5322">
        <v>0</v>
      </c>
      <c r="Q5322">
        <v>0</v>
      </c>
    </row>
    <row r="5323" spans="1:17">
      <c r="A5323" t="s">
        <v>15936</v>
      </c>
      <c r="B5323" s="14" t="s">
        <v>4900</v>
      </c>
      <c r="C5323">
        <v>18.494067909999998</v>
      </c>
      <c r="D5323">
        <v>2.1081934919999998</v>
      </c>
      <c r="E5323">
        <v>1.203449529</v>
      </c>
      <c r="F5323">
        <v>0.90430992899999996</v>
      </c>
      <c r="G5323">
        <v>1.395253125</v>
      </c>
      <c r="H5323">
        <v>2.6204293829999998</v>
      </c>
      <c r="I5323">
        <v>2.6184719790000002</v>
      </c>
      <c r="J5323">
        <v>1.388490292</v>
      </c>
      <c r="K5323">
        <v>6.760736037</v>
      </c>
      <c r="L5323">
        <v>13.387407570000001</v>
      </c>
      <c r="M5323">
        <v>7.2379096059999997</v>
      </c>
      <c r="N5323">
        <v>1.637914324</v>
      </c>
      <c r="O5323">
        <v>10.936871719999999</v>
      </c>
      <c r="P5323">
        <v>1.293062382</v>
      </c>
      <c r="Q5323">
        <v>3.3326435999999999</v>
      </c>
    </row>
    <row r="5324" spans="1:17">
      <c r="A5324" t="e">
        <v>#N/A</v>
      </c>
      <c r="B5324" s="14" t="s">
        <v>15937</v>
      </c>
      <c r="C5324">
        <v>28.91723988</v>
      </c>
      <c r="D5324">
        <v>4.4042190960000003</v>
      </c>
      <c r="E5324">
        <v>1.538221759</v>
      </c>
      <c r="F5324">
        <v>2.0911064069999998</v>
      </c>
      <c r="G5324">
        <v>0.93627489100000005</v>
      </c>
      <c r="H5324">
        <v>1.7352837679999999</v>
      </c>
      <c r="I5324">
        <v>54.031052000000003</v>
      </c>
      <c r="J5324">
        <v>3.0930604850000001</v>
      </c>
      <c r="K5324">
        <v>14.34813875</v>
      </c>
      <c r="L5324">
        <v>27.407369280000001</v>
      </c>
      <c r="M5324">
        <v>29.488617860000002</v>
      </c>
      <c r="N5324">
        <v>2.673513238</v>
      </c>
      <c r="O5324">
        <v>41.03230568</v>
      </c>
      <c r="P5324">
        <v>1.491360241</v>
      </c>
      <c r="Q5324">
        <v>11.181736369999999</v>
      </c>
    </row>
    <row r="5325" spans="1:17">
      <c r="A5325" t="e">
        <v>#N/A</v>
      </c>
      <c r="B5325" s="14" t="s">
        <v>15938</v>
      </c>
      <c r="C5325">
        <v>16.223991609999999</v>
      </c>
      <c r="D5325">
        <v>1.6337078949999999</v>
      </c>
      <c r="E5325">
        <v>1.2552988279999999</v>
      </c>
      <c r="F5325">
        <v>0.80305514899999997</v>
      </c>
      <c r="G5325">
        <v>0.50937812500000001</v>
      </c>
      <c r="H5325">
        <v>0</v>
      </c>
      <c r="I5325">
        <v>19.357989270000001</v>
      </c>
      <c r="J5325">
        <v>8.226886275</v>
      </c>
      <c r="K5325">
        <v>7.3600095410000002</v>
      </c>
      <c r="L5325">
        <v>13.047049749999999</v>
      </c>
      <c r="M5325">
        <v>11.324620469999999</v>
      </c>
      <c r="N5325">
        <v>1.6363333259999999</v>
      </c>
      <c r="O5325">
        <v>3.2668577870000002</v>
      </c>
      <c r="P5325">
        <v>1.5489809779999999</v>
      </c>
      <c r="Q5325">
        <v>1.0138995079999999</v>
      </c>
    </row>
    <row r="5326" spans="1:17">
      <c r="A5326" t="s">
        <v>15939</v>
      </c>
      <c r="B5326" s="14" t="s">
        <v>6815</v>
      </c>
      <c r="C5326">
        <v>0.58042773299999995</v>
      </c>
      <c r="D5326">
        <v>0.578628798</v>
      </c>
      <c r="E5326">
        <v>0.30875234699999998</v>
      </c>
      <c r="F5326">
        <v>0.15801506800000001</v>
      </c>
      <c r="G5326">
        <v>0.15034350799999999</v>
      </c>
      <c r="H5326">
        <v>0.44583256900000001</v>
      </c>
      <c r="I5326">
        <v>0</v>
      </c>
      <c r="J5326">
        <v>1.2140872229999999</v>
      </c>
      <c r="K5326">
        <v>0.52662177799999998</v>
      </c>
      <c r="L5326">
        <v>1.2836169820000001</v>
      </c>
      <c r="M5326">
        <v>1.671237034</v>
      </c>
      <c r="N5326">
        <v>0.679729311</v>
      </c>
      <c r="O5326">
        <v>0.96421663400000002</v>
      </c>
      <c r="P5326">
        <v>0.435412784</v>
      </c>
      <c r="Q5326">
        <v>0.19950236299999999</v>
      </c>
    </row>
    <row r="5327" spans="1:17">
      <c r="A5327" t="s">
        <v>15940</v>
      </c>
      <c r="B5327" s="14" t="s">
        <v>4906</v>
      </c>
      <c r="C5327">
        <v>23.685292570000001</v>
      </c>
      <c r="D5327">
        <v>9.4178455129999996</v>
      </c>
      <c r="E5327">
        <v>15.72200248</v>
      </c>
      <c r="F5327">
        <v>9.3138651160000006</v>
      </c>
      <c r="G5327">
        <v>9.7880502450000009</v>
      </c>
      <c r="H5327">
        <v>23.479750379999999</v>
      </c>
      <c r="I5327">
        <v>22.43671088</v>
      </c>
      <c r="J5327">
        <v>16.706738300000001</v>
      </c>
      <c r="K5327">
        <v>18.275389109999999</v>
      </c>
      <c r="L5327">
        <v>36.838728699999997</v>
      </c>
      <c r="M5327">
        <v>24.481164840000002</v>
      </c>
      <c r="N5327">
        <v>10.755593989999999</v>
      </c>
      <c r="O5327">
        <v>20.626043280000001</v>
      </c>
      <c r="P5327">
        <v>23.41694773</v>
      </c>
      <c r="Q5327">
        <v>27.971698190000001</v>
      </c>
    </row>
    <row r="5328" spans="1:17">
      <c r="A5328" t="s">
        <v>11531</v>
      </c>
      <c r="B5328" s="14" t="s">
        <v>15941</v>
      </c>
      <c r="C5328">
        <v>14.78680473</v>
      </c>
      <c r="D5328">
        <v>0.46796747900000002</v>
      </c>
      <c r="E5328">
        <v>0.33710070800000003</v>
      </c>
      <c r="F5328">
        <v>0.86261678500000005</v>
      </c>
      <c r="G5328">
        <v>0</v>
      </c>
      <c r="H5328">
        <v>10.95225903</v>
      </c>
      <c r="I5328">
        <v>0</v>
      </c>
      <c r="J5328">
        <v>1.071159338</v>
      </c>
      <c r="K5328">
        <v>1.916580025</v>
      </c>
      <c r="L5328">
        <v>2.0021048210000001</v>
      </c>
      <c r="M5328">
        <v>6.0822769799999996</v>
      </c>
      <c r="N5328">
        <v>1.171798801</v>
      </c>
      <c r="O5328">
        <v>3.5091567019999999</v>
      </c>
      <c r="P5328">
        <v>2.3769529079999998</v>
      </c>
      <c r="Q5328">
        <v>0</v>
      </c>
    </row>
    <row r="5329" spans="1:17">
      <c r="A5329" t="e">
        <v>#N/A</v>
      </c>
      <c r="B5329" s="14" t="s">
        <v>15942</v>
      </c>
      <c r="C5329">
        <v>0</v>
      </c>
      <c r="D5329">
        <v>0</v>
      </c>
      <c r="E5329">
        <v>0.87000908899999996</v>
      </c>
      <c r="F5329">
        <v>1.1131457520000001</v>
      </c>
      <c r="G5329">
        <v>1.412137376</v>
      </c>
      <c r="H5329">
        <v>0</v>
      </c>
      <c r="I5329">
        <v>0</v>
      </c>
      <c r="J5329">
        <v>0.51834566999999998</v>
      </c>
      <c r="K5329">
        <v>1.854907895</v>
      </c>
      <c r="L5329">
        <v>0</v>
      </c>
      <c r="M5329">
        <v>0</v>
      </c>
      <c r="N5329">
        <v>0.50404106800000004</v>
      </c>
      <c r="O5329">
        <v>0</v>
      </c>
      <c r="P5329">
        <v>0</v>
      </c>
      <c r="Q5329">
        <v>0</v>
      </c>
    </row>
    <row r="5330" spans="1:17">
      <c r="A5330" t="e">
        <v>#N/A</v>
      </c>
      <c r="B5330" s="14" t="s">
        <v>15943</v>
      </c>
      <c r="C5330">
        <v>8.6990158619999995</v>
      </c>
      <c r="D5330">
        <v>0</v>
      </c>
      <c r="E5330">
        <v>4.8708935000000002E-2</v>
      </c>
      <c r="F5330">
        <v>0</v>
      </c>
      <c r="G5330">
        <v>7.9060906E-2</v>
      </c>
      <c r="H5330">
        <v>0</v>
      </c>
      <c r="I5330">
        <v>0.66768132499999999</v>
      </c>
      <c r="J5330">
        <v>0.232163693</v>
      </c>
      <c r="K5330">
        <v>0.20770032999999999</v>
      </c>
      <c r="L5330">
        <v>2.8929156869999999</v>
      </c>
      <c r="M5330">
        <v>1.7577016249999999</v>
      </c>
      <c r="N5330">
        <v>5.6439188000000001E-2</v>
      </c>
      <c r="O5330">
        <v>3.5493576839999998</v>
      </c>
      <c r="P5330">
        <v>0</v>
      </c>
      <c r="Q5330">
        <v>1.5736799459999999</v>
      </c>
    </row>
    <row r="5331" spans="1:17">
      <c r="A5331" t="e">
        <v>#N/A</v>
      </c>
      <c r="B5331" s="14" t="s">
        <v>15944</v>
      </c>
      <c r="C5331">
        <v>0</v>
      </c>
      <c r="D5331">
        <v>0.29512142600000002</v>
      </c>
      <c r="E5331">
        <v>0.23621214500000001</v>
      </c>
      <c r="F5331">
        <v>0.18133503400000001</v>
      </c>
      <c r="G5331">
        <v>0.306722312</v>
      </c>
      <c r="H5331">
        <v>0.34108588499999998</v>
      </c>
      <c r="I5331">
        <v>1.942737275</v>
      </c>
      <c r="J5331">
        <v>0.78810836299999998</v>
      </c>
      <c r="K5331">
        <v>2.6188108240000001</v>
      </c>
      <c r="L5331">
        <v>1.4029085750000001</v>
      </c>
      <c r="M5331">
        <v>17.047815759999999</v>
      </c>
      <c r="N5331">
        <v>0.98531899199999995</v>
      </c>
      <c r="O5331">
        <v>22.13032694</v>
      </c>
      <c r="P5331">
        <v>0.26649135099999999</v>
      </c>
      <c r="Q5331">
        <v>9.7683221400000004</v>
      </c>
    </row>
    <row r="5332" spans="1:17">
      <c r="A5332" t="s">
        <v>15945</v>
      </c>
      <c r="B5332" s="14" t="s">
        <v>15946</v>
      </c>
      <c r="C5332">
        <v>47.072279909999999</v>
      </c>
      <c r="D5332">
        <v>4.8377719099999998</v>
      </c>
      <c r="E5332">
        <v>2.9427980749999998</v>
      </c>
      <c r="F5332">
        <v>2.972530812</v>
      </c>
      <c r="G5332">
        <v>2.3463716219999999</v>
      </c>
      <c r="H5332">
        <v>5.5912433500000001</v>
      </c>
      <c r="I5332">
        <v>16.276987980000001</v>
      </c>
      <c r="J5332">
        <v>11.87322226</v>
      </c>
      <c r="K5332">
        <v>11.44768069</v>
      </c>
      <c r="L5332">
        <v>15.63806198</v>
      </c>
      <c r="M5332">
        <v>10.24671888</v>
      </c>
      <c r="N5332">
        <v>9.9303790270000007</v>
      </c>
      <c r="O5332">
        <v>15.585713999999999</v>
      </c>
      <c r="P5332">
        <v>5.387759924</v>
      </c>
      <c r="Q5332">
        <v>13.67751627</v>
      </c>
    </row>
    <row r="5333" spans="1:17">
      <c r="A5333" t="s">
        <v>15947</v>
      </c>
      <c r="B5333" s="14" t="s">
        <v>15948</v>
      </c>
      <c r="C5333">
        <v>0</v>
      </c>
      <c r="D5333">
        <v>1.5298936809999999</v>
      </c>
      <c r="E5333">
        <v>0.73470667199999995</v>
      </c>
      <c r="F5333">
        <v>0.56401866700000003</v>
      </c>
      <c r="G5333">
        <v>0.477009615</v>
      </c>
      <c r="H5333">
        <v>2.6522564609999999</v>
      </c>
      <c r="I5333">
        <v>0</v>
      </c>
      <c r="J5333">
        <v>0.17509335300000001</v>
      </c>
      <c r="K5333">
        <v>0.62657423899999998</v>
      </c>
      <c r="L5333">
        <v>0.87271235800000002</v>
      </c>
      <c r="M5333">
        <v>2.6512489399999999</v>
      </c>
      <c r="N5333">
        <v>0.85130682099999999</v>
      </c>
      <c r="O5333">
        <v>0</v>
      </c>
      <c r="P5333">
        <v>0.82888614199999999</v>
      </c>
      <c r="Q5333">
        <v>0</v>
      </c>
    </row>
    <row r="5334" spans="1:17">
      <c r="A5334" t="e">
        <v>#N/A</v>
      </c>
      <c r="B5334" s="14" t="s">
        <v>15949</v>
      </c>
      <c r="C5334">
        <v>0</v>
      </c>
      <c r="D5334">
        <v>0</v>
      </c>
      <c r="E5334">
        <v>0.43500454399999999</v>
      </c>
      <c r="F5334">
        <v>0</v>
      </c>
      <c r="G5334">
        <v>0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</row>
    <row r="5335" spans="1:17">
      <c r="A5335" t="e">
        <v>#N/A</v>
      </c>
      <c r="B5335" s="14" t="s">
        <v>15950</v>
      </c>
      <c r="C5335">
        <v>8.0624056139999993</v>
      </c>
      <c r="D5335">
        <v>0.19845475500000001</v>
      </c>
      <c r="E5335">
        <v>0.28591404999999998</v>
      </c>
      <c r="F5335">
        <v>0</v>
      </c>
      <c r="G5335">
        <v>0.30938367700000002</v>
      </c>
      <c r="H5335">
        <v>0</v>
      </c>
      <c r="I5335">
        <v>0</v>
      </c>
      <c r="J5335">
        <v>1.249201821</v>
      </c>
      <c r="K5335">
        <v>0.81277959799999999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1.2316349769999999</v>
      </c>
    </row>
    <row r="5336" spans="1:17">
      <c r="A5336" t="s">
        <v>15951</v>
      </c>
      <c r="B5336" s="14" t="s">
        <v>15952</v>
      </c>
      <c r="C5336">
        <v>1.002364883</v>
      </c>
      <c r="D5336">
        <v>0.111028692</v>
      </c>
      <c r="E5336">
        <v>0</v>
      </c>
      <c r="F5336">
        <v>0.13644140900000001</v>
      </c>
      <c r="G5336">
        <v>0</v>
      </c>
      <c r="H5336">
        <v>0</v>
      </c>
      <c r="I5336">
        <v>0.73088416899999997</v>
      </c>
      <c r="J5336">
        <v>0.190605265</v>
      </c>
      <c r="K5336">
        <v>0.45472256700000002</v>
      </c>
      <c r="L5336">
        <v>0.63335193000000001</v>
      </c>
      <c r="M5336">
        <v>0.96204300099999995</v>
      </c>
      <c r="N5336">
        <v>0</v>
      </c>
      <c r="O5336">
        <v>0</v>
      </c>
      <c r="P5336">
        <v>7.5193251000000003E-2</v>
      </c>
      <c r="Q5336">
        <v>0.34452895900000002</v>
      </c>
    </row>
    <row r="5337" spans="1:17">
      <c r="A5337" t="s">
        <v>15808</v>
      </c>
      <c r="B5337" s="14" t="s">
        <v>15953</v>
      </c>
      <c r="C5337">
        <v>1.169898957</v>
      </c>
      <c r="D5337">
        <v>0</v>
      </c>
      <c r="E5337">
        <v>0.124463057</v>
      </c>
      <c r="F5337">
        <v>0</v>
      </c>
      <c r="G5337">
        <v>0</v>
      </c>
      <c r="H5337">
        <v>0</v>
      </c>
      <c r="I5337">
        <v>0</v>
      </c>
      <c r="J5337">
        <v>0.14830853399999999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</row>
    <row r="5338" spans="1:17">
      <c r="A5338" t="e">
        <v>#N/A</v>
      </c>
      <c r="B5338" s="14" t="s">
        <v>15954</v>
      </c>
      <c r="C5338">
        <v>0</v>
      </c>
      <c r="D5338">
        <v>1.8224629910000001</v>
      </c>
      <c r="E5338">
        <v>2.2755416999999998</v>
      </c>
      <c r="F5338">
        <v>2.9114748449999999</v>
      </c>
      <c r="G5338">
        <v>5.398190488</v>
      </c>
      <c r="H5338">
        <v>2.5275687069999999</v>
      </c>
      <c r="I5338">
        <v>7.1981899030000003</v>
      </c>
      <c r="J5338">
        <v>5.2144335320000001</v>
      </c>
      <c r="K5338">
        <v>3.7319860039999999</v>
      </c>
      <c r="L5338">
        <v>8.3168444610000005</v>
      </c>
      <c r="M5338">
        <v>0</v>
      </c>
      <c r="N5338">
        <v>3.6507835150000001</v>
      </c>
      <c r="O5338">
        <v>0</v>
      </c>
      <c r="P5338">
        <v>1.234247791</v>
      </c>
      <c r="Q5338">
        <v>4.5241731029999999</v>
      </c>
    </row>
    <row r="5339" spans="1:17">
      <c r="A5339" t="s">
        <v>15955</v>
      </c>
      <c r="B5339" s="14" t="s">
        <v>7493</v>
      </c>
      <c r="C5339">
        <v>13.848666339999999</v>
      </c>
      <c r="D5339">
        <v>3.382604137</v>
      </c>
      <c r="E5339">
        <v>4.1555464219999996</v>
      </c>
      <c r="F5339">
        <v>3.455968205</v>
      </c>
      <c r="G5339">
        <v>5.18137852</v>
      </c>
      <c r="H5339">
        <v>13.56938192</v>
      </c>
      <c r="I5339">
        <v>10.615731200000001</v>
      </c>
      <c r="J5339">
        <v>19.536684520000001</v>
      </c>
      <c r="K5339">
        <v>14.98121226</v>
      </c>
      <c r="L5339">
        <v>14.92052981</v>
      </c>
      <c r="M5339">
        <v>10.90591137</v>
      </c>
      <c r="N5339">
        <v>11.29346703</v>
      </c>
      <c r="O5339">
        <v>10.224731159999999</v>
      </c>
      <c r="P5339">
        <v>2.397391024</v>
      </c>
      <c r="Q5339">
        <v>4.7600097269999999</v>
      </c>
    </row>
    <row r="5340" spans="1:17">
      <c r="A5340" t="s">
        <v>15956</v>
      </c>
      <c r="B5340" s="14" t="s">
        <v>7505</v>
      </c>
      <c r="C5340">
        <v>23.509816969999999</v>
      </c>
      <c r="D5340">
        <v>119.5923313</v>
      </c>
      <c r="E5340">
        <v>100.6598647</v>
      </c>
      <c r="F5340">
        <v>63.338710659999997</v>
      </c>
      <c r="G5340">
        <v>97.739321430000004</v>
      </c>
      <c r="H5340">
        <v>51.107927930000002</v>
      </c>
      <c r="I5340">
        <v>174.6585498</v>
      </c>
      <c r="J5340">
        <v>135.74643520000001</v>
      </c>
      <c r="K5340">
        <v>97.194384369999995</v>
      </c>
      <c r="L5340">
        <v>72.312327289999999</v>
      </c>
      <c r="M5340">
        <v>21.286880589999999</v>
      </c>
      <c r="N5340">
        <v>34.55848494</v>
      </c>
      <c r="O5340">
        <v>140.49944769999999</v>
      </c>
      <c r="P5340">
        <v>62.025790399999998</v>
      </c>
      <c r="Q5340">
        <v>165.8831074</v>
      </c>
    </row>
    <row r="5341" spans="1:17">
      <c r="A5341" t="s">
        <v>15957</v>
      </c>
      <c r="B5341" s="14" t="s">
        <v>15958</v>
      </c>
      <c r="C5341">
        <v>0</v>
      </c>
      <c r="D5341">
        <v>2.0107174090000002</v>
      </c>
      <c r="E5341">
        <v>0</v>
      </c>
      <c r="F5341">
        <v>1.2354694610000001</v>
      </c>
      <c r="G5341">
        <v>0</v>
      </c>
      <c r="H5341">
        <v>5.2287341659999997</v>
      </c>
      <c r="I5341">
        <v>0</v>
      </c>
      <c r="J5341">
        <v>0</v>
      </c>
      <c r="K5341">
        <v>2.0587439270000001</v>
      </c>
      <c r="L5341">
        <v>0</v>
      </c>
      <c r="M5341">
        <v>0</v>
      </c>
      <c r="N5341">
        <v>0</v>
      </c>
      <c r="O5341">
        <v>0</v>
      </c>
      <c r="P5341">
        <v>2.7234830379999999</v>
      </c>
      <c r="Q5341">
        <v>0</v>
      </c>
    </row>
    <row r="5342" spans="1:17">
      <c r="A5342" t="s">
        <v>15957</v>
      </c>
      <c r="B5342" s="14" t="s">
        <v>2058</v>
      </c>
      <c r="C5342">
        <v>40.737747919999997</v>
      </c>
      <c r="D5342">
        <v>4.5327136619999999</v>
      </c>
      <c r="E5342">
        <v>3.7288036729999998</v>
      </c>
      <c r="F5342">
        <v>3.7842256650000001</v>
      </c>
      <c r="G5342">
        <v>3.7074488720000001</v>
      </c>
      <c r="H5342">
        <v>8.457050594</v>
      </c>
      <c r="I5342">
        <v>18.197245840000001</v>
      </c>
      <c r="J5342">
        <v>5.6528583760000002</v>
      </c>
      <c r="K5342">
        <v>16.2746429</v>
      </c>
      <c r="L5342">
        <v>25.102744019999999</v>
      </c>
      <c r="M5342">
        <v>31.525770829999999</v>
      </c>
      <c r="N5342">
        <v>4.2414031249999997</v>
      </c>
      <c r="O5342">
        <v>22.659697869999999</v>
      </c>
      <c r="P5342">
        <v>4.0608699269999997</v>
      </c>
      <c r="Q5342">
        <v>8.2625714170000002</v>
      </c>
    </row>
    <row r="5343" spans="1:17">
      <c r="A5343" t="s">
        <v>15959</v>
      </c>
      <c r="B5343" s="14" t="s">
        <v>4173</v>
      </c>
      <c r="C5343">
        <v>59.513561269999997</v>
      </c>
      <c r="D5343">
        <v>3.9101567589999999</v>
      </c>
      <c r="E5343">
        <v>4.7185479240000001</v>
      </c>
      <c r="F5343">
        <v>2.648981918</v>
      </c>
      <c r="G5343">
        <v>3.5168023970000002</v>
      </c>
      <c r="H5343">
        <v>6.6918247119999998</v>
      </c>
      <c r="I5343">
        <v>19.139954079999999</v>
      </c>
      <c r="J5343">
        <v>9.2370618499999999</v>
      </c>
      <c r="K5343">
        <v>27.614242520000001</v>
      </c>
      <c r="L5343">
        <v>45.754037480000001</v>
      </c>
      <c r="M5343">
        <v>52.993018540000001</v>
      </c>
      <c r="N5343">
        <v>7.866354909</v>
      </c>
      <c r="O5343">
        <v>59.143551379999998</v>
      </c>
      <c r="P5343">
        <v>4.5493359140000003</v>
      </c>
      <c r="Q5343">
        <v>26.911392960000001</v>
      </c>
    </row>
    <row r="5344" spans="1:17">
      <c r="A5344" t="s">
        <v>15960</v>
      </c>
      <c r="B5344" s="14" t="s">
        <v>15961</v>
      </c>
      <c r="C5344">
        <v>43.800307940000003</v>
      </c>
      <c r="D5344">
        <v>287.4005727</v>
      </c>
      <c r="E5344">
        <v>18.306441240000002</v>
      </c>
      <c r="F5344">
        <v>32.22360183</v>
      </c>
      <c r="G5344">
        <v>15.84731944</v>
      </c>
      <c r="H5344">
        <v>18.824323249999999</v>
      </c>
      <c r="I5344">
        <v>4.5624890550000003</v>
      </c>
      <c r="J5344">
        <v>4.3627427220000001</v>
      </c>
      <c r="K5344">
        <v>25.07404536</v>
      </c>
      <c r="L5344">
        <v>146.94404520000001</v>
      </c>
      <c r="M5344">
        <v>0</v>
      </c>
      <c r="N5344">
        <v>1.285559291</v>
      </c>
      <c r="O5344">
        <v>92.395977799999997</v>
      </c>
      <c r="P5344">
        <v>0.156462725</v>
      </c>
      <c r="Q5344">
        <v>15.771770119999999</v>
      </c>
    </row>
    <row r="5345" spans="1:17">
      <c r="A5345" t="s">
        <v>15962</v>
      </c>
      <c r="B5345" s="14" t="s">
        <v>1074</v>
      </c>
      <c r="C5345">
        <v>0</v>
      </c>
      <c r="D5345">
        <v>3.2100927060000002</v>
      </c>
      <c r="E5345">
        <v>1.1133742040000001</v>
      </c>
      <c r="F5345">
        <v>0.65747205200000003</v>
      </c>
      <c r="G5345">
        <v>0.97308101899999999</v>
      </c>
      <c r="H5345">
        <v>1.5458570789999999</v>
      </c>
      <c r="I5345">
        <v>2.3479475839999999</v>
      </c>
      <c r="J5345">
        <v>0.51026230699999997</v>
      </c>
      <c r="K5345">
        <v>0.36519629100000001</v>
      </c>
      <c r="L5345">
        <v>0</v>
      </c>
      <c r="M5345">
        <v>0</v>
      </c>
      <c r="N5345">
        <v>1.4885423360000001</v>
      </c>
      <c r="O5345">
        <v>4.4577006829999997</v>
      </c>
      <c r="P5345">
        <v>1.4493389270000001</v>
      </c>
      <c r="Q5345">
        <v>0</v>
      </c>
    </row>
    <row r="5346" spans="1:17">
      <c r="A5346" t="s">
        <v>15963</v>
      </c>
      <c r="B5346" s="14" t="s">
        <v>15964</v>
      </c>
      <c r="C5346">
        <v>17.931780199999999</v>
      </c>
      <c r="D5346">
        <v>5.7781668709999998</v>
      </c>
      <c r="E5346">
        <v>2.6592514650000001</v>
      </c>
      <c r="F5346">
        <v>3.2544866579999998</v>
      </c>
      <c r="G5346">
        <v>4.3163093750000003</v>
      </c>
      <c r="H5346">
        <v>2.504288469</v>
      </c>
      <c r="I5346">
        <v>7.1318907850000004</v>
      </c>
      <c r="J5346">
        <v>3.5820413919999998</v>
      </c>
      <c r="K5346">
        <v>16.516002270000001</v>
      </c>
      <c r="L5346">
        <v>17.510514140000002</v>
      </c>
      <c r="M5346">
        <v>9.3875143390000009</v>
      </c>
      <c r="N5346">
        <v>3.2822358519999999</v>
      </c>
      <c r="O5346">
        <v>28.88590043</v>
      </c>
      <c r="P5346">
        <v>2.7718606979999998</v>
      </c>
      <c r="Q5346">
        <v>8.2179223260000001</v>
      </c>
    </row>
    <row r="5347" spans="1:17">
      <c r="A5347" t="s">
        <v>15965</v>
      </c>
      <c r="B5347" s="14" t="s">
        <v>3235</v>
      </c>
      <c r="C5347">
        <v>23.128229489999999</v>
      </c>
      <c r="D5347">
        <v>16.4788538</v>
      </c>
      <c r="E5347">
        <v>23.630272089999998</v>
      </c>
      <c r="F5347">
        <v>25.752868469999999</v>
      </c>
      <c r="G5347">
        <v>28.640311929999999</v>
      </c>
      <c r="H5347">
        <v>63.618024419999998</v>
      </c>
      <c r="I5347">
        <v>20.358553579999999</v>
      </c>
      <c r="J5347">
        <v>15.87492458</v>
      </c>
      <c r="K5347">
        <v>31.003727919999999</v>
      </c>
      <c r="L5347">
        <v>42.261382130000001</v>
      </c>
      <c r="M5347">
        <v>9.1991114839999995</v>
      </c>
      <c r="N5347">
        <v>9.6319654210000003</v>
      </c>
      <c r="O5347">
        <v>15.92222312</v>
      </c>
      <c r="P5347">
        <v>23.133116520000002</v>
      </c>
      <c r="Q5347">
        <v>38.673462559999997</v>
      </c>
    </row>
    <row r="5348" spans="1:17">
      <c r="A5348" t="s">
        <v>15966</v>
      </c>
      <c r="B5348" s="14" t="s">
        <v>8049</v>
      </c>
      <c r="C5348">
        <v>226.71873679999999</v>
      </c>
      <c r="D5348">
        <v>31.558615939999999</v>
      </c>
      <c r="E5348">
        <v>27.026964159999999</v>
      </c>
      <c r="F5348">
        <v>20.24266793</v>
      </c>
      <c r="G5348">
        <v>32.559038129999998</v>
      </c>
      <c r="H5348">
        <v>41.012993639999998</v>
      </c>
      <c r="I5348">
        <v>133.22468040000001</v>
      </c>
      <c r="J5348">
        <v>54.335977530000001</v>
      </c>
      <c r="K5348">
        <v>145.24022500000001</v>
      </c>
      <c r="L5348">
        <v>204.5355678</v>
      </c>
      <c r="M5348">
        <v>189.77318550000001</v>
      </c>
      <c r="N5348">
        <v>35.224324559999999</v>
      </c>
      <c r="O5348">
        <v>202.8091713</v>
      </c>
      <c r="P5348">
        <v>28.38233833</v>
      </c>
      <c r="Q5348">
        <v>107.3914166</v>
      </c>
    </row>
    <row r="5349" spans="1:17">
      <c r="A5349" t="e">
        <v>#N/A</v>
      </c>
      <c r="B5349" s="14" t="s">
        <v>15967</v>
      </c>
      <c r="C5349">
        <v>2000.875638</v>
      </c>
      <c r="D5349">
        <v>10231.109539999999</v>
      </c>
      <c r="E5349">
        <v>10278.663399999999</v>
      </c>
      <c r="F5349">
        <v>11816.88847</v>
      </c>
      <c r="G5349">
        <v>5074.8450460000004</v>
      </c>
      <c r="H5349">
        <v>778.3034811</v>
      </c>
      <c r="I5349">
        <v>2434.7562659999999</v>
      </c>
      <c r="J5349">
        <v>6267.0535110000001</v>
      </c>
      <c r="K5349">
        <v>2102.9894749999999</v>
      </c>
      <c r="L5349">
        <v>3202.4768119999999</v>
      </c>
      <c r="M5349">
        <v>1094.7133120000001</v>
      </c>
      <c r="N5349">
        <v>13125.8791</v>
      </c>
      <c r="O5349">
        <v>2128.440904</v>
      </c>
      <c r="P5349">
        <v>17643.630949999999</v>
      </c>
      <c r="Q5349">
        <v>6273.116548</v>
      </c>
    </row>
    <row r="5350" spans="1:17">
      <c r="A5350" t="s">
        <v>14774</v>
      </c>
      <c r="B5350" s="14" t="s">
        <v>15968</v>
      </c>
      <c r="C5350">
        <v>212.59023490000001</v>
      </c>
      <c r="D5350">
        <v>33.124835939999997</v>
      </c>
      <c r="E5350">
        <v>31.81533237</v>
      </c>
      <c r="F5350">
        <v>21.322498800000002</v>
      </c>
      <c r="G5350">
        <v>38.642478449999999</v>
      </c>
      <c r="H5350">
        <v>48.050263970000003</v>
      </c>
      <c r="I5350">
        <v>108.28607030000001</v>
      </c>
      <c r="J5350">
        <v>52.095016540000003</v>
      </c>
      <c r="K5350">
        <v>88.135537450000001</v>
      </c>
      <c r="L5350">
        <v>127.8996502</v>
      </c>
      <c r="M5350">
        <v>83.95839316</v>
      </c>
      <c r="N5350">
        <v>40.500817179999999</v>
      </c>
      <c r="O5350">
        <v>76.602182580000004</v>
      </c>
      <c r="P5350">
        <v>48.377041380000001</v>
      </c>
      <c r="Q5350">
        <v>60.833970469999997</v>
      </c>
    </row>
    <row r="5351" spans="1:17">
      <c r="A5351" t="e">
        <v>#N/A</v>
      </c>
      <c r="B5351" s="14" t="s">
        <v>15969</v>
      </c>
      <c r="C5351">
        <v>0</v>
      </c>
      <c r="D5351">
        <v>0.51981614799999998</v>
      </c>
      <c r="E5351">
        <v>0</v>
      </c>
      <c r="F5351">
        <v>0.31939693400000002</v>
      </c>
      <c r="G5351">
        <v>0</v>
      </c>
      <c r="H5351">
        <v>0</v>
      </c>
      <c r="I5351">
        <v>3.4218667909999998</v>
      </c>
      <c r="J5351">
        <v>0.297459731</v>
      </c>
      <c r="K5351">
        <v>2.1289283800000001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</row>
    <row r="5352" spans="1:17">
      <c r="A5352" t="s">
        <v>15970</v>
      </c>
      <c r="B5352" s="14" t="s">
        <v>9051</v>
      </c>
      <c r="C5352">
        <v>2.792586971</v>
      </c>
      <c r="D5352">
        <v>4.9492121439999996</v>
      </c>
      <c r="E5352">
        <v>4.5001514279999997</v>
      </c>
      <c r="F5352">
        <v>4.3602636400000003</v>
      </c>
      <c r="G5352">
        <v>4.5953444210000001</v>
      </c>
      <c r="H5352">
        <v>5.8041583709999998</v>
      </c>
      <c r="I5352">
        <v>2.2758000300000001</v>
      </c>
      <c r="J5352">
        <v>4.9041809589999996</v>
      </c>
      <c r="K5352">
        <v>4.1731738480000002</v>
      </c>
      <c r="L5352">
        <v>3.3214446459999998</v>
      </c>
      <c r="M5352">
        <v>0.94597068399999995</v>
      </c>
      <c r="N5352">
        <v>3.1893529420000002</v>
      </c>
      <c r="O5352">
        <v>2.2740656829999999</v>
      </c>
      <c r="P5352">
        <v>5.5945693240000001</v>
      </c>
      <c r="Q5352">
        <v>5.0815965780000001</v>
      </c>
    </row>
    <row r="5353" spans="1:17">
      <c r="A5353" t="s">
        <v>15971</v>
      </c>
      <c r="B5353" s="14" t="s">
        <v>1668</v>
      </c>
      <c r="C5353">
        <v>5.2452286030000002</v>
      </c>
      <c r="D5353">
        <v>10.148078849999999</v>
      </c>
      <c r="E5353">
        <v>10.04451645</v>
      </c>
      <c r="F5353">
        <v>10.281281849999999</v>
      </c>
      <c r="G5353">
        <v>10.687883100000001</v>
      </c>
      <c r="H5353">
        <v>13.42971519</v>
      </c>
      <c r="I5353">
        <v>17.338231059999998</v>
      </c>
      <c r="J5353">
        <v>9.9740942829999995</v>
      </c>
      <c r="K5353">
        <v>7.7730221610000001</v>
      </c>
      <c r="L5353">
        <v>6.1865773580000001</v>
      </c>
      <c r="M5353">
        <v>2.01369204</v>
      </c>
      <c r="N5353">
        <v>9.1815711289999999</v>
      </c>
      <c r="O5353">
        <v>2.7108557420000001</v>
      </c>
      <c r="P5353">
        <v>13.69293938</v>
      </c>
      <c r="Q5353">
        <v>11.05760005</v>
      </c>
    </row>
    <row r="5354" spans="1:17">
      <c r="A5354" t="s">
        <v>15972</v>
      </c>
      <c r="B5354" s="14" t="s">
        <v>15973</v>
      </c>
      <c r="C5354">
        <v>5.1829598849999998</v>
      </c>
      <c r="D5354">
        <v>1.08320675</v>
      </c>
      <c r="E5354">
        <v>0.90513495899999996</v>
      </c>
      <c r="F5354">
        <v>1.011663129</v>
      </c>
      <c r="G5354">
        <v>0.726132208</v>
      </c>
      <c r="H5354">
        <v>0.97649262299999995</v>
      </c>
      <c r="I5354">
        <v>2.7096193579999999</v>
      </c>
      <c r="J5354">
        <v>1.6240188390000001</v>
      </c>
      <c r="K5354">
        <v>1.5083480250000001</v>
      </c>
      <c r="L5354">
        <v>2.0390842610000002</v>
      </c>
      <c r="M5354">
        <v>2.252588491</v>
      </c>
      <c r="N5354">
        <v>0.57863866900000005</v>
      </c>
      <c r="O5354">
        <v>4.2237848720000004</v>
      </c>
      <c r="P5354">
        <v>0.96834235899999999</v>
      </c>
      <c r="Q5354">
        <v>2.2184303700000001</v>
      </c>
    </row>
    <row r="5355" spans="1:17">
      <c r="A5355" t="s">
        <v>15974</v>
      </c>
      <c r="B5355" s="14" t="s">
        <v>15975</v>
      </c>
      <c r="C5355">
        <v>30.217634050000001</v>
      </c>
      <c r="D5355">
        <v>7.8099206690000003</v>
      </c>
      <c r="E5355">
        <v>14.332604</v>
      </c>
      <c r="F5355">
        <v>15.595918599999999</v>
      </c>
      <c r="G5355">
        <v>21.741749240000001</v>
      </c>
      <c r="H5355">
        <v>33.848614470000001</v>
      </c>
      <c r="I5355">
        <v>12.852865510000001</v>
      </c>
      <c r="J5355">
        <v>29.20909456</v>
      </c>
      <c r="K5355">
        <v>34.841730310000003</v>
      </c>
      <c r="L5355">
        <v>36.595383439999999</v>
      </c>
      <c r="M5355">
        <v>2.4168397349999999</v>
      </c>
      <c r="N5355">
        <v>8.3812194719999997</v>
      </c>
      <c r="O5355">
        <v>18.12707674</v>
      </c>
      <c r="P5355">
        <v>15.867610020000001</v>
      </c>
      <c r="Q5355">
        <v>19.041527339999998</v>
      </c>
    </row>
    <row r="5356" spans="1:17">
      <c r="A5356" t="s">
        <v>15976</v>
      </c>
      <c r="B5356" s="14" t="s">
        <v>2696</v>
      </c>
      <c r="C5356">
        <v>44.148703640000001</v>
      </c>
      <c r="D5356">
        <v>3.0563800259999998</v>
      </c>
      <c r="E5356">
        <v>1.467777026</v>
      </c>
      <c r="F5356">
        <v>2.5039581499999999</v>
      </c>
      <c r="G5356">
        <v>1.985326768</v>
      </c>
      <c r="H5356">
        <v>1.94282216</v>
      </c>
      <c r="I5356">
        <v>2.0119662200000001</v>
      </c>
      <c r="J5356">
        <v>4.3141598410000004</v>
      </c>
      <c r="K5356">
        <v>1.8776294840000001</v>
      </c>
      <c r="L5356">
        <v>4.0681224159999996</v>
      </c>
      <c r="M5356">
        <v>15.889779280000001</v>
      </c>
      <c r="N5356">
        <v>1.8140988119999999</v>
      </c>
      <c r="O5356">
        <v>15.279290319999999</v>
      </c>
      <c r="P5356">
        <v>2.966867798</v>
      </c>
      <c r="Q5356">
        <v>7.903448279</v>
      </c>
    </row>
    <row r="5357" spans="1:17">
      <c r="A5357" t="s">
        <v>15977</v>
      </c>
      <c r="B5357" s="14" t="s">
        <v>7761</v>
      </c>
      <c r="C5357">
        <v>39.211196459999996</v>
      </c>
      <c r="D5357">
        <v>0.89093260699999999</v>
      </c>
      <c r="E5357">
        <v>1.5777188559999999</v>
      </c>
      <c r="F5357">
        <v>1.26592382</v>
      </c>
      <c r="G5357">
        <v>1.475739425</v>
      </c>
      <c r="H5357">
        <v>0.38613496400000002</v>
      </c>
      <c r="I5357">
        <v>5.4983130420000004</v>
      </c>
      <c r="J5357">
        <v>4.9389540240000001</v>
      </c>
      <c r="K5357">
        <v>3.1927446910000001</v>
      </c>
      <c r="L5357">
        <v>4.6057753220000004</v>
      </c>
      <c r="M5357">
        <v>0.96497070399999996</v>
      </c>
      <c r="N5357">
        <v>3.6562151260000002</v>
      </c>
      <c r="O5357">
        <v>7.5159600930000003</v>
      </c>
      <c r="P5357">
        <v>4.9778573120000003</v>
      </c>
      <c r="Q5357">
        <v>4.1469292099999997</v>
      </c>
    </row>
    <row r="5358" spans="1:17">
      <c r="A5358" t="s">
        <v>15978</v>
      </c>
      <c r="B5358" s="14" t="s">
        <v>8137</v>
      </c>
      <c r="C5358">
        <v>99.043094609999997</v>
      </c>
      <c r="D5358">
        <v>692.13241889999995</v>
      </c>
      <c r="E5358">
        <v>554.79100989999995</v>
      </c>
      <c r="F5358">
        <v>917.1164943</v>
      </c>
      <c r="G5358">
        <v>527.59357399999999</v>
      </c>
      <c r="H5358">
        <v>304.30411770000001</v>
      </c>
      <c r="I5358">
        <v>274.68724250000002</v>
      </c>
      <c r="J5358">
        <v>503.0139595</v>
      </c>
      <c r="K5358">
        <v>798.72651719999999</v>
      </c>
      <c r="L5358">
        <v>176.00945060000001</v>
      </c>
      <c r="M5358">
        <v>93.361432160000007</v>
      </c>
      <c r="N5358">
        <v>515.84016250000002</v>
      </c>
      <c r="O5358">
        <v>60.72018327</v>
      </c>
      <c r="P5358">
        <v>1444.831079</v>
      </c>
      <c r="Q5358">
        <v>865.65741270000001</v>
      </c>
    </row>
    <row r="5359" spans="1:17">
      <c r="A5359" t="e">
        <v>#N/A</v>
      </c>
      <c r="B5359" s="14" t="s">
        <v>15979</v>
      </c>
      <c r="C5359">
        <v>25.11330397</v>
      </c>
      <c r="D5359">
        <v>6.1815974410000001</v>
      </c>
      <c r="E5359">
        <v>6.2340853970000003</v>
      </c>
      <c r="F5359">
        <v>7.5964676300000002</v>
      </c>
      <c r="G5359">
        <v>5.300285895</v>
      </c>
      <c r="H5359">
        <v>20.36144453</v>
      </c>
      <c r="I5359">
        <v>8.1384939890000005</v>
      </c>
      <c r="J5359">
        <v>14.14943585</v>
      </c>
      <c r="K5359">
        <v>20.253588910000001</v>
      </c>
      <c r="L5359">
        <v>12.341803820000001</v>
      </c>
      <c r="M5359">
        <v>5.3562394129999999</v>
      </c>
      <c r="N5359">
        <v>14.790880810000001</v>
      </c>
      <c r="O5359">
        <v>9.2708126380000007</v>
      </c>
      <c r="P5359">
        <v>7.5355831369999997</v>
      </c>
      <c r="Q5359">
        <v>17.263694319999999</v>
      </c>
    </row>
    <row r="5360" spans="1:17">
      <c r="A5360" t="s">
        <v>15980</v>
      </c>
      <c r="B5360" s="14" t="s">
        <v>7755</v>
      </c>
      <c r="C5360">
        <v>23.1348497</v>
      </c>
      <c r="D5360">
        <v>73.358401999999998</v>
      </c>
      <c r="E5360">
        <v>66.417483149999995</v>
      </c>
      <c r="F5360">
        <v>106.0825109</v>
      </c>
      <c r="G5360">
        <v>54.915731970000003</v>
      </c>
      <c r="H5360">
        <v>239.49875840000001</v>
      </c>
      <c r="I5360">
        <v>35.752213560000001</v>
      </c>
      <c r="J5360">
        <v>120.0264937</v>
      </c>
      <c r="K5360">
        <v>158.05335170000001</v>
      </c>
      <c r="L5360">
        <v>35.126672399999997</v>
      </c>
      <c r="M5360">
        <v>21.209991519999999</v>
      </c>
      <c r="N5360">
        <v>62.230528630000002</v>
      </c>
      <c r="O5360">
        <v>12.23705927</v>
      </c>
      <c r="P5360">
        <v>186.0849389</v>
      </c>
      <c r="Q5360">
        <v>111.5628555</v>
      </c>
    </row>
    <row r="5361" spans="1:17">
      <c r="A5361" t="s">
        <v>15981</v>
      </c>
      <c r="B5361" s="14" t="s">
        <v>7750</v>
      </c>
      <c r="C5361">
        <v>5.8923136700000001</v>
      </c>
      <c r="D5361">
        <v>1.1918365289999999</v>
      </c>
      <c r="E5361">
        <v>1.9351225729999999</v>
      </c>
      <c r="F5361">
        <v>0.48820970600000002</v>
      </c>
      <c r="G5361">
        <v>1.194447464</v>
      </c>
      <c r="H5361">
        <v>3.837216202</v>
      </c>
      <c r="I5361">
        <v>4.1096365429999997</v>
      </c>
      <c r="J5361">
        <v>6.6253065649999998</v>
      </c>
      <c r="K5361">
        <v>6.973164916</v>
      </c>
      <c r="L5361">
        <v>8.5793255169999991</v>
      </c>
      <c r="M5361">
        <v>2.9505834979999999</v>
      </c>
      <c r="N5361">
        <v>2.084328636</v>
      </c>
      <c r="O5361">
        <v>4.8232763849999998</v>
      </c>
      <c r="P5361">
        <v>2.6521014260000002</v>
      </c>
      <c r="Q5361">
        <v>4.0505662720000002</v>
      </c>
    </row>
    <row r="5362" spans="1:17">
      <c r="A5362" t="s">
        <v>15982</v>
      </c>
      <c r="B5362" s="14" t="s">
        <v>4862</v>
      </c>
      <c r="C5362">
        <v>1.5805469240000001</v>
      </c>
      <c r="D5362">
        <v>1.5006174210000001</v>
      </c>
      <c r="E5362">
        <v>1.4893375929999999</v>
      </c>
      <c r="F5362">
        <v>1.844085089</v>
      </c>
      <c r="G5362">
        <v>1.2476839799999999</v>
      </c>
      <c r="H5362">
        <v>0.17343350099999999</v>
      </c>
      <c r="I5362">
        <v>1.3171100170000001</v>
      </c>
      <c r="J5362">
        <v>3.7783403340000001</v>
      </c>
      <c r="K5362">
        <v>2.8680587900000001</v>
      </c>
      <c r="L5362">
        <v>3.1387107109999999</v>
      </c>
      <c r="M5362">
        <v>0.433419045</v>
      </c>
      <c r="N5362">
        <v>2.866888592</v>
      </c>
      <c r="O5362">
        <v>2.250541723</v>
      </c>
      <c r="P5362">
        <v>2.5068254209999998</v>
      </c>
      <c r="Q5362">
        <v>2.9491226799999999</v>
      </c>
    </row>
    <row r="5363" spans="1:17">
      <c r="A5363" t="s">
        <v>15983</v>
      </c>
      <c r="B5363" s="14" t="s">
        <v>9168</v>
      </c>
      <c r="C5363">
        <v>93.121663100000006</v>
      </c>
      <c r="D5363">
        <v>15.447259839999999</v>
      </c>
      <c r="E5363">
        <v>10.81635483</v>
      </c>
      <c r="F5363">
        <v>17.084604649999999</v>
      </c>
      <c r="G5363">
        <v>7.2245132759999997</v>
      </c>
      <c r="H5363">
        <v>3.8009897600000002</v>
      </c>
      <c r="I5363">
        <v>13.120883559999999</v>
      </c>
      <c r="J5363">
        <v>28.343570360000001</v>
      </c>
      <c r="K5363">
        <v>18.775385799999999</v>
      </c>
      <c r="L5363">
        <v>12.50697579</v>
      </c>
      <c r="M5363">
        <v>16.407129879999999</v>
      </c>
      <c r="N5363">
        <v>15.41662867</v>
      </c>
      <c r="O5363">
        <v>22.419612260000001</v>
      </c>
      <c r="P5363">
        <v>32.936937569999998</v>
      </c>
      <c r="Q5363">
        <v>14.53476854</v>
      </c>
    </row>
    <row r="5364" spans="1:17">
      <c r="A5364" t="s">
        <v>15984</v>
      </c>
      <c r="B5364" s="14" t="s">
        <v>6384</v>
      </c>
      <c r="C5364">
        <v>1.11782526</v>
      </c>
      <c r="D5364">
        <v>1.9535707040000001</v>
      </c>
      <c r="E5364">
        <v>1.9027687499999999</v>
      </c>
      <c r="F5364">
        <v>2.045677328</v>
      </c>
      <c r="G5364">
        <v>1.501325</v>
      </c>
      <c r="H5364">
        <v>1.335620517</v>
      </c>
      <c r="I5364">
        <v>2.3546560049999998</v>
      </c>
      <c r="J5364">
        <v>4.1095068279999998</v>
      </c>
      <c r="K5364">
        <v>2.0284045430000002</v>
      </c>
      <c r="L5364">
        <v>1.8834838739999999</v>
      </c>
      <c r="M5364">
        <v>0.23841306300000001</v>
      </c>
      <c r="N5364">
        <v>2.0516366370000001</v>
      </c>
      <c r="O5364">
        <v>0.96286334799999995</v>
      </c>
      <c r="P5364">
        <v>2.2174885579999999</v>
      </c>
      <c r="Q5364">
        <v>1.9637632570000001</v>
      </c>
    </row>
    <row r="5365" spans="1:17">
      <c r="A5365" t="s">
        <v>15985</v>
      </c>
      <c r="B5365" s="14" t="s">
        <v>15986</v>
      </c>
      <c r="C5365">
        <v>4.1630477020000001</v>
      </c>
      <c r="D5365">
        <v>9.8681226889999998</v>
      </c>
      <c r="E5365">
        <v>8.2821883369999991</v>
      </c>
      <c r="F5365">
        <v>10.99343642</v>
      </c>
      <c r="G5365">
        <v>7.763908518</v>
      </c>
      <c r="H5365">
        <v>16.308168859999999</v>
      </c>
      <c r="I5365">
        <v>4.2497377890000001</v>
      </c>
      <c r="J5365">
        <v>6.2802385149999997</v>
      </c>
      <c r="K5365">
        <v>14.16424123</v>
      </c>
      <c r="L5365">
        <v>9.4696328820000009</v>
      </c>
      <c r="M5365">
        <v>4.7946981839999996</v>
      </c>
      <c r="N5365">
        <v>2.9251657569999998</v>
      </c>
      <c r="O5365">
        <v>1.8441939119999999</v>
      </c>
      <c r="P5365">
        <v>7.6824459799999998</v>
      </c>
      <c r="Q5365">
        <v>12.305796450000001</v>
      </c>
    </row>
    <row r="5366" spans="1:17">
      <c r="A5366" t="s">
        <v>15987</v>
      </c>
      <c r="B5366" s="14" t="s">
        <v>1795</v>
      </c>
      <c r="C5366">
        <v>6.0129202169999996</v>
      </c>
      <c r="D5366">
        <v>6.5637894750000001</v>
      </c>
      <c r="E5366">
        <v>5.3772032520000002</v>
      </c>
      <c r="F5366">
        <v>6.2868423809999996</v>
      </c>
      <c r="G5366">
        <v>4.2586117979999996</v>
      </c>
      <c r="H5366">
        <v>3.0455896199999999</v>
      </c>
      <c r="I5366">
        <v>7.1166742120000004</v>
      </c>
      <c r="J5366">
        <v>7.3574677849999999</v>
      </c>
      <c r="K5366">
        <v>11.50402995</v>
      </c>
      <c r="L5366">
        <v>8.2593689060000006</v>
      </c>
      <c r="M5366">
        <v>1.5054886890000001</v>
      </c>
      <c r="N5366">
        <v>3.190487429</v>
      </c>
      <c r="O5366">
        <v>3.1848244299999999</v>
      </c>
      <c r="P5366">
        <v>2.5625682360000002</v>
      </c>
      <c r="Q5366">
        <v>3.8339479170000001</v>
      </c>
    </row>
    <row r="5367" spans="1:17">
      <c r="A5367" t="s">
        <v>15988</v>
      </c>
      <c r="B5367" s="14" t="s">
        <v>8622</v>
      </c>
      <c r="C5367">
        <v>10.596632899999999</v>
      </c>
      <c r="D5367">
        <v>28.36573366</v>
      </c>
      <c r="E5367">
        <v>18.63264298</v>
      </c>
      <c r="F5367">
        <v>46.7180052</v>
      </c>
      <c r="G5367">
        <v>16.112759220000001</v>
      </c>
      <c r="H5367">
        <v>43.183952740000002</v>
      </c>
      <c r="I5367">
        <v>4.292577015</v>
      </c>
      <c r="J5367">
        <v>11.82884769</v>
      </c>
      <c r="K5367">
        <v>29.243555050000001</v>
      </c>
      <c r="L5367">
        <v>33.291830439999998</v>
      </c>
      <c r="M5367">
        <v>7.910283723</v>
      </c>
      <c r="N5367">
        <v>13.498097660000001</v>
      </c>
      <c r="O5367">
        <v>10.105604270000001</v>
      </c>
      <c r="P5367">
        <v>32.944827070000002</v>
      </c>
      <c r="Q5367">
        <v>58.478081379999999</v>
      </c>
    </row>
    <row r="5368" spans="1:17">
      <c r="A5368" t="s">
        <v>15989</v>
      </c>
      <c r="B5368" s="14" t="s">
        <v>3776</v>
      </c>
      <c r="C5368">
        <v>3.917725248</v>
      </c>
      <c r="D5368">
        <v>11.28279515</v>
      </c>
      <c r="E5368">
        <v>9.3657061010000007</v>
      </c>
      <c r="F5368">
        <v>9.4735412159999992</v>
      </c>
      <c r="G5368">
        <v>11.73957397</v>
      </c>
      <c r="H5368">
        <v>12.804044340000001</v>
      </c>
      <c r="I5368">
        <v>6.9455748550000003</v>
      </c>
      <c r="J5368">
        <v>8.3846461679999997</v>
      </c>
      <c r="K5368">
        <v>21.60608861</v>
      </c>
      <c r="L5368">
        <v>23.104150600000001</v>
      </c>
      <c r="M5368">
        <v>2.8016639190000001</v>
      </c>
      <c r="N5368">
        <v>4.9241512109999999</v>
      </c>
      <c r="O5368">
        <v>4.3387954979999996</v>
      </c>
      <c r="P5368">
        <v>6.972719433</v>
      </c>
      <c r="Q5368">
        <v>9.5053078860000007</v>
      </c>
    </row>
    <row r="5369" spans="1:17">
      <c r="A5369" t="e">
        <v>#N/A</v>
      </c>
      <c r="B5369" s="14" t="s">
        <v>15990</v>
      </c>
      <c r="C5369">
        <v>1.0415493870000001</v>
      </c>
      <c r="D5369">
        <v>4.8454993310000001</v>
      </c>
      <c r="E5369">
        <v>4.3215205560000003</v>
      </c>
      <c r="F5369">
        <v>5.1039066240000004</v>
      </c>
      <c r="G5369">
        <v>4.1366899430000004</v>
      </c>
      <c r="H5369">
        <v>4.0001244979999999</v>
      </c>
      <c r="I5369">
        <v>3.0378237339999998</v>
      </c>
      <c r="J5369">
        <v>2.9048274360000002</v>
      </c>
      <c r="K5369">
        <v>0.70874790899999995</v>
      </c>
      <c r="L5369">
        <v>3.290554792</v>
      </c>
      <c r="M5369">
        <v>0.99965124000000005</v>
      </c>
      <c r="N5369">
        <v>0.64196907800000003</v>
      </c>
      <c r="O5369">
        <v>0</v>
      </c>
      <c r="P5369">
        <v>4.7660953170000004</v>
      </c>
      <c r="Q5369">
        <v>10.02392452</v>
      </c>
    </row>
    <row r="5370" spans="1:17">
      <c r="A5370" t="e">
        <v>#N/A</v>
      </c>
      <c r="B5370" s="14" t="s">
        <v>15991</v>
      </c>
      <c r="C5370">
        <v>4971.7298220000002</v>
      </c>
      <c r="D5370">
        <v>23.982197450000001</v>
      </c>
      <c r="E5370">
        <v>19.19510344</v>
      </c>
      <c r="F5370">
        <v>4.3661250840000001</v>
      </c>
      <c r="G5370">
        <v>15.924248179999999</v>
      </c>
      <c r="H5370">
        <v>29.257221269999999</v>
      </c>
      <c r="I5370">
        <v>1362.368091</v>
      </c>
      <c r="J5370">
        <v>16.264982570000001</v>
      </c>
      <c r="K5370">
        <v>987.65741439999999</v>
      </c>
      <c r="L5370">
        <v>1542.8453</v>
      </c>
      <c r="M5370">
        <v>10913.41581</v>
      </c>
      <c r="N5370">
        <v>122.5749581</v>
      </c>
      <c r="O5370">
        <v>12681.751630000001</v>
      </c>
      <c r="P5370">
        <v>27.06957049</v>
      </c>
      <c r="Q5370">
        <v>3494.9017600000002</v>
      </c>
    </row>
    <row r="5371" spans="1:17">
      <c r="A5371" t="e">
        <v>#N/A</v>
      </c>
      <c r="B5371" s="14" t="s">
        <v>15992</v>
      </c>
      <c r="C5371">
        <v>41.820185520000003</v>
      </c>
      <c r="D5371">
        <v>167.92035580000001</v>
      </c>
      <c r="E5371">
        <v>109.56057490000001</v>
      </c>
      <c r="F5371">
        <v>66.175810420000005</v>
      </c>
      <c r="G5371">
        <v>100.1991907</v>
      </c>
      <c r="H5371">
        <v>168.6432235</v>
      </c>
      <c r="I5371">
        <v>22.870198299999998</v>
      </c>
      <c r="J5371">
        <v>35.122840140000001</v>
      </c>
      <c r="K5371">
        <v>26.086109759999999</v>
      </c>
      <c r="L5371">
        <v>29.727455119999998</v>
      </c>
      <c r="M5371">
        <v>10.03447384</v>
      </c>
      <c r="N5371">
        <v>34.153567580000001</v>
      </c>
      <c r="O5371">
        <v>11.57873646</v>
      </c>
      <c r="P5371">
        <v>119.2127132</v>
      </c>
      <c r="Q5371">
        <v>158.1169865</v>
      </c>
    </row>
    <row r="5372" spans="1:17">
      <c r="A5372" t="s">
        <v>15993</v>
      </c>
      <c r="B5372" s="14" t="s">
        <v>3777</v>
      </c>
      <c r="C5372">
        <v>8.0622710860000009</v>
      </c>
      <c r="D5372">
        <v>23.79585466</v>
      </c>
      <c r="E5372">
        <v>16.42878704</v>
      </c>
      <c r="F5372">
        <v>11.843827340000001</v>
      </c>
      <c r="G5372">
        <v>16.68502127</v>
      </c>
      <c r="H5372">
        <v>54.448248159999999</v>
      </c>
      <c r="I5372">
        <v>8.4110400409999997</v>
      </c>
      <c r="J5372">
        <v>6.4546840809999999</v>
      </c>
      <c r="K5372">
        <v>10.831670450000001</v>
      </c>
      <c r="L5372">
        <v>11.403188099999999</v>
      </c>
      <c r="M5372">
        <v>7.9760429520000002</v>
      </c>
      <c r="N5372">
        <v>4.2659177850000001</v>
      </c>
      <c r="O5372">
        <v>9.1348388630000006</v>
      </c>
      <c r="P5372">
        <v>13.2962536</v>
      </c>
      <c r="Q5372">
        <v>40.202737050000003</v>
      </c>
    </row>
    <row r="5373" spans="1:17">
      <c r="A5373" t="s">
        <v>15994</v>
      </c>
      <c r="B5373" s="14" t="s">
        <v>7687</v>
      </c>
      <c r="C5373">
        <v>6.7018778000000001</v>
      </c>
      <c r="D5373">
        <v>3.6861277179999998</v>
      </c>
      <c r="E5373">
        <v>3.1962001500000001</v>
      </c>
      <c r="F5373">
        <v>2.8783258150000002</v>
      </c>
      <c r="G5373">
        <v>2.6338298130000002</v>
      </c>
      <c r="H5373">
        <v>4.0383461690000004</v>
      </c>
      <c r="I5373">
        <v>5.5607728940000003</v>
      </c>
      <c r="J5373">
        <v>4.907170045</v>
      </c>
      <c r="K5373">
        <v>2.5161145710000001</v>
      </c>
      <c r="L5373">
        <v>4.1616219120000002</v>
      </c>
      <c r="M5373">
        <v>1.3308171790000001</v>
      </c>
      <c r="N5373">
        <v>2.1081158059999998</v>
      </c>
      <c r="O5373">
        <v>1.791561629</v>
      </c>
      <c r="P5373">
        <v>4.7327566540000001</v>
      </c>
      <c r="Q5373">
        <v>5.0042493889999999</v>
      </c>
    </row>
    <row r="5374" spans="1:17">
      <c r="A5374" t="s">
        <v>15995</v>
      </c>
      <c r="B5374" s="14" t="s">
        <v>1123</v>
      </c>
      <c r="C5374">
        <v>0</v>
      </c>
      <c r="D5374">
        <v>1.407502187</v>
      </c>
      <c r="E5374">
        <v>1.6334978339999999</v>
      </c>
      <c r="F5374">
        <v>0.72069051900000003</v>
      </c>
      <c r="G5374">
        <v>1.1885489579999999</v>
      </c>
      <c r="H5374">
        <v>2.03339662</v>
      </c>
      <c r="I5374">
        <v>0</v>
      </c>
      <c r="J5374">
        <v>3.2217177019999998</v>
      </c>
      <c r="K5374">
        <v>1.200933958</v>
      </c>
      <c r="L5374">
        <v>2.007238423</v>
      </c>
      <c r="M5374">
        <v>1.0163120940000001</v>
      </c>
      <c r="N5374">
        <v>1.305337126</v>
      </c>
      <c r="O5374">
        <v>1.1727181799999999</v>
      </c>
      <c r="P5374">
        <v>0.79434921999999997</v>
      </c>
      <c r="Q5374">
        <v>1.8198196289999999</v>
      </c>
    </row>
    <row r="5375" spans="1:17">
      <c r="A5375" t="s">
        <v>15996</v>
      </c>
      <c r="B5375" s="14" t="s">
        <v>9393</v>
      </c>
      <c r="C5375">
        <v>0.31262250699999999</v>
      </c>
      <c r="D5375">
        <v>1.0388452930000001</v>
      </c>
      <c r="E5375">
        <v>0.96451802499999995</v>
      </c>
      <c r="F5375">
        <v>1.1489585410000001</v>
      </c>
      <c r="G5375">
        <v>0.485856501</v>
      </c>
      <c r="H5375">
        <v>2.161157346</v>
      </c>
      <c r="I5375">
        <v>0.455903524</v>
      </c>
      <c r="J5375">
        <v>0.752994202</v>
      </c>
      <c r="K5375">
        <v>1.560032302</v>
      </c>
      <c r="L5375">
        <v>1.9753292579999999</v>
      </c>
      <c r="M5375">
        <v>0</v>
      </c>
      <c r="N5375">
        <v>1.001977173</v>
      </c>
      <c r="O5375">
        <v>1.384890508</v>
      </c>
      <c r="P5375">
        <v>1.031872264</v>
      </c>
      <c r="Q5375">
        <v>0</v>
      </c>
    </row>
    <row r="5376" spans="1:17">
      <c r="A5376" t="s">
        <v>15997</v>
      </c>
      <c r="B5376" s="14" t="s">
        <v>7651</v>
      </c>
      <c r="C5376">
        <v>16.25658627</v>
      </c>
      <c r="D5376">
        <v>4.7386554969999999</v>
      </c>
      <c r="E5376">
        <v>3.550033634</v>
      </c>
      <c r="F5376">
        <v>6.095011113</v>
      </c>
      <c r="G5376">
        <v>3.0042052400000001</v>
      </c>
      <c r="H5376">
        <v>6.4624939540000002</v>
      </c>
      <c r="I5376">
        <v>20.79587553</v>
      </c>
      <c r="J5376">
        <v>4.3747944969999999</v>
      </c>
      <c r="K5376">
        <v>9.3155319149999993</v>
      </c>
      <c r="L5376">
        <v>9.5510170809999995</v>
      </c>
      <c r="M5376">
        <v>8.7593749509999999</v>
      </c>
      <c r="N5376">
        <v>2.953235099</v>
      </c>
      <c r="O5376">
        <v>10.107405310000001</v>
      </c>
      <c r="P5376">
        <v>5.305901693</v>
      </c>
      <c r="Q5376">
        <v>6.4699112239999996</v>
      </c>
    </row>
    <row r="5377" spans="1:17">
      <c r="A5377" t="s">
        <v>15998</v>
      </c>
      <c r="B5377" s="14" t="s">
        <v>1607</v>
      </c>
      <c r="C5377">
        <v>229.6533431</v>
      </c>
      <c r="D5377">
        <v>24.394658889999999</v>
      </c>
      <c r="E5377">
        <v>21.809317220000001</v>
      </c>
      <c r="F5377">
        <v>23.53006804</v>
      </c>
      <c r="G5377">
        <v>24.265294350000001</v>
      </c>
      <c r="H5377">
        <v>50.669529390000001</v>
      </c>
      <c r="I5377">
        <v>100.18959700000001</v>
      </c>
      <c r="J5377">
        <v>15.63651475</v>
      </c>
      <c r="K5377">
        <v>113.73325920000001</v>
      </c>
      <c r="L5377">
        <v>237.35434459999999</v>
      </c>
      <c r="M5377">
        <v>390.31292960000002</v>
      </c>
      <c r="N5377">
        <v>15.572104939999999</v>
      </c>
      <c r="O5377">
        <v>430.20840939999999</v>
      </c>
      <c r="P5377">
        <v>15.70021974</v>
      </c>
      <c r="Q5377">
        <v>173.34399970000001</v>
      </c>
    </row>
    <row r="5378" spans="1:17">
      <c r="A5378" t="s">
        <v>15999</v>
      </c>
      <c r="B5378" s="14" t="s">
        <v>16000</v>
      </c>
      <c r="C5378">
        <v>3.5072130110000002</v>
      </c>
      <c r="D5378">
        <v>13.499768850000001</v>
      </c>
      <c r="E5378">
        <v>23.693432229999999</v>
      </c>
      <c r="F5378">
        <v>11.159227080000001</v>
      </c>
      <c r="G5378">
        <v>9.4629694139999998</v>
      </c>
      <c r="H5378">
        <v>18.857487129999999</v>
      </c>
      <c r="I5378">
        <v>904.65149220000001</v>
      </c>
      <c r="J5378">
        <v>2098.896072</v>
      </c>
      <c r="K5378">
        <v>77.563505289999995</v>
      </c>
      <c r="L5378">
        <v>44.598195529999998</v>
      </c>
      <c r="M5378">
        <v>56.382664560000002</v>
      </c>
      <c r="N5378">
        <v>1661.108007</v>
      </c>
      <c r="O5378">
        <v>136.91671489999999</v>
      </c>
      <c r="P5378">
        <v>1106.0579250000001</v>
      </c>
      <c r="Q5378">
        <v>86.493592829999997</v>
      </c>
    </row>
    <row r="5379" spans="1:17">
      <c r="A5379" t="s">
        <v>16001</v>
      </c>
      <c r="B5379" s="14" t="s">
        <v>7708</v>
      </c>
      <c r="C5379">
        <v>18.75844275</v>
      </c>
      <c r="D5379">
        <v>42.579154199999998</v>
      </c>
      <c r="E5379">
        <v>42.33892239</v>
      </c>
      <c r="F5379">
        <v>39.832882249999997</v>
      </c>
      <c r="G5379">
        <v>36.329232310000002</v>
      </c>
      <c r="H5379">
        <v>33.693850910000002</v>
      </c>
      <c r="I5379">
        <v>52.607316140000002</v>
      </c>
      <c r="J5379">
        <v>65.96247486</v>
      </c>
      <c r="K5379">
        <v>78.158896819999995</v>
      </c>
      <c r="L5379">
        <v>47.045965549999998</v>
      </c>
      <c r="M5379">
        <v>8.8634346110000006</v>
      </c>
      <c r="N5379">
        <v>32.693632370000003</v>
      </c>
      <c r="O5379">
        <v>13.10395786</v>
      </c>
      <c r="P5379">
        <v>45.63594552</v>
      </c>
      <c r="Q5379">
        <v>34.916120020000001</v>
      </c>
    </row>
    <row r="5380" spans="1:17">
      <c r="A5380" t="s">
        <v>16002</v>
      </c>
      <c r="B5380" s="14" t="s">
        <v>3938</v>
      </c>
      <c r="C5380">
        <v>6.5285011830000004</v>
      </c>
      <c r="D5380">
        <v>9.0495906169999998</v>
      </c>
      <c r="E5380">
        <v>10.894565030000001</v>
      </c>
      <c r="F5380">
        <v>7.210811369</v>
      </c>
      <c r="G5380">
        <v>11.112449610000001</v>
      </c>
      <c r="H5380">
        <v>12.894710269999999</v>
      </c>
      <c r="I5380">
        <v>13.600915880000001</v>
      </c>
      <c r="J5380">
        <v>17.569202400000002</v>
      </c>
      <c r="K5380">
        <v>14.38517098</v>
      </c>
      <c r="L5380">
        <v>12.84668855</v>
      </c>
      <c r="M5380">
        <v>3.2224529799999999</v>
      </c>
      <c r="N5380">
        <v>6.4612418979999999</v>
      </c>
      <c r="O5380">
        <v>6.8170203130000004</v>
      </c>
      <c r="P5380">
        <v>8.9272797110000006</v>
      </c>
      <c r="Q5380">
        <v>8.5911268140000008</v>
      </c>
    </row>
    <row r="5381" spans="1:17">
      <c r="A5381" t="s">
        <v>16003</v>
      </c>
      <c r="B5381" s="14" t="s">
        <v>645</v>
      </c>
      <c r="C5381">
        <v>0</v>
      </c>
      <c r="D5381">
        <v>0.902838574</v>
      </c>
      <c r="E5381">
        <v>0.75152758799999997</v>
      </c>
      <c r="F5381">
        <v>0.33284522599999999</v>
      </c>
      <c r="G5381">
        <v>0.75066250000000001</v>
      </c>
      <c r="H5381">
        <v>2.1912524100000002</v>
      </c>
      <c r="I5381">
        <v>0</v>
      </c>
      <c r="J5381">
        <v>0.13777082299999999</v>
      </c>
      <c r="K5381">
        <v>1.479044979</v>
      </c>
      <c r="L5381">
        <v>1.373373658</v>
      </c>
      <c r="M5381">
        <v>0.52152857399999997</v>
      </c>
      <c r="N5381">
        <v>0.16746101299999999</v>
      </c>
      <c r="O5381">
        <v>1.805368777</v>
      </c>
      <c r="P5381">
        <v>0.32610125899999998</v>
      </c>
      <c r="Q5381">
        <v>0</v>
      </c>
    </row>
    <row r="5382" spans="1:17">
      <c r="A5382" t="s">
        <v>16004</v>
      </c>
      <c r="B5382" s="14" t="s">
        <v>6375</v>
      </c>
      <c r="C5382">
        <v>2.0976474010000001</v>
      </c>
      <c r="D5382">
        <v>3.0205443750000001</v>
      </c>
      <c r="E5382">
        <v>2.733761892</v>
      </c>
      <c r="F5382">
        <v>3.676208017</v>
      </c>
      <c r="G5382">
        <v>2.3091808330000001</v>
      </c>
      <c r="H5382">
        <v>1.0070154689999999</v>
      </c>
      <c r="I5382">
        <v>5.3533204909999998</v>
      </c>
      <c r="J5382">
        <v>6.7809486870000004</v>
      </c>
      <c r="K5382">
        <v>6.7801300009999999</v>
      </c>
      <c r="L5382">
        <v>5.3016583109999997</v>
      </c>
      <c r="M5382">
        <v>1.006632931</v>
      </c>
      <c r="N5382">
        <v>4.7191045039999997</v>
      </c>
      <c r="O5382">
        <v>2.9038735880000002</v>
      </c>
      <c r="P5382">
        <v>7.3957694949999997</v>
      </c>
      <c r="Q5382">
        <v>3.6049760279999998</v>
      </c>
    </row>
    <row r="5383" spans="1:17">
      <c r="A5383" t="s">
        <v>16005</v>
      </c>
      <c r="B5383" s="14" t="s">
        <v>490</v>
      </c>
      <c r="C5383">
        <v>7.8729941969999997</v>
      </c>
      <c r="D5383">
        <v>8.7602984880000001</v>
      </c>
      <c r="E5383">
        <v>9.4419357270000006</v>
      </c>
      <c r="F5383">
        <v>6.4300083020000001</v>
      </c>
      <c r="G5383">
        <v>8.8059736510000004</v>
      </c>
      <c r="H5383">
        <v>7.6278803880000003</v>
      </c>
      <c r="I5383">
        <v>6.0016103850000002</v>
      </c>
      <c r="J5383">
        <v>9.821841933</v>
      </c>
      <c r="K5383">
        <v>18.669631890000002</v>
      </c>
      <c r="L5383">
        <v>9.8361640220000002</v>
      </c>
      <c r="M5383">
        <v>5.4954830709999998</v>
      </c>
      <c r="N5383">
        <v>4.4114512919999997</v>
      </c>
      <c r="O5383">
        <v>5.7467255689999996</v>
      </c>
      <c r="P5383">
        <v>4.0805044830000003</v>
      </c>
      <c r="Q5383">
        <v>7.2572009829999997</v>
      </c>
    </row>
    <row r="5384" spans="1:17">
      <c r="A5384" t="s">
        <v>16006</v>
      </c>
      <c r="B5384" s="14" t="s">
        <v>7600</v>
      </c>
      <c r="C5384">
        <v>8.9477771930000003</v>
      </c>
      <c r="D5384">
        <v>3.8119850880000001</v>
      </c>
      <c r="E5384">
        <v>2.068627861</v>
      </c>
      <c r="F5384">
        <v>1.4053465119999999</v>
      </c>
      <c r="G5384">
        <v>2.70394888</v>
      </c>
      <c r="H5384">
        <v>3.8990380189999998</v>
      </c>
      <c r="I5384">
        <v>5.7715486540000001</v>
      </c>
      <c r="J5384">
        <v>3.6865176000000002</v>
      </c>
      <c r="K5384">
        <v>6.4009779939999998</v>
      </c>
      <c r="L5384">
        <v>6.9584265329999999</v>
      </c>
      <c r="M5384">
        <v>2.3121100129999999</v>
      </c>
      <c r="N5384">
        <v>1.6757265349999999</v>
      </c>
      <c r="O5384">
        <v>5.3358677180000003</v>
      </c>
      <c r="P5384">
        <v>1.8329608239999999</v>
      </c>
      <c r="Q5384">
        <v>5.3229724159999998</v>
      </c>
    </row>
    <row r="5385" spans="1:17">
      <c r="A5385" t="s">
        <v>16007</v>
      </c>
      <c r="B5385" s="14" t="s">
        <v>16008</v>
      </c>
      <c r="C5385">
        <v>10.754539899999999</v>
      </c>
      <c r="D5385">
        <v>1.0324126280000001</v>
      </c>
      <c r="E5385">
        <v>0.49579944999999997</v>
      </c>
      <c r="F5385">
        <v>0.24398376899999999</v>
      </c>
      <c r="G5385">
        <v>0.68093950700000005</v>
      </c>
      <c r="H5385">
        <v>1.3767789610000001</v>
      </c>
      <c r="I5385">
        <v>1.568355613</v>
      </c>
      <c r="J5385">
        <v>0.36356189300000002</v>
      </c>
      <c r="K5385">
        <v>4.3909147830000004</v>
      </c>
      <c r="L5385">
        <v>7.4748722519999999</v>
      </c>
      <c r="M5385">
        <v>8.2575357609999998</v>
      </c>
      <c r="N5385">
        <v>0.61867540899999995</v>
      </c>
      <c r="O5385">
        <v>10.71937711</v>
      </c>
      <c r="P5385">
        <v>0.53784061699999997</v>
      </c>
      <c r="Q5385">
        <v>1.9714712649999999</v>
      </c>
    </row>
    <row r="5386" spans="1:17">
      <c r="A5386" t="s">
        <v>16009</v>
      </c>
      <c r="B5386" s="14" t="s">
        <v>16010</v>
      </c>
      <c r="C5386">
        <v>93.30800807</v>
      </c>
      <c r="D5386">
        <v>1.658771754</v>
      </c>
      <c r="E5386">
        <v>2.267241259</v>
      </c>
      <c r="F5386">
        <v>3.7632709929999999</v>
      </c>
      <c r="G5386">
        <v>2.1881236049999999</v>
      </c>
      <c r="H5386">
        <v>26.765965550000001</v>
      </c>
      <c r="I5386">
        <v>26.03864046</v>
      </c>
      <c r="J5386">
        <v>7.4476946880000003</v>
      </c>
      <c r="K5386">
        <v>18.290374920000001</v>
      </c>
      <c r="L5386">
        <v>34.937706439999999</v>
      </c>
      <c r="M5386">
        <v>37.590790409999997</v>
      </c>
      <c r="N5386">
        <v>11.076249750000001</v>
      </c>
      <c r="O5386">
        <v>25.51520726</v>
      </c>
      <c r="P5386">
        <v>3.8022406160000002</v>
      </c>
      <c r="Q5386">
        <v>11.87832059</v>
      </c>
    </row>
    <row r="5387" spans="1:17">
      <c r="A5387" t="s">
        <v>16011</v>
      </c>
      <c r="B5387" s="14" t="s">
        <v>16012</v>
      </c>
      <c r="C5387">
        <v>35.086686409999999</v>
      </c>
      <c r="D5387">
        <v>31.627563779999999</v>
      </c>
      <c r="E5387">
        <v>35.954994759999998</v>
      </c>
      <c r="F5387">
        <v>41.831017260000003</v>
      </c>
      <c r="G5387">
        <v>26.67271002</v>
      </c>
      <c r="H5387">
        <v>141.41240909999999</v>
      </c>
      <c r="I5387">
        <v>32.347334510000003</v>
      </c>
      <c r="J5387">
        <v>44.172770059999998</v>
      </c>
      <c r="K5387">
        <v>35.493227830000002</v>
      </c>
      <c r="L5387">
        <v>26.756644990000002</v>
      </c>
      <c r="M5387">
        <v>20.9018874</v>
      </c>
      <c r="N5387">
        <v>14.16877163</v>
      </c>
      <c r="O5387">
        <v>23.22531708</v>
      </c>
      <c r="P5387">
        <v>28.922379200000002</v>
      </c>
      <c r="Q5387">
        <v>29.387243550000001</v>
      </c>
    </row>
    <row r="5388" spans="1:17">
      <c r="A5388" t="s">
        <v>16013</v>
      </c>
      <c r="B5388" s="14" t="s">
        <v>4351</v>
      </c>
      <c r="C5388">
        <v>4.8453667109999996</v>
      </c>
      <c r="D5388">
        <v>5.3670548179999997</v>
      </c>
      <c r="E5388">
        <v>4.401476487</v>
      </c>
      <c r="F5388">
        <v>6.4940199810000001</v>
      </c>
      <c r="G5388">
        <v>3.8295304890000001</v>
      </c>
      <c r="H5388">
        <v>7.5151255949999998</v>
      </c>
      <c r="I5388">
        <v>1.358864069</v>
      </c>
      <c r="J5388">
        <v>1.559247399</v>
      </c>
      <c r="K5388">
        <v>3.212606724</v>
      </c>
      <c r="L5388">
        <v>3.6503478540000001</v>
      </c>
      <c r="M5388">
        <v>5.0081805340000001</v>
      </c>
      <c r="N5388">
        <v>4.5716251950000002</v>
      </c>
      <c r="O5388">
        <v>4.3341885800000002</v>
      </c>
      <c r="P5388">
        <v>7.0459062540000001</v>
      </c>
      <c r="Q5388">
        <v>7.6866027670000001</v>
      </c>
    </row>
    <row r="5389" spans="1:17">
      <c r="A5389" t="s">
        <v>16014</v>
      </c>
      <c r="B5389" s="14" t="s">
        <v>16015</v>
      </c>
      <c r="C5389">
        <v>7.1821622959999996</v>
      </c>
      <c r="D5389">
        <v>0.79554471400000004</v>
      </c>
      <c r="E5389">
        <v>0.58137658400000003</v>
      </c>
      <c r="F5389">
        <v>0.48881617799999999</v>
      </c>
      <c r="G5389">
        <v>0.43138260899999997</v>
      </c>
      <c r="H5389">
        <v>0.29982029599999999</v>
      </c>
      <c r="I5389">
        <v>3.1877050179999999</v>
      </c>
      <c r="J5389">
        <v>1.049037569</v>
      </c>
      <c r="K5389">
        <v>1.6290930210000001</v>
      </c>
      <c r="L5389">
        <v>2.6636698920000002</v>
      </c>
      <c r="M5389">
        <v>3.5964768230000002</v>
      </c>
      <c r="N5389">
        <v>1.097075399</v>
      </c>
      <c r="O5389">
        <v>3.6312143259999998</v>
      </c>
      <c r="P5389">
        <v>0.86672659600000002</v>
      </c>
      <c r="Q5389">
        <v>1.8246357870000001</v>
      </c>
    </row>
    <row r="5390" spans="1:17">
      <c r="A5390" t="s">
        <v>16016</v>
      </c>
      <c r="B5390" s="14" t="s">
        <v>6366</v>
      </c>
      <c r="C5390">
        <v>6.8714531110000001</v>
      </c>
      <c r="D5390">
        <v>1.40808767</v>
      </c>
      <c r="E5390">
        <v>1.4072505580000001</v>
      </c>
      <c r="F5390">
        <v>1.4731585730000001</v>
      </c>
      <c r="G5390">
        <v>1.1865713389999999</v>
      </c>
      <c r="H5390">
        <v>1.913287502</v>
      </c>
      <c r="I5390">
        <v>1.503116194</v>
      </c>
      <c r="J5390">
        <v>1.8728579400000001</v>
      </c>
      <c r="K5390">
        <v>3.4289561919999998</v>
      </c>
      <c r="L5390">
        <v>4.1246912680000003</v>
      </c>
      <c r="M5390">
        <v>1.9785110640000001</v>
      </c>
      <c r="N5390">
        <v>1.3129389229999999</v>
      </c>
      <c r="O5390">
        <v>2.8537443229999999</v>
      </c>
      <c r="P5390">
        <v>2.0618715179999998</v>
      </c>
      <c r="Q5390">
        <v>3.0703778769999999</v>
      </c>
    </row>
    <row r="5391" spans="1:17">
      <c r="A5391" t="s">
        <v>16017</v>
      </c>
      <c r="B5391" s="14" t="s">
        <v>6363</v>
      </c>
      <c r="C5391">
        <v>4.6228470000000002</v>
      </c>
      <c r="D5391">
        <v>0.76808654799999998</v>
      </c>
      <c r="E5391">
        <v>0.75821454399999999</v>
      </c>
      <c r="F5391">
        <v>0.73413623699999997</v>
      </c>
      <c r="G5391">
        <v>0.86480241400000002</v>
      </c>
      <c r="H5391">
        <v>0.44385709800000001</v>
      </c>
      <c r="I5391">
        <v>1.4044975630000001</v>
      </c>
      <c r="J5391">
        <v>1.0744067900000001</v>
      </c>
      <c r="K5391">
        <v>1.3981022190000001</v>
      </c>
      <c r="L5391">
        <v>1.9473208580000001</v>
      </c>
      <c r="M5391">
        <v>1.109221222</v>
      </c>
      <c r="N5391">
        <v>0.66484521500000004</v>
      </c>
      <c r="O5391">
        <v>3.1998140629999998</v>
      </c>
      <c r="P5391">
        <v>0.40458458400000002</v>
      </c>
      <c r="Q5391">
        <v>2.1185959859999999</v>
      </c>
    </row>
    <row r="5392" spans="1:17">
      <c r="A5392" t="s">
        <v>16018</v>
      </c>
      <c r="B5392" s="14" t="s">
        <v>1386</v>
      </c>
      <c r="C5392">
        <v>7.102239397</v>
      </c>
      <c r="D5392">
        <v>1.2263138680000001</v>
      </c>
      <c r="E5392">
        <v>1.7334171979999999</v>
      </c>
      <c r="F5392">
        <v>1.123139852</v>
      </c>
      <c r="G5392">
        <v>0.99196043599999995</v>
      </c>
      <c r="H5392">
        <v>0.64180045100000005</v>
      </c>
      <c r="I5392">
        <v>10.357334789999999</v>
      </c>
      <c r="J5392">
        <v>4.1839960549999997</v>
      </c>
      <c r="K5392">
        <v>4.5486057029999998</v>
      </c>
      <c r="L5392">
        <v>3.6296800010000001</v>
      </c>
      <c r="M5392">
        <v>2.2053509770000002</v>
      </c>
      <c r="N5392">
        <v>2.909772743</v>
      </c>
      <c r="O5392">
        <v>3.9327878260000002</v>
      </c>
      <c r="P5392">
        <v>1.0185509720000001</v>
      </c>
      <c r="Q5392">
        <v>2.3693554510000001</v>
      </c>
    </row>
    <row r="5393" spans="1:17">
      <c r="A5393" t="s">
        <v>16019</v>
      </c>
      <c r="B5393" s="14" t="s">
        <v>8649</v>
      </c>
      <c r="C5393">
        <v>22.93184308</v>
      </c>
      <c r="D5393">
        <v>3.876972657</v>
      </c>
      <c r="E5393">
        <v>3.1672907600000002</v>
      </c>
      <c r="F5393">
        <v>2.5190819109999998</v>
      </c>
      <c r="G5393">
        <v>2.7441412870000002</v>
      </c>
      <c r="H5393">
        <v>6.1804164190000002</v>
      </c>
      <c r="I5393">
        <v>6.453710772</v>
      </c>
      <c r="J5393">
        <v>6.069163767</v>
      </c>
      <c r="K5393">
        <v>5.5665307070000001</v>
      </c>
      <c r="L5393">
        <v>9.7868760899999998</v>
      </c>
      <c r="M5393">
        <v>2.7029050319999999</v>
      </c>
      <c r="N5393">
        <v>3.4963706060000002</v>
      </c>
      <c r="O5393">
        <v>4.9010823099999996</v>
      </c>
      <c r="P5393">
        <v>3.68194212</v>
      </c>
      <c r="Q5393">
        <v>3.5953182739999998</v>
      </c>
    </row>
    <row r="5394" spans="1:17">
      <c r="A5394" t="s">
        <v>16020</v>
      </c>
      <c r="B5394" s="14" t="s">
        <v>16021</v>
      </c>
      <c r="C5394">
        <v>9.2538185110000004</v>
      </c>
      <c r="D5394">
        <v>7.9991391839999997</v>
      </c>
      <c r="E5394">
        <v>10.597788660000001</v>
      </c>
      <c r="F5394">
        <v>9.3854424319999996</v>
      </c>
      <c r="G5394">
        <v>8.5537925910000006</v>
      </c>
      <c r="H5394">
        <v>5.7142376019999999</v>
      </c>
      <c r="I5394">
        <v>4.498341581</v>
      </c>
      <c r="J5394">
        <v>9.5919000790000002</v>
      </c>
      <c r="K5394">
        <v>15.063384279999999</v>
      </c>
      <c r="L5394">
        <v>10.318404900000001</v>
      </c>
      <c r="M5394">
        <v>4.8761546850000004</v>
      </c>
      <c r="N5394">
        <v>7.5154383549999997</v>
      </c>
      <c r="O5394">
        <v>3.6170833139999998</v>
      </c>
      <c r="P5394">
        <v>4.0834296429999997</v>
      </c>
      <c r="Q5394">
        <v>5.3635105769999996</v>
      </c>
    </row>
    <row r="5395" spans="1:17">
      <c r="A5395" t="s">
        <v>16022</v>
      </c>
      <c r="B5395" s="14" t="s">
        <v>16023</v>
      </c>
      <c r="C5395">
        <v>0</v>
      </c>
      <c r="D5395">
        <v>0.17036804899999999</v>
      </c>
      <c r="E5395">
        <v>0.49089898300000001</v>
      </c>
      <c r="F5395">
        <v>0.20936260900000001</v>
      </c>
      <c r="G5395">
        <v>0.66399383099999998</v>
      </c>
      <c r="H5395">
        <v>0.88606109700000002</v>
      </c>
      <c r="I5395">
        <v>2.2430113789999999</v>
      </c>
      <c r="J5395">
        <v>9.7491457000000004E-2</v>
      </c>
      <c r="K5395">
        <v>1.046624008</v>
      </c>
      <c r="L5395">
        <v>2.9155418430000002</v>
      </c>
      <c r="M5395">
        <v>0</v>
      </c>
      <c r="N5395">
        <v>0.189602041</v>
      </c>
      <c r="O5395">
        <v>0.85169476700000002</v>
      </c>
      <c r="P5395">
        <v>0.57690166799999998</v>
      </c>
      <c r="Q5395">
        <v>0</v>
      </c>
    </row>
    <row r="5396" spans="1:17">
      <c r="A5396" t="s">
        <v>16024</v>
      </c>
      <c r="B5396" s="14" t="s">
        <v>6349</v>
      </c>
      <c r="C5396">
        <v>2.702711597</v>
      </c>
      <c r="D5396">
        <v>5.5682923540000004</v>
      </c>
      <c r="E5396">
        <v>5.721960954</v>
      </c>
      <c r="F5396">
        <v>6.3645273949999996</v>
      </c>
      <c r="G5396">
        <v>6.113870951</v>
      </c>
      <c r="H5396">
        <v>9.9647080429999999</v>
      </c>
      <c r="I5396">
        <v>5.5179841449999998</v>
      </c>
      <c r="J5396">
        <v>4.5226338159999999</v>
      </c>
      <c r="K5396">
        <v>7.6017233239999999</v>
      </c>
      <c r="L5396">
        <v>4.6108683670000001</v>
      </c>
      <c r="M5396">
        <v>7.263172816</v>
      </c>
      <c r="N5396">
        <v>3.2317345199999998</v>
      </c>
      <c r="O5396">
        <v>6.2857080449999998</v>
      </c>
      <c r="P5396">
        <v>3.7305301040000001</v>
      </c>
      <c r="Q5396">
        <v>6.1311724160000001</v>
      </c>
    </row>
    <row r="5397" spans="1:17">
      <c r="A5397" t="e">
        <v>#N/A</v>
      </c>
      <c r="B5397" s="14" t="s">
        <v>16025</v>
      </c>
      <c r="C5397">
        <v>3.0818979999999998</v>
      </c>
      <c r="D5397">
        <v>0</v>
      </c>
      <c r="E5397">
        <v>0</v>
      </c>
      <c r="F5397">
        <v>0</v>
      </c>
      <c r="G5397">
        <v>0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6.8262700020000002</v>
      </c>
      <c r="P5397">
        <v>0</v>
      </c>
      <c r="Q5397">
        <v>0</v>
      </c>
    </row>
    <row r="5398" spans="1:17">
      <c r="A5398" t="s">
        <v>16026</v>
      </c>
      <c r="B5398" s="14" t="s">
        <v>7240</v>
      </c>
      <c r="C5398">
        <v>4.6321538530000002</v>
      </c>
      <c r="D5398">
        <v>9.0777211770000008</v>
      </c>
      <c r="E5398">
        <v>10.083547960000001</v>
      </c>
      <c r="F5398">
        <v>7.0327953120000002</v>
      </c>
      <c r="G5398">
        <v>8.0603924179999993</v>
      </c>
      <c r="H5398">
        <v>7.1160109499999997</v>
      </c>
      <c r="I5398">
        <v>1.5588832319999999</v>
      </c>
      <c r="J5398">
        <v>10.569958209999999</v>
      </c>
      <c r="K5398">
        <v>5.6575491019999999</v>
      </c>
      <c r="L5398">
        <v>6.9794399</v>
      </c>
      <c r="M5398">
        <v>1.3679438020000001</v>
      </c>
      <c r="N5398">
        <v>5.9736912120000003</v>
      </c>
      <c r="O5398">
        <v>3.9461612609999999</v>
      </c>
      <c r="P5398">
        <v>6.3616475030000004</v>
      </c>
      <c r="Q5398">
        <v>7.8382567639999996</v>
      </c>
    </row>
    <row r="5399" spans="1:17">
      <c r="A5399" t="s">
        <v>16027</v>
      </c>
      <c r="B5399" s="14" t="s">
        <v>8937</v>
      </c>
      <c r="C5399">
        <v>4.8020271159999997</v>
      </c>
      <c r="D5399">
        <v>0.67187986899999996</v>
      </c>
      <c r="E5399">
        <v>0.77976028799999997</v>
      </c>
      <c r="F5399">
        <v>0.79125997000000003</v>
      </c>
      <c r="G5399">
        <v>0.56736119200000001</v>
      </c>
      <c r="H5399">
        <v>0.194130889</v>
      </c>
      <c r="I5399">
        <v>3.6857316720000002</v>
      </c>
      <c r="J5399">
        <v>0.83303288200000003</v>
      </c>
      <c r="K5399">
        <v>2.5224022910000001</v>
      </c>
      <c r="L5399">
        <v>5.2699221749999996</v>
      </c>
      <c r="M5399">
        <v>2.425714299</v>
      </c>
      <c r="N5399">
        <v>0.59195520800000001</v>
      </c>
      <c r="O5399">
        <v>3.6387277669999998</v>
      </c>
      <c r="P5399">
        <v>0.45502501200000001</v>
      </c>
      <c r="Q5399">
        <v>1.3899234380000001</v>
      </c>
    </row>
    <row r="5400" spans="1:17">
      <c r="A5400" t="e">
        <v>#N/A</v>
      </c>
      <c r="B5400" s="14" t="s">
        <v>16028</v>
      </c>
      <c r="C5400">
        <v>2.05664508</v>
      </c>
      <c r="D5400">
        <v>0.364492598</v>
      </c>
      <c r="E5400">
        <v>0.30632292100000003</v>
      </c>
      <c r="F5400">
        <v>0.44791920699999999</v>
      </c>
      <c r="G5400">
        <v>0.42617293299999998</v>
      </c>
      <c r="H5400">
        <v>0.31594608800000001</v>
      </c>
      <c r="I5400">
        <v>1.199698317</v>
      </c>
      <c r="J5400">
        <v>1.6686187299999999</v>
      </c>
      <c r="K5400">
        <v>1.3061951009999999</v>
      </c>
      <c r="L5400">
        <v>1.819309726</v>
      </c>
      <c r="M5400">
        <v>0</v>
      </c>
      <c r="N5400">
        <v>0.65916924600000004</v>
      </c>
      <c r="O5400">
        <v>0.45553793799999998</v>
      </c>
      <c r="P5400">
        <v>0.30856194799999997</v>
      </c>
      <c r="Q5400">
        <v>0</v>
      </c>
    </row>
    <row r="5401" spans="1:17">
      <c r="A5401" t="e">
        <v>#N/A</v>
      </c>
      <c r="B5401" s="14" t="s">
        <v>16029</v>
      </c>
      <c r="C5401">
        <v>3.4251425640000002</v>
      </c>
      <c r="D5401">
        <v>11.381756429999999</v>
      </c>
      <c r="E5401">
        <v>11.86882067</v>
      </c>
      <c r="F5401">
        <v>12.18855031</v>
      </c>
      <c r="G5401">
        <v>14.532968309999999</v>
      </c>
      <c r="H5401">
        <v>34.953220569999999</v>
      </c>
      <c r="I5401">
        <v>7.1356463889999997</v>
      </c>
      <c r="J5401">
        <v>35.480883939999998</v>
      </c>
      <c r="K5401">
        <v>19.755648189999999</v>
      </c>
      <c r="L5401">
        <v>10.82101282</v>
      </c>
      <c r="M5401">
        <v>23.48114434</v>
      </c>
      <c r="N5401">
        <v>7.8413024020000002</v>
      </c>
      <c r="O5401">
        <v>7.0446459380000004</v>
      </c>
      <c r="P5401">
        <v>9.8371303819999998</v>
      </c>
      <c r="Q5401">
        <v>20.854615469999999</v>
      </c>
    </row>
    <row r="5402" spans="1:17">
      <c r="A5402" t="e">
        <v>#N/A</v>
      </c>
      <c r="B5402" s="14" t="s">
        <v>16030</v>
      </c>
      <c r="C5402">
        <v>191.54979650000001</v>
      </c>
      <c r="D5402">
        <v>16.350982850000001</v>
      </c>
      <c r="E5402">
        <v>14.956752</v>
      </c>
      <c r="F5402">
        <v>8.3722770900000008</v>
      </c>
      <c r="G5402">
        <v>19.117936440000001</v>
      </c>
      <c r="H5402">
        <v>6.0742316049999996</v>
      </c>
      <c r="I5402">
        <v>38.441397139999999</v>
      </c>
      <c r="J5402">
        <v>44.332892000000001</v>
      </c>
      <c r="K5402">
        <v>95.665888030000005</v>
      </c>
      <c r="L5402">
        <v>97.714074719999999</v>
      </c>
      <c r="M5402">
        <v>6.7465824090000002</v>
      </c>
      <c r="N5402">
        <v>32.061301659999998</v>
      </c>
      <c r="O5402">
        <v>25.30077094</v>
      </c>
      <c r="P5402">
        <v>21.09250694</v>
      </c>
      <c r="Q5402">
        <v>10.872454299999999</v>
      </c>
    </row>
    <row r="5403" spans="1:17">
      <c r="A5403" t="s">
        <v>16031</v>
      </c>
      <c r="B5403" s="14" t="s">
        <v>6252</v>
      </c>
      <c r="C5403">
        <v>58.858491239999999</v>
      </c>
      <c r="D5403">
        <v>8.5929981620000007</v>
      </c>
      <c r="E5403">
        <v>4.0855870740000002</v>
      </c>
      <c r="F5403">
        <v>5.9891402730000003</v>
      </c>
      <c r="G5403">
        <v>2.932494626</v>
      </c>
      <c r="H5403">
        <v>2.8904637929999999</v>
      </c>
      <c r="I5403">
        <v>14.35265248</v>
      </c>
      <c r="J5403">
        <v>18.029951700000002</v>
      </c>
      <c r="K5403">
        <v>9.9800978990000004</v>
      </c>
      <c r="L5403">
        <v>26.094099499999999</v>
      </c>
      <c r="M5403">
        <v>26.671068779999999</v>
      </c>
      <c r="N5403">
        <v>6.565723749</v>
      </c>
      <c r="O5403">
        <v>29.920753560000001</v>
      </c>
      <c r="P5403">
        <v>9.0912154600000008</v>
      </c>
      <c r="Q5403">
        <v>12.60267612</v>
      </c>
    </row>
    <row r="5404" spans="1:17">
      <c r="A5404" t="s">
        <v>16032</v>
      </c>
      <c r="B5404" s="14" t="s">
        <v>2259</v>
      </c>
      <c r="C5404">
        <v>7.9403315650000001</v>
      </c>
      <c r="D5404">
        <v>1.0076107679999999</v>
      </c>
      <c r="E5404">
        <v>1.0497925610000001</v>
      </c>
      <c r="F5404">
        <v>0.96540510800000001</v>
      </c>
      <c r="G5404">
        <v>0.77210199300000004</v>
      </c>
      <c r="H5404">
        <v>3.0791326080000001</v>
      </c>
      <c r="I5404">
        <v>3.4851045759999999</v>
      </c>
      <c r="J5404">
        <v>1.5343302759999999</v>
      </c>
      <c r="K5404">
        <v>3.2873801669999998</v>
      </c>
      <c r="L5404">
        <v>8.6704306710000001</v>
      </c>
      <c r="M5404">
        <v>3.1075587260000002</v>
      </c>
      <c r="N5404">
        <v>0.73173929199999999</v>
      </c>
      <c r="O5404">
        <v>7.1715974559999998</v>
      </c>
      <c r="P5404">
        <v>1.040942976</v>
      </c>
      <c r="Q5404">
        <v>2.5967334790000001</v>
      </c>
    </row>
    <row r="5405" spans="1:17">
      <c r="A5405" t="s">
        <v>16033</v>
      </c>
      <c r="B5405" s="14" t="s">
        <v>6136</v>
      </c>
      <c r="C5405">
        <v>1.5996423449999999</v>
      </c>
      <c r="D5405">
        <v>3.24843145</v>
      </c>
      <c r="E5405">
        <v>2.9781944440000001</v>
      </c>
      <c r="F5405">
        <v>2.8669431740000002</v>
      </c>
      <c r="G5405">
        <v>1.749445852</v>
      </c>
      <c r="H5405">
        <v>2.6621874399999998</v>
      </c>
      <c r="I5405">
        <v>5.4431760960000002</v>
      </c>
      <c r="J5405">
        <v>4.5627134979999999</v>
      </c>
      <c r="K5405">
        <v>5.0797413110000003</v>
      </c>
      <c r="L5405">
        <v>2.5268656709999999</v>
      </c>
      <c r="M5405">
        <v>2.0470585749999999</v>
      </c>
      <c r="N5405">
        <v>3.089325954</v>
      </c>
      <c r="O5405">
        <v>1.181046069</v>
      </c>
      <c r="P5405">
        <v>3.7999533360000002</v>
      </c>
      <c r="Q5405">
        <v>2.5658399420000002</v>
      </c>
    </row>
    <row r="5406" spans="1:17">
      <c r="A5406" t="s">
        <v>16034</v>
      </c>
      <c r="B5406" s="14" t="s">
        <v>16035</v>
      </c>
      <c r="C5406">
        <v>9.3503622340000003</v>
      </c>
      <c r="D5406">
        <v>6.5594913220000004</v>
      </c>
      <c r="E5406">
        <v>4.1448546210000003</v>
      </c>
      <c r="F5406">
        <v>2.5455333040000001</v>
      </c>
      <c r="G5406">
        <v>4.3056867920000004</v>
      </c>
      <c r="H5406">
        <v>7.780619519</v>
      </c>
      <c r="I5406">
        <v>2.2726360570000002</v>
      </c>
      <c r="J5406">
        <v>4.5438377030000003</v>
      </c>
      <c r="K5406">
        <v>7.0696489580000001</v>
      </c>
      <c r="L5406">
        <v>3.9387319999999999</v>
      </c>
      <c r="M5406">
        <v>8.9742275439999997</v>
      </c>
      <c r="N5406">
        <v>1.3447435299999999</v>
      </c>
      <c r="O5406">
        <v>10.3553228</v>
      </c>
      <c r="P5406">
        <v>1.8704675959999999</v>
      </c>
      <c r="Q5406">
        <v>5.3564502300000001</v>
      </c>
    </row>
    <row r="5407" spans="1:17">
      <c r="A5407" t="s">
        <v>16036</v>
      </c>
      <c r="B5407" s="14" t="s">
        <v>16037</v>
      </c>
      <c r="C5407">
        <v>7.279547547</v>
      </c>
      <c r="D5407">
        <v>2.667097364</v>
      </c>
      <c r="E5407">
        <v>1.668058104</v>
      </c>
      <c r="F5407">
        <v>2.019887867</v>
      </c>
      <c r="G5407">
        <v>1.402084873</v>
      </c>
      <c r="H5407">
        <v>0.64517262200000003</v>
      </c>
      <c r="I5407">
        <v>1.633216421</v>
      </c>
      <c r="J5407">
        <v>4.0462590120000002</v>
      </c>
      <c r="K5407">
        <v>4.826533221</v>
      </c>
      <c r="L5407">
        <v>3.8920012810000002</v>
      </c>
      <c r="M5407">
        <v>2.6871980780000002</v>
      </c>
      <c r="N5407">
        <v>1.587643935</v>
      </c>
      <c r="O5407">
        <v>1.860447824</v>
      </c>
      <c r="P5407">
        <v>2.6463946200000001</v>
      </c>
      <c r="Q5407">
        <v>3.8493811820000001</v>
      </c>
    </row>
    <row r="5408" spans="1:17">
      <c r="A5408" t="s">
        <v>16038</v>
      </c>
      <c r="B5408" s="14" t="s">
        <v>6147</v>
      </c>
      <c r="C5408">
        <v>12.20054708</v>
      </c>
      <c r="D5408">
        <v>1.162845331</v>
      </c>
      <c r="E5408">
        <v>1.31308311</v>
      </c>
      <c r="F5408">
        <v>0.92692040600000003</v>
      </c>
      <c r="G5408">
        <v>1.1513940439999999</v>
      </c>
      <c r="H5408">
        <v>0.38139283899999998</v>
      </c>
      <c r="I5408">
        <v>6.4135023059999998</v>
      </c>
      <c r="J5408">
        <v>3.183258516</v>
      </c>
      <c r="K5408">
        <v>4.8911964970000001</v>
      </c>
      <c r="L5408">
        <v>4.2130631269999999</v>
      </c>
      <c r="M5408">
        <v>6.2633593129999996</v>
      </c>
      <c r="N5408">
        <v>1.154221148</v>
      </c>
      <c r="O5408">
        <v>12.0978107</v>
      </c>
      <c r="P5408">
        <v>1.9581758840000001</v>
      </c>
      <c r="Q5408">
        <v>3.0232386560000002</v>
      </c>
    </row>
    <row r="5409" spans="1:17">
      <c r="A5409" t="s">
        <v>16039</v>
      </c>
      <c r="B5409" s="14" t="s">
        <v>7845</v>
      </c>
      <c r="C5409">
        <v>7.109104307</v>
      </c>
      <c r="D5409">
        <v>3.2929824239999999</v>
      </c>
      <c r="E5409">
        <v>2.6471285930000001</v>
      </c>
      <c r="F5409">
        <v>3.8267651489999999</v>
      </c>
      <c r="G5409">
        <v>2.0646155610000001</v>
      </c>
      <c r="H5409">
        <v>5.2123688000000001</v>
      </c>
      <c r="I5409">
        <v>8.9536170179999992</v>
      </c>
      <c r="J5409">
        <v>5.4483078120000004</v>
      </c>
      <c r="K5409">
        <v>7.4762367510000001</v>
      </c>
      <c r="L5409">
        <v>4.6961211929999997</v>
      </c>
      <c r="M5409">
        <v>19.849100050000001</v>
      </c>
      <c r="N5409">
        <v>3.4655781440000002</v>
      </c>
      <c r="O5409">
        <v>11.451895840000001</v>
      </c>
      <c r="P5409">
        <v>4.9451035919999997</v>
      </c>
      <c r="Q5409">
        <v>8.6633666859999998</v>
      </c>
    </row>
    <row r="5410" spans="1:17">
      <c r="A5410" t="s">
        <v>16040</v>
      </c>
      <c r="B5410" s="14" t="s">
        <v>16041</v>
      </c>
      <c r="C5410">
        <v>8.6036319169999995</v>
      </c>
      <c r="D5410">
        <v>3.714241881</v>
      </c>
      <c r="E5410">
        <v>1.9949326999999999</v>
      </c>
      <c r="F5410">
        <v>3.54339505</v>
      </c>
      <c r="G5410">
        <v>2.1713875200000001</v>
      </c>
      <c r="H5410">
        <v>6.6085390149999998</v>
      </c>
      <c r="I5410">
        <v>7.399421351</v>
      </c>
      <c r="J5410">
        <v>1.7618768680000001</v>
      </c>
      <c r="K5410">
        <v>4.3033466819999999</v>
      </c>
      <c r="L5410">
        <v>6.969577857</v>
      </c>
      <c r="M5410">
        <v>7.1988773300000002</v>
      </c>
      <c r="N5410">
        <v>2.6650632980000002</v>
      </c>
      <c r="O5410">
        <v>9.0397026359999995</v>
      </c>
      <c r="P5410">
        <v>2.8133201520000002</v>
      </c>
      <c r="Q5410">
        <v>7.5825817889999998</v>
      </c>
    </row>
    <row r="5411" spans="1:17">
      <c r="A5411" t="s">
        <v>16042</v>
      </c>
      <c r="B5411" s="14" t="s">
        <v>8411</v>
      </c>
      <c r="C5411">
        <v>4.7418764629999997</v>
      </c>
      <c r="D5411">
        <v>0.89768667599999996</v>
      </c>
      <c r="E5411">
        <v>0.51365046000000003</v>
      </c>
      <c r="F5411">
        <v>0.64546186299999997</v>
      </c>
      <c r="G5411">
        <v>0.62529089199999999</v>
      </c>
      <c r="H5411">
        <v>1.0926853649999999</v>
      </c>
      <c r="I5411">
        <v>1.634495035</v>
      </c>
      <c r="J5411">
        <v>2.1749957449999999</v>
      </c>
      <c r="K5411">
        <v>1.408026118</v>
      </c>
      <c r="L5411">
        <v>1.416381184</v>
      </c>
      <c r="M5411">
        <v>0.82747748799999998</v>
      </c>
      <c r="N5411">
        <v>0.68019237300000002</v>
      </c>
      <c r="O5411">
        <v>2.2915745639999998</v>
      </c>
      <c r="P5411">
        <v>1.2159015609999999</v>
      </c>
      <c r="Q5411">
        <v>0.592676121</v>
      </c>
    </row>
    <row r="5412" spans="1:17">
      <c r="A5412" t="e">
        <v>#N/A</v>
      </c>
      <c r="B5412" s="14" t="s">
        <v>16043</v>
      </c>
      <c r="C5412">
        <v>0</v>
      </c>
      <c r="D5412">
        <v>2.3064111459999999</v>
      </c>
      <c r="E5412">
        <v>2.2152332260000001</v>
      </c>
      <c r="F5412">
        <v>1.4171561459999999</v>
      </c>
      <c r="G5412">
        <v>1.797805147</v>
      </c>
      <c r="H5412">
        <v>1.332814591</v>
      </c>
      <c r="I5412">
        <v>0</v>
      </c>
      <c r="J5412">
        <v>0.43994044300000001</v>
      </c>
      <c r="K5412">
        <v>0</v>
      </c>
      <c r="L5412">
        <v>0</v>
      </c>
      <c r="M5412">
        <v>0</v>
      </c>
      <c r="N5412">
        <v>2.9945969360000002</v>
      </c>
      <c r="O5412">
        <v>0</v>
      </c>
      <c r="P5412">
        <v>0.52066587499999994</v>
      </c>
      <c r="Q5412">
        <v>4.7712918010000003</v>
      </c>
    </row>
    <row r="5413" spans="1:17">
      <c r="A5413" t="s">
        <v>16044</v>
      </c>
      <c r="B5413" s="14" t="s">
        <v>3524</v>
      </c>
      <c r="C5413">
        <v>65.015041620000005</v>
      </c>
      <c r="D5413">
        <v>9.8705933150000007</v>
      </c>
      <c r="E5413">
        <v>7.6423513979999997</v>
      </c>
      <c r="F5413">
        <v>5.5285558180000001</v>
      </c>
      <c r="G5413">
        <v>9.0809502060000007</v>
      </c>
      <c r="H5413">
        <v>6.9262339180000003</v>
      </c>
      <c r="I5413">
        <v>40.002564579999998</v>
      </c>
      <c r="J5413">
        <v>20.69140805</v>
      </c>
      <c r="K5413">
        <v>31.144073729999999</v>
      </c>
      <c r="L5413">
        <v>41.176010220000002</v>
      </c>
      <c r="M5413">
        <v>25.308968320000002</v>
      </c>
      <c r="N5413">
        <v>9.5277634609999993</v>
      </c>
      <c r="O5413">
        <v>21.651174910000002</v>
      </c>
      <c r="P5413">
        <v>5.8662325480000002</v>
      </c>
      <c r="Q5413">
        <v>11.35567449</v>
      </c>
    </row>
    <row r="5414" spans="1:17">
      <c r="A5414" t="s">
        <v>16045</v>
      </c>
      <c r="B5414" s="14" t="s">
        <v>1039</v>
      </c>
      <c r="C5414">
        <v>3.504534386</v>
      </c>
      <c r="D5414">
        <v>3.1365417020000002</v>
      </c>
      <c r="E5414">
        <v>2.9379787579999999</v>
      </c>
      <c r="F5414">
        <v>3.510981101</v>
      </c>
      <c r="G5414">
        <v>2.396463276</v>
      </c>
      <c r="H5414">
        <v>12.16724902</v>
      </c>
      <c r="I5414">
        <v>1.431004714</v>
      </c>
      <c r="J5414">
        <v>2.2924391489999998</v>
      </c>
      <c r="K5414">
        <v>2.2893567909999999</v>
      </c>
      <c r="L5414">
        <v>1.9486428680000001</v>
      </c>
      <c r="M5414">
        <v>3.7671853569999998</v>
      </c>
      <c r="N5414">
        <v>3.1277578990000001</v>
      </c>
      <c r="O5414">
        <v>4.0364434290000002</v>
      </c>
      <c r="P5414">
        <v>3.2388740070000002</v>
      </c>
      <c r="Q5414">
        <v>3.5655121859999999</v>
      </c>
    </row>
    <row r="5415" spans="1:17">
      <c r="A5415" t="s">
        <v>16046</v>
      </c>
      <c r="B5415" s="14" t="s">
        <v>8894</v>
      </c>
      <c r="C5415">
        <v>8.3572507050000002</v>
      </c>
      <c r="D5415">
        <v>2.4801919020000001</v>
      </c>
      <c r="E5415">
        <v>2.7931477359999999</v>
      </c>
      <c r="F5415">
        <v>2.242973814</v>
      </c>
      <c r="G5415">
        <v>2.3825437310000002</v>
      </c>
      <c r="H5415">
        <v>3.936357718</v>
      </c>
      <c r="I5415">
        <v>2.9893971810000002</v>
      </c>
      <c r="J5415">
        <v>4.5176625660000003</v>
      </c>
      <c r="K5415">
        <v>2.9328650600000001</v>
      </c>
      <c r="L5415">
        <v>4.533339164</v>
      </c>
      <c r="M5415">
        <v>3.026817232</v>
      </c>
      <c r="N5415">
        <v>1.7980159149999999</v>
      </c>
      <c r="O5415">
        <v>7.0725787130000004</v>
      </c>
      <c r="P5415">
        <v>1.525914824</v>
      </c>
      <c r="Q5415">
        <v>3.7396980700000002</v>
      </c>
    </row>
    <row r="5416" spans="1:17">
      <c r="A5416" t="s">
        <v>16047</v>
      </c>
      <c r="B5416" s="14" t="s">
        <v>16048</v>
      </c>
      <c r="C5416">
        <v>18.61769529</v>
      </c>
      <c r="D5416">
        <v>1.1248480590000001</v>
      </c>
      <c r="E5416">
        <v>0.27009503499999998</v>
      </c>
      <c r="F5416">
        <v>0.69115402199999998</v>
      </c>
      <c r="G5416">
        <v>0.58453227500000005</v>
      </c>
      <c r="H5416">
        <v>0</v>
      </c>
      <c r="I5416">
        <v>2.4682317839999999</v>
      </c>
      <c r="J5416">
        <v>1.931050057</v>
      </c>
      <c r="K5416">
        <v>2.6873358230000002</v>
      </c>
      <c r="L5416">
        <v>7.4860121509999997</v>
      </c>
      <c r="M5416">
        <v>0</v>
      </c>
      <c r="N5416">
        <v>2.9209593059999999</v>
      </c>
      <c r="O5416">
        <v>6.5604930960000001</v>
      </c>
      <c r="P5416">
        <v>2.0314504630000001</v>
      </c>
      <c r="Q5416">
        <v>2.326982477</v>
      </c>
    </row>
    <row r="5417" spans="1:17">
      <c r="A5417" t="s">
        <v>16049</v>
      </c>
      <c r="B5417" s="14" t="s">
        <v>6347</v>
      </c>
      <c r="C5417">
        <v>1.4976403700000001</v>
      </c>
      <c r="D5417">
        <v>0.580610603</v>
      </c>
      <c r="E5417">
        <v>0.265551278</v>
      </c>
      <c r="F5417">
        <v>0.33976343599999997</v>
      </c>
      <c r="G5417">
        <v>0.43102410099999999</v>
      </c>
      <c r="H5417">
        <v>0.71897069999999996</v>
      </c>
      <c r="I5417">
        <v>0.36400638000000002</v>
      </c>
      <c r="J5417">
        <v>0.66449753099999997</v>
      </c>
      <c r="K5417">
        <v>0.79263818799999997</v>
      </c>
      <c r="L5417">
        <v>1.104011463</v>
      </c>
      <c r="M5417">
        <v>0.95826344299999999</v>
      </c>
      <c r="N5417">
        <v>0.23077129599999999</v>
      </c>
      <c r="O5417">
        <v>0.82930206699999998</v>
      </c>
      <c r="P5417">
        <v>0.299591365</v>
      </c>
      <c r="Q5417">
        <v>0.60055697699999999</v>
      </c>
    </row>
    <row r="5418" spans="1:17">
      <c r="A5418" t="s">
        <v>16050</v>
      </c>
      <c r="B5418" s="14" t="s">
        <v>6350</v>
      </c>
      <c r="C5418">
        <v>18.510441459999999</v>
      </c>
      <c r="D5418">
        <v>1.781675874</v>
      </c>
      <c r="E5418">
        <v>1.276640848</v>
      </c>
      <c r="F5418">
        <v>1.6507934289999999</v>
      </c>
      <c r="G5418">
        <v>1.3887836360000001</v>
      </c>
      <c r="H5418">
        <v>2.647501256</v>
      </c>
      <c r="I5418">
        <v>3.9094960310000002</v>
      </c>
      <c r="J5418">
        <v>6.2952961439999999</v>
      </c>
      <c r="K5418">
        <v>4.7487935659999998</v>
      </c>
      <c r="L5418">
        <v>8.3081676919999996</v>
      </c>
      <c r="M5418">
        <v>8.0865141549999997</v>
      </c>
      <c r="N5418">
        <v>8.2145450409999992</v>
      </c>
      <c r="O5418">
        <v>13.289597669999999</v>
      </c>
      <c r="P5418">
        <v>2.5281667900000002</v>
      </c>
      <c r="Q5418">
        <v>5.3531386689999998</v>
      </c>
    </row>
    <row r="5419" spans="1:17">
      <c r="A5419" t="s">
        <v>16051</v>
      </c>
      <c r="B5419" s="14" t="s">
        <v>4581</v>
      </c>
      <c r="C5419">
        <v>7.2145640640000002</v>
      </c>
      <c r="D5419">
        <v>3.0911547349999999</v>
      </c>
      <c r="E5419">
        <v>4.5209072790000002</v>
      </c>
      <c r="F5419">
        <v>3.6260044370000002</v>
      </c>
      <c r="G5419">
        <v>3.8743638530000002</v>
      </c>
      <c r="H5419">
        <v>3.2884110440000001</v>
      </c>
      <c r="I5419">
        <v>3.2372738619999999</v>
      </c>
      <c r="J5419">
        <v>2.9246875760000002</v>
      </c>
      <c r="K5419">
        <v>6.1141809479999996</v>
      </c>
      <c r="L5419">
        <v>4.1578234949999997</v>
      </c>
      <c r="M5419">
        <v>4.2611357510000003</v>
      </c>
      <c r="N5419">
        <v>2.6289675149999998</v>
      </c>
      <c r="O5419">
        <v>5.0047082239999998</v>
      </c>
      <c r="P5419">
        <v>1.403568865</v>
      </c>
      <c r="Q5419">
        <v>2.7250130750000001</v>
      </c>
    </row>
    <row r="5420" spans="1:17">
      <c r="A5420" t="s">
        <v>16052</v>
      </c>
      <c r="B5420" s="14" t="s">
        <v>7341</v>
      </c>
      <c r="C5420">
        <v>10.63903395</v>
      </c>
      <c r="D5420">
        <v>2.8548393409999999</v>
      </c>
      <c r="E5420">
        <v>2.1999612989999999</v>
      </c>
      <c r="F5420">
        <v>1.8357211330000001</v>
      </c>
      <c r="G5420">
        <v>1.5784068170000001</v>
      </c>
      <c r="H5420">
        <v>2.244409477</v>
      </c>
      <c r="I5420">
        <v>2.4037496759999999</v>
      </c>
      <c r="J5420">
        <v>1.614658046</v>
      </c>
      <c r="K5420">
        <v>2.1752766029999999</v>
      </c>
      <c r="L5420">
        <v>4.1659665380000002</v>
      </c>
      <c r="M5420">
        <v>5.7527099640000001</v>
      </c>
      <c r="N5420">
        <v>2.0503644479999998</v>
      </c>
      <c r="O5420">
        <v>4.1487671449999999</v>
      </c>
      <c r="P5420">
        <v>5.0358742970000003</v>
      </c>
      <c r="Q5420">
        <v>3.0902597479999998</v>
      </c>
    </row>
    <row r="5421" spans="1:17">
      <c r="A5421" t="s">
        <v>10774</v>
      </c>
      <c r="B5421" s="14" t="s">
        <v>6356</v>
      </c>
      <c r="C5421">
        <v>5.501642178</v>
      </c>
      <c r="D5421">
        <v>1.2447298250000001</v>
      </c>
      <c r="E5421">
        <v>1.631390342</v>
      </c>
      <c r="F5421">
        <v>1.195022544</v>
      </c>
      <c r="G5421">
        <v>1.091524554</v>
      </c>
      <c r="H5421">
        <v>1.123901193</v>
      </c>
      <c r="I5421">
        <v>11.778670719999999</v>
      </c>
      <c r="J5421">
        <v>4.8821168549999996</v>
      </c>
      <c r="K5421">
        <v>5.2571496719999997</v>
      </c>
      <c r="L5421">
        <v>4.1419205549999996</v>
      </c>
      <c r="M5421">
        <v>3.59511761</v>
      </c>
      <c r="N5421">
        <v>3.4631393130000001</v>
      </c>
      <c r="O5421">
        <v>6.6114979009999999</v>
      </c>
      <c r="P5421">
        <v>1.2117878399999999</v>
      </c>
      <c r="Q5421">
        <v>2.6554510919999998</v>
      </c>
    </row>
    <row r="5422" spans="1:17">
      <c r="A5422" t="s">
        <v>16053</v>
      </c>
      <c r="B5422" s="14" t="s">
        <v>2812</v>
      </c>
      <c r="C5422">
        <v>1.15571175</v>
      </c>
      <c r="D5422">
        <v>1.7068589949999999</v>
      </c>
      <c r="E5422">
        <v>2.2131667770000001</v>
      </c>
      <c r="F5422">
        <v>1.5731490800000001</v>
      </c>
      <c r="G5422">
        <v>1.729604827</v>
      </c>
      <c r="H5422">
        <v>0.59180946400000001</v>
      </c>
      <c r="I5422">
        <v>6.1797892790000004</v>
      </c>
      <c r="J5422">
        <v>3.2720570410000001</v>
      </c>
      <c r="K5422">
        <v>2.7962044389999998</v>
      </c>
      <c r="L5422">
        <v>2.6775661799999999</v>
      </c>
      <c r="M5422">
        <v>0.73948081399999999</v>
      </c>
      <c r="N5422">
        <v>2.9918034680000001</v>
      </c>
      <c r="O5422">
        <v>0.85328375000000001</v>
      </c>
      <c r="P5422">
        <v>1.9073273239999999</v>
      </c>
      <c r="Q5422">
        <v>1.853771488</v>
      </c>
    </row>
    <row r="5423" spans="1:17">
      <c r="A5423" t="s">
        <v>16054</v>
      </c>
      <c r="B5423" s="14" t="s">
        <v>8588</v>
      </c>
      <c r="C5423">
        <v>5.9727692640000001</v>
      </c>
      <c r="D5423">
        <v>4.7256013489999997</v>
      </c>
      <c r="E5423">
        <v>4.2967184410000003</v>
      </c>
      <c r="F5423">
        <v>7.4332377469999997</v>
      </c>
      <c r="G5423">
        <v>3.683519499</v>
      </c>
      <c r="H5423">
        <v>5.6800665910000001</v>
      </c>
      <c r="I5423">
        <v>9.1249781090000006</v>
      </c>
      <c r="J5423">
        <v>8.7254854430000002</v>
      </c>
      <c r="K5423">
        <v>10.9672068</v>
      </c>
      <c r="L5423">
        <v>6.1101885879999998</v>
      </c>
      <c r="M5423">
        <v>1.0919055550000001</v>
      </c>
      <c r="N5423">
        <v>3.6813743319999999</v>
      </c>
      <c r="O5423">
        <v>4.0948217429999998</v>
      </c>
      <c r="P5423">
        <v>9.8998233310000003</v>
      </c>
      <c r="Q5423">
        <v>10.362444010000001</v>
      </c>
    </row>
    <row r="5424" spans="1:17">
      <c r="A5424" t="s">
        <v>16055</v>
      </c>
      <c r="B5424" s="14" t="s">
        <v>16056</v>
      </c>
      <c r="C5424">
        <v>6.0107565440000004</v>
      </c>
      <c r="D5424">
        <v>5.5613207109999996</v>
      </c>
      <c r="E5424">
        <v>3.1221259379999999</v>
      </c>
      <c r="F5424">
        <v>6.5935778110000003</v>
      </c>
      <c r="G5424">
        <v>3.419113442</v>
      </c>
      <c r="H5424">
        <v>0.40737569299999998</v>
      </c>
      <c r="I5424">
        <v>11.343722789999999</v>
      </c>
      <c r="J5424">
        <v>9.3231214330000007</v>
      </c>
      <c r="K5424">
        <v>10.10511895</v>
      </c>
      <c r="L5424">
        <v>4.9149844939999996</v>
      </c>
      <c r="M5424">
        <v>7.4657172630000002</v>
      </c>
      <c r="N5424">
        <v>3.8355453900000001</v>
      </c>
      <c r="O5424">
        <v>5.8736312939999999</v>
      </c>
      <c r="P5424">
        <v>9.4954655849999998</v>
      </c>
      <c r="Q5424">
        <v>5.5903363270000002</v>
      </c>
    </row>
    <row r="5425" spans="1:17">
      <c r="A5425" t="s">
        <v>16057</v>
      </c>
      <c r="B5425" s="14" t="s">
        <v>249</v>
      </c>
      <c r="C5425">
        <v>3.168601013</v>
      </c>
      <c r="D5425">
        <v>6.1615718050000003</v>
      </c>
      <c r="E5425">
        <v>7.004203607</v>
      </c>
      <c r="F5425">
        <v>3.9776218399999999</v>
      </c>
      <c r="G5425">
        <v>8.9977107840000006</v>
      </c>
      <c r="H5425">
        <v>13.92694667</v>
      </c>
      <c r="I5425">
        <v>1.540277635</v>
      </c>
      <c r="J5425">
        <v>3.7936893230000002</v>
      </c>
      <c r="K5425">
        <v>9.1037551170000004</v>
      </c>
      <c r="L5425">
        <v>22.6905213</v>
      </c>
      <c r="M5425">
        <v>2.02742566</v>
      </c>
      <c r="N5425">
        <v>4.556995337</v>
      </c>
      <c r="O5425">
        <v>5.0687819019999996</v>
      </c>
      <c r="P5425">
        <v>0.47539058200000001</v>
      </c>
      <c r="Q5425">
        <v>10.40694806</v>
      </c>
    </row>
    <row r="5426" spans="1:17">
      <c r="A5426" t="s">
        <v>16055</v>
      </c>
      <c r="B5426" s="14" t="s">
        <v>299</v>
      </c>
      <c r="C5426">
        <v>0.61181382500000003</v>
      </c>
      <c r="D5426">
        <v>1.174656146</v>
      </c>
      <c r="E5426">
        <v>0.73768178100000004</v>
      </c>
      <c r="F5426">
        <v>0.41639896599999998</v>
      </c>
      <c r="G5426">
        <v>0.95083916700000004</v>
      </c>
      <c r="H5426">
        <v>1.409821657</v>
      </c>
      <c r="I5426">
        <v>1.4870334700000001</v>
      </c>
      <c r="J5426">
        <v>0.77559870600000003</v>
      </c>
      <c r="K5426">
        <v>2.7754918129999999</v>
      </c>
      <c r="L5426">
        <v>3.221493765</v>
      </c>
      <c r="M5426">
        <v>0.78293672400000003</v>
      </c>
      <c r="N5426">
        <v>0.85475408799999997</v>
      </c>
      <c r="O5426">
        <v>0.67757050399999996</v>
      </c>
      <c r="P5426">
        <v>0.856720343</v>
      </c>
      <c r="Q5426">
        <v>0.56077404900000005</v>
      </c>
    </row>
    <row r="5427" spans="1:17">
      <c r="A5427" t="s">
        <v>16058</v>
      </c>
      <c r="B5427" s="14" t="s">
        <v>4819</v>
      </c>
      <c r="C5427">
        <v>26.52128738</v>
      </c>
      <c r="D5427">
        <v>27.698093490000002</v>
      </c>
      <c r="E5427">
        <v>20.773999660000001</v>
      </c>
      <c r="F5427">
        <v>31.974856410000001</v>
      </c>
      <c r="G5427">
        <v>18.721533350000001</v>
      </c>
      <c r="H5427">
        <v>36.936929429999999</v>
      </c>
      <c r="I5427">
        <v>12.32548208</v>
      </c>
      <c r="J5427">
        <v>18.214527830000002</v>
      </c>
      <c r="K5427">
        <v>26.707008380000001</v>
      </c>
      <c r="L5427">
        <v>13.62712324</v>
      </c>
      <c r="M5427">
        <v>12.86707054</v>
      </c>
      <c r="N5427">
        <v>15.268851700000001</v>
      </c>
      <c r="O5427">
        <v>17.429389459999999</v>
      </c>
      <c r="P5427">
        <v>33.362667219999999</v>
      </c>
      <c r="Q5427">
        <v>47.081572059999999</v>
      </c>
    </row>
    <row r="5428" spans="1:17">
      <c r="A5428" t="s">
        <v>16059</v>
      </c>
      <c r="B5428" s="14" t="s">
        <v>3371</v>
      </c>
      <c r="C5428">
        <v>11.560092300000001</v>
      </c>
      <c r="D5428">
        <v>1.324628023</v>
      </c>
      <c r="E5428">
        <v>1.2086492099999999</v>
      </c>
      <c r="F5428">
        <v>1.1123399030000001</v>
      </c>
      <c r="G5428">
        <v>0.79160114000000004</v>
      </c>
      <c r="H5428">
        <v>1.3778421110000001</v>
      </c>
      <c r="I5428">
        <v>0.581320999</v>
      </c>
      <c r="J5428">
        <v>1.7434126320000001</v>
      </c>
      <c r="K5428">
        <v>2.5316986140000002</v>
      </c>
      <c r="L5428">
        <v>2.014988378</v>
      </c>
      <c r="M5428">
        <v>2.295531177</v>
      </c>
      <c r="N5428">
        <v>1.3513263200000001</v>
      </c>
      <c r="O5428">
        <v>1.3244018049999999</v>
      </c>
      <c r="P5428">
        <v>2.7809890149999998</v>
      </c>
      <c r="Q5428">
        <v>2.3292285989999999</v>
      </c>
    </row>
    <row r="5429" spans="1:17">
      <c r="A5429" t="s">
        <v>16060</v>
      </c>
      <c r="B5429" s="14" t="s">
        <v>16061</v>
      </c>
      <c r="C5429">
        <v>2.0444273860000002</v>
      </c>
      <c r="D5429">
        <v>9.7375460680000003</v>
      </c>
      <c r="E5429">
        <v>10.331357929999999</v>
      </c>
      <c r="F5429">
        <v>8.2094499190000008</v>
      </c>
      <c r="G5429">
        <v>9.355410118</v>
      </c>
      <c r="H5429">
        <v>4.3184512369999997</v>
      </c>
      <c r="I5429">
        <v>0</v>
      </c>
      <c r="J5429">
        <v>3.1100740189999998</v>
      </c>
      <c r="K5429">
        <v>6.0284506589999998</v>
      </c>
      <c r="L5429">
        <v>10.98019038</v>
      </c>
      <c r="M5429">
        <v>3.9243734309999998</v>
      </c>
      <c r="N5429">
        <v>2.5202053420000001</v>
      </c>
      <c r="O5429">
        <v>7.9245560169999996</v>
      </c>
      <c r="P5429">
        <v>12.42252072</v>
      </c>
      <c r="Q5429">
        <v>11.243242070000001</v>
      </c>
    </row>
    <row r="5430" spans="1:17">
      <c r="A5430" t="s">
        <v>16062</v>
      </c>
      <c r="B5430" s="14" t="s">
        <v>16063</v>
      </c>
      <c r="C5430">
        <v>171.42330759999999</v>
      </c>
      <c r="D5430">
        <v>429.81929980000001</v>
      </c>
      <c r="E5430">
        <v>416.14340399999998</v>
      </c>
      <c r="F5430">
        <v>412.05820360000001</v>
      </c>
      <c r="G5430">
        <v>582.61324409999997</v>
      </c>
      <c r="H5430">
        <v>926.19297740000002</v>
      </c>
      <c r="I5430">
        <v>267.0347367</v>
      </c>
      <c r="J5430">
        <v>256.8256093</v>
      </c>
      <c r="K5430">
        <v>379.99363149999999</v>
      </c>
      <c r="L5430">
        <v>238.7856275</v>
      </c>
      <c r="M5430">
        <v>209.39864270000001</v>
      </c>
      <c r="N5430">
        <v>407.74544880000002</v>
      </c>
      <c r="O5430">
        <v>176.90343110000001</v>
      </c>
      <c r="P5430">
        <v>973.81219229999999</v>
      </c>
      <c r="Q5430">
        <v>926.66588979999995</v>
      </c>
    </row>
    <row r="5431" spans="1:17">
      <c r="A5431" t="s">
        <v>16062</v>
      </c>
      <c r="B5431" s="14" t="s">
        <v>16064</v>
      </c>
      <c r="C5431">
        <v>72.155366560000004</v>
      </c>
      <c r="D5431">
        <v>441.45338099999998</v>
      </c>
      <c r="E5431">
        <v>342.01059900000001</v>
      </c>
      <c r="F5431">
        <v>379.28682800000001</v>
      </c>
      <c r="G5431">
        <v>396.8604737</v>
      </c>
      <c r="H5431">
        <v>403.88245879999999</v>
      </c>
      <c r="I5431">
        <v>1043.300471</v>
      </c>
      <c r="J5431">
        <v>1066.909543</v>
      </c>
      <c r="K5431">
        <v>453.3905168</v>
      </c>
      <c r="L5431">
        <v>549.04313439999999</v>
      </c>
      <c r="M5431">
        <v>67.779326990000001</v>
      </c>
      <c r="N5431">
        <v>655.74993489999997</v>
      </c>
      <c r="O5431">
        <v>107.11407320000001</v>
      </c>
      <c r="P5431">
        <v>653.68148929999995</v>
      </c>
      <c r="Q5431">
        <v>277.55970170000001</v>
      </c>
    </row>
    <row r="5432" spans="1:17">
      <c r="A5432" t="s">
        <v>16062</v>
      </c>
      <c r="B5432" s="14" t="s">
        <v>16065</v>
      </c>
      <c r="C5432">
        <v>284.28782940000002</v>
      </c>
      <c r="D5432">
        <v>1900.744271</v>
      </c>
      <c r="E5432">
        <v>1256.321475</v>
      </c>
      <c r="F5432">
        <v>1692.8271709999999</v>
      </c>
      <c r="G5432">
        <v>2006.638584</v>
      </c>
      <c r="H5432">
        <v>3122.6760079999999</v>
      </c>
      <c r="I5432">
        <v>673.38993240000002</v>
      </c>
      <c r="J5432">
        <v>600.83230719999995</v>
      </c>
      <c r="K5432">
        <v>900.48033780000003</v>
      </c>
      <c r="L5432">
        <v>1083.622584</v>
      </c>
      <c r="M5432">
        <v>440.76068679999997</v>
      </c>
      <c r="N5432">
        <v>741.22678080000003</v>
      </c>
      <c r="O5432">
        <v>311.11663970000001</v>
      </c>
      <c r="P5432">
        <v>1628.8591819999999</v>
      </c>
      <c r="Q5432">
        <v>1666.9251300000001</v>
      </c>
    </row>
    <row r="5433" spans="1:17">
      <c r="A5433" t="s">
        <v>16066</v>
      </c>
      <c r="B5433" s="14" t="s">
        <v>635</v>
      </c>
      <c r="C5433">
        <v>26.882291420000001</v>
      </c>
      <c r="D5433">
        <v>96.320951519999994</v>
      </c>
      <c r="E5433">
        <v>119.78629859999999</v>
      </c>
      <c r="F5433">
        <v>136.7693831</v>
      </c>
      <c r="G5433">
        <v>162.40512369999999</v>
      </c>
      <c r="H5433">
        <v>257.50858060000002</v>
      </c>
      <c r="I5433">
        <v>21.02188353</v>
      </c>
      <c r="J5433">
        <v>29.880671849999999</v>
      </c>
      <c r="K5433">
        <v>86.072976069999996</v>
      </c>
      <c r="L5433">
        <v>123.085375</v>
      </c>
      <c r="M5433">
        <v>48.610399200000003</v>
      </c>
      <c r="N5433">
        <v>16.04086925</v>
      </c>
      <c r="O5433">
        <v>22.868004509999999</v>
      </c>
      <c r="P5433">
        <v>47.696923699999999</v>
      </c>
      <c r="Q5433">
        <v>187.47575800000001</v>
      </c>
    </row>
    <row r="5434" spans="1:17">
      <c r="A5434" t="s">
        <v>16067</v>
      </c>
      <c r="B5434" s="14" t="s">
        <v>4352</v>
      </c>
      <c r="C5434">
        <v>22.881999780000001</v>
      </c>
      <c r="D5434">
        <v>7.2589928810000002</v>
      </c>
      <c r="E5434">
        <v>9.7179938099999994</v>
      </c>
      <c r="F5434">
        <v>7.2011549969999997</v>
      </c>
      <c r="G5434">
        <v>8.3451309840000008</v>
      </c>
      <c r="H5434">
        <v>12.65464918</v>
      </c>
      <c r="I5434">
        <v>8.5425326980000005</v>
      </c>
      <c r="J5434">
        <v>10.18746838</v>
      </c>
      <c r="K5434">
        <v>16.52561781</v>
      </c>
      <c r="L5434">
        <v>20.0101029</v>
      </c>
      <c r="M5434">
        <v>21.43445453</v>
      </c>
      <c r="N5434">
        <v>6.4537811620000003</v>
      </c>
      <c r="O5434">
        <v>25.949508659999999</v>
      </c>
      <c r="P5434">
        <v>6.838586233</v>
      </c>
      <c r="Q5434">
        <v>40.520026430000001</v>
      </c>
    </row>
    <row r="5435" spans="1:17">
      <c r="A5435" t="s">
        <v>16068</v>
      </c>
      <c r="B5435" s="14" t="s">
        <v>16069</v>
      </c>
      <c r="C5435">
        <v>2.6700926639999998</v>
      </c>
      <c r="D5435">
        <v>19.125649320000001</v>
      </c>
      <c r="E5435">
        <v>22.062417979999999</v>
      </c>
      <c r="F5435">
        <v>19.747541500000001</v>
      </c>
      <c r="G5435">
        <v>16.906084320000001</v>
      </c>
      <c r="H5435">
        <v>31.1057095</v>
      </c>
      <c r="I5435">
        <v>14.2774442</v>
      </c>
      <c r="J5435">
        <v>5.5286481040000002</v>
      </c>
      <c r="K5435">
        <v>11.709106090000001</v>
      </c>
      <c r="L5435">
        <v>11.247456680000001</v>
      </c>
      <c r="M5435">
        <v>3.4169113489999998</v>
      </c>
      <c r="N5435">
        <v>5.4857918000000003</v>
      </c>
      <c r="O5435">
        <v>6.8998289460000004</v>
      </c>
      <c r="P5435">
        <v>14.68861272</v>
      </c>
      <c r="Q5435">
        <v>31.203631399999999</v>
      </c>
    </row>
    <row r="5436" spans="1:17">
      <c r="A5436" t="s">
        <v>16070</v>
      </c>
      <c r="B5436" s="14" t="s">
        <v>16071</v>
      </c>
      <c r="C5436">
        <v>0.87309583899999998</v>
      </c>
      <c r="D5436">
        <v>3.4815593200000001</v>
      </c>
      <c r="E5436">
        <v>0.74309444400000002</v>
      </c>
      <c r="F5436">
        <v>0.83191759700000001</v>
      </c>
      <c r="G5436">
        <v>0.75383654899999997</v>
      </c>
      <c r="H5436">
        <v>11.065460679999999</v>
      </c>
      <c r="I5436">
        <v>0</v>
      </c>
      <c r="J5436">
        <v>1.6602403590000001</v>
      </c>
      <c r="K5436">
        <v>1.188239096</v>
      </c>
      <c r="L5436">
        <v>2.2066891750000002</v>
      </c>
      <c r="M5436">
        <v>3.3518961229999999</v>
      </c>
      <c r="N5436">
        <v>0.32288465900000002</v>
      </c>
      <c r="O5436">
        <v>0</v>
      </c>
      <c r="P5436">
        <v>2.3578568799999999</v>
      </c>
      <c r="Q5436">
        <v>3.0009710589999998</v>
      </c>
    </row>
    <row r="5437" spans="1:17">
      <c r="A5437" t="s">
        <v>16072</v>
      </c>
      <c r="B5437" s="14" t="s">
        <v>7560</v>
      </c>
      <c r="C5437">
        <v>46.584647830000002</v>
      </c>
      <c r="D5437">
        <v>6.9644571859999997</v>
      </c>
      <c r="E5437">
        <v>6.263463357</v>
      </c>
      <c r="F5437">
        <v>9.803386046</v>
      </c>
      <c r="G5437">
        <v>5.1819089529999998</v>
      </c>
      <c r="H5437">
        <v>5.37829888</v>
      </c>
      <c r="I5437">
        <v>6.6684961129999998</v>
      </c>
      <c r="J5437">
        <v>12.9704794</v>
      </c>
      <c r="K5437">
        <v>15.817422199999999</v>
      </c>
      <c r="L5437">
        <v>21.30867641</v>
      </c>
      <c r="M5437">
        <v>16.45792595</v>
      </c>
      <c r="N5437">
        <v>7.8916436890000004</v>
      </c>
      <c r="O5437">
        <v>13.926535619999999</v>
      </c>
      <c r="P5437">
        <v>11.83442906</v>
      </c>
      <c r="Q5437">
        <v>14.538406780000001</v>
      </c>
    </row>
    <row r="5438" spans="1:17">
      <c r="A5438" t="s">
        <v>16073</v>
      </c>
      <c r="B5438" s="14" t="s">
        <v>16074</v>
      </c>
      <c r="C5438">
        <v>24.747525509999999</v>
      </c>
      <c r="D5438">
        <v>7.3669824180000001</v>
      </c>
      <c r="E5438">
        <v>3.7847024600000001</v>
      </c>
      <c r="F5438">
        <v>4.3160454660000003</v>
      </c>
      <c r="G5438">
        <v>5.0079310039999996</v>
      </c>
      <c r="H5438">
        <v>23.612532659999999</v>
      </c>
      <c r="I5438">
        <v>7.8946439819999998</v>
      </c>
      <c r="J5438">
        <v>4.8529385329999997</v>
      </c>
      <c r="K5438">
        <v>12.98088166</v>
      </c>
      <c r="L5438">
        <v>14.659606459999999</v>
      </c>
      <c r="M5438">
        <v>11.133756079999999</v>
      </c>
      <c r="N5438">
        <v>4.5283464899999997</v>
      </c>
      <c r="O5438">
        <v>14.1319129</v>
      </c>
      <c r="P5438">
        <v>7.0777407989999999</v>
      </c>
      <c r="Q5438">
        <v>12.49336847</v>
      </c>
    </row>
    <row r="5439" spans="1:17">
      <c r="A5439" t="s">
        <v>16073</v>
      </c>
      <c r="B5439" s="14" t="s">
        <v>8731</v>
      </c>
      <c r="C5439">
        <v>29.21988198</v>
      </c>
      <c r="D5439">
        <v>101.6721155</v>
      </c>
      <c r="E5439">
        <v>122.1488657</v>
      </c>
      <c r="F5439">
        <v>147.1636441</v>
      </c>
      <c r="G5439">
        <v>172.0256426</v>
      </c>
      <c r="H5439">
        <v>297.90795120000001</v>
      </c>
      <c r="I5439">
        <v>23.29451959</v>
      </c>
      <c r="J5439">
        <v>29.979450929999999</v>
      </c>
      <c r="K5439">
        <v>91.905436460000004</v>
      </c>
      <c r="L5439">
        <v>127.5164485</v>
      </c>
      <c r="M5439">
        <v>56.088922150000002</v>
      </c>
      <c r="N5439">
        <v>17.049426889999999</v>
      </c>
      <c r="O5439">
        <v>26.319778769999999</v>
      </c>
      <c r="P5439">
        <v>53.717491279999997</v>
      </c>
      <c r="Q5439">
        <v>198.72430349999999</v>
      </c>
    </row>
    <row r="5440" spans="1:17">
      <c r="A5440" t="s">
        <v>16075</v>
      </c>
      <c r="B5440" s="14" t="s">
        <v>4353</v>
      </c>
      <c r="C5440">
        <v>32.279218540000002</v>
      </c>
      <c r="D5440">
        <v>12.974879140000001</v>
      </c>
      <c r="E5440">
        <v>8.9924307680000002</v>
      </c>
      <c r="F5440">
        <v>9.0141484540000008</v>
      </c>
      <c r="G5440">
        <v>15.515304690000001</v>
      </c>
      <c r="H5440">
        <v>26.45545675</v>
      </c>
      <c r="I5440">
        <v>23.779354720000001</v>
      </c>
      <c r="J5440">
        <v>11.98084383</v>
      </c>
      <c r="K5440">
        <v>29.135954550000001</v>
      </c>
      <c r="L5440">
        <v>37.63774222</v>
      </c>
      <c r="M5440">
        <v>18.524560480000002</v>
      </c>
      <c r="N5440">
        <v>8.2453970420000005</v>
      </c>
      <c r="O5440">
        <v>25.42936843</v>
      </c>
      <c r="P5440">
        <v>11.932520670000001</v>
      </c>
      <c r="Q5440">
        <v>22.647296019999999</v>
      </c>
    </row>
    <row r="5441" spans="1:17">
      <c r="A5441" t="s">
        <v>16076</v>
      </c>
      <c r="B5441" s="14" t="s">
        <v>3940</v>
      </c>
      <c r="C5441">
        <v>14.51042498</v>
      </c>
      <c r="D5441">
        <v>1.3534926249999999</v>
      </c>
      <c r="E5441">
        <v>1.239049005</v>
      </c>
      <c r="F5441">
        <v>0.83164287299999995</v>
      </c>
      <c r="G5441">
        <v>1.12096157</v>
      </c>
      <c r="H5441">
        <v>2.1997910730000001</v>
      </c>
      <c r="I5441">
        <v>4.7333450939999997</v>
      </c>
      <c r="J5441">
        <v>3.4369457219999999</v>
      </c>
      <c r="K5441">
        <v>1.905504088</v>
      </c>
      <c r="L5441">
        <v>4.3429846599999999</v>
      </c>
      <c r="M5441">
        <v>8.0628365819999992</v>
      </c>
      <c r="N5441">
        <v>1.600441081</v>
      </c>
      <c r="O5441">
        <v>12.89827346</v>
      </c>
      <c r="P5441">
        <v>1.374962311</v>
      </c>
      <c r="Q5441">
        <v>3.149979053</v>
      </c>
    </row>
    <row r="5442" spans="1:17">
      <c r="A5442" t="s">
        <v>16077</v>
      </c>
      <c r="B5442" s="14" t="s">
        <v>8093</v>
      </c>
      <c r="C5442">
        <v>6.5867773100000004</v>
      </c>
      <c r="D5442">
        <v>1.29978422</v>
      </c>
      <c r="E5442">
        <v>0.70075319899999999</v>
      </c>
      <c r="F5442">
        <v>0.69316112600000002</v>
      </c>
      <c r="G5442">
        <v>0.75508940700000005</v>
      </c>
      <c r="H5442">
        <v>1.1904404820000001</v>
      </c>
      <c r="I5442">
        <v>4.5202947450000002</v>
      </c>
      <c r="J5442">
        <v>3.1926786300000001</v>
      </c>
      <c r="K5442">
        <v>2.2096798510000002</v>
      </c>
      <c r="L5442">
        <v>2.168387842</v>
      </c>
      <c r="M5442">
        <v>3.187468569</v>
      </c>
      <c r="N5442">
        <v>0.92113657199999999</v>
      </c>
      <c r="O5442">
        <v>4.229707307</v>
      </c>
      <c r="P5442">
        <v>0.69757084700000005</v>
      </c>
      <c r="Q5442">
        <v>1.5220043539999999</v>
      </c>
    </row>
    <row r="5443" spans="1:17">
      <c r="A5443" t="s">
        <v>16078</v>
      </c>
      <c r="B5443" s="14" t="s">
        <v>16079</v>
      </c>
      <c r="C5443">
        <v>3.176725631</v>
      </c>
      <c r="D5443">
        <v>1.407502187</v>
      </c>
      <c r="E5443">
        <v>1.013895207</v>
      </c>
      <c r="F5443">
        <v>2.1620715559999999</v>
      </c>
      <c r="G5443">
        <v>1.6456831730000001</v>
      </c>
      <c r="H5443">
        <v>0</v>
      </c>
      <c r="I5443">
        <v>13.89804358</v>
      </c>
      <c r="J5443">
        <v>0</v>
      </c>
      <c r="K5443">
        <v>2.882241498</v>
      </c>
      <c r="L5443">
        <v>0</v>
      </c>
      <c r="M5443">
        <v>0</v>
      </c>
      <c r="N5443">
        <v>3.9160113769999998</v>
      </c>
      <c r="O5443">
        <v>10.55446362</v>
      </c>
      <c r="P5443">
        <v>0.476609532</v>
      </c>
      <c r="Q5443">
        <v>0</v>
      </c>
    </row>
    <row r="5444" spans="1:17">
      <c r="A5444" t="s">
        <v>16078</v>
      </c>
      <c r="B5444" s="14" t="s">
        <v>3939</v>
      </c>
      <c r="C5444">
        <v>0.88242378600000004</v>
      </c>
      <c r="D5444">
        <v>1.200845119</v>
      </c>
      <c r="E5444">
        <v>1.408187788</v>
      </c>
      <c r="F5444">
        <v>1.201150865</v>
      </c>
      <c r="G5444">
        <v>1.1972562769999999</v>
      </c>
      <c r="H5444">
        <v>0.53255625799999995</v>
      </c>
      <c r="I5444">
        <v>2.3898752189999999</v>
      </c>
      <c r="J5444">
        <v>0.60726821799999997</v>
      </c>
      <c r="K5444">
        <v>1.944369265</v>
      </c>
      <c r="L5444">
        <v>1.513394049</v>
      </c>
      <c r="M5444">
        <v>2.419790699</v>
      </c>
      <c r="N5444">
        <v>1.8181481390000001</v>
      </c>
      <c r="O5444">
        <v>2.3733582210000002</v>
      </c>
      <c r="P5444">
        <v>1.9480468959999999</v>
      </c>
      <c r="Q5444">
        <v>2.4264261729999999</v>
      </c>
    </row>
    <row r="5445" spans="1:17">
      <c r="A5445" t="s">
        <v>16080</v>
      </c>
      <c r="B5445" s="14" t="s">
        <v>3937</v>
      </c>
      <c r="C5445">
        <v>22.757994100000001</v>
      </c>
      <c r="D5445">
        <v>84.847410030000006</v>
      </c>
      <c r="E5445">
        <v>76.119363750000005</v>
      </c>
      <c r="F5445">
        <v>80.240752430000001</v>
      </c>
      <c r="G5445">
        <v>70.066878110000005</v>
      </c>
      <c r="H5445">
        <v>55.426456250000001</v>
      </c>
      <c r="I5445">
        <v>55.044222789999999</v>
      </c>
      <c r="J5445">
        <v>58.897026740000001</v>
      </c>
      <c r="K5445">
        <v>127.4152189</v>
      </c>
      <c r="L5445">
        <v>79.965788779999997</v>
      </c>
      <c r="M5445">
        <v>17.047815759999999</v>
      </c>
      <c r="N5445">
        <v>41.191807849999996</v>
      </c>
      <c r="O5445">
        <v>16.597745209999999</v>
      </c>
      <c r="P5445">
        <v>68.704801450000005</v>
      </c>
      <c r="Q5445">
        <v>64.486189120000006</v>
      </c>
    </row>
    <row r="5446" spans="1:17">
      <c r="A5446" t="s">
        <v>16081</v>
      </c>
      <c r="B5446" s="14" t="s">
        <v>16082</v>
      </c>
      <c r="C5446">
        <v>3.7887553390000002</v>
      </c>
      <c r="D5446">
        <v>4.1966808310000001</v>
      </c>
      <c r="E5446">
        <v>0.40307760500000001</v>
      </c>
      <c r="F5446">
        <v>1.547170471</v>
      </c>
      <c r="G5446">
        <v>0.65424713300000004</v>
      </c>
      <c r="H5446">
        <v>5.820364637</v>
      </c>
      <c r="I5446">
        <v>0</v>
      </c>
      <c r="J5446">
        <v>1.921207804</v>
      </c>
      <c r="K5446">
        <v>1.7187678660000001</v>
      </c>
      <c r="L5446">
        <v>7.1818622469999998</v>
      </c>
      <c r="M5446">
        <v>0</v>
      </c>
      <c r="N5446">
        <v>0</v>
      </c>
      <c r="O5446">
        <v>0</v>
      </c>
      <c r="P5446">
        <v>0.56843338600000004</v>
      </c>
      <c r="Q5446">
        <v>0</v>
      </c>
    </row>
    <row r="5447" spans="1:17">
      <c r="A5447" t="s">
        <v>16081</v>
      </c>
      <c r="B5447" s="14" t="s">
        <v>2968</v>
      </c>
      <c r="C5447">
        <v>7.6062444679999999</v>
      </c>
      <c r="D5447">
        <v>5.8480724650000004</v>
      </c>
      <c r="E5447">
        <v>3.9984599730000001</v>
      </c>
      <c r="F5447">
        <v>4.9940807779999998</v>
      </c>
      <c r="G5447">
        <v>4.1721545229999997</v>
      </c>
      <c r="H5447">
        <v>9.4509983739999992</v>
      </c>
      <c r="I5447">
        <v>4.5674321630000003</v>
      </c>
      <c r="J5447">
        <v>1.36128917</v>
      </c>
      <c r="K5447">
        <v>4.4654445750000002</v>
      </c>
      <c r="L5447">
        <v>5.6541927410000001</v>
      </c>
      <c r="M5447">
        <v>1.717710581</v>
      </c>
      <c r="N5447">
        <v>3.6402359280000001</v>
      </c>
      <c r="O5447">
        <v>1.982058895</v>
      </c>
      <c r="P5447">
        <v>4.0948142870000002</v>
      </c>
      <c r="Q5447">
        <v>8.3045290129999998</v>
      </c>
    </row>
    <row r="5448" spans="1:17">
      <c r="A5448" t="e">
        <v>#N/A</v>
      </c>
      <c r="B5448" s="14" t="s">
        <v>16083</v>
      </c>
      <c r="C5448">
        <v>3.5601235519999999</v>
      </c>
      <c r="D5448">
        <v>0</v>
      </c>
      <c r="E5448">
        <v>0.37875395699999997</v>
      </c>
      <c r="F5448">
        <v>0.48460224499999999</v>
      </c>
      <c r="G5448">
        <v>1.8443001080000001</v>
      </c>
      <c r="H5448">
        <v>0</v>
      </c>
      <c r="I5448">
        <v>5.1917978900000001</v>
      </c>
      <c r="J5448">
        <v>0.45131821300000002</v>
      </c>
      <c r="K5448">
        <v>0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</row>
    <row r="5449" spans="1:17">
      <c r="A5449" t="s">
        <v>15999</v>
      </c>
      <c r="B5449" s="14" t="s">
        <v>9054</v>
      </c>
      <c r="C5449">
        <v>6.8495556369999999</v>
      </c>
      <c r="D5449">
        <v>24.159148129999998</v>
      </c>
      <c r="E5449">
        <v>19.92898009</v>
      </c>
      <c r="F5449">
        <v>18.825252930000001</v>
      </c>
      <c r="G5449">
        <v>22.45972128</v>
      </c>
      <c r="H5449">
        <v>43.5971452</v>
      </c>
      <c r="I5449">
        <v>168.3512547</v>
      </c>
      <c r="J5449">
        <v>376.99755829999998</v>
      </c>
      <c r="K5449">
        <v>27.023028289999999</v>
      </c>
      <c r="L5449">
        <v>23.97389313</v>
      </c>
      <c r="M5449">
        <v>15.21627164</v>
      </c>
      <c r="N5449">
        <v>298.79838210000003</v>
      </c>
      <c r="O5449">
        <v>28.55304327</v>
      </c>
      <c r="P5449">
        <v>203.38241479999999</v>
      </c>
      <c r="Q5449">
        <v>37.827558979999999</v>
      </c>
    </row>
    <row r="5450" spans="1:17">
      <c r="A5450" t="s">
        <v>16084</v>
      </c>
      <c r="B5450" s="14" t="s">
        <v>16085</v>
      </c>
      <c r="C5450">
        <v>1.5409489999999999</v>
      </c>
      <c r="D5450">
        <v>17.751333549999998</v>
      </c>
      <c r="E5450">
        <v>18.197149060000001</v>
      </c>
      <c r="F5450">
        <v>22.23384033</v>
      </c>
      <c r="G5450">
        <v>26.077118939999998</v>
      </c>
      <c r="H5450">
        <v>41.426662479999997</v>
      </c>
      <c r="I5450">
        <v>11.235980509999999</v>
      </c>
      <c r="J5450">
        <v>5.079013915</v>
      </c>
      <c r="K5450">
        <v>15.379124409999999</v>
      </c>
      <c r="L5450">
        <v>13.63124601</v>
      </c>
      <c r="M5450">
        <v>11.83169303</v>
      </c>
      <c r="N5450">
        <v>10.25761189</v>
      </c>
      <c r="O5450">
        <v>3.4131350010000001</v>
      </c>
      <c r="P5450">
        <v>14.79623621</v>
      </c>
      <c r="Q5450">
        <v>40.253323739999999</v>
      </c>
    </row>
    <row r="5451" spans="1:17">
      <c r="A5451" t="s">
        <v>16086</v>
      </c>
      <c r="B5451" s="14" t="s">
        <v>16087</v>
      </c>
      <c r="C5451">
        <v>7.7736344849999996</v>
      </c>
      <c r="D5451">
        <v>26.262334920000001</v>
      </c>
      <c r="E5451">
        <v>34.734856989999997</v>
      </c>
      <c r="F5451">
        <v>31.082958139999999</v>
      </c>
      <c r="G5451">
        <v>25.6726575</v>
      </c>
      <c r="H5451">
        <v>49.260827290000002</v>
      </c>
      <c r="I5451">
        <v>53.848106110000003</v>
      </c>
      <c r="J5451">
        <v>79.083693949999997</v>
      </c>
      <c r="K5451">
        <v>31.2977518</v>
      </c>
      <c r="L5451">
        <v>14.73549148</v>
      </c>
      <c r="M5451">
        <v>9.3261580360000007</v>
      </c>
      <c r="N5451">
        <v>56.058854629999999</v>
      </c>
      <c r="O5451">
        <v>8.6091311079999997</v>
      </c>
      <c r="P5451">
        <v>92.137033239999994</v>
      </c>
      <c r="Q5451">
        <v>36.738946869999999</v>
      </c>
    </row>
    <row r="5452" spans="1:17">
      <c r="A5452" t="s">
        <v>16088</v>
      </c>
      <c r="B5452" s="14" t="s">
        <v>8997</v>
      </c>
      <c r="C5452">
        <v>0</v>
      </c>
      <c r="D5452">
        <v>0.38656750200000001</v>
      </c>
      <c r="E5452">
        <v>0.61880928099999999</v>
      </c>
      <c r="F5452">
        <v>1.18761677</v>
      </c>
      <c r="G5452">
        <v>0.30132227099999997</v>
      </c>
      <c r="H5452">
        <v>0.44677446900000001</v>
      </c>
      <c r="I5452">
        <v>4.2411870079999998</v>
      </c>
      <c r="J5452">
        <v>3.760561332</v>
      </c>
      <c r="K5452">
        <v>1.319335897</v>
      </c>
      <c r="L5452">
        <v>4.0427478099999998</v>
      </c>
      <c r="M5452">
        <v>0</v>
      </c>
      <c r="N5452">
        <v>3.2265727549999998</v>
      </c>
      <c r="O5452">
        <v>1.288338282</v>
      </c>
      <c r="P5452">
        <v>1.0471984080000001</v>
      </c>
      <c r="Q5452">
        <v>2.3990861589999999</v>
      </c>
    </row>
    <row r="5453" spans="1:17">
      <c r="A5453" t="s">
        <v>16089</v>
      </c>
      <c r="B5453" s="14" t="s">
        <v>6381</v>
      </c>
      <c r="C5453">
        <v>3.3727486280000001</v>
      </c>
      <c r="D5453">
        <v>7.3057282280000004</v>
      </c>
      <c r="E5453">
        <v>7.4156037850000001</v>
      </c>
      <c r="F5453">
        <v>6.1723022829999996</v>
      </c>
      <c r="G5453">
        <v>4.5298599140000002</v>
      </c>
      <c r="H5453">
        <v>20.725145950000002</v>
      </c>
      <c r="I5453">
        <v>10.93010082</v>
      </c>
      <c r="J5453">
        <v>10.07152222</v>
      </c>
      <c r="K5453">
        <v>13.940423940000001</v>
      </c>
      <c r="L5453">
        <v>4.0254055490000002</v>
      </c>
      <c r="M5453">
        <v>1.438699516</v>
      </c>
      <c r="N5453">
        <v>2.8641607709999999</v>
      </c>
      <c r="O5453">
        <v>3.7352457449999998</v>
      </c>
      <c r="P5453">
        <v>8.5461019480000004</v>
      </c>
      <c r="Q5453">
        <v>8.5012989579999996</v>
      </c>
    </row>
    <row r="5454" spans="1:17">
      <c r="A5454" t="s">
        <v>15994</v>
      </c>
      <c r="B5454" s="14" t="s">
        <v>16090</v>
      </c>
      <c r="C5454">
        <v>12.90544787</v>
      </c>
      <c r="D5454">
        <v>4.377826625</v>
      </c>
      <c r="E5454">
        <v>3.3895520119999998</v>
      </c>
      <c r="F5454">
        <v>3.7878480190000001</v>
      </c>
      <c r="G5454">
        <v>2.8553031619999998</v>
      </c>
      <c r="H5454">
        <v>6.0406176929999997</v>
      </c>
      <c r="I5454">
        <v>5.2932001919999996</v>
      </c>
      <c r="J5454">
        <v>3.1186793669999999</v>
      </c>
      <c r="K5454">
        <v>2.0125026090000002</v>
      </c>
      <c r="L5454">
        <v>4.3320282370000003</v>
      </c>
      <c r="M5454">
        <v>1.5482879549999999</v>
      </c>
      <c r="N5454">
        <v>2.6846093620000002</v>
      </c>
      <c r="O5454">
        <v>0.44664071300000002</v>
      </c>
      <c r="P5454">
        <v>2.7228181259999999</v>
      </c>
      <c r="Q5454">
        <v>3.8813340529999998</v>
      </c>
    </row>
    <row r="5455" spans="1:17">
      <c r="A5455" t="s">
        <v>16091</v>
      </c>
      <c r="B5455" s="14" t="s">
        <v>16092</v>
      </c>
      <c r="C5455">
        <v>113.90201140000001</v>
      </c>
      <c r="D5455">
        <v>763.75969959999998</v>
      </c>
      <c r="E5455">
        <v>649.48658479999995</v>
      </c>
      <c r="F5455">
        <v>733.72513400000003</v>
      </c>
      <c r="G5455">
        <v>809.60512100000005</v>
      </c>
      <c r="H5455">
        <v>2809.1891270000001</v>
      </c>
      <c r="I5455">
        <v>445.4226602</v>
      </c>
      <c r="J5455">
        <v>491.3429754</v>
      </c>
      <c r="K5455">
        <v>512.67482059999998</v>
      </c>
      <c r="L5455">
        <v>261.74512750000002</v>
      </c>
      <c r="M5455">
        <v>140.46717229999999</v>
      </c>
      <c r="N5455">
        <v>237.59750389999999</v>
      </c>
      <c r="O5455">
        <v>118.3921343</v>
      </c>
      <c r="P5455">
        <v>788.47666549999997</v>
      </c>
      <c r="Q5455">
        <v>1123.319418</v>
      </c>
    </row>
    <row r="5456" spans="1:17">
      <c r="A5456" t="s">
        <v>16093</v>
      </c>
      <c r="B5456" s="14" t="s">
        <v>8128</v>
      </c>
      <c r="C5456">
        <v>195.9878186</v>
      </c>
      <c r="D5456">
        <v>1211.04828</v>
      </c>
      <c r="E5456">
        <v>746.28224539999997</v>
      </c>
      <c r="F5456">
        <v>1743.4236550000001</v>
      </c>
      <c r="G5456">
        <v>702.45257930000002</v>
      </c>
      <c r="H5456">
        <v>1543.037855</v>
      </c>
      <c r="I5456">
        <v>423.61550920000002</v>
      </c>
      <c r="J5456">
        <v>728.2083106</v>
      </c>
      <c r="K5456">
        <v>1782.430251</v>
      </c>
      <c r="L5456">
        <v>297.79706770000001</v>
      </c>
      <c r="M5456">
        <v>67.179951950000003</v>
      </c>
      <c r="N5456">
        <v>518.86044530000004</v>
      </c>
      <c r="O5456">
        <v>25.839553110000001</v>
      </c>
      <c r="P5456">
        <v>1751.6612009999999</v>
      </c>
      <c r="Q5456">
        <v>1056.9759160000001</v>
      </c>
    </row>
    <row r="5457" spans="1:17">
      <c r="A5457" t="s">
        <v>16094</v>
      </c>
      <c r="B5457" s="14" t="s">
        <v>7700</v>
      </c>
      <c r="C5457">
        <v>4.4197516840000004</v>
      </c>
      <c r="D5457">
        <v>7.6183815749999999</v>
      </c>
      <c r="E5457">
        <v>5.8164080729999998</v>
      </c>
      <c r="F5457">
        <v>8.3154647710000003</v>
      </c>
      <c r="G5457">
        <v>6.9420598890000003</v>
      </c>
      <c r="H5457">
        <v>21.97356177</v>
      </c>
      <c r="I5457">
        <v>4.1497847959999996</v>
      </c>
      <c r="J5457">
        <v>4.6588796339999998</v>
      </c>
      <c r="K5457">
        <v>6.7017079849999996</v>
      </c>
      <c r="L5457">
        <v>4.3228753019999999</v>
      </c>
      <c r="M5457">
        <v>1.8594890669999999</v>
      </c>
      <c r="N5457">
        <v>3.7317217349999998</v>
      </c>
      <c r="O5457">
        <v>2.6820706059999999</v>
      </c>
      <c r="P5457">
        <v>9.3106905290000004</v>
      </c>
      <c r="Q5457">
        <v>12.61094183</v>
      </c>
    </row>
    <row r="5458" spans="1:17">
      <c r="A5458" t="s">
        <v>16095</v>
      </c>
      <c r="B5458" s="14" t="s">
        <v>9114</v>
      </c>
      <c r="C5458">
        <v>25.519137319999999</v>
      </c>
      <c r="D5458">
        <v>6.4806619139999997</v>
      </c>
      <c r="E5458">
        <v>5.5126254120000002</v>
      </c>
      <c r="F5458">
        <v>5.189297593</v>
      </c>
      <c r="G5458">
        <v>6.9861958370000004</v>
      </c>
      <c r="H5458">
        <v>17.928214359999998</v>
      </c>
      <c r="I5458">
        <v>7.2614746669999999</v>
      </c>
      <c r="J5458">
        <v>5.0104143990000001</v>
      </c>
      <c r="K5458">
        <v>15.10624689</v>
      </c>
      <c r="L5458">
        <v>14.453024210000001</v>
      </c>
      <c r="M5458">
        <v>19.116164170000001</v>
      </c>
      <c r="N5458">
        <v>3.8746970150000002</v>
      </c>
      <c r="O5458">
        <v>21.71340292</v>
      </c>
      <c r="P5458">
        <v>3.5018409450000001</v>
      </c>
      <c r="Q5458">
        <v>15.617261450000001</v>
      </c>
    </row>
    <row r="5459" spans="1:17">
      <c r="A5459" t="s">
        <v>16096</v>
      </c>
      <c r="B5459" s="14" t="s">
        <v>16097</v>
      </c>
      <c r="C5459">
        <v>6.0509059629999999</v>
      </c>
      <c r="D5459">
        <v>5.0267935230000003</v>
      </c>
      <c r="E5459">
        <v>5.1499439110000003</v>
      </c>
      <c r="F5459">
        <v>4.3241431119999998</v>
      </c>
      <c r="G5459">
        <v>5.746830128</v>
      </c>
      <c r="H5459">
        <v>0</v>
      </c>
      <c r="I5459">
        <v>4.4120773279999996</v>
      </c>
      <c r="J5459">
        <v>9.0131388099999992</v>
      </c>
      <c r="K5459">
        <v>15.78370344</v>
      </c>
      <c r="L5459">
        <v>8.6024503840000008</v>
      </c>
      <c r="M5459">
        <v>2.9037488389999999</v>
      </c>
      <c r="N5459">
        <v>3.9160113769999998</v>
      </c>
      <c r="O5459">
        <v>6.7012467420000004</v>
      </c>
      <c r="P5459">
        <v>2.4965261189999999</v>
      </c>
      <c r="Q5459">
        <v>10.39896931</v>
      </c>
    </row>
    <row r="5460" spans="1:17">
      <c r="A5460" t="s">
        <v>16098</v>
      </c>
      <c r="B5460" s="14" t="s">
        <v>8284</v>
      </c>
      <c r="C5460">
        <v>1.603783814</v>
      </c>
      <c r="D5460">
        <v>0.754995105</v>
      </c>
      <c r="E5460">
        <v>0.81045992300000003</v>
      </c>
      <c r="F5460">
        <v>0.62763048099999996</v>
      </c>
      <c r="G5460">
        <v>1.2462455100000001</v>
      </c>
      <c r="H5460">
        <v>1.0778976259999999</v>
      </c>
      <c r="I5460">
        <v>0.29235366800000001</v>
      </c>
      <c r="J5460">
        <v>1.2961157990000001</v>
      </c>
      <c r="K5460">
        <v>1.0913341599999999</v>
      </c>
      <c r="L5460">
        <v>1.9000557890000001</v>
      </c>
      <c r="M5460">
        <v>0.384817201</v>
      </c>
      <c r="N5460">
        <v>0.84023156700000001</v>
      </c>
      <c r="O5460">
        <v>1.332116767</v>
      </c>
      <c r="P5460">
        <v>0.57146870999999999</v>
      </c>
      <c r="Q5460">
        <v>0.68905791800000005</v>
      </c>
    </row>
    <row r="5461" spans="1:17">
      <c r="A5461" t="s">
        <v>16098</v>
      </c>
      <c r="B5461" s="14" t="s">
        <v>16099</v>
      </c>
      <c r="C5461">
        <v>3.8901123960000001</v>
      </c>
      <c r="D5461">
        <v>2.2061827790000001</v>
      </c>
      <c r="E5461">
        <v>2.1189671250000002</v>
      </c>
      <c r="F5461">
        <v>1.7156453270000001</v>
      </c>
      <c r="G5461">
        <v>2.0152487990000001</v>
      </c>
      <c r="H5461">
        <v>2.9282750119999998</v>
      </c>
      <c r="I5461">
        <v>3.8576584170000001</v>
      </c>
      <c r="J5461">
        <v>4.0241123520000004</v>
      </c>
      <c r="K5461">
        <v>3.3177271199999998</v>
      </c>
      <c r="L5461">
        <v>5.5059139860000004</v>
      </c>
      <c r="M5461">
        <v>0.89607019600000004</v>
      </c>
      <c r="N5461">
        <v>1.822258497</v>
      </c>
      <c r="O5461">
        <v>2.2402717299999999</v>
      </c>
      <c r="P5461">
        <v>0.74705940199999998</v>
      </c>
      <c r="Q5461">
        <v>0.42787017700000002</v>
      </c>
    </row>
    <row r="5462" spans="1:17">
      <c r="A5462" t="s">
        <v>16100</v>
      </c>
      <c r="B5462" s="14" t="s">
        <v>3775</v>
      </c>
      <c r="C5462">
        <v>4.438198087</v>
      </c>
      <c r="D5462">
        <v>14.404018880000001</v>
      </c>
      <c r="E5462">
        <v>11.99312905</v>
      </c>
      <c r="F5462">
        <v>13.80426342</v>
      </c>
      <c r="G5462">
        <v>9.31168394</v>
      </c>
      <c r="H5462">
        <v>6.6476007719999997</v>
      </c>
      <c r="I5462">
        <v>13.915469030000001</v>
      </c>
      <c r="J5462">
        <v>16.175671560000001</v>
      </c>
      <c r="K5462">
        <v>26.878721769999999</v>
      </c>
      <c r="L5462">
        <v>17.24650316</v>
      </c>
      <c r="M5462">
        <v>1.7038655199999999</v>
      </c>
      <c r="N5462">
        <v>6.1822898579999999</v>
      </c>
      <c r="O5462">
        <v>3.4406454929999999</v>
      </c>
      <c r="P5462">
        <v>4.4613315650000001</v>
      </c>
      <c r="Q5462">
        <v>7.0172088449999999</v>
      </c>
    </row>
    <row r="5463" spans="1:17">
      <c r="A5463" t="s">
        <v>16101</v>
      </c>
      <c r="B5463" s="14" t="s">
        <v>5009</v>
      </c>
      <c r="C5463">
        <v>1.021707897</v>
      </c>
      <c r="D5463">
        <v>2.5350361000000001</v>
      </c>
      <c r="E5463">
        <v>2.3043833020000002</v>
      </c>
      <c r="F5463">
        <v>2.531153539</v>
      </c>
      <c r="G5463">
        <v>1.6584404070000001</v>
      </c>
      <c r="H5463">
        <v>1.8834826680000001</v>
      </c>
      <c r="I5463">
        <v>2.6819579400000002</v>
      </c>
      <c r="J5463">
        <v>5.4140320370000001</v>
      </c>
      <c r="K5463">
        <v>2.224788094</v>
      </c>
      <c r="L5463">
        <v>1.9367218829999999</v>
      </c>
      <c r="M5463">
        <v>0.39224316300000001</v>
      </c>
      <c r="N5463">
        <v>2.468579166</v>
      </c>
      <c r="O5463">
        <v>0.226303855</v>
      </c>
      <c r="P5463">
        <v>2.0847245230000002</v>
      </c>
      <c r="Q5463">
        <v>2.388006758</v>
      </c>
    </row>
    <row r="5464" spans="1:17">
      <c r="A5464" t="s">
        <v>16102</v>
      </c>
      <c r="B5464" s="14" t="s">
        <v>4861</v>
      </c>
      <c r="C5464">
        <v>54.83677969</v>
      </c>
      <c r="D5464">
        <v>4.6765128469999997</v>
      </c>
      <c r="E5464">
        <v>3.8204746940000001</v>
      </c>
      <c r="F5464">
        <v>4.6899930579999998</v>
      </c>
      <c r="G5464">
        <v>2.597768581</v>
      </c>
      <c r="H5464">
        <v>2.2364973400000001</v>
      </c>
      <c r="I5464">
        <v>15.56929285</v>
      </c>
      <c r="J5464">
        <v>10.735115459999999</v>
      </c>
      <c r="K5464">
        <v>9.9066467490000001</v>
      </c>
      <c r="L5464">
        <v>7.2057736569999999</v>
      </c>
      <c r="M5464">
        <v>16.767358160000001</v>
      </c>
      <c r="N5464">
        <v>6.1317099419999996</v>
      </c>
      <c r="O5464">
        <v>16.39187162</v>
      </c>
      <c r="P5464">
        <v>8.4092739349999999</v>
      </c>
      <c r="Q5464">
        <v>5.3375673270000004</v>
      </c>
    </row>
    <row r="5465" spans="1:17">
      <c r="A5465" t="s">
        <v>16103</v>
      </c>
      <c r="B5465" s="14" t="s">
        <v>9184</v>
      </c>
      <c r="C5465">
        <v>12.30718208</v>
      </c>
      <c r="D5465">
        <v>29.536573199999999</v>
      </c>
      <c r="E5465">
        <v>20.73113545</v>
      </c>
      <c r="F5465">
        <v>33.132672720000002</v>
      </c>
      <c r="G5465">
        <v>17.59209882</v>
      </c>
      <c r="H5465">
        <v>3.4136824049999999</v>
      </c>
      <c r="I5465">
        <v>31.907208220000001</v>
      </c>
      <c r="J5465">
        <v>32.763908919999999</v>
      </c>
      <c r="K5465">
        <v>54.590799240000003</v>
      </c>
      <c r="L5465">
        <v>19.87298968</v>
      </c>
      <c r="M5465">
        <v>9.1871921049999994</v>
      </c>
      <c r="N5465">
        <v>17.27842768</v>
      </c>
      <c r="O5465">
        <v>6.0577495380000004</v>
      </c>
      <c r="P5465">
        <v>53.957880430000003</v>
      </c>
      <c r="Q5465">
        <v>25.381060529999999</v>
      </c>
    </row>
    <row r="5466" spans="1:17">
      <c r="A5466" t="s">
        <v>15974</v>
      </c>
      <c r="B5466" s="14" t="s">
        <v>8364</v>
      </c>
      <c r="C5466">
        <v>1.1191716309999999</v>
      </c>
      <c r="D5466">
        <v>1.487603937</v>
      </c>
      <c r="E5466">
        <v>4.7626513810000004</v>
      </c>
      <c r="F5466">
        <v>4.7225736429999996</v>
      </c>
      <c r="G5466">
        <v>3.0921598920000002</v>
      </c>
      <c r="H5466">
        <v>21.491183790000001</v>
      </c>
      <c r="I5466">
        <v>0</v>
      </c>
      <c r="J5466">
        <v>12.76900309</v>
      </c>
      <c r="K5466">
        <v>0.50771191699999996</v>
      </c>
      <c r="L5466">
        <v>0.70715716799999995</v>
      </c>
      <c r="M5466">
        <v>0</v>
      </c>
      <c r="N5466">
        <v>1.931474446</v>
      </c>
      <c r="O5466">
        <v>1.239458239</v>
      </c>
      <c r="P5466">
        <v>1.847023388</v>
      </c>
      <c r="Q5466">
        <v>5.3854824800000003</v>
      </c>
    </row>
    <row r="5467" spans="1:17">
      <c r="A5467" t="s">
        <v>16104</v>
      </c>
      <c r="B5467" s="14" t="s">
        <v>16105</v>
      </c>
      <c r="C5467">
        <v>0</v>
      </c>
      <c r="D5467">
        <v>0.67270325099999995</v>
      </c>
      <c r="E5467">
        <v>1.938329073</v>
      </c>
      <c r="F5467">
        <v>1.033343023</v>
      </c>
      <c r="G5467">
        <v>0.52435983500000005</v>
      </c>
      <c r="H5467">
        <v>1.166212767</v>
      </c>
      <c r="I5467">
        <v>0</v>
      </c>
      <c r="J5467">
        <v>2.887109154</v>
      </c>
      <c r="K5467">
        <v>2.0663128390000001</v>
      </c>
      <c r="L5467">
        <v>2.8780256799999999</v>
      </c>
      <c r="M5467">
        <v>0</v>
      </c>
      <c r="N5467">
        <v>0.37432461700000003</v>
      </c>
      <c r="O5467">
        <v>3.3629418389999999</v>
      </c>
      <c r="P5467">
        <v>1.8223305620000001</v>
      </c>
      <c r="Q5467">
        <v>4.1748803260000003</v>
      </c>
    </row>
    <row r="5468" spans="1:17">
      <c r="A5468" t="s">
        <v>16106</v>
      </c>
      <c r="B5468" s="14" t="s">
        <v>9230</v>
      </c>
      <c r="C5468">
        <v>4.027231961</v>
      </c>
      <c r="D5468">
        <v>31.144729229999999</v>
      </c>
      <c r="E5468">
        <v>29.17345637</v>
      </c>
      <c r="F5468">
        <v>37.525741959999998</v>
      </c>
      <c r="G5468">
        <v>18.144337820000001</v>
      </c>
      <c r="H5468">
        <v>62.710817030000001</v>
      </c>
      <c r="I5468">
        <v>44.314388370000003</v>
      </c>
      <c r="J5468">
        <v>90.178820299999998</v>
      </c>
      <c r="K5468">
        <v>8.3043305590000003</v>
      </c>
      <c r="L5468">
        <v>3.7012907089999998</v>
      </c>
      <c r="M5468">
        <v>10.54153501</v>
      </c>
      <c r="N5468">
        <v>27.439852770000002</v>
      </c>
      <c r="O5468">
        <v>4.4600718009999998</v>
      </c>
      <c r="P5468">
        <v>69.539358800000002</v>
      </c>
      <c r="Q5468">
        <v>47.818664730000002</v>
      </c>
    </row>
    <row r="5469" spans="1:17">
      <c r="A5469" t="e">
        <v>#N/A</v>
      </c>
      <c r="B5469" s="14" t="s">
        <v>16107</v>
      </c>
      <c r="C5469">
        <v>0</v>
      </c>
      <c r="D5469">
        <v>4.752604786</v>
      </c>
      <c r="E5469">
        <v>0</v>
      </c>
      <c r="F5469">
        <v>0</v>
      </c>
      <c r="G5469">
        <v>0.92614204499999997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</row>
    <row r="5470" spans="1:17">
      <c r="A5470" t="s">
        <v>16108</v>
      </c>
      <c r="B5470" s="14" t="s">
        <v>16109</v>
      </c>
      <c r="C5470">
        <v>16.539020579999999</v>
      </c>
      <c r="D5470">
        <v>0.222057384</v>
      </c>
      <c r="E5470">
        <v>5.3319732000000002E-2</v>
      </c>
      <c r="F5470">
        <v>0</v>
      </c>
      <c r="G5470">
        <v>0</v>
      </c>
      <c r="H5470">
        <v>1.73233547</v>
      </c>
      <c r="I5470">
        <v>0.73088416899999997</v>
      </c>
      <c r="J5470">
        <v>0.190605265</v>
      </c>
      <c r="K5470">
        <v>0.45472256700000002</v>
      </c>
      <c r="L5470">
        <v>2.8500836829999998</v>
      </c>
      <c r="M5470">
        <v>0.96204300099999995</v>
      </c>
      <c r="N5470">
        <v>0.49425386300000002</v>
      </c>
      <c r="O5470">
        <v>7.770681143</v>
      </c>
      <c r="P5470">
        <v>0.22557975399999999</v>
      </c>
      <c r="Q5470">
        <v>5.1679343839999996</v>
      </c>
    </row>
    <row r="5471" spans="1:17">
      <c r="A5471" t="s">
        <v>16110</v>
      </c>
      <c r="B5471" s="14" t="s">
        <v>1500</v>
      </c>
      <c r="C5471">
        <v>2.6779252649999998</v>
      </c>
      <c r="D5471">
        <v>1.822125341</v>
      </c>
      <c r="E5471">
        <v>1.627992922</v>
      </c>
      <c r="F5471">
        <v>0.46866581200000001</v>
      </c>
      <c r="G5471">
        <v>1.156068927</v>
      </c>
      <c r="H5471">
        <v>0.14692444299999999</v>
      </c>
      <c r="I5471">
        <v>1.1157916720000001</v>
      </c>
      <c r="J5471">
        <v>2.4491172670000001</v>
      </c>
      <c r="K5471">
        <v>3.470971698</v>
      </c>
      <c r="L5471">
        <v>2.9006872989999999</v>
      </c>
      <c r="M5471">
        <v>0</v>
      </c>
      <c r="N5471">
        <v>4.3622081350000004</v>
      </c>
      <c r="O5471">
        <v>1.271033136</v>
      </c>
      <c r="P5471">
        <v>1.8653777410000001</v>
      </c>
      <c r="Q5471">
        <v>1.0519383499999999</v>
      </c>
    </row>
    <row r="5472" spans="1:17">
      <c r="A5472" t="s">
        <v>16111</v>
      </c>
      <c r="B5472" s="14" t="s">
        <v>16112</v>
      </c>
      <c r="C5472">
        <v>1.971237862</v>
      </c>
      <c r="D5472">
        <v>0.21834759500000001</v>
      </c>
      <c r="E5472">
        <v>0.41943158899999999</v>
      </c>
      <c r="F5472">
        <v>0.53664783299999996</v>
      </c>
      <c r="G5472">
        <v>0.17019794199999999</v>
      </c>
      <c r="H5472">
        <v>0</v>
      </c>
      <c r="I5472">
        <v>70.430021969999999</v>
      </c>
      <c r="J5472">
        <v>0.24989457100000001</v>
      </c>
      <c r="K5472">
        <v>205.23072819999999</v>
      </c>
      <c r="L5472">
        <v>0.62277087099999995</v>
      </c>
      <c r="M5472">
        <v>49.190475560000003</v>
      </c>
      <c r="N5472">
        <v>2.0654857149999999</v>
      </c>
      <c r="O5472">
        <v>16.373272920000002</v>
      </c>
      <c r="P5472">
        <v>0.29574815799999998</v>
      </c>
      <c r="Q5472">
        <v>0</v>
      </c>
    </row>
    <row r="5473" spans="1:17">
      <c r="A5473" t="s">
        <v>16113</v>
      </c>
      <c r="B5473" s="14" t="s">
        <v>16114</v>
      </c>
      <c r="C5473">
        <v>10.376239500000001</v>
      </c>
      <c r="D5473">
        <v>0</v>
      </c>
      <c r="E5473">
        <v>7.3593733999999994E-2</v>
      </c>
      <c r="F5473">
        <v>9.4160569999999999E-2</v>
      </c>
      <c r="G5473">
        <v>0.23890431300000001</v>
      </c>
      <c r="H5473">
        <v>0.53133982000000002</v>
      </c>
      <c r="I5473">
        <v>1.00879155</v>
      </c>
      <c r="J5473">
        <v>0.70154656800000004</v>
      </c>
      <c r="K5473">
        <v>3.451930773</v>
      </c>
      <c r="L5473">
        <v>2.622522563</v>
      </c>
      <c r="M5473">
        <v>0</v>
      </c>
      <c r="N5473">
        <v>0.93800607499999999</v>
      </c>
      <c r="O5473">
        <v>2.2982919100000001</v>
      </c>
      <c r="P5473">
        <v>0.51892160099999995</v>
      </c>
      <c r="Q5473">
        <v>1.4265922719999999</v>
      </c>
    </row>
    <row r="5474" spans="1:17">
      <c r="A5474" t="s">
        <v>16115</v>
      </c>
      <c r="B5474" s="14" t="s">
        <v>5330</v>
      </c>
      <c r="C5474">
        <v>1.303272054</v>
      </c>
      <c r="D5474">
        <v>0.43307759600000001</v>
      </c>
      <c r="E5474">
        <v>0.74525630600000004</v>
      </c>
      <c r="F5474">
        <v>0.66525278700000001</v>
      </c>
      <c r="G5474">
        <v>0.84394008899999995</v>
      </c>
      <c r="H5474">
        <v>0.43796234899999997</v>
      </c>
      <c r="I5474">
        <v>1.187866973</v>
      </c>
      <c r="J5474">
        <v>2.0652036549999999</v>
      </c>
      <c r="K5474">
        <v>1.7736870760000001</v>
      </c>
      <c r="L5474">
        <v>2.6763178970000001</v>
      </c>
      <c r="M5474">
        <v>1.2508456539999999</v>
      </c>
      <c r="N5474">
        <v>1.2250086870000001</v>
      </c>
      <c r="O5474">
        <v>1.9845999969999999</v>
      </c>
      <c r="P5474">
        <v>1.3687248089999999</v>
      </c>
      <c r="Q5474">
        <v>1.6798335040000001</v>
      </c>
    </row>
    <row r="5475" spans="1:17">
      <c r="A5475" t="e">
        <v>#N/A</v>
      </c>
      <c r="B5475" s="14" t="s">
        <v>16116</v>
      </c>
      <c r="C5475">
        <v>0</v>
      </c>
      <c r="D5475">
        <v>0.25484022899999997</v>
      </c>
      <c r="E5475">
        <v>0.24476578800000001</v>
      </c>
      <c r="F5475">
        <v>0.15658457000000001</v>
      </c>
      <c r="G5475">
        <v>0</v>
      </c>
      <c r="H5475">
        <v>0.44179647999999999</v>
      </c>
      <c r="I5475">
        <v>0</v>
      </c>
      <c r="J5475">
        <v>0</v>
      </c>
      <c r="K5475">
        <v>0</v>
      </c>
      <c r="L5475">
        <v>1.453710278</v>
      </c>
      <c r="M5475">
        <v>0</v>
      </c>
      <c r="N5475">
        <v>0.14180542600000001</v>
      </c>
      <c r="O5475">
        <v>0</v>
      </c>
      <c r="P5475">
        <v>0.51776522899999999</v>
      </c>
      <c r="Q5475">
        <v>0</v>
      </c>
    </row>
    <row r="5476" spans="1:17">
      <c r="A5476" t="e">
        <v>#N/A</v>
      </c>
      <c r="B5476" s="14" t="s">
        <v>16117</v>
      </c>
      <c r="C5476">
        <v>0</v>
      </c>
      <c r="D5476">
        <v>0.45743821099999998</v>
      </c>
      <c r="E5476">
        <v>0</v>
      </c>
      <c r="F5476">
        <v>0</v>
      </c>
      <c r="G5476">
        <v>0</v>
      </c>
      <c r="H5476">
        <v>0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  <c r="O5476">
        <v>4.5736009009999998</v>
      </c>
      <c r="P5476">
        <v>0</v>
      </c>
      <c r="Q5476">
        <v>0</v>
      </c>
    </row>
    <row r="5477" spans="1:17">
      <c r="A5477" t="s">
        <v>16118</v>
      </c>
      <c r="B5477" s="14" t="s">
        <v>1139</v>
      </c>
      <c r="C5477">
        <v>4.9407492299999998</v>
      </c>
      <c r="D5477">
        <v>2.5094363469999998</v>
      </c>
      <c r="E5477">
        <v>2.0128004260000001</v>
      </c>
      <c r="F5477">
        <v>1.7715485639999999</v>
      </c>
      <c r="G5477">
        <v>1.789586409</v>
      </c>
      <c r="H5477">
        <v>3.8413217730000002</v>
      </c>
      <c r="I5477">
        <v>2.2845728680000001</v>
      </c>
      <c r="J5477">
        <v>2.428979607</v>
      </c>
      <c r="K5477">
        <v>2.7333775519999999</v>
      </c>
      <c r="L5477">
        <v>4.2639905799999998</v>
      </c>
      <c r="M5477">
        <v>1.3879021300000001</v>
      </c>
      <c r="N5477">
        <v>0.72789589899999996</v>
      </c>
      <c r="O5477">
        <v>3.0695308059999999</v>
      </c>
      <c r="P5477">
        <v>1.6271758160000001</v>
      </c>
      <c r="Q5477">
        <v>2.7337121249999998</v>
      </c>
    </row>
    <row r="5478" spans="1:17">
      <c r="A5478" t="e">
        <v>#N/A</v>
      </c>
      <c r="B5478" s="14" t="s">
        <v>16119</v>
      </c>
      <c r="C5478">
        <v>27.91790765</v>
      </c>
      <c r="D5478">
        <v>1.1669342110000001</v>
      </c>
      <c r="E5478">
        <v>1.737243914</v>
      </c>
      <c r="F5478">
        <v>0.932117584</v>
      </c>
      <c r="G5478">
        <v>1.8192075889999999</v>
      </c>
      <c r="H5478">
        <v>2.0230221469999998</v>
      </c>
      <c r="I5478">
        <v>6.9135675980000002</v>
      </c>
      <c r="J5478">
        <v>8.9480743579999995</v>
      </c>
      <c r="K5478">
        <v>21.028598689999999</v>
      </c>
      <c r="L5478">
        <v>23.29830312</v>
      </c>
      <c r="M5478">
        <v>9.1001414510000007</v>
      </c>
      <c r="N5478">
        <v>5.908981453</v>
      </c>
      <c r="O5478">
        <v>24.5014334</v>
      </c>
      <c r="P5478">
        <v>4.5046895789999999</v>
      </c>
      <c r="Q5478">
        <v>7.6042463079999996</v>
      </c>
    </row>
    <row r="5479" spans="1:17">
      <c r="A5479" t="e">
        <v>#N/A</v>
      </c>
      <c r="B5479" s="14" t="s">
        <v>16120</v>
      </c>
      <c r="C5479">
        <v>0</v>
      </c>
      <c r="D5479">
        <v>0</v>
      </c>
      <c r="E5479">
        <v>0</v>
      </c>
      <c r="F5479">
        <v>0.32399919599999999</v>
      </c>
      <c r="G5479">
        <v>0.411025576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0.14670936000000001</v>
      </c>
      <c r="O5479">
        <v>0</v>
      </c>
      <c r="P5479">
        <v>0</v>
      </c>
      <c r="Q5479">
        <v>0</v>
      </c>
    </row>
    <row r="5480" spans="1:17">
      <c r="A5480" t="s">
        <v>16121</v>
      </c>
      <c r="B5480" s="14" t="s">
        <v>9415</v>
      </c>
      <c r="C5480">
        <v>5.0469248560000004</v>
      </c>
      <c r="D5480">
        <v>1.311573718</v>
      </c>
      <c r="E5480">
        <v>1.042886336</v>
      </c>
      <c r="F5480">
        <v>0.80588613099999995</v>
      </c>
      <c r="G5480">
        <v>0.73743108099999999</v>
      </c>
      <c r="H5480">
        <v>0.89459893599999996</v>
      </c>
      <c r="I5480">
        <v>1.415390259</v>
      </c>
      <c r="J5480">
        <v>2.030136449</v>
      </c>
      <c r="K5480">
        <v>2.0693884320000002</v>
      </c>
      <c r="L5480">
        <v>3.4955667949999998</v>
      </c>
      <c r="M5480">
        <v>1.6767358160000001</v>
      </c>
      <c r="N5480">
        <v>1.4955390099999999</v>
      </c>
      <c r="O5480">
        <v>2.9021674339999999</v>
      </c>
      <c r="P5480">
        <v>1.266851658</v>
      </c>
      <c r="Q5480">
        <v>1.66798979</v>
      </c>
    </row>
    <row r="5481" spans="1:17">
      <c r="A5481" t="s">
        <v>9718</v>
      </c>
      <c r="B5481" s="14" t="s">
        <v>2457</v>
      </c>
      <c r="C5481">
        <v>12.614971560000001</v>
      </c>
      <c r="D5481">
        <v>1.6914917759999999</v>
      </c>
      <c r="E5481">
        <v>1.2361262580000001</v>
      </c>
      <c r="F5481">
        <v>0.85857182399999998</v>
      </c>
      <c r="G5481">
        <v>1.1465102490000001</v>
      </c>
      <c r="H5481">
        <v>1.9124389429999999</v>
      </c>
      <c r="I5481">
        <v>1.936490531</v>
      </c>
      <c r="J5481">
        <v>3.07215645</v>
      </c>
      <c r="K5481">
        <v>4.2167841859999999</v>
      </c>
      <c r="L5481">
        <v>7.9708664059999998</v>
      </c>
      <c r="M5481">
        <v>4.4606624049999999</v>
      </c>
      <c r="N5481">
        <v>2.8236834449999999</v>
      </c>
      <c r="O5481">
        <v>6.250097695</v>
      </c>
      <c r="P5481">
        <v>1.743226181</v>
      </c>
      <c r="Q5481">
        <v>4.1077600639999998</v>
      </c>
    </row>
    <row r="5482" spans="1:17">
      <c r="A5482" t="s">
        <v>16122</v>
      </c>
      <c r="B5482" s="14" t="s">
        <v>711</v>
      </c>
      <c r="C5482">
        <v>82.858958700000002</v>
      </c>
      <c r="D5482">
        <v>6.1430551070000003</v>
      </c>
      <c r="E5482">
        <v>7.6210988009999996</v>
      </c>
      <c r="F5482">
        <v>3.50494094</v>
      </c>
      <c r="G5482">
        <v>8.8357356619999994</v>
      </c>
      <c r="H5482">
        <v>10.522949410000001</v>
      </c>
      <c r="I5482">
        <v>20.700789669999999</v>
      </c>
      <c r="J5482">
        <v>19.920053100000001</v>
      </c>
      <c r="K5482">
        <v>40.284566429999998</v>
      </c>
      <c r="L5482">
        <v>57.56971592</v>
      </c>
      <c r="M5482">
        <v>23.445856930000001</v>
      </c>
      <c r="N5482">
        <v>14.93468448</v>
      </c>
      <c r="O5482">
        <v>101.26998</v>
      </c>
      <c r="P5482">
        <v>6.3395544429999999</v>
      </c>
      <c r="Q5482">
        <v>125.94722899999999</v>
      </c>
    </row>
    <row r="5483" spans="1:17">
      <c r="A5483" t="s">
        <v>16123</v>
      </c>
      <c r="B5483" s="14" t="s">
        <v>8753</v>
      </c>
      <c r="C5483">
        <v>23.59853326</v>
      </c>
      <c r="D5483">
        <v>6.6468572650000004</v>
      </c>
      <c r="E5483">
        <v>9.6956890439999999</v>
      </c>
      <c r="F5483">
        <v>5.0630715139999998</v>
      </c>
      <c r="G5483">
        <v>6.597659524</v>
      </c>
      <c r="H5483">
        <v>3.5389400769999999</v>
      </c>
      <c r="I5483">
        <v>10.979769579999999</v>
      </c>
      <c r="J5483">
        <v>15.61327681</v>
      </c>
      <c r="K5483">
        <v>23.39909527</v>
      </c>
      <c r="L5483">
        <v>21.301305710000001</v>
      </c>
      <c r="M5483">
        <v>13.37383751</v>
      </c>
      <c r="N5483">
        <v>10.9850779</v>
      </c>
      <c r="O5483">
        <v>16.676531180000001</v>
      </c>
      <c r="P5483">
        <v>6.5584065359999997</v>
      </c>
      <c r="Q5483">
        <v>10.583179619999999</v>
      </c>
    </row>
    <row r="5484" spans="1:17">
      <c r="A5484" t="s">
        <v>16124</v>
      </c>
      <c r="B5484" s="14" t="s">
        <v>16125</v>
      </c>
      <c r="C5484">
        <v>18.599344389999999</v>
      </c>
      <c r="D5484">
        <v>2.5943117870000001</v>
      </c>
      <c r="E5484">
        <v>3.737628704</v>
      </c>
      <c r="F5484">
        <v>0.42195558300000002</v>
      </c>
      <c r="G5484">
        <v>3.211758653</v>
      </c>
      <c r="H5484">
        <v>2.3810582610000002</v>
      </c>
      <c r="I5484">
        <v>9.5435550869999997</v>
      </c>
      <c r="J5484">
        <v>3.5367689119999999</v>
      </c>
      <c r="K5484">
        <v>7.8125812090000002</v>
      </c>
      <c r="L5484">
        <v>8.7052875719999996</v>
      </c>
      <c r="M5484">
        <v>25.784999070000001</v>
      </c>
      <c r="N5484">
        <v>3.7363778280000002</v>
      </c>
      <c r="O5484">
        <v>30.134651479999999</v>
      </c>
      <c r="P5484">
        <v>2.0670304960000001</v>
      </c>
      <c r="Q5484">
        <v>16.10062271</v>
      </c>
    </row>
    <row r="5485" spans="1:17">
      <c r="A5485" t="s">
        <v>16126</v>
      </c>
      <c r="B5485" s="14" t="s">
        <v>5259</v>
      </c>
      <c r="C5485">
        <v>8.1192451329999997</v>
      </c>
      <c r="D5485">
        <v>6.2953962859999999</v>
      </c>
      <c r="E5485">
        <v>6.2690154470000001</v>
      </c>
      <c r="F5485">
        <v>6.1287676280000003</v>
      </c>
      <c r="G5485">
        <v>5.8630833329999996</v>
      </c>
      <c r="H5485">
        <v>2.5040398050000001</v>
      </c>
      <c r="I5485">
        <v>10.405247599999999</v>
      </c>
      <c r="J5485">
        <v>6.5343671150000002</v>
      </c>
      <c r="K5485">
        <v>8.3711214209999998</v>
      </c>
      <c r="L5485">
        <v>4.9747464040000002</v>
      </c>
      <c r="M5485">
        <v>2.597544761</v>
      </c>
      <c r="N5485">
        <v>5.0347051250000003</v>
      </c>
      <c r="O5485">
        <v>4.7684251279999996</v>
      </c>
      <c r="P5485">
        <v>9.2283644809999998</v>
      </c>
      <c r="Q5485">
        <v>5.919699241</v>
      </c>
    </row>
    <row r="5486" spans="1:17">
      <c r="A5486" t="s">
        <v>16127</v>
      </c>
      <c r="B5486" s="14" t="s">
        <v>1534</v>
      </c>
      <c r="C5486">
        <v>7.3355978320000004</v>
      </c>
      <c r="D5486">
        <v>23.10249628</v>
      </c>
      <c r="E5486">
        <v>18.70895445</v>
      </c>
      <c r="F5486">
        <v>31.736677820000001</v>
      </c>
      <c r="G5486">
        <v>15.337588090000001</v>
      </c>
      <c r="H5486">
        <v>41.726118640000003</v>
      </c>
      <c r="I5486">
        <v>9.830269264</v>
      </c>
      <c r="J5486">
        <v>18.87519799</v>
      </c>
      <c r="K5486">
        <v>18.347826340000001</v>
      </c>
      <c r="L5486">
        <v>10.64809629</v>
      </c>
      <c r="M5486">
        <v>2.6639769709999999</v>
      </c>
      <c r="N5486">
        <v>16.765717460000001</v>
      </c>
      <c r="O5486">
        <v>5.7087673270000003</v>
      </c>
      <c r="P5486">
        <v>41.048367730000002</v>
      </c>
      <c r="Q5486">
        <v>30.93780735</v>
      </c>
    </row>
    <row r="5487" spans="1:17">
      <c r="A5487" t="s">
        <v>16128</v>
      </c>
      <c r="B5487" s="14" t="s">
        <v>4660</v>
      </c>
      <c r="C5487">
        <v>8.6036319169999995</v>
      </c>
      <c r="D5487">
        <v>0.51005434299999997</v>
      </c>
      <c r="E5487">
        <v>0.786403462</v>
      </c>
      <c r="F5487">
        <v>0.44535628900000002</v>
      </c>
      <c r="G5487">
        <v>0.71145536200000004</v>
      </c>
      <c r="H5487">
        <v>0.83770212899999996</v>
      </c>
      <c r="I5487">
        <v>1.7671612539999999</v>
      </c>
      <c r="J5487">
        <v>1.1521327610000001</v>
      </c>
      <c r="K5487">
        <v>1.5941975420000001</v>
      </c>
      <c r="L5487">
        <v>2.5267173810000001</v>
      </c>
      <c r="M5487">
        <v>3.4890996169999999</v>
      </c>
      <c r="N5487">
        <v>0.83651886200000003</v>
      </c>
      <c r="O5487">
        <v>3.2208457049999999</v>
      </c>
      <c r="P5487">
        <v>0.96356797900000002</v>
      </c>
      <c r="Q5487">
        <v>1.3328256439999999</v>
      </c>
    </row>
    <row r="5488" spans="1:17">
      <c r="A5488" t="s">
        <v>16129</v>
      </c>
      <c r="B5488" s="14" t="s">
        <v>5071</v>
      </c>
      <c r="C5488">
        <v>171.80165779999999</v>
      </c>
      <c r="D5488">
        <v>1202.366131</v>
      </c>
      <c r="E5488">
        <v>1370.6191120000001</v>
      </c>
      <c r="F5488">
        <v>3788.6076349999998</v>
      </c>
      <c r="G5488">
        <v>1538.047863</v>
      </c>
      <c r="H5488">
        <v>13511.91253</v>
      </c>
      <c r="I5488">
        <v>1805.1649609999999</v>
      </c>
      <c r="J5488">
        <v>3227.8456249999999</v>
      </c>
      <c r="K5488">
        <v>2245.0751129999999</v>
      </c>
      <c r="L5488">
        <v>38.011089820000002</v>
      </c>
      <c r="M5488">
        <v>292.32976989999997</v>
      </c>
      <c r="N5488">
        <v>1439.591563</v>
      </c>
      <c r="O5488">
        <v>17.105987620000001</v>
      </c>
      <c r="P5488">
        <v>5736.3115770000004</v>
      </c>
      <c r="Q5488">
        <v>4080.1072559999998</v>
      </c>
    </row>
    <row r="5489" spans="1:17">
      <c r="A5489" t="s">
        <v>16130</v>
      </c>
      <c r="B5489" s="14" t="s">
        <v>5072</v>
      </c>
      <c r="C5489">
        <v>0.486424419</v>
      </c>
      <c r="D5489">
        <v>1.508630141</v>
      </c>
      <c r="E5489">
        <v>0.82799451599999996</v>
      </c>
      <c r="F5489">
        <v>1.3904488450000001</v>
      </c>
      <c r="G5489">
        <v>1.6799278559999999</v>
      </c>
      <c r="H5489">
        <v>1.6813244140000001</v>
      </c>
      <c r="I5489">
        <v>3.5468112789999999</v>
      </c>
      <c r="J5489">
        <v>2.7748893639999999</v>
      </c>
      <c r="K5489">
        <v>1.9859967919999999</v>
      </c>
      <c r="L5489">
        <v>1.2294039809999999</v>
      </c>
      <c r="M5489">
        <v>0</v>
      </c>
      <c r="N5489">
        <v>1.139287173</v>
      </c>
      <c r="O5489">
        <v>0.53870446400000005</v>
      </c>
      <c r="P5489">
        <v>3.430016771</v>
      </c>
      <c r="Q5489">
        <v>1.337535275</v>
      </c>
    </row>
    <row r="5490" spans="1:17">
      <c r="A5490" t="e">
        <v>#N/A</v>
      </c>
      <c r="B5490" s="14" t="s">
        <v>16131</v>
      </c>
      <c r="C5490">
        <v>628.11017509999999</v>
      </c>
      <c r="D5490">
        <v>50.294253519999998</v>
      </c>
      <c r="E5490">
        <v>54.286745140000001</v>
      </c>
      <c r="F5490">
        <v>38.11358602</v>
      </c>
      <c r="G5490">
        <v>52.45794617</v>
      </c>
      <c r="H5490">
        <v>65.185798449999993</v>
      </c>
      <c r="I5490">
        <v>192.34116159999999</v>
      </c>
      <c r="J5490">
        <v>107.9950135</v>
      </c>
      <c r="K5490">
        <v>210.39608430000001</v>
      </c>
      <c r="L5490">
        <v>396.19313369999998</v>
      </c>
      <c r="M5490">
        <v>315.42921940000002</v>
      </c>
      <c r="N5490">
        <v>107.68006149999999</v>
      </c>
      <c r="O5490">
        <v>419.04720300000002</v>
      </c>
      <c r="P5490">
        <v>73.475223360000001</v>
      </c>
      <c r="Q5490">
        <v>164.9842759</v>
      </c>
    </row>
    <row r="5491" spans="1:17">
      <c r="A5491" t="e">
        <v>#N/A</v>
      </c>
      <c r="B5491" s="14" t="s">
        <v>16132</v>
      </c>
      <c r="C5491">
        <v>2.949816657</v>
      </c>
      <c r="D5491">
        <v>0.65348315800000001</v>
      </c>
      <c r="E5491">
        <v>0.31382470699999998</v>
      </c>
      <c r="F5491">
        <v>0</v>
      </c>
      <c r="G5491">
        <v>0</v>
      </c>
      <c r="H5491">
        <v>0</v>
      </c>
      <c r="I5491">
        <v>0</v>
      </c>
      <c r="J5491">
        <v>0.373949376</v>
      </c>
      <c r="K5491">
        <v>0</v>
      </c>
      <c r="L5491">
        <v>0</v>
      </c>
      <c r="M5491">
        <v>0</v>
      </c>
      <c r="N5491">
        <v>0</v>
      </c>
      <c r="O5491">
        <v>0</v>
      </c>
      <c r="P5491">
        <v>0</v>
      </c>
      <c r="Q5491">
        <v>0</v>
      </c>
    </row>
    <row r="5492" spans="1:17">
      <c r="A5492" t="e">
        <v>#N/A</v>
      </c>
      <c r="B5492" s="14" t="s">
        <v>16133</v>
      </c>
      <c r="C5492">
        <v>226.8700193</v>
      </c>
      <c r="D5492">
        <v>0.39265082499999998</v>
      </c>
      <c r="E5492">
        <v>0.18856420199999999</v>
      </c>
      <c r="F5492">
        <v>0.24126120400000001</v>
      </c>
      <c r="G5492">
        <v>0</v>
      </c>
      <c r="H5492">
        <v>0</v>
      </c>
      <c r="I5492">
        <v>12.923788740000001</v>
      </c>
      <c r="J5492">
        <v>0.67407183699999995</v>
      </c>
      <c r="K5492">
        <v>8.8446466580000003</v>
      </c>
      <c r="L5492">
        <v>17.918694930000001</v>
      </c>
      <c r="M5492">
        <v>47.631450909999998</v>
      </c>
      <c r="N5492">
        <v>1.966409147</v>
      </c>
      <c r="O5492">
        <v>66.739240620000004</v>
      </c>
      <c r="P5492">
        <v>0.26591948100000001</v>
      </c>
      <c r="Q5492">
        <v>23.14998018</v>
      </c>
    </row>
    <row r="5493" spans="1:17">
      <c r="A5493" t="e">
        <v>#N/A</v>
      </c>
      <c r="B5493" s="14" t="s">
        <v>16134</v>
      </c>
      <c r="C5493">
        <v>11.345448680000001</v>
      </c>
      <c r="D5493">
        <v>8.3779892050000004</v>
      </c>
      <c r="E5493">
        <v>12.794391900000001</v>
      </c>
      <c r="F5493">
        <v>0.72069051900000003</v>
      </c>
      <c r="G5493">
        <v>19.460856570000001</v>
      </c>
      <c r="H5493">
        <v>140.594852</v>
      </c>
      <c r="I5493">
        <v>33.090579959999999</v>
      </c>
      <c r="J5493">
        <v>42.860351569999999</v>
      </c>
      <c r="K5493">
        <v>14.411207490000001</v>
      </c>
      <c r="L5493">
        <v>10.03619211</v>
      </c>
      <c r="M5493">
        <v>1.45187442</v>
      </c>
      <c r="N5493">
        <v>16.223475709999999</v>
      </c>
      <c r="O5493">
        <v>7.5389025839999997</v>
      </c>
      <c r="P5493">
        <v>30.298748799999998</v>
      </c>
      <c r="Q5493">
        <v>24.957526349999998</v>
      </c>
    </row>
    <row r="5494" spans="1:17">
      <c r="A5494" t="e">
        <v>#N/A</v>
      </c>
      <c r="B5494" s="14" t="s">
        <v>16135</v>
      </c>
      <c r="C5494">
        <v>215.0398888</v>
      </c>
      <c r="D5494">
        <v>0.54134699500000005</v>
      </c>
      <c r="E5494">
        <v>0.77991938999999999</v>
      </c>
      <c r="F5494">
        <v>2.3283847529999999</v>
      </c>
      <c r="G5494">
        <v>0.84394008899999995</v>
      </c>
      <c r="H5494">
        <v>0</v>
      </c>
      <c r="I5494">
        <v>0</v>
      </c>
      <c r="J5494">
        <v>2.7880249350000001</v>
      </c>
      <c r="K5494">
        <v>4.4342176899999997</v>
      </c>
      <c r="L5494">
        <v>29.336561570000001</v>
      </c>
      <c r="M5494">
        <v>4.6906712019999999</v>
      </c>
      <c r="N5494">
        <v>0.90369493300000003</v>
      </c>
      <c r="O5494">
        <v>5.4125454450000001</v>
      </c>
      <c r="P5494">
        <v>0.36662271699999999</v>
      </c>
      <c r="Q5494">
        <v>0</v>
      </c>
    </row>
    <row r="5495" spans="1:17">
      <c r="A5495" t="e">
        <v>#N/A</v>
      </c>
      <c r="B5495" s="14" t="s">
        <v>16136</v>
      </c>
      <c r="C5495">
        <v>277.62980299999998</v>
      </c>
      <c r="D5495">
        <v>49.972241500000003</v>
      </c>
      <c r="E5495">
        <v>48.18132267</v>
      </c>
      <c r="F5495">
        <v>48.89188704</v>
      </c>
      <c r="G5495">
        <v>44.645494489999997</v>
      </c>
      <c r="H5495">
        <v>161.2705655</v>
      </c>
      <c r="I5495">
        <v>101.21824460000001</v>
      </c>
      <c r="J5495">
        <v>59.391959739999997</v>
      </c>
      <c r="K5495">
        <v>92.885681899999994</v>
      </c>
      <c r="L5495">
        <v>154.59109369999999</v>
      </c>
      <c r="M5495">
        <v>126.5692876</v>
      </c>
      <c r="N5495">
        <v>41.710457320000003</v>
      </c>
      <c r="O5495">
        <v>161.42120829999999</v>
      </c>
      <c r="P5495">
        <v>65.343567309999997</v>
      </c>
      <c r="Q5495">
        <v>99.004304880000007</v>
      </c>
    </row>
    <row r="5496" spans="1:17">
      <c r="A5496" t="s">
        <v>16137</v>
      </c>
      <c r="B5496" s="14" t="s">
        <v>6706</v>
      </c>
      <c r="C5496">
        <v>12.76667962</v>
      </c>
      <c r="D5496">
        <v>5.2261085889999999</v>
      </c>
      <c r="E5496">
        <v>25.097540420000001</v>
      </c>
      <c r="F5496">
        <v>14.733471489999999</v>
      </c>
      <c r="G5496">
        <v>23.57927772</v>
      </c>
      <c r="H5496">
        <v>77.490449420000004</v>
      </c>
      <c r="I5496">
        <v>63.543698370000001</v>
      </c>
      <c r="J5496">
        <v>112.4109919</v>
      </c>
      <c r="K5496">
        <v>29.3357174</v>
      </c>
      <c r="L5496">
        <v>33.494442229999997</v>
      </c>
      <c r="M5496">
        <v>9.0566521249999994</v>
      </c>
      <c r="N5496">
        <v>10.36637689</v>
      </c>
      <c r="O5496">
        <v>17.51984216</v>
      </c>
      <c r="P5496">
        <v>2.1236029539999999</v>
      </c>
      <c r="Q5496">
        <v>12.01961513</v>
      </c>
    </row>
    <row r="5497" spans="1:17">
      <c r="A5497" t="e">
        <v>#N/A</v>
      </c>
      <c r="B5497" s="14" t="s">
        <v>16138</v>
      </c>
      <c r="C5497">
        <v>0</v>
      </c>
      <c r="D5497">
        <v>0</v>
      </c>
      <c r="E5497">
        <v>1.4264759410000001</v>
      </c>
      <c r="F5497">
        <v>1.095075204</v>
      </c>
      <c r="G5497">
        <v>1.3892130680000001</v>
      </c>
      <c r="H5497">
        <v>4.1196087370000001</v>
      </c>
      <c r="I5497">
        <v>7.8214098080000003</v>
      </c>
      <c r="J5497">
        <v>1.019861935</v>
      </c>
      <c r="K5497">
        <v>3.6495915079999999</v>
      </c>
      <c r="L5497">
        <v>0</v>
      </c>
      <c r="M5497">
        <v>0</v>
      </c>
      <c r="N5497">
        <v>0.99171716700000001</v>
      </c>
      <c r="O5497">
        <v>0</v>
      </c>
      <c r="P5497">
        <v>0.80466544299999998</v>
      </c>
      <c r="Q5497">
        <v>0</v>
      </c>
    </row>
    <row r="5498" spans="1:17">
      <c r="A5498" t="e">
        <v>#N/A</v>
      </c>
      <c r="B5498" s="14" t="s">
        <v>16139</v>
      </c>
      <c r="C5498">
        <v>26.52128738</v>
      </c>
      <c r="D5498">
        <v>3.3573446649999998</v>
      </c>
      <c r="E5498">
        <v>1.612310422</v>
      </c>
      <c r="F5498">
        <v>2.578617452</v>
      </c>
      <c r="G5498">
        <v>1.3084942660000001</v>
      </c>
      <c r="H5498">
        <v>26.191640870000001</v>
      </c>
      <c r="I5498">
        <v>82.878241540000005</v>
      </c>
      <c r="J5498">
        <v>9.6060390200000008</v>
      </c>
      <c r="K5498">
        <v>29.219053720000002</v>
      </c>
      <c r="L5498">
        <v>21.545586740000001</v>
      </c>
      <c r="M5498">
        <v>138.18114890000001</v>
      </c>
      <c r="N5498">
        <v>17.747794679999998</v>
      </c>
      <c r="O5498">
        <v>12.58789239</v>
      </c>
      <c r="P5498">
        <v>4.5474670919999998</v>
      </c>
      <c r="Q5498">
        <v>13.02256249</v>
      </c>
    </row>
    <row r="5499" spans="1:17">
      <c r="A5499" t="s">
        <v>16140</v>
      </c>
      <c r="B5499" s="14" t="s">
        <v>1186</v>
      </c>
      <c r="C5499">
        <v>33.693265109999999</v>
      </c>
      <c r="D5499">
        <v>4.7507149489999998</v>
      </c>
      <c r="E5499">
        <v>4.3121534879999999</v>
      </c>
      <c r="F5499">
        <v>4.2181433469999998</v>
      </c>
      <c r="G5499">
        <v>4.0900852069999996</v>
      </c>
      <c r="H5499">
        <v>8.3398179480000003</v>
      </c>
      <c r="I5499">
        <v>15.044944259999999</v>
      </c>
      <c r="J5499">
        <v>7.4502975439999997</v>
      </c>
      <c r="K5499">
        <v>14.65391121</v>
      </c>
      <c r="L5499">
        <v>21.045203749999999</v>
      </c>
      <c r="M5499">
        <v>24.55009883</v>
      </c>
      <c r="N5499">
        <v>5.5252106630000002</v>
      </c>
      <c r="O5499">
        <v>30.510642239999999</v>
      </c>
      <c r="P5499">
        <v>4.2782483600000001</v>
      </c>
      <c r="Q5499">
        <v>12.16527628</v>
      </c>
    </row>
    <row r="5500" spans="1:17">
      <c r="A5500" t="s">
        <v>16141</v>
      </c>
      <c r="B5500" s="14" t="s">
        <v>4526</v>
      </c>
      <c r="C5500">
        <v>52.338097580000003</v>
      </c>
      <c r="D5500">
        <v>4.2316208199999998</v>
      </c>
      <c r="E5500">
        <v>2.885677695</v>
      </c>
      <c r="F5500">
        <v>2.3920791690000001</v>
      </c>
      <c r="G5500">
        <v>3.2325013299999998</v>
      </c>
      <c r="H5500">
        <v>2.054087982</v>
      </c>
      <c r="I5500">
        <v>7.2425820700000001</v>
      </c>
      <c r="J5500">
        <v>2.034063212</v>
      </c>
      <c r="K5500">
        <v>8.1454651039999995</v>
      </c>
      <c r="L5500">
        <v>18.10413934</v>
      </c>
      <c r="M5500">
        <v>20.533076900000001</v>
      </c>
      <c r="N5500">
        <v>2.9668948359999998</v>
      </c>
      <c r="O5500">
        <v>17.769772230000001</v>
      </c>
      <c r="P5500">
        <v>1.6048646580000001</v>
      </c>
      <c r="Q5500">
        <v>6.8281113939999996</v>
      </c>
    </row>
    <row r="5501" spans="1:17">
      <c r="A5501" t="s">
        <v>16142</v>
      </c>
      <c r="B5501" s="14" t="s">
        <v>16143</v>
      </c>
      <c r="C5501">
        <v>11.96102526</v>
      </c>
      <c r="D5501">
        <v>3.4446978590000001</v>
      </c>
      <c r="E5501">
        <v>3.9278079770000001</v>
      </c>
      <c r="F5501">
        <v>2.4747557800000002</v>
      </c>
      <c r="G5501">
        <v>2.5886913009999999</v>
      </c>
      <c r="H5501">
        <v>1.531231284</v>
      </c>
      <c r="I5501">
        <v>8.0237787810000007</v>
      </c>
      <c r="J5501">
        <v>3.2651073159999999</v>
      </c>
      <c r="K5501">
        <v>5.6793347159999996</v>
      </c>
      <c r="L5501">
        <v>8.6661230230000008</v>
      </c>
      <c r="M5501">
        <v>10.561482310000001</v>
      </c>
      <c r="N5501">
        <v>2.860450095</v>
      </c>
      <c r="O5501">
        <v>11.038812760000001</v>
      </c>
      <c r="P5501">
        <v>1.7107880280000001</v>
      </c>
      <c r="Q5501">
        <v>3.9467491940000001</v>
      </c>
    </row>
    <row r="5502" spans="1:17">
      <c r="A5502" t="s">
        <v>16144</v>
      </c>
      <c r="B5502" s="14" t="s">
        <v>5372</v>
      </c>
      <c r="C5502">
        <v>2.8624559870000001</v>
      </c>
      <c r="D5502">
        <v>1.3835560250000001</v>
      </c>
      <c r="E5502">
        <v>2.0763449430000001</v>
      </c>
      <c r="F5502">
        <v>1.5939657979999999</v>
      </c>
      <c r="G5502">
        <v>1.3031349640000001</v>
      </c>
      <c r="H5502">
        <v>0.599640591</v>
      </c>
      <c r="I5502">
        <v>2.276932156</v>
      </c>
      <c r="J5502">
        <v>3.1998944730000001</v>
      </c>
      <c r="K5502">
        <v>0.94440175100000001</v>
      </c>
      <c r="L5502">
        <v>0.82212033699999998</v>
      </c>
      <c r="M5502">
        <v>0.99902133999999998</v>
      </c>
      <c r="N5502">
        <v>1.8284589979999999</v>
      </c>
      <c r="O5502">
        <v>0.86457483999999996</v>
      </c>
      <c r="P5502">
        <v>2.225379099</v>
      </c>
      <c r="Q5502">
        <v>0.53665758399999997</v>
      </c>
    </row>
    <row r="5503" spans="1:17">
      <c r="A5503" t="e">
        <v>#N/A</v>
      </c>
      <c r="B5503" s="14" t="s">
        <v>16145</v>
      </c>
      <c r="C5503">
        <v>20.009523489999999</v>
      </c>
      <c r="D5503">
        <v>80.251777599999997</v>
      </c>
      <c r="E5503">
        <v>6.5045767010000004</v>
      </c>
      <c r="F5503">
        <v>0.15131591</v>
      </c>
      <c r="G5503">
        <v>17.80423944</v>
      </c>
      <c r="H5503">
        <v>1.3875263609999999</v>
      </c>
      <c r="I5503">
        <v>4.0528166570000002</v>
      </c>
      <c r="J5503">
        <v>0.79269215000000004</v>
      </c>
      <c r="K5503">
        <v>18.53285163</v>
      </c>
      <c r="L5503">
        <v>63.128053629999997</v>
      </c>
      <c r="M5503">
        <v>6.134804495</v>
      </c>
      <c r="N5503">
        <v>0.82220427299999999</v>
      </c>
      <c r="O5503">
        <v>9.8489386840000002</v>
      </c>
      <c r="P5503">
        <v>20.99359145</v>
      </c>
      <c r="Q5503">
        <v>8.7880388020000009</v>
      </c>
    </row>
    <row r="5504" spans="1:17">
      <c r="A5504" t="s">
        <v>16146</v>
      </c>
      <c r="B5504" s="14" t="s">
        <v>16147</v>
      </c>
      <c r="C5504">
        <v>8.0300564550000004</v>
      </c>
      <c r="D5504">
        <v>59.721099719999998</v>
      </c>
      <c r="E5504">
        <v>81.158556180000005</v>
      </c>
      <c r="F5504">
        <v>71.204223249999998</v>
      </c>
      <c r="G5504">
        <v>67.153016149999999</v>
      </c>
      <c r="H5504">
        <v>102.6526394</v>
      </c>
      <c r="I5504">
        <v>65.243593480000001</v>
      </c>
      <c r="J5504">
        <v>84.200934529999998</v>
      </c>
      <c r="K5504">
        <v>135.82563060000001</v>
      </c>
      <c r="L5504">
        <v>43.490165830000002</v>
      </c>
      <c r="M5504">
        <v>17.616076289999999</v>
      </c>
      <c r="N5504">
        <v>25.454073950000002</v>
      </c>
      <c r="O5504">
        <v>13.974891639999999</v>
      </c>
      <c r="P5504">
        <v>35.626562499999999</v>
      </c>
      <c r="Q5504">
        <v>48.892487379999999</v>
      </c>
    </row>
    <row r="5505" spans="1:17">
      <c r="A5505" t="e">
        <v>#N/A</v>
      </c>
      <c r="B5505" s="14" t="s">
        <v>16148</v>
      </c>
      <c r="C5505">
        <v>0</v>
      </c>
      <c r="D5505">
        <v>2.6264394869999999</v>
      </c>
      <c r="E5505">
        <v>0.420435014</v>
      </c>
      <c r="F5505">
        <v>0</v>
      </c>
      <c r="G5505">
        <v>2.729681818</v>
      </c>
      <c r="H5505">
        <v>0</v>
      </c>
      <c r="I5505">
        <v>2.8815720339999999</v>
      </c>
      <c r="J5505">
        <v>0</v>
      </c>
      <c r="K5505">
        <v>3.5855635870000002</v>
      </c>
      <c r="L5505">
        <v>2.4970430139999999</v>
      </c>
      <c r="M5505">
        <v>0</v>
      </c>
      <c r="N5505">
        <v>0.24357965500000001</v>
      </c>
      <c r="O5505">
        <v>0</v>
      </c>
      <c r="P5505">
        <v>0</v>
      </c>
      <c r="Q5505">
        <v>0</v>
      </c>
    </row>
    <row r="5506" spans="1:17">
      <c r="A5506" t="s">
        <v>16149</v>
      </c>
      <c r="B5506" s="14" t="s">
        <v>16150</v>
      </c>
      <c r="C5506">
        <v>0</v>
      </c>
      <c r="D5506">
        <v>0.14756071300000001</v>
      </c>
      <c r="E5506">
        <v>0</v>
      </c>
      <c r="F5506">
        <v>0</v>
      </c>
      <c r="G5506">
        <v>0.115020867</v>
      </c>
      <c r="H5506">
        <v>0.25581441300000002</v>
      </c>
      <c r="I5506">
        <v>0</v>
      </c>
      <c r="J5506">
        <v>8.4440182000000003E-2</v>
      </c>
      <c r="K5506">
        <v>0</v>
      </c>
      <c r="L5506">
        <v>0.42087257300000003</v>
      </c>
      <c r="M5506">
        <v>1.278586182</v>
      </c>
      <c r="N5506">
        <v>0.24632974799999999</v>
      </c>
      <c r="O5506">
        <v>0</v>
      </c>
      <c r="P5506">
        <v>9.9934256999999999E-2</v>
      </c>
      <c r="Q5506">
        <v>0</v>
      </c>
    </row>
    <row r="5507" spans="1:17">
      <c r="A5507" t="s">
        <v>11327</v>
      </c>
      <c r="B5507" s="14" t="s">
        <v>16151</v>
      </c>
      <c r="C5507">
        <v>2.429260776</v>
      </c>
      <c r="D5507">
        <v>23.410073130000001</v>
      </c>
      <c r="E5507">
        <v>11.500752500000001</v>
      </c>
      <c r="F5507">
        <v>17.02949302</v>
      </c>
      <c r="G5507">
        <v>8.1800134189999998</v>
      </c>
      <c r="H5507">
        <v>21.458314919999999</v>
      </c>
      <c r="I5507">
        <v>7.0852771199999998</v>
      </c>
      <c r="J5507">
        <v>18.631477740000001</v>
      </c>
      <c r="K5507">
        <v>15.979485950000001</v>
      </c>
      <c r="L5507">
        <v>9.97715569</v>
      </c>
      <c r="M5507">
        <v>2.3315395090000002</v>
      </c>
      <c r="N5507">
        <v>3.5935163229999998</v>
      </c>
      <c r="O5507">
        <v>2.6903534709999999</v>
      </c>
      <c r="P5507">
        <v>14.578644499999999</v>
      </c>
      <c r="Q5507">
        <v>5.8448324569999999</v>
      </c>
    </row>
    <row r="5508" spans="1:17">
      <c r="A5508" t="e">
        <v>#N/A</v>
      </c>
      <c r="B5508" s="14" t="s">
        <v>16152</v>
      </c>
      <c r="C5508">
        <v>0.89195320099999997</v>
      </c>
      <c r="D5508">
        <v>0</v>
      </c>
      <c r="E5508">
        <v>0.18978600000000001</v>
      </c>
      <c r="F5508">
        <v>0.242824451</v>
      </c>
      <c r="G5508">
        <v>0.154023623</v>
      </c>
      <c r="H5508">
        <v>0</v>
      </c>
      <c r="I5508">
        <v>0</v>
      </c>
      <c r="J5508">
        <v>0.113073245</v>
      </c>
      <c r="K5508">
        <v>0.40463433599999998</v>
      </c>
      <c r="L5508">
        <v>1.127174924</v>
      </c>
      <c r="M5508">
        <v>0</v>
      </c>
      <c r="N5508">
        <v>0.32985840999999999</v>
      </c>
      <c r="O5508">
        <v>0</v>
      </c>
      <c r="P5508">
        <v>0</v>
      </c>
      <c r="Q5508">
        <v>1.226314739</v>
      </c>
    </row>
    <row r="5509" spans="1:17">
      <c r="A5509" t="e">
        <v>#N/A</v>
      </c>
      <c r="B5509" s="14" t="s">
        <v>16153</v>
      </c>
      <c r="C5509">
        <v>0</v>
      </c>
      <c r="D5509">
        <v>0.71474720400000002</v>
      </c>
      <c r="E5509">
        <v>0</v>
      </c>
      <c r="F5509">
        <v>0</v>
      </c>
      <c r="G5509">
        <v>0.55713232400000001</v>
      </c>
      <c r="H5509">
        <v>1.2391010650000001</v>
      </c>
      <c r="I5509">
        <v>0</v>
      </c>
      <c r="J5509">
        <v>0.81801425999999999</v>
      </c>
      <c r="K5509">
        <v>2.9272765220000001</v>
      </c>
      <c r="L5509">
        <v>0</v>
      </c>
      <c r="M5509">
        <v>0</v>
      </c>
      <c r="N5509">
        <v>0.39771990600000001</v>
      </c>
      <c r="O5509">
        <v>0</v>
      </c>
      <c r="P5509">
        <v>0.96811311099999997</v>
      </c>
      <c r="Q5509">
        <v>0</v>
      </c>
    </row>
    <row r="5510" spans="1:17">
      <c r="A5510" t="s">
        <v>15894</v>
      </c>
      <c r="B5510" s="14" t="s">
        <v>16154</v>
      </c>
      <c r="C5510">
        <v>8.3429157979999999</v>
      </c>
      <c r="D5510">
        <v>0.92411759699999996</v>
      </c>
      <c r="E5510">
        <v>4.1420634730000003</v>
      </c>
      <c r="F5510">
        <v>0.946361287</v>
      </c>
      <c r="G5510">
        <v>3.3615526089999999</v>
      </c>
      <c r="H5510">
        <v>2.6701167739999998</v>
      </c>
      <c r="I5510">
        <v>16.222183309999998</v>
      </c>
      <c r="J5510">
        <v>8.1085319269999996</v>
      </c>
      <c r="K5510">
        <v>4.4155551580000001</v>
      </c>
      <c r="L5510">
        <v>18.450373379999998</v>
      </c>
      <c r="M5510">
        <v>10.676409870000001</v>
      </c>
      <c r="N5510">
        <v>7.8847636489999999</v>
      </c>
      <c r="O5510">
        <v>10.77953074</v>
      </c>
      <c r="P5510">
        <v>3.7551054009999998</v>
      </c>
      <c r="Q5510">
        <v>0.95586485600000004</v>
      </c>
    </row>
    <row r="5511" spans="1:17">
      <c r="A5511" t="s">
        <v>16155</v>
      </c>
      <c r="B5511" s="14" t="s">
        <v>16156</v>
      </c>
      <c r="C5511">
        <v>0</v>
      </c>
      <c r="D5511">
        <v>0</v>
      </c>
      <c r="E5511">
        <v>0.27204618600000002</v>
      </c>
      <c r="F5511">
        <v>0</v>
      </c>
      <c r="G5511">
        <v>0.44156617599999998</v>
      </c>
      <c r="H5511">
        <v>0</v>
      </c>
      <c r="I5511">
        <v>0</v>
      </c>
      <c r="J5511">
        <v>0.162083321</v>
      </c>
      <c r="K5511">
        <v>0</v>
      </c>
      <c r="L5511">
        <v>0</v>
      </c>
      <c r="M5511">
        <v>0</v>
      </c>
      <c r="N5511">
        <v>0.31522073</v>
      </c>
      <c r="O5511">
        <v>0</v>
      </c>
      <c r="P5511">
        <v>0.19182426999999999</v>
      </c>
      <c r="Q5511">
        <v>0</v>
      </c>
    </row>
    <row r="5512" spans="1:17">
      <c r="A5512" t="e">
        <v>#N/A</v>
      </c>
      <c r="B5512" s="14" t="s">
        <v>16157</v>
      </c>
      <c r="C5512">
        <v>0.58329707900000005</v>
      </c>
      <c r="D5512">
        <v>0</v>
      </c>
      <c r="E5512">
        <v>6.2055733000000002E-2</v>
      </c>
      <c r="F5512">
        <v>0</v>
      </c>
      <c r="G5512">
        <v>0.201448976</v>
      </c>
      <c r="H5512">
        <v>0.22401827199999999</v>
      </c>
      <c r="I5512">
        <v>0</v>
      </c>
      <c r="J5512">
        <v>7.3944791999999995E-2</v>
      </c>
      <c r="K5512">
        <v>0.52922513400000004</v>
      </c>
      <c r="L5512">
        <v>1.842803637</v>
      </c>
      <c r="M5512">
        <v>0</v>
      </c>
      <c r="N5512">
        <v>0.287616655</v>
      </c>
      <c r="O5512">
        <v>1.9379664839999999</v>
      </c>
      <c r="P5512">
        <v>0</v>
      </c>
      <c r="Q5512">
        <v>0.40097720599999997</v>
      </c>
    </row>
    <row r="5513" spans="1:17">
      <c r="A5513" t="s">
        <v>15894</v>
      </c>
      <c r="B5513" s="14" t="s">
        <v>16158</v>
      </c>
      <c r="C5513">
        <v>7.010366747</v>
      </c>
      <c r="D5513">
        <v>3.106061924</v>
      </c>
      <c r="E5513">
        <v>6.2377503499999998</v>
      </c>
      <c r="F5513">
        <v>3.2964918170000002</v>
      </c>
      <c r="G5513">
        <v>4.622134838</v>
      </c>
      <c r="H5513">
        <v>1.468564226</v>
      </c>
      <c r="I5513">
        <v>0</v>
      </c>
      <c r="J5513">
        <v>2.3429544249999998</v>
      </c>
      <c r="K5513">
        <v>2.602023575</v>
      </c>
      <c r="L5513">
        <v>4.832240648</v>
      </c>
      <c r="M5513">
        <v>3.6700158940000001</v>
      </c>
      <c r="N5513">
        <v>3.2210402220000001</v>
      </c>
      <c r="O5513">
        <v>2.1174078249999999</v>
      </c>
      <c r="P5513">
        <v>2.7728671829999998</v>
      </c>
      <c r="Q5513">
        <v>3.9429425299999998</v>
      </c>
    </row>
    <row r="5514" spans="1:17">
      <c r="A5514" t="s">
        <v>12503</v>
      </c>
      <c r="B5514" s="14" t="s">
        <v>16159</v>
      </c>
      <c r="C5514">
        <v>13.21517862</v>
      </c>
      <c r="D5514">
        <v>2.9276045480000001</v>
      </c>
      <c r="E5514">
        <v>1.4059346880000001</v>
      </c>
      <c r="F5514">
        <v>2.2485544179999999</v>
      </c>
      <c r="G5514">
        <v>1.7115104999999999</v>
      </c>
      <c r="H5514">
        <v>11.41955542</v>
      </c>
      <c r="I5514">
        <v>4.8179884419999999</v>
      </c>
      <c r="J5514">
        <v>1.256469904</v>
      </c>
      <c r="K5514">
        <v>2.9975311580000001</v>
      </c>
      <c r="L5514">
        <v>2.0875279600000001</v>
      </c>
      <c r="M5514">
        <v>0</v>
      </c>
      <c r="N5514">
        <v>0.81453036599999995</v>
      </c>
      <c r="O5514">
        <v>0</v>
      </c>
      <c r="P5514">
        <v>3.4697173910000001</v>
      </c>
      <c r="Q5514">
        <v>0</v>
      </c>
    </row>
    <row r="5515" spans="1:17">
      <c r="A5515" t="e">
        <v>#N/A</v>
      </c>
      <c r="B5515" s="14" t="s">
        <v>16160</v>
      </c>
      <c r="C5515">
        <v>0</v>
      </c>
      <c r="D5515">
        <v>0.55785147599999996</v>
      </c>
      <c r="E5515">
        <v>0</v>
      </c>
      <c r="F5515">
        <v>0</v>
      </c>
      <c r="G5515">
        <v>0</v>
      </c>
      <c r="H5515">
        <v>0</v>
      </c>
      <c r="I5515">
        <v>0</v>
      </c>
      <c r="J5515">
        <v>0</v>
      </c>
      <c r="K5515">
        <v>0</v>
      </c>
      <c r="L5515">
        <v>1.5911036279999999</v>
      </c>
      <c r="M5515">
        <v>0</v>
      </c>
      <c r="N5515">
        <v>0</v>
      </c>
      <c r="O5515">
        <v>0</v>
      </c>
      <c r="P5515">
        <v>0</v>
      </c>
      <c r="Q5515">
        <v>0</v>
      </c>
    </row>
    <row r="5516" spans="1:17">
      <c r="A5516" t="e">
        <v>#N/A</v>
      </c>
      <c r="B5516" s="14" t="s">
        <v>16161</v>
      </c>
      <c r="C5516">
        <v>1.27658217</v>
      </c>
      <c r="D5516">
        <v>0.42420854200000002</v>
      </c>
      <c r="E5516">
        <v>0.67906428100000005</v>
      </c>
      <c r="F5516">
        <v>0</v>
      </c>
      <c r="G5516">
        <v>0.66132554099999996</v>
      </c>
      <c r="H5516">
        <v>0.73541701599999998</v>
      </c>
      <c r="I5516">
        <v>0</v>
      </c>
      <c r="J5516">
        <v>0.72824762600000004</v>
      </c>
      <c r="K5516">
        <v>0.28956058299999998</v>
      </c>
      <c r="L5516">
        <v>1.6132364450000001</v>
      </c>
      <c r="M5516">
        <v>0</v>
      </c>
      <c r="N5516">
        <v>1.2589341060000001</v>
      </c>
      <c r="O5516">
        <v>2.8275739729999998</v>
      </c>
      <c r="P5516">
        <v>0.57458336099999996</v>
      </c>
      <c r="Q5516">
        <v>0.43878185800000002</v>
      </c>
    </row>
    <row r="5517" spans="1:17">
      <c r="A5517" t="s">
        <v>16162</v>
      </c>
      <c r="B5517" s="14" t="s">
        <v>16163</v>
      </c>
      <c r="C5517">
        <v>1146.522346</v>
      </c>
      <c r="D5517">
        <v>58.067498880000002</v>
      </c>
      <c r="E5517">
        <v>80.648650739999994</v>
      </c>
      <c r="F5517">
        <v>37.989275560000003</v>
      </c>
      <c r="G5517">
        <v>63.172191210000001</v>
      </c>
      <c r="H5517">
        <v>63.731663920000003</v>
      </c>
      <c r="I5517">
        <v>431.74896419999999</v>
      </c>
      <c r="J5517">
        <v>238.09817810000001</v>
      </c>
      <c r="K5517">
        <v>416.60892530000001</v>
      </c>
      <c r="L5517">
        <v>698.22567609999999</v>
      </c>
      <c r="M5517">
        <v>655.17324829999995</v>
      </c>
      <c r="N5517">
        <v>212.23351160000001</v>
      </c>
      <c r="O5517">
        <v>1526.622036</v>
      </c>
      <c r="P5517">
        <v>140.3277745</v>
      </c>
      <c r="Q5517">
        <v>347.411046</v>
      </c>
    </row>
    <row r="5518" spans="1:17">
      <c r="A5518" t="s">
        <v>16164</v>
      </c>
      <c r="B5518" s="14" t="s">
        <v>4936</v>
      </c>
      <c r="C5518">
        <v>25.54841206</v>
      </c>
      <c r="D5518">
        <v>38.61088625</v>
      </c>
      <c r="E5518">
        <v>7.2605207649999999</v>
      </c>
      <c r="F5518">
        <v>3.239442806</v>
      </c>
      <c r="G5518">
        <v>10.21346308</v>
      </c>
      <c r="H5518">
        <v>13.84432919</v>
      </c>
      <c r="I5518">
        <v>30.112427759999999</v>
      </c>
      <c r="J5518">
        <v>18.94465568</v>
      </c>
      <c r="K5518">
        <v>24.76773627</v>
      </c>
      <c r="L5518">
        <v>48.650016010000002</v>
      </c>
      <c r="M5518">
        <v>19.482186070000001</v>
      </c>
      <c r="N5518">
        <v>10.397342070000001</v>
      </c>
      <c r="O5518">
        <v>22.092817910000001</v>
      </c>
      <c r="P5518">
        <v>11.02664425</v>
      </c>
      <c r="Q5518">
        <v>11.788729869999999</v>
      </c>
    </row>
    <row r="5519" spans="1:17">
      <c r="A5519" t="s">
        <v>16165</v>
      </c>
      <c r="B5519" s="14" t="s">
        <v>4870</v>
      </c>
      <c r="C5519">
        <v>18.732561459999999</v>
      </c>
      <c r="D5519">
        <v>1.6472844149999999</v>
      </c>
      <c r="E5519">
        <v>1.2931142710000001</v>
      </c>
      <c r="F5519">
        <v>1.090019455</v>
      </c>
      <c r="G5519">
        <v>0.93832812499999996</v>
      </c>
      <c r="H5519">
        <v>1.53772099</v>
      </c>
      <c r="I5519">
        <v>16.474250640000001</v>
      </c>
      <c r="J5519">
        <v>3.8793363259999998</v>
      </c>
      <c r="K5519">
        <v>4.5409275689999999</v>
      </c>
      <c r="L5519">
        <v>8.2221712409999999</v>
      </c>
      <c r="M5519">
        <v>9.3326165939999992</v>
      </c>
      <c r="N5519">
        <v>2.9437883309999999</v>
      </c>
      <c r="O5519">
        <v>12.51088889</v>
      </c>
      <c r="P5519">
        <v>2.5315755599999998</v>
      </c>
      <c r="Q5519">
        <v>3.932020252</v>
      </c>
    </row>
    <row r="5520" spans="1:17">
      <c r="A5520" t="s">
        <v>16166</v>
      </c>
      <c r="B5520" s="14" t="s">
        <v>16167</v>
      </c>
      <c r="C5520">
        <v>73.954623280000007</v>
      </c>
      <c r="D5520">
        <v>1.0543788540000001</v>
      </c>
      <c r="E5520">
        <v>0.23369925</v>
      </c>
      <c r="F5520">
        <v>9.9669964999999999E-2</v>
      </c>
      <c r="G5520">
        <v>0.63220689299999999</v>
      </c>
      <c r="H5520">
        <v>0.84364327800000005</v>
      </c>
      <c r="I5520">
        <v>5.3390829359999996</v>
      </c>
      <c r="J5520">
        <v>0.51053372299999999</v>
      </c>
      <c r="K5520">
        <v>21.75734606</v>
      </c>
      <c r="L5520">
        <v>131.85848150000001</v>
      </c>
      <c r="M5520">
        <v>8.4332280110000006</v>
      </c>
      <c r="N5520">
        <v>11.824410240000001</v>
      </c>
      <c r="O5520">
        <v>305.3121878</v>
      </c>
      <c r="P5520">
        <v>0.71406924500000002</v>
      </c>
      <c r="Q5520">
        <v>39.009963329999998</v>
      </c>
    </row>
    <row r="5521" spans="1:17">
      <c r="A5521" t="s">
        <v>16168</v>
      </c>
      <c r="B5521" s="14" t="s">
        <v>16169</v>
      </c>
      <c r="C5521">
        <v>0.671502979</v>
      </c>
      <c r="D5521">
        <v>0.14876039399999999</v>
      </c>
      <c r="E5521">
        <v>0.142879541</v>
      </c>
      <c r="F5521">
        <v>0.18280930200000001</v>
      </c>
      <c r="G5521">
        <v>0.11595599600000001</v>
      </c>
      <c r="H5521">
        <v>0.25789420499999999</v>
      </c>
      <c r="I5521">
        <v>2.9377978300000001</v>
      </c>
      <c r="J5521">
        <v>8.5126687000000006E-2</v>
      </c>
      <c r="K5521">
        <v>0.30462715000000001</v>
      </c>
      <c r="L5521">
        <v>1.2728829020000001</v>
      </c>
      <c r="M5521">
        <v>0</v>
      </c>
      <c r="N5521">
        <v>0.74499728600000004</v>
      </c>
      <c r="O5521">
        <v>6.6930744899999999</v>
      </c>
      <c r="P5521">
        <v>0</v>
      </c>
      <c r="Q5521">
        <v>0</v>
      </c>
    </row>
    <row r="5522" spans="1:17">
      <c r="A5522" t="s">
        <v>16170</v>
      </c>
      <c r="B5522" s="14" t="s">
        <v>16171</v>
      </c>
      <c r="C5522">
        <v>3.0397690050000001</v>
      </c>
      <c r="D5522">
        <v>0.57720909899999995</v>
      </c>
      <c r="E5522">
        <v>0.415792987</v>
      </c>
      <c r="F5522">
        <v>0.29555131699999998</v>
      </c>
      <c r="G5522">
        <v>7.4987315999999998E-2</v>
      </c>
      <c r="H5522">
        <v>0.50033103000000001</v>
      </c>
      <c r="I5522">
        <v>0.63327923799999997</v>
      </c>
      <c r="J5522">
        <v>0.38535266899999998</v>
      </c>
      <c r="K5522">
        <v>1.1819917820000001</v>
      </c>
      <c r="L5522">
        <v>0.548771809</v>
      </c>
      <c r="M5522">
        <v>1.6671365570000001</v>
      </c>
      <c r="N5522">
        <v>0.214124702</v>
      </c>
      <c r="O5522">
        <v>1.44277631</v>
      </c>
      <c r="P5522">
        <v>0.13030334199999999</v>
      </c>
      <c r="Q5522">
        <v>0</v>
      </c>
    </row>
    <row r="5523" spans="1:17">
      <c r="A5523" t="e">
        <v>#N/A</v>
      </c>
      <c r="B5523" s="14" t="s">
        <v>16172</v>
      </c>
      <c r="C5523">
        <v>0</v>
      </c>
      <c r="D5523">
        <v>0</v>
      </c>
      <c r="E5523">
        <v>0.30092780099999999</v>
      </c>
      <c r="F5523">
        <v>0.77005288299999997</v>
      </c>
      <c r="G5523">
        <v>0</v>
      </c>
      <c r="H5523">
        <v>2.1726703610000002</v>
      </c>
      <c r="I5523">
        <v>0</v>
      </c>
      <c r="J5523">
        <v>0.71716318700000004</v>
      </c>
      <c r="K5523">
        <v>0</v>
      </c>
      <c r="L5523">
        <v>1.787267089</v>
      </c>
      <c r="M5523">
        <v>0</v>
      </c>
      <c r="N5523">
        <v>0</v>
      </c>
      <c r="O5523">
        <v>0</v>
      </c>
      <c r="P5523">
        <v>0.84875670000000003</v>
      </c>
      <c r="Q5523">
        <v>0</v>
      </c>
    </row>
    <row r="5524" spans="1:17">
      <c r="A5524" t="s">
        <v>16173</v>
      </c>
      <c r="B5524" s="14" t="s">
        <v>16174</v>
      </c>
      <c r="C5524">
        <v>0</v>
      </c>
      <c r="D5524">
        <v>1.6192503030000001</v>
      </c>
      <c r="E5524">
        <v>0.38880937199999999</v>
      </c>
      <c r="F5524">
        <v>1.989871167</v>
      </c>
      <c r="G5524">
        <v>1.262175885</v>
      </c>
      <c r="H5524">
        <v>0</v>
      </c>
      <c r="I5524">
        <v>0</v>
      </c>
      <c r="J5524">
        <v>1.8532004479999999</v>
      </c>
      <c r="K5524">
        <v>0</v>
      </c>
      <c r="L5524">
        <v>0</v>
      </c>
      <c r="M5524">
        <v>0</v>
      </c>
      <c r="N5524">
        <v>1.35154375</v>
      </c>
      <c r="O5524">
        <v>0</v>
      </c>
      <c r="P5524">
        <v>0.54831185100000002</v>
      </c>
      <c r="Q5524">
        <v>0</v>
      </c>
    </row>
    <row r="5525" spans="1:17">
      <c r="A5525" t="e">
        <v>#N/A</v>
      </c>
      <c r="B5525" s="14" t="s">
        <v>16175</v>
      </c>
      <c r="C5525">
        <v>1.7012330879999999</v>
      </c>
      <c r="D5525">
        <v>0.188440046</v>
      </c>
      <c r="E5525">
        <v>0.226238203</v>
      </c>
      <c r="F5525">
        <v>0.17367825100000001</v>
      </c>
      <c r="G5525">
        <v>7.3442778E-2</v>
      </c>
      <c r="H5525">
        <v>0.16334185000000001</v>
      </c>
      <c r="I5525">
        <v>0</v>
      </c>
      <c r="J5525">
        <v>0.10783298199999999</v>
      </c>
      <c r="K5525">
        <v>0.19294098600000001</v>
      </c>
      <c r="L5525">
        <v>0.537468579</v>
      </c>
      <c r="M5525">
        <v>0.81639900399999998</v>
      </c>
      <c r="N5525">
        <v>5.2428576999999997E-2</v>
      </c>
      <c r="O5525">
        <v>0.47101966000000001</v>
      </c>
      <c r="P5525">
        <v>0.19142916300000001</v>
      </c>
      <c r="Q5525">
        <v>0.29237060999999998</v>
      </c>
    </row>
    <row r="5526" spans="1:17">
      <c r="A5526" t="s">
        <v>16176</v>
      </c>
      <c r="B5526" s="14" t="s">
        <v>16177</v>
      </c>
      <c r="C5526">
        <v>1.8943776699999999</v>
      </c>
      <c r="D5526">
        <v>2.9376765819999999</v>
      </c>
      <c r="E5526">
        <v>0.40307760500000001</v>
      </c>
      <c r="F5526">
        <v>0.51572348999999995</v>
      </c>
      <c r="G5526">
        <v>0.327123567</v>
      </c>
      <c r="H5526">
        <v>1.455091159</v>
      </c>
      <c r="I5526">
        <v>0</v>
      </c>
      <c r="J5526">
        <v>0.480301951</v>
      </c>
      <c r="K5526">
        <v>1.7187678660000001</v>
      </c>
      <c r="L5526">
        <v>3.5909311239999999</v>
      </c>
      <c r="M5526">
        <v>3.6363460230000002</v>
      </c>
      <c r="N5526">
        <v>0</v>
      </c>
      <c r="O5526">
        <v>0</v>
      </c>
      <c r="P5526">
        <v>0</v>
      </c>
      <c r="Q5526">
        <v>1.302256249</v>
      </c>
    </row>
    <row r="5527" spans="1:17">
      <c r="A5527" t="s">
        <v>16178</v>
      </c>
      <c r="B5527" s="14" t="s">
        <v>16179</v>
      </c>
      <c r="C5527">
        <v>3.654640106</v>
      </c>
      <c r="D5527">
        <v>15.54480291</v>
      </c>
      <c r="E5527">
        <v>30.71594035</v>
      </c>
      <c r="F5527">
        <v>28.554651239999998</v>
      </c>
      <c r="G5527">
        <v>20.8259021</v>
      </c>
      <c r="H5527">
        <v>35.089587690000002</v>
      </c>
      <c r="I5527">
        <v>6.3955598780000003</v>
      </c>
      <c r="J5527">
        <v>6.94950168</v>
      </c>
      <c r="K5527">
        <v>28.516336240000001</v>
      </c>
      <c r="L5527">
        <v>15.702643950000001</v>
      </c>
      <c r="M5527">
        <v>1.4030503240000001</v>
      </c>
      <c r="N5527">
        <v>3.784322499</v>
      </c>
      <c r="O5527">
        <v>10.52332951</v>
      </c>
      <c r="P5527">
        <v>11.404886490000001</v>
      </c>
      <c r="Q5527">
        <v>30.14780837</v>
      </c>
    </row>
    <row r="5528" spans="1:17">
      <c r="A5528" t="e">
        <v>#N/A</v>
      </c>
      <c r="B5528" s="14" t="s">
        <v>16180</v>
      </c>
      <c r="C5528">
        <v>64.682726700000003</v>
      </c>
      <c r="D5528">
        <v>1.102260748</v>
      </c>
      <c r="E5528">
        <v>0</v>
      </c>
      <c r="F5528">
        <v>3.3863771360000001</v>
      </c>
      <c r="G5528">
        <v>0</v>
      </c>
      <c r="H5528">
        <v>3.8218056950000001</v>
      </c>
      <c r="I5528">
        <v>7.2560066890000003</v>
      </c>
      <c r="J5528">
        <v>0.63075798400000005</v>
      </c>
      <c r="K5528">
        <v>22.571770770000001</v>
      </c>
      <c r="L5528">
        <v>9.4316022279999991</v>
      </c>
      <c r="M5528">
        <v>19.101769470000001</v>
      </c>
      <c r="N5528">
        <v>0.61335118</v>
      </c>
      <c r="O5528">
        <v>11.02072506</v>
      </c>
      <c r="P5528">
        <v>0</v>
      </c>
      <c r="Q5528">
        <v>0</v>
      </c>
    </row>
    <row r="5529" spans="1:17">
      <c r="A5529" t="e">
        <v>#N/A</v>
      </c>
      <c r="B5529" s="14" t="s">
        <v>16181</v>
      </c>
      <c r="C5529">
        <v>0</v>
      </c>
      <c r="D5529">
        <v>0</v>
      </c>
      <c r="E5529">
        <v>0.190471643</v>
      </c>
      <c r="F5529">
        <v>0</v>
      </c>
      <c r="G5529">
        <v>0</v>
      </c>
      <c r="H5529">
        <v>0</v>
      </c>
      <c r="I5529">
        <v>0</v>
      </c>
      <c r="J5529">
        <v>0.98350847500000005</v>
      </c>
      <c r="K5529">
        <v>0</v>
      </c>
      <c r="L5529">
        <v>0.75416472499999998</v>
      </c>
      <c r="M5529">
        <v>0</v>
      </c>
      <c r="N5529">
        <v>0.58853350199999999</v>
      </c>
      <c r="O5529">
        <v>0</v>
      </c>
      <c r="P5529">
        <v>8.9536473000000005E-2</v>
      </c>
      <c r="Q5529">
        <v>0</v>
      </c>
    </row>
    <row r="5530" spans="1:17">
      <c r="A5530" t="s">
        <v>16182</v>
      </c>
      <c r="B5530" s="14" t="s">
        <v>6129</v>
      </c>
      <c r="C5530">
        <v>10.06487329</v>
      </c>
      <c r="D5530">
        <v>1.0451748910000001</v>
      </c>
      <c r="E5530">
        <v>0.70269964900000004</v>
      </c>
      <c r="F5530">
        <v>0.171253193</v>
      </c>
      <c r="G5530">
        <v>0.38019083199999998</v>
      </c>
      <c r="H5530">
        <v>0.241591678</v>
      </c>
      <c r="I5530">
        <v>2.2934065320000001</v>
      </c>
      <c r="J5530">
        <v>1.03669134</v>
      </c>
      <c r="K5530">
        <v>1.4268522269999999</v>
      </c>
      <c r="L5530">
        <v>3.775993073</v>
      </c>
      <c r="M5530">
        <v>3.6224985520000001</v>
      </c>
      <c r="N5530">
        <v>0.62035823800000001</v>
      </c>
      <c r="O5530">
        <v>3.831653459</v>
      </c>
      <c r="P5530">
        <v>0.18875624999999999</v>
      </c>
      <c r="Q5530">
        <v>2.8108105170000002</v>
      </c>
    </row>
    <row r="5531" spans="1:17">
      <c r="A5531" t="s">
        <v>16183</v>
      </c>
      <c r="B5531" s="14" t="s">
        <v>2750</v>
      </c>
      <c r="C5531">
        <v>13.76581107</v>
      </c>
      <c r="D5531">
        <v>0.609917614</v>
      </c>
      <c r="E5531">
        <v>0.43935458999999999</v>
      </c>
      <c r="F5531">
        <v>0.15614961199999999</v>
      </c>
      <c r="G5531">
        <v>0.35656468800000002</v>
      </c>
      <c r="H5531">
        <v>0.17622770700000001</v>
      </c>
      <c r="I5531">
        <v>5.3533204909999998</v>
      </c>
      <c r="J5531">
        <v>1.7160121370000001</v>
      </c>
      <c r="K5531">
        <v>6.6611803519999997</v>
      </c>
      <c r="L5531">
        <v>13.192016969999999</v>
      </c>
      <c r="M5531">
        <v>4.4040190729999997</v>
      </c>
      <c r="N5531">
        <v>0.82018682700000001</v>
      </c>
      <c r="O5531">
        <v>7.6226681689999998</v>
      </c>
      <c r="P5531">
        <v>0.378639795</v>
      </c>
      <c r="Q5531">
        <v>2.6812009209999998</v>
      </c>
    </row>
    <row r="5532" spans="1:17">
      <c r="A5532" t="s">
        <v>16184</v>
      </c>
      <c r="B5532" s="14" t="s">
        <v>2744</v>
      </c>
      <c r="C5532">
        <v>5.123751017</v>
      </c>
      <c r="D5532">
        <v>9.5346922309999993</v>
      </c>
      <c r="E5532">
        <v>14.009197220000001</v>
      </c>
      <c r="F5532">
        <v>9.4154729059999998</v>
      </c>
      <c r="G5532">
        <v>11.944474639999999</v>
      </c>
      <c r="H5532">
        <v>6.2969701779999996</v>
      </c>
      <c r="I5532">
        <v>20.174579390000002</v>
      </c>
      <c r="J5532">
        <v>34.100842610000001</v>
      </c>
      <c r="K5532">
        <v>23.011444220000001</v>
      </c>
      <c r="L5532">
        <v>5.503718256</v>
      </c>
      <c r="M5532">
        <v>3.9341113299999999</v>
      </c>
      <c r="N5532">
        <v>17.55888972</v>
      </c>
      <c r="O5532">
        <v>5.1069985249999998</v>
      </c>
      <c r="P5532">
        <v>22.13928147</v>
      </c>
      <c r="Q5532">
        <v>10.918917779999999</v>
      </c>
    </row>
    <row r="5533" spans="1:17">
      <c r="A5533" t="s">
        <v>16185</v>
      </c>
      <c r="B5533" s="14" t="s">
        <v>4194</v>
      </c>
      <c r="C5533">
        <v>47.979265089999998</v>
      </c>
      <c r="D5533">
        <v>4.6668976989999997</v>
      </c>
      <c r="E5533">
        <v>3.4654710350000002</v>
      </c>
      <c r="F5533">
        <v>2.6401565919999999</v>
      </c>
      <c r="G5533">
        <v>3.0448220510000001</v>
      </c>
      <c r="H5533">
        <v>4.5977610760000003</v>
      </c>
      <c r="I5533">
        <v>22.330564410000001</v>
      </c>
      <c r="J5533">
        <v>6.2941142189999999</v>
      </c>
      <c r="K5533">
        <v>16.250660490000001</v>
      </c>
      <c r="L5533">
        <v>47.848955480000001</v>
      </c>
      <c r="M5533">
        <v>20.486111189999999</v>
      </c>
      <c r="N5533">
        <v>3.889611301</v>
      </c>
      <c r="O5533">
        <v>54.780433270000003</v>
      </c>
      <c r="P5533">
        <v>3.745401196</v>
      </c>
      <c r="Q5533">
        <v>22.13718566</v>
      </c>
    </row>
    <row r="5534" spans="1:17">
      <c r="A5534" t="s">
        <v>16186</v>
      </c>
      <c r="B5534" s="14" t="s">
        <v>9086</v>
      </c>
      <c r="C5534">
        <v>1.489806392</v>
      </c>
      <c r="D5534">
        <v>4.4225627870000004</v>
      </c>
      <c r="E5534">
        <v>4.5805727440000004</v>
      </c>
      <c r="F5534">
        <v>6.1243094730000003</v>
      </c>
      <c r="G5534">
        <v>3.190044823</v>
      </c>
      <c r="H5534">
        <v>9.7840707489999996</v>
      </c>
      <c r="I5534">
        <v>7.3868870409999996</v>
      </c>
      <c r="J5534">
        <v>5.4392636530000003</v>
      </c>
      <c r="K5534">
        <v>6.6233327360000001</v>
      </c>
      <c r="L5534">
        <v>3.0123058579999999</v>
      </c>
      <c r="M5534">
        <v>9.723158991</v>
      </c>
      <c r="N5534">
        <v>4.6463785790000003</v>
      </c>
      <c r="O5534">
        <v>8.4146336930000007</v>
      </c>
      <c r="P5534">
        <v>0.82701726099999995</v>
      </c>
      <c r="Q5534">
        <v>5.5303609519999997</v>
      </c>
    </row>
    <row r="5535" spans="1:17">
      <c r="A5535" t="s">
        <v>16187</v>
      </c>
      <c r="B5535" s="14" t="s">
        <v>16188</v>
      </c>
      <c r="C5535">
        <v>17.124536599999999</v>
      </c>
      <c r="D5535">
        <v>6.3502540060000001</v>
      </c>
      <c r="E5535">
        <v>4.448993293</v>
      </c>
      <c r="F5535">
        <v>6.4693234840000002</v>
      </c>
      <c r="G5535">
        <v>4.0499234340000001</v>
      </c>
      <c r="H5535">
        <v>1.000812399</v>
      </c>
      <c r="I5535">
        <v>7.0576002559999997</v>
      </c>
      <c r="J5535">
        <v>9.6903227760000004</v>
      </c>
      <c r="K5535">
        <v>12.38463144</v>
      </c>
      <c r="L5535">
        <v>7.2919208329999998</v>
      </c>
      <c r="M5535">
        <v>3.572972204</v>
      </c>
      <c r="N5535">
        <v>5.2162495299999998</v>
      </c>
      <c r="O5535">
        <v>7.2836793200000001</v>
      </c>
      <c r="P5535">
        <v>8.0614034080000003</v>
      </c>
      <c r="Q5535">
        <v>5.8859791140000004</v>
      </c>
    </row>
    <row r="5536" spans="1:17">
      <c r="A5536" t="s">
        <v>16189</v>
      </c>
      <c r="B5536" s="14" t="s">
        <v>9449</v>
      </c>
      <c r="C5536">
        <v>17.060421399999999</v>
      </c>
      <c r="D5536">
        <v>1.277562109</v>
      </c>
      <c r="E5536">
        <v>0.58796483099999997</v>
      </c>
      <c r="F5536">
        <v>0.730474913</v>
      </c>
      <c r="G5536">
        <v>0.65005974799999999</v>
      </c>
      <c r="H5536">
        <v>0.83055339100000003</v>
      </c>
      <c r="I5536">
        <v>1.9856915129999999</v>
      </c>
      <c r="J5536">
        <v>1.644913082</v>
      </c>
      <c r="K5536">
        <v>3.6698827459999999</v>
      </c>
      <c r="L5536">
        <v>6.8828501390000003</v>
      </c>
      <c r="M5536">
        <v>5.381171481</v>
      </c>
      <c r="N5536">
        <v>1.095966722</v>
      </c>
      <c r="O5536">
        <v>7.8059906769999996</v>
      </c>
      <c r="P5536">
        <v>1.0094212739999999</v>
      </c>
      <c r="Q5536">
        <v>2.6429032939999999</v>
      </c>
    </row>
    <row r="5537" spans="1:17">
      <c r="A5537" t="s">
        <v>16190</v>
      </c>
      <c r="B5537" s="14" t="s">
        <v>16191</v>
      </c>
      <c r="C5537">
        <v>9.5879504400000002</v>
      </c>
      <c r="D5537">
        <v>11.26927618</v>
      </c>
      <c r="E5537">
        <v>8.5003467659999998</v>
      </c>
      <c r="F5537">
        <v>10.143581940000001</v>
      </c>
      <c r="G5537">
        <v>7.8183924769999997</v>
      </c>
      <c r="H5537">
        <v>21.050493939999999</v>
      </c>
      <c r="I5537">
        <v>9.0108128989999994</v>
      </c>
      <c r="J5537">
        <v>12.62061057</v>
      </c>
      <c r="K5537">
        <v>12.879563620000001</v>
      </c>
      <c r="L5537">
        <v>11.712558530000001</v>
      </c>
      <c r="M5537">
        <v>6.3393335290000001</v>
      </c>
      <c r="N5537">
        <v>3.7427633569999998</v>
      </c>
      <c r="O5537">
        <v>6.6660247879999996</v>
      </c>
      <c r="P5537">
        <v>9.0865026289999999</v>
      </c>
      <c r="Q5537">
        <v>10.58232274</v>
      </c>
    </row>
    <row r="5538" spans="1:17">
      <c r="A5538" t="s">
        <v>16192</v>
      </c>
      <c r="B5538" s="14" t="s">
        <v>4193</v>
      </c>
      <c r="C5538">
        <v>8.9989669689999996</v>
      </c>
      <c r="D5538">
        <v>9.4478000869999992</v>
      </c>
      <c r="E5538">
        <v>7.1803568689999997</v>
      </c>
      <c r="F5538">
        <v>6.7904000079999998</v>
      </c>
      <c r="G5538">
        <v>5.7428703810000004</v>
      </c>
      <c r="H5538">
        <v>10.293167349999999</v>
      </c>
      <c r="I5538">
        <v>31.096680490000001</v>
      </c>
      <c r="J5538">
        <v>29.388063240000001</v>
      </c>
      <c r="K5538">
        <v>9.1409790770000008</v>
      </c>
      <c r="L5538">
        <v>9.1471499900000008</v>
      </c>
      <c r="M5538">
        <v>5.2572847290000002</v>
      </c>
      <c r="N5538">
        <v>10.128575140000001</v>
      </c>
      <c r="O5538">
        <v>11.049438459999999</v>
      </c>
      <c r="P5538">
        <v>15.55584876</v>
      </c>
      <c r="Q5538">
        <v>9.4137519439999995</v>
      </c>
    </row>
    <row r="5539" spans="1:17">
      <c r="A5539" t="s">
        <v>16193</v>
      </c>
      <c r="B5539" s="14" t="s">
        <v>5248</v>
      </c>
      <c r="C5539">
        <v>3.368469266</v>
      </c>
      <c r="D5539">
        <v>1.0447202200000001</v>
      </c>
      <c r="E5539">
        <v>1.1288474369999999</v>
      </c>
      <c r="F5539">
        <v>0.50436579500000001</v>
      </c>
      <c r="G5539">
        <v>1.07609245</v>
      </c>
      <c r="H5539">
        <v>2.0698849770000001</v>
      </c>
      <c r="I5539">
        <v>5.6491503950000004</v>
      </c>
      <c r="J5539">
        <v>1.7507907170000001</v>
      </c>
      <c r="K5539">
        <v>2.3685630579999999</v>
      </c>
      <c r="L5539">
        <v>2.3412324180000001</v>
      </c>
      <c r="M5539">
        <v>9.0523067400000006</v>
      </c>
      <c r="N5539">
        <v>1.577903442</v>
      </c>
      <c r="O5539">
        <v>9.8858420779999996</v>
      </c>
      <c r="P5539">
        <v>1.21290517</v>
      </c>
      <c r="Q5539">
        <v>3.7049508929999999</v>
      </c>
    </row>
    <row r="5540" spans="1:17">
      <c r="A5540" t="s">
        <v>16193</v>
      </c>
      <c r="B5540" s="14" t="s">
        <v>16194</v>
      </c>
      <c r="C5540">
        <v>19.580679530000001</v>
      </c>
      <c r="D5540">
        <v>6.3094925599999998</v>
      </c>
      <c r="E5540">
        <v>8.3325870490000007</v>
      </c>
      <c r="F5540">
        <v>4.8460224529999998</v>
      </c>
      <c r="G5540">
        <v>5.2255169720000003</v>
      </c>
      <c r="H5540">
        <v>15.723765240000001</v>
      </c>
      <c r="I5540">
        <v>7.7876968350000002</v>
      </c>
      <c r="J5540">
        <v>20.083660460000001</v>
      </c>
      <c r="K5540">
        <v>12.920392919999999</v>
      </c>
      <c r="L5540">
        <v>23.619659030000001</v>
      </c>
      <c r="M5540">
        <v>0</v>
      </c>
      <c r="N5540">
        <v>8.3384035359999995</v>
      </c>
      <c r="O5540">
        <v>5.9141390960000004</v>
      </c>
      <c r="P5540">
        <v>6.4095764610000003</v>
      </c>
      <c r="Q5540">
        <v>6.1183590990000001</v>
      </c>
    </row>
    <row r="5541" spans="1:17">
      <c r="A5541" t="s">
        <v>16195</v>
      </c>
      <c r="B5541" s="14" t="s">
        <v>6935</v>
      </c>
      <c r="C5541">
        <v>38.152071569999997</v>
      </c>
      <c r="D5541">
        <v>1.225856982</v>
      </c>
      <c r="E5541">
        <v>1.394284665</v>
      </c>
      <c r="F5541">
        <v>0.59464591499999997</v>
      </c>
      <c r="G5541">
        <v>1.3075714919999999</v>
      </c>
      <c r="H5541">
        <v>0.67110692400000005</v>
      </c>
      <c r="I5541">
        <v>0.42471689400000001</v>
      </c>
      <c r="J5541">
        <v>1.4398896990000001</v>
      </c>
      <c r="K5541">
        <v>1.4533164110000001</v>
      </c>
      <c r="L5541">
        <v>6.8087565689999998</v>
      </c>
      <c r="M5541">
        <v>0.55904332400000001</v>
      </c>
      <c r="N5541">
        <v>0.107704121</v>
      </c>
      <c r="O5541">
        <v>17.417097930000001</v>
      </c>
      <c r="P5541">
        <v>0.34955847200000001</v>
      </c>
      <c r="Q5541">
        <v>10.410702990000001</v>
      </c>
    </row>
    <row r="5542" spans="1:17">
      <c r="A5542" t="s">
        <v>16196</v>
      </c>
      <c r="B5542" s="14" t="s">
        <v>16197</v>
      </c>
      <c r="C5542">
        <v>1.4722792579999999</v>
      </c>
      <c r="D5542">
        <v>2.2831140639999998</v>
      </c>
      <c r="E5542">
        <v>2.0362244810000001</v>
      </c>
      <c r="F5542">
        <v>2.004059196</v>
      </c>
      <c r="G5542">
        <v>1.652527963</v>
      </c>
      <c r="H5542">
        <v>1.979027726</v>
      </c>
      <c r="I5542">
        <v>5.3676341819999998</v>
      </c>
      <c r="J5542">
        <v>4.7593556960000001</v>
      </c>
      <c r="K5542">
        <v>3.1725207219999998</v>
      </c>
      <c r="L5542">
        <v>0.697703195</v>
      </c>
      <c r="M5542">
        <v>1.4130542479999999</v>
      </c>
      <c r="N5542">
        <v>1.6787891909999999</v>
      </c>
      <c r="O5542">
        <v>2.8534051969999998</v>
      </c>
      <c r="P5542">
        <v>4.0864382309999998</v>
      </c>
      <c r="Q5542">
        <v>2.2772074510000002</v>
      </c>
    </row>
    <row r="5543" spans="1:17">
      <c r="A5543" t="s">
        <v>16196</v>
      </c>
      <c r="B5543" s="14" t="s">
        <v>6877</v>
      </c>
      <c r="C5543">
        <v>17.638508359999999</v>
      </c>
      <c r="D5543">
        <v>4.295042853</v>
      </c>
      <c r="E5543">
        <v>3.9856734770000002</v>
      </c>
      <c r="F5543">
        <v>4.1669292960000002</v>
      </c>
      <c r="G5543">
        <v>3.7003183239999999</v>
      </c>
      <c r="H5543">
        <v>3.7509815519999998</v>
      </c>
      <c r="I5543">
        <v>7.8655829659999998</v>
      </c>
      <c r="J5543">
        <v>4.0100889679999998</v>
      </c>
      <c r="K5543">
        <v>9.5226898779999996</v>
      </c>
      <c r="L5543">
        <v>8.3817968740000008</v>
      </c>
      <c r="M5543">
        <v>10.91288877</v>
      </c>
      <c r="N5543">
        <v>2.4977877020000001</v>
      </c>
      <c r="O5543">
        <v>17.919862340000002</v>
      </c>
      <c r="P5543">
        <v>3.696121218</v>
      </c>
      <c r="Q5543">
        <v>11.22339872</v>
      </c>
    </row>
    <row r="5544" spans="1:17">
      <c r="A5544" t="s">
        <v>16198</v>
      </c>
      <c r="B5544" s="14" t="s">
        <v>1568</v>
      </c>
      <c r="C5544">
        <v>4.6762840140000002</v>
      </c>
      <c r="D5544">
        <v>15.21556681</v>
      </c>
      <c r="E5544">
        <v>9.6390603580000001</v>
      </c>
      <c r="F5544">
        <v>17.862719989999999</v>
      </c>
      <c r="G5544">
        <v>6.3591154459999997</v>
      </c>
      <c r="H5544">
        <v>6.5103229359999997</v>
      </c>
      <c r="I5544">
        <v>10.65549461</v>
      </c>
      <c r="J5544">
        <v>79.400064990000004</v>
      </c>
      <c r="K5544">
        <v>9.0159288199999992</v>
      </c>
      <c r="L5544">
        <v>5.7248201300000003</v>
      </c>
      <c r="M5544">
        <v>2.2440861519999999</v>
      </c>
      <c r="N5544">
        <v>30.87635014</v>
      </c>
      <c r="O5544">
        <v>8.0920044250000007</v>
      </c>
      <c r="P5544">
        <v>46.962735389999999</v>
      </c>
      <c r="Q5544">
        <v>14.46582737</v>
      </c>
    </row>
    <row r="5545" spans="1:17">
      <c r="A5545" t="s">
        <v>16199</v>
      </c>
      <c r="B5545" s="14" t="s">
        <v>6183</v>
      </c>
      <c r="C5545">
        <v>9.9224206709999994</v>
      </c>
      <c r="D5545">
        <v>1.3635573030000001</v>
      </c>
      <c r="E5545">
        <v>1.168526277</v>
      </c>
      <c r="F5545">
        <v>1.42286143</v>
      </c>
      <c r="G5545">
        <v>1.072030539</v>
      </c>
      <c r="H5545">
        <v>1.1208109340000001</v>
      </c>
      <c r="I5545">
        <v>3.5594800900000001</v>
      </c>
      <c r="J5545">
        <v>1.634557083</v>
      </c>
      <c r="K5545">
        <v>3.0811061629999998</v>
      </c>
      <c r="L5545">
        <v>4.4255700029999998</v>
      </c>
      <c r="M5545">
        <v>4.5833938700000001</v>
      </c>
      <c r="N5545">
        <v>0.86994522299999999</v>
      </c>
      <c r="O5545">
        <v>4.524826794</v>
      </c>
      <c r="P5545">
        <v>1.663816135</v>
      </c>
      <c r="Q5545">
        <v>2.3344570450000002</v>
      </c>
    </row>
    <row r="5546" spans="1:17">
      <c r="A5546" t="s">
        <v>16200</v>
      </c>
      <c r="B5546" s="14" t="s">
        <v>6732</v>
      </c>
      <c r="C5546">
        <v>3.134072572</v>
      </c>
      <c r="D5546">
        <v>4.4328513110000003</v>
      </c>
      <c r="E5546">
        <v>4.5140926920000002</v>
      </c>
      <c r="F5546">
        <v>4.003555736</v>
      </c>
      <c r="G5546">
        <v>2.5394566190000001</v>
      </c>
      <c r="H5546">
        <v>8.9811318310000008</v>
      </c>
      <c r="I5546">
        <v>7.7346574520000004</v>
      </c>
      <c r="J5546">
        <v>7.3654710750000003</v>
      </c>
      <c r="K5546">
        <v>8.9680952640000005</v>
      </c>
      <c r="L5546">
        <v>6.5501825939999998</v>
      </c>
      <c r="M5546">
        <v>4.1649217150000002</v>
      </c>
      <c r="N5546">
        <v>4.5172437140000001</v>
      </c>
      <c r="O5546">
        <v>6.6748407780000001</v>
      </c>
      <c r="P5546">
        <v>10.70632503</v>
      </c>
      <c r="Q5546">
        <v>9.4464892850000002</v>
      </c>
    </row>
    <row r="5547" spans="1:17">
      <c r="A5547" t="s">
        <v>16201</v>
      </c>
      <c r="B5547" s="14" t="s">
        <v>5697</v>
      </c>
      <c r="C5547">
        <v>25.37207063</v>
      </c>
      <c r="D5547">
        <v>2.6866540959999998</v>
      </c>
      <c r="E5547">
        <v>1.5561889769999999</v>
      </c>
      <c r="F5547">
        <v>1.6942353619999999</v>
      </c>
      <c r="G5547">
        <v>1.4145018519999999</v>
      </c>
      <c r="H5547">
        <v>1.6751165349999999</v>
      </c>
      <c r="I5547">
        <v>2.7149277989999998</v>
      </c>
      <c r="J5547">
        <v>1.9352506350000001</v>
      </c>
      <c r="K5547">
        <v>4.8260097220000002</v>
      </c>
      <c r="L5547">
        <v>13.510855230000001</v>
      </c>
      <c r="M5547">
        <v>5.7177372809999998</v>
      </c>
      <c r="N5547">
        <v>1.9211859010000001</v>
      </c>
      <c r="O5547">
        <v>8.5416297100000005</v>
      </c>
      <c r="P5547">
        <v>2.0030614400000002</v>
      </c>
      <c r="Q5547">
        <v>3.3274290909999999</v>
      </c>
    </row>
    <row r="5548" spans="1:17">
      <c r="A5548" t="s">
        <v>16202</v>
      </c>
      <c r="B5548" s="14" t="s">
        <v>8889</v>
      </c>
      <c r="C5548">
        <v>5.0643452079999998</v>
      </c>
      <c r="D5548">
        <v>4.5896810429999997</v>
      </c>
      <c r="E5548">
        <v>4.3102791419999997</v>
      </c>
      <c r="F5548">
        <v>4.2614743720000003</v>
      </c>
      <c r="G5548">
        <v>3.6570737179999999</v>
      </c>
      <c r="H5548">
        <v>0.53045129199999996</v>
      </c>
      <c r="I5548">
        <v>4.6998215009999997</v>
      </c>
      <c r="J5548">
        <v>11.322703519999999</v>
      </c>
      <c r="K5548">
        <v>9.1897555020000006</v>
      </c>
      <c r="L5548">
        <v>4.0726576699999999</v>
      </c>
      <c r="M5548">
        <v>0</v>
      </c>
      <c r="N5548">
        <v>11.06698868</v>
      </c>
      <c r="O5548">
        <v>3.0592648169999999</v>
      </c>
      <c r="P5548">
        <v>7.1146060530000002</v>
      </c>
      <c r="Q5548">
        <v>4.430865185</v>
      </c>
    </row>
    <row r="5549" spans="1:17">
      <c r="A5549" t="s">
        <v>16203</v>
      </c>
      <c r="B5549" s="14" t="s">
        <v>6564</v>
      </c>
      <c r="C5549">
        <v>1.9725217770000001</v>
      </c>
      <c r="D5549">
        <v>0.87395923900000005</v>
      </c>
      <c r="E5549">
        <v>1.1064944080000001</v>
      </c>
      <c r="F5549">
        <v>0.82990501800000005</v>
      </c>
      <c r="G5549">
        <v>1.11474848</v>
      </c>
      <c r="H5549">
        <v>0.48208187299999999</v>
      </c>
      <c r="I5549">
        <v>0.78451830899999997</v>
      </c>
      <c r="J5549">
        <v>2.273248487</v>
      </c>
      <c r="K5549">
        <v>2.4404563270000001</v>
      </c>
      <c r="L5549">
        <v>2.152791535</v>
      </c>
      <c r="M5549">
        <v>0.68842677600000002</v>
      </c>
      <c r="N5549">
        <v>0.884205782</v>
      </c>
      <c r="O5549">
        <v>0.99296589300000004</v>
      </c>
      <c r="P5549">
        <v>1.963970671</v>
      </c>
      <c r="Q5549">
        <v>2.5886795939999998</v>
      </c>
    </row>
    <row r="5550" spans="1:17">
      <c r="A5550" t="s">
        <v>16204</v>
      </c>
      <c r="B5550" s="14" t="s">
        <v>5787</v>
      </c>
      <c r="C5550">
        <v>3.531204207</v>
      </c>
      <c r="D5550">
        <v>0.23468399000000001</v>
      </c>
      <c r="E5550">
        <v>0.69500298500000002</v>
      </c>
      <c r="F5550">
        <v>0.64889877399999996</v>
      </c>
      <c r="G5550">
        <v>9.1465931E-2</v>
      </c>
      <c r="H5550">
        <v>1.3561773100000001</v>
      </c>
      <c r="I5550">
        <v>3.3472557580000002</v>
      </c>
      <c r="J5550">
        <v>2.3725561100000001</v>
      </c>
      <c r="K5550">
        <v>1.6820263550000001</v>
      </c>
      <c r="L5550">
        <v>3.2352667180000001</v>
      </c>
      <c r="M5550">
        <v>1.0167466009999999</v>
      </c>
      <c r="N5550">
        <v>0.67471252000000004</v>
      </c>
      <c r="O5550">
        <v>5.0839514079999999</v>
      </c>
      <c r="P5550">
        <v>0.95362659599999999</v>
      </c>
      <c r="Q5550">
        <v>0.84961224300000004</v>
      </c>
    </row>
    <row r="5551" spans="1:17">
      <c r="A5551" t="s">
        <v>16205</v>
      </c>
      <c r="B5551" s="14" t="s">
        <v>3786</v>
      </c>
      <c r="C5551">
        <v>11.38404317</v>
      </c>
      <c r="D5551">
        <v>3.165848027</v>
      </c>
      <c r="E5551">
        <v>1.9455291219999999</v>
      </c>
      <c r="F5551">
        <v>2.423295451</v>
      </c>
      <c r="G5551">
        <v>1.96581118</v>
      </c>
      <c r="H5551">
        <v>2.000003596</v>
      </c>
      <c r="I5551">
        <v>6.534661743</v>
      </c>
      <c r="J5551">
        <v>2.7020858149999998</v>
      </c>
      <c r="K5551">
        <v>3.9007461920000002</v>
      </c>
      <c r="L5551">
        <v>5.509604586</v>
      </c>
      <c r="M5551">
        <v>3.4870532249999999</v>
      </c>
      <c r="N5551">
        <v>2.1348578150000002</v>
      </c>
      <c r="O5551">
        <v>6.572036486</v>
      </c>
      <c r="P5551">
        <v>2.7981591859999999</v>
      </c>
      <c r="Q5551">
        <v>3.5798680570000001</v>
      </c>
    </row>
    <row r="5552" spans="1:17">
      <c r="A5552" t="s">
        <v>16206</v>
      </c>
      <c r="B5552" s="14" t="s">
        <v>6473</v>
      </c>
      <c r="C5552">
        <v>9.7968363430000007</v>
      </c>
      <c r="D5552">
        <v>1.3355860159999999</v>
      </c>
      <c r="E5552">
        <v>1.202612928</v>
      </c>
      <c r="F5552">
        <v>0.71806026099999998</v>
      </c>
      <c r="G5552">
        <v>0.65066548800000001</v>
      </c>
      <c r="H5552">
        <v>0</v>
      </c>
      <c r="I5552">
        <v>7.6929559970000003</v>
      </c>
      <c r="J5552">
        <v>3.4392424369999999</v>
      </c>
      <c r="K5552">
        <v>3.0768453949999999</v>
      </c>
      <c r="L5552">
        <v>9.5233939769999996</v>
      </c>
      <c r="M5552">
        <v>24.59178533</v>
      </c>
      <c r="N5552">
        <v>2.6011462430000001</v>
      </c>
      <c r="O5552">
        <v>23.368763730000001</v>
      </c>
      <c r="P5552">
        <v>1.13064305</v>
      </c>
      <c r="Q5552">
        <v>3.1083050600000002</v>
      </c>
    </row>
    <row r="5553" spans="1:17">
      <c r="A5553" t="s">
        <v>16207</v>
      </c>
      <c r="B5553" s="14" t="s">
        <v>8853</v>
      </c>
      <c r="C5553">
        <v>1.4452295079999999</v>
      </c>
      <c r="D5553">
        <v>2.521312972</v>
      </c>
      <c r="E5553">
        <v>1.4606714270000001</v>
      </c>
      <c r="F5553">
        <v>1.057391076</v>
      </c>
      <c r="G5553">
        <v>1.1542338969999999</v>
      </c>
      <c r="H5553">
        <v>1.2488577670000001</v>
      </c>
      <c r="I5553">
        <v>0.79035243499999996</v>
      </c>
      <c r="J5553">
        <v>3.4352304889999998</v>
      </c>
      <c r="K5553">
        <v>3.7698609279999999</v>
      </c>
      <c r="L5553">
        <v>2.8536854219999999</v>
      </c>
      <c r="M5553">
        <v>1.0403194659999999</v>
      </c>
      <c r="N5553">
        <v>1.7815624809999999</v>
      </c>
      <c r="O5553">
        <v>3.2011204910000002</v>
      </c>
      <c r="P5553">
        <v>1.1654625030000001</v>
      </c>
      <c r="Q5553">
        <v>1.6144331620000001</v>
      </c>
    </row>
    <row r="5554" spans="1:17">
      <c r="A5554" t="s">
        <v>16208</v>
      </c>
      <c r="B5554" s="14" t="s">
        <v>9130</v>
      </c>
      <c r="C5554">
        <v>2.4245068409999999</v>
      </c>
      <c r="D5554">
        <v>0.38791237699999997</v>
      </c>
      <c r="E5554">
        <v>0.15762884799999999</v>
      </c>
      <c r="F5554">
        <v>0.16501133200000001</v>
      </c>
      <c r="G5554">
        <v>0.139555651</v>
      </c>
      <c r="H5554">
        <v>0.25865123299999998</v>
      </c>
      <c r="I5554">
        <v>0.39285619999999999</v>
      </c>
      <c r="J5554">
        <v>0.358581594</v>
      </c>
      <c r="K5554">
        <v>0.85545980499999996</v>
      </c>
      <c r="L5554">
        <v>1.8723750459999999</v>
      </c>
      <c r="M5554">
        <v>0.77565893600000002</v>
      </c>
      <c r="N5554">
        <v>0.38189413</v>
      </c>
      <c r="O5554">
        <v>2.5359170029999998</v>
      </c>
      <c r="P5554">
        <v>0.485003829</v>
      </c>
      <c r="Q5554">
        <v>0.74074849899999995</v>
      </c>
    </row>
    <row r="5555" spans="1:17">
      <c r="A5555" t="s">
        <v>16209</v>
      </c>
      <c r="B5555" s="14" t="s">
        <v>3785</v>
      </c>
      <c r="C5555">
        <v>37.693193530000002</v>
      </c>
      <c r="D5555">
        <v>4.1446766589999999</v>
      </c>
      <c r="E5555">
        <v>3.1612455499999998</v>
      </c>
      <c r="F5555">
        <v>4.0072505459999999</v>
      </c>
      <c r="G5555">
        <v>2.1379628159999999</v>
      </c>
      <c r="H5555">
        <v>5.0719766460000004</v>
      </c>
      <c r="I5555">
        <v>6.4197047859999996</v>
      </c>
      <c r="J5555">
        <v>2.999567281</v>
      </c>
      <c r="K5555">
        <v>6.7399518049999996</v>
      </c>
      <c r="L5555">
        <v>7.6491697399999996</v>
      </c>
      <c r="M5555">
        <v>13.731385250000001</v>
      </c>
      <c r="N5555">
        <v>2.3402146610000001</v>
      </c>
      <c r="O5555">
        <v>13.10225441</v>
      </c>
      <c r="P5555">
        <v>4.1691426729999996</v>
      </c>
      <c r="Q5555">
        <v>4.16097333</v>
      </c>
    </row>
    <row r="5556" spans="1:17">
      <c r="A5556" t="s">
        <v>16210</v>
      </c>
      <c r="B5556" s="14" t="s">
        <v>16211</v>
      </c>
      <c r="C5556">
        <v>14.25744718</v>
      </c>
      <c r="D5556">
        <v>11.435955269999999</v>
      </c>
      <c r="E5556">
        <v>1.4645153</v>
      </c>
      <c r="F5556">
        <v>0.86997641199999998</v>
      </c>
      <c r="G5556">
        <v>2.3770979169999999</v>
      </c>
      <c r="H5556">
        <v>1.510523203</v>
      </c>
      <c r="I5556">
        <v>2.8678502629999998</v>
      </c>
      <c r="J5556">
        <v>5.9831900180000002</v>
      </c>
      <c r="K5556">
        <v>6.2448565800000004</v>
      </c>
      <c r="L5556">
        <v>10.561897419999999</v>
      </c>
      <c r="M5556">
        <v>4.7185918630000003</v>
      </c>
      <c r="N5556">
        <v>3.2120617130000002</v>
      </c>
      <c r="O5556">
        <v>5.444762978</v>
      </c>
      <c r="P5556">
        <v>4.8682259309999996</v>
      </c>
      <c r="Q5556">
        <v>5.0694975390000003</v>
      </c>
    </row>
    <row r="5557" spans="1:17">
      <c r="A5557" t="s">
        <v>16212</v>
      </c>
      <c r="B5557" s="14" t="s">
        <v>5293</v>
      </c>
      <c r="C5557">
        <v>8.1124485110000002</v>
      </c>
      <c r="D5557">
        <v>1.038994094</v>
      </c>
      <c r="E5557">
        <v>0.74169743499999996</v>
      </c>
      <c r="F5557">
        <v>0.41409842000000002</v>
      </c>
      <c r="G5557">
        <v>0.96309676200000005</v>
      </c>
      <c r="H5557">
        <v>1.363087237</v>
      </c>
      <c r="I5557">
        <v>2.2182267229999999</v>
      </c>
      <c r="J5557">
        <v>1.124832378</v>
      </c>
      <c r="K5557">
        <v>1.3225755189999999</v>
      </c>
      <c r="L5557">
        <v>2.002309661</v>
      </c>
      <c r="M5557">
        <v>1.9465277670000001</v>
      </c>
      <c r="N5557">
        <v>1.2500466029999999</v>
      </c>
      <c r="O5557">
        <v>3.7902769900000002</v>
      </c>
      <c r="P5557">
        <v>1.2361419709999999</v>
      </c>
      <c r="Q5557">
        <v>1.1327790689999999</v>
      </c>
    </row>
    <row r="5558" spans="1:17">
      <c r="A5558" t="s">
        <v>16213</v>
      </c>
      <c r="B5558" s="14" t="s">
        <v>2967</v>
      </c>
      <c r="C5558">
        <v>10.64556056</v>
      </c>
      <c r="D5558">
        <v>0.73190113700000003</v>
      </c>
      <c r="E5558">
        <v>0.58580611999999999</v>
      </c>
      <c r="F5558">
        <v>0.84945389100000002</v>
      </c>
      <c r="G5558">
        <v>0.69728205600000004</v>
      </c>
      <c r="H5558">
        <v>0.70491082800000004</v>
      </c>
      <c r="I5558">
        <v>1.6059961469999999</v>
      </c>
      <c r="J5558">
        <v>1.0703262140000001</v>
      </c>
      <c r="K5558">
        <v>3.9967082110000001</v>
      </c>
      <c r="L5558">
        <v>6.2625838790000001</v>
      </c>
      <c r="M5558">
        <v>4.9325013609999999</v>
      </c>
      <c r="N5558">
        <v>1.4028022979999999</v>
      </c>
      <c r="O5558">
        <v>8.5373883490000004</v>
      </c>
      <c r="P5558">
        <v>1.1565724639999999</v>
      </c>
      <c r="Q5558">
        <v>1.5140899320000001</v>
      </c>
    </row>
    <row r="5559" spans="1:17">
      <c r="A5559" t="s">
        <v>16214</v>
      </c>
      <c r="B5559" s="14" t="s">
        <v>8933</v>
      </c>
      <c r="C5559">
        <v>13.02758145</v>
      </c>
      <c r="D5559">
        <v>1.0307305330000001</v>
      </c>
      <c r="E5559">
        <v>0.98998330300000004</v>
      </c>
      <c r="F5559">
        <v>0.93731989100000002</v>
      </c>
      <c r="G5559">
        <v>1.639008478</v>
      </c>
      <c r="H5559">
        <v>0.64328275199999996</v>
      </c>
      <c r="I5559">
        <v>1.628432326</v>
      </c>
      <c r="J5559">
        <v>0.73138363799999995</v>
      </c>
      <c r="K5559">
        <v>1.772987673</v>
      </c>
      <c r="L5559">
        <v>3.1750368920000001</v>
      </c>
      <c r="M5559">
        <v>11.78903708</v>
      </c>
      <c r="N5559">
        <v>0.940619227</v>
      </c>
      <c r="O5559">
        <v>6.1833270410000001</v>
      </c>
      <c r="P5559">
        <v>0.83766434099999998</v>
      </c>
      <c r="Q5559">
        <v>1.279368464</v>
      </c>
    </row>
    <row r="5560" spans="1:17">
      <c r="A5560" t="s">
        <v>16215</v>
      </c>
      <c r="B5560" s="14" t="s">
        <v>3949</v>
      </c>
      <c r="C5560">
        <v>2.5716350339999998</v>
      </c>
      <c r="D5560">
        <v>4.6581619979999997</v>
      </c>
      <c r="E5560">
        <v>3.4762121399999999</v>
      </c>
      <c r="F5560">
        <v>3.5210879629999998</v>
      </c>
      <c r="G5560">
        <v>3.3697322120000002</v>
      </c>
      <c r="H5560">
        <v>1.510523203</v>
      </c>
      <c r="I5560">
        <v>3.088454129</v>
      </c>
      <c r="J5560">
        <v>11.218481280000001</v>
      </c>
      <c r="K5560">
        <v>8.9898484829999994</v>
      </c>
      <c r="L5560">
        <v>7.6466225630000002</v>
      </c>
      <c r="M5560">
        <v>3.1941237230000001</v>
      </c>
      <c r="N5560">
        <v>3.710886972</v>
      </c>
      <c r="O5560">
        <v>2.680498697</v>
      </c>
      <c r="P5560">
        <v>8.5335801870000001</v>
      </c>
      <c r="Q5560">
        <v>5.199484655</v>
      </c>
    </row>
    <row r="5561" spans="1:17">
      <c r="A5561" t="s">
        <v>16216</v>
      </c>
      <c r="B5561" s="14" t="s">
        <v>8913</v>
      </c>
      <c r="C5561">
        <v>0.70896881</v>
      </c>
      <c r="D5561">
        <v>14.999261499999999</v>
      </c>
      <c r="E5561">
        <v>13.31263264</v>
      </c>
      <c r="F5561">
        <v>20.07293215</v>
      </c>
      <c r="G5561">
        <v>8.5697950639999991</v>
      </c>
      <c r="H5561">
        <v>2.4505483730000002</v>
      </c>
      <c r="I5561">
        <v>16.025498039999999</v>
      </c>
      <c r="J5561">
        <v>37.792960979999997</v>
      </c>
      <c r="K5561">
        <v>41.328621660000003</v>
      </c>
      <c r="L5561">
        <v>5.151624794</v>
      </c>
      <c r="M5561">
        <v>1.3608985979999999</v>
      </c>
      <c r="N5561">
        <v>24.90784919</v>
      </c>
      <c r="O5561">
        <v>1.5703350730000001</v>
      </c>
      <c r="P5561">
        <v>64.458882250000002</v>
      </c>
      <c r="Q5561">
        <v>24.612084190000001</v>
      </c>
    </row>
    <row r="5562" spans="1:17">
      <c r="A5562" t="s">
        <v>16217</v>
      </c>
      <c r="B5562" s="14" t="s">
        <v>16218</v>
      </c>
      <c r="C5562">
        <v>11.5864542</v>
      </c>
      <c r="D5562">
        <v>16.134093199999999</v>
      </c>
      <c r="E5562">
        <v>9.9493123560000001</v>
      </c>
      <c r="F5562">
        <v>11.60326178</v>
      </c>
      <c r="G5562">
        <v>12.29040606</v>
      </c>
      <c r="H5562">
        <v>24.47410842</v>
      </c>
      <c r="I5562">
        <v>9.6552874580000001</v>
      </c>
      <c r="J5562">
        <v>13.84886668</v>
      </c>
      <c r="K5562">
        <v>19.89844081</v>
      </c>
      <c r="L5562">
        <v>29.283959360000001</v>
      </c>
      <c r="M5562">
        <v>3.1772482289999999</v>
      </c>
      <c r="N5562">
        <v>2.4484880759999998</v>
      </c>
      <c r="O5562">
        <v>1.8331065740000001</v>
      </c>
      <c r="P5562">
        <v>2.8558366730000002</v>
      </c>
      <c r="Q5562">
        <v>15.36088232</v>
      </c>
    </row>
    <row r="5563" spans="1:17">
      <c r="A5563" t="e">
        <v>#N/A</v>
      </c>
      <c r="B5563" s="14" t="s">
        <v>16219</v>
      </c>
      <c r="C5563">
        <v>55.807342159999997</v>
      </c>
      <c r="D5563">
        <v>0</v>
      </c>
      <c r="E5563">
        <v>0</v>
      </c>
      <c r="F5563">
        <v>0</v>
      </c>
      <c r="G5563">
        <v>0</v>
      </c>
      <c r="H5563">
        <v>0</v>
      </c>
      <c r="I5563">
        <v>4.0692469950000003</v>
      </c>
      <c r="J5563">
        <v>1.4149435850000001</v>
      </c>
      <c r="K5563">
        <v>0</v>
      </c>
      <c r="L5563">
        <v>10.57868899</v>
      </c>
      <c r="M5563">
        <v>0</v>
      </c>
      <c r="N5563">
        <v>0</v>
      </c>
      <c r="O5563">
        <v>0</v>
      </c>
      <c r="P5563">
        <v>0</v>
      </c>
      <c r="Q5563">
        <v>0</v>
      </c>
    </row>
    <row r="5564" spans="1:17">
      <c r="A5564" t="s">
        <v>16220</v>
      </c>
      <c r="B5564" s="14" t="s">
        <v>7188</v>
      </c>
      <c r="C5564">
        <v>3.5163377370000002</v>
      </c>
      <c r="D5564">
        <v>1.731081213</v>
      </c>
      <c r="E5564">
        <v>0.58192660900000004</v>
      </c>
      <c r="F5564">
        <v>0.74455444299999995</v>
      </c>
      <c r="G5564">
        <v>0.87707491699999995</v>
      </c>
      <c r="H5564">
        <v>3.9013513199999998</v>
      </c>
      <c r="I5564">
        <v>0</v>
      </c>
      <c r="J5564">
        <v>0.891534936</v>
      </c>
      <c r="K5564">
        <v>1.2406999830000001</v>
      </c>
      <c r="L5564">
        <v>2.4686943710000002</v>
      </c>
      <c r="M5564">
        <v>0</v>
      </c>
      <c r="N5564">
        <v>0.67428010500000002</v>
      </c>
      <c r="O5564">
        <v>0.43269639599999998</v>
      </c>
      <c r="P5564">
        <v>0.82065217400000001</v>
      </c>
      <c r="Q5564">
        <v>4.2973224170000002</v>
      </c>
    </row>
    <row r="5565" spans="1:17">
      <c r="A5565" t="s">
        <v>16217</v>
      </c>
      <c r="B5565" s="14" t="s">
        <v>16221</v>
      </c>
      <c r="C5565">
        <v>68.493303839999996</v>
      </c>
      <c r="D5565">
        <v>5.8016553540000002</v>
      </c>
      <c r="E5565">
        <v>1.714554497</v>
      </c>
      <c r="F5565">
        <v>2.7421395350000002</v>
      </c>
      <c r="G5565">
        <v>2.4350759150000001</v>
      </c>
      <c r="H5565">
        <v>31.720987269999998</v>
      </c>
      <c r="I5565">
        <v>2.9377978300000001</v>
      </c>
      <c r="J5565">
        <v>4.5968411119999999</v>
      </c>
      <c r="K5565">
        <v>19.191510470000001</v>
      </c>
      <c r="L5565">
        <v>25.457658049999999</v>
      </c>
      <c r="M5565">
        <v>15.4677743</v>
      </c>
      <c r="N5565">
        <v>3.9733188610000001</v>
      </c>
      <c r="O5565">
        <v>31.234347620000001</v>
      </c>
      <c r="P5565">
        <v>5.1380832439999997</v>
      </c>
      <c r="Q5565">
        <v>9.6938684649999995</v>
      </c>
    </row>
    <row r="5566" spans="1:17">
      <c r="A5566" t="s">
        <v>16222</v>
      </c>
      <c r="B5566" s="14" t="s">
        <v>9401</v>
      </c>
      <c r="C5566">
        <v>15.64955363</v>
      </c>
      <c r="D5566">
        <v>2.8890834349999999</v>
      </c>
      <c r="E5566">
        <v>2.4048882809999998</v>
      </c>
      <c r="F5566">
        <v>4.0237289589999996</v>
      </c>
      <c r="G5566">
        <v>2.702385</v>
      </c>
      <c r="H5566">
        <v>2.3373359040000001</v>
      </c>
      <c r="I5566">
        <v>0</v>
      </c>
      <c r="J5566">
        <v>2.5349831389999999</v>
      </c>
      <c r="K5566">
        <v>5.1273559290000001</v>
      </c>
      <c r="L5566">
        <v>2.746747316</v>
      </c>
      <c r="M5566">
        <v>3.3377828759999999</v>
      </c>
      <c r="N5566">
        <v>3.5367765910000002</v>
      </c>
      <c r="O5566">
        <v>5.7771800860000004</v>
      </c>
      <c r="P5566">
        <v>10.82656178</v>
      </c>
      <c r="Q5566">
        <v>5.3790037049999997</v>
      </c>
    </row>
    <row r="5567" spans="1:17">
      <c r="A5567" t="s">
        <v>16223</v>
      </c>
      <c r="B5567" s="14" t="s">
        <v>16224</v>
      </c>
      <c r="C5567">
        <v>8.4148374859999997</v>
      </c>
      <c r="D5567">
        <v>24.377584890000001</v>
      </c>
      <c r="E5567">
        <v>21.072492870000001</v>
      </c>
      <c r="F5567">
        <v>31.631310200000001</v>
      </c>
      <c r="G5567">
        <v>21.460946710000002</v>
      </c>
      <c r="H5567">
        <v>40.769920939999999</v>
      </c>
      <c r="I5567">
        <v>33.03871384</v>
      </c>
      <c r="J5567">
        <v>39.05953985</v>
      </c>
      <c r="K5567">
        <v>49.91969993</v>
      </c>
      <c r="L5567">
        <v>19.631924389999998</v>
      </c>
      <c r="M5567">
        <v>3.7275396540000001</v>
      </c>
      <c r="N5567">
        <v>23.778413910000001</v>
      </c>
      <c r="O5567">
        <v>2.8674613799999999</v>
      </c>
      <c r="P5567">
        <v>43.11896892</v>
      </c>
      <c r="Q5567">
        <v>28.478180529999999</v>
      </c>
    </row>
    <row r="5568" spans="1:17">
      <c r="A5568" t="s">
        <v>16225</v>
      </c>
      <c r="B5568" s="14" t="s">
        <v>2906</v>
      </c>
      <c r="C5568">
        <v>17.310301339999999</v>
      </c>
      <c r="D5568">
        <v>3.834811347</v>
      </c>
      <c r="E5568">
        <v>1.5785194849999999</v>
      </c>
      <c r="F5568">
        <v>2.6928795430000001</v>
      </c>
      <c r="G5568">
        <v>2.135117889</v>
      </c>
      <c r="H5568">
        <v>9.4973015780000001</v>
      </c>
      <c r="I5568">
        <v>10.818836320000001</v>
      </c>
      <c r="J5568">
        <v>7.210281384</v>
      </c>
      <c r="K5568">
        <v>7.8528136630000001</v>
      </c>
      <c r="L5568">
        <v>18.75025114</v>
      </c>
      <c r="M5568">
        <v>0</v>
      </c>
      <c r="N5568">
        <v>4.2677489260000003</v>
      </c>
      <c r="O5568">
        <v>8.2160495230000006</v>
      </c>
      <c r="P5568">
        <v>2.2260804479999998</v>
      </c>
      <c r="Q5568">
        <v>3.3999025409999999</v>
      </c>
    </row>
    <row r="5569" spans="1:17">
      <c r="A5569" t="e">
        <v>#N/A</v>
      </c>
      <c r="B5569" s="14" t="s">
        <v>16226</v>
      </c>
      <c r="C5569">
        <v>37.54312109</v>
      </c>
      <c r="D5569">
        <v>2.188699572</v>
      </c>
      <c r="E5569">
        <v>2.6277188389999999</v>
      </c>
      <c r="F5569">
        <v>1.344829198</v>
      </c>
      <c r="G5569">
        <v>1.194235795</v>
      </c>
      <c r="H5569">
        <v>4.5532517610000003</v>
      </c>
      <c r="I5569">
        <v>54.749868659999997</v>
      </c>
      <c r="J5569">
        <v>3.6321398739999999</v>
      </c>
      <c r="K5569">
        <v>17.031427040000001</v>
      </c>
      <c r="L5569">
        <v>20.600604870000002</v>
      </c>
      <c r="M5569">
        <v>26.5505456</v>
      </c>
      <c r="N5569">
        <v>7.5509693059999998</v>
      </c>
      <c r="O5569">
        <v>43.766515800000001</v>
      </c>
      <c r="P5569">
        <v>2.075189827</v>
      </c>
      <c r="Q5569">
        <v>6.7916713440000001</v>
      </c>
    </row>
    <row r="5570" spans="1:17">
      <c r="A5570" t="e">
        <v>#N/A</v>
      </c>
      <c r="B5570" s="14" t="s">
        <v>16227</v>
      </c>
      <c r="C5570">
        <v>40.383642739999999</v>
      </c>
      <c r="D5570">
        <v>1.2407317630000001</v>
      </c>
      <c r="E5570">
        <v>1.7248038859999999</v>
      </c>
      <c r="F5570">
        <v>0.48148916899999999</v>
      </c>
      <c r="G5570">
        <v>2.6468756249999998</v>
      </c>
      <c r="H5570">
        <v>2.9434178050000002</v>
      </c>
      <c r="I5570">
        <v>5.1584458690000004</v>
      </c>
      <c r="J5570">
        <v>3.5873516169999999</v>
      </c>
      <c r="K5570">
        <v>7.7559246599999998</v>
      </c>
      <c r="L5570">
        <v>15.272777720000001</v>
      </c>
      <c r="M5570">
        <v>19.238113290000001</v>
      </c>
      <c r="N5570">
        <v>2.1075464510000002</v>
      </c>
      <c r="O5570">
        <v>25.46330266</v>
      </c>
      <c r="P5570">
        <v>1.9016754330000001</v>
      </c>
      <c r="Q5570">
        <v>13.373920699999999</v>
      </c>
    </row>
    <row r="5571" spans="1:17">
      <c r="A5571" t="s">
        <v>16228</v>
      </c>
      <c r="B5571" s="14" t="s">
        <v>2841</v>
      </c>
      <c r="C5571">
        <v>2.299980809</v>
      </c>
      <c r="D5571">
        <v>0.79259095899999998</v>
      </c>
      <c r="E5571">
        <v>0.38062897600000001</v>
      </c>
      <c r="F5571">
        <v>0.591358681</v>
      </c>
      <c r="G5571">
        <v>0.52955151600000006</v>
      </c>
      <c r="H5571">
        <v>9.8146619000000004E-2</v>
      </c>
      <c r="I5571">
        <v>1.8633928070000001</v>
      </c>
      <c r="J5571">
        <v>2.3325555150000001</v>
      </c>
      <c r="K5571">
        <v>1.1593174340000001</v>
      </c>
      <c r="L5571">
        <v>4.3597814760000002</v>
      </c>
      <c r="M5571">
        <v>0.49054667899999999</v>
      </c>
      <c r="N5571">
        <v>0.53554363500000002</v>
      </c>
      <c r="O5571">
        <v>0.28301985800000001</v>
      </c>
      <c r="P5571">
        <v>0.46009336000000001</v>
      </c>
      <c r="Q5571">
        <v>1.5810809159999999</v>
      </c>
    </row>
    <row r="5572" spans="1:17">
      <c r="A5572" t="s">
        <v>16229</v>
      </c>
      <c r="B5572" s="14" t="s">
        <v>16230</v>
      </c>
      <c r="C5572">
        <v>19.144505460000001</v>
      </c>
      <c r="D5572">
        <v>12.723446920000001</v>
      </c>
      <c r="E5572">
        <v>20.949357930000001</v>
      </c>
      <c r="F5572">
        <v>66.265345440000004</v>
      </c>
      <c r="G5572">
        <v>26.919453229999998</v>
      </c>
      <c r="H5572">
        <v>54.618918479999998</v>
      </c>
      <c r="I5572">
        <v>27.918807189999999</v>
      </c>
      <c r="J5572">
        <v>3.8137883389999998</v>
      </c>
      <c r="K5572">
        <v>13.647699810000001</v>
      </c>
      <c r="L5572">
        <v>13.824688480000001</v>
      </c>
      <c r="M5572">
        <v>26.249120300000001</v>
      </c>
      <c r="N5572">
        <v>15.508442410000001</v>
      </c>
      <c r="O5572">
        <v>3.0288747690000002</v>
      </c>
      <c r="P5572">
        <v>86.578804340000005</v>
      </c>
      <c r="Q5572">
        <v>67.682828069999999</v>
      </c>
    </row>
    <row r="5573" spans="1:17">
      <c r="A5573" t="s">
        <v>16231</v>
      </c>
      <c r="B5573" s="14" t="s">
        <v>1582</v>
      </c>
      <c r="C5573">
        <v>7.3745416429999997</v>
      </c>
      <c r="D5573">
        <v>26.593134070000001</v>
      </c>
      <c r="E5573">
        <v>46.463491349999998</v>
      </c>
      <c r="F5573">
        <v>128.3215208</v>
      </c>
      <c r="G5573">
        <v>49.310632380000001</v>
      </c>
      <c r="H5573">
        <v>114.0759711</v>
      </c>
      <c r="I5573">
        <v>14.93672012</v>
      </c>
      <c r="J5573">
        <v>3.5317441079999998</v>
      </c>
      <c r="K5573">
        <v>53.155624459999999</v>
      </c>
      <c r="L5573">
        <v>39.865985340000002</v>
      </c>
      <c r="M5573">
        <v>42.46732677</v>
      </c>
      <c r="N5573">
        <v>38.332623269999999</v>
      </c>
      <c r="O5573">
        <v>27.22381489</v>
      </c>
      <c r="P5573">
        <v>106.646111</v>
      </c>
      <c r="Q5573">
        <v>192.077629</v>
      </c>
    </row>
    <row r="5574" spans="1:17">
      <c r="A5574" t="s">
        <v>16232</v>
      </c>
      <c r="B5574" s="14" t="s">
        <v>4196</v>
      </c>
      <c r="C5574">
        <v>1.9388466289999999</v>
      </c>
      <c r="D5574">
        <v>4.8589387400000001</v>
      </c>
      <c r="E5574">
        <v>5.9947149150000003</v>
      </c>
      <c r="F5574">
        <v>8.923620455</v>
      </c>
      <c r="G5574">
        <v>6.6123498390000002</v>
      </c>
      <c r="H5574">
        <v>8.2374042650000003</v>
      </c>
      <c r="I5574">
        <v>3.5343225070000002</v>
      </c>
      <c r="J5574">
        <v>10.27702423</v>
      </c>
      <c r="K5574">
        <v>3.6281737170000001</v>
      </c>
      <c r="L5574">
        <v>3.9814940550000002</v>
      </c>
      <c r="M5574">
        <v>2.0934597699999999</v>
      </c>
      <c r="N5574">
        <v>6.8415292670000003</v>
      </c>
      <c r="O5574">
        <v>1.610422853</v>
      </c>
      <c r="P5574">
        <v>7.1267669409999996</v>
      </c>
      <c r="Q5574">
        <v>5.4146041790000004</v>
      </c>
    </row>
    <row r="5575" spans="1:17">
      <c r="A5575" t="s">
        <v>16233</v>
      </c>
      <c r="B5575" s="14" t="s">
        <v>9389</v>
      </c>
      <c r="C5575">
        <v>23.67686273</v>
      </c>
      <c r="D5575">
        <v>16.56384589</v>
      </c>
      <c r="E5575">
        <v>16.704489540000001</v>
      </c>
      <c r="F5575">
        <v>22.967280349999999</v>
      </c>
      <c r="G5575">
        <v>26.08065186</v>
      </c>
      <c r="H5575">
        <v>68.821333280000005</v>
      </c>
      <c r="I5575">
        <v>9.8133439889999998</v>
      </c>
      <c r="J5575">
        <v>11.46898449</v>
      </c>
      <c r="K5575">
        <v>10.17568664</v>
      </c>
      <c r="L5575">
        <v>13.385627380000001</v>
      </c>
      <c r="M5575">
        <v>9.5681766209999992</v>
      </c>
      <c r="N5575">
        <v>7.6500475730000002</v>
      </c>
      <c r="O5575">
        <v>6.3483899050000003</v>
      </c>
      <c r="P5575">
        <v>22.809375899999999</v>
      </c>
      <c r="Q5575">
        <v>30.496530759999999</v>
      </c>
    </row>
    <row r="5576" spans="1:17">
      <c r="A5576" t="s">
        <v>16234</v>
      </c>
      <c r="B5576" s="14" t="s">
        <v>16235</v>
      </c>
      <c r="C5576">
        <v>20.322111240000002</v>
      </c>
      <c r="D5576">
        <v>3.966072359</v>
      </c>
      <c r="E5576">
        <v>4.6843898859999999</v>
      </c>
      <c r="F5576">
        <v>7.2119715529999997</v>
      </c>
      <c r="G5576">
        <v>5.0132117750000003</v>
      </c>
      <c r="H5576">
        <v>8.5016705780000006</v>
      </c>
      <c r="I5576">
        <v>4.7629499089999996</v>
      </c>
      <c r="J5576">
        <v>8.5261334029999993</v>
      </c>
      <c r="K5576">
        <v>4.8290630849999996</v>
      </c>
      <c r="L5576">
        <v>5.8853124230000002</v>
      </c>
      <c r="M5576">
        <v>6.7337374219999999</v>
      </c>
      <c r="N5576">
        <v>6.4865390559999998</v>
      </c>
      <c r="O5576">
        <v>5.2246758980000001</v>
      </c>
      <c r="P5576">
        <v>6.1160701770000001</v>
      </c>
      <c r="Q5576">
        <v>4.7398465569999999</v>
      </c>
    </row>
    <row r="5577" spans="1:17">
      <c r="A5577" t="s">
        <v>16236</v>
      </c>
      <c r="B5577" s="14" t="s">
        <v>3252</v>
      </c>
      <c r="C5577">
        <v>1.5205240499999999</v>
      </c>
      <c r="D5577">
        <v>2.560037114</v>
      </c>
      <c r="E5577">
        <v>2.1676551929999999</v>
      </c>
      <c r="F5577">
        <v>1.655783813</v>
      </c>
      <c r="G5577">
        <v>1.9955019329999999</v>
      </c>
      <c r="H5577">
        <v>1.5183094049999999</v>
      </c>
      <c r="I5577">
        <v>2.2174099969999999</v>
      </c>
      <c r="J5577">
        <v>1.3493018729999999</v>
      </c>
      <c r="K5577">
        <v>3.5868837500000001</v>
      </c>
      <c r="L5577">
        <v>3.650868118</v>
      </c>
      <c r="M5577">
        <v>2.9187166169999998</v>
      </c>
      <c r="N5577">
        <v>1.199602896</v>
      </c>
      <c r="O5577">
        <v>4.7150524750000002</v>
      </c>
      <c r="P5577">
        <v>3.6044034539999998</v>
      </c>
      <c r="Q5577">
        <v>3.344823119</v>
      </c>
    </row>
    <row r="5578" spans="1:17">
      <c r="A5578" t="s">
        <v>16237</v>
      </c>
      <c r="B5578" s="14" t="s">
        <v>4195</v>
      </c>
      <c r="C5578">
        <v>3.5871820369999998</v>
      </c>
      <c r="D5578">
        <v>9.7348413990000005</v>
      </c>
      <c r="E5578">
        <v>28.52704069</v>
      </c>
      <c r="F5578">
        <v>34.332569499999998</v>
      </c>
      <c r="G5578">
        <v>23.267684819999999</v>
      </c>
      <c r="H5578">
        <v>50.457379320000001</v>
      </c>
      <c r="I5578">
        <v>16.020727040000001</v>
      </c>
      <c r="J5578">
        <v>3.8653616300000002</v>
      </c>
      <c r="K5578">
        <v>39.15748833</v>
      </c>
      <c r="L5578">
        <v>20.257634249999999</v>
      </c>
      <c r="M5578">
        <v>19.79656782</v>
      </c>
      <c r="N5578">
        <v>37.697455890000001</v>
      </c>
      <c r="O5578">
        <v>3.9727260809999998</v>
      </c>
      <c r="P5578">
        <v>56.005501160000001</v>
      </c>
      <c r="Q5578">
        <v>54.404900840000003</v>
      </c>
    </row>
    <row r="5579" spans="1:17">
      <c r="A5579" t="s">
        <v>16238</v>
      </c>
      <c r="B5579" s="14" t="s">
        <v>7082</v>
      </c>
      <c r="C5579">
        <v>17.948956240000001</v>
      </c>
      <c r="D5579">
        <v>7.4925224149999998</v>
      </c>
      <c r="E5579">
        <v>6.8491340520000001</v>
      </c>
      <c r="F5579">
        <v>7.7334441649999999</v>
      </c>
      <c r="G5579">
        <v>6.4550503770000001</v>
      </c>
      <c r="H5579">
        <v>10.083719009999999</v>
      </c>
      <c r="I5579">
        <v>15.57539367</v>
      </c>
      <c r="J5579">
        <v>16.717578790000001</v>
      </c>
      <c r="K5579">
        <v>11.91098723</v>
      </c>
      <c r="L5579">
        <v>10.028982210000001</v>
      </c>
      <c r="M5579">
        <v>12.528674949999999</v>
      </c>
      <c r="N5579">
        <v>9.7098514859999998</v>
      </c>
      <c r="O5579">
        <v>12.813968040000001</v>
      </c>
      <c r="P5579">
        <v>16.157474000000001</v>
      </c>
      <c r="Q5579">
        <v>8.9735933449999994</v>
      </c>
    </row>
    <row r="5580" spans="1:17">
      <c r="A5580" t="s">
        <v>16239</v>
      </c>
      <c r="B5580" s="14" t="s">
        <v>2859</v>
      </c>
      <c r="C5580">
        <v>121.5863516</v>
      </c>
      <c r="D5580">
        <v>3.250829923</v>
      </c>
      <c r="E5580">
        <v>3.7913847860000001</v>
      </c>
      <c r="F5580">
        <v>0.85604863600000003</v>
      </c>
      <c r="G5580">
        <v>4.3439352790000001</v>
      </c>
      <c r="H5580">
        <v>2.415303599</v>
      </c>
      <c r="I5580">
        <v>24.456794120000001</v>
      </c>
      <c r="J5580">
        <v>6.6437706419999998</v>
      </c>
      <c r="K5580">
        <v>29.480795019999999</v>
      </c>
      <c r="L5580">
        <v>54.307516720000002</v>
      </c>
      <c r="M5580">
        <v>100.5994204</v>
      </c>
      <c r="N5580">
        <v>3.8762549169999998</v>
      </c>
      <c r="O5580">
        <v>130.01099009999999</v>
      </c>
      <c r="P5580">
        <v>6.6047919879999997</v>
      </c>
      <c r="Q5580">
        <v>28.821508850000001</v>
      </c>
    </row>
    <row r="5581" spans="1:17">
      <c r="A5581" t="s">
        <v>16239</v>
      </c>
      <c r="B5581" s="14" t="s">
        <v>16240</v>
      </c>
      <c r="C5581">
        <v>0</v>
      </c>
      <c r="D5581">
        <v>0</v>
      </c>
      <c r="E5581">
        <v>0.38880937199999999</v>
      </c>
      <c r="F5581">
        <v>0.49746779200000002</v>
      </c>
      <c r="G5581">
        <v>0.94663191400000002</v>
      </c>
      <c r="H5581">
        <v>7.0179175379999998</v>
      </c>
      <c r="I5581">
        <v>0</v>
      </c>
      <c r="J5581">
        <v>5.5596013439999998</v>
      </c>
      <c r="K5581">
        <v>2.486889788</v>
      </c>
      <c r="L5581">
        <v>2.3092123450000002</v>
      </c>
      <c r="M5581">
        <v>0</v>
      </c>
      <c r="N5581">
        <v>1.35154375</v>
      </c>
      <c r="O5581">
        <v>2.0237172129999998</v>
      </c>
      <c r="P5581">
        <v>2.193247403</v>
      </c>
      <c r="Q5581">
        <v>2.5123173639999998</v>
      </c>
    </row>
    <row r="5582" spans="1:17">
      <c r="A5582" t="s">
        <v>16241</v>
      </c>
      <c r="B5582" s="14" t="s">
        <v>5568</v>
      </c>
      <c r="C5582">
        <v>178.37388989999999</v>
      </c>
      <c r="D5582">
        <v>21.690732050000001</v>
      </c>
      <c r="E5582">
        <v>16.7078506</v>
      </c>
      <c r="F5582">
        <v>9.5009341620000001</v>
      </c>
      <c r="G5582">
        <v>14.731311030000001</v>
      </c>
      <c r="H5582">
        <v>36.486581600000001</v>
      </c>
      <c r="I5582">
        <v>35.343225070000003</v>
      </c>
      <c r="J5582">
        <v>35.762200900000003</v>
      </c>
      <c r="K5582">
        <v>54.53255042</v>
      </c>
      <c r="L5582">
        <v>75.34211827</v>
      </c>
      <c r="M5582">
        <v>55.82559388</v>
      </c>
      <c r="N5582">
        <v>25.93208473</v>
      </c>
      <c r="O5582">
        <v>148.15890239999999</v>
      </c>
      <c r="P5582">
        <v>24.143741070000001</v>
      </c>
      <c r="Q5582">
        <v>48.648136010000002</v>
      </c>
    </row>
    <row r="5583" spans="1:17">
      <c r="A5583" t="s">
        <v>16242</v>
      </c>
      <c r="B5583" s="14" t="s">
        <v>7140</v>
      </c>
      <c r="C5583">
        <v>3.7978447160000002</v>
      </c>
      <c r="D5583">
        <v>0.58528679500000003</v>
      </c>
      <c r="E5583">
        <v>0.64998479899999995</v>
      </c>
      <c r="F5583">
        <v>1.056398017</v>
      </c>
      <c r="G5583">
        <v>1.71082617</v>
      </c>
      <c r="H5583">
        <v>0.63416607899999999</v>
      </c>
      <c r="I5583">
        <v>0.96321240299999999</v>
      </c>
      <c r="J5583">
        <v>1.6536905639999999</v>
      </c>
      <c r="K5583">
        <v>0.89889978800000003</v>
      </c>
      <c r="L5583">
        <v>2.0866932829999998</v>
      </c>
      <c r="M5583">
        <v>8.5579898809999992</v>
      </c>
      <c r="N5583">
        <v>1.770895189</v>
      </c>
      <c r="O5583">
        <v>3.2916759779999998</v>
      </c>
      <c r="P5583">
        <v>1.164367948</v>
      </c>
      <c r="Q5583">
        <v>1.4756474239999999</v>
      </c>
    </row>
    <row r="5584" spans="1:17">
      <c r="A5584" t="e">
        <v>#N/A</v>
      </c>
      <c r="B5584" s="14" t="s">
        <v>16243</v>
      </c>
      <c r="C5584">
        <v>0.72834979200000005</v>
      </c>
      <c r="D5584">
        <v>1.6135386620000001</v>
      </c>
      <c r="E5584">
        <v>1.007338566</v>
      </c>
      <c r="F5584">
        <v>0.79314088800000004</v>
      </c>
      <c r="G5584">
        <v>0.88040663600000002</v>
      </c>
      <c r="H5584">
        <v>0.27972651900000001</v>
      </c>
      <c r="I5584">
        <v>1.0621667640000001</v>
      </c>
      <c r="J5584">
        <v>3.5086608130000001</v>
      </c>
      <c r="K5584">
        <v>2.312909844</v>
      </c>
      <c r="L5584">
        <v>1.3806401850000001</v>
      </c>
      <c r="M5584">
        <v>0</v>
      </c>
      <c r="N5584">
        <v>0.89785093299999996</v>
      </c>
      <c r="O5584">
        <v>0</v>
      </c>
      <c r="P5584">
        <v>0.98347998599999997</v>
      </c>
      <c r="Q5584">
        <v>0.50069111499999996</v>
      </c>
    </row>
    <row r="5585" spans="1:17">
      <c r="A5585" t="s">
        <v>16244</v>
      </c>
      <c r="B5585" s="14" t="s">
        <v>2929</v>
      </c>
      <c r="C5585">
        <v>5.6931774290000003</v>
      </c>
      <c r="D5585">
        <v>6.0150941800000002</v>
      </c>
      <c r="E5585">
        <v>5.288096071</v>
      </c>
      <c r="F5585">
        <v>5.5736966629999998</v>
      </c>
      <c r="G5585">
        <v>2.9871272869999999</v>
      </c>
      <c r="H5585">
        <v>11.521143309999999</v>
      </c>
      <c r="I5585">
        <v>7.6638204270000001</v>
      </c>
      <c r="J5585">
        <v>9.1603717800000002</v>
      </c>
      <c r="K5585">
        <v>8.5428048660000009</v>
      </c>
      <c r="L5585">
        <v>7.6096260469999999</v>
      </c>
      <c r="M5585">
        <v>2.5219197229999999</v>
      </c>
      <c r="N5585">
        <v>5.3985310609999999</v>
      </c>
      <c r="O5585">
        <v>5.8200647740000004</v>
      </c>
      <c r="P5585">
        <v>6.6032911260000002</v>
      </c>
      <c r="Q5585">
        <v>7.8273472079999999</v>
      </c>
    </row>
    <row r="5586" spans="1:17">
      <c r="A5586" t="s">
        <v>16245</v>
      </c>
      <c r="B5586" s="14" t="s">
        <v>5235</v>
      </c>
      <c r="C5586">
        <v>3.2873578669999999</v>
      </c>
      <c r="D5586">
        <v>1.638584635</v>
      </c>
      <c r="E5586">
        <v>1.6830996730000001</v>
      </c>
      <c r="F5586">
        <v>0.89494703200000003</v>
      </c>
      <c r="G5586">
        <v>0.78053961400000005</v>
      </c>
      <c r="H5586">
        <v>3.3930409269999999</v>
      </c>
      <c r="I5586">
        <v>1.198504587</v>
      </c>
      <c r="J5586">
        <v>2.526483845</v>
      </c>
      <c r="K5586">
        <v>2.889411253</v>
      </c>
      <c r="L5586">
        <v>4.4139272780000001</v>
      </c>
      <c r="M5586">
        <v>0.78877953499999998</v>
      </c>
      <c r="N5586">
        <v>1.3170267120000001</v>
      </c>
      <c r="O5586">
        <v>2.730508001</v>
      </c>
      <c r="P5586">
        <v>2.3735628919999998</v>
      </c>
      <c r="Q5586">
        <v>1.4123973240000001</v>
      </c>
    </row>
    <row r="5587" spans="1:17">
      <c r="A5587" t="s">
        <v>16246</v>
      </c>
      <c r="B5587" s="14" t="s">
        <v>3948</v>
      </c>
      <c r="C5587">
        <v>19.144505460000001</v>
      </c>
      <c r="D5587">
        <v>4.6955577909999997</v>
      </c>
      <c r="E5587">
        <v>7.1770948450000001</v>
      </c>
      <c r="F5587">
        <v>4.7155114740000004</v>
      </c>
      <c r="G5587">
        <v>4.9588466469999997</v>
      </c>
      <c r="H5587">
        <v>8.0527892629999993</v>
      </c>
      <c r="I5587">
        <v>16.95070437</v>
      </c>
      <c r="J5587">
        <v>15.63075372</v>
      </c>
      <c r="K5587">
        <v>7.0306332359999999</v>
      </c>
      <c r="L5587">
        <v>5.3282653499999997</v>
      </c>
      <c r="M5587">
        <v>3.4998827069999998</v>
      </c>
      <c r="N5587">
        <v>5.8999509159999999</v>
      </c>
      <c r="O5587">
        <v>10.09624923</v>
      </c>
      <c r="P5587">
        <v>5.4026268110000002</v>
      </c>
      <c r="Q5587">
        <v>7.363641017</v>
      </c>
    </row>
    <row r="5588" spans="1:17">
      <c r="A5588" t="s">
        <v>16247</v>
      </c>
      <c r="B5588" s="14" t="s">
        <v>16248</v>
      </c>
      <c r="C5588">
        <v>1.900917524</v>
      </c>
      <c r="D5588">
        <v>1.4388160059999999</v>
      </c>
      <c r="E5588">
        <v>1.6852880320000001</v>
      </c>
      <c r="F5588">
        <v>1.229071748</v>
      </c>
      <c r="G5588">
        <v>1.4497835400000001</v>
      </c>
      <c r="H5588">
        <v>6.0838103999999997E-2</v>
      </c>
      <c r="I5588">
        <v>1.3860726240000001</v>
      </c>
      <c r="J5588">
        <v>1.7069419159999999</v>
      </c>
      <c r="K5588">
        <v>2.2996019630000002</v>
      </c>
      <c r="L5588">
        <v>3.2029581280000001</v>
      </c>
      <c r="M5588">
        <v>9.4263239070000004</v>
      </c>
      <c r="N5588">
        <v>1.835583392</v>
      </c>
      <c r="O5588">
        <v>5.2630620270000001</v>
      </c>
      <c r="P5588">
        <v>1.9963851500000001</v>
      </c>
      <c r="Q5588">
        <v>1.306751955</v>
      </c>
    </row>
    <row r="5589" spans="1:17">
      <c r="A5589" t="s">
        <v>16249</v>
      </c>
      <c r="B5589" s="14" t="s">
        <v>9211</v>
      </c>
      <c r="C5589">
        <v>4.5790639720000001</v>
      </c>
      <c r="D5589">
        <v>9.3833479099999995</v>
      </c>
      <c r="E5589">
        <v>6.4852756510000003</v>
      </c>
      <c r="F5589">
        <v>11.297310830000001</v>
      </c>
      <c r="G5589">
        <v>5.0902512560000002</v>
      </c>
      <c r="H5589">
        <v>2.7478332700000001</v>
      </c>
      <c r="I5589">
        <v>5.8430213259999997</v>
      </c>
      <c r="J5589">
        <v>11.90003836</v>
      </c>
      <c r="K5589">
        <v>10.12679445</v>
      </c>
      <c r="L5589">
        <v>4.88247184</v>
      </c>
      <c r="M5589">
        <v>3.8455052190000001</v>
      </c>
      <c r="N5589">
        <v>9.3843155530000004</v>
      </c>
      <c r="O5589">
        <v>14.262788670000001</v>
      </c>
      <c r="P5589">
        <v>35.166054639999999</v>
      </c>
      <c r="Q5589">
        <v>17.706353150000002</v>
      </c>
    </row>
    <row r="5590" spans="1:17">
      <c r="A5590" t="s">
        <v>16250</v>
      </c>
      <c r="B5590" s="14" t="s">
        <v>8300</v>
      </c>
      <c r="C5590">
        <v>2.8383115600000002</v>
      </c>
      <c r="D5590">
        <v>1.5195541930000001</v>
      </c>
      <c r="E5590">
        <v>1.761444518</v>
      </c>
      <c r="F5590">
        <v>1.6097898180000001</v>
      </c>
      <c r="G5590">
        <v>0.89855934999999998</v>
      </c>
      <c r="H5590">
        <v>2.5434926789999999</v>
      </c>
      <c r="I5590">
        <v>6.5536784360000002</v>
      </c>
      <c r="J5590">
        <v>2.5786658010000001</v>
      </c>
      <c r="K5590">
        <v>2.2532987659999999</v>
      </c>
      <c r="L5590">
        <v>1.6439581590000001</v>
      </c>
      <c r="M5590">
        <v>0</v>
      </c>
      <c r="N5590">
        <v>0.67061134099999997</v>
      </c>
      <c r="O5590">
        <v>5.5008945550000004</v>
      </c>
      <c r="P5590">
        <v>2.661479344</v>
      </c>
      <c r="Q5590">
        <v>3.2519113650000002</v>
      </c>
    </row>
    <row r="5591" spans="1:17">
      <c r="A5591" t="s">
        <v>16251</v>
      </c>
      <c r="B5591" s="14" t="s">
        <v>8896</v>
      </c>
      <c r="C5591">
        <v>1.8916167610000001</v>
      </c>
      <c r="D5591">
        <v>1.2000252870000001</v>
      </c>
      <c r="E5591">
        <v>1.600813101</v>
      </c>
      <c r="F5591">
        <v>1.264021847</v>
      </c>
      <c r="G5591">
        <v>1.306587237</v>
      </c>
      <c r="H5591">
        <v>1.7171469269999999</v>
      </c>
      <c r="I5591">
        <v>4.137872647</v>
      </c>
      <c r="J5591">
        <v>9.2214374580000005</v>
      </c>
      <c r="K5591">
        <v>2.5743943429999998</v>
      </c>
      <c r="L5591">
        <v>2.3904650799999998</v>
      </c>
      <c r="M5591">
        <v>4.1261890120000002</v>
      </c>
      <c r="N5591">
        <v>2.3954281549999998</v>
      </c>
      <c r="O5591">
        <v>5.5229825579999998</v>
      </c>
      <c r="P5591">
        <v>1.6125140309999999</v>
      </c>
      <c r="Q5591">
        <v>1.595894291</v>
      </c>
    </row>
    <row r="5592" spans="1:17">
      <c r="A5592" t="s">
        <v>16252</v>
      </c>
      <c r="B5592" s="14" t="s">
        <v>16253</v>
      </c>
      <c r="C5592">
        <v>3.2207703539999999</v>
      </c>
      <c r="D5592">
        <v>1.823410545</v>
      </c>
      <c r="E5592">
        <v>1.2183142870000001</v>
      </c>
      <c r="F5592">
        <v>0.77939494600000003</v>
      </c>
      <c r="G5592">
        <v>1.6685002710000001</v>
      </c>
      <c r="H5592">
        <v>0.54975714499999995</v>
      </c>
      <c r="I5592">
        <v>12.00322077</v>
      </c>
      <c r="J5592">
        <v>4.3551816419999998</v>
      </c>
      <c r="K5592">
        <v>2.4351693769999998</v>
      </c>
      <c r="L5592">
        <v>2.2611871319999999</v>
      </c>
      <c r="M5592">
        <v>0</v>
      </c>
      <c r="N5592">
        <v>3.0439013909999999</v>
      </c>
      <c r="O5592">
        <v>0.39632590099999998</v>
      </c>
      <c r="P5592">
        <v>2.6845424229999999</v>
      </c>
      <c r="Q5592">
        <v>1.4760408780000001</v>
      </c>
    </row>
    <row r="5593" spans="1:17">
      <c r="A5593" t="s">
        <v>16252</v>
      </c>
      <c r="B5593" s="14" t="s">
        <v>5800</v>
      </c>
      <c r="C5593">
        <v>3.8238364069999999</v>
      </c>
      <c r="D5593">
        <v>4.5179082529999999</v>
      </c>
      <c r="E5593">
        <v>6.1699487160000004</v>
      </c>
      <c r="F5593">
        <v>4.8579879410000002</v>
      </c>
      <c r="G5593">
        <v>3.301524884</v>
      </c>
      <c r="H5593">
        <v>1.223803521</v>
      </c>
      <c r="I5593">
        <v>18.587918370000001</v>
      </c>
      <c r="J5593">
        <v>7.836778593</v>
      </c>
      <c r="K5593">
        <v>15.612141449999999</v>
      </c>
      <c r="L5593">
        <v>26.980010279999998</v>
      </c>
      <c r="M5593">
        <v>2.4466772630000002</v>
      </c>
      <c r="N5593">
        <v>7.1491380549999999</v>
      </c>
      <c r="O5593">
        <v>5.6464208659999997</v>
      </c>
      <c r="P5593">
        <v>6.6931276830000002</v>
      </c>
      <c r="Q5593">
        <v>7.447780335</v>
      </c>
    </row>
    <row r="5594" spans="1:17">
      <c r="A5594" t="s">
        <v>16254</v>
      </c>
      <c r="B5594" s="14" t="s">
        <v>4725</v>
      </c>
      <c r="C5594">
        <v>8.3037734319999998</v>
      </c>
      <c r="D5594">
        <v>1.778245055</v>
      </c>
      <c r="E5594">
        <v>1.5607100039999999</v>
      </c>
      <c r="F5594">
        <v>0.979598105</v>
      </c>
      <c r="G5594">
        <v>0.9559375</v>
      </c>
      <c r="H5594">
        <v>0.85042861300000006</v>
      </c>
      <c r="I5594">
        <v>3.2292147729999998</v>
      </c>
      <c r="J5594">
        <v>2.9123939349999999</v>
      </c>
      <c r="K5594">
        <v>5.0226728530000004</v>
      </c>
      <c r="L5594">
        <v>4.0225488499999997</v>
      </c>
      <c r="M5594">
        <v>6.9071076610000004</v>
      </c>
      <c r="N5594">
        <v>2.4566934649999999</v>
      </c>
      <c r="O5594">
        <v>19.312121770000001</v>
      </c>
      <c r="P5594">
        <v>1.868743807</v>
      </c>
      <c r="Q5594">
        <v>5.5180053640000004</v>
      </c>
    </row>
    <row r="5595" spans="1:17">
      <c r="A5595" t="s">
        <v>16255</v>
      </c>
      <c r="B5595" s="14" t="s">
        <v>2246</v>
      </c>
      <c r="C5595">
        <v>7.5365892990000001</v>
      </c>
      <c r="D5595">
        <v>2.0103429739999998</v>
      </c>
      <c r="E5595">
        <v>2.6181279100000001</v>
      </c>
      <c r="F5595">
        <v>1.612092088</v>
      </c>
      <c r="G5595">
        <v>1.593585196</v>
      </c>
      <c r="H5595">
        <v>2.77632477</v>
      </c>
      <c r="I5595">
        <v>2.6916136549999998</v>
      </c>
      <c r="J5595">
        <v>2.320296688</v>
      </c>
      <c r="K5595">
        <v>3.5585216270000002</v>
      </c>
      <c r="L5595">
        <v>2.9155418430000002</v>
      </c>
      <c r="M5595">
        <v>1.4762075100000001</v>
      </c>
      <c r="N5595">
        <v>1.004890815</v>
      </c>
      <c r="O5595">
        <v>1.362711628</v>
      </c>
      <c r="P5595">
        <v>2.6306716049999999</v>
      </c>
      <c r="Q5595">
        <v>2.1146507429999999</v>
      </c>
    </row>
    <row r="5596" spans="1:17">
      <c r="A5596" t="s">
        <v>16256</v>
      </c>
      <c r="B5596" s="14" t="s">
        <v>3692</v>
      </c>
      <c r="C5596">
        <v>2.2968539039999998</v>
      </c>
      <c r="D5596">
        <v>3.0020972669999999</v>
      </c>
      <c r="E5596">
        <v>2.7245849149999999</v>
      </c>
      <c r="F5596">
        <v>2.3761142350000002</v>
      </c>
      <c r="G5596">
        <v>2.2012614190000002</v>
      </c>
      <c r="H5596">
        <v>2.425826335</v>
      </c>
      <c r="I5596">
        <v>1.5072961620000001</v>
      </c>
      <c r="J5596">
        <v>2.5332054510000002</v>
      </c>
      <c r="K5596">
        <v>2.761213004</v>
      </c>
      <c r="L5596">
        <v>2.9025694660000001</v>
      </c>
      <c r="M5596">
        <v>2.6453507219999999</v>
      </c>
      <c r="N5596">
        <v>2.8172195310000001</v>
      </c>
      <c r="O5596">
        <v>3.179644675</v>
      </c>
      <c r="P5596">
        <v>3.308168496</v>
      </c>
      <c r="Q5596">
        <v>3.9473284510000002</v>
      </c>
    </row>
    <row r="5597" spans="1:17">
      <c r="A5597" t="s">
        <v>16257</v>
      </c>
      <c r="B5597" s="14" t="s">
        <v>16258</v>
      </c>
      <c r="C5597">
        <v>5.3823668859999998</v>
      </c>
      <c r="D5597">
        <v>0.54198840100000001</v>
      </c>
      <c r="E5597">
        <v>0.41644984800000001</v>
      </c>
      <c r="F5597">
        <v>0.1332082</v>
      </c>
      <c r="G5597">
        <v>0</v>
      </c>
      <c r="H5597">
        <v>0.93960270400000001</v>
      </c>
      <c r="I5597">
        <v>2.8542585549999999</v>
      </c>
      <c r="J5597">
        <v>0.558265656</v>
      </c>
      <c r="K5597">
        <v>2.4417093259999998</v>
      </c>
      <c r="L5597">
        <v>3.09171795</v>
      </c>
      <c r="M5597">
        <v>2.8177373210000001</v>
      </c>
      <c r="N5597">
        <v>0.72381252900000004</v>
      </c>
      <c r="O5597">
        <v>5.4189584139999996</v>
      </c>
      <c r="P5597">
        <v>0.73411420800000005</v>
      </c>
      <c r="Q5597">
        <v>1.681823828</v>
      </c>
    </row>
    <row r="5598" spans="1:17">
      <c r="A5598" t="s">
        <v>16259</v>
      </c>
      <c r="B5598" s="14" t="s">
        <v>6667</v>
      </c>
      <c r="C5598">
        <v>4.867563466</v>
      </c>
      <c r="D5598">
        <v>1.759377733</v>
      </c>
      <c r="E5598">
        <v>0.79040217800000001</v>
      </c>
      <c r="F5598">
        <v>1.0461636560000001</v>
      </c>
      <c r="G5598">
        <v>1.1059698739999999</v>
      </c>
      <c r="H5598">
        <v>0.98390158999999999</v>
      </c>
      <c r="I5598">
        <v>4.1096365429999997</v>
      </c>
      <c r="J5598">
        <v>2.07852755</v>
      </c>
      <c r="K5598">
        <v>2.7892659659999999</v>
      </c>
      <c r="L5598">
        <v>4.3705997920000001</v>
      </c>
      <c r="M5598">
        <v>3.9341113299999999</v>
      </c>
      <c r="N5598">
        <v>1.800102004</v>
      </c>
      <c r="O5598">
        <v>5.9581649460000001</v>
      </c>
      <c r="P5598">
        <v>0.99934256700000001</v>
      </c>
      <c r="Q5598">
        <v>2.2894505010000001</v>
      </c>
    </row>
    <row r="5599" spans="1:17">
      <c r="A5599" t="s">
        <v>16260</v>
      </c>
      <c r="B5599" s="14" t="s">
        <v>6209</v>
      </c>
      <c r="C5599">
        <v>3.4788349850000002</v>
      </c>
      <c r="D5599">
        <v>2.1295061899999999</v>
      </c>
      <c r="E5599">
        <v>1.8797480790000001</v>
      </c>
      <c r="F5599">
        <v>1.6075344709999999</v>
      </c>
      <c r="G5599">
        <v>1.6441023050000001</v>
      </c>
      <c r="H5599">
        <v>0.80867070200000002</v>
      </c>
      <c r="I5599">
        <v>2.6701332529999999</v>
      </c>
      <c r="J5599">
        <v>5.2805531500000003</v>
      </c>
      <c r="K5599">
        <v>3.779308017</v>
      </c>
      <c r="L5599">
        <v>2.3716649950000002</v>
      </c>
      <c r="M5599">
        <v>1.2301183840000001</v>
      </c>
      <c r="N5599">
        <v>2.0652163749999999</v>
      </c>
      <c r="O5599">
        <v>1.9263670390000001</v>
      </c>
      <c r="P5599">
        <v>3.7634297320000001</v>
      </c>
      <c r="Q5599">
        <v>1.006931899</v>
      </c>
    </row>
    <row r="5600" spans="1:17">
      <c r="A5600" t="s">
        <v>16261</v>
      </c>
      <c r="B5600" s="14" t="s">
        <v>4790</v>
      </c>
      <c r="C5600">
        <v>7.4365125809999997</v>
      </c>
      <c r="D5600">
        <v>1.702351084</v>
      </c>
      <c r="E5600">
        <v>1.239475734</v>
      </c>
      <c r="F5600">
        <v>1.619607024</v>
      </c>
      <c r="G5600">
        <v>1.369756303</v>
      </c>
      <c r="H5600">
        <v>1.332814591</v>
      </c>
      <c r="I5600">
        <v>9.398836996</v>
      </c>
      <c r="J5600">
        <v>1.728337453</v>
      </c>
      <c r="K5600">
        <v>3.8233815799999999</v>
      </c>
      <c r="L5600">
        <v>5.3253264280000003</v>
      </c>
      <c r="M5600">
        <v>5.7098926749999999</v>
      </c>
      <c r="N5600">
        <v>1.436184245</v>
      </c>
      <c r="O5600">
        <v>9.8829311190000002</v>
      </c>
      <c r="P5600">
        <v>2.4917581160000002</v>
      </c>
      <c r="Q5600">
        <v>3.9192754079999998</v>
      </c>
    </row>
    <row r="5601" spans="1:17">
      <c r="A5601" t="s">
        <v>16262</v>
      </c>
      <c r="B5601" s="14" t="s">
        <v>3470</v>
      </c>
      <c r="C5601">
        <v>113.520217</v>
      </c>
      <c r="D5601">
        <v>20.355647950000002</v>
      </c>
      <c r="E5601">
        <v>16.856593660000001</v>
      </c>
      <c r="F5601">
        <v>20.545343150000001</v>
      </c>
      <c r="G5601">
        <v>17.1414765</v>
      </c>
      <c r="H5601">
        <v>17.05797312</v>
      </c>
      <c r="I5601">
        <v>267.25359609999998</v>
      </c>
      <c r="J5601">
        <v>47.109554690000003</v>
      </c>
      <c r="K5601">
        <v>93.932650129999999</v>
      </c>
      <c r="L5601">
        <v>74.864735390000007</v>
      </c>
      <c r="M5601">
        <v>373.03195140000003</v>
      </c>
      <c r="N5601">
        <v>24.646132619999999</v>
      </c>
      <c r="O5601">
        <v>249.32819699999999</v>
      </c>
      <c r="P5601">
        <v>28.430603099999999</v>
      </c>
      <c r="Q5601">
        <v>41.380847709999998</v>
      </c>
    </row>
    <row r="5602" spans="1:17">
      <c r="A5602" t="s">
        <v>16263</v>
      </c>
      <c r="B5602" s="14" t="s">
        <v>16264</v>
      </c>
      <c r="C5602">
        <v>2.1070118980000001</v>
      </c>
      <c r="D5602">
        <v>1.4936757899999999</v>
      </c>
      <c r="E5602">
        <v>2.1519408480000002</v>
      </c>
      <c r="F5602">
        <v>2.5238876129999999</v>
      </c>
      <c r="G5602">
        <v>1.237061161</v>
      </c>
      <c r="H5602">
        <v>3.7223607510000001</v>
      </c>
      <c r="I5602">
        <v>0.61453934200000004</v>
      </c>
      <c r="J5602">
        <v>3.7929151010000002</v>
      </c>
      <c r="K5602">
        <v>1.3381835529999999</v>
      </c>
      <c r="L5602">
        <v>1.5975979279999999</v>
      </c>
      <c r="M5602">
        <v>2.426704387</v>
      </c>
      <c r="N5602">
        <v>0.51947089700000004</v>
      </c>
      <c r="O5602">
        <v>2.333469848</v>
      </c>
      <c r="P5602">
        <v>2.3392773949999999</v>
      </c>
      <c r="Q5602">
        <v>2.3174845890000002</v>
      </c>
    </row>
    <row r="5603" spans="1:17">
      <c r="A5603" t="s">
        <v>16265</v>
      </c>
      <c r="B5603" s="14" t="s">
        <v>6855</v>
      </c>
      <c r="C5603">
        <v>2.95403671</v>
      </c>
      <c r="D5603">
        <v>29.448811840000001</v>
      </c>
      <c r="E5603">
        <v>22.439139999999998</v>
      </c>
      <c r="F5603">
        <v>27.021254809999999</v>
      </c>
      <c r="G5603">
        <v>17.34363287</v>
      </c>
      <c r="H5603">
        <v>37.438933470000002</v>
      </c>
      <c r="I5603">
        <v>4.3079295789999996</v>
      </c>
      <c r="J5603">
        <v>34.227869939999998</v>
      </c>
      <c r="K5603">
        <v>23.049685230000001</v>
      </c>
      <c r="L5603">
        <v>7.4661228890000002</v>
      </c>
      <c r="M5603">
        <v>3.4022464939999999</v>
      </c>
      <c r="N5603">
        <v>17.55202238</v>
      </c>
      <c r="O5603">
        <v>3.271531403</v>
      </c>
      <c r="P5603">
        <v>47.599587139999997</v>
      </c>
      <c r="Q5603">
        <v>38.177160290000003</v>
      </c>
    </row>
    <row r="5604" spans="1:17">
      <c r="A5604" t="s">
        <v>16266</v>
      </c>
      <c r="B5604" s="14" t="s">
        <v>3923</v>
      </c>
      <c r="C5604">
        <v>3.9109419719999998</v>
      </c>
      <c r="D5604">
        <v>3.9105288549999999</v>
      </c>
      <c r="E5604">
        <v>2.6538951420000001</v>
      </c>
      <c r="F5604">
        <v>2.6473893839999998</v>
      </c>
      <c r="G5604">
        <v>1.9347763950000001</v>
      </c>
      <c r="H5604">
        <v>4.627837918</v>
      </c>
      <c r="I5604">
        <v>3.3912127500000002</v>
      </c>
      <c r="J5604">
        <v>2.6531550309999998</v>
      </c>
      <c r="K5604">
        <v>2.7811749290000001</v>
      </c>
      <c r="L5604">
        <v>2.8718870700000001</v>
      </c>
      <c r="M5604">
        <v>2.6376771510000001</v>
      </c>
      <c r="N5604">
        <v>2.332367155</v>
      </c>
      <c r="O5604">
        <v>3.3947895090000002</v>
      </c>
      <c r="P5604">
        <v>3.0606944330000001</v>
      </c>
      <c r="Q5604">
        <v>3.8511053739999999</v>
      </c>
    </row>
    <row r="5605" spans="1:17">
      <c r="A5605" t="s">
        <v>16267</v>
      </c>
      <c r="B5605" s="14" t="s">
        <v>535</v>
      </c>
      <c r="C5605">
        <v>0.64426572900000001</v>
      </c>
      <c r="D5605">
        <v>1.284537877</v>
      </c>
      <c r="E5605">
        <v>1.055547689</v>
      </c>
      <c r="F5605">
        <v>1.8942580120000001</v>
      </c>
      <c r="G5605">
        <v>1.4017831709999999</v>
      </c>
      <c r="H5605">
        <v>2.4248492609999999</v>
      </c>
      <c r="I5605">
        <v>0.93954532800000001</v>
      </c>
      <c r="J5605">
        <v>1.7968238350000001</v>
      </c>
      <c r="K5605">
        <v>1.870534264</v>
      </c>
      <c r="L5605">
        <v>0.89558531799999996</v>
      </c>
      <c r="M5605">
        <v>1.4840376280000001</v>
      </c>
      <c r="N5605">
        <v>0.857734785</v>
      </c>
      <c r="O5605">
        <v>2.5686370119999999</v>
      </c>
      <c r="P5605">
        <v>1.6238926950000001</v>
      </c>
      <c r="Q5605">
        <v>1.240089258</v>
      </c>
    </row>
    <row r="5606" spans="1:17">
      <c r="A5606" t="s">
        <v>16268</v>
      </c>
      <c r="B5606" s="14" t="s">
        <v>3076</v>
      </c>
      <c r="C5606">
        <v>8.3053090350000005</v>
      </c>
      <c r="D5606">
        <v>1.2054543689999999</v>
      </c>
      <c r="E5606">
        <v>0.57889994499999997</v>
      </c>
      <c r="F5606">
        <v>0.54576563600000005</v>
      </c>
      <c r="G5606">
        <v>0.395633495</v>
      </c>
      <c r="H5606">
        <v>0.43995821499999999</v>
      </c>
      <c r="I5606">
        <v>1.670592386</v>
      </c>
      <c r="J5606">
        <v>0.76242105800000004</v>
      </c>
      <c r="K5606">
        <v>0.77952440000000001</v>
      </c>
      <c r="L5606">
        <v>3.0762808009999998</v>
      </c>
      <c r="M5606">
        <v>3.8481720049999999</v>
      </c>
      <c r="N5606">
        <v>0.31773462600000002</v>
      </c>
      <c r="O5606">
        <v>4.4403892239999996</v>
      </c>
      <c r="P5606">
        <v>0.73044872800000005</v>
      </c>
      <c r="Q5606">
        <v>2.5593579809999998</v>
      </c>
    </row>
    <row r="5607" spans="1:17">
      <c r="A5607" t="s">
        <v>16269</v>
      </c>
      <c r="B5607" s="14" t="s">
        <v>9428</v>
      </c>
      <c r="C5607">
        <v>3.1706282689999998</v>
      </c>
      <c r="D5607">
        <v>8.4990439129999995</v>
      </c>
      <c r="E5607">
        <v>6.9993149629999998</v>
      </c>
      <c r="F5607">
        <v>6.5600819880000003</v>
      </c>
      <c r="G5607">
        <v>5.7488356530000004</v>
      </c>
      <c r="H5607">
        <v>9.0718370509999993</v>
      </c>
      <c r="I5607">
        <v>27.280356820000002</v>
      </c>
      <c r="J5607">
        <v>25.663980599999999</v>
      </c>
      <c r="K5607">
        <v>11.866426130000001</v>
      </c>
      <c r="L5607">
        <v>8.8148973349999995</v>
      </c>
      <c r="M5607">
        <v>4.564626294</v>
      </c>
      <c r="N5607">
        <v>8.911368693</v>
      </c>
      <c r="O5607">
        <v>4.3892523040000002</v>
      </c>
      <c r="P5607">
        <v>12.86754256</v>
      </c>
      <c r="Q5607">
        <v>8.5004089250000003</v>
      </c>
    </row>
    <row r="5608" spans="1:17">
      <c r="A5608" t="s">
        <v>16270</v>
      </c>
      <c r="B5608" s="14" t="s">
        <v>7039</v>
      </c>
      <c r="C5608">
        <v>13.48487615</v>
      </c>
      <c r="D5608">
        <v>8.8553636109999996</v>
      </c>
      <c r="E5608">
        <v>7.8264039189999997</v>
      </c>
      <c r="F5608">
        <v>8.6041623149999999</v>
      </c>
      <c r="G5608">
        <v>6.1749103319999996</v>
      </c>
      <c r="H5608">
        <v>19.143569580000001</v>
      </c>
      <c r="I5608">
        <v>6.496558759</v>
      </c>
      <c r="J5608">
        <v>11.43216664</v>
      </c>
      <c r="K5608">
        <v>9.7769328959999999</v>
      </c>
      <c r="L5608">
        <v>9.8138158460000007</v>
      </c>
      <c r="M5608">
        <v>4.3911793670000003</v>
      </c>
      <c r="N5608">
        <v>4.0815570479999996</v>
      </c>
      <c r="O5608">
        <v>4.8002808290000001</v>
      </c>
      <c r="P5608">
        <v>8.5261693489999999</v>
      </c>
      <c r="Q5608">
        <v>7.6145922219999997</v>
      </c>
    </row>
    <row r="5609" spans="1:17">
      <c r="A5609" t="s">
        <v>16271</v>
      </c>
      <c r="B5609" s="14" t="s">
        <v>9182</v>
      </c>
      <c r="C5609">
        <v>5.823374834</v>
      </c>
      <c r="D5609">
        <v>11.71815863</v>
      </c>
      <c r="E5609">
        <v>8.002345644</v>
      </c>
      <c r="F5609">
        <v>12.22040445</v>
      </c>
      <c r="G5609">
        <v>7.4581097969999997</v>
      </c>
      <c r="H5609">
        <v>1.3046234480000001</v>
      </c>
      <c r="I5609">
        <v>11.32312207</v>
      </c>
      <c r="J5609">
        <v>18.025150889999999</v>
      </c>
      <c r="K5609">
        <v>21.354327439999999</v>
      </c>
      <c r="L5609">
        <v>7.5124023229999999</v>
      </c>
      <c r="M5609">
        <v>3.726079591</v>
      </c>
      <c r="N5609">
        <v>9.3022526429999992</v>
      </c>
      <c r="O5609">
        <v>5.9118225510000002</v>
      </c>
      <c r="P5609">
        <v>14.96195492</v>
      </c>
      <c r="Q5609">
        <v>6.5051601789999998</v>
      </c>
    </row>
    <row r="5610" spans="1:17">
      <c r="A5610" t="s">
        <v>16272</v>
      </c>
      <c r="B5610" s="14" t="s">
        <v>2795</v>
      </c>
      <c r="C5610">
        <v>61.609224349999998</v>
      </c>
      <c r="D5610">
        <v>5.2705168459999996</v>
      </c>
      <c r="E5610">
        <v>4.0965462920000002</v>
      </c>
      <c r="F5610">
        <v>3.2758659940000001</v>
      </c>
      <c r="G5610">
        <v>3.5620847900000001</v>
      </c>
      <c r="H5610">
        <v>6.3906750910000003</v>
      </c>
      <c r="I5610">
        <v>6.6181159909999998</v>
      </c>
      <c r="J5610">
        <v>6.9734149399999996</v>
      </c>
      <c r="K5610">
        <v>12.414849739999999</v>
      </c>
      <c r="L5610">
        <v>66.907947429999993</v>
      </c>
      <c r="M5610">
        <v>2.9037488389999999</v>
      </c>
      <c r="N5610">
        <v>3.6447724940000001</v>
      </c>
      <c r="O5610">
        <v>47.21332932</v>
      </c>
      <c r="P5610">
        <v>4.5391383970000003</v>
      </c>
      <c r="Q5610">
        <v>27.888144969999999</v>
      </c>
    </row>
    <row r="5611" spans="1:17">
      <c r="A5611" t="e">
        <v>#N/A</v>
      </c>
      <c r="B5611" s="14" t="s">
        <v>16273</v>
      </c>
      <c r="C5611">
        <v>0.745441032</v>
      </c>
      <c r="D5611">
        <v>0</v>
      </c>
      <c r="E5611">
        <v>0</v>
      </c>
      <c r="F5611">
        <v>0.101469062</v>
      </c>
      <c r="G5611">
        <v>0.12872371399999999</v>
      </c>
      <c r="H5611">
        <v>0</v>
      </c>
      <c r="I5611">
        <v>1.087091255</v>
      </c>
      <c r="J5611">
        <v>0.188999685</v>
      </c>
      <c r="K5611">
        <v>0.33816912900000001</v>
      </c>
      <c r="L5611">
        <v>1.413037879</v>
      </c>
      <c r="M5611">
        <v>2.861817448</v>
      </c>
      <c r="N5611">
        <v>0</v>
      </c>
      <c r="O5611">
        <v>0.82555972899999996</v>
      </c>
      <c r="P5611">
        <v>0.111839782</v>
      </c>
      <c r="Q5611">
        <v>0</v>
      </c>
    </row>
    <row r="5612" spans="1:17">
      <c r="A5612" t="e">
        <v>#N/A</v>
      </c>
      <c r="B5612" s="14" t="s">
        <v>16274</v>
      </c>
      <c r="C5612">
        <v>1.3951835539999999</v>
      </c>
      <c r="D5612">
        <v>0.92723961600000004</v>
      </c>
      <c r="E5612">
        <v>0.14843060499999999</v>
      </c>
      <c r="F5612">
        <v>0.56973507199999995</v>
      </c>
      <c r="G5612">
        <v>0</v>
      </c>
      <c r="H5612">
        <v>0.53582748800000002</v>
      </c>
      <c r="I5612">
        <v>0</v>
      </c>
      <c r="J5612">
        <v>0.70747179299999996</v>
      </c>
      <c r="K5612">
        <v>0</v>
      </c>
      <c r="L5612">
        <v>0</v>
      </c>
      <c r="M5612">
        <v>0</v>
      </c>
      <c r="N5612">
        <v>0</v>
      </c>
      <c r="O5612">
        <v>1.5451354399999999</v>
      </c>
      <c r="P5612">
        <v>0.209321754</v>
      </c>
      <c r="Q5612">
        <v>0</v>
      </c>
    </row>
    <row r="5613" spans="1:17">
      <c r="A5613" t="s">
        <v>16275</v>
      </c>
      <c r="B5613" s="14" t="s">
        <v>16276</v>
      </c>
      <c r="C5613">
        <v>0</v>
      </c>
      <c r="D5613">
        <v>0</v>
      </c>
      <c r="E5613">
        <v>0.345268833</v>
      </c>
      <c r="F5613">
        <v>0</v>
      </c>
      <c r="G5613">
        <v>0</v>
      </c>
      <c r="H5613">
        <v>0</v>
      </c>
      <c r="I5613">
        <v>0</v>
      </c>
      <c r="J5613">
        <v>0</v>
      </c>
      <c r="K5613">
        <v>0.36806620299999998</v>
      </c>
      <c r="L5613">
        <v>0</v>
      </c>
      <c r="M5613">
        <v>0</v>
      </c>
      <c r="N5613">
        <v>0.100016008</v>
      </c>
      <c r="O5613">
        <v>0</v>
      </c>
      <c r="P5613">
        <v>0.12172738499999999</v>
      </c>
      <c r="Q5613">
        <v>0</v>
      </c>
    </row>
    <row r="5614" spans="1:17">
      <c r="A5614" t="s">
        <v>16275</v>
      </c>
      <c r="B5614" s="14" t="s">
        <v>16277</v>
      </c>
      <c r="C5614">
        <v>0</v>
      </c>
      <c r="D5614">
        <v>0.19975467699999999</v>
      </c>
      <c r="E5614">
        <v>0</v>
      </c>
      <c r="F5614">
        <v>0</v>
      </c>
      <c r="G5614">
        <v>0</v>
      </c>
      <c r="H5614">
        <v>0.69259797499999998</v>
      </c>
      <c r="I5614">
        <v>0</v>
      </c>
      <c r="J5614">
        <v>0</v>
      </c>
      <c r="K5614">
        <v>0</v>
      </c>
      <c r="L5614">
        <v>0</v>
      </c>
      <c r="M5614">
        <v>3.4616743799999998</v>
      </c>
      <c r="N5614">
        <v>0.111153161</v>
      </c>
      <c r="O5614">
        <v>2.9958084509999998</v>
      </c>
      <c r="P5614">
        <v>0.67641090699999995</v>
      </c>
      <c r="Q5614">
        <v>1.239702455</v>
      </c>
    </row>
    <row r="5615" spans="1:17">
      <c r="A5615" t="e">
        <v>#N/A</v>
      </c>
      <c r="B5615" s="14" t="s">
        <v>16278</v>
      </c>
      <c r="C5615">
        <v>0</v>
      </c>
      <c r="D5615">
        <v>0</v>
      </c>
      <c r="E5615">
        <v>0.94147412100000005</v>
      </c>
      <c r="F5615">
        <v>0.40152757500000003</v>
      </c>
      <c r="G5615">
        <v>1.01875625</v>
      </c>
      <c r="H5615">
        <v>50.980158109999998</v>
      </c>
      <c r="I5615">
        <v>4.3017753939999999</v>
      </c>
      <c r="J5615">
        <v>1.4957975050000001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2.0277990159999999</v>
      </c>
    </row>
    <row r="5616" spans="1:17">
      <c r="A5616" t="e">
        <v>#N/A</v>
      </c>
      <c r="B5616" s="14" t="s">
        <v>16279</v>
      </c>
      <c r="C5616">
        <v>5.4662386759999997</v>
      </c>
      <c r="D5616">
        <v>4.7832718249999999</v>
      </c>
      <c r="E5616">
        <v>0.290770741</v>
      </c>
      <c r="F5616">
        <v>0.55804626499999999</v>
      </c>
      <c r="G5616">
        <v>0.94391710799999995</v>
      </c>
      <c r="H5616">
        <v>1.7844367430000001</v>
      </c>
      <c r="I5616">
        <v>2.3914568699999998</v>
      </c>
      <c r="J5616">
        <v>0.762252865</v>
      </c>
      <c r="K5616">
        <v>4.0916002740000001</v>
      </c>
      <c r="L5616">
        <v>9.1527946619999998</v>
      </c>
      <c r="M5616">
        <v>5.2463496559999996</v>
      </c>
      <c r="N5616">
        <v>0.47168369999999998</v>
      </c>
      <c r="O5616">
        <v>6.9618015040000003</v>
      </c>
      <c r="P5616">
        <v>1.394185394</v>
      </c>
      <c r="Q5616">
        <v>3.5697851630000001</v>
      </c>
    </row>
    <row r="5617" spans="1:17">
      <c r="A5617" t="e">
        <v>#N/A</v>
      </c>
      <c r="B5617" s="14" t="s">
        <v>16280</v>
      </c>
      <c r="C5617">
        <v>7.0087027620000004</v>
      </c>
      <c r="D5617">
        <v>0.23887112799999999</v>
      </c>
      <c r="E5617">
        <v>0.114713992</v>
      </c>
      <c r="F5617">
        <v>0.220158722</v>
      </c>
      <c r="G5617">
        <v>0</v>
      </c>
      <c r="H5617">
        <v>0</v>
      </c>
      <c r="I5617">
        <v>1.5724505360000001</v>
      </c>
      <c r="J5617">
        <v>0.205037517</v>
      </c>
      <c r="K5617">
        <v>0.48915325700000001</v>
      </c>
      <c r="L5617">
        <v>0.68130808099999995</v>
      </c>
      <c r="M5617">
        <v>0</v>
      </c>
      <c r="N5617">
        <v>6.6459722999999998E-2</v>
      </c>
      <c r="O5617">
        <v>0</v>
      </c>
      <c r="P5617">
        <v>0.24266020499999999</v>
      </c>
      <c r="Q5617">
        <v>0</v>
      </c>
    </row>
    <row r="5618" spans="1:17">
      <c r="A5618" t="e">
        <v>#N/A</v>
      </c>
      <c r="B5618" s="14" t="s">
        <v>16281</v>
      </c>
      <c r="C5618">
        <v>0</v>
      </c>
      <c r="D5618">
        <v>0.34786175699999999</v>
      </c>
      <c r="E5618">
        <v>0.33410995399999999</v>
      </c>
      <c r="F5618">
        <v>0.213740914</v>
      </c>
      <c r="G5618">
        <v>0</v>
      </c>
      <c r="H5618">
        <v>0.60306059499999998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0.19356710199999999</v>
      </c>
      <c r="O5618">
        <v>0</v>
      </c>
      <c r="P5618">
        <v>0.47117292100000002</v>
      </c>
      <c r="Q5618">
        <v>0</v>
      </c>
    </row>
    <row r="5619" spans="1:17">
      <c r="A5619" t="e">
        <v>#N/A</v>
      </c>
      <c r="B5619" s="14" t="s">
        <v>16282</v>
      </c>
      <c r="C5619">
        <v>0</v>
      </c>
      <c r="D5619">
        <v>0.48663639400000003</v>
      </c>
      <c r="E5619">
        <v>0</v>
      </c>
      <c r="F5619">
        <v>0</v>
      </c>
      <c r="G5619">
        <v>0</v>
      </c>
      <c r="H5619">
        <v>1.687286557</v>
      </c>
      <c r="I5619">
        <v>0</v>
      </c>
      <c r="J5619">
        <v>0</v>
      </c>
      <c r="K5619">
        <v>0.99651966700000005</v>
      </c>
      <c r="L5619">
        <v>1.3879840160000001</v>
      </c>
      <c r="M5619">
        <v>0</v>
      </c>
      <c r="N5619">
        <v>0</v>
      </c>
      <c r="O5619">
        <v>0</v>
      </c>
      <c r="P5619">
        <v>0</v>
      </c>
      <c r="Q5619">
        <v>0</v>
      </c>
    </row>
    <row r="5620" spans="1:17">
      <c r="A5620" t="e">
        <v>#N/A</v>
      </c>
      <c r="B5620" s="14" t="s">
        <v>16283</v>
      </c>
      <c r="C5620">
        <v>45.6120904</v>
      </c>
      <c r="D5620">
        <v>31.95240038</v>
      </c>
      <c r="E5620">
        <v>39.410762460000001</v>
      </c>
      <c r="F5620">
        <v>19.54899923</v>
      </c>
      <c r="G5620">
        <v>23.522625649999998</v>
      </c>
      <c r="H5620">
        <v>12.54636064</v>
      </c>
      <c r="I5620">
        <v>23.370839459999999</v>
      </c>
      <c r="J5620">
        <v>21.878829169999999</v>
      </c>
      <c r="K5620">
        <v>24.88621951</v>
      </c>
      <c r="L5620">
        <v>56.082840709999999</v>
      </c>
      <c r="M5620">
        <v>17.747539549999999</v>
      </c>
      <c r="N5620">
        <v>10.713505749999999</v>
      </c>
      <c r="O5620">
        <v>27.987707010000001</v>
      </c>
      <c r="P5620">
        <v>16.830718690000001</v>
      </c>
      <c r="Q5620">
        <v>17.796206290000001</v>
      </c>
    </row>
    <row r="5621" spans="1:17">
      <c r="A5621" t="e">
        <v>#N/A</v>
      </c>
      <c r="B5621" s="14" t="s">
        <v>16284</v>
      </c>
      <c r="C5621">
        <v>13.08063495</v>
      </c>
      <c r="D5621">
        <v>0.413971231</v>
      </c>
      <c r="E5621">
        <v>0</v>
      </c>
      <c r="F5621">
        <v>0.50872271899999999</v>
      </c>
      <c r="G5621">
        <v>0.32268297499999998</v>
      </c>
      <c r="H5621">
        <v>2.1530081860000001</v>
      </c>
      <c r="I5621">
        <v>0</v>
      </c>
      <c r="J5621">
        <v>0.473782015</v>
      </c>
      <c r="K5621">
        <v>1.6954361760000001</v>
      </c>
      <c r="L5621">
        <v>4.7229139360000003</v>
      </c>
      <c r="M5621">
        <v>3.5869838600000001</v>
      </c>
      <c r="N5621">
        <v>0.460707221</v>
      </c>
      <c r="O5621">
        <v>4.1390053399999998</v>
      </c>
      <c r="P5621">
        <v>1.1214341919999999</v>
      </c>
      <c r="Q5621">
        <v>1.2845785620000001</v>
      </c>
    </row>
    <row r="5622" spans="1:17">
      <c r="A5622" t="e">
        <v>#N/A</v>
      </c>
      <c r="B5622" s="14" t="s">
        <v>16285</v>
      </c>
      <c r="C5622">
        <v>0</v>
      </c>
      <c r="D5622">
        <v>0</v>
      </c>
      <c r="E5622">
        <v>0.37875395699999997</v>
      </c>
      <c r="F5622">
        <v>0</v>
      </c>
      <c r="G5622">
        <v>0</v>
      </c>
      <c r="H5622">
        <v>0</v>
      </c>
      <c r="I5622">
        <v>0</v>
      </c>
      <c r="J5622">
        <v>0</v>
      </c>
      <c r="K5622">
        <v>0</v>
      </c>
      <c r="L5622">
        <v>2.2494913360000002</v>
      </c>
      <c r="M5622">
        <v>0</v>
      </c>
      <c r="N5622">
        <v>0</v>
      </c>
      <c r="O5622">
        <v>0</v>
      </c>
      <c r="P5622">
        <v>0</v>
      </c>
      <c r="Q5622">
        <v>0</v>
      </c>
    </row>
    <row r="5623" spans="1:17">
      <c r="A5623" t="e">
        <v>#N/A</v>
      </c>
      <c r="B5623" s="14" t="s">
        <v>16286</v>
      </c>
      <c r="C5623">
        <v>58.690335560000001</v>
      </c>
      <c r="D5623">
        <v>3.0369341780000001</v>
      </c>
      <c r="E5623">
        <v>5.3779918679999996</v>
      </c>
      <c r="F5623">
        <v>2.799030396</v>
      </c>
      <c r="G5623">
        <v>3.180971279</v>
      </c>
      <c r="H5623">
        <v>4.6067823839999997</v>
      </c>
      <c r="I5623">
        <v>20.616392449999999</v>
      </c>
      <c r="J5623">
        <v>17.21563622</v>
      </c>
      <c r="K5623">
        <v>13.603940679999999</v>
      </c>
      <c r="L5623">
        <v>21.384168679999998</v>
      </c>
      <c r="M5623">
        <v>14.80188983</v>
      </c>
      <c r="N5623">
        <v>6.3371138470000004</v>
      </c>
      <c r="O5623">
        <v>14.23319783</v>
      </c>
      <c r="P5623">
        <v>7.9698606339999998</v>
      </c>
      <c r="Q5623">
        <v>6.7733535580000002</v>
      </c>
    </row>
    <row r="5624" spans="1:17">
      <c r="A5624" t="s">
        <v>16287</v>
      </c>
      <c r="B5624" s="14" t="s">
        <v>16288</v>
      </c>
      <c r="C5624">
        <v>925.08985299999995</v>
      </c>
      <c r="D5624">
        <v>58.9216768</v>
      </c>
      <c r="E5624">
        <v>61.247775609999998</v>
      </c>
      <c r="F5624">
        <v>44.021781449999999</v>
      </c>
      <c r="G5624">
        <v>55.255719790000001</v>
      </c>
      <c r="H5624">
        <v>77.201740540000003</v>
      </c>
      <c r="I5624">
        <v>620.19635979999998</v>
      </c>
      <c r="J5624">
        <v>169.1935191</v>
      </c>
      <c r="K5624">
        <v>429.282194</v>
      </c>
      <c r="L5624">
        <v>632.04747620000001</v>
      </c>
      <c r="M5624">
        <v>3077.709355</v>
      </c>
      <c r="N5624">
        <v>168.90716620000001</v>
      </c>
      <c r="O5624">
        <v>2674.4964209999998</v>
      </c>
      <c r="P5624">
        <v>97.042119549999995</v>
      </c>
      <c r="Q5624">
        <v>731.82057850000001</v>
      </c>
    </row>
    <row r="5625" spans="1:17">
      <c r="A5625" t="e">
        <v>#N/A</v>
      </c>
      <c r="B5625" s="14" t="s">
        <v>16289</v>
      </c>
      <c r="C5625">
        <v>0</v>
      </c>
      <c r="D5625">
        <v>0</v>
      </c>
      <c r="E5625">
        <v>0.38880937199999999</v>
      </c>
      <c r="F5625">
        <v>0.49746779200000002</v>
      </c>
      <c r="G5625">
        <v>0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4.0474344259999997</v>
      </c>
      <c r="P5625">
        <v>0.54831185100000002</v>
      </c>
      <c r="Q5625">
        <v>0</v>
      </c>
    </row>
    <row r="5626" spans="1:17">
      <c r="A5626" t="s">
        <v>16287</v>
      </c>
      <c r="B5626" s="14" t="s">
        <v>7545</v>
      </c>
      <c r="C5626">
        <v>18.27320053</v>
      </c>
      <c r="D5626">
        <v>1.214437727</v>
      </c>
      <c r="E5626">
        <v>2.138451544</v>
      </c>
      <c r="F5626">
        <v>0.99493558299999996</v>
      </c>
      <c r="G5626">
        <v>1.893263827</v>
      </c>
      <c r="H5626">
        <v>2.1053752609999998</v>
      </c>
      <c r="I5626">
        <v>5.3296332319999999</v>
      </c>
      <c r="J5626">
        <v>2.7798006719999999</v>
      </c>
      <c r="K5626">
        <v>14.92133873</v>
      </c>
      <c r="L5626">
        <v>86.595462940000004</v>
      </c>
      <c r="M5626">
        <v>3.50762581</v>
      </c>
      <c r="N5626">
        <v>3.8293739570000001</v>
      </c>
      <c r="O5626">
        <v>18.21345492</v>
      </c>
      <c r="P5626">
        <v>1.919091477</v>
      </c>
      <c r="Q5626">
        <v>3.7684760470000001</v>
      </c>
    </row>
    <row r="5627" spans="1:17">
      <c r="A5627" t="s">
        <v>16290</v>
      </c>
      <c r="B5627" s="14" t="s">
        <v>1808</v>
      </c>
      <c r="C5627">
        <v>72.554369929999993</v>
      </c>
      <c r="D5627">
        <v>13.636926770000001</v>
      </c>
      <c r="E5627">
        <v>23.665736599999999</v>
      </c>
      <c r="F5627">
        <v>11.198057629999999</v>
      </c>
      <c r="G5627">
        <v>23.10918985</v>
      </c>
      <c r="H5627">
        <v>36.202406359999998</v>
      </c>
      <c r="I5627">
        <v>23.43176983</v>
      </c>
      <c r="J5627">
        <v>22.170548700000001</v>
      </c>
      <c r="K5627">
        <v>33.076250569999999</v>
      </c>
      <c r="L5627">
        <v>47.874528040000001</v>
      </c>
      <c r="M5627">
        <v>20.424657020000001</v>
      </c>
      <c r="N5627">
        <v>12.78205616</v>
      </c>
      <c r="O5627">
        <v>34.007407700000002</v>
      </c>
      <c r="P5627">
        <v>7.3391109800000001</v>
      </c>
      <c r="Q5627">
        <v>27.44173456</v>
      </c>
    </row>
    <row r="5628" spans="1:17">
      <c r="A5628" t="s">
        <v>16291</v>
      </c>
      <c r="B5628" s="14" t="s">
        <v>3933</v>
      </c>
      <c r="C5628">
        <v>11.29717018</v>
      </c>
      <c r="D5628">
        <v>7.6934896620000002</v>
      </c>
      <c r="E5628">
        <v>2.2257071420000001</v>
      </c>
      <c r="F5628">
        <v>3.5311644869999999</v>
      </c>
      <c r="G5628">
        <v>5.5634206559999999</v>
      </c>
      <c r="H5628">
        <v>7.2312281010000001</v>
      </c>
      <c r="I5628">
        <v>36.000673509999999</v>
      </c>
      <c r="J5628">
        <v>3.1825478820000002</v>
      </c>
      <c r="K5628">
        <v>48.212570560000003</v>
      </c>
      <c r="L5628">
        <v>22.207744250000001</v>
      </c>
      <c r="M5628">
        <v>17.669620599999998</v>
      </c>
      <c r="N5628">
        <v>3.3010349200000002</v>
      </c>
      <c r="O5628">
        <v>88.506359889999999</v>
      </c>
      <c r="P5628">
        <v>2.1971361389999999</v>
      </c>
      <c r="Q5628">
        <v>14.66918437</v>
      </c>
    </row>
    <row r="5629" spans="1:17">
      <c r="A5629" t="s">
        <v>16292</v>
      </c>
      <c r="B5629" s="14" t="s">
        <v>16293</v>
      </c>
      <c r="C5629">
        <v>7.1554958510000004</v>
      </c>
      <c r="D5629">
        <v>1.698409198</v>
      </c>
      <c r="E5629">
        <v>1.5225159049999999</v>
      </c>
      <c r="F5629">
        <v>1.3218605800000001</v>
      </c>
      <c r="G5629">
        <v>2.2947232359999998</v>
      </c>
      <c r="H5629">
        <v>2.9443985709999998</v>
      </c>
      <c r="I5629">
        <v>2.2360713680000002</v>
      </c>
      <c r="J5629">
        <v>0.71272529600000001</v>
      </c>
      <c r="K5629">
        <v>2.7823618429999999</v>
      </c>
      <c r="L5629">
        <v>1.61473388</v>
      </c>
      <c r="M5629">
        <v>0.98109335799999997</v>
      </c>
      <c r="N5629">
        <v>0.63005133499999999</v>
      </c>
      <c r="O5629">
        <v>4.5283177239999999</v>
      </c>
      <c r="P5629">
        <v>5.3677558650000003</v>
      </c>
      <c r="Q5629">
        <v>2.4594592020000001</v>
      </c>
    </row>
    <row r="5630" spans="1:17">
      <c r="A5630" t="s">
        <v>16294</v>
      </c>
      <c r="B5630" s="14" t="s">
        <v>1987</v>
      </c>
      <c r="C5630">
        <v>0.65344039899999995</v>
      </c>
      <c r="D5630">
        <v>0.86855356399999994</v>
      </c>
      <c r="E5630">
        <v>0.62566318200000004</v>
      </c>
      <c r="F5630">
        <v>0.97840579900000002</v>
      </c>
      <c r="G5630">
        <v>1.128369264</v>
      </c>
      <c r="H5630">
        <v>0.75287153299999998</v>
      </c>
      <c r="I5630">
        <v>0</v>
      </c>
      <c r="J5630">
        <v>0.49702132300000001</v>
      </c>
      <c r="K5630">
        <v>2.6678975899999999</v>
      </c>
      <c r="L5630">
        <v>0.82576264200000005</v>
      </c>
      <c r="M5630">
        <v>0</v>
      </c>
      <c r="N5630">
        <v>0.32220346799999999</v>
      </c>
      <c r="O5630">
        <v>0.72367102900000002</v>
      </c>
      <c r="P5630">
        <v>0.29411031199999998</v>
      </c>
      <c r="Q5630">
        <v>0.44919598399999999</v>
      </c>
    </row>
    <row r="5631" spans="1:17">
      <c r="A5631" t="s">
        <v>16295</v>
      </c>
      <c r="B5631" s="14" t="s">
        <v>16296</v>
      </c>
      <c r="C5631">
        <v>10.60721743</v>
      </c>
      <c r="D5631">
        <v>28.82487355</v>
      </c>
      <c r="E5631">
        <v>31.672651080000001</v>
      </c>
      <c r="F5631">
        <v>38.887670589999999</v>
      </c>
      <c r="G5631">
        <v>23.56746051</v>
      </c>
      <c r="H5631">
        <v>97.226998660000007</v>
      </c>
      <c r="I5631">
        <v>9.2812277339999998</v>
      </c>
      <c r="J5631">
        <v>14.43290914</v>
      </c>
      <c r="K5631">
        <v>14.43588422</v>
      </c>
      <c r="L5631">
        <v>17.872670889999998</v>
      </c>
      <c r="M5631">
        <v>8.1444188329999996</v>
      </c>
      <c r="N5631">
        <v>9.6760349609999992</v>
      </c>
      <c r="O5631">
        <v>36.808089440000003</v>
      </c>
      <c r="P5631">
        <v>9.8667966410000005</v>
      </c>
      <c r="Q5631">
        <v>32.083669360000002</v>
      </c>
    </row>
    <row r="5632" spans="1:17">
      <c r="A5632" t="s">
        <v>16297</v>
      </c>
      <c r="B5632" s="14" t="s">
        <v>6493</v>
      </c>
      <c r="C5632">
        <v>44.645873729999998</v>
      </c>
      <c r="D5632">
        <v>1.599942867</v>
      </c>
      <c r="E5632">
        <v>4.610079957</v>
      </c>
      <c r="F5632">
        <v>2.6811062219999999</v>
      </c>
      <c r="G5632">
        <v>4.3082537759999999</v>
      </c>
      <c r="H5632">
        <v>11.09478092</v>
      </c>
      <c r="I5632">
        <v>25.851686789999999</v>
      </c>
      <c r="J5632">
        <v>2.0807993900000001</v>
      </c>
      <c r="K5632">
        <v>124.5000024</v>
      </c>
      <c r="L5632">
        <v>40.240503199999999</v>
      </c>
      <c r="M5632">
        <v>12.602916260000001</v>
      </c>
      <c r="N5632">
        <v>0.97122062799999997</v>
      </c>
      <c r="O5632">
        <v>240.67756729999999</v>
      </c>
      <c r="P5632">
        <v>1.1820522570000001</v>
      </c>
      <c r="Q5632">
        <v>7.2214146179999998</v>
      </c>
    </row>
    <row r="5633" spans="1:17">
      <c r="A5633" t="s">
        <v>16298</v>
      </c>
      <c r="B5633" s="14" t="s">
        <v>16299</v>
      </c>
      <c r="C5633">
        <v>10.83211363</v>
      </c>
      <c r="D5633">
        <v>4.3494124940000001</v>
      </c>
      <c r="E5633">
        <v>6.2662048060000002</v>
      </c>
      <c r="F5633">
        <v>5.8056937849999999</v>
      </c>
      <c r="G5633">
        <v>1.7535968239999999</v>
      </c>
      <c r="H5633">
        <v>6.5002023099999997</v>
      </c>
      <c r="I5633">
        <v>0.98729271299999999</v>
      </c>
      <c r="J5633">
        <v>11.67212479</v>
      </c>
      <c r="K5633">
        <v>4.6068614109999997</v>
      </c>
      <c r="L5633">
        <v>2.9944048599999999</v>
      </c>
      <c r="M5633">
        <v>0</v>
      </c>
      <c r="N5633">
        <v>5.9253745919999998</v>
      </c>
      <c r="O5633">
        <v>4.4986238370000002</v>
      </c>
      <c r="P5633">
        <v>1.218870278</v>
      </c>
      <c r="Q5633">
        <v>6.9809474309999997</v>
      </c>
    </row>
    <row r="5634" spans="1:17">
      <c r="A5634" t="s">
        <v>16300</v>
      </c>
      <c r="B5634" s="14" t="s">
        <v>6529</v>
      </c>
      <c r="C5634">
        <v>15.63857919</v>
      </c>
      <c r="D5634">
        <v>25.919360040000001</v>
      </c>
      <c r="E5634">
        <v>23.539053760000002</v>
      </c>
      <c r="F5634">
        <v>19.789171069999998</v>
      </c>
      <c r="G5634">
        <v>8.8015967740000001</v>
      </c>
      <c r="H5634">
        <v>14.459075540000001</v>
      </c>
      <c r="I5634">
        <v>4.2233419019999996</v>
      </c>
      <c r="J5634">
        <v>13.80413405</v>
      </c>
      <c r="K5634">
        <v>32.05634654</v>
      </c>
      <c r="L5634">
        <v>36.963591149999999</v>
      </c>
      <c r="M5634">
        <v>3.335442215</v>
      </c>
      <c r="N5634">
        <v>7.2827925469999997</v>
      </c>
      <c r="O5634">
        <v>232.20806820000001</v>
      </c>
      <c r="P5634">
        <v>12.42660757</v>
      </c>
      <c r="Q5634">
        <v>23.093587670000002</v>
      </c>
    </row>
    <row r="5635" spans="1:17">
      <c r="A5635" t="s">
        <v>16301</v>
      </c>
      <c r="B5635" s="14" t="s">
        <v>6547</v>
      </c>
      <c r="C5635">
        <v>37.097694230000002</v>
      </c>
      <c r="D5635">
        <v>294.31109279999998</v>
      </c>
      <c r="E5635">
        <v>465.64139840000001</v>
      </c>
      <c r="F5635">
        <v>382.06369569999998</v>
      </c>
      <c r="G5635">
        <v>425.82284540000001</v>
      </c>
      <c r="H5635">
        <v>1334.969685</v>
      </c>
      <c r="I5635">
        <v>134.74035470000001</v>
      </c>
      <c r="J5635">
        <v>245.34881949999999</v>
      </c>
      <c r="K5635">
        <v>190.20351310000001</v>
      </c>
      <c r="L5635">
        <v>123.3941315</v>
      </c>
      <c r="M5635">
        <v>47.025966369999999</v>
      </c>
      <c r="N5635">
        <v>158.5918235</v>
      </c>
      <c r="O5635">
        <v>284.49347979999999</v>
      </c>
      <c r="P5635">
        <v>374.80088890000002</v>
      </c>
      <c r="Q5635">
        <v>184.77029669999999</v>
      </c>
    </row>
    <row r="5636" spans="1:17">
      <c r="A5636" t="s">
        <v>16302</v>
      </c>
      <c r="B5636" s="14" t="s">
        <v>16303</v>
      </c>
      <c r="C5636">
        <v>12.46714965</v>
      </c>
      <c r="D5636">
        <v>0.34523638499999998</v>
      </c>
      <c r="E5636">
        <v>0.33158837000000002</v>
      </c>
      <c r="F5636">
        <v>0.63638332600000003</v>
      </c>
      <c r="G5636">
        <v>0</v>
      </c>
      <c r="H5636">
        <v>0</v>
      </c>
      <c r="I5636">
        <v>0</v>
      </c>
      <c r="J5636">
        <v>0.59267448300000003</v>
      </c>
      <c r="K5636">
        <v>2.1208946879999999</v>
      </c>
      <c r="L5636">
        <v>0</v>
      </c>
      <c r="M5636">
        <v>0</v>
      </c>
      <c r="N5636">
        <v>0.19210621899999999</v>
      </c>
      <c r="O5636">
        <v>15.532984190000001</v>
      </c>
      <c r="P5636">
        <v>1.169042248</v>
      </c>
      <c r="Q5636">
        <v>6.4277402759999998</v>
      </c>
    </row>
    <row r="5637" spans="1:17">
      <c r="A5637" t="s">
        <v>16304</v>
      </c>
      <c r="B5637" s="14" t="s">
        <v>16305</v>
      </c>
      <c r="C5637">
        <v>1.929786598</v>
      </c>
      <c r="D5637">
        <v>0</v>
      </c>
      <c r="E5637">
        <v>0.61591764900000001</v>
      </c>
      <c r="F5637">
        <v>0</v>
      </c>
      <c r="G5637">
        <v>0</v>
      </c>
      <c r="H5637">
        <v>0</v>
      </c>
      <c r="I5637">
        <v>143.5265248</v>
      </c>
      <c r="J5637">
        <v>0.244639779</v>
      </c>
      <c r="K5637">
        <v>399.20391599999999</v>
      </c>
      <c r="L5637">
        <v>1.219350444</v>
      </c>
      <c r="M5637">
        <v>107.4251381</v>
      </c>
      <c r="N5637">
        <v>1.6652197909999999</v>
      </c>
      <c r="O5637">
        <v>32.057950239999997</v>
      </c>
      <c r="P5637">
        <v>0</v>
      </c>
      <c r="Q5637">
        <v>0</v>
      </c>
    </row>
    <row r="5638" spans="1:17">
      <c r="A5638" t="s">
        <v>16306</v>
      </c>
      <c r="B5638" s="14" t="s">
        <v>16307</v>
      </c>
      <c r="C5638">
        <v>441.73871329999997</v>
      </c>
      <c r="D5638">
        <v>66.453710200000003</v>
      </c>
      <c r="E5638">
        <v>32.131902840000002</v>
      </c>
      <c r="F5638">
        <v>50.340770560000003</v>
      </c>
      <c r="G5638">
        <v>25.899723569999999</v>
      </c>
      <c r="H5638">
        <v>71.017135679999996</v>
      </c>
      <c r="I5638">
        <v>68.914013780000005</v>
      </c>
      <c r="J5638">
        <v>63.552789500000003</v>
      </c>
      <c r="K5638">
        <v>165.90813</v>
      </c>
      <c r="L5638">
        <v>242.7660003</v>
      </c>
      <c r="M5638">
        <v>181.4192931</v>
      </c>
      <c r="N5638">
        <v>35.205137110000003</v>
      </c>
      <c r="O5638">
        <v>213.8897934</v>
      </c>
      <c r="P5638">
        <v>48.087767679999999</v>
      </c>
      <c r="Q5638">
        <v>77.681852840000005</v>
      </c>
    </row>
    <row r="5639" spans="1:17">
      <c r="A5639" t="s">
        <v>10984</v>
      </c>
      <c r="B5639" s="14" t="s">
        <v>16308</v>
      </c>
      <c r="C5639">
        <v>5.1407593189999998</v>
      </c>
      <c r="D5639">
        <v>1.518467089</v>
      </c>
      <c r="E5639">
        <v>1.823048091</v>
      </c>
      <c r="F5639">
        <v>0.93301013200000005</v>
      </c>
      <c r="G5639">
        <v>0.29590430499999998</v>
      </c>
      <c r="H5639">
        <v>1.316223538</v>
      </c>
      <c r="I5639">
        <v>0</v>
      </c>
      <c r="J5639">
        <v>1.7378560219999999</v>
      </c>
      <c r="K5639">
        <v>3.1094721559999998</v>
      </c>
      <c r="L5639">
        <v>5.4137135890000003</v>
      </c>
      <c r="M5639">
        <v>0</v>
      </c>
      <c r="N5639">
        <v>0.42247425599999999</v>
      </c>
      <c r="O5639">
        <v>5.6932791299999996</v>
      </c>
      <c r="P5639">
        <v>1.028369114</v>
      </c>
      <c r="Q5639">
        <v>1.1779745319999999</v>
      </c>
    </row>
    <row r="5640" spans="1:17">
      <c r="A5640" t="s">
        <v>10813</v>
      </c>
      <c r="B5640" s="14" t="s">
        <v>16309</v>
      </c>
      <c r="C5640">
        <v>43.470982319999997</v>
      </c>
      <c r="D5640">
        <v>3.0641794010000001</v>
      </c>
      <c r="E5640">
        <v>2.3123925779999999</v>
      </c>
      <c r="F5640">
        <v>1.8827608769999999</v>
      </c>
      <c r="G5640">
        <v>2.1325639199999999</v>
      </c>
      <c r="H5640">
        <v>1.7074694109999999</v>
      </c>
      <c r="I5640">
        <v>13.687467160000001</v>
      </c>
      <c r="J5640">
        <v>7.3269028479999996</v>
      </c>
      <c r="K5640">
        <v>16.58323159</v>
      </c>
      <c r="L5640">
        <v>19.039952979999999</v>
      </c>
      <c r="M5640">
        <v>54.049324980000002</v>
      </c>
      <c r="N5640">
        <v>7.8554438749999997</v>
      </c>
      <c r="O5640">
        <v>63.461447909999997</v>
      </c>
      <c r="P5640">
        <v>5.4844302569999996</v>
      </c>
      <c r="Q5640">
        <v>42.108362329999999</v>
      </c>
    </row>
    <row r="5641" spans="1:17">
      <c r="A5641" t="s">
        <v>10813</v>
      </c>
      <c r="B5641" s="14" t="s">
        <v>7617</v>
      </c>
      <c r="C5641">
        <v>26.406884460000001</v>
      </c>
      <c r="D5641">
        <v>4.8343825100000002</v>
      </c>
      <c r="E5641">
        <v>4.7798345700000002</v>
      </c>
      <c r="F5641">
        <v>2.0219017309999998</v>
      </c>
      <c r="G5641">
        <v>5.7949678340000004</v>
      </c>
      <c r="H5641">
        <v>4.014423345</v>
      </c>
      <c r="I5641">
        <v>8.5577059349999995</v>
      </c>
      <c r="J5641">
        <v>6.8579525910000001</v>
      </c>
      <c r="K5641">
        <v>10.31566007</v>
      </c>
      <c r="L5641">
        <v>12.050561050000001</v>
      </c>
      <c r="M5641">
        <v>17.95244009</v>
      </c>
      <c r="N5641">
        <v>6.6234846080000001</v>
      </c>
      <c r="O5641">
        <v>17.668884479999999</v>
      </c>
      <c r="P5641">
        <v>4.5946682650000001</v>
      </c>
      <c r="Q5641">
        <v>7.5637263460000002</v>
      </c>
    </row>
    <row r="5642" spans="1:17">
      <c r="A5642" t="e">
        <v>#N/A</v>
      </c>
      <c r="B5642" s="14" t="s">
        <v>16310</v>
      </c>
      <c r="C5642">
        <v>0</v>
      </c>
      <c r="D5642">
        <v>0.51110414599999998</v>
      </c>
      <c r="E5642">
        <v>0.49089898300000001</v>
      </c>
      <c r="F5642">
        <v>0.31404391300000001</v>
      </c>
      <c r="G5642">
        <v>0</v>
      </c>
      <c r="H5642">
        <v>0</v>
      </c>
      <c r="I5642">
        <v>0</v>
      </c>
      <c r="J5642">
        <v>0.58494874500000005</v>
      </c>
      <c r="K5642">
        <v>0</v>
      </c>
      <c r="L5642">
        <v>0</v>
      </c>
      <c r="M5642">
        <v>0</v>
      </c>
      <c r="N5642">
        <v>0.28440306100000001</v>
      </c>
      <c r="O5642">
        <v>0</v>
      </c>
      <c r="P5642">
        <v>0.346141001</v>
      </c>
      <c r="Q5642">
        <v>0</v>
      </c>
    </row>
    <row r="5643" spans="1:17">
      <c r="A5643" t="e">
        <v>#N/A</v>
      </c>
      <c r="B5643" s="14" t="s">
        <v>16311</v>
      </c>
      <c r="C5643">
        <v>0</v>
      </c>
      <c r="D5643">
        <v>0</v>
      </c>
      <c r="E5643">
        <v>0</v>
      </c>
      <c r="F5643">
        <v>0.14677248200000001</v>
      </c>
      <c r="G5643">
        <v>0</v>
      </c>
      <c r="H5643">
        <v>0</v>
      </c>
      <c r="I5643">
        <v>0</v>
      </c>
      <c r="J5643">
        <v>0.13669167800000001</v>
      </c>
      <c r="K5643">
        <v>0.97830651400000002</v>
      </c>
      <c r="L5643">
        <v>0.68130808099999995</v>
      </c>
      <c r="M5643">
        <v>0</v>
      </c>
      <c r="N5643">
        <v>0.132919446</v>
      </c>
      <c r="O5643">
        <v>0</v>
      </c>
      <c r="P5643">
        <v>0</v>
      </c>
      <c r="Q5643">
        <v>0</v>
      </c>
    </row>
    <row r="5644" spans="1:17">
      <c r="A5644" t="e">
        <v>#N/A</v>
      </c>
      <c r="B5644" s="14" t="s">
        <v>16312</v>
      </c>
      <c r="C5644">
        <v>3.8595731959999999</v>
      </c>
      <c r="D5644">
        <v>14.53541978</v>
      </c>
      <c r="E5644">
        <v>7.3910117919999996</v>
      </c>
      <c r="F5644">
        <v>10.50726364</v>
      </c>
      <c r="G5644">
        <v>9.9971407709999998</v>
      </c>
      <c r="H5644">
        <v>7.4114456239999997</v>
      </c>
      <c r="I5644">
        <v>16.885473510000001</v>
      </c>
      <c r="J5644">
        <v>8.8070320360000007</v>
      </c>
      <c r="K5644">
        <v>36.768781730000001</v>
      </c>
      <c r="L5644">
        <v>24.38700888</v>
      </c>
      <c r="M5644">
        <v>7.4086302159999997</v>
      </c>
      <c r="N5644">
        <v>3.8062166660000001</v>
      </c>
      <c r="O5644">
        <v>8.5487867309999999</v>
      </c>
      <c r="P5644">
        <v>5.7905830959999998</v>
      </c>
      <c r="Q5644">
        <v>2.6531949739999998</v>
      </c>
    </row>
    <row r="5645" spans="1:17">
      <c r="A5645" t="s">
        <v>16313</v>
      </c>
      <c r="B5645" s="14" t="s">
        <v>1655</v>
      </c>
      <c r="C5645">
        <v>20.01251624</v>
      </c>
      <c r="D5645">
        <v>4.7892124950000001</v>
      </c>
      <c r="E5645">
        <v>4.810163921</v>
      </c>
      <c r="F5645">
        <v>4.2038483739999997</v>
      </c>
      <c r="G5645">
        <v>3.8184312930000002</v>
      </c>
      <c r="H5645">
        <v>6.0728183830000004</v>
      </c>
      <c r="I5645">
        <v>8.1068456429999998</v>
      </c>
      <c r="J5645">
        <v>7.2194713540000004</v>
      </c>
      <c r="K5645">
        <v>10.70386725</v>
      </c>
      <c r="L5645">
        <v>11.864502310000001</v>
      </c>
      <c r="M5645">
        <v>18.25896032</v>
      </c>
      <c r="N5645">
        <v>4.2030059289999997</v>
      </c>
      <c r="O5645">
        <v>19.564012229999999</v>
      </c>
      <c r="P5645">
        <v>5.0227202520000001</v>
      </c>
      <c r="Q5645">
        <v>12.56835046</v>
      </c>
    </row>
    <row r="5646" spans="1:17">
      <c r="A5646" t="s">
        <v>16314</v>
      </c>
      <c r="B5646" s="14" t="s">
        <v>1698</v>
      </c>
      <c r="C5646">
        <v>17.545722999999999</v>
      </c>
      <c r="D5646">
        <v>0.71980835700000001</v>
      </c>
      <c r="E5646">
        <v>0.93332603700000005</v>
      </c>
      <c r="F5646">
        <v>1.0614733679999999</v>
      </c>
      <c r="G5646">
        <v>0.72940062000000006</v>
      </c>
      <c r="H5646">
        <v>0.87351263099999998</v>
      </c>
      <c r="I5646">
        <v>4.2645452370000001</v>
      </c>
      <c r="J5646">
        <v>3.130465273</v>
      </c>
      <c r="K5646">
        <v>3.316505265</v>
      </c>
      <c r="L5646">
        <v>5.1325923480000002</v>
      </c>
      <c r="M5646">
        <v>8.1081074980000007</v>
      </c>
      <c r="N5646">
        <v>2.1829221560000001</v>
      </c>
      <c r="O5646">
        <v>9.895674649</v>
      </c>
      <c r="P5646">
        <v>1.4868267449999999</v>
      </c>
      <c r="Q5646">
        <v>2.9036933189999998</v>
      </c>
    </row>
    <row r="5647" spans="1:17">
      <c r="A5647" t="s">
        <v>16315</v>
      </c>
      <c r="B5647" s="14" t="s">
        <v>8892</v>
      </c>
      <c r="C5647">
        <v>204.89744440000001</v>
      </c>
      <c r="D5647">
        <v>13.460970440000001</v>
      </c>
      <c r="E5647">
        <v>8.9449437459999999</v>
      </c>
      <c r="F5647">
        <v>4.4721035269999998</v>
      </c>
      <c r="G5647">
        <v>10.980606290000001</v>
      </c>
      <c r="H5647">
        <v>14.788655309999999</v>
      </c>
      <c r="I5647">
        <v>53.578998919999997</v>
      </c>
      <c r="J5647">
        <v>21.40692237</v>
      </c>
      <c r="K5647">
        <v>46.79635897</v>
      </c>
      <c r="L5647">
        <v>65.849096250000002</v>
      </c>
      <c r="M5647">
        <v>51.537194960000001</v>
      </c>
      <c r="N5647">
        <v>15.59034812</v>
      </c>
      <c r="O5647">
        <v>62.598472559999998</v>
      </c>
      <c r="P5647">
        <v>15.4765593</v>
      </c>
      <c r="Q5647">
        <v>29.627722139999999</v>
      </c>
    </row>
    <row r="5648" spans="1:17">
      <c r="A5648" t="s">
        <v>16316</v>
      </c>
      <c r="B5648" s="14" t="s">
        <v>16317</v>
      </c>
      <c r="C5648">
        <v>6.014189301</v>
      </c>
      <c r="D5648">
        <v>0.97705248899999997</v>
      </c>
      <c r="E5648">
        <v>0.85311570800000003</v>
      </c>
      <c r="F5648">
        <v>0.79136017199999997</v>
      </c>
      <c r="G5648">
        <v>0.86544827099999999</v>
      </c>
      <c r="H5648">
        <v>0.38496343799999999</v>
      </c>
      <c r="I5648">
        <v>3.8005976779999999</v>
      </c>
      <c r="J5648">
        <v>1.346943869</v>
      </c>
      <c r="K5648">
        <v>3.1830579659999998</v>
      </c>
      <c r="L5648">
        <v>2.5334077179999999</v>
      </c>
      <c r="M5648">
        <v>3.0785376040000001</v>
      </c>
      <c r="N5648">
        <v>0.39540309099999998</v>
      </c>
      <c r="O5648">
        <v>6.4385643750000003</v>
      </c>
      <c r="P5648">
        <v>1.08278282</v>
      </c>
      <c r="Q5648">
        <v>3.0318548390000002</v>
      </c>
    </row>
    <row r="5649" spans="1:17">
      <c r="A5649" t="s">
        <v>16318</v>
      </c>
      <c r="B5649" s="14" t="s">
        <v>16319</v>
      </c>
      <c r="C5649">
        <v>4.3211066130000004</v>
      </c>
      <c r="D5649">
        <v>4.5128433330000002</v>
      </c>
      <c r="E5649">
        <v>4.7795591489999998</v>
      </c>
      <c r="F5649">
        <v>4.8642121410000003</v>
      </c>
      <c r="G5649">
        <v>6.1588984389999997</v>
      </c>
      <c r="H5649">
        <v>6.0586506169999996</v>
      </c>
      <c r="I5649">
        <v>3.400838877</v>
      </c>
      <c r="J5649">
        <v>4.3996966960000004</v>
      </c>
      <c r="K5649">
        <v>5.2584990630000004</v>
      </c>
      <c r="L5649">
        <v>5.2439562190000002</v>
      </c>
      <c r="M5649">
        <v>2.896514786</v>
      </c>
      <c r="N5649">
        <v>2.2659663910000001</v>
      </c>
      <c r="O5649">
        <v>2.2788245649999999</v>
      </c>
      <c r="P5649">
        <v>4.2705670549999999</v>
      </c>
      <c r="Q5649">
        <v>7.6383460679999997</v>
      </c>
    </row>
    <row r="5650" spans="1:17">
      <c r="A5650" t="s">
        <v>16320</v>
      </c>
      <c r="B5650" s="14" t="s">
        <v>16321</v>
      </c>
      <c r="C5650">
        <v>15.68256957</v>
      </c>
      <c r="D5650">
        <v>0.57903570999999998</v>
      </c>
      <c r="E5650">
        <v>0.41710878800000001</v>
      </c>
      <c r="F5650">
        <v>0.17789196299999999</v>
      </c>
      <c r="G5650">
        <v>0.45134770600000002</v>
      </c>
      <c r="H5650">
        <v>0.50191435600000001</v>
      </c>
      <c r="I5650">
        <v>1.9058498580000001</v>
      </c>
      <c r="J5650">
        <v>1.491063968</v>
      </c>
      <c r="K5650">
        <v>2.3714645239999999</v>
      </c>
      <c r="L5650">
        <v>1.651525285</v>
      </c>
      <c r="M5650">
        <v>2.508618459</v>
      </c>
      <c r="N5650">
        <v>0.161101734</v>
      </c>
      <c r="O5650">
        <v>1.447342057</v>
      </c>
      <c r="P5650">
        <v>0.98036770799999995</v>
      </c>
      <c r="Q5650">
        <v>0.89839196899999996</v>
      </c>
    </row>
    <row r="5651" spans="1:17">
      <c r="A5651" t="s">
        <v>16320</v>
      </c>
      <c r="B5651" s="14" t="s">
        <v>3236</v>
      </c>
      <c r="C5651">
        <v>14.852416420000001</v>
      </c>
      <c r="D5651">
        <v>3.247576273</v>
      </c>
      <c r="E5651">
        <v>3.6732588320000001</v>
      </c>
      <c r="F5651">
        <v>3.5445451480000001</v>
      </c>
      <c r="G5651">
        <v>2.6313507999999999</v>
      </c>
      <c r="H5651">
        <v>4.8892694069999996</v>
      </c>
      <c r="I5651">
        <v>3.656810471</v>
      </c>
      <c r="J5651">
        <v>5.355108768</v>
      </c>
      <c r="K5651">
        <v>7.2628177880000004</v>
      </c>
      <c r="L5651">
        <v>6.5814169680000001</v>
      </c>
      <c r="M5651">
        <v>3.7025849279999998</v>
      </c>
      <c r="N5651">
        <v>3.3288840290000001</v>
      </c>
      <c r="O5651">
        <v>4.6996366099999998</v>
      </c>
      <c r="P5651">
        <v>6.771817821</v>
      </c>
      <c r="Q5651">
        <v>4.7735203359999998</v>
      </c>
    </row>
    <row r="5652" spans="1:17">
      <c r="A5652" t="s">
        <v>16322</v>
      </c>
      <c r="B5652" s="14" t="s">
        <v>16323</v>
      </c>
      <c r="C5652">
        <v>5.2945427179999998</v>
      </c>
      <c r="D5652">
        <v>11.729184890000001</v>
      </c>
      <c r="E5652">
        <v>8.4491267279999995</v>
      </c>
      <c r="F5652">
        <v>1.441381037</v>
      </c>
      <c r="G5652">
        <v>10.05695272</v>
      </c>
      <c r="H5652">
        <v>12.200379720000001</v>
      </c>
      <c r="I5652">
        <v>7.7211353230000004</v>
      </c>
      <c r="J5652">
        <v>12.752632569999999</v>
      </c>
      <c r="K5652">
        <v>16.81307541</v>
      </c>
      <c r="L5652">
        <v>26.763178969999998</v>
      </c>
      <c r="M5652">
        <v>0</v>
      </c>
      <c r="N5652">
        <v>14.358708379999999</v>
      </c>
      <c r="O5652">
        <v>5.8635908990000001</v>
      </c>
      <c r="P5652">
        <v>5.5604445370000004</v>
      </c>
      <c r="Q5652">
        <v>18.198196289999998</v>
      </c>
    </row>
    <row r="5653" spans="1:17">
      <c r="A5653" t="s">
        <v>16324</v>
      </c>
      <c r="B5653" s="14" t="s">
        <v>5726</v>
      </c>
      <c r="C5653">
        <v>49.547368540000001</v>
      </c>
      <c r="D5653">
        <v>0.81992393900000005</v>
      </c>
      <c r="E5653">
        <v>0.80021217600000005</v>
      </c>
      <c r="F5653">
        <v>0.26002363899999997</v>
      </c>
      <c r="G5653">
        <v>0.57726575599999996</v>
      </c>
      <c r="H5653">
        <v>0.50438112199999996</v>
      </c>
      <c r="I5653">
        <v>5.0492073150000003</v>
      </c>
      <c r="J5653">
        <v>1.074604452</v>
      </c>
      <c r="K5653">
        <v>6.3369316549999999</v>
      </c>
      <c r="L5653">
        <v>12.82450684</v>
      </c>
      <c r="M5653">
        <v>14.208977409999999</v>
      </c>
      <c r="N5653">
        <v>0.94192583600000002</v>
      </c>
      <c r="O5653">
        <v>18.90791931</v>
      </c>
      <c r="P5653">
        <v>0.28659954500000001</v>
      </c>
      <c r="Q5653">
        <v>4.4319631560000001</v>
      </c>
    </row>
    <row r="5654" spans="1:17">
      <c r="A5654" t="s">
        <v>16325</v>
      </c>
      <c r="B5654" s="14" t="s">
        <v>16326</v>
      </c>
      <c r="C5654">
        <v>11.24072146</v>
      </c>
      <c r="D5654">
        <v>9.960784705</v>
      </c>
      <c r="E5654">
        <v>6.6553121300000004</v>
      </c>
      <c r="F5654">
        <v>13.17200517</v>
      </c>
      <c r="G5654">
        <v>4.050912426</v>
      </c>
      <c r="H5654">
        <v>6.194038935</v>
      </c>
      <c r="I5654">
        <v>4.2763211019999998</v>
      </c>
      <c r="J5654">
        <v>15.241202980000001</v>
      </c>
      <c r="K5654">
        <v>8.6467244950000008</v>
      </c>
      <c r="L5654">
        <v>6.7937300470000004</v>
      </c>
      <c r="M5654">
        <v>3.7525369610000001</v>
      </c>
      <c r="N5654">
        <v>7.7717764259999997</v>
      </c>
      <c r="O5654">
        <v>6.4950545340000003</v>
      </c>
      <c r="P5654">
        <v>31.896176350000001</v>
      </c>
      <c r="Q5654">
        <v>9.4070676229999997</v>
      </c>
    </row>
    <row r="5655" spans="1:17">
      <c r="A5655" t="s">
        <v>16327</v>
      </c>
      <c r="B5655" s="14" t="s">
        <v>3603</v>
      </c>
      <c r="C5655">
        <v>2.6557834850000002</v>
      </c>
      <c r="D5655">
        <v>1.6342915710000001</v>
      </c>
      <c r="E5655">
        <v>2.5585851430000002</v>
      </c>
      <c r="F5655">
        <v>1.7472689749999999</v>
      </c>
      <c r="G5655">
        <v>1.834416399</v>
      </c>
      <c r="H5655">
        <v>3.1732320239999998</v>
      </c>
      <c r="I5655">
        <v>4.7336435210000003</v>
      </c>
      <c r="J5655">
        <v>7.2946180549999999</v>
      </c>
      <c r="K5655">
        <v>1.9410593869999999</v>
      </c>
      <c r="L5655">
        <v>2.144209676</v>
      </c>
      <c r="M5655">
        <v>1.132866642</v>
      </c>
      <c r="N5655">
        <v>2.8555124049999998</v>
      </c>
      <c r="O5655">
        <v>1.4706112220000001</v>
      </c>
      <c r="P5655">
        <v>2.1029395200000001</v>
      </c>
      <c r="Q5655">
        <v>1.825671139</v>
      </c>
    </row>
    <row r="5656" spans="1:17">
      <c r="A5656" t="s">
        <v>16328</v>
      </c>
      <c r="B5656" s="14" t="s">
        <v>3237</v>
      </c>
      <c r="C5656">
        <v>372.3575644</v>
      </c>
      <c r="D5656">
        <v>3.5596380619999999</v>
      </c>
      <c r="E5656">
        <v>3.2527197409999999</v>
      </c>
      <c r="F5656">
        <v>2.1112473939999998</v>
      </c>
      <c r="G5656">
        <v>2.6975982840000001</v>
      </c>
      <c r="H5656">
        <v>3.7283516520000002</v>
      </c>
      <c r="I5656">
        <v>67.205796620000001</v>
      </c>
      <c r="J5656">
        <v>8.3742027270000001</v>
      </c>
      <c r="K5656">
        <v>34.320557370000003</v>
      </c>
      <c r="L5656">
        <v>64.7240836</v>
      </c>
      <c r="M5656">
        <v>209.0510864</v>
      </c>
      <c r="N5656">
        <v>5.0206630600000004</v>
      </c>
      <c r="O5656">
        <v>177.8279302</v>
      </c>
      <c r="P5656">
        <v>3.0134188169999998</v>
      </c>
      <c r="Q5656">
        <v>55.305601899999999</v>
      </c>
    </row>
    <row r="5657" spans="1:17">
      <c r="A5657" t="s">
        <v>16329</v>
      </c>
      <c r="B5657" s="14" t="s">
        <v>8970</v>
      </c>
      <c r="C5657">
        <v>14.980107670000001</v>
      </c>
      <c r="D5657">
        <v>42.583613139999997</v>
      </c>
      <c r="E5657">
        <v>42.182387089999999</v>
      </c>
      <c r="F5657">
        <v>55.157243790000003</v>
      </c>
      <c r="G5657">
        <v>49.395820350000001</v>
      </c>
      <c r="H5657">
        <v>70.711912269999999</v>
      </c>
      <c r="I5657">
        <v>23.931063779999999</v>
      </c>
      <c r="J5657">
        <v>37.35054461</v>
      </c>
      <c r="K5657">
        <v>42.257034470000001</v>
      </c>
      <c r="L5657">
        <v>27.062141109999999</v>
      </c>
      <c r="M5657">
        <v>15.031029650000001</v>
      </c>
      <c r="N5657">
        <v>21.71465435</v>
      </c>
      <c r="O5657">
        <v>11.236051679999999</v>
      </c>
      <c r="P5657">
        <v>59.630021229999997</v>
      </c>
      <c r="Q5657">
        <v>49.195440589999997</v>
      </c>
    </row>
    <row r="5658" spans="1:17">
      <c r="A5658" t="s">
        <v>16330</v>
      </c>
      <c r="B5658" s="14" t="s">
        <v>4171</v>
      </c>
      <c r="C5658">
        <v>15.426133910000001</v>
      </c>
      <c r="D5658">
        <v>16.469422519999998</v>
      </c>
      <c r="E5658">
        <v>1.344559501</v>
      </c>
      <c r="F5658">
        <v>1.745614929</v>
      </c>
      <c r="G5658">
        <v>2.407052346</v>
      </c>
      <c r="H5658">
        <v>1.641725264</v>
      </c>
      <c r="I5658">
        <v>4.3366232599999996</v>
      </c>
      <c r="J5658">
        <v>2.7330953500000001</v>
      </c>
      <c r="K5658">
        <v>4.3843277519999999</v>
      </c>
      <c r="L5658">
        <v>12.44813027</v>
      </c>
      <c r="M5658">
        <v>27.1138528</v>
      </c>
      <c r="N5658">
        <v>2.4056505540000002</v>
      </c>
      <c r="O5658">
        <v>18.319103519999999</v>
      </c>
      <c r="P5658">
        <v>1.226915626</v>
      </c>
      <c r="Q5658">
        <v>10.73218561</v>
      </c>
    </row>
    <row r="5659" spans="1:17">
      <c r="A5659" t="s">
        <v>16331</v>
      </c>
      <c r="B5659" s="14" t="s">
        <v>6800</v>
      </c>
      <c r="C5659">
        <v>8.3429157979999999</v>
      </c>
      <c r="D5659">
        <v>0.92411759699999996</v>
      </c>
      <c r="E5659">
        <v>0.38462017999999998</v>
      </c>
      <c r="F5659">
        <v>0.37854451500000003</v>
      </c>
      <c r="G5659">
        <v>0.81637706200000004</v>
      </c>
      <c r="H5659">
        <v>0.85443736800000003</v>
      </c>
      <c r="I5659">
        <v>0.40555458300000002</v>
      </c>
      <c r="J5659">
        <v>1.092889086</v>
      </c>
      <c r="K5659">
        <v>3.4062854069999999</v>
      </c>
      <c r="L5659">
        <v>4.9200995689999996</v>
      </c>
      <c r="M5659">
        <v>3.2029229620000002</v>
      </c>
      <c r="N5659">
        <v>0.75419478399999995</v>
      </c>
      <c r="O5659">
        <v>4.3118122970000003</v>
      </c>
      <c r="P5659">
        <v>0.87619126000000003</v>
      </c>
      <c r="Q5659">
        <v>2.8675945679999999</v>
      </c>
    </row>
    <row r="5660" spans="1:17">
      <c r="A5660" t="e">
        <v>#N/A</v>
      </c>
      <c r="B5660" s="14" t="s">
        <v>16332</v>
      </c>
      <c r="C5660">
        <v>5.634029086</v>
      </c>
      <c r="D5660">
        <v>0.62406304300000004</v>
      </c>
      <c r="E5660">
        <v>0.239756939</v>
      </c>
      <c r="F5660">
        <v>0.46014073999999999</v>
      </c>
      <c r="G5660">
        <v>0.68102395999999998</v>
      </c>
      <c r="H5660">
        <v>0.43275562400000001</v>
      </c>
      <c r="I5660">
        <v>1.6432429879999999</v>
      </c>
      <c r="J5660">
        <v>0.35711400199999999</v>
      </c>
      <c r="K5660">
        <v>2.300288235</v>
      </c>
      <c r="L5660">
        <v>1.423961773</v>
      </c>
      <c r="M5660">
        <v>5.407390403</v>
      </c>
      <c r="N5660">
        <v>0.34725885299999998</v>
      </c>
      <c r="O5660">
        <v>10.60725993</v>
      </c>
      <c r="P5660">
        <v>0.16905658700000001</v>
      </c>
      <c r="Q5660">
        <v>5.4222183770000001</v>
      </c>
    </row>
    <row r="5661" spans="1:17">
      <c r="A5661" t="s">
        <v>16333</v>
      </c>
      <c r="B5661" s="14" t="s">
        <v>16334</v>
      </c>
      <c r="C5661">
        <v>24.64524239</v>
      </c>
      <c r="D5661">
        <v>0</v>
      </c>
      <c r="E5661">
        <v>0.14172728700000001</v>
      </c>
      <c r="F5661">
        <v>0.18133503400000001</v>
      </c>
      <c r="G5661">
        <v>0.34506260100000002</v>
      </c>
      <c r="H5661">
        <v>0</v>
      </c>
      <c r="I5661">
        <v>0</v>
      </c>
      <c r="J5661">
        <v>1.0977223620000001</v>
      </c>
      <c r="K5661">
        <v>4.5325571949999999</v>
      </c>
      <c r="L5661">
        <v>26.935844639999999</v>
      </c>
      <c r="M5661">
        <v>1.278586182</v>
      </c>
      <c r="N5661">
        <v>0.16421983200000001</v>
      </c>
      <c r="O5661">
        <v>0</v>
      </c>
      <c r="P5661">
        <v>0.29980277</v>
      </c>
      <c r="Q5661">
        <v>0.45789010000000002</v>
      </c>
    </row>
    <row r="5662" spans="1:17">
      <c r="A5662" t="s">
        <v>16335</v>
      </c>
      <c r="B5662" s="14" t="s">
        <v>2688</v>
      </c>
      <c r="C5662">
        <v>0.80501819100000005</v>
      </c>
      <c r="D5662">
        <v>0.35667696700000001</v>
      </c>
      <c r="E5662">
        <v>0.51386501699999998</v>
      </c>
      <c r="F5662">
        <v>0.109578675</v>
      </c>
      <c r="G5662">
        <v>0</v>
      </c>
      <c r="H5662">
        <v>0.30917141599999998</v>
      </c>
      <c r="I5662">
        <v>1.173973792</v>
      </c>
      <c r="J5662">
        <v>1.3266819969999999</v>
      </c>
      <c r="K5662">
        <v>0.73039258200000001</v>
      </c>
      <c r="L5662">
        <v>2.5432845510000002</v>
      </c>
      <c r="M5662">
        <v>1.5452698499999999</v>
      </c>
      <c r="N5662">
        <v>0.79388924599999999</v>
      </c>
      <c r="O5662">
        <v>0</v>
      </c>
      <c r="P5662">
        <v>0.60389121999999995</v>
      </c>
      <c r="Q5662">
        <v>0</v>
      </c>
    </row>
    <row r="5663" spans="1:17">
      <c r="A5663" t="s">
        <v>11354</v>
      </c>
      <c r="B5663" s="14" t="s">
        <v>3230</v>
      </c>
      <c r="C5663">
        <v>39.489405859999998</v>
      </c>
      <c r="D5663">
        <v>55.540387770000002</v>
      </c>
      <c r="E5663">
        <v>47.345022819999997</v>
      </c>
      <c r="F5663">
        <v>50.252188199999999</v>
      </c>
      <c r="G5663">
        <v>64.775636449999993</v>
      </c>
      <c r="H5663">
        <v>190.1654887</v>
      </c>
      <c r="I5663">
        <v>41.691934119999999</v>
      </c>
      <c r="J5663">
        <v>38.86543872</v>
      </c>
      <c r="K5663">
        <v>42.165366380000002</v>
      </c>
      <c r="L5663">
        <v>64.791892379999993</v>
      </c>
      <c r="M5663">
        <v>17.290316700000002</v>
      </c>
      <c r="N5663">
        <v>13.27618841</v>
      </c>
      <c r="O5663">
        <v>19.156065099999999</v>
      </c>
      <c r="P5663">
        <v>15.071166270000001</v>
      </c>
      <c r="Q5663">
        <v>45.81216869</v>
      </c>
    </row>
    <row r="5664" spans="1:17">
      <c r="A5664" t="s">
        <v>16336</v>
      </c>
      <c r="B5664" s="14" t="s">
        <v>8376</v>
      </c>
      <c r="C5664">
        <v>1.294590382</v>
      </c>
      <c r="D5664">
        <v>4.086830408</v>
      </c>
      <c r="E5664">
        <v>4.2007257019999997</v>
      </c>
      <c r="F5664">
        <v>4.0310095859999997</v>
      </c>
      <c r="G5664">
        <v>3.2694410999999999</v>
      </c>
      <c r="H5664">
        <v>8.6387484929999996</v>
      </c>
      <c r="I5664">
        <v>6.6077427689999997</v>
      </c>
      <c r="J5664">
        <v>12.75999674</v>
      </c>
      <c r="K5664">
        <v>4.1110341119999996</v>
      </c>
      <c r="L5664">
        <v>3.3742370039999998</v>
      </c>
      <c r="M5664">
        <v>0.93188491299999998</v>
      </c>
      <c r="N5664">
        <v>3.5308550859999999</v>
      </c>
      <c r="O5664">
        <v>1.075298018</v>
      </c>
      <c r="P5664">
        <v>5.1470841280000004</v>
      </c>
      <c r="Q5664">
        <v>5.1171730640000002</v>
      </c>
    </row>
    <row r="5665" spans="1:17">
      <c r="A5665" t="s">
        <v>16337</v>
      </c>
      <c r="B5665" s="14" t="s">
        <v>2619</v>
      </c>
      <c r="C5665">
        <v>12.447807879999999</v>
      </c>
      <c r="D5665">
        <v>10.868212809999999</v>
      </c>
      <c r="E5665">
        <v>9.1142707470000008</v>
      </c>
      <c r="F5665">
        <v>17.143234039999999</v>
      </c>
      <c r="G5665">
        <v>8.72445512</v>
      </c>
      <c r="H5665">
        <v>11.529791469999999</v>
      </c>
      <c r="I5665">
        <v>20.288515159999999</v>
      </c>
      <c r="J5665">
        <v>27.011875150000002</v>
      </c>
      <c r="K5665">
        <v>5.9791180019999999</v>
      </c>
      <c r="L5665">
        <v>12.029194800000001</v>
      </c>
      <c r="M5665">
        <v>1.4055380019999999</v>
      </c>
      <c r="N5665">
        <v>15.795967879999999</v>
      </c>
      <c r="O5665">
        <v>7.29829931</v>
      </c>
      <c r="P5665">
        <v>34.934464609999999</v>
      </c>
      <c r="Q5665">
        <v>15.100630969999999</v>
      </c>
    </row>
    <row r="5666" spans="1:17">
      <c r="A5666" t="s">
        <v>16338</v>
      </c>
      <c r="B5666" s="14" t="s">
        <v>7091</v>
      </c>
      <c r="C5666">
        <v>5.231938328</v>
      </c>
      <c r="D5666">
        <v>2.009019168</v>
      </c>
      <c r="E5666">
        <v>2.2264590700000002</v>
      </c>
      <c r="F5666">
        <v>3.4658883559999998</v>
      </c>
      <c r="G5666">
        <v>2.2887598179999999</v>
      </c>
      <c r="H5666">
        <v>1.607482463</v>
      </c>
      <c r="I5666">
        <v>10.173117489999999</v>
      </c>
      <c r="J5666">
        <v>5.5713403670000003</v>
      </c>
      <c r="K5666">
        <v>4.9051660640000003</v>
      </c>
      <c r="L5666">
        <v>3.3058403080000001</v>
      </c>
      <c r="M5666">
        <v>1.339059853</v>
      </c>
      <c r="N5666">
        <v>1.8058633550000001</v>
      </c>
      <c r="O5666">
        <v>4.2491224589999996</v>
      </c>
      <c r="P5666">
        <v>4.4480872680000001</v>
      </c>
      <c r="Q5666">
        <v>3.3568294509999999</v>
      </c>
    </row>
    <row r="5667" spans="1:17">
      <c r="A5667" t="s">
        <v>16339</v>
      </c>
      <c r="B5667" s="14" t="s">
        <v>8294</v>
      </c>
      <c r="C5667">
        <v>64.058724760000004</v>
      </c>
      <c r="D5667">
        <v>5.1329700200000001</v>
      </c>
      <c r="E5667">
        <v>7.6850802849999997</v>
      </c>
      <c r="F5667">
        <v>4.8236315909999998</v>
      </c>
      <c r="G5667">
        <v>10.59103032</v>
      </c>
      <c r="H5667">
        <v>9.4220754269999993</v>
      </c>
      <c r="I5667">
        <v>57.640950830000001</v>
      </c>
      <c r="J5667">
        <v>24.189464600000001</v>
      </c>
      <c r="K5667">
        <v>14.220960529999999</v>
      </c>
      <c r="L5667">
        <v>68.034120799999997</v>
      </c>
      <c r="M5667">
        <v>18.313742680000001</v>
      </c>
      <c r="N5667">
        <v>14.44917729</v>
      </c>
      <c r="O5667">
        <v>31.698224069999998</v>
      </c>
      <c r="P5667">
        <v>14.314015639999999</v>
      </c>
      <c r="Q5667">
        <v>18.73873678</v>
      </c>
    </row>
    <row r="5668" spans="1:17">
      <c r="A5668" t="s">
        <v>16340</v>
      </c>
      <c r="B5668" s="14" t="s">
        <v>16341</v>
      </c>
      <c r="C5668">
        <v>4.0433003469999997</v>
      </c>
      <c r="D5668">
        <v>1.544355876</v>
      </c>
      <c r="E5668">
        <v>1.260808242</v>
      </c>
      <c r="F5668">
        <v>1.062787369</v>
      </c>
      <c r="G5668">
        <v>1.3482527010000001</v>
      </c>
      <c r="H5668">
        <v>0.58901225499999998</v>
      </c>
      <c r="I5668">
        <v>2.6432245839999999</v>
      </c>
      <c r="J5668">
        <v>3.8000932550000002</v>
      </c>
      <c r="K5668">
        <v>2.087241058</v>
      </c>
      <c r="L5668">
        <v>3.8762335509999999</v>
      </c>
      <c r="M5668">
        <v>0.26763113900000002</v>
      </c>
      <c r="N5668">
        <v>1.289031429</v>
      </c>
      <c r="O5668">
        <v>2.0073197739999999</v>
      </c>
      <c r="P5668">
        <v>1.46426291</v>
      </c>
      <c r="Q5668">
        <v>1.341825142</v>
      </c>
    </row>
    <row r="5669" spans="1:17">
      <c r="A5669" t="s">
        <v>16342</v>
      </c>
      <c r="B5669" s="14" t="s">
        <v>16343</v>
      </c>
      <c r="C5669">
        <v>17.994524269999999</v>
      </c>
      <c r="D5669">
        <v>0</v>
      </c>
      <c r="E5669">
        <v>0.76575963400000002</v>
      </c>
      <c r="F5669">
        <v>0.61235142099999995</v>
      </c>
      <c r="G5669">
        <v>0.31073175400000003</v>
      </c>
      <c r="H5669">
        <v>0.34554452400000002</v>
      </c>
      <c r="I5669">
        <v>1.3120883560000001</v>
      </c>
      <c r="J5669">
        <v>1.596820865</v>
      </c>
      <c r="K5669">
        <v>3.2652844860000001</v>
      </c>
      <c r="L5669">
        <v>2.8424944989999998</v>
      </c>
      <c r="M5669">
        <v>3.4541326059999999</v>
      </c>
      <c r="N5669">
        <v>1.4418429690000001</v>
      </c>
      <c r="O5669">
        <v>2.9892816350000002</v>
      </c>
      <c r="P5669">
        <v>0.53994979600000004</v>
      </c>
      <c r="Q5669">
        <v>0.61850078900000005</v>
      </c>
    </row>
    <row r="5670" spans="1:17">
      <c r="A5670" t="s">
        <v>16344</v>
      </c>
      <c r="B5670" s="14" t="s">
        <v>4685</v>
      </c>
      <c r="C5670">
        <v>17.127967689999998</v>
      </c>
      <c r="D5670">
        <v>5.3754259769999999</v>
      </c>
      <c r="E5670">
        <v>5.8040698510000004</v>
      </c>
      <c r="F5670">
        <v>3.1949505949999999</v>
      </c>
      <c r="G5670">
        <v>4.7925361219999996</v>
      </c>
      <c r="H5670">
        <v>4.2026653639999996</v>
      </c>
      <c r="I5670">
        <v>11.7951906</v>
      </c>
      <c r="J5670">
        <v>11.922149470000001</v>
      </c>
      <c r="K5670">
        <v>8.9212236859999994</v>
      </c>
      <c r="L5670">
        <v>16.233656369999999</v>
      </c>
      <c r="M5670">
        <v>9.7416090079999993</v>
      </c>
      <c r="N5670">
        <v>4.9461449389999999</v>
      </c>
      <c r="O5670">
        <v>10.88952596</v>
      </c>
      <c r="P5670">
        <v>2.1890360979999999</v>
      </c>
      <c r="Q5670">
        <v>7.1954158619999999</v>
      </c>
    </row>
    <row r="5671" spans="1:17">
      <c r="A5671" t="s">
        <v>16345</v>
      </c>
      <c r="B5671" s="14" t="s">
        <v>8876</v>
      </c>
      <c r="C5671">
        <v>0.53889647500000004</v>
      </c>
      <c r="D5671">
        <v>8.6752092140000006</v>
      </c>
      <c r="E5671">
        <v>8.5042536969999993</v>
      </c>
      <c r="F5671">
        <v>5.9906027890000004</v>
      </c>
      <c r="G5671">
        <v>4.8389814050000002</v>
      </c>
      <c r="H5671">
        <v>15.315483199999999</v>
      </c>
      <c r="I5671">
        <v>9.6925604799999991</v>
      </c>
      <c r="J5671">
        <v>16.919623359999999</v>
      </c>
      <c r="K5671">
        <v>6.1117561140000003</v>
      </c>
      <c r="L5671">
        <v>3.5185606109999998</v>
      </c>
      <c r="M5671">
        <v>1.7240614030000001</v>
      </c>
      <c r="N5671">
        <v>5.1151727559999998</v>
      </c>
      <c r="O5671">
        <v>2.1883257899999999</v>
      </c>
      <c r="P5671">
        <v>2.3177444820000002</v>
      </c>
      <c r="Q5671">
        <v>6.9151562780000004</v>
      </c>
    </row>
    <row r="5672" spans="1:17">
      <c r="A5672" t="s">
        <v>16346</v>
      </c>
      <c r="B5672" s="14" t="s">
        <v>4727</v>
      </c>
      <c r="C5672">
        <v>44.743171709999999</v>
      </c>
      <c r="D5672">
        <v>1.4051651140000001</v>
      </c>
      <c r="E5672">
        <v>1.623186322</v>
      </c>
      <c r="F5672">
        <v>0.63004326799999999</v>
      </c>
      <c r="G5672">
        <v>1.9537791099999999</v>
      </c>
      <c r="H5672">
        <v>1.843477882</v>
      </c>
      <c r="I5672">
        <v>10.249975409999999</v>
      </c>
      <c r="J5672">
        <v>2.6947950060000001</v>
      </c>
      <c r="K5672">
        <v>8.3990599079999999</v>
      </c>
      <c r="L5672">
        <v>16.356201840000001</v>
      </c>
      <c r="M5672">
        <v>22.04751765</v>
      </c>
      <c r="N5672">
        <v>3.3177995939999998</v>
      </c>
      <c r="O5672">
        <v>32.275307310000002</v>
      </c>
      <c r="P5672">
        <v>1.8261129009999999</v>
      </c>
      <c r="Q5672">
        <v>7.3064738299999998</v>
      </c>
    </row>
    <row r="5673" spans="1:17">
      <c r="A5673" t="e">
        <v>#N/A</v>
      </c>
      <c r="B5673" s="14" t="s">
        <v>16347</v>
      </c>
      <c r="C5673">
        <v>0</v>
      </c>
      <c r="D5673">
        <v>0</v>
      </c>
      <c r="E5673">
        <v>0.163328844</v>
      </c>
      <c r="F5673">
        <v>0.208973459</v>
      </c>
      <c r="G5673">
        <v>0</v>
      </c>
      <c r="H5673">
        <v>0.58960942900000002</v>
      </c>
      <c r="I5673">
        <v>0</v>
      </c>
      <c r="J5673">
        <v>0.19462049300000001</v>
      </c>
      <c r="K5673">
        <v>0.696452407</v>
      </c>
      <c r="L5673">
        <v>0</v>
      </c>
      <c r="M5673">
        <v>0</v>
      </c>
      <c r="N5673">
        <v>0</v>
      </c>
      <c r="O5673">
        <v>0</v>
      </c>
      <c r="P5673">
        <v>1.1516587199999999</v>
      </c>
      <c r="Q5673">
        <v>1.055360082</v>
      </c>
    </row>
    <row r="5674" spans="1:17">
      <c r="A5674" t="s">
        <v>16348</v>
      </c>
      <c r="B5674" s="14" t="s">
        <v>16349</v>
      </c>
      <c r="C5674">
        <v>6.7309170829999996</v>
      </c>
      <c r="D5674">
        <v>0.62530985699999997</v>
      </c>
      <c r="E5674">
        <v>0.38114357199999999</v>
      </c>
      <c r="F5674">
        <v>0.17733078999999999</v>
      </c>
      <c r="G5674">
        <v>0.18746829000000001</v>
      </c>
      <c r="H5674">
        <v>0.12508275699999999</v>
      </c>
      <c r="I5674">
        <v>2.3747971419999998</v>
      </c>
      <c r="J5674">
        <v>0.67436717099999999</v>
      </c>
      <c r="K5674">
        <v>4.1862208939999999</v>
      </c>
      <c r="L5674">
        <v>4.0471920880000001</v>
      </c>
      <c r="M5674">
        <v>4.793017603</v>
      </c>
      <c r="N5674">
        <v>0.58884293099999996</v>
      </c>
      <c r="O5674">
        <v>9.1375832940000006</v>
      </c>
      <c r="P5674">
        <v>0.29318252</v>
      </c>
      <c r="Q5674">
        <v>2.164264985</v>
      </c>
    </row>
    <row r="5675" spans="1:17">
      <c r="A5675" t="s">
        <v>16350</v>
      </c>
      <c r="B5675" s="14" t="s">
        <v>7179</v>
      </c>
      <c r="C5675">
        <v>14.10083081</v>
      </c>
      <c r="D5675">
        <v>7.3442676750000002</v>
      </c>
      <c r="E5675">
        <v>7.1496860250000003</v>
      </c>
      <c r="F5675">
        <v>4.2267595770000002</v>
      </c>
      <c r="G5675">
        <v>9.8175093760000003</v>
      </c>
      <c r="H5675">
        <v>8.5265276360000009</v>
      </c>
      <c r="I5675">
        <v>13.34441041</v>
      </c>
      <c r="J5675">
        <v>19.56816096</v>
      </c>
      <c r="K5675">
        <v>15.992095490000001</v>
      </c>
      <c r="L5675">
        <v>17.914220140000001</v>
      </c>
      <c r="M5675">
        <v>15.83719172</v>
      </c>
      <c r="N5675">
        <v>6.5091420500000003</v>
      </c>
      <c r="O5675">
        <v>13.6227851</v>
      </c>
      <c r="P5675">
        <v>1.4178830600000001</v>
      </c>
      <c r="Q5675">
        <v>3.7123527200000002</v>
      </c>
    </row>
    <row r="5676" spans="1:17">
      <c r="A5676" t="s">
        <v>16351</v>
      </c>
      <c r="B5676" s="14" t="s">
        <v>7076</v>
      </c>
      <c r="C5676">
        <v>20.414797050000001</v>
      </c>
      <c r="D5676">
        <v>105.9975256</v>
      </c>
      <c r="E5676">
        <v>82.033972340000005</v>
      </c>
      <c r="F5676">
        <v>145.83183779999999</v>
      </c>
      <c r="G5676">
        <v>64.042102470000003</v>
      </c>
      <c r="H5676">
        <v>60.926510049999997</v>
      </c>
      <c r="I5676">
        <v>77.529422659999994</v>
      </c>
      <c r="J5676">
        <v>125.67934030000001</v>
      </c>
      <c r="K5676">
        <v>79.491686229999999</v>
      </c>
      <c r="L5676">
        <v>23.648617460000001</v>
      </c>
      <c r="M5676">
        <v>16.32798008</v>
      </c>
      <c r="N5676">
        <v>88.499437349999994</v>
      </c>
      <c r="O5676">
        <v>11.77549151</v>
      </c>
      <c r="P5676">
        <v>252.36744669999999</v>
      </c>
      <c r="Q5676">
        <v>130.98203319999999</v>
      </c>
    </row>
    <row r="5677" spans="1:17">
      <c r="A5677" t="s">
        <v>16352</v>
      </c>
      <c r="B5677" s="14" t="s">
        <v>1450</v>
      </c>
      <c r="C5677">
        <v>25.22644682</v>
      </c>
      <c r="D5677">
        <v>0.77082794799999999</v>
      </c>
      <c r="E5677">
        <v>0.67094697800000003</v>
      </c>
      <c r="F5677">
        <v>0.236814578</v>
      </c>
      <c r="G5677">
        <v>0.93882224199999997</v>
      </c>
      <c r="H5677">
        <v>1.169283364</v>
      </c>
      <c r="I5677">
        <v>7.6113561479999996</v>
      </c>
      <c r="J5677">
        <v>0.74435420799999996</v>
      </c>
      <c r="K5677">
        <v>7.0044994819999999</v>
      </c>
      <c r="L5677">
        <v>9.8934974400000009</v>
      </c>
      <c r="M5677">
        <v>2.9220979630000001</v>
      </c>
      <c r="N5677">
        <v>0.56296530099999997</v>
      </c>
      <c r="O5677">
        <v>17.34066692</v>
      </c>
      <c r="P5677">
        <v>0.75042785700000003</v>
      </c>
      <c r="Q5677">
        <v>4.7838544440000002</v>
      </c>
    </row>
    <row r="5678" spans="1:17">
      <c r="A5678" t="s">
        <v>16353</v>
      </c>
      <c r="B5678" s="14" t="s">
        <v>4571</v>
      </c>
      <c r="C5678">
        <v>4.4565575390000003</v>
      </c>
      <c r="D5678">
        <v>1.7950485700000001</v>
      </c>
      <c r="E5678">
        <v>1.2212276040000001</v>
      </c>
      <c r="F5678">
        <v>1.3603092459999999</v>
      </c>
      <c r="G5678">
        <v>1.0494055550000001</v>
      </c>
      <c r="H5678">
        <v>4.4604396749999999</v>
      </c>
      <c r="I5678">
        <v>1.7724777620000001</v>
      </c>
      <c r="J5678">
        <v>1.6777584830000001</v>
      </c>
      <c r="K5678">
        <v>3.0019421749999999</v>
      </c>
      <c r="L5678">
        <v>3.2425630509999999</v>
      </c>
      <c r="M5678">
        <v>1.8146056349999999</v>
      </c>
      <c r="N5678">
        <v>0.96555676199999996</v>
      </c>
      <c r="O5678">
        <v>2.2434275189999999</v>
      </c>
      <c r="P5678">
        <v>1.8437837669999999</v>
      </c>
      <c r="Q5678">
        <v>2.7850738609999999</v>
      </c>
    </row>
    <row r="5679" spans="1:17">
      <c r="A5679" t="s">
        <v>16354</v>
      </c>
      <c r="B5679" s="14" t="s">
        <v>16355</v>
      </c>
      <c r="C5679">
        <v>0</v>
      </c>
      <c r="D5679">
        <v>0.30394565499999998</v>
      </c>
      <c r="E5679">
        <v>1.16771984</v>
      </c>
      <c r="F5679">
        <v>0.93378505700000003</v>
      </c>
      <c r="G5679">
        <v>0.23692005799999999</v>
      </c>
      <c r="H5679">
        <v>2.1077067949999999</v>
      </c>
      <c r="I5679">
        <v>0</v>
      </c>
      <c r="J5679">
        <v>0.52178982699999998</v>
      </c>
      <c r="K5679">
        <v>0.62241095499999999</v>
      </c>
      <c r="L5679">
        <v>0</v>
      </c>
      <c r="M5679">
        <v>0</v>
      </c>
      <c r="N5679">
        <v>0.84565029700000005</v>
      </c>
      <c r="O5679">
        <v>3.0389374760000001</v>
      </c>
      <c r="P5679">
        <v>1.029223241</v>
      </c>
      <c r="Q5679">
        <v>0</v>
      </c>
    </row>
    <row r="5680" spans="1:17">
      <c r="A5680" t="s">
        <v>16356</v>
      </c>
      <c r="B5680" s="14" t="s">
        <v>5334</v>
      </c>
      <c r="C5680">
        <v>2.0444273860000002</v>
      </c>
      <c r="D5680">
        <v>3.0193941290000001</v>
      </c>
      <c r="E5680">
        <v>3.1175325680000001</v>
      </c>
      <c r="F5680">
        <v>1.669718628</v>
      </c>
      <c r="G5680">
        <v>3.1773090970000002</v>
      </c>
      <c r="H5680">
        <v>6.8048322529999998</v>
      </c>
      <c r="I5680">
        <v>3.9752379879999999</v>
      </c>
      <c r="J5680">
        <v>6.7384937090000001</v>
      </c>
      <c r="K5680">
        <v>5.2555723690000002</v>
      </c>
      <c r="L5680">
        <v>4.7365527140000001</v>
      </c>
      <c r="M5680">
        <v>1.308124477</v>
      </c>
      <c r="N5680">
        <v>3.1082532550000002</v>
      </c>
      <c r="O5680">
        <v>2.2641588619999999</v>
      </c>
      <c r="P5680">
        <v>1.73813047</v>
      </c>
      <c r="Q5680">
        <v>3.2792789359999999</v>
      </c>
    </row>
    <row r="5681" spans="1:17">
      <c r="A5681" t="s">
        <v>16357</v>
      </c>
      <c r="B5681" s="14" t="s">
        <v>16358</v>
      </c>
      <c r="C5681">
        <v>4.2574673399999998</v>
      </c>
      <c r="D5681">
        <v>7.0213883419999998</v>
      </c>
      <c r="E5681">
        <v>5.7372764309999997</v>
      </c>
      <c r="F5681">
        <v>8.6928650199999993</v>
      </c>
      <c r="G5681">
        <v>5.5547305270000003</v>
      </c>
      <c r="H5681">
        <v>7.2671219410000001</v>
      </c>
      <c r="I5681">
        <v>1.379721776</v>
      </c>
      <c r="J5681">
        <v>3.7180762710000002</v>
      </c>
      <c r="K5681">
        <v>8.1547955339999998</v>
      </c>
      <c r="L5681">
        <v>8.3692415340000004</v>
      </c>
      <c r="M5681">
        <v>6.356316187</v>
      </c>
      <c r="N5681">
        <v>2.507503276</v>
      </c>
      <c r="O5681">
        <v>3.1433683170000002</v>
      </c>
      <c r="P5681">
        <v>2.6259929529999999</v>
      </c>
      <c r="Q5681">
        <v>4.8778670479999997</v>
      </c>
    </row>
    <row r="5682" spans="1:17">
      <c r="A5682" t="e">
        <v>#N/A</v>
      </c>
      <c r="B5682" s="14" t="s">
        <v>16359</v>
      </c>
      <c r="C5682">
        <v>18.56064413</v>
      </c>
      <c r="D5682">
        <v>1.5419265529999999</v>
      </c>
      <c r="E5682">
        <v>2.2214557909999999</v>
      </c>
      <c r="F5682">
        <v>1.8948492290000001</v>
      </c>
      <c r="G5682">
        <v>0.801268961</v>
      </c>
      <c r="H5682">
        <v>0</v>
      </c>
      <c r="I5682">
        <v>3.3834188489999999</v>
      </c>
      <c r="J5682">
        <v>1.7647049210000001</v>
      </c>
      <c r="K5682">
        <v>2.105007836</v>
      </c>
      <c r="L5682">
        <v>5.8638425840000004</v>
      </c>
      <c r="M5682">
        <v>13.3605073</v>
      </c>
      <c r="N5682">
        <v>2.8600083089999999</v>
      </c>
      <c r="O5682">
        <v>23.124948379999999</v>
      </c>
      <c r="P5682">
        <v>0.69617122600000003</v>
      </c>
      <c r="Q5682">
        <v>14.35408292</v>
      </c>
    </row>
    <row r="5683" spans="1:17">
      <c r="A5683" t="s">
        <v>16360</v>
      </c>
      <c r="B5683" s="14" t="s">
        <v>16361</v>
      </c>
      <c r="C5683">
        <v>9.6244018049999998</v>
      </c>
      <c r="D5683">
        <v>6.0087222579999997</v>
      </c>
      <c r="E5683">
        <v>1.768588391</v>
      </c>
      <c r="F5683">
        <v>3.57291486</v>
      </c>
      <c r="G5683">
        <v>3.626081568</v>
      </c>
      <c r="H5683">
        <v>7.7286303729999997</v>
      </c>
      <c r="I5683">
        <v>8.9316523019999998</v>
      </c>
      <c r="J5683">
        <v>7.5423687729999997</v>
      </c>
      <c r="K5683">
        <v>15.87675402</v>
      </c>
      <c r="L5683">
        <v>16.585232730000001</v>
      </c>
      <c r="M5683">
        <v>5.0384963970000003</v>
      </c>
      <c r="N5683">
        <v>4.85353105</v>
      </c>
      <c r="O5683">
        <v>10.65881566</v>
      </c>
      <c r="P5683">
        <v>11.02664425</v>
      </c>
      <c r="Q5683">
        <v>6.0146580969999999</v>
      </c>
    </row>
    <row r="5684" spans="1:17">
      <c r="A5684" t="s">
        <v>16362</v>
      </c>
      <c r="B5684" s="14" t="s">
        <v>16363</v>
      </c>
      <c r="C5684">
        <v>45.88603689</v>
      </c>
      <c r="D5684">
        <v>11.11090227</v>
      </c>
      <c r="E5684">
        <v>8.7416804700000004</v>
      </c>
      <c r="F5684">
        <v>6.5364954019999999</v>
      </c>
      <c r="G5684">
        <v>9.5821001290000005</v>
      </c>
      <c r="H5684">
        <v>12.70478818</v>
      </c>
      <c r="I5684">
        <v>28.011560710000001</v>
      </c>
      <c r="J5684">
        <v>21.23877852</v>
      </c>
      <c r="K5684">
        <v>26.625357510000001</v>
      </c>
      <c r="L5684">
        <v>33.039040710000002</v>
      </c>
      <c r="M5684">
        <v>81.935238560000002</v>
      </c>
      <c r="N5684">
        <v>9.3397377289999994</v>
      </c>
      <c r="O5684">
        <v>99.271957549999996</v>
      </c>
      <c r="P5684">
        <v>8.0050696539999997</v>
      </c>
      <c r="Q5684">
        <v>55.751373450000003</v>
      </c>
    </row>
    <row r="5685" spans="1:17">
      <c r="A5685" t="s">
        <v>16362</v>
      </c>
      <c r="B5685" s="14" t="s">
        <v>4170</v>
      </c>
      <c r="C5685">
        <v>20.022071610000001</v>
      </c>
      <c r="D5685">
        <v>4.080037334</v>
      </c>
      <c r="E5685">
        <v>2.9675134220000001</v>
      </c>
      <c r="F5685">
        <v>2.6421762690000001</v>
      </c>
      <c r="G5685">
        <v>2.5996759229999999</v>
      </c>
      <c r="H5685">
        <v>4.666577513</v>
      </c>
      <c r="I5685">
        <v>5.237913045</v>
      </c>
      <c r="J5685">
        <v>4.4370159139999998</v>
      </c>
      <c r="K5685">
        <v>7.384277118</v>
      </c>
      <c r="L5685">
        <v>12.11994629</v>
      </c>
      <c r="M5685">
        <v>4.2540672759999998</v>
      </c>
      <c r="N5685">
        <v>3.2029552720000001</v>
      </c>
      <c r="O5685">
        <v>8.1248276560000008</v>
      </c>
      <c r="P5685">
        <v>2.74024022</v>
      </c>
      <c r="Q5685">
        <v>5.2008316719999996</v>
      </c>
    </row>
    <row r="5686" spans="1:17">
      <c r="A5686" t="s">
        <v>16364</v>
      </c>
      <c r="B5686" s="14" t="s">
        <v>3231</v>
      </c>
      <c r="C5686">
        <v>15.51049188</v>
      </c>
      <c r="D5686">
        <v>43.342535789999999</v>
      </c>
      <c r="E5686">
        <v>43.209147739999999</v>
      </c>
      <c r="F5686">
        <v>32.574040949999997</v>
      </c>
      <c r="G5686">
        <v>47.641923300000002</v>
      </c>
      <c r="H5686">
        <v>83.235392210000001</v>
      </c>
      <c r="I5686">
        <v>21.483924680000001</v>
      </c>
      <c r="J5686">
        <v>37.169353299999997</v>
      </c>
      <c r="K5686">
        <v>36.838858129999998</v>
      </c>
      <c r="L5686">
        <v>62.056733139999999</v>
      </c>
      <c r="M5686">
        <v>9.7710980000000003</v>
      </c>
      <c r="N5686">
        <v>10.37947447</v>
      </c>
      <c r="O5686">
        <v>7.2954770760000001</v>
      </c>
      <c r="P5686">
        <v>11.96776487</v>
      </c>
      <c r="Q5686">
        <v>21.736499890000001</v>
      </c>
    </row>
    <row r="5687" spans="1:17">
      <c r="A5687" t="s">
        <v>16365</v>
      </c>
      <c r="B5687" s="14" t="s">
        <v>6902</v>
      </c>
      <c r="C5687">
        <v>16.287089300000002</v>
      </c>
      <c r="D5687">
        <v>1.3454065019999999</v>
      </c>
      <c r="E5687">
        <v>1.7033800939999999</v>
      </c>
      <c r="F5687">
        <v>1.127283298</v>
      </c>
      <c r="G5687">
        <v>3.0984899320000001</v>
      </c>
      <c r="H5687">
        <v>4.240773699</v>
      </c>
      <c r="I5687">
        <v>5.2334433269999998</v>
      </c>
      <c r="J5687">
        <v>2.5196588979999999</v>
      </c>
      <c r="K5687">
        <v>6.5120162199999996</v>
      </c>
      <c r="L5687">
        <v>12.20980591</v>
      </c>
      <c r="M5687">
        <v>5.2989534300000001</v>
      </c>
      <c r="N5687">
        <v>2.2119181910000001</v>
      </c>
      <c r="O5687">
        <v>5.502995737</v>
      </c>
      <c r="P5687">
        <v>2.029413581</v>
      </c>
      <c r="Q5687">
        <v>4.9339494759999996</v>
      </c>
    </row>
    <row r="5688" spans="1:17">
      <c r="A5688" t="s">
        <v>16366</v>
      </c>
      <c r="B5688" s="14" t="s">
        <v>16367</v>
      </c>
      <c r="C5688">
        <v>14.0522762</v>
      </c>
      <c r="D5688">
        <v>9.3391490689999994</v>
      </c>
      <c r="E5688">
        <v>9.2170563570000006</v>
      </c>
      <c r="F5688">
        <v>10.0223812</v>
      </c>
      <c r="G5688">
        <v>10.38810507</v>
      </c>
      <c r="H5688">
        <v>15.030895259999999</v>
      </c>
      <c r="I5688">
        <v>15.41187248</v>
      </c>
      <c r="J5688">
        <v>9.5106809840000004</v>
      </c>
      <c r="K5688">
        <v>11.906672560000001</v>
      </c>
      <c r="L5688">
        <v>14.82285742</v>
      </c>
      <c r="M5688">
        <v>16.496494389999999</v>
      </c>
      <c r="N5688">
        <v>8.3319859619999992</v>
      </c>
      <c r="O5688">
        <v>9.260384277</v>
      </c>
      <c r="P5688">
        <v>9.6179696280000009</v>
      </c>
      <c r="Q5688">
        <v>18.84096723</v>
      </c>
    </row>
    <row r="5689" spans="1:17">
      <c r="A5689" t="s">
        <v>16368</v>
      </c>
      <c r="B5689" s="14" t="s">
        <v>16369</v>
      </c>
      <c r="C5689">
        <v>246.47009199999999</v>
      </c>
      <c r="D5689">
        <v>41.9823928</v>
      </c>
      <c r="E5689">
        <v>28.66876104</v>
      </c>
      <c r="F5689">
        <v>46.670923940000002</v>
      </c>
      <c r="G5689">
        <v>29.508801720000001</v>
      </c>
      <c r="H5689">
        <v>34.918328160000002</v>
      </c>
      <c r="I5689">
        <v>56.710407719999999</v>
      </c>
      <c r="J5689">
        <v>35.480554869999999</v>
      </c>
      <c r="K5689">
        <v>86.467244949999994</v>
      </c>
      <c r="L5689">
        <v>116.6274739</v>
      </c>
      <c r="M5689">
        <v>75.697728359999999</v>
      </c>
      <c r="N5689">
        <v>27.142009890000001</v>
      </c>
      <c r="O5689">
        <v>129.20119260000001</v>
      </c>
      <c r="P5689">
        <v>20.379166179999999</v>
      </c>
      <c r="Q5689">
        <v>61.7483626</v>
      </c>
    </row>
    <row r="5690" spans="1:17">
      <c r="A5690" t="s">
        <v>16370</v>
      </c>
      <c r="B5690" s="14" t="s">
        <v>1516</v>
      </c>
      <c r="C5690">
        <v>52.196722020000003</v>
      </c>
      <c r="D5690">
        <v>42.100371260000003</v>
      </c>
      <c r="E5690">
        <v>29.192688109999999</v>
      </c>
      <c r="F5690">
        <v>49.469335520000001</v>
      </c>
      <c r="G5690">
        <v>19.320438939999999</v>
      </c>
      <c r="H5690">
        <v>8.1095672820000004</v>
      </c>
      <c r="I5690">
        <v>56.302008030000003</v>
      </c>
      <c r="J5690">
        <v>40.863718779999999</v>
      </c>
      <c r="K5690">
        <v>25.322967200000001</v>
      </c>
      <c r="L5690">
        <v>38.771270010000002</v>
      </c>
      <c r="M5690">
        <v>80.329129519999995</v>
      </c>
      <c r="N5690">
        <v>33.61088908</v>
      </c>
      <c r="O5690">
        <v>83.468602340000004</v>
      </c>
      <c r="P5690">
        <v>20.69141651</v>
      </c>
      <c r="Q5690">
        <v>37.534470810000002</v>
      </c>
    </row>
    <row r="5691" spans="1:17">
      <c r="A5691" t="s">
        <v>16371</v>
      </c>
      <c r="B5691" s="14" t="s">
        <v>1643</v>
      </c>
      <c r="C5691">
        <v>4.6989580059999998</v>
      </c>
      <c r="D5691">
        <v>10.622692349999999</v>
      </c>
      <c r="E5691">
        <v>45.28749406</v>
      </c>
      <c r="F5691">
        <v>16.542894539999999</v>
      </c>
      <c r="G5691">
        <v>40.903050270000001</v>
      </c>
      <c r="H5691">
        <v>64.352507149999994</v>
      </c>
      <c r="I5691">
        <v>38.779387190000001</v>
      </c>
      <c r="J5691">
        <v>29.581358720000001</v>
      </c>
      <c r="K5691">
        <v>31.78142682</v>
      </c>
      <c r="L5691">
        <v>30.095599629999999</v>
      </c>
      <c r="M5691">
        <v>5.3299222290000001</v>
      </c>
      <c r="N5691">
        <v>6.6482065400000003</v>
      </c>
      <c r="O5691">
        <v>5.085721199</v>
      </c>
      <c r="P5691">
        <v>7.6587836310000004</v>
      </c>
      <c r="Q5691">
        <v>19.087634900000001</v>
      </c>
    </row>
    <row r="5692" spans="1:17">
      <c r="A5692" t="s">
        <v>16372</v>
      </c>
      <c r="B5692" s="14" t="s">
        <v>16373</v>
      </c>
      <c r="C5692">
        <v>34.249864850000002</v>
      </c>
      <c r="D5692">
        <v>7.1497519360000004</v>
      </c>
      <c r="E5692">
        <v>5.0452201710000004</v>
      </c>
      <c r="F5692">
        <v>5.110350951</v>
      </c>
      <c r="G5692">
        <v>10.80499053</v>
      </c>
      <c r="H5692">
        <v>18.213007050000002</v>
      </c>
      <c r="I5692">
        <v>42.263056509999998</v>
      </c>
      <c r="J5692">
        <v>11.6061481</v>
      </c>
      <c r="K5692">
        <v>37.947214619999997</v>
      </c>
      <c r="L5692">
        <v>52.437903300000002</v>
      </c>
      <c r="M5692">
        <v>34.13641578</v>
      </c>
      <c r="N5692">
        <v>6.4954574679999997</v>
      </c>
      <c r="O5692">
        <v>53.978702820000002</v>
      </c>
      <c r="P5692">
        <v>8.8936706880000003</v>
      </c>
      <c r="Q5692">
        <v>25.355573020000001</v>
      </c>
    </row>
    <row r="5693" spans="1:17">
      <c r="A5693" t="s">
        <v>16372</v>
      </c>
      <c r="B5693" s="14" t="s">
        <v>7983</v>
      </c>
      <c r="C5693">
        <v>37.053837309999999</v>
      </c>
      <c r="D5693">
        <v>1.1464616809999999</v>
      </c>
      <c r="E5693">
        <v>0.66068359399999999</v>
      </c>
      <c r="F5693">
        <v>0.450837979</v>
      </c>
      <c r="G5693">
        <v>1.215358333</v>
      </c>
      <c r="H5693">
        <v>1.987530531</v>
      </c>
      <c r="I5693">
        <v>1.2075159</v>
      </c>
      <c r="J5693">
        <v>1.784460181</v>
      </c>
      <c r="K5693">
        <v>3.0050437680000002</v>
      </c>
      <c r="L5693">
        <v>9.6790143499999992</v>
      </c>
      <c r="M5693">
        <v>0.39735510400000001</v>
      </c>
      <c r="N5693">
        <v>1.250375563</v>
      </c>
      <c r="O5693">
        <v>2.751038136</v>
      </c>
      <c r="P5693">
        <v>0.74537430500000001</v>
      </c>
      <c r="Q5693">
        <v>2.8460337060000001</v>
      </c>
    </row>
    <row r="5694" spans="1:17">
      <c r="A5694" t="s">
        <v>16374</v>
      </c>
      <c r="B5694" s="14" t="s">
        <v>4175</v>
      </c>
      <c r="C5694">
        <v>18.247215279999999</v>
      </c>
      <c r="D5694">
        <v>4.1352971810000003</v>
      </c>
      <c r="E5694">
        <v>3.2912545459999998</v>
      </c>
      <c r="F5694">
        <v>2.341054626</v>
      </c>
      <c r="G5694">
        <v>3.31393285</v>
      </c>
      <c r="H5694">
        <v>0.845785593</v>
      </c>
      <c r="I5694">
        <v>8.1054274819999996</v>
      </c>
      <c r="J5694">
        <v>7.9632795029999999</v>
      </c>
      <c r="K5694">
        <v>14.367293200000001</v>
      </c>
      <c r="L5694">
        <v>13.119938299999999</v>
      </c>
      <c r="M5694">
        <v>5.2338266280000001</v>
      </c>
      <c r="N5694">
        <v>5.1968195679999996</v>
      </c>
      <c r="O5694">
        <v>6.2715705599999998</v>
      </c>
      <c r="P5694">
        <v>5.9001306939999996</v>
      </c>
      <c r="Q5694">
        <v>4.8300545369999996</v>
      </c>
    </row>
    <row r="5695" spans="1:17">
      <c r="A5695" t="s">
        <v>16375</v>
      </c>
      <c r="B5695" s="14" t="s">
        <v>2787</v>
      </c>
      <c r="C5695">
        <v>0.57357546100000001</v>
      </c>
      <c r="D5695">
        <v>3.3037204099999999</v>
      </c>
      <c r="E5695">
        <v>2.6239232449999998</v>
      </c>
      <c r="F5695">
        <v>3.591441085</v>
      </c>
      <c r="G5695">
        <v>1.8818691839999999</v>
      </c>
      <c r="H5695">
        <v>0</v>
      </c>
      <c r="I5695">
        <v>1.672912653</v>
      </c>
      <c r="J5695">
        <v>4.7990169939999996</v>
      </c>
      <c r="K5695">
        <v>3.382630647</v>
      </c>
      <c r="L5695">
        <v>3.9865985340000001</v>
      </c>
      <c r="M5695">
        <v>0</v>
      </c>
      <c r="N5695">
        <v>7.3533991419999998</v>
      </c>
      <c r="O5695">
        <v>0</v>
      </c>
      <c r="P5695">
        <v>3.872452445</v>
      </c>
      <c r="Q5695">
        <v>2.7600597709999999</v>
      </c>
    </row>
    <row r="5696" spans="1:17">
      <c r="A5696" t="s">
        <v>16376</v>
      </c>
      <c r="B5696" s="14" t="s">
        <v>8712</v>
      </c>
      <c r="C5696">
        <v>6.3210356939999999</v>
      </c>
      <c r="D5696">
        <v>15.870305269999999</v>
      </c>
      <c r="E5696">
        <v>14.066071689999999</v>
      </c>
      <c r="F5696">
        <v>15.774297580000001</v>
      </c>
      <c r="G5696">
        <v>12.8254135</v>
      </c>
      <c r="H5696">
        <v>12.74503953</v>
      </c>
      <c r="I5696">
        <v>3.0726967100000002</v>
      </c>
      <c r="J5696">
        <v>10.28360784</v>
      </c>
      <c r="K5696">
        <v>5.9740337180000003</v>
      </c>
      <c r="L5696">
        <v>7.9879896419999996</v>
      </c>
      <c r="M5696">
        <v>6.0667609669999996</v>
      </c>
      <c r="N5696">
        <v>6.5583200750000001</v>
      </c>
      <c r="O5696">
        <v>10.50061431</v>
      </c>
      <c r="P5696">
        <v>11.064149840000001</v>
      </c>
      <c r="Q5696">
        <v>11.587422950000001</v>
      </c>
    </row>
    <row r="5697" spans="1:17">
      <c r="A5697" t="s">
        <v>16377</v>
      </c>
      <c r="B5697" s="14" t="s">
        <v>16378</v>
      </c>
      <c r="C5697">
        <v>16.667125510000002</v>
      </c>
      <c r="D5697">
        <v>0.82051697000000001</v>
      </c>
      <c r="E5697">
        <v>0.39403999099999998</v>
      </c>
      <c r="F5697">
        <v>0</v>
      </c>
      <c r="G5697">
        <v>0.31978895699999998</v>
      </c>
      <c r="H5697">
        <v>0</v>
      </c>
      <c r="I5697">
        <v>0</v>
      </c>
      <c r="J5697">
        <v>0</v>
      </c>
      <c r="K5697">
        <v>1.6802304699999999</v>
      </c>
      <c r="L5697">
        <v>3.5104169729999999</v>
      </c>
      <c r="M5697">
        <v>17.774068010000001</v>
      </c>
      <c r="N5697">
        <v>0.228287659</v>
      </c>
      <c r="O5697">
        <v>24.611305300000001</v>
      </c>
      <c r="P5697">
        <v>0</v>
      </c>
      <c r="Q5697">
        <v>0</v>
      </c>
    </row>
    <row r="5698" spans="1:17">
      <c r="A5698" t="e">
        <v>#N/A</v>
      </c>
      <c r="B5698" s="14" t="s">
        <v>16379</v>
      </c>
      <c r="C5698">
        <v>56.132433470000002</v>
      </c>
      <c r="D5698">
        <v>32.864492800000001</v>
      </c>
      <c r="E5698">
        <v>18.768545589999999</v>
      </c>
      <c r="F5698">
        <v>27.288281779999998</v>
      </c>
      <c r="G5698">
        <v>24.232551579999999</v>
      </c>
      <c r="H5698">
        <v>21.55795251</v>
      </c>
      <c r="I5698">
        <v>23.388293409999999</v>
      </c>
      <c r="J5698">
        <v>25.92231598</v>
      </c>
      <c r="K5698">
        <v>30.921134519999999</v>
      </c>
      <c r="L5698">
        <v>63.335192960000001</v>
      </c>
      <c r="M5698">
        <v>15.39268802</v>
      </c>
      <c r="N5698">
        <v>12.850600439999999</v>
      </c>
      <c r="O5698">
        <v>4.4403892239999996</v>
      </c>
      <c r="P5698">
        <v>18.647926340000001</v>
      </c>
      <c r="Q5698">
        <v>16.537390030000001</v>
      </c>
    </row>
    <row r="5699" spans="1:17">
      <c r="A5699" t="s">
        <v>16380</v>
      </c>
      <c r="B5699" s="14" t="s">
        <v>9250</v>
      </c>
      <c r="C5699">
        <v>3.7093502869999999</v>
      </c>
      <c r="D5699">
        <v>0.42609015</v>
      </c>
      <c r="E5699">
        <v>0.48719737200000002</v>
      </c>
      <c r="F5699">
        <v>0.39894511700000002</v>
      </c>
      <c r="G5699">
        <v>0.34794513799999999</v>
      </c>
      <c r="H5699">
        <v>0.22863874200000001</v>
      </c>
      <c r="I5699">
        <v>1.135309984</v>
      </c>
      <c r="J5699">
        <v>0.85919617100000001</v>
      </c>
      <c r="K5699">
        <v>1.5788725880000001</v>
      </c>
      <c r="L5699">
        <v>1.707198792</v>
      </c>
      <c r="M5699">
        <v>2.6371371689999998</v>
      </c>
      <c r="N5699">
        <v>0.445968472</v>
      </c>
      <c r="O5699">
        <v>4.1587411169999999</v>
      </c>
      <c r="P5699">
        <v>0.54277887499999999</v>
      </c>
      <c r="Q5699">
        <v>1.5740289540000001</v>
      </c>
    </row>
    <row r="5700" spans="1:17">
      <c r="A5700" t="s">
        <v>16381</v>
      </c>
      <c r="B5700" s="14" t="s">
        <v>2496</v>
      </c>
      <c r="C5700">
        <v>2.1196287360000001</v>
      </c>
      <c r="D5700">
        <v>0.46956873599999999</v>
      </c>
      <c r="E5700">
        <v>0.451005567</v>
      </c>
      <c r="F5700">
        <v>0.24043567299999999</v>
      </c>
      <c r="G5700">
        <v>0.30501684099999998</v>
      </c>
      <c r="H5700">
        <v>0.54270294699999999</v>
      </c>
      <c r="I5700">
        <v>1.0303653639999999</v>
      </c>
      <c r="J5700">
        <v>2.060080395</v>
      </c>
      <c r="K5700">
        <v>1.1218305230000001</v>
      </c>
      <c r="L5700">
        <v>0.44643455100000001</v>
      </c>
      <c r="M5700">
        <v>2.0343629590000001</v>
      </c>
      <c r="N5700">
        <v>0.74032379299999995</v>
      </c>
      <c r="O5700">
        <v>0.39124045299999999</v>
      </c>
      <c r="P5700">
        <v>0.74202681599999998</v>
      </c>
      <c r="Q5700">
        <v>1.699951271</v>
      </c>
    </row>
    <row r="5701" spans="1:17">
      <c r="A5701" t="e">
        <v>#N/A</v>
      </c>
      <c r="B5701" s="14" t="s">
        <v>16382</v>
      </c>
      <c r="C5701">
        <v>4.2356341740000003</v>
      </c>
      <c r="D5701">
        <v>1.8766695819999999</v>
      </c>
      <c r="E5701">
        <v>0.71348181300000002</v>
      </c>
      <c r="F5701">
        <v>0.81678258800000003</v>
      </c>
      <c r="G5701">
        <v>0.67046351500000001</v>
      </c>
      <c r="H5701">
        <v>0.27111954900000002</v>
      </c>
      <c r="I5701">
        <v>4.6326811939999999</v>
      </c>
      <c r="J5701">
        <v>1.342382376</v>
      </c>
      <c r="K5701">
        <v>10.4080943</v>
      </c>
      <c r="L5701">
        <v>21.63356967</v>
      </c>
      <c r="M5701">
        <v>33.199528389999998</v>
      </c>
      <c r="N5701">
        <v>1.566404551</v>
      </c>
      <c r="O5701">
        <v>15.6362424</v>
      </c>
      <c r="P5701">
        <v>0.582522761</v>
      </c>
      <c r="Q5701">
        <v>1.455855704</v>
      </c>
    </row>
    <row r="5702" spans="1:17">
      <c r="A5702" t="s">
        <v>16383</v>
      </c>
      <c r="B5702" s="14" t="s">
        <v>16384</v>
      </c>
      <c r="C5702">
        <v>8.9902310619999994</v>
      </c>
      <c r="D5702">
        <v>0.842615738</v>
      </c>
      <c r="E5702">
        <v>0.76025633699999995</v>
      </c>
      <c r="F5702">
        <v>0.329470017</v>
      </c>
      <c r="G5702">
        <v>0.59709409000000002</v>
      </c>
      <c r="H5702">
        <v>0.44265960500000001</v>
      </c>
      <c r="I5702">
        <v>2.3531900010000002</v>
      </c>
      <c r="J5702">
        <v>2.746957181</v>
      </c>
      <c r="K5702">
        <v>1.3071846039999999</v>
      </c>
      <c r="L5702">
        <v>2.7674456630000002</v>
      </c>
      <c r="M5702">
        <v>4.8674059520000004</v>
      </c>
      <c r="N5702">
        <v>1.3355751890000001</v>
      </c>
      <c r="O5702">
        <v>4.8505954300000003</v>
      </c>
      <c r="P5702">
        <v>1.400697284</v>
      </c>
      <c r="Q5702">
        <v>2.2977571879999998</v>
      </c>
    </row>
    <row r="5703" spans="1:17">
      <c r="A5703" t="s">
        <v>16385</v>
      </c>
      <c r="B5703" s="14" t="s">
        <v>365</v>
      </c>
      <c r="C5703">
        <v>30.615076030000001</v>
      </c>
      <c r="D5703">
        <v>8.8242365060000001</v>
      </c>
      <c r="E5703">
        <v>12.520467590000001</v>
      </c>
      <c r="F5703">
        <v>9.6116963480000006</v>
      </c>
      <c r="G5703">
        <v>7.958398764</v>
      </c>
      <c r="H5703">
        <v>24.147901829999999</v>
      </c>
      <c r="I5703">
        <v>12.721870640000001</v>
      </c>
      <c r="J5703">
        <v>17.172756920000001</v>
      </c>
      <c r="K5703">
        <v>16.128605279999999</v>
      </c>
      <c r="L5703">
        <v>23.50444993</v>
      </c>
      <c r="M5703">
        <v>21.168780399999999</v>
      </c>
      <c r="N5703">
        <v>6.2696762469999996</v>
      </c>
      <c r="O5703">
        <v>22.421399399999999</v>
      </c>
      <c r="P5703">
        <v>4.4944525789999998</v>
      </c>
      <c r="Q5703">
        <v>15.16202054</v>
      </c>
    </row>
    <row r="5704" spans="1:17">
      <c r="A5704" t="s">
        <v>16386</v>
      </c>
      <c r="B5704" s="14" t="s">
        <v>16387</v>
      </c>
      <c r="C5704">
        <v>5.2275231900000003</v>
      </c>
      <c r="D5704">
        <v>9.2645713539999992</v>
      </c>
      <c r="E5704">
        <v>3.893015353</v>
      </c>
      <c r="F5704">
        <v>4.9809749779999999</v>
      </c>
      <c r="G5704">
        <v>3.610781646</v>
      </c>
      <c r="H5704">
        <v>0</v>
      </c>
      <c r="I5704">
        <v>0</v>
      </c>
      <c r="J5704">
        <v>0</v>
      </c>
      <c r="K5704">
        <v>2.3714645239999999</v>
      </c>
      <c r="L5704">
        <v>13.21220228</v>
      </c>
      <c r="M5704">
        <v>0</v>
      </c>
      <c r="N5704">
        <v>1.2888138710000001</v>
      </c>
      <c r="O5704">
        <v>11.57873646</v>
      </c>
      <c r="P5704">
        <v>0</v>
      </c>
      <c r="Q5704">
        <v>21.561407249999998</v>
      </c>
    </row>
    <row r="5705" spans="1:17">
      <c r="A5705" t="s">
        <v>16388</v>
      </c>
      <c r="B5705" s="14" t="s">
        <v>4174</v>
      </c>
      <c r="C5705">
        <v>651.19957429999999</v>
      </c>
      <c r="D5705">
        <v>111.43228430000001</v>
      </c>
      <c r="E5705">
        <v>91.341630899999998</v>
      </c>
      <c r="F5705">
        <v>74.974763060000001</v>
      </c>
      <c r="G5705">
        <v>127.3850819</v>
      </c>
      <c r="H5705">
        <v>165.597928</v>
      </c>
      <c r="I5705">
        <v>326.01820129999999</v>
      </c>
      <c r="J5705">
        <v>153.50015049999999</v>
      </c>
      <c r="K5705">
        <v>436.64281949999997</v>
      </c>
      <c r="L5705">
        <v>444.54246660000001</v>
      </c>
      <c r="M5705">
        <v>579.12985649999996</v>
      </c>
      <c r="N5705">
        <v>101.72277200000001</v>
      </c>
      <c r="O5705">
        <v>647.24994990000005</v>
      </c>
      <c r="P5705">
        <v>90.719253359999996</v>
      </c>
      <c r="Q5705">
        <v>245.64556110000001</v>
      </c>
    </row>
    <row r="5706" spans="1:17">
      <c r="A5706" t="s">
        <v>16389</v>
      </c>
      <c r="B5706" s="14" t="s">
        <v>16390</v>
      </c>
      <c r="C5706">
        <v>0</v>
      </c>
      <c r="D5706">
        <v>0</v>
      </c>
      <c r="E5706">
        <v>7.2262268000000004E-2</v>
      </c>
      <c r="F5706">
        <v>9.2457006999999994E-2</v>
      </c>
      <c r="G5706">
        <v>0.117291016</v>
      </c>
      <c r="H5706">
        <v>0</v>
      </c>
      <c r="I5706">
        <v>2.9716211609999998</v>
      </c>
      <c r="J5706">
        <v>8.6106764000000002E-2</v>
      </c>
      <c r="K5706">
        <v>1.540671854</v>
      </c>
      <c r="L5706">
        <v>0.429179268</v>
      </c>
      <c r="M5706">
        <v>1.303821436</v>
      </c>
      <c r="N5706">
        <v>8.3730505999999996E-2</v>
      </c>
      <c r="O5706">
        <v>2.256710971</v>
      </c>
      <c r="P5706">
        <v>0.10190664300000001</v>
      </c>
      <c r="Q5706">
        <v>0</v>
      </c>
    </row>
    <row r="5707" spans="1:17">
      <c r="A5707" t="s">
        <v>13416</v>
      </c>
      <c r="B5707" s="14" t="s">
        <v>16391</v>
      </c>
      <c r="C5707">
        <v>0</v>
      </c>
      <c r="D5707">
        <v>0</v>
      </c>
      <c r="E5707">
        <v>0.31608243899999999</v>
      </c>
      <c r="F5707">
        <v>0.20220813100000001</v>
      </c>
      <c r="G5707">
        <v>0</v>
      </c>
      <c r="H5707">
        <v>0.57052135400000004</v>
      </c>
      <c r="I5707">
        <v>0</v>
      </c>
      <c r="J5707">
        <v>0.56495948900000004</v>
      </c>
      <c r="K5707">
        <v>0.67390538600000005</v>
      </c>
      <c r="L5707">
        <v>0</v>
      </c>
      <c r="M5707">
        <v>2.8515231409999999</v>
      </c>
      <c r="N5707">
        <v>0.18312283400000001</v>
      </c>
      <c r="O5707">
        <v>0</v>
      </c>
      <c r="P5707">
        <v>0</v>
      </c>
      <c r="Q5707">
        <v>0</v>
      </c>
    </row>
    <row r="5708" spans="1:17">
      <c r="A5708" t="e">
        <v>#N/A</v>
      </c>
      <c r="B5708" s="14" t="s">
        <v>16392</v>
      </c>
      <c r="C5708">
        <v>16.80709491</v>
      </c>
      <c r="D5708">
        <v>0.53190489600000002</v>
      </c>
      <c r="E5708">
        <v>0.25543871499999998</v>
      </c>
      <c r="F5708">
        <v>0</v>
      </c>
      <c r="G5708">
        <v>0</v>
      </c>
      <c r="H5708">
        <v>0</v>
      </c>
      <c r="I5708">
        <v>0</v>
      </c>
      <c r="J5708">
        <v>0</v>
      </c>
      <c r="K5708">
        <v>5.4460958550000003</v>
      </c>
      <c r="L5708">
        <v>1.5170988080000001</v>
      </c>
      <c r="M5708">
        <v>0</v>
      </c>
      <c r="N5708">
        <v>2.3678208330000001</v>
      </c>
      <c r="O5708">
        <v>0</v>
      </c>
      <c r="P5708">
        <v>0.36022813399999998</v>
      </c>
      <c r="Q5708">
        <v>0</v>
      </c>
    </row>
    <row r="5709" spans="1:17">
      <c r="A5709" t="e">
        <v>#N/A</v>
      </c>
      <c r="B5709" s="14" t="s">
        <v>16393</v>
      </c>
      <c r="C5709">
        <v>9.3152104960000006</v>
      </c>
      <c r="D5709">
        <v>7.5666470930000003</v>
      </c>
      <c r="E5709">
        <v>4.2944433599999998</v>
      </c>
      <c r="F5709">
        <v>1.6906424200000001</v>
      </c>
      <c r="G5709">
        <v>2.6809375000000002</v>
      </c>
      <c r="H5709">
        <v>1.1925183180000001</v>
      </c>
      <c r="I5709">
        <v>18.112738499999999</v>
      </c>
      <c r="J5709">
        <v>5.1172019889999998</v>
      </c>
      <c r="K5709">
        <v>5.6344570650000003</v>
      </c>
      <c r="L5709">
        <v>13.73373658</v>
      </c>
      <c r="M5709">
        <v>5.9603265639999998</v>
      </c>
      <c r="N5709">
        <v>6.1242884699999998</v>
      </c>
      <c r="O5709">
        <v>13.75519068</v>
      </c>
      <c r="P5709">
        <v>4.1927304669999996</v>
      </c>
      <c r="Q5709">
        <v>2.1345252800000001</v>
      </c>
    </row>
    <row r="5710" spans="1:17">
      <c r="A5710" t="e">
        <v>#N/A</v>
      </c>
      <c r="B5710" s="14" t="s">
        <v>16394</v>
      </c>
      <c r="C5710">
        <v>68.276655210000001</v>
      </c>
      <c r="D5710">
        <v>6.0208560630000001</v>
      </c>
      <c r="E5710">
        <v>7.6164198560000003</v>
      </c>
      <c r="F5710">
        <v>8.5719369879999991</v>
      </c>
      <c r="G5710">
        <v>7.669288624</v>
      </c>
      <c r="H5710">
        <v>15.02037118</v>
      </c>
      <c r="I5710">
        <v>18.367130899999999</v>
      </c>
      <c r="J5710">
        <v>18.235284180000001</v>
      </c>
      <c r="K5710">
        <v>24.057232410000001</v>
      </c>
      <c r="L5710">
        <v>29.738058819999999</v>
      </c>
      <c r="M5710">
        <v>17.814009729999999</v>
      </c>
      <c r="N5710">
        <v>7.7628796969999998</v>
      </c>
      <c r="O5710">
        <v>36.706267259999997</v>
      </c>
      <c r="P5710">
        <v>7.1606183259999998</v>
      </c>
      <c r="Q5710">
        <v>11.392129300000001</v>
      </c>
    </row>
    <row r="5711" spans="1:17">
      <c r="A5711" t="e">
        <v>#N/A</v>
      </c>
      <c r="B5711" s="14" t="s">
        <v>16395</v>
      </c>
      <c r="C5711">
        <v>147.12210580000001</v>
      </c>
      <c r="D5711">
        <v>25.159101580000002</v>
      </c>
      <c r="E5711">
        <v>10.434671509999999</v>
      </c>
      <c r="F5711">
        <v>10.540098840000001</v>
      </c>
      <c r="G5711">
        <v>16.936822660000001</v>
      </c>
      <c r="H5711">
        <v>31.720987269999998</v>
      </c>
      <c r="I5711">
        <v>15.05621388</v>
      </c>
      <c r="J5711">
        <v>15.37866809</v>
      </c>
      <c r="K5711">
        <v>44.494603130000002</v>
      </c>
      <c r="L5711">
        <v>61.973486309999998</v>
      </c>
      <c r="M5711">
        <v>34.6816502</v>
      </c>
      <c r="N5711">
        <v>16.226972140000001</v>
      </c>
      <c r="O5711">
        <v>65.745512950000006</v>
      </c>
      <c r="P5711">
        <v>11.61735734</v>
      </c>
      <c r="Q5711">
        <v>40.809455190000001</v>
      </c>
    </row>
    <row r="5712" spans="1:17">
      <c r="A5712" t="e">
        <v>#N/A</v>
      </c>
      <c r="B5712" s="14" t="s">
        <v>16396</v>
      </c>
      <c r="C5712">
        <v>0</v>
      </c>
      <c r="D5712">
        <v>0.698378948</v>
      </c>
      <c r="E5712">
        <v>0.33538518299999998</v>
      </c>
      <c r="F5712">
        <v>0</v>
      </c>
      <c r="G5712">
        <v>0</v>
      </c>
      <c r="H5712">
        <v>1.2107247050000001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</row>
    <row r="5713" spans="1:17">
      <c r="A5713" t="s">
        <v>16397</v>
      </c>
      <c r="B5713" s="14" t="s">
        <v>16398</v>
      </c>
      <c r="C5713">
        <v>15.024732739999999</v>
      </c>
      <c r="D5713">
        <v>0.45595635200000001</v>
      </c>
      <c r="E5713">
        <v>0.55836242400000002</v>
      </c>
      <c r="F5713">
        <v>0.36420642199999997</v>
      </c>
      <c r="G5713">
        <v>0.51534392900000003</v>
      </c>
      <c r="H5713">
        <v>3.636096223</v>
      </c>
      <c r="I5713">
        <v>1.8008927640000001</v>
      </c>
      <c r="J5713">
        <v>1.2784912639999999</v>
      </c>
      <c r="K5713">
        <v>2.7543972459999999</v>
      </c>
      <c r="L5713">
        <v>4.55167447</v>
      </c>
      <c r="M5713">
        <v>4.5433937110000002</v>
      </c>
      <c r="N5713">
        <v>0.95143560699999996</v>
      </c>
      <c r="O5713">
        <v>7.4080253819999999</v>
      </c>
      <c r="P5713">
        <v>0.89549859700000001</v>
      </c>
      <c r="Q5713">
        <v>3.254180329</v>
      </c>
    </row>
    <row r="5714" spans="1:17">
      <c r="A5714" t="s">
        <v>16399</v>
      </c>
      <c r="B5714" s="14" t="s">
        <v>16400</v>
      </c>
      <c r="C5714">
        <v>1.9434086209999999</v>
      </c>
      <c r="D5714">
        <v>0</v>
      </c>
      <c r="E5714">
        <v>0.33597703899999998</v>
      </c>
      <c r="F5714">
        <v>9.9200930000000007E-2</v>
      </c>
      <c r="G5714">
        <v>0.33559029400000001</v>
      </c>
      <c r="H5714">
        <v>9.3297020999999994E-2</v>
      </c>
      <c r="I5714">
        <v>0.35426385599999999</v>
      </c>
      <c r="J5714">
        <v>0.30795831000000001</v>
      </c>
      <c r="K5714">
        <v>0.55101675699999997</v>
      </c>
      <c r="L5714">
        <v>0.76747351500000005</v>
      </c>
      <c r="M5714">
        <v>0.466307902</v>
      </c>
      <c r="N5714">
        <v>0.23956775499999999</v>
      </c>
      <c r="O5714">
        <v>0.80710604100000005</v>
      </c>
      <c r="P5714">
        <v>0.43735933500000002</v>
      </c>
      <c r="Q5714">
        <v>0.83497606499999999</v>
      </c>
    </row>
    <row r="5715" spans="1:17">
      <c r="A5715" t="s">
        <v>16401</v>
      </c>
      <c r="B5715" s="14" t="s">
        <v>16402</v>
      </c>
      <c r="C5715">
        <v>3.603615462</v>
      </c>
      <c r="D5715">
        <v>7.7437183999999997</v>
      </c>
      <c r="E5715">
        <v>2.9520334570000002</v>
      </c>
      <c r="F5715">
        <v>0.68673128000000005</v>
      </c>
      <c r="G5715">
        <v>3.4225231780000001</v>
      </c>
      <c r="H5715">
        <v>3.459968071</v>
      </c>
      <c r="I5715">
        <v>8.9338790909999997</v>
      </c>
      <c r="J5715">
        <v>7.4006735170000004</v>
      </c>
      <c r="K5715">
        <v>7.5199843629999998</v>
      </c>
      <c r="L5715">
        <v>6.8309160990000004</v>
      </c>
      <c r="M5715">
        <v>2.0751922330000001</v>
      </c>
      <c r="N5715">
        <v>2.0434335109999999</v>
      </c>
      <c r="O5715">
        <v>1.596370297</v>
      </c>
      <c r="P5715">
        <v>3.1898735669999998</v>
      </c>
      <c r="Q5715">
        <v>3.4681379319999999</v>
      </c>
    </row>
    <row r="5716" spans="1:17">
      <c r="A5716" t="s">
        <v>16403</v>
      </c>
      <c r="B5716" s="14" t="s">
        <v>16404</v>
      </c>
      <c r="C5716">
        <v>5.0057494790000003</v>
      </c>
      <c r="D5716">
        <v>1.26016036</v>
      </c>
      <c r="E5716">
        <v>1.5008255960000001</v>
      </c>
      <c r="F5716">
        <v>1.393732078</v>
      </c>
      <c r="G5716">
        <v>1.493053237</v>
      </c>
      <c r="H5716">
        <v>1.3107845979999999</v>
      </c>
      <c r="I5716">
        <v>4.3136260149999996</v>
      </c>
      <c r="J5716">
        <v>1.6441410590000001</v>
      </c>
      <c r="K5716">
        <v>3.1998438669999998</v>
      </c>
      <c r="L5716">
        <v>3.0191520079999998</v>
      </c>
      <c r="M5716">
        <v>3.0573355549999999</v>
      </c>
      <c r="N5716">
        <v>1.178039786</v>
      </c>
      <c r="O5716">
        <v>6.80370382</v>
      </c>
      <c r="P5716">
        <v>2.3554752059999999</v>
      </c>
      <c r="Q5716">
        <v>5.9437414669999997</v>
      </c>
    </row>
    <row r="5717" spans="1:17">
      <c r="A5717" t="e">
        <v>#N/A</v>
      </c>
      <c r="B5717" s="14" t="s">
        <v>16405</v>
      </c>
      <c r="C5717">
        <v>0</v>
      </c>
      <c r="D5717">
        <v>0.240756953</v>
      </c>
      <c r="E5717">
        <v>0.231239258</v>
      </c>
      <c r="F5717">
        <v>0</v>
      </c>
      <c r="G5717">
        <v>0</v>
      </c>
      <c r="H5717">
        <v>1.6695256460000001</v>
      </c>
      <c r="I5717">
        <v>0</v>
      </c>
      <c r="J5717">
        <v>0</v>
      </c>
      <c r="K5717">
        <v>0.49301499300000001</v>
      </c>
      <c r="L5717">
        <v>0</v>
      </c>
      <c r="M5717">
        <v>0</v>
      </c>
      <c r="N5717">
        <v>0</v>
      </c>
      <c r="O5717">
        <v>0</v>
      </c>
      <c r="P5717">
        <v>0.48915188799999998</v>
      </c>
      <c r="Q5717">
        <v>0</v>
      </c>
    </row>
    <row r="5718" spans="1:17">
      <c r="A5718" t="s">
        <v>16406</v>
      </c>
      <c r="B5718" s="14" t="s">
        <v>2969</v>
      </c>
      <c r="C5718">
        <v>26.652368729999999</v>
      </c>
      <c r="D5718">
        <v>0.85218029900000003</v>
      </c>
      <c r="E5718">
        <v>1.227737377</v>
      </c>
      <c r="F5718">
        <v>0.86022540999999997</v>
      </c>
      <c r="G5718">
        <v>1.328517798</v>
      </c>
      <c r="H5718">
        <v>1.0552557309999999</v>
      </c>
      <c r="I5718">
        <v>4.8083716980000002</v>
      </c>
      <c r="J5718">
        <v>1.4629556429999999</v>
      </c>
      <c r="K5718">
        <v>18.198584050000001</v>
      </c>
      <c r="L5718">
        <v>20.659998940000001</v>
      </c>
      <c r="M5718">
        <v>8.966266375</v>
      </c>
      <c r="N5718">
        <v>2.2693585559999998</v>
      </c>
      <c r="O5718">
        <v>14.606310260000001</v>
      </c>
      <c r="P5718">
        <v>0.90692166399999996</v>
      </c>
      <c r="Q5718">
        <v>3.2110190670000001</v>
      </c>
    </row>
    <row r="5719" spans="1:17">
      <c r="A5719" t="s">
        <v>16407</v>
      </c>
      <c r="B5719" s="14" t="s">
        <v>16408</v>
      </c>
      <c r="C5719">
        <v>0.73745416399999997</v>
      </c>
      <c r="D5719">
        <v>4.4110113169999998</v>
      </c>
      <c r="E5719">
        <v>3.1120950120000002</v>
      </c>
      <c r="F5719">
        <v>3.513366279</v>
      </c>
      <c r="G5719">
        <v>3.5231986979999999</v>
      </c>
      <c r="H5719">
        <v>1.132892403</v>
      </c>
      <c r="I5719">
        <v>6.0941818090000002</v>
      </c>
      <c r="J5719">
        <v>9.317571955</v>
      </c>
      <c r="K5719">
        <v>11.374560199999999</v>
      </c>
      <c r="L5719">
        <v>6.9894909370000002</v>
      </c>
      <c r="M5719">
        <v>0.47185918599999999</v>
      </c>
      <c r="N5719">
        <v>7.6059197169999999</v>
      </c>
      <c r="O5719">
        <v>1.633428893</v>
      </c>
      <c r="P5719">
        <v>5.2739114249999997</v>
      </c>
      <c r="Q5719">
        <v>2.703732021</v>
      </c>
    </row>
    <row r="5720" spans="1:17">
      <c r="A5720" t="s">
        <v>16407</v>
      </c>
      <c r="B5720" s="14" t="s">
        <v>5770</v>
      </c>
      <c r="C5720">
        <v>37.905856559999997</v>
      </c>
      <c r="D5720">
        <v>1.9888617850000001</v>
      </c>
      <c r="E5720">
        <v>2.8122938720000001</v>
      </c>
      <c r="F5720">
        <v>1.4257138519999999</v>
      </c>
      <c r="G5720">
        <v>1.980914931</v>
      </c>
      <c r="H5720">
        <v>0.76620742200000003</v>
      </c>
      <c r="I5720">
        <v>2.9094133100000001</v>
      </c>
      <c r="J5720">
        <v>3.0981796140000002</v>
      </c>
      <c r="K5720">
        <v>4.2989954719999997</v>
      </c>
      <c r="L5720">
        <v>8.8240916180000006</v>
      </c>
      <c r="M5720">
        <v>15.31832721</v>
      </c>
      <c r="N5720">
        <v>3.3200966030000001</v>
      </c>
      <c r="O5720">
        <v>28.723097450000001</v>
      </c>
      <c r="P5720">
        <v>1.6462599769999999</v>
      </c>
      <c r="Q5720">
        <v>6.1715622210000003</v>
      </c>
    </row>
    <row r="5721" spans="1:17">
      <c r="A5721" t="s">
        <v>16409</v>
      </c>
      <c r="B5721" s="14" t="s">
        <v>5786</v>
      </c>
      <c r="C5721">
        <v>7.2159493489999997</v>
      </c>
      <c r="D5721">
        <v>0.49186904399999998</v>
      </c>
      <c r="E5721">
        <v>0.50195080800000003</v>
      </c>
      <c r="F5721">
        <v>0.22666879200000001</v>
      </c>
      <c r="G5721">
        <v>0.239626806</v>
      </c>
      <c r="H5721">
        <v>0.10658933900000001</v>
      </c>
      <c r="I5721">
        <v>1.6189477290000001</v>
      </c>
      <c r="J5721">
        <v>1.336969544</v>
      </c>
      <c r="K5721">
        <v>1.5108523979999999</v>
      </c>
      <c r="L5721">
        <v>1.928999291</v>
      </c>
      <c r="M5721">
        <v>0.53274424300000001</v>
      </c>
      <c r="N5721">
        <v>0.88952408999999999</v>
      </c>
      <c r="O5721">
        <v>3.6883878239999999</v>
      </c>
      <c r="P5721">
        <v>1.0409818399999999</v>
      </c>
      <c r="Q5721">
        <v>2.09866296</v>
      </c>
    </row>
    <row r="5722" spans="1:17">
      <c r="A5722" t="s">
        <v>16410</v>
      </c>
      <c r="B5722" s="14" t="s">
        <v>5245</v>
      </c>
      <c r="C5722">
        <v>6.2257436979999996</v>
      </c>
      <c r="D5722">
        <v>4.597368951</v>
      </c>
      <c r="E5722">
        <v>2.3182026100000002</v>
      </c>
      <c r="F5722">
        <v>4.0959848069999998</v>
      </c>
      <c r="G5722">
        <v>1.2542476440000001</v>
      </c>
      <c r="H5722">
        <v>2.3910291909999999</v>
      </c>
      <c r="I5722">
        <v>1.5131873250000001</v>
      </c>
      <c r="J5722">
        <v>5.1300592810000003</v>
      </c>
      <c r="K5722">
        <v>4.2364604940000001</v>
      </c>
      <c r="L5722">
        <v>3.9337838440000001</v>
      </c>
      <c r="M5722">
        <v>1.99176742</v>
      </c>
      <c r="N5722">
        <v>3.4535678230000002</v>
      </c>
      <c r="O5722">
        <v>8.0440216850000006</v>
      </c>
      <c r="P5722">
        <v>6.0713827279999997</v>
      </c>
      <c r="Q5722">
        <v>9.9861459060000008</v>
      </c>
    </row>
    <row r="5723" spans="1:17">
      <c r="A5723" t="s">
        <v>16411</v>
      </c>
      <c r="B5723" s="14" t="s">
        <v>16412</v>
      </c>
      <c r="C5723">
        <v>30.71709907</v>
      </c>
      <c r="D5723">
        <v>3.024384864</v>
      </c>
      <c r="E5723">
        <v>1.4524118669999999</v>
      </c>
      <c r="F5723">
        <v>1.858309437</v>
      </c>
      <c r="G5723">
        <v>1.7680893600000001</v>
      </c>
      <c r="H5723">
        <v>0</v>
      </c>
      <c r="I5723">
        <v>4.9772607869999996</v>
      </c>
      <c r="J5723">
        <v>1.298006099</v>
      </c>
      <c r="K5723">
        <v>4.6449346460000003</v>
      </c>
      <c r="L5723">
        <v>4.313074297</v>
      </c>
      <c r="M5723">
        <v>13.10286666</v>
      </c>
      <c r="N5723">
        <v>4.2072849510000001</v>
      </c>
      <c r="O5723">
        <v>30.238683640000001</v>
      </c>
      <c r="P5723">
        <v>2.5602991369999999</v>
      </c>
      <c r="Q5723">
        <v>7.0386412109999998</v>
      </c>
    </row>
    <row r="5724" spans="1:17">
      <c r="A5724" t="s">
        <v>16411</v>
      </c>
      <c r="B5724" s="14" t="s">
        <v>16413</v>
      </c>
      <c r="C5724">
        <v>0</v>
      </c>
      <c r="D5724">
        <v>6.0543292580000001</v>
      </c>
      <c r="E5724">
        <v>2.9074936089999999</v>
      </c>
      <c r="F5724">
        <v>4.9600465109999998</v>
      </c>
      <c r="G5724">
        <v>6.2923180150000002</v>
      </c>
      <c r="H5724">
        <v>10.49591491</v>
      </c>
      <c r="I5724">
        <v>4.4282982000000004</v>
      </c>
      <c r="J5724">
        <v>5.389270421</v>
      </c>
      <c r="K5724">
        <v>4.1326256780000001</v>
      </c>
      <c r="L5724">
        <v>11.51210272</v>
      </c>
      <c r="M5724">
        <v>11.65769755</v>
      </c>
      <c r="N5724">
        <v>1.4972984680000001</v>
      </c>
      <c r="O5724">
        <v>3.3629418389999999</v>
      </c>
      <c r="P5724">
        <v>0.45558264100000001</v>
      </c>
      <c r="Q5724">
        <v>4.1748803260000003</v>
      </c>
    </row>
    <row r="5725" spans="1:17">
      <c r="A5725" t="s">
        <v>16414</v>
      </c>
      <c r="B5725" s="14" t="s">
        <v>16415</v>
      </c>
      <c r="C5725">
        <v>3.152475817</v>
      </c>
      <c r="D5725">
        <v>7.1583842119999996</v>
      </c>
      <c r="E5725">
        <v>7.2107814369999996</v>
      </c>
      <c r="F5725">
        <v>8.1531553339999991</v>
      </c>
      <c r="G5725">
        <v>6.1242026479999998</v>
      </c>
      <c r="H5725">
        <v>7.2643482300000004</v>
      </c>
      <c r="I5725">
        <v>8.0453051270000007</v>
      </c>
      <c r="J5725">
        <v>16.884813430000001</v>
      </c>
      <c r="K5725">
        <v>8.5807189650000009</v>
      </c>
      <c r="L5725">
        <v>4.4818109819999998</v>
      </c>
      <c r="M5725">
        <v>3.0256619580000002</v>
      </c>
      <c r="N5725">
        <v>6.9950126890000002</v>
      </c>
      <c r="O5725">
        <v>3.4912983980000001</v>
      </c>
      <c r="P5725">
        <v>21.283708099999998</v>
      </c>
      <c r="Q5725">
        <v>9.2102321699999994</v>
      </c>
    </row>
    <row r="5726" spans="1:17">
      <c r="A5726" t="s">
        <v>16416</v>
      </c>
      <c r="B5726" s="14" t="s">
        <v>1825</v>
      </c>
      <c r="C5726">
        <v>22.135750120000001</v>
      </c>
      <c r="D5726">
        <v>1.0830500219999999</v>
      </c>
      <c r="E5726">
        <v>1.4014270049999999</v>
      </c>
      <c r="F5726">
        <v>0.79486879300000002</v>
      </c>
      <c r="G5726">
        <v>1.4773808159999999</v>
      </c>
      <c r="H5726">
        <v>1.9297542400000001</v>
      </c>
      <c r="I5726">
        <v>1.7823863849999999</v>
      </c>
      <c r="J5726">
        <v>2.8061574359999999</v>
      </c>
      <c r="K5726">
        <v>2.957117223</v>
      </c>
      <c r="L5726">
        <v>3.5181127239999999</v>
      </c>
      <c r="M5726">
        <v>3.6494995270000001</v>
      </c>
      <c r="N5726">
        <v>4.2353704109999999</v>
      </c>
      <c r="O5726">
        <v>6.7679066280000004</v>
      </c>
      <c r="P5726">
        <v>2.1800850330000001</v>
      </c>
      <c r="Q5726">
        <v>2.893997937</v>
      </c>
    </row>
    <row r="5727" spans="1:17">
      <c r="A5727" t="s">
        <v>16417</v>
      </c>
      <c r="B5727" s="14" t="s">
        <v>5857</v>
      </c>
      <c r="C5727">
        <v>19.38918305</v>
      </c>
      <c r="D5727">
        <v>11.97287442</v>
      </c>
      <c r="E5727">
        <v>47.20016407</v>
      </c>
      <c r="F5727">
        <v>35.889588549999999</v>
      </c>
      <c r="G5727">
        <v>49.536787269999998</v>
      </c>
      <c r="H5727">
        <v>19.642385829999998</v>
      </c>
      <c r="I5727">
        <v>16.698203929999998</v>
      </c>
      <c r="J5727">
        <v>18.579961610000002</v>
      </c>
      <c r="K5727">
        <v>15.09847025</v>
      </c>
      <c r="L5727">
        <v>24.791806179999998</v>
      </c>
      <c r="M5727">
        <v>12.30845996</v>
      </c>
      <c r="N5727">
        <v>18.387157299999998</v>
      </c>
      <c r="O5727">
        <v>12.34280465</v>
      </c>
      <c r="P5727">
        <v>6.4593365739999999</v>
      </c>
      <c r="Q5727">
        <v>37.677330320000003</v>
      </c>
    </row>
    <row r="5728" spans="1:17">
      <c r="A5728" t="s">
        <v>16418</v>
      </c>
      <c r="B5728" s="14" t="s">
        <v>5884</v>
      </c>
      <c r="C5728">
        <v>15.60250199</v>
      </c>
      <c r="D5728">
        <v>6.072188637</v>
      </c>
      <c r="E5728">
        <v>5.3236975490000003</v>
      </c>
      <c r="F5728">
        <v>5.6634794749999999</v>
      </c>
      <c r="G5728">
        <v>5.9710628400000001</v>
      </c>
      <c r="H5728">
        <v>6.4780777269999996</v>
      </c>
      <c r="I5728">
        <v>9.4293511030000001</v>
      </c>
      <c r="J5728">
        <v>3.8845932470000002</v>
      </c>
      <c r="K5728">
        <v>11.095354439999999</v>
      </c>
      <c r="L5728">
        <v>11.8125093</v>
      </c>
      <c r="M5728">
        <v>5.66616477</v>
      </c>
      <c r="N5728">
        <v>3.725409054</v>
      </c>
      <c r="O5728">
        <v>9.6515743999999994</v>
      </c>
      <c r="P5728">
        <v>4.6606507309999996</v>
      </c>
      <c r="Q5728">
        <v>5.1212623199999996</v>
      </c>
    </row>
    <row r="5729" spans="1:17">
      <c r="A5729" t="s">
        <v>16419</v>
      </c>
      <c r="B5729" s="14" t="s">
        <v>1485</v>
      </c>
      <c r="C5729">
        <v>3.6183498709999999</v>
      </c>
      <c r="D5729">
        <v>1.9238055590000001</v>
      </c>
      <c r="E5729">
        <v>1.077855886</v>
      </c>
      <c r="F5729">
        <v>0.91938556800000004</v>
      </c>
      <c r="G5729">
        <v>1.16633309</v>
      </c>
      <c r="H5729">
        <v>0.92643070299999997</v>
      </c>
      <c r="I5729">
        <v>2.4624648869999999</v>
      </c>
      <c r="J5729">
        <v>2.9662573179999998</v>
      </c>
      <c r="K5729">
        <v>1.750894368</v>
      </c>
      <c r="L5729">
        <v>2.1338632770000001</v>
      </c>
      <c r="M5729">
        <v>0.463039388</v>
      </c>
      <c r="N5729">
        <v>1.754427994</v>
      </c>
      <c r="O5729">
        <v>2.4043462679999998</v>
      </c>
      <c r="P5729">
        <v>2.3524243829999998</v>
      </c>
      <c r="Q5729">
        <v>2.984844345</v>
      </c>
    </row>
    <row r="5730" spans="1:17">
      <c r="A5730" t="s">
        <v>16420</v>
      </c>
      <c r="B5730" s="14" t="s">
        <v>2845</v>
      </c>
      <c r="C5730">
        <v>4.8252017450000002</v>
      </c>
      <c r="D5730">
        <v>1.789318883</v>
      </c>
      <c r="E5730">
        <v>1.4395921279999999</v>
      </c>
      <c r="F5730">
        <v>1.1779638020000001</v>
      </c>
      <c r="G5730">
        <v>1.1411519080000001</v>
      </c>
      <c r="H5730">
        <v>2.1955725250000002</v>
      </c>
      <c r="I5730">
        <v>5.0480574860000003</v>
      </c>
      <c r="J5730">
        <v>5.3523107300000001</v>
      </c>
      <c r="K5730">
        <v>7.9944315880000003</v>
      </c>
      <c r="L5730">
        <v>5.5674482039999997</v>
      </c>
      <c r="M5730">
        <v>3.3223105529999999</v>
      </c>
      <c r="N5730">
        <v>2.9094064720000001</v>
      </c>
      <c r="O5730">
        <v>4.937212047</v>
      </c>
      <c r="P5730">
        <v>4.272779635</v>
      </c>
      <c r="Q5730">
        <v>4.7231183569999997</v>
      </c>
    </row>
    <row r="5731" spans="1:17">
      <c r="A5731" t="s">
        <v>16421</v>
      </c>
      <c r="B5731" s="14" t="s">
        <v>5903</v>
      </c>
      <c r="C5731">
        <v>1.152486508</v>
      </c>
      <c r="D5731">
        <v>3.6595056850000001</v>
      </c>
      <c r="E5731">
        <v>2.8404785110000002</v>
      </c>
      <c r="F5731">
        <v>4.4186708919999997</v>
      </c>
      <c r="G5731">
        <v>2.8856863079999999</v>
      </c>
      <c r="H5731">
        <v>3.5409474159999998</v>
      </c>
      <c r="I5731">
        <v>1.680693642</v>
      </c>
      <c r="J5731">
        <v>3.0194238000000002</v>
      </c>
      <c r="K5731">
        <v>1.481338072</v>
      </c>
      <c r="L5731">
        <v>1.8205185699999999</v>
      </c>
      <c r="M5731">
        <v>1.8435428679999999</v>
      </c>
      <c r="N5731">
        <v>2.2967862079999999</v>
      </c>
      <c r="O5731">
        <v>1.701804986</v>
      </c>
      <c r="P5731">
        <v>7.3198356919999998</v>
      </c>
      <c r="Q5731">
        <v>5.545794517</v>
      </c>
    </row>
    <row r="5732" spans="1:17">
      <c r="A5732" t="s">
        <v>16422</v>
      </c>
      <c r="B5732" s="14" t="s">
        <v>16423</v>
      </c>
      <c r="C5732">
        <v>1.2939143559999999</v>
      </c>
      <c r="D5732">
        <v>1.051032964</v>
      </c>
      <c r="E5732">
        <v>0.75711234800000005</v>
      </c>
      <c r="F5732">
        <v>1.027407371</v>
      </c>
      <c r="G5732">
        <v>0.59582610999999996</v>
      </c>
      <c r="H5732">
        <v>2.153382948</v>
      </c>
      <c r="I5732">
        <v>3.1449010720000001</v>
      </c>
      <c r="J5732">
        <v>1.3122401079999999</v>
      </c>
      <c r="K5732">
        <v>2.7392582390000002</v>
      </c>
      <c r="L5732">
        <v>1.907662626</v>
      </c>
      <c r="M5732">
        <v>1.655819181</v>
      </c>
      <c r="N5732">
        <v>1.329194462</v>
      </c>
      <c r="O5732">
        <v>2.6271336769999998</v>
      </c>
      <c r="P5732">
        <v>1.294187762</v>
      </c>
      <c r="Q5732">
        <v>0.74123201599999999</v>
      </c>
    </row>
    <row r="5733" spans="1:17">
      <c r="A5733" t="s">
        <v>16424</v>
      </c>
      <c r="B5733" s="14" t="s">
        <v>9143</v>
      </c>
      <c r="C5733">
        <v>27.489492640000002</v>
      </c>
      <c r="D5733">
        <v>6.2123398920000001</v>
      </c>
      <c r="E5733">
        <v>2.6724322800000002</v>
      </c>
      <c r="F5733">
        <v>4.0966872289999996</v>
      </c>
      <c r="G5733">
        <v>2.441663315</v>
      </c>
      <c r="H5733">
        <v>5.1270532219999998</v>
      </c>
      <c r="I5733">
        <v>3.9166891499999998</v>
      </c>
      <c r="J5733">
        <v>5.6979355969999999</v>
      </c>
      <c r="K5733">
        <v>5.3752591069999998</v>
      </c>
      <c r="L5733">
        <v>6.5884107380000003</v>
      </c>
      <c r="M5733">
        <v>5.1554316609999997</v>
      </c>
      <c r="N5733">
        <v>3.4957966900000002</v>
      </c>
      <c r="O5733">
        <v>8.8357630260000004</v>
      </c>
      <c r="P5733">
        <v>3.2828441540000002</v>
      </c>
      <c r="Q5733">
        <v>4.3984775889999996</v>
      </c>
    </row>
    <row r="5734" spans="1:17">
      <c r="A5734" t="s">
        <v>16425</v>
      </c>
      <c r="B5734" s="14" t="s">
        <v>16426</v>
      </c>
      <c r="C5734">
        <v>124.5789553</v>
      </c>
      <c r="D5734">
        <v>10.865515690000001</v>
      </c>
      <c r="E5734">
        <v>7.6182624849999998</v>
      </c>
      <c r="F5734">
        <v>11.349591780000001</v>
      </c>
      <c r="G5734">
        <v>9.6551958140000007</v>
      </c>
      <c r="H5734">
        <v>9.7950792050000004</v>
      </c>
      <c r="I5734">
        <v>64.373361009999996</v>
      </c>
      <c r="J5734">
        <v>57.575768549999999</v>
      </c>
      <c r="K5734">
        <v>13.79505135</v>
      </c>
      <c r="L5734">
        <v>23.552868910000001</v>
      </c>
      <c r="M5734">
        <v>15.06362818</v>
      </c>
      <c r="N5734">
        <v>9.6737573220000002</v>
      </c>
      <c r="O5734">
        <v>45.62737241</v>
      </c>
      <c r="P5734">
        <v>30.906033770000001</v>
      </c>
      <c r="Q5734">
        <v>34.390700639999999</v>
      </c>
    </row>
    <row r="5735" spans="1:17">
      <c r="A5735" t="s">
        <v>16427</v>
      </c>
      <c r="B5735" s="14" t="s">
        <v>1566</v>
      </c>
      <c r="C5735">
        <v>2.395045836</v>
      </c>
      <c r="D5735">
        <v>1.6675460870000001</v>
      </c>
      <c r="E5735">
        <v>1.5288229310000001</v>
      </c>
      <c r="F5735">
        <v>1.2574765800000001</v>
      </c>
      <c r="G5735">
        <v>1.0044075699999999</v>
      </c>
      <c r="H5735">
        <v>0.91982978800000004</v>
      </c>
      <c r="I5735">
        <v>0.49896317699999998</v>
      </c>
      <c r="J5735">
        <v>1.3012322949999999</v>
      </c>
      <c r="K5735">
        <v>1.7073758670000001</v>
      </c>
      <c r="L5735">
        <v>2.1618972240000001</v>
      </c>
      <c r="M5735">
        <v>1.9703150780000001</v>
      </c>
      <c r="N5735">
        <v>0.71701616800000001</v>
      </c>
      <c r="O5735">
        <v>1.894615121</v>
      </c>
      <c r="P5735">
        <v>2.3613297430000002</v>
      </c>
      <c r="Q5735">
        <v>1.881636203</v>
      </c>
    </row>
    <row r="5736" spans="1:17">
      <c r="A5736" t="s">
        <v>16428</v>
      </c>
      <c r="B5736" s="14" t="s">
        <v>1983</v>
      </c>
      <c r="C5736">
        <v>82.594866400000001</v>
      </c>
      <c r="D5736">
        <v>1.512673256</v>
      </c>
      <c r="E5736">
        <v>0.74040678100000001</v>
      </c>
      <c r="F5736">
        <v>0.25023658100000001</v>
      </c>
      <c r="G5736">
        <v>0.47617541699999999</v>
      </c>
      <c r="H5736">
        <v>0.25215411199999999</v>
      </c>
      <c r="I5736">
        <v>42.703156700000001</v>
      </c>
      <c r="J5736">
        <v>1.3317116099999999</v>
      </c>
      <c r="K5736">
        <v>29.90382833</v>
      </c>
      <c r="L5736">
        <v>29.454388940000001</v>
      </c>
      <c r="M5736">
        <v>210.9728183</v>
      </c>
      <c r="N5736">
        <v>4.6456720029999996</v>
      </c>
      <c r="O5736">
        <v>207.81162760000001</v>
      </c>
      <c r="P5736">
        <v>1.3002574819999999</v>
      </c>
      <c r="Q5736">
        <v>100.2873955</v>
      </c>
    </row>
    <row r="5737" spans="1:17">
      <c r="A5737" t="s">
        <v>16429</v>
      </c>
      <c r="B5737" s="14" t="s">
        <v>6261</v>
      </c>
      <c r="C5737">
        <v>3.3355619120000002</v>
      </c>
      <c r="D5737">
        <v>2.9205670370000001</v>
      </c>
      <c r="E5737">
        <v>2.078485175</v>
      </c>
      <c r="F5737">
        <v>2.8971758849999998</v>
      </c>
      <c r="G5737">
        <v>1.8376795429999999</v>
      </c>
      <c r="H5737">
        <v>1.159036073</v>
      </c>
      <c r="I5737">
        <v>5.7908514919999998</v>
      </c>
      <c r="J5737">
        <v>8.3361945540000004</v>
      </c>
      <c r="K5737">
        <v>6.5570994090000001</v>
      </c>
      <c r="L5737">
        <v>2.5090480290000001</v>
      </c>
      <c r="M5737">
        <v>0.60978725600000006</v>
      </c>
      <c r="N5737">
        <v>2.8195281919999999</v>
      </c>
      <c r="O5737">
        <v>1.9349849969999999</v>
      </c>
      <c r="P5737">
        <v>4.8614172240000002</v>
      </c>
      <c r="Q5737">
        <v>1.7470268440000001</v>
      </c>
    </row>
    <row r="5738" spans="1:17">
      <c r="A5738" t="s">
        <v>16430</v>
      </c>
      <c r="B5738" s="14" t="s">
        <v>7378</v>
      </c>
      <c r="C5738">
        <v>1.6436789329999999</v>
      </c>
      <c r="D5738">
        <v>2.6399419119999998</v>
      </c>
      <c r="E5738">
        <v>1.3552231130000001</v>
      </c>
      <c r="F5738">
        <v>1.4542889269999999</v>
      </c>
      <c r="G5738">
        <v>1.2772466419999999</v>
      </c>
      <c r="H5738">
        <v>7.2595294250000002</v>
      </c>
      <c r="I5738">
        <v>1.797756881</v>
      </c>
      <c r="J5738">
        <v>4.636228086</v>
      </c>
      <c r="K5738">
        <v>2.6097908099999998</v>
      </c>
      <c r="L5738">
        <v>2.3367850300000002</v>
      </c>
      <c r="M5738">
        <v>0.78877953499999998</v>
      </c>
      <c r="N5738">
        <v>2.6340534240000002</v>
      </c>
      <c r="O5738">
        <v>7.736439335</v>
      </c>
      <c r="P5738">
        <v>1.294670668</v>
      </c>
      <c r="Q5738">
        <v>3.1072741129999999</v>
      </c>
    </row>
    <row r="5739" spans="1:17">
      <c r="A5739" t="s">
        <v>16431</v>
      </c>
      <c r="B5739" s="14" t="s">
        <v>8741</v>
      </c>
      <c r="C5739">
        <v>10.44420989</v>
      </c>
      <c r="D5739">
        <v>1.1758361959999999</v>
      </c>
      <c r="E5739">
        <v>0.76504530599999998</v>
      </c>
      <c r="F5739">
        <v>1.072071966</v>
      </c>
      <c r="G5739">
        <v>1.0052404130000001</v>
      </c>
      <c r="H5739">
        <v>2.1042114280000002</v>
      </c>
      <c r="I5739">
        <v>1.248442279</v>
      </c>
      <c r="J5739">
        <v>1.4108371989999999</v>
      </c>
      <c r="K5739">
        <v>2.7185320929999999</v>
      </c>
      <c r="L5739">
        <v>2.920981287</v>
      </c>
      <c r="M5739">
        <v>5.2585302360000004</v>
      </c>
      <c r="N5739">
        <v>1.8362391659999999</v>
      </c>
      <c r="O5739">
        <v>3.0338977790000001</v>
      </c>
      <c r="P5739">
        <v>2.1320965369999998</v>
      </c>
      <c r="Q5739">
        <v>2.000896209</v>
      </c>
    </row>
    <row r="5740" spans="1:17">
      <c r="A5740" t="s">
        <v>16432</v>
      </c>
      <c r="B5740" s="14" t="s">
        <v>3017</v>
      </c>
      <c r="C5740">
        <v>2.3909739390000002</v>
      </c>
      <c r="D5740">
        <v>1.589042353</v>
      </c>
      <c r="E5740">
        <v>2.176281983</v>
      </c>
      <c r="F5740">
        <v>1.9165870730000001</v>
      </c>
      <c r="G5740">
        <v>2.385508363</v>
      </c>
      <c r="H5740">
        <v>3.5710342700000002</v>
      </c>
      <c r="I5740">
        <v>4.0679381340000003</v>
      </c>
      <c r="J5740">
        <v>4.7149615779999996</v>
      </c>
      <c r="K5740">
        <v>1.6872562</v>
      </c>
      <c r="L5740">
        <v>2.6857870180000001</v>
      </c>
      <c r="M5740">
        <v>1.784838865</v>
      </c>
      <c r="N5740">
        <v>1.015215558</v>
      </c>
      <c r="O5740">
        <v>1.4710842399999999</v>
      </c>
      <c r="P5740">
        <v>1.9530413099999999</v>
      </c>
      <c r="Q5740">
        <v>1.9175712789999999</v>
      </c>
    </row>
    <row r="5741" spans="1:17">
      <c r="A5741" t="s">
        <v>16433</v>
      </c>
      <c r="B5741" s="14" t="s">
        <v>6077</v>
      </c>
      <c r="C5741">
        <v>7.4301824099999996</v>
      </c>
      <c r="D5741">
        <v>3.3451662529999999</v>
      </c>
      <c r="E5741">
        <v>4.1309021220000002</v>
      </c>
      <c r="F5741">
        <v>4.6980823599999999</v>
      </c>
      <c r="G5741">
        <v>3.6836050130000002</v>
      </c>
      <c r="H5741">
        <v>3.6820646859999999</v>
      </c>
      <c r="I5741">
        <v>6.6411622450000003</v>
      </c>
      <c r="J5741">
        <v>9.6015788739999994</v>
      </c>
      <c r="K5741">
        <v>3.3707003009999998</v>
      </c>
      <c r="L5741">
        <v>4.2404804760000001</v>
      </c>
      <c r="M5741">
        <v>0.460083246</v>
      </c>
      <c r="N5741">
        <v>6.4706235579999998</v>
      </c>
      <c r="O5741">
        <v>4.7779928160000003</v>
      </c>
      <c r="P5741">
        <v>9.0619432730000007</v>
      </c>
      <c r="Q5741">
        <v>5.2725128210000003</v>
      </c>
    </row>
    <row r="5742" spans="1:17">
      <c r="A5742" t="s">
        <v>16434</v>
      </c>
      <c r="B5742" s="14" t="s">
        <v>2724</v>
      </c>
      <c r="C5742">
        <v>23.285451559999998</v>
      </c>
      <c r="D5742">
        <v>0.379301999</v>
      </c>
      <c r="E5742">
        <v>0.837906763</v>
      </c>
      <c r="F5742">
        <v>0.51273007100000001</v>
      </c>
      <c r="G5742">
        <v>0.50262020600000001</v>
      </c>
      <c r="H5742">
        <v>0.52605285700000004</v>
      </c>
      <c r="I5742">
        <v>1.248442279</v>
      </c>
      <c r="J5742">
        <v>0.67286081799999997</v>
      </c>
      <c r="K5742">
        <v>0.62137876400000003</v>
      </c>
      <c r="L5742">
        <v>2.8127967950000001</v>
      </c>
      <c r="M5742">
        <v>6.2445046550000001</v>
      </c>
      <c r="N5742">
        <v>0.42212394600000003</v>
      </c>
      <c r="O5742">
        <v>9.4809305580000007</v>
      </c>
      <c r="P5742">
        <v>0.41100656099999999</v>
      </c>
      <c r="Q5742">
        <v>1.1769977700000001</v>
      </c>
    </row>
    <row r="5743" spans="1:17">
      <c r="A5743" t="s">
        <v>16435</v>
      </c>
      <c r="B5743" s="14" t="s">
        <v>1351</v>
      </c>
      <c r="C5743">
        <v>7.5775106790000004</v>
      </c>
      <c r="D5743">
        <v>1.608727652</v>
      </c>
      <c r="E5743">
        <v>1.3771818179999999</v>
      </c>
      <c r="F5743">
        <v>0.90251610800000004</v>
      </c>
      <c r="G5743">
        <v>0.872329511</v>
      </c>
      <c r="H5743">
        <v>3.7589854950000001</v>
      </c>
      <c r="I5743">
        <v>1.381304026</v>
      </c>
      <c r="J5743">
        <v>2.1213336169999999</v>
      </c>
      <c r="K5743">
        <v>4.5833809759999999</v>
      </c>
      <c r="L5743">
        <v>5.5858928590000003</v>
      </c>
      <c r="M5743">
        <v>1.8181730119999999</v>
      </c>
      <c r="N5743">
        <v>1.2454592760000001</v>
      </c>
      <c r="O5743">
        <v>3.8463004519999999</v>
      </c>
      <c r="P5743">
        <v>0.94738897700000002</v>
      </c>
      <c r="Q5743">
        <v>4.9919822859999998</v>
      </c>
    </row>
    <row r="5744" spans="1:17">
      <c r="A5744" t="s">
        <v>16436</v>
      </c>
      <c r="B5744" s="14" t="s">
        <v>8834</v>
      </c>
      <c r="C5744">
        <v>78.535716980000004</v>
      </c>
      <c r="D5744">
        <v>24.82677468</v>
      </c>
      <c r="E5744">
        <v>16.616615899999999</v>
      </c>
      <c r="F5744">
        <v>12.97242934</v>
      </c>
      <c r="G5744">
        <v>12.495001869999999</v>
      </c>
      <c r="H5744">
        <v>35.245541410000001</v>
      </c>
      <c r="I5744">
        <v>36.031964840000001</v>
      </c>
      <c r="J5744">
        <v>7.942429057</v>
      </c>
      <c r="K5744">
        <v>28.422103669999998</v>
      </c>
      <c r="L5744">
        <v>57.429321539999997</v>
      </c>
      <c r="M5744">
        <v>44.040190729999999</v>
      </c>
      <c r="N5744">
        <v>9.0285817870000002</v>
      </c>
      <c r="O5744">
        <v>40.067871140000001</v>
      </c>
      <c r="P5744">
        <v>16.151767459999999</v>
      </c>
      <c r="Q5744">
        <v>29.11711407</v>
      </c>
    </row>
    <row r="5745" spans="1:17">
      <c r="A5745" t="e">
        <v>#N/A</v>
      </c>
      <c r="B5745" s="14" t="s">
        <v>16437</v>
      </c>
      <c r="C5745">
        <v>54.731537979999999</v>
      </c>
      <c r="D5745">
        <v>239.74171279999999</v>
      </c>
      <c r="E5745">
        <v>403.09460259999997</v>
      </c>
      <c r="F5745">
        <v>218.42132530000001</v>
      </c>
      <c r="G5745">
        <v>242.72174509999999</v>
      </c>
      <c r="H5745">
        <v>398.4232437</v>
      </c>
      <c r="I5745">
        <v>732.85667560000002</v>
      </c>
      <c r="J5745">
        <v>638.32707970000001</v>
      </c>
      <c r="K5745">
        <v>768.56879479999998</v>
      </c>
      <c r="L5745">
        <v>693.22276380000005</v>
      </c>
      <c r="M5745">
        <v>42.978981310000002</v>
      </c>
      <c r="N5745">
        <v>177.87184210000001</v>
      </c>
      <c r="O5745">
        <v>74.389894179999999</v>
      </c>
      <c r="P5745">
        <v>181.3987362</v>
      </c>
      <c r="Q5745">
        <v>236.0064878</v>
      </c>
    </row>
    <row r="5746" spans="1:17">
      <c r="A5746" t="s">
        <v>16438</v>
      </c>
      <c r="B5746" s="14" t="s">
        <v>16439</v>
      </c>
      <c r="C5746">
        <v>57.18106135</v>
      </c>
      <c r="D5746">
        <v>264.61041110000002</v>
      </c>
      <c r="E5746">
        <v>171.34828999999999</v>
      </c>
      <c r="F5746">
        <v>243.88167150000001</v>
      </c>
      <c r="G5746">
        <v>130.5575317</v>
      </c>
      <c r="H5746">
        <v>223.26694889999999</v>
      </c>
      <c r="I5746">
        <v>185.3072478</v>
      </c>
      <c r="J5746">
        <v>167.9320352</v>
      </c>
      <c r="K5746">
        <v>910.78831349999996</v>
      </c>
      <c r="L5746">
        <v>272.98442549999999</v>
      </c>
      <c r="M5746">
        <v>54.88085306</v>
      </c>
      <c r="N5746">
        <v>86.543851439999997</v>
      </c>
      <c r="O5746">
        <v>63.326781709999999</v>
      </c>
      <c r="P5746">
        <v>230.20240380000001</v>
      </c>
      <c r="Q5746">
        <v>200.90808709999999</v>
      </c>
    </row>
    <row r="5747" spans="1:17">
      <c r="A5747" t="s">
        <v>16440</v>
      </c>
      <c r="B5747" s="14" t="s">
        <v>8672</v>
      </c>
      <c r="C5747">
        <v>7.763616914</v>
      </c>
      <c r="D5747">
        <v>1.553459054</v>
      </c>
      <c r="E5747">
        <v>0.82595465700000004</v>
      </c>
      <c r="F5747">
        <v>0.54543466799999996</v>
      </c>
      <c r="G5747">
        <v>0.64869257899999999</v>
      </c>
      <c r="H5747">
        <v>0.67327747400000004</v>
      </c>
      <c r="I5747">
        <v>4.0174251710000002</v>
      </c>
      <c r="J5747">
        <v>1.619162247</v>
      </c>
      <c r="K5747">
        <v>5.9078085290000004</v>
      </c>
      <c r="L5747">
        <v>5.8549525859999996</v>
      </c>
      <c r="M5747">
        <v>3.8458383650000001</v>
      </c>
      <c r="N5747">
        <v>1.697967335</v>
      </c>
      <c r="O5747">
        <v>4.7150524750000002</v>
      </c>
      <c r="P5747">
        <v>0.63875504299999997</v>
      </c>
      <c r="Q5747">
        <v>3.6153602829999998</v>
      </c>
    </row>
    <row r="5748" spans="1:17">
      <c r="A5748" t="s">
        <v>16438</v>
      </c>
      <c r="B5748" s="14" t="s">
        <v>4358</v>
      </c>
      <c r="C5748">
        <v>11.57466305</v>
      </c>
      <c r="D5748">
        <v>31.282940109999998</v>
      </c>
      <c r="E5748">
        <v>46.064761269999998</v>
      </c>
      <c r="F5748">
        <v>28.82576916</v>
      </c>
      <c r="G5748">
        <v>41.781736240000001</v>
      </c>
      <c r="H5748">
        <v>29.579829889999999</v>
      </c>
      <c r="I5748">
        <v>87.351711499999993</v>
      </c>
      <c r="J5748">
        <v>105.9836203</v>
      </c>
      <c r="K5748">
        <v>65.701171239999994</v>
      </c>
      <c r="L5748">
        <v>71.185117860000005</v>
      </c>
      <c r="M5748">
        <v>8.7946661380000002</v>
      </c>
      <c r="N5748">
        <v>24.577167280000001</v>
      </c>
      <c r="O5748">
        <v>9.6140156749999992</v>
      </c>
      <c r="P5748">
        <v>29.109192920000002</v>
      </c>
      <c r="Q5748">
        <v>25.329134969999998</v>
      </c>
    </row>
    <row r="5749" spans="1:17">
      <c r="A5749" t="s">
        <v>16441</v>
      </c>
      <c r="B5749" s="14" t="s">
        <v>5434</v>
      </c>
      <c r="C5749">
        <v>6.5466652439999997</v>
      </c>
      <c r="D5749">
        <v>1.53909977</v>
      </c>
      <c r="E5749">
        <v>1.5919674559999999</v>
      </c>
      <c r="F5749">
        <v>1.0184329299999999</v>
      </c>
      <c r="G5749">
        <v>1.130486554</v>
      </c>
      <c r="H5749">
        <v>1.2827963149999999</v>
      </c>
      <c r="I5749">
        <v>3.7019484139999999</v>
      </c>
      <c r="J5749">
        <v>1.1686674130000001</v>
      </c>
      <c r="K5749">
        <v>1.8789118789999999</v>
      </c>
      <c r="L5749">
        <v>2.0260704879999998</v>
      </c>
      <c r="M5749">
        <v>1.795232621</v>
      </c>
      <c r="N5749">
        <v>2.1410738359999999</v>
      </c>
      <c r="O5749">
        <v>2.6633716019999998</v>
      </c>
      <c r="P5749">
        <v>1.9042794300000001</v>
      </c>
      <c r="Q5749">
        <v>3.0308739729999998</v>
      </c>
    </row>
    <row r="5750" spans="1:17">
      <c r="A5750" t="e">
        <v>#N/A</v>
      </c>
      <c r="B5750" s="14" t="s">
        <v>16442</v>
      </c>
      <c r="C5750">
        <v>245.69358990000001</v>
      </c>
      <c r="D5750">
        <v>34.742142579999999</v>
      </c>
      <c r="E5750">
        <v>58.395230300000001</v>
      </c>
      <c r="F5750">
        <v>34.86682484</v>
      </c>
      <c r="G5750">
        <v>39.718598100000001</v>
      </c>
      <c r="H5750">
        <v>176.6738532</v>
      </c>
      <c r="I5750">
        <v>45.740396599999997</v>
      </c>
      <c r="J5750">
        <v>159.70951840000001</v>
      </c>
      <c r="K5750">
        <v>168.3739812</v>
      </c>
      <c r="L5750">
        <v>75.97016309</v>
      </c>
      <c r="M5750">
        <v>50.172369179999997</v>
      </c>
      <c r="N5750">
        <v>113.4156206</v>
      </c>
      <c r="O5750">
        <v>75.261786979999997</v>
      </c>
      <c r="P5750">
        <v>88.625240770000005</v>
      </c>
      <c r="Q5750">
        <v>79.05849327</v>
      </c>
    </row>
    <row r="5751" spans="1:17">
      <c r="A5751" t="s">
        <v>16443</v>
      </c>
      <c r="B5751" s="14" t="s">
        <v>4560</v>
      </c>
      <c r="C5751">
        <v>4.3434405969999998</v>
      </c>
      <c r="D5751">
        <v>0.88524012200000002</v>
      </c>
      <c r="E5751">
        <v>1.0535638039999999</v>
      </c>
      <c r="F5751">
        <v>0.82771775999999997</v>
      </c>
      <c r="G5751">
        <v>1.0500432529999999</v>
      </c>
      <c r="H5751">
        <v>3.2695169879999999</v>
      </c>
      <c r="I5751">
        <v>2.7870147699999999</v>
      </c>
      <c r="J5751">
        <v>1.651858834</v>
      </c>
      <c r="K5751">
        <v>1.5763205499999999</v>
      </c>
      <c r="L5751">
        <v>1.866216624</v>
      </c>
      <c r="M5751">
        <v>3.3349744760000002</v>
      </c>
      <c r="N5751">
        <v>1.8632767640000001</v>
      </c>
      <c r="O5751">
        <v>44.254447089999999</v>
      </c>
      <c r="P5751">
        <v>1.0426460099999999</v>
      </c>
      <c r="Q5751">
        <v>1.313761247</v>
      </c>
    </row>
    <row r="5752" spans="1:17">
      <c r="A5752" t="s">
        <v>16444</v>
      </c>
      <c r="B5752" s="14" t="s">
        <v>1076</v>
      </c>
      <c r="C5752">
        <v>90.652902139999995</v>
      </c>
      <c r="D5752">
        <v>179.00834040000001</v>
      </c>
      <c r="E5752">
        <v>343.02996569999999</v>
      </c>
      <c r="F5752">
        <v>152.1887442</v>
      </c>
      <c r="G5752">
        <v>661.91547679999996</v>
      </c>
      <c r="H5752">
        <v>601.43077830000004</v>
      </c>
      <c r="I5752">
        <v>444.34192180000002</v>
      </c>
      <c r="J5752">
        <v>246.58363739999999</v>
      </c>
      <c r="K5752">
        <v>209.68502179999999</v>
      </c>
      <c r="L5752">
        <v>184.5680208</v>
      </c>
      <c r="M5752">
        <v>71.431041059999998</v>
      </c>
      <c r="N5752">
        <v>55.184984180000001</v>
      </c>
      <c r="O5752">
        <v>26.02862301</v>
      </c>
      <c r="P5752">
        <v>21.492635790000001</v>
      </c>
      <c r="Q5752">
        <v>193.49269200000001</v>
      </c>
    </row>
    <row r="5753" spans="1:17">
      <c r="A5753" t="s">
        <v>16445</v>
      </c>
      <c r="B5753" s="14" t="s">
        <v>16446</v>
      </c>
      <c r="C5753">
        <v>6.6774456669999998</v>
      </c>
      <c r="D5753">
        <v>0.68274359799999995</v>
      </c>
      <c r="E5753">
        <v>0.491814839</v>
      </c>
      <c r="F5753">
        <v>0.90893058000000004</v>
      </c>
      <c r="G5753">
        <v>0.88697683500000002</v>
      </c>
      <c r="H5753">
        <v>0.19726982100000001</v>
      </c>
      <c r="I5753">
        <v>2.2471961020000002</v>
      </c>
      <c r="J5753">
        <v>4.1673960330000002</v>
      </c>
      <c r="K5753">
        <v>1.165085183</v>
      </c>
      <c r="L5753">
        <v>3.8946417160000002</v>
      </c>
      <c r="M5753">
        <v>0.98597441900000005</v>
      </c>
      <c r="N5753">
        <v>0.50654873499999997</v>
      </c>
      <c r="O5753">
        <v>2.8442791669999998</v>
      </c>
      <c r="P5753">
        <v>1.5412746049999999</v>
      </c>
      <c r="Q5753">
        <v>1.4123973240000001</v>
      </c>
    </row>
    <row r="5754" spans="1:17">
      <c r="A5754" t="s">
        <v>16445</v>
      </c>
      <c r="B5754" s="14" t="s">
        <v>6090</v>
      </c>
      <c r="C5754">
        <v>11.66294647</v>
      </c>
      <c r="D5754">
        <v>1.1744241609999999</v>
      </c>
      <c r="E5754">
        <v>1.579194931</v>
      </c>
      <c r="F5754">
        <v>0.50513096700000004</v>
      </c>
      <c r="G5754">
        <v>0.91544207300000002</v>
      </c>
      <c r="H5754">
        <v>1.018003443</v>
      </c>
      <c r="I5754">
        <v>1.546209384</v>
      </c>
      <c r="J5754">
        <v>3.1586481320000002</v>
      </c>
      <c r="K5754">
        <v>1.4429707119999999</v>
      </c>
      <c r="L5754">
        <v>2.3447842940000001</v>
      </c>
      <c r="M5754">
        <v>0</v>
      </c>
      <c r="N5754">
        <v>1.6337659790000001</v>
      </c>
      <c r="O5754">
        <v>2.3484471889999998</v>
      </c>
      <c r="P5754">
        <v>2.7837912309999999</v>
      </c>
      <c r="Q5754">
        <v>2.5510180170000001</v>
      </c>
    </row>
    <row r="5755" spans="1:17">
      <c r="A5755" t="s">
        <v>16447</v>
      </c>
      <c r="B5755" s="14" t="s">
        <v>6112</v>
      </c>
      <c r="C5755">
        <v>2.1235486620000001</v>
      </c>
      <c r="D5755">
        <v>1.3122719979999999</v>
      </c>
      <c r="E5755">
        <v>0.77288358199999996</v>
      </c>
      <c r="F5755">
        <v>0.68460723199999995</v>
      </c>
      <c r="G5755">
        <v>1.0035920840000001</v>
      </c>
      <c r="H5755">
        <v>0.77263568500000002</v>
      </c>
      <c r="I5755">
        <v>1.4669112310000001</v>
      </c>
      <c r="J5755">
        <v>2.3661532919999999</v>
      </c>
      <c r="K5755">
        <v>1.9266945879999999</v>
      </c>
      <c r="L5755">
        <v>2.683560977</v>
      </c>
      <c r="M5755">
        <v>2.1453949470000002</v>
      </c>
      <c r="N5755">
        <v>1.267537106</v>
      </c>
      <c r="O5755">
        <v>1.856671543</v>
      </c>
      <c r="P5755">
        <v>0.78811481400000005</v>
      </c>
      <c r="Q5755">
        <v>0.76831356500000003</v>
      </c>
    </row>
    <row r="5756" spans="1:17">
      <c r="A5756" t="s">
        <v>16448</v>
      </c>
      <c r="B5756" s="14" t="s">
        <v>6121</v>
      </c>
      <c r="C5756">
        <v>2.221998712</v>
      </c>
      <c r="D5756">
        <v>0.49224711399999999</v>
      </c>
      <c r="E5756">
        <v>0.70918112099999997</v>
      </c>
      <c r="F5756">
        <v>0.43208194100000002</v>
      </c>
      <c r="G5756">
        <v>0.54813941200000005</v>
      </c>
      <c r="H5756">
        <v>0.12191001999999999</v>
      </c>
      <c r="I5756">
        <v>4.6291203320000003</v>
      </c>
      <c r="J5756">
        <v>1.7303422319999999</v>
      </c>
      <c r="K5756">
        <v>1.4400130470000001</v>
      </c>
      <c r="L5756">
        <v>1.6045564640000001</v>
      </c>
      <c r="M5756">
        <v>1.827955649</v>
      </c>
      <c r="N5756">
        <v>0.821730289</v>
      </c>
      <c r="O5756">
        <v>1.0546351039999999</v>
      </c>
      <c r="P5756">
        <v>1.3811052530000001</v>
      </c>
      <c r="Q5756">
        <v>0.218210501</v>
      </c>
    </row>
    <row r="5757" spans="1:17">
      <c r="A5757" t="s">
        <v>16449</v>
      </c>
      <c r="B5757" s="14" t="s">
        <v>16450</v>
      </c>
      <c r="C5757">
        <v>6.920458408</v>
      </c>
      <c r="D5757">
        <v>1.2122290849999999</v>
      </c>
      <c r="E5757">
        <v>0.78761929600000002</v>
      </c>
      <c r="F5757">
        <v>0.67912302199999997</v>
      </c>
      <c r="G5757">
        <v>0.75036995799999995</v>
      </c>
      <c r="H5757">
        <v>1.359824084</v>
      </c>
      <c r="I5757">
        <v>3.0511423299999998</v>
      </c>
      <c r="J5757">
        <v>0.65288121799999999</v>
      </c>
      <c r="K5757">
        <v>0.803118734</v>
      </c>
      <c r="L5757">
        <v>2.2372181950000001</v>
      </c>
      <c r="M5757">
        <v>3.707202337</v>
      </c>
      <c r="N5757">
        <v>0.81341935499999996</v>
      </c>
      <c r="O5757">
        <v>8.0207342379999993</v>
      </c>
      <c r="P5757">
        <v>0.62780211100000005</v>
      </c>
      <c r="Q5757">
        <v>1.1063595559999999</v>
      </c>
    </row>
    <row r="5758" spans="1:17">
      <c r="A5758" t="s">
        <v>16449</v>
      </c>
      <c r="B5758" s="14" t="s">
        <v>5128</v>
      </c>
      <c r="C5758">
        <v>13.2634092</v>
      </c>
      <c r="D5758">
        <v>0.75683207600000002</v>
      </c>
      <c r="E5758">
        <v>0.448975493</v>
      </c>
      <c r="F5758">
        <v>0.24619209</v>
      </c>
      <c r="G5758">
        <v>0.65934102800000005</v>
      </c>
      <c r="H5758">
        <v>0.46308010599999999</v>
      </c>
      <c r="I5758">
        <v>3.516779884</v>
      </c>
      <c r="J5758">
        <v>2.0890213320000002</v>
      </c>
      <c r="K5758">
        <v>2.7349736849999999</v>
      </c>
      <c r="L5758">
        <v>5.0791434549999996</v>
      </c>
      <c r="M5758">
        <v>4.629041945</v>
      </c>
      <c r="N5758">
        <v>0.79273028400000001</v>
      </c>
      <c r="O5758">
        <v>6.2316703279999999</v>
      </c>
      <c r="P5758">
        <v>0.81406299599999998</v>
      </c>
      <c r="Q5758">
        <v>1.6577626990000001</v>
      </c>
    </row>
    <row r="5759" spans="1:17">
      <c r="A5759" t="s">
        <v>16449</v>
      </c>
      <c r="B5759" s="14" t="s">
        <v>16451</v>
      </c>
      <c r="C5759">
        <v>4.0239288929999999</v>
      </c>
      <c r="D5759">
        <v>0.95746720399999996</v>
      </c>
      <c r="E5759">
        <v>0.44395267100000002</v>
      </c>
      <c r="F5759">
        <v>0.44630275400000002</v>
      </c>
      <c r="G5759">
        <v>0.15441271200000001</v>
      </c>
      <c r="H5759">
        <v>0.80132411000000003</v>
      </c>
      <c r="I5759">
        <v>2.6080774679999998</v>
      </c>
      <c r="J5759">
        <v>2.701720141</v>
      </c>
      <c r="K5759">
        <v>2.5691578860000002</v>
      </c>
      <c r="L5759">
        <v>4.1434152940000004</v>
      </c>
      <c r="M5759">
        <v>2.002549272</v>
      </c>
      <c r="N5759">
        <v>2.4434441250000001</v>
      </c>
      <c r="O5759">
        <v>1.320418882</v>
      </c>
      <c r="P5759">
        <v>0.67079652599999995</v>
      </c>
      <c r="Q5759">
        <v>1.2294126110000001</v>
      </c>
    </row>
    <row r="5760" spans="1:17">
      <c r="A5760" t="s">
        <v>16452</v>
      </c>
      <c r="B5760" s="14" t="s">
        <v>2768</v>
      </c>
      <c r="C5760">
        <v>2.7412833189999999</v>
      </c>
      <c r="D5760">
        <v>3.4311661330000001</v>
      </c>
      <c r="E5760">
        <v>2.8143191449999998</v>
      </c>
      <c r="F5760">
        <v>2.033624557</v>
      </c>
      <c r="G5760">
        <v>2.3431731870000001</v>
      </c>
      <c r="H5760">
        <v>0.52640204599999996</v>
      </c>
      <c r="I5760">
        <v>4.1975505010000003</v>
      </c>
      <c r="J5760">
        <v>10.07789225</v>
      </c>
      <c r="K5760">
        <v>4.6634342200000001</v>
      </c>
      <c r="L5760">
        <v>3.3775966820000001</v>
      </c>
      <c r="M5760">
        <v>1.315505199</v>
      </c>
      <c r="N5760">
        <v>3.6833641699999999</v>
      </c>
      <c r="O5760">
        <v>1.517955825</v>
      </c>
      <c r="P5760">
        <v>3.372490945</v>
      </c>
      <c r="Q5760">
        <v>2.8266697199999999</v>
      </c>
    </row>
    <row r="5761" spans="1:17">
      <c r="A5761" t="s">
        <v>16453</v>
      </c>
      <c r="B5761" s="14" t="s">
        <v>4624</v>
      </c>
      <c r="C5761">
        <v>7.9660023430000004</v>
      </c>
      <c r="D5761">
        <v>1.439653252</v>
      </c>
      <c r="E5761">
        <v>2.0072037100000002</v>
      </c>
      <c r="F5761">
        <v>1.455282682</v>
      </c>
      <c r="G5761">
        <v>1.7737735720000001</v>
      </c>
      <c r="H5761">
        <v>0.64408096000000004</v>
      </c>
      <c r="I5761">
        <v>0.61141985300000001</v>
      </c>
      <c r="J5761">
        <v>3.0827095779999998</v>
      </c>
      <c r="K5761">
        <v>7.1324504089999996</v>
      </c>
      <c r="L5761">
        <v>7.9474414710000003</v>
      </c>
      <c r="M5761">
        <v>1.2071930449999999</v>
      </c>
      <c r="N5761">
        <v>2.7392201410000001</v>
      </c>
      <c r="O5761">
        <v>3.714599717</v>
      </c>
      <c r="P5761">
        <v>1.1322500550000001</v>
      </c>
      <c r="Q5761">
        <v>1.729290531</v>
      </c>
    </row>
    <row r="5762" spans="1:17">
      <c r="A5762" t="s">
        <v>16454</v>
      </c>
      <c r="B5762" s="14" t="s">
        <v>4841</v>
      </c>
      <c r="C5762">
        <v>10.027491769999999</v>
      </c>
      <c r="D5762">
        <v>0.35075134400000002</v>
      </c>
      <c r="E5762">
        <v>0.36495908399999999</v>
      </c>
      <c r="F5762">
        <v>0.35919399699999999</v>
      </c>
      <c r="G5762">
        <v>0.273404233</v>
      </c>
      <c r="H5762">
        <v>0.202690015</v>
      </c>
      <c r="I5762">
        <v>0.76964671600000001</v>
      </c>
      <c r="J5762">
        <v>1.204284253</v>
      </c>
      <c r="K5762">
        <v>1.316806819</v>
      </c>
      <c r="L5762">
        <v>4.3351219609999996</v>
      </c>
      <c r="M5762">
        <v>3.5457278159999999</v>
      </c>
      <c r="N5762">
        <v>0.683112528</v>
      </c>
      <c r="O5762">
        <v>4.6758859050000003</v>
      </c>
      <c r="P5762">
        <v>0.55426795399999995</v>
      </c>
      <c r="Q5762">
        <v>1.814005509</v>
      </c>
    </row>
    <row r="5763" spans="1:17">
      <c r="A5763" t="s">
        <v>16455</v>
      </c>
      <c r="B5763" s="14" t="s">
        <v>16456</v>
      </c>
      <c r="C5763">
        <v>0.82760387199999996</v>
      </c>
      <c r="D5763">
        <v>5.3169170770000003</v>
      </c>
      <c r="E5763">
        <v>7.1318079719999998</v>
      </c>
      <c r="F5763">
        <v>8.3363239960000008</v>
      </c>
      <c r="G5763">
        <v>5.7164679359999999</v>
      </c>
      <c r="H5763">
        <v>13.985204810000001</v>
      </c>
      <c r="I5763">
        <v>9.6552874580000001</v>
      </c>
      <c r="J5763">
        <v>18.570071219999999</v>
      </c>
      <c r="K5763">
        <v>2.252653676</v>
      </c>
      <c r="L5763">
        <v>2.0917113829999998</v>
      </c>
      <c r="M5763">
        <v>0</v>
      </c>
      <c r="N5763">
        <v>9.0798099469999993</v>
      </c>
      <c r="O5763">
        <v>0.91655328700000005</v>
      </c>
      <c r="P5763">
        <v>13.16168206</v>
      </c>
      <c r="Q5763">
        <v>7.395980378</v>
      </c>
    </row>
    <row r="5764" spans="1:17">
      <c r="A5764" t="s">
        <v>16457</v>
      </c>
      <c r="B5764" s="14" t="s">
        <v>16458</v>
      </c>
      <c r="C5764">
        <v>0.76476728100000002</v>
      </c>
      <c r="D5764">
        <v>10.334715129999999</v>
      </c>
      <c r="E5764">
        <v>7.8921102249999997</v>
      </c>
      <c r="F5764">
        <v>9.1607772599999997</v>
      </c>
      <c r="G5764">
        <v>7.6595377320000004</v>
      </c>
      <c r="H5764">
        <v>7.9302468179999996</v>
      </c>
      <c r="I5764">
        <v>1.115275102</v>
      </c>
      <c r="J5764">
        <v>12.99127833</v>
      </c>
      <c r="K5764">
        <v>9.3672848700000007</v>
      </c>
      <c r="L5764">
        <v>7.2483609720000004</v>
      </c>
      <c r="M5764">
        <v>5.8720254299999999</v>
      </c>
      <c r="N5764">
        <v>5.1850891380000004</v>
      </c>
      <c r="O5764">
        <v>0.84696313000000001</v>
      </c>
      <c r="P5764">
        <v>15.26033112</v>
      </c>
      <c r="Q5764">
        <v>7.8858850609999998</v>
      </c>
    </row>
    <row r="5765" spans="1:17">
      <c r="A5765" t="s">
        <v>16459</v>
      </c>
      <c r="B5765" s="14" t="s">
        <v>16460</v>
      </c>
      <c r="C5765">
        <v>0</v>
      </c>
      <c r="D5765">
        <v>0</v>
      </c>
      <c r="E5765">
        <v>0.37444993500000001</v>
      </c>
      <c r="F5765">
        <v>0.95819080300000004</v>
      </c>
      <c r="G5765">
        <v>1.2155614349999999</v>
      </c>
      <c r="H5765">
        <v>0</v>
      </c>
      <c r="I5765">
        <v>0</v>
      </c>
      <c r="J5765">
        <v>1.784758386</v>
      </c>
      <c r="K5765">
        <v>4.7900888540000004</v>
      </c>
      <c r="L5765">
        <v>1.4826192899999999</v>
      </c>
      <c r="M5765">
        <v>0</v>
      </c>
      <c r="N5765">
        <v>2.1693813030000002</v>
      </c>
      <c r="O5765">
        <v>0</v>
      </c>
      <c r="P5765">
        <v>0.88010282799999995</v>
      </c>
      <c r="Q5765">
        <v>0</v>
      </c>
    </row>
    <row r="5766" spans="1:17">
      <c r="A5766" t="s">
        <v>16459</v>
      </c>
      <c r="B5766" s="14" t="s">
        <v>4445</v>
      </c>
      <c r="C5766">
        <v>42.689893240000004</v>
      </c>
      <c r="D5766">
        <v>1.2176704810000001</v>
      </c>
      <c r="E5766">
        <v>1.305978595</v>
      </c>
      <c r="F5766">
        <v>0.57361082100000005</v>
      </c>
      <c r="G5766">
        <v>0.79095982099999995</v>
      </c>
      <c r="H5766">
        <v>1.5480517300000001</v>
      </c>
      <c r="I5766">
        <v>6.946966475</v>
      </c>
      <c r="J5766">
        <v>3.4840003990000001</v>
      </c>
      <c r="K5766">
        <v>7.1480612140000002</v>
      </c>
      <c r="L5766">
        <v>13.313316070000001</v>
      </c>
      <c r="M5766">
        <v>11.6059775</v>
      </c>
      <c r="N5766">
        <v>2.3037405</v>
      </c>
      <c r="O5766">
        <v>17.04447541</v>
      </c>
      <c r="P5766">
        <v>1.8692228310000001</v>
      </c>
      <c r="Q5766">
        <v>5.2899104750000001</v>
      </c>
    </row>
    <row r="5767" spans="1:17">
      <c r="A5767" t="e">
        <v>#N/A</v>
      </c>
      <c r="B5767" s="14" t="s">
        <v>16461</v>
      </c>
      <c r="C5767">
        <v>1.538079449</v>
      </c>
      <c r="D5767">
        <v>1.022208292</v>
      </c>
      <c r="E5767">
        <v>1.186339209</v>
      </c>
      <c r="F5767">
        <v>0.78510978300000001</v>
      </c>
      <c r="G5767">
        <v>0.99599074700000001</v>
      </c>
      <c r="H5767">
        <v>2.0674758930000001</v>
      </c>
      <c r="I5767">
        <v>2.2430113789999999</v>
      </c>
      <c r="J5767">
        <v>2.0473206070000001</v>
      </c>
      <c r="K5767">
        <v>2.093248016</v>
      </c>
      <c r="L5767">
        <v>4.130350945</v>
      </c>
      <c r="M5767">
        <v>0</v>
      </c>
      <c r="N5767">
        <v>0.33180357100000002</v>
      </c>
      <c r="O5767">
        <v>1.7033895349999999</v>
      </c>
      <c r="P5767">
        <v>0.63459183500000005</v>
      </c>
      <c r="Q5767">
        <v>0.79299402799999996</v>
      </c>
    </row>
    <row r="5768" spans="1:17">
      <c r="A5768" t="s">
        <v>16462</v>
      </c>
      <c r="B5768" s="14" t="s">
        <v>1031</v>
      </c>
      <c r="C5768">
        <v>4.502835396</v>
      </c>
      <c r="D5768">
        <v>1.995057616</v>
      </c>
      <c r="E5768">
        <v>1.676664712</v>
      </c>
      <c r="F5768">
        <v>2.2327935229999998</v>
      </c>
      <c r="G5768">
        <v>1.9994281540000001</v>
      </c>
      <c r="H5768">
        <v>7.0408733430000003</v>
      </c>
      <c r="I5768">
        <v>12.664105129999999</v>
      </c>
      <c r="J5768">
        <v>5.3413018369999996</v>
      </c>
      <c r="K5768">
        <v>4.2313280569999998</v>
      </c>
      <c r="L5768">
        <v>4.0645014789999996</v>
      </c>
      <c r="M5768">
        <v>1.2347717030000001</v>
      </c>
      <c r="N5768">
        <v>1.46697934</v>
      </c>
      <c r="O5768">
        <v>11.04218286</v>
      </c>
      <c r="P5768">
        <v>2.3644880970000002</v>
      </c>
      <c r="Q5768">
        <v>13.04487529</v>
      </c>
    </row>
    <row r="5769" spans="1:17">
      <c r="A5769" t="s">
        <v>16463</v>
      </c>
      <c r="B5769" s="14" t="s">
        <v>8288</v>
      </c>
      <c r="C5769">
        <v>0.98916007699999997</v>
      </c>
      <c r="D5769">
        <v>4.0539434229999998</v>
      </c>
      <c r="E5769">
        <v>2.6834831239999999</v>
      </c>
      <c r="F5769">
        <v>3.1641334630000002</v>
      </c>
      <c r="G5769">
        <v>3.1599744759999999</v>
      </c>
      <c r="H5769">
        <v>9.1174095150000003</v>
      </c>
      <c r="I5769">
        <v>0</v>
      </c>
      <c r="J5769">
        <v>3.6991878410000001</v>
      </c>
      <c r="K5769">
        <v>4.2629559889999999</v>
      </c>
      <c r="L5769">
        <v>1.2500167419999999</v>
      </c>
      <c r="M5769">
        <v>0</v>
      </c>
      <c r="N5769">
        <v>1.0974211519999999</v>
      </c>
      <c r="O5769">
        <v>1.0954732700000001</v>
      </c>
      <c r="P5769">
        <v>2.5970938549999998</v>
      </c>
      <c r="Q5769">
        <v>1.359961016</v>
      </c>
    </row>
    <row r="5770" spans="1:17">
      <c r="A5770" t="s">
        <v>16422</v>
      </c>
      <c r="B5770" s="14" t="s">
        <v>16464</v>
      </c>
      <c r="C5770">
        <v>0</v>
      </c>
      <c r="D5770">
        <v>1.1679273459999999</v>
      </c>
      <c r="E5770">
        <v>1.1217564</v>
      </c>
      <c r="F5770">
        <v>0.71762375099999998</v>
      </c>
      <c r="G5770">
        <v>0.60691861700000005</v>
      </c>
      <c r="H5770">
        <v>0</v>
      </c>
      <c r="I5770">
        <v>0</v>
      </c>
      <c r="J5770">
        <v>2.2277835170000002</v>
      </c>
      <c r="K5770">
        <v>0.79721573400000001</v>
      </c>
      <c r="L5770">
        <v>0</v>
      </c>
      <c r="M5770">
        <v>0</v>
      </c>
      <c r="N5770">
        <v>1.2997825000000001</v>
      </c>
      <c r="O5770">
        <v>0</v>
      </c>
      <c r="P5770">
        <v>0.26365633700000002</v>
      </c>
      <c r="Q5770">
        <v>0</v>
      </c>
    </row>
    <row r="5771" spans="1:17">
      <c r="A5771" t="s">
        <v>16465</v>
      </c>
      <c r="B5771" s="14" t="s">
        <v>5060</v>
      </c>
      <c r="C5771">
        <v>5.8624116529999997</v>
      </c>
      <c r="D5771">
        <v>2.4531386689999999</v>
      </c>
      <c r="E5771">
        <v>2.148263767</v>
      </c>
      <c r="F5771">
        <v>2.039304086</v>
      </c>
      <c r="G5771">
        <v>1.9121765580000001</v>
      </c>
      <c r="H5771">
        <v>5.0033102950000004</v>
      </c>
      <c r="I5771">
        <v>4.2746348559999996</v>
      </c>
      <c r="J5771">
        <v>1.8166625839999999</v>
      </c>
      <c r="K5771">
        <v>2.5117325359999998</v>
      </c>
      <c r="L5771">
        <v>3.9099991360000002</v>
      </c>
      <c r="M5771">
        <v>3.751057254</v>
      </c>
      <c r="N5771">
        <v>1.2445998300000001</v>
      </c>
      <c r="O5771">
        <v>4.3283289290000004</v>
      </c>
      <c r="P5771">
        <v>2.3454601560000001</v>
      </c>
      <c r="Q5771">
        <v>3.1344527370000002</v>
      </c>
    </row>
    <row r="5772" spans="1:17">
      <c r="A5772" t="s">
        <v>16466</v>
      </c>
      <c r="B5772" s="14" t="s">
        <v>2061</v>
      </c>
      <c r="C5772">
        <v>1.369732444</v>
      </c>
      <c r="D5772">
        <v>2.7309743919999998</v>
      </c>
      <c r="E5772">
        <v>2.0036900860000002</v>
      </c>
      <c r="F5772">
        <v>1.6780256849999999</v>
      </c>
      <c r="G5772">
        <v>1.9513490360000001</v>
      </c>
      <c r="H5772">
        <v>1.183618928</v>
      </c>
      <c r="I5772">
        <v>5.9925229370000004</v>
      </c>
      <c r="J5772">
        <v>5.2960657910000002</v>
      </c>
      <c r="K5772">
        <v>4.6603407309999998</v>
      </c>
      <c r="L5772">
        <v>3.4619037480000001</v>
      </c>
      <c r="M5772">
        <v>0</v>
      </c>
      <c r="N5772">
        <v>5.6564608779999999</v>
      </c>
      <c r="O5772">
        <v>2.6546605560000001</v>
      </c>
      <c r="P5772">
        <v>4.4183205340000002</v>
      </c>
      <c r="Q5772">
        <v>2.8247946490000002</v>
      </c>
    </row>
    <row r="5773" spans="1:17">
      <c r="A5773" t="s">
        <v>16467</v>
      </c>
      <c r="B5773" s="14" t="s">
        <v>5970</v>
      </c>
      <c r="C5773">
        <v>4.2659247640000002</v>
      </c>
      <c r="D5773">
        <v>3.4530496629999998</v>
      </c>
      <c r="E5773">
        <v>2.91506621</v>
      </c>
      <c r="F5773">
        <v>3.618055381</v>
      </c>
      <c r="G5773">
        <v>3.0315789880000001</v>
      </c>
      <c r="H5773">
        <v>1.7013640370000001</v>
      </c>
      <c r="I5773">
        <v>21.773785669999999</v>
      </c>
      <c r="J5773">
        <v>8.6734861260000002</v>
      </c>
      <c r="K5773">
        <v>15.55631734</v>
      </c>
      <c r="L5773">
        <v>15.447043409999999</v>
      </c>
      <c r="M5773">
        <v>5.0391636589999997</v>
      </c>
      <c r="N5773">
        <v>5.137333956</v>
      </c>
      <c r="O5773">
        <v>5.4512525639999998</v>
      </c>
      <c r="P5773">
        <v>8.5172414530000005</v>
      </c>
      <c r="Q5773">
        <v>2.4813750369999998</v>
      </c>
    </row>
    <row r="5774" spans="1:17">
      <c r="A5774" t="s">
        <v>16468</v>
      </c>
      <c r="B5774" s="14" t="s">
        <v>1493</v>
      </c>
      <c r="C5774">
        <v>17.419423479999999</v>
      </c>
      <c r="D5774">
        <v>0.71242810199999995</v>
      </c>
      <c r="E5774">
        <v>1.1689512120000001</v>
      </c>
      <c r="F5774">
        <v>0.62013992699999998</v>
      </c>
      <c r="G5774">
        <v>1.2957574629999999</v>
      </c>
      <c r="H5774">
        <v>0.72046369499999996</v>
      </c>
      <c r="I5774">
        <v>8.9887844060000006</v>
      </c>
      <c r="J5774">
        <v>2.4121069429999999</v>
      </c>
      <c r="K5774">
        <v>6.2002794080000001</v>
      </c>
      <c r="L5774">
        <v>6.095960947</v>
      </c>
      <c r="M5774">
        <v>9.2595858500000006</v>
      </c>
      <c r="N5774">
        <v>3.105363986</v>
      </c>
      <c r="O5774">
        <v>14.8397174</v>
      </c>
      <c r="P5774">
        <v>2.4928441440000002</v>
      </c>
      <c r="Q5774">
        <v>3.8687404970000001</v>
      </c>
    </row>
    <row r="5775" spans="1:17">
      <c r="A5775" t="s">
        <v>16469</v>
      </c>
      <c r="B5775" s="14" t="s">
        <v>2132</v>
      </c>
      <c r="C5775">
        <v>4.2228954249999999</v>
      </c>
      <c r="D5775">
        <v>0.302665884</v>
      </c>
      <c r="E5775">
        <v>0.31712812499999998</v>
      </c>
      <c r="F5775">
        <v>0.20287709000000001</v>
      </c>
      <c r="G5775">
        <v>0.36460749999999997</v>
      </c>
      <c r="H5775">
        <v>0.42930659500000001</v>
      </c>
      <c r="I5775">
        <v>3.2602929299999999</v>
      </c>
      <c r="J5775">
        <v>0.61406423899999996</v>
      </c>
      <c r="K5775">
        <v>1.6903371190000001</v>
      </c>
      <c r="L5775">
        <v>1.8834838739999999</v>
      </c>
      <c r="M5775">
        <v>3.3377828759999999</v>
      </c>
      <c r="N5775">
        <v>1.010507598</v>
      </c>
      <c r="O5775">
        <v>2.338382416</v>
      </c>
      <c r="P5775">
        <v>0.48449329800000002</v>
      </c>
      <c r="Q5775">
        <v>0.341524045</v>
      </c>
    </row>
    <row r="5776" spans="1:17">
      <c r="A5776" t="s">
        <v>16470</v>
      </c>
      <c r="B5776" s="14" t="s">
        <v>2916</v>
      </c>
      <c r="C5776">
        <v>5.1684821769999996</v>
      </c>
      <c r="D5776">
        <v>1.284625012</v>
      </c>
      <c r="E5776">
        <v>1.327719914</v>
      </c>
      <c r="F5776">
        <v>1.9904785760000001</v>
      </c>
      <c r="G5776">
        <v>0.93603672500000001</v>
      </c>
      <c r="H5776">
        <v>0.91986990000000002</v>
      </c>
      <c r="I5776">
        <v>0.73534622100000002</v>
      </c>
      <c r="J5776">
        <v>3.6915515339999998</v>
      </c>
      <c r="K5776">
        <v>3.545614542</v>
      </c>
      <c r="L5776">
        <v>2.1506125960000002</v>
      </c>
      <c r="M5776">
        <v>1.9358325590000001</v>
      </c>
      <c r="N5776">
        <v>1.3830357639999999</v>
      </c>
      <c r="O5776">
        <v>3.3506233710000002</v>
      </c>
      <c r="P5776">
        <v>4.747182241</v>
      </c>
      <c r="Q5776">
        <v>1.7331615520000001</v>
      </c>
    </row>
    <row r="5777" spans="1:17">
      <c r="A5777" t="s">
        <v>16471</v>
      </c>
      <c r="B5777" s="14" t="s">
        <v>5367</v>
      </c>
      <c r="C5777">
        <v>7.1501327159999999</v>
      </c>
      <c r="D5777">
        <v>18.479927709999998</v>
      </c>
      <c r="E5777">
        <v>15.190696470000001</v>
      </c>
      <c r="F5777">
        <v>15.74931872</v>
      </c>
      <c r="G5777">
        <v>13.693879920000001</v>
      </c>
      <c r="H5777">
        <v>25.130477849999998</v>
      </c>
      <c r="I5777">
        <v>16.4307056</v>
      </c>
      <c r="J5777">
        <v>23.155039540000001</v>
      </c>
      <c r="K5777">
        <v>13.56437893</v>
      </c>
      <c r="L5777">
        <v>12.59526314</v>
      </c>
      <c r="M5777">
        <v>5.8227324569999999</v>
      </c>
      <c r="N5777">
        <v>8.7873980379999992</v>
      </c>
      <c r="O5777">
        <v>3.8393291930000002</v>
      </c>
      <c r="P5777">
        <v>9.3946590279999995</v>
      </c>
      <c r="Q5777">
        <v>15.93726614</v>
      </c>
    </row>
    <row r="5778" spans="1:17">
      <c r="A5778" t="s">
        <v>16472</v>
      </c>
      <c r="B5778" s="14" t="s">
        <v>5873</v>
      </c>
      <c r="C5778">
        <v>9.2075202009999995</v>
      </c>
      <c r="D5778">
        <v>2.3419627630000002</v>
      </c>
      <c r="E5778">
        <v>2.7935840970000001</v>
      </c>
      <c r="F5778">
        <v>2.3209686399999998</v>
      </c>
      <c r="G5778">
        <v>2.8266069360000001</v>
      </c>
      <c r="H5778">
        <v>3.5361959390000002</v>
      </c>
      <c r="I5778">
        <v>1.989260298</v>
      </c>
      <c r="J5778">
        <v>3.1558733480000001</v>
      </c>
      <c r="K5778">
        <v>3.7128792220000002</v>
      </c>
      <c r="L5778">
        <v>2.5857076299999999</v>
      </c>
      <c r="M5778">
        <v>3.2730116969999998</v>
      </c>
      <c r="N5778">
        <v>1.429295647</v>
      </c>
      <c r="O5778">
        <v>6.4204141469999998</v>
      </c>
      <c r="P5778">
        <v>3.120985621</v>
      </c>
      <c r="Q5778">
        <v>3.7508421099999998</v>
      </c>
    </row>
    <row r="5779" spans="1:17">
      <c r="A5779" t="s">
        <v>16473</v>
      </c>
      <c r="B5779" s="14" t="s">
        <v>8280</v>
      </c>
      <c r="C5779">
        <v>6.0923505249999996</v>
      </c>
      <c r="D5779">
        <v>1.092581606</v>
      </c>
      <c r="E5779">
        <v>1.404329739</v>
      </c>
      <c r="F5779">
        <v>0.651583209</v>
      </c>
      <c r="G5779">
        <v>1.8535853090000001</v>
      </c>
      <c r="H5779">
        <v>2.6740558289999998</v>
      </c>
      <c r="I5779">
        <v>2.326917495</v>
      </c>
      <c r="J5779">
        <v>1.7653247679999999</v>
      </c>
      <c r="K5779">
        <v>2.9612070190000002</v>
      </c>
      <c r="L5779">
        <v>1.8330944499999999</v>
      </c>
      <c r="M5779">
        <v>3.8981833730000002</v>
      </c>
      <c r="N5779">
        <v>1.5556757530000001</v>
      </c>
      <c r="O5779">
        <v>1.9277559120000001</v>
      </c>
      <c r="P5779">
        <v>0.71817874599999998</v>
      </c>
      <c r="Q5779">
        <v>1.3960260170000001</v>
      </c>
    </row>
    <row r="5780" spans="1:17">
      <c r="A5780" t="s">
        <v>16474</v>
      </c>
      <c r="B5780" s="14" t="s">
        <v>3642</v>
      </c>
      <c r="C5780">
        <v>18.269580879999999</v>
      </c>
      <c r="D5780">
        <v>3.564061331</v>
      </c>
      <c r="E5780">
        <v>2.2627704199999998</v>
      </c>
      <c r="F5780">
        <v>2.6724317950000001</v>
      </c>
      <c r="G5780">
        <v>1.436146975</v>
      </c>
      <c r="H5780">
        <v>1.6755886310000001</v>
      </c>
      <c r="I5780">
        <v>2.5847577479999999</v>
      </c>
      <c r="J5780">
        <v>2.558016201</v>
      </c>
      <c r="K5780">
        <v>4.1439952870000001</v>
      </c>
      <c r="L5780">
        <v>7.9255766049999998</v>
      </c>
      <c r="M5780">
        <v>3.1405352249999998</v>
      </c>
      <c r="N5780">
        <v>2.0168298939999998</v>
      </c>
      <c r="O5780">
        <v>8.0026691240000005</v>
      </c>
      <c r="P5780">
        <v>4.3978991120000002</v>
      </c>
      <c r="Q5780">
        <v>2.624289251</v>
      </c>
    </row>
    <row r="5781" spans="1:17">
      <c r="A5781" t="s">
        <v>16475</v>
      </c>
      <c r="B5781" s="14" t="s">
        <v>7929</v>
      </c>
      <c r="C5781">
        <v>71.618804420000004</v>
      </c>
      <c r="D5781">
        <v>2.4315652390000002</v>
      </c>
      <c r="E5781">
        <v>2.2624571900000001</v>
      </c>
      <c r="F5781">
        <v>2.5212196549999999</v>
      </c>
      <c r="G5781">
        <v>1.563672384</v>
      </c>
      <c r="H5781">
        <v>6.1650423769999998</v>
      </c>
      <c r="I5781">
        <v>125.25169289999999</v>
      </c>
      <c r="J5781">
        <v>1.9654083490000001</v>
      </c>
      <c r="K5781">
        <v>51.224421579999998</v>
      </c>
      <c r="L5781">
        <v>105.9368425</v>
      </c>
      <c r="M5781">
        <v>160.65159270000001</v>
      </c>
      <c r="N5781">
        <v>3.4840792249999999</v>
      </c>
      <c r="O5781">
        <v>108.6420148</v>
      </c>
      <c r="P5781">
        <v>3.808125993</v>
      </c>
      <c r="Q5781">
        <v>8.3941447619999998</v>
      </c>
    </row>
    <row r="5782" spans="1:17">
      <c r="A5782" t="s">
        <v>16476</v>
      </c>
      <c r="B5782" s="14" t="s">
        <v>3917</v>
      </c>
      <c r="C5782">
        <v>13.58599641</v>
      </c>
      <c r="D5782">
        <v>2.7441866529999999</v>
      </c>
      <c r="E5782">
        <v>1.53040786</v>
      </c>
      <c r="F5782">
        <v>1.8221231980000001</v>
      </c>
      <c r="G5782">
        <v>1.5870319909999999</v>
      </c>
      <c r="H5782">
        <v>2.6088862289999999</v>
      </c>
      <c r="I5782">
        <v>2.3309087769999999</v>
      </c>
      <c r="J5782">
        <v>1.5703341</v>
      </c>
      <c r="K5782">
        <v>2.8097322779999998</v>
      </c>
      <c r="L5782">
        <v>4.2922079479999997</v>
      </c>
      <c r="M5782">
        <v>5.7527099640000001</v>
      </c>
      <c r="N5782">
        <v>1.354595131</v>
      </c>
      <c r="O5782">
        <v>5.3104219459999999</v>
      </c>
      <c r="P5782">
        <v>1.648649324</v>
      </c>
      <c r="Q5782">
        <v>5.7684848630000003</v>
      </c>
    </row>
    <row r="5783" spans="1:17">
      <c r="A5783" t="s">
        <v>16477</v>
      </c>
      <c r="B5783" s="14" t="s">
        <v>16478</v>
      </c>
      <c r="C5783">
        <v>7916.7062450000003</v>
      </c>
      <c r="D5783">
        <v>50.2793274</v>
      </c>
      <c r="E5783">
        <v>39.579251999999997</v>
      </c>
      <c r="F5783">
        <v>40.926238349999998</v>
      </c>
      <c r="G5783">
        <v>37.979694760000001</v>
      </c>
      <c r="H5783">
        <v>44.031965329999998</v>
      </c>
      <c r="I5783">
        <v>1337.571862</v>
      </c>
      <c r="J5783">
        <v>137.7786285</v>
      </c>
      <c r="K5783">
        <v>975.47136490000003</v>
      </c>
      <c r="L5783">
        <v>1670.613736</v>
      </c>
      <c r="M5783">
        <v>3402.1983030000001</v>
      </c>
      <c r="N5783">
        <v>95.615020000000001</v>
      </c>
      <c r="O5783">
        <v>3294.8065419999998</v>
      </c>
      <c r="P5783">
        <v>62.134761050000002</v>
      </c>
      <c r="Q5783">
        <v>909.5798757</v>
      </c>
    </row>
    <row r="5784" spans="1:17">
      <c r="A5784" t="s">
        <v>16477</v>
      </c>
      <c r="B5784" s="14" t="s">
        <v>5829</v>
      </c>
      <c r="C5784">
        <v>10.13664269</v>
      </c>
      <c r="D5784">
        <v>3.0773115990000002</v>
      </c>
      <c r="E5784">
        <v>2.176802286</v>
      </c>
      <c r="F5784">
        <v>1.9930368709999999</v>
      </c>
      <c r="G5784">
        <v>2.2690480110000002</v>
      </c>
      <c r="H5784">
        <v>9.4442030290000005</v>
      </c>
      <c r="I5784">
        <v>42.704897549999998</v>
      </c>
      <c r="J5784">
        <v>5.5922429429999996</v>
      </c>
      <c r="K5784">
        <v>36.532410990000002</v>
      </c>
      <c r="L5784">
        <v>8.8957157379999998</v>
      </c>
      <c r="M5784">
        <v>61.976559309999999</v>
      </c>
      <c r="N5784">
        <v>3.9338114289999999</v>
      </c>
      <c r="O5784">
        <v>55.922665559999999</v>
      </c>
      <c r="P5784">
        <v>3.7738809280000001</v>
      </c>
      <c r="Q5784">
        <v>13.03321731</v>
      </c>
    </row>
    <row r="5785" spans="1:17">
      <c r="A5785" t="s">
        <v>16479</v>
      </c>
      <c r="B5785" s="14" t="s">
        <v>2483</v>
      </c>
      <c r="C5785">
        <v>4.7468314019999998</v>
      </c>
      <c r="D5785">
        <v>4.9073831019999998</v>
      </c>
      <c r="E5785">
        <v>6.0179795360000004</v>
      </c>
      <c r="F5785">
        <v>7.5382571499999997</v>
      </c>
      <c r="G5785">
        <v>5.6695151460000002</v>
      </c>
      <c r="H5785">
        <v>16.863168519999999</v>
      </c>
      <c r="I5785">
        <v>10.960462209999999</v>
      </c>
      <c r="J5785">
        <v>7.3213843369999996</v>
      </c>
      <c r="K5785">
        <v>8.0752455780000005</v>
      </c>
      <c r="L5785">
        <v>11.247456680000001</v>
      </c>
      <c r="M5785">
        <v>4.5558817989999998</v>
      </c>
      <c r="N5785">
        <v>3.9985326899999998</v>
      </c>
      <c r="O5785">
        <v>9.1997719280000005</v>
      </c>
      <c r="P5785">
        <v>7.3591433439999996</v>
      </c>
      <c r="Q5785">
        <v>7.8858850609999998</v>
      </c>
    </row>
    <row r="5786" spans="1:17">
      <c r="A5786" t="s">
        <v>16480</v>
      </c>
      <c r="B5786" s="14" t="s">
        <v>16481</v>
      </c>
      <c r="C5786">
        <v>39.475487620000003</v>
      </c>
      <c r="D5786">
        <v>4.2604539219999999</v>
      </c>
      <c r="E5786">
        <v>2.3690688670000002</v>
      </c>
      <c r="F5786">
        <v>2.8933604650000002</v>
      </c>
      <c r="G5786">
        <v>1.7478661150000001</v>
      </c>
      <c r="H5786">
        <v>4.664851069</v>
      </c>
      <c r="I5786">
        <v>13.284894599999999</v>
      </c>
      <c r="J5786">
        <v>5.0043225339999999</v>
      </c>
      <c r="K5786">
        <v>12.857057660000001</v>
      </c>
      <c r="L5786">
        <v>22.384644179999999</v>
      </c>
      <c r="M5786">
        <v>25.25834468</v>
      </c>
      <c r="N5786">
        <v>3.6184712970000001</v>
      </c>
      <c r="O5786">
        <v>33.629418389999998</v>
      </c>
      <c r="P5786">
        <v>5.4669916870000002</v>
      </c>
      <c r="Q5786">
        <v>23.657655179999999</v>
      </c>
    </row>
    <row r="5787" spans="1:17">
      <c r="A5787" t="s">
        <v>16480</v>
      </c>
      <c r="B5787" s="14" t="s">
        <v>16482</v>
      </c>
      <c r="C5787">
        <v>4.6297570849999996</v>
      </c>
      <c r="D5787">
        <v>0.66667003800000002</v>
      </c>
      <c r="E5787">
        <v>2.1179649509999998</v>
      </c>
      <c r="F5787">
        <v>1.607010585</v>
      </c>
      <c r="G5787">
        <v>1.039314112</v>
      </c>
      <c r="H5787">
        <v>0.88904112300000004</v>
      </c>
      <c r="I5787">
        <v>2.7006661670000001</v>
      </c>
      <c r="J5787">
        <v>1.232523729</v>
      </c>
      <c r="K5787">
        <v>1.6802304699999999</v>
      </c>
      <c r="L5787">
        <v>3.3641495990000001</v>
      </c>
      <c r="M5787">
        <v>3.9991653010000001</v>
      </c>
      <c r="N5787">
        <v>1.997517014</v>
      </c>
      <c r="O5787">
        <v>6.9219296149999998</v>
      </c>
      <c r="P5787">
        <v>0.83353236500000005</v>
      </c>
      <c r="Q5787">
        <v>1.9095865169999999</v>
      </c>
    </row>
    <row r="5788" spans="1:17">
      <c r="A5788" t="e">
        <v>#N/A</v>
      </c>
      <c r="B5788" s="14" t="s">
        <v>16483</v>
      </c>
      <c r="C5788">
        <v>0</v>
      </c>
      <c r="D5788">
        <v>0</v>
      </c>
      <c r="E5788">
        <v>0</v>
      </c>
      <c r="F5788">
        <v>0</v>
      </c>
      <c r="G5788">
        <v>0</v>
      </c>
      <c r="H5788">
        <v>2.5376789820000001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</row>
    <row r="5789" spans="1:17">
      <c r="A5789" t="e">
        <v>#N/A</v>
      </c>
      <c r="B5789" s="14" t="s">
        <v>16484</v>
      </c>
      <c r="C5789">
        <v>175.73375830000001</v>
      </c>
      <c r="D5789">
        <v>240.98234239999999</v>
      </c>
      <c r="E5789">
        <v>12.526279799999999</v>
      </c>
      <c r="F5789">
        <v>2.8704950020000002</v>
      </c>
      <c r="G5789">
        <v>24.580203990000001</v>
      </c>
      <c r="H5789">
        <v>65.466718409999999</v>
      </c>
      <c r="I5789">
        <v>105.0731522</v>
      </c>
      <c r="J5789">
        <v>27.62451562</v>
      </c>
      <c r="K5789">
        <v>59.791180019999999</v>
      </c>
      <c r="L5789">
        <v>93.272525860000002</v>
      </c>
      <c r="M5789">
        <v>131.558357</v>
      </c>
      <c r="N5789">
        <v>16.8971725</v>
      </c>
      <c r="O5789">
        <v>107.04172320000001</v>
      </c>
      <c r="P5789">
        <v>94.125312199999996</v>
      </c>
      <c r="Q5789">
        <v>48.322019089999998</v>
      </c>
    </row>
    <row r="5790" spans="1:17">
      <c r="A5790" t="s">
        <v>16485</v>
      </c>
      <c r="B5790" s="14" t="s">
        <v>16486</v>
      </c>
      <c r="C5790">
        <v>0</v>
      </c>
      <c r="D5790">
        <v>0.36890178299999998</v>
      </c>
      <c r="E5790">
        <v>0</v>
      </c>
      <c r="F5790">
        <v>0.22666879200000001</v>
      </c>
      <c r="G5790">
        <v>0</v>
      </c>
      <c r="H5790">
        <v>0</v>
      </c>
      <c r="I5790">
        <v>0</v>
      </c>
      <c r="J5790">
        <v>0.42220090900000001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0.249835642</v>
      </c>
      <c r="Q5790">
        <v>0</v>
      </c>
    </row>
    <row r="5791" spans="1:17">
      <c r="A5791" t="s">
        <v>11730</v>
      </c>
      <c r="B5791" s="14" t="s">
        <v>16487</v>
      </c>
      <c r="C5791">
        <v>0.62571868500000005</v>
      </c>
      <c r="D5791">
        <v>0</v>
      </c>
      <c r="E5791">
        <v>0.33284438599999999</v>
      </c>
      <c r="F5791">
        <v>0.25551754799999998</v>
      </c>
      <c r="G5791">
        <v>0</v>
      </c>
      <c r="H5791">
        <v>0.24031051</v>
      </c>
      <c r="I5791">
        <v>0</v>
      </c>
      <c r="J5791">
        <v>0.15864518999999999</v>
      </c>
      <c r="K5791">
        <v>0.56771423499999996</v>
      </c>
      <c r="L5791">
        <v>0.790730288</v>
      </c>
      <c r="M5791">
        <v>0</v>
      </c>
      <c r="N5791">
        <v>0.46280134499999998</v>
      </c>
      <c r="O5791">
        <v>0</v>
      </c>
      <c r="P5791">
        <v>0.37551054</v>
      </c>
      <c r="Q5791">
        <v>0.43013918499999998</v>
      </c>
    </row>
    <row r="5792" spans="1:17">
      <c r="A5792" t="s">
        <v>16488</v>
      </c>
      <c r="B5792" s="14" t="s">
        <v>16489</v>
      </c>
      <c r="C5792">
        <v>2.1850493759999998</v>
      </c>
      <c r="D5792">
        <v>0</v>
      </c>
      <c r="E5792">
        <v>0</v>
      </c>
      <c r="F5792">
        <v>0.29742783299999997</v>
      </c>
      <c r="G5792">
        <v>0</v>
      </c>
      <c r="H5792">
        <v>1.6783591149999999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0.32782666199999999</v>
      </c>
      <c r="Q5792">
        <v>0</v>
      </c>
    </row>
    <row r="5793" spans="1:17">
      <c r="A5793" t="s">
        <v>16490</v>
      </c>
      <c r="B5793" s="14" t="s">
        <v>16491</v>
      </c>
      <c r="C5793">
        <v>782.18979439999998</v>
      </c>
      <c r="D5793">
        <v>4518.6412909999999</v>
      </c>
      <c r="E5793">
        <v>4965.5797549999997</v>
      </c>
      <c r="F5793">
        <v>7318.5978990000003</v>
      </c>
      <c r="G5793">
        <v>4852.1133769999997</v>
      </c>
      <c r="H5793">
        <v>113.4392922</v>
      </c>
      <c r="I5793">
        <v>510.51533160000002</v>
      </c>
      <c r="J5793">
        <v>2145.4292949999999</v>
      </c>
      <c r="K5793">
        <v>679.90359060000003</v>
      </c>
      <c r="L5793">
        <v>680.86590739999997</v>
      </c>
      <c r="M5793">
        <v>482.9838135</v>
      </c>
      <c r="N5793">
        <v>6613.6764069999999</v>
      </c>
      <c r="O5793">
        <v>917.749055</v>
      </c>
      <c r="P5793">
        <v>10881.847820000001</v>
      </c>
      <c r="Q5793">
        <v>2440.3419680000002</v>
      </c>
    </row>
    <row r="5794" spans="1:17">
      <c r="A5794" t="s">
        <v>16492</v>
      </c>
      <c r="B5794" s="14" t="s">
        <v>16493</v>
      </c>
      <c r="C5794">
        <v>0.40290178700000001</v>
      </c>
      <c r="D5794">
        <v>0.223140591</v>
      </c>
      <c r="E5794">
        <v>0.15002351799999999</v>
      </c>
      <c r="F5794">
        <v>0.109685581</v>
      </c>
      <c r="G5794">
        <v>0.139147195</v>
      </c>
      <c r="H5794">
        <v>0.23210478500000001</v>
      </c>
      <c r="I5794">
        <v>0.88133934899999999</v>
      </c>
      <c r="J5794">
        <v>0.10215202499999999</v>
      </c>
      <c r="K5794">
        <v>0.36555258000000002</v>
      </c>
      <c r="L5794">
        <v>0.63644145100000005</v>
      </c>
      <c r="M5794">
        <v>0</v>
      </c>
      <c r="N5794">
        <v>4.9666486000000003E-2</v>
      </c>
      <c r="O5794">
        <v>3.123434762</v>
      </c>
      <c r="P5794">
        <v>0.181344115</v>
      </c>
      <c r="Q5794">
        <v>1.800289858</v>
      </c>
    </row>
    <row r="5795" spans="1:17">
      <c r="A5795" t="s">
        <v>16494</v>
      </c>
      <c r="B5795" s="14" t="s">
        <v>16495</v>
      </c>
      <c r="C5795">
        <v>0</v>
      </c>
      <c r="D5795">
        <v>5.0267935230000003</v>
      </c>
      <c r="E5795">
        <v>3.3796506910000002</v>
      </c>
      <c r="F5795">
        <v>3.397541017</v>
      </c>
      <c r="G5795">
        <v>1.1754879810000001</v>
      </c>
      <c r="H5795">
        <v>1.7429113890000001</v>
      </c>
      <c r="I5795">
        <v>19.854347969999999</v>
      </c>
      <c r="J5795">
        <v>6.0407206909999998</v>
      </c>
      <c r="K5795">
        <v>0</v>
      </c>
      <c r="L5795">
        <v>1.433741731</v>
      </c>
      <c r="M5795">
        <v>0</v>
      </c>
      <c r="N5795">
        <v>1.9580056889999999</v>
      </c>
      <c r="O5795">
        <v>0</v>
      </c>
      <c r="P5795">
        <v>4.7660953170000004</v>
      </c>
      <c r="Q5795">
        <v>10.918917779999999</v>
      </c>
    </row>
    <row r="5796" spans="1:17">
      <c r="A5796" t="e">
        <v>#N/A</v>
      </c>
      <c r="B5796" s="14" t="s">
        <v>16496</v>
      </c>
      <c r="C5796">
        <v>4.2428869730000001</v>
      </c>
      <c r="D5796">
        <v>5.326335329</v>
      </c>
      <c r="E5796">
        <v>1.5046390059999999</v>
      </c>
      <c r="F5796">
        <v>2.1176454279999999</v>
      </c>
      <c r="G5796">
        <v>1.4653343320000001</v>
      </c>
      <c r="H5796">
        <v>7.6043462640000001</v>
      </c>
      <c r="I5796">
        <v>0</v>
      </c>
      <c r="J5796">
        <v>4.1236883259999999</v>
      </c>
      <c r="K5796">
        <v>3.2079742709999999</v>
      </c>
      <c r="L5796">
        <v>4.4681677219999996</v>
      </c>
      <c r="M5796">
        <v>0</v>
      </c>
      <c r="N5796">
        <v>2.963830529</v>
      </c>
      <c r="O5796">
        <v>3.1326033569999998</v>
      </c>
      <c r="P5796">
        <v>1.27313505</v>
      </c>
      <c r="Q5796">
        <v>0</v>
      </c>
    </row>
    <row r="5797" spans="1:17">
      <c r="A5797" t="s">
        <v>16497</v>
      </c>
      <c r="B5797" s="14" t="s">
        <v>6502</v>
      </c>
      <c r="C5797">
        <v>2.912176283</v>
      </c>
      <c r="D5797">
        <v>1.4131737870000001</v>
      </c>
      <c r="E5797">
        <v>0.82618727400000003</v>
      </c>
      <c r="F5797">
        <v>0.83056073200000002</v>
      </c>
      <c r="G5797">
        <v>1.2212759609999999</v>
      </c>
      <c r="H5797">
        <v>1.437989685</v>
      </c>
      <c r="I5797">
        <v>1.0111627860000001</v>
      </c>
      <c r="J5797">
        <v>2.6194036220000001</v>
      </c>
      <c r="K5797">
        <v>2.4534862990000001</v>
      </c>
      <c r="L5797">
        <v>2.4534411889999999</v>
      </c>
      <c r="M5797">
        <v>4.5252848759999997</v>
      </c>
      <c r="N5797">
        <v>1.641095433</v>
      </c>
      <c r="O5797">
        <v>4.1466495749999996</v>
      </c>
      <c r="P5797">
        <v>1.2275336160000001</v>
      </c>
      <c r="Q5797">
        <v>1.334615873</v>
      </c>
    </row>
    <row r="5798" spans="1:17">
      <c r="A5798" t="s">
        <v>16498</v>
      </c>
      <c r="B5798" s="14" t="s">
        <v>16499</v>
      </c>
      <c r="C5798">
        <v>93.183951829999998</v>
      </c>
      <c r="D5798">
        <v>2.8150043729999998</v>
      </c>
      <c r="E5798">
        <v>3.6049607369999999</v>
      </c>
      <c r="F5798">
        <v>1.7296572450000001</v>
      </c>
      <c r="G5798">
        <v>2.1942442309999999</v>
      </c>
      <c r="H5798">
        <v>3.2534345920000001</v>
      </c>
      <c r="I5798">
        <v>37.061449549999999</v>
      </c>
      <c r="J5798">
        <v>6.9803883549999997</v>
      </c>
      <c r="K5798">
        <v>22.097184819999999</v>
      </c>
      <c r="L5798">
        <v>21.410543180000001</v>
      </c>
      <c r="M5798">
        <v>36.587235370000002</v>
      </c>
      <c r="N5798">
        <v>6.0045507789999997</v>
      </c>
      <c r="O5798">
        <v>68.017654429999993</v>
      </c>
      <c r="P5798">
        <v>5.4015746929999997</v>
      </c>
      <c r="Q5798">
        <v>16.014412740000001</v>
      </c>
    </row>
    <row r="5799" spans="1:17">
      <c r="A5799" t="e">
        <v>#N/A</v>
      </c>
      <c r="B5799" s="14" t="s">
        <v>16500</v>
      </c>
      <c r="C5799">
        <v>3.5047326619999999</v>
      </c>
      <c r="D5799">
        <v>84.305797519999999</v>
      </c>
      <c r="E5799">
        <v>6.5250681659999996</v>
      </c>
      <c r="F5799">
        <v>0.27828643800000002</v>
      </c>
      <c r="G5799">
        <v>18.660386760000002</v>
      </c>
      <c r="H5799">
        <v>2.1311837279999999</v>
      </c>
      <c r="I5799">
        <v>1.277755068</v>
      </c>
      <c r="J5799">
        <v>0.18512345399999999</v>
      </c>
      <c r="K5799">
        <v>16.694171059999999</v>
      </c>
      <c r="L5799">
        <v>58.868583729999997</v>
      </c>
      <c r="M5799">
        <v>2.2424991030000001</v>
      </c>
      <c r="N5799">
        <v>1.188096804</v>
      </c>
      <c r="O5799">
        <v>1.940707596</v>
      </c>
      <c r="P5799">
        <v>22.56648384</v>
      </c>
      <c r="Q5799">
        <v>7.0270262920000004</v>
      </c>
    </row>
    <row r="5800" spans="1:17">
      <c r="A5800" t="s">
        <v>16501</v>
      </c>
      <c r="B5800" s="14" t="s">
        <v>16502</v>
      </c>
      <c r="C5800">
        <v>58.320802610000001</v>
      </c>
      <c r="D5800">
        <v>13.2692</v>
      </c>
      <c r="E5800">
        <v>7.0430888449999998</v>
      </c>
      <c r="F5800">
        <v>5.1493612640000004</v>
      </c>
      <c r="G5800">
        <v>8.9821638840000002</v>
      </c>
      <c r="H5800">
        <v>12.10724705</v>
      </c>
      <c r="I5800">
        <v>27.583903289999999</v>
      </c>
      <c r="J5800">
        <v>11.78939636</v>
      </c>
      <c r="K5800">
        <v>47.193954310000002</v>
      </c>
      <c r="L5800">
        <v>45.814067819999998</v>
      </c>
      <c r="M5800">
        <v>18.15397175</v>
      </c>
      <c r="N5800">
        <v>9.5209894940000002</v>
      </c>
      <c r="O5800">
        <v>29.676036379999999</v>
      </c>
      <c r="P5800">
        <v>10.168882760000001</v>
      </c>
      <c r="Q5800">
        <v>14.08623744</v>
      </c>
    </row>
    <row r="5801" spans="1:17">
      <c r="A5801" t="s">
        <v>16501</v>
      </c>
      <c r="B5801" s="14" t="s">
        <v>8585</v>
      </c>
      <c r="C5801">
        <v>81.856313200000002</v>
      </c>
      <c r="D5801">
        <v>8.9533360650000002</v>
      </c>
      <c r="E5801">
        <v>10.274524250000001</v>
      </c>
      <c r="F5801">
        <v>10.80713562</v>
      </c>
      <c r="G5801">
        <v>8.6174227749999996</v>
      </c>
      <c r="H5801">
        <v>25.193208349999999</v>
      </c>
      <c r="I5801">
        <v>43.605428179999997</v>
      </c>
      <c r="J5801">
        <v>16.80728753</v>
      </c>
      <c r="K5801">
        <v>29.572327550000001</v>
      </c>
      <c r="L5801">
        <v>42.647584379999998</v>
      </c>
      <c r="M5801">
        <v>69.013801110000003</v>
      </c>
      <c r="N5801">
        <v>8.7944900320000006</v>
      </c>
      <c r="O5801">
        <v>49.984709299999999</v>
      </c>
      <c r="P5801">
        <v>10.97291046</v>
      </c>
      <c r="Q5801">
        <v>28.910994410000001</v>
      </c>
    </row>
    <row r="5802" spans="1:17">
      <c r="A5802" t="e">
        <v>#N/A</v>
      </c>
      <c r="B5802" s="14" t="s">
        <v>16503</v>
      </c>
      <c r="C5802">
        <v>0</v>
      </c>
      <c r="D5802">
        <v>0</v>
      </c>
      <c r="E5802">
        <v>0.22387494999999999</v>
      </c>
      <c r="F5802">
        <v>0.28644005299999997</v>
      </c>
      <c r="G5802">
        <v>0</v>
      </c>
      <c r="H5802">
        <v>0</v>
      </c>
      <c r="I5802">
        <v>0</v>
      </c>
      <c r="J5802">
        <v>6.6691607999999999E-2</v>
      </c>
      <c r="K5802">
        <v>0.23865693900000001</v>
      </c>
      <c r="L5802">
        <v>0.66481782199999995</v>
      </c>
      <c r="M5802">
        <v>0</v>
      </c>
      <c r="N5802">
        <v>0.324255719</v>
      </c>
      <c r="O5802">
        <v>0</v>
      </c>
      <c r="P5802">
        <v>0.15785793400000001</v>
      </c>
      <c r="Q5802">
        <v>0</v>
      </c>
    </row>
    <row r="5803" spans="1:17">
      <c r="A5803" t="s">
        <v>16504</v>
      </c>
      <c r="B5803" s="14" t="s">
        <v>16505</v>
      </c>
      <c r="C5803">
        <v>41.176326359999997</v>
      </c>
      <c r="D5803">
        <v>681.19391010000004</v>
      </c>
      <c r="E5803">
        <v>27.830085459999999</v>
      </c>
      <c r="F5803">
        <v>0</v>
      </c>
      <c r="G5803">
        <v>26.559363820000002</v>
      </c>
      <c r="H5803">
        <v>41.395423270000002</v>
      </c>
      <c r="I5803">
        <v>31.790246320000001</v>
      </c>
      <c r="J5803">
        <v>12.12868065</v>
      </c>
      <c r="K5803">
        <v>54.940087210000002</v>
      </c>
      <c r="L5803">
        <v>110.9573146</v>
      </c>
      <c r="M5803">
        <v>13.9482129</v>
      </c>
      <c r="N5803">
        <v>8.8081546230000001</v>
      </c>
      <c r="O5803">
        <v>17.436015170000001</v>
      </c>
      <c r="P5803">
        <v>34.34104456</v>
      </c>
      <c r="Q5803">
        <v>18.315604010000001</v>
      </c>
    </row>
    <row r="5804" spans="1:17">
      <c r="A5804" t="s">
        <v>16506</v>
      </c>
      <c r="B5804" s="14" t="s">
        <v>16507</v>
      </c>
      <c r="C5804">
        <v>23.35587482</v>
      </c>
      <c r="D5804">
        <v>1.646307185</v>
      </c>
      <c r="E5804">
        <v>3.1624494900000002</v>
      </c>
      <c r="F5804">
        <v>2.0231209419999998</v>
      </c>
      <c r="G5804">
        <v>2.7498562020000001</v>
      </c>
      <c r="H5804">
        <v>6.1158715819999996</v>
      </c>
      <c r="I5804">
        <v>1.5481967999999999</v>
      </c>
      <c r="J5804">
        <v>0.53833329200000002</v>
      </c>
      <c r="K5804">
        <v>5.7793017190000002</v>
      </c>
      <c r="L5804">
        <v>5.3663957839999998</v>
      </c>
      <c r="M5804">
        <v>8.1513977690000008</v>
      </c>
      <c r="N5804">
        <v>1.8321698470000001</v>
      </c>
      <c r="O5804">
        <v>11.757328790000001</v>
      </c>
      <c r="P5804">
        <v>2.3891737449999999</v>
      </c>
      <c r="Q5804">
        <v>1.459598263</v>
      </c>
    </row>
    <row r="5805" spans="1:17">
      <c r="A5805" t="s">
        <v>16508</v>
      </c>
      <c r="B5805" s="14" t="s">
        <v>4931</v>
      </c>
      <c r="C5805">
        <v>143.3757387</v>
      </c>
      <c r="D5805">
        <v>6.9803212280000002</v>
      </c>
      <c r="E5805">
        <v>6.0101327639999997</v>
      </c>
      <c r="F5805">
        <v>3.2484759090000002</v>
      </c>
      <c r="G5805">
        <v>5.8595731940000002</v>
      </c>
      <c r="H5805">
        <v>4.0098764950000003</v>
      </c>
      <c r="I5805">
        <v>201.74646859999999</v>
      </c>
      <c r="J5805">
        <v>13.354128960000001</v>
      </c>
      <c r="K5805">
        <v>40.09113344</v>
      </c>
      <c r="L5805">
        <v>75.749462649999998</v>
      </c>
      <c r="M5805">
        <v>68.356738469999996</v>
      </c>
      <c r="N5805">
        <v>7.4925761700000004</v>
      </c>
      <c r="O5805">
        <v>66.281078519999994</v>
      </c>
      <c r="P5805">
        <v>6.181937628</v>
      </c>
      <c r="Q5805">
        <v>22.42937963</v>
      </c>
    </row>
    <row r="5806" spans="1:17">
      <c r="A5806" t="s">
        <v>16509</v>
      </c>
      <c r="B5806" s="14" t="s">
        <v>5848</v>
      </c>
      <c r="C5806">
        <v>259.9793123</v>
      </c>
      <c r="D5806">
        <v>5.5522391510000002</v>
      </c>
      <c r="E5806">
        <v>5.8501018760000001</v>
      </c>
      <c r="F5806">
        <v>3.3606112229999998</v>
      </c>
      <c r="G5806">
        <v>3.7465130210000002</v>
      </c>
      <c r="H5806">
        <v>5.3155639900000002</v>
      </c>
      <c r="I5806">
        <v>388.9521919</v>
      </c>
      <c r="J5806">
        <v>11.286225740000001</v>
      </c>
      <c r="K5806">
        <v>70.254636520000005</v>
      </c>
      <c r="L5806">
        <v>148.6701865</v>
      </c>
      <c r="M5806">
        <v>132.1205722</v>
      </c>
      <c r="N5806">
        <v>10.42141434</v>
      </c>
      <c r="O5806">
        <v>127.1825613</v>
      </c>
      <c r="P5806">
        <v>6.2857199110000002</v>
      </c>
      <c r="Q5806">
        <v>39.600857589999997</v>
      </c>
    </row>
    <row r="5807" spans="1:17">
      <c r="A5807" t="s">
        <v>16510</v>
      </c>
      <c r="B5807" s="14" t="s">
        <v>16511</v>
      </c>
      <c r="C5807">
        <v>2.5429453940000002</v>
      </c>
      <c r="D5807">
        <v>3.1547462799999999</v>
      </c>
      <c r="E5807">
        <v>0.48696937299999998</v>
      </c>
      <c r="F5807">
        <v>0.20768667699999999</v>
      </c>
      <c r="G5807">
        <v>1.053885776</v>
      </c>
      <c r="H5807">
        <v>2.5392415920000002</v>
      </c>
      <c r="I5807">
        <v>3.7084270639999999</v>
      </c>
      <c r="J5807">
        <v>1.611850759</v>
      </c>
      <c r="K5807">
        <v>1.615049116</v>
      </c>
      <c r="L5807">
        <v>2.8922031459999999</v>
      </c>
      <c r="M5807">
        <v>4.8813019280000001</v>
      </c>
      <c r="N5807">
        <v>2.0689271929999999</v>
      </c>
      <c r="O5807">
        <v>5.0692620829999999</v>
      </c>
      <c r="P5807">
        <v>4.5019644190000001</v>
      </c>
      <c r="Q5807">
        <v>2.4473436400000002</v>
      </c>
    </row>
    <row r="5808" spans="1:17">
      <c r="A5808" t="s">
        <v>16512</v>
      </c>
      <c r="B5808" s="14" t="s">
        <v>16513</v>
      </c>
      <c r="C5808">
        <v>0</v>
      </c>
      <c r="D5808">
        <v>0.46677368400000002</v>
      </c>
      <c r="E5808">
        <v>0.78456176799999999</v>
      </c>
      <c r="F5808">
        <v>0.86041623199999995</v>
      </c>
      <c r="G5808">
        <v>1.2734453130000001</v>
      </c>
      <c r="H5808">
        <v>0.80920885899999995</v>
      </c>
      <c r="I5808">
        <v>7.681741776</v>
      </c>
      <c r="J5808">
        <v>8.0132009170000007</v>
      </c>
      <c r="K5808">
        <v>1.433768092</v>
      </c>
      <c r="L5808">
        <v>0.66566580399999997</v>
      </c>
      <c r="M5808">
        <v>0</v>
      </c>
      <c r="N5808">
        <v>3.116825382</v>
      </c>
      <c r="O5808">
        <v>1.166734924</v>
      </c>
      <c r="P5808">
        <v>0.79029641699999997</v>
      </c>
      <c r="Q5808">
        <v>0</v>
      </c>
    </row>
    <row r="5809" spans="1:17">
      <c r="A5809" t="e">
        <v>#N/A</v>
      </c>
      <c r="B5809" s="14" t="s">
        <v>16514</v>
      </c>
      <c r="C5809">
        <v>2.4374538989999999</v>
      </c>
      <c r="D5809">
        <v>0</v>
      </c>
      <c r="E5809">
        <v>0.55567612499999997</v>
      </c>
      <c r="F5809">
        <v>4.7397859000000001E-2</v>
      </c>
      <c r="G5809">
        <v>0.60128952400000002</v>
      </c>
      <c r="H5809">
        <v>0.133730975</v>
      </c>
      <c r="I5809">
        <v>2.0311924289999999</v>
      </c>
      <c r="J5809">
        <v>0.264854533</v>
      </c>
      <c r="K5809">
        <v>0.47389299499999998</v>
      </c>
      <c r="L5809">
        <v>2.6402124279999999</v>
      </c>
      <c r="M5809">
        <v>0.66840087100000001</v>
      </c>
      <c r="N5809">
        <v>0.17169695800000001</v>
      </c>
      <c r="O5809">
        <v>2.6994271759999999</v>
      </c>
      <c r="P5809">
        <v>0.208968766</v>
      </c>
      <c r="Q5809">
        <v>0</v>
      </c>
    </row>
    <row r="5810" spans="1:17">
      <c r="A5810" t="s">
        <v>16515</v>
      </c>
      <c r="B5810" s="14" t="s">
        <v>16516</v>
      </c>
      <c r="C5810">
        <v>54.160568130000001</v>
      </c>
      <c r="D5810">
        <v>0.299959482</v>
      </c>
      <c r="E5810">
        <v>0</v>
      </c>
      <c r="F5810">
        <v>0</v>
      </c>
      <c r="G5810">
        <v>0</v>
      </c>
      <c r="H5810">
        <v>0</v>
      </c>
      <c r="I5810">
        <v>77.008831650000005</v>
      </c>
      <c r="J5810">
        <v>0.34329778799999999</v>
      </c>
      <c r="K5810">
        <v>90.294483659999997</v>
      </c>
      <c r="L5810">
        <v>183.94201290000001</v>
      </c>
      <c r="M5810">
        <v>114.3601018</v>
      </c>
      <c r="N5810">
        <v>1.168383722</v>
      </c>
      <c r="O5810">
        <v>128.96055000000001</v>
      </c>
      <c r="P5810">
        <v>1.0157252320000001</v>
      </c>
      <c r="Q5810">
        <v>14.89268785</v>
      </c>
    </row>
    <row r="5811" spans="1:17">
      <c r="A5811" t="e">
        <v>#N/A</v>
      </c>
      <c r="B5811" s="14" t="s">
        <v>16517</v>
      </c>
      <c r="C5811">
        <v>308.5619537</v>
      </c>
      <c r="D5811">
        <v>20.714183120000001</v>
      </c>
      <c r="E5811">
        <v>29.67715909</v>
      </c>
      <c r="F5811">
        <v>20.57639421</v>
      </c>
      <c r="G5811">
        <v>20.72111769</v>
      </c>
      <c r="H5811">
        <v>25.13738614</v>
      </c>
      <c r="I5811">
        <v>161.35716009999999</v>
      </c>
      <c r="J5811">
        <v>63.218611510000002</v>
      </c>
      <c r="K5811">
        <v>94.026331150000004</v>
      </c>
      <c r="L5811">
        <v>155.579914</v>
      </c>
      <c r="M5811">
        <v>191.45018759999999</v>
      </c>
      <c r="N5811">
        <v>82.413567740000005</v>
      </c>
      <c r="O5811">
        <v>212.28411729999999</v>
      </c>
      <c r="P5811">
        <v>41.150287120000002</v>
      </c>
      <c r="Q5811">
        <v>57.849662479999999</v>
      </c>
    </row>
    <row r="5812" spans="1:17">
      <c r="A5812" t="s">
        <v>16518</v>
      </c>
      <c r="B5812" s="14" t="s">
        <v>7137</v>
      </c>
      <c r="C5812">
        <v>4.107625337</v>
      </c>
      <c r="D5812">
        <v>0.86331108400000001</v>
      </c>
      <c r="E5812">
        <v>0.82918234300000004</v>
      </c>
      <c r="F5812">
        <v>0.60213775599999997</v>
      </c>
      <c r="G5812">
        <v>0.60018539599999998</v>
      </c>
      <c r="H5812">
        <v>0.97080297699999996</v>
      </c>
      <c r="I5812">
        <v>1.228765224</v>
      </c>
      <c r="J5812">
        <v>1.7491026670000001</v>
      </c>
      <c r="K5812">
        <v>1.672302833</v>
      </c>
      <c r="L5812">
        <v>2.262686516</v>
      </c>
      <c r="M5812">
        <v>0.80869516299999999</v>
      </c>
      <c r="N5812">
        <v>0.96077606299999996</v>
      </c>
      <c r="O5812">
        <v>1.8662997809999999</v>
      </c>
      <c r="P5812">
        <v>0.93231193800000001</v>
      </c>
      <c r="Q5812">
        <v>0.289611693</v>
      </c>
    </row>
    <row r="5813" spans="1:17">
      <c r="A5813" t="s">
        <v>16519</v>
      </c>
      <c r="B5813" s="14" t="s">
        <v>2370</v>
      </c>
      <c r="C5813">
        <v>4.3608693980000002</v>
      </c>
      <c r="D5813">
        <v>1.6423335969999999</v>
      </c>
      <c r="E5813">
        <v>1.345436442</v>
      </c>
      <c r="F5813">
        <v>0.65295930800000002</v>
      </c>
      <c r="G5813">
        <v>0.37652026100000002</v>
      </c>
      <c r="H5813">
        <v>1.50733308</v>
      </c>
      <c r="I5813">
        <v>6.3595412380000003</v>
      </c>
      <c r="J5813">
        <v>2.3218820820000001</v>
      </c>
      <c r="K5813">
        <v>2.571799436</v>
      </c>
      <c r="L5813">
        <v>5.2353525919999999</v>
      </c>
      <c r="M5813">
        <v>1.674178317</v>
      </c>
      <c r="N5813">
        <v>3.763009877</v>
      </c>
      <c r="O5813">
        <v>7.2443520079999999</v>
      </c>
      <c r="P5813">
        <v>2.617074514</v>
      </c>
      <c r="Q5813">
        <v>0.89934064000000002</v>
      </c>
    </row>
    <row r="5814" spans="1:17">
      <c r="A5814" t="e">
        <v>#N/A</v>
      </c>
      <c r="B5814" s="14" t="s">
        <v>16520</v>
      </c>
      <c r="C5814">
        <v>0</v>
      </c>
      <c r="D5814">
        <v>0</v>
      </c>
      <c r="E5814">
        <v>0.29486885200000001</v>
      </c>
      <c r="F5814">
        <v>0.37727423100000002</v>
      </c>
      <c r="G5814">
        <v>0.47861031900000001</v>
      </c>
      <c r="H5814">
        <v>0</v>
      </c>
      <c r="I5814">
        <v>0</v>
      </c>
      <c r="J5814">
        <v>1.0540854900000001</v>
      </c>
      <c r="K5814">
        <v>0</v>
      </c>
      <c r="L5814">
        <v>0</v>
      </c>
      <c r="M5814">
        <v>0</v>
      </c>
      <c r="N5814">
        <v>0.68333084399999999</v>
      </c>
      <c r="O5814">
        <v>0</v>
      </c>
      <c r="P5814">
        <v>0.41583382000000002</v>
      </c>
      <c r="Q5814">
        <v>0</v>
      </c>
    </row>
    <row r="5815" spans="1:17">
      <c r="A5815" t="e">
        <v>#N/A</v>
      </c>
      <c r="B5815" s="14" t="s">
        <v>16521</v>
      </c>
      <c r="C5815">
        <v>30.920666990000001</v>
      </c>
      <c r="D5815">
        <v>0.232202137</v>
      </c>
      <c r="E5815">
        <v>0.223022634</v>
      </c>
      <c r="F5815">
        <v>0.28534954499999998</v>
      </c>
      <c r="G5815">
        <v>0</v>
      </c>
      <c r="H5815">
        <v>0.20127529999999999</v>
      </c>
      <c r="I5815">
        <v>4.5856488979999996</v>
      </c>
      <c r="J5815">
        <v>6.6437705999999999E-2</v>
      </c>
      <c r="K5815">
        <v>8.5589404899999995</v>
      </c>
      <c r="L5815">
        <v>23.84232441</v>
      </c>
      <c r="M5815">
        <v>26.155849310000001</v>
      </c>
      <c r="N5815">
        <v>0.51683398899999999</v>
      </c>
      <c r="O5815">
        <v>38.306809579999999</v>
      </c>
      <c r="P5815">
        <v>0.31451390400000001</v>
      </c>
      <c r="Q5815">
        <v>10.0875281</v>
      </c>
    </row>
    <row r="5816" spans="1:17">
      <c r="A5816" t="e">
        <v>#N/A</v>
      </c>
      <c r="B5816" s="14" t="s">
        <v>16522</v>
      </c>
      <c r="C5816">
        <v>0</v>
      </c>
      <c r="D5816">
        <v>0</v>
      </c>
      <c r="E5816">
        <v>0.655753119</v>
      </c>
      <c r="F5816">
        <v>0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</row>
    <row r="5817" spans="1:17">
      <c r="A5817" t="e">
        <v>#N/A</v>
      </c>
      <c r="B5817" s="14" t="s">
        <v>16523</v>
      </c>
      <c r="C5817">
        <v>3.152475817</v>
      </c>
      <c r="D5817">
        <v>0</v>
      </c>
      <c r="E5817">
        <v>0</v>
      </c>
      <c r="F5817">
        <v>0</v>
      </c>
      <c r="G5817">
        <v>0</v>
      </c>
      <c r="H5817">
        <v>0</v>
      </c>
      <c r="I5817">
        <v>13.79195165</v>
      </c>
      <c r="J5817">
        <v>0</v>
      </c>
      <c r="K5817">
        <v>0</v>
      </c>
      <c r="L5817">
        <v>1.991915992</v>
      </c>
      <c r="M5817">
        <v>0</v>
      </c>
      <c r="N5817">
        <v>0</v>
      </c>
      <c r="O5817">
        <v>0</v>
      </c>
      <c r="P5817">
        <v>0</v>
      </c>
      <c r="Q5817">
        <v>2.1671134520000002</v>
      </c>
    </row>
    <row r="5818" spans="1:17">
      <c r="A5818" t="e">
        <v>#N/A</v>
      </c>
      <c r="B5818" s="14" t="s">
        <v>16524</v>
      </c>
      <c r="C5818">
        <v>0</v>
      </c>
      <c r="D5818">
        <v>0.11336758600000001</v>
      </c>
      <c r="E5818">
        <v>0</v>
      </c>
      <c r="F5818">
        <v>0.13931563899999999</v>
      </c>
      <c r="G5818">
        <v>0</v>
      </c>
      <c r="H5818">
        <v>0.19653647599999999</v>
      </c>
      <c r="I5818">
        <v>0</v>
      </c>
      <c r="J5818">
        <v>0</v>
      </c>
      <c r="K5818">
        <v>0</v>
      </c>
      <c r="L5818">
        <v>0.32334695800000002</v>
      </c>
      <c r="M5818">
        <v>0</v>
      </c>
      <c r="N5818">
        <v>6.3083207000000002E-2</v>
      </c>
      <c r="O5818">
        <v>0</v>
      </c>
      <c r="P5818">
        <v>0.230331744</v>
      </c>
      <c r="Q5818">
        <v>2.110720165</v>
      </c>
    </row>
    <row r="5819" spans="1:17">
      <c r="A5819" t="s">
        <v>16525</v>
      </c>
      <c r="B5819" s="14" t="s">
        <v>16526</v>
      </c>
      <c r="C5819">
        <v>2.6360063739999999</v>
      </c>
      <c r="D5819">
        <v>0.19465455800000001</v>
      </c>
      <c r="E5819">
        <v>0.1869594</v>
      </c>
      <c r="F5819">
        <v>0.358811875</v>
      </c>
      <c r="G5819">
        <v>0.75864827099999999</v>
      </c>
      <c r="H5819">
        <v>0</v>
      </c>
      <c r="I5819">
        <v>1.2813799050000001</v>
      </c>
      <c r="J5819">
        <v>0.11138917600000001</v>
      </c>
      <c r="K5819">
        <v>0.398607867</v>
      </c>
      <c r="L5819">
        <v>2.7759680320000002</v>
      </c>
      <c r="M5819">
        <v>0</v>
      </c>
      <c r="N5819">
        <v>0.32494562500000002</v>
      </c>
      <c r="O5819">
        <v>0</v>
      </c>
      <c r="P5819">
        <v>0.26365633700000002</v>
      </c>
      <c r="Q5819">
        <v>0</v>
      </c>
    </row>
    <row r="5820" spans="1:17">
      <c r="A5820" t="e">
        <v>#N/A</v>
      </c>
      <c r="B5820" s="14" t="s">
        <v>16527</v>
      </c>
      <c r="C5820">
        <v>3.489923932</v>
      </c>
      <c r="D5820">
        <v>18.812951760000001</v>
      </c>
      <c r="E5820">
        <v>13.36628048</v>
      </c>
      <c r="F5820">
        <v>24.860777720000002</v>
      </c>
      <c r="G5820">
        <v>8.4370235919999992</v>
      </c>
      <c r="H5820">
        <v>41.996800049999997</v>
      </c>
      <c r="I5820">
        <v>0</v>
      </c>
      <c r="J5820">
        <v>8.5534336179999997</v>
      </c>
      <c r="K5820">
        <v>10.02695282</v>
      </c>
      <c r="L5820">
        <v>13.23081101</v>
      </c>
      <c r="M5820">
        <v>2.2330237550000001</v>
      </c>
      <c r="N5820">
        <v>11.18545222</v>
      </c>
      <c r="O5820">
        <v>2.576676564</v>
      </c>
      <c r="P5820">
        <v>17.278773730000001</v>
      </c>
      <c r="Q5820">
        <v>14.394516960000001</v>
      </c>
    </row>
    <row r="5821" spans="1:17">
      <c r="A5821" t="s">
        <v>16528</v>
      </c>
      <c r="B5821" s="14" t="s">
        <v>16529</v>
      </c>
      <c r="C5821">
        <v>1.831371761</v>
      </c>
      <c r="D5821">
        <v>0.20285508199999999</v>
      </c>
      <c r="E5821">
        <v>0.29225360700000003</v>
      </c>
      <c r="F5821">
        <v>0.12464270600000001</v>
      </c>
      <c r="G5821">
        <v>7.9060906E-2</v>
      </c>
      <c r="H5821">
        <v>0.17583695799999999</v>
      </c>
      <c r="I5821">
        <v>2.6707253</v>
      </c>
      <c r="J5821">
        <v>0.46432738499999998</v>
      </c>
      <c r="K5821">
        <v>1.453902308</v>
      </c>
      <c r="L5821">
        <v>0.28929156900000003</v>
      </c>
      <c r="M5821">
        <v>1.7577016249999999</v>
      </c>
      <c r="N5821">
        <v>0.225756753</v>
      </c>
      <c r="O5821">
        <v>1.014102195</v>
      </c>
      <c r="P5821">
        <v>0.480836667</v>
      </c>
      <c r="Q5821">
        <v>0.62947197799999999</v>
      </c>
    </row>
    <row r="5822" spans="1:17">
      <c r="A5822" t="s">
        <v>16530</v>
      </c>
      <c r="B5822" s="14" t="s">
        <v>8423</v>
      </c>
      <c r="C5822">
        <v>8.3126878420000008</v>
      </c>
      <c r="D5822">
        <v>5.2299698799999996</v>
      </c>
      <c r="E5822">
        <v>3.0422298489999999</v>
      </c>
      <c r="F5822">
        <v>4.2545111779999996</v>
      </c>
      <c r="G5822">
        <v>3.2153981479999998</v>
      </c>
      <c r="H5822">
        <v>4.7249457689999996</v>
      </c>
      <c r="I5822">
        <v>9.2131421489999994</v>
      </c>
      <c r="J5822">
        <v>10.32726538</v>
      </c>
      <c r="K5822">
        <v>13.424933230000001</v>
      </c>
      <c r="L5822">
        <v>5.4625329059999999</v>
      </c>
      <c r="M5822">
        <v>1.2765272670000001</v>
      </c>
      <c r="N5822">
        <v>3.4840519900000002</v>
      </c>
      <c r="O5822">
        <v>4.7871829080000001</v>
      </c>
      <c r="P5822">
        <v>4.0408199429999998</v>
      </c>
      <c r="Q5822">
        <v>6.8572913570000003</v>
      </c>
    </row>
    <row r="5823" spans="1:17">
      <c r="A5823" t="s">
        <v>16531</v>
      </c>
      <c r="B5823" s="14" t="s">
        <v>7375</v>
      </c>
      <c r="C5823">
        <v>10.23377981</v>
      </c>
      <c r="D5823">
        <v>5.6044453689999996</v>
      </c>
      <c r="E5823">
        <v>6.1470420529999998</v>
      </c>
      <c r="F5823">
        <v>5.8056796009999996</v>
      </c>
      <c r="G5823">
        <v>5.9820764869999996</v>
      </c>
      <c r="H5823">
        <v>8.4221491519999994</v>
      </c>
      <c r="I5823">
        <v>8.7134622420000003</v>
      </c>
      <c r="J5823">
        <v>11.756641460000001</v>
      </c>
      <c r="K5823">
        <v>14.93690492</v>
      </c>
      <c r="L5823">
        <v>12.20964483</v>
      </c>
      <c r="M5823">
        <v>3.5383991930000001</v>
      </c>
      <c r="N5823">
        <v>7.2087880670000004</v>
      </c>
      <c r="O5823">
        <v>6.3356022950000002</v>
      </c>
      <c r="P5823">
        <v>4.5298812660000003</v>
      </c>
      <c r="Q5823">
        <v>8.6080801680000008</v>
      </c>
    </row>
    <row r="5824" spans="1:17">
      <c r="A5824" t="s">
        <v>16532</v>
      </c>
      <c r="B5824" s="14" t="s">
        <v>4268</v>
      </c>
      <c r="C5824">
        <v>18.368020699999999</v>
      </c>
      <c r="D5824">
        <v>3.8204624460000001</v>
      </c>
      <c r="E5824">
        <v>3.3871665929999999</v>
      </c>
      <c r="F5824">
        <v>2.9864047440000001</v>
      </c>
      <c r="G5824">
        <v>3.7709336850000001</v>
      </c>
      <c r="H5824">
        <v>8.974680115</v>
      </c>
      <c r="I5824">
        <v>13.690849289999999</v>
      </c>
      <c r="J5824">
        <v>6.080026921</v>
      </c>
      <c r="K5824">
        <v>14.16550121</v>
      </c>
      <c r="L5824">
        <v>16.2483644</v>
      </c>
      <c r="M5824">
        <v>18.412652019999999</v>
      </c>
      <c r="N5824">
        <v>2.7548515920000001</v>
      </c>
      <c r="O5824">
        <v>20.3421834</v>
      </c>
      <c r="P5824">
        <v>3.0007439749999998</v>
      </c>
      <c r="Q5824">
        <v>8.2074000189999996</v>
      </c>
    </row>
    <row r="5825" spans="1:17">
      <c r="A5825" t="s">
        <v>16533</v>
      </c>
      <c r="B5825" s="14" t="s">
        <v>4270</v>
      </c>
      <c r="C5825">
        <v>8.4915901030000001</v>
      </c>
      <c r="D5825">
        <v>14.67313794</v>
      </c>
      <c r="E5825">
        <v>2.40907246</v>
      </c>
      <c r="F5825">
        <v>2.1961549319999998</v>
      </c>
      <c r="G5825">
        <v>3.4214569049999999</v>
      </c>
      <c r="H5825">
        <v>1.195787731</v>
      </c>
      <c r="I5825">
        <v>5.366162589</v>
      </c>
      <c r="J5825">
        <v>3.0859153450000001</v>
      </c>
      <c r="K5825">
        <v>2.0545107319999998</v>
      </c>
      <c r="L5825">
        <v>5.7231746670000003</v>
      </c>
      <c r="M5825">
        <v>2.173333607</v>
      </c>
      <c r="N5825">
        <v>1.7097321780000001</v>
      </c>
      <c r="O5825">
        <v>1.2539001789999999</v>
      </c>
      <c r="P5825">
        <v>7.3467774969999997</v>
      </c>
      <c r="Q5825">
        <v>5.0590736239999998</v>
      </c>
    </row>
    <row r="5826" spans="1:17">
      <c r="A5826" t="s">
        <v>16534</v>
      </c>
      <c r="B5826" s="14" t="s">
        <v>16535</v>
      </c>
      <c r="C5826">
        <v>20081.751840000001</v>
      </c>
      <c r="D5826">
        <v>50.395735070000001</v>
      </c>
      <c r="E5826">
        <v>24.201735880000001</v>
      </c>
      <c r="F5826">
        <v>7.1458297200000001</v>
      </c>
      <c r="G5826">
        <v>18.734754769999999</v>
      </c>
      <c r="H5826">
        <v>49.732056319999998</v>
      </c>
      <c r="I5826">
        <v>6231.7414060000001</v>
      </c>
      <c r="J5826">
        <v>35.493500109999999</v>
      </c>
      <c r="K5826">
        <v>2581.560203</v>
      </c>
      <c r="L5826">
        <v>5400.151777</v>
      </c>
      <c r="M5826">
        <v>65722.146999999997</v>
      </c>
      <c r="N5826">
        <v>694.59422140000004</v>
      </c>
      <c r="O5826">
        <v>47600.332770000001</v>
      </c>
      <c r="P5826">
        <v>50.407516569999999</v>
      </c>
      <c r="Q5826">
        <v>15351.813330000001</v>
      </c>
    </row>
    <row r="5827" spans="1:17">
      <c r="A5827" t="s">
        <v>16536</v>
      </c>
      <c r="B5827" s="14" t="s">
        <v>16537</v>
      </c>
      <c r="C5827">
        <v>1.523890524</v>
      </c>
      <c r="D5827">
        <v>2.0255566520000001</v>
      </c>
      <c r="E5827">
        <v>1.4591111839999999</v>
      </c>
      <c r="F5827">
        <v>1.659449755</v>
      </c>
      <c r="G5827">
        <v>0.26314737100000002</v>
      </c>
      <c r="H5827">
        <v>4.0968064740000001</v>
      </c>
      <c r="I5827">
        <v>6.6669581759999996</v>
      </c>
      <c r="J5827">
        <v>4.2500519499999996</v>
      </c>
      <c r="K5827">
        <v>2.7652501460000001</v>
      </c>
      <c r="L5827">
        <v>7.7030552019999998</v>
      </c>
      <c r="M5827">
        <v>5.8503574399999998</v>
      </c>
      <c r="N5827">
        <v>2.066382387</v>
      </c>
      <c r="O5827">
        <v>3.3753512190000001</v>
      </c>
      <c r="P5827">
        <v>1.1431593929999999</v>
      </c>
      <c r="Q5827">
        <v>11.523285919999999</v>
      </c>
    </row>
    <row r="5828" spans="1:17">
      <c r="A5828" t="s">
        <v>16538</v>
      </c>
      <c r="B5828" s="14" t="s">
        <v>3313</v>
      </c>
      <c r="C5828">
        <v>5.8202660499999999</v>
      </c>
      <c r="D5828">
        <v>23.619167059999999</v>
      </c>
      <c r="E5828">
        <v>17.774018160000001</v>
      </c>
      <c r="F5828">
        <v>21.408802080000001</v>
      </c>
      <c r="G5828">
        <v>14.91587066</v>
      </c>
      <c r="H5828">
        <v>15.850333170000001</v>
      </c>
      <c r="I5828">
        <v>18.711758440000001</v>
      </c>
      <c r="J5828">
        <v>26.612451119999999</v>
      </c>
      <c r="K5828">
        <v>17.28237055</v>
      </c>
      <c r="L5828">
        <v>15.211806879999999</v>
      </c>
      <c r="M5828">
        <v>4.8243898869999997</v>
      </c>
      <c r="N5828">
        <v>11.267626590000001</v>
      </c>
      <c r="O5828">
        <v>6.1528263240000003</v>
      </c>
      <c r="P5828">
        <v>7.9582494840000004</v>
      </c>
      <c r="Q5828">
        <v>9.8207306580000004</v>
      </c>
    </row>
    <row r="5829" spans="1:17">
      <c r="A5829" t="s">
        <v>16539</v>
      </c>
      <c r="B5829" s="14" t="s">
        <v>7284</v>
      </c>
      <c r="C5829">
        <v>15.23946201</v>
      </c>
      <c r="D5829">
        <v>7.2200696740000003</v>
      </c>
      <c r="E5829">
        <v>6.0999175790000004</v>
      </c>
      <c r="F5829">
        <v>6.2026254510000003</v>
      </c>
      <c r="G5829">
        <v>5.7060772059999998</v>
      </c>
      <c r="H5829">
        <v>8.4025267709999998</v>
      </c>
      <c r="I5829">
        <v>10.34186412</v>
      </c>
      <c r="J5829">
        <v>9.3726442100000007</v>
      </c>
      <c r="K5829">
        <v>8.8299579700000006</v>
      </c>
      <c r="L5829">
        <v>11.05924568</v>
      </c>
      <c r="M5829">
        <v>7.5304381659999997</v>
      </c>
      <c r="N5829">
        <v>6.2495936050000003</v>
      </c>
      <c r="O5829">
        <v>8.188032304</v>
      </c>
      <c r="P5829">
        <v>5.4330352169999996</v>
      </c>
      <c r="Q5829">
        <v>5.4973579450000001</v>
      </c>
    </row>
    <row r="5830" spans="1:17">
      <c r="A5830" t="s">
        <v>16540</v>
      </c>
      <c r="B5830" s="14" t="s">
        <v>1813</v>
      </c>
      <c r="C5830">
        <v>11.47150922</v>
      </c>
      <c r="D5830">
        <v>3.3386013189999999</v>
      </c>
      <c r="E5830">
        <v>2.9673185809999998</v>
      </c>
      <c r="F5830">
        <v>2.3269354</v>
      </c>
      <c r="G5830">
        <v>1.903231992</v>
      </c>
      <c r="H5830">
        <v>3.8009897600000002</v>
      </c>
      <c r="I5830">
        <v>5.9043976000000002</v>
      </c>
      <c r="J5830">
        <v>4.6193746459999998</v>
      </c>
      <c r="K5830">
        <v>3.7754851870000001</v>
      </c>
      <c r="L5830">
        <v>6.1113631719999999</v>
      </c>
      <c r="M5830">
        <v>3.0223660300000001</v>
      </c>
      <c r="N5830">
        <v>3.1332356830000001</v>
      </c>
      <c r="O5830">
        <v>3.487495241</v>
      </c>
      <c r="P5830">
        <v>3.0034707420000002</v>
      </c>
      <c r="Q5830">
        <v>2.783253551</v>
      </c>
    </row>
    <row r="5831" spans="1:17">
      <c r="A5831" t="s">
        <v>16541</v>
      </c>
      <c r="B5831" s="14" t="s">
        <v>8816</v>
      </c>
      <c r="C5831">
        <v>11.517212450000001</v>
      </c>
      <c r="D5831">
        <v>8.5291267959999999</v>
      </c>
      <c r="E5831">
        <v>8.1219334540000006</v>
      </c>
      <c r="F5831">
        <v>9.1823437410000004</v>
      </c>
      <c r="G5831">
        <v>7.0460591629999998</v>
      </c>
      <c r="H5831">
        <v>14.533520060000001</v>
      </c>
      <c r="I5831">
        <v>13.436621150000001</v>
      </c>
      <c r="J5831">
        <v>15.434723249999999</v>
      </c>
      <c r="K5831">
        <v>13.882987930000001</v>
      </c>
      <c r="L5831">
        <v>42.62382787</v>
      </c>
      <c r="M5831">
        <v>7.5798256549999996</v>
      </c>
      <c r="N5831">
        <v>7.7072096429999997</v>
      </c>
      <c r="O5831">
        <v>15.306074730000001</v>
      </c>
      <c r="P5831">
        <v>9.6271327719999995</v>
      </c>
      <c r="Q5831">
        <v>8.1435115850000006</v>
      </c>
    </row>
    <row r="5832" spans="1:17">
      <c r="A5832" t="s">
        <v>16542</v>
      </c>
      <c r="B5832" s="14" t="s">
        <v>2247</v>
      </c>
      <c r="C5832">
        <v>6.1744293460000002</v>
      </c>
      <c r="D5832">
        <v>0.84174943899999999</v>
      </c>
      <c r="E5832">
        <v>0.909532216</v>
      </c>
      <c r="F5832">
        <v>0.80813485399999996</v>
      </c>
      <c r="G5832">
        <v>0.53310419099999995</v>
      </c>
      <c r="H5832">
        <v>0.54722807299999998</v>
      </c>
      <c r="I5832">
        <v>1.038956679</v>
      </c>
      <c r="J5832">
        <v>1.5353643159999999</v>
      </c>
      <c r="K5832">
        <v>1.7237096940000001</v>
      </c>
      <c r="L5832">
        <v>1.650575586</v>
      </c>
      <c r="M5832">
        <v>0.45585016299999997</v>
      </c>
      <c r="N5832">
        <v>1.9321091210000001</v>
      </c>
      <c r="O5832">
        <v>0.78900533100000003</v>
      </c>
      <c r="P5832">
        <v>2.2090125509999998</v>
      </c>
      <c r="Q5832">
        <v>2.285500903</v>
      </c>
    </row>
    <row r="5833" spans="1:17">
      <c r="A5833" t="s">
        <v>16543</v>
      </c>
      <c r="B5833" s="14" t="s">
        <v>5746</v>
      </c>
      <c r="C5833">
        <v>9.2144374280000001</v>
      </c>
      <c r="D5833">
        <v>1.4845864849999999</v>
      </c>
      <c r="E5833">
        <v>0.62383004600000003</v>
      </c>
      <c r="F5833">
        <v>1.653348837</v>
      </c>
      <c r="G5833">
        <v>1.0125569219999999</v>
      </c>
      <c r="H5833">
        <v>0.16085693300000001</v>
      </c>
      <c r="I5833">
        <v>0.61079975200000003</v>
      </c>
      <c r="J5833">
        <v>0.69025138399999997</v>
      </c>
      <c r="K5833">
        <v>2.090063561</v>
      </c>
      <c r="L5833">
        <v>4.4989826720000003</v>
      </c>
      <c r="M5833">
        <v>3.215916564</v>
      </c>
      <c r="N5833">
        <v>1.187512578</v>
      </c>
      <c r="O5833">
        <v>2.3192702340000002</v>
      </c>
      <c r="P5833">
        <v>3.393305185</v>
      </c>
      <c r="Q5833">
        <v>1.727536687</v>
      </c>
    </row>
    <row r="5834" spans="1:17">
      <c r="A5834" t="s">
        <v>16544</v>
      </c>
      <c r="B5834" s="14" t="s">
        <v>4271</v>
      </c>
      <c r="C5834">
        <v>23.813624050000001</v>
      </c>
      <c r="D5834">
        <v>0.816853948</v>
      </c>
      <c r="E5834">
        <v>0.50669614200000002</v>
      </c>
      <c r="F5834">
        <v>0.43917078500000001</v>
      </c>
      <c r="G5834">
        <v>0.50407210300000005</v>
      </c>
      <c r="H5834">
        <v>1.2981058780000001</v>
      </c>
      <c r="I5834">
        <v>1.1202540089999999</v>
      </c>
      <c r="J5834">
        <v>1.4023101609999999</v>
      </c>
      <c r="K5834">
        <v>2.3697000419999998</v>
      </c>
      <c r="L5834">
        <v>3.7859742569999999</v>
      </c>
      <c r="M5834">
        <v>3.5389438979999999</v>
      </c>
      <c r="N5834">
        <v>0.54923224999999998</v>
      </c>
      <c r="O5834">
        <v>7.9969956230000001</v>
      </c>
      <c r="P5834">
        <v>0.55320749199999997</v>
      </c>
      <c r="Q5834">
        <v>4.9638830069999997</v>
      </c>
    </row>
    <row r="5835" spans="1:17">
      <c r="A5835" t="e">
        <v>#N/A</v>
      </c>
      <c r="B5835" s="14" t="s">
        <v>16545</v>
      </c>
      <c r="C5835">
        <v>36.305435780000003</v>
      </c>
      <c r="D5835">
        <v>2.0107174090000002</v>
      </c>
      <c r="E5835">
        <v>2.89684345</v>
      </c>
      <c r="F5835">
        <v>0</v>
      </c>
      <c r="G5835">
        <v>0</v>
      </c>
      <c r="H5835">
        <v>6.9716455540000002</v>
      </c>
      <c r="I5835">
        <v>59.563043919999998</v>
      </c>
      <c r="J5835">
        <v>2.876533663</v>
      </c>
      <c r="K5835">
        <v>41.174878550000003</v>
      </c>
      <c r="L5835">
        <v>22.93986769</v>
      </c>
      <c r="M5835">
        <v>235.203656</v>
      </c>
      <c r="N5835">
        <v>6.153732164</v>
      </c>
      <c r="O5835">
        <v>90.466831010000007</v>
      </c>
      <c r="P5835">
        <v>3.4043537979999998</v>
      </c>
      <c r="Q5835">
        <v>6.2393815860000004</v>
      </c>
    </row>
    <row r="5836" spans="1:17">
      <c r="A5836" t="e">
        <v>#N/A</v>
      </c>
      <c r="B5836" s="14" t="s">
        <v>16546</v>
      </c>
      <c r="C5836">
        <v>10.208354269999999</v>
      </c>
      <c r="D5836">
        <v>0.205590207</v>
      </c>
      <c r="E5836">
        <v>0.14809705300000001</v>
      </c>
      <c r="F5836">
        <v>0.25264656400000002</v>
      </c>
      <c r="G5836">
        <v>0.56088827200000002</v>
      </c>
      <c r="H5836">
        <v>0.71283117500000004</v>
      </c>
      <c r="I5836">
        <v>0.67668377000000002</v>
      </c>
      <c r="J5836">
        <v>5.8823497000000002E-2</v>
      </c>
      <c r="K5836">
        <v>0.63150235099999996</v>
      </c>
      <c r="L5836">
        <v>12.31406943</v>
      </c>
      <c r="M5836">
        <v>0.89070048700000004</v>
      </c>
      <c r="N5836">
        <v>0.11440033199999999</v>
      </c>
      <c r="O5836">
        <v>3.597214192</v>
      </c>
      <c r="P5836">
        <v>0.27846849000000001</v>
      </c>
      <c r="Q5836">
        <v>0.95693886100000003</v>
      </c>
    </row>
    <row r="5837" spans="1:17">
      <c r="A5837" t="e">
        <v>#N/A</v>
      </c>
      <c r="B5837" s="14" t="s">
        <v>16547</v>
      </c>
      <c r="C5837">
        <v>109.5646187</v>
      </c>
      <c r="D5837">
        <v>5.6012842120000004</v>
      </c>
      <c r="E5837">
        <v>3.8427515149999998</v>
      </c>
      <c r="F5837">
        <v>2.622220896</v>
      </c>
      <c r="G5837">
        <v>7.2768303569999997</v>
      </c>
      <c r="H5837">
        <v>2.3120253110000002</v>
      </c>
      <c r="I5837">
        <v>7.0233067660000001</v>
      </c>
      <c r="J5837">
        <v>6.5631931320000003</v>
      </c>
      <c r="K5837">
        <v>16.932118419999998</v>
      </c>
      <c r="L5837">
        <v>22.82282755</v>
      </c>
      <c r="M5837">
        <v>18.489176279999999</v>
      </c>
      <c r="N5837">
        <v>2.8199848689999998</v>
      </c>
      <c r="O5837">
        <v>29.335049510000001</v>
      </c>
      <c r="P5837">
        <v>5.5998146149999997</v>
      </c>
      <c r="Q5837">
        <v>7.4490576080000004</v>
      </c>
    </row>
    <row r="5838" spans="1:17">
      <c r="A5838" t="s">
        <v>16548</v>
      </c>
      <c r="B5838" s="14" t="s">
        <v>3315</v>
      </c>
      <c r="C5838">
        <v>405.47619470000001</v>
      </c>
      <c r="D5838">
        <v>50.727086479999997</v>
      </c>
      <c r="E5838">
        <v>44.733169830000001</v>
      </c>
      <c r="F5838">
        <v>46.478499149999998</v>
      </c>
      <c r="G5838">
        <v>50.596329959999998</v>
      </c>
      <c r="H5838">
        <v>87.277018049999995</v>
      </c>
      <c r="I5838">
        <v>134.58068270000001</v>
      </c>
      <c r="J5838">
        <v>86.133702670000005</v>
      </c>
      <c r="K5838">
        <v>159.08684919999999</v>
      </c>
      <c r="L5838">
        <v>210.2834555</v>
      </c>
      <c r="M5838">
        <v>252.43148429999999</v>
      </c>
      <c r="N5838">
        <v>59.084735909999999</v>
      </c>
      <c r="O5838">
        <v>279.14296000000002</v>
      </c>
      <c r="P5838">
        <v>58.411293870000002</v>
      </c>
      <c r="Q5838">
        <v>112.20865499999999</v>
      </c>
    </row>
    <row r="5839" spans="1:17">
      <c r="A5839" t="s">
        <v>16548</v>
      </c>
      <c r="B5839" s="14" t="s">
        <v>16549</v>
      </c>
      <c r="C5839">
        <v>12.17057222</v>
      </c>
      <c r="D5839">
        <v>6.6490768879999997</v>
      </c>
      <c r="E5839">
        <v>4.9158555509999999</v>
      </c>
      <c r="F5839">
        <v>4.8295624369999999</v>
      </c>
      <c r="G5839">
        <v>5.7527669360000004</v>
      </c>
      <c r="H5839">
        <v>8.6749453200000008</v>
      </c>
      <c r="I5839">
        <v>8.8742918970000009</v>
      </c>
      <c r="J5839">
        <v>6.3152989049999997</v>
      </c>
      <c r="K5839">
        <v>10.05977146</v>
      </c>
      <c r="L5839">
        <v>10.49238267</v>
      </c>
      <c r="M5839">
        <v>18.21442454</v>
      </c>
      <c r="N5839">
        <v>4.4500129289999997</v>
      </c>
      <c r="O5839">
        <v>14.39245039</v>
      </c>
      <c r="P5839">
        <v>3.0948670890000001</v>
      </c>
      <c r="Q5839">
        <v>7.4447166659999997</v>
      </c>
    </row>
    <row r="5840" spans="1:17">
      <c r="A5840" t="s">
        <v>16550</v>
      </c>
      <c r="B5840" s="14" t="s">
        <v>7009</v>
      </c>
      <c r="C5840">
        <v>80.954381139999995</v>
      </c>
      <c r="D5840">
        <v>14.550063979999999</v>
      </c>
      <c r="E5840">
        <v>9.8709342939999996</v>
      </c>
      <c r="F5840">
        <v>17.847981600000001</v>
      </c>
      <c r="G5840">
        <v>11.628894389999999</v>
      </c>
      <c r="H5840">
        <v>17.851044940000001</v>
      </c>
      <c r="I5840">
        <v>7.0210323790000002</v>
      </c>
      <c r="J5840">
        <v>6.7890003319999996</v>
      </c>
      <c r="K5840">
        <v>20.115125249999998</v>
      </c>
      <c r="L5840">
        <v>34.551772509999999</v>
      </c>
      <c r="M5840">
        <v>5.1342191259999996</v>
      </c>
      <c r="N5840">
        <v>8.1256672460000008</v>
      </c>
      <c r="O5840">
        <v>26.396286150000002</v>
      </c>
      <c r="P5840">
        <v>13.15340784</v>
      </c>
      <c r="Q5840">
        <v>15.24059652</v>
      </c>
    </row>
    <row r="5841" spans="1:17">
      <c r="A5841" t="s">
        <v>16551</v>
      </c>
      <c r="B5841" s="14" t="s">
        <v>2148</v>
      </c>
      <c r="C5841">
        <v>8.2594866400000004</v>
      </c>
      <c r="D5841">
        <v>80.204166259999994</v>
      </c>
      <c r="E5841">
        <v>52.869002309999999</v>
      </c>
      <c r="F5841">
        <v>72.796949299999994</v>
      </c>
      <c r="G5841">
        <v>67.153016149999999</v>
      </c>
      <c r="H5841">
        <v>76.923394130000005</v>
      </c>
      <c r="I5841">
        <v>4.0149903680000003</v>
      </c>
      <c r="J5841">
        <v>19.806851959999999</v>
      </c>
      <c r="K5841">
        <v>27.16512612</v>
      </c>
      <c r="L5841">
        <v>20.00547628</v>
      </c>
      <c r="M5841">
        <v>29.06652588</v>
      </c>
      <c r="N5841">
        <v>29.102491220000001</v>
      </c>
      <c r="O5841">
        <v>13.7208027</v>
      </c>
      <c r="P5841">
        <v>65.160466479999997</v>
      </c>
      <c r="Q5841">
        <v>72.392424860000006</v>
      </c>
    </row>
    <row r="5842" spans="1:17">
      <c r="A5842" t="s">
        <v>16552</v>
      </c>
      <c r="B5842" s="14" t="s">
        <v>4272</v>
      </c>
      <c r="C5842">
        <v>11.57690118</v>
      </c>
      <c r="D5842">
        <v>10.086270089999999</v>
      </c>
      <c r="E5842">
        <v>7.5916747149999999</v>
      </c>
      <c r="F5842">
        <v>13.427763130000001</v>
      </c>
      <c r="G5842">
        <v>8.9288165559999992</v>
      </c>
      <c r="H5842">
        <v>11.414324629999999</v>
      </c>
      <c r="I5842">
        <v>5.0364720160000003</v>
      </c>
      <c r="J5842">
        <v>5.6669407229999997</v>
      </c>
      <c r="K5842">
        <v>11.58498129</v>
      </c>
      <c r="L5842">
        <v>9.8044967490000001</v>
      </c>
      <c r="M5842">
        <v>3.9216000219999998</v>
      </c>
      <c r="N5842">
        <v>5.7863795910000002</v>
      </c>
      <c r="O5842">
        <v>6.1412308920000003</v>
      </c>
      <c r="P5842">
        <v>9.8375800160000004</v>
      </c>
      <c r="Q5842">
        <v>12.907215409999999</v>
      </c>
    </row>
    <row r="5843" spans="1:17">
      <c r="A5843" t="s">
        <v>16553</v>
      </c>
      <c r="B5843" s="14" t="s">
        <v>16554</v>
      </c>
      <c r="C5843">
        <v>4.3778197739999998</v>
      </c>
      <c r="D5843">
        <v>0.32327788699999999</v>
      </c>
      <c r="E5843">
        <v>0.46574691499999998</v>
      </c>
      <c r="F5843">
        <v>0</v>
      </c>
      <c r="G5843">
        <v>0.25198917799999998</v>
      </c>
      <c r="H5843">
        <v>0</v>
      </c>
      <c r="I5843">
        <v>2.1280867680000002</v>
      </c>
      <c r="J5843">
        <v>0.36998524799999999</v>
      </c>
      <c r="K5843">
        <v>2.6479957230000002</v>
      </c>
      <c r="L5843">
        <v>5.5323179150000001</v>
      </c>
      <c r="M5843">
        <v>2.8011428729999999</v>
      </c>
      <c r="N5843">
        <v>0.89943724199999997</v>
      </c>
      <c r="O5843">
        <v>11.312793750000001</v>
      </c>
      <c r="P5843">
        <v>2.4083096479999999</v>
      </c>
      <c r="Q5843">
        <v>2.0063029129999999</v>
      </c>
    </row>
    <row r="5844" spans="1:17">
      <c r="A5844" t="s">
        <v>16553</v>
      </c>
      <c r="B5844" s="14" t="s">
        <v>16555</v>
      </c>
      <c r="C5844">
        <v>126.5566501</v>
      </c>
      <c r="D5844">
        <v>0.73780356599999997</v>
      </c>
      <c r="E5844">
        <v>0</v>
      </c>
      <c r="F5844">
        <v>0</v>
      </c>
      <c r="G5844">
        <v>0</v>
      </c>
      <c r="H5844">
        <v>0</v>
      </c>
      <c r="I5844">
        <v>53.425275059999997</v>
      </c>
      <c r="J5844">
        <v>0.84440181700000005</v>
      </c>
      <c r="K5844">
        <v>33.238752759999997</v>
      </c>
      <c r="L5844">
        <v>176.7664805</v>
      </c>
      <c r="M5844">
        <v>57.536378210000002</v>
      </c>
      <c r="N5844">
        <v>6.5687932780000002</v>
      </c>
      <c r="O5844">
        <v>70.079368650000006</v>
      </c>
      <c r="P5844">
        <v>0</v>
      </c>
      <c r="Q5844">
        <v>18.315604010000001</v>
      </c>
    </row>
    <row r="5845" spans="1:17">
      <c r="A5845" t="s">
        <v>16556</v>
      </c>
      <c r="B5845" s="14" t="s">
        <v>16557</v>
      </c>
      <c r="C5845">
        <v>3.6225818599999999</v>
      </c>
      <c r="D5845">
        <v>4.0126158829999996</v>
      </c>
      <c r="E5845">
        <v>6.1663802089999997</v>
      </c>
      <c r="F5845">
        <v>8.3827686650000004</v>
      </c>
      <c r="G5845">
        <v>13.136593749999999</v>
      </c>
      <c r="H5845">
        <v>5.5650854860000001</v>
      </c>
      <c r="I5845">
        <v>0</v>
      </c>
      <c r="J5845">
        <v>5.9700689870000003</v>
      </c>
      <c r="K5845">
        <v>9.8602998629999998</v>
      </c>
      <c r="L5845">
        <v>4.5779121930000004</v>
      </c>
      <c r="M5845">
        <v>0</v>
      </c>
      <c r="N5845">
        <v>15.183131830000001</v>
      </c>
      <c r="O5845">
        <v>0</v>
      </c>
      <c r="P5845">
        <v>5.4350209759999997</v>
      </c>
      <c r="Q5845">
        <v>4.9805589860000001</v>
      </c>
    </row>
    <row r="5846" spans="1:17">
      <c r="A5846" t="s">
        <v>16548</v>
      </c>
      <c r="B5846" s="14" t="s">
        <v>16558</v>
      </c>
      <c r="C5846">
        <v>0</v>
      </c>
      <c r="D5846">
        <v>2.157727409</v>
      </c>
      <c r="E5846">
        <v>9.5331656290000009</v>
      </c>
      <c r="F5846">
        <v>10.87154849</v>
      </c>
      <c r="G5846">
        <v>6.0548720520000003</v>
      </c>
      <c r="H5846">
        <v>12.718320370000001</v>
      </c>
      <c r="I5846">
        <v>2.8407950720000001</v>
      </c>
      <c r="J5846">
        <v>9.8779080490000002</v>
      </c>
      <c r="K5846">
        <v>4.4185305990000003</v>
      </c>
      <c r="L5846">
        <v>7.3851224990000004</v>
      </c>
      <c r="M5846">
        <v>0</v>
      </c>
      <c r="N5846">
        <v>3.601991597</v>
      </c>
      <c r="O5846">
        <v>2.1573589160000002</v>
      </c>
      <c r="P5846">
        <v>0.292260562</v>
      </c>
      <c r="Q5846">
        <v>6.6955627870000001</v>
      </c>
    </row>
    <row r="5847" spans="1:17">
      <c r="A5847" t="s">
        <v>16559</v>
      </c>
      <c r="B5847" s="14" t="s">
        <v>8975</v>
      </c>
      <c r="C5847">
        <v>65.254448460000006</v>
      </c>
      <c r="D5847">
        <v>9.5977687399999994</v>
      </c>
      <c r="E5847">
        <v>7.2046851079999996</v>
      </c>
      <c r="F5847">
        <v>5.9118705499999997</v>
      </c>
      <c r="G5847">
        <v>7.5275796140000004</v>
      </c>
      <c r="H5847">
        <v>9.8433081770000008</v>
      </c>
      <c r="I5847">
        <v>23.849105340000001</v>
      </c>
      <c r="J5847">
        <v>13.669398510000001</v>
      </c>
      <c r="K5847">
        <v>22.402672979999998</v>
      </c>
      <c r="L5847">
        <v>29.40752839</v>
      </c>
      <c r="M5847">
        <v>22.128737739999998</v>
      </c>
      <c r="N5847">
        <v>7.6540684590000003</v>
      </c>
      <c r="O5847">
        <v>32.541330739999999</v>
      </c>
      <c r="P5847">
        <v>7.7710497260000002</v>
      </c>
      <c r="Q5847">
        <v>16.40247711</v>
      </c>
    </row>
    <row r="5848" spans="1:17">
      <c r="A5848" t="s">
        <v>16560</v>
      </c>
      <c r="B5848" s="14" t="s">
        <v>7149</v>
      </c>
      <c r="C5848">
        <v>5.2888921919999996</v>
      </c>
      <c r="D5848">
        <v>2.9291667700000001</v>
      </c>
      <c r="E5848">
        <v>3.2822648120000002</v>
      </c>
      <c r="F5848">
        <v>3.4796199639999998</v>
      </c>
      <c r="G5848">
        <v>1.826585379</v>
      </c>
      <c r="H5848">
        <v>1.8619576309999999</v>
      </c>
      <c r="I5848">
        <v>7.0701537959999996</v>
      </c>
      <c r="J5848">
        <v>1.6761871719999999</v>
      </c>
      <c r="K5848">
        <v>2.7991886479999999</v>
      </c>
      <c r="L5848">
        <v>4.4557693909999996</v>
      </c>
      <c r="M5848">
        <v>3.384091497</v>
      </c>
      <c r="N5848">
        <v>3.2055290570000001</v>
      </c>
      <c r="O5848">
        <v>7.3216663310000003</v>
      </c>
      <c r="P5848">
        <v>4.1658826729999996</v>
      </c>
      <c r="Q5848">
        <v>6.6655506600000001</v>
      </c>
    </row>
    <row r="5849" spans="1:17">
      <c r="A5849" t="s">
        <v>16561</v>
      </c>
      <c r="B5849" s="14" t="s">
        <v>1439</v>
      </c>
      <c r="C5849">
        <v>32.784133910000001</v>
      </c>
      <c r="D5849">
        <v>0.35142500199999999</v>
      </c>
      <c r="E5849">
        <v>1.4063847309999999</v>
      </c>
      <c r="F5849">
        <v>0.93569806099999997</v>
      </c>
      <c r="G5849">
        <v>0.91309779099999999</v>
      </c>
      <c r="H5849">
        <v>11.575520320000001</v>
      </c>
      <c r="I5849">
        <v>296.11196569999998</v>
      </c>
      <c r="J5849">
        <v>0.80439814600000004</v>
      </c>
      <c r="K5849">
        <v>68.365587399999995</v>
      </c>
      <c r="L5849">
        <v>4.3434480600000001</v>
      </c>
      <c r="M5849">
        <v>2076.7120920000002</v>
      </c>
      <c r="N5849">
        <v>14.01440691</v>
      </c>
      <c r="O5849">
        <v>1590.51217</v>
      </c>
      <c r="P5849">
        <v>1.1899981909999999</v>
      </c>
      <c r="Q5849">
        <v>355.13745119999999</v>
      </c>
    </row>
    <row r="5850" spans="1:17">
      <c r="A5850" t="s">
        <v>16562</v>
      </c>
      <c r="B5850" s="14" t="s">
        <v>4884</v>
      </c>
      <c r="C5850">
        <v>23.34653887</v>
      </c>
      <c r="D5850">
        <v>4.7697702870000001</v>
      </c>
      <c r="E5850">
        <v>5.0227723209999997</v>
      </c>
      <c r="F5850">
        <v>4.060674594</v>
      </c>
      <c r="G5850">
        <v>3.53877014</v>
      </c>
      <c r="H5850">
        <v>3.3872913539999998</v>
      </c>
      <c r="I5850">
        <v>8.3225302859999992</v>
      </c>
      <c r="J5850">
        <v>5.3273692529999996</v>
      </c>
      <c r="K5850">
        <v>7.0607674899999999</v>
      </c>
      <c r="L5850">
        <v>14.096058770000001</v>
      </c>
      <c r="M5850">
        <v>7.9670696789999997</v>
      </c>
      <c r="N5850">
        <v>4.3169597780000002</v>
      </c>
      <c r="O5850">
        <v>14.364324440000001</v>
      </c>
      <c r="P5850">
        <v>4.7092135260000001</v>
      </c>
      <c r="Q5850">
        <v>8.2029055660000001</v>
      </c>
    </row>
    <row r="5851" spans="1:17">
      <c r="A5851" t="s">
        <v>16563</v>
      </c>
      <c r="B5851" s="14" t="s">
        <v>7225</v>
      </c>
      <c r="C5851">
        <v>7.1485341240000002</v>
      </c>
      <c r="D5851">
        <v>1.1163361549999999</v>
      </c>
      <c r="E5851">
        <v>0.42389489400000002</v>
      </c>
      <c r="F5851">
        <v>0.44664815299999999</v>
      </c>
      <c r="G5851">
        <v>0.54638175700000002</v>
      </c>
      <c r="H5851">
        <v>1.440226437</v>
      </c>
      <c r="I5851">
        <v>2.2216887679999999</v>
      </c>
      <c r="J5851">
        <v>0.37140261499999999</v>
      </c>
      <c r="K5851">
        <v>2.7644654549999998</v>
      </c>
      <c r="L5851">
        <v>6.9604011149999998</v>
      </c>
      <c r="M5851">
        <v>3.599198334</v>
      </c>
      <c r="N5851">
        <v>0.563398913</v>
      </c>
      <c r="O5851">
        <v>3.633962124</v>
      </c>
      <c r="P5851">
        <v>0.87910384699999999</v>
      </c>
      <c r="Q5851">
        <v>1.933429254</v>
      </c>
    </row>
    <row r="5852" spans="1:17">
      <c r="A5852" t="s">
        <v>16564</v>
      </c>
      <c r="B5852" s="14" t="s">
        <v>3312</v>
      </c>
      <c r="C5852">
        <v>13.77841877</v>
      </c>
      <c r="D5852">
        <v>58.4381354</v>
      </c>
      <c r="E5852">
        <v>76.213046610000006</v>
      </c>
      <c r="F5852">
        <v>80.955902409999993</v>
      </c>
      <c r="G5852">
        <v>58.530165760000003</v>
      </c>
      <c r="H5852">
        <v>98.134599510000001</v>
      </c>
      <c r="I5852">
        <v>47.830023939999997</v>
      </c>
      <c r="J5852">
        <v>63.819454039999997</v>
      </c>
      <c r="K5852">
        <v>79.026891070000005</v>
      </c>
      <c r="L5852">
        <v>43.837267769999997</v>
      </c>
      <c r="M5852">
        <v>8.2975107480000005</v>
      </c>
      <c r="N5852">
        <v>45.586204930000001</v>
      </c>
      <c r="O5852">
        <v>10.950791110000001</v>
      </c>
      <c r="P5852">
        <v>13.983996790000001</v>
      </c>
      <c r="Q5852">
        <v>100.5489037</v>
      </c>
    </row>
    <row r="5853" spans="1:17">
      <c r="A5853" t="s">
        <v>16565</v>
      </c>
      <c r="B5853" s="14" t="s">
        <v>9281</v>
      </c>
      <c r="C5853">
        <v>5.1460975949999996</v>
      </c>
      <c r="D5853">
        <v>4.275123464</v>
      </c>
      <c r="E5853">
        <v>3.1480235410000001</v>
      </c>
      <c r="F5853">
        <v>4.6115212630000002</v>
      </c>
      <c r="G5853">
        <v>2.9621157839999999</v>
      </c>
      <c r="H5853">
        <v>12.02301179</v>
      </c>
      <c r="I5853">
        <v>4.3777153550000003</v>
      </c>
      <c r="J5853">
        <v>3.3162281120000001</v>
      </c>
      <c r="K5853">
        <v>5.4472269229999997</v>
      </c>
      <c r="L5853">
        <v>9.4838367849999994</v>
      </c>
      <c r="M5853">
        <v>2.469543405</v>
      </c>
      <c r="N5853">
        <v>3.8062166660000001</v>
      </c>
      <c r="O5853">
        <v>4.274393366</v>
      </c>
      <c r="P5853">
        <v>3.5386896700000001</v>
      </c>
      <c r="Q5853">
        <v>3.2427938570000001</v>
      </c>
    </row>
    <row r="5854" spans="1:17">
      <c r="A5854" t="s">
        <v>16566</v>
      </c>
      <c r="B5854" s="14" t="s">
        <v>3314</v>
      </c>
      <c r="C5854">
        <v>2.4702107949999998</v>
      </c>
      <c r="D5854">
        <v>1.989943276</v>
      </c>
      <c r="E5854">
        <v>1.2423294549999999</v>
      </c>
      <c r="F5854">
        <v>1.7729221900000001</v>
      </c>
      <c r="G5854">
        <v>1.2021212960000001</v>
      </c>
      <c r="H5854">
        <v>2.242375392</v>
      </c>
      <c r="I5854">
        <v>6.5497395889999996</v>
      </c>
      <c r="J5854">
        <v>7.3447805690000001</v>
      </c>
      <c r="K5854">
        <v>3.2599577580000001</v>
      </c>
      <c r="L5854">
        <v>4.6824648360000003</v>
      </c>
      <c r="M5854">
        <v>1.7242489030000001</v>
      </c>
      <c r="N5854">
        <v>3.1281243679999999</v>
      </c>
      <c r="O5854">
        <v>4.9740085929999998</v>
      </c>
      <c r="P5854">
        <v>1.448747842</v>
      </c>
      <c r="Q5854">
        <v>1.6981024929999999</v>
      </c>
    </row>
    <row r="5855" spans="1:17">
      <c r="A5855" t="s">
        <v>16567</v>
      </c>
      <c r="B5855" s="14" t="s">
        <v>4269</v>
      </c>
      <c r="C5855">
        <v>4.4299987940000003</v>
      </c>
      <c r="D5855">
        <v>91.633033690000005</v>
      </c>
      <c r="E5855">
        <v>9.6528839170000005</v>
      </c>
      <c r="F5855">
        <v>0.33500512799999999</v>
      </c>
      <c r="G5855">
        <v>13.93959684</v>
      </c>
      <c r="H5855">
        <v>2.331498866</v>
      </c>
      <c r="I5855">
        <v>7.6567158390000003</v>
      </c>
      <c r="J5855">
        <v>1.663978154</v>
      </c>
      <c r="K5855">
        <v>2.9028534760000002</v>
      </c>
      <c r="L5855">
        <v>11.09284325</v>
      </c>
      <c r="M5855">
        <v>4.0943204729999998</v>
      </c>
      <c r="N5855">
        <v>4.3283049870000001</v>
      </c>
      <c r="O5855">
        <v>3.4524599569999999</v>
      </c>
      <c r="P5855">
        <v>15.385190489999999</v>
      </c>
      <c r="Q5855">
        <v>3.1581136829999998</v>
      </c>
    </row>
    <row r="5856" spans="1:17">
      <c r="A5856" t="s">
        <v>16568</v>
      </c>
      <c r="B5856" s="14" t="s">
        <v>2422</v>
      </c>
      <c r="C5856">
        <v>4.3726693980000002</v>
      </c>
      <c r="D5856">
        <v>0.96869268100000006</v>
      </c>
      <c r="E5856">
        <v>0.46519897799999999</v>
      </c>
      <c r="F5856">
        <v>0.46293767400000002</v>
      </c>
      <c r="G5856">
        <v>0.67118058800000002</v>
      </c>
      <c r="H5856">
        <v>0.93297021400000002</v>
      </c>
      <c r="I5856">
        <v>1.417055424</v>
      </c>
      <c r="J5856">
        <v>0.80069160500000003</v>
      </c>
      <c r="K5856">
        <v>0.66122010799999997</v>
      </c>
      <c r="L5856">
        <v>1.841936435</v>
      </c>
      <c r="M5856">
        <v>2.7978474109999998</v>
      </c>
      <c r="N5856">
        <v>1.0780548969999999</v>
      </c>
      <c r="O5856">
        <v>2.1522827769999999</v>
      </c>
      <c r="P5856">
        <v>0.80182544700000002</v>
      </c>
      <c r="Q5856">
        <v>1.335961704</v>
      </c>
    </row>
    <row r="5857" spans="1:17">
      <c r="A5857" t="s">
        <v>16569</v>
      </c>
      <c r="B5857" s="14" t="s">
        <v>16570</v>
      </c>
      <c r="C5857">
        <v>2.3990210159999998</v>
      </c>
      <c r="D5857">
        <v>7.7441821549999998</v>
      </c>
      <c r="E5857">
        <v>5.1409956159999997</v>
      </c>
      <c r="F5857">
        <v>10.21646095</v>
      </c>
      <c r="G5857">
        <v>14.2625875</v>
      </c>
      <c r="H5857">
        <v>201.38220129999999</v>
      </c>
      <c r="I5857">
        <v>1.9991653279999999</v>
      </c>
      <c r="J5857">
        <v>6.212835278</v>
      </c>
      <c r="K5857">
        <v>30.317353520000001</v>
      </c>
      <c r="L5857">
        <v>8.4453931979999997</v>
      </c>
      <c r="M5857">
        <v>0.65786177000000001</v>
      </c>
      <c r="N5857">
        <v>2.5770929640000002</v>
      </c>
      <c r="O5857">
        <v>1.8977597100000001</v>
      </c>
      <c r="P5857">
        <v>15.68262899</v>
      </c>
      <c r="Q5857">
        <v>32.276502170000001</v>
      </c>
    </row>
    <row r="5858" spans="1:17">
      <c r="A5858" t="s">
        <v>16571</v>
      </c>
      <c r="B5858" s="14" t="s">
        <v>5638</v>
      </c>
      <c r="C5858">
        <v>5.8607609199999997</v>
      </c>
      <c r="D5858">
        <v>2.6430793719999999</v>
      </c>
      <c r="E5858">
        <v>2.0486884070000002</v>
      </c>
      <c r="F5858">
        <v>1.510053018</v>
      </c>
      <c r="G5858">
        <v>2.4939648700000001</v>
      </c>
      <c r="H5858">
        <v>6.5114038750000001</v>
      </c>
      <c r="I5858">
        <v>3.6629410349999998</v>
      </c>
      <c r="J5858">
        <v>3.2902996299999998</v>
      </c>
      <c r="K5858">
        <v>4.9376463580000003</v>
      </c>
      <c r="L5858">
        <v>8.4643809829999999</v>
      </c>
      <c r="M5858">
        <v>4.0178582519999999</v>
      </c>
      <c r="N5858">
        <v>1.857773264</v>
      </c>
      <c r="O5858">
        <v>3.477142094</v>
      </c>
      <c r="P5858">
        <v>2.7007068240000001</v>
      </c>
      <c r="Q5858">
        <v>3.3094337710000001</v>
      </c>
    </row>
    <row r="5859" spans="1:17">
      <c r="A5859" t="s">
        <v>16572</v>
      </c>
      <c r="B5859" s="14" t="s">
        <v>16573</v>
      </c>
      <c r="C5859">
        <v>12.38922996</v>
      </c>
      <c r="D5859">
        <v>2.7446292639999998</v>
      </c>
      <c r="E5859">
        <v>0.43935458999999999</v>
      </c>
      <c r="F5859">
        <v>2.8106930229999998</v>
      </c>
      <c r="G5859">
        <v>2.139388125</v>
      </c>
      <c r="H5859">
        <v>0</v>
      </c>
      <c r="I5859">
        <v>0</v>
      </c>
      <c r="J5859">
        <v>3.1411747600000002</v>
      </c>
      <c r="K5859">
        <v>3.746913948</v>
      </c>
      <c r="L5859">
        <v>7.8282298490000004</v>
      </c>
      <c r="M5859">
        <v>0</v>
      </c>
      <c r="N5859">
        <v>0.509081479</v>
      </c>
      <c r="O5859">
        <v>4.5736009009999998</v>
      </c>
      <c r="P5859">
        <v>3.7175543470000001</v>
      </c>
      <c r="Q5859">
        <v>8.5167558650000004</v>
      </c>
    </row>
    <row r="5860" spans="1:17">
      <c r="A5860" t="s">
        <v>16572</v>
      </c>
      <c r="B5860" s="14" t="s">
        <v>7421</v>
      </c>
      <c r="C5860">
        <v>31.891996840000001</v>
      </c>
      <c r="D5860">
        <v>6.7059004699999996</v>
      </c>
      <c r="E5860">
        <v>9.9487361320000005</v>
      </c>
      <c r="F5860">
        <v>6.3277382190000004</v>
      </c>
      <c r="G5860">
        <v>16.801477420000001</v>
      </c>
      <c r="H5860">
        <v>39.443635999999998</v>
      </c>
      <c r="I5860">
        <v>16.553952429999999</v>
      </c>
      <c r="J5860">
        <v>16.788564919999999</v>
      </c>
      <c r="K5860">
        <v>15.20344665</v>
      </c>
      <c r="L5860">
        <v>25.27438957</v>
      </c>
      <c r="M5860">
        <v>8.3007689330000005</v>
      </c>
      <c r="N5860">
        <v>5.3306961160000004</v>
      </c>
      <c r="O5860">
        <v>11.97277723</v>
      </c>
      <c r="P5860">
        <v>3.406136182</v>
      </c>
      <c r="Q5860">
        <v>11.51917242</v>
      </c>
    </row>
    <row r="5861" spans="1:17">
      <c r="A5861" t="e">
        <v>#N/A</v>
      </c>
      <c r="B5861" s="14" t="s">
        <v>16574</v>
      </c>
      <c r="C5861">
        <v>0</v>
      </c>
      <c r="D5861">
        <v>0</v>
      </c>
      <c r="E5861">
        <v>0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0.59195520800000001</v>
      </c>
      <c r="O5861">
        <v>0</v>
      </c>
      <c r="P5861">
        <v>0</v>
      </c>
      <c r="Q5861">
        <v>0</v>
      </c>
    </row>
    <row r="5862" spans="1:17">
      <c r="A5862" t="s">
        <v>16575</v>
      </c>
      <c r="B5862" s="14" t="s">
        <v>16576</v>
      </c>
      <c r="C5862">
        <v>0</v>
      </c>
      <c r="D5862">
        <v>0.16957857700000001</v>
      </c>
      <c r="E5862">
        <v>0.32574946399999999</v>
      </c>
      <c r="F5862">
        <v>0.15629432900000001</v>
      </c>
      <c r="G5862">
        <v>0.13218338700000001</v>
      </c>
      <c r="H5862">
        <v>0.293985053</v>
      </c>
      <c r="I5862">
        <v>0.55815436100000004</v>
      </c>
      <c r="J5862">
        <v>0.33963891400000001</v>
      </c>
      <c r="K5862">
        <v>0</v>
      </c>
      <c r="L5862">
        <v>0.725507864</v>
      </c>
      <c r="M5862">
        <v>0</v>
      </c>
      <c r="N5862">
        <v>4.7180859999999998E-2</v>
      </c>
      <c r="O5862">
        <v>0</v>
      </c>
      <c r="P5862">
        <v>0.22969134099999999</v>
      </c>
      <c r="Q5862">
        <v>0</v>
      </c>
    </row>
    <row r="5863" spans="1:17">
      <c r="A5863" t="s">
        <v>16577</v>
      </c>
      <c r="B5863" s="14" t="s">
        <v>2608</v>
      </c>
      <c r="C5863">
        <v>8.6139852640000001</v>
      </c>
      <c r="D5863">
        <v>1.174329943</v>
      </c>
      <c r="E5863">
        <v>1.233647063</v>
      </c>
      <c r="F5863">
        <v>1.2176287459999999</v>
      </c>
      <c r="G5863">
        <v>1.14421079</v>
      </c>
      <c r="H5863">
        <v>3.0537653210000002</v>
      </c>
      <c r="I5863">
        <v>1.9326066749999999</v>
      </c>
      <c r="J5863">
        <v>1.826996952</v>
      </c>
      <c r="K5863">
        <v>3.7574347650000002</v>
      </c>
      <c r="L5863">
        <v>5.652151516</v>
      </c>
      <c r="M5863">
        <v>1.589898582</v>
      </c>
      <c r="N5863">
        <v>2.532134112</v>
      </c>
      <c r="O5863">
        <v>4.402985224</v>
      </c>
      <c r="P5863">
        <v>3.0818073209999999</v>
      </c>
      <c r="Q5863">
        <v>1.822009545</v>
      </c>
    </row>
    <row r="5864" spans="1:17">
      <c r="A5864" t="s">
        <v>16578</v>
      </c>
      <c r="B5864" s="14" t="s">
        <v>5646</v>
      </c>
      <c r="C5864">
        <v>55.551009219999997</v>
      </c>
      <c r="D5864">
        <v>4.5623758539999999</v>
      </c>
      <c r="E5864">
        <v>2.6811008439999999</v>
      </c>
      <c r="F5864">
        <v>1.6229723490000001</v>
      </c>
      <c r="G5864">
        <v>2.5268363680000001</v>
      </c>
      <c r="H5864">
        <v>1.4570007279999999</v>
      </c>
      <c r="I5864">
        <v>7.5083481289999998</v>
      </c>
      <c r="J5864">
        <v>5.6337780029999998</v>
      </c>
      <c r="K5864">
        <v>8.4821870869999998</v>
      </c>
      <c r="L5864">
        <v>21.573861789999999</v>
      </c>
      <c r="M5864">
        <v>11.96367386</v>
      </c>
      <c r="N5864">
        <v>5.2110702580000003</v>
      </c>
      <c r="O5864">
        <v>30.910819740000001</v>
      </c>
      <c r="P5864">
        <v>3.6183545160000001</v>
      </c>
      <c r="Q5864">
        <v>11.363125719999999</v>
      </c>
    </row>
    <row r="5865" spans="1:17">
      <c r="A5865" t="s">
        <v>16579</v>
      </c>
      <c r="B5865" s="14" t="s">
        <v>16580</v>
      </c>
      <c r="C5865">
        <v>0</v>
      </c>
      <c r="D5865">
        <v>0.28092418299999999</v>
      </c>
      <c r="E5865">
        <v>8.9939527000000005E-2</v>
      </c>
      <c r="F5865">
        <v>0.17261164900000001</v>
      </c>
      <c r="G5865">
        <v>0</v>
      </c>
      <c r="H5865">
        <v>0.32467745399999998</v>
      </c>
      <c r="I5865">
        <v>0</v>
      </c>
      <c r="J5865">
        <v>0.321512258</v>
      </c>
      <c r="K5865">
        <v>1.1505365240000001</v>
      </c>
      <c r="L5865">
        <v>0.267083925</v>
      </c>
      <c r="M5865">
        <v>0.81138529500000001</v>
      </c>
      <c r="N5865">
        <v>0.10421319900000001</v>
      </c>
      <c r="O5865">
        <v>1.404381034</v>
      </c>
      <c r="P5865">
        <v>0.126835699</v>
      </c>
      <c r="Q5865">
        <v>0.58115017800000002</v>
      </c>
    </row>
    <row r="5866" spans="1:17">
      <c r="A5866" t="e">
        <v>#N/A</v>
      </c>
      <c r="B5866" s="14" t="s">
        <v>16581</v>
      </c>
      <c r="C5866">
        <v>4.5908214770000004</v>
      </c>
      <c r="D5866">
        <v>7.2517995690000001</v>
      </c>
      <c r="E5866">
        <v>1.146696368</v>
      </c>
      <c r="F5866">
        <v>2.3637534360000001</v>
      </c>
      <c r="G5866">
        <v>2.2748447920000001</v>
      </c>
      <c r="H5866">
        <v>10.57877294</v>
      </c>
      <c r="I5866">
        <v>1.164327801</v>
      </c>
      <c r="J5866">
        <v>1.54351265</v>
      </c>
      <c r="K5866">
        <v>5.6140324980000003</v>
      </c>
      <c r="L5866">
        <v>3.9097007459999999</v>
      </c>
      <c r="M5866">
        <v>2.682002915</v>
      </c>
      <c r="N5866">
        <v>0.76276103699999998</v>
      </c>
      <c r="O5866">
        <v>3.094751697</v>
      </c>
      <c r="P5866">
        <v>2.5155031829999999</v>
      </c>
      <c r="Q5866">
        <v>7.2722419990000002</v>
      </c>
    </row>
    <row r="5867" spans="1:17">
      <c r="A5867" t="s">
        <v>16582</v>
      </c>
      <c r="B5867" s="14" t="s">
        <v>16583</v>
      </c>
      <c r="C5867">
        <v>450.97810490000001</v>
      </c>
      <c r="D5867">
        <v>107.2033107</v>
      </c>
      <c r="E5867">
        <v>26.415183930000001</v>
      </c>
      <c r="F5867">
        <v>16.20890455</v>
      </c>
      <c r="G5867">
        <v>54.250332819999997</v>
      </c>
      <c r="H5867">
        <v>38.921456769999999</v>
      </c>
      <c r="I5867">
        <v>144.0962801</v>
      </c>
      <c r="J5867">
        <v>98.603338570000005</v>
      </c>
      <c r="K5867">
        <v>144.81937350000001</v>
      </c>
      <c r="L5867">
        <v>265.74358999999998</v>
      </c>
      <c r="M5867">
        <v>150.76335230000001</v>
      </c>
      <c r="N5867">
        <v>55.592946789999999</v>
      </c>
      <c r="O5867">
        <v>199.21819880000001</v>
      </c>
      <c r="P5867">
        <v>84.006084950000002</v>
      </c>
      <c r="Q5867">
        <v>101.0167362</v>
      </c>
    </row>
    <row r="5868" spans="1:17">
      <c r="A5868" t="s">
        <v>16584</v>
      </c>
      <c r="B5868" s="14" t="s">
        <v>16585</v>
      </c>
      <c r="C5868">
        <v>1.9998757</v>
      </c>
      <c r="D5868">
        <v>0.22151971500000001</v>
      </c>
      <c r="E5868">
        <v>0.21276251299999999</v>
      </c>
      <c r="F5868">
        <v>0</v>
      </c>
      <c r="G5868">
        <v>0.17267055100000001</v>
      </c>
      <c r="H5868">
        <v>0</v>
      </c>
      <c r="I5868">
        <v>0</v>
      </c>
      <c r="J5868">
        <v>0.25352500100000003</v>
      </c>
      <c r="K5868">
        <v>0</v>
      </c>
      <c r="L5868">
        <v>0.63181838999999995</v>
      </c>
      <c r="M5868">
        <v>0</v>
      </c>
      <c r="N5868">
        <v>0</v>
      </c>
      <c r="O5868">
        <v>0</v>
      </c>
      <c r="P5868">
        <v>0.15002237099999999</v>
      </c>
      <c r="Q5868">
        <v>1.3747789939999999</v>
      </c>
    </row>
    <row r="5869" spans="1:17">
      <c r="A5869" t="s">
        <v>16586</v>
      </c>
      <c r="B5869" s="14" t="s">
        <v>16587</v>
      </c>
      <c r="C5869">
        <v>0</v>
      </c>
      <c r="D5869">
        <v>1.143595527</v>
      </c>
      <c r="E5869">
        <v>0.549193237</v>
      </c>
      <c r="F5869">
        <v>0</v>
      </c>
      <c r="G5869">
        <v>0</v>
      </c>
      <c r="H5869">
        <v>0</v>
      </c>
      <c r="I5869">
        <v>0</v>
      </c>
      <c r="J5869">
        <v>1.9632342250000001</v>
      </c>
      <c r="K5869">
        <v>0</v>
      </c>
      <c r="L5869">
        <v>0</v>
      </c>
      <c r="M5869">
        <v>0</v>
      </c>
      <c r="N5869">
        <v>2.5454073949999998</v>
      </c>
      <c r="O5869">
        <v>0</v>
      </c>
      <c r="P5869">
        <v>0.77449048899999995</v>
      </c>
      <c r="Q5869">
        <v>0</v>
      </c>
    </row>
    <row r="5870" spans="1:17">
      <c r="A5870" t="s">
        <v>16588</v>
      </c>
      <c r="B5870" s="14" t="s">
        <v>2820</v>
      </c>
      <c r="C5870">
        <v>12.59068085</v>
      </c>
      <c r="D5870">
        <v>9.4834750979999995</v>
      </c>
      <c r="E5870">
        <v>5.3579828029999996</v>
      </c>
      <c r="F5870">
        <v>8.1407267440000002</v>
      </c>
      <c r="G5870">
        <v>5.6528548020000002</v>
      </c>
      <c r="H5870">
        <v>8.7039294340000009</v>
      </c>
      <c r="I5870">
        <v>3.6722472879999999</v>
      </c>
      <c r="J5870">
        <v>9.8161711240000002</v>
      </c>
      <c r="K5870">
        <v>15.707337430000001</v>
      </c>
      <c r="L5870">
        <v>18.29769172</v>
      </c>
      <c r="M5870">
        <v>18.126298009999999</v>
      </c>
      <c r="N5870">
        <v>3.9577980840000002</v>
      </c>
      <c r="O5870">
        <v>18.12707674</v>
      </c>
      <c r="P5870">
        <v>9.0672057250000009</v>
      </c>
      <c r="Q5870">
        <v>9.0880016860000001</v>
      </c>
    </row>
    <row r="5871" spans="1:17">
      <c r="A5871" t="s">
        <v>16589</v>
      </c>
      <c r="B5871" s="14" t="s">
        <v>16590</v>
      </c>
      <c r="C5871">
        <v>169.6564381</v>
      </c>
      <c r="D5871">
        <v>8.5064411080000006</v>
      </c>
      <c r="E5871">
        <v>7.8366852839999996</v>
      </c>
      <c r="F5871">
        <v>3.8933698419999998</v>
      </c>
      <c r="G5871">
        <v>7.9838013520000004</v>
      </c>
      <c r="H5871">
        <v>7.9753905380000001</v>
      </c>
      <c r="I5871">
        <v>35.997778920000002</v>
      </c>
      <c r="J5871">
        <v>15.19923271</v>
      </c>
      <c r="K5871">
        <v>26.839848490000001</v>
      </c>
      <c r="L5871">
        <v>49.514420299999998</v>
      </c>
      <c r="M5871">
        <v>40.613914029999997</v>
      </c>
      <c r="N5871">
        <v>11.833487890000001</v>
      </c>
      <c r="O5871">
        <v>66.824908800000003</v>
      </c>
      <c r="P5871">
        <v>9.5819316669999992</v>
      </c>
      <c r="Q5871">
        <v>21.009075190000001</v>
      </c>
    </row>
    <row r="5872" spans="1:17">
      <c r="A5872" t="s">
        <v>16591</v>
      </c>
      <c r="B5872" s="14" t="s">
        <v>1082</v>
      </c>
      <c r="C5872">
        <v>11.66793917</v>
      </c>
      <c r="D5872">
        <v>2.5848392040000001</v>
      </c>
      <c r="E5872">
        <v>1.8807987580000001</v>
      </c>
      <c r="F5872">
        <v>1.4919774610000001</v>
      </c>
      <c r="G5872">
        <v>0.97688955499999997</v>
      </c>
      <c r="H5872">
        <v>2.851629849</v>
      </c>
      <c r="I5872">
        <v>2.320306934</v>
      </c>
      <c r="J5872">
        <v>3.3617024400000002</v>
      </c>
      <c r="K5872">
        <v>2.8871768430000002</v>
      </c>
      <c r="L5872">
        <v>2.4574922469999998</v>
      </c>
      <c r="M5872">
        <v>2.7148062780000002</v>
      </c>
      <c r="N5872">
        <v>1.98315131</v>
      </c>
      <c r="O5872">
        <v>3.1326033569999998</v>
      </c>
      <c r="P5872">
        <v>1.724037048</v>
      </c>
      <c r="Q5872">
        <v>1.9444648090000001</v>
      </c>
    </row>
    <row r="5873" spans="1:17">
      <c r="A5873" t="e">
        <v>#N/A</v>
      </c>
      <c r="B5873" s="14" t="s">
        <v>16592</v>
      </c>
      <c r="C5873">
        <v>10.91562111</v>
      </c>
      <c r="D5873">
        <v>8.0605852089999992</v>
      </c>
      <c r="E5873">
        <v>6.1935448790000001</v>
      </c>
      <c r="F5873">
        <v>3.9622104290000002</v>
      </c>
      <c r="G5873">
        <v>5.3406164650000001</v>
      </c>
      <c r="H5873">
        <v>7.6857017619999999</v>
      </c>
      <c r="I5873">
        <v>0</v>
      </c>
      <c r="J5873">
        <v>12.45399684</v>
      </c>
      <c r="K5873">
        <v>10.72904875</v>
      </c>
      <c r="L5873">
        <v>10.34567822</v>
      </c>
      <c r="M5873">
        <v>0</v>
      </c>
      <c r="N5873">
        <v>8.0735388750000006</v>
      </c>
      <c r="O5873">
        <v>2.0148021589999998</v>
      </c>
      <c r="P5873">
        <v>9.8261348389999998</v>
      </c>
      <c r="Q5873">
        <v>3.7518748309999999</v>
      </c>
    </row>
    <row r="5874" spans="1:17">
      <c r="A5874" t="s">
        <v>16593</v>
      </c>
      <c r="B5874" s="14" t="s">
        <v>7159</v>
      </c>
      <c r="C5874">
        <v>74.470781180000003</v>
      </c>
      <c r="D5874">
        <v>0.54538087700000004</v>
      </c>
      <c r="E5874">
        <v>0.91668617900000005</v>
      </c>
      <c r="F5874">
        <v>0.83776245100000002</v>
      </c>
      <c r="G5874">
        <v>0.85022876300000005</v>
      </c>
      <c r="H5874">
        <v>0.236370993</v>
      </c>
      <c r="I5874">
        <v>44.876941520000003</v>
      </c>
      <c r="J5874">
        <v>1.5604444909999999</v>
      </c>
      <c r="K5874">
        <v>11.4473526</v>
      </c>
      <c r="L5874">
        <v>11.277628699999999</v>
      </c>
      <c r="M5874">
        <v>28.353744249999998</v>
      </c>
      <c r="N5874">
        <v>0.91042887500000003</v>
      </c>
      <c r="O5874">
        <v>34.762093290000003</v>
      </c>
      <c r="P5874">
        <v>1.2927412039999999</v>
      </c>
      <c r="Q5874">
        <v>17.346596649999999</v>
      </c>
    </row>
    <row r="5875" spans="1:17">
      <c r="A5875" t="s">
        <v>16594</v>
      </c>
      <c r="B5875" s="14" t="s">
        <v>16595</v>
      </c>
      <c r="C5875">
        <v>0</v>
      </c>
      <c r="D5875">
        <v>0.30193941299999999</v>
      </c>
      <c r="E5875">
        <v>0.145001515</v>
      </c>
      <c r="F5875">
        <v>0.18552429200000001</v>
      </c>
      <c r="G5875">
        <v>0</v>
      </c>
      <c r="H5875">
        <v>1.5703459049999999</v>
      </c>
      <c r="I5875">
        <v>1.987618994</v>
      </c>
      <c r="J5875">
        <v>0</v>
      </c>
      <c r="K5875">
        <v>0</v>
      </c>
      <c r="L5875">
        <v>0.86119140299999997</v>
      </c>
      <c r="M5875">
        <v>0</v>
      </c>
      <c r="N5875">
        <v>0.50404106800000004</v>
      </c>
      <c r="O5875">
        <v>0</v>
      </c>
      <c r="P5875">
        <v>0.40897187499999998</v>
      </c>
      <c r="Q5875">
        <v>0</v>
      </c>
    </row>
    <row r="5876" spans="1:17">
      <c r="A5876" t="s">
        <v>16596</v>
      </c>
      <c r="B5876" s="14" t="s">
        <v>5891</v>
      </c>
      <c r="C5876">
        <v>3.036575971</v>
      </c>
      <c r="D5876">
        <v>2.4275812970000001</v>
      </c>
      <c r="E5876">
        <v>2.387796684</v>
      </c>
      <c r="F5876">
        <v>3.019158746</v>
      </c>
      <c r="G5876">
        <v>2.3710183819999999</v>
      </c>
      <c r="H5876">
        <v>1.9774912140000001</v>
      </c>
      <c r="I5876">
        <v>3.0805552700000001</v>
      </c>
      <c r="J5876">
        <v>16.151074399999999</v>
      </c>
      <c r="K5876">
        <v>3.1743356660000002</v>
      </c>
      <c r="L5876">
        <v>3.086578265</v>
      </c>
      <c r="M5876">
        <v>2.2808538679999999</v>
      </c>
      <c r="N5876">
        <v>5.7450691210000002</v>
      </c>
      <c r="O5876">
        <v>2.047008076</v>
      </c>
      <c r="P5876">
        <v>5.8631505050000001</v>
      </c>
      <c r="Q5876">
        <v>3.4488141830000001</v>
      </c>
    </row>
    <row r="5877" spans="1:17">
      <c r="A5877" t="s">
        <v>16597</v>
      </c>
      <c r="B5877" s="14" t="s">
        <v>2462</v>
      </c>
      <c r="C5877">
        <v>2.8599330470000002</v>
      </c>
      <c r="D5877">
        <v>2.7877120870000001</v>
      </c>
      <c r="E5877">
        <v>3.1339004680000002</v>
      </c>
      <c r="F5877">
        <v>2.8029071700000001</v>
      </c>
      <c r="G5877">
        <v>2.6668273029999998</v>
      </c>
      <c r="H5877">
        <v>4.2836513280000004</v>
      </c>
      <c r="I5877">
        <v>9.1755320050000009</v>
      </c>
      <c r="J5877">
        <v>6.0546651069999999</v>
      </c>
      <c r="K5877">
        <v>2.2055933900000002</v>
      </c>
      <c r="L5877">
        <v>2.8913129639999999</v>
      </c>
      <c r="M5877">
        <v>0</v>
      </c>
      <c r="N5877">
        <v>2.0800420540000002</v>
      </c>
      <c r="O5877">
        <v>2.2171195500000001</v>
      </c>
      <c r="P5877">
        <v>1.8879546549999999</v>
      </c>
      <c r="Q5877">
        <v>3.1456162010000002</v>
      </c>
    </row>
    <row r="5878" spans="1:17">
      <c r="A5878" t="e">
        <v>#N/A</v>
      </c>
      <c r="B5878" s="14" t="s">
        <v>16598</v>
      </c>
      <c r="C5878">
        <v>0</v>
      </c>
      <c r="D5878">
        <v>0.55785147599999996</v>
      </c>
      <c r="E5878">
        <v>0</v>
      </c>
      <c r="F5878">
        <v>0.34276744199999998</v>
      </c>
      <c r="G5878">
        <v>0.43483498500000001</v>
      </c>
      <c r="H5878">
        <v>0</v>
      </c>
      <c r="I5878">
        <v>0</v>
      </c>
      <c r="J5878">
        <v>0</v>
      </c>
      <c r="K5878">
        <v>3.4270554400000002</v>
      </c>
      <c r="L5878">
        <v>1.5911036279999999</v>
      </c>
      <c r="M5878">
        <v>0</v>
      </c>
      <c r="N5878">
        <v>0.31041553599999999</v>
      </c>
      <c r="O5878">
        <v>2.7887810370000001</v>
      </c>
      <c r="P5878">
        <v>1.1334007159999999</v>
      </c>
      <c r="Q5878">
        <v>0</v>
      </c>
    </row>
    <row r="5879" spans="1:17">
      <c r="A5879" t="s">
        <v>16599</v>
      </c>
      <c r="B5879" s="14" t="s">
        <v>16600</v>
      </c>
      <c r="C5879">
        <v>3.1645542679999998</v>
      </c>
      <c r="D5879">
        <v>0.175263682</v>
      </c>
      <c r="E5879">
        <v>0.126251319</v>
      </c>
      <c r="F5879">
        <v>5.3844693999999999E-2</v>
      </c>
      <c r="G5879">
        <v>0.27322964599999999</v>
      </c>
      <c r="H5879">
        <v>1.06344306</v>
      </c>
      <c r="I5879">
        <v>1.7305992969999999</v>
      </c>
      <c r="J5879">
        <v>0.60175761699999997</v>
      </c>
      <c r="K5879">
        <v>2.512298624</v>
      </c>
      <c r="L5879">
        <v>1.499660891</v>
      </c>
      <c r="M5879">
        <v>3.037254533</v>
      </c>
      <c r="N5879">
        <v>0.24381296899999999</v>
      </c>
      <c r="O5879">
        <v>1.314253133</v>
      </c>
      <c r="P5879">
        <v>0.41543551099999998</v>
      </c>
      <c r="Q5879">
        <v>1.0877082840000001</v>
      </c>
    </row>
    <row r="5880" spans="1:17">
      <c r="A5880" t="s">
        <v>16601</v>
      </c>
      <c r="B5880" s="14" t="s">
        <v>7558</v>
      </c>
      <c r="C5880">
        <v>6.226423885</v>
      </c>
      <c r="D5880">
        <v>0.29986116699999998</v>
      </c>
      <c r="E5880">
        <v>0.417610066</v>
      </c>
      <c r="F5880">
        <v>0.33164519399999998</v>
      </c>
      <c r="G5880">
        <v>0.21036264700000001</v>
      </c>
      <c r="H5880">
        <v>0.31190744599999998</v>
      </c>
      <c r="I5880">
        <v>1.18436294</v>
      </c>
      <c r="J5880">
        <v>1.5100151799999999</v>
      </c>
      <c r="K5880">
        <v>2.2719733870000001</v>
      </c>
      <c r="L5880">
        <v>3.078949793</v>
      </c>
      <c r="M5880">
        <v>2.598241341</v>
      </c>
      <c r="N5880">
        <v>0.93440061699999999</v>
      </c>
      <c r="O5880">
        <v>3.2979095319999998</v>
      </c>
      <c r="P5880">
        <v>0.93416093099999997</v>
      </c>
      <c r="Q5880">
        <v>0.65134153900000002</v>
      </c>
    </row>
    <row r="5881" spans="1:17">
      <c r="A5881" t="s">
        <v>16602</v>
      </c>
      <c r="B5881" s="14" t="s">
        <v>3028</v>
      </c>
      <c r="C5881">
        <v>5.0527038989999999</v>
      </c>
      <c r="D5881">
        <v>2.5371776769999999</v>
      </c>
      <c r="E5881">
        <v>1.755984902</v>
      </c>
      <c r="F5881">
        <v>0.59606866700000005</v>
      </c>
      <c r="G5881">
        <v>0.93067455099999996</v>
      </c>
      <c r="H5881">
        <v>1.811149355</v>
      </c>
      <c r="I5881">
        <v>5.8947656300000002</v>
      </c>
      <c r="J5881">
        <v>1.79349293</v>
      </c>
      <c r="K5881">
        <v>2.1393472789999999</v>
      </c>
      <c r="L5881">
        <v>3.831107593</v>
      </c>
      <c r="M5881">
        <v>0</v>
      </c>
      <c r="N5881">
        <v>2.4499027130000002</v>
      </c>
      <c r="O5881">
        <v>1.865253222</v>
      </c>
      <c r="P5881">
        <v>0.35376400800000002</v>
      </c>
      <c r="Q5881">
        <v>0.92623772299999996</v>
      </c>
    </row>
    <row r="5882" spans="1:17">
      <c r="A5882" t="s">
        <v>16603</v>
      </c>
      <c r="B5882" s="14" t="s">
        <v>16604</v>
      </c>
      <c r="C5882">
        <v>22.36323097</v>
      </c>
      <c r="D5882">
        <v>8.5872877079999999</v>
      </c>
      <c r="E5882">
        <v>4.7583529589999998</v>
      </c>
      <c r="F5882">
        <v>4.6675768609999997</v>
      </c>
      <c r="G5882">
        <v>6.6936331229999997</v>
      </c>
      <c r="H5882">
        <v>0.57258099799999995</v>
      </c>
      <c r="I5882">
        <v>6.5225475289999997</v>
      </c>
      <c r="J5882">
        <v>8.6939854959999998</v>
      </c>
      <c r="K5882">
        <v>7.4397208350000001</v>
      </c>
      <c r="L5882">
        <v>17.8984798</v>
      </c>
      <c r="M5882">
        <v>11.44726979</v>
      </c>
      <c r="N5882">
        <v>5.3297338959999996</v>
      </c>
      <c r="O5882">
        <v>24.76679188</v>
      </c>
      <c r="P5882">
        <v>3.8025525820000001</v>
      </c>
      <c r="Q5882">
        <v>5.1244018440000003</v>
      </c>
    </row>
    <row r="5883" spans="1:17">
      <c r="A5883" t="s">
        <v>16605</v>
      </c>
      <c r="B5883" s="14" t="s">
        <v>4820</v>
      </c>
      <c r="C5883">
        <v>4.171457899</v>
      </c>
      <c r="D5883">
        <v>1.501691095</v>
      </c>
      <c r="E5883">
        <v>0.88758503</v>
      </c>
      <c r="F5883">
        <v>0.78074806200000002</v>
      </c>
      <c r="G5883">
        <v>0.900415878</v>
      </c>
      <c r="H5883">
        <v>0.50064689500000004</v>
      </c>
      <c r="I5883">
        <v>4.5624890550000003</v>
      </c>
      <c r="J5883">
        <v>1.817809467</v>
      </c>
      <c r="K5883">
        <v>3.1933925689999998</v>
      </c>
      <c r="L5883">
        <v>3.459445009</v>
      </c>
      <c r="M5883">
        <v>2.0018268510000001</v>
      </c>
      <c r="N5883">
        <v>1.189142344</v>
      </c>
      <c r="O5883">
        <v>4.3310614589999998</v>
      </c>
      <c r="P5883">
        <v>0.35204113100000001</v>
      </c>
      <c r="Q5883">
        <v>0.89612330200000001</v>
      </c>
    </row>
    <row r="5884" spans="1:17">
      <c r="A5884" t="s">
        <v>16606</v>
      </c>
      <c r="B5884" s="14" t="s">
        <v>7591</v>
      </c>
      <c r="C5884">
        <v>4.2440049929999999</v>
      </c>
      <c r="D5884">
        <v>2.5312786360000001</v>
      </c>
      <c r="E5884">
        <v>1.597653054</v>
      </c>
      <c r="F5884">
        <v>0.97763235599999998</v>
      </c>
      <c r="G5884">
        <v>1.5784681819999999</v>
      </c>
      <c r="H5884">
        <v>1.37917336</v>
      </c>
      <c r="I5884">
        <v>3.3326007010000001</v>
      </c>
      <c r="J5884">
        <v>2.1934421899999998</v>
      </c>
      <c r="K5884">
        <v>2.5176892139999998</v>
      </c>
      <c r="L5884">
        <v>3.094161996</v>
      </c>
      <c r="M5884">
        <v>0.62665884000000005</v>
      </c>
      <c r="N5884">
        <v>1.6902309980000001</v>
      </c>
      <c r="O5884">
        <v>10.48493487</v>
      </c>
      <c r="P5884">
        <v>1.3224501630000001</v>
      </c>
      <c r="Q5884">
        <v>3.1418862220000001</v>
      </c>
    </row>
    <row r="5885" spans="1:17">
      <c r="A5885" t="s">
        <v>16607</v>
      </c>
      <c r="B5885" s="14" t="s">
        <v>2959</v>
      </c>
      <c r="C5885">
        <v>6.7299520770000001</v>
      </c>
      <c r="D5885">
        <v>16.400006959999999</v>
      </c>
      <c r="E5885">
        <v>9.4379874860000008</v>
      </c>
      <c r="F5885">
        <v>26.233134880000001</v>
      </c>
      <c r="G5885">
        <v>7.3425913429999996</v>
      </c>
      <c r="H5885">
        <v>34.540630579999998</v>
      </c>
      <c r="I5885">
        <v>8.0299807360000006</v>
      </c>
      <c r="J5885">
        <v>17.295851150000001</v>
      </c>
      <c r="K5885">
        <v>14.848881199999999</v>
      </c>
      <c r="L5885">
        <v>2.706054763</v>
      </c>
      <c r="M5885">
        <v>7.046430516</v>
      </c>
      <c r="N5885">
        <v>9.7668224499999994</v>
      </c>
      <c r="O5885">
        <v>4.4042082750000002</v>
      </c>
      <c r="P5885">
        <v>20.56128824</v>
      </c>
      <c r="Q5885">
        <v>14.720318779999999</v>
      </c>
    </row>
    <row r="5886" spans="1:17">
      <c r="A5886" t="s">
        <v>16608</v>
      </c>
      <c r="B5886" s="14" t="s">
        <v>3665</v>
      </c>
      <c r="C5886">
        <v>21.68241304</v>
      </c>
      <c r="D5886">
        <v>2.4575434999999999</v>
      </c>
      <c r="E5886">
        <v>1.9312289659999999</v>
      </c>
      <c r="F5886">
        <v>2.0591157679999998</v>
      </c>
      <c r="G5886">
        <v>3.134634615</v>
      </c>
      <c r="H5886">
        <v>0.58097046299999999</v>
      </c>
      <c r="I5886">
        <v>3.6767311060000001</v>
      </c>
      <c r="J5886">
        <v>6.7758348499999999</v>
      </c>
      <c r="K5886">
        <v>7.5487277339999999</v>
      </c>
      <c r="L5886">
        <v>8.9210596570000007</v>
      </c>
      <c r="M5886">
        <v>10.647079079999999</v>
      </c>
      <c r="N5886">
        <v>3.6052168240000002</v>
      </c>
      <c r="O5886">
        <v>9.4934328840000006</v>
      </c>
      <c r="P5886">
        <v>3.1017445709999998</v>
      </c>
      <c r="Q5886">
        <v>5.892749276</v>
      </c>
    </row>
    <row r="5887" spans="1:17">
      <c r="A5887" t="s">
        <v>16608</v>
      </c>
      <c r="B5887" s="14" t="s">
        <v>16609</v>
      </c>
      <c r="C5887">
        <v>0</v>
      </c>
      <c r="D5887">
        <v>0</v>
      </c>
      <c r="E5887">
        <v>0.48817176699999998</v>
      </c>
      <c r="F5887">
        <v>0</v>
      </c>
      <c r="G5887">
        <v>0.79236597200000003</v>
      </c>
      <c r="H5887">
        <v>0</v>
      </c>
      <c r="I5887">
        <v>6.6916506130000002</v>
      </c>
      <c r="J5887">
        <v>12.21567962</v>
      </c>
      <c r="K5887">
        <v>0</v>
      </c>
      <c r="L5887">
        <v>2.8993443889999999</v>
      </c>
      <c r="M5887">
        <v>8.8080381449999994</v>
      </c>
      <c r="N5887">
        <v>6.2221069660000001</v>
      </c>
      <c r="O5887">
        <v>5.0817787790000004</v>
      </c>
      <c r="P5887">
        <v>3.442179951</v>
      </c>
      <c r="Q5887">
        <v>3.1543540239999999</v>
      </c>
    </row>
    <row r="5888" spans="1:17">
      <c r="A5888" t="s">
        <v>16610</v>
      </c>
      <c r="B5888" s="14" t="s">
        <v>2624</v>
      </c>
      <c r="C5888">
        <v>1.2577898439999999</v>
      </c>
      <c r="D5888">
        <v>0.37152341999999999</v>
      </c>
      <c r="E5888">
        <v>0.49064979600000003</v>
      </c>
      <c r="F5888">
        <v>0.22827963600000001</v>
      </c>
      <c r="G5888">
        <v>0.21719676399999999</v>
      </c>
      <c r="H5888">
        <v>0.16102024000000001</v>
      </c>
      <c r="I5888">
        <v>1.8342595589999999</v>
      </c>
      <c r="J5888">
        <v>1.0630033029999999</v>
      </c>
      <c r="K5888">
        <v>0.57059603299999995</v>
      </c>
      <c r="L5888">
        <v>1.5894882939999999</v>
      </c>
      <c r="M5888">
        <v>2.4143860909999999</v>
      </c>
      <c r="N5888">
        <v>0.82693438200000002</v>
      </c>
      <c r="O5888">
        <v>3.2502747520000002</v>
      </c>
      <c r="P5888">
        <v>0.44031946599999999</v>
      </c>
      <c r="Q5888">
        <v>1.729290531</v>
      </c>
    </row>
    <row r="5889" spans="1:17">
      <c r="A5889" t="s">
        <v>16611</v>
      </c>
      <c r="B5889" s="14" t="s">
        <v>6331</v>
      </c>
      <c r="C5889">
        <v>0.18568989699999999</v>
      </c>
      <c r="D5889">
        <v>1.275232422</v>
      </c>
      <c r="E5889">
        <v>1.4223709739999999</v>
      </c>
      <c r="F5889">
        <v>0.80883252500000002</v>
      </c>
      <c r="G5889">
        <v>0.76956407400000004</v>
      </c>
      <c r="H5889">
        <v>0.78446686099999996</v>
      </c>
      <c r="I5889">
        <v>2.4371569229999999</v>
      </c>
      <c r="J5889">
        <v>3.9782564030000001</v>
      </c>
      <c r="K5889">
        <v>1.347810773</v>
      </c>
      <c r="L5889">
        <v>1.4079550089999999</v>
      </c>
      <c r="M5889">
        <v>0.35644039300000002</v>
      </c>
      <c r="N5889">
        <v>1.602324799</v>
      </c>
      <c r="O5889">
        <v>0.205647523</v>
      </c>
      <c r="P5889">
        <v>2.9809526019999999</v>
      </c>
      <c r="Q5889">
        <v>1.148842967</v>
      </c>
    </row>
    <row r="5890" spans="1:17">
      <c r="A5890" t="s">
        <v>16611</v>
      </c>
      <c r="B5890" s="14" t="s">
        <v>16612</v>
      </c>
      <c r="C5890">
        <v>40.382516799999998</v>
      </c>
      <c r="D5890">
        <v>6.499885957</v>
      </c>
      <c r="E5890">
        <v>10.2034985</v>
      </c>
      <c r="F5890">
        <v>8.1164397459999993</v>
      </c>
      <c r="G5890">
        <v>10.568915110000001</v>
      </c>
      <c r="H5890">
        <v>17.9324145</v>
      </c>
      <c r="I5890">
        <v>13.802487899999999</v>
      </c>
      <c r="J5890">
        <v>20.71719538</v>
      </c>
      <c r="K5890">
        <v>13.59651738</v>
      </c>
      <c r="L5890">
        <v>17.741595530000001</v>
      </c>
      <c r="M5890">
        <v>16.956650969999998</v>
      </c>
      <c r="N5890">
        <v>6.533666041</v>
      </c>
      <c r="O5890">
        <v>22.01198295</v>
      </c>
      <c r="P5890">
        <v>2.4139963290000002</v>
      </c>
      <c r="Q5890">
        <v>12.578860199999999</v>
      </c>
    </row>
    <row r="5891" spans="1:17">
      <c r="A5891" t="s">
        <v>16611</v>
      </c>
      <c r="B5891" s="14" t="s">
        <v>16613</v>
      </c>
      <c r="C5891">
        <v>0</v>
      </c>
      <c r="D5891">
        <v>1.143595527</v>
      </c>
      <c r="E5891">
        <v>2.4713695680000001</v>
      </c>
      <c r="F5891">
        <v>1.0540098840000001</v>
      </c>
      <c r="G5891">
        <v>0.89141171900000005</v>
      </c>
      <c r="H5891">
        <v>3.9651234089999998</v>
      </c>
      <c r="I5891">
        <v>0</v>
      </c>
      <c r="J5891">
        <v>2.9448513369999998</v>
      </c>
      <c r="K5891">
        <v>1.1709106090000001</v>
      </c>
      <c r="L5891">
        <v>0</v>
      </c>
      <c r="M5891">
        <v>0</v>
      </c>
      <c r="N5891">
        <v>6.9998703369999999</v>
      </c>
      <c r="O5891">
        <v>2.8585005630000002</v>
      </c>
      <c r="P5891">
        <v>2.3234714670000001</v>
      </c>
      <c r="Q5891">
        <v>0</v>
      </c>
    </row>
    <row r="5892" spans="1:17">
      <c r="A5892" t="s">
        <v>16614</v>
      </c>
      <c r="B5892" s="14" t="s">
        <v>1613</v>
      </c>
      <c r="C5892">
        <v>11.56227588</v>
      </c>
      <c r="D5892">
        <v>0.33409972799999998</v>
      </c>
      <c r="E5892">
        <v>0.48133795600000001</v>
      </c>
      <c r="F5892">
        <v>0.30792741600000001</v>
      </c>
      <c r="G5892">
        <v>0.347232806</v>
      </c>
      <c r="H5892">
        <v>9.6533741000000006E-2</v>
      </c>
      <c r="I5892">
        <v>1.466216811</v>
      </c>
      <c r="J5892">
        <v>0.828469707</v>
      </c>
      <c r="K5892">
        <v>1.596372345</v>
      </c>
      <c r="L5892">
        <v>3.1763967740000001</v>
      </c>
      <c r="M5892">
        <v>0.96497070399999996</v>
      </c>
      <c r="N5892">
        <v>0.43378823500000002</v>
      </c>
      <c r="O5892">
        <v>3.3404267079999999</v>
      </c>
      <c r="P5892">
        <v>0.64108768400000005</v>
      </c>
      <c r="Q5892">
        <v>1.036732303</v>
      </c>
    </row>
    <row r="5893" spans="1:17">
      <c r="A5893" t="s">
        <v>16615</v>
      </c>
      <c r="B5893" s="14" t="s">
        <v>7516</v>
      </c>
      <c r="C5893">
        <v>15.47635564</v>
      </c>
      <c r="D5893">
        <v>1.6240409840000001</v>
      </c>
      <c r="E5893">
        <v>2.2531004609999998</v>
      </c>
      <c r="F5893">
        <v>1.774007431</v>
      </c>
      <c r="G5893">
        <v>0.84394008899999995</v>
      </c>
      <c r="H5893">
        <v>3.128302492</v>
      </c>
      <c r="I5893">
        <v>7.1272018370000003</v>
      </c>
      <c r="J5893">
        <v>4.2336674929999996</v>
      </c>
      <c r="K5893">
        <v>7.759880957</v>
      </c>
      <c r="L5893">
        <v>14.410942520000001</v>
      </c>
      <c r="M5893">
        <v>4.6906712019999999</v>
      </c>
      <c r="N5893">
        <v>3.6147797330000002</v>
      </c>
      <c r="O5893">
        <v>16.237636340000002</v>
      </c>
      <c r="P5893">
        <v>3.9106423119999998</v>
      </c>
      <c r="Q5893">
        <v>5.5994450130000004</v>
      </c>
    </row>
    <row r="5894" spans="1:17">
      <c r="A5894" t="s">
        <v>16616</v>
      </c>
      <c r="B5894" s="14" t="s">
        <v>4652</v>
      </c>
      <c r="C5894">
        <v>3.358164946</v>
      </c>
      <c r="D5894">
        <v>1.859864942</v>
      </c>
      <c r="E5894">
        <v>2.7135356079999999</v>
      </c>
      <c r="F5894">
        <v>1.523705801</v>
      </c>
      <c r="G5894">
        <v>1.7810975680000001</v>
      </c>
      <c r="H5894">
        <v>1.320428318</v>
      </c>
      <c r="I5894">
        <v>23.32037</v>
      </c>
      <c r="J5894">
        <v>9.8624170410000005</v>
      </c>
      <c r="K5894">
        <v>24.302346029999999</v>
      </c>
      <c r="L5894">
        <v>3.3849073889999999</v>
      </c>
      <c r="M5894">
        <v>409.94468339999997</v>
      </c>
      <c r="N5894">
        <v>13.5229388</v>
      </c>
      <c r="O5894">
        <v>138.04925080000001</v>
      </c>
      <c r="P5894">
        <v>4.0666373790000003</v>
      </c>
      <c r="Q5894">
        <v>3.46276618</v>
      </c>
    </row>
    <row r="5895" spans="1:17">
      <c r="A5895" t="s">
        <v>16617</v>
      </c>
      <c r="B5895" s="14" t="s">
        <v>2780</v>
      </c>
      <c r="C5895">
        <v>2.4283084989999999</v>
      </c>
      <c r="D5895">
        <v>1.721445246</v>
      </c>
      <c r="E5895">
        <v>2.2389689019999999</v>
      </c>
      <c r="F5895">
        <v>1.63066471</v>
      </c>
      <c r="G5895">
        <v>1.341834967</v>
      </c>
      <c r="H5895">
        <v>0.99477811900000002</v>
      </c>
      <c r="I5895">
        <v>0.94433328900000002</v>
      </c>
      <c r="J5895">
        <v>3.7350960820000001</v>
      </c>
      <c r="K5895">
        <v>2.4235233300000001</v>
      </c>
      <c r="L5895">
        <v>3.4778494040000001</v>
      </c>
      <c r="M5895">
        <v>0.93225021500000005</v>
      </c>
      <c r="N5895">
        <v>1.6962730580000001</v>
      </c>
      <c r="O5895">
        <v>3.0478720240000001</v>
      </c>
      <c r="P5895">
        <v>1.190122586</v>
      </c>
      <c r="Q5895">
        <v>2.7821625069999998</v>
      </c>
    </row>
    <row r="5896" spans="1:17">
      <c r="A5896" t="s">
        <v>16618</v>
      </c>
      <c r="B5896" s="14" t="s">
        <v>6213</v>
      </c>
      <c r="C5896">
        <v>3.6162375830000002</v>
      </c>
      <c r="D5896">
        <v>13.45877748</v>
      </c>
      <c r="E5896">
        <v>8.7717028450000001</v>
      </c>
      <c r="F5896">
        <v>16.736175620000001</v>
      </c>
      <c r="G5896">
        <v>7.3685872369999998</v>
      </c>
      <c r="H5896">
        <v>7.2219410599999998</v>
      </c>
      <c r="I5896">
        <v>13.711438210000001</v>
      </c>
      <c r="J5896">
        <v>12.469345219999999</v>
      </c>
      <c r="K5896">
        <v>21.9827701</v>
      </c>
      <c r="L5896">
        <v>9.1397896660000004</v>
      </c>
      <c r="M5896">
        <v>2.7766144769999999</v>
      </c>
      <c r="N5896">
        <v>7.1324900739999997</v>
      </c>
      <c r="O5896">
        <v>0.80098089299999997</v>
      </c>
      <c r="P5896">
        <v>20.833929789999999</v>
      </c>
      <c r="Q5896">
        <v>8.9493056380000002</v>
      </c>
    </row>
    <row r="5897" spans="1:17">
      <c r="A5897" t="e">
        <v>#N/A</v>
      </c>
      <c r="B5897" s="14" t="s">
        <v>16619</v>
      </c>
      <c r="C5897">
        <v>9.2654497560000006</v>
      </c>
      <c r="D5897">
        <v>3.2255258439999999</v>
      </c>
      <c r="E5897">
        <v>2.065342089</v>
      </c>
      <c r="F5897">
        <v>1.9218413830000001</v>
      </c>
      <c r="G5897">
        <v>1.1428355370000001</v>
      </c>
      <c r="H5897">
        <v>0.84724859200000002</v>
      </c>
      <c r="I5897">
        <v>1.286855887</v>
      </c>
      <c r="J5897">
        <v>1.454247574</v>
      </c>
      <c r="K5897">
        <v>8.0062263849999997</v>
      </c>
      <c r="L5897">
        <v>4.7393129429999998</v>
      </c>
      <c r="M5897">
        <v>2.5407802340000001</v>
      </c>
      <c r="N5897">
        <v>1.9580056889999999</v>
      </c>
      <c r="O5897">
        <v>2.4431628750000001</v>
      </c>
      <c r="P5897">
        <v>0.72815345099999995</v>
      </c>
      <c r="Q5897">
        <v>0.90990981500000001</v>
      </c>
    </row>
    <row r="5898" spans="1:17">
      <c r="A5898" t="e">
        <v>#N/A</v>
      </c>
      <c r="B5898" s="14" t="s">
        <v>16620</v>
      </c>
      <c r="C5898">
        <v>23.917432349999999</v>
      </c>
      <c r="D5898">
        <v>0.353234139</v>
      </c>
      <c r="E5898">
        <v>1.357079814</v>
      </c>
      <c r="F5898">
        <v>1.0852096609999999</v>
      </c>
      <c r="G5898">
        <v>0.82601858100000003</v>
      </c>
      <c r="H5898">
        <v>0.61237427200000005</v>
      </c>
      <c r="I5898">
        <v>11.62641998</v>
      </c>
      <c r="J5898">
        <v>2.2234827770000001</v>
      </c>
      <c r="K5898">
        <v>7.2334246100000001</v>
      </c>
      <c r="L5898">
        <v>13.097424459999999</v>
      </c>
      <c r="M5898">
        <v>9.1821247069999998</v>
      </c>
      <c r="N5898">
        <v>2.162122112</v>
      </c>
      <c r="O5898">
        <v>40.614988699999998</v>
      </c>
      <c r="P5898">
        <v>0.95689944599999999</v>
      </c>
      <c r="Q5898">
        <v>7.6727530320000001</v>
      </c>
    </row>
    <row r="5899" spans="1:17">
      <c r="A5899" t="e">
        <v>#N/A</v>
      </c>
      <c r="B5899" s="14" t="s">
        <v>16621</v>
      </c>
      <c r="C5899">
        <v>289.2723431</v>
      </c>
      <c r="D5899">
        <v>19.815295760000001</v>
      </c>
      <c r="E5899">
        <v>11.13571541</v>
      </c>
      <c r="F5899">
        <v>13.729652550000001</v>
      </c>
      <c r="G5899">
        <v>13.80250403</v>
      </c>
      <c r="H5899">
        <v>12.42527151</v>
      </c>
      <c r="I5899">
        <v>11.10135586</v>
      </c>
      <c r="J5899">
        <v>38.1187106</v>
      </c>
      <c r="K5899">
        <v>42.303867150000002</v>
      </c>
      <c r="L5899">
        <v>101.0094174</v>
      </c>
      <c r="M5899">
        <v>116.8993081</v>
      </c>
      <c r="N5899">
        <v>22.99077647</v>
      </c>
      <c r="O5899">
        <v>174.93496529999999</v>
      </c>
      <c r="P5899">
        <v>16.560533960000001</v>
      </c>
      <c r="Q5899">
        <v>71.954158620000001</v>
      </c>
    </row>
    <row r="5900" spans="1:17">
      <c r="A5900" t="s">
        <v>16622</v>
      </c>
      <c r="B5900" s="14" t="s">
        <v>7237</v>
      </c>
      <c r="C5900">
        <v>1.098335989</v>
      </c>
      <c r="D5900">
        <v>5.4746594359999996</v>
      </c>
      <c r="E5900">
        <v>5.5503571860000003</v>
      </c>
      <c r="F5900">
        <v>7.2509899799999999</v>
      </c>
      <c r="G5900">
        <v>4.4570585940000003</v>
      </c>
      <c r="H5900">
        <v>1.2654649179999999</v>
      </c>
      <c r="I5900">
        <v>3.203449762</v>
      </c>
      <c r="J5900">
        <v>4.3163305650000003</v>
      </c>
      <c r="K5900">
        <v>3.4878188350000001</v>
      </c>
      <c r="L5900">
        <v>1.0409880119999999</v>
      </c>
      <c r="M5900">
        <v>0</v>
      </c>
      <c r="N5900">
        <v>4.1972143219999998</v>
      </c>
      <c r="O5900">
        <v>1.824574828</v>
      </c>
      <c r="P5900">
        <v>12.19410557</v>
      </c>
      <c r="Q5900">
        <v>9.4378943540000009</v>
      </c>
    </row>
    <row r="5901" spans="1:17">
      <c r="A5901" t="s">
        <v>16623</v>
      </c>
      <c r="B5901" s="14" t="s">
        <v>3520</v>
      </c>
      <c r="C5901">
        <v>22.827027449999999</v>
      </c>
      <c r="D5901">
        <v>4.8719404969999998</v>
      </c>
      <c r="E5901">
        <v>2.96160829</v>
      </c>
      <c r="F5901">
        <v>3.808219061</v>
      </c>
      <c r="G5901">
        <v>2.1391477710000002</v>
      </c>
      <c r="H5901">
        <v>8.3391877559999994</v>
      </c>
      <c r="I5901">
        <v>7.510345987</v>
      </c>
      <c r="J5901">
        <v>5.346455186</v>
      </c>
      <c r="K5901">
        <v>15.28063996</v>
      </c>
      <c r="L5901">
        <v>66.840295310000002</v>
      </c>
      <c r="M5901">
        <v>3.4733416350000001</v>
      </c>
      <c r="N5901">
        <v>1.73297032</v>
      </c>
      <c r="O5901">
        <v>65.205028010000007</v>
      </c>
      <c r="P5901">
        <v>3.8006678530000002</v>
      </c>
      <c r="Q5901">
        <v>67.552293460000001</v>
      </c>
    </row>
    <row r="5902" spans="1:17">
      <c r="A5902" t="s">
        <v>16624</v>
      </c>
      <c r="B5902" s="14" t="s">
        <v>16625</v>
      </c>
      <c r="C5902">
        <v>15.056355849999999</v>
      </c>
      <c r="D5902">
        <v>46.458568270000001</v>
      </c>
      <c r="E5902">
        <v>40.846247030000001</v>
      </c>
      <c r="F5902">
        <v>46.844883719999999</v>
      </c>
      <c r="G5902">
        <v>36.213601070000003</v>
      </c>
      <c r="H5902">
        <v>103.6714558</v>
      </c>
      <c r="I5902">
        <v>31.367112250000002</v>
      </c>
      <c r="J5902">
        <v>13.36089958</v>
      </c>
      <c r="K5902">
        <v>62.448565799999997</v>
      </c>
      <c r="L5902">
        <v>24.46321828</v>
      </c>
      <c r="M5902">
        <v>10.3219197</v>
      </c>
      <c r="N5902">
        <v>14.3179166</v>
      </c>
      <c r="O5902">
        <v>11.91041901</v>
      </c>
      <c r="P5902">
        <v>58.893547599999998</v>
      </c>
      <c r="Q5902">
        <v>44.358103470000003</v>
      </c>
    </row>
    <row r="5903" spans="1:17">
      <c r="A5903" t="s">
        <v>16626</v>
      </c>
      <c r="B5903" s="14" t="s">
        <v>16627</v>
      </c>
      <c r="C5903">
        <v>21.609122020000001</v>
      </c>
      <c r="D5903">
        <v>3.1914293759999999</v>
      </c>
      <c r="E5903">
        <v>3.576142011</v>
      </c>
      <c r="F5903">
        <v>2.287773391</v>
      </c>
      <c r="G5903">
        <v>3.3168808140000001</v>
      </c>
      <c r="H5903">
        <v>10.14333895</v>
      </c>
      <c r="I5903">
        <v>14.00578035</v>
      </c>
      <c r="J5903">
        <v>6.0875479840000004</v>
      </c>
      <c r="K5903">
        <v>5.4460958550000003</v>
      </c>
      <c r="L5903">
        <v>9.1025928480000005</v>
      </c>
      <c r="M5903">
        <v>4.6088571690000002</v>
      </c>
      <c r="N5903">
        <v>0.59195520800000001</v>
      </c>
      <c r="O5903">
        <v>7.9772108739999998</v>
      </c>
      <c r="P5903">
        <v>2.8818250750000001</v>
      </c>
      <c r="Q5903">
        <v>6.6021363300000004</v>
      </c>
    </row>
    <row r="5904" spans="1:17">
      <c r="A5904" t="s">
        <v>16626</v>
      </c>
      <c r="B5904" s="14" t="s">
        <v>2516</v>
      </c>
      <c r="C5904">
        <v>47.546386910000003</v>
      </c>
      <c r="D5904">
        <v>1.956150243</v>
      </c>
      <c r="E5904">
        <v>2.5291793820000001</v>
      </c>
      <c r="F5904">
        <v>2.0340541609999998</v>
      </c>
      <c r="G5904">
        <v>2.1112382809999999</v>
      </c>
      <c r="H5904">
        <v>3.9129507320000001</v>
      </c>
      <c r="I5904">
        <v>8.9148634819999995</v>
      </c>
      <c r="J5904">
        <v>5.3386193830000002</v>
      </c>
      <c r="K5904">
        <v>15.098584170000001</v>
      </c>
      <c r="L5904">
        <v>21.888142670000001</v>
      </c>
      <c r="M5904">
        <v>18.2535001</v>
      </c>
      <c r="N5904">
        <v>4.2702558279999998</v>
      </c>
      <c r="O5904">
        <v>30.841716600000002</v>
      </c>
      <c r="P5904">
        <v>3.1591059420000001</v>
      </c>
      <c r="Q5904">
        <v>19.610951010000001</v>
      </c>
    </row>
    <row r="5905" spans="1:17">
      <c r="A5905" t="e">
        <v>#N/A</v>
      </c>
      <c r="B5905" s="14" t="s">
        <v>16628</v>
      </c>
      <c r="C5905">
        <v>0</v>
      </c>
      <c r="D5905">
        <v>0</v>
      </c>
      <c r="E5905">
        <v>0</v>
      </c>
      <c r="F5905">
        <v>0</v>
      </c>
      <c r="G5905">
        <v>0</v>
      </c>
      <c r="H5905">
        <v>0</v>
      </c>
      <c r="I5905">
        <v>0</v>
      </c>
      <c r="J5905">
        <v>0</v>
      </c>
      <c r="K5905">
        <v>0</v>
      </c>
      <c r="L5905">
        <v>1.716717072</v>
      </c>
      <c r="M5905">
        <v>0</v>
      </c>
      <c r="N5905">
        <v>0</v>
      </c>
      <c r="O5905">
        <v>0</v>
      </c>
      <c r="P5905">
        <v>0</v>
      </c>
      <c r="Q5905">
        <v>0</v>
      </c>
    </row>
    <row r="5906" spans="1:17">
      <c r="A5906" t="s">
        <v>16629</v>
      </c>
      <c r="B5906" s="14" t="s">
        <v>5379</v>
      </c>
      <c r="C5906">
        <v>21.445254630000001</v>
      </c>
      <c r="D5906">
        <v>1.3573834140000001</v>
      </c>
      <c r="E5906">
        <v>2.7704109899999998</v>
      </c>
      <c r="F5906">
        <v>1.793172107</v>
      </c>
      <c r="G5906">
        <v>1.7986942690000001</v>
      </c>
      <c r="H5906">
        <v>1.2942539319999999</v>
      </c>
      <c r="I5906">
        <v>4.020947327</v>
      </c>
      <c r="J5906">
        <v>5.4760835940000003</v>
      </c>
      <c r="K5906">
        <v>5.4202390200000004</v>
      </c>
      <c r="L5906">
        <v>8.3237854480000006</v>
      </c>
      <c r="M5906">
        <v>8.8211064510000003</v>
      </c>
      <c r="N5906">
        <v>4.8717737980000004</v>
      </c>
      <c r="O5906">
        <v>9.5000612189999991</v>
      </c>
      <c r="P5906">
        <v>1.608733953</v>
      </c>
      <c r="Q5906">
        <v>5.6862613350000002</v>
      </c>
    </row>
    <row r="5907" spans="1:17">
      <c r="A5907" t="s">
        <v>16630</v>
      </c>
      <c r="B5907" s="14" t="s">
        <v>1910</v>
      </c>
      <c r="C5907">
        <v>7.4784084259999997</v>
      </c>
      <c r="D5907">
        <v>12.259712199999999</v>
      </c>
      <c r="E5907">
        <v>10.3606354</v>
      </c>
      <c r="F5907">
        <v>11.785682619999999</v>
      </c>
      <c r="G5907">
        <v>8.5518130279999998</v>
      </c>
      <c r="H5907">
        <v>22.785497899999999</v>
      </c>
      <c r="I5907">
        <v>9.2094346470000001</v>
      </c>
      <c r="J5907">
        <v>6.0042575889999998</v>
      </c>
      <c r="K5907">
        <v>17.867577579999999</v>
      </c>
      <c r="L5907">
        <v>9.5555857320000008</v>
      </c>
      <c r="M5907">
        <v>3.828040723</v>
      </c>
      <c r="N5907">
        <v>5.1010578789999999</v>
      </c>
      <c r="O5907">
        <v>7.1778847140000002</v>
      </c>
      <c r="P5907">
        <v>13.66344589</v>
      </c>
      <c r="Q5907">
        <v>11.08149321</v>
      </c>
    </row>
    <row r="5908" spans="1:17">
      <c r="A5908" t="s">
        <v>16631</v>
      </c>
      <c r="B5908" s="14" t="s">
        <v>337</v>
      </c>
      <c r="C5908">
        <v>3.1903596460000001</v>
      </c>
      <c r="D5908">
        <v>2.1203144530000002</v>
      </c>
      <c r="E5908">
        <v>4.2238381169999997</v>
      </c>
      <c r="F5908">
        <v>3.3294046110000002</v>
      </c>
      <c r="G5908">
        <v>3.0606410940000002</v>
      </c>
      <c r="H5908">
        <v>8.8492024580000006</v>
      </c>
      <c r="I5908">
        <v>2.5847577479999999</v>
      </c>
      <c r="J5908">
        <v>1.797524898</v>
      </c>
      <c r="K5908">
        <v>3.0554233910000002</v>
      </c>
      <c r="L5908">
        <v>6.04755954</v>
      </c>
      <c r="M5908">
        <v>0.68044929899999995</v>
      </c>
      <c r="N5908">
        <v>3.0151606910000002</v>
      </c>
      <c r="O5908">
        <v>1.1777513049999999</v>
      </c>
      <c r="P5908">
        <v>2.180539746</v>
      </c>
      <c r="Q5908">
        <v>3.4115760260000001</v>
      </c>
    </row>
    <row r="5909" spans="1:17">
      <c r="A5909" t="s">
        <v>16632</v>
      </c>
      <c r="B5909" s="14" t="s">
        <v>4602</v>
      </c>
      <c r="C5909">
        <v>3.7605278580000001</v>
      </c>
      <c r="D5909">
        <v>1.3632264549999999</v>
      </c>
      <c r="E5909">
        <v>0.80014908799999995</v>
      </c>
      <c r="F5909">
        <v>0.79108909599999999</v>
      </c>
      <c r="G5909">
        <v>1.1216438849999999</v>
      </c>
      <c r="H5909">
        <v>3.019795974</v>
      </c>
      <c r="I5909">
        <v>2.4927506419999998</v>
      </c>
      <c r="J5909">
        <v>4.0738193630000001</v>
      </c>
      <c r="K5909">
        <v>1.8610499739999999</v>
      </c>
      <c r="L5909">
        <v>3.8881936339999998</v>
      </c>
      <c r="M5909">
        <v>0.65622800800000003</v>
      </c>
      <c r="N5909">
        <v>2.4021228730000002</v>
      </c>
      <c r="O5909">
        <v>2.650265423</v>
      </c>
      <c r="P5909">
        <v>1.128396739</v>
      </c>
      <c r="Q5909">
        <v>1.645068738</v>
      </c>
    </row>
    <row r="5910" spans="1:17">
      <c r="A5910" t="s">
        <v>16633</v>
      </c>
      <c r="B5910" s="14" t="s">
        <v>16634</v>
      </c>
      <c r="C5910">
        <v>7.3383919290000001</v>
      </c>
      <c r="D5910">
        <v>3.083223233</v>
      </c>
      <c r="E5910">
        <v>1.938329073</v>
      </c>
      <c r="F5910">
        <v>2.480023256</v>
      </c>
      <c r="G5910">
        <v>1.2235062809999999</v>
      </c>
      <c r="H5910">
        <v>4.8592198639999999</v>
      </c>
      <c r="I5910">
        <v>3.3212236499999999</v>
      </c>
      <c r="J5910">
        <v>1.6681075110000001</v>
      </c>
      <c r="K5910">
        <v>2.4106983120000001</v>
      </c>
      <c r="L5910">
        <v>4.6368191510000001</v>
      </c>
      <c r="M5910">
        <v>1.9429495910000001</v>
      </c>
      <c r="N5910">
        <v>0.99819897899999999</v>
      </c>
      <c r="O5910">
        <v>7.0061288309999998</v>
      </c>
      <c r="P5910">
        <v>2.1640175429999999</v>
      </c>
      <c r="Q5910">
        <v>6.4362738359999998</v>
      </c>
    </row>
    <row r="5911" spans="1:17">
      <c r="A5911" t="s">
        <v>16635</v>
      </c>
      <c r="B5911" s="14" t="s">
        <v>2563</v>
      </c>
      <c r="C5911">
        <v>7.9958400230000004</v>
      </c>
      <c r="D5911">
        <v>0.57449068800000003</v>
      </c>
      <c r="E5911">
        <v>1.2874859780000001</v>
      </c>
      <c r="F5911">
        <v>1.0589738230000001</v>
      </c>
      <c r="G5911">
        <v>0.55975618100000002</v>
      </c>
      <c r="H5911">
        <v>0.41497890199999998</v>
      </c>
      <c r="I5911">
        <v>1.8908902830000001</v>
      </c>
      <c r="J5911">
        <v>1.479360169</v>
      </c>
      <c r="K5911">
        <v>0.98035425099999995</v>
      </c>
      <c r="L5911">
        <v>2.4578429669999999</v>
      </c>
      <c r="M5911">
        <v>0.414821263</v>
      </c>
      <c r="N5911">
        <v>2.0246045220000002</v>
      </c>
      <c r="O5911">
        <v>1.6753116850000001</v>
      </c>
      <c r="P5911">
        <v>1.491431188</v>
      </c>
      <c r="Q5911">
        <v>2.2283505670000001</v>
      </c>
    </row>
    <row r="5912" spans="1:17">
      <c r="A5912" t="s">
        <v>16636</v>
      </c>
      <c r="B5912" s="14" t="s">
        <v>16637</v>
      </c>
      <c r="C5912">
        <v>67.822556210000002</v>
      </c>
      <c r="D5912">
        <v>16.362806630000001</v>
      </c>
      <c r="E5912">
        <v>15.666524750000001</v>
      </c>
      <c r="F5912">
        <v>9.9907648509999998</v>
      </c>
      <c r="G5912">
        <v>15.64232037</v>
      </c>
      <c r="H5912">
        <v>18.197641740000002</v>
      </c>
      <c r="I5912">
        <v>28.452687650000001</v>
      </c>
      <c r="J5912">
        <v>23.379197219999998</v>
      </c>
      <c r="K5912">
        <v>49.734065899999997</v>
      </c>
      <c r="L5912">
        <v>64.281302479999994</v>
      </c>
      <c r="M5912">
        <v>24.967667179999999</v>
      </c>
      <c r="N5912">
        <v>12.483662819999999</v>
      </c>
      <c r="O5912">
        <v>61.73589518</v>
      </c>
      <c r="P5912">
        <v>10.802791969999999</v>
      </c>
      <c r="Q5912">
        <v>23.95038207</v>
      </c>
    </row>
    <row r="5913" spans="1:17">
      <c r="A5913" t="s">
        <v>16636</v>
      </c>
      <c r="B5913" s="14" t="s">
        <v>4611</v>
      </c>
      <c r="C5913">
        <v>11.40113186</v>
      </c>
      <c r="D5913">
        <v>4.3030997319999997</v>
      </c>
      <c r="E5913">
        <v>1.527408595</v>
      </c>
      <c r="F5913">
        <v>2.1267002420000001</v>
      </c>
      <c r="G5913">
        <v>1.3125080520000001</v>
      </c>
      <c r="H5913">
        <v>13.62250987</v>
      </c>
      <c r="I5913">
        <v>4.9263685500000003</v>
      </c>
      <c r="J5913">
        <v>1.070611711</v>
      </c>
      <c r="K5913">
        <v>1.7240401599999999</v>
      </c>
      <c r="L5913">
        <v>4.2689733329999999</v>
      </c>
      <c r="M5913">
        <v>8.1055565749999996</v>
      </c>
      <c r="N5913">
        <v>0.93695977699999999</v>
      </c>
      <c r="O5913">
        <v>10.28826379</v>
      </c>
      <c r="P5913">
        <v>1.773884147</v>
      </c>
      <c r="Q5913">
        <v>2.9027797770000001</v>
      </c>
    </row>
    <row r="5914" spans="1:17">
      <c r="A5914" t="s">
        <v>16638</v>
      </c>
      <c r="B5914" s="14" t="s">
        <v>16639</v>
      </c>
      <c r="C5914">
        <v>5.5210472189999997</v>
      </c>
      <c r="D5914">
        <v>4.8923872790000003</v>
      </c>
      <c r="E5914">
        <v>5.4625637510000002</v>
      </c>
      <c r="F5914">
        <v>4.4339809719999996</v>
      </c>
      <c r="G5914">
        <v>5.3389364969999997</v>
      </c>
      <c r="H5914">
        <v>1.484270795</v>
      </c>
      <c r="I5914">
        <v>7.2463061460000002</v>
      </c>
      <c r="J5914">
        <v>8.1189008939999994</v>
      </c>
      <c r="K5914">
        <v>14.02588109</v>
      </c>
      <c r="L5914">
        <v>6.6281803540000004</v>
      </c>
      <c r="M5914">
        <v>2.1195813719999999</v>
      </c>
      <c r="N5914">
        <v>10.00467613</v>
      </c>
      <c r="O5914">
        <v>4.8915517660000001</v>
      </c>
      <c r="P5914">
        <v>8.4489871529999991</v>
      </c>
      <c r="Q5914">
        <v>4.1748803260000003</v>
      </c>
    </row>
    <row r="5915" spans="1:17">
      <c r="A5915" t="s">
        <v>16640</v>
      </c>
      <c r="B5915" s="14" t="s">
        <v>3697</v>
      </c>
      <c r="C5915">
        <v>15.89461015</v>
      </c>
      <c r="D5915">
        <v>4.1431946709999998</v>
      </c>
      <c r="E5915">
        <v>4.1211642790000003</v>
      </c>
      <c r="F5915">
        <v>3.925512726</v>
      </c>
      <c r="G5915">
        <v>3.5089449539999999</v>
      </c>
      <c r="H5915">
        <v>5.0260840629999999</v>
      </c>
      <c r="I5915">
        <v>5.2743593219999996</v>
      </c>
      <c r="J5915">
        <v>5.4898767599999996</v>
      </c>
      <c r="K5915">
        <v>11.16129587</v>
      </c>
      <c r="L5915">
        <v>8.3592528930000007</v>
      </c>
      <c r="M5915">
        <v>8.0386796619999998</v>
      </c>
      <c r="N5915">
        <v>2.9977026480000002</v>
      </c>
      <c r="O5915">
        <v>11.015010240000001</v>
      </c>
      <c r="P5915">
        <v>2.6774273649999998</v>
      </c>
      <c r="Q5915">
        <v>4.776240134</v>
      </c>
    </row>
    <row r="5916" spans="1:17">
      <c r="A5916" t="s">
        <v>16641</v>
      </c>
      <c r="B5916" s="14" t="s">
        <v>2899</v>
      </c>
      <c r="C5916">
        <v>80.087386550000005</v>
      </c>
      <c r="D5916">
        <v>0.92581790600000002</v>
      </c>
      <c r="E5916">
        <v>1.0023913369999999</v>
      </c>
      <c r="F5916">
        <v>0.56886151299999999</v>
      </c>
      <c r="G5916">
        <v>0.66917383900000005</v>
      </c>
      <c r="H5916">
        <v>1.3131963449999999</v>
      </c>
      <c r="I5916">
        <v>110.9201111</v>
      </c>
      <c r="J5916">
        <v>1.627901056</v>
      </c>
      <c r="K5916">
        <v>29.609927150000001</v>
      </c>
      <c r="L5916">
        <v>37.688809759999998</v>
      </c>
      <c r="M5916">
        <v>56.300137100000001</v>
      </c>
      <c r="N5916">
        <v>2.1918135439999999</v>
      </c>
      <c r="O5916">
        <v>71.949011420000005</v>
      </c>
      <c r="P5916">
        <v>1.048804048</v>
      </c>
      <c r="Q5916">
        <v>15.25233188</v>
      </c>
    </row>
    <row r="5917" spans="1:17">
      <c r="A5917" t="s">
        <v>16642</v>
      </c>
      <c r="B5917" s="14" t="s">
        <v>8603</v>
      </c>
      <c r="C5917">
        <v>18.609843990000002</v>
      </c>
      <c r="D5917">
        <v>1.333815856</v>
      </c>
      <c r="E5917">
        <v>2.1254396990000002</v>
      </c>
      <c r="F5917">
        <v>1.229328956</v>
      </c>
      <c r="G5917">
        <v>1.5122690519999999</v>
      </c>
      <c r="H5917">
        <v>0.84084790600000003</v>
      </c>
      <c r="I5917">
        <v>3.591939693</v>
      </c>
      <c r="J5917">
        <v>3.226521456</v>
      </c>
      <c r="K5917">
        <v>3.60041433</v>
      </c>
      <c r="L5917">
        <v>3.6313856160000002</v>
      </c>
      <c r="M5917">
        <v>9.4559455240000005</v>
      </c>
      <c r="N5917">
        <v>1.6530810119999999</v>
      </c>
      <c r="O5917">
        <v>9.6988223219999998</v>
      </c>
      <c r="P5917">
        <v>3.1616046469999999</v>
      </c>
      <c r="Q5917">
        <v>2.069456915</v>
      </c>
    </row>
    <row r="5918" spans="1:17">
      <c r="A5918" t="s">
        <v>16643</v>
      </c>
      <c r="B5918" s="14" t="s">
        <v>6322</v>
      </c>
      <c r="C5918">
        <v>1.2667924290000001</v>
      </c>
      <c r="D5918">
        <v>21.609044310000002</v>
      </c>
      <c r="E5918">
        <v>8.9286017110000007</v>
      </c>
      <c r="F5918">
        <v>20.088695529999999</v>
      </c>
      <c r="G5918">
        <v>7.9844239840000002</v>
      </c>
      <c r="H5918">
        <v>12.041325690000001</v>
      </c>
      <c r="I5918">
        <v>8.3132469279999999</v>
      </c>
      <c r="J5918">
        <v>10.839943570000001</v>
      </c>
      <c r="K5918">
        <v>9.9132309210000003</v>
      </c>
      <c r="L5918">
        <v>4.4023787499999996</v>
      </c>
      <c r="M5918">
        <v>1.8237502290000001</v>
      </c>
      <c r="N5918">
        <v>13.429756810000001</v>
      </c>
      <c r="O5918">
        <v>2.8058901230000002</v>
      </c>
      <c r="P5918">
        <v>33.070268730000002</v>
      </c>
      <c r="Q5918">
        <v>11.973966580000001</v>
      </c>
    </row>
    <row r="5919" spans="1:17">
      <c r="A5919" t="s">
        <v>16644</v>
      </c>
      <c r="B5919" s="14" t="s">
        <v>6318</v>
      </c>
      <c r="C5919">
        <v>62.361895769999997</v>
      </c>
      <c r="D5919">
        <v>18.727336139999998</v>
      </c>
      <c r="E5919">
        <v>14.15370491</v>
      </c>
      <c r="F5919">
        <v>18.486437330000001</v>
      </c>
      <c r="G5919">
        <v>13.760046669999999</v>
      </c>
      <c r="H5919">
        <v>10.6446266</v>
      </c>
      <c r="I5919">
        <v>3.031452459</v>
      </c>
      <c r="J5919">
        <v>6.675874769</v>
      </c>
      <c r="K5919">
        <v>10.05882939</v>
      </c>
      <c r="L5919">
        <v>10.069870610000001</v>
      </c>
      <c r="M5919">
        <v>3.9902186230000001</v>
      </c>
      <c r="N5919">
        <v>12.727036979999999</v>
      </c>
      <c r="O5919">
        <v>13.81288863</v>
      </c>
      <c r="P5919">
        <v>51.56339363</v>
      </c>
      <c r="Q5919">
        <v>25.245417270000001</v>
      </c>
    </row>
    <row r="5920" spans="1:17">
      <c r="A5920" t="s">
        <v>16645</v>
      </c>
      <c r="B5920" s="14" t="s">
        <v>4844</v>
      </c>
      <c r="C5920">
        <v>11.46796973</v>
      </c>
      <c r="D5920">
        <v>7.9038999670000001</v>
      </c>
      <c r="E5920">
        <v>4.5819762839999996</v>
      </c>
      <c r="F5920">
        <v>10.857721890000001</v>
      </c>
      <c r="G5920">
        <v>3.740573704</v>
      </c>
      <c r="H5920">
        <v>14.53429994</v>
      </c>
      <c r="I5920">
        <v>4.0880802879999996</v>
      </c>
      <c r="J5920">
        <v>7.7212873350000004</v>
      </c>
      <c r="K5920">
        <v>8.323906333</v>
      </c>
      <c r="L5920">
        <v>4.3476747080000004</v>
      </c>
      <c r="M5920">
        <v>5.3810291660000003</v>
      </c>
      <c r="N5920">
        <v>4.7122629959999998</v>
      </c>
      <c r="O5920">
        <v>5.7857956479999997</v>
      </c>
      <c r="P5920">
        <v>8.6792639810000001</v>
      </c>
      <c r="Q5920">
        <v>8.8469849059999994</v>
      </c>
    </row>
    <row r="5921" spans="1:17">
      <c r="A5921" t="s">
        <v>16646</v>
      </c>
      <c r="B5921" s="14" t="s">
        <v>3651</v>
      </c>
      <c r="C5921">
        <v>12.70085929</v>
      </c>
      <c r="D5921">
        <v>2.6976381479999998</v>
      </c>
      <c r="E5921">
        <v>3.134267049</v>
      </c>
      <c r="F5921">
        <v>2.6556325959999998</v>
      </c>
      <c r="G5921">
        <v>2.3740832080000001</v>
      </c>
      <c r="H5921">
        <v>2.6149196859999999</v>
      </c>
      <c r="I5921">
        <v>3.2461082559999999</v>
      </c>
      <c r="J5921">
        <v>3.6185589600000001</v>
      </c>
      <c r="K5921">
        <v>4.3955553610000004</v>
      </c>
      <c r="L5921">
        <v>12.327269579999999</v>
      </c>
      <c r="M5921">
        <v>3.0160688640000002</v>
      </c>
      <c r="N5921">
        <v>2.5663904620000002</v>
      </c>
      <c r="O5921">
        <v>7.6855056360000003</v>
      </c>
      <c r="P5921">
        <v>3.6342610139999998</v>
      </c>
      <c r="Q5921">
        <v>4.8605455160000002</v>
      </c>
    </row>
    <row r="5922" spans="1:17">
      <c r="A5922" t="s">
        <v>16603</v>
      </c>
      <c r="B5922" s="14" t="s">
        <v>7580</v>
      </c>
      <c r="C5922">
        <v>25.835547989999998</v>
      </c>
      <c r="D5922">
        <v>7.1652212549999996</v>
      </c>
      <c r="E5922">
        <v>4.448098044</v>
      </c>
      <c r="F5922">
        <v>2.791901379</v>
      </c>
      <c r="G5922">
        <v>3.4396402519999998</v>
      </c>
      <c r="H5922">
        <v>5.4534648600000004</v>
      </c>
      <c r="I5922">
        <v>11.79187716</v>
      </c>
      <c r="J5922">
        <v>2.850158569</v>
      </c>
      <c r="K5922">
        <v>9.3046573680000009</v>
      </c>
      <c r="L5922">
        <v>13.458274810000001</v>
      </c>
      <c r="M5922">
        <v>3.4071207719999999</v>
      </c>
      <c r="N5922">
        <v>3.573781157</v>
      </c>
      <c r="O5922">
        <v>9.8286552319999991</v>
      </c>
      <c r="P5922">
        <v>2.4558819710000002</v>
      </c>
      <c r="Q5922">
        <v>4.2027926109999996</v>
      </c>
    </row>
    <row r="5923" spans="1:17">
      <c r="A5923" t="s">
        <v>16647</v>
      </c>
      <c r="B5923" s="14" t="s">
        <v>7543</v>
      </c>
      <c r="C5923">
        <v>8.8907283530000001</v>
      </c>
      <c r="D5923">
        <v>1.2802361120000001</v>
      </c>
      <c r="E5923">
        <v>0.61481266599999995</v>
      </c>
      <c r="F5923">
        <v>0.90765113799999997</v>
      </c>
      <c r="G5923">
        <v>0.69086807100000003</v>
      </c>
      <c r="H5923">
        <v>0.34145303799999999</v>
      </c>
      <c r="I5923">
        <v>0.64827616300000002</v>
      </c>
      <c r="J5923">
        <v>1.916037708</v>
      </c>
      <c r="K5923">
        <v>0.60499148800000002</v>
      </c>
      <c r="L5923">
        <v>1.9661861839999999</v>
      </c>
      <c r="M5923">
        <v>2.5599249720000001</v>
      </c>
      <c r="N5923">
        <v>3.233133182</v>
      </c>
      <c r="O5923">
        <v>2.4615720670000001</v>
      </c>
      <c r="P5923">
        <v>1.400585599</v>
      </c>
      <c r="Q5923">
        <v>0.91676597000000004</v>
      </c>
    </row>
    <row r="5924" spans="1:17">
      <c r="A5924" t="s">
        <v>16648</v>
      </c>
      <c r="B5924" s="14" t="s">
        <v>7204</v>
      </c>
      <c r="C5924">
        <v>0</v>
      </c>
      <c r="D5924">
        <v>0.29043695899999999</v>
      </c>
      <c r="E5924">
        <v>1.3947764760000001</v>
      </c>
      <c r="F5924">
        <v>2.1414803980000001</v>
      </c>
      <c r="G5924">
        <v>1.1319513889999999</v>
      </c>
      <c r="H5924">
        <v>0.50350773400000004</v>
      </c>
      <c r="I5924">
        <v>0</v>
      </c>
      <c r="J5924">
        <v>3.1577947320000002</v>
      </c>
      <c r="K5924">
        <v>1.1894964910000001</v>
      </c>
      <c r="L5924">
        <v>0.82838411099999998</v>
      </c>
      <c r="M5924">
        <v>0</v>
      </c>
      <c r="N5924">
        <v>1.6161316800000001</v>
      </c>
      <c r="O5924">
        <v>0</v>
      </c>
      <c r="P5924">
        <v>2.3603519670000002</v>
      </c>
      <c r="Q5924">
        <v>0.90124400699999996</v>
      </c>
    </row>
    <row r="5925" spans="1:17">
      <c r="A5925" t="s">
        <v>16649</v>
      </c>
      <c r="B5925" s="14" t="s">
        <v>6285</v>
      </c>
      <c r="C5925">
        <v>2.4498477319999998</v>
      </c>
      <c r="D5925">
        <v>4.8845097070000003</v>
      </c>
      <c r="E5925">
        <v>2.2712398290000002</v>
      </c>
      <c r="F5925">
        <v>1.524443674</v>
      </c>
      <c r="G5925">
        <v>2.779995869</v>
      </c>
      <c r="H5925">
        <v>1.3441096299999999</v>
      </c>
      <c r="I5925">
        <v>4.5934211840000003</v>
      </c>
      <c r="J5925">
        <v>2.3070775069999998</v>
      </c>
      <c r="K5925">
        <v>3.9691885039999999</v>
      </c>
      <c r="L5925">
        <v>9.0665938930000003</v>
      </c>
      <c r="M5925">
        <v>2.0153985589999999</v>
      </c>
      <c r="N5925">
        <v>2.9336898790000001</v>
      </c>
      <c r="O5925">
        <v>2.7131530769999999</v>
      </c>
      <c r="P5925">
        <v>1.785266212</v>
      </c>
      <c r="Q5925">
        <v>3.1276222100000002</v>
      </c>
    </row>
    <row r="5926" spans="1:17">
      <c r="A5926" t="s">
        <v>16650</v>
      </c>
      <c r="B5926" s="14" t="s">
        <v>8194</v>
      </c>
      <c r="C5926">
        <v>5.4441060710000002</v>
      </c>
      <c r="D5926">
        <v>69.261830759999995</v>
      </c>
      <c r="E5926">
        <v>148.02360849999999</v>
      </c>
      <c r="F5926">
        <v>78.339466560000005</v>
      </c>
      <c r="G5926">
        <v>437.14427790000002</v>
      </c>
      <c r="H5926">
        <v>30.765175979999999</v>
      </c>
      <c r="I5926">
        <v>482.02567979999998</v>
      </c>
      <c r="J5926">
        <v>348.42785939999999</v>
      </c>
      <c r="K5926">
        <v>176.408378</v>
      </c>
      <c r="L5926">
        <v>173.96066329999999</v>
      </c>
      <c r="M5926">
        <v>50.758185920000003</v>
      </c>
      <c r="N5926">
        <v>201.42753060000001</v>
      </c>
      <c r="O5926">
        <v>9.4745028080000004</v>
      </c>
      <c r="P5926">
        <v>4.5506785799999996</v>
      </c>
      <c r="Q5926">
        <v>3.2078176520000001</v>
      </c>
    </row>
    <row r="5927" spans="1:17">
      <c r="A5927" t="s">
        <v>16651</v>
      </c>
      <c r="B5927" s="14" t="s">
        <v>8195</v>
      </c>
      <c r="C5927">
        <v>14.04112729</v>
      </c>
      <c r="D5927">
        <v>1.28082699</v>
      </c>
      <c r="E5927">
        <v>1.4059346880000001</v>
      </c>
      <c r="F5927">
        <v>0.786994046</v>
      </c>
      <c r="G5927">
        <v>0.57050350000000005</v>
      </c>
      <c r="H5927">
        <v>1.586049364</v>
      </c>
      <c r="I5927">
        <v>6.022485552</v>
      </c>
      <c r="J5927">
        <v>8.2717601999999992</v>
      </c>
      <c r="K5927">
        <v>6.3697537119999996</v>
      </c>
      <c r="L5927">
        <v>4.6969379099999999</v>
      </c>
      <c r="M5927">
        <v>4.7563405980000004</v>
      </c>
      <c r="N5927">
        <v>4.072651832</v>
      </c>
      <c r="O5927">
        <v>1.82944036</v>
      </c>
      <c r="P5927">
        <v>0.61959239099999996</v>
      </c>
      <c r="Q5927">
        <v>1.7033511729999999</v>
      </c>
    </row>
    <row r="5928" spans="1:17">
      <c r="A5928" t="s">
        <v>16652</v>
      </c>
      <c r="B5928" s="14" t="s">
        <v>8196</v>
      </c>
      <c r="C5928">
        <v>1.068497625</v>
      </c>
      <c r="D5928">
        <v>0.118354</v>
      </c>
      <c r="E5928">
        <v>0.34102555499999998</v>
      </c>
      <c r="F5928">
        <v>0.218165047</v>
      </c>
      <c r="G5928">
        <v>0.46127385199999998</v>
      </c>
      <c r="H5928">
        <v>1.231086181</v>
      </c>
      <c r="I5928">
        <v>0.77910550499999998</v>
      </c>
      <c r="J5928">
        <v>0.74499616999999996</v>
      </c>
      <c r="K5928">
        <v>0.96944733500000002</v>
      </c>
      <c r="L5928">
        <v>0.67513840899999999</v>
      </c>
      <c r="M5928">
        <v>0</v>
      </c>
      <c r="N5928">
        <v>0.65857888600000003</v>
      </c>
      <c r="O5928">
        <v>2.3666757569999999</v>
      </c>
      <c r="P5928">
        <v>0.64123403999999995</v>
      </c>
      <c r="Q5928">
        <v>0</v>
      </c>
    </row>
    <row r="5929" spans="1:17">
      <c r="A5929" t="s">
        <v>16653</v>
      </c>
      <c r="B5929" s="14" t="s">
        <v>8197</v>
      </c>
      <c r="C5929">
        <v>21.985683860000002</v>
      </c>
      <c r="D5929">
        <v>0.52654758099999999</v>
      </c>
      <c r="E5929">
        <v>0.82181434099999995</v>
      </c>
      <c r="F5929">
        <v>1.051482282</v>
      </c>
      <c r="G5929">
        <v>0.20521708599999999</v>
      </c>
      <c r="H5929">
        <v>0.22820854199999999</v>
      </c>
      <c r="I5929">
        <v>5.1992681019999996</v>
      </c>
      <c r="J5929">
        <v>1.355902774</v>
      </c>
      <c r="K5929">
        <v>6.1999295539999997</v>
      </c>
      <c r="L5929">
        <v>7.8845480500000003</v>
      </c>
      <c r="M5929">
        <v>2.2812185120000001</v>
      </c>
      <c r="N5929">
        <v>1.831228342</v>
      </c>
      <c r="O5929">
        <v>9.8710810819999999</v>
      </c>
      <c r="P5929">
        <v>0.71319987500000004</v>
      </c>
      <c r="Q5929">
        <v>1.633909998</v>
      </c>
    </row>
    <row r="5930" spans="1:17">
      <c r="A5930" t="s">
        <v>16654</v>
      </c>
      <c r="B5930" s="14" t="s">
        <v>8198</v>
      </c>
      <c r="C5930">
        <v>3.876038952</v>
      </c>
      <c r="D5930">
        <v>11.787230340000001</v>
      </c>
      <c r="E5930">
        <v>5.13580024</v>
      </c>
      <c r="F5930">
        <v>6.6190381770000002</v>
      </c>
      <c r="G5930">
        <v>4.1984579249999996</v>
      </c>
      <c r="H5930">
        <v>7.1724075310000002</v>
      </c>
      <c r="I5930">
        <v>9.249551189</v>
      </c>
      <c r="J5930">
        <v>4.7349903940000004</v>
      </c>
      <c r="K5930">
        <v>54.509285679999998</v>
      </c>
      <c r="L5930">
        <v>32.50630142</v>
      </c>
      <c r="M5930">
        <v>3.381925909</v>
      </c>
      <c r="N5930">
        <v>4.3436986270000002</v>
      </c>
      <c r="O5930">
        <v>6.2438237560000003</v>
      </c>
      <c r="P5930">
        <v>1.956051064</v>
      </c>
      <c r="Q5930">
        <v>7.2668565410000001</v>
      </c>
    </row>
    <row r="5931" spans="1:17">
      <c r="A5931" t="s">
        <v>16655</v>
      </c>
      <c r="B5931" s="14" t="s">
        <v>8199</v>
      </c>
      <c r="C5931">
        <v>2.7277036460000001</v>
      </c>
      <c r="D5931">
        <v>26.467362779999998</v>
      </c>
      <c r="E5931">
        <v>30.23827494</v>
      </c>
      <c r="F5931">
        <v>25.099451569999999</v>
      </c>
      <c r="G5931">
        <v>30.4281094</v>
      </c>
      <c r="H5931">
        <v>59.084005349999998</v>
      </c>
      <c r="I5931">
        <v>37.391918220000001</v>
      </c>
      <c r="J5931">
        <v>39.766082930000003</v>
      </c>
      <c r="K5931">
        <v>72.512931750000007</v>
      </c>
      <c r="L5931">
        <v>36.883337470000001</v>
      </c>
      <c r="M5931">
        <v>2.094381593</v>
      </c>
      <c r="N5931">
        <v>26.361947130000001</v>
      </c>
      <c r="O5931">
        <v>10.875140849999999</v>
      </c>
      <c r="P5931">
        <v>14.896408879999999</v>
      </c>
      <c r="Q5931">
        <v>18.751113749999998</v>
      </c>
    </row>
    <row r="5932" spans="1:17">
      <c r="A5932" t="e">
        <v>#N/A</v>
      </c>
      <c r="B5932" s="14" t="s">
        <v>16656</v>
      </c>
      <c r="C5932">
        <v>0.814545034</v>
      </c>
      <c r="D5932">
        <v>2.526285976</v>
      </c>
      <c r="E5932">
        <v>1.03989252</v>
      </c>
      <c r="F5932">
        <v>0.66525278700000001</v>
      </c>
      <c r="G5932">
        <v>0.70328340700000003</v>
      </c>
      <c r="H5932">
        <v>0.93849074799999999</v>
      </c>
      <c r="I5932">
        <v>1.187866973</v>
      </c>
      <c r="J5932">
        <v>6.918432245</v>
      </c>
      <c r="K5932">
        <v>5.9122902530000001</v>
      </c>
      <c r="L5932">
        <v>2.0587060749999999</v>
      </c>
      <c r="M5932">
        <v>1.5635570670000001</v>
      </c>
      <c r="N5932">
        <v>1.9078004150000001</v>
      </c>
      <c r="O5932">
        <v>1.804181815</v>
      </c>
      <c r="P5932">
        <v>1.5886984390000001</v>
      </c>
      <c r="Q5932">
        <v>1.1198890029999999</v>
      </c>
    </row>
    <row r="5933" spans="1:17">
      <c r="A5933" t="e">
        <v>#N/A</v>
      </c>
      <c r="B5933" s="14" t="s">
        <v>16657</v>
      </c>
      <c r="C5933">
        <v>43.018159580000003</v>
      </c>
      <c r="D5933">
        <v>2.6683895620000002</v>
      </c>
      <c r="E5933">
        <v>1.2814508870000001</v>
      </c>
      <c r="F5933">
        <v>0.70267325599999997</v>
      </c>
      <c r="G5933">
        <v>0.89141171900000005</v>
      </c>
      <c r="H5933">
        <v>1.321707803</v>
      </c>
      <c r="I5933">
        <v>5.0187379600000002</v>
      </c>
      <c r="J5933">
        <v>8.2892111709999998</v>
      </c>
      <c r="K5933">
        <v>8.5866777970000001</v>
      </c>
      <c r="L5933">
        <v>8.6980331660000001</v>
      </c>
      <c r="M5933">
        <v>39.636171650000001</v>
      </c>
      <c r="N5933">
        <v>4.6665802249999997</v>
      </c>
      <c r="O5933">
        <v>40.019007889999997</v>
      </c>
      <c r="P5933">
        <v>2.5816349629999999</v>
      </c>
      <c r="Q5933">
        <v>15.37747587</v>
      </c>
    </row>
    <row r="5934" spans="1:17">
      <c r="A5934" t="s">
        <v>16658</v>
      </c>
      <c r="B5934" s="14" t="s">
        <v>8201</v>
      </c>
      <c r="C5934">
        <v>4.3933439569999999</v>
      </c>
      <c r="D5934">
        <v>2.4331819710000002</v>
      </c>
      <c r="E5934">
        <v>1.4606203120000001</v>
      </c>
      <c r="F5934">
        <v>1.644554428</v>
      </c>
      <c r="G5934">
        <v>0.94831033899999995</v>
      </c>
      <c r="H5934">
        <v>2.1091081960000002</v>
      </c>
      <c r="I5934">
        <v>32.034497620000003</v>
      </c>
      <c r="J5934">
        <v>2.2974017519999999</v>
      </c>
      <c r="K5934">
        <v>14.69866509</v>
      </c>
      <c r="L5934">
        <v>8.3279040949999992</v>
      </c>
      <c r="M5934">
        <v>11.595688519999999</v>
      </c>
      <c r="N5934">
        <v>2.9786682280000001</v>
      </c>
      <c r="O5934">
        <v>8.5146825289999999</v>
      </c>
      <c r="P5934">
        <v>2.4717781570000001</v>
      </c>
      <c r="Q5934">
        <v>3.3976419679999998</v>
      </c>
    </row>
    <row r="5935" spans="1:17">
      <c r="A5935" t="s">
        <v>16659</v>
      </c>
      <c r="B5935" s="14" t="s">
        <v>7503</v>
      </c>
      <c r="C5935">
        <v>3.6799692949999998</v>
      </c>
      <c r="D5935">
        <v>3.306236572</v>
      </c>
      <c r="E5935">
        <v>2.718778403</v>
      </c>
      <c r="F5935">
        <v>3.2837799670000001</v>
      </c>
      <c r="G5935">
        <v>1.9416888919999999</v>
      </c>
      <c r="H5935">
        <v>3.9258647610000001</v>
      </c>
      <c r="I5935">
        <v>1.788857095</v>
      </c>
      <c r="J5935">
        <v>2.5658110660000002</v>
      </c>
      <c r="K5935">
        <v>2.6896164480000002</v>
      </c>
      <c r="L5935">
        <v>4.7796122839999997</v>
      </c>
      <c r="M5935">
        <v>1.569749372</v>
      </c>
      <c r="N5935">
        <v>2.041366327</v>
      </c>
      <c r="O5935">
        <v>2.2641588619999999</v>
      </c>
      <c r="P5935">
        <v>4.4782420360000001</v>
      </c>
      <c r="Q5935">
        <v>3.0918915679999999</v>
      </c>
    </row>
    <row r="5936" spans="1:17">
      <c r="A5936" t="e">
        <v>#N/A</v>
      </c>
      <c r="B5936" s="14" t="s">
        <v>16660</v>
      </c>
      <c r="C5936">
        <v>0</v>
      </c>
      <c r="D5936">
        <v>0</v>
      </c>
      <c r="E5936">
        <v>0</v>
      </c>
      <c r="F5936">
        <v>0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</row>
    <row r="5937" spans="1:17">
      <c r="A5937" t="s">
        <v>16661</v>
      </c>
      <c r="B5937" s="14" t="s">
        <v>16662</v>
      </c>
      <c r="C5937">
        <v>6.4907557090000001</v>
      </c>
      <c r="D5937">
        <v>2.3366195429999999</v>
      </c>
      <c r="E5937">
        <v>3.539005537</v>
      </c>
      <c r="F5937">
        <v>2.5401155019999999</v>
      </c>
      <c r="G5937">
        <v>3.0822880650000002</v>
      </c>
      <c r="H5937">
        <v>0.93480316100000005</v>
      </c>
      <c r="I5937">
        <v>2.366399038</v>
      </c>
      <c r="J5937">
        <v>7.6112289520000003</v>
      </c>
      <c r="K5937">
        <v>2.5764634219999998</v>
      </c>
      <c r="L5937">
        <v>5.6391963550000002</v>
      </c>
      <c r="M5937">
        <v>1.5574134239999999</v>
      </c>
      <c r="N5937">
        <v>10.701712819999999</v>
      </c>
      <c r="O5937">
        <v>1.7970926920000001</v>
      </c>
      <c r="P5937">
        <v>2.5562750919999999</v>
      </c>
      <c r="Q5937">
        <v>1.1154886530000001</v>
      </c>
    </row>
    <row r="5938" spans="1:17">
      <c r="A5938" t="e">
        <v>#N/A</v>
      </c>
      <c r="B5938" s="14" t="s">
        <v>16663</v>
      </c>
      <c r="C5938">
        <v>3.801835047</v>
      </c>
      <c r="D5938">
        <v>0.84223375899999997</v>
      </c>
      <c r="E5938">
        <v>0.40446912800000001</v>
      </c>
      <c r="F5938">
        <v>0.25875194699999998</v>
      </c>
      <c r="G5938">
        <v>0.24618965800000001</v>
      </c>
      <c r="H5938">
        <v>0.18251431100000001</v>
      </c>
      <c r="I5938">
        <v>0</v>
      </c>
      <c r="J5938">
        <v>0.24098003500000001</v>
      </c>
      <c r="K5938">
        <v>0.64676305199999995</v>
      </c>
      <c r="L5938">
        <v>2.1019412709999998</v>
      </c>
      <c r="M5938">
        <v>4.5611244710000003</v>
      </c>
      <c r="N5938">
        <v>0.70298938399999999</v>
      </c>
      <c r="O5938">
        <v>2.631531013</v>
      </c>
      <c r="P5938">
        <v>0.21389840900000001</v>
      </c>
      <c r="Q5938">
        <v>1.960127932</v>
      </c>
    </row>
    <row r="5939" spans="1:17">
      <c r="A5939" t="s">
        <v>16664</v>
      </c>
      <c r="B5939" s="14" t="s">
        <v>7880</v>
      </c>
      <c r="C5939">
        <v>2.5918891130000001</v>
      </c>
      <c r="D5939">
        <v>2.583856001</v>
      </c>
      <c r="E5939">
        <v>1.470642979</v>
      </c>
      <c r="F5939">
        <v>1.4700277319999999</v>
      </c>
      <c r="G5939">
        <v>1.8648780730000001</v>
      </c>
      <c r="H5939">
        <v>3.1521901579999998</v>
      </c>
      <c r="I5939">
        <v>1.259934216</v>
      </c>
      <c r="J5939">
        <v>2.1904984380000001</v>
      </c>
      <c r="K5939">
        <v>4.31130266</v>
      </c>
      <c r="L5939">
        <v>3.275409979</v>
      </c>
      <c r="M5939">
        <v>0.82920861199999996</v>
      </c>
      <c r="N5939">
        <v>1.0650240150000001</v>
      </c>
      <c r="O5939">
        <v>3.348870953</v>
      </c>
      <c r="P5939">
        <v>2.851680462</v>
      </c>
      <c r="Q5939">
        <v>6.8300343410000002</v>
      </c>
    </row>
    <row r="5940" spans="1:17">
      <c r="A5940" t="s">
        <v>16665</v>
      </c>
      <c r="B5940" s="14" t="s">
        <v>16666</v>
      </c>
      <c r="C5940">
        <v>35.224281259999998</v>
      </c>
      <c r="D5940">
        <v>41.707601560000001</v>
      </c>
      <c r="E5940">
        <v>130.90182340000001</v>
      </c>
      <c r="F5940">
        <v>41.664390689999998</v>
      </c>
      <c r="G5940">
        <v>523.52085880000004</v>
      </c>
      <c r="H5940">
        <v>59.710093690000001</v>
      </c>
      <c r="I5940">
        <v>31.883747039999999</v>
      </c>
      <c r="J5940">
        <v>39.418663649999999</v>
      </c>
      <c r="K5940">
        <v>76.591329229999999</v>
      </c>
      <c r="L5940">
        <v>92.86429527</v>
      </c>
      <c r="M5940">
        <v>104.9192779</v>
      </c>
      <c r="N5940">
        <v>172.18932380000001</v>
      </c>
      <c r="O5940">
        <v>423.73067170000002</v>
      </c>
      <c r="P5940">
        <v>0</v>
      </c>
      <c r="Q5940">
        <v>0.83497606499999999</v>
      </c>
    </row>
    <row r="5941" spans="1:17">
      <c r="A5941" t="e">
        <v>#N/A</v>
      </c>
      <c r="B5941" s="14" t="s">
        <v>16667</v>
      </c>
      <c r="C5941">
        <v>13.664591870000001</v>
      </c>
      <c r="D5941">
        <v>0</v>
      </c>
      <c r="E5941">
        <v>0.161527423</v>
      </c>
      <c r="F5941">
        <v>0</v>
      </c>
      <c r="G5941">
        <v>0</v>
      </c>
      <c r="H5941">
        <v>0.58310638400000003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3.3629418389999999</v>
      </c>
      <c r="P5941">
        <v>0</v>
      </c>
      <c r="Q5941">
        <v>1.0437200820000001</v>
      </c>
    </row>
    <row r="5942" spans="1:17">
      <c r="A5942" t="e">
        <v>#N/A</v>
      </c>
      <c r="B5942" s="14" t="s">
        <v>16668</v>
      </c>
      <c r="C5942">
        <v>0</v>
      </c>
      <c r="D5942">
        <v>0</v>
      </c>
      <c r="E5942">
        <v>0.27807252500000001</v>
      </c>
      <c r="F5942">
        <v>0.711567854</v>
      </c>
      <c r="G5942">
        <v>0.45134770600000002</v>
      </c>
      <c r="H5942">
        <v>1.0038287109999999</v>
      </c>
      <c r="I5942">
        <v>0</v>
      </c>
      <c r="J5942">
        <v>0</v>
      </c>
      <c r="K5942">
        <v>0</v>
      </c>
      <c r="L5942">
        <v>1.651525285</v>
      </c>
      <c r="M5942">
        <v>0</v>
      </c>
      <c r="N5942">
        <v>0.32220346799999999</v>
      </c>
      <c r="O5942">
        <v>5.7893682289999999</v>
      </c>
      <c r="P5942">
        <v>0</v>
      </c>
      <c r="Q5942">
        <v>0</v>
      </c>
    </row>
    <row r="5943" spans="1:17">
      <c r="A5943" t="s">
        <v>12952</v>
      </c>
      <c r="B5943" s="14" t="s">
        <v>16669</v>
      </c>
      <c r="C5943">
        <v>1.868662136</v>
      </c>
      <c r="D5943">
        <v>1.6558849250000001</v>
      </c>
      <c r="E5943">
        <v>2.7832417459999998</v>
      </c>
      <c r="F5943">
        <v>2.7979749549999999</v>
      </c>
      <c r="G5943">
        <v>2.5814638009999999</v>
      </c>
      <c r="H5943">
        <v>2.1530081860000001</v>
      </c>
      <c r="I5943">
        <v>2.7251065849999998</v>
      </c>
      <c r="J5943">
        <v>2.132019068</v>
      </c>
      <c r="K5943">
        <v>0</v>
      </c>
      <c r="L5943">
        <v>0</v>
      </c>
      <c r="M5943">
        <v>0</v>
      </c>
      <c r="N5943">
        <v>0.460707221</v>
      </c>
      <c r="O5943">
        <v>2.0695026699999999</v>
      </c>
      <c r="P5943">
        <v>1.962509836</v>
      </c>
      <c r="Q5943">
        <v>1.2845785620000001</v>
      </c>
    </row>
    <row r="5944" spans="1:17">
      <c r="A5944" t="s">
        <v>16670</v>
      </c>
      <c r="B5944" s="14" t="s">
        <v>3912</v>
      </c>
      <c r="C5944">
        <v>153.8446046</v>
      </c>
      <c r="D5944">
        <v>3.5858503800000001</v>
      </c>
      <c r="E5944">
        <v>4.9644586430000004</v>
      </c>
      <c r="F5944">
        <v>2.520889929</v>
      </c>
      <c r="G5944">
        <v>4.9103187899999998</v>
      </c>
      <c r="H5944">
        <v>7.8406395089999998</v>
      </c>
      <c r="I5944">
        <v>205.6406613</v>
      </c>
      <c r="J5944">
        <v>10.869884409999999</v>
      </c>
      <c r="K5944">
        <v>58.479377300000003</v>
      </c>
      <c r="L5944">
        <v>74.264986570000005</v>
      </c>
      <c r="M5944">
        <v>104.68875850000001</v>
      </c>
      <c r="N5944">
        <v>6.7949434699999998</v>
      </c>
      <c r="O5944">
        <v>140.6640673</v>
      </c>
      <c r="P5944">
        <v>3.194226311</v>
      </c>
      <c r="Q5944">
        <v>31.376466409999999</v>
      </c>
    </row>
    <row r="5945" spans="1:17">
      <c r="A5945" t="s">
        <v>16671</v>
      </c>
      <c r="B5945" s="14" t="s">
        <v>5482</v>
      </c>
      <c r="C5945">
        <v>11.61490309</v>
      </c>
      <c r="D5945">
        <v>0.74333709199999998</v>
      </c>
      <c r="E5945">
        <v>1.2906041079999999</v>
      </c>
      <c r="F5945">
        <v>1.2999455230000001</v>
      </c>
      <c r="G5945">
        <v>0.802270547</v>
      </c>
      <c r="H5945">
        <v>2.1808178749999998</v>
      </c>
      <c r="I5945">
        <v>0</v>
      </c>
      <c r="J5945">
        <v>1.60330795</v>
      </c>
      <c r="K5945">
        <v>1.40509273</v>
      </c>
      <c r="L5945">
        <v>4.7295555340000002</v>
      </c>
      <c r="M5945">
        <v>1.486356437</v>
      </c>
      <c r="N5945">
        <v>1.113615735</v>
      </c>
      <c r="O5945">
        <v>4.5736009009999998</v>
      </c>
      <c r="P5945">
        <v>1.9749507470000001</v>
      </c>
      <c r="Q5945">
        <v>6.2101344850000002</v>
      </c>
    </row>
    <row r="5946" spans="1:17">
      <c r="A5946" t="s">
        <v>16672</v>
      </c>
      <c r="B5946" s="14" t="s">
        <v>3458</v>
      </c>
      <c r="C5946">
        <v>4.6465278850000002</v>
      </c>
      <c r="D5946">
        <v>1.2302125310000001</v>
      </c>
      <c r="E5946">
        <v>0.78370055800000005</v>
      </c>
      <c r="F5946">
        <v>0.83302647200000002</v>
      </c>
      <c r="G5946">
        <v>0.74365851400000005</v>
      </c>
      <c r="H5946">
        <v>3.9607709130000002</v>
      </c>
      <c r="I5946">
        <v>2.1485266790000002</v>
      </c>
      <c r="J5946">
        <v>0.90511347399999997</v>
      </c>
      <c r="K5946">
        <v>1.1824783320000001</v>
      </c>
      <c r="L5946">
        <v>1.718601504</v>
      </c>
      <c r="M5946">
        <v>0.87016842299999997</v>
      </c>
      <c r="N5946">
        <v>0.92204658699999997</v>
      </c>
      <c r="O5946">
        <v>3.0122508680000002</v>
      </c>
      <c r="P5946">
        <v>0.79914496099999999</v>
      </c>
      <c r="Q5946">
        <v>1.0906932140000001</v>
      </c>
    </row>
    <row r="5947" spans="1:17">
      <c r="A5947" t="s">
        <v>16673</v>
      </c>
      <c r="B5947" s="14" t="s">
        <v>3597</v>
      </c>
      <c r="C5947">
        <v>4.1415763950000004</v>
      </c>
      <c r="D5947">
        <v>15.466392219999999</v>
      </c>
      <c r="E5947">
        <v>12.148343240000001</v>
      </c>
      <c r="F5947">
        <v>15.46283841</v>
      </c>
      <c r="G5947">
        <v>7.5603973849999999</v>
      </c>
      <c r="H5947">
        <v>11.134157419999999</v>
      </c>
      <c r="I5947">
        <v>2.5884608390000001</v>
      </c>
      <c r="J5947">
        <v>7.4254131140000004</v>
      </c>
      <c r="K5947">
        <v>7.2468966039999998</v>
      </c>
      <c r="L5947">
        <v>16.07516158</v>
      </c>
      <c r="M5947">
        <v>6.8142415449999998</v>
      </c>
      <c r="N5947">
        <v>7.0016936950000002</v>
      </c>
      <c r="O5947">
        <v>1.3104873640000001</v>
      </c>
      <c r="P5947">
        <v>20.860202279999999</v>
      </c>
      <c r="Q5947">
        <v>13.0150997</v>
      </c>
    </row>
    <row r="5948" spans="1:17">
      <c r="A5948" t="s">
        <v>16674</v>
      </c>
      <c r="B5948" s="14" t="s">
        <v>16675</v>
      </c>
      <c r="C5948">
        <v>1.8519028340000001</v>
      </c>
      <c r="D5948">
        <v>0.41025848500000001</v>
      </c>
      <c r="E5948">
        <v>0.197019995</v>
      </c>
      <c r="F5948">
        <v>0.25208009199999998</v>
      </c>
      <c r="G5948">
        <v>0</v>
      </c>
      <c r="H5948">
        <v>2.8449315940000002</v>
      </c>
      <c r="I5948">
        <v>2.7006661670000001</v>
      </c>
      <c r="J5948">
        <v>0.234766424</v>
      </c>
      <c r="K5948">
        <v>0</v>
      </c>
      <c r="L5948">
        <v>0</v>
      </c>
      <c r="M5948">
        <v>0</v>
      </c>
      <c r="N5948">
        <v>0</v>
      </c>
      <c r="O5948">
        <v>369.1695795</v>
      </c>
      <c r="P5948">
        <v>1.111376487</v>
      </c>
      <c r="Q5948">
        <v>231.6964974</v>
      </c>
    </row>
    <row r="5949" spans="1:17">
      <c r="A5949" t="s">
        <v>16676</v>
      </c>
      <c r="B5949" s="14" t="s">
        <v>1912</v>
      </c>
      <c r="C5949">
        <v>6.0800298030000004</v>
      </c>
      <c r="D5949">
        <v>2.7974703710000002</v>
      </c>
      <c r="E5949">
        <v>1.8410101729999999</v>
      </c>
      <c r="F5949">
        <v>2.6101566009999999</v>
      </c>
      <c r="G5949">
        <v>2.6651494200000001</v>
      </c>
      <c r="H5949">
        <v>1.4369643160000001</v>
      </c>
      <c r="I5949">
        <v>1.3640963880000001</v>
      </c>
      <c r="J5949">
        <v>3.2016503780000001</v>
      </c>
      <c r="K5949">
        <v>2.5460343929999998</v>
      </c>
      <c r="L5949">
        <v>2.65964774</v>
      </c>
      <c r="M5949">
        <v>1.795523065</v>
      </c>
      <c r="N5949">
        <v>3.1132955679999998</v>
      </c>
      <c r="O5949">
        <v>1.553884791</v>
      </c>
      <c r="P5949">
        <v>3.5786197</v>
      </c>
      <c r="Q5949">
        <v>3.215083377</v>
      </c>
    </row>
    <row r="5950" spans="1:17">
      <c r="A5950" t="s">
        <v>16677</v>
      </c>
      <c r="B5950" s="14" t="s">
        <v>2385</v>
      </c>
      <c r="C5950">
        <v>2.663395907</v>
      </c>
      <c r="D5950">
        <v>0.36057472699999998</v>
      </c>
      <c r="E5950">
        <v>0.34632035</v>
      </c>
      <c r="F5950">
        <v>0.26183453499999998</v>
      </c>
      <c r="G5950">
        <v>0.40881655300000003</v>
      </c>
      <c r="H5950">
        <v>1.079718306</v>
      </c>
      <c r="I5950">
        <v>1.2946941350000001</v>
      </c>
      <c r="J5950">
        <v>0.78782598800000003</v>
      </c>
      <c r="K5950">
        <v>1.0068740460000001</v>
      </c>
      <c r="L5950">
        <v>0.65445609599999999</v>
      </c>
      <c r="M5950">
        <v>2.8402846039999998</v>
      </c>
      <c r="N5950">
        <v>0.89376540599999998</v>
      </c>
      <c r="O5950">
        <v>49.816362380000001</v>
      </c>
      <c r="P5950">
        <v>0.37739414700000001</v>
      </c>
      <c r="Q5950">
        <v>35.29576359</v>
      </c>
    </row>
    <row r="5951" spans="1:17">
      <c r="A5951" t="s">
        <v>16678</v>
      </c>
      <c r="B5951" s="14" t="s">
        <v>1696</v>
      </c>
      <c r="C5951">
        <v>2.3135816920000001</v>
      </c>
      <c r="D5951">
        <v>17.682485450000001</v>
      </c>
      <c r="E5951">
        <v>18.378231209999999</v>
      </c>
      <c r="F5951">
        <v>25.036425250000001</v>
      </c>
      <c r="G5951">
        <v>13.11731904</v>
      </c>
      <c r="H5951">
        <v>22.954029070000001</v>
      </c>
      <c r="I5951">
        <v>5.6232358099999997</v>
      </c>
      <c r="J5951">
        <v>14.32250552</v>
      </c>
      <c r="K5951">
        <v>19.066929049999999</v>
      </c>
      <c r="L5951">
        <v>9.7456954240000009</v>
      </c>
      <c r="M5951">
        <v>6.661541454</v>
      </c>
      <c r="N5951">
        <v>10.45732263</v>
      </c>
      <c r="O5951">
        <v>8.5408046710000001</v>
      </c>
      <c r="P5951">
        <v>26.4382561</v>
      </c>
      <c r="Q5951">
        <v>25.97703314</v>
      </c>
    </row>
    <row r="5952" spans="1:17">
      <c r="A5952" t="s">
        <v>16679</v>
      </c>
      <c r="B5952" s="14" t="s">
        <v>5272</v>
      </c>
      <c r="C5952">
        <v>4.1782105620000003</v>
      </c>
      <c r="D5952">
        <v>1.1107362460000001</v>
      </c>
      <c r="E5952">
        <v>1.031265326</v>
      </c>
      <c r="F5952">
        <v>0.77348088000000004</v>
      </c>
      <c r="G5952">
        <v>0.98123831399999994</v>
      </c>
      <c r="H5952">
        <v>1.861409613</v>
      </c>
      <c r="I5952">
        <v>2.4372665119999999</v>
      </c>
      <c r="J5952">
        <v>2.4153104179999998</v>
      </c>
      <c r="K5952">
        <v>2.577804011</v>
      </c>
      <c r="L5952">
        <v>2.8512370960000002</v>
      </c>
      <c r="M5952">
        <v>1.2832431129999999</v>
      </c>
      <c r="N5952">
        <v>5.3359815079999997</v>
      </c>
      <c r="O5952">
        <v>0.370182185</v>
      </c>
      <c r="P5952">
        <v>1.604771875</v>
      </c>
      <c r="Q5952">
        <v>1.378673552</v>
      </c>
    </row>
    <row r="5953" spans="1:17">
      <c r="A5953" t="s">
        <v>16680</v>
      </c>
      <c r="B5953" s="14" t="s">
        <v>7846</v>
      </c>
      <c r="C5953">
        <v>7.3078430750000001</v>
      </c>
      <c r="D5953">
        <v>1.9067420500000001</v>
      </c>
      <c r="E5953">
        <v>2.055965246</v>
      </c>
      <c r="F5953">
        <v>1.9231639250000001</v>
      </c>
      <c r="G5953">
        <v>1.598441776</v>
      </c>
      <c r="H5953">
        <v>1.2473844780000001</v>
      </c>
      <c r="I5953">
        <v>7.3416064539999999</v>
      </c>
      <c r="J5953">
        <v>7.4731055040000003</v>
      </c>
      <c r="K5953">
        <v>5.8200196990000004</v>
      </c>
      <c r="L5953">
        <v>3.1809558959999999</v>
      </c>
      <c r="M5953">
        <v>1.8703659450000001</v>
      </c>
      <c r="N5953">
        <v>3.2430672280000001</v>
      </c>
      <c r="O5953">
        <v>3.5970121129999999</v>
      </c>
      <c r="P5953">
        <v>2.89939027</v>
      </c>
      <c r="Q5953">
        <v>2.6792782900000001</v>
      </c>
    </row>
    <row r="5954" spans="1:17">
      <c r="A5954" t="s">
        <v>16681</v>
      </c>
      <c r="B5954" s="14" t="s">
        <v>7842</v>
      </c>
      <c r="C5954">
        <v>6.4599336850000002</v>
      </c>
      <c r="D5954">
        <v>2.1466374130000001</v>
      </c>
      <c r="E5954">
        <v>0.83452827100000004</v>
      </c>
      <c r="F5954">
        <v>1.444602001</v>
      </c>
      <c r="G5954">
        <v>1.673264455</v>
      </c>
      <c r="H5954">
        <v>0.53163665800000004</v>
      </c>
      <c r="I5954">
        <v>7.4019375500000004</v>
      </c>
      <c r="J5954">
        <v>5.2645387030000004</v>
      </c>
      <c r="K5954">
        <v>5.0237952379999999</v>
      </c>
      <c r="L5954">
        <v>4.0817585809999999</v>
      </c>
      <c r="M5954">
        <v>2.6571735190000001</v>
      </c>
      <c r="N5954">
        <v>1.82017959</v>
      </c>
      <c r="O5954">
        <v>2.555084302</v>
      </c>
      <c r="P5954">
        <v>1.2461076019999999</v>
      </c>
      <c r="Q5954">
        <v>1.9031856680000001</v>
      </c>
    </row>
    <row r="5955" spans="1:17">
      <c r="A5955" t="s">
        <v>16682</v>
      </c>
      <c r="B5955" s="14" t="s">
        <v>7836</v>
      </c>
      <c r="C5955">
        <v>15.80303469</v>
      </c>
      <c r="D5955">
        <v>2.1469615800000001</v>
      </c>
      <c r="E5955">
        <v>1.1239303460000001</v>
      </c>
      <c r="F5955">
        <v>0.68930315200000003</v>
      </c>
      <c r="G5955">
        <v>1.1609082850000001</v>
      </c>
      <c r="H5955">
        <v>6.8404666000000001</v>
      </c>
      <c r="I5955">
        <v>3.692433002</v>
      </c>
      <c r="J5955">
        <v>1.870537471</v>
      </c>
      <c r="K5955">
        <v>3.5647172870000001</v>
      </c>
      <c r="L5955">
        <v>7.4475759669999997</v>
      </c>
      <c r="M5955">
        <v>3.854680541</v>
      </c>
      <c r="N5955">
        <v>1.894256666</v>
      </c>
      <c r="O5955">
        <v>175.49863920000001</v>
      </c>
      <c r="P5955">
        <v>2.4364521090000002</v>
      </c>
      <c r="Q5955">
        <v>92.549947459999999</v>
      </c>
    </row>
    <row r="5956" spans="1:17">
      <c r="A5956" t="s">
        <v>16683</v>
      </c>
      <c r="B5956" s="14" t="s">
        <v>16684</v>
      </c>
      <c r="C5956">
        <v>5.0499578639999996</v>
      </c>
      <c r="D5956">
        <v>1.2016039949999999</v>
      </c>
      <c r="E5956">
        <v>0.99491528500000004</v>
      </c>
      <c r="F5956">
        <v>1.069285389</v>
      </c>
      <c r="G5956">
        <v>0.64595052100000006</v>
      </c>
      <c r="H5956">
        <v>0.79015140399999995</v>
      </c>
      <c r="I5956">
        <v>3.0003324760000001</v>
      </c>
      <c r="J5956">
        <v>1.3040807050000001</v>
      </c>
      <c r="K5956">
        <v>3.9030353619999998</v>
      </c>
      <c r="L5956">
        <v>1.890876775</v>
      </c>
      <c r="M5956">
        <v>2.8721863519999999</v>
      </c>
      <c r="N5956">
        <v>0.87613660299999996</v>
      </c>
      <c r="O5956">
        <v>2.4856526639999998</v>
      </c>
      <c r="P5956">
        <v>0.92602123700000005</v>
      </c>
      <c r="Q5956">
        <v>1.5428905550000001</v>
      </c>
    </row>
    <row r="5957" spans="1:17">
      <c r="A5957" t="s">
        <v>16685</v>
      </c>
      <c r="B5957" s="14" t="s">
        <v>2676</v>
      </c>
      <c r="C5957">
        <v>29.40341871</v>
      </c>
      <c r="D5957">
        <v>1.6468265339999999</v>
      </c>
      <c r="E5957">
        <v>0.89964202699999996</v>
      </c>
      <c r="F5957">
        <v>1.053257557</v>
      </c>
      <c r="G5957">
        <v>0.82078595099999996</v>
      </c>
      <c r="H5957">
        <v>0.73231668999999999</v>
      </c>
      <c r="I5957">
        <v>37.60023434</v>
      </c>
      <c r="J5957">
        <v>2.4733107830000001</v>
      </c>
      <c r="K5957">
        <v>19.995743269999998</v>
      </c>
      <c r="L5957">
        <v>27.16971281</v>
      </c>
      <c r="M5957">
        <v>53.629777220000001</v>
      </c>
      <c r="N5957">
        <v>1.7748357239999999</v>
      </c>
      <c r="O5957">
        <v>52.028382839999999</v>
      </c>
      <c r="P5957">
        <v>1.2728510710000001</v>
      </c>
      <c r="Q5957">
        <v>26.709847310000001</v>
      </c>
    </row>
    <row r="5958" spans="1:17">
      <c r="A5958" t="s">
        <v>16686</v>
      </c>
      <c r="B5958" s="14" t="s">
        <v>8598</v>
      </c>
      <c r="C5958">
        <v>9.1054084579999994</v>
      </c>
      <c r="D5958">
        <v>2.342500083</v>
      </c>
      <c r="E5958">
        <v>2.3748896749999999</v>
      </c>
      <c r="F5958">
        <v>4.1980479009999998</v>
      </c>
      <c r="G5958">
        <v>2.6881832769999998</v>
      </c>
      <c r="H5958">
        <v>2.0305041639999999</v>
      </c>
      <c r="I5958">
        <v>4.2834178889999999</v>
      </c>
      <c r="J5958">
        <v>8.7130736570000007</v>
      </c>
      <c r="K5958">
        <v>3.7309242729999998</v>
      </c>
      <c r="L5958">
        <v>3.3406386270000001</v>
      </c>
      <c r="M5958">
        <v>2.8190733749999999</v>
      </c>
      <c r="N5958">
        <v>7.8932974700000003</v>
      </c>
      <c r="O5958">
        <v>2.9276250429999999</v>
      </c>
      <c r="P5958">
        <v>11.633882740000001</v>
      </c>
      <c r="Q5958">
        <v>6.0574366040000003</v>
      </c>
    </row>
    <row r="5959" spans="1:17">
      <c r="A5959" t="s">
        <v>16687</v>
      </c>
      <c r="B5959" s="14" t="s">
        <v>1433</v>
      </c>
      <c r="C5959">
        <v>5.6921367050000002</v>
      </c>
      <c r="D5959">
        <v>4.6961337209999998</v>
      </c>
      <c r="E5959">
        <v>3.7378551130000002</v>
      </c>
      <c r="F5959">
        <v>4.5419944289999998</v>
      </c>
      <c r="G5959">
        <v>3.152140298</v>
      </c>
      <c r="H5959">
        <v>5.7290756480000002</v>
      </c>
      <c r="I5959">
        <v>1.4311990379999999</v>
      </c>
      <c r="J5959">
        <v>2.338960927</v>
      </c>
      <c r="K5959">
        <v>2.5822363230000001</v>
      </c>
      <c r="L5959">
        <v>3.1005346359999999</v>
      </c>
      <c r="M5959">
        <v>2.6373878479999999</v>
      </c>
      <c r="N5959">
        <v>2.5647641050000001</v>
      </c>
      <c r="O5959">
        <v>3.4780234989999999</v>
      </c>
      <c r="P5959">
        <v>3.3276587549999999</v>
      </c>
      <c r="Q5959">
        <v>6.4766204299999997</v>
      </c>
    </row>
    <row r="5960" spans="1:17">
      <c r="A5960" t="e">
        <v>#N/A</v>
      </c>
      <c r="B5960" s="14" t="s">
        <v>16688</v>
      </c>
      <c r="C5960">
        <v>0</v>
      </c>
      <c r="D5960">
        <v>0</v>
      </c>
      <c r="E5960">
        <v>0</v>
      </c>
      <c r="F5960">
        <v>0</v>
      </c>
      <c r="G5960">
        <v>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0.28035854799999999</v>
      </c>
      <c r="Q5960">
        <v>0</v>
      </c>
    </row>
    <row r="5961" spans="1:17">
      <c r="A5961" t="s">
        <v>16689</v>
      </c>
      <c r="B5961" s="14" t="s">
        <v>1681</v>
      </c>
      <c r="C5961">
        <v>5.3220979589999997</v>
      </c>
      <c r="D5961">
        <v>2.5167604149999998</v>
      </c>
      <c r="E5961">
        <v>2.0361662530000002</v>
      </c>
      <c r="F5961">
        <v>3.3435753429999999</v>
      </c>
      <c r="G5961">
        <v>2.067810084</v>
      </c>
      <c r="H5961">
        <v>6.0533234690000004</v>
      </c>
      <c r="I5961">
        <v>4.7761967199999997</v>
      </c>
      <c r="J5961">
        <v>4.7227906339999999</v>
      </c>
      <c r="K5961">
        <v>3.8537033169999999</v>
      </c>
      <c r="L5961">
        <v>5.8202452410000003</v>
      </c>
      <c r="M5961">
        <v>3.7327745299999999</v>
      </c>
      <c r="N5961">
        <v>1.9177294869999999</v>
      </c>
      <c r="O5961">
        <v>5.5540630520000001</v>
      </c>
      <c r="P5961">
        <v>2.5950709820000002</v>
      </c>
      <c r="Q5961">
        <v>2.9550082309999999</v>
      </c>
    </row>
    <row r="5962" spans="1:17">
      <c r="A5962" t="e">
        <v>#N/A</v>
      </c>
      <c r="B5962" s="14" t="s">
        <v>16690</v>
      </c>
      <c r="C5962">
        <v>3.4703725379999999</v>
      </c>
      <c r="D5962">
        <v>0.768803715</v>
      </c>
      <c r="E5962">
        <v>0</v>
      </c>
      <c r="F5962">
        <v>0</v>
      </c>
      <c r="G5962">
        <v>0</v>
      </c>
      <c r="H5962">
        <v>1.332814591</v>
      </c>
      <c r="I5962">
        <v>5.0609122290000004</v>
      </c>
      <c r="J5962">
        <v>0</v>
      </c>
      <c r="K5962">
        <v>0</v>
      </c>
      <c r="L5962">
        <v>4.3855629409999999</v>
      </c>
      <c r="M5962">
        <v>0</v>
      </c>
      <c r="N5962">
        <v>0</v>
      </c>
      <c r="O5962">
        <v>0</v>
      </c>
      <c r="P5962">
        <v>0</v>
      </c>
      <c r="Q5962">
        <v>4.7712918010000003</v>
      </c>
    </row>
    <row r="5963" spans="1:17">
      <c r="A5963" t="s">
        <v>16691</v>
      </c>
      <c r="B5963" s="14" t="s">
        <v>6442</v>
      </c>
      <c r="C5963">
        <v>2.0726440749999999</v>
      </c>
      <c r="D5963">
        <v>3.099330411</v>
      </c>
      <c r="E5963">
        <v>2.453109065</v>
      </c>
      <c r="F5963">
        <v>4.1437444189999999</v>
      </c>
      <c r="G5963">
        <v>2.5277170440000001</v>
      </c>
      <c r="H5963">
        <v>7.5123417159999999</v>
      </c>
      <c r="I5963">
        <v>5.2895105229999997</v>
      </c>
      <c r="J5963">
        <v>5.4849036480000004</v>
      </c>
      <c r="K5963">
        <v>3.7022518619999998</v>
      </c>
      <c r="L5963">
        <v>4.2562521139999996</v>
      </c>
      <c r="M5963">
        <v>1.2432927119999999</v>
      </c>
      <c r="N5963">
        <v>1.996084846</v>
      </c>
      <c r="O5963">
        <v>1.578093159</v>
      </c>
      <c r="P5963">
        <v>3.090187899</v>
      </c>
      <c r="Q5963">
        <v>2.9386547840000001</v>
      </c>
    </row>
    <row r="5964" spans="1:17">
      <c r="A5964" t="s">
        <v>16692</v>
      </c>
      <c r="B5964" s="14" t="s">
        <v>16693</v>
      </c>
      <c r="C5964">
        <v>1.7065055039999999</v>
      </c>
      <c r="D5964">
        <v>0.37804810799999999</v>
      </c>
      <c r="E5964">
        <v>0.363102967</v>
      </c>
      <c r="F5964">
        <v>0.23228868</v>
      </c>
      <c r="G5964">
        <v>0.29468156000000001</v>
      </c>
      <c r="H5964">
        <v>3.2769614950000001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</row>
    <row r="5965" spans="1:17">
      <c r="A5965" t="s">
        <v>16694</v>
      </c>
      <c r="B5965" s="14" t="s">
        <v>16695</v>
      </c>
      <c r="C5965">
        <v>51.284394169999999</v>
      </c>
      <c r="D5965">
        <v>1.7938753359999999</v>
      </c>
      <c r="E5965">
        <v>0.57431972499999995</v>
      </c>
      <c r="F5965">
        <v>0.36741085299999998</v>
      </c>
      <c r="G5965">
        <v>0</v>
      </c>
      <c r="H5965">
        <v>1.0366335710000001</v>
      </c>
      <c r="I5965">
        <v>15.74506027</v>
      </c>
      <c r="J5965">
        <v>1.710879499</v>
      </c>
      <c r="K5965">
        <v>7.3468900939999999</v>
      </c>
      <c r="L5965">
        <v>32.404437280000003</v>
      </c>
      <c r="M5965">
        <v>20.72479564</v>
      </c>
      <c r="N5965">
        <v>1.330931971</v>
      </c>
      <c r="O5965">
        <v>20.92497144</v>
      </c>
      <c r="P5965">
        <v>0.809924694</v>
      </c>
      <c r="Q5965">
        <v>5.5665071020000001</v>
      </c>
    </row>
    <row r="5966" spans="1:17">
      <c r="A5966" t="s">
        <v>16696</v>
      </c>
      <c r="B5966" s="14" t="s">
        <v>9388</v>
      </c>
      <c r="C5966">
        <v>91.697486589999997</v>
      </c>
      <c r="D5966">
        <v>1342.780422</v>
      </c>
      <c r="E5966">
        <v>2202.1006240000002</v>
      </c>
      <c r="F5966">
        <v>1240.835077</v>
      </c>
      <c r="G5966">
        <v>2325.4138109999999</v>
      </c>
      <c r="H5966">
        <v>103.1241459</v>
      </c>
      <c r="I5966">
        <v>1209.9792170000001</v>
      </c>
      <c r="J5966">
        <v>2175.2669249999999</v>
      </c>
      <c r="K5966">
        <v>492.05653100000001</v>
      </c>
      <c r="L5966">
        <v>471.74670780000002</v>
      </c>
      <c r="M5966">
        <v>450.99675159999998</v>
      </c>
      <c r="N5966">
        <v>8393.3071099999997</v>
      </c>
      <c r="O5966">
        <v>278.78744110000002</v>
      </c>
      <c r="P5966">
        <v>9302.2652710000002</v>
      </c>
      <c r="Q5966">
        <v>6300.0735679999998</v>
      </c>
    </row>
    <row r="5967" spans="1:17">
      <c r="A5967" t="s">
        <v>16697</v>
      </c>
      <c r="B5967" s="14" t="s">
        <v>8714</v>
      </c>
      <c r="C5967">
        <v>7.0833785100000002</v>
      </c>
      <c r="D5967">
        <v>4.2338941180000003</v>
      </c>
      <c r="E5967">
        <v>2.4740355549999999</v>
      </c>
      <c r="F5967">
        <v>2.6378672380000001</v>
      </c>
      <c r="G5967">
        <v>2.330940676</v>
      </c>
      <c r="H5967">
        <v>3.6443205440000002</v>
      </c>
      <c r="I5967">
        <v>2.728634231</v>
      </c>
      <c r="J5967">
        <v>4.1509590940000001</v>
      </c>
      <c r="K5967">
        <v>3.274002479</v>
      </c>
      <c r="L5967">
        <v>4.3067931210000001</v>
      </c>
      <c r="M5967">
        <v>1.795813602</v>
      </c>
      <c r="N5967">
        <v>2.5371698309999999</v>
      </c>
      <c r="O5967">
        <v>4.144363276</v>
      </c>
      <c r="P5967">
        <v>4.3110797449999998</v>
      </c>
      <c r="Q5967">
        <v>3.4912267840000002</v>
      </c>
    </row>
    <row r="5968" spans="1:17">
      <c r="A5968" t="e">
        <v>#N/A</v>
      </c>
      <c r="B5968" s="14" t="s">
        <v>16698</v>
      </c>
      <c r="C5968">
        <v>3.5601235519999999</v>
      </c>
      <c r="D5968">
        <v>9.0698955550000004</v>
      </c>
      <c r="E5968">
        <v>2.2725237410000001</v>
      </c>
      <c r="F5968">
        <v>6.7844314350000001</v>
      </c>
      <c r="G5968">
        <v>2.151683459</v>
      </c>
      <c r="H5968">
        <v>1.367283934</v>
      </c>
      <c r="I5968">
        <v>2.5958989450000001</v>
      </c>
      <c r="J5968">
        <v>7.446750508</v>
      </c>
      <c r="K5968">
        <v>8.0752455780000005</v>
      </c>
      <c r="L5968">
        <v>6.7484740079999996</v>
      </c>
      <c r="M5968">
        <v>17.084556750000001</v>
      </c>
      <c r="N5968">
        <v>3.7303384240000002</v>
      </c>
      <c r="O5968">
        <v>17.742417289999999</v>
      </c>
      <c r="P5968">
        <v>6.4095764610000003</v>
      </c>
      <c r="Q5968">
        <v>3.6710154589999999</v>
      </c>
    </row>
    <row r="5969" spans="1:17">
      <c r="A5969" t="s">
        <v>16699</v>
      </c>
      <c r="B5969" s="14" t="s">
        <v>16700</v>
      </c>
      <c r="C5969">
        <v>13.20870905</v>
      </c>
      <c r="D5969">
        <v>2.8067357570000002</v>
      </c>
      <c r="E5969">
        <v>2.8391713049999998</v>
      </c>
      <c r="F5969">
        <v>2.75198403</v>
      </c>
      <c r="G5969">
        <v>2.0016033370000001</v>
      </c>
      <c r="H5969">
        <v>1.863504474</v>
      </c>
      <c r="I5969">
        <v>6.6829147769999997</v>
      </c>
      <c r="J5969">
        <v>9.0899965839999997</v>
      </c>
      <c r="K5969">
        <v>8.8047586249999998</v>
      </c>
      <c r="L5969">
        <v>4.2581755059999997</v>
      </c>
      <c r="M5969">
        <v>3.1046609649999999</v>
      </c>
      <c r="N5969">
        <v>4.5857208949999997</v>
      </c>
      <c r="O5969">
        <v>5.6722204390000002</v>
      </c>
      <c r="P5969">
        <v>4.084780125</v>
      </c>
      <c r="Q5969">
        <v>3.7061600810000002</v>
      </c>
    </row>
    <row r="5970" spans="1:17">
      <c r="A5970" t="s">
        <v>16701</v>
      </c>
      <c r="B5970" s="14" t="s">
        <v>1512</v>
      </c>
      <c r="C5970">
        <v>3.4347740390000001</v>
      </c>
      <c r="D5970">
        <v>2.1559327920000002</v>
      </c>
      <c r="E5970">
        <v>1.9854393720000001</v>
      </c>
      <c r="F5970">
        <v>2.5558838690000001</v>
      </c>
      <c r="G5970">
        <v>1.6607393260000001</v>
      </c>
      <c r="H5970">
        <v>3.517714142</v>
      </c>
      <c r="I5970">
        <v>2.1705659050000001</v>
      </c>
      <c r="J5970">
        <v>2.714165419</v>
      </c>
      <c r="K5970">
        <v>2.9605502499999998</v>
      </c>
      <c r="L5970">
        <v>4.7746342300000002</v>
      </c>
      <c r="M5970">
        <v>1.318641696</v>
      </c>
      <c r="N5970">
        <v>1.2420063809999999</v>
      </c>
      <c r="O5970">
        <v>2.409160441</v>
      </c>
      <c r="P5970">
        <v>1.7692824039999999</v>
      </c>
      <c r="Q5970">
        <v>2.3611743459999999</v>
      </c>
    </row>
    <row r="5971" spans="1:17">
      <c r="A5971" t="s">
        <v>16702</v>
      </c>
      <c r="B5971" s="14" t="s">
        <v>7850</v>
      </c>
      <c r="C5971">
        <v>1.966076325</v>
      </c>
      <c r="D5971">
        <v>0.43555173600000002</v>
      </c>
      <c r="E5971">
        <v>0.58566667500000003</v>
      </c>
      <c r="F5971">
        <v>0.26762132999999999</v>
      </c>
      <c r="G5971">
        <v>0.509256873</v>
      </c>
      <c r="H5971">
        <v>3.7754090999999997E-2</v>
      </c>
      <c r="I5971">
        <v>5.447618447</v>
      </c>
      <c r="J5971">
        <v>1.7945297360000001</v>
      </c>
      <c r="K5971">
        <v>4.5041455460000002</v>
      </c>
      <c r="L5971">
        <v>2.4224467519999999</v>
      </c>
      <c r="M5971">
        <v>5.4722636419999997</v>
      </c>
      <c r="N5971">
        <v>1.042156801</v>
      </c>
      <c r="O5971">
        <v>8.1652003709999992</v>
      </c>
      <c r="P5971">
        <v>0.383465893</v>
      </c>
      <c r="Q5971">
        <v>1.689430268</v>
      </c>
    </row>
    <row r="5972" spans="1:17">
      <c r="A5972" t="s">
        <v>16703</v>
      </c>
      <c r="B5972" s="14" t="s">
        <v>3622</v>
      </c>
      <c r="C5972">
        <v>8.3328154160000008</v>
      </c>
      <c r="D5972">
        <v>15.949419450000001</v>
      </c>
      <c r="E5972">
        <v>8.4395796920000006</v>
      </c>
      <c r="F5972">
        <v>11.66017929</v>
      </c>
      <c r="G5972">
        <v>11.396256360000001</v>
      </c>
      <c r="H5972">
        <v>28.29030745</v>
      </c>
      <c r="I5972">
        <v>4.8607631570000001</v>
      </c>
      <c r="J5972">
        <v>4.5211958470000004</v>
      </c>
      <c r="K5972">
        <v>8.4676021420000005</v>
      </c>
      <c r="L5972">
        <v>12.21515554</v>
      </c>
      <c r="M5972">
        <v>1.279618132</v>
      </c>
      <c r="N5972">
        <v>2.876166548</v>
      </c>
      <c r="O5972">
        <v>4.4296376769999997</v>
      </c>
      <c r="P5972">
        <v>7.6511409090000004</v>
      </c>
      <c r="Q5972">
        <v>11.685621449999999</v>
      </c>
    </row>
    <row r="5973" spans="1:17">
      <c r="A5973" t="s">
        <v>16704</v>
      </c>
      <c r="B5973" s="14" t="s">
        <v>16705</v>
      </c>
      <c r="C5973">
        <v>115.632813</v>
      </c>
      <c r="D5973">
        <v>822.16894390000004</v>
      </c>
      <c r="E5973">
        <v>760.37634349999996</v>
      </c>
      <c r="F5973">
        <v>815.85049479999998</v>
      </c>
      <c r="G5973">
        <v>700.76846579999994</v>
      </c>
      <c r="H5973">
        <v>428.23332820000002</v>
      </c>
      <c r="I5973">
        <v>1212.5270909999999</v>
      </c>
      <c r="J5973">
        <v>2361.1163609999999</v>
      </c>
      <c r="K5973">
        <v>2396.7759550000001</v>
      </c>
      <c r="L5973">
        <v>847.18843040000002</v>
      </c>
      <c r="M5973">
        <v>142.69021799999999</v>
      </c>
      <c r="N5973">
        <v>836.92995159999998</v>
      </c>
      <c r="O5973">
        <v>146.35522879999999</v>
      </c>
      <c r="P5973">
        <v>1433.3237320000001</v>
      </c>
      <c r="Q5973">
        <v>575.35417399999994</v>
      </c>
    </row>
    <row r="5974" spans="1:17">
      <c r="A5974" t="s">
        <v>16706</v>
      </c>
      <c r="B5974" s="14" t="s">
        <v>9319</v>
      </c>
      <c r="C5974">
        <v>2.8565418220000001</v>
      </c>
      <c r="D5974">
        <v>0.54241685100000003</v>
      </c>
      <c r="E5974">
        <v>0.29666564899999998</v>
      </c>
      <c r="F5974">
        <v>0.31476799300000002</v>
      </c>
      <c r="G5974">
        <v>0.23489109799999999</v>
      </c>
      <c r="H5974">
        <v>1.2276732560000001</v>
      </c>
      <c r="I5974">
        <v>5.1575963229999999</v>
      </c>
      <c r="J5974">
        <v>0.37074691100000001</v>
      </c>
      <c r="K5974">
        <v>2.9002792419999999</v>
      </c>
      <c r="L5974">
        <v>2.1487236080000001</v>
      </c>
      <c r="M5974">
        <v>3.5249559769999999</v>
      </c>
      <c r="N5974">
        <v>0.176065729</v>
      </c>
      <c r="O5974">
        <v>6.0258246389999996</v>
      </c>
      <c r="P5974">
        <v>0.54081681100000001</v>
      </c>
      <c r="Q5974">
        <v>1.0285937039999999</v>
      </c>
    </row>
    <row r="5975" spans="1:17">
      <c r="A5975" t="s">
        <v>16707</v>
      </c>
      <c r="B5975" s="14" t="s">
        <v>9146</v>
      </c>
      <c r="C5975">
        <v>5.9074837909999998</v>
      </c>
      <c r="D5975">
        <v>2.693498446</v>
      </c>
      <c r="E5975">
        <v>3.0108797580000002</v>
      </c>
      <c r="F5975">
        <v>2.833133686</v>
      </c>
      <c r="G5975">
        <v>2.158841421</v>
      </c>
      <c r="H5975">
        <v>2.5062323609999999</v>
      </c>
      <c r="I5975">
        <v>2.9050579010000002</v>
      </c>
      <c r="J5975">
        <v>5.2945061369999999</v>
      </c>
      <c r="K5975">
        <v>5.2040471500000001</v>
      </c>
      <c r="L5975">
        <v>6.0764702760000002</v>
      </c>
      <c r="M5975">
        <v>2.6371371689999998</v>
      </c>
      <c r="N5975">
        <v>2.3201650909999998</v>
      </c>
      <c r="O5975">
        <v>4.1080247620000003</v>
      </c>
      <c r="P5975">
        <v>2.5661760710000001</v>
      </c>
      <c r="Q5975">
        <v>3.1165773290000001</v>
      </c>
    </row>
    <row r="5976" spans="1:17">
      <c r="A5976" t="s">
        <v>16708</v>
      </c>
      <c r="B5976" s="14" t="s">
        <v>7380</v>
      </c>
      <c r="C5976">
        <v>6.6115072420000001</v>
      </c>
      <c r="D5976">
        <v>2.0342642039999999</v>
      </c>
      <c r="E5976">
        <v>2.4878958390000001</v>
      </c>
      <c r="F5976">
        <v>3.0665135860000001</v>
      </c>
      <c r="G5976">
        <v>2.3045093940000001</v>
      </c>
      <c r="H5976">
        <v>3.1034467239999999</v>
      </c>
      <c r="I5976">
        <v>4.4637455920000004</v>
      </c>
      <c r="J5976">
        <v>7.9778823320000001</v>
      </c>
      <c r="K5976">
        <v>3.610278782</v>
      </c>
      <c r="L5976">
        <v>6.421020629</v>
      </c>
      <c r="M5976">
        <v>6.3455477890000003</v>
      </c>
      <c r="N5976">
        <v>3.8788597720000002</v>
      </c>
      <c r="O5976">
        <v>10.847556239999999</v>
      </c>
      <c r="P5976">
        <v>2.2961473140000002</v>
      </c>
      <c r="Q5976">
        <v>4.4607971229999999</v>
      </c>
    </row>
    <row r="5977" spans="1:17">
      <c r="A5977" t="s">
        <v>16709</v>
      </c>
      <c r="B5977" s="14" t="s">
        <v>3459</v>
      </c>
      <c r="C5977">
        <v>4.8196404199999998</v>
      </c>
      <c r="D5977">
        <v>1.189735926</v>
      </c>
      <c r="E5977">
        <v>1.2013029799999999</v>
      </c>
      <c r="F5977">
        <v>0.95595427899999996</v>
      </c>
      <c r="G5977">
        <v>0.54691482599999997</v>
      </c>
      <c r="H5977">
        <v>0.95194693399999997</v>
      </c>
      <c r="I5977">
        <v>2.0081645720000001</v>
      </c>
      <c r="J5977">
        <v>2.0424444089999998</v>
      </c>
      <c r="K5977">
        <v>2.123959224</v>
      </c>
      <c r="L5977">
        <v>2.1752333689999999</v>
      </c>
      <c r="M5977">
        <v>2.1146340330000002</v>
      </c>
      <c r="N5977">
        <v>1.0354775000000001</v>
      </c>
      <c r="O5977">
        <v>3.050083962</v>
      </c>
      <c r="P5977">
        <v>1.7147772080000001</v>
      </c>
      <c r="Q5977">
        <v>0.94662174799999999</v>
      </c>
    </row>
    <row r="5978" spans="1:17">
      <c r="A5978" t="s">
        <v>16710</v>
      </c>
      <c r="B5978" s="14" t="s">
        <v>2576</v>
      </c>
      <c r="C5978">
        <v>17.48964879</v>
      </c>
      <c r="D5978">
        <v>31.625955690000001</v>
      </c>
      <c r="E5978">
        <v>31.14323959</v>
      </c>
      <c r="F5978">
        <v>40.322806210000003</v>
      </c>
      <c r="G5978">
        <v>24.576348500000002</v>
      </c>
      <c r="H5978">
        <v>61.712349510000003</v>
      </c>
      <c r="I5978">
        <v>48.460444889999998</v>
      </c>
      <c r="J5978">
        <v>69.341973249999995</v>
      </c>
      <c r="K5978">
        <v>18.149424360000001</v>
      </c>
      <c r="L5978">
        <v>16.162041510000002</v>
      </c>
      <c r="M5978">
        <v>10.491310650000001</v>
      </c>
      <c r="N5978">
        <v>24.955502890000002</v>
      </c>
      <c r="O5978">
        <v>13.800701500000001</v>
      </c>
      <c r="P5978">
        <v>56.481635660000002</v>
      </c>
      <c r="Q5978">
        <v>45.987776510000003</v>
      </c>
    </row>
    <row r="5979" spans="1:17">
      <c r="A5979" t="s">
        <v>16711</v>
      </c>
      <c r="B5979" s="14" t="s">
        <v>3702</v>
      </c>
      <c r="C5979">
        <v>2.7105675800000002</v>
      </c>
      <c r="D5979">
        <v>0.72915607900000001</v>
      </c>
      <c r="E5979">
        <v>0.74152673400000002</v>
      </c>
      <c r="F5979">
        <v>0.84333967899999995</v>
      </c>
      <c r="G5979">
        <v>0.56836377800000004</v>
      </c>
      <c r="H5979">
        <v>1.5615113279999999</v>
      </c>
      <c r="I5979">
        <v>2.5411331439999998</v>
      </c>
      <c r="J5979">
        <v>1.251757405</v>
      </c>
      <c r="K5979">
        <v>1.1418162519999999</v>
      </c>
      <c r="L5979">
        <v>2.2020337130000001</v>
      </c>
      <c r="M5979">
        <v>1.486588716</v>
      </c>
      <c r="N5979">
        <v>0.90694309399999995</v>
      </c>
      <c r="O5979">
        <v>4.0739998650000002</v>
      </c>
      <c r="P5979">
        <v>0.69715037000000002</v>
      </c>
      <c r="Q5979">
        <v>1.730236385</v>
      </c>
    </row>
    <row r="5980" spans="1:17">
      <c r="A5980" t="s">
        <v>16712</v>
      </c>
      <c r="B5980" s="14" t="s">
        <v>5385</v>
      </c>
      <c r="C5980">
        <v>2.7786330160000001</v>
      </c>
      <c r="D5980">
        <v>16.004566489999998</v>
      </c>
      <c r="E5980">
        <v>20.286431440000001</v>
      </c>
      <c r="F5980">
        <v>13.71069767</v>
      </c>
      <c r="G5980">
        <v>17.453376630000001</v>
      </c>
      <c r="H5980">
        <v>15.740439439999999</v>
      </c>
      <c r="I5980">
        <v>2.026067469</v>
      </c>
      <c r="J5980">
        <v>17.084045509999999</v>
      </c>
      <c r="K5980">
        <v>15.283879430000001</v>
      </c>
      <c r="L5980">
        <v>10.7536659</v>
      </c>
      <c r="M5980">
        <v>1.3334288190000001</v>
      </c>
      <c r="N5980">
        <v>10.233008699999999</v>
      </c>
      <c r="O5980">
        <v>4.615913441</v>
      </c>
      <c r="P5980">
        <v>3.6998368190000002</v>
      </c>
      <c r="Q5980">
        <v>9.7893745580000004</v>
      </c>
    </row>
    <row r="5981" spans="1:17">
      <c r="A5981" t="s">
        <v>16713</v>
      </c>
      <c r="B5981" s="14" t="s">
        <v>16714</v>
      </c>
      <c r="C5981">
        <v>58.841385449999997</v>
      </c>
      <c r="D5981">
        <v>3.6643113390000002</v>
      </c>
      <c r="E5981">
        <v>3.0867328380000001</v>
      </c>
      <c r="F5981">
        <v>2.9897063020000001</v>
      </c>
      <c r="G5981">
        <v>2.5753194760000002</v>
      </c>
      <c r="H5981">
        <v>5.9359693839999998</v>
      </c>
      <c r="I5981">
        <v>8.3041494809999996</v>
      </c>
      <c r="J5981">
        <v>4.021858688</v>
      </c>
      <c r="K5981">
        <v>11.07098671</v>
      </c>
      <c r="L5981">
        <v>11.30801423</v>
      </c>
      <c r="M5981">
        <v>12.492030460000001</v>
      </c>
      <c r="N5981">
        <v>2.3398360820000002</v>
      </c>
      <c r="O5981">
        <v>57.057397979999998</v>
      </c>
      <c r="P5981">
        <v>0.89501198999999998</v>
      </c>
      <c r="Q5981">
        <v>5.5920918359999998</v>
      </c>
    </row>
    <row r="5982" spans="1:17">
      <c r="A5982" t="s">
        <v>11865</v>
      </c>
      <c r="B5982" s="14" t="s">
        <v>16715</v>
      </c>
      <c r="C5982">
        <v>0</v>
      </c>
      <c r="D5982">
        <v>0.24593452199999999</v>
      </c>
      <c r="E5982">
        <v>0.29526518099999999</v>
      </c>
      <c r="F5982">
        <v>0.30222505599999999</v>
      </c>
      <c r="G5982">
        <v>9.5850721999999999E-2</v>
      </c>
      <c r="H5982">
        <v>0.21317867800000001</v>
      </c>
      <c r="I5982">
        <v>0</v>
      </c>
      <c r="J5982">
        <v>7.0366817999999998E-2</v>
      </c>
      <c r="K5982">
        <v>0.25180873300000001</v>
      </c>
      <c r="L5982">
        <v>0.70145428799999998</v>
      </c>
      <c r="M5982">
        <v>0</v>
      </c>
      <c r="N5982">
        <v>0</v>
      </c>
      <c r="O5982">
        <v>1.229462608</v>
      </c>
      <c r="P5982">
        <v>0.49967128300000002</v>
      </c>
      <c r="Q5982">
        <v>0</v>
      </c>
    </row>
    <row r="5983" spans="1:17">
      <c r="A5983" t="e">
        <v>#N/A</v>
      </c>
      <c r="B5983" s="14" t="s">
        <v>16716</v>
      </c>
      <c r="C5983">
        <v>13.72602549</v>
      </c>
      <c r="D5983">
        <v>0</v>
      </c>
      <c r="E5983">
        <v>0.190471643</v>
      </c>
      <c r="F5983">
        <v>8.1233901999999997E-2</v>
      </c>
      <c r="G5983">
        <v>0</v>
      </c>
      <c r="H5983">
        <v>0.45839576999999998</v>
      </c>
      <c r="I5983">
        <v>1.7406027610000001</v>
      </c>
      <c r="J5983">
        <v>7.5654498000000001E-2</v>
      </c>
      <c r="K5983">
        <v>1.353653883</v>
      </c>
      <c r="L5983">
        <v>4.1479059899999999</v>
      </c>
      <c r="M5983">
        <v>1.145554094</v>
      </c>
      <c r="N5983">
        <v>0.14713337500000001</v>
      </c>
      <c r="O5983">
        <v>1.9827749569999999</v>
      </c>
      <c r="P5983">
        <v>0.17907294500000001</v>
      </c>
      <c r="Q5983">
        <v>1.230745067</v>
      </c>
    </row>
    <row r="5984" spans="1:17">
      <c r="A5984" t="e">
        <v>#N/A</v>
      </c>
      <c r="B5984" s="14" t="s">
        <v>16717</v>
      </c>
      <c r="C5984">
        <v>23.967260339999999</v>
      </c>
      <c r="D5984">
        <v>0</v>
      </c>
      <c r="E5984">
        <v>0</v>
      </c>
      <c r="F5984">
        <v>0.25095473400000001</v>
      </c>
      <c r="G5984">
        <v>0</v>
      </c>
      <c r="H5984">
        <v>0</v>
      </c>
      <c r="I5984">
        <v>2.6886096209999999</v>
      </c>
      <c r="J5984">
        <v>0</v>
      </c>
      <c r="K5984">
        <v>6.6909177639999999</v>
      </c>
      <c r="L5984">
        <v>13.97898187</v>
      </c>
      <c r="M5984">
        <v>10.61683169</v>
      </c>
      <c r="N5984">
        <v>0.227268517</v>
      </c>
      <c r="O5984">
        <v>14.292502819999999</v>
      </c>
      <c r="P5984">
        <v>0</v>
      </c>
      <c r="Q5984">
        <v>6.3368719240000004</v>
      </c>
    </row>
    <row r="5985" spans="1:17">
      <c r="A5985" t="s">
        <v>16718</v>
      </c>
      <c r="B5985" s="14" t="s">
        <v>5574</v>
      </c>
      <c r="C5985">
        <v>17.851916370000001</v>
      </c>
      <c r="D5985">
        <v>2.3728783259999999</v>
      </c>
      <c r="E5985">
        <v>2.5323031120000001</v>
      </c>
      <c r="F5985">
        <v>3.0779923600000001</v>
      </c>
      <c r="G5985">
        <v>9.0425626799999996</v>
      </c>
      <c r="H5985">
        <v>5.4848969350000001</v>
      </c>
      <c r="I5985">
        <v>5.2067598430000004</v>
      </c>
      <c r="J5985">
        <v>2.866585996</v>
      </c>
      <c r="K5985">
        <v>10.25812176</v>
      </c>
      <c r="L5985">
        <v>29.32766226</v>
      </c>
      <c r="M5985">
        <v>11.42252785</v>
      </c>
      <c r="N5985">
        <v>3.2276059190000002</v>
      </c>
      <c r="O5985">
        <v>14.498446660000001</v>
      </c>
      <c r="P5985">
        <v>3.0354670459999999</v>
      </c>
      <c r="Q5985">
        <v>3.2725286709999999</v>
      </c>
    </row>
    <row r="5986" spans="1:17">
      <c r="A5986" t="s">
        <v>16719</v>
      </c>
      <c r="B5986" s="14" t="s">
        <v>6998</v>
      </c>
      <c r="C5986">
        <v>5.4196106559999997</v>
      </c>
      <c r="D5986">
        <v>8.7645641399999992</v>
      </c>
      <c r="E5986">
        <v>6.3616084529999997</v>
      </c>
      <c r="F5986">
        <v>8.7296239999999994</v>
      </c>
      <c r="G5986">
        <v>6.1767111220000004</v>
      </c>
      <c r="H5986">
        <v>4.0934782350000001</v>
      </c>
      <c r="I5986">
        <v>2.8979589269999999</v>
      </c>
      <c r="J5986">
        <v>9.7789561270000007</v>
      </c>
      <c r="K5986">
        <v>11.47348978</v>
      </c>
      <c r="L5986">
        <v>6.3922553449999997</v>
      </c>
      <c r="M5986">
        <v>5.5483704850000004</v>
      </c>
      <c r="N5986">
        <v>7.8834139800000003</v>
      </c>
      <c r="O5986">
        <v>3.6012605519999998</v>
      </c>
      <c r="P5986">
        <v>14.90707853</v>
      </c>
      <c r="Q5986">
        <v>10.80428347</v>
      </c>
    </row>
    <row r="5987" spans="1:17">
      <c r="A5987" t="s">
        <v>16720</v>
      </c>
      <c r="B5987" s="14" t="s">
        <v>16721</v>
      </c>
      <c r="C5987">
        <v>1.929786598</v>
      </c>
      <c r="D5987">
        <v>5.1301481559999997</v>
      </c>
      <c r="E5987">
        <v>5.9538706100000001</v>
      </c>
      <c r="F5987">
        <v>6.5670397730000003</v>
      </c>
      <c r="G5987">
        <v>5.9982844630000001</v>
      </c>
      <c r="H5987">
        <v>3.7057228119999999</v>
      </c>
      <c r="I5987">
        <v>11.25698234</v>
      </c>
      <c r="J5987">
        <v>2.691037567</v>
      </c>
      <c r="K5987">
        <v>5.252683105</v>
      </c>
      <c r="L5987">
        <v>6.0967522189999999</v>
      </c>
      <c r="M5987">
        <v>3.7043151079999999</v>
      </c>
      <c r="N5987">
        <v>1.4273312499999999</v>
      </c>
      <c r="O5987">
        <v>0</v>
      </c>
      <c r="P5987">
        <v>6.9486997150000001</v>
      </c>
      <c r="Q5987">
        <v>6.6329874340000003</v>
      </c>
    </row>
    <row r="5988" spans="1:17">
      <c r="A5988" t="s">
        <v>16720</v>
      </c>
      <c r="B5988" s="14" t="s">
        <v>16722</v>
      </c>
      <c r="C5988">
        <v>17.86908167</v>
      </c>
      <c r="D5988">
        <v>55.420398589999998</v>
      </c>
      <c r="E5988">
        <v>55.341780069999999</v>
      </c>
      <c r="F5988">
        <v>51.619458399999999</v>
      </c>
      <c r="G5988">
        <v>58.970313699999998</v>
      </c>
      <c r="H5988">
        <v>65.57704099</v>
      </c>
      <c r="I5988">
        <v>98.444475370000006</v>
      </c>
      <c r="J5988">
        <v>85.325179770000005</v>
      </c>
      <c r="K5988">
        <v>58.54553044</v>
      </c>
      <c r="L5988">
        <v>16.308812190000001</v>
      </c>
      <c r="M5988">
        <v>7.6223407029999999</v>
      </c>
      <c r="N5988">
        <v>42.586623729999999</v>
      </c>
      <c r="O5988">
        <v>61.56770444</v>
      </c>
      <c r="P5988">
        <v>51.235524660000003</v>
      </c>
      <c r="Q5988">
        <v>47.770265270000003</v>
      </c>
    </row>
    <row r="5989" spans="1:17">
      <c r="A5989" t="s">
        <v>16723</v>
      </c>
      <c r="B5989" s="14" t="s">
        <v>16724</v>
      </c>
      <c r="C5989">
        <v>6.9961769699999996</v>
      </c>
      <c r="D5989">
        <v>1.549887451</v>
      </c>
      <c r="E5989">
        <v>1.2121593230000001</v>
      </c>
      <c r="F5989">
        <v>1.333242576</v>
      </c>
      <c r="G5989">
        <v>0.51776092100000004</v>
      </c>
      <c r="H5989">
        <v>1.305074501</v>
      </c>
      <c r="I5989">
        <v>5.8300925000000001</v>
      </c>
      <c r="J5989">
        <v>0.53214480399999997</v>
      </c>
      <c r="K5989">
        <v>1.813607913</v>
      </c>
      <c r="L5989">
        <v>2.652352805</v>
      </c>
      <c r="M5989">
        <v>2.6858974010000001</v>
      </c>
      <c r="N5989">
        <v>0.468177546</v>
      </c>
      <c r="O5989">
        <v>4.6488682929999996</v>
      </c>
      <c r="P5989">
        <v>0.92968848599999998</v>
      </c>
      <c r="Q5989">
        <v>1.236702207</v>
      </c>
    </row>
    <row r="5990" spans="1:17">
      <c r="A5990" t="s">
        <v>16725</v>
      </c>
      <c r="B5990" s="14" t="s">
        <v>5645</v>
      </c>
      <c r="C5990">
        <v>27.96474615</v>
      </c>
      <c r="D5990">
        <v>15.45653051</v>
      </c>
      <c r="E5990">
        <v>9.9470840799999998</v>
      </c>
      <c r="F5990">
        <v>7.0363450509999996</v>
      </c>
      <c r="G5990">
        <v>5.5118754699999997</v>
      </c>
      <c r="H5990">
        <v>14.53697775</v>
      </c>
      <c r="I5990">
        <v>1003.472969</v>
      </c>
      <c r="J5990">
        <v>4.9774657040000001</v>
      </c>
      <c r="K5990">
        <v>385.07101280000001</v>
      </c>
      <c r="L5990">
        <v>14.814023649999999</v>
      </c>
      <c r="M5990">
        <v>2829.8383020000001</v>
      </c>
      <c r="N5990">
        <v>27.40404405</v>
      </c>
      <c r="O5990">
        <v>1939.5571540000001</v>
      </c>
      <c r="P5990">
        <v>2.5427868309999999</v>
      </c>
      <c r="Q5990">
        <v>470.30512329999999</v>
      </c>
    </row>
    <row r="5991" spans="1:17">
      <c r="A5991" t="s">
        <v>16726</v>
      </c>
      <c r="B5991" s="14" t="s">
        <v>7659</v>
      </c>
      <c r="C5991">
        <v>18.67893771</v>
      </c>
      <c r="D5991">
        <v>3.235171555</v>
      </c>
      <c r="E5991">
        <v>3.3601954649999999</v>
      </c>
      <c r="F5991">
        <v>2.2651966799999999</v>
      </c>
      <c r="G5991">
        <v>3.6946669920000001</v>
      </c>
      <c r="H5991">
        <v>9.3910817580000003</v>
      </c>
      <c r="I5991">
        <v>7.4290529010000004</v>
      </c>
      <c r="J5991">
        <v>5.1233524719999997</v>
      </c>
      <c r="K5991">
        <v>5.7004858580000004</v>
      </c>
      <c r="L5991">
        <v>11.15866097</v>
      </c>
      <c r="M5991">
        <v>6.5191071799999998</v>
      </c>
      <c r="N5991">
        <v>5.903000703</v>
      </c>
      <c r="O5991">
        <v>12.41191034</v>
      </c>
      <c r="P5991">
        <v>5.6048653809999998</v>
      </c>
      <c r="Q5991">
        <v>5.6031288589999999</v>
      </c>
    </row>
    <row r="5992" spans="1:17">
      <c r="A5992" t="e">
        <v>#N/A</v>
      </c>
      <c r="B5992" s="14" t="s">
        <v>16727</v>
      </c>
      <c r="C5992">
        <v>41.787353899999999</v>
      </c>
      <c r="D5992">
        <v>2.10683335</v>
      </c>
      <c r="E5992">
        <v>2.2688234230000002</v>
      </c>
      <c r="F5992">
        <v>1.412211428</v>
      </c>
      <c r="G5992">
        <v>1.791532275</v>
      </c>
      <c r="H5992">
        <v>5.2019762800000002</v>
      </c>
      <c r="I5992">
        <v>22.27437085</v>
      </c>
      <c r="J5992">
        <v>6.9048852009999999</v>
      </c>
      <c r="K5992">
        <v>11.37409328</v>
      </c>
      <c r="L5992">
        <v>15.660101579999999</v>
      </c>
      <c r="M5992">
        <v>20.468085850000001</v>
      </c>
      <c r="N5992">
        <v>4.334120059</v>
      </c>
      <c r="O5992">
        <v>22.341386119999999</v>
      </c>
      <c r="P5992">
        <v>6.0532403889999999</v>
      </c>
      <c r="Q5992">
        <v>14.0658215</v>
      </c>
    </row>
    <row r="5993" spans="1:17">
      <c r="A5993" t="s">
        <v>16728</v>
      </c>
      <c r="B5993" s="14" t="s">
        <v>7462</v>
      </c>
      <c r="C5993">
        <v>26.000217719999998</v>
      </c>
      <c r="D5993">
        <v>10.84877908</v>
      </c>
      <c r="E5993">
        <v>16.113249020000001</v>
      </c>
      <c r="F5993">
        <v>9.827117415</v>
      </c>
      <c r="G5993">
        <v>13.46925287</v>
      </c>
      <c r="H5993">
        <v>9.4038379140000004</v>
      </c>
      <c r="I5993">
        <v>22.823600500000001</v>
      </c>
      <c r="J5993">
        <v>24.288423420000001</v>
      </c>
      <c r="K5993">
        <v>20.04003487</v>
      </c>
      <c r="L5993">
        <v>26.636397410000001</v>
      </c>
      <c r="M5993">
        <v>9.6909955140000008</v>
      </c>
      <c r="N5993">
        <v>7.8104799050000002</v>
      </c>
      <c r="O5993">
        <v>14.257557820000001</v>
      </c>
      <c r="P5993">
        <v>10.68001555</v>
      </c>
      <c r="Q5993">
        <v>13.70871462</v>
      </c>
    </row>
    <row r="5994" spans="1:17">
      <c r="A5994" t="s">
        <v>16729</v>
      </c>
      <c r="B5994" s="14" t="s">
        <v>3721</v>
      </c>
      <c r="C5994">
        <v>34.039096460000003</v>
      </c>
      <c r="D5994">
        <v>2.1069881220000002</v>
      </c>
      <c r="E5994">
        <v>1.597653054</v>
      </c>
      <c r="F5994">
        <v>1.6182778010000001</v>
      </c>
      <c r="G5994">
        <v>1.123719015</v>
      </c>
      <c r="H5994">
        <v>1.730235669</v>
      </c>
      <c r="I5994">
        <v>10.58497461</v>
      </c>
      <c r="J5994">
        <v>6.2506204810000003</v>
      </c>
      <c r="K5994">
        <v>6.07454231</v>
      </c>
      <c r="L5994">
        <v>12.888903689999999</v>
      </c>
      <c r="M5994">
        <v>12.01096111</v>
      </c>
      <c r="N5994">
        <v>9.1788933339999996</v>
      </c>
      <c r="O5994">
        <v>17.047057899999999</v>
      </c>
      <c r="P5994">
        <v>4.2620446310000002</v>
      </c>
      <c r="Q5994">
        <v>3.613169155</v>
      </c>
    </row>
    <row r="5995" spans="1:17">
      <c r="A5995" t="s">
        <v>16730</v>
      </c>
      <c r="B5995" s="14" t="s">
        <v>3755</v>
      </c>
      <c r="C5995">
        <v>5.9076709620000001</v>
      </c>
      <c r="D5995">
        <v>1.869638463</v>
      </c>
      <c r="E5995">
        <v>2.035157501</v>
      </c>
      <c r="F5995">
        <v>1.799762562</v>
      </c>
      <c r="G5995">
        <v>1.797396926</v>
      </c>
      <c r="H5995">
        <v>1.4045396269999999</v>
      </c>
      <c r="I5995">
        <v>3.6922595349999998</v>
      </c>
      <c r="J5995">
        <v>7.5605023730000003</v>
      </c>
      <c r="K5995">
        <v>3.5733511770000002</v>
      </c>
      <c r="L5995">
        <v>4.2660653130000004</v>
      </c>
      <c r="M5995">
        <v>3.2400140319999999</v>
      </c>
      <c r="N5995">
        <v>2.5315359650000002</v>
      </c>
      <c r="O5995">
        <v>4.0501915339999996</v>
      </c>
      <c r="P5995">
        <v>1.7304692129999999</v>
      </c>
      <c r="Q5995">
        <v>4.0611233689999997</v>
      </c>
    </row>
    <row r="5996" spans="1:17">
      <c r="A5996" t="s">
        <v>16731</v>
      </c>
      <c r="B5996" s="14" t="s">
        <v>16732</v>
      </c>
      <c r="C5996">
        <v>10.94353181</v>
      </c>
      <c r="D5996">
        <v>1.2759782719999999</v>
      </c>
      <c r="E5996">
        <v>1.960857305</v>
      </c>
      <c r="F5996">
        <v>1.4896281010000001</v>
      </c>
      <c r="G5996">
        <v>0.89514147499999996</v>
      </c>
      <c r="H5996">
        <v>0.88482530699999995</v>
      </c>
      <c r="I5996">
        <v>8.3995614389999993</v>
      </c>
      <c r="J5996">
        <v>0.876199375</v>
      </c>
      <c r="K5996">
        <v>5.4871124760000001</v>
      </c>
      <c r="L5996">
        <v>9.4622954939999993</v>
      </c>
      <c r="M5996">
        <v>5.528057413</v>
      </c>
      <c r="N5996">
        <v>0.85201921199999997</v>
      </c>
      <c r="O5996">
        <v>12.11972345</v>
      </c>
      <c r="P5996">
        <v>0.172829119</v>
      </c>
      <c r="Q5996">
        <v>0</v>
      </c>
    </row>
    <row r="5997" spans="1:17">
      <c r="A5997" t="s">
        <v>12503</v>
      </c>
      <c r="B5997" s="14" t="s">
        <v>16733</v>
      </c>
      <c r="C5997">
        <v>0</v>
      </c>
      <c r="D5997">
        <v>0.71474720400000002</v>
      </c>
      <c r="E5997">
        <v>0.34324577299999998</v>
      </c>
      <c r="F5997">
        <v>1.3175123550000001</v>
      </c>
      <c r="G5997">
        <v>0</v>
      </c>
      <c r="H5997">
        <v>1.2391010650000001</v>
      </c>
      <c r="I5997">
        <v>0</v>
      </c>
      <c r="J5997">
        <v>0.40900713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2.9043393339999999</v>
      </c>
      <c r="Q5997">
        <v>2.2179051730000001</v>
      </c>
    </row>
    <row r="5998" spans="1:17">
      <c r="A5998" t="s">
        <v>16734</v>
      </c>
      <c r="B5998" s="14" t="s">
        <v>16735</v>
      </c>
      <c r="C5998">
        <v>12.5143737</v>
      </c>
      <c r="D5998">
        <v>0.69308819799999999</v>
      </c>
      <c r="E5998">
        <v>0.83211096600000001</v>
      </c>
      <c r="F5998">
        <v>0.56781677200000003</v>
      </c>
      <c r="G5998">
        <v>0.360166351</v>
      </c>
      <c r="H5998">
        <v>1.201552548</v>
      </c>
      <c r="I5998">
        <v>9.8853929520000001</v>
      </c>
      <c r="J5998">
        <v>1.8508605490000001</v>
      </c>
      <c r="K5998">
        <v>9.6984515069999997</v>
      </c>
      <c r="L5998">
        <v>16.14407671</v>
      </c>
      <c r="M5998">
        <v>34.031056470000003</v>
      </c>
      <c r="N5998">
        <v>5.2707930909999998</v>
      </c>
      <c r="O5998">
        <v>19.634145279999998</v>
      </c>
      <c r="P5998">
        <v>1.721089976</v>
      </c>
      <c r="Q5998">
        <v>11.111928949999999</v>
      </c>
    </row>
    <row r="5999" spans="1:17">
      <c r="A5999" t="s">
        <v>16736</v>
      </c>
      <c r="B5999" s="14" t="s">
        <v>16737</v>
      </c>
      <c r="C5999">
        <v>1.298661421</v>
      </c>
      <c r="D5999">
        <v>1.4384849390000001</v>
      </c>
      <c r="E5999">
        <v>1.312537297</v>
      </c>
      <c r="F5999">
        <v>0.97225230399999996</v>
      </c>
      <c r="G5999">
        <v>1.233399862</v>
      </c>
      <c r="H5999">
        <v>1.246894154</v>
      </c>
      <c r="I5999">
        <v>13.25704367</v>
      </c>
      <c r="J5999">
        <v>7.4907469369999999</v>
      </c>
      <c r="K5999">
        <v>0.88370612000000004</v>
      </c>
      <c r="L5999">
        <v>1.2308537500000001</v>
      </c>
      <c r="M5999">
        <v>0</v>
      </c>
      <c r="N5999">
        <v>1.921062185</v>
      </c>
      <c r="O5999">
        <v>1.4382392770000001</v>
      </c>
      <c r="P5999">
        <v>1.9484037460000001</v>
      </c>
      <c r="Q5999">
        <v>2.2318542620000001</v>
      </c>
    </row>
    <row r="6000" spans="1:17">
      <c r="A6000" t="s">
        <v>16738</v>
      </c>
      <c r="B6000" s="14" t="s">
        <v>5081</v>
      </c>
      <c r="C6000">
        <v>14.09975257</v>
      </c>
      <c r="D6000">
        <v>4.2743552469999999</v>
      </c>
      <c r="E6000">
        <v>3.5724699360000001</v>
      </c>
      <c r="F6000">
        <v>1.616211622</v>
      </c>
      <c r="G6000">
        <v>2.274581564</v>
      </c>
      <c r="H6000">
        <v>6.483849599</v>
      </c>
      <c r="I6000">
        <v>11.904284110000001</v>
      </c>
      <c r="J6000">
        <v>7.620100495</v>
      </c>
      <c r="K6000">
        <v>10.351985969999999</v>
      </c>
      <c r="L6000">
        <v>16.176935</v>
      </c>
      <c r="M6000">
        <v>9.6152437969999998</v>
      </c>
      <c r="N6000">
        <v>5.3286605849999997</v>
      </c>
      <c r="O6000">
        <v>22.60090293</v>
      </c>
      <c r="P6000">
        <v>4.0081448489999998</v>
      </c>
      <c r="Q6000">
        <v>5.228915701</v>
      </c>
    </row>
    <row r="6001" spans="1:17">
      <c r="A6001" t="s">
        <v>16739</v>
      </c>
      <c r="B6001" s="14" t="s">
        <v>1449</v>
      </c>
      <c r="C6001">
        <v>197.86462499999999</v>
      </c>
      <c r="D6001">
        <v>1154.3528650000001</v>
      </c>
      <c r="E6001">
        <v>860.79703110000003</v>
      </c>
      <c r="F6001">
        <v>757.28100589999997</v>
      </c>
      <c r="G6001">
        <v>1029.8058370000001</v>
      </c>
      <c r="H6001">
        <v>1235.5498829999999</v>
      </c>
      <c r="I6001">
        <v>603.57217839999998</v>
      </c>
      <c r="J6001">
        <v>585.71978439999998</v>
      </c>
      <c r="K6001">
        <v>1180.8955169999999</v>
      </c>
      <c r="L6001">
        <v>520.44824819999997</v>
      </c>
      <c r="M6001">
        <v>155.93131270000001</v>
      </c>
      <c r="N6001">
        <v>183.3252755</v>
      </c>
      <c r="O6001">
        <v>200.53480870000001</v>
      </c>
      <c r="P6001">
        <v>120.6502986</v>
      </c>
      <c r="Q6001">
        <v>560.60843550000004</v>
      </c>
    </row>
    <row r="6002" spans="1:17">
      <c r="A6002" t="s">
        <v>16740</v>
      </c>
      <c r="B6002" s="14" t="s">
        <v>6656</v>
      </c>
      <c r="C6002">
        <v>136.52044029999999</v>
      </c>
      <c r="D6002">
        <v>5.1036494570000004</v>
      </c>
      <c r="E6002">
        <v>4.2664598600000003</v>
      </c>
      <c r="F6002">
        <v>4.2973405720000004</v>
      </c>
      <c r="G6002">
        <v>2.9468155989999998</v>
      </c>
      <c r="H6002">
        <v>1.638480747</v>
      </c>
      <c r="I6002">
        <v>12.443151970000001</v>
      </c>
      <c r="J6002">
        <v>4.7593556960000001</v>
      </c>
      <c r="K6002">
        <v>16.64434915</v>
      </c>
      <c r="L6002">
        <v>12.4000886</v>
      </c>
      <c r="M6002">
        <v>36.032883320000003</v>
      </c>
      <c r="N6002">
        <v>7.6782950349999997</v>
      </c>
      <c r="O6002">
        <v>43.468107740000001</v>
      </c>
      <c r="P6002">
        <v>8.705017067</v>
      </c>
      <c r="Q6002">
        <v>26.981457979999998</v>
      </c>
    </row>
    <row r="6003" spans="1:17">
      <c r="A6003" t="s">
        <v>16741</v>
      </c>
      <c r="B6003" s="14" t="s">
        <v>16742</v>
      </c>
      <c r="C6003">
        <v>1.814474218</v>
      </c>
      <c r="D6003">
        <v>0.40196679299999999</v>
      </c>
      <c r="E6003">
        <v>1.582911967</v>
      </c>
      <c r="F6003">
        <v>0.34577945799999998</v>
      </c>
      <c r="G6003">
        <v>1.1279726489999999</v>
      </c>
      <c r="H6003">
        <v>0.97560154200000004</v>
      </c>
      <c r="I6003">
        <v>0.52921665699999998</v>
      </c>
      <c r="J6003">
        <v>5.428509397</v>
      </c>
      <c r="K6003">
        <v>2.9632887110000001</v>
      </c>
      <c r="L6003">
        <v>1.3757873199999999</v>
      </c>
      <c r="M6003">
        <v>1.3931870529999999</v>
      </c>
      <c r="N6003">
        <v>1.073634051</v>
      </c>
      <c r="O6003">
        <v>2.8132870219999999</v>
      </c>
      <c r="P6003">
        <v>0.98002311399999997</v>
      </c>
      <c r="Q6003">
        <v>1.746259258</v>
      </c>
    </row>
    <row r="6004" spans="1:17">
      <c r="A6004" t="s">
        <v>16743</v>
      </c>
      <c r="B6004" s="14" t="s">
        <v>8113</v>
      </c>
      <c r="C6004">
        <v>8.142969355</v>
      </c>
      <c r="D6004">
        <v>4.2531927249999999</v>
      </c>
      <c r="E6004">
        <v>4.2540906100000004</v>
      </c>
      <c r="F6004">
        <v>2.9107208930000001</v>
      </c>
      <c r="G6004">
        <v>4.355599421</v>
      </c>
      <c r="H6004">
        <v>6.432678567</v>
      </c>
      <c r="I6004">
        <v>9.0752427359999999</v>
      </c>
      <c r="J6004">
        <v>7.0161966949999997</v>
      </c>
      <c r="K6004">
        <v>7.8386064480000002</v>
      </c>
      <c r="L6004">
        <v>5.4380136820000002</v>
      </c>
      <c r="M6004">
        <v>6.2269073769999999</v>
      </c>
      <c r="N6004">
        <v>2.766569756</v>
      </c>
      <c r="O6004">
        <v>14.44372199</v>
      </c>
      <c r="P6004">
        <v>3.2380108939999999</v>
      </c>
      <c r="Q6004">
        <v>4.6875379620000004</v>
      </c>
    </row>
    <row r="6005" spans="1:17">
      <c r="A6005" t="s">
        <v>16744</v>
      </c>
      <c r="B6005" s="14" t="s">
        <v>16745</v>
      </c>
      <c r="C6005">
        <v>7.647672815</v>
      </c>
      <c r="D6005">
        <v>0.56473853200000002</v>
      </c>
      <c r="E6005">
        <v>0.45201089500000002</v>
      </c>
      <c r="F6005">
        <v>0.57833189799999996</v>
      </c>
      <c r="G6005">
        <v>0.29346887900000002</v>
      </c>
      <c r="H6005">
        <v>0.32634760600000001</v>
      </c>
      <c r="I6005">
        <v>0</v>
      </c>
      <c r="J6005">
        <v>0.538610213</v>
      </c>
      <c r="K6005">
        <v>0.77096994799999996</v>
      </c>
      <c r="L6005">
        <v>2.14766251</v>
      </c>
      <c r="M6005">
        <v>0</v>
      </c>
      <c r="N6005">
        <v>0.31424782699999998</v>
      </c>
      <c r="O6005">
        <v>4.7053507210000003</v>
      </c>
      <c r="P6005">
        <v>0.38246443899999999</v>
      </c>
      <c r="Q6005">
        <v>0.58413963400000002</v>
      </c>
    </row>
    <row r="6006" spans="1:17">
      <c r="A6006" t="s">
        <v>16744</v>
      </c>
      <c r="B6006" s="14" t="s">
        <v>971</v>
      </c>
      <c r="C6006">
        <v>5.440690698</v>
      </c>
      <c r="D6006">
        <v>1.320085175</v>
      </c>
      <c r="E6006">
        <v>1.157646975</v>
      </c>
      <c r="F6006">
        <v>0.89928070400000004</v>
      </c>
      <c r="G6006">
        <v>0.51449107999999999</v>
      </c>
      <c r="H6006">
        <v>0.99501214800000004</v>
      </c>
      <c r="I6006">
        <v>6.0451548830000004</v>
      </c>
      <c r="J6006">
        <v>1.8064053929999999</v>
      </c>
      <c r="K6006">
        <v>2.9970610309999999</v>
      </c>
      <c r="L6006">
        <v>5.2384641399999996</v>
      </c>
      <c r="M6006">
        <v>3.4812195930000001</v>
      </c>
      <c r="N6006">
        <v>1.5010558039999999</v>
      </c>
      <c r="O6006">
        <v>6.3123726370000002</v>
      </c>
      <c r="P6006">
        <v>0.79684090500000004</v>
      </c>
      <c r="Q6006">
        <v>3.4729556540000002</v>
      </c>
    </row>
    <row r="6007" spans="1:17">
      <c r="A6007" t="s">
        <v>16746</v>
      </c>
      <c r="B6007" s="14" t="s">
        <v>16747</v>
      </c>
      <c r="C6007">
        <v>3.5096968720000001</v>
      </c>
      <c r="D6007">
        <v>0</v>
      </c>
      <c r="E6007">
        <v>0</v>
      </c>
      <c r="F6007">
        <v>0.15924606399999999</v>
      </c>
      <c r="G6007">
        <v>0</v>
      </c>
      <c r="H6007">
        <v>0.44930576900000002</v>
      </c>
      <c r="I6007">
        <v>0</v>
      </c>
      <c r="J6007">
        <v>0.29661706900000001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0.175521924</v>
      </c>
      <c r="Q6007">
        <v>0</v>
      </c>
    </row>
    <row r="6008" spans="1:17">
      <c r="A6008" t="s">
        <v>16748</v>
      </c>
      <c r="B6008" s="14" t="s">
        <v>6932</v>
      </c>
      <c r="C6008">
        <v>0.62194929499999996</v>
      </c>
      <c r="D6008">
        <v>0.89558685800000004</v>
      </c>
      <c r="E6008">
        <v>0.90980807399999997</v>
      </c>
      <c r="F6008">
        <v>0.48679171300000001</v>
      </c>
      <c r="G6008">
        <v>0.88604176899999998</v>
      </c>
      <c r="H6008">
        <v>0.29857856999999999</v>
      </c>
      <c r="I6008">
        <v>1.3605012540000001</v>
      </c>
      <c r="J6008">
        <v>2.4047648129999999</v>
      </c>
      <c r="K6008">
        <v>1.3401988899999999</v>
      </c>
      <c r="L6008">
        <v>1.1789502789999999</v>
      </c>
      <c r="M6008">
        <v>1.4923257400000001</v>
      </c>
      <c r="N6008">
        <v>1.5717123980000001</v>
      </c>
      <c r="O6008">
        <v>1.033192975</v>
      </c>
      <c r="P6008">
        <v>1.5863058210000001</v>
      </c>
      <c r="Q6008">
        <v>1.1757569590000001</v>
      </c>
    </row>
    <row r="6009" spans="1:17">
      <c r="A6009" t="s">
        <v>16749</v>
      </c>
      <c r="B6009" s="14" t="s">
        <v>7664</v>
      </c>
      <c r="C6009">
        <v>16.295492240000002</v>
      </c>
      <c r="D6009">
        <v>3.4380925260000001</v>
      </c>
      <c r="E6009">
        <v>2.2289691710000001</v>
      </c>
      <c r="F6009">
        <v>1.2675053089999999</v>
      </c>
      <c r="G6009">
        <v>2.036746806</v>
      </c>
      <c r="H6009">
        <v>5.1259017389999997</v>
      </c>
      <c r="I6009">
        <v>7.6950209980000004</v>
      </c>
      <c r="J6009">
        <v>3.9938524129999999</v>
      </c>
      <c r="K6009">
        <v>12.250338729999999</v>
      </c>
      <c r="L6009">
        <v>10.884799109999999</v>
      </c>
      <c r="M6009">
        <v>6.2559910160000003</v>
      </c>
      <c r="N6009">
        <v>2.831418974</v>
      </c>
      <c r="O6009">
        <v>11.0000172</v>
      </c>
      <c r="P6009">
        <v>3.096797746</v>
      </c>
      <c r="Q6009">
        <v>1.600292346</v>
      </c>
    </row>
    <row r="6010" spans="1:17">
      <c r="A6010" t="s">
        <v>16750</v>
      </c>
      <c r="B6010" s="14" t="s">
        <v>7671</v>
      </c>
      <c r="C6010">
        <v>3.8515740809999999</v>
      </c>
      <c r="D6010">
        <v>1.5168935480000001</v>
      </c>
      <c r="E6010">
        <v>1.4569271370000001</v>
      </c>
      <c r="F6010">
        <v>1.805833859</v>
      </c>
      <c r="G6010">
        <v>1.2193403819999999</v>
      </c>
      <c r="H6010">
        <v>2.0544680880000001</v>
      </c>
      <c r="I6010">
        <v>8.4252388549999999</v>
      </c>
      <c r="J6010">
        <v>10.47058253</v>
      </c>
      <c r="K6010">
        <v>10.96894498</v>
      </c>
      <c r="L6010">
        <v>14.061069160000001</v>
      </c>
      <c r="M6010">
        <v>4.1073753010000003</v>
      </c>
      <c r="N6010">
        <v>3.349914396</v>
      </c>
      <c r="O6010">
        <v>8.057120759</v>
      </c>
      <c r="P6010">
        <v>4.7833816730000001</v>
      </c>
      <c r="Q6010">
        <v>6.7663345389999998</v>
      </c>
    </row>
    <row r="6011" spans="1:17">
      <c r="A6011" t="s">
        <v>16751</v>
      </c>
      <c r="B6011" s="14" t="s">
        <v>7635</v>
      </c>
      <c r="C6011">
        <v>16.866319260000001</v>
      </c>
      <c r="D6011">
        <v>1.9977083200000001</v>
      </c>
      <c r="E6011">
        <v>3.7131059149999999</v>
      </c>
      <c r="F6011">
        <v>1.954869389</v>
      </c>
      <c r="G6011">
        <v>3.5757396890000002</v>
      </c>
      <c r="H6011">
        <v>1.410961828</v>
      </c>
      <c r="I6011">
        <v>1.704706788</v>
      </c>
      <c r="J6011">
        <v>3.2813188279999999</v>
      </c>
      <c r="K6011">
        <v>8.2574528980000004</v>
      </c>
      <c r="L6011">
        <v>9.4964373430000002</v>
      </c>
      <c r="M6011">
        <v>4.1671672580000001</v>
      </c>
      <c r="N6011">
        <v>5.4551796179999998</v>
      </c>
      <c r="O6011">
        <v>6.2880077090000004</v>
      </c>
      <c r="P6011">
        <v>3.9335222569999999</v>
      </c>
      <c r="Q6011">
        <v>5.395437737</v>
      </c>
    </row>
    <row r="6012" spans="1:17">
      <c r="A6012" t="s">
        <v>16751</v>
      </c>
      <c r="B6012" s="14" t="s">
        <v>16752</v>
      </c>
      <c r="C6012">
        <v>5.6378748390000002</v>
      </c>
      <c r="D6012">
        <v>4.5275454289999999</v>
      </c>
      <c r="E6012">
        <v>3.7862468919999999</v>
      </c>
      <c r="F6012">
        <v>3.741195491</v>
      </c>
      <c r="G6012">
        <v>4.9286245199999996</v>
      </c>
      <c r="H6012">
        <v>1.2179559959999999</v>
      </c>
      <c r="I6012">
        <v>3.5970476850000002</v>
      </c>
      <c r="J6012">
        <v>1.9654677110000001</v>
      </c>
      <c r="K6012">
        <v>3.9962819409999999</v>
      </c>
      <c r="L6012">
        <v>2.4491049020000002</v>
      </c>
      <c r="M6012">
        <v>2.7055407269999998</v>
      </c>
      <c r="N6012">
        <v>3.214336984</v>
      </c>
      <c r="O6012">
        <v>3.1219118780000001</v>
      </c>
      <c r="P6012">
        <v>7.1369430730000003</v>
      </c>
      <c r="Q6012">
        <v>6.7823994379999997</v>
      </c>
    </row>
    <row r="6013" spans="1:17">
      <c r="A6013" t="s">
        <v>16751</v>
      </c>
      <c r="B6013" s="14" t="s">
        <v>16753</v>
      </c>
      <c r="C6013">
        <v>7.6666026980000002</v>
      </c>
      <c r="D6013">
        <v>6.001045832</v>
      </c>
      <c r="E6013">
        <v>7.0416360630000003</v>
      </c>
      <c r="F6013">
        <v>3.9655817400000002</v>
      </c>
      <c r="G6013">
        <v>2.6477575799999999</v>
      </c>
      <c r="H6013">
        <v>4.1221579989999997</v>
      </c>
      <c r="I6013">
        <v>25.71482074</v>
      </c>
      <c r="J6013">
        <v>19.049203370000001</v>
      </c>
      <c r="K6013">
        <v>5.7965871719999997</v>
      </c>
      <c r="L6013">
        <v>2.5835742079999999</v>
      </c>
      <c r="M6013">
        <v>13.24476033</v>
      </c>
      <c r="N6013">
        <v>6.9935698239999997</v>
      </c>
      <c r="O6013">
        <v>17.83025104</v>
      </c>
      <c r="P6013">
        <v>10.543806160000001</v>
      </c>
      <c r="Q6013">
        <v>4.3918914320000004</v>
      </c>
    </row>
    <row r="6014" spans="1:17">
      <c r="A6014" t="s">
        <v>16754</v>
      </c>
      <c r="B6014" s="14" t="s">
        <v>1452</v>
      </c>
      <c r="C6014">
        <v>0.32880122000000001</v>
      </c>
      <c r="D6014">
        <v>1.6024905469999999</v>
      </c>
      <c r="E6014">
        <v>2.2387495020000001</v>
      </c>
      <c r="F6014">
        <v>1.6559815579999999</v>
      </c>
      <c r="G6014">
        <v>1.987223577</v>
      </c>
      <c r="H6014">
        <v>3.9146122829999999</v>
      </c>
      <c r="I6014">
        <v>2.397486287</v>
      </c>
      <c r="J6014">
        <v>4.7517771040000003</v>
      </c>
      <c r="K6014">
        <v>2.237408807</v>
      </c>
      <c r="L6014">
        <v>1.662044554</v>
      </c>
      <c r="M6014">
        <v>1.8934476899999999</v>
      </c>
      <c r="N6014">
        <v>2.1481941390000001</v>
      </c>
      <c r="O6014">
        <v>2.1848411950000002</v>
      </c>
      <c r="P6014">
        <v>2.1705465930000001</v>
      </c>
      <c r="Q6014">
        <v>1.808228422</v>
      </c>
    </row>
    <row r="6015" spans="1:17">
      <c r="A6015" t="s">
        <v>16755</v>
      </c>
      <c r="B6015" s="14" t="s">
        <v>1456</v>
      </c>
      <c r="C6015">
        <v>31.828464889999999</v>
      </c>
      <c r="D6015">
        <v>0.52883030099999995</v>
      </c>
      <c r="E6015">
        <v>4.3173572409999998</v>
      </c>
      <c r="F6015">
        <v>1.191430569</v>
      </c>
      <c r="G6015">
        <v>9.0686972539999999</v>
      </c>
      <c r="H6015">
        <v>10.695901299999999</v>
      </c>
      <c r="I6015">
        <v>13.924822089999999</v>
      </c>
      <c r="J6015">
        <v>1.6139626250000001</v>
      </c>
      <c r="K6015">
        <v>18.77066718</v>
      </c>
      <c r="L6015">
        <v>31.172141979999999</v>
      </c>
      <c r="M6015">
        <v>19.85627096</v>
      </c>
      <c r="N6015">
        <v>2.7464896749999999</v>
      </c>
      <c r="O6015">
        <v>37.011799199999999</v>
      </c>
      <c r="P6015">
        <v>0.11938196399999999</v>
      </c>
      <c r="Q6015">
        <v>11.486953959999999</v>
      </c>
    </row>
    <row r="6016" spans="1:17">
      <c r="A6016" t="s">
        <v>16756</v>
      </c>
      <c r="B6016" s="14" t="s">
        <v>16757</v>
      </c>
      <c r="C6016">
        <v>226.26066230000001</v>
      </c>
      <c r="D6016">
        <v>1251.9588329999999</v>
      </c>
      <c r="E6016">
        <v>3477.7295340000001</v>
      </c>
      <c r="F6016">
        <v>1140.6913030000001</v>
      </c>
      <c r="G6016">
        <v>2459.0089050000001</v>
      </c>
      <c r="H6016">
        <v>7835.1336529999999</v>
      </c>
      <c r="I6016">
        <v>705.30207559999997</v>
      </c>
      <c r="J6016">
        <v>943.74960139999996</v>
      </c>
      <c r="K6016">
        <v>782.6167987</v>
      </c>
      <c r="L6016">
        <v>466.58052320000002</v>
      </c>
      <c r="M6016">
        <v>296.18238159999999</v>
      </c>
      <c r="N6016">
        <v>219.93598589999999</v>
      </c>
      <c r="O6016">
        <v>111.288562</v>
      </c>
      <c r="P6016">
        <v>96.002777100000003</v>
      </c>
      <c r="Q6016">
        <v>1144.035181</v>
      </c>
    </row>
    <row r="6017" spans="1:17">
      <c r="A6017" t="s">
        <v>16758</v>
      </c>
      <c r="B6017" s="14" t="s">
        <v>2875</v>
      </c>
      <c r="C6017">
        <v>40.082802809999997</v>
      </c>
      <c r="D6017">
        <v>6.9961138089999997</v>
      </c>
      <c r="E6017">
        <v>8.5286479209999992</v>
      </c>
      <c r="F6017">
        <v>8.2667441850000003</v>
      </c>
      <c r="G6017">
        <v>7.1312937500000002</v>
      </c>
      <c r="H6017">
        <v>16.793463849999998</v>
      </c>
      <c r="I6017">
        <v>21.255831359999998</v>
      </c>
      <c r="J6017">
        <v>19.709331819999999</v>
      </c>
      <c r="K6017">
        <v>30.305921640000001</v>
      </c>
      <c r="L6017">
        <v>33.001361129999999</v>
      </c>
      <c r="M6017">
        <v>41.96771116</v>
      </c>
      <c r="N6017">
        <v>10.48108927</v>
      </c>
      <c r="O6017">
        <v>26.903534709999999</v>
      </c>
      <c r="P6017">
        <v>11.84514866</v>
      </c>
      <c r="Q6017">
        <v>16.699521300000001</v>
      </c>
    </row>
    <row r="6018" spans="1:17">
      <c r="A6018" t="s">
        <v>16759</v>
      </c>
      <c r="B6018" s="14" t="s">
        <v>5510</v>
      </c>
      <c r="C6018">
        <v>14.26235222</v>
      </c>
      <c r="D6018">
        <v>4.91491554</v>
      </c>
      <c r="E6018">
        <v>5.3949911269999999</v>
      </c>
      <c r="F6018">
        <v>6.6007065620000001</v>
      </c>
      <c r="G6018">
        <v>4.1594652720000003</v>
      </c>
      <c r="H6018">
        <v>14.606747779999999</v>
      </c>
      <c r="I6018">
        <v>4.6220150049999997</v>
      </c>
      <c r="J6018">
        <v>9.8036152639999994</v>
      </c>
      <c r="K6018">
        <v>6.0387715200000001</v>
      </c>
      <c r="L6018">
        <v>4.8062807980000004</v>
      </c>
      <c r="M6018">
        <v>1.21676659</v>
      </c>
      <c r="N6018">
        <v>5.3916534240000002</v>
      </c>
      <c r="O6018">
        <v>1.4040217660000001</v>
      </c>
      <c r="P6018">
        <v>8.7018731850000002</v>
      </c>
      <c r="Q6018">
        <v>6.318391407</v>
      </c>
    </row>
    <row r="6019" spans="1:17">
      <c r="A6019" t="e">
        <v>#N/A</v>
      </c>
      <c r="B6019" s="14" t="s">
        <v>16760</v>
      </c>
      <c r="C6019">
        <v>1.757337583</v>
      </c>
      <c r="D6019">
        <v>0.38930911499999998</v>
      </c>
      <c r="E6019">
        <v>0</v>
      </c>
      <c r="F6019">
        <v>0.47841583399999998</v>
      </c>
      <c r="G6019">
        <v>0.30345930900000001</v>
      </c>
      <c r="H6019">
        <v>0.67491462300000005</v>
      </c>
      <c r="I6019">
        <v>7.6882794280000004</v>
      </c>
      <c r="J6019">
        <v>4.2327886829999999</v>
      </c>
      <c r="K6019">
        <v>0.79721573400000001</v>
      </c>
      <c r="L6019">
        <v>4.4415488510000003</v>
      </c>
      <c r="M6019">
        <v>0</v>
      </c>
      <c r="N6019">
        <v>2.599564999</v>
      </c>
      <c r="O6019">
        <v>5.8386394480000003</v>
      </c>
      <c r="P6019">
        <v>0.79096900999999997</v>
      </c>
      <c r="Q6019">
        <v>0</v>
      </c>
    </row>
    <row r="6020" spans="1:17">
      <c r="A6020" t="s">
        <v>16761</v>
      </c>
      <c r="B6020" s="14" t="s">
        <v>16762</v>
      </c>
      <c r="C6020">
        <v>0</v>
      </c>
      <c r="D6020">
        <v>0</v>
      </c>
      <c r="E6020">
        <v>0</v>
      </c>
      <c r="F6020">
        <v>0.73005013600000002</v>
      </c>
      <c r="G6020">
        <v>0.92614204499999997</v>
      </c>
      <c r="H6020">
        <v>0</v>
      </c>
      <c r="I6020">
        <v>0</v>
      </c>
      <c r="J6020">
        <v>0.67990795699999995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0.80466544299999998</v>
      </c>
      <c r="Q6020">
        <v>0</v>
      </c>
    </row>
    <row r="6021" spans="1:17">
      <c r="A6021" t="s">
        <v>16763</v>
      </c>
      <c r="B6021" s="14" t="s">
        <v>16764</v>
      </c>
      <c r="C6021">
        <v>0</v>
      </c>
      <c r="D6021">
        <v>0</v>
      </c>
      <c r="E6021">
        <v>2.6789914019999999</v>
      </c>
      <c r="F6021">
        <v>2.0566046509999998</v>
      </c>
      <c r="G6021">
        <v>1.7393399389999999</v>
      </c>
      <c r="H6021">
        <v>0</v>
      </c>
      <c r="I6021">
        <v>0</v>
      </c>
      <c r="J6021">
        <v>3.830700926</v>
      </c>
      <c r="K6021">
        <v>0</v>
      </c>
      <c r="L6021">
        <v>0</v>
      </c>
      <c r="M6021">
        <v>0</v>
      </c>
      <c r="N6021">
        <v>2.4833242879999999</v>
      </c>
      <c r="O6021">
        <v>5.5775620750000003</v>
      </c>
      <c r="P6021">
        <v>0</v>
      </c>
      <c r="Q6021">
        <v>0</v>
      </c>
    </row>
    <row r="6022" spans="1:17">
      <c r="A6022" t="s">
        <v>16763</v>
      </c>
      <c r="B6022" s="14" t="s">
        <v>3557</v>
      </c>
      <c r="C6022">
        <v>3.062850423</v>
      </c>
      <c r="D6022">
        <v>23.861424580000001</v>
      </c>
      <c r="E6022">
        <v>36.169364260000002</v>
      </c>
      <c r="F6022">
        <v>21.19311179</v>
      </c>
      <c r="G6022">
        <v>24.770006720000001</v>
      </c>
      <c r="H6022">
        <v>24.506325149999999</v>
      </c>
      <c r="I6022">
        <v>6.6999221220000003</v>
      </c>
      <c r="J6022">
        <v>24.20270622</v>
      </c>
      <c r="K6022">
        <v>19.22088119</v>
      </c>
      <c r="L6022">
        <v>22.900878420000002</v>
      </c>
      <c r="M6022">
        <v>0</v>
      </c>
      <c r="N6022">
        <v>11.326905590000001</v>
      </c>
      <c r="O6022">
        <v>3.392040223</v>
      </c>
      <c r="P6022">
        <v>5.2845333739999996</v>
      </c>
      <c r="Q6022">
        <v>14.387597469999999</v>
      </c>
    </row>
    <row r="6023" spans="1:17">
      <c r="A6023" t="e">
        <v>#N/A</v>
      </c>
      <c r="B6023" s="14" t="s">
        <v>16765</v>
      </c>
      <c r="C6023">
        <v>17.42075346</v>
      </c>
      <c r="D6023">
        <v>0.34052472299999997</v>
      </c>
      <c r="E6023">
        <v>0</v>
      </c>
      <c r="F6023">
        <v>6.9744243999999997E-2</v>
      </c>
      <c r="G6023">
        <v>8.8477589999999995E-2</v>
      </c>
      <c r="H6023">
        <v>0</v>
      </c>
      <c r="I6023">
        <v>0</v>
      </c>
      <c r="J6023">
        <v>0.25981594400000002</v>
      </c>
      <c r="K6023">
        <v>0.69731649200000001</v>
      </c>
      <c r="L6023">
        <v>4.2087257249999999</v>
      </c>
      <c r="M6023">
        <v>0</v>
      </c>
      <c r="N6023">
        <v>0.18948442099999999</v>
      </c>
      <c r="O6023">
        <v>7.3767756469999997</v>
      </c>
      <c r="P6023">
        <v>0.38436252599999998</v>
      </c>
      <c r="Q6023">
        <v>2.1133389239999998</v>
      </c>
    </row>
    <row r="6024" spans="1:17">
      <c r="A6024" t="s">
        <v>16766</v>
      </c>
      <c r="B6024" s="14" t="s">
        <v>2183</v>
      </c>
      <c r="C6024">
        <v>5.9287476999999997</v>
      </c>
      <c r="D6024">
        <v>0.36939828600000002</v>
      </c>
      <c r="E6024">
        <v>0.29566257699999998</v>
      </c>
      <c r="F6024">
        <v>0.17653522799999999</v>
      </c>
      <c r="G6024">
        <v>0.28793918200000002</v>
      </c>
      <c r="H6024">
        <v>0.71155197999999997</v>
      </c>
      <c r="I6024">
        <v>0.810563331</v>
      </c>
      <c r="J6024">
        <v>1.244820265</v>
      </c>
      <c r="K6024">
        <v>1.6809842749999999</v>
      </c>
      <c r="L6024">
        <v>2.5754606949999999</v>
      </c>
      <c r="M6024">
        <v>2.1338450419999999</v>
      </c>
      <c r="N6024">
        <v>0.84504328100000003</v>
      </c>
      <c r="O6024">
        <v>3.693352006</v>
      </c>
      <c r="P6024">
        <v>0.55593754299999998</v>
      </c>
      <c r="Q6024">
        <v>2.5472576240000002</v>
      </c>
    </row>
    <row r="6025" spans="1:17">
      <c r="A6025" t="s">
        <v>16767</v>
      </c>
      <c r="B6025" s="14" t="s">
        <v>8153</v>
      </c>
      <c r="C6025">
        <v>2.0655964309999999</v>
      </c>
      <c r="D6025">
        <v>2.095320691</v>
      </c>
      <c r="E6025">
        <v>2.3517576330000001</v>
      </c>
      <c r="F6025">
        <v>2.0027051020000002</v>
      </c>
      <c r="G6025">
        <v>1.4830788159999999</v>
      </c>
      <c r="H6025">
        <v>2.0737219649999998</v>
      </c>
      <c r="I6025">
        <v>5.3904310840000003</v>
      </c>
      <c r="J6025">
        <v>6.3764340800000001</v>
      </c>
      <c r="K6025">
        <v>5.8853772959999997</v>
      </c>
      <c r="L6025">
        <v>4.7398022080000004</v>
      </c>
      <c r="M6025">
        <v>1.599915669</v>
      </c>
      <c r="N6025">
        <v>3.1002329450000001</v>
      </c>
      <c r="O6025">
        <v>3.2909378189999998</v>
      </c>
      <c r="P6025">
        <v>3.4741974199999999</v>
      </c>
      <c r="Q6025">
        <v>2.6655343330000001</v>
      </c>
    </row>
    <row r="6026" spans="1:17">
      <c r="A6026" t="s">
        <v>16768</v>
      </c>
      <c r="B6026" s="14" t="s">
        <v>1711</v>
      </c>
      <c r="C6026">
        <v>13.290685119999999</v>
      </c>
      <c r="D6026">
        <v>2.987003241</v>
      </c>
      <c r="E6026">
        <v>1.864797933</v>
      </c>
      <c r="F6026">
        <v>2.35972362</v>
      </c>
      <c r="G6026">
        <v>1.4967734079999999</v>
      </c>
      <c r="H6026">
        <v>0.81373801300000004</v>
      </c>
      <c r="I6026">
        <v>2.2471961020000002</v>
      </c>
      <c r="J6026">
        <v>2.222068588</v>
      </c>
      <c r="K6026">
        <v>4.6312136019999999</v>
      </c>
      <c r="L6026">
        <v>5.4768399130000001</v>
      </c>
      <c r="M6026">
        <v>2.2184424429999998</v>
      </c>
      <c r="N6026">
        <v>2.4931695569999999</v>
      </c>
      <c r="O6026">
        <v>8.5328375019999996</v>
      </c>
      <c r="P6026">
        <v>2.3119119079999999</v>
      </c>
      <c r="Q6026">
        <v>1.456534741</v>
      </c>
    </row>
    <row r="6027" spans="1:17">
      <c r="A6027" t="s">
        <v>16769</v>
      </c>
      <c r="B6027" s="14" t="s">
        <v>16770</v>
      </c>
      <c r="C6027">
        <v>7.7191463919999999</v>
      </c>
      <c r="D6027">
        <v>0.14250411499999999</v>
      </c>
      <c r="E6027">
        <v>0.54748235499999998</v>
      </c>
      <c r="F6027">
        <v>0.52536318199999998</v>
      </c>
      <c r="G6027">
        <v>0.222158684</v>
      </c>
      <c r="H6027">
        <v>0</v>
      </c>
      <c r="I6027">
        <v>0</v>
      </c>
      <c r="J6027">
        <v>8.1546593000000001E-2</v>
      </c>
      <c r="K6027">
        <v>0.58363145599999999</v>
      </c>
      <c r="L6027">
        <v>4.4709516269999998</v>
      </c>
      <c r="M6027">
        <v>1.2347717030000001</v>
      </c>
      <c r="N6027">
        <v>1.4273312499999999</v>
      </c>
      <c r="O6027">
        <v>2.137196683</v>
      </c>
      <c r="P6027">
        <v>0.19301943699999999</v>
      </c>
      <c r="Q6027">
        <v>0</v>
      </c>
    </row>
    <row r="6028" spans="1:17">
      <c r="A6028" t="s">
        <v>16771</v>
      </c>
      <c r="B6028" s="14" t="s">
        <v>16772</v>
      </c>
      <c r="C6028">
        <v>1.7443477590000001</v>
      </c>
      <c r="D6028">
        <v>7.6320208320000003</v>
      </c>
      <c r="E6028">
        <v>5.8920837290000003</v>
      </c>
      <c r="F6028">
        <v>0.23743974900000001</v>
      </c>
      <c r="G6028">
        <v>3.840506666</v>
      </c>
      <c r="H6028">
        <v>0.33496290699999998</v>
      </c>
      <c r="I6028">
        <v>9.5393118559999994</v>
      </c>
      <c r="J6028">
        <v>3.5933889369999998</v>
      </c>
      <c r="K6028">
        <v>1.9783072589999999</v>
      </c>
      <c r="L6028">
        <v>1.102179493</v>
      </c>
      <c r="M6028">
        <v>2.5112674749999999</v>
      </c>
      <c r="N6028">
        <v>6.8809323459999998</v>
      </c>
      <c r="O6028">
        <v>1.931827202</v>
      </c>
      <c r="P6028">
        <v>5.6921370680000001</v>
      </c>
      <c r="Q6028">
        <v>3.5973625619999998</v>
      </c>
    </row>
    <row r="6029" spans="1:17">
      <c r="A6029" t="s">
        <v>16773</v>
      </c>
      <c r="B6029" s="14" t="s">
        <v>4361</v>
      </c>
      <c r="C6029">
        <v>45.143307249999999</v>
      </c>
      <c r="D6029">
        <v>3.8648332519999999</v>
      </c>
      <c r="E6029">
        <v>3.3771975809999999</v>
      </c>
      <c r="F6029">
        <v>2.6684956620000002</v>
      </c>
      <c r="G6029">
        <v>3.2196158179999999</v>
      </c>
      <c r="H6029">
        <v>6.5620101420000001</v>
      </c>
      <c r="I6029">
        <v>31.03698005</v>
      </c>
      <c r="J6029">
        <v>4.6854279820000002</v>
      </c>
      <c r="K6029">
        <v>19.323382160000001</v>
      </c>
      <c r="L6029">
        <v>28.63778649</v>
      </c>
      <c r="M6029">
        <v>41.773768769999997</v>
      </c>
      <c r="N6029">
        <v>3.5547389329999999</v>
      </c>
      <c r="O6029">
        <v>39.57125843</v>
      </c>
      <c r="P6029">
        <v>3.5843444569999998</v>
      </c>
      <c r="Q6029">
        <v>13.22919181</v>
      </c>
    </row>
    <row r="6030" spans="1:17">
      <c r="A6030" t="e">
        <v>#N/A</v>
      </c>
      <c r="B6030" s="14" t="s">
        <v>16774</v>
      </c>
      <c r="C6030">
        <v>0</v>
      </c>
      <c r="D6030">
        <v>1.2117568489999999</v>
      </c>
      <c r="E6030">
        <v>0.87288991400000004</v>
      </c>
      <c r="F6030">
        <v>0.37227722200000002</v>
      </c>
      <c r="G6030">
        <v>1.4168133279999999</v>
      </c>
      <c r="H6030">
        <v>0</v>
      </c>
      <c r="I6030">
        <v>0</v>
      </c>
      <c r="J6030">
        <v>0.69341606200000006</v>
      </c>
      <c r="K6030">
        <v>2.4813999660000001</v>
      </c>
      <c r="L6030">
        <v>8.640430297</v>
      </c>
      <c r="M6030">
        <v>0</v>
      </c>
      <c r="N6030">
        <v>0.33714005200000002</v>
      </c>
      <c r="O6030">
        <v>3.0288747690000002</v>
      </c>
      <c r="P6030">
        <v>0.41032608700000001</v>
      </c>
      <c r="Q6030">
        <v>0</v>
      </c>
    </row>
    <row r="6031" spans="1:17">
      <c r="A6031" t="s">
        <v>16775</v>
      </c>
      <c r="B6031" s="14" t="s">
        <v>16776</v>
      </c>
      <c r="C6031">
        <v>122.7235043</v>
      </c>
      <c r="D6031">
        <v>10.50094006</v>
      </c>
      <c r="E6031">
        <v>9.2568419879999997</v>
      </c>
      <c r="F6031">
        <v>7.5128587089999996</v>
      </c>
      <c r="G6031">
        <v>8.8580535569999999</v>
      </c>
      <c r="H6031">
        <v>15.21210868</v>
      </c>
      <c r="I6031">
        <v>35.983404239999999</v>
      </c>
      <c r="J6031">
        <v>22.719188509999999</v>
      </c>
      <c r="K6031">
        <v>61.859428389999998</v>
      </c>
      <c r="L6031">
        <v>80.415778329999995</v>
      </c>
      <c r="M6031">
        <v>59.828183629999998</v>
      </c>
      <c r="N6031">
        <v>22.73256919</v>
      </c>
      <c r="O6031">
        <v>75.507562050000004</v>
      </c>
      <c r="P6031">
        <v>12.66462435</v>
      </c>
      <c r="Q6031">
        <v>22.318542619999999</v>
      </c>
    </row>
    <row r="6032" spans="1:17">
      <c r="A6032" t="e">
        <v>#N/A</v>
      </c>
      <c r="B6032" s="14" t="s">
        <v>16777</v>
      </c>
      <c r="C6032">
        <v>2.1287336699999999</v>
      </c>
      <c r="D6032">
        <v>0.47158578400000001</v>
      </c>
      <c r="E6032">
        <v>1.8117715050000001</v>
      </c>
      <c r="F6032">
        <v>0.579524335</v>
      </c>
      <c r="G6032">
        <v>0.73518492300000005</v>
      </c>
      <c r="H6032">
        <v>0.81755121799999997</v>
      </c>
      <c r="I6032">
        <v>6.2087479920000002</v>
      </c>
      <c r="J6032">
        <v>0.26986037499999999</v>
      </c>
      <c r="K6032">
        <v>0.96569947099999998</v>
      </c>
      <c r="L6032">
        <v>0</v>
      </c>
      <c r="M6032">
        <v>4.0862032629999998</v>
      </c>
      <c r="N6032">
        <v>0.52482626700000001</v>
      </c>
      <c r="O6032">
        <v>4.7150524750000002</v>
      </c>
      <c r="P6032">
        <v>0.63875504299999997</v>
      </c>
      <c r="Q6032">
        <v>0</v>
      </c>
    </row>
    <row r="6033" spans="1:17">
      <c r="A6033" t="s">
        <v>16778</v>
      </c>
      <c r="B6033" s="14" t="s">
        <v>16779</v>
      </c>
      <c r="C6033">
        <v>0</v>
      </c>
      <c r="D6033">
        <v>0</v>
      </c>
      <c r="E6033">
        <v>0.42245633599999999</v>
      </c>
      <c r="F6033">
        <v>0.54051788899999997</v>
      </c>
      <c r="G6033">
        <v>0</v>
      </c>
      <c r="H6033">
        <v>0.76252373200000001</v>
      </c>
      <c r="I6033">
        <v>2.8954257459999999</v>
      </c>
      <c r="J6033">
        <v>0.75509008600000005</v>
      </c>
      <c r="K6033">
        <v>0.90070046800000003</v>
      </c>
      <c r="L6033">
        <v>1.254524014</v>
      </c>
      <c r="M6033">
        <v>0</v>
      </c>
      <c r="N6033">
        <v>0.48950142200000002</v>
      </c>
      <c r="O6033">
        <v>2.1988465869999998</v>
      </c>
      <c r="P6033">
        <v>0</v>
      </c>
      <c r="Q6033">
        <v>2.7297294440000002</v>
      </c>
    </row>
    <row r="6034" spans="1:17">
      <c r="A6034" t="s">
        <v>16775</v>
      </c>
      <c r="B6034" s="14" t="s">
        <v>9217</v>
      </c>
      <c r="C6034">
        <v>98.850665829999997</v>
      </c>
      <c r="D6034">
        <v>92.980737509999997</v>
      </c>
      <c r="E6034">
        <v>142.2119189</v>
      </c>
      <c r="F6034">
        <v>69.723972250000003</v>
      </c>
      <c r="G6034">
        <v>97.249953039999994</v>
      </c>
      <c r="H6034">
        <v>26.470106919999999</v>
      </c>
      <c r="I6034">
        <v>50.314140029999997</v>
      </c>
      <c r="J6034">
        <v>123.51300139999999</v>
      </c>
      <c r="K6034">
        <v>55.799680219999999</v>
      </c>
      <c r="L6034">
        <v>64.842341669999996</v>
      </c>
      <c r="M6034">
        <v>51.441543940000003</v>
      </c>
      <c r="N6034">
        <v>647.44442470000001</v>
      </c>
      <c r="O6034">
        <v>155.77078650000001</v>
      </c>
      <c r="P6034">
        <v>571.99440570000002</v>
      </c>
      <c r="Q6034">
        <v>294.1510202</v>
      </c>
    </row>
    <row r="6035" spans="1:17">
      <c r="A6035" t="s">
        <v>16780</v>
      </c>
      <c r="B6035" s="14" t="s">
        <v>3966</v>
      </c>
      <c r="C6035">
        <v>19.361290579999999</v>
      </c>
      <c r="D6035">
        <v>5.4609588220000003</v>
      </c>
      <c r="E6035">
        <v>4.2151709080000002</v>
      </c>
      <c r="F6035">
        <v>5.2301440980000002</v>
      </c>
      <c r="G6035">
        <v>4.2136329669999997</v>
      </c>
      <c r="H6035">
        <v>6.2859375450000003</v>
      </c>
      <c r="I6035">
        <v>6.3310324189999996</v>
      </c>
      <c r="J6035">
        <v>6.8762223369999997</v>
      </c>
      <c r="K6035">
        <v>9.0096166709999999</v>
      </c>
      <c r="L6035">
        <v>7.7248119590000002</v>
      </c>
      <c r="M6035">
        <v>6.896578925</v>
      </c>
      <c r="N6035">
        <v>3.8507129760000001</v>
      </c>
      <c r="O6035">
        <v>11.384265170000001</v>
      </c>
      <c r="P6035">
        <v>4.1326123729999997</v>
      </c>
      <c r="Q6035">
        <v>6.3460602350000004</v>
      </c>
    </row>
    <row r="6036" spans="1:17">
      <c r="A6036" t="s">
        <v>16781</v>
      </c>
      <c r="B6036" s="14" t="s">
        <v>3548</v>
      </c>
      <c r="C6036">
        <v>3.40651416</v>
      </c>
      <c r="D6036">
        <v>1.625414962</v>
      </c>
      <c r="E6036">
        <v>1.1987466600000001</v>
      </c>
      <c r="F6036">
        <v>1.6764285800000001</v>
      </c>
      <c r="G6036">
        <v>1.4932277519999999</v>
      </c>
      <c r="H6036">
        <v>3.6229553989999999</v>
      </c>
      <c r="I6036">
        <v>1.1464122240000001</v>
      </c>
      <c r="J6036">
        <v>4.0859189450000004</v>
      </c>
      <c r="K6036">
        <v>2.0208609489999998</v>
      </c>
      <c r="L6036">
        <v>1.9868603680000001</v>
      </c>
      <c r="M6036">
        <v>0</v>
      </c>
      <c r="N6036">
        <v>1.2920849720000001</v>
      </c>
      <c r="O6036">
        <v>1.7412186169999999</v>
      </c>
      <c r="P6036">
        <v>2.9878820899999998</v>
      </c>
      <c r="Q6036">
        <v>2.5218820239999999</v>
      </c>
    </row>
    <row r="6037" spans="1:17">
      <c r="A6037" t="s">
        <v>16782</v>
      </c>
      <c r="B6037" s="14" t="s">
        <v>6558</v>
      </c>
      <c r="C6037">
        <v>17.14952134</v>
      </c>
      <c r="D6037">
        <v>2.1490385729999999</v>
      </c>
      <c r="E6037">
        <v>1.400627048</v>
      </c>
      <c r="F6037">
        <v>1.8392118770000001</v>
      </c>
      <c r="G6037">
        <v>1.106786362</v>
      </c>
      <c r="H6037">
        <v>2.727685567</v>
      </c>
      <c r="I6037">
        <v>2.0209683059999999</v>
      </c>
      <c r="J6037">
        <v>2.0203305220000001</v>
      </c>
      <c r="K6037">
        <v>5.8152607410000003</v>
      </c>
      <c r="L6037">
        <v>6.6767620360000004</v>
      </c>
      <c r="M6037">
        <v>8.9779919009999993</v>
      </c>
      <c r="N6037">
        <v>2.092700711</v>
      </c>
      <c r="O6037">
        <v>13.62104295</v>
      </c>
      <c r="P6037">
        <v>2.806878282</v>
      </c>
      <c r="Q6037">
        <v>6.5495186329999999</v>
      </c>
    </row>
    <row r="6038" spans="1:17">
      <c r="A6038" t="s">
        <v>16783</v>
      </c>
      <c r="B6038" s="14" t="s">
        <v>2542</v>
      </c>
      <c r="C6038">
        <v>1.4597890840000001</v>
      </c>
      <c r="D6038">
        <v>0.93783726499999998</v>
      </c>
      <c r="E6038">
        <v>0.63674578199999998</v>
      </c>
      <c r="F6038">
        <v>0.75508190100000006</v>
      </c>
      <c r="G6038">
        <v>0.68061128000000004</v>
      </c>
      <c r="H6038">
        <v>1.401598943</v>
      </c>
      <c r="I6038">
        <v>2.554606809</v>
      </c>
      <c r="J6038">
        <v>1.924603364</v>
      </c>
      <c r="K6038">
        <v>1.4569124579999999</v>
      </c>
      <c r="L6038">
        <v>2.0292336120000001</v>
      </c>
      <c r="M6038">
        <v>0.84063990799999999</v>
      </c>
      <c r="N6038">
        <v>0.39589227799999999</v>
      </c>
      <c r="O6038">
        <v>1.6166846589999999</v>
      </c>
      <c r="P6038">
        <v>1.2921863229999999</v>
      </c>
      <c r="Q6038">
        <v>1.5052590779999999</v>
      </c>
    </row>
    <row r="6039" spans="1:17">
      <c r="A6039" t="s">
        <v>16784</v>
      </c>
      <c r="B6039" s="14" t="s">
        <v>16785</v>
      </c>
      <c r="C6039">
        <v>45.533067369999998</v>
      </c>
      <c r="D6039">
        <v>10.3216827</v>
      </c>
      <c r="E6039">
        <v>10.251607099999999</v>
      </c>
      <c r="F6039">
        <v>7.927595706</v>
      </c>
      <c r="G6039">
        <v>7.4970011220000004</v>
      </c>
      <c r="H6039">
        <v>14.23377634</v>
      </c>
      <c r="I6039">
        <v>12.353816520000001</v>
      </c>
      <c r="J6039">
        <v>16.779779699999999</v>
      </c>
      <c r="K6039">
        <v>46.596237559999999</v>
      </c>
      <c r="L6039">
        <v>47.504642680000003</v>
      </c>
      <c r="M6039">
        <v>22.35886606</v>
      </c>
      <c r="N6039">
        <v>12.79230383</v>
      </c>
      <c r="O6039">
        <v>37.526981749999997</v>
      </c>
      <c r="P6039">
        <v>14.139416110000001</v>
      </c>
      <c r="Q6039">
        <v>20.38197985</v>
      </c>
    </row>
    <row r="6040" spans="1:17">
      <c r="A6040" t="s">
        <v>16786</v>
      </c>
      <c r="B6040" s="14" t="s">
        <v>4360</v>
      </c>
      <c r="C6040">
        <v>3.647191791</v>
      </c>
      <c r="D6040">
        <v>4.039875501</v>
      </c>
      <c r="E6040">
        <v>4.805440827</v>
      </c>
      <c r="F6040">
        <v>5.9574471679999998</v>
      </c>
      <c r="G6040">
        <v>3.63347168</v>
      </c>
      <c r="H6040">
        <v>7.3268584729999997</v>
      </c>
      <c r="I6040">
        <v>6.5461799479999998</v>
      </c>
      <c r="J6040">
        <v>4.4101638379999999</v>
      </c>
      <c r="K6040">
        <v>3.8181867679999999</v>
      </c>
      <c r="L6040">
        <v>4.6090121399999999</v>
      </c>
      <c r="M6040">
        <v>1.615604823</v>
      </c>
      <c r="N6040">
        <v>2.9050845270000001</v>
      </c>
      <c r="O6040">
        <v>3.4177724129999998</v>
      </c>
      <c r="P6040">
        <v>5.387759924</v>
      </c>
      <c r="Q6040">
        <v>3.664365069</v>
      </c>
    </row>
    <row r="6041" spans="1:17">
      <c r="A6041" t="s">
        <v>16787</v>
      </c>
      <c r="B6041" s="14" t="s">
        <v>795</v>
      </c>
      <c r="C6041">
        <v>5.8310329269999999</v>
      </c>
      <c r="D6041">
        <v>0.60789130999999996</v>
      </c>
      <c r="E6041">
        <v>0.766316145</v>
      </c>
      <c r="F6041">
        <v>0.49023715499999998</v>
      </c>
      <c r="G6041">
        <v>0.50345512400000003</v>
      </c>
      <c r="H6041">
        <v>1.8442434459999999</v>
      </c>
      <c r="I6041">
        <v>1.750722544</v>
      </c>
      <c r="J6041">
        <v>1.0218384119999999</v>
      </c>
      <c r="K6041">
        <v>2.878650666</v>
      </c>
      <c r="L6041">
        <v>14.62916708</v>
      </c>
      <c r="M6041">
        <v>7.2424898369999999</v>
      </c>
      <c r="N6041">
        <v>1.0570628719999999</v>
      </c>
      <c r="O6041">
        <v>7.9772108739999998</v>
      </c>
      <c r="P6041">
        <v>0.874839755</v>
      </c>
      <c r="Q6041">
        <v>3.7726493310000002</v>
      </c>
    </row>
    <row r="6042" spans="1:17">
      <c r="A6042" t="s">
        <v>16788</v>
      </c>
      <c r="B6042" s="14" t="s">
        <v>8758</v>
      </c>
      <c r="C6042">
        <v>4.191619609</v>
      </c>
      <c r="D6042">
        <v>3.139498594</v>
      </c>
      <c r="E6042">
        <v>2.35709809</v>
      </c>
      <c r="F6042">
        <v>4.1026065389999999</v>
      </c>
      <c r="G6042">
        <v>1.688899921</v>
      </c>
      <c r="H6042">
        <v>0.76657774899999997</v>
      </c>
      <c r="I6042">
        <v>6.6948848569999999</v>
      </c>
      <c r="J6042">
        <v>5.1113041839999998</v>
      </c>
      <c r="K6042">
        <v>3.0786629830000001</v>
      </c>
      <c r="L6042">
        <v>2.7746263359999999</v>
      </c>
      <c r="M6042">
        <v>1.532573094</v>
      </c>
      <c r="N6042">
        <v>2.7557818100000002</v>
      </c>
      <c r="O6042">
        <v>3.536859083</v>
      </c>
      <c r="P6042">
        <v>9.2534581389999992</v>
      </c>
      <c r="Q6042">
        <v>4.9396360750000001</v>
      </c>
    </row>
    <row r="6043" spans="1:17">
      <c r="A6043" t="s">
        <v>16789</v>
      </c>
      <c r="B6043" s="14" t="s">
        <v>16790</v>
      </c>
      <c r="C6043">
        <v>247.7845992</v>
      </c>
      <c r="D6043">
        <v>139.59243459999999</v>
      </c>
      <c r="E6043">
        <v>172.26951740000001</v>
      </c>
      <c r="F6043">
        <v>100.2782737</v>
      </c>
      <c r="G6043">
        <v>113.5255957</v>
      </c>
      <c r="H6043">
        <v>282.6749269</v>
      </c>
      <c r="I6043">
        <v>3347.3363250000002</v>
      </c>
      <c r="J6043">
        <v>13025.573549999999</v>
      </c>
      <c r="K6043">
        <v>447.81665090000001</v>
      </c>
      <c r="L6043">
        <v>240.73911150000001</v>
      </c>
      <c r="M6043">
        <v>265.94592590000002</v>
      </c>
      <c r="N6043">
        <v>5883.9965789999997</v>
      </c>
      <c r="O6043">
        <v>1012.831296</v>
      </c>
      <c r="P6043">
        <v>6823.41111</v>
      </c>
      <c r="Q6043">
        <v>2399.344126</v>
      </c>
    </row>
    <row r="6044" spans="1:17">
      <c r="A6044" t="e">
        <v>#N/A</v>
      </c>
      <c r="B6044" s="14" t="s">
        <v>16791</v>
      </c>
      <c r="C6044">
        <v>0</v>
      </c>
      <c r="D6044">
        <v>0</v>
      </c>
      <c r="E6044">
        <v>0.60185560299999996</v>
      </c>
      <c r="F6044">
        <v>0</v>
      </c>
      <c r="G6044">
        <v>0</v>
      </c>
      <c r="H6044">
        <v>0</v>
      </c>
      <c r="I6044">
        <v>0</v>
      </c>
      <c r="J6044">
        <v>0.358581594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</row>
    <row r="6045" spans="1:17">
      <c r="A6045" t="s">
        <v>16792</v>
      </c>
      <c r="B6045" s="14" t="s">
        <v>3754</v>
      </c>
      <c r="C6045">
        <v>326.8647904</v>
      </c>
      <c r="D6045">
        <v>555.80364710000003</v>
      </c>
      <c r="E6045">
        <v>545.43846940000003</v>
      </c>
      <c r="F6045">
        <v>577.06916539999997</v>
      </c>
      <c r="G6045">
        <v>446.59094900000002</v>
      </c>
      <c r="H6045">
        <v>119.2349167</v>
      </c>
      <c r="I6045">
        <v>519.5995514</v>
      </c>
      <c r="J6045">
        <v>1338.4894670000001</v>
      </c>
      <c r="K6045">
        <v>298.95590010000001</v>
      </c>
      <c r="L6045">
        <v>389.190718</v>
      </c>
      <c r="M6045">
        <v>149.26813580000001</v>
      </c>
      <c r="N6045">
        <v>1327.4750879999999</v>
      </c>
      <c r="O6045">
        <v>290.63449700000001</v>
      </c>
      <c r="P6045">
        <v>1199.6583029999999</v>
      </c>
      <c r="Q6045">
        <v>462.3813202</v>
      </c>
    </row>
    <row r="6046" spans="1:17">
      <c r="A6046" t="s">
        <v>15705</v>
      </c>
      <c r="B6046" s="14" t="s">
        <v>16793</v>
      </c>
      <c r="C6046">
        <v>10.336663850000001</v>
      </c>
      <c r="D6046">
        <v>0.763305715</v>
      </c>
      <c r="E6046">
        <v>0.83786334200000001</v>
      </c>
      <c r="F6046">
        <v>0.40200615299999998</v>
      </c>
      <c r="G6046">
        <v>0.59498279200000004</v>
      </c>
      <c r="H6046">
        <v>0.37808089700000003</v>
      </c>
      <c r="I6046">
        <v>3.589085549</v>
      </c>
      <c r="J6046">
        <v>2.4959672300000002</v>
      </c>
      <c r="K6046">
        <v>2.4562606329999999</v>
      </c>
      <c r="L6046">
        <v>8.3973860120000001</v>
      </c>
      <c r="M6046">
        <v>2.8345295579999998</v>
      </c>
      <c r="N6046">
        <v>1.7596380089999999</v>
      </c>
      <c r="O6046">
        <v>5.4512525639999998</v>
      </c>
      <c r="P6046">
        <v>1.9939206869999999</v>
      </c>
      <c r="Q6046">
        <v>3.0453239089999999</v>
      </c>
    </row>
    <row r="6047" spans="1:17">
      <c r="A6047" t="s">
        <v>16794</v>
      </c>
      <c r="B6047" s="14" t="s">
        <v>4437</v>
      </c>
      <c r="C6047">
        <v>5.3902272250000003</v>
      </c>
      <c r="D6047">
        <v>1.699318654</v>
      </c>
      <c r="E6047">
        <v>1.577000661</v>
      </c>
      <c r="F6047">
        <v>0.93125371199999996</v>
      </c>
      <c r="G6047">
        <v>0.87709185199999995</v>
      </c>
      <c r="H6047">
        <v>1.035072376</v>
      </c>
      <c r="I6047">
        <v>111.409936</v>
      </c>
      <c r="J6047">
        <v>3.5874360329999999</v>
      </c>
      <c r="K6047">
        <v>30.001645320000002</v>
      </c>
      <c r="L6047">
        <v>2.8163812209999999</v>
      </c>
      <c r="M6047">
        <v>191.01769469999999</v>
      </c>
      <c r="N6047">
        <v>5.5201606160000001</v>
      </c>
      <c r="O6047">
        <v>136.84066949999999</v>
      </c>
      <c r="P6047">
        <v>2.270594606</v>
      </c>
      <c r="Q6047">
        <v>28.930747</v>
      </c>
    </row>
    <row r="6048" spans="1:17">
      <c r="A6048" t="s">
        <v>16795</v>
      </c>
      <c r="B6048" s="14" t="s">
        <v>8265</v>
      </c>
      <c r="C6048">
        <v>7.8050587729999998</v>
      </c>
      <c r="D6048">
        <v>2.3054424729999998</v>
      </c>
      <c r="E6048">
        <v>2.2143028469999999</v>
      </c>
      <c r="F6048">
        <v>2.172060127</v>
      </c>
      <c r="G6048">
        <v>2.066607597</v>
      </c>
      <c r="H6048">
        <v>3.6637007559999999</v>
      </c>
      <c r="I6048">
        <v>2.7823326779999999</v>
      </c>
      <c r="J6048">
        <v>1.429205931</v>
      </c>
      <c r="K6048">
        <v>1.5736723850000001</v>
      </c>
      <c r="L6048">
        <v>2.9590117029999998</v>
      </c>
      <c r="M6048">
        <v>0.33293718300000003</v>
      </c>
      <c r="N6048">
        <v>1.8387655270000001</v>
      </c>
      <c r="O6048">
        <v>3.0733983380000001</v>
      </c>
      <c r="P6048">
        <v>2.1598558790000002</v>
      </c>
      <c r="Q6048">
        <v>2.1461795549999998</v>
      </c>
    </row>
    <row r="6049" spans="1:17">
      <c r="A6049" t="e">
        <v>#N/A</v>
      </c>
      <c r="B6049" s="14" t="s">
        <v>16796</v>
      </c>
      <c r="C6049">
        <v>4.7197066510000001</v>
      </c>
      <c r="D6049">
        <v>0.52278652599999997</v>
      </c>
      <c r="E6049">
        <v>1.7574183590000001</v>
      </c>
      <c r="F6049">
        <v>0.64244411999999995</v>
      </c>
      <c r="G6049">
        <v>0.81500499999999998</v>
      </c>
      <c r="H6049">
        <v>0</v>
      </c>
      <c r="I6049">
        <v>0</v>
      </c>
      <c r="J6049">
        <v>2.3932760069999999</v>
      </c>
      <c r="K6049">
        <v>3.2116405270000001</v>
      </c>
      <c r="L6049">
        <v>1.4910914</v>
      </c>
      <c r="M6049">
        <v>0</v>
      </c>
      <c r="N6049">
        <v>2.036325916</v>
      </c>
      <c r="O6049">
        <v>2.6134862289999998</v>
      </c>
      <c r="P6049">
        <v>0.35405279499999998</v>
      </c>
      <c r="Q6049">
        <v>0</v>
      </c>
    </row>
    <row r="6050" spans="1:17">
      <c r="A6050" t="s">
        <v>16797</v>
      </c>
      <c r="B6050" s="14" t="s">
        <v>16798</v>
      </c>
      <c r="C6050">
        <v>16.291647959999999</v>
      </c>
      <c r="D6050">
        <v>3.3573446649999998</v>
      </c>
      <c r="E6050">
        <v>2.3781578720000001</v>
      </c>
      <c r="F6050">
        <v>1.1345916789999999</v>
      </c>
      <c r="G6050">
        <v>3.663783945</v>
      </c>
      <c r="H6050">
        <v>2.0371276229999999</v>
      </c>
      <c r="I6050">
        <v>2.2100864410000001</v>
      </c>
      <c r="J6050">
        <v>1.344845463</v>
      </c>
      <c r="K6050">
        <v>2.578151799</v>
      </c>
      <c r="L6050">
        <v>3.830326532</v>
      </c>
      <c r="M6050">
        <v>0.72726920500000003</v>
      </c>
      <c r="N6050">
        <v>1.0742086260000001</v>
      </c>
      <c r="O6050">
        <v>6.2939461940000001</v>
      </c>
      <c r="P6050">
        <v>0.79580674100000004</v>
      </c>
      <c r="Q6050">
        <v>3.125414997</v>
      </c>
    </row>
    <row r="6051" spans="1:17">
      <c r="A6051" t="e">
        <v>#N/A</v>
      </c>
      <c r="B6051" s="14" t="s">
        <v>16799</v>
      </c>
      <c r="C6051">
        <v>24.655183999999998</v>
      </c>
      <c r="D6051">
        <v>5.4619487839999996</v>
      </c>
      <c r="E6051">
        <v>4.8088562069999998</v>
      </c>
      <c r="F6051">
        <v>3.7475906970000001</v>
      </c>
      <c r="G6051">
        <v>5.7476098880000004</v>
      </c>
      <c r="H6051">
        <v>57.602787829999997</v>
      </c>
      <c r="I6051">
        <v>57.5282202</v>
      </c>
      <c r="J6051">
        <v>14.481701210000001</v>
      </c>
      <c r="K6051">
        <v>21.62398099</v>
      </c>
      <c r="L6051">
        <v>27.002849229999999</v>
      </c>
      <c r="M6051">
        <v>41.805315380000003</v>
      </c>
      <c r="N6051">
        <v>15.247116930000001</v>
      </c>
      <c r="O6051">
        <v>23.664402670000001</v>
      </c>
      <c r="P6051">
        <v>21.886099389999998</v>
      </c>
      <c r="Q6051">
        <v>21.75091879</v>
      </c>
    </row>
    <row r="6052" spans="1:17">
      <c r="A6052" t="s">
        <v>16800</v>
      </c>
      <c r="B6052" s="14" t="s">
        <v>16801</v>
      </c>
      <c r="C6052">
        <v>13.53192593</v>
      </c>
      <c r="D6052">
        <v>0</v>
      </c>
      <c r="E6052">
        <v>0</v>
      </c>
      <c r="F6052">
        <v>0</v>
      </c>
      <c r="G6052">
        <v>0.25963448099999997</v>
      </c>
      <c r="H6052">
        <v>0</v>
      </c>
      <c r="I6052">
        <v>0.73088416899999997</v>
      </c>
      <c r="J6052">
        <v>0.190605265</v>
      </c>
      <c r="K6052">
        <v>0.45472256700000002</v>
      </c>
      <c r="L6052">
        <v>0.63335193000000001</v>
      </c>
      <c r="M6052">
        <v>0.96204300099999995</v>
      </c>
      <c r="N6052">
        <v>0</v>
      </c>
      <c r="O6052">
        <v>4.4403892239999996</v>
      </c>
      <c r="P6052">
        <v>0.22557975399999999</v>
      </c>
      <c r="Q6052">
        <v>0.68905791800000005</v>
      </c>
    </row>
    <row r="6053" spans="1:17">
      <c r="A6053" t="s">
        <v>12310</v>
      </c>
      <c r="B6053" s="14" t="s">
        <v>16802</v>
      </c>
      <c r="C6053">
        <v>31.301232989999999</v>
      </c>
      <c r="D6053">
        <v>3.131606332</v>
      </c>
      <c r="E6053">
        <v>2.792963163</v>
      </c>
      <c r="F6053">
        <v>3.5734972420000002</v>
      </c>
      <c r="G6053">
        <v>2.441029645</v>
      </c>
      <c r="H6053">
        <v>4.2656584349999997</v>
      </c>
      <c r="I6053">
        <v>8.8349421299999999</v>
      </c>
      <c r="J6053">
        <v>4.7360825630000001</v>
      </c>
      <c r="K6053">
        <v>13.7417382</v>
      </c>
      <c r="L6053">
        <v>9.5699631410000006</v>
      </c>
      <c r="M6053">
        <v>11.62919462</v>
      </c>
      <c r="N6053">
        <v>1.4936375909999999</v>
      </c>
      <c r="O6053">
        <v>63.739670259999997</v>
      </c>
      <c r="P6053">
        <v>3.1812812259999999</v>
      </c>
      <c r="Q6053">
        <v>27.7644853</v>
      </c>
    </row>
    <row r="6054" spans="1:17">
      <c r="A6054" t="e">
        <v>#N/A</v>
      </c>
      <c r="B6054" s="14" t="s">
        <v>16803</v>
      </c>
      <c r="C6054">
        <v>89.16491259</v>
      </c>
      <c r="D6054">
        <v>0</v>
      </c>
      <c r="E6054">
        <v>0</v>
      </c>
      <c r="F6054">
        <v>0</v>
      </c>
      <c r="G6054">
        <v>1.6207485800000001</v>
      </c>
      <c r="H6054">
        <v>0</v>
      </c>
      <c r="I6054">
        <v>0</v>
      </c>
      <c r="J6054">
        <v>0</v>
      </c>
      <c r="K6054">
        <v>10.6446419</v>
      </c>
      <c r="L6054">
        <v>17.79143148</v>
      </c>
      <c r="M6054">
        <v>54.049324980000002</v>
      </c>
      <c r="N6054">
        <v>2.3140067229999999</v>
      </c>
      <c r="O6054">
        <v>83.15638002</v>
      </c>
      <c r="P6054">
        <v>0</v>
      </c>
      <c r="Q6054">
        <v>35.486482770000002</v>
      </c>
    </row>
    <row r="6055" spans="1:17">
      <c r="A6055" t="s">
        <v>10813</v>
      </c>
      <c r="B6055" s="14" t="s">
        <v>16804</v>
      </c>
      <c r="C6055">
        <v>3.841621693</v>
      </c>
      <c r="D6055">
        <v>0</v>
      </c>
      <c r="E6055">
        <v>0</v>
      </c>
      <c r="F6055">
        <v>0</v>
      </c>
      <c r="G6055">
        <v>0</v>
      </c>
      <c r="H6055">
        <v>0</v>
      </c>
      <c r="I6055">
        <v>0</v>
      </c>
      <c r="J6055">
        <v>0</v>
      </c>
      <c r="K6055">
        <v>3.485501347</v>
      </c>
      <c r="L6055">
        <v>2.427358093</v>
      </c>
      <c r="M6055">
        <v>3.6870857350000001</v>
      </c>
      <c r="N6055">
        <v>0.236782083</v>
      </c>
      <c r="O6055">
        <v>4.2545124660000004</v>
      </c>
      <c r="P6055">
        <v>0</v>
      </c>
      <c r="Q6055">
        <v>0</v>
      </c>
    </row>
    <row r="6056" spans="1:17">
      <c r="A6056" t="s">
        <v>10813</v>
      </c>
      <c r="B6056" s="14" t="s">
        <v>16805</v>
      </c>
      <c r="C6056">
        <v>37.733695310000002</v>
      </c>
      <c r="D6056">
        <v>0.92880854899999998</v>
      </c>
      <c r="E6056">
        <v>1.895692393</v>
      </c>
      <c r="F6056">
        <v>0.57069909100000005</v>
      </c>
      <c r="G6056">
        <v>1.8099730329999999</v>
      </c>
      <c r="H6056">
        <v>0</v>
      </c>
      <c r="I6056">
        <v>0</v>
      </c>
      <c r="J6056">
        <v>0.66437706399999996</v>
      </c>
      <c r="K6056">
        <v>4.2794702449999997</v>
      </c>
      <c r="L6056">
        <v>6.6228678929999996</v>
      </c>
      <c r="M6056">
        <v>6.0359652260000001</v>
      </c>
      <c r="N6056">
        <v>1.033667978</v>
      </c>
      <c r="O6056">
        <v>9.2864992920000002</v>
      </c>
      <c r="P6056">
        <v>0.15725695200000001</v>
      </c>
      <c r="Q6056">
        <v>0</v>
      </c>
    </row>
    <row r="6057" spans="1:17">
      <c r="A6057" t="s">
        <v>16806</v>
      </c>
      <c r="B6057" s="14" t="s">
        <v>16807</v>
      </c>
      <c r="C6057">
        <v>6.1637959999999996</v>
      </c>
      <c r="D6057">
        <v>3.4137179899999999</v>
      </c>
      <c r="E6057">
        <v>0.655753119</v>
      </c>
      <c r="F6057">
        <v>0.83901284300000001</v>
      </c>
      <c r="G6057">
        <v>1.0643722010000001</v>
      </c>
      <c r="H6057">
        <v>0</v>
      </c>
      <c r="I6057">
        <v>0</v>
      </c>
      <c r="J6057">
        <v>0.39069337799999998</v>
      </c>
      <c r="K6057">
        <v>2.7962044389999998</v>
      </c>
      <c r="L6057">
        <v>11.68392515</v>
      </c>
      <c r="M6057">
        <v>0</v>
      </c>
      <c r="N6057">
        <v>0</v>
      </c>
      <c r="O6057">
        <v>0</v>
      </c>
      <c r="P6057">
        <v>0</v>
      </c>
      <c r="Q6057">
        <v>0</v>
      </c>
    </row>
    <row r="6058" spans="1:17">
      <c r="A6058" t="e">
        <v>#N/A</v>
      </c>
      <c r="B6058" s="14" t="s">
        <v>16808</v>
      </c>
      <c r="C6058">
        <v>0</v>
      </c>
      <c r="D6058">
        <v>0</v>
      </c>
      <c r="E6058">
        <v>0</v>
      </c>
      <c r="F6058">
        <v>0</v>
      </c>
      <c r="G6058">
        <v>0</v>
      </c>
      <c r="H6058">
        <v>0</v>
      </c>
      <c r="I6058">
        <v>0</v>
      </c>
      <c r="J6058">
        <v>0.53421339400000001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</row>
    <row r="6059" spans="1:17">
      <c r="A6059" t="e">
        <v>#N/A</v>
      </c>
      <c r="B6059" s="14" t="s">
        <v>16809</v>
      </c>
      <c r="C6059">
        <v>1.3451932639999999</v>
      </c>
      <c r="D6059">
        <v>0.89401604700000004</v>
      </c>
      <c r="E6059">
        <v>1.0017857100000001</v>
      </c>
      <c r="F6059">
        <v>0.36621407499999997</v>
      </c>
      <c r="G6059">
        <v>5.5749527690000003</v>
      </c>
      <c r="H6059">
        <v>0</v>
      </c>
      <c r="I6059">
        <v>5.885165035</v>
      </c>
      <c r="J6059">
        <v>6.9917570649999998</v>
      </c>
      <c r="K6059">
        <v>2.4409862850000001</v>
      </c>
      <c r="L6059">
        <v>2.5499120030000002</v>
      </c>
      <c r="M6059">
        <v>0</v>
      </c>
      <c r="N6059">
        <v>0.49747375799999999</v>
      </c>
      <c r="O6059">
        <v>1.489772281</v>
      </c>
      <c r="P6059">
        <v>0.40364325200000001</v>
      </c>
      <c r="Q6059">
        <v>0</v>
      </c>
    </row>
    <row r="6060" spans="1:17">
      <c r="A6060" t="e">
        <v>#N/A</v>
      </c>
      <c r="B6060" s="14" t="s">
        <v>16810</v>
      </c>
      <c r="C6060">
        <v>0</v>
      </c>
      <c r="D6060">
        <v>0</v>
      </c>
      <c r="E6060">
        <v>0</v>
      </c>
      <c r="F6060">
        <v>0.21873097499999999</v>
      </c>
      <c r="G6060">
        <v>0.13874112399999999</v>
      </c>
      <c r="H6060">
        <v>0.92570974500000003</v>
      </c>
      <c r="I6060">
        <v>2.3433795919999998</v>
      </c>
      <c r="J6060">
        <v>1.1203930719999999</v>
      </c>
      <c r="K6060">
        <v>0.364485793</v>
      </c>
      <c r="L6060">
        <v>0</v>
      </c>
      <c r="M6060">
        <v>1.5422634879999999</v>
      </c>
      <c r="N6060">
        <v>9.9043089000000001E-2</v>
      </c>
      <c r="O6060">
        <v>2.6694168679999999</v>
      </c>
      <c r="P6060">
        <v>0.24108653399999999</v>
      </c>
      <c r="Q6060">
        <v>0.55231879800000006</v>
      </c>
    </row>
    <row r="6061" spans="1:17">
      <c r="A6061" t="e">
        <v>#N/A</v>
      </c>
      <c r="B6061" s="14" t="s">
        <v>16811</v>
      </c>
      <c r="C6061">
        <v>0</v>
      </c>
      <c r="D6061">
        <v>0</v>
      </c>
      <c r="E6061">
        <v>0.44832101000000002</v>
      </c>
      <c r="F6061">
        <v>0</v>
      </c>
      <c r="G6061">
        <v>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5.7937114730000001</v>
      </c>
    </row>
    <row r="6062" spans="1:17">
      <c r="A6062" t="e">
        <v>#N/A</v>
      </c>
      <c r="B6062" s="14" t="s">
        <v>16812</v>
      </c>
      <c r="C6062">
        <v>0</v>
      </c>
      <c r="D6062">
        <v>0</v>
      </c>
      <c r="E6062">
        <v>0.226471438</v>
      </c>
      <c r="F6062">
        <v>0.28976216700000001</v>
      </c>
      <c r="G6062">
        <v>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0.26241313399999999</v>
      </c>
      <c r="O6062">
        <v>0</v>
      </c>
      <c r="P6062">
        <v>0</v>
      </c>
      <c r="Q6062">
        <v>0</v>
      </c>
    </row>
    <row r="6063" spans="1:17">
      <c r="A6063" t="s">
        <v>16813</v>
      </c>
      <c r="B6063" s="14" t="s">
        <v>1177</v>
      </c>
      <c r="C6063">
        <v>22.292595009999999</v>
      </c>
      <c r="D6063">
        <v>16.592127720000001</v>
      </c>
      <c r="E6063">
        <v>11.329376610000001</v>
      </c>
      <c r="F6063">
        <v>9.954765192</v>
      </c>
      <c r="G6063">
        <v>13.32097978</v>
      </c>
      <c r="H6063">
        <v>7.5144863050000001</v>
      </c>
      <c r="I6063">
        <v>18.944517659999999</v>
      </c>
      <c r="J6063">
        <v>21.490108230000001</v>
      </c>
      <c r="K6063">
        <v>65.334538359999996</v>
      </c>
      <c r="L6063">
        <v>96.674838530000002</v>
      </c>
      <c r="M6063">
        <v>11.6984429</v>
      </c>
      <c r="N6063">
        <v>8.1255335100000003</v>
      </c>
      <c r="O6063">
        <v>17.051094620000001</v>
      </c>
      <c r="P6063">
        <v>6.2560785130000003</v>
      </c>
      <c r="Q6063">
        <v>12.56841642</v>
      </c>
    </row>
    <row r="6064" spans="1:17">
      <c r="A6064" t="s">
        <v>16814</v>
      </c>
      <c r="B6064" s="14" t="s">
        <v>16815</v>
      </c>
      <c r="C6064">
        <v>4.3379656720000002</v>
      </c>
      <c r="D6064">
        <v>2.1142102170000001</v>
      </c>
      <c r="E6064">
        <v>1.5691235349999999</v>
      </c>
      <c r="F6064">
        <v>1.240011628</v>
      </c>
      <c r="G6064">
        <v>2.097439338</v>
      </c>
      <c r="H6064">
        <v>1.666018239</v>
      </c>
      <c r="I6064">
        <v>3.795684171</v>
      </c>
      <c r="J6064">
        <v>2.6946352099999999</v>
      </c>
      <c r="K6064">
        <v>3.5422505809999998</v>
      </c>
      <c r="L6064">
        <v>4.6596606249999999</v>
      </c>
      <c r="M6064">
        <v>2.4980780450000002</v>
      </c>
      <c r="N6064">
        <v>1.069498906</v>
      </c>
      <c r="O6064">
        <v>2.8825215759999998</v>
      </c>
      <c r="P6064">
        <v>0.91116528100000005</v>
      </c>
      <c r="Q6064">
        <v>2.9820573760000002</v>
      </c>
    </row>
    <row r="6065" spans="1:17">
      <c r="A6065" t="s">
        <v>16816</v>
      </c>
      <c r="B6065" s="14" t="s">
        <v>6825</v>
      </c>
      <c r="C6065">
        <v>6.898584134</v>
      </c>
      <c r="D6065">
        <v>14.124895390000001</v>
      </c>
      <c r="E6065">
        <v>20.49431813</v>
      </c>
      <c r="F6065">
        <v>17.144444910000001</v>
      </c>
      <c r="G6065">
        <v>19.583532569999999</v>
      </c>
      <c r="H6065">
        <v>14.993405149999999</v>
      </c>
      <c r="I6065">
        <v>7.0117523510000002</v>
      </c>
      <c r="J6065">
        <v>12.793403489999999</v>
      </c>
      <c r="K6065">
        <v>15.88479085</v>
      </c>
      <c r="L6065">
        <v>24.205232769999999</v>
      </c>
      <c r="M6065">
        <v>3.9124543009999999</v>
      </c>
      <c r="N6065">
        <v>6.0365647410000003</v>
      </c>
      <c r="O6065">
        <v>5.6142658489999997</v>
      </c>
      <c r="P6065">
        <v>9.4718755839999993</v>
      </c>
      <c r="Q6065">
        <v>18.28663096</v>
      </c>
    </row>
    <row r="6066" spans="1:17">
      <c r="A6066" t="s">
        <v>16817</v>
      </c>
      <c r="B6066" s="14" t="s">
        <v>3826</v>
      </c>
      <c r="C6066">
        <v>8.2000363759999999</v>
      </c>
      <c r="D6066">
        <v>7.0846722120000001</v>
      </c>
      <c r="E6066">
        <v>7.9168883650000001</v>
      </c>
      <c r="F6066">
        <v>8.8876220190000002</v>
      </c>
      <c r="G6066">
        <v>8.9030547440000003</v>
      </c>
      <c r="H6066">
        <v>11.2586279</v>
      </c>
      <c r="I6066">
        <v>5.3812231290000003</v>
      </c>
      <c r="J6066">
        <v>7.5495264969999996</v>
      </c>
      <c r="K6066">
        <v>9.2533615739999995</v>
      </c>
      <c r="L6066">
        <v>12.11118542</v>
      </c>
      <c r="M6066">
        <v>3.344824612</v>
      </c>
      <c r="N6066">
        <v>4.8646405919999998</v>
      </c>
      <c r="O6066">
        <v>8.5137768079999994</v>
      </c>
      <c r="P6066">
        <v>1.445561796</v>
      </c>
      <c r="Q6066">
        <v>9.7237718990000008</v>
      </c>
    </row>
    <row r="6067" spans="1:17">
      <c r="A6067" t="s">
        <v>16818</v>
      </c>
      <c r="B6067" s="14" t="s">
        <v>2207</v>
      </c>
      <c r="C6067">
        <v>3.4650783000000001</v>
      </c>
      <c r="D6067">
        <v>2.0237540969999999</v>
      </c>
      <c r="E6067">
        <v>2.5134701939999999</v>
      </c>
      <c r="F6067">
        <v>2.2725664409999999</v>
      </c>
      <c r="G6067">
        <v>1.903854167</v>
      </c>
      <c r="H6067">
        <v>1.69372167</v>
      </c>
      <c r="I6067">
        <v>3.6750483919999999</v>
      </c>
      <c r="J6067">
        <v>4.3128257569999997</v>
      </c>
      <c r="K6067">
        <v>2.8580579309999998</v>
      </c>
      <c r="L6067">
        <v>2.587515587</v>
      </c>
      <c r="M6067">
        <v>2.4186832439999999</v>
      </c>
      <c r="N6067">
        <v>2.3687238920000002</v>
      </c>
      <c r="O6067">
        <v>4.1863623810000004</v>
      </c>
      <c r="P6067">
        <v>1.7959199749999999</v>
      </c>
      <c r="Q6067">
        <v>1.948914386</v>
      </c>
    </row>
    <row r="6068" spans="1:17">
      <c r="A6068" t="s">
        <v>16819</v>
      </c>
      <c r="B6068" s="14" t="s">
        <v>16820</v>
      </c>
      <c r="C6068">
        <v>19.36635017</v>
      </c>
      <c r="D6068">
        <v>17.85690353</v>
      </c>
      <c r="E6068">
        <v>20.157967240000001</v>
      </c>
      <c r="F6068">
        <v>18.59545954</v>
      </c>
      <c r="G6068">
        <v>7.2307160960000001</v>
      </c>
      <c r="H6068">
        <v>22.313241999999999</v>
      </c>
      <c r="I6068">
        <v>12.97620461</v>
      </c>
      <c r="J6068">
        <v>5.7064011260000003</v>
      </c>
      <c r="K6068">
        <v>11.39745688</v>
      </c>
      <c r="L6068">
        <v>10.58315822</v>
      </c>
      <c r="M6068">
        <v>7.03303426</v>
      </c>
      <c r="N6068">
        <v>8.5169525010000005</v>
      </c>
      <c r="O6068">
        <v>10.434070500000001</v>
      </c>
      <c r="P6068">
        <v>0.31411528100000002</v>
      </c>
      <c r="Q6068">
        <v>19.429861290000002</v>
      </c>
    </row>
    <row r="6069" spans="1:17">
      <c r="A6069" t="s">
        <v>16819</v>
      </c>
      <c r="B6069" s="14" t="s">
        <v>16821</v>
      </c>
      <c r="C6069">
        <v>10.11824588</v>
      </c>
      <c r="D6069">
        <v>53.049549290000002</v>
      </c>
      <c r="E6069">
        <v>6.3790140089999996</v>
      </c>
      <c r="F6069">
        <v>4.5909686399999998</v>
      </c>
      <c r="G6069">
        <v>9.9009795260000004</v>
      </c>
      <c r="H6069">
        <v>3.4541909909999999</v>
      </c>
      <c r="I6069">
        <v>20.220686520000001</v>
      </c>
      <c r="J6069">
        <v>7.2210914009999998</v>
      </c>
      <c r="K6069">
        <v>102.6831227</v>
      </c>
      <c r="L6069">
        <v>62.985757409999998</v>
      </c>
      <c r="M6069">
        <v>10.07089661</v>
      </c>
      <c r="N6069">
        <v>7.4375787769999997</v>
      </c>
      <c r="O6069">
        <v>9.9606553200000008</v>
      </c>
      <c r="P6069">
        <v>2.1365254870000001</v>
      </c>
      <c r="Q6069">
        <v>4.6370721589999997</v>
      </c>
    </row>
    <row r="6070" spans="1:17">
      <c r="A6070" t="s">
        <v>16819</v>
      </c>
      <c r="B6070" s="14" t="s">
        <v>6710</v>
      </c>
      <c r="C6070">
        <v>4.1110566989999997</v>
      </c>
      <c r="D6070">
        <v>34.44240645</v>
      </c>
      <c r="E6070">
        <v>28.70715058</v>
      </c>
      <c r="F6070">
        <v>17.652678349999999</v>
      </c>
      <c r="G6070">
        <v>24.717515890000001</v>
      </c>
      <c r="H6070">
        <v>135.35244789999999</v>
      </c>
      <c r="I6070">
        <v>13.625532919999999</v>
      </c>
      <c r="J6070">
        <v>27.100331260000001</v>
      </c>
      <c r="K6070">
        <v>29.161502219999999</v>
      </c>
      <c r="L6070">
        <v>46.756847970000003</v>
      </c>
      <c r="M6070">
        <v>15.78272898</v>
      </c>
      <c r="N6070">
        <v>9.5366394719999992</v>
      </c>
      <c r="O6070">
        <v>2.483403204</v>
      </c>
      <c r="P6070">
        <v>3.7007328350000002</v>
      </c>
      <c r="Q6070">
        <v>12.331954189999999</v>
      </c>
    </row>
    <row r="6071" spans="1:17">
      <c r="A6071" t="s">
        <v>16822</v>
      </c>
      <c r="B6071" s="14" t="s">
        <v>2365</v>
      </c>
      <c r="C6071">
        <v>12.8683277</v>
      </c>
      <c r="D6071">
        <v>18.77119407</v>
      </c>
      <c r="E6071">
        <v>19.671964859999999</v>
      </c>
      <c r="F6071">
        <v>21.04651247</v>
      </c>
      <c r="G6071">
        <v>23.383532720000002</v>
      </c>
      <c r="H6071">
        <v>19.23636093</v>
      </c>
      <c r="I6071">
        <v>27.427427009999999</v>
      </c>
      <c r="J6071">
        <v>30.76925739</v>
      </c>
      <c r="K6071">
        <v>53.257909179999999</v>
      </c>
      <c r="L6071">
        <v>35.150728469999997</v>
      </c>
      <c r="M6071">
        <v>6.8403747819999996</v>
      </c>
      <c r="N6071">
        <v>12.299955199999999</v>
      </c>
      <c r="O6071">
        <v>14.032140829999999</v>
      </c>
      <c r="P6071">
        <v>10.989893800000001</v>
      </c>
      <c r="Q6071">
        <v>15.65079777</v>
      </c>
    </row>
    <row r="6072" spans="1:17">
      <c r="A6072" t="s">
        <v>16823</v>
      </c>
      <c r="B6072" s="14" t="s">
        <v>1598</v>
      </c>
      <c r="C6072">
        <v>7.6856265260000001</v>
      </c>
      <c r="D6072">
        <v>65.153730249999995</v>
      </c>
      <c r="E6072">
        <v>37.312433839999997</v>
      </c>
      <c r="F6072">
        <v>88.993655020000006</v>
      </c>
      <c r="G6072">
        <v>24.24285965</v>
      </c>
      <c r="H6072">
        <v>396.90590150000003</v>
      </c>
      <c r="I6072">
        <v>22.042596</v>
      </c>
      <c r="J6072">
        <v>43.454216590000001</v>
      </c>
      <c r="K6072">
        <v>23.592541300000001</v>
      </c>
      <c r="L6072">
        <v>8.5793255169999991</v>
      </c>
      <c r="M6072">
        <v>4.9176391629999996</v>
      </c>
      <c r="N6072">
        <v>43.865643570000003</v>
      </c>
      <c r="O6072">
        <v>6.8093313670000004</v>
      </c>
      <c r="P6072">
        <v>184.64775729999999</v>
      </c>
      <c r="Q6072">
        <v>128.3853397</v>
      </c>
    </row>
    <row r="6073" spans="1:17">
      <c r="A6073" t="s">
        <v>16824</v>
      </c>
      <c r="B6073" s="14" t="s">
        <v>16825</v>
      </c>
      <c r="C6073">
        <v>3.6225818599999999</v>
      </c>
      <c r="D6073">
        <v>2.40756953</v>
      </c>
      <c r="E6073">
        <v>1.9269938150000001</v>
      </c>
      <c r="F6073">
        <v>3.4517282740000002</v>
      </c>
      <c r="G6073">
        <v>1.8766562499999999</v>
      </c>
      <c r="H6073">
        <v>6.9563568580000004</v>
      </c>
      <c r="I6073">
        <v>0</v>
      </c>
      <c r="J6073">
        <v>11.480901899999999</v>
      </c>
      <c r="K6073">
        <v>8.2169165530000008</v>
      </c>
      <c r="L6073">
        <v>13.73373658</v>
      </c>
      <c r="M6073">
        <v>13.90742865</v>
      </c>
      <c r="N6073">
        <v>4.9121897099999998</v>
      </c>
      <c r="O6073">
        <v>20.05965308</v>
      </c>
      <c r="P6073">
        <v>3.8045146829999998</v>
      </c>
      <c r="Q6073">
        <v>7.4708384780000001</v>
      </c>
    </row>
    <row r="6074" spans="1:17">
      <c r="A6074" t="s">
        <v>16826</v>
      </c>
      <c r="B6074" s="14" t="s">
        <v>5154</v>
      </c>
      <c r="C6074">
        <v>4.5183187309999999</v>
      </c>
      <c r="D6074">
        <v>3.9593484800000001</v>
      </c>
      <c r="E6074">
        <v>5.9071988380000002</v>
      </c>
      <c r="F6074">
        <v>6.7516768950000001</v>
      </c>
      <c r="G6074">
        <v>6.1551404840000004</v>
      </c>
      <c r="H6074">
        <v>5.3600987489999996</v>
      </c>
      <c r="I6074">
        <v>5.1248965310000001</v>
      </c>
      <c r="J6074">
        <v>14.90524209</v>
      </c>
      <c r="K6074">
        <v>29.69836973</v>
      </c>
      <c r="L6074">
        <v>14.84565836</v>
      </c>
      <c r="M6074">
        <v>2.8910409669999999</v>
      </c>
      <c r="N6074">
        <v>8.8126917840000001</v>
      </c>
      <c r="O6074">
        <v>3.891953113</v>
      </c>
      <c r="P6074">
        <v>9.7164379370000002</v>
      </c>
      <c r="Q6074">
        <v>9.0420213819999997</v>
      </c>
    </row>
    <row r="6075" spans="1:17">
      <c r="A6075" t="e">
        <v>#N/A</v>
      </c>
      <c r="B6075" s="14" t="s">
        <v>16827</v>
      </c>
      <c r="C6075">
        <v>53.956445389999999</v>
      </c>
      <c r="D6075">
        <v>2.2986844749999999</v>
      </c>
      <c r="E6075">
        <v>2.6493744110000002</v>
      </c>
      <c r="F6075">
        <v>1.412408554</v>
      </c>
      <c r="G6075">
        <v>1.4334258790000001</v>
      </c>
      <c r="H6075">
        <v>0</v>
      </c>
      <c r="I6075">
        <v>6.0527492990000002</v>
      </c>
      <c r="J6075">
        <v>2.3677196679999999</v>
      </c>
      <c r="K6075">
        <v>6.5900496569999998</v>
      </c>
      <c r="L6075">
        <v>17.046396659999999</v>
      </c>
      <c r="M6075">
        <v>3.9835348399999999</v>
      </c>
      <c r="N6075">
        <v>3.3256579030000002</v>
      </c>
      <c r="O6075">
        <v>20.68462719</v>
      </c>
      <c r="P6075">
        <v>1.556764802</v>
      </c>
      <c r="Q6075">
        <v>7.1329613609999996</v>
      </c>
    </row>
    <row r="6076" spans="1:17">
      <c r="A6076" t="s">
        <v>16828</v>
      </c>
      <c r="B6076" s="14" t="s">
        <v>6632</v>
      </c>
      <c r="C6076">
        <v>6.0132911240000002</v>
      </c>
      <c r="D6076">
        <v>2.131432523</v>
      </c>
      <c r="E6076">
        <v>2.7951770499999999</v>
      </c>
      <c r="F6076">
        <v>3.891147599</v>
      </c>
      <c r="G6076">
        <v>1.8371388470000001</v>
      </c>
      <c r="H6076">
        <v>7.4967835059999999</v>
      </c>
      <c r="I6076">
        <v>2.2935092830000001</v>
      </c>
      <c r="J6076">
        <v>7.200871051</v>
      </c>
      <c r="K6076">
        <v>6.2952183269999997</v>
      </c>
      <c r="L6076">
        <v>4.8517254889999997</v>
      </c>
      <c r="M6076">
        <v>1.775814142</v>
      </c>
      <c r="N6076">
        <v>3.5580963589999999</v>
      </c>
      <c r="O6076">
        <v>3.8932982580000002</v>
      </c>
      <c r="P6076">
        <v>5.7323399999999998</v>
      </c>
      <c r="Q6076">
        <v>5.2784553230000002</v>
      </c>
    </row>
    <row r="6077" spans="1:17">
      <c r="A6077" t="e">
        <v>#N/A</v>
      </c>
      <c r="B6077" s="14" t="s">
        <v>16829</v>
      </c>
      <c r="C6077">
        <v>0</v>
      </c>
      <c r="D6077">
        <v>0</v>
      </c>
      <c r="E6077">
        <v>0</v>
      </c>
      <c r="F6077">
        <v>0.23520443699999999</v>
      </c>
      <c r="G6077">
        <v>0</v>
      </c>
      <c r="H6077">
        <v>0</v>
      </c>
      <c r="I6077">
        <v>0</v>
      </c>
      <c r="J6077">
        <v>0.43809968799999999</v>
      </c>
      <c r="K6077">
        <v>0.78387321099999996</v>
      </c>
      <c r="L6077">
        <v>1.091803326</v>
      </c>
      <c r="M6077">
        <v>0</v>
      </c>
      <c r="N6077">
        <v>0</v>
      </c>
      <c r="O6077">
        <v>0</v>
      </c>
      <c r="P6077">
        <v>0.25924367799999998</v>
      </c>
      <c r="Q6077">
        <v>0</v>
      </c>
    </row>
    <row r="6078" spans="1:17">
      <c r="A6078" t="s">
        <v>16830</v>
      </c>
      <c r="B6078" s="14" t="s">
        <v>3857</v>
      </c>
      <c r="C6078">
        <v>10.68874742</v>
      </c>
      <c r="D6078">
        <v>8.1370185230000001</v>
      </c>
      <c r="E6078">
        <v>7.5465611910000003</v>
      </c>
      <c r="F6078">
        <v>5.6346128369999997</v>
      </c>
      <c r="G6078">
        <v>5.5036808239999999</v>
      </c>
      <c r="H6078">
        <v>2.0152156620000001</v>
      </c>
      <c r="I6078">
        <v>17.28807617</v>
      </c>
      <c r="J6078">
        <v>20.891891730000001</v>
      </c>
      <c r="K6078">
        <v>6.2595503600000004</v>
      </c>
      <c r="L6078">
        <v>5.8941965920000001</v>
      </c>
      <c r="M6078">
        <v>2.984370572</v>
      </c>
      <c r="N6078">
        <v>6.5641564829999997</v>
      </c>
      <c r="O6078">
        <v>3.443652443</v>
      </c>
      <c r="P6078">
        <v>7.8141534520000002</v>
      </c>
      <c r="Q6078">
        <v>4.2750774539999998</v>
      </c>
    </row>
    <row r="6079" spans="1:17">
      <c r="A6079" t="s">
        <v>16831</v>
      </c>
      <c r="B6079" s="14" t="s">
        <v>9446</v>
      </c>
      <c r="C6079">
        <v>3.5250599579999999</v>
      </c>
      <c r="D6079">
        <v>5.9469970910000001</v>
      </c>
      <c r="E6079">
        <v>2.6251653099999999</v>
      </c>
      <c r="F6079">
        <v>2.2145972600000001</v>
      </c>
      <c r="G6079">
        <v>3.0903833719999998</v>
      </c>
      <c r="H6079">
        <v>7.7063462180000002</v>
      </c>
      <c r="I6079">
        <v>3.5589212059999999</v>
      </c>
      <c r="J6079">
        <v>2.2343659379999998</v>
      </c>
      <c r="K6079">
        <v>8.1187235910000002</v>
      </c>
      <c r="L6079">
        <v>4.283338723</v>
      </c>
      <c r="M6079">
        <v>9.369022846</v>
      </c>
      <c r="N6079">
        <v>1.8384426359999999</v>
      </c>
      <c r="O6079">
        <v>29.729907369999999</v>
      </c>
      <c r="P6079">
        <v>2.2375299750000002</v>
      </c>
      <c r="Q6079">
        <v>7.2697193860000002</v>
      </c>
    </row>
    <row r="6080" spans="1:17">
      <c r="A6080" t="s">
        <v>16832</v>
      </c>
      <c r="B6080" s="14" t="s">
        <v>5096</v>
      </c>
      <c r="C6080">
        <v>5.3508302150000002</v>
      </c>
      <c r="D6080">
        <v>0.36473478599999998</v>
      </c>
      <c r="E6080">
        <v>0.32112295600000001</v>
      </c>
      <c r="F6080">
        <v>0.280135517</v>
      </c>
      <c r="G6080">
        <v>0.33168808100000002</v>
      </c>
      <c r="H6080">
        <v>0.421541359</v>
      </c>
      <c r="I6080">
        <v>3.4014038000000002</v>
      </c>
      <c r="J6080">
        <v>0.78268474099999996</v>
      </c>
      <c r="K6080">
        <v>4.5435999699999998</v>
      </c>
      <c r="L6080">
        <v>5.895012511</v>
      </c>
      <c r="M6080">
        <v>5.7939918700000002</v>
      </c>
      <c r="N6080">
        <v>0.93021532699999998</v>
      </c>
      <c r="O6080">
        <v>4.5584062139999997</v>
      </c>
      <c r="P6080">
        <v>0.288182508</v>
      </c>
      <c r="Q6080">
        <v>2.5465382989999998</v>
      </c>
    </row>
    <row r="6081" spans="1:17">
      <c r="A6081" t="s">
        <v>16833</v>
      </c>
      <c r="B6081" s="14" t="s">
        <v>1797</v>
      </c>
      <c r="C6081">
        <v>7.8847651289999998</v>
      </c>
      <c r="D6081">
        <v>8.4051028490000004</v>
      </c>
      <c r="E6081">
        <v>10.46477851</v>
      </c>
      <c r="F6081">
        <v>9.3618924509999992</v>
      </c>
      <c r="G6081">
        <v>9.1803611410000006</v>
      </c>
      <c r="H6081">
        <v>15.29083507</v>
      </c>
      <c r="I6081">
        <v>14.00313276</v>
      </c>
      <c r="J6081">
        <v>16.190806259999999</v>
      </c>
      <c r="K6081">
        <v>11.58072647</v>
      </c>
      <c r="L6081">
        <v>15.636728809999999</v>
      </c>
      <c r="M6081">
        <v>2.5475044160000002</v>
      </c>
      <c r="N6081">
        <v>5.6201055530000001</v>
      </c>
      <c r="O6081">
        <v>8.4728334279999995</v>
      </c>
      <c r="P6081">
        <v>6.9103877279999999</v>
      </c>
      <c r="Q6081">
        <v>9.4451734869999999</v>
      </c>
    </row>
    <row r="6082" spans="1:17">
      <c r="A6082" t="s">
        <v>16813</v>
      </c>
      <c r="B6082" s="14" t="s">
        <v>16834</v>
      </c>
      <c r="C6082">
        <v>0</v>
      </c>
      <c r="D6082">
        <v>0</v>
      </c>
      <c r="E6082">
        <v>0</v>
      </c>
      <c r="F6082">
        <v>0.25786174499999998</v>
      </c>
      <c r="G6082">
        <v>0</v>
      </c>
      <c r="H6082">
        <v>2.9101823179999999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</row>
    <row r="6083" spans="1:17">
      <c r="A6083" t="e">
        <v>#N/A</v>
      </c>
      <c r="B6083" s="14" t="s">
        <v>16835</v>
      </c>
      <c r="C6083">
        <v>0</v>
      </c>
      <c r="D6083">
        <v>0</v>
      </c>
      <c r="E6083">
        <v>0</v>
      </c>
      <c r="F6083">
        <v>0</v>
      </c>
      <c r="G6083">
        <v>0</v>
      </c>
      <c r="H6083">
        <v>0</v>
      </c>
      <c r="I6083">
        <v>0</v>
      </c>
      <c r="J6083">
        <v>0.25789612099999998</v>
      </c>
      <c r="K6083">
        <v>0</v>
      </c>
      <c r="L6083">
        <v>0</v>
      </c>
      <c r="M6083">
        <v>0</v>
      </c>
      <c r="N6083">
        <v>0.250779054</v>
      </c>
      <c r="O6083">
        <v>0</v>
      </c>
      <c r="P6083">
        <v>0</v>
      </c>
      <c r="Q6083">
        <v>0</v>
      </c>
    </row>
    <row r="6084" spans="1:17">
      <c r="A6084" t="e">
        <v>#N/A</v>
      </c>
      <c r="B6084" s="14" t="s">
        <v>16836</v>
      </c>
      <c r="C6084">
        <v>3.6385403699999999</v>
      </c>
      <c r="D6084">
        <v>0</v>
      </c>
      <c r="E6084">
        <v>0.19354827699999999</v>
      </c>
      <c r="F6084">
        <v>0</v>
      </c>
      <c r="G6084">
        <v>0.31415390999999998</v>
      </c>
      <c r="H6084">
        <v>0</v>
      </c>
      <c r="I6084">
        <v>0</v>
      </c>
      <c r="J6084">
        <v>0</v>
      </c>
      <c r="K6084">
        <v>3.3012457689999999</v>
      </c>
      <c r="L6084">
        <v>0</v>
      </c>
      <c r="M6084">
        <v>0</v>
      </c>
      <c r="N6084">
        <v>0</v>
      </c>
      <c r="O6084">
        <v>0</v>
      </c>
      <c r="P6084">
        <v>0.27294818999999998</v>
      </c>
      <c r="Q6084">
        <v>1.2506249439999999</v>
      </c>
    </row>
    <row r="6085" spans="1:17">
      <c r="A6085" t="e">
        <v>#N/A</v>
      </c>
      <c r="B6085" s="14" t="s">
        <v>16837</v>
      </c>
      <c r="C6085">
        <v>24.510234709999999</v>
      </c>
      <c r="D6085">
        <v>0.102449767</v>
      </c>
      <c r="E6085">
        <v>4.9199842000000001E-2</v>
      </c>
      <c r="F6085">
        <v>0.188848355</v>
      </c>
      <c r="G6085">
        <v>0</v>
      </c>
      <c r="H6085">
        <v>0.17760911099999999</v>
      </c>
      <c r="I6085">
        <v>3.372052381</v>
      </c>
      <c r="J6085">
        <v>0.11725176399999999</v>
      </c>
      <c r="K6085">
        <v>2.9371105979999999</v>
      </c>
      <c r="L6085">
        <v>6.1363503860000002</v>
      </c>
      <c r="M6085">
        <v>17.754164230000001</v>
      </c>
      <c r="N6085">
        <v>0.39905603099999998</v>
      </c>
      <c r="O6085">
        <v>18.949970140000001</v>
      </c>
      <c r="P6085">
        <v>0</v>
      </c>
      <c r="Q6085">
        <v>4.4507122849999998</v>
      </c>
    </row>
    <row r="6086" spans="1:17">
      <c r="A6086" t="e">
        <v>#N/A</v>
      </c>
      <c r="B6086" s="14" t="s">
        <v>16838</v>
      </c>
      <c r="C6086">
        <v>1.290544787</v>
      </c>
      <c r="D6086">
        <v>1.143595527</v>
      </c>
      <c r="E6086">
        <v>2.4713695680000001</v>
      </c>
      <c r="F6086">
        <v>0.70267325599999997</v>
      </c>
      <c r="G6086">
        <v>1.7828234380000001</v>
      </c>
      <c r="H6086">
        <v>0</v>
      </c>
      <c r="I6086">
        <v>1.882026735</v>
      </c>
      <c r="J6086">
        <v>1.3088228159999999</v>
      </c>
      <c r="K6086">
        <v>3.512731826</v>
      </c>
      <c r="L6086">
        <v>4.8926436559999997</v>
      </c>
      <c r="M6086">
        <v>0</v>
      </c>
      <c r="N6086">
        <v>3.1817592440000002</v>
      </c>
      <c r="O6086">
        <v>1.4292502819999999</v>
      </c>
      <c r="P6086">
        <v>1.1617357340000001</v>
      </c>
      <c r="Q6086">
        <v>0</v>
      </c>
    </row>
    <row r="6087" spans="1:17">
      <c r="A6087" t="s">
        <v>16839</v>
      </c>
      <c r="B6087" s="14" t="s">
        <v>16840</v>
      </c>
      <c r="C6087">
        <v>6.2635136300000003</v>
      </c>
      <c r="D6087">
        <v>0.80171172700000004</v>
      </c>
      <c r="E6087">
        <v>0.66636186500000005</v>
      </c>
      <c r="F6087">
        <v>0.64417635799999995</v>
      </c>
      <c r="G6087">
        <v>0.72106104699999995</v>
      </c>
      <c r="H6087">
        <v>0.58801964900000003</v>
      </c>
      <c r="I6087">
        <v>2.0298232399999998</v>
      </c>
      <c r="J6087">
        <v>5.7346466510000003</v>
      </c>
      <c r="K6087">
        <v>0.82086082400000004</v>
      </c>
      <c r="L6087">
        <v>1.7589551400000001</v>
      </c>
      <c r="M6087">
        <v>1.6030807540000001</v>
      </c>
      <c r="N6087">
        <v>1.4069660020000001</v>
      </c>
      <c r="O6087">
        <v>2.7746820429999999</v>
      </c>
      <c r="P6087">
        <v>0.85619440599999996</v>
      </c>
      <c r="Q6087">
        <v>0.86114821699999999</v>
      </c>
    </row>
    <row r="6088" spans="1:17">
      <c r="A6088" t="s">
        <v>16841</v>
      </c>
      <c r="B6088" s="14" t="s">
        <v>2131</v>
      </c>
      <c r="C6088">
        <v>17.851916370000001</v>
      </c>
      <c r="D6088">
        <v>0.87884382400000005</v>
      </c>
      <c r="E6088">
        <v>0.92851114099999998</v>
      </c>
      <c r="F6088">
        <v>1.241996917</v>
      </c>
      <c r="G6088">
        <v>0.61653836500000003</v>
      </c>
      <c r="H6088">
        <v>0.60943299299999998</v>
      </c>
      <c r="I6088">
        <v>8.6779330720000001</v>
      </c>
      <c r="J6088">
        <v>3.36949582</v>
      </c>
      <c r="K6088">
        <v>15.65713321</v>
      </c>
      <c r="L6088">
        <v>11.02920632</v>
      </c>
      <c r="M6088">
        <v>9.8995241400000005</v>
      </c>
      <c r="N6088">
        <v>1.858318559</v>
      </c>
      <c r="O6088">
        <v>15.81648727</v>
      </c>
      <c r="P6088">
        <v>1.07134131</v>
      </c>
      <c r="Q6088">
        <v>11.726561070000001</v>
      </c>
    </row>
    <row r="6089" spans="1:17">
      <c r="A6089" t="s">
        <v>16842</v>
      </c>
      <c r="B6089" s="14" t="s">
        <v>6857</v>
      </c>
      <c r="C6089">
        <v>1.373148236</v>
      </c>
      <c r="D6089">
        <v>1.0646940899999999</v>
      </c>
      <c r="E6089">
        <v>0.766953149</v>
      </c>
      <c r="F6089">
        <v>1.1682015889999999</v>
      </c>
      <c r="G6089">
        <v>0.41495474900000001</v>
      </c>
      <c r="H6089">
        <v>0.52736470899999999</v>
      </c>
      <c r="I6089">
        <v>0.50062224</v>
      </c>
      <c r="J6089">
        <v>1.0009285050000001</v>
      </c>
      <c r="K6089">
        <v>0.46719625300000001</v>
      </c>
      <c r="L6089">
        <v>3.4705369240000001</v>
      </c>
      <c r="M6089">
        <v>1.3179109440000001</v>
      </c>
      <c r="N6089">
        <v>0.423176624</v>
      </c>
      <c r="O6089">
        <v>0.76036590199999998</v>
      </c>
      <c r="P6089">
        <v>1.6481260609999999</v>
      </c>
      <c r="Q6089">
        <v>1.1799329270000001</v>
      </c>
    </row>
    <row r="6090" spans="1:17">
      <c r="A6090" t="e">
        <v>#N/A</v>
      </c>
      <c r="B6090" s="14" t="s">
        <v>16843</v>
      </c>
      <c r="C6090">
        <v>3.1050701649999999</v>
      </c>
      <c r="D6090">
        <v>0</v>
      </c>
      <c r="E6090">
        <v>2.3123925779999999</v>
      </c>
      <c r="F6090">
        <v>0</v>
      </c>
      <c r="G6090">
        <v>0</v>
      </c>
      <c r="H6090">
        <v>1.1925183180000001</v>
      </c>
      <c r="I6090">
        <v>0</v>
      </c>
      <c r="J6090">
        <v>0.78726184499999996</v>
      </c>
      <c r="K6090">
        <v>0</v>
      </c>
      <c r="L6090">
        <v>13.73373658</v>
      </c>
      <c r="M6090">
        <v>5.9603265639999998</v>
      </c>
      <c r="N6090">
        <v>0.38276802900000001</v>
      </c>
      <c r="O6090">
        <v>0</v>
      </c>
      <c r="P6090">
        <v>1.863435763</v>
      </c>
      <c r="Q6090">
        <v>12.80715168</v>
      </c>
    </row>
    <row r="6091" spans="1:17">
      <c r="A6091" t="e">
        <v>#N/A</v>
      </c>
      <c r="B6091" s="14" t="s">
        <v>16844</v>
      </c>
      <c r="C6091">
        <v>15.155021359999999</v>
      </c>
      <c r="D6091">
        <v>19.304731820000001</v>
      </c>
      <c r="E6091">
        <v>6.8523192909999997</v>
      </c>
      <c r="F6091">
        <v>2.062893962</v>
      </c>
      <c r="G6091">
        <v>6.5424713299999997</v>
      </c>
      <c r="H6091">
        <v>10.185638109999999</v>
      </c>
      <c r="I6091">
        <v>0</v>
      </c>
      <c r="J6091">
        <v>13.448454630000001</v>
      </c>
      <c r="K6091">
        <v>13.750142930000001</v>
      </c>
      <c r="L6091">
        <v>33.51535715</v>
      </c>
      <c r="M6091">
        <v>0</v>
      </c>
      <c r="N6091">
        <v>6.0716139699999996</v>
      </c>
      <c r="O6091">
        <v>8.3919282590000002</v>
      </c>
      <c r="P6091">
        <v>14.779268050000001</v>
      </c>
      <c r="Q6091">
        <v>18.231587480000002</v>
      </c>
    </row>
    <row r="6092" spans="1:17">
      <c r="A6092" t="e">
        <v>#N/A</v>
      </c>
      <c r="B6092" s="14" t="s">
        <v>16845</v>
      </c>
      <c r="C6092">
        <v>91.772073779999999</v>
      </c>
      <c r="D6092">
        <v>4.4473159369999999</v>
      </c>
      <c r="E6092">
        <v>3.0510735410000001</v>
      </c>
      <c r="F6092">
        <v>4.6844883719999997</v>
      </c>
      <c r="G6092">
        <v>2.4761436630000002</v>
      </c>
      <c r="H6092">
        <v>5.5071158459999996</v>
      </c>
      <c r="I6092">
        <v>8.3645632669999994</v>
      </c>
      <c r="J6092">
        <v>5.4534284020000001</v>
      </c>
      <c r="K6092">
        <v>13.01011787</v>
      </c>
      <c r="L6092">
        <v>28.993443890000002</v>
      </c>
      <c r="M6092">
        <v>5.5050238409999999</v>
      </c>
      <c r="N6092">
        <v>3.1817592440000002</v>
      </c>
      <c r="O6092">
        <v>15.88055868</v>
      </c>
      <c r="P6092">
        <v>5.163269927</v>
      </c>
      <c r="Q6092">
        <v>25.629126450000001</v>
      </c>
    </row>
    <row r="6093" spans="1:17">
      <c r="A6093" t="s">
        <v>16846</v>
      </c>
      <c r="B6093" s="14" t="s">
        <v>16847</v>
      </c>
      <c r="C6093">
        <v>6.3145922319999999</v>
      </c>
      <c r="D6093">
        <v>0.27977872199999998</v>
      </c>
      <c r="E6093">
        <v>0.80615521099999998</v>
      </c>
      <c r="F6093">
        <v>1.375262641</v>
      </c>
      <c r="G6093">
        <v>0.43616475500000002</v>
      </c>
      <c r="H6093">
        <v>2.9101823179999999</v>
      </c>
      <c r="I6093">
        <v>3.6834774019999998</v>
      </c>
      <c r="J6093">
        <v>3.522214307</v>
      </c>
      <c r="K6093">
        <v>4.5833809759999999</v>
      </c>
      <c r="L6093">
        <v>8.7778316350000001</v>
      </c>
      <c r="M6093">
        <v>2.4242306820000001</v>
      </c>
      <c r="N6093">
        <v>6.0716139699999996</v>
      </c>
      <c r="O6093">
        <v>8.3919282590000002</v>
      </c>
      <c r="P6093">
        <v>1.1368667729999999</v>
      </c>
      <c r="Q6093">
        <v>1.7363416650000001</v>
      </c>
    </row>
    <row r="6094" spans="1:17">
      <c r="A6094" t="s">
        <v>16848</v>
      </c>
      <c r="B6094" s="14" t="s">
        <v>9197</v>
      </c>
      <c r="C6094">
        <v>47.681967880000002</v>
      </c>
      <c r="D6094">
        <v>39.20898948</v>
      </c>
      <c r="E6094">
        <v>30.43669761</v>
      </c>
      <c r="F6094">
        <v>58.964049330000002</v>
      </c>
      <c r="G6094">
        <v>28.60890839</v>
      </c>
      <c r="H6094">
        <v>89.389866280000007</v>
      </c>
      <c r="I6094">
        <v>24.74994062</v>
      </c>
      <c r="J6094">
        <v>17.10946461</v>
      </c>
      <c r="K6094">
        <v>26.397045429999999</v>
      </c>
      <c r="L6094">
        <v>31.66015986</v>
      </c>
      <c r="M6094">
        <v>18.615814480000001</v>
      </c>
      <c r="N6094">
        <v>33.374226120000003</v>
      </c>
      <c r="O6094">
        <v>18.79562014</v>
      </c>
      <c r="P6094">
        <v>56.624197010000003</v>
      </c>
      <c r="Q6094">
        <v>48.88940092</v>
      </c>
    </row>
    <row r="6095" spans="1:17">
      <c r="A6095" t="s">
        <v>16849</v>
      </c>
      <c r="B6095" s="14" t="s">
        <v>16850</v>
      </c>
      <c r="C6095">
        <v>61.799009300000002</v>
      </c>
      <c r="D6095">
        <v>5.4327578460000003</v>
      </c>
      <c r="E6095">
        <v>5.4267075230000001</v>
      </c>
      <c r="F6095">
        <v>4.5398367119999996</v>
      </c>
      <c r="G6095">
        <v>5.5898502079999997</v>
      </c>
      <c r="H6095">
        <v>7.9114101269999999</v>
      </c>
      <c r="I6095">
        <v>7.152595668</v>
      </c>
      <c r="J6095">
        <v>6.9638078600000002</v>
      </c>
      <c r="K6095">
        <v>17.355064599999999</v>
      </c>
      <c r="L6095">
        <v>49.584987169999998</v>
      </c>
      <c r="M6095">
        <v>9.4147676140000005</v>
      </c>
      <c r="N6095">
        <v>5.8042543929999999</v>
      </c>
      <c r="O6095">
        <v>19.55458818</v>
      </c>
      <c r="P6095">
        <v>5.8868635749999996</v>
      </c>
      <c r="Q6095">
        <v>9.4405844909999992</v>
      </c>
    </row>
    <row r="6096" spans="1:17">
      <c r="A6096" t="s">
        <v>16849</v>
      </c>
      <c r="B6096" s="14" t="s">
        <v>16851</v>
      </c>
      <c r="C6096">
        <v>29.23712085</v>
      </c>
      <c r="D6096">
        <v>0</v>
      </c>
      <c r="E6096">
        <v>0</v>
      </c>
      <c r="F6096">
        <v>0</v>
      </c>
      <c r="G6096">
        <v>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0.45051458300000002</v>
      </c>
      <c r="O6096">
        <v>16.189737699999998</v>
      </c>
      <c r="P6096">
        <v>2.193247403</v>
      </c>
      <c r="Q6096">
        <v>0</v>
      </c>
    </row>
    <row r="6097" spans="1:17">
      <c r="A6097" t="s">
        <v>16852</v>
      </c>
      <c r="B6097" s="14" t="s">
        <v>9082</v>
      </c>
      <c r="C6097">
        <v>1.9998757</v>
      </c>
      <c r="D6097">
        <v>0.66455914400000005</v>
      </c>
      <c r="E6097">
        <v>0.39006460799999998</v>
      </c>
      <c r="F6097">
        <v>0.272222085</v>
      </c>
      <c r="G6097">
        <v>0.17267055100000001</v>
      </c>
      <c r="H6097">
        <v>0.51204176400000001</v>
      </c>
      <c r="I6097">
        <v>1.4582289470000001</v>
      </c>
      <c r="J6097">
        <v>1.4788958379999999</v>
      </c>
      <c r="K6097">
        <v>0.75603590600000004</v>
      </c>
      <c r="L6097">
        <v>2.3166674289999998</v>
      </c>
      <c r="M6097">
        <v>1.279618132</v>
      </c>
      <c r="N6097">
        <v>0.73958568400000002</v>
      </c>
      <c r="O6097">
        <v>2.9530917840000002</v>
      </c>
      <c r="P6097">
        <v>0.85012676799999998</v>
      </c>
      <c r="Q6097">
        <v>1.1456491609999999</v>
      </c>
    </row>
    <row r="6098" spans="1:17">
      <c r="A6098" t="s">
        <v>16853</v>
      </c>
      <c r="B6098" s="14" t="s">
        <v>16854</v>
      </c>
      <c r="C6098">
        <v>10.41111761</v>
      </c>
      <c r="D6098">
        <v>0.25626790500000002</v>
      </c>
      <c r="E6098">
        <v>0.61534256300000001</v>
      </c>
      <c r="F6098">
        <v>0.47238538200000002</v>
      </c>
      <c r="G6098">
        <v>0.59926838199999999</v>
      </c>
      <c r="H6098">
        <v>1.332814591</v>
      </c>
      <c r="I6098">
        <v>0</v>
      </c>
      <c r="J6098">
        <v>0.43994044300000001</v>
      </c>
      <c r="K6098">
        <v>2.6238893189999999</v>
      </c>
      <c r="L6098">
        <v>0.73092715699999999</v>
      </c>
      <c r="M6098">
        <v>4.4410276360000003</v>
      </c>
      <c r="N6098">
        <v>0.42779956200000002</v>
      </c>
      <c r="O6098">
        <v>16.654569110000001</v>
      </c>
      <c r="P6098">
        <v>0.52066587499999994</v>
      </c>
      <c r="Q6098">
        <v>1.5904305999999999</v>
      </c>
    </row>
    <row r="6099" spans="1:17">
      <c r="A6099" t="s">
        <v>16855</v>
      </c>
      <c r="B6099" s="14" t="s">
        <v>16856</v>
      </c>
      <c r="C6099">
        <v>0.36417489600000003</v>
      </c>
      <c r="D6099">
        <v>0.40338466499999998</v>
      </c>
      <c r="E6099">
        <v>0.27120653700000003</v>
      </c>
      <c r="F6099">
        <v>0.29742783299999997</v>
      </c>
      <c r="G6099">
        <v>0.37731713</v>
      </c>
      <c r="H6099">
        <v>1.2587693360000001</v>
      </c>
      <c r="I6099">
        <v>0.53108338200000005</v>
      </c>
      <c r="J6099">
        <v>0.41549930699999998</v>
      </c>
      <c r="K6099">
        <v>0.99124707599999995</v>
      </c>
      <c r="L6099">
        <v>0.69032009299999997</v>
      </c>
      <c r="M6099">
        <v>0</v>
      </c>
      <c r="N6099">
        <v>0.35914037300000001</v>
      </c>
      <c r="O6099">
        <v>0.80663155200000003</v>
      </c>
      <c r="P6099">
        <v>0.21855110799999999</v>
      </c>
      <c r="Q6099">
        <v>1.2517277870000001</v>
      </c>
    </row>
    <row r="6100" spans="1:17">
      <c r="A6100" t="s">
        <v>13416</v>
      </c>
      <c r="B6100" s="14" t="s">
        <v>16857</v>
      </c>
      <c r="C6100">
        <v>0</v>
      </c>
      <c r="D6100">
        <v>0</v>
      </c>
      <c r="E6100">
        <v>0.43500454399999999</v>
      </c>
      <c r="F6100">
        <v>0</v>
      </c>
      <c r="G6100">
        <v>0</v>
      </c>
      <c r="H6100">
        <v>23.555188569999999</v>
      </c>
      <c r="I6100">
        <v>23.85142793</v>
      </c>
      <c r="J6100">
        <v>1.03669134</v>
      </c>
      <c r="K6100">
        <v>1.854907895</v>
      </c>
      <c r="L6100">
        <v>2.5835742079999999</v>
      </c>
      <c r="M6100">
        <v>0</v>
      </c>
      <c r="N6100">
        <v>2.0161642729999998</v>
      </c>
      <c r="O6100">
        <v>0</v>
      </c>
      <c r="P6100">
        <v>4.2942046920000001</v>
      </c>
      <c r="Q6100">
        <v>5.6216210330000003</v>
      </c>
    </row>
    <row r="6101" spans="1:17">
      <c r="A6101" t="e">
        <v>#N/A</v>
      </c>
      <c r="B6101" s="14" t="s">
        <v>16858</v>
      </c>
      <c r="C6101">
        <v>4.6142383459999996</v>
      </c>
      <c r="D6101">
        <v>0.51110414599999998</v>
      </c>
      <c r="E6101">
        <v>0</v>
      </c>
      <c r="F6101">
        <v>0</v>
      </c>
      <c r="G6101">
        <v>0.39839629900000001</v>
      </c>
      <c r="H6101">
        <v>0.88606109700000002</v>
      </c>
      <c r="I6101">
        <v>0</v>
      </c>
      <c r="J6101">
        <v>1.7548462339999999</v>
      </c>
      <c r="K6101">
        <v>0</v>
      </c>
      <c r="L6101">
        <v>2.9155418430000002</v>
      </c>
      <c r="M6101">
        <v>8.8572450620000005</v>
      </c>
      <c r="N6101">
        <v>0</v>
      </c>
      <c r="O6101">
        <v>2.555084302</v>
      </c>
      <c r="P6101">
        <v>0</v>
      </c>
      <c r="Q6101">
        <v>0</v>
      </c>
    </row>
    <row r="6102" spans="1:17">
      <c r="A6102" t="s">
        <v>16859</v>
      </c>
      <c r="B6102" s="14" t="s">
        <v>7207</v>
      </c>
      <c r="C6102">
        <v>43.755613750000002</v>
      </c>
      <c r="D6102">
        <v>6.4259177210000002</v>
      </c>
      <c r="E6102">
        <v>8.7347876790000001</v>
      </c>
      <c r="F6102">
        <v>7.5621026569999996</v>
      </c>
      <c r="G6102">
        <v>7.8953609379999996</v>
      </c>
      <c r="H6102">
        <v>9.2519546209999994</v>
      </c>
      <c r="I6102">
        <v>38.715978550000003</v>
      </c>
      <c r="J6102">
        <v>11.093831489999999</v>
      </c>
      <c r="K6102">
        <v>28.324885200000001</v>
      </c>
      <c r="L6102">
        <v>30.13247204</v>
      </c>
      <c r="M6102">
        <v>38.692453280000002</v>
      </c>
      <c r="N6102">
        <v>9.2119505729999993</v>
      </c>
      <c r="O6102">
        <v>44.647056419999998</v>
      </c>
      <c r="P6102">
        <v>12.83441382</v>
      </c>
      <c r="Q6102">
        <v>28.727152719999999</v>
      </c>
    </row>
    <row r="6103" spans="1:17">
      <c r="A6103" t="s">
        <v>16860</v>
      </c>
      <c r="B6103" s="14" t="s">
        <v>8674</v>
      </c>
      <c r="C6103">
        <v>20.098842600000001</v>
      </c>
      <c r="D6103">
        <v>6.6368445620000003</v>
      </c>
      <c r="E6103">
        <v>7.8134379159999998</v>
      </c>
      <c r="F6103">
        <v>6.0739188070000001</v>
      </c>
      <c r="G6103">
        <v>5.9809442529999997</v>
      </c>
      <c r="H6103">
        <v>6.796660878</v>
      </c>
      <c r="I6103">
        <v>5.3459467710000004</v>
      </c>
      <c r="J6103">
        <v>8.4610767930000002</v>
      </c>
      <c r="K6103">
        <v>10.436766739999999</v>
      </c>
      <c r="L6103">
        <v>9.7443530420000002</v>
      </c>
      <c r="M6103">
        <v>4.3676222210000004</v>
      </c>
      <c r="N6103">
        <v>4.1137897299999997</v>
      </c>
      <c r="O6103">
        <v>8.3996343459999991</v>
      </c>
      <c r="P6103">
        <v>4.4568170169999997</v>
      </c>
      <c r="Q6103">
        <v>6.9517444060000004</v>
      </c>
    </row>
    <row r="6104" spans="1:17">
      <c r="A6104" t="s">
        <v>16861</v>
      </c>
      <c r="B6104" s="14" t="s">
        <v>16862</v>
      </c>
      <c r="C6104">
        <v>702.32985729999996</v>
      </c>
      <c r="D6104">
        <v>405.93854449999998</v>
      </c>
      <c r="E6104">
        <v>183.19049649999999</v>
      </c>
      <c r="F6104">
        <v>338.69781619999998</v>
      </c>
      <c r="G6104">
        <v>169.0730571</v>
      </c>
      <c r="H6104">
        <v>91.381652070000001</v>
      </c>
      <c r="I6104">
        <v>3555.2606759999999</v>
      </c>
      <c r="J6104">
        <v>276.5343254</v>
      </c>
      <c r="K6104">
        <v>1761.545836</v>
      </c>
      <c r="L6104">
        <v>726.48737940000001</v>
      </c>
      <c r="M6104">
        <v>1728.2420810000001</v>
      </c>
      <c r="N6104">
        <v>243.5499738</v>
      </c>
      <c r="O6104">
        <v>798.41138909999995</v>
      </c>
      <c r="P6104">
        <v>103.32010870000001</v>
      </c>
      <c r="Q6104">
        <v>221.47325409999999</v>
      </c>
    </row>
    <row r="6105" spans="1:17">
      <c r="A6105" t="s">
        <v>16863</v>
      </c>
      <c r="B6105" s="14" t="s">
        <v>16864</v>
      </c>
      <c r="C6105">
        <v>0.70836077500000005</v>
      </c>
      <c r="D6105">
        <v>0.62770251899999996</v>
      </c>
      <c r="E6105">
        <v>0.37680496600000002</v>
      </c>
      <c r="F6105">
        <v>0.19284343200000001</v>
      </c>
      <c r="G6105">
        <v>0.30580161900000002</v>
      </c>
      <c r="H6105">
        <v>0.95217371699999998</v>
      </c>
      <c r="I6105">
        <v>0.516508195</v>
      </c>
      <c r="J6105">
        <v>1.1224895509999999</v>
      </c>
      <c r="K6105">
        <v>1.4460645599999999</v>
      </c>
      <c r="L6105">
        <v>1.1189579540000001</v>
      </c>
      <c r="M6105">
        <v>0</v>
      </c>
      <c r="N6105">
        <v>0.17464201700000001</v>
      </c>
      <c r="O6105">
        <v>0.39224707599999997</v>
      </c>
      <c r="P6105">
        <v>0.47824455599999999</v>
      </c>
      <c r="Q6105">
        <v>0.48695002100000001</v>
      </c>
    </row>
    <row r="6106" spans="1:17">
      <c r="A6106" t="s">
        <v>16865</v>
      </c>
      <c r="B6106" s="14" t="s">
        <v>5082</v>
      </c>
      <c r="C6106">
        <v>8.1824751090000003</v>
      </c>
      <c r="D6106">
        <v>2.2392080239999999</v>
      </c>
      <c r="E6106">
        <v>1.7410321740000001</v>
      </c>
      <c r="F6106">
        <v>1.768967637</v>
      </c>
      <c r="G6106">
        <v>2.4103440410000001</v>
      </c>
      <c r="H6106">
        <v>0.92427119099999999</v>
      </c>
      <c r="I6106">
        <v>0</v>
      </c>
      <c r="J6106">
        <v>1.0372954720000001</v>
      </c>
      <c r="K6106">
        <v>4.1486809449999997</v>
      </c>
      <c r="L6106">
        <v>6.3866677090000001</v>
      </c>
      <c r="M6106">
        <v>1.84784017</v>
      </c>
      <c r="N6106">
        <v>0.41533453999999997</v>
      </c>
      <c r="O6106">
        <v>1.5991611539999999</v>
      </c>
      <c r="P6106">
        <v>1.299844177</v>
      </c>
      <c r="Q6106">
        <v>2.3161340739999998</v>
      </c>
    </row>
    <row r="6107" spans="1:17">
      <c r="A6107" t="s">
        <v>16866</v>
      </c>
      <c r="B6107" s="14" t="s">
        <v>2182</v>
      </c>
      <c r="C6107">
        <v>8.1374252610000006</v>
      </c>
      <c r="D6107">
        <v>2.47872922</v>
      </c>
      <c r="E6107">
        <v>3.2464624870000001</v>
      </c>
      <c r="F6107">
        <v>1.730722305</v>
      </c>
      <c r="G6107">
        <v>2.9860096980000002</v>
      </c>
      <c r="H6107">
        <v>6.6410933940000003</v>
      </c>
      <c r="I6107">
        <v>8.9002249540000005</v>
      </c>
      <c r="J6107">
        <v>13.66849444</v>
      </c>
      <c r="K6107">
        <v>3.2300982309999999</v>
      </c>
      <c r="L6107">
        <v>2.2494913360000002</v>
      </c>
      <c r="M6107">
        <v>7.8100830840000004</v>
      </c>
      <c r="N6107">
        <v>3.322822462</v>
      </c>
      <c r="O6107">
        <v>3.9427593980000002</v>
      </c>
      <c r="P6107">
        <v>3.281092712</v>
      </c>
      <c r="Q6107">
        <v>1.7481026</v>
      </c>
    </row>
    <row r="6108" spans="1:17">
      <c r="A6108" t="s">
        <v>16867</v>
      </c>
      <c r="B6108" s="14" t="s">
        <v>2654</v>
      </c>
      <c r="C6108">
        <v>2.4264061809999999</v>
      </c>
      <c r="D6108">
        <v>0.96755438199999999</v>
      </c>
      <c r="E6108">
        <v>0.61953643700000005</v>
      </c>
      <c r="F6108">
        <v>0.19816872099999999</v>
      </c>
      <c r="G6108">
        <v>0.83798986499999994</v>
      </c>
      <c r="H6108">
        <v>1.3046234480000001</v>
      </c>
      <c r="I6108">
        <v>2.1230853889999999</v>
      </c>
      <c r="J6108">
        <v>0.30759643199999998</v>
      </c>
      <c r="K6108">
        <v>0.44029541100000003</v>
      </c>
      <c r="L6108">
        <v>1.8397719969999999</v>
      </c>
      <c r="M6108">
        <v>0.93151989800000001</v>
      </c>
      <c r="N6108">
        <v>0.23928624200000001</v>
      </c>
      <c r="O6108">
        <v>0</v>
      </c>
      <c r="P6108">
        <v>0.87369079800000005</v>
      </c>
      <c r="Q6108">
        <v>0.66719591600000006</v>
      </c>
    </row>
    <row r="6109" spans="1:17">
      <c r="A6109" t="s">
        <v>16867</v>
      </c>
      <c r="B6109" s="14" t="s">
        <v>16868</v>
      </c>
      <c r="C6109">
        <v>6.408222393</v>
      </c>
      <c r="D6109">
        <v>1.1041611979999999</v>
      </c>
      <c r="E6109">
        <v>1.2877634529999999</v>
      </c>
      <c r="F6109">
        <v>0.67844314299999997</v>
      </c>
      <c r="G6109">
        <v>1.1065800649999999</v>
      </c>
      <c r="H6109">
        <v>0.27345678699999998</v>
      </c>
      <c r="I6109">
        <v>2.0767191559999998</v>
      </c>
      <c r="J6109">
        <v>1.9858001350000001</v>
      </c>
      <c r="K6109">
        <v>3.2300982309999999</v>
      </c>
      <c r="L6109">
        <v>5.8486774739999996</v>
      </c>
      <c r="M6109">
        <v>8.2005872390000007</v>
      </c>
      <c r="N6109">
        <v>0.35109067500000002</v>
      </c>
      <c r="O6109">
        <v>6.3084150360000004</v>
      </c>
      <c r="P6109">
        <v>0.106826274</v>
      </c>
      <c r="Q6109">
        <v>0.48946872800000002</v>
      </c>
    </row>
    <row r="6110" spans="1:17">
      <c r="A6110" t="s">
        <v>16869</v>
      </c>
      <c r="B6110" s="14" t="s">
        <v>16870</v>
      </c>
      <c r="C6110">
        <v>2.0243839800000001</v>
      </c>
      <c r="D6110">
        <v>0</v>
      </c>
      <c r="E6110">
        <v>0.215369897</v>
      </c>
      <c r="F6110">
        <v>0.27555814000000001</v>
      </c>
      <c r="G6110">
        <v>0.34957322299999999</v>
      </c>
      <c r="H6110">
        <v>0</v>
      </c>
      <c r="I6110">
        <v>0</v>
      </c>
      <c r="J6110">
        <v>0.51326384999999997</v>
      </c>
      <c r="K6110">
        <v>0.91836126200000001</v>
      </c>
      <c r="L6110">
        <v>1.2791225239999999</v>
      </c>
      <c r="M6110">
        <v>0</v>
      </c>
      <c r="N6110">
        <v>0</v>
      </c>
      <c r="O6110">
        <v>0</v>
      </c>
      <c r="P6110">
        <v>0.30372176000000001</v>
      </c>
      <c r="Q6110">
        <v>0</v>
      </c>
    </row>
    <row r="6111" spans="1:17">
      <c r="A6111" t="s">
        <v>16871</v>
      </c>
      <c r="B6111" s="14" t="s">
        <v>16872</v>
      </c>
      <c r="C6111">
        <v>6.5292384500000002</v>
      </c>
      <c r="D6111">
        <v>0.24107415600000001</v>
      </c>
      <c r="E6111">
        <v>0.34731588099999999</v>
      </c>
      <c r="F6111">
        <v>7.4063057000000002E-2</v>
      </c>
      <c r="G6111">
        <v>0</v>
      </c>
      <c r="H6111">
        <v>1.0448283030000001</v>
      </c>
      <c r="I6111">
        <v>0</v>
      </c>
      <c r="J6111">
        <v>6.8976170000000003E-2</v>
      </c>
      <c r="K6111">
        <v>0.24683227599999999</v>
      </c>
      <c r="L6111">
        <v>1.031387332</v>
      </c>
      <c r="M6111">
        <v>0</v>
      </c>
      <c r="N6111">
        <v>0.268290635</v>
      </c>
      <c r="O6111">
        <v>1.2051649280000001</v>
      </c>
      <c r="P6111">
        <v>8.1632726000000003E-2</v>
      </c>
      <c r="Q6111">
        <v>0.37403407399999999</v>
      </c>
    </row>
    <row r="6112" spans="1:17">
      <c r="A6112" t="s">
        <v>16873</v>
      </c>
      <c r="B6112" s="14" t="s">
        <v>16874</v>
      </c>
      <c r="C6112">
        <v>102.0245398</v>
      </c>
      <c r="D6112">
        <v>0.99714051400000003</v>
      </c>
      <c r="E6112">
        <v>0.67838583399999997</v>
      </c>
      <c r="F6112">
        <v>0.86797059700000001</v>
      </c>
      <c r="G6112">
        <v>0.97156590600000003</v>
      </c>
      <c r="H6112">
        <v>0.864332078</v>
      </c>
      <c r="I6112">
        <v>3.8290098879999999</v>
      </c>
      <c r="J6112">
        <v>1.759362187</v>
      </c>
      <c r="K6112">
        <v>7.3168619330000002</v>
      </c>
      <c r="L6112">
        <v>29.862457190000001</v>
      </c>
      <c r="M6112">
        <v>23.040099779999998</v>
      </c>
      <c r="N6112">
        <v>2.265666891</v>
      </c>
      <c r="O6112">
        <v>40.294213210000002</v>
      </c>
      <c r="P6112">
        <v>1.350610117</v>
      </c>
      <c r="Q6112">
        <v>14.43954976</v>
      </c>
    </row>
    <row r="6113" spans="1:17">
      <c r="A6113" t="s">
        <v>16875</v>
      </c>
      <c r="B6113" s="14" t="s">
        <v>16876</v>
      </c>
      <c r="C6113">
        <v>33.200561550000003</v>
      </c>
      <c r="D6113">
        <v>0.90061665700000004</v>
      </c>
      <c r="E6113">
        <v>1.225435279</v>
      </c>
      <c r="F6113">
        <v>0.92229467499999995</v>
      </c>
      <c r="G6113">
        <v>1.872037736</v>
      </c>
      <c r="H6113">
        <v>2.3419924970000001</v>
      </c>
      <c r="I6113">
        <v>0.49405131699999999</v>
      </c>
      <c r="J6113">
        <v>3.221056972</v>
      </c>
      <c r="K6113">
        <v>3.3811364579999998</v>
      </c>
      <c r="L6113">
        <v>13.485875869999999</v>
      </c>
      <c r="M6113">
        <v>13.00612688</v>
      </c>
      <c r="N6113">
        <v>2.4222088419999999</v>
      </c>
      <c r="O6113">
        <v>2.626349984</v>
      </c>
      <c r="P6113">
        <v>3.7104384380000002</v>
      </c>
      <c r="Q6113">
        <v>1.630223983</v>
      </c>
    </row>
    <row r="6114" spans="1:17">
      <c r="A6114" t="e">
        <v>#N/A</v>
      </c>
      <c r="B6114" s="14" t="s">
        <v>16877</v>
      </c>
      <c r="C6114">
        <v>2.0293578970000001</v>
      </c>
      <c r="D6114">
        <v>0.22478536099999999</v>
      </c>
      <c r="E6114">
        <v>0</v>
      </c>
      <c r="F6114">
        <v>0.27623518699999999</v>
      </c>
      <c r="G6114">
        <v>0.17521606300000001</v>
      </c>
      <c r="H6114">
        <v>1.169078155</v>
      </c>
      <c r="I6114">
        <v>1.4797261799999999</v>
      </c>
      <c r="J6114">
        <v>0.77178740999999995</v>
      </c>
      <c r="K6114">
        <v>1.3809265159999999</v>
      </c>
      <c r="L6114">
        <v>1.9233979969999999</v>
      </c>
      <c r="M6114">
        <v>0</v>
      </c>
      <c r="N6114">
        <v>0.62540722199999998</v>
      </c>
      <c r="O6114">
        <v>0</v>
      </c>
      <c r="P6114">
        <v>1.0656380190000001</v>
      </c>
      <c r="Q6114">
        <v>0</v>
      </c>
    </row>
    <row r="6115" spans="1:17">
      <c r="A6115" t="s">
        <v>16878</v>
      </c>
      <c r="B6115" s="14" t="s">
        <v>16879</v>
      </c>
      <c r="C6115">
        <v>1.4670491370000001</v>
      </c>
      <c r="D6115">
        <v>0.81250126199999995</v>
      </c>
      <c r="E6115">
        <v>0.85841926999999996</v>
      </c>
      <c r="F6115">
        <v>0.49923499500000001</v>
      </c>
      <c r="G6115">
        <v>1.0133277089999999</v>
      </c>
      <c r="H6115">
        <v>1.1268556759999999</v>
      </c>
      <c r="I6115">
        <v>2.1394264839999999</v>
      </c>
      <c r="J6115">
        <v>7.9040809520000002</v>
      </c>
      <c r="K6115">
        <v>1.3310529120000001</v>
      </c>
      <c r="L6115">
        <v>1.3904493520000001</v>
      </c>
      <c r="M6115">
        <v>0</v>
      </c>
      <c r="N6115">
        <v>1.898882959</v>
      </c>
      <c r="O6115">
        <v>0</v>
      </c>
      <c r="P6115">
        <v>0.88041547600000003</v>
      </c>
      <c r="Q6115">
        <v>2.5212421150000002</v>
      </c>
    </row>
    <row r="6116" spans="1:17">
      <c r="A6116" t="s">
        <v>16880</v>
      </c>
      <c r="B6116" s="14" t="s">
        <v>16881</v>
      </c>
      <c r="C6116">
        <v>49.462705159999999</v>
      </c>
      <c r="D6116">
        <v>3.3046866929999998</v>
      </c>
      <c r="E6116">
        <v>2.1717147030000001</v>
      </c>
      <c r="F6116">
        <v>0.32061137099999998</v>
      </c>
      <c r="G6116">
        <v>2.4403666830000001</v>
      </c>
      <c r="H6116">
        <v>8.1413180260000004</v>
      </c>
      <c r="I6116">
        <v>56.103002289999999</v>
      </c>
      <c r="J6116">
        <v>15.228128590000001</v>
      </c>
      <c r="K6116">
        <v>23.151084279999999</v>
      </c>
      <c r="L6116">
        <v>14.88256625</v>
      </c>
      <c r="M6116">
        <v>54.254835720000003</v>
      </c>
      <c r="N6116">
        <v>6.7748485809999996</v>
      </c>
      <c r="O6116">
        <v>63.473928860000001</v>
      </c>
      <c r="P6116">
        <v>8.3633193489999993</v>
      </c>
      <c r="Q6116">
        <v>12.41352249</v>
      </c>
    </row>
    <row r="6117" spans="1:17">
      <c r="A6117" t="s">
        <v>16882</v>
      </c>
      <c r="B6117" s="14" t="s">
        <v>4191</v>
      </c>
      <c r="C6117">
        <v>10.36692781</v>
      </c>
      <c r="D6117">
        <v>0.87648844599999998</v>
      </c>
      <c r="E6117">
        <v>0.51149697599999999</v>
      </c>
      <c r="F6117">
        <v>0.59308826800000003</v>
      </c>
      <c r="G6117">
        <v>0.64861391099999999</v>
      </c>
      <c r="H6117">
        <v>1.4233283160000001</v>
      </c>
      <c r="I6117">
        <v>2.2640923129999999</v>
      </c>
      <c r="J6117">
        <v>1.644361433</v>
      </c>
      <c r="K6117">
        <v>5.1119066110000002</v>
      </c>
      <c r="L6117">
        <v>17.59437221</v>
      </c>
      <c r="M6117">
        <v>4.2299091750000004</v>
      </c>
      <c r="N6117">
        <v>0.65440985699999998</v>
      </c>
      <c r="O6117">
        <v>4.9918030690000004</v>
      </c>
      <c r="P6117">
        <v>0.66121914199999998</v>
      </c>
      <c r="Q6117">
        <v>2.8919374759999998</v>
      </c>
    </row>
    <row r="6118" spans="1:17">
      <c r="A6118" t="s">
        <v>16883</v>
      </c>
      <c r="B6118" s="14" t="s">
        <v>8766</v>
      </c>
      <c r="C6118">
        <v>14.974895200000001</v>
      </c>
      <c r="D6118">
        <v>24.033014770000001</v>
      </c>
      <c r="E6118">
        <v>23.968014289999999</v>
      </c>
      <c r="F6118">
        <v>28.627848360000002</v>
      </c>
      <c r="G6118">
        <v>16.26233788</v>
      </c>
      <c r="H6118">
        <v>51.888480389999998</v>
      </c>
      <c r="I6118">
        <v>22.80876881</v>
      </c>
      <c r="J6118">
        <v>31.639552370000001</v>
      </c>
      <c r="K6118">
        <v>26.418611640000002</v>
      </c>
      <c r="L6118">
        <v>14.50840343</v>
      </c>
      <c r="M6118">
        <v>2.5551117909999999</v>
      </c>
      <c r="N6118">
        <v>13.660284649999999</v>
      </c>
      <c r="O6118">
        <v>4.0539572850000001</v>
      </c>
      <c r="P6118">
        <v>25.163139820000001</v>
      </c>
      <c r="Q6118">
        <v>21.274732620000002</v>
      </c>
    </row>
    <row r="6119" spans="1:17">
      <c r="A6119" t="s">
        <v>16884</v>
      </c>
      <c r="B6119" s="14" t="s">
        <v>16885</v>
      </c>
      <c r="C6119">
        <v>23.913881140000001</v>
      </c>
      <c r="D6119">
        <v>1.0187933419999999</v>
      </c>
      <c r="E6119">
        <v>0.75019714699999995</v>
      </c>
      <c r="F6119">
        <v>0.58425690200000002</v>
      </c>
      <c r="G6119">
        <v>1.11178299</v>
      </c>
      <c r="H6119">
        <v>2.4726827490000001</v>
      </c>
      <c r="I6119">
        <v>8.9420720889999998</v>
      </c>
      <c r="J6119">
        <v>2.0599141580000002</v>
      </c>
      <c r="K6119">
        <v>5.5633466189999998</v>
      </c>
      <c r="L6119">
        <v>7.7488046019999999</v>
      </c>
      <c r="M6119">
        <v>10.004675840000001</v>
      </c>
      <c r="N6119">
        <v>1.8140988119999999</v>
      </c>
      <c r="O6119">
        <v>22.409625800000001</v>
      </c>
      <c r="P6119">
        <v>0.59797335500000004</v>
      </c>
      <c r="Q6119">
        <v>5.6904827610000002</v>
      </c>
    </row>
    <row r="6120" spans="1:17">
      <c r="A6120" t="s">
        <v>16886</v>
      </c>
      <c r="B6120" s="14" t="s">
        <v>9304</v>
      </c>
      <c r="C6120">
        <v>19.310841320000002</v>
      </c>
      <c r="D6120">
        <v>15.82579628</v>
      </c>
      <c r="E6120">
        <v>11.09128641</v>
      </c>
      <c r="F6120">
        <v>16.40716282</v>
      </c>
      <c r="G6120">
        <v>10.287196359999999</v>
      </c>
      <c r="H6120">
        <v>6.9801683480000003</v>
      </c>
      <c r="I6120">
        <v>12.700229309999999</v>
      </c>
      <c r="J6120">
        <v>11.48820027</v>
      </c>
      <c r="K6120">
        <v>15.573969959999999</v>
      </c>
      <c r="L6120">
        <v>13.716947169999999</v>
      </c>
      <c r="M6120">
        <v>4.118673094</v>
      </c>
      <c r="N6120">
        <v>7.0636611089999999</v>
      </c>
      <c r="O6120">
        <v>11.46195825</v>
      </c>
      <c r="P6120">
        <v>12.59257152</v>
      </c>
      <c r="Q6120">
        <v>10.064625919999999</v>
      </c>
    </row>
    <row r="6121" spans="1:17">
      <c r="A6121" t="s">
        <v>16887</v>
      </c>
      <c r="B6121" s="14" t="s">
        <v>3772</v>
      </c>
      <c r="C6121">
        <v>15.962483049999999</v>
      </c>
      <c r="D6121">
        <v>2.6278365290000001</v>
      </c>
      <c r="E6121">
        <v>2.788811049</v>
      </c>
      <c r="F6121">
        <v>2.6312870849999999</v>
      </c>
      <c r="G6121">
        <v>2.4529627440000001</v>
      </c>
      <c r="H6121">
        <v>4.1619735069999999</v>
      </c>
      <c r="I6121">
        <v>4.6983929839999998</v>
      </c>
      <c r="J6121">
        <v>4.3627427220000001</v>
      </c>
      <c r="K6121">
        <v>2.7238204229999998</v>
      </c>
      <c r="L6121">
        <v>6.0145974019999997</v>
      </c>
      <c r="M6121">
        <v>3.0921836040000001</v>
      </c>
      <c r="N6121">
        <v>2.834247951</v>
      </c>
      <c r="O6121">
        <v>4.216795157</v>
      </c>
      <c r="P6121">
        <v>2.263050223</v>
      </c>
      <c r="Q6121">
        <v>3.322138813</v>
      </c>
    </row>
    <row r="6122" spans="1:17">
      <c r="A6122" t="e">
        <v>#N/A</v>
      </c>
      <c r="B6122" s="14" t="s">
        <v>16888</v>
      </c>
      <c r="C6122">
        <v>0</v>
      </c>
      <c r="D6122">
        <v>3.7671382050000002</v>
      </c>
      <c r="E6122">
        <v>5.9442091570000004</v>
      </c>
      <c r="F6122">
        <v>0.330669767</v>
      </c>
      <c r="G6122">
        <v>0.838975735</v>
      </c>
      <c r="H6122">
        <v>0</v>
      </c>
      <c r="I6122">
        <v>0</v>
      </c>
      <c r="J6122">
        <v>0.30795831000000001</v>
      </c>
      <c r="K6122">
        <v>2.2040670279999999</v>
      </c>
      <c r="L6122">
        <v>7.6747351459999997</v>
      </c>
      <c r="M6122">
        <v>0</v>
      </c>
      <c r="N6122">
        <v>1.7967581610000001</v>
      </c>
      <c r="O6122">
        <v>13.45176736</v>
      </c>
      <c r="P6122">
        <v>0</v>
      </c>
      <c r="Q6122">
        <v>18.36947344</v>
      </c>
    </row>
    <row r="6123" spans="1:17">
      <c r="A6123" t="s">
        <v>16889</v>
      </c>
      <c r="B6123" s="14" t="s">
        <v>5414</v>
      </c>
      <c r="C6123">
        <v>13.80765244</v>
      </c>
      <c r="D6123">
        <v>15.597644430000001</v>
      </c>
      <c r="E6123">
        <v>21.136124370000001</v>
      </c>
      <c r="F6123">
        <v>19.882216469999999</v>
      </c>
      <c r="G6123">
        <v>13.45861738</v>
      </c>
      <c r="H6123">
        <v>18.713541809999999</v>
      </c>
      <c r="I6123">
        <v>53.418564859999996</v>
      </c>
      <c r="J6123">
        <v>100.6553098</v>
      </c>
      <c r="K6123">
        <v>37.893630969999997</v>
      </c>
      <c r="L6123">
        <v>29.562256959999999</v>
      </c>
      <c r="M6123">
        <v>11.60937882</v>
      </c>
      <c r="N6123">
        <v>37.178843579999999</v>
      </c>
      <c r="O6123">
        <v>15.79718465</v>
      </c>
      <c r="P6123">
        <v>34.429408639999998</v>
      </c>
      <c r="Q6123">
        <v>23.847230199999998</v>
      </c>
    </row>
    <row r="6124" spans="1:17">
      <c r="A6124" t="s">
        <v>16890</v>
      </c>
      <c r="B6124" s="14" t="s">
        <v>2951</v>
      </c>
      <c r="C6124">
        <v>6.6008684280000001</v>
      </c>
      <c r="D6124">
        <v>2.8448641989999999</v>
      </c>
      <c r="E6124">
        <v>0.90654390799999995</v>
      </c>
      <c r="F6124">
        <v>1.911369275</v>
      </c>
      <c r="G6124">
        <v>0.64245889599999995</v>
      </c>
      <c r="H6124">
        <v>1.75152211</v>
      </c>
      <c r="I6124">
        <v>0.70008550400000003</v>
      </c>
      <c r="J6124">
        <v>1.8713770000000001</v>
      </c>
      <c r="K6124">
        <v>2.2322503899999999</v>
      </c>
      <c r="L6124">
        <v>2.2749868790000001</v>
      </c>
      <c r="M6124">
        <v>0.46075177699999997</v>
      </c>
      <c r="N6124">
        <v>2.72220262</v>
      </c>
      <c r="O6124">
        <v>2.65829753</v>
      </c>
      <c r="P6124">
        <v>5.23979616</v>
      </c>
      <c r="Q6124">
        <v>2.5575843439999999</v>
      </c>
    </row>
    <row r="6125" spans="1:17">
      <c r="A6125" t="s">
        <v>16891</v>
      </c>
      <c r="B6125" s="14" t="s">
        <v>3468</v>
      </c>
      <c r="C6125">
        <v>40.227169070000002</v>
      </c>
      <c r="D6125">
        <v>4.0470404689999997</v>
      </c>
      <c r="E6125">
        <v>3.2981041599999998</v>
      </c>
      <c r="F6125">
        <v>0.70330120299999999</v>
      </c>
      <c r="G6125">
        <v>1.6569583329999999</v>
      </c>
      <c r="H6125">
        <v>1.984333431</v>
      </c>
      <c r="I6125">
        <v>15.607871400000001</v>
      </c>
      <c r="J6125">
        <v>8.9594126670000005</v>
      </c>
      <c r="K6125">
        <v>22.936872690000001</v>
      </c>
      <c r="L6125">
        <v>40.575275359999999</v>
      </c>
      <c r="M6125">
        <v>13.46000467</v>
      </c>
      <c r="N6125">
        <v>6.7559070280000002</v>
      </c>
      <c r="O6125">
        <v>23.092801690000002</v>
      </c>
      <c r="P6125">
        <v>7.807196351</v>
      </c>
      <c r="Q6125">
        <v>14.96838237</v>
      </c>
    </row>
    <row r="6126" spans="1:17">
      <c r="A6126" t="s">
        <v>16892</v>
      </c>
      <c r="B6126" s="14" t="s">
        <v>16893</v>
      </c>
      <c r="C6126">
        <v>3347.4423499999998</v>
      </c>
      <c r="D6126">
        <v>4.0909108270000001</v>
      </c>
      <c r="E6126">
        <v>2.3217925479999999</v>
      </c>
      <c r="F6126">
        <v>0.91404651199999998</v>
      </c>
      <c r="G6126">
        <v>2.6090099090000001</v>
      </c>
      <c r="H6126">
        <v>20.631536440000001</v>
      </c>
      <c r="I6126">
        <v>1219.1860999999999</v>
      </c>
      <c r="J6126">
        <v>9.3639355979999994</v>
      </c>
      <c r="K6126">
        <v>370.12198749999999</v>
      </c>
      <c r="L6126">
        <v>695.84265330000005</v>
      </c>
      <c r="M6126">
        <v>2742.3074860000002</v>
      </c>
      <c r="N6126">
        <v>22.970749659999999</v>
      </c>
      <c r="O6126">
        <v>3673.7542199999998</v>
      </c>
      <c r="P6126">
        <v>5.2892033400000003</v>
      </c>
      <c r="Q6126">
        <v>823.97881949999999</v>
      </c>
    </row>
    <row r="6127" spans="1:17">
      <c r="A6127" t="s">
        <v>16892</v>
      </c>
      <c r="B6127" s="14" t="s">
        <v>9021</v>
      </c>
      <c r="C6127">
        <v>5.140092814</v>
      </c>
      <c r="D6127">
        <v>5.5511754849999999</v>
      </c>
      <c r="E6127">
        <v>5.5709683510000003</v>
      </c>
      <c r="F6127">
        <v>17.972692840000001</v>
      </c>
      <c r="G6127">
        <v>3.0511175129999999</v>
      </c>
      <c r="H6127">
        <v>4.0715386230000004</v>
      </c>
      <c r="I6127">
        <v>2.108221313</v>
      </c>
      <c r="J6127">
        <v>2.8915260979999999</v>
      </c>
      <c r="K6127">
        <v>2.6961457809999998</v>
      </c>
      <c r="L6127">
        <v>3.4507949550000001</v>
      </c>
      <c r="M6127">
        <v>1.5416636189999999</v>
      </c>
      <c r="N6127">
        <v>8.1579762490000007</v>
      </c>
      <c r="O6127">
        <v>2.4904866829999999</v>
      </c>
      <c r="P6127">
        <v>1.5182544010000001</v>
      </c>
      <c r="Q6127">
        <v>5.4106189210000002</v>
      </c>
    </row>
    <row r="6128" spans="1:17">
      <c r="A6128" t="s">
        <v>16894</v>
      </c>
      <c r="B6128" s="14" t="s">
        <v>6474</v>
      </c>
      <c r="C6128">
        <v>7.851223042</v>
      </c>
      <c r="D6128">
        <v>2.3654599479999998</v>
      </c>
      <c r="E6128">
        <v>1.837604748</v>
      </c>
      <c r="F6128">
        <v>2.0519127770000001</v>
      </c>
      <c r="G6128">
        <v>1.6269111220000001</v>
      </c>
      <c r="H6128">
        <v>0.72367271300000002</v>
      </c>
      <c r="I6128">
        <v>1.8319347690000001</v>
      </c>
      <c r="J6128">
        <v>3.7025253820000001</v>
      </c>
      <c r="K6128">
        <v>3.7041734850000001</v>
      </c>
      <c r="L6128">
        <v>5.1592896350000004</v>
      </c>
      <c r="M6128">
        <v>4.2198205560000002</v>
      </c>
      <c r="N6128">
        <v>2.0518112839999998</v>
      </c>
      <c r="O6128">
        <v>2.7824187990000002</v>
      </c>
      <c r="P6128">
        <v>2.308747313</v>
      </c>
      <c r="Q6128">
        <v>2.374760824</v>
      </c>
    </row>
    <row r="6129" spans="1:17">
      <c r="A6129" t="s">
        <v>16895</v>
      </c>
      <c r="B6129" s="14" t="s">
        <v>9016</v>
      </c>
      <c r="C6129">
        <v>6.5013070749999997</v>
      </c>
      <c r="D6129">
        <v>8.9337692969999996</v>
      </c>
      <c r="E6129">
        <v>5.7036906600000004</v>
      </c>
      <c r="F6129">
        <v>8.7212925200000004</v>
      </c>
      <c r="G6129">
        <v>6.3291655689999997</v>
      </c>
      <c r="H6129">
        <v>6.8392272350000001</v>
      </c>
      <c r="I6129">
        <v>8.5191445179999992</v>
      </c>
      <c r="J6129">
        <v>15.8145691</v>
      </c>
      <c r="K6129">
        <v>8.6769738929999995</v>
      </c>
      <c r="L6129">
        <v>8.9302188559999998</v>
      </c>
      <c r="M6129">
        <v>3.0746745070000001</v>
      </c>
      <c r="N6129">
        <v>4.7621128539999997</v>
      </c>
      <c r="O6129">
        <v>3.7565510479999999</v>
      </c>
      <c r="P6129">
        <v>9.5561135400000001</v>
      </c>
      <c r="Q6129">
        <v>6.3475707259999998</v>
      </c>
    </row>
    <row r="6130" spans="1:17">
      <c r="A6130" t="e">
        <v>#N/A</v>
      </c>
      <c r="B6130" s="14" t="s">
        <v>16896</v>
      </c>
      <c r="C6130">
        <v>0</v>
      </c>
      <c r="D6130">
        <v>0.30394565499999998</v>
      </c>
      <c r="E6130">
        <v>0.58385991999999998</v>
      </c>
      <c r="F6130">
        <v>0.186757011</v>
      </c>
      <c r="G6130">
        <v>0.23692005799999999</v>
      </c>
      <c r="H6130">
        <v>7.9039004830000001</v>
      </c>
      <c r="I6130">
        <v>0</v>
      </c>
      <c r="J6130">
        <v>0.34785988499999998</v>
      </c>
      <c r="K6130">
        <v>0</v>
      </c>
      <c r="L6130">
        <v>2.6007408139999999</v>
      </c>
      <c r="M6130">
        <v>2.6336326680000002</v>
      </c>
      <c r="N6130">
        <v>0.169130059</v>
      </c>
      <c r="O6130">
        <v>0</v>
      </c>
      <c r="P6130">
        <v>0.20584464799999999</v>
      </c>
      <c r="Q6130">
        <v>0</v>
      </c>
    </row>
    <row r="6131" spans="1:17">
      <c r="A6131" t="e">
        <v>#N/A</v>
      </c>
      <c r="B6131" s="14" t="s">
        <v>16897</v>
      </c>
      <c r="C6131">
        <v>2.7623701139999999</v>
      </c>
      <c r="D6131">
        <v>0.61195747199999995</v>
      </c>
      <c r="E6131">
        <v>0.29388266899999999</v>
      </c>
      <c r="F6131">
        <v>0.94003111100000003</v>
      </c>
      <c r="G6131">
        <v>0.23850480800000001</v>
      </c>
      <c r="H6131">
        <v>6.3654155059999997</v>
      </c>
      <c r="I6131">
        <v>4.0284184290000002</v>
      </c>
      <c r="J6131">
        <v>0</v>
      </c>
      <c r="K6131">
        <v>3.7594454329999998</v>
      </c>
      <c r="L6131">
        <v>0</v>
      </c>
      <c r="M6131">
        <v>2.6512489399999999</v>
      </c>
      <c r="N6131">
        <v>1.19182955</v>
      </c>
      <c r="O6131">
        <v>3.0592648169999999</v>
      </c>
      <c r="P6131">
        <v>0</v>
      </c>
      <c r="Q6131">
        <v>0</v>
      </c>
    </row>
    <row r="6132" spans="1:17">
      <c r="A6132" t="e">
        <v>#N/A</v>
      </c>
      <c r="B6132" s="14" t="s">
        <v>16898</v>
      </c>
      <c r="C6132">
        <v>35.781169560000002</v>
      </c>
      <c r="D6132">
        <v>12.220370969999999</v>
      </c>
      <c r="E6132">
        <v>9.8339294479999992</v>
      </c>
      <c r="F6132">
        <v>6.291081857</v>
      </c>
      <c r="G6132">
        <v>10.04044968</v>
      </c>
      <c r="H6132">
        <v>9.1612959630000006</v>
      </c>
      <c r="I6132">
        <v>17.393460080000001</v>
      </c>
      <c r="J6132">
        <v>18.710968780000002</v>
      </c>
      <c r="K6132">
        <v>22.995500759999999</v>
      </c>
      <c r="L6132">
        <v>45.21721213</v>
      </c>
      <c r="M6132">
        <v>8.5854523440000001</v>
      </c>
      <c r="N6132">
        <v>13.416226699999999</v>
      </c>
      <c r="O6132">
        <v>14.86007513</v>
      </c>
      <c r="P6132">
        <v>9.8419007989999994</v>
      </c>
      <c r="Q6132">
        <v>12.298564430000001</v>
      </c>
    </row>
    <row r="6133" spans="1:17">
      <c r="A6133" t="s">
        <v>16899</v>
      </c>
      <c r="B6133" s="14" t="s">
        <v>16900</v>
      </c>
      <c r="C6133">
        <v>2.2322936860000002</v>
      </c>
      <c r="D6133">
        <v>5.4398057480000004</v>
      </c>
      <c r="E6133">
        <v>2.3748896749999999</v>
      </c>
      <c r="F6133">
        <v>3.038587052</v>
      </c>
      <c r="G6133">
        <v>3.4692780409999999</v>
      </c>
      <c r="H6133">
        <v>18.861127570000001</v>
      </c>
      <c r="I6133">
        <v>0</v>
      </c>
      <c r="J6133">
        <v>0.565977434</v>
      </c>
      <c r="K6133">
        <v>8.1014355630000008</v>
      </c>
      <c r="L6133">
        <v>2.8209837289999999</v>
      </c>
      <c r="M6133">
        <v>8.5699830600000002</v>
      </c>
      <c r="N6133">
        <v>2.2014334230000001</v>
      </c>
      <c r="O6133">
        <v>0</v>
      </c>
      <c r="P6133">
        <v>1.004744418</v>
      </c>
      <c r="Q6133">
        <v>3.0691012130000002</v>
      </c>
    </row>
    <row r="6134" spans="1:17">
      <c r="A6134" t="s">
        <v>16899</v>
      </c>
      <c r="B6134" s="14" t="s">
        <v>16901</v>
      </c>
      <c r="C6134">
        <v>1.751915793</v>
      </c>
      <c r="D6134">
        <v>1.3407367530000001</v>
      </c>
      <c r="E6134">
        <v>0.55914776200000005</v>
      </c>
      <c r="F6134">
        <v>0.82380512800000005</v>
      </c>
      <c r="G6134">
        <v>0.935071298</v>
      </c>
      <c r="H6134">
        <v>2.3854965359999998</v>
      </c>
      <c r="I6134">
        <v>0.46451874700000001</v>
      </c>
      <c r="J6134">
        <v>0.40380187200000001</v>
      </c>
      <c r="K6134">
        <v>1.517261722</v>
      </c>
      <c r="L6134">
        <v>2.3145556819999999</v>
      </c>
      <c r="M6134">
        <v>0.305716712</v>
      </c>
      <c r="N6134">
        <v>0.70678492999999998</v>
      </c>
      <c r="O6134">
        <v>1.4110608259999999</v>
      </c>
      <c r="P6134">
        <v>0.64515983700000001</v>
      </c>
      <c r="Q6134">
        <v>1.423291249</v>
      </c>
    </row>
    <row r="6135" spans="1:17">
      <c r="A6135" t="s">
        <v>16902</v>
      </c>
      <c r="B6135" s="14" t="s">
        <v>8910</v>
      </c>
      <c r="C6135">
        <v>3.543461507</v>
      </c>
      <c r="D6135">
        <v>0.57090572299999998</v>
      </c>
      <c r="E6135">
        <v>0.58260749000000001</v>
      </c>
      <c r="F6135">
        <v>0.65772847700000003</v>
      </c>
      <c r="G6135">
        <v>0.83439474499999999</v>
      </c>
      <c r="H6135">
        <v>0.37115039700000002</v>
      </c>
      <c r="I6135">
        <v>0</v>
      </c>
      <c r="J6135">
        <v>0.32669524300000002</v>
      </c>
      <c r="K6135">
        <v>1.4613548940000001</v>
      </c>
      <c r="L6135">
        <v>1.4247948239999999</v>
      </c>
      <c r="M6135">
        <v>0</v>
      </c>
      <c r="N6135">
        <v>0.67506904400000001</v>
      </c>
      <c r="O6135">
        <v>1.070265421</v>
      </c>
      <c r="P6135">
        <v>0.82161237499999995</v>
      </c>
      <c r="Q6135">
        <v>1.9930005930000001</v>
      </c>
    </row>
    <row r="6136" spans="1:17">
      <c r="A6136" t="s">
        <v>16903</v>
      </c>
      <c r="B6136" s="14" t="s">
        <v>1955</v>
      </c>
      <c r="C6136">
        <v>5.2810016879999999</v>
      </c>
      <c r="D6136">
        <v>0.857940378</v>
      </c>
      <c r="E6136">
        <v>0.63674578199999998</v>
      </c>
      <c r="F6136">
        <v>0.81469362999999995</v>
      </c>
      <c r="G6136">
        <v>0.54715808799999999</v>
      </c>
      <c r="H6136">
        <v>2.2986222660000002</v>
      </c>
      <c r="I6136">
        <v>4.1074070259999997</v>
      </c>
      <c r="J6136">
        <v>3.302741293</v>
      </c>
      <c r="K6136">
        <v>3.194300041</v>
      </c>
      <c r="L6136">
        <v>4.4491218239999997</v>
      </c>
      <c r="M6136">
        <v>18.246830939999999</v>
      </c>
      <c r="N6136">
        <v>1.3453986229999999</v>
      </c>
      <c r="O6136">
        <v>27.293441009999999</v>
      </c>
      <c r="P6136">
        <v>0.528211757</v>
      </c>
      <c r="Q6136">
        <v>3.3883086709999999</v>
      </c>
    </row>
    <row r="6137" spans="1:17">
      <c r="A6137" t="e">
        <v>#N/A</v>
      </c>
      <c r="B6137" s="14" t="s">
        <v>16904</v>
      </c>
      <c r="C6137">
        <v>523.00555540000005</v>
      </c>
      <c r="D6137">
        <v>1.2662649429999999</v>
      </c>
      <c r="E6137">
        <v>3.3445678120000002</v>
      </c>
      <c r="F6137">
        <v>1.9451162790000001</v>
      </c>
      <c r="G6137">
        <v>0</v>
      </c>
      <c r="H6137">
        <v>2.7440300409999998</v>
      </c>
      <c r="I6137">
        <v>781.46438820000003</v>
      </c>
      <c r="J6137">
        <v>5.978014248</v>
      </c>
      <c r="K6137">
        <v>330.61005419999998</v>
      </c>
      <c r="L6137">
        <v>692.53198320000001</v>
      </c>
      <c r="M6137">
        <v>1231.6014580000001</v>
      </c>
      <c r="N6137">
        <v>17.615276089999998</v>
      </c>
      <c r="O6137">
        <v>740.63848499999995</v>
      </c>
      <c r="P6137">
        <v>10.290807879999999</v>
      </c>
      <c r="Q6137">
        <v>4.9116239129999997</v>
      </c>
    </row>
    <row r="6138" spans="1:17">
      <c r="A6138" t="s">
        <v>16905</v>
      </c>
      <c r="B6138" s="14" t="s">
        <v>6650</v>
      </c>
      <c r="C6138">
        <v>42.099325110000002</v>
      </c>
      <c r="D6138">
        <v>395.70625790000003</v>
      </c>
      <c r="E6138">
        <v>277.04932630000002</v>
      </c>
      <c r="F6138">
        <v>684.39010699999994</v>
      </c>
      <c r="G6138">
        <v>205.63050910000001</v>
      </c>
      <c r="H6138">
        <v>324.1392146</v>
      </c>
      <c r="I6138">
        <v>114.0179304</v>
      </c>
      <c r="J6138">
        <v>254.14035269999999</v>
      </c>
      <c r="K6138">
        <v>220.08572219999999</v>
      </c>
      <c r="L6138">
        <v>30.40089262</v>
      </c>
      <c r="M6138">
        <v>46.178064059999997</v>
      </c>
      <c r="N6138">
        <v>280.98332119999998</v>
      </c>
      <c r="O6138">
        <v>26.64233535</v>
      </c>
      <c r="P6138">
        <v>941.11873409999998</v>
      </c>
      <c r="Q6138">
        <v>638.067632</v>
      </c>
    </row>
    <row r="6139" spans="1:17">
      <c r="A6139" t="s">
        <v>16906</v>
      </c>
      <c r="B6139" s="14" t="s">
        <v>2489</v>
      </c>
      <c r="C6139">
        <v>2.9351409519999998</v>
      </c>
      <c r="D6139">
        <v>1.235440796</v>
      </c>
      <c r="E6139">
        <v>0.56207410199999996</v>
      </c>
      <c r="F6139">
        <v>0.19976496299999999</v>
      </c>
      <c r="G6139">
        <v>0.45615951500000002</v>
      </c>
      <c r="H6139">
        <v>0.45090244899999998</v>
      </c>
      <c r="I6139">
        <v>1.2841120580000001</v>
      </c>
      <c r="J6139">
        <v>1.190684581</v>
      </c>
      <c r="K6139">
        <v>1.9972888849999999</v>
      </c>
      <c r="L6139">
        <v>4.4510191040000002</v>
      </c>
      <c r="M6139">
        <v>2.2536558150000001</v>
      </c>
      <c r="N6139">
        <v>1.5920103109999999</v>
      </c>
      <c r="O6139">
        <v>4.2257861920000002</v>
      </c>
      <c r="P6139">
        <v>1.321092519</v>
      </c>
      <c r="Q6139">
        <v>2.0177104629999998</v>
      </c>
    </row>
    <row r="6140" spans="1:17">
      <c r="A6140" t="s">
        <v>16907</v>
      </c>
      <c r="B6140" s="14" t="s">
        <v>16908</v>
      </c>
      <c r="C6140">
        <v>0</v>
      </c>
      <c r="D6140">
        <v>0</v>
      </c>
      <c r="E6140">
        <v>0</v>
      </c>
      <c r="F6140">
        <v>0.579524335</v>
      </c>
      <c r="G6140">
        <v>0</v>
      </c>
      <c r="H6140">
        <v>0</v>
      </c>
      <c r="I6140">
        <v>6.2087479920000002</v>
      </c>
      <c r="J6140">
        <v>9.1752527340000007</v>
      </c>
      <c r="K6140">
        <v>1.931398942</v>
      </c>
      <c r="L6140">
        <v>0</v>
      </c>
      <c r="M6140">
        <v>16.344813049999999</v>
      </c>
      <c r="N6140">
        <v>4.7234364040000001</v>
      </c>
      <c r="O6140">
        <v>4.7150524750000002</v>
      </c>
      <c r="P6140">
        <v>3.1937752129999999</v>
      </c>
      <c r="Q6140">
        <v>2.9267202289999998</v>
      </c>
    </row>
    <row r="6141" spans="1:17">
      <c r="A6141" t="s">
        <v>16909</v>
      </c>
      <c r="B6141" s="14" t="s">
        <v>5723</v>
      </c>
      <c r="C6141">
        <v>8.7072901320000007</v>
      </c>
      <c r="D6141">
        <v>2.4800866840000002</v>
      </c>
      <c r="E6141">
        <v>0.99251789899999998</v>
      </c>
      <c r="F6141">
        <v>1.354550854</v>
      </c>
      <c r="G6141">
        <v>1.933182041</v>
      </c>
      <c r="H6141">
        <v>3.8218056950000001</v>
      </c>
      <c r="I6141">
        <v>1.8140016720000001</v>
      </c>
      <c r="J6141">
        <v>1.419205464</v>
      </c>
      <c r="K6141">
        <v>2.821471346</v>
      </c>
      <c r="L6141">
        <v>7.8596685229999999</v>
      </c>
      <c r="M6141">
        <v>0</v>
      </c>
      <c r="N6141">
        <v>0.61335118</v>
      </c>
      <c r="O6141">
        <v>5.5103625320000003</v>
      </c>
      <c r="P6141">
        <v>1.026433178</v>
      </c>
      <c r="Q6141">
        <v>3.4203838819999999</v>
      </c>
    </row>
    <row r="6142" spans="1:17">
      <c r="A6142" t="s">
        <v>16910</v>
      </c>
      <c r="B6142" s="14" t="s">
        <v>5225</v>
      </c>
      <c r="C6142">
        <v>11.790162260000001</v>
      </c>
      <c r="D6142">
        <v>1.694215595</v>
      </c>
      <c r="E6142">
        <v>0.44071062300000002</v>
      </c>
      <c r="F6142">
        <v>0.43374892300000001</v>
      </c>
      <c r="G6142">
        <v>0.22010165900000001</v>
      </c>
      <c r="H6142">
        <v>0.36714105600000002</v>
      </c>
      <c r="I6142">
        <v>2.3234897960000001</v>
      </c>
      <c r="J6142">
        <v>0.56554072300000002</v>
      </c>
      <c r="K6142">
        <v>1.445568653</v>
      </c>
      <c r="L6142">
        <v>0.80537344099999997</v>
      </c>
      <c r="M6142">
        <v>1.2233386310000001</v>
      </c>
      <c r="N6142">
        <v>0.47137173999999998</v>
      </c>
      <c r="O6142">
        <v>6.7051247780000001</v>
      </c>
      <c r="P6142">
        <v>0.62150471299999999</v>
      </c>
      <c r="Q6142">
        <v>1.0952618139999999</v>
      </c>
    </row>
    <row r="6143" spans="1:17">
      <c r="A6143" t="e">
        <v>#N/A</v>
      </c>
      <c r="B6143" s="14" t="s">
        <v>16911</v>
      </c>
      <c r="C6143">
        <v>35.55408156</v>
      </c>
      <c r="D6143">
        <v>1.2117568489999999</v>
      </c>
      <c r="E6143">
        <v>1.745779827</v>
      </c>
      <c r="F6143">
        <v>1.861386108</v>
      </c>
      <c r="G6143">
        <v>2.8336266559999999</v>
      </c>
      <c r="H6143">
        <v>7.3525467190000002</v>
      </c>
      <c r="I6143">
        <v>7.9768020560000004</v>
      </c>
      <c r="J6143">
        <v>6.5874525860000004</v>
      </c>
      <c r="K6143">
        <v>13.647699810000001</v>
      </c>
      <c r="L6143">
        <v>12.09660242</v>
      </c>
      <c r="M6143">
        <v>10.49964812</v>
      </c>
      <c r="N6143">
        <v>4.7199607329999997</v>
      </c>
      <c r="O6143">
        <v>12.115499079999999</v>
      </c>
      <c r="P6143">
        <v>3.692934782</v>
      </c>
      <c r="Q6143">
        <v>16.920707019999998</v>
      </c>
    </row>
    <row r="6144" spans="1:17">
      <c r="A6144" t="s">
        <v>16912</v>
      </c>
      <c r="B6144" s="14" t="s">
        <v>8644</v>
      </c>
      <c r="C6144">
        <v>8.5254816679999994</v>
      </c>
      <c r="D6144">
        <v>3.32407618</v>
      </c>
      <c r="E6144">
        <v>2.5033415940000001</v>
      </c>
      <c r="F6144">
        <v>3.1565173500000001</v>
      </c>
      <c r="G6144">
        <v>2.3555057800000001</v>
      </c>
      <c r="H6144">
        <v>1.8335830790000001</v>
      </c>
      <c r="I6144">
        <v>8.4543562659999996</v>
      </c>
      <c r="J6144">
        <v>3.1991044899999999</v>
      </c>
      <c r="K6144">
        <v>3.248769319</v>
      </c>
      <c r="L6144">
        <v>3.663085809</v>
      </c>
      <c r="M6144">
        <v>3.9276140370000001</v>
      </c>
      <c r="N6144">
        <v>3.8254677620000002</v>
      </c>
      <c r="O6144">
        <v>7.9310998289999999</v>
      </c>
      <c r="P6144">
        <v>3.4791315109999998</v>
      </c>
      <c r="Q6144">
        <v>4.2196973729999998</v>
      </c>
    </row>
    <row r="6145" spans="1:17">
      <c r="A6145" t="s">
        <v>16913</v>
      </c>
      <c r="B6145" s="14" t="s">
        <v>3729</v>
      </c>
      <c r="C6145">
        <v>13.24807038</v>
      </c>
      <c r="D6145">
        <v>1.5855159219999999</v>
      </c>
      <c r="E6145">
        <v>2.6568640389999998</v>
      </c>
      <c r="F6145">
        <v>1.2851251290000001</v>
      </c>
      <c r="G6145">
        <v>2.7084190860000001</v>
      </c>
      <c r="H6145">
        <v>3.9768199380000002</v>
      </c>
      <c r="I6145">
        <v>5.7737693349999999</v>
      </c>
      <c r="J6145">
        <v>5.7333388860000003</v>
      </c>
      <c r="K6145">
        <v>5.3882612080000003</v>
      </c>
      <c r="L6145">
        <v>7.5049401209999997</v>
      </c>
      <c r="M6145">
        <v>5.5537408660000001</v>
      </c>
      <c r="N6145">
        <v>2.3276586799999999</v>
      </c>
      <c r="O6145">
        <v>9.6126567610000002</v>
      </c>
      <c r="P6145">
        <v>2.1247084209999998</v>
      </c>
      <c r="Q6145">
        <v>5.9667537409999998</v>
      </c>
    </row>
    <row r="6146" spans="1:17">
      <c r="A6146" t="s">
        <v>16914</v>
      </c>
      <c r="B6146" s="14" t="s">
        <v>5576</v>
      </c>
      <c r="C6146">
        <v>123.6697576</v>
      </c>
      <c r="D6146">
        <v>1.690302857</v>
      </c>
      <c r="E6146">
        <v>1.3190784449999999</v>
      </c>
      <c r="F6146">
        <v>1.168417423</v>
      </c>
      <c r="G6146">
        <v>0.87837336399999999</v>
      </c>
      <c r="H6146">
        <v>0.85468403000000004</v>
      </c>
      <c r="I6146">
        <v>183.59540250000001</v>
      </c>
      <c r="J6146">
        <v>6.4886981820000003</v>
      </c>
      <c r="K6146">
        <v>80.909111809999999</v>
      </c>
      <c r="L6146">
        <v>164.92113689999999</v>
      </c>
      <c r="M6146">
        <v>292.92320849999999</v>
      </c>
      <c r="N6146">
        <v>6.9366760420000002</v>
      </c>
      <c r="O6146">
        <v>180.26818019999999</v>
      </c>
      <c r="P6146">
        <v>3.1003468380000001</v>
      </c>
      <c r="Q6146">
        <v>4.3709293640000002</v>
      </c>
    </row>
    <row r="6147" spans="1:17">
      <c r="A6147" t="s">
        <v>16915</v>
      </c>
      <c r="B6147" s="14" t="s">
        <v>4507</v>
      </c>
      <c r="C6147">
        <v>8.9055775609999994</v>
      </c>
      <c r="D6147">
        <v>8.0075864350000003</v>
      </c>
      <c r="E6147">
        <v>7.3009029099999996</v>
      </c>
      <c r="F6147">
        <v>7.5823346669999996</v>
      </c>
      <c r="G6147">
        <v>7.2368308670000001</v>
      </c>
      <c r="H6147">
        <v>15.75989854</v>
      </c>
      <c r="I6147">
        <v>12.98717815</v>
      </c>
      <c r="J6147">
        <v>10.116397920000001</v>
      </c>
      <c r="K6147">
        <v>8.0800258500000002</v>
      </c>
      <c r="L6147">
        <v>8.0544154900000002</v>
      </c>
      <c r="M6147">
        <v>7.7093610830000001</v>
      </c>
      <c r="N6147">
        <v>5.4890392029999999</v>
      </c>
      <c r="O6147">
        <v>5.0280601870000003</v>
      </c>
      <c r="P6147">
        <v>6.8639833619999999</v>
      </c>
      <c r="Q6147">
        <v>8.1626412810000009</v>
      </c>
    </row>
    <row r="6148" spans="1:17">
      <c r="A6148" t="s">
        <v>16916</v>
      </c>
      <c r="B6148" s="14" t="s">
        <v>738</v>
      </c>
      <c r="C6148">
        <v>3.117857002</v>
      </c>
      <c r="D6148">
        <v>1.004668685</v>
      </c>
      <c r="E6148">
        <v>0.88956488700000003</v>
      </c>
      <c r="F6148">
        <v>0.71376555799999997</v>
      </c>
      <c r="G6148">
        <v>0.46497797299999999</v>
      </c>
      <c r="H6148">
        <v>0.489857388</v>
      </c>
      <c r="I6148">
        <v>1.8600676039999999</v>
      </c>
      <c r="J6148">
        <v>1.6888036340000001</v>
      </c>
      <c r="K6148">
        <v>3.0859963879999999</v>
      </c>
      <c r="L6148">
        <v>2.0595891850000001</v>
      </c>
      <c r="M6148">
        <v>1.3601980659999999</v>
      </c>
      <c r="N6148">
        <v>1.3801453960000001</v>
      </c>
      <c r="O6148">
        <v>2.1973374269999999</v>
      </c>
      <c r="P6148">
        <v>2.1475233880000002</v>
      </c>
      <c r="Q6148">
        <v>1.169081107</v>
      </c>
    </row>
    <row r="6149" spans="1:17">
      <c r="A6149" t="s">
        <v>16917</v>
      </c>
      <c r="B6149" s="14" t="s">
        <v>7653</v>
      </c>
      <c r="C6149">
        <v>0.94502135499999995</v>
      </c>
      <c r="D6149">
        <v>10.04898586</v>
      </c>
      <c r="E6149">
        <v>8.2441822350000002</v>
      </c>
      <c r="F6149">
        <v>19.809918790000001</v>
      </c>
      <c r="G6149">
        <v>7.9961874999999996</v>
      </c>
      <c r="H6149">
        <v>1.8147017889999999</v>
      </c>
      <c r="I6149">
        <v>9.6470020279999993</v>
      </c>
      <c r="J6149">
        <v>31.507588169999998</v>
      </c>
      <c r="K6149">
        <v>17.14834759</v>
      </c>
      <c r="L6149">
        <v>2.388475927</v>
      </c>
      <c r="M6149">
        <v>0</v>
      </c>
      <c r="N6149">
        <v>19.105117289999999</v>
      </c>
      <c r="O6149">
        <v>1.0465905950000001</v>
      </c>
      <c r="P6149">
        <v>23.81957019</v>
      </c>
      <c r="Q6149">
        <v>8.4452956710000002</v>
      </c>
    </row>
    <row r="6150" spans="1:17">
      <c r="A6150" t="e">
        <v>#N/A</v>
      </c>
      <c r="B6150" s="14" t="s">
        <v>16918</v>
      </c>
      <c r="C6150">
        <v>8.7089825110000003</v>
      </c>
      <c r="D6150">
        <v>0.18670947399999999</v>
      </c>
      <c r="E6150">
        <v>0.14944033700000001</v>
      </c>
      <c r="F6150">
        <v>0.114722164</v>
      </c>
      <c r="G6150">
        <v>4.8512201999999997E-2</v>
      </c>
      <c r="H6150">
        <v>0.43157805799999999</v>
      </c>
      <c r="I6150">
        <v>2.4581573680000002</v>
      </c>
      <c r="J6150">
        <v>0.67667029999999995</v>
      </c>
      <c r="K6150">
        <v>1.7842447370000001</v>
      </c>
      <c r="L6150">
        <v>3.3727067380000002</v>
      </c>
      <c r="M6150">
        <v>9.7068175480000001</v>
      </c>
      <c r="N6150">
        <v>0.45020811100000002</v>
      </c>
      <c r="O6150">
        <v>12.44517252</v>
      </c>
      <c r="P6150">
        <v>0.126447427</v>
      </c>
      <c r="Q6150">
        <v>2.5106083049999999</v>
      </c>
    </row>
    <row r="6151" spans="1:17">
      <c r="A6151" t="e">
        <v>#N/A</v>
      </c>
      <c r="B6151" s="14" t="s">
        <v>16919</v>
      </c>
      <c r="C6151">
        <v>3.3666385760000002</v>
      </c>
      <c r="D6151">
        <v>0.74582316900000001</v>
      </c>
      <c r="E6151">
        <v>0.119389834</v>
      </c>
      <c r="F6151">
        <v>0.152755056</v>
      </c>
      <c r="G6151">
        <v>0</v>
      </c>
      <c r="H6151">
        <v>0.43099167500000002</v>
      </c>
      <c r="I6151">
        <v>0</v>
      </c>
      <c r="J6151">
        <v>0</v>
      </c>
      <c r="K6151">
        <v>0.50909156899999997</v>
      </c>
      <c r="L6151">
        <v>2.8363151630000001</v>
      </c>
      <c r="M6151">
        <v>0</v>
      </c>
      <c r="N6151">
        <v>0</v>
      </c>
      <c r="O6151">
        <v>0</v>
      </c>
      <c r="P6151">
        <v>0.33673499499999998</v>
      </c>
      <c r="Q6151">
        <v>0</v>
      </c>
    </row>
    <row r="6152" spans="1:17">
      <c r="A6152" t="s">
        <v>16920</v>
      </c>
      <c r="B6152" s="14" t="s">
        <v>3830</v>
      </c>
      <c r="C6152">
        <v>3.9574766879999999</v>
      </c>
      <c r="D6152">
        <v>1.031427758</v>
      </c>
      <c r="E6152">
        <v>1.0030361270000001</v>
      </c>
      <c r="F6152">
        <v>0.855566084</v>
      </c>
      <c r="G6152">
        <v>0.68338215199999996</v>
      </c>
      <c r="H6152">
        <v>0.84934999700000002</v>
      </c>
      <c r="I6152">
        <v>3.2251190950000002</v>
      </c>
      <c r="J6152">
        <v>2.3904092029999999</v>
      </c>
      <c r="K6152">
        <v>2.1649305509999999</v>
      </c>
      <c r="L6152">
        <v>1.4709187990000001</v>
      </c>
      <c r="M6152">
        <v>2.0108542549999999</v>
      </c>
      <c r="N6152">
        <v>1.5783247659999999</v>
      </c>
      <c r="O6152">
        <v>2.1914096760000001</v>
      </c>
      <c r="P6152">
        <v>1.187493873</v>
      </c>
      <c r="Q6152">
        <v>1.8403361979999999</v>
      </c>
    </row>
    <row r="6153" spans="1:17">
      <c r="A6153" t="s">
        <v>16921</v>
      </c>
      <c r="B6153" s="14" t="s">
        <v>2379</v>
      </c>
      <c r="C6153">
        <v>0</v>
      </c>
      <c r="D6153">
        <v>0.92411759699999996</v>
      </c>
      <c r="E6153">
        <v>0.76655070800000003</v>
      </c>
      <c r="F6153">
        <v>0.46457735900000002</v>
      </c>
      <c r="G6153">
        <v>0.58936312000000002</v>
      </c>
      <c r="H6153">
        <v>0.58257093199999999</v>
      </c>
      <c r="I6153">
        <v>2.2121159050000001</v>
      </c>
      <c r="J6153">
        <v>3.9901668969999999</v>
      </c>
      <c r="K6153">
        <v>4.4729000299999999</v>
      </c>
      <c r="L6153">
        <v>4.0734590580000001</v>
      </c>
      <c r="M6153">
        <v>0</v>
      </c>
      <c r="N6153">
        <v>1.2621854850000001</v>
      </c>
      <c r="O6153">
        <v>1.259945152</v>
      </c>
      <c r="P6153">
        <v>0.85343304600000003</v>
      </c>
      <c r="Q6153">
        <v>0.52138083000000002</v>
      </c>
    </row>
    <row r="6154" spans="1:17">
      <c r="A6154" t="s">
        <v>16922</v>
      </c>
      <c r="B6154" s="14" t="s">
        <v>3598</v>
      </c>
      <c r="C6154">
        <v>1.3489595539999999</v>
      </c>
      <c r="D6154">
        <v>0.55498802999999997</v>
      </c>
      <c r="E6154">
        <v>0.98408867499999997</v>
      </c>
      <c r="F6154">
        <v>0.36723940599999999</v>
      </c>
      <c r="G6154">
        <v>0.56571159000000004</v>
      </c>
      <c r="H6154">
        <v>1.25818195</v>
      </c>
      <c r="I6154">
        <v>0.56206118100000002</v>
      </c>
      <c r="J6154">
        <v>2.2963946759999998</v>
      </c>
      <c r="K6154">
        <v>1.4861767880000001</v>
      </c>
      <c r="L6154">
        <v>1.826465201</v>
      </c>
      <c r="M6154">
        <v>2.5893905890000002</v>
      </c>
      <c r="N6154">
        <v>1.4728442230000001</v>
      </c>
      <c r="O6154">
        <v>5.3355120170000001</v>
      </c>
      <c r="P6154">
        <v>0.54933529800000003</v>
      </c>
      <c r="Q6154">
        <v>1.0597922989999999</v>
      </c>
    </row>
    <row r="6155" spans="1:17">
      <c r="A6155" t="s">
        <v>16923</v>
      </c>
      <c r="B6155" s="14" t="s">
        <v>2866</v>
      </c>
      <c r="C6155">
        <v>14.2191761</v>
      </c>
      <c r="D6155">
        <v>5.9576533420000004</v>
      </c>
      <c r="E6155">
        <v>1.348318726</v>
      </c>
      <c r="F6155">
        <v>0.67321988600000005</v>
      </c>
      <c r="G6155">
        <v>1.067558945</v>
      </c>
      <c r="H6155">
        <v>5.2235158679999998</v>
      </c>
      <c r="I6155">
        <v>2.2539242339999999</v>
      </c>
      <c r="J6155">
        <v>4.8982889839999997</v>
      </c>
      <c r="K6155">
        <v>5.8896102480000003</v>
      </c>
      <c r="L6155">
        <v>11.52359184</v>
      </c>
      <c r="M6155">
        <v>4.7468469049999999</v>
      </c>
      <c r="N6155">
        <v>3.7342803099999999</v>
      </c>
      <c r="O6155">
        <v>18.82844682</v>
      </c>
      <c r="P6155">
        <v>3.7565107549999999</v>
      </c>
      <c r="Q6155">
        <v>9.7747198060000002</v>
      </c>
    </row>
    <row r="6156" spans="1:17">
      <c r="A6156" t="s">
        <v>16924</v>
      </c>
      <c r="B6156" s="14" t="s">
        <v>3050</v>
      </c>
      <c r="C6156">
        <v>0.48244664999999998</v>
      </c>
      <c r="D6156">
        <v>1.2825370389999999</v>
      </c>
      <c r="E6156">
        <v>1.3858147110000001</v>
      </c>
      <c r="F6156">
        <v>0.85371517100000005</v>
      </c>
      <c r="G6156">
        <v>1.124678337</v>
      </c>
      <c r="H6156">
        <v>1.2043599140000001</v>
      </c>
      <c r="I6156">
        <v>1.7589034910000001</v>
      </c>
      <c r="J6156">
        <v>4.8622156030000001</v>
      </c>
      <c r="K6156">
        <v>2.4074797559999999</v>
      </c>
      <c r="L6156">
        <v>1.219350444</v>
      </c>
      <c r="M6156">
        <v>2.315196942</v>
      </c>
      <c r="N6156">
        <v>1.4570673169999999</v>
      </c>
      <c r="O6156">
        <v>1.870047097</v>
      </c>
      <c r="P6156">
        <v>1.3390723410000001</v>
      </c>
      <c r="Q6156">
        <v>1.3265974869999999</v>
      </c>
    </row>
    <row r="6157" spans="1:17">
      <c r="A6157" t="s">
        <v>16925</v>
      </c>
      <c r="B6157" s="14" t="s">
        <v>5785</v>
      </c>
      <c r="C6157">
        <v>5.9207789530000001</v>
      </c>
      <c r="D6157">
        <v>2.0767804070000002</v>
      </c>
      <c r="E6157">
        <v>2.9657747109999999</v>
      </c>
      <c r="F6157">
        <v>1.914092023</v>
      </c>
      <c r="G6157">
        <v>2.3430176600000001</v>
      </c>
      <c r="H6157">
        <v>1.04220687</v>
      </c>
      <c r="I6157">
        <v>3.9574277819999999</v>
      </c>
      <c r="J6157">
        <v>4.2532832269999998</v>
      </c>
      <c r="K6157">
        <v>4.1408547220000003</v>
      </c>
      <c r="L6157">
        <v>4.832240648</v>
      </c>
      <c r="M6157">
        <v>5.2090548170000002</v>
      </c>
      <c r="N6157">
        <v>7.2986591980000002</v>
      </c>
      <c r="O6157">
        <v>6.557133909</v>
      </c>
      <c r="P6157">
        <v>1.5545328810000001</v>
      </c>
      <c r="Q6157">
        <v>1.1871224819999999</v>
      </c>
    </row>
    <row r="6158" spans="1:17">
      <c r="A6158" t="s">
        <v>16926</v>
      </c>
      <c r="B6158" s="14" t="s">
        <v>16927</v>
      </c>
      <c r="C6158">
        <v>10.305954809999999</v>
      </c>
      <c r="D6158">
        <v>3.913909823</v>
      </c>
      <c r="E6158">
        <v>4.3073979400000004</v>
      </c>
      <c r="F6158">
        <v>5.0101479910000002</v>
      </c>
      <c r="G6158">
        <v>2.6694682489999999</v>
      </c>
      <c r="H6158">
        <v>1.413591233</v>
      </c>
      <c r="I6158">
        <v>2.1470536729999998</v>
      </c>
      <c r="J6158">
        <v>3.8261486969999998</v>
      </c>
      <c r="K6158">
        <v>3.673445047</v>
      </c>
      <c r="L6158">
        <v>8.3724383420000006</v>
      </c>
      <c r="M6158">
        <v>2.8261084959999998</v>
      </c>
      <c r="N6158">
        <v>3.5390691059999999</v>
      </c>
      <c r="O6158">
        <v>0.81525862800000004</v>
      </c>
      <c r="P6158">
        <v>4.5282153369999998</v>
      </c>
      <c r="Q6158">
        <v>1.5181382999999999</v>
      </c>
    </row>
    <row r="6159" spans="1:17">
      <c r="A6159" t="s">
        <v>16926</v>
      </c>
      <c r="B6159" s="14" t="s">
        <v>5886</v>
      </c>
      <c r="C6159">
        <v>13.0361165</v>
      </c>
      <c r="D6159">
        <v>3.868744843</v>
      </c>
      <c r="E6159">
        <v>5.3120298830000001</v>
      </c>
      <c r="F6159">
        <v>4.6203172979999998</v>
      </c>
      <c r="G6159">
        <v>3.2279828770000001</v>
      </c>
      <c r="H6159">
        <v>3.9674850070000001</v>
      </c>
      <c r="I6159">
        <v>7.1738958329999996</v>
      </c>
      <c r="J6159">
        <v>6.2050206189999999</v>
      </c>
      <c r="K6159">
        <v>9.8191908110000004</v>
      </c>
      <c r="L6159">
        <v>12.122333299999999</v>
      </c>
      <c r="M6159">
        <v>9.9149446660000002</v>
      </c>
      <c r="N6159">
        <v>10.70314247</v>
      </c>
      <c r="O6159">
        <v>9.2616099250000001</v>
      </c>
      <c r="P6159">
        <v>6.0520042979999999</v>
      </c>
      <c r="Q6159">
        <v>4.3961813080000001</v>
      </c>
    </row>
    <row r="6160" spans="1:17">
      <c r="A6160" t="s">
        <v>16928</v>
      </c>
      <c r="B6160" s="14" t="s">
        <v>4890</v>
      </c>
      <c r="C6160">
        <v>1.694005464</v>
      </c>
      <c r="D6160">
        <v>1.1526424289999999</v>
      </c>
      <c r="E6160">
        <v>1.4031541249999999</v>
      </c>
      <c r="F6160">
        <v>0.80705513100000004</v>
      </c>
      <c r="G6160">
        <v>1.0029361269999999</v>
      </c>
      <c r="H6160">
        <v>1.765891468</v>
      </c>
      <c r="I6160">
        <v>2.999773056</v>
      </c>
      <c r="J6160">
        <v>4.4330476880000003</v>
      </c>
      <c r="K6160">
        <v>2.3603471979999999</v>
      </c>
      <c r="L6160">
        <v>0.99391530500000003</v>
      </c>
      <c r="M6160">
        <v>1.858127004</v>
      </c>
      <c r="N6160">
        <v>3.5649127890000001</v>
      </c>
      <c r="O6160">
        <v>2.0100795050000002</v>
      </c>
      <c r="P6160">
        <v>1.361542026</v>
      </c>
      <c r="Q6160">
        <v>0.99815480400000001</v>
      </c>
    </row>
    <row r="6161" spans="1:17">
      <c r="A6161" t="s">
        <v>16929</v>
      </c>
      <c r="B6161" s="14" t="s">
        <v>7609</v>
      </c>
      <c r="C6161">
        <v>7.8047737350000004</v>
      </c>
      <c r="D6161">
        <v>0.56381044899999999</v>
      </c>
      <c r="E6161">
        <v>0.70397818400000001</v>
      </c>
      <c r="F6161">
        <v>0.48500043900000001</v>
      </c>
      <c r="G6161">
        <v>0.70316783100000002</v>
      </c>
      <c r="H6161">
        <v>1.107758389</v>
      </c>
      <c r="I6161">
        <v>1.237158084</v>
      </c>
      <c r="J6161">
        <v>1.0969591400000001</v>
      </c>
      <c r="K6161">
        <v>1.4624356000000001</v>
      </c>
      <c r="L6161">
        <v>1.6080998049999999</v>
      </c>
      <c r="M6161">
        <v>1.6284376190000001</v>
      </c>
      <c r="N6161">
        <v>1.0457713209999999</v>
      </c>
      <c r="O6161">
        <v>3.1943802510000001</v>
      </c>
      <c r="P6161">
        <v>0.78912753199999996</v>
      </c>
      <c r="Q6161">
        <v>1.749539003</v>
      </c>
    </row>
    <row r="6162" spans="1:17">
      <c r="A6162" t="s">
        <v>16930</v>
      </c>
      <c r="B6162" s="14" t="s">
        <v>7619</v>
      </c>
      <c r="C6162">
        <v>3.1202505079999998</v>
      </c>
      <c r="D6162">
        <v>1.99239754</v>
      </c>
      <c r="E6162">
        <v>1.7183646180000001</v>
      </c>
      <c r="F6162">
        <v>0.67456632599999999</v>
      </c>
      <c r="G6162">
        <v>0.88744988899999999</v>
      </c>
      <c r="H6162">
        <v>1.832768153</v>
      </c>
      <c r="I6162">
        <v>1.6059961469999999</v>
      </c>
      <c r="J6162">
        <v>1.9079728170000001</v>
      </c>
      <c r="K6162">
        <v>3.4971196849999999</v>
      </c>
      <c r="L6162">
        <v>2.3194755109999998</v>
      </c>
      <c r="M6162">
        <v>3.1708937320000001</v>
      </c>
      <c r="N6162">
        <v>2.036325916</v>
      </c>
      <c r="O6162">
        <v>3.6588807210000001</v>
      </c>
      <c r="P6162">
        <v>0.82612318799999995</v>
      </c>
      <c r="Q6162">
        <v>2.0187865760000001</v>
      </c>
    </row>
    <row r="6163" spans="1:17">
      <c r="A6163" t="s">
        <v>16931</v>
      </c>
      <c r="B6163" s="14" t="s">
        <v>7631</v>
      </c>
      <c r="C6163">
        <v>1.613180984</v>
      </c>
      <c r="D6163">
        <v>1.072120806</v>
      </c>
      <c r="E6163">
        <v>1.54460598</v>
      </c>
      <c r="F6163">
        <v>1.537097747</v>
      </c>
      <c r="G6163">
        <v>0.55713232400000001</v>
      </c>
      <c r="H6163">
        <v>0.61955053299999996</v>
      </c>
      <c r="I6163">
        <v>0</v>
      </c>
      <c r="J6163">
        <v>0.61351069499999999</v>
      </c>
      <c r="K6163">
        <v>0.73181912999999998</v>
      </c>
      <c r="L6163">
        <v>7.1351053310000001</v>
      </c>
      <c r="M6163">
        <v>0</v>
      </c>
      <c r="N6163">
        <v>3.1817592440000002</v>
      </c>
      <c r="O6163">
        <v>1.7865628520000001</v>
      </c>
      <c r="P6163">
        <v>0.96811311099999997</v>
      </c>
      <c r="Q6163">
        <v>2.2179051730000001</v>
      </c>
    </row>
    <row r="6164" spans="1:17">
      <c r="A6164" t="s">
        <v>16931</v>
      </c>
      <c r="B6164" s="14" t="s">
        <v>16932</v>
      </c>
      <c r="C6164">
        <v>0.26921403700000002</v>
      </c>
      <c r="D6164">
        <v>2.6241566189999999</v>
      </c>
      <c r="E6164">
        <v>3.6947028739999999</v>
      </c>
      <c r="F6164">
        <v>2.4918790820000001</v>
      </c>
      <c r="G6164">
        <v>2.417387712</v>
      </c>
      <c r="H6164">
        <v>5.7900107140000001</v>
      </c>
      <c r="I6164">
        <v>3.5334009110000002</v>
      </c>
      <c r="J6164">
        <v>21.227843329999999</v>
      </c>
      <c r="K6164">
        <v>10.747341179999999</v>
      </c>
      <c r="L6164">
        <v>10.20629707</v>
      </c>
      <c r="M6164">
        <v>1.0335377219999999</v>
      </c>
      <c r="N6164">
        <v>1.9580056889999999</v>
      </c>
      <c r="O6164">
        <v>1.1925947589999999</v>
      </c>
      <c r="P6164">
        <v>0.56546893600000003</v>
      </c>
      <c r="Q6164">
        <v>1.8506640299999999</v>
      </c>
    </row>
    <row r="6165" spans="1:17">
      <c r="A6165" t="s">
        <v>16933</v>
      </c>
      <c r="B6165" s="14" t="s">
        <v>16934</v>
      </c>
      <c r="C6165">
        <v>0</v>
      </c>
      <c r="D6165">
        <v>1.6999392959999999</v>
      </c>
      <c r="E6165">
        <v>1.706951954</v>
      </c>
      <c r="F6165">
        <v>0.37982338100000002</v>
      </c>
      <c r="G6165">
        <v>1.325071474</v>
      </c>
      <c r="H6165">
        <v>1.3395687190000001</v>
      </c>
      <c r="I6165">
        <v>6.1038704920000004</v>
      </c>
      <c r="J6165">
        <v>4.6870006269999998</v>
      </c>
      <c r="K6165">
        <v>7.595095841</v>
      </c>
      <c r="L6165">
        <v>6.6116806160000001</v>
      </c>
      <c r="M6165">
        <v>1.339059853</v>
      </c>
      <c r="N6165">
        <v>1.2039089030000001</v>
      </c>
      <c r="O6165">
        <v>0</v>
      </c>
      <c r="P6165">
        <v>1.0466087690000001</v>
      </c>
      <c r="Q6165">
        <v>2.8772823870000002</v>
      </c>
    </row>
    <row r="6166" spans="1:17">
      <c r="A6166" t="s">
        <v>16935</v>
      </c>
      <c r="B6166" s="14" t="s">
        <v>16936</v>
      </c>
      <c r="C6166">
        <v>2385.2680679999999</v>
      </c>
      <c r="D6166">
        <v>5.8597456729999999</v>
      </c>
      <c r="E6166">
        <v>2.314781414</v>
      </c>
      <c r="F6166">
        <v>0.17421650999999999</v>
      </c>
      <c r="G6166">
        <v>1.39973741</v>
      </c>
      <c r="H6166">
        <v>6.717771065</v>
      </c>
      <c r="I6166">
        <v>597.27129439999999</v>
      </c>
      <c r="J6166">
        <v>3.4613495969999999</v>
      </c>
      <c r="K6166">
        <v>266.89020319999997</v>
      </c>
      <c r="L6166">
        <v>667.44824749999998</v>
      </c>
      <c r="M6166">
        <v>7209.0334519999997</v>
      </c>
      <c r="N6166">
        <v>64.792188240000002</v>
      </c>
      <c r="O6166">
        <v>4835.3545059999997</v>
      </c>
      <c r="P6166">
        <v>4.6085384469999999</v>
      </c>
      <c r="Q6166">
        <v>1705.4041099999999</v>
      </c>
    </row>
    <row r="6167" spans="1:17">
      <c r="A6167" t="s">
        <v>16935</v>
      </c>
      <c r="B6167" s="14" t="s">
        <v>7638</v>
      </c>
      <c r="C6167">
        <v>79.716224940000004</v>
      </c>
      <c r="D6167">
        <v>0.61318795000000004</v>
      </c>
      <c r="E6167">
        <v>0.75090764399999999</v>
      </c>
      <c r="F6167">
        <v>0.37676850200000001</v>
      </c>
      <c r="G6167">
        <v>0.78864843799999995</v>
      </c>
      <c r="H6167">
        <v>0.90358040100000003</v>
      </c>
      <c r="I6167">
        <v>38.548751359999997</v>
      </c>
      <c r="J6167">
        <v>0.807048922</v>
      </c>
      <c r="K6167">
        <v>21.84862691</v>
      </c>
      <c r="L6167">
        <v>41.099955639999997</v>
      </c>
      <c r="M6167">
        <v>40.380014019999997</v>
      </c>
      <c r="N6167">
        <v>1.0577430189999999</v>
      </c>
      <c r="O6167">
        <v>52.418616229999998</v>
      </c>
      <c r="P6167">
        <v>0.80978898300000002</v>
      </c>
      <c r="Q6167">
        <v>29.207373220000001</v>
      </c>
    </row>
    <row r="6168" spans="1:17">
      <c r="A6168" t="e">
        <v>#N/A</v>
      </c>
      <c r="B6168" s="14" t="s">
        <v>16937</v>
      </c>
      <c r="C6168">
        <v>21.64057635</v>
      </c>
      <c r="D6168">
        <v>0.39950935399999998</v>
      </c>
      <c r="E6168">
        <v>0.76743159800000005</v>
      </c>
      <c r="F6168">
        <v>0</v>
      </c>
      <c r="G6168">
        <v>0.62282041499999996</v>
      </c>
      <c r="H6168">
        <v>1.385195951</v>
      </c>
      <c r="I6168">
        <v>2.6299063550000001</v>
      </c>
      <c r="J6168">
        <v>2.7433840690000002</v>
      </c>
      <c r="K6168">
        <v>3.2724139280000002</v>
      </c>
      <c r="L6168">
        <v>5.6974016369999996</v>
      </c>
      <c r="M6168">
        <v>17.308371900000001</v>
      </c>
      <c r="N6168">
        <v>2.4453695500000001</v>
      </c>
      <c r="O6168">
        <v>7.9888225349999997</v>
      </c>
      <c r="P6168">
        <v>1.6233861780000001</v>
      </c>
      <c r="Q6168">
        <v>2.47940491</v>
      </c>
    </row>
    <row r="6169" spans="1:17">
      <c r="A6169" t="e">
        <v>#N/A</v>
      </c>
      <c r="B6169" s="14" t="s">
        <v>16938</v>
      </c>
      <c r="C6169">
        <v>9.0621326769999992</v>
      </c>
      <c r="D6169">
        <v>4.4453243039999997</v>
      </c>
      <c r="E6169">
        <v>4.0629969910000003</v>
      </c>
      <c r="F6169">
        <v>4.2292559589999996</v>
      </c>
      <c r="G6169">
        <v>3.8003759800000001</v>
      </c>
      <c r="H6169">
        <v>4.474747421</v>
      </c>
      <c r="I6169">
        <v>5.663779516</v>
      </c>
      <c r="J6169">
        <v>5.4158185510000001</v>
      </c>
      <c r="K6169">
        <v>9.3966493989999993</v>
      </c>
      <c r="L6169">
        <v>8.5889669190000006</v>
      </c>
      <c r="M6169">
        <v>0</v>
      </c>
      <c r="N6169">
        <v>7.1016068389999996</v>
      </c>
      <c r="O6169">
        <v>0</v>
      </c>
      <c r="P6169">
        <v>6.4095764610000003</v>
      </c>
      <c r="Q6169">
        <v>5.7846304210000001</v>
      </c>
    </row>
    <row r="6170" spans="1:17">
      <c r="A6170" t="s">
        <v>16939</v>
      </c>
      <c r="B6170" s="14" t="s">
        <v>3469</v>
      </c>
      <c r="C6170">
        <v>1.6113825660000001</v>
      </c>
      <c r="D6170">
        <v>3.2637731859999999</v>
      </c>
      <c r="E6170">
        <v>3.6245529150000002</v>
      </c>
      <c r="F6170">
        <v>4.4181462229999999</v>
      </c>
      <c r="G6170">
        <v>3.1403133009999999</v>
      </c>
      <c r="H6170">
        <v>2.3870308150000001</v>
      </c>
      <c r="I6170">
        <v>3.3570153579999999</v>
      </c>
      <c r="J6170">
        <v>14.53274833</v>
      </c>
      <c r="K6170">
        <v>1.9841517559999999</v>
      </c>
      <c r="L6170">
        <v>5.527178266</v>
      </c>
      <c r="M6170">
        <v>0.44187482300000003</v>
      </c>
      <c r="N6170">
        <v>6.923962145</v>
      </c>
      <c r="O6170">
        <v>3.0592648169999999</v>
      </c>
      <c r="P6170">
        <v>6.1821091429999999</v>
      </c>
      <c r="Q6170">
        <v>4.430865185</v>
      </c>
    </row>
    <row r="6171" spans="1:17">
      <c r="A6171" t="s">
        <v>16940</v>
      </c>
      <c r="B6171" s="14" t="s">
        <v>7676</v>
      </c>
      <c r="C6171">
        <v>2.6692708440000001</v>
      </c>
      <c r="D6171">
        <v>0.67580899100000003</v>
      </c>
      <c r="E6171">
        <v>0.85193410800000002</v>
      </c>
      <c r="F6171">
        <v>0.83049101299999994</v>
      </c>
      <c r="G6171">
        <v>1.251104167</v>
      </c>
      <c r="H6171">
        <v>1.7573954169999999</v>
      </c>
      <c r="I6171">
        <v>1.112185698</v>
      </c>
      <c r="J6171">
        <v>2.6103945369999999</v>
      </c>
      <c r="K6171">
        <v>1.7298771690000001</v>
      </c>
      <c r="L6171">
        <v>3.8550839520000002</v>
      </c>
      <c r="M6171">
        <v>0.73196992900000002</v>
      </c>
      <c r="N6171">
        <v>1.880264004</v>
      </c>
      <c r="O6171">
        <v>0.84461697199999997</v>
      </c>
      <c r="P6171">
        <v>1.7735331599999999</v>
      </c>
      <c r="Q6171">
        <v>1.5728081009999999</v>
      </c>
    </row>
    <row r="6172" spans="1:17">
      <c r="A6172" t="s">
        <v>16941</v>
      </c>
      <c r="B6172" s="14" t="s">
        <v>559</v>
      </c>
      <c r="C6172">
        <v>12.07421107</v>
      </c>
      <c r="D6172">
        <v>1.065914494</v>
      </c>
      <c r="E6172">
        <v>0.67607872700000005</v>
      </c>
      <c r="F6172">
        <v>0.71672981000000002</v>
      </c>
      <c r="G6172">
        <v>0.47029855500000001</v>
      </c>
      <c r="H6172">
        <v>0.90651315600000004</v>
      </c>
      <c r="I6172">
        <v>1.456305585</v>
      </c>
      <c r="J6172">
        <v>1.242935715</v>
      </c>
      <c r="K6172">
        <v>2.471035798</v>
      </c>
      <c r="L6172">
        <v>4.8757934870000001</v>
      </c>
      <c r="M6172">
        <v>5.4021601290000003</v>
      </c>
      <c r="N6172">
        <v>0.88409401700000001</v>
      </c>
      <c r="O6172">
        <v>8.4454270319999996</v>
      </c>
      <c r="P6172">
        <v>0.65377961699999998</v>
      </c>
      <c r="Q6172">
        <v>2.1842636130000002</v>
      </c>
    </row>
    <row r="6173" spans="1:17">
      <c r="A6173" t="s">
        <v>16942</v>
      </c>
      <c r="B6173" s="14" t="s">
        <v>1550</v>
      </c>
      <c r="C6173">
        <v>7.053909397</v>
      </c>
      <c r="D6173">
        <v>7.0746654930000004</v>
      </c>
      <c r="E6173">
        <v>4.8438161300000004</v>
      </c>
      <c r="F6173">
        <v>5.6912169290000003</v>
      </c>
      <c r="G6173">
        <v>5.3373968749999996</v>
      </c>
      <c r="H6173">
        <v>12.11702309</v>
      </c>
      <c r="I6173">
        <v>3.9277079690000001</v>
      </c>
      <c r="J6173">
        <v>3.6907177560000002</v>
      </c>
      <c r="K6173">
        <v>6.6909177639999999</v>
      </c>
      <c r="L6173">
        <v>8.1847951840000004</v>
      </c>
      <c r="M6173">
        <v>11.324620469999999</v>
      </c>
      <c r="N6173">
        <v>3.2094267159999998</v>
      </c>
      <c r="O6173">
        <v>5.5394545080000004</v>
      </c>
      <c r="P6173">
        <v>3.829157946</v>
      </c>
      <c r="Q6173">
        <v>7.7585353640000001</v>
      </c>
    </row>
    <row r="6174" spans="1:17">
      <c r="A6174" t="s">
        <v>16943</v>
      </c>
      <c r="B6174" s="14" t="s">
        <v>2465</v>
      </c>
      <c r="C6174">
        <v>3.334071631</v>
      </c>
      <c r="D6174">
        <v>0.69868371699999998</v>
      </c>
      <c r="E6174">
        <v>0.55602370099999998</v>
      </c>
      <c r="F6174">
        <v>0.34344056099999998</v>
      </c>
      <c r="G6174">
        <v>0.420128587</v>
      </c>
      <c r="H6174">
        <v>0.27685784200000002</v>
      </c>
      <c r="I6174">
        <v>8.2787822339999995</v>
      </c>
      <c r="J6174">
        <v>1.1765982989999999</v>
      </c>
      <c r="K6174">
        <v>19.090211799999999</v>
      </c>
      <c r="L6174">
        <v>2.1066586979999999</v>
      </c>
      <c r="M6174">
        <v>5.1891125880000004</v>
      </c>
      <c r="N6174">
        <v>0.61094220700000001</v>
      </c>
      <c r="O6174">
        <v>3.5926168980000002</v>
      </c>
      <c r="P6174">
        <v>0.70300685900000004</v>
      </c>
      <c r="Q6174">
        <v>0.92916821599999999</v>
      </c>
    </row>
    <row r="6175" spans="1:17">
      <c r="A6175" t="s">
        <v>16944</v>
      </c>
      <c r="B6175" s="14" t="s">
        <v>3649</v>
      </c>
      <c r="C6175">
        <v>5.3728180390000002</v>
      </c>
      <c r="D6175">
        <v>18.259656540000002</v>
      </c>
      <c r="E6175">
        <v>17.576781789999998</v>
      </c>
      <c r="F6175">
        <v>15.374873129999999</v>
      </c>
      <c r="G6175">
        <v>16.552529849999999</v>
      </c>
      <c r="H6175">
        <v>24.245639300000001</v>
      </c>
      <c r="I6175">
        <v>25.642753389999999</v>
      </c>
      <c r="J6175">
        <v>33.25075588</v>
      </c>
      <c r="K6175">
        <v>19.66520478</v>
      </c>
      <c r="L6175">
        <v>20.060514099999999</v>
      </c>
      <c r="M6175">
        <v>4.9222921629999998</v>
      </c>
      <c r="N6175">
        <v>10.08529246</v>
      </c>
      <c r="O6175">
        <v>6.2207463470000004</v>
      </c>
      <c r="P6175">
        <v>13.48373743</v>
      </c>
      <c r="Q6175">
        <v>13.51466287</v>
      </c>
    </row>
    <row r="6176" spans="1:17">
      <c r="A6176" t="e">
        <v>#N/A</v>
      </c>
      <c r="B6176" s="14" t="s">
        <v>16945</v>
      </c>
      <c r="C6176">
        <v>0</v>
      </c>
      <c r="D6176">
        <v>0.62662768599999996</v>
      </c>
      <c r="E6176">
        <v>0.90278340400000001</v>
      </c>
      <c r="F6176">
        <v>0.77005288299999997</v>
      </c>
      <c r="G6176">
        <v>0</v>
      </c>
      <c r="H6176">
        <v>1.0863351809999999</v>
      </c>
      <c r="I6176">
        <v>0</v>
      </c>
      <c r="J6176">
        <v>0</v>
      </c>
      <c r="K6176">
        <v>1.2831897080000001</v>
      </c>
      <c r="L6176">
        <v>1.787267089</v>
      </c>
      <c r="M6176">
        <v>0</v>
      </c>
      <c r="N6176">
        <v>0.348685945</v>
      </c>
      <c r="O6176">
        <v>0</v>
      </c>
      <c r="P6176">
        <v>0</v>
      </c>
      <c r="Q6176">
        <v>0</v>
      </c>
    </row>
    <row r="6177" spans="1:17">
      <c r="A6177" t="s">
        <v>16946</v>
      </c>
      <c r="B6177" s="14" t="s">
        <v>16947</v>
      </c>
      <c r="C6177">
        <v>0</v>
      </c>
      <c r="D6177">
        <v>0</v>
      </c>
      <c r="E6177">
        <v>1.071596561</v>
      </c>
      <c r="F6177">
        <v>0.68553488399999996</v>
      </c>
      <c r="G6177">
        <v>0</v>
      </c>
      <c r="H6177">
        <v>1.934206541</v>
      </c>
      <c r="I6177">
        <v>0</v>
      </c>
      <c r="J6177">
        <v>0</v>
      </c>
      <c r="K6177">
        <v>2.2847036269999998</v>
      </c>
      <c r="L6177">
        <v>6.3644145119999997</v>
      </c>
      <c r="M6177">
        <v>9.6673589399999997</v>
      </c>
      <c r="N6177">
        <v>0</v>
      </c>
      <c r="O6177">
        <v>0</v>
      </c>
      <c r="P6177">
        <v>0.75560047699999999</v>
      </c>
      <c r="Q6177">
        <v>0</v>
      </c>
    </row>
    <row r="6178" spans="1:17">
      <c r="A6178" t="s">
        <v>16946</v>
      </c>
      <c r="B6178" s="14" t="s">
        <v>16948</v>
      </c>
      <c r="C6178">
        <v>13.180031870000001</v>
      </c>
      <c r="D6178">
        <v>0.97327278900000003</v>
      </c>
      <c r="E6178">
        <v>0.93479699999999999</v>
      </c>
      <c r="F6178">
        <v>1.196039584</v>
      </c>
      <c r="G6178">
        <v>3.034593085</v>
      </c>
      <c r="H6178">
        <v>5.0618596709999997</v>
      </c>
      <c r="I6178">
        <v>0</v>
      </c>
      <c r="J6178">
        <v>5.0125129140000002</v>
      </c>
      <c r="K6178">
        <v>3.9860786680000002</v>
      </c>
      <c r="L6178">
        <v>5.5519360630000003</v>
      </c>
      <c r="M6178">
        <v>25.299684030000002</v>
      </c>
      <c r="N6178">
        <v>9.2067927059999999</v>
      </c>
      <c r="O6178">
        <v>14.59659862</v>
      </c>
      <c r="P6178">
        <v>4.6139858919999996</v>
      </c>
      <c r="Q6178">
        <v>0</v>
      </c>
    </row>
    <row r="6179" spans="1:17">
      <c r="A6179" t="s">
        <v>16949</v>
      </c>
      <c r="B6179" s="14" t="s">
        <v>16950</v>
      </c>
      <c r="C6179">
        <v>147.3523438</v>
      </c>
      <c r="D6179">
        <v>66.145994770000001</v>
      </c>
      <c r="E6179">
        <v>40.222603300000003</v>
      </c>
      <c r="F6179">
        <v>22.43276122</v>
      </c>
      <c r="G6179">
        <v>20.088151409999998</v>
      </c>
      <c r="H6179">
        <v>59.56992915</v>
      </c>
      <c r="I6179">
        <v>175.30239639999999</v>
      </c>
      <c r="J6179">
        <v>72.999131739999996</v>
      </c>
      <c r="K6179">
        <v>116.10155899999999</v>
      </c>
      <c r="L6179">
        <v>116.3821339</v>
      </c>
      <c r="M6179">
        <v>100.486069</v>
      </c>
      <c r="N6179">
        <v>41.825943109999997</v>
      </c>
      <c r="O6179">
        <v>208.28135560000001</v>
      </c>
      <c r="P6179">
        <v>30.834175340000002</v>
      </c>
      <c r="Q6179">
        <v>89.299318150000005</v>
      </c>
    </row>
    <row r="6180" spans="1:17">
      <c r="A6180" t="s">
        <v>16951</v>
      </c>
      <c r="B6180" s="14" t="s">
        <v>16952</v>
      </c>
      <c r="C6180">
        <v>747.98695080000005</v>
      </c>
      <c r="D6180">
        <v>10.757446590000001</v>
      </c>
      <c r="E6180">
        <v>7.4410647909999996</v>
      </c>
      <c r="F6180">
        <v>6.6704688790000004</v>
      </c>
      <c r="G6180">
        <v>9.8468781009999997</v>
      </c>
      <c r="H6180">
        <v>14.543063200000001</v>
      </c>
      <c r="I6180">
        <v>176.7115502</v>
      </c>
      <c r="J6180">
        <v>12.70701764</v>
      </c>
      <c r="K6180">
        <v>95.188590590000004</v>
      </c>
      <c r="L6180">
        <v>163.82703240000001</v>
      </c>
      <c r="M6180">
        <v>419.02317390000002</v>
      </c>
      <c r="N6180">
        <v>11.91700981</v>
      </c>
      <c r="O6180">
        <v>293.06568879999998</v>
      </c>
      <c r="P6180">
        <v>7.8869365870000001</v>
      </c>
      <c r="Q6180">
        <v>180.0738025</v>
      </c>
    </row>
    <row r="6181" spans="1:17">
      <c r="A6181" t="s">
        <v>16951</v>
      </c>
      <c r="B6181" s="14" t="s">
        <v>9403</v>
      </c>
      <c r="C6181">
        <v>12.361229379999999</v>
      </c>
      <c r="D6181">
        <v>3.691580069</v>
      </c>
      <c r="E6181">
        <v>3.7272846799999999</v>
      </c>
      <c r="F6181">
        <v>3.1328048580000001</v>
      </c>
      <c r="G6181">
        <v>2.4883462559999998</v>
      </c>
      <c r="H6181">
        <v>7.0292910439999998</v>
      </c>
      <c r="I6181">
        <v>5.9756760890000002</v>
      </c>
      <c r="J6181">
        <v>3.2725981449999999</v>
      </c>
      <c r="K6181">
        <v>7.3736193119999998</v>
      </c>
      <c r="L6181">
        <v>9.536623101</v>
      </c>
      <c r="M6181">
        <v>12.19171147</v>
      </c>
      <c r="N6181">
        <v>2.6603232569999999</v>
      </c>
      <c r="O6181">
        <v>27.606487990000002</v>
      </c>
      <c r="P6181">
        <v>1.3934937190000001</v>
      </c>
      <c r="Q6181">
        <v>6.1970771969999996</v>
      </c>
    </row>
    <row r="6182" spans="1:17">
      <c r="A6182" t="e">
        <v>#N/A</v>
      </c>
      <c r="B6182" s="14" t="s">
        <v>16953</v>
      </c>
      <c r="C6182">
        <v>43.559158750000002</v>
      </c>
      <c r="D6182">
        <v>1.855733106</v>
      </c>
      <c r="E6182">
        <v>0.62383004600000003</v>
      </c>
      <c r="F6182">
        <v>0</v>
      </c>
      <c r="G6182">
        <v>1.0125569219999999</v>
      </c>
      <c r="H6182">
        <v>2.2519970680000001</v>
      </c>
      <c r="I6182">
        <v>3.6647985099999998</v>
      </c>
      <c r="J6182">
        <v>0.74334764399999997</v>
      </c>
      <c r="K6182">
        <v>3.8001155660000001</v>
      </c>
      <c r="L6182">
        <v>12.7030099</v>
      </c>
      <c r="M6182">
        <v>22.51141595</v>
      </c>
      <c r="N6182">
        <v>1.4456674860000001</v>
      </c>
      <c r="O6182">
        <v>42.674572300000001</v>
      </c>
      <c r="P6182">
        <v>2.1365254870000001</v>
      </c>
      <c r="Q6182">
        <v>14.396139059999999</v>
      </c>
    </row>
    <row r="6183" spans="1:17">
      <c r="A6183" t="s">
        <v>16954</v>
      </c>
      <c r="B6183" s="14" t="s">
        <v>16955</v>
      </c>
      <c r="C6183">
        <v>25.7037966</v>
      </c>
      <c r="D6183">
        <v>2.942029985</v>
      </c>
      <c r="E6183">
        <v>1.6407432820000001</v>
      </c>
      <c r="F6183">
        <v>1.516141465</v>
      </c>
      <c r="G6183">
        <v>1.5534976009999999</v>
      </c>
      <c r="H6183">
        <v>0.65811176900000001</v>
      </c>
      <c r="I6183">
        <v>3.7484349909999999</v>
      </c>
      <c r="J6183">
        <v>2.715400034</v>
      </c>
      <c r="K6183">
        <v>4.4698662240000004</v>
      </c>
      <c r="L6183">
        <v>9.7446844600000002</v>
      </c>
      <c r="M6183">
        <v>3.2893088509999999</v>
      </c>
      <c r="N6183">
        <v>3.5910311799999999</v>
      </c>
      <c r="O6183">
        <v>7.1165989129999998</v>
      </c>
      <c r="P6183">
        <v>2.313830507</v>
      </c>
      <c r="Q6183">
        <v>1.472468165</v>
      </c>
    </row>
    <row r="6184" spans="1:17">
      <c r="A6184" t="s">
        <v>16956</v>
      </c>
      <c r="B6184" s="14" t="s">
        <v>5224</v>
      </c>
      <c r="C6184">
        <v>9.6688033109999996</v>
      </c>
      <c r="D6184">
        <v>4.822221882</v>
      </c>
      <c r="E6184">
        <v>3.2205693150000001</v>
      </c>
      <c r="F6184">
        <v>2.6253347429999998</v>
      </c>
      <c r="G6184">
        <v>2.7535640250000002</v>
      </c>
      <c r="H6184">
        <v>2.294114059</v>
      </c>
      <c r="I6184">
        <v>14.838435840000001</v>
      </c>
      <c r="J6184">
        <v>10.274210979999999</v>
      </c>
      <c r="K6184">
        <v>11.941623269999999</v>
      </c>
      <c r="L6184">
        <v>13.594008690000001</v>
      </c>
      <c r="M6184">
        <v>7.482189795</v>
      </c>
      <c r="N6184">
        <v>4.8362116479999999</v>
      </c>
      <c r="O6184">
        <v>10.539801049999999</v>
      </c>
      <c r="P6184">
        <v>4.5721331149999997</v>
      </c>
      <c r="Q6184">
        <v>5.3242773860000003</v>
      </c>
    </row>
    <row r="6185" spans="1:17">
      <c r="A6185" t="s">
        <v>16957</v>
      </c>
      <c r="B6185" s="14" t="s">
        <v>16958</v>
      </c>
      <c r="C6185">
        <v>2.9710383600000001</v>
      </c>
      <c r="D6185">
        <v>4.6072913299999998</v>
      </c>
      <c r="E6185">
        <v>1.8964946330000001</v>
      </c>
      <c r="F6185">
        <v>2.8309138360000001</v>
      </c>
      <c r="G6185">
        <v>1.0260854319999999</v>
      </c>
      <c r="H6185">
        <v>1.1410427080000001</v>
      </c>
      <c r="I6185">
        <v>0</v>
      </c>
      <c r="J6185">
        <v>1.506558638</v>
      </c>
      <c r="K6185">
        <v>0</v>
      </c>
      <c r="L6185">
        <v>3.7545466900000002</v>
      </c>
      <c r="M6185">
        <v>0</v>
      </c>
      <c r="N6185">
        <v>0.73249133700000002</v>
      </c>
      <c r="O6185">
        <v>0</v>
      </c>
      <c r="P6185">
        <v>2.6744995299999998</v>
      </c>
      <c r="Q6185">
        <v>0</v>
      </c>
    </row>
    <row r="6186" spans="1:17">
      <c r="A6186" t="s">
        <v>16959</v>
      </c>
      <c r="B6186" s="14" t="s">
        <v>1584</v>
      </c>
      <c r="C6186">
        <v>33.545664729999999</v>
      </c>
      <c r="D6186">
        <v>4.5191480740000003</v>
      </c>
      <c r="E6186">
        <v>4.7745449390000001</v>
      </c>
      <c r="F6186">
        <v>2.9001662370000001</v>
      </c>
      <c r="G6186">
        <v>4.38367124</v>
      </c>
      <c r="H6186">
        <v>3.8301960479999999</v>
      </c>
      <c r="I6186">
        <v>11.89953238</v>
      </c>
      <c r="J6186">
        <v>19.02174982</v>
      </c>
      <c r="K6186">
        <v>23.032621410000001</v>
      </c>
      <c r="L6186">
        <v>27.211190479999999</v>
      </c>
      <c r="M6186">
        <v>20.013873719999999</v>
      </c>
      <c r="N6186">
        <v>15.42332472</v>
      </c>
      <c r="O6186">
        <v>23.59596513</v>
      </c>
      <c r="P6186">
        <v>6.5291843639999998</v>
      </c>
      <c r="Q6186">
        <v>13.71157183</v>
      </c>
    </row>
    <row r="6187" spans="1:17">
      <c r="A6187" t="s">
        <v>16960</v>
      </c>
      <c r="B6187" s="14" t="s">
        <v>5742</v>
      </c>
      <c r="C6187">
        <v>26.517884810000002</v>
      </c>
      <c r="D6187">
        <v>1.2324334370000001</v>
      </c>
      <c r="E6187">
        <v>0.72995598699999997</v>
      </c>
      <c r="F6187">
        <v>0.93395277799999998</v>
      </c>
      <c r="G6187">
        <v>0.57639554299999995</v>
      </c>
      <c r="H6187">
        <v>1.7804775070000001</v>
      </c>
      <c r="I6187">
        <v>298.55518860000001</v>
      </c>
      <c r="J6187">
        <v>3.1736161690000002</v>
      </c>
      <c r="K6187">
        <v>63.934768759999997</v>
      </c>
      <c r="L6187">
        <v>12.303010540000001</v>
      </c>
      <c r="M6187">
        <v>98.956944050000004</v>
      </c>
      <c r="N6187">
        <v>2.7202827119999999</v>
      </c>
      <c r="O6187">
        <v>97.140243659999996</v>
      </c>
      <c r="P6187">
        <v>1.558023076</v>
      </c>
      <c r="Q6187">
        <v>19.631498329999999</v>
      </c>
    </row>
    <row r="6188" spans="1:17">
      <c r="A6188" t="s">
        <v>16961</v>
      </c>
      <c r="B6188" s="14" t="s">
        <v>3695</v>
      </c>
      <c r="C6188">
        <v>7.0427407850000003</v>
      </c>
      <c r="D6188">
        <v>34.15848467</v>
      </c>
      <c r="E6188">
        <v>23.5140791</v>
      </c>
      <c r="F6188">
        <v>55.581556509999999</v>
      </c>
      <c r="G6188">
        <v>17.336599459999999</v>
      </c>
      <c r="H6188">
        <v>28.25653982</v>
      </c>
      <c r="I6188">
        <v>10.270566799999999</v>
      </c>
      <c r="J6188">
        <v>24.675774149999999</v>
      </c>
      <c r="K6188">
        <v>19.101647669999998</v>
      </c>
      <c r="L6188">
        <v>4.7340528839999996</v>
      </c>
      <c r="M6188">
        <v>4.3145324729999999</v>
      </c>
      <c r="N6188">
        <v>24.585901620000001</v>
      </c>
      <c r="O6188">
        <v>3.3190137160000002</v>
      </c>
      <c r="P6188">
        <v>76.414896150000004</v>
      </c>
      <c r="Q6188">
        <v>51.504329130000002</v>
      </c>
    </row>
    <row r="6189" spans="1:17">
      <c r="A6189" t="s">
        <v>16962</v>
      </c>
      <c r="B6189" s="14" t="s">
        <v>1669</v>
      </c>
      <c r="C6189">
        <v>2.211798259</v>
      </c>
      <c r="D6189">
        <v>10.569727589999999</v>
      </c>
      <c r="E6189">
        <v>8.5047215939999994</v>
      </c>
      <c r="F6189">
        <v>8.9890564929999996</v>
      </c>
      <c r="G6189">
        <v>7.2567870599999997</v>
      </c>
      <c r="H6189">
        <v>5.8248178619999997</v>
      </c>
      <c r="I6189">
        <v>11.98046093</v>
      </c>
      <c r="J6189">
        <v>9.9338349959999999</v>
      </c>
      <c r="K6189">
        <v>24.797862009999999</v>
      </c>
      <c r="L6189">
        <v>11.379982180000001</v>
      </c>
      <c r="M6189">
        <v>4.2456496030000004</v>
      </c>
      <c r="N6189">
        <v>7.3226716190000003</v>
      </c>
      <c r="O6189">
        <v>3.4993120900000001</v>
      </c>
      <c r="P6189">
        <v>7.8693448310000003</v>
      </c>
      <c r="Q6189">
        <v>6.7334718650000003</v>
      </c>
    </row>
    <row r="6190" spans="1:17">
      <c r="A6190" t="s">
        <v>16963</v>
      </c>
      <c r="B6190" s="14" t="s">
        <v>6432</v>
      </c>
      <c r="C6190">
        <v>19.091270819999998</v>
      </c>
      <c r="D6190">
        <v>6.7335794990000002</v>
      </c>
      <c r="E6190">
        <v>5.9061657150000002</v>
      </c>
      <c r="F6190">
        <v>4.7870684089999997</v>
      </c>
      <c r="G6190">
        <v>5.3354570030000001</v>
      </c>
      <c r="H6190">
        <v>5.4026012379999999</v>
      </c>
      <c r="I6190">
        <v>12.45526209</v>
      </c>
      <c r="J6190">
        <v>10.668020520000001</v>
      </c>
      <c r="K6190">
        <v>19.486687499999999</v>
      </c>
      <c r="L6190">
        <v>14.9199839</v>
      </c>
      <c r="M6190">
        <v>11.090412990000001</v>
      </c>
      <c r="N6190">
        <v>3.6230251249999998</v>
      </c>
      <c r="O6190">
        <v>20.864967610000001</v>
      </c>
      <c r="P6190">
        <v>4.2587554870000002</v>
      </c>
      <c r="Q6190">
        <v>10.36101687</v>
      </c>
    </row>
    <row r="6191" spans="1:17">
      <c r="A6191" t="s">
        <v>16964</v>
      </c>
      <c r="B6191" s="14" t="s">
        <v>16965</v>
      </c>
      <c r="C6191">
        <v>5.8063174970000002</v>
      </c>
      <c r="D6191">
        <v>1.447080455</v>
      </c>
      <c r="E6191">
        <v>1.8531652300000001</v>
      </c>
      <c r="F6191">
        <v>1.679500225</v>
      </c>
      <c r="G6191">
        <v>1.6292938269999999</v>
      </c>
      <c r="H6191">
        <v>0.55748659499999997</v>
      </c>
      <c r="I6191">
        <v>3.1752999399999999</v>
      </c>
      <c r="J6191">
        <v>2.9442762830000002</v>
      </c>
      <c r="K6191">
        <v>2.6340344099999999</v>
      </c>
      <c r="L6191">
        <v>6.8789365990000002</v>
      </c>
      <c r="M6191">
        <v>0</v>
      </c>
      <c r="N6191">
        <v>5.099761741</v>
      </c>
      <c r="O6191">
        <v>2.4113888760000002</v>
      </c>
      <c r="P6191">
        <v>3.4845266289999999</v>
      </c>
      <c r="Q6191">
        <v>1.995724866</v>
      </c>
    </row>
    <row r="6192" spans="1:17">
      <c r="A6192" t="s">
        <v>16966</v>
      </c>
      <c r="B6192" s="14" t="s">
        <v>1713</v>
      </c>
      <c r="C6192">
        <v>102.6713699</v>
      </c>
      <c r="D6192">
        <v>5.5776313880000004</v>
      </c>
      <c r="E6192">
        <v>5.8441465639999999</v>
      </c>
      <c r="F6192">
        <v>3.5606562450000001</v>
      </c>
      <c r="G6192">
        <v>5.0816820070000004</v>
      </c>
      <c r="H6192">
        <v>7.409098373</v>
      </c>
      <c r="I6192">
        <v>363.82869959999999</v>
      </c>
      <c r="J6192">
        <v>18.943215429999999</v>
      </c>
      <c r="K6192">
        <v>133.500497</v>
      </c>
      <c r="L6192">
        <v>45.659509020000002</v>
      </c>
      <c r="M6192">
        <v>503.37624169999998</v>
      </c>
      <c r="N6192">
        <v>20.435812339999998</v>
      </c>
      <c r="O6192">
        <v>242.9838642</v>
      </c>
      <c r="P6192">
        <v>9.7133248979999998</v>
      </c>
      <c r="Q6192">
        <v>23.82623705</v>
      </c>
    </row>
    <row r="6193" spans="1:17">
      <c r="A6193" t="s">
        <v>16967</v>
      </c>
      <c r="B6193" s="14" t="s">
        <v>6606</v>
      </c>
      <c r="C6193">
        <v>0.312149911</v>
      </c>
      <c r="D6193">
        <v>1.79794308</v>
      </c>
      <c r="E6193">
        <v>1.029477875</v>
      </c>
      <c r="F6193">
        <v>1.402159785</v>
      </c>
      <c r="G6193">
        <v>0.86243915299999996</v>
      </c>
      <c r="H6193">
        <v>0.239765588</v>
      </c>
      <c r="I6193">
        <v>2.7312859650000001</v>
      </c>
      <c r="J6193">
        <v>3.4427085420000001</v>
      </c>
      <c r="K6193">
        <v>2.9737412289999998</v>
      </c>
      <c r="L6193">
        <v>0.98617156100000003</v>
      </c>
      <c r="M6193">
        <v>7.190235221</v>
      </c>
      <c r="N6193">
        <v>2.8474701019999999</v>
      </c>
      <c r="O6193">
        <v>6.9139847330000004</v>
      </c>
      <c r="P6193">
        <v>2.201121874</v>
      </c>
      <c r="Q6193">
        <v>3.2187285960000001</v>
      </c>
    </row>
    <row r="6194" spans="1:17">
      <c r="A6194" t="s">
        <v>16968</v>
      </c>
      <c r="B6194" s="14" t="s">
        <v>6631</v>
      </c>
      <c r="C6194">
        <v>1.615886151</v>
      </c>
      <c r="D6194">
        <v>3.221755983</v>
      </c>
      <c r="E6194">
        <v>2.308514894</v>
      </c>
      <c r="F6194">
        <v>3.1107726019999999</v>
      </c>
      <c r="G6194">
        <v>1.435028368</v>
      </c>
      <c r="H6194">
        <v>3.457569881</v>
      </c>
      <c r="I6194">
        <v>1.3465590949999999</v>
      </c>
      <c r="J6194">
        <v>4.1261937870000001</v>
      </c>
      <c r="K6194">
        <v>3.874673451</v>
      </c>
      <c r="L6194">
        <v>2.1878786610000001</v>
      </c>
      <c r="M6194">
        <v>10.634635210000001</v>
      </c>
      <c r="N6194">
        <v>0.79677369600000003</v>
      </c>
      <c r="O6194">
        <v>10.226050089999999</v>
      </c>
      <c r="P6194">
        <v>2.4936082819999998</v>
      </c>
      <c r="Q6194">
        <v>7.2996230630000003</v>
      </c>
    </row>
    <row r="6195" spans="1:17">
      <c r="A6195" t="s">
        <v>16969</v>
      </c>
      <c r="B6195" s="14" t="s">
        <v>8517</v>
      </c>
      <c r="C6195">
        <v>18.095901869999999</v>
      </c>
      <c r="D6195">
        <v>72.731959619999998</v>
      </c>
      <c r="E6195">
        <v>51.361170360000003</v>
      </c>
      <c r="F6195">
        <v>80.054167480000004</v>
      </c>
      <c r="G6195">
        <v>48.65796675</v>
      </c>
      <c r="H6195">
        <v>29.288548500000001</v>
      </c>
      <c r="I6195">
        <v>52.77921611</v>
      </c>
      <c r="J6195">
        <v>36.540530590000003</v>
      </c>
      <c r="K6195">
        <v>65.087237590000001</v>
      </c>
      <c r="L6195">
        <v>42.469269920000002</v>
      </c>
      <c r="M6195">
        <v>7.4434125169999996</v>
      </c>
      <c r="N6195">
        <v>28.043299000000001</v>
      </c>
      <c r="O6195">
        <v>14.3148698</v>
      </c>
      <c r="P6195">
        <v>53.814362619999997</v>
      </c>
      <c r="Q6195">
        <v>39.096218890000003</v>
      </c>
    </row>
    <row r="6196" spans="1:17">
      <c r="A6196" t="s">
        <v>16970</v>
      </c>
      <c r="B6196" s="14" t="s">
        <v>16971</v>
      </c>
      <c r="C6196">
        <v>0.93928961</v>
      </c>
      <c r="D6196">
        <v>1.179143227</v>
      </c>
      <c r="E6196">
        <v>0.29978705900000002</v>
      </c>
      <c r="F6196">
        <v>0.25571126799999999</v>
      </c>
      <c r="G6196">
        <v>0.43252729299999998</v>
      </c>
      <c r="H6196">
        <v>0.360739052</v>
      </c>
      <c r="I6196">
        <v>0</v>
      </c>
      <c r="J6196">
        <v>0.55567913400000002</v>
      </c>
      <c r="K6196">
        <v>0.28407232399999999</v>
      </c>
      <c r="L6196">
        <v>1.58265956</v>
      </c>
      <c r="M6196">
        <v>0</v>
      </c>
      <c r="N6196">
        <v>0.19298009099999999</v>
      </c>
      <c r="O6196">
        <v>0.69349520899999995</v>
      </c>
      <c r="P6196">
        <v>0.70461606300000001</v>
      </c>
      <c r="Q6196">
        <v>0.64569794300000005</v>
      </c>
    </row>
    <row r="6197" spans="1:17">
      <c r="A6197" t="s">
        <v>16970</v>
      </c>
      <c r="B6197" s="14" t="s">
        <v>16972</v>
      </c>
      <c r="C6197">
        <v>24.41030451</v>
      </c>
      <c r="D6197">
        <v>0.62055571200000004</v>
      </c>
      <c r="E6197">
        <v>0.68116990700000002</v>
      </c>
      <c r="F6197">
        <v>0.49023715499999998</v>
      </c>
      <c r="G6197">
        <v>0.89832188700000004</v>
      </c>
      <c r="H6197">
        <v>0.76843476899999996</v>
      </c>
      <c r="I6197">
        <v>4.0850192700000001</v>
      </c>
      <c r="J6197">
        <v>2.6886670260000001</v>
      </c>
      <c r="K6197">
        <v>2.9045844559999998</v>
      </c>
      <c r="L6197">
        <v>9.1025928480000005</v>
      </c>
      <c r="M6197">
        <v>10.754000059999999</v>
      </c>
      <c r="N6197">
        <v>0.73994400999999999</v>
      </c>
      <c r="O6197">
        <v>14.6248866</v>
      </c>
      <c r="P6197">
        <v>0.30019011200000001</v>
      </c>
      <c r="Q6197">
        <v>9.0779374540000006</v>
      </c>
    </row>
    <row r="6198" spans="1:17">
      <c r="A6198" t="s">
        <v>16973</v>
      </c>
      <c r="B6198" s="14" t="s">
        <v>16974</v>
      </c>
      <c r="C6198">
        <v>7.3043079129999997</v>
      </c>
      <c r="D6198">
        <v>0.62236491199999999</v>
      </c>
      <c r="E6198">
        <v>0.47820907699999998</v>
      </c>
      <c r="F6198">
        <v>0.382407214</v>
      </c>
      <c r="G6198">
        <v>0.48512202399999999</v>
      </c>
      <c r="H6198">
        <v>1.942101262</v>
      </c>
      <c r="I6198">
        <v>0.81938578900000003</v>
      </c>
      <c r="J6198">
        <v>1.780711315</v>
      </c>
      <c r="K6198">
        <v>1.019568421</v>
      </c>
      <c r="L6198">
        <v>4.9703046659999996</v>
      </c>
      <c r="M6198">
        <v>0</v>
      </c>
      <c r="N6198">
        <v>0.83115343500000005</v>
      </c>
      <c r="O6198">
        <v>3.11129313</v>
      </c>
      <c r="P6198">
        <v>1.2644742680000001</v>
      </c>
      <c r="Q6198">
        <v>2.3174845890000002</v>
      </c>
    </row>
    <row r="6199" spans="1:17">
      <c r="A6199" t="s">
        <v>16975</v>
      </c>
      <c r="B6199" s="14" t="s">
        <v>5924</v>
      </c>
      <c r="C6199">
        <v>4.2811111789999998</v>
      </c>
      <c r="D6199">
        <v>1.3209989049999999</v>
      </c>
      <c r="E6199">
        <v>1.2687766760000001</v>
      </c>
      <c r="F6199">
        <v>1.2903588850000001</v>
      </c>
      <c r="G6199">
        <v>1.3465234399999999</v>
      </c>
      <c r="H6199">
        <v>2.407553643</v>
      </c>
      <c r="I6199">
        <v>0.66891731399999999</v>
      </c>
      <c r="J6199">
        <v>0.85284270900000003</v>
      </c>
      <c r="K6199">
        <v>0.90170087600000004</v>
      </c>
      <c r="L6199">
        <v>2.0287896679999999</v>
      </c>
      <c r="M6199">
        <v>2.934925706</v>
      </c>
      <c r="N6199">
        <v>1.112025445</v>
      </c>
      <c r="O6199">
        <v>3.8945879570000002</v>
      </c>
      <c r="P6199">
        <v>1.032271663</v>
      </c>
      <c r="Q6199">
        <v>3.363398589</v>
      </c>
    </row>
    <row r="6200" spans="1:17">
      <c r="A6200" t="s">
        <v>16976</v>
      </c>
      <c r="B6200" s="14" t="s">
        <v>2597</v>
      </c>
      <c r="C6200">
        <v>2.1509079789999999</v>
      </c>
      <c r="D6200">
        <v>4.923814073</v>
      </c>
      <c r="E6200">
        <v>4.195226119</v>
      </c>
      <c r="F6200">
        <v>4.3917078480000002</v>
      </c>
      <c r="G6200">
        <v>2.1047221139999999</v>
      </c>
      <c r="H6200">
        <v>1.101423169</v>
      </c>
      <c r="I6200">
        <v>1.0455704079999999</v>
      </c>
      <c r="J6200">
        <v>4.7263046150000001</v>
      </c>
      <c r="K6200">
        <v>16.58790029</v>
      </c>
      <c r="L6200">
        <v>9.5134737749999996</v>
      </c>
      <c r="M6200">
        <v>0</v>
      </c>
      <c r="N6200">
        <v>4.6842566650000004</v>
      </c>
      <c r="O6200">
        <v>0.79402793400000005</v>
      </c>
      <c r="P6200">
        <v>10.43410798</v>
      </c>
      <c r="Q6200">
        <v>3.4500747139999999</v>
      </c>
    </row>
    <row r="6201" spans="1:17">
      <c r="A6201" t="s">
        <v>16977</v>
      </c>
      <c r="B6201" s="14" t="s">
        <v>3771</v>
      </c>
      <c r="C6201">
        <v>3.945080001</v>
      </c>
      <c r="D6201">
        <v>5.5599197140000003</v>
      </c>
      <c r="E6201">
        <v>4.1970865289999999</v>
      </c>
      <c r="F6201">
        <v>4.8215953479999998</v>
      </c>
      <c r="G6201">
        <v>3.2467678860000002</v>
      </c>
      <c r="H6201">
        <v>8.7684029859999999</v>
      </c>
      <c r="I6201">
        <v>4.7739214739999998</v>
      </c>
      <c r="J6201">
        <v>8.3636970220000002</v>
      </c>
      <c r="K6201">
        <v>6.3590917610000002</v>
      </c>
      <c r="L6201">
        <v>4.1368694330000002</v>
      </c>
      <c r="M6201">
        <v>1.7723491389999999</v>
      </c>
      <c r="N6201">
        <v>5.928936738</v>
      </c>
      <c r="O6201">
        <v>2.7887810370000001</v>
      </c>
      <c r="P6201">
        <v>4.6469429340000001</v>
      </c>
      <c r="Q6201">
        <v>4.5584262420000004</v>
      </c>
    </row>
    <row r="6202" spans="1:17">
      <c r="A6202" t="s">
        <v>16978</v>
      </c>
      <c r="B6202" s="14" t="s">
        <v>708</v>
      </c>
      <c r="C6202">
        <v>3.3646068090000001</v>
      </c>
      <c r="D6202">
        <v>0.69016024499999995</v>
      </c>
      <c r="E6202">
        <v>0.46401359800000003</v>
      </c>
      <c r="F6202">
        <v>0.39013843999999998</v>
      </c>
      <c r="G6202">
        <v>0.494929862</v>
      </c>
      <c r="H6202">
        <v>0.71788595200000005</v>
      </c>
      <c r="I6202">
        <v>0.36345718500000002</v>
      </c>
      <c r="J6202">
        <v>1.3269899409999999</v>
      </c>
      <c r="K6202">
        <v>0.79144229399999999</v>
      </c>
      <c r="L6202">
        <v>1.2598237539999999</v>
      </c>
      <c r="M6202">
        <v>0.239204416</v>
      </c>
      <c r="N6202">
        <v>0.92169247899999995</v>
      </c>
      <c r="O6202">
        <v>1.2420762860000001</v>
      </c>
      <c r="P6202">
        <v>1.1030763750000001</v>
      </c>
      <c r="Q6202">
        <v>0.42832206099999998</v>
      </c>
    </row>
    <row r="6203" spans="1:17">
      <c r="A6203" t="s">
        <v>16979</v>
      </c>
      <c r="B6203" s="14" t="s">
        <v>16980</v>
      </c>
      <c r="C6203">
        <v>1.964673321</v>
      </c>
      <c r="D6203">
        <v>2.132680525</v>
      </c>
      <c r="E6203">
        <v>1.8602549239999999</v>
      </c>
      <c r="F6203">
        <v>1.5243530190000001</v>
      </c>
      <c r="G6203">
        <v>1.7302377799999999</v>
      </c>
      <c r="H6203">
        <v>1.282723082</v>
      </c>
      <c r="I6203">
        <v>1.432560788</v>
      </c>
      <c r="J6203">
        <v>1.1705931949999999</v>
      </c>
      <c r="K6203">
        <v>2.4064385490000002</v>
      </c>
      <c r="L6203">
        <v>2.110369607</v>
      </c>
      <c r="M6203">
        <v>1.1313845380000001</v>
      </c>
      <c r="N6203">
        <v>1.2593832970000001</v>
      </c>
      <c r="O6203">
        <v>1.087916485</v>
      </c>
      <c r="P6203">
        <v>2.3875824780000001</v>
      </c>
      <c r="Q6203">
        <v>1.755753667</v>
      </c>
    </row>
    <row r="6204" spans="1:17">
      <c r="A6204" t="s">
        <v>16981</v>
      </c>
      <c r="B6204" s="14" t="s">
        <v>6000</v>
      </c>
      <c r="C6204">
        <v>8.9849371179999995</v>
      </c>
      <c r="D6204">
        <v>25.310843779999999</v>
      </c>
      <c r="E6204">
        <v>19.47179891</v>
      </c>
      <c r="F6204">
        <v>32.598905379999998</v>
      </c>
      <c r="G6204">
        <v>16.032481520000001</v>
      </c>
      <c r="H6204">
        <v>56.830240420000003</v>
      </c>
      <c r="I6204">
        <v>27.98522698</v>
      </c>
      <c r="J6204">
        <v>44.520365689999998</v>
      </c>
      <c r="K6204">
        <v>33.111326589999997</v>
      </c>
      <c r="L6204">
        <v>16.26062606</v>
      </c>
      <c r="M6204">
        <v>6.1748534939999997</v>
      </c>
      <c r="N6204">
        <v>27.45730889</v>
      </c>
      <c r="O6204">
        <v>31.448880760000002</v>
      </c>
      <c r="P6204">
        <v>54.237217379999997</v>
      </c>
      <c r="Q6204">
        <v>66.569324649999999</v>
      </c>
    </row>
    <row r="6205" spans="1:17">
      <c r="A6205" t="s">
        <v>16982</v>
      </c>
      <c r="B6205" s="14" t="s">
        <v>6895</v>
      </c>
      <c r="C6205">
        <v>6.7525214800000004</v>
      </c>
      <c r="D6205">
        <v>3.685045605</v>
      </c>
      <c r="E6205">
        <v>2.7070900949999999</v>
      </c>
      <c r="F6205">
        <v>2.8583318879999999</v>
      </c>
      <c r="G6205">
        <v>1.9339101700000001</v>
      </c>
      <c r="H6205">
        <v>4.2695247079999996</v>
      </c>
      <c r="I6205">
        <v>5.0437565940000004</v>
      </c>
      <c r="J6205">
        <v>2.4010308899999999</v>
      </c>
      <c r="K6205">
        <v>3.6983497590000001</v>
      </c>
      <c r="L6205">
        <v>4.5788250369999997</v>
      </c>
      <c r="M6205">
        <v>1.1064933260000001</v>
      </c>
      <c r="N6205">
        <v>1.7967581610000001</v>
      </c>
      <c r="O6205">
        <v>2.827151105</v>
      </c>
      <c r="P6205">
        <v>1.6431862020000001</v>
      </c>
      <c r="Q6205">
        <v>5.6042461330000002</v>
      </c>
    </row>
    <row r="6206" spans="1:17">
      <c r="A6206" t="s">
        <v>16983</v>
      </c>
      <c r="B6206" s="14" t="s">
        <v>6034</v>
      </c>
      <c r="C6206">
        <v>9.749394036</v>
      </c>
      <c r="D6206">
        <v>0.55379928599999995</v>
      </c>
      <c r="E6206">
        <v>0.53190628299999998</v>
      </c>
      <c r="F6206">
        <v>0.37430536599999997</v>
      </c>
      <c r="G6206">
        <v>0.38850873899999999</v>
      </c>
      <c r="H6206">
        <v>0.76806264599999996</v>
      </c>
      <c r="I6206">
        <v>4.374686842</v>
      </c>
      <c r="J6206">
        <v>1.2993156290000001</v>
      </c>
      <c r="K6206">
        <v>4.8764315910000002</v>
      </c>
      <c r="L6206">
        <v>1.4215913769999999</v>
      </c>
      <c r="M6206">
        <v>7.677708795</v>
      </c>
      <c r="N6206">
        <v>0.64713747300000002</v>
      </c>
      <c r="O6206">
        <v>9.6898324179999999</v>
      </c>
      <c r="P6206">
        <v>0.71260626100000002</v>
      </c>
      <c r="Q6206">
        <v>5.8428107230000004</v>
      </c>
    </row>
    <row r="6207" spans="1:17">
      <c r="A6207" t="s">
        <v>16983</v>
      </c>
      <c r="B6207" s="14" t="s">
        <v>16984</v>
      </c>
      <c r="C6207">
        <v>2.2097318600000002</v>
      </c>
      <c r="D6207">
        <v>5.4392177E-2</v>
      </c>
      <c r="E6207">
        <v>0.261209625</v>
      </c>
      <c r="F6207">
        <v>0.33420844500000002</v>
      </c>
      <c r="G6207">
        <v>8.4795407000000003E-2</v>
      </c>
      <c r="H6207">
        <v>0.75436354999999999</v>
      </c>
      <c r="I6207">
        <v>0</v>
      </c>
      <c r="J6207">
        <v>0.34237933399999998</v>
      </c>
      <c r="K6207">
        <v>1.1138269759999999</v>
      </c>
      <c r="L6207">
        <v>1.0859613349999999</v>
      </c>
      <c r="M6207">
        <v>1.4138943509999999</v>
      </c>
      <c r="N6207">
        <v>0.57506231299999999</v>
      </c>
      <c r="O6207">
        <v>6.2540321480000003</v>
      </c>
      <c r="P6207">
        <v>0.29469317099999998</v>
      </c>
      <c r="Q6207">
        <v>3.0380817590000002</v>
      </c>
    </row>
    <row r="6208" spans="1:17">
      <c r="A6208" t="s">
        <v>16985</v>
      </c>
      <c r="B6208" s="14" t="s">
        <v>2084</v>
      </c>
      <c r="C6208">
        <v>19.065201900000002</v>
      </c>
      <c r="D6208">
        <v>2.3037712250000002</v>
      </c>
      <c r="E6208">
        <v>2.3468005559999998</v>
      </c>
      <c r="F6208">
        <v>1.694351384</v>
      </c>
      <c r="G6208">
        <v>2.2582883680000001</v>
      </c>
      <c r="H6208">
        <v>3.2071963480000001</v>
      </c>
      <c r="I6208">
        <v>7.3529010939999999</v>
      </c>
      <c r="J6208">
        <v>5.1733706140000004</v>
      </c>
      <c r="K6208">
        <v>7.43378578</v>
      </c>
      <c r="L6208">
        <v>11.25003145</v>
      </c>
      <c r="M6208">
        <v>6.9563674019999997</v>
      </c>
      <c r="N6208">
        <v>2.6415521229999999</v>
      </c>
      <c r="O6208">
        <v>13.087373810000001</v>
      </c>
      <c r="P6208">
        <v>1.8202447209999999</v>
      </c>
      <c r="Q6208">
        <v>4.4408875810000001</v>
      </c>
    </row>
    <row r="6209" spans="1:17">
      <c r="A6209" t="s">
        <v>16986</v>
      </c>
      <c r="B6209" s="14" t="s">
        <v>16987</v>
      </c>
      <c r="C6209">
        <v>14.067252180000001</v>
      </c>
      <c r="D6209">
        <v>6.5295316359999998</v>
      </c>
      <c r="E6209">
        <v>7.0553291800000002</v>
      </c>
      <c r="F6209">
        <v>5.9268466020000004</v>
      </c>
      <c r="G6209">
        <v>5.0896500409999996</v>
      </c>
      <c r="H6209">
        <v>6.4316681410000003</v>
      </c>
      <c r="I6209">
        <v>47.378840109999999</v>
      </c>
      <c r="J6209">
        <v>9.8931294810000008</v>
      </c>
      <c r="K6209">
        <v>18.081214920000001</v>
      </c>
      <c r="L6209">
        <v>11.004810819999999</v>
      </c>
      <c r="M6209">
        <v>24.431054710000002</v>
      </c>
      <c r="N6209">
        <v>4.8307001659999997</v>
      </c>
      <c r="O6209">
        <v>19.2885034</v>
      </c>
      <c r="P6209">
        <v>5.7788422539999997</v>
      </c>
      <c r="Q6209">
        <v>6.6770997589999999</v>
      </c>
    </row>
    <row r="6210" spans="1:17">
      <c r="A6210" t="s">
        <v>16988</v>
      </c>
      <c r="B6210" s="14" t="s">
        <v>7723</v>
      </c>
      <c r="C6210">
        <v>3.1333409099999998</v>
      </c>
      <c r="D6210">
        <v>0.27765596999999997</v>
      </c>
      <c r="E6210">
        <v>0.53335913800000001</v>
      </c>
      <c r="F6210">
        <v>0.59711232700000005</v>
      </c>
      <c r="G6210">
        <v>0.64928319400000001</v>
      </c>
      <c r="H6210">
        <v>0.48135033799999999</v>
      </c>
      <c r="I6210">
        <v>0</v>
      </c>
      <c r="J6210">
        <v>6.5937659340000003</v>
      </c>
      <c r="K6210">
        <v>2.2743028519999999</v>
      </c>
      <c r="L6210">
        <v>2.771755637</v>
      </c>
      <c r="M6210">
        <v>1.202918715</v>
      </c>
      <c r="N6210">
        <v>1.390510868</v>
      </c>
      <c r="O6210">
        <v>2.0820641430000002</v>
      </c>
      <c r="P6210">
        <v>1.0342209870000001</v>
      </c>
      <c r="Q6210">
        <v>1.2923757</v>
      </c>
    </row>
    <row r="6211" spans="1:17">
      <c r="A6211" t="s">
        <v>16989</v>
      </c>
      <c r="B6211" s="14" t="s">
        <v>16990</v>
      </c>
      <c r="C6211">
        <v>22.230502340000001</v>
      </c>
      <c r="D6211">
        <v>1.1364924489999999</v>
      </c>
      <c r="E6211">
        <v>2.456019446</v>
      </c>
      <c r="F6211">
        <v>1.047463238</v>
      </c>
      <c r="G6211">
        <v>2.2146875000000001</v>
      </c>
      <c r="H6211">
        <v>3.2837460940000001</v>
      </c>
      <c r="I6211">
        <v>47.381873910000003</v>
      </c>
      <c r="J6211">
        <v>3.3601248290000001</v>
      </c>
      <c r="K6211">
        <v>98.133460540000002</v>
      </c>
      <c r="L6211">
        <v>102.1073459</v>
      </c>
      <c r="M6211">
        <v>37.748734910000003</v>
      </c>
      <c r="N6211">
        <v>3.3727965489999998</v>
      </c>
      <c r="O6211">
        <v>49.239595620000003</v>
      </c>
      <c r="P6211">
        <v>1.667639976</v>
      </c>
      <c r="Q6211">
        <v>27.037320210000001</v>
      </c>
    </row>
    <row r="6212" spans="1:17">
      <c r="A6212" t="s">
        <v>16991</v>
      </c>
      <c r="B6212" s="14" t="s">
        <v>8848</v>
      </c>
      <c r="C6212">
        <v>3.0542211560000001</v>
      </c>
      <c r="D6212">
        <v>2.4889664919999999</v>
      </c>
      <c r="E6212">
        <v>2.390571725</v>
      </c>
      <c r="F6212">
        <v>2.5092822020000001</v>
      </c>
      <c r="G6212">
        <v>1.789416023</v>
      </c>
      <c r="H6212">
        <v>3.4770759949999999</v>
      </c>
      <c r="I6212">
        <v>6.3629007419999999</v>
      </c>
      <c r="J6212">
        <v>6.1258162460000003</v>
      </c>
      <c r="K6212">
        <v>1.9793523230000001</v>
      </c>
      <c r="L6212">
        <v>3.2393625899999998</v>
      </c>
      <c r="M6212">
        <v>1.0469142010000001</v>
      </c>
      <c r="N6212">
        <v>1.9362845479999999</v>
      </c>
      <c r="O6212">
        <v>1.3288328030000001</v>
      </c>
      <c r="P6212">
        <v>3.6331091089999998</v>
      </c>
      <c r="Q6212">
        <v>2.3245239639999999</v>
      </c>
    </row>
    <row r="6213" spans="1:17">
      <c r="A6213" t="s">
        <v>16992</v>
      </c>
      <c r="B6213" s="14" t="s">
        <v>3779</v>
      </c>
      <c r="C6213">
        <v>15.139588549999999</v>
      </c>
      <c r="D6213">
        <v>5.2793276169999999</v>
      </c>
      <c r="E6213">
        <v>3.1915099200000001</v>
      </c>
      <c r="F6213">
        <v>5.7244257090000001</v>
      </c>
      <c r="G6213">
        <v>2.2754297779999999</v>
      </c>
      <c r="H6213">
        <v>3.660942183</v>
      </c>
      <c r="I6213">
        <v>55.195896099999999</v>
      </c>
      <c r="J6213">
        <v>6.0776293719999996</v>
      </c>
      <c r="K6213">
        <v>18.823600280000001</v>
      </c>
      <c r="L6213">
        <v>30.292539130000002</v>
      </c>
      <c r="M6213">
        <v>12.91606408</v>
      </c>
      <c r="N6213">
        <v>3.6288903800000001</v>
      </c>
      <c r="O6213">
        <v>22.976677980000002</v>
      </c>
      <c r="P6213">
        <v>4.4166463729999998</v>
      </c>
      <c r="Q6213">
        <v>8.8655978690000001</v>
      </c>
    </row>
    <row r="6214" spans="1:17">
      <c r="A6214" t="s">
        <v>16993</v>
      </c>
      <c r="B6214" s="14" t="s">
        <v>16994</v>
      </c>
      <c r="C6214">
        <v>27.94563149</v>
      </c>
      <c r="D6214">
        <v>15.133294190000001</v>
      </c>
      <c r="E6214">
        <v>6.9371777349999997</v>
      </c>
      <c r="F6214">
        <v>16.9064242</v>
      </c>
      <c r="G6214">
        <v>6.4342499999999996</v>
      </c>
      <c r="H6214">
        <v>42.930659460000001</v>
      </c>
      <c r="I6214">
        <v>22.640923130000001</v>
      </c>
      <c r="J6214">
        <v>2.361785534</v>
      </c>
      <c r="K6214">
        <v>9.8602998629999998</v>
      </c>
      <c r="L6214">
        <v>1.961962368</v>
      </c>
      <c r="M6214">
        <v>23.84130626</v>
      </c>
      <c r="N6214">
        <v>7.6553605869999997</v>
      </c>
      <c r="O6214">
        <v>6.8775953400000001</v>
      </c>
      <c r="P6214">
        <v>13.50990928</v>
      </c>
      <c r="Q6214">
        <v>23.479778079999999</v>
      </c>
    </row>
    <row r="6215" spans="1:17">
      <c r="A6215" t="s">
        <v>16993</v>
      </c>
      <c r="B6215" s="14" t="s">
        <v>2137</v>
      </c>
      <c r="C6215">
        <v>2.4174107239999998</v>
      </c>
      <c r="D6215">
        <v>4.3735555750000001</v>
      </c>
      <c r="E6215">
        <v>2.8718787830000001</v>
      </c>
      <c r="F6215">
        <v>3.1534604650000002</v>
      </c>
      <c r="G6215">
        <v>2.5742231100000001</v>
      </c>
      <c r="H6215">
        <v>6.4989339780000002</v>
      </c>
      <c r="I6215">
        <v>158.3473031</v>
      </c>
      <c r="J6215">
        <v>3.5242448519999998</v>
      </c>
      <c r="K6215">
        <v>62.235326790000002</v>
      </c>
      <c r="L6215">
        <v>3.6913604169999998</v>
      </c>
      <c r="M6215">
        <v>284.9937415</v>
      </c>
      <c r="N6215">
        <v>6.0841445060000003</v>
      </c>
      <c r="O6215">
        <v>145.4628189</v>
      </c>
      <c r="P6215">
        <v>2.871281813</v>
      </c>
      <c r="Q6215">
        <v>2.2157413629999998</v>
      </c>
    </row>
    <row r="6216" spans="1:17">
      <c r="A6216" t="s">
        <v>16995</v>
      </c>
      <c r="B6216" s="14" t="s">
        <v>2220</v>
      </c>
      <c r="C6216">
        <v>690.39503879999995</v>
      </c>
      <c r="D6216">
        <v>226.6622788</v>
      </c>
      <c r="E6216">
        <v>228.369562</v>
      </c>
      <c r="F6216">
        <v>146.70199919999999</v>
      </c>
      <c r="G6216">
        <v>148.91064829999999</v>
      </c>
      <c r="H6216">
        <v>54.484789290000002</v>
      </c>
      <c r="I6216">
        <v>454.39436849999998</v>
      </c>
      <c r="J6216">
        <v>237.18882550000001</v>
      </c>
      <c r="K6216">
        <v>297.52922810000001</v>
      </c>
      <c r="L6216">
        <v>328.28817620000001</v>
      </c>
      <c r="M6216">
        <v>438.42168290000001</v>
      </c>
      <c r="N6216">
        <v>463.9417004</v>
      </c>
      <c r="O6216">
        <v>650.66876130000003</v>
      </c>
      <c r="P6216">
        <v>415.66180200000002</v>
      </c>
      <c r="Q6216">
        <v>325.5055074</v>
      </c>
    </row>
    <row r="6217" spans="1:17">
      <c r="A6217" t="e">
        <v>#N/A</v>
      </c>
      <c r="B6217" s="14" t="s">
        <v>16996</v>
      </c>
      <c r="C6217">
        <v>2.8480988410000001</v>
      </c>
      <c r="D6217">
        <v>0.73610746500000002</v>
      </c>
      <c r="E6217">
        <v>1.313013717</v>
      </c>
      <c r="F6217">
        <v>0.71074996000000001</v>
      </c>
      <c r="G6217">
        <v>1.147564512</v>
      </c>
      <c r="H6217">
        <v>0.54691357399999996</v>
      </c>
      <c r="I6217">
        <v>0</v>
      </c>
      <c r="J6217">
        <v>1.2035152339999999</v>
      </c>
      <c r="K6217">
        <v>1.07669941</v>
      </c>
      <c r="L6217">
        <v>3.899118316</v>
      </c>
      <c r="M6217">
        <v>0</v>
      </c>
      <c r="N6217">
        <v>1.8139684890000001</v>
      </c>
      <c r="O6217">
        <v>4.2056100240000003</v>
      </c>
      <c r="P6217">
        <v>1.638002873</v>
      </c>
      <c r="Q6217">
        <v>1.6315624259999999</v>
      </c>
    </row>
    <row r="6218" spans="1:17">
      <c r="A6218" t="s">
        <v>16997</v>
      </c>
      <c r="B6218" s="14" t="s">
        <v>4190</v>
      </c>
      <c r="C6218">
        <v>172.7060889</v>
      </c>
      <c r="D6218">
        <v>47.669194920000002</v>
      </c>
      <c r="E6218">
        <v>25.182726070000001</v>
      </c>
      <c r="F6218">
        <v>38.14641168</v>
      </c>
      <c r="G6218">
        <v>22.287014060000001</v>
      </c>
      <c r="H6218">
        <v>18.679819380000001</v>
      </c>
      <c r="I6218">
        <v>359.84525589999998</v>
      </c>
      <c r="J6218">
        <v>38.026449499999998</v>
      </c>
      <c r="K6218">
        <v>191.90334150000001</v>
      </c>
      <c r="L6218">
        <v>111.9805995</v>
      </c>
      <c r="M6218">
        <v>196.42072450000001</v>
      </c>
      <c r="N6218">
        <v>31.472755100000001</v>
      </c>
      <c r="O6218">
        <v>125.4517122</v>
      </c>
      <c r="P6218">
        <v>17.082853679999999</v>
      </c>
      <c r="Q6218">
        <v>41.145866499999997</v>
      </c>
    </row>
    <row r="6219" spans="1:17">
      <c r="A6219" t="s">
        <v>16998</v>
      </c>
      <c r="B6219" s="14" t="s">
        <v>16999</v>
      </c>
      <c r="C6219">
        <v>156.46853569999999</v>
      </c>
      <c r="D6219">
        <v>10.79667826</v>
      </c>
      <c r="E6219">
        <v>9.8240777860000001</v>
      </c>
      <c r="F6219">
        <v>9.9509007650000001</v>
      </c>
      <c r="G6219">
        <v>11.073437500000001</v>
      </c>
      <c r="H6219">
        <v>10.83636211</v>
      </c>
      <c r="I6219">
        <v>50.499102460000003</v>
      </c>
      <c r="J6219">
        <v>24.388002790000002</v>
      </c>
      <c r="K6219">
        <v>70.981910200000002</v>
      </c>
      <c r="L6219">
        <v>60.778182059999999</v>
      </c>
      <c r="M6219">
        <v>54.161228350000002</v>
      </c>
      <c r="N6219">
        <v>23.240676220000001</v>
      </c>
      <c r="O6219">
        <v>61.076036879999997</v>
      </c>
      <c r="P6219">
        <v>6.7346999050000003</v>
      </c>
      <c r="Q6219">
        <v>12.34312444</v>
      </c>
    </row>
    <row r="6220" spans="1:17">
      <c r="A6220" t="e">
        <v>#N/A</v>
      </c>
      <c r="B6220" s="14" t="s">
        <v>17000</v>
      </c>
      <c r="C6220">
        <v>47.510321380000001</v>
      </c>
      <c r="D6220">
        <v>7.5565014140000004</v>
      </c>
      <c r="E6220">
        <v>7.7761874310000003</v>
      </c>
      <c r="F6220">
        <v>6.1354360970000004</v>
      </c>
      <c r="G6220">
        <v>7.1523300150000004</v>
      </c>
      <c r="H6220">
        <v>7.0179175379999998</v>
      </c>
      <c r="I6220">
        <v>8.8827220530000002</v>
      </c>
      <c r="J6220">
        <v>1.5443337070000001</v>
      </c>
      <c r="K6220">
        <v>19.342476130000001</v>
      </c>
      <c r="L6220">
        <v>25.401335790000001</v>
      </c>
      <c r="M6220">
        <v>25.72258927</v>
      </c>
      <c r="N6220">
        <v>5.4061749990000001</v>
      </c>
      <c r="O6220">
        <v>37.776054639999998</v>
      </c>
      <c r="P6220">
        <v>4.0209535709999997</v>
      </c>
      <c r="Q6220">
        <v>7.536952093</v>
      </c>
    </row>
    <row r="6221" spans="1:17">
      <c r="A6221" t="e">
        <v>#N/A</v>
      </c>
      <c r="B6221" s="14" t="s">
        <v>17001</v>
      </c>
      <c r="C6221">
        <v>0</v>
      </c>
      <c r="D6221">
        <v>0</v>
      </c>
      <c r="E6221">
        <v>0</v>
      </c>
      <c r="F6221">
        <v>0.25095473400000001</v>
      </c>
      <c r="G6221">
        <v>0</v>
      </c>
      <c r="H6221">
        <v>0</v>
      </c>
      <c r="I6221">
        <v>0</v>
      </c>
      <c r="J6221">
        <v>0</v>
      </c>
      <c r="K6221">
        <v>1.672729441</v>
      </c>
      <c r="L6221">
        <v>0</v>
      </c>
      <c r="M6221">
        <v>0</v>
      </c>
      <c r="N6221">
        <v>0.90907406999999996</v>
      </c>
      <c r="O6221">
        <v>0</v>
      </c>
      <c r="P6221">
        <v>0</v>
      </c>
      <c r="Q6221">
        <v>0</v>
      </c>
    </row>
    <row r="6222" spans="1:17">
      <c r="A6222" t="e">
        <v>#N/A</v>
      </c>
      <c r="B6222" s="14" t="s">
        <v>17002</v>
      </c>
      <c r="C6222">
        <v>2.6137615950000002</v>
      </c>
      <c r="D6222">
        <v>2.3161428389999998</v>
      </c>
      <c r="E6222">
        <v>4.1710878779999998</v>
      </c>
      <c r="F6222">
        <v>0</v>
      </c>
      <c r="G6222">
        <v>3.610781646</v>
      </c>
      <c r="H6222">
        <v>0</v>
      </c>
      <c r="I6222">
        <v>3.8116997160000001</v>
      </c>
      <c r="J6222">
        <v>0.99404264499999995</v>
      </c>
      <c r="K6222">
        <v>0</v>
      </c>
      <c r="L6222">
        <v>1.651525285</v>
      </c>
      <c r="M6222">
        <v>0</v>
      </c>
      <c r="N6222">
        <v>0</v>
      </c>
      <c r="O6222">
        <v>0</v>
      </c>
      <c r="P6222">
        <v>0</v>
      </c>
      <c r="Q6222">
        <v>0</v>
      </c>
    </row>
    <row r="6223" spans="1:17">
      <c r="A6223" t="e">
        <v>#N/A</v>
      </c>
      <c r="B6223" s="14" t="s">
        <v>17003</v>
      </c>
      <c r="C6223">
        <v>6.7700710160000002</v>
      </c>
      <c r="D6223">
        <v>0.74989870599999997</v>
      </c>
      <c r="E6223">
        <v>0.36012671299999999</v>
      </c>
      <c r="F6223">
        <v>0.46076934800000002</v>
      </c>
      <c r="G6223">
        <v>0.58453227500000005</v>
      </c>
      <c r="H6223">
        <v>0.65002023099999995</v>
      </c>
      <c r="I6223">
        <v>0</v>
      </c>
      <c r="J6223">
        <v>1.0728055869999999</v>
      </c>
      <c r="K6223">
        <v>0.76781023500000001</v>
      </c>
      <c r="L6223">
        <v>1.069430307</v>
      </c>
      <c r="M6223">
        <v>0</v>
      </c>
      <c r="N6223">
        <v>1.2518397029999999</v>
      </c>
      <c r="O6223">
        <v>1.874426599</v>
      </c>
      <c r="P6223">
        <v>1.5235878469999999</v>
      </c>
      <c r="Q6223">
        <v>2.326982477</v>
      </c>
    </row>
    <row r="6224" spans="1:17">
      <c r="A6224" t="s">
        <v>17004</v>
      </c>
      <c r="B6224" s="14" t="s">
        <v>1434</v>
      </c>
      <c r="C6224">
        <v>8.1698814879999997</v>
      </c>
      <c r="D6224">
        <v>6.0719303</v>
      </c>
      <c r="E6224">
        <v>6.2524616169999998</v>
      </c>
      <c r="F6224">
        <v>5.9550101059999996</v>
      </c>
      <c r="G6224">
        <v>4.8239766270000004</v>
      </c>
      <c r="H6224">
        <v>1.9230975050000001</v>
      </c>
      <c r="I6224">
        <v>6.5336473760000002</v>
      </c>
      <c r="J6224">
        <v>13.83159275</v>
      </c>
      <c r="K6224">
        <v>13.868603</v>
      </c>
      <c r="L6224">
        <v>8.8257005320000008</v>
      </c>
      <c r="M6224">
        <v>0.50588604500000001</v>
      </c>
      <c r="N6224">
        <v>4.7107092829999999</v>
      </c>
      <c r="O6224">
        <v>3.210568597</v>
      </c>
      <c r="P6224">
        <v>8.8569684520000003</v>
      </c>
      <c r="Q6224">
        <v>4.7103946499999996</v>
      </c>
    </row>
    <row r="6225" spans="1:17">
      <c r="A6225" t="s">
        <v>17005</v>
      </c>
      <c r="B6225" s="14" t="s">
        <v>6262</v>
      </c>
      <c r="C6225">
        <v>20.482002619999999</v>
      </c>
      <c r="D6225">
        <v>1.7938753359999999</v>
      </c>
      <c r="E6225">
        <v>1.9932272820000001</v>
      </c>
      <c r="F6225">
        <v>0.86449612399999998</v>
      </c>
      <c r="G6225">
        <v>1.316040369</v>
      </c>
      <c r="H6225">
        <v>0.426849117</v>
      </c>
      <c r="I6225">
        <v>0.694635012</v>
      </c>
      <c r="J6225">
        <v>1.0466556929999999</v>
      </c>
      <c r="K6225">
        <v>5.0419833980000002</v>
      </c>
      <c r="L6225">
        <v>9.0291001719999997</v>
      </c>
      <c r="M6225">
        <v>9.1432921920000005</v>
      </c>
      <c r="N6225">
        <v>1.624519906</v>
      </c>
      <c r="O6225">
        <v>15.29808837</v>
      </c>
      <c r="P6225">
        <v>1.8818838490000001</v>
      </c>
      <c r="Q6225">
        <v>3.4927103380000002</v>
      </c>
    </row>
    <row r="6226" spans="1:17">
      <c r="A6226" t="s">
        <v>17006</v>
      </c>
      <c r="B6226" s="14" t="s">
        <v>7168</v>
      </c>
      <c r="C6226">
        <v>12.206137890000001</v>
      </c>
      <c r="D6226">
        <v>9.3998562630000002</v>
      </c>
      <c r="E6226">
        <v>7.94610342</v>
      </c>
      <c r="F6226">
        <v>14.360050210000001</v>
      </c>
      <c r="G6226">
        <v>4.4664682879999997</v>
      </c>
      <c r="H6226">
        <v>1.33938018</v>
      </c>
      <c r="I6226">
        <v>10.17168566</v>
      </c>
      <c r="J6226">
        <v>33.858076519999997</v>
      </c>
      <c r="K6226">
        <v>9.0970113450000003</v>
      </c>
      <c r="L6226">
        <v>10.09975702</v>
      </c>
      <c r="M6226">
        <v>1.6735892320000001</v>
      </c>
      <c r="N6226">
        <v>18.951731349999999</v>
      </c>
      <c r="O6226">
        <v>4.1841528300000004</v>
      </c>
      <c r="P6226">
        <v>29.824151700000002</v>
      </c>
      <c r="Q6226">
        <v>10.18894087</v>
      </c>
    </row>
    <row r="6227" spans="1:17">
      <c r="A6227" t="s">
        <v>17007</v>
      </c>
      <c r="B6227" s="14" t="s">
        <v>17008</v>
      </c>
      <c r="C6227">
        <v>2.3940540989999999</v>
      </c>
      <c r="D6227">
        <v>5.4362222129999997</v>
      </c>
      <c r="E6227">
        <v>3.9478238509999999</v>
      </c>
      <c r="F6227">
        <v>7.8210588469999998</v>
      </c>
      <c r="G6227">
        <v>3.3072666669999999</v>
      </c>
      <c r="H6227">
        <v>1.838897813</v>
      </c>
      <c r="I6227">
        <v>6.9825919440000002</v>
      </c>
      <c r="J6227">
        <v>8.1184951519999995</v>
      </c>
      <c r="K6227">
        <v>8.1454651039999995</v>
      </c>
      <c r="L6227">
        <v>9.4543838759999996</v>
      </c>
      <c r="M6227">
        <v>0</v>
      </c>
      <c r="N6227">
        <v>5.9761738849999997</v>
      </c>
      <c r="O6227">
        <v>1.3256814210000001</v>
      </c>
      <c r="P6227">
        <v>4.8489839310000002</v>
      </c>
      <c r="Q6227">
        <v>2.0571874069999998</v>
      </c>
    </row>
    <row r="6228" spans="1:17">
      <c r="A6228" t="s">
        <v>17009</v>
      </c>
      <c r="B6228" s="14" t="s">
        <v>9444</v>
      </c>
      <c r="C6228">
        <v>4.3018159579999997</v>
      </c>
      <c r="D6228">
        <v>11.817153769999999</v>
      </c>
      <c r="E6228">
        <v>6.5445527449999998</v>
      </c>
      <c r="F6228">
        <v>3.513366279</v>
      </c>
      <c r="G6228">
        <v>4.0856370440000003</v>
      </c>
      <c r="H6228">
        <v>29.242785139999999</v>
      </c>
      <c r="I6228">
        <v>3.7640534699999999</v>
      </c>
      <c r="J6228">
        <v>8.4528140230000002</v>
      </c>
      <c r="K6228">
        <v>3.7078835940000001</v>
      </c>
      <c r="L6228">
        <v>4.349016583</v>
      </c>
      <c r="M6228">
        <v>4.9545214570000002</v>
      </c>
      <c r="N6228">
        <v>3.7120524509999999</v>
      </c>
      <c r="O6228">
        <v>5.7170011260000004</v>
      </c>
      <c r="P6228">
        <v>9.9392946089999992</v>
      </c>
      <c r="Q6228">
        <v>9.4630620729999997</v>
      </c>
    </row>
    <row r="6229" spans="1:17">
      <c r="A6229" t="s">
        <v>17010</v>
      </c>
      <c r="B6229" s="14" t="s">
        <v>1629</v>
      </c>
      <c r="C6229">
        <v>0.791897089</v>
      </c>
      <c r="D6229">
        <v>1.9736068529999999</v>
      </c>
      <c r="E6229">
        <v>1.3269098349999999</v>
      </c>
      <c r="F6229">
        <v>0.61980766600000003</v>
      </c>
      <c r="G6229">
        <v>0.92303418599999998</v>
      </c>
      <c r="H6229">
        <v>1.3685948489999999</v>
      </c>
      <c r="I6229">
        <v>2.5983878219999998</v>
      </c>
      <c r="J6229">
        <v>1.3552527729999999</v>
      </c>
      <c r="K6229">
        <v>3.3230061380000002</v>
      </c>
      <c r="L6229">
        <v>2.0014649659999999</v>
      </c>
      <c r="M6229">
        <v>0.38002082100000001</v>
      </c>
      <c r="N6229">
        <v>1.464280381</v>
      </c>
      <c r="O6229">
        <v>3.9465396080000001</v>
      </c>
      <c r="P6229">
        <v>1.0692869650000001</v>
      </c>
      <c r="Q6229">
        <v>0.95265725599999995</v>
      </c>
    </row>
    <row r="6230" spans="1:17">
      <c r="A6230" t="s">
        <v>17011</v>
      </c>
      <c r="B6230" s="14" t="s">
        <v>17012</v>
      </c>
      <c r="C6230">
        <v>28.057704080000001</v>
      </c>
      <c r="D6230">
        <v>0.58272383500000002</v>
      </c>
      <c r="E6230">
        <v>1.492499668</v>
      </c>
      <c r="F6230">
        <v>1.432200267</v>
      </c>
      <c r="G6230">
        <v>2.4225201699999999</v>
      </c>
      <c r="H6230">
        <v>2.693926732</v>
      </c>
      <c r="I6230">
        <v>12.786593529999999</v>
      </c>
      <c r="J6230">
        <v>11.893336850000001</v>
      </c>
      <c r="K6230">
        <v>10.73956227</v>
      </c>
      <c r="L6230">
        <v>20.498549499999999</v>
      </c>
      <c r="M6230">
        <v>11.7814523</v>
      </c>
      <c r="N6230">
        <v>3.2425571909999999</v>
      </c>
      <c r="O6230">
        <v>4.8552026550000003</v>
      </c>
      <c r="P6230">
        <v>2.4994172890000002</v>
      </c>
      <c r="Q6230">
        <v>5.4246852649999999</v>
      </c>
    </row>
    <row r="6231" spans="1:17">
      <c r="A6231" t="s">
        <v>17013</v>
      </c>
      <c r="B6231" s="14" t="s">
        <v>758</v>
      </c>
      <c r="C6231">
        <v>6.0175277349999998</v>
      </c>
      <c r="D6231">
        <v>3.9611635220000001</v>
      </c>
      <c r="E6231">
        <v>2.6247869960000001</v>
      </c>
      <c r="F6231">
        <v>2.0828616069999999</v>
      </c>
      <c r="G6231">
        <v>2.152451278</v>
      </c>
      <c r="H6231">
        <v>7.1642945859999996</v>
      </c>
      <c r="I6231">
        <v>4.1370113079999999</v>
      </c>
      <c r="J6231">
        <v>5.6014565169999999</v>
      </c>
      <c r="K6231">
        <v>4.4067576620000004</v>
      </c>
      <c r="L6231">
        <v>4.8885698480000004</v>
      </c>
      <c r="M6231">
        <v>3.9603169010000001</v>
      </c>
      <c r="N6231">
        <v>2.8294078869999999</v>
      </c>
      <c r="O6231">
        <v>3.236936525</v>
      </c>
      <c r="P6231">
        <v>3.3920232910000001</v>
      </c>
      <c r="Q6231">
        <v>3.7229782089999999</v>
      </c>
    </row>
    <row r="6232" spans="1:17">
      <c r="A6232" t="s">
        <v>17014</v>
      </c>
      <c r="B6232" s="14" t="s">
        <v>922</v>
      </c>
      <c r="C6232">
        <v>10.216812900000001</v>
      </c>
      <c r="D6232">
        <v>5.5988530990000003</v>
      </c>
      <c r="E6232">
        <v>5.4347247440000004</v>
      </c>
      <c r="F6232">
        <v>6.2581836839999996</v>
      </c>
      <c r="G6232">
        <v>6.2677386469999998</v>
      </c>
      <c r="H6232">
        <v>3.6140447739999999</v>
      </c>
      <c r="I6232">
        <v>10.19431148</v>
      </c>
      <c r="J6232">
        <v>7.1917087049999999</v>
      </c>
      <c r="K6232">
        <v>6.0984927539999996</v>
      </c>
      <c r="L6232">
        <v>8.3242895529999998</v>
      </c>
      <c r="M6232">
        <v>9.2897277309999993</v>
      </c>
      <c r="N6232">
        <v>3.7120524509999999</v>
      </c>
      <c r="O6232">
        <v>14.88802377</v>
      </c>
      <c r="P6232">
        <v>5.3649601579999997</v>
      </c>
      <c r="Q6232">
        <v>4.9902866399999999</v>
      </c>
    </row>
    <row r="6233" spans="1:17">
      <c r="A6233" t="s">
        <v>17015</v>
      </c>
      <c r="B6233" s="14" t="s">
        <v>3864</v>
      </c>
      <c r="C6233">
        <v>25.266050369999999</v>
      </c>
      <c r="D6233">
        <v>5.3681478739999999</v>
      </c>
      <c r="E6233">
        <v>5.1716515230000004</v>
      </c>
      <c r="F6233">
        <v>4.6660521030000002</v>
      </c>
      <c r="G6233">
        <v>5.9958999329999996</v>
      </c>
      <c r="H6233">
        <v>6.3555466450000004</v>
      </c>
      <c r="I6233">
        <v>7.972521124</v>
      </c>
      <c r="J6233">
        <v>7.941908754</v>
      </c>
      <c r="K6233">
        <v>6.0996273570000001</v>
      </c>
      <c r="L6233">
        <v>14.28406878</v>
      </c>
      <c r="M6233">
        <v>2.836219796</v>
      </c>
      <c r="N6233">
        <v>3.588159262</v>
      </c>
      <c r="O6233">
        <v>7.0363090789999996</v>
      </c>
      <c r="P6233">
        <v>4.2118981870000001</v>
      </c>
      <c r="Q6233">
        <v>7.0084216420000001</v>
      </c>
    </row>
    <row r="6234" spans="1:17">
      <c r="A6234" t="s">
        <v>17016</v>
      </c>
      <c r="B6234" s="14" t="s">
        <v>5161</v>
      </c>
      <c r="C6234">
        <v>3.2664636429999998</v>
      </c>
      <c r="D6234">
        <v>3.3080277379999998</v>
      </c>
      <c r="E6234">
        <v>3.5744102230000001</v>
      </c>
      <c r="F6234">
        <v>2.985368861</v>
      </c>
      <c r="G6234">
        <v>2.981444845</v>
      </c>
      <c r="H6234">
        <v>11.828164749999999</v>
      </c>
      <c r="I6234">
        <v>1.361013684</v>
      </c>
      <c r="J6234">
        <v>4.2592200130000002</v>
      </c>
      <c r="K6234">
        <v>4.0221110180000004</v>
      </c>
      <c r="L6234">
        <v>2.6536372369999999</v>
      </c>
      <c r="M6234">
        <v>0</v>
      </c>
      <c r="N6234">
        <v>1.78322326</v>
      </c>
      <c r="O6234">
        <v>1.5503731869999999</v>
      </c>
      <c r="P6234">
        <v>4.4106576999999998</v>
      </c>
      <c r="Q6234">
        <v>5.1325082430000002</v>
      </c>
    </row>
    <row r="6235" spans="1:17">
      <c r="A6235" t="s">
        <v>17017</v>
      </c>
      <c r="B6235" s="14" t="s">
        <v>17018</v>
      </c>
      <c r="C6235">
        <v>5.7528762670000004</v>
      </c>
      <c r="D6235">
        <v>4.0964615880000004</v>
      </c>
      <c r="E6235">
        <v>6.4700974430000002</v>
      </c>
      <c r="F6235">
        <v>4.5306693510000002</v>
      </c>
      <c r="G6235">
        <v>4.7541958329999998</v>
      </c>
      <c r="H6235">
        <v>4.2610281409999997</v>
      </c>
      <c r="I6235">
        <v>0</v>
      </c>
      <c r="J6235">
        <v>3.3339168259999998</v>
      </c>
      <c r="K6235">
        <v>5.9652361359999997</v>
      </c>
      <c r="L6235">
        <v>3.634998935</v>
      </c>
      <c r="M6235">
        <v>0</v>
      </c>
      <c r="N6235">
        <v>4.1030447570000002</v>
      </c>
      <c r="O6235">
        <v>0</v>
      </c>
      <c r="P6235">
        <v>5.3636356259999998</v>
      </c>
      <c r="Q6235">
        <v>5.3671098319999997</v>
      </c>
    </row>
    <row r="6236" spans="1:17">
      <c r="A6236" t="s">
        <v>17019</v>
      </c>
      <c r="B6236" s="14" t="s">
        <v>6243</v>
      </c>
      <c r="C6236">
        <v>8.89312155</v>
      </c>
      <c r="D6236">
        <v>7.2648329550000001</v>
      </c>
      <c r="E6236">
        <v>5.7949865149999997</v>
      </c>
      <c r="F6236">
        <v>11.12171936</v>
      </c>
      <c r="G6236">
        <v>4.9909458280000001</v>
      </c>
      <c r="H6236">
        <v>20.065765840000001</v>
      </c>
      <c r="I6236">
        <v>10.53732331</v>
      </c>
      <c r="J6236">
        <v>9.1599981770000003</v>
      </c>
      <c r="K6236">
        <v>5.5472481059999996</v>
      </c>
      <c r="L6236">
        <v>5.9703861570000001</v>
      </c>
      <c r="M6236">
        <v>3.2007675629999999</v>
      </c>
      <c r="N6236">
        <v>3.2203000689999999</v>
      </c>
      <c r="O6236">
        <v>6.7711453449999999</v>
      </c>
      <c r="P6236">
        <v>8.8394069270000006</v>
      </c>
      <c r="Q6236">
        <v>7.2596842280000002</v>
      </c>
    </row>
    <row r="6237" spans="1:17">
      <c r="A6237" t="s">
        <v>17020</v>
      </c>
      <c r="B6237" s="14" t="s">
        <v>17021</v>
      </c>
      <c r="C6237">
        <v>0</v>
      </c>
      <c r="D6237">
        <v>0.71661338500000005</v>
      </c>
      <c r="E6237">
        <v>0.229427984</v>
      </c>
      <c r="F6237">
        <v>0.14677248200000001</v>
      </c>
      <c r="G6237">
        <v>0.93097829600000004</v>
      </c>
      <c r="H6237">
        <v>2.070560527</v>
      </c>
      <c r="I6237">
        <v>0</v>
      </c>
      <c r="J6237">
        <v>0.410075034</v>
      </c>
      <c r="K6237">
        <v>1.4674597709999999</v>
      </c>
      <c r="L6237">
        <v>1.3626161619999999</v>
      </c>
      <c r="M6237">
        <v>4.1395479530000001</v>
      </c>
      <c r="N6237">
        <v>0.26583889199999999</v>
      </c>
      <c r="O6237">
        <v>0</v>
      </c>
      <c r="P6237">
        <v>0.48532041100000001</v>
      </c>
      <c r="Q6237">
        <v>0</v>
      </c>
    </row>
    <row r="6238" spans="1:17">
      <c r="A6238" t="e">
        <v>#N/A</v>
      </c>
      <c r="B6238" s="14" t="s">
        <v>17022</v>
      </c>
      <c r="C6238">
        <v>0</v>
      </c>
      <c r="D6238">
        <v>0</v>
      </c>
      <c r="E6238">
        <v>0</v>
      </c>
      <c r="F6238">
        <v>0</v>
      </c>
      <c r="G6238">
        <v>0</v>
      </c>
      <c r="H6238">
        <v>0</v>
      </c>
      <c r="I6238">
        <v>0</v>
      </c>
      <c r="J6238">
        <v>1.594504954</v>
      </c>
      <c r="K6238">
        <v>0</v>
      </c>
      <c r="L6238">
        <v>0</v>
      </c>
      <c r="M6238">
        <v>0</v>
      </c>
      <c r="N6238">
        <v>0.51683398899999999</v>
      </c>
      <c r="O6238">
        <v>0</v>
      </c>
      <c r="P6238">
        <v>0</v>
      </c>
      <c r="Q6238">
        <v>0</v>
      </c>
    </row>
    <row r="6239" spans="1:17">
      <c r="A6239" t="s">
        <v>17020</v>
      </c>
      <c r="B6239" s="14" t="s">
        <v>3760</v>
      </c>
      <c r="C6239">
        <v>145.4409014</v>
      </c>
      <c r="D6239">
        <v>4.5258904229999999</v>
      </c>
      <c r="E6239">
        <v>4.0364732639999996</v>
      </c>
      <c r="F6239">
        <v>3.2443806390000001</v>
      </c>
      <c r="G6239">
        <v>4.7877943900000002</v>
      </c>
      <c r="H6239">
        <v>10.27476031</v>
      </c>
      <c r="I6239">
        <v>353.97176569999999</v>
      </c>
      <c r="J6239">
        <v>15.169395189999999</v>
      </c>
      <c r="K6239">
        <v>418.3833242</v>
      </c>
      <c r="L6239">
        <v>65.158411000000001</v>
      </c>
      <c r="M6239">
        <v>999.07429139999999</v>
      </c>
      <c r="N6239">
        <v>26.383492440000001</v>
      </c>
      <c r="O6239">
        <v>442.27636510000002</v>
      </c>
      <c r="P6239">
        <v>5.1815146969999999</v>
      </c>
      <c r="Q6239">
        <v>43.135512630000001</v>
      </c>
    </row>
    <row r="6240" spans="1:17">
      <c r="A6240" t="s">
        <v>10740</v>
      </c>
      <c r="B6240" s="14" t="s">
        <v>17023</v>
      </c>
      <c r="C6240">
        <v>56.7662312</v>
      </c>
      <c r="D6240">
        <v>14.776354570000001</v>
      </c>
      <c r="E6240">
        <v>17.211829290000001</v>
      </c>
      <c r="F6240">
        <v>1.931747782</v>
      </c>
      <c r="G6240">
        <v>9.3123423540000001</v>
      </c>
      <c r="H6240">
        <v>5.9953756010000001</v>
      </c>
      <c r="I6240">
        <v>12.41749598</v>
      </c>
      <c r="J6240">
        <v>26.08650287</v>
      </c>
      <c r="K6240">
        <v>41.203177439999997</v>
      </c>
      <c r="L6240">
        <v>50.215449210000003</v>
      </c>
      <c r="M6240">
        <v>21.793084069999999</v>
      </c>
      <c r="N6240">
        <v>17.319266809999998</v>
      </c>
      <c r="O6240">
        <v>47.150524750000002</v>
      </c>
      <c r="P6240">
        <v>22.35642649</v>
      </c>
      <c r="Q6240">
        <v>20.487041600000001</v>
      </c>
    </row>
    <row r="6241" spans="1:17">
      <c r="A6241" t="e">
        <v>#N/A</v>
      </c>
      <c r="B6241" s="14" t="s">
        <v>17024</v>
      </c>
      <c r="C6241">
        <v>0</v>
      </c>
      <c r="D6241">
        <v>0.41966808300000003</v>
      </c>
      <c r="E6241">
        <v>0</v>
      </c>
      <c r="F6241">
        <v>0</v>
      </c>
      <c r="G6241">
        <v>0</v>
      </c>
      <c r="H6241">
        <v>0</v>
      </c>
      <c r="I6241">
        <v>0</v>
      </c>
      <c r="J6241">
        <v>0.480301951</v>
      </c>
      <c r="K6241">
        <v>2.578151799</v>
      </c>
      <c r="L6241">
        <v>0</v>
      </c>
      <c r="M6241">
        <v>3.6363460230000002</v>
      </c>
      <c r="N6241">
        <v>0</v>
      </c>
      <c r="O6241">
        <v>2.0979820650000001</v>
      </c>
      <c r="P6241">
        <v>0</v>
      </c>
      <c r="Q6241">
        <v>0</v>
      </c>
    </row>
    <row r="6242" spans="1:17">
      <c r="A6242" t="e">
        <v>#N/A</v>
      </c>
      <c r="B6242" s="14" t="s">
        <v>17025</v>
      </c>
      <c r="C6242">
        <v>61.280062170000001</v>
      </c>
      <c r="D6242">
        <v>0</v>
      </c>
      <c r="E6242">
        <v>0</v>
      </c>
      <c r="F6242">
        <v>0</v>
      </c>
      <c r="G6242">
        <v>0</v>
      </c>
      <c r="H6242">
        <v>0</v>
      </c>
      <c r="I6242">
        <v>0</v>
      </c>
      <c r="J6242">
        <v>0</v>
      </c>
      <c r="K6242">
        <v>3.6260457559999999</v>
      </c>
      <c r="L6242">
        <v>13.46792232</v>
      </c>
      <c r="M6242">
        <v>0</v>
      </c>
      <c r="N6242">
        <v>0</v>
      </c>
      <c r="O6242">
        <v>0</v>
      </c>
      <c r="P6242">
        <v>0</v>
      </c>
      <c r="Q6242">
        <v>0</v>
      </c>
    </row>
    <row r="6243" spans="1:17">
      <c r="A6243" t="e">
        <v>#N/A</v>
      </c>
      <c r="B6243" s="14" t="s">
        <v>17026</v>
      </c>
      <c r="C6243">
        <v>0</v>
      </c>
      <c r="D6243">
        <v>0.52883030099999995</v>
      </c>
      <c r="E6243">
        <v>0.253962191</v>
      </c>
      <c r="F6243">
        <v>0</v>
      </c>
      <c r="G6243">
        <v>0.412213512</v>
      </c>
      <c r="H6243">
        <v>0</v>
      </c>
      <c r="I6243">
        <v>0</v>
      </c>
      <c r="J6243">
        <v>0.90785397700000003</v>
      </c>
      <c r="K6243">
        <v>2.165846213</v>
      </c>
      <c r="L6243">
        <v>1.508329451</v>
      </c>
      <c r="M6243">
        <v>0</v>
      </c>
      <c r="N6243">
        <v>1.177067004</v>
      </c>
      <c r="O6243">
        <v>0</v>
      </c>
      <c r="P6243">
        <v>0.71629178199999999</v>
      </c>
      <c r="Q6243">
        <v>3.2819868460000001</v>
      </c>
    </row>
    <row r="6244" spans="1:17">
      <c r="A6244" t="s">
        <v>13416</v>
      </c>
      <c r="B6244" s="14" t="s">
        <v>17027</v>
      </c>
      <c r="C6244">
        <v>0</v>
      </c>
      <c r="D6244">
        <v>0</v>
      </c>
      <c r="E6244">
        <v>0.18383037199999999</v>
      </c>
      <c r="F6244">
        <v>0.47040887399999998</v>
      </c>
      <c r="G6244">
        <v>0</v>
      </c>
      <c r="H6244">
        <v>11.281522669999999</v>
      </c>
      <c r="I6244">
        <v>2.519868432</v>
      </c>
      <c r="J6244">
        <v>0.65714953099999995</v>
      </c>
      <c r="K6244">
        <v>0</v>
      </c>
      <c r="L6244">
        <v>0</v>
      </c>
      <c r="M6244">
        <v>0</v>
      </c>
      <c r="N6244">
        <v>1.0650240150000001</v>
      </c>
      <c r="O6244">
        <v>0</v>
      </c>
      <c r="P6244">
        <v>2.3331931049999999</v>
      </c>
      <c r="Q6244">
        <v>0</v>
      </c>
    </row>
    <row r="6245" spans="1:17">
      <c r="A6245" t="e">
        <v>#N/A</v>
      </c>
      <c r="B6245" s="14" t="s">
        <v>17028</v>
      </c>
      <c r="C6245">
        <v>0</v>
      </c>
      <c r="D6245">
        <v>5.3816260070000004</v>
      </c>
      <c r="E6245">
        <v>2.9536443019999998</v>
      </c>
      <c r="F6245">
        <v>3.7790830560000002</v>
      </c>
      <c r="G6245">
        <v>5.9926838240000002</v>
      </c>
      <c r="H6245">
        <v>1.332814591</v>
      </c>
      <c r="I6245">
        <v>0</v>
      </c>
      <c r="J6245">
        <v>1.319821328</v>
      </c>
      <c r="K6245">
        <v>3.1486671830000001</v>
      </c>
      <c r="L6245">
        <v>13.156688819999999</v>
      </c>
      <c r="M6245">
        <v>0</v>
      </c>
      <c r="N6245">
        <v>3.4223964979999999</v>
      </c>
      <c r="O6245">
        <v>0</v>
      </c>
      <c r="P6245">
        <v>1.0413317499999999</v>
      </c>
      <c r="Q6245">
        <v>4.7712918010000003</v>
      </c>
    </row>
    <row r="6246" spans="1:17">
      <c r="A6246" t="s">
        <v>17029</v>
      </c>
      <c r="B6246" s="14" t="s">
        <v>7946</v>
      </c>
      <c r="C6246">
        <v>2.3071191729999998</v>
      </c>
      <c r="D6246">
        <v>1.874048535</v>
      </c>
      <c r="E6246">
        <v>1.390880452</v>
      </c>
      <c r="F6246">
        <v>0.94213174</v>
      </c>
      <c r="G6246">
        <v>2.7887740920000001</v>
      </c>
      <c r="H6246">
        <v>4.1349517860000002</v>
      </c>
      <c r="I6246">
        <v>7.8505398260000003</v>
      </c>
      <c r="J6246">
        <v>2.5347778939999999</v>
      </c>
      <c r="K6246">
        <v>4.1864960309999999</v>
      </c>
      <c r="L6246">
        <v>4.859236406</v>
      </c>
      <c r="M6246">
        <v>13.285867590000001</v>
      </c>
      <c r="N6246">
        <v>3.22323469</v>
      </c>
      <c r="O6246">
        <v>7.6652529070000002</v>
      </c>
      <c r="P6246">
        <v>3.8075510079999999</v>
      </c>
      <c r="Q6246">
        <v>4.2293014849999997</v>
      </c>
    </row>
    <row r="6247" spans="1:17">
      <c r="A6247" t="e">
        <v>#N/A</v>
      </c>
      <c r="B6247" s="14" t="s">
        <v>17030</v>
      </c>
      <c r="C6247">
        <v>3.1226792589999999</v>
      </c>
      <c r="D6247">
        <v>0.86472251499999997</v>
      </c>
      <c r="E6247">
        <v>0.83053797699999998</v>
      </c>
      <c r="F6247">
        <v>0.74385070600000003</v>
      </c>
      <c r="G6247">
        <v>0.80884239099999999</v>
      </c>
      <c r="H6247">
        <v>0</v>
      </c>
      <c r="I6247">
        <v>6.8307964669999999</v>
      </c>
      <c r="J6247">
        <v>1.4844871260000001</v>
      </c>
      <c r="K6247">
        <v>1.4166026270000001</v>
      </c>
      <c r="L6247">
        <v>2.959633213</v>
      </c>
      <c r="M6247">
        <v>2.9970640190000002</v>
      </c>
      <c r="N6247">
        <v>0.28870405199999999</v>
      </c>
      <c r="O6247">
        <v>3.4582993580000001</v>
      </c>
      <c r="P6247">
        <v>1.5226278049999999</v>
      </c>
      <c r="Q6247">
        <v>1.6099727530000001</v>
      </c>
    </row>
    <row r="6248" spans="1:17">
      <c r="A6248" t="s">
        <v>17031</v>
      </c>
      <c r="B6248" s="14" t="s">
        <v>17032</v>
      </c>
      <c r="C6248">
        <v>13.52709758</v>
      </c>
      <c r="D6248">
        <v>8.4612848209999996</v>
      </c>
      <c r="E6248">
        <v>4.8252816230000004</v>
      </c>
      <c r="F6248">
        <v>9.423132678</v>
      </c>
      <c r="G6248">
        <v>5.6335846580000002</v>
      </c>
      <c r="H6248">
        <v>7.6399294969999998</v>
      </c>
      <c r="I6248">
        <v>3.4812055210000001</v>
      </c>
      <c r="J6248">
        <v>9.6837757520000007</v>
      </c>
      <c r="K6248">
        <v>16.965795329999999</v>
      </c>
      <c r="L6248">
        <v>12.56941209</v>
      </c>
      <c r="M6248">
        <v>0</v>
      </c>
      <c r="N6248">
        <v>2.452222924</v>
      </c>
      <c r="O6248">
        <v>12.337266400000001</v>
      </c>
      <c r="P6248">
        <v>6.4466260359999996</v>
      </c>
      <c r="Q6248">
        <v>6.0169758839999998</v>
      </c>
    </row>
    <row r="6249" spans="1:17">
      <c r="A6249" t="s">
        <v>17033</v>
      </c>
      <c r="B6249" s="14" t="s">
        <v>17034</v>
      </c>
      <c r="C6249">
        <v>8.0189190680000006</v>
      </c>
      <c r="D6249">
        <v>24.870426989999999</v>
      </c>
      <c r="E6249">
        <v>4.0522996149999999</v>
      </c>
      <c r="F6249">
        <v>6.5491876260000002</v>
      </c>
      <c r="G6249">
        <v>1.7308965409999999</v>
      </c>
      <c r="H6249">
        <v>3.8496343780000002</v>
      </c>
      <c r="I6249">
        <v>8.770610027</v>
      </c>
      <c r="J6249">
        <v>3.812105291</v>
      </c>
      <c r="K6249">
        <v>5.4566707980000002</v>
      </c>
      <c r="L6249">
        <v>13.93374245</v>
      </c>
      <c r="M6249">
        <v>3.8481720049999999</v>
      </c>
      <c r="N6249">
        <v>0.49425386300000002</v>
      </c>
      <c r="O6249">
        <v>0</v>
      </c>
      <c r="P6249">
        <v>0</v>
      </c>
      <c r="Q6249">
        <v>2.7562316720000002</v>
      </c>
    </row>
    <row r="6250" spans="1:17">
      <c r="A6250" t="s">
        <v>17035</v>
      </c>
      <c r="B6250" s="14" t="s">
        <v>17036</v>
      </c>
      <c r="C6250">
        <v>34.879588849999998</v>
      </c>
      <c r="D6250">
        <v>30.598907329999999</v>
      </c>
      <c r="E6250">
        <v>7.8668220480000004</v>
      </c>
      <c r="F6250">
        <v>5.6973507220000004</v>
      </c>
      <c r="G6250">
        <v>8.1913509290000004</v>
      </c>
      <c r="H6250">
        <v>2.143309951</v>
      </c>
      <c r="I6250">
        <v>16.276987980000001</v>
      </c>
      <c r="J6250">
        <v>9.0202653569999995</v>
      </c>
      <c r="K6250">
        <v>17.721890290000001</v>
      </c>
      <c r="L6250">
        <v>46.722543020000003</v>
      </c>
      <c r="M6250">
        <v>10.71247883</v>
      </c>
      <c r="N6250">
        <v>4.4716616399999998</v>
      </c>
      <c r="O6250">
        <v>1.5451354399999999</v>
      </c>
      <c r="P6250">
        <v>0.209321754</v>
      </c>
      <c r="Q6250">
        <v>5.7545647740000003</v>
      </c>
    </row>
    <row r="6251" spans="1:17">
      <c r="A6251" t="e">
        <v>#N/A</v>
      </c>
      <c r="B6251" s="14" t="s">
        <v>17037</v>
      </c>
      <c r="C6251">
        <v>7.5314467839999999</v>
      </c>
      <c r="D6251">
        <v>0.27807794000000002</v>
      </c>
      <c r="E6251">
        <v>0</v>
      </c>
      <c r="F6251">
        <v>0</v>
      </c>
      <c r="G6251">
        <v>0</v>
      </c>
      <c r="H6251">
        <v>0.48208187299999999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0.15473601200000001</v>
      </c>
      <c r="O6251">
        <v>0</v>
      </c>
      <c r="P6251">
        <v>0</v>
      </c>
      <c r="Q6251">
        <v>0.86289319799999997</v>
      </c>
    </row>
    <row r="6252" spans="1:17">
      <c r="A6252" t="e">
        <v>#N/A</v>
      </c>
      <c r="B6252" s="14" t="s">
        <v>17038</v>
      </c>
      <c r="C6252">
        <v>13.951835539999999</v>
      </c>
      <c r="D6252">
        <v>1.2363194879999999</v>
      </c>
      <c r="E6252">
        <v>1.1874448369999999</v>
      </c>
      <c r="F6252">
        <v>0.759646763</v>
      </c>
      <c r="G6252">
        <v>1.445532517</v>
      </c>
      <c r="H6252">
        <v>2.143309951</v>
      </c>
      <c r="I6252">
        <v>16.276987980000001</v>
      </c>
      <c r="J6252">
        <v>1.768679482</v>
      </c>
      <c r="K6252">
        <v>17.721890290000001</v>
      </c>
      <c r="L6252">
        <v>3.526229662</v>
      </c>
      <c r="M6252">
        <v>10.71247883</v>
      </c>
      <c r="N6252">
        <v>0.34397397200000002</v>
      </c>
      <c r="O6252">
        <v>3.0902708790000002</v>
      </c>
      <c r="P6252">
        <v>0.83728701500000002</v>
      </c>
      <c r="Q6252">
        <v>0</v>
      </c>
    </row>
    <row r="6253" spans="1:17">
      <c r="A6253" t="e">
        <v>#N/A</v>
      </c>
      <c r="B6253" s="14" t="s">
        <v>17039</v>
      </c>
      <c r="C6253">
        <v>19.532569760000001</v>
      </c>
      <c r="D6253">
        <v>8.6542364169999999</v>
      </c>
      <c r="E6253">
        <v>7.7183914439999999</v>
      </c>
      <c r="F6253">
        <v>5.3175273409999999</v>
      </c>
      <c r="G6253">
        <v>5.7821300679999998</v>
      </c>
      <c r="H6253">
        <v>20.36144453</v>
      </c>
      <c r="I6253">
        <v>12.207740980000001</v>
      </c>
      <c r="J6253">
        <v>17.686794819999999</v>
      </c>
      <c r="K6253">
        <v>29.11453406</v>
      </c>
      <c r="L6253">
        <v>24.683607630000001</v>
      </c>
      <c r="M6253">
        <v>21.42495765</v>
      </c>
      <c r="N6253">
        <v>7.5674273909999998</v>
      </c>
      <c r="O6253">
        <v>67.985959339999994</v>
      </c>
      <c r="P6253">
        <v>7.116939629</v>
      </c>
      <c r="Q6253">
        <v>44.118329930000002</v>
      </c>
    </row>
    <row r="6254" spans="1:17">
      <c r="A6254" t="s">
        <v>17040</v>
      </c>
      <c r="B6254" s="14" t="s">
        <v>3341</v>
      </c>
      <c r="C6254">
        <v>103.10791469999999</v>
      </c>
      <c r="D6254">
        <v>600.13969710000003</v>
      </c>
      <c r="E6254">
        <v>469.72259439999999</v>
      </c>
      <c r="F6254">
        <v>655.21280200000001</v>
      </c>
      <c r="G6254">
        <v>413.54006989999999</v>
      </c>
      <c r="H6254">
        <v>1157.1282610000001</v>
      </c>
      <c r="I6254">
        <v>662.39427160000002</v>
      </c>
      <c r="J6254">
        <v>665.24660370000004</v>
      </c>
      <c r="K6254">
        <v>1419.494469</v>
      </c>
      <c r="L6254">
        <v>628.17858450000006</v>
      </c>
      <c r="M6254">
        <v>115.6272025</v>
      </c>
      <c r="N6254">
        <v>348.32946930000003</v>
      </c>
      <c r="O6254">
        <v>108.78078360000001</v>
      </c>
      <c r="P6254">
        <v>869.22054779999996</v>
      </c>
      <c r="Q6254">
        <v>796.09097750000001</v>
      </c>
    </row>
    <row r="6255" spans="1:17">
      <c r="A6255" t="s">
        <v>17041</v>
      </c>
      <c r="B6255" s="14" t="s">
        <v>17042</v>
      </c>
      <c r="C6255">
        <v>2.0099836450000002</v>
      </c>
      <c r="D6255">
        <v>0.41102647199999998</v>
      </c>
      <c r="E6255">
        <v>0.69086082999999998</v>
      </c>
      <c r="F6255">
        <v>0.463011954</v>
      </c>
      <c r="G6255">
        <v>0.40048448599999997</v>
      </c>
      <c r="H6255">
        <v>0.17814107400000001</v>
      </c>
      <c r="I6255">
        <v>2.2547680840000002</v>
      </c>
      <c r="J6255">
        <v>1.7052427560000001</v>
      </c>
      <c r="K6255">
        <v>1.7535164489999999</v>
      </c>
      <c r="L6255">
        <v>1.1723294420000001</v>
      </c>
      <c r="M6255">
        <v>0.59357801099999996</v>
      </c>
      <c r="N6255">
        <v>1.0863962680000001</v>
      </c>
      <c r="O6255">
        <v>2.7397085140000002</v>
      </c>
      <c r="P6255">
        <v>1.275836073</v>
      </c>
      <c r="Q6255">
        <v>0.74400712700000005</v>
      </c>
    </row>
    <row r="6256" spans="1:17">
      <c r="A6256" t="s">
        <v>17043</v>
      </c>
      <c r="B6256" s="14" t="s">
        <v>1357</v>
      </c>
      <c r="C6256">
        <v>29.009356910000001</v>
      </c>
      <c r="D6256">
        <v>52.499647959999997</v>
      </c>
      <c r="E6256">
        <v>88.584107700000004</v>
      </c>
      <c r="F6256">
        <v>60.393440689999998</v>
      </c>
      <c r="G6256">
        <v>122.2094072</v>
      </c>
      <c r="H6256">
        <v>248.2248859</v>
      </c>
      <c r="I6256">
        <v>97.353672430000003</v>
      </c>
      <c r="J6256">
        <v>83.285620609999995</v>
      </c>
      <c r="K6256">
        <v>94.564367669999996</v>
      </c>
      <c r="L6256">
        <v>167.06073069999999</v>
      </c>
      <c r="M6256">
        <v>29.25941847</v>
      </c>
      <c r="N6256">
        <v>26.488272519999999</v>
      </c>
      <c r="O6256">
        <v>42.158705830000002</v>
      </c>
      <c r="P6256">
        <v>31.91204639</v>
      </c>
      <c r="Q6256">
        <v>118.0196857</v>
      </c>
    </row>
    <row r="6257" spans="1:17">
      <c r="A6257" t="s">
        <v>17044</v>
      </c>
      <c r="B6257" s="14" t="s">
        <v>5902</v>
      </c>
      <c r="C6257">
        <v>13.46225052</v>
      </c>
      <c r="D6257">
        <v>20.43779541</v>
      </c>
      <c r="E6257">
        <v>9.7517341850000001</v>
      </c>
      <c r="F6257">
        <v>12.962064659999999</v>
      </c>
      <c r="G6257">
        <v>8.9226638000000005</v>
      </c>
      <c r="H6257">
        <v>14.52231201</v>
      </c>
      <c r="I6257">
        <v>4.3306463700000002</v>
      </c>
      <c r="J6257">
        <v>6.8766529570000001</v>
      </c>
      <c r="K6257">
        <v>7.7237439959999996</v>
      </c>
      <c r="L6257">
        <v>10.257507950000001</v>
      </c>
      <c r="M6257">
        <v>6.8403747819999996</v>
      </c>
      <c r="N6257">
        <v>4.0755803930000001</v>
      </c>
      <c r="O6257">
        <v>13.155132030000001</v>
      </c>
      <c r="P6257">
        <v>13.989837789999999</v>
      </c>
      <c r="Q6257">
        <v>13.74548326</v>
      </c>
    </row>
    <row r="6258" spans="1:17">
      <c r="A6258" t="s">
        <v>17045</v>
      </c>
      <c r="B6258" s="14" t="s">
        <v>9010</v>
      </c>
      <c r="C6258">
        <v>31.29403941</v>
      </c>
      <c r="D6258">
        <v>19.494452240000001</v>
      </c>
      <c r="E6258">
        <v>12.94730171</v>
      </c>
      <c r="F6258">
        <v>22.208843829999999</v>
      </c>
      <c r="G6258">
        <v>13.44045648</v>
      </c>
      <c r="H6258">
        <v>55.36791496</v>
      </c>
      <c r="I6258">
        <v>23.403441260000001</v>
      </c>
      <c r="J6258">
        <v>27.193676140000001</v>
      </c>
      <c r="K6258">
        <v>18.079345150000002</v>
      </c>
      <c r="L6258">
        <v>16.56231704</v>
      </c>
      <c r="M6258">
        <v>2.5671095629999998</v>
      </c>
      <c r="N6258">
        <v>15.793395629999999</v>
      </c>
      <c r="O6258">
        <v>285.55383860000001</v>
      </c>
      <c r="P6258">
        <v>31.180264770000001</v>
      </c>
      <c r="Q6258">
        <v>259.43744659999999</v>
      </c>
    </row>
    <row r="6259" spans="1:17">
      <c r="A6259" t="e">
        <v>#N/A</v>
      </c>
      <c r="B6259" s="14" t="s">
        <v>17046</v>
      </c>
      <c r="C6259">
        <v>1.390485966</v>
      </c>
      <c r="D6259">
        <v>1.386176396</v>
      </c>
      <c r="E6259">
        <v>1.3313775450000001</v>
      </c>
      <c r="F6259">
        <v>0.946361287</v>
      </c>
      <c r="G6259">
        <v>1.080499053</v>
      </c>
      <c r="H6259">
        <v>0.53402335499999998</v>
      </c>
      <c r="I6259">
        <v>1.0138864569999999</v>
      </c>
      <c r="J6259">
        <v>1.2339070320000001</v>
      </c>
      <c r="K6259">
        <v>2.8385711730000001</v>
      </c>
      <c r="L6259">
        <v>0.43929460399999998</v>
      </c>
      <c r="M6259">
        <v>0</v>
      </c>
      <c r="N6259">
        <v>2.9996383450000002</v>
      </c>
      <c r="O6259">
        <v>2.3098994450000001</v>
      </c>
      <c r="P6259">
        <v>1.773244217</v>
      </c>
      <c r="Q6259">
        <v>0.47793242800000002</v>
      </c>
    </row>
    <row r="6260" spans="1:17">
      <c r="A6260" t="s">
        <v>17047</v>
      </c>
      <c r="B6260" s="14" t="s">
        <v>1673</v>
      </c>
      <c r="C6260">
        <v>18.102984419999999</v>
      </c>
      <c r="D6260">
        <v>56.647142789999997</v>
      </c>
      <c r="E6260">
        <v>55.039694849999997</v>
      </c>
      <c r="F6260">
        <v>71.364650929999996</v>
      </c>
      <c r="G6260">
        <v>54.779081789999999</v>
      </c>
      <c r="H6260">
        <v>137.04118299999999</v>
      </c>
      <c r="I6260">
        <v>56.512364429999998</v>
      </c>
      <c r="J6260">
        <v>68.309793569999997</v>
      </c>
      <c r="K6260">
        <v>63.517890559999998</v>
      </c>
      <c r="L6260">
        <v>35.566615069999997</v>
      </c>
      <c r="M6260">
        <v>16.288837669999999</v>
      </c>
      <c r="N6260">
        <v>33.526153569999998</v>
      </c>
      <c r="O6260">
        <v>20.988442490000001</v>
      </c>
      <c r="P6260">
        <v>67.645909020000005</v>
      </c>
      <c r="Q6260">
        <v>42.972672289999998</v>
      </c>
    </row>
    <row r="6261" spans="1:17">
      <c r="A6261" t="s">
        <v>17048</v>
      </c>
      <c r="B6261" s="14" t="s">
        <v>17049</v>
      </c>
      <c r="C6261">
        <v>2.5668294120000001</v>
      </c>
      <c r="D6261">
        <v>8.0241233080000001</v>
      </c>
      <c r="E6261">
        <v>0.97094937000000003</v>
      </c>
      <c r="F6261">
        <v>0.77643453699999998</v>
      </c>
      <c r="G6261">
        <v>1.0834838570000001</v>
      </c>
      <c r="H6261">
        <v>4.8194870160000001</v>
      </c>
      <c r="I6261">
        <v>0.41591751100000002</v>
      </c>
      <c r="J6261">
        <v>1.229281098</v>
      </c>
      <c r="K6261">
        <v>4.5283835699999999</v>
      </c>
      <c r="L6261">
        <v>10.812472169999999</v>
      </c>
      <c r="M6261">
        <v>3.8322265409999998</v>
      </c>
      <c r="N6261">
        <v>0.70315121400000002</v>
      </c>
      <c r="O6261">
        <v>2.2109949109999998</v>
      </c>
      <c r="P6261">
        <v>2.6101613170000002</v>
      </c>
      <c r="Q6261">
        <v>4.5093320649999997</v>
      </c>
    </row>
    <row r="6262" spans="1:17">
      <c r="A6262" t="e">
        <v>#N/A</v>
      </c>
      <c r="B6262" s="14" t="s">
        <v>17050</v>
      </c>
      <c r="C6262">
        <v>0</v>
      </c>
      <c r="D6262">
        <v>7.7158252389999999</v>
      </c>
      <c r="E6262">
        <v>7.410800311</v>
      </c>
      <c r="F6262">
        <v>4.7409279910000004</v>
      </c>
      <c r="G6262">
        <v>12.88788027</v>
      </c>
      <c r="H6262">
        <v>5.7327085430000002</v>
      </c>
      <c r="I6262">
        <v>0</v>
      </c>
      <c r="J6262">
        <v>0</v>
      </c>
      <c r="K6262">
        <v>0</v>
      </c>
      <c r="L6262">
        <v>0</v>
      </c>
      <c r="M6262">
        <v>9.5508847360000004</v>
      </c>
      <c r="N6262">
        <v>0</v>
      </c>
      <c r="O6262">
        <v>0</v>
      </c>
      <c r="P6262">
        <v>5.971974855</v>
      </c>
      <c r="Q6262">
        <v>0</v>
      </c>
    </row>
    <row r="6263" spans="1:17">
      <c r="A6263" t="s">
        <v>17051</v>
      </c>
      <c r="B6263" s="14" t="s">
        <v>17052</v>
      </c>
      <c r="C6263">
        <v>22.571471590000002</v>
      </c>
      <c r="D6263">
        <v>0.18519765599999999</v>
      </c>
      <c r="E6263">
        <v>0.17787635199999999</v>
      </c>
      <c r="F6263">
        <v>0.11379324</v>
      </c>
      <c r="G6263">
        <v>0.14435817300000001</v>
      </c>
      <c r="H6263">
        <v>0</v>
      </c>
      <c r="I6263">
        <v>13.41039293</v>
      </c>
      <c r="J6263">
        <v>2.0135735640000001</v>
      </c>
      <c r="K6263">
        <v>6.8263614439999998</v>
      </c>
      <c r="L6263">
        <v>23.24170805</v>
      </c>
      <c r="M6263">
        <v>9.6282198349999994</v>
      </c>
      <c r="N6263">
        <v>0.92747637900000002</v>
      </c>
      <c r="O6263">
        <v>12.961621989999999</v>
      </c>
      <c r="P6263">
        <v>1.7559298539999999</v>
      </c>
      <c r="Q6263">
        <v>5.1721189470000004</v>
      </c>
    </row>
    <row r="6264" spans="1:17">
      <c r="A6264" t="s">
        <v>17053</v>
      </c>
      <c r="B6264" s="14" t="s">
        <v>17054</v>
      </c>
      <c r="C6264">
        <v>23.87134867</v>
      </c>
      <c r="D6264">
        <v>0</v>
      </c>
      <c r="E6264">
        <v>0.253962191</v>
      </c>
      <c r="F6264">
        <v>0.32493560999999999</v>
      </c>
      <c r="G6264">
        <v>0</v>
      </c>
      <c r="H6264">
        <v>0.91679153999999996</v>
      </c>
      <c r="I6264">
        <v>3.4812055210000001</v>
      </c>
      <c r="J6264">
        <v>0</v>
      </c>
      <c r="K6264">
        <v>1.62438466</v>
      </c>
      <c r="L6264">
        <v>1.508329451</v>
      </c>
      <c r="M6264">
        <v>11.455540940000001</v>
      </c>
      <c r="N6264">
        <v>0.14713337500000001</v>
      </c>
      <c r="O6264">
        <v>2.6436999430000001</v>
      </c>
      <c r="P6264">
        <v>0.17907294500000001</v>
      </c>
      <c r="Q6264">
        <v>1.6409934230000001</v>
      </c>
    </row>
    <row r="6265" spans="1:17">
      <c r="A6265" t="e">
        <v>#N/A</v>
      </c>
      <c r="B6265" s="14" t="s">
        <v>17055</v>
      </c>
      <c r="C6265">
        <v>0</v>
      </c>
      <c r="D6265">
        <v>0</v>
      </c>
      <c r="E6265">
        <v>0</v>
      </c>
      <c r="F6265">
        <v>0</v>
      </c>
      <c r="G6265">
        <v>0.75066250000000001</v>
      </c>
      <c r="H6265">
        <v>0</v>
      </c>
      <c r="I6265">
        <v>6.3394584759999999</v>
      </c>
      <c r="J6265">
        <v>2.204333165</v>
      </c>
      <c r="K6265">
        <v>3.9441199450000002</v>
      </c>
      <c r="L6265">
        <v>0</v>
      </c>
      <c r="M6265">
        <v>0</v>
      </c>
      <c r="N6265">
        <v>4.2870019289999997</v>
      </c>
      <c r="O6265">
        <v>0</v>
      </c>
      <c r="P6265">
        <v>0.65220251699999998</v>
      </c>
      <c r="Q6265">
        <v>0</v>
      </c>
    </row>
    <row r="6266" spans="1:17">
      <c r="A6266" t="e">
        <v>#N/A</v>
      </c>
      <c r="B6266" s="14" t="s">
        <v>17056</v>
      </c>
      <c r="C6266">
        <v>17.851916370000001</v>
      </c>
      <c r="D6266">
        <v>0</v>
      </c>
      <c r="E6266">
        <v>0.12661515600000001</v>
      </c>
      <c r="F6266">
        <v>0</v>
      </c>
      <c r="G6266">
        <v>0.411025576</v>
      </c>
      <c r="H6266">
        <v>0.457074745</v>
      </c>
      <c r="I6266">
        <v>1.735586614</v>
      </c>
      <c r="J6266">
        <v>0.15087294700000001</v>
      </c>
      <c r="K6266">
        <v>2.159604581</v>
      </c>
      <c r="L6266">
        <v>7.5199134000000001</v>
      </c>
      <c r="M6266">
        <v>4.5690111419999999</v>
      </c>
      <c r="N6266">
        <v>0.29341872000000002</v>
      </c>
      <c r="O6266">
        <v>6.5902030280000004</v>
      </c>
      <c r="P6266">
        <v>0.71422753999999999</v>
      </c>
      <c r="Q6266">
        <v>2.4543965029999999</v>
      </c>
    </row>
    <row r="6267" spans="1:17">
      <c r="A6267" t="s">
        <v>17057</v>
      </c>
      <c r="B6267" s="14" t="s">
        <v>17058</v>
      </c>
      <c r="C6267">
        <v>13.10399323</v>
      </c>
      <c r="D6267">
        <v>4.3104754459999999</v>
      </c>
      <c r="E6267">
        <v>3.1684225229999998</v>
      </c>
      <c r="F6267">
        <v>4.5403502680000001</v>
      </c>
      <c r="G6267">
        <v>3.5656468750000001</v>
      </c>
      <c r="H6267">
        <v>5.1851613810000003</v>
      </c>
      <c r="I6267">
        <v>5.2117663429999999</v>
      </c>
      <c r="J6267">
        <v>0.75509008600000005</v>
      </c>
      <c r="K6267">
        <v>3.6028018730000002</v>
      </c>
      <c r="L6267">
        <v>6.5235248739999996</v>
      </c>
      <c r="M6267">
        <v>5.3356384920000002</v>
      </c>
      <c r="N6267">
        <v>0.44055127999999999</v>
      </c>
      <c r="O6267">
        <v>12.313540890000001</v>
      </c>
      <c r="P6267">
        <v>2.8596571900000001</v>
      </c>
      <c r="Q6267">
        <v>9.827025999</v>
      </c>
    </row>
    <row r="6268" spans="1:17">
      <c r="A6268" t="s">
        <v>17059</v>
      </c>
      <c r="B6268" s="14" t="s">
        <v>17060</v>
      </c>
      <c r="C6268">
        <v>3.89315904</v>
      </c>
      <c r="D6268">
        <v>2.5210517769999998</v>
      </c>
      <c r="E6268">
        <v>2.5169697320000002</v>
      </c>
      <c r="F6268">
        <v>4.1171862990000001</v>
      </c>
      <c r="G6268">
        <v>2.223681155</v>
      </c>
      <c r="H6268">
        <v>1.840231314</v>
      </c>
      <c r="I6268">
        <v>7.4243839290000002</v>
      </c>
      <c r="J6268">
        <v>17.653447709999998</v>
      </c>
      <c r="K6268">
        <v>1.901986776</v>
      </c>
      <c r="L6268">
        <v>2.4599223600000002</v>
      </c>
      <c r="M6268">
        <v>1.149707662</v>
      </c>
      <c r="N6268">
        <v>9.4506786540000007</v>
      </c>
      <c r="O6268">
        <v>1.326642756</v>
      </c>
      <c r="P6268">
        <v>12.08632003</v>
      </c>
      <c r="Q6268">
        <v>4.9408300890000003</v>
      </c>
    </row>
    <row r="6269" spans="1:17">
      <c r="A6269" t="s">
        <v>17061</v>
      </c>
      <c r="B6269" s="14" t="s">
        <v>6961</v>
      </c>
      <c r="C6269">
        <v>37.066282129999998</v>
      </c>
      <c r="D6269">
        <v>1.9883004360000001</v>
      </c>
      <c r="E6269">
        <v>1.7732911760000001</v>
      </c>
      <c r="F6269">
        <v>1.808744028</v>
      </c>
      <c r="G6269">
        <v>1.4492044879999999</v>
      </c>
      <c r="H6269">
        <v>1.745862974</v>
      </c>
      <c r="I6269">
        <v>2.3797572040000001</v>
      </c>
      <c r="J6269">
        <v>2.4824412439999999</v>
      </c>
      <c r="K6269">
        <v>3.3841729140000001</v>
      </c>
      <c r="L6269">
        <v>5.0818314009999996</v>
      </c>
      <c r="M6269">
        <v>4.25112764</v>
      </c>
      <c r="N6269">
        <v>2.0690864520000001</v>
      </c>
      <c r="O6269">
        <v>34.982947899999999</v>
      </c>
      <c r="P6269">
        <v>1.1367063340000001</v>
      </c>
      <c r="Q6269">
        <v>17.067165299999999</v>
      </c>
    </row>
    <row r="6270" spans="1:17">
      <c r="A6270" t="s">
        <v>17062</v>
      </c>
      <c r="B6270" s="14" t="s">
        <v>2956</v>
      </c>
      <c r="C6270">
        <v>3.258459566</v>
      </c>
      <c r="D6270">
        <v>0.62770251899999996</v>
      </c>
      <c r="E6270">
        <v>0.66317673899999996</v>
      </c>
      <c r="F6270">
        <v>0.52067726700000005</v>
      </c>
      <c r="G6270">
        <v>0.34249781299999998</v>
      </c>
      <c r="H6270">
        <v>0.10881985299999999</v>
      </c>
      <c r="I6270">
        <v>2.0660327789999999</v>
      </c>
      <c r="J6270">
        <v>1.1853489660000001</v>
      </c>
      <c r="K6270">
        <v>2.0566251520000001</v>
      </c>
      <c r="L6270">
        <v>2.775015727</v>
      </c>
      <c r="M6270">
        <v>1.631677735</v>
      </c>
      <c r="N6270">
        <v>0.68110386599999995</v>
      </c>
      <c r="O6270">
        <v>2.0396847930000002</v>
      </c>
      <c r="P6270">
        <v>0.65891472100000004</v>
      </c>
      <c r="Q6270">
        <v>1.947800084</v>
      </c>
    </row>
    <row r="6271" spans="1:17">
      <c r="A6271" t="s">
        <v>17063</v>
      </c>
      <c r="B6271" s="14" t="s">
        <v>8809</v>
      </c>
      <c r="C6271">
        <v>772.01820559999999</v>
      </c>
      <c r="D6271">
        <v>75.775989809999999</v>
      </c>
      <c r="E6271">
        <v>47.472302730000003</v>
      </c>
      <c r="F6271">
        <v>65.465515490000001</v>
      </c>
      <c r="G6271">
        <v>67.613339670000002</v>
      </c>
      <c r="H6271">
        <v>227.83499800000001</v>
      </c>
      <c r="I6271">
        <v>391.08448220000002</v>
      </c>
      <c r="J6271">
        <v>56.192750619999998</v>
      </c>
      <c r="K6271">
        <v>377.03740529999999</v>
      </c>
      <c r="L6271">
        <v>518.61439250000001</v>
      </c>
      <c r="M6271">
        <v>665.0935422</v>
      </c>
      <c r="N6271">
        <v>70.306064730000003</v>
      </c>
      <c r="O6271">
        <v>431.17847490000003</v>
      </c>
      <c r="P6271">
        <v>61.405041990000001</v>
      </c>
      <c r="Q6271">
        <v>116.2991707</v>
      </c>
    </row>
    <row r="6272" spans="1:17">
      <c r="A6272" t="s">
        <v>17063</v>
      </c>
      <c r="B6272" s="14" t="s">
        <v>17064</v>
      </c>
      <c r="C6272">
        <v>82.216857860000005</v>
      </c>
      <c r="D6272">
        <v>481.304552</v>
      </c>
      <c r="E6272">
        <v>226.61447269999999</v>
      </c>
      <c r="F6272">
        <v>518.78832780000005</v>
      </c>
      <c r="G6272">
        <v>354.76962500000002</v>
      </c>
      <c r="H6272">
        <v>523.72293630000001</v>
      </c>
      <c r="I6272">
        <v>79.932302519999993</v>
      </c>
      <c r="J6272">
        <v>107.82064389999999</v>
      </c>
      <c r="K6272">
        <v>240.93428359999999</v>
      </c>
      <c r="L6272">
        <v>139.72584169999999</v>
      </c>
      <c r="M6272">
        <v>96.142658929999996</v>
      </c>
      <c r="N6272">
        <v>104.495672</v>
      </c>
      <c r="O6272">
        <v>104.6590595</v>
      </c>
      <c r="P6272">
        <v>230.82297779999999</v>
      </c>
      <c r="Q6272">
        <v>428.11152670000001</v>
      </c>
    </row>
    <row r="6273" spans="1:17">
      <c r="A6273" t="s">
        <v>15863</v>
      </c>
      <c r="B6273" s="14" t="s">
        <v>1919</v>
      </c>
      <c r="C6273">
        <v>20.48814483</v>
      </c>
      <c r="D6273">
        <v>1.4859199679999999</v>
      </c>
      <c r="E6273">
        <v>1.1936397949999999</v>
      </c>
      <c r="F6273">
        <v>0.86321116600000003</v>
      </c>
      <c r="G6273">
        <v>1.01785372</v>
      </c>
      <c r="H6273">
        <v>1.530001355</v>
      </c>
      <c r="I6273">
        <v>24.839270070000001</v>
      </c>
      <c r="J6273">
        <v>3.1744654200000002</v>
      </c>
      <c r="K6273">
        <v>8.9440558360000004</v>
      </c>
      <c r="L6273">
        <v>6.8837667739999997</v>
      </c>
      <c r="M6273">
        <v>66.014767629999994</v>
      </c>
      <c r="N6273">
        <v>2.9415378310000002</v>
      </c>
      <c r="O6273">
        <v>32.684656500000003</v>
      </c>
      <c r="P6273">
        <v>1.140503762</v>
      </c>
      <c r="Q6273">
        <v>4.7506266930000001</v>
      </c>
    </row>
    <row r="6274" spans="1:17">
      <c r="A6274" t="e">
        <v>#N/A</v>
      </c>
      <c r="B6274" s="14" t="s">
        <v>17065</v>
      </c>
      <c r="C6274">
        <v>6778.2398620000004</v>
      </c>
      <c r="D6274">
        <v>762.14498560000004</v>
      </c>
      <c r="E6274">
        <v>633.61467709999999</v>
      </c>
      <c r="F6274">
        <v>395.35533270000002</v>
      </c>
      <c r="G6274">
        <v>638.28025879999996</v>
      </c>
      <c r="H6274">
        <v>1074.84337</v>
      </c>
      <c r="I6274">
        <v>2856.9476920000002</v>
      </c>
      <c r="J6274">
        <v>999.89736489999996</v>
      </c>
      <c r="K6274">
        <v>2698.7070290000001</v>
      </c>
      <c r="L6274">
        <v>3735.1223409999998</v>
      </c>
      <c r="M6274">
        <v>2489.5446659999998</v>
      </c>
      <c r="N6274">
        <v>806.53652509999995</v>
      </c>
      <c r="O6274">
        <v>16737.111400000002</v>
      </c>
      <c r="P6274">
        <v>767.57768139999996</v>
      </c>
      <c r="Q6274">
        <v>10435.958699999999</v>
      </c>
    </row>
    <row r="6275" spans="1:17">
      <c r="A6275" t="s">
        <v>17066</v>
      </c>
      <c r="B6275" s="14" t="s">
        <v>2878</v>
      </c>
      <c r="C6275">
        <v>1.9778464179999999</v>
      </c>
      <c r="D6275">
        <v>0.175263682</v>
      </c>
      <c r="E6275">
        <v>0.79959168700000005</v>
      </c>
      <c r="F6275">
        <v>0.43075755100000002</v>
      </c>
      <c r="G6275">
        <v>0.54645929100000001</v>
      </c>
      <c r="H6275">
        <v>3.0384087420000001</v>
      </c>
      <c r="I6275">
        <v>2.8843321610000001</v>
      </c>
      <c r="J6275">
        <v>0.351025276</v>
      </c>
      <c r="K6275">
        <v>1.435599214</v>
      </c>
      <c r="L6275">
        <v>1.499660891</v>
      </c>
      <c r="M6275">
        <v>2.2779408999999999</v>
      </c>
      <c r="N6275">
        <v>0.14628778100000001</v>
      </c>
      <c r="O6275">
        <v>1.314253133</v>
      </c>
      <c r="P6275">
        <v>0.59347930199999999</v>
      </c>
      <c r="Q6275">
        <v>1.359635355</v>
      </c>
    </row>
    <row r="6276" spans="1:17">
      <c r="A6276" t="s">
        <v>17067</v>
      </c>
      <c r="B6276" s="14" t="s">
        <v>3302</v>
      </c>
      <c r="C6276">
        <v>11.71175025</v>
      </c>
      <c r="D6276">
        <v>0.83823755899999997</v>
      </c>
      <c r="E6276">
        <v>0.61340954999999997</v>
      </c>
      <c r="F6276">
        <v>0.58862681100000003</v>
      </c>
      <c r="G6276">
        <v>0.49782155299999997</v>
      </c>
      <c r="H6276">
        <v>1.522385951</v>
      </c>
      <c r="I6276">
        <v>3.6786560960000001</v>
      </c>
      <c r="J6276">
        <v>3.266346645</v>
      </c>
      <c r="K6276">
        <v>3.4330363400000001</v>
      </c>
      <c r="L6276">
        <v>6.0339758870000004</v>
      </c>
      <c r="M6276">
        <v>3.8045190940000002</v>
      </c>
      <c r="N6276">
        <v>1.754687471</v>
      </c>
      <c r="O6276">
        <v>8.3809440599999991</v>
      </c>
      <c r="P6276">
        <v>0.94614893899999997</v>
      </c>
      <c r="Q6276">
        <v>3.344275863</v>
      </c>
    </row>
    <row r="6277" spans="1:17">
      <c r="A6277" t="s">
        <v>17068</v>
      </c>
      <c r="B6277" s="14" t="s">
        <v>17069</v>
      </c>
      <c r="C6277">
        <v>97.110300839999994</v>
      </c>
      <c r="D6277">
        <v>58.878185530000003</v>
      </c>
      <c r="E6277">
        <v>5.7638102140000003</v>
      </c>
      <c r="F6277">
        <v>7.6528770430000002</v>
      </c>
      <c r="G6277">
        <v>14.297890929999999</v>
      </c>
      <c r="H6277">
        <v>16.88121847</v>
      </c>
      <c r="I6277">
        <v>2.981428491</v>
      </c>
      <c r="J6277">
        <v>1.03669134</v>
      </c>
      <c r="K6277">
        <v>30.60598027</v>
      </c>
      <c r="L6277">
        <v>86.549735960000007</v>
      </c>
      <c r="M6277">
        <v>9.8109335780000002</v>
      </c>
      <c r="N6277">
        <v>0.75606160300000003</v>
      </c>
      <c r="O6277">
        <v>396.22780080000001</v>
      </c>
      <c r="P6277">
        <v>0.76682226600000003</v>
      </c>
      <c r="Q6277">
        <v>9.1351341789999996</v>
      </c>
    </row>
    <row r="6278" spans="1:17">
      <c r="A6278" t="e">
        <v>#N/A</v>
      </c>
      <c r="B6278" s="14" t="s">
        <v>17070</v>
      </c>
      <c r="C6278">
        <v>1.8033813620000001</v>
      </c>
      <c r="D6278">
        <v>0.79901870900000005</v>
      </c>
      <c r="E6278">
        <v>0.95928949799999996</v>
      </c>
      <c r="F6278">
        <v>0</v>
      </c>
      <c r="G6278">
        <v>0.62282041499999996</v>
      </c>
      <c r="H6278">
        <v>7.6185777290000001</v>
      </c>
      <c r="I6278">
        <v>5.2598127090000002</v>
      </c>
      <c r="J6278">
        <v>3.200614748</v>
      </c>
      <c r="K6278">
        <v>4.0905174100000004</v>
      </c>
      <c r="L6278">
        <v>6.8368819649999999</v>
      </c>
      <c r="M6278">
        <v>0</v>
      </c>
      <c r="N6278">
        <v>0.66691896799999995</v>
      </c>
      <c r="O6278">
        <v>0</v>
      </c>
      <c r="P6278">
        <v>2.9762079930000001</v>
      </c>
      <c r="Q6278">
        <v>2.47940491</v>
      </c>
    </row>
    <row r="6279" spans="1:17">
      <c r="A6279" t="s">
        <v>17071</v>
      </c>
      <c r="B6279" s="14" t="s">
        <v>3303</v>
      </c>
      <c r="C6279">
        <v>9.8916007659999998</v>
      </c>
      <c r="D6279">
        <v>21.043124450000001</v>
      </c>
      <c r="E6279">
        <v>15.72329212</v>
      </c>
      <c r="F6279">
        <v>34.512419440000002</v>
      </c>
      <c r="G6279">
        <v>14.97094426</v>
      </c>
      <c r="H6279">
        <v>65.475514410000002</v>
      </c>
      <c r="I6279">
        <v>7.0004235020000003</v>
      </c>
      <c r="J6279">
        <v>8.4458027470000001</v>
      </c>
      <c r="K6279">
        <v>17.75131828</v>
      </c>
      <c r="L6279">
        <v>7.7206916440000004</v>
      </c>
      <c r="M6279">
        <v>2.792262885</v>
      </c>
      <c r="N6279">
        <v>2.7076894450000002</v>
      </c>
      <c r="O6279">
        <v>3.7052772360000001</v>
      </c>
      <c r="P6279">
        <v>16.280941309999999</v>
      </c>
      <c r="Q6279">
        <v>24.89928626</v>
      </c>
    </row>
    <row r="6280" spans="1:17">
      <c r="A6280" t="s">
        <v>17072</v>
      </c>
      <c r="B6280" s="14" t="s">
        <v>6802</v>
      </c>
      <c r="C6280">
        <v>0.66689435900000005</v>
      </c>
      <c r="D6280">
        <v>0.77563200799999998</v>
      </c>
      <c r="E6280">
        <v>0.58533312299999996</v>
      </c>
      <c r="F6280">
        <v>0.38580364499999997</v>
      </c>
      <c r="G6280">
        <v>0.69096104199999997</v>
      </c>
      <c r="H6280">
        <v>0</v>
      </c>
      <c r="I6280">
        <v>0.48627255200000002</v>
      </c>
      <c r="J6280">
        <v>1.7753914669999999</v>
      </c>
      <c r="K6280">
        <v>0.98324346600000001</v>
      </c>
      <c r="L6280">
        <v>1.053455773</v>
      </c>
      <c r="M6280">
        <v>0.32003368300000001</v>
      </c>
      <c r="N6280">
        <v>1.0892740569999999</v>
      </c>
      <c r="O6280">
        <v>0.73857099699999995</v>
      </c>
      <c r="P6280">
        <v>1.400774078</v>
      </c>
      <c r="Q6280">
        <v>0.34383350299999998</v>
      </c>
    </row>
    <row r="6281" spans="1:17">
      <c r="A6281" t="s">
        <v>17073</v>
      </c>
      <c r="B6281" s="14" t="s">
        <v>6848</v>
      </c>
      <c r="C6281">
        <v>25.574098540000001</v>
      </c>
      <c r="D6281">
        <v>0.62950212500000002</v>
      </c>
      <c r="E6281">
        <v>0.50384700699999996</v>
      </c>
      <c r="F6281">
        <v>0.58018892700000002</v>
      </c>
      <c r="G6281">
        <v>2.126303182</v>
      </c>
      <c r="H6281">
        <v>12.368274850000001</v>
      </c>
      <c r="I6281">
        <v>8.2878241540000008</v>
      </c>
      <c r="J6281">
        <v>0.78049067000000005</v>
      </c>
      <c r="K6281">
        <v>7.3047634309999996</v>
      </c>
      <c r="L6281">
        <v>5.3863966850000002</v>
      </c>
      <c r="M6281">
        <v>12.72721108</v>
      </c>
      <c r="N6281">
        <v>0.46704722799999998</v>
      </c>
      <c r="O6281">
        <v>11.01440584</v>
      </c>
      <c r="P6281">
        <v>0.78159590599999995</v>
      </c>
      <c r="Q6281">
        <v>5.8601531180000004</v>
      </c>
    </row>
    <row r="6282" spans="1:17">
      <c r="A6282" t="s">
        <v>17074</v>
      </c>
      <c r="B6282" s="14" t="s">
        <v>17075</v>
      </c>
      <c r="C6282">
        <v>0</v>
      </c>
      <c r="D6282">
        <v>2.486077232</v>
      </c>
      <c r="E6282">
        <v>0</v>
      </c>
      <c r="F6282">
        <v>1.222040445</v>
      </c>
      <c r="G6282">
        <v>0.77514062500000003</v>
      </c>
      <c r="H6282">
        <v>2.585950049</v>
      </c>
      <c r="I6282">
        <v>0</v>
      </c>
      <c r="J6282">
        <v>0.56905339799999999</v>
      </c>
      <c r="K6282">
        <v>1.0181831379999999</v>
      </c>
      <c r="L6282">
        <v>2.8363151630000001</v>
      </c>
      <c r="M6282">
        <v>0</v>
      </c>
      <c r="N6282">
        <v>0</v>
      </c>
      <c r="O6282">
        <v>0</v>
      </c>
      <c r="P6282">
        <v>2.357144967</v>
      </c>
      <c r="Q6282">
        <v>1.5428905550000001</v>
      </c>
    </row>
    <row r="6283" spans="1:17">
      <c r="A6283" t="s">
        <v>17076</v>
      </c>
      <c r="B6283" s="14" t="s">
        <v>2919</v>
      </c>
      <c r="C6283">
        <v>293.33383049999998</v>
      </c>
      <c r="D6283">
        <v>35.240124569999999</v>
      </c>
      <c r="E6283">
        <v>18.721442740000001</v>
      </c>
      <c r="F6283">
        <v>11.26468071</v>
      </c>
      <c r="G6283">
        <v>24.38860773</v>
      </c>
      <c r="H6283">
        <v>40.076206720000002</v>
      </c>
      <c r="I6283">
        <v>107.3837145</v>
      </c>
      <c r="J6283">
        <v>31.813023569999999</v>
      </c>
      <c r="K6283">
        <v>102.8302139</v>
      </c>
      <c r="L6283">
        <v>160.76812839999999</v>
      </c>
      <c r="M6283">
        <v>122.8090541</v>
      </c>
      <c r="N6283">
        <v>25.098593220000001</v>
      </c>
      <c r="O6283">
        <v>163.54448170000001</v>
      </c>
      <c r="P6283">
        <v>27.085786250000002</v>
      </c>
      <c r="Q6283">
        <v>63.9886172</v>
      </c>
    </row>
    <row r="6284" spans="1:17">
      <c r="A6284" t="s">
        <v>17077</v>
      </c>
      <c r="B6284" s="14" t="s">
        <v>4787</v>
      </c>
      <c r="C6284">
        <v>23.69524856</v>
      </c>
      <c r="D6284">
        <v>2.9246049529999998</v>
      </c>
      <c r="E6284">
        <v>3.691298808</v>
      </c>
      <c r="F6284">
        <v>1.15192337</v>
      </c>
      <c r="G6284">
        <v>6.4590816340000003</v>
      </c>
      <c r="H6284">
        <v>4.0951274550000001</v>
      </c>
      <c r="I6284">
        <v>12.83480527</v>
      </c>
      <c r="J6284">
        <v>4.2912223489999999</v>
      </c>
      <c r="K6284">
        <v>5.8353577879999996</v>
      </c>
      <c r="L6284">
        <v>9.4109867040000008</v>
      </c>
      <c r="M6284">
        <v>6.8226197109999998</v>
      </c>
      <c r="N6284">
        <v>1.4396156579999999</v>
      </c>
      <c r="O6284">
        <v>8.4349196949999996</v>
      </c>
      <c r="P6284">
        <v>1.5743741090000001</v>
      </c>
      <c r="Q6284">
        <v>5.1193614490000003</v>
      </c>
    </row>
    <row r="6285" spans="1:17">
      <c r="A6285" t="s">
        <v>17078</v>
      </c>
      <c r="B6285" s="14" t="s">
        <v>6974</v>
      </c>
      <c r="C6285">
        <v>5.0914643670000004</v>
      </c>
      <c r="D6285">
        <v>5.7649747089999996</v>
      </c>
      <c r="E6285">
        <v>5.5069787630000002</v>
      </c>
      <c r="F6285">
        <v>7.3925076770000002</v>
      </c>
      <c r="G6285">
        <v>4.3960029970000001</v>
      </c>
      <c r="H6285">
        <v>1.4122357350000001</v>
      </c>
      <c r="I6285">
        <v>14.02496635</v>
      </c>
      <c r="J6285">
        <v>22.303775120000001</v>
      </c>
      <c r="K6285">
        <v>5.3893967749999998</v>
      </c>
      <c r="L6285">
        <v>5.719254684</v>
      </c>
      <c r="M6285">
        <v>2.1718450219999998</v>
      </c>
      <c r="N6285">
        <v>14.22638654</v>
      </c>
      <c r="O6285">
        <v>2.1928223500000001</v>
      </c>
      <c r="P6285">
        <v>16.635631329999999</v>
      </c>
      <c r="Q6285">
        <v>6.027840909</v>
      </c>
    </row>
    <row r="6286" spans="1:17">
      <c r="A6286" t="s">
        <v>17079</v>
      </c>
      <c r="B6286" s="14" t="s">
        <v>6845</v>
      </c>
      <c r="C6286">
        <v>1.43145349</v>
      </c>
      <c r="D6286">
        <v>6.8179698640000002</v>
      </c>
      <c r="E6286">
        <v>5.2793619119999997</v>
      </c>
      <c r="F6286">
        <v>5.6993255410000003</v>
      </c>
      <c r="G6286">
        <v>3.2958030040000001</v>
      </c>
      <c r="H6286">
        <v>5.3601321649999996</v>
      </c>
      <c r="I6286">
        <v>4.0010735899999998</v>
      </c>
      <c r="J6286">
        <v>3.5990737180000001</v>
      </c>
      <c r="K6286">
        <v>3.8962710029999998</v>
      </c>
      <c r="L6286">
        <v>2.4873058449999998</v>
      </c>
      <c r="M6286">
        <v>0.45795692300000002</v>
      </c>
      <c r="N6286">
        <v>2.6909852879999998</v>
      </c>
      <c r="O6286">
        <v>1.8495208729999999</v>
      </c>
      <c r="P6286">
        <v>1.2706834140000001</v>
      </c>
      <c r="Q6286">
        <v>4.0181112790000002</v>
      </c>
    </row>
    <row r="6287" spans="1:17">
      <c r="A6287" t="s">
        <v>17080</v>
      </c>
      <c r="B6287" s="14" t="s">
        <v>5304</v>
      </c>
      <c r="C6287">
        <v>23.932321900000002</v>
      </c>
      <c r="D6287">
        <v>4.5479986879999998</v>
      </c>
      <c r="E6287">
        <v>7.7710616830000001</v>
      </c>
      <c r="F6287">
        <v>9.6803324659999994</v>
      </c>
      <c r="G6287">
        <v>7.3643681680000004</v>
      </c>
      <c r="H6287">
        <v>11.848542350000001</v>
      </c>
      <c r="I6287">
        <v>13.0671892</v>
      </c>
      <c r="J6287">
        <v>10.467706789999999</v>
      </c>
      <c r="K6287">
        <v>16.928518109999999</v>
      </c>
      <c r="L6287">
        <v>19.780201760000001</v>
      </c>
      <c r="M6287">
        <v>14.36960906</v>
      </c>
      <c r="N6287">
        <v>6.2918611799999997</v>
      </c>
      <c r="O6287">
        <v>15.952961119999999</v>
      </c>
      <c r="P6287">
        <v>8.2873247610000007</v>
      </c>
      <c r="Q6287">
        <v>16.451849200000002</v>
      </c>
    </row>
    <row r="6288" spans="1:17">
      <c r="A6288" t="s">
        <v>17081</v>
      </c>
      <c r="B6288" s="14" t="s">
        <v>3694</v>
      </c>
      <c r="C6288">
        <v>7.4934858630000001</v>
      </c>
      <c r="D6288">
        <v>1.106705348</v>
      </c>
      <c r="E6288">
        <v>1.1515342070000001</v>
      </c>
      <c r="F6288">
        <v>1.5016807480000001</v>
      </c>
      <c r="G6288">
        <v>1.2220967110000001</v>
      </c>
      <c r="H6288">
        <v>0.55959402899999999</v>
      </c>
      <c r="I6288">
        <v>4.2497377890000001</v>
      </c>
      <c r="J6288">
        <v>5.0927984589999999</v>
      </c>
      <c r="K6288">
        <v>1.6997089480000001</v>
      </c>
      <c r="L6288">
        <v>2.3674082209999998</v>
      </c>
      <c r="M6288">
        <v>1.1986745459999999</v>
      </c>
      <c r="N6288">
        <v>1.3856048320000001</v>
      </c>
      <c r="O6288">
        <v>1.613669673</v>
      </c>
      <c r="P6288">
        <v>3.435240072</v>
      </c>
      <c r="Q6288">
        <v>3.863447721</v>
      </c>
    </row>
    <row r="6289" spans="1:17">
      <c r="A6289" t="s">
        <v>17082</v>
      </c>
      <c r="B6289" s="14" t="s">
        <v>6692</v>
      </c>
      <c r="C6289">
        <v>16.862507600000001</v>
      </c>
      <c r="D6289">
        <v>1.0905197010000001</v>
      </c>
      <c r="E6289">
        <v>0.71312943799999995</v>
      </c>
      <c r="F6289">
        <v>0.78411420899999995</v>
      </c>
      <c r="G6289">
        <v>0.74152433100000004</v>
      </c>
      <c r="H6289">
        <v>0.72403978000000002</v>
      </c>
      <c r="I6289">
        <v>3.2075119600000002</v>
      </c>
      <c r="J6289">
        <v>1.5003497669999999</v>
      </c>
      <c r="K6289">
        <v>3.5635118700000001</v>
      </c>
      <c r="L6289">
        <v>5.7575111750000003</v>
      </c>
      <c r="M6289">
        <v>8.0418304139999996</v>
      </c>
      <c r="N6289">
        <v>1.1232586529999999</v>
      </c>
      <c r="O6289">
        <v>15.07907982</v>
      </c>
      <c r="P6289">
        <v>1.005678748</v>
      </c>
      <c r="Q6289">
        <v>2.4479643200000001</v>
      </c>
    </row>
    <row r="6290" spans="1:17">
      <c r="A6290" t="s">
        <v>17083</v>
      </c>
      <c r="B6290" s="14" t="s">
        <v>6670</v>
      </c>
      <c r="C6290">
        <v>12.34176165</v>
      </c>
      <c r="D6290">
        <v>46.479928530000002</v>
      </c>
      <c r="E6290">
        <v>15.15015827</v>
      </c>
      <c r="F6290">
        <v>10.725863029999999</v>
      </c>
      <c r="G6290">
        <v>13.44289856</v>
      </c>
      <c r="H6290">
        <v>5.4691357360000001</v>
      </c>
      <c r="I6290">
        <v>12.46031494</v>
      </c>
      <c r="J6290">
        <v>30.20823236</v>
      </c>
      <c r="K6290">
        <v>52.112251460000003</v>
      </c>
      <c r="L6290">
        <v>50.388605929999997</v>
      </c>
      <c r="M6290">
        <v>34.62470167</v>
      </c>
      <c r="N6290">
        <v>9.7135086810000004</v>
      </c>
      <c r="O6290">
        <v>57.827137829999998</v>
      </c>
      <c r="P6290">
        <v>1.994090455</v>
      </c>
      <c r="Q6290">
        <v>12.39987444</v>
      </c>
    </row>
    <row r="6291" spans="1:17">
      <c r="A6291" t="s">
        <v>17084</v>
      </c>
      <c r="B6291" s="14" t="s">
        <v>2323</v>
      </c>
      <c r="C6291">
        <v>0.30122124900000002</v>
      </c>
      <c r="D6291">
        <v>5.738830943</v>
      </c>
      <c r="E6291">
        <v>4.935128143</v>
      </c>
      <c r="F6291">
        <v>5.0842587139999997</v>
      </c>
      <c r="G6291">
        <v>4.1092064639999997</v>
      </c>
      <c r="H6291">
        <v>1.7352837679999999</v>
      </c>
      <c r="I6291">
        <v>9.2248137559999996</v>
      </c>
      <c r="J6291">
        <v>11.91401076</v>
      </c>
      <c r="K6291">
        <v>5.6026065599999999</v>
      </c>
      <c r="L6291">
        <v>3.425921159</v>
      </c>
      <c r="M6291">
        <v>0.57820819300000004</v>
      </c>
      <c r="N6291">
        <v>4.6786481660000003</v>
      </c>
      <c r="O6291">
        <v>1.3343839239999999</v>
      </c>
      <c r="P6291">
        <v>8.7673905110000003</v>
      </c>
      <c r="Q6291">
        <v>6.833283335</v>
      </c>
    </row>
    <row r="6292" spans="1:17">
      <c r="A6292" t="s">
        <v>17085</v>
      </c>
      <c r="B6292" s="14" t="s">
        <v>17086</v>
      </c>
      <c r="C6292">
        <v>0.63194236000000004</v>
      </c>
      <c r="D6292">
        <v>0.629983764</v>
      </c>
      <c r="E6292">
        <v>0.94123400999999995</v>
      </c>
      <c r="F6292">
        <v>1.0322361520000001</v>
      </c>
      <c r="G6292">
        <v>0.70931001299999996</v>
      </c>
      <c r="H6292">
        <v>1.9416059539999999</v>
      </c>
      <c r="I6292">
        <v>3.6862956709999999</v>
      </c>
      <c r="J6292">
        <v>1.6422872369999999</v>
      </c>
      <c r="K6292">
        <v>0.43002072899999999</v>
      </c>
      <c r="L6292">
        <v>1.996488102</v>
      </c>
      <c r="M6292">
        <v>0</v>
      </c>
      <c r="N6292">
        <v>0.97375952399999999</v>
      </c>
      <c r="O6292">
        <v>0.69986241800000004</v>
      </c>
      <c r="P6292">
        <v>0.75849106799999999</v>
      </c>
      <c r="Q6292">
        <v>1.5204613890000001</v>
      </c>
    </row>
    <row r="6293" spans="1:17">
      <c r="A6293" t="s">
        <v>17085</v>
      </c>
      <c r="B6293" s="14" t="s">
        <v>7861</v>
      </c>
      <c r="C6293">
        <v>3.7349099790000002</v>
      </c>
      <c r="D6293">
        <v>1.77301632</v>
      </c>
      <c r="E6293">
        <v>1.7029247670000001</v>
      </c>
      <c r="F6293">
        <v>1.5251822610000001</v>
      </c>
      <c r="G6293">
        <v>0.644949047</v>
      </c>
      <c r="H6293">
        <v>2.8688231380000002</v>
      </c>
      <c r="I6293">
        <v>14.00578035</v>
      </c>
      <c r="J6293">
        <v>2.5026586160000002</v>
      </c>
      <c r="K6293">
        <v>5.5671202070000003</v>
      </c>
      <c r="L6293">
        <v>15.508121149999999</v>
      </c>
      <c r="M6293">
        <v>2.0483809640000001</v>
      </c>
      <c r="N6293">
        <v>4.6040960640000002</v>
      </c>
      <c r="O6293">
        <v>4.1363315639999998</v>
      </c>
      <c r="P6293">
        <v>4.7229910960000003</v>
      </c>
      <c r="Q6293">
        <v>5.1349949229999998</v>
      </c>
    </row>
    <row r="6294" spans="1:17">
      <c r="A6294" t="s">
        <v>17087</v>
      </c>
      <c r="B6294" s="14" t="s">
        <v>5501</v>
      </c>
      <c r="C6294">
        <v>1.3873717759999999</v>
      </c>
      <c r="D6294">
        <v>8.8106799809999998</v>
      </c>
      <c r="E6294">
        <v>8.9543712600000003</v>
      </c>
      <c r="F6294">
        <v>8.6240748969999999</v>
      </c>
      <c r="G6294">
        <v>7.1073364359999998</v>
      </c>
      <c r="H6294">
        <v>6.9267553389999996</v>
      </c>
      <c r="I6294">
        <v>2.6976419049999998</v>
      </c>
      <c r="J6294">
        <v>10.96303994</v>
      </c>
      <c r="K6294">
        <v>8.1819509499999992</v>
      </c>
      <c r="L6294">
        <v>3.798693096</v>
      </c>
      <c r="M6294">
        <v>1.775416423</v>
      </c>
      <c r="N6294">
        <v>8.5512006560000007</v>
      </c>
      <c r="O6294">
        <v>3.0729681310000001</v>
      </c>
      <c r="P6294">
        <v>11.65638541</v>
      </c>
      <c r="Q6294">
        <v>7.3118844679999997</v>
      </c>
    </row>
    <row r="6295" spans="1:17">
      <c r="A6295" t="s">
        <v>17088</v>
      </c>
      <c r="B6295" s="14" t="s">
        <v>5351</v>
      </c>
      <c r="C6295">
        <v>1.8049577450000001</v>
      </c>
      <c r="D6295">
        <v>5.9978786360000003</v>
      </c>
      <c r="E6295">
        <v>5.0694760370000003</v>
      </c>
      <c r="F6295">
        <v>4.5206950719999996</v>
      </c>
      <c r="G6295">
        <v>3.0544877079999999</v>
      </c>
      <c r="H6295">
        <v>3.4660169660000002</v>
      </c>
      <c r="I6295">
        <v>2.6322052239999998</v>
      </c>
      <c r="J6295">
        <v>6.0407206909999998</v>
      </c>
      <c r="K6295">
        <v>4.9129116450000003</v>
      </c>
      <c r="L6295">
        <v>3.8776196810000001</v>
      </c>
      <c r="M6295">
        <v>2.7717602549999998</v>
      </c>
      <c r="N6295">
        <v>2.8480082740000001</v>
      </c>
      <c r="O6295">
        <v>0.39979028900000002</v>
      </c>
      <c r="P6295">
        <v>5.1452165360000004</v>
      </c>
      <c r="Q6295">
        <v>3.4742011110000002</v>
      </c>
    </row>
    <row r="6296" spans="1:17">
      <c r="A6296" t="s">
        <v>17089</v>
      </c>
      <c r="B6296" s="14" t="s">
        <v>17090</v>
      </c>
      <c r="C6296">
        <v>5.2275231900000003</v>
      </c>
      <c r="D6296">
        <v>1.1580714190000001</v>
      </c>
      <c r="E6296">
        <v>2.7807252519999999</v>
      </c>
      <c r="F6296">
        <v>4.9809749779999999</v>
      </c>
      <c r="G6296">
        <v>0.90269541099999995</v>
      </c>
      <c r="H6296">
        <v>6.0229722670000001</v>
      </c>
      <c r="I6296">
        <v>30.493597730000001</v>
      </c>
      <c r="J6296">
        <v>19.880852910000002</v>
      </c>
      <c r="K6296">
        <v>7.114393572</v>
      </c>
      <c r="L6296">
        <v>9.9091517079999996</v>
      </c>
      <c r="M6296">
        <v>10.03447384</v>
      </c>
      <c r="N6296">
        <v>20.621021939999999</v>
      </c>
      <c r="O6296">
        <v>0</v>
      </c>
      <c r="P6296">
        <v>10.98011833</v>
      </c>
      <c r="Q6296">
        <v>25.15497513</v>
      </c>
    </row>
    <row r="6297" spans="1:17">
      <c r="A6297" t="s">
        <v>17091</v>
      </c>
      <c r="B6297" s="14" t="s">
        <v>17092</v>
      </c>
      <c r="C6297">
        <v>6.5447596199999998</v>
      </c>
      <c r="D6297">
        <v>0.43496501799999998</v>
      </c>
      <c r="E6297">
        <v>0.41776981600000002</v>
      </c>
      <c r="F6297">
        <v>8.9086942000000002E-2</v>
      </c>
      <c r="G6297">
        <v>0.45206299500000002</v>
      </c>
      <c r="H6297">
        <v>0.50270978200000005</v>
      </c>
      <c r="I6297">
        <v>0</v>
      </c>
      <c r="J6297">
        <v>1.2445224880000001</v>
      </c>
      <c r="K6297">
        <v>1.1876113939999999</v>
      </c>
      <c r="L6297">
        <v>1.240606949</v>
      </c>
      <c r="M6297">
        <v>0</v>
      </c>
      <c r="N6297">
        <v>1.452213411</v>
      </c>
      <c r="O6297">
        <v>2.8992715699999998</v>
      </c>
      <c r="P6297">
        <v>1.1783056569999999</v>
      </c>
      <c r="Q6297">
        <v>1.799631456</v>
      </c>
    </row>
    <row r="6298" spans="1:17">
      <c r="A6298" t="s">
        <v>17091</v>
      </c>
      <c r="B6298" s="14" t="s">
        <v>3559</v>
      </c>
      <c r="C6298">
        <v>19.45489358</v>
      </c>
      <c r="D6298">
        <v>1.4366367790000001</v>
      </c>
      <c r="E6298">
        <v>3.104646995</v>
      </c>
      <c r="F6298">
        <v>2.16670126</v>
      </c>
      <c r="G6298">
        <v>2.4941712620000001</v>
      </c>
      <c r="H6298">
        <v>4.6415434619999996</v>
      </c>
      <c r="I6298">
        <v>0.85974097800000004</v>
      </c>
      <c r="J6298">
        <v>2.2047265149999999</v>
      </c>
      <c r="K6298">
        <v>3.476793813</v>
      </c>
      <c r="L6298">
        <v>4.2838278980000002</v>
      </c>
      <c r="M6298">
        <v>6.2240954769999997</v>
      </c>
      <c r="N6298">
        <v>1.925861413</v>
      </c>
      <c r="O6298">
        <v>7.5084097590000001</v>
      </c>
      <c r="P6298">
        <v>3.8033508669999998</v>
      </c>
      <c r="Q6298">
        <v>3.8500680809999999</v>
      </c>
    </row>
    <row r="6299" spans="1:17">
      <c r="A6299" t="e">
        <v>#N/A</v>
      </c>
      <c r="B6299" s="14" t="s">
        <v>17093</v>
      </c>
      <c r="C6299">
        <v>3.4703725379999999</v>
      </c>
      <c r="D6299">
        <v>0</v>
      </c>
      <c r="E6299">
        <v>0.369205538</v>
      </c>
      <c r="F6299">
        <v>0</v>
      </c>
      <c r="G6299">
        <v>0.59926838199999999</v>
      </c>
      <c r="H6299">
        <v>0</v>
      </c>
      <c r="I6299">
        <v>0</v>
      </c>
      <c r="J6299">
        <v>0</v>
      </c>
      <c r="K6299">
        <v>1.5743335919999999</v>
      </c>
      <c r="L6299">
        <v>0</v>
      </c>
      <c r="M6299">
        <v>0</v>
      </c>
      <c r="N6299">
        <v>0.42779956200000002</v>
      </c>
      <c r="O6299">
        <v>0</v>
      </c>
      <c r="P6299">
        <v>0</v>
      </c>
      <c r="Q6299">
        <v>0</v>
      </c>
    </row>
    <row r="6300" spans="1:17">
      <c r="A6300" t="s">
        <v>17094</v>
      </c>
      <c r="B6300" s="14" t="s">
        <v>17095</v>
      </c>
      <c r="C6300">
        <v>15.762379080000001</v>
      </c>
      <c r="D6300">
        <v>2.4174655880000002</v>
      </c>
      <c r="E6300">
        <v>77.344982999999999</v>
      </c>
      <c r="F6300">
        <v>104.5716441</v>
      </c>
      <c r="G6300">
        <v>91.161635309999994</v>
      </c>
      <c r="H6300">
        <v>157.2079463</v>
      </c>
      <c r="I6300">
        <v>7.4264355020000004</v>
      </c>
      <c r="J6300">
        <v>13.12665514</v>
      </c>
      <c r="K6300">
        <v>9.4607927049999994</v>
      </c>
      <c r="L6300">
        <v>41.83023584</v>
      </c>
      <c r="M6300">
        <v>17.222998839999999</v>
      </c>
      <c r="N6300">
        <v>44.212067380000001</v>
      </c>
      <c r="O6300">
        <v>6.7140353800000003</v>
      </c>
      <c r="P6300">
        <v>41.112119909999997</v>
      </c>
      <c r="Q6300">
        <v>114.0235078</v>
      </c>
    </row>
    <row r="6301" spans="1:17">
      <c r="A6301" t="s">
        <v>17096</v>
      </c>
      <c r="B6301" s="14" t="s">
        <v>4648</v>
      </c>
      <c r="C6301">
        <v>3.36640988</v>
      </c>
      <c r="D6301">
        <v>0.85763838100000001</v>
      </c>
      <c r="E6301">
        <v>0.68942945600000005</v>
      </c>
      <c r="F6301">
        <v>0.28639627299999998</v>
      </c>
      <c r="G6301">
        <v>0.66851337399999999</v>
      </c>
      <c r="H6301">
        <v>1.0989541140000001</v>
      </c>
      <c r="I6301">
        <v>1.7182555070000001</v>
      </c>
      <c r="J6301">
        <v>2.8166229760000001</v>
      </c>
      <c r="K6301">
        <v>2.3671149869999999</v>
      </c>
      <c r="L6301">
        <v>3.828765363</v>
      </c>
      <c r="M6301">
        <v>3.069440642</v>
      </c>
      <c r="N6301">
        <v>0.99596132000000004</v>
      </c>
      <c r="O6301">
        <v>2.516552361</v>
      </c>
      <c r="P6301">
        <v>0.66921534000000005</v>
      </c>
      <c r="Q6301">
        <v>1.562070568</v>
      </c>
    </row>
    <row r="6302" spans="1:17">
      <c r="A6302" t="s">
        <v>17097</v>
      </c>
      <c r="B6302" s="14" t="s">
        <v>8050</v>
      </c>
      <c r="C6302">
        <v>15.03281752</v>
      </c>
      <c r="D6302">
        <v>19.08583342</v>
      </c>
      <c r="E6302">
        <v>5.6988050709999998</v>
      </c>
      <c r="F6302">
        <v>16.816886950000001</v>
      </c>
      <c r="G6302">
        <v>8.600926801</v>
      </c>
      <c r="H6302">
        <v>29.15948375</v>
      </c>
      <c r="I6302">
        <v>14.49947564</v>
      </c>
      <c r="J6302">
        <v>22.71179231</v>
      </c>
      <c r="K6302">
        <v>17.955491330000001</v>
      </c>
      <c r="L6302">
        <v>19.838849979999999</v>
      </c>
      <c r="M6302">
        <v>7.4879992529999999</v>
      </c>
      <c r="N6302">
        <v>18.578160650000001</v>
      </c>
      <c r="O6302">
        <v>11.906851789999999</v>
      </c>
      <c r="P6302">
        <v>41.967552820000002</v>
      </c>
      <c r="Q6302">
        <v>22.074300999999998</v>
      </c>
    </row>
    <row r="6303" spans="1:17">
      <c r="A6303" t="s">
        <v>17098</v>
      </c>
      <c r="B6303" s="14" t="s">
        <v>5810</v>
      </c>
      <c r="C6303">
        <v>11.14375182</v>
      </c>
      <c r="D6303">
        <v>0.90761549699999999</v>
      </c>
      <c r="E6303">
        <v>1.0635170629999999</v>
      </c>
      <c r="F6303">
        <v>1.182275637</v>
      </c>
      <c r="G6303">
        <v>1.1885489579999999</v>
      </c>
      <c r="H6303">
        <v>0.69232313499999998</v>
      </c>
      <c r="I6303">
        <v>2.3898752189999999</v>
      </c>
      <c r="J6303">
        <v>2.4722208760000002</v>
      </c>
      <c r="K6303">
        <v>1.7099012060000001</v>
      </c>
      <c r="L6303">
        <v>4.2454685689999998</v>
      </c>
      <c r="M6303">
        <v>5.0331646540000001</v>
      </c>
      <c r="N6303">
        <v>2.5656090410000001</v>
      </c>
      <c r="O6303">
        <v>6.1707313749999999</v>
      </c>
      <c r="P6303">
        <v>1.008066986</v>
      </c>
      <c r="Q6303">
        <v>2.0277990159999999</v>
      </c>
    </row>
    <row r="6304" spans="1:17">
      <c r="A6304" t="s">
        <v>17099</v>
      </c>
      <c r="B6304" s="14" t="s">
        <v>5108</v>
      </c>
      <c r="C6304">
        <v>5.0957133240000001</v>
      </c>
      <c r="D6304">
        <v>2.6013117129999999</v>
      </c>
      <c r="E6304">
        <v>3.4884377309999999</v>
      </c>
      <c r="F6304">
        <v>4.0411251620000002</v>
      </c>
      <c r="G6304">
        <v>3.0606410940000002</v>
      </c>
      <c r="H6304">
        <v>3.5737163770000002</v>
      </c>
      <c r="I6304">
        <v>2.5847577479999999</v>
      </c>
      <c r="J6304">
        <v>7.0777542870000003</v>
      </c>
      <c r="K6304">
        <v>6.5329776449999999</v>
      </c>
      <c r="L6304">
        <v>6.9994902090000002</v>
      </c>
      <c r="M6304">
        <v>2.9769656819999999</v>
      </c>
      <c r="N6304">
        <v>2.3214552419999999</v>
      </c>
      <c r="O6304">
        <v>4.9072971040000004</v>
      </c>
      <c r="P6304">
        <v>1.695236693</v>
      </c>
      <c r="Q6304">
        <v>4.4167725339999997</v>
      </c>
    </row>
    <row r="6305" spans="1:17">
      <c r="A6305" t="s">
        <v>17100</v>
      </c>
      <c r="B6305" s="14" t="s">
        <v>7735</v>
      </c>
      <c r="C6305">
        <v>0</v>
      </c>
      <c r="D6305">
        <v>2.033058714</v>
      </c>
      <c r="E6305">
        <v>0.82613683599999999</v>
      </c>
      <c r="F6305">
        <v>2.0179334519999998</v>
      </c>
      <c r="G6305">
        <v>0.48760982899999999</v>
      </c>
      <c r="H6305">
        <v>0.542239099</v>
      </c>
      <c r="I6305">
        <v>0</v>
      </c>
      <c r="J6305">
        <v>1.6108588509999999</v>
      </c>
      <c r="K6305">
        <v>1.761369805</v>
      </c>
      <c r="L6305">
        <v>0.44605298300000001</v>
      </c>
      <c r="M6305">
        <v>0</v>
      </c>
      <c r="N6305">
        <v>2.6541854890000001</v>
      </c>
      <c r="O6305">
        <v>2.3454363599999999</v>
      </c>
      <c r="P6305">
        <v>1.8005248979999999</v>
      </c>
      <c r="Q6305">
        <v>0.97057046899999999</v>
      </c>
    </row>
    <row r="6306" spans="1:17">
      <c r="A6306" t="s">
        <v>17101</v>
      </c>
      <c r="B6306" s="14" t="s">
        <v>7979</v>
      </c>
      <c r="C6306">
        <v>4.7306001440000003</v>
      </c>
      <c r="D6306">
        <v>3.7070561089999998</v>
      </c>
      <c r="E6306">
        <v>4.2816227769999999</v>
      </c>
      <c r="F6306">
        <v>3.1427478830000002</v>
      </c>
      <c r="G6306">
        <v>2.8773898529999999</v>
      </c>
      <c r="H6306">
        <v>5.4775512300000004</v>
      </c>
      <c r="I6306">
        <v>4.736439313</v>
      </c>
      <c r="J6306">
        <v>6.6504041899999997</v>
      </c>
      <c r="K6306">
        <v>5.028769788</v>
      </c>
      <c r="L6306">
        <v>4.1936148959999997</v>
      </c>
      <c r="M6306">
        <v>8.5384811559999996</v>
      </c>
      <c r="N6306">
        <v>3.507605335</v>
      </c>
      <c r="O6306">
        <v>9.9307114799999994</v>
      </c>
      <c r="P6306">
        <v>4.1842878189999997</v>
      </c>
      <c r="Q6306">
        <v>9.9500481700000005</v>
      </c>
    </row>
    <row r="6307" spans="1:17">
      <c r="A6307" t="s">
        <v>17102</v>
      </c>
      <c r="B6307" s="14" t="s">
        <v>8332</v>
      </c>
      <c r="C6307">
        <v>3.001266948</v>
      </c>
      <c r="D6307">
        <v>4.9201202889999998</v>
      </c>
      <c r="E6307">
        <v>4.6617565489999997</v>
      </c>
      <c r="F6307">
        <v>10.78521741</v>
      </c>
      <c r="G6307">
        <v>3.5241858650000002</v>
      </c>
      <c r="H6307">
        <v>6.9159129229999996</v>
      </c>
      <c r="I6307">
        <v>10.50433527</v>
      </c>
      <c r="J6307">
        <v>20.69766314</v>
      </c>
      <c r="K6307">
        <v>16.338287560000001</v>
      </c>
      <c r="L6307">
        <v>7.2062193380000004</v>
      </c>
      <c r="M6307">
        <v>1.152214292</v>
      </c>
      <c r="N6307">
        <v>8.8053337220000003</v>
      </c>
      <c r="O6307">
        <v>2.6590702909999999</v>
      </c>
      <c r="P6307">
        <v>21.253459929999998</v>
      </c>
      <c r="Q6307">
        <v>10.315838019999999</v>
      </c>
    </row>
    <row r="6308" spans="1:17">
      <c r="A6308" t="s">
        <v>17103</v>
      </c>
      <c r="B6308" s="14" t="s">
        <v>7709</v>
      </c>
      <c r="C6308">
        <v>13.47795846</v>
      </c>
      <c r="D6308">
        <v>129.0338701</v>
      </c>
      <c r="E6308">
        <v>129.74569489999999</v>
      </c>
      <c r="F6308">
        <v>126.687168</v>
      </c>
      <c r="G6308">
        <v>57.334654069999999</v>
      </c>
      <c r="H6308">
        <v>9.3297021390000001</v>
      </c>
      <c r="I6308">
        <v>141.70554240000001</v>
      </c>
      <c r="J6308">
        <v>329.77117079999999</v>
      </c>
      <c r="K6308">
        <v>35.257749969999999</v>
      </c>
      <c r="L6308">
        <v>51.09690775</v>
      </c>
      <c r="M6308">
        <v>11.154208949999999</v>
      </c>
      <c r="N6308">
        <v>305.62796630000003</v>
      </c>
      <c r="O6308">
        <v>26.009729570000001</v>
      </c>
      <c r="P6308">
        <v>223.01451359999999</v>
      </c>
      <c r="Q6308">
        <v>56.145898870000003</v>
      </c>
    </row>
    <row r="6309" spans="1:17">
      <c r="A6309" t="s">
        <v>17104</v>
      </c>
      <c r="B6309" s="14" t="s">
        <v>4017</v>
      </c>
      <c r="C6309">
        <v>32.917091540000001</v>
      </c>
      <c r="D6309">
        <v>0.45796663399999998</v>
      </c>
      <c r="E6309">
        <v>0.52445099299999998</v>
      </c>
      <c r="F6309">
        <v>0.58443366699999999</v>
      </c>
      <c r="G6309">
        <v>0.63157395599999999</v>
      </c>
      <c r="H6309">
        <v>0.48857893400000002</v>
      </c>
      <c r="I6309">
        <v>3.478524578</v>
      </c>
      <c r="J6309">
        <v>1.693355666</v>
      </c>
      <c r="K6309">
        <v>2.6691531780000002</v>
      </c>
      <c r="L6309">
        <v>5.827715714</v>
      </c>
      <c r="M6309">
        <v>4.8839333570000001</v>
      </c>
      <c r="N6309">
        <v>0.82331236500000005</v>
      </c>
      <c r="O6309">
        <v>12.151654300000001</v>
      </c>
      <c r="P6309">
        <v>0.71574015199999996</v>
      </c>
      <c r="Q6309">
        <v>3.3887746349999999</v>
      </c>
    </row>
    <row r="6310" spans="1:17">
      <c r="A6310" t="s">
        <v>15977</v>
      </c>
      <c r="B6310" s="14" t="s">
        <v>17105</v>
      </c>
      <c r="C6310">
        <v>0</v>
      </c>
      <c r="D6310">
        <v>1.934783972</v>
      </c>
      <c r="E6310">
        <v>2.7874460380000001</v>
      </c>
      <c r="F6310">
        <v>1.0189823650000001</v>
      </c>
      <c r="G6310">
        <v>2.154469411</v>
      </c>
      <c r="H6310">
        <v>0</v>
      </c>
      <c r="I6310">
        <v>0</v>
      </c>
      <c r="J6310">
        <v>3.4796497839999998</v>
      </c>
      <c r="K6310">
        <v>2.2639963430000001</v>
      </c>
      <c r="L6310">
        <v>3.1533654979999999</v>
      </c>
      <c r="M6310">
        <v>2.3949348430000001</v>
      </c>
      <c r="N6310">
        <v>2.6146178679999998</v>
      </c>
      <c r="O6310">
        <v>0</v>
      </c>
      <c r="P6310">
        <v>2.0590683699999999</v>
      </c>
      <c r="Q6310">
        <v>2.5730380259999999</v>
      </c>
    </row>
    <row r="6311" spans="1:17">
      <c r="A6311" t="s">
        <v>17106</v>
      </c>
      <c r="B6311" s="14" t="s">
        <v>17107</v>
      </c>
      <c r="C6311">
        <v>5.8208548279999999</v>
      </c>
      <c r="D6311">
        <v>2.2396826339999998</v>
      </c>
      <c r="E6311">
        <v>0.81482676200000004</v>
      </c>
      <c r="F6311">
        <v>0.50042012300000005</v>
      </c>
      <c r="G6311">
        <v>0.89934713499999996</v>
      </c>
      <c r="H6311">
        <v>1.1765944829999999</v>
      </c>
      <c r="I6311">
        <v>0.89354385000000003</v>
      </c>
      <c r="J6311">
        <v>0.46604966799999997</v>
      </c>
      <c r="K6311">
        <v>1.667765852</v>
      </c>
      <c r="L6311">
        <v>2.9036460869999998</v>
      </c>
      <c r="M6311">
        <v>1.7642212900000001</v>
      </c>
      <c r="N6311">
        <v>0.94414220900000001</v>
      </c>
      <c r="O6311">
        <v>4.0714548080000004</v>
      </c>
      <c r="P6311">
        <v>1.7925892619999999</v>
      </c>
      <c r="Q6311">
        <v>1.8954204450000001</v>
      </c>
    </row>
    <row r="6312" spans="1:17">
      <c r="A6312" t="s">
        <v>17108</v>
      </c>
      <c r="B6312" s="14" t="s">
        <v>17109</v>
      </c>
      <c r="C6312">
        <v>0</v>
      </c>
      <c r="D6312">
        <v>0</v>
      </c>
      <c r="E6312">
        <v>0.47755933699999997</v>
      </c>
      <c r="F6312">
        <v>0</v>
      </c>
      <c r="G6312">
        <v>0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0.55334943400000003</v>
      </c>
      <c r="O6312">
        <v>0</v>
      </c>
      <c r="P6312">
        <v>0</v>
      </c>
      <c r="Q6312">
        <v>0</v>
      </c>
    </row>
    <row r="6313" spans="1:17">
      <c r="A6313" t="s">
        <v>17108</v>
      </c>
      <c r="B6313" s="14" t="s">
        <v>17110</v>
      </c>
      <c r="C6313">
        <v>681.28400280000005</v>
      </c>
      <c r="D6313">
        <v>3.0130660580000002</v>
      </c>
      <c r="E6313">
        <v>2.6308658079999998</v>
      </c>
      <c r="F6313">
        <v>1.5147447430000001</v>
      </c>
      <c r="G6313">
        <v>2.562141467</v>
      </c>
      <c r="H6313">
        <v>6.1732460260000002</v>
      </c>
      <c r="I6313">
        <v>9.0156969339999993</v>
      </c>
      <c r="J6313">
        <v>1.5674524750000001</v>
      </c>
      <c r="K6313">
        <v>17.949288370000001</v>
      </c>
      <c r="L6313">
        <v>96.095037070000004</v>
      </c>
      <c r="M6313">
        <v>4.7468469049999999</v>
      </c>
      <c r="N6313">
        <v>1.8290352540000001</v>
      </c>
      <c r="O6313">
        <v>8.2160495230000006</v>
      </c>
      <c r="P6313">
        <v>2.2260804479999998</v>
      </c>
      <c r="Q6313">
        <v>7.6497807179999997</v>
      </c>
    </row>
    <row r="6314" spans="1:17">
      <c r="A6314" t="s">
        <v>17108</v>
      </c>
      <c r="B6314" s="14" t="s">
        <v>1231</v>
      </c>
      <c r="C6314">
        <v>203.03932829999999</v>
      </c>
      <c r="D6314">
        <v>6.2802277520000001</v>
      </c>
      <c r="E6314">
        <v>6.6840586960000001</v>
      </c>
      <c r="F6314">
        <v>5.5275224569999999</v>
      </c>
      <c r="G6314">
        <v>7.4091363640000001</v>
      </c>
      <c r="H6314">
        <v>15.301403880000001</v>
      </c>
      <c r="I6314">
        <v>54.749868659999997</v>
      </c>
      <c r="J6314">
        <v>10.7813976</v>
      </c>
      <c r="K6314">
        <v>48.661220100000001</v>
      </c>
      <c r="L6314">
        <v>84.23698168</v>
      </c>
      <c r="M6314">
        <v>141.19007339999999</v>
      </c>
      <c r="N6314">
        <v>10.01162092</v>
      </c>
      <c r="O6314">
        <v>211.285088</v>
      </c>
      <c r="P6314">
        <v>6.0924669270000003</v>
      </c>
      <c r="Q6314">
        <v>75.844950190000006</v>
      </c>
    </row>
    <row r="6315" spans="1:17">
      <c r="A6315" t="s">
        <v>17111</v>
      </c>
      <c r="B6315" s="14" t="s">
        <v>4016</v>
      </c>
      <c r="C6315">
        <v>8.1657319400000006</v>
      </c>
      <c r="D6315">
        <v>4.2209604199999999</v>
      </c>
      <c r="E6315">
        <v>3.4266762229999999</v>
      </c>
      <c r="F6315">
        <v>4.260808903</v>
      </c>
      <c r="G6315">
        <v>2.5067894540000002</v>
      </c>
      <c r="H6315">
        <v>0.81306082400000002</v>
      </c>
      <c r="I6315">
        <v>3.748892508</v>
      </c>
      <c r="J6315">
        <v>8.3964026890000003</v>
      </c>
      <c r="K6315">
        <v>8.3691596789999991</v>
      </c>
      <c r="L6315">
        <v>5.5417714059999996</v>
      </c>
      <c r="M6315">
        <v>6.9664454019999997</v>
      </c>
      <c r="N6315">
        <v>4.9584647899999998</v>
      </c>
      <c r="O6315">
        <v>8.0385515660000006</v>
      </c>
      <c r="P6315">
        <v>10.79919364</v>
      </c>
      <c r="Q6315">
        <v>6.2370969360000004</v>
      </c>
    </row>
    <row r="6316" spans="1:17">
      <c r="A6316" t="s">
        <v>17112</v>
      </c>
      <c r="B6316" s="14" t="s">
        <v>7654</v>
      </c>
      <c r="C6316">
        <v>14.26029559</v>
      </c>
      <c r="D6316">
        <v>6.5302882440000003</v>
      </c>
      <c r="E6316">
        <v>4.9790126170000004</v>
      </c>
      <c r="F6316">
        <v>13.744060899999999</v>
      </c>
      <c r="G6316">
        <v>3.982947378</v>
      </c>
      <c r="H6316">
        <v>12.42374704</v>
      </c>
      <c r="I6316">
        <v>5.5828371280000004</v>
      </c>
      <c r="J6316">
        <v>8.0197625190000004</v>
      </c>
      <c r="K6316">
        <v>6.8599351540000004</v>
      </c>
      <c r="L6316">
        <v>3.5074339999999999</v>
      </c>
      <c r="M6316">
        <v>8.2671041689999996</v>
      </c>
      <c r="N6316">
        <v>4.9787342790000002</v>
      </c>
      <c r="O6316">
        <v>9.7513622919999996</v>
      </c>
      <c r="P6316">
        <v>19.126235579999999</v>
      </c>
      <c r="Q6316">
        <v>10.98724009</v>
      </c>
    </row>
    <row r="6317" spans="1:17">
      <c r="A6317" t="s">
        <v>17113</v>
      </c>
      <c r="B6317" s="14" t="s">
        <v>2507</v>
      </c>
      <c r="C6317">
        <v>9.6508120430000002</v>
      </c>
      <c r="D6317">
        <v>3.741461508</v>
      </c>
      <c r="E6317">
        <v>1.1122901009999999</v>
      </c>
      <c r="F6317">
        <v>0.43788790999999999</v>
      </c>
      <c r="G6317">
        <v>4.1662865140000003</v>
      </c>
      <c r="H6317">
        <v>3.7064444719999998</v>
      </c>
      <c r="I6317">
        <v>1.759246023</v>
      </c>
      <c r="J6317">
        <v>2.2429680200000002</v>
      </c>
      <c r="K6317">
        <v>4.7429290479999997</v>
      </c>
      <c r="L6317">
        <v>6.3520203259999999</v>
      </c>
      <c r="M6317">
        <v>6.9469434249999997</v>
      </c>
      <c r="N6317">
        <v>1.1401045780000001</v>
      </c>
      <c r="O6317">
        <v>7.5707123000000003</v>
      </c>
      <c r="P6317">
        <v>1.6289186529999999</v>
      </c>
      <c r="Q6317">
        <v>3.8699961740000002</v>
      </c>
    </row>
    <row r="6318" spans="1:17">
      <c r="A6318" t="s">
        <v>17114</v>
      </c>
      <c r="B6318" s="14" t="s">
        <v>2491</v>
      </c>
      <c r="C6318">
        <v>84.888475729999996</v>
      </c>
      <c r="D6318">
        <v>22.257482509999999</v>
      </c>
      <c r="E6318">
        <v>41.7738291</v>
      </c>
      <c r="F6318">
        <v>29.184376700000001</v>
      </c>
      <c r="G6318">
        <v>54.673969589999999</v>
      </c>
      <c r="H6318">
        <v>103.1195391</v>
      </c>
      <c r="I6318">
        <v>56.17108468</v>
      </c>
      <c r="J6318">
        <v>24.698944310000002</v>
      </c>
      <c r="K6318">
        <v>42.750783949999999</v>
      </c>
      <c r="L6318">
        <v>92.703758250000007</v>
      </c>
      <c r="M6318">
        <v>44.744727429999998</v>
      </c>
      <c r="N6318">
        <v>8.6511582459999996</v>
      </c>
      <c r="O6318">
        <v>62.122559780000003</v>
      </c>
      <c r="P6318">
        <v>7.5929523339999996</v>
      </c>
      <c r="Q6318">
        <v>58.697834469999997</v>
      </c>
    </row>
    <row r="6319" spans="1:17">
      <c r="A6319" t="e">
        <v>#N/A</v>
      </c>
      <c r="B6319" s="14" t="s">
        <v>17115</v>
      </c>
      <c r="C6319">
        <v>182.19455819999999</v>
      </c>
      <c r="D6319">
        <v>7.3036352960000004</v>
      </c>
      <c r="E6319">
        <v>10.70696059</v>
      </c>
      <c r="F6319">
        <v>8.9753222580000003</v>
      </c>
      <c r="G6319">
        <v>9.8879283089999994</v>
      </c>
      <c r="H6319">
        <v>6.664072956</v>
      </c>
      <c r="I6319">
        <v>37.956841709999999</v>
      </c>
      <c r="J6319">
        <v>11.878391949999999</v>
      </c>
      <c r="K6319">
        <v>33.061005420000001</v>
      </c>
      <c r="L6319">
        <v>33.988112790000002</v>
      </c>
      <c r="M6319">
        <v>89.930809629999999</v>
      </c>
      <c r="N6319">
        <v>11.12278862</v>
      </c>
      <c r="O6319">
        <v>117.22254409999999</v>
      </c>
      <c r="P6319">
        <v>10.93398337</v>
      </c>
      <c r="Q6319">
        <v>29.820573759999998</v>
      </c>
    </row>
    <row r="6320" spans="1:17">
      <c r="A6320" t="e">
        <v>#N/A</v>
      </c>
      <c r="B6320" s="14" t="s">
        <v>17116</v>
      </c>
      <c r="C6320">
        <v>0</v>
      </c>
      <c r="D6320">
        <v>1.020308276</v>
      </c>
      <c r="E6320">
        <v>0.81664421899999995</v>
      </c>
      <c r="F6320">
        <v>0.417946918</v>
      </c>
      <c r="G6320">
        <v>0.530207714</v>
      </c>
      <c r="H6320">
        <v>4.7168754310000001</v>
      </c>
      <c r="I6320">
        <v>0</v>
      </c>
      <c r="J6320">
        <v>1.362343452</v>
      </c>
      <c r="K6320">
        <v>0.696452407</v>
      </c>
      <c r="L6320">
        <v>0.97004087400000005</v>
      </c>
      <c r="M6320">
        <v>8.8407817810000004</v>
      </c>
      <c r="N6320">
        <v>0</v>
      </c>
      <c r="O6320">
        <v>0</v>
      </c>
      <c r="P6320">
        <v>1.6123222079999999</v>
      </c>
      <c r="Q6320">
        <v>3.166080247</v>
      </c>
    </row>
    <row r="6321" spans="1:17">
      <c r="A6321" t="e">
        <v>#N/A</v>
      </c>
      <c r="B6321" s="14" t="s">
        <v>17117</v>
      </c>
      <c r="C6321">
        <v>0</v>
      </c>
      <c r="D6321">
        <v>0</v>
      </c>
      <c r="E6321">
        <v>0</v>
      </c>
      <c r="F6321">
        <v>0</v>
      </c>
      <c r="G6321">
        <v>0</v>
      </c>
      <c r="H6321">
        <v>1.4753947569999999</v>
      </c>
      <c r="I6321">
        <v>0</v>
      </c>
      <c r="J6321">
        <v>0.73050575799999995</v>
      </c>
      <c r="K6321">
        <v>0.87137533700000003</v>
      </c>
      <c r="L6321">
        <v>0</v>
      </c>
      <c r="M6321">
        <v>0</v>
      </c>
      <c r="N6321">
        <v>0.236782083</v>
      </c>
      <c r="O6321">
        <v>0</v>
      </c>
      <c r="P6321">
        <v>1.1527300300000001</v>
      </c>
      <c r="Q6321">
        <v>3.9612817979999999</v>
      </c>
    </row>
    <row r="6322" spans="1:17">
      <c r="A6322" t="e">
        <v>#N/A</v>
      </c>
      <c r="B6322" s="14" t="s">
        <v>17118</v>
      </c>
      <c r="C6322">
        <v>0</v>
      </c>
      <c r="D6322">
        <v>0.195695491</v>
      </c>
      <c r="E6322">
        <v>0.51688775300000001</v>
      </c>
      <c r="F6322">
        <v>0.18036532799999999</v>
      </c>
      <c r="G6322">
        <v>0.15254104299999999</v>
      </c>
      <c r="H6322">
        <v>1.357047584</v>
      </c>
      <c r="I6322">
        <v>0</v>
      </c>
      <c r="J6322">
        <v>0.16797725999999999</v>
      </c>
      <c r="K6322">
        <v>0</v>
      </c>
      <c r="L6322">
        <v>0</v>
      </c>
      <c r="M6322">
        <v>0</v>
      </c>
      <c r="N6322">
        <v>0.108894434</v>
      </c>
      <c r="O6322">
        <v>0</v>
      </c>
      <c r="P6322">
        <v>0.46386596099999999</v>
      </c>
      <c r="Q6322">
        <v>1.2145106400000001</v>
      </c>
    </row>
    <row r="6323" spans="1:17">
      <c r="A6323" t="s">
        <v>17119</v>
      </c>
      <c r="B6323" s="14" t="s">
        <v>4015</v>
      </c>
      <c r="C6323">
        <v>23.196856090000001</v>
      </c>
      <c r="D6323">
        <v>21.80131046</v>
      </c>
      <c r="E6323">
        <v>16.0785084</v>
      </c>
      <c r="F6323">
        <v>46.980434870000003</v>
      </c>
      <c r="G6323">
        <v>12.1990642</v>
      </c>
      <c r="H6323">
        <v>45.624228500000001</v>
      </c>
      <c r="I6323">
        <v>11.78869512</v>
      </c>
      <c r="J6323">
        <v>19.33716093</v>
      </c>
      <c r="K6323">
        <v>11.00157712</v>
      </c>
      <c r="L6323">
        <v>5.3298586209999996</v>
      </c>
      <c r="M6323">
        <v>2.6986329640000002</v>
      </c>
      <c r="N6323">
        <v>13.34443366</v>
      </c>
      <c r="O6323">
        <v>8.1740952280000005</v>
      </c>
      <c r="P6323">
        <v>64.015758550000001</v>
      </c>
      <c r="Q6323">
        <v>25.610670120000002</v>
      </c>
    </row>
    <row r="6324" spans="1:17">
      <c r="A6324" t="s">
        <v>17120</v>
      </c>
      <c r="B6324" s="14" t="s">
        <v>3131</v>
      </c>
      <c r="C6324">
        <v>6.9233932129999998</v>
      </c>
      <c r="D6324">
        <v>1.614487802</v>
      </c>
      <c r="E6324">
        <v>1.382674739</v>
      </c>
      <c r="F6324">
        <v>1.3392125580000001</v>
      </c>
      <c r="G6324">
        <v>1.279437996</v>
      </c>
      <c r="H6324">
        <v>1.119564257</v>
      </c>
      <c r="I6324">
        <v>3.719770488</v>
      </c>
      <c r="J6324">
        <v>2.5714518869999998</v>
      </c>
      <c r="K6324">
        <v>2.589778758</v>
      </c>
      <c r="L6324">
        <v>3.9141149249999998</v>
      </c>
      <c r="M6324">
        <v>3.2641553129999998</v>
      </c>
      <c r="N6324">
        <v>1.9914069619999999</v>
      </c>
      <c r="O6324">
        <v>6.4568483309999998</v>
      </c>
      <c r="P6324">
        <v>2.4419229539999998</v>
      </c>
      <c r="Q6324">
        <v>3.2564066540000001</v>
      </c>
    </row>
    <row r="6325" spans="1:17">
      <c r="A6325" t="s">
        <v>17121</v>
      </c>
      <c r="B6325" s="14" t="s">
        <v>2051</v>
      </c>
      <c r="C6325">
        <v>0.86138865399999998</v>
      </c>
      <c r="D6325">
        <v>0.92687122499999997</v>
      </c>
      <c r="E6325">
        <v>0.81168011200000001</v>
      </c>
      <c r="F6325">
        <v>0.75376153800000001</v>
      </c>
      <c r="G6325">
        <v>0.91372357299999996</v>
      </c>
      <c r="H6325">
        <v>1.039722467</v>
      </c>
      <c r="I6325">
        <v>0.53836283200000001</v>
      </c>
      <c r="J6325">
        <v>1.0451862780000001</v>
      </c>
      <c r="K6325">
        <v>0.55824105300000004</v>
      </c>
      <c r="L6325">
        <v>0.62202859399999999</v>
      </c>
      <c r="M6325">
        <v>0.70863239</v>
      </c>
      <c r="N6325">
        <v>0.45507879499999998</v>
      </c>
      <c r="O6325">
        <v>0.27256262799999997</v>
      </c>
      <c r="P6325">
        <v>0.73848914300000001</v>
      </c>
      <c r="Q6325">
        <v>1.268884962</v>
      </c>
    </row>
    <row r="6326" spans="1:17">
      <c r="A6326" t="s">
        <v>17122</v>
      </c>
      <c r="B6326" s="14" t="s">
        <v>4018</v>
      </c>
      <c r="C6326">
        <v>14.496633060000001</v>
      </c>
      <c r="D6326">
        <v>4.4323864909999999</v>
      </c>
      <c r="E6326">
        <v>4.3973696980000003</v>
      </c>
      <c r="F6326">
        <v>3.7345442549999999</v>
      </c>
      <c r="G6326">
        <v>4.4273190089999996</v>
      </c>
      <c r="H6326">
        <v>2.7607473690000002</v>
      </c>
      <c r="I6326">
        <v>4.3679181549999999</v>
      </c>
      <c r="J6326">
        <v>4.9968402279999999</v>
      </c>
      <c r="K6326">
        <v>6.2502916160000002</v>
      </c>
      <c r="L6326">
        <v>7.6457906849999997</v>
      </c>
      <c r="M6326">
        <v>5.7493721569999998</v>
      </c>
      <c r="N6326">
        <v>3.7808198040000001</v>
      </c>
      <c r="O6326">
        <v>7.5629605849999999</v>
      </c>
      <c r="P6326">
        <v>2.156979604</v>
      </c>
      <c r="Q6326">
        <v>5.0239058869999997</v>
      </c>
    </row>
    <row r="6327" spans="1:17">
      <c r="A6327" t="s">
        <v>17123</v>
      </c>
      <c r="B6327" s="14" t="s">
        <v>2554</v>
      </c>
      <c r="C6327">
        <v>0.53772699499999999</v>
      </c>
      <c r="D6327">
        <v>0.59562267000000002</v>
      </c>
      <c r="E6327">
        <v>0.829510619</v>
      </c>
      <c r="F6327">
        <v>0.69535374299999997</v>
      </c>
      <c r="G6327">
        <v>0.55713232400000001</v>
      </c>
      <c r="H6327">
        <v>0.103258422</v>
      </c>
      <c r="I6327">
        <v>1.9604445159999999</v>
      </c>
      <c r="J6327">
        <v>0.102251783</v>
      </c>
      <c r="K6327">
        <v>1.219698551</v>
      </c>
      <c r="L6327">
        <v>0.84941730100000001</v>
      </c>
      <c r="M6327">
        <v>0.51609598499999998</v>
      </c>
      <c r="N6327">
        <v>0.49714988199999999</v>
      </c>
      <c r="O6327">
        <v>1.4888023770000001</v>
      </c>
      <c r="P6327">
        <v>1.2101413889999999</v>
      </c>
      <c r="Q6327">
        <v>0.73930172400000005</v>
      </c>
    </row>
    <row r="6328" spans="1:17">
      <c r="A6328" t="s">
        <v>17124</v>
      </c>
      <c r="B6328" s="14" t="s">
        <v>2125</v>
      </c>
      <c r="C6328">
        <v>2.549224272</v>
      </c>
      <c r="D6328">
        <v>2.258954127</v>
      </c>
      <c r="E6328">
        <v>1.1865285990000001</v>
      </c>
      <c r="F6328">
        <v>0.91087273899999999</v>
      </c>
      <c r="G6328">
        <v>1.04548288</v>
      </c>
      <c r="H6328">
        <v>1.71332493</v>
      </c>
      <c r="I6328">
        <v>1.161744898</v>
      </c>
      <c r="J6328">
        <v>2.0803819460000001</v>
      </c>
      <c r="K6328">
        <v>3.0356941709999998</v>
      </c>
      <c r="L6328">
        <v>3.221493765</v>
      </c>
      <c r="M6328">
        <v>1.2233386310000001</v>
      </c>
      <c r="N6328">
        <v>0.353528805</v>
      </c>
      <c r="O6328">
        <v>1.7645065209999999</v>
      </c>
      <c r="P6328">
        <v>0.69321679599999997</v>
      </c>
      <c r="Q6328">
        <v>1.5333665400000001</v>
      </c>
    </row>
    <row r="6329" spans="1:17">
      <c r="A6329" t="s">
        <v>17125</v>
      </c>
      <c r="B6329" s="14" t="s">
        <v>4753</v>
      </c>
      <c r="C6329">
        <v>16.306788560000001</v>
      </c>
      <c r="D6329">
        <v>0.82695775500000002</v>
      </c>
      <c r="E6329">
        <v>1.0659887770000001</v>
      </c>
      <c r="F6329">
        <v>0.98949231100000001</v>
      </c>
      <c r="G6329">
        <v>0.94993446699999995</v>
      </c>
      <c r="H6329">
        <v>0.90545158699999995</v>
      </c>
      <c r="I6329">
        <v>2.8651215759999999</v>
      </c>
      <c r="J6329">
        <v>1.569093005</v>
      </c>
      <c r="K6329">
        <v>7.5758250609999997</v>
      </c>
      <c r="L6329">
        <v>18.000211360000002</v>
      </c>
      <c r="M6329">
        <v>17.347896250000002</v>
      </c>
      <c r="N6329">
        <v>1.985950584</v>
      </c>
      <c r="O6329">
        <v>12.61983122</v>
      </c>
      <c r="P6329">
        <v>1.5917216519999999</v>
      </c>
      <c r="Q6329">
        <v>1.620695693</v>
      </c>
    </row>
    <row r="6330" spans="1:17">
      <c r="A6330" t="s">
        <v>17126</v>
      </c>
      <c r="B6330" s="14" t="s">
        <v>9068</v>
      </c>
      <c r="C6330">
        <v>2.941734968</v>
      </c>
      <c r="D6330">
        <v>1.2031251569999999</v>
      </c>
      <c r="E6330">
        <v>0.93889473999999995</v>
      </c>
      <c r="F6330">
        <v>0.46203172999999997</v>
      </c>
      <c r="G6330">
        <v>0.62520931499999999</v>
      </c>
      <c r="H6330">
        <v>1.129788588</v>
      </c>
      <c r="I6330">
        <v>0.65999841699999995</v>
      </c>
      <c r="J6330">
        <v>1.233520682</v>
      </c>
      <c r="K6330">
        <v>1.3345172970000001</v>
      </c>
      <c r="L6330">
        <v>1.7157764049999999</v>
      </c>
      <c r="M6330">
        <v>0.434369004</v>
      </c>
      <c r="N6330">
        <v>0.53000263599999997</v>
      </c>
      <c r="O6330">
        <v>2.0048661480000001</v>
      </c>
      <c r="P6330">
        <v>0.91665723600000004</v>
      </c>
      <c r="Q6330">
        <v>1.555571848</v>
      </c>
    </row>
    <row r="6331" spans="1:17">
      <c r="A6331" t="s">
        <v>17126</v>
      </c>
      <c r="B6331" s="14" t="s">
        <v>17127</v>
      </c>
      <c r="C6331">
        <v>2.9348429679999999</v>
      </c>
      <c r="D6331">
        <v>3.4365916329999999</v>
      </c>
      <c r="E6331">
        <v>3.3453395170000002</v>
      </c>
      <c r="F6331">
        <v>4.3943830000000004</v>
      </c>
      <c r="G6331">
        <v>2.099568718</v>
      </c>
      <c r="H6331">
        <v>4.0255059989999999</v>
      </c>
      <c r="I6331">
        <v>2.4456794120000001</v>
      </c>
      <c r="J6331">
        <v>4.4114637060000002</v>
      </c>
      <c r="K6331">
        <v>14.45509949</v>
      </c>
      <c r="L6331">
        <v>63.579531770000003</v>
      </c>
      <c r="M6331">
        <v>1.6095907270000001</v>
      </c>
      <c r="N6331">
        <v>2.635853343</v>
      </c>
      <c r="O6331">
        <v>0.92864992899999999</v>
      </c>
      <c r="P6331">
        <v>5.5983474940000004</v>
      </c>
      <c r="Q6331">
        <v>3.4585810619999999</v>
      </c>
    </row>
    <row r="6332" spans="1:17">
      <c r="A6332" t="s">
        <v>17126</v>
      </c>
      <c r="B6332" s="14" t="s">
        <v>17128</v>
      </c>
      <c r="C6332">
        <v>1.351798141</v>
      </c>
      <c r="D6332">
        <v>16.321035989999999</v>
      </c>
      <c r="E6332">
        <v>17.04206838</v>
      </c>
      <c r="F6332">
        <v>23.18476733</v>
      </c>
      <c r="G6332">
        <v>14.23924448</v>
      </c>
      <c r="H6332">
        <v>22.324099060000002</v>
      </c>
      <c r="I6332">
        <v>4.9283842489999996</v>
      </c>
      <c r="J6332">
        <v>6.940402497</v>
      </c>
      <c r="K6332">
        <v>15.944314670000001</v>
      </c>
      <c r="L6332">
        <v>8.1143680929999995</v>
      </c>
      <c r="M6332">
        <v>3.8922590819999998</v>
      </c>
      <c r="N6332">
        <v>13.414421949999999</v>
      </c>
      <c r="O6332">
        <v>1.4970870380000001</v>
      </c>
      <c r="P6332">
        <v>19.165787550000001</v>
      </c>
      <c r="Q6332">
        <v>14.86831357</v>
      </c>
    </row>
    <row r="6333" spans="1:17">
      <c r="A6333" t="s">
        <v>17129</v>
      </c>
      <c r="B6333" s="14" t="s">
        <v>8377</v>
      </c>
      <c r="C6333">
        <v>1.59998665</v>
      </c>
      <c r="D6333">
        <v>2.7568381180000001</v>
      </c>
      <c r="E6333">
        <v>4.5391778550000002</v>
      </c>
      <c r="F6333">
        <v>3.0974490480000001</v>
      </c>
      <c r="G6333">
        <v>2.547987005</v>
      </c>
      <c r="H6333">
        <v>1.5020699959999999</v>
      </c>
      <c r="I6333">
        <v>19.44409886</v>
      </c>
      <c r="J6333">
        <v>21.522613679999999</v>
      </c>
      <c r="K6333">
        <v>2.2581487419999999</v>
      </c>
      <c r="L6333">
        <v>5.3918070419999999</v>
      </c>
      <c r="M6333">
        <v>2.388749045</v>
      </c>
      <c r="N6333">
        <v>5.4567924359999997</v>
      </c>
      <c r="O6333">
        <v>2.7563673099999999</v>
      </c>
      <c r="P6333">
        <v>4.6942858740000002</v>
      </c>
      <c r="Q6333">
        <v>3.7884837400000002</v>
      </c>
    </row>
    <row r="6334" spans="1:17">
      <c r="A6334" t="s">
        <v>17130</v>
      </c>
      <c r="B6334" s="14" t="s">
        <v>5109</v>
      </c>
      <c r="C6334">
        <v>26.729730230000001</v>
      </c>
      <c r="D6334">
        <v>1.9738434119999999</v>
      </c>
      <c r="E6334">
        <v>2.132789271</v>
      </c>
      <c r="F6334">
        <v>1.5766562799999999</v>
      </c>
      <c r="G6334">
        <v>1.230859763</v>
      </c>
      <c r="H6334">
        <v>0.51328458399999999</v>
      </c>
      <c r="I6334">
        <v>11.044471890000001</v>
      </c>
      <c r="J6334">
        <v>8.5842963579999996</v>
      </c>
      <c r="K6334">
        <v>6.6692643089999999</v>
      </c>
      <c r="L6334">
        <v>9.0076718870000008</v>
      </c>
      <c r="M6334">
        <v>26.509629369999999</v>
      </c>
      <c r="N6334">
        <v>4.4482847679999997</v>
      </c>
      <c r="O6334">
        <v>30.095971410000001</v>
      </c>
      <c r="P6334">
        <v>1.9383149239999999</v>
      </c>
      <c r="Q6334">
        <v>15.312398180000001</v>
      </c>
    </row>
    <row r="6335" spans="1:17">
      <c r="A6335" t="s">
        <v>17131</v>
      </c>
      <c r="B6335" s="14" t="s">
        <v>17132</v>
      </c>
      <c r="C6335">
        <v>15.080523360000001</v>
      </c>
      <c r="D6335">
        <v>5.9107184520000002</v>
      </c>
      <c r="E6335">
        <v>6.9111957960000003</v>
      </c>
      <c r="F6335">
        <v>5.8424517890000001</v>
      </c>
      <c r="G6335">
        <v>9.6152275280000001</v>
      </c>
      <c r="H6335">
        <v>8.910389683</v>
      </c>
      <c r="I6335">
        <v>8.4585471240000007</v>
      </c>
      <c r="J6335">
        <v>9.1176420920000005</v>
      </c>
      <c r="K6335">
        <v>8.9462833029999995</v>
      </c>
      <c r="L6335">
        <v>10.994704840000001</v>
      </c>
      <c r="M6335">
        <v>4.4535024329999997</v>
      </c>
      <c r="N6335">
        <v>5.7200166189999999</v>
      </c>
      <c r="O6335">
        <v>3.8541580629999999</v>
      </c>
      <c r="P6335">
        <v>4.5251129700000003</v>
      </c>
      <c r="Q6335">
        <v>8.771939562</v>
      </c>
    </row>
    <row r="6336" spans="1:17">
      <c r="A6336" t="s">
        <v>17131</v>
      </c>
      <c r="B6336" s="14" t="s">
        <v>17133</v>
      </c>
      <c r="C6336">
        <v>11.314365260000001</v>
      </c>
      <c r="D6336">
        <v>1.2532553719999999</v>
      </c>
      <c r="E6336">
        <v>2.0061853420000002</v>
      </c>
      <c r="F6336">
        <v>0.77005288299999997</v>
      </c>
      <c r="G6336">
        <v>1.6281492580000001</v>
      </c>
      <c r="H6336">
        <v>0</v>
      </c>
      <c r="I6336">
        <v>5.4999868059999999</v>
      </c>
      <c r="J6336">
        <v>3.8248703310000001</v>
      </c>
      <c r="K6336">
        <v>5.1327588329999996</v>
      </c>
      <c r="L6336">
        <v>13.106625319999999</v>
      </c>
      <c r="M6336">
        <v>14.478966809999999</v>
      </c>
      <c r="N6336">
        <v>1.8596583710000001</v>
      </c>
      <c r="O6336">
        <v>2.088402238</v>
      </c>
      <c r="P6336">
        <v>1.1316755999999999</v>
      </c>
      <c r="Q6336">
        <v>1.296309873</v>
      </c>
    </row>
    <row r="6337" spans="1:17">
      <c r="A6337" t="s">
        <v>17134</v>
      </c>
      <c r="B6337" s="14" t="s">
        <v>17135</v>
      </c>
      <c r="C6337">
        <v>3.6283687320000002</v>
      </c>
      <c r="D6337">
        <v>0.51151237599999999</v>
      </c>
      <c r="E6337">
        <v>0.45619885500000001</v>
      </c>
      <c r="F6337">
        <v>0.44899249600000002</v>
      </c>
      <c r="G6337">
        <v>0.51263293700000001</v>
      </c>
      <c r="H6337">
        <v>0.63340629500000001</v>
      </c>
      <c r="I6337">
        <v>1.92411679</v>
      </c>
      <c r="J6337">
        <v>1.714432443</v>
      </c>
      <c r="K6337">
        <v>1.6460085229999999</v>
      </c>
      <c r="L6337">
        <v>2.0841932509999999</v>
      </c>
      <c r="M6337">
        <v>0.63316568100000004</v>
      </c>
      <c r="N6337">
        <v>2.8463021990000001</v>
      </c>
      <c r="O6337">
        <v>4.3836430359999996</v>
      </c>
      <c r="P6337">
        <v>0.74232315199999999</v>
      </c>
      <c r="Q6337">
        <v>0.68025206599999999</v>
      </c>
    </row>
    <row r="6338" spans="1:17">
      <c r="A6338" t="s">
        <v>17136</v>
      </c>
      <c r="B6338" s="14" t="s">
        <v>2397</v>
      </c>
      <c r="C6338">
        <v>7.9067250600000003</v>
      </c>
      <c r="D6338">
        <v>1.751604341</v>
      </c>
      <c r="E6338">
        <v>0.97059187700000005</v>
      </c>
      <c r="F6338">
        <v>1.738573004</v>
      </c>
      <c r="G6338">
        <v>1.0502641749999999</v>
      </c>
      <c r="H6338">
        <v>4.4381351850000001</v>
      </c>
      <c r="I6338">
        <v>3.5478559949999999</v>
      </c>
      <c r="J6338">
        <v>4.4719719209999997</v>
      </c>
      <c r="K6338">
        <v>2.2073130769999998</v>
      </c>
      <c r="L6338">
        <v>2.6901133499999998</v>
      </c>
      <c r="M6338">
        <v>2.334973293</v>
      </c>
      <c r="N6338">
        <v>2.5491561539999998</v>
      </c>
      <c r="O6338">
        <v>28.290314850000001</v>
      </c>
      <c r="P6338">
        <v>5.0187896199999997</v>
      </c>
      <c r="Q6338">
        <v>14.63360114</v>
      </c>
    </row>
    <row r="6339" spans="1:17">
      <c r="A6339" t="s">
        <v>17137</v>
      </c>
      <c r="B6339" s="14" t="s">
        <v>8337</v>
      </c>
      <c r="C6339">
        <v>2.1070118980000001</v>
      </c>
      <c r="D6339">
        <v>10.03563421</v>
      </c>
      <c r="E6339">
        <v>7.6774972970000004</v>
      </c>
      <c r="F6339">
        <v>7.6003433789999999</v>
      </c>
      <c r="G6339">
        <v>6.0943454240000001</v>
      </c>
      <c r="H6339">
        <v>11.531226240000001</v>
      </c>
      <c r="I6339">
        <v>13.827135200000001</v>
      </c>
      <c r="J6339">
        <v>6.2770073850000001</v>
      </c>
      <c r="K6339">
        <v>4.3013042769999998</v>
      </c>
      <c r="L6339">
        <v>12.31481737</v>
      </c>
      <c r="M6339">
        <v>0</v>
      </c>
      <c r="N6339">
        <v>7.7920634550000001</v>
      </c>
      <c r="O6339">
        <v>4.6669396949999999</v>
      </c>
      <c r="P6339">
        <v>2.7660374609999998</v>
      </c>
      <c r="Q6339">
        <v>2.8968557370000001</v>
      </c>
    </row>
    <row r="6340" spans="1:17">
      <c r="A6340" t="s">
        <v>17138</v>
      </c>
      <c r="B6340" s="14" t="s">
        <v>6490</v>
      </c>
      <c r="C6340">
        <v>2.933519327</v>
      </c>
      <c r="D6340">
        <v>1.3358495500000001</v>
      </c>
      <c r="E6340">
        <v>1.9245603579999999</v>
      </c>
      <c r="F6340">
        <v>1.3088467909999999</v>
      </c>
      <c r="G6340">
        <v>1.210124827</v>
      </c>
      <c r="H6340">
        <v>1.0014518480000001</v>
      </c>
      <c r="I6340">
        <v>0.47533429799999999</v>
      </c>
      <c r="J6340">
        <v>3.1403483520000002</v>
      </c>
      <c r="K6340">
        <v>3.1051773050000002</v>
      </c>
      <c r="L6340">
        <v>2.574398135</v>
      </c>
      <c r="M6340">
        <v>2.5026785569999999</v>
      </c>
      <c r="N6340">
        <v>1.526842636</v>
      </c>
      <c r="O6340">
        <v>3.248808849</v>
      </c>
      <c r="P6340">
        <v>2.6162741070000002</v>
      </c>
      <c r="Q6340">
        <v>1.008297853</v>
      </c>
    </row>
    <row r="6341" spans="1:17">
      <c r="A6341" t="s">
        <v>17139</v>
      </c>
      <c r="B6341" s="14" t="s">
        <v>5652</v>
      </c>
      <c r="C6341">
        <v>0</v>
      </c>
      <c r="D6341">
        <v>4.8920865789999999</v>
      </c>
      <c r="E6341">
        <v>3.7265478430000001</v>
      </c>
      <c r="F6341">
        <v>3.8351189369999998</v>
      </c>
      <c r="G6341">
        <v>3.1119966579999998</v>
      </c>
      <c r="H6341">
        <v>1.267279762</v>
      </c>
      <c r="I6341">
        <v>7.403178306</v>
      </c>
      <c r="J6341">
        <v>9.7176273040000005</v>
      </c>
      <c r="K6341">
        <v>4.9513613940000001</v>
      </c>
      <c r="L6341">
        <v>3.849160344</v>
      </c>
      <c r="M6341">
        <v>0.48723013700000001</v>
      </c>
      <c r="N6341">
        <v>4.8811745990000004</v>
      </c>
      <c r="O6341">
        <v>0.56221277199999997</v>
      </c>
      <c r="P6341">
        <v>8.2256887830000007</v>
      </c>
      <c r="Q6341">
        <v>3.838734461</v>
      </c>
    </row>
    <row r="6342" spans="1:17">
      <c r="A6342" t="s">
        <v>17140</v>
      </c>
      <c r="B6342" s="14" t="s">
        <v>8803</v>
      </c>
      <c r="C6342">
        <v>6.532107184</v>
      </c>
      <c r="D6342">
        <v>2.8137675519999998</v>
      </c>
      <c r="E6342">
        <v>1.968988057</v>
      </c>
      <c r="F6342">
        <v>2.2722650099999999</v>
      </c>
      <c r="G6342">
        <v>1.0026423550000001</v>
      </c>
      <c r="H6342">
        <v>3.4842912199999998</v>
      </c>
      <c r="I6342">
        <v>1.58764997</v>
      </c>
      <c r="J6342">
        <v>1.4721381419999999</v>
      </c>
      <c r="K6342">
        <v>4.7741873679999998</v>
      </c>
      <c r="L6342">
        <v>7.3375323720000001</v>
      </c>
      <c r="M6342">
        <v>4.1795611590000004</v>
      </c>
      <c r="N6342">
        <v>1.655185828</v>
      </c>
      <c r="O6342">
        <v>4.4208796059999997</v>
      </c>
      <c r="P6342">
        <v>2.613394972</v>
      </c>
      <c r="Q6342">
        <v>3.243052907</v>
      </c>
    </row>
    <row r="6343" spans="1:17">
      <c r="A6343" t="s">
        <v>17141</v>
      </c>
      <c r="B6343" s="14" t="s">
        <v>17142</v>
      </c>
      <c r="C6343">
        <v>20.473231760000001</v>
      </c>
      <c r="D6343">
        <v>19.243505460000002</v>
      </c>
      <c r="E6343">
        <v>10.92163322</v>
      </c>
      <c r="F6343">
        <v>11.18703597</v>
      </c>
      <c r="G6343">
        <v>10.303002299999999</v>
      </c>
      <c r="H6343">
        <v>4.1560783609999996</v>
      </c>
      <c r="I6343">
        <v>5.9713029549999996</v>
      </c>
      <c r="J6343">
        <v>10.90067728</v>
      </c>
      <c r="K6343">
        <v>15.78904957</v>
      </c>
      <c r="L6343">
        <v>18.849845250000001</v>
      </c>
      <c r="M6343">
        <v>0.56141886200000002</v>
      </c>
      <c r="N6343">
        <v>4.7591186429999999</v>
      </c>
      <c r="O6343">
        <v>8.4216447189999997</v>
      </c>
      <c r="P6343">
        <v>5.2217772350000002</v>
      </c>
      <c r="Q6343">
        <v>8.2433189440000003</v>
      </c>
    </row>
    <row r="6344" spans="1:17">
      <c r="A6344" t="s">
        <v>17143</v>
      </c>
      <c r="B6344" s="14" t="s">
        <v>2447</v>
      </c>
      <c r="C6344">
        <v>3.2928185939999999</v>
      </c>
      <c r="D6344">
        <v>9.7870500880000009</v>
      </c>
      <c r="E6344">
        <v>6.1013361650000002</v>
      </c>
      <c r="F6344">
        <v>11.54158331</v>
      </c>
      <c r="G6344">
        <v>6.8706816860000002</v>
      </c>
      <c r="H6344">
        <v>4.53156961</v>
      </c>
      <c r="I6344">
        <v>9.6039636710000007</v>
      </c>
      <c r="J6344">
        <v>12.662099810000001</v>
      </c>
      <c r="K6344">
        <v>15.68475606</v>
      </c>
      <c r="L6344">
        <v>5.7216297899999997</v>
      </c>
      <c r="M6344">
        <v>2.1069061339999999</v>
      </c>
      <c r="N6344">
        <v>8.4226769620000006</v>
      </c>
      <c r="O6344">
        <v>8.5090249320000009</v>
      </c>
      <c r="P6344">
        <v>31.28838653</v>
      </c>
      <c r="Q6344">
        <v>18.297349260000001</v>
      </c>
    </row>
    <row r="6345" spans="1:17">
      <c r="A6345" t="s">
        <v>17144</v>
      </c>
      <c r="B6345" s="14" t="s">
        <v>6773</v>
      </c>
      <c r="C6345">
        <v>7.0890407609999997</v>
      </c>
      <c r="D6345">
        <v>1.737530091</v>
      </c>
      <c r="E6345">
        <v>1.8614000150000001</v>
      </c>
      <c r="F6345">
        <v>0.944425705</v>
      </c>
      <c r="G6345">
        <v>1.95342232</v>
      </c>
      <c r="H6345">
        <v>0.34756377599999999</v>
      </c>
      <c r="I6345">
        <v>1.3197557820000001</v>
      </c>
      <c r="J6345">
        <v>1.5679104589999999</v>
      </c>
      <c r="K6345">
        <v>2.189577179</v>
      </c>
      <c r="L6345">
        <v>3.7168366709999998</v>
      </c>
      <c r="M6345">
        <v>3.4743174570000002</v>
      </c>
      <c r="N6345">
        <v>2.5286735259999999</v>
      </c>
      <c r="O6345">
        <v>3.173791714</v>
      </c>
      <c r="P6345">
        <v>1.154098318</v>
      </c>
      <c r="Q6345">
        <v>1.8663453320000001</v>
      </c>
    </row>
    <row r="6346" spans="1:17">
      <c r="A6346" t="s">
        <v>17145</v>
      </c>
      <c r="B6346" s="14" t="s">
        <v>17146</v>
      </c>
      <c r="C6346">
        <v>144.9512556</v>
      </c>
      <c r="D6346">
        <v>34.535070210000001</v>
      </c>
      <c r="E6346">
        <v>55.283027859999997</v>
      </c>
      <c r="F6346">
        <v>15.26336609</v>
      </c>
      <c r="G6346">
        <v>59.033888660000002</v>
      </c>
      <c r="H6346">
        <v>34.662005960000002</v>
      </c>
      <c r="I6346">
        <v>123.6404319</v>
      </c>
      <c r="J6346">
        <v>105.7459494</v>
      </c>
      <c r="K6346">
        <v>163.7723977</v>
      </c>
      <c r="L6346">
        <v>150.3434872</v>
      </c>
      <c r="M6346">
        <v>104.99648120000001</v>
      </c>
      <c r="N6346">
        <v>48.548167540000001</v>
      </c>
      <c r="O6346">
        <v>166.58811230000001</v>
      </c>
      <c r="P6346">
        <v>34.467391300000003</v>
      </c>
      <c r="Q6346">
        <v>60.162513840000003</v>
      </c>
    </row>
    <row r="6347" spans="1:17">
      <c r="A6347" t="s">
        <v>17147</v>
      </c>
      <c r="B6347" s="14" t="s">
        <v>4054</v>
      </c>
      <c r="C6347">
        <v>18.694311320000001</v>
      </c>
      <c r="D6347">
        <v>2.796800347</v>
      </c>
      <c r="E6347">
        <v>2.3504566539999998</v>
      </c>
      <c r="F6347">
        <v>2.2802800539999999</v>
      </c>
      <c r="G6347">
        <v>2.1800545269999998</v>
      </c>
      <c r="H6347">
        <v>5.5945303830000004</v>
      </c>
      <c r="I6347">
        <v>140.56006840000001</v>
      </c>
      <c r="J6347">
        <v>2.9854394640000002</v>
      </c>
      <c r="K6347">
        <v>47.68999822</v>
      </c>
      <c r="L6347">
        <v>2.9146848350000001</v>
      </c>
      <c r="M6347">
        <v>930.20339349999995</v>
      </c>
      <c r="N6347">
        <v>8.8887242369999999</v>
      </c>
      <c r="O6347">
        <v>744.78979990000005</v>
      </c>
      <c r="P6347">
        <v>2.5861881119999999</v>
      </c>
      <c r="Q6347">
        <v>169.40049389999999</v>
      </c>
    </row>
    <row r="6348" spans="1:17">
      <c r="A6348" t="s">
        <v>14078</v>
      </c>
      <c r="B6348" s="14" t="s">
        <v>17148</v>
      </c>
      <c r="C6348">
        <v>0</v>
      </c>
      <c r="D6348">
        <v>10.279510350000001</v>
      </c>
      <c r="E6348">
        <v>7.8985094809999996</v>
      </c>
      <c r="F6348">
        <v>8.8426297349999992</v>
      </c>
      <c r="G6348">
        <v>4.0063448030000002</v>
      </c>
      <c r="H6348">
        <v>26.731169049999998</v>
      </c>
      <c r="I6348">
        <v>0</v>
      </c>
      <c r="J6348">
        <v>2.352939895</v>
      </c>
      <c r="K6348">
        <v>2.105007836</v>
      </c>
      <c r="L6348">
        <v>0</v>
      </c>
      <c r="M6348">
        <v>0</v>
      </c>
      <c r="N6348">
        <v>9.1520265900000002</v>
      </c>
      <c r="O6348">
        <v>0</v>
      </c>
      <c r="P6348">
        <v>2.7846849040000001</v>
      </c>
      <c r="Q6348">
        <v>15.94898102</v>
      </c>
    </row>
    <row r="6349" spans="1:17">
      <c r="A6349" t="s">
        <v>17149</v>
      </c>
      <c r="B6349" s="14" t="s">
        <v>17150</v>
      </c>
      <c r="C6349">
        <v>0</v>
      </c>
      <c r="D6349">
        <v>0</v>
      </c>
      <c r="E6349">
        <v>0</v>
      </c>
      <c r="F6349">
        <v>0</v>
      </c>
      <c r="G6349">
        <v>0</v>
      </c>
      <c r="H6349">
        <v>0</v>
      </c>
      <c r="I6349">
        <v>0</v>
      </c>
      <c r="J6349">
        <v>0.227621359</v>
      </c>
      <c r="K6349">
        <v>0</v>
      </c>
      <c r="L6349">
        <v>0</v>
      </c>
      <c r="M6349">
        <v>0</v>
      </c>
      <c r="N6349">
        <v>0.44267954700000001</v>
      </c>
      <c r="O6349">
        <v>0</v>
      </c>
      <c r="P6349">
        <v>1.0775519849999999</v>
      </c>
      <c r="Q6349">
        <v>0</v>
      </c>
    </row>
    <row r="6350" spans="1:17">
      <c r="A6350" t="e">
        <v>#N/A</v>
      </c>
      <c r="B6350" s="14" t="s">
        <v>17151</v>
      </c>
      <c r="C6350">
        <v>7.6241415139999997</v>
      </c>
      <c r="D6350">
        <v>0.56300087499999996</v>
      </c>
      <c r="E6350">
        <v>0.270372055</v>
      </c>
      <c r="F6350">
        <v>0.17296572399999999</v>
      </c>
      <c r="G6350">
        <v>0.43884884600000001</v>
      </c>
      <c r="H6350">
        <v>0.48801518900000002</v>
      </c>
      <c r="I6350">
        <v>0</v>
      </c>
      <c r="J6350">
        <v>0.805429426</v>
      </c>
      <c r="K6350">
        <v>5.764482997</v>
      </c>
      <c r="L6350">
        <v>7.2260583220000001</v>
      </c>
      <c r="M6350">
        <v>4.8782980499999997</v>
      </c>
      <c r="N6350">
        <v>0.93984273100000004</v>
      </c>
      <c r="O6350">
        <v>8.4435708940000005</v>
      </c>
      <c r="P6350">
        <v>0.38128762500000002</v>
      </c>
      <c r="Q6350">
        <v>2.6205402659999999</v>
      </c>
    </row>
    <row r="6351" spans="1:17">
      <c r="A6351" t="e">
        <v>#N/A</v>
      </c>
      <c r="B6351" s="14" t="s">
        <v>17152</v>
      </c>
      <c r="C6351">
        <v>11.83307542</v>
      </c>
      <c r="D6351">
        <v>0.524284482</v>
      </c>
      <c r="E6351">
        <v>1.007116538</v>
      </c>
      <c r="F6351">
        <v>0.48321370000000002</v>
      </c>
      <c r="G6351">
        <v>0.81734025799999999</v>
      </c>
      <c r="H6351">
        <v>0.90891080999999996</v>
      </c>
      <c r="I6351">
        <v>5.1769216780000002</v>
      </c>
      <c r="J6351">
        <v>2.7001502230000001</v>
      </c>
      <c r="K6351">
        <v>8.0521073380000008</v>
      </c>
      <c r="L6351">
        <v>5.9814554720000004</v>
      </c>
      <c r="M6351">
        <v>11.35706924</v>
      </c>
      <c r="N6351">
        <v>2.6256351360000001</v>
      </c>
      <c r="O6351">
        <v>11.794386279999999</v>
      </c>
      <c r="P6351">
        <v>2.3079372739999999</v>
      </c>
      <c r="Q6351">
        <v>5.6941061179999997</v>
      </c>
    </row>
    <row r="6352" spans="1:17">
      <c r="A6352" t="s">
        <v>17153</v>
      </c>
      <c r="B6352" s="14" t="s">
        <v>17154</v>
      </c>
      <c r="C6352">
        <v>17.46719229</v>
      </c>
      <c r="D6352">
        <v>3.3167725240000001</v>
      </c>
      <c r="E6352">
        <v>10.8843131</v>
      </c>
      <c r="F6352">
        <v>9.6803324659999994</v>
      </c>
      <c r="G6352">
        <v>4.9552796450000001</v>
      </c>
      <c r="H6352">
        <v>0</v>
      </c>
      <c r="I6352">
        <v>7.2779281600000001</v>
      </c>
      <c r="J6352">
        <v>15.974755829999999</v>
      </c>
      <c r="K6352">
        <v>10.753982629999999</v>
      </c>
      <c r="L6352">
        <v>29.956972230000002</v>
      </c>
      <c r="M6352">
        <v>4.7898696860000003</v>
      </c>
      <c r="N6352">
        <v>0.15380105099999999</v>
      </c>
      <c r="O6352">
        <v>13.817525379999999</v>
      </c>
      <c r="P6352">
        <v>0.56156410099999998</v>
      </c>
      <c r="Q6352">
        <v>4.2883967099999998</v>
      </c>
    </row>
    <row r="6353" spans="1:17">
      <c r="A6353" t="e">
        <v>#N/A</v>
      </c>
      <c r="B6353" s="14" t="s">
        <v>17155</v>
      </c>
      <c r="C6353">
        <v>12.00506779</v>
      </c>
      <c r="D6353">
        <v>1.5957146879999999</v>
      </c>
      <c r="E6353">
        <v>1.2771935750000001</v>
      </c>
      <c r="F6353">
        <v>0.65364953999999997</v>
      </c>
      <c r="G6353">
        <v>0.82922020299999999</v>
      </c>
      <c r="H6353">
        <v>3.6884868919999998</v>
      </c>
      <c r="I6353">
        <v>3.5014450880000001</v>
      </c>
      <c r="J6353">
        <v>1.8262643949999999</v>
      </c>
      <c r="K6353">
        <v>9.8029725380000006</v>
      </c>
      <c r="L6353">
        <v>19.722284500000001</v>
      </c>
      <c r="M6353">
        <v>13.826571510000001</v>
      </c>
      <c r="N6353">
        <v>3.8477088529999999</v>
      </c>
      <c r="O6353">
        <v>23.931632619999998</v>
      </c>
      <c r="P6353">
        <v>1.8011406720000001</v>
      </c>
      <c r="Q6353">
        <v>14.854806740000001</v>
      </c>
    </row>
    <row r="6354" spans="1:17">
      <c r="A6354" t="e">
        <v>#N/A</v>
      </c>
      <c r="B6354" s="14" t="s">
        <v>17156</v>
      </c>
      <c r="C6354">
        <v>0</v>
      </c>
      <c r="D6354">
        <v>1.020308276</v>
      </c>
      <c r="E6354">
        <v>3.4299057199999998</v>
      </c>
      <c r="F6354">
        <v>0.417946918</v>
      </c>
      <c r="G6354">
        <v>1.060415428</v>
      </c>
      <c r="H6354">
        <v>1.179218858</v>
      </c>
      <c r="I6354">
        <v>6.7165266380000004</v>
      </c>
      <c r="J6354">
        <v>8.1740607129999994</v>
      </c>
      <c r="K6354">
        <v>1.3929048129999999</v>
      </c>
      <c r="L6354">
        <v>3.880163494</v>
      </c>
      <c r="M6354">
        <v>0</v>
      </c>
      <c r="N6354">
        <v>2.8387443069999998</v>
      </c>
      <c r="O6354">
        <v>1.700223383</v>
      </c>
      <c r="P6354">
        <v>3.2246444150000002</v>
      </c>
      <c r="Q6354">
        <v>3.166080247</v>
      </c>
    </row>
    <row r="6355" spans="1:17">
      <c r="A6355" t="e">
        <v>#N/A</v>
      </c>
      <c r="B6355" s="14" t="s">
        <v>17157</v>
      </c>
      <c r="C6355">
        <v>2.196671979</v>
      </c>
      <c r="D6355">
        <v>0</v>
      </c>
      <c r="E6355">
        <v>0.70109774999999996</v>
      </c>
      <c r="F6355">
        <v>0.89702968800000005</v>
      </c>
      <c r="G6355">
        <v>0</v>
      </c>
      <c r="H6355">
        <v>0.84364327800000005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0.27078802099999999</v>
      </c>
      <c r="O6355">
        <v>0</v>
      </c>
      <c r="P6355">
        <v>1.3182816829999999</v>
      </c>
      <c r="Q6355">
        <v>0</v>
      </c>
    </row>
    <row r="6356" spans="1:17">
      <c r="A6356" t="s">
        <v>17158</v>
      </c>
      <c r="B6356" s="14" t="s">
        <v>9441</v>
      </c>
      <c r="C6356">
        <v>11.88145413</v>
      </c>
      <c r="D6356">
        <v>1.5238704780000001</v>
      </c>
      <c r="E6356">
        <v>0.87817695100000004</v>
      </c>
      <c r="F6356">
        <v>0.73203997600000004</v>
      </c>
      <c r="G6356">
        <v>0.79908500500000001</v>
      </c>
      <c r="H6356">
        <v>0.91262682900000003</v>
      </c>
      <c r="I6356">
        <v>2.3710573039999998</v>
      </c>
      <c r="J6356">
        <v>1.585490995</v>
      </c>
      <c r="K6356">
        <v>1.3049518600000001</v>
      </c>
      <c r="L6356">
        <v>2.9239299860000001</v>
      </c>
      <c r="M6356">
        <v>1.68051606</v>
      </c>
      <c r="N6356">
        <v>0.58585997000000001</v>
      </c>
      <c r="O6356">
        <v>2.4931803819999998</v>
      </c>
      <c r="P6356">
        <v>0.61921710799999996</v>
      </c>
      <c r="Q6356">
        <v>2.2353689939999999</v>
      </c>
    </row>
    <row r="6357" spans="1:17">
      <c r="A6357" t="s">
        <v>17159</v>
      </c>
      <c r="B6357" s="14" t="s">
        <v>5010</v>
      </c>
      <c r="C6357">
        <v>5.1516960469999997</v>
      </c>
      <c r="D6357">
        <v>0.98202575000000003</v>
      </c>
      <c r="E6357">
        <v>1.2618539129999999</v>
      </c>
      <c r="F6357">
        <v>1.027407371</v>
      </c>
      <c r="G6357">
        <v>0.579275384</v>
      </c>
      <c r="H6357">
        <v>3.3128968429999999</v>
      </c>
      <c r="I6357">
        <v>0.87358363100000003</v>
      </c>
      <c r="J6357">
        <v>0.83533803200000001</v>
      </c>
      <c r="K6357">
        <v>1.1957079610000001</v>
      </c>
      <c r="L6357">
        <v>1.7411206509999999</v>
      </c>
      <c r="M6357">
        <v>0.689924659</v>
      </c>
      <c r="N6357">
        <v>0.57598426700000005</v>
      </c>
      <c r="O6357">
        <v>1.061468152</v>
      </c>
      <c r="P6357">
        <v>0.21569795999999999</v>
      </c>
      <c r="Q6357">
        <v>1.1530275809999999</v>
      </c>
    </row>
    <row r="6358" spans="1:17">
      <c r="A6358" t="s">
        <v>17160</v>
      </c>
      <c r="B6358" s="14" t="s">
        <v>2739</v>
      </c>
      <c r="C6358">
        <v>8.3454702730000001</v>
      </c>
      <c r="D6358">
        <v>2.2969953009999999</v>
      </c>
      <c r="E6358">
        <v>0.72642828699999995</v>
      </c>
      <c r="F6358">
        <v>0.34423674500000001</v>
      </c>
      <c r="G6358">
        <v>0.96073767600000004</v>
      </c>
      <c r="H6358">
        <v>1.262623498</v>
      </c>
      <c r="I6358">
        <v>1.1063966110000001</v>
      </c>
      <c r="J6358">
        <v>2.019738823</v>
      </c>
      <c r="K6358">
        <v>1.9503226309999999</v>
      </c>
      <c r="L6358">
        <v>5.5927341239999997</v>
      </c>
      <c r="M6358">
        <v>4.3689595209999998</v>
      </c>
      <c r="N6358">
        <v>1.7769531110000001</v>
      </c>
      <c r="O6358">
        <v>4.2011030939999996</v>
      </c>
      <c r="P6358">
        <v>2.0488664499999998</v>
      </c>
      <c r="Q6358">
        <v>3.1292428160000001</v>
      </c>
    </row>
    <row r="6359" spans="1:17">
      <c r="A6359" t="s">
        <v>17161</v>
      </c>
      <c r="B6359" s="14" t="s">
        <v>17162</v>
      </c>
      <c r="C6359">
        <v>0</v>
      </c>
      <c r="D6359">
        <v>0.816853948</v>
      </c>
      <c r="E6359">
        <v>0.78456176799999999</v>
      </c>
      <c r="F6359">
        <v>1.0038189369999999</v>
      </c>
      <c r="G6359">
        <v>0</v>
      </c>
      <c r="H6359">
        <v>0</v>
      </c>
      <c r="I6359">
        <v>5.3772192429999999</v>
      </c>
      <c r="J6359">
        <v>1.4023101609999999</v>
      </c>
      <c r="K6359">
        <v>0</v>
      </c>
      <c r="L6359">
        <v>2.3298303119999999</v>
      </c>
      <c r="M6359">
        <v>7.0778877949999996</v>
      </c>
      <c r="N6359">
        <v>0.45453703499999998</v>
      </c>
      <c r="O6359">
        <v>0</v>
      </c>
      <c r="P6359">
        <v>0</v>
      </c>
      <c r="Q6359">
        <v>5.0694975390000003</v>
      </c>
    </row>
    <row r="6360" spans="1:17">
      <c r="A6360" t="s">
        <v>17161</v>
      </c>
      <c r="B6360" s="14" t="s">
        <v>17163</v>
      </c>
      <c r="C6360">
        <v>330.79038530000003</v>
      </c>
      <c r="D6360">
        <v>20.937470340000001</v>
      </c>
      <c r="E6360">
        <v>19.235424829999999</v>
      </c>
      <c r="F6360">
        <v>9.2291412699999995</v>
      </c>
      <c r="G6360">
        <v>26.2545143</v>
      </c>
      <c r="H6360">
        <v>48.922915690000004</v>
      </c>
      <c r="I6360">
        <v>50.936444969999997</v>
      </c>
      <c r="J6360">
        <v>23.181140429999999</v>
      </c>
      <c r="K6360">
        <v>64.312702090000002</v>
      </c>
      <c r="L6360">
        <v>106.45354020000001</v>
      </c>
      <c r="M6360">
        <v>177.47539549999999</v>
      </c>
      <c r="N6360">
        <v>27.100357339999999</v>
      </c>
      <c r="O6360">
        <v>288.97876339999999</v>
      </c>
      <c r="P6360">
        <v>26.201668290000001</v>
      </c>
      <c r="Q6360">
        <v>114.4041833</v>
      </c>
    </row>
    <row r="6361" spans="1:17">
      <c r="A6361" t="s">
        <v>17164</v>
      </c>
      <c r="B6361" s="14" t="s">
        <v>5792</v>
      </c>
      <c r="C6361">
        <v>0.95485394700000004</v>
      </c>
      <c r="D6361">
        <v>1.110543633</v>
      </c>
      <c r="E6361">
        <v>0.93966010499999997</v>
      </c>
      <c r="F6361">
        <v>0.58488409699999999</v>
      </c>
      <c r="G6361">
        <v>1.1541978319999999</v>
      </c>
      <c r="H6361">
        <v>1.8335830790000001</v>
      </c>
      <c r="I6361">
        <v>2.4368438650000002</v>
      </c>
      <c r="J6361">
        <v>2.299896741</v>
      </c>
      <c r="K6361">
        <v>1.299507728</v>
      </c>
      <c r="L6361">
        <v>3.4691577370000002</v>
      </c>
      <c r="M6361">
        <v>1.83288655</v>
      </c>
      <c r="N6361">
        <v>0.85337357800000002</v>
      </c>
      <c r="O6361">
        <v>1.0574799770000001</v>
      </c>
      <c r="P6361">
        <v>1.2176960290000001</v>
      </c>
      <c r="Q6361">
        <v>1.476894081</v>
      </c>
    </row>
    <row r="6362" spans="1:17">
      <c r="A6362" t="s">
        <v>17165</v>
      </c>
      <c r="B6362" s="14" t="s">
        <v>5843</v>
      </c>
      <c r="C6362">
        <v>9.2148188829999995</v>
      </c>
      <c r="D6362">
        <v>0.95820390200000005</v>
      </c>
      <c r="E6362">
        <v>0.840295664</v>
      </c>
      <c r="F6362">
        <v>0.94713699299999998</v>
      </c>
      <c r="G6362">
        <v>0.77937636600000004</v>
      </c>
      <c r="H6362">
        <v>0.72224470100000004</v>
      </c>
      <c r="I6362">
        <v>4.387967615</v>
      </c>
      <c r="J6362">
        <v>2.7654544030000001</v>
      </c>
      <c r="K6362">
        <v>4.7774859080000001</v>
      </c>
      <c r="L6362">
        <v>21.745082910000001</v>
      </c>
      <c r="M6362">
        <v>4.6928072079999996</v>
      </c>
      <c r="N6362">
        <v>1.5763907370000001</v>
      </c>
      <c r="O6362">
        <v>6.6646279069999999</v>
      </c>
      <c r="P6362">
        <v>0.90286687200000004</v>
      </c>
      <c r="Q6362">
        <v>2.5855360850000002</v>
      </c>
    </row>
    <row r="6363" spans="1:17">
      <c r="A6363" t="s">
        <v>17166</v>
      </c>
      <c r="B6363" s="14" t="s">
        <v>17167</v>
      </c>
      <c r="C6363">
        <v>1.266237549</v>
      </c>
      <c r="D6363">
        <v>1.2823497800000001</v>
      </c>
      <c r="E6363">
        <v>0.38489232600000001</v>
      </c>
      <c r="F6363">
        <v>0.24622803500000001</v>
      </c>
      <c r="G6363">
        <v>0.562257063</v>
      </c>
      <c r="H6363">
        <v>0.13894431600000001</v>
      </c>
      <c r="I6363">
        <v>1.3189850089999999</v>
      </c>
      <c r="J6363">
        <v>0.68794891800000002</v>
      </c>
      <c r="K6363">
        <v>1.559162615</v>
      </c>
      <c r="L6363">
        <v>2.1716508559999999</v>
      </c>
      <c r="M6363">
        <v>0.34722883599999999</v>
      </c>
      <c r="N6363">
        <v>0.55746986300000001</v>
      </c>
      <c r="O6363">
        <v>1.402330544</v>
      </c>
      <c r="P6363">
        <v>0.54278790300000002</v>
      </c>
      <c r="Q6363">
        <v>0.746102135</v>
      </c>
    </row>
    <row r="6364" spans="1:17">
      <c r="A6364" t="s">
        <v>17168</v>
      </c>
      <c r="B6364" s="14" t="s">
        <v>5895</v>
      </c>
      <c r="C6364">
        <v>2.604968452</v>
      </c>
      <c r="D6364">
        <v>2.616131062</v>
      </c>
      <c r="E6364">
        <v>4.046200807</v>
      </c>
      <c r="F6364">
        <v>3.6167874900000001</v>
      </c>
      <c r="G6364">
        <v>4.2883726080000004</v>
      </c>
      <c r="H6364">
        <v>3.0680517549999999</v>
      </c>
      <c r="I6364">
        <v>5.5716855399999998</v>
      </c>
      <c r="J6364">
        <v>9.0703952969999992</v>
      </c>
      <c r="K6364">
        <v>3.7027955330000002</v>
      </c>
      <c r="L6364">
        <v>4.3892513869999998</v>
      </c>
      <c r="M6364">
        <v>1.0000716140000001</v>
      </c>
      <c r="N6364">
        <v>5.8229672959999998</v>
      </c>
      <c r="O6364">
        <v>2.6926161739999999</v>
      </c>
      <c r="P6364">
        <v>4.2730509740000002</v>
      </c>
      <c r="Q6364">
        <v>1.313208782</v>
      </c>
    </row>
    <row r="6365" spans="1:17">
      <c r="A6365" t="s">
        <v>17169</v>
      </c>
      <c r="B6365" s="14" t="s">
        <v>1605</v>
      </c>
      <c r="C6365">
        <v>8.7329018450000007</v>
      </c>
      <c r="D6365">
        <v>3.207413163</v>
      </c>
      <c r="E6365">
        <v>2.0048456520000002</v>
      </c>
      <c r="F6365">
        <v>2.846667391</v>
      </c>
      <c r="G6365">
        <v>1.8651686489999999</v>
      </c>
      <c r="H6365">
        <v>6.4430497239999998</v>
      </c>
      <c r="I6365">
        <v>7.7082452809999999</v>
      </c>
      <c r="J6365">
        <v>6.5550391479999996</v>
      </c>
      <c r="K6365">
        <v>3.4404051280000001</v>
      </c>
      <c r="L6365">
        <v>3.4850216359999999</v>
      </c>
      <c r="M6365">
        <v>1.7645485430000001</v>
      </c>
      <c r="N6365">
        <v>2.8329520260000001</v>
      </c>
      <c r="O6365">
        <v>3.0541575299999999</v>
      </c>
      <c r="P6365">
        <v>4.6202215039999999</v>
      </c>
      <c r="Q6365">
        <v>3.4755820630000001</v>
      </c>
    </row>
    <row r="6366" spans="1:17">
      <c r="A6366" t="s">
        <v>17170</v>
      </c>
      <c r="B6366" s="14" t="s">
        <v>2648</v>
      </c>
      <c r="C6366">
        <v>3.870424855</v>
      </c>
      <c r="D6366">
        <v>0.68594295900000002</v>
      </c>
      <c r="E6366">
        <v>0.41176625100000003</v>
      </c>
      <c r="F6366">
        <v>1.0536806080000001</v>
      </c>
      <c r="G6366">
        <v>1.0693598879999999</v>
      </c>
      <c r="H6366">
        <v>0.44593702800000001</v>
      </c>
      <c r="I6366">
        <v>2.822158178</v>
      </c>
      <c r="J6366">
        <v>1.079441498</v>
      </c>
      <c r="K6366">
        <v>2.1069806639999999</v>
      </c>
      <c r="L6366">
        <v>0.97822303600000005</v>
      </c>
      <c r="M6366">
        <v>1.4858920959999999</v>
      </c>
      <c r="N6366">
        <v>1.9561706320000001</v>
      </c>
      <c r="O6366">
        <v>0.85728226799999996</v>
      </c>
      <c r="P6366">
        <v>0.69682368299999997</v>
      </c>
      <c r="Q6366">
        <v>1.8624583269999999</v>
      </c>
    </row>
    <row r="6367" spans="1:17">
      <c r="A6367" t="s">
        <v>17171</v>
      </c>
      <c r="B6367" s="14" t="s">
        <v>17172</v>
      </c>
      <c r="C6367">
        <v>38.317206059999997</v>
      </c>
      <c r="D6367">
        <v>2.1765497730000001</v>
      </c>
      <c r="E6367">
        <v>1.533037427</v>
      </c>
      <c r="F6367">
        <v>1.693994209</v>
      </c>
      <c r="G6367">
        <v>1.3007117859999999</v>
      </c>
      <c r="H6367">
        <v>3.0186506519999998</v>
      </c>
      <c r="I6367">
        <v>6.2087479920000002</v>
      </c>
      <c r="J6367">
        <v>2.200399977</v>
      </c>
      <c r="K6367">
        <v>3.5656595860000002</v>
      </c>
      <c r="L6367">
        <v>18.20999806</v>
      </c>
      <c r="M6367">
        <v>3.7718799349999999</v>
      </c>
      <c r="N6367">
        <v>0.403712513</v>
      </c>
      <c r="O6367">
        <v>4.7150524750000002</v>
      </c>
      <c r="P6367">
        <v>0.34394502300000002</v>
      </c>
      <c r="Q6367">
        <v>0.90052930099999995</v>
      </c>
    </row>
    <row r="6368" spans="1:17">
      <c r="A6368" t="s">
        <v>17171</v>
      </c>
      <c r="B6368" s="14" t="s">
        <v>6806</v>
      </c>
      <c r="C6368">
        <v>28.786780329999999</v>
      </c>
      <c r="D6368">
        <v>29.45315733</v>
      </c>
      <c r="E6368">
        <v>39.16018115</v>
      </c>
      <c r="F6368">
        <v>35.655966990000003</v>
      </c>
      <c r="G6368">
        <v>43.960998140000001</v>
      </c>
      <c r="H6368">
        <v>68.325350850000007</v>
      </c>
      <c r="I6368">
        <v>36.70791491</v>
      </c>
      <c r="J6368">
        <v>20.83220459</v>
      </c>
      <c r="K6368">
        <v>34.968721189999997</v>
      </c>
      <c r="L6368">
        <v>33.79216057</v>
      </c>
      <c r="M6368">
        <v>26.057476569999999</v>
      </c>
      <c r="N6368">
        <v>15.523032880000001</v>
      </c>
      <c r="O6368">
        <v>17.375754990000001</v>
      </c>
      <c r="P6368">
        <v>22.014258900000002</v>
      </c>
      <c r="Q6368">
        <v>48.722108489999997</v>
      </c>
    </row>
    <row r="6369" spans="1:17">
      <c r="A6369" t="s">
        <v>17173</v>
      </c>
      <c r="B6369" s="14" t="s">
        <v>17174</v>
      </c>
      <c r="C6369">
        <v>75.61501853</v>
      </c>
      <c r="D6369">
        <v>1.503318063</v>
      </c>
      <c r="E6369">
        <v>2.268967365</v>
      </c>
      <c r="F6369">
        <v>0.79174451400000001</v>
      </c>
      <c r="G6369">
        <v>2.5110189260000002</v>
      </c>
      <c r="H6369">
        <v>4.4677446859999996</v>
      </c>
      <c r="I6369">
        <v>7.0686450140000003</v>
      </c>
      <c r="J6369">
        <v>2.5807773850000002</v>
      </c>
      <c r="K6369">
        <v>7.4762367510000001</v>
      </c>
      <c r="L6369">
        <v>35.527177719999997</v>
      </c>
      <c r="M6369">
        <v>14.886825030000001</v>
      </c>
      <c r="N6369">
        <v>2.2705511980000002</v>
      </c>
      <c r="O6369">
        <v>39.723763699999999</v>
      </c>
      <c r="P6369">
        <v>1.5998864559999999</v>
      </c>
      <c r="Q6369">
        <v>11.995430799999999</v>
      </c>
    </row>
    <row r="6370" spans="1:17">
      <c r="A6370" t="s">
        <v>17175</v>
      </c>
      <c r="B6370" s="14" t="s">
        <v>4323</v>
      </c>
      <c r="C6370">
        <v>16.089909039999998</v>
      </c>
      <c r="D6370">
        <v>0.95966058200000004</v>
      </c>
      <c r="E6370">
        <v>0.83393978099999999</v>
      </c>
      <c r="F6370">
        <v>0.73005013600000002</v>
      </c>
      <c r="G6370">
        <v>1.1398671330000001</v>
      </c>
      <c r="H6370">
        <v>1.2675719190000001</v>
      </c>
      <c r="I6370">
        <v>5.7156456289999999</v>
      </c>
      <c r="J6370">
        <v>0.62760734500000004</v>
      </c>
      <c r="K6370">
        <v>30.694000370000001</v>
      </c>
      <c r="L6370">
        <v>40.926809400000003</v>
      </c>
      <c r="M6370">
        <v>10.29510952</v>
      </c>
      <c r="N6370">
        <v>1.3222895560000001</v>
      </c>
      <c r="O6370">
        <v>14.849353580000001</v>
      </c>
      <c r="P6370">
        <v>0.64992208900000004</v>
      </c>
      <c r="Q6370">
        <v>9.3590723800000006</v>
      </c>
    </row>
    <row r="6371" spans="1:17">
      <c r="A6371" t="s">
        <v>17176</v>
      </c>
      <c r="B6371" s="14" t="s">
        <v>6020</v>
      </c>
      <c r="C6371">
        <v>18.787181820000001</v>
      </c>
      <c r="D6371">
        <v>37.737066249999998</v>
      </c>
      <c r="E6371">
        <v>10.55426005</v>
      </c>
      <c r="F6371">
        <v>14.720078859999999</v>
      </c>
      <c r="G6371">
        <v>8.5061201460000007</v>
      </c>
      <c r="H6371">
        <v>9.0631392200000001</v>
      </c>
      <c r="I6371">
        <v>13.36473909</v>
      </c>
      <c r="J6371">
        <v>21.50753499</v>
      </c>
      <c r="K6371">
        <v>30.557356469999998</v>
      </c>
      <c r="L6371">
        <v>28.446549520000001</v>
      </c>
      <c r="M6371">
        <v>7.0366573810000004</v>
      </c>
      <c r="N6371">
        <v>30.671982589999999</v>
      </c>
      <c r="O6371">
        <v>20.552658699999999</v>
      </c>
      <c r="P6371">
        <v>13.526191730000001</v>
      </c>
      <c r="Q6371">
        <v>9.8436845420000001</v>
      </c>
    </row>
    <row r="6372" spans="1:17">
      <c r="A6372" t="s">
        <v>17177</v>
      </c>
      <c r="B6372" s="14" t="s">
        <v>6906</v>
      </c>
      <c r="C6372">
        <v>0.98640365900000004</v>
      </c>
      <c r="D6372">
        <v>3.5691834899999999</v>
      </c>
      <c r="E6372">
        <v>2.8683977999999999</v>
      </c>
      <c r="F6372">
        <v>5.0574571910000001</v>
      </c>
      <c r="G6372">
        <v>1.022000697</v>
      </c>
      <c r="H6372">
        <v>1.5153337870000001</v>
      </c>
      <c r="I6372">
        <v>1.4384917719999999</v>
      </c>
      <c r="J6372">
        <v>1.6256079569999999</v>
      </c>
      <c r="K6372">
        <v>2.5357299809999998</v>
      </c>
      <c r="L6372">
        <v>2.285311262</v>
      </c>
      <c r="M6372">
        <v>0.63114923000000001</v>
      </c>
      <c r="N6372">
        <v>1.945534315</v>
      </c>
      <c r="O6372">
        <v>1.820700996</v>
      </c>
      <c r="P6372">
        <v>7.300929451</v>
      </c>
      <c r="Q6372">
        <v>4.9726281590000001</v>
      </c>
    </row>
    <row r="6373" spans="1:17">
      <c r="A6373" t="s">
        <v>17178</v>
      </c>
      <c r="B6373" s="14" t="s">
        <v>9124</v>
      </c>
      <c r="C6373">
        <v>9.6689172729999999</v>
      </c>
      <c r="D6373">
        <v>1.5241074999999999</v>
      </c>
      <c r="E6373">
        <v>0.84072805399999995</v>
      </c>
      <c r="F6373">
        <v>1.455334073</v>
      </c>
      <c r="G6373">
        <v>0.89903748299999997</v>
      </c>
      <c r="H6373">
        <v>2.5351081679999998</v>
      </c>
      <c r="I6373">
        <v>5.1520587789999999</v>
      </c>
      <c r="J6373">
        <v>2.3571775170000002</v>
      </c>
      <c r="K6373">
        <v>3.416254275</v>
      </c>
      <c r="L6373">
        <v>3.6421300510000001</v>
      </c>
      <c r="M6373">
        <v>3.2122966669999999</v>
      </c>
      <c r="N6373">
        <v>1.1002211159999999</v>
      </c>
      <c r="O6373">
        <v>18.739202250000002</v>
      </c>
      <c r="P6373">
        <v>1.2274680419999999</v>
      </c>
      <c r="Q6373">
        <v>2.364700338</v>
      </c>
    </row>
    <row r="6374" spans="1:17">
      <c r="A6374" t="s">
        <v>17179</v>
      </c>
      <c r="B6374" s="14" t="s">
        <v>17180</v>
      </c>
      <c r="C6374">
        <v>2.1735491159999998</v>
      </c>
      <c r="D6374">
        <v>17.334500609999999</v>
      </c>
      <c r="E6374">
        <v>10.174527339999999</v>
      </c>
      <c r="F6374">
        <v>26.331755690000001</v>
      </c>
      <c r="G6374">
        <v>14.637918750000001</v>
      </c>
      <c r="H6374">
        <v>15.86049364</v>
      </c>
      <c r="I6374">
        <v>3.1697292379999999</v>
      </c>
      <c r="J6374">
        <v>4.1331246840000002</v>
      </c>
      <c r="K6374">
        <v>13.804419810000001</v>
      </c>
      <c r="L6374">
        <v>1.373373658</v>
      </c>
      <c r="M6374">
        <v>0</v>
      </c>
      <c r="N6374">
        <v>6.1625652730000002</v>
      </c>
      <c r="O6374">
        <v>0</v>
      </c>
      <c r="P6374">
        <v>31.631822079999999</v>
      </c>
      <c r="Q6374">
        <v>34.365856999999998</v>
      </c>
    </row>
    <row r="6375" spans="1:17">
      <c r="A6375" t="s">
        <v>17181</v>
      </c>
      <c r="B6375" s="14" t="s">
        <v>4324</v>
      </c>
      <c r="C6375">
        <v>8.1078293989999999</v>
      </c>
      <c r="D6375">
        <v>3.140041954</v>
      </c>
      <c r="E6375">
        <v>2.4015568680000001</v>
      </c>
      <c r="F6375">
        <v>2.8106930229999998</v>
      </c>
      <c r="G6375">
        <v>2.8404305609999998</v>
      </c>
      <c r="H6375">
        <v>3.024246668</v>
      </c>
      <c r="I6375">
        <v>3.0622807889999999</v>
      </c>
      <c r="J6375">
        <v>4.1187249079999999</v>
      </c>
      <c r="K6375">
        <v>8.5205246559999992</v>
      </c>
      <c r="L6375">
        <v>9.2140181840000004</v>
      </c>
      <c r="M6375">
        <v>1.6794987990000001</v>
      </c>
      <c r="N6375">
        <v>2.3512661530000001</v>
      </c>
      <c r="O6375">
        <v>5.6201028019999999</v>
      </c>
      <c r="P6375">
        <v>2.6341427930000001</v>
      </c>
      <c r="Q6375">
        <v>3.288013093</v>
      </c>
    </row>
    <row r="6376" spans="1:17">
      <c r="A6376" t="s">
        <v>17182</v>
      </c>
      <c r="B6376" s="14" t="s">
        <v>6978</v>
      </c>
      <c r="C6376">
        <v>2.8045795039999999</v>
      </c>
      <c r="D6376">
        <v>0.27182236599999998</v>
      </c>
      <c r="E6376">
        <v>0.68998810799999999</v>
      </c>
      <c r="F6376">
        <v>0.31017834700000002</v>
      </c>
      <c r="G6376">
        <v>0.75671622999999999</v>
      </c>
      <c r="H6376">
        <v>0.67319582499999997</v>
      </c>
      <c r="I6376">
        <v>1.0224933030000001</v>
      </c>
      <c r="J6376">
        <v>1.777688036</v>
      </c>
      <c r="K6376">
        <v>0.95422256699999997</v>
      </c>
      <c r="L6376">
        <v>1.6613391019999999</v>
      </c>
      <c r="M6376">
        <v>0.33647004800000002</v>
      </c>
      <c r="N6376">
        <v>2.3552581159999999</v>
      </c>
      <c r="O6376">
        <v>2.9118851239999999</v>
      </c>
      <c r="P6376">
        <v>1.0256410549999999</v>
      </c>
      <c r="Q6376">
        <v>1.9279583170000001</v>
      </c>
    </row>
    <row r="6377" spans="1:17">
      <c r="A6377" t="s">
        <v>17183</v>
      </c>
      <c r="B6377" s="14" t="s">
        <v>4327</v>
      </c>
      <c r="C6377">
        <v>13.49737586</v>
      </c>
      <c r="D6377">
        <v>0.85432019599999998</v>
      </c>
      <c r="E6377">
        <v>0.89294808199999998</v>
      </c>
      <c r="F6377">
        <v>0.83371284400000001</v>
      </c>
      <c r="G6377">
        <v>0.92054602100000005</v>
      </c>
      <c r="H6377">
        <v>1.306824524</v>
      </c>
      <c r="I6377">
        <v>3.3081491629999999</v>
      </c>
      <c r="J6377">
        <v>2.9332584960000001</v>
      </c>
      <c r="K6377">
        <v>7.3065336529999998</v>
      </c>
      <c r="L6377">
        <v>28.165287289999998</v>
      </c>
      <c r="M6377">
        <v>6.3139191319999997</v>
      </c>
      <c r="N6377">
        <v>1.006697789</v>
      </c>
      <c r="O6377">
        <v>10.92840644</v>
      </c>
      <c r="P6377">
        <v>0.595598289</v>
      </c>
      <c r="Q6377">
        <v>3.8985424630000001</v>
      </c>
    </row>
    <row r="6378" spans="1:17">
      <c r="A6378" t="s">
        <v>17184</v>
      </c>
      <c r="B6378" s="14" t="s">
        <v>2990</v>
      </c>
      <c r="C6378">
        <v>7.086038641</v>
      </c>
      <c r="D6378">
        <v>2.3232963340000001</v>
      </c>
      <c r="E6378">
        <v>2.2012961610000001</v>
      </c>
      <c r="F6378">
        <v>1.196039584</v>
      </c>
      <c r="G6378">
        <v>2.8877579359999999</v>
      </c>
      <c r="H6378">
        <v>3.2657159170000001</v>
      </c>
      <c r="I6378">
        <v>6.6135737020000001</v>
      </c>
      <c r="J6378">
        <v>4.6352269960000001</v>
      </c>
      <c r="K6378">
        <v>3.7289123019999999</v>
      </c>
      <c r="L6378">
        <v>5.5519360630000003</v>
      </c>
      <c r="M6378">
        <v>8.7052676249999994</v>
      </c>
      <c r="N6378">
        <v>1.7470194889999999</v>
      </c>
      <c r="O6378">
        <v>12.556213870000001</v>
      </c>
      <c r="P6378">
        <v>1.9986851329999999</v>
      </c>
      <c r="Q6378">
        <v>5.2608649820000002</v>
      </c>
    </row>
    <row r="6379" spans="1:17">
      <c r="A6379" t="s">
        <v>17184</v>
      </c>
      <c r="B6379" s="14" t="s">
        <v>17185</v>
      </c>
      <c r="C6379">
        <v>17.95540574</v>
      </c>
      <c r="D6379">
        <v>3.8186146280000002</v>
      </c>
      <c r="E6379">
        <v>0.53486645700000002</v>
      </c>
      <c r="F6379">
        <v>0.782105885</v>
      </c>
      <c r="G6379">
        <v>0.3720675</v>
      </c>
      <c r="H6379">
        <v>7.1717014700000004</v>
      </c>
      <c r="I6379">
        <v>0</v>
      </c>
      <c r="J6379">
        <v>0</v>
      </c>
      <c r="K6379">
        <v>1.6290930210000001</v>
      </c>
      <c r="L6379">
        <v>2.7228625559999999</v>
      </c>
      <c r="M6379">
        <v>2.7572988980000002</v>
      </c>
      <c r="N6379">
        <v>0.17707181899999999</v>
      </c>
      <c r="O6379">
        <v>4.7724531140000002</v>
      </c>
      <c r="P6379">
        <v>2.5861247629999999</v>
      </c>
      <c r="Q6379">
        <v>2.468624889</v>
      </c>
    </row>
    <row r="6380" spans="1:17">
      <c r="A6380" t="s">
        <v>17186</v>
      </c>
      <c r="B6380" s="14" t="s">
        <v>1648</v>
      </c>
      <c r="C6380">
        <v>17.609360819999999</v>
      </c>
      <c r="D6380">
        <v>67.838824970000005</v>
      </c>
      <c r="E6380">
        <v>33.287645990000001</v>
      </c>
      <c r="F6380">
        <v>28.19495483</v>
      </c>
      <c r="G6380">
        <v>24.99646448</v>
      </c>
      <c r="H6380">
        <v>17.614279849999999</v>
      </c>
      <c r="I6380">
        <v>64.272731859999993</v>
      </c>
      <c r="J6380">
        <v>44.382052430000002</v>
      </c>
      <c r="K6380">
        <v>60.658303369999999</v>
      </c>
      <c r="L6380">
        <v>99.762312460000004</v>
      </c>
      <c r="M6380">
        <v>7.0659520650000003</v>
      </c>
      <c r="N6380">
        <v>23.743236410000002</v>
      </c>
      <c r="O6380">
        <v>11.128250810000001</v>
      </c>
      <c r="P6380">
        <v>18.045945580000001</v>
      </c>
      <c r="Q6380">
        <v>28.108782309999999</v>
      </c>
    </row>
    <row r="6381" spans="1:17">
      <c r="A6381" t="s">
        <v>17187</v>
      </c>
      <c r="B6381" s="14" t="s">
        <v>1436</v>
      </c>
      <c r="C6381">
        <v>21.040299959999999</v>
      </c>
      <c r="D6381">
        <v>12.42968248</v>
      </c>
      <c r="E6381">
        <v>7.0137556940000003</v>
      </c>
      <c r="F6381">
        <v>13.92219867</v>
      </c>
      <c r="G6381">
        <v>7.1857927400000001</v>
      </c>
      <c r="H6381">
        <v>8.529560687</v>
      </c>
      <c r="I6381">
        <v>12.614320149999999</v>
      </c>
      <c r="J6381">
        <v>16.077812120000001</v>
      </c>
      <c r="K6381">
        <v>10.55244658</v>
      </c>
      <c r="L6381">
        <v>14.55006397</v>
      </c>
      <c r="M6381">
        <v>12.565103949999999</v>
      </c>
      <c r="N6381">
        <v>8.4150462430000008</v>
      </c>
      <c r="O6381">
        <v>20.583145859999998</v>
      </c>
      <c r="P6381">
        <v>13.065279690000001</v>
      </c>
      <c r="Q6381">
        <v>10.285354760000001</v>
      </c>
    </row>
    <row r="6382" spans="1:17">
      <c r="A6382" t="e">
        <v>#N/A</v>
      </c>
      <c r="B6382" s="14" t="s">
        <v>17188</v>
      </c>
      <c r="C6382">
        <v>0</v>
      </c>
      <c r="D6382">
        <v>4.1966808310000001</v>
      </c>
      <c r="E6382">
        <v>3.4261596459999999</v>
      </c>
      <c r="F6382">
        <v>0.51572348999999995</v>
      </c>
      <c r="G6382">
        <v>1.635617833</v>
      </c>
      <c r="H6382">
        <v>0</v>
      </c>
      <c r="I6382">
        <v>0</v>
      </c>
      <c r="J6382">
        <v>2.4015097550000002</v>
      </c>
      <c r="K6382">
        <v>0.85938393300000004</v>
      </c>
      <c r="L6382">
        <v>3.5909311239999999</v>
      </c>
      <c r="M6382">
        <v>0</v>
      </c>
      <c r="N6382">
        <v>0.23352361399999999</v>
      </c>
      <c r="O6382">
        <v>2.0979820650000001</v>
      </c>
      <c r="P6382">
        <v>0</v>
      </c>
      <c r="Q6382">
        <v>1.302256249</v>
      </c>
    </row>
    <row r="6383" spans="1:17">
      <c r="A6383" t="s">
        <v>17189</v>
      </c>
      <c r="B6383" s="14" t="s">
        <v>17190</v>
      </c>
      <c r="C6383">
        <v>89.477771930000003</v>
      </c>
      <c r="D6383">
        <v>13.307293400000001</v>
      </c>
      <c r="E6383">
        <v>11.38327801</v>
      </c>
      <c r="F6383">
        <v>8.3469065530000002</v>
      </c>
      <c r="G6383">
        <v>11.66938977</v>
      </c>
      <c r="H6383">
        <v>41.573718169999999</v>
      </c>
      <c r="I6383">
        <v>29.199929950000001</v>
      </c>
      <c r="J6383">
        <v>17.133680510000001</v>
      </c>
      <c r="K6383">
        <v>31.791997129999999</v>
      </c>
      <c r="L6383">
        <v>52.58356414</v>
      </c>
      <c r="M6383">
        <v>74.467958859999996</v>
      </c>
      <c r="N6383">
        <v>15.426711490000001</v>
      </c>
      <c r="O6383">
        <v>78.305591190000001</v>
      </c>
      <c r="P6383">
        <v>18.400016470000001</v>
      </c>
      <c r="Q6383">
        <v>30.53988214</v>
      </c>
    </row>
    <row r="6384" spans="1:17">
      <c r="A6384" t="s">
        <v>17189</v>
      </c>
      <c r="B6384" s="14" t="s">
        <v>7164</v>
      </c>
      <c r="C6384">
        <v>14.885310459999999</v>
      </c>
      <c r="D6384">
        <v>6.6776292069999998</v>
      </c>
      <c r="E6384">
        <v>2.226960638</v>
      </c>
      <c r="F6384">
        <v>2.4694081529999998</v>
      </c>
      <c r="G6384">
        <v>2.345503238</v>
      </c>
      <c r="H6384">
        <v>11.68367069</v>
      </c>
      <c r="I6384">
        <v>9.6327207520000009</v>
      </c>
      <c r="J6384">
        <v>3.9981161049999998</v>
      </c>
      <c r="K6384">
        <v>8.1876695870000002</v>
      </c>
      <c r="L6384">
        <v>15.166203360000001</v>
      </c>
      <c r="M6384">
        <v>11.42921823</v>
      </c>
      <c r="N6384">
        <v>2.5918543430000001</v>
      </c>
      <c r="O6384">
        <v>13.497222750000001</v>
      </c>
      <c r="P6384">
        <v>6.8533422860000002</v>
      </c>
      <c r="Q6384">
        <v>11.575676290000001</v>
      </c>
    </row>
    <row r="6385" spans="1:17">
      <c r="A6385" t="s">
        <v>17191</v>
      </c>
      <c r="B6385" s="14" t="s">
        <v>2577</v>
      </c>
      <c r="C6385">
        <v>5.108960808</v>
      </c>
      <c r="D6385">
        <v>9.5731914180000004</v>
      </c>
      <c r="E6385">
        <v>5.6391388080000002</v>
      </c>
      <c r="F6385">
        <v>8.0264120349999999</v>
      </c>
      <c r="G6385">
        <v>6.6901827960000002</v>
      </c>
      <c r="H6385">
        <v>9.7288594980000003</v>
      </c>
      <c r="I6385">
        <v>2.793936596</v>
      </c>
      <c r="J6385">
        <v>2.617645633</v>
      </c>
      <c r="K6385">
        <v>5.6010569329999997</v>
      </c>
      <c r="L6385">
        <v>14.52661209</v>
      </c>
      <c r="M6385">
        <v>4.4948235900000002</v>
      </c>
      <c r="N6385">
        <v>5.1432974170000003</v>
      </c>
      <c r="O6385">
        <v>4.9508050990000001</v>
      </c>
      <c r="P6385">
        <v>5.748795383</v>
      </c>
      <c r="Q6385">
        <v>14.048257100000001</v>
      </c>
    </row>
    <row r="6386" spans="1:17">
      <c r="A6386" t="s">
        <v>17192</v>
      </c>
      <c r="B6386" s="14" t="s">
        <v>17193</v>
      </c>
      <c r="C6386">
        <v>0.24669912299999999</v>
      </c>
      <c r="D6386">
        <v>0.81978173899999995</v>
      </c>
      <c r="E6386">
        <v>0.78737381699999998</v>
      </c>
      <c r="F6386">
        <v>0.87309460699999997</v>
      </c>
      <c r="G6386">
        <v>0.80940610099999999</v>
      </c>
      <c r="H6386">
        <v>0.85271471200000004</v>
      </c>
      <c r="I6386">
        <v>3.5976616199999998</v>
      </c>
      <c r="J6386">
        <v>1.5637070689999999</v>
      </c>
      <c r="K6386">
        <v>0.55957496200000001</v>
      </c>
      <c r="L6386">
        <v>1.4029085750000001</v>
      </c>
      <c r="M6386">
        <v>0.47355043800000002</v>
      </c>
      <c r="N6386">
        <v>1.0035656399999999</v>
      </c>
      <c r="O6386">
        <v>0.54642782599999995</v>
      </c>
      <c r="P6386">
        <v>0.81427912800000002</v>
      </c>
      <c r="Q6386">
        <v>1.69588926</v>
      </c>
    </row>
    <row r="6387" spans="1:17">
      <c r="A6387" t="s">
        <v>17194</v>
      </c>
      <c r="B6387" s="14" t="s">
        <v>7216</v>
      </c>
      <c r="C6387">
        <v>11.08972638</v>
      </c>
      <c r="D6387">
        <v>19.471016540000001</v>
      </c>
      <c r="E6387">
        <v>21.519024259999998</v>
      </c>
      <c r="F6387">
        <v>23.42980215</v>
      </c>
      <c r="G6387">
        <v>24.02902722</v>
      </c>
      <c r="H6387">
        <v>12.36941798</v>
      </c>
      <c r="I6387">
        <v>33.893148230000001</v>
      </c>
      <c r="J6387">
        <v>32.708418790000003</v>
      </c>
      <c r="K6387">
        <v>38.159543560000003</v>
      </c>
      <c r="L6387">
        <v>25.30766113</v>
      </c>
      <c r="M6387">
        <v>8.4922521750000008</v>
      </c>
      <c r="N6387">
        <v>12.88519327</v>
      </c>
      <c r="O6387">
        <v>13.13089246</v>
      </c>
      <c r="P6387">
        <v>10.70856725</v>
      </c>
      <c r="Q6387">
        <v>14.5169671</v>
      </c>
    </row>
    <row r="6388" spans="1:17">
      <c r="A6388" t="e">
        <v>#N/A</v>
      </c>
      <c r="B6388" s="14" t="s">
        <v>17195</v>
      </c>
      <c r="C6388">
        <v>40.956132099999998</v>
      </c>
      <c r="D6388">
        <v>6.8048659430000003</v>
      </c>
      <c r="E6388">
        <v>1.4524118669999999</v>
      </c>
      <c r="F6388">
        <v>1.858309437</v>
      </c>
      <c r="G6388">
        <v>1.17872624</v>
      </c>
      <c r="H6388">
        <v>2.6215691959999998</v>
      </c>
      <c r="I6388">
        <v>4.9772607869999996</v>
      </c>
      <c r="J6388">
        <v>9.9513800920000008</v>
      </c>
      <c r="K6388">
        <v>12.386492390000001</v>
      </c>
      <c r="L6388">
        <v>23.721908630000001</v>
      </c>
      <c r="M6388">
        <v>0</v>
      </c>
      <c r="N6388">
        <v>1.6829139799999999</v>
      </c>
      <c r="O6388">
        <v>11.339506370000001</v>
      </c>
      <c r="P6388">
        <v>6.6567777570000004</v>
      </c>
      <c r="Q6388">
        <v>9.3848549479999992</v>
      </c>
    </row>
    <row r="6389" spans="1:17">
      <c r="A6389" t="s">
        <v>17196</v>
      </c>
      <c r="B6389" s="14" t="s">
        <v>8819</v>
      </c>
      <c r="C6389">
        <v>13.216315509999999</v>
      </c>
      <c r="D6389">
        <v>9.4551921950000004</v>
      </c>
      <c r="E6389">
        <v>4.5482624149999999</v>
      </c>
      <c r="F6389">
        <v>7.9439637630000002</v>
      </c>
      <c r="G6389">
        <v>6.0490843410000004</v>
      </c>
      <c r="H6389">
        <v>17.856245130000001</v>
      </c>
      <c r="I6389">
        <v>13.98891173</v>
      </c>
      <c r="J6389">
        <v>7.9508208720000004</v>
      </c>
      <c r="K6389">
        <v>9.4983709849999993</v>
      </c>
      <c r="L6389">
        <v>10.64057395</v>
      </c>
      <c r="M6389">
        <v>9.2748096090000001</v>
      </c>
      <c r="N6389">
        <v>7.6438134440000001</v>
      </c>
      <c r="O6389">
        <v>9.6529314730000007</v>
      </c>
      <c r="P6389">
        <v>30.36485996</v>
      </c>
      <c r="Q6389">
        <v>12.244016999999999</v>
      </c>
    </row>
    <row r="6390" spans="1:17">
      <c r="A6390" t="s">
        <v>17197</v>
      </c>
      <c r="B6390" s="14" t="s">
        <v>17198</v>
      </c>
      <c r="C6390">
        <v>1.0625411629999999</v>
      </c>
      <c r="D6390">
        <v>0.549239704</v>
      </c>
      <c r="E6390">
        <v>0.37680496600000002</v>
      </c>
      <c r="F6390">
        <v>0.19284343200000001</v>
      </c>
      <c r="G6390">
        <v>0.18348097099999999</v>
      </c>
      <c r="H6390">
        <v>0</v>
      </c>
      <c r="I6390">
        <v>3.6155573639999998</v>
      </c>
      <c r="J6390">
        <v>0.80819247699999996</v>
      </c>
      <c r="K6390">
        <v>0.32134768000000002</v>
      </c>
      <c r="L6390">
        <v>0.89516636400000005</v>
      </c>
      <c r="M6390">
        <v>0.67986572300000003</v>
      </c>
      <c r="N6390">
        <v>0.34928403400000002</v>
      </c>
      <c r="O6390">
        <v>0</v>
      </c>
      <c r="P6390">
        <v>2.125531359</v>
      </c>
      <c r="Q6390">
        <v>1.217375052</v>
      </c>
    </row>
    <row r="6391" spans="1:17">
      <c r="A6391" t="s">
        <v>17199</v>
      </c>
      <c r="B6391" s="14" t="s">
        <v>8847</v>
      </c>
      <c r="C6391">
        <v>0.87003019400000003</v>
      </c>
      <c r="D6391">
        <v>5.3324959950000004</v>
      </c>
      <c r="E6391">
        <v>4.2269367139999998</v>
      </c>
      <c r="F6391">
        <v>3.94760256</v>
      </c>
      <c r="G6391">
        <v>4.1065034230000004</v>
      </c>
      <c r="H6391">
        <v>1.893457808</v>
      </c>
      <c r="I6391">
        <v>7.1897650549999996</v>
      </c>
      <c r="J6391">
        <v>6.2867612810000004</v>
      </c>
      <c r="K6391">
        <v>7.2359644359999997</v>
      </c>
      <c r="L6391">
        <v>2.7486762109999998</v>
      </c>
      <c r="M6391">
        <v>0</v>
      </c>
      <c r="N6391">
        <v>5.9345172420000001</v>
      </c>
      <c r="O6391">
        <v>0.64235967699999996</v>
      </c>
      <c r="P6391">
        <v>9.006715238</v>
      </c>
      <c r="Q6391">
        <v>5.1834188320000001</v>
      </c>
    </row>
    <row r="6392" spans="1:17">
      <c r="A6392" t="s">
        <v>17200</v>
      </c>
      <c r="B6392" s="14" t="s">
        <v>108</v>
      </c>
      <c r="C6392">
        <v>4.9813101499999997</v>
      </c>
      <c r="D6392">
        <v>4.0462656189999997</v>
      </c>
      <c r="E6392">
        <v>2.1450396399999998</v>
      </c>
      <c r="F6392">
        <v>2.389331232</v>
      </c>
      <c r="G6392">
        <v>1.5974753370000001</v>
      </c>
      <c r="H6392">
        <v>3.461796428</v>
      </c>
      <c r="I6392">
        <v>0.34592105400000001</v>
      </c>
      <c r="J6392">
        <v>5.9840491780000002</v>
      </c>
      <c r="K6392">
        <v>6.1336615459999999</v>
      </c>
      <c r="L6392">
        <v>5.8453180949999997</v>
      </c>
      <c r="M6392">
        <v>0.45532649800000002</v>
      </c>
      <c r="N6392">
        <v>2.8655936209999999</v>
      </c>
      <c r="O6392">
        <v>15.49927933</v>
      </c>
      <c r="P6392">
        <v>2.8470644049999998</v>
      </c>
      <c r="Q6392">
        <v>9.2945641269999992</v>
      </c>
    </row>
    <row r="6393" spans="1:17">
      <c r="A6393" t="s">
        <v>17200</v>
      </c>
      <c r="B6393" s="14" t="s">
        <v>17201</v>
      </c>
      <c r="C6393">
        <v>0</v>
      </c>
      <c r="D6393">
        <v>3.8793346479999999</v>
      </c>
      <c r="E6393">
        <v>2.7944814899999999</v>
      </c>
      <c r="F6393">
        <v>5.7604309310000001</v>
      </c>
      <c r="G6393">
        <v>1.0079567140000001</v>
      </c>
      <c r="H6393">
        <v>8.4066220680000008</v>
      </c>
      <c r="I6393">
        <v>8.5123470700000006</v>
      </c>
      <c r="J6393">
        <v>3.6998524850000001</v>
      </c>
      <c r="K6393">
        <v>8.6059861000000009</v>
      </c>
      <c r="L6393">
        <v>0</v>
      </c>
      <c r="M6393">
        <v>2.8011428729999999</v>
      </c>
      <c r="N6393">
        <v>7.3753853859999996</v>
      </c>
      <c r="O6393">
        <v>4.8483401779999999</v>
      </c>
      <c r="P6393">
        <v>1.7514979260000001</v>
      </c>
      <c r="Q6393">
        <v>6.0189087389999996</v>
      </c>
    </row>
    <row r="6394" spans="1:17">
      <c r="A6394" t="s">
        <v>17202</v>
      </c>
      <c r="B6394" s="14" t="s">
        <v>3078</v>
      </c>
      <c r="C6394">
        <v>4.4888514349999999</v>
      </c>
      <c r="D6394">
        <v>2.2871910529999999</v>
      </c>
      <c r="E6394">
        <v>3.151891623</v>
      </c>
      <c r="F6394">
        <v>9.8985276029999998</v>
      </c>
      <c r="G6394">
        <v>2.3641789059999998</v>
      </c>
      <c r="H6394">
        <v>1.810165035</v>
      </c>
      <c r="I6394">
        <v>0.981926992</v>
      </c>
      <c r="J6394">
        <v>2.5607402929999998</v>
      </c>
      <c r="K6394">
        <v>2.9527310999999998</v>
      </c>
      <c r="L6394">
        <v>4.8217357769999998</v>
      </c>
      <c r="M6394">
        <v>2.154139764</v>
      </c>
      <c r="N6394">
        <v>4.8971424890000002</v>
      </c>
      <c r="O6394">
        <v>3.4799137290000002</v>
      </c>
      <c r="P6394">
        <v>1.4479604800000001</v>
      </c>
      <c r="Q6394">
        <v>3.0857811110000002</v>
      </c>
    </row>
    <row r="6395" spans="1:17">
      <c r="A6395" t="e">
        <v>#N/A</v>
      </c>
      <c r="B6395" s="14" t="s">
        <v>17203</v>
      </c>
      <c r="C6395">
        <v>0</v>
      </c>
      <c r="D6395">
        <v>5.3466803839999999</v>
      </c>
      <c r="E6395">
        <v>1.7117711289999999</v>
      </c>
      <c r="F6395">
        <v>2.920200543</v>
      </c>
      <c r="G6395">
        <v>1.852284091</v>
      </c>
      <c r="H6395">
        <v>3.089706552</v>
      </c>
      <c r="I6395">
        <v>7.8214098080000003</v>
      </c>
      <c r="J6395">
        <v>2.03972387</v>
      </c>
      <c r="K6395">
        <v>9.7322440209999996</v>
      </c>
      <c r="L6395">
        <v>0</v>
      </c>
      <c r="M6395">
        <v>5.1475547600000002</v>
      </c>
      <c r="N6395">
        <v>0.33057238900000002</v>
      </c>
      <c r="O6395">
        <v>0</v>
      </c>
      <c r="P6395">
        <v>2.8163290509999999</v>
      </c>
      <c r="Q6395">
        <v>0</v>
      </c>
    </row>
    <row r="6396" spans="1:17">
      <c r="A6396" t="e">
        <v>#N/A</v>
      </c>
      <c r="B6396" s="14" t="s">
        <v>17204</v>
      </c>
      <c r="C6396">
        <v>0</v>
      </c>
      <c r="D6396">
        <v>7.1599024269999996</v>
      </c>
      <c r="E6396">
        <v>4.2025221640000003</v>
      </c>
      <c r="F6396">
        <v>7.8210588469999998</v>
      </c>
      <c r="G6396">
        <v>4.9608999999999996</v>
      </c>
      <c r="H6396">
        <v>13.791733600000001</v>
      </c>
      <c r="I6396">
        <v>0</v>
      </c>
      <c r="J6396">
        <v>4.0971844690000001</v>
      </c>
      <c r="K6396">
        <v>1.6290930210000001</v>
      </c>
      <c r="L6396">
        <v>6.8071563910000004</v>
      </c>
      <c r="M6396">
        <v>0</v>
      </c>
      <c r="N6396">
        <v>0</v>
      </c>
      <c r="O6396">
        <v>0</v>
      </c>
      <c r="P6396">
        <v>1.0775519849999999</v>
      </c>
      <c r="Q6396">
        <v>7.4058746659999999</v>
      </c>
    </row>
    <row r="6397" spans="1:17">
      <c r="A6397" t="s">
        <v>17205</v>
      </c>
      <c r="B6397" s="14" t="s">
        <v>3500</v>
      </c>
      <c r="C6397">
        <v>10.15644926</v>
      </c>
      <c r="D6397">
        <v>44.34664763</v>
      </c>
      <c r="E6397">
        <v>30.725194049999999</v>
      </c>
      <c r="F6397">
        <v>35.833270040000002</v>
      </c>
      <c r="G6397">
        <v>31.229465690000001</v>
      </c>
      <c r="H6397">
        <v>28.751470019999999</v>
      </c>
      <c r="I6397">
        <v>9.5557089279999996</v>
      </c>
      <c r="J6397">
        <v>13.12456993</v>
      </c>
      <c r="K6397">
        <v>20.064791069999998</v>
      </c>
      <c r="L6397">
        <v>20.390867119999999</v>
      </c>
      <c r="M6397">
        <v>10.691232339999999</v>
      </c>
      <c r="N6397">
        <v>18.315624809999999</v>
      </c>
      <c r="O6397">
        <v>9.9781058930000004</v>
      </c>
      <c r="P6397">
        <v>37.775228300000002</v>
      </c>
      <c r="Q6397">
        <v>40.314671420000003</v>
      </c>
    </row>
    <row r="6398" spans="1:17">
      <c r="A6398" t="s">
        <v>17206</v>
      </c>
      <c r="B6398" s="14" t="s">
        <v>8180</v>
      </c>
      <c r="C6398">
        <v>2.2444257169999999</v>
      </c>
      <c r="D6398">
        <v>0.49721544600000001</v>
      </c>
      <c r="E6398">
        <v>0.549193237</v>
      </c>
      <c r="F6398">
        <v>0.122204044</v>
      </c>
      <c r="G6398">
        <v>0.27129921899999998</v>
      </c>
      <c r="H6398">
        <v>1.6377683649999999</v>
      </c>
      <c r="I6398">
        <v>3.2730899739999999</v>
      </c>
      <c r="J6398">
        <v>1.280370147</v>
      </c>
      <c r="K6398">
        <v>0.61090988300000004</v>
      </c>
      <c r="L6398">
        <v>0.85089454899999994</v>
      </c>
      <c r="M6398">
        <v>0.86165590599999997</v>
      </c>
      <c r="N6398">
        <v>0.85769162200000004</v>
      </c>
      <c r="O6398">
        <v>2.4856526639999998</v>
      </c>
      <c r="P6398">
        <v>0.53877599200000004</v>
      </c>
      <c r="Q6398">
        <v>4.3200935549999997</v>
      </c>
    </row>
    <row r="6399" spans="1:17">
      <c r="A6399" t="s">
        <v>17207</v>
      </c>
      <c r="B6399" s="14" t="s">
        <v>17208</v>
      </c>
      <c r="C6399">
        <v>3.3620705449999999</v>
      </c>
      <c r="D6399">
        <v>2.6068391919999998</v>
      </c>
      <c r="E6399">
        <v>5.6633223929999996</v>
      </c>
      <c r="F6399">
        <v>3.5848730550000001</v>
      </c>
      <c r="G6399">
        <v>2.2255055119999998</v>
      </c>
      <c r="H6399">
        <v>0.86081376600000004</v>
      </c>
      <c r="I6399">
        <v>8.1716221870000005</v>
      </c>
      <c r="J6399">
        <v>5.8248830910000002</v>
      </c>
      <c r="K6399">
        <v>4.3214068599999997</v>
      </c>
      <c r="L6399">
        <v>3.1865250399999998</v>
      </c>
      <c r="M6399">
        <v>29.04142835</v>
      </c>
      <c r="N6399">
        <v>7.0456324099999996</v>
      </c>
      <c r="O6399">
        <v>12.4114</v>
      </c>
      <c r="P6399">
        <v>1.849529526</v>
      </c>
      <c r="Q6399">
        <v>3.081594162</v>
      </c>
    </row>
    <row r="6400" spans="1:17">
      <c r="A6400" t="s">
        <v>17209</v>
      </c>
      <c r="B6400" s="14" t="s">
        <v>17210</v>
      </c>
      <c r="C6400">
        <v>228.35051300000001</v>
      </c>
      <c r="D6400">
        <v>4.305300806</v>
      </c>
      <c r="E6400">
        <v>32.305484550000003</v>
      </c>
      <c r="F6400">
        <v>1.9840186040000001</v>
      </c>
      <c r="G6400">
        <v>30.622614339999998</v>
      </c>
      <c r="H6400">
        <v>5.597821283</v>
      </c>
      <c r="I6400">
        <v>53.139578399999998</v>
      </c>
      <c r="J6400">
        <v>65.287161670000003</v>
      </c>
      <c r="K6400">
        <v>45.18337408</v>
      </c>
      <c r="L6400">
        <v>61.397881169999998</v>
      </c>
      <c r="M6400">
        <v>13.98923705</v>
      </c>
      <c r="N6400">
        <v>10.78054897</v>
      </c>
      <c r="O6400">
        <v>107.6141389</v>
      </c>
      <c r="P6400">
        <v>10.56951726</v>
      </c>
      <c r="Q6400">
        <v>30.059138350000001</v>
      </c>
    </row>
    <row r="6401" spans="1:17">
      <c r="A6401" t="e">
        <v>#N/A</v>
      </c>
      <c r="B6401" s="14" t="s">
        <v>17211</v>
      </c>
      <c r="C6401">
        <v>0</v>
      </c>
      <c r="D6401">
        <v>0</v>
      </c>
      <c r="E6401">
        <v>0</v>
      </c>
      <c r="F6401">
        <v>0</v>
      </c>
      <c r="G6401">
        <v>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</row>
    <row r="6402" spans="1:17">
      <c r="A6402" t="s">
        <v>17212</v>
      </c>
      <c r="B6402" s="14" t="s">
        <v>17213</v>
      </c>
      <c r="C6402">
        <v>653.28267170000004</v>
      </c>
      <c r="D6402">
        <v>59.545836039999998</v>
      </c>
      <c r="E6402">
        <v>46.207982729999998</v>
      </c>
      <c r="F6402">
        <v>26.168521250000001</v>
      </c>
      <c r="G6402">
        <v>46.722269400000002</v>
      </c>
      <c r="H6402">
        <v>85.455245880000007</v>
      </c>
      <c r="I6402">
        <v>244.01450080000001</v>
      </c>
      <c r="J6402">
        <v>127.72305420000001</v>
      </c>
      <c r="K6402">
        <v>451.40622780000001</v>
      </c>
      <c r="L6402">
        <v>456.64674120000001</v>
      </c>
      <c r="M6402">
        <v>235.7668831</v>
      </c>
      <c r="N6402">
        <v>108.39924600000001</v>
      </c>
      <c r="O6402">
        <v>386.390421</v>
      </c>
      <c r="P6402">
        <v>61.692173439999998</v>
      </c>
      <c r="Q6402">
        <v>160.3010084</v>
      </c>
    </row>
    <row r="6403" spans="1:17">
      <c r="A6403" t="s">
        <v>17214</v>
      </c>
      <c r="B6403" s="14" t="s">
        <v>7422</v>
      </c>
      <c r="C6403">
        <v>48.240451440000001</v>
      </c>
      <c r="D6403">
        <v>13.28368603</v>
      </c>
      <c r="E6403">
        <v>11.0797937</v>
      </c>
      <c r="F6403">
        <v>8.7143757480000001</v>
      </c>
      <c r="G6403">
        <v>9.9651266379999992</v>
      </c>
      <c r="H6403">
        <v>20.431640269999999</v>
      </c>
      <c r="I6403">
        <v>15.779438130000001</v>
      </c>
      <c r="J6403">
        <v>13.77407418</v>
      </c>
      <c r="K6403">
        <v>86.30991736</v>
      </c>
      <c r="L6403">
        <v>121.06978479999999</v>
      </c>
      <c r="M6403">
        <v>31.15506942</v>
      </c>
      <c r="N6403">
        <v>8.6143700059999997</v>
      </c>
      <c r="O6403">
        <v>33.952495769999999</v>
      </c>
      <c r="P6403">
        <v>8.8609828880000006</v>
      </c>
      <c r="Q6403">
        <v>31.612412599999999</v>
      </c>
    </row>
    <row r="6404" spans="1:17">
      <c r="A6404" t="s">
        <v>17215</v>
      </c>
      <c r="B6404" s="14" t="s">
        <v>17216</v>
      </c>
      <c r="C6404">
        <v>43.09297377</v>
      </c>
      <c r="D6404">
        <v>208.4327151</v>
      </c>
      <c r="E6404">
        <v>217.00296259999999</v>
      </c>
      <c r="F6404">
        <v>316.75288330000001</v>
      </c>
      <c r="G6404">
        <v>150.06722500000001</v>
      </c>
      <c r="H6404">
        <v>383.41019399999999</v>
      </c>
      <c r="I6404">
        <v>230.42553419999999</v>
      </c>
      <c r="J6404">
        <v>233.084272</v>
      </c>
      <c r="K6404">
        <v>162.90930209999999</v>
      </c>
      <c r="L6404">
        <v>133.87407569999999</v>
      </c>
      <c r="M6404">
        <v>6.8932472440000003</v>
      </c>
      <c r="N6404">
        <v>157.59391869999999</v>
      </c>
      <c r="O6404">
        <v>19.885221309999999</v>
      </c>
      <c r="P6404">
        <v>51.722495270000003</v>
      </c>
      <c r="Q6404">
        <v>390.04273239999998</v>
      </c>
    </row>
    <row r="6405" spans="1:17">
      <c r="A6405" t="e">
        <v>#N/A</v>
      </c>
      <c r="B6405" s="14" t="s">
        <v>17217</v>
      </c>
      <c r="C6405">
        <v>67.859632020000006</v>
      </c>
      <c r="D6405">
        <v>1.28855834</v>
      </c>
      <c r="E6405">
        <v>3.094046407</v>
      </c>
      <c r="F6405">
        <v>2.9030632160000001</v>
      </c>
      <c r="G6405">
        <v>2.678420188</v>
      </c>
      <c r="H6405">
        <v>17.126354630000002</v>
      </c>
      <c r="I6405">
        <v>11.30983202</v>
      </c>
      <c r="J6405">
        <v>8.3568029599999996</v>
      </c>
      <c r="K6405">
        <v>7.0364581179999997</v>
      </c>
      <c r="L6405">
        <v>9.8006007499999992</v>
      </c>
      <c r="M6405">
        <v>7.4434125169999996</v>
      </c>
      <c r="N6405">
        <v>3.1070700599999999</v>
      </c>
      <c r="O6405">
        <v>12.88338282</v>
      </c>
      <c r="P6405">
        <v>3.1997729119999998</v>
      </c>
      <c r="Q6405">
        <v>6.6641282200000003</v>
      </c>
    </row>
    <row r="6406" spans="1:17">
      <c r="A6406" t="s">
        <v>17218</v>
      </c>
      <c r="B6406" s="14" t="s">
        <v>17219</v>
      </c>
      <c r="C6406">
        <v>139.54383820000001</v>
      </c>
      <c r="D6406">
        <v>77.910708929999998</v>
      </c>
      <c r="E6406">
        <v>25.27793531</v>
      </c>
      <c r="F6406">
        <v>51.465201020000002</v>
      </c>
      <c r="G6406">
        <v>29.469501569999998</v>
      </c>
      <c r="H6406">
        <v>25.34782088</v>
      </c>
      <c r="I6406">
        <v>67.374838370000006</v>
      </c>
      <c r="J6406">
        <v>54.504402220000003</v>
      </c>
      <c r="K6406">
        <v>142.00632770000001</v>
      </c>
      <c r="L6406">
        <v>355.6661507</v>
      </c>
      <c r="M6406">
        <v>45.246771289999998</v>
      </c>
      <c r="N6406">
        <v>35.2172804</v>
      </c>
      <c r="O6406">
        <v>103.3759108</v>
      </c>
      <c r="P6406">
        <v>40.315943269999998</v>
      </c>
      <c r="Q6406">
        <v>83.611986810000005</v>
      </c>
    </row>
    <row r="6407" spans="1:17">
      <c r="A6407" t="s">
        <v>17220</v>
      </c>
      <c r="B6407" s="14" t="s">
        <v>17221</v>
      </c>
      <c r="C6407">
        <v>293.34287870000003</v>
      </c>
      <c r="D6407">
        <v>62.080900010000001</v>
      </c>
      <c r="E6407">
        <v>40.030084850000001</v>
      </c>
      <c r="F6407">
        <v>42.249623700000001</v>
      </c>
      <c r="G6407">
        <v>56.540971880000001</v>
      </c>
      <c r="H6407">
        <v>84.337545520000006</v>
      </c>
      <c r="I6407">
        <v>86.991457969999999</v>
      </c>
      <c r="J6407">
        <v>55.344507669999999</v>
      </c>
      <c r="K6407">
        <v>125.937941</v>
      </c>
      <c r="L6407">
        <v>195.70574619999999</v>
      </c>
      <c r="M6407">
        <v>156.0281043</v>
      </c>
      <c r="N6407">
        <v>43.79716852</v>
      </c>
      <c r="O6407">
        <v>395.28979220000002</v>
      </c>
      <c r="P6407">
        <v>41.650377409999997</v>
      </c>
      <c r="Q6407">
        <v>219.67822670000001</v>
      </c>
    </row>
    <row r="6408" spans="1:17">
      <c r="A6408" t="s">
        <v>17222</v>
      </c>
      <c r="B6408" s="14" t="s">
        <v>9079</v>
      </c>
      <c r="C6408">
        <v>16.953929259999999</v>
      </c>
      <c r="D6408">
        <v>25.462160870000002</v>
      </c>
      <c r="E6408">
        <v>4.4656935950000003</v>
      </c>
      <c r="F6408">
        <v>2.3077604100000002</v>
      </c>
      <c r="G6408">
        <v>6.5821114449999998</v>
      </c>
      <c r="H6408">
        <v>19.399018259999998</v>
      </c>
      <c r="I6408">
        <v>4.6038253090000003</v>
      </c>
      <c r="J6408">
        <v>3.6315015860000002</v>
      </c>
      <c r="K6408">
        <v>7.9033150939999999</v>
      </c>
      <c r="L6408">
        <v>13.88927153</v>
      </c>
      <c r="M6408">
        <v>13.46642299</v>
      </c>
      <c r="N6408">
        <v>4.2807814070000001</v>
      </c>
      <c r="O6408">
        <v>14.24394392</v>
      </c>
      <c r="P6408">
        <v>7.9290985510000001</v>
      </c>
      <c r="Q6408">
        <v>10.60977514</v>
      </c>
    </row>
    <row r="6409" spans="1:17">
      <c r="A6409" t="s">
        <v>17223</v>
      </c>
      <c r="B6409" s="14" t="s">
        <v>315</v>
      </c>
      <c r="C6409">
        <v>3.5448440510000001</v>
      </c>
      <c r="D6409">
        <v>0.93254570800000003</v>
      </c>
      <c r="E6409">
        <v>0.51855155500000005</v>
      </c>
      <c r="F6409">
        <v>0.39204945600000002</v>
      </c>
      <c r="G6409">
        <v>0.87993431499999997</v>
      </c>
      <c r="H6409">
        <v>0.76579636699999998</v>
      </c>
      <c r="I6409">
        <v>0.323094718</v>
      </c>
      <c r="J6409">
        <v>1.432402653</v>
      </c>
      <c r="K6409">
        <v>2.0101469679999999</v>
      </c>
      <c r="L6409">
        <v>1.5398878460000001</v>
      </c>
      <c r="M6409">
        <v>0.42528081200000001</v>
      </c>
      <c r="N6409">
        <v>1.092449526</v>
      </c>
      <c r="O6409">
        <v>2.2082836970000002</v>
      </c>
      <c r="P6409">
        <v>0.46535909199999997</v>
      </c>
      <c r="Q6409">
        <v>1.979932515</v>
      </c>
    </row>
    <row r="6410" spans="1:17">
      <c r="A6410" t="s">
        <v>17224</v>
      </c>
      <c r="B6410" s="14" t="s">
        <v>1387</v>
      </c>
      <c r="C6410">
        <v>0.45481754600000002</v>
      </c>
      <c r="D6410">
        <v>2.1159036169999998</v>
      </c>
      <c r="E6410">
        <v>1.2096767340000001</v>
      </c>
      <c r="F6410">
        <v>1.485828911</v>
      </c>
      <c r="G6410">
        <v>1.413692594</v>
      </c>
      <c r="H6410">
        <v>1.9214254399999999</v>
      </c>
      <c r="I6410">
        <v>1.989808002</v>
      </c>
      <c r="J6410">
        <v>1.8450365689999999</v>
      </c>
      <c r="K6410">
        <v>1.856950745</v>
      </c>
      <c r="L6410">
        <v>4.0233193060000003</v>
      </c>
      <c r="M6410">
        <v>0.87304342800000001</v>
      </c>
      <c r="N6410">
        <v>0.50459617999999995</v>
      </c>
      <c r="O6410">
        <v>0</v>
      </c>
      <c r="P6410">
        <v>1.0235557120000001</v>
      </c>
      <c r="Q6410">
        <v>1.2506249439999999</v>
      </c>
    </row>
    <row r="6411" spans="1:17">
      <c r="A6411" t="s">
        <v>17225</v>
      </c>
      <c r="B6411" s="14" t="s">
        <v>5337</v>
      </c>
      <c r="C6411">
        <v>72.22743011</v>
      </c>
      <c r="D6411">
        <v>0.76345737499999999</v>
      </c>
      <c r="E6411">
        <v>0.73327608899999996</v>
      </c>
      <c r="F6411">
        <v>0.48864621400000002</v>
      </c>
      <c r="G6411">
        <v>0.47112163200000001</v>
      </c>
      <c r="H6411">
        <v>0.38603426800000001</v>
      </c>
      <c r="I6411">
        <v>357.03539169999999</v>
      </c>
      <c r="J6411">
        <v>1.5836938110000001</v>
      </c>
      <c r="K6411">
        <v>174.3826258</v>
      </c>
      <c r="L6411">
        <v>237.62324960000001</v>
      </c>
      <c r="M6411">
        <v>120.4520655</v>
      </c>
      <c r="N6411">
        <v>1.1151645750000001</v>
      </c>
      <c r="O6411">
        <v>126.2670068</v>
      </c>
      <c r="P6411">
        <v>1.421874055</v>
      </c>
      <c r="Q6411">
        <v>45.999168210000001</v>
      </c>
    </row>
    <row r="6412" spans="1:17">
      <c r="A6412" t="s">
        <v>17226</v>
      </c>
      <c r="B6412" s="14" t="s">
        <v>17227</v>
      </c>
      <c r="C6412">
        <v>4.5527716890000001</v>
      </c>
      <c r="D6412">
        <v>0.12607392100000001</v>
      </c>
      <c r="E6412">
        <v>0.16145322500000001</v>
      </c>
      <c r="F6412">
        <v>0.10328683600000001</v>
      </c>
      <c r="G6412">
        <v>0.19654461400000001</v>
      </c>
      <c r="H6412">
        <v>0.29141926800000001</v>
      </c>
      <c r="I6412">
        <v>2.4897735399999998</v>
      </c>
      <c r="J6412">
        <v>0.21643372299999999</v>
      </c>
      <c r="K6412">
        <v>0.94662502100000001</v>
      </c>
      <c r="L6412">
        <v>0.95890122200000005</v>
      </c>
      <c r="M6412">
        <v>5.097899891</v>
      </c>
      <c r="N6412">
        <v>0.77168988599999999</v>
      </c>
      <c r="O6412">
        <v>5.0420956190000004</v>
      </c>
      <c r="P6412">
        <v>0.17076501399999999</v>
      </c>
      <c r="Q6412">
        <v>2.0864813020000001</v>
      </c>
    </row>
    <row r="6413" spans="1:17">
      <c r="A6413" t="s">
        <v>17228</v>
      </c>
      <c r="B6413" s="14" t="s">
        <v>4771</v>
      </c>
      <c r="C6413">
        <v>6.1693207650000002</v>
      </c>
      <c r="D6413">
        <v>0.73802400300000004</v>
      </c>
      <c r="E6413">
        <v>0.78760906500000005</v>
      </c>
      <c r="F6413">
        <v>0.62142600400000003</v>
      </c>
      <c r="G6413">
        <v>0.61788920999999997</v>
      </c>
      <c r="H6413">
        <v>0.94774386799999999</v>
      </c>
      <c r="I6413">
        <v>1.079620953</v>
      </c>
      <c r="J6413">
        <v>1.0167132720000001</v>
      </c>
      <c r="K6413">
        <v>0.78363900900000005</v>
      </c>
      <c r="L6413">
        <v>3.6642446259999999</v>
      </c>
      <c r="M6413">
        <v>1.1842298069999999</v>
      </c>
      <c r="N6413">
        <v>1.0647058119999999</v>
      </c>
      <c r="O6413">
        <v>4.3727286779999996</v>
      </c>
      <c r="P6413">
        <v>1.036664891</v>
      </c>
      <c r="Q6413">
        <v>1.272296962</v>
      </c>
    </row>
    <row r="6414" spans="1:17">
      <c r="A6414" t="s">
        <v>17229</v>
      </c>
      <c r="B6414" s="14" t="s">
        <v>8836</v>
      </c>
      <c r="C6414">
        <v>14.23662871</v>
      </c>
      <c r="D6414">
        <v>2.2102063379999999</v>
      </c>
      <c r="E6414">
        <v>2.659502539</v>
      </c>
      <c r="F6414">
        <v>1.556409817</v>
      </c>
      <c r="G6414">
        <v>2.1099647629999998</v>
      </c>
      <c r="H6414">
        <v>2.6261946570000001</v>
      </c>
      <c r="I6414">
        <v>11.44337646</v>
      </c>
      <c r="J6414">
        <v>8.5549547829999995</v>
      </c>
      <c r="K6414">
        <v>4.7802648090000002</v>
      </c>
      <c r="L6414">
        <v>10.9079569</v>
      </c>
      <c r="M6414">
        <v>3.4428813599999999</v>
      </c>
      <c r="N6414">
        <v>2.8466553929999998</v>
      </c>
      <c r="O6414">
        <v>4.4693168419999996</v>
      </c>
      <c r="P6414">
        <v>2.5059518540000001</v>
      </c>
      <c r="Q6414">
        <v>3.2365521749999999</v>
      </c>
    </row>
    <row r="6415" spans="1:17">
      <c r="A6415" t="s">
        <v>17230</v>
      </c>
      <c r="B6415" s="14" t="s">
        <v>17231</v>
      </c>
      <c r="C6415">
        <v>0</v>
      </c>
      <c r="D6415">
        <v>1.1364924489999999</v>
      </c>
      <c r="E6415">
        <v>1.0915641979999999</v>
      </c>
      <c r="F6415">
        <v>0.69830882599999999</v>
      </c>
      <c r="G6415">
        <v>1.3288125</v>
      </c>
      <c r="H6415">
        <v>0</v>
      </c>
      <c r="I6415">
        <v>1.8703371280000001</v>
      </c>
      <c r="J6415">
        <v>5.6905339850000001</v>
      </c>
      <c r="K6415">
        <v>0</v>
      </c>
      <c r="L6415">
        <v>0</v>
      </c>
      <c r="M6415">
        <v>0</v>
      </c>
      <c r="N6415">
        <v>3.9524959549999998</v>
      </c>
      <c r="O6415">
        <v>0</v>
      </c>
      <c r="P6415">
        <v>0.96209998600000002</v>
      </c>
      <c r="Q6415">
        <v>2.6449552380000001</v>
      </c>
    </row>
    <row r="6416" spans="1:17">
      <c r="A6416" t="s">
        <v>17232</v>
      </c>
      <c r="B6416" s="14" t="s">
        <v>7599</v>
      </c>
      <c r="C6416">
        <v>20.28361159</v>
      </c>
      <c r="D6416">
        <v>77.288184900000005</v>
      </c>
      <c r="E6416">
        <v>45.273375710000003</v>
      </c>
      <c r="F6416">
        <v>85.314748929999993</v>
      </c>
      <c r="G6416">
        <v>48.686141020000001</v>
      </c>
      <c r="H6416">
        <v>31.315905900000001</v>
      </c>
      <c r="I6416">
        <v>68.625572109999993</v>
      </c>
      <c r="J6416">
        <v>78.220805650000003</v>
      </c>
      <c r="K6416">
        <v>117.2290857</v>
      </c>
      <c r="L6416">
        <v>25.12005649</v>
      </c>
      <c r="M6416">
        <v>14.01672082</v>
      </c>
      <c r="N6416">
        <v>52.408388019999997</v>
      </c>
      <c r="O6416">
        <v>7.6376439410000003</v>
      </c>
      <c r="P6416">
        <v>126.90079919999999</v>
      </c>
      <c r="Q6416">
        <v>77.247589219999995</v>
      </c>
    </row>
    <row r="6417" spans="1:17">
      <c r="A6417" t="s">
        <v>17233</v>
      </c>
      <c r="B6417" s="14" t="s">
        <v>6337</v>
      </c>
      <c r="C6417">
        <v>3.9900901640000002</v>
      </c>
      <c r="D6417">
        <v>1.5468925</v>
      </c>
      <c r="E6417">
        <v>1.3530847880000001</v>
      </c>
      <c r="F6417">
        <v>1.205067661</v>
      </c>
      <c r="G6417">
        <v>0.94739409699999999</v>
      </c>
      <c r="H6417">
        <v>1.5803028079999999</v>
      </c>
      <c r="I6417">
        <v>7.2735332750000001</v>
      </c>
      <c r="J6417">
        <v>7.4451152970000001</v>
      </c>
      <c r="K6417">
        <v>2.602023575</v>
      </c>
      <c r="L6417">
        <v>3.8605400830000001</v>
      </c>
      <c r="M6417">
        <v>2.8721863519999999</v>
      </c>
      <c r="N6417">
        <v>3.1510176090000002</v>
      </c>
      <c r="O6417">
        <v>5.2474889569999998</v>
      </c>
      <c r="P6417">
        <v>2.4132674660000002</v>
      </c>
      <c r="Q6417">
        <v>1.114309846</v>
      </c>
    </row>
    <row r="6418" spans="1:17">
      <c r="A6418" t="s">
        <v>17234</v>
      </c>
      <c r="B6418" s="14" t="s">
        <v>1728</v>
      </c>
      <c r="C6418">
        <v>5.7033492179999996</v>
      </c>
      <c r="D6418">
        <v>8.9420124790000006</v>
      </c>
      <c r="E6418">
        <v>8.7953658949999998</v>
      </c>
      <c r="F6418">
        <v>7.6822080489999998</v>
      </c>
      <c r="G6418">
        <v>8.5817263770000007</v>
      </c>
      <c r="H6418">
        <v>8.9706872349999998</v>
      </c>
      <c r="I6418">
        <v>17.277312599999998</v>
      </c>
      <c r="J6418">
        <v>22.807860250000001</v>
      </c>
      <c r="K6418">
        <v>25.696820389999999</v>
      </c>
      <c r="L6418">
        <v>20.541117870000001</v>
      </c>
      <c r="M6418">
        <v>3.582930771</v>
      </c>
      <c r="N6418">
        <v>8.992814074</v>
      </c>
      <c r="O6418">
        <v>6.1727821330000001</v>
      </c>
      <c r="P6418">
        <v>5.7719718049999997</v>
      </c>
      <c r="Q6418">
        <v>6.9680927879999999</v>
      </c>
    </row>
    <row r="6419" spans="1:17">
      <c r="A6419" t="s">
        <v>17235</v>
      </c>
      <c r="B6419" s="14" t="s">
        <v>6343</v>
      </c>
      <c r="C6419">
        <v>37.668404029999998</v>
      </c>
      <c r="D6419">
        <v>5.0883004520000004</v>
      </c>
      <c r="E6419">
        <v>9.9209100939999999</v>
      </c>
      <c r="F6419">
        <v>7.0032840619999996</v>
      </c>
      <c r="G6419">
        <v>7.4961875349999998</v>
      </c>
      <c r="H6419">
        <v>4.939864536</v>
      </c>
      <c r="I6419">
        <v>48.23347717</v>
      </c>
      <c r="J6419">
        <v>14.67512123</v>
      </c>
      <c r="K6419">
        <v>28.445703779999999</v>
      </c>
      <c r="L6419">
        <v>32.363649539999997</v>
      </c>
      <c r="M6419">
        <v>16.75388791</v>
      </c>
      <c r="N6419">
        <v>5.2946738919999996</v>
      </c>
      <c r="O6419">
        <v>24.92841426</v>
      </c>
      <c r="P6419">
        <v>6.2372760190000003</v>
      </c>
      <c r="Q6419">
        <v>19.105069700000001</v>
      </c>
    </row>
    <row r="6420" spans="1:17">
      <c r="A6420" t="s">
        <v>17236</v>
      </c>
      <c r="B6420" s="14" t="s">
        <v>17237</v>
      </c>
      <c r="C6420">
        <v>0</v>
      </c>
      <c r="D6420">
        <v>0</v>
      </c>
      <c r="E6420">
        <v>1.321367188</v>
      </c>
      <c r="F6420">
        <v>0.42266060500000002</v>
      </c>
      <c r="G6420">
        <v>1.0723750000000001</v>
      </c>
      <c r="H6420">
        <v>1.1925183180000001</v>
      </c>
      <c r="I6420">
        <v>0</v>
      </c>
      <c r="J6420">
        <v>1.5745236890000001</v>
      </c>
      <c r="K6420">
        <v>2.8172285320000001</v>
      </c>
      <c r="L6420">
        <v>0</v>
      </c>
      <c r="M6420">
        <v>0</v>
      </c>
      <c r="N6420">
        <v>3.4449122640000001</v>
      </c>
      <c r="O6420">
        <v>0</v>
      </c>
      <c r="P6420">
        <v>0</v>
      </c>
      <c r="Q6420">
        <v>0</v>
      </c>
    </row>
    <row r="6421" spans="1:17">
      <c r="A6421" t="s">
        <v>17238</v>
      </c>
      <c r="B6421" s="14" t="s">
        <v>576</v>
      </c>
      <c r="C6421">
        <v>98.315288989999999</v>
      </c>
      <c r="D6421">
        <v>100.70302359999999</v>
      </c>
      <c r="E6421">
        <v>126.3677643</v>
      </c>
      <c r="F6421">
        <v>92.48453499</v>
      </c>
      <c r="G6421">
        <v>113.53238899999999</v>
      </c>
      <c r="H6421">
        <v>32.048206190000002</v>
      </c>
      <c r="I6421">
        <v>89.533310700000001</v>
      </c>
      <c r="J6421">
        <v>144.0764016</v>
      </c>
      <c r="K6421">
        <v>114.9311287</v>
      </c>
      <c r="L6421">
        <v>132.79278790000001</v>
      </c>
      <c r="M6421">
        <v>50.346917070000003</v>
      </c>
      <c r="N6421">
        <v>244.08932970000001</v>
      </c>
      <c r="O6421">
        <v>88.25273584</v>
      </c>
      <c r="P6421">
        <v>301.8131788</v>
      </c>
      <c r="Q6421">
        <v>106.0574979</v>
      </c>
    </row>
    <row r="6422" spans="1:17">
      <c r="A6422" t="s">
        <v>17239</v>
      </c>
      <c r="B6422" s="14" t="s">
        <v>2758</v>
      </c>
      <c r="C6422">
        <v>10.101876499999999</v>
      </c>
      <c r="D6422">
        <v>0.63940110999999999</v>
      </c>
      <c r="E6422">
        <v>0.383827539</v>
      </c>
      <c r="F6422">
        <v>0.19643748599999999</v>
      </c>
      <c r="G6422">
        <v>0.53993487900000003</v>
      </c>
      <c r="H6422">
        <v>0.27711986599999999</v>
      </c>
      <c r="I6422">
        <v>2.4552940520000002</v>
      </c>
      <c r="J6422">
        <v>0.82325488700000005</v>
      </c>
      <c r="K6422">
        <v>4.2553769360000002</v>
      </c>
      <c r="L6422">
        <v>8.8145472970000007</v>
      </c>
      <c r="M6422">
        <v>3.6935279350000001</v>
      </c>
      <c r="N6422">
        <v>0.35579369500000002</v>
      </c>
      <c r="O6422">
        <v>5.5938042469999996</v>
      </c>
      <c r="P6422">
        <v>0.54128630600000005</v>
      </c>
      <c r="Q6422">
        <v>2.6454687219999999</v>
      </c>
    </row>
    <row r="6423" spans="1:17">
      <c r="A6423" t="s">
        <v>17240</v>
      </c>
      <c r="B6423" s="14" t="s">
        <v>8390</v>
      </c>
      <c r="C6423">
        <v>9.0740399979999999</v>
      </c>
      <c r="D6423">
        <v>41.139052159999999</v>
      </c>
      <c r="E6423">
        <v>24.426049760000001</v>
      </c>
      <c r="F6423">
        <v>44.522986060000001</v>
      </c>
      <c r="G6423">
        <v>25.763028519999999</v>
      </c>
      <c r="H6423">
        <v>17.262571000000001</v>
      </c>
      <c r="I6423">
        <v>39.08306924</v>
      </c>
      <c r="J6423">
        <v>42.508317939999998</v>
      </c>
      <c r="K6423">
        <v>61.363613710000003</v>
      </c>
      <c r="L6423">
        <v>12.00035235</v>
      </c>
      <c r="M6423">
        <v>13.36733433</v>
      </c>
      <c r="N6423">
        <v>28.19848356</v>
      </c>
      <c r="O6423">
        <v>8.8807784489999992</v>
      </c>
      <c r="P6423">
        <v>66.803267529999999</v>
      </c>
      <c r="Q6423">
        <v>47.146068069999998</v>
      </c>
    </row>
    <row r="6424" spans="1:17">
      <c r="A6424" t="s">
        <v>17241</v>
      </c>
      <c r="B6424" s="14" t="s">
        <v>6329</v>
      </c>
      <c r="C6424">
        <v>15.11540039</v>
      </c>
      <c r="D6424">
        <v>1.195916891</v>
      </c>
      <c r="E6424">
        <v>1.636811217</v>
      </c>
      <c r="F6424">
        <v>1.32267907</v>
      </c>
      <c r="G6424">
        <v>0.93219526100000005</v>
      </c>
      <c r="H6424">
        <v>0.207326714</v>
      </c>
      <c r="I6424">
        <v>5.5107710929999998</v>
      </c>
      <c r="J6424">
        <v>3.113800688</v>
      </c>
      <c r="K6424">
        <v>2.9387560380000002</v>
      </c>
      <c r="L6424">
        <v>4.7753907580000003</v>
      </c>
      <c r="M6424">
        <v>1.036239782</v>
      </c>
      <c r="N6424">
        <v>1.1978387740000001</v>
      </c>
      <c r="O6424">
        <v>4.4839224519999998</v>
      </c>
      <c r="P6424">
        <v>1.3363757460000001</v>
      </c>
      <c r="Q6424">
        <v>2.4121530770000001</v>
      </c>
    </row>
    <row r="6425" spans="1:17">
      <c r="A6425" t="s">
        <v>17242</v>
      </c>
      <c r="B6425" s="14" t="s">
        <v>6324</v>
      </c>
      <c r="C6425">
        <v>1.6814915800000001</v>
      </c>
      <c r="D6425">
        <v>2.607546803</v>
      </c>
      <c r="E6425">
        <v>3.6851402900000001</v>
      </c>
      <c r="F6425">
        <v>2.0141774109999999</v>
      </c>
      <c r="G6425">
        <v>4.645793974</v>
      </c>
      <c r="H6425">
        <v>0.51662845700000004</v>
      </c>
      <c r="I6425">
        <v>171.6506468</v>
      </c>
      <c r="J6425">
        <v>103.9384373</v>
      </c>
      <c r="K6425">
        <v>10.984438280000001</v>
      </c>
      <c r="L6425">
        <v>8.2872140099999996</v>
      </c>
      <c r="M6425">
        <v>0.64554025500000001</v>
      </c>
      <c r="N6425">
        <v>21.349915450000001</v>
      </c>
      <c r="O6425">
        <v>1.1173292100000001</v>
      </c>
      <c r="P6425">
        <v>2.42185951</v>
      </c>
      <c r="Q6425">
        <v>2.54300528</v>
      </c>
    </row>
    <row r="6426" spans="1:17">
      <c r="A6426" t="s">
        <v>17243</v>
      </c>
      <c r="B6426" s="14" t="s">
        <v>17244</v>
      </c>
      <c r="C6426">
        <v>2.37645076</v>
      </c>
      <c r="D6426">
        <v>9.1253658380000005</v>
      </c>
      <c r="E6426">
        <v>7.3319404060000002</v>
      </c>
      <c r="F6426">
        <v>11.142133469999999</v>
      </c>
      <c r="G6426">
        <v>5.6539669119999996</v>
      </c>
      <c r="H6426">
        <v>2.94088437</v>
      </c>
      <c r="I6426">
        <v>6.9312493570000004</v>
      </c>
      <c r="J6426">
        <v>17.406339249999998</v>
      </c>
      <c r="K6426">
        <v>20.962594020000001</v>
      </c>
      <c r="L6426">
        <v>7.841577215</v>
      </c>
      <c r="M6426">
        <v>1.5205692449999999</v>
      </c>
      <c r="N6426">
        <v>11.685438039999999</v>
      </c>
      <c r="O6426">
        <v>1.7545783509999999</v>
      </c>
      <c r="P6426">
        <v>19.570245610000001</v>
      </c>
      <c r="Q6426">
        <v>10.52795908</v>
      </c>
    </row>
    <row r="6427" spans="1:17">
      <c r="A6427" t="s">
        <v>17245</v>
      </c>
      <c r="B6427" s="14" t="s">
        <v>7559</v>
      </c>
      <c r="C6427">
        <v>249.95493959999999</v>
      </c>
      <c r="D6427">
        <v>1.5666617190000001</v>
      </c>
      <c r="E6427">
        <v>2.0495431119999998</v>
      </c>
      <c r="F6427">
        <v>1.0290107319999999</v>
      </c>
      <c r="G6427">
        <v>1.684391792</v>
      </c>
      <c r="H6427">
        <v>1.966757404</v>
      </c>
      <c r="I6427">
        <v>86.238721369999993</v>
      </c>
      <c r="J6427">
        <v>1.159276188</v>
      </c>
      <c r="K6427">
        <v>26.495007099999999</v>
      </c>
      <c r="L6427">
        <v>50.385417990000001</v>
      </c>
      <c r="M6427">
        <v>204.32464039999999</v>
      </c>
      <c r="N6427">
        <v>2.6453599149999998</v>
      </c>
      <c r="O6427">
        <v>276.414557</v>
      </c>
      <c r="P6427">
        <v>1.061008524</v>
      </c>
      <c r="Q6427">
        <v>61.01956766</v>
      </c>
    </row>
    <row r="6428" spans="1:17">
      <c r="A6428" t="s">
        <v>17246</v>
      </c>
      <c r="B6428" s="14" t="s">
        <v>7982</v>
      </c>
      <c r="C6428">
        <v>1.7398382429999999</v>
      </c>
      <c r="D6428">
        <v>0.49055036000000002</v>
      </c>
      <c r="E6428">
        <v>0.370195365</v>
      </c>
      <c r="F6428">
        <v>0.27988517299999999</v>
      </c>
      <c r="G6428">
        <v>0.30043750000000002</v>
      </c>
      <c r="H6428">
        <v>6.0744900999999997E-2</v>
      </c>
      <c r="I6428">
        <v>2.0759237829999999</v>
      </c>
      <c r="J6428">
        <v>0.94239253000000001</v>
      </c>
      <c r="K6428">
        <v>0.64577222400000001</v>
      </c>
      <c r="L6428">
        <v>0.89945191700000005</v>
      </c>
      <c r="M6428">
        <v>1.51804564</v>
      </c>
      <c r="N6428">
        <v>0.85789295600000004</v>
      </c>
      <c r="O6428">
        <v>2.1019996480000001</v>
      </c>
      <c r="P6428">
        <v>0.30849104100000002</v>
      </c>
      <c r="Q6428">
        <v>1.0872916969999999</v>
      </c>
    </row>
    <row r="6429" spans="1:17">
      <c r="A6429" t="s">
        <v>17247</v>
      </c>
      <c r="B6429" s="14" t="s">
        <v>2460</v>
      </c>
      <c r="C6429">
        <v>2.329897501</v>
      </c>
      <c r="D6429">
        <v>0.64518788500000002</v>
      </c>
      <c r="E6429">
        <v>0.80558669500000002</v>
      </c>
      <c r="F6429">
        <v>0.87214734100000002</v>
      </c>
      <c r="G6429">
        <v>0.60349453500000005</v>
      </c>
      <c r="H6429">
        <v>0.67110692400000005</v>
      </c>
      <c r="I6429">
        <v>2.5483013620000001</v>
      </c>
      <c r="J6429">
        <v>2.0675339269999999</v>
      </c>
      <c r="K6429">
        <v>4.2278295610000001</v>
      </c>
      <c r="L6429">
        <v>2.9443271649999998</v>
      </c>
      <c r="M6429">
        <v>4.4723465899999999</v>
      </c>
      <c r="N6429">
        <v>0.359013737</v>
      </c>
      <c r="O6429">
        <v>3.8704662070000002</v>
      </c>
      <c r="P6429">
        <v>0.26216885400000001</v>
      </c>
      <c r="Q6429">
        <v>3.60370488</v>
      </c>
    </row>
    <row r="6430" spans="1:17">
      <c r="A6430" t="s">
        <v>17248</v>
      </c>
      <c r="B6430" s="14" t="s">
        <v>9195</v>
      </c>
      <c r="C6430">
        <v>6.8956753019999999</v>
      </c>
      <c r="D6430">
        <v>41.415555990000001</v>
      </c>
      <c r="E6430">
        <v>34.561474230000002</v>
      </c>
      <c r="F6430">
        <v>55.692396080000002</v>
      </c>
      <c r="G6430">
        <v>23.682775159999998</v>
      </c>
      <c r="H6430">
        <v>10.00476407</v>
      </c>
      <c r="I6430">
        <v>25.698917940000001</v>
      </c>
      <c r="J6430">
        <v>101.2091558</v>
      </c>
      <c r="K6430">
        <v>63.259586140000003</v>
      </c>
      <c r="L6430">
        <v>15.007738120000001</v>
      </c>
      <c r="M6430">
        <v>8.8243795889999994</v>
      </c>
      <c r="N6430">
        <v>37.590803090000001</v>
      </c>
      <c r="O6430">
        <v>14.425086329999999</v>
      </c>
      <c r="P6430">
        <v>112.7681142</v>
      </c>
      <c r="Q6430">
        <v>52.143403259999999</v>
      </c>
    </row>
    <row r="6431" spans="1:17">
      <c r="A6431" t="s">
        <v>17249</v>
      </c>
      <c r="B6431" s="14" t="s">
        <v>5232</v>
      </c>
      <c r="C6431">
        <v>7.3503628179999998</v>
      </c>
      <c r="D6431">
        <v>1.0284325110000001</v>
      </c>
      <c r="E6431">
        <v>0.57620274100000002</v>
      </c>
      <c r="F6431">
        <v>0.60558257199999999</v>
      </c>
      <c r="G6431">
        <v>0.534429508</v>
      </c>
      <c r="H6431">
        <v>0.29715210600000003</v>
      </c>
      <c r="I6431">
        <v>0.56416726500000003</v>
      </c>
      <c r="J6431">
        <v>0.76015938800000005</v>
      </c>
      <c r="K6431">
        <v>1.4039958589999999</v>
      </c>
      <c r="L6431">
        <v>2.688853344</v>
      </c>
      <c r="M6431">
        <v>0.37129903199999997</v>
      </c>
      <c r="N6431">
        <v>0.81071523599999995</v>
      </c>
      <c r="O6431">
        <v>0.85688073099999995</v>
      </c>
      <c r="P6431">
        <v>0.52237297599999999</v>
      </c>
      <c r="Q6431">
        <v>0.53188170899999998</v>
      </c>
    </row>
    <row r="6432" spans="1:17">
      <c r="A6432" t="s">
        <v>17250</v>
      </c>
      <c r="B6432" s="14" t="s">
        <v>8503</v>
      </c>
      <c r="C6432">
        <v>91.996730020000001</v>
      </c>
      <c r="D6432">
        <v>581.51202639999997</v>
      </c>
      <c r="E6432">
        <v>482.48340030000003</v>
      </c>
      <c r="F6432">
        <v>744.67883940000002</v>
      </c>
      <c r="G6432">
        <v>488.71620200000001</v>
      </c>
      <c r="H6432">
        <v>764.87570289999996</v>
      </c>
      <c r="I6432">
        <v>274.95558269999998</v>
      </c>
      <c r="J6432">
        <v>295.34219639999998</v>
      </c>
      <c r="K6432">
        <v>864.26674849999995</v>
      </c>
      <c r="L6432">
        <v>454.17147469999998</v>
      </c>
      <c r="M6432">
        <v>51.425143149999997</v>
      </c>
      <c r="N6432">
        <v>117.5809977</v>
      </c>
      <c r="O6432">
        <v>22.951975149999999</v>
      </c>
      <c r="P6432">
        <v>321.70268340000001</v>
      </c>
      <c r="Q6432">
        <v>344.70101260000001</v>
      </c>
    </row>
    <row r="6433" spans="1:17">
      <c r="A6433" t="s">
        <v>17251</v>
      </c>
      <c r="B6433" s="14" t="s">
        <v>4813</v>
      </c>
      <c r="C6433">
        <v>9.4718883480000002</v>
      </c>
      <c r="D6433">
        <v>3.297392082</v>
      </c>
      <c r="E6433">
        <v>3.0662689269999999</v>
      </c>
      <c r="F6433">
        <v>1.657682648</v>
      </c>
      <c r="G6433">
        <v>1.495422018</v>
      </c>
      <c r="H6433">
        <v>0.41574033100000002</v>
      </c>
      <c r="I6433">
        <v>5.525216103</v>
      </c>
      <c r="J6433">
        <v>5.0088632029999998</v>
      </c>
      <c r="K6433">
        <v>7.4275325639999998</v>
      </c>
      <c r="L6433">
        <v>3.847426204</v>
      </c>
      <c r="M6433">
        <v>6.2337360400000001</v>
      </c>
      <c r="N6433">
        <v>2.4853584660000001</v>
      </c>
      <c r="O6433">
        <v>8.2420723969999994</v>
      </c>
      <c r="P6433">
        <v>2.9436728940000001</v>
      </c>
      <c r="Q6433">
        <v>2.6975308010000001</v>
      </c>
    </row>
    <row r="6434" spans="1:17">
      <c r="A6434" t="s">
        <v>17252</v>
      </c>
      <c r="B6434" s="14" t="s">
        <v>4330</v>
      </c>
      <c r="C6434">
        <v>1.9694300499999999</v>
      </c>
      <c r="D6434">
        <v>0.73834487400000004</v>
      </c>
      <c r="E6434">
        <v>0.59633601700000005</v>
      </c>
      <c r="F6434">
        <v>0.80423351399999998</v>
      </c>
      <c r="G6434">
        <v>0.47088513399999998</v>
      </c>
      <c r="H6434">
        <v>1.105463606</v>
      </c>
      <c r="I6434">
        <v>1.3255654189999999</v>
      </c>
      <c r="J6434">
        <v>1.0370716369999999</v>
      </c>
      <c r="K6434">
        <v>0.54980395400000004</v>
      </c>
      <c r="L6434">
        <v>1.1486764270000001</v>
      </c>
      <c r="M6434">
        <v>1.4540048299999999</v>
      </c>
      <c r="N6434">
        <v>1.0831520830000001</v>
      </c>
      <c r="O6434">
        <v>2.516654935</v>
      </c>
      <c r="P6434">
        <v>1.0000757600000001</v>
      </c>
      <c r="Q6434">
        <v>0.83313826000000002</v>
      </c>
    </row>
    <row r="6435" spans="1:17">
      <c r="A6435" t="s">
        <v>17253</v>
      </c>
      <c r="B6435" s="14" t="s">
        <v>17254</v>
      </c>
      <c r="C6435">
        <v>767.79997930000002</v>
      </c>
      <c r="D6435">
        <v>414.06044930000002</v>
      </c>
      <c r="E6435">
        <v>91.910960180000004</v>
      </c>
      <c r="F6435">
        <v>51.529372090000003</v>
      </c>
      <c r="G6435">
        <v>140.78157490000001</v>
      </c>
      <c r="H6435">
        <v>155.87036850000001</v>
      </c>
      <c r="I6435">
        <v>448.2252178</v>
      </c>
      <c r="J6435">
        <v>242.2074408</v>
      </c>
      <c r="K6435">
        <v>1129.4576810000001</v>
      </c>
      <c r="L6435">
        <v>2500.6845349999999</v>
      </c>
      <c r="M6435">
        <v>553.53963859999999</v>
      </c>
      <c r="N6435">
        <v>118.4931029</v>
      </c>
      <c r="O6435">
        <v>533.58677179999995</v>
      </c>
      <c r="P6435">
        <v>286.65050280000003</v>
      </c>
      <c r="Q6435">
        <v>346.70701559999998</v>
      </c>
    </row>
    <row r="6436" spans="1:17">
      <c r="A6436" t="s">
        <v>17255</v>
      </c>
      <c r="B6436" s="14" t="s">
        <v>17256</v>
      </c>
      <c r="C6436">
        <v>86.336097280000004</v>
      </c>
      <c r="D6436">
        <v>37.615128120000001</v>
      </c>
      <c r="E6436">
        <v>28.780021909999999</v>
      </c>
      <c r="F6436">
        <v>28.008996679999999</v>
      </c>
      <c r="G6436">
        <v>29.320301829999998</v>
      </c>
      <c r="H6436">
        <v>44.763065660000002</v>
      </c>
      <c r="I6436">
        <v>39.870113410000002</v>
      </c>
      <c r="J6436">
        <v>40.678395549999998</v>
      </c>
      <c r="K6436">
        <v>54.180114580000001</v>
      </c>
      <c r="L6436">
        <v>73.645367919999998</v>
      </c>
      <c r="M6436">
        <v>35.907333199999997</v>
      </c>
      <c r="N6436">
        <v>22.349918590000001</v>
      </c>
      <c r="O6436">
        <v>65.337155730000006</v>
      </c>
      <c r="P6436">
        <v>25.47453037</v>
      </c>
      <c r="Q6436">
        <v>61.328555590000001</v>
      </c>
    </row>
    <row r="6437" spans="1:17">
      <c r="A6437" t="e">
        <v>#N/A</v>
      </c>
      <c r="B6437" s="14" t="s">
        <v>17257</v>
      </c>
      <c r="C6437">
        <v>0</v>
      </c>
      <c r="D6437">
        <v>0</v>
      </c>
      <c r="E6437">
        <v>0.46906184000000001</v>
      </c>
      <c r="F6437">
        <v>0.200049325</v>
      </c>
      <c r="G6437">
        <v>0</v>
      </c>
      <c r="H6437">
        <v>0</v>
      </c>
      <c r="I6437">
        <v>0</v>
      </c>
      <c r="J6437">
        <v>0</v>
      </c>
      <c r="K6437">
        <v>0</v>
      </c>
      <c r="L6437">
        <v>0.92861563999999996</v>
      </c>
      <c r="M6437">
        <v>0</v>
      </c>
      <c r="N6437">
        <v>0.181167786</v>
      </c>
      <c r="O6437">
        <v>4.8828479370000002</v>
      </c>
      <c r="P6437">
        <v>0.220495513</v>
      </c>
      <c r="Q6437">
        <v>1.010291324</v>
      </c>
    </row>
    <row r="6438" spans="1:17">
      <c r="A6438" t="s">
        <v>17258</v>
      </c>
      <c r="B6438" s="14" t="s">
        <v>3055</v>
      </c>
      <c r="C6438">
        <v>21.77920499</v>
      </c>
      <c r="D6438">
        <v>3.5777290220000002</v>
      </c>
      <c r="E6438">
        <v>2.1992274439999999</v>
      </c>
      <c r="F6438">
        <v>4.7985909930000004</v>
      </c>
      <c r="G6438">
        <v>2.7090948319999999</v>
      </c>
      <c r="H6438">
        <v>3.3670321680000002</v>
      </c>
      <c r="I6438">
        <v>4.7103238950000001</v>
      </c>
      <c r="J6438">
        <v>3.6149832430000002</v>
      </c>
      <c r="K6438">
        <v>7.4519629360000001</v>
      </c>
      <c r="L6438">
        <v>13.353181640000001</v>
      </c>
      <c r="M6438">
        <v>21.611677950000001</v>
      </c>
      <c r="N6438">
        <v>2.377609589</v>
      </c>
      <c r="O6438">
        <v>19.520844069999999</v>
      </c>
      <c r="P6438">
        <v>2.6029803249999999</v>
      </c>
      <c r="Q6438">
        <v>7.5493031510000002</v>
      </c>
    </row>
    <row r="6439" spans="1:17">
      <c r="A6439" t="s">
        <v>17259</v>
      </c>
      <c r="B6439" s="14" t="s">
        <v>17260</v>
      </c>
      <c r="C6439">
        <v>1.827320053</v>
      </c>
      <c r="D6439">
        <v>0.40481257599999998</v>
      </c>
      <c r="E6439">
        <v>0.58321405699999995</v>
      </c>
      <c r="F6439">
        <v>0</v>
      </c>
      <c r="G6439">
        <v>0.94663191400000002</v>
      </c>
      <c r="H6439">
        <v>0</v>
      </c>
      <c r="I6439">
        <v>0</v>
      </c>
      <c r="J6439">
        <v>1.1582502800000001</v>
      </c>
      <c r="K6439">
        <v>0.82896326300000001</v>
      </c>
      <c r="L6439">
        <v>2.3092123450000002</v>
      </c>
      <c r="M6439">
        <v>0</v>
      </c>
      <c r="N6439">
        <v>0.67577187500000002</v>
      </c>
      <c r="O6439">
        <v>0</v>
      </c>
      <c r="P6439">
        <v>0</v>
      </c>
      <c r="Q6439">
        <v>0</v>
      </c>
    </row>
    <row r="6440" spans="1:17">
      <c r="A6440" t="s">
        <v>17261</v>
      </c>
      <c r="B6440" s="14" t="s">
        <v>1189</v>
      </c>
      <c r="C6440">
        <v>405.80671269999999</v>
      </c>
      <c r="D6440">
        <v>41.443346130000002</v>
      </c>
      <c r="E6440">
        <v>106.6168833</v>
      </c>
      <c r="F6440">
        <v>33.107150679999997</v>
      </c>
      <c r="G6440">
        <v>130.47565220000001</v>
      </c>
      <c r="H6440">
        <v>31.473238739999999</v>
      </c>
      <c r="I6440">
        <v>381.52280469999999</v>
      </c>
      <c r="J6440">
        <v>717.52415440000004</v>
      </c>
      <c r="K6440">
        <v>190.597286</v>
      </c>
      <c r="L6440">
        <v>321.93038580000001</v>
      </c>
      <c r="M6440">
        <v>196.28905370000001</v>
      </c>
      <c r="N6440">
        <v>4577.6836320000002</v>
      </c>
      <c r="O6440">
        <v>317.38699919999999</v>
      </c>
      <c r="P6440">
        <v>1740.8628450000001</v>
      </c>
      <c r="Q6440">
        <v>347.28917710000002</v>
      </c>
    </row>
    <row r="6441" spans="1:17">
      <c r="A6441" t="s">
        <v>17262</v>
      </c>
      <c r="B6441" s="14" t="s">
        <v>17263</v>
      </c>
      <c r="C6441">
        <v>8.5857449480000003</v>
      </c>
      <c r="D6441">
        <v>20.541923799999999</v>
      </c>
      <c r="E6441">
        <v>21.5566909</v>
      </c>
      <c r="F6441">
        <v>28.98344573</v>
      </c>
      <c r="G6441">
        <v>17.791169440000001</v>
      </c>
      <c r="H6441">
        <v>100.2409577</v>
      </c>
      <c r="I6441">
        <v>55.091343930000001</v>
      </c>
      <c r="J6441">
        <v>63.128252269999997</v>
      </c>
      <c r="K6441">
        <v>32.717335929999997</v>
      </c>
      <c r="L6441">
        <v>23.327365459999999</v>
      </c>
      <c r="M6441">
        <v>1.6480736650000001</v>
      </c>
      <c r="N6441">
        <v>17.56913213</v>
      </c>
      <c r="O6441">
        <v>8.5576732040000003</v>
      </c>
      <c r="P6441">
        <v>22.155902560000001</v>
      </c>
      <c r="Q6441">
        <v>14.16508252</v>
      </c>
    </row>
    <row r="6442" spans="1:17">
      <c r="A6442" t="s">
        <v>17264</v>
      </c>
      <c r="B6442" s="14" t="s">
        <v>5209</v>
      </c>
      <c r="C6442">
        <v>6.6928613229999998</v>
      </c>
      <c r="D6442">
        <v>2.8006421060000002</v>
      </c>
      <c r="E6442">
        <v>2.5053232919999999</v>
      </c>
      <c r="F6442">
        <v>2.8005704790000001</v>
      </c>
      <c r="G6442">
        <v>2.8679272579999999</v>
      </c>
      <c r="H6442">
        <v>2.665629182</v>
      </c>
      <c r="I6442">
        <v>3.253443576</v>
      </c>
      <c r="J6442">
        <v>2.9853101460000002</v>
      </c>
      <c r="K6442">
        <v>3.486024381</v>
      </c>
      <c r="L6442">
        <v>6.4217171630000003</v>
      </c>
      <c r="M6442">
        <v>2.3791219479999999</v>
      </c>
      <c r="N6442">
        <v>1.375070021</v>
      </c>
      <c r="O6442">
        <v>3.019784509</v>
      </c>
      <c r="P6442">
        <v>2.9380431520000001</v>
      </c>
      <c r="Q6442">
        <v>5.112098359</v>
      </c>
    </row>
    <row r="6443" spans="1:17">
      <c r="A6443" t="s">
        <v>17265</v>
      </c>
      <c r="B6443" s="14" t="s">
        <v>7312</v>
      </c>
      <c r="C6443">
        <v>1.7279260750000001</v>
      </c>
      <c r="D6443">
        <v>3.4451413350000002</v>
      </c>
      <c r="E6443">
        <v>1.3480893970000001</v>
      </c>
      <c r="F6443">
        <v>3.6848695139999998</v>
      </c>
      <c r="G6443">
        <v>1.3924422940000001</v>
      </c>
      <c r="H6443">
        <v>2.2120632690000002</v>
      </c>
      <c r="I6443">
        <v>0</v>
      </c>
      <c r="J6443">
        <v>2.8476479690000001</v>
      </c>
      <c r="K6443">
        <v>3.1354928439999998</v>
      </c>
      <c r="L6443">
        <v>4.3672133049999999</v>
      </c>
      <c r="M6443">
        <v>1.1056114829999999</v>
      </c>
      <c r="N6443">
        <v>1.917043227</v>
      </c>
      <c r="O6443">
        <v>5.1030414520000003</v>
      </c>
      <c r="P6443">
        <v>4.1478988530000001</v>
      </c>
      <c r="Q6443">
        <v>2.3756641190000001</v>
      </c>
    </row>
    <row r="6444" spans="1:17">
      <c r="A6444" t="s">
        <v>17266</v>
      </c>
      <c r="B6444" s="14" t="s">
        <v>1686</v>
      </c>
      <c r="C6444">
        <v>10.0360877</v>
      </c>
      <c r="D6444">
        <v>2.4598538730000001</v>
      </c>
      <c r="E6444">
        <v>2.9532624969999999</v>
      </c>
      <c r="F6444">
        <v>2.3834211779999999</v>
      </c>
      <c r="G6444">
        <v>1.8436643610000001</v>
      </c>
      <c r="H6444">
        <v>4.3464641300000002</v>
      </c>
      <c r="I6444">
        <v>1.8684029630000001</v>
      </c>
      <c r="J6444">
        <v>3.2213012440000002</v>
      </c>
      <c r="K6444">
        <v>4.649738095</v>
      </c>
      <c r="L6444">
        <v>6.4763018399999996</v>
      </c>
      <c r="M6444">
        <v>6.5582083400000002</v>
      </c>
      <c r="N6444">
        <v>2.1584633549999999</v>
      </c>
      <c r="O6444">
        <v>11.824200879999999</v>
      </c>
      <c r="P6444">
        <v>3.331830853</v>
      </c>
      <c r="Q6444">
        <v>2.6422200199999999</v>
      </c>
    </row>
    <row r="6445" spans="1:17">
      <c r="A6445" t="s">
        <v>17267</v>
      </c>
      <c r="B6445" s="14" t="s">
        <v>4329</v>
      </c>
      <c r="C6445">
        <v>5.1575741730000004</v>
      </c>
      <c r="D6445">
        <v>6.2841645350000004</v>
      </c>
      <c r="E6445">
        <v>5.8397710869999999</v>
      </c>
      <c r="F6445">
        <v>9.3773344390000002</v>
      </c>
      <c r="G6445">
        <v>4.5803135590000004</v>
      </c>
      <c r="H6445">
        <v>6.5083203139999997</v>
      </c>
      <c r="I6445">
        <v>8.0586336559999996</v>
      </c>
      <c r="J6445">
        <v>33.765527079999998</v>
      </c>
      <c r="K6445">
        <v>9.3589286840000003</v>
      </c>
      <c r="L6445">
        <v>5.353829513</v>
      </c>
      <c r="M6445">
        <v>2.8286295560000001</v>
      </c>
      <c r="N6445">
        <v>7.5385838999999999</v>
      </c>
      <c r="O6445">
        <v>4.895915327</v>
      </c>
      <c r="P6445">
        <v>14.31529254</v>
      </c>
      <c r="Q6445">
        <v>6.3312190499999996</v>
      </c>
    </row>
    <row r="6446" spans="1:17">
      <c r="A6446" t="s">
        <v>17268</v>
      </c>
      <c r="B6446" s="14" t="s">
        <v>2528</v>
      </c>
      <c r="C6446">
        <v>4.5478523239999999</v>
      </c>
      <c r="D6446">
        <v>1.2350019189999999</v>
      </c>
      <c r="E6446">
        <v>0.42140582300000001</v>
      </c>
      <c r="F6446">
        <v>1.1182863890000001</v>
      </c>
      <c r="G6446">
        <v>0.63332981799999999</v>
      </c>
      <c r="H6446">
        <v>2.2537113510000002</v>
      </c>
      <c r="I6446">
        <v>0.64182794499999996</v>
      </c>
      <c r="J6446">
        <v>0.53933728800000003</v>
      </c>
      <c r="K6446">
        <v>2.329342596</v>
      </c>
      <c r="L6446">
        <v>2.3174155860000001</v>
      </c>
      <c r="M6446">
        <v>3.3792828410000002</v>
      </c>
      <c r="N6446">
        <v>0.43403039100000002</v>
      </c>
      <c r="O6446">
        <v>2.924505017</v>
      </c>
      <c r="P6446">
        <v>2.6412464280000001</v>
      </c>
      <c r="Q6446">
        <v>2.6220918000000002</v>
      </c>
    </row>
    <row r="6447" spans="1:17">
      <c r="A6447" t="s">
        <v>17269</v>
      </c>
      <c r="B6447" s="14" t="s">
        <v>6171</v>
      </c>
      <c r="C6447">
        <v>7.8807405990000001</v>
      </c>
      <c r="D6447">
        <v>37.36635682</v>
      </c>
      <c r="E6447">
        <v>42.158519320000003</v>
      </c>
      <c r="F6447">
        <v>46.031002229999999</v>
      </c>
      <c r="G6447">
        <v>46.91907879</v>
      </c>
      <c r="H6447">
        <v>23.264466599999999</v>
      </c>
      <c r="I6447">
        <v>65.868255540000007</v>
      </c>
      <c r="J6447">
        <v>63.894112999999997</v>
      </c>
      <c r="K6447">
        <v>72.088874160000003</v>
      </c>
      <c r="L6447">
        <v>44.295309889999999</v>
      </c>
      <c r="M6447">
        <v>5.8703529650000004</v>
      </c>
      <c r="N6447">
        <v>24.533348409999999</v>
      </c>
      <c r="O6447">
        <v>8.3369540779999998</v>
      </c>
      <c r="P6447">
        <v>20.541314249999999</v>
      </c>
      <c r="Q6447">
        <v>22.316762730000001</v>
      </c>
    </row>
    <row r="6448" spans="1:17">
      <c r="A6448" t="s">
        <v>17270</v>
      </c>
      <c r="B6448" s="14" t="s">
        <v>4328</v>
      </c>
      <c r="C6448">
        <v>9.3752580969999997</v>
      </c>
      <c r="D6448">
        <v>24.718073709999999</v>
      </c>
      <c r="E6448">
        <v>17.276190849999999</v>
      </c>
      <c r="F6448">
        <v>25.176499159999999</v>
      </c>
      <c r="G6448">
        <v>16.449144499999999</v>
      </c>
      <c r="H6448">
        <v>23.87075415</v>
      </c>
      <c r="I6448">
        <v>9.4523315839999995</v>
      </c>
      <c r="J6448">
        <v>13.704490030000001</v>
      </c>
      <c r="K6448">
        <v>25.51850026</v>
      </c>
      <c r="L6448">
        <v>42.856340539999998</v>
      </c>
      <c r="M6448">
        <v>4.2213411509999998</v>
      </c>
      <c r="N6448">
        <v>11.956566130000001</v>
      </c>
      <c r="O6448">
        <v>6.6655618509999996</v>
      </c>
      <c r="P6448">
        <v>10.453885079999999</v>
      </c>
      <c r="Q6448">
        <v>18.857166849999999</v>
      </c>
    </row>
    <row r="6449" spans="1:17">
      <c r="A6449" t="s">
        <v>17271</v>
      </c>
      <c r="B6449" s="14" t="s">
        <v>3352</v>
      </c>
      <c r="C6449">
        <v>8.6654349439999994</v>
      </c>
      <c r="D6449">
        <v>33.118872340000003</v>
      </c>
      <c r="E6449">
        <v>8.5130142650000007</v>
      </c>
      <c r="F6449">
        <v>4.7925238309999996</v>
      </c>
      <c r="G6449">
        <v>8.8568241850000007</v>
      </c>
      <c r="H6449">
        <v>10.613638460000001</v>
      </c>
      <c r="I6449">
        <v>16.166218310000001</v>
      </c>
      <c r="J6449">
        <v>26.206146069999999</v>
      </c>
      <c r="K6449">
        <v>49.297771410000003</v>
      </c>
      <c r="L6449">
        <v>126.1790293</v>
      </c>
      <c r="M6449">
        <v>8.3917792539999994</v>
      </c>
      <c r="N6449">
        <v>10.085394900000001</v>
      </c>
      <c r="O6449">
        <v>12.27696272</v>
      </c>
      <c r="P6449">
        <v>16.022729510000001</v>
      </c>
      <c r="Q6449">
        <v>9.6598365200000007</v>
      </c>
    </row>
    <row r="6450" spans="1:17">
      <c r="A6450" t="e">
        <v>#N/A</v>
      </c>
      <c r="B6450" s="14" t="s">
        <v>17272</v>
      </c>
      <c r="C6450">
        <v>0</v>
      </c>
      <c r="D6450">
        <v>0</v>
      </c>
      <c r="E6450">
        <v>0</v>
      </c>
      <c r="F6450">
        <v>0.26515971900000002</v>
      </c>
      <c r="G6450">
        <v>0.67276356100000001</v>
      </c>
      <c r="H6450">
        <v>0</v>
      </c>
      <c r="I6450">
        <v>2.8407950720000001</v>
      </c>
      <c r="J6450">
        <v>0.24694770099999999</v>
      </c>
      <c r="K6450">
        <v>0.88370612000000004</v>
      </c>
      <c r="L6450">
        <v>1.2308537500000001</v>
      </c>
      <c r="M6450">
        <v>0</v>
      </c>
      <c r="N6450">
        <v>0</v>
      </c>
      <c r="O6450">
        <v>2.1573589160000002</v>
      </c>
      <c r="P6450">
        <v>0.292260562</v>
      </c>
      <c r="Q6450">
        <v>0</v>
      </c>
    </row>
    <row r="6451" spans="1:17">
      <c r="A6451" t="s">
        <v>17186</v>
      </c>
      <c r="B6451" s="14" t="s">
        <v>17273</v>
      </c>
      <c r="C6451">
        <v>120.623076</v>
      </c>
      <c r="D6451">
        <v>9.5733201490000006</v>
      </c>
      <c r="E6451">
        <v>5.7567844350000001</v>
      </c>
      <c r="F6451">
        <v>5.1150009519999999</v>
      </c>
      <c r="G6451">
        <v>3.0497798569999999</v>
      </c>
      <c r="H6451">
        <v>10.823812759999999</v>
      </c>
      <c r="I6451">
        <v>38.907777449999998</v>
      </c>
      <c r="J6451">
        <v>4.6684125940000003</v>
      </c>
      <c r="K6451">
        <v>56.254849989999997</v>
      </c>
      <c r="L6451">
        <v>36.802415119999999</v>
      </c>
      <c r="M6451">
        <v>103.147817</v>
      </c>
      <c r="N6451">
        <v>7.9674262420000002</v>
      </c>
      <c r="O6451">
        <v>115.276383</v>
      </c>
      <c r="P6451">
        <v>4.4538488540000003</v>
      </c>
      <c r="Q6451">
        <v>63.804631450000002</v>
      </c>
    </row>
    <row r="6452" spans="1:17">
      <c r="A6452" t="s">
        <v>17274</v>
      </c>
      <c r="B6452" s="14" t="s">
        <v>7029</v>
      </c>
      <c r="C6452">
        <v>334.63231780000001</v>
      </c>
      <c r="D6452">
        <v>98.429793829999994</v>
      </c>
      <c r="E6452">
        <v>38.775919989999998</v>
      </c>
      <c r="F6452">
        <v>31.7377261</v>
      </c>
      <c r="G6452">
        <v>52.953238140000003</v>
      </c>
      <c r="H6452">
        <v>82.669420310000007</v>
      </c>
      <c r="I6452">
        <v>122.4082429</v>
      </c>
      <c r="J6452">
        <v>62.851870750000003</v>
      </c>
      <c r="K6452">
        <v>150.7904394</v>
      </c>
      <c r="L6452">
        <v>261.176714</v>
      </c>
      <c r="M6452">
        <v>160.4065483</v>
      </c>
      <c r="N6452">
        <v>50.35629806</v>
      </c>
      <c r="O6452">
        <v>271.4413543</v>
      </c>
      <c r="P6452">
        <v>58.153251529999999</v>
      </c>
      <c r="Q6452">
        <v>137.9709321</v>
      </c>
    </row>
    <row r="6453" spans="1:17">
      <c r="A6453" t="s">
        <v>17275</v>
      </c>
      <c r="B6453" s="14" t="s">
        <v>6874</v>
      </c>
      <c r="C6453">
        <v>25.323897720000001</v>
      </c>
      <c r="D6453">
        <v>2.3735001489999998</v>
      </c>
      <c r="E6453">
        <v>2.4869127729999998</v>
      </c>
      <c r="F6453">
        <v>1.4583784550000001</v>
      </c>
      <c r="G6453">
        <v>1.962227054</v>
      </c>
      <c r="H6453">
        <v>2.1197200610000002</v>
      </c>
      <c r="I6453">
        <v>26.987553179999999</v>
      </c>
      <c r="J6453">
        <v>2.7575826640000001</v>
      </c>
      <c r="K6453">
        <v>12.07731697</v>
      </c>
      <c r="L6453">
        <v>14.35996042</v>
      </c>
      <c r="M6453">
        <v>14.95704591</v>
      </c>
      <c r="N6453">
        <v>1.640907283</v>
      </c>
      <c r="O6453">
        <v>17.618431139999998</v>
      </c>
      <c r="P6453">
        <v>1.217752341</v>
      </c>
      <c r="Q6453">
        <v>8.4810461969999995</v>
      </c>
    </row>
    <row r="6454" spans="1:17">
      <c r="A6454" t="s">
        <v>17276</v>
      </c>
      <c r="B6454" s="14" t="s">
        <v>4326</v>
      </c>
      <c r="C6454">
        <v>9.6534439459999994</v>
      </c>
      <c r="D6454">
        <v>1.325907857</v>
      </c>
      <c r="E6454">
        <v>0.92430839399999998</v>
      </c>
      <c r="F6454">
        <v>0.89353494899999997</v>
      </c>
      <c r="G6454">
        <v>0.80014516099999999</v>
      </c>
      <c r="H6454">
        <v>0.81564015899999998</v>
      </c>
      <c r="I6454">
        <v>4.2233419019999996</v>
      </c>
      <c r="J6454">
        <v>0.63636079000000001</v>
      </c>
      <c r="K6454">
        <v>2.277226803</v>
      </c>
      <c r="L6454">
        <v>4.1477297000000002</v>
      </c>
      <c r="M6454">
        <v>8.8945125730000001</v>
      </c>
      <c r="N6454">
        <v>1.380398587</v>
      </c>
      <c r="O6454">
        <v>8.1251441910000004</v>
      </c>
      <c r="P6454">
        <v>1.071758695</v>
      </c>
      <c r="Q6454">
        <v>2.1235482910000001</v>
      </c>
    </row>
    <row r="6455" spans="1:17">
      <c r="A6455" t="s">
        <v>17277</v>
      </c>
      <c r="B6455" s="14" t="s">
        <v>4325</v>
      </c>
      <c r="C6455">
        <v>98.267036919999995</v>
      </c>
      <c r="D6455">
        <v>6.719826812</v>
      </c>
      <c r="E6455">
        <v>8.1013355899999997</v>
      </c>
      <c r="F6455">
        <v>9.1610958520000008</v>
      </c>
      <c r="G6455">
        <v>4.9106077849999998</v>
      </c>
      <c r="H6455">
        <v>8.8585771649999998</v>
      </c>
      <c r="I6455">
        <v>11.058887009999999</v>
      </c>
      <c r="J6455">
        <v>4.6464712080000004</v>
      </c>
      <c r="K6455">
        <v>9.4604560279999994</v>
      </c>
      <c r="L6455">
        <v>24.956101279999999</v>
      </c>
      <c r="M6455">
        <v>4.2456496030000004</v>
      </c>
      <c r="N6455">
        <v>3.0381297140000001</v>
      </c>
      <c r="O6455">
        <v>13.647317149999999</v>
      </c>
      <c r="P6455">
        <v>12.84694247</v>
      </c>
      <c r="Q6455">
        <v>6.9506806350000003</v>
      </c>
    </row>
    <row r="6456" spans="1:17">
      <c r="A6456" t="s">
        <v>17179</v>
      </c>
      <c r="B6456" s="14" t="s">
        <v>8275</v>
      </c>
      <c r="C6456">
        <v>24.354896499999999</v>
      </c>
      <c r="D6456">
        <v>40.426590580000003</v>
      </c>
      <c r="E6456">
        <v>32.407094960000002</v>
      </c>
      <c r="F6456">
        <v>56.213860459999999</v>
      </c>
      <c r="G6456">
        <v>37.545956840000002</v>
      </c>
      <c r="H6456">
        <v>58.561822650000003</v>
      </c>
      <c r="I6456">
        <v>44.267842520000002</v>
      </c>
      <c r="J6456">
        <v>34.141258430000001</v>
      </c>
      <c r="K6456">
        <v>53.8018413</v>
      </c>
      <c r="L6456">
        <v>36.799371090000001</v>
      </c>
      <c r="M6456">
        <v>6.7754139579999997</v>
      </c>
      <c r="N6456">
        <v>22.538821039999998</v>
      </c>
      <c r="O6456">
        <v>13.6817121</v>
      </c>
      <c r="P6456">
        <v>67.307857200000001</v>
      </c>
      <c r="Q6456">
        <v>61.631224779999997</v>
      </c>
    </row>
    <row r="6457" spans="1:17">
      <c r="A6457" t="s">
        <v>17278</v>
      </c>
      <c r="B6457" s="14" t="s">
        <v>8499</v>
      </c>
      <c r="C6457">
        <v>17.938074270000001</v>
      </c>
      <c r="D6457">
        <v>148.18172150000001</v>
      </c>
      <c r="E6457">
        <v>113.86747819999999</v>
      </c>
      <c r="F6457">
        <v>170.5406983</v>
      </c>
      <c r="G6457">
        <v>113.0268758</v>
      </c>
      <c r="H6457">
        <v>122.1686672</v>
      </c>
      <c r="I6457">
        <v>106.96306389999999</v>
      </c>
      <c r="J6457">
        <v>127.7491923</v>
      </c>
      <c r="K6457">
        <v>109.4055472</v>
      </c>
      <c r="L6457">
        <v>60.449651350000003</v>
      </c>
      <c r="M6457">
        <v>23.720488830000001</v>
      </c>
      <c r="N6457">
        <v>77.443282909999994</v>
      </c>
      <c r="O6457">
        <v>11.47814898</v>
      </c>
      <c r="P6457">
        <v>241.0190479</v>
      </c>
      <c r="Q6457">
        <v>247.1722584</v>
      </c>
    </row>
    <row r="6458" spans="1:17">
      <c r="A6458" t="s">
        <v>17279</v>
      </c>
      <c r="B6458" s="14" t="s">
        <v>6885</v>
      </c>
      <c r="C6458">
        <v>4.0620426099999998</v>
      </c>
      <c r="D6458">
        <v>23.7967856</v>
      </c>
      <c r="E6458">
        <v>8.7750875740000005</v>
      </c>
      <c r="F6458">
        <v>14.86749096</v>
      </c>
      <c r="G6458">
        <v>5.9622292010000004</v>
      </c>
      <c r="H6458">
        <v>5.6768433500000004</v>
      </c>
      <c r="I6458">
        <v>7.8983417080000002</v>
      </c>
      <c r="J6458">
        <v>17.7799646</v>
      </c>
      <c r="K6458">
        <v>21.85699803</v>
      </c>
      <c r="L6458">
        <v>15.970159260000001</v>
      </c>
      <c r="M6458">
        <v>1.732728815</v>
      </c>
      <c r="N6458">
        <v>28.138574649999999</v>
      </c>
      <c r="O6458">
        <v>7.9975534880000003</v>
      </c>
      <c r="P6458">
        <v>12.20563153</v>
      </c>
      <c r="Q6458">
        <v>6.6706830999999998</v>
      </c>
    </row>
    <row r="6459" spans="1:17">
      <c r="A6459" t="e">
        <v>#N/A</v>
      </c>
      <c r="B6459" s="14" t="s">
        <v>17280</v>
      </c>
      <c r="C6459">
        <v>0</v>
      </c>
      <c r="D6459">
        <v>0</v>
      </c>
      <c r="E6459">
        <v>0</v>
      </c>
      <c r="F6459">
        <v>0</v>
      </c>
      <c r="G6459">
        <v>0.36759246099999998</v>
      </c>
      <c r="H6459">
        <v>0</v>
      </c>
      <c r="I6459">
        <v>0</v>
      </c>
      <c r="J6459">
        <v>0.26986037499999999</v>
      </c>
      <c r="K6459">
        <v>0.96569947099999998</v>
      </c>
      <c r="L6459">
        <v>0</v>
      </c>
      <c r="M6459">
        <v>0</v>
      </c>
      <c r="N6459">
        <v>0</v>
      </c>
      <c r="O6459">
        <v>0</v>
      </c>
      <c r="P6459">
        <v>0.319377521</v>
      </c>
      <c r="Q6459">
        <v>1.4633601140000001</v>
      </c>
    </row>
    <row r="6460" spans="1:17">
      <c r="A6460" t="s">
        <v>17281</v>
      </c>
      <c r="B6460" s="14" t="s">
        <v>17282</v>
      </c>
      <c r="C6460">
        <v>0</v>
      </c>
      <c r="D6460">
        <v>0.56127387799999995</v>
      </c>
      <c r="E6460">
        <v>0.269542693</v>
      </c>
      <c r="F6460">
        <v>0.34487031000000001</v>
      </c>
      <c r="G6460">
        <v>0.87500536799999995</v>
      </c>
      <c r="H6460">
        <v>0.97303641900000004</v>
      </c>
      <c r="I6460">
        <v>0</v>
      </c>
      <c r="J6460">
        <v>0.32118351299999998</v>
      </c>
      <c r="K6460">
        <v>1.1493601069999999</v>
      </c>
      <c r="L6460">
        <v>1.600865</v>
      </c>
      <c r="M6460">
        <v>0</v>
      </c>
      <c r="N6460">
        <v>0.62463985200000005</v>
      </c>
      <c r="O6460">
        <v>0</v>
      </c>
      <c r="P6460">
        <v>0.38011803100000002</v>
      </c>
      <c r="Q6460">
        <v>0</v>
      </c>
    </row>
    <row r="6461" spans="1:17">
      <c r="A6461" t="e">
        <v>#N/A</v>
      </c>
      <c r="B6461" s="14" t="s">
        <v>17283</v>
      </c>
      <c r="C6461">
        <v>0</v>
      </c>
      <c r="D6461">
        <v>0</v>
      </c>
      <c r="E6461">
        <v>0</v>
      </c>
      <c r="F6461">
        <v>0.26515971900000002</v>
      </c>
      <c r="G6461">
        <v>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0.292260562</v>
      </c>
      <c r="Q6461">
        <v>0</v>
      </c>
    </row>
    <row r="6462" spans="1:17">
      <c r="A6462" t="s">
        <v>17171</v>
      </c>
      <c r="B6462" s="14" t="s">
        <v>2153</v>
      </c>
      <c r="C6462">
        <v>153.76703850000001</v>
      </c>
      <c r="D6462">
        <v>440.89257320000002</v>
      </c>
      <c r="E6462">
        <v>614.04477919999999</v>
      </c>
      <c r="F6462">
        <v>551.97226809999995</v>
      </c>
      <c r="G6462">
        <v>692.64587170000004</v>
      </c>
      <c r="H6462">
        <v>1062.146888</v>
      </c>
      <c r="I6462">
        <v>565.40888289999998</v>
      </c>
      <c r="J6462">
        <v>326.50952180000002</v>
      </c>
      <c r="K6462">
        <v>527.15890390000004</v>
      </c>
      <c r="L6462">
        <v>430.27504490000001</v>
      </c>
      <c r="M6462">
        <v>328.89589239999998</v>
      </c>
      <c r="N6462">
        <v>238.02267029999999</v>
      </c>
      <c r="O6462">
        <v>188.53939890000001</v>
      </c>
      <c r="P6462">
        <v>341.59974119999998</v>
      </c>
      <c r="Q6462">
        <v>754.27651679999997</v>
      </c>
    </row>
    <row r="6463" spans="1:17">
      <c r="A6463" t="e">
        <v>#N/A</v>
      </c>
      <c r="B6463" s="14" t="s">
        <v>17284</v>
      </c>
      <c r="C6463">
        <v>0</v>
      </c>
      <c r="D6463">
        <v>0.77531900099999995</v>
      </c>
      <c r="E6463">
        <v>1.1170031949999999</v>
      </c>
      <c r="F6463">
        <v>0.47638864800000003</v>
      </c>
      <c r="G6463">
        <v>0.60434692800000001</v>
      </c>
      <c r="H6463">
        <v>8.0646577809999993</v>
      </c>
      <c r="I6463">
        <v>0</v>
      </c>
      <c r="J6463">
        <v>4.4366875139999999</v>
      </c>
      <c r="K6463">
        <v>0</v>
      </c>
      <c r="L6463">
        <v>0</v>
      </c>
      <c r="M6463">
        <v>0</v>
      </c>
      <c r="N6463">
        <v>0.43142498200000001</v>
      </c>
      <c r="O6463">
        <v>0</v>
      </c>
      <c r="P6463">
        <v>1.575234893</v>
      </c>
      <c r="Q6463">
        <v>2.4058632389999999</v>
      </c>
    </row>
    <row r="6464" spans="1:17">
      <c r="A6464" t="s">
        <v>17171</v>
      </c>
      <c r="B6464" s="14" t="s">
        <v>17285</v>
      </c>
      <c r="C6464">
        <v>171.91691650000001</v>
      </c>
      <c r="D6464">
        <v>5.3816260070000004</v>
      </c>
      <c r="E6464">
        <v>3.180847709</v>
      </c>
      <c r="F6464">
        <v>4.3241431119999998</v>
      </c>
      <c r="G6464">
        <v>1.936097851</v>
      </c>
      <c r="H6464">
        <v>10.047371529999999</v>
      </c>
      <c r="I6464">
        <v>0</v>
      </c>
      <c r="J6464">
        <v>0</v>
      </c>
      <c r="K6464">
        <v>13.5634894</v>
      </c>
      <c r="L6464">
        <v>49.590596329999997</v>
      </c>
      <c r="M6464">
        <v>7.1739677200000003</v>
      </c>
      <c r="N6464">
        <v>0.23035360999999999</v>
      </c>
      <c r="O6464">
        <v>18.625524030000001</v>
      </c>
      <c r="P6464">
        <v>0.28035854799999999</v>
      </c>
      <c r="Q6464">
        <v>2.5691571240000002</v>
      </c>
    </row>
    <row r="6465" spans="1:17">
      <c r="A6465" t="s">
        <v>17286</v>
      </c>
      <c r="B6465" s="14" t="s">
        <v>6761</v>
      </c>
      <c r="C6465">
        <v>4.6190169689999996</v>
      </c>
      <c r="D6465">
        <v>0.72007671900000003</v>
      </c>
      <c r="E6465">
        <v>0.65520982699999997</v>
      </c>
      <c r="F6465">
        <v>0.67531149700000004</v>
      </c>
      <c r="G6465">
        <v>0.44312098700000002</v>
      </c>
      <c r="H6465">
        <v>0.197106383</v>
      </c>
      <c r="I6465">
        <v>7.484447662</v>
      </c>
      <c r="J6465">
        <v>3.3615167609999999</v>
      </c>
      <c r="K6465">
        <v>4.268439667</v>
      </c>
      <c r="L6465">
        <v>7.2423557020000002</v>
      </c>
      <c r="M6465">
        <v>5.2541735410000001</v>
      </c>
      <c r="N6465">
        <v>1.117701673</v>
      </c>
      <c r="O6465">
        <v>4.5470762889999996</v>
      </c>
      <c r="P6465">
        <v>0.53899918000000002</v>
      </c>
      <c r="Q6465">
        <v>1.29362489</v>
      </c>
    </row>
    <row r="6466" spans="1:17">
      <c r="A6466" t="s">
        <v>17287</v>
      </c>
      <c r="B6466" s="14" t="s">
        <v>5965</v>
      </c>
      <c r="C6466">
        <v>2.2665989679999998</v>
      </c>
      <c r="D6466">
        <v>6.8289348680000002</v>
      </c>
      <c r="E6466">
        <v>6.8001094589999997</v>
      </c>
      <c r="F6466">
        <v>6.4790947839999999</v>
      </c>
      <c r="G6466">
        <v>4.2271115530000003</v>
      </c>
      <c r="H6466">
        <v>2.7855971259999999</v>
      </c>
      <c r="I6466">
        <v>20.493639089999999</v>
      </c>
      <c r="J6466">
        <v>21.26298319</v>
      </c>
      <c r="K6466">
        <v>13.36714636</v>
      </c>
      <c r="L6466">
        <v>9.1658746860000004</v>
      </c>
      <c r="M6466">
        <v>0.87016842299999997</v>
      </c>
      <c r="N6466">
        <v>12.014546429999999</v>
      </c>
      <c r="O6466">
        <v>1.5061254340000001</v>
      </c>
      <c r="P6466">
        <v>13.942529110000001</v>
      </c>
      <c r="Q6466">
        <v>9.6604256070000005</v>
      </c>
    </row>
    <row r="6467" spans="1:17">
      <c r="A6467" t="s">
        <v>17288</v>
      </c>
      <c r="B6467" s="14" t="s">
        <v>8539</v>
      </c>
      <c r="C6467">
        <v>5.3729276029999999</v>
      </c>
      <c r="D6467">
        <v>1.559681651</v>
      </c>
      <c r="E6467">
        <v>1.202361148</v>
      </c>
      <c r="F6467">
        <v>1.160088641</v>
      </c>
      <c r="G6467">
        <v>1.0237837599999999</v>
      </c>
      <c r="H6467">
        <v>2.2769663360000001</v>
      </c>
      <c r="I6467">
        <v>1.350938886</v>
      </c>
      <c r="J6467">
        <v>1.691076587</v>
      </c>
      <c r="K6467">
        <v>1.5969350609999999</v>
      </c>
      <c r="L6467">
        <v>3.1607926709999998</v>
      </c>
      <c r="M6467">
        <v>1.4225633609999999</v>
      </c>
      <c r="N6467">
        <v>0.79936526500000005</v>
      </c>
      <c r="O6467">
        <v>1.641489781</v>
      </c>
      <c r="P6467">
        <v>2.4183283100000001</v>
      </c>
      <c r="Q6467">
        <v>0.76417728699999998</v>
      </c>
    </row>
    <row r="6468" spans="1:17">
      <c r="A6468" t="s">
        <v>17289</v>
      </c>
      <c r="B6468" s="14" t="s">
        <v>5913</v>
      </c>
      <c r="C6468">
        <v>2.1218976600000001</v>
      </c>
      <c r="D6468">
        <v>1.99780336</v>
      </c>
      <c r="E6468">
        <v>3.3156174890000001</v>
      </c>
      <c r="F6468">
        <v>2.9605244430000002</v>
      </c>
      <c r="G6468">
        <v>3.4351125960000002</v>
      </c>
      <c r="H6468">
        <v>2.4447774390000001</v>
      </c>
      <c r="I6468">
        <v>4.254806748</v>
      </c>
      <c r="J6468">
        <v>7.4141408100000001</v>
      </c>
      <c r="K6468">
        <v>2.7674701609999999</v>
      </c>
      <c r="L6468">
        <v>3.603231466</v>
      </c>
      <c r="M6468">
        <v>1.2728378819999999</v>
      </c>
      <c r="N6468">
        <v>4.8063569309999998</v>
      </c>
      <c r="O6468">
        <v>2.6436999430000001</v>
      </c>
      <c r="P6468">
        <v>3.8003258419999999</v>
      </c>
      <c r="Q6468">
        <v>1.914492327</v>
      </c>
    </row>
    <row r="6469" spans="1:17">
      <c r="A6469" t="s">
        <v>17290</v>
      </c>
      <c r="B6469" s="14" t="s">
        <v>17291</v>
      </c>
      <c r="C6469">
        <v>0.42508937899999999</v>
      </c>
      <c r="D6469">
        <v>0.32960035799999998</v>
      </c>
      <c r="E6469">
        <v>0.13567305900000001</v>
      </c>
      <c r="F6469">
        <v>8.6794432000000005E-2</v>
      </c>
      <c r="G6469">
        <v>0.18351244899999999</v>
      </c>
      <c r="H6469">
        <v>0.16325778299999999</v>
      </c>
      <c r="I6469">
        <v>0.61991616599999999</v>
      </c>
      <c r="J6469">
        <v>0.40416556399999998</v>
      </c>
      <c r="K6469">
        <v>0.57852505600000004</v>
      </c>
      <c r="L6469">
        <v>1.2086819120000001</v>
      </c>
      <c r="M6469">
        <v>0</v>
      </c>
      <c r="N6469">
        <v>0.10480318700000001</v>
      </c>
      <c r="O6469">
        <v>0.23538862099999999</v>
      </c>
      <c r="P6469">
        <v>0.28699596100000002</v>
      </c>
      <c r="Q6469">
        <v>0.58444027200000004</v>
      </c>
    </row>
    <row r="6470" spans="1:17">
      <c r="A6470" t="s">
        <v>17292</v>
      </c>
      <c r="B6470" s="14" t="s">
        <v>5173</v>
      </c>
      <c r="C6470">
        <v>37.385773559999997</v>
      </c>
      <c r="D6470">
        <v>1.9171760710000001</v>
      </c>
      <c r="E6470">
        <v>2.099179516</v>
      </c>
      <c r="F6470">
        <v>1.884789957</v>
      </c>
      <c r="G6470">
        <v>1.255298984</v>
      </c>
      <c r="H6470">
        <v>2.1271408059999999</v>
      </c>
      <c r="I6470">
        <v>5.5530042809999998</v>
      </c>
      <c r="J6470">
        <v>4.4761082070000002</v>
      </c>
      <c r="K6470">
        <v>7.5377983869999996</v>
      </c>
      <c r="L6470">
        <v>13.56105758</v>
      </c>
      <c r="M6470">
        <v>17.94093268</v>
      </c>
      <c r="N6470">
        <v>2.5603427280000002</v>
      </c>
      <c r="O6470">
        <v>27.602620689999998</v>
      </c>
      <c r="P6470">
        <v>2.3371045769999998</v>
      </c>
      <c r="Q6470">
        <v>9.5185871649999996</v>
      </c>
    </row>
    <row r="6471" spans="1:17">
      <c r="A6471" t="s">
        <v>17293</v>
      </c>
      <c r="B6471" s="14" t="s">
        <v>4924</v>
      </c>
      <c r="C6471">
        <v>1.257151696</v>
      </c>
      <c r="D6471">
        <v>0.46416865600000001</v>
      </c>
      <c r="E6471">
        <v>0.245200431</v>
      </c>
      <c r="F6471">
        <v>0.17112286299999999</v>
      </c>
      <c r="G6471">
        <v>0.14472437799999999</v>
      </c>
      <c r="H6471">
        <v>0.16093854499999999</v>
      </c>
      <c r="I6471">
        <v>0.61110964499999998</v>
      </c>
      <c r="J6471">
        <v>0.69060158800000004</v>
      </c>
      <c r="K6471">
        <v>1.0455619840000001</v>
      </c>
      <c r="L6471">
        <v>1.0591212379999999</v>
      </c>
      <c r="M6471">
        <v>0.402193523</v>
      </c>
      <c r="N6471">
        <v>0.95565777399999996</v>
      </c>
      <c r="O6471">
        <v>0.232044693</v>
      </c>
      <c r="P6471">
        <v>0.50296693400000003</v>
      </c>
      <c r="Q6471">
        <v>0</v>
      </c>
    </row>
    <row r="6472" spans="1:17">
      <c r="A6472" t="e">
        <v>#N/A</v>
      </c>
      <c r="B6472" s="14" t="s">
        <v>17294</v>
      </c>
      <c r="C6472">
        <v>5.2275231900000003</v>
      </c>
      <c r="D6472">
        <v>3.3087755000000003E-2</v>
      </c>
      <c r="E6472">
        <v>0.127118869</v>
      </c>
      <c r="F6472">
        <v>0.142313571</v>
      </c>
      <c r="G6472">
        <v>0.12895648700000001</v>
      </c>
      <c r="H6472">
        <v>0.57361640599999997</v>
      </c>
      <c r="I6472">
        <v>155.5173484</v>
      </c>
      <c r="J6472">
        <v>1.0035097180000001</v>
      </c>
      <c r="K6472">
        <v>60.912760200000001</v>
      </c>
      <c r="L6472">
        <v>1.604338848</v>
      </c>
      <c r="M6472">
        <v>143.062927</v>
      </c>
      <c r="N6472">
        <v>1.6754580320000001</v>
      </c>
      <c r="O6472">
        <v>64.840924169999994</v>
      </c>
      <c r="P6472">
        <v>0.492984904</v>
      </c>
      <c r="Q6472">
        <v>1.3347537819999999</v>
      </c>
    </row>
    <row r="6473" spans="1:17">
      <c r="A6473" t="s">
        <v>17295</v>
      </c>
      <c r="B6473" s="14" t="s">
        <v>9340</v>
      </c>
      <c r="C6473">
        <v>8.4899275299999992</v>
      </c>
      <c r="D6473">
        <v>0.63812966199999999</v>
      </c>
      <c r="E6473">
        <v>0.51612873999999997</v>
      </c>
      <c r="F6473">
        <v>0.43336676600000001</v>
      </c>
      <c r="G6473">
        <v>0.31415390999999998</v>
      </c>
      <c r="H6473">
        <v>0.81515018699999997</v>
      </c>
      <c r="I6473">
        <v>0.88435911199999995</v>
      </c>
      <c r="J6473">
        <v>2.094885272</v>
      </c>
      <c r="K6473">
        <v>4.745540793</v>
      </c>
      <c r="L6473">
        <v>6.5139455430000002</v>
      </c>
      <c r="M6473">
        <v>6.1113039990000004</v>
      </c>
      <c r="N6473">
        <v>0.373774948</v>
      </c>
      <c r="O6473">
        <v>10.0740108</v>
      </c>
      <c r="P6473">
        <v>0.75060752200000003</v>
      </c>
      <c r="Q6473">
        <v>4.585624793</v>
      </c>
    </row>
    <row r="6474" spans="1:17">
      <c r="A6474" t="s">
        <v>17296</v>
      </c>
      <c r="B6474" s="14" t="s">
        <v>2301</v>
      </c>
      <c r="C6474">
        <v>2.2665989679999998</v>
      </c>
      <c r="D6474">
        <v>36.655312160000001</v>
      </c>
      <c r="E6474">
        <v>26.9592992</v>
      </c>
      <c r="F6474">
        <v>51.771052609999998</v>
      </c>
      <c r="G6474">
        <v>18.787162460000001</v>
      </c>
      <c r="H6474">
        <v>29.771069279999999</v>
      </c>
      <c r="I6474">
        <v>43.631618709999998</v>
      </c>
      <c r="J6474">
        <v>99.303878240000003</v>
      </c>
      <c r="K6474">
        <v>32.903744879999998</v>
      </c>
      <c r="L6474">
        <v>11.17090977</v>
      </c>
      <c r="M6474">
        <v>5.2210105359999996</v>
      </c>
      <c r="N6474">
        <v>42.358261370000001</v>
      </c>
      <c r="O6474">
        <v>1.5061254340000001</v>
      </c>
      <c r="P6474">
        <v>97.733728450000001</v>
      </c>
      <c r="Q6474">
        <v>42.381222020000003</v>
      </c>
    </row>
    <row r="6475" spans="1:17">
      <c r="A6475" t="e">
        <v>#N/A</v>
      </c>
      <c r="B6475" s="14" t="s">
        <v>17297</v>
      </c>
      <c r="C6475">
        <v>7.309280212</v>
      </c>
      <c r="D6475">
        <v>1.6192503030000001</v>
      </c>
      <c r="E6475">
        <v>5.8321405730000002</v>
      </c>
      <c r="F6475">
        <v>2.9848067500000002</v>
      </c>
      <c r="G6475">
        <v>2.52435177</v>
      </c>
      <c r="H6475">
        <v>5.6143340300000002</v>
      </c>
      <c r="I6475">
        <v>5.3296332319999999</v>
      </c>
      <c r="J6475">
        <v>1.389900336</v>
      </c>
      <c r="K6475">
        <v>1.657926526</v>
      </c>
      <c r="L6475">
        <v>2.3092123450000002</v>
      </c>
      <c r="M6475">
        <v>0</v>
      </c>
      <c r="N6475">
        <v>3.153602083</v>
      </c>
      <c r="O6475">
        <v>0</v>
      </c>
      <c r="P6475">
        <v>2.193247403</v>
      </c>
      <c r="Q6475">
        <v>5.0246347289999997</v>
      </c>
    </row>
    <row r="6476" spans="1:17">
      <c r="A6476" t="s">
        <v>17298</v>
      </c>
      <c r="B6476" s="14" t="s">
        <v>5011</v>
      </c>
      <c r="C6476">
        <v>16.737481580000001</v>
      </c>
      <c r="D6476">
        <v>4.4185372029999996</v>
      </c>
      <c r="E6476">
        <v>3.7471678860000002</v>
      </c>
      <c r="F6476">
        <v>3.0694332790000001</v>
      </c>
      <c r="G6476">
        <v>3.5099807740000002</v>
      </c>
      <c r="H6476">
        <v>5.6474725469999996</v>
      </c>
      <c r="I6476">
        <v>7.6421603940000002</v>
      </c>
      <c r="J6476">
        <v>8.4228480569999995</v>
      </c>
      <c r="K6476">
        <v>7.3192043590000004</v>
      </c>
      <c r="L6476">
        <v>10.936925499999999</v>
      </c>
      <c r="M6476">
        <v>7.6815467640000001</v>
      </c>
      <c r="N6476">
        <v>3.3278417070000001</v>
      </c>
      <c r="O6476">
        <v>11.607231390000001</v>
      </c>
      <c r="P6476">
        <v>3.0734222280000001</v>
      </c>
      <c r="Q6476">
        <v>6.0040192340000003</v>
      </c>
    </row>
    <row r="6477" spans="1:17">
      <c r="A6477" t="e">
        <v>#N/A</v>
      </c>
      <c r="B6477" s="14" t="s">
        <v>17299</v>
      </c>
      <c r="C6477">
        <v>2.79982598</v>
      </c>
      <c r="D6477">
        <v>0.62025520099999998</v>
      </c>
      <c r="E6477">
        <v>0.89360255600000005</v>
      </c>
      <c r="F6477">
        <v>0.38111091800000002</v>
      </c>
      <c r="G6477">
        <v>0.72521631399999997</v>
      </c>
      <c r="H6477">
        <v>1.6129315559999999</v>
      </c>
      <c r="I6477">
        <v>6.1245615779999998</v>
      </c>
      <c r="J6477">
        <v>0.177467501</v>
      </c>
      <c r="K6477">
        <v>1.905210482</v>
      </c>
      <c r="L6477">
        <v>3.538182983</v>
      </c>
      <c r="M6477">
        <v>2.6871980780000002</v>
      </c>
      <c r="N6477">
        <v>0.51770997900000004</v>
      </c>
      <c r="O6477">
        <v>1.5503731869999999</v>
      </c>
      <c r="P6477">
        <v>0.21003131899999999</v>
      </c>
      <c r="Q6477">
        <v>0</v>
      </c>
    </row>
    <row r="6478" spans="1:17">
      <c r="A6478" t="s">
        <v>17300</v>
      </c>
      <c r="B6478" s="14" t="s">
        <v>17301</v>
      </c>
      <c r="C6478">
        <v>4.2538128620000002</v>
      </c>
      <c r="D6478">
        <v>0.70677148400000001</v>
      </c>
      <c r="E6478">
        <v>0.49026692399999999</v>
      </c>
      <c r="F6478">
        <v>9.6504481000000003E-2</v>
      </c>
      <c r="G6478">
        <v>0.30606410899999997</v>
      </c>
      <c r="H6478">
        <v>0.272283153</v>
      </c>
      <c r="I6478">
        <v>1.5508546489999999</v>
      </c>
      <c r="J6478">
        <v>0.94370057200000002</v>
      </c>
      <c r="K6478">
        <v>2.0905528470000001</v>
      </c>
      <c r="L6478">
        <v>4.4796737340000004</v>
      </c>
      <c r="M6478">
        <v>2.7217971950000002</v>
      </c>
      <c r="N6478">
        <v>0.34958384799999997</v>
      </c>
      <c r="O6478">
        <v>3.533253915</v>
      </c>
      <c r="P6478">
        <v>0.58502285899999995</v>
      </c>
      <c r="Q6478">
        <v>3.4115760260000001</v>
      </c>
    </row>
    <row r="6479" spans="1:17">
      <c r="A6479" t="e">
        <v>#N/A</v>
      </c>
      <c r="B6479" s="14" t="s">
        <v>17302</v>
      </c>
      <c r="C6479">
        <v>4.4888514349999999</v>
      </c>
      <c r="D6479">
        <v>1.29276016</v>
      </c>
      <c r="E6479">
        <v>0.71633900500000003</v>
      </c>
      <c r="F6479">
        <v>0.18330606699999999</v>
      </c>
      <c r="G6479">
        <v>1.0851968750000001</v>
      </c>
      <c r="H6479">
        <v>0.86198335000000004</v>
      </c>
      <c r="I6479">
        <v>1.3092359899999999</v>
      </c>
      <c r="J6479">
        <v>1.5364441760000001</v>
      </c>
      <c r="K6479">
        <v>0.81454651</v>
      </c>
      <c r="L6479">
        <v>2.5526836469999998</v>
      </c>
      <c r="M6479">
        <v>0</v>
      </c>
      <c r="N6479">
        <v>1.5493784150000001</v>
      </c>
      <c r="O6479">
        <v>0</v>
      </c>
      <c r="P6479">
        <v>0.87551098800000005</v>
      </c>
      <c r="Q6479">
        <v>1.8514686659999999</v>
      </c>
    </row>
    <row r="6480" spans="1:17">
      <c r="A6480" t="s">
        <v>17303</v>
      </c>
      <c r="B6480" s="14" t="s">
        <v>2392</v>
      </c>
      <c r="C6480">
        <v>6.4076700080000002</v>
      </c>
      <c r="D6480">
        <v>0.212927018</v>
      </c>
      <c r="E6480">
        <v>0.23007319500000001</v>
      </c>
      <c r="F6480">
        <v>0.16353915999999999</v>
      </c>
      <c r="G6480">
        <v>0.165972702</v>
      </c>
      <c r="H6480">
        <v>0.307612367</v>
      </c>
      <c r="I6480">
        <v>1.5184699800000001</v>
      </c>
      <c r="J6480">
        <v>0.81230275699999999</v>
      </c>
      <c r="K6480">
        <v>1.4897543820000001</v>
      </c>
      <c r="L6480">
        <v>2.0243676879999999</v>
      </c>
      <c r="M6480">
        <v>4.304937185</v>
      </c>
      <c r="N6480">
        <v>0.39494296299999998</v>
      </c>
      <c r="O6480">
        <v>3.5481775799999999</v>
      </c>
      <c r="P6480">
        <v>0.44462603699999997</v>
      </c>
      <c r="Q6480">
        <v>1.211330676</v>
      </c>
    </row>
    <row r="6481" spans="1:17">
      <c r="A6481" t="s">
        <v>17304</v>
      </c>
      <c r="B6481" s="14" t="s">
        <v>1326</v>
      </c>
      <c r="C6481">
        <v>0.27367417599999999</v>
      </c>
      <c r="D6481">
        <v>5.5171474040000001</v>
      </c>
      <c r="E6481">
        <v>4.5129199089999998</v>
      </c>
      <c r="F6481">
        <v>6.0348876039999997</v>
      </c>
      <c r="G6481">
        <v>4.9621328279999997</v>
      </c>
      <c r="H6481">
        <v>2.8378616839999999</v>
      </c>
      <c r="I6481">
        <v>2.3946264620000002</v>
      </c>
      <c r="J6481">
        <v>7.4591625060000002</v>
      </c>
      <c r="K6481">
        <v>5.8351542600000004</v>
      </c>
      <c r="L6481">
        <v>5.7064631109999997</v>
      </c>
      <c r="M6481">
        <v>0.52533030700000005</v>
      </c>
      <c r="N6481">
        <v>7.388260034</v>
      </c>
      <c r="O6481">
        <v>2.1216173829999998</v>
      </c>
      <c r="P6481">
        <v>13.590794000000001</v>
      </c>
      <c r="Q6481">
        <v>3.1982515949999999</v>
      </c>
    </row>
    <row r="6482" spans="1:17">
      <c r="A6482" t="e">
        <v>#N/A</v>
      </c>
      <c r="B6482" s="14" t="s">
        <v>17305</v>
      </c>
      <c r="C6482">
        <v>0</v>
      </c>
      <c r="D6482">
        <v>0</v>
      </c>
      <c r="E6482">
        <v>0</v>
      </c>
      <c r="F6482">
        <v>0</v>
      </c>
      <c r="G6482">
        <v>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</row>
    <row r="6483" spans="1:17">
      <c r="A6483" t="s">
        <v>17306</v>
      </c>
      <c r="B6483" s="14" t="s">
        <v>17307</v>
      </c>
      <c r="C6483">
        <v>11.92090855</v>
      </c>
      <c r="D6483">
        <v>0</v>
      </c>
      <c r="E6483">
        <v>9.0588575000000005E-2</v>
      </c>
      <c r="F6483">
        <v>0</v>
      </c>
      <c r="G6483">
        <v>0.14703698500000001</v>
      </c>
      <c r="H6483">
        <v>0</v>
      </c>
      <c r="I6483">
        <v>0</v>
      </c>
      <c r="J6483">
        <v>0.43177659899999998</v>
      </c>
      <c r="K6483">
        <v>1.545119154</v>
      </c>
      <c r="L6483">
        <v>2.6901133499999998</v>
      </c>
      <c r="M6483">
        <v>1.634481305</v>
      </c>
      <c r="N6483">
        <v>0</v>
      </c>
      <c r="O6483">
        <v>0.943010495</v>
      </c>
      <c r="P6483">
        <v>0</v>
      </c>
      <c r="Q6483">
        <v>1.1706880909999999</v>
      </c>
    </row>
    <row r="6484" spans="1:17">
      <c r="A6484" t="e">
        <v>#N/A</v>
      </c>
      <c r="B6484" s="14" t="s">
        <v>17308</v>
      </c>
      <c r="C6484">
        <v>0</v>
      </c>
      <c r="D6484">
        <v>0.239496445</v>
      </c>
      <c r="E6484">
        <v>0.345042872</v>
      </c>
      <c r="F6484">
        <v>0</v>
      </c>
      <c r="G6484">
        <v>0.37336616500000003</v>
      </c>
      <c r="H6484">
        <v>0</v>
      </c>
      <c r="I6484">
        <v>3.1531337970000002</v>
      </c>
      <c r="J6484">
        <v>0.274099019</v>
      </c>
      <c r="K6484">
        <v>1.471301288</v>
      </c>
      <c r="L6484">
        <v>0</v>
      </c>
      <c r="M6484">
        <v>10.37596117</v>
      </c>
      <c r="N6484">
        <v>0.26653480600000001</v>
      </c>
      <c r="O6484">
        <v>1.197277723</v>
      </c>
      <c r="P6484">
        <v>0.324393922</v>
      </c>
      <c r="Q6484">
        <v>0</v>
      </c>
    </row>
    <row r="6485" spans="1:17">
      <c r="A6485" t="e">
        <v>#N/A</v>
      </c>
      <c r="B6485" s="14" t="s">
        <v>17309</v>
      </c>
      <c r="C6485">
        <v>0</v>
      </c>
      <c r="D6485">
        <v>0</v>
      </c>
      <c r="E6485">
        <v>0.12698109499999999</v>
      </c>
      <c r="F6485">
        <v>0</v>
      </c>
      <c r="G6485">
        <v>0.206106756</v>
      </c>
      <c r="H6485">
        <v>0</v>
      </c>
      <c r="I6485">
        <v>0</v>
      </c>
      <c r="J6485">
        <v>1.0591629730000001</v>
      </c>
      <c r="K6485">
        <v>0.54146155299999998</v>
      </c>
      <c r="L6485">
        <v>0</v>
      </c>
      <c r="M6485">
        <v>0</v>
      </c>
      <c r="N6485">
        <v>0.14713337500000001</v>
      </c>
      <c r="O6485">
        <v>0</v>
      </c>
      <c r="P6485">
        <v>0</v>
      </c>
      <c r="Q6485">
        <v>0</v>
      </c>
    </row>
    <row r="6486" spans="1:17">
      <c r="A6486" t="e">
        <v>#N/A</v>
      </c>
      <c r="B6486" s="14" t="s">
        <v>17310</v>
      </c>
      <c r="C6486">
        <v>0</v>
      </c>
      <c r="D6486">
        <v>0</v>
      </c>
      <c r="E6486">
        <v>0.149950372</v>
      </c>
      <c r="F6486">
        <v>0</v>
      </c>
      <c r="G6486">
        <v>0</v>
      </c>
      <c r="H6486">
        <v>0</v>
      </c>
      <c r="I6486">
        <v>0</v>
      </c>
      <c r="J6486">
        <v>0.53603664799999995</v>
      </c>
      <c r="K6486">
        <v>0</v>
      </c>
      <c r="L6486">
        <v>0</v>
      </c>
      <c r="M6486">
        <v>0</v>
      </c>
      <c r="N6486">
        <v>0.69499177999999995</v>
      </c>
      <c r="O6486">
        <v>0</v>
      </c>
      <c r="P6486">
        <v>0.21146498</v>
      </c>
      <c r="Q6486">
        <v>0</v>
      </c>
    </row>
    <row r="6487" spans="1:17">
      <c r="A6487" t="s">
        <v>17311</v>
      </c>
      <c r="B6487" s="14" t="s">
        <v>17312</v>
      </c>
      <c r="C6487">
        <v>18.590484400000001</v>
      </c>
      <c r="D6487">
        <v>0.29417248299999998</v>
      </c>
      <c r="E6487">
        <v>1.130172578</v>
      </c>
      <c r="F6487">
        <v>0.54225588899999999</v>
      </c>
      <c r="G6487">
        <v>0.22930205000000001</v>
      </c>
      <c r="H6487">
        <v>0.50998371799999997</v>
      </c>
      <c r="I6487">
        <v>0</v>
      </c>
      <c r="J6487">
        <v>0.84168669900000004</v>
      </c>
      <c r="K6487">
        <v>2.4095909629999999</v>
      </c>
      <c r="L6487">
        <v>4.1951928450000002</v>
      </c>
      <c r="M6487">
        <v>7.6468498370000004</v>
      </c>
      <c r="N6487">
        <v>0.81845897000000001</v>
      </c>
      <c r="O6487">
        <v>10.29427856</v>
      </c>
      <c r="P6487">
        <v>0.99612924599999997</v>
      </c>
      <c r="Q6487">
        <v>5.4770134180000003</v>
      </c>
    </row>
    <row r="6488" spans="1:17">
      <c r="A6488" t="e">
        <v>#N/A</v>
      </c>
      <c r="B6488" s="14" t="s">
        <v>17313</v>
      </c>
      <c r="C6488">
        <v>0</v>
      </c>
      <c r="D6488">
        <v>0</v>
      </c>
      <c r="E6488">
        <v>0</v>
      </c>
      <c r="F6488">
        <v>0</v>
      </c>
      <c r="G6488">
        <v>0</v>
      </c>
      <c r="H6488">
        <v>0</v>
      </c>
      <c r="I6488">
        <v>0</v>
      </c>
      <c r="J6488">
        <v>0.45131821300000002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</row>
    <row r="6489" spans="1:17">
      <c r="A6489" t="e">
        <v>#N/A</v>
      </c>
      <c r="B6489" s="14" t="s">
        <v>17314</v>
      </c>
      <c r="C6489">
        <v>3.303794656</v>
      </c>
      <c r="D6489">
        <v>2.1957034110000002</v>
      </c>
      <c r="E6489">
        <v>0.70296734400000005</v>
      </c>
      <c r="F6489">
        <v>0</v>
      </c>
      <c r="G6489">
        <v>1.1410070000000001</v>
      </c>
      <c r="H6489">
        <v>2.5376789820000001</v>
      </c>
      <c r="I6489">
        <v>14.45396532</v>
      </c>
      <c r="J6489">
        <v>0</v>
      </c>
      <c r="K6489">
        <v>1.4987655790000001</v>
      </c>
      <c r="L6489">
        <v>8.3501118390000002</v>
      </c>
      <c r="M6489">
        <v>19.025362390000002</v>
      </c>
      <c r="N6489">
        <v>6.5162429319999999</v>
      </c>
      <c r="O6489">
        <v>43.906568649999997</v>
      </c>
      <c r="P6489">
        <v>2.4783695649999999</v>
      </c>
      <c r="Q6489">
        <v>2.271134897</v>
      </c>
    </row>
    <row r="6490" spans="1:17">
      <c r="A6490" t="e">
        <v>#N/A</v>
      </c>
      <c r="B6490" s="14" t="s">
        <v>17315</v>
      </c>
      <c r="C6490">
        <v>0.50984485400000001</v>
      </c>
      <c r="D6490">
        <v>0</v>
      </c>
      <c r="E6490">
        <v>0</v>
      </c>
      <c r="F6490">
        <v>0</v>
      </c>
      <c r="G6490">
        <v>8.8040664000000005E-2</v>
      </c>
      <c r="H6490">
        <v>0.19580856299999999</v>
      </c>
      <c r="I6490">
        <v>0</v>
      </c>
      <c r="J6490">
        <v>0.19389967699999999</v>
      </c>
      <c r="K6490">
        <v>0.23129098400000001</v>
      </c>
      <c r="L6490">
        <v>0</v>
      </c>
      <c r="M6490">
        <v>0</v>
      </c>
      <c r="N6490">
        <v>0.37709739199999998</v>
      </c>
      <c r="O6490">
        <v>0</v>
      </c>
      <c r="P6490">
        <v>0.15298577599999999</v>
      </c>
      <c r="Q6490">
        <v>0.35048378000000002</v>
      </c>
    </row>
    <row r="6491" spans="1:17">
      <c r="A6491" t="s">
        <v>17316</v>
      </c>
      <c r="B6491" s="14" t="s">
        <v>17317</v>
      </c>
      <c r="C6491">
        <v>15.64296712</v>
      </c>
      <c r="D6491">
        <v>1.8272325220000001</v>
      </c>
      <c r="E6491">
        <v>2.299652123</v>
      </c>
      <c r="F6491">
        <v>0.85172515800000004</v>
      </c>
      <c r="G6491">
        <v>1.4242942059999999</v>
      </c>
      <c r="H6491">
        <v>0.87385639900000001</v>
      </c>
      <c r="I6491">
        <v>7.0511194479999997</v>
      </c>
      <c r="J6491">
        <v>4.3627427220000001</v>
      </c>
      <c r="K6491">
        <v>2.8385711730000001</v>
      </c>
      <c r="L6491">
        <v>7.54788002</v>
      </c>
      <c r="M6491">
        <v>2.7297638879999999</v>
      </c>
      <c r="N6491">
        <v>2.769795926</v>
      </c>
      <c r="O6491">
        <v>5.354766895</v>
      </c>
      <c r="P6491">
        <v>1.408164526</v>
      </c>
      <c r="Q6491">
        <v>1.955178114</v>
      </c>
    </row>
    <row r="6492" spans="1:17">
      <c r="A6492" t="s">
        <v>17316</v>
      </c>
      <c r="B6492" s="14" t="s">
        <v>3675</v>
      </c>
      <c r="C6492">
        <v>21.190613979999998</v>
      </c>
      <c r="D6492">
        <v>2.4009682809999999</v>
      </c>
      <c r="E6492">
        <v>2.581401821</v>
      </c>
      <c r="F6492">
        <v>0.83671237700000001</v>
      </c>
      <c r="G6492">
        <v>1.731845721</v>
      </c>
      <c r="H6492">
        <v>1.3046234480000001</v>
      </c>
      <c r="I6492">
        <v>5.1897642829999997</v>
      </c>
      <c r="J6492">
        <v>4.1012857550000001</v>
      </c>
      <c r="K6492">
        <v>7.7051696930000002</v>
      </c>
      <c r="L6492">
        <v>11.75409887</v>
      </c>
      <c r="M6492">
        <v>7.452159183</v>
      </c>
      <c r="N6492">
        <v>3.6690557049999999</v>
      </c>
      <c r="O6492">
        <v>15.585713999999999</v>
      </c>
      <c r="P6492">
        <v>1.5532280860000001</v>
      </c>
      <c r="Q6492">
        <v>4.3367734530000002</v>
      </c>
    </row>
    <row r="6493" spans="1:17">
      <c r="A6493" t="s">
        <v>17318</v>
      </c>
      <c r="B6493" s="14" t="s">
        <v>1508</v>
      </c>
      <c r="C6493">
        <v>6.0068993739999996</v>
      </c>
      <c r="D6493">
        <v>1.6634116750000001</v>
      </c>
      <c r="E6493">
        <v>3.6517784089999998</v>
      </c>
      <c r="F6493">
        <v>2.394564446</v>
      </c>
      <c r="G6493">
        <v>1.667055682</v>
      </c>
      <c r="H6493">
        <v>3.3780791639999999</v>
      </c>
      <c r="I6493">
        <v>10.324260949999999</v>
      </c>
      <c r="J6493">
        <v>5.4664599709999999</v>
      </c>
      <c r="K6493">
        <v>5.3527342109999996</v>
      </c>
      <c r="L6493">
        <v>5.1510430180000002</v>
      </c>
      <c r="M6493">
        <v>2.8826306659999998</v>
      </c>
      <c r="N6493">
        <v>1.110723227</v>
      </c>
      <c r="O6493">
        <v>5.2269724579999997</v>
      </c>
      <c r="P6493">
        <v>1.287464709</v>
      </c>
      <c r="Q6493">
        <v>3.8343835930000001</v>
      </c>
    </row>
    <row r="6494" spans="1:17">
      <c r="A6494" t="s">
        <v>17319</v>
      </c>
      <c r="B6494" s="14" t="s">
        <v>6155</v>
      </c>
      <c r="C6494">
        <v>13.198506829999999</v>
      </c>
      <c r="D6494">
        <v>1.3850105619999999</v>
      </c>
      <c r="E6494">
        <v>2.4388059659999999</v>
      </c>
      <c r="F6494">
        <v>2.4111916600000001</v>
      </c>
      <c r="G6494">
        <v>4.3183612279999997</v>
      </c>
      <c r="H6494">
        <v>6.5362841730000003</v>
      </c>
      <c r="I6494">
        <v>8.1042698770000001</v>
      </c>
      <c r="J6494">
        <v>3.6986077910000001</v>
      </c>
      <c r="K6494">
        <v>9.6115118089999996</v>
      </c>
      <c r="L6494">
        <v>15.362379860000001</v>
      </c>
      <c r="M6494">
        <v>16.001145829999999</v>
      </c>
      <c r="N6494">
        <v>2.4833242879999999</v>
      </c>
      <c r="O6494">
        <v>29.234118460000001</v>
      </c>
      <c r="P6494">
        <v>3.595616063</v>
      </c>
      <c r="Q6494">
        <v>12.65455736</v>
      </c>
    </row>
    <row r="6495" spans="1:17">
      <c r="A6495" t="s">
        <v>17320</v>
      </c>
      <c r="B6495" s="14" t="s">
        <v>6468</v>
      </c>
      <c r="C6495">
        <v>6.392791517</v>
      </c>
      <c r="D6495">
        <v>3.9654086369999999</v>
      </c>
      <c r="E6495">
        <v>3.7179645379999999</v>
      </c>
      <c r="F6495">
        <v>3.8288078329999999</v>
      </c>
      <c r="G6495">
        <v>5.4459828430000004</v>
      </c>
      <c r="H6495">
        <v>6.5471593959999996</v>
      </c>
      <c r="I6495">
        <v>8.0797019789999993</v>
      </c>
      <c r="J6495">
        <v>7.3477772149999998</v>
      </c>
      <c r="K6495">
        <v>6.9602116680000004</v>
      </c>
      <c r="L6495">
        <v>11.04084705</v>
      </c>
      <c r="M6495">
        <v>1.6361680759999999</v>
      </c>
      <c r="N6495">
        <v>4.0453327019999996</v>
      </c>
      <c r="O6495">
        <v>6.1358938820000004</v>
      </c>
      <c r="P6495">
        <v>2.941305469</v>
      </c>
      <c r="Q6495">
        <v>6.738403334</v>
      </c>
    </row>
    <row r="6496" spans="1:17">
      <c r="A6496" t="s">
        <v>17321</v>
      </c>
      <c r="B6496" s="14" t="s">
        <v>17322</v>
      </c>
      <c r="C6496">
        <v>141.19687959999999</v>
      </c>
      <c r="D6496">
        <v>262.93877609999998</v>
      </c>
      <c r="E6496">
        <v>543.90366410000001</v>
      </c>
      <c r="F6496">
        <v>388.48739039999998</v>
      </c>
      <c r="G6496">
        <v>727.36751930000003</v>
      </c>
      <c r="H6496">
        <v>1802.143493</v>
      </c>
      <c r="I6496">
        <v>699.26888799999995</v>
      </c>
      <c r="J6496">
        <v>367.72649960000001</v>
      </c>
      <c r="K6496">
        <v>397.16645699999998</v>
      </c>
      <c r="L6496">
        <v>318.62974969999999</v>
      </c>
      <c r="M6496">
        <v>216.01204089999999</v>
      </c>
      <c r="N6496">
        <v>109.8429447</v>
      </c>
      <c r="O6496">
        <v>106.20787009999999</v>
      </c>
      <c r="P6496">
        <v>99.655091549999995</v>
      </c>
      <c r="Q6496">
        <v>595.27282500000001</v>
      </c>
    </row>
    <row r="6497" spans="1:17">
      <c r="A6497" t="s">
        <v>17323</v>
      </c>
      <c r="B6497" s="14" t="s">
        <v>7315</v>
      </c>
      <c r="C6497">
        <v>15.993803610000001</v>
      </c>
      <c r="D6497">
        <v>1.2163096929999999</v>
      </c>
      <c r="E6497">
        <v>1.1174336389999999</v>
      </c>
      <c r="F6497">
        <v>1.137274634</v>
      </c>
      <c r="G6497">
        <v>1.0923658060000001</v>
      </c>
      <c r="H6497">
        <v>1.5127060400000001</v>
      </c>
      <c r="I6497">
        <v>8.8770740799999999</v>
      </c>
      <c r="J6497">
        <v>2.2393731429999999</v>
      </c>
      <c r="K6497">
        <v>6.3351001719999998</v>
      </c>
      <c r="L6497">
        <v>9.8795579020000002</v>
      </c>
      <c r="M6497">
        <v>4.5822163759999999</v>
      </c>
      <c r="N6497">
        <v>2.1775739569999999</v>
      </c>
      <c r="O6497">
        <v>13.086314720000001</v>
      </c>
      <c r="P6497">
        <v>1.325139796</v>
      </c>
      <c r="Q6497">
        <v>7.1383213899999998</v>
      </c>
    </row>
    <row r="6498" spans="1:17">
      <c r="A6498" t="s">
        <v>17324</v>
      </c>
      <c r="B6498" s="14" t="s">
        <v>17325</v>
      </c>
      <c r="C6498">
        <v>1.7592090819999999</v>
      </c>
      <c r="D6498">
        <v>1.2666020739999999</v>
      </c>
      <c r="E6498">
        <v>0.51468588800000004</v>
      </c>
      <c r="F6498">
        <v>0.41905966300000003</v>
      </c>
      <c r="G6498">
        <v>0.683510583</v>
      </c>
      <c r="H6498">
        <v>0.50672503599999996</v>
      </c>
      <c r="I6498">
        <v>0.64137226300000005</v>
      </c>
      <c r="J6498">
        <v>1.672617018</v>
      </c>
      <c r="K6498">
        <v>1.3966132929999999</v>
      </c>
      <c r="L6498">
        <v>1.9452470340000001</v>
      </c>
      <c r="M6498">
        <v>0</v>
      </c>
      <c r="N6498">
        <v>1.3011667200000001</v>
      </c>
      <c r="O6498">
        <v>2.4353572419999998</v>
      </c>
      <c r="P6498">
        <v>1.1217327640000001</v>
      </c>
      <c r="Q6498">
        <v>1.2093370059999999</v>
      </c>
    </row>
    <row r="6499" spans="1:17">
      <c r="A6499" t="s">
        <v>17326</v>
      </c>
      <c r="B6499" s="14" t="s">
        <v>17327</v>
      </c>
      <c r="C6499">
        <v>7.4484348459999996</v>
      </c>
      <c r="D6499">
        <v>0</v>
      </c>
      <c r="E6499">
        <v>0.35218804799999998</v>
      </c>
      <c r="F6499">
        <v>0</v>
      </c>
      <c r="G6499">
        <v>0.142911698</v>
      </c>
      <c r="H6499">
        <v>0.63569112800000005</v>
      </c>
      <c r="I6499">
        <v>1.206910932</v>
      </c>
      <c r="J6499">
        <v>0.734409596</v>
      </c>
      <c r="K6499">
        <v>1.8772113969999999</v>
      </c>
      <c r="L6499">
        <v>1.5687835370000001</v>
      </c>
      <c r="M6499">
        <v>0</v>
      </c>
      <c r="N6499">
        <v>0.40808134600000001</v>
      </c>
      <c r="O6499">
        <v>3.6662131470000001</v>
      </c>
      <c r="P6499">
        <v>0.248333624</v>
      </c>
      <c r="Q6499">
        <v>0.56892156800000004</v>
      </c>
    </row>
    <row r="6500" spans="1:17">
      <c r="A6500" t="e">
        <v>#N/A</v>
      </c>
      <c r="B6500" s="14" t="s">
        <v>17328</v>
      </c>
      <c r="C6500">
        <v>2.3288026240000002</v>
      </c>
      <c r="D6500">
        <v>0.17196925199999999</v>
      </c>
      <c r="E6500">
        <v>0.24775634799999999</v>
      </c>
      <c r="F6500">
        <v>0.105665151</v>
      </c>
      <c r="G6500">
        <v>0.40214062499999997</v>
      </c>
      <c r="H6500">
        <v>0.59625915900000004</v>
      </c>
      <c r="I6500">
        <v>0</v>
      </c>
      <c r="J6500">
        <v>0.196815461</v>
      </c>
      <c r="K6500">
        <v>0.70430713300000003</v>
      </c>
      <c r="L6500">
        <v>0.490490592</v>
      </c>
      <c r="M6500">
        <v>0</v>
      </c>
      <c r="N6500">
        <v>0.38276802900000001</v>
      </c>
      <c r="O6500">
        <v>0</v>
      </c>
      <c r="P6500">
        <v>0.58232367600000001</v>
      </c>
      <c r="Q6500">
        <v>0.53363132000000002</v>
      </c>
    </row>
    <row r="6501" spans="1:17">
      <c r="A6501" t="e">
        <v>#N/A</v>
      </c>
      <c r="B6501" s="14" t="s">
        <v>17329</v>
      </c>
      <c r="C6501">
        <v>15.438292779999999</v>
      </c>
      <c r="D6501">
        <v>0</v>
      </c>
      <c r="E6501">
        <v>0.41061176599999999</v>
      </c>
      <c r="F6501">
        <v>0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2.8546624989999998</v>
      </c>
      <c r="O6501">
        <v>0</v>
      </c>
      <c r="P6501">
        <v>0.57905830999999997</v>
      </c>
      <c r="Q6501">
        <v>0</v>
      </c>
    </row>
    <row r="6502" spans="1:17">
      <c r="A6502" t="s">
        <v>17330</v>
      </c>
      <c r="B6502" s="14" t="s">
        <v>17331</v>
      </c>
      <c r="C6502">
        <v>1.645316064</v>
      </c>
      <c r="D6502">
        <v>0</v>
      </c>
      <c r="E6502">
        <v>0.17504166900000001</v>
      </c>
      <c r="F6502">
        <v>0</v>
      </c>
      <c r="G6502">
        <v>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</row>
    <row r="6503" spans="1:17">
      <c r="A6503" t="s">
        <v>17332</v>
      </c>
      <c r="B6503" s="14" t="s">
        <v>17333</v>
      </c>
      <c r="C6503">
        <v>12.46714965</v>
      </c>
      <c r="D6503">
        <v>0.34523638499999998</v>
      </c>
      <c r="E6503">
        <v>0.497382555</v>
      </c>
      <c r="F6503">
        <v>0.42425555100000001</v>
      </c>
      <c r="G6503">
        <v>0.26910542500000001</v>
      </c>
      <c r="H6503">
        <v>0</v>
      </c>
      <c r="I6503">
        <v>0</v>
      </c>
      <c r="J6503">
        <v>0.19755816100000001</v>
      </c>
      <c r="K6503">
        <v>2.1208946879999999</v>
      </c>
      <c r="L6503">
        <v>0.98468299999999997</v>
      </c>
      <c r="M6503">
        <v>0</v>
      </c>
      <c r="N6503">
        <v>0</v>
      </c>
      <c r="O6503">
        <v>12.08120993</v>
      </c>
      <c r="P6503">
        <v>0.93523379799999995</v>
      </c>
      <c r="Q6503">
        <v>5.3564502300000001</v>
      </c>
    </row>
    <row r="6504" spans="1:17">
      <c r="A6504" t="s">
        <v>17332</v>
      </c>
      <c r="B6504" s="14" t="s">
        <v>17334</v>
      </c>
      <c r="C6504">
        <v>0</v>
      </c>
      <c r="D6504">
        <v>0</v>
      </c>
      <c r="E6504">
        <v>0.61591764900000001</v>
      </c>
      <c r="F6504">
        <v>0</v>
      </c>
      <c r="G6504">
        <v>0</v>
      </c>
      <c r="H6504">
        <v>0</v>
      </c>
      <c r="I6504">
        <v>146.3407704</v>
      </c>
      <c r="J6504">
        <v>0</v>
      </c>
      <c r="K6504">
        <v>379.06863070000003</v>
      </c>
      <c r="L6504">
        <v>2.4387008880000001</v>
      </c>
      <c r="M6504">
        <v>92.607877689999995</v>
      </c>
      <c r="N6504">
        <v>1.4273312499999999</v>
      </c>
      <c r="O6504">
        <v>29.920753560000001</v>
      </c>
      <c r="P6504">
        <v>0</v>
      </c>
      <c r="Q6504">
        <v>2.6531949739999998</v>
      </c>
    </row>
    <row r="6505" spans="1:17">
      <c r="A6505" t="e">
        <v>#N/A</v>
      </c>
      <c r="B6505" s="14" t="s">
        <v>17335</v>
      </c>
      <c r="C6505">
        <v>0</v>
      </c>
      <c r="D6505">
        <v>0</v>
      </c>
      <c r="E6505">
        <v>0.43500454399999999</v>
      </c>
      <c r="F6505">
        <v>0</v>
      </c>
      <c r="G6505">
        <v>0</v>
      </c>
      <c r="H6505">
        <v>0</v>
      </c>
      <c r="I6505">
        <v>5.9628569819999999</v>
      </c>
      <c r="J6505">
        <v>0.51834566999999998</v>
      </c>
      <c r="K6505">
        <v>0</v>
      </c>
      <c r="L6505">
        <v>2.5835742079999999</v>
      </c>
      <c r="M6505">
        <v>0</v>
      </c>
      <c r="N6505">
        <v>0</v>
      </c>
      <c r="O6505">
        <v>0</v>
      </c>
      <c r="P6505">
        <v>0</v>
      </c>
      <c r="Q6505">
        <v>0</v>
      </c>
    </row>
    <row r="6506" spans="1:17">
      <c r="A6506" t="s">
        <v>15578</v>
      </c>
      <c r="B6506" s="14" t="s">
        <v>17336</v>
      </c>
      <c r="C6506">
        <v>2.7623701139999999</v>
      </c>
      <c r="D6506">
        <v>8.2614258770000006</v>
      </c>
      <c r="E6506">
        <v>10.28589341</v>
      </c>
      <c r="F6506">
        <v>9.5883173359999994</v>
      </c>
      <c r="G6506">
        <v>6.9166394230000003</v>
      </c>
      <c r="H6506">
        <v>13.2612823</v>
      </c>
      <c r="I6506">
        <v>0</v>
      </c>
      <c r="J6506">
        <v>4.902613895</v>
      </c>
      <c r="K6506">
        <v>0</v>
      </c>
      <c r="L6506">
        <v>0</v>
      </c>
      <c r="M6506">
        <v>0</v>
      </c>
      <c r="N6506">
        <v>2.3836590989999999</v>
      </c>
      <c r="O6506">
        <v>6.1185296339999997</v>
      </c>
      <c r="P6506">
        <v>2.279436891</v>
      </c>
      <c r="Q6506">
        <v>8.5452399989999996</v>
      </c>
    </row>
    <row r="6507" spans="1:17">
      <c r="A6507" t="e">
        <v>#N/A</v>
      </c>
      <c r="B6507" s="14" t="s">
        <v>17337</v>
      </c>
      <c r="C6507">
        <v>2.5714466499999999</v>
      </c>
      <c r="D6507">
        <v>0</v>
      </c>
      <c r="E6507">
        <v>0.109428291</v>
      </c>
      <c r="F6507">
        <v>0</v>
      </c>
      <c r="G6507">
        <v>0</v>
      </c>
      <c r="H6507">
        <v>0</v>
      </c>
      <c r="I6507">
        <v>0</v>
      </c>
      <c r="J6507">
        <v>0.13039330700000001</v>
      </c>
      <c r="K6507">
        <v>0.23330722000000001</v>
      </c>
      <c r="L6507">
        <v>0.32495765300000001</v>
      </c>
      <c r="M6507">
        <v>0</v>
      </c>
      <c r="N6507">
        <v>6.3397443999999997E-2</v>
      </c>
      <c r="O6507">
        <v>0</v>
      </c>
      <c r="P6507">
        <v>0.1543194</v>
      </c>
      <c r="Q6507">
        <v>0</v>
      </c>
    </row>
    <row r="6508" spans="1:17">
      <c r="A6508" t="e">
        <v>#N/A</v>
      </c>
      <c r="B6508" s="14" t="s">
        <v>17338</v>
      </c>
      <c r="C6508">
        <v>2.8537219390000002</v>
      </c>
      <c r="D6508">
        <v>1.174076355</v>
      </c>
      <c r="E6508">
        <v>2.038466508</v>
      </c>
      <c r="F6508">
        <v>0</v>
      </c>
      <c r="G6508">
        <v>1.61914863</v>
      </c>
      <c r="H6508">
        <v>0.15656953200000001</v>
      </c>
      <c r="I6508">
        <v>5.9451979780000004</v>
      </c>
      <c r="J6508">
        <v>8.2172883639999998</v>
      </c>
      <c r="K6508">
        <v>46.05042315</v>
      </c>
      <c r="L6508">
        <v>15.197945410000001</v>
      </c>
      <c r="M6508">
        <v>5.4778519560000003</v>
      </c>
      <c r="N6508">
        <v>4.623444825</v>
      </c>
      <c r="O6508">
        <v>4.5149071090000001</v>
      </c>
      <c r="P6508">
        <v>10.88721082</v>
      </c>
      <c r="Q6508">
        <v>5.6049726</v>
      </c>
    </row>
    <row r="6509" spans="1:17">
      <c r="A6509" t="e">
        <v>#N/A</v>
      </c>
      <c r="B6509" s="14" t="s">
        <v>17339</v>
      </c>
      <c r="C6509">
        <v>7.4457703129999997</v>
      </c>
      <c r="D6509">
        <v>0.176730796</v>
      </c>
      <c r="E6509">
        <v>0.11316280500000001</v>
      </c>
      <c r="F6509">
        <v>3.6196948E-2</v>
      </c>
      <c r="G6509">
        <v>0.18367788199999999</v>
      </c>
      <c r="H6509">
        <v>0.306384294</v>
      </c>
      <c r="I6509">
        <v>1.5511875209999999</v>
      </c>
      <c r="J6509">
        <v>0.202264956</v>
      </c>
      <c r="K6509">
        <v>0.84444293699999995</v>
      </c>
      <c r="L6509">
        <v>1.3441905730000001</v>
      </c>
      <c r="M6509">
        <v>1.020893024</v>
      </c>
      <c r="N6509">
        <v>0.16390260100000001</v>
      </c>
      <c r="O6509">
        <v>5.3010184300000001</v>
      </c>
      <c r="P6509">
        <v>0.15958593500000001</v>
      </c>
      <c r="Q6509">
        <v>0.54840668800000003</v>
      </c>
    </row>
    <row r="6510" spans="1:17">
      <c r="A6510" t="s">
        <v>17340</v>
      </c>
      <c r="B6510" s="14" t="s">
        <v>17341</v>
      </c>
      <c r="C6510">
        <v>2.5387766310000002</v>
      </c>
      <c r="D6510">
        <v>0</v>
      </c>
      <c r="E6510">
        <v>9.0031678000000004E-2</v>
      </c>
      <c r="F6510">
        <v>0</v>
      </c>
      <c r="G6510">
        <v>0</v>
      </c>
      <c r="H6510">
        <v>0.32501011499999999</v>
      </c>
      <c r="I6510">
        <v>7.404695351</v>
      </c>
      <c r="J6510">
        <v>0.42912223500000002</v>
      </c>
      <c r="K6510">
        <v>1.1517153529999999</v>
      </c>
      <c r="L6510">
        <v>2.138860615</v>
      </c>
      <c r="M6510">
        <v>1.6244332640000001</v>
      </c>
      <c r="N6510">
        <v>0.312959926</v>
      </c>
      <c r="O6510">
        <v>3.7488531979999999</v>
      </c>
      <c r="P6510">
        <v>0.50786261600000004</v>
      </c>
      <c r="Q6510">
        <v>0.58174561899999999</v>
      </c>
    </row>
    <row r="6511" spans="1:17">
      <c r="A6511" t="s">
        <v>17342</v>
      </c>
      <c r="B6511" s="14" t="s">
        <v>7933</v>
      </c>
      <c r="C6511">
        <v>10.58386657</v>
      </c>
      <c r="D6511">
        <v>1.758510617</v>
      </c>
      <c r="E6511">
        <v>1.84056876</v>
      </c>
      <c r="F6511">
        <v>2.4657632239999998</v>
      </c>
      <c r="G6511">
        <v>2.6711598080000001</v>
      </c>
      <c r="H6511">
        <v>1.4852113309999999</v>
      </c>
      <c r="I6511">
        <v>15.434659870000001</v>
      </c>
      <c r="J6511">
        <v>2.9156624600000001</v>
      </c>
      <c r="K6511">
        <v>5.3553723260000003</v>
      </c>
      <c r="L6511">
        <v>10.031245739999999</v>
      </c>
      <c r="M6511">
        <v>38.288268330000001</v>
      </c>
      <c r="N6511">
        <v>3.412276055</v>
      </c>
      <c r="O6511">
        <v>29.30350503</v>
      </c>
      <c r="P6511">
        <v>1.4657681010000001</v>
      </c>
      <c r="Q6511">
        <v>6.9958566329999998</v>
      </c>
    </row>
    <row r="6512" spans="1:17">
      <c r="A6512" t="s">
        <v>17343</v>
      </c>
      <c r="B6512" s="14" t="s">
        <v>17344</v>
      </c>
      <c r="C6512">
        <v>33.760259079999997</v>
      </c>
      <c r="D6512">
        <v>9.7401291990000001</v>
      </c>
      <c r="E6512">
        <v>6.8492540630000001</v>
      </c>
      <c r="F6512">
        <v>8.6565070290000001</v>
      </c>
      <c r="G6512">
        <v>5.6941889259999998</v>
      </c>
      <c r="H6512">
        <v>15.981105749999999</v>
      </c>
      <c r="I6512">
        <v>13.739510770000001</v>
      </c>
      <c r="J6512">
        <v>15.72577985</v>
      </c>
      <c r="K6512">
        <v>13.89065057</v>
      </c>
      <c r="L6512">
        <v>17.362993960000001</v>
      </c>
      <c r="M6512">
        <v>12.056630159999999</v>
      </c>
      <c r="N6512">
        <v>10.162272870000001</v>
      </c>
      <c r="O6512">
        <v>17.390117490000002</v>
      </c>
      <c r="P6512">
        <v>11.30815011</v>
      </c>
      <c r="Q6512">
        <v>12.953240859999999</v>
      </c>
    </row>
    <row r="6513" spans="1:17">
      <c r="A6513" t="s">
        <v>17345</v>
      </c>
      <c r="B6513" s="14" t="s">
        <v>17346</v>
      </c>
      <c r="C6513">
        <v>0</v>
      </c>
      <c r="D6513">
        <v>3.1367191590000001</v>
      </c>
      <c r="E6513">
        <v>4.0169562499999998</v>
      </c>
      <c r="F6513">
        <v>2.2485544179999999</v>
      </c>
      <c r="G6513">
        <v>3.2600199999999999</v>
      </c>
      <c r="H6513">
        <v>1.8126278440000001</v>
      </c>
      <c r="I6513">
        <v>0</v>
      </c>
      <c r="J6513">
        <v>5.0857115149999998</v>
      </c>
      <c r="K6513">
        <v>4.2821873689999999</v>
      </c>
      <c r="L6513">
        <v>1.4910914</v>
      </c>
      <c r="M6513">
        <v>0</v>
      </c>
      <c r="N6513">
        <v>2.036325916</v>
      </c>
      <c r="O6513">
        <v>0</v>
      </c>
      <c r="P6513">
        <v>8.8513198749999997</v>
      </c>
      <c r="Q6513">
        <v>6.4889568500000001</v>
      </c>
    </row>
    <row r="6514" spans="1:17">
      <c r="A6514" t="s">
        <v>17347</v>
      </c>
      <c r="B6514" s="14" t="s">
        <v>17348</v>
      </c>
      <c r="C6514">
        <v>27.452050969999998</v>
      </c>
      <c r="D6514">
        <v>0.52883030099999995</v>
      </c>
      <c r="E6514">
        <v>1.3967920490000001</v>
      </c>
      <c r="F6514">
        <v>1.624678048</v>
      </c>
      <c r="G6514">
        <v>0.61832026699999998</v>
      </c>
      <c r="H6514">
        <v>3.2087703890000001</v>
      </c>
      <c r="I6514">
        <v>0</v>
      </c>
      <c r="J6514">
        <v>1.0591629730000001</v>
      </c>
      <c r="K6514">
        <v>4.331692425</v>
      </c>
      <c r="L6514">
        <v>6.787482528</v>
      </c>
      <c r="M6514">
        <v>2.2911081879999999</v>
      </c>
      <c r="N6514">
        <v>0.441400126</v>
      </c>
      <c r="O6514">
        <v>2.6436999430000001</v>
      </c>
      <c r="P6514">
        <v>0.89536472700000003</v>
      </c>
      <c r="Q6514">
        <v>0</v>
      </c>
    </row>
    <row r="6515" spans="1:17">
      <c r="A6515" t="s">
        <v>17349</v>
      </c>
      <c r="B6515" s="14" t="s">
        <v>17350</v>
      </c>
      <c r="C6515">
        <v>16.176413929999999</v>
      </c>
      <c r="D6515">
        <v>1.264806112</v>
      </c>
      <c r="E6515">
        <v>0.50616888199999999</v>
      </c>
      <c r="F6515">
        <v>0.12952502399999999</v>
      </c>
      <c r="G6515">
        <v>0.492946573</v>
      </c>
      <c r="H6515">
        <v>1.8272458110000001</v>
      </c>
      <c r="I6515">
        <v>1.387669482</v>
      </c>
      <c r="J6515">
        <v>2.4125766199999998</v>
      </c>
      <c r="K6515">
        <v>0.86334422799999999</v>
      </c>
      <c r="L6515">
        <v>1.8037395970000001</v>
      </c>
      <c r="M6515">
        <v>1.826551689</v>
      </c>
      <c r="N6515">
        <v>1.5248984400000001</v>
      </c>
      <c r="O6515">
        <v>14.753551290000001</v>
      </c>
      <c r="P6515">
        <v>1.14210579</v>
      </c>
      <c r="Q6515">
        <v>1.308257429</v>
      </c>
    </row>
    <row r="6516" spans="1:17">
      <c r="A6516" t="s">
        <v>17351</v>
      </c>
      <c r="B6516" s="14" t="s">
        <v>17352</v>
      </c>
      <c r="C6516">
        <v>3.7887553390000002</v>
      </c>
      <c r="D6516">
        <v>0</v>
      </c>
      <c r="E6516">
        <v>0.80615521099999998</v>
      </c>
      <c r="F6516">
        <v>1.031446981</v>
      </c>
      <c r="G6516">
        <v>0</v>
      </c>
      <c r="H6516">
        <v>0</v>
      </c>
      <c r="I6516">
        <v>0</v>
      </c>
      <c r="J6516">
        <v>0.480301951</v>
      </c>
      <c r="K6516">
        <v>1.7187678660000001</v>
      </c>
      <c r="L6516">
        <v>0</v>
      </c>
      <c r="M6516">
        <v>0</v>
      </c>
      <c r="N6516">
        <v>0.46704722799999998</v>
      </c>
      <c r="O6516">
        <v>0</v>
      </c>
      <c r="P6516">
        <v>0</v>
      </c>
      <c r="Q6516">
        <v>0</v>
      </c>
    </row>
    <row r="6517" spans="1:17">
      <c r="A6517" t="e">
        <v>#N/A</v>
      </c>
      <c r="B6517" s="14" t="s">
        <v>17353</v>
      </c>
      <c r="C6517">
        <v>0</v>
      </c>
      <c r="D6517">
        <v>0.32480819700000002</v>
      </c>
      <c r="E6517">
        <v>0.25997313</v>
      </c>
      <c r="F6517">
        <v>0</v>
      </c>
      <c r="G6517">
        <v>0</v>
      </c>
      <c r="H6517">
        <v>0.56309444900000005</v>
      </c>
      <c r="I6517">
        <v>1.425440367</v>
      </c>
      <c r="J6517">
        <v>1.3010783029999999</v>
      </c>
      <c r="K6517">
        <v>0.221710884</v>
      </c>
      <c r="L6517">
        <v>0.61761182199999998</v>
      </c>
      <c r="M6517">
        <v>0</v>
      </c>
      <c r="N6517">
        <v>0.72295594699999999</v>
      </c>
      <c r="O6517">
        <v>0</v>
      </c>
      <c r="P6517">
        <v>0.51327180299999997</v>
      </c>
      <c r="Q6517">
        <v>0</v>
      </c>
    </row>
    <row r="6518" spans="1:17">
      <c r="A6518" t="e">
        <v>#N/A</v>
      </c>
      <c r="B6518" s="14" t="s">
        <v>17354</v>
      </c>
      <c r="C6518">
        <v>1.4014966019999999</v>
      </c>
      <c r="D6518">
        <v>0</v>
      </c>
      <c r="E6518">
        <v>0</v>
      </c>
      <c r="F6518">
        <v>0</v>
      </c>
      <c r="G6518">
        <v>0</v>
      </c>
      <c r="H6518">
        <v>0</v>
      </c>
      <c r="I6518">
        <v>0</v>
      </c>
      <c r="J6518">
        <v>0.177668256</v>
      </c>
      <c r="K6518">
        <v>0.42385904400000002</v>
      </c>
      <c r="L6518">
        <v>0.29518212100000002</v>
      </c>
      <c r="M6518">
        <v>0</v>
      </c>
      <c r="N6518">
        <v>0.172765208</v>
      </c>
      <c r="O6518">
        <v>0</v>
      </c>
      <c r="P6518">
        <v>0</v>
      </c>
      <c r="Q6518">
        <v>0.96343392100000003</v>
      </c>
    </row>
    <row r="6519" spans="1:17">
      <c r="A6519" t="e">
        <v>#N/A</v>
      </c>
      <c r="B6519" s="14" t="s">
        <v>17355</v>
      </c>
      <c r="C6519">
        <v>0</v>
      </c>
      <c r="D6519">
        <v>0</v>
      </c>
      <c r="E6519">
        <v>0</v>
      </c>
      <c r="F6519">
        <v>0.211330302</v>
      </c>
      <c r="G6519">
        <v>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</row>
    <row r="6520" spans="1:17">
      <c r="A6520" t="e">
        <v>#N/A</v>
      </c>
      <c r="B6520" s="14" t="s">
        <v>17356</v>
      </c>
      <c r="C6520">
        <v>0</v>
      </c>
      <c r="D6520">
        <v>1.374277886</v>
      </c>
      <c r="E6520">
        <v>0.56569260499999996</v>
      </c>
      <c r="F6520">
        <v>0.120630602</v>
      </c>
      <c r="G6520">
        <v>0</v>
      </c>
      <c r="H6520">
        <v>0.34035394099999999</v>
      </c>
      <c r="I6520">
        <v>0</v>
      </c>
      <c r="J6520">
        <v>1.572834286</v>
      </c>
      <c r="K6520">
        <v>0</v>
      </c>
      <c r="L6520">
        <v>0.55995921699999995</v>
      </c>
      <c r="M6520">
        <v>0</v>
      </c>
      <c r="N6520">
        <v>0.10924495300000001</v>
      </c>
      <c r="O6520">
        <v>0.98145942100000005</v>
      </c>
      <c r="P6520">
        <v>0.13295974099999999</v>
      </c>
      <c r="Q6520">
        <v>3.0460500229999998</v>
      </c>
    </row>
    <row r="6521" spans="1:17">
      <c r="A6521" t="s">
        <v>17357</v>
      </c>
      <c r="B6521" s="14" t="s">
        <v>7955</v>
      </c>
      <c r="C6521">
        <v>1.5732355499999999</v>
      </c>
      <c r="D6521">
        <v>0.34852435100000001</v>
      </c>
      <c r="E6521">
        <v>0.50211953099999995</v>
      </c>
      <c r="F6521">
        <v>0.42829608000000002</v>
      </c>
      <c r="G6521">
        <v>0.54333666700000005</v>
      </c>
      <c r="H6521">
        <v>1.2084185629999999</v>
      </c>
      <c r="I6521">
        <v>4.5885604210000004</v>
      </c>
      <c r="J6521">
        <v>0.59831900199999999</v>
      </c>
      <c r="K6521">
        <v>1.0705468419999999</v>
      </c>
      <c r="L6521">
        <v>0.49703046699999998</v>
      </c>
      <c r="M6521">
        <v>1.5099493960000001</v>
      </c>
      <c r="N6521">
        <v>0.38787160300000001</v>
      </c>
      <c r="O6521">
        <v>0.87116207599999995</v>
      </c>
      <c r="P6521">
        <v>0.35405279499999998</v>
      </c>
      <c r="Q6521">
        <v>0</v>
      </c>
    </row>
    <row r="6522" spans="1:17">
      <c r="A6522" t="e">
        <v>#N/A</v>
      </c>
      <c r="B6522" s="14" t="s">
        <v>17358</v>
      </c>
      <c r="C6522">
        <v>6.1408822599999997</v>
      </c>
      <c r="D6522">
        <v>0.68020551799999995</v>
      </c>
      <c r="E6522">
        <v>0.163328844</v>
      </c>
      <c r="F6522">
        <v>0.208973459</v>
      </c>
      <c r="G6522">
        <v>0.265103857</v>
      </c>
      <c r="H6522">
        <v>0</v>
      </c>
      <c r="I6522">
        <v>0</v>
      </c>
      <c r="J6522">
        <v>0.97310246600000005</v>
      </c>
      <c r="K6522">
        <v>2.7858096269999999</v>
      </c>
      <c r="L6522">
        <v>15.520653980000001</v>
      </c>
      <c r="M6522">
        <v>0</v>
      </c>
      <c r="N6522">
        <v>0.37849924099999999</v>
      </c>
      <c r="O6522">
        <v>1.700223383</v>
      </c>
      <c r="P6522">
        <v>0.69099523200000001</v>
      </c>
      <c r="Q6522">
        <v>3.166080247</v>
      </c>
    </row>
    <row r="6523" spans="1:17">
      <c r="A6523" t="s">
        <v>17359</v>
      </c>
      <c r="B6523" s="14" t="s">
        <v>5871</v>
      </c>
      <c r="C6523">
        <v>25.575823840000002</v>
      </c>
      <c r="D6523">
        <v>2.2496961180000001</v>
      </c>
      <c r="E6523">
        <v>1.9606898820000001</v>
      </c>
      <c r="F6523">
        <v>1.587094421</v>
      </c>
      <c r="G6523">
        <v>2.0783369760000001</v>
      </c>
      <c r="H6523">
        <v>1.4444894020000001</v>
      </c>
      <c r="I6523">
        <v>6.5819514229999996</v>
      </c>
      <c r="J6523">
        <v>3.6713791210000002</v>
      </c>
      <c r="K6523">
        <v>6.483730875</v>
      </c>
      <c r="L6523">
        <v>9.9813495349999997</v>
      </c>
      <c r="M6523">
        <v>18.771228829999998</v>
      </c>
      <c r="N6523">
        <v>2.9209593059999999</v>
      </c>
      <c r="O6523">
        <v>18.744265989999999</v>
      </c>
      <c r="P6523">
        <v>2.3700255399999999</v>
      </c>
      <c r="Q6523">
        <v>2.844089694</v>
      </c>
    </row>
    <row r="6524" spans="1:17">
      <c r="A6524" t="s">
        <v>17360</v>
      </c>
      <c r="B6524" s="14" t="s">
        <v>8487</v>
      </c>
      <c r="C6524">
        <v>246.2828744</v>
      </c>
      <c r="D6524">
        <v>2083.7558049999998</v>
      </c>
      <c r="E6524">
        <v>1604.6028449999999</v>
      </c>
      <c r="F6524">
        <v>2568.871216</v>
      </c>
      <c r="G6524">
        <v>2638.1897079999999</v>
      </c>
      <c r="H6524">
        <v>13008.200129999999</v>
      </c>
      <c r="I6524">
        <v>1382.9816820000001</v>
      </c>
      <c r="J6524">
        <v>1839.39579</v>
      </c>
      <c r="K6524">
        <v>2130.2908940000002</v>
      </c>
      <c r="L6524">
        <v>938.43870560000005</v>
      </c>
      <c r="M6524">
        <v>285.38043590000001</v>
      </c>
      <c r="N6524">
        <v>600.2533439</v>
      </c>
      <c r="O6524">
        <v>137.20802699999999</v>
      </c>
      <c r="P6524">
        <v>1522.5074850000001</v>
      </c>
      <c r="Q6524">
        <v>2347.01145</v>
      </c>
    </row>
    <row r="6525" spans="1:17">
      <c r="A6525" t="e">
        <v>#N/A</v>
      </c>
      <c r="B6525" s="14" t="s">
        <v>17361</v>
      </c>
      <c r="C6525">
        <v>19.98262897</v>
      </c>
      <c r="D6525">
        <v>2.213410697</v>
      </c>
      <c r="E6525">
        <v>0.70863643499999995</v>
      </c>
      <c r="F6525">
        <v>3.1733630910000001</v>
      </c>
      <c r="G6525">
        <v>4.6008346769999999</v>
      </c>
      <c r="H6525">
        <v>1.279072067</v>
      </c>
      <c r="I6525">
        <v>14.570529560000001</v>
      </c>
      <c r="J6525">
        <v>2.111004543</v>
      </c>
      <c r="K6525">
        <v>10.575966790000001</v>
      </c>
      <c r="L6525">
        <v>18.939265760000001</v>
      </c>
      <c r="M6525">
        <v>6.3929309119999997</v>
      </c>
      <c r="N6525">
        <v>4.926594959</v>
      </c>
      <c r="O6525">
        <v>36.883878240000001</v>
      </c>
      <c r="P6525">
        <v>0.99934256700000001</v>
      </c>
      <c r="Q6525">
        <v>18.315604010000001</v>
      </c>
    </row>
    <row r="6526" spans="1:17">
      <c r="A6526" t="s">
        <v>17362</v>
      </c>
      <c r="B6526" s="14" t="s">
        <v>5281</v>
      </c>
      <c r="C6526">
        <v>9.0909785830000001</v>
      </c>
      <c r="D6526">
        <v>3.7823078890000001</v>
      </c>
      <c r="E6526">
        <v>2.4768983590000002</v>
      </c>
      <c r="F6526">
        <v>2.4447370190000002</v>
      </c>
      <c r="G6526">
        <v>2.680217785</v>
      </c>
      <c r="H6526">
        <v>6.9402965439999997</v>
      </c>
      <c r="I6526">
        <v>6.952130973</v>
      </c>
      <c r="J6526">
        <v>4.961229039</v>
      </c>
      <c r="K6526">
        <v>7.0914747199999999</v>
      </c>
      <c r="L6526">
        <v>6.3046146439999999</v>
      </c>
      <c r="M6526">
        <v>6.1715381369999998</v>
      </c>
      <c r="N6526">
        <v>3.416654222</v>
      </c>
      <c r="O6526">
        <v>6.1390616119999999</v>
      </c>
      <c r="P6526">
        <v>2.7112365039999999</v>
      </c>
      <c r="Q6526">
        <v>4.5727548269999998</v>
      </c>
    </row>
    <row r="6527" spans="1:17">
      <c r="A6527" t="s">
        <v>17363</v>
      </c>
      <c r="B6527" s="14" t="s">
        <v>17364</v>
      </c>
      <c r="C6527">
        <v>0</v>
      </c>
      <c r="D6527">
        <v>0</v>
      </c>
      <c r="E6527">
        <v>0.63216487799999999</v>
      </c>
      <c r="F6527">
        <v>0</v>
      </c>
      <c r="G6527">
        <v>0.51304271599999995</v>
      </c>
      <c r="H6527">
        <v>0</v>
      </c>
      <c r="I6527">
        <v>0</v>
      </c>
      <c r="J6527">
        <v>0.37663965900000002</v>
      </c>
      <c r="K6527">
        <v>0</v>
      </c>
      <c r="L6527">
        <v>3.7545466900000002</v>
      </c>
      <c r="M6527">
        <v>0</v>
      </c>
      <c r="N6527">
        <v>3.6624566839999999</v>
      </c>
      <c r="O6527">
        <v>0</v>
      </c>
      <c r="P6527">
        <v>0</v>
      </c>
      <c r="Q6527">
        <v>2.0423874980000001</v>
      </c>
    </row>
    <row r="6528" spans="1:17">
      <c r="A6528" t="s">
        <v>17363</v>
      </c>
      <c r="B6528" s="14" t="s">
        <v>17365</v>
      </c>
      <c r="C6528">
        <v>0</v>
      </c>
      <c r="D6528">
        <v>1.115702953</v>
      </c>
      <c r="E6528">
        <v>2.1431931209999999</v>
      </c>
      <c r="F6528">
        <v>1.3710697670000001</v>
      </c>
      <c r="G6528">
        <v>0.86966997000000001</v>
      </c>
      <c r="H6528">
        <v>7.736826164</v>
      </c>
      <c r="I6528">
        <v>7.3444945759999998</v>
      </c>
      <c r="J6528">
        <v>8.9383021609999993</v>
      </c>
      <c r="K6528">
        <v>2.2847036269999998</v>
      </c>
      <c r="L6528">
        <v>0</v>
      </c>
      <c r="M6528">
        <v>0</v>
      </c>
      <c r="N6528">
        <v>6.2083107200000001</v>
      </c>
      <c r="O6528">
        <v>0</v>
      </c>
      <c r="P6528">
        <v>1.511200954</v>
      </c>
      <c r="Q6528">
        <v>3.4620958800000001</v>
      </c>
    </row>
    <row r="6529" spans="1:17">
      <c r="A6529" t="s">
        <v>17366</v>
      </c>
      <c r="B6529" s="14" t="s">
        <v>17367</v>
      </c>
      <c r="C6529">
        <v>0</v>
      </c>
      <c r="D6529">
        <v>0</v>
      </c>
      <c r="E6529">
        <v>0.55614505000000003</v>
      </c>
      <c r="F6529">
        <v>0.711567854</v>
      </c>
      <c r="G6529">
        <v>1.805390823</v>
      </c>
      <c r="H6529">
        <v>0</v>
      </c>
      <c r="I6529">
        <v>0</v>
      </c>
      <c r="J6529">
        <v>0</v>
      </c>
      <c r="K6529">
        <v>2.3714645239999999</v>
      </c>
      <c r="L6529">
        <v>0</v>
      </c>
      <c r="M6529">
        <v>0</v>
      </c>
      <c r="N6529">
        <v>0.64440693599999999</v>
      </c>
      <c r="O6529">
        <v>0</v>
      </c>
      <c r="P6529">
        <v>0</v>
      </c>
      <c r="Q6529">
        <v>0</v>
      </c>
    </row>
    <row r="6530" spans="1:17">
      <c r="A6530" t="s">
        <v>17368</v>
      </c>
      <c r="B6530" s="14" t="s">
        <v>17369</v>
      </c>
      <c r="C6530">
        <v>2.346445068</v>
      </c>
      <c r="D6530">
        <v>0</v>
      </c>
      <c r="E6530">
        <v>0.49926657899999999</v>
      </c>
      <c r="F6530">
        <v>0</v>
      </c>
      <c r="G6530">
        <v>0</v>
      </c>
      <c r="H6530">
        <v>0</v>
      </c>
      <c r="I6530">
        <v>0</v>
      </c>
      <c r="J6530">
        <v>0.297459731</v>
      </c>
      <c r="K6530">
        <v>0</v>
      </c>
      <c r="L6530">
        <v>2.9652385790000002</v>
      </c>
      <c r="M6530">
        <v>0</v>
      </c>
      <c r="N6530">
        <v>0</v>
      </c>
      <c r="O6530">
        <v>2.598636876</v>
      </c>
      <c r="P6530">
        <v>0</v>
      </c>
      <c r="Q6530">
        <v>0</v>
      </c>
    </row>
    <row r="6531" spans="1:17">
      <c r="A6531" t="s">
        <v>17370</v>
      </c>
      <c r="B6531" s="14" t="s">
        <v>8354</v>
      </c>
      <c r="C6531">
        <v>25.740947519999999</v>
      </c>
      <c r="D6531">
        <v>9.5454585959999996</v>
      </c>
      <c r="E6531">
        <v>8.9299713389999997</v>
      </c>
      <c r="F6531">
        <v>5.712790697</v>
      </c>
      <c r="G6531">
        <v>11.498969600000001</v>
      </c>
      <c r="H6531">
        <v>4.7280604329999996</v>
      </c>
      <c r="I6531">
        <v>464.33526819999997</v>
      </c>
      <c r="J6531">
        <v>31.638752100000001</v>
      </c>
      <c r="K6531">
        <v>175.6683233</v>
      </c>
      <c r="L6531">
        <v>24.043343709999998</v>
      </c>
      <c r="M6531">
        <v>785.20437609999999</v>
      </c>
      <c r="N6531">
        <v>17.728176170000001</v>
      </c>
      <c r="O6531">
        <v>399.10555290000002</v>
      </c>
      <c r="P6531">
        <v>5.4571145569999997</v>
      </c>
      <c r="Q6531">
        <v>6.1548371199999998</v>
      </c>
    </row>
    <row r="6532" spans="1:17">
      <c r="A6532" t="s">
        <v>17371</v>
      </c>
      <c r="B6532" s="14" t="s">
        <v>17372</v>
      </c>
      <c r="C6532">
        <v>0</v>
      </c>
      <c r="D6532">
        <v>0.74380196799999998</v>
      </c>
      <c r="E6532">
        <v>0.71439770700000005</v>
      </c>
      <c r="F6532">
        <v>0</v>
      </c>
      <c r="G6532">
        <v>1.1595599590000001</v>
      </c>
      <c r="H6532">
        <v>1.289471027</v>
      </c>
      <c r="I6532">
        <v>19.585318869999998</v>
      </c>
      <c r="J6532">
        <v>5.9588681079999999</v>
      </c>
      <c r="K6532">
        <v>1.5231357510000001</v>
      </c>
      <c r="L6532">
        <v>0</v>
      </c>
      <c r="M6532">
        <v>0</v>
      </c>
      <c r="N6532">
        <v>0</v>
      </c>
      <c r="O6532">
        <v>0</v>
      </c>
      <c r="P6532">
        <v>1.0074673030000001</v>
      </c>
      <c r="Q6532">
        <v>0</v>
      </c>
    </row>
    <row r="6533" spans="1:17">
      <c r="A6533" t="s">
        <v>17373</v>
      </c>
      <c r="B6533" s="14" t="s">
        <v>17374</v>
      </c>
      <c r="C6533">
        <v>0</v>
      </c>
      <c r="D6533">
        <v>0.66779300799999997</v>
      </c>
      <c r="E6533">
        <v>0.64139356199999997</v>
      </c>
      <c r="F6533">
        <v>0.82064029900000002</v>
      </c>
      <c r="G6533">
        <v>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0.74318464100000003</v>
      </c>
      <c r="O6533">
        <v>0</v>
      </c>
      <c r="P6533">
        <v>0</v>
      </c>
      <c r="Q6533">
        <v>2.0722033739999999</v>
      </c>
    </row>
    <row r="6534" spans="1:17">
      <c r="A6534" t="s">
        <v>17375</v>
      </c>
      <c r="B6534" s="14" t="s">
        <v>17376</v>
      </c>
      <c r="C6534">
        <v>68.230541810000005</v>
      </c>
      <c r="D6534">
        <v>13.524260140000001</v>
      </c>
      <c r="E6534">
        <v>5.7307120420000004</v>
      </c>
      <c r="F6534">
        <v>5.3769779570000003</v>
      </c>
      <c r="G6534">
        <v>9.3016874999999999</v>
      </c>
      <c r="H6534">
        <v>1.37917336</v>
      </c>
      <c r="I6534">
        <v>41.895551670000003</v>
      </c>
      <c r="J6534">
        <v>1.820970875</v>
      </c>
      <c r="K6534">
        <v>29.32367438</v>
      </c>
      <c r="L6534">
        <v>20.421469170000002</v>
      </c>
      <c r="M6534">
        <v>62.039225199999997</v>
      </c>
      <c r="N6534">
        <v>7.9682318460000001</v>
      </c>
      <c r="O6534">
        <v>71.586796710000002</v>
      </c>
      <c r="P6534">
        <v>8.6204158779999993</v>
      </c>
      <c r="Q6534">
        <v>9.8744995539999998</v>
      </c>
    </row>
    <row r="6535" spans="1:17">
      <c r="A6535" t="e">
        <v>#N/A</v>
      </c>
      <c r="B6535" s="14" t="s">
        <v>17377</v>
      </c>
      <c r="C6535">
        <v>3.176725631</v>
      </c>
      <c r="D6535">
        <v>1.407502187</v>
      </c>
      <c r="E6535">
        <v>1.013895207</v>
      </c>
      <c r="F6535">
        <v>0.86482862199999999</v>
      </c>
      <c r="G6535">
        <v>0</v>
      </c>
      <c r="H6535">
        <v>0</v>
      </c>
      <c r="I6535">
        <v>0</v>
      </c>
      <c r="J6535">
        <v>0.402714713</v>
      </c>
      <c r="K6535">
        <v>0</v>
      </c>
      <c r="L6535">
        <v>8.028953692</v>
      </c>
      <c r="M6535">
        <v>0</v>
      </c>
      <c r="N6535">
        <v>0.39160113800000002</v>
      </c>
      <c r="O6535">
        <v>7.0363090789999996</v>
      </c>
      <c r="P6535">
        <v>4.2894857850000001</v>
      </c>
      <c r="Q6535">
        <v>0</v>
      </c>
    </row>
    <row r="6536" spans="1:17">
      <c r="A6536" t="s">
        <v>17378</v>
      </c>
      <c r="B6536" s="14" t="s">
        <v>17379</v>
      </c>
      <c r="C6536">
        <v>0</v>
      </c>
      <c r="D6536">
        <v>9.7327278859999993</v>
      </c>
      <c r="E6536">
        <v>14.956752</v>
      </c>
      <c r="F6536">
        <v>23.920791690000001</v>
      </c>
      <c r="G6536">
        <v>8.3451309840000008</v>
      </c>
      <c r="H6536">
        <v>40.494877369999998</v>
      </c>
      <c r="I6536">
        <v>6.4068995229999999</v>
      </c>
      <c r="J6536">
        <v>8.9111340699999992</v>
      </c>
      <c r="K6536">
        <v>3.9860786680000002</v>
      </c>
      <c r="L6536">
        <v>8.3279040949999992</v>
      </c>
      <c r="M6536">
        <v>0</v>
      </c>
      <c r="N6536">
        <v>7.0404885400000001</v>
      </c>
      <c r="O6536">
        <v>0</v>
      </c>
      <c r="P6536">
        <v>15.819380199999999</v>
      </c>
      <c r="Q6536">
        <v>3.0201261929999998</v>
      </c>
    </row>
    <row r="6537" spans="1:17">
      <c r="A6537" t="s">
        <v>17378</v>
      </c>
      <c r="B6537" s="14" t="s">
        <v>17380</v>
      </c>
      <c r="C6537">
        <v>0</v>
      </c>
      <c r="D6537">
        <v>13.341947810000001</v>
      </c>
      <c r="E6537">
        <v>14.187491959999999</v>
      </c>
      <c r="F6537">
        <v>30.449174419999999</v>
      </c>
      <c r="G6537">
        <v>14.85686198</v>
      </c>
      <c r="H6537">
        <v>46.259773099999997</v>
      </c>
      <c r="I6537">
        <v>6.27342245</v>
      </c>
      <c r="J6537">
        <v>14.724256690000001</v>
      </c>
      <c r="K6537">
        <v>25.36972986</v>
      </c>
      <c r="L6537">
        <v>10.872541460000001</v>
      </c>
      <c r="M6537">
        <v>0</v>
      </c>
      <c r="N6537">
        <v>6.3635184880000004</v>
      </c>
      <c r="O6537">
        <v>9.5283352109999999</v>
      </c>
      <c r="P6537">
        <v>14.844401039999999</v>
      </c>
      <c r="Q6537">
        <v>23.657655179999999</v>
      </c>
    </row>
    <row r="6538" spans="1:17">
      <c r="A6538" t="e">
        <v>#N/A</v>
      </c>
      <c r="B6538" s="14" t="s">
        <v>17381</v>
      </c>
      <c r="C6538">
        <v>15.427202060000001</v>
      </c>
      <c r="D6538">
        <v>0.26289552300000002</v>
      </c>
      <c r="E6538">
        <v>0.75750791399999995</v>
      </c>
      <c r="F6538">
        <v>3.2306816359999999</v>
      </c>
      <c r="G6538">
        <v>0.40984446800000002</v>
      </c>
      <c r="H6538">
        <v>1.367283934</v>
      </c>
      <c r="I6538">
        <v>3.4611985930000002</v>
      </c>
      <c r="J6538">
        <v>0.45131821300000002</v>
      </c>
      <c r="K6538">
        <v>2.1533988210000001</v>
      </c>
      <c r="L6538">
        <v>4.4989826720000003</v>
      </c>
      <c r="M6538">
        <v>4.5558817989999998</v>
      </c>
      <c r="N6538">
        <v>3.5109067519999999</v>
      </c>
      <c r="O6538">
        <v>5.2570125299999999</v>
      </c>
      <c r="P6538">
        <v>1.958481696</v>
      </c>
      <c r="Q6538">
        <v>5.7104684920000004</v>
      </c>
    </row>
    <row r="6539" spans="1:17">
      <c r="A6539" t="e">
        <v>#N/A</v>
      </c>
      <c r="B6539" s="14" t="s">
        <v>17382</v>
      </c>
      <c r="C6539">
        <v>4.2574673399999998</v>
      </c>
      <c r="D6539">
        <v>8.4885441149999998</v>
      </c>
      <c r="E6539">
        <v>4.982371638</v>
      </c>
      <c r="F6539">
        <v>8.6928650199999993</v>
      </c>
      <c r="G6539">
        <v>2.9407396910000001</v>
      </c>
      <c r="H6539">
        <v>1.635102437</v>
      </c>
      <c r="I6539">
        <v>0</v>
      </c>
      <c r="J6539">
        <v>4.3177659930000001</v>
      </c>
      <c r="K6539">
        <v>3.862797885</v>
      </c>
      <c r="L6539">
        <v>0</v>
      </c>
      <c r="M6539">
        <v>8.1724065259999996</v>
      </c>
      <c r="N6539">
        <v>3.6737838690000002</v>
      </c>
      <c r="O6539">
        <v>9.4301049510000006</v>
      </c>
      <c r="P6539">
        <v>17.885141189999999</v>
      </c>
      <c r="Q6539">
        <v>0</v>
      </c>
    </row>
    <row r="6540" spans="1:17">
      <c r="A6540" t="s">
        <v>17383</v>
      </c>
      <c r="B6540" s="14" t="s">
        <v>17384</v>
      </c>
      <c r="C6540">
        <v>2.7903671079999999</v>
      </c>
      <c r="D6540">
        <v>10.508715649999999</v>
      </c>
      <c r="E6540">
        <v>0.89058362800000002</v>
      </c>
      <c r="F6540">
        <v>1.1394701439999999</v>
      </c>
      <c r="G6540">
        <v>0.963688345</v>
      </c>
      <c r="H6540">
        <v>1.071654975</v>
      </c>
      <c r="I6540">
        <v>0</v>
      </c>
      <c r="J6540">
        <v>0.35373589599999999</v>
      </c>
      <c r="K6540">
        <v>1.2658493070000001</v>
      </c>
      <c r="L6540">
        <v>7.052459324</v>
      </c>
      <c r="M6540">
        <v>0</v>
      </c>
      <c r="N6540">
        <v>0.68794794500000001</v>
      </c>
      <c r="O6540">
        <v>0</v>
      </c>
      <c r="P6540">
        <v>6.6982961210000003</v>
      </c>
      <c r="Q6540">
        <v>0</v>
      </c>
    </row>
    <row r="6541" spans="1:17">
      <c r="A6541" t="s">
        <v>17383</v>
      </c>
      <c r="B6541" s="14" t="s">
        <v>17385</v>
      </c>
      <c r="C6541">
        <v>15.10881702</v>
      </c>
      <c r="D6541">
        <v>1.115702953</v>
      </c>
      <c r="E6541">
        <v>1.6073948410000001</v>
      </c>
      <c r="F6541">
        <v>1.3710697670000001</v>
      </c>
      <c r="G6541">
        <v>2.6090099090000001</v>
      </c>
      <c r="H6541">
        <v>0</v>
      </c>
      <c r="I6541">
        <v>0</v>
      </c>
      <c r="J6541">
        <v>0.63845015400000005</v>
      </c>
      <c r="K6541">
        <v>0</v>
      </c>
      <c r="L6541">
        <v>6.3644145119999997</v>
      </c>
      <c r="M6541">
        <v>0</v>
      </c>
      <c r="N6541">
        <v>0.62083107199999998</v>
      </c>
      <c r="O6541">
        <v>0</v>
      </c>
      <c r="P6541">
        <v>0.75560047699999999</v>
      </c>
      <c r="Q6541">
        <v>3.4620958800000001</v>
      </c>
    </row>
    <row r="6542" spans="1:17">
      <c r="A6542" t="s">
        <v>17383</v>
      </c>
      <c r="B6542" s="14" t="s">
        <v>17386</v>
      </c>
      <c r="C6542">
        <v>4.9755943609999997</v>
      </c>
      <c r="D6542">
        <v>1.102260748</v>
      </c>
      <c r="E6542">
        <v>0.79401431899999997</v>
      </c>
      <c r="F6542">
        <v>1.354550854</v>
      </c>
      <c r="G6542">
        <v>0.429596009</v>
      </c>
      <c r="H6542">
        <v>0</v>
      </c>
      <c r="I6542">
        <v>0</v>
      </c>
      <c r="J6542">
        <v>0.63075798400000005</v>
      </c>
      <c r="K6542">
        <v>2.2571770770000001</v>
      </c>
      <c r="L6542">
        <v>1.571933705</v>
      </c>
      <c r="M6542">
        <v>4.7754423680000002</v>
      </c>
      <c r="N6542">
        <v>3.0667558979999998</v>
      </c>
      <c r="O6542">
        <v>2.7551812660000001</v>
      </c>
      <c r="P6542">
        <v>1.8662421419999999</v>
      </c>
      <c r="Q6542">
        <v>1.7101919409999999</v>
      </c>
    </row>
    <row r="6543" spans="1:17">
      <c r="A6543" t="s">
        <v>17387</v>
      </c>
      <c r="B6543" s="14" t="s">
        <v>17388</v>
      </c>
      <c r="C6543">
        <v>1.8619221459999999</v>
      </c>
      <c r="D6543">
        <v>0.247486859</v>
      </c>
      <c r="E6543">
        <v>0.23770311399999999</v>
      </c>
      <c r="F6543">
        <v>5.0688783000000001E-2</v>
      </c>
      <c r="G6543">
        <v>0.19291146300000001</v>
      </c>
      <c r="H6543">
        <v>0</v>
      </c>
      <c r="I6543">
        <v>0.54305550499999999</v>
      </c>
      <c r="J6543">
        <v>0.283243892</v>
      </c>
      <c r="K6543">
        <v>0.67572839500000004</v>
      </c>
      <c r="L6543">
        <v>0</v>
      </c>
      <c r="M6543">
        <v>0</v>
      </c>
      <c r="N6543">
        <v>0.73447282800000002</v>
      </c>
      <c r="O6543">
        <v>1.2372229669999999</v>
      </c>
      <c r="P6543">
        <v>0.111738934</v>
      </c>
      <c r="Q6543">
        <v>0.51197811000000004</v>
      </c>
    </row>
    <row r="6544" spans="1:17">
      <c r="A6544" t="s">
        <v>17387</v>
      </c>
      <c r="B6544" s="14" t="s">
        <v>4289</v>
      </c>
      <c r="C6544">
        <v>2.0857289489999999</v>
      </c>
      <c r="D6544">
        <v>0.72609239800000003</v>
      </c>
      <c r="E6544">
        <v>1.3313775450000001</v>
      </c>
      <c r="F6544">
        <v>1.5006586129999999</v>
      </c>
      <c r="G6544">
        <v>1.183403725</v>
      </c>
      <c r="H6544">
        <v>0.80103503200000004</v>
      </c>
      <c r="I6544">
        <v>7.3868870409999996</v>
      </c>
      <c r="J6544">
        <v>2.9084951480000001</v>
      </c>
      <c r="K6544">
        <v>2.4330610049999999</v>
      </c>
      <c r="L6544">
        <v>1.694422045</v>
      </c>
      <c r="M6544">
        <v>0</v>
      </c>
      <c r="N6544">
        <v>1.1386382289999999</v>
      </c>
      <c r="O6544">
        <v>1.97991381</v>
      </c>
      <c r="P6544">
        <v>1.609330886</v>
      </c>
      <c r="Q6544">
        <v>2.048281834</v>
      </c>
    </row>
    <row r="6545" spans="1:17">
      <c r="A6545" t="s">
        <v>17389</v>
      </c>
      <c r="B6545" s="14" t="s">
        <v>17390</v>
      </c>
      <c r="C6545">
        <v>107.6731757</v>
      </c>
      <c r="D6545">
        <v>0.30193941299999999</v>
      </c>
      <c r="E6545">
        <v>1.015010604</v>
      </c>
      <c r="F6545">
        <v>0</v>
      </c>
      <c r="G6545">
        <v>0.94142491699999997</v>
      </c>
      <c r="H6545">
        <v>2.0937945390000001</v>
      </c>
      <c r="I6545">
        <v>1.987618994</v>
      </c>
      <c r="J6545">
        <v>1.3822551199999999</v>
      </c>
      <c r="K6545">
        <v>11.74775</v>
      </c>
      <c r="L6545">
        <v>27.558124880000001</v>
      </c>
      <c r="M6545">
        <v>18.313742680000001</v>
      </c>
      <c r="N6545">
        <v>2.856232721</v>
      </c>
      <c r="O6545">
        <v>48.302055719999998</v>
      </c>
      <c r="P6545">
        <v>0.61345781300000002</v>
      </c>
      <c r="Q6545">
        <v>17.801799939999999</v>
      </c>
    </row>
    <row r="6546" spans="1:17">
      <c r="A6546" t="s">
        <v>17391</v>
      </c>
      <c r="B6546" s="14" t="s">
        <v>17392</v>
      </c>
      <c r="C6546">
        <v>0.74476885800000003</v>
      </c>
      <c r="D6546">
        <v>0.32998247800000002</v>
      </c>
      <c r="E6546">
        <v>0.27732030000000002</v>
      </c>
      <c r="F6546">
        <v>5.0688783000000001E-2</v>
      </c>
      <c r="G6546">
        <v>0.19291146300000001</v>
      </c>
      <c r="H6546">
        <v>0</v>
      </c>
      <c r="I6546">
        <v>0</v>
      </c>
      <c r="J6546">
        <v>1.2273901979999999</v>
      </c>
      <c r="K6546">
        <v>0.67572839500000004</v>
      </c>
      <c r="L6546">
        <v>1.17646977</v>
      </c>
      <c r="M6546">
        <v>0</v>
      </c>
      <c r="N6546">
        <v>0.64266372500000002</v>
      </c>
      <c r="O6546">
        <v>0</v>
      </c>
      <c r="P6546">
        <v>0.33521680300000001</v>
      </c>
      <c r="Q6546">
        <v>0.76796716600000003</v>
      </c>
    </row>
    <row r="6547" spans="1:17">
      <c r="A6547" t="s">
        <v>17393</v>
      </c>
      <c r="B6547" s="14" t="s">
        <v>2708</v>
      </c>
      <c r="C6547">
        <v>48.453904139999999</v>
      </c>
      <c r="D6547">
        <v>5.7597943210000002</v>
      </c>
      <c r="E6547">
        <v>3.9255529330000001</v>
      </c>
      <c r="F6547">
        <v>3.181579384</v>
      </c>
      <c r="G6547">
        <v>4.0361535369999997</v>
      </c>
      <c r="H6547">
        <v>7.1611767769999997</v>
      </c>
      <c r="I6547">
        <v>14.17055424</v>
      </c>
      <c r="J6547">
        <v>6.7750828150000002</v>
      </c>
      <c r="K6547">
        <v>15.90502423</v>
      </c>
      <c r="L6547">
        <v>27.62904653</v>
      </c>
      <c r="M6547">
        <v>24.449657550000001</v>
      </c>
      <c r="N6547">
        <v>9.8093283400000004</v>
      </c>
      <c r="O6547">
        <v>62.968813679999997</v>
      </c>
      <c r="P6547">
        <v>5.2798334130000004</v>
      </c>
      <c r="Q6547">
        <v>19.858890200000001</v>
      </c>
    </row>
    <row r="6548" spans="1:17">
      <c r="A6548" t="e">
        <v>#N/A</v>
      </c>
      <c r="B6548" s="14" t="s">
        <v>17394</v>
      </c>
      <c r="C6548">
        <v>17.735094010000001</v>
      </c>
      <c r="D6548">
        <v>0</v>
      </c>
      <c r="E6548">
        <v>0</v>
      </c>
      <c r="F6548">
        <v>0.34487031000000001</v>
      </c>
      <c r="G6548">
        <v>0</v>
      </c>
      <c r="H6548">
        <v>0</v>
      </c>
      <c r="I6548">
        <v>3.694776412</v>
      </c>
      <c r="J6548">
        <v>0</v>
      </c>
      <c r="K6548">
        <v>4.5974404270000004</v>
      </c>
      <c r="L6548">
        <v>4.8025950000000002</v>
      </c>
      <c r="M6548">
        <v>9.7266678899999999</v>
      </c>
      <c r="N6548">
        <v>0</v>
      </c>
      <c r="O6548">
        <v>5.6117802470000004</v>
      </c>
      <c r="P6548">
        <v>0</v>
      </c>
      <c r="Q6548">
        <v>1.741667866</v>
      </c>
    </row>
    <row r="6549" spans="1:17">
      <c r="A6549" t="s">
        <v>17395</v>
      </c>
      <c r="B6549" s="14" t="s">
        <v>17396</v>
      </c>
      <c r="C6549">
        <v>1.3451932639999999</v>
      </c>
      <c r="D6549">
        <v>1.490026745</v>
      </c>
      <c r="E6549">
        <v>0.71556122099999997</v>
      </c>
      <c r="F6549">
        <v>0.36621407499999997</v>
      </c>
      <c r="G6549">
        <v>0.46457939700000001</v>
      </c>
      <c r="H6549">
        <v>5.1662845720000004</v>
      </c>
      <c r="I6549">
        <v>0</v>
      </c>
      <c r="J6549">
        <v>0.68212264099999997</v>
      </c>
      <c r="K6549">
        <v>0.61024657100000002</v>
      </c>
      <c r="L6549">
        <v>0.84997066799999998</v>
      </c>
      <c r="M6549">
        <v>0</v>
      </c>
      <c r="N6549">
        <v>0.82912293000000004</v>
      </c>
      <c r="O6549">
        <v>4.4693168419999996</v>
      </c>
      <c r="P6549">
        <v>0.201821626</v>
      </c>
      <c r="Q6549">
        <v>18.494583859999999</v>
      </c>
    </row>
    <row r="6550" spans="1:17">
      <c r="A6550" t="s">
        <v>17397</v>
      </c>
      <c r="B6550" s="14" t="s">
        <v>9232</v>
      </c>
      <c r="C6550">
        <v>4.5632522870000001</v>
      </c>
      <c r="D6550">
        <v>3.369710575</v>
      </c>
      <c r="E6550">
        <v>2.4273734249999999</v>
      </c>
      <c r="F6550">
        <v>2.1740167029999999</v>
      </c>
      <c r="G6550">
        <v>1.313313766</v>
      </c>
      <c r="H6550">
        <v>0.87627036700000005</v>
      </c>
      <c r="I6550">
        <v>1.1091133609999999</v>
      </c>
      <c r="J6550">
        <v>4.097603661</v>
      </c>
      <c r="K6550">
        <v>3.9677265560000001</v>
      </c>
      <c r="L6550">
        <v>2.1624944340000001</v>
      </c>
      <c r="M6550">
        <v>0</v>
      </c>
      <c r="N6550">
        <v>0.84378145699999996</v>
      </c>
      <c r="O6550">
        <v>1.263425663</v>
      </c>
      <c r="P6550">
        <v>1.1981068340000001</v>
      </c>
      <c r="Q6550">
        <v>0.78423166300000002</v>
      </c>
    </row>
    <row r="6551" spans="1:17">
      <c r="A6551" t="s">
        <v>17398</v>
      </c>
      <c r="B6551" s="14" t="s">
        <v>9137</v>
      </c>
      <c r="C6551">
        <v>3.1278753629999998</v>
      </c>
      <c r="D6551">
        <v>3.6536262860000002</v>
      </c>
      <c r="E6551">
        <v>4.2352290049999999</v>
      </c>
      <c r="F6551">
        <v>3.9221972869999999</v>
      </c>
      <c r="G6551">
        <v>3.8136135960000002</v>
      </c>
      <c r="H6551">
        <v>10.19265141</v>
      </c>
      <c r="I6551">
        <v>6.6348245700000001</v>
      </c>
      <c r="J6551">
        <v>4.8904373310000002</v>
      </c>
      <c r="K6551">
        <v>4.3858758629999999</v>
      </c>
      <c r="L6551">
        <v>3.473623527</v>
      </c>
      <c r="M6551">
        <v>2.0013673999999999</v>
      </c>
      <c r="N6551">
        <v>3.388423891</v>
      </c>
      <c r="O6551">
        <v>1.7845126309999999</v>
      </c>
      <c r="P6551">
        <v>5.8588952299999999</v>
      </c>
      <c r="Q6551">
        <v>4.8868234250000002</v>
      </c>
    </row>
    <row r="6552" spans="1:17">
      <c r="A6552" t="s">
        <v>17399</v>
      </c>
      <c r="B6552" s="14" t="s">
        <v>5131</v>
      </c>
      <c r="C6552">
        <v>5.9035559429999998</v>
      </c>
      <c r="D6552">
        <v>0.94285801400000002</v>
      </c>
      <c r="E6552">
        <v>1.153890047</v>
      </c>
      <c r="F6552">
        <v>1.0091583989999999</v>
      </c>
      <c r="G6552">
        <v>1.1616801649999999</v>
      </c>
      <c r="H6552">
        <v>1.370920328</v>
      </c>
      <c r="I6552">
        <v>2.0021561010000002</v>
      </c>
      <c r="J6552">
        <v>0.88763249499999997</v>
      </c>
      <c r="K6552">
        <v>11.58454113</v>
      </c>
      <c r="L6552">
        <v>10.149633120000001</v>
      </c>
      <c r="M6552">
        <v>3.4259988799999999</v>
      </c>
      <c r="N6552">
        <v>1.0493035799999999</v>
      </c>
      <c r="O6552">
        <v>4.8655328740000003</v>
      </c>
      <c r="P6552">
        <v>1.235889078</v>
      </c>
      <c r="Q6552">
        <v>2.7369893630000002</v>
      </c>
    </row>
    <row r="6553" spans="1:17">
      <c r="A6553" t="s">
        <v>17400</v>
      </c>
      <c r="B6553" s="14" t="s">
        <v>1429</v>
      </c>
      <c r="C6553">
        <v>9.4767865449999995</v>
      </c>
      <c r="D6553">
        <v>3.6666023349999999</v>
      </c>
      <c r="E6553">
        <v>2.7548413200000001</v>
      </c>
      <c r="F6553">
        <v>3.6519023759999998</v>
      </c>
      <c r="G6553">
        <v>2.6506101530000001</v>
      </c>
      <c r="H6553">
        <v>3.2295122790000002</v>
      </c>
      <c r="I6553">
        <v>4.6716112880000003</v>
      </c>
      <c r="J6553">
        <v>5.7023049659999998</v>
      </c>
      <c r="K6553">
        <v>7.6900140820000003</v>
      </c>
      <c r="L6553">
        <v>7.084370904</v>
      </c>
      <c r="M6553">
        <v>4.0994101260000004</v>
      </c>
      <c r="N6553">
        <v>3.3894888390000002</v>
      </c>
      <c r="O6553">
        <v>5.3215782950000001</v>
      </c>
      <c r="P6553">
        <v>5.0064026439999996</v>
      </c>
      <c r="Q6553">
        <v>7.1569377019999996</v>
      </c>
    </row>
    <row r="6554" spans="1:17">
      <c r="A6554" t="s">
        <v>17401</v>
      </c>
      <c r="B6554" s="14" t="s">
        <v>17402</v>
      </c>
      <c r="C6554">
        <v>2.9463091459999999</v>
      </c>
      <c r="D6554">
        <v>0.76149048100000005</v>
      </c>
      <c r="E6554">
        <v>0.47017732600000001</v>
      </c>
      <c r="F6554">
        <v>0.13368337799999999</v>
      </c>
      <c r="G6554">
        <v>0.42397703599999997</v>
      </c>
      <c r="H6554">
        <v>0</v>
      </c>
      <c r="I6554">
        <v>1.4322201080000001</v>
      </c>
      <c r="J6554">
        <v>1.867523638</v>
      </c>
      <c r="K6554">
        <v>0.89106158099999999</v>
      </c>
      <c r="L6554">
        <v>0.310274667</v>
      </c>
      <c r="M6554">
        <v>0</v>
      </c>
      <c r="N6554">
        <v>0.847460251</v>
      </c>
      <c r="O6554">
        <v>1.631486647</v>
      </c>
      <c r="P6554">
        <v>0.88407951200000001</v>
      </c>
      <c r="Q6554">
        <v>0.33756464000000003</v>
      </c>
    </row>
    <row r="6555" spans="1:17">
      <c r="A6555" t="s">
        <v>17403</v>
      </c>
      <c r="B6555" s="14" t="s">
        <v>7399</v>
      </c>
      <c r="C6555">
        <v>4.6928901359999999</v>
      </c>
      <c r="D6555">
        <v>3.3268233500000002</v>
      </c>
      <c r="E6555">
        <v>2.4464062389999999</v>
      </c>
      <c r="F6555">
        <v>3.0662105710000001</v>
      </c>
      <c r="G6555">
        <v>1.944898295</v>
      </c>
      <c r="H6555">
        <v>1.2616301759999999</v>
      </c>
      <c r="I6555">
        <v>6.8437335819999996</v>
      </c>
      <c r="J6555">
        <v>7.1390335440000001</v>
      </c>
      <c r="K6555">
        <v>4.6836424350000003</v>
      </c>
      <c r="L6555">
        <v>5.9304771589999996</v>
      </c>
      <c r="M6555">
        <v>9.0082208300000008</v>
      </c>
      <c r="N6555">
        <v>7.2312710090000003</v>
      </c>
      <c r="O6555">
        <v>2.598636876</v>
      </c>
      <c r="P6555">
        <v>5.5622498760000001</v>
      </c>
      <c r="Q6555">
        <v>2.258230722</v>
      </c>
    </row>
    <row r="6556" spans="1:17">
      <c r="A6556" t="s">
        <v>17404</v>
      </c>
      <c r="B6556" s="14" t="s">
        <v>8135</v>
      </c>
      <c r="C6556">
        <v>17.259885430000001</v>
      </c>
      <c r="D6556">
        <v>159.66039069999999</v>
      </c>
      <c r="E6556">
        <v>88.766645980000007</v>
      </c>
      <c r="F6556">
        <v>200.21531949999999</v>
      </c>
      <c r="G6556">
        <v>68.187090089999998</v>
      </c>
      <c r="H6556">
        <v>102.82644190000001</v>
      </c>
      <c r="I6556">
        <v>92.086935049999994</v>
      </c>
      <c r="J6556">
        <v>119.2216176</v>
      </c>
      <c r="K6556">
        <v>188.6825169</v>
      </c>
      <c r="L6556">
        <v>33.249362259999998</v>
      </c>
      <c r="M6556">
        <v>12.9292303</v>
      </c>
      <c r="N6556">
        <v>120.3943967</v>
      </c>
      <c r="O6556">
        <v>19.114947699999998</v>
      </c>
      <c r="P6556">
        <v>376.808176</v>
      </c>
      <c r="Q6556">
        <v>185.78855809999999</v>
      </c>
    </row>
    <row r="6557" spans="1:17">
      <c r="A6557" t="e">
        <v>#N/A</v>
      </c>
      <c r="B6557" s="14" t="s">
        <v>17405</v>
      </c>
      <c r="C6557">
        <v>1.0360620469999999</v>
      </c>
      <c r="D6557">
        <v>0.32133140700000001</v>
      </c>
      <c r="E6557">
        <v>0.63930171099999999</v>
      </c>
      <c r="F6557">
        <v>0.73334690000000002</v>
      </c>
      <c r="G6557">
        <v>0.10734511400000001</v>
      </c>
      <c r="H6557">
        <v>0.31832400700000002</v>
      </c>
      <c r="I6557">
        <v>0.60436382899999996</v>
      </c>
      <c r="J6557">
        <v>2.1014716569999998</v>
      </c>
      <c r="K6557">
        <v>1.692033393</v>
      </c>
      <c r="L6557">
        <v>3.5350761990000001</v>
      </c>
      <c r="M6557">
        <v>0.39775385499999999</v>
      </c>
      <c r="N6557">
        <v>1.4815216149999999</v>
      </c>
      <c r="O6557">
        <v>1.8358658910000001</v>
      </c>
      <c r="P6557">
        <v>0.62176858099999999</v>
      </c>
      <c r="Q6557">
        <v>0.42733346</v>
      </c>
    </row>
    <row r="6558" spans="1:17">
      <c r="A6558" t="s">
        <v>17406</v>
      </c>
      <c r="B6558" s="14" t="s">
        <v>17407</v>
      </c>
      <c r="C6558">
        <v>9.0763589450000008</v>
      </c>
      <c r="D6558">
        <v>1.0053587049999999</v>
      </c>
      <c r="E6558">
        <v>0</v>
      </c>
      <c r="F6558">
        <v>1.8532041909999999</v>
      </c>
      <c r="G6558">
        <v>0</v>
      </c>
      <c r="H6558">
        <v>0</v>
      </c>
      <c r="I6558">
        <v>0</v>
      </c>
      <c r="J6558">
        <v>0.57530673300000001</v>
      </c>
      <c r="K6558">
        <v>4.1174878550000003</v>
      </c>
      <c r="L6558">
        <v>2.867483461</v>
      </c>
      <c r="M6558">
        <v>0</v>
      </c>
      <c r="N6558">
        <v>3.3565811810000001</v>
      </c>
      <c r="O6558">
        <v>0</v>
      </c>
      <c r="P6558">
        <v>2.7234830379999999</v>
      </c>
      <c r="Q6558">
        <v>0</v>
      </c>
    </row>
    <row r="6559" spans="1:17">
      <c r="A6559" t="s">
        <v>17406</v>
      </c>
      <c r="B6559" s="14" t="s">
        <v>17408</v>
      </c>
      <c r="C6559">
        <v>10.51555012</v>
      </c>
      <c r="D6559">
        <v>250.743908</v>
      </c>
      <c r="E6559">
        <v>33.053296690000003</v>
      </c>
      <c r="F6559">
        <v>14.05346512</v>
      </c>
      <c r="G6559">
        <v>82.868274600000007</v>
      </c>
      <c r="H6559">
        <v>21.661322330000001</v>
      </c>
      <c r="I6559">
        <v>22.30550204</v>
      </c>
      <c r="J6559">
        <v>32.962945009999999</v>
      </c>
      <c r="K6559">
        <v>39.03035362</v>
      </c>
      <c r="L6559">
        <v>64.027188580000001</v>
      </c>
      <c r="M6559">
        <v>12.845055629999999</v>
      </c>
      <c r="N6559">
        <v>25.689759819999999</v>
      </c>
      <c r="O6559">
        <v>11.645743039999999</v>
      </c>
      <c r="P6559">
        <v>79.026714720000001</v>
      </c>
      <c r="Q6559">
        <v>24.971969359999999</v>
      </c>
    </row>
    <row r="6560" spans="1:17">
      <c r="A6560" t="s">
        <v>17409</v>
      </c>
      <c r="B6560" s="14" t="s">
        <v>8163</v>
      </c>
      <c r="C6560">
        <v>8.8795501409999993</v>
      </c>
      <c r="D6560">
        <v>3.567484587</v>
      </c>
      <c r="E6560">
        <v>6.0203107070000001</v>
      </c>
      <c r="F6560">
        <v>6.7604132479999999</v>
      </c>
      <c r="G6560">
        <v>2.832766103</v>
      </c>
      <c r="H6560">
        <v>7.803085426</v>
      </c>
      <c r="I6560">
        <v>7.0233067660000001</v>
      </c>
      <c r="J6560">
        <v>3.5487032630000002</v>
      </c>
      <c r="K6560">
        <v>3.2771842109999998</v>
      </c>
      <c r="L6560">
        <v>5.1351361989999997</v>
      </c>
      <c r="M6560">
        <v>4.9111874499999999</v>
      </c>
      <c r="N6560">
        <v>2.560249421</v>
      </c>
      <c r="O6560">
        <v>7.1670859599999996</v>
      </c>
      <c r="P6560">
        <v>1.24189437</v>
      </c>
      <c r="Q6560">
        <v>7.862894142</v>
      </c>
    </row>
    <row r="6561" spans="1:17">
      <c r="A6561" t="s">
        <v>17410</v>
      </c>
      <c r="B6561" s="14" t="s">
        <v>3481</v>
      </c>
      <c r="C6561">
        <v>5.5749390610000003</v>
      </c>
      <c r="D6561">
        <v>15.96046093</v>
      </c>
      <c r="E6561">
        <v>13.002705929999999</v>
      </c>
      <c r="F6561">
        <v>15.06041121</v>
      </c>
      <c r="G6561">
        <v>14.21815576</v>
      </c>
      <c r="H6561">
        <v>12.84650575</v>
      </c>
      <c r="I6561">
        <v>16.2600856</v>
      </c>
      <c r="J6561">
        <v>15.22203068</v>
      </c>
      <c r="K6561">
        <v>22.372539150000001</v>
      </c>
      <c r="L6561">
        <v>13.277371499999999</v>
      </c>
      <c r="M6561">
        <v>3.29272454</v>
      </c>
      <c r="N6561">
        <v>7.8767539329999998</v>
      </c>
      <c r="O6561">
        <v>2.3746629810000002</v>
      </c>
      <c r="P6561">
        <v>19.044584400000002</v>
      </c>
      <c r="Q6561">
        <v>12.086777100000001</v>
      </c>
    </row>
    <row r="6562" spans="1:17">
      <c r="A6562" t="s">
        <v>17411</v>
      </c>
      <c r="B6562" s="14" t="s">
        <v>4788</v>
      </c>
      <c r="C6562">
        <v>7.8639082260000004</v>
      </c>
      <c r="D6562">
        <v>1.5309530419999999</v>
      </c>
      <c r="E6562">
        <v>1.1915560140000001</v>
      </c>
      <c r="F6562">
        <v>0.97311933900000003</v>
      </c>
      <c r="G6562">
        <v>0.90529984100000005</v>
      </c>
      <c r="H6562">
        <v>2.2880112000000001</v>
      </c>
      <c r="I6562">
        <v>0.69503583999999996</v>
      </c>
      <c r="J6562">
        <v>1.5708894739999999</v>
      </c>
      <c r="K6562">
        <v>4.1079841320000003</v>
      </c>
      <c r="L6562">
        <v>7.9803074059999997</v>
      </c>
      <c r="M6562">
        <v>4.5742840920000001</v>
      </c>
      <c r="N6562">
        <v>1.556913929</v>
      </c>
      <c r="O6562">
        <v>6.5978085709999998</v>
      </c>
      <c r="P6562">
        <v>0.82230957900000001</v>
      </c>
      <c r="Q6562">
        <v>1.801967965</v>
      </c>
    </row>
    <row r="6563" spans="1:17">
      <c r="A6563" t="s">
        <v>17412</v>
      </c>
      <c r="B6563" s="14" t="s">
        <v>5694</v>
      </c>
      <c r="C6563">
        <v>7.2481913679999996</v>
      </c>
      <c r="D6563">
        <v>0.420544949</v>
      </c>
      <c r="E6563">
        <v>1.083239482</v>
      </c>
      <c r="F6563">
        <v>0.54029201400000004</v>
      </c>
      <c r="G6563">
        <v>0.65561413499999999</v>
      </c>
      <c r="H6563">
        <v>0.53022962399999995</v>
      </c>
      <c r="I6563">
        <v>4.0267350119999996</v>
      </c>
      <c r="J6563">
        <v>2.7128128579999999</v>
      </c>
      <c r="K6563">
        <v>1.252624805</v>
      </c>
      <c r="L6563">
        <v>1.308521496</v>
      </c>
      <c r="M6563">
        <v>0.33126762799999998</v>
      </c>
      <c r="N6563">
        <v>1.510438153</v>
      </c>
      <c r="O6563">
        <v>4.9692278910000001</v>
      </c>
      <c r="P6563">
        <v>1.2945933789999999</v>
      </c>
      <c r="Q6563">
        <v>4.9826402889999999</v>
      </c>
    </row>
    <row r="6564" spans="1:17">
      <c r="A6564" t="s">
        <v>17413</v>
      </c>
      <c r="B6564" s="14" t="s">
        <v>17414</v>
      </c>
      <c r="C6564">
        <v>6.9995649489999998</v>
      </c>
      <c r="D6564">
        <v>11.29750544</v>
      </c>
      <c r="E6564">
        <v>23.2974952</v>
      </c>
      <c r="F6564">
        <v>11.569438590000001</v>
      </c>
      <c r="G6564">
        <v>16.576372880000001</v>
      </c>
      <c r="H6564">
        <v>6.5285324889999998</v>
      </c>
      <c r="I6564">
        <v>110.8254</v>
      </c>
      <c r="J6564">
        <v>209.03136309999999</v>
      </c>
      <c r="K6564">
        <v>11.34053858</v>
      </c>
      <c r="L6564">
        <v>11.37273102</v>
      </c>
      <c r="M6564">
        <v>11.516563189999999</v>
      </c>
      <c r="N6564">
        <v>70.630432810000002</v>
      </c>
      <c r="O6564">
        <v>14.39632245</v>
      </c>
      <c r="P6564">
        <v>25.803847770000001</v>
      </c>
      <c r="Q6564">
        <v>26.808190379999999</v>
      </c>
    </row>
    <row r="6565" spans="1:17">
      <c r="A6565" t="s">
        <v>11986</v>
      </c>
      <c r="B6565" s="14" t="s">
        <v>17415</v>
      </c>
      <c r="C6565">
        <v>15.21484381</v>
      </c>
      <c r="D6565">
        <v>7.7042224949999998</v>
      </c>
      <c r="E6565">
        <v>17.805422849999999</v>
      </c>
      <c r="F6565">
        <v>5.3255236229999996</v>
      </c>
      <c r="G6565">
        <v>7.1312937500000002</v>
      </c>
      <c r="H6565">
        <v>4.1738141149999999</v>
      </c>
      <c r="I6565">
        <v>53.885397040000001</v>
      </c>
      <c r="J6565">
        <v>21.767790000000002</v>
      </c>
      <c r="K6565">
        <v>34.51104952</v>
      </c>
      <c r="L6565">
        <v>37.08108876</v>
      </c>
      <c r="M6565">
        <v>12.51668579</v>
      </c>
      <c r="N6565">
        <v>3.7511266879999998</v>
      </c>
      <c r="O6565">
        <v>19.257266950000002</v>
      </c>
      <c r="P6565">
        <v>5.869822654</v>
      </c>
      <c r="Q6565">
        <v>8.9650061740000009</v>
      </c>
    </row>
    <row r="6566" spans="1:17">
      <c r="A6566" t="s">
        <v>17413</v>
      </c>
      <c r="B6566" s="14" t="s">
        <v>4287</v>
      </c>
      <c r="C6566">
        <v>5.3633030130000003</v>
      </c>
      <c r="D6566">
        <v>2.0792645940000001</v>
      </c>
      <c r="E6566">
        <v>1.3551521440000001</v>
      </c>
      <c r="F6566">
        <v>0.82130640300000002</v>
      </c>
      <c r="G6566">
        <v>1.4470969460000001</v>
      </c>
      <c r="H6566">
        <v>4.7632976019999997</v>
      </c>
      <c r="I6566">
        <v>7.8214098080000003</v>
      </c>
      <c r="J6566">
        <v>2.889608816</v>
      </c>
      <c r="K6566">
        <v>3.345458882</v>
      </c>
      <c r="L6566">
        <v>6.3540826700000004</v>
      </c>
      <c r="M6566">
        <v>0</v>
      </c>
      <c r="N6566">
        <v>1.983434334</v>
      </c>
      <c r="O6566">
        <v>2.2274030360000001</v>
      </c>
      <c r="P6566">
        <v>2.9672038220000001</v>
      </c>
      <c r="Q6566">
        <v>2.3043170630000001</v>
      </c>
    </row>
    <row r="6567" spans="1:17">
      <c r="A6567" t="s">
        <v>17416</v>
      </c>
      <c r="B6567" s="14" t="s">
        <v>9299</v>
      </c>
      <c r="C6567">
        <v>49.10098215</v>
      </c>
      <c r="D6567">
        <v>523.28600400000005</v>
      </c>
      <c r="E6567">
        <v>58.487330749999998</v>
      </c>
      <c r="F6567">
        <v>64.926412080000006</v>
      </c>
      <c r="G6567">
        <v>72.221382559999995</v>
      </c>
      <c r="H6567">
        <v>93.277213099999997</v>
      </c>
      <c r="I6567">
        <v>43.474418</v>
      </c>
      <c r="J6567">
        <v>36.235773940000001</v>
      </c>
      <c r="K6567">
        <v>72.392604939999998</v>
      </c>
      <c r="L6567">
        <v>109.1409257</v>
      </c>
      <c r="M6567">
        <v>11.7814523</v>
      </c>
      <c r="N6567">
        <v>28.21024757</v>
      </c>
      <c r="O6567">
        <v>11.65248637</v>
      </c>
      <c r="P6567">
        <v>74.32477729</v>
      </c>
      <c r="Q6567">
        <v>52.438624220000001</v>
      </c>
    </row>
    <row r="6568" spans="1:17">
      <c r="A6568" t="s">
        <v>17417</v>
      </c>
      <c r="B6568" s="14" t="s">
        <v>4720</v>
      </c>
      <c r="C6568">
        <v>94.200886080000004</v>
      </c>
      <c r="D6568">
        <v>2.9098846530000002</v>
      </c>
      <c r="E6568">
        <v>2.6071361849999999</v>
      </c>
      <c r="F6568">
        <v>2.7353053389999999</v>
      </c>
      <c r="G6568">
        <v>2.2851285460000001</v>
      </c>
      <c r="H6568">
        <v>2.9740778479999999</v>
      </c>
      <c r="I6568">
        <v>135.80254629999999</v>
      </c>
      <c r="J6568">
        <v>15.43373309</v>
      </c>
      <c r="K6568">
        <v>38.554170339999999</v>
      </c>
      <c r="L6568">
        <v>54.93820616</v>
      </c>
      <c r="M6568">
        <v>155.23304820000001</v>
      </c>
      <c r="N6568">
        <v>8.1926713220000007</v>
      </c>
      <c r="O6568">
        <v>158.17081680000001</v>
      </c>
      <c r="P6568">
        <v>4.9708575420000001</v>
      </c>
      <c r="Q6568">
        <v>42.519763840000003</v>
      </c>
    </row>
    <row r="6569" spans="1:17">
      <c r="A6569" t="s">
        <v>17418</v>
      </c>
      <c r="B6569" s="14" t="s">
        <v>6247</v>
      </c>
      <c r="C6569">
        <v>2.3160769270000001</v>
      </c>
      <c r="D6569">
        <v>5.6834428240000001</v>
      </c>
      <c r="E6569">
        <v>5.3071305070000001</v>
      </c>
      <c r="F6569">
        <v>6.3295157809999996</v>
      </c>
      <c r="G6569">
        <v>3.9379016390000001</v>
      </c>
      <c r="H6569">
        <v>1.505310009</v>
      </c>
      <c r="I6569">
        <v>7.0149745430000001</v>
      </c>
      <c r="J6569">
        <v>6.5497604279999999</v>
      </c>
      <c r="K6569">
        <v>6.9507031819999998</v>
      </c>
      <c r="L6569">
        <v>3.8274347839999998</v>
      </c>
      <c r="M6569">
        <v>1.7099297520000001</v>
      </c>
      <c r="N6569">
        <v>4.7438136100000001</v>
      </c>
      <c r="O6569">
        <v>3.3542370720000001</v>
      </c>
      <c r="P6569">
        <v>6.4151067250000002</v>
      </c>
      <c r="Q6569">
        <v>3.7966556200000001</v>
      </c>
    </row>
    <row r="6570" spans="1:17">
      <c r="A6570" t="s">
        <v>17419</v>
      </c>
      <c r="B6570" s="14" t="s">
        <v>1442</v>
      </c>
      <c r="C6570">
        <v>24.62231839</v>
      </c>
      <c r="D6570">
        <v>3.370363937</v>
      </c>
      <c r="E6570">
        <v>3.6204692330000001</v>
      </c>
      <c r="F6570">
        <v>2.9428487300000001</v>
      </c>
      <c r="G6570">
        <v>2.316028508</v>
      </c>
      <c r="H6570">
        <v>1.691375957</v>
      </c>
      <c r="I6570">
        <v>6.714356166</v>
      </c>
      <c r="J6570">
        <v>6.1666300420000004</v>
      </c>
      <c r="K6570">
        <v>11.351532799999999</v>
      </c>
      <c r="L6570">
        <v>16.06374521</v>
      </c>
      <c r="M6570">
        <v>10.75921286</v>
      </c>
      <c r="N6570">
        <v>4.2937555669999998</v>
      </c>
      <c r="O6570">
        <v>15.518762150000001</v>
      </c>
      <c r="P6570">
        <v>7.0578871520000002</v>
      </c>
      <c r="Q6570">
        <v>11.97217257</v>
      </c>
    </row>
    <row r="6571" spans="1:17">
      <c r="A6571" t="s">
        <v>17420</v>
      </c>
      <c r="B6571" s="14" t="s">
        <v>2565</v>
      </c>
      <c r="C6571">
        <v>1.205178012</v>
      </c>
      <c r="D6571">
        <v>0.66746820600000001</v>
      </c>
      <c r="E6571">
        <v>0.27780202700000001</v>
      </c>
      <c r="F6571">
        <v>0.19138960299999999</v>
      </c>
      <c r="G6571">
        <v>0.17342640400000001</v>
      </c>
      <c r="H6571">
        <v>7.7142479E-2</v>
      </c>
      <c r="I6571">
        <v>0.87876734700000003</v>
      </c>
      <c r="J6571">
        <v>1.3495643829999999</v>
      </c>
      <c r="K6571">
        <v>2.1869147560000002</v>
      </c>
      <c r="L6571">
        <v>0.50766730500000001</v>
      </c>
      <c r="M6571">
        <v>1.5422634879999999</v>
      </c>
      <c r="N6571">
        <v>0.94090934800000003</v>
      </c>
      <c r="O6571">
        <v>4.4490281139999999</v>
      </c>
      <c r="P6571">
        <v>0.84380286699999996</v>
      </c>
      <c r="Q6571">
        <v>0.55231879800000006</v>
      </c>
    </row>
    <row r="6572" spans="1:17">
      <c r="A6572" t="s">
        <v>17421</v>
      </c>
      <c r="B6572" s="14" t="s">
        <v>8697</v>
      </c>
      <c r="C6572">
        <v>3.583889396</v>
      </c>
      <c r="D6572">
        <v>3.1147328089999999</v>
      </c>
      <c r="E6572">
        <v>2.7862941280000002</v>
      </c>
      <c r="F6572">
        <v>4.0152757469999996</v>
      </c>
      <c r="G6572">
        <v>2.2850607479999998</v>
      </c>
      <c r="H6572">
        <v>2.117555893</v>
      </c>
      <c r="I6572">
        <v>1.608140334</v>
      </c>
      <c r="J6572">
        <v>5.7665090709999998</v>
      </c>
      <c r="K6572">
        <v>3.3767248529999998</v>
      </c>
      <c r="L6572">
        <v>2.4387008880000001</v>
      </c>
      <c r="M6572">
        <v>2.11675149</v>
      </c>
      <c r="N6572">
        <v>2.0390446419999999</v>
      </c>
      <c r="O6572">
        <v>2.137196683</v>
      </c>
      <c r="P6572">
        <v>4.1774920900000003</v>
      </c>
      <c r="Q6572">
        <v>3.790278534</v>
      </c>
    </row>
    <row r="6573" spans="1:17">
      <c r="A6573" t="s">
        <v>17422</v>
      </c>
      <c r="B6573" s="14" t="s">
        <v>6211</v>
      </c>
      <c r="C6573">
        <v>9.4671934839999992</v>
      </c>
      <c r="D6573">
        <v>4.5913872439999999</v>
      </c>
      <c r="E6573">
        <v>5.1993015280000003</v>
      </c>
      <c r="F6573">
        <v>5.8164279409999997</v>
      </c>
      <c r="G6573">
        <v>4.4183976149999999</v>
      </c>
      <c r="H6573">
        <v>1.867096525</v>
      </c>
      <c r="I6573">
        <v>9.7016495880000004</v>
      </c>
      <c r="J6573">
        <v>9.6985879090000005</v>
      </c>
      <c r="K6573">
        <v>7.7770518749999997</v>
      </c>
      <c r="L6573">
        <v>10.02375569</v>
      </c>
      <c r="M6573">
        <v>1.4734636299999999</v>
      </c>
      <c r="N6573">
        <v>4.8574069250000003</v>
      </c>
      <c r="O6573">
        <v>5.3840407140000002</v>
      </c>
      <c r="P6573">
        <v>4.721800751</v>
      </c>
      <c r="Q6573">
        <v>6.1562671480000004</v>
      </c>
    </row>
    <row r="6574" spans="1:17">
      <c r="A6574" t="s">
        <v>17423</v>
      </c>
      <c r="B6574" s="14" t="s">
        <v>7692</v>
      </c>
      <c r="C6574">
        <v>7.6571260570000002</v>
      </c>
      <c r="D6574">
        <v>2.827183008</v>
      </c>
      <c r="E6574">
        <v>2.8240344469999998</v>
      </c>
      <c r="F6574">
        <v>4.7945072580000003</v>
      </c>
      <c r="G6574">
        <v>2.9970826640000001</v>
      </c>
      <c r="H6574">
        <v>4.117062625</v>
      </c>
      <c r="I6574">
        <v>7.4443579140000002</v>
      </c>
      <c r="J6574">
        <v>7.7008610710000003</v>
      </c>
      <c r="K6574">
        <v>4.3999607550000004</v>
      </c>
      <c r="L6574">
        <v>2.9029282510000001</v>
      </c>
      <c r="M6574">
        <v>4.8994031710000003</v>
      </c>
      <c r="N6574">
        <v>5.3488165289999996</v>
      </c>
      <c r="O6574">
        <v>9.0454405960000006</v>
      </c>
      <c r="P6574">
        <v>3.3698473689999999</v>
      </c>
      <c r="Q6574">
        <v>3.1582531020000002</v>
      </c>
    </row>
    <row r="6575" spans="1:17">
      <c r="A6575" t="s">
        <v>17424</v>
      </c>
      <c r="B6575" s="14" t="s">
        <v>6174</v>
      </c>
      <c r="C6575">
        <v>29.751152560000001</v>
      </c>
      <c r="D6575">
        <v>4.6293060769999999</v>
      </c>
      <c r="E6575">
        <v>3.3158836969999999</v>
      </c>
      <c r="F6575">
        <v>4.2907663640000004</v>
      </c>
      <c r="G6575">
        <v>3.2414971590000001</v>
      </c>
      <c r="H6575">
        <v>5.304967854</v>
      </c>
      <c r="I6575">
        <v>9.8136557020000001</v>
      </c>
      <c r="J6575">
        <v>14.9964604</v>
      </c>
      <c r="K6575">
        <v>13.014581039999999</v>
      </c>
      <c r="L6575">
        <v>27.078782499999999</v>
      </c>
      <c r="M6575">
        <v>8.1583886759999995</v>
      </c>
      <c r="N6575">
        <v>6.85469916</v>
      </c>
      <c r="O6575">
        <v>21.965836230000001</v>
      </c>
      <c r="P6575">
        <v>6.0577643739999996</v>
      </c>
      <c r="Q6575">
        <v>10.71290046</v>
      </c>
    </row>
    <row r="6576" spans="1:17">
      <c r="A6576" t="s">
        <v>17425</v>
      </c>
      <c r="B6576" s="14" t="s">
        <v>4817</v>
      </c>
      <c r="C6576">
        <v>21.041663320000001</v>
      </c>
      <c r="D6576">
        <v>2.3307164810000001</v>
      </c>
      <c r="E6576">
        <v>1.6047635419999999</v>
      </c>
      <c r="F6576">
        <v>1.4148362670000001</v>
      </c>
      <c r="G6576">
        <v>1.291425203</v>
      </c>
      <c r="H6576">
        <v>2.9209012219999999</v>
      </c>
      <c r="I6576">
        <v>7.0243846220000004</v>
      </c>
      <c r="J6576">
        <v>15.972619760000001</v>
      </c>
      <c r="K6576">
        <v>6.4978710270000004</v>
      </c>
      <c r="L6576">
        <v>12.814781829999999</v>
      </c>
      <c r="M6576">
        <v>3.4064235919999999</v>
      </c>
      <c r="N6576">
        <v>7.0002609769999999</v>
      </c>
      <c r="O6576">
        <v>13.19577915</v>
      </c>
      <c r="P6576">
        <v>5.0396557299999998</v>
      </c>
      <c r="Q6576">
        <v>4.6182531290000002</v>
      </c>
    </row>
    <row r="6577" spans="1:17">
      <c r="A6577" t="s">
        <v>17426</v>
      </c>
      <c r="B6577" s="14" t="s">
        <v>8965</v>
      </c>
      <c r="C6577">
        <v>5.3633030130000003</v>
      </c>
      <c r="D6577">
        <v>16.766133549999999</v>
      </c>
      <c r="E6577">
        <v>13.12357866</v>
      </c>
      <c r="F6577">
        <v>17.277853220000001</v>
      </c>
      <c r="G6577">
        <v>11.11370455</v>
      </c>
      <c r="H6577">
        <v>20.59804368</v>
      </c>
      <c r="I6577">
        <v>13.03568301</v>
      </c>
      <c r="J6577">
        <v>30.218131410000002</v>
      </c>
      <c r="K6577">
        <v>15.679726479999999</v>
      </c>
      <c r="L6577">
        <v>16.19114399</v>
      </c>
      <c r="M6577">
        <v>2.2878021159999999</v>
      </c>
      <c r="N6577">
        <v>16.23477733</v>
      </c>
      <c r="O6577">
        <v>13.859396670000001</v>
      </c>
      <c r="P6577">
        <v>26.285737810000001</v>
      </c>
      <c r="Q6577">
        <v>22.940756539999999</v>
      </c>
    </row>
    <row r="6578" spans="1:17">
      <c r="A6578" t="s">
        <v>17427</v>
      </c>
      <c r="B6578" s="14" t="s">
        <v>17428</v>
      </c>
      <c r="C6578">
        <v>9.4884693349999996</v>
      </c>
      <c r="D6578">
        <v>6.9066163090000003</v>
      </c>
      <c r="E6578">
        <v>4.7588735660000001</v>
      </c>
      <c r="F6578">
        <v>5.2277660170000004</v>
      </c>
      <c r="G6578">
        <v>3.4330079320000002</v>
      </c>
      <c r="H6578">
        <v>7.9823053310000001</v>
      </c>
      <c r="I6578">
        <v>1.3178305370000001</v>
      </c>
      <c r="J6578">
        <v>3.5512916680000002</v>
      </c>
      <c r="K6578">
        <v>3.484547982</v>
      </c>
      <c r="L6578">
        <v>9.992270048</v>
      </c>
      <c r="M6578">
        <v>0.86731228999999999</v>
      </c>
      <c r="N6578">
        <v>2.2279276979999998</v>
      </c>
      <c r="O6578">
        <v>5.0039397169999997</v>
      </c>
      <c r="P6578">
        <v>3.2538768899999999</v>
      </c>
      <c r="Q6578">
        <v>4.6590568189999999</v>
      </c>
    </row>
    <row r="6579" spans="1:17">
      <c r="A6579" t="s">
        <v>17429</v>
      </c>
      <c r="B6579" s="14" t="s">
        <v>7697</v>
      </c>
      <c r="C6579">
        <v>1.6204149800000001</v>
      </c>
      <c r="D6579">
        <v>1.6410339389999999</v>
      </c>
      <c r="E6579">
        <v>1.206747472</v>
      </c>
      <c r="F6579">
        <v>0.97681035599999999</v>
      </c>
      <c r="G6579">
        <v>1.19920859</v>
      </c>
      <c r="H6579">
        <v>1.6891781340000001</v>
      </c>
      <c r="I6579">
        <v>0.33758327100000002</v>
      </c>
      <c r="J6579">
        <v>1.614019168</v>
      </c>
      <c r="K6579">
        <v>2.6253601089999998</v>
      </c>
      <c r="L6579">
        <v>2.6328127299999999</v>
      </c>
      <c r="M6579">
        <v>2.666110201</v>
      </c>
      <c r="N6579">
        <v>1.7406933979999999</v>
      </c>
      <c r="O6579">
        <v>2.5636776349999999</v>
      </c>
      <c r="P6579">
        <v>1.319759578</v>
      </c>
      <c r="Q6579">
        <v>2.7052475660000002</v>
      </c>
    </row>
    <row r="6580" spans="1:17">
      <c r="A6580" t="s">
        <v>17430</v>
      </c>
      <c r="B6580" s="14" t="s">
        <v>6225</v>
      </c>
      <c r="C6580">
        <v>13.0787412</v>
      </c>
      <c r="D6580">
        <v>1.298025832</v>
      </c>
      <c r="E6580">
        <v>0.65674995700000005</v>
      </c>
      <c r="F6580">
        <v>0.85453043500000003</v>
      </c>
      <c r="G6580">
        <v>0.77690811100000001</v>
      </c>
      <c r="H6580">
        <v>0.80367335399999995</v>
      </c>
      <c r="I6580">
        <v>7.9343615080000003</v>
      </c>
      <c r="J6580">
        <v>3.8598169709999999</v>
      </c>
      <c r="K6580">
        <v>4.4142766299999998</v>
      </c>
      <c r="L6580">
        <v>9.1233486970000008</v>
      </c>
      <c r="M6580">
        <v>6.4269444790000003</v>
      </c>
      <c r="N6580">
        <v>2.2313426879999998</v>
      </c>
      <c r="O6580">
        <v>7.5318991280000001</v>
      </c>
      <c r="P6580">
        <v>2.4331598840000002</v>
      </c>
      <c r="Q6580">
        <v>2.0139275759999999</v>
      </c>
    </row>
    <row r="6581" spans="1:17">
      <c r="A6581" t="s">
        <v>17431</v>
      </c>
      <c r="B6581" s="14" t="s">
        <v>6254</v>
      </c>
      <c r="C6581">
        <v>9.9006442860000003</v>
      </c>
      <c r="D6581">
        <v>2.1561492250000001</v>
      </c>
      <c r="E6581">
        <v>1.910237347</v>
      </c>
      <c r="F6581">
        <v>1.827350198</v>
      </c>
      <c r="G6581">
        <v>1.7386331779999999</v>
      </c>
      <c r="H6581">
        <v>8.4426032759999998</v>
      </c>
      <c r="I6581">
        <v>1.9577360589999999</v>
      </c>
      <c r="J6581">
        <v>2.425124764</v>
      </c>
      <c r="K6581">
        <v>3.121159526</v>
      </c>
      <c r="L6581">
        <v>4.4532798820000004</v>
      </c>
      <c r="M6581">
        <v>3.5432579290000001</v>
      </c>
      <c r="N6581">
        <v>0.97224012699999995</v>
      </c>
      <c r="O6581">
        <v>9.1063163009999997</v>
      </c>
      <c r="P6581">
        <v>1.5105868950000001</v>
      </c>
      <c r="Q6581">
        <v>5.6524588570000001</v>
      </c>
    </row>
    <row r="6582" spans="1:17">
      <c r="A6582" t="s">
        <v>17432</v>
      </c>
      <c r="B6582" s="14" t="s">
        <v>5127</v>
      </c>
      <c r="C6582">
        <v>9.0999952959999995</v>
      </c>
      <c r="D6582">
        <v>4.2151758189999997</v>
      </c>
      <c r="E6582">
        <v>4.1189492799999998</v>
      </c>
      <c r="F6582">
        <v>4.3691862700000001</v>
      </c>
      <c r="G6582">
        <v>3.3427939449999999</v>
      </c>
      <c r="H6582">
        <v>4.7657733279999999</v>
      </c>
      <c r="I6582">
        <v>14.718414210000001</v>
      </c>
      <c r="J6582">
        <v>24.330680560000001</v>
      </c>
      <c r="K6582">
        <v>6.2298449060000003</v>
      </c>
      <c r="L6582">
        <v>5.6453580639999998</v>
      </c>
      <c r="M6582">
        <v>2.858377763</v>
      </c>
      <c r="N6582">
        <v>6.9346034809999999</v>
      </c>
      <c r="O6582">
        <v>5.8635908990000001</v>
      </c>
      <c r="P6582">
        <v>6.7519683659999998</v>
      </c>
      <c r="Q6582">
        <v>4.7770265270000003</v>
      </c>
    </row>
    <row r="6583" spans="1:17">
      <c r="A6583" t="s">
        <v>17433</v>
      </c>
      <c r="B6583" s="14" t="s">
        <v>4721</v>
      </c>
      <c r="C6583">
        <v>1.837074431</v>
      </c>
      <c r="D6583">
        <v>2.441840982</v>
      </c>
      <c r="E6583">
        <v>2.3453091989999999</v>
      </c>
      <c r="F6583">
        <v>2.3005672430000002</v>
      </c>
      <c r="G6583">
        <v>2.3474899360000001</v>
      </c>
      <c r="H6583">
        <v>2.539936703</v>
      </c>
      <c r="I6583">
        <v>7.5013165239999999</v>
      </c>
      <c r="J6583">
        <v>13.83346536</v>
      </c>
      <c r="K6583">
        <v>8.3338833359999995</v>
      </c>
      <c r="L6583">
        <v>7.428925124</v>
      </c>
      <c r="M6583">
        <v>0.70526995800000003</v>
      </c>
      <c r="N6583">
        <v>7.5637550710000001</v>
      </c>
      <c r="O6583">
        <v>1.627615979</v>
      </c>
      <c r="P6583">
        <v>4.1342908669999998</v>
      </c>
      <c r="Q6583">
        <v>2.5257283109999999</v>
      </c>
    </row>
    <row r="6584" spans="1:17">
      <c r="A6584" t="s">
        <v>17434</v>
      </c>
      <c r="B6584" s="14" t="s">
        <v>5656</v>
      </c>
      <c r="C6584">
        <v>6.7700710160000002</v>
      </c>
      <c r="D6584">
        <v>4.0708786889999997</v>
      </c>
      <c r="E6584">
        <v>6.482280834</v>
      </c>
      <c r="F6584">
        <v>6.3849466799999997</v>
      </c>
      <c r="G6584">
        <v>4.0082213109999998</v>
      </c>
      <c r="H6584">
        <v>6.1287621779999997</v>
      </c>
      <c r="I6584">
        <v>5.6416726480000001</v>
      </c>
      <c r="J6584">
        <v>8.3985351690000005</v>
      </c>
      <c r="K6584">
        <v>10.749343290000001</v>
      </c>
      <c r="L6584">
        <v>12.527612169999999</v>
      </c>
      <c r="M6584">
        <v>0</v>
      </c>
      <c r="N6584">
        <v>4.6496903239999998</v>
      </c>
      <c r="O6584">
        <v>2.6777522839999999</v>
      </c>
      <c r="P6584">
        <v>8.5611126659999996</v>
      </c>
      <c r="Q6584">
        <v>4.6539649540000001</v>
      </c>
    </row>
    <row r="6585" spans="1:17">
      <c r="A6585" t="s">
        <v>11986</v>
      </c>
      <c r="B6585" s="14" t="s">
        <v>17435</v>
      </c>
      <c r="C6585">
        <v>3.330438161</v>
      </c>
      <c r="D6585">
        <v>3.6890178279999999</v>
      </c>
      <c r="E6585">
        <v>4.2518186120000001</v>
      </c>
      <c r="F6585">
        <v>3.1733630910000001</v>
      </c>
      <c r="G6585">
        <v>3.450626008</v>
      </c>
      <c r="H6585">
        <v>0</v>
      </c>
      <c r="I6585">
        <v>4.856843187</v>
      </c>
      <c r="J6585">
        <v>7.1774154450000003</v>
      </c>
      <c r="K6585">
        <v>0</v>
      </c>
      <c r="L6585">
        <v>2.104362863</v>
      </c>
      <c r="M6585">
        <v>0</v>
      </c>
      <c r="N6585">
        <v>6.9793428579999999</v>
      </c>
      <c r="O6585">
        <v>3.6883878239999999</v>
      </c>
      <c r="P6585">
        <v>6.9953979659999996</v>
      </c>
      <c r="Q6585">
        <v>11.44725251</v>
      </c>
    </row>
    <row r="6586" spans="1:17">
      <c r="A6586" t="s">
        <v>17436</v>
      </c>
      <c r="B6586" s="14" t="s">
        <v>9465</v>
      </c>
      <c r="C6586">
        <v>9.4061398829999998</v>
      </c>
      <c r="D6586">
        <v>17.984962190000001</v>
      </c>
      <c r="E6586">
        <v>18.977545060000001</v>
      </c>
      <c r="F6586">
        <v>16.477001940000001</v>
      </c>
      <c r="G6586">
        <v>16.339325429999999</v>
      </c>
      <c r="H6586">
        <v>11.310493019999999</v>
      </c>
      <c r="I6586">
        <v>40.008377449999998</v>
      </c>
      <c r="J6586">
        <v>56.128909069999999</v>
      </c>
      <c r="K6586">
        <v>38.50543347</v>
      </c>
      <c r="L6586">
        <v>9.9763232899999998</v>
      </c>
      <c r="M6586">
        <v>4.0839873180000001</v>
      </c>
      <c r="N6586">
        <v>24.335972009999999</v>
      </c>
      <c r="O6586">
        <v>7.9368345360000001</v>
      </c>
      <c r="P6586">
        <v>9.8281331040000008</v>
      </c>
      <c r="Q6586">
        <v>18.705456210000001</v>
      </c>
    </row>
    <row r="6587" spans="1:17">
      <c r="A6587" t="s">
        <v>17437</v>
      </c>
      <c r="B6587" s="14" t="s">
        <v>8358</v>
      </c>
      <c r="C6587">
        <v>39.787428390000002</v>
      </c>
      <c r="D6587">
        <v>2.49560022</v>
      </c>
      <c r="E6587">
        <v>3.3404208519999998</v>
      </c>
      <c r="F6587">
        <v>3.197306051</v>
      </c>
      <c r="G6587">
        <v>1.986663378</v>
      </c>
      <c r="H6587">
        <v>7.2720777549999998</v>
      </c>
      <c r="I6587">
        <v>6.2916273900000004</v>
      </c>
      <c r="J6587">
        <v>5.0438673830000003</v>
      </c>
      <c r="K6587">
        <v>5.2191488540000002</v>
      </c>
      <c r="L6587">
        <v>17.870596290000002</v>
      </c>
      <c r="M6587">
        <v>6.9012486920000002</v>
      </c>
      <c r="N6587">
        <v>2.0977820669999998</v>
      </c>
      <c r="O6587">
        <v>21.235523629999999</v>
      </c>
      <c r="P6587">
        <v>2.984687665</v>
      </c>
      <c r="Q6587">
        <v>5.1077467949999997</v>
      </c>
    </row>
    <row r="6588" spans="1:17">
      <c r="A6588" t="s">
        <v>17438</v>
      </c>
      <c r="B6588" s="14" t="s">
        <v>4789</v>
      </c>
      <c r="C6588">
        <v>2.82134471</v>
      </c>
      <c r="D6588">
        <v>3.7501339210000002</v>
      </c>
      <c r="E6588">
        <v>4.4648331509999997</v>
      </c>
      <c r="F6588">
        <v>3.024315294</v>
      </c>
      <c r="G6588">
        <v>3.7757490389999999</v>
      </c>
      <c r="H6588">
        <v>3.521544274</v>
      </c>
      <c r="I6588">
        <v>5.6573305779999998</v>
      </c>
      <c r="J6588">
        <v>9.7910229480000002</v>
      </c>
      <c r="K6588">
        <v>6.5594992259999998</v>
      </c>
      <c r="L6588">
        <v>5.3480647990000003</v>
      </c>
      <c r="M6588">
        <v>2.0308883849999999</v>
      </c>
      <c r="N6588">
        <v>5.9994230670000004</v>
      </c>
      <c r="O6588">
        <v>10.93602265</v>
      </c>
      <c r="P6588">
        <v>5.1324049489999997</v>
      </c>
      <c r="Q6588">
        <v>4.3638373350000004</v>
      </c>
    </row>
    <row r="6589" spans="1:17">
      <c r="A6589" t="s">
        <v>17439</v>
      </c>
      <c r="B6589" s="14" t="s">
        <v>7323</v>
      </c>
      <c r="C6589">
        <v>3.0413680420000002</v>
      </c>
      <c r="D6589">
        <v>1.4437818330000001</v>
      </c>
      <c r="E6589">
        <v>1.340482178</v>
      </c>
      <c r="F6589">
        <v>1.330680547</v>
      </c>
      <c r="G6589">
        <v>0.937834528</v>
      </c>
      <c r="H6589">
        <v>6.0071306770000001</v>
      </c>
      <c r="I6589">
        <v>1.9008371019999999</v>
      </c>
      <c r="J6589">
        <v>1.5697611899999999</v>
      </c>
      <c r="K6589">
        <v>5.3217609990000003</v>
      </c>
      <c r="L6589">
        <v>4.3924838709999996</v>
      </c>
      <c r="M6589">
        <v>1.2510101520000001</v>
      </c>
      <c r="N6589">
        <v>0.80339002500000001</v>
      </c>
      <c r="O6589">
        <v>1.6841244769999999</v>
      </c>
      <c r="P6589">
        <v>2.0207642429999999</v>
      </c>
      <c r="Q6589">
        <v>2.3894107290000002</v>
      </c>
    </row>
    <row r="6590" spans="1:17">
      <c r="A6590" t="s">
        <v>17440</v>
      </c>
      <c r="B6590" s="14" t="s">
        <v>3480</v>
      </c>
      <c r="C6590">
        <v>402.0543376</v>
      </c>
      <c r="D6590">
        <v>2.4191443829999999</v>
      </c>
      <c r="E6590">
        <v>2.0066675979999999</v>
      </c>
      <c r="F6590">
        <v>1.8647867170000001</v>
      </c>
      <c r="G6590">
        <v>1.954248768</v>
      </c>
      <c r="H6590">
        <v>4.6513947680000003</v>
      </c>
      <c r="I6590">
        <v>6.3699366419999999</v>
      </c>
      <c r="J6590">
        <v>2.139421912</v>
      </c>
      <c r="K6590">
        <v>70.885126850000006</v>
      </c>
      <c r="L6590">
        <v>402.57675619999998</v>
      </c>
      <c r="M6590">
        <v>9.9090429130000004</v>
      </c>
      <c r="N6590">
        <v>0.85662748899999996</v>
      </c>
      <c r="O6590">
        <v>146.88295199999999</v>
      </c>
      <c r="P6590">
        <v>0.71491429799999995</v>
      </c>
      <c r="Q6590">
        <v>3.0027023879999999</v>
      </c>
    </row>
    <row r="6591" spans="1:17">
      <c r="A6591" t="s">
        <v>17440</v>
      </c>
      <c r="B6591" s="14" t="s">
        <v>17441</v>
      </c>
      <c r="C6591">
        <v>0</v>
      </c>
      <c r="D6591">
        <v>29.63684181</v>
      </c>
      <c r="E6591">
        <v>34.034510480000002</v>
      </c>
      <c r="F6591">
        <v>30.878036030000001</v>
      </c>
      <c r="G6591">
        <v>16.070521129999999</v>
      </c>
      <c r="H6591">
        <v>67.016170290000005</v>
      </c>
      <c r="I6591">
        <v>127.2356103</v>
      </c>
      <c r="J6591">
        <v>120.9278546</v>
      </c>
      <c r="K6591">
        <v>36.941405119999999</v>
      </c>
      <c r="L6591">
        <v>38.589865449999998</v>
      </c>
      <c r="M6591">
        <v>0</v>
      </c>
      <c r="N6591">
        <v>49.115607490000002</v>
      </c>
      <c r="O6591">
        <v>3.2208457049999999</v>
      </c>
      <c r="P6591">
        <v>40.142605629999998</v>
      </c>
      <c r="Q6591">
        <v>39.984769319999998</v>
      </c>
    </row>
    <row r="6592" spans="1:17">
      <c r="A6592" t="s">
        <v>17442</v>
      </c>
      <c r="B6592" s="14" t="s">
        <v>1917</v>
      </c>
      <c r="C6592">
        <v>7.1416613800000004</v>
      </c>
      <c r="D6592">
        <v>28.409320449999999</v>
      </c>
      <c r="E6592">
        <v>25.072942380000001</v>
      </c>
      <c r="F6592">
        <v>45.182418669999997</v>
      </c>
      <c r="G6592">
        <v>19.8389375</v>
      </c>
      <c r="H6592">
        <v>43.288414959999997</v>
      </c>
      <c r="I6592">
        <v>15.395827730000001</v>
      </c>
      <c r="J6592">
        <v>17.83148078</v>
      </c>
      <c r="K6592">
        <v>23.523858239999999</v>
      </c>
      <c r="L6592">
        <v>12.36036292</v>
      </c>
      <c r="M6592">
        <v>4.7682612520000003</v>
      </c>
      <c r="N6592">
        <v>21.281902429999999</v>
      </c>
      <c r="O6592">
        <v>7.5653548739999996</v>
      </c>
      <c r="P6592">
        <v>68.90053734</v>
      </c>
      <c r="Q6592">
        <v>59.766707830000001</v>
      </c>
    </row>
    <row r="6593" spans="1:17">
      <c r="A6593" t="s">
        <v>17443</v>
      </c>
      <c r="B6593" s="14" t="s">
        <v>4454</v>
      </c>
      <c r="C6593">
        <v>87.682623570000004</v>
      </c>
      <c r="D6593">
        <v>3.9568704979999998</v>
      </c>
      <c r="E6593">
        <v>2.6487956929999998</v>
      </c>
      <c r="F6593">
        <v>3.4627148650000001</v>
      </c>
      <c r="G6593">
        <v>3.1777717889999999</v>
      </c>
      <c r="H6593">
        <v>8.5226767900000002</v>
      </c>
      <c r="I6593">
        <v>8.6824824469999999</v>
      </c>
      <c r="J6593">
        <v>3.842415608</v>
      </c>
      <c r="K6593">
        <v>13.750142930000001</v>
      </c>
      <c r="L6593">
        <v>20.177612979999999</v>
      </c>
      <c r="M6593">
        <v>5.1947800329999998</v>
      </c>
      <c r="N6593">
        <v>2.2017940770000002</v>
      </c>
      <c r="O6593">
        <v>31.170019249999999</v>
      </c>
      <c r="P6593">
        <v>2.1113240069999999</v>
      </c>
      <c r="Q6593">
        <v>12.65048927</v>
      </c>
    </row>
    <row r="6594" spans="1:17">
      <c r="A6594" t="s">
        <v>17443</v>
      </c>
      <c r="B6594" s="14" t="s">
        <v>17444</v>
      </c>
      <c r="C6594">
        <v>0.38649914099999999</v>
      </c>
      <c r="D6594">
        <v>3.2108437809999999</v>
      </c>
      <c r="E6594">
        <v>1.3363616439999999</v>
      </c>
      <c r="F6594">
        <v>1.6572172249999999</v>
      </c>
      <c r="G6594">
        <v>1.5350468530000001</v>
      </c>
      <c r="H6594">
        <v>3.4882695410000002</v>
      </c>
      <c r="I6594">
        <v>2.2545570619999999</v>
      </c>
      <c r="J6594">
        <v>1.812875778</v>
      </c>
      <c r="K6594">
        <v>3.419037061</v>
      </c>
      <c r="L6594">
        <v>3.0526555329999998</v>
      </c>
      <c r="M6594">
        <v>0.37095153600000003</v>
      </c>
      <c r="N6594">
        <v>1.7390242380000001</v>
      </c>
      <c r="O6594">
        <v>0.642059088</v>
      </c>
      <c r="P6594">
        <v>1.652632957</v>
      </c>
      <c r="Q6594">
        <v>1.5941517759999999</v>
      </c>
    </row>
    <row r="6595" spans="1:17">
      <c r="A6595" t="e">
        <v>#N/A</v>
      </c>
      <c r="B6595" s="14" t="s">
        <v>17445</v>
      </c>
      <c r="C6595">
        <v>15.10881702</v>
      </c>
      <c r="D6595">
        <v>24.54546496</v>
      </c>
      <c r="E6595">
        <v>14.46655357</v>
      </c>
      <c r="F6595">
        <v>26.735860460000001</v>
      </c>
      <c r="G6595">
        <v>18.263069359999999</v>
      </c>
      <c r="H6595">
        <v>34.815717739999997</v>
      </c>
      <c r="I6595">
        <v>22.03348373</v>
      </c>
      <c r="J6595">
        <v>15.322803710000001</v>
      </c>
      <c r="K6595">
        <v>79.964626940000002</v>
      </c>
      <c r="L6595">
        <v>41.368694329999997</v>
      </c>
      <c r="M6595">
        <v>0</v>
      </c>
      <c r="N6595">
        <v>11.174959299999999</v>
      </c>
      <c r="O6595">
        <v>0</v>
      </c>
      <c r="P6595">
        <v>19.645612400000001</v>
      </c>
      <c r="Q6595">
        <v>24.234671160000001</v>
      </c>
    </row>
    <row r="6596" spans="1:17">
      <c r="A6596" t="s">
        <v>17446</v>
      </c>
      <c r="B6596" s="14" t="s">
        <v>17447</v>
      </c>
      <c r="C6596">
        <v>57.90783991</v>
      </c>
      <c r="D6596">
        <v>18.567602650000001</v>
      </c>
      <c r="E6596">
        <v>8.1061732450000008</v>
      </c>
      <c r="F6596">
        <v>19.913397060000001</v>
      </c>
      <c r="G6596">
        <v>4.9998000459999998</v>
      </c>
      <c r="H6596">
        <v>14.046193629999999</v>
      </c>
      <c r="I6596">
        <v>304.4577567</v>
      </c>
      <c r="J6596">
        <v>11.20468241</v>
      </c>
      <c r="K6596">
        <v>98.166380189999998</v>
      </c>
      <c r="L6596">
        <v>166.5785688</v>
      </c>
      <c r="M6596">
        <v>73.129467989999995</v>
      </c>
      <c r="N6596">
        <v>9.9562060480000003</v>
      </c>
      <c r="O6596">
        <v>113.07426580000001</v>
      </c>
      <c r="P6596">
        <v>30.408039859999999</v>
      </c>
      <c r="Q6596">
        <v>32.474714859999999</v>
      </c>
    </row>
    <row r="6597" spans="1:17">
      <c r="A6597" t="s">
        <v>17448</v>
      </c>
      <c r="B6597" s="14" t="s">
        <v>5331</v>
      </c>
      <c r="C6597">
        <v>6.6920869889999999</v>
      </c>
      <c r="D6597">
        <v>3.2686916259999999</v>
      </c>
      <c r="E6597">
        <v>2.2559597249999999</v>
      </c>
      <c r="F6597">
        <v>2.6998457</v>
      </c>
      <c r="G6597">
        <v>2.0327389450000002</v>
      </c>
      <c r="H6597">
        <v>2.8488196299999999</v>
      </c>
      <c r="I6597">
        <v>3.762583711</v>
      </c>
      <c r="J6597">
        <v>3.1379039799999999</v>
      </c>
      <c r="K6597">
        <v>3.694243545</v>
      </c>
      <c r="L6597">
        <v>5.654910278</v>
      </c>
      <c r="M6597">
        <v>0.92861003499999994</v>
      </c>
      <c r="N6597">
        <v>3.80668111</v>
      </c>
      <c r="O6597">
        <v>2.053745036</v>
      </c>
      <c r="P6597">
        <v>3.979810557</v>
      </c>
      <c r="Q6597">
        <v>4.434078285</v>
      </c>
    </row>
    <row r="6598" spans="1:17">
      <c r="A6598" t="s">
        <v>17449</v>
      </c>
      <c r="B6598" s="14" t="s">
        <v>8719</v>
      </c>
      <c r="C6598">
        <v>4.683498095</v>
      </c>
      <c r="D6598">
        <v>0.79342184599999999</v>
      </c>
      <c r="E6598">
        <v>0.87929537700000004</v>
      </c>
      <c r="F6598">
        <v>0.75001815199999999</v>
      </c>
      <c r="G6598">
        <v>0.71360511199999999</v>
      </c>
      <c r="H6598">
        <v>0.21161432499999999</v>
      </c>
      <c r="I6598">
        <v>2.0088344070000002</v>
      </c>
      <c r="J6598">
        <v>1.5716351369999999</v>
      </c>
      <c r="K6598">
        <v>1.7497263270000001</v>
      </c>
      <c r="L6598">
        <v>2.0889205739999999</v>
      </c>
      <c r="M6598">
        <v>1.0576696910000001</v>
      </c>
      <c r="N6598">
        <v>1.1207264050000001</v>
      </c>
      <c r="O6598">
        <v>3.3562114689999998</v>
      </c>
      <c r="P6598">
        <v>0.90934173500000004</v>
      </c>
      <c r="Q6598">
        <v>1.1363249989999999</v>
      </c>
    </row>
    <row r="6599" spans="1:17">
      <c r="A6599" t="s">
        <v>17450</v>
      </c>
      <c r="B6599" s="14" t="s">
        <v>5165</v>
      </c>
      <c r="C6599">
        <v>6.9572349669999998</v>
      </c>
      <c r="D6599">
        <v>2.726845489</v>
      </c>
      <c r="E6599">
        <v>2.9606615989999998</v>
      </c>
      <c r="F6599">
        <v>3.0353056399999998</v>
      </c>
      <c r="G6599">
        <v>2.5567921440000001</v>
      </c>
      <c r="H6599">
        <v>1.30172518</v>
      </c>
      <c r="I6599">
        <v>9.8857214249999998</v>
      </c>
      <c r="J6599">
        <v>9.4303086730000008</v>
      </c>
      <c r="K6599">
        <v>6.0695150350000002</v>
      </c>
      <c r="L6599">
        <v>5.2977221439999997</v>
      </c>
      <c r="M6599">
        <v>4.4515786740000003</v>
      </c>
      <c r="N6599">
        <v>3.0566879299999998</v>
      </c>
      <c r="O6599">
        <v>4.1488388299999999</v>
      </c>
      <c r="P6599">
        <v>6.8516480409999998</v>
      </c>
      <c r="Q6599">
        <v>4.0468386399999998</v>
      </c>
    </row>
    <row r="6600" spans="1:17">
      <c r="A6600" t="s">
        <v>17451</v>
      </c>
      <c r="B6600" s="14" t="s">
        <v>6245</v>
      </c>
      <c r="C6600">
        <v>2.669733055</v>
      </c>
      <c r="D6600">
        <v>4.0661174280000001</v>
      </c>
      <c r="E6600">
        <v>4.8639659650000002</v>
      </c>
      <c r="F6600">
        <v>4.088280761</v>
      </c>
      <c r="G6600">
        <v>4.2355562879999997</v>
      </c>
      <c r="H6600">
        <v>11.727152869999999</v>
      </c>
      <c r="I6600">
        <v>6.5699842390000001</v>
      </c>
      <c r="J6600">
        <v>6.1554333669999997</v>
      </c>
      <c r="K6600">
        <v>3.9361520259999998</v>
      </c>
      <c r="L6600">
        <v>3.1629211509999999</v>
      </c>
      <c r="M6600">
        <v>0.96087688900000001</v>
      </c>
      <c r="N6600">
        <v>4.072651832</v>
      </c>
      <c r="O6600">
        <v>1.8479195559999999</v>
      </c>
      <c r="P6600">
        <v>7.2849044789999997</v>
      </c>
      <c r="Q6600">
        <v>4.702855091</v>
      </c>
    </row>
    <row r="6601" spans="1:17">
      <c r="A6601" t="s">
        <v>17452</v>
      </c>
      <c r="B6601" s="14" t="s">
        <v>4835</v>
      </c>
      <c r="C6601">
        <v>4.765088446</v>
      </c>
      <c r="D6601">
        <v>4.3007011249999998</v>
      </c>
      <c r="E6601">
        <v>3.6425124119999999</v>
      </c>
      <c r="F6601">
        <v>3.0989692309999999</v>
      </c>
      <c r="G6601">
        <v>2.2551954589999998</v>
      </c>
      <c r="H6601">
        <v>2.9823150429999998</v>
      </c>
      <c r="I6601">
        <v>3.6031964840000001</v>
      </c>
      <c r="J6601">
        <v>5.1457991080000003</v>
      </c>
      <c r="K6601">
        <v>4.5635490389999998</v>
      </c>
      <c r="L6601">
        <v>4.1259900920000003</v>
      </c>
      <c r="M6601">
        <v>2.371394885</v>
      </c>
      <c r="N6601">
        <v>2.741207964</v>
      </c>
      <c r="O6601">
        <v>3.3227015089999998</v>
      </c>
      <c r="P6601">
        <v>3.0979619559999998</v>
      </c>
      <c r="Q6601">
        <v>5.2168162709999999</v>
      </c>
    </row>
    <row r="6602" spans="1:17">
      <c r="A6602" t="s">
        <v>17453</v>
      </c>
      <c r="B6602" s="14" t="s">
        <v>7254</v>
      </c>
      <c r="C6602">
        <v>0.53598226100000002</v>
      </c>
      <c r="D6602">
        <v>3.2652954680000001</v>
      </c>
      <c r="E6602">
        <v>4.0200517309999997</v>
      </c>
      <c r="F6602">
        <v>2.5535173470000001</v>
      </c>
      <c r="G6602">
        <v>2.7303460820000001</v>
      </c>
      <c r="H6602">
        <v>3.3964717069999999</v>
      </c>
      <c r="I6602">
        <v>2.3449002800000001</v>
      </c>
      <c r="J6602">
        <v>6.72672077</v>
      </c>
      <c r="K6602">
        <v>4.4982419230000001</v>
      </c>
      <c r="L6602">
        <v>1.354657988</v>
      </c>
      <c r="M6602">
        <v>1.5432643079999999</v>
      </c>
      <c r="N6602">
        <v>3.2044713480000002</v>
      </c>
      <c r="O6602">
        <v>1.4839717400000001</v>
      </c>
      <c r="P6602">
        <v>3.1763659249999998</v>
      </c>
      <c r="Q6602">
        <v>2.3949345929999999</v>
      </c>
    </row>
    <row r="6603" spans="1:17">
      <c r="A6603" t="e">
        <v>#N/A</v>
      </c>
      <c r="B6603" s="14" t="s">
        <v>17454</v>
      </c>
      <c r="C6603">
        <v>11.88415344</v>
      </c>
      <c r="D6603">
        <v>4.6072913299999998</v>
      </c>
      <c r="E6603">
        <v>2.2125770710000001</v>
      </c>
      <c r="F6603">
        <v>0.80883252500000002</v>
      </c>
      <c r="G6603">
        <v>1.0260854319999999</v>
      </c>
      <c r="H6603">
        <v>6.8462562460000003</v>
      </c>
      <c r="I6603">
        <v>4.3327234189999997</v>
      </c>
      <c r="J6603">
        <v>1.8831982970000001</v>
      </c>
      <c r="K6603">
        <v>9.4346754090000005</v>
      </c>
      <c r="L6603">
        <v>1.8772733450000001</v>
      </c>
      <c r="M6603">
        <v>5.7030462809999998</v>
      </c>
      <c r="N6603">
        <v>6.2261763620000004</v>
      </c>
      <c r="O6603">
        <v>0</v>
      </c>
      <c r="P6603">
        <v>4.4574992169999996</v>
      </c>
      <c r="Q6603">
        <v>8.1695499910000002</v>
      </c>
    </row>
    <row r="6604" spans="1:17">
      <c r="A6604" t="e">
        <v>#N/A</v>
      </c>
      <c r="B6604" s="14" t="s">
        <v>17455</v>
      </c>
      <c r="C6604">
        <v>2.664350529</v>
      </c>
      <c r="D6604">
        <v>0.59024285200000004</v>
      </c>
      <c r="E6604">
        <v>0.14172728700000001</v>
      </c>
      <c r="F6604">
        <v>0.18133503400000001</v>
      </c>
      <c r="G6604">
        <v>0.460083468</v>
      </c>
      <c r="H6604">
        <v>0</v>
      </c>
      <c r="I6604">
        <v>1.942737275</v>
      </c>
      <c r="J6604">
        <v>0.67552145399999997</v>
      </c>
      <c r="K6604">
        <v>0.60434095899999996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</row>
    <row r="6605" spans="1:17">
      <c r="A6605" t="e">
        <v>#N/A</v>
      </c>
      <c r="B6605" s="14" t="s">
        <v>17456</v>
      </c>
      <c r="C6605">
        <v>0</v>
      </c>
      <c r="D6605">
        <v>0</v>
      </c>
      <c r="E6605">
        <v>0.20153880299999999</v>
      </c>
      <c r="F6605">
        <v>0</v>
      </c>
      <c r="G6605">
        <v>0</v>
      </c>
      <c r="H6605">
        <v>0</v>
      </c>
      <c r="I6605">
        <v>0</v>
      </c>
      <c r="J6605">
        <v>0</v>
      </c>
      <c r="K6605">
        <v>0</v>
      </c>
      <c r="L6605">
        <v>2.393954082</v>
      </c>
      <c r="M6605">
        <v>0</v>
      </c>
      <c r="N6605">
        <v>0.23352361399999999</v>
      </c>
      <c r="O6605">
        <v>0</v>
      </c>
      <c r="P6605">
        <v>0</v>
      </c>
      <c r="Q6605">
        <v>1.302256249</v>
      </c>
    </row>
    <row r="6606" spans="1:17">
      <c r="A6606" t="s">
        <v>17457</v>
      </c>
      <c r="B6606" s="14" t="s">
        <v>17458</v>
      </c>
      <c r="C6606">
        <v>102.66028590000001</v>
      </c>
      <c r="D6606">
        <v>1.0337586679999999</v>
      </c>
      <c r="E6606">
        <v>1.2411146609999999</v>
      </c>
      <c r="F6606">
        <v>0.95277729600000005</v>
      </c>
      <c r="G6606">
        <v>2.417387712</v>
      </c>
      <c r="H6606">
        <v>13.4410963</v>
      </c>
      <c r="I6606">
        <v>0</v>
      </c>
      <c r="J6606">
        <v>2.6620125080000001</v>
      </c>
      <c r="K6606">
        <v>6.3507016070000004</v>
      </c>
      <c r="L6606">
        <v>30.959101100000002</v>
      </c>
      <c r="M6606">
        <v>8.9573269270000004</v>
      </c>
      <c r="N6606">
        <v>1.7256999289999999</v>
      </c>
      <c r="O6606">
        <v>33.591419049999999</v>
      </c>
      <c r="P6606">
        <v>0.70010439700000004</v>
      </c>
      <c r="Q6606">
        <v>36.889902999999997</v>
      </c>
    </row>
    <row r="6607" spans="1:17">
      <c r="A6607" t="s">
        <v>17459</v>
      </c>
      <c r="B6607" s="14" t="s">
        <v>17460</v>
      </c>
      <c r="C6607">
        <v>31.395709449999998</v>
      </c>
      <c r="D6607">
        <v>0</v>
      </c>
      <c r="E6607">
        <v>0.77079752599999996</v>
      </c>
      <c r="F6607">
        <v>0.65747205200000003</v>
      </c>
      <c r="G6607">
        <v>0</v>
      </c>
      <c r="H6607">
        <v>0.92751424800000004</v>
      </c>
      <c r="I6607">
        <v>7.0438427509999997</v>
      </c>
      <c r="J6607">
        <v>1.836944304</v>
      </c>
      <c r="K6607">
        <v>3.2867666209999999</v>
      </c>
      <c r="L6607">
        <v>9.1558243850000007</v>
      </c>
      <c r="M6607">
        <v>18.543238200000001</v>
      </c>
      <c r="N6607">
        <v>0.89312540200000001</v>
      </c>
      <c r="O6607">
        <v>24.071583690000001</v>
      </c>
      <c r="P6607">
        <v>0.36233473199999999</v>
      </c>
      <c r="Q6607">
        <v>6.6407453140000001</v>
      </c>
    </row>
    <row r="6608" spans="1:17">
      <c r="A6608" t="e">
        <v>#N/A</v>
      </c>
      <c r="B6608" s="14" t="s">
        <v>17461</v>
      </c>
      <c r="C6608">
        <v>66.910475390000002</v>
      </c>
      <c r="D6608">
        <v>3.825267266</v>
      </c>
      <c r="E6608">
        <v>3.3678749049999999</v>
      </c>
      <c r="F6608">
        <v>0.19586711000000001</v>
      </c>
      <c r="G6608">
        <v>4.0998727129999999</v>
      </c>
      <c r="H6608">
        <v>1.105260881</v>
      </c>
      <c r="I6608">
        <v>5.2460675539999997</v>
      </c>
      <c r="J6608">
        <v>4.1955295860000001</v>
      </c>
      <c r="K6608">
        <v>19.90956018</v>
      </c>
      <c r="L6608">
        <v>13.183430059999999</v>
      </c>
      <c r="M6608">
        <v>45.574692140000003</v>
      </c>
      <c r="N6608">
        <v>2.394634135</v>
      </c>
      <c r="O6608">
        <v>47.01088034</v>
      </c>
      <c r="P6608">
        <v>2.5906302069999998</v>
      </c>
      <c r="Q6608">
        <v>6.4296066349999998</v>
      </c>
    </row>
    <row r="6609" spans="1:17">
      <c r="A6609" t="e">
        <v>#N/A</v>
      </c>
      <c r="B6609" s="14" t="s">
        <v>17462</v>
      </c>
      <c r="C6609">
        <v>714.02104129999998</v>
      </c>
      <c r="D6609">
        <v>98.327839670000003</v>
      </c>
      <c r="E6609">
        <v>103.88477690000001</v>
      </c>
      <c r="F6609">
        <v>82.482019550000004</v>
      </c>
      <c r="G6609">
        <v>182.6144381</v>
      </c>
      <c r="H6609">
        <v>87.455058359999995</v>
      </c>
      <c r="I6609">
        <v>433.39382010000003</v>
      </c>
      <c r="J6609">
        <v>255.89320860000001</v>
      </c>
      <c r="K6609">
        <v>292.3993595</v>
      </c>
      <c r="L6609">
        <v>395.06954380000002</v>
      </c>
      <c r="M6609">
        <v>844.58384460000002</v>
      </c>
      <c r="N6609">
        <v>147.96667289999999</v>
      </c>
      <c r="O6609">
        <v>559.94553089999999</v>
      </c>
      <c r="P6609">
        <v>90.912154599999994</v>
      </c>
      <c r="Q6609">
        <v>137.96613859999999</v>
      </c>
    </row>
    <row r="6610" spans="1:17">
      <c r="A6610" t="e">
        <v>#N/A</v>
      </c>
      <c r="B6610" s="14" t="s">
        <v>17463</v>
      </c>
      <c r="C6610">
        <v>64.178443490000006</v>
      </c>
      <c r="D6610">
        <v>29.671667719999999</v>
      </c>
      <c r="E6610">
        <v>22.561451909999999</v>
      </c>
      <c r="F6610">
        <v>9.1157611559999996</v>
      </c>
      <c r="G6610">
        <v>25.537741130000001</v>
      </c>
      <c r="H6610">
        <v>21.433099510000002</v>
      </c>
      <c r="I6610">
        <v>61.038704920000001</v>
      </c>
      <c r="J6610">
        <v>22.285361470000002</v>
      </c>
      <c r="K6610">
        <v>45.570575040000001</v>
      </c>
      <c r="L6610">
        <v>47.604100440000003</v>
      </c>
      <c r="M6610">
        <v>37.493675889999999</v>
      </c>
      <c r="N6610">
        <v>22.70228217</v>
      </c>
      <c r="O6610">
        <v>37.083250550000002</v>
      </c>
      <c r="P6610">
        <v>34.747411130000003</v>
      </c>
      <c r="Q6610">
        <v>28.77282387</v>
      </c>
    </row>
    <row r="6611" spans="1:17">
      <c r="A6611" t="s">
        <v>17464</v>
      </c>
      <c r="B6611" s="14" t="s">
        <v>17465</v>
      </c>
      <c r="C6611">
        <v>0</v>
      </c>
      <c r="D6611">
        <v>0.49721544600000001</v>
      </c>
      <c r="E6611">
        <v>0.358169503</v>
      </c>
      <c r="F6611">
        <v>0.45826516699999997</v>
      </c>
      <c r="G6611">
        <v>0.77514062500000003</v>
      </c>
      <c r="H6611">
        <v>0.86198335000000004</v>
      </c>
      <c r="I6611">
        <v>0</v>
      </c>
      <c r="J6611">
        <v>0.85358009800000001</v>
      </c>
      <c r="K6611">
        <v>1.5272747069999999</v>
      </c>
      <c r="L6611">
        <v>1.418157581</v>
      </c>
      <c r="M6611">
        <v>0</v>
      </c>
      <c r="N6611">
        <v>0.13833735799999999</v>
      </c>
      <c r="O6611">
        <v>0</v>
      </c>
      <c r="P6611">
        <v>0.84183748800000002</v>
      </c>
      <c r="Q6611">
        <v>0.77144527799999996</v>
      </c>
    </row>
    <row r="6612" spans="1:17">
      <c r="A6612" t="s">
        <v>17466</v>
      </c>
      <c r="B6612" s="14" t="s">
        <v>17467</v>
      </c>
      <c r="C6612">
        <v>3.5196676020000002</v>
      </c>
      <c r="D6612">
        <v>1.039632297</v>
      </c>
      <c r="E6612">
        <v>0.49926657899999999</v>
      </c>
      <c r="F6612">
        <v>0.15969846700000001</v>
      </c>
      <c r="G6612">
        <v>1.2155614349999999</v>
      </c>
      <c r="H6612">
        <v>1.802328822</v>
      </c>
      <c r="I6612">
        <v>1.7109333950000001</v>
      </c>
      <c r="J6612">
        <v>2.2309479830000001</v>
      </c>
      <c r="K6612">
        <v>1.5966962849999999</v>
      </c>
      <c r="L6612">
        <v>6.6717868029999998</v>
      </c>
      <c r="M6612">
        <v>0</v>
      </c>
      <c r="N6612">
        <v>1.1570033609999999</v>
      </c>
      <c r="O6612">
        <v>1.299318438</v>
      </c>
      <c r="P6612">
        <v>0.70408226299999999</v>
      </c>
      <c r="Q6612">
        <v>0.80651097199999999</v>
      </c>
    </row>
    <row r="6613" spans="1:17">
      <c r="A6613" t="s">
        <v>17466</v>
      </c>
      <c r="B6613" s="14" t="s">
        <v>17468</v>
      </c>
      <c r="C6613">
        <v>1.504460226</v>
      </c>
      <c r="D6613">
        <v>0.49993247099999999</v>
      </c>
      <c r="E6613">
        <v>0.56019710899999997</v>
      </c>
      <c r="F6613">
        <v>0.61435913099999995</v>
      </c>
      <c r="G6613">
        <v>0.12989606100000001</v>
      </c>
      <c r="H6613">
        <v>0.28889788</v>
      </c>
      <c r="I6613">
        <v>0</v>
      </c>
      <c r="J6613">
        <v>0.953604966</v>
      </c>
      <c r="K6613">
        <v>0.341248993</v>
      </c>
      <c r="L6613">
        <v>0.95060471800000002</v>
      </c>
      <c r="M6613">
        <v>0</v>
      </c>
      <c r="N6613">
        <v>0.55637320099999998</v>
      </c>
      <c r="O6613">
        <v>1.666156977</v>
      </c>
      <c r="P6613">
        <v>0.79000851299999997</v>
      </c>
      <c r="Q6613">
        <v>0</v>
      </c>
    </row>
    <row r="6614" spans="1:17">
      <c r="A6614" t="s">
        <v>17469</v>
      </c>
      <c r="B6614" s="14" t="s">
        <v>4288</v>
      </c>
      <c r="C6614">
        <v>3.4997824749999999</v>
      </c>
      <c r="D6614">
        <v>17.938062339999998</v>
      </c>
      <c r="E6614">
        <v>14.097934260000001</v>
      </c>
      <c r="F6614">
        <v>18.882313679999999</v>
      </c>
      <c r="G6614">
        <v>11.04306659</v>
      </c>
      <c r="H6614">
        <v>36.107672340000001</v>
      </c>
      <c r="I6614">
        <v>16.703349759999998</v>
      </c>
      <c r="J6614">
        <v>10.607716509999999</v>
      </c>
      <c r="K6614">
        <v>33.4133505</v>
      </c>
      <c r="L6614">
        <v>13.87128556</v>
      </c>
      <c r="M6614">
        <v>2.1375439260000002</v>
      </c>
      <c r="N6614">
        <v>7.1773428859999999</v>
      </c>
      <c r="O6614">
        <v>3.3473966530000001</v>
      </c>
      <c r="P6614">
        <v>15.370473799999999</v>
      </c>
      <c r="Q6614">
        <v>13.23224781</v>
      </c>
    </row>
    <row r="6615" spans="1:17">
      <c r="A6615" t="s">
        <v>17470</v>
      </c>
      <c r="B6615" s="14" t="s">
        <v>2187</v>
      </c>
      <c r="C6615">
        <v>0.60025339</v>
      </c>
      <c r="D6615">
        <v>0.39892867199999998</v>
      </c>
      <c r="E6615">
        <v>0.31929839399999999</v>
      </c>
      <c r="F6615">
        <v>0</v>
      </c>
      <c r="G6615">
        <v>0</v>
      </c>
      <c r="H6615">
        <v>0.46106086200000002</v>
      </c>
      <c r="I6615">
        <v>0.87536127200000002</v>
      </c>
      <c r="J6615">
        <v>0.60875479799999999</v>
      </c>
      <c r="K6615">
        <v>0.27230479299999999</v>
      </c>
      <c r="L6615">
        <v>1.1378241060000001</v>
      </c>
      <c r="M6615">
        <v>0</v>
      </c>
      <c r="N6615">
        <v>0.44396640599999998</v>
      </c>
      <c r="O6615">
        <v>0</v>
      </c>
      <c r="P6615">
        <v>0.18011406699999999</v>
      </c>
      <c r="Q6615">
        <v>0</v>
      </c>
    </row>
    <row r="6616" spans="1:17">
      <c r="A6616" t="e">
        <v>#N/A</v>
      </c>
      <c r="B6616" s="14" t="s">
        <v>17471</v>
      </c>
      <c r="C6616">
        <v>2.3871348669999999</v>
      </c>
      <c r="D6616">
        <v>8.1968696699999999</v>
      </c>
      <c r="E6616">
        <v>4.3173572409999998</v>
      </c>
      <c r="F6616">
        <v>11.86014975</v>
      </c>
      <c r="G6616">
        <v>1.8549608019999999</v>
      </c>
      <c r="H6616">
        <v>0</v>
      </c>
      <c r="I6616">
        <v>5.2218082819999996</v>
      </c>
      <c r="J6616">
        <v>8.4733037830000004</v>
      </c>
      <c r="K6616">
        <v>5.414615532</v>
      </c>
      <c r="L6616">
        <v>0</v>
      </c>
      <c r="M6616">
        <v>2.2911081879999999</v>
      </c>
      <c r="N6616">
        <v>4.119734513</v>
      </c>
      <c r="O6616">
        <v>5.2873998860000002</v>
      </c>
      <c r="P6616">
        <v>11.818814400000001</v>
      </c>
      <c r="Q6616">
        <v>8.2049671150000005</v>
      </c>
    </row>
    <row r="6617" spans="1:17">
      <c r="A6617" t="s">
        <v>17378</v>
      </c>
      <c r="B6617" s="14" t="s">
        <v>17472</v>
      </c>
      <c r="C6617">
        <v>0</v>
      </c>
      <c r="D6617">
        <v>1.226845776</v>
      </c>
      <c r="E6617">
        <v>1.4308482810000001</v>
      </c>
      <c r="F6617">
        <v>2.0460983690000001</v>
      </c>
      <c r="G6617">
        <v>1.229533405</v>
      </c>
      <c r="H6617">
        <v>5.4691357360000001</v>
      </c>
      <c r="I6617">
        <v>1.153732864</v>
      </c>
      <c r="J6617">
        <v>0.90263642499999996</v>
      </c>
      <c r="K6617">
        <v>0.35889980300000002</v>
      </c>
      <c r="L6617">
        <v>0.99977392700000001</v>
      </c>
      <c r="M6617">
        <v>0</v>
      </c>
      <c r="N6617">
        <v>0.195050375</v>
      </c>
      <c r="O6617">
        <v>0</v>
      </c>
      <c r="P6617">
        <v>1.0682627440000001</v>
      </c>
      <c r="Q6617">
        <v>0.54385414200000004</v>
      </c>
    </row>
    <row r="6618" spans="1:17">
      <c r="A6618" t="s">
        <v>17378</v>
      </c>
      <c r="B6618" s="14" t="s">
        <v>3326</v>
      </c>
      <c r="C6618">
        <v>5.0782965730000003</v>
      </c>
      <c r="D6618">
        <v>3.4553962330000001</v>
      </c>
      <c r="E6618">
        <v>3.2995008729999999</v>
      </c>
      <c r="F6618">
        <v>2.1478286610000001</v>
      </c>
      <c r="G6618">
        <v>3.6956199500000002</v>
      </c>
      <c r="H6618">
        <v>2.2986222660000002</v>
      </c>
      <c r="I6618">
        <v>149.43804729999999</v>
      </c>
      <c r="J6618">
        <v>10.231465139999999</v>
      </c>
      <c r="K6618">
        <v>57.182810580000002</v>
      </c>
      <c r="L6618">
        <v>7.5635071009999999</v>
      </c>
      <c r="M6618">
        <v>254.49311789999999</v>
      </c>
      <c r="N6618">
        <v>5.7906061959999997</v>
      </c>
      <c r="O6618">
        <v>129.15350810000001</v>
      </c>
      <c r="P6618">
        <v>1.768709066</v>
      </c>
      <c r="Q6618">
        <v>1.6208143209999999</v>
      </c>
    </row>
    <row r="6619" spans="1:17">
      <c r="A6619" t="s">
        <v>17473</v>
      </c>
      <c r="B6619" s="14" t="s">
        <v>17474</v>
      </c>
      <c r="C6619">
        <v>1.873749238</v>
      </c>
      <c r="D6619">
        <v>0.96856245399999996</v>
      </c>
      <c r="E6619">
        <v>0.89040403899999998</v>
      </c>
      <c r="F6619">
        <v>0.74815785199999996</v>
      </c>
      <c r="G6619">
        <v>1.1216795980000001</v>
      </c>
      <c r="H6619">
        <v>1.727095496</v>
      </c>
      <c r="I6619">
        <v>2.9146935520000001</v>
      </c>
      <c r="J6619">
        <v>1.5677369489999999</v>
      </c>
      <c r="K6619">
        <v>2.2100672110000001</v>
      </c>
      <c r="L6619">
        <v>3.8675465080000002</v>
      </c>
      <c r="M6619">
        <v>0.47956650499999998</v>
      </c>
      <c r="N6619">
        <v>1.3858842440000001</v>
      </c>
      <c r="O6619">
        <v>3.3202184400000001</v>
      </c>
      <c r="P6619">
        <v>1.293160163</v>
      </c>
      <c r="Q6619">
        <v>1.1163321859999999</v>
      </c>
    </row>
    <row r="6620" spans="1:17">
      <c r="A6620" t="s">
        <v>17368</v>
      </c>
      <c r="B6620" s="14" t="s">
        <v>17475</v>
      </c>
      <c r="C6620">
        <v>1.3533803010000001</v>
      </c>
      <c r="D6620">
        <v>0.25698775899999998</v>
      </c>
      <c r="E6620">
        <v>0.16455228099999999</v>
      </c>
      <c r="F6620">
        <v>0.210538803</v>
      </c>
      <c r="G6620">
        <v>0.16693103300000001</v>
      </c>
      <c r="H6620">
        <v>0.89103896800000004</v>
      </c>
      <c r="I6620">
        <v>0.56390314200000002</v>
      </c>
      <c r="J6620">
        <v>0.53921539299999999</v>
      </c>
      <c r="K6620">
        <v>1.4033385570000001</v>
      </c>
      <c r="L6620">
        <v>1.221633872</v>
      </c>
      <c r="M6620">
        <v>0</v>
      </c>
      <c r="N6620">
        <v>0.405167844</v>
      </c>
      <c r="O6620">
        <v>1.498839247</v>
      </c>
      <c r="P6620">
        <v>0.37709274700000001</v>
      </c>
      <c r="Q6620">
        <v>1.063265401</v>
      </c>
    </row>
    <row r="6621" spans="1:17">
      <c r="A6621" t="e">
        <v>#N/A</v>
      </c>
      <c r="B6621" s="14" t="s">
        <v>17476</v>
      </c>
      <c r="C6621">
        <v>0</v>
      </c>
      <c r="D6621">
        <v>0</v>
      </c>
      <c r="E6621">
        <v>0</v>
      </c>
      <c r="F6621">
        <v>0.24126120400000001</v>
      </c>
      <c r="G6621">
        <v>0</v>
      </c>
      <c r="H6621">
        <v>0.68070788100000001</v>
      </c>
      <c r="I6621">
        <v>2.5847577479999999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</row>
    <row r="6622" spans="1:17">
      <c r="A6622" t="s">
        <v>17477</v>
      </c>
      <c r="B6622" s="14" t="s">
        <v>7094</v>
      </c>
      <c r="C6622">
        <v>67.288106330000005</v>
      </c>
      <c r="D6622">
        <v>20.08404084</v>
      </c>
      <c r="E6622">
        <v>12.186078800000001</v>
      </c>
      <c r="F6622">
        <v>6.8519382149999997</v>
      </c>
      <c r="G6622">
        <v>15.211652709999999</v>
      </c>
      <c r="H6622">
        <v>14.104792229999999</v>
      </c>
      <c r="I6622">
        <v>23.59555907</v>
      </c>
      <c r="J6622">
        <v>20.381171219999999</v>
      </c>
      <c r="K6622">
        <v>32.855402159999997</v>
      </c>
      <c r="L6622">
        <v>40.244631069999997</v>
      </c>
      <c r="M6622">
        <v>32.537155830000003</v>
      </c>
      <c r="N6622">
        <v>14.72157262</v>
      </c>
      <c r="O6622">
        <v>40.673192090000001</v>
      </c>
      <c r="P6622">
        <v>10.17241239</v>
      </c>
      <c r="Q6622">
        <v>23.48110552</v>
      </c>
    </row>
    <row r="6623" spans="1:17">
      <c r="A6623" t="s">
        <v>17478</v>
      </c>
      <c r="B6623" s="14" t="s">
        <v>17479</v>
      </c>
      <c r="C6623">
        <v>1583.7778510000001</v>
      </c>
      <c r="D6623">
        <v>112.2374166</v>
      </c>
      <c r="E6623">
        <v>107.8004045</v>
      </c>
      <c r="F6623">
        <v>96.201039550000004</v>
      </c>
      <c r="G6623">
        <v>104.396259</v>
      </c>
      <c r="H6623">
        <v>245.2653655</v>
      </c>
      <c r="I6623">
        <v>260.76741570000002</v>
      </c>
      <c r="J6623">
        <v>160.83678320000001</v>
      </c>
      <c r="K6623">
        <v>411.38797469999997</v>
      </c>
      <c r="L6623">
        <v>653.69754409999996</v>
      </c>
      <c r="M6623">
        <v>580.24086339999997</v>
      </c>
      <c r="N6623">
        <v>118.61073639999999</v>
      </c>
      <c r="O6623">
        <v>759.12344849999999</v>
      </c>
      <c r="P6623">
        <v>160.32751569999999</v>
      </c>
      <c r="Q6623">
        <v>357.05986789999997</v>
      </c>
    </row>
    <row r="6624" spans="1:17">
      <c r="A6624" t="s">
        <v>17480</v>
      </c>
      <c r="B6624" s="14" t="s">
        <v>2424</v>
      </c>
      <c r="C6624">
        <v>103.654912</v>
      </c>
      <c r="D6624">
        <v>1.2149753270000001</v>
      </c>
      <c r="E6624">
        <v>0.99190279299999995</v>
      </c>
      <c r="F6624">
        <v>0</v>
      </c>
      <c r="G6624">
        <v>0.75764076999999996</v>
      </c>
      <c r="H6624">
        <v>0.84252290200000002</v>
      </c>
      <c r="I6624">
        <v>3.99899439</v>
      </c>
      <c r="J6624">
        <v>1.4600413889999999</v>
      </c>
      <c r="K6624">
        <v>2.9855888030000002</v>
      </c>
      <c r="L6624">
        <v>2.7722814869999999</v>
      </c>
      <c r="M6624">
        <v>16.84405701</v>
      </c>
      <c r="N6624">
        <v>0.33803551100000001</v>
      </c>
      <c r="O6624">
        <v>12.14767836</v>
      </c>
      <c r="P6624">
        <v>1.5633805359999999</v>
      </c>
      <c r="Q6624">
        <v>2.6391009759999999</v>
      </c>
    </row>
    <row r="6625" spans="1:17">
      <c r="A6625" t="e">
        <v>#N/A</v>
      </c>
      <c r="B6625" s="14" t="s">
        <v>17481</v>
      </c>
      <c r="C6625">
        <v>1.6959931500000001</v>
      </c>
      <c r="D6625">
        <v>0.56357890399999999</v>
      </c>
      <c r="E6625">
        <v>0.360866193</v>
      </c>
      <c r="F6625">
        <v>0.230857743</v>
      </c>
      <c r="G6625">
        <v>0.29286627300000001</v>
      </c>
      <c r="H6625">
        <v>0.97703246200000005</v>
      </c>
      <c r="I6625">
        <v>4.9466000430000001</v>
      </c>
      <c r="J6625">
        <v>1.6125127100000001</v>
      </c>
      <c r="K6625">
        <v>1.5387736949999999</v>
      </c>
      <c r="L6625">
        <v>1.607439394</v>
      </c>
      <c r="M6625">
        <v>1.6277688560000001</v>
      </c>
      <c r="N6625">
        <v>1.5680127690000001</v>
      </c>
      <c r="O6625">
        <v>3.7565510479999999</v>
      </c>
      <c r="P6625">
        <v>0.63613181900000004</v>
      </c>
      <c r="Q6625">
        <v>2.3317606749999999</v>
      </c>
    </row>
    <row r="6626" spans="1:17">
      <c r="A6626" t="s">
        <v>17482</v>
      </c>
      <c r="B6626" s="14" t="s">
        <v>5318</v>
      </c>
      <c r="C6626">
        <v>13.59716407</v>
      </c>
      <c r="D6626">
        <v>3.1523307009999999</v>
      </c>
      <c r="E6626">
        <v>1.0765196690000001</v>
      </c>
      <c r="F6626">
        <v>0.86085544300000005</v>
      </c>
      <c r="G6626">
        <v>0.98287356400000003</v>
      </c>
      <c r="H6626">
        <v>3.0360822430000001</v>
      </c>
      <c r="I6626">
        <v>6.9170967289999998</v>
      </c>
      <c r="J6626">
        <v>0.76164268000000002</v>
      </c>
      <c r="K6626">
        <v>2.7255499620000001</v>
      </c>
      <c r="L6626">
        <v>5.9940504209999999</v>
      </c>
      <c r="M6626">
        <v>1.213971567</v>
      </c>
      <c r="N6626">
        <v>0.54572287200000003</v>
      </c>
      <c r="O6626">
        <v>1.050597451</v>
      </c>
      <c r="P6626">
        <v>0.90139781299999999</v>
      </c>
      <c r="Q6626">
        <v>0.86950034399999998</v>
      </c>
    </row>
    <row r="6627" spans="1:17">
      <c r="A6627" t="s">
        <v>17483</v>
      </c>
      <c r="B6627" s="14" t="s">
        <v>17484</v>
      </c>
      <c r="C6627">
        <v>13.072568779999999</v>
      </c>
      <c r="D6627">
        <v>3.1592854830000001</v>
      </c>
      <c r="E6627">
        <v>1.3907627309999999</v>
      </c>
      <c r="F6627">
        <v>1.860314807</v>
      </c>
      <c r="G6627">
        <v>1.4365196039999999</v>
      </c>
      <c r="H6627">
        <v>2.510293957</v>
      </c>
      <c r="I6627">
        <v>2.5996340509999998</v>
      </c>
      <c r="J6627">
        <v>1.431230706</v>
      </c>
      <c r="K6627">
        <v>1.0782486179999999</v>
      </c>
      <c r="L6627">
        <v>6.3827293740000002</v>
      </c>
      <c r="M6627">
        <v>3.4218277690000001</v>
      </c>
      <c r="N6627">
        <v>1.6114809409999999</v>
      </c>
      <c r="O6627">
        <v>15.13565766</v>
      </c>
      <c r="P6627">
        <v>1.0697998120000001</v>
      </c>
      <c r="Q6627">
        <v>3.6762974960000001</v>
      </c>
    </row>
    <row r="6628" spans="1:17">
      <c r="A6628" t="s">
        <v>17485</v>
      </c>
      <c r="B6628" s="14" t="s">
        <v>5852</v>
      </c>
      <c r="C6628">
        <v>43.070942600000002</v>
      </c>
      <c r="D6628">
        <v>3.8587579120000002</v>
      </c>
      <c r="E6628">
        <v>3.605133521</v>
      </c>
      <c r="F6628">
        <v>3.7073558279999999</v>
      </c>
      <c r="G6628">
        <v>2.5976721870000001</v>
      </c>
      <c r="H6628">
        <v>4.682737768</v>
      </c>
      <c r="I6628">
        <v>98.373421980000003</v>
      </c>
      <c r="J6628">
        <v>8.4511411919999997</v>
      </c>
      <c r="K6628">
        <v>35.917503340000003</v>
      </c>
      <c r="L6628">
        <v>31.817191869999998</v>
      </c>
      <c r="M6628">
        <v>152.58710249999999</v>
      </c>
      <c r="N6628">
        <v>5.777918627</v>
      </c>
      <c r="O6628">
        <v>67.692099229999997</v>
      </c>
      <c r="P6628">
        <v>3.278518021</v>
      </c>
      <c r="Q6628">
        <v>4.8984408740000003</v>
      </c>
    </row>
    <row r="6629" spans="1:17">
      <c r="A6629" t="s">
        <v>17486</v>
      </c>
      <c r="B6629" s="14" t="s">
        <v>4481</v>
      </c>
      <c r="C6629">
        <v>6.9733001650000004</v>
      </c>
      <c r="D6629">
        <v>1.4303884010000001</v>
      </c>
      <c r="E6629">
        <v>1.415056997</v>
      </c>
      <c r="F6629">
        <v>1.0898246869999999</v>
      </c>
      <c r="G6629">
        <v>0.98116611899999995</v>
      </c>
      <c r="H6629">
        <v>0.74392559300000005</v>
      </c>
      <c r="I6629">
        <v>3.0131259799999999</v>
      </c>
      <c r="J6629">
        <v>2.6683942350000001</v>
      </c>
      <c r="K6629">
        <v>2.6361964919999998</v>
      </c>
      <c r="L6629">
        <v>4.3245380659999997</v>
      </c>
      <c r="M6629">
        <v>5.949143963</v>
      </c>
      <c r="N6629">
        <v>1.910249452</v>
      </c>
      <c r="O6629">
        <v>7.2937350209999998</v>
      </c>
      <c r="P6629">
        <v>1.995560234</v>
      </c>
      <c r="Q6629">
        <v>3.5508675699999999</v>
      </c>
    </row>
    <row r="6630" spans="1:17">
      <c r="A6630" t="s">
        <v>17487</v>
      </c>
      <c r="B6630" s="14" t="s">
        <v>17488</v>
      </c>
      <c r="C6630">
        <v>90.103490620000002</v>
      </c>
      <c r="D6630">
        <v>12.05973464</v>
      </c>
      <c r="E6630">
        <v>5.9911989529999996</v>
      </c>
      <c r="F6630">
        <v>4.088280761</v>
      </c>
      <c r="G6630">
        <v>9.7244914770000008</v>
      </c>
      <c r="H6630">
        <v>12.25583599</v>
      </c>
      <c r="I6630">
        <v>16.424960599999999</v>
      </c>
      <c r="J6630">
        <v>14.27806709</v>
      </c>
      <c r="K6630">
        <v>28.10185461</v>
      </c>
      <c r="L6630">
        <v>54.560389860000001</v>
      </c>
      <c r="M6630">
        <v>3.603288332</v>
      </c>
      <c r="N6630">
        <v>9.2560268919999995</v>
      </c>
      <c r="O6630">
        <v>35.341461510000002</v>
      </c>
      <c r="P6630">
        <v>6.7591897230000004</v>
      </c>
      <c r="Q6630">
        <v>19.356263330000001</v>
      </c>
    </row>
    <row r="6631" spans="1:17">
      <c r="A6631" t="s">
        <v>17489</v>
      </c>
      <c r="B6631" s="14" t="s">
        <v>2741</v>
      </c>
      <c r="C6631">
        <v>553.50031999999999</v>
      </c>
      <c r="D6631">
        <v>63.850750230000003</v>
      </c>
      <c r="E6631">
        <v>56.139753149999997</v>
      </c>
      <c r="F6631">
        <v>38.647029070000002</v>
      </c>
      <c r="G6631">
        <v>70.322480040000002</v>
      </c>
      <c r="H6631">
        <v>121.15654859999999</v>
      </c>
      <c r="I6631">
        <v>276.03058779999998</v>
      </c>
      <c r="J6631">
        <v>100.5248635</v>
      </c>
      <c r="K6631">
        <v>184.74367380000001</v>
      </c>
      <c r="L6631">
        <v>221.07500959999999</v>
      </c>
      <c r="M6631">
        <v>608.30513440000004</v>
      </c>
      <c r="N6631">
        <v>145.65386760000001</v>
      </c>
      <c r="O6631">
        <v>952.83352109999998</v>
      </c>
      <c r="P6631">
        <v>70.994961500000002</v>
      </c>
      <c r="Q6631">
        <v>760.98790840000004</v>
      </c>
    </row>
    <row r="6632" spans="1:17">
      <c r="A6632" t="s">
        <v>17490</v>
      </c>
      <c r="B6632" s="14" t="s">
        <v>2291</v>
      </c>
      <c r="C6632">
        <v>15.44294848</v>
      </c>
      <c r="D6632">
        <v>48.778694590000001</v>
      </c>
      <c r="E6632">
        <v>14.044507400000001</v>
      </c>
      <c r="F6632">
        <v>15.935171540000001</v>
      </c>
      <c r="G6632">
        <v>9.2904671289999996</v>
      </c>
      <c r="H6632">
        <v>22.19321184</v>
      </c>
      <c r="I6632">
        <v>2.9059037650000001</v>
      </c>
      <c r="J6632">
        <v>4.5469357199999996</v>
      </c>
      <c r="K6632">
        <v>6.1017295899999997</v>
      </c>
      <c r="L6632">
        <v>7.5543834490000004</v>
      </c>
      <c r="M6632">
        <v>6.6936839949999998</v>
      </c>
      <c r="N6632">
        <v>3.193273451</v>
      </c>
      <c r="O6632">
        <v>3.8619066719999999</v>
      </c>
      <c r="P6632">
        <v>8.3708501589999997</v>
      </c>
      <c r="Q6632">
        <v>19.177254860000001</v>
      </c>
    </row>
    <row r="6633" spans="1:17">
      <c r="A6633" t="e">
        <v>#N/A</v>
      </c>
      <c r="B6633" s="14" t="s">
        <v>17491</v>
      </c>
      <c r="C6633">
        <v>0</v>
      </c>
      <c r="D6633">
        <v>0</v>
      </c>
      <c r="E6633">
        <v>0.115619629</v>
      </c>
      <c r="F6633">
        <v>0</v>
      </c>
      <c r="G6633">
        <v>0</v>
      </c>
      <c r="H6633">
        <v>0</v>
      </c>
      <c r="I6633">
        <v>0</v>
      </c>
      <c r="J6633">
        <v>0.13777082299999999</v>
      </c>
      <c r="K6633">
        <v>0</v>
      </c>
      <c r="L6633">
        <v>0</v>
      </c>
      <c r="M6633">
        <v>0</v>
      </c>
      <c r="N6633">
        <v>0</v>
      </c>
      <c r="O6633">
        <v>3.610737554</v>
      </c>
      <c r="P6633">
        <v>0</v>
      </c>
      <c r="Q6633">
        <v>0</v>
      </c>
    </row>
    <row r="6634" spans="1:17">
      <c r="A6634" t="e">
        <v>#N/A</v>
      </c>
      <c r="B6634" s="14" t="s">
        <v>17492</v>
      </c>
      <c r="C6634">
        <v>0.51237510200000003</v>
      </c>
      <c r="D6634">
        <v>0.113508241</v>
      </c>
      <c r="E6634">
        <v>5.4510494999999999E-2</v>
      </c>
      <c r="F6634">
        <v>0</v>
      </c>
      <c r="G6634">
        <v>0</v>
      </c>
      <c r="H6634">
        <v>0</v>
      </c>
      <c r="I6634">
        <v>0</v>
      </c>
      <c r="J6634">
        <v>0.194861958</v>
      </c>
      <c r="K6634">
        <v>0.69731649200000001</v>
      </c>
      <c r="L6634">
        <v>0.64749626500000002</v>
      </c>
      <c r="M6634">
        <v>0</v>
      </c>
      <c r="N6634">
        <v>0</v>
      </c>
      <c r="O6634">
        <v>0</v>
      </c>
      <c r="P6634">
        <v>7.6872504999999994E-2</v>
      </c>
      <c r="Q6634">
        <v>0.35222315399999998</v>
      </c>
    </row>
    <row r="6635" spans="1:17">
      <c r="A6635" t="e">
        <v>#N/A</v>
      </c>
      <c r="B6635" s="14" t="s">
        <v>17493</v>
      </c>
      <c r="C6635">
        <v>0</v>
      </c>
      <c r="D6635">
        <v>0</v>
      </c>
      <c r="E6635">
        <v>0.15804121900000001</v>
      </c>
      <c r="F6635">
        <v>0</v>
      </c>
      <c r="G6635">
        <v>0.51304271599999995</v>
      </c>
      <c r="H6635">
        <v>0</v>
      </c>
      <c r="I6635">
        <v>0</v>
      </c>
      <c r="J6635">
        <v>0.18831982999999999</v>
      </c>
      <c r="K6635">
        <v>0.67390538600000005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</row>
    <row r="6636" spans="1:17">
      <c r="A6636" t="s">
        <v>17494</v>
      </c>
      <c r="B6636" s="14" t="s">
        <v>135</v>
      </c>
      <c r="C6636">
        <v>2.103434628</v>
      </c>
      <c r="D6636">
        <v>1.0096259320000001</v>
      </c>
      <c r="E6636">
        <v>0.67133978100000002</v>
      </c>
      <c r="F6636">
        <v>0.57263694899999995</v>
      </c>
      <c r="G6636">
        <v>0.484298387</v>
      </c>
      <c r="H6636">
        <v>0.13463916500000001</v>
      </c>
      <c r="I6636">
        <v>2.5562332560000001</v>
      </c>
      <c r="J6636">
        <v>2.355436648</v>
      </c>
      <c r="K6636">
        <v>1.1132596619999999</v>
      </c>
      <c r="L6636">
        <v>1.5505831619999999</v>
      </c>
      <c r="M6636">
        <v>0</v>
      </c>
      <c r="N6636">
        <v>4.0622800540000004</v>
      </c>
      <c r="O6636">
        <v>0.77650269999999999</v>
      </c>
      <c r="P6636">
        <v>0.68376070300000003</v>
      </c>
      <c r="Q6636">
        <v>0.24099478999999999</v>
      </c>
    </row>
    <row r="6637" spans="1:17">
      <c r="A6637" t="s">
        <v>17495</v>
      </c>
      <c r="B6637" s="14" t="s">
        <v>2553</v>
      </c>
      <c r="C6637">
        <v>20.068608390000001</v>
      </c>
      <c r="D6637">
        <v>0.93780043199999996</v>
      </c>
      <c r="E6637">
        <v>0.85068656399999998</v>
      </c>
      <c r="F6637">
        <v>0.98171510299999998</v>
      </c>
      <c r="G6637">
        <v>0.78514623699999997</v>
      </c>
      <c r="H6637">
        <v>1.445147484</v>
      </c>
      <c r="I6637">
        <v>5.0301701650000004</v>
      </c>
      <c r="J6637">
        <v>2.1267128529999999</v>
      </c>
      <c r="K6637">
        <v>2.7027853080000002</v>
      </c>
      <c r="L6637">
        <v>3.9626574790000002</v>
      </c>
      <c r="M6637">
        <v>5.417244417</v>
      </c>
      <c r="N6637">
        <v>1.4108940000000001</v>
      </c>
      <c r="O6637">
        <v>8.6818544059999994</v>
      </c>
      <c r="P6637">
        <v>1.9053524559999999</v>
      </c>
      <c r="Q6637">
        <v>1.5089165040000001</v>
      </c>
    </row>
    <row r="6638" spans="1:17">
      <c r="A6638" t="s">
        <v>17496</v>
      </c>
      <c r="B6638" s="14" t="s">
        <v>4792</v>
      </c>
      <c r="C6638">
        <v>8.7669044419999995</v>
      </c>
      <c r="D6638">
        <v>1.29477525</v>
      </c>
      <c r="E6638">
        <v>0.975087382</v>
      </c>
      <c r="F6638">
        <v>0.94021252600000005</v>
      </c>
      <c r="G6638">
        <v>0.61931467100000004</v>
      </c>
      <c r="H6638">
        <v>0.30608865200000002</v>
      </c>
      <c r="I6638">
        <v>2.1308247370000002</v>
      </c>
      <c r="J6638">
        <v>2.7952986499999999</v>
      </c>
      <c r="K6638">
        <v>2.3501068510000001</v>
      </c>
      <c r="L6638">
        <v>2.6857870180000001</v>
      </c>
      <c r="M6638">
        <v>3.56967773</v>
      </c>
      <c r="N6638">
        <v>1.3754533369999999</v>
      </c>
      <c r="O6638">
        <v>5.5901201110000001</v>
      </c>
      <c r="P6638">
        <v>1.933112317</v>
      </c>
      <c r="Q6638">
        <v>3.104639213</v>
      </c>
    </row>
    <row r="6639" spans="1:17">
      <c r="A6639" t="s">
        <v>17497</v>
      </c>
      <c r="B6639" s="14" t="s">
        <v>4746</v>
      </c>
      <c r="C6639">
        <v>15.22200864</v>
      </c>
      <c r="D6639">
        <v>0.65798723699999995</v>
      </c>
      <c r="E6639">
        <v>0.78996929599999999</v>
      </c>
      <c r="F6639">
        <v>0.286375675</v>
      </c>
      <c r="G6639">
        <v>0.40603710300000001</v>
      </c>
      <c r="H6639">
        <v>0.76046718099999999</v>
      </c>
      <c r="I6639">
        <v>6.4971375450000002</v>
      </c>
      <c r="J6639">
        <v>1.725747795</v>
      </c>
      <c r="K6639">
        <v>3.7615108560000001</v>
      </c>
      <c r="L6639">
        <v>5.9429174759999999</v>
      </c>
      <c r="M6639">
        <v>25.41846189</v>
      </c>
      <c r="N6639">
        <v>2.1663041660000002</v>
      </c>
      <c r="O6639">
        <v>28.50791092</v>
      </c>
      <c r="P6639">
        <v>0.724126559</v>
      </c>
      <c r="Q6639">
        <v>12.420800679999999</v>
      </c>
    </row>
    <row r="6640" spans="1:17">
      <c r="A6640" t="s">
        <v>17498</v>
      </c>
      <c r="B6640" s="14" t="s">
        <v>6291</v>
      </c>
      <c r="C6640">
        <v>58.606098830000001</v>
      </c>
      <c r="D6640">
        <v>1.375340381</v>
      </c>
      <c r="E6640">
        <v>0.81900134000000002</v>
      </c>
      <c r="F6640">
        <v>0.40563218600000001</v>
      </c>
      <c r="G6640">
        <v>0.47170313400000002</v>
      </c>
      <c r="H6640">
        <v>0.28611834600000002</v>
      </c>
      <c r="I6640">
        <v>48.52754444</v>
      </c>
      <c r="J6640">
        <v>2.4869994590000002</v>
      </c>
      <c r="K6640">
        <v>15.88439166</v>
      </c>
      <c r="L6640">
        <v>50.995684529999998</v>
      </c>
      <c r="M6640">
        <v>108.6836697</v>
      </c>
      <c r="N6640">
        <v>2.1734687319999999</v>
      </c>
      <c r="O6640">
        <v>82.231309049999993</v>
      </c>
      <c r="P6640">
        <v>2.1981930900000002</v>
      </c>
      <c r="Q6640">
        <v>41.994827479999998</v>
      </c>
    </row>
    <row r="6641" spans="1:17">
      <c r="A6641" t="s">
        <v>17499</v>
      </c>
      <c r="B6641" s="14" t="s">
        <v>17500</v>
      </c>
      <c r="C6641">
        <v>12.775961779999999</v>
      </c>
      <c r="D6641">
        <v>13.84553781</v>
      </c>
      <c r="E6641">
        <v>5.2164173710000004</v>
      </c>
      <c r="F6641">
        <v>13.959462</v>
      </c>
      <c r="G6641">
        <v>7.572527644</v>
      </c>
      <c r="H6641">
        <v>33.683657050000001</v>
      </c>
      <c r="I6641">
        <v>6.0426276440000004</v>
      </c>
      <c r="J6641">
        <v>9.1048543760000005</v>
      </c>
      <c r="K6641">
        <v>28.195840749999999</v>
      </c>
      <c r="L6641">
        <v>16.799712889999999</v>
      </c>
      <c r="M6641">
        <v>6.6281223499999999</v>
      </c>
      <c r="N6641">
        <v>5.831451725</v>
      </c>
      <c r="O6641">
        <v>6.8833458380000003</v>
      </c>
      <c r="P6641">
        <v>5.5431760749999999</v>
      </c>
      <c r="Q6641">
        <v>15.191537780000001</v>
      </c>
    </row>
    <row r="6642" spans="1:17">
      <c r="A6642" t="s">
        <v>17501</v>
      </c>
      <c r="B6642" s="14" t="s">
        <v>7817</v>
      </c>
      <c r="C6642">
        <v>29.524527760000002</v>
      </c>
      <c r="D6642">
        <v>6.540671466</v>
      </c>
      <c r="E6642">
        <v>5.025682529</v>
      </c>
      <c r="F6642">
        <v>6.1287676280000003</v>
      </c>
      <c r="G6642">
        <v>5.7993541669999997</v>
      </c>
      <c r="H6642">
        <v>11.764262479999999</v>
      </c>
      <c r="I6642">
        <v>11.840454169999999</v>
      </c>
      <c r="J6642">
        <v>15.064913199999999</v>
      </c>
      <c r="K6642">
        <v>13.22637185</v>
      </c>
      <c r="L6642">
        <v>13.99147426</v>
      </c>
      <c r="M6642">
        <v>17.71053246</v>
      </c>
      <c r="N6642">
        <v>10.782154650000001</v>
      </c>
      <c r="O6642">
        <v>19.618663380000001</v>
      </c>
      <c r="P6642">
        <v>8.0840472850000005</v>
      </c>
      <c r="Q6642">
        <v>14.207278179999999</v>
      </c>
    </row>
    <row r="6643" spans="1:17">
      <c r="A6643" t="s">
        <v>17502</v>
      </c>
      <c r="B6643" s="14" t="s">
        <v>5582</v>
      </c>
      <c r="C6643">
        <v>6.0068993739999996</v>
      </c>
      <c r="D6643">
        <v>39.422856699999997</v>
      </c>
      <c r="E6643">
        <v>43.176573789999999</v>
      </c>
      <c r="F6643">
        <v>56.827102570000001</v>
      </c>
      <c r="G6643">
        <v>50.113546079999999</v>
      </c>
      <c r="H6643">
        <v>6.6325700660000004</v>
      </c>
      <c r="I6643">
        <v>45.442390979999999</v>
      </c>
      <c r="J6643">
        <v>70.724025650000002</v>
      </c>
      <c r="K6643">
        <v>51.264595380000003</v>
      </c>
      <c r="L6643">
        <v>20.40084143</v>
      </c>
      <c r="M6643">
        <v>10.809865</v>
      </c>
      <c r="N6643">
        <v>49.797424679999999</v>
      </c>
      <c r="O6643">
        <v>4.9893828009999996</v>
      </c>
      <c r="P6643">
        <v>59.818829039999997</v>
      </c>
      <c r="Q6643">
        <v>27.35685217</v>
      </c>
    </row>
    <row r="6644" spans="1:17">
      <c r="A6644" t="s">
        <v>17503</v>
      </c>
      <c r="B6644" s="14" t="s">
        <v>5551</v>
      </c>
      <c r="C6644">
        <v>49.407764319999998</v>
      </c>
      <c r="D6644">
        <v>5.3694778669999996</v>
      </c>
      <c r="E6644">
        <v>4.0166728870000004</v>
      </c>
      <c r="F6644">
        <v>3.9971480910000001</v>
      </c>
      <c r="G6644">
        <v>4.34638671</v>
      </c>
      <c r="H6644">
        <v>6.8024690540000003</v>
      </c>
      <c r="I6644">
        <v>19.71242449</v>
      </c>
      <c r="J6644">
        <v>7.8588458059999997</v>
      </c>
      <c r="K6644">
        <v>24.316879459999999</v>
      </c>
      <c r="L6644">
        <v>32.691253320000001</v>
      </c>
      <c r="M6644">
        <v>30.420538059999998</v>
      </c>
      <c r="N6644">
        <v>4.079546841</v>
      </c>
      <c r="O6644">
        <v>45.942492119999997</v>
      </c>
      <c r="P6644">
        <v>4.0560224260000002</v>
      </c>
      <c r="Q6644">
        <v>10.5738504</v>
      </c>
    </row>
    <row r="6645" spans="1:17">
      <c r="A6645" t="s">
        <v>17504</v>
      </c>
      <c r="B6645" s="14" t="s">
        <v>7852</v>
      </c>
      <c r="C6645">
        <v>3.2993954620000001</v>
      </c>
      <c r="D6645">
        <v>22.902365799999998</v>
      </c>
      <c r="E6645">
        <v>28.315262520000001</v>
      </c>
      <c r="F6645">
        <v>24.70116372</v>
      </c>
      <c r="G6645">
        <v>21.36539406</v>
      </c>
      <c r="H6645">
        <v>5.7021748089999997</v>
      </c>
      <c r="I6645">
        <v>23.255936219999999</v>
      </c>
      <c r="J6645">
        <v>41.129452020000002</v>
      </c>
      <c r="K6645">
        <v>26.442934650000002</v>
      </c>
      <c r="L6645">
        <v>17.720360509999999</v>
      </c>
      <c r="M6645">
        <v>14.77780035</v>
      </c>
      <c r="N6645">
        <v>11.523815109999999</v>
      </c>
      <c r="O6645">
        <v>3.045007258</v>
      </c>
      <c r="P6645">
        <v>17.655495569999999</v>
      </c>
      <c r="Q6645">
        <v>8.6944245410000001</v>
      </c>
    </row>
    <row r="6646" spans="1:17">
      <c r="A6646" t="s">
        <v>17505</v>
      </c>
      <c r="B6646" s="14" t="s">
        <v>4541</v>
      </c>
      <c r="C6646">
        <v>1.8300191960000001</v>
      </c>
      <c r="D6646">
        <v>10.47310527</v>
      </c>
      <c r="E6646">
        <v>9.2154138490000008</v>
      </c>
      <c r="F6646">
        <v>11.1680417</v>
      </c>
      <c r="G6646">
        <v>7.0575580689999997</v>
      </c>
      <c r="H6646">
        <v>28.933101390000001</v>
      </c>
      <c r="I6646">
        <v>0.88958427699999998</v>
      </c>
      <c r="J6646">
        <v>7.5784127630000002</v>
      </c>
      <c r="K6646">
        <v>7.4716895570000004</v>
      </c>
      <c r="L6646">
        <v>3.083497725</v>
      </c>
      <c r="M6646">
        <v>1.756403471</v>
      </c>
      <c r="N6646">
        <v>6.3165205670000004</v>
      </c>
      <c r="O6646">
        <v>4.3911973199999998</v>
      </c>
      <c r="P6646">
        <v>13.545003530000001</v>
      </c>
      <c r="Q6646">
        <v>16.14451506</v>
      </c>
    </row>
    <row r="6647" spans="1:17">
      <c r="A6647" t="s">
        <v>17506</v>
      </c>
      <c r="B6647" s="14" t="s">
        <v>17507</v>
      </c>
      <c r="C6647">
        <v>12.97919329</v>
      </c>
      <c r="D6647">
        <v>7.7895192440000001</v>
      </c>
      <c r="E6647">
        <v>7.2054152739999999</v>
      </c>
      <c r="F6647">
        <v>7.9341848759999998</v>
      </c>
      <c r="G6647">
        <v>6.1940379999999999</v>
      </c>
      <c r="H6647">
        <v>10.513241499999999</v>
      </c>
      <c r="I6647">
        <v>12.73325517</v>
      </c>
      <c r="J6647">
        <v>8.0473905749999997</v>
      </c>
      <c r="K6647">
        <v>15.41587453</v>
      </c>
      <c r="L6647">
        <v>12.674276900000001</v>
      </c>
      <c r="M6647">
        <v>11.77760529</v>
      </c>
      <c r="N6647">
        <v>4.1017422029999997</v>
      </c>
      <c r="O6647">
        <v>14.37417426</v>
      </c>
      <c r="P6647">
        <v>5.1337655270000004</v>
      </c>
      <c r="Q6647">
        <v>9.7334352749999997</v>
      </c>
    </row>
    <row r="6648" spans="1:17">
      <c r="A6648" t="s">
        <v>17508</v>
      </c>
      <c r="B6648" s="14" t="s">
        <v>3922</v>
      </c>
      <c r="C6648">
        <v>9.6328567940000003</v>
      </c>
      <c r="D6648">
        <v>5.304515071</v>
      </c>
      <c r="E6648">
        <v>6.7784463549999998</v>
      </c>
      <c r="F6648">
        <v>3.0720003720000002</v>
      </c>
      <c r="G6648">
        <v>5.0852944439999996</v>
      </c>
      <c r="H6648">
        <v>6.2892327310000002</v>
      </c>
      <c r="I6648">
        <v>23.881232279999999</v>
      </c>
      <c r="J6648">
        <v>11.23468036</v>
      </c>
      <c r="K6648">
        <v>14.608095029999999</v>
      </c>
      <c r="L6648">
        <v>12.868799490000001</v>
      </c>
      <c r="M6648">
        <v>20.075635089999999</v>
      </c>
      <c r="N6648">
        <v>5.9712322770000004</v>
      </c>
      <c r="O6648">
        <v>12.801815250000001</v>
      </c>
      <c r="P6648">
        <v>6.400321269</v>
      </c>
      <c r="Q6648">
        <v>11.44648961</v>
      </c>
    </row>
    <row r="6649" spans="1:17">
      <c r="A6649" t="s">
        <v>17509</v>
      </c>
      <c r="B6649" s="14" t="s">
        <v>4542</v>
      </c>
      <c r="C6649">
        <v>18.54298751</v>
      </c>
      <c r="D6649">
        <v>4.8041455910000002</v>
      </c>
      <c r="E6649">
        <v>3.611133615</v>
      </c>
      <c r="F6649">
        <v>4.1925101409999996</v>
      </c>
      <c r="G6649">
        <v>5.2100776260000004</v>
      </c>
      <c r="H6649">
        <v>5.4316759030000004</v>
      </c>
      <c r="I6649">
        <v>1.3749967009999999</v>
      </c>
      <c r="J6649">
        <v>1.0359023810000001</v>
      </c>
      <c r="K6649">
        <v>4.562452296</v>
      </c>
      <c r="L6649">
        <v>7.7448240520000002</v>
      </c>
      <c r="M6649">
        <v>10.859225110000001</v>
      </c>
      <c r="N6649">
        <v>1.317258013</v>
      </c>
      <c r="O6649">
        <v>7.657474873</v>
      </c>
      <c r="P6649">
        <v>4.6681618519999999</v>
      </c>
      <c r="Q6649">
        <v>5.4012911370000003</v>
      </c>
    </row>
    <row r="6650" spans="1:17">
      <c r="A6650" t="s">
        <v>17510</v>
      </c>
      <c r="B6650" s="14" t="s">
        <v>2023</v>
      </c>
      <c r="C6650">
        <v>229.20580279999999</v>
      </c>
      <c r="D6650">
        <v>2.2368616659999998</v>
      </c>
      <c r="E6650">
        <v>9.6679494100000003</v>
      </c>
      <c r="F6650">
        <v>4.1232660479999996</v>
      </c>
      <c r="G6650">
        <v>11.333351929999999</v>
      </c>
      <c r="H6650">
        <v>2.7145099130000001</v>
      </c>
      <c r="I6650">
        <v>14.724903550000001</v>
      </c>
      <c r="J6650">
        <v>16.25628339</v>
      </c>
      <c r="K6650">
        <v>19.69649141</v>
      </c>
      <c r="L6650">
        <v>45.935823079999999</v>
      </c>
      <c r="M6650">
        <v>27.13478744</v>
      </c>
      <c r="N6650">
        <v>6.2234899639999997</v>
      </c>
      <c r="O6650">
        <v>36.901914359999999</v>
      </c>
      <c r="P6650">
        <v>0.15148958200000001</v>
      </c>
      <c r="Q6650">
        <v>13.88224265</v>
      </c>
    </row>
    <row r="6651" spans="1:17">
      <c r="A6651" t="s">
        <v>17511</v>
      </c>
      <c r="B6651" s="14" t="s">
        <v>8459</v>
      </c>
      <c r="C6651">
        <v>34.278501869999999</v>
      </c>
      <c r="D6651">
        <v>122.8674614</v>
      </c>
      <c r="E6651">
        <v>105.8155718</v>
      </c>
      <c r="F6651">
        <v>110.4280184</v>
      </c>
      <c r="G6651">
        <v>114.65817490000001</v>
      </c>
      <c r="H6651">
        <v>117.7173221</v>
      </c>
      <c r="I6651">
        <v>111.08669</v>
      </c>
      <c r="J6651">
        <v>95.853883569999994</v>
      </c>
      <c r="K6651">
        <v>125.8021833</v>
      </c>
      <c r="L6651">
        <v>70.478134350000005</v>
      </c>
      <c r="M6651">
        <v>40.38468082</v>
      </c>
      <c r="N6651">
        <v>47.621587630000001</v>
      </c>
      <c r="O6651">
        <v>33.14203552</v>
      </c>
      <c r="P6651">
        <v>101.25179129999999</v>
      </c>
      <c r="Q6651">
        <v>96.126757019999999</v>
      </c>
    </row>
    <row r="6652" spans="1:17">
      <c r="A6652" t="s">
        <v>17512</v>
      </c>
      <c r="B6652" s="14" t="s">
        <v>9189</v>
      </c>
      <c r="C6652">
        <v>2.5627839749999999</v>
      </c>
      <c r="D6652">
        <v>11.27374313</v>
      </c>
      <c r="E6652">
        <v>10.39961662</v>
      </c>
      <c r="F6652">
        <v>11.81089089</v>
      </c>
      <c r="G6652">
        <v>7.9025861590000002</v>
      </c>
      <c r="H6652">
        <v>0.42182163900000003</v>
      </c>
      <c r="I6652">
        <v>7.4747161110000002</v>
      </c>
      <c r="J6652">
        <v>29.471719449999998</v>
      </c>
      <c r="K6652">
        <v>17.771267399999999</v>
      </c>
      <c r="L6652">
        <v>5.3206053940000002</v>
      </c>
      <c r="M6652">
        <v>2.1083070030000002</v>
      </c>
      <c r="N6652">
        <v>12.230592270000001</v>
      </c>
      <c r="O6652">
        <v>2.0273053640000001</v>
      </c>
      <c r="P6652">
        <v>30.595120739999999</v>
      </c>
      <c r="Q6652">
        <v>5.5368980209999998</v>
      </c>
    </row>
    <row r="6653" spans="1:17">
      <c r="A6653" t="s">
        <v>17513</v>
      </c>
      <c r="B6653" s="14" t="s">
        <v>2082</v>
      </c>
      <c r="C6653">
        <v>32.787220750000003</v>
      </c>
      <c r="D6653">
        <v>25.048280299999998</v>
      </c>
      <c r="E6653">
        <v>2.7956596789999999</v>
      </c>
      <c r="F6653">
        <v>0.88603282699999997</v>
      </c>
      <c r="G6653">
        <v>2.5810870549999998</v>
      </c>
      <c r="H6653">
        <v>2.7776696379999999</v>
      </c>
      <c r="I6653">
        <v>7.3830821130000004</v>
      </c>
      <c r="J6653">
        <v>1.742040877</v>
      </c>
      <c r="K6653">
        <v>9.952398402</v>
      </c>
      <c r="L6653">
        <v>35.188190220000003</v>
      </c>
      <c r="M6653">
        <v>14.345841460000001</v>
      </c>
      <c r="N6653">
        <v>1.8128412270000001</v>
      </c>
      <c r="O6653">
        <v>13.082687930000001</v>
      </c>
      <c r="P6653">
        <v>2.857431343</v>
      </c>
      <c r="Q6653">
        <v>2.485918233</v>
      </c>
    </row>
    <row r="6654" spans="1:17">
      <c r="A6654" t="s">
        <v>17514</v>
      </c>
      <c r="B6654" s="14" t="s">
        <v>17515</v>
      </c>
      <c r="C6654">
        <v>12.161207320000001</v>
      </c>
      <c r="D6654">
        <v>0.67352865399999995</v>
      </c>
      <c r="E6654">
        <v>0.269542693</v>
      </c>
      <c r="F6654">
        <v>0.41384437099999999</v>
      </c>
      <c r="G6654">
        <v>0.17500107400000001</v>
      </c>
      <c r="H6654">
        <v>0.58382185200000003</v>
      </c>
      <c r="I6654">
        <v>0</v>
      </c>
      <c r="J6654">
        <v>1.605917566</v>
      </c>
      <c r="K6654">
        <v>2.5285922350000001</v>
      </c>
      <c r="L6654">
        <v>2.8815569999999999</v>
      </c>
      <c r="M6654">
        <v>5.8360007339999997</v>
      </c>
      <c r="N6654">
        <v>0.37478391100000003</v>
      </c>
      <c r="O6654">
        <v>13.46827259</v>
      </c>
      <c r="P6654">
        <v>0.304094425</v>
      </c>
      <c r="Q6654">
        <v>1.741667866</v>
      </c>
    </row>
    <row r="6655" spans="1:17">
      <c r="A6655" t="s">
        <v>11334</v>
      </c>
      <c r="B6655" s="14" t="s">
        <v>17516</v>
      </c>
      <c r="C6655">
        <v>0</v>
      </c>
      <c r="D6655">
        <v>6.5756742780000002</v>
      </c>
      <c r="E6655">
        <v>3.9816509710000001</v>
      </c>
      <c r="F6655">
        <v>2.4593563949999999</v>
      </c>
      <c r="G6655">
        <v>4.2342056640000001</v>
      </c>
      <c r="H6655">
        <v>6.4433255389999999</v>
      </c>
      <c r="I6655">
        <v>0</v>
      </c>
      <c r="J6655">
        <v>0.98161711200000001</v>
      </c>
      <c r="K6655">
        <v>1.1709106090000001</v>
      </c>
      <c r="L6655">
        <v>3.2617624369999998</v>
      </c>
      <c r="M6655">
        <v>0</v>
      </c>
      <c r="N6655">
        <v>2.7044953569999999</v>
      </c>
      <c r="O6655">
        <v>0</v>
      </c>
      <c r="P6655">
        <v>1.5489809779999999</v>
      </c>
      <c r="Q6655">
        <v>7.9844586240000002</v>
      </c>
    </row>
    <row r="6656" spans="1:17">
      <c r="A6656" t="s">
        <v>17517</v>
      </c>
      <c r="B6656" s="14" t="s">
        <v>17518</v>
      </c>
      <c r="C6656">
        <v>4.0159578480000002</v>
      </c>
      <c r="D6656">
        <v>0.88966912899999995</v>
      </c>
      <c r="E6656">
        <v>0.56966559500000002</v>
      </c>
      <c r="F6656">
        <v>1.0021920019999999</v>
      </c>
      <c r="G6656">
        <v>0.92464100500000002</v>
      </c>
      <c r="H6656">
        <v>0</v>
      </c>
      <c r="I6656">
        <v>5.8565499699999997</v>
      </c>
      <c r="J6656">
        <v>0.50910449899999999</v>
      </c>
      <c r="K6656">
        <v>1.821838224</v>
      </c>
      <c r="L6656">
        <v>2.537513728</v>
      </c>
      <c r="M6656">
        <v>3.8544089129999999</v>
      </c>
      <c r="N6656">
        <v>3.3003661530000001</v>
      </c>
      <c r="O6656">
        <v>8.1539076030000004</v>
      </c>
      <c r="P6656">
        <v>1.807562892</v>
      </c>
      <c r="Q6656">
        <v>2.3005823520000002</v>
      </c>
    </row>
    <row r="6657" spans="1:17">
      <c r="A6657" t="e">
        <v>#N/A</v>
      </c>
      <c r="B6657" s="14" t="s">
        <v>17519</v>
      </c>
      <c r="C6657">
        <v>0</v>
      </c>
      <c r="D6657">
        <v>1.259004249</v>
      </c>
      <c r="E6657">
        <v>0.20153880299999999</v>
      </c>
      <c r="F6657">
        <v>0</v>
      </c>
      <c r="G6657">
        <v>0</v>
      </c>
      <c r="H6657">
        <v>0.72754558000000003</v>
      </c>
      <c r="I6657">
        <v>0</v>
      </c>
      <c r="J6657">
        <v>0.24015097599999999</v>
      </c>
      <c r="K6657">
        <v>0</v>
      </c>
      <c r="L6657">
        <v>0</v>
      </c>
      <c r="M6657">
        <v>0</v>
      </c>
      <c r="N6657">
        <v>0.23352361399999999</v>
      </c>
      <c r="O6657">
        <v>0</v>
      </c>
      <c r="P6657">
        <v>0</v>
      </c>
      <c r="Q6657">
        <v>0</v>
      </c>
    </row>
    <row r="6658" spans="1:17">
      <c r="A6658" t="s">
        <v>17520</v>
      </c>
      <c r="B6658" s="14" t="s">
        <v>17521</v>
      </c>
      <c r="C6658">
        <v>25.65960093</v>
      </c>
      <c r="D6658">
        <v>0.214507953</v>
      </c>
      <c r="E6658">
        <v>0.46356287299999999</v>
      </c>
      <c r="F6658">
        <v>0.197704081</v>
      </c>
      <c r="G6658">
        <v>0.334410023</v>
      </c>
      <c r="H6658">
        <v>0</v>
      </c>
      <c r="I6658">
        <v>3.5301791040000001</v>
      </c>
      <c r="J6658">
        <v>0.491000353</v>
      </c>
      <c r="K6658">
        <v>5.4907883179999999</v>
      </c>
      <c r="L6658">
        <v>17.13094457</v>
      </c>
      <c r="M6658">
        <v>11.152029539999999</v>
      </c>
      <c r="N6658">
        <v>0.17904389700000001</v>
      </c>
      <c r="O6658">
        <v>9.1150311039999998</v>
      </c>
      <c r="P6658">
        <v>0.145273714</v>
      </c>
      <c r="Q6658">
        <v>2.6625262570000001</v>
      </c>
    </row>
    <row r="6659" spans="1:17">
      <c r="A6659" t="e">
        <v>#N/A</v>
      </c>
      <c r="B6659" s="14" t="s">
        <v>17522</v>
      </c>
      <c r="C6659">
        <v>0</v>
      </c>
      <c r="D6659">
        <v>0.78530164899999999</v>
      </c>
      <c r="E6659">
        <v>6.0340544530000004</v>
      </c>
      <c r="F6659">
        <v>0.96504481499999994</v>
      </c>
      <c r="G6659">
        <v>4.2848975319999996</v>
      </c>
      <c r="H6659">
        <v>3.4035394069999998</v>
      </c>
      <c r="I6659">
        <v>0</v>
      </c>
      <c r="J6659">
        <v>0</v>
      </c>
      <c r="K6659">
        <v>0.804058787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1.2184200089999999</v>
      </c>
    </row>
    <row r="6660" spans="1:17">
      <c r="A6660" t="s">
        <v>15502</v>
      </c>
      <c r="B6660" s="14" t="s">
        <v>17523</v>
      </c>
      <c r="C6660">
        <v>3.0034496869999998</v>
      </c>
      <c r="D6660">
        <v>0.332682335</v>
      </c>
      <c r="E6660">
        <v>7.9882652999999998E-2</v>
      </c>
      <c r="F6660">
        <v>0.20441403799999999</v>
      </c>
      <c r="G6660">
        <v>0.25931977299999998</v>
      </c>
      <c r="H6660">
        <v>0</v>
      </c>
      <c r="I6660">
        <v>1.094997373</v>
      </c>
      <c r="J6660">
        <v>0.285561342</v>
      </c>
      <c r="K6660">
        <v>0.68125708100000004</v>
      </c>
      <c r="L6660">
        <v>1.897752691</v>
      </c>
      <c r="M6660">
        <v>1.4413153329999999</v>
      </c>
      <c r="N6660">
        <v>9.2560269000000001E-2</v>
      </c>
      <c r="O6660">
        <v>0.83156379999999996</v>
      </c>
      <c r="P6660">
        <v>0.225306324</v>
      </c>
      <c r="Q6660">
        <v>0.51616702199999998</v>
      </c>
    </row>
    <row r="6661" spans="1:17">
      <c r="A6661" t="s">
        <v>17524</v>
      </c>
      <c r="B6661" s="14" t="s">
        <v>17525</v>
      </c>
      <c r="C6661">
        <v>3.6975877509999999</v>
      </c>
      <c r="D6661">
        <v>10.648813410000001</v>
      </c>
      <c r="E6661">
        <v>2.4586155000000001</v>
      </c>
      <c r="F6661">
        <v>7.5182499439999999</v>
      </c>
      <c r="G6661">
        <v>3.8709316939999998</v>
      </c>
      <c r="H6661">
        <v>24.230077009999999</v>
      </c>
      <c r="I6661">
        <v>0</v>
      </c>
      <c r="J6661">
        <v>1.7870887929999999</v>
      </c>
      <c r="K6661">
        <v>6.7096388549999997</v>
      </c>
      <c r="L6661">
        <v>1.8982836789999999</v>
      </c>
      <c r="M6661">
        <v>3.1052400850000001</v>
      </c>
      <c r="N6661">
        <v>0.59824907999999999</v>
      </c>
      <c r="O6661">
        <v>0.51187475100000002</v>
      </c>
      <c r="P6661">
        <v>8.7027246890000001</v>
      </c>
      <c r="Q6661">
        <v>11.438284319999999</v>
      </c>
    </row>
    <row r="6662" spans="1:17">
      <c r="A6662" t="e">
        <v>#N/A</v>
      </c>
      <c r="B6662" s="14" t="s">
        <v>17526</v>
      </c>
      <c r="C6662">
        <v>9.8620736000000004</v>
      </c>
      <c r="D6662">
        <v>0</v>
      </c>
      <c r="E6662">
        <v>0.13115062399999999</v>
      </c>
      <c r="F6662">
        <v>0</v>
      </c>
      <c r="G6662">
        <v>0.21287444</v>
      </c>
      <c r="H6662">
        <v>0.94689514200000002</v>
      </c>
      <c r="I6662">
        <v>0</v>
      </c>
      <c r="J6662">
        <v>0.468832054</v>
      </c>
      <c r="K6662">
        <v>1.6777226629999999</v>
      </c>
      <c r="L6662">
        <v>0.77892834300000002</v>
      </c>
      <c r="M6662">
        <v>2.3663386059999998</v>
      </c>
      <c r="N6662">
        <v>0</v>
      </c>
      <c r="O6662">
        <v>4.0957620009999998</v>
      </c>
      <c r="P6662">
        <v>0.73981180999999996</v>
      </c>
      <c r="Q6662">
        <v>0</v>
      </c>
    </row>
    <row r="6663" spans="1:17">
      <c r="A6663" t="s">
        <v>10813</v>
      </c>
      <c r="B6663" s="14" t="s">
        <v>17527</v>
      </c>
      <c r="C6663">
        <v>2.8189374200000001</v>
      </c>
      <c r="D6663">
        <v>0.31224451199999997</v>
      </c>
      <c r="E6663">
        <v>0</v>
      </c>
      <c r="F6663">
        <v>0</v>
      </c>
      <c r="G6663">
        <v>0.24338886500000001</v>
      </c>
      <c r="H6663">
        <v>0.54131377599999997</v>
      </c>
      <c r="I6663">
        <v>0</v>
      </c>
      <c r="J6663">
        <v>0.35735776600000002</v>
      </c>
      <c r="K6663">
        <v>0</v>
      </c>
      <c r="L6663">
        <v>0.890583601</v>
      </c>
      <c r="M6663">
        <v>0</v>
      </c>
      <c r="N6663">
        <v>0.17374794499999999</v>
      </c>
      <c r="O6663">
        <v>0</v>
      </c>
      <c r="P6663">
        <v>0</v>
      </c>
      <c r="Q6663">
        <v>0</v>
      </c>
    </row>
    <row r="6664" spans="1:17">
      <c r="A6664" t="s">
        <v>17528</v>
      </c>
      <c r="B6664" s="14" t="s">
        <v>17529</v>
      </c>
      <c r="C6664">
        <v>0</v>
      </c>
      <c r="D6664">
        <v>1.0031539709999999</v>
      </c>
      <c r="E6664">
        <v>0.67444783500000005</v>
      </c>
      <c r="F6664">
        <v>0.73965605899999998</v>
      </c>
      <c r="G6664">
        <v>0.62555208299999998</v>
      </c>
      <c r="H6664">
        <v>0.34781784300000002</v>
      </c>
      <c r="I6664">
        <v>1.320720516</v>
      </c>
      <c r="J6664">
        <v>2.29618038</v>
      </c>
      <c r="K6664">
        <v>0.82169165499999997</v>
      </c>
      <c r="L6664">
        <v>1.1444780480000001</v>
      </c>
      <c r="M6664">
        <v>0</v>
      </c>
      <c r="N6664">
        <v>0.44656270100000001</v>
      </c>
      <c r="O6664">
        <v>2.0059653079999999</v>
      </c>
      <c r="P6664">
        <v>2.4457594390000001</v>
      </c>
      <c r="Q6664">
        <v>0</v>
      </c>
    </row>
    <row r="6665" spans="1:17">
      <c r="A6665" t="e">
        <v>#N/A</v>
      </c>
      <c r="B6665" s="14" t="s">
        <v>17530</v>
      </c>
      <c r="C6665">
        <v>0.59165377100000005</v>
      </c>
      <c r="D6665">
        <v>0.13107112100000001</v>
      </c>
      <c r="E6665">
        <v>0.12588956700000001</v>
      </c>
      <c r="F6665">
        <v>8.0535617000000004E-2</v>
      </c>
      <c r="G6665">
        <v>0</v>
      </c>
      <c r="H6665">
        <v>0</v>
      </c>
      <c r="I6665">
        <v>0</v>
      </c>
      <c r="J6665">
        <v>7.5004172999999993E-2</v>
      </c>
      <c r="K6665">
        <v>0</v>
      </c>
      <c r="L6665">
        <v>0.37384096700000002</v>
      </c>
      <c r="M6665">
        <v>2.2714138479999999</v>
      </c>
      <c r="N6665">
        <v>7.2934309000000003E-2</v>
      </c>
      <c r="O6665">
        <v>0</v>
      </c>
      <c r="P6665">
        <v>0</v>
      </c>
      <c r="Q6665">
        <v>0.40672186599999999</v>
      </c>
    </row>
    <row r="6666" spans="1:17">
      <c r="A6666" t="s">
        <v>17531</v>
      </c>
      <c r="B6666" s="14" t="s">
        <v>17532</v>
      </c>
      <c r="C6666">
        <v>3.7887553390000002</v>
      </c>
      <c r="D6666">
        <v>5.036016998</v>
      </c>
      <c r="E6666">
        <v>4.2726226169999997</v>
      </c>
      <c r="F6666">
        <v>5.363524301</v>
      </c>
      <c r="G6666">
        <v>2.8786873850000001</v>
      </c>
      <c r="H6666">
        <v>7.2754557960000001</v>
      </c>
      <c r="I6666">
        <v>0</v>
      </c>
      <c r="J6666">
        <v>0.67242273100000005</v>
      </c>
      <c r="K6666">
        <v>1.375014293</v>
      </c>
      <c r="L6666">
        <v>3.830326532</v>
      </c>
      <c r="M6666">
        <v>0</v>
      </c>
      <c r="N6666">
        <v>1.401141685</v>
      </c>
      <c r="O6666">
        <v>0</v>
      </c>
      <c r="P6666">
        <v>4.2064070600000001</v>
      </c>
      <c r="Q6666">
        <v>8.334439991</v>
      </c>
    </row>
    <row r="6667" spans="1:17">
      <c r="A6667" t="e">
        <v>#N/A</v>
      </c>
      <c r="B6667" s="14" t="s">
        <v>17533</v>
      </c>
      <c r="C6667">
        <v>10.436174449999999</v>
      </c>
      <c r="D6667">
        <v>0</v>
      </c>
      <c r="E6667">
        <v>7.9305882999999994E-2</v>
      </c>
      <c r="F6667">
        <v>0</v>
      </c>
      <c r="G6667">
        <v>0.12872371399999999</v>
      </c>
      <c r="H6667">
        <v>0.28629049899999998</v>
      </c>
      <c r="I6667">
        <v>0</v>
      </c>
      <c r="J6667">
        <v>9.4499842000000001E-2</v>
      </c>
      <c r="K6667">
        <v>1.0145073870000001</v>
      </c>
      <c r="L6667">
        <v>0.94202525299999995</v>
      </c>
      <c r="M6667">
        <v>4.2927261720000001</v>
      </c>
      <c r="N6667">
        <v>0.18378392700000001</v>
      </c>
      <c r="O6667">
        <v>3.302238918</v>
      </c>
      <c r="P6667">
        <v>0</v>
      </c>
      <c r="Q6667">
        <v>0</v>
      </c>
    </row>
    <row r="6668" spans="1:17">
      <c r="A6668" t="e">
        <v>#N/A</v>
      </c>
      <c r="B6668" s="14" t="s">
        <v>17534</v>
      </c>
      <c r="C6668">
        <v>0</v>
      </c>
      <c r="D6668">
        <v>0</v>
      </c>
      <c r="E6668">
        <v>0.52617316199999997</v>
      </c>
      <c r="F6668">
        <v>0.67321988600000005</v>
      </c>
      <c r="G6668">
        <v>0</v>
      </c>
      <c r="H6668">
        <v>0.94973015800000005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0.37101340799999999</v>
      </c>
      <c r="Q6668">
        <v>0</v>
      </c>
    </row>
    <row r="6669" spans="1:17">
      <c r="A6669" t="e">
        <v>#N/A</v>
      </c>
      <c r="B6669" s="14" t="s">
        <v>17535</v>
      </c>
      <c r="C6669">
        <v>0</v>
      </c>
      <c r="D6669">
        <v>0</v>
      </c>
      <c r="E6669">
        <v>0</v>
      </c>
      <c r="F6669">
        <v>0</v>
      </c>
      <c r="G6669">
        <v>0</v>
      </c>
      <c r="H6669">
        <v>0</v>
      </c>
      <c r="I6669">
        <v>0</v>
      </c>
      <c r="J6669">
        <v>0</v>
      </c>
      <c r="K6669">
        <v>1.3981022190000001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</row>
    <row r="6670" spans="1:17">
      <c r="A6670" t="s">
        <v>17536</v>
      </c>
      <c r="B6670" s="14" t="s">
        <v>6242</v>
      </c>
      <c r="C6670">
        <v>4.0487679610000002</v>
      </c>
      <c r="D6670">
        <v>2.8538925800000001</v>
      </c>
      <c r="E6670">
        <v>4.3465561030000002</v>
      </c>
      <c r="F6670">
        <v>5.0101479910000002</v>
      </c>
      <c r="G6670">
        <v>5.4660540329999998</v>
      </c>
      <c r="H6670">
        <v>5.937083179</v>
      </c>
      <c r="I6670">
        <v>3.2205805089999999</v>
      </c>
      <c r="J6670">
        <v>2.3330174979999998</v>
      </c>
      <c r="K6670">
        <v>4.6752936959999998</v>
      </c>
      <c r="L6670">
        <v>9.0701415369999996</v>
      </c>
      <c r="M6670">
        <v>2.8261084959999998</v>
      </c>
      <c r="N6670">
        <v>4.5372680839999999</v>
      </c>
      <c r="O6670">
        <v>4.0762931379999996</v>
      </c>
      <c r="P6670">
        <v>2.8715511889999998</v>
      </c>
      <c r="Q6670">
        <v>1.7711613509999999</v>
      </c>
    </row>
    <row r="6671" spans="1:17">
      <c r="A6671" t="s">
        <v>14603</v>
      </c>
      <c r="B6671" s="14" t="s">
        <v>17537</v>
      </c>
      <c r="C6671">
        <v>1.6069040160000001</v>
      </c>
      <c r="D6671">
        <v>1.0679491299999999</v>
      </c>
      <c r="E6671">
        <v>0</v>
      </c>
      <c r="F6671">
        <v>0</v>
      </c>
      <c r="G6671">
        <v>0</v>
      </c>
      <c r="H6671">
        <v>0</v>
      </c>
      <c r="I6671">
        <v>0</v>
      </c>
      <c r="J6671">
        <v>0.40741566299999998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</row>
    <row r="6672" spans="1:17">
      <c r="A6672" t="e">
        <v>#N/A</v>
      </c>
      <c r="B6672" s="14" t="s">
        <v>17538</v>
      </c>
      <c r="C6672">
        <v>10.00598602</v>
      </c>
      <c r="D6672">
        <v>0.40302926</v>
      </c>
      <c r="E6672">
        <v>9.6774138999999995E-2</v>
      </c>
      <c r="F6672">
        <v>0.247638152</v>
      </c>
      <c r="G6672">
        <v>0</v>
      </c>
      <c r="H6672">
        <v>0</v>
      </c>
      <c r="I6672">
        <v>2.653077336</v>
      </c>
      <c r="J6672">
        <v>0.115314786</v>
      </c>
      <c r="K6672">
        <v>4.5392129329999999</v>
      </c>
      <c r="L6672">
        <v>1.1495198019999999</v>
      </c>
      <c r="M6672">
        <v>0</v>
      </c>
      <c r="N6672">
        <v>0.112132484</v>
      </c>
      <c r="O6672">
        <v>12.088812949999999</v>
      </c>
      <c r="P6672">
        <v>0.27294818999999998</v>
      </c>
      <c r="Q6672">
        <v>3.7518748309999999</v>
      </c>
    </row>
    <row r="6673" spans="1:17">
      <c r="A6673" t="s">
        <v>17539</v>
      </c>
      <c r="B6673" s="14" t="s">
        <v>1375</v>
      </c>
      <c r="C6673">
        <v>10.673292869999999</v>
      </c>
      <c r="D6673">
        <v>7.979171139</v>
      </c>
      <c r="E6673">
        <v>7.6713308969999998</v>
      </c>
      <c r="F6673">
        <v>8.5664306329999995</v>
      </c>
      <c r="G6673">
        <v>8.0072180670000002</v>
      </c>
      <c r="H6673">
        <v>8.4724566229999994</v>
      </c>
      <c r="I6673">
        <v>8.7455922959999999</v>
      </c>
      <c r="J6673">
        <v>11.281511910000001</v>
      </c>
      <c r="K6673">
        <v>14.882072429999999</v>
      </c>
      <c r="L6673">
        <v>12.179802690000001</v>
      </c>
      <c r="M6673">
        <v>4.4538873839999997</v>
      </c>
      <c r="N6673">
        <v>4.9108387120000003</v>
      </c>
      <c r="O6673">
        <v>5.5741872859999999</v>
      </c>
      <c r="P6673">
        <v>7.3532747269999996</v>
      </c>
      <c r="Q6673">
        <v>9.2266695639999998</v>
      </c>
    </row>
    <row r="6674" spans="1:17">
      <c r="A6674" t="s">
        <v>17540</v>
      </c>
      <c r="B6674" s="14" t="s">
        <v>3931</v>
      </c>
      <c r="C6674">
        <v>29.364992000000001</v>
      </c>
      <c r="D6674">
        <v>12.494361960000001</v>
      </c>
      <c r="E6674">
        <v>15.76916022</v>
      </c>
      <c r="F6674">
        <v>13.070039789999999</v>
      </c>
      <c r="G6674">
        <v>12.47573963</v>
      </c>
      <c r="H6674">
        <v>15.753086229999999</v>
      </c>
      <c r="I6674">
        <v>21.071902040000001</v>
      </c>
      <c r="J6674">
        <v>31.84900669</v>
      </c>
      <c r="K6674">
        <v>34.466533490000003</v>
      </c>
      <c r="L6674">
        <v>41.821242990000002</v>
      </c>
      <c r="M6674">
        <v>9.841938785</v>
      </c>
      <c r="N6674">
        <v>10.57234674</v>
      </c>
      <c r="O6674">
        <v>17.551064409999999</v>
      </c>
      <c r="P6674">
        <v>14.05621565</v>
      </c>
      <c r="Q6674">
        <v>22.749799339999999</v>
      </c>
    </row>
    <row r="6675" spans="1:17">
      <c r="A6675" t="s">
        <v>17541</v>
      </c>
      <c r="B6675" s="14" t="s">
        <v>4754</v>
      </c>
      <c r="C6675">
        <v>22.77079707</v>
      </c>
      <c r="D6675">
        <v>16.919033039999999</v>
      </c>
      <c r="E6675">
        <v>7.708343459</v>
      </c>
      <c r="F6675">
        <v>6.8742485289999999</v>
      </c>
      <c r="G6675">
        <v>7.6257249260000002</v>
      </c>
      <c r="H6675">
        <v>19.893262799999999</v>
      </c>
      <c r="I6675">
        <v>11.09643168</v>
      </c>
      <c r="J6675">
        <v>9.4280972100000007</v>
      </c>
      <c r="K6675">
        <v>25.837699910000001</v>
      </c>
      <c r="L6675">
        <v>33.156280379999998</v>
      </c>
      <c r="M6675">
        <v>19.041807590000001</v>
      </c>
      <c r="N6675">
        <v>5.4924103889999998</v>
      </c>
      <c r="O6675">
        <v>19.03846424</v>
      </c>
      <c r="P6675">
        <v>10.79022644</v>
      </c>
      <c r="Q6675">
        <v>22.00772181</v>
      </c>
    </row>
    <row r="6676" spans="1:17">
      <c r="A6676" t="s">
        <v>17542</v>
      </c>
      <c r="B6676" s="14" t="s">
        <v>6884</v>
      </c>
      <c r="C6676">
        <v>14.578014749999999</v>
      </c>
      <c r="D6676">
        <v>21.82231706</v>
      </c>
      <c r="E6676">
        <v>22.842893700000001</v>
      </c>
      <c r="F6676">
        <v>20.523870380000002</v>
      </c>
      <c r="G6676">
        <v>19.455521529999999</v>
      </c>
      <c r="H6676">
        <v>32.312856420000003</v>
      </c>
      <c r="I6676">
        <v>38.570633639999997</v>
      </c>
      <c r="J6676">
        <v>40.446123139999997</v>
      </c>
      <c r="K6676">
        <v>25.319539540000001</v>
      </c>
      <c r="L6676">
        <v>16.3170365</v>
      </c>
      <c r="M6676">
        <v>11.593030540000001</v>
      </c>
      <c r="N6676">
        <v>20.999931910000001</v>
      </c>
      <c r="O6676">
        <v>12.223945929999999</v>
      </c>
      <c r="P6676">
        <v>32.713728369999998</v>
      </c>
      <c r="Q6676">
        <v>28.346237370000001</v>
      </c>
    </row>
    <row r="6677" spans="1:17">
      <c r="A6677" t="s">
        <v>17543</v>
      </c>
      <c r="B6677" s="14" t="s">
        <v>17544</v>
      </c>
      <c r="C6677">
        <v>2.101650544</v>
      </c>
      <c r="D6677">
        <v>10.6619186</v>
      </c>
      <c r="E6677">
        <v>4.091699234</v>
      </c>
      <c r="F6677">
        <v>10.32733009</v>
      </c>
      <c r="G6677">
        <v>3.7380318379999999</v>
      </c>
      <c r="H6677">
        <v>16.86943089</v>
      </c>
      <c r="I6677">
        <v>10.420585689999999</v>
      </c>
      <c r="J6677">
        <v>4.1562617680000002</v>
      </c>
      <c r="K6677">
        <v>10.964252009999999</v>
      </c>
      <c r="L6677">
        <v>4.6478039820000001</v>
      </c>
      <c r="M6677">
        <v>1.6136863779999999</v>
      </c>
      <c r="N6677">
        <v>5.1555834269999998</v>
      </c>
      <c r="O6677">
        <v>0.46550645299999999</v>
      </c>
      <c r="P6677">
        <v>6.9369122680000004</v>
      </c>
      <c r="Q6677">
        <v>6.3568661249999998</v>
      </c>
    </row>
    <row r="6678" spans="1:17">
      <c r="A6678" t="s">
        <v>17545</v>
      </c>
      <c r="B6678" s="14" t="s">
        <v>17546</v>
      </c>
      <c r="C6678">
        <v>22.02529771</v>
      </c>
      <c r="D6678">
        <v>1.5525175630000001</v>
      </c>
      <c r="E6678">
        <v>0.74557142499999995</v>
      </c>
      <c r="F6678">
        <v>0.54510410099999995</v>
      </c>
      <c r="G6678">
        <v>0.77795931799999996</v>
      </c>
      <c r="H6678">
        <v>0.57674522299999997</v>
      </c>
      <c r="I6678">
        <v>5.1099877410000003</v>
      </c>
      <c r="J6678">
        <v>2.2844907339999998</v>
      </c>
      <c r="K6678">
        <v>5.4500566519999998</v>
      </c>
      <c r="L6678">
        <v>8.2235949930000007</v>
      </c>
      <c r="M6678">
        <v>29.787183550000002</v>
      </c>
      <c r="N6678">
        <v>1.2958437650000001</v>
      </c>
      <c r="O6678">
        <v>33.816927880000001</v>
      </c>
      <c r="P6678">
        <v>1.12653162</v>
      </c>
      <c r="Q6678">
        <v>5.8498929180000001</v>
      </c>
    </row>
    <row r="6679" spans="1:17">
      <c r="A6679" t="e">
        <v>#N/A</v>
      </c>
      <c r="B6679" s="14" t="s">
        <v>17547</v>
      </c>
      <c r="C6679">
        <v>13.15204879</v>
      </c>
      <c r="D6679">
        <v>48.36607832</v>
      </c>
      <c r="E6679">
        <v>47.573426929999997</v>
      </c>
      <c r="F6679">
        <v>10.38345193</v>
      </c>
      <c r="G6679">
        <v>75.855162820000004</v>
      </c>
      <c r="H6679">
        <v>413.18101250000001</v>
      </c>
      <c r="I6679">
        <v>115.07934179999999</v>
      </c>
      <c r="J6679">
        <v>126.04714</v>
      </c>
      <c r="K6679">
        <v>51.311241959999997</v>
      </c>
      <c r="L6679">
        <v>19.944534650000001</v>
      </c>
      <c r="M6679">
        <v>0</v>
      </c>
      <c r="N6679">
        <v>28.534503279999999</v>
      </c>
      <c r="O6679">
        <v>11.65248637</v>
      </c>
      <c r="P6679">
        <v>99.055853630000001</v>
      </c>
      <c r="Q6679">
        <v>83.178507389999993</v>
      </c>
    </row>
    <row r="6680" spans="1:17">
      <c r="A6680" t="s">
        <v>17548</v>
      </c>
      <c r="B6680" s="14" t="s">
        <v>4277</v>
      </c>
      <c r="C6680">
        <v>3.4510389859999999</v>
      </c>
      <c r="D6680">
        <v>2.6121123449999999</v>
      </c>
      <c r="E6680">
        <v>1.621573347</v>
      </c>
      <c r="F6680">
        <v>1.7028571939999999</v>
      </c>
      <c r="G6680">
        <v>1.7381287000000001</v>
      </c>
      <c r="H6680">
        <v>5.4120068809999999</v>
      </c>
      <c r="I6680">
        <v>6.500593737</v>
      </c>
      <c r="J6680">
        <v>3.4816874370000002</v>
      </c>
      <c r="K6680">
        <v>6.1317881459999999</v>
      </c>
      <c r="L6680">
        <v>3.7251325880000001</v>
      </c>
      <c r="M6680">
        <v>5.7963760769999997</v>
      </c>
      <c r="N6680">
        <v>2.51704631</v>
      </c>
      <c r="O6680">
        <v>5.892173863</v>
      </c>
      <c r="P6680">
        <v>1.747457649</v>
      </c>
      <c r="Q6680">
        <v>2.471203536</v>
      </c>
    </row>
    <row r="6681" spans="1:17">
      <c r="A6681" t="s">
        <v>17549</v>
      </c>
      <c r="B6681" s="14" t="s">
        <v>6700</v>
      </c>
      <c r="C6681">
        <v>5.6571826300000003</v>
      </c>
      <c r="D6681">
        <v>0.25065107399999997</v>
      </c>
      <c r="E6681">
        <v>2.1666801690000002</v>
      </c>
      <c r="F6681">
        <v>0.92406345999999995</v>
      </c>
      <c r="G6681">
        <v>1.3676453770000001</v>
      </c>
      <c r="H6681">
        <v>0.86906814399999999</v>
      </c>
      <c r="I6681">
        <v>1.6499960419999999</v>
      </c>
      <c r="J6681">
        <v>1.864624287</v>
      </c>
      <c r="K6681">
        <v>2.5663794160000002</v>
      </c>
      <c r="L6681">
        <v>10.723602530000001</v>
      </c>
      <c r="M6681">
        <v>2.1718450219999998</v>
      </c>
      <c r="N6681">
        <v>0.418423133</v>
      </c>
      <c r="O6681">
        <v>17.542578800000001</v>
      </c>
      <c r="P6681">
        <v>1.1882593800000001</v>
      </c>
      <c r="Q6681">
        <v>5.4445014670000003</v>
      </c>
    </row>
    <row r="6682" spans="1:17">
      <c r="A6682" t="s">
        <v>17549</v>
      </c>
      <c r="B6682" s="14" t="s">
        <v>17550</v>
      </c>
      <c r="C6682">
        <v>0</v>
      </c>
      <c r="D6682">
        <v>6.4884852569999998</v>
      </c>
      <c r="E6682">
        <v>8.7247719969999995</v>
      </c>
      <c r="F6682">
        <v>13.15643543</v>
      </c>
      <c r="G6682">
        <v>7.0807171990000004</v>
      </c>
      <c r="H6682">
        <v>1.8747628409999999</v>
      </c>
      <c r="I6682">
        <v>1.42375545</v>
      </c>
      <c r="J6682">
        <v>6.1882875479999999</v>
      </c>
      <c r="K6682">
        <v>3.5431810380000002</v>
      </c>
      <c r="L6682">
        <v>4.935054279</v>
      </c>
      <c r="M6682">
        <v>0</v>
      </c>
      <c r="N6682">
        <v>2.8884055549999998</v>
      </c>
      <c r="O6682">
        <v>49.736558260000002</v>
      </c>
      <c r="P6682">
        <v>19.92070099</v>
      </c>
      <c r="Q6682">
        <v>8.0536698490000003</v>
      </c>
    </row>
    <row r="6683" spans="1:17">
      <c r="A6683" t="s">
        <v>17551</v>
      </c>
      <c r="B6683" s="14" t="s">
        <v>6738</v>
      </c>
      <c r="C6683">
        <v>24.882560430000002</v>
      </c>
      <c r="D6683">
        <v>3.1217732169999999</v>
      </c>
      <c r="E6683">
        <v>3.71418728</v>
      </c>
      <c r="F6683">
        <v>1.9181489430000001</v>
      </c>
      <c r="G6683">
        <v>4.4721301110000002</v>
      </c>
      <c r="H6683">
        <v>7.4597464689999997</v>
      </c>
      <c r="I6683">
        <v>10.92304481</v>
      </c>
      <c r="J6683">
        <v>10.76670721</v>
      </c>
      <c r="K6683">
        <v>6.96859188</v>
      </c>
      <c r="L6683">
        <v>8.9841350870000003</v>
      </c>
      <c r="M6683">
        <v>6.5796288629999999</v>
      </c>
      <c r="N6683">
        <v>2.143995162</v>
      </c>
      <c r="O6683">
        <v>10.544730019999999</v>
      </c>
      <c r="P6683">
        <v>3.447470729</v>
      </c>
      <c r="Q6683">
        <v>5.1489762890000002</v>
      </c>
    </row>
    <row r="6684" spans="1:17">
      <c r="A6684" t="e">
        <v>#N/A</v>
      </c>
      <c r="B6684" s="14" t="s">
        <v>17552</v>
      </c>
      <c r="C6684">
        <v>0</v>
      </c>
      <c r="D6684">
        <v>0</v>
      </c>
      <c r="E6684">
        <v>0</v>
      </c>
      <c r="F6684">
        <v>0.66133953499999998</v>
      </c>
      <c r="G6684">
        <v>0</v>
      </c>
      <c r="H6684">
        <v>0</v>
      </c>
      <c r="I6684">
        <v>0</v>
      </c>
      <c r="J6684">
        <v>3.6954997170000001</v>
      </c>
      <c r="K6684">
        <v>0</v>
      </c>
      <c r="L6684">
        <v>0</v>
      </c>
      <c r="M6684">
        <v>0</v>
      </c>
      <c r="N6684">
        <v>0.59891938700000003</v>
      </c>
      <c r="O6684">
        <v>0</v>
      </c>
      <c r="P6684">
        <v>7.2893222499999997</v>
      </c>
      <c r="Q6684">
        <v>3.339904261</v>
      </c>
    </row>
    <row r="6685" spans="1:17">
      <c r="A6685" t="s">
        <v>17553</v>
      </c>
      <c r="B6685" s="14" t="s">
        <v>1732</v>
      </c>
      <c r="C6685">
        <v>4.4405842150000003</v>
      </c>
      <c r="D6685">
        <v>8.853642786</v>
      </c>
      <c r="E6685">
        <v>5.7120391450000003</v>
      </c>
      <c r="F6685">
        <v>8.9568516670000005</v>
      </c>
      <c r="G6685">
        <v>7.8771866450000001</v>
      </c>
      <c r="H6685">
        <v>10.54265462</v>
      </c>
      <c r="I6685">
        <v>3.5322495909999998</v>
      </c>
      <c r="J6685">
        <v>7.4716766850000003</v>
      </c>
      <c r="K6685">
        <v>6.0434095939999999</v>
      </c>
      <c r="L6685">
        <v>6.1217828729999999</v>
      </c>
      <c r="M6685">
        <v>0.77490071699999996</v>
      </c>
      <c r="N6685">
        <v>5.8721030819999998</v>
      </c>
      <c r="O6685">
        <v>4.4707731190000004</v>
      </c>
      <c r="P6685">
        <v>17.2613716</v>
      </c>
      <c r="Q6685">
        <v>5.2726738820000003</v>
      </c>
    </row>
    <row r="6686" spans="1:17">
      <c r="A6686" t="s">
        <v>17554</v>
      </c>
      <c r="B6686" s="14" t="s">
        <v>2858</v>
      </c>
      <c r="C6686">
        <v>27.603788900000001</v>
      </c>
      <c r="D6686">
        <v>7.5540254960000004</v>
      </c>
      <c r="E6686">
        <v>6.4492416859999997</v>
      </c>
      <c r="F6686">
        <v>6.5570558070000002</v>
      </c>
      <c r="G6686">
        <v>12.056840019999999</v>
      </c>
      <c r="H6686">
        <v>3.533792815</v>
      </c>
      <c r="I6686">
        <v>9.4717990329999999</v>
      </c>
      <c r="J6686">
        <v>7.6162166520000003</v>
      </c>
      <c r="K6686">
        <v>6.1384566639999996</v>
      </c>
      <c r="L6686">
        <v>7.1818622469999998</v>
      </c>
      <c r="M6686">
        <v>12.46747208</v>
      </c>
      <c r="N6686">
        <v>16.41337403</v>
      </c>
      <c r="O6686">
        <v>13.18731584</v>
      </c>
      <c r="P6686">
        <v>25.985526239999999</v>
      </c>
      <c r="Q6686">
        <v>6.6973178500000001</v>
      </c>
    </row>
    <row r="6687" spans="1:17">
      <c r="A6687" t="s">
        <v>17554</v>
      </c>
      <c r="B6687" s="14" t="s">
        <v>1590</v>
      </c>
      <c r="C6687">
        <v>17.089979660000001</v>
      </c>
      <c r="D6687">
        <v>3.8750851339999999</v>
      </c>
      <c r="E6687">
        <v>1.4759234029999999</v>
      </c>
      <c r="F6687">
        <v>2.572591472</v>
      </c>
      <c r="G6687">
        <v>2.3608956910000001</v>
      </c>
      <c r="H6687">
        <v>0.69495833799999995</v>
      </c>
      <c r="I6687">
        <v>7.3301917620000001</v>
      </c>
      <c r="J6687">
        <v>4.2565415839999998</v>
      </c>
      <c r="K6687">
        <v>12.31337349</v>
      </c>
      <c r="L6687">
        <v>9.0198688619999992</v>
      </c>
      <c r="M6687">
        <v>6.5610021239999998</v>
      </c>
      <c r="N6687">
        <v>5.9979414770000004</v>
      </c>
      <c r="O6687">
        <v>8.0160483179999993</v>
      </c>
      <c r="P6687">
        <v>2.9260205429999999</v>
      </c>
      <c r="Q6687">
        <v>6.0814225589999999</v>
      </c>
    </row>
    <row r="6688" spans="1:17">
      <c r="A6688" t="s">
        <v>17555</v>
      </c>
      <c r="B6688" s="14" t="s">
        <v>17556</v>
      </c>
      <c r="C6688">
        <v>1.3278917429999999</v>
      </c>
      <c r="D6688">
        <v>1.765034896</v>
      </c>
      <c r="E6688">
        <v>2.1190735850000002</v>
      </c>
      <c r="F6688">
        <v>1.807519629</v>
      </c>
      <c r="G6688">
        <v>1.1465102490000001</v>
      </c>
      <c r="H6688">
        <v>1.0199674359999999</v>
      </c>
      <c r="I6688">
        <v>0</v>
      </c>
      <c r="J6688">
        <v>1.3466987180000001</v>
      </c>
      <c r="K6688">
        <v>0</v>
      </c>
      <c r="L6688">
        <v>0</v>
      </c>
      <c r="M6688">
        <v>0</v>
      </c>
      <c r="N6688">
        <v>1.4732261449999999</v>
      </c>
      <c r="O6688">
        <v>0</v>
      </c>
      <c r="P6688">
        <v>0.79690339700000001</v>
      </c>
      <c r="Q6688">
        <v>0.91283557000000004</v>
      </c>
    </row>
    <row r="6689" spans="1:17">
      <c r="A6689" t="s">
        <v>17557</v>
      </c>
      <c r="B6689" s="14" t="s">
        <v>3320</v>
      </c>
      <c r="C6689">
        <v>20.1858562</v>
      </c>
      <c r="D6689">
        <v>23.32763976</v>
      </c>
      <c r="E6689">
        <v>34.798196660000002</v>
      </c>
      <c r="F6689">
        <v>67.484634479999997</v>
      </c>
      <c r="G6689">
        <v>17.98364862</v>
      </c>
      <c r="H6689">
        <v>30.565521669999999</v>
      </c>
      <c r="I6689">
        <v>28.687431180000001</v>
      </c>
      <c r="J6689">
        <v>73.248440070000001</v>
      </c>
      <c r="K6689">
        <v>16.5648126</v>
      </c>
      <c r="L6689">
        <v>69.134740570000005</v>
      </c>
      <c r="M6689">
        <v>18.016441660000002</v>
      </c>
      <c r="N6689">
        <v>145.73487549999999</v>
      </c>
      <c r="O6689">
        <v>13.954324039999999</v>
      </c>
      <c r="P6689">
        <v>116.85836569999999</v>
      </c>
      <c r="Q6689">
        <v>84.053910630000004</v>
      </c>
    </row>
    <row r="6690" spans="1:17">
      <c r="A6690" t="s">
        <v>17558</v>
      </c>
      <c r="B6690" s="14" t="s">
        <v>17559</v>
      </c>
      <c r="C6690">
        <v>0</v>
      </c>
      <c r="D6690">
        <v>0.26289552300000002</v>
      </c>
      <c r="E6690">
        <v>0.63125659499999998</v>
      </c>
      <c r="F6690">
        <v>1.1307385720000001</v>
      </c>
      <c r="G6690">
        <v>0</v>
      </c>
      <c r="H6690">
        <v>0</v>
      </c>
      <c r="I6690">
        <v>0</v>
      </c>
      <c r="J6690">
        <v>1.353954638</v>
      </c>
      <c r="K6690">
        <v>2.1533988210000001</v>
      </c>
      <c r="L6690">
        <v>2.2494913360000002</v>
      </c>
      <c r="M6690">
        <v>0</v>
      </c>
      <c r="N6690">
        <v>1.0240144689999999</v>
      </c>
      <c r="O6690">
        <v>0</v>
      </c>
      <c r="P6690">
        <v>2.1365254870000001</v>
      </c>
      <c r="Q6690">
        <v>0.81578121299999995</v>
      </c>
    </row>
    <row r="6691" spans="1:17">
      <c r="A6691" t="s">
        <v>17560</v>
      </c>
      <c r="B6691" s="14" t="s">
        <v>5655</v>
      </c>
      <c r="C6691">
        <v>0.33064398099999998</v>
      </c>
      <c r="D6691">
        <v>9.8153274980000003</v>
      </c>
      <c r="E6691">
        <v>5.0654172089999996</v>
      </c>
      <c r="F6691">
        <v>9.0014188090000005</v>
      </c>
      <c r="G6691">
        <v>5.5954106289999999</v>
      </c>
      <c r="H6691">
        <v>9.7778863890000007</v>
      </c>
      <c r="I6691">
        <v>10.608061019999999</v>
      </c>
      <c r="J6691">
        <v>5.0718194009999999</v>
      </c>
      <c r="K6691">
        <v>12.89970374</v>
      </c>
      <c r="L6691">
        <v>5.0140783659999997</v>
      </c>
      <c r="M6691">
        <v>3.1734324780000001</v>
      </c>
      <c r="N6691">
        <v>4.5242629440000002</v>
      </c>
      <c r="O6691">
        <v>4.3941722030000001</v>
      </c>
      <c r="P6691">
        <v>5.0599218500000003</v>
      </c>
      <c r="Q6691">
        <v>4.54590652</v>
      </c>
    </row>
    <row r="6692" spans="1:17">
      <c r="A6692" t="s">
        <v>17561</v>
      </c>
      <c r="B6692" s="14" t="s">
        <v>6576</v>
      </c>
      <c r="C6692">
        <v>48.259452590000002</v>
      </c>
      <c r="D6692">
        <v>63.620716649999999</v>
      </c>
      <c r="E6692">
        <v>52.60471622</v>
      </c>
      <c r="F6692">
        <v>34.352914730000002</v>
      </c>
      <c r="G6692">
        <v>47.54195833</v>
      </c>
      <c r="H6692">
        <v>29.168723929999999</v>
      </c>
      <c r="I6692">
        <v>9.229862915</v>
      </c>
      <c r="J6692">
        <v>20.66034484</v>
      </c>
      <c r="K6692">
        <v>48.092573659999999</v>
      </c>
      <c r="L6692">
        <v>53.487905099999999</v>
      </c>
      <c r="M6692">
        <v>7.5931363320000003</v>
      </c>
      <c r="N6692">
        <v>17.457008569999999</v>
      </c>
      <c r="O6692">
        <v>26.28506265</v>
      </c>
      <c r="P6692">
        <v>38.33876291</v>
      </c>
      <c r="Q6692">
        <v>23.385728109999999</v>
      </c>
    </row>
    <row r="6693" spans="1:17">
      <c r="A6693" t="s">
        <v>17562</v>
      </c>
      <c r="B6693" s="14" t="s">
        <v>8335</v>
      </c>
      <c r="C6693">
        <v>6.4235846920000004</v>
      </c>
      <c r="D6693">
        <v>9.0890883799999997</v>
      </c>
      <c r="E6693">
        <v>8.4542140099999994</v>
      </c>
      <c r="F6693">
        <v>8.5040034769999995</v>
      </c>
      <c r="G6693">
        <v>9.0169895889999996</v>
      </c>
      <c r="H6693">
        <v>3.501564074</v>
      </c>
      <c r="I6693">
        <v>8.0078207290000005</v>
      </c>
      <c r="J6693">
        <v>14.94671716</v>
      </c>
      <c r="K6693">
        <v>20.53940536</v>
      </c>
      <c r="L6693">
        <v>19.377454719999999</v>
      </c>
      <c r="M6693">
        <v>4.5741693330000004</v>
      </c>
      <c r="N6693">
        <v>6.3986407679999999</v>
      </c>
      <c r="O6693">
        <v>4.9338895819999999</v>
      </c>
      <c r="P6693">
        <v>8.6581274940000004</v>
      </c>
      <c r="Q6693">
        <v>8.6178914510000002</v>
      </c>
    </row>
    <row r="6694" spans="1:17">
      <c r="A6694" t="e">
        <v>#N/A</v>
      </c>
      <c r="B6694" s="14" t="s">
        <v>17563</v>
      </c>
      <c r="C6694">
        <v>2.5335848589999999</v>
      </c>
      <c r="D6694">
        <v>0</v>
      </c>
      <c r="E6694">
        <v>0</v>
      </c>
      <c r="F6694">
        <v>0</v>
      </c>
      <c r="G6694">
        <v>0</v>
      </c>
      <c r="H6694">
        <v>0.97303641900000004</v>
      </c>
      <c r="I6694">
        <v>1.847388206</v>
      </c>
      <c r="J6694">
        <v>0.32118351299999998</v>
      </c>
      <c r="K6694">
        <v>2.2987202130000002</v>
      </c>
      <c r="L6694">
        <v>0</v>
      </c>
      <c r="M6694">
        <v>0</v>
      </c>
      <c r="N6694">
        <v>0.31231992600000003</v>
      </c>
      <c r="O6694">
        <v>0</v>
      </c>
      <c r="P6694">
        <v>0.190059016</v>
      </c>
      <c r="Q6694">
        <v>8.7083393309999995</v>
      </c>
    </row>
    <row r="6695" spans="1:17">
      <c r="A6695" t="e">
        <v>#N/A</v>
      </c>
      <c r="B6695" s="14" t="s">
        <v>17564</v>
      </c>
      <c r="C6695">
        <v>9.1097279120000003</v>
      </c>
      <c r="D6695">
        <v>0.33635162499999999</v>
      </c>
      <c r="E6695">
        <v>0</v>
      </c>
      <c r="F6695">
        <v>0.41333720899999998</v>
      </c>
      <c r="G6695">
        <v>0</v>
      </c>
      <c r="H6695">
        <v>3.4986383019999998</v>
      </c>
      <c r="I6695">
        <v>0</v>
      </c>
      <c r="J6695">
        <v>0</v>
      </c>
      <c r="K6695">
        <v>0.688770946</v>
      </c>
      <c r="L6695">
        <v>6.7153932530000002</v>
      </c>
      <c r="M6695">
        <v>0</v>
      </c>
      <c r="N6695">
        <v>0</v>
      </c>
      <c r="O6695">
        <v>3.3629418389999999</v>
      </c>
      <c r="P6695">
        <v>0.22779131999999999</v>
      </c>
      <c r="Q6695">
        <v>0</v>
      </c>
    </row>
    <row r="6696" spans="1:17">
      <c r="A6696" t="s">
        <v>17565</v>
      </c>
      <c r="B6696" s="14" t="s">
        <v>17566</v>
      </c>
      <c r="C6696">
        <v>24.696852929999999</v>
      </c>
      <c r="D6696">
        <v>2.2360474149999998</v>
      </c>
      <c r="E6696">
        <v>2.2161931990000001</v>
      </c>
      <c r="F6696">
        <v>1.373921707</v>
      </c>
      <c r="G6696">
        <v>1.557536856</v>
      </c>
      <c r="H6696">
        <v>3.6290261049999999</v>
      </c>
      <c r="I6696">
        <v>10.021816830000001</v>
      </c>
      <c r="J6696">
        <v>1.932946853</v>
      </c>
      <c r="K6696">
        <v>13.15219405</v>
      </c>
      <c r="L6696">
        <v>11.1269691</v>
      </c>
      <c r="M6696">
        <v>19.787168380000001</v>
      </c>
      <c r="N6696">
        <v>1.959023892</v>
      </c>
      <c r="O6696">
        <v>56.12947544</v>
      </c>
      <c r="P6696">
        <v>2.86758829</v>
      </c>
      <c r="Q6696">
        <v>15.353486050000001</v>
      </c>
    </row>
    <row r="6697" spans="1:17">
      <c r="A6697" t="s">
        <v>17567</v>
      </c>
      <c r="B6697" s="14" t="s">
        <v>17568</v>
      </c>
      <c r="C6697">
        <v>2.2690897360000002</v>
      </c>
      <c r="D6697">
        <v>1.2566983810000001</v>
      </c>
      <c r="E6697">
        <v>0.12070181000000001</v>
      </c>
      <c r="F6697">
        <v>0.15443368299999999</v>
      </c>
      <c r="G6697">
        <v>0.19591466299999999</v>
      </c>
      <c r="H6697">
        <v>0</v>
      </c>
      <c r="I6697">
        <v>1.654528998</v>
      </c>
      <c r="J6697">
        <v>0.14382668300000001</v>
      </c>
      <c r="K6697">
        <v>2.0587439270000001</v>
      </c>
      <c r="L6697">
        <v>3.5843543269999998</v>
      </c>
      <c r="M6697">
        <v>0</v>
      </c>
      <c r="N6697">
        <v>0</v>
      </c>
      <c r="O6697">
        <v>2.5129675279999999</v>
      </c>
      <c r="P6697">
        <v>1.021306139</v>
      </c>
      <c r="Q6697">
        <v>3.8996134919999998</v>
      </c>
    </row>
    <row r="6698" spans="1:17">
      <c r="A6698" t="s">
        <v>17569</v>
      </c>
      <c r="B6698" s="14" t="s">
        <v>17570</v>
      </c>
      <c r="C6698">
        <v>391.30220960000003</v>
      </c>
      <c r="D6698">
        <v>705.6729014</v>
      </c>
      <c r="E6698">
        <v>1094.9706960000001</v>
      </c>
      <c r="F6698">
        <v>264.18875530000003</v>
      </c>
      <c r="G6698">
        <v>1480.6617200000001</v>
      </c>
      <c r="H6698">
        <v>303.64599090000002</v>
      </c>
      <c r="I6698">
        <v>1006.088694</v>
      </c>
      <c r="J6698">
        <v>1427.8760870000001</v>
      </c>
      <c r="K6698">
        <v>497.58580269999999</v>
      </c>
      <c r="L6698">
        <v>363.89730589999999</v>
      </c>
      <c r="M6698">
        <v>147.14302789999999</v>
      </c>
      <c r="N6698">
        <v>1841.351173</v>
      </c>
      <c r="O6698">
        <v>155.56465650000001</v>
      </c>
      <c r="P6698">
        <v>1183.4274889999999</v>
      </c>
      <c r="Q6698">
        <v>567.78372439999998</v>
      </c>
    </row>
    <row r="6699" spans="1:17">
      <c r="A6699" t="s">
        <v>17571</v>
      </c>
      <c r="B6699" s="14" t="s">
        <v>6484</v>
      </c>
      <c r="C6699">
        <v>7.5572442510000002</v>
      </c>
      <c r="D6699">
        <v>4.4559014890000004</v>
      </c>
      <c r="E6699">
        <v>3.3644270399999998</v>
      </c>
      <c r="F6699">
        <v>2.9436312070000001</v>
      </c>
      <c r="G6699">
        <v>2.4493745429999998</v>
      </c>
      <c r="H6699">
        <v>8.1713691869999998</v>
      </c>
      <c r="I6699">
        <v>6.4429744080000004</v>
      </c>
      <c r="J6699">
        <v>6.3672461340000002</v>
      </c>
      <c r="K6699">
        <v>6.4347339760000004</v>
      </c>
      <c r="L6699">
        <v>7.4197749140000004</v>
      </c>
      <c r="M6699">
        <v>10.71247883</v>
      </c>
      <c r="N6699">
        <v>3.497068719</v>
      </c>
      <c r="O6699">
        <v>13.004889950000001</v>
      </c>
      <c r="P6699">
        <v>2.7909567169999998</v>
      </c>
      <c r="Q6699">
        <v>7.0333569459999996</v>
      </c>
    </row>
    <row r="6700" spans="1:17">
      <c r="A6700" t="s">
        <v>17572</v>
      </c>
      <c r="B6700" s="14" t="s">
        <v>1873</v>
      </c>
      <c r="C6700">
        <v>38.876590309999997</v>
      </c>
      <c r="D6700">
        <v>54.237403780000001</v>
      </c>
      <c r="E6700">
        <v>73.306116669999994</v>
      </c>
      <c r="F6700">
        <v>84.880819040000006</v>
      </c>
      <c r="G6700">
        <v>112.0455365</v>
      </c>
      <c r="H6700">
        <v>64.211412289999998</v>
      </c>
      <c r="I6700">
        <v>81.737459119999997</v>
      </c>
      <c r="J6700">
        <v>109.7098144</v>
      </c>
      <c r="K6700">
        <v>187.99488840000001</v>
      </c>
      <c r="L6700">
        <v>352.94473590000001</v>
      </c>
      <c r="M6700">
        <v>25.409269729999998</v>
      </c>
      <c r="N6700">
        <v>47.100694740000002</v>
      </c>
      <c r="O6700">
        <v>17.433304039999999</v>
      </c>
      <c r="P6700">
        <v>78.938539710000001</v>
      </c>
      <c r="Q6700">
        <v>67.960252310000001</v>
      </c>
    </row>
    <row r="6701" spans="1:17">
      <c r="A6701" t="s">
        <v>17562</v>
      </c>
      <c r="B6701" s="14" t="s">
        <v>17573</v>
      </c>
      <c r="C6701">
        <v>0</v>
      </c>
      <c r="D6701">
        <v>2.8589888160000001</v>
      </c>
      <c r="E6701">
        <v>0.68649154700000004</v>
      </c>
      <c r="F6701">
        <v>0</v>
      </c>
      <c r="G6701">
        <v>2.2285292970000001</v>
      </c>
      <c r="H6701">
        <v>3.717303196</v>
      </c>
      <c r="I6701">
        <v>0</v>
      </c>
      <c r="J6701">
        <v>0</v>
      </c>
      <c r="K6701">
        <v>0</v>
      </c>
      <c r="L6701">
        <v>2.0386015230000001</v>
      </c>
      <c r="M6701">
        <v>0</v>
      </c>
      <c r="N6701">
        <v>0</v>
      </c>
      <c r="O6701">
        <v>0</v>
      </c>
      <c r="P6701">
        <v>0</v>
      </c>
      <c r="Q6701">
        <v>0</v>
      </c>
    </row>
    <row r="6702" spans="1:17">
      <c r="A6702" t="s">
        <v>17574</v>
      </c>
      <c r="B6702" s="14" t="s">
        <v>9380</v>
      </c>
      <c r="C6702">
        <v>12.789414880000001</v>
      </c>
      <c r="D6702">
        <v>19.26937517</v>
      </c>
      <c r="E6702">
        <v>22.135980499999999</v>
      </c>
      <c r="F6702">
        <v>22.86554464</v>
      </c>
      <c r="G6702">
        <v>18.712818760000001</v>
      </c>
      <c r="H6702">
        <v>31.92696771</v>
      </c>
      <c r="I6702">
        <v>14.74034925</v>
      </c>
      <c r="J6702">
        <v>22.079575049999999</v>
      </c>
      <c r="K6702">
        <v>26.04622999</v>
      </c>
      <c r="L6702">
        <v>19.507576879999998</v>
      </c>
      <c r="M6702">
        <v>10.82306385</v>
      </c>
      <c r="N6702">
        <v>16.172618419999999</v>
      </c>
      <c r="O6702">
        <v>22.007503499999999</v>
      </c>
      <c r="P6702">
        <v>14.19512372</v>
      </c>
      <c r="Q6702">
        <v>25.99742328</v>
      </c>
    </row>
    <row r="6703" spans="1:17">
      <c r="A6703" t="s">
        <v>17575</v>
      </c>
      <c r="B6703" s="14" t="s">
        <v>17576</v>
      </c>
      <c r="C6703">
        <v>5.9808013320000004</v>
      </c>
      <c r="D6703">
        <v>16.760589029999998</v>
      </c>
      <c r="E6703">
        <v>8.1444442440000007</v>
      </c>
      <c r="F6703">
        <v>4.9253273829999999</v>
      </c>
      <c r="G6703">
        <v>6.9195753980000001</v>
      </c>
      <c r="H6703">
        <v>10.33631012</v>
      </c>
      <c r="I6703">
        <v>7.8497277289999996</v>
      </c>
      <c r="J6703">
        <v>6.2171453120000004</v>
      </c>
      <c r="K6703">
        <v>4.2054428819999998</v>
      </c>
      <c r="L6703">
        <v>5.4795719439999999</v>
      </c>
      <c r="M6703">
        <v>1.7220639390000001</v>
      </c>
      <c r="N6703">
        <v>2.1380684859999999</v>
      </c>
      <c r="O6703">
        <v>8.6106896039999992</v>
      </c>
      <c r="P6703">
        <v>1.8394850140000001</v>
      </c>
      <c r="Q6703">
        <v>5.3448142049999996</v>
      </c>
    </row>
    <row r="6704" spans="1:17">
      <c r="A6704" t="s">
        <v>17577</v>
      </c>
      <c r="B6704" s="14" t="s">
        <v>6616</v>
      </c>
      <c r="C6704">
        <v>5.9177488719999998</v>
      </c>
      <c r="D6704">
        <v>21.764935479999998</v>
      </c>
      <c r="E6704">
        <v>21.3991832</v>
      </c>
      <c r="F6704">
        <v>17.220066920000001</v>
      </c>
      <c r="G6704">
        <v>7.6537061160000004</v>
      </c>
      <c r="H6704">
        <v>7.885023887</v>
      </c>
      <c r="I6704">
        <v>28.972038990000001</v>
      </c>
      <c r="J6704">
        <v>49.290891160000001</v>
      </c>
      <c r="K6704">
        <v>13.94340693</v>
      </c>
      <c r="L6704">
        <v>10.91228609</v>
      </c>
      <c r="M6704">
        <v>5.331960509</v>
      </c>
      <c r="N6704">
        <v>34.583894600000001</v>
      </c>
      <c r="O6704">
        <v>7.6906580440000001</v>
      </c>
      <c r="P6704">
        <v>39.880767749999997</v>
      </c>
      <c r="Q6704">
        <v>14.611775919999999</v>
      </c>
    </row>
    <row r="6705" spans="1:17">
      <c r="A6705" t="s">
        <v>17578</v>
      </c>
      <c r="B6705" s="14" t="s">
        <v>3321</v>
      </c>
      <c r="C6705">
        <v>142.42962230000001</v>
      </c>
      <c r="D6705">
        <v>1.839266289</v>
      </c>
      <c r="E6705">
        <v>1.416290359</v>
      </c>
      <c r="F6705">
        <v>1.987457112</v>
      </c>
      <c r="G6705">
        <v>1.2112076039999999</v>
      </c>
      <c r="H6705">
        <v>2.6938100110000001</v>
      </c>
      <c r="I6705">
        <v>193.72154570000001</v>
      </c>
      <c r="J6705">
        <v>2.7038419359999999</v>
      </c>
      <c r="K6705">
        <v>53.833477690000002</v>
      </c>
      <c r="L6705">
        <v>70.006353590000003</v>
      </c>
      <c r="M6705">
        <v>92.04934145</v>
      </c>
      <c r="N6705">
        <v>2.8586204369999999</v>
      </c>
      <c r="O6705">
        <v>129.0437135</v>
      </c>
      <c r="P6705">
        <v>3.47916698</v>
      </c>
      <c r="Q6705">
        <v>33.063315660000001</v>
      </c>
    </row>
    <row r="6706" spans="1:17">
      <c r="A6706" t="s">
        <v>17579</v>
      </c>
      <c r="B6706" s="14" t="s">
        <v>8579</v>
      </c>
      <c r="C6706">
        <v>12.27134772</v>
      </c>
      <c r="D6706">
        <v>34.848357829999998</v>
      </c>
      <c r="E6706">
        <v>35.444422690000003</v>
      </c>
      <c r="F6706">
        <v>73.456811110000004</v>
      </c>
      <c r="G6706">
        <v>23.392779220000001</v>
      </c>
      <c r="H6706">
        <v>43.603369260000001</v>
      </c>
      <c r="I6706">
        <v>492.62071809999998</v>
      </c>
      <c r="J6706">
        <v>93.902065620000002</v>
      </c>
      <c r="K6706">
        <v>301.00676279999999</v>
      </c>
      <c r="L6706">
        <v>39.07399083</v>
      </c>
      <c r="M6706">
        <v>1302.2253679999999</v>
      </c>
      <c r="N6706">
        <v>136.6206028</v>
      </c>
      <c r="O6706">
        <v>379.34991100000002</v>
      </c>
      <c r="P6706">
        <v>140.9666919</v>
      </c>
      <c r="Q6706">
        <v>62.171919279999997</v>
      </c>
    </row>
    <row r="6707" spans="1:17">
      <c r="A6707" t="s">
        <v>17580</v>
      </c>
      <c r="B6707" s="14" t="s">
        <v>17581</v>
      </c>
      <c r="C6707">
        <v>6.660876322</v>
      </c>
      <c r="D6707">
        <v>4.426821393</v>
      </c>
      <c r="E6707">
        <v>10.98386475</v>
      </c>
      <c r="F6707">
        <v>3.6267006749999999</v>
      </c>
      <c r="G6707">
        <v>5.1759390119999997</v>
      </c>
      <c r="H6707">
        <v>0</v>
      </c>
      <c r="I6707">
        <v>4.856843187</v>
      </c>
      <c r="J6707">
        <v>16.888036339999999</v>
      </c>
      <c r="K6707">
        <v>39.282162360000001</v>
      </c>
      <c r="L6707">
        <v>14.730540039999999</v>
      </c>
      <c r="M6707">
        <v>6.3929309119999997</v>
      </c>
      <c r="N6707">
        <v>2.873847059</v>
      </c>
      <c r="O6707">
        <v>18.441939120000001</v>
      </c>
      <c r="P6707">
        <v>11.492439510000001</v>
      </c>
      <c r="Q6707">
        <v>4.5789010030000004</v>
      </c>
    </row>
    <row r="6708" spans="1:17">
      <c r="A6708" t="s">
        <v>17582</v>
      </c>
      <c r="B6708" s="14" t="s">
        <v>5578</v>
      </c>
      <c r="C6708">
        <v>575.71868329999995</v>
      </c>
      <c r="D6708">
        <v>5.4640398819999998</v>
      </c>
      <c r="E6708">
        <v>5.8535757000000004</v>
      </c>
      <c r="F6708">
        <v>4.7920953019999999</v>
      </c>
      <c r="G6708">
        <v>3.8586888080000001</v>
      </c>
      <c r="H6708">
        <v>10.03931195</v>
      </c>
      <c r="I6708">
        <v>619.46444039999994</v>
      </c>
      <c r="J6708">
        <v>11.83886693</v>
      </c>
      <c r="K6708">
        <v>443.83429380000001</v>
      </c>
      <c r="L6708">
        <v>745.92627460000006</v>
      </c>
      <c r="M6708">
        <v>846.5428392</v>
      </c>
      <c r="N6708">
        <v>11.356233100000001</v>
      </c>
      <c r="O6708">
        <v>751.52737630000001</v>
      </c>
      <c r="P6708">
        <v>10.18421388</v>
      </c>
      <c r="Q6708">
        <v>309.97687250000001</v>
      </c>
    </row>
    <row r="6709" spans="1:17">
      <c r="A6709" t="s">
        <v>17583</v>
      </c>
      <c r="B6709" s="14" t="s">
        <v>5549</v>
      </c>
      <c r="C6709">
        <v>9.9865770180000002</v>
      </c>
      <c r="D6709">
        <v>8.9795836510000004</v>
      </c>
      <c r="E6709">
        <v>7.4996516050000004</v>
      </c>
      <c r="F6709">
        <v>10.395166229999999</v>
      </c>
      <c r="G6709">
        <v>6.6950979730000002</v>
      </c>
      <c r="H6709">
        <v>5.8659009180000004</v>
      </c>
      <c r="I6709">
        <v>11.99357009</v>
      </c>
      <c r="J6709">
        <v>38.501359669999999</v>
      </c>
      <c r="K6709">
        <v>24.517502360000002</v>
      </c>
      <c r="L6709">
        <v>21.528560039999999</v>
      </c>
      <c r="M6709">
        <v>5.0743320750000001</v>
      </c>
      <c r="N6709">
        <v>17.633192059999999</v>
      </c>
      <c r="O6709">
        <v>5.8552500869999999</v>
      </c>
      <c r="P6709">
        <v>17.230485420000001</v>
      </c>
      <c r="Q6709">
        <v>4.4421201760000004</v>
      </c>
    </row>
    <row r="6710" spans="1:17">
      <c r="A6710" t="s">
        <v>17584</v>
      </c>
      <c r="B6710" s="14" t="s">
        <v>2887</v>
      </c>
      <c r="C6710">
        <v>1.188415344</v>
      </c>
      <c r="D6710">
        <v>0.65818447599999996</v>
      </c>
      <c r="E6710">
        <v>0.72698960899999998</v>
      </c>
      <c r="F6710">
        <v>0.52574114100000002</v>
      </c>
      <c r="G6710">
        <v>0.25652135799999998</v>
      </c>
      <c r="H6710">
        <v>0</v>
      </c>
      <c r="I6710">
        <v>0</v>
      </c>
      <c r="J6710">
        <v>1.6948784670000001</v>
      </c>
      <c r="K6710">
        <v>1.347810773</v>
      </c>
      <c r="L6710">
        <v>1.314091342</v>
      </c>
      <c r="M6710">
        <v>0</v>
      </c>
      <c r="N6710">
        <v>1.3184844060000001</v>
      </c>
      <c r="O6710">
        <v>1.9742162160000001</v>
      </c>
      <c r="P6710">
        <v>1.3372497649999999</v>
      </c>
      <c r="Q6710">
        <v>3.0635812470000001</v>
      </c>
    </row>
    <row r="6711" spans="1:17">
      <c r="A6711" t="s">
        <v>17585</v>
      </c>
      <c r="B6711" s="14" t="s">
        <v>3319</v>
      </c>
      <c r="C6711">
        <v>4.3670848900000001</v>
      </c>
      <c r="D6711">
        <v>4.542834643</v>
      </c>
      <c r="E6711">
        <v>3.15123292</v>
      </c>
      <c r="F6711">
        <v>5.3500087890000003</v>
      </c>
      <c r="G6711">
        <v>4.9837087359999996</v>
      </c>
      <c r="H6711">
        <v>13.563456629999999</v>
      </c>
      <c r="I6711">
        <v>7.1992930739999998</v>
      </c>
      <c r="J6711">
        <v>5.3676779420000003</v>
      </c>
      <c r="K6711">
        <v>6.4601964619999999</v>
      </c>
      <c r="L6711">
        <v>7.1983722749999997</v>
      </c>
      <c r="M6711">
        <v>3.644705439</v>
      </c>
      <c r="N6711">
        <v>2.7151012219999999</v>
      </c>
      <c r="O6711">
        <v>3.1542075180000002</v>
      </c>
      <c r="P6711">
        <v>4.6148950519999996</v>
      </c>
      <c r="Q6711">
        <v>7.3093996700000003</v>
      </c>
    </row>
    <row r="6712" spans="1:17">
      <c r="A6712" t="s">
        <v>17586</v>
      </c>
      <c r="B6712" s="14" t="s">
        <v>7047</v>
      </c>
      <c r="C6712">
        <v>32.271910769999998</v>
      </c>
      <c r="D6712">
        <v>21.982254390000001</v>
      </c>
      <c r="E6712">
        <v>8.6936885319999995</v>
      </c>
      <c r="F6712">
        <v>6.0475371429999996</v>
      </c>
      <c r="G6712">
        <v>9.6877638489999995</v>
      </c>
      <c r="H6712">
        <v>15.543691340000001</v>
      </c>
      <c r="I6712">
        <v>25.25490379</v>
      </c>
      <c r="J6712">
        <v>16.584639540000001</v>
      </c>
      <c r="K6712">
        <v>66.679399599999996</v>
      </c>
      <c r="L6712">
        <v>103.8460425</v>
      </c>
      <c r="M6712">
        <v>19.260188540000001</v>
      </c>
      <c r="N6712">
        <v>8.6462384130000007</v>
      </c>
      <c r="O6712">
        <v>138.31389709999999</v>
      </c>
      <c r="P6712">
        <v>19.150116430000001</v>
      </c>
      <c r="Q6712">
        <v>79.155457889999994</v>
      </c>
    </row>
    <row r="6713" spans="1:17">
      <c r="A6713" t="e">
        <v>#N/A</v>
      </c>
      <c r="B6713" s="14" t="s">
        <v>17587</v>
      </c>
      <c r="C6713">
        <v>0</v>
      </c>
      <c r="D6713">
        <v>3.5529181410000001</v>
      </c>
      <c r="E6713">
        <v>2.9859049799999999</v>
      </c>
      <c r="F6713">
        <v>3.2745938130000001</v>
      </c>
      <c r="G6713">
        <v>2.7694344659999999</v>
      </c>
      <c r="H6713">
        <v>3.0797075020000002</v>
      </c>
      <c r="I6713">
        <v>0</v>
      </c>
      <c r="J6713">
        <v>4.5745263490000001</v>
      </c>
      <c r="K6713">
        <v>7.2755610639999997</v>
      </c>
      <c r="L6713">
        <v>5.0668154359999997</v>
      </c>
      <c r="M6713">
        <v>0</v>
      </c>
      <c r="N6713">
        <v>3.9540309050000002</v>
      </c>
      <c r="O6713">
        <v>0</v>
      </c>
      <c r="P6713">
        <v>6.0154601090000002</v>
      </c>
      <c r="Q6713">
        <v>2.7562316720000002</v>
      </c>
    </row>
    <row r="6714" spans="1:17">
      <c r="A6714" t="s">
        <v>17588</v>
      </c>
      <c r="B6714" s="14" t="s">
        <v>17589</v>
      </c>
      <c r="C6714">
        <v>12.599216910000001</v>
      </c>
      <c r="D6714">
        <v>6.2025520079999996</v>
      </c>
      <c r="E6714">
        <v>6.2552178899999999</v>
      </c>
      <c r="F6714">
        <v>6.6694410719999997</v>
      </c>
      <c r="G6714">
        <v>2.9008652540000002</v>
      </c>
      <c r="H6714">
        <v>0.53764385199999998</v>
      </c>
      <c r="I6714">
        <v>10.20760263</v>
      </c>
      <c r="J6714">
        <v>8.5184400260000004</v>
      </c>
      <c r="K6714">
        <v>25.402806429999998</v>
      </c>
      <c r="L6714">
        <v>9.7300032030000008</v>
      </c>
      <c r="M6714">
        <v>10.748792310000001</v>
      </c>
      <c r="N6714">
        <v>3.4513998579999998</v>
      </c>
      <c r="O6714">
        <v>18.604478239999999</v>
      </c>
      <c r="P6714">
        <v>2.9404384669999999</v>
      </c>
      <c r="Q6714">
        <v>4.8117264779999998</v>
      </c>
    </row>
    <row r="6715" spans="1:17">
      <c r="A6715" t="s">
        <v>17586</v>
      </c>
      <c r="B6715" s="14" t="s">
        <v>17590</v>
      </c>
      <c r="C6715">
        <v>1.182460507</v>
      </c>
      <c r="D6715">
        <v>1.3752616209999999</v>
      </c>
      <c r="E6715">
        <v>0.34594849599999999</v>
      </c>
      <c r="F6715">
        <v>0.32191187100000002</v>
      </c>
      <c r="G6715">
        <v>0.61256639199999996</v>
      </c>
      <c r="H6715">
        <v>3.7465733000000001</v>
      </c>
      <c r="I6715">
        <v>0</v>
      </c>
      <c r="J6715">
        <v>0.86193055900000004</v>
      </c>
      <c r="K6715">
        <v>0.13410572500000001</v>
      </c>
      <c r="L6715">
        <v>1.307506775</v>
      </c>
      <c r="M6715">
        <v>0.56744698100000002</v>
      </c>
      <c r="N6715">
        <v>0.10932315200000001</v>
      </c>
      <c r="O6715">
        <v>2.29171126</v>
      </c>
      <c r="P6715">
        <v>0.62092294000000003</v>
      </c>
      <c r="Q6715">
        <v>2.0321536309999999</v>
      </c>
    </row>
    <row r="6716" spans="1:17">
      <c r="A6716" t="e">
        <v>#N/A</v>
      </c>
      <c r="B6716" s="14" t="s">
        <v>17591</v>
      </c>
      <c r="C6716">
        <v>5.0671697179999997</v>
      </c>
      <c r="D6716">
        <v>3.9289171459999999</v>
      </c>
      <c r="E6716">
        <v>2.9649696250000002</v>
      </c>
      <c r="F6716">
        <v>1.3794812380000001</v>
      </c>
      <c r="G6716">
        <v>0.87500536799999995</v>
      </c>
      <c r="H6716">
        <v>7.7842913549999997</v>
      </c>
      <c r="I6716">
        <v>0</v>
      </c>
      <c r="J6716">
        <v>3.8542021590000002</v>
      </c>
      <c r="K6716">
        <v>5.7468005340000001</v>
      </c>
      <c r="L6716">
        <v>8.0043249989999996</v>
      </c>
      <c r="M6716">
        <v>0</v>
      </c>
      <c r="N6716">
        <v>2.1862394809999999</v>
      </c>
      <c r="O6716">
        <v>16.835340739999999</v>
      </c>
      <c r="P6716">
        <v>1.9005901569999999</v>
      </c>
      <c r="Q6716">
        <v>0</v>
      </c>
    </row>
    <row r="6717" spans="1:17">
      <c r="A6717" t="s">
        <v>17592</v>
      </c>
      <c r="B6717" s="14" t="s">
        <v>6995</v>
      </c>
      <c r="C6717">
        <v>3.0717099069999998</v>
      </c>
      <c r="D6717">
        <v>7.0316948080000001</v>
      </c>
      <c r="E6717">
        <v>6.1364401390000003</v>
      </c>
      <c r="F6717">
        <v>5.2961818950000001</v>
      </c>
      <c r="G6717">
        <v>3.6540513429999999</v>
      </c>
      <c r="H6717">
        <v>1.3107845979999999</v>
      </c>
      <c r="I6717">
        <v>12.94087805</v>
      </c>
      <c r="J6717">
        <v>23.71024474</v>
      </c>
      <c r="K6717">
        <v>18.115245120000001</v>
      </c>
      <c r="L6717">
        <v>7.54788002</v>
      </c>
      <c r="M6717">
        <v>3.2757166660000001</v>
      </c>
      <c r="N6717">
        <v>6.7316559209999998</v>
      </c>
      <c r="O6717">
        <v>2.6458848189999999</v>
      </c>
      <c r="P6717">
        <v>7.4248674980000002</v>
      </c>
      <c r="Q6717">
        <v>4.9270488480000001</v>
      </c>
    </row>
    <row r="6718" spans="1:17">
      <c r="A6718" t="s">
        <v>17593</v>
      </c>
      <c r="B6718" s="14" t="s">
        <v>4276</v>
      </c>
      <c r="C6718">
        <v>6.9791699459999998</v>
      </c>
      <c r="D6718">
        <v>1.8660066870000001</v>
      </c>
      <c r="E6718">
        <v>0.66568877299999996</v>
      </c>
      <c r="F6718">
        <v>1.441381037</v>
      </c>
      <c r="G6718">
        <v>0.91426842900000005</v>
      </c>
      <c r="H6718">
        <v>1.1091254290000001</v>
      </c>
      <c r="I6718">
        <v>0.35096069699999999</v>
      </c>
      <c r="J6718">
        <v>1.983064873</v>
      </c>
      <c r="K6718">
        <v>2.9477469869999999</v>
      </c>
      <c r="L6718">
        <v>4.1057149559999999</v>
      </c>
      <c r="M6718">
        <v>2.3098002129999999</v>
      </c>
      <c r="N6718">
        <v>1.572337901</v>
      </c>
      <c r="O6718">
        <v>66.365187899999995</v>
      </c>
      <c r="P6718">
        <v>0.83045600200000003</v>
      </c>
      <c r="Q6718">
        <v>2.6470103699999998</v>
      </c>
    </row>
    <row r="6719" spans="1:17">
      <c r="A6719" t="s">
        <v>17594</v>
      </c>
      <c r="B6719" s="14" t="s">
        <v>17595</v>
      </c>
      <c r="C6719">
        <v>0</v>
      </c>
      <c r="D6719">
        <v>1.16544767</v>
      </c>
      <c r="E6719">
        <v>1.1193747510000001</v>
      </c>
      <c r="F6719">
        <v>0.71610013299999997</v>
      </c>
      <c r="G6719">
        <v>2.7253351910000001</v>
      </c>
      <c r="H6719">
        <v>4.0408900980000002</v>
      </c>
      <c r="I6719">
        <v>0</v>
      </c>
      <c r="J6719">
        <v>0</v>
      </c>
      <c r="K6719">
        <v>1.1932846969999999</v>
      </c>
      <c r="L6719">
        <v>1.662044554</v>
      </c>
      <c r="M6719">
        <v>0</v>
      </c>
      <c r="N6719">
        <v>0</v>
      </c>
      <c r="O6719">
        <v>0</v>
      </c>
      <c r="P6719">
        <v>1.578579341</v>
      </c>
      <c r="Q6719">
        <v>0</v>
      </c>
    </row>
    <row r="6720" spans="1:17">
      <c r="A6720" t="s">
        <v>17594</v>
      </c>
      <c r="B6720" s="14" t="s">
        <v>4275</v>
      </c>
      <c r="C6720">
        <v>46.449601659999999</v>
      </c>
      <c r="D6720">
        <v>71.705731139999997</v>
      </c>
      <c r="E6720">
        <v>63.744756109999997</v>
      </c>
      <c r="F6720">
        <v>68.913759769999999</v>
      </c>
      <c r="G6720">
        <v>88.899159639999993</v>
      </c>
      <c r="H6720">
        <v>38.241526350000001</v>
      </c>
      <c r="I6720">
        <v>60.341645800000002</v>
      </c>
      <c r="J6720">
        <v>58.393633350000002</v>
      </c>
      <c r="K6720">
        <v>136.60371470000001</v>
      </c>
      <c r="L6720">
        <v>182.59122629999999</v>
      </c>
      <c r="M6720">
        <v>19.4721981</v>
      </c>
      <c r="N6720">
        <v>40.295428000000001</v>
      </c>
      <c r="O6720">
        <v>26.46006985</v>
      </c>
      <c r="P6720">
        <v>50.344384990000002</v>
      </c>
      <c r="Q6720">
        <v>63.678394429999997</v>
      </c>
    </row>
    <row r="6721" spans="1:17">
      <c r="A6721" t="e">
        <v>#N/A</v>
      </c>
      <c r="B6721" s="14" t="s">
        <v>17596</v>
      </c>
      <c r="C6721">
        <v>141.8477053</v>
      </c>
      <c r="D6721">
        <v>656.32438909999996</v>
      </c>
      <c r="E6721">
        <v>456.16467849999998</v>
      </c>
      <c r="F6721">
        <v>628.61760479999998</v>
      </c>
      <c r="G6721">
        <v>617.94210629999998</v>
      </c>
      <c r="H6721">
        <v>795.7830285</v>
      </c>
      <c r="I6721">
        <v>264.46566990000002</v>
      </c>
      <c r="J6721">
        <v>270.414175</v>
      </c>
      <c r="K6721">
        <v>337.22225529999997</v>
      </c>
      <c r="L6721">
        <v>311.99466790000002</v>
      </c>
      <c r="M6721">
        <v>172.33118110000001</v>
      </c>
      <c r="N6721">
        <v>183.49067220000001</v>
      </c>
      <c r="O6721">
        <v>131.24246059999999</v>
      </c>
      <c r="P6721">
        <v>412.70241019999997</v>
      </c>
      <c r="Q6721">
        <v>698.62084349999998</v>
      </c>
    </row>
    <row r="6722" spans="1:17">
      <c r="A6722" t="s">
        <v>17597</v>
      </c>
      <c r="B6722" s="14" t="s">
        <v>17598</v>
      </c>
      <c r="C6722">
        <v>60.812152689999998</v>
      </c>
      <c r="D6722">
        <v>24.624917549999999</v>
      </c>
      <c r="E6722">
        <v>29.749900409999999</v>
      </c>
      <c r="F6722">
        <v>25.24026082</v>
      </c>
      <c r="G6722">
        <v>28.83504413</v>
      </c>
      <c r="H6722">
        <v>17.707853490000002</v>
      </c>
      <c r="I6722">
        <v>31.620775080000001</v>
      </c>
      <c r="J6722">
        <v>62.210552219999997</v>
      </c>
      <c r="K6722">
        <v>56.07933972</v>
      </c>
      <c r="L6722">
        <v>54.172421409999998</v>
      </c>
      <c r="M6722">
        <v>9.0897677899999998</v>
      </c>
      <c r="N6722">
        <v>14.86997199</v>
      </c>
      <c r="O6722">
        <v>15.73296629</v>
      </c>
      <c r="P6722">
        <v>23.071122840000001</v>
      </c>
      <c r="Q6722">
        <v>25.185337199999999</v>
      </c>
    </row>
    <row r="6723" spans="1:17">
      <c r="A6723" t="s">
        <v>17599</v>
      </c>
      <c r="B6723" s="14" t="s">
        <v>17600</v>
      </c>
      <c r="C6723">
        <v>157.5509012</v>
      </c>
      <c r="D6723">
        <v>6.5222403829999998</v>
      </c>
      <c r="E6723">
        <v>4.0633950509999996</v>
      </c>
      <c r="F6723">
        <v>3.8992273150000001</v>
      </c>
      <c r="G6723">
        <v>5.7709891620000002</v>
      </c>
      <c r="H6723">
        <v>7.028735137</v>
      </c>
      <c r="I6723">
        <v>22.047634970000001</v>
      </c>
      <c r="J6723">
        <v>4.2366518920000003</v>
      </c>
      <c r="K6723">
        <v>63.892463280000001</v>
      </c>
      <c r="L6723">
        <v>72.399813640000005</v>
      </c>
      <c r="M6723">
        <v>132.88427490000001</v>
      </c>
      <c r="N6723">
        <v>5.1987125990000003</v>
      </c>
      <c r="O6723">
        <v>137.472397</v>
      </c>
      <c r="P6723">
        <v>3.9396048000000001</v>
      </c>
      <c r="Q6723">
        <v>81.502673340000001</v>
      </c>
    </row>
    <row r="6724" spans="1:17">
      <c r="A6724" t="s">
        <v>17601</v>
      </c>
      <c r="B6724" s="14" t="s">
        <v>9064</v>
      </c>
      <c r="C6724">
        <v>0.64476866799999999</v>
      </c>
      <c r="D6724">
        <v>0.82131763000000002</v>
      </c>
      <c r="E6724">
        <v>1.09752903</v>
      </c>
      <c r="F6724">
        <v>0.19747257800000001</v>
      </c>
      <c r="G6724">
        <v>1.22473429</v>
      </c>
      <c r="H6724">
        <v>10.64795045</v>
      </c>
      <c r="I6724">
        <v>3.2909757119999998</v>
      </c>
      <c r="J6724">
        <v>1.7164889400000001</v>
      </c>
      <c r="K6724">
        <v>1.9743691759999999</v>
      </c>
      <c r="L6724">
        <v>1.0185050550000001</v>
      </c>
      <c r="M6724">
        <v>1.547079299</v>
      </c>
      <c r="N6724">
        <v>1.1524873449999999</v>
      </c>
      <c r="O6724">
        <v>2.1422018270000001</v>
      </c>
      <c r="P6724">
        <v>3.3131989700000002</v>
      </c>
      <c r="Q6724">
        <v>2.991834613</v>
      </c>
    </row>
    <row r="6725" spans="1:17">
      <c r="A6725" t="e">
        <v>#N/A</v>
      </c>
      <c r="B6725" s="14" t="s">
        <v>17602</v>
      </c>
      <c r="C6725">
        <v>15.314904889999999</v>
      </c>
      <c r="D6725">
        <v>33.225690999999998</v>
      </c>
      <c r="E6725">
        <v>26.968056669999999</v>
      </c>
      <c r="F6725">
        <v>42.483876639999998</v>
      </c>
      <c r="G6725">
        <v>22.980639709999998</v>
      </c>
      <c r="H6725">
        <v>69.161487589999993</v>
      </c>
      <c r="I6725">
        <v>33.886107969999998</v>
      </c>
      <c r="J6725">
        <v>61.323872119999997</v>
      </c>
      <c r="K6725">
        <v>41.925188040000002</v>
      </c>
      <c r="L6725">
        <v>42.711569509999997</v>
      </c>
      <c r="M6725">
        <v>18.246830939999999</v>
      </c>
      <c r="N6725">
        <v>31.117768160000001</v>
      </c>
      <c r="O6725">
        <v>26.318675259999999</v>
      </c>
      <c r="P6725">
        <v>62.593093230000001</v>
      </c>
      <c r="Q6725">
        <v>63.167754500000001</v>
      </c>
    </row>
    <row r="6726" spans="1:17">
      <c r="A6726" t="s">
        <v>17603</v>
      </c>
      <c r="B6726" s="14" t="s">
        <v>17604</v>
      </c>
      <c r="C6726">
        <v>15.36648677</v>
      </c>
      <c r="D6726">
        <v>0.696311864</v>
      </c>
      <c r="E6726">
        <v>0.76167180499999998</v>
      </c>
      <c r="F6726">
        <v>0.64176500299999995</v>
      </c>
      <c r="G6726">
        <v>0.72368308699999995</v>
      </c>
      <c r="H6726">
        <v>0.73769737800000001</v>
      </c>
      <c r="I6726">
        <v>1.782553863</v>
      </c>
      <c r="J6726">
        <v>0.81905191099999997</v>
      </c>
      <c r="K6726">
        <v>2.930989769</v>
      </c>
      <c r="L6726">
        <v>2.8686959280000002</v>
      </c>
      <c r="M6726">
        <v>37.206046960000002</v>
      </c>
      <c r="N6726">
        <v>1.980359242</v>
      </c>
      <c r="O6726">
        <v>39.45093378</v>
      </c>
      <c r="P6726">
        <v>1.3885157180000001</v>
      </c>
      <c r="Q6726">
        <v>18.606020569999998</v>
      </c>
    </row>
    <row r="6727" spans="1:17">
      <c r="A6727" t="s">
        <v>17603</v>
      </c>
      <c r="B6727" s="14" t="s">
        <v>2764</v>
      </c>
      <c r="C6727">
        <v>7.0543658130000004</v>
      </c>
      <c r="D6727">
        <v>4.7860083250000001</v>
      </c>
      <c r="E6727">
        <v>4.6437122129999997</v>
      </c>
      <c r="F6727">
        <v>4.1410210369999998</v>
      </c>
      <c r="G6727">
        <v>4.4919537140000001</v>
      </c>
      <c r="H6727">
        <v>3.3301392330000001</v>
      </c>
      <c r="I6727">
        <v>16.074249689999998</v>
      </c>
      <c r="J6727">
        <v>12.706294099999999</v>
      </c>
      <c r="K6727">
        <v>15.66770067</v>
      </c>
      <c r="L6727">
        <v>12.072003329999999</v>
      </c>
      <c r="M6727">
        <v>3.3852958000000002</v>
      </c>
      <c r="N6727">
        <v>4.9639973399999997</v>
      </c>
      <c r="O6727">
        <v>4.7200863389999999</v>
      </c>
      <c r="P6727">
        <v>6.5266671819999997</v>
      </c>
      <c r="Q6727">
        <v>6.4658644770000002</v>
      </c>
    </row>
    <row r="6728" spans="1:17">
      <c r="A6728" t="s">
        <v>17605</v>
      </c>
      <c r="B6728" s="14" t="s">
        <v>17606</v>
      </c>
      <c r="C6728">
        <v>3.3677825239999999</v>
      </c>
      <c r="D6728">
        <v>3.450604239</v>
      </c>
      <c r="E6728">
        <v>1.7466696230000001</v>
      </c>
      <c r="F6728">
        <v>1.9482887419999999</v>
      </c>
      <c r="G6728">
        <v>0.72694125899999995</v>
      </c>
      <c r="H6728">
        <v>0.80838397699999998</v>
      </c>
      <c r="I6728">
        <v>1.227825801</v>
      </c>
      <c r="J6728">
        <v>2.1346753380000001</v>
      </c>
      <c r="K6728">
        <v>3.8194841469999998</v>
      </c>
      <c r="L6728">
        <v>2.1279591839999998</v>
      </c>
      <c r="M6728">
        <v>2.4242306820000001</v>
      </c>
      <c r="N6728">
        <v>1.2454592760000001</v>
      </c>
      <c r="O6728">
        <v>4.1959641300000001</v>
      </c>
      <c r="P6728">
        <v>2.6526891369999999</v>
      </c>
      <c r="Q6728">
        <v>4.6302444390000002</v>
      </c>
    </row>
    <row r="6729" spans="1:17">
      <c r="A6729" t="s">
        <v>17349</v>
      </c>
      <c r="B6729" s="14" t="s">
        <v>17607</v>
      </c>
      <c r="C6729">
        <v>3.036575971</v>
      </c>
      <c r="D6729">
        <v>0</v>
      </c>
      <c r="E6729">
        <v>0</v>
      </c>
      <c r="F6729">
        <v>0.41333720899999998</v>
      </c>
      <c r="G6729">
        <v>0</v>
      </c>
      <c r="H6729">
        <v>0.38873758899999999</v>
      </c>
      <c r="I6729">
        <v>0</v>
      </c>
      <c r="J6729">
        <v>1.0265276990000001</v>
      </c>
      <c r="K6729">
        <v>0</v>
      </c>
      <c r="L6729">
        <v>0.63956126199999996</v>
      </c>
      <c r="M6729">
        <v>0</v>
      </c>
      <c r="N6729">
        <v>0.49909948900000001</v>
      </c>
      <c r="O6729">
        <v>0</v>
      </c>
      <c r="P6729">
        <v>0.91116528100000005</v>
      </c>
      <c r="Q6729">
        <v>0</v>
      </c>
    </row>
    <row r="6730" spans="1:17">
      <c r="A6730" t="e">
        <v>#N/A</v>
      </c>
      <c r="B6730" s="14" t="s">
        <v>17608</v>
      </c>
      <c r="C6730">
        <v>2.8929900669999999</v>
      </c>
      <c r="D6730">
        <v>8.0111770999999998E-2</v>
      </c>
      <c r="E6730">
        <v>0.26930666599999997</v>
      </c>
      <c r="F6730">
        <v>9.8448092000000001E-2</v>
      </c>
      <c r="G6730">
        <v>6.2445655000000003E-2</v>
      </c>
      <c r="H6730">
        <v>0</v>
      </c>
      <c r="I6730">
        <v>4.2189040640000002</v>
      </c>
      <c r="J6730">
        <v>0.68764771400000002</v>
      </c>
      <c r="K6730">
        <v>1.4764547079999999</v>
      </c>
      <c r="L6730">
        <v>3.655915867</v>
      </c>
      <c r="M6730">
        <v>4.1649217150000002</v>
      </c>
      <c r="N6730">
        <v>0.178312252</v>
      </c>
      <c r="O6730">
        <v>3.2039235740000001</v>
      </c>
      <c r="P6730">
        <v>0.48829523000000002</v>
      </c>
      <c r="Q6730">
        <v>0.49718364700000001</v>
      </c>
    </row>
    <row r="6731" spans="1:17">
      <c r="A6731" t="e">
        <v>#N/A</v>
      </c>
      <c r="B6731" s="14" t="s">
        <v>17609</v>
      </c>
      <c r="C6731">
        <v>3.883771147</v>
      </c>
      <c r="D6731">
        <v>0</v>
      </c>
      <c r="E6731">
        <v>0.137728712</v>
      </c>
      <c r="F6731">
        <v>8.8109498999999994E-2</v>
      </c>
      <c r="G6731">
        <v>0.111775764</v>
      </c>
      <c r="H6731">
        <v>0</v>
      </c>
      <c r="I6731">
        <v>0</v>
      </c>
      <c r="J6731">
        <v>8.2057856999999998E-2</v>
      </c>
      <c r="K6731">
        <v>0.293645294</v>
      </c>
      <c r="L6731">
        <v>1.6359936989999999</v>
      </c>
      <c r="M6731">
        <v>0</v>
      </c>
      <c r="N6731">
        <v>0</v>
      </c>
      <c r="O6731">
        <v>2.150596035</v>
      </c>
      <c r="P6731">
        <v>0.19422959000000001</v>
      </c>
      <c r="Q6731">
        <v>0.88994314200000002</v>
      </c>
    </row>
    <row r="6732" spans="1:17">
      <c r="A6732" t="e">
        <v>#N/A</v>
      </c>
      <c r="B6732" s="14" t="s">
        <v>17610</v>
      </c>
      <c r="C6732">
        <v>11.89926041</v>
      </c>
      <c r="D6732">
        <v>0.3101276</v>
      </c>
      <c r="E6732">
        <v>0.29786751900000003</v>
      </c>
      <c r="F6732">
        <v>0</v>
      </c>
      <c r="G6732">
        <v>0</v>
      </c>
      <c r="H6732">
        <v>0</v>
      </c>
      <c r="I6732">
        <v>0</v>
      </c>
      <c r="J6732">
        <v>0.177467501</v>
      </c>
      <c r="K6732">
        <v>0</v>
      </c>
      <c r="L6732">
        <v>1.769091491</v>
      </c>
      <c r="M6732">
        <v>0</v>
      </c>
      <c r="N6732">
        <v>0</v>
      </c>
      <c r="O6732">
        <v>0.77518659300000003</v>
      </c>
      <c r="P6732">
        <v>0.315046979</v>
      </c>
      <c r="Q6732">
        <v>0.48117264799999998</v>
      </c>
    </row>
    <row r="6733" spans="1:17">
      <c r="A6733" t="e">
        <v>#N/A</v>
      </c>
      <c r="B6733" s="14" t="s">
        <v>17611</v>
      </c>
      <c r="C6733">
        <v>0</v>
      </c>
      <c r="D6733">
        <v>0</v>
      </c>
      <c r="E6733">
        <v>0</v>
      </c>
      <c r="F6733">
        <v>0</v>
      </c>
      <c r="G6733">
        <v>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</row>
    <row r="6734" spans="1:17">
      <c r="A6734" t="e">
        <v>#N/A</v>
      </c>
      <c r="B6734" s="14" t="s">
        <v>17612</v>
      </c>
      <c r="C6734">
        <v>2.4630675860000002</v>
      </c>
      <c r="D6734">
        <v>0.18188398</v>
      </c>
      <c r="E6734">
        <v>0</v>
      </c>
      <c r="F6734">
        <v>0.223514356</v>
      </c>
      <c r="G6734">
        <v>0</v>
      </c>
      <c r="H6734">
        <v>0</v>
      </c>
      <c r="I6734">
        <v>0</v>
      </c>
      <c r="J6734">
        <v>0.31224401200000002</v>
      </c>
      <c r="K6734">
        <v>0.37245665500000003</v>
      </c>
      <c r="L6734">
        <v>1.0375387469999999</v>
      </c>
      <c r="M6734">
        <v>0</v>
      </c>
      <c r="N6734">
        <v>0.101209042</v>
      </c>
      <c r="O6734">
        <v>0</v>
      </c>
      <c r="P6734">
        <v>0</v>
      </c>
      <c r="Q6734">
        <v>0</v>
      </c>
    </row>
    <row r="6735" spans="1:17">
      <c r="A6735" t="s">
        <v>17613</v>
      </c>
      <c r="B6735" s="14" t="s">
        <v>4583</v>
      </c>
      <c r="C6735">
        <v>4.1085379629999998</v>
      </c>
      <c r="D6735">
        <v>1.291866577</v>
      </c>
      <c r="E6735">
        <v>0.76139755600000003</v>
      </c>
      <c r="F6735">
        <v>0.70357527499999994</v>
      </c>
      <c r="G6735">
        <v>0.54926524399999999</v>
      </c>
      <c r="H6735">
        <v>1.7306058520000001</v>
      </c>
      <c r="I6735">
        <v>1.7394855570000001</v>
      </c>
      <c r="J6735">
        <v>1.6465293459999999</v>
      </c>
      <c r="K6735">
        <v>2.2847036269999998</v>
      </c>
      <c r="L6735">
        <v>4.522083995</v>
      </c>
      <c r="M6735">
        <v>3.0528501920000002</v>
      </c>
      <c r="N6735">
        <v>0.60449341199999995</v>
      </c>
      <c r="O6735">
        <v>3.229114885</v>
      </c>
      <c r="P6735">
        <v>1.153284939</v>
      </c>
      <c r="Q6735">
        <v>1.4577245809999999</v>
      </c>
    </row>
    <row r="6736" spans="1:17">
      <c r="A6736" t="s">
        <v>17614</v>
      </c>
      <c r="B6736" s="14" t="s">
        <v>3512</v>
      </c>
      <c r="C6736">
        <v>10.967931119999999</v>
      </c>
      <c r="D6736">
        <v>1.7068589949999999</v>
      </c>
      <c r="E6736">
        <v>2.2372753479999998</v>
      </c>
      <c r="F6736">
        <v>1.6286719890000001</v>
      </c>
      <c r="G6736">
        <v>1.862651353</v>
      </c>
      <c r="H6736">
        <v>2.5412994630000001</v>
      </c>
      <c r="I6736">
        <v>4.097828185</v>
      </c>
      <c r="J6736">
        <v>5.2283966770000001</v>
      </c>
      <c r="K6736">
        <v>6.0858567199999998</v>
      </c>
      <c r="L6736">
        <v>7.560186861</v>
      </c>
      <c r="M6736">
        <v>5.5678555440000004</v>
      </c>
      <c r="N6736">
        <v>5.1846752909999996</v>
      </c>
      <c r="O6736">
        <v>13.050222059999999</v>
      </c>
      <c r="P6736">
        <v>2.2575139800000001</v>
      </c>
      <c r="Q6736">
        <v>4.1748803260000003</v>
      </c>
    </row>
    <row r="6737" spans="1:17">
      <c r="A6737" t="s">
        <v>17615</v>
      </c>
      <c r="B6737" s="14" t="s">
        <v>7320</v>
      </c>
      <c r="C6737">
        <v>16.423887610000001</v>
      </c>
      <c r="D6737">
        <v>2.0585916329999998</v>
      </c>
      <c r="E6737">
        <v>1.770293219</v>
      </c>
      <c r="F6737">
        <v>2.0002838889999999</v>
      </c>
      <c r="G6737">
        <v>1.156829441</v>
      </c>
      <c r="H6737">
        <v>0.41497890199999998</v>
      </c>
      <c r="I6737">
        <v>1.5757419029999999</v>
      </c>
      <c r="J6737">
        <v>1.89029355</v>
      </c>
      <c r="K6737">
        <v>2.5489210529999999</v>
      </c>
      <c r="L6737">
        <v>10.51410602</v>
      </c>
      <c r="M6737">
        <v>4.9778551530000001</v>
      </c>
      <c r="N6737">
        <v>0.90574412800000004</v>
      </c>
      <c r="O6737">
        <v>8.6158886680000002</v>
      </c>
      <c r="P6737">
        <v>1.199629434</v>
      </c>
      <c r="Q6737">
        <v>6.2393815860000004</v>
      </c>
    </row>
    <row r="6738" spans="1:17">
      <c r="A6738" t="s">
        <v>17616</v>
      </c>
      <c r="B6738" s="14" t="s">
        <v>17617</v>
      </c>
      <c r="C6738">
        <v>13.40825753</v>
      </c>
      <c r="D6738">
        <v>2.376302393</v>
      </c>
      <c r="E6738">
        <v>3.1382470699999998</v>
      </c>
      <c r="F6738">
        <v>1.460100272</v>
      </c>
      <c r="G6738">
        <v>1.852284091</v>
      </c>
      <c r="H6738">
        <v>10.29902184</v>
      </c>
      <c r="I6738">
        <v>3.9107049040000001</v>
      </c>
      <c r="J6738">
        <v>5.4392636530000003</v>
      </c>
      <c r="K6738">
        <v>13.38183553</v>
      </c>
      <c r="L6738">
        <v>10.166532269999999</v>
      </c>
      <c r="M6738">
        <v>10.29510952</v>
      </c>
      <c r="N6738">
        <v>40.990976240000002</v>
      </c>
      <c r="O6738">
        <v>26.728836439999998</v>
      </c>
      <c r="P6738">
        <v>8.4489871529999991</v>
      </c>
      <c r="Q6738">
        <v>14.7476292</v>
      </c>
    </row>
    <row r="6739" spans="1:17">
      <c r="A6739" t="s">
        <v>17618</v>
      </c>
      <c r="B6739" s="14" t="s">
        <v>17619</v>
      </c>
      <c r="C6739">
        <v>79.080191229999997</v>
      </c>
      <c r="D6739">
        <v>0.97327278900000003</v>
      </c>
      <c r="E6739">
        <v>2.3369924989999999</v>
      </c>
      <c r="F6739">
        <v>0</v>
      </c>
      <c r="G6739">
        <v>1.5172965430000001</v>
      </c>
      <c r="H6739">
        <v>0</v>
      </c>
      <c r="I6739">
        <v>25.627598089999999</v>
      </c>
      <c r="J6739">
        <v>7.2402964320000001</v>
      </c>
      <c r="K6739">
        <v>15.944314670000001</v>
      </c>
      <c r="L6739">
        <v>55.519360630000001</v>
      </c>
      <c r="M6739">
        <v>0</v>
      </c>
      <c r="N6739">
        <v>5.4157604150000003</v>
      </c>
      <c r="O6739">
        <v>34.05873012</v>
      </c>
      <c r="P6739">
        <v>3.9548450499999999</v>
      </c>
      <c r="Q6739">
        <v>6.0402523869999998</v>
      </c>
    </row>
    <row r="6740" spans="1:17">
      <c r="A6740" t="s">
        <v>17620</v>
      </c>
      <c r="B6740" s="14" t="s">
        <v>5408</v>
      </c>
      <c r="C6740">
        <v>56.780092230000001</v>
      </c>
      <c r="D6740">
        <v>16.63411675</v>
      </c>
      <c r="E6740">
        <v>5.8426568300000001</v>
      </c>
      <c r="F6740">
        <v>12.12124564</v>
      </c>
      <c r="G6740">
        <v>5.9472096639999998</v>
      </c>
      <c r="H6740">
        <v>9.1754921859999996</v>
      </c>
      <c r="I6740">
        <v>35.745782009999999</v>
      </c>
      <c r="J6740">
        <v>24.268780700000001</v>
      </c>
      <c r="K6740">
        <v>21.817117280000002</v>
      </c>
      <c r="L6740">
        <v>22.741664480000001</v>
      </c>
      <c r="M6740">
        <v>47.646787860000003</v>
      </c>
      <c r="N6740">
        <v>13.73104816</v>
      </c>
      <c r="O6740">
        <v>53.261317779999999</v>
      </c>
      <c r="P6740">
        <v>12.14978318</v>
      </c>
      <c r="Q6740">
        <v>17.703249110000002</v>
      </c>
    </row>
    <row r="6741" spans="1:17">
      <c r="A6741" t="s">
        <v>17621</v>
      </c>
      <c r="B6741" s="14" t="s">
        <v>3210</v>
      </c>
      <c r="C6741">
        <v>3.0745973960000001</v>
      </c>
      <c r="D6741">
        <v>4.6440427470000003</v>
      </c>
      <c r="E6741">
        <v>2.0518082369999999</v>
      </c>
      <c r="F6741">
        <v>2.815448849</v>
      </c>
      <c r="G6741">
        <v>1.858238981</v>
      </c>
      <c r="H6741">
        <v>3.2204047990000002</v>
      </c>
      <c r="I6741">
        <v>5.0951654419999999</v>
      </c>
      <c r="J6741">
        <v>4.2342964890000001</v>
      </c>
      <c r="K6741">
        <v>4.9451656169999998</v>
      </c>
      <c r="L6741">
        <v>3.0023667779999998</v>
      </c>
      <c r="M6741">
        <v>3.4874465749999999</v>
      </c>
      <c r="N6741">
        <v>1.119806976</v>
      </c>
      <c r="O6741">
        <v>2.7859497879999999</v>
      </c>
      <c r="P6741">
        <v>5.7241530559999996</v>
      </c>
      <c r="Q6741">
        <v>2.4978641000000001</v>
      </c>
    </row>
    <row r="6742" spans="1:17">
      <c r="A6742" t="s">
        <v>17622</v>
      </c>
      <c r="B6742" s="14" t="s">
        <v>7282</v>
      </c>
      <c r="C6742">
        <v>10.800429879999999</v>
      </c>
      <c r="D6742">
        <v>0.88150515500000004</v>
      </c>
      <c r="E6742">
        <v>1.2699857379999999</v>
      </c>
      <c r="F6742">
        <v>1.392772868</v>
      </c>
      <c r="G6742">
        <v>0.63803729399999998</v>
      </c>
      <c r="H6742">
        <v>2.4014512039999998</v>
      </c>
      <c r="I6742">
        <v>0.41448627300000002</v>
      </c>
      <c r="J6742">
        <v>1.6213909630000001</v>
      </c>
      <c r="K6742">
        <v>0.90256013899999998</v>
      </c>
      <c r="L6742">
        <v>2.8734039359999999</v>
      </c>
      <c r="M6742">
        <v>0.54557703599999996</v>
      </c>
      <c r="N6742">
        <v>0.38540235900000003</v>
      </c>
      <c r="O6742">
        <v>0.94430851400000004</v>
      </c>
      <c r="P6742">
        <v>2.302683354</v>
      </c>
      <c r="Q6742">
        <v>1.75844925</v>
      </c>
    </row>
    <row r="6743" spans="1:17">
      <c r="A6743" t="s">
        <v>17623</v>
      </c>
      <c r="B6743" s="14" t="s">
        <v>17624</v>
      </c>
      <c r="C6743">
        <v>359.8626964</v>
      </c>
      <c r="D6743">
        <v>31.777479750000001</v>
      </c>
      <c r="E6743">
        <v>29.00852583</v>
      </c>
      <c r="F6743">
        <v>48.045061500000003</v>
      </c>
      <c r="G6743">
        <v>38.346501080000003</v>
      </c>
      <c r="H6743">
        <v>110.5817708</v>
      </c>
      <c r="I6743">
        <v>44.520652689999999</v>
      </c>
      <c r="J6743">
        <v>44.480094909999998</v>
      </c>
      <c r="K6743">
        <v>71.523370049999997</v>
      </c>
      <c r="L6743">
        <v>247.72879270000001</v>
      </c>
      <c r="M6743">
        <v>38.53237953</v>
      </c>
      <c r="N6743">
        <v>31.26662451</v>
      </c>
      <c r="O6743">
        <v>104.90335229999999</v>
      </c>
      <c r="P6743">
        <v>24.532721519999999</v>
      </c>
      <c r="Q6743">
        <v>40.39170292</v>
      </c>
    </row>
    <row r="6744" spans="1:17">
      <c r="A6744" t="s">
        <v>17625</v>
      </c>
      <c r="B6744" s="14" t="s">
        <v>17626</v>
      </c>
      <c r="C6744">
        <v>10.455046380000001</v>
      </c>
      <c r="D6744">
        <v>2.3161428389999998</v>
      </c>
      <c r="E6744">
        <v>0</v>
      </c>
      <c r="F6744">
        <v>2.1347035619999999</v>
      </c>
      <c r="G6744">
        <v>4.5134770570000002</v>
      </c>
      <c r="H6744">
        <v>6.0229722670000001</v>
      </c>
      <c r="I6744">
        <v>0</v>
      </c>
      <c r="J6744">
        <v>11.92851175</v>
      </c>
      <c r="K6744">
        <v>7.114393572</v>
      </c>
      <c r="L6744">
        <v>0</v>
      </c>
      <c r="M6744">
        <v>0</v>
      </c>
      <c r="N6744">
        <v>4.5108485490000003</v>
      </c>
      <c r="O6744">
        <v>40.525577609999999</v>
      </c>
      <c r="P6744">
        <v>0.78429416600000001</v>
      </c>
      <c r="Q6744">
        <v>32.34211088</v>
      </c>
    </row>
    <row r="6745" spans="1:17">
      <c r="A6745" t="e">
        <v>#N/A</v>
      </c>
      <c r="B6745" s="14" t="s">
        <v>17627</v>
      </c>
      <c r="C6745">
        <v>6.9658321059999997</v>
      </c>
      <c r="D6745">
        <v>5.0703994430000003</v>
      </c>
      <c r="E6745">
        <v>1.9056343659999999</v>
      </c>
      <c r="F6745">
        <v>0.94818559800000002</v>
      </c>
      <c r="G6745">
        <v>1.718384036</v>
      </c>
      <c r="H6745">
        <v>4.5861668340000001</v>
      </c>
      <c r="I6745">
        <v>1.451201338</v>
      </c>
      <c r="J6745">
        <v>5.0460638710000003</v>
      </c>
      <c r="K6745">
        <v>9.0287083080000006</v>
      </c>
      <c r="L6745">
        <v>16.976884009999999</v>
      </c>
      <c r="M6745">
        <v>3.8203538940000001</v>
      </c>
      <c r="N6745">
        <v>3.9254475489999998</v>
      </c>
      <c r="O6745">
        <v>6.6124350380000001</v>
      </c>
      <c r="P6745">
        <v>3.4338855420000001</v>
      </c>
      <c r="Q6745">
        <v>2.7363071049999999</v>
      </c>
    </row>
    <row r="6746" spans="1:17">
      <c r="A6746" t="s">
        <v>17623</v>
      </c>
      <c r="B6746" s="14" t="s">
        <v>17628</v>
      </c>
      <c r="C6746">
        <v>615.50580520000005</v>
      </c>
      <c r="D6746">
        <v>41.36222901</v>
      </c>
      <c r="E6746">
        <v>43.767123890000001</v>
      </c>
      <c r="F6746">
        <v>34.029846560000003</v>
      </c>
      <c r="G6746">
        <v>36.886002159999997</v>
      </c>
      <c r="H6746">
        <v>106.9519877</v>
      </c>
      <c r="I6746">
        <v>231.90030569999999</v>
      </c>
      <c r="J6746">
        <v>105.90934059999999</v>
      </c>
      <c r="K6746">
        <v>151.8146169</v>
      </c>
      <c r="L6746">
        <v>248.44382089999999</v>
      </c>
      <c r="M6746">
        <v>198.9401719</v>
      </c>
      <c r="N6746">
        <v>74.216667729999998</v>
      </c>
      <c r="O6746">
        <v>311.91607679999998</v>
      </c>
      <c r="P6746">
        <v>55.193575080000002</v>
      </c>
      <c r="Q6746">
        <v>137.59509800000001</v>
      </c>
    </row>
    <row r="6747" spans="1:17">
      <c r="A6747" t="s">
        <v>17629</v>
      </c>
      <c r="B6747" s="14" t="s">
        <v>17630</v>
      </c>
      <c r="C6747">
        <v>3.1050701649999999</v>
      </c>
      <c r="D6747">
        <v>2.751508034</v>
      </c>
      <c r="E6747">
        <v>4.6247851559999997</v>
      </c>
      <c r="F6747">
        <v>1.267981815</v>
      </c>
      <c r="G6747">
        <v>2.6809375000000002</v>
      </c>
      <c r="H6747">
        <v>11.925183179999999</v>
      </c>
      <c r="I6747">
        <v>0</v>
      </c>
      <c r="J6747">
        <v>12.98982043</v>
      </c>
      <c r="K6747">
        <v>1.4086142660000001</v>
      </c>
      <c r="L6747">
        <v>17.657661310000002</v>
      </c>
      <c r="M6747">
        <v>0</v>
      </c>
      <c r="N6747">
        <v>4.975984382</v>
      </c>
      <c r="O6747">
        <v>6.8775953400000001</v>
      </c>
      <c r="P6747">
        <v>6.0561662299999997</v>
      </c>
      <c r="Q6747">
        <v>8.5381011180000002</v>
      </c>
    </row>
    <row r="6748" spans="1:17">
      <c r="A6748" t="e">
        <v>#N/A</v>
      </c>
      <c r="B6748" s="14" t="s">
        <v>17631</v>
      </c>
      <c r="C6748">
        <v>25.344995099999998</v>
      </c>
      <c r="D6748">
        <v>0.33028029599999997</v>
      </c>
      <c r="E6748">
        <v>0.95167059200000004</v>
      </c>
      <c r="F6748">
        <v>0.81175249800000004</v>
      </c>
      <c r="G6748">
        <v>1.2872371389999999</v>
      </c>
      <c r="H6748">
        <v>6.2983909740000001</v>
      </c>
      <c r="I6748">
        <v>0</v>
      </c>
      <c r="J6748">
        <v>0.94499842300000003</v>
      </c>
      <c r="K6748">
        <v>8.1160590930000005</v>
      </c>
      <c r="L6748">
        <v>10.362277779999999</v>
      </c>
      <c r="M6748">
        <v>5.7236348960000001</v>
      </c>
      <c r="N6748">
        <v>2.3891910570000001</v>
      </c>
      <c r="O6748">
        <v>14.86007513</v>
      </c>
      <c r="P6748">
        <v>1.118397818</v>
      </c>
      <c r="Q6748">
        <v>2.0497607379999998</v>
      </c>
    </row>
    <row r="6749" spans="1:17">
      <c r="A6749" t="s">
        <v>17632</v>
      </c>
      <c r="B6749" s="14" t="s">
        <v>4830</v>
      </c>
      <c r="C6749">
        <v>8.6637971749999991</v>
      </c>
      <c r="D6749">
        <v>2.6719961290000001</v>
      </c>
      <c r="E6749">
        <v>2.6928767539999998</v>
      </c>
      <c r="F6749">
        <v>3.7460491130000002</v>
      </c>
      <c r="G6749">
        <v>2.0827719299999998</v>
      </c>
      <c r="H6749">
        <v>8.6772754160000005</v>
      </c>
      <c r="I6749">
        <v>3.2205805089999999</v>
      </c>
      <c r="J6749">
        <v>5.8576685489999996</v>
      </c>
      <c r="K6749">
        <v>5.5487002109999999</v>
      </c>
      <c r="L6749">
        <v>3.005490687</v>
      </c>
      <c r="M6749">
        <v>7.5000571620000001</v>
      </c>
      <c r="N6749">
        <v>2.2825948669999998</v>
      </c>
      <c r="O6749">
        <v>9.4068303190000009</v>
      </c>
      <c r="P6749">
        <v>4.2308653620000003</v>
      </c>
      <c r="Q6749">
        <v>6.0725532019999999</v>
      </c>
    </row>
    <row r="6750" spans="1:17">
      <c r="A6750" t="s">
        <v>17633</v>
      </c>
      <c r="B6750" s="14" t="s">
        <v>2592</v>
      </c>
      <c r="C6750">
        <v>57.609762760000002</v>
      </c>
      <c r="D6750">
        <v>0.277445465</v>
      </c>
      <c r="E6750">
        <v>0.73281281099999995</v>
      </c>
      <c r="F6750">
        <v>0.68189671500000004</v>
      </c>
      <c r="G6750">
        <v>0.48659320499999997</v>
      </c>
      <c r="H6750">
        <v>0.60123175299999998</v>
      </c>
      <c r="I6750">
        <v>0.45659481099999999</v>
      </c>
      <c r="J6750">
        <v>0.79382733400000005</v>
      </c>
      <c r="K6750">
        <v>2.2725785890000001</v>
      </c>
      <c r="L6750">
        <v>21.168071619999999</v>
      </c>
      <c r="M6750">
        <v>1.803010083</v>
      </c>
      <c r="N6750">
        <v>1.0034964710000001</v>
      </c>
      <c r="O6750">
        <v>1.0402428130000001</v>
      </c>
      <c r="P6750">
        <v>9.3948807999999995E-2</v>
      </c>
      <c r="Q6750">
        <v>3.8741876569999998</v>
      </c>
    </row>
    <row r="6751" spans="1:17">
      <c r="A6751" t="s">
        <v>17634</v>
      </c>
      <c r="B6751" s="14" t="s">
        <v>17635</v>
      </c>
      <c r="C6751">
        <v>37.351701939999998</v>
      </c>
      <c r="D6751">
        <v>1.135736635</v>
      </c>
      <c r="E6751">
        <v>1.4609441030000001</v>
      </c>
      <c r="F6751">
        <v>0.79753648200000005</v>
      </c>
      <c r="G6751">
        <v>1.375354813</v>
      </c>
      <c r="H6751">
        <v>0.949309085</v>
      </c>
      <c r="I6751">
        <v>12.1491063</v>
      </c>
      <c r="J6751">
        <v>3.063881388</v>
      </c>
      <c r="K6751">
        <v>8.1815788929999993</v>
      </c>
      <c r="L6751">
        <v>19.43608386</v>
      </c>
      <c r="M6751">
        <v>20.384818939999999</v>
      </c>
      <c r="N6751">
        <v>2.7987631749999999</v>
      </c>
      <c r="O6751">
        <v>26.056648890000002</v>
      </c>
      <c r="P6751">
        <v>1.7855688510000001</v>
      </c>
      <c r="Q6751">
        <v>11.32798386</v>
      </c>
    </row>
    <row r="6752" spans="1:17">
      <c r="A6752" t="s">
        <v>17636</v>
      </c>
      <c r="B6752" s="14" t="s">
        <v>6544</v>
      </c>
      <c r="C6752">
        <v>2.956856792</v>
      </c>
      <c r="D6752">
        <v>0.21834759500000001</v>
      </c>
      <c r="E6752">
        <v>0.803910546</v>
      </c>
      <c r="F6752">
        <v>0.31304456899999999</v>
      </c>
      <c r="G6752">
        <v>0.34039588300000001</v>
      </c>
      <c r="H6752">
        <v>0.25235471199999998</v>
      </c>
      <c r="I6752">
        <v>0.95823159099999999</v>
      </c>
      <c r="J6752">
        <v>0.45814004699999999</v>
      </c>
      <c r="K6752">
        <v>1.639461155</v>
      </c>
      <c r="L6752">
        <v>1.8683126130000001</v>
      </c>
      <c r="M6752">
        <v>5.045176981</v>
      </c>
      <c r="N6752">
        <v>0.56699607799999996</v>
      </c>
      <c r="O6752">
        <v>1.455402037</v>
      </c>
      <c r="P6752">
        <v>0.59149631599999997</v>
      </c>
      <c r="Q6752">
        <v>1.3550924209999999</v>
      </c>
    </row>
    <row r="6753" spans="1:17">
      <c r="A6753" t="s">
        <v>17637</v>
      </c>
      <c r="B6753" s="14" t="s">
        <v>6491</v>
      </c>
      <c r="C6753">
        <v>7.1821622959999996</v>
      </c>
      <c r="D6753">
        <v>6.1875699989999999</v>
      </c>
      <c r="E6753">
        <v>4.5421199149999998</v>
      </c>
      <c r="F6753">
        <v>3.3674003369999999</v>
      </c>
      <c r="G6753">
        <v>1.7914361110000001</v>
      </c>
      <c r="H6753">
        <v>9.3477305489999996</v>
      </c>
      <c r="I6753">
        <v>20.36589317</v>
      </c>
      <c r="J6753">
        <v>4.704174761</v>
      </c>
      <c r="K6753">
        <v>7.7834444329999997</v>
      </c>
      <c r="L6753">
        <v>8.8240916180000006</v>
      </c>
      <c r="M6753">
        <v>4.5954981630000002</v>
      </c>
      <c r="N6753">
        <v>4.1316757720000004</v>
      </c>
      <c r="O6753">
        <v>9.7216637509999995</v>
      </c>
      <c r="P6753">
        <v>2.8734719590000002</v>
      </c>
      <c r="Q6753">
        <v>6.8572913570000003</v>
      </c>
    </row>
    <row r="6754" spans="1:17">
      <c r="A6754" t="s">
        <v>17638</v>
      </c>
      <c r="B6754" s="14" t="s">
        <v>17639</v>
      </c>
      <c r="C6754">
        <v>157.7654751</v>
      </c>
      <c r="D6754">
        <v>86.005236600000003</v>
      </c>
      <c r="E6754">
        <v>92.478381839999997</v>
      </c>
      <c r="F6754">
        <v>225.90813589999999</v>
      </c>
      <c r="G6754">
        <v>126.8675854</v>
      </c>
      <c r="H6754">
        <v>145.5363648</v>
      </c>
      <c r="I6754">
        <v>144.35920419999999</v>
      </c>
      <c r="J6754">
        <v>171.76461230000001</v>
      </c>
      <c r="K6754">
        <v>307.33114399999999</v>
      </c>
      <c r="L6754">
        <v>190.574884</v>
      </c>
      <c r="M6754">
        <v>32.659017839999997</v>
      </c>
      <c r="N6754">
        <v>147.76709600000001</v>
      </c>
      <c r="O6754">
        <v>51.388774169999998</v>
      </c>
      <c r="P6754">
        <v>151.99738439999999</v>
      </c>
      <c r="Q6754">
        <v>145.66736</v>
      </c>
    </row>
    <row r="6755" spans="1:17">
      <c r="A6755" t="s">
        <v>17638</v>
      </c>
      <c r="B6755" s="14" t="s">
        <v>1224</v>
      </c>
      <c r="C6755">
        <v>7.7481112940000001</v>
      </c>
      <c r="D6755">
        <v>3.2612855540000001</v>
      </c>
      <c r="E6755">
        <v>3.9566642239999998</v>
      </c>
      <c r="F6755">
        <v>5.6952128799999997</v>
      </c>
      <c r="G6755">
        <v>2.8097029779999998</v>
      </c>
      <c r="H6755">
        <v>0.59514047400000003</v>
      </c>
      <c r="I6755">
        <v>9.0393779389999995</v>
      </c>
      <c r="J6755">
        <v>4.7147088320000003</v>
      </c>
      <c r="K6755">
        <v>4.2179143879999996</v>
      </c>
      <c r="L6755">
        <v>5.3852738179999999</v>
      </c>
      <c r="M6755">
        <v>1.487285991</v>
      </c>
      <c r="N6755">
        <v>4.8711361030000004</v>
      </c>
      <c r="O6755">
        <v>6.0066053110000004</v>
      </c>
      <c r="P6755">
        <v>8.1372359070000009</v>
      </c>
      <c r="Q6755">
        <v>7.9894520309999999</v>
      </c>
    </row>
    <row r="6756" spans="1:17">
      <c r="A6756" t="s">
        <v>17640</v>
      </c>
      <c r="B6756" s="14" t="s">
        <v>7702</v>
      </c>
      <c r="C6756">
        <v>2.916485395</v>
      </c>
      <c r="D6756">
        <v>1.938297503</v>
      </c>
      <c r="E6756">
        <v>1.0652900839999999</v>
      </c>
      <c r="F6756">
        <v>1.561496124</v>
      </c>
      <c r="G6756">
        <v>1.309418344</v>
      </c>
      <c r="H6756">
        <v>0.67205481499999997</v>
      </c>
      <c r="I6756">
        <v>1.7012671049999999</v>
      </c>
      <c r="J6756">
        <v>1.9348887210000001</v>
      </c>
      <c r="K6756">
        <v>3.8368822210000002</v>
      </c>
      <c r="L6756">
        <v>5.0984233950000002</v>
      </c>
      <c r="M6756">
        <v>4.1054415080000002</v>
      </c>
      <c r="N6756">
        <v>1.030626346</v>
      </c>
      <c r="O6756">
        <v>3.5529385530000002</v>
      </c>
      <c r="P6756">
        <v>2.129484207</v>
      </c>
      <c r="Q6756">
        <v>1.804397429</v>
      </c>
    </row>
    <row r="6757" spans="1:17">
      <c r="A6757" t="s">
        <v>17641</v>
      </c>
      <c r="B6757" s="14" t="s">
        <v>7884</v>
      </c>
      <c r="C6757">
        <v>350.2714229</v>
      </c>
      <c r="D6757">
        <v>15.22132964</v>
      </c>
      <c r="E6757">
        <v>14.133978369999999</v>
      </c>
      <c r="F6757">
        <v>11.543625799999999</v>
      </c>
      <c r="G6757">
        <v>12.07217267</v>
      </c>
      <c r="H6757">
        <v>4.7055565760000002</v>
      </c>
      <c r="I6757">
        <v>22.772632980000001</v>
      </c>
      <c r="J6757">
        <v>33.592357569999997</v>
      </c>
      <c r="K6757">
        <v>45.773817860000001</v>
      </c>
      <c r="L6757">
        <v>215.40155429999999</v>
      </c>
      <c r="M6757">
        <v>11.98999957</v>
      </c>
      <c r="N6757">
        <v>13.94865484</v>
      </c>
      <c r="O6757">
        <v>80.084576569999996</v>
      </c>
      <c r="P6757">
        <v>17.120790329999998</v>
      </c>
      <c r="Q6757">
        <v>10.734712650000001</v>
      </c>
    </row>
    <row r="6758" spans="1:17">
      <c r="A6758" t="s">
        <v>17642</v>
      </c>
      <c r="B6758" s="14" t="s">
        <v>8971</v>
      </c>
      <c r="C6758">
        <v>11.6816554</v>
      </c>
      <c r="D6758">
        <v>3.5121198819999999</v>
      </c>
      <c r="E6758">
        <v>2.343540108</v>
      </c>
      <c r="F6758">
        <v>2.2109977440000002</v>
      </c>
      <c r="G6758">
        <v>1.8154829189999999</v>
      </c>
      <c r="H6758">
        <v>10.38281237</v>
      </c>
      <c r="I6758">
        <v>16.305490249999998</v>
      </c>
      <c r="J6758">
        <v>6.4735956120000004</v>
      </c>
      <c r="K6758">
        <v>13.097038919999999</v>
      </c>
      <c r="L6758">
        <v>8.9276687399999997</v>
      </c>
      <c r="M6758">
        <v>23.49126553</v>
      </c>
      <c r="N6758">
        <v>6.3498040089999996</v>
      </c>
      <c r="O6758">
        <v>87.911213439999997</v>
      </c>
      <c r="P6758">
        <v>3.705536392</v>
      </c>
      <c r="Q6758">
        <v>5.2770847229999998</v>
      </c>
    </row>
    <row r="6759" spans="1:17">
      <c r="A6759" t="s">
        <v>17643</v>
      </c>
      <c r="B6759" s="14" t="s">
        <v>7941</v>
      </c>
      <c r="C6759">
        <v>2.9925676229999998</v>
      </c>
      <c r="D6759">
        <v>6.2980623199999997</v>
      </c>
      <c r="E6759">
        <v>2.2286102379999999</v>
      </c>
      <c r="F6759">
        <v>3.8697947419999998</v>
      </c>
      <c r="G6759">
        <v>2.5838020830000001</v>
      </c>
      <c r="H6759">
        <v>7.4705223649999999</v>
      </c>
      <c r="I6759">
        <v>2.1820599829999998</v>
      </c>
      <c r="J6759">
        <v>6.6389563159999998</v>
      </c>
      <c r="K6759">
        <v>6.7878875870000002</v>
      </c>
      <c r="L6759">
        <v>3.7817535499999999</v>
      </c>
      <c r="M6759">
        <v>0</v>
      </c>
      <c r="N6759">
        <v>3.6889962249999999</v>
      </c>
      <c r="O6759">
        <v>3.3142035519999999</v>
      </c>
      <c r="P6759">
        <v>5.6122499210000001</v>
      </c>
      <c r="Q6759">
        <v>2.0571874069999998</v>
      </c>
    </row>
    <row r="6760" spans="1:17">
      <c r="A6760" t="s">
        <v>17644</v>
      </c>
      <c r="B6760" s="14" t="s">
        <v>5130</v>
      </c>
      <c r="C6760">
        <v>53.756700459999998</v>
      </c>
      <c r="D6760">
        <v>9.7040596299999997</v>
      </c>
      <c r="E6760">
        <v>7.078563237</v>
      </c>
      <c r="F6760">
        <v>8.0030741540000001</v>
      </c>
      <c r="G6760">
        <v>8.0627540169999996</v>
      </c>
      <c r="H6760">
        <v>15.4074715</v>
      </c>
      <c r="I6760">
        <v>15.947670759999999</v>
      </c>
      <c r="J6760">
        <v>11.36312103</v>
      </c>
      <c r="K6760">
        <v>25.529404759999998</v>
      </c>
      <c r="L6760">
        <v>28.454291779999998</v>
      </c>
      <c r="M6760">
        <v>28.538987030000001</v>
      </c>
      <c r="N6760">
        <v>7.2552820130000004</v>
      </c>
      <c r="O6760">
        <v>47.559461919999997</v>
      </c>
      <c r="P6760">
        <v>10.80277124</v>
      </c>
      <c r="Q6760">
        <v>18.709326829999998</v>
      </c>
    </row>
    <row r="6761" spans="1:17">
      <c r="A6761" t="s">
        <v>17645</v>
      </c>
      <c r="B6761" s="14" t="s">
        <v>17646</v>
      </c>
      <c r="C6761">
        <v>41.172667539999999</v>
      </c>
      <c r="D6761">
        <v>5.1133576410000003</v>
      </c>
      <c r="E6761">
        <v>10.61884205</v>
      </c>
      <c r="F6761">
        <v>3.8211838679999999</v>
      </c>
      <c r="G6761">
        <v>12.065028699999999</v>
      </c>
      <c r="H6761">
        <v>0</v>
      </c>
      <c r="I6761">
        <v>6.3681871399999999</v>
      </c>
      <c r="J6761">
        <v>8.461875611</v>
      </c>
      <c r="K6761">
        <v>11.60298126</v>
      </c>
      <c r="L6761">
        <v>12.613461989999999</v>
      </c>
      <c r="M6761">
        <v>5.9873371080000002</v>
      </c>
      <c r="N6761">
        <v>15.841508259999999</v>
      </c>
      <c r="O6761">
        <v>12.43577284</v>
      </c>
      <c r="P6761">
        <v>5.7092350249999999</v>
      </c>
      <c r="Q6761">
        <v>6.0037553939999997</v>
      </c>
    </row>
    <row r="6762" spans="1:17">
      <c r="A6762" t="s">
        <v>17647</v>
      </c>
      <c r="B6762" s="14" t="s">
        <v>9298</v>
      </c>
      <c r="C6762">
        <v>2.0077755430000002</v>
      </c>
      <c r="D6762">
        <v>5.0038819759999997</v>
      </c>
      <c r="E6762">
        <v>5.326723833</v>
      </c>
      <c r="F6762">
        <v>4.9535155069999997</v>
      </c>
      <c r="G6762">
        <v>5.308924244</v>
      </c>
      <c r="H6762">
        <v>2.216902787</v>
      </c>
      <c r="I6762">
        <v>5.3069608329999998</v>
      </c>
      <c r="J6762">
        <v>6.8403987979999998</v>
      </c>
      <c r="K6762">
        <v>11.669969</v>
      </c>
      <c r="L6762">
        <v>5.9466954190000001</v>
      </c>
      <c r="M6762">
        <v>2.6496377280000001</v>
      </c>
      <c r="N6762">
        <v>6.9919425259999999</v>
      </c>
      <c r="O6762">
        <v>3.89124355</v>
      </c>
      <c r="P6762">
        <v>7.0035967650000002</v>
      </c>
      <c r="Q6762">
        <v>6.2109432020000002</v>
      </c>
    </row>
    <row r="6763" spans="1:17">
      <c r="A6763" t="s">
        <v>17648</v>
      </c>
      <c r="B6763" s="14" t="s">
        <v>1693</v>
      </c>
      <c r="C6763">
        <v>4.7782154109999997</v>
      </c>
      <c r="D6763">
        <v>17.642245039999999</v>
      </c>
      <c r="E6763">
        <v>14.112601980000001</v>
      </c>
      <c r="F6763">
        <v>23.755388969999998</v>
      </c>
      <c r="G6763">
        <v>14.655496250000001</v>
      </c>
      <c r="H6763">
        <v>25.167064280000002</v>
      </c>
      <c r="I6763">
        <v>8.6272520299999993</v>
      </c>
      <c r="J6763">
        <v>14.10499961</v>
      </c>
      <c r="K6763">
        <v>19.921608590000002</v>
      </c>
      <c r="L6763">
        <v>10.20760917</v>
      </c>
      <c r="M6763">
        <v>2.1838111100000002</v>
      </c>
      <c r="N6763">
        <v>11.640155030000001</v>
      </c>
      <c r="O6763">
        <v>4.7877915770000001</v>
      </c>
      <c r="P6763">
        <v>25.70540334</v>
      </c>
      <c r="Q6763">
        <v>19.864609640000001</v>
      </c>
    </row>
    <row r="6764" spans="1:17">
      <c r="A6764" t="s">
        <v>17649</v>
      </c>
      <c r="B6764" s="14" t="s">
        <v>426</v>
      </c>
      <c r="C6764">
        <v>27.050720439999999</v>
      </c>
      <c r="D6764">
        <v>147.81846110000001</v>
      </c>
      <c r="E6764">
        <v>66.478762180000004</v>
      </c>
      <c r="F6764">
        <v>116.4780646</v>
      </c>
      <c r="G6764">
        <v>64.150502729999999</v>
      </c>
      <c r="H6764">
        <v>42.594775480000003</v>
      </c>
      <c r="I6764">
        <v>161.7392408</v>
      </c>
      <c r="J6764">
        <v>100.0192109</v>
      </c>
      <c r="K6764">
        <v>395.96208530000001</v>
      </c>
      <c r="L6764">
        <v>133.88893849999999</v>
      </c>
      <c r="M6764">
        <v>36.347580989999997</v>
      </c>
      <c r="N6764">
        <v>88.589069609999996</v>
      </c>
      <c r="O6764">
        <v>27.960878869999998</v>
      </c>
      <c r="P6764">
        <v>112.1489285</v>
      </c>
      <c r="Q6764">
        <v>124.5900967</v>
      </c>
    </row>
    <row r="6765" spans="1:17">
      <c r="A6765" t="s">
        <v>17650</v>
      </c>
      <c r="B6765" s="14" t="s">
        <v>2206</v>
      </c>
      <c r="C6765">
        <v>1.4306270160000001</v>
      </c>
      <c r="D6765">
        <v>2.042449285</v>
      </c>
      <c r="E6765">
        <v>1.741859998</v>
      </c>
      <c r="F6765">
        <v>1.7742634939999999</v>
      </c>
      <c r="G6765">
        <v>1.3724583809999999</v>
      </c>
      <c r="H6765">
        <v>0.30524429600000003</v>
      </c>
      <c r="I6765">
        <v>9.2724950760000002</v>
      </c>
      <c r="J6765">
        <v>6.1461271599999998</v>
      </c>
      <c r="K6765">
        <v>2.4517912669999999</v>
      </c>
      <c r="L6765">
        <v>1.8079052769999999</v>
      </c>
      <c r="M6765">
        <v>0.305128342</v>
      </c>
      <c r="N6765">
        <v>3.311576981</v>
      </c>
      <c r="O6765">
        <v>0.88021572400000003</v>
      </c>
      <c r="P6765">
        <v>3.6965673840000002</v>
      </c>
      <c r="Q6765">
        <v>1.420552043</v>
      </c>
    </row>
    <row r="6766" spans="1:17">
      <c r="A6766" t="s">
        <v>17651</v>
      </c>
      <c r="B6766" s="14" t="s">
        <v>8133</v>
      </c>
      <c r="C6766">
        <v>18.65359316</v>
      </c>
      <c r="D6766">
        <v>70.753797070000005</v>
      </c>
      <c r="E6766">
        <v>30.83765326</v>
      </c>
      <c r="F6766">
        <v>74.274715860000001</v>
      </c>
      <c r="G6766">
        <v>44.199456159999997</v>
      </c>
      <c r="H6766">
        <v>50.21036084</v>
      </c>
      <c r="I6766">
        <v>27.439447130000001</v>
      </c>
      <c r="J6766">
        <v>25.80632576</v>
      </c>
      <c r="K6766">
        <v>106.770859</v>
      </c>
      <c r="L6766">
        <v>15.06611401</v>
      </c>
      <c r="M6766">
        <v>9.6521706300000005</v>
      </c>
      <c r="N6766">
        <v>34.072067570000002</v>
      </c>
      <c r="O6766">
        <v>11.67651448</v>
      </c>
      <c r="P6766">
        <v>110.3633737</v>
      </c>
      <c r="Q6766">
        <v>115.965254</v>
      </c>
    </row>
    <row r="6767" spans="1:17">
      <c r="A6767" t="s">
        <v>17652</v>
      </c>
      <c r="B6767" s="14" t="s">
        <v>6284</v>
      </c>
      <c r="C6767">
        <v>3.6225818599999999</v>
      </c>
      <c r="D6767">
        <v>2.2292310460000002</v>
      </c>
      <c r="E6767">
        <v>2.9975459350000002</v>
      </c>
      <c r="F6767">
        <v>2.8490455589999999</v>
      </c>
      <c r="G6767">
        <v>2.0156678239999999</v>
      </c>
      <c r="H6767">
        <v>1.2366856639999999</v>
      </c>
      <c r="I6767">
        <v>4.1089082709999998</v>
      </c>
      <c r="J6767">
        <v>8.3172755980000002</v>
      </c>
      <c r="K6767">
        <v>5.4779443680000002</v>
      </c>
      <c r="L6767">
        <v>3.5605983719999998</v>
      </c>
      <c r="M6767">
        <v>0</v>
      </c>
      <c r="N6767">
        <v>5.0114258659999997</v>
      </c>
      <c r="O6767">
        <v>2.2288503419999999</v>
      </c>
      <c r="P6767">
        <v>3.261012585</v>
      </c>
      <c r="Q6767">
        <v>3.3203726570000001</v>
      </c>
    </row>
    <row r="6768" spans="1:17">
      <c r="A6768" t="s">
        <v>17653</v>
      </c>
      <c r="B6768" s="14" t="s">
        <v>17654</v>
      </c>
      <c r="C6768">
        <v>0.30795997899999999</v>
      </c>
      <c r="D6768">
        <v>1.739697893</v>
      </c>
      <c r="E6768">
        <v>1.163093806</v>
      </c>
      <c r="F6768">
        <v>0.79646782199999999</v>
      </c>
      <c r="G6768">
        <v>0.58496816699999998</v>
      </c>
      <c r="H6768">
        <v>1.06446266</v>
      </c>
      <c r="I6768">
        <v>2.4700723739999999</v>
      </c>
      <c r="J6768">
        <v>5.2313872459999997</v>
      </c>
      <c r="K6768">
        <v>4.3308848769999999</v>
      </c>
      <c r="L6768">
        <v>3.0160965119999998</v>
      </c>
      <c r="M6768">
        <v>1.182286999</v>
      </c>
      <c r="N6768">
        <v>2.012029708</v>
      </c>
      <c r="O6768">
        <v>2.5579423380000001</v>
      </c>
      <c r="P6768">
        <v>2.2177803709999999</v>
      </c>
      <c r="Q6768">
        <v>2.1170161240000001</v>
      </c>
    </row>
    <row r="6769" spans="1:17">
      <c r="A6769" t="s">
        <v>17655</v>
      </c>
      <c r="B6769" s="14" t="s">
        <v>5767</v>
      </c>
      <c r="C6769">
        <v>3.537253379</v>
      </c>
      <c r="D6769">
        <v>9.7952507630000003</v>
      </c>
      <c r="E6769">
        <v>6.4915346249999999</v>
      </c>
      <c r="F6769">
        <v>6.3797314869999999</v>
      </c>
      <c r="G6769">
        <v>4.5811308889999998</v>
      </c>
      <c r="H6769">
        <v>6.1132523650000001</v>
      </c>
      <c r="I6769">
        <v>1.2896114670000001</v>
      </c>
      <c r="J6769">
        <v>5.2689226869999999</v>
      </c>
      <c r="K6769">
        <v>8.0233703379999994</v>
      </c>
      <c r="L6769">
        <v>3.9113211240000001</v>
      </c>
      <c r="M6769">
        <v>0</v>
      </c>
      <c r="N6769">
        <v>6.3226393539999997</v>
      </c>
      <c r="O6769">
        <v>3.9174311789999998</v>
      </c>
      <c r="P6769">
        <v>9.0219020560000001</v>
      </c>
      <c r="Q6769">
        <v>3.6474329189999999</v>
      </c>
    </row>
    <row r="6770" spans="1:17">
      <c r="A6770" t="s">
        <v>17656</v>
      </c>
      <c r="B6770" s="14" t="s">
        <v>5080</v>
      </c>
      <c r="C6770">
        <v>8.7434250500000008</v>
      </c>
      <c r="D6770">
        <v>6.7568421069999998</v>
      </c>
      <c r="E6770">
        <v>6.4680956360000001</v>
      </c>
      <c r="F6770">
        <v>8.0819533499999991</v>
      </c>
      <c r="G6770">
        <v>5.5477322129999997</v>
      </c>
      <c r="H6770">
        <v>8.4339404859999991</v>
      </c>
      <c r="I6770">
        <v>6.5236180279999996</v>
      </c>
      <c r="J6770">
        <v>8.2486125309999991</v>
      </c>
      <c r="K6770">
        <v>10.60795431</v>
      </c>
      <c r="L6770">
        <v>6.8093908089999999</v>
      </c>
      <c r="M6770">
        <v>3.9031188239999999</v>
      </c>
      <c r="N6770">
        <v>4.1859481540000001</v>
      </c>
      <c r="O6770">
        <v>3.3778440920000001</v>
      </c>
      <c r="P6770">
        <v>8.8774685299999998</v>
      </c>
      <c r="Q6770">
        <v>8.8060991219999991</v>
      </c>
    </row>
    <row r="6771" spans="1:17">
      <c r="A6771" t="s">
        <v>17657</v>
      </c>
      <c r="B6771" s="14" t="s">
        <v>7696</v>
      </c>
      <c r="C6771">
        <v>9.4233534520000006</v>
      </c>
      <c r="D6771">
        <v>1.1719794029999999</v>
      </c>
      <c r="E6771">
        <v>1.160824777</v>
      </c>
      <c r="F6771">
        <v>0.54008512900000005</v>
      </c>
      <c r="G6771">
        <v>0.62805629500000004</v>
      </c>
      <c r="H6771">
        <v>1.3968409129999999</v>
      </c>
      <c r="I6771">
        <v>1.446553776</v>
      </c>
      <c r="J6771">
        <v>2.0748352090000002</v>
      </c>
      <c r="K6771">
        <v>3.074929381</v>
      </c>
      <c r="L6771">
        <v>5.118538332</v>
      </c>
      <c r="M6771">
        <v>1.269372991</v>
      </c>
      <c r="N6771">
        <v>1.4673285220000001</v>
      </c>
      <c r="O6771">
        <v>4.0279911860000004</v>
      </c>
      <c r="P6771">
        <v>0.52087430800000001</v>
      </c>
      <c r="Q6771">
        <v>1.7047149450000001</v>
      </c>
    </row>
    <row r="6772" spans="1:17">
      <c r="A6772" t="s">
        <v>17658</v>
      </c>
      <c r="B6772" s="14" t="s">
        <v>9135</v>
      </c>
      <c r="C6772">
        <v>14.614560450000001</v>
      </c>
      <c r="D6772">
        <v>1.769005849</v>
      </c>
      <c r="E6772">
        <v>1.52275396</v>
      </c>
      <c r="F6772">
        <v>1.251019879</v>
      </c>
      <c r="G6772">
        <v>0.96263359599999998</v>
      </c>
      <c r="H6772">
        <v>0.92582232099999995</v>
      </c>
      <c r="I6772">
        <v>96.017007890000002</v>
      </c>
      <c r="J6772">
        <v>5.1187816829999999</v>
      </c>
      <c r="K6772">
        <v>17.565795049999998</v>
      </c>
      <c r="L6772">
        <v>6.6639436879999998</v>
      </c>
      <c r="M6772">
        <v>23.136765650000001</v>
      </c>
      <c r="N6772">
        <v>3.751713198</v>
      </c>
      <c r="O6772">
        <v>30.36830952</v>
      </c>
      <c r="P6772">
        <v>3.797574671</v>
      </c>
      <c r="Q6772">
        <v>19.264460549999999</v>
      </c>
    </row>
    <row r="6773" spans="1:17">
      <c r="A6773" t="s">
        <v>17659</v>
      </c>
      <c r="B6773" s="14" t="s">
        <v>6507</v>
      </c>
      <c r="C6773">
        <v>8.9824081640000006</v>
      </c>
      <c r="D6773">
        <v>6.4611948510000001</v>
      </c>
      <c r="E6773">
        <v>4.4960159160000002</v>
      </c>
      <c r="F6773">
        <v>6.5627030489999996</v>
      </c>
      <c r="G6773">
        <v>4.2701798269999998</v>
      </c>
      <c r="H6773">
        <v>3.0341091069999999</v>
      </c>
      <c r="I6773">
        <v>4.813569427</v>
      </c>
      <c r="J6773">
        <v>4.7057256399999998</v>
      </c>
      <c r="K6773">
        <v>12.12641176</v>
      </c>
      <c r="L6773">
        <v>9.9494011449999995</v>
      </c>
      <c r="M6773">
        <v>5.8166289640000004</v>
      </c>
      <c r="N6773">
        <v>3.095044632</v>
      </c>
      <c r="O6773">
        <v>5.9926636550000003</v>
      </c>
      <c r="P6773">
        <v>4.9440745059999998</v>
      </c>
      <c r="Q6773">
        <v>6.0260065090000001</v>
      </c>
    </row>
    <row r="6774" spans="1:17">
      <c r="A6774" t="s">
        <v>17660</v>
      </c>
      <c r="B6774" s="14" t="s">
        <v>4683</v>
      </c>
      <c r="C6774">
        <v>2.3355874820000002</v>
      </c>
      <c r="D6774">
        <v>5.4563323840000004</v>
      </c>
      <c r="E6774">
        <v>5.5116976830000004</v>
      </c>
      <c r="F6774">
        <v>3.554912512</v>
      </c>
      <c r="G6774">
        <v>4.9864059129999996</v>
      </c>
      <c r="H6774">
        <v>2.283258724</v>
      </c>
      <c r="I6774">
        <v>10.218098879999999</v>
      </c>
      <c r="J6774">
        <v>5.221832934</v>
      </c>
      <c r="K6774">
        <v>4.6234413749999996</v>
      </c>
      <c r="L6774">
        <v>6.305515046</v>
      </c>
      <c r="M6774">
        <v>1.222709665</v>
      </c>
      <c r="N6774">
        <v>4.6851200390000001</v>
      </c>
      <c r="O6774">
        <v>4.4677849419999998</v>
      </c>
      <c r="P6774">
        <v>3.4722658430000002</v>
      </c>
      <c r="Q6774">
        <v>2.6272768740000001</v>
      </c>
    </row>
    <row r="6775" spans="1:17">
      <c r="A6775" t="s">
        <v>17661</v>
      </c>
      <c r="B6775" s="14" t="s">
        <v>17662</v>
      </c>
      <c r="C6775">
        <v>18.140991329999999</v>
      </c>
      <c r="D6775">
        <v>0.94560870399999997</v>
      </c>
      <c r="E6775">
        <v>1.0217548599999999</v>
      </c>
      <c r="F6775">
        <v>0.29051090699999998</v>
      </c>
      <c r="G6775">
        <v>1.289898094</v>
      </c>
      <c r="H6775">
        <v>3.278655015</v>
      </c>
      <c r="I6775">
        <v>3.1123956339999999</v>
      </c>
      <c r="J6775">
        <v>1.2175095970000001</v>
      </c>
      <c r="K6775">
        <v>1.4522922279999999</v>
      </c>
      <c r="L6775">
        <v>5.3941290950000003</v>
      </c>
      <c r="M6775">
        <v>0</v>
      </c>
      <c r="N6775">
        <v>0.39463680499999998</v>
      </c>
      <c r="O6775">
        <v>3.5454270550000002</v>
      </c>
      <c r="P6775">
        <v>1.601013931</v>
      </c>
      <c r="Q6775">
        <v>2.20071211</v>
      </c>
    </row>
    <row r="6776" spans="1:17">
      <c r="A6776" t="s">
        <v>17663</v>
      </c>
      <c r="B6776" s="14" t="s">
        <v>2194</v>
      </c>
      <c r="C6776">
        <v>1.4908820650000001</v>
      </c>
      <c r="D6776">
        <v>0.990840889</v>
      </c>
      <c r="E6776">
        <v>3.410152954</v>
      </c>
      <c r="F6776">
        <v>1.4205668709999999</v>
      </c>
      <c r="G6776">
        <v>10.1691734</v>
      </c>
      <c r="H6776">
        <v>0.57258099799999995</v>
      </c>
      <c r="I6776">
        <v>9.7838212939999991</v>
      </c>
      <c r="J6776">
        <v>15.49797414</v>
      </c>
      <c r="K6776">
        <v>1.6908456439999999</v>
      </c>
      <c r="L6776">
        <v>0.94202525299999995</v>
      </c>
      <c r="M6776">
        <v>1.430908724</v>
      </c>
      <c r="N6776">
        <v>1.378379456</v>
      </c>
      <c r="O6776">
        <v>0</v>
      </c>
      <c r="P6776">
        <v>0.44735912700000002</v>
      </c>
      <c r="Q6776">
        <v>1.537320553</v>
      </c>
    </row>
    <row r="6777" spans="1:17">
      <c r="A6777" t="e">
        <v>#N/A</v>
      </c>
      <c r="B6777" s="14" t="s">
        <v>17664</v>
      </c>
      <c r="C6777">
        <v>0</v>
      </c>
      <c r="D6777">
        <v>1.203784765</v>
      </c>
      <c r="E6777">
        <v>2.8904907230000001</v>
      </c>
      <c r="F6777">
        <v>0</v>
      </c>
      <c r="G6777">
        <v>0.93832812499999996</v>
      </c>
      <c r="H6777">
        <v>0</v>
      </c>
      <c r="I6777">
        <v>7.9243230950000001</v>
      </c>
      <c r="J6777">
        <v>4.821978798</v>
      </c>
      <c r="K6777">
        <v>2.465074966</v>
      </c>
      <c r="L6777">
        <v>10.30030243</v>
      </c>
      <c r="M6777">
        <v>0</v>
      </c>
      <c r="N6777">
        <v>0.669844051</v>
      </c>
      <c r="O6777">
        <v>0</v>
      </c>
      <c r="P6777">
        <v>0.81525314599999998</v>
      </c>
      <c r="Q6777">
        <v>0</v>
      </c>
    </row>
    <row r="6778" spans="1:17">
      <c r="A6778" t="s">
        <v>17665</v>
      </c>
      <c r="B6778" s="14" t="s">
        <v>5075</v>
      </c>
      <c r="C6778">
        <v>10.88197503</v>
      </c>
      <c r="D6778">
        <v>1.3176616210000001</v>
      </c>
      <c r="E6778">
        <v>0.90603401500000003</v>
      </c>
      <c r="F6778">
        <v>1.00283319</v>
      </c>
      <c r="G6778">
        <v>1.0270930439999999</v>
      </c>
      <c r="H6778">
        <v>1.9468691039999999</v>
      </c>
      <c r="I6778">
        <v>3.3513012889999998</v>
      </c>
      <c r="J6778">
        <v>1.3195333140000001</v>
      </c>
      <c r="K6778">
        <v>2.698268637</v>
      </c>
      <c r="L6778">
        <v>4.6977920539999998</v>
      </c>
      <c r="M6778">
        <v>4.6707108990000004</v>
      </c>
      <c r="N6778">
        <v>0.849857788</v>
      </c>
      <c r="O6778">
        <v>25.675042699999999</v>
      </c>
      <c r="P6778">
        <v>0.99378157700000003</v>
      </c>
      <c r="Q6778">
        <v>23.231739950000001</v>
      </c>
    </row>
    <row r="6779" spans="1:17">
      <c r="A6779" t="s">
        <v>17666</v>
      </c>
      <c r="B6779" s="14" t="s">
        <v>17667</v>
      </c>
      <c r="C6779">
        <v>0</v>
      </c>
      <c r="D6779">
        <v>0.31821788600000001</v>
      </c>
      <c r="E6779">
        <v>7.6409493999999994E-2</v>
      </c>
      <c r="F6779">
        <v>9.7763236000000003E-2</v>
      </c>
      <c r="G6779">
        <v>0.12402249999999999</v>
      </c>
      <c r="H6779">
        <v>2.7583467189999999</v>
      </c>
      <c r="I6779">
        <v>0</v>
      </c>
      <c r="J6779">
        <v>9.1048543999999995E-2</v>
      </c>
      <c r="K6779">
        <v>0.32581860400000001</v>
      </c>
      <c r="L6779">
        <v>0.45381042599999999</v>
      </c>
      <c r="M6779">
        <v>0</v>
      </c>
      <c r="N6779">
        <v>8.8535908999999996E-2</v>
      </c>
      <c r="O6779">
        <v>0</v>
      </c>
      <c r="P6779">
        <v>0.32326559500000002</v>
      </c>
      <c r="Q6779">
        <v>0.98744995499999999</v>
      </c>
    </row>
    <row r="6780" spans="1:17">
      <c r="A6780" t="s">
        <v>17666</v>
      </c>
      <c r="B6780" s="14" t="s">
        <v>8544</v>
      </c>
      <c r="C6780">
        <v>1164.916534</v>
      </c>
      <c r="D6780">
        <v>5615.6612539999996</v>
      </c>
      <c r="E6780">
        <v>19726.77808</v>
      </c>
      <c r="F6780">
        <v>11120.20846</v>
      </c>
      <c r="G6780">
        <v>32678.759180000001</v>
      </c>
      <c r="H6780">
        <v>42023.11477</v>
      </c>
      <c r="I6780">
        <v>9718.5861980000009</v>
      </c>
      <c r="J6780">
        <v>10081.58418</v>
      </c>
      <c r="K6780">
        <v>7789.1460580000003</v>
      </c>
      <c r="L6780">
        <v>4909.6740970000001</v>
      </c>
      <c r="M6780">
        <v>3033.219419</v>
      </c>
      <c r="N6780">
        <v>1816.981628</v>
      </c>
      <c r="O6780">
        <v>783.17856140000004</v>
      </c>
      <c r="P6780">
        <v>1574.8887130000001</v>
      </c>
      <c r="Q6780">
        <v>10088.52442</v>
      </c>
    </row>
    <row r="6781" spans="1:17">
      <c r="A6781" t="s">
        <v>17668</v>
      </c>
      <c r="B6781" s="14" t="s">
        <v>17669</v>
      </c>
      <c r="C6781">
        <v>3.9250785119999998</v>
      </c>
      <c r="D6781">
        <v>1.49063368</v>
      </c>
      <c r="E6781">
        <v>0.59654390999999996</v>
      </c>
      <c r="F6781">
        <v>0.95407095099999994</v>
      </c>
      <c r="G6781">
        <v>0.53254739500000003</v>
      </c>
      <c r="H6781">
        <v>1.722796322</v>
      </c>
      <c r="I6781">
        <v>4.9063018749999996</v>
      </c>
      <c r="J6781">
        <v>2.8077936860000001</v>
      </c>
      <c r="K6781">
        <v>1.526237861</v>
      </c>
      <c r="L6781">
        <v>5.845928604</v>
      </c>
      <c r="M6781">
        <v>1.0763386740000001</v>
      </c>
      <c r="N6781">
        <v>1.4861170130000001</v>
      </c>
      <c r="O6781">
        <v>5.2784260229999997</v>
      </c>
      <c r="P6781">
        <v>1.1777723659999999</v>
      </c>
      <c r="Q6781">
        <v>2.6982254380000001</v>
      </c>
    </row>
    <row r="6782" spans="1:17">
      <c r="A6782" t="s">
        <v>17670</v>
      </c>
      <c r="B6782" s="14" t="s">
        <v>17671</v>
      </c>
      <c r="C6782">
        <v>20.304571320000001</v>
      </c>
      <c r="D6782">
        <v>0.45743821099999998</v>
      </c>
      <c r="E6782">
        <v>0.51258035499999999</v>
      </c>
      <c r="F6782">
        <v>0.14053465100000001</v>
      </c>
      <c r="G6782">
        <v>0.29713724000000002</v>
      </c>
      <c r="H6782">
        <v>0.13217077999999999</v>
      </c>
      <c r="I6782">
        <v>4.5168641640000002</v>
      </c>
      <c r="J6782">
        <v>2.5740182059999999</v>
      </c>
      <c r="K6782">
        <v>2.9663068749999999</v>
      </c>
      <c r="L6782">
        <v>9.5678364830000007</v>
      </c>
      <c r="M6782">
        <v>1.9818085830000001</v>
      </c>
      <c r="N6782">
        <v>1.103009871</v>
      </c>
      <c r="O6782">
        <v>11.815135659999999</v>
      </c>
      <c r="P6782">
        <v>1.0326539850000001</v>
      </c>
      <c r="Q6782">
        <v>3.5486482769999999</v>
      </c>
    </row>
    <row r="6783" spans="1:17">
      <c r="A6783" t="s">
        <v>17672</v>
      </c>
      <c r="B6783" s="14" t="s">
        <v>17673</v>
      </c>
      <c r="C6783">
        <v>12.73489129</v>
      </c>
      <c r="D6783">
        <v>0.60454389100000006</v>
      </c>
      <c r="E6783">
        <v>0.80645115599999995</v>
      </c>
      <c r="F6783">
        <v>0.70164143000000001</v>
      </c>
      <c r="G6783">
        <v>0.57594883399999997</v>
      </c>
      <c r="H6783">
        <v>0.232900053</v>
      </c>
      <c r="I6783">
        <v>1.7687182239999999</v>
      </c>
      <c r="J6783">
        <v>1.3069009030000001</v>
      </c>
      <c r="K6783">
        <v>1.237967163</v>
      </c>
      <c r="L6783">
        <v>1.3411064349999999</v>
      </c>
      <c r="M6783">
        <v>0</v>
      </c>
      <c r="N6783">
        <v>0.78492739099999997</v>
      </c>
      <c r="O6783">
        <v>4.7012050380000003</v>
      </c>
      <c r="P6783">
        <v>0.86433593500000006</v>
      </c>
      <c r="Q6783">
        <v>1.2506249439999999</v>
      </c>
    </row>
    <row r="6784" spans="1:17">
      <c r="A6784" t="e">
        <v>#N/A</v>
      </c>
      <c r="B6784" s="14" t="s">
        <v>17674</v>
      </c>
      <c r="C6784">
        <v>3.9377767060000002</v>
      </c>
      <c r="D6784">
        <v>0.54521836800000001</v>
      </c>
      <c r="E6784">
        <v>0.10473291799999999</v>
      </c>
      <c r="F6784">
        <v>6.7001026000000005E-2</v>
      </c>
      <c r="G6784">
        <v>8.4997541999999995E-2</v>
      </c>
      <c r="H6784">
        <v>0</v>
      </c>
      <c r="I6784">
        <v>0</v>
      </c>
      <c r="J6784">
        <v>0.18719754199999999</v>
      </c>
      <c r="K6784">
        <v>0.44659284199999999</v>
      </c>
      <c r="L6784">
        <v>0.93304288999999996</v>
      </c>
      <c r="M6784">
        <v>0</v>
      </c>
      <c r="N6784">
        <v>0.121354345</v>
      </c>
      <c r="O6784">
        <v>2.180501026</v>
      </c>
      <c r="P6784">
        <v>0.36924457199999999</v>
      </c>
      <c r="Q6784">
        <v>0.338369323</v>
      </c>
    </row>
    <row r="6785" spans="1:17">
      <c r="A6785" t="s">
        <v>17675</v>
      </c>
      <c r="B6785" s="14" t="s">
        <v>17676</v>
      </c>
      <c r="C6785">
        <v>0.59165377100000005</v>
      </c>
      <c r="D6785">
        <v>2.2282090490000002</v>
      </c>
      <c r="E6785">
        <v>1.1330061060000001</v>
      </c>
      <c r="F6785">
        <v>0.96642740000000005</v>
      </c>
      <c r="G6785">
        <v>0.51083766100000005</v>
      </c>
      <c r="H6785">
        <v>2.7267324300000002</v>
      </c>
      <c r="I6785">
        <v>3.4512811189999999</v>
      </c>
      <c r="J6785">
        <v>4.6502587179999999</v>
      </c>
      <c r="K6785">
        <v>3.2208429349999999</v>
      </c>
      <c r="L6785">
        <v>1.1215229010000001</v>
      </c>
      <c r="M6785">
        <v>1.135706924</v>
      </c>
      <c r="N6785">
        <v>1.8233577329999999</v>
      </c>
      <c r="O6785">
        <v>1.9657310459999999</v>
      </c>
      <c r="P6785">
        <v>1.242735455</v>
      </c>
      <c r="Q6785">
        <v>1.220165597</v>
      </c>
    </row>
    <row r="6786" spans="1:17">
      <c r="A6786" t="s">
        <v>17677</v>
      </c>
      <c r="B6786" s="14" t="s">
        <v>2396</v>
      </c>
      <c r="C6786">
        <v>610.72373370000003</v>
      </c>
      <c r="D6786">
        <v>0.61127600500000001</v>
      </c>
      <c r="E6786">
        <v>1.0763698189999999</v>
      </c>
      <c r="F6786">
        <v>0.37559372200000002</v>
      </c>
      <c r="G6786">
        <v>1.11178299</v>
      </c>
      <c r="H6786">
        <v>7.0648078559999998</v>
      </c>
      <c r="I6786">
        <v>482.87189280000001</v>
      </c>
      <c r="J6786">
        <v>1.3991869750000001</v>
      </c>
      <c r="K6786">
        <v>118.916534</v>
      </c>
      <c r="L6786">
        <v>374.26726230000003</v>
      </c>
      <c r="M6786">
        <v>490.81762670000001</v>
      </c>
      <c r="N6786">
        <v>7.8233011259999996</v>
      </c>
      <c r="O6786">
        <v>411.52221919999999</v>
      </c>
      <c r="P6786">
        <v>0.551975404</v>
      </c>
      <c r="Q6786">
        <v>101.7964138</v>
      </c>
    </row>
    <row r="6787" spans="1:17">
      <c r="A6787" t="e">
        <v>#N/A</v>
      </c>
      <c r="B6787" s="14" t="s">
        <v>17678</v>
      </c>
      <c r="C6787">
        <v>3.4558521510000002</v>
      </c>
      <c r="D6787">
        <v>1.1483804449999999</v>
      </c>
      <c r="E6787">
        <v>0.87319426899999997</v>
      </c>
      <c r="F6787">
        <v>0.352806656</v>
      </c>
      <c r="G6787">
        <v>0.89514147499999996</v>
      </c>
      <c r="H6787">
        <v>1.327237961</v>
      </c>
      <c r="I6787">
        <v>0</v>
      </c>
      <c r="J6787">
        <v>0.60238707000000002</v>
      </c>
      <c r="K6787">
        <v>3.7233977519999999</v>
      </c>
      <c r="L6787">
        <v>3.275409979</v>
      </c>
      <c r="M6787">
        <v>0.82920861199999996</v>
      </c>
      <c r="N6787">
        <v>5.3251200999999998E-2</v>
      </c>
      <c r="O6787">
        <v>3.827281089</v>
      </c>
      <c r="P6787">
        <v>0.64810919600000005</v>
      </c>
      <c r="Q6787">
        <v>1.187832059</v>
      </c>
    </row>
    <row r="6788" spans="1:17">
      <c r="A6788" t="s">
        <v>17679</v>
      </c>
      <c r="B6788" s="14" t="s">
        <v>17680</v>
      </c>
      <c r="C6788">
        <v>2.0343563150000001</v>
      </c>
      <c r="D6788">
        <v>1.1266951000000001</v>
      </c>
      <c r="E6788">
        <v>2.9218162379999999</v>
      </c>
      <c r="F6788">
        <v>3.0460712559999998</v>
      </c>
      <c r="G6788">
        <v>2.6347144400000002</v>
      </c>
      <c r="H6788">
        <v>8.2037036049999994</v>
      </c>
      <c r="I6788">
        <v>2.966741651</v>
      </c>
      <c r="J6788">
        <v>1.1605325470000001</v>
      </c>
      <c r="K6788">
        <v>2.7686556269999998</v>
      </c>
      <c r="L6788">
        <v>0</v>
      </c>
      <c r="M6788">
        <v>0</v>
      </c>
      <c r="N6788">
        <v>0.62694763399999998</v>
      </c>
      <c r="O6788">
        <v>1.1265026849999999</v>
      </c>
      <c r="P6788">
        <v>2.2891344500000002</v>
      </c>
      <c r="Q6788">
        <v>2.7969641589999998</v>
      </c>
    </row>
    <row r="6789" spans="1:17">
      <c r="A6789" t="s">
        <v>17681</v>
      </c>
      <c r="B6789" s="14" t="s">
        <v>17682</v>
      </c>
      <c r="C6789">
        <v>12.38922996</v>
      </c>
      <c r="D6789">
        <v>0</v>
      </c>
      <c r="E6789">
        <v>7.3225764999999998E-2</v>
      </c>
      <c r="F6789">
        <v>9.3689766999999993E-2</v>
      </c>
      <c r="G6789">
        <v>0.118854896</v>
      </c>
      <c r="H6789">
        <v>0.264341561</v>
      </c>
      <c r="I6789">
        <v>0</v>
      </c>
      <c r="J6789">
        <v>0.52352912699999998</v>
      </c>
      <c r="K6789">
        <v>1.248971316</v>
      </c>
      <c r="L6789">
        <v>1.3047049749999999</v>
      </c>
      <c r="M6789">
        <v>1.321205722</v>
      </c>
      <c r="N6789">
        <v>0.509081479</v>
      </c>
      <c r="O6789">
        <v>0.76226681699999999</v>
      </c>
      <c r="P6789">
        <v>0.10326539899999999</v>
      </c>
      <c r="Q6789">
        <v>0.94630620700000001</v>
      </c>
    </row>
    <row r="6790" spans="1:17">
      <c r="A6790" t="e">
        <v>#N/A</v>
      </c>
      <c r="B6790" s="14" t="s">
        <v>17683</v>
      </c>
      <c r="C6790">
        <v>0</v>
      </c>
      <c r="D6790">
        <v>0.80962515199999996</v>
      </c>
      <c r="E6790">
        <v>0</v>
      </c>
      <c r="F6790">
        <v>0</v>
      </c>
      <c r="G6790">
        <v>0</v>
      </c>
      <c r="H6790">
        <v>0</v>
      </c>
      <c r="I6790">
        <v>0</v>
      </c>
      <c r="J6790">
        <v>0</v>
      </c>
      <c r="K6790">
        <v>1.657926526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</row>
    <row r="6791" spans="1:17">
      <c r="A6791" t="s">
        <v>17684</v>
      </c>
      <c r="B6791" s="14" t="s">
        <v>7926</v>
      </c>
      <c r="C6791">
        <v>2.5181361710000001</v>
      </c>
      <c r="D6791">
        <v>17.851247239999999</v>
      </c>
      <c r="E6791">
        <v>16.648018</v>
      </c>
      <c r="F6791">
        <v>19.292910299999999</v>
      </c>
      <c r="G6791">
        <v>10.68451677</v>
      </c>
      <c r="H6791">
        <v>23.3486361</v>
      </c>
      <c r="I6791">
        <v>6.8198878199999999</v>
      </c>
      <c r="J6791">
        <v>36.072433719999999</v>
      </c>
      <c r="K6791">
        <v>16.319311620000001</v>
      </c>
      <c r="L6791">
        <v>4.318709847</v>
      </c>
      <c r="M6791">
        <v>2.0715769160000002</v>
      </c>
      <c r="N6791">
        <v>19.910939379999999</v>
      </c>
      <c r="O6791">
        <v>3.1871783279999999</v>
      </c>
      <c r="P6791">
        <v>39.507110660000002</v>
      </c>
      <c r="Q6791">
        <v>23.9873786</v>
      </c>
    </row>
    <row r="6792" spans="1:17">
      <c r="A6792" t="s">
        <v>17685</v>
      </c>
      <c r="B6792" s="14" t="s">
        <v>17686</v>
      </c>
      <c r="C6792">
        <v>5.0091226249999998</v>
      </c>
      <c r="D6792">
        <v>16.398728309999999</v>
      </c>
      <c r="E6792">
        <v>11.25031969</v>
      </c>
      <c r="F6792">
        <v>20.227898580000002</v>
      </c>
      <c r="G6792">
        <v>9.9953443400000008</v>
      </c>
      <c r="H6792">
        <v>27.787926850000002</v>
      </c>
      <c r="I6792">
        <v>9.7398688169999996</v>
      </c>
      <c r="J6792">
        <v>5.7856318570000003</v>
      </c>
      <c r="K6792">
        <v>16.15919762</v>
      </c>
      <c r="L6792">
        <v>5.62676</v>
      </c>
      <c r="M6792">
        <v>1.068360422</v>
      </c>
      <c r="N6792">
        <v>8.5075611050000006</v>
      </c>
      <c r="O6792">
        <v>1.8491647849999999</v>
      </c>
      <c r="P6792">
        <v>21.794287619999999</v>
      </c>
      <c r="Q6792">
        <v>29.843079849999999</v>
      </c>
    </row>
    <row r="6793" spans="1:17">
      <c r="A6793" t="s">
        <v>17687</v>
      </c>
      <c r="B6793" s="14" t="s">
        <v>5692</v>
      </c>
      <c r="C6793">
        <v>15.76888574</v>
      </c>
      <c r="D6793">
        <v>4.2486521110000002</v>
      </c>
      <c r="E6793">
        <v>3.1738721660000002</v>
      </c>
      <c r="F6793">
        <v>2.7845875150000001</v>
      </c>
      <c r="G6793">
        <v>3.6061237749999999</v>
      </c>
      <c r="H6793">
        <v>5.0740485319999999</v>
      </c>
      <c r="I6793">
        <v>10.56576413</v>
      </c>
      <c r="J6793">
        <v>2.3231942669999999</v>
      </c>
      <c r="K6793">
        <v>8.5069253719999995</v>
      </c>
      <c r="L6793">
        <v>9.6944022899999993</v>
      </c>
      <c r="M6793">
        <v>14.72551269</v>
      </c>
      <c r="N6793">
        <v>0.89312540200000001</v>
      </c>
      <c r="O6793">
        <v>25.015567359999999</v>
      </c>
      <c r="P6793">
        <v>2.8134226230000001</v>
      </c>
      <c r="Q6793">
        <v>11.42598826</v>
      </c>
    </row>
    <row r="6794" spans="1:17">
      <c r="A6794" t="s">
        <v>17688</v>
      </c>
      <c r="B6794" s="14" t="s">
        <v>6033</v>
      </c>
      <c r="C6794">
        <v>212.4483031</v>
      </c>
      <c r="D6794">
        <v>3.6683096279999998</v>
      </c>
      <c r="E6794">
        <v>6.9232700009999997</v>
      </c>
      <c r="F6794">
        <v>3.5387233729999998</v>
      </c>
      <c r="G6794">
        <v>5.1468840220000001</v>
      </c>
      <c r="H6794">
        <v>9.9207578470000009</v>
      </c>
      <c r="I6794">
        <v>10.142116809999999</v>
      </c>
      <c r="J6794">
        <v>8.4805840880000005</v>
      </c>
      <c r="K6794">
        <v>22.235094799999999</v>
      </c>
      <c r="L6794">
        <v>107.2431916</v>
      </c>
      <c r="M6794">
        <v>4.4499310599999999</v>
      </c>
      <c r="N6794">
        <v>5.5521316079999998</v>
      </c>
      <c r="O6794">
        <v>44.745734560000002</v>
      </c>
      <c r="P6794">
        <v>4.1488343759999999</v>
      </c>
      <c r="Q6794">
        <v>7.96809557</v>
      </c>
    </row>
    <row r="6795" spans="1:17">
      <c r="A6795" t="s">
        <v>17689</v>
      </c>
      <c r="B6795" s="14" t="s">
        <v>17690</v>
      </c>
      <c r="C6795">
        <v>58.996333139999997</v>
      </c>
      <c r="D6795">
        <v>5.0267935230000003</v>
      </c>
      <c r="E6795">
        <v>4.8280724160000004</v>
      </c>
      <c r="F6795">
        <v>2.4709389210000001</v>
      </c>
      <c r="G6795">
        <v>3.134634615</v>
      </c>
      <c r="H6795">
        <v>10.457468329999999</v>
      </c>
      <c r="I6795">
        <v>0</v>
      </c>
      <c r="J6795">
        <v>6.9036807900000001</v>
      </c>
      <c r="K6795">
        <v>6.1762317820000003</v>
      </c>
      <c r="L6795">
        <v>22.93986769</v>
      </c>
      <c r="M6795">
        <v>8.7112465169999993</v>
      </c>
      <c r="N6795">
        <v>2.2377207870000002</v>
      </c>
      <c r="O6795">
        <v>0</v>
      </c>
      <c r="P6795">
        <v>4.0852245580000002</v>
      </c>
      <c r="Q6795">
        <v>12.478763170000001</v>
      </c>
    </row>
    <row r="6796" spans="1:17">
      <c r="A6796" t="s">
        <v>17691</v>
      </c>
      <c r="B6796" s="14" t="s">
        <v>6414</v>
      </c>
      <c r="C6796">
        <v>53.528573590000001</v>
      </c>
      <c r="D6796">
        <v>1032.9685959999999</v>
      </c>
      <c r="E6796">
        <v>33.504844650000003</v>
      </c>
      <c r="F6796">
        <v>96.401674069999999</v>
      </c>
      <c r="G6796">
        <v>69.756409309999995</v>
      </c>
      <c r="H6796">
        <v>85.267462429999995</v>
      </c>
      <c r="I6796">
        <v>61.883162489999997</v>
      </c>
      <c r="J6796">
        <v>46.74492772</v>
      </c>
      <c r="K6796">
        <v>94.113218040000007</v>
      </c>
      <c r="L6796">
        <v>167.2721153</v>
      </c>
      <c r="M6796">
        <v>33.806539960000002</v>
      </c>
      <c r="N6796">
        <v>34.94165692</v>
      </c>
      <c r="O6796">
        <v>35.630470420000002</v>
      </c>
      <c r="P6796">
        <v>74.338603559999996</v>
      </c>
      <c r="Q6796">
        <v>60.248373710000003</v>
      </c>
    </row>
    <row r="6797" spans="1:17">
      <c r="A6797" t="s">
        <v>17692</v>
      </c>
      <c r="B6797" s="14" t="s">
        <v>5878</v>
      </c>
      <c r="C6797">
        <v>0</v>
      </c>
      <c r="D6797">
        <v>7.1252057730000002</v>
      </c>
      <c r="E6797">
        <v>7.6647529700000003</v>
      </c>
      <c r="F6797">
        <v>15.936016520000001</v>
      </c>
      <c r="G6797">
        <v>2.4437455219999999</v>
      </c>
      <c r="H6797">
        <v>12.84650575</v>
      </c>
      <c r="I6797">
        <v>7.5046548939999997</v>
      </c>
      <c r="J6797">
        <v>12.068895749999999</v>
      </c>
      <c r="K6797">
        <v>7.003577473</v>
      </c>
      <c r="L6797">
        <v>2.4387008880000001</v>
      </c>
      <c r="M6797">
        <v>0</v>
      </c>
      <c r="N6797">
        <v>7.1366562480000004</v>
      </c>
      <c r="O6797">
        <v>0</v>
      </c>
      <c r="P6797">
        <v>26.250643369999999</v>
      </c>
      <c r="Q6797">
        <v>6.1907882719999998</v>
      </c>
    </row>
    <row r="6798" spans="1:17">
      <c r="A6798" t="s">
        <v>17693</v>
      </c>
      <c r="B6798" s="14" t="s">
        <v>5319</v>
      </c>
      <c r="C6798">
        <v>220.2957945</v>
      </c>
      <c r="D6798">
        <v>66.730488579999999</v>
      </c>
      <c r="E6798">
        <v>44.140445579999998</v>
      </c>
      <c r="F6798">
        <v>30.970077870000001</v>
      </c>
      <c r="G6798">
        <v>38.373680210000003</v>
      </c>
      <c r="H6798">
        <v>79.672464140000002</v>
      </c>
      <c r="I6798">
        <v>173.9777125</v>
      </c>
      <c r="J6798">
        <v>62.876418039999997</v>
      </c>
      <c r="K6798">
        <v>122.0077928</v>
      </c>
      <c r="L6798">
        <v>109.26650530000001</v>
      </c>
      <c r="M6798">
        <v>740.01903689999995</v>
      </c>
      <c r="N6798">
        <v>41.367818479999997</v>
      </c>
      <c r="O6798">
        <v>636.07194489999995</v>
      </c>
      <c r="P6798">
        <v>51.456039959999998</v>
      </c>
      <c r="Q6798">
        <v>207.73113710000001</v>
      </c>
    </row>
    <row r="6799" spans="1:17">
      <c r="A6799" t="s">
        <v>17694</v>
      </c>
      <c r="B6799" s="14" t="s">
        <v>17695</v>
      </c>
      <c r="C6799">
        <v>19.15001943</v>
      </c>
      <c r="D6799">
        <v>2.7667633710000001</v>
      </c>
      <c r="E6799">
        <v>2.509754042</v>
      </c>
      <c r="F6799">
        <v>1.133343961</v>
      </c>
      <c r="G6799">
        <v>2.4441934220000001</v>
      </c>
      <c r="H6799">
        <v>2.4515547959999999</v>
      </c>
      <c r="I6799">
        <v>35.616850040000003</v>
      </c>
      <c r="J6799">
        <v>12.03272589</v>
      </c>
      <c r="K6799">
        <v>16.99708948</v>
      </c>
      <c r="L6799">
        <v>25.076990779999999</v>
      </c>
      <c r="M6799">
        <v>20.777025460000001</v>
      </c>
      <c r="N6799">
        <v>6.329306023</v>
      </c>
      <c r="O6799">
        <v>23.6671552</v>
      </c>
      <c r="P6799">
        <v>3.0813062470000001</v>
      </c>
      <c r="Q6799">
        <v>7.4407141299999999</v>
      </c>
    </row>
    <row r="6800" spans="1:17">
      <c r="A6800" t="s">
        <v>17696</v>
      </c>
      <c r="B6800" s="14" t="s">
        <v>7991</v>
      </c>
      <c r="C6800">
        <v>15.993473440000001</v>
      </c>
      <c r="D6800">
        <v>1.3919281649999999</v>
      </c>
      <c r="E6800">
        <v>3.6157120470000002</v>
      </c>
      <c r="F6800">
        <v>1.360639776</v>
      </c>
      <c r="G6800">
        <v>1.874060598</v>
      </c>
      <c r="H6800">
        <v>2.1937058970000001</v>
      </c>
      <c r="I6800">
        <v>3.5401886029999998</v>
      </c>
      <c r="J6800">
        <v>3.7834573809999998</v>
      </c>
      <c r="K6800">
        <v>3.0446914860000001</v>
      </c>
      <c r="L6800">
        <v>4.6918851100000003</v>
      </c>
      <c r="M6800">
        <v>4.1116360639999998</v>
      </c>
      <c r="N6800">
        <v>2.6932733849999999</v>
      </c>
      <c r="O6800">
        <v>5.5351324880000004</v>
      </c>
      <c r="P6800">
        <v>1.7996459499999999</v>
      </c>
      <c r="Q6800">
        <v>5.6935435710000002</v>
      </c>
    </row>
    <row r="6801" spans="1:17">
      <c r="A6801" t="s">
        <v>17696</v>
      </c>
      <c r="B6801" s="14" t="s">
        <v>17697</v>
      </c>
      <c r="C6801">
        <v>33.549172040000002</v>
      </c>
      <c r="D6801">
        <v>0.94377967399999996</v>
      </c>
      <c r="E6801">
        <v>1.161414454</v>
      </c>
      <c r="F6801">
        <v>0.57989798000000004</v>
      </c>
      <c r="G6801">
        <v>0.41380814799999999</v>
      </c>
      <c r="H6801">
        <v>2.147455618</v>
      </c>
      <c r="I6801">
        <v>108.3348465</v>
      </c>
      <c r="J6801">
        <v>1.5526976029999999</v>
      </c>
      <c r="K6801">
        <v>33.821273550000001</v>
      </c>
      <c r="L6801">
        <v>5.7201765499999997</v>
      </c>
      <c r="M6801">
        <v>519.79350829999998</v>
      </c>
      <c r="N6801">
        <v>13.785571969999999</v>
      </c>
      <c r="O6801">
        <v>656.109736</v>
      </c>
      <c r="P6801">
        <v>1.7577089109999999</v>
      </c>
      <c r="Q6801">
        <v>123.3675791</v>
      </c>
    </row>
    <row r="6802" spans="1:17">
      <c r="A6802" t="s">
        <v>17696</v>
      </c>
      <c r="B6802" s="14" t="s">
        <v>17698</v>
      </c>
      <c r="C6802">
        <v>6.8154608679999997</v>
      </c>
      <c r="D6802">
        <v>6.039411136</v>
      </c>
      <c r="E6802">
        <v>8.4970588550000006</v>
      </c>
      <c r="F6802">
        <v>1.0726729429999999</v>
      </c>
      <c r="G6802">
        <v>5.2592831679999996</v>
      </c>
      <c r="H6802">
        <v>2.2085267050000001</v>
      </c>
      <c r="I6802">
        <v>50.316795229999997</v>
      </c>
      <c r="J6802">
        <v>164.2947259</v>
      </c>
      <c r="K6802">
        <v>4.1546492979999998</v>
      </c>
      <c r="L6802">
        <v>2.4223506499999998</v>
      </c>
      <c r="M6802">
        <v>3.2706485120000002</v>
      </c>
      <c r="N6802">
        <v>68.026308009999994</v>
      </c>
      <c r="O6802">
        <v>3.5381131259999998</v>
      </c>
      <c r="P6802">
        <v>37.961617369999999</v>
      </c>
      <c r="Q6802">
        <v>10.83444961</v>
      </c>
    </row>
    <row r="6803" spans="1:17">
      <c r="A6803" t="s">
        <v>17699</v>
      </c>
      <c r="B6803" s="14" t="s">
        <v>2842</v>
      </c>
      <c r="C6803">
        <v>3.6385403699999999</v>
      </c>
      <c r="D6803">
        <v>0.53737234700000003</v>
      </c>
      <c r="E6803">
        <v>0.54838678600000001</v>
      </c>
      <c r="F6803">
        <v>0.78418748100000002</v>
      </c>
      <c r="G6803">
        <v>0.52358984900000005</v>
      </c>
      <c r="H6803">
        <v>2.09610048</v>
      </c>
      <c r="I6803">
        <v>8.4014115629999999</v>
      </c>
      <c r="J6803">
        <v>3.1134992110000002</v>
      </c>
      <c r="K6803">
        <v>1.9257266989999999</v>
      </c>
      <c r="L6803">
        <v>1.3411064349999999</v>
      </c>
      <c r="M6803">
        <v>0</v>
      </c>
      <c r="N6803">
        <v>0.78492739099999997</v>
      </c>
      <c r="O6803">
        <v>0.33580036000000002</v>
      </c>
      <c r="P6803">
        <v>3.5483264700000001</v>
      </c>
      <c r="Q6803">
        <v>1.8759374150000001</v>
      </c>
    </row>
    <row r="6804" spans="1:17">
      <c r="A6804" t="e">
        <v>#N/A</v>
      </c>
      <c r="B6804" s="14" t="s">
        <v>17700</v>
      </c>
      <c r="C6804">
        <v>4.2795267560000001</v>
      </c>
      <c r="D6804">
        <v>0.47402923400000002</v>
      </c>
      <c r="E6804">
        <v>0.68293459599999995</v>
      </c>
      <c r="F6804">
        <v>0.58252705100000002</v>
      </c>
      <c r="G6804">
        <v>0.369497085</v>
      </c>
      <c r="H6804">
        <v>4.9307234099999997</v>
      </c>
      <c r="I6804">
        <v>6.2409176710000001</v>
      </c>
      <c r="J6804">
        <v>5.1539136819999998</v>
      </c>
      <c r="K6804">
        <v>2.9121092860000002</v>
      </c>
      <c r="L6804">
        <v>6.7601294039999997</v>
      </c>
      <c r="M6804">
        <v>0</v>
      </c>
      <c r="N6804">
        <v>2.9015006579999998</v>
      </c>
      <c r="O6804">
        <v>11.848706999999999</v>
      </c>
      <c r="P6804">
        <v>0</v>
      </c>
      <c r="Q6804">
        <v>4.4128268730000002</v>
      </c>
    </row>
    <row r="6805" spans="1:17">
      <c r="A6805" t="e">
        <v>#N/A</v>
      </c>
      <c r="B6805" s="14" t="s">
        <v>17701</v>
      </c>
      <c r="C6805">
        <v>0</v>
      </c>
      <c r="D6805">
        <v>0.34786175699999999</v>
      </c>
      <c r="E6805">
        <v>0.33410995399999999</v>
      </c>
      <c r="F6805">
        <v>0.213740914</v>
      </c>
      <c r="G6805">
        <v>0</v>
      </c>
      <c r="H6805">
        <v>0.60306059499999998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0.47117292100000002</v>
      </c>
      <c r="Q6805">
        <v>0</v>
      </c>
    </row>
    <row r="6806" spans="1:17">
      <c r="A6806" t="s">
        <v>17702</v>
      </c>
      <c r="B6806" s="14" t="s">
        <v>8546</v>
      </c>
      <c r="C6806">
        <v>56.922949189999997</v>
      </c>
      <c r="D6806">
        <v>7.61045032</v>
      </c>
      <c r="E6806">
        <v>5.5884373920000003</v>
      </c>
      <c r="F6806">
        <v>5.2742974030000003</v>
      </c>
      <c r="G6806">
        <v>5.0124844030000002</v>
      </c>
      <c r="H6806">
        <v>6.2388528890000003</v>
      </c>
      <c r="I6806">
        <v>9.3206289380000005</v>
      </c>
      <c r="J6806">
        <v>8.1614164989999995</v>
      </c>
      <c r="K6806">
        <v>12.594414929999999</v>
      </c>
      <c r="L6806">
        <v>17.45776446</v>
      </c>
      <c r="M6806">
        <v>18.27493969</v>
      </c>
      <c r="N6806">
        <v>12.17921836</v>
      </c>
      <c r="O6806">
        <v>26.61728076</v>
      </c>
      <c r="P6806">
        <v>6.5724938489999998</v>
      </c>
      <c r="Q6806">
        <v>12.768955269999999</v>
      </c>
    </row>
    <row r="6807" spans="1:17">
      <c r="A6807" t="s">
        <v>17696</v>
      </c>
      <c r="B6807" s="14" t="s">
        <v>17703</v>
      </c>
      <c r="C6807">
        <v>0</v>
      </c>
      <c r="D6807">
        <v>0.45067804</v>
      </c>
      <c r="E6807">
        <v>2.8136008220000002</v>
      </c>
      <c r="F6807">
        <v>0.830746706</v>
      </c>
      <c r="G6807">
        <v>1.053885776</v>
      </c>
      <c r="H6807">
        <v>1.5626102100000001</v>
      </c>
      <c r="I6807">
        <v>0</v>
      </c>
      <c r="J6807">
        <v>0</v>
      </c>
      <c r="K6807">
        <v>0.92288520900000004</v>
      </c>
      <c r="L6807">
        <v>0</v>
      </c>
      <c r="M6807">
        <v>0</v>
      </c>
      <c r="N6807">
        <v>0</v>
      </c>
      <c r="O6807">
        <v>0</v>
      </c>
      <c r="P6807">
        <v>0.305217927</v>
      </c>
      <c r="Q6807">
        <v>2.7969641589999998</v>
      </c>
    </row>
    <row r="6808" spans="1:17">
      <c r="A6808" t="s">
        <v>17704</v>
      </c>
      <c r="B6808" s="14" t="s">
        <v>6089</v>
      </c>
      <c r="C6808">
        <v>9.0047034799999999</v>
      </c>
      <c r="D6808">
        <v>2.9234772859999998</v>
      </c>
      <c r="E6808">
        <v>2.1307045900000001</v>
      </c>
      <c r="F6808">
        <v>2.8740921140000002</v>
      </c>
      <c r="G6808">
        <v>2.2519874999999998</v>
      </c>
      <c r="H6808">
        <v>6.0222175079999998</v>
      </c>
      <c r="I6808">
        <v>9.7355969449999993</v>
      </c>
      <c r="J6808">
        <v>4.0740800449999997</v>
      </c>
      <c r="K6808">
        <v>4.6484270780000001</v>
      </c>
      <c r="L6808">
        <v>5.199200276</v>
      </c>
      <c r="M6808">
        <v>3.5761959390000002</v>
      </c>
      <c r="N6808">
        <v>2.4305769860000002</v>
      </c>
      <c r="O6808">
        <v>6.5337155730000003</v>
      </c>
      <c r="P6808">
        <v>1.304405034</v>
      </c>
      <c r="Q6808">
        <v>6.830480895</v>
      </c>
    </row>
    <row r="6809" spans="1:17">
      <c r="A6809" t="s">
        <v>17705</v>
      </c>
      <c r="B6809" s="14" t="s">
        <v>17706</v>
      </c>
      <c r="C6809">
        <v>0</v>
      </c>
      <c r="D6809">
        <v>0.88822953500000001</v>
      </c>
      <c r="E6809">
        <v>0.85311570800000003</v>
      </c>
      <c r="F6809">
        <v>0</v>
      </c>
      <c r="G6809">
        <v>2.0770758499999999</v>
      </c>
      <c r="H6809">
        <v>1.5398537510000001</v>
      </c>
      <c r="I6809">
        <v>0</v>
      </c>
      <c r="J6809">
        <v>0.25414035299999999</v>
      </c>
      <c r="K6809">
        <v>0</v>
      </c>
      <c r="L6809">
        <v>6.3335192960000004</v>
      </c>
      <c r="M6809">
        <v>0</v>
      </c>
      <c r="N6809">
        <v>1.4827615890000001</v>
      </c>
      <c r="O6809">
        <v>0</v>
      </c>
      <c r="P6809">
        <v>1.2030920220000001</v>
      </c>
      <c r="Q6809">
        <v>1.3781158360000001</v>
      </c>
    </row>
    <row r="6810" spans="1:17">
      <c r="A6810" t="e">
        <v>#N/A</v>
      </c>
      <c r="B6810" s="14" t="s">
        <v>17707</v>
      </c>
      <c r="C6810">
        <v>5.7758647830000003</v>
      </c>
      <c r="D6810">
        <v>1.2795474419999999</v>
      </c>
      <c r="E6810">
        <v>0</v>
      </c>
      <c r="F6810">
        <v>0</v>
      </c>
      <c r="G6810">
        <v>0.49869187100000001</v>
      </c>
      <c r="H6810">
        <v>1.1091254290000001</v>
      </c>
      <c r="I6810">
        <v>0</v>
      </c>
      <c r="J6810">
        <v>0</v>
      </c>
      <c r="K6810">
        <v>2.6202195439999998</v>
      </c>
      <c r="L6810">
        <v>0</v>
      </c>
      <c r="M6810">
        <v>5.5435205109999997</v>
      </c>
      <c r="N6810">
        <v>0</v>
      </c>
      <c r="O6810">
        <v>0</v>
      </c>
      <c r="P6810">
        <v>0.43328139199999999</v>
      </c>
      <c r="Q6810">
        <v>0</v>
      </c>
    </row>
    <row r="6811" spans="1:17">
      <c r="A6811" t="s">
        <v>17708</v>
      </c>
      <c r="B6811" s="14" t="s">
        <v>8912</v>
      </c>
      <c r="C6811">
        <v>1.9095072099999999</v>
      </c>
      <c r="D6811">
        <v>2.192011602</v>
      </c>
      <c r="E6811">
        <v>1.920675803</v>
      </c>
      <c r="F6811">
        <v>2.5519533120000002</v>
      </c>
      <c r="G6811">
        <v>1.528776718</v>
      </c>
      <c r="H6811">
        <v>4.133461982</v>
      </c>
      <c r="I6811">
        <v>1.0126079109999999</v>
      </c>
      <c r="J6811">
        <v>2.4206895300000002</v>
      </c>
      <c r="K6811">
        <v>2.2837432639999999</v>
      </c>
      <c r="L6811">
        <v>2.0840180350000002</v>
      </c>
      <c r="M6811">
        <v>0.99965124000000005</v>
      </c>
      <c r="N6811">
        <v>2.1826948659999998</v>
      </c>
      <c r="O6811">
        <v>1.537991055</v>
      </c>
      <c r="P6811">
        <v>3.1773968780000001</v>
      </c>
      <c r="Q6811">
        <v>2.7446459980000002</v>
      </c>
    </row>
    <row r="6812" spans="1:17">
      <c r="A6812" t="s">
        <v>17691</v>
      </c>
      <c r="B6812" s="14" t="s">
        <v>17709</v>
      </c>
      <c r="C6812">
        <v>187.9404146</v>
      </c>
      <c r="D6812">
        <v>1.6434905769999999</v>
      </c>
      <c r="E6812">
        <v>0</v>
      </c>
      <c r="F6812">
        <v>1.0098298290000001</v>
      </c>
      <c r="G6812">
        <v>0</v>
      </c>
      <c r="H6812">
        <v>2.8491904730000002</v>
      </c>
      <c r="I6812">
        <v>54.09418161</v>
      </c>
      <c r="J6812">
        <v>0.62698098999999996</v>
      </c>
      <c r="K6812">
        <v>121.1576965</v>
      </c>
      <c r="L6812">
        <v>100.00133940000001</v>
      </c>
      <c r="M6812">
        <v>118.67117260000001</v>
      </c>
      <c r="N6812">
        <v>5.4871057619999997</v>
      </c>
      <c r="O6812">
        <v>172.53703999999999</v>
      </c>
      <c r="P6812">
        <v>0.74202681599999998</v>
      </c>
      <c r="Q6812">
        <v>120.6965402</v>
      </c>
    </row>
    <row r="6813" spans="1:17">
      <c r="A6813" t="s">
        <v>17710</v>
      </c>
      <c r="B6813" s="14" t="s">
        <v>4897</v>
      </c>
      <c r="C6813">
        <v>5.0984485429999999</v>
      </c>
      <c r="D6813">
        <v>1.380471966</v>
      </c>
      <c r="E6813">
        <v>0.72321743199999999</v>
      </c>
      <c r="F6813">
        <v>1.310885635</v>
      </c>
      <c r="G6813">
        <v>0.78258367600000001</v>
      </c>
      <c r="H6813">
        <v>1.522955493</v>
      </c>
      <c r="I6813">
        <v>2.4783891159999998</v>
      </c>
      <c r="J6813">
        <v>1.3644792050000001</v>
      </c>
      <c r="K6813">
        <v>2.0559198620000001</v>
      </c>
      <c r="L6813">
        <v>5.3691562749999999</v>
      </c>
      <c r="M6813">
        <v>3.2622363499999998</v>
      </c>
      <c r="N6813">
        <v>1.0474927549999999</v>
      </c>
      <c r="O6813">
        <v>6.9011810579999997</v>
      </c>
      <c r="P6813">
        <v>1.274881463</v>
      </c>
      <c r="Q6813">
        <v>1.168279268</v>
      </c>
    </row>
    <row r="6814" spans="1:17">
      <c r="A6814" t="s">
        <v>17711</v>
      </c>
      <c r="B6814" s="14" t="s">
        <v>17712</v>
      </c>
      <c r="C6814">
        <v>1.4439661960000001</v>
      </c>
      <c r="D6814">
        <v>0.31988686100000002</v>
      </c>
      <c r="E6814">
        <v>0.153620486</v>
      </c>
      <c r="F6814">
        <v>9.8275979999999999E-2</v>
      </c>
      <c r="G6814">
        <v>0</v>
      </c>
      <c r="H6814">
        <v>0.27728135700000001</v>
      </c>
      <c r="I6814">
        <v>0</v>
      </c>
      <c r="J6814">
        <v>0.27457821300000002</v>
      </c>
      <c r="K6814">
        <v>1.3101097719999999</v>
      </c>
      <c r="L6814">
        <v>0</v>
      </c>
      <c r="M6814">
        <v>1.3858801279999999</v>
      </c>
      <c r="N6814">
        <v>0</v>
      </c>
      <c r="O6814">
        <v>0.79958057699999996</v>
      </c>
      <c r="P6814">
        <v>0.32496104399999998</v>
      </c>
      <c r="Q6814">
        <v>0</v>
      </c>
    </row>
    <row r="6815" spans="1:17">
      <c r="A6815" t="e">
        <v>#N/A</v>
      </c>
      <c r="B6815" s="14" t="s">
        <v>17713</v>
      </c>
      <c r="C6815">
        <v>0</v>
      </c>
      <c r="D6815">
        <v>0</v>
      </c>
      <c r="E6815">
        <v>0.25844387600000002</v>
      </c>
      <c r="F6815">
        <v>0.330669767</v>
      </c>
      <c r="G6815">
        <v>0</v>
      </c>
      <c r="H6815">
        <v>0</v>
      </c>
      <c r="I6815">
        <v>0</v>
      </c>
      <c r="J6815">
        <v>0</v>
      </c>
      <c r="K6815">
        <v>0</v>
      </c>
      <c r="L6815">
        <v>1.534947029</v>
      </c>
      <c r="M6815">
        <v>0</v>
      </c>
      <c r="N6815">
        <v>0</v>
      </c>
      <c r="O6815">
        <v>0</v>
      </c>
      <c r="P6815">
        <v>0.36446611200000001</v>
      </c>
      <c r="Q6815">
        <v>0</v>
      </c>
    </row>
    <row r="6816" spans="1:17">
      <c r="A6816" t="e">
        <v>#N/A</v>
      </c>
      <c r="B6816" s="14" t="s">
        <v>17714</v>
      </c>
      <c r="C6816">
        <v>2.5650579630000001</v>
      </c>
      <c r="D6816">
        <v>1.1364924489999999</v>
      </c>
      <c r="E6816">
        <v>0</v>
      </c>
      <c r="F6816">
        <v>0</v>
      </c>
      <c r="G6816">
        <v>0</v>
      </c>
      <c r="H6816">
        <v>0</v>
      </c>
      <c r="I6816">
        <v>0</v>
      </c>
      <c r="J6816">
        <v>0.65034674100000001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0.38483999499999999</v>
      </c>
      <c r="Q6816">
        <v>0</v>
      </c>
    </row>
    <row r="6817" spans="1:17">
      <c r="A6817" t="s">
        <v>17715</v>
      </c>
      <c r="B6817" s="14" t="s">
        <v>17716</v>
      </c>
      <c r="C6817">
        <v>2.2123624930000001</v>
      </c>
      <c r="D6817">
        <v>0.16337078999999999</v>
      </c>
      <c r="E6817">
        <v>0.156912354</v>
      </c>
      <c r="F6817">
        <v>0.100381894</v>
      </c>
      <c r="G6817">
        <v>0</v>
      </c>
      <c r="H6817">
        <v>0</v>
      </c>
      <c r="I6817">
        <v>0</v>
      </c>
      <c r="J6817">
        <v>9.3487344E-2</v>
      </c>
      <c r="K6817">
        <v>0</v>
      </c>
      <c r="L6817">
        <v>2.7957963750000001</v>
      </c>
      <c r="M6817">
        <v>0</v>
      </c>
      <c r="N6817">
        <v>9.0907406999999996E-2</v>
      </c>
      <c r="O6817">
        <v>0.81671444699999995</v>
      </c>
      <c r="P6817">
        <v>0.110641498</v>
      </c>
      <c r="Q6817">
        <v>0</v>
      </c>
    </row>
    <row r="6818" spans="1:17">
      <c r="A6818" t="e">
        <v>#N/A</v>
      </c>
      <c r="B6818" s="14" t="s">
        <v>17717</v>
      </c>
      <c r="C6818">
        <v>0</v>
      </c>
      <c r="D6818">
        <v>0</v>
      </c>
      <c r="E6818">
        <v>0.58580611999999999</v>
      </c>
      <c r="F6818">
        <v>0.18737953500000001</v>
      </c>
      <c r="G6818">
        <v>0.237709792</v>
      </c>
      <c r="H6818">
        <v>0</v>
      </c>
      <c r="I6818">
        <v>0</v>
      </c>
      <c r="J6818">
        <v>1.221567962</v>
      </c>
      <c r="K6818">
        <v>0</v>
      </c>
      <c r="L6818">
        <v>0</v>
      </c>
      <c r="M6818">
        <v>0</v>
      </c>
      <c r="N6818">
        <v>0.509081479</v>
      </c>
      <c r="O6818">
        <v>0</v>
      </c>
      <c r="P6818">
        <v>0.61959239099999996</v>
      </c>
      <c r="Q6818">
        <v>0</v>
      </c>
    </row>
    <row r="6819" spans="1:17">
      <c r="A6819" t="s">
        <v>17718</v>
      </c>
      <c r="B6819" s="14" t="s">
        <v>4752</v>
      </c>
      <c r="C6819">
        <v>1.934953363</v>
      </c>
      <c r="D6819">
        <v>0.79607720699999995</v>
      </c>
      <c r="E6819">
        <v>0.55875081699999996</v>
      </c>
      <c r="F6819">
        <v>0.37626412599999998</v>
      </c>
      <c r="G6819">
        <v>0.38186311899999997</v>
      </c>
      <c r="H6819">
        <v>0.53080634699999996</v>
      </c>
      <c r="I6819">
        <v>3.2248918620000002</v>
      </c>
      <c r="J6819">
        <v>1.3316001879999999</v>
      </c>
      <c r="K6819">
        <v>1.504784718</v>
      </c>
      <c r="L6819">
        <v>2.9692081090000002</v>
      </c>
      <c r="M6819">
        <v>0</v>
      </c>
      <c r="N6819">
        <v>1.2267023589999999</v>
      </c>
      <c r="O6819">
        <v>1.5306562589999999</v>
      </c>
      <c r="P6819">
        <v>1.119745285</v>
      </c>
      <c r="Q6819">
        <v>0.95010663399999995</v>
      </c>
    </row>
    <row r="6820" spans="1:17">
      <c r="A6820" t="s">
        <v>17719</v>
      </c>
      <c r="B6820" s="14" t="s">
        <v>4751</v>
      </c>
      <c r="C6820">
        <v>2.779634927</v>
      </c>
      <c r="D6820">
        <v>6.2457909530000002</v>
      </c>
      <c r="E6820">
        <v>6.1889853280000002</v>
      </c>
      <c r="F6820">
        <v>7.2159138189999998</v>
      </c>
      <c r="G6820">
        <v>6.7884430890000003</v>
      </c>
      <c r="H6820">
        <v>17.15678398</v>
      </c>
      <c r="I6820">
        <v>14.76667131</v>
      </c>
      <c r="J6820">
        <v>7.6012402029999997</v>
      </c>
      <c r="K6820">
        <v>10.89847567</v>
      </c>
      <c r="L6820">
        <v>4.2653816490000001</v>
      </c>
      <c r="M6820">
        <v>3.8111703509999999</v>
      </c>
      <c r="N6820">
        <v>5.1887150750000002</v>
      </c>
      <c r="O6820">
        <v>1.9789619279999999</v>
      </c>
      <c r="P6820">
        <v>6.642745348</v>
      </c>
      <c r="Q6820">
        <v>7.9162153880000004</v>
      </c>
    </row>
    <row r="6821" spans="1:17">
      <c r="A6821" t="s">
        <v>17720</v>
      </c>
      <c r="B6821" s="14" t="s">
        <v>7244</v>
      </c>
      <c r="C6821">
        <v>5.6649428259999999</v>
      </c>
      <c r="D6821">
        <v>5.6473853160000003</v>
      </c>
      <c r="E6821">
        <v>6.2678844099999997</v>
      </c>
      <c r="F6821">
        <v>5.7833189770000004</v>
      </c>
      <c r="G6821">
        <v>8.6084204389999996</v>
      </c>
      <c r="H6821">
        <v>5.2215616909999998</v>
      </c>
      <c r="I6821">
        <v>21.479372340000001</v>
      </c>
      <c r="J6821">
        <v>8.5459487060000008</v>
      </c>
      <c r="K6821">
        <v>16.44735889</v>
      </c>
      <c r="L6821">
        <v>3.5794375170000001</v>
      </c>
      <c r="M6821">
        <v>6.5244726999999996</v>
      </c>
      <c r="N6821">
        <v>5.1676309260000002</v>
      </c>
      <c r="O6821">
        <v>3.7642805770000001</v>
      </c>
      <c r="P6821">
        <v>4.6745653660000004</v>
      </c>
      <c r="Q6821">
        <v>3.8942642269999999</v>
      </c>
    </row>
    <row r="6822" spans="1:17">
      <c r="A6822" t="s">
        <v>17721</v>
      </c>
      <c r="B6822" s="14" t="s">
        <v>2526</v>
      </c>
      <c r="C6822">
        <v>0.232661595</v>
      </c>
      <c r="D6822">
        <v>0.41233866899999999</v>
      </c>
      <c r="E6822">
        <v>0.64356165300000001</v>
      </c>
      <c r="F6822">
        <v>0.38003736599999999</v>
      </c>
      <c r="G6822">
        <v>0.60264454199999995</v>
      </c>
      <c r="H6822">
        <v>8.9354894000000004E-2</v>
      </c>
      <c r="I6822">
        <v>0</v>
      </c>
      <c r="J6822">
        <v>2.4480516909999999</v>
      </c>
      <c r="K6822">
        <v>0.84437497399999994</v>
      </c>
      <c r="L6822">
        <v>0.58803604499999995</v>
      </c>
      <c r="M6822">
        <v>0.44660475100000002</v>
      </c>
      <c r="N6822">
        <v>1.2045871619999999</v>
      </c>
      <c r="O6822">
        <v>0.25766765600000002</v>
      </c>
      <c r="P6822">
        <v>0.97738518100000005</v>
      </c>
      <c r="Q6822">
        <v>0.95963446399999996</v>
      </c>
    </row>
    <row r="6823" spans="1:17">
      <c r="A6823" t="e">
        <v>#N/A</v>
      </c>
      <c r="B6823" s="14" t="s">
        <v>17722</v>
      </c>
      <c r="C6823">
        <v>0</v>
      </c>
      <c r="D6823">
        <v>0.102795104</v>
      </c>
      <c r="E6823">
        <v>4.9365684E-2</v>
      </c>
      <c r="F6823">
        <v>0</v>
      </c>
      <c r="G6823">
        <v>8.0126896000000003E-2</v>
      </c>
      <c r="H6823">
        <v>0.53462338099999995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</row>
    <row r="6824" spans="1:17">
      <c r="A6824" t="e">
        <v>#N/A</v>
      </c>
      <c r="B6824" s="14" t="s">
        <v>17723</v>
      </c>
      <c r="C6824">
        <v>0</v>
      </c>
      <c r="D6824">
        <v>0</v>
      </c>
      <c r="E6824">
        <v>0</v>
      </c>
      <c r="F6824">
        <v>0</v>
      </c>
      <c r="G6824">
        <v>0</v>
      </c>
      <c r="H6824">
        <v>0</v>
      </c>
      <c r="I6824">
        <v>0</v>
      </c>
      <c r="J6824">
        <v>2.0450356510000001</v>
      </c>
      <c r="K6824">
        <v>0</v>
      </c>
      <c r="L6824">
        <v>0</v>
      </c>
      <c r="M6824">
        <v>0</v>
      </c>
      <c r="N6824">
        <v>0</v>
      </c>
      <c r="O6824">
        <v>3.5731257040000002</v>
      </c>
      <c r="P6824">
        <v>0</v>
      </c>
      <c r="Q6824">
        <v>0</v>
      </c>
    </row>
    <row r="6825" spans="1:17">
      <c r="A6825" t="s">
        <v>17724</v>
      </c>
      <c r="B6825" s="14" t="s">
        <v>6102</v>
      </c>
      <c r="C6825">
        <v>1.0437430459999999</v>
      </c>
      <c r="D6825">
        <v>2.4663896780000001</v>
      </c>
      <c r="E6825">
        <v>3.1091647469999999</v>
      </c>
      <c r="F6825">
        <v>1.1365902699999999</v>
      </c>
      <c r="G6825">
        <v>2.0426620679999998</v>
      </c>
      <c r="H6825">
        <v>1.7370380560000001</v>
      </c>
      <c r="I6825">
        <v>0.50737030800000005</v>
      </c>
      <c r="J6825">
        <v>0.88210467800000003</v>
      </c>
      <c r="K6825">
        <v>1.8939750369999999</v>
      </c>
      <c r="L6825">
        <v>0.87932938500000002</v>
      </c>
      <c r="M6825">
        <v>2.67135108</v>
      </c>
      <c r="N6825">
        <v>0.81487347099999996</v>
      </c>
      <c r="O6825">
        <v>3.8530757379999998</v>
      </c>
      <c r="P6825">
        <v>0.31318907699999998</v>
      </c>
      <c r="Q6825">
        <v>0.95667013400000001</v>
      </c>
    </row>
    <row r="6826" spans="1:17">
      <c r="A6826" t="e">
        <v>#N/A</v>
      </c>
      <c r="B6826" s="14" t="s">
        <v>17725</v>
      </c>
      <c r="C6826">
        <v>0</v>
      </c>
      <c r="D6826">
        <v>0.74683789499999997</v>
      </c>
      <c r="E6826">
        <v>0.35865680799999999</v>
      </c>
      <c r="F6826">
        <v>0.229444328</v>
      </c>
      <c r="G6826">
        <v>0.29107321400000002</v>
      </c>
      <c r="H6826">
        <v>7.1210379589999997</v>
      </c>
      <c r="I6826">
        <v>78.661035780000006</v>
      </c>
      <c r="J6826">
        <v>0</v>
      </c>
      <c r="K6826">
        <v>0</v>
      </c>
      <c r="L6826">
        <v>1.0650652860000001</v>
      </c>
      <c r="M6826">
        <v>0</v>
      </c>
      <c r="N6826">
        <v>0</v>
      </c>
      <c r="O6826">
        <v>0</v>
      </c>
      <c r="P6826">
        <v>3.287633096</v>
      </c>
      <c r="Q6826">
        <v>13.90490754</v>
      </c>
    </row>
    <row r="6827" spans="1:17">
      <c r="A6827" t="s">
        <v>17726</v>
      </c>
      <c r="B6827" s="14" t="s">
        <v>32</v>
      </c>
      <c r="C6827">
        <v>4.4949587160000002</v>
      </c>
      <c r="D6827">
        <v>0.49789192999999998</v>
      </c>
      <c r="E6827">
        <v>0.29888067299999999</v>
      </c>
      <c r="F6827">
        <v>7.6481442999999996E-2</v>
      </c>
      <c r="G6827">
        <v>0</v>
      </c>
      <c r="H6827">
        <v>0.21578902899999999</v>
      </c>
      <c r="I6827">
        <v>0</v>
      </c>
      <c r="J6827">
        <v>0.56982762099999995</v>
      </c>
      <c r="K6827">
        <v>0.25489210499999998</v>
      </c>
      <c r="L6827">
        <v>1.4200870480000001</v>
      </c>
      <c r="M6827">
        <v>0</v>
      </c>
      <c r="N6827">
        <v>0.41557671800000001</v>
      </c>
      <c r="O6827">
        <v>0</v>
      </c>
      <c r="P6827">
        <v>0.168596569</v>
      </c>
      <c r="Q6827">
        <v>0</v>
      </c>
    </row>
    <row r="6828" spans="1:17">
      <c r="A6828" t="e">
        <v>#N/A</v>
      </c>
      <c r="B6828" s="14" t="s">
        <v>17727</v>
      </c>
      <c r="C6828">
        <v>15.38652504</v>
      </c>
      <c r="D6828">
        <v>0.40903565800000002</v>
      </c>
      <c r="E6828">
        <v>6.5477584000000005E-2</v>
      </c>
      <c r="F6828">
        <v>0</v>
      </c>
      <c r="G6828">
        <v>0.21255719100000001</v>
      </c>
      <c r="H6828">
        <v>0.236370993</v>
      </c>
      <c r="I6828">
        <v>1.7950776610000001</v>
      </c>
      <c r="J6828">
        <v>0.156044449</v>
      </c>
      <c r="K6828">
        <v>6.7008893260000004</v>
      </c>
      <c r="L6828">
        <v>6.9999074659999998</v>
      </c>
      <c r="M6828">
        <v>11.81406011</v>
      </c>
      <c r="N6828">
        <v>0.30347629199999998</v>
      </c>
      <c r="O6828">
        <v>14.99541279</v>
      </c>
      <c r="P6828">
        <v>9.2338657000000005E-2</v>
      </c>
      <c r="Q6828">
        <v>3.3847017849999999</v>
      </c>
    </row>
    <row r="6829" spans="1:17">
      <c r="A6829" t="e">
        <v>#N/A</v>
      </c>
      <c r="B6829" s="14" t="s">
        <v>17728</v>
      </c>
      <c r="C6829">
        <v>1.3194068109999999</v>
      </c>
      <c r="D6829">
        <v>0.58458557300000002</v>
      </c>
      <c r="E6829">
        <v>0.56147551399999995</v>
      </c>
      <c r="F6829">
        <v>0.53879099500000005</v>
      </c>
      <c r="G6829">
        <v>0</v>
      </c>
      <c r="H6829">
        <v>0</v>
      </c>
      <c r="I6829">
        <v>0</v>
      </c>
      <c r="J6829">
        <v>0.83630850899999998</v>
      </c>
      <c r="K6829">
        <v>1.7956456620000001</v>
      </c>
      <c r="L6829">
        <v>0</v>
      </c>
      <c r="M6829">
        <v>0</v>
      </c>
      <c r="N6829">
        <v>0.48793752000000001</v>
      </c>
      <c r="O6829">
        <v>1.4612143449999999</v>
      </c>
      <c r="P6829">
        <v>0.39590568100000001</v>
      </c>
      <c r="Q6829">
        <v>3.628011018</v>
      </c>
    </row>
    <row r="6830" spans="1:17">
      <c r="A6830" t="e">
        <v>#N/A</v>
      </c>
      <c r="B6830" s="14" t="s">
        <v>17729</v>
      </c>
      <c r="C6830">
        <v>14.033108370000001</v>
      </c>
      <c r="D6830">
        <v>0.222057384</v>
      </c>
      <c r="E6830">
        <v>0.21327892700000001</v>
      </c>
      <c r="F6830">
        <v>0.27288281800000003</v>
      </c>
      <c r="G6830">
        <v>0.51926896199999995</v>
      </c>
      <c r="H6830">
        <v>0.76992687599999998</v>
      </c>
      <c r="I6830">
        <v>2.9235366759999999</v>
      </c>
      <c r="J6830">
        <v>1.270701764</v>
      </c>
      <c r="K6830">
        <v>5.0019482320000002</v>
      </c>
      <c r="L6830">
        <v>7.6002231550000001</v>
      </c>
      <c r="M6830">
        <v>1.924086003</v>
      </c>
      <c r="N6830">
        <v>1.9770154529999999</v>
      </c>
      <c r="O6830">
        <v>12.21107037</v>
      </c>
      <c r="P6830">
        <v>0.45115950799999999</v>
      </c>
      <c r="Q6830">
        <v>3.4452895899999998</v>
      </c>
    </row>
    <row r="6831" spans="1:17">
      <c r="A6831" t="e">
        <v>#N/A</v>
      </c>
      <c r="B6831" s="14" t="s">
        <v>17730</v>
      </c>
      <c r="C6831">
        <v>20.478066049999999</v>
      </c>
      <c r="D6831">
        <v>0.75609621599999999</v>
      </c>
      <c r="E6831">
        <v>0</v>
      </c>
      <c r="F6831">
        <v>0.46457735900000002</v>
      </c>
      <c r="G6831">
        <v>0</v>
      </c>
      <c r="H6831">
        <v>0</v>
      </c>
      <c r="I6831">
        <v>2.4886303930000002</v>
      </c>
      <c r="J6831">
        <v>0.64900304900000005</v>
      </c>
      <c r="K6831">
        <v>3.0966230979999998</v>
      </c>
      <c r="L6831">
        <v>12.93922289</v>
      </c>
      <c r="M6831">
        <v>6.5514333310000001</v>
      </c>
      <c r="N6831">
        <v>0</v>
      </c>
      <c r="O6831">
        <v>5.6697531830000001</v>
      </c>
      <c r="P6831">
        <v>0</v>
      </c>
      <c r="Q6831">
        <v>0</v>
      </c>
    </row>
    <row r="6832" spans="1:17">
      <c r="A6832" t="e">
        <v>#N/A</v>
      </c>
      <c r="B6832" s="14" t="s">
        <v>17731</v>
      </c>
      <c r="C6832">
        <v>0</v>
      </c>
      <c r="D6832">
        <v>0</v>
      </c>
      <c r="E6832">
        <v>0</v>
      </c>
      <c r="F6832">
        <v>0</v>
      </c>
      <c r="G6832">
        <v>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</row>
    <row r="6833" spans="1:17">
      <c r="A6833" t="e">
        <v>#N/A</v>
      </c>
      <c r="B6833" s="14" t="s">
        <v>17732</v>
      </c>
      <c r="C6833">
        <v>21.735491159999999</v>
      </c>
      <c r="D6833">
        <v>0</v>
      </c>
      <c r="E6833">
        <v>0.210217507</v>
      </c>
      <c r="F6833">
        <v>0</v>
      </c>
      <c r="G6833">
        <v>0</v>
      </c>
      <c r="H6833">
        <v>0</v>
      </c>
      <c r="I6833">
        <v>0</v>
      </c>
      <c r="J6833">
        <v>0</v>
      </c>
      <c r="K6833">
        <v>0.89639089699999996</v>
      </c>
      <c r="L6833">
        <v>1.248521507</v>
      </c>
      <c r="M6833">
        <v>0</v>
      </c>
      <c r="N6833">
        <v>0</v>
      </c>
      <c r="O6833">
        <v>0</v>
      </c>
      <c r="P6833">
        <v>0</v>
      </c>
      <c r="Q6833">
        <v>0</v>
      </c>
    </row>
    <row r="6834" spans="1:17">
      <c r="A6834" t="e">
        <v>#N/A</v>
      </c>
      <c r="B6834" s="14" t="s">
        <v>17733</v>
      </c>
      <c r="C6834">
        <v>11.600402580000001</v>
      </c>
      <c r="D6834">
        <v>1.0279510350000001</v>
      </c>
      <c r="E6834">
        <v>2.2214557909999999</v>
      </c>
      <c r="F6834">
        <v>0</v>
      </c>
      <c r="G6834">
        <v>0.801268961</v>
      </c>
      <c r="H6834">
        <v>1.7820779369999999</v>
      </c>
      <c r="I6834">
        <v>13.5336754</v>
      </c>
      <c r="J6834">
        <v>12.352934449999999</v>
      </c>
      <c r="K6834">
        <v>4.2100156719999999</v>
      </c>
      <c r="L6834">
        <v>10.26172452</v>
      </c>
      <c r="M6834">
        <v>0</v>
      </c>
      <c r="N6834">
        <v>2.288006647</v>
      </c>
      <c r="O6834">
        <v>12.847193539999999</v>
      </c>
      <c r="P6834">
        <v>4.1770273570000001</v>
      </c>
      <c r="Q6834">
        <v>3.1897962039999999</v>
      </c>
    </row>
    <row r="6835" spans="1:17">
      <c r="A6835" t="e">
        <v>#N/A</v>
      </c>
      <c r="B6835" s="14" t="s">
        <v>17734</v>
      </c>
      <c r="C6835">
        <v>0</v>
      </c>
      <c r="D6835">
        <v>0</v>
      </c>
      <c r="E6835">
        <v>0</v>
      </c>
      <c r="F6835">
        <v>0</v>
      </c>
      <c r="G6835">
        <v>0.25378269599999997</v>
      </c>
      <c r="H6835">
        <v>0</v>
      </c>
      <c r="I6835">
        <v>0</v>
      </c>
      <c r="J6835">
        <v>0</v>
      </c>
      <c r="K6835">
        <v>0.66671066700000003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1.010291324</v>
      </c>
    </row>
    <row r="6836" spans="1:17">
      <c r="A6836" t="s">
        <v>17735</v>
      </c>
      <c r="B6836" s="14" t="s">
        <v>17736</v>
      </c>
      <c r="C6836">
        <v>38.449334360000002</v>
      </c>
      <c r="D6836">
        <v>326.51623999999998</v>
      </c>
      <c r="E6836">
        <v>184.22592460000001</v>
      </c>
      <c r="F6836">
        <v>401.05681829999997</v>
      </c>
      <c r="G6836">
        <v>148.035822</v>
      </c>
      <c r="H6836">
        <v>24.064197239999999</v>
      </c>
      <c r="I6836">
        <v>141.2169026</v>
      </c>
      <c r="J6836">
        <v>305.81322080000001</v>
      </c>
      <c r="K6836">
        <v>490.97493109999999</v>
      </c>
      <c r="L6836">
        <v>156.56459699999999</v>
      </c>
      <c r="M6836">
        <v>27.335290799999999</v>
      </c>
      <c r="N6836">
        <v>204.51031829999999</v>
      </c>
      <c r="O6836">
        <v>9.4626225539999993</v>
      </c>
      <c r="P6836">
        <v>460.8485475</v>
      </c>
      <c r="Q6836">
        <v>253.5448011</v>
      </c>
    </row>
    <row r="6837" spans="1:17">
      <c r="A6837" t="s">
        <v>17737</v>
      </c>
      <c r="B6837" s="14" t="s">
        <v>2081</v>
      </c>
      <c r="C6837">
        <v>6.8510402299999997</v>
      </c>
      <c r="D6837">
        <v>1.7295117529999999</v>
      </c>
      <c r="E6837">
        <v>2.9154702719999999</v>
      </c>
      <c r="F6837">
        <v>1.7783705860000001</v>
      </c>
      <c r="G6837">
        <v>1.870864101</v>
      </c>
      <c r="H6837">
        <v>0.97904281699999995</v>
      </c>
      <c r="I6837">
        <v>8.8292612259999999</v>
      </c>
      <c r="J6837">
        <v>4.0193787109999999</v>
      </c>
      <c r="K6837">
        <v>2.8911373060000001</v>
      </c>
      <c r="L6837">
        <v>3.5235088060000002</v>
      </c>
      <c r="M6837">
        <v>1.835007947</v>
      </c>
      <c r="N6837">
        <v>5.2440106059999998</v>
      </c>
      <c r="O6837">
        <v>3.5290130409999998</v>
      </c>
      <c r="P6837">
        <v>4.3266289670000004</v>
      </c>
      <c r="Q6837">
        <v>3.395311623</v>
      </c>
    </row>
    <row r="6838" spans="1:17">
      <c r="A6838" t="s">
        <v>17738</v>
      </c>
      <c r="B6838" s="14" t="s">
        <v>5358</v>
      </c>
      <c r="C6838">
        <v>1.8060101980000001</v>
      </c>
      <c r="D6838">
        <v>11.73602406</v>
      </c>
      <c r="E6838">
        <v>15.371006059999999</v>
      </c>
      <c r="F6838">
        <v>12.537493660000001</v>
      </c>
      <c r="G6838">
        <v>12.26665689</v>
      </c>
      <c r="H6838">
        <v>9.4793037760000001</v>
      </c>
      <c r="I6838">
        <v>28.97114041</v>
      </c>
      <c r="J6838">
        <v>37.700202410000003</v>
      </c>
      <c r="K6838">
        <v>30.58705264</v>
      </c>
      <c r="L6838">
        <v>13.69369653</v>
      </c>
      <c r="M6838">
        <v>1.155573518</v>
      </c>
      <c r="N6838">
        <v>18.70095229</v>
      </c>
      <c r="O6838">
        <v>4.0002340240000001</v>
      </c>
      <c r="P6838">
        <v>27.728114300000001</v>
      </c>
      <c r="Q6838">
        <v>12.828932549999999</v>
      </c>
    </row>
    <row r="6839" spans="1:17">
      <c r="A6839" t="s">
        <v>17739</v>
      </c>
      <c r="B6839" s="14" t="s">
        <v>2054</v>
      </c>
      <c r="C6839">
        <v>2.2163202069999999</v>
      </c>
      <c r="D6839">
        <v>1.2183804460000001</v>
      </c>
      <c r="E6839">
        <v>1.187680863</v>
      </c>
      <c r="F6839">
        <v>1.284952088</v>
      </c>
      <c r="G6839">
        <v>1.27572339</v>
      </c>
      <c r="H6839">
        <v>0.63051058000000004</v>
      </c>
      <c r="I6839">
        <v>1.7956128659999999</v>
      </c>
      <c r="J6839">
        <v>2.0916190509999999</v>
      </c>
      <c r="K6839">
        <v>2.867346194</v>
      </c>
      <c r="L6839">
        <v>1.5041321519999999</v>
      </c>
      <c r="M6839">
        <v>2.0483809640000001</v>
      </c>
      <c r="N6839">
        <v>1.133315954</v>
      </c>
      <c r="O6839">
        <v>2.1818012649999998</v>
      </c>
      <c r="P6839">
        <v>1.145340735</v>
      </c>
      <c r="Q6839">
        <v>1.636426954</v>
      </c>
    </row>
    <row r="6840" spans="1:17">
      <c r="A6840" t="s">
        <v>17740</v>
      </c>
      <c r="B6840" s="14" t="s">
        <v>5348</v>
      </c>
      <c r="C6840">
        <v>12.185048070000001</v>
      </c>
      <c r="D6840">
        <v>1.82391631</v>
      </c>
      <c r="E6840">
        <v>1.401450047</v>
      </c>
      <c r="F6840">
        <v>0.89655279799999998</v>
      </c>
      <c r="G6840">
        <v>1.0236306820000001</v>
      </c>
      <c r="H6840">
        <v>1.011833725</v>
      </c>
      <c r="I6840">
        <v>3.3618340400000002</v>
      </c>
      <c r="J6840">
        <v>2.337929114</v>
      </c>
      <c r="K6840">
        <v>4.3325560000000003</v>
      </c>
      <c r="L6840">
        <v>5.8264336999999999</v>
      </c>
      <c r="M6840">
        <v>5.057246782</v>
      </c>
      <c r="N6840">
        <v>1.055511839</v>
      </c>
      <c r="O6840">
        <v>9.8474660549999999</v>
      </c>
      <c r="P6840">
        <v>1.3340506029999999</v>
      </c>
      <c r="Q6840">
        <v>4.301391851</v>
      </c>
    </row>
    <row r="6841" spans="1:17">
      <c r="A6841" t="s">
        <v>17741</v>
      </c>
      <c r="B6841" s="14" t="s">
        <v>8136</v>
      </c>
      <c r="C6841">
        <v>26.292548029999999</v>
      </c>
      <c r="D6841">
        <v>110.66891510000001</v>
      </c>
      <c r="E6841">
        <v>99.686711000000003</v>
      </c>
      <c r="F6841">
        <v>190.17685829999999</v>
      </c>
      <c r="G6841">
        <v>79.688880760000004</v>
      </c>
      <c r="H6841">
        <v>339.3205499</v>
      </c>
      <c r="I6841">
        <v>78.669130699999997</v>
      </c>
      <c r="J6841">
        <v>132.2902359</v>
      </c>
      <c r="K6841">
        <v>106.7315224</v>
      </c>
      <c r="L6841">
        <v>32.366994990000002</v>
      </c>
      <c r="M6841">
        <v>20.013873719999999</v>
      </c>
      <c r="N6841">
        <v>107.4603386</v>
      </c>
      <c r="O6841">
        <v>13.555128910000001</v>
      </c>
      <c r="P6841">
        <v>344.41447520000003</v>
      </c>
      <c r="Q6841">
        <v>234.03160099999999</v>
      </c>
    </row>
    <row r="6842" spans="1:17">
      <c r="A6842" t="s">
        <v>17742</v>
      </c>
      <c r="B6842" s="14" t="s">
        <v>5317</v>
      </c>
      <c r="C6842">
        <v>10.6348973</v>
      </c>
      <c r="D6842">
        <v>1.997875992</v>
      </c>
      <c r="E6842">
        <v>1.3486574760000001</v>
      </c>
      <c r="F6842">
        <v>1.7834640530000001</v>
      </c>
      <c r="G6842">
        <v>1.425083423</v>
      </c>
      <c r="H6842">
        <v>1.1763036069999999</v>
      </c>
      <c r="I6842">
        <v>4.4666147479999996</v>
      </c>
      <c r="J6842">
        <v>2.7718785650000002</v>
      </c>
      <c r="K6842">
        <v>3.5894416680000001</v>
      </c>
      <c r="L6842">
        <v>3.225475834</v>
      </c>
      <c r="M6842">
        <v>7.1857913169999996</v>
      </c>
      <c r="N6842">
        <v>1.594157083</v>
      </c>
      <c r="O6842">
        <v>7.9147605209999998</v>
      </c>
      <c r="P6842">
        <v>3.1528496220000002</v>
      </c>
      <c r="Q6842">
        <v>5.1467828329999996</v>
      </c>
    </row>
    <row r="6843" spans="1:17">
      <c r="A6843" t="s">
        <v>17743</v>
      </c>
      <c r="B6843" s="14" t="s">
        <v>7071</v>
      </c>
      <c r="C6843">
        <v>7.3417659019999997</v>
      </c>
      <c r="D6843">
        <v>7.9289289839999997</v>
      </c>
      <c r="E6843">
        <v>12.790100280000001</v>
      </c>
      <c r="F6843">
        <v>11.742450850000001</v>
      </c>
      <c r="G6843">
        <v>6.8143473610000003</v>
      </c>
      <c r="H6843">
        <v>15.50803822</v>
      </c>
      <c r="I6843">
        <v>6.6916506130000002</v>
      </c>
      <c r="J6843">
        <v>11.51764079</v>
      </c>
      <c r="K6843">
        <v>5.8285328080000003</v>
      </c>
      <c r="L6843">
        <v>1.1597377550000001</v>
      </c>
      <c r="M6843">
        <v>5.2848228869999998</v>
      </c>
      <c r="N6843">
        <v>3.1676180920000001</v>
      </c>
      <c r="O6843">
        <v>6.0981345349999998</v>
      </c>
      <c r="P6843">
        <v>0.68843599</v>
      </c>
      <c r="Q6843">
        <v>11.98654529</v>
      </c>
    </row>
    <row r="6844" spans="1:17">
      <c r="A6844" t="s">
        <v>17744</v>
      </c>
      <c r="B6844" s="14" t="s">
        <v>4826</v>
      </c>
      <c r="C6844">
        <v>1.715777026</v>
      </c>
      <c r="D6844">
        <v>0.49705654100000002</v>
      </c>
      <c r="E6844">
        <v>0.49144808699999998</v>
      </c>
      <c r="F6844">
        <v>0.35930879199999999</v>
      </c>
      <c r="G6844">
        <v>0.34186451299999998</v>
      </c>
      <c r="H6844">
        <v>0.25344349100000002</v>
      </c>
      <c r="I6844">
        <v>2.6946244080000001</v>
      </c>
      <c r="J6844">
        <v>0.55214001800000001</v>
      </c>
      <c r="K6844">
        <v>1.796219534</v>
      </c>
      <c r="L6844">
        <v>1.3343099780000001</v>
      </c>
      <c r="M6844">
        <v>1.773430499</v>
      </c>
      <c r="N6844">
        <v>0.341665422</v>
      </c>
      <c r="O6844">
        <v>2.4848582719999999</v>
      </c>
      <c r="P6844">
        <v>0.25742093599999999</v>
      </c>
      <c r="Q6844">
        <v>1.905314511</v>
      </c>
    </row>
    <row r="6845" spans="1:17">
      <c r="A6845" t="s">
        <v>17745</v>
      </c>
      <c r="B6845" s="14" t="s">
        <v>5594</v>
      </c>
      <c r="C6845">
        <v>20.886804529999999</v>
      </c>
      <c r="D6845">
        <v>0.59936872500000005</v>
      </c>
      <c r="E6845">
        <v>0.69080910399999995</v>
      </c>
      <c r="F6845">
        <v>0.38300848300000001</v>
      </c>
      <c r="G6845">
        <v>0.59801205499999999</v>
      </c>
      <c r="H6845">
        <v>1.5378361229999999</v>
      </c>
      <c r="I6845">
        <v>4.1033706590000003</v>
      </c>
      <c r="J6845">
        <v>4.2118302380000001</v>
      </c>
      <c r="K6845">
        <v>4.7130993060000002</v>
      </c>
      <c r="L6845">
        <v>7.2483609720000004</v>
      </c>
      <c r="M6845">
        <v>9.7636271889999993</v>
      </c>
      <c r="N6845">
        <v>2.7215047619999999</v>
      </c>
      <c r="O6845">
        <v>20.25520315</v>
      </c>
      <c r="P6845">
        <v>1.0878587580000001</v>
      </c>
      <c r="Q6845">
        <v>5.1332648040000004</v>
      </c>
    </row>
    <row r="6846" spans="1:17">
      <c r="A6846" t="s">
        <v>17746</v>
      </c>
      <c r="B6846" s="14" t="s">
        <v>2979</v>
      </c>
      <c r="C6846">
        <v>6.2501720650000001</v>
      </c>
      <c r="D6846">
        <v>5.6752423739999998</v>
      </c>
      <c r="E6846">
        <v>5.5083507059999999</v>
      </c>
      <c r="F6846">
        <v>5.7243187500000001</v>
      </c>
      <c r="G6846">
        <v>5.6629294540000004</v>
      </c>
      <c r="H6846">
        <v>4.771187361</v>
      </c>
      <c r="I6846">
        <v>8.3270540139999998</v>
      </c>
      <c r="J6846">
        <v>8.8624325240000008</v>
      </c>
      <c r="K6846">
        <v>8.5411715560000001</v>
      </c>
      <c r="L6846">
        <v>4.5830443809999997</v>
      </c>
      <c r="M6846">
        <v>3.1104619009999999</v>
      </c>
      <c r="N6846">
        <v>4.8511127490000003</v>
      </c>
      <c r="O6846">
        <v>3.4182368470000002</v>
      </c>
      <c r="P6846">
        <v>10.407577720000001</v>
      </c>
      <c r="Q6846">
        <v>6.4183324600000002</v>
      </c>
    </row>
    <row r="6847" spans="1:17">
      <c r="A6847" t="s">
        <v>17747</v>
      </c>
      <c r="B6847" s="14" t="s">
        <v>17748</v>
      </c>
      <c r="C6847">
        <v>2.810473837</v>
      </c>
      <c r="D6847">
        <v>0.51274098899999998</v>
      </c>
      <c r="E6847">
        <v>0.68594191400000004</v>
      </c>
      <c r="F6847">
        <v>0.47257448699999999</v>
      </c>
      <c r="G6847">
        <v>0.59950828199999995</v>
      </c>
      <c r="H6847">
        <v>0.88889876300000004</v>
      </c>
      <c r="I6847">
        <v>1.928738367</v>
      </c>
      <c r="J6847">
        <v>1.404181404</v>
      </c>
      <c r="K6847">
        <v>1.3499689960000001</v>
      </c>
      <c r="L6847">
        <v>1.9847393529999999</v>
      </c>
      <c r="M6847">
        <v>0.63468649600000004</v>
      </c>
      <c r="N6847">
        <v>0.87632120099999999</v>
      </c>
      <c r="O6847">
        <v>1.8309050849999999</v>
      </c>
      <c r="P6847">
        <v>1.2897840009999999</v>
      </c>
      <c r="Q6847">
        <v>1.3637719559999999</v>
      </c>
    </row>
    <row r="6848" spans="1:17">
      <c r="A6848" t="s">
        <v>17747</v>
      </c>
      <c r="B6848" s="14" t="s">
        <v>7074</v>
      </c>
      <c r="C6848">
        <v>2.7313117199999999</v>
      </c>
      <c r="D6848">
        <v>3.6788681489999999</v>
      </c>
      <c r="E6848">
        <v>3.696157661</v>
      </c>
      <c r="F6848">
        <v>3.04863529</v>
      </c>
      <c r="G6848">
        <v>3.0185370370000002</v>
      </c>
      <c r="H6848">
        <v>1.216810358</v>
      </c>
      <c r="I6848">
        <v>4.3017753939999999</v>
      </c>
      <c r="J6848">
        <v>5.1244914509999999</v>
      </c>
      <c r="K6848">
        <v>2.7259294600000001</v>
      </c>
      <c r="L6848">
        <v>2.3470883150000001</v>
      </c>
      <c r="M6848">
        <v>2.9360127149999999</v>
      </c>
      <c r="N6848">
        <v>4.0537969629999999</v>
      </c>
      <c r="O6848">
        <v>2.661884122</v>
      </c>
      <c r="P6848">
        <v>3.2290926209999999</v>
      </c>
      <c r="Q6848">
        <v>4.4311163669999996</v>
      </c>
    </row>
    <row r="6849" spans="1:17">
      <c r="A6849" t="s">
        <v>17749</v>
      </c>
      <c r="B6849" s="14" t="s">
        <v>3487</v>
      </c>
      <c r="C6849">
        <v>4.9101425760000001</v>
      </c>
      <c r="D6849">
        <v>5.6239557390000003</v>
      </c>
      <c r="E6849">
        <v>5.8462057749999996</v>
      </c>
      <c r="F6849">
        <v>4.5505781299999999</v>
      </c>
      <c r="G6849">
        <v>4.997137285</v>
      </c>
      <c r="H6849">
        <v>2.7684646110000002</v>
      </c>
      <c r="I6849">
        <v>5.6370342889999998</v>
      </c>
      <c r="J6849">
        <v>6.6484093489999996</v>
      </c>
      <c r="K6849">
        <v>7.8198937700000002</v>
      </c>
      <c r="L6849">
        <v>7.6572616790000003</v>
      </c>
      <c r="M6849">
        <v>3.0080575500000002</v>
      </c>
      <c r="N6849">
        <v>3.734723727</v>
      </c>
      <c r="O6849">
        <v>3.9337827129999998</v>
      </c>
      <c r="P6849">
        <v>3.4796233459999999</v>
      </c>
      <c r="Q6849">
        <v>4.16537516</v>
      </c>
    </row>
    <row r="6850" spans="1:17">
      <c r="A6850" t="s">
        <v>17750</v>
      </c>
      <c r="B6850" s="14" t="s">
        <v>4540</v>
      </c>
      <c r="C6850">
        <v>8.2139439799999998</v>
      </c>
      <c r="D6850">
        <v>0.55851061599999996</v>
      </c>
      <c r="E6850">
        <v>0.57103983700000005</v>
      </c>
      <c r="F6850">
        <v>0.47601339100000001</v>
      </c>
      <c r="G6850">
        <v>0.50556631500000004</v>
      </c>
      <c r="H6850">
        <v>1.108797802</v>
      </c>
      <c r="I6850">
        <v>1.067396021</v>
      </c>
      <c r="J6850">
        <v>0.94849703900000004</v>
      </c>
      <c r="K6850">
        <v>1.9738075639999999</v>
      </c>
      <c r="L6850">
        <v>3.4685933759999998</v>
      </c>
      <c r="M6850">
        <v>1.951367254</v>
      </c>
      <c r="N6850">
        <v>0.57645106400000001</v>
      </c>
      <c r="O6850">
        <v>4.8636165550000001</v>
      </c>
      <c r="P6850">
        <v>0.59177296099999999</v>
      </c>
      <c r="Q6850">
        <v>2.65554617</v>
      </c>
    </row>
    <row r="6851" spans="1:17">
      <c r="A6851" t="s">
        <v>17751</v>
      </c>
      <c r="B6851" s="14" t="s">
        <v>2045</v>
      </c>
      <c r="C6851">
        <v>0.95706681800000004</v>
      </c>
      <c r="D6851">
        <v>0.90109496899999997</v>
      </c>
      <c r="E6851">
        <v>0.94183776500000005</v>
      </c>
      <c r="F6851">
        <v>1.4655989110000001</v>
      </c>
      <c r="G6851">
        <v>0.61975322300000002</v>
      </c>
      <c r="H6851">
        <v>0.27567486000000002</v>
      </c>
      <c r="I6851">
        <v>2.7914185640000002</v>
      </c>
      <c r="J6851">
        <v>7.5223188529999998</v>
      </c>
      <c r="K6851">
        <v>1.736692444</v>
      </c>
      <c r="L6851">
        <v>1.20946</v>
      </c>
      <c r="M6851">
        <v>0</v>
      </c>
      <c r="N6851">
        <v>4.3652409560000001</v>
      </c>
      <c r="O6851">
        <v>0.79494801299999995</v>
      </c>
      <c r="P6851">
        <v>3.8769396440000001</v>
      </c>
      <c r="Q6851">
        <v>2.1382353470000002</v>
      </c>
    </row>
    <row r="6852" spans="1:17">
      <c r="A6852" t="s">
        <v>17752</v>
      </c>
      <c r="B6852" s="14" t="s">
        <v>5440</v>
      </c>
      <c r="C6852">
        <v>1.2254431219999999</v>
      </c>
      <c r="D6852">
        <v>4.3436269259999998</v>
      </c>
      <c r="E6852">
        <v>4.5956229359999998</v>
      </c>
      <c r="F6852">
        <v>4.2535710440000001</v>
      </c>
      <c r="G6852">
        <v>3.1212635849999999</v>
      </c>
      <c r="H6852">
        <v>1.5295728280000001</v>
      </c>
      <c r="I6852">
        <v>11.61607006</v>
      </c>
      <c r="J6852">
        <v>15.729176280000001</v>
      </c>
      <c r="K6852">
        <v>4.4473756059999996</v>
      </c>
      <c r="L6852">
        <v>3.4843753039999998</v>
      </c>
      <c r="M6852">
        <v>0</v>
      </c>
      <c r="N6852">
        <v>3.9276315890000002</v>
      </c>
      <c r="O6852">
        <v>0</v>
      </c>
      <c r="P6852">
        <v>6.1131890230000003</v>
      </c>
      <c r="Q6852">
        <v>4.4226477050000002</v>
      </c>
    </row>
    <row r="6853" spans="1:17">
      <c r="A6853" t="s">
        <v>17753</v>
      </c>
      <c r="B6853" s="14" t="s">
        <v>1879</v>
      </c>
      <c r="C6853">
        <v>3.3758119780000002</v>
      </c>
      <c r="D6853">
        <v>12.38116138</v>
      </c>
      <c r="E6853">
        <v>14.88458329</v>
      </c>
      <c r="F6853">
        <v>12.50898802</v>
      </c>
      <c r="G6853">
        <v>9.5213458790000001</v>
      </c>
      <c r="H6853">
        <v>10.083874249999999</v>
      </c>
      <c r="I6853">
        <v>15.316039549999999</v>
      </c>
      <c r="J6853">
        <v>20.731943609999998</v>
      </c>
      <c r="K6853">
        <v>8.167659832</v>
      </c>
      <c r="L6853">
        <v>4.7400725699999997</v>
      </c>
      <c r="M6853">
        <v>0.72000311800000005</v>
      </c>
      <c r="N6853">
        <v>17.616716029999999</v>
      </c>
      <c r="O6853">
        <v>4.1540425990000003</v>
      </c>
      <c r="P6853">
        <v>26.61827439</v>
      </c>
      <c r="Q6853">
        <v>17.791588090000001</v>
      </c>
    </row>
    <row r="6854" spans="1:17">
      <c r="A6854" t="s">
        <v>17754</v>
      </c>
      <c r="B6854" s="14" t="s">
        <v>4654</v>
      </c>
      <c r="C6854">
        <v>6.8614634600000004</v>
      </c>
      <c r="D6854">
        <v>2.9070839550000001</v>
      </c>
      <c r="E6854">
        <v>3.5860094249999999</v>
      </c>
      <c r="F6854">
        <v>3.2105527779999998</v>
      </c>
      <c r="G6854">
        <v>2.9621157839999999</v>
      </c>
      <c r="H6854">
        <v>3.2939758330000002</v>
      </c>
      <c r="I6854">
        <v>7.5046548939999997</v>
      </c>
      <c r="J6854">
        <v>9.5463878120000007</v>
      </c>
      <c r="K6854">
        <v>7.587208929</v>
      </c>
      <c r="L6854">
        <v>5.5819153650000004</v>
      </c>
      <c r="M6854">
        <v>3.1280883130000001</v>
      </c>
      <c r="N6854">
        <v>4.7894893039999999</v>
      </c>
      <c r="O6854">
        <v>5.6042046350000003</v>
      </c>
      <c r="P6854">
        <v>6.0608103069999997</v>
      </c>
      <c r="Q6854">
        <v>4.1271921809999998</v>
      </c>
    </row>
    <row r="6855" spans="1:17">
      <c r="A6855" t="s">
        <v>17755</v>
      </c>
      <c r="B6855" s="14" t="s">
        <v>4848</v>
      </c>
      <c r="C6855">
        <v>4.7306657230000004</v>
      </c>
      <c r="D6855">
        <v>31.01516041</v>
      </c>
      <c r="E6855">
        <v>17.764615920000001</v>
      </c>
      <c r="F6855">
        <v>37.644142469999998</v>
      </c>
      <c r="G6855">
        <v>14.108039339999999</v>
      </c>
      <c r="H6855">
        <v>3.2899475960000002</v>
      </c>
      <c r="I6855">
        <v>20.13710339</v>
      </c>
      <c r="J6855">
        <v>37.651955450000003</v>
      </c>
      <c r="K6855">
        <v>46.923426999999997</v>
      </c>
      <c r="L6855">
        <v>15.107110240000001</v>
      </c>
      <c r="M6855">
        <v>3.4359529609999999</v>
      </c>
      <c r="N6855">
        <v>22.601326350000001</v>
      </c>
      <c r="O6855">
        <v>2.1239632670000002</v>
      </c>
      <c r="P6855">
        <v>46.037824739999998</v>
      </c>
      <c r="Q6855">
        <v>25.57663526</v>
      </c>
    </row>
    <row r="6856" spans="1:17">
      <c r="A6856" t="e">
        <v>#N/A</v>
      </c>
      <c r="B6856" s="14" t="s">
        <v>17756</v>
      </c>
      <c r="C6856">
        <v>19.640831810000002</v>
      </c>
      <c r="D6856">
        <v>0.22900536199999999</v>
      </c>
      <c r="E6856">
        <v>0.38491641199999999</v>
      </c>
      <c r="F6856">
        <v>0.140710539</v>
      </c>
      <c r="G6856">
        <v>0.53551642700000002</v>
      </c>
      <c r="H6856">
        <v>0</v>
      </c>
      <c r="I6856">
        <v>2.2612586549999998</v>
      </c>
      <c r="J6856">
        <v>0.72075349099999997</v>
      </c>
      <c r="K6856">
        <v>2.3447521579999999</v>
      </c>
      <c r="L6856">
        <v>5.8785205380000001</v>
      </c>
      <c r="M6856">
        <v>0.992144472</v>
      </c>
      <c r="N6856">
        <v>0.50971862700000004</v>
      </c>
      <c r="O6856">
        <v>8.5862344830000001</v>
      </c>
      <c r="P6856">
        <v>0.155091963</v>
      </c>
      <c r="Q6856">
        <v>0.355308964</v>
      </c>
    </row>
    <row r="6857" spans="1:17">
      <c r="A6857" t="e">
        <v>#N/A</v>
      </c>
      <c r="B6857" s="14" t="s">
        <v>17757</v>
      </c>
      <c r="C6857">
        <v>9.0621326769999992</v>
      </c>
      <c r="D6857">
        <v>0</v>
      </c>
      <c r="E6857">
        <v>0.27545742299999998</v>
      </c>
      <c r="F6857">
        <v>0.70487599300000003</v>
      </c>
      <c r="G6857">
        <v>0.447103056</v>
      </c>
      <c r="H6857">
        <v>3.4803591049999998</v>
      </c>
      <c r="I6857">
        <v>77.404986719999997</v>
      </c>
      <c r="J6857">
        <v>1.969388564</v>
      </c>
      <c r="K6857">
        <v>5.2856152869999997</v>
      </c>
      <c r="L6857">
        <v>4.9079810970000004</v>
      </c>
      <c r="M6857">
        <v>7.4550793080000002</v>
      </c>
      <c r="N6857">
        <v>6.064293481</v>
      </c>
      <c r="O6857">
        <v>1.43373069</v>
      </c>
      <c r="P6857">
        <v>6.2153468710000004</v>
      </c>
      <c r="Q6857">
        <v>23.13852168</v>
      </c>
    </row>
    <row r="6858" spans="1:17">
      <c r="A6858" t="e">
        <v>#N/A</v>
      </c>
      <c r="B6858" s="14" t="s">
        <v>17758</v>
      </c>
      <c r="C6858">
        <v>0</v>
      </c>
      <c r="D6858">
        <v>0.70920652799999995</v>
      </c>
      <c r="E6858">
        <v>0.68116990700000002</v>
      </c>
      <c r="F6858">
        <v>0.65364953999999997</v>
      </c>
      <c r="G6858">
        <v>0.55281346899999995</v>
      </c>
      <c r="H6858">
        <v>1.8442434459999999</v>
      </c>
      <c r="I6858">
        <v>0</v>
      </c>
      <c r="J6858">
        <v>6.8992210480000002</v>
      </c>
      <c r="K6858">
        <v>1.4522922279999999</v>
      </c>
      <c r="L6858">
        <v>4.0455968210000002</v>
      </c>
      <c r="M6858">
        <v>3.072571446</v>
      </c>
      <c r="N6858">
        <v>5.5249152769999998</v>
      </c>
      <c r="O6858">
        <v>0</v>
      </c>
      <c r="P6858">
        <v>1.9212167170000001</v>
      </c>
      <c r="Q6858">
        <v>3.3010681650000002</v>
      </c>
    </row>
    <row r="6859" spans="1:17">
      <c r="A6859" t="s">
        <v>17759</v>
      </c>
      <c r="B6859" s="14" t="s">
        <v>8165</v>
      </c>
      <c r="C6859">
        <v>0.82020721299999999</v>
      </c>
      <c r="D6859">
        <v>0.545110082</v>
      </c>
      <c r="E6859">
        <v>1.003491119</v>
      </c>
      <c r="F6859">
        <v>0.66987718500000004</v>
      </c>
      <c r="G6859">
        <v>0.84980660399999997</v>
      </c>
      <c r="H6859">
        <v>0.157502419</v>
      </c>
      <c r="I6859">
        <v>4.7844969629999996</v>
      </c>
      <c r="J6859">
        <v>1.8716036300000001</v>
      </c>
      <c r="K6859">
        <v>1.116260362</v>
      </c>
      <c r="L6859">
        <v>1.554762631</v>
      </c>
      <c r="M6859">
        <v>0.78721294200000003</v>
      </c>
      <c r="N6859">
        <v>2.6288219380000002</v>
      </c>
      <c r="O6859">
        <v>0.90836164900000005</v>
      </c>
      <c r="P6859">
        <v>0.86139955099999999</v>
      </c>
      <c r="Q6859">
        <v>0.56383686600000005</v>
      </c>
    </row>
    <row r="6860" spans="1:17">
      <c r="A6860" t="s">
        <v>17760</v>
      </c>
      <c r="B6860" s="14" t="s">
        <v>7904</v>
      </c>
      <c r="C6860">
        <v>8.0559674619999999</v>
      </c>
      <c r="D6860">
        <v>9.2051221030000008</v>
      </c>
      <c r="E6860">
        <v>10.104253399999999</v>
      </c>
      <c r="F6860">
        <v>8.1954498820000001</v>
      </c>
      <c r="G6860">
        <v>10.250319559999999</v>
      </c>
      <c r="H6860">
        <v>5.0480010540000002</v>
      </c>
      <c r="I6860">
        <v>11.129850100000001</v>
      </c>
      <c r="J6860">
        <v>9.1913224479999993</v>
      </c>
      <c r="K6860">
        <v>3.077547391</v>
      </c>
      <c r="L6860">
        <v>3.214878788</v>
      </c>
      <c r="M6860">
        <v>1.6277688560000001</v>
      </c>
      <c r="N6860">
        <v>9.7739462610000007</v>
      </c>
      <c r="O6860">
        <v>3.2869821670000001</v>
      </c>
      <c r="P6860">
        <v>8.7786190949999998</v>
      </c>
      <c r="Q6860">
        <v>6.1208717720000001</v>
      </c>
    </row>
    <row r="6861" spans="1:17">
      <c r="A6861" t="s">
        <v>17761</v>
      </c>
      <c r="B6861" s="14" t="s">
        <v>1072</v>
      </c>
      <c r="C6861">
        <v>4.3547381229999997</v>
      </c>
      <c r="D6861">
        <v>4.4216347249999997</v>
      </c>
      <c r="E6861">
        <v>4.0151913309999996</v>
      </c>
      <c r="F6861">
        <v>2.9885224589999999</v>
      </c>
      <c r="G6861">
        <v>3.3839179480000001</v>
      </c>
      <c r="H6861">
        <v>2.9268046249999999</v>
      </c>
      <c r="I6861">
        <v>5.0275582380000001</v>
      </c>
      <c r="J6861">
        <v>4.1633906820000002</v>
      </c>
      <c r="K6861">
        <v>7.4905353530000003</v>
      </c>
      <c r="L6861">
        <v>8.1400749749999992</v>
      </c>
      <c r="M6861">
        <v>2.4380773420000001</v>
      </c>
      <c r="N6861">
        <v>1.990696469</v>
      </c>
      <c r="O6861">
        <v>5.0237268249999998</v>
      </c>
      <c r="P6861">
        <v>5.2267899440000001</v>
      </c>
      <c r="Q6861">
        <v>4.7398465569999999</v>
      </c>
    </row>
    <row r="6862" spans="1:17">
      <c r="A6862" t="s">
        <v>17762</v>
      </c>
      <c r="B6862" s="14" t="s">
        <v>3670</v>
      </c>
      <c r="C6862">
        <v>33.510657279999997</v>
      </c>
      <c r="D6862">
        <v>38.696654590000001</v>
      </c>
      <c r="E6862">
        <v>7.9225053440000002</v>
      </c>
      <c r="F6862">
        <v>5.5310384069999996</v>
      </c>
      <c r="G6862">
        <v>16.772937079999998</v>
      </c>
      <c r="H6862">
        <v>25.11814751</v>
      </c>
      <c r="I6862">
        <v>8.4989996029999997</v>
      </c>
      <c r="J6862">
        <v>10.65118058</v>
      </c>
      <c r="K6862">
        <v>19.16786634</v>
      </c>
      <c r="L6862">
        <v>26.902188039999999</v>
      </c>
      <c r="M6862">
        <v>10.565502439999999</v>
      </c>
      <c r="N6862">
        <v>4.9491261</v>
      </c>
      <c r="O6862">
        <v>11.115768559999999</v>
      </c>
      <c r="P6862">
        <v>16.17595188</v>
      </c>
      <c r="Q6862">
        <v>13.35438003</v>
      </c>
    </row>
    <row r="6863" spans="1:17">
      <c r="A6863" t="s">
        <v>17763</v>
      </c>
      <c r="B6863" s="14" t="s">
        <v>6253</v>
      </c>
      <c r="C6863">
        <v>5.501833134</v>
      </c>
      <c r="D6863">
        <v>2.7112977140000001</v>
      </c>
      <c r="E6863">
        <v>3.189441966</v>
      </c>
      <c r="F6863">
        <v>3.1943167039999998</v>
      </c>
      <c r="G6863">
        <v>3.509418621</v>
      </c>
      <c r="H6863">
        <v>2.7598466359999998</v>
      </c>
      <c r="I6863">
        <v>2.9473828150000001</v>
      </c>
      <c r="J6863">
        <v>4.2559871899999999</v>
      </c>
      <c r="K6863">
        <v>2.4449683179999999</v>
      </c>
      <c r="L6863">
        <v>3.9730004669999999</v>
      </c>
      <c r="M6863">
        <v>2.801904467</v>
      </c>
      <c r="N6863">
        <v>2.1592362899999999</v>
      </c>
      <c r="O6863">
        <v>4.7253081630000002</v>
      </c>
      <c r="P6863">
        <v>2.7458825390000001</v>
      </c>
      <c r="Q6863">
        <v>4.245256232</v>
      </c>
    </row>
    <row r="6864" spans="1:17">
      <c r="A6864" t="s">
        <v>17764</v>
      </c>
      <c r="B6864" s="14" t="s">
        <v>7895</v>
      </c>
      <c r="C6864">
        <v>9.9782381640000004</v>
      </c>
      <c r="D6864">
        <v>0.80131127199999996</v>
      </c>
      <c r="E6864">
        <v>0.87578988000000002</v>
      </c>
      <c r="F6864">
        <v>0.78098386600000003</v>
      </c>
      <c r="G6864">
        <v>0.68922198700000004</v>
      </c>
      <c r="H6864">
        <v>0.33531698999999998</v>
      </c>
      <c r="I6864">
        <v>1.273252759</v>
      </c>
      <c r="J6864">
        <v>1.07520328</v>
      </c>
      <c r="K6864">
        <v>1.24482191</v>
      </c>
      <c r="L6864">
        <v>4.4133783510000004</v>
      </c>
      <c r="M6864">
        <v>0.95768460700000002</v>
      </c>
      <c r="N6864">
        <v>0.70727115799999996</v>
      </c>
      <c r="O6864">
        <v>4.4202726920000002</v>
      </c>
      <c r="P6864">
        <v>0.87951804300000003</v>
      </c>
      <c r="Q6864">
        <v>3.0009710589999998</v>
      </c>
    </row>
    <row r="6865" spans="1:17">
      <c r="A6865" t="s">
        <v>17764</v>
      </c>
      <c r="B6865" s="14" t="s">
        <v>17765</v>
      </c>
      <c r="C6865">
        <v>3.1572961159999999</v>
      </c>
      <c r="D6865">
        <v>3.7770127480000002</v>
      </c>
      <c r="E6865">
        <v>2.8215432379999998</v>
      </c>
      <c r="F6865">
        <v>2.062893962</v>
      </c>
      <c r="G6865">
        <v>2.3989061540000001</v>
      </c>
      <c r="H6865">
        <v>3.6377278980000001</v>
      </c>
      <c r="I6865">
        <v>0</v>
      </c>
      <c r="J6865">
        <v>6.644176989</v>
      </c>
      <c r="K6865">
        <v>2.0052291769999999</v>
      </c>
      <c r="L6865">
        <v>5.5858928590000003</v>
      </c>
      <c r="M6865">
        <v>1.2121153410000001</v>
      </c>
      <c r="N6865">
        <v>2.4909185520000001</v>
      </c>
      <c r="O6865">
        <v>0.69932735499999998</v>
      </c>
      <c r="P6865">
        <v>2.9369058300000002</v>
      </c>
      <c r="Q6865">
        <v>2.604512497</v>
      </c>
    </row>
    <row r="6866" spans="1:17">
      <c r="A6866" t="s">
        <v>17766</v>
      </c>
      <c r="B6866" s="14" t="s">
        <v>17767</v>
      </c>
      <c r="C6866">
        <v>0</v>
      </c>
      <c r="D6866">
        <v>0.48663639400000003</v>
      </c>
      <c r="E6866">
        <v>0.70109774999999996</v>
      </c>
      <c r="F6866">
        <v>0.149504948</v>
      </c>
      <c r="G6866">
        <v>0.56898620300000002</v>
      </c>
      <c r="H6866">
        <v>2.1091081960000002</v>
      </c>
      <c r="I6866">
        <v>0</v>
      </c>
      <c r="J6866">
        <v>4.1770940950000002</v>
      </c>
      <c r="K6866">
        <v>0.49825983400000001</v>
      </c>
      <c r="L6866">
        <v>0</v>
      </c>
      <c r="M6866">
        <v>0</v>
      </c>
      <c r="N6866">
        <v>3.9264263009999998</v>
      </c>
      <c r="O6866">
        <v>2.4327664370000002</v>
      </c>
      <c r="P6866">
        <v>0.82392605200000002</v>
      </c>
      <c r="Q6866">
        <v>0.75503154800000005</v>
      </c>
    </row>
    <row r="6867" spans="1:17">
      <c r="A6867" t="s">
        <v>17768</v>
      </c>
      <c r="B6867" s="14" t="s">
        <v>17769</v>
      </c>
      <c r="C6867">
        <v>0</v>
      </c>
      <c r="D6867">
        <v>0.88251744799999998</v>
      </c>
      <c r="E6867">
        <v>2.1190735850000002</v>
      </c>
      <c r="F6867">
        <v>2.349775518</v>
      </c>
      <c r="G6867">
        <v>0.68790614999999999</v>
      </c>
      <c r="H6867">
        <v>5.0998371819999999</v>
      </c>
      <c r="I6867">
        <v>0</v>
      </c>
      <c r="J6867">
        <v>3.535084135</v>
      </c>
      <c r="K6867">
        <v>0</v>
      </c>
      <c r="L6867">
        <v>0.83903856899999996</v>
      </c>
      <c r="M6867">
        <v>0</v>
      </c>
      <c r="N6867">
        <v>0.163691794</v>
      </c>
      <c r="O6867">
        <v>1.4706112220000001</v>
      </c>
      <c r="P6867">
        <v>4.9806462319999998</v>
      </c>
      <c r="Q6867">
        <v>6.3898489879999998</v>
      </c>
    </row>
    <row r="6868" spans="1:17">
      <c r="A6868" t="s">
        <v>17770</v>
      </c>
      <c r="B6868" s="14" t="s">
        <v>542</v>
      </c>
      <c r="C6868">
        <v>6.8082940909999996</v>
      </c>
      <c r="D6868">
        <v>1.053719455</v>
      </c>
      <c r="E6868">
        <v>0.62509799399999999</v>
      </c>
      <c r="F6868">
        <v>0.60936434100000003</v>
      </c>
      <c r="G6868">
        <v>0.40262498600000002</v>
      </c>
      <c r="H6868">
        <v>0.50146095499999999</v>
      </c>
      <c r="I6868">
        <v>0.54403663499999999</v>
      </c>
      <c r="J6868">
        <v>0.74485851300000006</v>
      </c>
      <c r="K6868">
        <v>2.6231782379999999</v>
      </c>
      <c r="L6868">
        <v>3.6536453679999998</v>
      </c>
      <c r="M6868">
        <v>4.2966039729999999</v>
      </c>
      <c r="N6868">
        <v>0.56334671300000005</v>
      </c>
      <c r="O6868">
        <v>5.8874266339999997</v>
      </c>
      <c r="P6868">
        <v>0.909519093</v>
      </c>
      <c r="Q6868">
        <v>1.4745963929999999</v>
      </c>
    </row>
    <row r="6869" spans="1:17">
      <c r="A6869" t="s">
        <v>17771</v>
      </c>
      <c r="B6869" s="14" t="s">
        <v>17772</v>
      </c>
      <c r="C6869">
        <v>7.2018443550000004</v>
      </c>
      <c r="D6869">
        <v>0.31908993299999999</v>
      </c>
      <c r="E6869">
        <v>0.43782221199999999</v>
      </c>
      <c r="F6869">
        <v>0.30809788999999999</v>
      </c>
      <c r="G6869">
        <v>0.142128426</v>
      </c>
      <c r="H6869">
        <v>0.94831053099999996</v>
      </c>
      <c r="I6869">
        <v>2.1005181300000002</v>
      </c>
      <c r="J6869">
        <v>0.234766424</v>
      </c>
      <c r="K6869">
        <v>1.586884333</v>
      </c>
      <c r="L6869">
        <v>2.0802470949999998</v>
      </c>
      <c r="M6869">
        <v>0.78995857800000002</v>
      </c>
      <c r="N6869">
        <v>0.93851593</v>
      </c>
      <c r="O6869">
        <v>2.506707021</v>
      </c>
      <c r="P6869">
        <v>0.61743138099999995</v>
      </c>
      <c r="Q6869">
        <v>1.980311943</v>
      </c>
    </row>
    <row r="6870" spans="1:17">
      <c r="A6870" t="s">
        <v>17773</v>
      </c>
      <c r="B6870" s="14" t="s">
        <v>6972</v>
      </c>
      <c r="C6870">
        <v>3.841621693</v>
      </c>
      <c r="D6870">
        <v>1.2765717510000001</v>
      </c>
      <c r="E6870">
        <v>1.362339814</v>
      </c>
      <c r="F6870">
        <v>1.438028989</v>
      </c>
      <c r="G6870">
        <v>1.1609082850000001</v>
      </c>
      <c r="H6870">
        <v>0.49179825199999999</v>
      </c>
      <c r="I6870">
        <v>6.0691714870000002</v>
      </c>
      <c r="J6870">
        <v>5.3976258789999996</v>
      </c>
      <c r="K6870">
        <v>1.161833782</v>
      </c>
      <c r="L6870">
        <v>4.4501565039999997</v>
      </c>
      <c r="M6870">
        <v>1.2290285780000001</v>
      </c>
      <c r="N6870">
        <v>1.4206924999999999</v>
      </c>
      <c r="O6870">
        <v>5.3181405829999999</v>
      </c>
      <c r="P6870">
        <v>0.624395433</v>
      </c>
      <c r="Q6870">
        <v>2.420783321</v>
      </c>
    </row>
    <row r="6871" spans="1:17">
      <c r="A6871" t="s">
        <v>17774</v>
      </c>
      <c r="B6871" s="14" t="s">
        <v>17775</v>
      </c>
      <c r="C6871">
        <v>47.706486429999998</v>
      </c>
      <c r="D6871">
        <v>2.989094492</v>
      </c>
      <c r="E6871">
        <v>3.8962600730000001</v>
      </c>
      <c r="F6871">
        <v>3.5420635530000002</v>
      </c>
      <c r="G6871">
        <v>3.3284918320000001</v>
      </c>
      <c r="H6871">
        <v>2.7760490610000002</v>
      </c>
      <c r="I6871">
        <v>4.9191830650000004</v>
      </c>
      <c r="J6871">
        <v>13.86710755</v>
      </c>
      <c r="K6871">
        <v>9.6186822470000006</v>
      </c>
      <c r="L6871">
        <v>18.268914469999999</v>
      </c>
      <c r="M6871">
        <v>0.92499817200000001</v>
      </c>
      <c r="N6871">
        <v>3.088942463</v>
      </c>
      <c r="O6871">
        <v>3.202054307</v>
      </c>
      <c r="P6871">
        <v>6.3622089180000003</v>
      </c>
      <c r="Q6871">
        <v>3.9751485949999998</v>
      </c>
    </row>
    <row r="6872" spans="1:17">
      <c r="A6872" t="s">
        <v>17776</v>
      </c>
      <c r="B6872" s="14" t="s">
        <v>17777</v>
      </c>
      <c r="C6872">
        <v>18.309206840000002</v>
      </c>
      <c r="D6872">
        <v>89.684929960000005</v>
      </c>
      <c r="E6872">
        <v>118.38766529999999</v>
      </c>
      <c r="F6872">
        <v>84.459248479999999</v>
      </c>
      <c r="G6872">
        <v>108.9015302</v>
      </c>
      <c r="H6872">
        <v>42.190475679999999</v>
      </c>
      <c r="I6872">
        <v>59.334833029999999</v>
      </c>
      <c r="J6872">
        <v>119.6638004</v>
      </c>
      <c r="K6872">
        <v>82.136783589999993</v>
      </c>
      <c r="L6872">
        <v>70.698299129999995</v>
      </c>
      <c r="M6872">
        <v>11.71512463</v>
      </c>
      <c r="N6872">
        <v>45.641787780000001</v>
      </c>
      <c r="O6872">
        <v>18.024042959999999</v>
      </c>
      <c r="P6872">
        <v>50.971393759999998</v>
      </c>
      <c r="Q6872">
        <v>62.931693590000002</v>
      </c>
    </row>
    <row r="6873" spans="1:17">
      <c r="A6873" t="s">
        <v>17778</v>
      </c>
      <c r="B6873" s="14" t="s">
        <v>6032</v>
      </c>
      <c r="C6873">
        <v>11.54164072</v>
      </c>
      <c r="D6873">
        <v>15.3411592</v>
      </c>
      <c r="E6873">
        <v>12.777736109999999</v>
      </c>
      <c r="F6873">
        <v>19.981695380000001</v>
      </c>
      <c r="G6873">
        <v>9.2177421400000004</v>
      </c>
      <c r="H6873">
        <v>16.483831810000002</v>
      </c>
      <c r="I6873">
        <v>18.935325750000001</v>
      </c>
      <c r="J6873">
        <v>24.141779809999999</v>
      </c>
      <c r="K6873">
        <v>24.052242369999998</v>
      </c>
      <c r="L6873">
        <v>9.1158426190000004</v>
      </c>
      <c r="M6873">
        <v>5.5386790079999999</v>
      </c>
      <c r="N6873">
        <v>16.984203059999999</v>
      </c>
      <c r="O6873">
        <v>3.5949701410000001</v>
      </c>
      <c r="P6873">
        <v>30.411434400000001</v>
      </c>
      <c r="Q6873">
        <v>13.14084602</v>
      </c>
    </row>
    <row r="6874" spans="1:17">
      <c r="A6874" t="s">
        <v>17779</v>
      </c>
      <c r="B6874" s="14" t="s">
        <v>17780</v>
      </c>
      <c r="C6874">
        <v>1.507205591</v>
      </c>
      <c r="D6874">
        <v>1.001689512</v>
      </c>
      <c r="E6874">
        <v>0.192418069</v>
      </c>
      <c r="F6874">
        <v>0.49238417899999998</v>
      </c>
      <c r="G6874">
        <v>0.26026619499999998</v>
      </c>
      <c r="H6874">
        <v>1.041930239</v>
      </c>
      <c r="I6874">
        <v>0.43959748599999998</v>
      </c>
      <c r="J6874">
        <v>0.26749663400000001</v>
      </c>
      <c r="K6874">
        <v>2.187978948</v>
      </c>
      <c r="L6874">
        <v>2.285614555</v>
      </c>
      <c r="M6874">
        <v>5.7863024310000002</v>
      </c>
      <c r="N6874">
        <v>0.33443308799999999</v>
      </c>
      <c r="O6874">
        <v>3.0045553370000002</v>
      </c>
      <c r="P6874">
        <v>0.18090288800000001</v>
      </c>
      <c r="Q6874">
        <v>1.6577626990000001</v>
      </c>
    </row>
    <row r="6875" spans="1:17">
      <c r="A6875" t="e">
        <v>#N/A</v>
      </c>
      <c r="B6875" s="14" t="s">
        <v>17781</v>
      </c>
      <c r="C6875">
        <v>1.2785583030000001</v>
      </c>
      <c r="D6875">
        <v>0</v>
      </c>
      <c r="E6875">
        <v>0.13602309300000001</v>
      </c>
      <c r="F6875">
        <v>0.52211015900000002</v>
      </c>
      <c r="G6875">
        <v>0.66234926500000002</v>
      </c>
      <c r="H6875">
        <v>0.491036955</v>
      </c>
      <c r="I6875">
        <v>0</v>
      </c>
      <c r="J6875">
        <v>0.162083321</v>
      </c>
      <c r="K6875">
        <v>0</v>
      </c>
      <c r="L6875">
        <v>1.615733715</v>
      </c>
      <c r="M6875">
        <v>2.4542521150000001</v>
      </c>
      <c r="N6875">
        <v>0.31522073</v>
      </c>
      <c r="O6875">
        <v>0</v>
      </c>
      <c r="P6875">
        <v>0.57547280899999997</v>
      </c>
      <c r="Q6875">
        <v>0.87892217399999994</v>
      </c>
    </row>
    <row r="6876" spans="1:17">
      <c r="A6876" t="s">
        <v>17782</v>
      </c>
      <c r="B6876" s="14" t="s">
        <v>1651</v>
      </c>
      <c r="C6876">
        <v>182.47703039999999</v>
      </c>
      <c r="D6876">
        <v>87.904282820000006</v>
      </c>
      <c r="E6876">
        <v>58.159362170000001</v>
      </c>
      <c r="F6876">
        <v>84.733621979999995</v>
      </c>
      <c r="G6876">
        <v>71.487510169999993</v>
      </c>
      <c r="H6876">
        <v>84.738133070000003</v>
      </c>
      <c r="I6876">
        <v>154.0635839</v>
      </c>
      <c r="J6876">
        <v>74.524403210000003</v>
      </c>
      <c r="K6876">
        <v>167.85440700000001</v>
      </c>
      <c r="L6876">
        <v>161.13186289999999</v>
      </c>
      <c r="M6876">
        <v>214.9182869</v>
      </c>
      <c r="N6876">
        <v>49.942326250000001</v>
      </c>
      <c r="O6876">
        <v>261.70849709999999</v>
      </c>
      <c r="P6876">
        <v>74.282833199999999</v>
      </c>
      <c r="Q6876">
        <v>127.35173500000001</v>
      </c>
    </row>
    <row r="6877" spans="1:17">
      <c r="A6877" t="e">
        <v>#N/A</v>
      </c>
      <c r="B6877" s="14" t="s">
        <v>17783</v>
      </c>
      <c r="C6877">
        <v>26.25848354</v>
      </c>
      <c r="D6877">
        <v>1.322075753</v>
      </c>
      <c r="E6877">
        <v>1.777735335</v>
      </c>
      <c r="F6877">
        <v>0.48740341399999998</v>
      </c>
      <c r="G6877">
        <v>1.44274729</v>
      </c>
      <c r="H6877">
        <v>2.2919788489999999</v>
      </c>
      <c r="I6877">
        <v>6.9624110430000004</v>
      </c>
      <c r="J6877">
        <v>4.0853428950000001</v>
      </c>
      <c r="K6877">
        <v>7.580461745</v>
      </c>
      <c r="L6877">
        <v>11.312470879999999</v>
      </c>
      <c r="M6877">
        <v>6.8733245639999998</v>
      </c>
      <c r="N6877">
        <v>2.7955341339999999</v>
      </c>
      <c r="O6877">
        <v>19.827749570000002</v>
      </c>
      <c r="P6877">
        <v>2.3279482909999998</v>
      </c>
      <c r="Q6877">
        <v>5.7434769809999997</v>
      </c>
    </row>
    <row r="6878" spans="1:17">
      <c r="A6878" t="s">
        <v>17784</v>
      </c>
      <c r="B6878" s="14" t="s">
        <v>17785</v>
      </c>
      <c r="C6878">
        <v>0</v>
      </c>
      <c r="D6878">
        <v>0</v>
      </c>
      <c r="E6878">
        <v>0</v>
      </c>
      <c r="F6878">
        <v>0.86041623199999995</v>
      </c>
      <c r="G6878">
        <v>0.36384151799999997</v>
      </c>
      <c r="H6878">
        <v>0.80920885899999995</v>
      </c>
      <c r="I6878">
        <v>3.0726967100000002</v>
      </c>
      <c r="J6878">
        <v>0.80132009199999998</v>
      </c>
      <c r="K6878">
        <v>1.91169079</v>
      </c>
      <c r="L6878">
        <v>0</v>
      </c>
      <c r="M6878">
        <v>0</v>
      </c>
      <c r="N6878">
        <v>1.0389417940000001</v>
      </c>
      <c r="O6878">
        <v>0</v>
      </c>
      <c r="P6878">
        <v>0</v>
      </c>
      <c r="Q6878">
        <v>0</v>
      </c>
    </row>
    <row r="6879" spans="1:17">
      <c r="A6879" t="s">
        <v>17786</v>
      </c>
      <c r="B6879" s="14" t="s">
        <v>17787</v>
      </c>
      <c r="C6879">
        <v>655.66048260000002</v>
      </c>
      <c r="D6879">
        <v>69.123996270000006</v>
      </c>
      <c r="E6879">
        <v>57.604268449999999</v>
      </c>
      <c r="F6879">
        <v>43.583091809999999</v>
      </c>
      <c r="G6879">
        <v>70.080368210000003</v>
      </c>
      <c r="H6879">
        <v>112.78573249999999</v>
      </c>
      <c r="I6879">
        <v>480.31181070000002</v>
      </c>
      <c r="J6879">
        <v>86.737788629999997</v>
      </c>
      <c r="K6879">
        <v>336.7596734</v>
      </c>
      <c r="L6879">
        <v>338.90114410000001</v>
      </c>
      <c r="M6879">
        <v>352.32152580000002</v>
      </c>
      <c r="N6879">
        <v>68.128928799999997</v>
      </c>
      <c r="O6879">
        <v>468.65293179999998</v>
      </c>
      <c r="P6879">
        <v>76.951845129999995</v>
      </c>
      <c r="Q6879">
        <v>203.98156019999999</v>
      </c>
    </row>
    <row r="6880" spans="1:17">
      <c r="A6880" t="s">
        <v>17788</v>
      </c>
      <c r="B6880" s="14" t="s">
        <v>17789</v>
      </c>
      <c r="C6880">
        <v>0</v>
      </c>
      <c r="D6880">
        <v>0.95299627200000003</v>
      </c>
      <c r="E6880">
        <v>0.457661031</v>
      </c>
      <c r="F6880">
        <v>1.1711220929999999</v>
      </c>
      <c r="G6880">
        <v>0.74284309900000001</v>
      </c>
      <c r="H6880">
        <v>1.9825617040000001</v>
      </c>
      <c r="I6880">
        <v>0</v>
      </c>
      <c r="J6880">
        <v>0.87254854400000004</v>
      </c>
      <c r="K6880">
        <v>0.78060707200000001</v>
      </c>
      <c r="L6880">
        <v>1.6308812189999999</v>
      </c>
      <c r="M6880">
        <v>0</v>
      </c>
      <c r="N6880">
        <v>0.95452777300000002</v>
      </c>
      <c r="O6880">
        <v>0.95283352099999996</v>
      </c>
      <c r="P6880">
        <v>0.77449048899999995</v>
      </c>
      <c r="Q6880">
        <v>0.59144138000000002</v>
      </c>
    </row>
    <row r="6881" spans="1:17">
      <c r="A6881" t="s">
        <v>17790</v>
      </c>
      <c r="B6881" s="14" t="s">
        <v>17791</v>
      </c>
      <c r="C6881">
        <v>4.4780349250000002</v>
      </c>
      <c r="D6881">
        <v>0.99203467400000001</v>
      </c>
      <c r="E6881">
        <v>0.423474303</v>
      </c>
      <c r="F6881">
        <v>0.88045805499999996</v>
      </c>
      <c r="G6881">
        <v>0.601434413</v>
      </c>
      <c r="H6881">
        <v>2.4841737020000001</v>
      </c>
      <c r="I6881">
        <v>1.451201338</v>
      </c>
      <c r="J6881">
        <v>1.0092127740000001</v>
      </c>
      <c r="K6881">
        <v>2.9343302000000002</v>
      </c>
      <c r="L6881">
        <v>2.829480668</v>
      </c>
      <c r="M6881">
        <v>0</v>
      </c>
      <c r="N6881">
        <v>1.2267023589999999</v>
      </c>
      <c r="O6881">
        <v>5.5103625320000003</v>
      </c>
      <c r="P6881">
        <v>1.343694342</v>
      </c>
      <c r="Q6881">
        <v>4.4464990459999996</v>
      </c>
    </row>
    <row r="6882" spans="1:17">
      <c r="A6882" t="s">
        <v>17790</v>
      </c>
      <c r="B6882" s="14" t="s">
        <v>637</v>
      </c>
      <c r="C6882">
        <v>22.777207359999998</v>
      </c>
      <c r="D6882">
        <v>64.135307890000007</v>
      </c>
      <c r="E6882">
        <v>34.493262590000001</v>
      </c>
      <c r="F6882">
        <v>197.60736420000001</v>
      </c>
      <c r="G6882">
        <v>45.579880559999999</v>
      </c>
      <c r="H6882">
        <v>57.996276969999997</v>
      </c>
      <c r="I6882">
        <v>18.47903517</v>
      </c>
      <c r="J6882">
        <v>32.412739000000002</v>
      </c>
      <c r="K6882">
        <v>97.271539349999998</v>
      </c>
      <c r="L6882">
        <v>125.3588728</v>
      </c>
      <c r="M6882">
        <v>16.986212779999999</v>
      </c>
      <c r="N6882">
        <v>57.63393593</v>
      </c>
      <c r="O6882">
        <v>44.419656269999997</v>
      </c>
      <c r="P6882">
        <v>87.78933653</v>
      </c>
      <c r="Q6882">
        <v>154.7421219</v>
      </c>
    </row>
    <row r="6883" spans="1:17">
      <c r="A6883" t="s">
        <v>17792</v>
      </c>
      <c r="B6883" s="14" t="s">
        <v>17793</v>
      </c>
      <c r="C6883">
        <v>0</v>
      </c>
      <c r="D6883">
        <v>0</v>
      </c>
      <c r="E6883">
        <v>0.593722419</v>
      </c>
      <c r="F6883">
        <v>0.94955845400000005</v>
      </c>
      <c r="G6883">
        <v>0.72276625800000005</v>
      </c>
      <c r="H6883">
        <v>0</v>
      </c>
      <c r="I6883">
        <v>0</v>
      </c>
      <c r="J6883">
        <v>0.35373589599999999</v>
      </c>
      <c r="K6883">
        <v>1.2658493070000001</v>
      </c>
      <c r="L6883">
        <v>0</v>
      </c>
      <c r="M6883">
        <v>0</v>
      </c>
      <c r="N6883">
        <v>0.17198698600000001</v>
      </c>
      <c r="O6883">
        <v>0</v>
      </c>
      <c r="P6883">
        <v>0.418643508</v>
      </c>
      <c r="Q6883">
        <v>0</v>
      </c>
    </row>
    <row r="6884" spans="1:17">
      <c r="A6884" t="s">
        <v>17794</v>
      </c>
      <c r="B6884" s="14" t="s">
        <v>6672</v>
      </c>
      <c r="C6884">
        <v>116.4045843</v>
      </c>
      <c r="D6884">
        <v>1.613488738</v>
      </c>
      <c r="E6884">
        <v>1.318607525</v>
      </c>
      <c r="F6884">
        <v>0.69571609499999998</v>
      </c>
      <c r="G6884">
        <v>1.32387879</v>
      </c>
      <c r="H6884">
        <v>1.8647857619999999</v>
      </c>
      <c r="I6884">
        <v>176.83597739999999</v>
      </c>
      <c r="J6884">
        <v>2.2191673989999998</v>
      </c>
      <c r="K6884">
        <v>50.662171880000002</v>
      </c>
      <c r="L6884">
        <v>64.024198330000004</v>
      </c>
      <c r="M6884">
        <v>82.411842050000004</v>
      </c>
      <c r="N6884">
        <v>5.0089081169999998</v>
      </c>
      <c r="O6884">
        <v>114.6230424</v>
      </c>
      <c r="P6884">
        <v>6.4796481510000001</v>
      </c>
      <c r="Q6884">
        <v>26.26351077</v>
      </c>
    </row>
    <row r="6885" spans="1:17">
      <c r="A6885" t="s">
        <v>17795</v>
      </c>
      <c r="B6885" s="14" t="s">
        <v>8480</v>
      </c>
      <c r="C6885">
        <v>15.124187129999999</v>
      </c>
      <c r="D6885">
        <v>126.2026884</v>
      </c>
      <c r="E6885">
        <v>117.28041140000001</v>
      </c>
      <c r="F6885">
        <v>166.4685125</v>
      </c>
      <c r="G6885">
        <v>143.20624480000001</v>
      </c>
      <c r="H6885">
        <v>475.00806979999999</v>
      </c>
      <c r="I6885">
        <v>144.58866639999999</v>
      </c>
      <c r="J6885">
        <v>196.84269090000001</v>
      </c>
      <c r="K6885">
        <v>142.36748320000001</v>
      </c>
      <c r="L6885">
        <v>74.061584539999998</v>
      </c>
      <c r="M6885">
        <v>14.51579023</v>
      </c>
      <c r="N6885">
        <v>59.919356180000001</v>
      </c>
      <c r="O6885">
        <v>7.9095844680000003</v>
      </c>
      <c r="P6885">
        <v>147.87016779999999</v>
      </c>
      <c r="Q6885">
        <v>190.89778319999999</v>
      </c>
    </row>
    <row r="6886" spans="1:17">
      <c r="A6886" t="s">
        <v>17796</v>
      </c>
      <c r="B6886" s="14" t="s">
        <v>1881</v>
      </c>
      <c r="C6886">
        <v>1.1161468430000001</v>
      </c>
      <c r="D6886">
        <v>0.24726389800000001</v>
      </c>
      <c r="E6886">
        <v>0.43539644</v>
      </c>
      <c r="F6886">
        <v>0.81028988099999999</v>
      </c>
      <c r="G6886">
        <v>0.70670478599999997</v>
      </c>
      <c r="H6886">
        <v>0.71443665000000001</v>
      </c>
      <c r="I6886">
        <v>0.54256626600000002</v>
      </c>
      <c r="J6886">
        <v>1.084790082</v>
      </c>
      <c r="K6886">
        <v>0.67511962999999997</v>
      </c>
      <c r="L6886">
        <v>0.70524593199999996</v>
      </c>
      <c r="M6886">
        <v>0</v>
      </c>
      <c r="N6886">
        <v>0.13758958900000001</v>
      </c>
      <c r="O6886">
        <v>0.41203611699999998</v>
      </c>
      <c r="P6886">
        <v>0.223276537</v>
      </c>
      <c r="Q6886">
        <v>0.76727530300000002</v>
      </c>
    </row>
    <row r="6887" spans="1:17">
      <c r="A6887" t="s">
        <v>17797</v>
      </c>
      <c r="B6887" s="14" t="s">
        <v>6454</v>
      </c>
      <c r="C6887">
        <v>2.112657971</v>
      </c>
      <c r="D6887">
        <v>0.46802447899999999</v>
      </c>
      <c r="E6887">
        <v>0.55655149000000004</v>
      </c>
      <c r="F6887">
        <v>0.45190192299999998</v>
      </c>
      <c r="G6887">
        <v>0.53853862699999999</v>
      </c>
      <c r="H6887">
        <v>0.30909609999999998</v>
      </c>
      <c r="I6887">
        <v>0.88026585400000001</v>
      </c>
      <c r="J6887">
        <v>1.708962313</v>
      </c>
      <c r="K6887">
        <v>0.91276831899999999</v>
      </c>
      <c r="L6887">
        <v>1.080632622</v>
      </c>
      <c r="M6887">
        <v>0.77244670699999995</v>
      </c>
      <c r="N6887">
        <v>0.57046889199999995</v>
      </c>
      <c r="O6887">
        <v>0.89132295299999997</v>
      </c>
      <c r="P6887">
        <v>0.92070976500000001</v>
      </c>
      <c r="Q6887">
        <v>0.55326063299999995</v>
      </c>
    </row>
    <row r="6888" spans="1:17">
      <c r="A6888" t="s">
        <v>17798</v>
      </c>
      <c r="B6888" s="14" t="s">
        <v>8405</v>
      </c>
      <c r="C6888">
        <v>4.5607819249999997</v>
      </c>
      <c r="D6888">
        <v>0.83206603899999998</v>
      </c>
      <c r="E6888">
        <v>0.48521186799999999</v>
      </c>
      <c r="F6888">
        <v>0.219109894</v>
      </c>
      <c r="G6888">
        <v>0.494156345</v>
      </c>
      <c r="H6888">
        <v>0.27475952599999998</v>
      </c>
      <c r="I6888">
        <v>0.91289300299999998</v>
      </c>
      <c r="J6888">
        <v>0.91827326200000003</v>
      </c>
      <c r="K6888">
        <v>1.379331683</v>
      </c>
      <c r="L6888">
        <v>2.9947753860000002</v>
      </c>
      <c r="M6888">
        <v>2.574892052</v>
      </c>
      <c r="N6888">
        <v>0.52914488900000001</v>
      </c>
      <c r="O6888">
        <v>3.9615425740000001</v>
      </c>
      <c r="P6888">
        <v>0.36225626999999999</v>
      </c>
      <c r="Q6888">
        <v>1.29097642</v>
      </c>
    </row>
    <row r="6889" spans="1:17">
      <c r="A6889" t="s">
        <v>17799</v>
      </c>
      <c r="B6889" s="14" t="s">
        <v>6415</v>
      </c>
      <c r="C6889">
        <v>2.115647193</v>
      </c>
      <c r="D6889">
        <v>0.37494935299999999</v>
      </c>
      <c r="E6889">
        <v>0.420147832</v>
      </c>
      <c r="F6889">
        <v>0.23038467400000001</v>
      </c>
      <c r="G6889">
        <v>0.146133069</v>
      </c>
      <c r="H6889">
        <v>0.21667341000000001</v>
      </c>
      <c r="I6889">
        <v>0.82274392799999996</v>
      </c>
      <c r="J6889">
        <v>1.019165308</v>
      </c>
      <c r="K6889">
        <v>1.599604657</v>
      </c>
      <c r="L6889">
        <v>2.2279798070000001</v>
      </c>
      <c r="M6889">
        <v>2.707388774</v>
      </c>
      <c r="N6889">
        <v>0.50421321399999997</v>
      </c>
      <c r="O6889">
        <v>2.030628815</v>
      </c>
      <c r="P6889">
        <v>0.338575077</v>
      </c>
      <c r="Q6889">
        <v>0.77566082599999997</v>
      </c>
    </row>
    <row r="6890" spans="1:17">
      <c r="A6890" t="s">
        <v>17800</v>
      </c>
      <c r="B6890" s="14" t="s">
        <v>8939</v>
      </c>
      <c r="C6890">
        <v>4.6663766329999996</v>
      </c>
      <c r="D6890">
        <v>3.6181553380000002</v>
      </c>
      <c r="E6890">
        <v>4.6541799770000001</v>
      </c>
      <c r="F6890">
        <v>7.7016164759999999</v>
      </c>
      <c r="G6890">
        <v>4.02897952</v>
      </c>
      <c r="H6890">
        <v>2.6882192599999999</v>
      </c>
      <c r="I6890">
        <v>5.1038013150000001</v>
      </c>
      <c r="J6890">
        <v>4.732466681</v>
      </c>
      <c r="K6890">
        <v>3.9691885039999999</v>
      </c>
      <c r="L6890">
        <v>5.8969716380000001</v>
      </c>
      <c r="M6890">
        <v>0</v>
      </c>
      <c r="N6890">
        <v>2.2290290750000001</v>
      </c>
      <c r="O6890">
        <v>0.64598882800000001</v>
      </c>
      <c r="P6890">
        <v>7.8761744650000001</v>
      </c>
      <c r="Q6890">
        <v>5.2127036840000001</v>
      </c>
    </row>
    <row r="6891" spans="1:17">
      <c r="A6891" t="s">
        <v>17800</v>
      </c>
      <c r="B6891" s="14" t="s">
        <v>17801</v>
      </c>
      <c r="C6891">
        <v>79.988893399999995</v>
      </c>
      <c r="D6891">
        <v>86.436177220000005</v>
      </c>
      <c r="E6891">
        <v>47.401007900000003</v>
      </c>
      <c r="F6891">
        <v>69.516000969999993</v>
      </c>
      <c r="G6891">
        <v>63.625390340000003</v>
      </c>
      <c r="H6891">
        <v>54.073023880000001</v>
      </c>
      <c r="I6891">
        <v>115.5937192</v>
      </c>
      <c r="J6891">
        <v>97.960971540000003</v>
      </c>
      <c r="K6891">
        <v>450.7133561</v>
      </c>
      <c r="L6891">
        <v>133.55788000000001</v>
      </c>
      <c r="M6891">
        <v>31.264289649999998</v>
      </c>
      <c r="N6891">
        <v>62.553219419999998</v>
      </c>
      <c r="O6891">
        <v>40.084144619999996</v>
      </c>
      <c r="P6891">
        <v>92.477286789999994</v>
      </c>
      <c r="Q6891">
        <v>105.9929301</v>
      </c>
    </row>
    <row r="6892" spans="1:17">
      <c r="A6892" t="s">
        <v>17802</v>
      </c>
      <c r="B6892" s="14" t="s">
        <v>4438</v>
      </c>
      <c r="C6892">
        <v>1.3785504639999999</v>
      </c>
      <c r="D6892">
        <v>1.43971969</v>
      </c>
      <c r="E6892">
        <v>1.2989978339999999</v>
      </c>
      <c r="F6892">
        <v>1.045465216</v>
      </c>
      <c r="G6892">
        <v>1.190249315</v>
      </c>
      <c r="H6892">
        <v>2.269026271</v>
      </c>
      <c r="I6892">
        <v>2.5847577479999999</v>
      </c>
      <c r="J6892">
        <v>0.94869369599999998</v>
      </c>
      <c r="K6892">
        <v>0.89339865200000002</v>
      </c>
      <c r="L6892">
        <v>0.62217690699999995</v>
      </c>
      <c r="M6892">
        <v>0.37802738800000002</v>
      </c>
      <c r="N6892">
        <v>1.1167261820000001</v>
      </c>
      <c r="O6892">
        <v>0.43620418700000002</v>
      </c>
      <c r="P6892">
        <v>1.21141097</v>
      </c>
      <c r="Q6892">
        <v>1.489180011</v>
      </c>
    </row>
    <row r="6893" spans="1:17">
      <c r="A6893" t="s">
        <v>17803</v>
      </c>
      <c r="B6893" s="14" t="s">
        <v>9275</v>
      </c>
      <c r="C6893">
        <v>5.4805744260000004</v>
      </c>
      <c r="D6893">
        <v>4.1396076690000001</v>
      </c>
      <c r="E6893">
        <v>4.1258905490000002</v>
      </c>
      <c r="F6893">
        <v>3.9147923549999999</v>
      </c>
      <c r="G6893">
        <v>4.0559683870000001</v>
      </c>
      <c r="H6893">
        <v>5.2921768450000002</v>
      </c>
      <c r="I6893">
        <v>8.7536127209999997</v>
      </c>
      <c r="J6893">
        <v>9.1114712759999996</v>
      </c>
      <c r="K6893">
        <v>8.6190386570000008</v>
      </c>
      <c r="L6893">
        <v>6.1673364590000004</v>
      </c>
      <c r="M6893">
        <v>2.7051987729999998</v>
      </c>
      <c r="N6893">
        <v>3.1399363220000001</v>
      </c>
      <c r="O6893">
        <v>4.277634817</v>
      </c>
      <c r="P6893">
        <v>5.0118696969999998</v>
      </c>
      <c r="Q6893">
        <v>3.946929328</v>
      </c>
    </row>
    <row r="6894" spans="1:17">
      <c r="A6894" t="s">
        <v>17804</v>
      </c>
      <c r="B6894" s="14" t="s">
        <v>6796</v>
      </c>
      <c r="C6894">
        <v>23.544573199999999</v>
      </c>
      <c r="D6894">
        <v>0.72520691900000001</v>
      </c>
      <c r="E6894">
        <v>0.46882349499999998</v>
      </c>
      <c r="F6894">
        <v>0.46273604600000001</v>
      </c>
      <c r="G6894">
        <v>0.76096122300000002</v>
      </c>
      <c r="H6894">
        <v>2.2243375219999999</v>
      </c>
      <c r="I6894">
        <v>4.7739214739999998</v>
      </c>
      <c r="J6894">
        <v>1.037481501</v>
      </c>
      <c r="K6894">
        <v>5.4261711139999997</v>
      </c>
      <c r="L6894">
        <v>9.4670665859999996</v>
      </c>
      <c r="M6894">
        <v>9.9090429130000004</v>
      </c>
      <c r="N6894">
        <v>0.962288162</v>
      </c>
      <c r="O6894">
        <v>16.872125279999999</v>
      </c>
      <c r="P6894">
        <v>1.001170632</v>
      </c>
      <c r="Q6894">
        <v>2.3369147190000001</v>
      </c>
    </row>
    <row r="6895" spans="1:17">
      <c r="A6895" t="s">
        <v>17805</v>
      </c>
      <c r="B6895" s="14" t="s">
        <v>3137</v>
      </c>
      <c r="C6895">
        <v>4.612256285</v>
      </c>
      <c r="D6895">
        <v>44.250466080000002</v>
      </c>
      <c r="E6895">
        <v>39.594756420000003</v>
      </c>
      <c r="F6895">
        <v>49.549330609999998</v>
      </c>
      <c r="G6895">
        <v>39.148597129999999</v>
      </c>
      <c r="H6895">
        <v>17.03231705</v>
      </c>
      <c r="I6895">
        <v>56.913523259999998</v>
      </c>
      <c r="J6895">
        <v>64.676536429999999</v>
      </c>
      <c r="K6895">
        <v>68.886562269999999</v>
      </c>
      <c r="L6895">
        <v>28.470366290000001</v>
      </c>
      <c r="M6895">
        <v>12.25860979</v>
      </c>
      <c r="N6895">
        <v>35.46950855</v>
      </c>
      <c r="O6895">
        <v>9.0371839109999996</v>
      </c>
      <c r="P6895">
        <v>48.6518424</v>
      </c>
      <c r="Q6895">
        <v>48.778670480000002</v>
      </c>
    </row>
    <row r="6896" spans="1:17">
      <c r="A6896" t="s">
        <v>17806</v>
      </c>
      <c r="B6896" s="14" t="s">
        <v>1151</v>
      </c>
      <c r="C6896">
        <v>8.5784603780000008</v>
      </c>
      <c r="D6896">
        <v>0.96359131600000003</v>
      </c>
      <c r="E6896">
        <v>0.64270712399999996</v>
      </c>
      <c r="F6896">
        <v>0.41116047700000002</v>
      </c>
      <c r="G6896">
        <v>0.50073449400000003</v>
      </c>
      <c r="H6896">
        <v>1.902516791</v>
      </c>
      <c r="I6896">
        <v>1.9381902010000001</v>
      </c>
      <c r="J6896">
        <v>0.96496006400000001</v>
      </c>
      <c r="K6896">
        <v>2.1376483899999998</v>
      </c>
      <c r="L6896">
        <v>3.4354431760000002</v>
      </c>
      <c r="M6896">
        <v>4.4065960290000001</v>
      </c>
      <c r="N6896">
        <v>0.77449493599999997</v>
      </c>
      <c r="O6896">
        <v>9.3666490079999996</v>
      </c>
      <c r="P6896">
        <v>0.54382012099999999</v>
      </c>
      <c r="Q6896">
        <v>2.8239682020000001</v>
      </c>
    </row>
    <row r="6897" spans="1:17">
      <c r="A6897" t="s">
        <v>17807</v>
      </c>
      <c r="B6897" s="14" t="s">
        <v>17808</v>
      </c>
      <c r="C6897">
        <v>9.7170431060000002</v>
      </c>
      <c r="D6897">
        <v>50.58728447</v>
      </c>
      <c r="E6897">
        <v>76.499387409999997</v>
      </c>
      <c r="F6897">
        <v>51.584483720000001</v>
      </c>
      <c r="G6897">
        <v>60.406252940000002</v>
      </c>
      <c r="H6897">
        <v>41.050689409999997</v>
      </c>
      <c r="I6897">
        <v>70.852771200000007</v>
      </c>
      <c r="J6897">
        <v>173.07257010000001</v>
      </c>
      <c r="K6897">
        <v>119.0196195</v>
      </c>
      <c r="L6897">
        <v>76.747351460000004</v>
      </c>
      <c r="M6897">
        <v>9.3261580360000007</v>
      </c>
      <c r="N6897">
        <v>74.266003999999995</v>
      </c>
      <c r="O6897">
        <v>16.14212083</v>
      </c>
      <c r="P6897">
        <v>72.164290269999995</v>
      </c>
      <c r="Q6897">
        <v>46.758659649999998</v>
      </c>
    </row>
    <row r="6898" spans="1:17">
      <c r="A6898" t="s">
        <v>17809</v>
      </c>
      <c r="B6898" s="14" t="s">
        <v>17810</v>
      </c>
      <c r="C6898">
        <v>17689.48948</v>
      </c>
      <c r="D6898">
        <v>17756.46041</v>
      </c>
      <c r="E6898">
        <v>16393.317060000001</v>
      </c>
      <c r="F6898">
        <v>16037.15914</v>
      </c>
      <c r="G6898">
        <v>7922.2986030000002</v>
      </c>
      <c r="H6898">
        <v>986.65892919999999</v>
      </c>
      <c r="I6898">
        <v>6709.7139649999999</v>
      </c>
      <c r="J6898">
        <v>3508.9298819999999</v>
      </c>
      <c r="K6898">
        <v>7090.4024989999998</v>
      </c>
      <c r="L6898">
        <v>8529.4087189999991</v>
      </c>
      <c r="M6898">
        <v>14726.17519</v>
      </c>
      <c r="N6898">
        <v>10317.48875</v>
      </c>
      <c r="O6898">
        <v>15059.212289999999</v>
      </c>
      <c r="P6898">
        <v>14862.615030000001</v>
      </c>
      <c r="Q6898">
        <v>7468.2718100000002</v>
      </c>
    </row>
    <row r="6899" spans="1:17">
      <c r="A6899" t="s">
        <v>17809</v>
      </c>
      <c r="B6899" s="14" t="s">
        <v>17811</v>
      </c>
      <c r="C6899">
        <v>476.95627080000003</v>
      </c>
      <c r="D6899">
        <v>37.58295158</v>
      </c>
      <c r="E6899">
        <v>28.877766470000001</v>
      </c>
      <c r="F6899">
        <v>23.224505730000001</v>
      </c>
      <c r="G6899">
        <v>32.308443519999997</v>
      </c>
      <c r="H6899">
        <v>53.985248290000001</v>
      </c>
      <c r="I6899">
        <v>137.1317133</v>
      </c>
      <c r="J6899">
        <v>57.268679110000001</v>
      </c>
      <c r="K6899">
        <v>153.04296410000001</v>
      </c>
      <c r="L6899">
        <v>262.16607010000001</v>
      </c>
      <c r="M6899">
        <v>148.8682503</v>
      </c>
      <c r="N6899">
        <v>47.442569759999998</v>
      </c>
      <c r="O6899">
        <v>184.66182040000001</v>
      </c>
      <c r="P6899">
        <v>39.70627296</v>
      </c>
      <c r="Q6899">
        <v>96.629859190000005</v>
      </c>
    </row>
    <row r="6900" spans="1:17">
      <c r="A6900" t="s">
        <v>17809</v>
      </c>
      <c r="B6900" s="14" t="s">
        <v>1895</v>
      </c>
      <c r="C6900">
        <v>22.04629418</v>
      </c>
      <c r="D6900">
        <v>1.1047125520000001</v>
      </c>
      <c r="E6900">
        <v>1.2006512469999999</v>
      </c>
      <c r="F6900">
        <v>1.2682504269999999</v>
      </c>
      <c r="G6900">
        <v>1.382297168</v>
      </c>
      <c r="H6900">
        <v>2.318343525</v>
      </c>
      <c r="I6900">
        <v>7.4635187969999999</v>
      </c>
      <c r="J6900">
        <v>3.2439841020000002</v>
      </c>
      <c r="K6900">
        <v>5.000647786</v>
      </c>
      <c r="L6900">
        <v>8.8721596639999998</v>
      </c>
      <c r="M6900">
        <v>7.3050459349999999</v>
      </c>
      <c r="N6900">
        <v>2.944163622</v>
      </c>
      <c r="O6900">
        <v>13.37055236</v>
      </c>
      <c r="P6900">
        <v>1.2403660830000001</v>
      </c>
      <c r="Q6900">
        <v>4.9615673400000002</v>
      </c>
    </row>
    <row r="6901" spans="1:17">
      <c r="A6901" t="s">
        <v>17812</v>
      </c>
      <c r="B6901" s="14" t="s">
        <v>17813</v>
      </c>
      <c r="C6901">
        <v>8.2047880529999997</v>
      </c>
      <c r="D6901">
        <v>3.6352705479999998</v>
      </c>
      <c r="E6901">
        <v>4.0152936029999999</v>
      </c>
      <c r="F6901">
        <v>5.0629702139999999</v>
      </c>
      <c r="G6901">
        <v>5.2894364239999998</v>
      </c>
      <c r="H6901">
        <v>16.595748310000001</v>
      </c>
      <c r="I6901">
        <v>1.5953604109999999</v>
      </c>
      <c r="J6901">
        <v>1.1788073050000001</v>
      </c>
      <c r="K6901">
        <v>5.7072199210000001</v>
      </c>
      <c r="L6901">
        <v>1.382468848</v>
      </c>
      <c r="M6901">
        <v>1.049964812</v>
      </c>
      <c r="N6901">
        <v>3.978252618</v>
      </c>
      <c r="O6901">
        <v>5.4519745840000002</v>
      </c>
      <c r="P6901">
        <v>2.0516304349999999</v>
      </c>
      <c r="Q6901">
        <v>5.6402356730000003</v>
      </c>
    </row>
    <row r="6902" spans="1:17">
      <c r="A6902" t="s">
        <v>17812</v>
      </c>
      <c r="B6902" s="14" t="s">
        <v>17814</v>
      </c>
      <c r="C6902">
        <v>22.628730520000001</v>
      </c>
      <c r="D6902">
        <v>8.7727876009999992</v>
      </c>
      <c r="E6902">
        <v>3.3102058140000001</v>
      </c>
      <c r="F6902">
        <v>5.9679098430000002</v>
      </c>
      <c r="G6902">
        <v>5.1286701629999998</v>
      </c>
      <c r="H6902">
        <v>8.6906814440000009</v>
      </c>
      <c r="I6902">
        <v>6.1874851560000002</v>
      </c>
      <c r="J6902">
        <v>12.191774179999999</v>
      </c>
      <c r="K6902">
        <v>16.039871349999999</v>
      </c>
      <c r="L6902">
        <v>27.70263988</v>
      </c>
      <c r="M6902">
        <v>5.4296125550000003</v>
      </c>
      <c r="N6902">
        <v>6.6250329470000002</v>
      </c>
      <c r="O6902">
        <v>29.759731890000001</v>
      </c>
      <c r="P6902">
        <v>6.1534860770000002</v>
      </c>
      <c r="Q6902">
        <v>8.7500916429999993</v>
      </c>
    </row>
    <row r="6903" spans="1:17">
      <c r="A6903" t="e">
        <v>#N/A</v>
      </c>
      <c r="B6903" s="14" t="s">
        <v>17815</v>
      </c>
      <c r="C6903">
        <v>0</v>
      </c>
      <c r="D6903">
        <v>1.115702953</v>
      </c>
      <c r="E6903">
        <v>1.071596561</v>
      </c>
      <c r="F6903">
        <v>0.68553488399999996</v>
      </c>
      <c r="G6903">
        <v>0.86966997000000001</v>
      </c>
      <c r="H6903">
        <v>0</v>
      </c>
      <c r="I6903">
        <v>0</v>
      </c>
      <c r="J6903">
        <v>2.5538006179999999</v>
      </c>
      <c r="K6903">
        <v>6.8541108800000003</v>
      </c>
      <c r="L6903">
        <v>0</v>
      </c>
      <c r="M6903">
        <v>0</v>
      </c>
      <c r="N6903">
        <v>0.62083107199999998</v>
      </c>
      <c r="O6903">
        <v>0</v>
      </c>
      <c r="P6903">
        <v>3.022401908</v>
      </c>
      <c r="Q6903">
        <v>0</v>
      </c>
    </row>
    <row r="6904" spans="1:17">
      <c r="A6904" t="s">
        <v>17816</v>
      </c>
      <c r="B6904" s="14" t="s">
        <v>17817</v>
      </c>
      <c r="C6904">
        <v>1.2451487400000001</v>
      </c>
      <c r="D6904">
        <v>3.2181582660000001</v>
      </c>
      <c r="E6904">
        <v>2.870155612</v>
      </c>
      <c r="F6904">
        <v>2.5423353980000001</v>
      </c>
      <c r="G6904">
        <v>2.580166583</v>
      </c>
      <c r="H6904">
        <v>2.2316272449999999</v>
      </c>
      <c r="I6904">
        <v>1.21054986</v>
      </c>
      <c r="J6904">
        <v>7.5240869449999996</v>
      </c>
      <c r="K6904">
        <v>2.0711584639999998</v>
      </c>
      <c r="L6904">
        <v>1.8357657940000001</v>
      </c>
      <c r="M6904">
        <v>0</v>
      </c>
      <c r="N6904">
        <v>1.5349190319999999</v>
      </c>
      <c r="O6904">
        <v>1.3789751459999999</v>
      </c>
      <c r="P6904">
        <v>5.1684591429999998</v>
      </c>
      <c r="Q6904">
        <v>2.853184545</v>
      </c>
    </row>
    <row r="6905" spans="1:17">
      <c r="A6905" t="s">
        <v>17818</v>
      </c>
      <c r="B6905" s="14" t="s">
        <v>6585</v>
      </c>
      <c r="C6905">
        <v>38.238364070000003</v>
      </c>
      <c r="D6905">
        <v>1.694215595</v>
      </c>
      <c r="E6905">
        <v>5.0444415869999997</v>
      </c>
      <c r="F6905">
        <v>1.596196038</v>
      </c>
      <c r="G6905">
        <v>5.6346024689999998</v>
      </c>
      <c r="H6905">
        <v>2.937128451</v>
      </c>
      <c r="I6905">
        <v>118.2191608</v>
      </c>
      <c r="J6905">
        <v>8.9193851199999994</v>
      </c>
      <c r="K6905">
        <v>61.292110880000003</v>
      </c>
      <c r="L6905">
        <v>112.75228180000001</v>
      </c>
      <c r="M6905">
        <v>21.53075991</v>
      </c>
      <c r="N6905">
        <v>5.342213052</v>
      </c>
      <c r="O6905">
        <v>30.490672669999999</v>
      </c>
      <c r="P6905">
        <v>5.5074879220000001</v>
      </c>
      <c r="Q6905">
        <v>14.720318779999999</v>
      </c>
    </row>
    <row r="6906" spans="1:17">
      <c r="A6906" t="s">
        <v>17819</v>
      </c>
      <c r="B6906" s="14" t="s">
        <v>9141</v>
      </c>
      <c r="C6906">
        <v>9.4620874290000003</v>
      </c>
      <c r="D6906">
        <v>0.87903869000000001</v>
      </c>
      <c r="E6906">
        <v>0.616979838</v>
      </c>
      <c r="F6906">
        <v>0.54011839299999997</v>
      </c>
      <c r="G6906">
        <v>0.26353635399999997</v>
      </c>
      <c r="H6906">
        <v>1.4066956660000001</v>
      </c>
      <c r="I6906">
        <v>2.6707253</v>
      </c>
      <c r="J6906">
        <v>1.23820636</v>
      </c>
      <c r="K6906">
        <v>4.7078741400000004</v>
      </c>
      <c r="L6906">
        <v>3.2786377789999999</v>
      </c>
      <c r="M6906">
        <v>7.6167070429999999</v>
      </c>
      <c r="N6906">
        <v>0.67727026000000001</v>
      </c>
      <c r="O6906">
        <v>10.141021950000001</v>
      </c>
      <c r="P6906">
        <v>0.57242460399999995</v>
      </c>
      <c r="Q6906">
        <v>2.517887913</v>
      </c>
    </row>
    <row r="6907" spans="1:17">
      <c r="A6907" t="s">
        <v>17820</v>
      </c>
      <c r="B6907" s="14" t="s">
        <v>3730</v>
      </c>
      <c r="C6907">
        <v>5.9086772080000003</v>
      </c>
      <c r="D6907">
        <v>8.2745593540000009</v>
      </c>
      <c r="E6907">
        <v>6.802475254</v>
      </c>
      <c r="F6907">
        <v>7.7843414329999998</v>
      </c>
      <c r="G6907">
        <v>7.1422257279999997</v>
      </c>
      <c r="H6907">
        <v>1.458808817</v>
      </c>
      <c r="I6907">
        <v>0.92322210800000004</v>
      </c>
      <c r="J6907">
        <v>5.4038264470000001</v>
      </c>
      <c r="K6907">
        <v>8.9029891970000001</v>
      </c>
      <c r="L6907">
        <v>6.4001879199999996</v>
      </c>
      <c r="M6907">
        <v>1.215212212</v>
      </c>
      <c r="N6907">
        <v>3.693897293</v>
      </c>
      <c r="O6907">
        <v>2.5707516560000001</v>
      </c>
      <c r="P6907">
        <v>6.9336092840000001</v>
      </c>
      <c r="Q6907">
        <v>7.8335005410000003</v>
      </c>
    </row>
    <row r="6908" spans="1:17">
      <c r="A6908" t="e">
        <v>#N/A</v>
      </c>
      <c r="B6908" s="14" t="s">
        <v>17821</v>
      </c>
      <c r="C6908">
        <v>1032.4358299999999</v>
      </c>
      <c r="D6908">
        <v>44.299279339999998</v>
      </c>
      <c r="E6908">
        <v>44.397937499999998</v>
      </c>
      <c r="F6908">
        <v>30.17796719</v>
      </c>
      <c r="G6908">
        <v>49.16839375</v>
      </c>
      <c r="H6908">
        <v>49.25100655</v>
      </c>
      <c r="I6908">
        <v>120.44971099999999</v>
      </c>
      <c r="J6908">
        <v>74.947327599999994</v>
      </c>
      <c r="K6908">
        <v>269.18618629999997</v>
      </c>
      <c r="L6908">
        <v>2742.627195</v>
      </c>
      <c r="M6908">
        <v>200.2669726</v>
      </c>
      <c r="N6908">
        <v>58.142463659999997</v>
      </c>
      <c r="O6908">
        <v>368.2952305</v>
      </c>
      <c r="P6908">
        <v>43.371467389999999</v>
      </c>
      <c r="Q6908">
        <v>162.86427879999999</v>
      </c>
    </row>
    <row r="6909" spans="1:17">
      <c r="A6909" t="e">
        <v>#N/A</v>
      </c>
      <c r="B6909" s="14" t="s">
        <v>17822</v>
      </c>
      <c r="C6909">
        <v>1.827320053</v>
      </c>
      <c r="D6909">
        <v>0</v>
      </c>
      <c r="E6909">
        <v>0.19440468599999999</v>
      </c>
      <c r="F6909">
        <v>0.74620168799999997</v>
      </c>
      <c r="G6909">
        <v>0.63108794199999996</v>
      </c>
      <c r="H6909">
        <v>1.4035835080000001</v>
      </c>
      <c r="I6909">
        <v>0</v>
      </c>
      <c r="J6909">
        <v>1.389900336</v>
      </c>
      <c r="K6909">
        <v>2.486889788</v>
      </c>
      <c r="L6909">
        <v>3.463818517</v>
      </c>
      <c r="M6909">
        <v>3.50762581</v>
      </c>
      <c r="N6909">
        <v>0.67577187500000002</v>
      </c>
      <c r="O6909">
        <v>0</v>
      </c>
      <c r="P6909">
        <v>0</v>
      </c>
      <c r="Q6909">
        <v>2.5123173639999998</v>
      </c>
    </row>
    <row r="6910" spans="1:17">
      <c r="A6910" t="e">
        <v>#N/A</v>
      </c>
      <c r="B6910" s="14" t="s">
        <v>17823</v>
      </c>
      <c r="C6910">
        <v>0</v>
      </c>
      <c r="D6910">
        <v>0</v>
      </c>
      <c r="E6910">
        <v>0</v>
      </c>
      <c r="F6910">
        <v>0.50872271899999999</v>
      </c>
      <c r="G6910">
        <v>0</v>
      </c>
      <c r="H6910">
        <v>0</v>
      </c>
      <c r="I6910">
        <v>0</v>
      </c>
      <c r="J6910">
        <v>0.23689100799999999</v>
      </c>
      <c r="K6910">
        <v>0</v>
      </c>
      <c r="L6910">
        <v>0</v>
      </c>
      <c r="M6910">
        <v>0</v>
      </c>
      <c r="N6910">
        <v>0</v>
      </c>
      <c r="O6910">
        <v>6.2085080110000002</v>
      </c>
      <c r="P6910">
        <v>0</v>
      </c>
      <c r="Q6910">
        <v>6.4228928099999996</v>
      </c>
    </row>
    <row r="6911" spans="1:17">
      <c r="A6911" t="s">
        <v>17824</v>
      </c>
      <c r="B6911" s="14" t="s">
        <v>17825</v>
      </c>
      <c r="C6911">
        <v>936.51342729999999</v>
      </c>
      <c r="D6911">
        <v>32.834927999999998</v>
      </c>
      <c r="E6911">
        <v>38.721699739999998</v>
      </c>
      <c r="F6911">
        <v>22.290300670000001</v>
      </c>
      <c r="G6911">
        <v>38.700942929999997</v>
      </c>
      <c r="H6911">
        <v>44.299207979999998</v>
      </c>
      <c r="I6911">
        <v>1112.1116589999999</v>
      </c>
      <c r="J6911">
        <v>74.400231880000007</v>
      </c>
      <c r="K6911">
        <v>421.32447719999999</v>
      </c>
      <c r="L6911">
        <v>444.84586409999997</v>
      </c>
      <c r="M6911">
        <v>887.94202199999995</v>
      </c>
      <c r="N6911">
        <v>67.116241299999999</v>
      </c>
      <c r="O6911">
        <v>837.94193069999994</v>
      </c>
      <c r="P6911">
        <v>42.950036959999998</v>
      </c>
      <c r="Q6911">
        <v>651.18466220000005</v>
      </c>
    </row>
    <row r="6912" spans="1:17">
      <c r="A6912" t="s">
        <v>17826</v>
      </c>
      <c r="B6912" s="14" t="s">
        <v>17827</v>
      </c>
      <c r="C6912">
        <v>1.692517754</v>
      </c>
      <c r="D6912">
        <v>2.2496961180000001</v>
      </c>
      <c r="E6912">
        <v>1.2604434959999999</v>
      </c>
      <c r="F6912">
        <v>1.15192337</v>
      </c>
      <c r="G6912">
        <v>3.5071936479999999</v>
      </c>
      <c r="H6912">
        <v>1.950060693</v>
      </c>
      <c r="I6912">
        <v>0</v>
      </c>
      <c r="J6912">
        <v>3.6475389969999998</v>
      </c>
      <c r="K6912">
        <v>15.356204699999999</v>
      </c>
      <c r="L6912">
        <v>2.138860615</v>
      </c>
      <c r="M6912">
        <v>0</v>
      </c>
      <c r="N6912">
        <v>3.338239207</v>
      </c>
      <c r="O6912">
        <v>0</v>
      </c>
      <c r="P6912">
        <v>1.5235878469999999</v>
      </c>
      <c r="Q6912">
        <v>2.326982477</v>
      </c>
    </row>
    <row r="6913" spans="1:17">
      <c r="A6913" t="e">
        <v>#N/A</v>
      </c>
      <c r="B6913" s="14" t="s">
        <v>17828</v>
      </c>
      <c r="C6913">
        <v>516.21791499999995</v>
      </c>
      <c r="D6913">
        <v>38.882247900000003</v>
      </c>
      <c r="E6913">
        <v>46.40682855</v>
      </c>
      <c r="F6913">
        <v>26.35024709</v>
      </c>
      <c r="G6913">
        <v>44.570585940000001</v>
      </c>
      <c r="H6913">
        <v>52.537885170000003</v>
      </c>
      <c r="I6913">
        <v>195.73078039999999</v>
      </c>
      <c r="J6913">
        <v>150.1874182</v>
      </c>
      <c r="K6913">
        <v>201.39662469999999</v>
      </c>
      <c r="L6913">
        <v>303.34390669999999</v>
      </c>
      <c r="M6913">
        <v>331.95293759999998</v>
      </c>
      <c r="N6913">
        <v>196.31454539999999</v>
      </c>
      <c r="O6913">
        <v>428.77508449999999</v>
      </c>
      <c r="P6913">
        <v>77.061803659999995</v>
      </c>
      <c r="Q6913">
        <v>127.751338</v>
      </c>
    </row>
    <row r="6914" spans="1:17">
      <c r="A6914" t="s">
        <v>17829</v>
      </c>
      <c r="B6914" s="14" t="s">
        <v>17830</v>
      </c>
      <c r="C6914">
        <v>2937.2219340000001</v>
      </c>
      <c r="D6914">
        <v>52.631093</v>
      </c>
      <c r="E6914">
        <v>80.071139860000002</v>
      </c>
      <c r="F6914">
        <v>16.232541730000001</v>
      </c>
      <c r="G6914">
        <v>38.701290800000002</v>
      </c>
      <c r="H6914">
        <v>353.9206782</v>
      </c>
      <c r="I6914">
        <v>1448.1032680000001</v>
      </c>
      <c r="J6914">
        <v>501.82325609999998</v>
      </c>
      <c r="K6914">
        <v>779.48440170000003</v>
      </c>
      <c r="L6914">
        <v>1257.5010420000001</v>
      </c>
      <c r="M6914">
        <v>8479.4686320000001</v>
      </c>
      <c r="N6914">
        <v>143.2292161</v>
      </c>
      <c r="O6914">
        <v>5993.9866190000002</v>
      </c>
      <c r="P6914">
        <v>96.210863450000005</v>
      </c>
      <c r="Q6914">
        <v>2053.909776</v>
      </c>
    </row>
    <row r="6915" spans="1:17">
      <c r="A6915" t="s">
        <v>17831</v>
      </c>
      <c r="B6915" s="14" t="s">
        <v>4963</v>
      </c>
      <c r="C6915">
        <v>4.438198087</v>
      </c>
      <c r="D6915">
        <v>1.745196827</v>
      </c>
      <c r="E6915">
        <v>3.0809120889999999</v>
      </c>
      <c r="F6915">
        <v>2.17485113</v>
      </c>
      <c r="G6915">
        <v>2.030943411</v>
      </c>
      <c r="H6915">
        <v>4.2186697200000003</v>
      </c>
      <c r="I6915">
        <v>5.8250800610000004</v>
      </c>
      <c r="J6915">
        <v>2.8694234769999998</v>
      </c>
      <c r="K6915">
        <v>3.2717545220000002</v>
      </c>
      <c r="L6915">
        <v>4.0662487130000002</v>
      </c>
      <c r="M6915">
        <v>2.5557982799999999</v>
      </c>
      <c r="N6915">
        <v>1.5045395669999999</v>
      </c>
      <c r="O6915">
        <v>3.8092860810000002</v>
      </c>
      <c r="P6915">
        <v>1.5148551210000001</v>
      </c>
      <c r="Q6915">
        <v>3.2797823949999998</v>
      </c>
    </row>
    <row r="6916" spans="1:17">
      <c r="A6916" t="s">
        <v>17832</v>
      </c>
      <c r="B6916" s="14" t="s">
        <v>8693</v>
      </c>
      <c r="C6916">
        <v>28.136025650000001</v>
      </c>
      <c r="D6916">
        <v>10.80399105</v>
      </c>
      <c r="E6916">
        <v>7.9156996509999997</v>
      </c>
      <c r="F6916">
        <v>13.744948470000001</v>
      </c>
      <c r="G6916">
        <v>6.2081663989999996</v>
      </c>
      <c r="H6916">
        <v>28.455238390000002</v>
      </c>
      <c r="I6916">
        <v>9.5739740040000001</v>
      </c>
      <c r="J6916">
        <v>8.8377740520000003</v>
      </c>
      <c r="K6916">
        <v>11.20386835</v>
      </c>
      <c r="L6916">
        <v>9.0865145869999999</v>
      </c>
      <c r="M6916">
        <v>18.00280317</v>
      </c>
      <c r="N6916">
        <v>4.2776717770000001</v>
      </c>
      <c r="O6916">
        <v>24.92802914</v>
      </c>
      <c r="P6916">
        <v>10.60014235</v>
      </c>
      <c r="Q6916">
        <v>22.780119150000001</v>
      </c>
    </row>
    <row r="6917" spans="1:17">
      <c r="A6917" t="s">
        <v>17833</v>
      </c>
      <c r="B6917" s="14" t="s">
        <v>3136</v>
      </c>
      <c r="C6917">
        <v>8.0393326080000005</v>
      </c>
      <c r="D6917">
        <v>2.137177624</v>
      </c>
      <c r="E6917">
        <v>2.0526899080000001</v>
      </c>
      <c r="F6917">
        <v>1.683553772</v>
      </c>
      <c r="G6917">
        <v>1.388242269</v>
      </c>
      <c r="H6917">
        <v>1.8050277269999999</v>
      </c>
      <c r="I6917">
        <v>5.0503023499999999</v>
      </c>
      <c r="J6917">
        <v>4.5626527650000002</v>
      </c>
      <c r="K6917">
        <v>4.5447743300000001</v>
      </c>
      <c r="L6917">
        <v>3.5167250000000001</v>
      </c>
      <c r="M6917">
        <v>4.2734416880000001</v>
      </c>
      <c r="N6917">
        <v>2.6071558229999998</v>
      </c>
      <c r="O6917">
        <v>3.6983295699999998</v>
      </c>
      <c r="P6917">
        <v>3.581351647</v>
      </c>
      <c r="Q6917">
        <v>3.6559898390000001</v>
      </c>
    </row>
    <row r="6918" spans="1:17">
      <c r="A6918" t="e">
        <v>#N/A</v>
      </c>
      <c r="B6918" s="14" t="s">
        <v>17834</v>
      </c>
      <c r="C6918">
        <v>145.93829779999999</v>
      </c>
      <c r="D6918">
        <v>6.8787700840000001</v>
      </c>
      <c r="E6918">
        <v>8.5888867189999996</v>
      </c>
      <c r="F6918">
        <v>4.6492666549999999</v>
      </c>
      <c r="G6918">
        <v>11.796125</v>
      </c>
      <c r="H6918">
        <v>19.080293099999999</v>
      </c>
      <c r="I6918">
        <v>27.169107749999998</v>
      </c>
      <c r="J6918">
        <v>21.649700719999998</v>
      </c>
      <c r="K6918">
        <v>40.84981372</v>
      </c>
      <c r="L6918">
        <v>31.39139789</v>
      </c>
      <c r="M6918">
        <v>5.9603265639999998</v>
      </c>
      <c r="N6918">
        <v>9.5692007340000007</v>
      </c>
      <c r="O6918">
        <v>27.51038136</v>
      </c>
      <c r="P6918">
        <v>12.5781914</v>
      </c>
      <c r="Q6918">
        <v>21.345252800000001</v>
      </c>
    </row>
    <row r="6919" spans="1:17">
      <c r="A6919" t="e">
        <v>#N/A</v>
      </c>
      <c r="B6919" s="14" t="s">
        <v>17835</v>
      </c>
      <c r="C6919">
        <v>234.31804489999999</v>
      </c>
      <c r="D6919">
        <v>16.507552820000001</v>
      </c>
      <c r="E6919">
        <v>11.46142408</v>
      </c>
      <c r="F6919">
        <v>10.63175187</v>
      </c>
      <c r="G6919">
        <v>14.41761563</v>
      </c>
      <c r="H6919">
        <v>16.20528698</v>
      </c>
      <c r="I6919">
        <v>53.678675570000003</v>
      </c>
      <c r="J6919">
        <v>21.624029140000001</v>
      </c>
      <c r="K6919">
        <v>56.610982479999997</v>
      </c>
      <c r="L6919">
        <v>140.113969</v>
      </c>
      <c r="M6919">
        <v>48.252730710000002</v>
      </c>
      <c r="N6919">
        <v>12.616367090000001</v>
      </c>
      <c r="O6919">
        <v>105.3916729</v>
      </c>
      <c r="P6919">
        <v>14.816339790000001</v>
      </c>
      <c r="Q6919">
        <v>46.286716660000003</v>
      </c>
    </row>
    <row r="6920" spans="1:17">
      <c r="A6920" t="e">
        <v>#N/A</v>
      </c>
      <c r="B6920" s="14" t="s">
        <v>17836</v>
      </c>
      <c r="C6920">
        <v>638.94141930000001</v>
      </c>
      <c r="D6920">
        <v>268.42128960000002</v>
      </c>
      <c r="E6920">
        <v>207.24273109999999</v>
      </c>
      <c r="F6920">
        <v>42.425555060000001</v>
      </c>
      <c r="G6920">
        <v>374.05654010000001</v>
      </c>
      <c r="H6920">
        <v>261.84777229999997</v>
      </c>
      <c r="I6920">
        <v>261.3531466</v>
      </c>
      <c r="J6920">
        <v>162.9854828</v>
      </c>
      <c r="K6920">
        <v>408.27222740000002</v>
      </c>
      <c r="L6920">
        <v>386.48807749999997</v>
      </c>
      <c r="M6920">
        <v>239.3127345</v>
      </c>
      <c r="N6920">
        <v>113.34266890000001</v>
      </c>
      <c r="O6920">
        <v>250.25363419999999</v>
      </c>
      <c r="P6920">
        <v>108.720929</v>
      </c>
      <c r="Q6920">
        <v>125.87658039999999</v>
      </c>
    </row>
    <row r="6921" spans="1:17">
      <c r="A6921" t="e">
        <v>#N/A</v>
      </c>
      <c r="B6921" s="14" t="s">
        <v>17837</v>
      </c>
      <c r="C6921">
        <v>0</v>
      </c>
      <c r="D6921">
        <v>0.62236491199999999</v>
      </c>
      <c r="E6921">
        <v>1.7932840400000001</v>
      </c>
      <c r="F6921">
        <v>1.1472216420000001</v>
      </c>
      <c r="G6921">
        <v>1.9404880950000001</v>
      </c>
      <c r="H6921">
        <v>8.6315611620000006</v>
      </c>
      <c r="I6921">
        <v>0</v>
      </c>
      <c r="J6921">
        <v>0.71228452600000003</v>
      </c>
      <c r="K6921">
        <v>2.5489210529999999</v>
      </c>
      <c r="L6921">
        <v>0</v>
      </c>
      <c r="M6921">
        <v>0</v>
      </c>
      <c r="N6921">
        <v>0.34631393100000002</v>
      </c>
      <c r="O6921">
        <v>0</v>
      </c>
      <c r="P6921">
        <v>0</v>
      </c>
      <c r="Q6921">
        <v>0</v>
      </c>
    </row>
    <row r="6922" spans="1:17">
      <c r="A6922" t="s">
        <v>17838</v>
      </c>
      <c r="B6922" s="14" t="s">
        <v>6775</v>
      </c>
      <c r="C6922">
        <v>3.5296951449999998</v>
      </c>
      <c r="D6922">
        <v>10.947239229999999</v>
      </c>
      <c r="E6922">
        <v>10.764813309999999</v>
      </c>
      <c r="F6922">
        <v>14.41381037</v>
      </c>
      <c r="G6922">
        <v>6.9078059119999997</v>
      </c>
      <c r="H6922">
        <v>0.90373183099999999</v>
      </c>
      <c r="I6922">
        <v>25.737117739999999</v>
      </c>
      <c r="J6922">
        <v>54.59021662</v>
      </c>
      <c r="K6922">
        <v>29.356163410000001</v>
      </c>
      <c r="L6922">
        <v>11.894746209999999</v>
      </c>
      <c r="M6922">
        <v>0</v>
      </c>
      <c r="N6922">
        <v>23.060955889999999</v>
      </c>
      <c r="O6922">
        <v>1.3030202</v>
      </c>
      <c r="P6922">
        <v>53.13313668</v>
      </c>
      <c r="Q6922">
        <v>15.36736576</v>
      </c>
    </row>
    <row r="6923" spans="1:17">
      <c r="A6923" t="s">
        <v>17839</v>
      </c>
      <c r="B6923" s="14" t="s">
        <v>2810</v>
      </c>
      <c r="C6923">
        <v>4.0065781400000002</v>
      </c>
      <c r="D6923">
        <v>12.853635669999999</v>
      </c>
      <c r="E6923">
        <v>12.913835949999999</v>
      </c>
      <c r="F6923">
        <v>16.92677509</v>
      </c>
      <c r="G6923">
        <v>14.42658419</v>
      </c>
      <c r="H6923">
        <v>37.556828260000003</v>
      </c>
      <c r="I6923">
        <v>19.909043149999999</v>
      </c>
      <c r="J6923">
        <v>22.705700889999999</v>
      </c>
      <c r="K6923">
        <v>24.84030267</v>
      </c>
      <c r="L6923">
        <v>14.251897680000001</v>
      </c>
      <c r="M6923">
        <v>4.2726739120000001</v>
      </c>
      <c r="N6923">
        <v>7.8840861469999997</v>
      </c>
      <c r="O6923">
        <v>5.2589015029999997</v>
      </c>
      <c r="P6923">
        <v>18.389626849999999</v>
      </c>
      <c r="Q6923">
        <v>16.729524040000001</v>
      </c>
    </row>
    <row r="6924" spans="1:17">
      <c r="A6924" t="s">
        <v>17840</v>
      </c>
      <c r="B6924" s="14" t="s">
        <v>4026</v>
      </c>
      <c r="C6924">
        <v>2.1650030509999998</v>
      </c>
      <c r="D6924">
        <v>11.75070633</v>
      </c>
      <c r="E6924">
        <v>10.65276529</v>
      </c>
      <c r="F6924">
        <v>9.6145593579999993</v>
      </c>
      <c r="G6924">
        <v>6.3555435779999998</v>
      </c>
      <c r="H6924">
        <v>4.9888839750000002</v>
      </c>
      <c r="I6924">
        <v>7.498507568</v>
      </c>
      <c r="J6924">
        <v>6.4154617739999997</v>
      </c>
      <c r="K6924">
        <v>12.5224516</v>
      </c>
      <c r="L6924">
        <v>8.8918294489999994</v>
      </c>
      <c r="M6924">
        <v>3.1168680200000001</v>
      </c>
      <c r="N6924">
        <v>4.8372748659999996</v>
      </c>
      <c r="O6924">
        <v>2.697405512</v>
      </c>
      <c r="P6924">
        <v>7.1460197150000004</v>
      </c>
      <c r="Q6924">
        <v>5.9531714219999996</v>
      </c>
    </row>
    <row r="6925" spans="1:17">
      <c r="A6925" t="s">
        <v>17841</v>
      </c>
      <c r="B6925" s="14" t="s">
        <v>8549</v>
      </c>
      <c r="C6925">
        <v>0.75301388999999996</v>
      </c>
      <c r="D6925">
        <v>1.1200623030000001</v>
      </c>
      <c r="E6925">
        <v>1.1330061060000001</v>
      </c>
      <c r="F6925">
        <v>1.010355919</v>
      </c>
      <c r="G6925">
        <v>0.92879574799999998</v>
      </c>
      <c r="H6925">
        <v>2.8506748129999999</v>
      </c>
      <c r="I6925">
        <v>2.3531462169999999</v>
      </c>
      <c r="J6925">
        <v>2.1546653299999998</v>
      </c>
      <c r="K6925">
        <v>2.391231876</v>
      </c>
      <c r="L6925">
        <v>0.88362410400000002</v>
      </c>
      <c r="M6925">
        <v>0</v>
      </c>
      <c r="N6925">
        <v>0.75586465999999997</v>
      </c>
      <c r="O6925">
        <v>0.119135215</v>
      </c>
      <c r="P6925">
        <v>0.77469223200000004</v>
      </c>
      <c r="Q6925">
        <v>1.3310897420000001</v>
      </c>
    </row>
    <row r="6926" spans="1:17">
      <c r="A6926" t="s">
        <v>17842</v>
      </c>
      <c r="B6926" s="14" t="s">
        <v>1495</v>
      </c>
      <c r="C6926">
        <v>6.2442854319999999</v>
      </c>
      <c r="D6926">
        <v>3.2696614369999999</v>
      </c>
      <c r="E6926">
        <v>2.294910572</v>
      </c>
      <c r="F6926">
        <v>0.81133406900000005</v>
      </c>
      <c r="G6926">
        <v>3.381850644</v>
      </c>
      <c r="H6926">
        <v>0.981061462</v>
      </c>
      <c r="I6926">
        <v>3.3113322620000001</v>
      </c>
      <c r="J6926">
        <v>2.446734062</v>
      </c>
      <c r="K6926">
        <v>4.7641173910000001</v>
      </c>
      <c r="L6926">
        <v>2.5107724600000001</v>
      </c>
      <c r="M6926">
        <v>3.8137897120000002</v>
      </c>
      <c r="N6926">
        <v>1.679444055</v>
      </c>
      <c r="O6926">
        <v>3.4577051490000001</v>
      </c>
      <c r="P6926">
        <v>0.85167338999999997</v>
      </c>
      <c r="Q6926">
        <v>0.78045872800000005</v>
      </c>
    </row>
    <row r="6927" spans="1:17">
      <c r="A6927" t="s">
        <v>17843</v>
      </c>
      <c r="B6927" s="14" t="s">
        <v>6204</v>
      </c>
      <c r="C6927">
        <v>1.741505713</v>
      </c>
      <c r="D6927">
        <v>1.648425984</v>
      </c>
      <c r="E6927">
        <v>1.33903354</v>
      </c>
      <c r="F6927">
        <v>1.2175898469999999</v>
      </c>
      <c r="G6927">
        <v>1.325925807</v>
      </c>
      <c r="H6927">
        <v>3.1617621969999998</v>
      </c>
      <c r="I6927">
        <v>3.463188932</v>
      </c>
      <c r="J6927">
        <v>2.0471524209999998</v>
      </c>
      <c r="K6927">
        <v>2.0109946430000001</v>
      </c>
      <c r="L6927">
        <v>2.0507151229999998</v>
      </c>
      <c r="M6927">
        <v>0.60780021699999998</v>
      </c>
      <c r="N6927">
        <v>0.99532894100000002</v>
      </c>
      <c r="O6927">
        <v>0.78900533100000003</v>
      </c>
      <c r="P6927">
        <v>1.4132929759999999</v>
      </c>
      <c r="Q6927">
        <v>1.7957507100000001</v>
      </c>
    </row>
    <row r="6928" spans="1:17">
      <c r="A6928" t="s">
        <v>17844</v>
      </c>
      <c r="B6928" s="14" t="s">
        <v>5117</v>
      </c>
      <c r="C6928">
        <v>3.4342979790000001</v>
      </c>
      <c r="D6928">
        <v>5.9913944429999999</v>
      </c>
      <c r="E6928">
        <v>5.937224187</v>
      </c>
      <c r="F6928">
        <v>5.9603053709999996</v>
      </c>
      <c r="G6928">
        <v>4.225402742</v>
      </c>
      <c r="H6928">
        <v>11.211159739999999</v>
      </c>
      <c r="I6928">
        <v>3.7562279950000002</v>
      </c>
      <c r="J6928">
        <v>8.5440824190000004</v>
      </c>
      <c r="K6928">
        <v>5.6476353689999996</v>
      </c>
      <c r="L6928">
        <v>2.169987484</v>
      </c>
      <c r="M6928">
        <v>0.82403683299999997</v>
      </c>
      <c r="N6928">
        <v>5.291907267</v>
      </c>
      <c r="O6928">
        <v>0.950852578</v>
      </c>
      <c r="P6928">
        <v>5.7966024129999996</v>
      </c>
      <c r="Q6928">
        <v>4.7216941739999996</v>
      </c>
    </row>
    <row r="6929" spans="1:17">
      <c r="A6929" t="s">
        <v>17845</v>
      </c>
      <c r="B6929" s="14" t="s">
        <v>6235</v>
      </c>
      <c r="C6929">
        <v>0.50953032899999995</v>
      </c>
      <c r="D6929">
        <v>1.8624874709999999</v>
      </c>
      <c r="E6929">
        <v>1.761754987</v>
      </c>
      <c r="F6929">
        <v>0.93631969900000001</v>
      </c>
      <c r="G6929">
        <v>1.539761143</v>
      </c>
      <c r="H6929">
        <v>0.48921942099999999</v>
      </c>
      <c r="I6929">
        <v>0.74305805700000005</v>
      </c>
      <c r="J6929">
        <v>3.132777624</v>
      </c>
      <c r="K6929">
        <v>2.0803347030000001</v>
      </c>
      <c r="L6929">
        <v>2.5756051320000002</v>
      </c>
      <c r="M6929">
        <v>0</v>
      </c>
      <c r="N6929">
        <v>3.8942691800000002</v>
      </c>
      <c r="O6929">
        <v>1.1285875139999999</v>
      </c>
      <c r="P6929">
        <v>2.9431594149999998</v>
      </c>
      <c r="Q6929">
        <v>1.5762040470000001</v>
      </c>
    </row>
    <row r="6930" spans="1:17">
      <c r="A6930" t="s">
        <v>17846</v>
      </c>
      <c r="B6930" s="14" t="s">
        <v>5050</v>
      </c>
      <c r="C6930">
        <v>79.243190659999996</v>
      </c>
      <c r="D6930">
        <v>10.55422654</v>
      </c>
      <c r="E6930">
        <v>11.486893909999999</v>
      </c>
      <c r="F6930">
        <v>8.8312789479999996</v>
      </c>
      <c r="G6930">
        <v>13.270407499999999</v>
      </c>
      <c r="H6930">
        <v>21.331214630000002</v>
      </c>
      <c r="I6930">
        <v>30.02514536</v>
      </c>
      <c r="J6930">
        <v>15.90314564</v>
      </c>
      <c r="K6930">
        <v>37.57774568</v>
      </c>
      <c r="L6930">
        <v>44.775962040000003</v>
      </c>
      <c r="M6930">
        <v>39.061734379999997</v>
      </c>
      <c r="N6930">
        <v>10.68333307</v>
      </c>
      <c r="O6930">
        <v>56.208892229999996</v>
      </c>
      <c r="P6930">
        <v>7.1836798980000003</v>
      </c>
      <c r="Q6930">
        <v>27.81317374</v>
      </c>
    </row>
    <row r="6931" spans="1:17">
      <c r="A6931" t="e">
        <v>#N/A</v>
      </c>
      <c r="B6931" s="14" t="s">
        <v>17847</v>
      </c>
      <c r="C6931">
        <v>40.176235920000003</v>
      </c>
      <c r="D6931">
        <v>4.76066916</v>
      </c>
      <c r="E6931">
        <v>3.4790521820000002</v>
      </c>
      <c r="F6931">
        <v>1.780529517</v>
      </c>
      <c r="G6931">
        <v>3.5495127260000001</v>
      </c>
      <c r="H6931">
        <v>8.9708674409999993</v>
      </c>
      <c r="I6931">
        <v>12.26297963</v>
      </c>
      <c r="J6931">
        <v>6.0407206909999998</v>
      </c>
      <c r="K6931">
        <v>6.3578856579999998</v>
      </c>
      <c r="L6931">
        <v>7.6747351459999997</v>
      </c>
      <c r="M6931">
        <v>8.9674596500000003</v>
      </c>
      <c r="N6931">
        <v>5.1829562349999998</v>
      </c>
      <c r="O6931">
        <v>13.45176736</v>
      </c>
      <c r="P6931">
        <v>3.6446611249999998</v>
      </c>
      <c r="Q6931">
        <v>13.488074900000001</v>
      </c>
    </row>
    <row r="6932" spans="1:17">
      <c r="A6932" t="s">
        <v>17848</v>
      </c>
      <c r="B6932" s="14" t="s">
        <v>1407</v>
      </c>
      <c r="C6932">
        <v>2.0227314220000001</v>
      </c>
      <c r="D6932">
        <v>0.67215410499999995</v>
      </c>
      <c r="E6932">
        <v>0.35865680799999999</v>
      </c>
      <c r="F6932">
        <v>0.36711092499999998</v>
      </c>
      <c r="G6932">
        <v>0.49482446400000002</v>
      </c>
      <c r="H6932">
        <v>0.51789366999999997</v>
      </c>
      <c r="I6932">
        <v>1.7207101579999999</v>
      </c>
      <c r="J6932">
        <v>1.730851398</v>
      </c>
      <c r="K6932">
        <v>3.8233815799999999</v>
      </c>
      <c r="L6932">
        <v>2.556156686</v>
      </c>
      <c r="M6932">
        <v>2.9120452640000001</v>
      </c>
      <c r="N6932">
        <v>1.558412691</v>
      </c>
      <c r="O6932">
        <v>2.426808641</v>
      </c>
      <c r="P6932">
        <v>0.50578970700000003</v>
      </c>
      <c r="Q6932">
        <v>0.695245377</v>
      </c>
    </row>
    <row r="6933" spans="1:17">
      <c r="A6933" t="s">
        <v>17849</v>
      </c>
      <c r="B6933" s="14" t="s">
        <v>5265</v>
      </c>
      <c r="C6933">
        <v>6.8941705180000001</v>
      </c>
      <c r="D6933">
        <v>0.65883081099999996</v>
      </c>
      <c r="E6933">
        <v>0.58964118399999998</v>
      </c>
      <c r="F6933">
        <v>0.423214007</v>
      </c>
      <c r="G6933">
        <v>0.58357559299999995</v>
      </c>
      <c r="H6933">
        <v>1.245996227</v>
      </c>
      <c r="I6933">
        <v>4.1398427690000004</v>
      </c>
      <c r="J6933">
        <v>2.0221419620000001</v>
      </c>
      <c r="K6933">
        <v>3.8021058060000001</v>
      </c>
      <c r="L6933">
        <v>4.014476846</v>
      </c>
      <c r="M6933">
        <v>5.4491627149999999</v>
      </c>
      <c r="N6933">
        <v>1.4497574040000001</v>
      </c>
      <c r="O6933">
        <v>5.9883481520000004</v>
      </c>
      <c r="P6933">
        <v>0.77068775300000003</v>
      </c>
      <c r="Q6933">
        <v>1.6726852759999999</v>
      </c>
    </row>
    <row r="6934" spans="1:17">
      <c r="A6934" t="s">
        <v>17850</v>
      </c>
      <c r="B6934" s="14" t="s">
        <v>1507</v>
      </c>
      <c r="C6934">
        <v>3.9181625430000002</v>
      </c>
      <c r="D6934">
        <v>0.28933473199999998</v>
      </c>
      <c r="E6934">
        <v>0.52800361799999995</v>
      </c>
      <c r="F6934">
        <v>0.35555889000000002</v>
      </c>
      <c r="G6934">
        <v>0.31574355599999998</v>
      </c>
      <c r="H6934">
        <v>0.30095813399999999</v>
      </c>
      <c r="I6934">
        <v>1.904644387</v>
      </c>
      <c r="J6934">
        <v>1.7881450240000001</v>
      </c>
      <c r="K6934">
        <v>2.3699645459999998</v>
      </c>
      <c r="L6934">
        <v>1.8155287440000001</v>
      </c>
      <c r="M6934">
        <v>6.5182824979999996</v>
      </c>
      <c r="N6934">
        <v>1.3201986489999999</v>
      </c>
      <c r="O6934">
        <v>3.4714238339999999</v>
      </c>
      <c r="P6934">
        <v>0.50946875899999999</v>
      </c>
      <c r="Q6934">
        <v>0.53869423599999999</v>
      </c>
    </row>
    <row r="6935" spans="1:17">
      <c r="A6935" t="s">
        <v>17851</v>
      </c>
      <c r="B6935" s="14" t="s">
        <v>3613</v>
      </c>
      <c r="C6935">
        <v>5.9780143240000001</v>
      </c>
      <c r="D6935">
        <v>0.81636801400000003</v>
      </c>
      <c r="E6935">
        <v>0.76667070999999998</v>
      </c>
      <c r="F6935">
        <v>0.49046398200000002</v>
      </c>
      <c r="G6935">
        <v>0.537357054</v>
      </c>
      <c r="H6935">
        <v>0.47175769299999998</v>
      </c>
      <c r="I6935">
        <v>2.0301854920000002</v>
      </c>
      <c r="J6935">
        <v>1.816728082</v>
      </c>
      <c r="K6935">
        <v>1.8946322760000001</v>
      </c>
      <c r="L6935">
        <v>2.8458764080000001</v>
      </c>
      <c r="M6935">
        <v>2.672278081</v>
      </c>
      <c r="N6935">
        <v>1.271946587</v>
      </c>
      <c r="O6935">
        <v>3.6276826500000001</v>
      </c>
      <c r="P6935">
        <v>0.68802645100000004</v>
      </c>
      <c r="Q6935">
        <v>1.4073560490000001</v>
      </c>
    </row>
    <row r="6936" spans="1:17">
      <c r="A6936" t="s">
        <v>17852</v>
      </c>
      <c r="B6936" s="14" t="s">
        <v>1932</v>
      </c>
      <c r="C6936">
        <v>6.9874800649999997</v>
      </c>
      <c r="D6936">
        <v>4.8650196430000001</v>
      </c>
      <c r="E6936">
        <v>2.063267411</v>
      </c>
      <c r="F6936">
        <v>1.5916908000000001</v>
      </c>
      <c r="G6936">
        <v>2.8564574409999999</v>
      </c>
      <c r="H6936">
        <v>4.9290208120000001</v>
      </c>
      <c r="I6936">
        <v>6.8626389229999996</v>
      </c>
      <c r="J6936">
        <v>3.38052302</v>
      </c>
      <c r="K6936">
        <v>5.3693690900000002</v>
      </c>
      <c r="L6936">
        <v>5.8567557570000002</v>
      </c>
      <c r="M6936">
        <v>3.0110351390000001</v>
      </c>
      <c r="N6936">
        <v>1.0898843819999999</v>
      </c>
      <c r="O6936">
        <v>5.2116308609999997</v>
      </c>
      <c r="P6936">
        <v>2.6315560819999999</v>
      </c>
      <c r="Q6936">
        <v>6.4699112239999996</v>
      </c>
    </row>
    <row r="6937" spans="1:17">
      <c r="A6937" t="s">
        <v>17852</v>
      </c>
      <c r="B6937" s="14" t="s">
        <v>17853</v>
      </c>
      <c r="C6937">
        <v>9.7170431060000002</v>
      </c>
      <c r="D6937">
        <v>5.3816260070000004</v>
      </c>
      <c r="E6937">
        <v>3.6182142690000001</v>
      </c>
      <c r="F6937">
        <v>5.2907162789999997</v>
      </c>
      <c r="G6937">
        <v>3.3559029410000001</v>
      </c>
      <c r="H6937">
        <v>0</v>
      </c>
      <c r="I6937">
        <v>0</v>
      </c>
      <c r="J6937">
        <v>0.61591662000000003</v>
      </c>
      <c r="K6937">
        <v>2.2040670279999999</v>
      </c>
      <c r="L6937">
        <v>12.27957623</v>
      </c>
      <c r="M6937">
        <v>0</v>
      </c>
      <c r="N6937">
        <v>0.59891938700000003</v>
      </c>
      <c r="O6937">
        <v>0</v>
      </c>
      <c r="P6937">
        <v>2.1867966750000001</v>
      </c>
      <c r="Q6937">
        <v>10.019712780000001</v>
      </c>
    </row>
    <row r="6938" spans="1:17">
      <c r="A6938" t="s">
        <v>17854</v>
      </c>
      <c r="B6938" s="14" t="s">
        <v>2909</v>
      </c>
      <c r="C6938">
        <v>7.1966036410000003</v>
      </c>
      <c r="D6938">
        <v>8.9525440679999999</v>
      </c>
      <c r="E6938">
        <v>8.4219445509999993</v>
      </c>
      <c r="F6938">
        <v>9.6452736449999996</v>
      </c>
      <c r="G6938">
        <v>6.7871562499999998</v>
      </c>
      <c r="H6938">
        <v>3.1891072989999998</v>
      </c>
      <c r="I6938">
        <v>6.4584295459999996</v>
      </c>
      <c r="J6938">
        <v>15.43919676</v>
      </c>
      <c r="K6938">
        <v>14.81688492</v>
      </c>
      <c r="L6938">
        <v>3.8476554219999999</v>
      </c>
      <c r="M6938">
        <v>0</v>
      </c>
      <c r="N6938">
        <v>9.4855664330000007</v>
      </c>
      <c r="O6938">
        <v>1.8392496920000001</v>
      </c>
      <c r="P6938">
        <v>22.840202089999998</v>
      </c>
      <c r="Q6938">
        <v>8.3721460699999994</v>
      </c>
    </row>
    <row r="6939" spans="1:17">
      <c r="A6939" t="s">
        <v>17855</v>
      </c>
      <c r="B6939" s="14" t="s">
        <v>5361</v>
      </c>
      <c r="C6939">
        <v>4.7703305680000003</v>
      </c>
      <c r="D6939">
        <v>21.36221347</v>
      </c>
      <c r="E6939">
        <v>22.91023934</v>
      </c>
      <c r="F6939">
        <v>24.7211119</v>
      </c>
      <c r="G6939">
        <v>25.00659937</v>
      </c>
      <c r="H6939">
        <v>23.424326409999999</v>
      </c>
      <c r="I6939">
        <v>1.490714246</v>
      </c>
      <c r="J6939">
        <v>16.111911240000001</v>
      </c>
      <c r="K6939">
        <v>9.4291151329999998</v>
      </c>
      <c r="L6939">
        <v>12.05667964</v>
      </c>
      <c r="M6939">
        <v>2.616248954</v>
      </c>
      <c r="N6939">
        <v>12.81104382</v>
      </c>
      <c r="O6939">
        <v>2.6415186720000001</v>
      </c>
      <c r="P6939">
        <v>28.985881670000001</v>
      </c>
      <c r="Q6939">
        <v>20.378376249999999</v>
      </c>
    </row>
    <row r="6940" spans="1:17">
      <c r="A6940" t="s">
        <v>17856</v>
      </c>
      <c r="B6940" s="14" t="s">
        <v>3138</v>
      </c>
      <c r="C6940">
        <v>29.304354700000001</v>
      </c>
      <c r="D6940">
        <v>3.7568841210000001</v>
      </c>
      <c r="E6940">
        <v>2.0495516349999998</v>
      </c>
      <c r="F6940">
        <v>2.9362693210000002</v>
      </c>
      <c r="G6940">
        <v>2.4364472730000002</v>
      </c>
      <c r="H6940">
        <v>0.36472882899999998</v>
      </c>
      <c r="I6940">
        <v>2.967716271</v>
      </c>
      <c r="J6940">
        <v>6.5011172750000004</v>
      </c>
      <c r="K6940">
        <v>6.523864627</v>
      </c>
      <c r="L6940">
        <v>5.0576605470000002</v>
      </c>
      <c r="M6940">
        <v>9.8960218320000006</v>
      </c>
      <c r="N6940">
        <v>3.3448191789999999</v>
      </c>
      <c r="O6940">
        <v>11.26872758</v>
      </c>
      <c r="P6940">
        <v>3.154954686</v>
      </c>
      <c r="Q6940">
        <v>2.8911457710000001</v>
      </c>
    </row>
    <row r="6941" spans="1:17">
      <c r="A6941" t="s">
        <v>17792</v>
      </c>
      <c r="B6941" s="14" t="s">
        <v>17857</v>
      </c>
      <c r="C6941">
        <v>0</v>
      </c>
      <c r="D6941">
        <v>4.901123685</v>
      </c>
      <c r="E6941">
        <v>1.961404419</v>
      </c>
      <c r="F6941">
        <v>1.5057284049999999</v>
      </c>
      <c r="G6941">
        <v>0.636722656</v>
      </c>
      <c r="H6941">
        <v>1.4161155030000001</v>
      </c>
      <c r="I6941">
        <v>0</v>
      </c>
      <c r="J6941">
        <v>1.869746881</v>
      </c>
      <c r="K6941">
        <v>1.672729441</v>
      </c>
      <c r="L6941">
        <v>2.3298303119999999</v>
      </c>
      <c r="M6941">
        <v>0</v>
      </c>
      <c r="N6941">
        <v>0.45453703499999998</v>
      </c>
      <c r="O6941">
        <v>0</v>
      </c>
      <c r="P6941">
        <v>1.1064149839999999</v>
      </c>
      <c r="Q6941">
        <v>2.5347487690000001</v>
      </c>
    </row>
    <row r="6942" spans="1:17">
      <c r="A6942" t="s">
        <v>17792</v>
      </c>
      <c r="B6942" s="14" t="s">
        <v>17858</v>
      </c>
      <c r="C6942">
        <v>77.149051029999995</v>
      </c>
      <c r="D6942">
        <v>0</v>
      </c>
      <c r="E6942">
        <v>2.4140362080000002</v>
      </c>
      <c r="F6942">
        <v>0.61773473000000001</v>
      </c>
      <c r="G6942">
        <v>0</v>
      </c>
      <c r="H6942">
        <v>0</v>
      </c>
      <c r="I6942">
        <v>0</v>
      </c>
      <c r="J6942">
        <v>1.1506134649999999</v>
      </c>
      <c r="K6942">
        <v>4.1174878550000003</v>
      </c>
      <c r="L6942">
        <v>20.072384230000001</v>
      </c>
      <c r="M6942">
        <v>0</v>
      </c>
      <c r="N6942">
        <v>1.67829059</v>
      </c>
      <c r="O6942">
        <v>20.103740219999999</v>
      </c>
      <c r="P6942">
        <v>1.361741519</v>
      </c>
      <c r="Q6942">
        <v>6.2393815860000004</v>
      </c>
    </row>
    <row r="6943" spans="1:17">
      <c r="A6943" t="s">
        <v>17792</v>
      </c>
      <c r="B6943" s="14" t="s">
        <v>17859</v>
      </c>
      <c r="C6943">
        <v>6.1332821580000001</v>
      </c>
      <c r="D6943">
        <v>4.5290911940000003</v>
      </c>
      <c r="E6943">
        <v>2.610027267</v>
      </c>
      <c r="F6943">
        <v>3.6177236929999999</v>
      </c>
      <c r="G6943">
        <v>4.9424808169999999</v>
      </c>
      <c r="H6943">
        <v>0.78517295200000004</v>
      </c>
      <c r="I6943">
        <v>11.92571396</v>
      </c>
      <c r="J6943">
        <v>3.887592524</v>
      </c>
      <c r="K6943">
        <v>11.129447369999999</v>
      </c>
      <c r="L6943">
        <v>12.91787104</v>
      </c>
      <c r="M6943">
        <v>3.9243734309999998</v>
      </c>
      <c r="N6943">
        <v>2.5202053420000001</v>
      </c>
      <c r="O6943">
        <v>9.0566354479999998</v>
      </c>
      <c r="P6943">
        <v>2.7605601590000002</v>
      </c>
      <c r="Q6943">
        <v>2.8108105170000002</v>
      </c>
    </row>
    <row r="6944" spans="1:17">
      <c r="A6944" t="s">
        <v>17792</v>
      </c>
      <c r="B6944" s="14" t="s">
        <v>17860</v>
      </c>
      <c r="C6944">
        <v>41.463286340000003</v>
      </c>
      <c r="D6944">
        <v>5.1438834929999997</v>
      </c>
      <c r="E6944">
        <v>4.2347430350000002</v>
      </c>
      <c r="F6944">
        <v>0.67727542699999999</v>
      </c>
      <c r="G6944">
        <v>4.0095627509999998</v>
      </c>
      <c r="H6944">
        <v>1.9109028480000001</v>
      </c>
      <c r="I6944">
        <v>14.512013380000001</v>
      </c>
      <c r="J6944">
        <v>11.56389637</v>
      </c>
      <c r="K6944">
        <v>12.7906701</v>
      </c>
      <c r="L6944">
        <v>17.815248650000001</v>
      </c>
      <c r="M6944">
        <v>15.91814123</v>
      </c>
      <c r="N6944">
        <v>3.4756566840000001</v>
      </c>
      <c r="O6944">
        <v>14.69430008</v>
      </c>
      <c r="P6944">
        <v>4.2301488559999996</v>
      </c>
      <c r="Q6944">
        <v>7.9808957239999998</v>
      </c>
    </row>
    <row r="6945" spans="1:17">
      <c r="A6945" t="e">
        <v>#N/A</v>
      </c>
      <c r="B6945" s="14" t="s">
        <v>17861</v>
      </c>
      <c r="C6945">
        <v>5.2275231900000003</v>
      </c>
      <c r="D6945">
        <v>2.3161428389999998</v>
      </c>
      <c r="E6945">
        <v>1.1122901009999999</v>
      </c>
      <c r="F6945">
        <v>1.423135708</v>
      </c>
      <c r="G6945">
        <v>1.805390823</v>
      </c>
      <c r="H6945">
        <v>2.0076574219999999</v>
      </c>
      <c r="I6945">
        <v>7.6233994330000003</v>
      </c>
      <c r="J6945">
        <v>1.3253901939999999</v>
      </c>
      <c r="K6945">
        <v>2.3714645239999999</v>
      </c>
      <c r="L6945">
        <v>13.21220228</v>
      </c>
      <c r="M6945">
        <v>0</v>
      </c>
      <c r="N6945">
        <v>3.8664416130000001</v>
      </c>
      <c r="O6945">
        <v>23.15747292</v>
      </c>
      <c r="P6945">
        <v>3.9214708310000002</v>
      </c>
      <c r="Q6945">
        <v>0</v>
      </c>
    </row>
    <row r="6946" spans="1:17">
      <c r="A6946" t="s">
        <v>17792</v>
      </c>
      <c r="B6946" s="14" t="s">
        <v>17862</v>
      </c>
      <c r="C6946">
        <v>166.04122630000001</v>
      </c>
      <c r="D6946">
        <v>37.726862730000001</v>
      </c>
      <c r="E6946">
        <v>42.123687480000001</v>
      </c>
      <c r="F6946">
        <v>37.669081749999997</v>
      </c>
      <c r="G6946">
        <v>47.787019970000003</v>
      </c>
      <c r="H6946">
        <v>65.404097469999996</v>
      </c>
      <c r="I6946">
        <v>117.9662118</v>
      </c>
      <c r="J6946">
        <v>80.41839161</v>
      </c>
      <c r="K6946">
        <v>146.78631960000001</v>
      </c>
      <c r="L6946">
        <v>199.0683879</v>
      </c>
      <c r="M6946">
        <v>106.2412848</v>
      </c>
      <c r="N6946">
        <v>50.383321639999998</v>
      </c>
      <c r="O6946">
        <v>127.30641679999999</v>
      </c>
      <c r="P6946">
        <v>54.932933660000003</v>
      </c>
      <c r="Q6946">
        <v>64.387845029999994</v>
      </c>
    </row>
    <row r="6947" spans="1:17">
      <c r="A6947" t="e">
        <v>#N/A</v>
      </c>
      <c r="B6947" s="14" t="s">
        <v>17863</v>
      </c>
      <c r="C6947">
        <v>151.77689119999999</v>
      </c>
      <c r="D6947">
        <v>9.3833479099999995</v>
      </c>
      <c r="E6947">
        <v>4.1306841780000001</v>
      </c>
      <c r="F6947">
        <v>4.3241431119999998</v>
      </c>
      <c r="G6947">
        <v>6.7046351499999997</v>
      </c>
      <c r="H6947">
        <v>2.711195493</v>
      </c>
      <c r="I6947">
        <v>25.737117739999999</v>
      </c>
      <c r="J6947">
        <v>19.688274849999999</v>
      </c>
      <c r="K6947">
        <v>22.417433880000001</v>
      </c>
      <c r="L6947">
        <v>84.750066750000002</v>
      </c>
      <c r="M6947">
        <v>27.101655829999999</v>
      </c>
      <c r="N6947">
        <v>6.9617980040000003</v>
      </c>
      <c r="O6947">
        <v>19.545303000000001</v>
      </c>
      <c r="P6947">
        <v>5.8252276099999998</v>
      </c>
      <c r="Q6947">
        <v>16.984983209999999</v>
      </c>
    </row>
    <row r="6948" spans="1:17">
      <c r="A6948" t="s">
        <v>17864</v>
      </c>
      <c r="B6948" s="14" t="s">
        <v>6776</v>
      </c>
      <c r="C6948">
        <v>0.235179005</v>
      </c>
      <c r="D6948">
        <v>1.094100504</v>
      </c>
      <c r="E6948">
        <v>0.27522212299999999</v>
      </c>
      <c r="F6948">
        <v>0.35213693899999998</v>
      </c>
      <c r="G6948">
        <v>0.16244404900000001</v>
      </c>
      <c r="H6948">
        <v>0.18064343499999999</v>
      </c>
      <c r="I6948">
        <v>0.34296614800000003</v>
      </c>
      <c r="J6948">
        <v>0.23850985299999999</v>
      </c>
      <c r="K6948">
        <v>0.64013336200000004</v>
      </c>
      <c r="L6948">
        <v>1.931795521</v>
      </c>
      <c r="M6948">
        <v>0.90287406999999997</v>
      </c>
      <c r="N6948">
        <v>0.63780139700000005</v>
      </c>
      <c r="O6948">
        <v>0.52091126399999998</v>
      </c>
      <c r="P6948">
        <v>0.45869596200000001</v>
      </c>
      <c r="Q6948">
        <v>0.48500887599999998</v>
      </c>
    </row>
    <row r="6949" spans="1:17">
      <c r="A6949" t="s">
        <v>17865</v>
      </c>
      <c r="B6949" s="14" t="s">
        <v>5541</v>
      </c>
      <c r="C6949">
        <v>6.3647496339999998</v>
      </c>
      <c r="D6949">
        <v>1.7353909590000001</v>
      </c>
      <c r="E6949">
        <v>0.91152404499999995</v>
      </c>
      <c r="F6949">
        <v>1.4994805689999999</v>
      </c>
      <c r="G6949">
        <v>0.97225700199999998</v>
      </c>
      <c r="H6949">
        <v>0.28204790099999999</v>
      </c>
      <c r="I6949">
        <v>5.35490713</v>
      </c>
      <c r="J6949">
        <v>1.520624019</v>
      </c>
      <c r="K6949">
        <v>2.1099989629999998</v>
      </c>
      <c r="L6949">
        <v>3.8669382780000001</v>
      </c>
      <c r="M6949">
        <v>7.0485189659999996</v>
      </c>
      <c r="N6949">
        <v>2.0218410850000001</v>
      </c>
      <c r="O6949">
        <v>6.5066047200000003</v>
      </c>
      <c r="P6949">
        <v>2.3505579750000001</v>
      </c>
      <c r="Q6949">
        <v>9.9286424830000009</v>
      </c>
    </row>
    <row r="6950" spans="1:17">
      <c r="A6950" t="s">
        <v>17866</v>
      </c>
      <c r="B6950" s="14" t="s">
        <v>17867</v>
      </c>
      <c r="C6950">
        <v>12.236276500000001</v>
      </c>
      <c r="D6950">
        <v>2.7107449520000002</v>
      </c>
      <c r="E6950">
        <v>1.301791377</v>
      </c>
      <c r="F6950">
        <v>3.3311917310000001</v>
      </c>
      <c r="G6950">
        <v>1.0564879629999999</v>
      </c>
      <c r="H6950">
        <v>0</v>
      </c>
      <c r="I6950">
        <v>4.4611004090000002</v>
      </c>
      <c r="J6950">
        <v>3.1023948240000001</v>
      </c>
      <c r="K6950">
        <v>5.5509836269999999</v>
      </c>
      <c r="L6950">
        <v>7.7315850360000002</v>
      </c>
      <c r="M6950">
        <v>5.8720254299999999</v>
      </c>
      <c r="N6950">
        <v>3.7709739189999998</v>
      </c>
      <c r="O6950">
        <v>3.387852519</v>
      </c>
      <c r="P6950">
        <v>1.3768719810000001</v>
      </c>
      <c r="Q6950">
        <v>0</v>
      </c>
    </row>
    <row r="6951" spans="1:17">
      <c r="A6951" t="s">
        <v>17866</v>
      </c>
      <c r="B6951" s="14" t="s">
        <v>17868</v>
      </c>
      <c r="C6951">
        <v>5.4338727889999996</v>
      </c>
      <c r="D6951">
        <v>8.4264933539999998</v>
      </c>
      <c r="E6951">
        <v>5.202883301</v>
      </c>
      <c r="F6951">
        <v>11.09484088</v>
      </c>
      <c r="G6951">
        <v>2.8149843749999999</v>
      </c>
      <c r="H6951">
        <v>0</v>
      </c>
      <c r="I6951">
        <v>39.621615470000002</v>
      </c>
      <c r="J6951">
        <v>22.043331649999999</v>
      </c>
      <c r="K6951">
        <v>83.812548840000005</v>
      </c>
      <c r="L6951">
        <v>65.235248740000003</v>
      </c>
      <c r="M6951">
        <v>0</v>
      </c>
      <c r="N6951">
        <v>14.066725079999999</v>
      </c>
      <c r="O6951">
        <v>6.0178959230000002</v>
      </c>
      <c r="P6951">
        <v>16.305062929999998</v>
      </c>
      <c r="Q6951">
        <v>7.4708384780000001</v>
      </c>
    </row>
    <row r="6952" spans="1:17">
      <c r="A6952" t="s">
        <v>17869</v>
      </c>
      <c r="B6952" s="14" t="s">
        <v>3502</v>
      </c>
      <c r="C6952">
        <v>35.176689269999997</v>
      </c>
      <c r="D6952">
        <v>33.924719080000003</v>
      </c>
      <c r="E6952">
        <v>13.871729240000001</v>
      </c>
      <c r="F6952">
        <v>31.698105300000002</v>
      </c>
      <c r="G6952">
        <v>20.126365669999998</v>
      </c>
      <c r="H6952">
        <v>22.336186380000001</v>
      </c>
      <c r="I6952">
        <v>10.60176332</v>
      </c>
      <c r="J6952">
        <v>10.46463672</v>
      </c>
      <c r="K6952">
        <v>31.277475890000002</v>
      </c>
      <c r="L6952">
        <v>41.045233170000003</v>
      </c>
      <c r="M6952">
        <v>7.652639615</v>
      </c>
      <c r="N6952">
        <v>10.638386390000001</v>
      </c>
      <c r="O6952">
        <v>20.517573609999999</v>
      </c>
      <c r="P6952">
        <v>22.90486353</v>
      </c>
      <c r="Q6952">
        <v>18.37800811</v>
      </c>
    </row>
    <row r="6953" spans="1:17">
      <c r="A6953" t="s">
        <v>17870</v>
      </c>
      <c r="B6953" s="14" t="s">
        <v>17871</v>
      </c>
      <c r="C6953">
        <v>2.4096862940000001</v>
      </c>
      <c r="D6953">
        <v>4.7027545970000002</v>
      </c>
      <c r="E6953">
        <v>2.4049139820000001</v>
      </c>
      <c r="F6953">
        <v>5.0762724779999999</v>
      </c>
      <c r="G6953">
        <v>4.0620039419999996</v>
      </c>
      <c r="H6953">
        <v>7.2714127529999999</v>
      </c>
      <c r="I6953">
        <v>2.8447417169999998</v>
      </c>
      <c r="J6953">
        <v>0.62550020699999997</v>
      </c>
      <c r="K6953">
        <v>2.1342521790000002</v>
      </c>
      <c r="L6953">
        <v>4.7127437270000003</v>
      </c>
      <c r="M6953">
        <v>2.2026213760000002</v>
      </c>
      <c r="N6953">
        <v>0.82041472000000004</v>
      </c>
      <c r="O6953">
        <v>2.7957549269999999</v>
      </c>
      <c r="P6953">
        <v>4.699881156</v>
      </c>
      <c r="Q6953">
        <v>4.3384419059999999</v>
      </c>
    </row>
    <row r="6954" spans="1:17">
      <c r="A6954" t="s">
        <v>17872</v>
      </c>
      <c r="B6954" s="14" t="s">
        <v>7952</v>
      </c>
      <c r="C6954">
        <v>3.9531684619999998</v>
      </c>
      <c r="D6954">
        <v>2.2185899170000001</v>
      </c>
      <c r="E6954">
        <v>1.962656113</v>
      </c>
      <c r="F6954">
        <v>1.3631950850000001</v>
      </c>
      <c r="G6954">
        <v>2.5030067410000001</v>
      </c>
      <c r="H6954">
        <v>1.214587898</v>
      </c>
      <c r="I6954">
        <v>1.537328794</v>
      </c>
      <c r="J6954">
        <v>3.5080126539999998</v>
      </c>
      <c r="K6954">
        <v>2.5106953700000001</v>
      </c>
      <c r="L6954">
        <v>7.8265646230000003</v>
      </c>
      <c r="M6954">
        <v>2.0235441810000001</v>
      </c>
      <c r="N6954">
        <v>1.9492590139999999</v>
      </c>
      <c r="O6954">
        <v>5.2536577040000001</v>
      </c>
      <c r="P6954">
        <v>0.94896090600000005</v>
      </c>
      <c r="Q6954">
        <v>3.0798734250000002</v>
      </c>
    </row>
    <row r="6955" spans="1:17">
      <c r="A6955" t="s">
        <v>17872</v>
      </c>
      <c r="B6955" s="14" t="s">
        <v>17873</v>
      </c>
      <c r="C6955">
        <v>6.4592352630000001</v>
      </c>
      <c r="D6955">
        <v>1.107822104</v>
      </c>
      <c r="E6955">
        <v>0.731518742</v>
      </c>
      <c r="F6955">
        <v>0.39707065899999999</v>
      </c>
      <c r="G6955">
        <v>0.61166495300000001</v>
      </c>
      <c r="H6955">
        <v>0.72020404999999998</v>
      </c>
      <c r="I6955">
        <v>0.60771801700000005</v>
      </c>
      <c r="J6955">
        <v>0.73959715199999998</v>
      </c>
      <c r="K6955">
        <v>1.6069005329999999</v>
      </c>
      <c r="L6955">
        <v>3.159729505</v>
      </c>
      <c r="M6955">
        <v>0.39996136900000001</v>
      </c>
      <c r="N6955">
        <v>0.28253765199999997</v>
      </c>
      <c r="O6955">
        <v>2.5383254239999999</v>
      </c>
      <c r="P6955">
        <v>0.18756581</v>
      </c>
      <c r="Q6955">
        <v>0.143235047</v>
      </c>
    </row>
    <row r="6956" spans="1:17">
      <c r="A6956" t="s">
        <v>17874</v>
      </c>
      <c r="B6956" s="14" t="s">
        <v>3522</v>
      </c>
      <c r="C6956">
        <v>14.08797801</v>
      </c>
      <c r="D6956">
        <v>7.6935264300000004</v>
      </c>
      <c r="E6956">
        <v>7.8947889409999998</v>
      </c>
      <c r="F6956">
        <v>5.5299632660000002</v>
      </c>
      <c r="G6956">
        <v>6.7041516019999996</v>
      </c>
      <c r="H6956">
        <v>12.20521922</v>
      </c>
      <c r="I6956">
        <v>7.4056744190000003</v>
      </c>
      <c r="J6956">
        <v>6.6245851399999998</v>
      </c>
      <c r="K6956">
        <v>6.9112058139999997</v>
      </c>
      <c r="L6956">
        <v>7.8665274170000004</v>
      </c>
      <c r="M6956">
        <v>19.495776620000001</v>
      </c>
      <c r="N6956">
        <v>3.2309812240000002</v>
      </c>
      <c r="O6956">
        <v>19.593371569999999</v>
      </c>
      <c r="P6956">
        <v>3.391660055</v>
      </c>
      <c r="Q6956">
        <v>6.8692596559999997</v>
      </c>
    </row>
    <row r="6957" spans="1:17">
      <c r="A6957" t="s">
        <v>17875</v>
      </c>
      <c r="B6957" s="14" t="s">
        <v>2573</v>
      </c>
      <c r="C6957">
        <v>2.139763378</v>
      </c>
      <c r="D6957">
        <v>20.620271670000001</v>
      </c>
      <c r="E6957">
        <v>15.82131813</v>
      </c>
      <c r="F6957">
        <v>27.087507890000001</v>
      </c>
      <c r="G6957">
        <v>11.916281010000001</v>
      </c>
      <c r="H6957">
        <v>22.804595769999999</v>
      </c>
      <c r="I6957">
        <v>24.18355597</v>
      </c>
      <c r="J6957">
        <v>25.362680489999999</v>
      </c>
      <c r="K6957">
        <v>32.518553689999997</v>
      </c>
      <c r="L6957">
        <v>8.7881682249999997</v>
      </c>
      <c r="M6957">
        <v>5.1342191259999996</v>
      </c>
      <c r="N6957">
        <v>22.618516490000001</v>
      </c>
      <c r="O6957">
        <v>1.77730605</v>
      </c>
      <c r="P6957">
        <v>41.974976759999997</v>
      </c>
      <c r="Q6957">
        <v>18.75451421</v>
      </c>
    </row>
    <row r="6958" spans="1:17">
      <c r="A6958" t="s">
        <v>17876</v>
      </c>
      <c r="B6958" s="14" t="s">
        <v>9445</v>
      </c>
      <c r="C6958">
        <v>2.6388136229999999</v>
      </c>
      <c r="D6958">
        <v>15.07395655</v>
      </c>
      <c r="E6958">
        <v>17.526057120000001</v>
      </c>
      <c r="F6958">
        <v>11.90471531</v>
      </c>
      <c r="G6958">
        <v>15.688195289999999</v>
      </c>
      <c r="H6958">
        <v>8.9762720710000004</v>
      </c>
      <c r="I6958">
        <v>10.72007926</v>
      </c>
      <c r="J6958">
        <v>17.801423979999999</v>
      </c>
      <c r="K6958">
        <v>13.937630609999999</v>
      </c>
      <c r="L6958">
        <v>10.48051463</v>
      </c>
      <c r="M6958">
        <v>2.1708537649999999</v>
      </c>
      <c r="N6958">
        <v>6.9008306380000004</v>
      </c>
      <c r="O6958">
        <v>6.471092101</v>
      </c>
      <c r="P6958">
        <v>9.1906676019999995</v>
      </c>
      <c r="Q6958">
        <v>11.920607629999999</v>
      </c>
    </row>
    <row r="6959" spans="1:17">
      <c r="A6959" t="s">
        <v>17877</v>
      </c>
      <c r="B6959" s="14" t="s">
        <v>6940</v>
      </c>
      <c r="C6959">
        <v>13.69169647</v>
      </c>
      <c r="D6959">
        <v>1.088829971</v>
      </c>
      <c r="E6959">
        <v>1.045785932</v>
      </c>
      <c r="F6959">
        <v>0.93981801300000001</v>
      </c>
      <c r="G6959">
        <v>1.2124613909999999</v>
      </c>
      <c r="H6959">
        <v>0.94380948200000003</v>
      </c>
      <c r="I6959">
        <v>3.0718260110000002</v>
      </c>
      <c r="J6959">
        <v>4.1389806269999996</v>
      </c>
      <c r="K6959">
        <v>3.3445108920000002</v>
      </c>
      <c r="L6959">
        <v>5.4717012269999996</v>
      </c>
      <c r="M6959">
        <v>1.7970494370000001</v>
      </c>
      <c r="N6959">
        <v>1.3127348990000001</v>
      </c>
      <c r="O6959">
        <v>2.980811015</v>
      </c>
      <c r="P6959">
        <v>1.562587782</v>
      </c>
      <c r="Q6959">
        <v>1.3675720200000001</v>
      </c>
    </row>
    <row r="6960" spans="1:17">
      <c r="A6960" t="s">
        <v>17878</v>
      </c>
      <c r="B6960" s="14" t="s">
        <v>6959</v>
      </c>
      <c r="C6960">
        <v>6.2091470260000001</v>
      </c>
      <c r="D6960">
        <v>0.673133643</v>
      </c>
      <c r="E6960">
        <v>0.75896186300000001</v>
      </c>
      <c r="F6960">
        <v>0.71930723600000002</v>
      </c>
      <c r="G6960">
        <v>0.593133837</v>
      </c>
      <c r="H6960">
        <v>0.10147468699999999</v>
      </c>
      <c r="I6960">
        <v>3.8531577430000001</v>
      </c>
      <c r="J6960">
        <v>2.9475728179999998</v>
      </c>
      <c r="K6960">
        <v>1.3184917920000001</v>
      </c>
      <c r="L6960">
        <v>3.67287389</v>
      </c>
      <c r="M6960">
        <v>1.7751324479999999</v>
      </c>
      <c r="N6960">
        <v>0.92826757199999999</v>
      </c>
      <c r="O6960">
        <v>5.9986448159999997</v>
      </c>
      <c r="P6960">
        <v>1.070313152</v>
      </c>
      <c r="Q6960">
        <v>1.725510359</v>
      </c>
    </row>
    <row r="6961" spans="1:17">
      <c r="A6961" t="s">
        <v>17879</v>
      </c>
      <c r="B6961" s="14" t="s">
        <v>9307</v>
      </c>
      <c r="C6961">
        <v>7.9508082040000003</v>
      </c>
      <c r="D6961">
        <v>2.3398594770000001</v>
      </c>
      <c r="E6961">
        <v>1.8451565919999999</v>
      </c>
      <c r="F6961">
        <v>1.4960653690000001</v>
      </c>
      <c r="G6961">
        <v>1.5883213709999999</v>
      </c>
      <c r="H6961">
        <v>2.5895294440000001</v>
      </c>
      <c r="I6961">
        <v>2.9555421740000001</v>
      </c>
      <c r="J6961">
        <v>2.1838417699999999</v>
      </c>
      <c r="K6961">
        <v>3.7660092060000001</v>
      </c>
      <c r="L6961">
        <v>4.5805044419999996</v>
      </c>
      <c r="M6961">
        <v>4.4139942010000004</v>
      </c>
      <c r="N6961">
        <v>1.5326254420000001</v>
      </c>
      <c r="O6961">
        <v>5.3091063690000002</v>
      </c>
      <c r="P6961">
        <v>1.7659201790000001</v>
      </c>
      <c r="Q6961">
        <v>5.0637563190000003</v>
      </c>
    </row>
    <row r="6962" spans="1:17">
      <c r="A6962" t="s">
        <v>17880</v>
      </c>
      <c r="B6962" s="14" t="s">
        <v>7894</v>
      </c>
      <c r="C6962">
        <v>4.5839734129999998</v>
      </c>
      <c r="D6962">
        <v>0.90779866899999995</v>
      </c>
      <c r="E6962">
        <v>0.59851533400000001</v>
      </c>
      <c r="F6962">
        <v>0.59560598899999995</v>
      </c>
      <c r="G6962">
        <v>0.68362553599999998</v>
      </c>
      <c r="H6962">
        <v>0.42678758500000002</v>
      </c>
      <c r="I6962">
        <v>2.5321584060000002</v>
      </c>
      <c r="J6962">
        <v>2.5533711189999999</v>
      </c>
      <c r="K6962">
        <v>2.3315811649999998</v>
      </c>
      <c r="L6962">
        <v>2.9403038449999999</v>
      </c>
      <c r="M6962">
        <v>0.66660228099999996</v>
      </c>
      <c r="N6962">
        <v>0.98460091000000005</v>
      </c>
      <c r="O6962">
        <v>2.1537306630000002</v>
      </c>
      <c r="P6962">
        <v>1.771454869</v>
      </c>
      <c r="Q6962">
        <v>1.527840496</v>
      </c>
    </row>
    <row r="6963" spans="1:17">
      <c r="A6963" t="s">
        <v>17881</v>
      </c>
      <c r="B6963" s="14" t="s">
        <v>3676</v>
      </c>
      <c r="C6963">
        <v>1.5853141340000001</v>
      </c>
      <c r="D6963">
        <v>3.6876016979999999</v>
      </c>
      <c r="E6963">
        <v>4.1742902490000002</v>
      </c>
      <c r="F6963">
        <v>3.5066227730000001</v>
      </c>
      <c r="G6963">
        <v>6.091028251</v>
      </c>
      <c r="H6963">
        <v>5.4796331179999997</v>
      </c>
      <c r="I6963">
        <v>12.715420549999999</v>
      </c>
      <c r="J6963">
        <v>4.4213592269999999</v>
      </c>
      <c r="K6963">
        <v>6.113007401</v>
      </c>
      <c r="L6963">
        <v>5.5093108339999999</v>
      </c>
      <c r="M6963">
        <v>2.282313147</v>
      </c>
      <c r="N6963">
        <v>2.6382341519999999</v>
      </c>
      <c r="O6963">
        <v>2.1946261520000001</v>
      </c>
      <c r="P6963">
        <v>2.2595499870000002</v>
      </c>
      <c r="Q6963">
        <v>3.541837052</v>
      </c>
    </row>
    <row r="6964" spans="1:17">
      <c r="A6964" t="s">
        <v>17882</v>
      </c>
      <c r="B6964" s="14" t="s">
        <v>6263</v>
      </c>
      <c r="C6964">
        <v>5.144640602</v>
      </c>
      <c r="D6964">
        <v>11.08627147</v>
      </c>
      <c r="E6964">
        <v>10.29970556</v>
      </c>
      <c r="F6964">
        <v>10.69527583</v>
      </c>
      <c r="G6964">
        <v>7.9954482589999998</v>
      </c>
      <c r="H6964">
        <v>12.932678839999999</v>
      </c>
      <c r="I6964">
        <v>10.912771100000001</v>
      </c>
      <c r="J6964">
        <v>12.92518115</v>
      </c>
      <c r="K6964">
        <v>19.519597009999998</v>
      </c>
      <c r="L6964">
        <v>12.11617304</v>
      </c>
      <c r="M6964">
        <v>1.795523065</v>
      </c>
      <c r="N6964">
        <v>3.5168709200000001</v>
      </c>
      <c r="O6964">
        <v>4.143692776</v>
      </c>
      <c r="P6964">
        <v>10.735859100000001</v>
      </c>
      <c r="Q6964">
        <v>9.6452501309999992</v>
      </c>
    </row>
    <row r="6965" spans="1:17">
      <c r="A6965" t="s">
        <v>17883</v>
      </c>
      <c r="B6965" s="14" t="s">
        <v>702</v>
      </c>
      <c r="C6965">
        <v>3.5296951449999998</v>
      </c>
      <c r="D6965">
        <v>12.79547442</v>
      </c>
      <c r="E6965">
        <v>7.2372317830000004</v>
      </c>
      <c r="F6965">
        <v>8.3862169449999993</v>
      </c>
      <c r="G6965">
        <v>5.3193799530000003</v>
      </c>
      <c r="H6965">
        <v>9.6124203850000001</v>
      </c>
      <c r="I6965">
        <v>4.2115283579999998</v>
      </c>
      <c r="J6965">
        <v>5.0441034729999998</v>
      </c>
      <c r="K6965">
        <v>11.35428469</v>
      </c>
      <c r="L6965">
        <v>8.31280559</v>
      </c>
      <c r="M6965">
        <v>1.84784017</v>
      </c>
      <c r="N6965">
        <v>8.6231361639999999</v>
      </c>
      <c r="O6965">
        <v>4.6197988900000002</v>
      </c>
      <c r="P6965">
        <v>12.131878990000001</v>
      </c>
      <c r="Q6965">
        <v>8.8233678999999992</v>
      </c>
    </row>
    <row r="6966" spans="1:17">
      <c r="A6966" t="s">
        <v>17884</v>
      </c>
      <c r="B6966" s="14" t="s">
        <v>17885</v>
      </c>
      <c r="C6966">
        <v>4.0443623369999999</v>
      </c>
      <c r="D6966">
        <v>19.213400360000001</v>
      </c>
      <c r="E6966">
        <v>21.633074199999999</v>
      </c>
      <c r="F6966">
        <v>27.005897050000002</v>
      </c>
      <c r="G6966">
        <v>15.86887456</v>
      </c>
      <c r="H6966">
        <v>10.441347820000001</v>
      </c>
      <c r="I6966">
        <v>56.358406690000002</v>
      </c>
      <c r="J6966">
        <v>88.811959560000005</v>
      </c>
      <c r="K6966">
        <v>10.906414379999999</v>
      </c>
      <c r="L6966">
        <v>7.3824438189999997</v>
      </c>
      <c r="M6966">
        <v>1.293890261</v>
      </c>
      <c r="N6966">
        <v>33.126302989999999</v>
      </c>
      <c r="O6966">
        <v>5.7232220199999997</v>
      </c>
      <c r="P6966">
        <v>43.48608187</v>
      </c>
      <c r="Q6966">
        <v>19.152660999999998</v>
      </c>
    </row>
    <row r="6967" spans="1:17">
      <c r="A6967" t="s">
        <v>17886</v>
      </c>
      <c r="B6967" s="14" t="s">
        <v>7903</v>
      </c>
      <c r="C6967">
        <v>2.551474249</v>
      </c>
      <c r="D6967">
        <v>1.291970233</v>
      </c>
      <c r="E6967">
        <v>1.3184515489999999</v>
      </c>
      <c r="F6967">
        <v>1.587681849</v>
      </c>
      <c r="G6967">
        <v>0.88118369399999996</v>
      </c>
      <c r="H6967">
        <v>0.97990693200000001</v>
      </c>
      <c r="I6967">
        <v>2.1262084909999999</v>
      </c>
      <c r="J6967">
        <v>4.8979777069999999</v>
      </c>
      <c r="K6967">
        <v>1.8188902659999999</v>
      </c>
      <c r="L6967">
        <v>2.9940273030000002</v>
      </c>
      <c r="M6967">
        <v>0</v>
      </c>
      <c r="N6967">
        <v>1.8422189440000001</v>
      </c>
      <c r="O6967">
        <v>2.0183587379999999</v>
      </c>
      <c r="P6967">
        <v>2.5702420469999998</v>
      </c>
      <c r="Q6967">
        <v>1.252832578</v>
      </c>
    </row>
    <row r="6968" spans="1:17">
      <c r="A6968" t="s">
        <v>17887</v>
      </c>
      <c r="B6968" s="14" t="s">
        <v>17888</v>
      </c>
      <c r="C6968">
        <v>0.47964498500000002</v>
      </c>
      <c r="D6968">
        <v>2.3376633299999998</v>
      </c>
      <c r="E6968">
        <v>0.61234089199999997</v>
      </c>
      <c r="F6968">
        <v>0.58760132899999995</v>
      </c>
      <c r="G6968">
        <v>0.49695426799999998</v>
      </c>
      <c r="H6968">
        <v>4.4210435219999997</v>
      </c>
      <c r="I6968">
        <v>1.398951348</v>
      </c>
      <c r="J6968">
        <v>0.79046209599999995</v>
      </c>
      <c r="K6968">
        <v>2.3934990379999999</v>
      </c>
      <c r="L6968">
        <v>0.30306735800000001</v>
      </c>
      <c r="M6968">
        <v>7.3656068110000001</v>
      </c>
      <c r="N6968">
        <v>0.76864799399999995</v>
      </c>
      <c r="O6968">
        <v>1.5935891639999999</v>
      </c>
      <c r="P6968">
        <v>1.3672770540000001</v>
      </c>
      <c r="Q6968">
        <v>1.3188936689999999</v>
      </c>
    </row>
    <row r="6969" spans="1:17">
      <c r="A6969" t="e">
        <v>#N/A</v>
      </c>
      <c r="B6969" s="14" t="s">
        <v>17889</v>
      </c>
      <c r="C6969">
        <v>0</v>
      </c>
      <c r="D6969">
        <v>0</v>
      </c>
      <c r="E6969">
        <v>0</v>
      </c>
      <c r="F6969">
        <v>0</v>
      </c>
      <c r="G6969">
        <v>0</v>
      </c>
      <c r="H6969">
        <v>0.99128085200000005</v>
      </c>
      <c r="I6969">
        <v>0</v>
      </c>
      <c r="J6969">
        <v>0.32720570399999999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0.19362262199999999</v>
      </c>
      <c r="Q6969">
        <v>0</v>
      </c>
    </row>
    <row r="6970" spans="1:17">
      <c r="A6970" t="s">
        <v>17890</v>
      </c>
      <c r="B6970" s="14" t="s">
        <v>1254</v>
      </c>
      <c r="C6970">
        <v>165.1897328</v>
      </c>
      <c r="D6970">
        <v>15.438539609999999</v>
      </c>
      <c r="E6970">
        <v>20.045553160000001</v>
      </c>
      <c r="F6970">
        <v>13.350791859999999</v>
      </c>
      <c r="G6970">
        <v>279.01186799999999</v>
      </c>
      <c r="H6970">
        <v>46.59020005</v>
      </c>
      <c r="I6970">
        <v>150.56213880000001</v>
      </c>
      <c r="J6970">
        <v>8.8345540109999998</v>
      </c>
      <c r="K6970">
        <v>21.076390960000001</v>
      </c>
      <c r="L6970">
        <v>68.497011180000001</v>
      </c>
      <c r="M6970">
        <v>29.727128740000001</v>
      </c>
      <c r="N6970">
        <v>383.08381300000002</v>
      </c>
      <c r="O6970">
        <v>457.36009009999998</v>
      </c>
      <c r="P6970">
        <v>4.2596976900000003</v>
      </c>
      <c r="Q6970">
        <v>1.774324139</v>
      </c>
    </row>
    <row r="6971" spans="1:17">
      <c r="A6971" t="s">
        <v>17891</v>
      </c>
      <c r="B6971" s="14" t="s">
        <v>3858</v>
      </c>
      <c r="C6971">
        <v>215.49751509999999</v>
      </c>
      <c r="D6971">
        <v>43.548117650000002</v>
      </c>
      <c r="E6971">
        <v>46.20412632</v>
      </c>
      <c r="F6971">
        <v>38.368514939999997</v>
      </c>
      <c r="G6971">
        <v>50.93040336</v>
      </c>
      <c r="H6971">
        <v>57.905220399999997</v>
      </c>
      <c r="I6971">
        <v>106.43374470000001</v>
      </c>
      <c r="J6971">
        <v>93.245296800000006</v>
      </c>
      <c r="K6971">
        <v>133.1176337</v>
      </c>
      <c r="L6971">
        <v>148.9735862</v>
      </c>
      <c r="M6971">
        <v>132.0244845</v>
      </c>
      <c r="N6971">
        <v>70.438364649999997</v>
      </c>
      <c r="O6971">
        <v>173.4642087</v>
      </c>
      <c r="P6971">
        <v>63.87434288</v>
      </c>
      <c r="Q6971">
        <v>97.555567190000005</v>
      </c>
    </row>
    <row r="6972" spans="1:17">
      <c r="A6972" t="s">
        <v>17892</v>
      </c>
      <c r="B6972" s="14" t="s">
        <v>17893</v>
      </c>
      <c r="C6972">
        <v>5.0879794499999997</v>
      </c>
      <c r="D6972">
        <v>2.4421752520000002</v>
      </c>
      <c r="E6972">
        <v>2.1651971570000001</v>
      </c>
      <c r="F6972">
        <v>1.5005753310000001</v>
      </c>
      <c r="G6972">
        <v>1.244681661</v>
      </c>
      <c r="H6972">
        <v>2.116903668</v>
      </c>
      <c r="I6972">
        <v>3.0916250270000001</v>
      </c>
      <c r="J6972">
        <v>3.010023726</v>
      </c>
      <c r="K6972">
        <v>3.4622408139999998</v>
      </c>
      <c r="L6972">
        <v>8.3051035360000007</v>
      </c>
      <c r="M6972">
        <v>1.6277688560000001</v>
      </c>
      <c r="N6972">
        <v>1.4112114920000001</v>
      </c>
      <c r="O6972">
        <v>2.347844405</v>
      </c>
      <c r="P6972">
        <v>2.6081404560000001</v>
      </c>
      <c r="Q6972">
        <v>4.6635213499999999</v>
      </c>
    </row>
    <row r="6973" spans="1:17">
      <c r="A6973" t="s">
        <v>17894</v>
      </c>
      <c r="B6973" s="14" t="s">
        <v>8328</v>
      </c>
      <c r="C6973">
        <v>20.110054430000002</v>
      </c>
      <c r="D6973">
        <v>39.777235709999999</v>
      </c>
      <c r="E6973">
        <v>34.002224779999999</v>
      </c>
      <c r="F6973">
        <v>37.052266289999999</v>
      </c>
      <c r="G6973">
        <v>28.897242500000001</v>
      </c>
      <c r="H6973">
        <v>36.961846039999998</v>
      </c>
      <c r="I6973">
        <v>68.080271460000006</v>
      </c>
      <c r="J6973">
        <v>39.515067989999999</v>
      </c>
      <c r="K6973">
        <v>71.028455710000003</v>
      </c>
      <c r="L6973">
        <v>41.750559199999998</v>
      </c>
      <c r="M6973">
        <v>13.786494490000001</v>
      </c>
      <c r="N6973">
        <v>21.95690553</v>
      </c>
      <c r="O6973">
        <v>18.294403599999999</v>
      </c>
      <c r="P6973">
        <v>43.640855379999998</v>
      </c>
      <c r="Q6973">
        <v>39.991723190000002</v>
      </c>
    </row>
    <row r="6974" spans="1:17">
      <c r="A6974" t="s">
        <v>17895</v>
      </c>
      <c r="B6974" s="14" t="s">
        <v>3652</v>
      </c>
      <c r="C6974">
        <v>81.422870529999997</v>
      </c>
      <c r="D6974">
        <v>214.40494469999999</v>
      </c>
      <c r="E6974">
        <v>55.272054269999998</v>
      </c>
      <c r="F6974">
        <v>147.94446919999999</v>
      </c>
      <c r="G6974">
        <v>147.6321604</v>
      </c>
      <c r="H6974">
        <v>315.78846929999997</v>
      </c>
      <c r="I6974">
        <v>118.06590420000001</v>
      </c>
      <c r="J6974">
        <v>89.867938570000007</v>
      </c>
      <c r="K6974">
        <v>367.97549229999998</v>
      </c>
      <c r="L6974">
        <v>405.4426737</v>
      </c>
      <c r="M6974">
        <v>76.37141364</v>
      </c>
      <c r="N6974">
        <v>83.8330591</v>
      </c>
      <c r="O6974">
        <v>56.017217909999999</v>
      </c>
      <c r="P6974">
        <v>123.45575049999999</v>
      </c>
      <c r="Q6974">
        <v>296.93095820000002</v>
      </c>
    </row>
    <row r="6975" spans="1:17">
      <c r="A6975" t="e">
        <v>#N/A</v>
      </c>
      <c r="B6975" s="14" t="s">
        <v>17896</v>
      </c>
      <c r="C6975">
        <v>76.074219049999996</v>
      </c>
      <c r="D6975">
        <v>253.5973238</v>
      </c>
      <c r="E6975">
        <v>249.73839839999999</v>
      </c>
      <c r="F6975">
        <v>259.86582859999999</v>
      </c>
      <c r="G6975">
        <v>332.16815630000002</v>
      </c>
      <c r="H6975">
        <v>186.43036380000001</v>
      </c>
      <c r="I6975">
        <v>95.091877139999994</v>
      </c>
      <c r="J6975">
        <v>162.5695709</v>
      </c>
      <c r="K6975">
        <v>307.31267910000003</v>
      </c>
      <c r="L6975">
        <v>391.41149250000001</v>
      </c>
      <c r="M6975">
        <v>76.490857579999997</v>
      </c>
      <c r="N6975">
        <v>102.70942119999999</v>
      </c>
      <c r="O6975">
        <v>64.190889839999997</v>
      </c>
      <c r="P6975">
        <v>108.1569174</v>
      </c>
      <c r="Q6975">
        <v>204.20291839999999</v>
      </c>
    </row>
    <row r="6976" spans="1:17">
      <c r="A6976" t="s">
        <v>17897</v>
      </c>
      <c r="B6976" s="14" t="s">
        <v>7023</v>
      </c>
      <c r="C6976">
        <v>2.4268814810000001</v>
      </c>
      <c r="D6976">
        <v>8.9605918000000007E-2</v>
      </c>
      <c r="E6976">
        <v>0.12909537400000001</v>
      </c>
      <c r="F6976">
        <v>0.1101153</v>
      </c>
      <c r="G6976">
        <v>0.139692336</v>
      </c>
      <c r="H6976">
        <v>0.15534273900000001</v>
      </c>
      <c r="I6976">
        <v>0.58986146399999995</v>
      </c>
      <c r="J6976">
        <v>2.1535967989999998</v>
      </c>
      <c r="K6976">
        <v>1.4679388630000001</v>
      </c>
      <c r="L6976">
        <v>0.76672182700000002</v>
      </c>
      <c r="M6976">
        <v>0.77641864199999999</v>
      </c>
      <c r="N6976">
        <v>1.0969434419999999</v>
      </c>
      <c r="O6976">
        <v>1.7918123020000001</v>
      </c>
      <c r="P6976">
        <v>0.48547885699999999</v>
      </c>
      <c r="Q6976">
        <v>0.556105509</v>
      </c>
    </row>
    <row r="6977" spans="1:17">
      <c r="A6977" t="s">
        <v>17898</v>
      </c>
      <c r="B6977" s="14" t="s">
        <v>17899</v>
      </c>
      <c r="C6977">
        <v>181.35909820000001</v>
      </c>
      <c r="D6977">
        <v>3.3884311899999999</v>
      </c>
      <c r="E6977">
        <v>4.6492549189999997</v>
      </c>
      <c r="F6977">
        <v>1.487139166</v>
      </c>
      <c r="G6977">
        <v>2.641219907</v>
      </c>
      <c r="H6977">
        <v>0.83917955700000002</v>
      </c>
      <c r="I6977">
        <v>22.30550204</v>
      </c>
      <c r="J6977">
        <v>31.023948239999999</v>
      </c>
      <c r="K6977">
        <v>35.684894739999997</v>
      </c>
      <c r="L6977">
        <v>52.46432703</v>
      </c>
      <c r="M6977">
        <v>79.691773690000005</v>
      </c>
      <c r="N6977">
        <v>26.935527990000001</v>
      </c>
      <c r="O6977">
        <v>120.99473279999999</v>
      </c>
      <c r="P6977">
        <v>2.6226132959999999</v>
      </c>
      <c r="Q6977">
        <v>28.53939355</v>
      </c>
    </row>
    <row r="6978" spans="1:17">
      <c r="A6978" t="s">
        <v>17898</v>
      </c>
      <c r="B6978" s="14" t="s">
        <v>7782</v>
      </c>
      <c r="C6978">
        <v>14.829328569999999</v>
      </c>
      <c r="D6978">
        <v>4.7784622649999999</v>
      </c>
      <c r="E6978">
        <v>2.6772423320000001</v>
      </c>
      <c r="F6978">
        <v>1.4680442339999999</v>
      </c>
      <c r="G6978">
        <v>2.3279522579999998</v>
      </c>
      <c r="H6978">
        <v>2.933932446</v>
      </c>
      <c r="I6978">
        <v>5.242642483</v>
      </c>
      <c r="J6978">
        <v>6.7791040330000003</v>
      </c>
      <c r="K6978">
        <v>7.5427538670000001</v>
      </c>
      <c r="L6978">
        <v>12.20942632</v>
      </c>
      <c r="M6978">
        <v>8.6259350710000007</v>
      </c>
      <c r="N6978">
        <v>3.2129190190000001</v>
      </c>
      <c r="O6978">
        <v>12.939458480000001</v>
      </c>
      <c r="P6978">
        <v>3.033912688</v>
      </c>
      <c r="Q6978">
        <v>6.1782777409999996</v>
      </c>
    </row>
    <row r="6979" spans="1:17">
      <c r="A6979" t="s">
        <v>17900</v>
      </c>
      <c r="B6979" s="14" t="s">
        <v>5586</v>
      </c>
      <c r="C6979">
        <v>3.3158523010000001</v>
      </c>
      <c r="D6979">
        <v>7.7463988949999996</v>
      </c>
      <c r="E6979">
        <v>5.7725420569999999</v>
      </c>
      <c r="F6979">
        <v>9.1911713450000008</v>
      </c>
      <c r="G6979">
        <v>4.8409512320000001</v>
      </c>
      <c r="H6979">
        <v>12.96624297</v>
      </c>
      <c r="I6979">
        <v>7.9127547399999996</v>
      </c>
      <c r="J6979">
        <v>18.571909160000001</v>
      </c>
      <c r="K6979">
        <v>6.5639368429999996</v>
      </c>
      <c r="L6979">
        <v>2.4760824339999998</v>
      </c>
      <c r="M6979">
        <v>1.7358907290000001</v>
      </c>
      <c r="N6979">
        <v>6.6886617690000003</v>
      </c>
      <c r="O6979">
        <v>3.3383948179999998</v>
      </c>
      <c r="P6979">
        <v>18.180740239999999</v>
      </c>
      <c r="Q6979">
        <v>8.7032541689999992</v>
      </c>
    </row>
    <row r="6980" spans="1:17">
      <c r="A6980" t="s">
        <v>17901</v>
      </c>
      <c r="B6980" s="14" t="s">
        <v>5182</v>
      </c>
      <c r="C6980">
        <v>9.0956479609999992</v>
      </c>
      <c r="D6980">
        <v>7.4590001890000002</v>
      </c>
      <c r="E6980">
        <v>6.315297814</v>
      </c>
      <c r="F6980">
        <v>8.9490380639999998</v>
      </c>
      <c r="G6980">
        <v>6.3652583319999998</v>
      </c>
      <c r="H6980">
        <v>11.64410275</v>
      </c>
      <c r="I6980">
        <v>8.1447833969999994</v>
      </c>
      <c r="J6980">
        <v>5.9878138129999998</v>
      </c>
      <c r="K6980">
        <v>6.515113124</v>
      </c>
      <c r="L6980">
        <v>5.2430184459999998</v>
      </c>
      <c r="M6980">
        <v>36.144267810000002</v>
      </c>
      <c r="N6980">
        <v>6.0586203840000001</v>
      </c>
      <c r="O6980">
        <v>25.801612500000001</v>
      </c>
      <c r="P6980">
        <v>14.69975766</v>
      </c>
      <c r="Q6980">
        <v>23.803915799999999</v>
      </c>
    </row>
    <row r="6981" spans="1:17">
      <c r="A6981" t="s">
        <v>17902</v>
      </c>
      <c r="B6981" s="14" t="s">
        <v>2860</v>
      </c>
      <c r="C6981">
        <v>50.413571509999997</v>
      </c>
      <c r="D6981">
        <v>1.595470583</v>
      </c>
      <c r="E6981">
        <v>3.7705052000000001</v>
      </c>
      <c r="F6981">
        <v>8.9777069479999998</v>
      </c>
      <c r="G6981">
        <v>2.0618242599999999</v>
      </c>
      <c r="H6981">
        <v>2.1108504610000001</v>
      </c>
      <c r="I6981">
        <v>8.0152400650000004</v>
      </c>
      <c r="J6981">
        <v>1.753906666</v>
      </c>
      <c r="K6981">
        <v>5.1586699610000002</v>
      </c>
      <c r="L6981">
        <v>11.136995199999999</v>
      </c>
      <c r="M6981">
        <v>25.102302380000001</v>
      </c>
      <c r="N6981">
        <v>3.6446402359999999</v>
      </c>
      <c r="O6981">
        <v>42.398686650000002</v>
      </c>
      <c r="P6981">
        <v>0.73930253199999996</v>
      </c>
      <c r="Q6981">
        <v>14.20110738</v>
      </c>
    </row>
    <row r="6982" spans="1:17">
      <c r="A6982" t="s">
        <v>17903</v>
      </c>
      <c r="B6982" s="14" t="s">
        <v>5680</v>
      </c>
      <c r="C6982">
        <v>6.0414217849999998</v>
      </c>
      <c r="D6982">
        <v>18.832879309999999</v>
      </c>
      <c r="E6982">
        <v>18.547466490000001</v>
      </c>
      <c r="F6982">
        <v>25.49301509</v>
      </c>
      <c r="G6982">
        <v>13.711160400000001</v>
      </c>
      <c r="H6982">
        <v>32.814814419999998</v>
      </c>
      <c r="I6982">
        <v>9.4396325270000006</v>
      </c>
      <c r="J6982">
        <v>27.079092750000001</v>
      </c>
      <c r="K6982">
        <v>55.596842279999997</v>
      </c>
      <c r="L6982">
        <v>16.08727137</v>
      </c>
      <c r="M6982">
        <v>5.7983950169999998</v>
      </c>
      <c r="N6982">
        <v>9.4156135620000008</v>
      </c>
      <c r="O6982">
        <v>3.3453716099999999</v>
      </c>
      <c r="P6982">
        <v>31.98313911</v>
      </c>
      <c r="Q6982">
        <v>21.061987689999999</v>
      </c>
    </row>
    <row r="6983" spans="1:17">
      <c r="A6983" t="s">
        <v>17904</v>
      </c>
      <c r="B6983" s="14" t="s">
        <v>7777</v>
      </c>
      <c r="C6983">
        <v>33.491980099999999</v>
      </c>
      <c r="D6983">
        <v>1.3349062140000001</v>
      </c>
      <c r="E6983">
        <v>1.297042732</v>
      </c>
      <c r="F6983">
        <v>1.354321036</v>
      </c>
      <c r="G6983">
        <v>1.209924287</v>
      </c>
      <c r="H6983">
        <v>0.64582939800000005</v>
      </c>
      <c r="I6983">
        <v>7.7656752960000004</v>
      </c>
      <c r="J6983">
        <v>2.2916612600000001</v>
      </c>
      <c r="K6983">
        <v>10.36218143</v>
      </c>
      <c r="L6983">
        <v>18.06310247</v>
      </c>
      <c r="M6983">
        <v>4.8418804870000001</v>
      </c>
      <c r="N6983">
        <v>2.98850003</v>
      </c>
      <c r="O6983">
        <v>5.2766349049999999</v>
      </c>
      <c r="P6983">
        <v>3.1957259410000001</v>
      </c>
      <c r="Q6983">
        <v>3.4679698129999998</v>
      </c>
    </row>
    <row r="6984" spans="1:17">
      <c r="A6984" t="s">
        <v>17905</v>
      </c>
      <c r="B6984" s="14" t="s">
        <v>4569</v>
      </c>
      <c r="C6984">
        <v>4.8872702009999998</v>
      </c>
      <c r="D6984">
        <v>1.6240409840000001</v>
      </c>
      <c r="E6984">
        <v>1.9642414269999999</v>
      </c>
      <c r="F6984">
        <v>0.99787917999999998</v>
      </c>
      <c r="G6984">
        <v>0.79705452799999998</v>
      </c>
      <c r="H6984">
        <v>1.042767497</v>
      </c>
      <c r="I6984">
        <v>1.187866973</v>
      </c>
      <c r="J6984">
        <v>2.7536048740000001</v>
      </c>
      <c r="K6984">
        <v>2.9561451270000001</v>
      </c>
      <c r="L6984">
        <v>2.0587060749999999</v>
      </c>
      <c r="M6984">
        <v>0</v>
      </c>
      <c r="N6984">
        <v>1.9747407800000001</v>
      </c>
      <c r="O6984">
        <v>1.202787877</v>
      </c>
      <c r="P6984">
        <v>2.1997363000000001</v>
      </c>
      <c r="Q6984">
        <v>0.93324083599999996</v>
      </c>
    </row>
    <row r="6985" spans="1:17">
      <c r="A6985" t="s">
        <v>17906</v>
      </c>
      <c r="B6985" s="14" t="s">
        <v>8655</v>
      </c>
      <c r="C6985">
        <v>19.313227470000001</v>
      </c>
      <c r="D6985">
        <v>1.0923897570000001</v>
      </c>
      <c r="E6985">
        <v>0.743186868</v>
      </c>
      <c r="F6985">
        <v>1.0627496009999999</v>
      </c>
      <c r="G6985">
        <v>0.354790734</v>
      </c>
      <c r="H6985">
        <v>1.420342714</v>
      </c>
      <c r="I6985">
        <v>2.9962614689999998</v>
      </c>
      <c r="J6985">
        <v>1.9274206650000001</v>
      </c>
      <c r="K6985">
        <v>3.728272585</v>
      </c>
      <c r="L6985">
        <v>5.1928556209999996</v>
      </c>
      <c r="M6985">
        <v>2.3663386059999998</v>
      </c>
      <c r="N6985">
        <v>5.1667971010000002</v>
      </c>
      <c r="O6985">
        <v>5.9161006680000003</v>
      </c>
      <c r="P6985">
        <v>1.6645765729999999</v>
      </c>
      <c r="Q6985">
        <v>1.6948767890000001</v>
      </c>
    </row>
    <row r="6986" spans="1:17">
      <c r="A6986" t="s">
        <v>17906</v>
      </c>
      <c r="B6986" s="14" t="s">
        <v>17907</v>
      </c>
      <c r="C6986">
        <v>24.46333894</v>
      </c>
      <c r="D6986">
        <v>1.4696809980000001</v>
      </c>
      <c r="E6986">
        <v>0.66167859900000003</v>
      </c>
      <c r="F6986">
        <v>0.56439618899999999</v>
      </c>
      <c r="G6986">
        <v>0.78759268299999996</v>
      </c>
      <c r="H6986">
        <v>0.31848380799999998</v>
      </c>
      <c r="I6986">
        <v>6.0466722409999996</v>
      </c>
      <c r="J6986">
        <v>0.36794215699999999</v>
      </c>
      <c r="K6986">
        <v>29.155203910000001</v>
      </c>
      <c r="L6986">
        <v>21.745082910000001</v>
      </c>
      <c r="M6986">
        <v>16.714048290000001</v>
      </c>
      <c r="N6986">
        <v>0.56223858100000002</v>
      </c>
      <c r="O6986">
        <v>19.28626886</v>
      </c>
      <c r="P6986">
        <v>1.119745285</v>
      </c>
      <c r="Q6986">
        <v>6.2707037830000001</v>
      </c>
    </row>
    <row r="6987" spans="1:17">
      <c r="A6987" t="s">
        <v>17908</v>
      </c>
      <c r="B6987" s="14" t="s">
        <v>8298</v>
      </c>
      <c r="C6987">
        <v>5.015882575</v>
      </c>
      <c r="D6987">
        <v>6.5436505159999996</v>
      </c>
      <c r="E6987">
        <v>5.7513353870000001</v>
      </c>
      <c r="F6987">
        <v>4.0206944729999998</v>
      </c>
      <c r="G6987">
        <v>4.4751033649999998</v>
      </c>
      <c r="H6987">
        <v>4.3878558639999996</v>
      </c>
      <c r="I6987">
        <v>4.0637554329999999</v>
      </c>
      <c r="J6987">
        <v>5.687462172</v>
      </c>
      <c r="K6987">
        <v>5.9414627380000002</v>
      </c>
      <c r="L6987">
        <v>9.8601185690000008</v>
      </c>
      <c r="M6987">
        <v>4.8141099169999997</v>
      </c>
      <c r="N6987">
        <v>2.576323275</v>
      </c>
      <c r="O6987">
        <v>2.777490426</v>
      </c>
      <c r="P6987">
        <v>1.6305062930000001</v>
      </c>
      <c r="Q6987">
        <v>2.2987195319999998</v>
      </c>
    </row>
    <row r="6988" spans="1:17">
      <c r="A6988" t="s">
        <v>17908</v>
      </c>
      <c r="B6988" s="14" t="s">
        <v>17909</v>
      </c>
      <c r="C6988">
        <v>1.316882436</v>
      </c>
      <c r="D6988">
        <v>5.5429375009999999</v>
      </c>
      <c r="E6988">
        <v>7.7335374239999997</v>
      </c>
      <c r="F6988">
        <v>3.6926196600000001</v>
      </c>
      <c r="G6988">
        <v>8.732196429</v>
      </c>
      <c r="H6988">
        <v>0.91035996600000002</v>
      </c>
      <c r="I6988">
        <v>35.720099259999998</v>
      </c>
      <c r="J6988">
        <v>88.545870140000005</v>
      </c>
      <c r="K6988">
        <v>42.774081420000002</v>
      </c>
      <c r="L6988">
        <v>42.935444330000003</v>
      </c>
      <c r="M6988">
        <v>0.50556341400000004</v>
      </c>
      <c r="N6988">
        <v>15.45425919</v>
      </c>
      <c r="O6988">
        <v>2.333469848</v>
      </c>
      <c r="P6988">
        <v>3.3192449530000001</v>
      </c>
      <c r="Q6988">
        <v>3.258962704</v>
      </c>
    </row>
    <row r="6989" spans="1:17">
      <c r="A6989" t="s">
        <v>17910</v>
      </c>
      <c r="B6989" s="14" t="s">
        <v>4729</v>
      </c>
      <c r="C6989">
        <v>1.8803612160000001</v>
      </c>
      <c r="D6989">
        <v>0.364492598</v>
      </c>
      <c r="E6989">
        <v>0.32507738600000002</v>
      </c>
      <c r="F6989">
        <v>0.19196537399999999</v>
      </c>
      <c r="G6989">
        <v>0.52764267899999995</v>
      </c>
      <c r="H6989">
        <v>0.27081093299999998</v>
      </c>
      <c r="I6989">
        <v>1.0283128429999999</v>
      </c>
      <c r="J6989">
        <v>0.38735792000000002</v>
      </c>
      <c r="K6989">
        <v>0.63976902899999999</v>
      </c>
      <c r="L6989">
        <v>1.485150797</v>
      </c>
      <c r="M6989">
        <v>0</v>
      </c>
      <c r="N6989">
        <v>0.72436180900000002</v>
      </c>
      <c r="O6989">
        <v>1.0412295730000001</v>
      </c>
      <c r="P6989">
        <v>0.28211378100000001</v>
      </c>
      <c r="Q6989">
        <v>0.16157761100000001</v>
      </c>
    </row>
    <row r="6990" spans="1:17">
      <c r="A6990" t="s">
        <v>17911</v>
      </c>
      <c r="B6990" s="14" t="s">
        <v>2826</v>
      </c>
      <c r="C6990">
        <v>3.5936852680000002</v>
      </c>
      <c r="D6990">
        <v>0.84035059199999995</v>
      </c>
      <c r="E6990">
        <v>0.80712953399999998</v>
      </c>
      <c r="F6990">
        <v>0.62505138500000001</v>
      </c>
      <c r="G6990">
        <v>0.65503785999999997</v>
      </c>
      <c r="H6990">
        <v>0.72842489499999996</v>
      </c>
      <c r="I6990">
        <v>0.72788077699999998</v>
      </c>
      <c r="J6990">
        <v>2.0247681960000001</v>
      </c>
      <c r="K6990">
        <v>1.5397035800000001</v>
      </c>
      <c r="L6990">
        <v>1.3245735789999999</v>
      </c>
      <c r="M6990">
        <v>0.76647177499999997</v>
      </c>
      <c r="N6990">
        <v>1.2674738299999999</v>
      </c>
      <c r="O6990">
        <v>1.9899641340000001</v>
      </c>
      <c r="P6990">
        <v>0.77879633400000003</v>
      </c>
      <c r="Q6990">
        <v>0.89209432200000005</v>
      </c>
    </row>
    <row r="6991" spans="1:17">
      <c r="A6991" t="s">
        <v>17912</v>
      </c>
      <c r="B6991" s="14" t="s">
        <v>17913</v>
      </c>
      <c r="C6991">
        <v>0</v>
      </c>
      <c r="D6991">
        <v>1.072120806</v>
      </c>
      <c r="E6991">
        <v>1.201360207</v>
      </c>
      <c r="F6991">
        <v>0.87834157000000002</v>
      </c>
      <c r="G6991">
        <v>0</v>
      </c>
      <c r="H6991">
        <v>1.858651598</v>
      </c>
      <c r="I6991">
        <v>0</v>
      </c>
      <c r="J6991">
        <v>1.22702139</v>
      </c>
      <c r="K6991">
        <v>2.1954573910000001</v>
      </c>
      <c r="L6991">
        <v>1.0193007620000001</v>
      </c>
      <c r="M6991">
        <v>0</v>
      </c>
      <c r="N6991">
        <v>1.9885995279999999</v>
      </c>
      <c r="O6991">
        <v>0</v>
      </c>
      <c r="P6991">
        <v>0.48405655600000003</v>
      </c>
      <c r="Q6991">
        <v>0</v>
      </c>
    </row>
    <row r="6992" spans="1:17">
      <c r="A6992" t="s">
        <v>17912</v>
      </c>
      <c r="B6992" s="14" t="s">
        <v>7402</v>
      </c>
      <c r="C6992">
        <v>1.6420450579999999</v>
      </c>
      <c r="D6992">
        <v>0.94579669799999999</v>
      </c>
      <c r="E6992">
        <v>1.118039513</v>
      </c>
      <c r="F6992">
        <v>0.71524593800000003</v>
      </c>
      <c r="G6992">
        <v>1.134201789</v>
      </c>
      <c r="H6992">
        <v>0.63063592999999996</v>
      </c>
      <c r="I6992">
        <v>2.155163816</v>
      </c>
      <c r="J6992">
        <v>2.7477473049999999</v>
      </c>
      <c r="K6992">
        <v>1.4153352889999999</v>
      </c>
      <c r="L6992">
        <v>1.452554246</v>
      </c>
      <c r="M6992">
        <v>0.94559455199999998</v>
      </c>
      <c r="N6992">
        <v>2.5909514640000002</v>
      </c>
      <c r="O6992">
        <v>1.091117511</v>
      </c>
      <c r="P6992">
        <v>2.04477807</v>
      </c>
      <c r="Q6992">
        <v>1.2416741490000001</v>
      </c>
    </row>
    <row r="6993" spans="1:17">
      <c r="A6993" t="s">
        <v>17914</v>
      </c>
      <c r="B6993" s="14" t="s">
        <v>5632</v>
      </c>
      <c r="C6993">
        <v>11.69988536</v>
      </c>
      <c r="D6993">
        <v>1.190880487</v>
      </c>
      <c r="E6993">
        <v>2.0857568579999999</v>
      </c>
      <c r="F6993">
        <v>1.8508392039999999</v>
      </c>
      <c r="G6993">
        <v>1.6927266940000001</v>
      </c>
      <c r="H6993">
        <v>1.214432897</v>
      </c>
      <c r="I6993">
        <v>0</v>
      </c>
      <c r="J6993">
        <v>2.68579261</v>
      </c>
      <c r="K6993">
        <v>1.864849974</v>
      </c>
      <c r="L6993">
        <v>1.3986117650000001</v>
      </c>
      <c r="M6993">
        <v>0</v>
      </c>
      <c r="N6993">
        <v>2.0269706670000001</v>
      </c>
      <c r="O6993">
        <v>1.050597451</v>
      </c>
      <c r="P6993">
        <v>1.0911657729999999</v>
      </c>
      <c r="Q6993">
        <v>1.086875429</v>
      </c>
    </row>
    <row r="6994" spans="1:17">
      <c r="A6994" t="s">
        <v>17915</v>
      </c>
      <c r="B6994" s="14" t="s">
        <v>17916</v>
      </c>
      <c r="C6994">
        <v>8.0749171059999991</v>
      </c>
      <c r="D6994">
        <v>2.0444165839999999</v>
      </c>
      <c r="E6994">
        <v>1.4726969489999999</v>
      </c>
      <c r="F6994">
        <v>1.2561756529999999</v>
      </c>
      <c r="G6994">
        <v>1.195188897</v>
      </c>
      <c r="H6994">
        <v>1.772122194</v>
      </c>
      <c r="I6994">
        <v>10.0935512</v>
      </c>
      <c r="J6994">
        <v>2.6322693519999998</v>
      </c>
      <c r="K6994">
        <v>1.046624008</v>
      </c>
      <c r="L6994">
        <v>7.2888546080000003</v>
      </c>
      <c r="M6994">
        <v>4.4286225310000003</v>
      </c>
      <c r="N6994">
        <v>2.417426018</v>
      </c>
      <c r="O6994">
        <v>8.9427950579999997</v>
      </c>
      <c r="P6994">
        <v>1.5576345030000001</v>
      </c>
      <c r="Q6994">
        <v>0.79299402799999996</v>
      </c>
    </row>
    <row r="6995" spans="1:17">
      <c r="A6995" t="s">
        <v>17917</v>
      </c>
      <c r="B6995" s="14" t="s">
        <v>6939</v>
      </c>
      <c r="C6995">
        <v>2.8845704209999998</v>
      </c>
      <c r="D6995">
        <v>7.6683471860000001</v>
      </c>
      <c r="E6995">
        <v>5.0891480429999998</v>
      </c>
      <c r="F6995">
        <v>4.9080786200000004</v>
      </c>
      <c r="G6995">
        <v>4.6075297219999998</v>
      </c>
      <c r="H6995">
        <v>2.1233489730000001</v>
      </c>
      <c r="I6995">
        <v>1156.8220209999999</v>
      </c>
      <c r="J6995">
        <v>7.0697763309999999</v>
      </c>
      <c r="K6995">
        <v>714.48719989999995</v>
      </c>
      <c r="L6995">
        <v>4.404708297</v>
      </c>
      <c r="M6995">
        <v>3197.1948010000001</v>
      </c>
      <c r="N6995">
        <v>40.80356209</v>
      </c>
      <c r="O6995">
        <v>1033.718993</v>
      </c>
      <c r="P6995">
        <v>16.26520189</v>
      </c>
      <c r="Q6995">
        <v>8.0970321579999993</v>
      </c>
    </row>
    <row r="6996" spans="1:17">
      <c r="A6996" t="s">
        <v>17918</v>
      </c>
      <c r="B6996" s="14" t="s">
        <v>2634</v>
      </c>
      <c r="C6996">
        <v>5.4789297780000004</v>
      </c>
      <c r="D6996">
        <v>1.668928795</v>
      </c>
      <c r="E6996">
        <v>1.8943979</v>
      </c>
      <c r="F6996">
        <v>1.211907439</v>
      </c>
      <c r="G6996">
        <v>1.6556900910000001</v>
      </c>
      <c r="H6996">
        <v>2.8932907129999998</v>
      </c>
      <c r="I6996">
        <v>0.99875382300000004</v>
      </c>
      <c r="J6996">
        <v>3.6464715289999998</v>
      </c>
      <c r="K6996">
        <v>1.8641362930000001</v>
      </c>
      <c r="L6996">
        <v>2.1636898420000001</v>
      </c>
      <c r="M6996">
        <v>11.83169303</v>
      </c>
      <c r="N6996">
        <v>2.8704428339999999</v>
      </c>
      <c r="O6996">
        <v>5.3093211120000001</v>
      </c>
      <c r="P6996">
        <v>1.335771324</v>
      </c>
      <c r="Q6996">
        <v>2.3539955400000001</v>
      </c>
    </row>
    <row r="6997" spans="1:17">
      <c r="A6997" t="s">
        <v>17919</v>
      </c>
      <c r="B6997" s="14" t="s">
        <v>9327</v>
      </c>
      <c r="C6997">
        <v>7.4358259220000003</v>
      </c>
      <c r="D6997">
        <v>1.393856043</v>
      </c>
      <c r="E6997">
        <v>1.0953438529999999</v>
      </c>
      <c r="F6997">
        <v>0.62286825999999995</v>
      </c>
      <c r="G6997">
        <v>0.69139967099999999</v>
      </c>
      <c r="H6997">
        <v>2.9656047659999998</v>
      </c>
      <c r="I6997">
        <v>2.5024178190000002</v>
      </c>
      <c r="J6997">
        <v>2.2115842610000001</v>
      </c>
      <c r="K6997">
        <v>3.632742055</v>
      </c>
      <c r="L6997">
        <v>3.433434144</v>
      </c>
      <c r="M6997">
        <v>2.1959097870000002</v>
      </c>
      <c r="N6997">
        <v>0.31729455099999998</v>
      </c>
      <c r="O6997">
        <v>3.8007763720000001</v>
      </c>
      <c r="P6997">
        <v>0.85816120699999998</v>
      </c>
      <c r="Q6997">
        <v>2.162611139</v>
      </c>
    </row>
    <row r="6998" spans="1:17">
      <c r="A6998" t="s">
        <v>17920</v>
      </c>
      <c r="B6998" s="14" t="s">
        <v>2889</v>
      </c>
      <c r="C6998">
        <v>1.009717193</v>
      </c>
      <c r="D6998">
        <v>0.78290158300000001</v>
      </c>
      <c r="E6998">
        <v>0.96679494099999996</v>
      </c>
      <c r="F6998">
        <v>0.96209541099999996</v>
      </c>
      <c r="G6998">
        <v>0.348718521</v>
      </c>
      <c r="H6998">
        <v>1.9389356520000001</v>
      </c>
      <c r="I6998">
        <v>1.4724903549999999</v>
      </c>
      <c r="J6998">
        <v>2.6240457450000001</v>
      </c>
      <c r="K6998">
        <v>1.37417382</v>
      </c>
      <c r="L6998">
        <v>0.637997543</v>
      </c>
      <c r="M6998">
        <v>0</v>
      </c>
      <c r="N6998">
        <v>2.1159865880000002</v>
      </c>
      <c r="O6998">
        <v>0.55911991500000002</v>
      </c>
      <c r="P6998">
        <v>1.5906406129999999</v>
      </c>
      <c r="Q6998">
        <v>1.0411681989999999</v>
      </c>
    </row>
    <row r="6999" spans="1:17">
      <c r="A6999" t="s">
        <v>17921</v>
      </c>
      <c r="B6999" s="14" t="s">
        <v>1659</v>
      </c>
      <c r="C6999">
        <v>7.7882483239999996</v>
      </c>
      <c r="D6999">
        <v>0.96095876199999997</v>
      </c>
      <c r="E6999">
        <v>0.73418050300000004</v>
      </c>
      <c r="F6999">
        <v>0.85884150599999998</v>
      </c>
      <c r="G6999">
        <v>0.57881114199999995</v>
      </c>
      <c r="H6999">
        <v>1.0601428070000001</v>
      </c>
      <c r="I6999">
        <v>2.0127667159999998</v>
      </c>
      <c r="J6999">
        <v>1.2247757079999999</v>
      </c>
      <c r="K6999">
        <v>1.386420773</v>
      </c>
      <c r="L6999">
        <v>1.6195908020000001</v>
      </c>
      <c r="M6999">
        <v>2.0816323140000002</v>
      </c>
      <c r="N6999">
        <v>1.0937534760000001</v>
      </c>
      <c r="O6999">
        <v>3.2754363099999999</v>
      </c>
      <c r="P6999">
        <v>0.78391971199999999</v>
      </c>
      <c r="Q6999">
        <v>2.3042070460000001</v>
      </c>
    </row>
    <row r="7000" spans="1:17">
      <c r="A7000" t="s">
        <v>17922</v>
      </c>
      <c r="B7000" s="14" t="s">
        <v>7060</v>
      </c>
      <c r="C7000">
        <v>1.684234633</v>
      </c>
      <c r="D7000">
        <v>1.1939659659999999</v>
      </c>
      <c r="E7000">
        <v>1.1467656509999999</v>
      </c>
      <c r="F7000">
        <v>0.87117728299999997</v>
      </c>
      <c r="G7000">
        <v>0.87250739200000005</v>
      </c>
      <c r="H7000">
        <v>0.258735622</v>
      </c>
      <c r="I7000">
        <v>2.4561523460000001</v>
      </c>
      <c r="J7000">
        <v>0.93944867700000001</v>
      </c>
      <c r="K7000">
        <v>3.0562103980000002</v>
      </c>
      <c r="L7000">
        <v>2.7669110400000001</v>
      </c>
      <c r="M7000">
        <v>6.4659333859999997</v>
      </c>
      <c r="N7000">
        <v>0.58133284699999999</v>
      </c>
      <c r="O7000">
        <v>8.2071141779999994</v>
      </c>
      <c r="P7000">
        <v>0.404301723</v>
      </c>
      <c r="Q7000">
        <v>0.69467829199999998</v>
      </c>
    </row>
    <row r="7001" spans="1:17">
      <c r="A7001" t="s">
        <v>17923</v>
      </c>
      <c r="B7001" s="14" t="s">
        <v>5505</v>
      </c>
      <c r="C7001">
        <v>2.2400777399999998</v>
      </c>
      <c r="D7001">
        <v>0.42535904899999999</v>
      </c>
      <c r="E7001">
        <v>0.35747564500000001</v>
      </c>
      <c r="F7001">
        <v>0.39203777200000001</v>
      </c>
      <c r="G7001">
        <v>0.41444946199999999</v>
      </c>
      <c r="H7001">
        <v>0.12290192699999999</v>
      </c>
      <c r="I7001">
        <v>0.46667846200000002</v>
      </c>
      <c r="J7001">
        <v>2.3935078239999998</v>
      </c>
      <c r="K7001">
        <v>1.3791430650000001</v>
      </c>
      <c r="L7001">
        <v>1.5165110129999999</v>
      </c>
      <c r="M7001">
        <v>2.149966692</v>
      </c>
      <c r="N7001">
        <v>0.41420810000000002</v>
      </c>
      <c r="O7001">
        <v>1.772026696</v>
      </c>
      <c r="P7001">
        <v>1.3203247389999999</v>
      </c>
      <c r="Q7001">
        <v>1.0999297260000001</v>
      </c>
    </row>
    <row r="7002" spans="1:17">
      <c r="A7002" t="s">
        <v>17924</v>
      </c>
      <c r="B7002" s="14" t="s">
        <v>8561</v>
      </c>
      <c r="C7002">
        <v>22.229936930000001</v>
      </c>
      <c r="D7002">
        <v>3.738881288</v>
      </c>
      <c r="E7002">
        <v>4.2244516179999998</v>
      </c>
      <c r="F7002">
        <v>3.5835313769999999</v>
      </c>
      <c r="G7002">
        <v>4.1027810889999996</v>
      </c>
      <c r="H7002">
        <v>6.3349677</v>
      </c>
      <c r="I7002">
        <v>9.2396286740000004</v>
      </c>
      <c r="J7002">
        <v>6.245513453</v>
      </c>
      <c r="K7002">
        <v>9.5890470699999995</v>
      </c>
      <c r="L7002">
        <v>15.254056309999999</v>
      </c>
      <c r="M7002">
        <v>8.9117169440000001</v>
      </c>
      <c r="N7002">
        <v>3.8849360320000002</v>
      </c>
      <c r="O7002">
        <v>11.67444748</v>
      </c>
      <c r="P7002">
        <v>4.039929227</v>
      </c>
      <c r="Q7002">
        <v>6.4956080089999997</v>
      </c>
    </row>
    <row r="7003" spans="1:17">
      <c r="A7003" t="s">
        <v>17925</v>
      </c>
      <c r="B7003" s="14" t="s">
        <v>3096</v>
      </c>
      <c r="C7003">
        <v>19.139630360000002</v>
      </c>
      <c r="D7003">
        <v>10.43709286</v>
      </c>
      <c r="E7003">
        <v>14.498309880000001</v>
      </c>
      <c r="F7003">
        <v>14.67973361</v>
      </c>
      <c r="G7003">
        <v>15.77846411</v>
      </c>
      <c r="H7003">
        <v>8.9409645500000003</v>
      </c>
      <c r="I7003">
        <v>22.409872709999998</v>
      </c>
      <c r="J7003">
        <v>21.70872782</v>
      </c>
      <c r="K7003">
        <v>29.804997310000001</v>
      </c>
      <c r="L7003">
        <v>25.408024690000001</v>
      </c>
      <c r="M7003">
        <v>10.95117042</v>
      </c>
      <c r="N7003">
        <v>9.1993110409999996</v>
      </c>
      <c r="O7003">
        <v>16.305172550000002</v>
      </c>
      <c r="P7003">
        <v>17.684889779999999</v>
      </c>
      <c r="Q7003">
        <v>19.166496039999998</v>
      </c>
    </row>
    <row r="7004" spans="1:17">
      <c r="A7004" t="s">
        <v>17926</v>
      </c>
      <c r="B7004" s="14" t="s">
        <v>5328</v>
      </c>
      <c r="C7004">
        <v>38.21754842</v>
      </c>
      <c r="D7004">
        <v>5.8767238820000003</v>
      </c>
      <c r="E7004">
        <v>6.218410091</v>
      </c>
      <c r="F7004">
        <v>4.6207364889999996</v>
      </c>
      <c r="G7004">
        <v>5.1631032589999997</v>
      </c>
      <c r="H7004">
        <v>5.266685421</v>
      </c>
      <c r="I7004">
        <v>1110.0781750000001</v>
      </c>
      <c r="J7004">
        <v>9.2622191689999998</v>
      </c>
      <c r="K7004">
        <v>681.25708150000003</v>
      </c>
      <c r="L7004">
        <v>23.721908630000001</v>
      </c>
      <c r="M7004">
        <v>3006.0486850000002</v>
      </c>
      <c r="N7004">
        <v>41.624408359999997</v>
      </c>
      <c r="O7004">
        <v>887.58231969999997</v>
      </c>
      <c r="P7004">
        <v>8.4321229070000001</v>
      </c>
      <c r="Q7004">
        <v>13.599610159999999</v>
      </c>
    </row>
    <row r="7005" spans="1:17">
      <c r="A7005" t="s">
        <v>17927</v>
      </c>
      <c r="B7005" s="14" t="s">
        <v>17928</v>
      </c>
      <c r="C7005">
        <v>13.63594492</v>
      </c>
      <c r="D7005">
        <v>1.2946364450000001</v>
      </c>
      <c r="E7005">
        <v>2.0724273110000002</v>
      </c>
      <c r="F7005">
        <v>2.1212777530000002</v>
      </c>
      <c r="G7005">
        <v>5.0457267100000003</v>
      </c>
      <c r="H7005">
        <v>5.2369554459999996</v>
      </c>
      <c r="I7005">
        <v>0</v>
      </c>
      <c r="J7005">
        <v>0.74084310399999997</v>
      </c>
      <c r="K7005">
        <v>0</v>
      </c>
      <c r="L7005">
        <v>1.2308537500000001</v>
      </c>
      <c r="M7005">
        <v>0</v>
      </c>
      <c r="N7005">
        <v>0.96053109299999995</v>
      </c>
      <c r="O7005">
        <v>0</v>
      </c>
      <c r="P7005">
        <v>0.292260562</v>
      </c>
      <c r="Q7005">
        <v>4.017337672</v>
      </c>
    </row>
    <row r="7006" spans="1:17">
      <c r="A7006" t="e">
        <v>#N/A</v>
      </c>
      <c r="B7006" s="14" t="s">
        <v>17929</v>
      </c>
      <c r="C7006">
        <v>30.217634050000001</v>
      </c>
      <c r="D7006">
        <v>1.115702953</v>
      </c>
      <c r="E7006">
        <v>2.1431931209999999</v>
      </c>
      <c r="F7006">
        <v>1.3710697670000001</v>
      </c>
      <c r="G7006">
        <v>3.4786798779999999</v>
      </c>
      <c r="H7006">
        <v>0</v>
      </c>
      <c r="I7006">
        <v>0</v>
      </c>
      <c r="J7006">
        <v>6.3845015439999999</v>
      </c>
      <c r="K7006">
        <v>18.277629009999998</v>
      </c>
      <c r="L7006">
        <v>31.822072559999999</v>
      </c>
      <c r="M7006">
        <v>0</v>
      </c>
      <c r="N7006">
        <v>4.9666485759999999</v>
      </c>
      <c r="O7006">
        <v>0</v>
      </c>
      <c r="P7006">
        <v>3.7780023859999998</v>
      </c>
      <c r="Q7006">
        <v>3.4620958800000001</v>
      </c>
    </row>
    <row r="7007" spans="1:17">
      <c r="A7007" t="e">
        <v>#N/A</v>
      </c>
      <c r="B7007" s="14" t="s">
        <v>17930</v>
      </c>
      <c r="C7007">
        <v>0</v>
      </c>
      <c r="D7007">
        <v>0</v>
      </c>
      <c r="E7007">
        <v>1.071596561</v>
      </c>
      <c r="F7007">
        <v>0.68553488399999996</v>
      </c>
      <c r="G7007">
        <v>0</v>
      </c>
      <c r="H7007">
        <v>0</v>
      </c>
      <c r="I7007">
        <v>0</v>
      </c>
      <c r="J7007">
        <v>0.63845015400000005</v>
      </c>
      <c r="K7007">
        <v>0</v>
      </c>
      <c r="L7007">
        <v>0</v>
      </c>
      <c r="M7007">
        <v>0</v>
      </c>
      <c r="N7007">
        <v>4.3458175040000002</v>
      </c>
      <c r="O7007">
        <v>0</v>
      </c>
      <c r="P7007">
        <v>0.75560047699999999</v>
      </c>
      <c r="Q7007">
        <v>0</v>
      </c>
    </row>
    <row r="7008" spans="1:17">
      <c r="A7008" t="e">
        <v>#N/A</v>
      </c>
      <c r="B7008" s="14" t="s">
        <v>17931</v>
      </c>
      <c r="C7008">
        <v>12.67903651</v>
      </c>
      <c r="D7008">
        <v>0.80252317699999998</v>
      </c>
      <c r="E7008">
        <v>0.96349690799999999</v>
      </c>
      <c r="F7008">
        <v>0.98620807799999999</v>
      </c>
      <c r="G7008">
        <v>0.31277604199999998</v>
      </c>
      <c r="H7008">
        <v>0.69563568600000003</v>
      </c>
      <c r="I7008">
        <v>2.6414410319999999</v>
      </c>
      <c r="J7008">
        <v>0.91847215199999999</v>
      </c>
      <c r="K7008">
        <v>1.643383311</v>
      </c>
      <c r="L7008">
        <v>0</v>
      </c>
      <c r="M7008">
        <v>3.476857163</v>
      </c>
      <c r="N7008">
        <v>0.669844051</v>
      </c>
      <c r="O7008">
        <v>8.0238612299999996</v>
      </c>
      <c r="P7008">
        <v>0</v>
      </c>
      <c r="Q7008">
        <v>3.7354192390000001</v>
      </c>
    </row>
    <row r="7009" spans="1:17">
      <c r="A7009" t="e">
        <v>#N/A</v>
      </c>
      <c r="B7009" s="14" t="s">
        <v>17932</v>
      </c>
      <c r="C7009">
        <v>11.99510508</v>
      </c>
      <c r="D7009">
        <v>6.4534851289999997</v>
      </c>
      <c r="E7009">
        <v>3.6460961809999999</v>
      </c>
      <c r="F7009">
        <v>4.8983031940000004</v>
      </c>
      <c r="G7009">
        <v>3.8467559649999998</v>
      </c>
      <c r="H7009">
        <v>4.6067823839999997</v>
      </c>
      <c r="I7009">
        <v>2.4989566609999998</v>
      </c>
      <c r="J7009">
        <v>3.9101760489999999</v>
      </c>
      <c r="K7009">
        <v>9.3284164680000004</v>
      </c>
      <c r="L7009">
        <v>7.5791990240000002</v>
      </c>
      <c r="M7009">
        <v>0</v>
      </c>
      <c r="N7009">
        <v>7.3932994880000003</v>
      </c>
      <c r="O7009">
        <v>0</v>
      </c>
      <c r="P7009">
        <v>4.1134764559999999</v>
      </c>
      <c r="Q7009">
        <v>9.4237962549999992</v>
      </c>
    </row>
    <row r="7010" spans="1:17">
      <c r="A7010" t="s">
        <v>17933</v>
      </c>
      <c r="B7010" s="14" t="s">
        <v>17934</v>
      </c>
      <c r="C7010">
        <v>5286.6371680000002</v>
      </c>
      <c r="D7010">
        <v>61.40951321</v>
      </c>
      <c r="E7010">
        <v>59.73416855</v>
      </c>
      <c r="F7010">
        <v>41.197829239999997</v>
      </c>
      <c r="G7010">
        <v>50.065589680000002</v>
      </c>
      <c r="H7010">
        <v>35.849060960000003</v>
      </c>
      <c r="I7010">
        <v>138.18716850000001</v>
      </c>
      <c r="J7010">
        <v>86.776745640000001</v>
      </c>
      <c r="K7010">
        <v>319.51423729999999</v>
      </c>
      <c r="L7010">
        <v>1707.7337030000001</v>
      </c>
      <c r="M7010">
        <v>38.007287890000001</v>
      </c>
      <c r="N7010">
        <v>42.016656320000003</v>
      </c>
      <c r="O7010">
        <v>1508.348516</v>
      </c>
      <c r="P7010">
        <v>45.196294289999997</v>
      </c>
      <c r="Q7010">
        <v>79.723057190000006</v>
      </c>
    </row>
    <row r="7011" spans="1:17">
      <c r="A7011" t="s">
        <v>17935</v>
      </c>
      <c r="B7011" s="14" t="s">
        <v>17936</v>
      </c>
      <c r="C7011">
        <v>11.252706590000001</v>
      </c>
      <c r="D7011">
        <v>6.7306984669999999</v>
      </c>
      <c r="E7011">
        <v>8.8589208859999999</v>
      </c>
      <c r="F7011">
        <v>10.262475889999999</v>
      </c>
      <c r="G7011">
        <v>13.601922679999999</v>
      </c>
      <c r="H7011">
        <v>73.036060610000007</v>
      </c>
      <c r="I7011">
        <v>9.8460254260000006</v>
      </c>
      <c r="J7011">
        <v>9.2723142309999993</v>
      </c>
      <c r="K7011">
        <v>13.782925970000001</v>
      </c>
      <c r="L7011">
        <v>10.66516328</v>
      </c>
      <c r="M7011">
        <v>19.44008419</v>
      </c>
      <c r="N7011">
        <v>3.190428888</v>
      </c>
      <c r="O7011">
        <v>6.2310638980000004</v>
      </c>
      <c r="P7011">
        <v>16.376147670000002</v>
      </c>
      <c r="Q7011">
        <v>17.791588090000001</v>
      </c>
    </row>
    <row r="7012" spans="1:17">
      <c r="A7012" t="e">
        <v>#N/A</v>
      </c>
      <c r="B7012" s="14" t="s">
        <v>17937</v>
      </c>
      <c r="C7012">
        <v>5.328701058</v>
      </c>
      <c r="D7012">
        <v>0</v>
      </c>
      <c r="E7012">
        <v>0</v>
      </c>
      <c r="F7012">
        <v>0</v>
      </c>
      <c r="G7012">
        <v>0</v>
      </c>
      <c r="H7012">
        <v>0</v>
      </c>
      <c r="I7012">
        <v>3.8854745500000001</v>
      </c>
      <c r="J7012">
        <v>0</v>
      </c>
      <c r="K7012">
        <v>0</v>
      </c>
      <c r="L7012">
        <v>5.0504708709999999</v>
      </c>
      <c r="M7012">
        <v>5.1143447289999999</v>
      </c>
      <c r="N7012">
        <v>0.65687932800000004</v>
      </c>
      <c r="O7012">
        <v>8.8521307759999992</v>
      </c>
      <c r="P7012">
        <v>0</v>
      </c>
      <c r="Q7012">
        <v>7.3262416049999999</v>
      </c>
    </row>
    <row r="7013" spans="1:17">
      <c r="A7013" t="s">
        <v>17938</v>
      </c>
      <c r="B7013" s="14" t="s">
        <v>17939</v>
      </c>
      <c r="C7013">
        <v>9.4035901020000008</v>
      </c>
      <c r="D7013">
        <v>0</v>
      </c>
      <c r="E7013">
        <v>0</v>
      </c>
      <c r="F7013">
        <v>0</v>
      </c>
      <c r="G7013">
        <v>0</v>
      </c>
      <c r="H7013">
        <v>0</v>
      </c>
      <c r="I7013">
        <v>4.571146529</v>
      </c>
      <c r="J7013">
        <v>9.9341390000000002E-2</v>
      </c>
      <c r="K7013">
        <v>0.71098936400000001</v>
      </c>
      <c r="L7013">
        <v>1.4854326090000001</v>
      </c>
      <c r="M7013">
        <v>7.5210951899999996</v>
      </c>
      <c r="N7013">
        <v>0.77279920899999999</v>
      </c>
      <c r="O7013">
        <v>15.621407250000001</v>
      </c>
      <c r="P7013">
        <v>0.11756971400000001</v>
      </c>
      <c r="Q7013">
        <v>1.6160827069999999</v>
      </c>
    </row>
    <row r="7014" spans="1:17">
      <c r="A7014" t="e">
        <v>#N/A</v>
      </c>
      <c r="B7014" s="14" t="s">
        <v>17940</v>
      </c>
      <c r="C7014">
        <v>0</v>
      </c>
      <c r="D7014">
        <v>0</v>
      </c>
      <c r="E7014">
        <v>0.196140442</v>
      </c>
      <c r="F7014">
        <v>0</v>
      </c>
      <c r="G7014">
        <v>0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1.2673743850000001</v>
      </c>
    </row>
    <row r="7015" spans="1:17">
      <c r="A7015" t="e">
        <v>#N/A</v>
      </c>
      <c r="B7015" s="14" t="s">
        <v>17941</v>
      </c>
      <c r="C7015">
        <v>22.83366183</v>
      </c>
      <c r="D7015">
        <v>8.7214149000000005E-2</v>
      </c>
      <c r="E7015">
        <v>0.125649549</v>
      </c>
      <c r="F7015">
        <v>0</v>
      </c>
      <c r="G7015">
        <v>6.7981827999999994E-2</v>
      </c>
      <c r="H7015">
        <v>0.151196317</v>
      </c>
      <c r="I7015">
        <v>2.8705841529999998</v>
      </c>
      <c r="J7015">
        <v>0.24953723899999999</v>
      </c>
      <c r="K7015">
        <v>2.1431347650000001</v>
      </c>
      <c r="L7015">
        <v>1.4925128409999999</v>
      </c>
      <c r="M7015">
        <v>12.84680492</v>
      </c>
      <c r="N7015">
        <v>0.242650848</v>
      </c>
      <c r="O7015">
        <v>13.079888179999999</v>
      </c>
      <c r="P7015">
        <v>0</v>
      </c>
      <c r="Q7015">
        <v>2.1650475669999998</v>
      </c>
    </row>
    <row r="7016" spans="1:17">
      <c r="A7016" t="s">
        <v>11728</v>
      </c>
      <c r="B7016" s="14" t="s">
        <v>17942</v>
      </c>
      <c r="C7016">
        <v>0</v>
      </c>
      <c r="D7016">
        <v>2.5083191920000001</v>
      </c>
      <c r="E7016">
        <v>2.1555636439999999</v>
      </c>
      <c r="F7016">
        <v>0.73005013600000002</v>
      </c>
      <c r="G7016">
        <v>1.6464747470000001</v>
      </c>
      <c r="H7016">
        <v>1.1443357599999999</v>
      </c>
      <c r="I7016">
        <v>1.7380910679999999</v>
      </c>
      <c r="J7016">
        <v>8.0078048220000007</v>
      </c>
      <c r="K7016">
        <v>2.9737412289999998</v>
      </c>
      <c r="L7016">
        <v>0.75307646500000003</v>
      </c>
      <c r="M7016">
        <v>1.143901058</v>
      </c>
      <c r="N7016">
        <v>4.0403291990000003</v>
      </c>
      <c r="O7016">
        <v>0</v>
      </c>
      <c r="P7016">
        <v>3.7551054009999998</v>
      </c>
      <c r="Q7016">
        <v>4.0965636679999999</v>
      </c>
    </row>
    <row r="7017" spans="1:17">
      <c r="A7017" t="s">
        <v>17943</v>
      </c>
      <c r="B7017" s="14" t="s">
        <v>17944</v>
      </c>
      <c r="C7017">
        <v>444.55936689999999</v>
      </c>
      <c r="D7017">
        <v>196.61971270000001</v>
      </c>
      <c r="E7017">
        <v>40.155161370000002</v>
      </c>
      <c r="F7017">
        <v>36.221933030000002</v>
      </c>
      <c r="G7017">
        <v>47.314702320000002</v>
      </c>
      <c r="H7017">
        <v>153.4495178</v>
      </c>
      <c r="I7017">
        <v>190.00193419999999</v>
      </c>
      <c r="J7017">
        <v>58.058679429999998</v>
      </c>
      <c r="K7017">
        <v>242.1523737</v>
      </c>
      <c r="L7017">
        <v>449.03804109999999</v>
      </c>
      <c r="M7017">
        <v>198.55978920000001</v>
      </c>
      <c r="N7017">
        <v>44.970486289999997</v>
      </c>
      <c r="O7017">
        <v>305.1982246</v>
      </c>
      <c r="P7017">
        <v>101.2909167</v>
      </c>
      <c r="Q7017">
        <v>187.81373669999999</v>
      </c>
    </row>
    <row r="7018" spans="1:17">
      <c r="A7018" t="e">
        <v>#N/A</v>
      </c>
      <c r="B7018" s="14" t="s">
        <v>17945</v>
      </c>
      <c r="C7018">
        <v>0</v>
      </c>
      <c r="D7018">
        <v>0</v>
      </c>
      <c r="E7018">
        <v>0.37233439800000001</v>
      </c>
      <c r="F7018">
        <v>0</v>
      </c>
      <c r="G7018">
        <v>0.302173464</v>
      </c>
      <c r="H7018">
        <v>0.67205481499999997</v>
      </c>
      <c r="I7018">
        <v>0</v>
      </c>
      <c r="J7018">
        <v>0</v>
      </c>
      <c r="K7018">
        <v>0</v>
      </c>
      <c r="L7018">
        <v>1.105682182</v>
      </c>
      <c r="M7018">
        <v>0</v>
      </c>
      <c r="N7018">
        <v>0.43142498200000001</v>
      </c>
      <c r="O7018">
        <v>0</v>
      </c>
      <c r="P7018">
        <v>0</v>
      </c>
      <c r="Q7018">
        <v>0</v>
      </c>
    </row>
    <row r="7019" spans="1:17">
      <c r="A7019" t="s">
        <v>17943</v>
      </c>
      <c r="B7019" s="14" t="s">
        <v>8646</v>
      </c>
      <c r="C7019">
        <v>218.33990360000001</v>
      </c>
      <c r="D7019">
        <v>10.656667280000001</v>
      </c>
      <c r="E7019">
        <v>7.1382216009999997</v>
      </c>
      <c r="F7019">
        <v>6.5856452839999999</v>
      </c>
      <c r="G7019">
        <v>7.5406429380000004</v>
      </c>
      <c r="H7019">
        <v>15.49313074</v>
      </c>
      <c r="I7019">
        <v>29.516041980000001</v>
      </c>
      <c r="J7019">
        <v>11.844868460000001</v>
      </c>
      <c r="K7019">
        <v>37.607494809999999</v>
      </c>
      <c r="L7019">
        <v>75.505584990000003</v>
      </c>
      <c r="M7019">
        <v>69.453110449999997</v>
      </c>
      <c r="N7019">
        <v>9.0059059910000006</v>
      </c>
      <c r="O7019">
        <v>166.57794490000001</v>
      </c>
      <c r="P7019">
        <v>9.9417644509999992</v>
      </c>
      <c r="Q7019">
        <v>75.285186679999995</v>
      </c>
    </row>
    <row r="7020" spans="1:17">
      <c r="A7020" t="s">
        <v>17946</v>
      </c>
      <c r="B7020" s="14" t="s">
        <v>17947</v>
      </c>
      <c r="C7020">
        <v>2255.2137389999998</v>
      </c>
      <c r="D7020">
        <v>489.4400607</v>
      </c>
      <c r="E7020">
        <v>377.97151029999998</v>
      </c>
      <c r="F7020">
        <v>475.38881989999999</v>
      </c>
      <c r="G7020">
        <v>266.46974180000001</v>
      </c>
      <c r="H7020">
        <v>229.74871440000001</v>
      </c>
      <c r="I7020">
        <v>542.76721640000005</v>
      </c>
      <c r="J7020">
        <v>251.20780310000001</v>
      </c>
      <c r="K7020">
        <v>537.75153880000005</v>
      </c>
      <c r="L7020">
        <v>988.46167030000004</v>
      </c>
      <c r="M7020">
        <v>874.2793418</v>
      </c>
      <c r="N7020">
        <v>301.57316420000001</v>
      </c>
      <c r="O7020">
        <v>1308.087501</v>
      </c>
      <c r="P7020">
        <v>254.59382819999999</v>
      </c>
      <c r="Q7020">
        <v>528.06222920000005</v>
      </c>
    </row>
    <row r="7021" spans="1:17">
      <c r="A7021" t="s">
        <v>17943</v>
      </c>
      <c r="B7021" s="14" t="s">
        <v>17948</v>
      </c>
      <c r="C7021">
        <v>2.7654531160000002</v>
      </c>
      <c r="D7021">
        <v>5.0372660099999997</v>
      </c>
      <c r="E7021">
        <v>2.3209952290000002</v>
      </c>
      <c r="F7021">
        <v>6.3784328280000002</v>
      </c>
      <c r="G7021">
        <v>5.2264318029999997</v>
      </c>
      <c r="H7021">
        <v>13.984140590000001</v>
      </c>
      <c r="I7021">
        <v>0.22405080199999999</v>
      </c>
      <c r="J7021">
        <v>2.2398009509999999</v>
      </c>
      <c r="K7021">
        <v>1.8818206209999999</v>
      </c>
      <c r="L7021">
        <v>4.7567368879999998</v>
      </c>
      <c r="M7021">
        <v>0</v>
      </c>
      <c r="N7021">
        <v>1.2878549319999999</v>
      </c>
      <c r="O7021">
        <v>2.041786117</v>
      </c>
      <c r="P7021">
        <v>9.3353764300000002</v>
      </c>
      <c r="Q7021">
        <v>15.41972168</v>
      </c>
    </row>
    <row r="7022" spans="1:17">
      <c r="A7022" t="e">
        <v>#N/A</v>
      </c>
      <c r="B7022" s="14" t="s">
        <v>5375</v>
      </c>
      <c r="C7022">
        <v>174.3334467</v>
      </c>
      <c r="D7022">
        <v>1.2242871820000001</v>
      </c>
      <c r="E7022">
        <v>1.1758881969999999</v>
      </c>
      <c r="F7022">
        <v>0.82064029900000002</v>
      </c>
      <c r="G7022">
        <v>1.041064781</v>
      </c>
      <c r="H7022">
        <v>0.77180017700000003</v>
      </c>
      <c r="I7022">
        <v>12.45526209</v>
      </c>
      <c r="J7022">
        <v>2.3565179660000002</v>
      </c>
      <c r="K7022">
        <v>10.256151320000001</v>
      </c>
      <c r="L7022">
        <v>21.268913220000002</v>
      </c>
      <c r="M7022">
        <v>31.82466337</v>
      </c>
      <c r="N7022">
        <v>5.2642245399999998</v>
      </c>
      <c r="O7022">
        <v>65.098698959999993</v>
      </c>
      <c r="P7022">
        <v>1.3567716599999999</v>
      </c>
      <c r="Q7022">
        <v>19.685932050000002</v>
      </c>
    </row>
    <row r="7023" spans="1:17">
      <c r="A7023" t="e">
        <v>#N/A</v>
      </c>
      <c r="B7023" s="14" t="s">
        <v>17949</v>
      </c>
      <c r="C7023">
        <v>1.7724220260000001</v>
      </c>
      <c r="D7023">
        <v>1.570603298</v>
      </c>
      <c r="E7023">
        <v>2.4513346220000001</v>
      </c>
      <c r="F7023">
        <v>0.72378361099999999</v>
      </c>
      <c r="G7023">
        <v>0.91819232799999995</v>
      </c>
      <c r="H7023">
        <v>0.68070788100000001</v>
      </c>
      <c r="I7023">
        <v>0</v>
      </c>
      <c r="J7023">
        <v>0.22469061200000001</v>
      </c>
      <c r="K7023">
        <v>2.4121763610000002</v>
      </c>
      <c r="L7023">
        <v>3.3597552999999998</v>
      </c>
      <c r="M7023">
        <v>3.4022464939999999</v>
      </c>
      <c r="N7023">
        <v>0.65546971600000004</v>
      </c>
      <c r="O7023">
        <v>7.8516753670000003</v>
      </c>
      <c r="P7023">
        <v>0.26591948100000001</v>
      </c>
      <c r="Q7023">
        <v>2.4368400189999999</v>
      </c>
    </row>
    <row r="7024" spans="1:17">
      <c r="A7024" t="s">
        <v>17950</v>
      </c>
      <c r="B7024" s="14" t="s">
        <v>17951</v>
      </c>
      <c r="C7024">
        <v>89.394558910000001</v>
      </c>
      <c r="D7024">
        <v>4.5296126790000004</v>
      </c>
      <c r="E7024">
        <v>6.4499378480000003</v>
      </c>
      <c r="F7024">
        <v>3.6246127640000001</v>
      </c>
      <c r="G7024">
        <v>4.5160754890000003</v>
      </c>
      <c r="H7024">
        <v>9.7701371269999999</v>
      </c>
      <c r="I7024">
        <v>11.441682399999999</v>
      </c>
      <c r="J7024">
        <v>10.75992505</v>
      </c>
      <c r="K7024">
        <v>22.21831529</v>
      </c>
      <c r="L7024">
        <v>39.358975639999997</v>
      </c>
      <c r="M7024">
        <v>23.731501739999999</v>
      </c>
      <c r="N7024">
        <v>11.43015411</v>
      </c>
      <c r="O7024">
        <v>24.487327799999999</v>
      </c>
      <c r="P7024">
        <v>6.884359903</v>
      </c>
      <c r="Q7024">
        <v>10.460034070000001</v>
      </c>
    </row>
    <row r="7025" spans="1:17">
      <c r="A7025" t="s">
        <v>17952</v>
      </c>
      <c r="B7025" s="14" t="s">
        <v>17953</v>
      </c>
      <c r="C7025">
        <v>44.565575389999999</v>
      </c>
      <c r="D7025">
        <v>3.290922379</v>
      </c>
      <c r="E7025">
        <v>2.5286595100000002</v>
      </c>
      <c r="F7025">
        <v>3.6397463609999998</v>
      </c>
      <c r="G7025">
        <v>2.5652135789999999</v>
      </c>
      <c r="H7025">
        <v>7.9872989529999998</v>
      </c>
      <c r="I7025">
        <v>8.6654468369999993</v>
      </c>
      <c r="J7025">
        <v>6.7795138699999997</v>
      </c>
      <c r="K7025">
        <v>13.47810773</v>
      </c>
      <c r="L7025">
        <v>33.790920210000003</v>
      </c>
      <c r="M7025">
        <v>0</v>
      </c>
      <c r="N7025">
        <v>9.5223873779999995</v>
      </c>
      <c r="O7025">
        <v>26.322882880000002</v>
      </c>
      <c r="P7025">
        <v>5.3489990609999998</v>
      </c>
      <c r="Q7025">
        <v>12.254324990000001</v>
      </c>
    </row>
    <row r="7026" spans="1:17">
      <c r="A7026" t="s">
        <v>17954</v>
      </c>
      <c r="B7026" s="14" t="s">
        <v>17955</v>
      </c>
      <c r="C7026">
        <v>0</v>
      </c>
      <c r="D7026">
        <v>1.80271216</v>
      </c>
      <c r="E7026">
        <v>0.64929249700000002</v>
      </c>
      <c r="F7026">
        <v>1.6614934130000001</v>
      </c>
      <c r="G7026">
        <v>0.70259051699999997</v>
      </c>
      <c r="H7026">
        <v>0</v>
      </c>
      <c r="I7026">
        <v>0</v>
      </c>
      <c r="J7026">
        <v>0</v>
      </c>
      <c r="K7026">
        <v>0.92288520900000004</v>
      </c>
      <c r="L7026">
        <v>1.2854236210000001</v>
      </c>
      <c r="M7026">
        <v>0</v>
      </c>
      <c r="N7026">
        <v>0</v>
      </c>
      <c r="O7026">
        <v>0</v>
      </c>
      <c r="P7026">
        <v>3.0521792670000001</v>
      </c>
      <c r="Q7026">
        <v>2.7969641589999998</v>
      </c>
    </row>
    <row r="7027" spans="1:17">
      <c r="A7027" t="s">
        <v>17956</v>
      </c>
      <c r="B7027" s="14" t="s">
        <v>17957</v>
      </c>
      <c r="C7027">
        <v>92.654497559999996</v>
      </c>
      <c r="D7027">
        <v>19.93961431</v>
      </c>
      <c r="E7027">
        <v>13.236965209999999</v>
      </c>
      <c r="F7027">
        <v>10.45001252</v>
      </c>
      <c r="G7027">
        <v>9.5998185100000004</v>
      </c>
      <c r="H7027">
        <v>30.500949299999998</v>
      </c>
      <c r="I7027">
        <v>38.605676619999997</v>
      </c>
      <c r="J7027">
        <v>9.7322722250000009</v>
      </c>
      <c r="K7027">
        <v>44.434556430000001</v>
      </c>
      <c r="L7027">
        <v>66.907947429999993</v>
      </c>
      <c r="M7027">
        <v>40.652483750000002</v>
      </c>
      <c r="N7027">
        <v>10.11636272</v>
      </c>
      <c r="O7027">
        <v>32.249749940000001</v>
      </c>
      <c r="P7027">
        <v>5.9576191459999999</v>
      </c>
      <c r="Q7027">
        <v>21.837835550000001</v>
      </c>
    </row>
    <row r="7028" spans="1:17">
      <c r="A7028" t="s">
        <v>17958</v>
      </c>
      <c r="B7028" s="14" t="s">
        <v>1855</v>
      </c>
      <c r="C7028">
        <v>4.1837838610000002</v>
      </c>
      <c r="D7028">
        <v>4.7500970789999997</v>
      </c>
      <c r="E7028">
        <v>4.1543025800000004</v>
      </c>
      <c r="F7028">
        <v>3.369509576</v>
      </c>
      <c r="G7028">
        <v>3.9434338590000002</v>
      </c>
      <c r="H7028">
        <v>5.4229632099999998</v>
      </c>
      <c r="I7028">
        <v>5.0844116100000001</v>
      </c>
      <c r="J7028">
        <v>4.4198322210000001</v>
      </c>
      <c r="K7028">
        <v>4.9821776849999999</v>
      </c>
      <c r="L7028">
        <v>5.3972599209999998</v>
      </c>
      <c r="M7028">
        <v>2.342365568</v>
      </c>
      <c r="N7028">
        <v>3.846584413</v>
      </c>
      <c r="O7028">
        <v>2.316724813</v>
      </c>
      <c r="P7028">
        <v>1.176937847</v>
      </c>
      <c r="Q7028">
        <v>3.5950847889999999</v>
      </c>
    </row>
    <row r="7029" spans="1:17">
      <c r="A7029" t="s">
        <v>17959</v>
      </c>
      <c r="B7029" s="14" t="s">
        <v>17960</v>
      </c>
      <c r="C7029">
        <v>7.0507812779999997</v>
      </c>
      <c r="D7029">
        <v>9.1487642119999997</v>
      </c>
      <c r="E7029">
        <v>8.6799321410000001</v>
      </c>
      <c r="F7029">
        <v>6.5811348829999998</v>
      </c>
      <c r="G7029">
        <v>9.9142376520000006</v>
      </c>
      <c r="H7029">
        <v>38.297289509999999</v>
      </c>
      <c r="I7029">
        <v>7.3444945759999998</v>
      </c>
      <c r="J7029">
        <v>3.0645607410000002</v>
      </c>
      <c r="K7029">
        <v>8.6818737820000003</v>
      </c>
      <c r="L7029">
        <v>8.9101803159999999</v>
      </c>
      <c r="M7029">
        <v>0</v>
      </c>
      <c r="N7029">
        <v>3.7249864320000001</v>
      </c>
      <c r="O7029">
        <v>2.23102483</v>
      </c>
      <c r="P7029">
        <v>6.8004042939999998</v>
      </c>
      <c r="Q7029">
        <v>4.1545150560000002</v>
      </c>
    </row>
    <row r="7030" spans="1:17">
      <c r="A7030" t="s">
        <v>17961</v>
      </c>
      <c r="B7030" s="14" t="s">
        <v>17962</v>
      </c>
      <c r="C7030">
        <v>0</v>
      </c>
      <c r="D7030">
        <v>2.4461936400000002</v>
      </c>
      <c r="E7030">
        <v>1.2922193820000001</v>
      </c>
      <c r="F7030">
        <v>0.90182663799999996</v>
      </c>
      <c r="G7030">
        <v>0.57202891</v>
      </c>
      <c r="H7030">
        <v>4.664851069</v>
      </c>
      <c r="I7030">
        <v>0</v>
      </c>
      <c r="J7030">
        <v>0.69990524899999995</v>
      </c>
      <c r="K7030">
        <v>1.001848649</v>
      </c>
      <c r="L7030">
        <v>2.0931095850000001</v>
      </c>
      <c r="M7030">
        <v>2.1195813719999999</v>
      </c>
      <c r="N7030">
        <v>1.63341651</v>
      </c>
      <c r="O7030">
        <v>1.222887941</v>
      </c>
      <c r="P7030">
        <v>0.33133283000000002</v>
      </c>
      <c r="Q7030">
        <v>1.5181382999999999</v>
      </c>
    </row>
    <row r="7031" spans="1:17">
      <c r="A7031" t="s">
        <v>17963</v>
      </c>
      <c r="B7031" s="14" t="s">
        <v>17964</v>
      </c>
      <c r="C7031">
        <v>2.6557834850000002</v>
      </c>
      <c r="D7031">
        <v>46.479252270000003</v>
      </c>
      <c r="E7031">
        <v>62.583306530000002</v>
      </c>
      <c r="F7031">
        <v>68.324241970000003</v>
      </c>
      <c r="G7031">
        <v>78.650603099999998</v>
      </c>
      <c r="H7031">
        <v>188.69397570000001</v>
      </c>
      <c r="I7031">
        <v>36.793320090000002</v>
      </c>
      <c r="J7031">
        <v>38.212576120000001</v>
      </c>
      <c r="K7031">
        <v>24.095909630000001</v>
      </c>
      <c r="L7031">
        <v>23.49307993</v>
      </c>
      <c r="M7031">
        <v>10.19579978</v>
      </c>
      <c r="N7031">
        <v>17.678713739999999</v>
      </c>
      <c r="O7031">
        <v>1.4706112220000001</v>
      </c>
      <c r="P7031">
        <v>48.013429670000001</v>
      </c>
      <c r="Q7031">
        <v>52.031627469999997</v>
      </c>
    </row>
    <row r="7032" spans="1:17">
      <c r="A7032" t="s">
        <v>17965</v>
      </c>
      <c r="B7032" s="14" t="s">
        <v>8274</v>
      </c>
      <c r="C7032">
        <v>55.592698540000001</v>
      </c>
      <c r="D7032">
        <v>3.6992044650000002</v>
      </c>
      <c r="E7032">
        <v>3.2063352709999999</v>
      </c>
      <c r="F7032">
        <v>4.5458940410000004</v>
      </c>
      <c r="G7032">
        <v>2.531820266</v>
      </c>
      <c r="H7032">
        <v>8.6810394160000008</v>
      </c>
      <c r="I7032">
        <v>11.284736240000001</v>
      </c>
      <c r="J7032">
        <v>9.8097173620000007</v>
      </c>
      <c r="K7032">
        <v>6.5589469999999999</v>
      </c>
      <c r="L7032">
        <v>9.6501847260000009</v>
      </c>
      <c r="M7032">
        <v>5.863339002</v>
      </c>
      <c r="N7032">
        <v>1.732081955</v>
      </c>
      <c r="O7032">
        <v>9.246431802</v>
      </c>
      <c r="P7032">
        <v>2.8718779479999998</v>
      </c>
      <c r="Q7032">
        <v>4.0595976350000003</v>
      </c>
    </row>
    <row r="7033" spans="1:17">
      <c r="A7033" t="s">
        <v>17966</v>
      </c>
      <c r="B7033" s="14" t="s">
        <v>17967</v>
      </c>
      <c r="C7033">
        <v>0</v>
      </c>
      <c r="D7033">
        <v>2.486077232</v>
      </c>
      <c r="E7033">
        <v>0.238779668</v>
      </c>
      <c r="F7033">
        <v>0</v>
      </c>
      <c r="G7033">
        <v>0.77514062500000003</v>
      </c>
      <c r="H7033">
        <v>0.86198335000000004</v>
      </c>
      <c r="I7033">
        <v>0</v>
      </c>
      <c r="J7033">
        <v>0.85358009800000001</v>
      </c>
      <c r="K7033">
        <v>4.0727325519999997</v>
      </c>
      <c r="L7033">
        <v>1.418157581</v>
      </c>
      <c r="M7033">
        <v>0</v>
      </c>
      <c r="N7033">
        <v>2.7667471689999998</v>
      </c>
      <c r="O7033">
        <v>2.4856526639999998</v>
      </c>
      <c r="P7033">
        <v>0.33673499499999998</v>
      </c>
      <c r="Q7033">
        <v>1.5428905550000001</v>
      </c>
    </row>
    <row r="7034" spans="1:17">
      <c r="A7034" t="s">
        <v>17968</v>
      </c>
      <c r="B7034" s="14" t="s">
        <v>17969</v>
      </c>
      <c r="C7034">
        <v>0.34443230400000002</v>
      </c>
      <c r="D7034">
        <v>0.45781972700000001</v>
      </c>
      <c r="E7034">
        <v>0.183217093</v>
      </c>
      <c r="F7034">
        <v>0.14065186099999999</v>
      </c>
      <c r="G7034">
        <v>0.11895402400000001</v>
      </c>
      <c r="H7034">
        <v>3.9684304340000001</v>
      </c>
      <c r="I7034">
        <v>0</v>
      </c>
      <c r="J7034">
        <v>0.218319069</v>
      </c>
      <c r="K7034">
        <v>0.15625162400000001</v>
      </c>
      <c r="L7034">
        <v>1.3057931359999999</v>
      </c>
      <c r="M7034">
        <v>0</v>
      </c>
      <c r="N7034">
        <v>4.2458838999999998E-2</v>
      </c>
      <c r="O7034">
        <v>0.38145128499999997</v>
      </c>
      <c r="P7034">
        <v>0.51675762400000003</v>
      </c>
      <c r="Q7034">
        <v>0.71032158999999995</v>
      </c>
    </row>
    <row r="7035" spans="1:17">
      <c r="A7035" t="s">
        <v>17970</v>
      </c>
      <c r="B7035" s="14" t="s">
        <v>17971</v>
      </c>
      <c r="C7035">
        <v>27.271889850000001</v>
      </c>
      <c r="D7035">
        <v>11.22018252</v>
      </c>
      <c r="E7035">
        <v>18.237360330000001</v>
      </c>
      <c r="F7035">
        <v>10.606388770000001</v>
      </c>
      <c r="G7035">
        <v>17.491852590000001</v>
      </c>
      <c r="H7035">
        <v>10.473910890000001</v>
      </c>
      <c r="I7035">
        <v>39.771130999999997</v>
      </c>
      <c r="J7035">
        <v>57.785762089999999</v>
      </c>
      <c r="K7035">
        <v>12.37188568</v>
      </c>
      <c r="L7035">
        <v>7.3851224990000004</v>
      </c>
      <c r="M7035">
        <v>22.43556886</v>
      </c>
      <c r="N7035">
        <v>12.4869042</v>
      </c>
      <c r="O7035">
        <v>17.258871330000002</v>
      </c>
      <c r="P7035">
        <v>11.10590135</v>
      </c>
      <c r="Q7035">
        <v>10.71290046</v>
      </c>
    </row>
    <row r="7036" spans="1:17">
      <c r="A7036" t="s">
        <v>17970</v>
      </c>
      <c r="B7036" s="14" t="s">
        <v>4991</v>
      </c>
      <c r="C7036">
        <v>7.5788740309999998</v>
      </c>
      <c r="D7036">
        <v>1.3826847680000001</v>
      </c>
      <c r="E7036">
        <v>1.217355287</v>
      </c>
      <c r="F7036">
        <v>1.7800718680000001</v>
      </c>
      <c r="G7036">
        <v>1.3087296909999999</v>
      </c>
      <c r="H7036">
        <v>3.2531419119999998</v>
      </c>
      <c r="I7036">
        <v>2.600569508</v>
      </c>
      <c r="J7036">
        <v>1.2810356460000001</v>
      </c>
      <c r="K7036">
        <v>2.966250697</v>
      </c>
      <c r="L7036">
        <v>3.0047181859999998</v>
      </c>
      <c r="M7036">
        <v>2.28203939</v>
      </c>
      <c r="N7036">
        <v>1.190726741</v>
      </c>
      <c r="O7036">
        <v>5.2664709910000003</v>
      </c>
      <c r="P7036">
        <v>1.226253383</v>
      </c>
      <c r="Q7036">
        <v>2.553903042</v>
      </c>
    </row>
    <row r="7037" spans="1:17">
      <c r="A7037" t="s">
        <v>17972</v>
      </c>
      <c r="B7037" s="14" t="s">
        <v>17973</v>
      </c>
      <c r="C7037">
        <v>258.4913411</v>
      </c>
      <c r="D7037">
        <v>427.62001609999999</v>
      </c>
      <c r="E7037">
        <v>404.69439440000002</v>
      </c>
      <c r="F7037">
        <v>348.52593489999998</v>
      </c>
      <c r="G7037">
        <v>405.6913778</v>
      </c>
      <c r="H7037">
        <v>18.797622090000001</v>
      </c>
      <c r="I7037">
        <v>223.05502039999999</v>
      </c>
      <c r="J7037">
        <v>308.88218469999998</v>
      </c>
      <c r="K7037">
        <v>281.01854609999998</v>
      </c>
      <c r="L7037">
        <v>117.9066718</v>
      </c>
      <c r="M7037">
        <v>58.720254300000001</v>
      </c>
      <c r="N7037">
        <v>191.7540238</v>
      </c>
      <c r="O7037">
        <v>91.472018019999993</v>
      </c>
      <c r="P7037">
        <v>293.27373180000001</v>
      </c>
      <c r="Q7037">
        <v>256.5541273</v>
      </c>
    </row>
    <row r="7038" spans="1:17">
      <c r="A7038" t="s">
        <v>17974</v>
      </c>
      <c r="B7038" s="14" t="s">
        <v>5815</v>
      </c>
      <c r="C7038">
        <v>2.4996853479999999</v>
      </c>
      <c r="D7038">
        <v>5.712512856</v>
      </c>
      <c r="E7038">
        <v>3.5691436900000002</v>
      </c>
      <c r="F7038">
        <v>5.3545537679999997</v>
      </c>
      <c r="G7038">
        <v>2.9306686640000001</v>
      </c>
      <c r="H7038">
        <v>2.7789969729999999</v>
      </c>
      <c r="I7038">
        <v>14.38950036</v>
      </c>
      <c r="J7038">
        <v>9.7233985599999997</v>
      </c>
      <c r="K7038">
        <v>8.1169209450000004</v>
      </c>
      <c r="L7038">
        <v>4.4058211959999998</v>
      </c>
      <c r="M7038">
        <v>2.525401188</v>
      </c>
      <c r="N7038">
        <v>4.8329493709999998</v>
      </c>
      <c r="O7038">
        <v>1.8941322620000001</v>
      </c>
      <c r="P7038">
        <v>9.9482180689999993</v>
      </c>
      <c r="Q7038">
        <v>2.2610055920000001</v>
      </c>
    </row>
    <row r="7039" spans="1:17">
      <c r="A7039" t="s">
        <v>17975</v>
      </c>
      <c r="B7039" s="14" t="s">
        <v>8059</v>
      </c>
      <c r="C7039">
        <v>47.357600750000003</v>
      </c>
      <c r="D7039">
        <v>1.422548371</v>
      </c>
      <c r="E7039">
        <v>0.85394478100000004</v>
      </c>
      <c r="F7039">
        <v>1.2564808460000001</v>
      </c>
      <c r="G7039">
        <v>0.83163775500000003</v>
      </c>
      <c r="H7039">
        <v>1.387215187</v>
      </c>
      <c r="I7039">
        <v>12.290786840000001</v>
      </c>
      <c r="J7039">
        <v>1.1193042550000001</v>
      </c>
      <c r="K7039">
        <v>5.0978421059999999</v>
      </c>
      <c r="L7039">
        <v>7.1004352380000002</v>
      </c>
      <c r="M7039">
        <v>42.371028979999998</v>
      </c>
      <c r="N7039">
        <v>1.830516494</v>
      </c>
      <c r="O7039">
        <v>45.780456059999999</v>
      </c>
      <c r="P7039">
        <v>0.42149142299999998</v>
      </c>
      <c r="Q7039">
        <v>26.209647140000001</v>
      </c>
    </row>
    <row r="7040" spans="1:17">
      <c r="A7040" t="s">
        <v>17976</v>
      </c>
      <c r="B7040" s="14" t="s">
        <v>8176</v>
      </c>
      <c r="C7040">
        <v>7.5848354840000001</v>
      </c>
      <c r="D7040">
        <v>19.898230519999998</v>
      </c>
      <c r="E7040">
        <v>41.518902570000002</v>
      </c>
      <c r="F7040">
        <v>34.114124310000001</v>
      </c>
      <c r="G7040">
        <v>39.685701420000001</v>
      </c>
      <c r="H7040">
        <v>17.769272229999999</v>
      </c>
      <c r="I7040">
        <v>136.57565109999999</v>
      </c>
      <c r="J7040">
        <v>133.4961318</v>
      </c>
      <c r="K7040">
        <v>55.66947064</v>
      </c>
      <c r="L7040">
        <v>44.520140759999997</v>
      </c>
      <c r="M7040">
        <v>8.7356666379999997</v>
      </c>
      <c r="N7040">
        <v>44.382850259999998</v>
      </c>
      <c r="O7040">
        <v>5.4379208390000002</v>
      </c>
      <c r="P7040">
        <v>11.205967749999999</v>
      </c>
      <c r="Q7040">
        <v>37.760773550000003</v>
      </c>
    </row>
    <row r="7041" spans="1:17">
      <c r="A7041" t="s">
        <v>17977</v>
      </c>
      <c r="B7041" s="14" t="s">
        <v>5223</v>
      </c>
      <c r="C7041">
        <v>5.8866955220000001</v>
      </c>
      <c r="D7041">
        <v>33.003765629999997</v>
      </c>
      <c r="E7041">
        <v>29.1939563</v>
      </c>
      <c r="F7041">
        <v>37.475906969999997</v>
      </c>
      <c r="G7041">
        <v>32.763290359999999</v>
      </c>
      <c r="H7041">
        <v>27.99933635</v>
      </c>
      <c r="I7041">
        <v>42.263056509999998</v>
      </c>
      <c r="J7041">
        <v>28.64485024</v>
      </c>
      <c r="K7041">
        <v>59.161799180000003</v>
      </c>
      <c r="L7041">
        <v>38.912253640000003</v>
      </c>
      <c r="M7041">
        <v>4.3460714530000004</v>
      </c>
      <c r="N7041">
        <v>15.96461656</v>
      </c>
      <c r="O7041">
        <v>3.5104392880000002</v>
      </c>
      <c r="P7041">
        <v>20.788955229999999</v>
      </c>
      <c r="Q7041">
        <v>19.92223594</v>
      </c>
    </row>
    <row r="7042" spans="1:17">
      <c r="A7042" t="s">
        <v>17978</v>
      </c>
      <c r="B7042" s="14" t="s">
        <v>17979</v>
      </c>
      <c r="C7042">
        <v>16.53787371</v>
      </c>
      <c r="D7042">
        <v>0.57572314800000002</v>
      </c>
      <c r="E7042">
        <v>0.30161642300000002</v>
      </c>
      <c r="F7042">
        <v>0.32158959100000001</v>
      </c>
      <c r="G7042">
        <v>0.77514062500000003</v>
      </c>
      <c r="H7042">
        <v>1.3610263419999999</v>
      </c>
      <c r="I7042">
        <v>0.34453578699999998</v>
      </c>
      <c r="J7042">
        <v>0.89850536599999997</v>
      </c>
      <c r="K7042">
        <v>2.465074966</v>
      </c>
      <c r="L7042">
        <v>2.5377556719999999</v>
      </c>
      <c r="M7042">
        <v>8.1630559470000001</v>
      </c>
      <c r="N7042">
        <v>0.99020425000000001</v>
      </c>
      <c r="O7042">
        <v>9.4193153570000003</v>
      </c>
      <c r="P7042">
        <v>1.346939981</v>
      </c>
      <c r="Q7042">
        <v>2.2737334499999999</v>
      </c>
    </row>
    <row r="7043" spans="1:17">
      <c r="A7043" t="s">
        <v>17980</v>
      </c>
      <c r="B7043" s="14" t="s">
        <v>17981</v>
      </c>
      <c r="C7043">
        <v>0</v>
      </c>
      <c r="D7043">
        <v>5.7660278649999999</v>
      </c>
      <c r="E7043">
        <v>5.3534802969999999</v>
      </c>
      <c r="F7043">
        <v>7.0857807299999997</v>
      </c>
      <c r="G7043">
        <v>4.1948786760000001</v>
      </c>
      <c r="H7043">
        <v>8.6632948429999992</v>
      </c>
      <c r="I7043">
        <v>0</v>
      </c>
      <c r="J7043">
        <v>0.43994044300000001</v>
      </c>
      <c r="K7043">
        <v>5.5101675710000002</v>
      </c>
      <c r="L7043">
        <v>10.963907349999999</v>
      </c>
      <c r="M7043">
        <v>3.330770727</v>
      </c>
      <c r="N7043">
        <v>0.64169934299999998</v>
      </c>
      <c r="O7043">
        <v>0</v>
      </c>
      <c r="P7043">
        <v>4.1653269999999996</v>
      </c>
      <c r="Q7043">
        <v>11.9282295</v>
      </c>
    </row>
    <row r="7044" spans="1:17">
      <c r="A7044" t="s">
        <v>17980</v>
      </c>
      <c r="B7044" s="14" t="s">
        <v>4189</v>
      </c>
      <c r="C7044">
        <v>30.852267829999999</v>
      </c>
      <c r="D7044">
        <v>4.6114383070000002</v>
      </c>
      <c r="E7044">
        <v>3.2032152819999999</v>
      </c>
      <c r="F7044">
        <v>3.6430224600000001</v>
      </c>
      <c r="G7044">
        <v>3.4661553779999998</v>
      </c>
      <c r="H7044">
        <v>2.7124156529999999</v>
      </c>
      <c r="I7044">
        <v>11.383636060000001</v>
      </c>
      <c r="J7044">
        <v>2.921584685</v>
      </c>
      <c r="K7044">
        <v>9.6117954559999994</v>
      </c>
      <c r="L7044">
        <v>10.099426449999999</v>
      </c>
      <c r="M7044">
        <v>12.84340396</v>
      </c>
      <c r="N7044">
        <v>2.6576710879999998</v>
      </c>
      <c r="O7044">
        <v>20.583262380000001</v>
      </c>
      <c r="P7044">
        <v>4.5172802599999997</v>
      </c>
      <c r="Q7044">
        <v>12.26535498</v>
      </c>
    </row>
    <row r="7045" spans="1:17">
      <c r="A7045" t="s">
        <v>17982</v>
      </c>
      <c r="B7045" s="14" t="s">
        <v>17983</v>
      </c>
      <c r="C7045">
        <v>7.2735205240000003</v>
      </c>
      <c r="D7045">
        <v>25.244143909999998</v>
      </c>
      <c r="E7045">
        <v>20.892987349999999</v>
      </c>
      <c r="F7045">
        <v>23.761631820000002</v>
      </c>
      <c r="G7045">
        <v>25.12001712</v>
      </c>
      <c r="H7045">
        <v>45.00531462</v>
      </c>
      <c r="I7045">
        <v>22.39280342</v>
      </c>
      <c r="J7045">
        <v>37.804745150000002</v>
      </c>
      <c r="K7045">
        <v>24.930542899999999</v>
      </c>
      <c r="L7045">
        <v>18.383318630000002</v>
      </c>
      <c r="M7045">
        <v>6.2052714919999996</v>
      </c>
      <c r="N7045">
        <v>51.505895240000001</v>
      </c>
      <c r="O7045">
        <v>15.215502020000001</v>
      </c>
      <c r="P7045">
        <v>27.281465369999999</v>
      </c>
      <c r="Q7045">
        <v>18.889086720000002</v>
      </c>
    </row>
    <row r="7046" spans="1:17">
      <c r="A7046" t="s">
        <v>17984</v>
      </c>
      <c r="B7046" s="14" t="s">
        <v>17985</v>
      </c>
      <c r="C7046">
        <v>18.21945582</v>
      </c>
      <c r="D7046">
        <v>50.452743820000002</v>
      </c>
      <c r="E7046">
        <v>30.690210319999998</v>
      </c>
      <c r="F7046">
        <v>58.693883720000002</v>
      </c>
      <c r="G7046">
        <v>38.80262776</v>
      </c>
      <c r="H7046">
        <v>92.130808619999996</v>
      </c>
      <c r="I7046">
        <v>48.711280199999997</v>
      </c>
      <c r="J7046">
        <v>40.804476039999997</v>
      </c>
      <c r="K7046">
        <v>67.499552739999999</v>
      </c>
      <c r="L7046">
        <v>46.048410879999999</v>
      </c>
      <c r="M7046">
        <v>0</v>
      </c>
      <c r="N7046">
        <v>8.2351415729999999</v>
      </c>
      <c r="O7046">
        <v>10.08882552</v>
      </c>
      <c r="P7046">
        <v>33.257532759999997</v>
      </c>
      <c r="Q7046">
        <v>16.699521300000001</v>
      </c>
    </row>
    <row r="7047" spans="1:17">
      <c r="A7047" t="s">
        <v>17986</v>
      </c>
      <c r="B7047" s="14" t="s">
        <v>6565</v>
      </c>
      <c r="C7047">
        <v>8.6185947550000002</v>
      </c>
      <c r="D7047">
        <v>0.55688130000000002</v>
      </c>
      <c r="E7047">
        <v>0.49666170999999998</v>
      </c>
      <c r="F7047">
        <v>0.53769779600000001</v>
      </c>
      <c r="G7047">
        <v>0.43407875000000001</v>
      </c>
      <c r="H7047">
        <v>0.137917336</v>
      </c>
      <c r="I7047">
        <v>1.047388792</v>
      </c>
      <c r="J7047">
        <v>1.4112524280000001</v>
      </c>
      <c r="K7047">
        <v>3.2581860420000002</v>
      </c>
      <c r="L7047">
        <v>1.815241704</v>
      </c>
      <c r="M7047">
        <v>3.4466236220000002</v>
      </c>
      <c r="N7047">
        <v>1.859254097</v>
      </c>
      <c r="O7047">
        <v>4.7724531140000002</v>
      </c>
      <c r="P7047">
        <v>1.5085727790000001</v>
      </c>
      <c r="Q7047">
        <v>1.7280374220000001</v>
      </c>
    </row>
    <row r="7048" spans="1:17">
      <c r="A7048" t="s">
        <v>17987</v>
      </c>
      <c r="B7048" s="14" t="s">
        <v>6511</v>
      </c>
      <c r="C7048">
        <v>24.482097679999999</v>
      </c>
      <c r="D7048">
        <v>4.460200962</v>
      </c>
      <c r="E7048">
        <v>5.3976870440000004</v>
      </c>
      <c r="F7048">
        <v>2.9378538619999999</v>
      </c>
      <c r="G7048">
        <v>7.1479816449999998</v>
      </c>
      <c r="H7048">
        <v>4.9486719609999996</v>
      </c>
      <c r="I7048">
        <v>9.3954532789999998</v>
      </c>
      <c r="J7048">
        <v>5.9621881810000001</v>
      </c>
      <c r="K7048">
        <v>9.6449423000000003</v>
      </c>
      <c r="L7048">
        <v>16.89399577</v>
      </c>
      <c r="M7048">
        <v>4.6376175880000003</v>
      </c>
      <c r="N7048">
        <v>2.561291373</v>
      </c>
      <c r="O7048">
        <v>13.556695339999999</v>
      </c>
      <c r="P7048">
        <v>1.039098004</v>
      </c>
      <c r="Q7048">
        <v>6.754057564</v>
      </c>
    </row>
    <row r="7049" spans="1:17">
      <c r="A7049" t="s">
        <v>17988</v>
      </c>
      <c r="B7049" s="14" t="s">
        <v>6495</v>
      </c>
      <c r="C7049">
        <v>3.4938606769999998</v>
      </c>
      <c r="D7049">
        <v>0.15480142499999999</v>
      </c>
      <c r="E7049">
        <v>0.148681756</v>
      </c>
      <c r="F7049">
        <v>0.142674773</v>
      </c>
      <c r="G7049">
        <v>0.12066486899999999</v>
      </c>
      <c r="H7049">
        <v>0.53673413299999995</v>
      </c>
      <c r="I7049">
        <v>2.0380661770000001</v>
      </c>
      <c r="J7049">
        <v>0.35433443399999998</v>
      </c>
      <c r="K7049">
        <v>0.950993388</v>
      </c>
      <c r="L7049">
        <v>1.3245735789999999</v>
      </c>
      <c r="M7049">
        <v>2.0119884090000002</v>
      </c>
      <c r="N7049">
        <v>0</v>
      </c>
      <c r="O7049">
        <v>1.9346873520000001</v>
      </c>
      <c r="P7049">
        <v>0.20967593600000001</v>
      </c>
      <c r="Q7049">
        <v>0.480358481</v>
      </c>
    </row>
    <row r="7050" spans="1:17">
      <c r="A7050" t="s">
        <v>17989</v>
      </c>
      <c r="B7050" s="14" t="s">
        <v>2665</v>
      </c>
      <c r="C7050">
        <v>37.835854980000001</v>
      </c>
      <c r="D7050">
        <v>3.3884311899999999</v>
      </c>
      <c r="E7050">
        <v>1.7128833910000001</v>
      </c>
      <c r="F7050">
        <v>0.76705072799999996</v>
      </c>
      <c r="G7050">
        <v>1.320609954</v>
      </c>
      <c r="H7050">
        <v>2.6279570350000001</v>
      </c>
      <c r="I7050">
        <v>5.2828820629999997</v>
      </c>
      <c r="J7050">
        <v>3.7249148380000001</v>
      </c>
      <c r="K7050">
        <v>7.6691221159999996</v>
      </c>
      <c r="L7050">
        <v>18.565977230000001</v>
      </c>
      <c r="M7050">
        <v>5.4084444749999996</v>
      </c>
      <c r="N7050">
        <v>2.8282304389999999</v>
      </c>
      <c r="O7050">
        <v>9.3611714349999993</v>
      </c>
      <c r="P7050">
        <v>2.2947866339999998</v>
      </c>
      <c r="Q7050">
        <v>9.9611179710000002</v>
      </c>
    </row>
    <row r="7051" spans="1:17">
      <c r="A7051" t="s">
        <v>17990</v>
      </c>
      <c r="B7051" s="14" t="s">
        <v>190</v>
      </c>
      <c r="C7051">
        <v>0</v>
      </c>
      <c r="D7051">
        <v>0.99344922300000005</v>
      </c>
      <c r="E7051">
        <v>0.13011488299999999</v>
      </c>
      <c r="F7051">
        <v>0.16647737500000001</v>
      </c>
      <c r="G7051">
        <v>0.140795533</v>
      </c>
      <c r="H7051">
        <v>0.15656953200000001</v>
      </c>
      <c r="I7051">
        <v>1.189039596</v>
      </c>
      <c r="J7051">
        <v>0.155043177</v>
      </c>
      <c r="K7051">
        <v>1.1096487509999999</v>
      </c>
      <c r="L7051">
        <v>3.091107542</v>
      </c>
      <c r="M7051">
        <v>1.565100559</v>
      </c>
      <c r="N7051">
        <v>5.0254834999999998E-2</v>
      </c>
      <c r="O7051">
        <v>7.2238513739999997</v>
      </c>
      <c r="P7051">
        <v>0.30582052900000001</v>
      </c>
      <c r="Q7051">
        <v>2.52223767</v>
      </c>
    </row>
    <row r="7052" spans="1:17">
      <c r="A7052" t="e">
        <v>#N/A</v>
      </c>
      <c r="B7052" s="14" t="s">
        <v>17991</v>
      </c>
      <c r="C7052">
        <v>6.4962254469999996</v>
      </c>
      <c r="D7052">
        <v>6.578886625</v>
      </c>
      <c r="E7052">
        <v>6.7137330589999999</v>
      </c>
      <c r="F7052">
        <v>3.4107286120000002</v>
      </c>
      <c r="G7052">
        <v>9.2947199440000006</v>
      </c>
      <c r="H7052">
        <v>7.4847273339999996</v>
      </c>
      <c r="I7052">
        <v>10.82694032</v>
      </c>
      <c r="J7052">
        <v>6.5882317050000001</v>
      </c>
      <c r="K7052">
        <v>45.468169260000003</v>
      </c>
      <c r="L7052">
        <v>31.078365689999998</v>
      </c>
      <c r="M7052">
        <v>3.562801946</v>
      </c>
      <c r="N7052">
        <v>1.6016046530000001</v>
      </c>
      <c r="O7052">
        <v>3.0833264499999999</v>
      </c>
      <c r="P7052">
        <v>2.9239191500000001</v>
      </c>
      <c r="Q7052">
        <v>9.5693886129999992</v>
      </c>
    </row>
    <row r="7053" spans="1:17">
      <c r="A7053" t="e">
        <v>#N/A</v>
      </c>
      <c r="B7053" s="14" t="s">
        <v>17992</v>
      </c>
      <c r="C7053">
        <v>159.5582646</v>
      </c>
      <c r="D7053">
        <v>13.51521986</v>
      </c>
      <c r="E7053">
        <v>6.9897321110000004</v>
      </c>
      <c r="F7053">
        <v>6.3879386890000003</v>
      </c>
      <c r="G7053">
        <v>13.776362929999999</v>
      </c>
      <c r="H7053">
        <v>14.41863058</v>
      </c>
      <c r="I7053">
        <v>27.374934329999999</v>
      </c>
      <c r="J7053">
        <v>16.657744940000001</v>
      </c>
      <c r="K7053">
        <v>57.481066249999998</v>
      </c>
      <c r="L7053">
        <v>97.852873119999998</v>
      </c>
      <c r="M7053">
        <v>36.032883320000003</v>
      </c>
      <c r="N7053">
        <v>25.454073950000002</v>
      </c>
      <c r="O7053">
        <v>77.959106270000007</v>
      </c>
      <c r="P7053">
        <v>11.265316199999999</v>
      </c>
      <c r="Q7053">
        <v>38.712526660000002</v>
      </c>
    </row>
    <row r="7054" spans="1:17">
      <c r="A7054" t="s">
        <v>17993</v>
      </c>
      <c r="B7054" s="14" t="s">
        <v>5488</v>
      </c>
      <c r="C7054">
        <v>5.0781936400000003</v>
      </c>
      <c r="D7054">
        <v>3.1499717870000001</v>
      </c>
      <c r="E7054">
        <v>3.5490807769999999</v>
      </c>
      <c r="F7054">
        <v>2.2864131670000001</v>
      </c>
      <c r="G7054">
        <v>2.6442178869999999</v>
      </c>
      <c r="H7054">
        <v>2.34036796</v>
      </c>
      <c r="I7054">
        <v>4.8991085649999997</v>
      </c>
      <c r="J7054">
        <v>6.8437121919999999</v>
      </c>
      <c r="K7054">
        <v>4.1112563179999997</v>
      </c>
      <c r="L7054">
        <v>4.8870901440000001</v>
      </c>
      <c r="M7054">
        <v>0.89979958299999996</v>
      </c>
      <c r="N7054">
        <v>1.5409201029999999</v>
      </c>
      <c r="O7054">
        <v>5.2778973699999998</v>
      </c>
      <c r="P7054">
        <v>2.0043567709999999</v>
      </c>
      <c r="Q7054">
        <v>3.8131521410000002</v>
      </c>
    </row>
    <row r="7055" spans="1:17">
      <c r="A7055" t="s">
        <v>17994</v>
      </c>
      <c r="B7055" s="14" t="s">
        <v>17995</v>
      </c>
      <c r="C7055">
        <v>0</v>
      </c>
      <c r="D7055">
        <v>1.765034896</v>
      </c>
      <c r="E7055">
        <v>1.130172578</v>
      </c>
      <c r="F7055">
        <v>2.711279443</v>
      </c>
      <c r="G7055">
        <v>0.91720819899999995</v>
      </c>
      <c r="H7055">
        <v>4.5898534639999999</v>
      </c>
      <c r="I7055">
        <v>0</v>
      </c>
      <c r="J7055">
        <v>5.3867948720000003</v>
      </c>
      <c r="K7055">
        <v>0.60239774099999999</v>
      </c>
      <c r="L7055">
        <v>0.83903856899999996</v>
      </c>
      <c r="M7055">
        <v>0</v>
      </c>
      <c r="N7055">
        <v>0.163691794</v>
      </c>
      <c r="O7055">
        <v>0</v>
      </c>
      <c r="P7055">
        <v>0.79690339700000001</v>
      </c>
      <c r="Q7055">
        <v>0</v>
      </c>
    </row>
    <row r="7056" spans="1:17">
      <c r="A7056" t="s">
        <v>17996</v>
      </c>
      <c r="B7056" s="14" t="s">
        <v>3092</v>
      </c>
      <c r="C7056">
        <v>15.93470091</v>
      </c>
      <c r="D7056">
        <v>11.766899309999999</v>
      </c>
      <c r="E7056">
        <v>5.5095913200000002</v>
      </c>
      <c r="F7056">
        <v>6.6878226270000001</v>
      </c>
      <c r="G7056">
        <v>5.044645096</v>
      </c>
      <c r="H7056">
        <v>16.829462700000001</v>
      </c>
      <c r="I7056">
        <v>0</v>
      </c>
      <c r="J7056">
        <v>5.0501201919999996</v>
      </c>
      <c r="K7056">
        <v>4.2167841859999999</v>
      </c>
      <c r="L7056">
        <v>15.10269424</v>
      </c>
      <c r="M7056">
        <v>0</v>
      </c>
      <c r="N7056">
        <v>0.327383588</v>
      </c>
      <c r="O7056">
        <v>5.8824448890000003</v>
      </c>
      <c r="P7056">
        <v>4.3829686839999997</v>
      </c>
      <c r="Q7056">
        <v>6.3898489879999998</v>
      </c>
    </row>
    <row r="7057" spans="1:17">
      <c r="A7057" t="s">
        <v>17997</v>
      </c>
      <c r="B7057" s="14" t="s">
        <v>17998</v>
      </c>
      <c r="C7057">
        <v>2.2262767220000002</v>
      </c>
      <c r="D7057">
        <v>8.1377147979999993</v>
      </c>
      <c r="E7057">
        <v>3.5527325329999999</v>
      </c>
      <c r="F7057">
        <v>5.3031943830000001</v>
      </c>
      <c r="G7057">
        <v>3.459926887</v>
      </c>
      <c r="H7057">
        <v>0.85501313400000001</v>
      </c>
      <c r="I7057">
        <v>4.8699344089999999</v>
      </c>
      <c r="J7057">
        <v>1.9755816100000001</v>
      </c>
      <c r="K7057">
        <v>4.5447743300000001</v>
      </c>
      <c r="L7057">
        <v>1.40669</v>
      </c>
      <c r="M7057">
        <v>2.1367208440000001</v>
      </c>
      <c r="N7057">
        <v>3.1560307330000001</v>
      </c>
      <c r="O7057">
        <v>0</v>
      </c>
      <c r="P7057">
        <v>7.8492836629999996</v>
      </c>
      <c r="Q7057">
        <v>6.1216574059999997</v>
      </c>
    </row>
    <row r="7058" spans="1:17">
      <c r="A7058" t="s">
        <v>17999</v>
      </c>
      <c r="B7058" s="14" t="s">
        <v>5736</v>
      </c>
      <c r="C7058">
        <v>1.127574968</v>
      </c>
      <c r="D7058">
        <v>0.686937927</v>
      </c>
      <c r="E7058">
        <v>0.53982133899999996</v>
      </c>
      <c r="F7058">
        <v>0.23022741499999999</v>
      </c>
      <c r="G7058">
        <v>0.48677773000000002</v>
      </c>
      <c r="H7058">
        <v>0.64957653100000001</v>
      </c>
      <c r="I7058">
        <v>0.82218232800000002</v>
      </c>
      <c r="J7058">
        <v>0.17867888300000001</v>
      </c>
      <c r="K7058">
        <v>1.1509291989999999</v>
      </c>
      <c r="L7058">
        <v>2.8498675219999998</v>
      </c>
      <c r="M7058">
        <v>0</v>
      </c>
      <c r="N7058">
        <v>0.17374794499999999</v>
      </c>
      <c r="O7058">
        <v>1.248764751</v>
      </c>
      <c r="P7058">
        <v>0.54980894800000002</v>
      </c>
      <c r="Q7058">
        <v>0.38756568200000002</v>
      </c>
    </row>
    <row r="7059" spans="1:17">
      <c r="A7059" t="s">
        <v>18000</v>
      </c>
      <c r="B7059" s="14" t="s">
        <v>18001</v>
      </c>
      <c r="C7059">
        <v>0</v>
      </c>
      <c r="D7059">
        <v>3.6113542939999999</v>
      </c>
      <c r="E7059">
        <v>8.0933740239999992</v>
      </c>
      <c r="F7059">
        <v>6.6569045280000001</v>
      </c>
      <c r="G7059">
        <v>1.8766562499999999</v>
      </c>
      <c r="H7059">
        <v>2.0869070569999999</v>
      </c>
      <c r="I7059">
        <v>15.84864619</v>
      </c>
      <c r="J7059">
        <v>63.374578479999997</v>
      </c>
      <c r="K7059">
        <v>2.465074966</v>
      </c>
      <c r="L7059">
        <v>10.30030243</v>
      </c>
      <c r="M7059">
        <v>31.291714460000001</v>
      </c>
      <c r="N7059">
        <v>6.0285964620000003</v>
      </c>
      <c r="O7059">
        <v>24.071583690000001</v>
      </c>
      <c r="P7059">
        <v>4.8915188780000003</v>
      </c>
      <c r="Q7059">
        <v>22.41251544</v>
      </c>
    </row>
    <row r="7060" spans="1:17">
      <c r="A7060" t="s">
        <v>18002</v>
      </c>
      <c r="B7060" s="14" t="s">
        <v>3546</v>
      </c>
      <c r="C7060">
        <v>15.537202239999999</v>
      </c>
      <c r="D7060">
        <v>5.4872631590000003</v>
      </c>
      <c r="E7060">
        <v>3.0903349009999999</v>
      </c>
      <c r="F7060">
        <v>2.8811902310000002</v>
      </c>
      <c r="G7060">
        <v>2.9940546280000002</v>
      </c>
      <c r="H7060">
        <v>1.556646049</v>
      </c>
      <c r="I7060">
        <v>10.508153630000001</v>
      </c>
      <c r="J7060">
        <v>12.074853900000001</v>
      </c>
      <c r="K7060">
        <v>20.94104033</v>
      </c>
      <c r="L7060">
        <v>20.91511792</v>
      </c>
      <c r="M7060">
        <v>7.7802736069999998</v>
      </c>
      <c r="N7060">
        <v>4.5523098449999999</v>
      </c>
      <c r="O7060">
        <v>10.723273649999999</v>
      </c>
      <c r="P7060">
        <v>3.479717355</v>
      </c>
      <c r="Q7060">
        <v>6.346546537</v>
      </c>
    </row>
    <row r="7061" spans="1:17">
      <c r="A7061" t="s">
        <v>18003</v>
      </c>
      <c r="B7061" s="14" t="s">
        <v>18004</v>
      </c>
      <c r="C7061">
        <v>5.0914643670000004</v>
      </c>
      <c r="D7061">
        <v>2.1305341320000002</v>
      </c>
      <c r="E7061">
        <v>1.5648245670000001</v>
      </c>
      <c r="F7061">
        <v>2.1561480720000001</v>
      </c>
      <c r="G7061">
        <v>1.6607122430000001</v>
      </c>
      <c r="H7061">
        <v>0.86906814399999999</v>
      </c>
      <c r="I7061">
        <v>1.6499960419999999</v>
      </c>
      <c r="J7061">
        <v>3.2989506610000001</v>
      </c>
      <c r="K7061">
        <v>7.4425003079999996</v>
      </c>
      <c r="L7061">
        <v>2.1447205070000002</v>
      </c>
      <c r="M7061">
        <v>14.116992639999999</v>
      </c>
      <c r="N7061">
        <v>3.5565966339999999</v>
      </c>
      <c r="O7061">
        <v>13.156934100000001</v>
      </c>
      <c r="P7061">
        <v>5.0076645319999997</v>
      </c>
      <c r="Q7061">
        <v>1.555571848</v>
      </c>
    </row>
    <row r="7062" spans="1:17">
      <c r="A7062" t="s">
        <v>18003</v>
      </c>
      <c r="B7062" s="14" t="s">
        <v>4661</v>
      </c>
      <c r="C7062">
        <v>7.6846730929999998</v>
      </c>
      <c r="D7062">
        <v>5.6520091519999998</v>
      </c>
      <c r="E7062">
        <v>5.0688471479999997</v>
      </c>
      <c r="F7062">
        <v>5.6276622490000001</v>
      </c>
      <c r="G7062">
        <v>4.3525574059999999</v>
      </c>
      <c r="H7062">
        <v>8.3227748520000002</v>
      </c>
      <c r="I7062">
        <v>6.4998913659999999</v>
      </c>
      <c r="J7062">
        <v>9.8198243319999996</v>
      </c>
      <c r="K7062">
        <v>5.5778398930000002</v>
      </c>
      <c r="L7062">
        <v>6.4094178150000003</v>
      </c>
      <c r="M7062">
        <v>7.9655871579999999</v>
      </c>
      <c r="N7062">
        <v>3.7323800290000002</v>
      </c>
      <c r="O7062">
        <v>7.8297596370000004</v>
      </c>
      <c r="P7062">
        <v>5.1421326110000001</v>
      </c>
      <c r="Q7062">
        <v>8.6636147000000001</v>
      </c>
    </row>
    <row r="7063" spans="1:17">
      <c r="A7063" t="s">
        <v>18005</v>
      </c>
      <c r="B7063" s="14" t="s">
        <v>7444</v>
      </c>
      <c r="C7063">
        <v>12.110880440000001</v>
      </c>
      <c r="D7063">
        <v>1.230310158</v>
      </c>
      <c r="E7063">
        <v>1.1460805080000001</v>
      </c>
      <c r="F7063">
        <v>1.247780117</v>
      </c>
      <c r="G7063">
        <v>1.1092096570000001</v>
      </c>
      <c r="H7063">
        <v>1.027899782</v>
      </c>
      <c r="I7063">
        <v>2.3418608760000001</v>
      </c>
      <c r="J7063">
        <v>3.2317659949999999</v>
      </c>
      <c r="K7063">
        <v>3.3996626879999998</v>
      </c>
      <c r="L7063">
        <v>5.0733829220000004</v>
      </c>
      <c r="M7063">
        <v>3.0825279320000001</v>
      </c>
      <c r="N7063">
        <v>1.7073860359999999</v>
      </c>
      <c r="O7063">
        <v>4.9648616390000004</v>
      </c>
      <c r="P7063">
        <v>1.877248496</v>
      </c>
      <c r="Q7063">
        <v>2.2998368610000002</v>
      </c>
    </row>
    <row r="7064" spans="1:17">
      <c r="A7064" t="s">
        <v>18006</v>
      </c>
      <c r="B7064" s="14" t="s">
        <v>4736</v>
      </c>
      <c r="C7064">
        <v>17.301587130000001</v>
      </c>
      <c r="D7064">
        <v>4.4418432350000003</v>
      </c>
      <c r="E7064">
        <v>2.6836067350000001</v>
      </c>
      <c r="F7064">
        <v>2.3550834260000002</v>
      </c>
      <c r="G7064">
        <v>1.451947044</v>
      </c>
      <c r="H7064">
        <v>5.0922493270000002</v>
      </c>
      <c r="I7064">
        <v>4.4803142319999996</v>
      </c>
      <c r="J7064">
        <v>2.5418015540000001</v>
      </c>
      <c r="K7064">
        <v>7.0419682659999996</v>
      </c>
      <c r="L7064">
        <v>11.13647943</v>
      </c>
      <c r="M7064">
        <v>8.6907815680000002</v>
      </c>
      <c r="N7064">
        <v>1.7939441309999999</v>
      </c>
      <c r="O7064">
        <v>19.340207410000001</v>
      </c>
      <c r="P7064">
        <v>1.6496586769999999</v>
      </c>
      <c r="Q7064">
        <v>6.6693468009999997</v>
      </c>
    </row>
    <row r="7065" spans="1:17">
      <c r="A7065" t="s">
        <v>18007</v>
      </c>
      <c r="B7065" s="14" t="s">
        <v>18008</v>
      </c>
      <c r="C7065">
        <v>12.42028066</v>
      </c>
      <c r="D7065">
        <v>11.693909140000001</v>
      </c>
      <c r="E7065">
        <v>10.2405957</v>
      </c>
      <c r="F7065">
        <v>27.895599929999999</v>
      </c>
      <c r="G7065">
        <v>12.868499999999999</v>
      </c>
      <c r="H7065">
        <v>4.7700732739999996</v>
      </c>
      <c r="I7065">
        <v>49.810030879999999</v>
      </c>
      <c r="J7065">
        <v>35.426783</v>
      </c>
      <c r="K7065">
        <v>53.527342109999999</v>
      </c>
      <c r="L7065">
        <v>25.505510789999999</v>
      </c>
      <c r="M7065">
        <v>0</v>
      </c>
      <c r="N7065">
        <v>10.334736789999999</v>
      </c>
      <c r="O7065">
        <v>0</v>
      </c>
      <c r="P7065">
        <v>17.236780809999999</v>
      </c>
      <c r="Q7065">
        <v>8.5381011180000002</v>
      </c>
    </row>
    <row r="7066" spans="1:17">
      <c r="A7066" t="s">
        <v>18007</v>
      </c>
      <c r="B7066" s="14" t="s">
        <v>4707</v>
      </c>
      <c r="C7066">
        <v>7.3978542090000001</v>
      </c>
      <c r="D7066">
        <v>1.349659631</v>
      </c>
      <c r="E7066">
        <v>1.033957061</v>
      </c>
      <c r="F7066">
        <v>1.1846967429999999</v>
      </c>
      <c r="G7066">
        <v>0.67630815300000002</v>
      </c>
      <c r="H7066">
        <v>2.0612513680000002</v>
      </c>
      <c r="I7066">
        <v>1.0576897700000001</v>
      </c>
      <c r="J7066">
        <v>1.526270373</v>
      </c>
      <c r="K7066">
        <v>3.2902300210000002</v>
      </c>
      <c r="L7066">
        <v>3.0246058429999998</v>
      </c>
      <c r="M7066">
        <v>1.670650017</v>
      </c>
      <c r="N7066">
        <v>0.822541203</v>
      </c>
      <c r="O7066">
        <v>3.3735728460000001</v>
      </c>
      <c r="P7066">
        <v>1.1969645769999999</v>
      </c>
      <c r="Q7066">
        <v>1.296309873</v>
      </c>
    </row>
    <row r="7067" spans="1:17">
      <c r="A7067" t="s">
        <v>18009</v>
      </c>
      <c r="B7067" s="14" t="s">
        <v>3561</v>
      </c>
      <c r="C7067">
        <v>3.8496967519999998</v>
      </c>
      <c r="D7067">
        <v>1.9063409250000001</v>
      </c>
      <c r="E7067">
        <v>1.461570743</v>
      </c>
      <c r="F7067">
        <v>1.7467293509999999</v>
      </c>
      <c r="G7067">
        <v>1.134020392</v>
      </c>
      <c r="H7067">
        <v>2.9569920509999998</v>
      </c>
      <c r="I7067">
        <v>2.0915230390000001</v>
      </c>
      <c r="J7067">
        <v>4.2295718139999998</v>
      </c>
      <c r="K7067">
        <v>7.7047673029999997</v>
      </c>
      <c r="L7067">
        <v>4.1017959360000003</v>
      </c>
      <c r="M7067">
        <v>1.883641863</v>
      </c>
      <c r="N7067">
        <v>1.7865772980000001</v>
      </c>
      <c r="O7067">
        <v>1.671943301</v>
      </c>
      <c r="P7067">
        <v>1.9479051599999999</v>
      </c>
      <c r="Q7067">
        <v>1.9199413089999999</v>
      </c>
    </row>
    <row r="7068" spans="1:17">
      <c r="A7068" t="s">
        <v>18010</v>
      </c>
      <c r="B7068" s="14" t="s">
        <v>5921</v>
      </c>
      <c r="C7068">
        <v>2.3544716760000002</v>
      </c>
      <c r="D7068">
        <v>0.62591317300000004</v>
      </c>
      <c r="E7068">
        <v>0.70136422600000004</v>
      </c>
      <c r="F7068">
        <v>0.83327273199999996</v>
      </c>
      <c r="G7068">
        <v>0.56920246600000002</v>
      </c>
      <c r="H7068">
        <v>0.18084941399999999</v>
      </c>
      <c r="I7068">
        <v>0.68671442999999999</v>
      </c>
      <c r="J7068">
        <v>1.134213615</v>
      </c>
      <c r="K7068">
        <v>2.1362109170000001</v>
      </c>
      <c r="L7068">
        <v>1.1901527709999999</v>
      </c>
      <c r="M7068">
        <v>2.7117107169999999</v>
      </c>
      <c r="N7068">
        <v>0.87072088800000003</v>
      </c>
      <c r="O7068">
        <v>0</v>
      </c>
      <c r="P7068">
        <v>2.6846648649999998</v>
      </c>
      <c r="Q7068">
        <v>1.618539693</v>
      </c>
    </row>
    <row r="7069" spans="1:17">
      <c r="A7069" t="s">
        <v>18011</v>
      </c>
      <c r="B7069" s="14" t="s">
        <v>5213</v>
      </c>
      <c r="C7069">
        <v>10.49490043</v>
      </c>
      <c r="D7069">
        <v>0.92998873800000004</v>
      </c>
      <c r="E7069">
        <v>0.98626824499999999</v>
      </c>
      <c r="F7069">
        <v>0.92856440399999995</v>
      </c>
      <c r="G7069">
        <v>0.78531824400000005</v>
      </c>
      <c r="H7069">
        <v>0.73894718299999995</v>
      </c>
      <c r="I7069">
        <v>13.519344950000001</v>
      </c>
      <c r="J7069">
        <v>1.3969646330000001</v>
      </c>
      <c r="K7069">
        <v>12.85472384</v>
      </c>
      <c r="L7069">
        <v>25.862004580000001</v>
      </c>
      <c r="M7069">
        <v>14.773329540000001</v>
      </c>
      <c r="N7069">
        <v>1.4662236580000001</v>
      </c>
      <c r="O7069">
        <v>16.465738099999999</v>
      </c>
      <c r="P7069">
        <v>1.495839318</v>
      </c>
      <c r="Q7069">
        <v>2.7655708730000002</v>
      </c>
    </row>
    <row r="7070" spans="1:17">
      <c r="A7070" t="s">
        <v>18012</v>
      </c>
      <c r="B7070" s="14" t="s">
        <v>7994</v>
      </c>
      <c r="C7070">
        <v>7.4473351440000002</v>
      </c>
      <c r="D7070">
        <v>1.2504005760000001</v>
      </c>
      <c r="E7070">
        <v>1.200969266</v>
      </c>
      <c r="F7070">
        <v>0.74695714400000002</v>
      </c>
      <c r="G7070">
        <v>0.85283125699999995</v>
      </c>
      <c r="H7070">
        <v>0.54193030600000003</v>
      </c>
      <c r="I7070">
        <v>1.943474836</v>
      </c>
      <c r="J7070">
        <v>2.434788079</v>
      </c>
      <c r="K7070">
        <v>2.382718627</v>
      </c>
      <c r="L7070">
        <v>4.358923227</v>
      </c>
      <c r="M7070">
        <v>1.2038320929999999</v>
      </c>
      <c r="N7070">
        <v>4.3776368640000003</v>
      </c>
      <c r="O7070">
        <v>3.5595603069999999</v>
      </c>
      <c r="P7070">
        <v>2.5051856369999999</v>
      </c>
      <c r="Q7070">
        <v>2.2094848800000002</v>
      </c>
    </row>
    <row r="7071" spans="1:17">
      <c r="A7071" t="s">
        <v>18013</v>
      </c>
      <c r="B7071" s="14" t="s">
        <v>7208</v>
      </c>
      <c r="C7071">
        <v>3.2013514110000001</v>
      </c>
      <c r="D7071">
        <v>1.8793972990000001</v>
      </c>
      <c r="E7071">
        <v>1.6348077759999999</v>
      </c>
      <c r="F7071">
        <v>2.3531383450000001</v>
      </c>
      <c r="G7071">
        <v>1.52023704</v>
      </c>
      <c r="H7071">
        <v>2.8893147319999999</v>
      </c>
      <c r="I7071">
        <v>3.9683044340000002</v>
      </c>
      <c r="J7071">
        <v>2.3538518869999998</v>
      </c>
      <c r="K7071">
        <v>2.6141260100000001</v>
      </c>
      <c r="L7071">
        <v>3.4387572980000001</v>
      </c>
      <c r="M7071">
        <v>2.4580571569999998</v>
      </c>
      <c r="N7071">
        <v>2.3283571520000002</v>
      </c>
      <c r="O7071">
        <v>312.17485219999998</v>
      </c>
      <c r="P7071">
        <v>2.4255361049999999</v>
      </c>
      <c r="Q7071">
        <v>2.420783321</v>
      </c>
    </row>
    <row r="7072" spans="1:17">
      <c r="A7072" t="s">
        <v>18014</v>
      </c>
      <c r="B7072" s="14" t="s">
        <v>18015</v>
      </c>
      <c r="C7072">
        <v>44.104054869999999</v>
      </c>
      <c r="D7072">
        <v>12.571864189999999</v>
      </c>
      <c r="E7072">
        <v>11.02487992</v>
      </c>
      <c r="F7072">
        <v>14.56774427</v>
      </c>
      <c r="G7072">
        <v>12.51571345</v>
      </c>
      <c r="H7072">
        <v>15.753888379999999</v>
      </c>
      <c r="I7072">
        <v>27.886042140000001</v>
      </c>
      <c r="J7072">
        <v>19.510159389999998</v>
      </c>
      <c r="K7072">
        <v>41.834476119999998</v>
      </c>
      <c r="L7072">
        <v>38.975503359999998</v>
      </c>
      <c r="M7072">
        <v>45.586037599999997</v>
      </c>
      <c r="N7072">
        <v>14.2953425</v>
      </c>
      <c r="O7072">
        <v>47.478007859999998</v>
      </c>
      <c r="P7072">
        <v>9.1620084740000003</v>
      </c>
      <c r="Q7072">
        <v>24.17003158</v>
      </c>
    </row>
    <row r="7073" spans="1:17">
      <c r="A7073" t="s">
        <v>18016</v>
      </c>
      <c r="B7073" s="14" t="s">
        <v>6040</v>
      </c>
      <c r="C7073">
        <v>26.808225570000001</v>
      </c>
      <c r="D7073">
        <v>5.7975167340000002</v>
      </c>
      <c r="E7073">
        <v>5.1382530600000003</v>
      </c>
      <c r="F7073">
        <v>2.7513223820000001</v>
      </c>
      <c r="G7073">
        <v>5.5110461749999997</v>
      </c>
      <c r="H7073">
        <v>9.2335691949999994</v>
      </c>
      <c r="I7073">
        <v>12.41109851</v>
      </c>
      <c r="J7073">
        <v>5.90689741</v>
      </c>
      <c r="K7073">
        <v>16.118872469999999</v>
      </c>
      <c r="L7073">
        <v>23.391928450000002</v>
      </c>
      <c r="M7073">
        <v>17.561621649999999</v>
      </c>
      <c r="N7073">
        <v>3.226018646</v>
      </c>
      <c r="O7073">
        <v>28.74700206</v>
      </c>
      <c r="P7073">
        <v>4.245532614</v>
      </c>
      <c r="Q7073">
        <v>23.694220340000001</v>
      </c>
    </row>
    <row r="7074" spans="1:17">
      <c r="A7074" t="e">
        <v>#N/A</v>
      </c>
      <c r="B7074" s="14" t="s">
        <v>18017</v>
      </c>
      <c r="C7074">
        <v>3.6067627249999998</v>
      </c>
      <c r="D7074">
        <v>13.183808689999999</v>
      </c>
      <c r="E7074">
        <v>15.540489859999999</v>
      </c>
      <c r="F7074">
        <v>17.919702239999999</v>
      </c>
      <c r="G7074">
        <v>7.7852551859999997</v>
      </c>
      <c r="H7074">
        <v>34.629898769999997</v>
      </c>
      <c r="I7074">
        <v>2.6299063550000001</v>
      </c>
      <c r="J7074">
        <v>12.34522831</v>
      </c>
      <c r="K7074">
        <v>4.9086208930000002</v>
      </c>
      <c r="L7074">
        <v>5.6974016369999996</v>
      </c>
      <c r="M7074">
        <v>0</v>
      </c>
      <c r="N7074">
        <v>10.00378452</v>
      </c>
      <c r="O7074">
        <v>1.997205634</v>
      </c>
      <c r="P7074">
        <v>3.7879010819999999</v>
      </c>
      <c r="Q7074">
        <v>18.59553682</v>
      </c>
    </row>
    <row r="7075" spans="1:17">
      <c r="A7075" t="s">
        <v>18018</v>
      </c>
      <c r="B7075" s="14" t="s">
        <v>6053</v>
      </c>
      <c r="C7075">
        <v>14.916686500000001</v>
      </c>
      <c r="D7075">
        <v>1.336670096</v>
      </c>
      <c r="E7075">
        <v>1.034195057</v>
      </c>
      <c r="F7075">
        <v>0.91256267000000002</v>
      </c>
      <c r="G7075">
        <v>1.418155007</v>
      </c>
      <c r="H7075">
        <v>0.901164411</v>
      </c>
      <c r="I7075">
        <v>4.1551239600000001</v>
      </c>
      <c r="J7075">
        <v>2.8258674450000001</v>
      </c>
      <c r="K7075">
        <v>5.6264535750000002</v>
      </c>
      <c r="L7075">
        <v>11.11964467</v>
      </c>
      <c r="M7075">
        <v>4.1823882430000001</v>
      </c>
      <c r="N7075">
        <v>0.76444864999999995</v>
      </c>
      <c r="O7075">
        <v>6.4965921890000002</v>
      </c>
      <c r="P7075">
        <v>2.1625383779999998</v>
      </c>
      <c r="Q7075">
        <v>3.9173390069999998</v>
      </c>
    </row>
    <row r="7076" spans="1:17">
      <c r="A7076" t="s">
        <v>18019</v>
      </c>
      <c r="B7076" s="14" t="s">
        <v>9427</v>
      </c>
      <c r="C7076">
        <v>7.3048524920000002</v>
      </c>
      <c r="D7076">
        <v>0.48769763199999999</v>
      </c>
      <c r="E7076">
        <v>0.60681394799999999</v>
      </c>
      <c r="F7076">
        <v>0.62656592700000002</v>
      </c>
      <c r="G7076">
        <v>0.44926977800000001</v>
      </c>
      <c r="H7076">
        <v>1.0376383039999999</v>
      </c>
      <c r="I7076">
        <v>2.0430045489999999</v>
      </c>
      <c r="J7076">
        <v>0.68501509199999999</v>
      </c>
      <c r="K7076">
        <v>2.451336966</v>
      </c>
      <c r="L7076">
        <v>3.2246161240000002</v>
      </c>
      <c r="M7076">
        <v>3.0733159510000001</v>
      </c>
      <c r="N7076">
        <v>0.65377558499999999</v>
      </c>
      <c r="O7076">
        <v>7.6466794809999996</v>
      </c>
      <c r="P7076">
        <v>0.22519713799999999</v>
      </c>
      <c r="Q7076">
        <v>7.3604141639999998</v>
      </c>
    </row>
    <row r="7077" spans="1:17">
      <c r="A7077" t="s">
        <v>18020</v>
      </c>
      <c r="B7077" s="14" t="s">
        <v>2499</v>
      </c>
      <c r="C7077">
        <v>9.2754368300000003</v>
      </c>
      <c r="D7077">
        <v>0.144479519</v>
      </c>
      <c r="E7077">
        <v>0.21586117799999999</v>
      </c>
      <c r="F7077">
        <v>5.9182868E-2</v>
      </c>
      <c r="G7077">
        <v>0.15015884400000001</v>
      </c>
      <c r="H7077">
        <v>0.11132124</v>
      </c>
      <c r="I7077">
        <v>2.7475807049999998</v>
      </c>
      <c r="J7077">
        <v>0.69816131999999997</v>
      </c>
      <c r="K7077">
        <v>2.4326340769999999</v>
      </c>
      <c r="L7077">
        <v>2.7930164400000002</v>
      </c>
      <c r="M7077">
        <v>3.3383685550000002</v>
      </c>
      <c r="N7077">
        <v>0.51810362799999998</v>
      </c>
      <c r="O7077">
        <v>5.6176884200000003</v>
      </c>
      <c r="P7077">
        <v>0.434877972</v>
      </c>
      <c r="Q7077">
        <v>2.2416448149999999</v>
      </c>
    </row>
    <row r="7078" spans="1:17">
      <c r="A7078" t="s">
        <v>18021</v>
      </c>
      <c r="B7078" s="14" t="s">
        <v>8589</v>
      </c>
      <c r="C7078">
        <v>7.435547583</v>
      </c>
      <c r="D7078">
        <v>3.5170431770000001</v>
      </c>
      <c r="E7078">
        <v>2.330396608</v>
      </c>
      <c r="F7078">
        <v>2.3798568659999999</v>
      </c>
      <c r="G7078">
        <v>2.255640359</v>
      </c>
      <c r="H7078">
        <v>1.6979603889999999</v>
      </c>
      <c r="I7078">
        <v>21.393744300000002</v>
      </c>
      <c r="J7078">
        <v>5.044222242</v>
      </c>
      <c r="K7078">
        <v>25.799918430000002</v>
      </c>
      <c r="L7078">
        <v>8.5075652860000002</v>
      </c>
      <c r="M7078">
        <v>23.53096322</v>
      </c>
      <c r="N7078">
        <v>4.260925275</v>
      </c>
      <c r="O7078">
        <v>14.6889372</v>
      </c>
      <c r="P7078">
        <v>6.1205477090000002</v>
      </c>
      <c r="Q7078">
        <v>6.6310507960000002</v>
      </c>
    </row>
    <row r="7079" spans="1:17">
      <c r="A7079" t="s">
        <v>18022</v>
      </c>
      <c r="B7079" s="14" t="s">
        <v>458</v>
      </c>
      <c r="C7079">
        <v>22.008036499999999</v>
      </c>
      <c r="D7079">
        <v>16.920911870000001</v>
      </c>
      <c r="E7079">
        <v>10.329653370000001</v>
      </c>
      <c r="F7079">
        <v>12.42343938</v>
      </c>
      <c r="G7079">
        <v>13.301315929999999</v>
      </c>
      <c r="H7079">
        <v>12.42985395</v>
      </c>
      <c r="I7079">
        <v>2.831889758</v>
      </c>
      <c r="J7079">
        <v>10.58546353</v>
      </c>
      <c r="K7079">
        <v>14.975909980000001</v>
      </c>
      <c r="L7079">
        <v>13.087949589999999</v>
      </c>
      <c r="M7079">
        <v>6.2125660900000002</v>
      </c>
      <c r="N7079">
        <v>6.3834668219999999</v>
      </c>
      <c r="O7079">
        <v>25.807152420000001</v>
      </c>
      <c r="P7079">
        <v>7.2836096149999996</v>
      </c>
      <c r="Q7079">
        <v>13.7941187</v>
      </c>
    </row>
    <row r="7080" spans="1:17">
      <c r="A7080" t="s">
        <v>18023</v>
      </c>
      <c r="B7080" s="14" t="s">
        <v>5079</v>
      </c>
      <c r="C7080">
        <v>7.3133251929999998</v>
      </c>
      <c r="D7080">
        <v>5.7211419809999997</v>
      </c>
      <c r="E7080">
        <v>3.598476995</v>
      </c>
      <c r="F7080">
        <v>4.4174699420000003</v>
      </c>
      <c r="G7080">
        <v>2.1705653360000001</v>
      </c>
      <c r="H7080">
        <v>5.0030334099999996</v>
      </c>
      <c r="I7080">
        <v>3.332864168</v>
      </c>
      <c r="J7080">
        <v>4.2009808169999996</v>
      </c>
      <c r="K7080">
        <v>5.494920842</v>
      </c>
      <c r="L7080">
        <v>3.0325184809999999</v>
      </c>
      <c r="M7080">
        <v>0.87739173599999998</v>
      </c>
      <c r="N7080">
        <v>3.2962110149999999</v>
      </c>
      <c r="O7080">
        <v>3.0372557169999999</v>
      </c>
      <c r="P7080">
        <v>8.5721138799999999</v>
      </c>
      <c r="Q7080">
        <v>5.4987355710000001</v>
      </c>
    </row>
    <row r="7081" spans="1:17">
      <c r="A7081" t="s">
        <v>18024</v>
      </c>
      <c r="B7081" s="14" t="s">
        <v>8465</v>
      </c>
      <c r="C7081">
        <v>46.928901359999998</v>
      </c>
      <c r="D7081">
        <v>387.00312250000002</v>
      </c>
      <c r="E7081">
        <v>361.09455350000002</v>
      </c>
      <c r="F7081">
        <v>410.3452115</v>
      </c>
      <c r="G7081">
        <v>268.94296739999999</v>
      </c>
      <c r="H7081">
        <v>276.65747420000002</v>
      </c>
      <c r="I7081">
        <v>555.19788679999999</v>
      </c>
      <c r="J7081">
        <v>459.20345980000002</v>
      </c>
      <c r="K7081">
        <v>710.52984670000001</v>
      </c>
      <c r="L7081">
        <v>365.4656549</v>
      </c>
      <c r="M7081">
        <v>37.158910919999997</v>
      </c>
      <c r="N7081">
        <v>147.5179286</v>
      </c>
      <c r="O7081">
        <v>52.622396729999998</v>
      </c>
      <c r="P7081">
        <v>378.00416480000001</v>
      </c>
      <c r="Q7081">
        <v>283.08535119999999</v>
      </c>
    </row>
    <row r="7082" spans="1:17">
      <c r="A7082" t="s">
        <v>18025</v>
      </c>
      <c r="B7082" s="14" t="s">
        <v>6814</v>
      </c>
      <c r="C7082">
        <v>4.2289612569999999</v>
      </c>
      <c r="D7082">
        <v>3.531228408</v>
      </c>
      <c r="E7082">
        <v>4.2741466600000004</v>
      </c>
      <c r="F7082">
        <v>3.6531260240000001</v>
      </c>
      <c r="G7082">
        <v>3.0614849099999999</v>
      </c>
      <c r="H7082">
        <v>3.7480489100000001</v>
      </c>
      <c r="I7082">
        <v>2.8463893900000001</v>
      </c>
      <c r="J7082">
        <v>5.5878847299999999</v>
      </c>
      <c r="K7082">
        <v>5.9029758929999998</v>
      </c>
      <c r="L7082">
        <v>5.4469762639999999</v>
      </c>
      <c r="M7082">
        <v>2.4977500840000002</v>
      </c>
      <c r="N7082">
        <v>2.1253500110000001</v>
      </c>
      <c r="O7082">
        <v>5.5841523410000002</v>
      </c>
      <c r="P7082">
        <v>4.441347586</v>
      </c>
      <c r="Q7082">
        <v>4.248873873</v>
      </c>
    </row>
    <row r="7083" spans="1:17">
      <c r="A7083" t="s">
        <v>18026</v>
      </c>
      <c r="B7083" s="14" t="s">
        <v>8953</v>
      </c>
      <c r="C7083">
        <v>4.0159578480000002</v>
      </c>
      <c r="D7083">
        <v>0.59311275299999999</v>
      </c>
      <c r="E7083">
        <v>0.455732476</v>
      </c>
      <c r="F7083">
        <v>0.27332509100000002</v>
      </c>
      <c r="G7083">
        <v>0.39297242700000001</v>
      </c>
      <c r="H7083">
        <v>0.71976308200000005</v>
      </c>
      <c r="I7083">
        <v>0.78087332899999995</v>
      </c>
      <c r="J7083">
        <v>0.76365674900000002</v>
      </c>
      <c r="K7083">
        <v>1.214558816</v>
      </c>
      <c r="L7083">
        <v>2.2837623549999999</v>
      </c>
      <c r="M7083">
        <v>2.5696059419999999</v>
      </c>
      <c r="N7083">
        <v>1.0231135069999999</v>
      </c>
      <c r="O7083">
        <v>3.7063216379999999</v>
      </c>
      <c r="P7083">
        <v>0.341428546</v>
      </c>
      <c r="Q7083">
        <v>0.55213976399999998</v>
      </c>
    </row>
    <row r="7084" spans="1:17">
      <c r="A7084" t="s">
        <v>18027</v>
      </c>
      <c r="B7084" s="14" t="s">
        <v>7390</v>
      </c>
      <c r="C7084">
        <v>3.1907509090000001</v>
      </c>
      <c r="D7084">
        <v>4.9984970029999998</v>
      </c>
      <c r="E7084">
        <v>4.4371903939999999</v>
      </c>
      <c r="F7084">
        <v>2.6990098570000001</v>
      </c>
      <c r="G7084">
        <v>3.6994570229999999</v>
      </c>
      <c r="H7084">
        <v>3.7638036769999998</v>
      </c>
      <c r="I7084">
        <v>2.6589340190000001</v>
      </c>
      <c r="J7084">
        <v>3.4381879729999998</v>
      </c>
      <c r="K7084">
        <v>4.1356666090000003</v>
      </c>
      <c r="L7084">
        <v>2.5921290890000002</v>
      </c>
      <c r="M7084">
        <v>2.1874266919999998</v>
      </c>
      <c r="N7084">
        <v>0.95523014799999995</v>
      </c>
      <c r="O7084">
        <v>2.776468538</v>
      </c>
      <c r="P7084">
        <v>2.3935688399999999</v>
      </c>
      <c r="Q7084">
        <v>4.7001963939999998</v>
      </c>
    </row>
    <row r="7085" spans="1:17">
      <c r="A7085" t="s">
        <v>18028</v>
      </c>
      <c r="B7085" s="14" t="s">
        <v>18029</v>
      </c>
      <c r="C7085">
        <v>49.654455380000002</v>
      </c>
      <c r="D7085">
        <v>0.58929238100000003</v>
      </c>
      <c r="E7085">
        <v>0.47166354300000002</v>
      </c>
      <c r="F7085">
        <v>0.45260757200000001</v>
      </c>
      <c r="G7085">
        <v>0.49762114200000002</v>
      </c>
      <c r="H7085">
        <v>0.85134158000000004</v>
      </c>
      <c r="I7085">
        <v>6.7886310569999999</v>
      </c>
      <c r="J7085">
        <v>2.0233009719999999</v>
      </c>
      <c r="K7085">
        <v>3.0168389279999999</v>
      </c>
      <c r="L7085">
        <v>4.9022731210000003</v>
      </c>
      <c r="M7085">
        <v>119.142545</v>
      </c>
      <c r="N7085">
        <v>2.568634409</v>
      </c>
      <c r="O7085">
        <v>91.815713209999998</v>
      </c>
      <c r="P7085">
        <v>0.83144443300000004</v>
      </c>
      <c r="Q7085">
        <v>33.524535520000001</v>
      </c>
    </row>
    <row r="7086" spans="1:17">
      <c r="A7086" t="s">
        <v>18030</v>
      </c>
      <c r="B7086" s="14" t="s">
        <v>8111</v>
      </c>
      <c r="C7086">
        <v>5.0918314779999996</v>
      </c>
      <c r="D7086">
        <v>1.8998082730000001</v>
      </c>
      <c r="E7086">
        <v>3.2787655959999999</v>
      </c>
      <c r="F7086">
        <v>2.2981656130000001</v>
      </c>
      <c r="G7086">
        <v>3.5170559699999999</v>
      </c>
      <c r="H7086">
        <v>3.0877015509999999</v>
      </c>
      <c r="I7086">
        <v>5.4714339860000001</v>
      </c>
      <c r="J7086">
        <v>4.722293874</v>
      </c>
      <c r="K7086">
        <v>3.0393526510000002</v>
      </c>
      <c r="L7086">
        <v>3.7253094679999998</v>
      </c>
      <c r="M7086">
        <v>3.600950053</v>
      </c>
      <c r="N7086">
        <v>6.8384079279999996</v>
      </c>
      <c r="O7086">
        <v>4.7487095659999996</v>
      </c>
      <c r="P7086">
        <v>3.256780252</v>
      </c>
      <c r="Q7086">
        <v>0.92112868999999997</v>
      </c>
    </row>
    <row r="7087" spans="1:17">
      <c r="A7087" t="s">
        <v>18030</v>
      </c>
      <c r="B7087" s="14" t="s">
        <v>18031</v>
      </c>
      <c r="C7087">
        <v>12.25245833</v>
      </c>
      <c r="D7087">
        <v>1.0099831699999999</v>
      </c>
      <c r="E7087">
        <v>1.1519416570000001</v>
      </c>
      <c r="F7087">
        <v>0.387860123</v>
      </c>
      <c r="G7087">
        <v>0.90207257600000001</v>
      </c>
      <c r="H7087">
        <v>0.838986554</v>
      </c>
      <c r="I7087">
        <v>4.5708836990000004</v>
      </c>
      <c r="J7087">
        <v>2.4081376570000002</v>
      </c>
      <c r="K7087">
        <v>3.3177595910000002</v>
      </c>
      <c r="L7087">
        <v>4.8011222629999999</v>
      </c>
      <c r="M7087">
        <v>5.4695729049999997</v>
      </c>
      <c r="N7087">
        <v>0.66737912399999999</v>
      </c>
      <c r="O7087">
        <v>11.36037022</v>
      </c>
      <c r="P7087">
        <v>0.48450187</v>
      </c>
      <c r="Q7087">
        <v>2.5464081470000002</v>
      </c>
    </row>
    <row r="7088" spans="1:17">
      <c r="A7088" t="s">
        <v>18032</v>
      </c>
      <c r="B7088" s="14" t="s">
        <v>1674</v>
      </c>
      <c r="C7088">
        <v>20.815756619999998</v>
      </c>
      <c r="D7088">
        <v>3.9282186100000001</v>
      </c>
      <c r="E7088">
        <v>3.608886488</v>
      </c>
      <c r="F7088">
        <v>5.0721902720000003</v>
      </c>
      <c r="G7088">
        <v>2.7957156580000002</v>
      </c>
      <c r="H7088">
        <v>5.3295996040000002</v>
      </c>
      <c r="I7088">
        <v>5.9962519500000004</v>
      </c>
      <c r="J7088">
        <v>14.594962580000001</v>
      </c>
      <c r="K7088">
        <v>2.9728159820000002</v>
      </c>
      <c r="L7088">
        <v>6.4951087740000002</v>
      </c>
      <c r="M7088">
        <v>2.9597639070000001</v>
      </c>
      <c r="N7088">
        <v>5.1319974860000004</v>
      </c>
      <c r="O7088">
        <v>11.099591480000001</v>
      </c>
      <c r="P7088">
        <v>10.50646712</v>
      </c>
      <c r="Q7088">
        <v>8.9213061860000007</v>
      </c>
    </row>
    <row r="7089" spans="1:17">
      <c r="A7089" t="s">
        <v>18033</v>
      </c>
      <c r="B7089" s="14" t="s">
        <v>3452</v>
      </c>
      <c r="C7089">
        <v>0.881952658</v>
      </c>
      <c r="D7089">
        <v>3.6634133260000001</v>
      </c>
      <c r="E7089">
        <v>4.5741668459999998</v>
      </c>
      <c r="F7089">
        <v>4.2618089619999999</v>
      </c>
      <c r="G7089">
        <v>4.5689014950000004</v>
      </c>
      <c r="H7089">
        <v>1.7782721109999999</v>
      </c>
      <c r="I7089">
        <v>7.3954707790000001</v>
      </c>
      <c r="J7089">
        <v>13.30485127</v>
      </c>
      <c r="K7089">
        <v>2.9007075410000001</v>
      </c>
      <c r="L7089">
        <v>4.0401969319999997</v>
      </c>
      <c r="M7089">
        <v>1.692949136</v>
      </c>
      <c r="N7089">
        <v>3.1528804899999998</v>
      </c>
      <c r="O7089">
        <v>0.73255753899999998</v>
      </c>
      <c r="P7089">
        <v>4.8627913249999999</v>
      </c>
      <c r="Q7089">
        <v>4.5471200559999998</v>
      </c>
    </row>
    <row r="7090" spans="1:17">
      <c r="A7090" t="s">
        <v>18034</v>
      </c>
      <c r="B7090" s="14" t="s">
        <v>3453</v>
      </c>
      <c r="C7090">
        <v>12.190402539999999</v>
      </c>
      <c r="D7090">
        <v>1.7618772439999999</v>
      </c>
      <c r="E7090">
        <v>1.5535189920000001</v>
      </c>
      <c r="F7090">
        <v>1.1180657329999999</v>
      </c>
      <c r="G7090">
        <v>1.294552141</v>
      </c>
      <c r="H7090">
        <v>1.5021777709999999</v>
      </c>
      <c r="I7090">
        <v>1.5210697529999999</v>
      </c>
      <c r="J7090">
        <v>3.4626472619999999</v>
      </c>
      <c r="K7090">
        <v>1.9518257349999999</v>
      </c>
      <c r="L7090">
        <v>2.9657066520000002</v>
      </c>
      <c r="M7090">
        <v>1.626741062</v>
      </c>
      <c r="N7090">
        <v>1.6795268999999999</v>
      </c>
      <c r="O7090">
        <v>7.5805539800000004</v>
      </c>
      <c r="P7090">
        <v>1.476850056</v>
      </c>
      <c r="Q7090">
        <v>3.0921134160000001</v>
      </c>
    </row>
    <row r="7091" spans="1:17">
      <c r="A7091" t="e">
        <v>#N/A</v>
      </c>
      <c r="B7091" s="14" t="s">
        <v>18035</v>
      </c>
      <c r="C7091">
        <v>5.2275231900000003</v>
      </c>
      <c r="D7091">
        <v>2.3161428389999998</v>
      </c>
      <c r="E7091">
        <v>1.6684351509999999</v>
      </c>
      <c r="F7091">
        <v>0</v>
      </c>
      <c r="G7091">
        <v>0.90269541099999995</v>
      </c>
      <c r="H7091">
        <v>2.0076574219999999</v>
      </c>
      <c r="I7091">
        <v>0</v>
      </c>
      <c r="J7091">
        <v>3.976170582</v>
      </c>
      <c r="K7091">
        <v>0</v>
      </c>
      <c r="L7091">
        <v>0</v>
      </c>
      <c r="M7091">
        <v>0</v>
      </c>
      <c r="N7091">
        <v>0.64440693599999999</v>
      </c>
      <c r="O7091">
        <v>0</v>
      </c>
      <c r="P7091">
        <v>0.78429416600000001</v>
      </c>
      <c r="Q7091">
        <v>0</v>
      </c>
    </row>
    <row r="7092" spans="1:17">
      <c r="A7092" t="s">
        <v>18036</v>
      </c>
      <c r="B7092" s="14" t="s">
        <v>18037</v>
      </c>
      <c r="C7092">
        <v>214.53212049999999</v>
      </c>
      <c r="D7092">
        <v>8.9111339730000001</v>
      </c>
      <c r="E7092">
        <v>9.8902331920000002</v>
      </c>
      <c r="F7092">
        <v>9.6123267890000008</v>
      </c>
      <c r="G7092">
        <v>10.80499053</v>
      </c>
      <c r="H7092">
        <v>15.79183349</v>
      </c>
      <c r="I7092">
        <v>83.428371279999993</v>
      </c>
      <c r="J7092">
        <v>25.83650235</v>
      </c>
      <c r="K7092">
        <v>172.74733140000001</v>
      </c>
      <c r="L7092">
        <v>1039.2455210000001</v>
      </c>
      <c r="M7092">
        <v>120.1096111</v>
      </c>
      <c r="N7092">
        <v>20.936251299999999</v>
      </c>
      <c r="O7092">
        <v>182.15207050000001</v>
      </c>
      <c r="P7092">
        <v>15.82508705</v>
      </c>
      <c r="Q7092">
        <v>53.460155870000001</v>
      </c>
    </row>
    <row r="7093" spans="1:17">
      <c r="A7093" t="s">
        <v>18036</v>
      </c>
      <c r="B7093" s="14" t="s">
        <v>6936</v>
      </c>
      <c r="C7093">
        <v>71.946747729999998</v>
      </c>
      <c r="D7093">
        <v>101.05081029999999</v>
      </c>
      <c r="E7093">
        <v>19.594908539999999</v>
      </c>
      <c r="F7093">
        <v>8.8140199330000009</v>
      </c>
      <c r="G7093">
        <v>35.035275910000003</v>
      </c>
      <c r="H7093">
        <v>18.789434969999999</v>
      </c>
      <c r="I7093">
        <v>10.49213511</v>
      </c>
      <c r="J7093">
        <v>25.53800618</v>
      </c>
      <c r="K7093">
        <v>36.555258029999997</v>
      </c>
      <c r="L7093">
        <v>54.552124390000003</v>
      </c>
      <c r="M7093">
        <v>27.621025540000002</v>
      </c>
      <c r="N7093">
        <v>23.414200430000001</v>
      </c>
      <c r="O7093">
        <v>25.49742663</v>
      </c>
      <c r="P7093">
        <v>22.236242610000001</v>
      </c>
      <c r="Q7093">
        <v>39.566810060000002</v>
      </c>
    </row>
    <row r="7094" spans="1:17">
      <c r="A7094" t="e">
        <v>#N/A</v>
      </c>
      <c r="B7094" s="14" t="s">
        <v>18038</v>
      </c>
      <c r="C7094">
        <v>106.1382629</v>
      </c>
      <c r="D7094">
        <v>12.397858039999999</v>
      </c>
      <c r="E7094">
        <v>12.52365887</v>
      </c>
      <c r="F7094">
        <v>6.8297213640000001</v>
      </c>
      <c r="G7094">
        <v>11.33009287</v>
      </c>
      <c r="H7094">
        <v>14.82289125</v>
      </c>
      <c r="I7094">
        <v>30.95670144</v>
      </c>
      <c r="J7094">
        <v>30.579972349999998</v>
      </c>
      <c r="K7094">
        <v>59.530408520000002</v>
      </c>
      <c r="L7094">
        <v>75.599727520000002</v>
      </c>
      <c r="M7094">
        <v>18.521575540000001</v>
      </c>
      <c r="N7094">
        <v>8.5639874979999995</v>
      </c>
      <c r="O7094">
        <v>61.978703799999998</v>
      </c>
      <c r="P7094">
        <v>13.02881197</v>
      </c>
      <c r="Q7094">
        <v>15.91916984</v>
      </c>
    </row>
    <row r="7095" spans="1:17">
      <c r="A7095" t="e">
        <v>#N/A</v>
      </c>
      <c r="B7095" s="14" t="s">
        <v>18039</v>
      </c>
      <c r="C7095">
        <v>5259.2691420000001</v>
      </c>
      <c r="D7095">
        <v>1790.3707449999999</v>
      </c>
      <c r="E7095">
        <v>362.24931420000001</v>
      </c>
      <c r="F7095">
        <v>179.809898</v>
      </c>
      <c r="G7095">
        <v>435.43396280000002</v>
      </c>
      <c r="H7095">
        <v>465.31117089999998</v>
      </c>
      <c r="I7095">
        <v>7234.9594649999999</v>
      </c>
      <c r="J7095">
        <v>2443.9449100000002</v>
      </c>
      <c r="K7095">
        <v>4569.4980370000003</v>
      </c>
      <c r="L7095">
        <v>3406.0576230000001</v>
      </c>
      <c r="M7095">
        <v>8751.4567079999997</v>
      </c>
      <c r="N7095">
        <v>1684.014561</v>
      </c>
      <c r="O7095">
        <v>6039.5762889999996</v>
      </c>
      <c r="P7095">
        <v>741.86956510000005</v>
      </c>
      <c r="Q7095">
        <v>1293.494048</v>
      </c>
    </row>
    <row r="7096" spans="1:17">
      <c r="A7096" t="s">
        <v>18040</v>
      </c>
      <c r="B7096" s="14" t="s">
        <v>4473</v>
      </c>
      <c r="C7096">
        <v>9.8093665560000005</v>
      </c>
      <c r="D7096">
        <v>0.58984228000000005</v>
      </c>
      <c r="E7096">
        <v>0.685792709</v>
      </c>
      <c r="F7096">
        <v>0.419648772</v>
      </c>
      <c r="G7096">
        <v>0.41137425799999999</v>
      </c>
      <c r="H7096">
        <v>0.51128160700000003</v>
      </c>
      <c r="I7096">
        <v>1.0217993809999999</v>
      </c>
      <c r="J7096">
        <v>0.68394541499999995</v>
      </c>
      <c r="K7096">
        <v>1.684649128</v>
      </c>
      <c r="L7096">
        <v>3.231878628</v>
      </c>
      <c r="M7096">
        <v>1.748456843</v>
      </c>
      <c r="N7096">
        <v>0.37140318300000003</v>
      </c>
      <c r="O7096">
        <v>4.2678664670000002</v>
      </c>
      <c r="P7096">
        <v>0.74637020300000001</v>
      </c>
      <c r="Q7096">
        <v>2.0229823910000002</v>
      </c>
    </row>
    <row r="7097" spans="1:17">
      <c r="A7097" t="s">
        <v>18041</v>
      </c>
      <c r="B7097" s="14" t="s">
        <v>4472</v>
      </c>
      <c r="C7097">
        <v>4.2727888600000004</v>
      </c>
      <c r="D7097">
        <v>1.563891318</v>
      </c>
      <c r="E7097">
        <v>1.60088717</v>
      </c>
      <c r="F7097">
        <v>1.062070238</v>
      </c>
      <c r="G7097">
        <v>1.3152633549999999</v>
      </c>
      <c r="H7097">
        <v>0.71347249800000001</v>
      </c>
      <c r="I7097">
        <v>3.5219213749999998</v>
      </c>
      <c r="J7097">
        <v>9.3260249270000006</v>
      </c>
      <c r="K7097">
        <v>2.5282820159999999</v>
      </c>
      <c r="L7097">
        <v>3.1693238259999998</v>
      </c>
      <c r="M7097">
        <v>2.8528058770000002</v>
      </c>
      <c r="N7097">
        <v>2.7022768570000002</v>
      </c>
      <c r="O7097">
        <v>3.2918405050000001</v>
      </c>
      <c r="P7097">
        <v>2.7035745370000002</v>
      </c>
      <c r="Q7097">
        <v>2.2987195319999998</v>
      </c>
    </row>
    <row r="7098" spans="1:17">
      <c r="A7098" t="s">
        <v>18042</v>
      </c>
      <c r="B7098" s="14" t="s">
        <v>7004</v>
      </c>
      <c r="C7098">
        <v>0.907635894</v>
      </c>
      <c r="D7098">
        <v>4.2225065600000002</v>
      </c>
      <c r="E7098">
        <v>6.3247748650000002</v>
      </c>
      <c r="F7098">
        <v>5.7758197290000002</v>
      </c>
      <c r="G7098">
        <v>4.2709396630000001</v>
      </c>
      <c r="H7098">
        <v>1.9172025269999999</v>
      </c>
      <c r="I7098">
        <v>7.9417391899999998</v>
      </c>
      <c r="J7098">
        <v>16.511303219999999</v>
      </c>
      <c r="K7098">
        <v>2.882241498</v>
      </c>
      <c r="L7098">
        <v>3.0108576340000002</v>
      </c>
      <c r="M7098">
        <v>1.3066869780000001</v>
      </c>
      <c r="N7098">
        <v>6.0977891450000001</v>
      </c>
      <c r="O7098">
        <v>1.7590772699999999</v>
      </c>
      <c r="P7098">
        <v>24.068781349999998</v>
      </c>
      <c r="Q7098">
        <v>8.8911187609999995</v>
      </c>
    </row>
    <row r="7099" spans="1:17">
      <c r="A7099" t="s">
        <v>18043</v>
      </c>
      <c r="B7099" s="14" t="s">
        <v>598</v>
      </c>
      <c r="C7099">
        <v>16.700716369999999</v>
      </c>
      <c r="D7099">
        <v>1.967768693</v>
      </c>
      <c r="E7099">
        <v>0.74466879600000002</v>
      </c>
      <c r="F7099">
        <v>0.83576955799999997</v>
      </c>
      <c r="G7099">
        <v>0.50185534399999998</v>
      </c>
      <c r="H7099">
        <v>1.6506609489999999</v>
      </c>
      <c r="I7099">
        <v>5.7305839330000001</v>
      </c>
      <c r="J7099">
        <v>1.3180334840000001</v>
      </c>
      <c r="K7099">
        <v>4.1966624650000002</v>
      </c>
      <c r="L7099">
        <v>5.1469182279999997</v>
      </c>
      <c r="M7099">
        <v>8.0144504090000002</v>
      </c>
      <c r="N7099">
        <v>0.96881399499999998</v>
      </c>
      <c r="O7099">
        <v>21.170300529999999</v>
      </c>
      <c r="P7099">
        <v>1.2343945940000001</v>
      </c>
      <c r="Q7099">
        <v>18.06507835</v>
      </c>
    </row>
    <row r="7100" spans="1:17">
      <c r="A7100" t="s">
        <v>18043</v>
      </c>
      <c r="B7100" s="14" t="s">
        <v>1007</v>
      </c>
      <c r="C7100">
        <v>17.828847809999999</v>
      </c>
      <c r="D7100">
        <v>2.9555479099999999</v>
      </c>
      <c r="E7100">
        <v>1.251612194</v>
      </c>
      <c r="F7100">
        <v>1.1721539190000001</v>
      </c>
      <c r="G7100">
        <v>1.3403900150000001</v>
      </c>
      <c r="H7100">
        <v>1.9097804380000001</v>
      </c>
      <c r="I7100">
        <v>5.6598983159999996</v>
      </c>
      <c r="J7100">
        <v>1.768160046</v>
      </c>
      <c r="K7100">
        <v>7.2627406920000004</v>
      </c>
      <c r="L7100">
        <v>25.74924356</v>
      </c>
      <c r="M7100">
        <v>4.6562316189999997</v>
      </c>
      <c r="N7100">
        <v>1.1362758420000001</v>
      </c>
      <c r="O7100">
        <v>5.6414460460000004</v>
      </c>
      <c r="P7100">
        <v>0.92802384599999999</v>
      </c>
      <c r="Q7100">
        <v>1.7508749210000001</v>
      </c>
    </row>
    <row r="7101" spans="1:17">
      <c r="A7101" t="s">
        <v>18044</v>
      </c>
      <c r="B7101" s="14" t="s">
        <v>1098</v>
      </c>
      <c r="C7101">
        <v>3.4533023329999999</v>
      </c>
      <c r="D7101">
        <v>2.7000779769999999</v>
      </c>
      <c r="E7101">
        <v>2.895893509</v>
      </c>
      <c r="F7101">
        <v>2.7927200719999998</v>
      </c>
      <c r="G7101">
        <v>2.5255934579999999</v>
      </c>
      <c r="H7101">
        <v>2.4184717299999998</v>
      </c>
      <c r="I7101">
        <v>1.777418264</v>
      </c>
      <c r="J7101">
        <v>4.661031575</v>
      </c>
      <c r="K7101">
        <v>2.6724177199999999</v>
      </c>
      <c r="L7101">
        <v>1.5402321400000001</v>
      </c>
      <c r="M7101">
        <v>2.3395674359999998</v>
      </c>
      <c r="N7101">
        <v>2.9798669950000001</v>
      </c>
      <c r="O7101">
        <v>2.9245849339999999</v>
      </c>
      <c r="P7101">
        <v>4.601989723</v>
      </c>
      <c r="Q7101">
        <v>3.491046018</v>
      </c>
    </row>
    <row r="7102" spans="1:17">
      <c r="A7102" t="s">
        <v>18045</v>
      </c>
      <c r="B7102" s="14" t="s">
        <v>7369</v>
      </c>
      <c r="C7102">
        <v>10.19689709</v>
      </c>
      <c r="D7102">
        <v>3.6830773799999998</v>
      </c>
      <c r="E7102">
        <v>2.664899015</v>
      </c>
      <c r="F7102">
        <v>2.0518209939999998</v>
      </c>
      <c r="G7102">
        <v>1.799091821</v>
      </c>
      <c r="H7102">
        <v>1.9580856339999999</v>
      </c>
      <c r="I7102">
        <v>6.4653629109999997</v>
      </c>
      <c r="J7102">
        <v>5.8169902960000002</v>
      </c>
      <c r="K7102">
        <v>6.0336778549999996</v>
      </c>
      <c r="L7102">
        <v>10.785000869999999</v>
      </c>
      <c r="M7102">
        <v>6.8081454260000003</v>
      </c>
      <c r="N7102">
        <v>2.213397735</v>
      </c>
      <c r="O7102">
        <v>9.0833726969999997</v>
      </c>
      <c r="P7102">
        <v>1.7294044200000001</v>
      </c>
      <c r="Q7102">
        <v>2.7429165430000002</v>
      </c>
    </row>
    <row r="7103" spans="1:17">
      <c r="A7103" t="s">
        <v>18046</v>
      </c>
      <c r="B7103" s="14" t="s">
        <v>18047</v>
      </c>
      <c r="C7103">
        <v>1.0171781580000001</v>
      </c>
      <c r="D7103">
        <v>2.2533902000000001</v>
      </c>
      <c r="E7103">
        <v>1.4068004110000001</v>
      </c>
      <c r="F7103">
        <v>2.6306979030000002</v>
      </c>
      <c r="G7103">
        <v>0.87823814700000002</v>
      </c>
      <c r="H7103">
        <v>0.39065255300000001</v>
      </c>
      <c r="I7103">
        <v>5.1917978900000001</v>
      </c>
      <c r="J7103">
        <v>2.3210650930000001</v>
      </c>
      <c r="K7103">
        <v>9.6902946930000002</v>
      </c>
      <c r="L7103">
        <v>4.4989826720000003</v>
      </c>
      <c r="M7103">
        <v>0</v>
      </c>
      <c r="N7103">
        <v>2.1316219570000001</v>
      </c>
      <c r="O7103">
        <v>1.1265026849999999</v>
      </c>
      <c r="P7103">
        <v>3.4337016760000001</v>
      </c>
      <c r="Q7103">
        <v>2.0977231199999999</v>
      </c>
    </row>
    <row r="7104" spans="1:17">
      <c r="A7104" t="s">
        <v>18046</v>
      </c>
      <c r="B7104" s="14" t="s">
        <v>4977</v>
      </c>
      <c r="C7104">
        <v>4.3714593050000001</v>
      </c>
      <c r="D7104">
        <v>5.1269537930000002</v>
      </c>
      <c r="E7104">
        <v>4.2129892179999997</v>
      </c>
      <c r="F7104">
        <v>7.0004807549999999</v>
      </c>
      <c r="G7104">
        <v>4.4848111380000004</v>
      </c>
      <c r="H7104">
        <v>4.6416139530000002</v>
      </c>
      <c r="I7104">
        <v>4.1249901040000001</v>
      </c>
      <c r="J7104">
        <v>5.3461255769999996</v>
      </c>
      <c r="K7104">
        <v>7.4658310300000004</v>
      </c>
      <c r="L7104">
        <v>9.0988142710000002</v>
      </c>
      <c r="M7104">
        <v>1.4808034240000001</v>
      </c>
      <c r="N7104">
        <v>3.7404492230000002</v>
      </c>
      <c r="O7104">
        <v>3.4173854800000001</v>
      </c>
      <c r="P7104">
        <v>6.4814148019999998</v>
      </c>
      <c r="Q7104">
        <v>10.60617169</v>
      </c>
    </row>
    <row r="7105" spans="1:17">
      <c r="A7105" t="s">
        <v>18048</v>
      </c>
      <c r="B7105" s="14" t="s">
        <v>9324</v>
      </c>
      <c r="C7105">
        <v>0.52143223699999997</v>
      </c>
      <c r="D7105">
        <v>1.4439337459999999</v>
      </c>
      <c r="E7105">
        <v>0.52700361200000001</v>
      </c>
      <c r="F7105">
        <v>1.1356335449999999</v>
      </c>
      <c r="G7105">
        <v>0.94543667099999995</v>
      </c>
      <c r="H7105">
        <v>1.101423169</v>
      </c>
      <c r="I7105">
        <v>2.2812445270000001</v>
      </c>
      <c r="J7105">
        <v>1.288992168</v>
      </c>
      <c r="K7105">
        <v>1.537559385</v>
      </c>
      <c r="L7105">
        <v>1.4826192899999999</v>
      </c>
      <c r="M7105">
        <v>0.50045671300000005</v>
      </c>
      <c r="N7105">
        <v>1.735505042</v>
      </c>
      <c r="O7105">
        <v>1.4436871529999999</v>
      </c>
      <c r="P7105">
        <v>1.329933163</v>
      </c>
      <c r="Q7105">
        <v>0.89612330200000001</v>
      </c>
    </row>
    <row r="7106" spans="1:17">
      <c r="A7106" t="s">
        <v>18049</v>
      </c>
      <c r="B7106" s="14" t="s">
        <v>4667</v>
      </c>
      <c r="C7106">
        <v>3.3128443769999998</v>
      </c>
      <c r="D7106">
        <v>0.984507986</v>
      </c>
      <c r="E7106">
        <v>0.739277925</v>
      </c>
      <c r="F7106">
        <v>0.50593574299999999</v>
      </c>
      <c r="G7106">
        <v>0.40463220300000002</v>
      </c>
      <c r="H7106">
        <v>0.24825660199999999</v>
      </c>
      <c r="I7106">
        <v>2.1210084120000001</v>
      </c>
      <c r="J7106">
        <v>1.8335299089999999</v>
      </c>
      <c r="K7106">
        <v>2.2726341689999998</v>
      </c>
      <c r="L7106">
        <v>2.8590678380000001</v>
      </c>
      <c r="M7106">
        <v>0.77550717400000002</v>
      </c>
      <c r="N7106">
        <v>0.81676152000000002</v>
      </c>
      <c r="O7106">
        <v>3.2214758840000002</v>
      </c>
      <c r="P7106">
        <v>0.83646791200000004</v>
      </c>
      <c r="Q7106">
        <v>0.72208847700000001</v>
      </c>
    </row>
    <row r="7107" spans="1:17">
      <c r="A7107" t="s">
        <v>18050</v>
      </c>
      <c r="B7107" s="14" t="s">
        <v>9065</v>
      </c>
      <c r="C7107">
        <v>1.1682442209999999</v>
      </c>
      <c r="D7107">
        <v>2.8037231199999999</v>
      </c>
      <c r="E7107">
        <v>1.8643051900000001</v>
      </c>
      <c r="F7107">
        <v>2.6238435579999999</v>
      </c>
      <c r="G7107">
        <v>1.8492275170000001</v>
      </c>
      <c r="H7107">
        <v>3.9632539499999999</v>
      </c>
      <c r="I7107">
        <v>4.5431291290000004</v>
      </c>
      <c r="J7107">
        <v>3.0607077650000001</v>
      </c>
      <c r="K7107">
        <v>2.5615394739999999</v>
      </c>
      <c r="L7107">
        <v>1.845410148</v>
      </c>
      <c r="M7107">
        <v>0.74749970099999996</v>
      </c>
      <c r="N7107">
        <v>0.84006844700000005</v>
      </c>
      <c r="O7107">
        <v>1.078170887</v>
      </c>
      <c r="P7107">
        <v>2.5414680829999998</v>
      </c>
      <c r="Q7107">
        <v>4.0154435949999998</v>
      </c>
    </row>
    <row r="7108" spans="1:17">
      <c r="A7108" t="s">
        <v>18051</v>
      </c>
      <c r="B7108" s="14" t="s">
        <v>2821</v>
      </c>
      <c r="C7108">
        <v>2.05858155</v>
      </c>
      <c r="D7108">
        <v>2.508246073</v>
      </c>
      <c r="E7108">
        <v>3.13911615</v>
      </c>
      <c r="F7108">
        <v>2.615322226</v>
      </c>
      <c r="G7108">
        <v>2.2908614649999999</v>
      </c>
      <c r="H7108">
        <v>3.557740195</v>
      </c>
      <c r="I7108">
        <v>3.0020697850000002</v>
      </c>
      <c r="J7108">
        <v>4.5379290120000002</v>
      </c>
      <c r="K7108">
        <v>3.0091527139999998</v>
      </c>
      <c r="L7108">
        <v>2.456935428</v>
      </c>
      <c r="M7108">
        <v>1.5367111689999999</v>
      </c>
      <c r="N7108">
        <v>1.5930824459999999</v>
      </c>
      <c r="O7108">
        <v>0.88660222399999999</v>
      </c>
      <c r="P7108">
        <v>3.1571586809999999</v>
      </c>
      <c r="Q7108">
        <v>2.830270573</v>
      </c>
    </row>
    <row r="7109" spans="1:17">
      <c r="A7109" t="s">
        <v>18052</v>
      </c>
      <c r="B7109" s="14" t="s">
        <v>1684</v>
      </c>
      <c r="C7109">
        <v>3.4366796000000002</v>
      </c>
      <c r="D7109">
        <v>6.0907168130000002</v>
      </c>
      <c r="E7109">
        <v>8.0842869519999994</v>
      </c>
      <c r="F7109">
        <v>5.0678237590000004</v>
      </c>
      <c r="G7109">
        <v>6.297166464</v>
      </c>
      <c r="H7109">
        <v>3.22636024</v>
      </c>
      <c r="I7109">
        <v>150.91017890000001</v>
      </c>
      <c r="J7109">
        <v>10.044594890000001</v>
      </c>
      <c r="K7109">
        <v>29.795154830000001</v>
      </c>
      <c r="L7109">
        <v>5.0668154359999997</v>
      </c>
      <c r="M7109">
        <v>245.5500232</v>
      </c>
      <c r="N7109">
        <v>7.5079515399999996</v>
      </c>
      <c r="O7109">
        <v>104.6663174</v>
      </c>
      <c r="P7109">
        <v>2.7499246209999999</v>
      </c>
      <c r="Q7109">
        <v>5.3812142160000001</v>
      </c>
    </row>
    <row r="7110" spans="1:17">
      <c r="A7110" t="s">
        <v>18053</v>
      </c>
      <c r="B7110" s="14" t="s">
        <v>4567</v>
      </c>
      <c r="C7110">
        <v>2.982481935</v>
      </c>
      <c r="D7110">
        <v>0.66071961099999998</v>
      </c>
      <c r="E7110">
        <v>0.655753119</v>
      </c>
      <c r="F7110">
        <v>0.43303888699999998</v>
      </c>
      <c r="G7110">
        <v>0.72102633000000005</v>
      </c>
      <c r="H7110">
        <v>0.76362511499999997</v>
      </c>
      <c r="I7110">
        <v>0.86988236200000002</v>
      </c>
      <c r="J7110">
        <v>0.93262290199999998</v>
      </c>
      <c r="K7110">
        <v>0.90200143200000005</v>
      </c>
      <c r="L7110">
        <v>0.62816801899999997</v>
      </c>
      <c r="M7110">
        <v>1.526670068</v>
      </c>
      <c r="N7110">
        <v>0.58825014399999997</v>
      </c>
      <c r="O7110">
        <v>0.66060677400000001</v>
      </c>
      <c r="P7110">
        <v>0.56679130600000005</v>
      </c>
      <c r="Q7110">
        <v>0.13668361200000001</v>
      </c>
    </row>
    <row r="7111" spans="1:17">
      <c r="A7111" t="s">
        <v>18054</v>
      </c>
      <c r="B7111" s="14" t="s">
        <v>18055</v>
      </c>
      <c r="C7111">
        <v>0</v>
      </c>
      <c r="D7111">
        <v>1.800937837</v>
      </c>
      <c r="E7111">
        <v>1.0378454880000001</v>
      </c>
      <c r="F7111">
        <v>0.88525764500000004</v>
      </c>
      <c r="G7111">
        <v>0.280759596</v>
      </c>
      <c r="H7111">
        <v>0</v>
      </c>
      <c r="I7111">
        <v>0</v>
      </c>
      <c r="J7111">
        <v>1.030569147</v>
      </c>
      <c r="K7111">
        <v>2.2127444569999999</v>
      </c>
      <c r="L7111">
        <v>1.027326752</v>
      </c>
      <c r="M7111">
        <v>3.120958398</v>
      </c>
      <c r="N7111">
        <v>1.6034062330000001</v>
      </c>
      <c r="O7111">
        <v>0</v>
      </c>
      <c r="P7111">
        <v>2.439340123</v>
      </c>
      <c r="Q7111">
        <v>1.1176844969999999</v>
      </c>
    </row>
    <row r="7112" spans="1:17">
      <c r="A7112" t="s">
        <v>18056</v>
      </c>
      <c r="B7112" s="14" t="s">
        <v>18057</v>
      </c>
      <c r="C7112">
        <v>12.77933601</v>
      </c>
      <c r="D7112">
        <v>61.985112579999999</v>
      </c>
      <c r="E7112">
        <v>31.126913129999998</v>
      </c>
      <c r="F7112">
        <v>78.919133090000003</v>
      </c>
      <c r="G7112">
        <v>33.21742691</v>
      </c>
      <c r="H7112">
        <v>40.03870543</v>
      </c>
      <c r="I7112">
        <v>21.57893846</v>
      </c>
      <c r="J7112">
        <v>45.787482240000003</v>
      </c>
      <c r="K7112">
        <v>113.8109856</v>
      </c>
      <c r="L7112">
        <v>56.09806407</v>
      </c>
      <c r="M7112">
        <v>7.746483059</v>
      </c>
      <c r="N7112">
        <v>17.991967580000001</v>
      </c>
      <c r="O7112">
        <v>14.15283666</v>
      </c>
      <c r="P7112">
        <v>57.014609290000003</v>
      </c>
      <c r="Q7112">
        <v>36.526803110000003</v>
      </c>
    </row>
    <row r="7113" spans="1:17">
      <c r="A7113" t="s">
        <v>18058</v>
      </c>
      <c r="B7113" s="14" t="s">
        <v>6030</v>
      </c>
      <c r="C7113">
        <v>12.012828020000001</v>
      </c>
      <c r="D7113">
        <v>2.740095293</v>
      </c>
      <c r="E7113">
        <v>2.300434504</v>
      </c>
      <c r="F7113">
        <v>2.5557260409999998</v>
      </c>
      <c r="G7113">
        <v>1.6595124429999999</v>
      </c>
      <c r="H7113">
        <v>2.7681533819999999</v>
      </c>
      <c r="I7113">
        <v>3.8930094070000001</v>
      </c>
      <c r="J7113">
        <v>3.237510436</v>
      </c>
      <c r="K7113">
        <v>4.1578553830000002</v>
      </c>
      <c r="L7113">
        <v>6.0723179180000004</v>
      </c>
      <c r="M7113">
        <v>2.9037488389999999</v>
      </c>
      <c r="N7113">
        <v>2.4571051779999999</v>
      </c>
      <c r="O7113">
        <v>10.938799830000001</v>
      </c>
      <c r="P7113">
        <v>2.3096204199999999</v>
      </c>
      <c r="Q7113">
        <v>5.1383142480000004</v>
      </c>
    </row>
    <row r="7114" spans="1:17">
      <c r="A7114" t="s">
        <v>18059</v>
      </c>
      <c r="B7114" s="14" t="s">
        <v>2531</v>
      </c>
      <c r="C7114">
        <v>19.002927360000001</v>
      </c>
      <c r="D7114">
        <v>2.3304165210000001</v>
      </c>
      <c r="E7114">
        <v>2.418796838</v>
      </c>
      <c r="F7114">
        <v>1.9861922759999999</v>
      </c>
      <c r="G7114">
        <v>2.578282046</v>
      </c>
      <c r="H7114">
        <v>1.042596131</v>
      </c>
      <c r="I7114">
        <v>0.989726467</v>
      </c>
      <c r="J7114">
        <v>6.3666648099999996</v>
      </c>
      <c r="K7114">
        <v>3.2327523789999999</v>
      </c>
      <c r="L7114">
        <v>3.859439531</v>
      </c>
      <c r="M7114">
        <v>4.5596253339999997</v>
      </c>
      <c r="N7114">
        <v>4.392239548</v>
      </c>
      <c r="O7114">
        <v>9.3952360339999998</v>
      </c>
      <c r="P7114">
        <v>7.4839836899999996</v>
      </c>
      <c r="Q7114">
        <v>3.96562174</v>
      </c>
    </row>
    <row r="7115" spans="1:17">
      <c r="A7115" t="s">
        <v>18060</v>
      </c>
      <c r="B7115" s="14" t="s">
        <v>7259</v>
      </c>
      <c r="C7115">
        <v>1.8554687569999999</v>
      </c>
      <c r="D7115">
        <v>1.0569817450000001</v>
      </c>
      <c r="E7115">
        <v>0.87419719399999996</v>
      </c>
      <c r="F7115">
        <v>0.93810036699999999</v>
      </c>
      <c r="G7115">
        <v>1.0298723320000001</v>
      </c>
      <c r="H7115">
        <v>1.2216041310000001</v>
      </c>
      <c r="I7115">
        <v>2.8991425959999999</v>
      </c>
      <c r="J7115">
        <v>1.9657544229999999</v>
      </c>
      <c r="K7115">
        <v>2.1043322880000002</v>
      </c>
      <c r="L7115">
        <v>1.2561344430000001</v>
      </c>
      <c r="M7115">
        <v>4.0704669219999996</v>
      </c>
      <c r="N7115">
        <v>1.8788308760000001</v>
      </c>
      <c r="O7115">
        <v>2.6420030880000001</v>
      </c>
      <c r="P7115">
        <v>1.948653862</v>
      </c>
      <c r="Q7115">
        <v>1.2755090090000001</v>
      </c>
    </row>
    <row r="7116" spans="1:17">
      <c r="A7116" t="s">
        <v>18061</v>
      </c>
      <c r="B7116" s="14" t="s">
        <v>1424</v>
      </c>
      <c r="C7116">
        <v>4.4168377750000003</v>
      </c>
      <c r="D7116">
        <v>4.6827135389999999</v>
      </c>
      <c r="E7116">
        <v>3.8598760759999999</v>
      </c>
      <c r="F7116">
        <v>4.380300815</v>
      </c>
      <c r="G7116">
        <v>5.2844575540000003</v>
      </c>
      <c r="H7116">
        <v>2.5444642200000001</v>
      </c>
      <c r="I7116">
        <v>3.2205805089999999</v>
      </c>
      <c r="J7116">
        <v>5.7592203380000004</v>
      </c>
      <c r="K7116">
        <v>9.7322440209999996</v>
      </c>
      <c r="L7116">
        <v>3.7875316309999998</v>
      </c>
      <c r="M7116">
        <v>2.4223787109999999</v>
      </c>
      <c r="N7116">
        <v>2.916815197</v>
      </c>
      <c r="O7116">
        <v>3.8433621019999999</v>
      </c>
      <c r="P7116">
        <v>5.9166576700000002</v>
      </c>
      <c r="Q7116">
        <v>3.036276601</v>
      </c>
    </row>
    <row r="7117" spans="1:17">
      <c r="A7117" t="s">
        <v>18062</v>
      </c>
      <c r="B7117" s="14" t="s">
        <v>9058</v>
      </c>
      <c r="C7117">
        <v>22.18445711</v>
      </c>
      <c r="D7117">
        <v>10.804757410000001</v>
      </c>
      <c r="E7117">
        <v>6.6443873660000001</v>
      </c>
      <c r="F7117">
        <v>1.828430174</v>
      </c>
      <c r="G7117">
        <v>4.9499624649999996</v>
      </c>
      <c r="H7117">
        <v>4.1696153880000004</v>
      </c>
      <c r="I7117">
        <v>7.7144037320000001</v>
      </c>
      <c r="J7117">
        <v>5.7967043660000002</v>
      </c>
      <c r="K7117">
        <v>8.1165126769999993</v>
      </c>
      <c r="L7117">
        <v>11.444933989999999</v>
      </c>
      <c r="M7117">
        <v>9.0909869929999996</v>
      </c>
      <c r="N7117">
        <v>4.7012621330000002</v>
      </c>
      <c r="O7117">
        <v>14.477497319999999</v>
      </c>
      <c r="P7117">
        <v>2.804807619</v>
      </c>
      <c r="Q7117">
        <v>5.140554141</v>
      </c>
    </row>
    <row r="7118" spans="1:17">
      <c r="A7118" t="s">
        <v>18063</v>
      </c>
      <c r="B7118" s="14" t="s">
        <v>18064</v>
      </c>
      <c r="C7118">
        <v>2.0824927519999998</v>
      </c>
      <c r="D7118">
        <v>0.354878364</v>
      </c>
      <c r="E7118">
        <v>0.52831622499999997</v>
      </c>
      <c r="F7118">
        <v>0.21805221299999999</v>
      </c>
      <c r="G7118">
        <v>0.387269637</v>
      </c>
      <c r="H7118">
        <v>0.86131462700000005</v>
      </c>
      <c r="I7118">
        <v>0.46722153199999999</v>
      </c>
      <c r="J7118">
        <v>0.99507087699999996</v>
      </c>
      <c r="K7118">
        <v>1.5260898549999999</v>
      </c>
      <c r="L7118">
        <v>1.113402228</v>
      </c>
      <c r="M7118">
        <v>0.92248653999999997</v>
      </c>
      <c r="N7118">
        <v>0.82938022199999994</v>
      </c>
      <c r="O7118">
        <v>1.5966799110000001</v>
      </c>
      <c r="P7118">
        <v>0.43260911699999999</v>
      </c>
      <c r="Q7118">
        <v>0.33036291200000001</v>
      </c>
    </row>
    <row r="7119" spans="1:17">
      <c r="A7119" t="s">
        <v>18065</v>
      </c>
      <c r="B7119" s="14" t="s">
        <v>5887</v>
      </c>
      <c r="C7119">
        <v>2.6346049890000001</v>
      </c>
      <c r="D7119">
        <v>13.71585065</v>
      </c>
      <c r="E7119">
        <v>16.782364319999999</v>
      </c>
      <c r="F7119">
        <v>21.203473679999998</v>
      </c>
      <c r="G7119">
        <v>16.321222540000001</v>
      </c>
      <c r="H7119">
        <v>9.1065035230000007</v>
      </c>
      <c r="I7119">
        <v>11.04602613</v>
      </c>
      <c r="J7119">
        <v>25.591974050000001</v>
      </c>
      <c r="K7119">
        <v>18.674810350000001</v>
      </c>
      <c r="L7119">
        <v>8.9477374669999996</v>
      </c>
      <c r="M7119">
        <v>3.792935086</v>
      </c>
      <c r="N7119">
        <v>23.74901637</v>
      </c>
      <c r="O7119">
        <v>7.2944193000000004</v>
      </c>
      <c r="P7119">
        <v>44.12248847</v>
      </c>
      <c r="Q7119">
        <v>20.827792120000002</v>
      </c>
    </row>
    <row r="7120" spans="1:17">
      <c r="A7120" t="s">
        <v>18066</v>
      </c>
      <c r="B7120" s="14" t="s">
        <v>18067</v>
      </c>
      <c r="C7120">
        <v>42.257838620000001</v>
      </c>
      <c r="D7120">
        <v>251.05911090000001</v>
      </c>
      <c r="E7120">
        <v>246.0385703</v>
      </c>
      <c r="F7120">
        <v>277.67032469999998</v>
      </c>
      <c r="G7120">
        <v>205.3149224</v>
      </c>
      <c r="H7120">
        <v>52.376513869999997</v>
      </c>
      <c r="I7120">
        <v>369.75260129999998</v>
      </c>
      <c r="J7120">
        <v>762.40450950000002</v>
      </c>
      <c r="K7120">
        <v>680.54413799999998</v>
      </c>
      <c r="L7120">
        <v>169.91506649999999</v>
      </c>
      <c r="M7120">
        <v>29.496685880000001</v>
      </c>
      <c r="N7120">
        <v>433.78477659999999</v>
      </c>
      <c r="O7120">
        <v>23.39981856</v>
      </c>
      <c r="P7120">
        <v>748.4099721</v>
      </c>
      <c r="Q7120">
        <v>221.8317807</v>
      </c>
    </row>
    <row r="7121" spans="1:17">
      <c r="A7121" t="s">
        <v>18068</v>
      </c>
      <c r="B7121" s="14" t="s">
        <v>7346</v>
      </c>
      <c r="C7121">
        <v>40.825462530000003</v>
      </c>
      <c r="D7121">
        <v>5.8029304430000002</v>
      </c>
      <c r="E7121">
        <v>3.715684531</v>
      </c>
      <c r="F7121">
        <v>7.0026409029999996</v>
      </c>
      <c r="G7121">
        <v>3.4230209999999999</v>
      </c>
      <c r="H7121">
        <v>7.4317741609999999</v>
      </c>
      <c r="I7121">
        <v>8.9476928200000003</v>
      </c>
      <c r="J7121">
        <v>6.3421814190000001</v>
      </c>
      <c r="K7121">
        <v>8.2432106859999994</v>
      </c>
      <c r="L7121">
        <v>8.3501118390000002</v>
      </c>
      <c r="M7121">
        <v>9.5126811969999991</v>
      </c>
      <c r="N7121">
        <v>4.3926459050000002</v>
      </c>
      <c r="O7121">
        <v>21.691935699999998</v>
      </c>
      <c r="P7121">
        <v>7.9661878870000002</v>
      </c>
      <c r="Q7121">
        <v>20.764661920000002</v>
      </c>
    </row>
    <row r="7122" spans="1:17">
      <c r="A7122" t="s">
        <v>18069</v>
      </c>
      <c r="B7122" s="14" t="s">
        <v>4737</v>
      </c>
      <c r="C7122">
        <v>3.5196676020000002</v>
      </c>
      <c r="D7122">
        <v>5.9778857070000004</v>
      </c>
      <c r="E7122">
        <v>2.246699607</v>
      </c>
      <c r="F7122">
        <v>3.1939693440000001</v>
      </c>
      <c r="G7122">
        <v>1.924638938</v>
      </c>
      <c r="H7122">
        <v>3.1540754390000001</v>
      </c>
      <c r="I7122">
        <v>3.4218667909999998</v>
      </c>
      <c r="J7122">
        <v>3.0489622430000001</v>
      </c>
      <c r="K7122">
        <v>3.9917407119999999</v>
      </c>
      <c r="L7122">
        <v>2.5945837570000001</v>
      </c>
      <c r="M7122">
        <v>1.1260276039999999</v>
      </c>
      <c r="N7122">
        <v>0.867752521</v>
      </c>
      <c r="O7122">
        <v>14.942162039999999</v>
      </c>
      <c r="P7122">
        <v>0.61607197999999996</v>
      </c>
      <c r="Q7122">
        <v>4.4358103470000003</v>
      </c>
    </row>
    <row r="7123" spans="1:17">
      <c r="A7123" t="s">
        <v>18070</v>
      </c>
      <c r="B7123" s="14" t="s">
        <v>2777</v>
      </c>
      <c r="C7123">
        <v>4.8653126169999998</v>
      </c>
      <c r="D7123">
        <v>0.200951291</v>
      </c>
      <c r="E7123">
        <v>0.26319164699999997</v>
      </c>
      <c r="F7123">
        <v>0.16837218600000001</v>
      </c>
      <c r="G7123">
        <v>0.42719411400000001</v>
      </c>
      <c r="H7123">
        <v>0.12668125899999999</v>
      </c>
      <c r="I7123">
        <v>1.322830293</v>
      </c>
      <c r="J7123">
        <v>0.64813909400000003</v>
      </c>
      <c r="K7123">
        <v>1.6085992389999999</v>
      </c>
      <c r="L7123">
        <v>1.5110401069999999</v>
      </c>
      <c r="M7123">
        <v>3.6407026679999999</v>
      </c>
      <c r="N7123">
        <v>0.81322919999999999</v>
      </c>
      <c r="O7123">
        <v>3.1964063810000001</v>
      </c>
      <c r="P7123">
        <v>0.408277734</v>
      </c>
      <c r="Q7123">
        <v>1.417191804</v>
      </c>
    </row>
    <row r="7124" spans="1:17">
      <c r="A7124" t="s">
        <v>18071</v>
      </c>
      <c r="B7124" s="14" t="s">
        <v>7455</v>
      </c>
      <c r="C7124">
        <v>9.5176771290000008</v>
      </c>
      <c r="D7124">
        <v>2.7641713120000002</v>
      </c>
      <c r="E7124">
        <v>2.8092515229999999</v>
      </c>
      <c r="F7124">
        <v>2.7727747360000001</v>
      </c>
      <c r="G7124">
        <v>2.0844703490000001</v>
      </c>
      <c r="H7124">
        <v>4.078794738</v>
      </c>
      <c r="I7124">
        <v>5.7550452160000001</v>
      </c>
      <c r="J7124">
        <v>5.2897335869999997</v>
      </c>
      <c r="K7124">
        <v>3.3699057429999999</v>
      </c>
      <c r="L7124">
        <v>4.4003540470000004</v>
      </c>
      <c r="M7124">
        <v>4.9016063880000003</v>
      </c>
      <c r="N7124">
        <v>2.4037574049999999</v>
      </c>
      <c r="O7124">
        <v>5.270310201</v>
      </c>
      <c r="P7124">
        <v>2.8994416279999999</v>
      </c>
      <c r="Q7124">
        <v>4.3086454630000004</v>
      </c>
    </row>
    <row r="7125" spans="1:17">
      <c r="A7125" t="s">
        <v>18072</v>
      </c>
      <c r="B7125" s="14" t="s">
        <v>1839</v>
      </c>
      <c r="C7125">
        <v>18.997529459999999</v>
      </c>
      <c r="D7125">
        <v>8.8105037989999992</v>
      </c>
      <c r="E7125">
        <v>9.4255348380000008</v>
      </c>
      <c r="F7125">
        <v>8.9903508559999992</v>
      </c>
      <c r="G7125">
        <v>7.7567382580000004</v>
      </c>
      <c r="H7125">
        <v>2.5229504060000001</v>
      </c>
      <c r="I7125">
        <v>5.4373257349999999</v>
      </c>
      <c r="J7125">
        <v>8.8680342169999999</v>
      </c>
      <c r="K7125">
        <v>14.417403200000001</v>
      </c>
      <c r="L7125">
        <v>11.77936564</v>
      </c>
      <c r="M7125">
        <v>24.197490859999998</v>
      </c>
      <c r="N7125">
        <v>9.6300881680000003</v>
      </c>
      <c r="O7125">
        <v>19.859573990000001</v>
      </c>
      <c r="P7125">
        <v>16.089157539999999</v>
      </c>
      <c r="Q7125">
        <v>20.992863409999998</v>
      </c>
    </row>
    <row r="7126" spans="1:17">
      <c r="A7126" t="s">
        <v>18073</v>
      </c>
      <c r="B7126" s="14" t="s">
        <v>18074</v>
      </c>
      <c r="C7126">
        <v>25.311330030000001</v>
      </c>
      <c r="D7126">
        <v>20.953621259999998</v>
      </c>
      <c r="E7126">
        <v>13.32236498</v>
      </c>
      <c r="F7126">
        <v>10.336096919999999</v>
      </c>
      <c r="G7126">
        <v>13.5724623</v>
      </c>
      <c r="H7126">
        <v>6.65117475</v>
      </c>
      <c r="I7126">
        <v>33.026533669999999</v>
      </c>
      <c r="J7126">
        <v>49.313066120000002</v>
      </c>
      <c r="K7126">
        <v>90.046802940000006</v>
      </c>
      <c r="L7126">
        <v>73.231827620000004</v>
      </c>
      <c r="M7126">
        <v>10.22868946</v>
      </c>
      <c r="N7126">
        <v>15.436664199999999</v>
      </c>
      <c r="O7126">
        <v>14.753551290000001</v>
      </c>
      <c r="P7126">
        <v>14.190664440000001</v>
      </c>
      <c r="Q7126">
        <v>8.2420218050000003</v>
      </c>
    </row>
    <row r="7127" spans="1:17">
      <c r="A7127" t="s">
        <v>18075</v>
      </c>
      <c r="B7127" s="14" t="s">
        <v>18076</v>
      </c>
      <c r="C7127">
        <v>7.9418140770000001</v>
      </c>
      <c r="D7127">
        <v>58.499309629999999</v>
      </c>
      <c r="E7127">
        <v>60.833712439999999</v>
      </c>
      <c r="F7127">
        <v>66.483700350000007</v>
      </c>
      <c r="G7127">
        <v>44.227735279999997</v>
      </c>
      <c r="H7127">
        <v>8.3877610570000005</v>
      </c>
      <c r="I7127">
        <v>193.99352500000001</v>
      </c>
      <c r="J7127">
        <v>230.80586980000001</v>
      </c>
      <c r="K7127">
        <v>184.643596</v>
      </c>
      <c r="L7127">
        <v>91.580253049999996</v>
      </c>
      <c r="M7127">
        <v>11.43351105</v>
      </c>
      <c r="N7127">
        <v>57.761167819999997</v>
      </c>
      <c r="O7127">
        <v>0</v>
      </c>
      <c r="P7127">
        <v>112.00324000000001</v>
      </c>
      <c r="Q7127">
        <v>51.864859439999996</v>
      </c>
    </row>
    <row r="7128" spans="1:17">
      <c r="A7128" t="s">
        <v>18075</v>
      </c>
      <c r="B7128" s="14" t="s">
        <v>18077</v>
      </c>
      <c r="C7128">
        <v>0</v>
      </c>
      <c r="D7128">
        <v>5.8003692410000003</v>
      </c>
      <c r="E7128">
        <v>5.0646062230000002</v>
      </c>
      <c r="F7128">
        <v>4.2119895449999998</v>
      </c>
      <c r="G7128">
        <v>2.2606406699999999</v>
      </c>
      <c r="H7128">
        <v>0.457074745</v>
      </c>
      <c r="I7128">
        <v>6.9423464580000003</v>
      </c>
      <c r="J7128">
        <v>1.357856524</v>
      </c>
      <c r="K7128">
        <v>1.0798022899999999</v>
      </c>
      <c r="L7128">
        <v>4.51194804</v>
      </c>
      <c r="M7128">
        <v>0</v>
      </c>
      <c r="N7128">
        <v>3.5210246390000002</v>
      </c>
      <c r="O7128">
        <v>0</v>
      </c>
      <c r="P7128">
        <v>4.9995927819999997</v>
      </c>
      <c r="Q7128">
        <v>4.9087930059999998</v>
      </c>
    </row>
    <row r="7129" spans="1:17">
      <c r="A7129" t="s">
        <v>18078</v>
      </c>
      <c r="B7129" s="14" t="s">
        <v>2623</v>
      </c>
      <c r="C7129">
        <v>4.0815073240000004</v>
      </c>
      <c r="D7129">
        <v>8.2199139369999994</v>
      </c>
      <c r="E7129">
        <v>5.6843720519999996</v>
      </c>
      <c r="F7129">
        <v>5.0001547039999998</v>
      </c>
      <c r="G7129">
        <v>4.1006540879999998</v>
      </c>
      <c r="H7129">
        <v>3.847559103</v>
      </c>
      <c r="I7129">
        <v>9.7398688169999996</v>
      </c>
      <c r="J7129">
        <v>17.450970890000001</v>
      </c>
      <c r="K7129">
        <v>31.47677036</v>
      </c>
      <c r="L7129">
        <v>25.789316660000001</v>
      </c>
      <c r="M7129">
        <v>7.1224028129999999</v>
      </c>
      <c r="N7129">
        <v>4.0708222489999999</v>
      </c>
      <c r="O7129">
        <v>10.684063200000001</v>
      </c>
      <c r="P7129">
        <v>5.455530489</v>
      </c>
      <c r="Q7129">
        <v>4.8463121129999998</v>
      </c>
    </row>
    <row r="7130" spans="1:17">
      <c r="A7130" t="s">
        <v>18079</v>
      </c>
      <c r="B7130" s="14" t="s">
        <v>18080</v>
      </c>
      <c r="C7130">
        <v>2.2084188880000002</v>
      </c>
      <c r="D7130">
        <v>2.4461936400000002</v>
      </c>
      <c r="E7130">
        <v>0.58737244600000005</v>
      </c>
      <c r="F7130">
        <v>0.300608879</v>
      </c>
      <c r="G7130">
        <v>0.76270521400000002</v>
      </c>
      <c r="H7130">
        <v>0.42407737000000001</v>
      </c>
      <c r="I7130">
        <v>0</v>
      </c>
      <c r="J7130">
        <v>0.27996209999999999</v>
      </c>
      <c r="K7130">
        <v>1.502772974</v>
      </c>
      <c r="L7130">
        <v>0.697703195</v>
      </c>
      <c r="M7130">
        <v>2.1195813719999999</v>
      </c>
      <c r="N7130">
        <v>0.54447217000000003</v>
      </c>
      <c r="O7130">
        <v>0</v>
      </c>
      <c r="P7130">
        <v>0</v>
      </c>
      <c r="Q7130">
        <v>0</v>
      </c>
    </row>
    <row r="7131" spans="1:17">
      <c r="A7131" t="s">
        <v>18081</v>
      </c>
      <c r="B7131" s="14" t="s">
        <v>3021</v>
      </c>
      <c r="C7131">
        <v>21.525689119999999</v>
      </c>
      <c r="D7131">
        <v>0.353234139</v>
      </c>
      <c r="E7131">
        <v>0.25445246500000002</v>
      </c>
      <c r="F7131">
        <v>0.108520966</v>
      </c>
      <c r="G7131">
        <v>0.27533952699999997</v>
      </c>
      <c r="H7131">
        <v>0</v>
      </c>
      <c r="I7131">
        <v>6.9758519909999999</v>
      </c>
      <c r="J7131">
        <v>0.50533699499999996</v>
      </c>
      <c r="K7131">
        <v>2.1700273829999999</v>
      </c>
      <c r="L7131">
        <v>6.044965135</v>
      </c>
      <c r="M7131">
        <v>26.016020000000001</v>
      </c>
      <c r="N7131">
        <v>1.081061056</v>
      </c>
      <c r="O7131">
        <v>7.0634762950000001</v>
      </c>
      <c r="P7131">
        <v>1.1961243070000001</v>
      </c>
      <c r="Q7131">
        <v>2.74026894</v>
      </c>
    </row>
    <row r="7132" spans="1:17">
      <c r="A7132" t="s">
        <v>18082</v>
      </c>
      <c r="B7132" s="14" t="s">
        <v>18083</v>
      </c>
      <c r="C7132">
        <v>0</v>
      </c>
      <c r="D7132">
        <v>0.96302781199999998</v>
      </c>
      <c r="E7132">
        <v>0.115619629</v>
      </c>
      <c r="F7132">
        <v>0.73965605899999998</v>
      </c>
      <c r="G7132">
        <v>0.187665625</v>
      </c>
      <c r="H7132">
        <v>0</v>
      </c>
      <c r="I7132">
        <v>3.1697292379999999</v>
      </c>
      <c r="J7132">
        <v>0.41331246799999999</v>
      </c>
      <c r="K7132">
        <v>2.958089959</v>
      </c>
      <c r="L7132">
        <v>13.73373658</v>
      </c>
      <c r="M7132">
        <v>4.172228595</v>
      </c>
      <c r="N7132">
        <v>0.669844051</v>
      </c>
      <c r="O7132">
        <v>2.4071583689999998</v>
      </c>
      <c r="P7132">
        <v>0.32610125899999998</v>
      </c>
      <c r="Q7132">
        <v>1.4941676960000001</v>
      </c>
    </row>
    <row r="7133" spans="1:17">
      <c r="A7133" t="s">
        <v>18084</v>
      </c>
      <c r="B7133" s="14" t="s">
        <v>18085</v>
      </c>
      <c r="C7133">
        <v>1.007254468</v>
      </c>
      <c r="D7133">
        <v>3.3471088579999999</v>
      </c>
      <c r="E7133">
        <v>2.571831746</v>
      </c>
      <c r="F7133">
        <v>1.919497674</v>
      </c>
      <c r="G7133">
        <v>1.7393399389999999</v>
      </c>
      <c r="H7133">
        <v>5.4157783149999998</v>
      </c>
      <c r="I7133">
        <v>0</v>
      </c>
      <c r="J7133">
        <v>3.9583909570000002</v>
      </c>
      <c r="K7133">
        <v>1.3708221759999999</v>
      </c>
      <c r="L7133">
        <v>2.5457658049999998</v>
      </c>
      <c r="M7133">
        <v>0</v>
      </c>
      <c r="N7133">
        <v>0.86916350099999995</v>
      </c>
      <c r="O7133">
        <v>1.115512415</v>
      </c>
      <c r="P7133">
        <v>3.6268822900000002</v>
      </c>
      <c r="Q7133">
        <v>4.1545150560000002</v>
      </c>
    </row>
    <row r="7134" spans="1:17">
      <c r="A7134" t="s">
        <v>18086</v>
      </c>
      <c r="B7134" s="14" t="s">
        <v>5719</v>
      </c>
      <c r="C7134">
        <v>0</v>
      </c>
      <c r="D7134">
        <v>1.6410339389999999</v>
      </c>
      <c r="E7134">
        <v>1.5761599639999999</v>
      </c>
      <c r="F7134">
        <v>1.07134039</v>
      </c>
      <c r="G7134">
        <v>1.19920859</v>
      </c>
      <c r="H7134">
        <v>1.2446575719999999</v>
      </c>
      <c r="I7134">
        <v>3.375832709</v>
      </c>
      <c r="J7134">
        <v>6.04523543</v>
      </c>
      <c r="K7134">
        <v>1.0501440440000001</v>
      </c>
      <c r="L7134">
        <v>1.462673739</v>
      </c>
      <c r="M7134">
        <v>0</v>
      </c>
      <c r="N7134">
        <v>6.6774140190000004</v>
      </c>
      <c r="O7134">
        <v>1.5382065810000001</v>
      </c>
      <c r="P7134">
        <v>8.6131677700000004</v>
      </c>
      <c r="Q7134">
        <v>2.5461153560000001</v>
      </c>
    </row>
    <row r="7135" spans="1:17">
      <c r="A7135" t="s">
        <v>18087</v>
      </c>
      <c r="B7135" s="14" t="s">
        <v>9126</v>
      </c>
      <c r="C7135">
        <v>5.442009766</v>
      </c>
      <c r="D7135">
        <v>0.63019340199999996</v>
      </c>
      <c r="E7135">
        <v>0.51317247700000002</v>
      </c>
      <c r="F7135">
        <v>0.40405290500000002</v>
      </c>
      <c r="G7135">
        <v>0.320363601</v>
      </c>
      <c r="H7135">
        <v>0.19000291899999999</v>
      </c>
      <c r="I7135">
        <v>1.8036794110000001</v>
      </c>
      <c r="J7135">
        <v>1.1602622149999999</v>
      </c>
      <c r="K7135">
        <v>1.7393580769999999</v>
      </c>
      <c r="L7135">
        <v>0.78149444400000001</v>
      </c>
      <c r="M7135">
        <v>1.4244805629999999</v>
      </c>
      <c r="N7135">
        <v>0.82331236500000005</v>
      </c>
      <c r="O7135">
        <v>2.8764785540000002</v>
      </c>
      <c r="P7135">
        <v>0.53813055799999998</v>
      </c>
      <c r="Q7135">
        <v>2.2956215270000002</v>
      </c>
    </row>
    <row r="7136" spans="1:17">
      <c r="A7136" t="s">
        <v>18088</v>
      </c>
      <c r="B7136" s="14" t="s">
        <v>5468</v>
      </c>
      <c r="C7136">
        <v>1454.19685</v>
      </c>
      <c r="D7136">
        <v>8.8675965179999992</v>
      </c>
      <c r="E7136">
        <v>7.9198079139999997</v>
      </c>
      <c r="F7136">
        <v>4.917051624</v>
      </c>
      <c r="G7136">
        <v>5.7320091609999997</v>
      </c>
      <c r="H7136">
        <v>7.9677420750000003</v>
      </c>
      <c r="I7136">
        <v>420.00785760000002</v>
      </c>
      <c r="J7136">
        <v>17.605678080000001</v>
      </c>
      <c r="K7136">
        <v>182.91672109999999</v>
      </c>
      <c r="L7136">
        <v>428.73284039999999</v>
      </c>
      <c r="M7136">
        <v>4244.7247660000003</v>
      </c>
      <c r="N7136">
        <v>40.196977310000001</v>
      </c>
      <c r="O7136">
        <v>2852.8241079999998</v>
      </c>
      <c r="P7136">
        <v>6.3350758679999997</v>
      </c>
      <c r="Q7136">
        <v>1027.5140449999999</v>
      </c>
    </row>
    <row r="7137" spans="1:17">
      <c r="A7137" t="s">
        <v>18089</v>
      </c>
      <c r="B7137" s="14" t="s">
        <v>6447</v>
      </c>
      <c r="C7137">
        <v>29.268202129999999</v>
      </c>
      <c r="D7137">
        <v>15.172295009999999</v>
      </c>
      <c r="E7137">
        <v>4.6395346479999997</v>
      </c>
      <c r="F7137">
        <v>2.9481400949999998</v>
      </c>
      <c r="G7137">
        <v>5.4078556430000004</v>
      </c>
      <c r="H7137">
        <v>8.4304537400000008</v>
      </c>
      <c r="I7137">
        <v>15.36566122</v>
      </c>
      <c r="J7137">
        <v>10.277644799999999</v>
      </c>
      <c r="K7137">
        <v>21.50956979</v>
      </c>
      <c r="L7137">
        <v>25.150939279999999</v>
      </c>
      <c r="M7137">
        <v>5.6181674920000004</v>
      </c>
      <c r="N7137">
        <v>4.6903325499999999</v>
      </c>
      <c r="O7137">
        <v>11.669003010000001</v>
      </c>
      <c r="P7137">
        <v>5.1815664190000001</v>
      </c>
      <c r="Q7137">
        <v>9.0539573339999997</v>
      </c>
    </row>
    <row r="7138" spans="1:17">
      <c r="A7138" t="s">
        <v>18090</v>
      </c>
      <c r="B7138" s="14" t="s">
        <v>18091</v>
      </c>
      <c r="C7138">
        <v>22.816261440000002</v>
      </c>
      <c r="D7138">
        <v>0</v>
      </c>
      <c r="E7138">
        <v>0.97094937000000003</v>
      </c>
      <c r="F7138">
        <v>0</v>
      </c>
      <c r="G7138">
        <v>1.969970649</v>
      </c>
      <c r="H7138">
        <v>0.87627036700000005</v>
      </c>
      <c r="I7138">
        <v>9.9820202519999999</v>
      </c>
      <c r="J7138">
        <v>0</v>
      </c>
      <c r="K7138">
        <v>0</v>
      </c>
      <c r="L7138">
        <v>1.4416629560000001</v>
      </c>
      <c r="M7138">
        <v>0</v>
      </c>
      <c r="N7138">
        <v>0.84378145699999996</v>
      </c>
      <c r="O7138">
        <v>0</v>
      </c>
      <c r="P7138">
        <v>1.0269487150000001</v>
      </c>
      <c r="Q7138">
        <v>3.1369266539999998</v>
      </c>
    </row>
    <row r="7139" spans="1:17">
      <c r="A7139" t="s">
        <v>18089</v>
      </c>
      <c r="B7139" s="14" t="s">
        <v>18092</v>
      </c>
      <c r="C7139">
        <v>4.5010826379999997</v>
      </c>
      <c r="D7139">
        <v>0.99714051400000003</v>
      </c>
      <c r="E7139">
        <v>0.47886058799999998</v>
      </c>
      <c r="F7139">
        <v>0</v>
      </c>
      <c r="G7139">
        <v>0.194313181</v>
      </c>
      <c r="H7139">
        <v>0</v>
      </c>
      <c r="I7139">
        <v>3.282008475</v>
      </c>
      <c r="J7139">
        <v>1.9971138340000001</v>
      </c>
      <c r="K7139">
        <v>1.5314362189999999</v>
      </c>
      <c r="L7139">
        <v>2.8440435420000001</v>
      </c>
      <c r="M7139">
        <v>2.160009354</v>
      </c>
      <c r="N7139">
        <v>1.5258572939999999</v>
      </c>
      <c r="O7139">
        <v>6.2310638980000004</v>
      </c>
      <c r="P7139">
        <v>0.33765252899999998</v>
      </c>
      <c r="Q7139">
        <v>2.3206419249999999</v>
      </c>
    </row>
    <row r="7140" spans="1:17">
      <c r="A7140" t="s">
        <v>18093</v>
      </c>
      <c r="B7140" s="14" t="s">
        <v>8076</v>
      </c>
      <c r="C7140">
        <v>61.97729417</v>
      </c>
      <c r="D7140">
        <v>4.1052147110000003</v>
      </c>
      <c r="E7140">
        <v>4.2908310250000001</v>
      </c>
      <c r="F7140">
        <v>3.2643041140000002</v>
      </c>
      <c r="G7140">
        <v>4.3293299159999998</v>
      </c>
      <c r="H7140">
        <v>13.456301160000001</v>
      </c>
      <c r="I7140">
        <v>136.25532920000001</v>
      </c>
      <c r="J7140">
        <v>5.3300476689999998</v>
      </c>
      <c r="K7140">
        <v>40.83175456</v>
      </c>
      <c r="L7140">
        <v>19.58041403</v>
      </c>
      <c r="M7140">
        <v>289.64894670000001</v>
      </c>
      <c r="N7140">
        <v>4.7414451480000004</v>
      </c>
      <c r="O7140">
        <v>179.5293566</v>
      </c>
      <c r="P7140">
        <v>2.7334958440000001</v>
      </c>
      <c r="Q7140">
        <v>7.9215677979999999</v>
      </c>
    </row>
    <row r="7141" spans="1:17">
      <c r="A7141" t="s">
        <v>18094</v>
      </c>
      <c r="B7141" s="14" t="s">
        <v>18095</v>
      </c>
      <c r="C7141">
        <v>110.02600820000001</v>
      </c>
      <c r="D7141">
        <v>14.35754968</v>
      </c>
      <c r="E7141">
        <v>11.545084109999999</v>
      </c>
      <c r="F7141">
        <v>9.6425235100000002</v>
      </c>
      <c r="G7141">
        <v>15.615971719999999</v>
      </c>
      <c r="H7141">
        <v>35.888708229999999</v>
      </c>
      <c r="I7141">
        <v>37.365786270000001</v>
      </c>
      <c r="J7141">
        <v>17.769419259999999</v>
      </c>
      <c r="K7141">
        <v>47.178296060000001</v>
      </c>
      <c r="L7141">
        <v>80.948848810000001</v>
      </c>
      <c r="M7141">
        <v>31.82466337</v>
      </c>
      <c r="N7141">
        <v>20.623373789999999</v>
      </c>
      <c r="O7141">
        <v>43.399132639999998</v>
      </c>
      <c r="P7141">
        <v>17.18577436</v>
      </c>
      <c r="Q7141">
        <v>19.685932050000002</v>
      </c>
    </row>
    <row r="7142" spans="1:17">
      <c r="A7142" t="s">
        <v>18096</v>
      </c>
      <c r="B7142" s="14" t="s">
        <v>6587</v>
      </c>
      <c r="C7142">
        <v>9.4690860150000002</v>
      </c>
      <c r="D7142">
        <v>1.421035861</v>
      </c>
      <c r="E7142">
        <v>1.03989252</v>
      </c>
      <c r="F7142">
        <v>0.78998768399999997</v>
      </c>
      <c r="G7142">
        <v>1.107671367</v>
      </c>
      <c r="H7142">
        <v>0.93849074799999999</v>
      </c>
      <c r="I7142">
        <v>0.44545011499999998</v>
      </c>
      <c r="J7142">
        <v>2.9041926400000002</v>
      </c>
      <c r="K7142">
        <v>2.4942474510000001</v>
      </c>
      <c r="L7142">
        <v>3.2810628070000001</v>
      </c>
      <c r="M7142">
        <v>2.931669501</v>
      </c>
      <c r="N7142">
        <v>0.79073306700000001</v>
      </c>
      <c r="O7142">
        <v>7.1039658970000001</v>
      </c>
      <c r="P7142">
        <v>1.420663027</v>
      </c>
      <c r="Q7142">
        <v>2.3097710679999999</v>
      </c>
    </row>
    <row r="7143" spans="1:17">
      <c r="A7143" t="s">
        <v>18097</v>
      </c>
      <c r="B7143" s="14" t="s">
        <v>5222</v>
      </c>
      <c r="C7143">
        <v>39.609173349999999</v>
      </c>
      <c r="D7143">
        <v>3.3085153599999999</v>
      </c>
      <c r="E7143">
        <v>4.0297197709999999</v>
      </c>
      <c r="F7143">
        <v>3.8300848319999998</v>
      </c>
      <c r="G7143">
        <v>3.4385693129999999</v>
      </c>
      <c r="H7143">
        <v>5.0707028919999999</v>
      </c>
      <c r="I7143">
        <v>8.8380291119999992</v>
      </c>
      <c r="J7143">
        <v>10.53643525</v>
      </c>
      <c r="K7143">
        <v>10.211715160000001</v>
      </c>
      <c r="L7143">
        <v>16.137860280000002</v>
      </c>
      <c r="M7143">
        <v>6.2321024610000002</v>
      </c>
      <c r="N7143">
        <v>5.4430095239999998</v>
      </c>
      <c r="O7143">
        <v>9.5882618470000001</v>
      </c>
      <c r="P7143">
        <v>5.6178974679999998</v>
      </c>
      <c r="Q7143">
        <v>4.6124988089999999</v>
      </c>
    </row>
    <row r="7144" spans="1:17">
      <c r="A7144" t="s">
        <v>18098</v>
      </c>
      <c r="B7144" s="14" t="s">
        <v>6669</v>
      </c>
      <c r="C7144">
        <v>4.9369316440000004</v>
      </c>
      <c r="D7144">
        <v>2.8982935040000002</v>
      </c>
      <c r="E7144">
        <v>4.3594059720000002</v>
      </c>
      <c r="F7144">
        <v>4.2672805010000001</v>
      </c>
      <c r="G7144">
        <v>3.2395596229999999</v>
      </c>
      <c r="H7144">
        <v>1.6116460960000001</v>
      </c>
      <c r="I7144">
        <v>5.3997180680000003</v>
      </c>
      <c r="J7144">
        <v>19.401557589999999</v>
      </c>
      <c r="K7144">
        <v>2.6875652940000001</v>
      </c>
      <c r="L7144">
        <v>6.3948480539999997</v>
      </c>
      <c r="M7144">
        <v>2.3691674630000001</v>
      </c>
      <c r="N7144">
        <v>6.3292855729999999</v>
      </c>
      <c r="O7144">
        <v>1.3668861029999999</v>
      </c>
      <c r="P7144">
        <v>9.5920160990000003</v>
      </c>
      <c r="Q7144">
        <v>4.5816379429999996</v>
      </c>
    </row>
    <row r="7145" spans="1:17">
      <c r="A7145" t="s">
        <v>18099</v>
      </c>
      <c r="B7145" s="14" t="s">
        <v>2080</v>
      </c>
      <c r="C7145">
        <v>3.25672966</v>
      </c>
      <c r="D7145">
        <v>15.29060821</v>
      </c>
      <c r="E7145">
        <v>10.36076583</v>
      </c>
      <c r="F7145">
        <v>13.113230740000001</v>
      </c>
      <c r="G7145">
        <v>10.775854710000001</v>
      </c>
      <c r="H7145">
        <v>14.20222274</v>
      </c>
      <c r="I7145">
        <v>16.08651699</v>
      </c>
      <c r="J7145">
        <v>15.848376</v>
      </c>
      <c r="K7145">
        <v>27.260681479999999</v>
      </c>
      <c r="L7145">
        <v>25.025376519999998</v>
      </c>
      <c r="M7145">
        <v>2.8232327810000002</v>
      </c>
      <c r="N7145">
        <v>6.5270176910000002</v>
      </c>
      <c r="O7145">
        <v>3.0250222189999998</v>
      </c>
      <c r="P7145">
        <v>11.17504465</v>
      </c>
      <c r="Q7145">
        <v>10.03840469</v>
      </c>
    </row>
    <row r="7146" spans="1:17">
      <c r="A7146" t="s">
        <v>18100</v>
      </c>
      <c r="B7146" s="14" t="s">
        <v>3898</v>
      </c>
      <c r="C7146">
        <v>64.828804660000003</v>
      </c>
      <c r="D7146">
        <v>23.954523429999998</v>
      </c>
      <c r="E7146">
        <v>45.927340190000002</v>
      </c>
      <c r="F7146">
        <v>37.902535030000003</v>
      </c>
      <c r="G7146">
        <v>44.337362579999997</v>
      </c>
      <c r="H7146">
        <v>26.244096219999999</v>
      </c>
      <c r="I7146">
        <v>154.20064859999999</v>
      </c>
      <c r="J7146">
        <v>142.38904830000001</v>
      </c>
      <c r="K7146">
        <v>71.484712380000005</v>
      </c>
      <c r="L7146">
        <v>85.703508339999999</v>
      </c>
      <c r="M7146">
        <v>27.389884949999999</v>
      </c>
      <c r="N7146">
        <v>48.076528330000002</v>
      </c>
      <c r="O7146">
        <v>20.963479270000001</v>
      </c>
      <c r="P7146">
        <v>13.93990071</v>
      </c>
      <c r="Q7146">
        <v>50.320357039999998</v>
      </c>
    </row>
    <row r="7147" spans="1:17">
      <c r="A7147" t="s">
        <v>18101</v>
      </c>
      <c r="B7147" s="14" t="s">
        <v>3899</v>
      </c>
      <c r="C7147">
        <v>5.373271978</v>
      </c>
      <c r="D7147">
        <v>57.023895899999999</v>
      </c>
      <c r="E7147">
        <v>28.664212089999999</v>
      </c>
      <c r="F7147">
        <v>88.778891150000007</v>
      </c>
      <c r="G7147">
        <v>19.83860529</v>
      </c>
      <c r="H7147">
        <v>73.995983319999993</v>
      </c>
      <c r="I7147">
        <v>4.4776844249999996</v>
      </c>
      <c r="J7147">
        <v>18.42407335</v>
      </c>
      <c r="K7147">
        <v>24.607985039999999</v>
      </c>
      <c r="L7147">
        <v>9.7004087349999999</v>
      </c>
      <c r="M7147">
        <v>5.4026999780000002</v>
      </c>
      <c r="N7147">
        <v>34.75884696</v>
      </c>
      <c r="O7147">
        <v>8.7844874809999993</v>
      </c>
      <c r="P7147">
        <v>185.7625515</v>
      </c>
      <c r="Q7147">
        <v>116.7931825</v>
      </c>
    </row>
    <row r="7148" spans="1:17">
      <c r="A7148" t="s">
        <v>17972</v>
      </c>
      <c r="B7148" s="14" t="s">
        <v>3752</v>
      </c>
      <c r="C7148">
        <v>3.9260780230000001</v>
      </c>
      <c r="D7148">
        <v>27.560448340000001</v>
      </c>
      <c r="E7148">
        <v>23.25994888</v>
      </c>
      <c r="F7148">
        <v>28.190432699999999</v>
      </c>
      <c r="G7148">
        <v>18.771022760000001</v>
      </c>
      <c r="H7148">
        <v>31.947161869999999</v>
      </c>
      <c r="I7148">
        <v>15.02937571</v>
      </c>
      <c r="J7148">
        <v>24.51223718</v>
      </c>
      <c r="K7148">
        <v>13.80324806</v>
      </c>
      <c r="L7148">
        <v>11.008205970000001</v>
      </c>
      <c r="M7148">
        <v>3.768144661</v>
      </c>
      <c r="N7148">
        <v>12.67410218</v>
      </c>
      <c r="O7148">
        <v>1.9022701310000001</v>
      </c>
      <c r="P7148">
        <v>25.991219739999998</v>
      </c>
      <c r="Q7148">
        <v>37.110047340000001</v>
      </c>
    </row>
    <row r="7149" spans="1:17">
      <c r="A7149" t="s">
        <v>18102</v>
      </c>
      <c r="B7149" s="14" t="s">
        <v>4990</v>
      </c>
      <c r="C7149">
        <v>10.34660907</v>
      </c>
      <c r="D7149">
        <v>4.2145438589999999</v>
      </c>
      <c r="E7149">
        <v>4.4740311139999998</v>
      </c>
      <c r="F7149">
        <v>3.1499145949999998</v>
      </c>
      <c r="G7149">
        <v>3.2467366480000002</v>
      </c>
      <c r="H7149">
        <v>4.2300346710000003</v>
      </c>
      <c r="I7149">
        <v>4.7050668379999996</v>
      </c>
      <c r="J7149">
        <v>3.469508759</v>
      </c>
      <c r="K7149">
        <v>11.355814090000001</v>
      </c>
      <c r="L7149">
        <v>12.442498949999999</v>
      </c>
      <c r="M7149">
        <v>5.9795948609999998</v>
      </c>
      <c r="N7149">
        <v>1.782882335</v>
      </c>
      <c r="O7149">
        <v>7.5158851020000004</v>
      </c>
      <c r="P7149">
        <v>1.201795586</v>
      </c>
      <c r="Q7149">
        <v>3.7474949479999999</v>
      </c>
    </row>
    <row r="7150" spans="1:17">
      <c r="A7150" t="s">
        <v>18103</v>
      </c>
      <c r="B7150" s="14" t="s">
        <v>6933</v>
      </c>
      <c r="C7150">
        <v>13.09430809</v>
      </c>
      <c r="D7150">
        <v>9.3719048029999996</v>
      </c>
      <c r="E7150">
        <v>9.4300497340000007</v>
      </c>
      <c r="F7150">
        <v>7.6779906970000003</v>
      </c>
      <c r="G7150">
        <v>8.5227657010000009</v>
      </c>
      <c r="H7150">
        <v>36.749924280000002</v>
      </c>
      <c r="I7150">
        <v>1.468898915</v>
      </c>
      <c r="J7150">
        <v>3.9583909570000002</v>
      </c>
      <c r="K7150">
        <v>9.5957552330000002</v>
      </c>
      <c r="L7150">
        <v>16.547477730000001</v>
      </c>
      <c r="M7150">
        <v>0</v>
      </c>
      <c r="N7150">
        <v>1.98665943</v>
      </c>
      <c r="O7150">
        <v>3.3465372449999999</v>
      </c>
      <c r="P7150">
        <v>7.1026444849999999</v>
      </c>
      <c r="Q7150">
        <v>6.9241917610000003</v>
      </c>
    </row>
    <row r="7151" spans="1:17">
      <c r="A7151" t="s">
        <v>18104</v>
      </c>
      <c r="B7151" s="14" t="s">
        <v>18105</v>
      </c>
      <c r="C7151">
        <v>8.9051068890000007</v>
      </c>
      <c r="D7151">
        <v>14.05605283</v>
      </c>
      <c r="E7151">
        <v>4.5001278750000004</v>
      </c>
      <c r="F7151">
        <v>4.8486348650000002</v>
      </c>
      <c r="G7151">
        <v>4.6132358489999996</v>
      </c>
      <c r="H7151">
        <v>9.4051444740000001</v>
      </c>
      <c r="I7151">
        <v>0</v>
      </c>
      <c r="J7151">
        <v>3.6689372750000002</v>
      </c>
      <c r="K7151">
        <v>4.5447743300000001</v>
      </c>
      <c r="L7151">
        <v>7.7367949989999998</v>
      </c>
      <c r="M7151">
        <v>0</v>
      </c>
      <c r="N7151">
        <v>1.5094060030000001</v>
      </c>
      <c r="O7151">
        <v>0</v>
      </c>
      <c r="P7151">
        <v>6.3462293440000002</v>
      </c>
      <c r="Q7151">
        <v>3.8260358779999999</v>
      </c>
    </row>
    <row r="7152" spans="1:17">
      <c r="A7152" t="s">
        <v>18106</v>
      </c>
      <c r="B7152" s="14" t="s">
        <v>18107</v>
      </c>
      <c r="C7152">
        <v>23.99764115</v>
      </c>
      <c r="D7152">
        <v>4.998891113</v>
      </c>
      <c r="E7152">
        <v>3.5819021200000001</v>
      </c>
      <c r="F7152">
        <v>7.6544458740000003</v>
      </c>
      <c r="G7152">
        <v>5.0716919989999996</v>
      </c>
      <c r="H7152">
        <v>6.1901319480000003</v>
      </c>
      <c r="I7152">
        <v>0.52233179100000005</v>
      </c>
      <c r="J7152">
        <v>4.268147259</v>
      </c>
      <c r="K7152">
        <v>3.249708541</v>
      </c>
      <c r="L7152">
        <v>7.4683892749999998</v>
      </c>
      <c r="M7152">
        <v>1.37506233</v>
      </c>
      <c r="N7152">
        <v>1.98687481</v>
      </c>
      <c r="O7152">
        <v>3.9666963580000001</v>
      </c>
      <c r="P7152">
        <v>5.3737414680000004</v>
      </c>
      <c r="Q7152">
        <v>4.4319631560000001</v>
      </c>
    </row>
    <row r="7153" spans="1:17">
      <c r="A7153" t="s">
        <v>18108</v>
      </c>
      <c r="B7153" s="14" t="s">
        <v>18109</v>
      </c>
      <c r="C7153">
        <v>1.1042094440000001</v>
      </c>
      <c r="D7153">
        <v>1.712335548</v>
      </c>
      <c r="E7153">
        <v>0.35242346800000002</v>
      </c>
      <c r="F7153">
        <v>0</v>
      </c>
      <c r="G7153">
        <v>0</v>
      </c>
      <c r="H7153">
        <v>0.84815474000000002</v>
      </c>
      <c r="I7153">
        <v>0</v>
      </c>
      <c r="J7153">
        <v>0</v>
      </c>
      <c r="K7153">
        <v>1.502772974</v>
      </c>
      <c r="L7153">
        <v>2.7908127810000001</v>
      </c>
      <c r="M7153">
        <v>4.2391627439999997</v>
      </c>
      <c r="N7153">
        <v>0.27223608500000002</v>
      </c>
      <c r="O7153">
        <v>2.445775883</v>
      </c>
      <c r="P7153">
        <v>0.16566641500000001</v>
      </c>
      <c r="Q7153">
        <v>0</v>
      </c>
    </row>
    <row r="7154" spans="1:17">
      <c r="A7154" t="s">
        <v>18110</v>
      </c>
      <c r="B7154" s="14" t="s">
        <v>2308</v>
      </c>
      <c r="C7154">
        <v>123.1065133</v>
      </c>
      <c r="D7154">
        <v>2.1276195840000001</v>
      </c>
      <c r="E7154">
        <v>2.4150569420000001</v>
      </c>
      <c r="F7154">
        <v>1.6638351929999999</v>
      </c>
      <c r="G7154">
        <v>1.809207717</v>
      </c>
      <c r="H7154">
        <v>3.3531699019999999</v>
      </c>
      <c r="I7154">
        <v>7.6395165570000003</v>
      </c>
      <c r="J7154">
        <v>2.3243365030000001</v>
      </c>
      <c r="K7154">
        <v>11.090231559999999</v>
      </c>
      <c r="L7154">
        <v>21.515219460000001</v>
      </c>
      <c r="M7154">
        <v>18.435428680000001</v>
      </c>
      <c r="N7154">
        <v>3.766987689</v>
      </c>
      <c r="O7154">
        <v>29.974974190000001</v>
      </c>
      <c r="P7154">
        <v>1.5719045869999999</v>
      </c>
      <c r="Q7154">
        <v>29.409516379999999</v>
      </c>
    </row>
    <row r="7155" spans="1:17">
      <c r="A7155" t="s">
        <v>18110</v>
      </c>
      <c r="B7155" s="14" t="s">
        <v>18111</v>
      </c>
      <c r="C7155">
        <v>0</v>
      </c>
      <c r="D7155">
        <v>5.1397551750000003</v>
      </c>
      <c r="E7155">
        <v>8.8858231659999998</v>
      </c>
      <c r="F7155">
        <v>10.42167076</v>
      </c>
      <c r="G7155">
        <v>4.8076137640000001</v>
      </c>
      <c r="H7155">
        <v>19.6028573</v>
      </c>
      <c r="I7155">
        <v>0</v>
      </c>
      <c r="J7155">
        <v>6.1764672239999996</v>
      </c>
      <c r="K7155">
        <v>3.1575117540000002</v>
      </c>
      <c r="L7155">
        <v>2.9319212920000002</v>
      </c>
      <c r="M7155">
        <v>0</v>
      </c>
      <c r="N7155">
        <v>4.0040116330000002</v>
      </c>
      <c r="O7155">
        <v>5.1388774169999998</v>
      </c>
      <c r="P7155">
        <v>2.4365992909999998</v>
      </c>
      <c r="Q7155">
        <v>9.5693886129999992</v>
      </c>
    </row>
    <row r="7156" spans="1:17">
      <c r="A7156" t="s">
        <v>18112</v>
      </c>
      <c r="B7156" s="14" t="s">
        <v>18113</v>
      </c>
      <c r="C7156">
        <v>0</v>
      </c>
      <c r="D7156">
        <v>1.77645907</v>
      </c>
      <c r="E7156">
        <v>1.49295249</v>
      </c>
      <c r="F7156">
        <v>1.091531271</v>
      </c>
      <c r="G7156">
        <v>1.3847172329999999</v>
      </c>
      <c r="H7156">
        <v>3.8496343780000002</v>
      </c>
      <c r="I7156">
        <v>0</v>
      </c>
      <c r="J7156">
        <v>1.5248421160000001</v>
      </c>
      <c r="K7156">
        <v>2.7283353990000001</v>
      </c>
      <c r="L7156">
        <v>1.2667038589999999</v>
      </c>
      <c r="M7156">
        <v>0</v>
      </c>
      <c r="N7156">
        <v>0.24712693199999999</v>
      </c>
      <c r="O7156">
        <v>2.2201946119999998</v>
      </c>
      <c r="P7156">
        <v>0</v>
      </c>
      <c r="Q7156">
        <v>6.8905791790000004</v>
      </c>
    </row>
    <row r="7157" spans="1:17">
      <c r="A7157" t="e">
        <v>#N/A</v>
      </c>
      <c r="B7157" s="14" t="s">
        <v>18114</v>
      </c>
      <c r="C7157">
        <v>104.14135330000001</v>
      </c>
      <c r="D7157">
        <v>6.3643577130000004</v>
      </c>
      <c r="E7157">
        <v>9.9332342059999998</v>
      </c>
      <c r="F7157">
        <v>6.3546103130000002</v>
      </c>
      <c r="G7157">
        <v>8.6815750000000005</v>
      </c>
      <c r="H7157">
        <v>70.337841339999997</v>
      </c>
      <c r="I7157">
        <v>17281.915059999999</v>
      </c>
      <c r="J7157">
        <v>18.664951469999998</v>
      </c>
      <c r="K7157">
        <v>10592.36282</v>
      </c>
      <c r="L7157">
        <v>43.111990470000002</v>
      </c>
      <c r="M7157">
        <v>47859.815620000001</v>
      </c>
      <c r="N7157">
        <v>530.77277690000005</v>
      </c>
      <c r="O7157">
        <v>13824.20585</v>
      </c>
      <c r="P7157">
        <v>26.938799620000001</v>
      </c>
      <c r="Q7157">
        <v>59.246997329999999</v>
      </c>
    </row>
    <row r="7158" spans="1:17">
      <c r="A7158" t="s">
        <v>18115</v>
      </c>
      <c r="B7158" s="14" t="s">
        <v>18116</v>
      </c>
      <c r="C7158">
        <v>23.91166217</v>
      </c>
      <c r="D7158">
        <v>4.3040024639999999</v>
      </c>
      <c r="E7158">
        <v>5.3528122529999997</v>
      </c>
      <c r="F7158">
        <v>2.7123696239999999</v>
      </c>
      <c r="G7158">
        <v>4.8172792519999996</v>
      </c>
      <c r="H7158">
        <v>9.1833980040000007</v>
      </c>
      <c r="I7158">
        <v>8.7177112940000008</v>
      </c>
      <c r="J7158">
        <v>6.1888847289999998</v>
      </c>
      <c r="K7158">
        <v>11.977469190000001</v>
      </c>
      <c r="L7158">
        <v>18.88595862</v>
      </c>
      <c r="M7158">
        <v>10.51864628</v>
      </c>
      <c r="N7158">
        <v>17.010322039999998</v>
      </c>
      <c r="O7158">
        <v>13.79252383</v>
      </c>
      <c r="P7158">
        <v>5.0823018820000003</v>
      </c>
      <c r="Q7158">
        <v>7.8763725329999996</v>
      </c>
    </row>
    <row r="7159" spans="1:17">
      <c r="A7159" t="s">
        <v>18115</v>
      </c>
      <c r="B7159" s="14" t="s">
        <v>1874</v>
      </c>
      <c r="C7159">
        <v>14.605977940000001</v>
      </c>
      <c r="D7159">
        <v>39.32966399</v>
      </c>
      <c r="E7159">
        <v>34.227028930000003</v>
      </c>
      <c r="F7159">
        <v>71.995967759999999</v>
      </c>
      <c r="G7159">
        <v>41.883795689999999</v>
      </c>
      <c r="H7159">
        <v>59.172796290000001</v>
      </c>
      <c r="I7159">
        <v>46.747305689999997</v>
      </c>
      <c r="J7159">
        <v>86.091456370000003</v>
      </c>
      <c r="K7159">
        <v>131.34721819999999</v>
      </c>
      <c r="L7159">
        <v>31.035235709999998</v>
      </c>
      <c r="M7159">
        <v>8.5599243949999995</v>
      </c>
      <c r="N7159">
        <v>23.781036230000002</v>
      </c>
      <c r="O7159">
        <v>7.0858605509999997</v>
      </c>
      <c r="P7159">
        <v>78.44291776</v>
      </c>
      <c r="Q7159">
        <v>53.579590889999999</v>
      </c>
    </row>
    <row r="7160" spans="1:17">
      <c r="A7160" t="s">
        <v>18117</v>
      </c>
      <c r="B7160" s="14" t="s">
        <v>1642</v>
      </c>
      <c r="C7160">
        <v>1.1878456340000001</v>
      </c>
      <c r="D7160">
        <v>2.5437599440000001</v>
      </c>
      <c r="E7160">
        <v>1.3900960179999999</v>
      </c>
      <c r="F7160">
        <v>1.7246821999999999</v>
      </c>
      <c r="G7160">
        <v>1.7776954700000001</v>
      </c>
      <c r="H7160">
        <v>1.3685948489999999</v>
      </c>
      <c r="I7160">
        <v>0.57741951599999997</v>
      </c>
      <c r="J7160">
        <v>4.2665365059999996</v>
      </c>
      <c r="K7160">
        <v>2.514707348</v>
      </c>
      <c r="L7160">
        <v>1.5010987250000001</v>
      </c>
      <c r="M7160">
        <v>0.76004164200000002</v>
      </c>
      <c r="N7160">
        <v>2.5868953389999998</v>
      </c>
      <c r="O7160">
        <v>1.754017604</v>
      </c>
      <c r="P7160">
        <v>3.1484560629999998</v>
      </c>
      <c r="Q7160">
        <v>2.1775022989999999</v>
      </c>
    </row>
    <row r="7161" spans="1:17">
      <c r="A7161" t="s">
        <v>18118</v>
      </c>
      <c r="B7161" s="14" t="s">
        <v>7040</v>
      </c>
      <c r="C7161">
        <v>22.921063400000001</v>
      </c>
      <c r="D7161">
        <v>2.8890834349999999</v>
      </c>
      <c r="E7161">
        <v>3.4475671170000002</v>
      </c>
      <c r="F7161">
        <v>2.9317276510000001</v>
      </c>
      <c r="G7161">
        <v>3.1050130679999999</v>
      </c>
      <c r="H7161">
        <v>12.29377976</v>
      </c>
      <c r="I7161">
        <v>6.0513012719999999</v>
      </c>
      <c r="J7161">
        <v>4.3585678479999999</v>
      </c>
      <c r="K7161">
        <v>10.75669076</v>
      </c>
      <c r="L7161">
        <v>11.61125002</v>
      </c>
      <c r="M7161">
        <v>14.41315333</v>
      </c>
      <c r="N7161">
        <v>2.5332284129999998</v>
      </c>
      <c r="O7161">
        <v>21.00792758</v>
      </c>
      <c r="P7161">
        <v>3.3499492919999998</v>
      </c>
      <c r="Q7161">
        <v>8.0141721859999997</v>
      </c>
    </row>
    <row r="7162" spans="1:17">
      <c r="A7162" t="s">
        <v>18119</v>
      </c>
      <c r="B7162" s="14" t="s">
        <v>18120</v>
      </c>
      <c r="C7162">
        <v>6.7801755999999997</v>
      </c>
      <c r="D7162">
        <v>2.8675231110000001</v>
      </c>
      <c r="E7162">
        <v>1.672170454</v>
      </c>
      <c r="F7162">
        <v>3.3980020130000002</v>
      </c>
      <c r="G7162">
        <v>1.7029955219999999</v>
      </c>
      <c r="H7162">
        <v>13.1381701</v>
      </c>
      <c r="I7162">
        <v>2.2471961020000002</v>
      </c>
      <c r="J7162">
        <v>0.93766410700000002</v>
      </c>
      <c r="K7162">
        <v>0.41943066600000001</v>
      </c>
      <c r="L7162">
        <v>0.77892834300000002</v>
      </c>
      <c r="M7162">
        <v>1.1831693029999999</v>
      </c>
      <c r="N7162">
        <v>0.22794693099999999</v>
      </c>
      <c r="O7162">
        <v>0.68262699999999998</v>
      </c>
      <c r="P7162">
        <v>0.73981180999999996</v>
      </c>
      <c r="Q7162">
        <v>4.0253323740000004</v>
      </c>
    </row>
    <row r="7163" spans="1:17">
      <c r="A7163" t="s">
        <v>18121</v>
      </c>
      <c r="B7163" s="14" t="s">
        <v>18122</v>
      </c>
      <c r="C7163">
        <v>2.187943481</v>
      </c>
      <c r="D7163">
        <v>3.029392123</v>
      </c>
      <c r="E7163">
        <v>0.75650459199999998</v>
      </c>
      <c r="F7163">
        <v>1.9358415520000001</v>
      </c>
      <c r="G7163">
        <v>1.6057217720000001</v>
      </c>
      <c r="H7163">
        <v>1.2604365799999999</v>
      </c>
      <c r="I7163">
        <v>0</v>
      </c>
      <c r="J7163">
        <v>0.41604963700000003</v>
      </c>
      <c r="K7163">
        <v>0.248139997</v>
      </c>
      <c r="L7163">
        <v>2.4193204829999999</v>
      </c>
      <c r="M7163">
        <v>3.1498944359999999</v>
      </c>
      <c r="N7163">
        <v>0.40456806299999998</v>
      </c>
      <c r="O7163">
        <v>0</v>
      </c>
      <c r="P7163">
        <v>1.230978261</v>
      </c>
      <c r="Q7163">
        <v>6.0162513840000003</v>
      </c>
    </row>
    <row r="7164" spans="1:17">
      <c r="A7164" t="s">
        <v>18123</v>
      </c>
      <c r="B7164" s="14" t="s">
        <v>2394</v>
      </c>
      <c r="C7164">
        <v>4.7341344899999998</v>
      </c>
      <c r="D7164">
        <v>0.85649492999999999</v>
      </c>
      <c r="E7164">
        <v>1.2003765070000001</v>
      </c>
      <c r="F7164">
        <v>0.73032909999999995</v>
      </c>
      <c r="G7164">
        <v>0.92649594000000002</v>
      </c>
      <c r="H7164">
        <v>1.606049222</v>
      </c>
      <c r="I7164">
        <v>3.682069883</v>
      </c>
      <c r="J7164">
        <v>3.4408486730000001</v>
      </c>
      <c r="K7164">
        <v>3.0066944179999999</v>
      </c>
      <c r="L7164">
        <v>2.941444154</v>
      </c>
      <c r="M7164">
        <v>3.332043471</v>
      </c>
      <c r="N7164">
        <v>2.2079001859999998</v>
      </c>
      <c r="O7164">
        <v>2.79624052</v>
      </c>
      <c r="P7164">
        <v>1.7283242089999999</v>
      </c>
      <c r="Q7164">
        <v>1.898398008</v>
      </c>
    </row>
    <row r="7165" spans="1:17">
      <c r="A7165" t="e">
        <v>#N/A</v>
      </c>
      <c r="B7165" s="14" t="s">
        <v>18124</v>
      </c>
      <c r="C7165">
        <v>0</v>
      </c>
      <c r="D7165">
        <v>0</v>
      </c>
      <c r="E7165">
        <v>0</v>
      </c>
      <c r="F7165">
        <v>0</v>
      </c>
      <c r="G7165">
        <v>0</v>
      </c>
      <c r="H7165">
        <v>0</v>
      </c>
      <c r="I7165">
        <v>7.2125575470000003</v>
      </c>
      <c r="J7165">
        <v>0</v>
      </c>
      <c r="K7165">
        <v>0</v>
      </c>
      <c r="L7165">
        <v>3.1250418560000002</v>
      </c>
      <c r="M7165">
        <v>0</v>
      </c>
      <c r="N7165">
        <v>0</v>
      </c>
      <c r="O7165">
        <v>8.2160495230000006</v>
      </c>
      <c r="P7165">
        <v>0</v>
      </c>
      <c r="Q7165">
        <v>0</v>
      </c>
    </row>
    <row r="7166" spans="1:17">
      <c r="A7166" t="s">
        <v>18125</v>
      </c>
      <c r="B7166" s="14" t="s">
        <v>6951</v>
      </c>
      <c r="C7166">
        <v>39.184541269999997</v>
      </c>
      <c r="D7166">
        <v>27.233530680000001</v>
      </c>
      <c r="E7166">
        <v>26.85171772</v>
      </c>
      <c r="F7166">
        <v>26.093689650000002</v>
      </c>
      <c r="G7166">
        <v>13.466536100000001</v>
      </c>
      <c r="H7166">
        <v>20.507987119999999</v>
      </c>
      <c r="I7166">
        <v>21.288786139999999</v>
      </c>
      <c r="J7166">
        <v>4.9187387710000001</v>
      </c>
      <c r="K7166">
        <v>23.178583960000001</v>
      </c>
      <c r="L7166">
        <v>68.694234030000004</v>
      </c>
      <c r="M7166">
        <v>38.345691649999999</v>
      </c>
      <c r="N7166">
        <v>13.02301458</v>
      </c>
      <c r="O7166">
        <v>30.632489759999999</v>
      </c>
      <c r="P7166">
        <v>2.5360060660000001</v>
      </c>
      <c r="Q7166">
        <v>19.278238080000001</v>
      </c>
    </row>
    <row r="7167" spans="1:17">
      <c r="A7167" t="s">
        <v>18125</v>
      </c>
      <c r="B7167" s="14" t="s">
        <v>18126</v>
      </c>
      <c r="C7167">
        <v>14.74908329</v>
      </c>
      <c r="D7167">
        <v>81.68539475</v>
      </c>
      <c r="E7167">
        <v>71.787401740000007</v>
      </c>
      <c r="F7167">
        <v>45.673761620000001</v>
      </c>
      <c r="G7167">
        <v>71.949660159999993</v>
      </c>
      <c r="H7167">
        <v>1.4161155030000001</v>
      </c>
      <c r="I7167">
        <v>43.017753939999999</v>
      </c>
      <c r="J7167">
        <v>62.169083780000001</v>
      </c>
      <c r="K7167">
        <v>145.52746139999999</v>
      </c>
      <c r="L7167">
        <v>279.57963749999999</v>
      </c>
      <c r="M7167">
        <v>14.155775589999999</v>
      </c>
      <c r="N7167">
        <v>56.362592319999997</v>
      </c>
      <c r="O7167">
        <v>16.33428893</v>
      </c>
      <c r="P7167">
        <v>9.404527367</v>
      </c>
      <c r="Q7167">
        <v>35.486482770000002</v>
      </c>
    </row>
    <row r="7168" spans="1:17">
      <c r="A7168" t="e">
        <v>#N/A</v>
      </c>
      <c r="B7168" s="14" t="s">
        <v>18127</v>
      </c>
      <c r="C7168">
        <v>17.338616989999998</v>
      </c>
      <c r="D7168">
        <v>0</v>
      </c>
      <c r="E7168">
        <v>0</v>
      </c>
      <c r="F7168">
        <v>0</v>
      </c>
      <c r="G7168">
        <v>0.27218678400000001</v>
      </c>
      <c r="H7168">
        <v>0</v>
      </c>
      <c r="I7168">
        <v>0</v>
      </c>
      <c r="J7168">
        <v>0</v>
      </c>
      <c r="K7168">
        <v>2.1451797410000002</v>
      </c>
      <c r="L7168">
        <v>2.987873988</v>
      </c>
      <c r="M7168">
        <v>3.0256619580000002</v>
      </c>
      <c r="N7168">
        <v>0.388611816</v>
      </c>
      <c r="O7168">
        <v>1.745649199</v>
      </c>
      <c r="P7168">
        <v>0</v>
      </c>
      <c r="Q7168">
        <v>2.1671134520000002</v>
      </c>
    </row>
    <row r="7169" spans="1:17">
      <c r="A7169" t="e">
        <v>#N/A</v>
      </c>
      <c r="B7169" s="14" t="s">
        <v>18128</v>
      </c>
      <c r="C7169">
        <v>0</v>
      </c>
      <c r="D7169">
        <v>0</v>
      </c>
      <c r="E7169">
        <v>0.20435097199999999</v>
      </c>
      <c r="F7169">
        <v>0</v>
      </c>
      <c r="G7169">
        <v>0</v>
      </c>
      <c r="H7169">
        <v>0</v>
      </c>
      <c r="I7169">
        <v>0</v>
      </c>
      <c r="J7169">
        <v>0</v>
      </c>
      <c r="K7169">
        <v>0</v>
      </c>
      <c r="L7169">
        <v>1.213679046</v>
      </c>
      <c r="M7169">
        <v>0</v>
      </c>
      <c r="N7169">
        <v>0.236782083</v>
      </c>
      <c r="O7169">
        <v>2.1272562330000002</v>
      </c>
      <c r="P7169">
        <v>0</v>
      </c>
      <c r="Q7169">
        <v>1.320427266</v>
      </c>
    </row>
    <row r="7170" spans="1:17">
      <c r="A7170" t="e">
        <v>#N/A</v>
      </c>
      <c r="B7170" s="14" t="s">
        <v>18129</v>
      </c>
      <c r="C7170">
        <v>0</v>
      </c>
      <c r="D7170">
        <v>0.78868656999999998</v>
      </c>
      <c r="E7170">
        <v>0</v>
      </c>
      <c r="F7170">
        <v>0.24230112300000001</v>
      </c>
      <c r="G7170">
        <v>0.61476670300000003</v>
      </c>
      <c r="H7170">
        <v>0</v>
      </c>
      <c r="I7170">
        <v>0</v>
      </c>
      <c r="J7170">
        <v>0.67697731900000002</v>
      </c>
      <c r="K7170">
        <v>0.807524558</v>
      </c>
      <c r="L7170">
        <v>0</v>
      </c>
      <c r="M7170">
        <v>0</v>
      </c>
      <c r="N7170">
        <v>0.65829501599999996</v>
      </c>
      <c r="O7170">
        <v>0</v>
      </c>
      <c r="P7170">
        <v>0.80119705799999996</v>
      </c>
      <c r="Q7170">
        <v>0</v>
      </c>
    </row>
    <row r="7171" spans="1:17">
      <c r="A7171" t="s">
        <v>12503</v>
      </c>
      <c r="B7171" s="14" t="s">
        <v>18130</v>
      </c>
      <c r="C7171">
        <v>21.853458549999999</v>
      </c>
      <c r="D7171">
        <v>6.2067599810000003</v>
      </c>
      <c r="E7171">
        <v>3.457607356</v>
      </c>
      <c r="F7171">
        <v>4.1950642130000002</v>
      </c>
      <c r="G7171">
        <v>1.8384610749999999</v>
      </c>
      <c r="H7171">
        <v>10.54496863</v>
      </c>
      <c r="I7171">
        <v>4.9029733120000003</v>
      </c>
      <c r="J7171">
        <v>6.9614456450000004</v>
      </c>
      <c r="K7171">
        <v>5.8466092810000001</v>
      </c>
      <c r="L7171">
        <v>4.9568167299999999</v>
      </c>
      <c r="M7171">
        <v>11.83169303</v>
      </c>
      <c r="N7171">
        <v>2.9011427570000001</v>
      </c>
      <c r="O7171">
        <v>13.65254</v>
      </c>
      <c r="P7171">
        <v>6.7255619129999999</v>
      </c>
      <c r="Q7171">
        <v>16.178369350000001</v>
      </c>
    </row>
    <row r="7172" spans="1:17">
      <c r="A7172" t="e">
        <v>#N/A</v>
      </c>
      <c r="B7172" s="14" t="s">
        <v>18131</v>
      </c>
      <c r="C7172">
        <v>0</v>
      </c>
      <c r="D7172">
        <v>0</v>
      </c>
      <c r="E7172">
        <v>0</v>
      </c>
      <c r="F7172">
        <v>0</v>
      </c>
      <c r="G7172">
        <v>0.57050350000000005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0.40726518299999998</v>
      </c>
      <c r="O7172">
        <v>0</v>
      </c>
      <c r="P7172">
        <v>0</v>
      </c>
      <c r="Q7172">
        <v>2.271134897</v>
      </c>
    </row>
    <row r="7173" spans="1:17">
      <c r="A7173" t="s">
        <v>18132</v>
      </c>
      <c r="B7173" s="14" t="s">
        <v>18133</v>
      </c>
      <c r="C7173">
        <v>3.5040246349999999</v>
      </c>
      <c r="D7173">
        <v>1.6079646190000001</v>
      </c>
      <c r="E7173">
        <v>1.7041632579999999</v>
      </c>
      <c r="F7173">
        <v>1.2264842279999999</v>
      </c>
      <c r="G7173">
        <v>1.901678333</v>
      </c>
      <c r="H7173">
        <v>1.8263598729999999</v>
      </c>
      <c r="I7173">
        <v>1.094997373</v>
      </c>
      <c r="J7173">
        <v>1.491264785</v>
      </c>
      <c r="K7173">
        <v>1.703142704</v>
      </c>
      <c r="L7173">
        <v>2.214044806</v>
      </c>
      <c r="M7173">
        <v>2.402192221</v>
      </c>
      <c r="N7173">
        <v>1.0798698040000001</v>
      </c>
      <c r="O7173">
        <v>3.0490672669999999</v>
      </c>
      <c r="P7173">
        <v>0.67591897199999995</v>
      </c>
      <c r="Q7173">
        <v>0.86027836999999996</v>
      </c>
    </row>
    <row r="7174" spans="1:17">
      <c r="A7174" t="s">
        <v>18134</v>
      </c>
      <c r="B7174" s="14" t="s">
        <v>18135</v>
      </c>
      <c r="C7174">
        <v>12.92468103</v>
      </c>
      <c r="D7174">
        <v>2.454213947</v>
      </c>
      <c r="E7174">
        <v>1.7024171889999999</v>
      </c>
      <c r="F7174">
        <v>1.3404199219999999</v>
      </c>
      <c r="G7174">
        <v>3.7197508379999999</v>
      </c>
      <c r="H7174">
        <v>3.5455648960000001</v>
      </c>
      <c r="I7174">
        <v>6.2827718130000001</v>
      </c>
      <c r="J7174">
        <v>2.8868223080000002</v>
      </c>
      <c r="K7174">
        <v>5.0256669939999998</v>
      </c>
      <c r="L7174">
        <v>7.3887912140000003</v>
      </c>
      <c r="M7174">
        <v>2.3628120209999999</v>
      </c>
      <c r="N7174">
        <v>3.338239207</v>
      </c>
      <c r="O7174">
        <v>2.7264386890000001</v>
      </c>
      <c r="P7174">
        <v>2.0314504630000001</v>
      </c>
      <c r="Q7174">
        <v>1.6923508920000001</v>
      </c>
    </row>
    <row r="7175" spans="1:17">
      <c r="A7175" t="s">
        <v>14751</v>
      </c>
      <c r="B7175" s="14" t="s">
        <v>18136</v>
      </c>
      <c r="C7175">
        <v>0</v>
      </c>
      <c r="D7175">
        <v>2.2871910529999999</v>
      </c>
      <c r="E7175">
        <v>0.549193237</v>
      </c>
      <c r="F7175">
        <v>0</v>
      </c>
      <c r="G7175">
        <v>0</v>
      </c>
      <c r="H7175">
        <v>3.9651234089999998</v>
      </c>
      <c r="I7175">
        <v>0</v>
      </c>
      <c r="J7175">
        <v>0.65441140799999997</v>
      </c>
      <c r="K7175">
        <v>0</v>
      </c>
      <c r="L7175">
        <v>6.5235248739999996</v>
      </c>
      <c r="M7175">
        <v>0</v>
      </c>
      <c r="N7175">
        <v>0</v>
      </c>
      <c r="O7175">
        <v>0</v>
      </c>
      <c r="P7175">
        <v>0</v>
      </c>
      <c r="Q7175">
        <v>0</v>
      </c>
    </row>
    <row r="7176" spans="1:17">
      <c r="A7176" t="s">
        <v>12310</v>
      </c>
      <c r="B7176" s="14" t="s">
        <v>18137</v>
      </c>
      <c r="C7176">
        <v>0</v>
      </c>
      <c r="D7176">
        <v>0</v>
      </c>
      <c r="E7176">
        <v>0</v>
      </c>
      <c r="F7176">
        <v>0</v>
      </c>
      <c r="G7176">
        <v>0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0.40726518299999998</v>
      </c>
      <c r="O7176">
        <v>0</v>
      </c>
      <c r="P7176">
        <v>0.49567391300000002</v>
      </c>
      <c r="Q7176">
        <v>0</v>
      </c>
    </row>
    <row r="7177" spans="1:17">
      <c r="A7177" t="e">
        <v>#N/A</v>
      </c>
      <c r="B7177" s="14" t="s">
        <v>18138</v>
      </c>
      <c r="C7177">
        <v>0</v>
      </c>
      <c r="D7177">
        <v>0</v>
      </c>
      <c r="E7177">
        <v>1.4743442609999999</v>
      </c>
      <c r="F7177">
        <v>0</v>
      </c>
      <c r="G7177">
        <v>0</v>
      </c>
      <c r="H7177">
        <v>1.06446266</v>
      </c>
      <c r="I7177">
        <v>4.0419366119999998</v>
      </c>
      <c r="J7177">
        <v>2.8108946389999998</v>
      </c>
      <c r="K7177">
        <v>1.257353674</v>
      </c>
      <c r="L7177">
        <v>0</v>
      </c>
      <c r="M7177">
        <v>0</v>
      </c>
      <c r="N7177">
        <v>1.0249962669999999</v>
      </c>
      <c r="O7177">
        <v>0</v>
      </c>
      <c r="P7177">
        <v>2.495002918</v>
      </c>
      <c r="Q7177">
        <v>0</v>
      </c>
    </row>
    <row r="7178" spans="1:17">
      <c r="A7178" t="s">
        <v>18139</v>
      </c>
      <c r="B7178" s="14" t="s">
        <v>18140</v>
      </c>
      <c r="C7178">
        <v>80.033785269999996</v>
      </c>
      <c r="D7178">
        <v>6.0282554890000002</v>
      </c>
      <c r="E7178">
        <v>6.3008216380000004</v>
      </c>
      <c r="F7178">
        <v>5.4470795020000002</v>
      </c>
      <c r="G7178">
        <v>5.2517279549999998</v>
      </c>
      <c r="H7178">
        <v>4.3032347069999997</v>
      </c>
      <c r="I7178">
        <v>11.671483630000001</v>
      </c>
      <c r="J7178">
        <v>9.5371585079999992</v>
      </c>
      <c r="K7178">
        <v>57.365543000000002</v>
      </c>
      <c r="L7178">
        <v>66.752347549999996</v>
      </c>
      <c r="M7178">
        <v>33.798285909999997</v>
      </c>
      <c r="N7178">
        <v>6.7088256929999996</v>
      </c>
      <c r="O7178">
        <v>58.499546410000001</v>
      </c>
      <c r="P7178">
        <v>5.7636501510000002</v>
      </c>
      <c r="Q7178">
        <v>7.7024923850000002</v>
      </c>
    </row>
    <row r="7179" spans="1:17">
      <c r="A7179" t="s">
        <v>12310</v>
      </c>
      <c r="B7179" s="14" t="s">
        <v>18141</v>
      </c>
      <c r="C7179">
        <v>142.70317230000001</v>
      </c>
      <c r="D7179">
        <v>6.9453969149999999</v>
      </c>
      <c r="E7179">
        <v>8.9711146619999997</v>
      </c>
      <c r="F7179">
        <v>3.8260742720000001</v>
      </c>
      <c r="G7179">
        <v>6.5339078859999997</v>
      </c>
      <c r="H7179">
        <v>15.36225823</v>
      </c>
      <c r="I7179">
        <v>48.87357385</v>
      </c>
      <c r="J7179">
        <v>17.953485749999999</v>
      </c>
      <c r="K7179">
        <v>31.878194579999999</v>
      </c>
      <c r="L7179">
        <v>77.872443529999998</v>
      </c>
      <c r="M7179">
        <v>78.857304859999999</v>
      </c>
      <c r="N7179">
        <v>11.06119444</v>
      </c>
      <c r="O7179">
        <v>77.823051980000002</v>
      </c>
      <c r="P7179">
        <v>12.97575688</v>
      </c>
      <c r="Q7179">
        <v>31.956413810000001</v>
      </c>
    </row>
    <row r="7180" spans="1:17">
      <c r="A7180" t="s">
        <v>10984</v>
      </c>
      <c r="B7180" s="14" t="s">
        <v>18142</v>
      </c>
      <c r="C7180">
        <v>124.7836111</v>
      </c>
      <c r="D7180">
        <v>5.9236602810000001</v>
      </c>
      <c r="E7180">
        <v>9.4824731629999999</v>
      </c>
      <c r="F7180">
        <v>2.4264975739999999</v>
      </c>
      <c r="G7180">
        <v>9.2347688849999994</v>
      </c>
      <c r="H7180">
        <v>4.5641708300000001</v>
      </c>
      <c r="I7180">
        <v>43.327234189999999</v>
      </c>
      <c r="J7180">
        <v>10.92255012</v>
      </c>
      <c r="K7180">
        <v>24.260593910000001</v>
      </c>
      <c r="L7180">
        <v>43.177286940000002</v>
      </c>
      <c r="M7180">
        <v>125.4670182</v>
      </c>
      <c r="N7180">
        <v>9.15614171</v>
      </c>
      <c r="O7180">
        <v>121.7433333</v>
      </c>
      <c r="P7180">
        <v>3.565999374</v>
      </c>
      <c r="Q7180">
        <v>49.017299950000002</v>
      </c>
    </row>
    <row r="7181" spans="1:17">
      <c r="A7181" t="s">
        <v>18143</v>
      </c>
      <c r="B7181" s="14" t="s">
        <v>18144</v>
      </c>
      <c r="C7181">
        <v>0</v>
      </c>
      <c r="D7181">
        <v>0</v>
      </c>
      <c r="E7181">
        <v>0.83421757600000002</v>
      </c>
      <c r="F7181">
        <v>0.711567854</v>
      </c>
      <c r="G7181">
        <v>1.354043117</v>
      </c>
      <c r="H7181">
        <v>0</v>
      </c>
      <c r="I7181">
        <v>0</v>
      </c>
      <c r="J7181">
        <v>0</v>
      </c>
      <c r="K7181">
        <v>2.3714645239999999</v>
      </c>
      <c r="L7181">
        <v>1.651525285</v>
      </c>
      <c r="M7181">
        <v>0</v>
      </c>
      <c r="N7181">
        <v>0</v>
      </c>
      <c r="O7181">
        <v>0</v>
      </c>
      <c r="P7181">
        <v>0</v>
      </c>
      <c r="Q7181">
        <v>0</v>
      </c>
    </row>
    <row r="7182" spans="1:17">
      <c r="A7182" t="s">
        <v>18145</v>
      </c>
      <c r="B7182" s="14" t="s">
        <v>7954</v>
      </c>
      <c r="C7182">
        <v>14.8551918</v>
      </c>
      <c r="D7182">
        <v>15.6318813</v>
      </c>
      <c r="E7182">
        <v>12.2481945</v>
      </c>
      <c r="F7182">
        <v>7.9872211809999998</v>
      </c>
      <c r="G7182">
        <v>17.31519166</v>
      </c>
      <c r="H7182">
        <v>26.814503630000001</v>
      </c>
      <c r="I7182">
        <v>1.0831808549999999</v>
      </c>
      <c r="J7182">
        <v>8.4743923369999994</v>
      </c>
      <c r="K7182">
        <v>8.7607700220000009</v>
      </c>
      <c r="L7182">
        <v>10.3250034</v>
      </c>
      <c r="M7182">
        <v>5.7030462809999998</v>
      </c>
      <c r="N7182">
        <v>6.867106282</v>
      </c>
      <c r="O7182">
        <v>14.80662162</v>
      </c>
      <c r="P7182">
        <v>20.05874648</v>
      </c>
      <c r="Q7182">
        <v>18.381487480000001</v>
      </c>
    </row>
    <row r="7183" spans="1:17">
      <c r="A7183" t="e">
        <v>#N/A</v>
      </c>
      <c r="B7183" s="14" t="s">
        <v>18146</v>
      </c>
      <c r="C7183">
        <v>0</v>
      </c>
      <c r="D7183">
        <v>0</v>
      </c>
      <c r="E7183">
        <v>0</v>
      </c>
      <c r="F7183">
        <v>0</v>
      </c>
      <c r="G7183">
        <v>0</v>
      </c>
      <c r="H7183">
        <v>0</v>
      </c>
      <c r="I7183">
        <v>1.847388206</v>
      </c>
      <c r="J7183">
        <v>0</v>
      </c>
      <c r="K7183">
        <v>2.8734002670000001</v>
      </c>
      <c r="L7183">
        <v>0.80043249999999999</v>
      </c>
      <c r="M7183">
        <v>12.15833486</v>
      </c>
      <c r="N7183">
        <v>0.46847988899999998</v>
      </c>
      <c r="O7183">
        <v>14.02945062</v>
      </c>
      <c r="P7183">
        <v>0.38011803100000002</v>
      </c>
      <c r="Q7183">
        <v>2.6125017989999999</v>
      </c>
    </row>
    <row r="7184" spans="1:17">
      <c r="A7184" t="s">
        <v>18147</v>
      </c>
      <c r="B7184" s="14" t="s">
        <v>18148</v>
      </c>
      <c r="C7184">
        <v>4.882708343</v>
      </c>
      <c r="D7184">
        <v>1.4232676120000001</v>
      </c>
      <c r="E7184">
        <v>1.3396624079999999</v>
      </c>
      <c r="F7184">
        <v>0.52470933799999997</v>
      </c>
      <c r="G7184">
        <v>0.976281658</v>
      </c>
      <c r="H7184">
        <v>0.49348144500000002</v>
      </c>
      <c r="I7184">
        <v>1.8738287339999999</v>
      </c>
      <c r="J7184">
        <v>3.5510065210000001</v>
      </c>
      <c r="K7184">
        <v>3.8471736239999998</v>
      </c>
      <c r="L7184">
        <v>4.0594429830000003</v>
      </c>
      <c r="M7184">
        <v>0.98658796900000001</v>
      </c>
      <c r="N7184">
        <v>1.805702819</v>
      </c>
      <c r="O7184">
        <v>4.5536785569999996</v>
      </c>
      <c r="P7184">
        <v>1.2337869640000001</v>
      </c>
      <c r="Q7184">
        <v>2.8265524549999999</v>
      </c>
    </row>
    <row r="7185" spans="1:17">
      <c r="A7185" t="s">
        <v>18149</v>
      </c>
      <c r="B7185" s="14" t="s">
        <v>1551</v>
      </c>
      <c r="C7185">
        <v>7.626902383</v>
      </c>
      <c r="D7185">
        <v>3.428923035</v>
      </c>
      <c r="E7185">
        <v>2.744474624</v>
      </c>
      <c r="F7185">
        <v>2.3816844740000001</v>
      </c>
      <c r="G7185">
        <v>1.665647101</v>
      </c>
      <c r="H7185">
        <v>2.756848432</v>
      </c>
      <c r="I7185">
        <v>4.9069681300000001</v>
      </c>
      <c r="J7185">
        <v>2.872158706</v>
      </c>
      <c r="K7185">
        <v>4.1722833210000001</v>
      </c>
      <c r="L7185">
        <v>5.8112877750000003</v>
      </c>
      <c r="M7185">
        <v>4.7365332770000004</v>
      </c>
      <c r="N7185">
        <v>1.90801858</v>
      </c>
      <c r="O7185">
        <v>10.682500750000001</v>
      </c>
      <c r="P7185">
        <v>1.716415641</v>
      </c>
      <c r="Q7185">
        <v>6.4766204299999997</v>
      </c>
    </row>
    <row r="7186" spans="1:17">
      <c r="A7186" t="s">
        <v>18150</v>
      </c>
      <c r="B7186" s="14" t="s">
        <v>8346</v>
      </c>
      <c r="C7186">
        <v>6.4966200189999999</v>
      </c>
      <c r="D7186">
        <v>23.066399570000002</v>
      </c>
      <c r="E7186">
        <v>7.7522174660000003</v>
      </c>
      <c r="F7186">
        <v>6.6443253440000003</v>
      </c>
      <c r="G7186">
        <v>5.6395435269999998</v>
      </c>
      <c r="H7186">
        <v>3.5740057940000001</v>
      </c>
      <c r="I7186">
        <v>2.8166386509999999</v>
      </c>
      <c r="J7186">
        <v>7.0115508030000004</v>
      </c>
      <c r="K7186">
        <v>16.010410360000002</v>
      </c>
      <c r="L7186">
        <v>15.19936918</v>
      </c>
      <c r="M7186">
        <v>4.7185918630000003</v>
      </c>
      <c r="N7186">
        <v>5.7141798670000004</v>
      </c>
      <c r="O7186">
        <v>4.4724838739999999</v>
      </c>
      <c r="P7186">
        <v>6.2960281250000003</v>
      </c>
      <c r="Q7186">
        <v>5.6730091509999996</v>
      </c>
    </row>
    <row r="7187" spans="1:17">
      <c r="A7187" t="e">
        <v>#N/A</v>
      </c>
      <c r="B7187" s="14" t="s">
        <v>18151</v>
      </c>
      <c r="C7187">
        <v>2157.2474969999998</v>
      </c>
      <c r="D7187">
        <v>16638.111130000001</v>
      </c>
      <c r="E7187">
        <v>1457.0963730000001</v>
      </c>
      <c r="F7187">
        <v>1795.5150819999999</v>
      </c>
      <c r="G7187">
        <v>2464.9879839999999</v>
      </c>
      <c r="H7187">
        <v>22541.726579999999</v>
      </c>
      <c r="I7187">
        <v>2508.04826</v>
      </c>
      <c r="J7187">
        <v>1916.047718</v>
      </c>
      <c r="K7187">
        <v>6147.8969649999999</v>
      </c>
      <c r="L7187">
        <v>9910.6076580000008</v>
      </c>
      <c r="M7187">
        <v>1987.023868</v>
      </c>
      <c r="N7187">
        <v>697.3076575</v>
      </c>
      <c r="O7187">
        <v>1348.008687</v>
      </c>
      <c r="P7187">
        <v>7528.4551799999999</v>
      </c>
      <c r="Q7187">
        <v>6475.3492509999996</v>
      </c>
    </row>
    <row r="7188" spans="1:17">
      <c r="A7188" t="s">
        <v>18152</v>
      </c>
      <c r="B7188" s="14" t="s">
        <v>1338</v>
      </c>
      <c r="C7188">
        <v>81.491337869999995</v>
      </c>
      <c r="D7188">
        <v>247.9474946</v>
      </c>
      <c r="E7188">
        <v>190.77832910000001</v>
      </c>
      <c r="F7188">
        <v>314.57807830000002</v>
      </c>
      <c r="G7188">
        <v>181.6171214</v>
      </c>
      <c r="H7188">
        <v>875.34276279999995</v>
      </c>
      <c r="I7188">
        <v>259.96340509999999</v>
      </c>
      <c r="J7188">
        <v>176.15974929999999</v>
      </c>
      <c r="K7188">
        <v>892.82836469999995</v>
      </c>
      <c r="L7188">
        <v>270.05917979999998</v>
      </c>
      <c r="M7188">
        <v>61.918788190000001</v>
      </c>
      <c r="N7188">
        <v>83.556333199999997</v>
      </c>
      <c r="O7188">
        <v>49.355405410000003</v>
      </c>
      <c r="P7188">
        <v>202.43414300000001</v>
      </c>
      <c r="Q7188">
        <v>222.91200689999999</v>
      </c>
    </row>
    <row r="7189" spans="1:17">
      <c r="A7189" t="s">
        <v>18153</v>
      </c>
      <c r="B7189" s="14" t="s">
        <v>6708</v>
      </c>
      <c r="C7189">
        <v>12.889804910000001</v>
      </c>
      <c r="D7189">
        <v>4.7407232739999996</v>
      </c>
      <c r="E7189">
        <v>4.8728418150000001</v>
      </c>
      <c r="F7189">
        <v>4.3949018180000001</v>
      </c>
      <c r="G7189">
        <v>4.7541958329999998</v>
      </c>
      <c r="H7189">
        <v>9.9488550989999993</v>
      </c>
      <c r="I7189">
        <v>10.03747592</v>
      </c>
      <c r="J7189">
        <v>11.66042146</v>
      </c>
      <c r="K7189">
        <v>9.4240562929999996</v>
      </c>
      <c r="L7189">
        <v>10.20042071</v>
      </c>
      <c r="M7189">
        <v>8.407672775</v>
      </c>
      <c r="N7189">
        <v>7.821342724</v>
      </c>
      <c r="O7189">
        <v>7.761262135</v>
      </c>
      <c r="P7189">
        <v>5.6326581019999997</v>
      </c>
      <c r="Q7189">
        <v>6.8822269619999998</v>
      </c>
    </row>
    <row r="7190" spans="1:17">
      <c r="A7190" t="e">
        <v>#N/A</v>
      </c>
      <c r="B7190" s="14" t="s">
        <v>18154</v>
      </c>
      <c r="C7190">
        <v>0</v>
      </c>
      <c r="D7190">
        <v>0</v>
      </c>
      <c r="E7190">
        <v>0</v>
      </c>
      <c r="F7190">
        <v>0</v>
      </c>
      <c r="G7190">
        <v>0.63108794199999996</v>
      </c>
      <c r="H7190">
        <v>0</v>
      </c>
      <c r="I7190">
        <v>0</v>
      </c>
      <c r="J7190">
        <v>0</v>
      </c>
      <c r="K7190">
        <v>0</v>
      </c>
      <c r="L7190">
        <v>2.3092123450000002</v>
      </c>
      <c r="M7190">
        <v>0</v>
      </c>
      <c r="N7190">
        <v>0</v>
      </c>
      <c r="O7190">
        <v>0</v>
      </c>
      <c r="P7190">
        <v>0.54831185100000002</v>
      </c>
      <c r="Q7190">
        <v>0</v>
      </c>
    </row>
    <row r="7191" spans="1:17">
      <c r="A7191" t="s">
        <v>18155</v>
      </c>
      <c r="B7191" s="14" t="s">
        <v>3926</v>
      </c>
      <c r="C7191">
        <v>4.188380649</v>
      </c>
      <c r="D7191">
        <v>42.5581459</v>
      </c>
      <c r="E7191">
        <v>59.7391535</v>
      </c>
      <c r="F7191">
        <v>76.47213472</v>
      </c>
      <c r="G7191">
        <v>57.667527550000003</v>
      </c>
      <c r="H7191">
        <v>142.41200509999999</v>
      </c>
      <c r="I7191">
        <v>21.17439139</v>
      </c>
      <c r="J7191">
        <v>28.282607989999999</v>
      </c>
      <c r="K7191">
        <v>36.987791510000001</v>
      </c>
      <c r="L7191">
        <v>26.464603950000001</v>
      </c>
      <c r="M7191">
        <v>11.79169407</v>
      </c>
      <c r="N7191">
        <v>16.55633478</v>
      </c>
      <c r="O7191">
        <v>6.4939566549999999</v>
      </c>
      <c r="P7191">
        <v>33.095198719999999</v>
      </c>
      <c r="Q7191">
        <v>44.148159769999999</v>
      </c>
    </row>
    <row r="7192" spans="1:17">
      <c r="A7192" t="s">
        <v>18156</v>
      </c>
      <c r="B7192" s="14" t="s">
        <v>1251</v>
      </c>
      <c r="C7192">
        <v>20.0804033</v>
      </c>
      <c r="D7192">
        <v>18.381462039999999</v>
      </c>
      <c r="E7192">
        <v>71.74781376</v>
      </c>
      <c r="F7192">
        <v>19.391203239999999</v>
      </c>
      <c r="G7192">
        <v>216.0324033</v>
      </c>
      <c r="H7192">
        <v>29.829368760000001</v>
      </c>
      <c r="I7192">
        <v>33.703818230000003</v>
      </c>
      <c r="J7192">
        <v>26.36857711</v>
      </c>
      <c r="K7192">
        <v>27.15653228</v>
      </c>
      <c r="L7192">
        <v>76.845926039999995</v>
      </c>
      <c r="M7192">
        <v>46.5452291</v>
      </c>
      <c r="N7192">
        <v>65.853659219999997</v>
      </c>
      <c r="O7192">
        <v>160.70542620000001</v>
      </c>
      <c r="P7192">
        <v>0.45474670900000003</v>
      </c>
      <c r="Q7192">
        <v>0.78135374899999999</v>
      </c>
    </row>
    <row r="7193" spans="1:17">
      <c r="A7193" t="s">
        <v>18157</v>
      </c>
      <c r="B7193" s="14" t="s">
        <v>2766</v>
      </c>
      <c r="C7193">
        <v>3.265378439</v>
      </c>
      <c r="D7193">
        <v>8.5104783000000003E-2</v>
      </c>
      <c r="E7193">
        <v>0.24522116599999999</v>
      </c>
      <c r="F7193">
        <v>0.13072990800000001</v>
      </c>
      <c r="G7193">
        <v>0.26535046499999998</v>
      </c>
      <c r="H7193">
        <v>0.147539476</v>
      </c>
      <c r="I7193">
        <v>1.680693642</v>
      </c>
      <c r="J7193">
        <v>0.77920614200000005</v>
      </c>
      <c r="K7193">
        <v>1.742750673</v>
      </c>
      <c r="L7193">
        <v>1.213679046</v>
      </c>
      <c r="M7193">
        <v>1.4748342940000001</v>
      </c>
      <c r="N7193">
        <v>0.61563341699999996</v>
      </c>
      <c r="O7193">
        <v>6.807219946</v>
      </c>
      <c r="P7193">
        <v>0.20172775500000001</v>
      </c>
      <c r="Q7193">
        <v>2.1126836259999999</v>
      </c>
    </row>
    <row r="7194" spans="1:17">
      <c r="A7194" t="s">
        <v>18158</v>
      </c>
      <c r="B7194" s="14" t="s">
        <v>18159</v>
      </c>
      <c r="C7194">
        <v>0.80764210999999997</v>
      </c>
      <c r="D7194">
        <v>0.89459884700000003</v>
      </c>
      <c r="E7194">
        <v>1.374773163</v>
      </c>
      <c r="F7194">
        <v>1.2092942600000001</v>
      </c>
      <c r="G7194">
        <v>0.836788054</v>
      </c>
      <c r="H7194">
        <v>0</v>
      </c>
      <c r="I7194">
        <v>0.78520020199999996</v>
      </c>
      <c r="J7194">
        <v>2.4572423149999998</v>
      </c>
      <c r="K7194">
        <v>0.73277326200000004</v>
      </c>
      <c r="L7194">
        <v>1.0206297070000001</v>
      </c>
      <c r="M7194">
        <v>0.51676886099999997</v>
      </c>
      <c r="N7194">
        <v>1.427021095</v>
      </c>
      <c r="O7194">
        <v>1.1925947589999999</v>
      </c>
      <c r="P7194">
        <v>0.64625021199999999</v>
      </c>
      <c r="Q7194">
        <v>1.2954648209999999</v>
      </c>
    </row>
    <row r="7195" spans="1:17">
      <c r="A7195" t="s">
        <v>18160</v>
      </c>
      <c r="B7195" s="14" t="s">
        <v>3797</v>
      </c>
      <c r="C7195">
        <v>9.0688845889999996</v>
      </c>
      <c r="D7195">
        <v>1.0798706039999999</v>
      </c>
      <c r="E7195">
        <v>0.59095182300000004</v>
      </c>
      <c r="F7195">
        <v>1.0029922950000001</v>
      </c>
      <c r="G7195">
        <v>0.70471198199999996</v>
      </c>
      <c r="H7195">
        <v>0.34829522099999999</v>
      </c>
      <c r="I7195">
        <v>1.1572165489999999</v>
      </c>
      <c r="J7195">
        <v>0.71854121100000001</v>
      </c>
      <c r="K7195">
        <v>2.0056223439999998</v>
      </c>
      <c r="L7195">
        <v>5.0855917220000002</v>
      </c>
      <c r="M7195">
        <v>6.5280546230000001</v>
      </c>
      <c r="N7195">
        <v>1.006145114</v>
      </c>
      <c r="O7195">
        <v>6.1517003609999996</v>
      </c>
      <c r="P7195">
        <v>1.47967439</v>
      </c>
      <c r="Q7195">
        <v>1.792344999</v>
      </c>
    </row>
    <row r="7196" spans="1:17">
      <c r="A7196" t="s">
        <v>18161</v>
      </c>
      <c r="B7196" s="14" t="s">
        <v>18162</v>
      </c>
      <c r="C7196">
        <v>13.53746823</v>
      </c>
      <c r="D7196">
        <v>0.83104888200000004</v>
      </c>
      <c r="E7196">
        <v>0.364393617</v>
      </c>
      <c r="F7196">
        <v>0.28861776700000003</v>
      </c>
      <c r="G7196">
        <v>0.366140674</v>
      </c>
      <c r="H7196">
        <v>6.2640180000000004E-2</v>
      </c>
      <c r="I7196">
        <v>1.427129278</v>
      </c>
      <c r="J7196">
        <v>0.80638372599999997</v>
      </c>
      <c r="K7196">
        <v>1.7017974090000001</v>
      </c>
      <c r="L7196">
        <v>2.3703170949999999</v>
      </c>
      <c r="M7196">
        <v>2.5046553970000001</v>
      </c>
      <c r="N7196">
        <v>0.66349481899999996</v>
      </c>
      <c r="O7196">
        <v>0.90315973599999999</v>
      </c>
      <c r="P7196">
        <v>0.73411420800000005</v>
      </c>
      <c r="Q7196">
        <v>1.345459062</v>
      </c>
    </row>
    <row r="7197" spans="1:17">
      <c r="A7197" t="s">
        <v>18163</v>
      </c>
      <c r="B7197" s="14" t="s">
        <v>1675</v>
      </c>
      <c r="C7197">
        <v>17.413617869999999</v>
      </c>
      <c r="D7197">
        <v>23.535505610000001</v>
      </c>
      <c r="E7197">
        <v>28.443323249999999</v>
      </c>
      <c r="F7197">
        <v>37.59913529</v>
      </c>
      <c r="G7197">
        <v>24.787108060000001</v>
      </c>
      <c r="H7197">
        <v>51.232155460000001</v>
      </c>
      <c r="I7197">
        <v>45.081274829999998</v>
      </c>
      <c r="J7197">
        <v>43.988598179999997</v>
      </c>
      <c r="K7197">
        <v>43.122123770000002</v>
      </c>
      <c r="L7197">
        <v>33.059255649999997</v>
      </c>
      <c r="M7197">
        <v>8.5865594299999994</v>
      </c>
      <c r="N7197">
        <v>14.77025568</v>
      </c>
      <c r="O7197">
        <v>11.411886190000001</v>
      </c>
      <c r="P7197">
        <v>22.494679269999999</v>
      </c>
      <c r="Q7197">
        <v>28.004806519999999</v>
      </c>
    </row>
    <row r="7198" spans="1:17">
      <c r="A7198" t="s">
        <v>18164</v>
      </c>
      <c r="B7198" s="14" t="s">
        <v>9173</v>
      </c>
      <c r="C7198">
        <v>66.154492520000005</v>
      </c>
      <c r="D7198">
        <v>624.59723320000001</v>
      </c>
      <c r="E7198">
        <v>530.01284859999998</v>
      </c>
      <c r="F7198">
        <v>790.64950759999999</v>
      </c>
      <c r="G7198">
        <v>425.898281</v>
      </c>
      <c r="H7198">
        <v>152.9449664</v>
      </c>
      <c r="I7198">
        <v>438.91072339999999</v>
      </c>
      <c r="J7198">
        <v>814.77074619999996</v>
      </c>
      <c r="K7198">
        <v>706.1491671</v>
      </c>
      <c r="L7198">
        <v>204.65554639999999</v>
      </c>
      <c r="M7198">
        <v>27.660452859999999</v>
      </c>
      <c r="N7198">
        <v>199.4743527</v>
      </c>
      <c r="O7198">
        <v>9.7928012950000003</v>
      </c>
      <c r="P7198">
        <v>441.4288694</v>
      </c>
      <c r="Q7198">
        <v>338.37388490000001</v>
      </c>
    </row>
    <row r="7199" spans="1:17">
      <c r="A7199" t="s">
        <v>18165</v>
      </c>
      <c r="B7199" s="14" t="s">
        <v>5743</v>
      </c>
      <c r="C7199">
        <v>7.5086242179999996</v>
      </c>
      <c r="D7199">
        <v>25.963686580000001</v>
      </c>
      <c r="E7199">
        <v>18.129888999999999</v>
      </c>
      <c r="F7199">
        <v>33.550564940000001</v>
      </c>
      <c r="G7199">
        <v>15.051821589999999</v>
      </c>
      <c r="H7199">
        <v>28.084984779999999</v>
      </c>
      <c r="I7199">
        <v>12.378231169999999</v>
      </c>
      <c r="J7199">
        <v>9.5187113930000002</v>
      </c>
      <c r="K7199">
        <v>24.140196580000001</v>
      </c>
      <c r="L7199">
        <v>23.309353699999999</v>
      </c>
      <c r="M7199">
        <v>7.5199060839999996</v>
      </c>
      <c r="N7199">
        <v>7.7670138700000004</v>
      </c>
      <c r="O7199">
        <v>5.0616926969999998</v>
      </c>
      <c r="P7199">
        <v>20.71838589</v>
      </c>
      <c r="Q7199">
        <v>14.138488000000001</v>
      </c>
    </row>
    <row r="7200" spans="1:17">
      <c r="A7200" t="s">
        <v>18166</v>
      </c>
      <c r="B7200" s="14" t="s">
        <v>5727</v>
      </c>
      <c r="C7200">
        <v>2.8897694989999998</v>
      </c>
      <c r="D7200">
        <v>1.338559649</v>
      </c>
      <c r="E7200">
        <v>0.67077036599999995</v>
      </c>
      <c r="F7200">
        <v>1.00126469</v>
      </c>
      <c r="G7200">
        <v>0.90728928099999995</v>
      </c>
      <c r="H7200">
        <v>0.90804352899999996</v>
      </c>
      <c r="I7200">
        <v>1.1493293040000001</v>
      </c>
      <c r="J7200">
        <v>1.1323149050000001</v>
      </c>
      <c r="K7200">
        <v>3.09859296</v>
      </c>
      <c r="L7200">
        <v>1.327943995</v>
      </c>
      <c r="M7200">
        <v>0</v>
      </c>
      <c r="N7200">
        <v>1.392525674</v>
      </c>
      <c r="O7200">
        <v>19.784024250000002</v>
      </c>
      <c r="P7200">
        <v>1.2218425020000001</v>
      </c>
      <c r="Q7200">
        <v>6.3207475679999998</v>
      </c>
    </row>
    <row r="7201" spans="1:17">
      <c r="A7201" t="s">
        <v>18166</v>
      </c>
      <c r="B7201" s="14" t="s">
        <v>18167</v>
      </c>
      <c r="C7201">
        <v>4.8020271159999997</v>
      </c>
      <c r="D7201">
        <v>15.42524199</v>
      </c>
      <c r="E7201">
        <v>13.28281318</v>
      </c>
      <c r="F7201">
        <v>14.38028989</v>
      </c>
      <c r="G7201">
        <v>9.9506424419999995</v>
      </c>
      <c r="H7201">
        <v>20.286677910000002</v>
      </c>
      <c r="I7201">
        <v>10.50433527</v>
      </c>
      <c r="J7201">
        <v>10.65320897</v>
      </c>
      <c r="K7201">
        <v>17.427506730000001</v>
      </c>
      <c r="L7201">
        <v>13.653889270000001</v>
      </c>
      <c r="M7201">
        <v>0</v>
      </c>
      <c r="N7201">
        <v>19.830499469999999</v>
      </c>
      <c r="O7201">
        <v>5.3181405829999999</v>
      </c>
      <c r="P7201">
        <v>16.930722320000001</v>
      </c>
      <c r="Q7201">
        <v>9.9032044950000007</v>
      </c>
    </row>
    <row r="7202" spans="1:17">
      <c r="A7202" t="s">
        <v>18168</v>
      </c>
      <c r="B7202" s="14" t="s">
        <v>18169</v>
      </c>
      <c r="C7202">
        <v>96.314483469999999</v>
      </c>
      <c r="D7202">
        <v>9.593922203</v>
      </c>
      <c r="E7202">
        <v>10.394127040000001</v>
      </c>
      <c r="F7202">
        <v>8.2528738090000004</v>
      </c>
      <c r="G7202">
        <v>11.42682136</v>
      </c>
      <c r="H7202">
        <v>11.842147089999999</v>
      </c>
      <c r="I7202">
        <v>28.798798359999999</v>
      </c>
      <c r="J7202">
        <v>22.79459872</v>
      </c>
      <c r="K7202">
        <v>40.078148349999999</v>
      </c>
      <c r="L7202">
        <v>37.433649449999997</v>
      </c>
      <c r="M7202">
        <v>51.8728421</v>
      </c>
      <c r="N7202">
        <v>13.53849235</v>
      </c>
      <c r="O7202">
        <v>62.925381530000003</v>
      </c>
      <c r="P7202">
        <v>11.1755339</v>
      </c>
      <c r="Q7202">
        <v>24.530924330000001</v>
      </c>
    </row>
    <row r="7203" spans="1:17">
      <c r="A7203" t="s">
        <v>18170</v>
      </c>
      <c r="B7203" s="14" t="s">
        <v>18171</v>
      </c>
      <c r="C7203">
        <v>33.575148939999998</v>
      </c>
      <c r="D7203">
        <v>35.702494489999999</v>
      </c>
      <c r="E7203">
        <v>34.648288790000002</v>
      </c>
      <c r="F7203">
        <v>16.909860460000001</v>
      </c>
      <c r="G7203">
        <v>32.467678859999999</v>
      </c>
      <c r="H7203">
        <v>32.236775680000001</v>
      </c>
      <c r="I7203">
        <v>58.755956609999998</v>
      </c>
      <c r="J7203">
        <v>34.901941770000001</v>
      </c>
      <c r="K7203">
        <v>48.740344039999997</v>
      </c>
      <c r="L7203">
        <v>65.765616620000003</v>
      </c>
      <c r="M7203">
        <v>12.88981192</v>
      </c>
      <c r="N7203">
        <v>16.55549525</v>
      </c>
      <c r="O7203">
        <v>78.085869040000006</v>
      </c>
      <c r="P7203">
        <v>16.623210499999999</v>
      </c>
      <c r="Q7203">
        <v>36.929022719999999</v>
      </c>
    </row>
    <row r="7204" spans="1:17">
      <c r="A7204" t="e">
        <v>#N/A</v>
      </c>
      <c r="B7204" s="14" t="s">
        <v>18172</v>
      </c>
      <c r="C7204">
        <v>0.51946456900000004</v>
      </c>
      <c r="D7204">
        <v>0.46031517999999999</v>
      </c>
      <c r="E7204">
        <v>0.99476510900000004</v>
      </c>
      <c r="F7204">
        <v>0.56567406799999997</v>
      </c>
      <c r="G7204">
        <v>1.4352289309999999</v>
      </c>
      <c r="H7204">
        <v>0.59850919400000002</v>
      </c>
      <c r="I7204">
        <v>0</v>
      </c>
      <c r="J7204">
        <v>0.32926360199999999</v>
      </c>
      <c r="K7204">
        <v>1.649584757</v>
      </c>
      <c r="L7204">
        <v>0.98468299999999997</v>
      </c>
      <c r="M7204">
        <v>0.99713639399999998</v>
      </c>
      <c r="N7204">
        <v>0.512283249</v>
      </c>
      <c r="O7204">
        <v>0.57529571099999999</v>
      </c>
      <c r="P7204">
        <v>1.4807868470000001</v>
      </c>
      <c r="Q7204">
        <v>0.357096682</v>
      </c>
    </row>
    <row r="7205" spans="1:17">
      <c r="A7205" t="s">
        <v>18173</v>
      </c>
      <c r="B7205" s="14" t="s">
        <v>18174</v>
      </c>
      <c r="C7205">
        <v>5.0671697179999997</v>
      </c>
      <c r="D7205">
        <v>9.5416559270000008</v>
      </c>
      <c r="E7205">
        <v>5.3908538630000002</v>
      </c>
      <c r="F7205">
        <v>1.724351548</v>
      </c>
      <c r="G7205">
        <v>6.1250375769999996</v>
      </c>
      <c r="H7205">
        <v>0.97303641900000004</v>
      </c>
      <c r="I7205">
        <v>48.032093359999998</v>
      </c>
      <c r="J7205">
        <v>11.24142296</v>
      </c>
      <c r="K7205">
        <v>22.98720213</v>
      </c>
      <c r="L7205">
        <v>22.412109999999998</v>
      </c>
      <c r="M7205">
        <v>14.590001839999999</v>
      </c>
      <c r="N7205">
        <v>16.865275990000001</v>
      </c>
      <c r="O7205">
        <v>16.835340739999999</v>
      </c>
      <c r="P7205">
        <v>11.783658969999999</v>
      </c>
      <c r="Q7205">
        <v>3.483335732</v>
      </c>
    </row>
    <row r="7206" spans="1:17">
      <c r="A7206" t="s">
        <v>18175</v>
      </c>
      <c r="B7206" s="14" t="s">
        <v>18176</v>
      </c>
      <c r="C7206">
        <v>13.08063495</v>
      </c>
      <c r="D7206">
        <v>0</v>
      </c>
      <c r="E7206">
        <v>0.19880298199999999</v>
      </c>
      <c r="F7206">
        <v>0</v>
      </c>
      <c r="G7206">
        <v>0</v>
      </c>
      <c r="H7206">
        <v>0</v>
      </c>
      <c r="I7206">
        <v>0</v>
      </c>
      <c r="J7206">
        <v>0</v>
      </c>
      <c r="K7206">
        <v>0.84771808800000004</v>
      </c>
      <c r="L7206">
        <v>1.1807284840000001</v>
      </c>
      <c r="M7206">
        <v>3.5869838600000001</v>
      </c>
      <c r="N7206">
        <v>0</v>
      </c>
      <c r="O7206">
        <v>2.0695026699999999</v>
      </c>
      <c r="P7206">
        <v>1.962509836</v>
      </c>
      <c r="Q7206">
        <v>2.5691571240000002</v>
      </c>
    </row>
    <row r="7207" spans="1:17">
      <c r="A7207" t="e">
        <v>#N/A</v>
      </c>
      <c r="B7207" s="14" t="s">
        <v>18177</v>
      </c>
      <c r="C7207">
        <v>711.83733540000003</v>
      </c>
      <c r="D7207">
        <v>288.9083435</v>
      </c>
      <c r="E7207">
        <v>104.6357642</v>
      </c>
      <c r="F7207">
        <v>177.51745410000001</v>
      </c>
      <c r="G7207">
        <v>122.92098439999999</v>
      </c>
      <c r="H7207">
        <v>166.95256459999999</v>
      </c>
      <c r="I7207">
        <v>277.35130830000003</v>
      </c>
      <c r="J7207">
        <v>229.3884199</v>
      </c>
      <c r="K7207">
        <v>554.64186729999994</v>
      </c>
      <c r="L7207">
        <v>796.55672149999998</v>
      </c>
      <c r="M7207">
        <v>198.18085830000001</v>
      </c>
      <c r="N7207">
        <v>203.63259160000001</v>
      </c>
      <c r="O7207">
        <v>397.18113090000003</v>
      </c>
      <c r="P7207">
        <v>272.29455089999999</v>
      </c>
      <c r="Q7207">
        <v>366.07108540000002</v>
      </c>
    </row>
    <row r="7208" spans="1:17">
      <c r="A7208" t="s">
        <v>18178</v>
      </c>
      <c r="B7208" s="14" t="s">
        <v>18179</v>
      </c>
      <c r="C7208">
        <v>10.64976787</v>
      </c>
      <c r="D7208">
        <v>2.097137928</v>
      </c>
      <c r="E7208">
        <v>1.6365643750000001</v>
      </c>
      <c r="F7208">
        <v>5.9596356359999998</v>
      </c>
      <c r="G7208">
        <v>0.81734025799999999</v>
      </c>
      <c r="H7208">
        <v>1.8178216199999999</v>
      </c>
      <c r="I7208">
        <v>12.079483919999999</v>
      </c>
      <c r="J7208">
        <v>4.500250372</v>
      </c>
      <c r="K7208">
        <v>15.56740752</v>
      </c>
      <c r="L7208">
        <v>13.458274810000001</v>
      </c>
      <c r="M7208">
        <v>13.62848309</v>
      </c>
      <c r="N7208">
        <v>4.2301899409999999</v>
      </c>
      <c r="O7208">
        <v>17.036335739999998</v>
      </c>
      <c r="P7208">
        <v>5.8586100029999999</v>
      </c>
      <c r="Q7208">
        <v>10.57476851</v>
      </c>
    </row>
    <row r="7209" spans="1:17">
      <c r="A7209" t="s">
        <v>18180</v>
      </c>
      <c r="B7209" s="14" t="s">
        <v>18181</v>
      </c>
      <c r="C7209">
        <v>3.644963213</v>
      </c>
      <c r="D7209">
        <v>4.6026439549999996</v>
      </c>
      <c r="E7209">
        <v>4.1104665950000001</v>
      </c>
      <c r="F7209">
        <v>6.6484177420000004</v>
      </c>
      <c r="G7209">
        <v>1.510600618</v>
      </c>
      <c r="H7209">
        <v>0.55994681899999998</v>
      </c>
      <c r="I7209">
        <v>2.1262084909999999</v>
      </c>
      <c r="J7209">
        <v>0.92414673700000005</v>
      </c>
      <c r="K7209">
        <v>5.6220244590000004</v>
      </c>
      <c r="L7209">
        <v>16.35199527</v>
      </c>
      <c r="M7209">
        <v>3.4983381869999999</v>
      </c>
      <c r="N7209">
        <v>2.3364728079999999</v>
      </c>
      <c r="O7209">
        <v>2.825702234</v>
      </c>
      <c r="P7209">
        <v>6.5623201189999998</v>
      </c>
      <c r="Q7209">
        <v>4.2596307649999998</v>
      </c>
    </row>
    <row r="7210" spans="1:17">
      <c r="A7210" t="e">
        <v>#N/A</v>
      </c>
      <c r="B7210" s="14" t="s">
        <v>18182</v>
      </c>
      <c r="C7210">
        <v>0</v>
      </c>
      <c r="D7210">
        <v>0</v>
      </c>
      <c r="E7210">
        <v>0.14127157200000001</v>
      </c>
      <c r="F7210">
        <v>0.18075196299999999</v>
      </c>
      <c r="G7210">
        <v>0</v>
      </c>
      <c r="H7210">
        <v>0</v>
      </c>
      <c r="I7210">
        <v>0</v>
      </c>
      <c r="J7210">
        <v>0.16833734</v>
      </c>
      <c r="K7210">
        <v>0</v>
      </c>
      <c r="L7210">
        <v>0</v>
      </c>
      <c r="M7210">
        <v>0</v>
      </c>
      <c r="N7210">
        <v>0.327383588</v>
      </c>
      <c r="O7210">
        <v>0</v>
      </c>
      <c r="P7210">
        <v>0</v>
      </c>
      <c r="Q7210">
        <v>0</v>
      </c>
    </row>
    <row r="7211" spans="1:17">
      <c r="A7211" t="s">
        <v>18180</v>
      </c>
      <c r="B7211" s="14" t="s">
        <v>18183</v>
      </c>
      <c r="C7211">
        <v>19.06035378</v>
      </c>
      <c r="D7211">
        <v>47.415229910000001</v>
      </c>
      <c r="E7211">
        <v>68.564663400000001</v>
      </c>
      <c r="F7211">
        <v>45.727813410000003</v>
      </c>
      <c r="G7211">
        <v>118.3520482</v>
      </c>
      <c r="H7211">
        <v>69.542164400000004</v>
      </c>
      <c r="I7211">
        <v>38.798704999999998</v>
      </c>
      <c r="J7211">
        <v>63.427567259999996</v>
      </c>
      <c r="K7211">
        <v>64.490153530000001</v>
      </c>
      <c r="L7211">
        <v>143.01573759999999</v>
      </c>
      <c r="M7211">
        <v>20.580319899999999</v>
      </c>
      <c r="N7211">
        <v>23.006566840000001</v>
      </c>
      <c r="O7211">
        <v>8.7953863479999992</v>
      </c>
      <c r="P7211">
        <v>6.9704144010000002</v>
      </c>
      <c r="Q7211">
        <v>23.202700270000001</v>
      </c>
    </row>
    <row r="7212" spans="1:17">
      <c r="A7212" t="s">
        <v>18184</v>
      </c>
      <c r="B7212" s="14" t="s">
        <v>4172</v>
      </c>
      <c r="C7212">
        <v>54.784018889999999</v>
      </c>
      <c r="D7212">
        <v>20.116146870000001</v>
      </c>
      <c r="E7212">
        <v>16.362170930000001</v>
      </c>
      <c r="F7212">
        <v>42.96426495</v>
      </c>
      <c r="G7212">
        <v>20.771882000000002</v>
      </c>
      <c r="H7212">
        <v>40.922003859999997</v>
      </c>
      <c r="I7212">
        <v>18.32399255</v>
      </c>
      <c r="J7212">
        <v>22.682722399999999</v>
      </c>
      <c r="K7212">
        <v>34.961063209999999</v>
      </c>
      <c r="L7212">
        <v>40.861348499999998</v>
      </c>
      <c r="M7212">
        <v>22.51141595</v>
      </c>
      <c r="N7212">
        <v>25.464400149999999</v>
      </c>
      <c r="O7212">
        <v>31.356533559999999</v>
      </c>
      <c r="P7212">
        <v>60.174611949999999</v>
      </c>
      <c r="Q7212">
        <v>49.637887460000002</v>
      </c>
    </row>
    <row r="7213" spans="1:17">
      <c r="A7213" t="s">
        <v>18185</v>
      </c>
      <c r="B7213" s="14" t="s">
        <v>5277</v>
      </c>
      <c r="C7213">
        <v>2.4251848360000001</v>
      </c>
      <c r="D7213">
        <v>1.381524797</v>
      </c>
      <c r="E7213">
        <v>1.769213114</v>
      </c>
      <c r="F7213">
        <v>0.99034485699999997</v>
      </c>
      <c r="G7213">
        <v>0.89739434799999995</v>
      </c>
      <c r="H7213">
        <v>0.66528916299999996</v>
      </c>
      <c r="I7213">
        <v>4.0419366119999998</v>
      </c>
      <c r="J7213">
        <v>3.425777842</v>
      </c>
      <c r="K7213">
        <v>1.7288613020000001</v>
      </c>
      <c r="L7213">
        <v>2.1891023070000002</v>
      </c>
      <c r="M7213">
        <v>0.66503643700000004</v>
      </c>
      <c r="N7213">
        <v>1.0677044440000001</v>
      </c>
      <c r="O7213">
        <v>1.9184567539999999</v>
      </c>
      <c r="P7213">
        <v>1.247501459</v>
      </c>
      <c r="Q7213">
        <v>1.667150197</v>
      </c>
    </row>
    <row r="7214" spans="1:17">
      <c r="A7214" t="s">
        <v>18186</v>
      </c>
      <c r="B7214" s="14" t="s">
        <v>6860</v>
      </c>
      <c r="C7214">
        <v>17.07127938</v>
      </c>
      <c r="D7214">
        <v>1.4089282270000001</v>
      </c>
      <c r="E7214">
        <v>0.89918568499999996</v>
      </c>
      <c r="F7214">
        <v>0.83153228199999996</v>
      </c>
      <c r="G7214">
        <v>0.79477437900000003</v>
      </c>
      <c r="H7214">
        <v>1.9926050769999999</v>
      </c>
      <c r="I7214">
        <v>3.783121623</v>
      </c>
      <c r="J7214">
        <v>1.601882434</v>
      </c>
      <c r="K7214">
        <v>3.454601512</v>
      </c>
      <c r="L7214">
        <v>9.6762314249999992</v>
      </c>
      <c r="M7214">
        <v>5.9434178370000001</v>
      </c>
      <c r="N7214">
        <v>1.7536748010000001</v>
      </c>
      <c r="O7214">
        <v>11.028541179999999</v>
      </c>
      <c r="P7214">
        <v>1.129955729</v>
      </c>
      <c r="Q7214">
        <v>4.4870446299999998</v>
      </c>
    </row>
    <row r="7215" spans="1:17">
      <c r="A7215" t="s">
        <v>18187</v>
      </c>
      <c r="B7215" s="14" t="s">
        <v>18188</v>
      </c>
      <c r="C7215">
        <v>12.364500960000001</v>
      </c>
      <c r="D7215">
        <v>17.530566159999999</v>
      </c>
      <c r="E7215">
        <v>22.62544595</v>
      </c>
      <c r="F7215">
        <v>13.127787769999999</v>
      </c>
      <c r="G7215">
        <v>18.255257950000001</v>
      </c>
      <c r="H7215">
        <v>12.10905951</v>
      </c>
      <c r="I7215">
        <v>42.373775590000001</v>
      </c>
      <c r="J7215">
        <v>66.773475430000005</v>
      </c>
      <c r="K7215">
        <v>57.213356689999998</v>
      </c>
      <c r="L7215">
        <v>26.56285578</v>
      </c>
      <c r="M7215">
        <v>11.867117260000001</v>
      </c>
      <c r="N7215">
        <v>23.396409290000001</v>
      </c>
      <c r="O7215">
        <v>16.432099050000001</v>
      </c>
      <c r="P7215">
        <v>16.69560336</v>
      </c>
      <c r="Q7215">
        <v>17.849488340000001</v>
      </c>
    </row>
    <row r="7216" spans="1:17">
      <c r="A7216" t="s">
        <v>18189</v>
      </c>
      <c r="B7216" s="14" t="s">
        <v>8781</v>
      </c>
      <c r="C7216">
        <v>3.8609610330000002</v>
      </c>
      <c r="D7216">
        <v>2.1712277530000001</v>
      </c>
      <c r="E7216">
        <v>2.5593471249999999</v>
      </c>
      <c r="F7216">
        <v>1.7787917010000001</v>
      </c>
      <c r="G7216">
        <v>1.359074321</v>
      </c>
      <c r="H7216">
        <v>1.4257905099999999</v>
      </c>
      <c r="I7216">
        <v>4.1146071729999996</v>
      </c>
      <c r="J7216">
        <v>2.4096270479999999</v>
      </c>
      <c r="K7216">
        <v>2.6272859400000002</v>
      </c>
      <c r="L7216">
        <v>2.3457478869999999</v>
      </c>
      <c r="M7216">
        <v>4.2757466720000004</v>
      </c>
      <c r="N7216">
        <v>1.684124274</v>
      </c>
      <c r="O7216">
        <v>2.3024240420000002</v>
      </c>
      <c r="P7216">
        <v>1.4704458039999999</v>
      </c>
      <c r="Q7216">
        <v>1.9395704359999999</v>
      </c>
    </row>
    <row r="7217" spans="1:17">
      <c r="A7217" t="s">
        <v>18190</v>
      </c>
      <c r="B7217" s="14" t="s">
        <v>1652</v>
      </c>
      <c r="C7217">
        <v>3.557456792</v>
      </c>
      <c r="D7217">
        <v>1.644721656</v>
      </c>
      <c r="E7217">
        <v>2.2379110199999999</v>
      </c>
      <c r="F7217">
        <v>2.6106811599999999</v>
      </c>
      <c r="G7217">
        <v>1.682664817</v>
      </c>
      <c r="H7217">
        <v>1.12864936</v>
      </c>
      <c r="I7217">
        <v>20.751635610000001</v>
      </c>
      <c r="J7217">
        <v>5.0392129409999997</v>
      </c>
      <c r="K7217">
        <v>2.94701097</v>
      </c>
      <c r="L7217">
        <v>2.9319212920000002</v>
      </c>
      <c r="M7217">
        <v>9.7977053519999995</v>
      </c>
      <c r="N7217">
        <v>3.2604094730000002</v>
      </c>
      <c r="O7217">
        <v>6.1666528999999999</v>
      </c>
      <c r="P7217">
        <v>1.60119382</v>
      </c>
      <c r="Q7217">
        <v>1.8075511820000001</v>
      </c>
    </row>
    <row r="7218" spans="1:17">
      <c r="A7218" t="s">
        <v>18191</v>
      </c>
      <c r="B7218" s="14" t="s">
        <v>1319</v>
      </c>
      <c r="C7218">
        <v>5.4202382890000003</v>
      </c>
      <c r="D7218">
        <v>5.9508464380000001</v>
      </c>
      <c r="E7218">
        <v>4.8082233629999998</v>
      </c>
      <c r="F7218">
        <v>6.9982513019999999</v>
      </c>
      <c r="G7218">
        <v>3.303436595</v>
      </c>
      <c r="H7218">
        <v>16.959493290000001</v>
      </c>
      <c r="I7218">
        <v>4.5334286150000001</v>
      </c>
      <c r="J7218">
        <v>6.0830830770000004</v>
      </c>
      <c r="K7218">
        <v>10.305640560000001</v>
      </c>
      <c r="L7218">
        <v>5.3890535540000002</v>
      </c>
      <c r="M7218">
        <v>3.0601174790000001</v>
      </c>
      <c r="N7218">
        <v>3.8910686299999999</v>
      </c>
      <c r="O7218">
        <v>2.3834631220000002</v>
      </c>
      <c r="P7218">
        <v>7.5580465400000003</v>
      </c>
      <c r="Q7218">
        <v>5.5890696670000004</v>
      </c>
    </row>
    <row r="7219" spans="1:17">
      <c r="A7219" t="s">
        <v>18192</v>
      </c>
      <c r="B7219" s="14" t="s">
        <v>5596</v>
      </c>
      <c r="C7219">
        <v>6.471683949</v>
      </c>
      <c r="D7219">
        <v>8.1541385240000004</v>
      </c>
      <c r="E7219">
        <v>9.4239623100000003</v>
      </c>
      <c r="F7219">
        <v>8.1210033480000003</v>
      </c>
      <c r="G7219">
        <v>7.1243091329999997</v>
      </c>
      <c r="H7219">
        <v>6.67973777</v>
      </c>
      <c r="I7219">
        <v>12.09216002</v>
      </c>
      <c r="J7219">
        <v>9.9219281089999996</v>
      </c>
      <c r="K7219">
        <v>11.7435109</v>
      </c>
      <c r="L7219">
        <v>10.6063186</v>
      </c>
      <c r="M7219">
        <v>5.4349304910000003</v>
      </c>
      <c r="N7219">
        <v>5.5096477410000002</v>
      </c>
      <c r="O7219">
        <v>8.9590615109999998</v>
      </c>
      <c r="P7219">
        <v>8.3138254259999993</v>
      </c>
      <c r="Q7219">
        <v>7.3683979900000001</v>
      </c>
    </row>
    <row r="7220" spans="1:17">
      <c r="A7220" t="s">
        <v>18193</v>
      </c>
      <c r="B7220" s="14" t="s">
        <v>18194</v>
      </c>
      <c r="C7220">
        <v>0.59506387900000002</v>
      </c>
      <c r="D7220">
        <v>3.2956643419999998</v>
      </c>
      <c r="E7220">
        <v>2.2790727999999998</v>
      </c>
      <c r="F7220">
        <v>0.97199758700000005</v>
      </c>
      <c r="G7220">
        <v>2.3633970639999999</v>
      </c>
      <c r="H7220">
        <v>0.68561211700000002</v>
      </c>
      <c r="I7220">
        <v>7.8101397649999997</v>
      </c>
      <c r="J7220">
        <v>10.108487459999999</v>
      </c>
      <c r="K7220">
        <v>2.159604581</v>
      </c>
      <c r="L7220">
        <v>2.25597402</v>
      </c>
      <c r="M7220">
        <v>1.1422527849999999</v>
      </c>
      <c r="N7220">
        <v>4.9147635589999998</v>
      </c>
      <c r="O7220">
        <v>0.65902030300000003</v>
      </c>
      <c r="P7220">
        <v>1.160619753</v>
      </c>
      <c r="Q7220">
        <v>2.0453304189999999</v>
      </c>
    </row>
    <row r="7221" spans="1:17">
      <c r="A7221" t="s">
        <v>18195</v>
      </c>
      <c r="B7221" s="14" t="s">
        <v>8982</v>
      </c>
      <c r="C7221">
        <v>2.189137401</v>
      </c>
      <c r="D7221">
        <v>2.824220945</v>
      </c>
      <c r="E7221">
        <v>2.0549793730000001</v>
      </c>
      <c r="F7221">
        <v>2.787029564</v>
      </c>
      <c r="G7221">
        <v>1.48985557</v>
      </c>
      <c r="H7221">
        <v>4.4015713549999997</v>
      </c>
      <c r="I7221">
        <v>3.1924619390000002</v>
      </c>
      <c r="J7221">
        <v>4.4239598789999999</v>
      </c>
      <c r="K7221">
        <v>2.4535451479999999</v>
      </c>
      <c r="L7221">
        <v>2.3596161069999999</v>
      </c>
      <c r="M7221">
        <v>0.98874141900000001</v>
      </c>
      <c r="N7221">
        <v>2.8890810469999999</v>
      </c>
      <c r="O7221">
        <v>0.85567837300000005</v>
      </c>
      <c r="P7221">
        <v>3.0718799570000002</v>
      </c>
      <c r="Q7221">
        <v>1.504883585</v>
      </c>
    </row>
    <row r="7222" spans="1:17">
      <c r="A7222" t="s">
        <v>18196</v>
      </c>
      <c r="B7222" s="14" t="s">
        <v>2123</v>
      </c>
      <c r="C7222">
        <v>5.7159077089999997</v>
      </c>
      <c r="D7222">
        <v>26.512422239999999</v>
      </c>
      <c r="E7222">
        <v>19.95338752</v>
      </c>
      <c r="F7222">
        <v>30.83009302</v>
      </c>
      <c r="G7222">
        <v>14.558696579999999</v>
      </c>
      <c r="H7222">
        <v>8.9180976330000004</v>
      </c>
      <c r="I7222">
        <v>18.234169059999999</v>
      </c>
      <c r="J7222">
        <v>39.083532550000001</v>
      </c>
      <c r="K7222">
        <v>28.84734787</v>
      </c>
      <c r="L7222">
        <v>5.4174601029999998</v>
      </c>
      <c r="M7222">
        <v>2.0572407429999999</v>
      </c>
      <c r="N7222">
        <v>19.112574559999999</v>
      </c>
      <c r="O7222">
        <v>2.7694815149999998</v>
      </c>
      <c r="P7222">
        <v>53.758751590000003</v>
      </c>
      <c r="Q7222">
        <v>13.261384570000001</v>
      </c>
    </row>
    <row r="7223" spans="1:17">
      <c r="A7223" t="s">
        <v>18197</v>
      </c>
      <c r="B7223" s="14" t="s">
        <v>5466</v>
      </c>
      <c r="C7223">
        <v>2.9158351200000001</v>
      </c>
      <c r="D7223">
        <v>9.1453644490000006</v>
      </c>
      <c r="E7223">
        <v>7.8531979830000003</v>
      </c>
      <c r="F7223">
        <v>8.9616299280000007</v>
      </c>
      <c r="G7223">
        <v>7.1551442310000004</v>
      </c>
      <c r="H7223">
        <v>5.4813300189999996</v>
      </c>
      <c r="I7223">
        <v>6.7140307159999999</v>
      </c>
      <c r="J7223">
        <v>12.80126961</v>
      </c>
      <c r="K7223">
        <v>11.6264331</v>
      </c>
      <c r="L7223">
        <v>5.3332421859999997</v>
      </c>
      <c r="M7223">
        <v>3.8295818019999999</v>
      </c>
      <c r="N7223">
        <v>5.1456767860000001</v>
      </c>
      <c r="O7223">
        <v>2.8893056600000002</v>
      </c>
      <c r="P7223">
        <v>7.7823198900000001</v>
      </c>
      <c r="Q7223">
        <v>6.5408009869999999</v>
      </c>
    </row>
    <row r="7224" spans="1:17">
      <c r="A7224" t="s">
        <v>18198</v>
      </c>
      <c r="B7224" s="14" t="s">
        <v>8121</v>
      </c>
      <c r="C7224">
        <v>9.7241932480000006</v>
      </c>
      <c r="D7224">
        <v>6.8666221460000001</v>
      </c>
      <c r="E7224">
        <v>8.1793017829999997</v>
      </c>
      <c r="F7224">
        <v>7.1559954819999998</v>
      </c>
      <c r="G7224">
        <v>7.3464394779999997</v>
      </c>
      <c r="H7224">
        <v>8.7530318079999994</v>
      </c>
      <c r="I7224">
        <v>11.07889174</v>
      </c>
      <c r="J7224">
        <v>13.868321229999999</v>
      </c>
      <c r="K7224">
        <v>13.92341092</v>
      </c>
      <c r="L7224">
        <v>4.9922486160000004</v>
      </c>
      <c r="M7224">
        <v>0.583313784</v>
      </c>
      <c r="N7224">
        <v>5.4691608489999997</v>
      </c>
      <c r="O7224">
        <v>6.3942911789999997</v>
      </c>
      <c r="P7224">
        <v>10.48611111</v>
      </c>
      <c r="Q7224">
        <v>4.5957475849999998</v>
      </c>
    </row>
    <row r="7225" spans="1:17">
      <c r="A7225" t="s">
        <v>18199</v>
      </c>
      <c r="B7225" s="14" t="s">
        <v>18200</v>
      </c>
      <c r="C7225">
        <v>3.2689261109999999</v>
      </c>
      <c r="D7225">
        <v>0.67589814800000003</v>
      </c>
      <c r="E7225">
        <v>0.57962346899999995</v>
      </c>
      <c r="F7225">
        <v>0.17798583800000001</v>
      </c>
      <c r="G7225">
        <v>0.52685019799999999</v>
      </c>
      <c r="H7225">
        <v>0.167393073</v>
      </c>
      <c r="I7225">
        <v>1.2712370559999999</v>
      </c>
      <c r="J7225">
        <v>0.93931347300000001</v>
      </c>
      <c r="K7225">
        <v>0.88976848399999997</v>
      </c>
      <c r="L7225">
        <v>2.3408954689999999</v>
      </c>
      <c r="M7225">
        <v>0.83664742299999995</v>
      </c>
      <c r="N7225">
        <v>1.182036152</v>
      </c>
      <c r="O7225">
        <v>2.6548606810000002</v>
      </c>
      <c r="P7225">
        <v>0.78470804199999999</v>
      </c>
      <c r="Q7225">
        <v>0.89886605399999997</v>
      </c>
    </row>
    <row r="7226" spans="1:17">
      <c r="A7226" t="s">
        <v>18201</v>
      </c>
      <c r="B7226" s="14" t="s">
        <v>18202</v>
      </c>
      <c r="C7226">
        <v>322.36795430000001</v>
      </c>
      <c r="D7226">
        <v>4.6483328559999997</v>
      </c>
      <c r="E7226">
        <v>4.058702909</v>
      </c>
      <c r="F7226">
        <v>3.8947247429999998</v>
      </c>
      <c r="G7226">
        <v>3.9526801389999999</v>
      </c>
      <c r="H7226">
        <v>15.01801938</v>
      </c>
      <c r="I7226">
        <v>2.7817485230000001</v>
      </c>
      <c r="J7226">
        <v>1.8136112929999999</v>
      </c>
      <c r="K7226">
        <v>14.710747599999999</v>
      </c>
      <c r="L7226">
        <v>220.56444379999999</v>
      </c>
      <c r="M7226">
        <v>10.984620319999999</v>
      </c>
      <c r="N7226">
        <v>2.233844827</v>
      </c>
      <c r="O7226">
        <v>16.900141900000001</v>
      </c>
      <c r="P7226">
        <v>1.0016505170000001</v>
      </c>
      <c r="Q7226">
        <v>11.145869879999999</v>
      </c>
    </row>
    <row r="7227" spans="1:17">
      <c r="A7227" t="e">
        <v>#N/A</v>
      </c>
      <c r="B7227" s="14" t="s">
        <v>18203</v>
      </c>
      <c r="C7227">
        <v>0</v>
      </c>
      <c r="D7227">
        <v>1.1580714190000001</v>
      </c>
      <c r="E7227">
        <v>0</v>
      </c>
      <c r="F7227">
        <v>0</v>
      </c>
      <c r="G7227">
        <v>0</v>
      </c>
      <c r="H7227">
        <v>0</v>
      </c>
      <c r="I7227">
        <v>0</v>
      </c>
      <c r="J7227">
        <v>0.66269509699999996</v>
      </c>
      <c r="K7227">
        <v>2.3714645239999999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</row>
    <row r="7228" spans="1:17">
      <c r="A7228" t="s">
        <v>18201</v>
      </c>
      <c r="B7228" s="14" t="s">
        <v>18204</v>
      </c>
      <c r="C7228">
        <v>277.7102754</v>
      </c>
      <c r="D7228">
        <v>528.50687170000003</v>
      </c>
      <c r="E7228">
        <v>297.74232790000002</v>
      </c>
      <c r="F7228">
        <v>568.65615360000004</v>
      </c>
      <c r="G7228">
        <v>525.44199170000002</v>
      </c>
      <c r="H7228">
        <v>824.74566909999999</v>
      </c>
      <c r="I7228">
        <v>321.19922939999998</v>
      </c>
      <c r="J7228">
        <v>421.40300999999999</v>
      </c>
      <c r="K7228">
        <v>791.1961771</v>
      </c>
      <c r="L7228">
        <v>651.21796140000004</v>
      </c>
      <c r="M7228">
        <v>218.28616270000001</v>
      </c>
      <c r="N7228">
        <v>240.2274342</v>
      </c>
      <c r="O7228">
        <v>274.4160541</v>
      </c>
      <c r="P7228">
        <v>314.64517949999998</v>
      </c>
      <c r="Q7228">
        <v>417.1976062</v>
      </c>
    </row>
    <row r="7229" spans="1:17">
      <c r="A7229" t="s">
        <v>18205</v>
      </c>
      <c r="B7229" s="14" t="s">
        <v>3735</v>
      </c>
      <c r="C7229">
        <v>77.683397209999995</v>
      </c>
      <c r="D7229">
        <v>22.41132953</v>
      </c>
      <c r="E7229">
        <v>22.18110948</v>
      </c>
      <c r="F7229">
        <v>16.846845170000002</v>
      </c>
      <c r="G7229">
        <v>16.911691650000002</v>
      </c>
      <c r="H7229">
        <v>32.652852330000002</v>
      </c>
      <c r="I7229">
        <v>24.255449980000002</v>
      </c>
      <c r="J7229">
        <v>25.438479950000001</v>
      </c>
      <c r="K7229">
        <v>32.267311540000001</v>
      </c>
      <c r="L7229">
        <v>46.673880879999999</v>
      </c>
      <c r="M7229">
        <v>27.60728374</v>
      </c>
      <c r="N7229">
        <v>16.197498849999999</v>
      </c>
      <c r="O7229">
        <v>40.84926652</v>
      </c>
      <c r="P7229">
        <v>22.003529839999999</v>
      </c>
      <c r="Q7229">
        <v>36.789587449999999</v>
      </c>
    </row>
    <row r="7230" spans="1:17">
      <c r="A7230" t="s">
        <v>18206</v>
      </c>
      <c r="B7230" s="14" t="s">
        <v>18207</v>
      </c>
      <c r="C7230">
        <v>8.0189190680000006</v>
      </c>
      <c r="D7230">
        <v>1.77645907</v>
      </c>
      <c r="E7230">
        <v>0.42655785400000001</v>
      </c>
      <c r="F7230">
        <v>1.6372969070000001</v>
      </c>
      <c r="G7230">
        <v>2.0770758499999999</v>
      </c>
      <c r="H7230">
        <v>1.5398537510000001</v>
      </c>
      <c r="I7230">
        <v>5.8470733519999998</v>
      </c>
      <c r="J7230">
        <v>1.0165614110000001</v>
      </c>
      <c r="K7230">
        <v>7.2755610639999997</v>
      </c>
      <c r="L7230">
        <v>10.133630869999999</v>
      </c>
      <c r="M7230">
        <v>15.39268802</v>
      </c>
      <c r="N7230">
        <v>1.4827615890000001</v>
      </c>
      <c r="O7230">
        <v>0</v>
      </c>
      <c r="P7230">
        <v>1.2030920220000001</v>
      </c>
      <c r="Q7230">
        <v>5.5124633430000003</v>
      </c>
    </row>
    <row r="7231" spans="1:17">
      <c r="A7231" t="s">
        <v>18208</v>
      </c>
      <c r="B7231" s="14" t="s">
        <v>18209</v>
      </c>
      <c r="C7231">
        <v>161.5188498</v>
      </c>
      <c r="D7231">
        <v>14.63802274</v>
      </c>
      <c r="E7231">
        <v>12.301928520000001</v>
      </c>
      <c r="F7231">
        <v>8.9942176739999997</v>
      </c>
      <c r="G7231">
        <v>16.164265830000002</v>
      </c>
      <c r="H7231">
        <v>16.917859880000002</v>
      </c>
      <c r="I7231">
        <v>96.359768829999993</v>
      </c>
      <c r="J7231">
        <v>26.75815536</v>
      </c>
      <c r="K7231">
        <v>73.272983870000004</v>
      </c>
      <c r="L7231">
        <v>127.5711531</v>
      </c>
      <c r="M7231">
        <v>169.1143324</v>
      </c>
      <c r="N7231">
        <v>18.100674810000001</v>
      </c>
      <c r="O7231">
        <v>213.43470869999999</v>
      </c>
      <c r="P7231">
        <v>11.565724639999999</v>
      </c>
      <c r="Q7231">
        <v>49.207922779999997</v>
      </c>
    </row>
    <row r="7232" spans="1:17">
      <c r="A7232" t="s">
        <v>18208</v>
      </c>
      <c r="B7232" s="14" t="s">
        <v>6175</v>
      </c>
      <c r="C7232">
        <v>5.4338727889999996</v>
      </c>
      <c r="D7232">
        <v>0.63729781699999999</v>
      </c>
      <c r="E7232">
        <v>0.47608082499999999</v>
      </c>
      <c r="F7232">
        <v>0.435091799</v>
      </c>
      <c r="G7232">
        <v>0.55195772099999996</v>
      </c>
      <c r="H7232">
        <v>2.455184773</v>
      </c>
      <c r="I7232">
        <v>1.398409958</v>
      </c>
      <c r="J7232">
        <v>0.48624996300000001</v>
      </c>
      <c r="K7232">
        <v>1.595048507</v>
      </c>
      <c r="L7232">
        <v>2.019667144</v>
      </c>
      <c r="M7232">
        <v>4.2949412010000003</v>
      </c>
      <c r="N7232">
        <v>0.82745441600000003</v>
      </c>
      <c r="O7232">
        <v>1.4159755110000001</v>
      </c>
      <c r="P7232">
        <v>1.1029895510000001</v>
      </c>
      <c r="Q7232">
        <v>1.3183832609999999</v>
      </c>
    </row>
    <row r="7233" spans="1:17">
      <c r="A7233" t="s">
        <v>18210</v>
      </c>
      <c r="B7233" s="14" t="s">
        <v>1532</v>
      </c>
      <c r="C7233">
        <v>3.949639747</v>
      </c>
      <c r="D7233">
        <v>5.5298574809999996</v>
      </c>
      <c r="E7233">
        <v>3.916205793</v>
      </c>
      <c r="F7233">
        <v>5.0429037020000003</v>
      </c>
      <c r="G7233">
        <v>3.614752953</v>
      </c>
      <c r="H7233">
        <v>1.243841314</v>
      </c>
      <c r="I7233">
        <v>11.75006745</v>
      </c>
      <c r="J7233">
        <v>12.32716823</v>
      </c>
      <c r="K7233">
        <v>12.18392064</v>
      </c>
      <c r="L7233">
        <v>5.5402544840000001</v>
      </c>
      <c r="M7233">
        <v>8.6429295489999998</v>
      </c>
      <c r="N7233">
        <v>4.8298472380000002</v>
      </c>
      <c r="O7233">
        <v>5.7738649479999999</v>
      </c>
      <c r="P7233">
        <v>5.9612657379999998</v>
      </c>
      <c r="Q7233">
        <v>4.5070819740000001</v>
      </c>
    </row>
    <row r="7234" spans="1:17">
      <c r="A7234" t="s">
        <v>18211</v>
      </c>
      <c r="B7234" s="14" t="s">
        <v>8515</v>
      </c>
      <c r="C7234">
        <v>61.674058369999997</v>
      </c>
      <c r="D7234">
        <v>503.78480530000002</v>
      </c>
      <c r="E7234">
        <v>450.03290049999998</v>
      </c>
      <c r="F7234">
        <v>550.2867804</v>
      </c>
      <c r="G7234">
        <v>381.7278177</v>
      </c>
      <c r="H7234">
        <v>1166.4313259999999</v>
      </c>
      <c r="I7234">
        <v>486.73675329999998</v>
      </c>
      <c r="J7234">
        <v>691.16575909999995</v>
      </c>
      <c r="K7234">
        <v>725.79314099999999</v>
      </c>
      <c r="L7234">
        <v>306.40509220000001</v>
      </c>
      <c r="M7234">
        <v>70.799603829999995</v>
      </c>
      <c r="N7234">
        <v>320.80332149999998</v>
      </c>
      <c r="O7234">
        <v>70.981214570000006</v>
      </c>
      <c r="P7234">
        <v>773.99154929999997</v>
      </c>
      <c r="Q7234">
        <v>595.21690579999995</v>
      </c>
    </row>
    <row r="7235" spans="1:17">
      <c r="A7235" t="s">
        <v>18212</v>
      </c>
      <c r="B7235" s="14" t="s">
        <v>7336</v>
      </c>
      <c r="C7235">
        <v>1.5276485769999999</v>
      </c>
      <c r="D7235">
        <v>4.8507627759999998</v>
      </c>
      <c r="E7235">
        <v>3.52133765</v>
      </c>
      <c r="F7235">
        <v>4.1588552749999996</v>
      </c>
      <c r="G7235">
        <v>3.2534879010000002</v>
      </c>
      <c r="H7235">
        <v>1.173402735</v>
      </c>
      <c r="I7235">
        <v>5.9407995580000001</v>
      </c>
      <c r="J7235">
        <v>12.58793831</v>
      </c>
      <c r="K7235">
        <v>15.01537649</v>
      </c>
      <c r="L7235">
        <v>2.895769365</v>
      </c>
      <c r="M7235">
        <v>2.9323924770000001</v>
      </c>
      <c r="N7235">
        <v>6.0261186179999999</v>
      </c>
      <c r="O7235">
        <v>1.127891714</v>
      </c>
      <c r="P7235">
        <v>9.3206253669999999</v>
      </c>
      <c r="Q7235">
        <v>5.6008258880000001</v>
      </c>
    </row>
    <row r="7236" spans="1:17">
      <c r="A7236" t="s">
        <v>18213</v>
      </c>
      <c r="B7236" s="14" t="s">
        <v>6241</v>
      </c>
      <c r="C7236">
        <v>1.4490327439999999</v>
      </c>
      <c r="D7236">
        <v>6.0991761420000001</v>
      </c>
      <c r="E7236">
        <v>9.0954108080000005</v>
      </c>
      <c r="F7236">
        <v>7.6924230099999997</v>
      </c>
      <c r="G7236">
        <v>7.2564041670000003</v>
      </c>
      <c r="H7236">
        <v>1.113017097</v>
      </c>
      <c r="I7236">
        <v>25.357833899999999</v>
      </c>
      <c r="J7236">
        <v>4.2249718989999998</v>
      </c>
      <c r="K7236">
        <v>8.5455932150000002</v>
      </c>
      <c r="L7236">
        <v>6.4090770700000004</v>
      </c>
      <c r="M7236">
        <v>2.78148573</v>
      </c>
      <c r="N7236">
        <v>10.8961299</v>
      </c>
      <c r="O7236">
        <v>3.209544492</v>
      </c>
      <c r="P7236">
        <v>7.8264302050000003</v>
      </c>
      <c r="Q7236">
        <v>6.9727825799999996</v>
      </c>
    </row>
    <row r="7237" spans="1:17">
      <c r="A7237" t="s">
        <v>18214</v>
      </c>
      <c r="B7237" s="14" t="s">
        <v>5660</v>
      </c>
      <c r="C7237">
        <v>2.6911834429999999</v>
      </c>
      <c r="D7237">
        <v>2.9809362070000001</v>
      </c>
      <c r="E7237">
        <v>4.0603860200000002</v>
      </c>
      <c r="F7237">
        <v>2.764070153</v>
      </c>
      <c r="G7237">
        <v>2.577067054</v>
      </c>
      <c r="H7237">
        <v>2.4429670290000001</v>
      </c>
      <c r="I7237">
        <v>4.2813878330000001</v>
      </c>
      <c r="J7237">
        <v>4.0009038700000001</v>
      </c>
      <c r="K7237">
        <v>4.5504582899999999</v>
      </c>
      <c r="L7237">
        <v>2.4733743600000002</v>
      </c>
      <c r="M7237">
        <v>0.46962288699999999</v>
      </c>
      <c r="N7237">
        <v>2.2015964440000002</v>
      </c>
      <c r="O7237">
        <v>2.4385312859999999</v>
      </c>
      <c r="P7237">
        <v>3.8908052999999998</v>
      </c>
      <c r="Q7237">
        <v>4.3727419530000002</v>
      </c>
    </row>
    <row r="7238" spans="1:17">
      <c r="A7238" t="s">
        <v>18215</v>
      </c>
      <c r="B7238" s="14" t="s">
        <v>6067</v>
      </c>
      <c r="C7238">
        <v>1.5736637579999999</v>
      </c>
      <c r="D7238">
        <v>5.6775129030000002</v>
      </c>
      <c r="E7238">
        <v>4.1376344060000001</v>
      </c>
      <c r="F7238">
        <v>4.6819382960000002</v>
      </c>
      <c r="G7238">
        <v>4.5031577299999999</v>
      </c>
      <c r="H7238">
        <v>3.0218686840000002</v>
      </c>
      <c r="I7238">
        <v>4.5898093480000002</v>
      </c>
      <c r="J7238">
        <v>5.7283263169999996</v>
      </c>
      <c r="K7238">
        <v>5.2012142450000001</v>
      </c>
      <c r="L7238">
        <v>3.1250418560000002</v>
      </c>
      <c r="M7238">
        <v>3.8837838310000001</v>
      </c>
      <c r="N7238">
        <v>3.3255186440000002</v>
      </c>
      <c r="O7238">
        <v>2.9876543720000002</v>
      </c>
      <c r="P7238">
        <v>5.3291016769999997</v>
      </c>
      <c r="Q7238">
        <v>5.7180179100000004</v>
      </c>
    </row>
    <row r="7239" spans="1:17">
      <c r="A7239" t="e">
        <v>#N/A</v>
      </c>
      <c r="B7239" s="14" t="s">
        <v>18216</v>
      </c>
      <c r="C7239">
        <v>4.550681344</v>
      </c>
      <c r="D7239">
        <v>4.3349516379999997</v>
      </c>
      <c r="E7239">
        <v>6.8505426409999997</v>
      </c>
      <c r="F7239">
        <v>7.8668432819999996</v>
      </c>
      <c r="G7239">
        <v>5.5007224519999998</v>
      </c>
      <c r="H7239">
        <v>6.3791517100000004</v>
      </c>
      <c r="I7239">
        <v>4.9772607869999996</v>
      </c>
      <c r="J7239">
        <v>13.47041885</v>
      </c>
      <c r="K7239">
        <v>2.6837400179999999</v>
      </c>
      <c r="L7239">
        <v>2.7316137220000001</v>
      </c>
      <c r="M7239">
        <v>1.3102866660000001</v>
      </c>
      <c r="N7239">
        <v>13.79989464</v>
      </c>
      <c r="O7239">
        <v>2.7718793339999999</v>
      </c>
      <c r="P7239">
        <v>29.15327284</v>
      </c>
      <c r="Q7239">
        <v>13.60803967</v>
      </c>
    </row>
    <row r="7240" spans="1:17">
      <c r="A7240" t="s">
        <v>18217</v>
      </c>
      <c r="B7240" s="14" t="s">
        <v>2643</v>
      </c>
      <c r="C7240">
        <v>3.3150320529999999</v>
      </c>
      <c r="D7240">
        <v>1.431439299</v>
      </c>
      <c r="E7240">
        <v>1.2194331469999999</v>
      </c>
      <c r="F7240">
        <v>1.238999373</v>
      </c>
      <c r="G7240">
        <v>1.4747709520000001</v>
      </c>
      <c r="H7240">
        <v>1.2515763689999999</v>
      </c>
      <c r="I7240">
        <v>5.0801918940000004</v>
      </c>
      <c r="J7240">
        <v>7.7069185710000001</v>
      </c>
      <c r="K7240">
        <v>2.7528347370000001</v>
      </c>
      <c r="L7240">
        <v>2.5206545089999999</v>
      </c>
      <c r="M7240">
        <v>1.6178029249999999</v>
      </c>
      <c r="N7240">
        <v>16.31831244</v>
      </c>
      <c r="O7240">
        <v>2.1779051909999998</v>
      </c>
      <c r="P7240">
        <v>6.0020378579999996</v>
      </c>
      <c r="Q7240">
        <v>2.1629856169999999</v>
      </c>
    </row>
    <row r="7241" spans="1:17">
      <c r="A7241" t="s">
        <v>18218</v>
      </c>
      <c r="B7241" s="14" t="s">
        <v>18219</v>
      </c>
      <c r="C7241">
        <v>0</v>
      </c>
      <c r="D7241">
        <v>13.62581904</v>
      </c>
      <c r="E7241">
        <v>7.7899749979999999</v>
      </c>
      <c r="F7241">
        <v>18.737953489999999</v>
      </c>
      <c r="G7241">
        <v>8.5980137410000008</v>
      </c>
      <c r="H7241">
        <v>0</v>
      </c>
      <c r="I7241">
        <v>17.085065400000001</v>
      </c>
      <c r="J7241">
        <v>36.38713078</v>
      </c>
      <c r="K7241">
        <v>23.91647201</v>
      </c>
      <c r="L7241">
        <v>7.4025814179999996</v>
      </c>
      <c r="M7241">
        <v>0</v>
      </c>
      <c r="N7241">
        <v>30.328258330000001</v>
      </c>
      <c r="O7241">
        <v>6.4873771649999998</v>
      </c>
      <c r="P7241">
        <v>17.13766189</v>
      </c>
      <c r="Q7241">
        <v>6.0402523869999998</v>
      </c>
    </row>
    <row r="7242" spans="1:17">
      <c r="A7242" t="e">
        <v>#N/A</v>
      </c>
      <c r="B7242" s="14" t="s">
        <v>18220</v>
      </c>
      <c r="C7242">
        <v>15.026669549999999</v>
      </c>
      <c r="D7242">
        <v>0.86092511400000005</v>
      </c>
      <c r="E7242">
        <v>0.63394953399999998</v>
      </c>
      <c r="F7242">
        <v>0.67005228900000002</v>
      </c>
      <c r="G7242">
        <v>0.76055203100000002</v>
      </c>
      <c r="H7242">
        <v>1.1940145769999999</v>
      </c>
      <c r="I7242">
        <v>3.4003996220000001</v>
      </c>
      <c r="J7242">
        <v>1.773561658</v>
      </c>
      <c r="K7242">
        <v>3.4084223489999999</v>
      </c>
      <c r="L7242">
        <v>6.0569741620000004</v>
      </c>
      <c r="M7242">
        <v>3.4812195930000001</v>
      </c>
      <c r="N7242">
        <v>1.2455569440000001</v>
      </c>
      <c r="O7242">
        <v>7.7470027809999999</v>
      </c>
      <c r="P7242">
        <v>0.81627604899999995</v>
      </c>
      <c r="Q7242">
        <v>4.986808119</v>
      </c>
    </row>
    <row r="7243" spans="1:17">
      <c r="A7243" t="s">
        <v>18221</v>
      </c>
      <c r="B7243" s="14" t="s">
        <v>1657</v>
      </c>
      <c r="C7243">
        <v>4.6516339589999998</v>
      </c>
      <c r="D7243">
        <v>0.72888506099999995</v>
      </c>
      <c r="E7243">
        <v>0.78456176799999999</v>
      </c>
      <c r="F7243">
        <v>0.95748883200000001</v>
      </c>
      <c r="G7243">
        <v>0.66610985599999994</v>
      </c>
      <c r="H7243">
        <v>0.82788291000000003</v>
      </c>
      <c r="I7243">
        <v>11.08534429</v>
      </c>
      <c r="J7243">
        <v>2.8621509939999998</v>
      </c>
      <c r="K7243">
        <v>2.9337100970000001</v>
      </c>
      <c r="L7243">
        <v>3.1542318069999999</v>
      </c>
      <c r="M7243">
        <v>1.5244681410000001</v>
      </c>
      <c r="N7243">
        <v>1.230746433</v>
      </c>
      <c r="O7243">
        <v>2.638615905</v>
      </c>
      <c r="P7243">
        <v>1.2936544430000001</v>
      </c>
      <c r="Q7243">
        <v>1.793822206</v>
      </c>
    </row>
    <row r="7244" spans="1:17">
      <c r="A7244" t="s">
        <v>18222</v>
      </c>
      <c r="B7244" s="14" t="s">
        <v>18223</v>
      </c>
      <c r="C7244">
        <v>6.3274923190000001</v>
      </c>
      <c r="D7244">
        <v>0.65415065900000002</v>
      </c>
      <c r="E7244">
        <v>0.53853473699999999</v>
      </c>
      <c r="F7244">
        <v>0.28709836799999999</v>
      </c>
      <c r="G7244">
        <v>0.36421316399999998</v>
      </c>
      <c r="H7244">
        <v>0.64802834099999995</v>
      </c>
      <c r="I7244">
        <v>1.2303341270000001</v>
      </c>
      <c r="J7244">
        <v>0.32085543999999999</v>
      </c>
      <c r="K7244">
        <v>1.148186092</v>
      </c>
      <c r="L7244">
        <v>2.132306394</v>
      </c>
      <c r="M7244">
        <v>1.6194554299999999</v>
      </c>
      <c r="N7244">
        <v>0.31200090600000002</v>
      </c>
      <c r="O7244">
        <v>1.8686826969999999</v>
      </c>
      <c r="P7244">
        <v>0.25315317300000001</v>
      </c>
      <c r="Q7244">
        <v>1.159925892</v>
      </c>
    </row>
    <row r="7245" spans="1:17">
      <c r="A7245" t="s">
        <v>18222</v>
      </c>
      <c r="B7245" s="14" t="s">
        <v>5353</v>
      </c>
      <c r="C7245">
        <v>2.671244062</v>
      </c>
      <c r="D7245">
        <v>3.6689740049999999</v>
      </c>
      <c r="E7245">
        <v>2.9839736050000001</v>
      </c>
      <c r="F7245">
        <v>2.9088672940000002</v>
      </c>
      <c r="G7245">
        <v>2.906025267</v>
      </c>
      <c r="H7245">
        <v>7.4891076029999999</v>
      </c>
      <c r="I7245">
        <v>3.1164220189999998</v>
      </c>
      <c r="J7245">
        <v>11.649031020000001</v>
      </c>
      <c r="K7245">
        <v>3.7566084210000001</v>
      </c>
      <c r="L7245">
        <v>4.0508304519999996</v>
      </c>
      <c r="M7245">
        <v>2.0510308749999999</v>
      </c>
      <c r="N7245">
        <v>1.8440208810000001</v>
      </c>
      <c r="O7245">
        <v>2.3666757569999999</v>
      </c>
      <c r="P7245">
        <v>7.2138829510000004</v>
      </c>
      <c r="Q7245">
        <v>4.2234882469999997</v>
      </c>
    </row>
    <row r="7246" spans="1:17">
      <c r="A7246" t="s">
        <v>18224</v>
      </c>
      <c r="B7246" s="14" t="s">
        <v>8868</v>
      </c>
      <c r="C7246">
        <v>9.3402918380000006</v>
      </c>
      <c r="D7246">
        <v>4.2861738640000002</v>
      </c>
      <c r="E7246">
        <v>2.4842343530000002</v>
      </c>
      <c r="F7246">
        <v>2.1795357850000001</v>
      </c>
      <c r="G7246">
        <v>2.0161169729999999</v>
      </c>
      <c r="H7246">
        <v>1.665479946</v>
      </c>
      <c r="I7246">
        <v>4.3782205139999997</v>
      </c>
      <c r="J7246">
        <v>2.664162761</v>
      </c>
      <c r="K7246">
        <v>2.5725984300000002</v>
      </c>
      <c r="L7246">
        <v>8.4310499189999994</v>
      </c>
      <c r="M7246">
        <v>0</v>
      </c>
      <c r="N7246">
        <v>2.714004654</v>
      </c>
      <c r="O7246">
        <v>4.8026503810000003</v>
      </c>
      <c r="P7246">
        <v>3.052918891</v>
      </c>
      <c r="Q7246">
        <v>3.898353519</v>
      </c>
    </row>
    <row r="7247" spans="1:17">
      <c r="A7247" t="s">
        <v>18225</v>
      </c>
      <c r="B7247" s="14" t="s">
        <v>18226</v>
      </c>
      <c r="C7247">
        <v>2.7903671079999999</v>
      </c>
      <c r="D7247">
        <v>2.4726389759999998</v>
      </c>
      <c r="E7247">
        <v>3.8591957219999999</v>
      </c>
      <c r="F7247">
        <v>7.2166442479999997</v>
      </c>
      <c r="G7247">
        <v>1.445532517</v>
      </c>
      <c r="H7247">
        <v>0</v>
      </c>
      <c r="I7247">
        <v>0</v>
      </c>
      <c r="J7247">
        <v>7.074717927</v>
      </c>
      <c r="K7247">
        <v>1.2658493070000001</v>
      </c>
      <c r="L7247">
        <v>7.052459324</v>
      </c>
      <c r="M7247">
        <v>0</v>
      </c>
      <c r="N7247">
        <v>3.4397397230000002</v>
      </c>
      <c r="O7247">
        <v>3.0902708790000002</v>
      </c>
      <c r="P7247">
        <v>1.255930523</v>
      </c>
      <c r="Q7247">
        <v>3.8363765160000001</v>
      </c>
    </row>
    <row r="7248" spans="1:17">
      <c r="A7248" t="s">
        <v>18227</v>
      </c>
      <c r="B7248" s="14" t="s">
        <v>5904</v>
      </c>
      <c r="C7248">
        <v>17.489350129999998</v>
      </c>
      <c r="D7248">
        <v>29.870965120000001</v>
      </c>
      <c r="E7248">
        <v>16.50580768</v>
      </c>
      <c r="F7248">
        <v>24.804749900000001</v>
      </c>
      <c r="G7248">
        <v>11.59322345</v>
      </c>
      <c r="H7248">
        <v>13.43375144</v>
      </c>
      <c r="I7248">
        <v>12.34115892</v>
      </c>
      <c r="J7248">
        <v>30.610719419999999</v>
      </c>
      <c r="K7248">
        <v>23.03430706</v>
      </c>
      <c r="L7248">
        <v>19.606222299999999</v>
      </c>
      <c r="M7248">
        <v>18.410243659999999</v>
      </c>
      <c r="N7248">
        <v>27.470926810000002</v>
      </c>
      <c r="O7248">
        <v>31.24044331</v>
      </c>
      <c r="P7248">
        <v>74.317229440000006</v>
      </c>
      <c r="Q7248">
        <v>27.535959309999999</v>
      </c>
    </row>
    <row r="7249" spans="1:17">
      <c r="A7249" t="s">
        <v>18228</v>
      </c>
      <c r="B7249" s="14" t="s">
        <v>8064</v>
      </c>
      <c r="C7249">
        <v>24.40520386</v>
      </c>
      <c r="D7249">
        <v>1.166122901</v>
      </c>
      <c r="E7249">
        <v>0.66183194300000003</v>
      </c>
      <c r="F7249">
        <v>0.71651502300000003</v>
      </c>
      <c r="G7249">
        <v>0.74370386700000002</v>
      </c>
      <c r="H7249">
        <v>0</v>
      </c>
      <c r="I7249">
        <v>2.7914185640000002</v>
      </c>
      <c r="J7249">
        <v>2.1838990219999999</v>
      </c>
      <c r="K7249">
        <v>5.210077332</v>
      </c>
      <c r="L7249">
        <v>4.8378399999999999</v>
      </c>
      <c r="M7249">
        <v>5.511402779</v>
      </c>
      <c r="N7249">
        <v>0.64888716899999999</v>
      </c>
      <c r="O7249">
        <v>12.719168209999999</v>
      </c>
      <c r="P7249">
        <v>1.2923132150000001</v>
      </c>
      <c r="Q7249">
        <v>1.9737557050000001</v>
      </c>
    </row>
    <row r="7250" spans="1:17">
      <c r="A7250" t="s">
        <v>18229</v>
      </c>
      <c r="B7250" s="14" t="s">
        <v>4793</v>
      </c>
      <c r="C7250">
        <v>5.4458153669999998</v>
      </c>
      <c r="D7250">
        <v>15.38198818</v>
      </c>
      <c r="E7250">
        <v>18.15355228</v>
      </c>
      <c r="F7250">
        <v>24.894709630000001</v>
      </c>
      <c r="G7250">
        <v>15.43807548</v>
      </c>
      <c r="H7250">
        <v>22.832139189999999</v>
      </c>
      <c r="I7250">
        <v>11.25079719</v>
      </c>
      <c r="J7250">
        <v>23.587576030000001</v>
      </c>
      <c r="K7250">
        <v>13.17596114</v>
      </c>
      <c r="L7250">
        <v>10.32294046</v>
      </c>
      <c r="M7250">
        <v>6.0978725620000001</v>
      </c>
      <c r="N7250">
        <v>15.83187457</v>
      </c>
      <c r="O7250">
        <v>8.5440895959999992</v>
      </c>
      <c r="P7250">
        <v>22.264473840000001</v>
      </c>
      <c r="Q7250">
        <v>15.286484890000001</v>
      </c>
    </row>
    <row r="7251" spans="1:17">
      <c r="A7251" t="s">
        <v>18230</v>
      </c>
      <c r="B7251" s="14" t="s">
        <v>18231</v>
      </c>
      <c r="C7251">
        <v>1.9572243220000001</v>
      </c>
      <c r="D7251">
        <v>1.300772163</v>
      </c>
      <c r="E7251">
        <v>0</v>
      </c>
      <c r="F7251">
        <v>0.53283280099999997</v>
      </c>
      <c r="G7251">
        <v>0.33797600700000002</v>
      </c>
      <c r="H7251">
        <v>0</v>
      </c>
      <c r="I7251">
        <v>2.8542585549999999</v>
      </c>
      <c r="J7251">
        <v>0</v>
      </c>
      <c r="K7251">
        <v>1.7757886009999999</v>
      </c>
      <c r="L7251">
        <v>0</v>
      </c>
      <c r="M7251">
        <v>0</v>
      </c>
      <c r="N7251">
        <v>0</v>
      </c>
      <c r="O7251">
        <v>0</v>
      </c>
      <c r="P7251">
        <v>0.29364568299999999</v>
      </c>
      <c r="Q7251">
        <v>1.345459062</v>
      </c>
    </row>
    <row r="7252" spans="1:17">
      <c r="A7252" t="s">
        <v>18230</v>
      </c>
      <c r="B7252" s="14" t="s">
        <v>1719</v>
      </c>
      <c r="C7252">
        <v>17.47495618</v>
      </c>
      <c r="D7252">
        <v>3.245050156</v>
      </c>
      <c r="E7252">
        <v>4.2103675689999998</v>
      </c>
      <c r="F7252">
        <v>3.4281010109999999</v>
      </c>
      <c r="G7252">
        <v>3.0175978529999998</v>
      </c>
      <c r="H7252">
        <v>1.2830517560000001</v>
      </c>
      <c r="I7252">
        <v>11.992503900000001</v>
      </c>
      <c r="J7252">
        <v>6.0920937569999998</v>
      </c>
      <c r="K7252">
        <v>10.492291700000001</v>
      </c>
      <c r="L7252">
        <v>10.0674186</v>
      </c>
      <c r="M7252">
        <v>11.345761639999999</v>
      </c>
      <c r="N7252">
        <v>5.8922934099999997</v>
      </c>
      <c r="O7252">
        <v>6.5459129259999997</v>
      </c>
      <c r="P7252">
        <v>3.6628050509999999</v>
      </c>
      <c r="Q7252">
        <v>10.246252650000001</v>
      </c>
    </row>
    <row r="7253" spans="1:17">
      <c r="A7253" t="s">
        <v>18232</v>
      </c>
      <c r="B7253" s="14" t="s">
        <v>18233</v>
      </c>
      <c r="C7253">
        <v>0</v>
      </c>
      <c r="D7253">
        <v>0</v>
      </c>
      <c r="E7253">
        <v>0.86147958800000002</v>
      </c>
      <c r="F7253">
        <v>0.55111627900000004</v>
      </c>
      <c r="G7253">
        <v>0.52435983500000005</v>
      </c>
      <c r="H7253">
        <v>0</v>
      </c>
      <c r="I7253">
        <v>1.4760994000000001</v>
      </c>
      <c r="J7253">
        <v>0.38494788699999999</v>
      </c>
      <c r="K7253">
        <v>0.45918063100000001</v>
      </c>
      <c r="L7253">
        <v>0.63956126199999996</v>
      </c>
      <c r="M7253">
        <v>0</v>
      </c>
      <c r="N7253">
        <v>1.122973851</v>
      </c>
      <c r="O7253">
        <v>0</v>
      </c>
      <c r="P7253">
        <v>0.45558264100000001</v>
      </c>
      <c r="Q7253">
        <v>0</v>
      </c>
    </row>
    <row r="7254" spans="1:17">
      <c r="A7254" t="s">
        <v>18234</v>
      </c>
      <c r="B7254" s="14" t="s">
        <v>1571</v>
      </c>
      <c r="C7254">
        <v>360.89686260000002</v>
      </c>
      <c r="D7254">
        <v>2271.500865</v>
      </c>
      <c r="E7254">
        <v>1230.9131050000001</v>
      </c>
      <c r="F7254">
        <v>2954.1695089999998</v>
      </c>
      <c r="G7254">
        <v>1238.84871</v>
      </c>
      <c r="H7254">
        <v>5096.5586229999999</v>
      </c>
      <c r="I7254">
        <v>587.81889249999995</v>
      </c>
      <c r="J7254">
        <v>951.79311700000005</v>
      </c>
      <c r="K7254">
        <v>1795.2584549999999</v>
      </c>
      <c r="L7254">
        <v>178.3480697</v>
      </c>
      <c r="M7254">
        <v>141.95047600000001</v>
      </c>
      <c r="N7254">
        <v>534.31086379999999</v>
      </c>
      <c r="O7254">
        <v>137.8424483</v>
      </c>
      <c r="P7254">
        <v>2423.051606</v>
      </c>
      <c r="Q7254">
        <v>2844.2885809999998</v>
      </c>
    </row>
    <row r="7255" spans="1:17">
      <c r="A7255" t="s">
        <v>18235</v>
      </c>
      <c r="B7255" s="14" t="s">
        <v>2673</v>
      </c>
      <c r="C7255">
        <v>6.952429832</v>
      </c>
      <c r="D7255">
        <v>0.43125487899999998</v>
      </c>
      <c r="E7255">
        <v>0.38462017999999998</v>
      </c>
      <c r="F7255">
        <v>0.60567122399999995</v>
      </c>
      <c r="G7255">
        <v>0.62428834200000005</v>
      </c>
      <c r="H7255">
        <v>0.85443736800000003</v>
      </c>
      <c r="I7255">
        <v>5.2722095739999997</v>
      </c>
      <c r="J7255">
        <v>3.2786672569999999</v>
      </c>
      <c r="K7255">
        <v>3.7847615640000001</v>
      </c>
      <c r="L7255">
        <v>4.9200995689999996</v>
      </c>
      <c r="M7255">
        <v>2.6691024680000002</v>
      </c>
      <c r="N7255">
        <v>1.234136919</v>
      </c>
      <c r="O7255">
        <v>6.1597318530000003</v>
      </c>
      <c r="P7255">
        <v>1.5020421610000001</v>
      </c>
      <c r="Q7255">
        <v>2.676421596</v>
      </c>
    </row>
    <row r="7256" spans="1:17">
      <c r="A7256" t="s">
        <v>18236</v>
      </c>
      <c r="B7256" s="14" t="s">
        <v>18237</v>
      </c>
      <c r="C7256">
        <v>8.6293144000000002</v>
      </c>
      <c r="D7256">
        <v>18.297528419999999</v>
      </c>
      <c r="E7256">
        <v>14.426568619999999</v>
      </c>
      <c r="F7256">
        <v>22.485544180000002</v>
      </c>
      <c r="G7256">
        <v>8.5149776119999991</v>
      </c>
      <c r="H7256">
        <v>12.30963685</v>
      </c>
      <c r="I7256">
        <v>8.9887844060000006</v>
      </c>
      <c r="J7256">
        <v>18.28445009</v>
      </c>
      <c r="K7256">
        <v>22.369635509999998</v>
      </c>
      <c r="L7256">
        <v>21.031065269999999</v>
      </c>
      <c r="M7256">
        <v>11.83169303</v>
      </c>
      <c r="N7256">
        <v>33.58418116</v>
      </c>
      <c r="O7256">
        <v>12.287286</v>
      </c>
      <c r="P7256">
        <v>71.021933799999999</v>
      </c>
      <c r="Q7256">
        <v>30.507782200000001</v>
      </c>
    </row>
    <row r="7257" spans="1:17">
      <c r="A7257" t="s">
        <v>18238</v>
      </c>
      <c r="B7257" s="14" t="s">
        <v>18239</v>
      </c>
      <c r="C7257">
        <v>24.190965049999999</v>
      </c>
      <c r="D7257">
        <v>2.2967608899999998</v>
      </c>
      <c r="E7257">
        <v>3.4927770740000001</v>
      </c>
      <c r="F7257">
        <v>1.1760221850000001</v>
      </c>
      <c r="G7257">
        <v>2.6854244249999999</v>
      </c>
      <c r="H7257">
        <v>5.972570825</v>
      </c>
      <c r="I7257">
        <v>15.11921059</v>
      </c>
      <c r="J7257">
        <v>10.07629281</v>
      </c>
      <c r="K7257">
        <v>12.541971370000001</v>
      </c>
      <c r="L7257">
        <v>15.28524657</v>
      </c>
      <c r="M7257">
        <v>13.267337789999999</v>
      </c>
      <c r="N7257">
        <v>13.419302589999999</v>
      </c>
      <c r="O7257">
        <v>17.222764900000001</v>
      </c>
      <c r="P7257">
        <v>5.703360923</v>
      </c>
      <c r="Q7257">
        <v>3.5634961779999998</v>
      </c>
    </row>
    <row r="7258" spans="1:17">
      <c r="A7258" t="s">
        <v>18240</v>
      </c>
      <c r="B7258" s="14" t="s">
        <v>18241</v>
      </c>
      <c r="C7258">
        <v>9.3468847850000003</v>
      </c>
      <c r="D7258">
        <v>3.907983438</v>
      </c>
      <c r="E7258">
        <v>3.6694581620000002</v>
      </c>
      <c r="F7258">
        <v>2.9746575829999999</v>
      </c>
      <c r="G7258">
        <v>3.0916670389999998</v>
      </c>
      <c r="H7258">
        <v>6.6232855160000002</v>
      </c>
      <c r="I7258">
        <v>5.7594697659999996</v>
      </c>
      <c r="J7258">
        <v>6.4585837420000001</v>
      </c>
      <c r="K7258">
        <v>10.809554110000001</v>
      </c>
      <c r="L7258">
        <v>13.724980609999999</v>
      </c>
      <c r="M7258">
        <v>7.0756315350000003</v>
      </c>
      <c r="N7258">
        <v>9.1689842420000005</v>
      </c>
      <c r="O7258">
        <v>7.5813594789999996</v>
      </c>
      <c r="P7258">
        <v>5.2932980829999998</v>
      </c>
      <c r="Q7258">
        <v>4.434396317</v>
      </c>
    </row>
    <row r="7259" spans="1:17">
      <c r="A7259" t="s">
        <v>18242</v>
      </c>
      <c r="B7259" s="14" t="s">
        <v>7298</v>
      </c>
      <c r="C7259">
        <v>20.381579389999999</v>
      </c>
      <c r="D7259">
        <v>4.2083438639999997</v>
      </c>
      <c r="E7259">
        <v>4.4630173959999997</v>
      </c>
      <c r="F7259">
        <v>4.0402870479999997</v>
      </c>
      <c r="G7259">
        <v>5.0230003889999999</v>
      </c>
      <c r="H7259">
        <v>8.0556412329999993</v>
      </c>
      <c r="I7259">
        <v>3.75142847</v>
      </c>
      <c r="J7259">
        <v>4.5655151429999998</v>
      </c>
      <c r="K7259">
        <v>12.926583819999999</v>
      </c>
      <c r="L7259">
        <v>23.756008170000001</v>
      </c>
      <c r="M7259">
        <v>7.596774634</v>
      </c>
      <c r="N7259">
        <v>3.9760556340000002</v>
      </c>
      <c r="O7259">
        <v>11.83394579</v>
      </c>
      <c r="P7259">
        <v>3.4141411110000002</v>
      </c>
      <c r="Q7259">
        <v>8.7058357350000009</v>
      </c>
    </row>
    <row r="7260" spans="1:17">
      <c r="A7260" t="s">
        <v>18240</v>
      </c>
      <c r="B7260" s="14" t="s">
        <v>18243</v>
      </c>
      <c r="C7260">
        <v>0.49716011100000002</v>
      </c>
      <c r="D7260">
        <v>0.403837907</v>
      </c>
      <c r="E7260">
        <v>0.440765038</v>
      </c>
      <c r="F7260">
        <v>0.27069274700000001</v>
      </c>
      <c r="G7260">
        <v>0.25755073699999997</v>
      </c>
      <c r="H7260">
        <v>0.70010204700000001</v>
      </c>
      <c r="I7260">
        <v>2.9000732999999999</v>
      </c>
      <c r="J7260">
        <v>1.155461555</v>
      </c>
      <c r="K7260">
        <v>1.8042924309999999</v>
      </c>
      <c r="L7260">
        <v>0.94240327199999996</v>
      </c>
      <c r="M7260">
        <v>3.499180483</v>
      </c>
      <c r="N7260">
        <v>1.062288801</v>
      </c>
      <c r="O7260">
        <v>2.9365013809999998</v>
      </c>
      <c r="P7260">
        <v>0.27349583900000002</v>
      </c>
      <c r="Q7260">
        <v>0.45568517200000003</v>
      </c>
    </row>
    <row r="7261" spans="1:17">
      <c r="A7261" t="s">
        <v>18244</v>
      </c>
      <c r="B7261" s="14" t="s">
        <v>3841</v>
      </c>
      <c r="C7261">
        <v>17.198076830000002</v>
      </c>
      <c r="D7261">
        <v>86.847318580000007</v>
      </c>
      <c r="E7261">
        <v>90.545046279999994</v>
      </c>
      <c r="F7261">
        <v>87.427109189999996</v>
      </c>
      <c r="G7261">
        <v>82.582894519999996</v>
      </c>
      <c r="H7261">
        <v>517.47718420000001</v>
      </c>
      <c r="I7261">
        <v>116.3982792</v>
      </c>
      <c r="J7261">
        <v>205.88977819999999</v>
      </c>
      <c r="K7261">
        <v>49.912174589999999</v>
      </c>
      <c r="L7261">
        <v>29.256598480000001</v>
      </c>
      <c r="M7261">
        <v>14.39006766</v>
      </c>
      <c r="N7261">
        <v>63.383769839999999</v>
      </c>
      <c r="O7261">
        <v>15.872080009999999</v>
      </c>
      <c r="P7261">
        <v>95.60181584</v>
      </c>
      <c r="Q7261">
        <v>49.412037949999998</v>
      </c>
    </row>
    <row r="7262" spans="1:17">
      <c r="A7262" t="s">
        <v>18245</v>
      </c>
      <c r="B7262" s="14" t="s">
        <v>1243</v>
      </c>
      <c r="C7262">
        <v>0</v>
      </c>
      <c r="D7262">
        <v>0.58458557300000002</v>
      </c>
      <c r="E7262">
        <v>0.28073775699999998</v>
      </c>
      <c r="F7262">
        <v>0.17959699800000001</v>
      </c>
      <c r="G7262">
        <v>0.227836861</v>
      </c>
      <c r="H7262">
        <v>0.50672503599999996</v>
      </c>
      <c r="I7262">
        <v>1.92411679</v>
      </c>
      <c r="J7262">
        <v>0.16726170200000001</v>
      </c>
      <c r="K7262">
        <v>0.59854855399999995</v>
      </c>
      <c r="L7262">
        <v>0.83367729999999995</v>
      </c>
      <c r="M7262">
        <v>0</v>
      </c>
      <c r="N7262">
        <v>0.16264584000000001</v>
      </c>
      <c r="O7262">
        <v>2.9224286909999999</v>
      </c>
      <c r="P7262">
        <v>0.79181136299999999</v>
      </c>
      <c r="Q7262">
        <v>0</v>
      </c>
    </row>
    <row r="7263" spans="1:17">
      <c r="A7263" t="s">
        <v>18246</v>
      </c>
      <c r="B7263" s="14" t="s">
        <v>18247</v>
      </c>
      <c r="C7263">
        <v>4.0094595340000003</v>
      </c>
      <c r="D7263">
        <v>0.88822953500000001</v>
      </c>
      <c r="E7263">
        <v>2.5593471249999999</v>
      </c>
      <c r="F7263">
        <v>1.091531271</v>
      </c>
      <c r="G7263">
        <v>0.69235861700000001</v>
      </c>
      <c r="H7263">
        <v>13.85868376</v>
      </c>
      <c r="I7263">
        <v>0</v>
      </c>
      <c r="J7263">
        <v>3.557964938</v>
      </c>
      <c r="K7263">
        <v>1.8188902659999999</v>
      </c>
      <c r="L7263">
        <v>2.5334077179999999</v>
      </c>
      <c r="M7263">
        <v>7.6963440099999998</v>
      </c>
      <c r="N7263">
        <v>0</v>
      </c>
      <c r="O7263">
        <v>4.4403892239999996</v>
      </c>
      <c r="P7263">
        <v>0</v>
      </c>
      <c r="Q7263">
        <v>2.7562316720000002</v>
      </c>
    </row>
    <row r="7264" spans="1:17">
      <c r="A7264" t="s">
        <v>18246</v>
      </c>
      <c r="B7264" s="14" t="s">
        <v>18248</v>
      </c>
      <c r="C7264">
        <v>5.0362723410000001</v>
      </c>
      <c r="D7264">
        <v>0</v>
      </c>
      <c r="E7264">
        <v>0</v>
      </c>
      <c r="F7264">
        <v>1.3710697670000001</v>
      </c>
      <c r="G7264">
        <v>0.86966997000000001</v>
      </c>
      <c r="H7264">
        <v>0</v>
      </c>
      <c r="I7264">
        <v>0</v>
      </c>
      <c r="J7264">
        <v>0.63845015400000005</v>
      </c>
      <c r="K7264">
        <v>2.2847036269999998</v>
      </c>
      <c r="L7264">
        <v>3.1822072559999999</v>
      </c>
      <c r="M7264">
        <v>0</v>
      </c>
      <c r="N7264">
        <v>1.8624932160000001</v>
      </c>
      <c r="O7264">
        <v>0</v>
      </c>
      <c r="P7264">
        <v>0</v>
      </c>
      <c r="Q7264">
        <v>0</v>
      </c>
    </row>
    <row r="7265" spans="1:17">
      <c r="A7265" t="s">
        <v>18249</v>
      </c>
      <c r="B7265" s="14" t="s">
        <v>5429</v>
      </c>
      <c r="C7265">
        <v>4.6701459190000003</v>
      </c>
      <c r="D7265">
        <v>0.88679459199999999</v>
      </c>
      <c r="E7265">
        <v>1.8454312340000001</v>
      </c>
      <c r="F7265">
        <v>0.95354690600000003</v>
      </c>
      <c r="G7265">
        <v>1.7857036049999999</v>
      </c>
      <c r="H7265">
        <v>7.5587166760000004</v>
      </c>
      <c r="I7265">
        <v>4.3782205139999997</v>
      </c>
      <c r="J7265">
        <v>6.0895148810000004</v>
      </c>
      <c r="K7265">
        <v>4.0858916230000002</v>
      </c>
      <c r="L7265">
        <v>10.74958865</v>
      </c>
      <c r="M7265">
        <v>3.2016293739999999</v>
      </c>
      <c r="N7265">
        <v>3.8654005680000001</v>
      </c>
      <c r="O7265">
        <v>2.5860425130000002</v>
      </c>
      <c r="P7265">
        <v>0.75071776000000001</v>
      </c>
      <c r="Q7265">
        <v>2.0638342160000001</v>
      </c>
    </row>
    <row r="7266" spans="1:17">
      <c r="A7266" t="s">
        <v>18250</v>
      </c>
      <c r="B7266" s="14" t="s">
        <v>18251</v>
      </c>
      <c r="C7266">
        <v>6.6549131389999996</v>
      </c>
      <c r="D7266">
        <v>2.948572172</v>
      </c>
      <c r="E7266">
        <v>0.51133479599999998</v>
      </c>
      <c r="F7266">
        <v>0.285179238</v>
      </c>
      <c r="G7266">
        <v>0.55330837799999999</v>
      </c>
      <c r="H7266">
        <v>0.85195131400000002</v>
      </c>
      <c r="I7266">
        <v>2.1566644770000001</v>
      </c>
      <c r="J7266">
        <v>4.0151293800000003</v>
      </c>
      <c r="K7266">
        <v>1.5094997999999999</v>
      </c>
      <c r="L7266">
        <v>3.3483923560000002</v>
      </c>
      <c r="M7266">
        <v>2.602195692</v>
      </c>
      <c r="N7266">
        <v>0.75959635800000003</v>
      </c>
      <c r="O7266">
        <v>5.7323556509999998</v>
      </c>
      <c r="P7266">
        <v>1.3312638670000001</v>
      </c>
      <c r="Q7266">
        <v>2.6262750600000002</v>
      </c>
    </row>
    <row r="7267" spans="1:17">
      <c r="A7267" t="s">
        <v>18250</v>
      </c>
      <c r="B7267" s="14" t="s">
        <v>4974</v>
      </c>
      <c r="C7267">
        <v>6.4838965169999998</v>
      </c>
      <c r="D7267">
        <v>22.706172049999999</v>
      </c>
      <c r="E7267">
        <v>32.94275055</v>
      </c>
      <c r="F7267">
        <v>26.783053079999998</v>
      </c>
      <c r="G7267">
        <v>23.096319730000001</v>
      </c>
      <c r="H7267">
        <v>20.43219792</v>
      </c>
      <c r="I7267">
        <v>29.82148643</v>
      </c>
      <c r="J7267">
        <v>61.152164280000001</v>
      </c>
      <c r="K7267">
        <v>35.787251779999998</v>
      </c>
      <c r="L7267">
        <v>27.575286309999999</v>
      </c>
      <c r="M7267">
        <v>8.4569931470000004</v>
      </c>
      <c r="N7267">
        <v>30.546938189999999</v>
      </c>
      <c r="O7267">
        <v>9.6664270250000008</v>
      </c>
      <c r="P7267">
        <v>32.164427879999998</v>
      </c>
      <c r="Q7267">
        <v>27.543453620000001</v>
      </c>
    </row>
    <row r="7268" spans="1:17">
      <c r="A7268" t="s">
        <v>18252</v>
      </c>
      <c r="B7268" s="14" t="s">
        <v>5495</v>
      </c>
      <c r="C7268">
        <v>4.5567785689999996</v>
      </c>
      <c r="D7268">
        <v>1.0671635429999999</v>
      </c>
      <c r="E7268">
        <v>1.011125002</v>
      </c>
      <c r="F7268">
        <v>1.15192337</v>
      </c>
      <c r="G7268">
        <v>1.0791365070000001</v>
      </c>
      <c r="H7268">
        <v>1.7000529120000001</v>
      </c>
      <c r="I7268">
        <v>1.1391838999999999</v>
      </c>
      <c r="J7268">
        <v>1.6999842380000001</v>
      </c>
      <c r="K7268">
        <v>2.834991638</v>
      </c>
      <c r="L7268">
        <v>2.138860615</v>
      </c>
      <c r="M7268">
        <v>1.24956405</v>
      </c>
      <c r="N7268">
        <v>1.3160366100000001</v>
      </c>
      <c r="O7268">
        <v>3.4604798749999999</v>
      </c>
      <c r="P7268">
        <v>0.89852616600000002</v>
      </c>
      <c r="Q7268">
        <v>1.879485847</v>
      </c>
    </row>
    <row r="7269" spans="1:17">
      <c r="A7269" t="s">
        <v>18253</v>
      </c>
      <c r="B7269" s="14" t="s">
        <v>1757</v>
      </c>
      <c r="C7269">
        <v>3.1600935589999999</v>
      </c>
      <c r="D7269">
        <v>2.3949644540000001</v>
      </c>
      <c r="E7269">
        <v>1.716367105</v>
      </c>
      <c r="F7269">
        <v>1.833798912</v>
      </c>
      <c r="G7269">
        <v>2.0678741440000001</v>
      </c>
      <c r="H7269">
        <v>0.51101066900000003</v>
      </c>
      <c r="I7269">
        <v>2.4254875359999999</v>
      </c>
      <c r="J7269">
        <v>3.8584708079999999</v>
      </c>
      <c r="K7269">
        <v>3.9234701030000001</v>
      </c>
      <c r="L7269">
        <v>4.0985496589999997</v>
      </c>
      <c r="M7269">
        <v>2.5540827479999999</v>
      </c>
      <c r="N7269">
        <v>1.107144578</v>
      </c>
      <c r="O7269">
        <v>2.0261623000000002</v>
      </c>
      <c r="P7269">
        <v>2.0212236689999998</v>
      </c>
      <c r="Q7269">
        <v>1.143342176</v>
      </c>
    </row>
    <row r="7270" spans="1:17">
      <c r="A7270" t="s">
        <v>18254</v>
      </c>
      <c r="B7270" s="14" t="s">
        <v>7128</v>
      </c>
      <c r="C7270">
        <v>7.402617309</v>
      </c>
      <c r="D7270">
        <v>5.0358838539999997</v>
      </c>
      <c r="E7270">
        <v>3.7356291270000002</v>
      </c>
      <c r="F7270">
        <v>4.864318033</v>
      </c>
      <c r="G7270">
        <v>3.0769541560000002</v>
      </c>
      <c r="H7270">
        <v>2.7046368429999998</v>
      </c>
      <c r="I7270">
        <v>6.7351718180000004</v>
      </c>
      <c r="J7270">
        <v>5.9088035149999998</v>
      </c>
      <c r="K7270">
        <v>11.32276502</v>
      </c>
      <c r="L7270">
        <v>6.2296351120000004</v>
      </c>
      <c r="M7270">
        <v>5.3443442110000001</v>
      </c>
      <c r="N7270">
        <v>3.3674964589999998</v>
      </c>
      <c r="O7270">
        <v>5.8403374450000003</v>
      </c>
      <c r="P7270">
        <v>6.137935411</v>
      </c>
      <c r="Q7270">
        <v>7.2954444279999997</v>
      </c>
    </row>
    <row r="7271" spans="1:17">
      <c r="A7271" t="s">
        <v>18255</v>
      </c>
      <c r="B7271" s="14" t="s">
        <v>5447</v>
      </c>
      <c r="C7271">
        <v>26.774367300000002</v>
      </c>
      <c r="D7271">
        <v>26.78125477</v>
      </c>
      <c r="E7271">
        <v>25.204624800000001</v>
      </c>
      <c r="F7271">
        <v>27.168191889999999</v>
      </c>
      <c r="G7271">
        <v>25.078616530000001</v>
      </c>
      <c r="H7271">
        <v>47.67496122</v>
      </c>
      <c r="I7271">
        <v>34.31278605</v>
      </c>
      <c r="J7271">
        <v>42.273177019999999</v>
      </c>
      <c r="K7271">
        <v>41.223414750000003</v>
      </c>
      <c r="L7271">
        <v>11.791046919999999</v>
      </c>
      <c r="M7271">
        <v>18.688961089999999</v>
      </c>
      <c r="N7271">
        <v>14.80236914</v>
      </c>
      <c r="O7271">
        <v>15.27528788</v>
      </c>
      <c r="P7271">
        <v>34.448850040000004</v>
      </c>
      <c r="Q7271">
        <v>27.329471999999999</v>
      </c>
    </row>
    <row r="7272" spans="1:17">
      <c r="A7272" t="s">
        <v>18256</v>
      </c>
      <c r="B7272" s="14" t="s">
        <v>5403</v>
      </c>
      <c r="C7272">
        <v>6.3819562769999996</v>
      </c>
      <c r="D7272">
        <v>1.961101003</v>
      </c>
      <c r="E7272">
        <v>1.8835740139999999</v>
      </c>
      <c r="F7272">
        <v>1.737417422</v>
      </c>
      <c r="G7272">
        <v>1.4575425909999999</v>
      </c>
      <c r="H7272">
        <v>3.5579372560000002</v>
      </c>
      <c r="I7272">
        <v>3.602683281</v>
      </c>
      <c r="J7272">
        <v>3.497153687</v>
      </c>
      <c r="K7272">
        <v>4.6696335339999999</v>
      </c>
      <c r="L7272">
        <v>5.4633707820000001</v>
      </c>
      <c r="M7272">
        <v>2.7662333160000001</v>
      </c>
      <c r="N7272">
        <v>2.2332587319999999</v>
      </c>
      <c r="O7272">
        <v>3.4199408529999999</v>
      </c>
      <c r="P7272">
        <v>3.891756794</v>
      </c>
      <c r="Q7272">
        <v>2.4058632389999999</v>
      </c>
    </row>
    <row r="7273" spans="1:17">
      <c r="A7273" t="s">
        <v>18257</v>
      </c>
      <c r="B7273" s="14" t="s">
        <v>2716</v>
      </c>
      <c r="C7273">
        <v>10.670657589999999</v>
      </c>
      <c r="D7273">
        <v>1.4389004860000001</v>
      </c>
      <c r="E7273">
        <v>1.2903529119999999</v>
      </c>
      <c r="F7273">
        <v>1.461506242</v>
      </c>
      <c r="G7273">
        <v>1.190265688</v>
      </c>
      <c r="H7273">
        <v>2.7235962429999998</v>
      </c>
      <c r="I7273">
        <v>3.2862222559999998</v>
      </c>
      <c r="J7273">
        <v>2.47019039</v>
      </c>
      <c r="K7273">
        <v>3.5779390129999999</v>
      </c>
      <c r="L7273">
        <v>8.7105965259999998</v>
      </c>
      <c r="M7273">
        <v>5.3433452399999997</v>
      </c>
      <c r="N7273">
        <v>1.535986488</v>
      </c>
      <c r="O7273">
        <v>7.0464722599999998</v>
      </c>
      <c r="P7273">
        <v>1.8097546980000001</v>
      </c>
      <c r="Q7273">
        <v>2.9614782609999999</v>
      </c>
    </row>
    <row r="7274" spans="1:17">
      <c r="A7274" t="s">
        <v>18258</v>
      </c>
      <c r="B7274" s="14" t="s">
        <v>5561</v>
      </c>
      <c r="C7274">
        <v>6.3093300719999998</v>
      </c>
      <c r="D7274">
        <v>0.76239701800000004</v>
      </c>
      <c r="E7274">
        <v>0.86955595900000004</v>
      </c>
      <c r="F7274">
        <v>0.50748623999999998</v>
      </c>
      <c r="G7274">
        <v>0.54475160600000005</v>
      </c>
      <c r="H7274">
        <v>0.60578274300000001</v>
      </c>
      <c r="I7274">
        <v>1.25468449</v>
      </c>
      <c r="J7274">
        <v>1.145219964</v>
      </c>
      <c r="K7274">
        <v>2.0165682710000001</v>
      </c>
      <c r="L7274">
        <v>2.989948901</v>
      </c>
      <c r="M7274">
        <v>0.82575357599999999</v>
      </c>
      <c r="N7274">
        <v>1.856026226</v>
      </c>
      <c r="O7274">
        <v>3.9701396710000001</v>
      </c>
      <c r="P7274">
        <v>1.41989923</v>
      </c>
      <c r="Q7274">
        <v>2.7600597709999999</v>
      </c>
    </row>
    <row r="7275" spans="1:17">
      <c r="A7275" t="s">
        <v>18259</v>
      </c>
      <c r="B7275" s="14" t="s">
        <v>8262</v>
      </c>
      <c r="C7275">
        <v>8.7080849560000004</v>
      </c>
      <c r="D7275">
        <v>0.35075134400000002</v>
      </c>
      <c r="E7275">
        <v>0.631659953</v>
      </c>
      <c r="F7275">
        <v>0.41307309599999997</v>
      </c>
      <c r="G7275">
        <v>0.54680846599999999</v>
      </c>
      <c r="H7275">
        <v>0.60807004399999998</v>
      </c>
      <c r="I7275">
        <v>2.6937635059999998</v>
      </c>
      <c r="J7275">
        <v>1.0202963810000001</v>
      </c>
      <c r="K7275">
        <v>2.6336136379999999</v>
      </c>
      <c r="L7275">
        <v>4.0850187709999997</v>
      </c>
      <c r="M7275">
        <v>4.0522603610000001</v>
      </c>
      <c r="N7275">
        <v>1.236108384</v>
      </c>
      <c r="O7275">
        <v>4.2375216020000002</v>
      </c>
      <c r="P7275">
        <v>0.98976420300000001</v>
      </c>
      <c r="Q7275">
        <v>2.2675068860000001</v>
      </c>
    </row>
    <row r="7276" spans="1:17">
      <c r="A7276" t="s">
        <v>18260</v>
      </c>
      <c r="B7276" s="14" t="s">
        <v>18261</v>
      </c>
      <c r="C7276">
        <v>2.95509361</v>
      </c>
      <c r="D7276">
        <v>7.5285000670000004</v>
      </c>
      <c r="E7276">
        <v>9.5887763800000005</v>
      </c>
      <c r="F7276">
        <v>11.76569172</v>
      </c>
      <c r="G7276">
        <v>7.271623323</v>
      </c>
      <c r="H7276">
        <v>3.1210273700000002</v>
      </c>
      <c r="I7276">
        <v>18.315251230000001</v>
      </c>
      <c r="J7276">
        <v>18.356298540000001</v>
      </c>
      <c r="K7276">
        <v>12.065196970000001</v>
      </c>
      <c r="L7276">
        <v>7.4687941320000002</v>
      </c>
      <c r="M7276">
        <v>0</v>
      </c>
      <c r="N7276">
        <v>7.8320227549999997</v>
      </c>
      <c r="O7276">
        <v>3.2727018970000001</v>
      </c>
      <c r="P7276">
        <v>4.6552558910000004</v>
      </c>
      <c r="Q7276">
        <v>4.5707097670000003</v>
      </c>
    </row>
    <row r="7277" spans="1:17">
      <c r="A7277" t="s">
        <v>18262</v>
      </c>
      <c r="B7277" s="14" t="s">
        <v>8654</v>
      </c>
      <c r="C7277">
        <v>10.139043839999999</v>
      </c>
      <c r="D7277">
        <v>25.594644670000001</v>
      </c>
      <c r="E7277">
        <v>20.422238310000001</v>
      </c>
      <c r="F7277">
        <v>26.547044889999999</v>
      </c>
      <c r="G7277">
        <v>19.02364931</v>
      </c>
      <c r="H7277">
        <v>32.329621850000002</v>
      </c>
      <c r="I7277">
        <v>15.034469809999999</v>
      </c>
      <c r="J7277">
        <v>24.961333020000001</v>
      </c>
      <c r="K7277">
        <v>24.273385179999998</v>
      </c>
      <c r="L7277">
        <v>10.551771199999999</v>
      </c>
      <c r="M7277">
        <v>6.0513239170000004</v>
      </c>
      <c r="N7277">
        <v>10.608052280000001</v>
      </c>
      <c r="O7277">
        <v>5.4728461370000003</v>
      </c>
      <c r="P7277">
        <v>28.800116719999998</v>
      </c>
      <c r="Q7277">
        <v>28.523898679999999</v>
      </c>
    </row>
    <row r="7278" spans="1:17">
      <c r="A7278" t="s">
        <v>18263</v>
      </c>
      <c r="B7278" s="14" t="s">
        <v>8392</v>
      </c>
      <c r="C7278">
        <v>10.03489031</v>
      </c>
      <c r="D7278">
        <v>2.9070839550000001</v>
      </c>
      <c r="E7278">
        <v>2.4226094210000002</v>
      </c>
      <c r="F7278">
        <v>1.471016909</v>
      </c>
      <c r="G7278">
        <v>1.599542523</v>
      </c>
      <c r="H7278">
        <v>1.7787469499999999</v>
      </c>
      <c r="I7278">
        <v>6.1913402870000001</v>
      </c>
      <c r="J7278">
        <v>2.3974698320000001</v>
      </c>
      <c r="K7278">
        <v>5.7779514150000004</v>
      </c>
      <c r="L7278">
        <v>5.8528821300000002</v>
      </c>
      <c r="M7278">
        <v>2.9634520860000002</v>
      </c>
      <c r="N7278">
        <v>1.8555306250000001</v>
      </c>
      <c r="O7278">
        <v>5.9841507119999999</v>
      </c>
      <c r="P7278">
        <v>1.621363267</v>
      </c>
      <c r="Q7278">
        <v>2.1225559789999999</v>
      </c>
    </row>
    <row r="7279" spans="1:17">
      <c r="A7279" t="e">
        <v>#N/A</v>
      </c>
      <c r="B7279" s="14" t="s">
        <v>18264</v>
      </c>
      <c r="C7279">
        <v>10.77324344</v>
      </c>
      <c r="D7279">
        <v>2.3866341420000001</v>
      </c>
      <c r="E7279">
        <v>1.5281898780000001</v>
      </c>
      <c r="F7279">
        <v>1.466448534</v>
      </c>
      <c r="G7279">
        <v>2.4804499999999998</v>
      </c>
      <c r="H7279">
        <v>8.2750401579999995</v>
      </c>
      <c r="I7279">
        <v>0</v>
      </c>
      <c r="J7279">
        <v>3.64194175</v>
      </c>
      <c r="K7279">
        <v>3.2581860420000002</v>
      </c>
      <c r="L7279">
        <v>4.5381042599999999</v>
      </c>
      <c r="M7279">
        <v>27.572988980000002</v>
      </c>
      <c r="N7279">
        <v>4.4267954700000001</v>
      </c>
      <c r="O7279">
        <v>11.931132789999999</v>
      </c>
      <c r="P7279">
        <v>4.3102079389999997</v>
      </c>
      <c r="Q7279">
        <v>4.9372497769999999</v>
      </c>
    </row>
    <row r="7280" spans="1:17">
      <c r="A7280" t="s">
        <v>18265</v>
      </c>
      <c r="B7280" s="14" t="s">
        <v>5635</v>
      </c>
      <c r="C7280">
        <v>8.2047880529999997</v>
      </c>
      <c r="D7280">
        <v>4.9682030819999996</v>
      </c>
      <c r="E7280">
        <v>4.8299908550000001</v>
      </c>
      <c r="F7280">
        <v>4.8396038810000004</v>
      </c>
      <c r="G7280">
        <v>5.1005279799999999</v>
      </c>
      <c r="H7280">
        <v>4.4115280309999996</v>
      </c>
      <c r="I7280">
        <v>2.393040617</v>
      </c>
      <c r="J7280">
        <v>4.2298379759999998</v>
      </c>
      <c r="K7280">
        <v>3.473959952</v>
      </c>
      <c r="L7280">
        <v>5.1842581780000003</v>
      </c>
      <c r="M7280">
        <v>1.049964812</v>
      </c>
      <c r="N7280">
        <v>1.0788481679999999</v>
      </c>
      <c r="O7280">
        <v>1.8173248609999999</v>
      </c>
      <c r="P7280">
        <v>4.4315217389999999</v>
      </c>
      <c r="Q7280">
        <v>5.6402356730000003</v>
      </c>
    </row>
    <row r="7281" spans="1:17">
      <c r="A7281" t="s">
        <v>18266</v>
      </c>
      <c r="B7281" s="14" t="s">
        <v>18267</v>
      </c>
      <c r="C7281">
        <v>3.7204894770000001</v>
      </c>
      <c r="D7281">
        <v>2.8847454720000001</v>
      </c>
      <c r="E7281">
        <v>4.7497793499999998</v>
      </c>
      <c r="F7281">
        <v>3.5450182269999999</v>
      </c>
      <c r="G7281">
        <v>1.6061472409999999</v>
      </c>
      <c r="H7281">
        <v>1.4288733010000001</v>
      </c>
      <c r="I7281">
        <v>21.702650640000002</v>
      </c>
      <c r="J7281">
        <v>3.537358963</v>
      </c>
      <c r="K7281">
        <v>8.4389953779999995</v>
      </c>
      <c r="L7281">
        <v>9.4032790980000005</v>
      </c>
      <c r="M7281">
        <v>7.1416525499999999</v>
      </c>
      <c r="N7281">
        <v>9.4019552439999998</v>
      </c>
      <c r="O7281">
        <v>12.361083519999999</v>
      </c>
      <c r="P7281">
        <v>7.814678808</v>
      </c>
      <c r="Q7281">
        <v>11.509129550000001</v>
      </c>
    </row>
    <row r="7282" spans="1:17">
      <c r="A7282" t="e">
        <v>#N/A</v>
      </c>
      <c r="B7282" s="14" t="s">
        <v>18268</v>
      </c>
      <c r="C7282">
        <v>0</v>
      </c>
      <c r="D7282">
        <v>0.50545658599999999</v>
      </c>
      <c r="E7282">
        <v>0.72821202699999998</v>
      </c>
      <c r="F7282">
        <v>0</v>
      </c>
      <c r="G7282">
        <v>0</v>
      </c>
      <c r="H7282">
        <v>0</v>
      </c>
      <c r="I7282">
        <v>0</v>
      </c>
      <c r="J7282">
        <v>1.446213057</v>
      </c>
      <c r="K7282">
        <v>2.0701182029999998</v>
      </c>
      <c r="L7282">
        <v>1.4416629560000001</v>
      </c>
      <c r="M7282">
        <v>0</v>
      </c>
      <c r="N7282">
        <v>0.84378145699999996</v>
      </c>
      <c r="O7282">
        <v>0</v>
      </c>
      <c r="P7282">
        <v>0.34231623799999999</v>
      </c>
      <c r="Q7282">
        <v>0</v>
      </c>
    </row>
    <row r="7283" spans="1:17">
      <c r="A7283" t="s">
        <v>18269</v>
      </c>
      <c r="B7283" s="14" t="s">
        <v>18270</v>
      </c>
      <c r="C7283">
        <v>23.68877621</v>
      </c>
      <c r="D7283">
        <v>0.69971428000000002</v>
      </c>
      <c r="E7283">
        <v>0.58804629600000002</v>
      </c>
      <c r="F7283">
        <v>0.75238436600000003</v>
      </c>
      <c r="G7283">
        <v>0.27270721799999997</v>
      </c>
      <c r="H7283">
        <v>2.7293392490000001</v>
      </c>
      <c r="I7283">
        <v>2.303053748</v>
      </c>
      <c r="J7283">
        <v>1.4014164</v>
      </c>
      <c r="K7283">
        <v>3.9403492760000001</v>
      </c>
      <c r="L7283">
        <v>8.4818296649999994</v>
      </c>
      <c r="M7283">
        <v>4.5471707439999998</v>
      </c>
      <c r="N7283">
        <v>0.87604843399999999</v>
      </c>
      <c r="O7283">
        <v>13.991895680000001</v>
      </c>
      <c r="P7283">
        <v>0.82928235900000002</v>
      </c>
      <c r="Q7283">
        <v>2.7140713399999998</v>
      </c>
    </row>
    <row r="7284" spans="1:17">
      <c r="A7284" t="e">
        <v>#N/A</v>
      </c>
      <c r="B7284" s="14" t="s">
        <v>18271</v>
      </c>
      <c r="C7284">
        <v>2.581089575</v>
      </c>
      <c r="D7284">
        <v>0.57179776299999996</v>
      </c>
      <c r="E7284">
        <v>1.647579712</v>
      </c>
      <c r="F7284">
        <v>2.108019767</v>
      </c>
      <c r="G7284">
        <v>1.7828234380000001</v>
      </c>
      <c r="H7284">
        <v>68.398378800000003</v>
      </c>
      <c r="I7284">
        <v>0</v>
      </c>
      <c r="J7284">
        <v>1.6360285210000001</v>
      </c>
      <c r="K7284">
        <v>0</v>
      </c>
      <c r="L7284">
        <v>1.6308812189999999</v>
      </c>
      <c r="M7284">
        <v>0</v>
      </c>
      <c r="N7284">
        <v>1.5908796220000001</v>
      </c>
      <c r="O7284">
        <v>2.8585005630000002</v>
      </c>
      <c r="P7284">
        <v>0.38724524500000002</v>
      </c>
      <c r="Q7284">
        <v>0</v>
      </c>
    </row>
    <row r="7285" spans="1:17">
      <c r="A7285" t="s">
        <v>18272</v>
      </c>
      <c r="B7285" s="14" t="s">
        <v>18273</v>
      </c>
      <c r="C7285">
        <v>0</v>
      </c>
      <c r="D7285">
        <v>0</v>
      </c>
      <c r="E7285">
        <v>0</v>
      </c>
      <c r="F7285">
        <v>0</v>
      </c>
      <c r="G7285">
        <v>0</v>
      </c>
      <c r="H7285">
        <v>0</v>
      </c>
      <c r="I7285">
        <v>0</v>
      </c>
      <c r="J7285">
        <v>2.6364776160000001</v>
      </c>
      <c r="K7285">
        <v>1.347810773</v>
      </c>
      <c r="L7285">
        <v>0</v>
      </c>
      <c r="M7285">
        <v>5.7030462809999998</v>
      </c>
      <c r="N7285">
        <v>0.36624566800000002</v>
      </c>
      <c r="O7285">
        <v>6.5807207209999996</v>
      </c>
      <c r="P7285">
        <v>0</v>
      </c>
      <c r="Q7285">
        <v>0</v>
      </c>
    </row>
    <row r="7286" spans="1:17">
      <c r="A7286" t="s">
        <v>18274</v>
      </c>
      <c r="B7286" s="14" t="s">
        <v>18275</v>
      </c>
      <c r="C7286">
        <v>33.40233568</v>
      </c>
      <c r="D7286">
        <v>7.3997357600000004</v>
      </c>
      <c r="E7286">
        <v>5.5996173220000003</v>
      </c>
      <c r="F7286">
        <v>13.91568605</v>
      </c>
      <c r="G7286">
        <v>5.7679581799999999</v>
      </c>
      <c r="H7286">
        <v>10.8846525</v>
      </c>
      <c r="I7286">
        <v>5.9043976000000002</v>
      </c>
      <c r="J7286">
        <v>4.2344267589999998</v>
      </c>
      <c r="K7286">
        <v>14.69378019</v>
      </c>
      <c r="L7286">
        <v>21.10552165</v>
      </c>
      <c r="M7286">
        <v>7.7717983630000003</v>
      </c>
      <c r="N7286">
        <v>7.6112672110000004</v>
      </c>
      <c r="O7286">
        <v>11.20980613</v>
      </c>
      <c r="P7286">
        <v>8.0486266509999993</v>
      </c>
      <c r="Q7286">
        <v>11.82882759</v>
      </c>
    </row>
    <row r="7287" spans="1:17">
      <c r="A7287" t="s">
        <v>18276</v>
      </c>
      <c r="B7287" s="14" t="s">
        <v>8015</v>
      </c>
      <c r="C7287">
        <v>5.1029484979999999</v>
      </c>
      <c r="D7287">
        <v>3.3645058149999998</v>
      </c>
      <c r="E7287">
        <v>3.166868918</v>
      </c>
      <c r="F7287">
        <v>4.2503566160000004</v>
      </c>
      <c r="G7287">
        <v>2.6225705170000002</v>
      </c>
      <c r="H7287">
        <v>6.346063944</v>
      </c>
      <c r="I7287">
        <v>3.543680819</v>
      </c>
      <c r="J7287">
        <v>5.7605146620000003</v>
      </c>
      <c r="K7287">
        <v>5.0157277029999996</v>
      </c>
      <c r="L7287">
        <v>3.070797234</v>
      </c>
      <c r="M7287">
        <v>2.099002912</v>
      </c>
      <c r="N7287">
        <v>3.3399579240000001</v>
      </c>
      <c r="O7287">
        <v>5.1131754709999999</v>
      </c>
      <c r="P7287">
        <v>5.6326581019999997</v>
      </c>
      <c r="Q7287">
        <v>6.2641628899999997</v>
      </c>
    </row>
    <row r="7288" spans="1:17">
      <c r="A7288" t="s">
        <v>18277</v>
      </c>
      <c r="B7288" s="14" t="s">
        <v>8522</v>
      </c>
      <c r="C7288">
        <v>65.495147959999997</v>
      </c>
      <c r="D7288">
        <v>616.46946349999996</v>
      </c>
      <c r="E7288">
        <v>524.17062050000004</v>
      </c>
      <c r="F7288">
        <v>780.40648469999996</v>
      </c>
      <c r="G7288">
        <v>420.5791916</v>
      </c>
      <c r="H7288">
        <v>154.3919927</v>
      </c>
      <c r="I7288">
        <v>438.5122293</v>
      </c>
      <c r="J7288">
        <v>807.95268490000001</v>
      </c>
      <c r="K7288">
        <v>697.56999519999999</v>
      </c>
      <c r="L7288">
        <v>202.43313130000001</v>
      </c>
      <c r="M7288">
        <v>28.488498379999999</v>
      </c>
      <c r="N7288">
        <v>198.38268890000001</v>
      </c>
      <c r="O7288">
        <v>9.6474394009999997</v>
      </c>
      <c r="P7288">
        <v>439.91059780000001</v>
      </c>
      <c r="Q7288">
        <v>335.12547169999999</v>
      </c>
    </row>
    <row r="7289" spans="1:17">
      <c r="A7289" t="s">
        <v>18278</v>
      </c>
      <c r="B7289" s="14" t="s">
        <v>5045</v>
      </c>
      <c r="C7289">
        <v>3.0084222860000001</v>
      </c>
      <c r="D7289">
        <v>10.20905146</v>
      </c>
      <c r="E7289">
        <v>12.07497714</v>
      </c>
      <c r="F7289">
        <v>12.73188098</v>
      </c>
      <c r="G7289">
        <v>8.0758359689999999</v>
      </c>
      <c r="H7289">
        <v>9.3482379709999996</v>
      </c>
      <c r="I7289">
        <v>13.361143439999999</v>
      </c>
      <c r="J7289">
        <v>22.119972369999999</v>
      </c>
      <c r="K7289">
        <v>10.54594985</v>
      </c>
      <c r="L7289">
        <v>7.2579614499999998</v>
      </c>
      <c r="M7289">
        <v>8.9247009019999997</v>
      </c>
      <c r="N7289">
        <v>11.49647579</v>
      </c>
      <c r="O7289">
        <v>6.0577495380000004</v>
      </c>
      <c r="P7289">
        <v>17.80815217</v>
      </c>
      <c r="Q7289">
        <v>8.5543574370000002</v>
      </c>
    </row>
    <row r="7290" spans="1:17">
      <c r="A7290" t="s">
        <v>18279</v>
      </c>
      <c r="B7290" s="14" t="s">
        <v>5044</v>
      </c>
      <c r="C7290">
        <v>12.916259480000001</v>
      </c>
      <c r="D7290">
        <v>31.04090622</v>
      </c>
      <c r="E7290">
        <v>33.887109109999997</v>
      </c>
      <c r="F7290">
        <v>47.595762329999999</v>
      </c>
      <c r="G7290">
        <v>29.672235929999999</v>
      </c>
      <c r="H7290">
        <v>65.15159491</v>
      </c>
      <c r="I7290">
        <v>59.871679880000002</v>
      </c>
      <c r="J7290">
        <v>61.314748870000003</v>
      </c>
      <c r="K7290">
        <v>52.735119509999997</v>
      </c>
      <c r="L7290">
        <v>32.134872600000001</v>
      </c>
      <c r="M7290">
        <v>5.0914937059999996</v>
      </c>
      <c r="N7290">
        <v>18.253577750000002</v>
      </c>
      <c r="O7290">
        <v>7.4076752939999997</v>
      </c>
      <c r="P7290">
        <v>26.956854109999998</v>
      </c>
      <c r="Q7290">
        <v>30.125358179999999</v>
      </c>
    </row>
    <row r="7291" spans="1:17">
      <c r="A7291" t="e">
        <v>#N/A</v>
      </c>
      <c r="B7291" s="14" t="s">
        <v>18280</v>
      </c>
      <c r="C7291">
        <v>0</v>
      </c>
      <c r="D7291">
        <v>0</v>
      </c>
      <c r="E7291">
        <v>1.3313775450000001</v>
      </c>
      <c r="F7291">
        <v>0</v>
      </c>
      <c r="G7291">
        <v>0.72033270199999999</v>
      </c>
      <c r="H7291">
        <v>0</v>
      </c>
      <c r="I7291">
        <v>0</v>
      </c>
      <c r="J7291">
        <v>2.115269198</v>
      </c>
      <c r="K7291">
        <v>0</v>
      </c>
      <c r="L7291">
        <v>0</v>
      </c>
      <c r="M7291">
        <v>0</v>
      </c>
      <c r="N7291">
        <v>3.085342297</v>
      </c>
      <c r="O7291">
        <v>0</v>
      </c>
      <c r="P7291">
        <v>0</v>
      </c>
      <c r="Q7291">
        <v>0</v>
      </c>
    </row>
    <row r="7292" spans="1:17">
      <c r="A7292" t="s">
        <v>18281</v>
      </c>
      <c r="B7292" s="14" t="s">
        <v>2572</v>
      </c>
      <c r="C7292">
        <v>17.9275679</v>
      </c>
      <c r="D7292">
        <v>7.9431131150000001</v>
      </c>
      <c r="E7292">
        <v>7.9015709190000001</v>
      </c>
      <c r="F7292">
        <v>4.0962037850000002</v>
      </c>
      <c r="G7292">
        <v>13.488648639999999</v>
      </c>
      <c r="H7292">
        <v>13.278552810000001</v>
      </c>
      <c r="I7292">
        <v>37.348747609999997</v>
      </c>
      <c r="J7292">
        <v>23.295016950000001</v>
      </c>
      <c r="K7292">
        <v>68.548193159999997</v>
      </c>
      <c r="L7292">
        <v>62.302191049999998</v>
      </c>
      <c r="M7292">
        <v>11.061257210000001</v>
      </c>
      <c r="N7292">
        <v>10.65519375</v>
      </c>
      <c r="O7292">
        <v>14.181708220000001</v>
      </c>
      <c r="P7292">
        <v>6.2439543300000002</v>
      </c>
      <c r="Q7292">
        <v>14.96484235</v>
      </c>
    </row>
    <row r="7293" spans="1:17">
      <c r="A7293" t="s">
        <v>18282</v>
      </c>
      <c r="B7293" s="14" t="s">
        <v>6638</v>
      </c>
      <c r="C7293">
        <v>0.568835168</v>
      </c>
      <c r="D7293">
        <v>3.1504009000000002</v>
      </c>
      <c r="E7293">
        <v>2.6627550900000001</v>
      </c>
      <c r="F7293">
        <v>4.490914472</v>
      </c>
      <c r="G7293">
        <v>3.1923835660000002</v>
      </c>
      <c r="H7293">
        <v>1.0923204980000001</v>
      </c>
      <c r="I7293">
        <v>5.3920325189999998</v>
      </c>
      <c r="J7293">
        <v>6.4179190449999997</v>
      </c>
      <c r="K7293">
        <v>5.0320125329999996</v>
      </c>
      <c r="L7293">
        <v>2.156537149</v>
      </c>
      <c r="M7293">
        <v>0</v>
      </c>
      <c r="N7293">
        <v>3.1554637130000001</v>
      </c>
      <c r="O7293">
        <v>1.259945152</v>
      </c>
      <c r="P7293">
        <v>4.3098368809999998</v>
      </c>
      <c r="Q7293">
        <v>4.1058740399999998</v>
      </c>
    </row>
    <row r="7294" spans="1:17">
      <c r="A7294" t="s">
        <v>18283</v>
      </c>
      <c r="B7294" s="14" t="s">
        <v>18284</v>
      </c>
      <c r="C7294">
        <v>14.364324590000001</v>
      </c>
      <c r="D7294">
        <v>2.863960971</v>
      </c>
      <c r="E7294">
        <v>2.1394658290000002</v>
      </c>
      <c r="F7294">
        <v>0.87986911999999995</v>
      </c>
      <c r="G7294">
        <v>2.1083824999999998</v>
      </c>
      <c r="H7294">
        <v>3.861685407</v>
      </c>
      <c r="I7294">
        <v>14.66344308</v>
      </c>
      <c r="J7294">
        <v>9.8332427259999999</v>
      </c>
      <c r="K7294">
        <v>15.9651116</v>
      </c>
      <c r="L7294">
        <v>18.60622747</v>
      </c>
      <c r="M7294">
        <v>11.02919559</v>
      </c>
      <c r="N7294">
        <v>7.0828727520000001</v>
      </c>
      <c r="O7294">
        <v>7.1586796709999998</v>
      </c>
      <c r="P7294">
        <v>5.2800047250000004</v>
      </c>
      <c r="Q7294">
        <v>3.4560748440000002</v>
      </c>
    </row>
    <row r="7295" spans="1:17">
      <c r="A7295" t="s">
        <v>18285</v>
      </c>
      <c r="B7295" s="14" t="s">
        <v>18286</v>
      </c>
      <c r="C7295">
        <v>0.45506813400000001</v>
      </c>
      <c r="D7295">
        <v>4.2845452230000003</v>
      </c>
      <c r="E7295">
        <v>4.0183394999999997</v>
      </c>
      <c r="F7295">
        <v>3.6546752260000002</v>
      </c>
      <c r="G7295">
        <v>3.7326330919999999</v>
      </c>
      <c r="H7295">
        <v>2.0098697169999999</v>
      </c>
      <c r="I7295">
        <v>5.3090781729999996</v>
      </c>
      <c r="J7295">
        <v>11.30707535</v>
      </c>
      <c r="K7295">
        <v>9.5995316020000008</v>
      </c>
      <c r="L7295">
        <v>5.3194583</v>
      </c>
      <c r="M7295">
        <v>1.3102866660000001</v>
      </c>
      <c r="N7295">
        <v>5.2450819050000002</v>
      </c>
      <c r="O7295">
        <v>2.7718793339999999</v>
      </c>
      <c r="P7295">
        <v>8.0222706299999995</v>
      </c>
      <c r="Q7295">
        <v>5.6309129689999997</v>
      </c>
    </row>
    <row r="7296" spans="1:17">
      <c r="A7296" t="s">
        <v>18287</v>
      </c>
      <c r="B7296" s="14" t="s">
        <v>8687</v>
      </c>
      <c r="C7296">
        <v>2.325680068</v>
      </c>
      <c r="D7296">
        <v>1.840057163</v>
      </c>
      <c r="E7296">
        <v>1.661276406</v>
      </c>
      <c r="F7296">
        <v>2.4421146139999999</v>
      </c>
      <c r="G7296">
        <v>1.3195475160000001</v>
      </c>
      <c r="H7296">
        <v>3.1899625170000001</v>
      </c>
      <c r="I7296">
        <v>2.42256056</v>
      </c>
      <c r="J7296">
        <v>1.558373104</v>
      </c>
      <c r="K7296">
        <v>3.3158530509999999</v>
      </c>
      <c r="L7296">
        <v>2.93899753</v>
      </c>
      <c r="M7296">
        <v>2.551000589</v>
      </c>
      <c r="N7296">
        <v>0.69624980999999997</v>
      </c>
      <c r="O7296">
        <v>4.4153830100000002</v>
      </c>
      <c r="P7296">
        <v>2.891098849</v>
      </c>
      <c r="Q7296">
        <v>1.827139901</v>
      </c>
    </row>
    <row r="7297" spans="1:17">
      <c r="A7297" t="s">
        <v>18285</v>
      </c>
      <c r="B7297" s="14" t="s">
        <v>7868</v>
      </c>
      <c r="C7297">
        <v>4.3018159579999997</v>
      </c>
      <c r="D7297">
        <v>0.67270325099999995</v>
      </c>
      <c r="E7297">
        <v>0.91532206199999999</v>
      </c>
      <c r="F7297">
        <v>1.2744563950000001</v>
      </c>
      <c r="G7297">
        <v>0.61175314000000003</v>
      </c>
      <c r="H7297">
        <v>2.332425535</v>
      </c>
      <c r="I7297">
        <v>3.3212236499999999</v>
      </c>
      <c r="J7297">
        <v>1.539791549</v>
      </c>
      <c r="K7297">
        <v>1.9515176809999999</v>
      </c>
      <c r="L7297">
        <v>2.0785741020000001</v>
      </c>
      <c r="M7297">
        <v>5.8288487729999998</v>
      </c>
      <c r="N7297">
        <v>0.84223038800000005</v>
      </c>
      <c r="O7297">
        <v>7.5666191380000001</v>
      </c>
      <c r="P7297">
        <v>1.328782702</v>
      </c>
      <c r="Q7297">
        <v>0.86976673500000001</v>
      </c>
    </row>
    <row r="7298" spans="1:17">
      <c r="A7298" t="s">
        <v>18288</v>
      </c>
      <c r="B7298" s="14" t="s">
        <v>4818</v>
      </c>
      <c r="C7298">
        <v>3.7300907410000002</v>
      </c>
      <c r="D7298">
        <v>1.5346314160000001</v>
      </c>
      <c r="E7298">
        <v>1.7857638170000001</v>
      </c>
      <c r="F7298">
        <v>1.6682823099999999</v>
      </c>
      <c r="G7298">
        <v>1.1272044960000001</v>
      </c>
      <c r="H7298">
        <v>1.125583419</v>
      </c>
      <c r="I7298">
        <v>1.5541898199999999</v>
      </c>
      <c r="J7298">
        <v>2.2123327609999999</v>
      </c>
      <c r="K7298">
        <v>5.8621073060000004</v>
      </c>
      <c r="L7298">
        <v>5.3029944139999996</v>
      </c>
      <c r="M7298">
        <v>1.278586182</v>
      </c>
      <c r="N7298">
        <v>2.036325916</v>
      </c>
      <c r="O7298">
        <v>1.917961668</v>
      </c>
      <c r="P7298">
        <v>1.6988823630000001</v>
      </c>
      <c r="Q7298">
        <v>2.3810285219999998</v>
      </c>
    </row>
    <row r="7299" spans="1:17">
      <c r="A7299" t="s">
        <v>18289</v>
      </c>
      <c r="B7299" s="14" t="s">
        <v>4607</v>
      </c>
      <c r="C7299">
        <v>8.194451312</v>
      </c>
      <c r="D7299">
        <v>10.747997010000001</v>
      </c>
      <c r="E7299">
        <v>9.5066646689999992</v>
      </c>
      <c r="F7299">
        <v>11.47293908</v>
      </c>
      <c r="G7299">
        <v>7.0077595280000002</v>
      </c>
      <c r="H7299">
        <v>5.3451112409999997</v>
      </c>
      <c r="I7299">
        <v>8.1564371260000001</v>
      </c>
      <c r="J7299">
        <v>13.42213257</v>
      </c>
      <c r="K7299">
        <v>15.282688390000001</v>
      </c>
      <c r="L7299">
        <v>8.3829862950000003</v>
      </c>
      <c r="M7299">
        <v>3.7451500769999999</v>
      </c>
      <c r="N7299">
        <v>9.2837220899999995</v>
      </c>
      <c r="O7299">
        <v>4.753663929</v>
      </c>
      <c r="P7299">
        <v>10.36231684</v>
      </c>
      <c r="Q7299">
        <v>7.510839818</v>
      </c>
    </row>
    <row r="7300" spans="1:17">
      <c r="A7300" t="s">
        <v>18290</v>
      </c>
      <c r="B7300" s="14" t="s">
        <v>4979</v>
      </c>
      <c r="C7300">
        <v>28.441121410000001</v>
      </c>
      <c r="D7300">
        <v>7.2739334720000004</v>
      </c>
      <c r="E7300">
        <v>12.02936139</v>
      </c>
      <c r="F7300">
        <v>10.76435626</v>
      </c>
      <c r="G7300">
        <v>9.662783245</v>
      </c>
      <c r="H7300">
        <v>8.4364327849999992</v>
      </c>
      <c r="I7300">
        <v>16.523056669999999</v>
      </c>
      <c r="J7300">
        <v>11.84242817</v>
      </c>
      <c r="K7300">
        <v>16.259005089999999</v>
      </c>
      <c r="L7300">
        <v>16.655808189999998</v>
      </c>
      <c r="M7300">
        <v>9.3209362230000004</v>
      </c>
      <c r="N7300">
        <v>6.6129285070000003</v>
      </c>
      <c r="O7300">
        <v>9.2189043920000007</v>
      </c>
      <c r="P7300">
        <v>4.2670696599999998</v>
      </c>
      <c r="Q7300">
        <v>9.5372406109999996</v>
      </c>
    </row>
    <row r="7301" spans="1:17">
      <c r="A7301" t="s">
        <v>18291</v>
      </c>
      <c r="B7301" s="14" t="s">
        <v>7765</v>
      </c>
      <c r="C7301">
        <v>4.1160232419999998</v>
      </c>
      <c r="D7301">
        <v>0.81052174600000004</v>
      </c>
      <c r="E7301">
        <v>0.77847989299999998</v>
      </c>
      <c r="F7301">
        <v>0.43576636000000002</v>
      </c>
      <c r="G7301">
        <v>0.63178682200000003</v>
      </c>
      <c r="H7301">
        <v>0.35128446600000002</v>
      </c>
      <c r="I7301">
        <v>9.3371869019999991</v>
      </c>
      <c r="J7301">
        <v>0.86964971199999996</v>
      </c>
      <c r="K7301">
        <v>1.24482191</v>
      </c>
      <c r="L7301">
        <v>3.7566256199999999</v>
      </c>
      <c r="M7301">
        <v>3.5115102239999998</v>
      </c>
      <c r="N7301">
        <v>1.860430654</v>
      </c>
      <c r="O7301">
        <v>2.5324478969999999</v>
      </c>
      <c r="P7301">
        <v>1.0978381239999999</v>
      </c>
      <c r="Q7301">
        <v>0.31438744400000002</v>
      </c>
    </row>
    <row r="7302" spans="1:17">
      <c r="A7302" t="s">
        <v>18292</v>
      </c>
      <c r="B7302" s="14" t="s">
        <v>18293</v>
      </c>
      <c r="C7302">
        <v>0</v>
      </c>
      <c r="D7302">
        <v>2.2314059049999999</v>
      </c>
      <c r="E7302">
        <v>1.071596561</v>
      </c>
      <c r="F7302">
        <v>2.0566046509999998</v>
      </c>
      <c r="G7302">
        <v>0.86966997000000001</v>
      </c>
      <c r="H7302">
        <v>1.934206541</v>
      </c>
      <c r="I7302">
        <v>0</v>
      </c>
      <c r="J7302">
        <v>5.1076012349999997</v>
      </c>
      <c r="K7302">
        <v>0</v>
      </c>
      <c r="L7302">
        <v>3.1822072559999999</v>
      </c>
      <c r="M7302">
        <v>0</v>
      </c>
      <c r="N7302">
        <v>1.8624932160000001</v>
      </c>
      <c r="O7302">
        <v>0</v>
      </c>
      <c r="P7302">
        <v>0</v>
      </c>
      <c r="Q7302">
        <v>6.9241917610000003</v>
      </c>
    </row>
    <row r="7303" spans="1:17">
      <c r="A7303" t="s">
        <v>18292</v>
      </c>
      <c r="B7303" s="14" t="s">
        <v>18294</v>
      </c>
      <c r="C7303">
        <v>6.1058032960000004</v>
      </c>
      <c r="D7303">
        <v>0.61483630499999997</v>
      </c>
      <c r="E7303">
        <v>0.974375098</v>
      </c>
      <c r="F7303">
        <v>0.56667197999999996</v>
      </c>
      <c r="G7303">
        <v>0.71888041800000002</v>
      </c>
      <c r="H7303">
        <v>0.85271471200000004</v>
      </c>
      <c r="I7303">
        <v>2.0236846609999999</v>
      </c>
      <c r="J7303">
        <v>2.5683888600000002</v>
      </c>
      <c r="K7303">
        <v>4.0289397290000002</v>
      </c>
      <c r="L7303">
        <v>3.6826350099999998</v>
      </c>
      <c r="M7303">
        <v>3.1964654559999999</v>
      </c>
      <c r="N7303">
        <v>2.1895977590000002</v>
      </c>
      <c r="O7303">
        <v>5.5325817349999999</v>
      </c>
      <c r="P7303">
        <v>1.4573745760000001</v>
      </c>
      <c r="Q7303">
        <v>1.9078754179999999</v>
      </c>
    </row>
    <row r="7304" spans="1:17">
      <c r="A7304" t="s">
        <v>18295</v>
      </c>
      <c r="B7304" s="14" t="s">
        <v>5999</v>
      </c>
      <c r="C7304">
        <v>1.4401894749999999</v>
      </c>
      <c r="D7304">
        <v>11.40604431</v>
      </c>
      <c r="E7304">
        <v>13.44493993</v>
      </c>
      <c r="F7304">
        <v>15.339963669999999</v>
      </c>
      <c r="G7304">
        <v>11.315566370000001</v>
      </c>
      <c r="H7304">
        <v>25.443163290000001</v>
      </c>
      <c r="I7304">
        <v>13.651667339999999</v>
      </c>
      <c r="J7304">
        <v>13.96686249</v>
      </c>
      <c r="K7304">
        <v>19.436911940000002</v>
      </c>
      <c r="L7304">
        <v>7.9624540750000001</v>
      </c>
      <c r="M7304">
        <v>2.073382998</v>
      </c>
      <c r="N7304">
        <v>7.6340029989999998</v>
      </c>
      <c r="O7304">
        <v>1.9937231479999999</v>
      </c>
      <c r="P7304">
        <v>11.181833040000001</v>
      </c>
      <c r="Q7304">
        <v>12.12789995</v>
      </c>
    </row>
    <row r="7305" spans="1:17">
      <c r="A7305" t="s">
        <v>18296</v>
      </c>
      <c r="B7305" s="14" t="s">
        <v>4708</v>
      </c>
      <c r="C7305">
        <v>4.0341965589999997</v>
      </c>
      <c r="D7305">
        <v>0.94074696300000005</v>
      </c>
      <c r="E7305">
        <v>0.64378436000000006</v>
      </c>
      <c r="F7305">
        <v>0.49132937199999999</v>
      </c>
      <c r="G7305">
        <v>0.54997123999999997</v>
      </c>
      <c r="H7305">
        <v>0.28540734000000001</v>
      </c>
      <c r="I7305">
        <v>1.5481967999999999</v>
      </c>
      <c r="J7305">
        <v>1.480416553</v>
      </c>
      <c r="K7305">
        <v>1.3966645820000001</v>
      </c>
      <c r="L7305">
        <v>3.0856775760000001</v>
      </c>
      <c r="M7305">
        <v>2.0378494420000002</v>
      </c>
      <c r="N7305">
        <v>0.719781012</v>
      </c>
      <c r="O7305">
        <v>3.9974917900000002</v>
      </c>
      <c r="P7305">
        <v>1.019380798</v>
      </c>
      <c r="Q7305">
        <v>0.58383930500000003</v>
      </c>
    </row>
    <row r="7306" spans="1:17">
      <c r="A7306" t="s">
        <v>18297</v>
      </c>
      <c r="B7306" s="14" t="s">
        <v>3888</v>
      </c>
      <c r="C7306">
        <v>7.4746485429999998</v>
      </c>
      <c r="D7306">
        <v>1.0053587049999999</v>
      </c>
      <c r="E7306">
        <v>1.618824281</v>
      </c>
      <c r="F7306">
        <v>0.98110810100000001</v>
      </c>
      <c r="G7306">
        <v>1.1524391970000001</v>
      </c>
      <c r="H7306">
        <v>1.2302903919999999</v>
      </c>
      <c r="I7306">
        <v>5.8395141099999996</v>
      </c>
      <c r="J7306">
        <v>1.9289696329999999</v>
      </c>
      <c r="K7306">
        <v>2.9064620149999998</v>
      </c>
      <c r="L7306">
        <v>3.3735099540000002</v>
      </c>
      <c r="M7306">
        <v>2.0497050630000002</v>
      </c>
      <c r="N7306">
        <v>1.7111982489999999</v>
      </c>
      <c r="O7306">
        <v>6.2085080110000002</v>
      </c>
      <c r="P7306">
        <v>1.081382971</v>
      </c>
      <c r="Q7306">
        <v>2.2021346780000002</v>
      </c>
    </row>
    <row r="7307" spans="1:17">
      <c r="A7307" t="s">
        <v>18298</v>
      </c>
      <c r="B7307" s="14" t="s">
        <v>3827</v>
      </c>
      <c r="C7307">
        <v>279.08717489999998</v>
      </c>
      <c r="D7307">
        <v>26.229701649999999</v>
      </c>
      <c r="E7307">
        <v>42.696852960000001</v>
      </c>
      <c r="F7307">
        <v>22.350989729999998</v>
      </c>
      <c r="G7307">
        <v>37.382393569999998</v>
      </c>
      <c r="H7307">
        <v>55.132088250000002</v>
      </c>
      <c r="I7307">
        <v>116.44539880000001</v>
      </c>
      <c r="J7307">
        <v>45.683485750000003</v>
      </c>
      <c r="K7307">
        <v>108.4213398</v>
      </c>
      <c r="L7307">
        <v>173.70619959999999</v>
      </c>
      <c r="M7307">
        <v>426.29967599999998</v>
      </c>
      <c r="N7307">
        <v>19.23948888</v>
      </c>
      <c r="O7307">
        <v>317.71929660000001</v>
      </c>
      <c r="P7307">
        <v>11.600878809999999</v>
      </c>
      <c r="Q7307">
        <v>168.07002270000001</v>
      </c>
    </row>
    <row r="7308" spans="1:17">
      <c r="A7308" t="s">
        <v>18299</v>
      </c>
      <c r="B7308" s="14" t="s">
        <v>2770</v>
      </c>
      <c r="C7308">
        <v>73.975681489999999</v>
      </c>
      <c r="D7308">
        <v>3.0821637860000002</v>
      </c>
      <c r="E7308">
        <v>9.5307815710000003</v>
      </c>
      <c r="F7308">
        <v>2.771431083</v>
      </c>
      <c r="G7308">
        <v>8.7895978840000009</v>
      </c>
      <c r="H7308">
        <v>1.824543228</v>
      </c>
      <c r="I7308">
        <v>18.80480287</v>
      </c>
      <c r="J7308">
        <v>22.670488880000001</v>
      </c>
      <c r="K7308">
        <v>14.624356000000001</v>
      </c>
      <c r="L7308">
        <v>12.65038513</v>
      </c>
      <c r="M7308">
        <v>181.7336383</v>
      </c>
      <c r="N7308">
        <v>2.6771745820000001</v>
      </c>
      <c r="O7308">
        <v>137.5462555</v>
      </c>
      <c r="P7308">
        <v>0.86549471200000005</v>
      </c>
      <c r="Q7308">
        <v>53.185985680000002</v>
      </c>
    </row>
    <row r="7309" spans="1:17">
      <c r="A7309" t="s">
        <v>18300</v>
      </c>
      <c r="B7309" s="14" t="s">
        <v>18301</v>
      </c>
      <c r="C7309">
        <v>53.607245020000001</v>
      </c>
      <c r="D7309">
        <v>2.1992221660000002</v>
      </c>
      <c r="E7309">
        <v>3.1684225229999998</v>
      </c>
      <c r="F7309">
        <v>2.1620715559999999</v>
      </c>
      <c r="G7309">
        <v>3.08565595</v>
      </c>
      <c r="H7309">
        <v>0.76252373200000001</v>
      </c>
      <c r="I7309">
        <v>1980.4712099999999</v>
      </c>
      <c r="J7309">
        <v>14.598408340000001</v>
      </c>
      <c r="K7309">
        <v>2253.5525720000001</v>
      </c>
      <c r="L7309">
        <v>40.144768460000002</v>
      </c>
      <c r="M7309">
        <v>6017.8379850000001</v>
      </c>
      <c r="N7309">
        <v>116.9908399</v>
      </c>
      <c r="O7309">
        <v>1963.5700019999999</v>
      </c>
      <c r="P7309">
        <v>10.72371446</v>
      </c>
      <c r="Q7309">
        <v>10.918917779999999</v>
      </c>
    </row>
    <row r="7310" spans="1:17">
      <c r="A7310" t="e">
        <v>#N/A</v>
      </c>
      <c r="B7310" s="14" t="s">
        <v>18302</v>
      </c>
      <c r="C7310">
        <v>0</v>
      </c>
      <c r="D7310">
        <v>0</v>
      </c>
      <c r="E7310">
        <v>0</v>
      </c>
      <c r="F7310">
        <v>0.54576563600000005</v>
      </c>
      <c r="G7310">
        <v>0</v>
      </c>
      <c r="H7310">
        <v>0</v>
      </c>
      <c r="I7310">
        <v>0</v>
      </c>
      <c r="J7310">
        <v>0</v>
      </c>
      <c r="K7310">
        <v>1.8188902659999999</v>
      </c>
      <c r="L7310">
        <v>12.667038590000001</v>
      </c>
      <c r="M7310">
        <v>0</v>
      </c>
      <c r="N7310">
        <v>0.49425386300000002</v>
      </c>
      <c r="O7310">
        <v>0</v>
      </c>
      <c r="P7310">
        <v>0.60154601100000005</v>
      </c>
      <c r="Q7310">
        <v>0</v>
      </c>
    </row>
    <row r="7311" spans="1:17">
      <c r="A7311" t="s">
        <v>18300</v>
      </c>
      <c r="B7311" s="14" t="s">
        <v>18303</v>
      </c>
      <c r="C7311">
        <v>0</v>
      </c>
      <c r="D7311">
        <v>0.26987505099999998</v>
      </c>
      <c r="E7311">
        <v>0.64801561900000004</v>
      </c>
      <c r="F7311">
        <v>1.1607581810000001</v>
      </c>
      <c r="G7311">
        <v>0.84145059</v>
      </c>
      <c r="H7311">
        <v>2.8071670150000001</v>
      </c>
      <c r="I7311">
        <v>15.988899699999999</v>
      </c>
      <c r="J7311">
        <v>3.860834267</v>
      </c>
      <c r="K7311">
        <v>3.3158530509999999</v>
      </c>
      <c r="L7311">
        <v>0.76973744799999999</v>
      </c>
      <c r="M7311">
        <v>0</v>
      </c>
      <c r="N7311">
        <v>2.4027444440000001</v>
      </c>
      <c r="O7311">
        <v>2.6982896169999999</v>
      </c>
      <c r="P7311">
        <v>1.096623701</v>
      </c>
      <c r="Q7311">
        <v>1.674878243</v>
      </c>
    </row>
    <row r="7312" spans="1:17">
      <c r="A7312" t="s">
        <v>18300</v>
      </c>
      <c r="B7312" s="14" t="s">
        <v>4549</v>
      </c>
      <c r="C7312">
        <v>13.05378636</v>
      </c>
      <c r="D7312">
        <v>3.3847798629999999</v>
      </c>
      <c r="E7312">
        <v>4.7502058749999998</v>
      </c>
      <c r="F7312">
        <v>1.7162996189999999</v>
      </c>
      <c r="G7312">
        <v>3.7398307740000001</v>
      </c>
      <c r="H7312">
        <v>1.709104918</v>
      </c>
      <c r="I7312">
        <v>18.603942440000001</v>
      </c>
      <c r="J7312">
        <v>13.78401041</v>
      </c>
      <c r="K7312">
        <v>7.4696021589999999</v>
      </c>
      <c r="L7312">
        <v>9.8415245949999992</v>
      </c>
      <c r="M7312">
        <v>7.4033079239999999</v>
      </c>
      <c r="N7312">
        <v>4.2972035770000003</v>
      </c>
      <c r="O7312">
        <v>13.142531330000001</v>
      </c>
      <c r="P7312">
        <v>2.5816349629999999</v>
      </c>
      <c r="Q7312">
        <v>4.8946872790000002</v>
      </c>
    </row>
    <row r="7313" spans="1:17">
      <c r="A7313" t="e">
        <v>#N/A</v>
      </c>
      <c r="B7313" s="14" t="s">
        <v>18304</v>
      </c>
      <c r="C7313">
        <v>0</v>
      </c>
      <c r="D7313">
        <v>0.62662768599999996</v>
      </c>
      <c r="E7313">
        <v>0</v>
      </c>
      <c r="F7313">
        <v>0</v>
      </c>
      <c r="G7313">
        <v>0</v>
      </c>
      <c r="H7313">
        <v>0</v>
      </c>
      <c r="I7313">
        <v>0</v>
      </c>
      <c r="J7313">
        <v>0</v>
      </c>
      <c r="K7313">
        <v>0</v>
      </c>
      <c r="L7313">
        <v>3.574534178</v>
      </c>
      <c r="M7313">
        <v>0</v>
      </c>
      <c r="N7313">
        <v>0.348685945</v>
      </c>
      <c r="O7313">
        <v>0</v>
      </c>
      <c r="P7313">
        <v>0</v>
      </c>
      <c r="Q7313">
        <v>0</v>
      </c>
    </row>
    <row r="7314" spans="1:17">
      <c r="A7314" t="e">
        <v>#N/A</v>
      </c>
      <c r="B7314" s="14" t="s">
        <v>18305</v>
      </c>
      <c r="C7314">
        <v>33.712190370000002</v>
      </c>
      <c r="D7314">
        <v>0.62236491199999999</v>
      </c>
      <c r="E7314">
        <v>2.9888067340000002</v>
      </c>
      <c r="F7314">
        <v>0.382407214</v>
      </c>
      <c r="G7314">
        <v>2.9107321430000002</v>
      </c>
      <c r="H7314">
        <v>2.1578902910000002</v>
      </c>
      <c r="I7314">
        <v>4.0969289470000003</v>
      </c>
      <c r="J7314">
        <v>1.780711315</v>
      </c>
      <c r="K7314">
        <v>5.0978421059999999</v>
      </c>
      <c r="L7314">
        <v>1.775108809</v>
      </c>
      <c r="M7314">
        <v>0</v>
      </c>
      <c r="N7314">
        <v>3.8094532449999998</v>
      </c>
      <c r="O7314">
        <v>9.3338793899999999</v>
      </c>
      <c r="P7314">
        <v>1.68596569</v>
      </c>
      <c r="Q7314">
        <v>13.5186601</v>
      </c>
    </row>
    <row r="7315" spans="1:17">
      <c r="A7315" t="s">
        <v>18306</v>
      </c>
      <c r="B7315" s="14" t="s">
        <v>3863</v>
      </c>
      <c r="C7315">
        <v>8.9393834059999993</v>
      </c>
      <c r="D7315">
        <v>4.0165306300000001</v>
      </c>
      <c r="E7315">
        <v>1.446655357</v>
      </c>
      <c r="F7315">
        <v>3.3077058140000002</v>
      </c>
      <c r="G7315">
        <v>1.13057096</v>
      </c>
      <c r="H7315">
        <v>3.239795956</v>
      </c>
      <c r="I7315">
        <v>2.2033483729999999</v>
      </c>
      <c r="J7315">
        <v>1.9791954789999999</v>
      </c>
      <c r="K7315">
        <v>2.7416443519999998</v>
      </c>
      <c r="L7315">
        <v>2.7048761670000001</v>
      </c>
      <c r="M7315">
        <v>2.900207682</v>
      </c>
      <c r="N7315">
        <v>1.7848893320000001</v>
      </c>
      <c r="O7315">
        <v>3.4859762970000001</v>
      </c>
      <c r="P7315">
        <v>4.1369126119999997</v>
      </c>
      <c r="Q7315">
        <v>2.4234671159999999</v>
      </c>
    </row>
    <row r="7316" spans="1:17">
      <c r="A7316" t="s">
        <v>18307</v>
      </c>
      <c r="B7316" s="14" t="s">
        <v>3862</v>
      </c>
      <c r="C7316">
        <v>161.55213509999999</v>
      </c>
      <c r="D7316">
        <v>1088.489628</v>
      </c>
      <c r="E7316">
        <v>593.0148739</v>
      </c>
      <c r="F7316">
        <v>1309.7392589999999</v>
      </c>
      <c r="G7316">
        <v>437.66929779999998</v>
      </c>
      <c r="H7316">
        <v>2259.0931089999999</v>
      </c>
      <c r="I7316">
        <v>255.09750980000001</v>
      </c>
      <c r="J7316">
        <v>570.79594020000002</v>
      </c>
      <c r="K7316">
        <v>517.14207399999998</v>
      </c>
      <c r="L7316">
        <v>79.431520489999997</v>
      </c>
      <c r="M7316">
        <v>69.825380109999998</v>
      </c>
      <c r="N7316">
        <v>365.72096929999998</v>
      </c>
      <c r="O7316">
        <v>52.726746140000003</v>
      </c>
      <c r="P7316">
        <v>1547.616591</v>
      </c>
      <c r="Q7316">
        <v>924.11949440000001</v>
      </c>
    </row>
    <row r="7317" spans="1:17">
      <c r="A7317" t="s">
        <v>18308</v>
      </c>
      <c r="B7317" s="14" t="s">
        <v>44</v>
      </c>
      <c r="C7317">
        <v>5.6348626590000004</v>
      </c>
      <c r="D7317">
        <v>1.188151196</v>
      </c>
      <c r="E7317">
        <v>0.77282494000000002</v>
      </c>
      <c r="F7317">
        <v>0.69308557199999998</v>
      </c>
      <c r="G7317">
        <v>0.86752545999999997</v>
      </c>
      <c r="H7317">
        <v>1.6165553269999999</v>
      </c>
      <c r="I7317">
        <v>1.584082999</v>
      </c>
      <c r="J7317">
        <v>1.583583089</v>
      </c>
      <c r="K7317">
        <v>2.7410434110000002</v>
      </c>
      <c r="L7317">
        <v>3.3030505689999998</v>
      </c>
      <c r="M7317">
        <v>1.9547676300000001</v>
      </c>
      <c r="N7317">
        <v>0.77830967500000003</v>
      </c>
      <c r="O7317">
        <v>4.5111960230000001</v>
      </c>
      <c r="P7317">
        <v>1.2019053449999999</v>
      </c>
      <c r="Q7317">
        <v>1.4467610930000001</v>
      </c>
    </row>
    <row r="7318" spans="1:17">
      <c r="A7318" t="s">
        <v>18309</v>
      </c>
      <c r="B7318" s="14" t="s">
        <v>18310</v>
      </c>
      <c r="C7318">
        <v>0</v>
      </c>
      <c r="D7318">
        <v>10.036618969999999</v>
      </c>
      <c r="E7318">
        <v>8.3421757569999997</v>
      </c>
      <c r="F7318">
        <v>10.67351781</v>
      </c>
      <c r="G7318">
        <v>7.2215632909999998</v>
      </c>
      <c r="H7318">
        <v>4.6845339849999998</v>
      </c>
      <c r="I7318">
        <v>20.329065150000002</v>
      </c>
      <c r="J7318">
        <v>26.728702240000001</v>
      </c>
      <c r="K7318">
        <v>20.552692539999999</v>
      </c>
      <c r="L7318">
        <v>5.5050842820000003</v>
      </c>
      <c r="M7318">
        <v>0</v>
      </c>
      <c r="N7318">
        <v>16.11017339</v>
      </c>
      <c r="O7318">
        <v>1.9297894099999999</v>
      </c>
      <c r="P7318">
        <v>32.417492199999998</v>
      </c>
      <c r="Q7318">
        <v>9.5828476689999995</v>
      </c>
    </row>
    <row r="7319" spans="1:17">
      <c r="A7319" t="s">
        <v>18311</v>
      </c>
      <c r="B7319" s="14" t="s">
        <v>3720</v>
      </c>
      <c r="C7319">
        <v>10.93497984</v>
      </c>
      <c r="D7319">
        <v>1.516870087</v>
      </c>
      <c r="E7319">
        <v>1.369925225</v>
      </c>
      <c r="F7319">
        <v>2.058810034</v>
      </c>
      <c r="G7319">
        <v>1.0235462449999999</v>
      </c>
      <c r="H7319">
        <v>1.7269530310000001</v>
      </c>
      <c r="I7319">
        <v>1.1922762790000001</v>
      </c>
      <c r="J7319">
        <v>2.6299532960000001</v>
      </c>
      <c r="K7319">
        <v>2.7353120880000001</v>
      </c>
      <c r="L7319">
        <v>6.0053235669999996</v>
      </c>
      <c r="M7319">
        <v>2.354041375</v>
      </c>
      <c r="N7319">
        <v>2.217231881</v>
      </c>
      <c r="O7319">
        <v>6.3380759830000004</v>
      </c>
      <c r="P7319">
        <v>2.882538222</v>
      </c>
      <c r="Q7319">
        <v>3.3721379319999998</v>
      </c>
    </row>
    <row r="7320" spans="1:17">
      <c r="A7320" t="s">
        <v>18312</v>
      </c>
      <c r="B7320" s="14" t="s">
        <v>18313</v>
      </c>
      <c r="C7320">
        <v>4.6928901359999999</v>
      </c>
      <c r="D7320">
        <v>4.1585291870000001</v>
      </c>
      <c r="E7320">
        <v>1.9970663179999999</v>
      </c>
      <c r="F7320">
        <v>0.63879386900000001</v>
      </c>
      <c r="G7320">
        <v>0</v>
      </c>
      <c r="H7320">
        <v>9.0116441110000007</v>
      </c>
      <c r="I7320">
        <v>0</v>
      </c>
      <c r="J7320">
        <v>3.5695167720000001</v>
      </c>
      <c r="K7320">
        <v>2.1289283800000001</v>
      </c>
      <c r="L7320">
        <v>5.9304771589999996</v>
      </c>
      <c r="M7320">
        <v>9.0082208300000008</v>
      </c>
      <c r="N7320">
        <v>2.892508404</v>
      </c>
      <c r="O7320">
        <v>15.591821250000001</v>
      </c>
      <c r="P7320">
        <v>2.8163290509999999</v>
      </c>
      <c r="Q7320">
        <v>6.452087777</v>
      </c>
    </row>
    <row r="7321" spans="1:17">
      <c r="A7321" t="s">
        <v>18314</v>
      </c>
      <c r="B7321" s="14" t="s">
        <v>18315</v>
      </c>
      <c r="C7321">
        <v>1.354014203</v>
      </c>
      <c r="D7321">
        <v>4.7993517179999996</v>
      </c>
      <c r="E7321">
        <v>4.1774698709999996</v>
      </c>
      <c r="F7321">
        <v>5.3449244370000004</v>
      </c>
      <c r="G7321">
        <v>3.5071936479999999</v>
      </c>
      <c r="H7321">
        <v>3.6401132930000002</v>
      </c>
      <c r="I7321">
        <v>3.9491708540000001</v>
      </c>
      <c r="J7321">
        <v>0.85824447000000004</v>
      </c>
      <c r="K7321">
        <v>1.2284963760000001</v>
      </c>
      <c r="L7321">
        <v>0</v>
      </c>
      <c r="M7321">
        <v>25.990932229999999</v>
      </c>
      <c r="N7321">
        <v>3.338239207</v>
      </c>
      <c r="O7321">
        <v>5.998165116</v>
      </c>
      <c r="P7321">
        <v>4.4691910190000002</v>
      </c>
      <c r="Q7321">
        <v>1.861585982</v>
      </c>
    </row>
    <row r="7322" spans="1:17">
      <c r="A7322" t="s">
        <v>18316</v>
      </c>
      <c r="B7322" s="14" t="s">
        <v>18317</v>
      </c>
      <c r="C7322">
        <v>18.21945582</v>
      </c>
      <c r="D7322">
        <v>63.906808839999997</v>
      </c>
      <c r="E7322">
        <v>76.887053230000006</v>
      </c>
      <c r="F7322">
        <v>80.600755809999995</v>
      </c>
      <c r="G7322">
        <v>84.421933359999997</v>
      </c>
      <c r="H7322">
        <v>34.986383019999998</v>
      </c>
      <c r="I7322">
        <v>30.998087399999999</v>
      </c>
      <c r="J7322">
        <v>81.608952090000002</v>
      </c>
      <c r="K7322">
        <v>148.77452439999999</v>
      </c>
      <c r="L7322">
        <v>220.64863550000001</v>
      </c>
      <c r="M7322">
        <v>0</v>
      </c>
      <c r="N7322">
        <v>43.795980180000001</v>
      </c>
      <c r="O7322">
        <v>16.814709199999999</v>
      </c>
      <c r="P7322">
        <v>19.59005355</v>
      </c>
      <c r="Q7322">
        <v>110.6343286</v>
      </c>
    </row>
    <row r="7323" spans="1:17">
      <c r="A7323" t="s">
        <v>18318</v>
      </c>
      <c r="B7323" s="14" t="s">
        <v>3267</v>
      </c>
      <c r="C7323">
        <v>0.52810016900000001</v>
      </c>
      <c r="D7323">
        <v>1.2869105670000001</v>
      </c>
      <c r="E7323">
        <v>1.4982253699999999</v>
      </c>
      <c r="F7323">
        <v>0.76677047499999995</v>
      </c>
      <c r="G7323">
        <v>1.4590882350000001</v>
      </c>
      <c r="H7323">
        <v>1.21691767</v>
      </c>
      <c r="I7323">
        <v>3.5939811480000001</v>
      </c>
      <c r="J7323">
        <v>2.432424331</v>
      </c>
      <c r="K7323">
        <v>1.038147513</v>
      </c>
      <c r="L7323">
        <v>1.668420684</v>
      </c>
      <c r="M7323">
        <v>0.33790427699999998</v>
      </c>
      <c r="N7323">
        <v>1.019898956</v>
      </c>
      <c r="O7323">
        <v>0.77981259999999997</v>
      </c>
      <c r="P7323">
        <v>1.663867035</v>
      </c>
      <c r="Q7323">
        <v>0.72606614400000002</v>
      </c>
    </row>
    <row r="7324" spans="1:17">
      <c r="A7324" t="s">
        <v>18319</v>
      </c>
      <c r="B7324" s="14" t="s">
        <v>2330</v>
      </c>
      <c r="C7324">
        <v>5.314209366</v>
      </c>
      <c r="D7324">
        <v>0.46120063700000002</v>
      </c>
      <c r="E7324">
        <v>0.46628239799999999</v>
      </c>
      <c r="F7324">
        <v>0.38032726</v>
      </c>
      <c r="G7324">
        <v>0.31219513599999998</v>
      </c>
      <c r="H7324">
        <v>0.58914011899999996</v>
      </c>
      <c r="I7324">
        <v>1.5180051139999999</v>
      </c>
      <c r="J7324">
        <v>0.39587636300000001</v>
      </c>
      <c r="K7324">
        <v>1.3172356009999999</v>
      </c>
      <c r="L7324">
        <v>2.5616388470000002</v>
      </c>
      <c r="M7324">
        <v>2.3135998309999999</v>
      </c>
      <c r="N7324">
        <v>0.39170503800000001</v>
      </c>
      <c r="O7324">
        <v>3.1550444</v>
      </c>
      <c r="P7324">
        <v>0.42741847100000002</v>
      </c>
      <c r="Q7324">
        <v>0.45193716499999997</v>
      </c>
    </row>
    <row r="7325" spans="1:17">
      <c r="A7325" t="s">
        <v>18320</v>
      </c>
      <c r="B7325" s="14" t="s">
        <v>4209</v>
      </c>
      <c r="C7325">
        <v>5.4219824770000002</v>
      </c>
      <c r="D7325">
        <v>6.9399816049999998</v>
      </c>
      <c r="E7325">
        <v>6.9219979150000004</v>
      </c>
      <c r="F7325">
        <v>13.73569895</v>
      </c>
      <c r="G7325">
        <v>6.2938478760000001</v>
      </c>
      <c r="H7325">
        <v>2.5450828589999999</v>
      </c>
      <c r="I7325">
        <v>22.403119119999999</v>
      </c>
      <c r="J7325">
        <v>31.579765699999999</v>
      </c>
      <c r="K7325">
        <v>12.298404639999999</v>
      </c>
      <c r="L7325">
        <v>4.5678948789999998</v>
      </c>
      <c r="M7325">
        <v>4.6256655469999997</v>
      </c>
      <c r="N7325">
        <v>8.8003144080000002</v>
      </c>
      <c r="O7325">
        <v>8.6734955090000003</v>
      </c>
      <c r="P7325">
        <v>14.2357114</v>
      </c>
      <c r="Q7325">
        <v>8.696906062</v>
      </c>
    </row>
    <row r="7326" spans="1:17">
      <c r="A7326" t="s">
        <v>18321</v>
      </c>
      <c r="B7326" s="14" t="s">
        <v>18322</v>
      </c>
      <c r="C7326">
        <v>2.8579538549999999</v>
      </c>
      <c r="D7326">
        <v>13.928914369999999</v>
      </c>
      <c r="E7326">
        <v>2.5844387640000002</v>
      </c>
      <c r="F7326">
        <v>2.1396279069999999</v>
      </c>
      <c r="G7326">
        <v>1.4805454149999999</v>
      </c>
      <c r="H7326">
        <v>0.54880600800000001</v>
      </c>
      <c r="I7326">
        <v>0</v>
      </c>
      <c r="J7326">
        <v>5.978014248</v>
      </c>
      <c r="K7326">
        <v>0.64825500800000002</v>
      </c>
      <c r="L7326">
        <v>1.8058200339999999</v>
      </c>
      <c r="M7326">
        <v>0</v>
      </c>
      <c r="N7326">
        <v>0</v>
      </c>
      <c r="O7326">
        <v>0</v>
      </c>
      <c r="P7326">
        <v>3.6446611249999998</v>
      </c>
      <c r="Q7326">
        <v>0</v>
      </c>
    </row>
    <row r="7327" spans="1:17">
      <c r="A7327" t="s">
        <v>18321</v>
      </c>
      <c r="B7327" s="14" t="s">
        <v>2279</v>
      </c>
      <c r="C7327">
        <v>4.8680667819999996</v>
      </c>
      <c r="D7327">
        <v>18.872696309999998</v>
      </c>
      <c r="E7327">
        <v>4.2295432030000004</v>
      </c>
      <c r="F7327">
        <v>2.0983562839999998</v>
      </c>
      <c r="G7327">
        <v>2.241664047</v>
      </c>
      <c r="H7327">
        <v>0.93480316100000005</v>
      </c>
      <c r="I7327">
        <v>621.17974749999996</v>
      </c>
      <c r="J7327">
        <v>20.98230684</v>
      </c>
      <c r="K7327">
        <v>237.40270100000001</v>
      </c>
      <c r="L7327">
        <v>12.81635535</v>
      </c>
      <c r="M7327">
        <v>1135.354386</v>
      </c>
      <c r="N7327">
        <v>27.504402110000001</v>
      </c>
      <c r="O7327">
        <v>587.64931030000002</v>
      </c>
      <c r="P7327">
        <v>5.8429144949999996</v>
      </c>
      <c r="Q7327">
        <v>3.904210285</v>
      </c>
    </row>
    <row r="7328" spans="1:17">
      <c r="A7328" t="s">
        <v>18323</v>
      </c>
      <c r="B7328" s="14" t="s">
        <v>18324</v>
      </c>
      <c r="C7328">
        <v>21.735491159999999</v>
      </c>
      <c r="D7328">
        <v>77.042224950000005</v>
      </c>
      <c r="E7328">
        <v>27.17061279</v>
      </c>
      <c r="F7328">
        <v>39.941427169999997</v>
      </c>
      <c r="G7328">
        <v>23.458203130000001</v>
      </c>
      <c r="H7328">
        <v>52.172676430000003</v>
      </c>
      <c r="I7328">
        <v>0</v>
      </c>
      <c r="J7328">
        <v>4.1331246840000002</v>
      </c>
      <c r="K7328">
        <v>24.650749659999999</v>
      </c>
      <c r="L7328">
        <v>120.1701951</v>
      </c>
      <c r="M7328">
        <v>0</v>
      </c>
      <c r="N7328">
        <v>10.04766077</v>
      </c>
      <c r="O7328">
        <v>54.161063300000002</v>
      </c>
      <c r="P7328">
        <v>13.04405034</v>
      </c>
      <c r="Q7328">
        <v>11.20625772</v>
      </c>
    </row>
    <row r="7329" spans="1:17">
      <c r="A7329" t="s">
        <v>18325</v>
      </c>
      <c r="B7329" s="14" t="s">
        <v>18326</v>
      </c>
      <c r="C7329">
        <v>18.231112540000002</v>
      </c>
      <c r="D7329">
        <v>55.138425390000002</v>
      </c>
      <c r="E7329">
        <v>25.298728780000001</v>
      </c>
      <c r="F7329">
        <v>35.066227730000001</v>
      </c>
      <c r="G7329">
        <v>22.995342610000002</v>
      </c>
      <c r="H7329">
        <v>32.573374649999998</v>
      </c>
      <c r="I7329">
        <v>30.05463039</v>
      </c>
      <c r="J7329">
        <v>21.70485438</v>
      </c>
      <c r="K7329">
        <v>70.119790769999994</v>
      </c>
      <c r="L7329">
        <v>34.057557889999998</v>
      </c>
      <c r="M7329">
        <v>13.69387888</v>
      </c>
      <c r="N7329">
        <v>13.48430789</v>
      </c>
      <c r="O7329">
        <v>6.1449532260000002</v>
      </c>
      <c r="P7329">
        <v>43.050373440000001</v>
      </c>
      <c r="Q7329">
        <v>37.597962549999998</v>
      </c>
    </row>
    <row r="7330" spans="1:17">
      <c r="A7330" t="s">
        <v>18325</v>
      </c>
      <c r="B7330" s="14" t="s">
        <v>1803</v>
      </c>
      <c r="C7330">
        <v>21.360741310000002</v>
      </c>
      <c r="D7330">
        <v>361.21844909999999</v>
      </c>
      <c r="E7330">
        <v>135.97267049999999</v>
      </c>
      <c r="F7330">
        <v>342.6137875</v>
      </c>
      <c r="G7330">
        <v>234.22611370000001</v>
      </c>
      <c r="H7330">
        <v>944.79319850000002</v>
      </c>
      <c r="I7330">
        <v>41.534383120000001</v>
      </c>
      <c r="J7330">
        <v>150.74028300000001</v>
      </c>
      <c r="K7330">
        <v>340.7753634</v>
      </c>
      <c r="L7330">
        <v>69.73423142</v>
      </c>
      <c r="M7330">
        <v>34.169113490000001</v>
      </c>
      <c r="N7330">
        <v>56.174508029999998</v>
      </c>
      <c r="O7330">
        <v>51.255872170000004</v>
      </c>
      <c r="P7330">
        <v>242.49564280000001</v>
      </c>
      <c r="Q7330">
        <v>249.62905119999999</v>
      </c>
    </row>
    <row r="7331" spans="1:17">
      <c r="A7331" t="s">
        <v>18327</v>
      </c>
      <c r="B7331" s="14" t="s">
        <v>18328</v>
      </c>
      <c r="C7331">
        <v>0</v>
      </c>
      <c r="D7331">
        <v>1.1580714190000001</v>
      </c>
      <c r="E7331">
        <v>0.55614505000000003</v>
      </c>
      <c r="F7331">
        <v>0</v>
      </c>
      <c r="G7331">
        <v>0.90269541099999995</v>
      </c>
      <c r="H7331">
        <v>0</v>
      </c>
      <c r="I7331">
        <v>0</v>
      </c>
      <c r="J7331">
        <v>1.3253901939999999</v>
      </c>
      <c r="K7331">
        <v>0</v>
      </c>
      <c r="L7331">
        <v>6.6061011389999997</v>
      </c>
      <c r="M7331">
        <v>0</v>
      </c>
      <c r="N7331">
        <v>0</v>
      </c>
      <c r="O7331">
        <v>0</v>
      </c>
      <c r="P7331">
        <v>3.9214708310000002</v>
      </c>
      <c r="Q7331">
        <v>7.1871357509999996</v>
      </c>
    </row>
    <row r="7332" spans="1:17">
      <c r="A7332" t="s">
        <v>18329</v>
      </c>
      <c r="B7332" s="14" t="s">
        <v>18330</v>
      </c>
      <c r="C7332">
        <v>7.3249269889999997</v>
      </c>
      <c r="D7332">
        <v>16.506944600000001</v>
      </c>
      <c r="E7332">
        <v>7.0404221739999997</v>
      </c>
      <c r="F7332">
        <v>8.4922468099999993</v>
      </c>
      <c r="G7332">
        <v>6.7169372320000003</v>
      </c>
      <c r="H7332">
        <v>3.5892248590000002</v>
      </c>
      <c r="I7332">
        <v>7.3669548039999997</v>
      </c>
      <c r="J7332">
        <v>6.3399857529999997</v>
      </c>
      <c r="K7332">
        <v>19.823122720000001</v>
      </c>
      <c r="L7332">
        <v>12.448561229999999</v>
      </c>
      <c r="M7332">
        <v>2.909076819</v>
      </c>
      <c r="N7332">
        <v>6.5697976809999998</v>
      </c>
      <c r="O7332">
        <v>5.3148878970000002</v>
      </c>
      <c r="P7332">
        <v>6.6696184010000001</v>
      </c>
      <c r="Q7332">
        <v>9.37624499</v>
      </c>
    </row>
    <row r="7333" spans="1:17">
      <c r="A7333" t="s">
        <v>18331</v>
      </c>
      <c r="B7333" s="14" t="s">
        <v>18332</v>
      </c>
      <c r="C7333">
        <v>44.47415883</v>
      </c>
      <c r="D7333">
        <v>144.97272520000001</v>
      </c>
      <c r="E7333">
        <v>139.9175386</v>
      </c>
      <c r="F7333">
        <v>131.88636489999999</v>
      </c>
      <c r="G7333">
        <v>206.8075188</v>
      </c>
      <c r="H7333">
        <v>322.09002459999999</v>
      </c>
      <c r="I7333">
        <v>83.388261490000005</v>
      </c>
      <c r="J7333">
        <v>10.06786782</v>
      </c>
      <c r="K7333">
        <v>20.175690490000001</v>
      </c>
      <c r="L7333">
        <v>34.12305319</v>
      </c>
      <c r="M7333">
        <v>54.88085306</v>
      </c>
      <c r="N7333">
        <v>40.726518319999997</v>
      </c>
      <c r="O7333">
        <v>73.881245329999999</v>
      </c>
      <c r="P7333">
        <v>23.83047659</v>
      </c>
      <c r="Q7333">
        <v>192.17295290000001</v>
      </c>
    </row>
    <row r="7334" spans="1:17">
      <c r="A7334" t="s">
        <v>18333</v>
      </c>
      <c r="B7334" s="14" t="s">
        <v>18334</v>
      </c>
      <c r="C7334">
        <v>3.895984264</v>
      </c>
      <c r="D7334">
        <v>0.86309096299999999</v>
      </c>
      <c r="E7334">
        <v>0.41448546200000003</v>
      </c>
      <c r="F7334">
        <v>0</v>
      </c>
      <c r="G7334">
        <v>0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14.95704591</v>
      </c>
      <c r="N7334">
        <v>0.48026554599999999</v>
      </c>
      <c r="O7334">
        <v>21.573589160000001</v>
      </c>
      <c r="P7334">
        <v>0</v>
      </c>
      <c r="Q7334">
        <v>16.06935069</v>
      </c>
    </row>
    <row r="7335" spans="1:17">
      <c r="A7335" t="s">
        <v>18335</v>
      </c>
      <c r="B7335" s="14" t="s">
        <v>18336</v>
      </c>
      <c r="C7335">
        <v>4.5381794720000004</v>
      </c>
      <c r="D7335">
        <v>1.0053587049999999</v>
      </c>
      <c r="E7335">
        <v>0.48280724200000003</v>
      </c>
      <c r="F7335">
        <v>0</v>
      </c>
      <c r="G7335">
        <v>0.78365865400000001</v>
      </c>
      <c r="H7335">
        <v>3.4858227770000001</v>
      </c>
      <c r="I7335">
        <v>0</v>
      </c>
      <c r="J7335">
        <v>1.1506134649999999</v>
      </c>
      <c r="K7335">
        <v>0</v>
      </c>
      <c r="L7335">
        <v>8.6024503840000008</v>
      </c>
      <c r="M7335">
        <v>0</v>
      </c>
      <c r="N7335">
        <v>0.55943019699999996</v>
      </c>
      <c r="O7335">
        <v>0</v>
      </c>
      <c r="P7335">
        <v>1.361741519</v>
      </c>
      <c r="Q7335">
        <v>0</v>
      </c>
    </row>
    <row r="7336" spans="1:17">
      <c r="A7336" t="s">
        <v>18335</v>
      </c>
      <c r="B7336" s="14" t="s">
        <v>18337</v>
      </c>
      <c r="C7336">
        <v>53.443737079999998</v>
      </c>
      <c r="D7336">
        <v>12.91590242</v>
      </c>
      <c r="E7336">
        <v>9.3039795499999993</v>
      </c>
      <c r="F7336">
        <v>4.629376744</v>
      </c>
      <c r="G7336">
        <v>4.1948786760000001</v>
      </c>
      <c r="H7336">
        <v>48.514451119999997</v>
      </c>
      <c r="I7336">
        <v>49.596939839999997</v>
      </c>
      <c r="J7336">
        <v>8.6228326729999996</v>
      </c>
      <c r="K7336">
        <v>46.285407589999998</v>
      </c>
      <c r="L7336">
        <v>36.838728699999997</v>
      </c>
      <c r="M7336">
        <v>27.978474110000001</v>
      </c>
      <c r="N7336">
        <v>10.78054897</v>
      </c>
      <c r="O7336">
        <v>37.664948600000002</v>
      </c>
      <c r="P7336">
        <v>3.6446611249999998</v>
      </c>
      <c r="Q7336">
        <v>10.019712780000001</v>
      </c>
    </row>
    <row r="7337" spans="1:17">
      <c r="A7337" t="s">
        <v>18338</v>
      </c>
      <c r="B7337" s="14" t="s">
        <v>3077</v>
      </c>
      <c r="C7337">
        <v>0</v>
      </c>
      <c r="D7337">
        <v>0.31766542399999997</v>
      </c>
      <c r="E7337">
        <v>0.76276838499999999</v>
      </c>
      <c r="F7337">
        <v>0.58556104600000003</v>
      </c>
      <c r="G7337">
        <v>0</v>
      </c>
      <c r="H7337">
        <v>0.55071158499999995</v>
      </c>
      <c r="I7337">
        <v>0</v>
      </c>
      <c r="J7337">
        <v>0.36356189300000002</v>
      </c>
      <c r="K7337">
        <v>0.65050589400000003</v>
      </c>
      <c r="L7337">
        <v>0</v>
      </c>
      <c r="M7337">
        <v>2.7525119199999999</v>
      </c>
      <c r="N7337">
        <v>0</v>
      </c>
      <c r="O7337">
        <v>0</v>
      </c>
      <c r="P7337">
        <v>0.64540874100000001</v>
      </c>
      <c r="Q7337">
        <v>0.985735633</v>
      </c>
    </row>
    <row r="7338" spans="1:17">
      <c r="A7338" t="e">
        <v>#N/A</v>
      </c>
      <c r="B7338" s="14" t="s">
        <v>18339</v>
      </c>
      <c r="C7338">
        <v>0</v>
      </c>
      <c r="D7338">
        <v>0</v>
      </c>
      <c r="E7338">
        <v>0.18856420199999999</v>
      </c>
      <c r="F7338">
        <v>0</v>
      </c>
      <c r="G7338">
        <v>0.30606410899999997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</row>
    <row r="7339" spans="1:17">
      <c r="A7339" t="s">
        <v>18340</v>
      </c>
      <c r="B7339" s="14" t="s">
        <v>18341</v>
      </c>
      <c r="C7339">
        <v>45.326451069999997</v>
      </c>
      <c r="D7339">
        <v>2.2314059049999999</v>
      </c>
      <c r="E7339">
        <v>1.6073948410000001</v>
      </c>
      <c r="F7339">
        <v>0</v>
      </c>
      <c r="G7339">
        <v>0</v>
      </c>
      <c r="H7339">
        <v>0</v>
      </c>
      <c r="I7339">
        <v>22.03348373</v>
      </c>
      <c r="J7339">
        <v>0</v>
      </c>
      <c r="K7339">
        <v>13.708221760000001</v>
      </c>
      <c r="L7339">
        <v>15.911036279999999</v>
      </c>
      <c r="M7339">
        <v>29.002076819999999</v>
      </c>
      <c r="N7339">
        <v>1.8624932160000001</v>
      </c>
      <c r="O7339">
        <v>5.5775620750000003</v>
      </c>
      <c r="P7339">
        <v>4.5336028629999996</v>
      </c>
      <c r="Q7339">
        <v>10.386287640000001</v>
      </c>
    </row>
    <row r="7340" spans="1:17">
      <c r="A7340" t="s">
        <v>18342</v>
      </c>
      <c r="B7340" s="14" t="s">
        <v>2119</v>
      </c>
      <c r="C7340">
        <v>5.7575635639999998</v>
      </c>
      <c r="D7340">
        <v>6.1455577090000002</v>
      </c>
      <c r="E7340">
        <v>8.6311738190000007</v>
      </c>
      <c r="F7340">
        <v>6.910956229</v>
      </c>
      <c r="G7340">
        <v>9.7614667300000004</v>
      </c>
      <c r="H7340">
        <v>5.0255049539999996</v>
      </c>
      <c r="I7340">
        <v>9.9229799970000006</v>
      </c>
      <c r="J7340">
        <v>21.63124148</v>
      </c>
      <c r="K7340">
        <v>6.1736224750000002</v>
      </c>
      <c r="L7340">
        <v>17.528355810000001</v>
      </c>
      <c r="M7340">
        <v>5.0235959000000001</v>
      </c>
      <c r="N7340">
        <v>67.038739759999999</v>
      </c>
      <c r="O7340">
        <v>5.2170352480000002</v>
      </c>
      <c r="P7340">
        <v>16.412523419999999</v>
      </c>
      <c r="Q7340">
        <v>9.3551183990000002</v>
      </c>
    </row>
    <row r="7341" spans="1:17">
      <c r="A7341" t="s">
        <v>18342</v>
      </c>
      <c r="B7341" s="14" t="s">
        <v>18343</v>
      </c>
      <c r="C7341">
        <v>4.1463286339999996</v>
      </c>
      <c r="D7341">
        <v>1.8371012470000001</v>
      </c>
      <c r="E7341">
        <v>0.35289525300000002</v>
      </c>
      <c r="F7341">
        <v>0.451516951</v>
      </c>
      <c r="G7341">
        <v>0.71599334800000003</v>
      </c>
      <c r="H7341">
        <v>6.0511923510000001</v>
      </c>
      <c r="I7341">
        <v>0</v>
      </c>
      <c r="J7341">
        <v>1.2615159680000001</v>
      </c>
      <c r="K7341">
        <v>1.880980898</v>
      </c>
      <c r="L7341">
        <v>2.095911606</v>
      </c>
      <c r="M7341">
        <v>4.7754423680000002</v>
      </c>
      <c r="N7341">
        <v>0.40890078600000002</v>
      </c>
      <c r="O7341">
        <v>3.673575021</v>
      </c>
      <c r="P7341">
        <v>1.741825999</v>
      </c>
      <c r="Q7341">
        <v>1.7101919409999999</v>
      </c>
    </row>
    <row r="7342" spans="1:17">
      <c r="A7342" t="e">
        <v>#N/A</v>
      </c>
      <c r="B7342" s="14" t="s">
        <v>18344</v>
      </c>
      <c r="C7342">
        <v>0</v>
      </c>
      <c r="D7342">
        <v>3.9585998999999998</v>
      </c>
      <c r="E7342">
        <v>1.0561408409999999</v>
      </c>
      <c r="F7342">
        <v>1.0810357779999999</v>
      </c>
      <c r="G7342">
        <v>0.685701322</v>
      </c>
      <c r="H7342">
        <v>3.8126186620000002</v>
      </c>
      <c r="I7342">
        <v>8.6862772390000007</v>
      </c>
      <c r="J7342">
        <v>1.510180173</v>
      </c>
      <c r="K7342">
        <v>0</v>
      </c>
      <c r="L7342">
        <v>2.5090480290000001</v>
      </c>
      <c r="M7342">
        <v>0</v>
      </c>
      <c r="N7342">
        <v>0.48950142200000002</v>
      </c>
      <c r="O7342">
        <v>0</v>
      </c>
      <c r="P7342">
        <v>1.489404787</v>
      </c>
      <c r="Q7342">
        <v>4.0945941660000003</v>
      </c>
    </row>
    <row r="7343" spans="1:17">
      <c r="A7343" t="e">
        <v>#N/A</v>
      </c>
      <c r="B7343" s="14" t="s">
        <v>18345</v>
      </c>
      <c r="C7343">
        <v>0</v>
      </c>
      <c r="D7343">
        <v>0</v>
      </c>
      <c r="E7343">
        <v>0</v>
      </c>
      <c r="F7343">
        <v>0</v>
      </c>
      <c r="G7343">
        <v>0</v>
      </c>
      <c r="H7343">
        <v>0</v>
      </c>
      <c r="I7343">
        <v>0</v>
      </c>
      <c r="J7343">
        <v>0</v>
      </c>
      <c r="K7343">
        <v>0.77415577400000002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</row>
    <row r="7344" spans="1:17">
      <c r="A7344" t="e">
        <v>#N/A</v>
      </c>
      <c r="B7344" s="14" t="s">
        <v>18346</v>
      </c>
      <c r="C7344">
        <v>3.036575971</v>
      </c>
      <c r="D7344">
        <v>0</v>
      </c>
      <c r="E7344">
        <v>0.32305484499999998</v>
      </c>
      <c r="F7344">
        <v>0.41333720899999998</v>
      </c>
      <c r="G7344">
        <v>0</v>
      </c>
      <c r="H7344">
        <v>1.166212767</v>
      </c>
      <c r="I7344">
        <v>0</v>
      </c>
      <c r="J7344">
        <v>0.38494788699999999</v>
      </c>
      <c r="K7344">
        <v>0</v>
      </c>
      <c r="L7344">
        <v>0</v>
      </c>
      <c r="M7344">
        <v>0</v>
      </c>
      <c r="N7344">
        <v>0.74864923400000005</v>
      </c>
      <c r="O7344">
        <v>0</v>
      </c>
      <c r="P7344">
        <v>0</v>
      </c>
      <c r="Q7344">
        <v>0</v>
      </c>
    </row>
    <row r="7345" spans="1:17">
      <c r="A7345" t="e">
        <v>#N/A</v>
      </c>
      <c r="B7345" s="14" t="s">
        <v>18347</v>
      </c>
      <c r="C7345">
        <v>133.71635860000001</v>
      </c>
      <c r="D7345">
        <v>11.08330466</v>
      </c>
      <c r="E7345">
        <v>11.22580009</v>
      </c>
      <c r="F7345">
        <v>7.676782706</v>
      </c>
      <c r="G7345">
        <v>10.524155970000001</v>
      </c>
      <c r="H7345">
        <v>24.105155530000001</v>
      </c>
      <c r="I7345">
        <v>80.918858740000005</v>
      </c>
      <c r="J7345">
        <v>59.502429370000002</v>
      </c>
      <c r="K7345">
        <v>68.088193989999994</v>
      </c>
      <c r="L7345">
        <v>105.75582180000001</v>
      </c>
      <c r="M7345">
        <v>52.38260571</v>
      </c>
      <c r="N7345">
        <v>30.387903260000002</v>
      </c>
      <c r="O7345">
        <v>104.76971229999999</v>
      </c>
      <c r="P7345">
        <v>25.38418167</v>
      </c>
      <c r="Q7345">
        <v>67.533746949999994</v>
      </c>
    </row>
    <row r="7346" spans="1:17">
      <c r="A7346" t="s">
        <v>12023</v>
      </c>
      <c r="B7346" s="14" t="s">
        <v>18348</v>
      </c>
      <c r="C7346">
        <v>11.418645120000001</v>
      </c>
      <c r="D7346">
        <v>25.29612225</v>
      </c>
      <c r="E7346">
        <v>29.965197830000001</v>
      </c>
      <c r="F7346">
        <v>26.941205010000001</v>
      </c>
      <c r="G7346">
        <v>19.06060081</v>
      </c>
      <c r="H7346">
        <v>2.192694973</v>
      </c>
      <c r="I7346">
        <v>0</v>
      </c>
      <c r="J7346">
        <v>9.8915641430000001</v>
      </c>
      <c r="K7346">
        <v>0.86334422799999999</v>
      </c>
      <c r="L7346">
        <v>1.202493064</v>
      </c>
      <c r="M7346">
        <v>0</v>
      </c>
      <c r="N7346">
        <v>26.978972389999999</v>
      </c>
      <c r="O7346">
        <v>0</v>
      </c>
      <c r="P7346">
        <v>24.555274489999999</v>
      </c>
      <c r="Q7346">
        <v>24.85689116</v>
      </c>
    </row>
    <row r="7347" spans="1:17">
      <c r="A7347" t="s">
        <v>18349</v>
      </c>
      <c r="B7347" s="14" t="s">
        <v>18350</v>
      </c>
      <c r="C7347">
        <v>108.6774558</v>
      </c>
      <c r="D7347">
        <v>6.0189238239999998</v>
      </c>
      <c r="E7347">
        <v>1.7342944339999999</v>
      </c>
      <c r="F7347">
        <v>1.4793121170000001</v>
      </c>
      <c r="G7347">
        <v>0.93832812499999996</v>
      </c>
      <c r="H7347">
        <v>14.6083494</v>
      </c>
      <c r="I7347">
        <v>0</v>
      </c>
      <c r="J7347">
        <v>9.6439575949999998</v>
      </c>
      <c r="K7347">
        <v>9.8602998629999998</v>
      </c>
      <c r="L7347">
        <v>37.767775589999999</v>
      </c>
      <c r="M7347">
        <v>0</v>
      </c>
      <c r="N7347">
        <v>3.3492202569999998</v>
      </c>
      <c r="O7347">
        <v>0</v>
      </c>
      <c r="P7347">
        <v>4.8915188780000003</v>
      </c>
      <c r="Q7347">
        <v>0</v>
      </c>
    </row>
    <row r="7348" spans="1:17">
      <c r="A7348" t="s">
        <v>18349</v>
      </c>
      <c r="B7348" s="14" t="s">
        <v>18351</v>
      </c>
      <c r="C7348">
        <v>2.9219881980000002</v>
      </c>
      <c r="D7348">
        <v>0</v>
      </c>
      <c r="E7348">
        <v>0.31086409700000001</v>
      </c>
      <c r="F7348">
        <v>0.39773957900000001</v>
      </c>
      <c r="G7348">
        <v>0.16819089000000001</v>
      </c>
      <c r="H7348">
        <v>0.37406824599999999</v>
      </c>
      <c r="I7348">
        <v>0</v>
      </c>
      <c r="J7348">
        <v>0.61736925300000001</v>
      </c>
      <c r="K7348">
        <v>4.4185305990000003</v>
      </c>
      <c r="L7348">
        <v>0.61542687500000004</v>
      </c>
      <c r="M7348">
        <v>0</v>
      </c>
      <c r="N7348">
        <v>0</v>
      </c>
      <c r="O7348">
        <v>2.1573589160000002</v>
      </c>
      <c r="P7348">
        <v>1.022911967</v>
      </c>
      <c r="Q7348">
        <v>0.66955627900000003</v>
      </c>
    </row>
    <row r="7349" spans="1:17">
      <c r="A7349" t="s">
        <v>18349</v>
      </c>
      <c r="B7349" s="14" t="s">
        <v>18352</v>
      </c>
      <c r="C7349">
        <v>3.7887553390000002</v>
      </c>
      <c r="D7349">
        <v>0.83933616600000005</v>
      </c>
      <c r="E7349">
        <v>1.2092328160000001</v>
      </c>
      <c r="F7349">
        <v>0</v>
      </c>
      <c r="G7349">
        <v>0.65424713300000004</v>
      </c>
      <c r="H7349">
        <v>0</v>
      </c>
      <c r="I7349">
        <v>5.525216103</v>
      </c>
      <c r="J7349">
        <v>3.3621136570000001</v>
      </c>
      <c r="K7349">
        <v>1.7187678660000001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</row>
    <row r="7350" spans="1:17">
      <c r="A7350" t="s">
        <v>18349</v>
      </c>
      <c r="B7350" s="14" t="s">
        <v>18353</v>
      </c>
      <c r="C7350">
        <v>0</v>
      </c>
      <c r="D7350">
        <v>2.033058714</v>
      </c>
      <c r="E7350">
        <v>1.301791377</v>
      </c>
      <c r="F7350">
        <v>1.249196899</v>
      </c>
      <c r="G7350">
        <v>2.1129759259999998</v>
      </c>
      <c r="H7350">
        <v>1.17485138</v>
      </c>
      <c r="I7350">
        <v>0</v>
      </c>
      <c r="J7350">
        <v>0.38779935300000001</v>
      </c>
      <c r="K7350">
        <v>0</v>
      </c>
      <c r="L7350">
        <v>0</v>
      </c>
      <c r="M7350">
        <v>5.8720254299999999</v>
      </c>
      <c r="N7350">
        <v>0</v>
      </c>
      <c r="O7350">
        <v>0</v>
      </c>
      <c r="P7350">
        <v>4.5895732679999997</v>
      </c>
      <c r="Q7350">
        <v>6.3087080489999998</v>
      </c>
    </row>
    <row r="7351" spans="1:17">
      <c r="A7351" t="s">
        <v>18354</v>
      </c>
      <c r="B7351" s="14" t="s">
        <v>18355</v>
      </c>
      <c r="C7351">
        <v>4244.1352710000001</v>
      </c>
      <c r="D7351">
        <v>304.9588071</v>
      </c>
      <c r="E7351">
        <v>216.5832485</v>
      </c>
      <c r="F7351">
        <v>196.08872450000001</v>
      </c>
      <c r="G7351">
        <v>255.78912790000001</v>
      </c>
      <c r="H7351">
        <v>522.72612830000003</v>
      </c>
      <c r="I7351">
        <v>3008.4153179999998</v>
      </c>
      <c r="J7351">
        <v>267.66348299999999</v>
      </c>
      <c r="K7351">
        <v>1468.8606319999999</v>
      </c>
      <c r="L7351">
        <v>2670.6637040000001</v>
      </c>
      <c r="M7351">
        <v>8973.0337889999992</v>
      </c>
      <c r="N7351">
        <v>307.59993589999999</v>
      </c>
      <c r="O7351">
        <v>8792.9087749999999</v>
      </c>
      <c r="P7351">
        <v>212.05767760000001</v>
      </c>
      <c r="Q7351">
        <v>1422.1249620000001</v>
      </c>
    </row>
    <row r="7352" spans="1:17">
      <c r="A7352" t="s">
        <v>18356</v>
      </c>
      <c r="B7352" s="14" t="s">
        <v>2172</v>
      </c>
      <c r="C7352">
        <v>31.879706769999999</v>
      </c>
      <c r="D7352">
        <v>16.516353089999999</v>
      </c>
      <c r="E7352">
        <v>15.34301597</v>
      </c>
      <c r="F7352">
        <v>11.977493750000001</v>
      </c>
      <c r="G7352">
        <v>17.223846309999999</v>
      </c>
      <c r="H7352">
        <v>18.980767740000001</v>
      </c>
      <c r="I7352">
        <v>16.152888409999999</v>
      </c>
      <c r="J7352">
        <v>8.3607850989999992</v>
      </c>
      <c r="K7352">
        <v>23.56806323</v>
      </c>
      <c r="L7352">
        <v>45.296088300000001</v>
      </c>
      <c r="M7352">
        <v>17.484165579999999</v>
      </c>
      <c r="N7352">
        <v>6.9864415370000001</v>
      </c>
      <c r="O7352">
        <v>28.394309199999999</v>
      </c>
      <c r="P7352">
        <v>3.1970798679999999</v>
      </c>
      <c r="Q7352">
        <v>18.62979953</v>
      </c>
    </row>
    <row r="7353" spans="1:17">
      <c r="A7353" t="s">
        <v>18357</v>
      </c>
      <c r="B7353" s="14" t="s">
        <v>6771</v>
      </c>
      <c r="C7353">
        <v>7.5327936089999996</v>
      </c>
      <c r="D7353">
        <v>1.701486906</v>
      </c>
      <c r="E7353">
        <v>1.7285051819999999</v>
      </c>
      <c r="F7353">
        <v>1.849669228</v>
      </c>
      <c r="G7353">
        <v>1.632341917</v>
      </c>
      <c r="H7353">
        <v>0.56725656800000002</v>
      </c>
      <c r="I7353">
        <v>6.0311014109999999</v>
      </c>
      <c r="J7353">
        <v>9.5119025859999997</v>
      </c>
      <c r="K7353">
        <v>6.5664800950000002</v>
      </c>
      <c r="L7353">
        <v>6.7195105999999996</v>
      </c>
      <c r="M7353">
        <v>2.2681643290000002</v>
      </c>
      <c r="N7353">
        <v>2.3669739729999999</v>
      </c>
      <c r="O7353">
        <v>4.2529908240000003</v>
      </c>
      <c r="P7353">
        <v>5.0524701429999999</v>
      </c>
      <c r="Q7353">
        <v>2.1322350160000001</v>
      </c>
    </row>
    <row r="7354" spans="1:17">
      <c r="A7354" t="s">
        <v>18358</v>
      </c>
      <c r="B7354" s="14" t="s">
        <v>2210</v>
      </c>
      <c r="C7354">
        <v>0.20027853200000001</v>
      </c>
      <c r="D7354">
        <v>0.75426281100000003</v>
      </c>
      <c r="E7354">
        <v>0.34091529799999998</v>
      </c>
      <c r="F7354">
        <v>0.62702172199999995</v>
      </c>
      <c r="G7354">
        <v>0.44959659899999999</v>
      </c>
      <c r="H7354">
        <v>0.76918009899999995</v>
      </c>
      <c r="I7354">
        <v>0.292070104</v>
      </c>
      <c r="J7354">
        <v>1.244079884</v>
      </c>
      <c r="K7354">
        <v>0.81770673000000005</v>
      </c>
      <c r="L7354">
        <v>0.75928514499999999</v>
      </c>
      <c r="M7354">
        <v>0.38444395399999998</v>
      </c>
      <c r="N7354">
        <v>0.69128425900000001</v>
      </c>
      <c r="O7354">
        <v>0.221804117</v>
      </c>
      <c r="P7354">
        <v>0.901443828</v>
      </c>
      <c r="Q7354">
        <v>0.55071166299999996</v>
      </c>
    </row>
    <row r="7355" spans="1:17">
      <c r="A7355" t="s">
        <v>18359</v>
      </c>
      <c r="B7355" s="14" t="s">
        <v>2226</v>
      </c>
      <c r="C7355">
        <v>2.9882368449999999</v>
      </c>
      <c r="D7355">
        <v>6.8847429670000002</v>
      </c>
      <c r="E7355">
        <v>0.95373644700000004</v>
      </c>
      <c r="F7355">
        <v>0.97621754800000005</v>
      </c>
      <c r="G7355">
        <v>0.61921508700000005</v>
      </c>
      <c r="H7355">
        <v>1.606707025</v>
      </c>
      <c r="I7355">
        <v>0.87156086099999996</v>
      </c>
      <c r="J7355">
        <v>1.8940995899999999</v>
      </c>
      <c r="K7355">
        <v>2.711225722</v>
      </c>
      <c r="L7355">
        <v>2.6433964759999999</v>
      </c>
      <c r="M7355">
        <v>1.147211915</v>
      </c>
      <c r="N7355">
        <v>2.2101945540000001</v>
      </c>
      <c r="O7355">
        <v>2.6475258469999998</v>
      </c>
      <c r="P7355">
        <v>1.3449907189999999</v>
      </c>
      <c r="Q7355">
        <v>2.054210291</v>
      </c>
    </row>
    <row r="7356" spans="1:17">
      <c r="A7356" t="s">
        <v>18360</v>
      </c>
      <c r="B7356" s="14" t="s">
        <v>18361</v>
      </c>
      <c r="C7356">
        <v>242.2253293</v>
      </c>
      <c r="D7356">
        <v>2.136387247</v>
      </c>
      <c r="E7356">
        <v>0.84491267299999995</v>
      </c>
      <c r="F7356">
        <v>0.92660209599999999</v>
      </c>
      <c r="G7356">
        <v>0.78365865400000001</v>
      </c>
      <c r="H7356">
        <v>1.089319618</v>
      </c>
      <c r="I7356">
        <v>8.2726449889999998</v>
      </c>
      <c r="J7356">
        <v>0.79104675700000004</v>
      </c>
      <c r="K7356">
        <v>17.49932338</v>
      </c>
      <c r="L7356">
        <v>50.897831439999997</v>
      </c>
      <c r="M7356">
        <v>44.6451384</v>
      </c>
      <c r="N7356">
        <v>1.398575492</v>
      </c>
      <c r="O7356">
        <v>88.582105369999994</v>
      </c>
      <c r="P7356">
        <v>1.531959209</v>
      </c>
      <c r="Q7356">
        <v>18.328183410000001</v>
      </c>
    </row>
    <row r="7357" spans="1:17">
      <c r="A7357" t="s">
        <v>18362</v>
      </c>
      <c r="B7357" s="14" t="s">
        <v>6731</v>
      </c>
      <c r="C7357">
        <v>26.9287399</v>
      </c>
      <c r="D7357">
        <v>102.9291623</v>
      </c>
      <c r="E7357">
        <v>28.499253929999998</v>
      </c>
      <c r="F7357">
        <v>45.463472549999999</v>
      </c>
      <c r="G7357">
        <v>32.654731959999999</v>
      </c>
      <c r="H7357">
        <v>76.716937590000001</v>
      </c>
      <c r="I7357">
        <v>22.859069250000001</v>
      </c>
      <c r="J7357">
        <v>33.296961969999998</v>
      </c>
      <c r="K7357">
        <v>83.963692120000005</v>
      </c>
      <c r="L7357">
        <v>49.140712919999999</v>
      </c>
      <c r="M7357">
        <v>11.186851369999999</v>
      </c>
      <c r="N7357">
        <v>16.820745710000001</v>
      </c>
      <c r="O7357">
        <v>41.173536089999999</v>
      </c>
      <c r="P7357">
        <v>33.919291489999999</v>
      </c>
      <c r="Q7357">
        <v>33.707841539999997</v>
      </c>
    </row>
    <row r="7358" spans="1:17">
      <c r="A7358" t="s">
        <v>18363</v>
      </c>
      <c r="B7358" s="14" t="s">
        <v>1946</v>
      </c>
      <c r="C7358">
        <v>2.9059960810000001</v>
      </c>
      <c r="D7358">
        <v>7.7968358029999996</v>
      </c>
      <c r="E7358">
        <v>9.9619101689999994</v>
      </c>
      <c r="F7358">
        <v>11.954785019999999</v>
      </c>
      <c r="G7358">
        <v>6.5235447129999997</v>
      </c>
      <c r="H7358">
        <v>0.74404192199999997</v>
      </c>
      <c r="I7358">
        <v>13.18448753</v>
      </c>
      <c r="J7358">
        <v>27.138374580000001</v>
      </c>
      <c r="K7358">
        <v>5.7126522270000004</v>
      </c>
      <c r="L7358">
        <v>4.0803908519999998</v>
      </c>
      <c r="M7358">
        <v>1.8593982010000001</v>
      </c>
      <c r="N7358">
        <v>18.986072360000001</v>
      </c>
      <c r="O7358">
        <v>1.0727758169999999</v>
      </c>
      <c r="P7358">
        <v>17.100556220000001</v>
      </c>
      <c r="Q7358">
        <v>7.5467735060000001</v>
      </c>
    </row>
    <row r="7359" spans="1:17">
      <c r="A7359" t="s">
        <v>18364</v>
      </c>
      <c r="B7359" s="14" t="s">
        <v>4210</v>
      </c>
      <c r="C7359">
        <v>9.8233666030000002</v>
      </c>
      <c r="D7359">
        <v>0.43524092399999997</v>
      </c>
      <c r="E7359">
        <v>0.79426614699999998</v>
      </c>
      <c r="F7359">
        <v>0.69531892100000003</v>
      </c>
      <c r="G7359">
        <v>0.67852461900000005</v>
      </c>
      <c r="H7359">
        <v>0</v>
      </c>
      <c r="I7359">
        <v>1.719072945</v>
      </c>
      <c r="J7359">
        <v>1.09587448</v>
      </c>
      <c r="K7359">
        <v>3.5650941469999999</v>
      </c>
      <c r="L7359">
        <v>2.4827877730000001</v>
      </c>
      <c r="M7359">
        <v>3.7712817940000001</v>
      </c>
      <c r="N7359">
        <v>0.48437819100000001</v>
      </c>
      <c r="O7359">
        <v>4.786832532</v>
      </c>
      <c r="P7359">
        <v>1.355911037</v>
      </c>
      <c r="Q7359">
        <v>1.620695693</v>
      </c>
    </row>
    <row r="7360" spans="1:17">
      <c r="A7360" t="s">
        <v>18316</v>
      </c>
      <c r="B7360" s="14" t="s">
        <v>18365</v>
      </c>
      <c r="C7360">
        <v>0.47197066500000001</v>
      </c>
      <c r="D7360">
        <v>0.20911461100000001</v>
      </c>
      <c r="E7360">
        <v>5.0211952999999997E-2</v>
      </c>
      <c r="F7360">
        <v>0.128488824</v>
      </c>
      <c r="G7360">
        <v>0.40750249999999999</v>
      </c>
      <c r="H7360">
        <v>2.1751534129999999</v>
      </c>
      <c r="I7360">
        <v>2.0648521889999998</v>
      </c>
      <c r="J7360">
        <v>0.1196638</v>
      </c>
      <c r="K7360">
        <v>0.85643747400000003</v>
      </c>
      <c r="L7360">
        <v>0.59643656</v>
      </c>
      <c r="M7360">
        <v>0.90596963799999997</v>
      </c>
      <c r="N7360">
        <v>5.8180740000000002E-2</v>
      </c>
      <c r="O7360">
        <v>1.5680917379999999</v>
      </c>
      <c r="P7360">
        <v>0.35405279499999998</v>
      </c>
      <c r="Q7360">
        <v>0</v>
      </c>
    </row>
    <row r="7361" spans="1:17">
      <c r="A7361" t="s">
        <v>18366</v>
      </c>
      <c r="B7361" s="14" t="s">
        <v>6630</v>
      </c>
      <c r="C7361">
        <v>36.09088002</v>
      </c>
      <c r="D7361">
        <v>3.6699913749999999</v>
      </c>
      <c r="E7361">
        <v>3.1472391819999999</v>
      </c>
      <c r="F7361">
        <v>5.7180287859999996</v>
      </c>
      <c r="G7361">
        <v>3.575863628</v>
      </c>
      <c r="H7361">
        <v>4.5445540500000003</v>
      </c>
      <c r="I7361">
        <v>22.433327269999999</v>
      </c>
      <c r="J7361">
        <v>4.6502587179999999</v>
      </c>
      <c r="K7361">
        <v>9.6625288059999992</v>
      </c>
      <c r="L7361">
        <v>17.570525450000002</v>
      </c>
      <c r="M7361">
        <v>13.62848309</v>
      </c>
      <c r="N7361">
        <v>13.2740443</v>
      </c>
      <c r="O7361">
        <v>17.69157942</v>
      </c>
      <c r="P7361">
        <v>11.805986819999999</v>
      </c>
      <c r="Q7361">
        <v>8.5411591770000008</v>
      </c>
    </row>
    <row r="7362" spans="1:17">
      <c r="A7362" t="s">
        <v>18367</v>
      </c>
      <c r="B7362" s="14" t="s">
        <v>3586</v>
      </c>
      <c r="C7362">
        <v>71.663192899999999</v>
      </c>
      <c r="D7362">
        <v>11.03233331</v>
      </c>
      <c r="E7362">
        <v>10.790031839999999</v>
      </c>
      <c r="F7362">
        <v>7.6054046509999997</v>
      </c>
      <c r="G7362">
        <v>8.8092452209999994</v>
      </c>
      <c r="H7362">
        <v>13.5280681</v>
      </c>
      <c r="I7362">
        <v>8.8565964000000008</v>
      </c>
      <c r="J7362">
        <v>8.0069160539999995</v>
      </c>
      <c r="K7362">
        <v>13.775418930000001</v>
      </c>
      <c r="L7362">
        <v>40.292359519999998</v>
      </c>
      <c r="M7362">
        <v>30.310013619999999</v>
      </c>
      <c r="N7362">
        <v>7.8608169559999999</v>
      </c>
      <c r="O7362">
        <v>35.647183490000003</v>
      </c>
      <c r="P7362">
        <v>8.4738371150000003</v>
      </c>
      <c r="Q7362">
        <v>19.204449499999999</v>
      </c>
    </row>
    <row r="7363" spans="1:17">
      <c r="A7363" t="s">
        <v>18367</v>
      </c>
      <c r="B7363" s="14" t="s">
        <v>18368</v>
      </c>
      <c r="C7363">
        <v>12.967793029999999</v>
      </c>
      <c r="D7363">
        <v>32.926711779999998</v>
      </c>
      <c r="E7363">
        <v>44.572204769999999</v>
      </c>
      <c r="F7363">
        <v>35.710737440000003</v>
      </c>
      <c r="G7363">
        <v>35.484215280000001</v>
      </c>
      <c r="H7363">
        <v>83.516609000000003</v>
      </c>
      <c r="I7363">
        <v>14.54706655</v>
      </c>
      <c r="J7363">
        <v>9.6106796190000008</v>
      </c>
      <c r="K7363">
        <v>11.76567182</v>
      </c>
      <c r="L7363">
        <v>14.49672194</v>
      </c>
      <c r="M7363">
        <v>13.40353631</v>
      </c>
      <c r="N7363">
        <v>8.4846913179999994</v>
      </c>
      <c r="O7363">
        <v>12.152079690000001</v>
      </c>
      <c r="P7363">
        <v>11.374159840000001</v>
      </c>
      <c r="Q7363">
        <v>67.201455300000006</v>
      </c>
    </row>
    <row r="7364" spans="1:17">
      <c r="A7364" t="s">
        <v>18367</v>
      </c>
      <c r="B7364" s="14" t="s">
        <v>18369</v>
      </c>
      <c r="C7364">
        <v>10.5440255</v>
      </c>
      <c r="D7364">
        <v>11.28996435</v>
      </c>
      <c r="E7364">
        <v>12.152361000000001</v>
      </c>
      <c r="F7364">
        <v>20.571880849999999</v>
      </c>
      <c r="G7364">
        <v>9.407238564</v>
      </c>
      <c r="H7364">
        <v>19.572524059999999</v>
      </c>
      <c r="I7364">
        <v>10.251039240000001</v>
      </c>
      <c r="J7364">
        <v>19.827273309999999</v>
      </c>
      <c r="K7364">
        <v>24.713687740000001</v>
      </c>
      <c r="L7364">
        <v>42.194714079999997</v>
      </c>
      <c r="M7364">
        <v>6.7465824090000002</v>
      </c>
      <c r="N7364">
        <v>3.8993474990000001</v>
      </c>
      <c r="O7364">
        <v>3.8924262989999998</v>
      </c>
      <c r="P7364">
        <v>11.600878809999999</v>
      </c>
      <c r="Q7364">
        <v>10.872454299999999</v>
      </c>
    </row>
    <row r="7365" spans="1:17">
      <c r="A7365" t="s">
        <v>18370</v>
      </c>
      <c r="B7365" s="14" t="s">
        <v>18371</v>
      </c>
      <c r="C7365">
        <v>4.8585215530000001</v>
      </c>
      <c r="D7365">
        <v>1.076325201</v>
      </c>
      <c r="E7365">
        <v>0.51688775300000001</v>
      </c>
      <c r="F7365">
        <v>0</v>
      </c>
      <c r="G7365">
        <v>0.838975735</v>
      </c>
      <c r="H7365">
        <v>0</v>
      </c>
      <c r="I7365">
        <v>35.426385600000003</v>
      </c>
      <c r="J7365">
        <v>8.0069160539999995</v>
      </c>
      <c r="K7365">
        <v>2.2040670279999999</v>
      </c>
      <c r="L7365">
        <v>3.0698940590000001</v>
      </c>
      <c r="M7365">
        <v>0</v>
      </c>
      <c r="N7365">
        <v>1.1978387740000001</v>
      </c>
      <c r="O7365">
        <v>5.3807069429999999</v>
      </c>
      <c r="P7365">
        <v>0</v>
      </c>
      <c r="Q7365">
        <v>3.339904261</v>
      </c>
    </row>
    <row r="7366" spans="1:17">
      <c r="A7366" t="s">
        <v>18370</v>
      </c>
      <c r="B7366" s="14" t="s">
        <v>627</v>
      </c>
      <c r="C7366">
        <v>5.770411739</v>
      </c>
      <c r="D7366">
        <v>0.72554399000000003</v>
      </c>
      <c r="E7366">
        <v>0.64708568700000002</v>
      </c>
      <c r="F7366">
        <v>0.31843198900000003</v>
      </c>
      <c r="G7366">
        <v>0.35010127899999999</v>
      </c>
      <c r="H7366">
        <v>0.65885736399999995</v>
      </c>
      <c r="I7366">
        <v>1.592046785</v>
      </c>
      <c r="J7366">
        <v>1.660741942</v>
      </c>
      <c r="K7366">
        <v>2.051746686</v>
      </c>
      <c r="L7366">
        <v>1.6752254209999999</v>
      </c>
      <c r="M7366">
        <v>1.796201132</v>
      </c>
      <c r="N7366">
        <v>0.73055499300000004</v>
      </c>
      <c r="O7366">
        <v>3.1089432110000002</v>
      </c>
      <c r="P7366">
        <v>1.0763311929999999</v>
      </c>
      <c r="Q7366">
        <v>1.5009388480000001</v>
      </c>
    </row>
    <row r="7367" spans="1:17">
      <c r="A7367" t="s">
        <v>18372</v>
      </c>
      <c r="B7367" s="14" t="s">
        <v>18373</v>
      </c>
      <c r="C7367">
        <v>4.5668567519999996</v>
      </c>
      <c r="D7367">
        <v>0</v>
      </c>
      <c r="E7367">
        <v>1.3187578529999999</v>
      </c>
      <c r="F7367">
        <v>0.88805466799999999</v>
      </c>
      <c r="G7367">
        <v>0.56329334499999995</v>
      </c>
      <c r="H7367">
        <v>0</v>
      </c>
      <c r="I7367">
        <v>2.8542585549999999</v>
      </c>
      <c r="J7367">
        <v>1.5714144400000001</v>
      </c>
      <c r="K7367">
        <v>1.4798238340000001</v>
      </c>
      <c r="L7367">
        <v>0.82445811999999996</v>
      </c>
      <c r="M7367">
        <v>7.5139661899999997</v>
      </c>
      <c r="N7367">
        <v>0.48254168600000003</v>
      </c>
      <c r="O7367">
        <v>4.3351667310000002</v>
      </c>
      <c r="P7367">
        <v>0.58729136599999998</v>
      </c>
      <c r="Q7367">
        <v>2.2424317710000001</v>
      </c>
    </row>
    <row r="7368" spans="1:17">
      <c r="A7368" t="s">
        <v>18374</v>
      </c>
      <c r="B7368" s="14" t="s">
        <v>2423</v>
      </c>
      <c r="C7368">
        <v>4.8945106010000003</v>
      </c>
      <c r="D7368">
        <v>4.3371919229999998</v>
      </c>
      <c r="E7368">
        <v>2.6035827550000001</v>
      </c>
      <c r="F7368">
        <v>3.6643109040000001</v>
      </c>
      <c r="G7368">
        <v>3.6977078699999999</v>
      </c>
      <c r="H7368">
        <v>12.923365179999999</v>
      </c>
      <c r="I7368">
        <v>0.89222008200000003</v>
      </c>
      <c r="J7368">
        <v>1.7838770239999999</v>
      </c>
      <c r="K7368">
        <v>3.0530409949999999</v>
      </c>
      <c r="L7368">
        <v>3.4792132659999999</v>
      </c>
      <c r="M7368">
        <v>2.3488101719999999</v>
      </c>
      <c r="N7368">
        <v>1.8854869590000001</v>
      </c>
      <c r="O7368">
        <v>14.906551090000001</v>
      </c>
      <c r="P7368">
        <v>5.323904991</v>
      </c>
      <c r="Q7368">
        <v>10.935093950000001</v>
      </c>
    </row>
    <row r="7369" spans="1:17">
      <c r="A7369" t="s">
        <v>18375</v>
      </c>
      <c r="B7369" s="14" t="s">
        <v>5487</v>
      </c>
      <c r="C7369">
        <v>23.99021016</v>
      </c>
      <c r="D7369">
        <v>11.76811994</v>
      </c>
      <c r="E7369">
        <v>11.576355380000001</v>
      </c>
      <c r="F7369">
        <v>18.310323839999999</v>
      </c>
      <c r="G7369">
        <v>9.7648420639999998</v>
      </c>
      <c r="H7369">
        <v>17.769017770000001</v>
      </c>
      <c r="I7369">
        <v>8.1216091469999991</v>
      </c>
      <c r="J7369">
        <v>16.183784200000002</v>
      </c>
      <c r="K7369">
        <v>18.073806909999998</v>
      </c>
      <c r="L7369">
        <v>3.518913833</v>
      </c>
      <c r="M7369">
        <v>8.2232721269999995</v>
      </c>
      <c r="N7369">
        <v>13.677604049999999</v>
      </c>
      <c r="O7369">
        <v>9.0143586229999997</v>
      </c>
      <c r="P7369">
        <v>18.8320094</v>
      </c>
      <c r="Q7369">
        <v>25.9154397</v>
      </c>
    </row>
    <row r="7370" spans="1:17">
      <c r="A7370" t="s">
        <v>18376</v>
      </c>
      <c r="B7370" s="14" t="s">
        <v>6970</v>
      </c>
      <c r="C7370">
        <v>32.429534060000002</v>
      </c>
      <c r="D7370">
        <v>8.8372357580000003</v>
      </c>
      <c r="E7370">
        <v>9.2053793499999994</v>
      </c>
      <c r="F7370">
        <v>5.449502109</v>
      </c>
      <c r="G7370">
        <v>7.6566010029999996</v>
      </c>
      <c r="H7370">
        <v>12.234293210000001</v>
      </c>
      <c r="I7370">
        <v>82.029685069999999</v>
      </c>
      <c r="J7370">
        <v>17.53586095</v>
      </c>
      <c r="K7370">
        <v>28.251574940000001</v>
      </c>
      <c r="L7370">
        <v>34.181638329999998</v>
      </c>
      <c r="M7370">
        <v>73.818582370000001</v>
      </c>
      <c r="N7370">
        <v>9.4988448309999995</v>
      </c>
      <c r="O7370">
        <v>77.392065279999997</v>
      </c>
      <c r="P7370">
        <v>7.0829012059999998</v>
      </c>
      <c r="Q7370">
        <v>29.099409080000001</v>
      </c>
    </row>
    <row r="7371" spans="1:17">
      <c r="A7371" t="s">
        <v>18377</v>
      </c>
      <c r="B7371" s="14" t="s">
        <v>18378</v>
      </c>
      <c r="C7371">
        <v>522.70796670000004</v>
      </c>
      <c r="D7371">
        <v>11.25513222</v>
      </c>
      <c r="E7371">
        <v>6.9639312159999998</v>
      </c>
      <c r="F7371">
        <v>5.9617476380000003</v>
      </c>
      <c r="G7371">
        <v>9.6532360439999998</v>
      </c>
      <c r="H7371">
        <v>17.248974950000001</v>
      </c>
      <c r="I7371">
        <v>212.51732670000001</v>
      </c>
      <c r="J7371">
        <v>12.699568859999999</v>
      </c>
      <c r="K7371">
        <v>221.01445749999999</v>
      </c>
      <c r="L7371">
        <v>529.83198560000005</v>
      </c>
      <c r="M7371">
        <v>902.47573250000005</v>
      </c>
      <c r="N7371">
        <v>17.473294110000001</v>
      </c>
      <c r="O7371">
        <v>998.67829940000001</v>
      </c>
      <c r="P7371">
        <v>11.445613399999999</v>
      </c>
      <c r="Q7371">
        <v>344.2175143</v>
      </c>
    </row>
    <row r="7372" spans="1:17">
      <c r="A7372" t="s">
        <v>18379</v>
      </c>
      <c r="B7372" s="14" t="s">
        <v>18380</v>
      </c>
      <c r="C7372">
        <v>7.818791139</v>
      </c>
      <c r="D7372">
        <v>0.62986328499999999</v>
      </c>
      <c r="E7372">
        <v>0.60496329100000001</v>
      </c>
      <c r="F7372">
        <v>0.29026089700000002</v>
      </c>
      <c r="G7372">
        <v>0.73645030099999997</v>
      </c>
      <c r="H7372">
        <v>1.3649306050000001</v>
      </c>
      <c r="I7372">
        <v>3.1097171530000001</v>
      </c>
      <c r="J7372">
        <v>9.0108282999999997E-2</v>
      </c>
      <c r="K7372">
        <v>0.64490773599999995</v>
      </c>
      <c r="L7372">
        <v>0.44912391600000001</v>
      </c>
      <c r="M7372">
        <v>9.5508847360000004</v>
      </c>
      <c r="N7372">
        <v>1.927675136</v>
      </c>
      <c r="O7372">
        <v>17.318282239999998</v>
      </c>
      <c r="P7372">
        <v>0.74649685700000001</v>
      </c>
      <c r="Q7372">
        <v>4.3976364190000004</v>
      </c>
    </row>
    <row r="7373" spans="1:17">
      <c r="A7373" t="s">
        <v>18381</v>
      </c>
      <c r="B7373" s="14" t="s">
        <v>6821</v>
      </c>
      <c r="C7373">
        <v>0.44144770900000002</v>
      </c>
      <c r="D7373">
        <v>0.34228407</v>
      </c>
      <c r="E7373">
        <v>0.25830574499999998</v>
      </c>
      <c r="F7373">
        <v>0.120179285</v>
      </c>
      <c r="G7373">
        <v>0.38114878400000002</v>
      </c>
      <c r="H7373">
        <v>0.76293128099999996</v>
      </c>
      <c r="I7373">
        <v>1.6094295970000001</v>
      </c>
      <c r="J7373">
        <v>0.111924987</v>
      </c>
      <c r="K7373">
        <v>1.2015758249999999</v>
      </c>
      <c r="L7373">
        <v>0.139466058</v>
      </c>
      <c r="M7373">
        <v>1.6947588090000001</v>
      </c>
      <c r="N7373">
        <v>0.16325434899999999</v>
      </c>
      <c r="O7373">
        <v>2.4444686799999999</v>
      </c>
      <c r="P7373">
        <v>6.6231148000000004E-2</v>
      </c>
      <c r="Q7373">
        <v>1.3655942059999999</v>
      </c>
    </row>
    <row r="7374" spans="1:17">
      <c r="A7374" t="s">
        <v>18382</v>
      </c>
      <c r="B7374" s="14" t="s">
        <v>5273</v>
      </c>
      <c r="C7374">
        <v>55.265682660000003</v>
      </c>
      <c r="D7374">
        <v>65.992188909999996</v>
      </c>
      <c r="E7374">
        <v>85.480312119999994</v>
      </c>
      <c r="F7374">
        <v>75.888711619999995</v>
      </c>
      <c r="G7374">
        <v>72.204349219999997</v>
      </c>
      <c r="H7374">
        <v>132.7150129</v>
      </c>
      <c r="I7374">
        <v>91.665772739999994</v>
      </c>
      <c r="J7374">
        <v>106.7845439</v>
      </c>
      <c r="K7374">
        <v>78.244379499999994</v>
      </c>
      <c r="L7374">
        <v>76.363614709999993</v>
      </c>
      <c r="M7374">
        <v>21.566740459999998</v>
      </c>
      <c r="N7374">
        <v>36.908407230000002</v>
      </c>
      <c r="O7374">
        <v>22.868004509999999</v>
      </c>
      <c r="P7374">
        <v>55.808873470000002</v>
      </c>
      <c r="Q7374">
        <v>73.89538177</v>
      </c>
    </row>
    <row r="7375" spans="1:17">
      <c r="A7375" t="s">
        <v>18383</v>
      </c>
      <c r="B7375" s="14" t="s">
        <v>2819</v>
      </c>
      <c r="C7375">
        <v>23.87946818</v>
      </c>
      <c r="D7375">
        <v>10.269021049999999</v>
      </c>
      <c r="E7375">
        <v>7.1731361610000004</v>
      </c>
      <c r="F7375">
        <v>6.8833298520000001</v>
      </c>
      <c r="G7375">
        <v>4.6086592260000003</v>
      </c>
      <c r="H7375">
        <v>2.1578902910000002</v>
      </c>
      <c r="I7375">
        <v>18.43618026</v>
      </c>
      <c r="J7375">
        <v>21.546606910000001</v>
      </c>
      <c r="K7375">
        <v>15.930756580000001</v>
      </c>
      <c r="L7375">
        <v>50.590601069999998</v>
      </c>
      <c r="M7375">
        <v>2.6963382079999998</v>
      </c>
      <c r="N7375">
        <v>7.6189064889999996</v>
      </c>
      <c r="O7375">
        <v>24.89034504</v>
      </c>
      <c r="P7375">
        <v>7.7975913180000003</v>
      </c>
      <c r="Q7375">
        <v>7.7249486310000002</v>
      </c>
    </row>
    <row r="7376" spans="1:17">
      <c r="A7376" t="s">
        <v>18384</v>
      </c>
      <c r="B7376" s="14" t="s">
        <v>1068</v>
      </c>
      <c r="C7376">
        <v>34.047008150000003</v>
      </c>
      <c r="D7376">
        <v>5.0804756409999996</v>
      </c>
      <c r="E7376">
        <v>4.185223133</v>
      </c>
      <c r="F7376">
        <v>3.4098112710000001</v>
      </c>
      <c r="G7376">
        <v>5.1786413390000003</v>
      </c>
      <c r="H7376">
        <v>9.2818779500000002</v>
      </c>
      <c r="I7376">
        <v>5.402485972</v>
      </c>
      <c r="J7376">
        <v>5.4119627780000004</v>
      </c>
      <c r="K7376">
        <v>12.884518269999999</v>
      </c>
      <c r="L7376">
        <v>22.627518999999999</v>
      </c>
      <c r="M7376">
        <v>5.756641761</v>
      </c>
      <c r="N7376">
        <v>4.0665628610000004</v>
      </c>
      <c r="O7376">
        <v>11.91754186</v>
      </c>
      <c r="P7376">
        <v>4.0494504850000004</v>
      </c>
      <c r="Q7376">
        <v>4.3657014260000002</v>
      </c>
    </row>
    <row r="7377" spans="1:17">
      <c r="A7377" t="s">
        <v>18385</v>
      </c>
      <c r="B7377" s="14" t="s">
        <v>7877</v>
      </c>
      <c r="C7377">
        <v>4.0958466580000001</v>
      </c>
      <c r="D7377">
        <v>2.65952448</v>
      </c>
      <c r="E7377">
        <v>3.380806523</v>
      </c>
      <c r="F7377">
        <v>2.2108734449999998</v>
      </c>
      <c r="G7377">
        <v>2.194994656</v>
      </c>
      <c r="H7377">
        <v>1.1933339940000001</v>
      </c>
      <c r="I7377">
        <v>1.647738865</v>
      </c>
      <c r="J7377">
        <v>3.2407240740000001</v>
      </c>
      <c r="K7377">
        <v>7.4963907650000001</v>
      </c>
      <c r="L7377">
        <v>3.3019209350000001</v>
      </c>
      <c r="M7377">
        <v>21.959848860000001</v>
      </c>
      <c r="N7377">
        <v>2.2285372539999999</v>
      </c>
      <c r="O7377">
        <v>12.04402426</v>
      </c>
      <c r="P7377">
        <v>1.9494699040000001</v>
      </c>
      <c r="Q7377">
        <v>3.6894291250000002</v>
      </c>
    </row>
    <row r="7378" spans="1:17">
      <c r="A7378" t="s">
        <v>18386</v>
      </c>
      <c r="B7378" s="14" t="s">
        <v>7713</v>
      </c>
      <c r="C7378">
        <v>25.290676149999999</v>
      </c>
      <c r="D7378">
        <v>201.91109850000001</v>
      </c>
      <c r="E7378">
        <v>118.4895053</v>
      </c>
      <c r="F7378">
        <v>193.43668729999999</v>
      </c>
      <c r="G7378">
        <v>92.651537399999995</v>
      </c>
      <c r="H7378">
        <v>178.64571509999999</v>
      </c>
      <c r="I7378">
        <v>90.570712950000001</v>
      </c>
      <c r="J7378">
        <v>206.4084603</v>
      </c>
      <c r="K7378">
        <v>313.8403505</v>
      </c>
      <c r="L7378">
        <v>83.541574359999998</v>
      </c>
      <c r="M7378">
        <v>12.90480007</v>
      </c>
      <c r="N7378">
        <v>110.5772329</v>
      </c>
      <c r="O7378">
        <v>17.372592569999998</v>
      </c>
      <c r="P7378">
        <v>315.51181530000002</v>
      </c>
      <c r="Q7378">
        <v>151.4089932</v>
      </c>
    </row>
    <row r="7379" spans="1:17">
      <c r="A7379" t="s">
        <v>18387</v>
      </c>
      <c r="B7379" s="14" t="s">
        <v>5939</v>
      </c>
      <c r="C7379">
        <v>1.847030688</v>
      </c>
      <c r="D7379">
        <v>0.84242764400000003</v>
      </c>
      <c r="E7379">
        <v>0.97094937000000003</v>
      </c>
      <c r="F7379">
        <v>0.88735375599999999</v>
      </c>
      <c r="G7379">
        <v>0.73170338400000001</v>
      </c>
      <c r="H7379">
        <v>0.33381728300000002</v>
      </c>
      <c r="I7379">
        <v>0.79222382999999996</v>
      </c>
      <c r="J7379">
        <v>0.95036858000000002</v>
      </c>
      <c r="K7379">
        <v>1.3307902739999999</v>
      </c>
      <c r="L7379">
        <v>2.059518508</v>
      </c>
      <c r="M7379">
        <v>1.877008918</v>
      </c>
      <c r="N7379">
        <v>1.0848618729999999</v>
      </c>
      <c r="O7379">
        <v>2.0455463119999999</v>
      </c>
      <c r="P7379">
        <v>1.222557994</v>
      </c>
      <c r="Q7379">
        <v>1.3443971370000001</v>
      </c>
    </row>
    <row r="7380" spans="1:17">
      <c r="A7380" t="s">
        <v>18388</v>
      </c>
      <c r="B7380" s="14" t="s">
        <v>8492</v>
      </c>
      <c r="C7380">
        <v>57.426473629999997</v>
      </c>
      <c r="D7380">
        <v>443.30278090000002</v>
      </c>
      <c r="E7380">
        <v>390.55417449999999</v>
      </c>
      <c r="F7380">
        <v>563.92393749999997</v>
      </c>
      <c r="G7380">
        <v>395.98574480000002</v>
      </c>
      <c r="H7380">
        <v>89.853440340000006</v>
      </c>
      <c r="I7380">
        <v>463.70553990000002</v>
      </c>
      <c r="J7380">
        <v>515.88964580000004</v>
      </c>
      <c r="K7380">
        <v>1299.519812</v>
      </c>
      <c r="L7380">
        <v>452.2230634</v>
      </c>
      <c r="M7380">
        <v>65.323132680000001</v>
      </c>
      <c r="N7380">
        <v>345.65102999999999</v>
      </c>
      <c r="O7380">
        <v>53.783976260000003</v>
      </c>
      <c r="P7380">
        <v>794.30149040000003</v>
      </c>
      <c r="Q7380">
        <v>445.21067140000002</v>
      </c>
    </row>
    <row r="7381" spans="1:17">
      <c r="A7381" t="s">
        <v>18389</v>
      </c>
      <c r="B7381" s="14" t="s">
        <v>8745</v>
      </c>
      <c r="C7381">
        <v>9.9272675960000001</v>
      </c>
      <c r="D7381">
        <v>1.8222126519999999</v>
      </c>
      <c r="E7381">
        <v>2.4592993870000002</v>
      </c>
      <c r="F7381">
        <v>2.4516347110000001</v>
      </c>
      <c r="G7381">
        <v>1.567317308</v>
      </c>
      <c r="H7381">
        <v>1.960775312</v>
      </c>
      <c r="I7381">
        <v>6.6181159909999998</v>
      </c>
      <c r="J7381">
        <v>3.3080137120000002</v>
      </c>
      <c r="K7381">
        <v>13.57484277</v>
      </c>
      <c r="L7381">
        <v>20.610037380000001</v>
      </c>
      <c r="M7381">
        <v>6.8056613419999996</v>
      </c>
      <c r="N7381">
        <v>3.776153828</v>
      </c>
      <c r="O7381">
        <v>8.9524468190000004</v>
      </c>
      <c r="P7381">
        <v>3.4469082200000001</v>
      </c>
      <c r="Q7381">
        <v>5.9469105750000004</v>
      </c>
    </row>
    <row r="7382" spans="1:17">
      <c r="A7382" t="s">
        <v>18390</v>
      </c>
      <c r="B7382" s="14" t="s">
        <v>2943</v>
      </c>
      <c r="C7382">
        <v>3.0504611229999998</v>
      </c>
      <c r="D7382">
        <v>1.4480984509999999</v>
      </c>
      <c r="E7382">
        <v>1.1281352469999999</v>
      </c>
      <c r="F7382">
        <v>0.53386360600000005</v>
      </c>
      <c r="G7382">
        <v>0.67725969500000005</v>
      </c>
      <c r="H7382">
        <v>1.8967878419999999</v>
      </c>
      <c r="I7382">
        <v>1.0591779020000001</v>
      </c>
      <c r="J7382">
        <v>0.42353745700000001</v>
      </c>
      <c r="K7382">
        <v>0.65897185199999997</v>
      </c>
      <c r="L7382">
        <v>1.1931878069999999</v>
      </c>
      <c r="M7382">
        <v>1.951833989</v>
      </c>
      <c r="N7382">
        <v>0.30441031099999999</v>
      </c>
      <c r="O7382">
        <v>2.252212895</v>
      </c>
      <c r="P7382">
        <v>0.479459466</v>
      </c>
      <c r="Q7382">
        <v>0.89870797000000002</v>
      </c>
    </row>
    <row r="7383" spans="1:17">
      <c r="A7383" t="s">
        <v>18391</v>
      </c>
      <c r="B7383" s="14" t="s">
        <v>4553</v>
      </c>
      <c r="C7383">
        <v>10.623860759999999</v>
      </c>
      <c r="D7383">
        <v>1.0515820929999999</v>
      </c>
      <c r="E7383">
        <v>1.1542977729999999</v>
      </c>
      <c r="F7383">
        <v>1.3230410509999999</v>
      </c>
      <c r="G7383">
        <v>0.46839367799999998</v>
      </c>
      <c r="H7383">
        <v>1.1285518189999999</v>
      </c>
      <c r="I7383">
        <v>5.6038453410000004</v>
      </c>
      <c r="J7383">
        <v>2.2924099689999999</v>
      </c>
      <c r="K7383">
        <v>2.7686556269999998</v>
      </c>
      <c r="L7383">
        <v>5.9986435629999999</v>
      </c>
      <c r="M7383">
        <v>9.1117635979999996</v>
      </c>
      <c r="N7383">
        <v>1.5046743220000001</v>
      </c>
      <c r="O7383">
        <v>8.5113536199999995</v>
      </c>
      <c r="P7383">
        <v>0.474783442</v>
      </c>
      <c r="Q7383">
        <v>1.709255875</v>
      </c>
    </row>
    <row r="7384" spans="1:17">
      <c r="A7384" t="s">
        <v>18392</v>
      </c>
      <c r="B7384" s="14" t="s">
        <v>1487</v>
      </c>
      <c r="C7384">
        <v>24.139920100000001</v>
      </c>
      <c r="D7384">
        <v>1.552587264</v>
      </c>
      <c r="E7384">
        <v>2.1263547090000001</v>
      </c>
      <c r="F7384">
        <v>1.2719666730000001</v>
      </c>
      <c r="G7384">
        <v>1.9721994030000001</v>
      </c>
      <c r="H7384">
        <v>6.3800854349999998</v>
      </c>
      <c r="I7384">
        <v>6.0565536660000001</v>
      </c>
      <c r="J7384">
        <v>3.323472142</v>
      </c>
      <c r="K7384">
        <v>4.4746301080000004</v>
      </c>
      <c r="L7384">
        <v>7.2164700059999998</v>
      </c>
      <c r="M7384">
        <v>6.4773127779999999</v>
      </c>
      <c r="N7384">
        <v>3.0717675670000002</v>
      </c>
      <c r="O7384">
        <v>25.009634089999999</v>
      </c>
      <c r="P7384">
        <v>2.2976713439999998</v>
      </c>
      <c r="Q7384">
        <v>5.5315196279999999</v>
      </c>
    </row>
    <row r="7385" spans="1:17">
      <c r="A7385" t="s">
        <v>18393</v>
      </c>
      <c r="B7385" s="14" t="s">
        <v>6956</v>
      </c>
      <c r="C7385">
        <v>14.33152933</v>
      </c>
      <c r="D7385">
        <v>1.503906446</v>
      </c>
      <c r="E7385">
        <v>0.88272154999999997</v>
      </c>
      <c r="F7385">
        <v>0.564705448</v>
      </c>
      <c r="G7385">
        <v>0.97688955499999997</v>
      </c>
      <c r="H7385">
        <v>0.144844691</v>
      </c>
      <c r="I7385">
        <v>0</v>
      </c>
      <c r="J7385">
        <v>1.625569891</v>
      </c>
      <c r="K7385">
        <v>2.0531035329999998</v>
      </c>
      <c r="L7385">
        <v>2.1447205070000002</v>
      </c>
      <c r="M7385">
        <v>0.72394834100000005</v>
      </c>
      <c r="N7385">
        <v>0.69737188900000002</v>
      </c>
      <c r="O7385">
        <v>1.67072179</v>
      </c>
      <c r="P7385">
        <v>0.33950268</v>
      </c>
      <c r="Q7385">
        <v>0.25926197499999998</v>
      </c>
    </row>
    <row r="7386" spans="1:17">
      <c r="A7386" t="s">
        <v>18394</v>
      </c>
      <c r="B7386" s="14" t="s">
        <v>3046</v>
      </c>
      <c r="C7386">
        <v>2.7610509300000001</v>
      </c>
      <c r="D7386">
        <v>2.970945398</v>
      </c>
      <c r="E7386">
        <v>4.5739876119999998</v>
      </c>
      <c r="F7386">
        <v>3.9194000130000002</v>
      </c>
      <c r="G7386">
        <v>2.8606909030000001</v>
      </c>
      <c r="H7386">
        <v>3.1811878349999998</v>
      </c>
      <c r="I7386">
        <v>9.2034163160000002</v>
      </c>
      <c r="J7386">
        <v>8.1504534510000006</v>
      </c>
      <c r="K7386">
        <v>7.1574287449999998</v>
      </c>
      <c r="L7386">
        <v>4.9845462270000001</v>
      </c>
      <c r="M7386">
        <v>3.0285517980000001</v>
      </c>
      <c r="N7386">
        <v>2.8687494999999998</v>
      </c>
      <c r="O7386">
        <v>3.05780385</v>
      </c>
      <c r="P7386">
        <v>6.6279224279999998</v>
      </c>
      <c r="Q7386">
        <v>4.8806623870000001</v>
      </c>
    </row>
    <row r="7387" spans="1:17">
      <c r="A7387" t="s">
        <v>18395</v>
      </c>
      <c r="B7387" s="14" t="s">
        <v>18396</v>
      </c>
      <c r="C7387">
        <v>2.9710383600000001</v>
      </c>
      <c r="D7387">
        <v>1.3163689510000001</v>
      </c>
      <c r="E7387">
        <v>0.474123658</v>
      </c>
      <c r="F7387">
        <v>0.70772845900000003</v>
      </c>
      <c r="G7387">
        <v>0.641303395</v>
      </c>
      <c r="H7387">
        <v>0.57052135400000004</v>
      </c>
      <c r="I7387">
        <v>1.0831808549999999</v>
      </c>
      <c r="J7387">
        <v>9.4159914999999997E-2</v>
      </c>
      <c r="K7387">
        <v>0.33695269300000003</v>
      </c>
      <c r="L7387">
        <v>0</v>
      </c>
      <c r="M7387">
        <v>0</v>
      </c>
      <c r="N7387">
        <v>9.1561417000000006E-2</v>
      </c>
      <c r="O7387">
        <v>0</v>
      </c>
      <c r="P7387">
        <v>0.55718740200000005</v>
      </c>
      <c r="Q7387">
        <v>0</v>
      </c>
    </row>
    <row r="7388" spans="1:17">
      <c r="A7388" t="e">
        <v>#N/A</v>
      </c>
      <c r="B7388" s="14" t="s">
        <v>18397</v>
      </c>
      <c r="C7388">
        <v>0</v>
      </c>
      <c r="D7388">
        <v>0</v>
      </c>
      <c r="E7388">
        <v>0</v>
      </c>
      <c r="F7388">
        <v>0</v>
      </c>
      <c r="G7388">
        <v>0</v>
      </c>
      <c r="H7388">
        <v>0</v>
      </c>
      <c r="I7388">
        <v>0</v>
      </c>
      <c r="J7388">
        <v>0.26307996300000003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</row>
    <row r="7389" spans="1:17">
      <c r="A7389" t="e">
        <v>#N/A</v>
      </c>
      <c r="B7389" s="14" t="s">
        <v>18398</v>
      </c>
      <c r="C7389">
        <v>4.2387394780000003</v>
      </c>
      <c r="D7389">
        <v>0</v>
      </c>
      <c r="E7389">
        <v>0.386528965</v>
      </c>
      <c r="F7389">
        <v>0.247275046</v>
      </c>
      <c r="G7389">
        <v>0.104564424</v>
      </c>
      <c r="H7389">
        <v>0</v>
      </c>
      <c r="I7389">
        <v>0</v>
      </c>
      <c r="J7389">
        <v>0</v>
      </c>
      <c r="K7389">
        <v>0.27470043599999999</v>
      </c>
      <c r="L7389">
        <v>2.2956685779999999</v>
      </c>
      <c r="M7389">
        <v>0</v>
      </c>
      <c r="N7389">
        <v>0.149290756</v>
      </c>
      <c r="O7389">
        <v>1.341231936</v>
      </c>
      <c r="P7389">
        <v>9.0849323999999995E-2</v>
      </c>
      <c r="Q7389">
        <v>0.416263728</v>
      </c>
    </row>
    <row r="7390" spans="1:17">
      <c r="A7390" t="e">
        <v>#N/A</v>
      </c>
      <c r="B7390" s="14" t="s">
        <v>18399</v>
      </c>
      <c r="C7390">
        <v>4.5010826379999997</v>
      </c>
      <c r="D7390">
        <v>0.49857025700000002</v>
      </c>
      <c r="E7390">
        <v>0.11971514699999999</v>
      </c>
      <c r="F7390">
        <v>0</v>
      </c>
      <c r="G7390">
        <v>0.194313181</v>
      </c>
      <c r="H7390">
        <v>0.432166039</v>
      </c>
      <c r="I7390">
        <v>0</v>
      </c>
      <c r="J7390">
        <v>0.14265098800000001</v>
      </c>
      <c r="K7390">
        <v>1.020957479</v>
      </c>
      <c r="L7390">
        <v>1.422021771</v>
      </c>
      <c r="M7390">
        <v>0</v>
      </c>
      <c r="N7390">
        <v>0.277428599</v>
      </c>
      <c r="O7390">
        <v>0</v>
      </c>
      <c r="P7390">
        <v>0.168826265</v>
      </c>
      <c r="Q7390">
        <v>0</v>
      </c>
    </row>
    <row r="7391" spans="1:17">
      <c r="A7391" t="e">
        <v>#N/A</v>
      </c>
      <c r="B7391" s="14" t="s">
        <v>18400</v>
      </c>
      <c r="C7391">
        <v>0.518161019</v>
      </c>
      <c r="D7391">
        <v>0</v>
      </c>
      <c r="E7391">
        <v>0.110252093</v>
      </c>
      <c r="F7391">
        <v>0</v>
      </c>
      <c r="G7391">
        <v>8.9476710000000001E-2</v>
      </c>
      <c r="H7391">
        <v>0.19900243000000001</v>
      </c>
      <c r="I7391">
        <v>0</v>
      </c>
      <c r="J7391">
        <v>0.197062406</v>
      </c>
      <c r="K7391">
        <v>0.23506361000000001</v>
      </c>
      <c r="L7391">
        <v>1.3096160349999999</v>
      </c>
      <c r="M7391">
        <v>0</v>
      </c>
      <c r="N7391">
        <v>6.3874714999999999E-2</v>
      </c>
      <c r="O7391">
        <v>2.2954082310000001</v>
      </c>
      <c r="P7391">
        <v>0</v>
      </c>
      <c r="Q7391">
        <v>0</v>
      </c>
    </row>
    <row r="7392" spans="1:17">
      <c r="A7392" t="s">
        <v>18401</v>
      </c>
      <c r="B7392" s="14" t="s">
        <v>18402</v>
      </c>
      <c r="C7392">
        <v>8.2411729220000005</v>
      </c>
      <c r="D7392">
        <v>0.101427541</v>
      </c>
      <c r="E7392">
        <v>4.8708935000000002E-2</v>
      </c>
      <c r="F7392">
        <v>0</v>
      </c>
      <c r="G7392">
        <v>0.23718271899999999</v>
      </c>
      <c r="H7392">
        <v>0.70334783300000003</v>
      </c>
      <c r="I7392">
        <v>4.6737692749999997</v>
      </c>
      <c r="J7392">
        <v>0.232163693</v>
      </c>
      <c r="K7392">
        <v>1.453902308</v>
      </c>
      <c r="L7392">
        <v>3.4714988249999998</v>
      </c>
      <c r="M7392">
        <v>2.6365524379999998</v>
      </c>
      <c r="N7392">
        <v>5.6439188000000001E-2</v>
      </c>
      <c r="O7392">
        <v>1.521153293</v>
      </c>
      <c r="P7392">
        <v>0.206072857</v>
      </c>
      <c r="Q7392">
        <v>0.94420796699999998</v>
      </c>
    </row>
    <row r="7393" spans="1:17">
      <c r="A7393" t="e">
        <v>#N/A</v>
      </c>
      <c r="B7393" s="14" t="s">
        <v>18403</v>
      </c>
      <c r="C7393">
        <v>12.85260001</v>
      </c>
      <c r="D7393">
        <v>0.22478536099999999</v>
      </c>
      <c r="E7393">
        <v>0</v>
      </c>
      <c r="F7393">
        <v>0.18415679099999999</v>
      </c>
      <c r="G7393">
        <v>0.233621417</v>
      </c>
      <c r="H7393">
        <v>0</v>
      </c>
      <c r="I7393">
        <v>7.3986308989999996</v>
      </c>
      <c r="J7393">
        <v>0.171508313</v>
      </c>
      <c r="K7393">
        <v>10.89397585</v>
      </c>
      <c r="L7393">
        <v>10.258122650000001</v>
      </c>
      <c r="M7393">
        <v>13.634063960000001</v>
      </c>
      <c r="N7393">
        <v>0.37524433299999999</v>
      </c>
      <c r="O7393">
        <v>11.61192694</v>
      </c>
      <c r="P7393">
        <v>0.25372333800000002</v>
      </c>
      <c r="Q7393">
        <v>9.5328143730000008</v>
      </c>
    </row>
    <row r="7394" spans="1:17">
      <c r="A7394" t="s">
        <v>18404</v>
      </c>
      <c r="B7394" s="14" t="s">
        <v>18405</v>
      </c>
      <c r="C7394">
        <v>1.3027581450000001</v>
      </c>
      <c r="D7394">
        <v>0.28860454899999999</v>
      </c>
      <c r="E7394">
        <v>0.20789649399999999</v>
      </c>
      <c r="F7394">
        <v>0.17733078999999999</v>
      </c>
      <c r="G7394">
        <v>0.22496194799999999</v>
      </c>
      <c r="H7394">
        <v>0.250165515</v>
      </c>
      <c r="I7394">
        <v>4.7495942839999996</v>
      </c>
      <c r="J7394">
        <v>0.24772671600000001</v>
      </c>
      <c r="K7394">
        <v>3.8414732909999998</v>
      </c>
      <c r="L7394">
        <v>1.6463154259999999</v>
      </c>
      <c r="M7394">
        <v>1.2503524180000001</v>
      </c>
      <c r="N7394">
        <v>0.16059352700000001</v>
      </c>
      <c r="O7394">
        <v>2.8855526189999998</v>
      </c>
      <c r="P7394">
        <v>9.7727507000000005E-2</v>
      </c>
      <c r="Q7394">
        <v>0.89555792499999998</v>
      </c>
    </row>
    <row r="7395" spans="1:17">
      <c r="A7395" t="e">
        <v>#N/A</v>
      </c>
      <c r="B7395" s="14" t="s">
        <v>18406</v>
      </c>
      <c r="C7395">
        <v>0</v>
      </c>
      <c r="D7395">
        <v>0</v>
      </c>
      <c r="E7395">
        <v>0</v>
      </c>
      <c r="F7395">
        <v>0</v>
      </c>
      <c r="G7395">
        <v>0</v>
      </c>
      <c r="H7395">
        <v>2.906373179</v>
      </c>
      <c r="I7395">
        <v>0</v>
      </c>
      <c r="J7395">
        <v>0.822297057</v>
      </c>
      <c r="K7395">
        <v>0</v>
      </c>
      <c r="L7395">
        <v>0</v>
      </c>
      <c r="M7395">
        <v>0</v>
      </c>
      <c r="N7395">
        <v>0.13326740300000001</v>
      </c>
      <c r="O7395">
        <v>0</v>
      </c>
      <c r="P7395">
        <v>0</v>
      </c>
      <c r="Q7395">
        <v>0</v>
      </c>
    </row>
    <row r="7396" spans="1:17">
      <c r="A7396" t="s">
        <v>18407</v>
      </c>
      <c r="B7396" s="14" t="s">
        <v>18408</v>
      </c>
      <c r="C7396">
        <v>0</v>
      </c>
      <c r="D7396">
        <v>1.315317539</v>
      </c>
      <c r="E7396">
        <v>0.42110663599999998</v>
      </c>
      <c r="F7396">
        <v>0.44899249600000002</v>
      </c>
      <c r="G7396">
        <v>0.56959215299999999</v>
      </c>
      <c r="H7396">
        <v>0.50672503599999996</v>
      </c>
      <c r="I7396">
        <v>0</v>
      </c>
      <c r="J7396">
        <v>0.25089255300000002</v>
      </c>
      <c r="K7396">
        <v>1.496371385</v>
      </c>
      <c r="L7396">
        <v>1.25051595</v>
      </c>
      <c r="M7396">
        <v>0</v>
      </c>
      <c r="N7396">
        <v>0.48793752000000001</v>
      </c>
      <c r="O7396">
        <v>0</v>
      </c>
      <c r="P7396">
        <v>0.296929261</v>
      </c>
      <c r="Q7396">
        <v>0.90700275500000005</v>
      </c>
    </row>
    <row r="7397" spans="1:17">
      <c r="A7397" t="s">
        <v>18407</v>
      </c>
      <c r="B7397" s="14" t="s">
        <v>18409</v>
      </c>
      <c r="C7397">
        <v>0.35509400899999999</v>
      </c>
      <c r="D7397">
        <v>7.8665211999999998E-2</v>
      </c>
      <c r="E7397">
        <v>3.7777695E-2</v>
      </c>
      <c r="F7397">
        <v>0</v>
      </c>
      <c r="G7397">
        <v>6.1318088999999999E-2</v>
      </c>
      <c r="H7397">
        <v>0.68187848799999995</v>
      </c>
      <c r="I7397">
        <v>0</v>
      </c>
      <c r="J7397">
        <v>9.0030804000000006E-2</v>
      </c>
      <c r="K7397">
        <v>0.64435321499999998</v>
      </c>
      <c r="L7397">
        <v>0.89747547699999997</v>
      </c>
      <c r="M7397">
        <v>0</v>
      </c>
      <c r="N7397">
        <v>0.17509251200000001</v>
      </c>
      <c r="O7397">
        <v>0</v>
      </c>
      <c r="P7397">
        <v>0</v>
      </c>
      <c r="Q7397">
        <v>0.73230918899999997</v>
      </c>
    </row>
    <row r="7398" spans="1:17">
      <c r="A7398" t="e">
        <v>#N/A</v>
      </c>
      <c r="B7398" s="14" t="s">
        <v>18410</v>
      </c>
      <c r="C7398">
        <v>0</v>
      </c>
      <c r="D7398">
        <v>0</v>
      </c>
      <c r="E7398">
        <v>0</v>
      </c>
      <c r="F7398">
        <v>0.15151983999999999</v>
      </c>
      <c r="G7398">
        <v>0</v>
      </c>
      <c r="H7398">
        <v>2.137532835</v>
      </c>
      <c r="I7398">
        <v>1.62331147</v>
      </c>
      <c r="J7398">
        <v>0.98779080500000005</v>
      </c>
      <c r="K7398">
        <v>0</v>
      </c>
      <c r="L7398">
        <v>1.40669</v>
      </c>
      <c r="M7398">
        <v>2.1367208440000001</v>
      </c>
      <c r="N7398">
        <v>0.274437455</v>
      </c>
      <c r="O7398">
        <v>2.4655530460000001</v>
      </c>
      <c r="P7398">
        <v>0.167006035</v>
      </c>
      <c r="Q7398">
        <v>1.5304143509999999</v>
      </c>
    </row>
    <row r="7399" spans="1:17">
      <c r="A7399" t="s">
        <v>18411</v>
      </c>
      <c r="B7399" s="14" t="s">
        <v>1384</v>
      </c>
      <c r="C7399">
        <v>19.743792760000002</v>
      </c>
      <c r="D7399">
        <v>4.0094185790000001</v>
      </c>
      <c r="E7399">
        <v>3.395808384</v>
      </c>
      <c r="F7399">
        <v>4.6135678310000001</v>
      </c>
      <c r="G7399">
        <v>3.2957373510000001</v>
      </c>
      <c r="H7399">
        <v>8.2145982970000002</v>
      </c>
      <c r="I7399">
        <v>10.07746586</v>
      </c>
      <c r="J7399">
        <v>6.0904583649999999</v>
      </c>
      <c r="K7399">
        <v>7.4639720079999998</v>
      </c>
      <c r="L7399">
        <v>5.6138700110000004</v>
      </c>
      <c r="M7399">
        <v>9.4747820679999997</v>
      </c>
      <c r="N7399">
        <v>2.7989340280000001</v>
      </c>
      <c r="O7399">
        <v>5.1020249099999999</v>
      </c>
      <c r="P7399">
        <v>1.283617703</v>
      </c>
      <c r="Q7399">
        <v>9.2745548600000003</v>
      </c>
    </row>
    <row r="7400" spans="1:17">
      <c r="A7400" t="s">
        <v>18412</v>
      </c>
      <c r="B7400" s="14" t="s">
        <v>3961</v>
      </c>
      <c r="C7400">
        <v>6.6922134299999998</v>
      </c>
      <c r="D7400">
        <v>0.52606589800000003</v>
      </c>
      <c r="E7400">
        <v>0.59713640000000001</v>
      </c>
      <c r="F7400">
        <v>0.23508148700000001</v>
      </c>
      <c r="G7400">
        <v>0.52189290399999999</v>
      </c>
      <c r="H7400">
        <v>0.74618109099999996</v>
      </c>
      <c r="I7400">
        <v>2.8333700980000001</v>
      </c>
      <c r="J7400">
        <v>1.724115785</v>
      </c>
      <c r="K7400">
        <v>1.7627927619999999</v>
      </c>
      <c r="L7400">
        <v>2.7280814950000001</v>
      </c>
      <c r="M7400">
        <v>0.82877515199999996</v>
      </c>
      <c r="N7400">
        <v>0.69190373500000002</v>
      </c>
      <c r="O7400">
        <v>1.4344801570000001</v>
      </c>
      <c r="P7400">
        <v>0.93926708599999997</v>
      </c>
      <c r="Q7400">
        <v>0.593605567</v>
      </c>
    </row>
    <row r="7401" spans="1:17">
      <c r="A7401" t="s">
        <v>18413</v>
      </c>
      <c r="B7401" s="14" t="s">
        <v>18414</v>
      </c>
      <c r="C7401">
        <v>3.9033490739999999</v>
      </c>
      <c r="D7401">
        <v>14.094977</v>
      </c>
      <c r="E7401">
        <v>13.28860763</v>
      </c>
      <c r="F7401">
        <v>18.118077899999999</v>
      </c>
      <c r="G7401">
        <v>12.26744293</v>
      </c>
      <c r="H7401">
        <v>7.1956870940000002</v>
      </c>
      <c r="I7401">
        <v>17.076991169999999</v>
      </c>
      <c r="J7401">
        <v>25.830075999999998</v>
      </c>
      <c r="K7401">
        <v>13.1035743</v>
      </c>
      <c r="L7401">
        <v>5.1793581230000001</v>
      </c>
      <c r="M7401">
        <v>3.7463300240000001</v>
      </c>
      <c r="N7401">
        <v>15.01261072</v>
      </c>
      <c r="O7401">
        <v>1.2968622590000001</v>
      </c>
      <c r="P7401">
        <v>33.029310840000001</v>
      </c>
      <c r="Q7401">
        <v>11.53813807</v>
      </c>
    </row>
    <row r="7402" spans="1:17">
      <c r="A7402" t="s">
        <v>18415</v>
      </c>
      <c r="B7402" s="14" t="s">
        <v>2235</v>
      </c>
      <c r="C7402">
        <v>59.347763270000002</v>
      </c>
      <c r="D7402">
        <v>1.362436964</v>
      </c>
      <c r="E7402">
        <v>0.81786036799999995</v>
      </c>
      <c r="F7402">
        <v>1.339421843</v>
      </c>
      <c r="G7402">
        <v>0.95579514099999996</v>
      </c>
      <c r="H7402">
        <v>2.1257549180000002</v>
      </c>
      <c r="I7402">
        <v>1.793741043</v>
      </c>
      <c r="J7402">
        <v>1.0914978070000001</v>
      </c>
      <c r="K7402">
        <v>5.7194144400000004</v>
      </c>
      <c r="L7402">
        <v>20.401194690000001</v>
      </c>
      <c r="M7402">
        <v>0</v>
      </c>
      <c r="N7402">
        <v>0.87184467700000001</v>
      </c>
      <c r="O7402">
        <v>0.34055107200000001</v>
      </c>
      <c r="P7402">
        <v>1.9376679400000001</v>
      </c>
      <c r="Q7402">
        <v>2.7480224930000001</v>
      </c>
    </row>
    <row r="7403" spans="1:17">
      <c r="A7403" t="s">
        <v>18416</v>
      </c>
      <c r="B7403" s="14" t="s">
        <v>18417</v>
      </c>
      <c r="C7403">
        <v>11.570401540000001</v>
      </c>
      <c r="D7403">
        <v>32.533321010000002</v>
      </c>
      <c r="E7403">
        <v>16.475797119999999</v>
      </c>
      <c r="F7403">
        <v>13.32656175</v>
      </c>
      <c r="G7403">
        <v>20.287301190000001</v>
      </c>
      <c r="H7403">
        <v>0.68364196700000002</v>
      </c>
      <c r="I7403">
        <v>11.681545249999999</v>
      </c>
      <c r="J7403">
        <v>6.9954322949999996</v>
      </c>
      <c r="K7403">
        <v>48.451473470000003</v>
      </c>
      <c r="L7403">
        <v>74.795586920000005</v>
      </c>
      <c r="M7403">
        <v>5.125367024</v>
      </c>
      <c r="N7403">
        <v>5.1566442920000002</v>
      </c>
      <c r="O7403">
        <v>9.8568984939999993</v>
      </c>
      <c r="P7403">
        <v>1.6023941150000001</v>
      </c>
      <c r="Q7403">
        <v>1.83550773</v>
      </c>
    </row>
    <row r="7404" spans="1:17">
      <c r="A7404" t="s">
        <v>18418</v>
      </c>
      <c r="B7404" s="14" t="s">
        <v>5452</v>
      </c>
      <c r="C7404">
        <v>6.8972748560000001</v>
      </c>
      <c r="D7404">
        <v>2.100968817</v>
      </c>
      <c r="E7404">
        <v>2.017912521</v>
      </c>
      <c r="F7404">
        <v>1.995063941</v>
      </c>
      <c r="G7404">
        <v>2.530939327</v>
      </c>
      <c r="H7404">
        <v>0.66223355500000003</v>
      </c>
      <c r="I7404">
        <v>8.8011271119999996</v>
      </c>
      <c r="J7404">
        <v>9.5634235029999992</v>
      </c>
      <c r="K7404">
        <v>4.6934203940000003</v>
      </c>
      <c r="L7404">
        <v>11.16762087</v>
      </c>
      <c r="M7404">
        <v>0.82747748799999998</v>
      </c>
      <c r="N7404">
        <v>1.913041049</v>
      </c>
      <c r="O7404">
        <v>2.3870568379999999</v>
      </c>
      <c r="P7404">
        <v>2.7163758279999999</v>
      </c>
      <c r="Q7404">
        <v>1.1853522430000001</v>
      </c>
    </row>
    <row r="7405" spans="1:17">
      <c r="A7405" t="s">
        <v>18419</v>
      </c>
      <c r="B7405" s="14" t="s">
        <v>18420</v>
      </c>
      <c r="C7405">
        <v>8.5264000319999997</v>
      </c>
      <c r="D7405">
        <v>13.550683080000001</v>
      </c>
      <c r="E7405">
        <v>14.00097661</v>
      </c>
      <c r="F7405">
        <v>14.63376978</v>
      </c>
      <c r="G7405">
        <v>13.443192890000001</v>
      </c>
      <c r="H7405">
        <v>19.362900669999998</v>
      </c>
      <c r="I7405">
        <v>14.05607041</v>
      </c>
      <c r="J7405">
        <v>15.790465579999999</v>
      </c>
      <c r="K7405">
        <v>21.69442995</v>
      </c>
      <c r="L7405">
        <v>8.9010393259999994</v>
      </c>
      <c r="M7405">
        <v>11.385614840000001</v>
      </c>
      <c r="N7405">
        <v>8.9569093259999999</v>
      </c>
      <c r="O7405">
        <v>12.31669902</v>
      </c>
      <c r="P7405">
        <v>18.020460929999999</v>
      </c>
      <c r="Q7405">
        <v>12.996844680000001</v>
      </c>
    </row>
    <row r="7406" spans="1:17">
      <c r="A7406" t="e">
        <v>#N/A</v>
      </c>
      <c r="B7406" s="14" t="s">
        <v>18421</v>
      </c>
      <c r="C7406">
        <v>48.585215529999999</v>
      </c>
      <c r="D7406">
        <v>9.7847745590000006</v>
      </c>
      <c r="E7406">
        <v>5.1688775280000003</v>
      </c>
      <c r="F7406">
        <v>10.821919660000001</v>
      </c>
      <c r="G7406">
        <v>5.7202891039999999</v>
      </c>
      <c r="H7406">
        <v>9.3297021390000001</v>
      </c>
      <c r="I7406">
        <v>3.2205805089999999</v>
      </c>
      <c r="J7406">
        <v>2.5196588979999999</v>
      </c>
      <c r="K7406">
        <v>6.0110918949999999</v>
      </c>
      <c r="L7406">
        <v>13.9540639</v>
      </c>
      <c r="M7406">
        <v>8.4783254869999993</v>
      </c>
      <c r="N7406">
        <v>8.9837908070000001</v>
      </c>
      <c r="O7406">
        <v>26.903534709999999</v>
      </c>
      <c r="P7406">
        <v>6.6266565909999997</v>
      </c>
      <c r="Q7406">
        <v>1.5181382999999999</v>
      </c>
    </row>
    <row r="7407" spans="1:17">
      <c r="A7407" t="e">
        <v>#N/A</v>
      </c>
      <c r="B7407" s="14" t="s">
        <v>18422</v>
      </c>
      <c r="C7407">
        <v>0</v>
      </c>
      <c r="D7407">
        <v>1.1580714190000001</v>
      </c>
      <c r="E7407">
        <v>0.27807252500000001</v>
      </c>
      <c r="F7407">
        <v>0.355783927</v>
      </c>
      <c r="G7407">
        <v>0</v>
      </c>
      <c r="H7407">
        <v>17.06508809</v>
      </c>
      <c r="I7407">
        <v>0</v>
      </c>
      <c r="J7407">
        <v>1.3253901939999999</v>
      </c>
      <c r="K7407">
        <v>0</v>
      </c>
      <c r="L7407">
        <v>6.6061011389999997</v>
      </c>
      <c r="M7407">
        <v>0</v>
      </c>
      <c r="N7407">
        <v>0</v>
      </c>
      <c r="O7407">
        <v>0</v>
      </c>
      <c r="P7407">
        <v>0.78429416600000001</v>
      </c>
      <c r="Q7407">
        <v>0</v>
      </c>
    </row>
    <row r="7408" spans="1:17">
      <c r="A7408" t="e">
        <v>#N/A</v>
      </c>
      <c r="B7408" s="14" t="s">
        <v>18423</v>
      </c>
      <c r="C7408">
        <v>318.8404769</v>
      </c>
      <c r="D7408">
        <v>1.3454065019999999</v>
      </c>
      <c r="E7408">
        <v>0.96916453599999997</v>
      </c>
      <c r="F7408">
        <v>0.82667441900000005</v>
      </c>
      <c r="G7408">
        <v>0.52435983500000005</v>
      </c>
      <c r="H7408">
        <v>5.8310638370000003</v>
      </c>
      <c r="I7408">
        <v>70.852771200000007</v>
      </c>
      <c r="J7408">
        <v>4.2344267589999998</v>
      </c>
      <c r="K7408">
        <v>20.663128390000001</v>
      </c>
      <c r="L7408">
        <v>55.641829809999997</v>
      </c>
      <c r="M7408">
        <v>1667.050749</v>
      </c>
      <c r="N7408">
        <v>22.085152399999998</v>
      </c>
      <c r="O7408">
        <v>1018.971377</v>
      </c>
      <c r="P7408">
        <v>2.7334958440000001</v>
      </c>
      <c r="Q7408">
        <v>603.27020709999999</v>
      </c>
    </row>
    <row r="7409" spans="1:17">
      <c r="A7409" t="e">
        <v>#N/A</v>
      </c>
      <c r="B7409" s="14" t="s">
        <v>18424</v>
      </c>
      <c r="C7409">
        <v>11.44704971</v>
      </c>
      <c r="D7409">
        <v>4.2915311870000004</v>
      </c>
      <c r="E7409">
        <v>4.1218767490000001</v>
      </c>
      <c r="F7409">
        <v>2.9964744379999999</v>
      </c>
      <c r="G7409">
        <v>3.8013292910000001</v>
      </c>
      <c r="H7409">
        <v>1.3527073460000001</v>
      </c>
      <c r="I7409">
        <v>15.4093447</v>
      </c>
      <c r="J7409">
        <v>4.6883205370000001</v>
      </c>
      <c r="K7409">
        <v>3.9945777699999998</v>
      </c>
      <c r="L7409">
        <v>5.0073964919999998</v>
      </c>
      <c r="M7409">
        <v>10.14145117</v>
      </c>
      <c r="N7409">
        <v>6.4042232969999997</v>
      </c>
      <c r="O7409">
        <v>2.925544286</v>
      </c>
      <c r="P7409">
        <v>6.4733533410000001</v>
      </c>
      <c r="Q7409">
        <v>13.922202199999999</v>
      </c>
    </row>
    <row r="7410" spans="1:17">
      <c r="A7410" t="e">
        <v>#N/A</v>
      </c>
      <c r="B7410" s="14" t="s">
        <v>18425</v>
      </c>
      <c r="C7410">
        <v>0</v>
      </c>
      <c r="D7410">
        <v>0</v>
      </c>
      <c r="E7410">
        <v>0</v>
      </c>
      <c r="F7410">
        <v>0.299009896</v>
      </c>
      <c r="G7410">
        <v>0.37932413599999998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0.329570421</v>
      </c>
      <c r="Q7410">
        <v>0</v>
      </c>
    </row>
    <row r="7411" spans="1:17">
      <c r="A7411" t="s">
        <v>18426</v>
      </c>
      <c r="B7411" s="14" t="s">
        <v>4092</v>
      </c>
      <c r="C7411">
        <v>24.51884858</v>
      </c>
      <c r="D7411">
        <v>1.171553042</v>
      </c>
      <c r="E7411">
        <v>0.613766598</v>
      </c>
      <c r="F7411">
        <v>0.670770745</v>
      </c>
      <c r="G7411">
        <v>0.85094017399999999</v>
      </c>
      <c r="H7411">
        <v>4.0620589059999999</v>
      </c>
      <c r="I7411">
        <v>2.453864893</v>
      </c>
      <c r="J7411">
        <v>1.2494001269999999</v>
      </c>
      <c r="K7411">
        <v>3.4895589739999999</v>
      </c>
      <c r="L7411">
        <v>9.872622045</v>
      </c>
      <c r="M7411">
        <v>2.7685335260000001</v>
      </c>
      <c r="N7411">
        <v>0.54819600499999999</v>
      </c>
      <c r="O7411">
        <v>4.1263570410000003</v>
      </c>
      <c r="P7411">
        <v>0.73932735900000002</v>
      </c>
      <c r="Q7411">
        <v>1.9003238739999999</v>
      </c>
    </row>
    <row r="7412" spans="1:17">
      <c r="A7412" t="e">
        <v>#N/A</v>
      </c>
      <c r="B7412" s="14" t="s">
        <v>18427</v>
      </c>
      <c r="C7412">
        <v>0</v>
      </c>
      <c r="D7412">
        <v>0</v>
      </c>
      <c r="E7412">
        <v>0</v>
      </c>
      <c r="F7412">
        <v>0</v>
      </c>
      <c r="G7412">
        <v>0</v>
      </c>
      <c r="H7412">
        <v>0</v>
      </c>
      <c r="I7412">
        <v>0</v>
      </c>
      <c r="J7412">
        <v>0.38213804899999998</v>
      </c>
      <c r="K7412">
        <v>0</v>
      </c>
      <c r="L7412">
        <v>1.9046787949999999</v>
      </c>
      <c r="M7412">
        <v>0</v>
      </c>
      <c r="N7412">
        <v>0.37159231999999998</v>
      </c>
      <c r="O7412">
        <v>0</v>
      </c>
      <c r="P7412">
        <v>0</v>
      </c>
      <c r="Q7412">
        <v>0</v>
      </c>
    </row>
    <row r="7413" spans="1:17">
      <c r="A7413" t="s">
        <v>18428</v>
      </c>
      <c r="B7413" s="14" t="s">
        <v>2090</v>
      </c>
      <c r="C7413">
        <v>1.8658478860000001</v>
      </c>
      <c r="D7413">
        <v>0.13778259400000001</v>
      </c>
      <c r="E7413">
        <v>6.6167859999999995E-2</v>
      </c>
      <c r="F7413">
        <v>8.4659427999999995E-2</v>
      </c>
      <c r="G7413">
        <v>0</v>
      </c>
      <c r="H7413">
        <v>0</v>
      </c>
      <c r="I7413">
        <v>0</v>
      </c>
      <c r="J7413">
        <v>0.15768949600000001</v>
      </c>
      <c r="K7413">
        <v>0</v>
      </c>
      <c r="L7413">
        <v>1.964917131</v>
      </c>
      <c r="M7413">
        <v>1.1938605920000001</v>
      </c>
      <c r="N7413">
        <v>0.153337795</v>
      </c>
      <c r="O7413">
        <v>2.7551812660000001</v>
      </c>
      <c r="P7413">
        <v>0.18662421400000001</v>
      </c>
      <c r="Q7413">
        <v>0.42754798500000002</v>
      </c>
    </row>
    <row r="7414" spans="1:17">
      <c r="A7414" t="e">
        <v>#N/A</v>
      </c>
      <c r="B7414" s="14" t="s">
        <v>18429</v>
      </c>
      <c r="C7414">
        <v>4.5632522870000001</v>
      </c>
      <c r="D7414">
        <v>1.516369759</v>
      </c>
      <c r="E7414">
        <v>0</v>
      </c>
      <c r="F7414">
        <v>0.62114762899999998</v>
      </c>
      <c r="G7414">
        <v>0</v>
      </c>
      <c r="H7414">
        <v>0</v>
      </c>
      <c r="I7414">
        <v>0</v>
      </c>
      <c r="J7414">
        <v>0.57848522300000005</v>
      </c>
      <c r="K7414">
        <v>5.1752955079999996</v>
      </c>
      <c r="L7414">
        <v>2.883325911</v>
      </c>
      <c r="M7414">
        <v>0</v>
      </c>
      <c r="N7414">
        <v>1.406302428</v>
      </c>
      <c r="O7414">
        <v>5.0537026530000002</v>
      </c>
      <c r="P7414">
        <v>0.34231623799999999</v>
      </c>
      <c r="Q7414">
        <v>1.5684633269999999</v>
      </c>
    </row>
    <row r="7415" spans="1:17">
      <c r="A7415" t="s">
        <v>18430</v>
      </c>
      <c r="B7415" s="14" t="s">
        <v>6752</v>
      </c>
      <c r="C7415">
        <v>13.27197031</v>
      </c>
      <c r="D7415">
        <v>2.6666801520000001</v>
      </c>
      <c r="E7415">
        <v>0.72240665000000004</v>
      </c>
      <c r="F7415">
        <v>0.96630701799999996</v>
      </c>
      <c r="G7415">
        <v>1.0126650319999999</v>
      </c>
      <c r="H7415">
        <v>2.1336986950000001</v>
      </c>
      <c r="I7415">
        <v>7.2017764450000001</v>
      </c>
      <c r="J7415">
        <v>2.1911532949999999</v>
      </c>
      <c r="K7415">
        <v>6.3008642620000002</v>
      </c>
      <c r="L7415">
        <v>11.506366740000001</v>
      </c>
      <c r="M7415">
        <v>4.7397514679999997</v>
      </c>
      <c r="N7415">
        <v>0.91315063500000004</v>
      </c>
      <c r="O7415">
        <v>8.2037684330000005</v>
      </c>
      <c r="P7415">
        <v>2.31536768</v>
      </c>
      <c r="Q7415">
        <v>3.8191730339999999</v>
      </c>
    </row>
    <row r="7416" spans="1:17">
      <c r="A7416" t="e">
        <v>#N/A</v>
      </c>
      <c r="B7416" s="14" t="s">
        <v>18431</v>
      </c>
      <c r="C7416">
        <v>0</v>
      </c>
      <c r="D7416">
        <v>0</v>
      </c>
      <c r="E7416">
        <v>0</v>
      </c>
      <c r="F7416">
        <v>0</v>
      </c>
      <c r="G7416">
        <v>0</v>
      </c>
      <c r="H7416">
        <v>0</v>
      </c>
      <c r="I7416">
        <v>0</v>
      </c>
      <c r="J7416">
        <v>0</v>
      </c>
      <c r="K7416">
        <v>0.936728487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</row>
    <row r="7417" spans="1:17">
      <c r="A7417" t="e">
        <v>#N/A</v>
      </c>
      <c r="B7417" s="14" t="s">
        <v>18432</v>
      </c>
      <c r="C7417">
        <v>3.176725631</v>
      </c>
      <c r="D7417">
        <v>0.52781332000000003</v>
      </c>
      <c r="E7417">
        <v>1.3518602770000001</v>
      </c>
      <c r="F7417">
        <v>0.75672504500000004</v>
      </c>
      <c r="G7417">
        <v>1.0971221149999999</v>
      </c>
      <c r="H7417">
        <v>3.9651234089999998</v>
      </c>
      <c r="I7417">
        <v>2.3163405969999999</v>
      </c>
      <c r="J7417">
        <v>1.510180173</v>
      </c>
      <c r="K7417">
        <v>2.882241498</v>
      </c>
      <c r="L7417">
        <v>0.50180960600000002</v>
      </c>
      <c r="M7417">
        <v>0</v>
      </c>
      <c r="N7417">
        <v>0.685301991</v>
      </c>
      <c r="O7417">
        <v>56.290472629999996</v>
      </c>
      <c r="P7417">
        <v>2.1447428930000001</v>
      </c>
      <c r="Q7417">
        <v>1.637837666</v>
      </c>
    </row>
    <row r="7418" spans="1:17">
      <c r="A7418" t="e">
        <v>#N/A</v>
      </c>
      <c r="B7418" s="14" t="s">
        <v>18433</v>
      </c>
      <c r="C7418">
        <v>4.4168377750000003</v>
      </c>
      <c r="D7418">
        <v>0.48923872800000001</v>
      </c>
      <c r="E7418">
        <v>0.46989795699999998</v>
      </c>
      <c r="F7418">
        <v>0</v>
      </c>
      <c r="G7418">
        <v>1.1440578210000001</v>
      </c>
      <c r="H7418">
        <v>7.6333926590000001</v>
      </c>
      <c r="I7418">
        <v>0</v>
      </c>
      <c r="J7418">
        <v>0.55992419999999998</v>
      </c>
      <c r="K7418">
        <v>2.0036972980000001</v>
      </c>
      <c r="L7418">
        <v>2.7908127810000001</v>
      </c>
      <c r="M7418">
        <v>0</v>
      </c>
      <c r="N7418">
        <v>0.81670825499999999</v>
      </c>
      <c r="O7418">
        <v>0</v>
      </c>
      <c r="P7418">
        <v>0.33133283000000002</v>
      </c>
      <c r="Q7418">
        <v>0</v>
      </c>
    </row>
    <row r="7419" spans="1:17">
      <c r="A7419" t="e">
        <v>#N/A</v>
      </c>
      <c r="B7419" s="14" t="s">
        <v>18434</v>
      </c>
      <c r="C7419">
        <v>0</v>
      </c>
      <c r="D7419">
        <v>0</v>
      </c>
      <c r="E7419">
        <v>0</v>
      </c>
      <c r="F7419">
        <v>0</v>
      </c>
      <c r="G7419">
        <v>0.41461010199999998</v>
      </c>
      <c r="H7419">
        <v>0</v>
      </c>
      <c r="I7419">
        <v>0</v>
      </c>
      <c r="J7419">
        <v>0.15218870000000001</v>
      </c>
      <c r="K7419">
        <v>0</v>
      </c>
      <c r="L7419">
        <v>0</v>
      </c>
      <c r="M7419">
        <v>0</v>
      </c>
      <c r="N7419">
        <v>0</v>
      </c>
      <c r="O7419">
        <v>11.965816309999999</v>
      </c>
      <c r="P7419">
        <v>0.18011406699999999</v>
      </c>
      <c r="Q7419">
        <v>0</v>
      </c>
    </row>
    <row r="7420" spans="1:17">
      <c r="A7420" t="s">
        <v>18435</v>
      </c>
      <c r="B7420" s="14" t="s">
        <v>9309</v>
      </c>
      <c r="C7420">
        <v>310.79187450000001</v>
      </c>
      <c r="D7420">
        <v>57.706518080000002</v>
      </c>
      <c r="E7420">
        <v>40.406573620000003</v>
      </c>
      <c r="F7420">
        <v>32.140547550000001</v>
      </c>
      <c r="G7420">
        <v>50.79044768</v>
      </c>
      <c r="H7420">
        <v>95.513136399999993</v>
      </c>
      <c r="I7420">
        <v>1520.4082289999999</v>
      </c>
      <c r="J7420">
        <v>61.69951184</v>
      </c>
      <c r="K7420">
        <v>734.69180610000001</v>
      </c>
      <c r="L7420">
        <v>184.75456819999999</v>
      </c>
      <c r="M7420">
        <v>1616.8299030000001</v>
      </c>
      <c r="N7420">
        <v>53.097954039999998</v>
      </c>
      <c r="O7420">
        <v>944.31714079999995</v>
      </c>
      <c r="P7420">
        <v>45.661624260000004</v>
      </c>
      <c r="Q7420">
        <v>99.313521640000005</v>
      </c>
    </row>
    <row r="7421" spans="1:17">
      <c r="A7421" t="e">
        <v>#N/A</v>
      </c>
      <c r="B7421" s="14" t="s">
        <v>18436</v>
      </c>
      <c r="C7421">
        <v>0</v>
      </c>
      <c r="D7421">
        <v>2.4560440840000002</v>
      </c>
      <c r="E7421">
        <v>0.29486885200000001</v>
      </c>
      <c r="F7421">
        <v>0.37727423100000002</v>
      </c>
      <c r="G7421">
        <v>0.47861031900000001</v>
      </c>
      <c r="H7421">
        <v>0</v>
      </c>
      <c r="I7421">
        <v>0</v>
      </c>
      <c r="J7421">
        <v>0.35136182999999999</v>
      </c>
      <c r="K7421">
        <v>0</v>
      </c>
      <c r="L7421">
        <v>1.7512818450000001</v>
      </c>
      <c r="M7421">
        <v>5.3202914970000004</v>
      </c>
      <c r="N7421">
        <v>0.68333084399999999</v>
      </c>
      <c r="O7421">
        <v>0</v>
      </c>
      <c r="P7421">
        <v>0</v>
      </c>
      <c r="Q7421">
        <v>0</v>
      </c>
    </row>
    <row r="7422" spans="1:17">
      <c r="A7422" t="e">
        <v>#N/A</v>
      </c>
      <c r="B7422" s="14" t="s">
        <v>18437</v>
      </c>
      <c r="C7422">
        <v>391.73565209999998</v>
      </c>
      <c r="D7422">
        <v>20.388674529999999</v>
      </c>
      <c r="E7422">
        <v>24.854916800000002</v>
      </c>
      <c r="F7422">
        <v>17.345991229999999</v>
      </c>
      <c r="G7422">
        <v>44.825274999999998</v>
      </c>
      <c r="H7422">
        <v>23.564161970000001</v>
      </c>
      <c r="I7422">
        <v>271.87220489999999</v>
      </c>
      <c r="J7422">
        <v>44.873925139999997</v>
      </c>
      <c r="K7422">
        <v>326.5167869</v>
      </c>
      <c r="L7422">
        <v>213.22607020000001</v>
      </c>
      <c r="M7422">
        <v>190.25362390000001</v>
      </c>
      <c r="N7422">
        <v>38.108384999999998</v>
      </c>
      <c r="O7422">
        <v>329.29926490000003</v>
      </c>
      <c r="P7422">
        <v>77.537562100000002</v>
      </c>
      <c r="Q7422">
        <v>162.22392120000001</v>
      </c>
    </row>
    <row r="7423" spans="1:17">
      <c r="A7423" t="s">
        <v>18438</v>
      </c>
      <c r="B7423" s="14" t="s">
        <v>4091</v>
      </c>
      <c r="C7423">
        <v>9.6502593040000004</v>
      </c>
      <c r="D7423">
        <v>17.668747379999999</v>
      </c>
      <c r="E7423">
        <v>22.526359039999999</v>
      </c>
      <c r="F7423">
        <v>19.81973224</v>
      </c>
      <c r="G7423">
        <v>19.016783329999999</v>
      </c>
      <c r="H7423">
        <v>27.687734590000002</v>
      </c>
      <c r="I7423">
        <v>20.69582664</v>
      </c>
      <c r="J7423">
        <v>22.920141139999998</v>
      </c>
      <c r="K7423">
        <v>38.112939130000001</v>
      </c>
      <c r="L7423">
        <v>15.064634760000001</v>
      </c>
      <c r="M7423">
        <v>17.979294360000001</v>
      </c>
      <c r="N7423">
        <v>9.2369423000000008</v>
      </c>
      <c r="O7423">
        <v>18.545873069999999</v>
      </c>
      <c r="P7423">
        <v>11.28467242</v>
      </c>
      <c r="Q7423">
        <v>16.389633280000002</v>
      </c>
    </row>
    <row r="7424" spans="1:17">
      <c r="A7424" t="e">
        <v>#N/A</v>
      </c>
      <c r="B7424" s="14" t="s">
        <v>18439</v>
      </c>
      <c r="C7424">
        <v>1.3720077470000001</v>
      </c>
      <c r="D7424">
        <v>7.902587027</v>
      </c>
      <c r="E7424">
        <v>5.1087743010000004</v>
      </c>
      <c r="F7424">
        <v>0.37351402299999997</v>
      </c>
      <c r="G7424">
        <v>9.2398822670000005</v>
      </c>
      <c r="H7424">
        <v>7.3769737839999996</v>
      </c>
      <c r="I7424">
        <v>4.0016515300000002</v>
      </c>
      <c r="J7424">
        <v>3.6525287899999999</v>
      </c>
      <c r="K7424">
        <v>6.8465205029999998</v>
      </c>
      <c r="L7424">
        <v>6.0683952320000003</v>
      </c>
      <c r="M7424">
        <v>2.6336326680000002</v>
      </c>
      <c r="N7424">
        <v>0.84565029700000005</v>
      </c>
      <c r="O7424">
        <v>0</v>
      </c>
      <c r="P7424">
        <v>0.61753394500000003</v>
      </c>
      <c r="Q7424">
        <v>6.6021363300000004</v>
      </c>
    </row>
    <row r="7425" spans="1:17">
      <c r="A7425" t="e">
        <v>#N/A</v>
      </c>
      <c r="B7425" s="14" t="s">
        <v>18440</v>
      </c>
      <c r="C7425">
        <v>4111.3616730000003</v>
      </c>
      <c r="D7425">
        <v>727.82898669999997</v>
      </c>
      <c r="E7425">
        <v>302.59406619999999</v>
      </c>
      <c r="F7425">
        <v>219.68443389999999</v>
      </c>
      <c r="G7425">
        <v>384.28574040000001</v>
      </c>
      <c r="H7425">
        <v>745.49026470000001</v>
      </c>
      <c r="I7425">
        <v>14757.77023</v>
      </c>
      <c r="J7425">
        <v>451.7574778</v>
      </c>
      <c r="K7425">
        <v>6549.3165019999997</v>
      </c>
      <c r="L7425">
        <v>2245.4863070000001</v>
      </c>
      <c r="M7425">
        <v>15889.75309</v>
      </c>
      <c r="N7425">
        <v>447.59893840000001</v>
      </c>
      <c r="O7425">
        <v>10279.06624</v>
      </c>
      <c r="P7425">
        <v>411.65203680000002</v>
      </c>
      <c r="Q7425">
        <v>1619.1102639999999</v>
      </c>
    </row>
    <row r="7426" spans="1:17">
      <c r="A7426" t="e">
        <v>#N/A</v>
      </c>
      <c r="B7426" s="14" t="s">
        <v>18441</v>
      </c>
      <c r="C7426">
        <v>18.152717890000002</v>
      </c>
      <c r="D7426">
        <v>0</v>
      </c>
      <c r="E7426">
        <v>0.24140362100000001</v>
      </c>
      <c r="F7426">
        <v>0</v>
      </c>
      <c r="G7426">
        <v>0</v>
      </c>
      <c r="H7426">
        <v>0</v>
      </c>
      <c r="I7426">
        <v>3.3090579959999999</v>
      </c>
      <c r="J7426">
        <v>0</v>
      </c>
      <c r="K7426">
        <v>9.2643476739999997</v>
      </c>
      <c r="L7426">
        <v>15.771159040000001</v>
      </c>
      <c r="M7426">
        <v>21.77811629</v>
      </c>
      <c r="N7426">
        <v>1.1188603939999999</v>
      </c>
      <c r="O7426">
        <v>15.07780517</v>
      </c>
      <c r="P7426">
        <v>1.7021768989999999</v>
      </c>
      <c r="Q7426">
        <v>0</v>
      </c>
    </row>
    <row r="7427" spans="1:17">
      <c r="A7427" t="e">
        <v>#N/A</v>
      </c>
      <c r="B7427" s="14" t="s">
        <v>18442</v>
      </c>
      <c r="C7427">
        <v>8.3009915979999995</v>
      </c>
      <c r="D7427">
        <v>6.8960534259999999</v>
      </c>
      <c r="E7427">
        <v>5.9610924250000004</v>
      </c>
      <c r="F7427">
        <v>5.649634217</v>
      </c>
      <c r="G7427">
        <v>6.8087729269999997</v>
      </c>
      <c r="H7427">
        <v>3.1880389220000001</v>
      </c>
      <c r="I7427">
        <v>9.0791239479999994</v>
      </c>
      <c r="J7427">
        <v>8.1554788570000003</v>
      </c>
      <c r="K7427">
        <v>18.828713310000001</v>
      </c>
      <c r="L7427">
        <v>18.357657939999999</v>
      </c>
      <c r="M7427">
        <v>7.9670696789999997</v>
      </c>
      <c r="N7427">
        <v>2.558198387</v>
      </c>
      <c r="O7427">
        <v>4.5965838200000002</v>
      </c>
      <c r="P7427">
        <v>3.7362355250000001</v>
      </c>
      <c r="Q7427">
        <v>7.1329613609999996</v>
      </c>
    </row>
    <row r="7428" spans="1:17">
      <c r="A7428" t="e">
        <v>#N/A</v>
      </c>
      <c r="B7428" s="14" t="s">
        <v>18443</v>
      </c>
      <c r="C7428">
        <v>25.918891129999999</v>
      </c>
      <c r="D7428">
        <v>0</v>
      </c>
      <c r="E7428">
        <v>0</v>
      </c>
      <c r="F7428">
        <v>0</v>
      </c>
      <c r="G7428">
        <v>0</v>
      </c>
      <c r="H7428">
        <v>0</v>
      </c>
      <c r="I7428">
        <v>2.519868432</v>
      </c>
      <c r="J7428">
        <v>0</v>
      </c>
      <c r="K7428">
        <v>0.78387321099999996</v>
      </c>
      <c r="L7428">
        <v>8.7344266099999999</v>
      </c>
      <c r="M7428">
        <v>9.9505033439999995</v>
      </c>
      <c r="N7428">
        <v>0.42600960599999999</v>
      </c>
      <c r="O7428">
        <v>9.5682027220000005</v>
      </c>
      <c r="P7428">
        <v>0.51848735700000004</v>
      </c>
      <c r="Q7428">
        <v>2.3756641190000001</v>
      </c>
    </row>
    <row r="7429" spans="1:17">
      <c r="A7429" t="e">
        <v>#N/A</v>
      </c>
      <c r="B7429" s="14" t="s">
        <v>18444</v>
      </c>
      <c r="C7429">
        <v>0</v>
      </c>
      <c r="D7429">
        <v>1.8056771469999999</v>
      </c>
      <c r="E7429">
        <v>0.28904907200000002</v>
      </c>
      <c r="F7429">
        <v>0.18491401499999999</v>
      </c>
      <c r="G7429">
        <v>0.234582031</v>
      </c>
      <c r="H7429">
        <v>0.52172676399999995</v>
      </c>
      <c r="I7429">
        <v>0</v>
      </c>
      <c r="J7429">
        <v>0.172213528</v>
      </c>
      <c r="K7429">
        <v>0</v>
      </c>
      <c r="L7429">
        <v>1.716717072</v>
      </c>
      <c r="M7429">
        <v>0</v>
      </c>
      <c r="N7429">
        <v>0</v>
      </c>
      <c r="O7429">
        <v>0</v>
      </c>
      <c r="P7429">
        <v>0.61143985999999995</v>
      </c>
      <c r="Q7429">
        <v>0</v>
      </c>
    </row>
    <row r="7430" spans="1:17">
      <c r="A7430" t="e">
        <v>#N/A</v>
      </c>
      <c r="B7430" s="14" t="s">
        <v>18445</v>
      </c>
      <c r="C7430">
        <v>40.537357739999997</v>
      </c>
      <c r="D7430">
        <v>6.1740126589999997</v>
      </c>
      <c r="E7430">
        <v>0.80862807999999997</v>
      </c>
      <c r="F7430">
        <v>1.3794812380000001</v>
      </c>
      <c r="G7430">
        <v>1.7500107359999999</v>
      </c>
      <c r="H7430">
        <v>3.8921456769999998</v>
      </c>
      <c r="I7430">
        <v>7.389552825</v>
      </c>
      <c r="J7430">
        <v>0.96355053999999996</v>
      </c>
      <c r="K7430">
        <v>4.5974404270000004</v>
      </c>
      <c r="L7430">
        <v>12.80692</v>
      </c>
      <c r="M7430">
        <v>19.45333578</v>
      </c>
      <c r="N7430">
        <v>1.8739195550000001</v>
      </c>
      <c r="O7430">
        <v>14.02945062</v>
      </c>
      <c r="P7430">
        <v>3.040944251</v>
      </c>
      <c r="Q7430">
        <v>5.2250035979999998</v>
      </c>
    </row>
    <row r="7431" spans="1:17">
      <c r="A7431" t="s">
        <v>18446</v>
      </c>
      <c r="B7431" s="14" t="s">
        <v>1842</v>
      </c>
      <c r="C7431">
        <v>3.288012197</v>
      </c>
      <c r="D7431">
        <v>8.9957992059999992</v>
      </c>
      <c r="E7431">
        <v>9.0074687010000005</v>
      </c>
      <c r="F7431">
        <v>10.875770770000001</v>
      </c>
      <c r="G7431">
        <v>8.6302281050000005</v>
      </c>
      <c r="H7431">
        <v>27.212869260000002</v>
      </c>
      <c r="I7431">
        <v>10.309191029999999</v>
      </c>
      <c r="J7431">
        <v>6.7525253589999998</v>
      </c>
      <c r="K7431">
        <v>16.258503990000001</v>
      </c>
      <c r="L7431">
        <v>23.47637933</v>
      </c>
      <c r="M7431">
        <v>0.94672384499999995</v>
      </c>
      <c r="N7431">
        <v>3.283089156</v>
      </c>
      <c r="O7431">
        <v>1.638630896</v>
      </c>
      <c r="P7431">
        <v>5.0563869510000004</v>
      </c>
      <c r="Q7431">
        <v>7.2329136859999998</v>
      </c>
    </row>
    <row r="7432" spans="1:17">
      <c r="A7432" t="e">
        <v>#N/A</v>
      </c>
      <c r="B7432" s="14" t="s">
        <v>18447</v>
      </c>
      <c r="C7432">
        <v>7.8130279030000001</v>
      </c>
      <c r="D7432">
        <v>0</v>
      </c>
      <c r="E7432">
        <v>0</v>
      </c>
      <c r="F7432">
        <v>0</v>
      </c>
      <c r="G7432">
        <v>0.192737669</v>
      </c>
      <c r="H7432">
        <v>0</v>
      </c>
      <c r="I7432">
        <v>0</v>
      </c>
      <c r="J7432">
        <v>0</v>
      </c>
      <c r="K7432">
        <v>0</v>
      </c>
      <c r="L7432">
        <v>2.8209837289999999</v>
      </c>
      <c r="M7432">
        <v>2.1424957650000001</v>
      </c>
      <c r="N7432">
        <v>0.13758958900000001</v>
      </c>
      <c r="O7432">
        <v>1.236108352</v>
      </c>
      <c r="P7432">
        <v>0</v>
      </c>
      <c r="Q7432">
        <v>1.534550606</v>
      </c>
    </row>
    <row r="7433" spans="1:17">
      <c r="A7433" t="e">
        <v>#N/A</v>
      </c>
      <c r="B7433" s="14" t="s">
        <v>18448</v>
      </c>
      <c r="C7433">
        <v>171.6580055</v>
      </c>
      <c r="D7433">
        <v>29.209909830000001</v>
      </c>
      <c r="E7433">
        <v>8.7341575089999992</v>
      </c>
      <c r="F7433">
        <v>5.0795657040000002</v>
      </c>
      <c r="G7433">
        <v>10.310304220000001</v>
      </c>
      <c r="H7433">
        <v>12.42086851</v>
      </c>
      <c r="I7433">
        <v>29.024026760000002</v>
      </c>
      <c r="J7433">
        <v>8.8306117739999994</v>
      </c>
      <c r="K7433">
        <v>72.229666469999998</v>
      </c>
      <c r="L7433">
        <v>117.8950279</v>
      </c>
      <c r="M7433">
        <v>38.203538940000001</v>
      </c>
      <c r="N7433">
        <v>23.920696</v>
      </c>
      <c r="O7433">
        <v>71.634712910000005</v>
      </c>
      <c r="P7433">
        <v>2.9859874280000001</v>
      </c>
      <c r="Q7433">
        <v>23.942687169999999</v>
      </c>
    </row>
    <row r="7434" spans="1:17">
      <c r="A7434" t="s">
        <v>18419</v>
      </c>
      <c r="B7434" s="14" t="s">
        <v>8639</v>
      </c>
      <c r="C7434">
        <v>1.3222230479999999</v>
      </c>
      <c r="D7434">
        <v>16.012778340000001</v>
      </c>
      <c r="E7434">
        <v>16.50510306</v>
      </c>
      <c r="F7434">
        <v>17.57808017</v>
      </c>
      <c r="G7434">
        <v>16.28705296</v>
      </c>
      <c r="H7434">
        <v>22.851298190000001</v>
      </c>
      <c r="I7434">
        <v>21.210461389999999</v>
      </c>
      <c r="J7434">
        <v>18.270440170000001</v>
      </c>
      <c r="K7434">
        <v>22.39350919</v>
      </c>
      <c r="L7434">
        <v>9.4685099570000002</v>
      </c>
      <c r="M7434">
        <v>5.9221601189999999</v>
      </c>
      <c r="N7434">
        <v>10.59454519</v>
      </c>
      <c r="O7434">
        <v>5.8573330639999996</v>
      </c>
      <c r="P7434">
        <v>21.358414339999999</v>
      </c>
      <c r="Q7434">
        <v>13.02812174</v>
      </c>
    </row>
    <row r="7435" spans="1:17">
      <c r="A7435" t="s">
        <v>18449</v>
      </c>
      <c r="B7435" s="14" t="s">
        <v>3450</v>
      </c>
      <c r="C7435">
        <v>9.7094278680000006</v>
      </c>
      <c r="D7435">
        <v>12.332190000000001</v>
      </c>
      <c r="E7435">
        <v>14.495946890000001</v>
      </c>
      <c r="F7435">
        <v>11.013687389999999</v>
      </c>
      <c r="G7435">
        <v>14.13963416</v>
      </c>
      <c r="H7435">
        <v>6.4635240520000004</v>
      </c>
      <c r="I7435">
        <v>19.351246679999999</v>
      </c>
      <c r="J7435">
        <v>25.930282760000001</v>
      </c>
      <c r="K7435">
        <v>9.9839399869999994</v>
      </c>
      <c r="L7435">
        <v>16.359936990000001</v>
      </c>
      <c r="M7435">
        <v>6.2125660900000002</v>
      </c>
      <c r="N7435">
        <v>8.6176802099999996</v>
      </c>
      <c r="O7435">
        <v>7.1686534499999999</v>
      </c>
      <c r="P7435">
        <v>11.022529219999999</v>
      </c>
      <c r="Q7435">
        <v>7.7870024889999998</v>
      </c>
    </row>
    <row r="7436" spans="1:17">
      <c r="A7436" t="s">
        <v>18450</v>
      </c>
      <c r="B7436" s="14" t="s">
        <v>1103</v>
      </c>
      <c r="C7436">
        <v>2.4533128629999998</v>
      </c>
      <c r="D7436">
        <v>0.90581823900000003</v>
      </c>
      <c r="E7436">
        <v>0.65250681700000002</v>
      </c>
      <c r="F7436">
        <v>0.22262915</v>
      </c>
      <c r="G7436">
        <v>0.63546181899999998</v>
      </c>
      <c r="H7436">
        <v>0.471103771</v>
      </c>
      <c r="I7436">
        <v>0.59628569799999998</v>
      </c>
      <c r="J7436">
        <v>1.295864175</v>
      </c>
      <c r="K7436">
        <v>5.3792328960000004</v>
      </c>
      <c r="L7436">
        <v>20.668593659999999</v>
      </c>
      <c r="M7436">
        <v>0.78487468599999999</v>
      </c>
      <c r="N7436">
        <v>1.3105067779999999</v>
      </c>
      <c r="O7436">
        <v>1.81132709</v>
      </c>
      <c r="P7436">
        <v>1.4722987510000001</v>
      </c>
      <c r="Q7436">
        <v>1.967567362</v>
      </c>
    </row>
    <row r="7437" spans="1:17">
      <c r="A7437" t="s">
        <v>18451</v>
      </c>
      <c r="B7437" s="14" t="s">
        <v>1050</v>
      </c>
      <c r="C7437">
        <v>9.4016078949999997</v>
      </c>
      <c r="D7437">
        <v>18.436379819999999</v>
      </c>
      <c r="E7437">
        <v>8.853772932</v>
      </c>
      <c r="F7437">
        <v>7.4414638210000001</v>
      </c>
      <c r="G7437">
        <v>12.7473379</v>
      </c>
      <c r="H7437">
        <v>15.379062129999999</v>
      </c>
      <c r="I7437">
        <v>8.6325678230000005</v>
      </c>
      <c r="J7437">
        <v>5.5619451900000003</v>
      </c>
      <c r="K7437">
        <v>27.01190072</v>
      </c>
      <c r="L7437">
        <v>40.04322183</v>
      </c>
      <c r="M7437">
        <v>2.673603484</v>
      </c>
      <c r="N7437">
        <v>4.3353481770000002</v>
      </c>
      <c r="O7437">
        <v>6.1701192599999999</v>
      </c>
      <c r="P7437">
        <v>1.097086022</v>
      </c>
      <c r="Q7437">
        <v>2.8724303089999998</v>
      </c>
    </row>
    <row r="7438" spans="1:17">
      <c r="A7438" t="s">
        <v>18452</v>
      </c>
      <c r="B7438" s="14" t="s">
        <v>5507</v>
      </c>
      <c r="C7438">
        <v>23.047009460000002</v>
      </c>
      <c r="D7438">
        <v>3.8098253240000002</v>
      </c>
      <c r="E7438">
        <v>4.1321734799999996</v>
      </c>
      <c r="F7438">
        <v>5.5417630139999998</v>
      </c>
      <c r="G7438">
        <v>2.2828220789999998</v>
      </c>
      <c r="H7438">
        <v>1.9320148049999999</v>
      </c>
      <c r="I7438">
        <v>7.5067808579999999</v>
      </c>
      <c r="J7438">
        <v>23.403086739999999</v>
      </c>
      <c r="K7438">
        <v>6.6871268759999998</v>
      </c>
      <c r="L7438">
        <v>12.049116769999999</v>
      </c>
      <c r="M7438">
        <v>8.3089991570000006</v>
      </c>
      <c r="N7438">
        <v>10.297002150000001</v>
      </c>
      <c r="O7438">
        <v>12.5676852</v>
      </c>
      <c r="P7438">
        <v>7.6176514959999997</v>
      </c>
      <c r="Q7438">
        <v>6.6750777790000004</v>
      </c>
    </row>
    <row r="7439" spans="1:17">
      <c r="A7439" t="s">
        <v>18452</v>
      </c>
      <c r="B7439" s="14" t="s">
        <v>18453</v>
      </c>
      <c r="C7439">
        <v>3.5499226250000002</v>
      </c>
      <c r="D7439">
        <v>4.0195143629999999</v>
      </c>
      <c r="E7439">
        <v>2.937423237</v>
      </c>
      <c r="F7439">
        <v>3.8657096019999999</v>
      </c>
      <c r="G7439">
        <v>3.2693610319999999</v>
      </c>
      <c r="H7439">
        <v>2.8782175649999999</v>
      </c>
      <c r="I7439">
        <v>14.380337989999999</v>
      </c>
      <c r="J7439">
        <v>2.9501641329999999</v>
      </c>
      <c r="K7439">
        <v>7.6942359009999999</v>
      </c>
      <c r="L7439">
        <v>6.7291374060000004</v>
      </c>
      <c r="M7439">
        <v>0.75713794899999998</v>
      </c>
      <c r="N7439">
        <v>2.8687494999999998</v>
      </c>
      <c r="O7439">
        <v>5.2419494569999996</v>
      </c>
      <c r="P7439">
        <v>2.3079372739999999</v>
      </c>
      <c r="Q7439">
        <v>2.7114791039999999</v>
      </c>
    </row>
    <row r="7440" spans="1:17">
      <c r="A7440" t="s">
        <v>18454</v>
      </c>
      <c r="B7440" s="14" t="s">
        <v>1616</v>
      </c>
      <c r="C7440">
        <v>7.6017363959999997</v>
      </c>
      <c r="D7440">
        <v>1.896759874</v>
      </c>
      <c r="E7440">
        <v>1.8813672610000001</v>
      </c>
      <c r="F7440">
        <v>1.5466708360000001</v>
      </c>
      <c r="G7440">
        <v>1.215953982</v>
      </c>
      <c r="H7440">
        <v>1.0141373570000001</v>
      </c>
      <c r="I7440">
        <v>5.251149968</v>
      </c>
      <c r="J7440">
        <v>3.4185102820000002</v>
      </c>
      <c r="K7440">
        <v>2.8677213899999998</v>
      </c>
      <c r="L7440">
        <v>4.0953731050000002</v>
      </c>
      <c r="M7440">
        <v>2.303982076</v>
      </c>
      <c r="N7440">
        <v>2.5843702290000001</v>
      </c>
      <c r="O7440">
        <v>5.8488211489999999</v>
      </c>
      <c r="P7440">
        <v>2.208971129</v>
      </c>
      <c r="Q7440">
        <v>3.7404856870000001</v>
      </c>
    </row>
    <row r="7441" spans="1:17">
      <c r="A7441" t="e">
        <v>#N/A</v>
      </c>
      <c r="B7441" s="14" t="s">
        <v>18455</v>
      </c>
      <c r="C7441">
        <v>8.2896307520000008</v>
      </c>
      <c r="D7441">
        <v>0</v>
      </c>
      <c r="E7441">
        <v>0.16034839000000001</v>
      </c>
      <c r="F7441">
        <v>0</v>
      </c>
      <c r="G7441">
        <v>0</v>
      </c>
      <c r="H7441">
        <v>0</v>
      </c>
      <c r="I7441">
        <v>0</v>
      </c>
      <c r="J7441">
        <v>9.5534512000000002E-2</v>
      </c>
      <c r="K7441">
        <v>3.4187171059999999</v>
      </c>
      <c r="L7441">
        <v>14.76126066</v>
      </c>
      <c r="M7441">
        <v>0</v>
      </c>
      <c r="N7441">
        <v>0</v>
      </c>
      <c r="O7441">
        <v>0</v>
      </c>
      <c r="P7441">
        <v>0.113064305</v>
      </c>
      <c r="Q7441">
        <v>0</v>
      </c>
    </row>
    <row r="7442" spans="1:17">
      <c r="A7442" t="s">
        <v>18456</v>
      </c>
      <c r="B7442" s="14" t="s">
        <v>8426</v>
      </c>
      <c r="C7442">
        <v>3.313560941</v>
      </c>
      <c r="D7442">
        <v>12.247289930000001</v>
      </c>
      <c r="E7442">
        <v>11.058080049999999</v>
      </c>
      <c r="F7442">
        <v>13.24634043</v>
      </c>
      <c r="G7442">
        <v>8.7334256230000005</v>
      </c>
      <c r="H7442">
        <v>8.6402182389999993</v>
      </c>
      <c r="I7442">
        <v>9.6644616120000002</v>
      </c>
      <c r="J7442">
        <v>13.884133930000001</v>
      </c>
      <c r="K7442">
        <v>12.579377490000001</v>
      </c>
      <c r="L7442">
        <v>10.24810495</v>
      </c>
      <c r="M7442">
        <v>3.6824145960000001</v>
      </c>
      <c r="N7442">
        <v>7.8254078710000003</v>
      </c>
      <c r="O7442">
        <v>5.7942578979999997</v>
      </c>
      <c r="P7442">
        <v>14.260044479999999</v>
      </c>
      <c r="Q7442">
        <v>7.3130927339999996</v>
      </c>
    </row>
    <row r="7443" spans="1:17">
      <c r="A7443" t="s">
        <v>18457</v>
      </c>
      <c r="B7443" s="14" t="s">
        <v>18458</v>
      </c>
      <c r="C7443">
        <v>2.5891807650000001</v>
      </c>
      <c r="D7443">
        <v>1.2547286339999999</v>
      </c>
      <c r="E7443">
        <v>1.583880183</v>
      </c>
      <c r="F7443">
        <v>0.85906761700000001</v>
      </c>
      <c r="G7443">
        <v>0.978037936</v>
      </c>
      <c r="H7443">
        <v>2.3616722499999998</v>
      </c>
      <c r="I7443">
        <v>2.5958989450000001</v>
      </c>
      <c r="J7443">
        <v>3.0156262389999999</v>
      </c>
      <c r="K7443">
        <v>2.422573673</v>
      </c>
      <c r="L7443">
        <v>3.8854850349999999</v>
      </c>
      <c r="M7443">
        <v>1.242513218</v>
      </c>
      <c r="N7443">
        <v>1.7754017099999999</v>
      </c>
      <c r="O7443">
        <v>3.046677716</v>
      </c>
      <c r="P7443">
        <v>1.432443224</v>
      </c>
      <c r="Q7443">
        <v>1.1124289270000001</v>
      </c>
    </row>
    <row r="7444" spans="1:17">
      <c r="A7444" t="s">
        <v>13073</v>
      </c>
      <c r="B7444" s="14" t="s">
        <v>8372</v>
      </c>
      <c r="C7444">
        <v>0.97068921100000005</v>
      </c>
      <c r="D7444">
        <v>1.5052811319999999</v>
      </c>
      <c r="E7444">
        <v>1.2392346750000001</v>
      </c>
      <c r="F7444">
        <v>0.91022704300000001</v>
      </c>
      <c r="G7444">
        <v>1.1733390079999999</v>
      </c>
      <c r="H7444">
        <v>1.3669268480000001</v>
      </c>
      <c r="I7444">
        <v>1.8874334450000001</v>
      </c>
      <c r="J7444">
        <v>1.4766556719999999</v>
      </c>
      <c r="K7444">
        <v>1.614627322</v>
      </c>
      <c r="L7444">
        <v>1.703715036</v>
      </c>
      <c r="M7444">
        <v>0.62109435899999998</v>
      </c>
      <c r="N7444">
        <v>1.4492003449999999</v>
      </c>
      <c r="O7444">
        <v>1.791695313</v>
      </c>
      <c r="P7444">
        <v>1.5534309100000001</v>
      </c>
      <c r="Q7444">
        <v>0.51899792</v>
      </c>
    </row>
    <row r="7445" spans="1:17">
      <c r="A7445" t="s">
        <v>18459</v>
      </c>
      <c r="B7445" s="14" t="s">
        <v>6372</v>
      </c>
      <c r="C7445">
        <v>7.8838446309999997</v>
      </c>
      <c r="D7445">
        <v>1.0273738589999999</v>
      </c>
      <c r="E7445">
        <v>1.2827871239999999</v>
      </c>
      <c r="F7445">
        <v>1.262523536</v>
      </c>
      <c r="G7445">
        <v>1.4815152650000001</v>
      </c>
      <c r="H7445">
        <v>2.9387775970000001</v>
      </c>
      <c r="I7445">
        <v>6.4248863270000003</v>
      </c>
      <c r="J7445">
        <v>14.60943155</v>
      </c>
      <c r="K7445">
        <v>4.4180344140000001</v>
      </c>
      <c r="L7445">
        <v>4.981467619</v>
      </c>
      <c r="M7445">
        <v>2.2255009349999999</v>
      </c>
      <c r="N7445">
        <v>39.017193650000003</v>
      </c>
      <c r="O7445">
        <v>4.3655932240000004</v>
      </c>
      <c r="P7445">
        <v>7.7579507720000001</v>
      </c>
      <c r="Q7445">
        <v>2.550404152</v>
      </c>
    </row>
    <row r="7446" spans="1:17">
      <c r="A7446" t="s">
        <v>18460</v>
      </c>
      <c r="B7446" s="14" t="s">
        <v>7340</v>
      </c>
      <c r="C7446">
        <v>11.175516849999999</v>
      </c>
      <c r="D7446">
        <v>1.0939365640000001</v>
      </c>
      <c r="E7446">
        <v>1.0645155260000001</v>
      </c>
      <c r="F7446">
        <v>0.77829133399999995</v>
      </c>
      <c r="G7446">
        <v>0.85270346900000005</v>
      </c>
      <c r="H7446">
        <v>2.2957290979999998</v>
      </c>
      <c r="I7446">
        <v>0.56851657200000005</v>
      </c>
      <c r="J7446">
        <v>1.8450365689999999</v>
      </c>
      <c r="K7446">
        <v>3.4780982210000002</v>
      </c>
      <c r="L7446">
        <v>7.8824214970000002</v>
      </c>
      <c r="M7446">
        <v>1.2472048979999999</v>
      </c>
      <c r="N7446">
        <v>0.67279490600000003</v>
      </c>
      <c r="O7446">
        <v>3.4539465580000002</v>
      </c>
      <c r="P7446">
        <v>0.52640008100000002</v>
      </c>
      <c r="Q7446">
        <v>1.2506249439999999</v>
      </c>
    </row>
    <row r="7447" spans="1:17">
      <c r="A7447" t="s">
        <v>18461</v>
      </c>
      <c r="B7447" s="14" t="s">
        <v>3367</v>
      </c>
      <c r="C7447">
        <v>4.7960519680000004</v>
      </c>
      <c r="D7447">
        <v>9.8659423279999992</v>
      </c>
      <c r="E7447">
        <v>10.8244142</v>
      </c>
      <c r="F7447">
        <v>13.196617590000001</v>
      </c>
      <c r="G7447">
        <v>10.411511409999999</v>
      </c>
      <c r="H7447">
        <v>10.06493375</v>
      </c>
      <c r="I7447">
        <v>5.4954243939999996</v>
      </c>
      <c r="J7447">
        <v>16.546212959999998</v>
      </c>
      <c r="K7447">
        <v>15.851730509999999</v>
      </c>
      <c r="L7447">
        <v>9.6324133360000008</v>
      </c>
      <c r="M7447">
        <v>2.630355647</v>
      </c>
      <c r="N7447">
        <v>8.9738543590000006</v>
      </c>
      <c r="O7447">
        <v>3.6042479109999999</v>
      </c>
      <c r="P7447">
        <v>12.23251672</v>
      </c>
      <c r="Q7447">
        <v>9.3021389929999998</v>
      </c>
    </row>
    <row r="7448" spans="1:17">
      <c r="A7448" t="s">
        <v>18462</v>
      </c>
      <c r="B7448" s="14" t="s">
        <v>4349</v>
      </c>
      <c r="C7448">
        <v>12.627152089999999</v>
      </c>
      <c r="D7448">
        <v>2.5028804569999998</v>
      </c>
      <c r="E7448">
        <v>1.4565021810000001</v>
      </c>
      <c r="F7448">
        <v>1.3569486749999999</v>
      </c>
      <c r="G7448">
        <v>1.078760239</v>
      </c>
      <c r="H7448">
        <v>2.0929521690000001</v>
      </c>
      <c r="I7448">
        <v>8.3349494279999998</v>
      </c>
      <c r="J7448">
        <v>5.1392463340000001</v>
      </c>
      <c r="K7448">
        <v>1.6883423</v>
      </c>
      <c r="L7448">
        <v>7.3906686700000002</v>
      </c>
      <c r="M7448">
        <v>7.1439511189999996</v>
      </c>
      <c r="N7448">
        <v>1.6221134989999999</v>
      </c>
      <c r="O7448">
        <v>7.3601559400000003</v>
      </c>
      <c r="P7448">
        <v>2.6323204260000002</v>
      </c>
      <c r="Q7448">
        <v>3.3807527839999998</v>
      </c>
    </row>
    <row r="7449" spans="1:17">
      <c r="A7449" t="s">
        <v>18463</v>
      </c>
      <c r="B7449" s="14" t="s">
        <v>7300</v>
      </c>
      <c r="C7449">
        <v>3.4667310140000001</v>
      </c>
      <c r="D7449">
        <v>2.111991738</v>
      </c>
      <c r="E7449">
        <v>2.051550813</v>
      </c>
      <c r="F7449">
        <v>1.4451622049999999</v>
      </c>
      <c r="G7449">
        <v>1.0476192289999999</v>
      </c>
      <c r="H7449">
        <v>2.0803375700000002</v>
      </c>
      <c r="I7449">
        <v>4.4236515069999998</v>
      </c>
      <c r="J7449">
        <v>6.344975249</v>
      </c>
      <c r="K7449">
        <v>2.6539002250000001</v>
      </c>
      <c r="L7449">
        <v>2.1904805449999998</v>
      </c>
      <c r="M7449">
        <v>0.41590946099999998</v>
      </c>
      <c r="N7449">
        <v>2.190172155</v>
      </c>
      <c r="O7449">
        <v>1.4397484469999999</v>
      </c>
      <c r="P7449">
        <v>2.9581798319999999</v>
      </c>
      <c r="Q7449">
        <v>1.489464125</v>
      </c>
    </row>
    <row r="7450" spans="1:17">
      <c r="A7450" t="s">
        <v>18464</v>
      </c>
      <c r="B7450" s="14" t="s">
        <v>18465</v>
      </c>
      <c r="C7450">
        <v>66.326180590000007</v>
      </c>
      <c r="D7450">
        <v>15.52517563</v>
      </c>
      <c r="E7450">
        <v>14.378877490000001</v>
      </c>
      <c r="F7450">
        <v>18.737953489999999</v>
      </c>
      <c r="G7450">
        <v>15.12698674</v>
      </c>
      <c r="H7450">
        <v>7.6899363080000001</v>
      </c>
      <c r="I7450">
        <v>29.199929950000001</v>
      </c>
      <c r="J7450">
        <v>16.97503532</v>
      </c>
      <c r="K7450">
        <v>47.120281470000002</v>
      </c>
      <c r="L7450">
        <v>52.978929280000003</v>
      </c>
      <c r="M7450">
        <v>33.6306911</v>
      </c>
      <c r="N7450">
        <v>7.0962872839999998</v>
      </c>
      <c r="O7450">
        <v>52.665707349999998</v>
      </c>
      <c r="P7450">
        <v>15.771442690000001</v>
      </c>
      <c r="Q7450">
        <v>37.852248289999999</v>
      </c>
    </row>
    <row r="7451" spans="1:17">
      <c r="A7451" t="s">
        <v>18466</v>
      </c>
      <c r="B7451" s="14" t="s">
        <v>7270</v>
      </c>
      <c r="C7451">
        <v>2.2468679649999999</v>
      </c>
      <c r="D7451">
        <v>0.69685907999999996</v>
      </c>
      <c r="E7451">
        <v>0.59759873500000005</v>
      </c>
      <c r="F7451">
        <v>0.97869615600000004</v>
      </c>
      <c r="G7451">
        <v>0.89238169899999997</v>
      </c>
      <c r="H7451">
        <v>1.1217976999999999</v>
      </c>
      <c r="I7451">
        <v>3.2766515520000001</v>
      </c>
      <c r="J7451">
        <v>1.652050563</v>
      </c>
      <c r="K7451">
        <v>1.3250783820000001</v>
      </c>
      <c r="L7451">
        <v>1.9875810279999999</v>
      </c>
      <c r="M7451">
        <v>0.86259350700000004</v>
      </c>
      <c r="N7451">
        <v>1.6895522430000001</v>
      </c>
      <c r="O7451">
        <v>1.2441787</v>
      </c>
      <c r="P7451">
        <v>1.3484056390000001</v>
      </c>
      <c r="Q7451">
        <v>1.235655548</v>
      </c>
    </row>
    <row r="7452" spans="1:17">
      <c r="A7452" t="s">
        <v>18467</v>
      </c>
      <c r="B7452" s="14" t="s">
        <v>2140</v>
      </c>
      <c r="C7452">
        <v>12.3372835</v>
      </c>
      <c r="D7452">
        <v>1.65425768</v>
      </c>
      <c r="E7452">
        <v>1.0016731999999999</v>
      </c>
      <c r="F7452">
        <v>0.90596237400000001</v>
      </c>
      <c r="G7452">
        <v>1.233399862</v>
      </c>
      <c r="H7452">
        <v>9.5387402760000004</v>
      </c>
      <c r="I7452">
        <v>0.94693169099999996</v>
      </c>
      <c r="J7452">
        <v>1.7492128840000001</v>
      </c>
      <c r="K7452">
        <v>2.6511183589999998</v>
      </c>
      <c r="L7452">
        <v>4.0002746870000001</v>
      </c>
      <c r="M7452">
        <v>1.8696307379999999</v>
      </c>
      <c r="N7452">
        <v>0.62034299699999995</v>
      </c>
      <c r="O7452">
        <v>4.6742776509999997</v>
      </c>
      <c r="P7452">
        <v>1.412592716</v>
      </c>
      <c r="Q7452">
        <v>2.5666324020000002</v>
      </c>
    </row>
    <row r="7453" spans="1:17">
      <c r="A7453" t="s">
        <v>18468</v>
      </c>
      <c r="B7453" s="14" t="s">
        <v>7186</v>
      </c>
      <c r="C7453">
        <v>0</v>
      </c>
      <c r="D7453">
        <v>0.83933616600000005</v>
      </c>
      <c r="E7453">
        <v>1.0748736139999999</v>
      </c>
      <c r="F7453">
        <v>1.2033548110000001</v>
      </c>
      <c r="G7453">
        <v>0.545205944</v>
      </c>
      <c r="H7453">
        <v>1.2125759659999999</v>
      </c>
      <c r="I7453">
        <v>0</v>
      </c>
      <c r="J7453">
        <v>3.1219626819999999</v>
      </c>
      <c r="K7453">
        <v>2.0052291769999999</v>
      </c>
      <c r="L7453">
        <v>1.5959693880000001</v>
      </c>
      <c r="M7453">
        <v>0</v>
      </c>
      <c r="N7453">
        <v>1.2454592760000001</v>
      </c>
      <c r="O7453">
        <v>0</v>
      </c>
      <c r="P7453">
        <v>1.1368667729999999</v>
      </c>
      <c r="Q7453">
        <v>1.7363416650000001</v>
      </c>
    </row>
    <row r="7454" spans="1:17">
      <c r="A7454" t="s">
        <v>18469</v>
      </c>
      <c r="B7454" s="14" t="s">
        <v>7217</v>
      </c>
      <c r="C7454">
        <v>16.607546859999999</v>
      </c>
      <c r="D7454">
        <v>5.1507787790000004</v>
      </c>
      <c r="E7454">
        <v>2.944735857</v>
      </c>
      <c r="F7454">
        <v>5.2747590239999997</v>
      </c>
      <c r="G7454">
        <v>4.3973125</v>
      </c>
      <c r="H7454">
        <v>0.42521430700000001</v>
      </c>
      <c r="I7454">
        <v>12.916859090000001</v>
      </c>
      <c r="J7454">
        <v>7.2985293789999997</v>
      </c>
      <c r="K7454">
        <v>7.5340092790000002</v>
      </c>
      <c r="L7454">
        <v>8.3948845569999992</v>
      </c>
      <c r="M7454">
        <v>2.1252638959999999</v>
      </c>
      <c r="N7454">
        <v>3.6850401970000002</v>
      </c>
      <c r="O7454">
        <v>7.3569987689999996</v>
      </c>
      <c r="P7454">
        <v>6.3122013050000003</v>
      </c>
      <c r="Q7454">
        <v>1.522208376</v>
      </c>
    </row>
    <row r="7455" spans="1:17">
      <c r="A7455" t="s">
        <v>18470</v>
      </c>
      <c r="B7455" s="14" t="s">
        <v>8791</v>
      </c>
      <c r="C7455">
        <v>10.274104530000001</v>
      </c>
      <c r="D7455">
        <v>3.364607715</v>
      </c>
      <c r="E7455">
        <v>4.6335394819999998</v>
      </c>
      <c r="F7455">
        <v>3.8610926330000002</v>
      </c>
      <c r="G7455">
        <v>3.9725432999999999</v>
      </c>
      <c r="H7455">
        <v>2.7449204780000001</v>
      </c>
      <c r="I7455">
        <v>10.42290631</v>
      </c>
      <c r="J7455">
        <v>9.8250193039999996</v>
      </c>
      <c r="K7455">
        <v>12.564016479999999</v>
      </c>
      <c r="L7455">
        <v>4.5160150559999996</v>
      </c>
      <c r="M7455">
        <v>2.5723853970000001</v>
      </c>
      <c r="N7455">
        <v>1.4867712209999999</v>
      </c>
      <c r="O7455">
        <v>5.9365290230000003</v>
      </c>
      <c r="P7455">
        <v>1.4744221319999999</v>
      </c>
      <c r="Q7455">
        <v>5.3738318960000004</v>
      </c>
    </row>
    <row r="7456" spans="1:17">
      <c r="A7456" t="e">
        <v>#N/A</v>
      </c>
      <c r="B7456" s="14" t="s">
        <v>18471</v>
      </c>
      <c r="C7456">
        <v>9.0103490619999995</v>
      </c>
      <c r="D7456">
        <v>1.6634116750000001</v>
      </c>
      <c r="E7456">
        <v>4.2337805929999996</v>
      </c>
      <c r="F7456">
        <v>2.2485544179999999</v>
      </c>
      <c r="G7456">
        <v>2.5931977270000002</v>
      </c>
      <c r="H7456">
        <v>2.3069808919999999</v>
      </c>
      <c r="I7456">
        <v>2.189994746</v>
      </c>
      <c r="J7456">
        <v>6.1871624049999996</v>
      </c>
      <c r="K7456">
        <v>3.4062854069999999</v>
      </c>
      <c r="L7456">
        <v>3.795505382</v>
      </c>
      <c r="M7456">
        <v>0</v>
      </c>
      <c r="N7456">
        <v>1.7586451089999999</v>
      </c>
      <c r="O7456">
        <v>4.157819001</v>
      </c>
      <c r="P7456">
        <v>3.0416353749999998</v>
      </c>
      <c r="Q7456">
        <v>1.548501066</v>
      </c>
    </row>
    <row r="7457" spans="1:17">
      <c r="A7457" t="s">
        <v>18472</v>
      </c>
      <c r="B7457" s="14" t="s">
        <v>18473</v>
      </c>
      <c r="C7457">
        <v>91.889429370000002</v>
      </c>
      <c r="D7457">
        <v>0.93593495800000004</v>
      </c>
      <c r="E7457">
        <v>0.56183451399999995</v>
      </c>
      <c r="F7457">
        <v>1.293925177</v>
      </c>
      <c r="G7457">
        <v>1.4590882350000001</v>
      </c>
      <c r="H7457">
        <v>4.4620314580000002</v>
      </c>
      <c r="I7457">
        <v>15.40277635</v>
      </c>
      <c r="J7457">
        <v>2.8117932630000002</v>
      </c>
      <c r="K7457">
        <v>6.7080300859999999</v>
      </c>
      <c r="L7457">
        <v>15.349470289999999</v>
      </c>
      <c r="M7457">
        <v>2.02742566</v>
      </c>
      <c r="N7457">
        <v>1.562398401</v>
      </c>
      <c r="O7457">
        <v>16.37606461</v>
      </c>
      <c r="P7457">
        <v>1.5846352720000001</v>
      </c>
      <c r="Q7457">
        <v>7.2606614370000004</v>
      </c>
    </row>
    <row r="7458" spans="1:17">
      <c r="A7458" t="s">
        <v>18474</v>
      </c>
      <c r="B7458" s="14" t="s">
        <v>4537</v>
      </c>
      <c r="C7458">
        <v>10.20975896</v>
      </c>
      <c r="D7458">
        <v>3.0003515329999999</v>
      </c>
      <c r="E7458">
        <v>2.7487370910000002</v>
      </c>
      <c r="F7458">
        <v>2.1838886249999998</v>
      </c>
      <c r="G7458">
        <v>2.6625415619999999</v>
      </c>
      <c r="H7458">
        <v>7.2820631730000001</v>
      </c>
      <c r="I7458">
        <v>130.6593737</v>
      </c>
      <c r="J7458">
        <v>13.07502107</v>
      </c>
      <c r="K7458">
        <v>34.123005429999999</v>
      </c>
      <c r="L7458">
        <v>10.137465499999999</v>
      </c>
      <c r="M7458">
        <v>809.12184920000004</v>
      </c>
      <c r="N7458">
        <v>11.275820850000001</v>
      </c>
      <c r="O7458">
        <v>632.73530129999995</v>
      </c>
      <c r="P7458">
        <v>7.6589372280000001</v>
      </c>
      <c r="Q7458">
        <v>152.25885439999999</v>
      </c>
    </row>
    <row r="7459" spans="1:17">
      <c r="A7459" t="s">
        <v>18475</v>
      </c>
      <c r="B7459" s="14" t="s">
        <v>5823</v>
      </c>
      <c r="C7459">
        <v>3.052188186</v>
      </c>
      <c r="D7459">
        <v>2.9692326009999999</v>
      </c>
      <c r="E7459">
        <v>2.936560241</v>
      </c>
      <c r="F7459">
        <v>3.630779548</v>
      </c>
      <c r="G7459">
        <v>1.9478148099999999</v>
      </c>
      <c r="H7459">
        <v>3.1598669840000002</v>
      </c>
      <c r="I7459">
        <v>5.4186888</v>
      </c>
      <c r="J7459">
        <v>6.2076557750000001</v>
      </c>
      <c r="K7459">
        <v>3.0702540379999999</v>
      </c>
      <c r="L7459">
        <v>2.9347476939999999</v>
      </c>
      <c r="M7459">
        <v>0.25473118</v>
      </c>
      <c r="N7459">
        <v>5.3002056299999998</v>
      </c>
      <c r="O7459">
        <v>1.1757328789999999</v>
      </c>
      <c r="P7459">
        <v>5.6941974259999997</v>
      </c>
      <c r="Q7459">
        <v>3.375320984</v>
      </c>
    </row>
    <row r="7460" spans="1:17">
      <c r="A7460" t="s">
        <v>18476</v>
      </c>
      <c r="B7460" s="14" t="s">
        <v>799</v>
      </c>
      <c r="C7460">
        <v>7.1504866370000002</v>
      </c>
      <c r="D7460">
        <v>2.4807168559999999</v>
      </c>
      <c r="E7460">
        <v>1.923342536</v>
      </c>
      <c r="F7460">
        <v>2.1302867729999999</v>
      </c>
      <c r="G7460">
        <v>2.0967541239999998</v>
      </c>
      <c r="H7460">
        <v>4.3006238870000004</v>
      </c>
      <c r="I7460">
        <v>5.3122218200000004</v>
      </c>
      <c r="J7460">
        <v>4.0192533399999997</v>
      </c>
      <c r="K7460">
        <v>5.7531837819999998</v>
      </c>
      <c r="L7460">
        <v>6.3082762590000003</v>
      </c>
      <c r="M7460">
        <v>4.9205309469999996</v>
      </c>
      <c r="N7460">
        <v>3.3595053500000001</v>
      </c>
      <c r="O7460">
        <v>11.05672874</v>
      </c>
      <c r="P7460">
        <v>3.056466876</v>
      </c>
      <c r="Q7460">
        <v>8.0687984349999997</v>
      </c>
    </row>
    <row r="7461" spans="1:17">
      <c r="A7461" t="s">
        <v>18477</v>
      </c>
      <c r="B7461" s="14" t="s">
        <v>9244</v>
      </c>
      <c r="C7461">
        <v>5.2618150029999997</v>
      </c>
      <c r="D7461">
        <v>1.384952322</v>
      </c>
      <c r="E7461">
        <v>0.93114130299999998</v>
      </c>
      <c r="F7461">
        <v>0.87224736199999997</v>
      </c>
      <c r="G7461">
        <v>1.016571457</v>
      </c>
      <c r="H7461">
        <v>0.960393206</v>
      </c>
      <c r="I7461">
        <v>1.8233840450000001</v>
      </c>
      <c r="J7461">
        <v>2.1794450840000001</v>
      </c>
      <c r="K7461">
        <v>2.1034145409999998</v>
      </c>
      <c r="L7461">
        <v>3.6538981260000001</v>
      </c>
      <c r="M7461">
        <v>1.4000413860000001</v>
      </c>
      <c r="N7461">
        <v>1.1880922620000001</v>
      </c>
      <c r="O7461">
        <v>3.5771824890000001</v>
      </c>
      <c r="P7461">
        <v>1.2193315629999999</v>
      </c>
      <c r="Q7461">
        <v>2.327863131</v>
      </c>
    </row>
    <row r="7462" spans="1:17">
      <c r="A7462" t="e">
        <v>#N/A</v>
      </c>
      <c r="B7462" s="14" t="s">
        <v>18478</v>
      </c>
      <c r="C7462">
        <v>0</v>
      </c>
      <c r="D7462">
        <v>0.47158578400000001</v>
      </c>
      <c r="E7462">
        <v>0.52843335599999997</v>
      </c>
      <c r="F7462">
        <v>0.28976216700000001</v>
      </c>
      <c r="G7462">
        <v>0.245061641</v>
      </c>
      <c r="H7462">
        <v>0</v>
      </c>
      <c r="I7462">
        <v>3.1043739960000001</v>
      </c>
      <c r="J7462">
        <v>4.8574867419999999</v>
      </c>
      <c r="K7462">
        <v>0.96569947099999998</v>
      </c>
      <c r="L7462">
        <v>0</v>
      </c>
      <c r="M7462">
        <v>0</v>
      </c>
      <c r="N7462">
        <v>1.8368919349999999</v>
      </c>
      <c r="O7462">
        <v>0</v>
      </c>
      <c r="P7462">
        <v>1.171050911</v>
      </c>
      <c r="Q7462">
        <v>0.97557340999999997</v>
      </c>
    </row>
    <row r="7463" spans="1:17">
      <c r="A7463" t="s">
        <v>18479</v>
      </c>
      <c r="B7463" s="14" t="s">
        <v>4747</v>
      </c>
      <c r="C7463">
        <v>16.526081269999999</v>
      </c>
      <c r="D7463">
        <v>16.533911230000001</v>
      </c>
      <c r="E7463">
        <v>12.420652560000001</v>
      </c>
      <c r="F7463">
        <v>14.585610089999999</v>
      </c>
      <c r="G7463">
        <v>8.8987744729999996</v>
      </c>
      <c r="H7463">
        <v>2.0473959079999999</v>
      </c>
      <c r="I7463">
        <v>12.698011709999999</v>
      </c>
      <c r="J7463">
        <v>17.593642339999999</v>
      </c>
      <c r="K7463">
        <v>35.066858160000002</v>
      </c>
      <c r="L7463">
        <v>31.438674089999999</v>
      </c>
      <c r="M7463">
        <v>10.574193810000001</v>
      </c>
      <c r="N7463">
        <v>13.05561797</v>
      </c>
      <c r="O7463">
        <v>11.80791971</v>
      </c>
      <c r="P7463">
        <v>22.128299689999999</v>
      </c>
      <c r="Q7463">
        <v>15.51388403</v>
      </c>
    </row>
    <row r="7464" spans="1:17">
      <c r="A7464" t="s">
        <v>18480</v>
      </c>
      <c r="B7464" s="14" t="s">
        <v>7857</v>
      </c>
      <c r="C7464">
        <v>7.6761028250000001</v>
      </c>
      <c r="D7464">
        <v>3.287660002</v>
      </c>
      <c r="E7464">
        <v>2.9671406629999999</v>
      </c>
      <c r="F7464">
        <v>2.6818260569999999</v>
      </c>
      <c r="G7464">
        <v>3.09287833</v>
      </c>
      <c r="H7464">
        <v>4.3238024780000002</v>
      </c>
      <c r="I7464">
        <v>2.6119825809999999</v>
      </c>
      <c r="J7464">
        <v>3.9248466120000001</v>
      </c>
      <c r="K7464">
        <v>3.250111231</v>
      </c>
      <c r="L7464">
        <v>3.718490015</v>
      </c>
      <c r="M7464">
        <v>0.98230908699999997</v>
      </c>
      <c r="N7464">
        <v>2.4287034630000002</v>
      </c>
      <c r="O7464">
        <v>6.2341524059999998</v>
      </c>
      <c r="P7464">
        <v>3.2246444150000002</v>
      </c>
      <c r="Q7464">
        <v>4.2214403300000001</v>
      </c>
    </row>
    <row r="7465" spans="1:17">
      <c r="A7465" t="s">
        <v>18481</v>
      </c>
      <c r="B7465" s="14" t="s">
        <v>5600</v>
      </c>
      <c r="C7465">
        <v>8.1240852199999996</v>
      </c>
      <c r="D7465">
        <v>3.0995813179999998</v>
      </c>
      <c r="E7465">
        <v>2.1607602780000001</v>
      </c>
      <c r="F7465">
        <v>2.2116928709999999</v>
      </c>
      <c r="G7465">
        <v>2.1043161889999999</v>
      </c>
      <c r="H7465">
        <v>4.160129478</v>
      </c>
      <c r="I7465">
        <v>1.316390285</v>
      </c>
      <c r="J7465">
        <v>2.28865192</v>
      </c>
      <c r="K7465">
        <v>2.2522433569999998</v>
      </c>
      <c r="L7465">
        <v>2.8518141529999999</v>
      </c>
      <c r="M7465">
        <v>1.732728815</v>
      </c>
      <c r="N7465">
        <v>0.83455980200000002</v>
      </c>
      <c r="O7465">
        <v>2.999082558</v>
      </c>
      <c r="P7465">
        <v>2.234595509</v>
      </c>
      <c r="Q7465">
        <v>2.7923789719999998</v>
      </c>
    </row>
    <row r="7466" spans="1:17">
      <c r="A7466" t="s">
        <v>18482</v>
      </c>
      <c r="B7466" s="14" t="s">
        <v>8565</v>
      </c>
      <c r="C7466">
        <v>0.87587345100000003</v>
      </c>
      <c r="D7466">
        <v>6.1121118279999997</v>
      </c>
      <c r="E7466">
        <v>6.0102589709999998</v>
      </c>
      <c r="F7466">
        <v>6.557290192</v>
      </c>
      <c r="G7466">
        <v>3.9324207320000002</v>
      </c>
      <c r="H7466">
        <v>7.4004424169999998</v>
      </c>
      <c r="I7466">
        <v>10.21842724</v>
      </c>
      <c r="J7466">
        <v>11.88072461</v>
      </c>
      <c r="K7466">
        <v>4.172067492</v>
      </c>
      <c r="L7466">
        <v>4.7041324649999998</v>
      </c>
      <c r="M7466">
        <v>0</v>
      </c>
      <c r="N7466">
        <v>8.6376496980000006</v>
      </c>
      <c r="O7466">
        <v>0.48500539799999998</v>
      </c>
      <c r="P7466">
        <v>6.3733257630000004</v>
      </c>
      <c r="Q7466">
        <v>5.1178808670000002</v>
      </c>
    </row>
    <row r="7467" spans="1:17">
      <c r="A7467" t="s">
        <v>18483</v>
      </c>
      <c r="B7467" s="14" t="s">
        <v>1043</v>
      </c>
      <c r="C7467">
        <v>6.8373233769999997</v>
      </c>
      <c r="D7467">
        <v>11.20875086</v>
      </c>
      <c r="E7467">
        <v>9.1653440929999999</v>
      </c>
      <c r="F7467">
        <v>11.44752456</v>
      </c>
      <c r="G7467">
        <v>6.6117955300000002</v>
      </c>
      <c r="H7467">
        <v>7.8777286269999998</v>
      </c>
      <c r="I7467">
        <v>3.9884010280000002</v>
      </c>
      <c r="J7467">
        <v>6.9341606169999999</v>
      </c>
      <c r="K7467">
        <v>6.5136749099999998</v>
      </c>
      <c r="L7467">
        <v>10.368516359999999</v>
      </c>
      <c r="M7467">
        <v>6.5622800750000003</v>
      </c>
      <c r="N7467">
        <v>8.7656413610000001</v>
      </c>
      <c r="O7467">
        <v>9.0866243069999992</v>
      </c>
      <c r="P7467">
        <v>10.05298913</v>
      </c>
      <c r="Q7467">
        <v>9.8704124269999998</v>
      </c>
    </row>
    <row r="7468" spans="1:17">
      <c r="A7468" t="s">
        <v>18484</v>
      </c>
      <c r="B7468" s="14" t="s">
        <v>5855</v>
      </c>
      <c r="C7468">
        <v>4.8925338199999997</v>
      </c>
      <c r="D7468">
        <v>2.192353298</v>
      </c>
      <c r="E7468">
        <v>2.0938546690000002</v>
      </c>
      <c r="F7468">
        <v>1.6195161739999999</v>
      </c>
      <c r="G7468">
        <v>2.361737025</v>
      </c>
      <c r="H7468">
        <v>1.7935937879999999</v>
      </c>
      <c r="I7468">
        <v>7.2970341909999998</v>
      </c>
      <c r="J7468">
        <v>7.4145482119999997</v>
      </c>
      <c r="K7468">
        <v>4.5903226879999997</v>
      </c>
      <c r="L7468">
        <v>4.7073362049999998</v>
      </c>
      <c r="M7468">
        <v>7.0435846230000001</v>
      </c>
      <c r="N7468">
        <v>1.891579001</v>
      </c>
      <c r="O7468">
        <v>12.068198389999999</v>
      </c>
      <c r="P7468">
        <v>1.7016269230000001</v>
      </c>
      <c r="Q7468">
        <v>3.2104087809999999</v>
      </c>
    </row>
    <row r="7469" spans="1:17">
      <c r="A7469" t="s">
        <v>18485</v>
      </c>
      <c r="B7469" s="14" t="s">
        <v>9369</v>
      </c>
      <c r="C7469">
        <v>4.1066434510000001</v>
      </c>
      <c r="D7469">
        <v>7.5623719100000004</v>
      </c>
      <c r="E7469">
        <v>6.6626799209999996</v>
      </c>
      <c r="F7469">
        <v>6.0441254569999998</v>
      </c>
      <c r="G7469">
        <v>5.8504087939999998</v>
      </c>
      <c r="H7469">
        <v>5.027254042</v>
      </c>
      <c r="I7469">
        <v>10.106097569999999</v>
      </c>
      <c r="J7469">
        <v>13.92606999</v>
      </c>
      <c r="K7469">
        <v>7.3354747890000001</v>
      </c>
      <c r="L7469">
        <v>9.8927288339999997</v>
      </c>
      <c r="M7469">
        <v>2.9560848960000001</v>
      </c>
      <c r="N7469">
        <v>3.7018354910000002</v>
      </c>
      <c r="O7469">
        <v>3.6952648670000001</v>
      </c>
      <c r="P7469">
        <v>2.9266017240000002</v>
      </c>
      <c r="Q7469">
        <v>4.2345585410000002</v>
      </c>
    </row>
    <row r="7470" spans="1:17">
      <c r="A7470" t="s">
        <v>18486</v>
      </c>
      <c r="B7470" s="14" t="s">
        <v>2353</v>
      </c>
      <c r="C7470">
        <v>5.1816101879999996</v>
      </c>
      <c r="D7470">
        <v>0.34437004599999999</v>
      </c>
      <c r="E7470">
        <v>0.49613441800000002</v>
      </c>
      <c r="F7470">
        <v>0.28212727999999998</v>
      </c>
      <c r="G7470">
        <v>0</v>
      </c>
      <c r="H7470">
        <v>0</v>
      </c>
      <c r="I7470">
        <v>0.75564436000000001</v>
      </c>
      <c r="J7470">
        <v>1.3137493769999999</v>
      </c>
      <c r="K7470">
        <v>2.5856997129999999</v>
      </c>
      <c r="L7470">
        <v>3.6014440959999998</v>
      </c>
      <c r="M7470">
        <v>0.99463416900000001</v>
      </c>
      <c r="N7470">
        <v>0.70262186599999998</v>
      </c>
      <c r="O7470">
        <v>9.1816329260000007</v>
      </c>
      <c r="P7470">
        <v>0.23322172799999999</v>
      </c>
      <c r="Q7470">
        <v>5.6992092779999997</v>
      </c>
    </row>
    <row r="7471" spans="1:17">
      <c r="A7471" t="s">
        <v>18487</v>
      </c>
      <c r="B7471" s="14" t="s">
        <v>3704</v>
      </c>
      <c r="C7471">
        <v>3.691523729</v>
      </c>
      <c r="D7471">
        <v>1.2398844229999999</v>
      </c>
      <c r="E7471">
        <v>1.418907557</v>
      </c>
      <c r="F7471">
        <v>1.361581395</v>
      </c>
      <c r="G7471">
        <v>1.1720984539999999</v>
      </c>
      <c r="H7471">
        <v>0.41160450599999998</v>
      </c>
      <c r="I7471">
        <v>3.1258575529999999</v>
      </c>
      <c r="J7471">
        <v>1.630367522</v>
      </c>
      <c r="K7471">
        <v>2.9711687879999999</v>
      </c>
      <c r="L7471">
        <v>3.0097000569999999</v>
      </c>
      <c r="M7471">
        <v>2.0572407429999999</v>
      </c>
      <c r="N7471">
        <v>0.822046218</v>
      </c>
      <c r="O7471">
        <v>3.2970018030000001</v>
      </c>
      <c r="P7471">
        <v>1.071959154</v>
      </c>
      <c r="Q7471">
        <v>2.6195327540000002</v>
      </c>
    </row>
    <row r="7472" spans="1:17">
      <c r="A7472" t="s">
        <v>18488</v>
      </c>
      <c r="B7472" s="14" t="s">
        <v>7170</v>
      </c>
      <c r="C7472">
        <v>1.390485966</v>
      </c>
      <c r="D7472">
        <v>5.7757349830000004</v>
      </c>
      <c r="E7472">
        <v>5.6213718569999997</v>
      </c>
      <c r="F7472">
        <v>8.1387070700000006</v>
      </c>
      <c r="G7472">
        <v>3.4816080600000001</v>
      </c>
      <c r="H7472">
        <v>10.81397293</v>
      </c>
      <c r="I7472">
        <v>2.5347161410000001</v>
      </c>
      <c r="J7472">
        <v>3.7457892049999999</v>
      </c>
      <c r="K7472">
        <v>3.1539679700000001</v>
      </c>
      <c r="L7472">
        <v>2.1964730220000002</v>
      </c>
      <c r="M7472">
        <v>0.66727561700000004</v>
      </c>
      <c r="N7472">
        <v>2.9139343919999998</v>
      </c>
      <c r="O7472">
        <v>1.1549497230000001</v>
      </c>
      <c r="P7472">
        <v>5.163269927</v>
      </c>
      <c r="Q7472">
        <v>6.2131215629999996</v>
      </c>
    </row>
    <row r="7473" spans="1:17">
      <c r="A7473" t="s">
        <v>18489</v>
      </c>
      <c r="B7473" s="14" t="s">
        <v>2128</v>
      </c>
      <c r="C7473">
        <v>4.0023944069999997</v>
      </c>
      <c r="D7473">
        <v>8.3024027650000001</v>
      </c>
      <c r="E7473">
        <v>7.5096731659999998</v>
      </c>
      <c r="F7473">
        <v>9.3607221379999999</v>
      </c>
      <c r="G7473">
        <v>8.0423400879999996</v>
      </c>
      <c r="H7473">
        <v>1.39740032</v>
      </c>
      <c r="I7473">
        <v>11.673540279999999</v>
      </c>
      <c r="J7473">
        <v>14.39128524</v>
      </c>
      <c r="K7473">
        <v>11.22423562</v>
      </c>
      <c r="L7473">
        <v>5.9775029689999997</v>
      </c>
      <c r="M7473">
        <v>0.69843474299999997</v>
      </c>
      <c r="N7473">
        <v>7.1316260060000003</v>
      </c>
      <c r="O7473">
        <v>2.8207230230000002</v>
      </c>
      <c r="P7473">
        <v>11.409234339999999</v>
      </c>
      <c r="Q7473">
        <v>6.2531247179999996</v>
      </c>
    </row>
    <row r="7474" spans="1:17">
      <c r="A7474" t="s">
        <v>18490</v>
      </c>
      <c r="B7474" s="14" t="s">
        <v>9066</v>
      </c>
      <c r="C7474">
        <v>3.1056396940000002</v>
      </c>
      <c r="D7474">
        <v>0.62088091700000003</v>
      </c>
      <c r="E7474">
        <v>0.475457095</v>
      </c>
      <c r="F7474">
        <v>0.40211675699999999</v>
      </c>
      <c r="G7474">
        <v>0.37932413599999998</v>
      </c>
      <c r="H7474">
        <v>1.2218281959999999</v>
      </c>
      <c r="I7474">
        <v>2.4302032680000001</v>
      </c>
      <c r="J7474">
        <v>2.2565910630000001</v>
      </c>
      <c r="K7474">
        <v>1.477598127</v>
      </c>
      <c r="L7474">
        <v>1.866599194</v>
      </c>
      <c r="M7474">
        <v>0.87240289800000004</v>
      </c>
      <c r="N7474">
        <v>0.73766391899999995</v>
      </c>
      <c r="O7474">
        <v>3.1877629170000001</v>
      </c>
      <c r="P7474">
        <v>1.022804754</v>
      </c>
      <c r="Q7474">
        <v>1.510063097</v>
      </c>
    </row>
    <row r="7475" spans="1:17">
      <c r="A7475" t="s">
        <v>18491</v>
      </c>
      <c r="B7475" s="14" t="s">
        <v>9257</v>
      </c>
      <c r="C7475">
        <v>1029.681464</v>
      </c>
      <c r="D7475">
        <v>4.2212754180000003</v>
      </c>
      <c r="E7475">
        <v>2.5364008689999999</v>
      </c>
      <c r="F7475">
        <v>1.7824206789999999</v>
      </c>
      <c r="G7475">
        <v>2.1520195439999998</v>
      </c>
      <c r="H7475">
        <v>7.3180934989999997</v>
      </c>
      <c r="I7475">
        <v>263.91998790000002</v>
      </c>
      <c r="J7475">
        <v>7.6130957620000004</v>
      </c>
      <c r="K7475">
        <v>346.38265289999998</v>
      </c>
      <c r="L7475">
        <v>495.00615160000001</v>
      </c>
      <c r="M7475">
        <v>1840.6160970000001</v>
      </c>
      <c r="N7475">
        <v>19.014020689999999</v>
      </c>
      <c r="O7475">
        <v>1561.1051050000001</v>
      </c>
      <c r="P7475">
        <v>4.6066348789999996</v>
      </c>
      <c r="Q7475">
        <v>1137.8023290000001</v>
      </c>
    </row>
    <row r="7476" spans="1:17">
      <c r="A7476" t="s">
        <v>18492</v>
      </c>
      <c r="B7476" s="14" t="s">
        <v>4348</v>
      </c>
      <c r="C7476">
        <v>8.6117870179999993</v>
      </c>
      <c r="D7476">
        <v>0.95389958600000002</v>
      </c>
      <c r="E7476">
        <v>0.58302978699999997</v>
      </c>
      <c r="F7476">
        <v>0.63939936100000005</v>
      </c>
      <c r="G7476">
        <v>0.91253521900000001</v>
      </c>
      <c r="H7476">
        <v>0.451009298</v>
      </c>
      <c r="I7476">
        <v>1.427129278</v>
      </c>
      <c r="J7476">
        <v>1.997350459</v>
      </c>
      <c r="K7476">
        <v>2.2641304660000001</v>
      </c>
      <c r="L7476">
        <v>4.699411284</v>
      </c>
      <c r="M7476">
        <v>1.3149440830000001</v>
      </c>
      <c r="N7476">
        <v>0.72381252900000004</v>
      </c>
      <c r="O7476">
        <v>2.275962534</v>
      </c>
      <c r="P7476">
        <v>0.86625476499999998</v>
      </c>
      <c r="Q7476">
        <v>0.87454839100000004</v>
      </c>
    </row>
    <row r="7477" spans="1:17">
      <c r="A7477" t="s">
        <v>18493</v>
      </c>
      <c r="B7477" s="14" t="s">
        <v>2237</v>
      </c>
      <c r="C7477">
        <v>2.807102617</v>
      </c>
      <c r="D7477">
        <v>0.51212594600000005</v>
      </c>
      <c r="E7477">
        <v>1.01889509</v>
      </c>
      <c r="F7477">
        <v>0.56191383900000003</v>
      </c>
      <c r="G7477">
        <v>0.48473408099999998</v>
      </c>
      <c r="H7477">
        <v>0.57074947099999995</v>
      </c>
      <c r="I7477">
        <v>1.444818605</v>
      </c>
      <c r="J7477">
        <v>0.94197563799999995</v>
      </c>
      <c r="K7477">
        <v>0.67417484100000002</v>
      </c>
      <c r="L7477">
        <v>1.9823586179999999</v>
      </c>
      <c r="M7477">
        <v>0.31696258799999999</v>
      </c>
      <c r="N7477">
        <v>1.7505400719999999</v>
      </c>
      <c r="O7477">
        <v>1.2800962140000001</v>
      </c>
      <c r="P7477">
        <v>0.81753494199999999</v>
      </c>
      <c r="Q7477">
        <v>1.3621360840000001</v>
      </c>
    </row>
    <row r="7478" spans="1:17">
      <c r="A7478" t="s">
        <v>18494</v>
      </c>
      <c r="B7478" s="14" t="s">
        <v>18495</v>
      </c>
      <c r="C7478">
        <v>0</v>
      </c>
      <c r="D7478">
        <v>23.609714100000001</v>
      </c>
      <c r="E7478">
        <v>10.98386475</v>
      </c>
      <c r="F7478">
        <v>20.853528879999999</v>
      </c>
      <c r="G7478">
        <v>12.65229536</v>
      </c>
      <c r="H7478">
        <v>53.72102683</v>
      </c>
      <c r="I7478">
        <v>19.42737275</v>
      </c>
      <c r="J7478">
        <v>22.798849059999998</v>
      </c>
      <c r="K7478">
        <v>60.434095939999999</v>
      </c>
      <c r="L7478">
        <v>37.878531529999997</v>
      </c>
      <c r="M7478">
        <v>19.178792739999999</v>
      </c>
      <c r="N7478">
        <v>9.8531899169999999</v>
      </c>
      <c r="O7478">
        <v>11.06516347</v>
      </c>
      <c r="P7478">
        <v>11.492439510000001</v>
      </c>
      <c r="Q7478">
        <v>6.8683515039999996</v>
      </c>
    </row>
    <row r="7479" spans="1:17">
      <c r="A7479" t="s">
        <v>18496</v>
      </c>
      <c r="B7479" s="14" t="s">
        <v>3366</v>
      </c>
      <c r="C7479">
        <v>8.1878430130000002</v>
      </c>
      <c r="D7479">
        <v>21.766576560000001</v>
      </c>
      <c r="E7479">
        <v>10.61637485</v>
      </c>
      <c r="F7479">
        <v>14.488826489999999</v>
      </c>
      <c r="G7479">
        <v>12.901721029999999</v>
      </c>
      <c r="H7479">
        <v>42.451878880000002</v>
      </c>
      <c r="I7479">
        <v>14.17933401</v>
      </c>
      <c r="J7479">
        <v>13.10444654</v>
      </c>
      <c r="K7479">
        <v>19.036365780000001</v>
      </c>
      <c r="L7479">
        <v>13.90391919</v>
      </c>
      <c r="M7479">
        <v>16.69925448</v>
      </c>
      <c r="N7479">
        <v>8.5793161280000003</v>
      </c>
      <c r="O7479">
        <v>13.03504594</v>
      </c>
      <c r="P7479">
        <v>20.269193470000001</v>
      </c>
      <c r="Q7479">
        <v>14.423254460000001</v>
      </c>
    </row>
    <row r="7480" spans="1:17">
      <c r="A7480" t="s">
        <v>18497</v>
      </c>
      <c r="B7480" s="14" t="s">
        <v>18498</v>
      </c>
      <c r="C7480">
        <v>54.819601589999998</v>
      </c>
      <c r="D7480">
        <v>1.6192503030000001</v>
      </c>
      <c r="E7480">
        <v>0.38880937199999999</v>
      </c>
      <c r="F7480">
        <v>0.49746779200000002</v>
      </c>
      <c r="G7480">
        <v>0</v>
      </c>
      <c r="H7480">
        <v>0</v>
      </c>
      <c r="I7480">
        <v>0</v>
      </c>
      <c r="J7480">
        <v>0.46330011199999999</v>
      </c>
      <c r="K7480">
        <v>0</v>
      </c>
      <c r="L7480">
        <v>4.6184246900000003</v>
      </c>
      <c r="M7480">
        <v>0</v>
      </c>
      <c r="N7480">
        <v>0</v>
      </c>
      <c r="O7480">
        <v>12.14230328</v>
      </c>
      <c r="P7480">
        <v>2.193247403</v>
      </c>
      <c r="Q7480">
        <v>2.5123173639999998</v>
      </c>
    </row>
    <row r="7481" spans="1:17">
      <c r="A7481" t="e">
        <v>#N/A</v>
      </c>
      <c r="B7481" s="14" t="s">
        <v>18499</v>
      </c>
      <c r="C7481">
        <v>11.061812460000001</v>
      </c>
      <c r="D7481">
        <v>0.408426974</v>
      </c>
      <c r="E7481">
        <v>0.58842132599999997</v>
      </c>
      <c r="F7481">
        <v>0</v>
      </c>
      <c r="G7481">
        <v>0.318361328</v>
      </c>
      <c r="H7481">
        <v>0</v>
      </c>
      <c r="I7481">
        <v>0</v>
      </c>
      <c r="J7481">
        <v>0.46743672000000003</v>
      </c>
      <c r="K7481">
        <v>7.5272824849999997</v>
      </c>
      <c r="L7481">
        <v>1.164915156</v>
      </c>
      <c r="M7481">
        <v>3.5389438979999999</v>
      </c>
      <c r="N7481">
        <v>0.45453703499999998</v>
      </c>
      <c r="O7481">
        <v>24.5014334</v>
      </c>
      <c r="P7481">
        <v>0.82981123800000001</v>
      </c>
      <c r="Q7481">
        <v>2.5347487690000001</v>
      </c>
    </row>
    <row r="7482" spans="1:17">
      <c r="A7482" t="e">
        <v>#N/A</v>
      </c>
      <c r="B7482" s="14" t="s">
        <v>18500</v>
      </c>
      <c r="C7482">
        <v>16.742202649999999</v>
      </c>
      <c r="D7482">
        <v>1.8544792320000001</v>
      </c>
      <c r="E7482">
        <v>13.061893209999999</v>
      </c>
      <c r="F7482">
        <v>2.6587636699999999</v>
      </c>
      <c r="G7482">
        <v>9.1550392739999999</v>
      </c>
      <c r="H7482">
        <v>16.074824629999998</v>
      </c>
      <c r="I7482">
        <v>16.276987980000001</v>
      </c>
      <c r="J7482">
        <v>21.577889679999998</v>
      </c>
      <c r="K7482">
        <v>26.58283544</v>
      </c>
      <c r="L7482">
        <v>31.736066959999999</v>
      </c>
      <c r="M7482">
        <v>10.71247883</v>
      </c>
      <c r="N7482">
        <v>2.4078178060000002</v>
      </c>
      <c r="O7482">
        <v>18.541625280000002</v>
      </c>
      <c r="P7482">
        <v>6.6982961210000003</v>
      </c>
      <c r="Q7482">
        <v>5.7545647740000003</v>
      </c>
    </row>
    <row r="7483" spans="1:17">
      <c r="A7483" t="e">
        <v>#N/A</v>
      </c>
      <c r="B7483" s="14" t="s">
        <v>18501</v>
      </c>
      <c r="C7483">
        <v>200.8299834</v>
      </c>
      <c r="D7483">
        <v>41.044113420000002</v>
      </c>
      <c r="E7483">
        <v>33.402985940000001</v>
      </c>
      <c r="F7483">
        <v>30.994628540000001</v>
      </c>
      <c r="G7483">
        <v>41.273583690000002</v>
      </c>
      <c r="H7483">
        <v>104.8313449</v>
      </c>
      <c r="I7483">
        <v>72.187326819999996</v>
      </c>
      <c r="J7483">
        <v>67.592630389999997</v>
      </c>
      <c r="K7483">
        <v>146.92522159999999</v>
      </c>
      <c r="L7483">
        <v>168.8967399</v>
      </c>
      <c r="M7483">
        <v>95.018219720000005</v>
      </c>
      <c r="N7483">
        <v>37.832424979999999</v>
      </c>
      <c r="O7483">
        <v>148.79865950000001</v>
      </c>
      <c r="P7483">
        <v>50.501023670000002</v>
      </c>
      <c r="Q7483">
        <v>100.1399377</v>
      </c>
    </row>
    <row r="7484" spans="1:17">
      <c r="A7484" t="s">
        <v>14774</v>
      </c>
      <c r="B7484" s="14" t="s">
        <v>18502</v>
      </c>
      <c r="C7484">
        <v>0</v>
      </c>
      <c r="D7484">
        <v>0.20792645900000001</v>
      </c>
      <c r="E7484">
        <v>0</v>
      </c>
      <c r="F7484">
        <v>0.12775877399999999</v>
      </c>
      <c r="G7484">
        <v>0.16207485799999999</v>
      </c>
      <c r="H7484">
        <v>0</v>
      </c>
      <c r="I7484">
        <v>0</v>
      </c>
      <c r="J7484">
        <v>0</v>
      </c>
      <c r="K7484">
        <v>0.425785676</v>
      </c>
      <c r="L7484">
        <v>0.59304771599999995</v>
      </c>
      <c r="M7484">
        <v>0</v>
      </c>
      <c r="N7484">
        <v>0</v>
      </c>
      <c r="O7484">
        <v>1.03945475</v>
      </c>
      <c r="P7484">
        <v>0</v>
      </c>
      <c r="Q7484">
        <v>0</v>
      </c>
    </row>
    <row r="7485" spans="1:17">
      <c r="A7485" t="s">
        <v>14774</v>
      </c>
      <c r="B7485" s="14" t="s">
        <v>18503</v>
      </c>
      <c r="C7485">
        <v>77.100358119999996</v>
      </c>
      <c r="D7485">
        <v>4.3191590700000004</v>
      </c>
      <c r="E7485">
        <v>4.3369766380000003</v>
      </c>
      <c r="F7485">
        <v>3.618918055</v>
      </c>
      <c r="G7485">
        <v>5.6621860249999996</v>
      </c>
      <c r="H7485">
        <v>8.1684945760000005</v>
      </c>
      <c r="I7485">
        <v>23.26281973</v>
      </c>
      <c r="J7485">
        <v>5.7296106130000002</v>
      </c>
      <c r="K7485">
        <v>19.699440280000001</v>
      </c>
      <c r="L7485">
        <v>50.3963295</v>
      </c>
      <c r="M7485">
        <v>25.516848700000001</v>
      </c>
      <c r="N7485">
        <v>5.4622476290000002</v>
      </c>
      <c r="O7485">
        <v>54.961727570000001</v>
      </c>
      <c r="P7485">
        <v>5.9831883269999997</v>
      </c>
      <c r="Q7485">
        <v>18.27630014</v>
      </c>
    </row>
    <row r="7486" spans="1:17">
      <c r="A7486" t="e">
        <v>#N/A</v>
      </c>
      <c r="B7486" s="14" t="s">
        <v>18504</v>
      </c>
      <c r="C7486">
        <v>0</v>
      </c>
      <c r="D7486">
        <v>0</v>
      </c>
      <c r="E7486">
        <v>0</v>
      </c>
      <c r="F7486">
        <v>0</v>
      </c>
      <c r="G7486">
        <v>0.64829943199999995</v>
      </c>
      <c r="H7486">
        <v>0</v>
      </c>
      <c r="I7486">
        <v>0</v>
      </c>
      <c r="J7486">
        <v>0.95187113899999998</v>
      </c>
      <c r="K7486">
        <v>0</v>
      </c>
      <c r="L7486">
        <v>2.3721908630000001</v>
      </c>
      <c r="M7486">
        <v>0</v>
      </c>
      <c r="N7486">
        <v>0</v>
      </c>
      <c r="O7486">
        <v>0</v>
      </c>
      <c r="P7486">
        <v>0.56326580999999998</v>
      </c>
      <c r="Q7486">
        <v>0</v>
      </c>
    </row>
    <row r="7487" spans="1:17">
      <c r="A7487" t="e">
        <v>#N/A</v>
      </c>
      <c r="B7487" s="14" t="s">
        <v>18505</v>
      </c>
      <c r="C7487">
        <v>0</v>
      </c>
      <c r="D7487">
        <v>0</v>
      </c>
      <c r="E7487">
        <v>0</v>
      </c>
      <c r="F7487">
        <v>0.213740914</v>
      </c>
      <c r="G7487">
        <v>0.27115185400000003</v>
      </c>
      <c r="H7487">
        <v>0</v>
      </c>
      <c r="I7487">
        <v>0</v>
      </c>
      <c r="J7487">
        <v>0</v>
      </c>
      <c r="K7487">
        <v>0.712341055</v>
      </c>
      <c r="L7487">
        <v>1.9843421670000001</v>
      </c>
      <c r="M7487">
        <v>0</v>
      </c>
      <c r="N7487">
        <v>0</v>
      </c>
      <c r="O7487">
        <v>0</v>
      </c>
      <c r="P7487">
        <v>0</v>
      </c>
      <c r="Q7487">
        <v>0</v>
      </c>
    </row>
    <row r="7488" spans="1:17">
      <c r="A7488" t="e">
        <v>#N/A</v>
      </c>
      <c r="B7488" s="14" t="s">
        <v>18506</v>
      </c>
      <c r="C7488">
        <v>3.303794656</v>
      </c>
      <c r="D7488">
        <v>0</v>
      </c>
      <c r="E7488">
        <v>0</v>
      </c>
      <c r="F7488">
        <v>0.44971088399999998</v>
      </c>
      <c r="G7488">
        <v>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</row>
    <row r="7489" spans="1:17">
      <c r="A7489" t="e">
        <v>#N/A</v>
      </c>
      <c r="B7489" s="14" t="s">
        <v>18507</v>
      </c>
      <c r="C7489">
        <v>1.450729503</v>
      </c>
      <c r="D7489">
        <v>0.10712838700000001</v>
      </c>
      <c r="E7489">
        <v>0.102893347</v>
      </c>
      <c r="F7489">
        <v>6.5824193000000003E-2</v>
      </c>
      <c r="G7489">
        <v>0.25051383199999999</v>
      </c>
      <c r="H7489">
        <v>0</v>
      </c>
      <c r="I7489">
        <v>0</v>
      </c>
      <c r="J7489">
        <v>0.18390952899999999</v>
      </c>
      <c r="K7489">
        <v>0</v>
      </c>
      <c r="L7489">
        <v>0</v>
      </c>
      <c r="M7489">
        <v>0</v>
      </c>
      <c r="N7489">
        <v>0.119222829</v>
      </c>
      <c r="O7489">
        <v>0</v>
      </c>
      <c r="P7489">
        <v>7.2551801999999999E-2</v>
      </c>
      <c r="Q7489">
        <v>0.997278204</v>
      </c>
    </row>
    <row r="7490" spans="1:17">
      <c r="A7490" t="s">
        <v>18508</v>
      </c>
      <c r="B7490" s="14" t="s">
        <v>18509</v>
      </c>
      <c r="C7490">
        <v>0</v>
      </c>
      <c r="D7490">
        <v>0</v>
      </c>
      <c r="E7490">
        <v>0.17263441600000001</v>
      </c>
      <c r="F7490">
        <v>0</v>
      </c>
      <c r="G7490">
        <v>0.140104003</v>
      </c>
      <c r="H7490">
        <v>1.5580052689999999</v>
      </c>
      <c r="I7490">
        <v>1.183199519</v>
      </c>
      <c r="J7490">
        <v>0.30856333600000002</v>
      </c>
      <c r="K7490">
        <v>0</v>
      </c>
      <c r="L7490">
        <v>0</v>
      </c>
      <c r="M7490">
        <v>0</v>
      </c>
      <c r="N7490">
        <v>0.500080038</v>
      </c>
      <c r="O7490">
        <v>0.89854634600000005</v>
      </c>
      <c r="P7490">
        <v>0.36518215599999998</v>
      </c>
      <c r="Q7490">
        <v>0.55774432600000001</v>
      </c>
    </row>
    <row r="7491" spans="1:17">
      <c r="A7491" t="s">
        <v>18510</v>
      </c>
      <c r="B7491" s="14" t="s">
        <v>18511</v>
      </c>
      <c r="C7491">
        <v>33.037946560000002</v>
      </c>
      <c r="D7491">
        <v>0.28150043699999999</v>
      </c>
      <c r="E7491">
        <v>6.7593014000000007E-2</v>
      </c>
      <c r="F7491">
        <v>0</v>
      </c>
      <c r="G7491">
        <v>0</v>
      </c>
      <c r="H7491">
        <v>0</v>
      </c>
      <c r="I7491">
        <v>1.8530724780000001</v>
      </c>
      <c r="J7491">
        <v>0.64434354000000005</v>
      </c>
      <c r="K7491">
        <v>3.458689798</v>
      </c>
      <c r="L7491">
        <v>8.4304013760000007</v>
      </c>
      <c r="M7491">
        <v>6.0978725620000001</v>
      </c>
      <c r="N7491">
        <v>0.62656182000000005</v>
      </c>
      <c r="O7491">
        <v>9.1472018019999997</v>
      </c>
      <c r="P7491">
        <v>9.5321905999999998E-2</v>
      </c>
      <c r="Q7491">
        <v>2.1837835550000002</v>
      </c>
    </row>
    <row r="7492" spans="1:17">
      <c r="A7492" t="e">
        <v>#N/A</v>
      </c>
      <c r="B7492" s="14" t="s">
        <v>18512</v>
      </c>
      <c r="C7492">
        <v>0</v>
      </c>
      <c r="D7492">
        <v>0</v>
      </c>
      <c r="E7492">
        <v>0</v>
      </c>
      <c r="F7492">
        <v>1.7940593760000001</v>
      </c>
      <c r="G7492">
        <v>0.37932413599999998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1.0831520830000001</v>
      </c>
      <c r="O7492">
        <v>0</v>
      </c>
      <c r="P7492">
        <v>0</v>
      </c>
      <c r="Q7492">
        <v>0</v>
      </c>
    </row>
    <row r="7493" spans="1:17">
      <c r="A7493" t="e">
        <v>#N/A</v>
      </c>
      <c r="B7493" s="14" t="s">
        <v>18513</v>
      </c>
      <c r="C7493">
        <v>2.3006926569999999</v>
      </c>
      <c r="D7493">
        <v>0</v>
      </c>
      <c r="E7493">
        <v>0</v>
      </c>
      <c r="F7493">
        <v>0</v>
      </c>
      <c r="G7493">
        <v>0</v>
      </c>
      <c r="H7493">
        <v>0</v>
      </c>
      <c r="I7493">
        <v>0</v>
      </c>
      <c r="J7493">
        <v>0.14582983999999999</v>
      </c>
      <c r="K7493">
        <v>1.0437086209999999</v>
      </c>
      <c r="L7493">
        <v>0.72685513899999998</v>
      </c>
      <c r="M7493">
        <v>0</v>
      </c>
      <c r="N7493">
        <v>0</v>
      </c>
      <c r="O7493">
        <v>1.273983538</v>
      </c>
      <c r="P7493">
        <v>0.17258841</v>
      </c>
      <c r="Q7493">
        <v>0</v>
      </c>
    </row>
    <row r="7494" spans="1:17">
      <c r="A7494" t="e">
        <v>#N/A</v>
      </c>
      <c r="B7494" s="14" t="s">
        <v>18514</v>
      </c>
      <c r="C7494">
        <v>0</v>
      </c>
      <c r="D7494">
        <v>0</v>
      </c>
      <c r="E7494">
        <v>0</v>
      </c>
      <c r="F7494">
        <v>0.15658457000000001</v>
      </c>
      <c r="G7494">
        <v>0</v>
      </c>
      <c r="H7494">
        <v>0.44179647999999999</v>
      </c>
      <c r="I7494">
        <v>0</v>
      </c>
      <c r="J7494">
        <v>0</v>
      </c>
      <c r="K7494">
        <v>0</v>
      </c>
      <c r="L7494">
        <v>0.72685513899999998</v>
      </c>
      <c r="M7494">
        <v>0</v>
      </c>
      <c r="N7494">
        <v>0.28361085200000002</v>
      </c>
      <c r="O7494">
        <v>0</v>
      </c>
      <c r="P7494">
        <v>0</v>
      </c>
      <c r="Q7494">
        <v>0</v>
      </c>
    </row>
    <row r="7495" spans="1:17">
      <c r="A7495" t="e">
        <v>#N/A</v>
      </c>
      <c r="B7495" s="14" t="s">
        <v>18515</v>
      </c>
      <c r="C7495">
        <v>1.526707327</v>
      </c>
      <c r="D7495">
        <v>0.25366259400000002</v>
      </c>
      <c r="E7495">
        <v>0.203028923</v>
      </c>
      <c r="F7495">
        <v>0.15586098100000001</v>
      </c>
      <c r="G7495">
        <v>0</v>
      </c>
      <c r="H7495">
        <v>0.14658496900000001</v>
      </c>
      <c r="I7495">
        <v>1.669820393</v>
      </c>
      <c r="J7495">
        <v>0.87093569999999998</v>
      </c>
      <c r="K7495">
        <v>2.077771136</v>
      </c>
      <c r="L7495">
        <v>14.711091209999999</v>
      </c>
      <c r="M7495">
        <v>0</v>
      </c>
      <c r="N7495">
        <v>0.893950841</v>
      </c>
      <c r="O7495">
        <v>2.1134939469999998</v>
      </c>
      <c r="P7495">
        <v>0.229054488</v>
      </c>
      <c r="Q7495">
        <v>1.049507808</v>
      </c>
    </row>
    <row r="7496" spans="1:17">
      <c r="A7496" t="e">
        <v>#N/A</v>
      </c>
      <c r="B7496" s="14" t="s">
        <v>18516</v>
      </c>
      <c r="C7496">
        <v>0</v>
      </c>
      <c r="D7496">
        <v>0</v>
      </c>
      <c r="E7496">
        <v>0.43500454399999999</v>
      </c>
      <c r="F7496">
        <v>0</v>
      </c>
      <c r="G7496">
        <v>0</v>
      </c>
      <c r="H7496">
        <v>0</v>
      </c>
      <c r="I7496">
        <v>0</v>
      </c>
      <c r="J7496">
        <v>0.51834566999999998</v>
      </c>
      <c r="K7496">
        <v>0</v>
      </c>
      <c r="L7496">
        <v>2.5835742079999999</v>
      </c>
      <c r="M7496">
        <v>0</v>
      </c>
      <c r="N7496">
        <v>0</v>
      </c>
      <c r="O7496">
        <v>0</v>
      </c>
      <c r="P7496">
        <v>0</v>
      </c>
      <c r="Q7496">
        <v>0</v>
      </c>
    </row>
    <row r="7497" spans="1:17">
      <c r="A7497" t="e">
        <v>#N/A</v>
      </c>
      <c r="B7497" s="14" t="s">
        <v>18517</v>
      </c>
      <c r="C7497">
        <v>0.85857449500000005</v>
      </c>
      <c r="D7497">
        <v>0</v>
      </c>
      <c r="E7497">
        <v>0.22835477600000001</v>
      </c>
      <c r="F7497">
        <v>0.29217183200000002</v>
      </c>
      <c r="G7497">
        <v>0.148259745</v>
      </c>
      <c r="H7497">
        <v>0.82434998100000001</v>
      </c>
      <c r="I7497">
        <v>0.62603799900000001</v>
      </c>
      <c r="J7497">
        <v>0.163262721</v>
      </c>
      <c r="K7497">
        <v>0.58423814200000002</v>
      </c>
      <c r="L7497">
        <v>1.084993742</v>
      </c>
      <c r="M7497">
        <v>1.6480736650000001</v>
      </c>
      <c r="N7497">
        <v>0.26459536299999997</v>
      </c>
      <c r="O7497">
        <v>2.3771314459999999</v>
      </c>
      <c r="P7497">
        <v>0.386440161</v>
      </c>
      <c r="Q7497">
        <v>0</v>
      </c>
    </row>
    <row r="7498" spans="1:17">
      <c r="A7498" t="s">
        <v>10924</v>
      </c>
      <c r="B7498" s="14" t="s">
        <v>18518</v>
      </c>
      <c r="C7498">
        <v>1.5702446080000001</v>
      </c>
      <c r="D7498">
        <v>0.69572351399999999</v>
      </c>
      <c r="E7498">
        <v>0.33410995399999999</v>
      </c>
      <c r="F7498">
        <v>0.64122274300000004</v>
      </c>
      <c r="G7498">
        <v>0</v>
      </c>
      <c r="H7498">
        <v>0</v>
      </c>
      <c r="I7498">
        <v>0</v>
      </c>
      <c r="J7498">
        <v>1.592484035</v>
      </c>
      <c r="K7498">
        <v>0.712341055</v>
      </c>
      <c r="L7498">
        <v>0.99217108399999998</v>
      </c>
      <c r="M7498">
        <v>0</v>
      </c>
      <c r="N7498">
        <v>0</v>
      </c>
      <c r="O7498">
        <v>0</v>
      </c>
      <c r="P7498">
        <v>0.94234584200000004</v>
      </c>
      <c r="Q7498">
        <v>1.0794367380000001</v>
      </c>
    </row>
    <row r="7499" spans="1:17">
      <c r="A7499" t="s">
        <v>18519</v>
      </c>
      <c r="B7499" s="14" t="s">
        <v>18520</v>
      </c>
      <c r="C7499">
        <v>107.1669098</v>
      </c>
      <c r="D7499">
        <v>4.3848921250000004</v>
      </c>
      <c r="E7499">
        <v>4.4672479699999998</v>
      </c>
      <c r="F7499">
        <v>2.7519965919999998</v>
      </c>
      <c r="G7499">
        <v>4.6386368109999996</v>
      </c>
      <c r="H7499">
        <v>5.5384127039999997</v>
      </c>
      <c r="I7499">
        <v>15.6695961</v>
      </c>
      <c r="J7499">
        <v>8.4596284750000006</v>
      </c>
      <c r="K7499">
        <v>16.996442930000001</v>
      </c>
      <c r="L7499">
        <v>31.891795689999999</v>
      </c>
      <c r="M7499">
        <v>24.153504120000001</v>
      </c>
      <c r="N7499">
        <v>8.6444509969999999</v>
      </c>
      <c r="O7499">
        <v>46.190080989999998</v>
      </c>
      <c r="P7499">
        <v>6.7453057310000002</v>
      </c>
      <c r="Q7499">
        <v>15.25882313</v>
      </c>
    </row>
    <row r="7500" spans="1:17">
      <c r="A7500" t="e">
        <v>#N/A</v>
      </c>
      <c r="B7500" s="14" t="s">
        <v>18521</v>
      </c>
      <c r="C7500">
        <v>136.09381400000001</v>
      </c>
      <c r="D7500">
        <v>8.3170583750000002</v>
      </c>
      <c r="E7500">
        <v>13.979464220000001</v>
      </c>
      <c r="F7500">
        <v>10.2207019</v>
      </c>
      <c r="G7500">
        <v>9.7244914770000008</v>
      </c>
      <c r="H7500">
        <v>25.232603510000001</v>
      </c>
      <c r="I7500">
        <v>177.93707309999999</v>
      </c>
      <c r="J7500">
        <v>35.695167720000001</v>
      </c>
      <c r="K7500">
        <v>40.449639210000001</v>
      </c>
      <c r="L7500">
        <v>80.061441639999998</v>
      </c>
      <c r="M7500">
        <v>45.041104150000002</v>
      </c>
      <c r="N7500">
        <v>17.355050420000001</v>
      </c>
      <c r="O7500">
        <v>145.52366499999999</v>
      </c>
      <c r="P7500">
        <v>28.16329051</v>
      </c>
      <c r="Q7500">
        <v>35.486482770000002</v>
      </c>
    </row>
    <row r="7501" spans="1:17">
      <c r="A7501" t="s">
        <v>18522</v>
      </c>
      <c r="B7501" s="14" t="s">
        <v>7720</v>
      </c>
      <c r="C7501">
        <v>7.994525232</v>
      </c>
      <c r="D7501">
        <v>0.45541414800000002</v>
      </c>
      <c r="E7501">
        <v>0.60751464300000002</v>
      </c>
      <c r="F7501">
        <v>0.31091737000000003</v>
      </c>
      <c r="G7501">
        <v>0.67053093900000005</v>
      </c>
      <c r="H7501">
        <v>1.052687631</v>
      </c>
      <c r="I7501">
        <v>3.6641228469999998</v>
      </c>
      <c r="J7501">
        <v>4.024919723</v>
      </c>
      <c r="K7501">
        <v>2.1760285650000002</v>
      </c>
      <c r="L7501">
        <v>3.7524700609999999</v>
      </c>
      <c r="M7501">
        <v>2.6307193579999999</v>
      </c>
      <c r="N7501">
        <v>1.2389151039999999</v>
      </c>
      <c r="O7501">
        <v>5.0592930320000002</v>
      </c>
      <c r="P7501">
        <v>1.0280847200000001</v>
      </c>
      <c r="Q7501">
        <v>2.9833768699999998</v>
      </c>
    </row>
    <row r="7502" spans="1:17">
      <c r="A7502" t="e">
        <v>#N/A</v>
      </c>
      <c r="B7502" s="14" t="s">
        <v>18523</v>
      </c>
      <c r="C7502">
        <v>321.83516909999997</v>
      </c>
      <c r="D7502">
        <v>38.487904620000002</v>
      </c>
      <c r="E7502">
        <v>30.603319710000001</v>
      </c>
      <c r="F7502">
        <v>44.971088369999997</v>
      </c>
      <c r="G7502">
        <v>35.902375429999999</v>
      </c>
      <c r="H7502">
        <v>48.128394479999997</v>
      </c>
      <c r="I7502">
        <v>29.074068180000001</v>
      </c>
      <c r="J7502">
        <v>37.549675290000003</v>
      </c>
      <c r="K7502">
        <v>63.309925329999999</v>
      </c>
      <c r="L7502">
        <v>68.384536620000006</v>
      </c>
      <c r="M7502">
        <v>120.2752795</v>
      </c>
      <c r="N7502">
        <v>26.68289132</v>
      </c>
      <c r="O7502">
        <v>201.86928119999999</v>
      </c>
      <c r="P7502">
        <v>21.792559969999999</v>
      </c>
      <c r="Q7502">
        <v>115.51461980000001</v>
      </c>
    </row>
    <row r="7503" spans="1:17">
      <c r="A7503" t="e">
        <v>#N/A</v>
      </c>
      <c r="B7503" s="14" t="s">
        <v>18524</v>
      </c>
      <c r="C7503">
        <v>512.27732019999996</v>
      </c>
      <c r="D7503">
        <v>34.918947379999999</v>
      </c>
      <c r="E7503">
        <v>34.544673860000003</v>
      </c>
      <c r="F7503">
        <v>30.0379407</v>
      </c>
      <c r="G7503">
        <v>27.49086522</v>
      </c>
      <c r="H7503">
        <v>51.45579996</v>
      </c>
      <c r="I7503">
        <v>137.91951649999999</v>
      </c>
      <c r="J7503">
        <v>66.9397929</v>
      </c>
      <c r="K7503">
        <v>172.3294392</v>
      </c>
      <c r="L7503">
        <v>306.75506280000002</v>
      </c>
      <c r="M7503">
        <v>148.25743600000001</v>
      </c>
      <c r="N7503">
        <v>61.206361029999997</v>
      </c>
      <c r="O7503">
        <v>523.69475969999996</v>
      </c>
      <c r="P7503">
        <v>45.16875829</v>
      </c>
      <c r="Q7503">
        <v>102.937889</v>
      </c>
    </row>
    <row r="7504" spans="1:17">
      <c r="A7504" t="e">
        <v>#N/A</v>
      </c>
      <c r="B7504" s="14" t="s">
        <v>18525</v>
      </c>
      <c r="C7504">
        <v>0</v>
      </c>
      <c r="D7504">
        <v>0</v>
      </c>
      <c r="E7504">
        <v>0.18856420199999999</v>
      </c>
      <c r="F7504">
        <v>0.24126120400000001</v>
      </c>
      <c r="G7504">
        <v>0.30606410899999997</v>
      </c>
      <c r="H7504">
        <v>0</v>
      </c>
      <c r="I7504">
        <v>0</v>
      </c>
      <c r="J7504">
        <v>0</v>
      </c>
      <c r="K7504">
        <v>0</v>
      </c>
      <c r="L7504">
        <v>1.119918433</v>
      </c>
      <c r="M7504">
        <v>0</v>
      </c>
      <c r="N7504">
        <v>0.21848990500000001</v>
      </c>
      <c r="O7504">
        <v>0</v>
      </c>
      <c r="P7504">
        <v>0.26591948100000001</v>
      </c>
      <c r="Q7504">
        <v>0</v>
      </c>
    </row>
    <row r="7505" spans="1:17">
      <c r="A7505" t="e">
        <v>#N/A</v>
      </c>
      <c r="B7505" s="14" t="s">
        <v>18526</v>
      </c>
      <c r="C7505">
        <v>17341.181229999998</v>
      </c>
      <c r="D7505">
        <v>50.715975530000001</v>
      </c>
      <c r="E7505">
        <v>41.706848749999999</v>
      </c>
      <c r="F7505">
        <v>43.891619310000003</v>
      </c>
      <c r="G7505">
        <v>40.953263020000001</v>
      </c>
      <c r="H7505">
        <v>96.542135169999995</v>
      </c>
      <c r="I7505">
        <v>2609.743739</v>
      </c>
      <c r="J7505">
        <v>51.878701489999997</v>
      </c>
      <c r="K7505">
        <v>2243.7362419999999</v>
      </c>
      <c r="L7505">
        <v>11936.63236</v>
      </c>
      <c r="M7505">
        <v>16934.41073</v>
      </c>
      <c r="N7505">
        <v>190.72110480000001</v>
      </c>
      <c r="O7505">
        <v>15295.04939</v>
      </c>
      <c r="P7505">
        <v>69.816389009999995</v>
      </c>
      <c r="Q7505">
        <v>3401.0450810000002</v>
      </c>
    </row>
    <row r="7506" spans="1:17">
      <c r="A7506" t="s">
        <v>18527</v>
      </c>
      <c r="B7506" s="14" t="s">
        <v>1355</v>
      </c>
      <c r="C7506">
        <v>64.268390850000003</v>
      </c>
      <c r="D7506">
        <v>17.579914039999998</v>
      </c>
      <c r="E7506">
        <v>25.579186459999999</v>
      </c>
      <c r="F7506">
        <v>42.089926679999998</v>
      </c>
      <c r="G7506">
        <v>23.0643204</v>
      </c>
      <c r="H7506">
        <v>16.559218820000002</v>
      </c>
      <c r="I7506">
        <v>109.9017331</v>
      </c>
      <c r="J7506">
        <v>17.607229579999998</v>
      </c>
      <c r="K7506">
        <v>69.348774449999993</v>
      </c>
      <c r="L7506">
        <v>61.122998109999997</v>
      </c>
      <c r="M7506">
        <v>130.18040619999999</v>
      </c>
      <c r="N7506">
        <v>32.665453790000001</v>
      </c>
      <c r="O7506">
        <v>84.690245910000002</v>
      </c>
      <c r="P7506">
        <v>50.65256565</v>
      </c>
      <c r="Q7506">
        <v>67.464989459999998</v>
      </c>
    </row>
    <row r="7507" spans="1:17">
      <c r="A7507" t="s">
        <v>18528</v>
      </c>
      <c r="B7507" s="14" t="s">
        <v>18529</v>
      </c>
      <c r="C7507">
        <v>3.6685537109999999</v>
      </c>
      <c r="D7507">
        <v>14.396532519999999</v>
      </c>
      <c r="E7507">
        <v>10.59357514</v>
      </c>
      <c r="F7507">
        <v>19.118419549999999</v>
      </c>
      <c r="G7507">
        <v>11.855323370000001</v>
      </c>
      <c r="H7507">
        <v>1.2076518000000001</v>
      </c>
      <c r="I7507">
        <v>35.156641550000003</v>
      </c>
      <c r="J7507">
        <v>56.671363579999998</v>
      </c>
      <c r="K7507">
        <v>60.388080129999999</v>
      </c>
      <c r="L7507">
        <v>19.86860368</v>
      </c>
      <c r="M7507">
        <v>2.0119884090000002</v>
      </c>
      <c r="N7507">
        <v>19.833504319999999</v>
      </c>
      <c r="O7507">
        <v>2.9020310290000002</v>
      </c>
      <c r="P7507">
        <v>35.540071169999997</v>
      </c>
      <c r="Q7507">
        <v>6.4848394909999998</v>
      </c>
    </row>
    <row r="7508" spans="1:17">
      <c r="A7508" t="s">
        <v>18530</v>
      </c>
      <c r="B7508" s="14" t="s">
        <v>2779</v>
      </c>
      <c r="C7508">
        <v>1.786478725</v>
      </c>
      <c r="D7508">
        <v>0.791529708</v>
      </c>
      <c r="E7508">
        <v>0.82359187700000003</v>
      </c>
      <c r="F7508">
        <v>0.68899468500000005</v>
      </c>
      <c r="G7508">
        <v>0.205660959</v>
      </c>
      <c r="H7508">
        <v>0.228702143</v>
      </c>
      <c r="I7508">
        <v>0.43420948500000001</v>
      </c>
      <c r="J7508">
        <v>2.1137441300000002</v>
      </c>
      <c r="K7508">
        <v>2.2962342150000001</v>
      </c>
      <c r="L7508">
        <v>2.069467156</v>
      </c>
      <c r="M7508">
        <v>0.57153816400000002</v>
      </c>
      <c r="N7508">
        <v>1.321336211</v>
      </c>
      <c r="O7508">
        <v>0.98924316499999998</v>
      </c>
      <c r="P7508">
        <v>3.305683991</v>
      </c>
      <c r="Q7508">
        <v>0.20468050600000001</v>
      </c>
    </row>
    <row r="7509" spans="1:17">
      <c r="A7509" t="s">
        <v>18531</v>
      </c>
      <c r="B7509" s="14" t="s">
        <v>5477</v>
      </c>
      <c r="C7509">
        <v>4.8013113570000003</v>
      </c>
      <c r="D7509">
        <v>1.022741565</v>
      </c>
      <c r="E7509">
        <v>0.64832470399999997</v>
      </c>
      <c r="F7509">
        <v>1.1311478850000001</v>
      </c>
      <c r="G7509">
        <v>0.74406105600000005</v>
      </c>
      <c r="H7509">
        <v>0.96926552300000002</v>
      </c>
      <c r="I7509">
        <v>2.244181529</v>
      </c>
      <c r="J7509">
        <v>2.4424596310000002</v>
      </c>
      <c r="K7509">
        <v>1.3962266910000001</v>
      </c>
      <c r="L7509">
        <v>2.2558619329999998</v>
      </c>
      <c r="M7509">
        <v>2.4813224169999999</v>
      </c>
      <c r="N7509">
        <v>2.2612353669999998</v>
      </c>
      <c r="O7509">
        <v>2.863187328</v>
      </c>
      <c r="P7509">
        <v>1.4684034909999999</v>
      </c>
      <c r="Q7509">
        <v>2.2426991649999999</v>
      </c>
    </row>
    <row r="7510" spans="1:17">
      <c r="A7510" t="s">
        <v>18532</v>
      </c>
      <c r="B7510" s="14" t="s">
        <v>8618</v>
      </c>
      <c r="C7510">
        <v>27.39925856</v>
      </c>
      <c r="D7510">
        <v>57.971496309999999</v>
      </c>
      <c r="E7510">
        <v>48.582478690000002</v>
      </c>
      <c r="F7510">
        <v>68.051202230000001</v>
      </c>
      <c r="G7510">
        <v>41.553500120000002</v>
      </c>
      <c r="H7510">
        <v>124.4438731</v>
      </c>
      <c r="I7510">
        <v>13.89804358</v>
      </c>
      <c r="J7510">
        <v>27.183243109999999</v>
      </c>
      <c r="K7510">
        <v>29.182695169999999</v>
      </c>
      <c r="L7510">
        <v>36.883006020000003</v>
      </c>
      <c r="M7510">
        <v>11.43351105</v>
      </c>
      <c r="N7510">
        <v>21.048561150000001</v>
      </c>
      <c r="O7510">
        <v>21.548696549999999</v>
      </c>
      <c r="P7510">
        <v>39.379862559999999</v>
      </c>
      <c r="Q7510">
        <v>61.964858380000003</v>
      </c>
    </row>
    <row r="7511" spans="1:17">
      <c r="A7511" t="s">
        <v>18533</v>
      </c>
      <c r="B7511" s="14" t="s">
        <v>8624</v>
      </c>
      <c r="C7511">
        <v>7.981424122</v>
      </c>
      <c r="D7511">
        <v>0.91259493400000002</v>
      </c>
      <c r="E7511">
        <v>1.0134738050000001</v>
      </c>
      <c r="F7511">
        <v>0.73596700100000001</v>
      </c>
      <c r="G7511">
        <v>0.88918874699999995</v>
      </c>
      <c r="H7511">
        <v>1.285451479</v>
      </c>
      <c r="I7511">
        <v>10.888533730000001</v>
      </c>
      <c r="J7511">
        <v>4.2430664870000001</v>
      </c>
      <c r="K7511">
        <v>1.985584075</v>
      </c>
      <c r="L7511">
        <v>5.0431239679999997</v>
      </c>
      <c r="M7511">
        <v>1.482649812</v>
      </c>
      <c r="N7511">
        <v>2.3168920179999999</v>
      </c>
      <c r="O7511">
        <v>8.8392536120000003</v>
      </c>
      <c r="P7511">
        <v>0.69530318199999996</v>
      </c>
      <c r="Q7511">
        <v>5.1327082309999996</v>
      </c>
    </row>
    <row r="7512" spans="1:17">
      <c r="A7512" t="s">
        <v>18534</v>
      </c>
      <c r="B7512" s="14" t="s">
        <v>1331</v>
      </c>
      <c r="C7512">
        <v>2.3714686820000002</v>
      </c>
      <c r="D7512">
        <v>1.5385534569999999</v>
      </c>
      <c r="E7512">
        <v>1.58585742</v>
      </c>
      <c r="F7512">
        <v>1.2681551790000001</v>
      </c>
      <c r="G7512">
        <v>1.2577753540000001</v>
      </c>
      <c r="H7512">
        <v>2.016715762</v>
      </c>
      <c r="I7512">
        <v>7.4107697520000002</v>
      </c>
      <c r="J7512">
        <v>4.1444266379999997</v>
      </c>
      <c r="K7512">
        <v>4.3032645829999998</v>
      </c>
      <c r="L7512">
        <v>3.4249843480000002</v>
      </c>
      <c r="M7512">
        <v>3.5766848910000002</v>
      </c>
      <c r="N7512">
        <v>3.5289077099999999</v>
      </c>
      <c r="O7512">
        <v>2.4387535570000001</v>
      </c>
      <c r="P7512">
        <v>2.820949771</v>
      </c>
      <c r="Q7512">
        <v>2.678225115</v>
      </c>
    </row>
    <row r="7513" spans="1:17">
      <c r="A7513" t="e">
        <v>#N/A</v>
      </c>
      <c r="B7513" s="14" t="s">
        <v>18535</v>
      </c>
      <c r="C7513">
        <v>24.920864859999998</v>
      </c>
      <c r="D7513">
        <v>0</v>
      </c>
      <c r="E7513">
        <v>0.75750791399999995</v>
      </c>
      <c r="F7513">
        <v>0</v>
      </c>
      <c r="G7513">
        <v>0</v>
      </c>
      <c r="H7513">
        <v>3.4182098349999999</v>
      </c>
      <c r="I7513">
        <v>18.171292609999998</v>
      </c>
      <c r="J7513">
        <v>0.225659106</v>
      </c>
      <c r="K7513">
        <v>6.4601964619999999</v>
      </c>
      <c r="L7513">
        <v>13.49694802</v>
      </c>
      <c r="M7513">
        <v>10.25073405</v>
      </c>
      <c r="N7513">
        <v>1.0971583600000001</v>
      </c>
      <c r="O7513">
        <v>9.8568984939999993</v>
      </c>
      <c r="P7513">
        <v>0.26706568600000002</v>
      </c>
      <c r="Q7513">
        <v>8.5657027380000006</v>
      </c>
    </row>
    <row r="7514" spans="1:17">
      <c r="A7514" t="s">
        <v>18536</v>
      </c>
      <c r="B7514" s="14" t="s">
        <v>2661</v>
      </c>
      <c r="C7514">
        <v>12.07653399</v>
      </c>
      <c r="D7514">
        <v>1.3854525440000001</v>
      </c>
      <c r="E7514">
        <v>1.583053091</v>
      </c>
      <c r="F7514">
        <v>1.43837032</v>
      </c>
      <c r="G7514">
        <v>1.154413087</v>
      </c>
      <c r="H7514">
        <v>0.82822421099999999</v>
      </c>
      <c r="I7514">
        <v>4.4028615000000002</v>
      </c>
      <c r="J7514">
        <v>4.046073668</v>
      </c>
      <c r="K7514">
        <v>2.0544436789999998</v>
      </c>
      <c r="L7514">
        <v>3.6790636370000001</v>
      </c>
      <c r="M7514">
        <v>4.1395479530000001</v>
      </c>
      <c r="N7514">
        <v>1.355778352</v>
      </c>
      <c r="O7514">
        <v>5.4930976879999998</v>
      </c>
      <c r="P7514">
        <v>3.720789817</v>
      </c>
      <c r="Q7514">
        <v>5.3368705160000003</v>
      </c>
    </row>
    <row r="7515" spans="1:17">
      <c r="A7515" t="s">
        <v>18537</v>
      </c>
      <c r="B7515" s="14" t="s">
        <v>1491</v>
      </c>
      <c r="C7515">
        <v>63.499202590000003</v>
      </c>
      <c r="D7515">
        <v>0.84742165700000005</v>
      </c>
      <c r="E7515">
        <v>0.60230158700000003</v>
      </c>
      <c r="F7515">
        <v>0.833106491</v>
      </c>
      <c r="G7515">
        <v>0.34348580499999998</v>
      </c>
      <c r="H7515">
        <v>1.64540134</v>
      </c>
      <c r="I7515">
        <v>33.024374280000004</v>
      </c>
      <c r="J7515">
        <v>1.3965949280000001</v>
      </c>
      <c r="K7515">
        <v>18.741511039999999</v>
      </c>
      <c r="L7515">
        <v>24.170155149999999</v>
      </c>
      <c r="M7515">
        <v>148.61728679999999</v>
      </c>
      <c r="N7515">
        <v>3.3762721290000002</v>
      </c>
      <c r="O7515">
        <v>134.54757749999999</v>
      </c>
      <c r="P7515">
        <v>1.2626002789999999</v>
      </c>
      <c r="Q7515">
        <v>69.211132019999994</v>
      </c>
    </row>
    <row r="7516" spans="1:17">
      <c r="A7516" t="s">
        <v>18538</v>
      </c>
      <c r="B7516" s="14" t="s">
        <v>6443</v>
      </c>
      <c r="C7516">
        <v>35.542872840000001</v>
      </c>
      <c r="D7516">
        <v>108.7353124</v>
      </c>
      <c r="E7516">
        <v>100.0251945</v>
      </c>
      <c r="F7516">
        <v>126.9419554</v>
      </c>
      <c r="G7516">
        <v>58.599360529999998</v>
      </c>
      <c r="H7516">
        <v>138.1292991</v>
      </c>
      <c r="I7516">
        <v>60.471678699999998</v>
      </c>
      <c r="J7516">
        <v>80.674980160000004</v>
      </c>
      <c r="K7516">
        <v>87.146461700000003</v>
      </c>
      <c r="L7516">
        <v>26.735757679999999</v>
      </c>
      <c r="M7516">
        <v>4.8732997930000002</v>
      </c>
      <c r="N7516">
        <v>40.163190460000003</v>
      </c>
      <c r="O7516">
        <v>9.3721329939999993</v>
      </c>
      <c r="P7516">
        <v>181.68785080000001</v>
      </c>
      <c r="Q7516">
        <v>134.38323800000001</v>
      </c>
    </row>
    <row r="7517" spans="1:17">
      <c r="A7517" t="e">
        <v>#N/A</v>
      </c>
      <c r="B7517" s="14" t="s">
        <v>18539</v>
      </c>
      <c r="C7517">
        <v>258.30826939999997</v>
      </c>
      <c r="D7517">
        <v>21.194048370000001</v>
      </c>
      <c r="E7517">
        <v>22.052546979999999</v>
      </c>
      <c r="F7517">
        <v>18.231522309999999</v>
      </c>
      <c r="G7517">
        <v>18.172408780000001</v>
      </c>
      <c r="H7517">
        <v>39.191953390000002</v>
      </c>
      <c r="I7517">
        <v>90.686075880000004</v>
      </c>
      <c r="J7517">
        <v>39.618420389999997</v>
      </c>
      <c r="K7517">
        <v>102.7146295</v>
      </c>
      <c r="L7517">
        <v>147.0941516</v>
      </c>
      <c r="M7517">
        <v>70.396289420000002</v>
      </c>
      <c r="N7517">
        <v>39.704424230000001</v>
      </c>
      <c r="O7517">
        <v>114.7814898</v>
      </c>
      <c r="P7517">
        <v>28.70698338</v>
      </c>
      <c r="Q7517">
        <v>49.32484092</v>
      </c>
    </row>
    <row r="7518" spans="1:17">
      <c r="A7518" t="s">
        <v>18540</v>
      </c>
      <c r="B7518" s="14" t="s">
        <v>4634</v>
      </c>
      <c r="C7518">
        <v>8.6654804460000001</v>
      </c>
      <c r="D7518">
        <v>3.466114283</v>
      </c>
      <c r="E7518">
        <v>3.073006651</v>
      </c>
      <c r="F7518">
        <v>2.5884369399999998</v>
      </c>
      <c r="G7518">
        <v>1.9397340679999999</v>
      </c>
      <c r="H7518">
        <v>2.3419419399999999</v>
      </c>
      <c r="I7518">
        <v>6.5525391669999999</v>
      </c>
      <c r="J7518">
        <v>6.5097851369999997</v>
      </c>
      <c r="K7518">
        <v>3.6762998709999999</v>
      </c>
      <c r="L7518">
        <v>4.2079080209999997</v>
      </c>
      <c r="M7518">
        <v>1.232132789</v>
      </c>
      <c r="N7518">
        <v>3.7980821439999999</v>
      </c>
      <c r="O7518">
        <v>3.1989437039999999</v>
      </c>
      <c r="P7518">
        <v>4.6947937160000004</v>
      </c>
      <c r="Q7518">
        <v>2.9784652340000002</v>
      </c>
    </row>
    <row r="7519" spans="1:17">
      <c r="A7519" t="s">
        <v>18541</v>
      </c>
      <c r="B7519" s="14" t="s">
        <v>8632</v>
      </c>
      <c r="C7519">
        <v>9.9352285160000005</v>
      </c>
      <c r="D7519">
        <v>5.0378118890000003</v>
      </c>
      <c r="E7519">
        <v>2.5132820699999998</v>
      </c>
      <c r="F7519">
        <v>4.4929014370000004</v>
      </c>
      <c r="G7519">
        <v>3.1643805469999999</v>
      </c>
      <c r="H7519">
        <v>6.5714421639999996</v>
      </c>
      <c r="I7519">
        <v>3.8636635460000002</v>
      </c>
      <c r="J7519">
        <v>3.6525287899999999</v>
      </c>
      <c r="K7519">
        <v>10.96731027</v>
      </c>
      <c r="L7519">
        <v>7.881938635</v>
      </c>
      <c r="M7519">
        <v>6.3570443709999997</v>
      </c>
      <c r="N7519">
        <v>3.0074046210000001</v>
      </c>
      <c r="O7519">
        <v>4.645732003</v>
      </c>
      <c r="P7519">
        <v>3.6105624509999998</v>
      </c>
      <c r="Q7519">
        <v>3.2631248529999999</v>
      </c>
    </row>
    <row r="7520" spans="1:17">
      <c r="A7520" t="s">
        <v>18542</v>
      </c>
      <c r="B7520" s="14" t="s">
        <v>2617</v>
      </c>
      <c r="C7520">
        <v>10.355177279999999</v>
      </c>
      <c r="D7520">
        <v>0.109238976</v>
      </c>
      <c r="E7520">
        <v>0.36722174699999999</v>
      </c>
      <c r="F7520">
        <v>0.402726164</v>
      </c>
      <c r="G7520">
        <v>0.468323769</v>
      </c>
      <c r="H7520">
        <v>0.75751611399999996</v>
      </c>
      <c r="I7520">
        <v>1.797756881</v>
      </c>
      <c r="J7520">
        <v>0.68762034500000002</v>
      </c>
      <c r="K7520">
        <v>1.6777226629999999</v>
      </c>
      <c r="L7520">
        <v>3.8946417160000002</v>
      </c>
      <c r="M7520">
        <v>3.78614177</v>
      </c>
      <c r="N7520">
        <v>1.276502813</v>
      </c>
      <c r="O7520">
        <v>5.461016001</v>
      </c>
      <c r="P7520">
        <v>0.66583062900000001</v>
      </c>
      <c r="Q7520">
        <v>2.0338521470000002</v>
      </c>
    </row>
    <row r="7521" spans="1:17">
      <c r="A7521" t="s">
        <v>18543</v>
      </c>
      <c r="B7521" s="14" t="s">
        <v>18544</v>
      </c>
      <c r="C7521">
        <v>667.92277160000003</v>
      </c>
      <c r="D7521">
        <v>87.75345265</v>
      </c>
      <c r="E7521">
        <v>60.971657370000003</v>
      </c>
      <c r="F7521">
        <v>49.330530609999997</v>
      </c>
      <c r="G7521">
        <v>67.674522319999994</v>
      </c>
      <c r="H7521">
        <v>110.86161370000001</v>
      </c>
      <c r="I7521">
        <v>1136.8977829999999</v>
      </c>
      <c r="J7521">
        <v>377.95597659999999</v>
      </c>
      <c r="K7521">
        <v>1024.6662630000001</v>
      </c>
      <c r="L7521">
        <v>495.25535780000001</v>
      </c>
      <c r="M7521">
        <v>2426.7043870000002</v>
      </c>
      <c r="N7521">
        <v>255.31994589999999</v>
      </c>
      <c r="O7521">
        <v>2648.4882769999999</v>
      </c>
      <c r="P7521">
        <v>116.33163260000001</v>
      </c>
      <c r="Q7521">
        <v>1484.638565</v>
      </c>
    </row>
    <row r="7522" spans="1:17">
      <c r="A7522" t="e">
        <v>#N/A</v>
      </c>
      <c r="B7522" s="14" t="s">
        <v>18545</v>
      </c>
      <c r="C7522">
        <v>1.1970270489999999</v>
      </c>
      <c r="D7522">
        <v>0.53036314299999998</v>
      </c>
      <c r="E7522">
        <v>0.38204746899999997</v>
      </c>
      <c r="F7522">
        <v>0.48881617799999999</v>
      </c>
      <c r="G7522">
        <v>0.41340833300000002</v>
      </c>
      <c r="H7522">
        <v>0</v>
      </c>
      <c r="I7522">
        <v>1.745647986</v>
      </c>
      <c r="J7522">
        <v>0.60699029199999999</v>
      </c>
      <c r="K7522">
        <v>0</v>
      </c>
      <c r="L7522">
        <v>0.75635070999999998</v>
      </c>
      <c r="M7522">
        <v>0</v>
      </c>
      <c r="N7522">
        <v>0.73779924500000005</v>
      </c>
      <c r="O7522">
        <v>1.3256814210000001</v>
      </c>
      <c r="P7522">
        <v>0.179591997</v>
      </c>
      <c r="Q7522">
        <v>0.82287496299999996</v>
      </c>
    </row>
    <row r="7523" spans="1:17">
      <c r="A7523" t="e">
        <v>#N/A</v>
      </c>
      <c r="B7523" s="14" t="s">
        <v>18546</v>
      </c>
      <c r="C7523">
        <v>3.5910811479999998</v>
      </c>
      <c r="D7523">
        <v>0</v>
      </c>
      <c r="E7523">
        <v>0</v>
      </c>
      <c r="F7523">
        <v>0.48881617799999999</v>
      </c>
      <c r="G7523">
        <v>0</v>
      </c>
      <c r="H7523">
        <v>0</v>
      </c>
      <c r="I7523">
        <v>0</v>
      </c>
      <c r="J7523">
        <v>0</v>
      </c>
      <c r="K7523">
        <v>2.4436395310000001</v>
      </c>
      <c r="L7523">
        <v>5.6726303260000002</v>
      </c>
      <c r="M7523">
        <v>3.4466236220000002</v>
      </c>
      <c r="N7523">
        <v>0</v>
      </c>
      <c r="O7523">
        <v>0</v>
      </c>
      <c r="P7523">
        <v>0</v>
      </c>
      <c r="Q7523">
        <v>0</v>
      </c>
    </row>
    <row r="7524" spans="1:17">
      <c r="A7524" t="s">
        <v>18543</v>
      </c>
      <c r="B7524" s="14" t="s">
        <v>8448</v>
      </c>
      <c r="C7524">
        <v>43.266366390000002</v>
      </c>
      <c r="D7524">
        <v>17.169560529999998</v>
      </c>
      <c r="E7524">
        <v>25.376630120000002</v>
      </c>
      <c r="F7524">
        <v>13.827278160000001</v>
      </c>
      <c r="G7524">
        <v>32.245661689999999</v>
      </c>
      <c r="H7524">
        <v>8.6695683399999997</v>
      </c>
      <c r="I7524">
        <v>123.6319536</v>
      </c>
      <c r="J7524">
        <v>19.157382250000001</v>
      </c>
      <c r="K7524">
        <v>69.522150690000004</v>
      </c>
      <c r="L7524">
        <v>37.956494560000003</v>
      </c>
      <c r="M7524">
        <v>208.95351959999999</v>
      </c>
      <c r="N7524">
        <v>65.424622510000006</v>
      </c>
      <c r="O7524">
        <v>138.19413589999999</v>
      </c>
      <c r="P7524">
        <v>64.047752799999998</v>
      </c>
      <c r="Q7524">
        <v>27.58742663</v>
      </c>
    </row>
    <row r="7525" spans="1:17">
      <c r="A7525" t="s">
        <v>17343</v>
      </c>
      <c r="B7525" s="14" t="s">
        <v>2334</v>
      </c>
      <c r="C7525">
        <v>1.487302516</v>
      </c>
      <c r="D7525">
        <v>7.4683789489999999</v>
      </c>
      <c r="E7525">
        <v>3.3228498389999999</v>
      </c>
      <c r="F7525">
        <v>4.7238538200000004</v>
      </c>
      <c r="G7525">
        <v>2.6539028359999999</v>
      </c>
      <c r="H7525">
        <v>7.996887547</v>
      </c>
      <c r="I7525">
        <v>0.722987461</v>
      </c>
      <c r="J7525">
        <v>1.948307674</v>
      </c>
      <c r="K7525">
        <v>1.79923839</v>
      </c>
      <c r="L7525">
        <v>4.072308445</v>
      </c>
      <c r="M7525">
        <v>0.951648779</v>
      </c>
      <c r="N7525">
        <v>1.34451291</v>
      </c>
      <c r="O7525">
        <v>2.7452586440000002</v>
      </c>
      <c r="P7525">
        <v>3.942184482</v>
      </c>
      <c r="Q7525">
        <v>3.4080655719999999</v>
      </c>
    </row>
    <row r="7526" spans="1:17">
      <c r="A7526" t="s">
        <v>18547</v>
      </c>
      <c r="B7526" s="14" t="s">
        <v>18548</v>
      </c>
      <c r="C7526">
        <v>191.1647968</v>
      </c>
      <c r="D7526">
        <v>2.9095009859999998</v>
      </c>
      <c r="E7526">
        <v>4.502220179</v>
      </c>
      <c r="F7526">
        <v>5.1645242830000004</v>
      </c>
      <c r="G7526">
        <v>2.5198917839999999</v>
      </c>
      <c r="H7526">
        <v>1.1208829419999999</v>
      </c>
      <c r="I7526">
        <v>42.561735349999999</v>
      </c>
      <c r="J7526">
        <v>7.3997049700000002</v>
      </c>
      <c r="K7526">
        <v>41.70593264</v>
      </c>
      <c r="L7526">
        <v>107.8801993</v>
      </c>
      <c r="M7526">
        <v>36.414857349999998</v>
      </c>
      <c r="N7526">
        <v>11.69268415</v>
      </c>
      <c r="O7526">
        <v>59.796195529999999</v>
      </c>
      <c r="P7526">
        <v>7.0059917030000003</v>
      </c>
      <c r="Q7526">
        <v>14.04412039</v>
      </c>
    </row>
    <row r="7527" spans="1:17">
      <c r="A7527" t="s">
        <v>18549</v>
      </c>
      <c r="B7527" s="14" t="s">
        <v>18550</v>
      </c>
      <c r="C7527">
        <v>14.71325555</v>
      </c>
      <c r="D7527">
        <v>0.37039531199999998</v>
      </c>
      <c r="E7527">
        <v>0.142301082</v>
      </c>
      <c r="F7527">
        <v>0.182069184</v>
      </c>
      <c r="G7527">
        <v>5.7743269E-2</v>
      </c>
      <c r="H7527">
        <v>0.256850099</v>
      </c>
      <c r="I7527">
        <v>2.4382532600000002</v>
      </c>
      <c r="J7527">
        <v>1.1445576049999999</v>
      </c>
      <c r="K7527">
        <v>1.9720599729999999</v>
      </c>
      <c r="L7527">
        <v>4.014476846</v>
      </c>
      <c r="M7527">
        <v>9.6282198349999994</v>
      </c>
      <c r="N7527">
        <v>0.824423448</v>
      </c>
      <c r="O7527">
        <v>14.81328227</v>
      </c>
      <c r="P7527">
        <v>0.35118597099999999</v>
      </c>
      <c r="Q7527">
        <v>6.6662866420000002</v>
      </c>
    </row>
    <row r="7528" spans="1:17">
      <c r="A7528" t="e">
        <v>#N/A</v>
      </c>
      <c r="B7528" s="14" t="s">
        <v>18551</v>
      </c>
      <c r="C7528">
        <v>1.2845235829999999</v>
      </c>
      <c r="D7528">
        <v>0</v>
      </c>
      <c r="E7528">
        <v>0.27331545200000001</v>
      </c>
      <c r="F7528">
        <v>0.262273066</v>
      </c>
      <c r="G7528">
        <v>0</v>
      </c>
      <c r="H7528">
        <v>0</v>
      </c>
      <c r="I7528">
        <v>1.8732458949999999</v>
      </c>
      <c r="J7528">
        <v>0.24425931300000001</v>
      </c>
      <c r="K7528">
        <v>0.87408567999999998</v>
      </c>
      <c r="L7528">
        <v>1.2174540979999999</v>
      </c>
      <c r="M7528">
        <v>0</v>
      </c>
      <c r="N7528">
        <v>7.9172857999999999E-2</v>
      </c>
      <c r="O7528">
        <v>2.1338728929999999</v>
      </c>
      <c r="P7528">
        <v>0.19271925100000001</v>
      </c>
      <c r="Q7528">
        <v>0</v>
      </c>
    </row>
    <row r="7529" spans="1:17">
      <c r="A7529" t="s">
        <v>18552</v>
      </c>
      <c r="B7529" s="14" t="s">
        <v>18553</v>
      </c>
      <c r="C7529">
        <v>2.3598533260000001</v>
      </c>
      <c r="D7529">
        <v>0</v>
      </c>
      <c r="E7529">
        <v>0</v>
      </c>
      <c r="F7529">
        <v>0</v>
      </c>
      <c r="G7529">
        <v>0</v>
      </c>
      <c r="H7529">
        <v>0</v>
      </c>
      <c r="I7529">
        <v>3.4414203149999998</v>
      </c>
      <c r="J7529">
        <v>0</v>
      </c>
      <c r="K7529">
        <v>0</v>
      </c>
      <c r="L7529">
        <v>0</v>
      </c>
      <c r="M7529">
        <v>4.529848189</v>
      </c>
      <c r="N7529">
        <v>0.72725925599999997</v>
      </c>
      <c r="O7529">
        <v>6.5337155730000003</v>
      </c>
      <c r="P7529">
        <v>0.177026397</v>
      </c>
      <c r="Q7529">
        <v>0.81111960599999999</v>
      </c>
    </row>
    <row r="7530" spans="1:17">
      <c r="A7530" t="s">
        <v>18554</v>
      </c>
      <c r="B7530" s="14" t="s">
        <v>18555</v>
      </c>
      <c r="C7530">
        <v>242.92607760000001</v>
      </c>
      <c r="D7530">
        <v>47.358308860000001</v>
      </c>
      <c r="E7530">
        <v>48.070561009999999</v>
      </c>
      <c r="F7530">
        <v>26.45358139</v>
      </c>
      <c r="G7530">
        <v>36.075956619999999</v>
      </c>
      <c r="H7530">
        <v>57.844153259999999</v>
      </c>
      <c r="I7530">
        <v>106.2791568</v>
      </c>
      <c r="J7530">
        <v>86.228326730000006</v>
      </c>
      <c r="K7530">
        <v>105.7952174</v>
      </c>
      <c r="L7530">
        <v>132.00544450000001</v>
      </c>
      <c r="M7530">
        <v>27.978474110000001</v>
      </c>
      <c r="N7530">
        <v>64.683293809999995</v>
      </c>
      <c r="O7530">
        <v>102.2334319</v>
      </c>
      <c r="P7530">
        <v>51.754187969999997</v>
      </c>
      <c r="Q7530">
        <v>50.098563910000003</v>
      </c>
    </row>
    <row r="7531" spans="1:17">
      <c r="A7531" t="s">
        <v>18556</v>
      </c>
      <c r="B7531" s="14" t="s">
        <v>1486</v>
      </c>
      <c r="C7531">
        <v>9.5020642760000005</v>
      </c>
      <c r="D7531">
        <v>9.9745818669999995</v>
      </c>
      <c r="E7531">
        <v>10.295672160000001</v>
      </c>
      <c r="F7531">
        <v>11.242772090000001</v>
      </c>
      <c r="G7531">
        <v>8.8352311950000004</v>
      </c>
      <c r="H7531">
        <v>18.527302299999999</v>
      </c>
      <c r="I7531">
        <v>4.9032625730000001</v>
      </c>
      <c r="J7531">
        <v>8.5061900569999995</v>
      </c>
      <c r="K7531">
        <v>9.8812420929999991</v>
      </c>
      <c r="L7531">
        <v>9.0521123919999997</v>
      </c>
      <c r="M7531">
        <v>10.101962329999999</v>
      </c>
      <c r="N7531">
        <v>6.1269983320000003</v>
      </c>
      <c r="O7531">
        <v>10.03763738</v>
      </c>
      <c r="P7531">
        <v>11.20749423</v>
      </c>
      <c r="Q7531">
        <v>10.451240240000001</v>
      </c>
    </row>
    <row r="7532" spans="1:17">
      <c r="A7532" t="s">
        <v>18557</v>
      </c>
      <c r="B7532" s="14" t="s">
        <v>6603</v>
      </c>
      <c r="C7532">
        <v>87.428300919999998</v>
      </c>
      <c r="D7532">
        <v>3.9366455299999998</v>
      </c>
      <c r="E7532">
        <v>6.1252533180000004</v>
      </c>
      <c r="F7532">
        <v>4.5474207260000004</v>
      </c>
      <c r="G7532">
        <v>3.9277349400000001</v>
      </c>
      <c r="H7532">
        <v>9.8275003590000001</v>
      </c>
      <c r="I7532">
        <v>24.87773722</v>
      </c>
      <c r="J7532">
        <v>11.35364371</v>
      </c>
      <c r="K7532">
        <v>20.95950143</v>
      </c>
      <c r="L7532">
        <v>43.115895899999998</v>
      </c>
      <c r="M7532">
        <v>27.288242100000001</v>
      </c>
      <c r="N7532">
        <v>12.091780399999999</v>
      </c>
      <c r="O7532">
        <v>51.95484673</v>
      </c>
      <c r="P7532">
        <v>6.0786172629999999</v>
      </c>
      <c r="Q7532">
        <v>14.170161800000001</v>
      </c>
    </row>
    <row r="7533" spans="1:17">
      <c r="A7533" t="s">
        <v>18558</v>
      </c>
      <c r="B7533" s="14" t="s">
        <v>1459</v>
      </c>
      <c r="C7533">
        <v>23.391124269999999</v>
      </c>
      <c r="D7533">
        <v>3.3950492190000001</v>
      </c>
      <c r="E7533">
        <v>7.4655955699999996</v>
      </c>
      <c r="F7533">
        <v>3.9525370639999999</v>
      </c>
      <c r="G7533">
        <v>7.9391356200000001</v>
      </c>
      <c r="H7533">
        <v>9.2932579900000007</v>
      </c>
      <c r="I7533">
        <v>8.2338669660000008</v>
      </c>
      <c r="J7533">
        <v>18.303069069999999</v>
      </c>
      <c r="K7533">
        <v>18.661387829999999</v>
      </c>
      <c r="L7533">
        <v>30.579022850000001</v>
      </c>
      <c r="M7533">
        <v>6.1931518209999998</v>
      </c>
      <c r="N7533">
        <v>5.9657985829999998</v>
      </c>
      <c r="O7533">
        <v>14.292502819999999</v>
      </c>
      <c r="P7533">
        <v>3.7514383059999998</v>
      </c>
      <c r="Q7533">
        <v>7.7626681069999997</v>
      </c>
    </row>
    <row r="7534" spans="1:17">
      <c r="A7534" t="s">
        <v>18559</v>
      </c>
      <c r="B7534" s="14" t="s">
        <v>8531</v>
      </c>
      <c r="C7534">
        <v>5.8793596600000004</v>
      </c>
      <c r="D7534">
        <v>14.41705112</v>
      </c>
      <c r="E7534">
        <v>13.911816910000001</v>
      </c>
      <c r="F7534">
        <v>15.288403880000001</v>
      </c>
      <c r="G7534">
        <v>12.14805563</v>
      </c>
      <c r="H7534">
        <v>25.305156759999999</v>
      </c>
      <c r="I7534">
        <v>4.4348199939999997</v>
      </c>
      <c r="J7534">
        <v>12.6962881</v>
      </c>
      <c r="K7534">
        <v>11.95627917</v>
      </c>
      <c r="L7534">
        <v>8.0703400510000005</v>
      </c>
      <c r="M7534">
        <v>8.5615687420000004</v>
      </c>
      <c r="N7534">
        <v>6.8227414719999997</v>
      </c>
      <c r="O7534">
        <v>2.469789392</v>
      </c>
      <c r="P7534">
        <v>15.36053793</v>
      </c>
      <c r="Q7534">
        <v>13.797395359999999</v>
      </c>
    </row>
    <row r="7535" spans="1:17">
      <c r="A7535" t="s">
        <v>18560</v>
      </c>
      <c r="B7535" s="14" t="s">
        <v>6335</v>
      </c>
      <c r="C7535">
        <v>50.035520470000002</v>
      </c>
      <c r="D7535">
        <v>26.50651616</v>
      </c>
      <c r="E7535">
        <v>29.508890359999999</v>
      </c>
      <c r="F7535">
        <v>22.998822629999999</v>
      </c>
      <c r="G7535">
        <v>21.28744403</v>
      </c>
      <c r="H7535">
        <v>14.62117499</v>
      </c>
      <c r="I7535">
        <v>30.66761739</v>
      </c>
      <c r="J7535">
        <v>32.220712710000001</v>
      </c>
      <c r="K7535">
        <v>43.75237534</v>
      </c>
      <c r="L7535">
        <v>43.299252019999997</v>
      </c>
      <c r="M7535">
        <v>19.487494399999999</v>
      </c>
      <c r="N7535">
        <v>24.135557389999999</v>
      </c>
      <c r="O7535">
        <v>37.74525766</v>
      </c>
      <c r="P7535">
        <v>27.09016776</v>
      </c>
      <c r="Q7535">
        <v>32.402056260000002</v>
      </c>
    </row>
    <row r="7536" spans="1:17">
      <c r="A7536" t="s">
        <v>18561</v>
      </c>
      <c r="B7536" s="14" t="s">
        <v>7753</v>
      </c>
      <c r="C7536">
        <v>17.97909361</v>
      </c>
      <c r="D7536">
        <v>3.8622751289999999</v>
      </c>
      <c r="E7536">
        <v>7.5930674500000004</v>
      </c>
      <c r="F7536">
        <v>4.7462890099999999</v>
      </c>
      <c r="G7536">
        <v>8.5613157159999993</v>
      </c>
      <c r="H7536">
        <v>20.296410059999999</v>
      </c>
      <c r="I7536">
        <v>16.68498636</v>
      </c>
      <c r="J7536">
        <v>22.101493470000001</v>
      </c>
      <c r="K7536">
        <v>5.9317898910000002</v>
      </c>
      <c r="L7536">
        <v>7.5734853419999997</v>
      </c>
      <c r="M7536">
        <v>4.1832371139999998</v>
      </c>
      <c r="N7536">
        <v>4.0296687000000002</v>
      </c>
      <c r="O7536">
        <v>6.6371517039999999</v>
      </c>
      <c r="P7536">
        <v>4.4957231550000003</v>
      </c>
      <c r="Q7536">
        <v>5.2433853170000004</v>
      </c>
    </row>
    <row r="7537" spans="1:17">
      <c r="A7537" t="s">
        <v>18562</v>
      </c>
      <c r="B7537" s="14" t="s">
        <v>18563</v>
      </c>
      <c r="C7537">
        <v>0</v>
      </c>
      <c r="D7537">
        <v>9.9119871999999998E-2</v>
      </c>
      <c r="E7537">
        <v>9.5201428000000005E-2</v>
      </c>
      <c r="F7537">
        <v>0.121806848</v>
      </c>
      <c r="G7537">
        <v>0.15452424200000001</v>
      </c>
      <c r="H7537">
        <v>0</v>
      </c>
      <c r="I7537">
        <v>0</v>
      </c>
      <c r="J7537">
        <v>5.6720382E-2</v>
      </c>
      <c r="K7537">
        <v>0.40594950699999999</v>
      </c>
      <c r="L7537">
        <v>0.28270963700000001</v>
      </c>
      <c r="M7537">
        <v>0.85885529000000005</v>
      </c>
      <c r="N7537">
        <v>0.33093053900000002</v>
      </c>
      <c r="O7537">
        <v>0.49551472400000002</v>
      </c>
      <c r="P7537">
        <v>0.13425620599999999</v>
      </c>
      <c r="Q7537">
        <v>0</v>
      </c>
    </row>
    <row r="7538" spans="1:17">
      <c r="A7538" t="s">
        <v>18564</v>
      </c>
      <c r="B7538" s="14" t="s">
        <v>18565</v>
      </c>
      <c r="C7538">
        <v>0</v>
      </c>
      <c r="D7538">
        <v>0</v>
      </c>
      <c r="E7538">
        <v>0</v>
      </c>
      <c r="F7538">
        <v>0.28680541100000001</v>
      </c>
      <c r="G7538">
        <v>1.091524554</v>
      </c>
      <c r="H7538">
        <v>0</v>
      </c>
      <c r="I7538">
        <v>0</v>
      </c>
      <c r="J7538">
        <v>1.0684267890000001</v>
      </c>
      <c r="K7538">
        <v>0</v>
      </c>
      <c r="L7538">
        <v>3.9939948209999998</v>
      </c>
      <c r="M7538">
        <v>0</v>
      </c>
      <c r="N7538">
        <v>0.25973544799999998</v>
      </c>
      <c r="O7538">
        <v>0</v>
      </c>
      <c r="P7538">
        <v>0.31611856700000002</v>
      </c>
      <c r="Q7538">
        <v>0</v>
      </c>
    </row>
    <row r="7539" spans="1:17">
      <c r="A7539" t="e">
        <v>#N/A</v>
      </c>
      <c r="B7539" s="14" t="s">
        <v>18566</v>
      </c>
      <c r="C7539">
        <v>0</v>
      </c>
      <c r="D7539">
        <v>0</v>
      </c>
      <c r="E7539">
        <v>0</v>
      </c>
      <c r="F7539">
        <v>0</v>
      </c>
      <c r="G7539">
        <v>0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0.80466544299999998</v>
      </c>
      <c r="Q7539">
        <v>0</v>
      </c>
    </row>
    <row r="7540" spans="1:17">
      <c r="A7540" t="e">
        <v>#N/A</v>
      </c>
      <c r="B7540" s="14" t="s">
        <v>18567</v>
      </c>
      <c r="C7540">
        <v>0</v>
      </c>
      <c r="D7540">
        <v>0.222597669</v>
      </c>
      <c r="E7540">
        <v>0</v>
      </c>
      <c r="F7540">
        <v>0</v>
      </c>
      <c r="G7540">
        <v>0.17351079699999999</v>
      </c>
      <c r="H7540">
        <v>0</v>
      </c>
      <c r="I7540">
        <v>1.465324952</v>
      </c>
      <c r="J7540">
        <v>0.76427609699999999</v>
      </c>
      <c r="K7540">
        <v>1.3674868419999999</v>
      </c>
      <c r="L7540">
        <v>4.444250523</v>
      </c>
      <c r="M7540">
        <v>3.8575349540000001</v>
      </c>
      <c r="N7540">
        <v>0.74318464100000003</v>
      </c>
      <c r="O7540">
        <v>6.6767896369999997</v>
      </c>
      <c r="P7540">
        <v>0.90451444000000003</v>
      </c>
      <c r="Q7540">
        <v>0</v>
      </c>
    </row>
    <row r="7541" spans="1:17">
      <c r="A7541" t="e">
        <v>#N/A</v>
      </c>
      <c r="B7541" s="14" t="s">
        <v>18568</v>
      </c>
      <c r="C7541">
        <v>0</v>
      </c>
      <c r="D7541">
        <v>0.34786175699999999</v>
      </c>
      <c r="E7541">
        <v>0</v>
      </c>
      <c r="F7541">
        <v>0.213740914</v>
      </c>
      <c r="G7541">
        <v>0</v>
      </c>
      <c r="H7541">
        <v>0</v>
      </c>
      <c r="I7541">
        <v>0</v>
      </c>
      <c r="J7541">
        <v>2.7868470620000001</v>
      </c>
      <c r="K7541">
        <v>0</v>
      </c>
      <c r="L7541">
        <v>3.9686843340000002</v>
      </c>
      <c r="M7541">
        <v>0</v>
      </c>
      <c r="N7541">
        <v>0.19356710199999999</v>
      </c>
      <c r="O7541">
        <v>0</v>
      </c>
      <c r="P7541">
        <v>0</v>
      </c>
      <c r="Q7541">
        <v>0</v>
      </c>
    </row>
    <row r="7542" spans="1:17">
      <c r="A7542" t="e">
        <v>#N/A</v>
      </c>
      <c r="B7542" s="14" t="s">
        <v>18569</v>
      </c>
      <c r="C7542">
        <v>1.260348928</v>
      </c>
      <c r="D7542">
        <v>0.27920948800000001</v>
      </c>
      <c r="E7542">
        <v>0.26817167200000003</v>
      </c>
      <c r="F7542">
        <v>0</v>
      </c>
      <c r="G7542">
        <v>0</v>
      </c>
      <c r="H7542">
        <v>0.16134784999999999</v>
      </c>
      <c r="I7542">
        <v>0.61266383999999996</v>
      </c>
      <c r="J7542">
        <v>0.213033215</v>
      </c>
      <c r="K7542">
        <v>0.19058565399999999</v>
      </c>
      <c r="L7542">
        <v>1.061814832</v>
      </c>
      <c r="M7542">
        <v>0</v>
      </c>
      <c r="N7542">
        <v>0</v>
      </c>
      <c r="O7542">
        <v>0</v>
      </c>
      <c r="P7542">
        <v>0</v>
      </c>
      <c r="Q7542">
        <v>0.86640446199999999</v>
      </c>
    </row>
    <row r="7543" spans="1:17">
      <c r="A7543" t="e">
        <v>#N/A</v>
      </c>
      <c r="B7543" s="14" t="s">
        <v>18570</v>
      </c>
      <c r="C7543">
        <v>2.196671979</v>
      </c>
      <c r="D7543">
        <v>0</v>
      </c>
      <c r="E7543">
        <v>0</v>
      </c>
      <c r="F7543">
        <v>0</v>
      </c>
      <c r="G7543">
        <v>0</v>
      </c>
      <c r="H7543">
        <v>0</v>
      </c>
      <c r="I7543">
        <v>0</v>
      </c>
      <c r="J7543">
        <v>0.55694587900000003</v>
      </c>
      <c r="K7543">
        <v>1.9930393340000001</v>
      </c>
      <c r="L7543">
        <v>2.7759680320000002</v>
      </c>
      <c r="M7543">
        <v>0</v>
      </c>
      <c r="N7543">
        <v>0.812364062</v>
      </c>
      <c r="O7543">
        <v>7.29829931</v>
      </c>
      <c r="P7543">
        <v>0.329570421</v>
      </c>
      <c r="Q7543">
        <v>4.53018929</v>
      </c>
    </row>
    <row r="7544" spans="1:17">
      <c r="A7544" t="e">
        <v>#N/A</v>
      </c>
      <c r="B7544" s="14" t="s">
        <v>18571</v>
      </c>
      <c r="C7544">
        <v>2.3071191729999998</v>
      </c>
      <c r="D7544">
        <v>0</v>
      </c>
      <c r="E7544">
        <v>0</v>
      </c>
      <c r="F7544">
        <v>0.31404391300000001</v>
      </c>
      <c r="G7544">
        <v>0</v>
      </c>
      <c r="H7544">
        <v>0</v>
      </c>
      <c r="I7544">
        <v>0</v>
      </c>
      <c r="J7544">
        <v>0</v>
      </c>
      <c r="K7544">
        <v>0</v>
      </c>
      <c r="L7544">
        <v>1.4577709219999999</v>
      </c>
      <c r="M7544">
        <v>0</v>
      </c>
      <c r="N7544">
        <v>0.28440306100000001</v>
      </c>
      <c r="O7544">
        <v>0</v>
      </c>
      <c r="P7544">
        <v>0.346141001</v>
      </c>
      <c r="Q7544">
        <v>0</v>
      </c>
    </row>
    <row r="7545" spans="1:17">
      <c r="A7545" t="e">
        <v>#N/A</v>
      </c>
      <c r="B7545" s="14" t="s">
        <v>18572</v>
      </c>
      <c r="C7545">
        <v>0</v>
      </c>
      <c r="D7545">
        <v>0</v>
      </c>
      <c r="E7545">
        <v>0.19880298199999999</v>
      </c>
      <c r="F7545">
        <v>0</v>
      </c>
      <c r="G7545">
        <v>0</v>
      </c>
      <c r="H7545">
        <v>0.71766939500000004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2.5691571240000002</v>
      </c>
    </row>
    <row r="7546" spans="1:17">
      <c r="A7546" t="e">
        <v>#N/A</v>
      </c>
      <c r="B7546" s="14" t="s">
        <v>18573</v>
      </c>
      <c r="C7546">
        <v>0.97170431099999999</v>
      </c>
      <c r="D7546">
        <v>0</v>
      </c>
      <c r="E7546">
        <v>0</v>
      </c>
      <c r="F7546">
        <v>0</v>
      </c>
      <c r="G7546">
        <v>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</row>
    <row r="7547" spans="1:17">
      <c r="A7547" t="e">
        <v>#N/A</v>
      </c>
      <c r="B7547" s="14" t="s">
        <v>18574</v>
      </c>
      <c r="C7547">
        <v>0</v>
      </c>
      <c r="D7547">
        <v>0</v>
      </c>
      <c r="E7547">
        <v>0</v>
      </c>
      <c r="F7547">
        <v>0</v>
      </c>
      <c r="G7547">
        <v>0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</row>
    <row r="7548" spans="1:17">
      <c r="A7548" t="s">
        <v>18575</v>
      </c>
      <c r="B7548" s="14" t="s">
        <v>9463</v>
      </c>
      <c r="C7548">
        <v>86.018920519999995</v>
      </c>
      <c r="D7548">
        <v>5.9820028890000003</v>
      </c>
      <c r="E7548">
        <v>4.6053008909999997</v>
      </c>
      <c r="F7548">
        <v>3.3156136100000002</v>
      </c>
      <c r="G7548">
        <v>4.3744370159999999</v>
      </c>
      <c r="H7548">
        <v>7.9649934330000001</v>
      </c>
      <c r="I7548">
        <v>12.178939440000001</v>
      </c>
      <c r="J7548">
        <v>5.5405509180000001</v>
      </c>
      <c r="K7548">
        <v>20.710950029999999</v>
      </c>
      <c r="L7548">
        <v>30.957610460000001</v>
      </c>
      <c r="M7548">
        <v>27.252372829999999</v>
      </c>
      <c r="N7548">
        <v>3.912051811</v>
      </c>
      <c r="O7548">
        <v>38.691399599999997</v>
      </c>
      <c r="P7548">
        <v>3.8633162240000001</v>
      </c>
      <c r="Q7548">
        <v>24.016466940000001</v>
      </c>
    </row>
    <row r="7549" spans="1:17">
      <c r="A7549" t="e">
        <v>#N/A</v>
      </c>
      <c r="B7549" s="14" t="s">
        <v>18576</v>
      </c>
      <c r="C7549">
        <v>0</v>
      </c>
      <c r="D7549">
        <v>0</v>
      </c>
      <c r="E7549">
        <v>0</v>
      </c>
      <c r="F7549">
        <v>0</v>
      </c>
      <c r="G7549">
        <v>0</v>
      </c>
      <c r="H7549">
        <v>0</v>
      </c>
      <c r="I7549">
        <v>0</v>
      </c>
      <c r="J7549">
        <v>0.489279558</v>
      </c>
      <c r="K7549">
        <v>0</v>
      </c>
      <c r="L7549">
        <v>2.4387008880000001</v>
      </c>
      <c r="M7549">
        <v>0</v>
      </c>
      <c r="N7549">
        <v>0</v>
      </c>
      <c r="O7549">
        <v>0</v>
      </c>
      <c r="P7549">
        <v>0.57905830999999997</v>
      </c>
      <c r="Q7549">
        <v>0</v>
      </c>
    </row>
    <row r="7550" spans="1:17">
      <c r="A7550" t="e">
        <v>#N/A</v>
      </c>
      <c r="B7550" s="14" t="s">
        <v>18577</v>
      </c>
      <c r="C7550">
        <v>0</v>
      </c>
      <c r="D7550">
        <v>0.130510188</v>
      </c>
      <c r="E7550">
        <v>0</v>
      </c>
      <c r="F7550">
        <v>0</v>
      </c>
      <c r="G7550">
        <v>0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7.2622179999999995E-2</v>
      </c>
      <c r="O7550">
        <v>0</v>
      </c>
      <c r="P7550">
        <v>8.8386932000000001E-2</v>
      </c>
      <c r="Q7550">
        <v>0</v>
      </c>
    </row>
    <row r="7551" spans="1:17">
      <c r="A7551" t="s">
        <v>16985</v>
      </c>
      <c r="B7551" s="14" t="s">
        <v>18578</v>
      </c>
      <c r="C7551">
        <v>21.246267880000001</v>
      </c>
      <c r="D7551">
        <v>6.7659671020000003</v>
      </c>
      <c r="E7551">
        <v>5.3683197480000002</v>
      </c>
      <c r="F7551">
        <v>0.54225588899999999</v>
      </c>
      <c r="G7551">
        <v>2.9809266480000001</v>
      </c>
      <c r="H7551">
        <v>3.5698860269999999</v>
      </c>
      <c r="I7551">
        <v>7.7459621250000001</v>
      </c>
      <c r="J7551">
        <v>4.0400961540000004</v>
      </c>
      <c r="K7551">
        <v>6.6263751490000002</v>
      </c>
      <c r="L7551">
        <v>5.0342314139999997</v>
      </c>
      <c r="M7551">
        <v>10.19579978</v>
      </c>
      <c r="N7551">
        <v>1.9643015269999999</v>
      </c>
      <c r="O7551">
        <v>29.412224439999999</v>
      </c>
      <c r="P7551">
        <v>1.7930326430000001</v>
      </c>
      <c r="Q7551">
        <v>1.825671139</v>
      </c>
    </row>
    <row r="7552" spans="1:17">
      <c r="A7552" t="e">
        <v>#N/A</v>
      </c>
      <c r="B7552" s="14" t="s">
        <v>18579</v>
      </c>
      <c r="C7552">
        <v>5.1036992630000002</v>
      </c>
      <c r="D7552">
        <v>9.4220023E-2</v>
      </c>
      <c r="E7552">
        <v>4.5247640999999998E-2</v>
      </c>
      <c r="F7552">
        <v>0</v>
      </c>
      <c r="G7552">
        <v>0</v>
      </c>
      <c r="H7552">
        <v>0.16334185000000001</v>
      </c>
      <c r="I7552">
        <v>0.62023538099999997</v>
      </c>
      <c r="J7552">
        <v>0.161749473</v>
      </c>
      <c r="K7552">
        <v>1.5435278880000001</v>
      </c>
      <c r="L7552">
        <v>5.1059514979999996</v>
      </c>
      <c r="M7552">
        <v>0.81639900399999998</v>
      </c>
      <c r="N7552">
        <v>0.31457146000000002</v>
      </c>
      <c r="O7552">
        <v>4.2391769420000003</v>
      </c>
      <c r="P7552">
        <v>6.3809721E-2</v>
      </c>
      <c r="Q7552">
        <v>1.169482439</v>
      </c>
    </row>
    <row r="7553" spans="1:17">
      <c r="A7553" t="s">
        <v>18580</v>
      </c>
      <c r="B7553" s="14" t="s">
        <v>18581</v>
      </c>
      <c r="C7553">
        <v>178.58349490000001</v>
      </c>
      <c r="D7553">
        <v>22.871910530000001</v>
      </c>
      <c r="E7553">
        <v>19.295978609999999</v>
      </c>
      <c r="F7553">
        <v>33.044634189999996</v>
      </c>
      <c r="G7553">
        <v>16.382701860000001</v>
      </c>
      <c r="H7553">
        <v>17.14647961</v>
      </c>
      <c r="I7553">
        <v>56.969457920000004</v>
      </c>
      <c r="J7553">
        <v>23.700305060000002</v>
      </c>
      <c r="K7553">
        <v>32.912081980000004</v>
      </c>
      <c r="L7553">
        <v>54.65655976</v>
      </c>
      <c r="M7553">
        <v>37.493675889999999</v>
      </c>
      <c r="N7553">
        <v>16.51075067</v>
      </c>
      <c r="O7553">
        <v>37.083250550000002</v>
      </c>
      <c r="P7553">
        <v>17.583027319999999</v>
      </c>
      <c r="Q7553">
        <v>51.791082969999998</v>
      </c>
    </row>
    <row r="7554" spans="1:17">
      <c r="A7554" t="s">
        <v>18582</v>
      </c>
      <c r="B7554" s="14" t="s">
        <v>8928</v>
      </c>
      <c r="C7554">
        <v>14.03491715</v>
      </c>
      <c r="D7554">
        <v>8.3645844230000002</v>
      </c>
      <c r="E7554">
        <v>8.8663738290000005</v>
      </c>
      <c r="F7554">
        <v>10.008603129999999</v>
      </c>
      <c r="G7554">
        <v>7.0133324999999997</v>
      </c>
      <c r="H7554">
        <v>16.981460859999999</v>
      </c>
      <c r="I7554">
        <v>9.5997514059999993</v>
      </c>
      <c r="J7554">
        <v>8.3449755519999993</v>
      </c>
      <c r="K7554">
        <v>7.7755507489999998</v>
      </c>
      <c r="L7554">
        <v>8.9465483989999992</v>
      </c>
      <c r="M7554">
        <v>5.0066743139999996</v>
      </c>
      <c r="N7554">
        <v>6.6448529900000004</v>
      </c>
      <c r="O7554">
        <v>6.8775953400000001</v>
      </c>
      <c r="P7554">
        <v>7.9009676359999998</v>
      </c>
      <c r="Q7554">
        <v>9.5626732519999997</v>
      </c>
    </row>
    <row r="7555" spans="1:17">
      <c r="A7555" t="s">
        <v>18583</v>
      </c>
      <c r="B7555" s="14" t="s">
        <v>18584</v>
      </c>
      <c r="C7555">
        <v>3.196395758</v>
      </c>
      <c r="D7555">
        <v>0.141621737</v>
      </c>
      <c r="E7555">
        <v>0.61210391799999997</v>
      </c>
      <c r="F7555">
        <v>0.17403672000000001</v>
      </c>
      <c r="G7555">
        <v>0.44156617599999998</v>
      </c>
      <c r="H7555">
        <v>0</v>
      </c>
      <c r="I7555">
        <v>0.93227330500000005</v>
      </c>
      <c r="J7555">
        <v>2.9174997770000002</v>
      </c>
      <c r="K7555">
        <v>2.3200705560000001</v>
      </c>
      <c r="L7555">
        <v>1.2118002859999999</v>
      </c>
      <c r="M7555">
        <v>0</v>
      </c>
      <c r="N7555">
        <v>0.55163627800000004</v>
      </c>
      <c r="O7555">
        <v>0.70798775599999997</v>
      </c>
      <c r="P7555">
        <v>1.055033484</v>
      </c>
      <c r="Q7555">
        <v>0.87892217399999994</v>
      </c>
    </row>
    <row r="7556" spans="1:17">
      <c r="A7556" t="s">
        <v>18585</v>
      </c>
      <c r="B7556" s="14" t="s">
        <v>18586</v>
      </c>
      <c r="C7556">
        <v>17.550880469999999</v>
      </c>
      <c r="D7556">
        <v>0.46844670799999999</v>
      </c>
      <c r="E7556">
        <v>0.44992789500000002</v>
      </c>
      <c r="F7556">
        <v>0.37418340300000003</v>
      </c>
      <c r="G7556">
        <v>0.32863104799999998</v>
      </c>
      <c r="H7556">
        <v>0.406054625</v>
      </c>
      <c r="I7556">
        <v>0.61674199200000002</v>
      </c>
      <c r="J7556">
        <v>1.3939331580000001</v>
      </c>
      <c r="K7556">
        <v>3.6452311829999999</v>
      </c>
      <c r="L7556">
        <v>6.1460756630000004</v>
      </c>
      <c r="M7556">
        <v>3.653103378</v>
      </c>
      <c r="N7556">
        <v>0.99053232000000002</v>
      </c>
      <c r="O7556">
        <v>3.5127503080000002</v>
      </c>
      <c r="P7556">
        <v>0.41242709100000002</v>
      </c>
      <c r="Q7556">
        <v>1.4536193660000001</v>
      </c>
    </row>
    <row r="7557" spans="1:17">
      <c r="A7557" t="s">
        <v>18587</v>
      </c>
      <c r="B7557" s="14" t="s">
        <v>1308</v>
      </c>
      <c r="C7557">
        <v>14.59273258</v>
      </c>
      <c r="D7557">
        <v>0.395117418</v>
      </c>
      <c r="E7557">
        <v>0.89699405899999995</v>
      </c>
      <c r="F7557">
        <v>0.86075404700000002</v>
      </c>
      <c r="G7557">
        <v>0.69996994000000001</v>
      </c>
      <c r="H7557">
        <v>2.366308434</v>
      </c>
      <c r="I7557">
        <v>0.47290817099999999</v>
      </c>
      <c r="J7557">
        <v>1.0688462729999999</v>
      </c>
      <c r="K7557">
        <v>1.3239978610000001</v>
      </c>
      <c r="L7557">
        <v>3.5857616110000001</v>
      </c>
      <c r="M7557">
        <v>0.93371429100000003</v>
      </c>
      <c r="N7557">
        <v>0.55964983999999995</v>
      </c>
      <c r="O7557">
        <v>5.2074764870000001</v>
      </c>
      <c r="P7557">
        <v>0.19461088100000001</v>
      </c>
      <c r="Q7557">
        <v>1.560457821</v>
      </c>
    </row>
    <row r="7558" spans="1:17">
      <c r="A7558" t="s">
        <v>18588</v>
      </c>
      <c r="B7558" s="14" t="s">
        <v>2356</v>
      </c>
      <c r="C7558">
        <v>5.0509382479999996</v>
      </c>
      <c r="D7558">
        <v>1.2255187940000001</v>
      </c>
      <c r="E7558">
        <v>1.7400181779999999</v>
      </c>
      <c r="F7558">
        <v>1.1458853330000001</v>
      </c>
      <c r="G7558">
        <v>2.2012729690000001</v>
      </c>
      <c r="H7558">
        <v>1.477972616</v>
      </c>
      <c r="I7558">
        <v>7.7166384480000003</v>
      </c>
      <c r="J7558">
        <v>3.2320377059999998</v>
      </c>
      <c r="K7558">
        <v>8.7289783300000003</v>
      </c>
      <c r="L7558">
        <v>10.33429683</v>
      </c>
      <c r="M7558">
        <v>3.2318369429999998</v>
      </c>
      <c r="N7558">
        <v>1.512123205</v>
      </c>
      <c r="O7558">
        <v>2.397344677</v>
      </c>
      <c r="P7558">
        <v>1.9486307</v>
      </c>
      <c r="Q7558">
        <v>2.8108105170000002</v>
      </c>
    </row>
    <row r="7559" spans="1:17">
      <c r="A7559" t="e">
        <v>#N/A</v>
      </c>
      <c r="B7559" s="14" t="s">
        <v>18589</v>
      </c>
      <c r="C7559">
        <v>13.80261805</v>
      </c>
      <c r="D7559">
        <v>4.2808388690000001</v>
      </c>
      <c r="E7559">
        <v>4.3465561030000002</v>
      </c>
      <c r="F7559">
        <v>2.1042621559999999</v>
      </c>
      <c r="G7559">
        <v>5.3389364969999997</v>
      </c>
      <c r="H7559">
        <v>2.7565029050000001</v>
      </c>
      <c r="I7559">
        <v>4.0257256359999998</v>
      </c>
      <c r="J7559">
        <v>4.8293462209999998</v>
      </c>
      <c r="K7559">
        <v>22.291132439999998</v>
      </c>
      <c r="L7559">
        <v>16.396025089999998</v>
      </c>
      <c r="M7559">
        <v>8.4783254869999993</v>
      </c>
      <c r="N7559">
        <v>5.3086036590000001</v>
      </c>
      <c r="O7559">
        <v>13.45176736</v>
      </c>
      <c r="P7559">
        <v>5.3013252729999998</v>
      </c>
      <c r="Q7559">
        <v>12.1451064</v>
      </c>
    </row>
    <row r="7560" spans="1:17">
      <c r="A7560" t="s">
        <v>18590</v>
      </c>
      <c r="B7560" s="14" t="s">
        <v>5876</v>
      </c>
      <c r="C7560">
        <v>10.567832879999999</v>
      </c>
      <c r="D7560">
        <v>6.2889146870000001</v>
      </c>
      <c r="E7560">
        <v>4.607381299</v>
      </c>
      <c r="F7560">
        <v>5.6411300009999996</v>
      </c>
      <c r="G7560">
        <v>5.8681995740000001</v>
      </c>
      <c r="H7560">
        <v>19.41776441</v>
      </c>
      <c r="I7560">
        <v>5.741456372</v>
      </c>
      <c r="J7560">
        <v>4.0190645439999999</v>
      </c>
      <c r="K7560">
        <v>7.23814285</v>
      </c>
      <c r="L7560">
        <v>13.354732309999999</v>
      </c>
      <c r="M7560">
        <v>4.3752924049999997</v>
      </c>
      <c r="N7560">
        <v>3.1418475629999998</v>
      </c>
      <c r="O7560">
        <v>9.6382959279999998</v>
      </c>
      <c r="P7560">
        <v>6.8083659650000001</v>
      </c>
      <c r="Q7560">
        <v>9.5437806149999993</v>
      </c>
    </row>
    <row r="7561" spans="1:17">
      <c r="A7561" t="s">
        <v>18591</v>
      </c>
      <c r="B7561" s="14" t="s">
        <v>18592</v>
      </c>
      <c r="C7561">
        <v>23.472786190000001</v>
      </c>
      <c r="D7561">
        <v>8.7750136320000003</v>
      </c>
      <c r="E7561">
        <v>10.14495501</v>
      </c>
      <c r="F7561">
        <v>16.67444884</v>
      </c>
      <c r="G7561">
        <v>10.51327498</v>
      </c>
      <c r="H7561">
        <v>18.31140473</v>
      </c>
      <c r="I7561">
        <v>11.76684566</v>
      </c>
      <c r="J7561">
        <v>5.4863620729999996</v>
      </c>
      <c r="K7561">
        <v>10.98118653</v>
      </c>
      <c r="L7561">
        <v>12.050561050000001</v>
      </c>
      <c r="M7561">
        <v>26.752655820000001</v>
      </c>
      <c r="N7561">
        <v>4.4307269050000002</v>
      </c>
      <c r="O7561">
        <v>24.370875139999999</v>
      </c>
      <c r="P7561">
        <v>15.84747857</v>
      </c>
      <c r="Q7561">
        <v>41.348370690000003</v>
      </c>
    </row>
    <row r="7562" spans="1:17">
      <c r="A7562" t="s">
        <v>18593</v>
      </c>
      <c r="B7562" s="14" t="s">
        <v>280</v>
      </c>
      <c r="C7562">
        <v>54.841661790000003</v>
      </c>
      <c r="D7562">
        <v>1.0431186560000001</v>
      </c>
      <c r="E7562">
        <v>0.972414585</v>
      </c>
      <c r="F7562">
        <v>0.904850873</v>
      </c>
      <c r="G7562">
        <v>0.66960504700000001</v>
      </c>
      <c r="H7562">
        <v>3.6167456979999999</v>
      </c>
      <c r="I7562">
        <v>5.6549160110000001</v>
      </c>
      <c r="J7562">
        <v>0.94804067199999997</v>
      </c>
      <c r="K7562">
        <v>5.5286456639999999</v>
      </c>
      <c r="L7562">
        <v>12.95079385</v>
      </c>
      <c r="M7562">
        <v>10.101774130000001</v>
      </c>
      <c r="N7562">
        <v>1.024308811</v>
      </c>
      <c r="O7562">
        <v>23.92628238</v>
      </c>
      <c r="P7562">
        <v>0.249332954</v>
      </c>
      <c r="Q7562">
        <v>3.8080732689999999</v>
      </c>
    </row>
    <row r="7563" spans="1:17">
      <c r="A7563" t="s">
        <v>18594</v>
      </c>
      <c r="B7563" s="14" t="s">
        <v>8860</v>
      </c>
      <c r="C7563">
        <v>230.6632065</v>
      </c>
      <c r="D7563">
        <v>199.83289199999999</v>
      </c>
      <c r="E7563">
        <v>775.32170810000002</v>
      </c>
      <c r="F7563">
        <v>339.22529229999998</v>
      </c>
      <c r="G7563">
        <v>616.63106230000005</v>
      </c>
      <c r="H7563">
        <v>1538.5592099999999</v>
      </c>
      <c r="I7563">
        <v>179.17183499999999</v>
      </c>
      <c r="J7563">
        <v>175.34708749999999</v>
      </c>
      <c r="K7563">
        <v>265.7360276</v>
      </c>
      <c r="L7563">
        <v>359.10689710000003</v>
      </c>
      <c r="M7563">
        <v>109.5510311</v>
      </c>
      <c r="N7563">
        <v>125.85354030000001</v>
      </c>
      <c r="O7563">
        <v>115.8762608</v>
      </c>
      <c r="P7563">
        <v>41.980060289999997</v>
      </c>
      <c r="Q7563">
        <v>537.81433389999995</v>
      </c>
    </row>
    <row r="7564" spans="1:17">
      <c r="A7564" t="e">
        <v>#N/A</v>
      </c>
      <c r="B7564" s="14" t="s">
        <v>18595</v>
      </c>
      <c r="C7564">
        <v>44.29377693</v>
      </c>
      <c r="D7564">
        <v>0.28860454899999999</v>
      </c>
      <c r="E7564">
        <v>0</v>
      </c>
      <c r="F7564">
        <v>0.17733078999999999</v>
      </c>
      <c r="G7564">
        <v>0</v>
      </c>
      <c r="H7564">
        <v>0</v>
      </c>
      <c r="I7564">
        <v>0</v>
      </c>
      <c r="J7564">
        <v>0.49545343200000003</v>
      </c>
      <c r="K7564">
        <v>4.7279671270000003</v>
      </c>
      <c r="L7564">
        <v>15.63999654</v>
      </c>
      <c r="M7564">
        <v>2.5007048360000002</v>
      </c>
      <c r="N7564">
        <v>0.48178058000000001</v>
      </c>
      <c r="O7564">
        <v>8.6566578570000008</v>
      </c>
      <c r="P7564">
        <v>0.19545501300000001</v>
      </c>
      <c r="Q7564">
        <v>3.5822316989999998</v>
      </c>
    </row>
    <row r="7565" spans="1:17">
      <c r="A7565" t="e">
        <v>#N/A</v>
      </c>
      <c r="B7565" s="14" t="s">
        <v>18596</v>
      </c>
      <c r="C7565">
        <v>0</v>
      </c>
      <c r="D7565">
        <v>0.47158578400000001</v>
      </c>
      <c r="E7565">
        <v>0</v>
      </c>
      <c r="F7565">
        <v>0.28976216700000001</v>
      </c>
      <c r="G7565">
        <v>0</v>
      </c>
      <c r="H7565">
        <v>0</v>
      </c>
      <c r="I7565">
        <v>0</v>
      </c>
      <c r="J7565">
        <v>0.26986037499999999</v>
      </c>
      <c r="K7565">
        <v>0</v>
      </c>
      <c r="L7565">
        <v>0</v>
      </c>
      <c r="M7565">
        <v>0</v>
      </c>
      <c r="N7565">
        <v>0</v>
      </c>
      <c r="O7565">
        <v>2.3575262380000002</v>
      </c>
      <c r="P7565">
        <v>0.319377521</v>
      </c>
      <c r="Q7565">
        <v>0</v>
      </c>
    </row>
    <row r="7566" spans="1:17">
      <c r="A7566" t="s">
        <v>18597</v>
      </c>
      <c r="B7566" s="14" t="s">
        <v>1239</v>
      </c>
      <c r="C7566">
        <v>4.8755168180000004</v>
      </c>
      <c r="D7566">
        <v>4.5363789319999999</v>
      </c>
      <c r="E7566">
        <v>3.5232895399999999</v>
      </c>
      <c r="F7566">
        <v>3.4018357180000001</v>
      </c>
      <c r="G7566">
        <v>5.0951176159999996</v>
      </c>
      <c r="H7566">
        <v>7.0044156409999996</v>
      </c>
      <c r="I7566">
        <v>3.3706958930000002</v>
      </c>
      <c r="J7566">
        <v>2.7195129090000001</v>
      </c>
      <c r="K7566">
        <v>5.8816882699999997</v>
      </c>
      <c r="L7566">
        <v>6.3210018019999996</v>
      </c>
      <c r="M7566">
        <v>1.6637833310000001</v>
      </c>
      <c r="N7566">
        <v>1.486954211</v>
      </c>
      <c r="O7566">
        <v>2.7597591800000001</v>
      </c>
      <c r="P7566">
        <v>2.0427313640000002</v>
      </c>
      <c r="Q7566">
        <v>3.5253733650000001</v>
      </c>
    </row>
    <row r="7567" spans="1:17">
      <c r="A7567" t="s">
        <v>18598</v>
      </c>
      <c r="B7567" s="14" t="s">
        <v>18599</v>
      </c>
      <c r="C7567">
        <v>8.0033785270000006</v>
      </c>
      <c r="D7567">
        <v>6.7374620170000004</v>
      </c>
      <c r="E7567">
        <v>2.8949721039999998</v>
      </c>
      <c r="F7567">
        <v>3.0503645210000001</v>
      </c>
      <c r="G7567">
        <v>3.8696942829999998</v>
      </c>
      <c r="H7567">
        <v>7.3769737839999996</v>
      </c>
      <c r="I7567">
        <v>2.3342967259999998</v>
      </c>
      <c r="J7567">
        <v>2.6379374599999998</v>
      </c>
      <c r="K7567">
        <v>5.8091689119999996</v>
      </c>
      <c r="L7567">
        <v>10.11399205</v>
      </c>
      <c r="M7567">
        <v>9.2177143380000004</v>
      </c>
      <c r="N7567">
        <v>1.3812288189999999</v>
      </c>
      <c r="O7567">
        <v>12.40899469</v>
      </c>
      <c r="P7567">
        <v>0.960608358</v>
      </c>
      <c r="Q7567">
        <v>5.5017802749999998</v>
      </c>
    </row>
    <row r="7568" spans="1:17">
      <c r="A7568" t="s">
        <v>18600</v>
      </c>
      <c r="B7568" s="14" t="s">
        <v>2248</v>
      </c>
      <c r="C7568">
        <v>32.907502409999999</v>
      </c>
      <c r="D7568">
        <v>5.7795495380000004</v>
      </c>
      <c r="E7568">
        <v>6.6234360280000004</v>
      </c>
      <c r="F7568">
        <v>6.2549521690000001</v>
      </c>
      <c r="G7568">
        <v>6.55280402</v>
      </c>
      <c r="H7568">
        <v>7.5146631729999998</v>
      </c>
      <c r="I7568">
        <v>11.240820129999999</v>
      </c>
      <c r="J7568">
        <v>4.2468622619999996</v>
      </c>
      <c r="K7568">
        <v>10.086810699999999</v>
      </c>
      <c r="L7568">
        <v>26.225225630000001</v>
      </c>
      <c r="M7568">
        <v>16.50321576</v>
      </c>
      <c r="N7568">
        <v>3.362203595</v>
      </c>
      <c r="O7568">
        <v>41.697581800000002</v>
      </c>
      <c r="P7568">
        <v>2.891134632</v>
      </c>
      <c r="Q7568">
        <v>11.005140389999999</v>
      </c>
    </row>
    <row r="7569" spans="1:17">
      <c r="A7569" t="s">
        <v>18601</v>
      </c>
      <c r="B7569" s="14" t="s">
        <v>2260</v>
      </c>
      <c r="C7569">
        <v>186.9822944</v>
      </c>
      <c r="D7569">
        <v>6.8256870359999997</v>
      </c>
      <c r="E7569">
        <v>4.1853343089999999</v>
      </c>
      <c r="F7569">
        <v>2.5379936999999999</v>
      </c>
      <c r="G7569">
        <v>4.7838810140000003</v>
      </c>
      <c r="H7569">
        <v>7.1862307059999999</v>
      </c>
      <c r="I7569">
        <v>27.769385830000001</v>
      </c>
      <c r="J7569">
        <v>4.8279343089999998</v>
      </c>
      <c r="K7569">
        <v>28.104854060000001</v>
      </c>
      <c r="L7569">
        <v>36.680466469999999</v>
      </c>
      <c r="M7569">
        <v>133.51665890000001</v>
      </c>
      <c r="N7569">
        <v>4.4420333989999996</v>
      </c>
      <c r="O7569">
        <v>79.595007679999995</v>
      </c>
      <c r="P7569">
        <v>3.749694587</v>
      </c>
      <c r="Q7569">
        <v>10.45391103</v>
      </c>
    </row>
    <row r="7570" spans="1:17">
      <c r="A7570" t="s">
        <v>18602</v>
      </c>
      <c r="B7570" s="14" t="s">
        <v>8685</v>
      </c>
      <c r="C7570">
        <v>7.8468919960000001</v>
      </c>
      <c r="D7570">
        <v>2.7196755399999999</v>
      </c>
      <c r="E7570">
        <v>2.0735705439999998</v>
      </c>
      <c r="F7570">
        <v>1.5504895620000001</v>
      </c>
      <c r="G7570">
        <v>1.027186044</v>
      </c>
      <c r="H7570">
        <v>2.3817474349999999</v>
      </c>
      <c r="I7570">
        <v>7.0136209310000002</v>
      </c>
      <c r="J7570">
        <v>2.4066616299999999</v>
      </c>
      <c r="K7570">
        <v>3.6171556649999999</v>
      </c>
      <c r="L7570">
        <v>4.9581188139999997</v>
      </c>
      <c r="M7570">
        <v>3.887090079</v>
      </c>
      <c r="N7570">
        <v>2.2310343700000002</v>
      </c>
      <c r="O7570">
        <v>6.7279449360000001</v>
      </c>
      <c r="P7570">
        <v>0.81650238500000005</v>
      </c>
      <c r="Q7570">
        <v>2.436093209</v>
      </c>
    </row>
    <row r="7571" spans="1:17">
      <c r="A7571" t="s">
        <v>18603</v>
      </c>
      <c r="B7571" s="14" t="s">
        <v>2292</v>
      </c>
      <c r="C7571">
        <v>5.8210947339999999</v>
      </c>
      <c r="D7571">
        <v>4.1552727039999997</v>
      </c>
      <c r="E7571">
        <v>13.2460076</v>
      </c>
      <c r="F7571">
        <v>8.5839489350000004</v>
      </c>
      <c r="G7571">
        <v>8.153241092</v>
      </c>
      <c r="H7571">
        <v>12.047516699999999</v>
      </c>
      <c r="I7571">
        <v>12.73352466</v>
      </c>
      <c r="J7571">
        <v>17.956598079999999</v>
      </c>
      <c r="K7571">
        <v>19.805535750000001</v>
      </c>
      <c r="L7571">
        <v>12.873361539999999</v>
      </c>
      <c r="M7571">
        <v>4.9661608959999999</v>
      </c>
      <c r="N7571">
        <v>4.0264079390000003</v>
      </c>
      <c r="O7571">
        <v>5.7304318260000002</v>
      </c>
      <c r="P7571">
        <v>4.3667435560000003</v>
      </c>
      <c r="Q7571">
        <v>8.4478392820000003</v>
      </c>
    </row>
    <row r="7572" spans="1:17">
      <c r="A7572" t="s">
        <v>18604</v>
      </c>
      <c r="B7572" s="14" t="s">
        <v>18605</v>
      </c>
      <c r="C7572">
        <v>20.375740180000001</v>
      </c>
      <c r="D7572">
        <v>2.8724873469999999</v>
      </c>
      <c r="E7572">
        <v>1.2342586449999999</v>
      </c>
      <c r="F7572">
        <v>1.884411753</v>
      </c>
      <c r="G7572">
        <v>1.71716705</v>
      </c>
      <c r="H7572">
        <v>5.2044584880000002</v>
      </c>
      <c r="I7572">
        <v>1.8482604389999999</v>
      </c>
      <c r="J7572">
        <v>1.0628778299999999</v>
      </c>
      <c r="K7572">
        <v>4.1131137530000004</v>
      </c>
      <c r="L7572">
        <v>10.410535449999999</v>
      </c>
      <c r="M7572">
        <v>5.6141886190000001</v>
      </c>
      <c r="N7572">
        <v>1.634444786</v>
      </c>
      <c r="O7572">
        <v>5.938339225</v>
      </c>
      <c r="P7572">
        <v>3.729840882</v>
      </c>
      <c r="Q7572">
        <v>5.6966025230000001</v>
      </c>
    </row>
    <row r="7573" spans="1:17">
      <c r="A7573" t="s">
        <v>18606</v>
      </c>
      <c r="B7573" s="14" t="s">
        <v>18607</v>
      </c>
      <c r="C7573">
        <v>0</v>
      </c>
      <c r="D7573">
        <v>0.554470558</v>
      </c>
      <c r="E7573">
        <v>1.597653054</v>
      </c>
      <c r="F7573">
        <v>1.3627602539999999</v>
      </c>
      <c r="G7573">
        <v>0.43219962099999998</v>
      </c>
      <c r="H7573">
        <v>1.922484077</v>
      </c>
      <c r="I7573">
        <v>0</v>
      </c>
      <c r="J7573">
        <v>3.807484557</v>
      </c>
      <c r="K7573">
        <v>4.5417138760000002</v>
      </c>
      <c r="L7573">
        <v>0</v>
      </c>
      <c r="M7573">
        <v>0</v>
      </c>
      <c r="N7573">
        <v>0.30853423000000002</v>
      </c>
      <c r="O7573">
        <v>0</v>
      </c>
      <c r="P7573">
        <v>0.75102108000000001</v>
      </c>
      <c r="Q7573">
        <v>1.720556741</v>
      </c>
    </row>
    <row r="7574" spans="1:17">
      <c r="A7574" t="s">
        <v>18606</v>
      </c>
      <c r="B7574" s="14" t="s">
        <v>18608</v>
      </c>
      <c r="C7574">
        <v>21.87049421</v>
      </c>
      <c r="D7574">
        <v>4.9746467709999997</v>
      </c>
      <c r="E7574">
        <v>3.7678115089999999</v>
      </c>
      <c r="F7574">
        <v>4.28786121</v>
      </c>
      <c r="G7574">
        <v>3.1394166669999999</v>
      </c>
      <c r="H7574">
        <v>2.0393791530000001</v>
      </c>
      <c r="I7574">
        <v>4.4625587610000004</v>
      </c>
      <c r="J7574">
        <v>6.5148770029999996</v>
      </c>
      <c r="K7574">
        <v>11.738452219999999</v>
      </c>
      <c r="L7574">
        <v>12.4541959</v>
      </c>
      <c r="M7574">
        <v>6.996905097</v>
      </c>
      <c r="N7574">
        <v>6.4460355089999997</v>
      </c>
      <c r="O7574">
        <v>11.861360080000001</v>
      </c>
      <c r="P7574">
        <v>10.491953540000001</v>
      </c>
      <c r="Q7574">
        <v>8.5381011180000002</v>
      </c>
    </row>
    <row r="7575" spans="1:17">
      <c r="A7575" t="s">
        <v>18606</v>
      </c>
      <c r="B7575" s="14" t="s">
        <v>18609</v>
      </c>
      <c r="C7575">
        <v>41.44097876</v>
      </c>
      <c r="D7575">
        <v>113.2361779</v>
      </c>
      <c r="E7575">
        <v>79.906495570000004</v>
      </c>
      <c r="F7575">
        <v>85.595096130000002</v>
      </c>
      <c r="G7575">
        <v>124.9512162</v>
      </c>
      <c r="H7575">
        <v>23.082447290000001</v>
      </c>
      <c r="I7575">
        <v>51.196133039999999</v>
      </c>
      <c r="J7575">
        <v>109.3659229</v>
      </c>
      <c r="K7575">
        <v>340.29136119999998</v>
      </c>
      <c r="L7575">
        <v>248.2035095</v>
      </c>
      <c r="M7575">
        <v>86.316644030000006</v>
      </c>
      <c r="N7575">
        <v>136.2987378</v>
      </c>
      <c r="O7575">
        <v>69.360866020000003</v>
      </c>
      <c r="P7575">
        <v>191.26649509999999</v>
      </c>
      <c r="Q7575">
        <v>200.40182680000001</v>
      </c>
    </row>
    <row r="7576" spans="1:17">
      <c r="A7576" t="s">
        <v>18606</v>
      </c>
      <c r="B7576" s="14" t="s">
        <v>18610</v>
      </c>
      <c r="C7576">
        <v>12.82990946</v>
      </c>
      <c r="D7576">
        <v>5.9110655760000004</v>
      </c>
      <c r="E7576">
        <v>4.272876696</v>
      </c>
      <c r="F7576">
        <v>4.3153819039999997</v>
      </c>
      <c r="G7576">
        <v>5.9561233260000002</v>
      </c>
      <c r="H7576">
        <v>9.6762579360000007</v>
      </c>
      <c r="I7576">
        <v>5.6943807560000002</v>
      </c>
      <c r="J7576">
        <v>3.9600582289999999</v>
      </c>
      <c r="K7576">
        <v>5.4828772309999998</v>
      </c>
      <c r="L7576">
        <v>9.8689975590000003</v>
      </c>
      <c r="M7576">
        <v>7.1384370380000002</v>
      </c>
      <c r="N7576">
        <v>3.071450617</v>
      </c>
      <c r="O7576">
        <v>8.5458999280000008</v>
      </c>
      <c r="P7576">
        <v>4.6866961610000004</v>
      </c>
      <c r="Q7576">
        <v>8.2444957730000006</v>
      </c>
    </row>
    <row r="7577" spans="1:17">
      <c r="A7577" t="s">
        <v>18606</v>
      </c>
      <c r="B7577" s="14" t="s">
        <v>18611</v>
      </c>
      <c r="C7577">
        <v>14.88423066</v>
      </c>
      <c r="D7577">
        <v>44.961397730000002</v>
      </c>
      <c r="E7577">
        <v>54.88577497</v>
      </c>
      <c r="F7577">
        <v>70.001193979999996</v>
      </c>
      <c r="G7577">
        <v>62.861679180000003</v>
      </c>
      <c r="H7577">
        <v>171.78164459999999</v>
      </c>
      <c r="I7577">
        <v>35.686078100000003</v>
      </c>
      <c r="J7577">
        <v>50.370090070000003</v>
      </c>
      <c r="K7577">
        <v>41.314475719999997</v>
      </c>
      <c r="L7577">
        <v>43.118227939999997</v>
      </c>
      <c r="M7577">
        <v>10.895709979999999</v>
      </c>
      <c r="N7577">
        <v>32.59116616</v>
      </c>
      <c r="O7577">
        <v>11.59465103</v>
      </c>
      <c r="P7577">
        <v>39.77957258</v>
      </c>
      <c r="Q7577">
        <v>55.321627390000003</v>
      </c>
    </row>
    <row r="7578" spans="1:17">
      <c r="A7578" t="s">
        <v>18612</v>
      </c>
      <c r="B7578" s="14" t="s">
        <v>4831</v>
      </c>
      <c r="C7578">
        <v>2.6123837550000002</v>
      </c>
      <c r="D7578">
        <v>1.3021435619999999</v>
      </c>
      <c r="E7578">
        <v>1.2043457390000001</v>
      </c>
      <c r="F7578">
        <v>0.91862397200000001</v>
      </c>
      <c r="G7578">
        <v>0.62027594600000002</v>
      </c>
      <c r="H7578">
        <v>1.003299545</v>
      </c>
      <c r="I7578">
        <v>9.5242259649999994</v>
      </c>
      <c r="J7578">
        <v>1.186702817</v>
      </c>
      <c r="K7578">
        <v>2.0739376100000002</v>
      </c>
      <c r="L7578">
        <v>3.1637548149999999</v>
      </c>
      <c r="M7578">
        <v>1.8804720340000001</v>
      </c>
      <c r="N7578">
        <v>1.9456197799999999</v>
      </c>
      <c r="O7578">
        <v>2.1698686409999999</v>
      </c>
      <c r="P7578">
        <v>2.4169655749999999</v>
      </c>
      <c r="Q7578">
        <v>1.5713571710000001</v>
      </c>
    </row>
    <row r="7579" spans="1:17">
      <c r="A7579" t="s">
        <v>18613</v>
      </c>
      <c r="B7579" s="14" t="s">
        <v>6925</v>
      </c>
      <c r="C7579">
        <v>8.5844701529999998</v>
      </c>
      <c r="D7579">
        <v>4.6864493740000004</v>
      </c>
      <c r="E7579">
        <v>5.9689599070000003</v>
      </c>
      <c r="F7579">
        <v>5.0079162989999997</v>
      </c>
      <c r="G7579">
        <v>5.1883206199999998</v>
      </c>
      <c r="H7579">
        <v>3.296910333</v>
      </c>
      <c r="I7579">
        <v>3.1297252310000001</v>
      </c>
      <c r="J7579">
        <v>7.2291327059999997</v>
      </c>
      <c r="K7579">
        <v>3.1989243059999999</v>
      </c>
      <c r="L7579">
        <v>5.0367229910000004</v>
      </c>
      <c r="M7579">
        <v>2.9425517189999999</v>
      </c>
      <c r="N7579">
        <v>7.5587450489999997</v>
      </c>
      <c r="O7579">
        <v>3.0558580630000001</v>
      </c>
      <c r="P7579">
        <v>5.8417396950000002</v>
      </c>
      <c r="Q7579">
        <v>3.793655174</v>
      </c>
    </row>
    <row r="7580" spans="1:17">
      <c r="A7580" t="s">
        <v>18614</v>
      </c>
      <c r="B7580" s="14" t="s">
        <v>8220</v>
      </c>
      <c r="C7580">
        <v>1.992905624</v>
      </c>
      <c r="D7580">
        <v>0.39244028800000003</v>
      </c>
      <c r="E7580">
        <v>0.329810416</v>
      </c>
      <c r="F7580">
        <v>0.60282960299999999</v>
      </c>
      <c r="G7580">
        <v>0.26766250000000003</v>
      </c>
      <c r="H7580">
        <v>0.25512858399999999</v>
      </c>
      <c r="I7580">
        <v>1.6146073869999999</v>
      </c>
      <c r="J7580">
        <v>2.0492024789999999</v>
      </c>
      <c r="K7580">
        <v>1.808162227</v>
      </c>
      <c r="L7580">
        <v>3.0781243379999998</v>
      </c>
      <c r="M7580">
        <v>1.2751583369999999</v>
      </c>
      <c r="N7580">
        <v>1.3375331079999999</v>
      </c>
      <c r="O7580">
        <v>4.1689659690000003</v>
      </c>
      <c r="P7580">
        <v>0.69766435500000001</v>
      </c>
      <c r="Q7580">
        <v>1.522208376</v>
      </c>
    </row>
    <row r="7581" spans="1:17">
      <c r="A7581" t="s">
        <v>18615</v>
      </c>
      <c r="B7581" s="14" t="s">
        <v>18616</v>
      </c>
      <c r="C7581">
        <v>0.36004736900000001</v>
      </c>
      <c r="D7581">
        <v>0.31905019000000001</v>
      </c>
      <c r="E7581">
        <v>0.53626541000000005</v>
      </c>
      <c r="F7581">
        <v>0.39207574899999997</v>
      </c>
      <c r="G7581">
        <v>0.18652032499999999</v>
      </c>
      <c r="H7581">
        <v>0.96794642900000005</v>
      </c>
      <c r="I7581">
        <v>2.1002565130000002</v>
      </c>
      <c r="J7581">
        <v>0.91286682900000005</v>
      </c>
      <c r="K7581">
        <v>2.1233601270000002</v>
      </c>
      <c r="L7581">
        <v>0.45499737600000001</v>
      </c>
      <c r="M7581">
        <v>0</v>
      </c>
      <c r="N7581">
        <v>0.39945364500000002</v>
      </c>
      <c r="O7581">
        <v>1.594978518</v>
      </c>
      <c r="P7581">
        <v>0.37812962</v>
      </c>
      <c r="Q7581">
        <v>0.49501632499999998</v>
      </c>
    </row>
    <row r="7582" spans="1:17">
      <c r="A7582" t="s">
        <v>18617</v>
      </c>
      <c r="B7582" s="14" t="s">
        <v>8020</v>
      </c>
      <c r="C7582">
        <v>25.842565560000001</v>
      </c>
      <c r="D7582">
        <v>1.1225477559999999</v>
      </c>
      <c r="E7582">
        <v>1.5094390820000001</v>
      </c>
      <c r="F7582">
        <v>0.34487031000000001</v>
      </c>
      <c r="G7582">
        <v>0.96250590499999999</v>
      </c>
      <c r="H7582">
        <v>0.77842913499999999</v>
      </c>
      <c r="I7582">
        <v>5.1726869769999997</v>
      </c>
      <c r="J7582">
        <v>3.211835132</v>
      </c>
      <c r="K7582">
        <v>7.1260326620000001</v>
      </c>
      <c r="L7582">
        <v>11.526228</v>
      </c>
      <c r="M7582">
        <v>13.617335049999999</v>
      </c>
      <c r="N7582">
        <v>3.1231992580000001</v>
      </c>
      <c r="O7582">
        <v>21.885942960000001</v>
      </c>
      <c r="P7582">
        <v>1.6725193380000001</v>
      </c>
      <c r="Q7582">
        <v>5.5733371719999996</v>
      </c>
    </row>
    <row r="7583" spans="1:17">
      <c r="A7583" t="s">
        <v>18618</v>
      </c>
      <c r="B7583" s="14" t="s">
        <v>5444</v>
      </c>
      <c r="C7583">
        <v>11.43397345</v>
      </c>
      <c r="D7583">
        <v>23.119454489999999</v>
      </c>
      <c r="E7583">
        <v>18.50088671</v>
      </c>
      <c r="F7583">
        <v>24.067399099999999</v>
      </c>
      <c r="G7583">
        <v>17.3929616</v>
      </c>
      <c r="H7583">
        <v>100.83968520000001</v>
      </c>
      <c r="I7583">
        <v>43.504992540000003</v>
      </c>
      <c r="J7583">
        <v>45.000049519999997</v>
      </c>
      <c r="K7583">
        <v>36.544906990000001</v>
      </c>
      <c r="L7583">
        <v>13.201394410000001</v>
      </c>
      <c r="M7583">
        <v>15.36363059</v>
      </c>
      <c r="N7583">
        <v>11.404040180000001</v>
      </c>
      <c r="O7583">
        <v>10.705886830000001</v>
      </c>
      <c r="P7583">
        <v>25.482355080000001</v>
      </c>
      <c r="Q7583">
        <v>31.011595320000001</v>
      </c>
    </row>
    <row r="7584" spans="1:17">
      <c r="A7584" t="s">
        <v>18619</v>
      </c>
      <c r="B7584" s="14" t="s">
        <v>18620</v>
      </c>
      <c r="C7584">
        <v>50.402379099999997</v>
      </c>
      <c r="D7584">
        <v>2.8815005390000001</v>
      </c>
      <c r="E7584">
        <v>5.1892274389999997</v>
      </c>
      <c r="F7584">
        <v>3.0984017580000001</v>
      </c>
      <c r="G7584">
        <v>3.0883555610000002</v>
      </c>
      <c r="H7584">
        <v>4.3710021829999999</v>
      </c>
      <c r="I7584">
        <v>28.452687650000001</v>
      </c>
      <c r="J7584">
        <v>7.2139840279999996</v>
      </c>
      <c r="K7584">
        <v>9.5885593159999996</v>
      </c>
      <c r="L7584">
        <v>13.35524777</v>
      </c>
      <c r="M7584">
        <v>31.209583980000001</v>
      </c>
      <c r="N7584">
        <v>5.411496037</v>
      </c>
      <c r="O7584">
        <v>36.012605520000001</v>
      </c>
      <c r="P7584">
        <v>4.390812221</v>
      </c>
      <c r="Q7584">
        <v>4.4707379869999997</v>
      </c>
    </row>
    <row r="7585" spans="1:17">
      <c r="A7585" t="s">
        <v>18621</v>
      </c>
      <c r="B7585" s="14" t="s">
        <v>7097</v>
      </c>
      <c r="C7585">
        <v>18.70615441</v>
      </c>
      <c r="D7585">
        <v>13.282178010000001</v>
      </c>
      <c r="E7585">
        <v>9.3892270080000007</v>
      </c>
      <c r="F7585">
        <v>9.0751760790000002</v>
      </c>
      <c r="G7585">
        <v>10.68451677</v>
      </c>
      <c r="H7585">
        <v>9.7631377780000008</v>
      </c>
      <c r="I7585">
        <v>14.688989149999999</v>
      </c>
      <c r="J7585">
        <v>6.8709397570000004</v>
      </c>
      <c r="K7585">
        <v>16.101720799999999</v>
      </c>
      <c r="L7585">
        <v>22.123917110000001</v>
      </c>
      <c r="M7585">
        <v>11.96911107</v>
      </c>
      <c r="N7585">
        <v>5.3805359570000002</v>
      </c>
      <c r="O7585">
        <v>22.310248300000001</v>
      </c>
      <c r="P7585">
        <v>8.2036623229999996</v>
      </c>
      <c r="Q7585">
        <v>6.2647449259999997</v>
      </c>
    </row>
    <row r="7586" spans="1:17">
      <c r="A7586" t="s">
        <v>18622</v>
      </c>
      <c r="B7586" s="14" t="s">
        <v>18623</v>
      </c>
      <c r="C7586">
        <v>0</v>
      </c>
      <c r="D7586">
        <v>1.71539329</v>
      </c>
      <c r="E7586">
        <v>2.4713695680000001</v>
      </c>
      <c r="F7586">
        <v>0.70267325599999997</v>
      </c>
      <c r="G7586">
        <v>2.6742351559999999</v>
      </c>
      <c r="H7586">
        <v>17.843055339999999</v>
      </c>
      <c r="I7586">
        <v>0</v>
      </c>
      <c r="J7586">
        <v>5.5624969699999998</v>
      </c>
      <c r="K7586">
        <v>3.512731826</v>
      </c>
      <c r="L7586">
        <v>11.41616853</v>
      </c>
      <c r="M7586">
        <v>0</v>
      </c>
      <c r="N7586">
        <v>0.318175924</v>
      </c>
      <c r="O7586">
        <v>0</v>
      </c>
      <c r="P7586">
        <v>2.710716712</v>
      </c>
      <c r="Q7586">
        <v>3.5486482769999999</v>
      </c>
    </row>
    <row r="7587" spans="1:17">
      <c r="A7587" t="s">
        <v>18624</v>
      </c>
      <c r="B7587" s="14" t="s">
        <v>8062</v>
      </c>
      <c r="C7587">
        <v>43.647046080000003</v>
      </c>
      <c r="D7587">
        <v>7.7989465420000004</v>
      </c>
      <c r="E7587">
        <v>9.3209266900000003</v>
      </c>
      <c r="F7587">
        <v>6.1472051839999997</v>
      </c>
      <c r="G7587">
        <v>8.0046537369999999</v>
      </c>
      <c r="H7587">
        <v>7.4943508980000004</v>
      </c>
      <c r="I7587">
        <v>34.7294731</v>
      </c>
      <c r="J7587">
        <v>19.426615999999999</v>
      </c>
      <c r="K7587">
        <v>23.26916666</v>
      </c>
      <c r="L7587">
        <v>27.276763599999999</v>
      </c>
      <c r="M7587">
        <v>51.523200950000003</v>
      </c>
      <c r="N7587">
        <v>8.71869534</v>
      </c>
      <c r="O7587">
        <v>67.743982489999993</v>
      </c>
      <c r="P7587">
        <v>5.329570038</v>
      </c>
      <c r="Q7587">
        <v>26.9382442</v>
      </c>
    </row>
    <row r="7588" spans="1:17">
      <c r="A7588" t="s">
        <v>18625</v>
      </c>
      <c r="B7588" s="14" t="s">
        <v>438</v>
      </c>
      <c r="C7588">
        <v>4.8684346549999997</v>
      </c>
      <c r="D7588">
        <v>0.35259349699999998</v>
      </c>
      <c r="E7588">
        <v>0.28885248499999999</v>
      </c>
      <c r="F7588">
        <v>0.29311239900000002</v>
      </c>
      <c r="G7588">
        <v>0.35567549900000001</v>
      </c>
      <c r="H7588">
        <v>0.53935027099999999</v>
      </c>
      <c r="I7588">
        <v>1.2288000450000001</v>
      </c>
      <c r="J7588">
        <v>1.9939445309999999</v>
      </c>
      <c r="K7588">
        <v>1.2316992120000001</v>
      </c>
      <c r="L7588">
        <v>2.1888045370000002</v>
      </c>
      <c r="M7588">
        <v>4.133447962</v>
      </c>
      <c r="N7588">
        <v>1.1310357049999999</v>
      </c>
      <c r="O7588">
        <v>2.2810977060000002</v>
      </c>
      <c r="P7588">
        <v>0.26688404999999998</v>
      </c>
      <c r="Q7588">
        <v>1.351559534</v>
      </c>
    </row>
    <row r="7589" spans="1:17">
      <c r="A7589" t="s">
        <v>18626</v>
      </c>
      <c r="B7589" s="14" t="s">
        <v>3400</v>
      </c>
      <c r="C7589">
        <v>7.8592471990000004</v>
      </c>
      <c r="D7589">
        <v>2.5310237560000002</v>
      </c>
      <c r="E7589">
        <v>3.112256302</v>
      </c>
      <c r="F7589">
        <v>0.65376472100000005</v>
      </c>
      <c r="G7589">
        <v>5.3531826210000002</v>
      </c>
      <c r="H7589">
        <v>2.655060609</v>
      </c>
      <c r="I7589">
        <v>4.9877853910000001</v>
      </c>
      <c r="J7589">
        <v>3.256489545</v>
      </c>
      <c r="K7589">
        <v>4.7537939079999996</v>
      </c>
      <c r="L7589">
        <v>4.5520984149999997</v>
      </c>
      <c r="M7589">
        <v>5.0287301480000002</v>
      </c>
      <c r="N7589">
        <v>3.3819157290000001</v>
      </c>
      <c r="O7589">
        <v>8.0592086359999993</v>
      </c>
      <c r="P7589">
        <v>4.1051407769999999</v>
      </c>
      <c r="Q7589">
        <v>5.7028497429999998</v>
      </c>
    </row>
    <row r="7590" spans="1:17">
      <c r="A7590" t="s">
        <v>18627</v>
      </c>
      <c r="B7590" s="14" t="s">
        <v>4585</v>
      </c>
      <c r="C7590">
        <v>15.70425554</v>
      </c>
      <c r="D7590">
        <v>1.6024569719999999</v>
      </c>
      <c r="E7590">
        <v>1.1644567370000001</v>
      </c>
      <c r="F7590">
        <v>0.88097315300000001</v>
      </c>
      <c r="G7590">
        <v>0.93681434399999997</v>
      </c>
      <c r="H7590">
        <v>0.84072678899999997</v>
      </c>
      <c r="I7590">
        <v>2.6371796609999998</v>
      </c>
      <c r="J7590">
        <v>4.8141996200000001</v>
      </c>
      <c r="K7590">
        <v>3.3678184830000002</v>
      </c>
      <c r="L7590">
        <v>5.8334354719999997</v>
      </c>
      <c r="M7590">
        <v>2.1923671809999998</v>
      </c>
      <c r="N7590">
        <v>10.05491651</v>
      </c>
      <c r="O7590">
        <v>8.6433573149999994</v>
      </c>
      <c r="P7590">
        <v>4.9407459640000004</v>
      </c>
      <c r="Q7590">
        <v>5.4959475510000004</v>
      </c>
    </row>
    <row r="7591" spans="1:17">
      <c r="A7591" t="s">
        <v>18628</v>
      </c>
      <c r="B7591" s="14" t="s">
        <v>7050</v>
      </c>
      <c r="C7591">
        <v>5.4726466010000001</v>
      </c>
      <c r="D7591">
        <v>0.62173049400000002</v>
      </c>
      <c r="E7591">
        <v>0.25378960299999997</v>
      </c>
      <c r="F7591">
        <v>0.45842087999999998</v>
      </c>
      <c r="G7591">
        <v>0.19385100199999999</v>
      </c>
      <c r="H7591">
        <v>0.70059944699999999</v>
      </c>
      <c r="I7591">
        <v>1.8417387009999999</v>
      </c>
      <c r="J7591">
        <v>0.60482467900000003</v>
      </c>
      <c r="K7591">
        <v>1.782425935</v>
      </c>
      <c r="L7591">
        <v>2.0392942180000002</v>
      </c>
      <c r="M7591">
        <v>3.5016665410000001</v>
      </c>
      <c r="N7591">
        <v>0.76111400200000001</v>
      </c>
      <c r="O7591">
        <v>4.1959641300000001</v>
      </c>
      <c r="P7591">
        <v>0.33684941400000001</v>
      </c>
      <c r="Q7591">
        <v>0.38585370299999999</v>
      </c>
    </row>
    <row r="7592" spans="1:17">
      <c r="A7592" t="s">
        <v>18629</v>
      </c>
      <c r="B7592" s="14" t="s">
        <v>6186</v>
      </c>
      <c r="C7592">
        <v>3.507890079</v>
      </c>
      <c r="D7592">
        <v>0.98905559099999996</v>
      </c>
      <c r="E7592">
        <v>0.71246690199999996</v>
      </c>
      <c r="F7592">
        <v>0.95498450199999996</v>
      </c>
      <c r="G7592">
        <v>0.71588277</v>
      </c>
      <c r="H7592">
        <v>0.97979883499999998</v>
      </c>
      <c r="I7592">
        <v>4.185511194</v>
      </c>
      <c r="J7592">
        <v>2.1022018980000001</v>
      </c>
      <c r="K7592">
        <v>2.4593643670000001</v>
      </c>
      <c r="L7592">
        <v>1.410491865</v>
      </c>
      <c r="M7592">
        <v>4.2849915300000001</v>
      </c>
      <c r="N7592">
        <v>1.4545185119999999</v>
      </c>
      <c r="O7592">
        <v>2.8253905179999999</v>
      </c>
      <c r="P7592">
        <v>0.813364529</v>
      </c>
      <c r="Q7592">
        <v>1.753772122</v>
      </c>
    </row>
    <row r="7593" spans="1:17">
      <c r="A7593" t="s">
        <v>18630</v>
      </c>
      <c r="B7593" s="14" t="s">
        <v>6982</v>
      </c>
      <c r="C7593">
        <v>18.639521429999999</v>
      </c>
      <c r="D7593">
        <v>0.80440482499999999</v>
      </c>
      <c r="E7593">
        <v>0.87561876100000002</v>
      </c>
      <c r="F7593">
        <v>0.362457482</v>
      </c>
      <c r="G7593">
        <v>0.29260877099999999</v>
      </c>
      <c r="H7593">
        <v>1.487502334</v>
      </c>
      <c r="I7593">
        <v>9.5314835819999999</v>
      </c>
      <c r="J7593">
        <v>1.9640014130000001</v>
      </c>
      <c r="K7593">
        <v>3.4042887570000002</v>
      </c>
      <c r="L7593">
        <v>5.5063750410000001</v>
      </c>
      <c r="M7593">
        <v>6.0406826669999996</v>
      </c>
      <c r="N7593">
        <v>0.68633493700000003</v>
      </c>
      <c r="O7593">
        <v>7.7745853540000001</v>
      </c>
      <c r="P7593">
        <v>0.980597571</v>
      </c>
      <c r="Q7593">
        <v>2.9953420390000001</v>
      </c>
    </row>
    <row r="7594" spans="1:17">
      <c r="A7594" t="s">
        <v>18631</v>
      </c>
      <c r="B7594" s="14" t="s">
        <v>6910</v>
      </c>
      <c r="C7594">
        <v>1.6069040160000001</v>
      </c>
      <c r="D7594">
        <v>0.88995760800000001</v>
      </c>
      <c r="E7594">
        <v>0.68382037299999998</v>
      </c>
      <c r="F7594">
        <v>1.038972129</v>
      </c>
      <c r="G7594">
        <v>0.97118786499999998</v>
      </c>
      <c r="H7594">
        <v>4.1656938539999997</v>
      </c>
      <c r="I7594">
        <v>2.9292244900000002</v>
      </c>
      <c r="J7594">
        <v>1.018539157</v>
      </c>
      <c r="K7594">
        <v>3.2803721330000002</v>
      </c>
      <c r="L7594">
        <v>1.0153346110000001</v>
      </c>
      <c r="M7594">
        <v>3.8556587210000002</v>
      </c>
      <c r="N7594">
        <v>0.198086179</v>
      </c>
      <c r="O7594">
        <v>0.44490281100000001</v>
      </c>
      <c r="P7594">
        <v>2.8930384029999998</v>
      </c>
      <c r="Q7594">
        <v>1.6569563940000001</v>
      </c>
    </row>
    <row r="7595" spans="1:17">
      <c r="A7595" t="s">
        <v>18632</v>
      </c>
      <c r="B7595" s="14" t="s">
        <v>2283</v>
      </c>
      <c r="C7595">
        <v>4.9556919840000004</v>
      </c>
      <c r="D7595">
        <v>22.231497040000001</v>
      </c>
      <c r="E7595">
        <v>25.526501669999998</v>
      </c>
      <c r="F7595">
        <v>27.910181720000001</v>
      </c>
      <c r="G7595">
        <v>20.716408340000001</v>
      </c>
      <c r="H7595">
        <v>9.5955986499999995</v>
      </c>
      <c r="I7595">
        <v>47.878760139999997</v>
      </c>
      <c r="J7595">
        <v>53.530853190000002</v>
      </c>
      <c r="K7595">
        <v>34.939972570000002</v>
      </c>
      <c r="L7595">
        <v>12.78610875</v>
      </c>
      <c r="M7595">
        <v>2.7745320160000002</v>
      </c>
      <c r="N7595">
        <v>28.432200600000002</v>
      </c>
      <c r="O7595">
        <v>5.7170011260000004</v>
      </c>
      <c r="P7595">
        <v>40.397423910000001</v>
      </c>
      <c r="Q7595">
        <v>13.76875532</v>
      </c>
    </row>
    <row r="7596" spans="1:17">
      <c r="A7596" t="s">
        <v>18633</v>
      </c>
      <c r="B7596" s="14" t="s">
        <v>7787</v>
      </c>
      <c r="C7596">
        <v>7.5906856850000004</v>
      </c>
      <c r="D7596">
        <v>6.3173284919999997</v>
      </c>
      <c r="E7596">
        <v>5.0417739819999996</v>
      </c>
      <c r="F7596">
        <v>7.1768316629999998</v>
      </c>
      <c r="G7596">
        <v>4.463701006</v>
      </c>
      <c r="H7596">
        <v>2.4425002619999998</v>
      </c>
      <c r="I7596">
        <v>4.7868737619999999</v>
      </c>
      <c r="J7596">
        <v>9.6227410249999998</v>
      </c>
      <c r="K7596">
        <v>10.51667353</v>
      </c>
      <c r="L7596">
        <v>8.0369307939999999</v>
      </c>
      <c r="M7596">
        <v>3.9380200350000001</v>
      </c>
      <c r="N7596">
        <v>7.283430997</v>
      </c>
      <c r="O7596">
        <v>4.0896580340000002</v>
      </c>
      <c r="P7596">
        <v>8.4028178239999995</v>
      </c>
      <c r="Q7596">
        <v>5.0770526770000002</v>
      </c>
    </row>
    <row r="7597" spans="1:17">
      <c r="A7597" t="s">
        <v>18634</v>
      </c>
      <c r="B7597" s="14" t="s">
        <v>1939</v>
      </c>
      <c r="C7597">
        <v>3.8251481869999999</v>
      </c>
      <c r="D7597">
        <v>0.62770251899999996</v>
      </c>
      <c r="E7597">
        <v>0.85911532199999996</v>
      </c>
      <c r="F7597">
        <v>0.42425555100000001</v>
      </c>
      <c r="G7597">
        <v>0.63606736699999999</v>
      </c>
      <c r="H7597">
        <v>2.013167288</v>
      </c>
      <c r="I7597">
        <v>2.6858426130000002</v>
      </c>
      <c r="J7597">
        <v>1.0416703030000001</v>
      </c>
      <c r="K7597">
        <v>2.0566251520000001</v>
      </c>
      <c r="L7597">
        <v>2.3274325450000002</v>
      </c>
      <c r="M7597">
        <v>0.81583886800000005</v>
      </c>
      <c r="N7597">
        <v>0.61124705899999998</v>
      </c>
      <c r="O7597">
        <v>1.7258871330000001</v>
      </c>
      <c r="P7597">
        <v>0.87146785699999996</v>
      </c>
      <c r="Q7597">
        <v>1.655630071</v>
      </c>
    </row>
    <row r="7598" spans="1:17">
      <c r="A7598" t="s">
        <v>18635</v>
      </c>
      <c r="B7598" s="14" t="s">
        <v>5994</v>
      </c>
      <c r="C7598">
        <v>7.8452570670000004</v>
      </c>
      <c r="D7598">
        <v>0.90375330399999998</v>
      </c>
      <c r="E7598">
        <v>1.135110643</v>
      </c>
      <c r="F7598">
        <v>0.59801979199999999</v>
      </c>
      <c r="G7598">
        <v>1.679864029</v>
      </c>
      <c r="H7598">
        <v>0.60260234199999996</v>
      </c>
      <c r="I7598">
        <v>4.5763568020000003</v>
      </c>
      <c r="J7598">
        <v>1.5117102440000001</v>
      </c>
      <c r="K7598">
        <v>1.7083194289999999</v>
      </c>
      <c r="L7598">
        <v>2.7759680320000002</v>
      </c>
      <c r="M7598">
        <v>1.2047468589999999</v>
      </c>
      <c r="N7598">
        <v>0.96710007399999998</v>
      </c>
      <c r="O7598">
        <v>5.2130709360000003</v>
      </c>
      <c r="P7598">
        <v>1.3182816829999999</v>
      </c>
      <c r="Q7598">
        <v>1.941509696</v>
      </c>
    </row>
    <row r="7599" spans="1:17">
      <c r="A7599" t="s">
        <v>18636</v>
      </c>
      <c r="B7599" s="14" t="s">
        <v>18637</v>
      </c>
      <c r="C7599">
        <v>13.041294690000001</v>
      </c>
      <c r="D7599">
        <v>5.7781668709999998</v>
      </c>
      <c r="E7599">
        <v>4.0466870119999996</v>
      </c>
      <c r="F7599">
        <v>3.1065554460000002</v>
      </c>
      <c r="G7599">
        <v>5.2546375000000003</v>
      </c>
      <c r="H7599">
        <v>3.3390512920000002</v>
      </c>
      <c r="I7599">
        <v>4.7545938569999997</v>
      </c>
      <c r="J7599">
        <v>10.60835335</v>
      </c>
      <c r="K7599">
        <v>14.2974348</v>
      </c>
      <c r="L7599">
        <v>6.8668682890000001</v>
      </c>
      <c r="M7599">
        <v>2.086114298</v>
      </c>
      <c r="N7599">
        <v>6.4305028929999999</v>
      </c>
      <c r="O7599">
        <v>9.6286334759999992</v>
      </c>
      <c r="P7599">
        <v>5.7067720250000002</v>
      </c>
      <c r="Q7599">
        <v>3.7354192390000001</v>
      </c>
    </row>
    <row r="7600" spans="1:17">
      <c r="A7600" t="s">
        <v>18638</v>
      </c>
      <c r="B7600" s="14" t="s">
        <v>5122</v>
      </c>
      <c r="C7600">
        <v>80.126678530000007</v>
      </c>
      <c r="D7600">
        <v>2.6150646950000001</v>
      </c>
      <c r="E7600">
        <v>3.4250249529999999</v>
      </c>
      <c r="F7600">
        <v>2.6536642659999998</v>
      </c>
      <c r="G7600">
        <v>2.8105142110000001</v>
      </c>
      <c r="H7600">
        <v>2.2667660889999999</v>
      </c>
      <c r="I7600">
        <v>1.5649594330000001</v>
      </c>
      <c r="J7600">
        <v>3.6730930490000002</v>
      </c>
      <c r="K7600">
        <v>5.2739152579999997</v>
      </c>
      <c r="L7600">
        <v>14.80436134</v>
      </c>
      <c r="M7600">
        <v>0.34331894000000002</v>
      </c>
      <c r="N7600">
        <v>2.4031997060000001</v>
      </c>
      <c r="O7600">
        <v>1.980771287</v>
      </c>
      <c r="P7600">
        <v>2.871216365</v>
      </c>
      <c r="Q7600">
        <v>3.3196536499999998</v>
      </c>
    </row>
    <row r="7601" spans="1:17">
      <c r="A7601" t="s">
        <v>18639</v>
      </c>
      <c r="B7601" s="14" t="s">
        <v>7353</v>
      </c>
      <c r="C7601">
        <v>3.037816909</v>
      </c>
      <c r="D7601">
        <v>5.2342745800000001</v>
      </c>
      <c r="E7601">
        <v>5.6737249859999999</v>
      </c>
      <c r="F7601">
        <v>4.7553204390000001</v>
      </c>
      <c r="G7601">
        <v>3.555446823</v>
      </c>
      <c r="H7601">
        <v>5.3149181780000001</v>
      </c>
      <c r="I7601">
        <v>2.2150539419999999</v>
      </c>
      <c r="J7601">
        <v>3.4017626129999998</v>
      </c>
      <c r="K7601">
        <v>4.1343145320000003</v>
      </c>
      <c r="L7601">
        <v>3.8389357660000001</v>
      </c>
      <c r="M7601">
        <v>0.32395726699999999</v>
      </c>
      <c r="N7601">
        <v>2.080431055</v>
      </c>
      <c r="O7601">
        <v>0.74762581100000003</v>
      </c>
      <c r="P7601">
        <v>1.8990367530000001</v>
      </c>
      <c r="Q7601">
        <v>2.0882932240000001</v>
      </c>
    </row>
    <row r="7602" spans="1:17">
      <c r="A7602" t="s">
        <v>18640</v>
      </c>
      <c r="B7602" s="14" t="s">
        <v>4391</v>
      </c>
      <c r="C7602">
        <v>10.242227229999999</v>
      </c>
      <c r="D7602">
        <v>4.3667475419999997</v>
      </c>
      <c r="E7602">
        <v>3.9885255229999999</v>
      </c>
      <c r="F7602">
        <v>6.8130041459999999</v>
      </c>
      <c r="G7602">
        <v>4.0712112190000003</v>
      </c>
      <c r="H7602">
        <v>9.1288756069999994</v>
      </c>
      <c r="I7602">
        <v>7.0454908190000003</v>
      </c>
      <c r="J7602">
        <v>6.3450652219999997</v>
      </c>
      <c r="K7602">
        <v>11.3967902</v>
      </c>
      <c r="L7602">
        <v>7.4484795009999996</v>
      </c>
      <c r="M7602">
        <v>17.43472221</v>
      </c>
      <c r="N7602">
        <v>4.5738719689999998</v>
      </c>
      <c r="O7602">
        <v>17.549615060000001</v>
      </c>
      <c r="P7602">
        <v>2.3194848530000001</v>
      </c>
      <c r="Q7602">
        <v>5.7123771989999996</v>
      </c>
    </row>
    <row r="7603" spans="1:17">
      <c r="A7603" t="s">
        <v>18641</v>
      </c>
      <c r="B7603" s="14" t="s">
        <v>18642</v>
      </c>
      <c r="C7603">
        <v>16.920339469999998</v>
      </c>
      <c r="D7603">
        <v>3.6830422870000001</v>
      </c>
      <c r="E7603">
        <v>6.3318134080000004</v>
      </c>
      <c r="F7603">
        <v>23.714803920000001</v>
      </c>
      <c r="G7603">
        <v>4.9093470549999996</v>
      </c>
      <c r="H7603">
        <v>6.1583145850000003</v>
      </c>
      <c r="I7603">
        <v>9.0380321529999996</v>
      </c>
      <c r="J7603">
        <v>3.7537462389999998</v>
      </c>
      <c r="K7603">
        <v>6.7833601730000002</v>
      </c>
      <c r="L7603">
        <v>9.1372859129999995</v>
      </c>
      <c r="M7603">
        <v>4.9096734780000002</v>
      </c>
      <c r="N7603">
        <v>10.25924086</v>
      </c>
      <c r="O7603">
        <v>7.735246879</v>
      </c>
      <c r="P7603">
        <v>2.9666048269999998</v>
      </c>
      <c r="Q7603">
        <v>6.4244227980000002</v>
      </c>
    </row>
    <row r="7604" spans="1:17">
      <c r="A7604" t="s">
        <v>18643</v>
      </c>
      <c r="B7604" s="14" t="s">
        <v>1180</v>
      </c>
      <c r="C7604">
        <v>28.848801779999999</v>
      </c>
      <c r="D7604">
        <v>52.738474910000001</v>
      </c>
      <c r="E7604">
        <v>34.315769940000003</v>
      </c>
      <c r="F7604">
        <v>50.970071689999997</v>
      </c>
      <c r="G7604">
        <v>39.984174779999996</v>
      </c>
      <c r="H7604">
        <v>24.539012249999999</v>
      </c>
      <c r="I7604">
        <v>35.42488393</v>
      </c>
      <c r="J7604">
        <v>43.500688599999997</v>
      </c>
      <c r="K7604">
        <v>64.09947244</v>
      </c>
      <c r="L7604">
        <v>45.091535999999998</v>
      </c>
      <c r="M7604">
        <v>47.020840589999999</v>
      </c>
      <c r="N7604">
        <v>39.081322120000003</v>
      </c>
      <c r="O7604">
        <v>34.301683650000001</v>
      </c>
      <c r="P7604">
        <v>118.73054980000001</v>
      </c>
      <c r="Q7604">
        <v>62.362827889999998</v>
      </c>
    </row>
    <row r="7605" spans="1:17">
      <c r="A7605" t="s">
        <v>18644</v>
      </c>
      <c r="B7605" s="14" t="s">
        <v>2075</v>
      </c>
      <c r="C7605">
        <v>1.622688927</v>
      </c>
      <c r="D7605">
        <v>2.6960994729999999</v>
      </c>
      <c r="E7605">
        <v>1.1221237070000001</v>
      </c>
      <c r="F7605">
        <v>1.214837849</v>
      </c>
      <c r="G7605">
        <v>0.28020800600000001</v>
      </c>
      <c r="H7605">
        <v>0.62320210700000001</v>
      </c>
      <c r="I7605">
        <v>3.5495985569999999</v>
      </c>
      <c r="J7605">
        <v>1.2342533440000001</v>
      </c>
      <c r="K7605">
        <v>1.472264813</v>
      </c>
      <c r="L7605">
        <v>3.0759252849999998</v>
      </c>
      <c r="M7605">
        <v>4.6722402729999999</v>
      </c>
      <c r="N7605">
        <v>1.200192092</v>
      </c>
      <c r="O7605">
        <v>8.0869171140000002</v>
      </c>
      <c r="P7605">
        <v>2.5562750919999999</v>
      </c>
      <c r="Q7605">
        <v>1.673232979</v>
      </c>
    </row>
    <row r="7606" spans="1:17">
      <c r="A7606" t="e">
        <v>#N/A</v>
      </c>
      <c r="B7606" s="14" t="s">
        <v>18645</v>
      </c>
      <c r="C7606">
        <v>0</v>
      </c>
      <c r="D7606">
        <v>0</v>
      </c>
      <c r="E7606">
        <v>0</v>
      </c>
      <c r="F7606">
        <v>0</v>
      </c>
      <c r="G7606">
        <v>2.5399128420000001</v>
      </c>
      <c r="H7606">
        <v>0.86906814399999999</v>
      </c>
      <c r="I7606">
        <v>0</v>
      </c>
      <c r="J7606">
        <v>0.430297912</v>
      </c>
      <c r="K7606">
        <v>0</v>
      </c>
      <c r="L7606">
        <v>0</v>
      </c>
      <c r="M7606">
        <v>0</v>
      </c>
      <c r="N7606">
        <v>0.13947437800000001</v>
      </c>
      <c r="O7606">
        <v>0</v>
      </c>
      <c r="P7606">
        <v>0</v>
      </c>
      <c r="Q7606">
        <v>0</v>
      </c>
    </row>
    <row r="7607" spans="1:17">
      <c r="A7607" t="e">
        <v>#N/A</v>
      </c>
      <c r="B7607" s="14" t="s">
        <v>18646</v>
      </c>
      <c r="C7607">
        <v>0</v>
      </c>
      <c r="D7607">
        <v>0</v>
      </c>
      <c r="E7607">
        <v>0</v>
      </c>
      <c r="F7607">
        <v>0</v>
      </c>
      <c r="G7607">
        <v>0</v>
      </c>
      <c r="H7607">
        <v>0</v>
      </c>
      <c r="I7607">
        <v>0</v>
      </c>
      <c r="J7607">
        <v>0</v>
      </c>
      <c r="K7607">
        <v>1.232537483</v>
      </c>
      <c r="L7607">
        <v>0</v>
      </c>
      <c r="M7607">
        <v>0</v>
      </c>
      <c r="N7607">
        <v>0.33492202599999998</v>
      </c>
      <c r="O7607">
        <v>0</v>
      </c>
      <c r="P7607">
        <v>0</v>
      </c>
      <c r="Q7607">
        <v>0</v>
      </c>
    </row>
    <row r="7608" spans="1:17">
      <c r="A7608" t="e">
        <v>#N/A</v>
      </c>
      <c r="B7608" s="14" t="s">
        <v>18647</v>
      </c>
      <c r="C7608">
        <v>6.8972748560000001</v>
      </c>
      <c r="D7608">
        <v>0</v>
      </c>
      <c r="E7608">
        <v>0.18344659299999999</v>
      </c>
      <c r="F7608">
        <v>0.23471340500000001</v>
      </c>
      <c r="G7608">
        <v>0.44663635200000001</v>
      </c>
      <c r="H7608">
        <v>0</v>
      </c>
      <c r="I7608">
        <v>10.058430980000001</v>
      </c>
      <c r="J7608">
        <v>0.218592537</v>
      </c>
      <c r="K7608">
        <v>5.08453876</v>
      </c>
      <c r="L7608">
        <v>0.54476199400000003</v>
      </c>
      <c r="M7608">
        <v>11.58468483</v>
      </c>
      <c r="N7608">
        <v>0.85024046600000003</v>
      </c>
      <c r="O7608">
        <v>15.277163760000001</v>
      </c>
      <c r="P7608">
        <v>0.77610737900000004</v>
      </c>
      <c r="Q7608">
        <v>0</v>
      </c>
    </row>
    <row r="7609" spans="1:17">
      <c r="A7609" t="e">
        <v>#N/A</v>
      </c>
      <c r="B7609" s="14" t="s">
        <v>18648</v>
      </c>
      <c r="C7609">
        <v>1.7279260750000001</v>
      </c>
      <c r="D7609">
        <v>0</v>
      </c>
      <c r="E7609">
        <v>0.18383037199999999</v>
      </c>
      <c r="F7609">
        <v>0</v>
      </c>
      <c r="G7609">
        <v>0.298380492</v>
      </c>
      <c r="H7609">
        <v>0</v>
      </c>
      <c r="I7609">
        <v>0</v>
      </c>
      <c r="J7609">
        <v>0</v>
      </c>
      <c r="K7609">
        <v>3.1354928439999998</v>
      </c>
      <c r="L7609">
        <v>1.091803326</v>
      </c>
      <c r="M7609">
        <v>0</v>
      </c>
      <c r="N7609">
        <v>0.42600960599999999</v>
      </c>
      <c r="O7609">
        <v>0</v>
      </c>
      <c r="P7609">
        <v>0.25924367799999998</v>
      </c>
      <c r="Q7609">
        <v>0</v>
      </c>
    </row>
    <row r="7610" spans="1:17">
      <c r="A7610" t="s">
        <v>18649</v>
      </c>
      <c r="B7610" s="14" t="s">
        <v>18650</v>
      </c>
      <c r="C7610">
        <v>0</v>
      </c>
      <c r="D7610">
        <v>0.48470274000000002</v>
      </c>
      <c r="E7610">
        <v>0.52373394799999995</v>
      </c>
      <c r="F7610">
        <v>0.59564355499999999</v>
      </c>
      <c r="G7610">
        <v>0.37781688699999999</v>
      </c>
      <c r="H7610">
        <v>1.050363817</v>
      </c>
      <c r="I7610">
        <v>0</v>
      </c>
      <c r="J7610">
        <v>0.27736642500000003</v>
      </c>
      <c r="K7610">
        <v>1.2406999830000001</v>
      </c>
      <c r="L7610">
        <v>0.34561721200000001</v>
      </c>
      <c r="M7610">
        <v>0</v>
      </c>
      <c r="N7610">
        <v>0.67428010500000002</v>
      </c>
      <c r="O7610">
        <v>1.2115499080000001</v>
      </c>
      <c r="P7610">
        <v>0.32826086999999998</v>
      </c>
      <c r="Q7610">
        <v>0.376015712</v>
      </c>
    </row>
    <row r="7611" spans="1:17">
      <c r="A7611" t="s">
        <v>18651</v>
      </c>
      <c r="B7611" s="14" t="s">
        <v>18652</v>
      </c>
      <c r="C7611">
        <v>2.0204223680000002</v>
      </c>
      <c r="D7611">
        <v>0</v>
      </c>
      <c r="E7611">
        <v>0.171958744</v>
      </c>
      <c r="F7611">
        <v>0.33002266400000002</v>
      </c>
      <c r="G7611">
        <v>6.9777825000000002E-2</v>
      </c>
      <c r="H7611">
        <v>0.15519073999999999</v>
      </c>
      <c r="I7611">
        <v>0</v>
      </c>
      <c r="J7611">
        <v>0.46103347700000002</v>
      </c>
      <c r="K7611">
        <v>0.54993844599999997</v>
      </c>
      <c r="L7611">
        <v>1.021295479</v>
      </c>
      <c r="M7611">
        <v>0</v>
      </c>
      <c r="N7611">
        <v>0.69737188900000002</v>
      </c>
      <c r="O7611">
        <v>8.0552657750000005</v>
      </c>
      <c r="P7611">
        <v>0.12125095700000001</v>
      </c>
      <c r="Q7611">
        <v>0.27778068700000003</v>
      </c>
    </row>
    <row r="7612" spans="1:17">
      <c r="A7612" t="e">
        <v>#N/A</v>
      </c>
      <c r="B7612" s="14" t="s">
        <v>18653</v>
      </c>
      <c r="C7612">
        <v>2.3706907689999999</v>
      </c>
      <c r="D7612">
        <v>0.73526233600000002</v>
      </c>
      <c r="E7612">
        <v>0.403540381</v>
      </c>
      <c r="F7612">
        <v>6.4539448999999999E-2</v>
      </c>
      <c r="G7612">
        <v>0.16374956900000001</v>
      </c>
      <c r="H7612">
        <v>0.18209522</v>
      </c>
      <c r="I7612">
        <v>0.69144495399999995</v>
      </c>
      <c r="J7612">
        <v>0.240426694</v>
      </c>
      <c r="K7612">
        <v>1.7207411930000001</v>
      </c>
      <c r="L7612">
        <v>0.59917564899999998</v>
      </c>
      <c r="M7612">
        <v>0</v>
      </c>
      <c r="N7612">
        <v>0.29223965499999999</v>
      </c>
      <c r="O7612">
        <v>1.0501953850000001</v>
      </c>
      <c r="P7612">
        <v>0.42681450599999998</v>
      </c>
      <c r="Q7612">
        <v>0.32593784399999998</v>
      </c>
    </row>
    <row r="7613" spans="1:17">
      <c r="A7613" t="e">
        <v>#N/A</v>
      </c>
      <c r="B7613" s="14" t="s">
        <v>2940</v>
      </c>
      <c r="C7613">
        <v>6.486507832</v>
      </c>
      <c r="D7613">
        <v>0.86218720299999996</v>
      </c>
      <c r="E7613">
        <v>0.78209717599999995</v>
      </c>
      <c r="F7613">
        <v>1.05952826</v>
      </c>
      <c r="G7613">
        <v>1.269444961</v>
      </c>
      <c r="H7613">
        <v>0.49823540199999999</v>
      </c>
      <c r="I7613">
        <v>0</v>
      </c>
      <c r="J7613">
        <v>0.767477254</v>
      </c>
      <c r="K7613">
        <v>1.1770410309999999</v>
      </c>
      <c r="L7613">
        <v>1.6394198639999999</v>
      </c>
      <c r="M7613">
        <v>1.660153787</v>
      </c>
      <c r="N7613">
        <v>0.47976265000000001</v>
      </c>
      <c r="O7613">
        <v>1.4367332669999999</v>
      </c>
      <c r="P7613">
        <v>0.97318176599999995</v>
      </c>
      <c r="Q7613">
        <v>0.89180689700000004</v>
      </c>
    </row>
    <row r="7614" spans="1:17">
      <c r="A7614" t="s">
        <v>18654</v>
      </c>
      <c r="B7614" s="14" t="s">
        <v>18655</v>
      </c>
      <c r="C7614">
        <v>2.5864780710000002</v>
      </c>
      <c r="D7614">
        <v>1.1459829909999999</v>
      </c>
      <c r="E7614">
        <v>1.0548179090000001</v>
      </c>
      <c r="F7614">
        <v>1.290923727</v>
      </c>
      <c r="G7614">
        <v>0.74439392000000004</v>
      </c>
      <c r="H7614">
        <v>1.986700664</v>
      </c>
      <c r="I7614">
        <v>0.62865193699999999</v>
      </c>
      <c r="J7614">
        <v>2.5138141780000001</v>
      </c>
      <c r="K7614">
        <v>2.9333877460000002</v>
      </c>
      <c r="L7614">
        <v>1.6342859810000001</v>
      </c>
      <c r="M7614">
        <v>2.4824324629999999</v>
      </c>
      <c r="N7614">
        <v>0.63768035000000001</v>
      </c>
      <c r="O7614">
        <v>0.95482273500000003</v>
      </c>
      <c r="P7614">
        <v>1.810917219</v>
      </c>
      <c r="Q7614">
        <v>2.9633806069999999</v>
      </c>
    </row>
    <row r="7615" spans="1:17">
      <c r="A7615" t="s">
        <v>18656</v>
      </c>
      <c r="B7615" s="14" t="s">
        <v>18657</v>
      </c>
      <c r="C7615">
        <v>3.5499226250000002</v>
      </c>
      <c r="D7615">
        <v>0.524284482</v>
      </c>
      <c r="E7615">
        <v>0.18883435100000001</v>
      </c>
      <c r="F7615">
        <v>0.32214246699999999</v>
      </c>
      <c r="G7615">
        <v>0.10216753200000001</v>
      </c>
      <c r="H7615">
        <v>0.68168310799999998</v>
      </c>
      <c r="I7615">
        <v>0.86282028</v>
      </c>
      <c r="J7615">
        <v>0.60003338299999998</v>
      </c>
      <c r="K7615">
        <v>1.0736143119999999</v>
      </c>
      <c r="L7615">
        <v>0.37384096700000002</v>
      </c>
      <c r="M7615">
        <v>1.135706924</v>
      </c>
      <c r="N7615">
        <v>0.21880292800000001</v>
      </c>
      <c r="O7615">
        <v>1.3104873640000001</v>
      </c>
      <c r="P7615">
        <v>0.97643500100000002</v>
      </c>
      <c r="Q7615">
        <v>1.626887462</v>
      </c>
    </row>
    <row r="7616" spans="1:17">
      <c r="A7616" t="s">
        <v>18658</v>
      </c>
      <c r="B7616" s="14" t="s">
        <v>3176</v>
      </c>
      <c r="C7616">
        <v>65.180872190000002</v>
      </c>
      <c r="D7616">
        <v>229.3117814</v>
      </c>
      <c r="E7616">
        <v>329.59356689999998</v>
      </c>
      <c r="F7616">
        <v>315.63188789999998</v>
      </c>
      <c r="G7616">
        <v>340.26938730000001</v>
      </c>
      <c r="H7616">
        <v>687.66168519999997</v>
      </c>
      <c r="I7616">
        <v>40.433648580000003</v>
      </c>
      <c r="J7616">
        <v>79.053514759999999</v>
      </c>
      <c r="K7616">
        <v>108.3471583</v>
      </c>
      <c r="L7616">
        <v>150.90933870000001</v>
      </c>
      <c r="M7616">
        <v>68.161143240000001</v>
      </c>
      <c r="N7616">
        <v>107.1529568</v>
      </c>
      <c r="O7616">
        <v>81.883078560000001</v>
      </c>
      <c r="P7616">
        <v>247.76397739999999</v>
      </c>
      <c r="Q7616">
        <v>238.75004659999999</v>
      </c>
    </row>
    <row r="7617" spans="1:17">
      <c r="A7617" t="s">
        <v>18659</v>
      </c>
      <c r="B7617" s="14" t="s">
        <v>3177</v>
      </c>
      <c r="C7617">
        <v>1.0782619630000001</v>
      </c>
      <c r="D7617">
        <v>20.304045899999998</v>
      </c>
      <c r="E7617">
        <v>18.124810759999999</v>
      </c>
      <c r="F7617">
        <v>17.465925309999999</v>
      </c>
      <c r="G7617">
        <v>13.21989181</v>
      </c>
      <c r="H7617">
        <v>26.089062640000002</v>
      </c>
      <c r="I7617">
        <v>25.159208570000001</v>
      </c>
      <c r="J7617">
        <v>17.769918140000001</v>
      </c>
      <c r="K7617">
        <v>22.501049819999999</v>
      </c>
      <c r="L7617">
        <v>9.5383131320000007</v>
      </c>
      <c r="M7617">
        <v>4.1395479530000001</v>
      </c>
      <c r="N7617">
        <v>12.76026684</v>
      </c>
      <c r="O7617">
        <v>0</v>
      </c>
      <c r="P7617">
        <v>13.91251845</v>
      </c>
      <c r="Q7617">
        <v>15.56587234</v>
      </c>
    </row>
    <row r="7618" spans="1:17">
      <c r="A7618" t="s">
        <v>18660</v>
      </c>
      <c r="B7618" s="14" t="s">
        <v>8633</v>
      </c>
      <c r="C7618">
        <v>22.683565890000001</v>
      </c>
      <c r="D7618">
        <v>6.7987585419999998</v>
      </c>
      <c r="E7618">
        <v>5.9621624469999999</v>
      </c>
      <c r="F7618">
        <v>4.8585485210000003</v>
      </c>
      <c r="G7618">
        <v>7.1428144180000004</v>
      </c>
      <c r="H7618">
        <v>20.241987030000001</v>
      </c>
      <c r="I7618">
        <v>7.2970341909999998</v>
      </c>
      <c r="J7618">
        <v>4.4825595649999999</v>
      </c>
      <c r="K7618">
        <v>4.3885502619999999</v>
      </c>
      <c r="L7618">
        <v>11.38191739</v>
      </c>
      <c r="M7618">
        <v>10.245214000000001</v>
      </c>
      <c r="N7618">
        <v>2.714004654</v>
      </c>
      <c r="O7618">
        <v>12.56077792</v>
      </c>
      <c r="P7618">
        <v>2.1520575790000001</v>
      </c>
      <c r="Q7618">
        <v>11.924375469999999</v>
      </c>
    </row>
    <row r="7619" spans="1:17">
      <c r="A7619" t="s">
        <v>18661</v>
      </c>
      <c r="B7619" s="14" t="s">
        <v>18662</v>
      </c>
      <c r="C7619">
        <v>1.40903153</v>
      </c>
      <c r="D7619">
        <v>0.36890178299999998</v>
      </c>
      <c r="E7619">
        <v>0.42245633599999999</v>
      </c>
      <c r="F7619">
        <v>0.64513425499999999</v>
      </c>
      <c r="G7619">
        <v>0.46450734700000001</v>
      </c>
      <c r="H7619">
        <v>1.1806819079999999</v>
      </c>
      <c r="I7619">
        <v>1.86801661</v>
      </c>
      <c r="J7619">
        <v>0.649539859</v>
      </c>
      <c r="K7619">
        <v>0.929755322</v>
      </c>
      <c r="L7619">
        <v>1.1331184649999999</v>
      </c>
      <c r="M7619">
        <v>0.98352783300000002</v>
      </c>
      <c r="N7619">
        <v>0.15790368499999999</v>
      </c>
      <c r="O7619">
        <v>0.70930535100000003</v>
      </c>
      <c r="P7619">
        <v>0.40358065199999998</v>
      </c>
      <c r="Q7619">
        <v>0.70444630799999997</v>
      </c>
    </row>
    <row r="7620" spans="1:17">
      <c r="A7620" t="s">
        <v>18663</v>
      </c>
      <c r="B7620" s="14" t="s">
        <v>2928</v>
      </c>
      <c r="C7620">
        <v>8.6036319169999995</v>
      </c>
      <c r="D7620">
        <v>0.74878278499999995</v>
      </c>
      <c r="E7620">
        <v>1.046082357</v>
      </c>
      <c r="F7620">
        <v>0.54373525700000003</v>
      </c>
      <c r="G7620">
        <v>1.804047526</v>
      </c>
      <c r="H7620">
        <v>0.472038501</v>
      </c>
      <c r="I7620">
        <v>4.4810160359999998</v>
      </c>
      <c r="J7620">
        <v>1.4802162809999999</v>
      </c>
      <c r="K7620">
        <v>2.9272765220000001</v>
      </c>
      <c r="L7620">
        <v>3.688897994</v>
      </c>
      <c r="M7620">
        <v>1.1796479660000001</v>
      </c>
      <c r="N7620">
        <v>0.64392746599999995</v>
      </c>
      <c r="O7620">
        <v>9.5283352109999999</v>
      </c>
      <c r="P7620">
        <v>0.55320749199999997</v>
      </c>
      <c r="Q7620">
        <v>4.4358103470000003</v>
      </c>
    </row>
    <row r="7621" spans="1:17">
      <c r="A7621" t="s">
        <v>18664</v>
      </c>
      <c r="B7621" s="14" t="s">
        <v>6497</v>
      </c>
      <c r="C7621">
        <v>44.82172181</v>
      </c>
      <c r="D7621">
        <v>31.189878870000001</v>
      </c>
      <c r="E7621">
        <v>23.977031669999999</v>
      </c>
      <c r="F7621">
        <v>22.239531670000002</v>
      </c>
      <c r="G7621">
        <v>28.369129189999999</v>
      </c>
      <c r="H7621">
        <v>50.739697360000001</v>
      </c>
      <c r="I7621">
        <v>41.116312739999998</v>
      </c>
      <c r="J7621">
        <v>39.178766150000001</v>
      </c>
      <c r="K7621">
        <v>70.100906469999998</v>
      </c>
      <c r="L7621">
        <v>178.376295</v>
      </c>
      <c r="M7621">
        <v>23.9378192</v>
      </c>
      <c r="N7621">
        <v>23.593754319999999</v>
      </c>
      <c r="O7621">
        <v>32.825844539999999</v>
      </c>
      <c r="P7621">
        <v>14.154364470000001</v>
      </c>
      <c r="Q7621">
        <v>23.730129399999999</v>
      </c>
    </row>
    <row r="7622" spans="1:17">
      <c r="A7622" t="s">
        <v>18665</v>
      </c>
      <c r="B7622" s="14" t="s">
        <v>3178</v>
      </c>
      <c r="C7622">
        <v>4.9535382720000003</v>
      </c>
      <c r="D7622">
        <v>3.6261073279999998</v>
      </c>
      <c r="E7622">
        <v>3.3109120330000001</v>
      </c>
      <c r="F7622">
        <v>3.4593144900000001</v>
      </c>
      <c r="G7622">
        <v>2.975246415</v>
      </c>
      <c r="H7622">
        <v>2.5227903829999998</v>
      </c>
      <c r="I7622">
        <v>9.2653623879999998</v>
      </c>
      <c r="J7622">
        <v>11.05759042</v>
      </c>
      <c r="K7622">
        <v>12.21288771</v>
      </c>
      <c r="L7622">
        <v>7.4846178480000001</v>
      </c>
      <c r="M7622">
        <v>7.4414716009999999</v>
      </c>
      <c r="N7622">
        <v>5.1770997870000004</v>
      </c>
      <c r="O7622">
        <v>10.733352829999999</v>
      </c>
      <c r="P7622">
        <v>3.958282552</v>
      </c>
      <c r="Q7622">
        <v>2.9610624479999998</v>
      </c>
    </row>
    <row r="7623" spans="1:17">
      <c r="A7623" t="e">
        <v>#N/A</v>
      </c>
      <c r="B7623" s="14" t="s">
        <v>18666</v>
      </c>
      <c r="C7623">
        <v>4.0094595340000003</v>
      </c>
      <c r="D7623">
        <v>0.88822953500000001</v>
      </c>
      <c r="E7623">
        <v>0</v>
      </c>
      <c r="F7623">
        <v>0</v>
      </c>
      <c r="G7623">
        <v>0.69235861700000001</v>
      </c>
      <c r="H7623">
        <v>3.0797075020000002</v>
      </c>
      <c r="I7623">
        <v>0</v>
      </c>
      <c r="J7623">
        <v>0.508280705</v>
      </c>
      <c r="K7623">
        <v>1.8188902659999999</v>
      </c>
      <c r="L7623">
        <v>0</v>
      </c>
      <c r="M7623">
        <v>0</v>
      </c>
      <c r="N7623">
        <v>0</v>
      </c>
      <c r="O7623">
        <v>4.4403892239999996</v>
      </c>
      <c r="P7623">
        <v>0.60154601100000005</v>
      </c>
      <c r="Q7623">
        <v>0</v>
      </c>
    </row>
    <row r="7624" spans="1:17">
      <c r="A7624" t="s">
        <v>18667</v>
      </c>
      <c r="B7624" s="14" t="s">
        <v>1304</v>
      </c>
      <c r="C7624">
        <v>60.15399704</v>
      </c>
      <c r="D7624">
        <v>4.6952148410000003</v>
      </c>
      <c r="E7624">
        <v>4.4764429909999999</v>
      </c>
      <c r="F7624">
        <v>4.3274066170000003</v>
      </c>
      <c r="G7624">
        <v>3.9289391980000001</v>
      </c>
      <c r="H7624">
        <v>12.448991230000001</v>
      </c>
      <c r="I7624">
        <v>4.090744903</v>
      </c>
      <c r="J7624">
        <v>1.4224187589999999</v>
      </c>
      <c r="K7624">
        <v>4.8073612920000004</v>
      </c>
      <c r="L7624">
        <v>9.0590835989999992</v>
      </c>
      <c r="M7624">
        <v>8.9742275439999997</v>
      </c>
      <c r="N7624">
        <v>1.8442196980000001</v>
      </c>
      <c r="O7624">
        <v>10.01014537</v>
      </c>
      <c r="P7624">
        <v>3.553888433</v>
      </c>
      <c r="Q7624">
        <v>5.7849662479999999</v>
      </c>
    </row>
    <row r="7625" spans="1:17">
      <c r="A7625" t="s">
        <v>18668</v>
      </c>
      <c r="B7625" s="14" t="s">
        <v>18669</v>
      </c>
      <c r="C7625">
        <v>3.1050701649999999</v>
      </c>
      <c r="D7625">
        <v>0</v>
      </c>
      <c r="E7625">
        <v>0.33034179699999999</v>
      </c>
      <c r="F7625">
        <v>0.84532121000000005</v>
      </c>
      <c r="G7625">
        <v>0</v>
      </c>
      <c r="H7625">
        <v>0</v>
      </c>
      <c r="I7625">
        <v>0</v>
      </c>
      <c r="J7625">
        <v>0</v>
      </c>
      <c r="K7625">
        <v>1.4086142660000001</v>
      </c>
      <c r="L7625">
        <v>0</v>
      </c>
      <c r="M7625">
        <v>0</v>
      </c>
      <c r="N7625">
        <v>0</v>
      </c>
      <c r="O7625">
        <v>10.316393010000001</v>
      </c>
      <c r="P7625">
        <v>0</v>
      </c>
      <c r="Q7625">
        <v>6.4035758390000002</v>
      </c>
    </row>
    <row r="7626" spans="1:17">
      <c r="A7626" t="s">
        <v>18670</v>
      </c>
      <c r="B7626" s="14" t="s">
        <v>18671</v>
      </c>
      <c r="C7626">
        <v>15.93936018</v>
      </c>
      <c r="D7626">
        <v>4.6546344240000002</v>
      </c>
      <c r="E7626">
        <v>2.8519508459999998</v>
      </c>
      <c r="F7626">
        <v>9.5662183590000005</v>
      </c>
      <c r="G7626">
        <v>3.5030916670000001</v>
      </c>
      <c r="H7626">
        <v>5.008576938</v>
      </c>
      <c r="I7626">
        <v>13.73549336</v>
      </c>
      <c r="J7626">
        <v>3.857583038</v>
      </c>
      <c r="K7626">
        <v>12.1610365</v>
      </c>
      <c r="L7626">
        <v>16.480483889999999</v>
      </c>
      <c r="M7626">
        <v>27.8148573</v>
      </c>
      <c r="N7626">
        <v>2.5007511249999999</v>
      </c>
      <c r="O7626">
        <v>25.676355940000001</v>
      </c>
      <c r="P7626">
        <v>3.1523121660000002</v>
      </c>
      <c r="Q7626">
        <v>10.95722977</v>
      </c>
    </row>
    <row r="7627" spans="1:17">
      <c r="A7627" t="s">
        <v>18672</v>
      </c>
      <c r="B7627" s="14" t="s">
        <v>1523</v>
      </c>
      <c r="C7627">
        <v>26.66617351</v>
      </c>
      <c r="D7627">
        <v>30.708909429999999</v>
      </c>
      <c r="E7627">
        <v>24.2498866</v>
      </c>
      <c r="F7627">
        <v>32.275394900000002</v>
      </c>
      <c r="G7627">
        <v>26.14679976</v>
      </c>
      <c r="H7627">
        <v>23.25239843</v>
      </c>
      <c r="I7627">
        <v>25.889244720000001</v>
      </c>
      <c r="J7627">
        <v>32.93272958</v>
      </c>
      <c r="K7627">
        <v>59.747271040000001</v>
      </c>
      <c r="L7627">
        <v>62.208931460000002</v>
      </c>
      <c r="M7627">
        <v>8.5193275990000004</v>
      </c>
      <c r="N7627">
        <v>17.366033980000001</v>
      </c>
      <c r="O7627">
        <v>13.393941379999999</v>
      </c>
      <c r="P7627">
        <v>11.658280619999999</v>
      </c>
      <c r="Q7627">
        <v>31.01809707</v>
      </c>
    </row>
    <row r="7628" spans="1:17">
      <c r="A7628" t="s">
        <v>18673</v>
      </c>
      <c r="B7628" s="14" t="s">
        <v>2808</v>
      </c>
      <c r="C7628">
        <v>16.632776490000001</v>
      </c>
      <c r="D7628">
        <v>11.87836371</v>
      </c>
      <c r="E7628">
        <v>9.9419401100000009</v>
      </c>
      <c r="F7628">
        <v>16.801598989999999</v>
      </c>
      <c r="G7628">
        <v>20.067392590000001</v>
      </c>
      <c r="H7628">
        <v>47.741178509999997</v>
      </c>
      <c r="I7628">
        <v>8.2980723029999996</v>
      </c>
      <c r="J7628">
        <v>13.344860089999999</v>
      </c>
      <c r="K7628">
        <v>18.764354430000001</v>
      </c>
      <c r="L7628">
        <v>13.275217550000001</v>
      </c>
      <c r="M7628">
        <v>14.2833051</v>
      </c>
      <c r="N7628">
        <v>10.00896814</v>
      </c>
      <c r="O7628">
        <v>6.5441030380000003</v>
      </c>
      <c r="P7628">
        <v>37.36598523</v>
      </c>
      <c r="Q7628">
        <v>45.434733639999997</v>
      </c>
    </row>
    <row r="7629" spans="1:17">
      <c r="A7629" t="e">
        <v>#N/A</v>
      </c>
      <c r="B7629" s="14" t="s">
        <v>18674</v>
      </c>
      <c r="C7629">
        <v>0</v>
      </c>
      <c r="D7629">
        <v>0</v>
      </c>
      <c r="E7629">
        <v>0</v>
      </c>
      <c r="F7629">
        <v>0</v>
      </c>
      <c r="G7629">
        <v>0</v>
      </c>
      <c r="H7629">
        <v>0</v>
      </c>
      <c r="I7629">
        <v>0</v>
      </c>
      <c r="J7629">
        <v>0.26176456300000001</v>
      </c>
      <c r="K7629">
        <v>0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0</v>
      </c>
    </row>
    <row r="7630" spans="1:17">
      <c r="A7630" t="s">
        <v>18675</v>
      </c>
      <c r="B7630" s="14" t="s">
        <v>1283</v>
      </c>
      <c r="C7630">
        <v>92.708523510000006</v>
      </c>
      <c r="D7630">
        <v>5.5639423170000004</v>
      </c>
      <c r="E7630">
        <v>3.7300308040000001</v>
      </c>
      <c r="F7630">
        <v>4.2447200760000001</v>
      </c>
      <c r="G7630">
        <v>5.2393178569999996</v>
      </c>
      <c r="H7630">
        <v>5.7939354300000003</v>
      </c>
      <c r="I7630">
        <v>15.48639142</v>
      </c>
      <c r="J7630">
        <v>5.8015574640000001</v>
      </c>
      <c r="K7630">
        <v>13.22890027</v>
      </c>
      <c r="L7630">
        <v>15.443446639999999</v>
      </c>
      <c r="M7630">
        <v>30.091134400000001</v>
      </c>
      <c r="N7630">
        <v>4.43628146</v>
      </c>
      <c r="O7630">
        <v>33.881982190000002</v>
      </c>
      <c r="P7630">
        <v>3.6543306339999999</v>
      </c>
      <c r="Q7630">
        <v>21.031172649999998</v>
      </c>
    </row>
    <row r="7631" spans="1:17">
      <c r="A7631" t="s">
        <v>18676</v>
      </c>
      <c r="B7631" s="14" t="s">
        <v>6694</v>
      </c>
      <c r="C7631">
        <v>2.8697753050000001</v>
      </c>
      <c r="D7631">
        <v>0.575203574</v>
      </c>
      <c r="E7631">
        <v>0.97408198300000004</v>
      </c>
      <c r="F7631">
        <v>0.87427248199999996</v>
      </c>
      <c r="G7631">
        <v>0.37756684299999999</v>
      </c>
      <c r="H7631">
        <v>7.505131006</v>
      </c>
      <c r="I7631">
        <v>10.960843990000001</v>
      </c>
      <c r="J7631">
        <v>2.7545046700000002</v>
      </c>
      <c r="K7631">
        <v>1.7978243629999999</v>
      </c>
      <c r="L7631">
        <v>3.1084963000000001</v>
      </c>
      <c r="M7631">
        <v>4.4593972080000004</v>
      </c>
      <c r="N7631">
        <v>4.3462283780000002</v>
      </c>
      <c r="O7631">
        <v>3.3295572409999998</v>
      </c>
      <c r="P7631">
        <v>1.1686554039999999</v>
      </c>
      <c r="Q7631">
        <v>2.0667177259999998</v>
      </c>
    </row>
    <row r="7632" spans="1:17">
      <c r="A7632" t="s">
        <v>17935</v>
      </c>
      <c r="B7632" s="14" t="s">
        <v>3179</v>
      </c>
      <c r="C7632">
        <v>16.017794290000001</v>
      </c>
      <c r="D7632">
        <v>27.725439550000001</v>
      </c>
      <c r="E7632">
        <v>34.672734230000003</v>
      </c>
      <c r="F7632">
        <v>51.077962159999998</v>
      </c>
      <c r="G7632">
        <v>43.038544080000001</v>
      </c>
      <c r="H7632">
        <v>149.39103119999999</v>
      </c>
      <c r="I7632">
        <v>45.472309459999998</v>
      </c>
      <c r="J7632">
        <v>49.401800360000003</v>
      </c>
      <c r="K7632">
        <v>60.876855650000003</v>
      </c>
      <c r="L7632">
        <v>36.975262520000001</v>
      </c>
      <c r="M7632">
        <v>15.988388499999999</v>
      </c>
      <c r="N7632">
        <v>18.815216190000001</v>
      </c>
      <c r="O7632">
        <v>9.8551993220000007</v>
      </c>
      <c r="P7632">
        <v>90.679872459999999</v>
      </c>
      <c r="Q7632">
        <v>118.3820746</v>
      </c>
    </row>
    <row r="7633" spans="1:17">
      <c r="A7633" t="s">
        <v>18677</v>
      </c>
      <c r="B7633" s="14" t="s">
        <v>6047</v>
      </c>
      <c r="C7633">
        <v>2.9379553469999999</v>
      </c>
      <c r="D7633">
        <v>4.216411592</v>
      </c>
      <c r="E7633">
        <v>3.8187021269999999</v>
      </c>
      <c r="F7633">
        <v>4.0860678029999997</v>
      </c>
      <c r="G7633">
        <v>3.485135826</v>
      </c>
      <c r="H7633">
        <v>2.6000809239999998</v>
      </c>
      <c r="I7633">
        <v>8.1963923380000008</v>
      </c>
      <c r="J7633">
        <v>11.95064941</v>
      </c>
      <c r="K7633">
        <v>12.980339069999999</v>
      </c>
      <c r="L7633">
        <v>7.2640549170000002</v>
      </c>
      <c r="M7633">
        <v>3.9231595819999998</v>
      </c>
      <c r="N7633">
        <v>4.9128803420000002</v>
      </c>
      <c r="O7633">
        <v>2.4049246929999999</v>
      </c>
      <c r="P7633">
        <v>4.4845227200000002</v>
      </c>
      <c r="Q7633">
        <v>2.458698466</v>
      </c>
    </row>
    <row r="7634" spans="1:17">
      <c r="A7634" t="s">
        <v>18678</v>
      </c>
      <c r="B7634" s="14" t="s">
        <v>1635</v>
      </c>
      <c r="C7634">
        <v>7.8228103600000001</v>
      </c>
      <c r="D7634">
        <v>17.019753609999999</v>
      </c>
      <c r="E7634">
        <v>13.2415039</v>
      </c>
      <c r="F7634">
        <v>12.285358820000001</v>
      </c>
      <c r="G7634">
        <v>15.18197397</v>
      </c>
      <c r="H7634">
        <v>25.24585218</v>
      </c>
      <c r="I7634">
        <v>20.091978940000001</v>
      </c>
      <c r="J7634">
        <v>22.49828308</v>
      </c>
      <c r="K7634">
        <v>28.390526950000002</v>
      </c>
      <c r="L7634">
        <v>60.864099760000002</v>
      </c>
      <c r="M7634">
        <v>2.6894772960000002</v>
      </c>
      <c r="N7634">
        <v>12.65147357</v>
      </c>
      <c r="O7634">
        <v>7.4998261880000001</v>
      </c>
      <c r="P7634">
        <v>5.8333125890000002</v>
      </c>
      <c r="Q7634">
        <v>10.514513409999999</v>
      </c>
    </row>
    <row r="7635" spans="1:17">
      <c r="A7635" t="s">
        <v>18679</v>
      </c>
      <c r="B7635" s="14" t="s">
        <v>6422</v>
      </c>
      <c r="C7635">
        <v>3.4307317300000002</v>
      </c>
      <c r="D7635">
        <v>2.7867471469999998</v>
      </c>
      <c r="E7635">
        <v>2.6613725590000001</v>
      </c>
      <c r="F7635">
        <v>3.6386264819999998</v>
      </c>
      <c r="G7635">
        <v>2.2215868379999999</v>
      </c>
      <c r="H7635">
        <v>3.1292770409999999</v>
      </c>
      <c r="I7635">
        <v>2.084626359</v>
      </c>
      <c r="J7635">
        <v>3.5336856939999999</v>
      </c>
      <c r="K7635">
        <v>4.7987475279999998</v>
      </c>
      <c r="L7635">
        <v>3.4322456940000001</v>
      </c>
      <c r="M7635">
        <v>0.27439371200000001</v>
      </c>
      <c r="N7635">
        <v>1.550680864</v>
      </c>
      <c r="O7635">
        <v>0.158310865</v>
      </c>
      <c r="P7635">
        <v>2.8309517359999998</v>
      </c>
      <c r="Q7635">
        <v>2.9479944150000001</v>
      </c>
    </row>
    <row r="7636" spans="1:17">
      <c r="A7636" t="e">
        <v>#N/A</v>
      </c>
      <c r="B7636" s="14" t="s">
        <v>18680</v>
      </c>
      <c r="C7636">
        <v>12.70690252</v>
      </c>
      <c r="D7636">
        <v>5.6300087459999997</v>
      </c>
      <c r="E7636">
        <v>3.7176157600000002</v>
      </c>
      <c r="F7636">
        <v>5.6213860459999996</v>
      </c>
      <c r="G7636">
        <v>3.2913663460000002</v>
      </c>
      <c r="H7636">
        <v>0</v>
      </c>
      <c r="I7636">
        <v>138.98043580000001</v>
      </c>
      <c r="J7636">
        <v>6.0407206909999998</v>
      </c>
      <c r="K7636">
        <v>141.22983339999999</v>
      </c>
      <c r="L7636">
        <v>108.39087480000001</v>
      </c>
      <c r="M7636">
        <v>6.0978725620000001</v>
      </c>
      <c r="N7636">
        <v>5.8740170660000004</v>
      </c>
      <c r="O7636">
        <v>17.590772699999999</v>
      </c>
      <c r="P7636">
        <v>5.7193143810000002</v>
      </c>
      <c r="Q7636">
        <v>10.918917779999999</v>
      </c>
    </row>
    <row r="7637" spans="1:17">
      <c r="A7637" t="s">
        <v>11721</v>
      </c>
      <c r="B7637" s="14" t="s">
        <v>18681</v>
      </c>
      <c r="C7637">
        <v>1.7498912369999999</v>
      </c>
      <c r="D7637">
        <v>0.77531900099999995</v>
      </c>
      <c r="E7637">
        <v>0.55850159700000002</v>
      </c>
      <c r="F7637">
        <v>0.11909716200000001</v>
      </c>
      <c r="G7637">
        <v>0.90652039200000001</v>
      </c>
      <c r="H7637">
        <v>0</v>
      </c>
      <c r="I7637">
        <v>1.275950329</v>
      </c>
      <c r="J7637">
        <v>2.3292609450000001</v>
      </c>
      <c r="K7637">
        <v>3.1753508030000002</v>
      </c>
      <c r="L7637">
        <v>2.7642054549999999</v>
      </c>
      <c r="M7637">
        <v>0</v>
      </c>
      <c r="N7637">
        <v>1.186418701</v>
      </c>
      <c r="O7637">
        <v>0</v>
      </c>
      <c r="P7637">
        <v>0.39380872300000003</v>
      </c>
      <c r="Q7637">
        <v>0.60146580999999999</v>
      </c>
    </row>
    <row r="7638" spans="1:17">
      <c r="A7638" t="s">
        <v>18682</v>
      </c>
      <c r="B7638" s="14" t="s">
        <v>18683</v>
      </c>
      <c r="C7638">
        <v>2.346445068</v>
      </c>
      <c r="D7638">
        <v>0</v>
      </c>
      <c r="E7638">
        <v>0</v>
      </c>
      <c r="F7638">
        <v>0</v>
      </c>
      <c r="G7638">
        <v>0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1.446254202</v>
      </c>
      <c r="O7638">
        <v>0</v>
      </c>
      <c r="P7638">
        <v>0</v>
      </c>
      <c r="Q7638">
        <v>0</v>
      </c>
    </row>
    <row r="7639" spans="1:17">
      <c r="A7639" t="e">
        <v>#N/A</v>
      </c>
      <c r="B7639" s="14" t="s">
        <v>18684</v>
      </c>
      <c r="C7639">
        <v>20.880724650000001</v>
      </c>
      <c r="D7639">
        <v>0.51397551799999996</v>
      </c>
      <c r="E7639">
        <v>0.74048526400000003</v>
      </c>
      <c r="F7639">
        <v>0</v>
      </c>
      <c r="G7639">
        <v>0.40063448000000002</v>
      </c>
      <c r="H7639">
        <v>1.7820779369999999</v>
      </c>
      <c r="I7639">
        <v>16.917094250000002</v>
      </c>
      <c r="J7639">
        <v>0.58823497400000002</v>
      </c>
      <c r="K7639">
        <v>11.5775431</v>
      </c>
      <c r="L7639">
        <v>10.26172452</v>
      </c>
      <c r="M7639">
        <v>22.267512159999999</v>
      </c>
      <c r="N7639">
        <v>2.574007478</v>
      </c>
      <c r="O7639">
        <v>23.124948379999999</v>
      </c>
      <c r="P7639">
        <v>0.69617122600000003</v>
      </c>
      <c r="Q7639">
        <v>3.1897962039999999</v>
      </c>
    </row>
    <row r="7640" spans="1:17">
      <c r="A7640" t="e">
        <v>#N/A</v>
      </c>
      <c r="B7640" s="14" t="s">
        <v>18685</v>
      </c>
      <c r="C7640">
        <v>32.50818357</v>
      </c>
      <c r="D7640">
        <v>0.80018345899999999</v>
      </c>
      <c r="E7640">
        <v>0.38427515099999998</v>
      </c>
      <c r="F7640">
        <v>0.65555522399999999</v>
      </c>
      <c r="G7640">
        <v>0.207909439</v>
      </c>
      <c r="H7640">
        <v>5.548860747</v>
      </c>
      <c r="I7640">
        <v>0</v>
      </c>
      <c r="J7640">
        <v>1.98422118</v>
      </c>
      <c r="K7640">
        <v>4.369578948</v>
      </c>
      <c r="L7640">
        <v>5.3253264280000003</v>
      </c>
      <c r="M7640">
        <v>9.2445881409999995</v>
      </c>
      <c r="N7640">
        <v>1.3357823069999999</v>
      </c>
      <c r="O7640">
        <v>1136.0664630000001</v>
      </c>
      <c r="P7640">
        <v>1.2644742680000001</v>
      </c>
      <c r="Q7640">
        <v>2099.806572</v>
      </c>
    </row>
    <row r="7641" spans="1:17">
      <c r="A7641" t="e">
        <v>#N/A</v>
      </c>
      <c r="B7641" s="14" t="s">
        <v>18686</v>
      </c>
      <c r="C7641">
        <v>0</v>
      </c>
      <c r="D7641">
        <v>0</v>
      </c>
      <c r="E7641">
        <v>0</v>
      </c>
      <c r="F7641">
        <v>0</v>
      </c>
      <c r="G7641">
        <v>0.42702357800000001</v>
      </c>
      <c r="H7641">
        <v>0</v>
      </c>
      <c r="I7641">
        <v>0</v>
      </c>
      <c r="J7641">
        <v>0.31349049499999998</v>
      </c>
      <c r="K7641">
        <v>0</v>
      </c>
      <c r="L7641">
        <v>1.5625209280000001</v>
      </c>
      <c r="M7641">
        <v>0</v>
      </c>
      <c r="N7641">
        <v>0</v>
      </c>
      <c r="O7641">
        <v>0</v>
      </c>
      <c r="P7641">
        <v>0</v>
      </c>
      <c r="Q7641">
        <v>0</v>
      </c>
    </row>
    <row r="7642" spans="1:17">
      <c r="A7642" t="s">
        <v>18687</v>
      </c>
      <c r="B7642" s="14" t="s">
        <v>4675</v>
      </c>
      <c r="C7642">
        <v>10.305036360000001</v>
      </c>
      <c r="D7642">
        <v>0.74194594400000002</v>
      </c>
      <c r="E7642">
        <v>0.79483986900000003</v>
      </c>
      <c r="F7642">
        <v>0.70135820900000001</v>
      </c>
      <c r="G7642">
        <v>0.53384606999999995</v>
      </c>
      <c r="H7642">
        <v>0.49471283999999999</v>
      </c>
      <c r="I7642">
        <v>0</v>
      </c>
      <c r="J7642">
        <v>1.861582047</v>
      </c>
      <c r="K7642">
        <v>1.5193350379999999</v>
      </c>
      <c r="L7642">
        <v>2.604526463</v>
      </c>
      <c r="M7642">
        <v>0.98904982299999999</v>
      </c>
      <c r="N7642">
        <v>1.3973540289999999</v>
      </c>
      <c r="O7642">
        <v>1.711890543</v>
      </c>
      <c r="P7642">
        <v>0.77304103700000004</v>
      </c>
      <c r="Q7642">
        <v>1.239702455</v>
      </c>
    </row>
    <row r="7643" spans="1:17">
      <c r="A7643" t="s">
        <v>18688</v>
      </c>
      <c r="B7643" s="14" t="s">
        <v>2975</v>
      </c>
      <c r="C7643">
        <v>3.304811521</v>
      </c>
      <c r="D7643">
        <v>2.8721882110000001</v>
      </c>
      <c r="E7643">
        <v>3.3806909040000002</v>
      </c>
      <c r="F7643">
        <v>3.045133715</v>
      </c>
      <c r="G7643">
        <v>3.5118713449999999</v>
      </c>
      <c r="H7643">
        <v>2.196744271</v>
      </c>
      <c r="I7643">
        <v>8.7121212969999995</v>
      </c>
      <c r="J7643">
        <v>12.40743082</v>
      </c>
      <c r="K7643">
        <v>7.5537969709999997</v>
      </c>
      <c r="L7643">
        <v>8.7542531399999994</v>
      </c>
      <c r="M7643">
        <v>2.1959097870000002</v>
      </c>
      <c r="N7643">
        <v>3.9328855410000001</v>
      </c>
      <c r="O7643">
        <v>2.5338509149999999</v>
      </c>
      <c r="P7643">
        <v>3.203801838</v>
      </c>
      <c r="Q7643">
        <v>3.407750885</v>
      </c>
    </row>
    <row r="7644" spans="1:17">
      <c r="A7644" t="s">
        <v>18689</v>
      </c>
      <c r="B7644" s="14" t="s">
        <v>18690</v>
      </c>
      <c r="C7644">
        <v>28.590530680000001</v>
      </c>
      <c r="D7644">
        <v>303.31672120000002</v>
      </c>
      <c r="E7644">
        <v>374.80326170000001</v>
      </c>
      <c r="F7644">
        <v>397.38875200000001</v>
      </c>
      <c r="G7644">
        <v>404.28949949999998</v>
      </c>
      <c r="H7644">
        <v>2951.2718540000001</v>
      </c>
      <c r="I7644">
        <v>342.81840829999999</v>
      </c>
      <c r="J7644">
        <v>492.52009370000002</v>
      </c>
      <c r="K7644">
        <v>172.93448989999999</v>
      </c>
      <c r="L7644">
        <v>118.42706699999999</v>
      </c>
      <c r="M7644">
        <v>54.88085306</v>
      </c>
      <c r="N7644">
        <v>118.65514469999999</v>
      </c>
      <c r="O7644">
        <v>49.254163550000001</v>
      </c>
      <c r="P7644">
        <v>242.59425160000001</v>
      </c>
      <c r="Q7644">
        <v>482.61616570000001</v>
      </c>
    </row>
    <row r="7645" spans="1:17">
      <c r="A7645" t="s">
        <v>18691</v>
      </c>
      <c r="B7645" s="14" t="s">
        <v>5925</v>
      </c>
      <c r="C7645">
        <v>6.7913903439999999</v>
      </c>
      <c r="D7645">
        <v>17.029890000000002</v>
      </c>
      <c r="E7645">
        <v>0.70714874500000002</v>
      </c>
      <c r="F7645">
        <v>0.66874431599999995</v>
      </c>
      <c r="G7645">
        <v>0.62380106300000004</v>
      </c>
      <c r="H7645">
        <v>1.2763868220000001</v>
      </c>
      <c r="I7645">
        <v>1.685790218</v>
      </c>
      <c r="J7645">
        <v>1.77684833</v>
      </c>
      <c r="K7645">
        <v>3.8019770639999999</v>
      </c>
      <c r="L7645">
        <v>1.6434352379999999</v>
      </c>
      <c r="M7645">
        <v>1.386849953</v>
      </c>
      <c r="N7645">
        <v>2.0306259139999998</v>
      </c>
      <c r="O7645">
        <v>51.368995429999998</v>
      </c>
      <c r="P7645">
        <v>0.32518844899999999</v>
      </c>
      <c r="Q7645">
        <v>1.4899852810000001</v>
      </c>
    </row>
    <row r="7646" spans="1:17">
      <c r="A7646" t="s">
        <v>18692</v>
      </c>
      <c r="B7646" s="14" t="s">
        <v>3265</v>
      </c>
      <c r="C7646">
        <v>8.7534302010000005</v>
      </c>
      <c r="D7646">
        <v>0.69256352899999996</v>
      </c>
      <c r="E7646">
        <v>1.3303696890000001</v>
      </c>
      <c r="F7646">
        <v>0.55320225999999995</v>
      </c>
      <c r="G7646">
        <v>2.645218726</v>
      </c>
      <c r="H7646">
        <v>1.320707267</v>
      </c>
      <c r="I7646">
        <v>0.455903524</v>
      </c>
      <c r="J7646">
        <v>0.83225674900000002</v>
      </c>
      <c r="K7646">
        <v>2.4109590129999998</v>
      </c>
      <c r="L7646">
        <v>3.1605268130000002</v>
      </c>
      <c r="M7646">
        <v>0.60009343900000001</v>
      </c>
      <c r="N7646">
        <v>2.0810295129999998</v>
      </c>
      <c r="O7646">
        <v>2.423558388</v>
      </c>
      <c r="P7646">
        <v>1.5947116809999999</v>
      </c>
      <c r="Q7646">
        <v>2.3639746279999998</v>
      </c>
    </row>
    <row r="7647" spans="1:17">
      <c r="A7647" t="s">
        <v>18693</v>
      </c>
      <c r="B7647" s="14" t="s">
        <v>18694</v>
      </c>
      <c r="C7647">
        <v>9.691705314</v>
      </c>
      <c r="D7647">
        <v>28.15004373</v>
      </c>
      <c r="E7647">
        <v>26.12069009</v>
      </c>
      <c r="F7647">
        <v>19.495289289999999</v>
      </c>
      <c r="G7647">
        <v>25.103641620000001</v>
      </c>
      <c r="H7647">
        <v>101.5319736</v>
      </c>
      <c r="I7647">
        <v>21.200405459999999</v>
      </c>
      <c r="J7647">
        <v>15.357764469999999</v>
      </c>
      <c r="K7647">
        <v>26.379837439999999</v>
      </c>
      <c r="L7647">
        <v>28.917841689999999</v>
      </c>
      <c r="M7647">
        <v>11.368914950000001</v>
      </c>
      <c r="N7647">
        <v>7.433784309</v>
      </c>
      <c r="O7647">
        <v>8.3481633140000007</v>
      </c>
      <c r="P7647">
        <v>8.0781276559999995</v>
      </c>
      <c r="Q7647">
        <v>38.493811819999998</v>
      </c>
    </row>
    <row r="7648" spans="1:17">
      <c r="A7648" t="s">
        <v>18695</v>
      </c>
      <c r="B7648" s="14" t="s">
        <v>18696</v>
      </c>
      <c r="C7648">
        <v>63.716039790000004</v>
      </c>
      <c r="D7648">
        <v>25.093753270000001</v>
      </c>
      <c r="E7648">
        <v>16.067824999999999</v>
      </c>
      <c r="F7648">
        <v>10.60032797</v>
      </c>
      <c r="G7648">
        <v>19.152617500000002</v>
      </c>
      <c r="H7648">
        <v>24.4704759</v>
      </c>
      <c r="I7648">
        <v>34.414203149999999</v>
      </c>
      <c r="J7648">
        <v>29.018471590000001</v>
      </c>
      <c r="K7648">
        <v>137.02999579999999</v>
      </c>
      <c r="L7648">
        <v>131.2160432</v>
      </c>
      <c r="M7648">
        <v>9.0596963779999999</v>
      </c>
      <c r="N7648">
        <v>10.763436990000001</v>
      </c>
      <c r="O7648">
        <v>18.294403599999999</v>
      </c>
      <c r="P7648">
        <v>13.454006209999999</v>
      </c>
      <c r="Q7648">
        <v>24.33358819</v>
      </c>
    </row>
    <row r="7649" spans="1:17">
      <c r="A7649" t="s">
        <v>18697</v>
      </c>
      <c r="B7649" s="14" t="s">
        <v>9223</v>
      </c>
      <c r="C7649">
        <v>20.93191307</v>
      </c>
      <c r="D7649">
        <v>23.240152380000001</v>
      </c>
      <c r="E7649">
        <v>15.09053332</v>
      </c>
      <c r="F7649">
        <v>18.13458468</v>
      </c>
      <c r="G7649">
        <v>15.563825359999999</v>
      </c>
      <c r="H7649">
        <v>6.9040908490000001</v>
      </c>
      <c r="I7649">
        <v>25.856825270000002</v>
      </c>
      <c r="J7649">
        <v>23.163900529999999</v>
      </c>
      <c r="K7649">
        <v>35.413587399999997</v>
      </c>
      <c r="L7649">
        <v>50.881160020000003</v>
      </c>
      <c r="M7649">
        <v>10.872175889999999</v>
      </c>
      <c r="N7649">
        <v>8.2266595599999999</v>
      </c>
      <c r="O7649">
        <v>22.09073781</v>
      </c>
      <c r="P7649">
        <v>8.2021175230000001</v>
      </c>
      <c r="Q7649">
        <v>23.361405470000001</v>
      </c>
    </row>
    <row r="7650" spans="1:17">
      <c r="A7650" t="e">
        <v>#N/A</v>
      </c>
      <c r="B7650" s="14" t="s">
        <v>18698</v>
      </c>
      <c r="C7650">
        <v>104.5181951</v>
      </c>
      <c r="D7650">
        <v>165.46838980000001</v>
      </c>
      <c r="E7650">
        <v>164.8935745</v>
      </c>
      <c r="F7650">
        <v>147.6481335</v>
      </c>
      <c r="G7650">
        <v>209.97698260000001</v>
      </c>
      <c r="H7650">
        <v>67.55395437</v>
      </c>
      <c r="I7650">
        <v>254.65448169999999</v>
      </c>
      <c r="J7650">
        <v>219.42980059999999</v>
      </c>
      <c r="K7650">
        <v>381.05189689999997</v>
      </c>
      <c r="L7650">
        <v>421.2103098</v>
      </c>
      <c r="M7650">
        <v>41.593513459999997</v>
      </c>
      <c r="N7650">
        <v>162.78037420000001</v>
      </c>
      <c r="O7650">
        <v>66.345445170000005</v>
      </c>
      <c r="P7650">
        <v>96.572270860000003</v>
      </c>
      <c r="Q7650">
        <v>179.62293750000001</v>
      </c>
    </row>
    <row r="7651" spans="1:17">
      <c r="A7651" t="s">
        <v>18699</v>
      </c>
      <c r="B7651" s="14" t="s">
        <v>1561</v>
      </c>
      <c r="C7651">
        <v>1.7560921279999999</v>
      </c>
      <c r="D7651">
        <v>2.0100048940000002</v>
      </c>
      <c r="E7651">
        <v>1.8059933530000001</v>
      </c>
      <c r="F7651">
        <v>1.3147111229999999</v>
      </c>
      <c r="G7651">
        <v>1.339328734</v>
      </c>
      <c r="H7651">
        <v>3.709399645</v>
      </c>
      <c r="I7651">
        <v>2.9877674600000002</v>
      </c>
      <c r="J7651">
        <v>3.0610313919999999</v>
      </c>
      <c r="K7651">
        <v>3.252990493</v>
      </c>
      <c r="L7651">
        <v>2.1267338360000001</v>
      </c>
      <c r="M7651">
        <v>0.84272512399999999</v>
      </c>
      <c r="N7651">
        <v>1.1545433970000001</v>
      </c>
      <c r="O7651">
        <v>1.7827643479999999</v>
      </c>
      <c r="P7651">
        <v>1.4051705539999999</v>
      </c>
      <c r="Q7651">
        <v>2.4143886220000002</v>
      </c>
    </row>
    <row r="7652" spans="1:17">
      <c r="A7652" t="s">
        <v>18700</v>
      </c>
      <c r="B7652" s="14" t="s">
        <v>7249</v>
      </c>
      <c r="C7652">
        <v>8.0033785270000006</v>
      </c>
      <c r="D7652">
        <v>1.4184130559999999</v>
      </c>
      <c r="E7652">
        <v>2.3202349949999999</v>
      </c>
      <c r="F7652">
        <v>1.879242428</v>
      </c>
      <c r="G7652">
        <v>2.9368215539999998</v>
      </c>
      <c r="H7652">
        <v>1.9210869230000001</v>
      </c>
      <c r="I7652">
        <v>2.042509635</v>
      </c>
      <c r="J7652">
        <v>2.0545474439999998</v>
      </c>
      <c r="K7652">
        <v>3.4491940410000002</v>
      </c>
      <c r="L7652">
        <v>3.4134723180000002</v>
      </c>
      <c r="M7652">
        <v>2.6885000149999998</v>
      </c>
      <c r="N7652">
        <v>2.5158096350000001</v>
      </c>
      <c r="O7652">
        <v>1.329535146</v>
      </c>
      <c r="P7652">
        <v>0.81051330200000005</v>
      </c>
      <c r="Q7652">
        <v>1.2379005620000001</v>
      </c>
    </row>
    <row r="7653" spans="1:17">
      <c r="A7653" t="s">
        <v>18701</v>
      </c>
      <c r="B7653" s="14" t="s">
        <v>1926</v>
      </c>
      <c r="C7653">
        <v>6.8898649929999998</v>
      </c>
      <c r="D7653">
        <v>0.37002079700000001</v>
      </c>
      <c r="E7653">
        <v>0.37760505700000002</v>
      </c>
      <c r="F7653">
        <v>0.22735636200000001</v>
      </c>
      <c r="G7653">
        <v>0.14421220900000001</v>
      </c>
      <c r="H7653">
        <v>0.320737991</v>
      </c>
      <c r="I7653">
        <v>0.60894697200000003</v>
      </c>
      <c r="J7653">
        <v>1.0322363969999999</v>
      </c>
      <c r="K7653">
        <v>2.4625824729999999</v>
      </c>
      <c r="L7653">
        <v>4.7491788770000003</v>
      </c>
      <c r="M7653">
        <v>3.2061615090000002</v>
      </c>
      <c r="N7653">
        <v>1.0809616849999999</v>
      </c>
      <c r="O7653">
        <v>4.8556935760000002</v>
      </c>
      <c r="P7653">
        <v>1.0336981249999999</v>
      </c>
      <c r="Q7653">
        <v>1.435247028</v>
      </c>
    </row>
    <row r="7654" spans="1:17">
      <c r="A7654" t="s">
        <v>18702</v>
      </c>
      <c r="B7654" s="14" t="s">
        <v>9368</v>
      </c>
      <c r="C7654">
        <v>16.178375890000002</v>
      </c>
      <c r="D7654">
        <v>0.67069978200000002</v>
      </c>
      <c r="E7654">
        <v>0.74483939600000004</v>
      </c>
      <c r="F7654">
        <v>0.56664601599999997</v>
      </c>
      <c r="G7654">
        <v>0.70251003700000003</v>
      </c>
      <c r="H7654">
        <v>0.72671219399999998</v>
      </c>
      <c r="I7654">
        <v>1.7936383090000001</v>
      </c>
      <c r="J7654">
        <v>1.4512491249999999</v>
      </c>
      <c r="K7654">
        <v>2.875638425</v>
      </c>
      <c r="L7654">
        <v>3.8259389869999998</v>
      </c>
      <c r="M7654">
        <v>4.9034439159999996</v>
      </c>
      <c r="N7654">
        <v>0.69976835599999998</v>
      </c>
      <c r="O7654">
        <v>4.7150524750000002</v>
      </c>
      <c r="P7654">
        <v>0.92264617299999996</v>
      </c>
      <c r="Q7654">
        <v>5.3331346389999998</v>
      </c>
    </row>
    <row r="7655" spans="1:17">
      <c r="A7655" t="s">
        <v>18703</v>
      </c>
      <c r="B7655" s="14" t="s">
        <v>7292</v>
      </c>
      <c r="C7655">
        <v>2.0027853150000001</v>
      </c>
      <c r="D7655">
        <v>3.0170512440000001</v>
      </c>
      <c r="E7655">
        <v>2.258563847</v>
      </c>
      <c r="F7655">
        <v>3.1623704240000001</v>
      </c>
      <c r="G7655">
        <v>4.9109782370000001</v>
      </c>
      <c r="H7655">
        <v>5.8457687500000004</v>
      </c>
      <c r="I7655">
        <v>15.771785639999999</v>
      </c>
      <c r="J7655">
        <v>2.2850446839999998</v>
      </c>
      <c r="K7655">
        <v>5.4513781979999996</v>
      </c>
      <c r="L7655">
        <v>2.2778554359999998</v>
      </c>
      <c r="M7655">
        <v>60.74214473</v>
      </c>
      <c r="N7655">
        <v>2.5676272459999998</v>
      </c>
      <c r="O7655">
        <v>37.706699960000002</v>
      </c>
      <c r="P7655">
        <v>4.747604162</v>
      </c>
      <c r="Q7655">
        <v>10.73887742</v>
      </c>
    </row>
    <row r="7656" spans="1:17">
      <c r="A7656" t="s">
        <v>18704</v>
      </c>
      <c r="B7656" s="14" t="s">
        <v>7892</v>
      </c>
      <c r="C7656">
        <v>70.416887099999997</v>
      </c>
      <c r="D7656">
        <v>10.59861852</v>
      </c>
      <c r="E7656">
        <v>7.6016716899999999</v>
      </c>
      <c r="F7656">
        <v>5.6946839579999997</v>
      </c>
      <c r="G7656">
        <v>7.2242795260000001</v>
      </c>
      <c r="H7656">
        <v>19.328485220000001</v>
      </c>
      <c r="I7656">
        <v>19.93400433</v>
      </c>
      <c r="J7656">
        <v>19.32384339</v>
      </c>
      <c r="K7656">
        <v>27.152912010000001</v>
      </c>
      <c r="L7656">
        <v>30.360236130000001</v>
      </c>
      <c r="M7656">
        <v>27.431252199999999</v>
      </c>
      <c r="N7656">
        <v>11.00371702</v>
      </c>
      <c r="O7656">
        <v>65.828658910000001</v>
      </c>
      <c r="P7656">
        <v>10.47154643</v>
      </c>
      <c r="Q7656">
        <v>33.315293760000003</v>
      </c>
    </row>
    <row r="7657" spans="1:17">
      <c r="A7657" t="s">
        <v>18689</v>
      </c>
      <c r="B7657" s="14" t="s">
        <v>18705</v>
      </c>
      <c r="C7657">
        <v>0</v>
      </c>
      <c r="D7657">
        <v>3.1331384290000002</v>
      </c>
      <c r="E7657">
        <v>1.5046390059999999</v>
      </c>
      <c r="F7657">
        <v>5.7753966229999998</v>
      </c>
      <c r="G7657">
        <v>1.9537791099999999</v>
      </c>
      <c r="H7657">
        <v>1.6295027710000001</v>
      </c>
      <c r="I7657">
        <v>6.1874851560000002</v>
      </c>
      <c r="J7657">
        <v>1.2550355769999999</v>
      </c>
      <c r="K7657">
        <v>1.9247845619999999</v>
      </c>
      <c r="L7657">
        <v>0</v>
      </c>
      <c r="M7657">
        <v>0</v>
      </c>
      <c r="N7657">
        <v>0.52302891699999998</v>
      </c>
      <c r="O7657">
        <v>0</v>
      </c>
      <c r="P7657">
        <v>2.758459276</v>
      </c>
      <c r="Q7657">
        <v>0</v>
      </c>
    </row>
    <row r="7658" spans="1:17">
      <c r="A7658" t="s">
        <v>18706</v>
      </c>
      <c r="B7658" s="14" t="s">
        <v>18707</v>
      </c>
      <c r="C7658">
        <v>0</v>
      </c>
      <c r="D7658">
        <v>0.29229278600000003</v>
      </c>
      <c r="E7658">
        <v>0.42110663599999998</v>
      </c>
      <c r="F7658">
        <v>0.26939549699999998</v>
      </c>
      <c r="G7658">
        <v>0.34175529199999999</v>
      </c>
      <c r="H7658">
        <v>0</v>
      </c>
      <c r="I7658">
        <v>0</v>
      </c>
      <c r="J7658">
        <v>1.672617018</v>
      </c>
      <c r="K7658">
        <v>0.29927427699999998</v>
      </c>
      <c r="L7658">
        <v>0.41683864999999998</v>
      </c>
      <c r="M7658">
        <v>0</v>
      </c>
      <c r="N7658">
        <v>8.1322920000000007E-2</v>
      </c>
      <c r="O7658">
        <v>2.1918215179999998</v>
      </c>
      <c r="P7658">
        <v>0.79181136299999999</v>
      </c>
      <c r="Q7658">
        <v>0</v>
      </c>
    </row>
    <row r="7659" spans="1:17">
      <c r="A7659" t="s">
        <v>18708</v>
      </c>
      <c r="B7659" s="14" t="s">
        <v>7669</v>
      </c>
      <c r="C7659">
        <v>4.2704158420000002</v>
      </c>
      <c r="D7659">
        <v>0.38954592100000002</v>
      </c>
      <c r="E7659">
        <v>0.50776990300000002</v>
      </c>
      <c r="F7659">
        <v>0.37612680399999998</v>
      </c>
      <c r="G7659">
        <v>0.60728778900000002</v>
      </c>
      <c r="H7659">
        <v>0.77180017700000003</v>
      </c>
      <c r="I7659">
        <v>1.465324952</v>
      </c>
      <c r="J7659">
        <v>2.0062247549999999</v>
      </c>
      <c r="K7659">
        <v>1.4814440790000001</v>
      </c>
      <c r="L7659">
        <v>2.3808484939999999</v>
      </c>
      <c r="M7659">
        <v>1.4465756080000001</v>
      </c>
      <c r="N7659">
        <v>1.238641068</v>
      </c>
      <c r="O7659">
        <v>2.503796114</v>
      </c>
      <c r="P7659">
        <v>0.90451444000000003</v>
      </c>
      <c r="Q7659">
        <v>2.0722033739999999</v>
      </c>
    </row>
    <row r="7660" spans="1:17">
      <c r="A7660" t="s">
        <v>18709</v>
      </c>
      <c r="B7660" s="14" t="s">
        <v>6113</v>
      </c>
      <c r="C7660">
        <v>16.355419090000002</v>
      </c>
      <c r="D7660">
        <v>1.0190455190000001</v>
      </c>
      <c r="E7660">
        <v>1.576891474</v>
      </c>
      <c r="F7660">
        <v>2.6437211600000001</v>
      </c>
      <c r="G7660">
        <v>0.706068688</v>
      </c>
      <c r="H7660">
        <v>0.39258647600000002</v>
      </c>
      <c r="I7660">
        <v>0.74535712300000001</v>
      </c>
      <c r="J7660">
        <v>2.202969097</v>
      </c>
      <c r="K7660">
        <v>1.3911809209999999</v>
      </c>
      <c r="L7660">
        <v>5.490095191</v>
      </c>
      <c r="M7660">
        <v>0</v>
      </c>
      <c r="N7660">
        <v>2.3311899409999999</v>
      </c>
      <c r="O7660">
        <v>0.56603971500000005</v>
      </c>
      <c r="P7660">
        <v>3.5273824249999999</v>
      </c>
      <c r="Q7660">
        <v>1.7567565730000001</v>
      </c>
    </row>
    <row r="7661" spans="1:17">
      <c r="A7661" t="s">
        <v>18710</v>
      </c>
      <c r="B7661" s="14" t="s">
        <v>4676</v>
      </c>
      <c r="C7661">
        <v>7.0036582620000001</v>
      </c>
      <c r="D7661">
        <v>0.642018541</v>
      </c>
      <c r="E7661">
        <v>0.46247851600000001</v>
      </c>
      <c r="F7661">
        <v>0.26298882099999998</v>
      </c>
      <c r="G7661">
        <v>0.54214513900000005</v>
      </c>
      <c r="H7661">
        <v>1.113017097</v>
      </c>
      <c r="I7661">
        <v>9.1569955759999999</v>
      </c>
      <c r="J7661">
        <v>0.64293050600000001</v>
      </c>
      <c r="K7661">
        <v>3.7250021709999999</v>
      </c>
      <c r="L7661">
        <v>2.8993443889999999</v>
      </c>
      <c r="M7661">
        <v>4.6358095500000003</v>
      </c>
      <c r="N7661">
        <v>0.922896249</v>
      </c>
      <c r="O7661">
        <v>9.3611714349999993</v>
      </c>
      <c r="P7661">
        <v>0.36233473199999999</v>
      </c>
      <c r="Q7661">
        <v>1.4941676960000001</v>
      </c>
    </row>
    <row r="7662" spans="1:17">
      <c r="A7662" t="s">
        <v>18711</v>
      </c>
      <c r="B7662" s="14" t="s">
        <v>7924</v>
      </c>
      <c r="C7662">
        <v>7.309280212</v>
      </c>
      <c r="D7662">
        <v>2.5300785989999999</v>
      </c>
      <c r="E7662">
        <v>1.7496421719999999</v>
      </c>
      <c r="F7662">
        <v>1.057119057</v>
      </c>
      <c r="G7662">
        <v>1.9721498200000001</v>
      </c>
      <c r="H7662">
        <v>1.4035835080000001</v>
      </c>
      <c r="I7662">
        <v>2.664816616</v>
      </c>
      <c r="J7662">
        <v>0.92660022399999997</v>
      </c>
      <c r="K7662">
        <v>2.0724081569999999</v>
      </c>
      <c r="L7662">
        <v>1.443257716</v>
      </c>
      <c r="M7662">
        <v>2.6307193579999999</v>
      </c>
      <c r="N7662">
        <v>1.802058333</v>
      </c>
      <c r="O7662">
        <v>1.51778791</v>
      </c>
      <c r="P7662">
        <v>0.54831185100000002</v>
      </c>
      <c r="Q7662">
        <v>3.4544363759999999</v>
      </c>
    </row>
    <row r="7663" spans="1:17">
      <c r="A7663" t="s">
        <v>18712</v>
      </c>
      <c r="B7663" s="14" t="s">
        <v>18713</v>
      </c>
      <c r="C7663">
        <v>177.18598220000001</v>
      </c>
      <c r="D7663">
        <v>0.91640376099999998</v>
      </c>
      <c r="E7663">
        <v>0.36674005799999998</v>
      </c>
      <c r="F7663">
        <v>0.18769235500000001</v>
      </c>
      <c r="G7663">
        <v>0.47621327200000002</v>
      </c>
      <c r="H7663">
        <v>4.5013087110000001</v>
      </c>
      <c r="I7663">
        <v>364.96865700000001</v>
      </c>
      <c r="J7663">
        <v>0.17480104399999999</v>
      </c>
      <c r="K7663">
        <v>274.60688199999998</v>
      </c>
      <c r="L7663">
        <v>591.146795</v>
      </c>
      <c r="M7663">
        <v>1148.721102</v>
      </c>
      <c r="N7663">
        <v>12.83327268</v>
      </c>
      <c r="O7663">
        <v>953.66068870000004</v>
      </c>
      <c r="P7663">
        <v>1.137815743</v>
      </c>
      <c r="Q7663">
        <v>844.09249839999995</v>
      </c>
    </row>
    <row r="7664" spans="1:17">
      <c r="A7664" t="e">
        <v>#N/A</v>
      </c>
      <c r="B7664" s="14" t="s">
        <v>18714</v>
      </c>
      <c r="C7664">
        <v>0</v>
      </c>
      <c r="D7664">
        <v>0</v>
      </c>
      <c r="E7664">
        <v>0</v>
      </c>
      <c r="F7664">
        <v>0</v>
      </c>
      <c r="G7664">
        <v>0</v>
      </c>
      <c r="H7664">
        <v>0</v>
      </c>
      <c r="I7664">
        <v>0</v>
      </c>
      <c r="J7664">
        <v>0</v>
      </c>
      <c r="K7664">
        <v>1.703142704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</row>
    <row r="7665" spans="1:17">
      <c r="A7665" t="e">
        <v>#N/A</v>
      </c>
      <c r="B7665" s="14" t="s">
        <v>18715</v>
      </c>
      <c r="C7665">
        <v>0</v>
      </c>
      <c r="D7665">
        <v>2.376302393</v>
      </c>
      <c r="E7665">
        <v>0</v>
      </c>
      <c r="F7665">
        <v>1.460100272</v>
      </c>
      <c r="G7665">
        <v>1.852284091</v>
      </c>
      <c r="H7665">
        <v>0</v>
      </c>
      <c r="I7665">
        <v>0</v>
      </c>
      <c r="J7665">
        <v>0</v>
      </c>
      <c r="K7665">
        <v>4.8661220099999998</v>
      </c>
      <c r="L7665">
        <v>0</v>
      </c>
      <c r="M7665">
        <v>0</v>
      </c>
      <c r="N7665">
        <v>0.66114477800000004</v>
      </c>
      <c r="O7665">
        <v>0</v>
      </c>
      <c r="P7665">
        <v>8.0466544320000004</v>
      </c>
      <c r="Q7665">
        <v>0</v>
      </c>
    </row>
    <row r="7666" spans="1:17">
      <c r="A7666" t="s">
        <v>18716</v>
      </c>
      <c r="B7666" s="14" t="s">
        <v>2938</v>
      </c>
      <c r="C7666">
        <v>71.202471029999998</v>
      </c>
      <c r="D7666">
        <v>191.25649319999999</v>
      </c>
      <c r="E7666">
        <v>101.2219949</v>
      </c>
      <c r="F7666">
        <v>186.0872622</v>
      </c>
      <c r="G7666">
        <v>132.32853270000001</v>
      </c>
      <c r="H7666">
        <v>142.1975291</v>
      </c>
      <c r="I7666">
        <v>29.852837869999998</v>
      </c>
      <c r="J7666">
        <v>36.669604769999999</v>
      </c>
      <c r="K7666">
        <v>60.968104109999999</v>
      </c>
      <c r="L7666">
        <v>68.609485750000005</v>
      </c>
      <c r="M7666">
        <v>37.58602484</v>
      </c>
      <c r="N7666">
        <v>93.148744769999993</v>
      </c>
      <c r="O7666">
        <v>34.499144729999998</v>
      </c>
      <c r="P7666">
        <v>396.05841220000002</v>
      </c>
      <c r="Q7666">
        <v>188.44546020000001</v>
      </c>
    </row>
    <row r="7667" spans="1:17">
      <c r="A7667" t="e">
        <v>#N/A</v>
      </c>
      <c r="B7667" s="14" t="s">
        <v>18717</v>
      </c>
      <c r="C7667">
        <v>16.431339470000001</v>
      </c>
      <c r="D7667">
        <v>2.1840551170000002</v>
      </c>
      <c r="E7667">
        <v>1.3984761480000001</v>
      </c>
      <c r="F7667">
        <v>0.89465029900000004</v>
      </c>
      <c r="G7667">
        <v>1.3241128980000001</v>
      </c>
      <c r="H7667">
        <v>9.6761632259999999</v>
      </c>
      <c r="I7667">
        <v>1.5974762739999999</v>
      </c>
      <c r="J7667">
        <v>0.97206999599999999</v>
      </c>
      <c r="K7667">
        <v>2.981629136</v>
      </c>
      <c r="L7667">
        <v>2.0764535409999998</v>
      </c>
      <c r="M7667">
        <v>8.4108587060000009</v>
      </c>
      <c r="N7667">
        <v>0.67517437499999999</v>
      </c>
      <c r="O7667">
        <v>7.2789404260000001</v>
      </c>
      <c r="P7667">
        <v>1.8078292579999999</v>
      </c>
      <c r="Q7667">
        <v>10.542403370000001</v>
      </c>
    </row>
    <row r="7668" spans="1:17">
      <c r="A7668" t="s">
        <v>18718</v>
      </c>
      <c r="B7668" s="14" t="s">
        <v>5018</v>
      </c>
      <c r="C7668">
        <v>8.2634216029999994</v>
      </c>
      <c r="D7668">
        <v>2.3972464590000002</v>
      </c>
      <c r="E7668">
        <v>0.90005942699999997</v>
      </c>
      <c r="F7668">
        <v>1.3926254140000001</v>
      </c>
      <c r="G7668">
        <v>0.91731744299999995</v>
      </c>
      <c r="H7668">
        <v>1.9646156960000001</v>
      </c>
      <c r="I7668">
        <v>2.869216556</v>
      </c>
      <c r="J7668">
        <v>1.7459284829999999</v>
      </c>
      <c r="K7668">
        <v>4.5519916949999999</v>
      </c>
      <c r="L7668">
        <v>4.724038975</v>
      </c>
      <c r="M7668">
        <v>3.7766719059999998</v>
      </c>
      <c r="N7668">
        <v>1.1399156509999999</v>
      </c>
      <c r="O7668">
        <v>4.5757798440000004</v>
      </c>
      <c r="P7668">
        <v>1.918699639</v>
      </c>
      <c r="Q7668">
        <v>2.705020126</v>
      </c>
    </row>
    <row r="7669" spans="1:17">
      <c r="A7669" t="s">
        <v>18719</v>
      </c>
      <c r="B7669" s="14" t="s">
        <v>6892</v>
      </c>
      <c r="C7669">
        <v>6.3935246350000003</v>
      </c>
      <c r="D7669">
        <v>1.468838291</v>
      </c>
      <c r="E7669">
        <v>1.788656874</v>
      </c>
      <c r="F7669">
        <v>1.611635908</v>
      </c>
      <c r="G7669">
        <v>1.635617833</v>
      </c>
      <c r="H7669">
        <v>0.90943197499999995</v>
      </c>
      <c r="I7669">
        <v>3.7985860709999999</v>
      </c>
      <c r="J7669">
        <v>3.182000425</v>
      </c>
      <c r="K7669">
        <v>2.363305816</v>
      </c>
      <c r="L7669">
        <v>2.094709822</v>
      </c>
      <c r="M7669">
        <v>0</v>
      </c>
      <c r="N7669">
        <v>2.3352361419999998</v>
      </c>
      <c r="O7669">
        <v>1.31123879</v>
      </c>
      <c r="P7669">
        <v>2.0605710259999999</v>
      </c>
      <c r="Q7669">
        <v>2.7672945279999999</v>
      </c>
    </row>
    <row r="7670" spans="1:17">
      <c r="A7670" t="s">
        <v>18720</v>
      </c>
      <c r="B7670" s="14" t="s">
        <v>5020</v>
      </c>
      <c r="C7670">
        <v>1.6069040160000001</v>
      </c>
      <c r="D7670">
        <v>2.966525361</v>
      </c>
      <c r="E7670">
        <v>3.9319671469999999</v>
      </c>
      <c r="F7670">
        <v>4.5204401409999999</v>
      </c>
      <c r="G7670">
        <v>4.2547277890000004</v>
      </c>
      <c r="H7670">
        <v>3.9085522579999998</v>
      </c>
      <c r="I7670">
        <v>6.2490122460000004</v>
      </c>
      <c r="J7670">
        <v>3.5988383540000002</v>
      </c>
      <c r="K7670">
        <v>4.3738295110000003</v>
      </c>
      <c r="L7670">
        <v>3.7228935729999999</v>
      </c>
      <c r="M7670">
        <v>0</v>
      </c>
      <c r="N7670">
        <v>4.1598097510000001</v>
      </c>
      <c r="O7670">
        <v>0</v>
      </c>
      <c r="P7670">
        <v>3.6162980029999998</v>
      </c>
      <c r="Q7670">
        <v>4.0503378520000002</v>
      </c>
    </row>
    <row r="7671" spans="1:17">
      <c r="A7671" t="s">
        <v>18721</v>
      </c>
      <c r="B7671" s="14" t="s">
        <v>18722</v>
      </c>
      <c r="C7671">
        <v>19.936691889999999</v>
      </c>
      <c r="D7671">
        <v>95.273337659999996</v>
      </c>
      <c r="E7671">
        <v>64.842677399999999</v>
      </c>
      <c r="F7671">
        <v>105.4494486</v>
      </c>
      <c r="G7671">
        <v>52.624029739999997</v>
      </c>
      <c r="H7671">
        <v>181.57530639999999</v>
      </c>
      <c r="I7671">
        <v>29.074068180000001</v>
      </c>
      <c r="J7671">
        <v>25.273819899999999</v>
      </c>
      <c r="K7671">
        <v>52.973610989999997</v>
      </c>
      <c r="L7671">
        <v>53.987792059999997</v>
      </c>
      <c r="M7671">
        <v>5.4670581589999996</v>
      </c>
      <c r="N7671">
        <v>20.714349840000001</v>
      </c>
      <c r="O7671">
        <v>9.4626225539999993</v>
      </c>
      <c r="P7671">
        <v>113.23585079999999</v>
      </c>
      <c r="Q7671">
        <v>82.230746289999999</v>
      </c>
    </row>
    <row r="7672" spans="1:17">
      <c r="A7672" t="s">
        <v>18723</v>
      </c>
      <c r="B7672" s="14" t="s">
        <v>18724</v>
      </c>
      <c r="C7672">
        <v>22.322936859999999</v>
      </c>
      <c r="D7672">
        <v>15.78684885</v>
      </c>
      <c r="E7672">
        <v>16.898253459999999</v>
      </c>
      <c r="F7672">
        <v>23.37374655</v>
      </c>
      <c r="G7672">
        <v>21.349403330000001</v>
      </c>
      <c r="H7672">
        <v>31.325299279999999</v>
      </c>
      <c r="I7672">
        <v>37.562279949999997</v>
      </c>
      <c r="J7672">
        <v>22.965622809999999</v>
      </c>
      <c r="K7672">
        <v>12.853239110000001</v>
      </c>
      <c r="L7672">
        <v>13.01992491</v>
      </c>
      <c r="M7672">
        <v>19.776883980000001</v>
      </c>
      <c r="N7672">
        <v>4.9743928310000003</v>
      </c>
      <c r="O7672">
        <v>18.06619899</v>
      </c>
      <c r="P7672">
        <v>15.58641982</v>
      </c>
      <c r="Q7672">
        <v>30.691012130000001</v>
      </c>
    </row>
    <row r="7673" spans="1:17">
      <c r="A7673" t="s">
        <v>18725</v>
      </c>
      <c r="B7673" s="14" t="s">
        <v>6926</v>
      </c>
      <c r="C7673">
        <v>26.292364200000002</v>
      </c>
      <c r="D7673">
        <v>181.5098496</v>
      </c>
      <c r="E7673">
        <v>161.29266430000001</v>
      </c>
      <c r="F7673">
        <v>234.3042031</v>
      </c>
      <c r="G7673">
        <v>201.31590199999999</v>
      </c>
      <c r="H7673">
        <v>186.35758440000001</v>
      </c>
      <c r="I7673">
        <v>168.7565903</v>
      </c>
      <c r="J7673">
        <v>190.64442650000001</v>
      </c>
      <c r="K7673">
        <v>320.78962180000002</v>
      </c>
      <c r="L7673">
        <v>272.26325229999998</v>
      </c>
      <c r="M7673">
        <v>24.913246579999999</v>
      </c>
      <c r="N7673">
        <v>88.944750709999994</v>
      </c>
      <c r="O7673">
        <v>32.920282239999999</v>
      </c>
      <c r="P7673">
        <v>192.44800979999999</v>
      </c>
      <c r="Q7673">
        <v>136.53517780000001</v>
      </c>
    </row>
    <row r="7674" spans="1:17">
      <c r="A7674" t="s">
        <v>18726</v>
      </c>
      <c r="B7674" s="14" t="s">
        <v>2633</v>
      </c>
      <c r="C7674">
        <v>11.280027280000001</v>
      </c>
      <c r="D7674">
        <v>0.41648395500000002</v>
      </c>
      <c r="E7674">
        <v>0.466689246</v>
      </c>
      <c r="F7674">
        <v>0.25590528299999998</v>
      </c>
      <c r="G7674">
        <v>0.54106932900000004</v>
      </c>
      <c r="H7674">
        <v>0.72202550700000001</v>
      </c>
      <c r="I7674">
        <v>0.91388248100000002</v>
      </c>
      <c r="J7674">
        <v>3.4954903750000001</v>
      </c>
      <c r="K7674">
        <v>0.85286356900000004</v>
      </c>
      <c r="L7674">
        <v>2.3757905460000002</v>
      </c>
      <c r="M7674">
        <v>0</v>
      </c>
      <c r="N7674">
        <v>0.84975664200000001</v>
      </c>
      <c r="O7674">
        <v>2.776085524</v>
      </c>
      <c r="P7674">
        <v>0.37608035899999998</v>
      </c>
      <c r="Q7674">
        <v>0.86158380000000001</v>
      </c>
    </row>
    <row r="7675" spans="1:17">
      <c r="A7675" t="s">
        <v>18727</v>
      </c>
      <c r="B7675" s="14" t="s">
        <v>8147</v>
      </c>
      <c r="C7675">
        <v>265.44595370000002</v>
      </c>
      <c r="D7675">
        <v>1.78550341</v>
      </c>
      <c r="E7675">
        <v>1.6776373819999999</v>
      </c>
      <c r="F7675">
        <v>1.478684492</v>
      </c>
      <c r="G7675">
        <v>1.8456042370000001</v>
      </c>
      <c r="H7675">
        <v>3.4318420679999999</v>
      </c>
      <c r="I7675">
        <v>5.6213272019999998</v>
      </c>
      <c r="J7675">
        <v>2.443284002</v>
      </c>
      <c r="K7675">
        <v>14.9431443</v>
      </c>
      <c r="L7675">
        <v>55.354474959999997</v>
      </c>
      <c r="M7675">
        <v>18.498001200000001</v>
      </c>
      <c r="N7675">
        <v>2.2246666249999998</v>
      </c>
      <c r="O7675">
        <v>81.49819171</v>
      </c>
      <c r="P7675">
        <v>2.286997795</v>
      </c>
      <c r="Q7675">
        <v>52.75546696</v>
      </c>
    </row>
    <row r="7676" spans="1:17">
      <c r="A7676" t="s">
        <v>18728</v>
      </c>
      <c r="B7676" s="14" t="s">
        <v>18729</v>
      </c>
      <c r="C7676">
        <v>19.875769989999998</v>
      </c>
      <c r="D7676">
        <v>7.338580919</v>
      </c>
      <c r="E7676">
        <v>10.572704030000001</v>
      </c>
      <c r="F7676">
        <v>5.7115687099999999</v>
      </c>
      <c r="G7676">
        <v>3.81352607</v>
      </c>
      <c r="H7676">
        <v>16.9630948</v>
      </c>
      <c r="I7676">
        <v>3.2205805089999999</v>
      </c>
      <c r="J7676">
        <v>14.27806709</v>
      </c>
      <c r="K7676">
        <v>7.0129405440000001</v>
      </c>
      <c r="L7676">
        <v>13.9540639</v>
      </c>
      <c r="M7676">
        <v>8.4783254869999993</v>
      </c>
      <c r="N7676">
        <v>2.7223608509999999</v>
      </c>
      <c r="O7676">
        <v>7.3373276489999997</v>
      </c>
      <c r="P7676">
        <v>2.3193298069999999</v>
      </c>
      <c r="Q7676">
        <v>7.5906915020000003</v>
      </c>
    </row>
    <row r="7677" spans="1:17">
      <c r="A7677" t="e">
        <v>#N/A</v>
      </c>
      <c r="B7677" s="14" t="s">
        <v>18730</v>
      </c>
      <c r="C7677">
        <v>273.15857069999998</v>
      </c>
      <c r="D7677">
        <v>95.502773750000003</v>
      </c>
      <c r="E7677">
        <v>132.7704779</v>
      </c>
      <c r="F7677">
        <v>63.967496390000001</v>
      </c>
      <c r="G7677">
        <v>102.6101515</v>
      </c>
      <c r="H7677">
        <v>82.037036049999998</v>
      </c>
      <c r="I7677">
        <v>755.1706021</v>
      </c>
      <c r="J7677">
        <v>3264.7538920000002</v>
      </c>
      <c r="K7677">
        <v>217.8848079</v>
      </c>
      <c r="L7677">
        <v>152.147414</v>
      </c>
      <c r="M7677">
        <v>139.16148039999999</v>
      </c>
      <c r="N7677">
        <v>1454.4729150000001</v>
      </c>
      <c r="O7677">
        <v>162.01156800000001</v>
      </c>
      <c r="P7677">
        <v>1787.4949140000001</v>
      </c>
      <c r="Q7677">
        <v>424.50287859999997</v>
      </c>
    </row>
    <row r="7678" spans="1:17">
      <c r="A7678" t="s">
        <v>18731</v>
      </c>
      <c r="B7678" s="14" t="s">
        <v>18732</v>
      </c>
      <c r="C7678">
        <v>324.2935281</v>
      </c>
      <c r="D7678">
        <v>40.83237922</v>
      </c>
      <c r="E7678">
        <v>40.328126560000001</v>
      </c>
      <c r="F7678">
        <v>33.846661249999997</v>
      </c>
      <c r="G7678">
        <v>45.790412500000002</v>
      </c>
      <c r="H7678">
        <v>123.8788029</v>
      </c>
      <c r="I7678">
        <v>355.00967459999998</v>
      </c>
      <c r="J7678">
        <v>988.97407429999998</v>
      </c>
      <c r="K7678">
        <v>201.5445292</v>
      </c>
      <c r="L7678">
        <v>273.57603260000002</v>
      </c>
      <c r="M7678">
        <v>195.26029819999999</v>
      </c>
      <c r="N7678">
        <v>437.38137180000001</v>
      </c>
      <c r="O7678">
        <v>202.201303</v>
      </c>
      <c r="P7678">
        <v>349.45010869999999</v>
      </c>
      <c r="Q7678">
        <v>157.18644159999999</v>
      </c>
    </row>
    <row r="7679" spans="1:17">
      <c r="A7679" t="s">
        <v>18733</v>
      </c>
      <c r="B7679" s="14" t="s">
        <v>1690</v>
      </c>
      <c r="C7679">
        <v>25.989540760000001</v>
      </c>
      <c r="D7679">
        <v>30.44115854</v>
      </c>
      <c r="E7679">
        <v>30.172544120000001</v>
      </c>
      <c r="F7679">
        <v>37.862578409999998</v>
      </c>
      <c r="G7679">
        <v>32.237981359999999</v>
      </c>
      <c r="H7679">
        <v>66.312394560000001</v>
      </c>
      <c r="I7679">
        <v>32.188880740000002</v>
      </c>
      <c r="J7679">
        <v>34.013959790000001</v>
      </c>
      <c r="K7679">
        <v>51.026609460000003</v>
      </c>
      <c r="L7679">
        <v>66.857350550000007</v>
      </c>
      <c r="M7679">
        <v>20.524241669999999</v>
      </c>
      <c r="N7679">
        <v>17.91115945</v>
      </c>
      <c r="O7679">
        <v>20.282823789999998</v>
      </c>
      <c r="P7679">
        <v>26.99300869</v>
      </c>
      <c r="Q7679">
        <v>42.063444330000003</v>
      </c>
    </row>
    <row r="7680" spans="1:17">
      <c r="A7680" t="s">
        <v>18734</v>
      </c>
      <c r="B7680" s="14" t="s">
        <v>18735</v>
      </c>
      <c r="C7680">
        <v>115.8156798</v>
      </c>
      <c r="D7680">
        <v>347.7205586</v>
      </c>
      <c r="E7680">
        <v>387.799328</v>
      </c>
      <c r="F7680">
        <v>466.5128125</v>
      </c>
      <c r="G7680">
        <v>453.92921469999999</v>
      </c>
      <c r="H7680">
        <v>104.7611941</v>
      </c>
      <c r="I7680">
        <v>611.13783279999996</v>
      </c>
      <c r="J7680">
        <v>630.55316210000001</v>
      </c>
      <c r="K7680">
        <v>1600.388522</v>
      </c>
      <c r="L7680">
        <v>1379.809763</v>
      </c>
      <c r="M7680">
        <v>78.979825430000005</v>
      </c>
      <c r="N7680">
        <v>417.2213893</v>
      </c>
      <c r="O7680">
        <v>111.3865902</v>
      </c>
      <c r="P7680">
        <v>379.98618240000002</v>
      </c>
      <c r="Q7680">
        <v>385.50629259999999</v>
      </c>
    </row>
    <row r="7681" spans="1:17">
      <c r="A7681" t="s">
        <v>18736</v>
      </c>
      <c r="B7681" s="14" t="s">
        <v>1334</v>
      </c>
      <c r="C7681">
        <v>7.0191598119999998</v>
      </c>
      <c r="D7681">
        <v>1.0610444400000001</v>
      </c>
      <c r="E7681">
        <v>0.69404144400000001</v>
      </c>
      <c r="F7681">
        <v>0.61822881900000004</v>
      </c>
      <c r="G7681">
        <v>0.74150624899999995</v>
      </c>
      <c r="H7681">
        <v>2.7591740580000002</v>
      </c>
      <c r="I7681">
        <v>1.6859587629999999</v>
      </c>
      <c r="J7681">
        <v>0.56529839699999995</v>
      </c>
      <c r="K7681">
        <v>2.7721618889999999</v>
      </c>
      <c r="L7681">
        <v>4.0698655490000002</v>
      </c>
      <c r="M7681">
        <v>4.7553895199999996</v>
      </c>
      <c r="N7681">
        <v>0.96706139800000002</v>
      </c>
      <c r="O7681">
        <v>5.4872236369999996</v>
      </c>
      <c r="P7681">
        <v>1.164600775</v>
      </c>
      <c r="Q7681">
        <v>2.8383509519999999</v>
      </c>
    </row>
    <row r="7682" spans="1:17">
      <c r="A7682" t="s">
        <v>18737</v>
      </c>
      <c r="B7682" s="14" t="s">
        <v>2464</v>
      </c>
      <c r="C7682">
        <v>46.652306660000001</v>
      </c>
      <c r="D7682">
        <v>6.7402486829999999</v>
      </c>
      <c r="E7682">
        <v>11.868616129999999</v>
      </c>
      <c r="F7682">
        <v>7.3442469949999998</v>
      </c>
      <c r="G7682">
        <v>11.83878825</v>
      </c>
      <c r="H7682">
        <v>26.641890100000001</v>
      </c>
      <c r="I7682">
        <v>19.52279206</v>
      </c>
      <c r="J7682">
        <v>30.444915810000001</v>
      </c>
      <c r="K7682">
        <v>29.077230050000001</v>
      </c>
      <c r="L7682">
        <v>36.654776310000003</v>
      </c>
      <c r="M7682">
        <v>49.837229579999999</v>
      </c>
      <c r="N7682">
        <v>8.6013766599999997</v>
      </c>
      <c r="O7682">
        <v>57.956239320000002</v>
      </c>
      <c r="P7682">
        <v>7.6079615819999997</v>
      </c>
      <c r="Q7682">
        <v>48.244884239999998</v>
      </c>
    </row>
    <row r="7683" spans="1:17">
      <c r="A7683" t="s">
        <v>18738</v>
      </c>
      <c r="B7683" s="14" t="s">
        <v>2644</v>
      </c>
      <c r="C7683">
        <v>0.70233729899999997</v>
      </c>
      <c r="D7683">
        <v>0.155591228</v>
      </c>
      <c r="E7683">
        <v>0.22416050500000001</v>
      </c>
      <c r="F7683">
        <v>0.191203607</v>
      </c>
      <c r="G7683">
        <v>0.48512202399999999</v>
      </c>
      <c r="H7683">
        <v>0</v>
      </c>
      <c r="I7683">
        <v>0</v>
      </c>
      <c r="J7683">
        <v>0.44517782900000002</v>
      </c>
      <c r="K7683">
        <v>0.95584539499999999</v>
      </c>
      <c r="L7683">
        <v>0.88755440500000005</v>
      </c>
      <c r="M7683">
        <v>1.3481691039999999</v>
      </c>
      <c r="N7683">
        <v>0.173156966</v>
      </c>
      <c r="O7683">
        <v>0</v>
      </c>
      <c r="P7683">
        <v>0.105372856</v>
      </c>
      <c r="Q7683">
        <v>0</v>
      </c>
    </row>
    <row r="7684" spans="1:17">
      <c r="A7684" t="s">
        <v>18739</v>
      </c>
      <c r="B7684" s="14" t="s">
        <v>2522</v>
      </c>
      <c r="C7684">
        <v>5.0362723410000001</v>
      </c>
      <c r="D7684">
        <v>7.3636394879999996</v>
      </c>
      <c r="E7684">
        <v>6.1081003960000002</v>
      </c>
      <c r="F7684">
        <v>9.0490604640000001</v>
      </c>
      <c r="G7684">
        <v>5.8267887959999998</v>
      </c>
      <c r="H7684">
        <v>1.7407858869999999</v>
      </c>
      <c r="I7684">
        <v>11.75119132</v>
      </c>
      <c r="J7684">
        <v>23.23958562</v>
      </c>
      <c r="K7684">
        <v>17.135277200000001</v>
      </c>
      <c r="L7684">
        <v>6.0461937859999999</v>
      </c>
      <c r="M7684">
        <v>2.900207682</v>
      </c>
      <c r="N7684">
        <v>9.9332971519999997</v>
      </c>
      <c r="O7684">
        <v>1.6732686219999999</v>
      </c>
      <c r="P7684">
        <v>30.97961956</v>
      </c>
      <c r="Q7684">
        <v>5.885562996</v>
      </c>
    </row>
    <row r="7685" spans="1:17">
      <c r="A7685" t="s">
        <v>18739</v>
      </c>
      <c r="B7685" s="14" t="s">
        <v>18740</v>
      </c>
      <c r="C7685">
        <v>4.7546386910000003</v>
      </c>
      <c r="D7685">
        <v>5.4170314419999999</v>
      </c>
      <c r="E7685">
        <v>6.7203909299999998</v>
      </c>
      <c r="F7685">
        <v>7.3965605869999997</v>
      </c>
      <c r="G7685">
        <v>8.5622441410000008</v>
      </c>
      <c r="H7685">
        <v>14.08662264</v>
      </c>
      <c r="I7685">
        <v>2.9716211609999998</v>
      </c>
      <c r="J7685">
        <v>2.1526691059999998</v>
      </c>
      <c r="K7685">
        <v>12.633509200000001</v>
      </c>
      <c r="L7685">
        <v>8.1544060930000004</v>
      </c>
      <c r="M7685">
        <v>1.303821436</v>
      </c>
      <c r="N7685">
        <v>2.0932626609999998</v>
      </c>
      <c r="O7685">
        <v>0</v>
      </c>
      <c r="P7685">
        <v>1.732412936</v>
      </c>
      <c r="Q7685">
        <v>4.6692740490000002</v>
      </c>
    </row>
    <row r="7686" spans="1:17">
      <c r="A7686" t="s">
        <v>18741</v>
      </c>
      <c r="B7686" s="14" t="s">
        <v>5019</v>
      </c>
      <c r="C7686">
        <v>1.5155021360000001</v>
      </c>
      <c r="D7686">
        <v>2.2242408409999999</v>
      </c>
      <c r="E7686">
        <v>1.0480017740000001</v>
      </c>
      <c r="F7686">
        <v>0.954088457</v>
      </c>
      <c r="G7686">
        <v>1.2103571959999999</v>
      </c>
      <c r="H7686">
        <v>3.2012005499999998</v>
      </c>
      <c r="I7686">
        <v>1.1050432210000001</v>
      </c>
      <c r="J7686">
        <v>3.6262797299999998</v>
      </c>
      <c r="K7686">
        <v>2.750028586</v>
      </c>
      <c r="L7686">
        <v>2.7530471950000002</v>
      </c>
      <c r="M7686">
        <v>1.0909038069999999</v>
      </c>
      <c r="N7686">
        <v>1.284379878</v>
      </c>
      <c r="O7686">
        <v>2.0979820650000001</v>
      </c>
      <c r="P7686">
        <v>0.71054173300000001</v>
      </c>
      <c r="Q7686">
        <v>0.65112812399999997</v>
      </c>
    </row>
    <row r="7687" spans="1:17">
      <c r="A7687" t="e">
        <v>#N/A</v>
      </c>
      <c r="B7687" s="14" t="s">
        <v>18742</v>
      </c>
      <c r="C7687">
        <v>0</v>
      </c>
      <c r="D7687">
        <v>0.248607723</v>
      </c>
      <c r="E7687">
        <v>0.119389834</v>
      </c>
      <c r="F7687">
        <v>0.61102022199999995</v>
      </c>
      <c r="G7687">
        <v>0.387570313</v>
      </c>
      <c r="H7687">
        <v>0</v>
      </c>
      <c r="I7687">
        <v>1.636544987</v>
      </c>
      <c r="J7687">
        <v>0.14226335000000001</v>
      </c>
      <c r="K7687">
        <v>2.0363662759999999</v>
      </c>
      <c r="L7687">
        <v>0.70907879100000004</v>
      </c>
      <c r="M7687">
        <v>0</v>
      </c>
      <c r="N7687">
        <v>1.521710943</v>
      </c>
      <c r="O7687">
        <v>0</v>
      </c>
      <c r="P7687">
        <v>1.010204986</v>
      </c>
      <c r="Q7687">
        <v>0.77144527799999996</v>
      </c>
    </row>
    <row r="7688" spans="1:17">
      <c r="A7688" t="e">
        <v>#N/A</v>
      </c>
      <c r="B7688" s="14" t="s">
        <v>18743</v>
      </c>
      <c r="C7688">
        <v>1080.086714</v>
      </c>
      <c r="D7688">
        <v>85.532825180000003</v>
      </c>
      <c r="E7688">
        <v>95.930085009999999</v>
      </c>
      <c r="F7688">
        <v>82.491345530000004</v>
      </c>
      <c r="G7688">
        <v>75.95460799</v>
      </c>
      <c r="H7688">
        <v>33.785666919999997</v>
      </c>
      <c r="I7688">
        <v>171.05284409999999</v>
      </c>
      <c r="J7688">
        <v>100.05911709999999</v>
      </c>
      <c r="K7688">
        <v>241.66486409999999</v>
      </c>
      <c r="L7688">
        <v>484.82528059999999</v>
      </c>
      <c r="M7688">
        <v>506.59248980000001</v>
      </c>
      <c r="N7688">
        <v>96.695357860000001</v>
      </c>
      <c r="O7688">
        <v>503.3667264</v>
      </c>
      <c r="P7688">
        <v>76.990770510000004</v>
      </c>
      <c r="Q7688">
        <v>72.232840670000002</v>
      </c>
    </row>
    <row r="7689" spans="1:17">
      <c r="A7689" t="s">
        <v>18744</v>
      </c>
      <c r="B7689" s="14" t="s">
        <v>18745</v>
      </c>
      <c r="C7689">
        <v>64.865078319999995</v>
      </c>
      <c r="D7689">
        <v>0.95798578099999998</v>
      </c>
      <c r="E7689">
        <v>0.46005716200000002</v>
      </c>
      <c r="F7689">
        <v>0.294313406</v>
      </c>
      <c r="G7689">
        <v>0.37336616500000003</v>
      </c>
      <c r="H7689">
        <v>0.83039233700000004</v>
      </c>
      <c r="I7689">
        <v>3.1531337970000002</v>
      </c>
      <c r="J7689">
        <v>0.274099019</v>
      </c>
      <c r="K7689">
        <v>1.961735051</v>
      </c>
      <c r="L7689">
        <v>16.394198639999999</v>
      </c>
      <c r="M7689">
        <v>0</v>
      </c>
      <c r="N7689">
        <v>0.53306961200000003</v>
      </c>
      <c r="O7689">
        <v>23.94555446</v>
      </c>
      <c r="P7689">
        <v>0.97318176599999995</v>
      </c>
      <c r="Q7689">
        <v>1.486344828</v>
      </c>
    </row>
    <row r="7690" spans="1:17">
      <c r="A7690" t="e">
        <v>#N/A</v>
      </c>
      <c r="B7690" s="14" t="s">
        <v>18746</v>
      </c>
      <c r="C7690">
        <v>0</v>
      </c>
      <c r="D7690">
        <v>0</v>
      </c>
      <c r="E7690">
        <v>0.34324577299999998</v>
      </c>
      <c r="F7690">
        <v>0</v>
      </c>
      <c r="G7690">
        <v>1.671396973</v>
      </c>
      <c r="H7690">
        <v>0</v>
      </c>
      <c r="I7690">
        <v>0</v>
      </c>
      <c r="J7690">
        <v>0</v>
      </c>
      <c r="K7690">
        <v>1.4636382610000001</v>
      </c>
      <c r="L7690">
        <v>0</v>
      </c>
      <c r="M7690">
        <v>0</v>
      </c>
      <c r="N7690">
        <v>1.9885995279999999</v>
      </c>
      <c r="O7690">
        <v>0</v>
      </c>
      <c r="P7690">
        <v>0.96811311099999997</v>
      </c>
      <c r="Q7690">
        <v>0</v>
      </c>
    </row>
    <row r="7691" spans="1:17">
      <c r="A7691" t="s">
        <v>11775</v>
      </c>
      <c r="B7691" s="14" t="s">
        <v>18747</v>
      </c>
      <c r="C7691">
        <v>0</v>
      </c>
      <c r="D7691">
        <v>0.93673353699999995</v>
      </c>
      <c r="E7691">
        <v>1.4995037200000001</v>
      </c>
      <c r="F7691">
        <v>0.95928089500000002</v>
      </c>
      <c r="G7691">
        <v>0.97355546100000001</v>
      </c>
      <c r="H7691">
        <v>0.54131377599999997</v>
      </c>
      <c r="I7691">
        <v>12.33273492</v>
      </c>
      <c r="J7691">
        <v>1.072073297</v>
      </c>
      <c r="K7691">
        <v>0</v>
      </c>
      <c r="L7691">
        <v>0</v>
      </c>
      <c r="M7691">
        <v>2.7055407269999998</v>
      </c>
      <c r="N7691">
        <v>1.0424876700000001</v>
      </c>
      <c r="O7691">
        <v>0</v>
      </c>
      <c r="P7691">
        <v>2.1146497989999999</v>
      </c>
      <c r="Q7691">
        <v>4.8445710269999998</v>
      </c>
    </row>
    <row r="7692" spans="1:17">
      <c r="A7692" t="s">
        <v>18748</v>
      </c>
      <c r="B7692" s="14" t="s">
        <v>8705</v>
      </c>
      <c r="C7692">
        <v>12.900408649999999</v>
      </c>
      <c r="D7692">
        <v>4.7154895589999999</v>
      </c>
      <c r="E7692">
        <v>4.7349420850000001</v>
      </c>
      <c r="F7692">
        <v>6.01429042</v>
      </c>
      <c r="G7692">
        <v>5.0400787530000004</v>
      </c>
      <c r="H7692">
        <v>11.39527852</v>
      </c>
      <c r="I7692">
        <v>14.10968892</v>
      </c>
      <c r="J7692">
        <v>11.20241942</v>
      </c>
      <c r="K7692">
        <v>4.6086602640000001</v>
      </c>
      <c r="L7692">
        <v>7.743660921</v>
      </c>
      <c r="M7692">
        <v>10.52424706</v>
      </c>
      <c r="N7692">
        <v>3.140760394</v>
      </c>
      <c r="O7692">
        <v>14.28692199</v>
      </c>
      <c r="P7692">
        <v>5.7580237839999997</v>
      </c>
      <c r="Q7692">
        <v>7.9813409130000004</v>
      </c>
    </row>
    <row r="7693" spans="1:17">
      <c r="A7693" t="s">
        <v>18749</v>
      </c>
      <c r="B7693" s="14" t="s">
        <v>7642</v>
      </c>
      <c r="C7693">
        <v>10.19223671</v>
      </c>
      <c r="D7693">
        <v>6.1883779859999999</v>
      </c>
      <c r="E7693">
        <v>4.337321362</v>
      </c>
      <c r="F7693">
        <v>5.2925298239999998</v>
      </c>
      <c r="G7693">
        <v>3.4548315239999998</v>
      </c>
      <c r="H7693">
        <v>3.9143814269999999</v>
      </c>
      <c r="I7693">
        <v>3.8535099509999999</v>
      </c>
      <c r="J7693">
        <v>2.0577470240000002</v>
      </c>
      <c r="K7693">
        <v>4.794953864</v>
      </c>
      <c r="L7693">
        <v>9.7793243089999997</v>
      </c>
      <c r="M7693">
        <v>0</v>
      </c>
      <c r="N7693">
        <v>4.5137937360000002</v>
      </c>
      <c r="O7693">
        <v>3.344497917</v>
      </c>
      <c r="P7693">
        <v>7.8723347700000001</v>
      </c>
      <c r="Q7693">
        <v>4.9304802390000004</v>
      </c>
    </row>
    <row r="7694" spans="1:17">
      <c r="A7694" t="s">
        <v>18750</v>
      </c>
      <c r="B7694" s="14" t="s">
        <v>9251</v>
      </c>
      <c r="C7694">
        <v>15.24713878</v>
      </c>
      <c r="D7694">
        <v>0.90622608100000002</v>
      </c>
      <c r="E7694">
        <v>1.058328256</v>
      </c>
      <c r="F7694">
        <v>0.69602933899999997</v>
      </c>
      <c r="G7694">
        <v>0.67427811199999999</v>
      </c>
      <c r="H7694">
        <v>0.892643721</v>
      </c>
      <c r="I7694">
        <v>2.0337074130000001</v>
      </c>
      <c r="J7694">
        <v>0.70715325500000004</v>
      </c>
      <c r="K7694">
        <v>3.374078296</v>
      </c>
      <c r="L7694">
        <v>7.8129564010000001</v>
      </c>
      <c r="M7694">
        <v>9.6368900009999994</v>
      </c>
      <c r="N7694">
        <v>1.535725308</v>
      </c>
      <c r="O7694">
        <v>11.94366737</v>
      </c>
      <c r="P7694">
        <v>2.1341205730000001</v>
      </c>
      <c r="Q7694">
        <v>2.8759868970000002</v>
      </c>
    </row>
    <row r="7695" spans="1:17">
      <c r="A7695" t="s">
        <v>18751</v>
      </c>
      <c r="B7695" s="14" t="s">
        <v>6541</v>
      </c>
      <c r="C7695">
        <v>3.1635153470000001</v>
      </c>
      <c r="D7695">
        <v>1.04122508</v>
      </c>
      <c r="E7695">
        <v>1.730878227</v>
      </c>
      <c r="F7695">
        <v>0.97196213099999995</v>
      </c>
      <c r="G7695">
        <v>1.061343784</v>
      </c>
      <c r="H7695">
        <v>0.90254505299999999</v>
      </c>
      <c r="I7695">
        <v>2.3726141369999998</v>
      </c>
      <c r="J7695">
        <v>3.9187341060000001</v>
      </c>
      <c r="K7695">
        <v>2.6652375419999998</v>
      </c>
      <c r="L7695">
        <v>1.827557855</v>
      </c>
      <c r="M7695">
        <v>1.388003385</v>
      </c>
      <c r="N7695">
        <v>3.6657431960000002</v>
      </c>
      <c r="O7695">
        <v>1.6016111710000001</v>
      </c>
      <c r="P7695">
        <v>3.0511772389999998</v>
      </c>
      <c r="Q7695">
        <v>1.8640306120000001</v>
      </c>
    </row>
    <row r="7696" spans="1:17">
      <c r="A7696" t="s">
        <v>18752</v>
      </c>
      <c r="B7696" s="14" t="s">
        <v>18753</v>
      </c>
      <c r="C7696">
        <v>41.710783300000003</v>
      </c>
      <c r="D7696">
        <v>0.58272383500000002</v>
      </c>
      <c r="E7696">
        <v>0.43975436699999998</v>
      </c>
      <c r="F7696">
        <v>0.35805006700000003</v>
      </c>
      <c r="G7696">
        <v>0.64888933100000001</v>
      </c>
      <c r="H7696">
        <v>0</v>
      </c>
      <c r="I7696">
        <v>17.535899700000002</v>
      </c>
      <c r="J7696">
        <v>1.1909215799999999</v>
      </c>
      <c r="K7696">
        <v>9.7167468170000006</v>
      </c>
      <c r="L7696">
        <v>12.82148656</v>
      </c>
      <c r="M7696">
        <v>30.295163049999999</v>
      </c>
      <c r="N7696">
        <v>0.92644491200000001</v>
      </c>
      <c r="O7696">
        <v>24.137293199999998</v>
      </c>
      <c r="P7696">
        <v>0.95842317099999996</v>
      </c>
      <c r="Q7696">
        <v>7.2329136859999998</v>
      </c>
    </row>
    <row r="7697" spans="1:17">
      <c r="A7697" t="s">
        <v>18752</v>
      </c>
      <c r="B7697" s="14" t="s">
        <v>18754</v>
      </c>
      <c r="C7697">
        <v>18.264221070000001</v>
      </c>
      <c r="D7697">
        <v>1.423640623</v>
      </c>
      <c r="E7697">
        <v>1.7631756679999999</v>
      </c>
      <c r="F7697">
        <v>1.104940746</v>
      </c>
      <c r="G7697">
        <v>1.460133855</v>
      </c>
      <c r="H7697">
        <v>1.5587708730000001</v>
      </c>
      <c r="I7697">
        <v>12.824293559999999</v>
      </c>
      <c r="J7697">
        <v>3.6445516590000002</v>
      </c>
      <c r="K7697">
        <v>9.2061767759999995</v>
      </c>
      <c r="L7697">
        <v>5.5564831039999998</v>
      </c>
      <c r="M7697">
        <v>24.02192221</v>
      </c>
      <c r="N7697">
        <v>3.1270361119999999</v>
      </c>
      <c r="O7697">
        <v>28.09337163</v>
      </c>
      <c r="P7697">
        <v>2.0297867030000001</v>
      </c>
      <c r="Q7697">
        <v>6.7427223610000002</v>
      </c>
    </row>
    <row r="7698" spans="1:17">
      <c r="A7698" t="s">
        <v>18755</v>
      </c>
      <c r="B7698" s="14" t="s">
        <v>3893</v>
      </c>
      <c r="C7698">
        <v>16.167101079999998</v>
      </c>
      <c r="D7698">
        <v>1.3343045099999999</v>
      </c>
      <c r="E7698">
        <v>1.4417508130000001</v>
      </c>
      <c r="F7698">
        <v>0.91694072900000001</v>
      </c>
      <c r="G7698">
        <v>1.259027106</v>
      </c>
      <c r="H7698">
        <v>3.07409299</v>
      </c>
      <c r="I7698">
        <v>3.0048862860000001</v>
      </c>
      <c r="J7698">
        <v>2.1700689190000002</v>
      </c>
      <c r="K7698">
        <v>5.8242185720000004</v>
      </c>
      <c r="L7698">
        <v>10.21530665</v>
      </c>
      <c r="M7698">
        <v>6.6935004899999999</v>
      </c>
      <c r="N7698">
        <v>1.9441031339999999</v>
      </c>
      <c r="O7698">
        <v>10.8832568</v>
      </c>
      <c r="P7698">
        <v>1.4030301700000001</v>
      </c>
      <c r="Q7698">
        <v>7.8995048969999999</v>
      </c>
    </row>
    <row r="7699" spans="1:17">
      <c r="A7699" t="s">
        <v>18756</v>
      </c>
      <c r="B7699" s="14" t="s">
        <v>234</v>
      </c>
      <c r="C7699">
        <v>41.149147980000002</v>
      </c>
      <c r="D7699">
        <v>15.357440820000001</v>
      </c>
      <c r="E7699">
        <v>0.946544897</v>
      </c>
      <c r="F7699">
        <v>1.5642995280000001</v>
      </c>
      <c r="G7699">
        <v>0.38409122499999998</v>
      </c>
      <c r="H7699">
        <v>0.56949707800000005</v>
      </c>
      <c r="I7699">
        <v>0</v>
      </c>
      <c r="J7699">
        <v>1.503853865</v>
      </c>
      <c r="K7699">
        <v>4.0361730140000001</v>
      </c>
      <c r="L7699">
        <v>6.5586605560000004</v>
      </c>
      <c r="M7699">
        <v>17.790023179999999</v>
      </c>
      <c r="N7699">
        <v>1.1881614410000001</v>
      </c>
      <c r="O7699">
        <v>29.970634270000001</v>
      </c>
      <c r="P7699">
        <v>0.61180577199999997</v>
      </c>
      <c r="Q7699">
        <v>10.95812394</v>
      </c>
    </row>
    <row r="7700" spans="1:17">
      <c r="A7700" t="s">
        <v>18757</v>
      </c>
      <c r="B7700" s="14" t="s">
        <v>296</v>
      </c>
      <c r="C7700">
        <v>7.4409789550000003</v>
      </c>
      <c r="D7700">
        <v>1.2363194879999999</v>
      </c>
      <c r="E7700">
        <v>1.424933805</v>
      </c>
      <c r="F7700">
        <v>1.114148586</v>
      </c>
      <c r="G7700">
        <v>2.1201143579999999</v>
      </c>
      <c r="H7700">
        <v>1.0002113100000001</v>
      </c>
      <c r="I7700">
        <v>4.3405301280000002</v>
      </c>
      <c r="J7700">
        <v>3.3486998190000001</v>
      </c>
      <c r="K7700">
        <v>5.2321771349999997</v>
      </c>
      <c r="L7700">
        <v>4.4665575720000001</v>
      </c>
      <c r="M7700">
        <v>4.2849915300000001</v>
      </c>
      <c r="N7700">
        <v>3.2562869380000001</v>
      </c>
      <c r="O7700">
        <v>3.708325055</v>
      </c>
      <c r="P7700">
        <v>2.1769462389999998</v>
      </c>
      <c r="Q7700">
        <v>2.813342778</v>
      </c>
    </row>
    <row r="7701" spans="1:17">
      <c r="A7701" t="s">
        <v>18758</v>
      </c>
      <c r="B7701" s="14" t="s">
        <v>270</v>
      </c>
      <c r="C7701">
        <v>3.8719294789999998</v>
      </c>
      <c r="D7701">
        <v>0.418420499</v>
      </c>
      <c r="E7701">
        <v>0.50234917700000004</v>
      </c>
      <c r="F7701">
        <v>0.24424041799999999</v>
      </c>
      <c r="G7701">
        <v>0.55445686599999999</v>
      </c>
      <c r="H7701">
        <v>0.25388395899999999</v>
      </c>
      <c r="I7701">
        <v>5.0956314980000004</v>
      </c>
      <c r="J7701">
        <v>0.71831117300000003</v>
      </c>
      <c r="K7701">
        <v>1.842182709</v>
      </c>
      <c r="L7701">
        <v>1.9691408269999999</v>
      </c>
      <c r="M7701">
        <v>6.7072414870000001</v>
      </c>
      <c r="N7701">
        <v>0.94295906200000001</v>
      </c>
      <c r="O7701">
        <v>5.1247757639999998</v>
      </c>
      <c r="P7701">
        <v>0.60924932099999995</v>
      </c>
      <c r="Q7701">
        <v>0.649192459</v>
      </c>
    </row>
    <row r="7702" spans="1:17">
      <c r="A7702" t="s">
        <v>18759</v>
      </c>
      <c r="B7702" s="14" t="s">
        <v>6523</v>
      </c>
      <c r="C7702">
        <v>0.64933071099999995</v>
      </c>
      <c r="D7702">
        <v>1.4384849390000001</v>
      </c>
      <c r="E7702">
        <v>3.1777218760000001</v>
      </c>
      <c r="F7702">
        <v>1.1490254499999999</v>
      </c>
      <c r="G7702">
        <v>1.9061634240000001</v>
      </c>
      <c r="H7702">
        <v>3.740682461</v>
      </c>
      <c r="I7702">
        <v>0</v>
      </c>
      <c r="J7702">
        <v>2.2225293110000002</v>
      </c>
      <c r="K7702">
        <v>3.5348244790000001</v>
      </c>
      <c r="L7702">
        <v>0.82056916700000004</v>
      </c>
      <c r="M7702">
        <v>0</v>
      </c>
      <c r="N7702">
        <v>3.4419030820000001</v>
      </c>
      <c r="O7702">
        <v>1.4382392770000001</v>
      </c>
      <c r="P7702">
        <v>3.5071267430000002</v>
      </c>
      <c r="Q7702">
        <v>3.5709668200000002</v>
      </c>
    </row>
    <row r="7703" spans="1:17">
      <c r="A7703" t="e">
        <v>#N/A</v>
      </c>
      <c r="B7703" s="14" t="s">
        <v>18760</v>
      </c>
      <c r="C7703">
        <v>2.3666150830000001</v>
      </c>
      <c r="D7703">
        <v>1.5728534460000001</v>
      </c>
      <c r="E7703">
        <v>1.007116538</v>
      </c>
      <c r="F7703">
        <v>1.932854801</v>
      </c>
      <c r="G7703">
        <v>0.81734025799999999</v>
      </c>
      <c r="H7703">
        <v>1.3633662150000001</v>
      </c>
      <c r="I7703">
        <v>3.4512811189999999</v>
      </c>
      <c r="J7703">
        <v>1.3500751120000001</v>
      </c>
      <c r="K7703">
        <v>2.1472286230000002</v>
      </c>
      <c r="L7703">
        <v>14.953638679999999</v>
      </c>
      <c r="M7703">
        <v>0</v>
      </c>
      <c r="N7703">
        <v>4.2301899409999999</v>
      </c>
      <c r="O7703">
        <v>0</v>
      </c>
      <c r="P7703">
        <v>2.6630045469999999</v>
      </c>
      <c r="Q7703">
        <v>5.6941061179999997</v>
      </c>
    </row>
    <row r="7704" spans="1:17">
      <c r="A7704" t="s">
        <v>18761</v>
      </c>
      <c r="B7704" s="14" t="s">
        <v>18762</v>
      </c>
      <c r="C7704">
        <v>41.2974332</v>
      </c>
      <c r="D7704">
        <v>0</v>
      </c>
      <c r="E7704">
        <v>0.67593013800000001</v>
      </c>
      <c r="F7704">
        <v>0.86482862199999999</v>
      </c>
      <c r="G7704">
        <v>0.54856105799999999</v>
      </c>
      <c r="H7704">
        <v>0</v>
      </c>
      <c r="I7704">
        <v>4.6326811939999999</v>
      </c>
      <c r="J7704">
        <v>4.0271471280000002</v>
      </c>
      <c r="K7704">
        <v>2.882241498</v>
      </c>
      <c r="L7704">
        <v>8.028953692</v>
      </c>
      <c r="M7704">
        <v>0</v>
      </c>
      <c r="N7704">
        <v>0.39160113800000002</v>
      </c>
      <c r="O7704">
        <v>10.55446362</v>
      </c>
      <c r="P7704">
        <v>0</v>
      </c>
      <c r="Q7704">
        <v>4.3675671109999996</v>
      </c>
    </row>
    <row r="7705" spans="1:17">
      <c r="A7705" t="s">
        <v>18761</v>
      </c>
      <c r="B7705" s="14" t="s">
        <v>18763</v>
      </c>
      <c r="C7705">
        <v>2.4465304030000001</v>
      </c>
      <c r="D7705">
        <v>1.192374483</v>
      </c>
      <c r="E7705">
        <v>0.93701215800000004</v>
      </c>
      <c r="F7705">
        <v>1.198873801</v>
      </c>
      <c r="G7705">
        <v>0.76044601599999995</v>
      </c>
      <c r="H7705">
        <v>0.37584108100000002</v>
      </c>
      <c r="I7705">
        <v>0</v>
      </c>
      <c r="J7705">
        <v>3.1014758680000001</v>
      </c>
      <c r="K7705">
        <v>0.44394715000000001</v>
      </c>
      <c r="L7705">
        <v>2.4733743600000002</v>
      </c>
      <c r="M7705">
        <v>3.7569830949999998</v>
      </c>
      <c r="N7705">
        <v>1.8095313239999999</v>
      </c>
      <c r="O7705">
        <v>0</v>
      </c>
      <c r="P7705">
        <v>1.468228415</v>
      </c>
      <c r="Q7705">
        <v>2.0181885940000002</v>
      </c>
    </row>
    <row r="7706" spans="1:17">
      <c r="A7706" t="s">
        <v>18764</v>
      </c>
      <c r="B7706" s="14" t="s">
        <v>9151</v>
      </c>
      <c r="C7706">
        <v>14.73684338</v>
      </c>
      <c r="D7706">
        <v>1.746237153</v>
      </c>
      <c r="E7706">
        <v>3.5914047390000001</v>
      </c>
      <c r="F7706">
        <v>4.8516526869999996</v>
      </c>
      <c r="G7706">
        <v>2.7815004669999999</v>
      </c>
      <c r="H7706">
        <v>2.6982582530000001</v>
      </c>
      <c r="I7706">
        <v>11.245304969999999</v>
      </c>
      <c r="J7706">
        <v>12.860134560000001</v>
      </c>
      <c r="K7706">
        <v>15.08093996</v>
      </c>
      <c r="L7706">
        <v>21.005208719999999</v>
      </c>
      <c r="M7706">
        <v>1.9735853109999999</v>
      </c>
      <c r="N7706">
        <v>5.3231756319999999</v>
      </c>
      <c r="O7706">
        <v>4.5546233039999997</v>
      </c>
      <c r="P7706">
        <v>3.0593981139999999</v>
      </c>
      <c r="Q7706">
        <v>3.7695185019999999</v>
      </c>
    </row>
    <row r="7707" spans="1:17">
      <c r="A7707" t="e">
        <v>#N/A</v>
      </c>
      <c r="B7707" s="14" t="s">
        <v>18765</v>
      </c>
      <c r="C7707">
        <v>2506.2379769999998</v>
      </c>
      <c r="D7707">
        <v>121.2211258</v>
      </c>
      <c r="E7707">
        <v>152.95031660000001</v>
      </c>
      <c r="F7707">
        <v>75.537374990000004</v>
      </c>
      <c r="G7707">
        <v>93.15252461</v>
      </c>
      <c r="H7707">
        <v>138.7793193</v>
      </c>
      <c r="I7707">
        <v>2834.3322629999998</v>
      </c>
      <c r="J7707">
        <v>3306.4136400000002</v>
      </c>
      <c r="K7707">
        <v>907.45572179999999</v>
      </c>
      <c r="L7707">
        <v>1552.5989199999999</v>
      </c>
      <c r="M7707">
        <v>857.13221199999998</v>
      </c>
      <c r="N7707">
        <v>4033.5161939999998</v>
      </c>
      <c r="O7707">
        <v>1326.344261</v>
      </c>
      <c r="P7707">
        <v>1629.5279889999999</v>
      </c>
      <c r="Q7707">
        <v>349.54185530000001</v>
      </c>
    </row>
    <row r="7708" spans="1:17">
      <c r="A7708" t="e">
        <v>#N/A</v>
      </c>
      <c r="B7708" s="14" t="s">
        <v>18766</v>
      </c>
      <c r="C7708">
        <v>0</v>
      </c>
      <c r="D7708">
        <v>0</v>
      </c>
      <c r="E7708">
        <v>0</v>
      </c>
      <c r="F7708">
        <v>0</v>
      </c>
      <c r="G7708">
        <v>0</v>
      </c>
      <c r="H7708">
        <v>0</v>
      </c>
      <c r="I7708">
        <v>0</v>
      </c>
      <c r="J7708">
        <v>0.24694770099999999</v>
      </c>
      <c r="K7708">
        <v>0</v>
      </c>
      <c r="L7708">
        <v>0</v>
      </c>
      <c r="M7708">
        <v>0</v>
      </c>
      <c r="N7708">
        <v>0.24013277299999999</v>
      </c>
      <c r="O7708">
        <v>0</v>
      </c>
      <c r="P7708">
        <v>0</v>
      </c>
      <c r="Q7708">
        <v>0</v>
      </c>
    </row>
    <row r="7709" spans="1:17">
      <c r="A7709" t="e">
        <v>#N/A</v>
      </c>
      <c r="B7709" s="14" t="s">
        <v>18767</v>
      </c>
      <c r="C7709">
        <v>0</v>
      </c>
      <c r="D7709">
        <v>0</v>
      </c>
      <c r="E7709">
        <v>0.18856420199999999</v>
      </c>
      <c r="F7709">
        <v>0</v>
      </c>
      <c r="G7709">
        <v>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0.26591948100000001</v>
      </c>
      <c r="Q7709">
        <v>1.2184200089999999</v>
      </c>
    </row>
    <row r="7710" spans="1:17">
      <c r="A7710" t="e">
        <v>#N/A</v>
      </c>
      <c r="B7710" s="14" t="s">
        <v>18768</v>
      </c>
      <c r="C7710">
        <v>0</v>
      </c>
      <c r="D7710">
        <v>0</v>
      </c>
      <c r="E7710">
        <v>0</v>
      </c>
      <c r="F7710">
        <v>0</v>
      </c>
      <c r="G7710">
        <v>0.72768303599999995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0.51947089700000004</v>
      </c>
      <c r="O7710">
        <v>0</v>
      </c>
      <c r="P7710">
        <v>0.63223713400000003</v>
      </c>
      <c r="Q7710">
        <v>0</v>
      </c>
    </row>
    <row r="7711" spans="1:17">
      <c r="A7711" t="e">
        <v>#N/A</v>
      </c>
      <c r="B7711" s="14" t="s">
        <v>18769</v>
      </c>
      <c r="C7711">
        <v>0</v>
      </c>
      <c r="D7711">
        <v>11.70190771</v>
      </c>
      <c r="E7711">
        <v>1.53263229</v>
      </c>
      <c r="F7711">
        <v>0</v>
      </c>
      <c r="G7711">
        <v>0.82922020299999999</v>
      </c>
      <c r="H7711">
        <v>0</v>
      </c>
      <c r="I7711">
        <v>0</v>
      </c>
      <c r="J7711">
        <v>0</v>
      </c>
      <c r="K7711">
        <v>0</v>
      </c>
      <c r="L7711">
        <v>9.1025928480000005</v>
      </c>
      <c r="M7711">
        <v>0</v>
      </c>
      <c r="N7711">
        <v>0</v>
      </c>
      <c r="O7711">
        <v>0</v>
      </c>
      <c r="P7711">
        <v>0</v>
      </c>
      <c r="Q7711">
        <v>0</v>
      </c>
    </row>
    <row r="7712" spans="1:17">
      <c r="A7712" t="e">
        <v>#N/A</v>
      </c>
      <c r="B7712" s="14" t="s">
        <v>18770</v>
      </c>
      <c r="C7712">
        <v>0</v>
      </c>
      <c r="D7712">
        <v>0</v>
      </c>
      <c r="E7712">
        <v>0.38880937199999999</v>
      </c>
      <c r="F7712">
        <v>0</v>
      </c>
      <c r="G7712">
        <v>0</v>
      </c>
      <c r="H7712">
        <v>1.4035835080000001</v>
      </c>
      <c r="I7712">
        <v>0</v>
      </c>
      <c r="J7712">
        <v>0.46330011199999999</v>
      </c>
      <c r="K7712">
        <v>0</v>
      </c>
      <c r="L7712">
        <v>0</v>
      </c>
      <c r="M7712">
        <v>0</v>
      </c>
      <c r="N7712">
        <v>0.45051458300000002</v>
      </c>
      <c r="O7712">
        <v>0</v>
      </c>
      <c r="P7712">
        <v>0</v>
      </c>
      <c r="Q7712">
        <v>0</v>
      </c>
    </row>
    <row r="7713" spans="1:17">
      <c r="A7713" t="s">
        <v>18771</v>
      </c>
      <c r="B7713" s="14" t="s">
        <v>7960</v>
      </c>
      <c r="C7713">
        <v>0.59851352499999999</v>
      </c>
      <c r="D7713">
        <v>1.723680214</v>
      </c>
      <c r="E7713">
        <v>0.38204746899999997</v>
      </c>
      <c r="F7713">
        <v>1.303509808</v>
      </c>
      <c r="G7713">
        <v>0.72346458300000005</v>
      </c>
      <c r="H7713">
        <v>0.229862227</v>
      </c>
      <c r="I7713">
        <v>0</v>
      </c>
      <c r="J7713">
        <v>1.820970875</v>
      </c>
      <c r="K7713">
        <v>1.6290930210000001</v>
      </c>
      <c r="L7713">
        <v>1.890876775</v>
      </c>
      <c r="M7713">
        <v>0</v>
      </c>
      <c r="N7713">
        <v>0.36889962300000001</v>
      </c>
      <c r="O7713">
        <v>0.66284071</v>
      </c>
      <c r="P7713">
        <v>2.1551039699999999</v>
      </c>
      <c r="Q7713">
        <v>0</v>
      </c>
    </row>
    <row r="7714" spans="1:17">
      <c r="A7714" t="s">
        <v>18772</v>
      </c>
      <c r="B7714" s="14" t="s">
        <v>18773</v>
      </c>
      <c r="C7714">
        <v>48.113514410000001</v>
      </c>
      <c r="D7714">
        <v>0.44411476799999999</v>
      </c>
      <c r="E7714">
        <v>0</v>
      </c>
      <c r="F7714">
        <v>1.091531271</v>
      </c>
      <c r="G7714">
        <v>0.69235861700000001</v>
      </c>
      <c r="H7714">
        <v>12.318830009999999</v>
      </c>
      <c r="I7714">
        <v>0</v>
      </c>
      <c r="J7714">
        <v>0</v>
      </c>
      <c r="K7714">
        <v>3.6377805319999998</v>
      </c>
      <c r="L7714">
        <v>7.6002231550000001</v>
      </c>
      <c r="M7714">
        <v>0</v>
      </c>
      <c r="N7714">
        <v>0.24712693199999999</v>
      </c>
      <c r="O7714">
        <v>22.201946119999999</v>
      </c>
      <c r="P7714">
        <v>3.3085030600000001</v>
      </c>
      <c r="Q7714">
        <v>9.6468108509999997</v>
      </c>
    </row>
    <row r="7715" spans="1:17">
      <c r="A7715" t="s">
        <v>18774</v>
      </c>
      <c r="B7715" s="14" t="s">
        <v>7248</v>
      </c>
      <c r="C7715">
        <v>8.8066214170000006</v>
      </c>
      <c r="D7715">
        <v>2.656628446</v>
      </c>
      <c r="E7715">
        <v>2.8506218849999998</v>
      </c>
      <c r="F7715">
        <v>2.2444735570000001</v>
      </c>
      <c r="G7715">
        <v>1.650163254</v>
      </c>
      <c r="H7715">
        <v>1.9429824330000001</v>
      </c>
      <c r="I7715">
        <v>2.4592726850000002</v>
      </c>
      <c r="J7715">
        <v>7.3398593520000004</v>
      </c>
      <c r="K7715">
        <v>5.6951731969999999</v>
      </c>
      <c r="L7715">
        <v>6.8668682890000001</v>
      </c>
      <c r="M7715">
        <v>3.2370739099999999</v>
      </c>
      <c r="N7715">
        <v>2.448395498</v>
      </c>
      <c r="O7715">
        <v>7.678005143</v>
      </c>
      <c r="P7715">
        <v>3.9075926669999999</v>
      </c>
      <c r="Q7715">
        <v>5.9251477589999997</v>
      </c>
    </row>
    <row r="7716" spans="1:17">
      <c r="A7716" t="s">
        <v>18775</v>
      </c>
      <c r="B7716" s="14" t="s">
        <v>18776</v>
      </c>
      <c r="C7716">
        <v>51.892062660000001</v>
      </c>
      <c r="D7716">
        <v>21.395015780000001</v>
      </c>
      <c r="E7716">
        <v>21.699362820000001</v>
      </c>
      <c r="F7716">
        <v>14.12704347</v>
      </c>
      <c r="G7716">
        <v>28.126917760000001</v>
      </c>
      <c r="H7716">
        <v>27.40294712</v>
      </c>
      <c r="I7716">
        <v>47.297006949999997</v>
      </c>
      <c r="J7716">
        <v>42.119882609999998</v>
      </c>
      <c r="K7716">
        <v>67.025947590000001</v>
      </c>
      <c r="L7716">
        <v>53.736539980000003</v>
      </c>
      <c r="M7716">
        <v>22.135383820000001</v>
      </c>
      <c r="N7716">
        <v>19.81242056</v>
      </c>
      <c r="O7716">
        <v>31.92740594</v>
      </c>
      <c r="P7716">
        <v>24.870200700000002</v>
      </c>
      <c r="Q7716">
        <v>32.204137940000003</v>
      </c>
    </row>
    <row r="7717" spans="1:17">
      <c r="A7717" t="s">
        <v>18777</v>
      </c>
      <c r="B7717" s="14" t="s">
        <v>8164</v>
      </c>
      <c r="C7717">
        <v>84.043899139999994</v>
      </c>
      <c r="D7717">
        <v>16.42908985</v>
      </c>
      <c r="E7717">
        <v>13.45535784</v>
      </c>
      <c r="F7717">
        <v>13.50346446</v>
      </c>
      <c r="G7717">
        <v>13.511925</v>
      </c>
      <c r="H7717">
        <v>7.1489944320000003</v>
      </c>
      <c r="I7717">
        <v>62.527650270000002</v>
      </c>
      <c r="J7717">
        <v>65.338695849999993</v>
      </c>
      <c r="K7717">
        <v>35.985880700000003</v>
      </c>
      <c r="L7717">
        <v>43.830574689999999</v>
      </c>
      <c r="M7717">
        <v>46.50073579</v>
      </c>
      <c r="N7717">
        <v>35.143339529999999</v>
      </c>
      <c r="O7717">
        <v>53.615852220000001</v>
      </c>
      <c r="P7717">
        <v>13.707401620000001</v>
      </c>
      <c r="Q7717">
        <v>29.19373805</v>
      </c>
    </row>
    <row r="7718" spans="1:17">
      <c r="A7718" t="s">
        <v>18778</v>
      </c>
      <c r="B7718" s="14" t="s">
        <v>8979</v>
      </c>
      <c r="C7718">
        <v>1.07545399</v>
      </c>
      <c r="D7718">
        <v>1.072120806</v>
      </c>
      <c r="E7718">
        <v>0.40045340200000001</v>
      </c>
      <c r="F7718">
        <v>0.109792696</v>
      </c>
      <c r="G7718">
        <v>0.27856616200000001</v>
      </c>
      <c r="H7718">
        <v>0.82606737699999999</v>
      </c>
      <c r="I7718">
        <v>0.78417780599999998</v>
      </c>
      <c r="J7718">
        <v>1.192937463</v>
      </c>
      <c r="K7718">
        <v>3.293186087</v>
      </c>
      <c r="L7718">
        <v>2.3783684439999999</v>
      </c>
      <c r="M7718">
        <v>0</v>
      </c>
      <c r="N7718">
        <v>0.96115643799999995</v>
      </c>
      <c r="O7718">
        <v>0.29776047500000002</v>
      </c>
      <c r="P7718">
        <v>0.76642288000000003</v>
      </c>
      <c r="Q7718">
        <v>0.73930172400000005</v>
      </c>
    </row>
    <row r="7719" spans="1:17">
      <c r="A7719" t="e">
        <v>#N/A</v>
      </c>
      <c r="B7719" s="14" t="s">
        <v>18779</v>
      </c>
      <c r="C7719">
        <v>1.7498912369999999</v>
      </c>
      <c r="D7719">
        <v>0.19382975</v>
      </c>
      <c r="E7719">
        <v>0.74466879600000002</v>
      </c>
      <c r="F7719">
        <v>0.59548581</v>
      </c>
      <c r="G7719">
        <v>0.302173464</v>
      </c>
      <c r="H7719">
        <v>1.0080822229999999</v>
      </c>
      <c r="I7719">
        <v>0</v>
      </c>
      <c r="J7719">
        <v>0.66550312700000003</v>
      </c>
      <c r="K7719">
        <v>1.5876754019999999</v>
      </c>
      <c r="L7719">
        <v>2.211364364</v>
      </c>
      <c r="M7719">
        <v>0</v>
      </c>
      <c r="N7719">
        <v>0.86284996400000002</v>
      </c>
      <c r="O7719">
        <v>1.9379664839999999</v>
      </c>
      <c r="P7719">
        <v>0.91888702099999997</v>
      </c>
      <c r="Q7719">
        <v>0</v>
      </c>
    </row>
    <row r="7720" spans="1:17">
      <c r="A7720" t="s">
        <v>18780</v>
      </c>
      <c r="B7720" s="14" t="s">
        <v>7313</v>
      </c>
      <c r="C7720">
        <v>17.61282224</v>
      </c>
      <c r="D7720">
        <v>1.386176396</v>
      </c>
      <c r="E7720">
        <v>0.59172335300000001</v>
      </c>
      <c r="F7720">
        <v>0.59936214899999996</v>
      </c>
      <c r="G7720">
        <v>0.480221801</v>
      </c>
      <c r="H7720">
        <v>1.9580856339999999</v>
      </c>
      <c r="I7720">
        <v>1.6898107609999999</v>
      </c>
      <c r="J7720">
        <v>2.2915416319999999</v>
      </c>
      <c r="K7720">
        <v>3.574497032</v>
      </c>
      <c r="L7720">
        <v>6.5894190650000004</v>
      </c>
      <c r="M7720">
        <v>12.01096111</v>
      </c>
      <c r="N7720">
        <v>1.0570154169999999</v>
      </c>
      <c r="O7720">
        <v>13.08943019</v>
      </c>
      <c r="P7720">
        <v>1.8080137119999999</v>
      </c>
      <c r="Q7720">
        <v>4.301391851</v>
      </c>
    </row>
    <row r="7721" spans="1:17">
      <c r="A7721" t="s">
        <v>18781</v>
      </c>
      <c r="B7721" s="14" t="s">
        <v>4947</v>
      </c>
      <c r="C7721">
        <v>0.87476028800000005</v>
      </c>
      <c r="D7721">
        <v>1.492172939</v>
      </c>
      <c r="E7721">
        <v>0.86549410800000004</v>
      </c>
      <c r="F7721">
        <v>0.38103019199999999</v>
      </c>
      <c r="G7721">
        <v>0.69485175300000002</v>
      </c>
      <c r="H7721">
        <v>0.16797811500000001</v>
      </c>
      <c r="I7721">
        <v>7.2713763279999997</v>
      </c>
      <c r="J7721">
        <v>1.5968691850000001</v>
      </c>
      <c r="K7721">
        <v>1.309554758</v>
      </c>
      <c r="L7721">
        <v>2.8741647399999999</v>
      </c>
      <c r="M7721">
        <v>2.0149716579999999</v>
      </c>
      <c r="N7721">
        <v>1.035200635</v>
      </c>
      <c r="O7721">
        <v>0.77502239399999995</v>
      </c>
      <c r="P7721">
        <v>0.748078083</v>
      </c>
      <c r="Q7721">
        <v>0.54120456699999997</v>
      </c>
    </row>
    <row r="7722" spans="1:17">
      <c r="A7722" t="s">
        <v>18782</v>
      </c>
      <c r="B7722" s="14" t="s">
        <v>5612</v>
      </c>
      <c r="C7722">
        <v>14.47364632</v>
      </c>
      <c r="D7722">
        <v>1.474474662</v>
      </c>
      <c r="E7722">
        <v>1.09023779</v>
      </c>
      <c r="F7722">
        <v>0.86283745899999997</v>
      </c>
      <c r="G7722">
        <v>0.98513651199999996</v>
      </c>
      <c r="H7722">
        <v>1.947566371</v>
      </c>
      <c r="I7722">
        <v>4.0057463379999998</v>
      </c>
      <c r="J7722">
        <v>2.718762157</v>
      </c>
      <c r="K7722">
        <v>4.2175547130000002</v>
      </c>
      <c r="L7722">
        <v>7.2761750970000003</v>
      </c>
      <c r="M7722">
        <v>3.0419164740000002</v>
      </c>
      <c r="N7722">
        <v>1.3674483319999999</v>
      </c>
      <c r="O7722">
        <v>7.6051178970000004</v>
      </c>
      <c r="P7722">
        <v>1.806946344</v>
      </c>
      <c r="Q7722">
        <v>8.932898196</v>
      </c>
    </row>
    <row r="7723" spans="1:17">
      <c r="A7723" t="s">
        <v>18783</v>
      </c>
      <c r="B7723" s="14" t="s">
        <v>8676</v>
      </c>
      <c r="C7723">
        <v>6.8197596110000003</v>
      </c>
      <c r="D7723">
        <v>1.8045727570000001</v>
      </c>
      <c r="E7723">
        <v>1.6929259430000001</v>
      </c>
      <c r="F7723">
        <v>0.79937141</v>
      </c>
      <c r="G7723">
        <v>1.014083056</v>
      </c>
      <c r="H7723">
        <v>1.964373065</v>
      </c>
      <c r="I7723">
        <v>3.8676512719999998</v>
      </c>
      <c r="J7723">
        <v>10.03831078</v>
      </c>
      <c r="K7723">
        <v>2.406275012</v>
      </c>
      <c r="L7723">
        <v>3.7106288279999999</v>
      </c>
      <c r="M7723">
        <v>3.6363460230000002</v>
      </c>
      <c r="N7723">
        <v>3.4327971289999999</v>
      </c>
      <c r="O7723">
        <v>4.1959641300000001</v>
      </c>
      <c r="P7723">
        <v>1.9610951830000001</v>
      </c>
      <c r="Q7723">
        <v>1.692933123</v>
      </c>
    </row>
    <row r="7724" spans="1:17">
      <c r="A7724" t="s">
        <v>18784</v>
      </c>
      <c r="B7724" s="14" t="s">
        <v>7366</v>
      </c>
      <c r="C7724">
        <v>13.83167619</v>
      </c>
      <c r="D7724">
        <v>109.21610870000001</v>
      </c>
      <c r="E7724">
        <v>89.447549280000004</v>
      </c>
      <c r="F7724">
        <v>121.77428380000001</v>
      </c>
      <c r="G7724">
        <v>74.127921880000002</v>
      </c>
      <c r="H7724">
        <v>221.21214810000001</v>
      </c>
      <c r="I7724">
        <v>100.13462819999999</v>
      </c>
      <c r="J7724">
        <v>143.40690190000001</v>
      </c>
      <c r="K7724">
        <v>145.88761840000001</v>
      </c>
      <c r="L7724">
        <v>57.43198933</v>
      </c>
      <c r="M7724">
        <v>22.75761052</v>
      </c>
      <c r="N7724">
        <v>62.356391690000002</v>
      </c>
      <c r="O7724">
        <v>16.41244343</v>
      </c>
      <c r="P7724">
        <v>113.98721260000001</v>
      </c>
      <c r="Q7724">
        <v>85.575058940000005</v>
      </c>
    </row>
    <row r="7725" spans="1:17">
      <c r="A7725" t="s">
        <v>18785</v>
      </c>
      <c r="B7725" s="14" t="s">
        <v>2595</v>
      </c>
      <c r="C7725">
        <v>6.1278426259999996</v>
      </c>
      <c r="D7725">
        <v>2.181397934</v>
      </c>
      <c r="E7725">
        <v>2.2390358749999999</v>
      </c>
      <c r="F7725">
        <v>0.84562397499999997</v>
      </c>
      <c r="G7725">
        <v>1.3427732809999999</v>
      </c>
      <c r="H7725">
        <v>1.5094411670000001</v>
      </c>
      <c r="I7725">
        <v>2.218680719</v>
      </c>
      <c r="J7725">
        <v>2.191193336</v>
      </c>
      <c r="K7725">
        <v>3.3167013559999998</v>
      </c>
      <c r="L7725">
        <v>4.4326857520000003</v>
      </c>
      <c r="M7725">
        <v>1.7846823089999999</v>
      </c>
      <c r="N7725">
        <v>2.20365806</v>
      </c>
      <c r="O7725">
        <v>3.7910527319999998</v>
      </c>
      <c r="P7725">
        <v>2.0543177930000001</v>
      </c>
      <c r="Q7725">
        <v>2.8470530589999998</v>
      </c>
    </row>
    <row r="7726" spans="1:17">
      <c r="A7726" t="s">
        <v>18786</v>
      </c>
      <c r="B7726" s="14" t="s">
        <v>18787</v>
      </c>
      <c r="C7726">
        <v>0</v>
      </c>
      <c r="D7726">
        <v>0.40903565800000002</v>
      </c>
      <c r="E7726">
        <v>0.58929825800000002</v>
      </c>
      <c r="F7726">
        <v>0.25132873500000003</v>
      </c>
      <c r="G7726">
        <v>0.63767157200000002</v>
      </c>
      <c r="H7726">
        <v>0.236370993</v>
      </c>
      <c r="I7726">
        <v>0.89753883000000001</v>
      </c>
      <c r="J7726">
        <v>0.70220002100000001</v>
      </c>
      <c r="K7726">
        <v>0.83761116599999996</v>
      </c>
      <c r="L7726">
        <v>0.38888374799999997</v>
      </c>
      <c r="M7726">
        <v>0</v>
      </c>
      <c r="N7726">
        <v>0.30347629199999998</v>
      </c>
      <c r="O7726">
        <v>0</v>
      </c>
      <c r="P7726">
        <v>0.46169328700000001</v>
      </c>
      <c r="Q7726">
        <v>0.42308772300000003</v>
      </c>
    </row>
    <row r="7727" spans="1:17">
      <c r="A7727" t="s">
        <v>18788</v>
      </c>
      <c r="B7727" s="14" t="s">
        <v>18789</v>
      </c>
      <c r="C7727">
        <v>0</v>
      </c>
      <c r="D7727">
        <v>0.70375109300000005</v>
      </c>
      <c r="E7727">
        <v>0.50694760400000005</v>
      </c>
      <c r="F7727">
        <v>0</v>
      </c>
      <c r="G7727">
        <v>0.82284158699999999</v>
      </c>
      <c r="H7727">
        <v>0.61001898600000004</v>
      </c>
      <c r="I7727">
        <v>0</v>
      </c>
      <c r="J7727">
        <v>0.805429426</v>
      </c>
      <c r="K7727">
        <v>0.72056037500000003</v>
      </c>
      <c r="L7727">
        <v>1.003619211</v>
      </c>
      <c r="M7727">
        <v>0</v>
      </c>
      <c r="N7727">
        <v>0</v>
      </c>
      <c r="O7727">
        <v>0</v>
      </c>
      <c r="P7727">
        <v>1.429828595</v>
      </c>
      <c r="Q7727">
        <v>0</v>
      </c>
    </row>
    <row r="7728" spans="1:17">
      <c r="A7728" t="s">
        <v>18790</v>
      </c>
      <c r="B7728" s="14" t="s">
        <v>3496</v>
      </c>
      <c r="C7728">
        <v>23.464450679999999</v>
      </c>
      <c r="D7728">
        <v>4.7089227559999998</v>
      </c>
      <c r="E7728">
        <v>5.8443558409999996</v>
      </c>
      <c r="F7728">
        <v>2.8933604650000002</v>
      </c>
      <c r="G7728">
        <v>5.6726200279999999</v>
      </c>
      <c r="H7728">
        <v>17.811249539999999</v>
      </c>
      <c r="I7728">
        <v>8.4540238359999993</v>
      </c>
      <c r="J7728">
        <v>8.0839056310000004</v>
      </c>
      <c r="K7728">
        <v>19.661279740000001</v>
      </c>
      <c r="L7728">
        <v>16.744876680000001</v>
      </c>
      <c r="M7728">
        <v>6.3587441150000004</v>
      </c>
      <c r="N7728">
        <v>2.3820657440000002</v>
      </c>
      <c r="O7728">
        <v>11.00599147</v>
      </c>
      <c r="P7728">
        <v>1.9465803740000001</v>
      </c>
      <c r="Q7728">
        <v>5.5032513390000002</v>
      </c>
    </row>
    <row r="7729" spans="1:17">
      <c r="A7729" t="s">
        <v>18791</v>
      </c>
      <c r="B7729" s="14" t="s">
        <v>7484</v>
      </c>
      <c r="C7729">
        <v>4.4686131509999996</v>
      </c>
      <c r="D7729">
        <v>0.74246057600000004</v>
      </c>
      <c r="E7729">
        <v>0.39617185700000002</v>
      </c>
      <c r="F7729">
        <v>5.0688783000000001E-2</v>
      </c>
      <c r="G7729">
        <v>0.77164585200000002</v>
      </c>
      <c r="H7729">
        <v>0.28603234700000002</v>
      </c>
      <c r="I7729">
        <v>2.7152775259999999</v>
      </c>
      <c r="J7729">
        <v>0.94414630600000005</v>
      </c>
      <c r="K7729">
        <v>1.351456789</v>
      </c>
      <c r="L7729">
        <v>4.4705851259999996</v>
      </c>
      <c r="M7729">
        <v>0</v>
      </c>
      <c r="N7729">
        <v>0.18361820700000001</v>
      </c>
      <c r="O7729">
        <v>0</v>
      </c>
      <c r="P7729">
        <v>0.39108627000000001</v>
      </c>
      <c r="Q7729">
        <v>0.76796716600000003</v>
      </c>
    </row>
    <row r="7730" spans="1:17">
      <c r="A7730" t="s">
        <v>18792</v>
      </c>
      <c r="B7730" s="14" t="s">
        <v>8345</v>
      </c>
      <c r="C7730">
        <v>1.7724220260000001</v>
      </c>
      <c r="D7730">
        <v>27.58372043</v>
      </c>
      <c r="E7730">
        <v>19.846382219999999</v>
      </c>
      <c r="F7730">
        <v>32.630577799999998</v>
      </c>
      <c r="G7730">
        <v>17.904750400000001</v>
      </c>
      <c r="H7730">
        <v>20.591413410000001</v>
      </c>
      <c r="I7730">
        <v>43.940881709999999</v>
      </c>
      <c r="J7730">
        <v>50.049833880000001</v>
      </c>
      <c r="K7730">
        <v>33.770469060000003</v>
      </c>
      <c r="L7730">
        <v>17.07875611</v>
      </c>
      <c r="M7730">
        <v>3.4022464939999999</v>
      </c>
      <c r="N7730">
        <v>19.063244229999999</v>
      </c>
      <c r="O7730">
        <v>8.8331347880000006</v>
      </c>
      <c r="P7730">
        <v>39.887922179999997</v>
      </c>
      <c r="Q7730">
        <v>26.500635200000001</v>
      </c>
    </row>
    <row r="7731" spans="1:17">
      <c r="A7731" t="s">
        <v>18793</v>
      </c>
      <c r="B7731" s="14" t="s">
        <v>4636</v>
      </c>
      <c r="C7731">
        <v>10.362629370000001</v>
      </c>
      <c r="D7731">
        <v>3.1826325459999998</v>
      </c>
      <c r="E7731">
        <v>2.5431702810000001</v>
      </c>
      <c r="F7731">
        <v>3.2538961139999998</v>
      </c>
      <c r="G7731">
        <v>1.850435504</v>
      </c>
      <c r="H7731">
        <v>1.0854058950000001</v>
      </c>
      <c r="I7731">
        <v>5.667009502</v>
      </c>
      <c r="J7731">
        <v>6.3145942560000003</v>
      </c>
      <c r="K7731">
        <v>5.7694141200000004</v>
      </c>
      <c r="L7731">
        <v>2.6042015470000002</v>
      </c>
      <c r="M7731">
        <v>2.7124839449999998</v>
      </c>
      <c r="N7731">
        <v>3.4403282160000002</v>
      </c>
      <c r="O7731">
        <v>7.6943955849999996</v>
      </c>
      <c r="P7731">
        <v>3.6747994689999999</v>
      </c>
      <c r="Q7731">
        <v>5.2617539329999996</v>
      </c>
    </row>
    <row r="7732" spans="1:17">
      <c r="A7732" t="s">
        <v>18794</v>
      </c>
      <c r="B7732" s="14" t="s">
        <v>3663</v>
      </c>
      <c r="C7732">
        <v>10.019595600000001</v>
      </c>
      <c r="D7732">
        <v>0.665902773</v>
      </c>
      <c r="E7732">
        <v>0.58627988099999995</v>
      </c>
      <c r="F7732">
        <v>0.50008286700000004</v>
      </c>
      <c r="G7732">
        <v>0.60556881799999995</v>
      </c>
      <c r="H7732">
        <v>1.154423314</v>
      </c>
      <c r="I7732">
        <v>5.1141203639999997</v>
      </c>
      <c r="J7732">
        <v>1.4607161239999999</v>
      </c>
      <c r="K7732">
        <v>3.9393353270000002</v>
      </c>
      <c r="L7732">
        <v>4.853734642</v>
      </c>
      <c r="M7732">
        <v>8.6548858440000007</v>
      </c>
      <c r="N7732">
        <v>0.55581075400000002</v>
      </c>
      <c r="O7732">
        <v>11.09648419</v>
      </c>
      <c r="P7732">
        <v>0.95206271200000003</v>
      </c>
      <c r="Q7732">
        <v>4.8214549990000002</v>
      </c>
    </row>
    <row r="7733" spans="1:17">
      <c r="A7733" t="s">
        <v>18794</v>
      </c>
      <c r="B7733" s="14" t="s">
        <v>18795</v>
      </c>
      <c r="C7733">
        <v>8.8627236360000001</v>
      </c>
      <c r="D7733">
        <v>1.710049385</v>
      </c>
      <c r="E7733">
        <v>0.80601568899999998</v>
      </c>
      <c r="F7733">
        <v>0.56427897299999996</v>
      </c>
      <c r="G7733">
        <v>0.76521324400000001</v>
      </c>
      <c r="H7733">
        <v>2.8547790549999998</v>
      </c>
      <c r="I7733">
        <v>3.335402175</v>
      </c>
      <c r="J7733">
        <v>0.99668058000000004</v>
      </c>
      <c r="K7733">
        <v>3.4369407970000001</v>
      </c>
      <c r="L7733">
        <v>6.9548136429999996</v>
      </c>
      <c r="M7733">
        <v>4.93908681</v>
      </c>
      <c r="N7733">
        <v>0.68723356499999999</v>
      </c>
      <c r="O7733">
        <v>3.9577716349999998</v>
      </c>
      <c r="P7733">
        <v>1.093776807</v>
      </c>
      <c r="Q7733">
        <v>1.4739972079999999</v>
      </c>
    </row>
    <row r="7734" spans="1:17">
      <c r="A7734" t="s">
        <v>18796</v>
      </c>
      <c r="B7734" s="14" t="s">
        <v>8656</v>
      </c>
      <c r="C7734">
        <v>10.89003512</v>
      </c>
      <c r="D7734">
        <v>5.280710665</v>
      </c>
      <c r="E7734">
        <v>4.4926677960000001</v>
      </c>
      <c r="F7734">
        <v>6.555264126</v>
      </c>
      <c r="G7734">
        <v>4.1371115219999997</v>
      </c>
      <c r="H7734">
        <v>8.2718074040000005</v>
      </c>
      <c r="I7734">
        <v>4.94080268</v>
      </c>
      <c r="J7734">
        <v>6.0436705499999999</v>
      </c>
      <c r="K7734">
        <v>3.6228584910000001</v>
      </c>
      <c r="L7734">
        <v>2.9052908899999998</v>
      </c>
      <c r="M7734">
        <v>1.858127004</v>
      </c>
      <c r="N7734">
        <v>4.5791975989999996</v>
      </c>
      <c r="O7734">
        <v>5.2262067139999999</v>
      </c>
      <c r="P7734">
        <v>9.5307941809999992</v>
      </c>
      <c r="Q7734">
        <v>11.312421110000001</v>
      </c>
    </row>
    <row r="7735" spans="1:17">
      <c r="A7735" t="s">
        <v>18797</v>
      </c>
      <c r="B7735" s="14" t="s">
        <v>3392</v>
      </c>
      <c r="C7735">
        <v>9.0645006240000008</v>
      </c>
      <c r="D7735">
        <v>2.8926064010000001</v>
      </c>
      <c r="E7735">
        <v>1.63021562</v>
      </c>
      <c r="F7735">
        <v>2.673353176</v>
      </c>
      <c r="G7735">
        <v>1.956586997</v>
      </c>
      <c r="H7735">
        <v>2.9839444519999998</v>
      </c>
      <c r="I7735">
        <v>2.0457881420000001</v>
      </c>
      <c r="J7735">
        <v>4.5964407249999999</v>
      </c>
      <c r="K7735">
        <v>4.2589693430000004</v>
      </c>
      <c r="L7735">
        <v>3.068289724</v>
      </c>
      <c r="M7735">
        <v>3.7285136649999999</v>
      </c>
      <c r="N7735">
        <v>3.977406905</v>
      </c>
      <c r="O7735">
        <v>5.497403748</v>
      </c>
      <c r="P7735">
        <v>6.5569615480000003</v>
      </c>
      <c r="Q7735">
        <v>4.2283345030000001</v>
      </c>
    </row>
    <row r="7736" spans="1:17">
      <c r="A7736" t="s">
        <v>18798</v>
      </c>
      <c r="B7736" s="14" t="s">
        <v>8145</v>
      </c>
      <c r="C7736">
        <v>5.0609599510000001</v>
      </c>
      <c r="D7736">
        <v>9.1936110959999997</v>
      </c>
      <c r="E7736">
        <v>14.752837939999999</v>
      </c>
      <c r="F7736">
        <v>17.980168599999999</v>
      </c>
      <c r="G7736">
        <v>11.09894983</v>
      </c>
      <c r="H7736">
        <v>17.493191509999999</v>
      </c>
      <c r="I7736">
        <v>11.8087952</v>
      </c>
      <c r="J7736">
        <v>18.862446469999998</v>
      </c>
      <c r="K7736">
        <v>14.46418987</v>
      </c>
      <c r="L7736">
        <v>4.4769288349999998</v>
      </c>
      <c r="M7736">
        <v>5.8288487729999998</v>
      </c>
      <c r="N7736">
        <v>4.8038325840000002</v>
      </c>
      <c r="O7736">
        <v>2.2419612259999999</v>
      </c>
      <c r="P7736">
        <v>24.069949510000001</v>
      </c>
      <c r="Q7736">
        <v>35.486482770000002</v>
      </c>
    </row>
    <row r="7737" spans="1:17">
      <c r="A7737" t="s">
        <v>18799</v>
      </c>
      <c r="B7737" s="14" t="s">
        <v>18800</v>
      </c>
      <c r="C7737">
        <v>9.9913144840000001</v>
      </c>
      <c r="D7737">
        <v>15.124973089999999</v>
      </c>
      <c r="E7737">
        <v>4.3403981659999999</v>
      </c>
      <c r="F7737">
        <v>7.7067389339999997</v>
      </c>
      <c r="G7737">
        <v>7.9076846019999998</v>
      </c>
      <c r="H7737">
        <v>21.42445713</v>
      </c>
      <c r="I7737">
        <v>6.0710539839999997</v>
      </c>
      <c r="J7737">
        <v>11.50497476</v>
      </c>
      <c r="K7737">
        <v>19.263368079999999</v>
      </c>
      <c r="L7737">
        <v>8.4174514509999998</v>
      </c>
      <c r="M7737">
        <v>6.3929309119999997</v>
      </c>
      <c r="N7737">
        <v>5.5424193280000003</v>
      </c>
      <c r="O7737">
        <v>7.3767756469999997</v>
      </c>
      <c r="P7737">
        <v>15.864563240000001</v>
      </c>
      <c r="Q7737">
        <v>14.88142826</v>
      </c>
    </row>
    <row r="7738" spans="1:17">
      <c r="A7738" t="s">
        <v>18801</v>
      </c>
      <c r="B7738" s="14" t="s">
        <v>5793</v>
      </c>
      <c r="C7738">
        <v>128.54781510000001</v>
      </c>
      <c r="D7738">
        <v>16.676098540000002</v>
      </c>
      <c r="E7738">
        <v>9.7086768600000006</v>
      </c>
      <c r="F7738">
        <v>8.4494192950000002</v>
      </c>
      <c r="G7738">
        <v>12.478764160000001</v>
      </c>
      <c r="H7738">
        <v>30.42225925</v>
      </c>
      <c r="I7738">
        <v>45.599301709999999</v>
      </c>
      <c r="J7738">
        <v>22.961288669999998</v>
      </c>
      <c r="K7738">
        <v>61.99324816</v>
      </c>
      <c r="L7738">
        <v>95.566163610000004</v>
      </c>
      <c r="M7738">
        <v>62.244128230000001</v>
      </c>
      <c r="N7738">
        <v>17.616560440000001</v>
      </c>
      <c r="O7738">
        <v>79.518579889999998</v>
      </c>
      <c r="P7738">
        <v>12.231997850000001</v>
      </c>
      <c r="Q7738">
        <v>28.819084159999999</v>
      </c>
    </row>
    <row r="7739" spans="1:17">
      <c r="A7739" t="s">
        <v>18802</v>
      </c>
      <c r="B7739" s="14" t="s">
        <v>4377</v>
      </c>
      <c r="C7739">
        <v>218.8589709</v>
      </c>
      <c r="D7739">
        <v>0.92645713500000004</v>
      </c>
      <c r="E7739">
        <v>0.76006490199999999</v>
      </c>
      <c r="F7739">
        <v>0.66412999699999997</v>
      </c>
      <c r="G7739">
        <v>0.36107816500000001</v>
      </c>
      <c r="H7739">
        <v>1.6061259379999999</v>
      </c>
      <c r="I7739">
        <v>2.7952464589999999</v>
      </c>
      <c r="J7739">
        <v>1.1486715009999999</v>
      </c>
      <c r="K7739">
        <v>9.7230045490000006</v>
      </c>
      <c r="L7739">
        <v>63.418570930000001</v>
      </c>
      <c r="M7739">
        <v>1.003447384</v>
      </c>
      <c r="N7739">
        <v>1.245853409</v>
      </c>
      <c r="O7739">
        <v>55.577934999999997</v>
      </c>
      <c r="P7739">
        <v>1.1241549710000001</v>
      </c>
      <c r="Q7739">
        <v>0.83849917100000004</v>
      </c>
    </row>
    <row r="7740" spans="1:17">
      <c r="A7740" t="e">
        <v>#N/A</v>
      </c>
      <c r="B7740" s="14" t="s">
        <v>18803</v>
      </c>
      <c r="C7740">
        <v>4.0520784819999998</v>
      </c>
      <c r="D7740">
        <v>3.1418487069999999</v>
      </c>
      <c r="E7740">
        <v>2.838022289</v>
      </c>
      <c r="F7740">
        <v>3.1255457980000001</v>
      </c>
      <c r="G7740">
        <v>3.9650692969999999</v>
      </c>
      <c r="H7740">
        <v>5.7061465250000003</v>
      </c>
      <c r="I7740">
        <v>1.4773063500000001</v>
      </c>
      <c r="J7740">
        <v>4.6231517310000001</v>
      </c>
      <c r="K7740">
        <v>3.370077958</v>
      </c>
      <c r="L7740">
        <v>2.560336827</v>
      </c>
      <c r="M7740">
        <v>4.5372559539999999</v>
      </c>
      <c r="N7740">
        <v>1.1655176949999999</v>
      </c>
      <c r="O7740">
        <v>1.495862928</v>
      </c>
      <c r="P7740">
        <v>1.063895357</v>
      </c>
      <c r="Q7740">
        <v>4.8746762930000003</v>
      </c>
    </row>
    <row r="7741" spans="1:17">
      <c r="A7741" t="s">
        <v>18804</v>
      </c>
      <c r="B7741" s="14" t="s">
        <v>3388</v>
      </c>
      <c r="C7741">
        <v>4.341721487</v>
      </c>
      <c r="D7741">
        <v>5.3749696980000001</v>
      </c>
      <c r="E7741">
        <v>3.1246615850000001</v>
      </c>
      <c r="F7741">
        <v>3.1635505890000002</v>
      </c>
      <c r="G7741">
        <v>2.4256101189999999</v>
      </c>
      <c r="H7741">
        <v>2.9425776689999998</v>
      </c>
      <c r="I7741">
        <v>1.1173442579999999</v>
      </c>
      <c r="J7741">
        <v>1.52169876</v>
      </c>
      <c r="K7741">
        <v>2.4330610049999999</v>
      </c>
      <c r="L7741">
        <v>4.0343382029999999</v>
      </c>
      <c r="M7741">
        <v>0.98048662099999995</v>
      </c>
      <c r="N7741">
        <v>1.9519512489999999</v>
      </c>
      <c r="O7741">
        <v>3.3941379600000001</v>
      </c>
      <c r="P7741">
        <v>0.38317402099999998</v>
      </c>
      <c r="Q7741">
        <v>1.2289691</v>
      </c>
    </row>
    <row r="7742" spans="1:17">
      <c r="A7742" t="s">
        <v>18805</v>
      </c>
      <c r="B7742" s="14" t="s">
        <v>6644</v>
      </c>
      <c r="C7742">
        <v>8.9234325109999997</v>
      </c>
      <c r="D7742">
        <v>8.636904092</v>
      </c>
      <c r="E7742">
        <v>5.4813370050000003</v>
      </c>
      <c r="F7742">
        <v>9.1315891649999994</v>
      </c>
      <c r="G7742">
        <v>5.9159928859999997</v>
      </c>
      <c r="H7742">
        <v>4.3654606280000001</v>
      </c>
      <c r="I7742">
        <v>9.4500737919999995</v>
      </c>
      <c r="J7742">
        <v>11.10353093</v>
      </c>
      <c r="K7742">
        <v>12.31300982</v>
      </c>
      <c r="L7742">
        <v>11.51160917</v>
      </c>
      <c r="M7742">
        <v>7.0351018500000002</v>
      </c>
      <c r="N7742">
        <v>7.7262526720000002</v>
      </c>
      <c r="O7742">
        <v>7.4118805600000002</v>
      </c>
      <c r="P7742">
        <v>23.508650209999999</v>
      </c>
      <c r="Q7742">
        <v>9.3474362339999999</v>
      </c>
    </row>
    <row r="7743" spans="1:17">
      <c r="A7743" t="s">
        <v>18806</v>
      </c>
      <c r="B7743" s="14" t="s">
        <v>5990</v>
      </c>
      <c r="C7743">
        <v>0</v>
      </c>
      <c r="D7743">
        <v>2.120816644</v>
      </c>
      <c r="E7743">
        <v>2.7745014069999998</v>
      </c>
      <c r="F7743">
        <v>1.70753533</v>
      </c>
      <c r="G7743">
        <v>1.1970996700000001</v>
      </c>
      <c r="H7743">
        <v>5.3248659690000002</v>
      </c>
      <c r="I7743">
        <v>4.8141371319999999</v>
      </c>
      <c r="J7743">
        <v>0.753279319</v>
      </c>
      <c r="K7743">
        <v>4.1931890709999999</v>
      </c>
      <c r="L7743">
        <v>1.668687418</v>
      </c>
      <c r="M7743">
        <v>1.9010154269999999</v>
      </c>
      <c r="N7743">
        <v>1.342900784</v>
      </c>
      <c r="O7743">
        <v>4.021551552</v>
      </c>
      <c r="P7743">
        <v>2.3773329159999999</v>
      </c>
      <c r="Q7743">
        <v>2.269319442</v>
      </c>
    </row>
    <row r="7744" spans="1:17">
      <c r="A7744" t="s">
        <v>18807</v>
      </c>
      <c r="B7744" s="14" t="s">
        <v>8152</v>
      </c>
      <c r="C7744">
        <v>8.2427217820000003</v>
      </c>
      <c r="D7744">
        <v>19.31268223</v>
      </c>
      <c r="E7744">
        <v>22.264992410000001</v>
      </c>
      <c r="F7744">
        <v>24.569792870000001</v>
      </c>
      <c r="G7744">
        <v>15.87412479</v>
      </c>
      <c r="H7744">
        <v>25.80817807</v>
      </c>
      <c r="I7744">
        <v>11.40930957</v>
      </c>
      <c r="J7744">
        <v>22.315517570000001</v>
      </c>
      <c r="K7744">
        <v>12.48548795</v>
      </c>
      <c r="L7744">
        <v>7.2385526349999996</v>
      </c>
      <c r="M7744">
        <v>3.7544411580000001</v>
      </c>
      <c r="N7744">
        <v>8.3182122589999992</v>
      </c>
      <c r="O7744">
        <v>5.5700146290000001</v>
      </c>
      <c r="P7744">
        <v>15.510770279999999</v>
      </c>
      <c r="Q7744">
        <v>18.439525549999999</v>
      </c>
    </row>
    <row r="7745" spans="1:17">
      <c r="A7745" t="s">
        <v>18808</v>
      </c>
      <c r="B7745" s="14" t="s">
        <v>4375</v>
      </c>
      <c r="C7745">
        <v>14.02554335</v>
      </c>
      <c r="D7745">
        <v>29.604020049999999</v>
      </c>
      <c r="E7745">
        <v>32.744351510000001</v>
      </c>
      <c r="F7745">
        <v>43.645289769999998</v>
      </c>
      <c r="G7745">
        <v>33.570901710000001</v>
      </c>
      <c r="H7745">
        <v>43.840798450000001</v>
      </c>
      <c r="I7745">
        <v>49.429834249999999</v>
      </c>
      <c r="J7745">
        <v>83.320154389999999</v>
      </c>
      <c r="K7745">
        <v>40.827222740000003</v>
      </c>
      <c r="L7745">
        <v>12.800879</v>
      </c>
      <c r="M7745">
        <v>15.704898200000001</v>
      </c>
      <c r="N7745">
        <v>27.567242360000002</v>
      </c>
      <c r="O7745">
        <v>11.218266359999999</v>
      </c>
      <c r="P7745">
        <v>71.779194000000004</v>
      </c>
      <c r="Q7745">
        <v>38.834264169999997</v>
      </c>
    </row>
    <row r="7746" spans="1:17">
      <c r="A7746" t="s">
        <v>18809</v>
      </c>
      <c r="B7746" s="14" t="s">
        <v>2888</v>
      </c>
      <c r="C7746">
        <v>0</v>
      </c>
      <c r="D7746">
        <v>0</v>
      </c>
      <c r="E7746">
        <v>0.67248151499999997</v>
      </c>
      <c r="F7746">
        <v>0</v>
      </c>
      <c r="G7746">
        <v>0.48512202399999999</v>
      </c>
      <c r="H7746">
        <v>6.2039345849999998</v>
      </c>
      <c r="I7746">
        <v>0</v>
      </c>
      <c r="J7746">
        <v>0.17807113099999999</v>
      </c>
      <c r="K7746">
        <v>0.95584539499999999</v>
      </c>
      <c r="L7746">
        <v>2.218886012</v>
      </c>
      <c r="M7746">
        <v>1.3481691039999999</v>
      </c>
      <c r="N7746">
        <v>0.86578482800000001</v>
      </c>
      <c r="O7746">
        <v>0.77782328300000003</v>
      </c>
      <c r="P7746">
        <v>0.63223713400000003</v>
      </c>
      <c r="Q7746">
        <v>0.48280928899999997</v>
      </c>
    </row>
    <row r="7747" spans="1:17">
      <c r="A7747" t="e">
        <v>#N/A</v>
      </c>
      <c r="B7747" s="14" t="s">
        <v>18810</v>
      </c>
      <c r="C7747">
        <v>10.695738090000001</v>
      </c>
      <c r="D7747">
        <v>5.6603864909999997</v>
      </c>
      <c r="E7747">
        <v>3.729772777</v>
      </c>
      <c r="F7747">
        <v>1.4558985440000001</v>
      </c>
      <c r="G7747">
        <v>5.3356442450000001</v>
      </c>
      <c r="H7747">
        <v>0.68462562500000002</v>
      </c>
      <c r="I7747">
        <v>4.3327234189999997</v>
      </c>
      <c r="J7747">
        <v>1.6572145009999999</v>
      </c>
      <c r="K7747">
        <v>4.8521187819999998</v>
      </c>
      <c r="L7747">
        <v>15.393641430000001</v>
      </c>
      <c r="M7747">
        <v>3.4218277690000001</v>
      </c>
      <c r="N7747">
        <v>0.58599306900000003</v>
      </c>
      <c r="O7747">
        <v>4.6065045050000002</v>
      </c>
      <c r="P7747">
        <v>0.178299969</v>
      </c>
      <c r="Q7747">
        <v>0.40847749999999999</v>
      </c>
    </row>
    <row r="7748" spans="1:17">
      <c r="A7748" t="s">
        <v>18811</v>
      </c>
      <c r="B7748" s="14" t="s">
        <v>18812</v>
      </c>
      <c r="C7748">
        <v>0</v>
      </c>
      <c r="D7748">
        <v>0</v>
      </c>
      <c r="E7748">
        <v>1.300720825</v>
      </c>
      <c r="F7748">
        <v>0.92457007300000005</v>
      </c>
      <c r="G7748">
        <v>0.46916406300000002</v>
      </c>
      <c r="H7748">
        <v>8.3476282289999997</v>
      </c>
      <c r="I7748">
        <v>0</v>
      </c>
      <c r="J7748">
        <v>0.34442705699999998</v>
      </c>
      <c r="K7748">
        <v>2.465074966</v>
      </c>
      <c r="L7748">
        <v>0.85835853600000001</v>
      </c>
      <c r="M7748">
        <v>0</v>
      </c>
      <c r="N7748">
        <v>0</v>
      </c>
      <c r="O7748">
        <v>0</v>
      </c>
      <c r="P7748">
        <v>0</v>
      </c>
      <c r="Q7748">
        <v>0.93385481000000004</v>
      </c>
    </row>
    <row r="7749" spans="1:17">
      <c r="A7749" t="s">
        <v>18813</v>
      </c>
      <c r="B7749" s="14" t="s">
        <v>7034</v>
      </c>
      <c r="C7749">
        <v>33.413377769999997</v>
      </c>
      <c r="D7749">
        <v>1.33072934</v>
      </c>
      <c r="E7749">
        <v>0.79882652700000001</v>
      </c>
      <c r="F7749">
        <v>0.459931586</v>
      </c>
      <c r="G7749">
        <v>1.7504084660000001</v>
      </c>
      <c r="H7749">
        <v>0.28837261199999997</v>
      </c>
      <c r="I7749">
        <v>2.737493433</v>
      </c>
      <c r="J7749">
        <v>1.427806709</v>
      </c>
      <c r="K7749">
        <v>3.065656867</v>
      </c>
      <c r="L7749">
        <v>6.6421344180000004</v>
      </c>
      <c r="M7749">
        <v>7.206576664</v>
      </c>
      <c r="N7749">
        <v>0.92560268899999998</v>
      </c>
      <c r="O7749">
        <v>13.305020799999999</v>
      </c>
      <c r="P7749">
        <v>2.365716403</v>
      </c>
      <c r="Q7749">
        <v>22.195181949999998</v>
      </c>
    </row>
    <row r="7750" spans="1:17">
      <c r="A7750" t="s">
        <v>18814</v>
      </c>
      <c r="B7750" s="14" t="s">
        <v>4374</v>
      </c>
      <c r="C7750">
        <v>10.31444057</v>
      </c>
      <c r="D7750">
        <v>2.197109561</v>
      </c>
      <c r="E7750">
        <v>2.236867749</v>
      </c>
      <c r="F7750">
        <v>1.619995979</v>
      </c>
      <c r="G7750">
        <v>2.945683297</v>
      </c>
      <c r="H7750">
        <v>3.8089562049999999</v>
      </c>
      <c r="I7750">
        <v>3.4711732290000001</v>
      </c>
      <c r="J7750">
        <v>3.5203687669999999</v>
      </c>
      <c r="K7750">
        <v>4.3192091619999999</v>
      </c>
      <c r="L7750">
        <v>6.2665945000000001</v>
      </c>
      <c r="M7750">
        <v>3.0460074279999998</v>
      </c>
      <c r="N7750">
        <v>2.689671599</v>
      </c>
      <c r="O7750">
        <v>3.9541218169999999</v>
      </c>
      <c r="P7750">
        <v>3.8092135479999998</v>
      </c>
      <c r="Q7750">
        <v>3.5452393930000001</v>
      </c>
    </row>
    <row r="7751" spans="1:17">
      <c r="A7751" t="s">
        <v>18815</v>
      </c>
      <c r="B7751" s="14" t="s">
        <v>4373</v>
      </c>
      <c r="C7751">
        <v>3.4243311109999999</v>
      </c>
      <c r="D7751">
        <v>0.65745679800000001</v>
      </c>
      <c r="E7751">
        <v>1.578664917</v>
      </c>
      <c r="F7751">
        <v>0.55934189499999998</v>
      </c>
      <c r="G7751">
        <v>2.7594834850000001</v>
      </c>
      <c r="H7751">
        <v>6.9263626159999996</v>
      </c>
      <c r="I7751">
        <v>3.9950152920000002</v>
      </c>
      <c r="J7751">
        <v>2.3152200180000002</v>
      </c>
      <c r="K7751">
        <v>5.3852826230000002</v>
      </c>
      <c r="L7751">
        <v>7.0680534850000001</v>
      </c>
      <c r="M7751">
        <v>2.6292651180000002</v>
      </c>
      <c r="N7751">
        <v>0.98495587399999995</v>
      </c>
      <c r="O7751">
        <v>7.331919632</v>
      </c>
      <c r="P7751">
        <v>0.82201312299999996</v>
      </c>
      <c r="Q7751">
        <v>4.2371919729999998</v>
      </c>
    </row>
    <row r="7752" spans="1:17">
      <c r="A7752" t="s">
        <v>18816</v>
      </c>
      <c r="B7752" s="14" t="s">
        <v>4372</v>
      </c>
      <c r="C7752">
        <v>4.055394422</v>
      </c>
      <c r="D7752">
        <v>1.1978742010000001</v>
      </c>
      <c r="E7752">
        <v>0.71907461500000003</v>
      </c>
      <c r="F7752">
        <v>0.36801218000000002</v>
      </c>
      <c r="G7752">
        <v>0.87536338999999996</v>
      </c>
      <c r="H7752">
        <v>2.85540802</v>
      </c>
      <c r="I7752">
        <v>327.73755249999999</v>
      </c>
      <c r="J7752">
        <v>1.8422056010000001</v>
      </c>
      <c r="K7752">
        <v>112.530067</v>
      </c>
      <c r="L7752">
        <v>2.1353600240000001</v>
      </c>
      <c r="M7752">
        <v>1270.1738800000001</v>
      </c>
      <c r="N7752">
        <v>16.08064246</v>
      </c>
      <c r="O7752">
        <v>455.86300310000001</v>
      </c>
      <c r="P7752">
        <v>1.622500534</v>
      </c>
      <c r="Q7752">
        <v>2.5554913940000001</v>
      </c>
    </row>
    <row r="7753" spans="1:17">
      <c r="A7753" t="s">
        <v>18817</v>
      </c>
      <c r="B7753" s="14" t="s">
        <v>1418</v>
      </c>
      <c r="C7753">
        <v>433.78246569999999</v>
      </c>
      <c r="D7753">
        <v>9.1822216999999995</v>
      </c>
      <c r="E7753">
        <v>6.2662926060000004</v>
      </c>
      <c r="F7753">
        <v>4.7967942690000003</v>
      </c>
      <c r="G7753">
        <v>7.9687353969999997</v>
      </c>
      <c r="H7753">
        <v>17.400785379999999</v>
      </c>
      <c r="I7753">
        <v>78.064725359999997</v>
      </c>
      <c r="J7753">
        <v>11.444887039999999</v>
      </c>
      <c r="K7753">
        <v>70.416403939999995</v>
      </c>
      <c r="L7753">
        <v>91.398268049999999</v>
      </c>
      <c r="M7753">
        <v>310.19612599999999</v>
      </c>
      <c r="N7753">
        <v>10.694641389999999</v>
      </c>
      <c r="O7753">
        <v>173.57753930000001</v>
      </c>
      <c r="P7753">
        <v>8.4089337129999997</v>
      </c>
      <c r="Q7753">
        <v>13.842756380000001</v>
      </c>
    </row>
    <row r="7754" spans="1:17">
      <c r="A7754" t="s">
        <v>18818</v>
      </c>
      <c r="B7754" s="14" t="s">
        <v>18819</v>
      </c>
      <c r="C7754">
        <v>145.29461900000001</v>
      </c>
      <c r="D7754">
        <v>10.551129530000001</v>
      </c>
      <c r="E7754">
        <v>8.4022556599999998</v>
      </c>
      <c r="F7754">
        <v>8.4525950769999998</v>
      </c>
      <c r="G7754">
        <v>11.45171259</v>
      </c>
      <c r="H7754">
        <v>29.174046690000001</v>
      </c>
      <c r="I7754">
        <v>26.375849129999999</v>
      </c>
      <c r="J7754">
        <v>10.241299700000001</v>
      </c>
      <c r="K7754">
        <v>34.460668429999998</v>
      </c>
      <c r="L7754">
        <v>47.99790565</v>
      </c>
      <c r="M7754">
        <v>41.6613775</v>
      </c>
      <c r="N7754">
        <v>6.6143433040000001</v>
      </c>
      <c r="O7754">
        <v>79.453796679999996</v>
      </c>
      <c r="P7754">
        <v>16.19080847</v>
      </c>
      <c r="Q7754">
        <v>31.91193195</v>
      </c>
    </row>
    <row r="7755" spans="1:17">
      <c r="A7755" t="e">
        <v>#N/A</v>
      </c>
      <c r="B7755" s="14" t="s">
        <v>18820</v>
      </c>
      <c r="C7755">
        <v>22.10199871</v>
      </c>
      <c r="D7755">
        <v>1.8109723879999999</v>
      </c>
      <c r="E7755">
        <v>1.707169594</v>
      </c>
      <c r="F7755">
        <v>1.318800245</v>
      </c>
      <c r="G7755">
        <v>2.1435707019999999</v>
      </c>
      <c r="H7755">
        <v>4.3023333179999996</v>
      </c>
      <c r="I7755">
        <v>9.7136863739999999</v>
      </c>
      <c r="J7755">
        <v>1.765567436</v>
      </c>
      <c r="K7755">
        <v>6.8675109020000003</v>
      </c>
      <c r="L7755">
        <v>11.09573146</v>
      </c>
      <c r="M7755">
        <v>6.3929309119999997</v>
      </c>
      <c r="N7755">
        <v>2.127393278</v>
      </c>
      <c r="O7755">
        <v>13.747627339999999</v>
      </c>
      <c r="P7755">
        <v>2.6346304030000001</v>
      </c>
      <c r="Q7755">
        <v>4.7870328669999997</v>
      </c>
    </row>
    <row r="7756" spans="1:17">
      <c r="A7756" t="e">
        <v>#N/A</v>
      </c>
      <c r="B7756" s="14" t="s">
        <v>18821</v>
      </c>
      <c r="C7756">
        <v>3.4997824749999999</v>
      </c>
      <c r="D7756">
        <v>0.77531900099999995</v>
      </c>
      <c r="E7756">
        <v>1.4893375929999999</v>
      </c>
      <c r="F7756">
        <v>1.429165944</v>
      </c>
      <c r="G7756">
        <v>1.51086732</v>
      </c>
      <c r="H7756">
        <v>2.6882192599999999</v>
      </c>
      <c r="I7756">
        <v>5.1038013150000001</v>
      </c>
      <c r="J7756">
        <v>3.9930187620000002</v>
      </c>
      <c r="K7756">
        <v>8.7322147090000009</v>
      </c>
      <c r="L7756">
        <v>6.6340930929999997</v>
      </c>
      <c r="M7756">
        <v>0</v>
      </c>
      <c r="N7756">
        <v>3.8828248400000001</v>
      </c>
      <c r="O7756">
        <v>0</v>
      </c>
      <c r="P7756">
        <v>2.8879306370000002</v>
      </c>
      <c r="Q7756">
        <v>0</v>
      </c>
    </row>
    <row r="7757" spans="1:17">
      <c r="A7757" t="s">
        <v>18818</v>
      </c>
      <c r="B7757" s="14" t="s">
        <v>8593</v>
      </c>
      <c r="C7757">
        <v>27.797219890000001</v>
      </c>
      <c r="D7757">
        <v>7.0405968830000001</v>
      </c>
      <c r="E7757">
        <v>7.3884010179999997</v>
      </c>
      <c r="F7757">
        <v>8.4487176819999998</v>
      </c>
      <c r="G7757">
        <v>8.0913056690000005</v>
      </c>
      <c r="H7757">
        <v>16.969789290000001</v>
      </c>
      <c r="I7757">
        <v>230.54724350000001</v>
      </c>
      <c r="J7757">
        <v>14.962074469999999</v>
      </c>
      <c r="K7757">
        <v>151.8974762</v>
      </c>
      <c r="L7757">
        <v>19.795129200000002</v>
      </c>
      <c r="M7757">
        <v>613.18313350000005</v>
      </c>
      <c r="N7757">
        <v>12.13268072</v>
      </c>
      <c r="O7757">
        <v>189.02077829999999</v>
      </c>
      <c r="P7757">
        <v>7.6345302320000004</v>
      </c>
      <c r="Q7757">
        <v>12.635397510000001</v>
      </c>
    </row>
    <row r="7758" spans="1:17">
      <c r="A7758" t="s">
        <v>18822</v>
      </c>
      <c r="B7758" s="14" t="s">
        <v>18823</v>
      </c>
      <c r="C7758">
        <v>259.04753549999998</v>
      </c>
      <c r="D7758">
        <v>20.238175380000001</v>
      </c>
      <c r="E7758">
        <v>19.837525419999999</v>
      </c>
      <c r="F7758">
        <v>12.09449725</v>
      </c>
      <c r="G7758">
        <v>25.499777649999999</v>
      </c>
      <c r="H7758">
        <v>24.992293</v>
      </c>
      <c r="I7758">
        <v>94.899772339999998</v>
      </c>
      <c r="J7758">
        <v>26.652391900000001</v>
      </c>
      <c r="K7758">
        <v>57.906851920000001</v>
      </c>
      <c r="L7758">
        <v>110.7022403</v>
      </c>
      <c r="M7758">
        <v>67.2613822</v>
      </c>
      <c r="N7758">
        <v>19.43765647</v>
      </c>
      <c r="O7758">
        <v>149.68148400000001</v>
      </c>
      <c r="P7758">
        <v>15.771442690000001</v>
      </c>
      <c r="Q7758">
        <v>161.7323336</v>
      </c>
    </row>
    <row r="7759" spans="1:17">
      <c r="A7759" t="s">
        <v>18824</v>
      </c>
      <c r="B7759" s="14" t="s">
        <v>6999</v>
      </c>
      <c r="C7759">
        <v>15.10881702</v>
      </c>
      <c r="D7759">
        <v>4.7018910150000002</v>
      </c>
      <c r="E7759">
        <v>3.3487392520000001</v>
      </c>
      <c r="F7759">
        <v>1.8362541530000001</v>
      </c>
      <c r="G7759">
        <v>4.2551709219999996</v>
      </c>
      <c r="H7759">
        <v>5.7335408179999998</v>
      </c>
      <c r="I7759">
        <v>17.049719549999999</v>
      </c>
      <c r="J7759">
        <v>6.5669158740000002</v>
      </c>
      <c r="K7759">
        <v>16.56410129</v>
      </c>
      <c r="L7759">
        <v>26.139559599999998</v>
      </c>
      <c r="M7759">
        <v>14.84630123</v>
      </c>
      <c r="N7759">
        <v>4.78926827</v>
      </c>
      <c r="O7759">
        <v>14.54150112</v>
      </c>
      <c r="P7759">
        <v>3.4271878779999998</v>
      </c>
      <c r="Q7759">
        <v>6.3059603529999997</v>
      </c>
    </row>
    <row r="7760" spans="1:17">
      <c r="A7760" t="s">
        <v>18825</v>
      </c>
      <c r="B7760" s="14" t="s">
        <v>18826</v>
      </c>
      <c r="C7760">
        <v>1.308951924</v>
      </c>
      <c r="D7760">
        <v>1.8123542420000001</v>
      </c>
      <c r="E7760">
        <v>1.079238691</v>
      </c>
      <c r="F7760">
        <v>0.62360859499999999</v>
      </c>
      <c r="G7760">
        <v>0.79111024200000002</v>
      </c>
      <c r="H7760">
        <v>0.377032337</v>
      </c>
      <c r="I7760">
        <v>4.7721755559999997</v>
      </c>
      <c r="J7760">
        <v>1.0785861560000001</v>
      </c>
      <c r="K7760">
        <v>3.117479909</v>
      </c>
      <c r="L7760">
        <v>2.481213898</v>
      </c>
      <c r="M7760">
        <v>1.2562970410000001</v>
      </c>
      <c r="N7760">
        <v>1.41187415</v>
      </c>
      <c r="O7760">
        <v>0.36240894600000001</v>
      </c>
      <c r="P7760">
        <v>0.78553710499999996</v>
      </c>
      <c r="Q7760">
        <v>0.67486179599999996</v>
      </c>
    </row>
    <row r="7761" spans="1:17">
      <c r="A7761" t="s">
        <v>18825</v>
      </c>
      <c r="B7761" s="14" t="s">
        <v>3386</v>
      </c>
      <c r="C7761">
        <v>29.498166569999999</v>
      </c>
      <c r="D7761">
        <v>35.660272990000003</v>
      </c>
      <c r="E7761">
        <v>43.291183099999998</v>
      </c>
      <c r="F7761">
        <v>38.424327509999998</v>
      </c>
      <c r="G7761">
        <v>47.058442669999998</v>
      </c>
      <c r="H7761">
        <v>31.135784569999998</v>
      </c>
      <c r="I7761">
        <v>75.209847949999997</v>
      </c>
      <c r="J7761">
        <v>94.329349250000007</v>
      </c>
      <c r="K7761">
        <v>83.747248839999997</v>
      </c>
      <c r="L7761">
        <v>66.53131329</v>
      </c>
      <c r="M7761">
        <v>10.49964812</v>
      </c>
      <c r="N7761">
        <v>29.475673149999999</v>
      </c>
      <c r="O7761">
        <v>11.899150880000001</v>
      </c>
      <c r="P7761">
        <v>24.795419249999998</v>
      </c>
      <c r="Q7761">
        <v>38.27302778</v>
      </c>
    </row>
    <row r="7762" spans="1:17">
      <c r="A7762" t="e">
        <v>#N/A</v>
      </c>
      <c r="B7762" s="14" t="s">
        <v>18827</v>
      </c>
      <c r="C7762">
        <v>0.881670222</v>
      </c>
      <c r="D7762">
        <v>4.1798367670000003</v>
      </c>
      <c r="E7762">
        <v>6.9786467730000004</v>
      </c>
      <c r="F7762">
        <v>5.8326080669999998</v>
      </c>
      <c r="G7762">
        <v>7.2470021879999997</v>
      </c>
      <c r="H7762">
        <v>2.5057141949999999</v>
      </c>
      <c r="I7762">
        <v>12.08611533</v>
      </c>
      <c r="J7762">
        <v>13.03234333</v>
      </c>
      <c r="K7762">
        <v>9.1992976950000003</v>
      </c>
      <c r="L7762">
        <v>16.15561241</v>
      </c>
      <c r="M7762">
        <v>1.35392559</v>
      </c>
      <c r="N7762">
        <v>3.8257190570000001</v>
      </c>
      <c r="O7762">
        <v>8.2020169880000005</v>
      </c>
      <c r="P7762">
        <v>0.89949365100000001</v>
      </c>
      <c r="Q7762">
        <v>2.4243540750000001</v>
      </c>
    </row>
    <row r="7763" spans="1:17">
      <c r="A7763" t="s">
        <v>18828</v>
      </c>
      <c r="B7763" s="14" t="s">
        <v>2784</v>
      </c>
      <c r="C7763">
        <v>22.022870940000001</v>
      </c>
      <c r="D7763">
        <v>13.144544440000001</v>
      </c>
      <c r="E7763">
        <v>14.03843445</v>
      </c>
      <c r="F7763">
        <v>4.0135061240000001</v>
      </c>
      <c r="G7763">
        <v>13.325996249999999</v>
      </c>
      <c r="H7763">
        <v>5.3823623180000002</v>
      </c>
      <c r="I7763">
        <v>5.0430685540000004</v>
      </c>
      <c r="J7763">
        <v>7.0142289330000001</v>
      </c>
      <c r="K7763">
        <v>9.5778320400000005</v>
      </c>
      <c r="L7763">
        <v>27.14062354</v>
      </c>
      <c r="M7763">
        <v>6.2886830299999996</v>
      </c>
      <c r="N7763">
        <v>2.6699293079999999</v>
      </c>
      <c r="O7763">
        <v>10.683157680000001</v>
      </c>
      <c r="P7763">
        <v>1.2288081799999999</v>
      </c>
      <c r="Q7763">
        <v>8.7582328569999994</v>
      </c>
    </row>
    <row r="7764" spans="1:17">
      <c r="A7764" t="s">
        <v>18829</v>
      </c>
      <c r="B7764" s="14" t="s">
        <v>6889</v>
      </c>
      <c r="C7764">
        <v>5.0945175880000004</v>
      </c>
      <c r="D7764">
        <v>20.24437416</v>
      </c>
      <c r="E7764">
        <v>65.039384159999997</v>
      </c>
      <c r="F7764">
        <v>31.075819549999999</v>
      </c>
      <c r="G7764">
        <v>86.103361699999994</v>
      </c>
      <c r="H7764">
        <v>46.957822329999999</v>
      </c>
      <c r="I7764">
        <v>40.39755151</v>
      </c>
      <c r="J7764">
        <v>39.113317170000002</v>
      </c>
      <c r="K7764">
        <v>56.189264680000001</v>
      </c>
      <c r="L7764">
        <v>29.172277770000001</v>
      </c>
      <c r="M7764">
        <v>9.1679656870000006</v>
      </c>
      <c r="N7764">
        <v>23.668167449999999</v>
      </c>
      <c r="O7764">
        <v>9.8736179830000008</v>
      </c>
      <c r="P7764">
        <v>3.5350683850000002</v>
      </c>
      <c r="Q7764">
        <v>23.639414890000001</v>
      </c>
    </row>
    <row r="7765" spans="1:17">
      <c r="A7765" t="s">
        <v>18830</v>
      </c>
      <c r="B7765" s="14" t="s">
        <v>18831</v>
      </c>
      <c r="C7765">
        <v>2.472900192</v>
      </c>
      <c r="D7765">
        <v>1.826100641</v>
      </c>
      <c r="E7765">
        <v>3.3324300230000001</v>
      </c>
      <c r="F7765">
        <v>1.7952530289999999</v>
      </c>
      <c r="G7765">
        <v>2.846823852</v>
      </c>
      <c r="H7765">
        <v>4.748650789</v>
      </c>
      <c r="I7765">
        <v>0</v>
      </c>
      <c r="J7765">
        <v>0.41798732700000002</v>
      </c>
      <c r="K7765">
        <v>15.33168382</v>
      </c>
      <c r="L7765">
        <v>11.45848681</v>
      </c>
      <c r="M7765">
        <v>1.5822823020000001</v>
      </c>
      <c r="N7765">
        <v>1.117743766</v>
      </c>
      <c r="O7765">
        <v>4.5644719570000003</v>
      </c>
      <c r="P7765">
        <v>0.247342272</v>
      </c>
      <c r="Q7765">
        <v>1.1333008469999999</v>
      </c>
    </row>
    <row r="7766" spans="1:17">
      <c r="A7766" t="s">
        <v>18832</v>
      </c>
      <c r="B7766" s="14" t="s">
        <v>8620</v>
      </c>
      <c r="C7766">
        <v>35.189131179999997</v>
      </c>
      <c r="D7766">
        <v>25.740092239999999</v>
      </c>
      <c r="E7766">
        <v>28.701674440000001</v>
      </c>
      <c r="F7766">
        <v>22.172240779999999</v>
      </c>
      <c r="G7766">
        <v>24.49710232</v>
      </c>
      <c r="H7766">
        <v>20.909332450000001</v>
      </c>
      <c r="I7766">
        <v>77.459621249999998</v>
      </c>
      <c r="J7766">
        <v>68.064397700000001</v>
      </c>
      <c r="K7766">
        <v>77.006511200000006</v>
      </c>
      <c r="L7766">
        <v>43.630005590000003</v>
      </c>
      <c r="M7766">
        <v>7.2220248460000001</v>
      </c>
      <c r="N7766">
        <v>21.74372662</v>
      </c>
      <c r="O7766">
        <v>10.049176689999999</v>
      </c>
      <c r="P7766">
        <v>25.002844079999999</v>
      </c>
      <c r="Q7766">
        <v>26.62437078</v>
      </c>
    </row>
    <row r="7767" spans="1:17">
      <c r="A7767" t="s">
        <v>18833</v>
      </c>
      <c r="B7767" s="14" t="s">
        <v>3387</v>
      </c>
      <c r="C7767">
        <v>26.750225669999999</v>
      </c>
      <c r="D7767">
        <v>7.077780508</v>
      </c>
      <c r="E7767">
        <v>9.1611817660000003</v>
      </c>
      <c r="F7767">
        <v>12.454799019999999</v>
      </c>
      <c r="G7767">
        <v>8.7651745109999997</v>
      </c>
      <c r="H7767">
        <v>11.326331</v>
      </c>
      <c r="I7767">
        <v>14.198123410000001</v>
      </c>
      <c r="J7767">
        <v>24.672613219999999</v>
      </c>
      <c r="K7767">
        <v>16.680585099999998</v>
      </c>
      <c r="L7767">
        <v>9.3769137590000007</v>
      </c>
      <c r="M7767">
        <v>8.7092526410000008</v>
      </c>
      <c r="N7767">
        <v>10.54517598</v>
      </c>
      <c r="O7767">
        <v>11.515131589999999</v>
      </c>
      <c r="P7767">
        <v>27.427138580000001</v>
      </c>
      <c r="Q7767">
        <v>15.39994766</v>
      </c>
    </row>
    <row r="7768" spans="1:17">
      <c r="A7768" t="s">
        <v>18834</v>
      </c>
      <c r="B7768" s="14" t="s">
        <v>4376</v>
      </c>
      <c r="C7768">
        <v>2.346445068</v>
      </c>
      <c r="D7768">
        <v>5.3930925399999996</v>
      </c>
      <c r="E7768">
        <v>3.2764369270000002</v>
      </c>
      <c r="F7768">
        <v>7.0666571740000004</v>
      </c>
      <c r="G7768">
        <v>3.4440907319999998</v>
      </c>
      <c r="H7768">
        <v>0.45058220599999999</v>
      </c>
      <c r="I7768">
        <v>5.1328001859999999</v>
      </c>
      <c r="J7768">
        <v>7.2133984770000001</v>
      </c>
      <c r="K7768">
        <v>8.6487715420000004</v>
      </c>
      <c r="L7768">
        <v>2.5945837570000001</v>
      </c>
      <c r="M7768">
        <v>0.56301380199999995</v>
      </c>
      <c r="N7768">
        <v>5.3872969020000001</v>
      </c>
      <c r="O7768">
        <v>1.9489776569999999</v>
      </c>
      <c r="P7768">
        <v>11.52934705</v>
      </c>
      <c r="Q7768">
        <v>5.8472045479999997</v>
      </c>
    </row>
    <row r="7769" spans="1:17">
      <c r="A7769" t="s">
        <v>18835</v>
      </c>
      <c r="B7769" s="14" t="s">
        <v>18836</v>
      </c>
      <c r="C7769">
        <v>27.903671079999999</v>
      </c>
      <c r="D7769">
        <v>19.472031940000001</v>
      </c>
      <c r="E7769">
        <v>14.694629859999999</v>
      </c>
      <c r="F7769">
        <v>25.827989939999998</v>
      </c>
      <c r="G7769">
        <v>17.58731229</v>
      </c>
      <c r="H7769">
        <v>37.50792414</v>
      </c>
      <c r="I7769">
        <v>10.173117489999999</v>
      </c>
      <c r="J7769">
        <v>30.244419140000002</v>
      </c>
      <c r="K7769">
        <v>34.810855940000003</v>
      </c>
      <c r="L7769">
        <v>23.802050220000002</v>
      </c>
      <c r="M7769">
        <v>13.39059853</v>
      </c>
      <c r="N7769">
        <v>8.2553753360000002</v>
      </c>
      <c r="O7769">
        <v>33.992979669999997</v>
      </c>
      <c r="P7769">
        <v>23.653358180000001</v>
      </c>
      <c r="Q7769">
        <v>32.609200389999998</v>
      </c>
    </row>
    <row r="7770" spans="1:17">
      <c r="A7770" t="s">
        <v>18835</v>
      </c>
      <c r="B7770" s="14" t="s">
        <v>18837</v>
      </c>
      <c r="C7770">
        <v>2.4364267370000001</v>
      </c>
      <c r="D7770">
        <v>4.5878758590000004</v>
      </c>
      <c r="E7770">
        <v>1.7496421719999999</v>
      </c>
      <c r="F7770">
        <v>3.0677180489999998</v>
      </c>
      <c r="G7770">
        <v>2.103626475</v>
      </c>
      <c r="H7770">
        <v>15.907279750000001</v>
      </c>
      <c r="I7770">
        <v>0</v>
      </c>
      <c r="J7770">
        <v>1.8532004479999999</v>
      </c>
      <c r="K7770">
        <v>2.486889788</v>
      </c>
      <c r="L7770">
        <v>2.3092123450000002</v>
      </c>
      <c r="M7770">
        <v>1.169208603</v>
      </c>
      <c r="N7770">
        <v>1.952229861</v>
      </c>
      <c r="O7770">
        <v>0.67457240399999996</v>
      </c>
      <c r="P7770">
        <v>4.2951094970000003</v>
      </c>
      <c r="Q7770">
        <v>2.9310369249999999</v>
      </c>
    </row>
    <row r="7771" spans="1:17">
      <c r="A7771" t="s">
        <v>18838</v>
      </c>
      <c r="B7771" s="14" t="s">
        <v>18839</v>
      </c>
      <c r="C7771">
        <v>19.814425020000002</v>
      </c>
      <c r="D7771">
        <v>22.40985173</v>
      </c>
      <c r="E7771">
        <v>19.249500340000001</v>
      </c>
      <c r="F7771">
        <v>31.229922479999999</v>
      </c>
      <c r="G7771">
        <v>16.117444209999999</v>
      </c>
      <c r="H7771">
        <v>63.281767539999997</v>
      </c>
      <c r="I7771">
        <v>7.6041484239999999</v>
      </c>
      <c r="J7771">
        <v>9.4526092300000002</v>
      </c>
      <c r="K7771">
        <v>13.48321307</v>
      </c>
      <c r="L7771">
        <v>15.485134800000001</v>
      </c>
      <c r="M7771">
        <v>3.002740277</v>
      </c>
      <c r="N7771">
        <v>8.4846913179999994</v>
      </c>
      <c r="O7771">
        <v>8.6621229189999998</v>
      </c>
      <c r="P7771">
        <v>23.078251949999999</v>
      </c>
      <c r="Q7771">
        <v>38.712526660000002</v>
      </c>
    </row>
    <row r="7772" spans="1:17">
      <c r="A7772" t="s">
        <v>18840</v>
      </c>
      <c r="B7772" s="14" t="s">
        <v>5976</v>
      </c>
      <c r="C7772">
        <v>16.681851200000001</v>
      </c>
      <c r="D7772">
        <v>2.880813158</v>
      </c>
      <c r="E7772">
        <v>2.5852607860000001</v>
      </c>
      <c r="F7772">
        <v>3.3971480559999998</v>
      </c>
      <c r="G7772">
        <v>1.6558029379999999</v>
      </c>
      <c r="H7772">
        <v>2.8754711739999999</v>
      </c>
      <c r="I7772">
        <v>9.1946344310000008</v>
      </c>
      <c r="J7772">
        <v>5.1287204510000004</v>
      </c>
      <c r="K7772">
        <v>5.72047931</v>
      </c>
      <c r="L7772">
        <v>4.8137969810000003</v>
      </c>
      <c r="M7772">
        <v>10.841955349999999</v>
      </c>
      <c r="N7772">
        <v>3.643235776</v>
      </c>
      <c r="O7772">
        <v>22.111556520000001</v>
      </c>
      <c r="P7772">
        <v>5.5574126689999996</v>
      </c>
      <c r="Q7772">
        <v>12.731791530000001</v>
      </c>
    </row>
    <row r="7773" spans="1:17">
      <c r="A7773" t="s">
        <v>18841</v>
      </c>
      <c r="B7773" s="14" t="s">
        <v>6006</v>
      </c>
      <c r="C7773">
        <v>12.932890349999999</v>
      </c>
      <c r="D7773">
        <v>13.016606339999999</v>
      </c>
      <c r="E7773">
        <v>8.1789768029999994</v>
      </c>
      <c r="F7773">
        <v>13.681277850000001</v>
      </c>
      <c r="G7773">
        <v>8.7952163399999996</v>
      </c>
      <c r="H7773">
        <v>6.6839118739999996</v>
      </c>
      <c r="I7773">
        <v>13.7377401</v>
      </c>
      <c r="J7773">
        <v>16.516519129999999</v>
      </c>
      <c r="K7773">
        <v>17.7458712</v>
      </c>
      <c r="L7773">
        <v>16.696591789999999</v>
      </c>
      <c r="M7773">
        <v>10.114004749999999</v>
      </c>
      <c r="N7773">
        <v>11.38618348</v>
      </c>
      <c r="O7773">
        <v>10.60955167</v>
      </c>
      <c r="P7773">
        <v>35.069911490000003</v>
      </c>
      <c r="Q7773">
        <v>13.445487379999999</v>
      </c>
    </row>
    <row r="7774" spans="1:17">
      <c r="A7774" t="s">
        <v>18842</v>
      </c>
      <c r="B7774" s="14" t="s">
        <v>3389</v>
      </c>
      <c r="C7774">
        <v>4.8465547510000002</v>
      </c>
      <c r="D7774">
        <v>5.9383459390000004</v>
      </c>
      <c r="E7774">
        <v>5.0797589500000004</v>
      </c>
      <c r="F7774">
        <v>6.1654436930000003</v>
      </c>
      <c r="G7774">
        <v>6.0030160370000001</v>
      </c>
      <c r="H7774">
        <v>6.3193795269999997</v>
      </c>
      <c r="I7774">
        <v>19.19656363</v>
      </c>
      <c r="J7774">
        <v>5.688885033</v>
      </c>
      <c r="K7774">
        <v>18.70199732</v>
      </c>
      <c r="L7774">
        <v>14.5177256</v>
      </c>
      <c r="M7774">
        <v>20.214332689999999</v>
      </c>
      <c r="N7774">
        <v>4.403385149</v>
      </c>
      <c r="O7774">
        <v>11.198761989999999</v>
      </c>
      <c r="P7774">
        <v>3.240696222</v>
      </c>
      <c r="Q7774">
        <v>5.1003464080000001</v>
      </c>
    </row>
    <row r="7775" spans="1:17">
      <c r="A7775" t="s">
        <v>18843</v>
      </c>
      <c r="B7775" s="14" t="s">
        <v>18844</v>
      </c>
      <c r="C7775">
        <v>13.76581107</v>
      </c>
      <c r="D7775">
        <v>3.1298403879999999</v>
      </c>
      <c r="E7775">
        <v>3.3144293619999998</v>
      </c>
      <c r="F7775">
        <v>2.0710369640000001</v>
      </c>
      <c r="G7775">
        <v>6.943628125</v>
      </c>
      <c r="H7775">
        <v>13.07795089</v>
      </c>
      <c r="I7775">
        <v>293.72824270000001</v>
      </c>
      <c r="J7775">
        <v>5.0515968359999999</v>
      </c>
      <c r="K7775">
        <v>100.41072029999999</v>
      </c>
      <c r="L7775">
        <v>30.214220470000001</v>
      </c>
      <c r="M7775">
        <v>665.47046090000003</v>
      </c>
      <c r="N7775">
        <v>7.2343157549999999</v>
      </c>
      <c r="O7775">
        <v>413.22885339999999</v>
      </c>
      <c r="P7775">
        <v>3.3697130049999999</v>
      </c>
      <c r="Q7775">
        <v>8.4669502760000004</v>
      </c>
    </row>
    <row r="7776" spans="1:17">
      <c r="A7776" t="s">
        <v>18845</v>
      </c>
      <c r="B7776" s="14" t="s">
        <v>8036</v>
      </c>
      <c r="C7776">
        <v>1048.5763360000001</v>
      </c>
      <c r="D7776">
        <v>3.698961272</v>
      </c>
      <c r="E7776">
        <v>1.7171540569999999</v>
      </c>
      <c r="F7776">
        <v>1.3384252489999999</v>
      </c>
      <c r="G7776">
        <v>1.7619998029999999</v>
      </c>
      <c r="H7776">
        <v>6.5551006940000001</v>
      </c>
      <c r="I7776">
        <v>263.51756189999998</v>
      </c>
      <c r="J7776">
        <v>1.716874494</v>
      </c>
      <c r="K7776">
        <v>117.8274826</v>
      </c>
      <c r="L7776">
        <v>288.95757079999998</v>
      </c>
      <c r="M7776">
        <v>3126.0225949999999</v>
      </c>
      <c r="N7776">
        <v>28.541495319999999</v>
      </c>
      <c r="O7776">
        <v>2056.6821660000001</v>
      </c>
      <c r="P7776">
        <v>1.9205694069999999</v>
      </c>
      <c r="Q7776">
        <v>732.43080169999996</v>
      </c>
    </row>
    <row r="7777" spans="1:17">
      <c r="A7777" t="s">
        <v>18846</v>
      </c>
      <c r="B7777" s="14" t="s">
        <v>6582</v>
      </c>
      <c r="C7777">
        <v>4.679104895</v>
      </c>
      <c r="D7777">
        <v>1.766022467</v>
      </c>
      <c r="E7777">
        <v>1.6654790020000001</v>
      </c>
      <c r="F7777">
        <v>0.927855019</v>
      </c>
      <c r="G7777">
        <v>2.4838329049999999</v>
      </c>
      <c r="H7777">
        <v>2.6179021530000002</v>
      </c>
      <c r="I7777">
        <v>3.3696939719999999</v>
      </c>
      <c r="J7777">
        <v>2.9805057279999998</v>
      </c>
      <c r="K7777">
        <v>3.9308790889999998</v>
      </c>
      <c r="L7777">
        <v>4.4895429269999996</v>
      </c>
      <c r="M7777">
        <v>1.8850606190000001</v>
      </c>
      <c r="N7777">
        <v>0.92573216199999997</v>
      </c>
      <c r="O7777">
        <v>3.3267204760000002</v>
      </c>
      <c r="P7777">
        <v>1.0400207990000001</v>
      </c>
      <c r="Q7777">
        <v>2.1046676030000002</v>
      </c>
    </row>
    <row r="7778" spans="1:17">
      <c r="A7778" t="s">
        <v>18847</v>
      </c>
      <c r="B7778" s="14" t="s">
        <v>3390</v>
      </c>
      <c r="C7778">
        <v>37.926214160000001</v>
      </c>
      <c r="D7778">
        <v>9.6044619109999996</v>
      </c>
      <c r="E7778">
        <v>11.96789137</v>
      </c>
      <c r="F7778">
        <v>9.1194398329999995</v>
      </c>
      <c r="G7778">
        <v>9.5708819609999995</v>
      </c>
      <c r="H7778">
        <v>10.75287704</v>
      </c>
      <c r="I7778">
        <v>12.08246842</v>
      </c>
      <c r="J7778">
        <v>8.755666991</v>
      </c>
      <c r="K7778">
        <v>17.723641730000001</v>
      </c>
      <c r="L7778">
        <v>21.572085019999999</v>
      </c>
      <c r="M7778">
        <v>9.7342379359999995</v>
      </c>
      <c r="N7778">
        <v>6.550616057</v>
      </c>
      <c r="O7778">
        <v>19.142362819999999</v>
      </c>
      <c r="P7778">
        <v>3.847002222</v>
      </c>
      <c r="Q7778">
        <v>15.12256893</v>
      </c>
    </row>
    <row r="7779" spans="1:17">
      <c r="A7779" t="s">
        <v>18848</v>
      </c>
      <c r="B7779" s="14" t="s">
        <v>8139</v>
      </c>
      <c r="C7779">
        <v>18.519028339999998</v>
      </c>
      <c r="D7779">
        <v>102.701374</v>
      </c>
      <c r="E7779">
        <v>72.043644999999998</v>
      </c>
      <c r="F7779">
        <v>151.8362419</v>
      </c>
      <c r="G7779">
        <v>53.72454484</v>
      </c>
      <c r="H7779">
        <v>171.17005090000001</v>
      </c>
      <c r="I7779">
        <v>37.809326339999998</v>
      </c>
      <c r="J7779">
        <v>47.892350589999999</v>
      </c>
      <c r="K7779">
        <v>68.049334029999997</v>
      </c>
      <c r="L7779">
        <v>19.11227019</v>
      </c>
      <c r="M7779">
        <v>15.404192269999999</v>
      </c>
      <c r="N7779">
        <v>51.669106769999999</v>
      </c>
      <c r="O7779">
        <v>12.98930002</v>
      </c>
      <c r="P7779">
        <v>262.93315380000001</v>
      </c>
      <c r="Q7779">
        <v>196.475235</v>
      </c>
    </row>
    <row r="7780" spans="1:17">
      <c r="A7780" t="e">
        <v>#N/A</v>
      </c>
      <c r="B7780" s="14" t="s">
        <v>18849</v>
      </c>
      <c r="C7780">
        <v>0</v>
      </c>
      <c r="D7780">
        <v>1.6240409840000001</v>
      </c>
      <c r="E7780">
        <v>1.03989252</v>
      </c>
      <c r="F7780">
        <v>0.66525278700000001</v>
      </c>
      <c r="G7780">
        <v>1.6878801779999999</v>
      </c>
      <c r="H7780">
        <v>0</v>
      </c>
      <c r="I7780">
        <v>0</v>
      </c>
      <c r="J7780">
        <v>1.8586832900000001</v>
      </c>
      <c r="K7780">
        <v>5.5427721119999998</v>
      </c>
      <c r="L7780">
        <v>1.5440295559999999</v>
      </c>
      <c r="M7780">
        <v>0</v>
      </c>
      <c r="N7780">
        <v>1.506158222</v>
      </c>
      <c r="O7780">
        <v>0</v>
      </c>
      <c r="P7780">
        <v>0.733245433</v>
      </c>
      <c r="Q7780">
        <v>1.6798335040000001</v>
      </c>
    </row>
    <row r="7781" spans="1:17">
      <c r="A7781" t="s">
        <v>18850</v>
      </c>
      <c r="B7781" s="14" t="s">
        <v>3391</v>
      </c>
      <c r="C7781">
        <v>17.976529750000001</v>
      </c>
      <c r="D7781">
        <v>13.776962579999999</v>
      </c>
      <c r="E7781">
        <v>8.7095586340000004</v>
      </c>
      <c r="F7781">
        <v>14.81400558</v>
      </c>
      <c r="G7781">
        <v>13.843099629999999</v>
      </c>
      <c r="H7781">
        <v>32.094175360000001</v>
      </c>
      <c r="I7781">
        <v>12.0449711</v>
      </c>
      <c r="J7781">
        <v>14.90518219</v>
      </c>
      <c r="K7781">
        <v>37.689546180000001</v>
      </c>
      <c r="L7781">
        <v>10.898123910000001</v>
      </c>
      <c r="M7781">
        <v>11.65769755</v>
      </c>
      <c r="N7781">
        <v>5.6597882080000002</v>
      </c>
      <c r="O7781">
        <v>6.9949190249999997</v>
      </c>
      <c r="P7781">
        <v>25.148161760000001</v>
      </c>
      <c r="Q7781">
        <v>30.560123990000001</v>
      </c>
    </row>
    <row r="7782" spans="1:17">
      <c r="A7782" t="s">
        <v>18799</v>
      </c>
      <c r="B7782" s="14" t="s">
        <v>18851</v>
      </c>
      <c r="C7782">
        <v>114.81797570000001</v>
      </c>
      <c r="D7782">
        <v>27.48731849</v>
      </c>
      <c r="E7782">
        <v>16.352659620000001</v>
      </c>
      <c r="F7782">
        <v>21.174727709999999</v>
      </c>
      <c r="G7782">
        <v>11.51240247</v>
      </c>
      <c r="H7782">
        <v>47.652604199999999</v>
      </c>
      <c r="I7782">
        <v>24.305995500000002</v>
      </c>
      <c r="J7782">
        <v>41.318890709999998</v>
      </c>
      <c r="K7782">
        <v>30.244148460000002</v>
      </c>
      <c r="L7782">
        <v>23.402779819999999</v>
      </c>
      <c r="M7782">
        <v>56.877017619999997</v>
      </c>
      <c r="N7782">
        <v>18.947875679999999</v>
      </c>
      <c r="O7782">
        <v>53.324494809999997</v>
      </c>
      <c r="P7782">
        <v>44.732903579999999</v>
      </c>
      <c r="Q7782">
        <v>56.014537830000002</v>
      </c>
    </row>
    <row r="7783" spans="1:17">
      <c r="A7783" t="s">
        <v>18852</v>
      </c>
      <c r="B7783" s="14" t="s">
        <v>2488</v>
      </c>
      <c r="C7783">
        <v>14.365090929999999</v>
      </c>
      <c r="D7783">
        <v>5.8375597509999997</v>
      </c>
      <c r="E7783">
        <v>5.2129994020000003</v>
      </c>
      <c r="F7783">
        <v>6.417929011</v>
      </c>
      <c r="G7783">
        <v>6.2242832769999996</v>
      </c>
      <c r="H7783">
        <v>21.221787259999999</v>
      </c>
      <c r="I7783">
        <v>5.2693535560000004</v>
      </c>
      <c r="J7783">
        <v>3.3963477270000002</v>
      </c>
      <c r="K7783">
        <v>7.1563977449999996</v>
      </c>
      <c r="L7783">
        <v>8.9096370460000003</v>
      </c>
      <c r="M7783">
        <v>6.0900647870000002</v>
      </c>
      <c r="N7783">
        <v>1.9011792320000001</v>
      </c>
      <c r="O7783">
        <v>6.3440900249999999</v>
      </c>
      <c r="P7783">
        <v>10.895094540000001</v>
      </c>
      <c r="Q7783">
        <v>12.661843620000001</v>
      </c>
    </row>
    <row r="7784" spans="1:17">
      <c r="A7784" t="s">
        <v>18853</v>
      </c>
      <c r="B7784" s="14" t="s">
        <v>8780</v>
      </c>
      <c r="C7784">
        <v>5.1854471819999999</v>
      </c>
      <c r="D7784">
        <v>5.5964752100000004</v>
      </c>
      <c r="E7784">
        <v>3.8899714169999999</v>
      </c>
      <c r="F7784">
        <v>6.0448903390000002</v>
      </c>
      <c r="G7784">
        <v>4.1327523340000001</v>
      </c>
      <c r="H7784">
        <v>7.9149276029999998</v>
      </c>
      <c r="I7784">
        <v>4.6535625639999996</v>
      </c>
      <c r="J7784">
        <v>1.281011385</v>
      </c>
      <c r="K7784">
        <v>2.7745982229999999</v>
      </c>
      <c r="L7784">
        <v>3.5285002539999999</v>
      </c>
      <c r="M7784">
        <v>1.786562792</v>
      </c>
      <c r="N7784">
        <v>3.1469299409999998</v>
      </c>
      <c r="O7784">
        <v>2.7977597269999999</v>
      </c>
      <c r="P7784">
        <v>8.8969158559999997</v>
      </c>
      <c r="Q7784">
        <v>7.4948914029999996</v>
      </c>
    </row>
    <row r="7785" spans="1:17">
      <c r="A7785" t="s">
        <v>18854</v>
      </c>
      <c r="B7785" s="14" t="s">
        <v>4637</v>
      </c>
      <c r="C7785">
        <v>25.349986900000001</v>
      </c>
      <c r="D7785">
        <v>3.4716292769999999</v>
      </c>
      <c r="E7785">
        <v>2.1085097500000001</v>
      </c>
      <c r="F7785">
        <v>3.074195494</v>
      </c>
      <c r="G7785">
        <v>2.1489389650000001</v>
      </c>
      <c r="H7785">
        <v>0.44253609500000002</v>
      </c>
      <c r="I7785">
        <v>9.4101336750000009</v>
      </c>
      <c r="J7785">
        <v>9.5240231739999999</v>
      </c>
      <c r="K7785">
        <v>7.7363736650000003</v>
      </c>
      <c r="L7785">
        <v>6.1158045699999999</v>
      </c>
      <c r="M7785">
        <v>1.7694719489999999</v>
      </c>
      <c r="N7785">
        <v>3.6362962790000002</v>
      </c>
      <c r="O7785">
        <v>9.6984840539999997</v>
      </c>
      <c r="P7785">
        <v>4.1836316599999996</v>
      </c>
      <c r="Q7785">
        <v>5.2279193370000003</v>
      </c>
    </row>
    <row r="7786" spans="1:17">
      <c r="A7786" t="s">
        <v>18855</v>
      </c>
      <c r="B7786" s="14" t="s">
        <v>9222</v>
      </c>
      <c r="C7786">
        <v>7.5086242179999996</v>
      </c>
      <c r="D7786">
        <v>51.56576192</v>
      </c>
      <c r="E7786">
        <v>37.345140139999998</v>
      </c>
      <c r="F7786">
        <v>78.699404639999997</v>
      </c>
      <c r="G7786">
        <v>37.925516760000001</v>
      </c>
      <c r="H7786">
        <v>121.83742839999999</v>
      </c>
      <c r="I7786">
        <v>16.424960599999999</v>
      </c>
      <c r="J7786">
        <v>21.893036200000001</v>
      </c>
      <c r="K7786">
        <v>68.551493820000005</v>
      </c>
      <c r="L7786">
        <v>55.153437570000001</v>
      </c>
      <c r="M7786">
        <v>7.206576664</v>
      </c>
      <c r="N7786">
        <v>23.602868569999998</v>
      </c>
      <c r="O7786">
        <v>11.434002250000001</v>
      </c>
      <c r="P7786">
        <v>49.849024200000002</v>
      </c>
      <c r="Q7786">
        <v>36.131691549999999</v>
      </c>
    </row>
    <row r="7787" spans="1:17">
      <c r="A7787" t="s">
        <v>18856</v>
      </c>
      <c r="B7787" s="14" t="s">
        <v>4563</v>
      </c>
      <c r="C7787">
        <v>1.552535083</v>
      </c>
      <c r="D7787">
        <v>3.1814311640000001</v>
      </c>
      <c r="E7787">
        <v>3.096954346</v>
      </c>
      <c r="F7787">
        <v>2.9586242349999998</v>
      </c>
      <c r="G7787">
        <v>2.7479609379999999</v>
      </c>
      <c r="H7787">
        <v>2.0869070569999999</v>
      </c>
      <c r="I7787">
        <v>0</v>
      </c>
      <c r="J7787">
        <v>0.78726184499999996</v>
      </c>
      <c r="K7787">
        <v>1.9368446159999999</v>
      </c>
      <c r="L7787">
        <v>1.471471776</v>
      </c>
      <c r="M7787">
        <v>3.7252041029999998</v>
      </c>
      <c r="N7787">
        <v>3.3492202569999998</v>
      </c>
      <c r="O7787">
        <v>1.289549126</v>
      </c>
      <c r="P7787">
        <v>2.329294704</v>
      </c>
      <c r="Q7787">
        <v>4.0022348990000003</v>
      </c>
    </row>
    <row r="7788" spans="1:17">
      <c r="A7788" t="s">
        <v>18857</v>
      </c>
      <c r="B7788" s="14" t="s">
        <v>5436</v>
      </c>
      <c r="C7788">
        <v>1.658531454</v>
      </c>
      <c r="D7788">
        <v>0.94479492700000001</v>
      </c>
      <c r="E7788">
        <v>1.8400966759999999</v>
      </c>
      <c r="F7788">
        <v>1.0965411679999999</v>
      </c>
      <c r="G7788">
        <v>2.495748243</v>
      </c>
      <c r="H7788">
        <v>4.9137501800000001</v>
      </c>
      <c r="I7788">
        <v>5.5283860489999999</v>
      </c>
      <c r="J7788">
        <v>1.3816603460000001</v>
      </c>
      <c r="K7788">
        <v>2.472146323</v>
      </c>
      <c r="L7788">
        <v>3.7426992970000001</v>
      </c>
      <c r="M7788">
        <v>1.81921614</v>
      </c>
      <c r="N7788">
        <v>0.75938717499999997</v>
      </c>
      <c r="O7788">
        <v>1.836787511</v>
      </c>
      <c r="P7788">
        <v>0.426569633</v>
      </c>
      <c r="Q7788">
        <v>1.4658788060000001</v>
      </c>
    </row>
    <row r="7789" spans="1:17">
      <c r="A7789" t="s">
        <v>18786</v>
      </c>
      <c r="B7789" s="14" t="s">
        <v>3497</v>
      </c>
      <c r="C7789">
        <v>0</v>
      </c>
      <c r="D7789">
        <v>0.28394674800000003</v>
      </c>
      <c r="E7789">
        <v>0.68180414300000003</v>
      </c>
      <c r="F7789">
        <v>0.41872521800000001</v>
      </c>
      <c r="G7789">
        <v>0.61972757599999995</v>
      </c>
      <c r="H7789">
        <v>0.196902466</v>
      </c>
      <c r="I7789">
        <v>0.74767046000000004</v>
      </c>
      <c r="J7789">
        <v>0.714937355</v>
      </c>
      <c r="K7789">
        <v>0.58145778199999998</v>
      </c>
      <c r="L7789">
        <v>0.64789818700000001</v>
      </c>
      <c r="M7789">
        <v>0</v>
      </c>
      <c r="N7789">
        <v>0.66360714200000004</v>
      </c>
      <c r="O7789">
        <v>0</v>
      </c>
      <c r="P7789">
        <v>0.80766233499999995</v>
      </c>
      <c r="Q7789">
        <v>0.52866268599999999</v>
      </c>
    </row>
    <row r="7790" spans="1:17">
      <c r="A7790" t="s">
        <v>18858</v>
      </c>
      <c r="B7790" s="14" t="s">
        <v>1483</v>
      </c>
      <c r="C7790">
        <v>6.9158380959999999</v>
      </c>
      <c r="D7790">
        <v>0.87547982899999999</v>
      </c>
      <c r="E7790">
        <v>0.55182095600000003</v>
      </c>
      <c r="F7790">
        <v>0.26896584000000001</v>
      </c>
      <c r="G7790">
        <v>0.25590766999999998</v>
      </c>
      <c r="H7790">
        <v>0.47429705799999999</v>
      </c>
      <c r="I7790">
        <v>1.800982522</v>
      </c>
      <c r="J7790">
        <v>0.25049240499999997</v>
      </c>
      <c r="K7790">
        <v>2.016879517</v>
      </c>
      <c r="L7790">
        <v>4.6819556520000001</v>
      </c>
      <c r="M7790">
        <v>6.1635195149999999</v>
      </c>
      <c r="N7790">
        <v>0.669844051</v>
      </c>
      <c r="O7790">
        <v>8.7533031599999997</v>
      </c>
      <c r="P7790">
        <v>0.33351265099999999</v>
      </c>
      <c r="Q7790">
        <v>1.528126052</v>
      </c>
    </row>
    <row r="7791" spans="1:17">
      <c r="A7791" t="s">
        <v>18859</v>
      </c>
      <c r="B7791" s="14" t="s">
        <v>5528</v>
      </c>
      <c r="C7791">
        <v>2.867877306</v>
      </c>
      <c r="D7791">
        <v>8.6223472240000003</v>
      </c>
      <c r="E7791">
        <v>5.491932373</v>
      </c>
      <c r="F7791">
        <v>11.09777602</v>
      </c>
      <c r="G7791">
        <v>4.4570585940000003</v>
      </c>
      <c r="H7791">
        <v>2.9895771729999998</v>
      </c>
      <c r="I7791">
        <v>2.3898752189999999</v>
      </c>
      <c r="J7791">
        <v>10.491357499999999</v>
      </c>
      <c r="K7791">
        <v>6.1333412840000001</v>
      </c>
      <c r="L7791">
        <v>2.8475703819999998</v>
      </c>
      <c r="M7791">
        <v>0</v>
      </c>
      <c r="N7791">
        <v>4.5958744640000004</v>
      </c>
      <c r="O7791">
        <v>1.361190744</v>
      </c>
      <c r="P7791">
        <v>12.04762983</v>
      </c>
      <c r="Q7791">
        <v>8.449162565</v>
      </c>
    </row>
    <row r="7792" spans="1:17">
      <c r="A7792" t="s">
        <v>18860</v>
      </c>
      <c r="B7792" s="14" t="s">
        <v>1743</v>
      </c>
      <c r="C7792">
        <v>4.8763255809999997</v>
      </c>
      <c r="D7792">
        <v>3.3898108439999999</v>
      </c>
      <c r="E7792">
        <v>3.36313774</v>
      </c>
      <c r="F7792">
        <v>2.2201728279999999</v>
      </c>
      <c r="G7792">
        <v>1.6841003160000001</v>
      </c>
      <c r="H7792">
        <v>1.2269925859999999</v>
      </c>
      <c r="I7792">
        <v>2.942582517</v>
      </c>
      <c r="J7792">
        <v>8.5691656710000004</v>
      </c>
      <c r="K7792">
        <v>2.822390392</v>
      </c>
      <c r="L7792">
        <v>3.2936363370000001</v>
      </c>
      <c r="M7792">
        <v>1.936620765</v>
      </c>
      <c r="N7792">
        <v>4.33216731</v>
      </c>
      <c r="O7792">
        <v>2.0484368860000002</v>
      </c>
      <c r="P7792">
        <v>3.8850662969999998</v>
      </c>
      <c r="Q7792">
        <v>2.4274141309999999</v>
      </c>
    </row>
    <row r="7793" spans="1:17">
      <c r="A7793" t="s">
        <v>18861</v>
      </c>
      <c r="B7793" s="14" t="s">
        <v>4840</v>
      </c>
      <c r="C7793">
        <v>0.44168377800000003</v>
      </c>
      <c r="D7793">
        <v>0.48923872800000001</v>
      </c>
      <c r="E7793">
        <v>0.140969387</v>
      </c>
      <c r="F7793">
        <v>0.24048710400000001</v>
      </c>
      <c r="G7793">
        <v>0</v>
      </c>
      <c r="H7793">
        <v>0.50889284400000001</v>
      </c>
      <c r="I7793">
        <v>0.64411610200000002</v>
      </c>
      <c r="J7793">
        <v>0.61591662000000003</v>
      </c>
      <c r="K7793">
        <v>0.40073945999999999</v>
      </c>
      <c r="L7793">
        <v>1.116325112</v>
      </c>
      <c r="M7793">
        <v>0</v>
      </c>
      <c r="N7793">
        <v>0.217788868</v>
      </c>
      <c r="O7793">
        <v>0.489155177</v>
      </c>
      <c r="P7793">
        <v>1.259064752</v>
      </c>
      <c r="Q7793">
        <v>0.30362766000000002</v>
      </c>
    </row>
    <row r="7794" spans="1:17">
      <c r="A7794" t="e">
        <v>#N/A</v>
      </c>
      <c r="B7794" s="14" t="s">
        <v>18862</v>
      </c>
      <c r="C7794">
        <v>6.7886191560000002</v>
      </c>
      <c r="D7794">
        <v>0.25065107399999997</v>
      </c>
      <c r="E7794">
        <v>0</v>
      </c>
      <c r="F7794">
        <v>0</v>
      </c>
      <c r="G7794">
        <v>0</v>
      </c>
      <c r="H7794">
        <v>0.43453407199999999</v>
      </c>
      <c r="I7794">
        <v>0</v>
      </c>
      <c r="J7794">
        <v>0</v>
      </c>
      <c r="K7794">
        <v>1.5398276500000001</v>
      </c>
      <c r="L7794">
        <v>0.71490683600000005</v>
      </c>
      <c r="M7794">
        <v>0</v>
      </c>
      <c r="N7794">
        <v>0</v>
      </c>
      <c r="O7794">
        <v>0</v>
      </c>
      <c r="P7794">
        <v>0.50925401999999997</v>
      </c>
      <c r="Q7794">
        <v>2.3333577710000002</v>
      </c>
    </row>
    <row r="7795" spans="1:17">
      <c r="A7795" t="s">
        <v>18863</v>
      </c>
      <c r="B7795" s="14" t="s">
        <v>18864</v>
      </c>
      <c r="C7795">
        <v>0</v>
      </c>
      <c r="D7795">
        <v>0</v>
      </c>
      <c r="E7795">
        <v>0.23002858100000001</v>
      </c>
      <c r="F7795">
        <v>0.147156703</v>
      </c>
      <c r="G7795">
        <v>0</v>
      </c>
      <c r="H7795">
        <v>0.41519616799999998</v>
      </c>
      <c r="I7795">
        <v>0</v>
      </c>
      <c r="J7795">
        <v>0</v>
      </c>
      <c r="K7795">
        <v>0.49043376300000002</v>
      </c>
      <c r="L7795">
        <v>0</v>
      </c>
      <c r="M7795">
        <v>0</v>
      </c>
      <c r="N7795">
        <v>0.13326740300000001</v>
      </c>
      <c r="O7795">
        <v>0</v>
      </c>
      <c r="P7795">
        <v>0</v>
      </c>
      <c r="Q7795">
        <v>0</v>
      </c>
    </row>
    <row r="7796" spans="1:17">
      <c r="A7796" t="e">
        <v>#N/A</v>
      </c>
      <c r="B7796" s="14" t="s">
        <v>18865</v>
      </c>
      <c r="C7796">
        <v>422.51184540000003</v>
      </c>
      <c r="D7796">
        <v>17.32560428</v>
      </c>
      <c r="E7796">
        <v>15.11866833</v>
      </c>
      <c r="F7796">
        <v>10.385932650000001</v>
      </c>
      <c r="G7796">
        <v>15.97541556</v>
      </c>
      <c r="H7796">
        <v>18.314657780000001</v>
      </c>
      <c r="I7796">
        <v>109.8790667</v>
      </c>
      <c r="J7796">
        <v>35.304966499999999</v>
      </c>
      <c r="K7796">
        <v>91.293168940000001</v>
      </c>
      <c r="L7796">
        <v>179.58525750000001</v>
      </c>
      <c r="M7796">
        <v>212.36932619999999</v>
      </c>
      <c r="N7796">
        <v>24.92500544</v>
      </c>
      <c r="O7796">
        <v>289.41493000000003</v>
      </c>
      <c r="P7796">
        <v>24.61198413</v>
      </c>
      <c r="Q7796">
        <v>91.133877240000004</v>
      </c>
    </row>
    <row r="7797" spans="1:17">
      <c r="A7797" t="e">
        <v>#N/A</v>
      </c>
      <c r="B7797" s="14" t="s">
        <v>18866</v>
      </c>
      <c r="C7797">
        <v>172.40675999999999</v>
      </c>
      <c r="D7797">
        <v>13.32344303</v>
      </c>
      <c r="E7797">
        <v>23.034124129999999</v>
      </c>
      <c r="F7797">
        <v>7.0949532619999998</v>
      </c>
      <c r="G7797">
        <v>17.308965409999999</v>
      </c>
      <c r="H7797">
        <v>12.318830009999999</v>
      </c>
      <c r="I7797">
        <v>46.776586809999998</v>
      </c>
      <c r="J7797">
        <v>38.121052910000003</v>
      </c>
      <c r="K7797">
        <v>60.023378780000002</v>
      </c>
      <c r="L7797">
        <v>106.40312419999999</v>
      </c>
      <c r="M7797">
        <v>115.4451602</v>
      </c>
      <c r="N7797">
        <v>28.172470199999999</v>
      </c>
      <c r="O7797">
        <v>177.61556899999999</v>
      </c>
      <c r="P7797">
        <v>18.046380330000002</v>
      </c>
      <c r="Q7797">
        <v>27.562316719999998</v>
      </c>
    </row>
    <row r="7798" spans="1:17">
      <c r="A7798" t="s">
        <v>18867</v>
      </c>
      <c r="B7798" s="14" t="s">
        <v>2369</v>
      </c>
      <c r="C7798">
        <v>150.2316074</v>
      </c>
      <c r="D7798">
        <v>6.5794262310000002</v>
      </c>
      <c r="E7798">
        <v>6.7114008219999999</v>
      </c>
      <c r="F7798">
        <v>3.9836594029999999</v>
      </c>
      <c r="G7798">
        <v>4.7167612200000004</v>
      </c>
      <c r="H7798">
        <v>6.4108032020000003</v>
      </c>
      <c r="I7798">
        <v>17.38775356</v>
      </c>
      <c r="J7798">
        <v>13.05387586</v>
      </c>
      <c r="K7798">
        <v>39.33767924</v>
      </c>
      <c r="L7798">
        <v>130.81293969999999</v>
      </c>
      <c r="M7798">
        <v>11.23545023</v>
      </c>
      <c r="N7798">
        <v>5.8524327510000003</v>
      </c>
      <c r="O7798">
        <v>138.5284892</v>
      </c>
      <c r="P7798">
        <v>6.8626768790000003</v>
      </c>
      <c r="Q7798">
        <v>16.690755150000001</v>
      </c>
    </row>
    <row r="7799" spans="1:17">
      <c r="A7799" t="e">
        <v>#N/A</v>
      </c>
      <c r="B7799" s="14" t="s">
        <v>18868</v>
      </c>
      <c r="C7799">
        <v>0</v>
      </c>
      <c r="D7799">
        <v>0</v>
      </c>
      <c r="E7799">
        <v>0.22735037</v>
      </c>
      <c r="F7799">
        <v>0</v>
      </c>
      <c r="G7799">
        <v>0.27676431099999999</v>
      </c>
      <c r="H7799">
        <v>0.20518102999999999</v>
      </c>
      <c r="I7799">
        <v>0.77910550499999998</v>
      </c>
      <c r="J7799">
        <v>0</v>
      </c>
      <c r="K7799">
        <v>0</v>
      </c>
      <c r="L7799">
        <v>0</v>
      </c>
      <c r="M7799">
        <v>0</v>
      </c>
      <c r="N7799">
        <v>6.5857889000000003E-2</v>
      </c>
      <c r="O7799">
        <v>0.59166893899999995</v>
      </c>
      <c r="P7799">
        <v>0</v>
      </c>
      <c r="Q7799">
        <v>0</v>
      </c>
    </row>
    <row r="7800" spans="1:17">
      <c r="A7800" t="e">
        <v>#N/A</v>
      </c>
      <c r="B7800" s="14" t="s">
        <v>18869</v>
      </c>
      <c r="C7800">
        <v>0.61272156099999997</v>
      </c>
      <c r="D7800">
        <v>0.13573834100000001</v>
      </c>
      <c r="E7800">
        <v>0.13037228200000001</v>
      </c>
      <c r="F7800">
        <v>8.3403353999999999E-2</v>
      </c>
      <c r="G7800">
        <v>0</v>
      </c>
      <c r="H7800">
        <v>0.235318897</v>
      </c>
      <c r="I7800">
        <v>0.89354385000000003</v>
      </c>
      <c r="J7800">
        <v>7.7674944999999995E-2</v>
      </c>
      <c r="K7800">
        <v>0</v>
      </c>
      <c r="L7800">
        <v>1.5486112460000001</v>
      </c>
      <c r="M7800">
        <v>1.1761475269999999</v>
      </c>
      <c r="N7800">
        <v>0.22659413</v>
      </c>
      <c r="O7800">
        <v>0</v>
      </c>
      <c r="P7800">
        <v>0.36771061799999999</v>
      </c>
      <c r="Q7800">
        <v>0</v>
      </c>
    </row>
    <row r="7801" spans="1:17">
      <c r="A7801" t="e">
        <v>#N/A</v>
      </c>
      <c r="B7801" s="14" t="s">
        <v>18870</v>
      </c>
      <c r="C7801">
        <v>1.868662136</v>
      </c>
      <c r="D7801">
        <v>0.413971231</v>
      </c>
      <c r="E7801">
        <v>0</v>
      </c>
      <c r="F7801">
        <v>0</v>
      </c>
      <c r="G7801">
        <v>0</v>
      </c>
      <c r="H7801">
        <v>0</v>
      </c>
      <c r="I7801">
        <v>2.7251065849999998</v>
      </c>
      <c r="J7801">
        <v>0.71067302300000001</v>
      </c>
      <c r="K7801">
        <v>0.84771808800000004</v>
      </c>
      <c r="L7801">
        <v>0</v>
      </c>
      <c r="M7801">
        <v>0</v>
      </c>
      <c r="N7801">
        <v>0</v>
      </c>
      <c r="O7801">
        <v>4.1390053399999998</v>
      </c>
      <c r="P7801">
        <v>0.28035854799999999</v>
      </c>
      <c r="Q7801">
        <v>0</v>
      </c>
    </row>
    <row r="7802" spans="1:17">
      <c r="A7802" t="s">
        <v>18871</v>
      </c>
      <c r="B7802" s="14" t="s">
        <v>1127</v>
      </c>
      <c r="C7802">
        <v>11.84762428</v>
      </c>
      <c r="D7802">
        <v>11.302044779999999</v>
      </c>
      <c r="E7802">
        <v>12.758774969999999</v>
      </c>
      <c r="F7802">
        <v>12.67115707</v>
      </c>
      <c r="G7802">
        <v>14.780316089999999</v>
      </c>
      <c r="H7802">
        <v>20.057767129999998</v>
      </c>
      <c r="I7802">
        <v>8.4625089720000002</v>
      </c>
      <c r="J7802">
        <v>12.2299837</v>
      </c>
      <c r="K7802">
        <v>17.879009759999999</v>
      </c>
      <c r="L7802">
        <v>11.76373338</v>
      </c>
      <c r="M7802">
        <v>6.4977330579999997</v>
      </c>
      <c r="N7802">
        <v>6.8255069500000003</v>
      </c>
      <c r="O7802">
        <v>10.17545868</v>
      </c>
      <c r="P7802">
        <v>12.624013590000001</v>
      </c>
      <c r="Q7802">
        <v>12.79840362</v>
      </c>
    </row>
    <row r="7803" spans="1:17">
      <c r="A7803" t="s">
        <v>18871</v>
      </c>
      <c r="B7803" s="14" t="s">
        <v>18872</v>
      </c>
      <c r="C7803">
        <v>4.6511631939999996</v>
      </c>
      <c r="D7803">
        <v>2.982703211</v>
      </c>
      <c r="E7803">
        <v>2.213701253</v>
      </c>
      <c r="F7803">
        <v>1.53280236</v>
      </c>
      <c r="G7803">
        <v>2.1136021779999998</v>
      </c>
      <c r="H7803">
        <v>2.8204790100000001</v>
      </c>
      <c r="I7803">
        <v>2.4989566609999998</v>
      </c>
      <c r="J7803">
        <v>5.1825349220000003</v>
      </c>
      <c r="K7803">
        <v>2.3321041170000001</v>
      </c>
      <c r="L7803">
        <v>1.7014528419999999</v>
      </c>
      <c r="M7803">
        <v>0.93980252900000005</v>
      </c>
      <c r="N7803">
        <v>2.3537851430000001</v>
      </c>
      <c r="O7803">
        <v>1.0844341200000001</v>
      </c>
      <c r="P7803">
        <v>3.0851073420000001</v>
      </c>
      <c r="Q7803">
        <v>5.2167443550000003</v>
      </c>
    </row>
    <row r="7804" spans="1:17">
      <c r="A7804" t="s">
        <v>18873</v>
      </c>
      <c r="B7804" s="14" t="s">
        <v>7965</v>
      </c>
      <c r="C7804">
        <v>19.291754229999999</v>
      </c>
      <c r="D7804">
        <v>3.9840224200000001</v>
      </c>
      <c r="E7804">
        <v>3.8033334779999999</v>
      </c>
      <c r="F7804">
        <v>3.7831972600000001</v>
      </c>
      <c r="G7804">
        <v>3.067830249</v>
      </c>
      <c r="H7804">
        <v>7.6602542500000004</v>
      </c>
      <c r="I7804">
        <v>231.58515310000001</v>
      </c>
      <c r="J7804">
        <v>8.8014793779999998</v>
      </c>
      <c r="K7804">
        <v>316.64340090000002</v>
      </c>
      <c r="L7804">
        <v>7.6443521890000001</v>
      </c>
      <c r="M7804">
        <v>611.12302669999997</v>
      </c>
      <c r="N7804">
        <v>9.2169410040000006</v>
      </c>
      <c r="O7804">
        <v>597.74271999999996</v>
      </c>
      <c r="P7804">
        <v>8.8466477609999998</v>
      </c>
      <c r="Q7804">
        <v>200.64988310000001</v>
      </c>
    </row>
    <row r="7805" spans="1:17">
      <c r="A7805" t="s">
        <v>18874</v>
      </c>
      <c r="B7805" s="14" t="s">
        <v>5784</v>
      </c>
      <c r="C7805">
        <v>7.4920122180000002</v>
      </c>
      <c r="D7805">
        <v>2.4693567120000002</v>
      </c>
      <c r="E7805">
        <v>1.458035143</v>
      </c>
      <c r="F7805">
        <v>1.1690493099999999</v>
      </c>
      <c r="G7805">
        <v>1.0412951050000001</v>
      </c>
      <c r="H7805">
        <v>0.42107505200000001</v>
      </c>
      <c r="I7805">
        <v>6.6620415399999997</v>
      </c>
      <c r="J7805">
        <v>1.73737542</v>
      </c>
      <c r="K7805">
        <v>11.27390037</v>
      </c>
      <c r="L7805">
        <v>2.3092123450000002</v>
      </c>
      <c r="M7805">
        <v>6.3137264579999997</v>
      </c>
      <c r="N7805">
        <v>7.5911707269999997</v>
      </c>
      <c r="O7805">
        <v>6.6782668029999996</v>
      </c>
      <c r="P7805">
        <v>2.9608839929999999</v>
      </c>
      <c r="Q7805">
        <v>0.87931107799999997</v>
      </c>
    </row>
    <row r="7806" spans="1:17">
      <c r="A7806" t="s">
        <v>18875</v>
      </c>
      <c r="B7806" s="14" t="s">
        <v>7905</v>
      </c>
      <c r="C7806">
        <v>4.776779865</v>
      </c>
      <c r="D7806">
        <v>2.405037911</v>
      </c>
      <c r="E7806">
        <v>2.263761819</v>
      </c>
      <c r="F7806">
        <v>3.1919542220000001</v>
      </c>
      <c r="G7806">
        <v>2.024657532</v>
      </c>
      <c r="H7806">
        <v>3.001986177</v>
      </c>
      <c r="I7806">
        <v>3.1663961889999999</v>
      </c>
      <c r="J7806">
        <v>2.6424183050000001</v>
      </c>
      <c r="K7806">
        <v>4.1369712359999999</v>
      </c>
      <c r="L7806">
        <v>4.6645603729999996</v>
      </c>
      <c r="M7806">
        <v>2.5007048360000002</v>
      </c>
      <c r="N7806">
        <v>1.8735911430000001</v>
      </c>
      <c r="O7806">
        <v>2.8855526189999998</v>
      </c>
      <c r="P7806">
        <v>5.668195377</v>
      </c>
      <c r="Q7806">
        <v>2.985193083</v>
      </c>
    </row>
    <row r="7807" spans="1:17">
      <c r="A7807" t="s">
        <v>18876</v>
      </c>
      <c r="B7807" s="14" t="s">
        <v>18877</v>
      </c>
      <c r="C7807">
        <v>6.6522434519999996</v>
      </c>
      <c r="D7807">
        <v>3.0490234369999998</v>
      </c>
      <c r="E7807">
        <v>3.8802469799999999</v>
      </c>
      <c r="F7807">
        <v>3.0495576959999999</v>
      </c>
      <c r="G7807">
        <v>3.5385793830000001</v>
      </c>
      <c r="H7807">
        <v>5.4620474290000001</v>
      </c>
      <c r="I7807">
        <v>47.167402119999998</v>
      </c>
      <c r="J7807">
        <v>6.5041296790000001</v>
      </c>
      <c r="K7807">
        <v>5.0296474949999999</v>
      </c>
      <c r="L7807">
        <v>7.1503920120000002</v>
      </c>
      <c r="M7807">
        <v>181.8523113</v>
      </c>
      <c r="N7807">
        <v>5.2501089399999996</v>
      </c>
      <c r="O7807">
        <v>4.4033928319999998</v>
      </c>
      <c r="P7807">
        <v>3.544788907</v>
      </c>
      <c r="Q7807">
        <v>4.8357806559999998</v>
      </c>
    </row>
    <row r="7808" spans="1:17">
      <c r="A7808" t="s">
        <v>18878</v>
      </c>
      <c r="B7808" s="14" t="s">
        <v>6008</v>
      </c>
      <c r="C7808">
        <v>8.9939963410000008</v>
      </c>
      <c r="D7808">
        <v>3.735883753</v>
      </c>
      <c r="E7808">
        <v>3.1895070040000002</v>
      </c>
      <c r="F7808">
        <v>3.417721099</v>
      </c>
      <c r="G7808">
        <v>3.2356142239999999</v>
      </c>
      <c r="H7808">
        <v>13.672839339999999</v>
      </c>
      <c r="I7808">
        <v>2.732525205</v>
      </c>
      <c r="J7808">
        <v>7.2685985820000001</v>
      </c>
      <c r="K7808">
        <v>12.240372239999999</v>
      </c>
      <c r="L7808">
        <v>7.5772339740000003</v>
      </c>
      <c r="M7808">
        <v>2.158049273</v>
      </c>
      <c r="N7808">
        <v>1.986434083</v>
      </c>
      <c r="O7808">
        <v>3.3202184400000001</v>
      </c>
      <c r="P7808">
        <v>3.8794804900000002</v>
      </c>
      <c r="Q7808">
        <v>3.3489965590000002</v>
      </c>
    </row>
    <row r="7809" spans="1:17">
      <c r="A7809" t="s">
        <v>18879</v>
      </c>
      <c r="B7809" s="14" t="s">
        <v>7815</v>
      </c>
      <c r="C7809">
        <v>9.0733375200000008</v>
      </c>
      <c r="D7809">
        <v>0.54819492599999997</v>
      </c>
      <c r="E7809">
        <v>0.32176434700000001</v>
      </c>
      <c r="F7809">
        <v>0.44911206799999998</v>
      </c>
      <c r="G7809">
        <v>0.23739326699999999</v>
      </c>
      <c r="H7809">
        <v>0.63357497900000004</v>
      </c>
      <c r="I7809">
        <v>1.60385767</v>
      </c>
      <c r="J7809">
        <v>1.2896523090000001</v>
      </c>
      <c r="K7809">
        <v>2.6193473009999999</v>
      </c>
      <c r="L7809">
        <v>2.7796643940000001</v>
      </c>
      <c r="M7809">
        <v>1.055557168</v>
      </c>
      <c r="N7809">
        <v>0.77955219799999997</v>
      </c>
      <c r="O7809">
        <v>0.91350217700000003</v>
      </c>
      <c r="P7809">
        <v>0.61876736799999998</v>
      </c>
      <c r="Q7809">
        <v>0.94504614600000003</v>
      </c>
    </row>
    <row r="7810" spans="1:17">
      <c r="A7810" t="s">
        <v>18880</v>
      </c>
      <c r="B7810" s="14" t="s">
        <v>4726</v>
      </c>
      <c r="C7810">
        <v>103.243583</v>
      </c>
      <c r="D7810">
        <v>3.3458908420000002</v>
      </c>
      <c r="E7810">
        <v>0.77942271699999999</v>
      </c>
      <c r="F7810">
        <v>1.1046391790000001</v>
      </c>
      <c r="G7810">
        <v>0.97315689800000005</v>
      </c>
      <c r="H7810">
        <v>1.6882075649999999</v>
      </c>
      <c r="I7810">
        <v>155.16447489999999</v>
      </c>
      <c r="J7810">
        <v>2.1004034279999999</v>
      </c>
      <c r="K7810">
        <v>43.921930699999997</v>
      </c>
      <c r="L7810">
        <v>57.828626620000001</v>
      </c>
      <c r="M7810">
        <v>72.046098040000004</v>
      </c>
      <c r="N7810">
        <v>2.5704168570000001</v>
      </c>
      <c r="O7810">
        <v>103.10574080000001</v>
      </c>
      <c r="P7810">
        <v>0.62568008900000005</v>
      </c>
      <c r="Q7810">
        <v>23.089458220000001</v>
      </c>
    </row>
    <row r="7811" spans="1:17">
      <c r="A7811" t="s">
        <v>18881</v>
      </c>
      <c r="B7811" s="14" t="s">
        <v>18882</v>
      </c>
      <c r="C7811">
        <v>0.79379977300000004</v>
      </c>
      <c r="D7811">
        <v>0.39566976399999998</v>
      </c>
      <c r="E7811">
        <v>0.44336599599999998</v>
      </c>
      <c r="F7811">
        <v>0.13506453700000001</v>
      </c>
      <c r="G7811">
        <v>0.17134295399999999</v>
      </c>
      <c r="H7811">
        <v>0.15243146199999999</v>
      </c>
      <c r="I7811">
        <v>0.578806877</v>
      </c>
      <c r="J7811">
        <v>0.42767876799999999</v>
      </c>
      <c r="K7811">
        <v>1.0803211770000001</v>
      </c>
      <c r="L7811">
        <v>0.75235270099999996</v>
      </c>
      <c r="M7811">
        <v>1.1428016809999999</v>
      </c>
      <c r="N7811">
        <v>0.48926619799999999</v>
      </c>
      <c r="O7811">
        <v>0.219778996</v>
      </c>
      <c r="P7811">
        <v>0.32751159600000002</v>
      </c>
      <c r="Q7811">
        <v>0.409262656</v>
      </c>
    </row>
    <row r="7812" spans="1:17">
      <c r="A7812" t="e">
        <v>#N/A</v>
      </c>
      <c r="B7812" s="14" t="s">
        <v>18883</v>
      </c>
      <c r="C7812">
        <v>246.3964502</v>
      </c>
      <c r="D7812">
        <v>9.6100464419999998</v>
      </c>
      <c r="E7812">
        <v>14.029810429999999</v>
      </c>
      <c r="F7812">
        <v>8.2667441850000003</v>
      </c>
      <c r="G7812">
        <v>20.974393379999999</v>
      </c>
      <c r="H7812">
        <v>25.989884530000001</v>
      </c>
      <c r="I7812">
        <v>37.956841709999999</v>
      </c>
      <c r="J7812">
        <v>18.917439030000001</v>
      </c>
      <c r="K7812">
        <v>74.780845600000006</v>
      </c>
      <c r="L7812">
        <v>171.0369547</v>
      </c>
      <c r="M7812">
        <v>46.630790179999998</v>
      </c>
      <c r="N7812">
        <v>11.978387740000001</v>
      </c>
      <c r="O7812">
        <v>61.493793629999999</v>
      </c>
      <c r="P7812">
        <v>10.93398337</v>
      </c>
      <c r="Q7812">
        <v>32.206219660000002</v>
      </c>
    </row>
    <row r="7813" spans="1:17">
      <c r="A7813" t="e">
        <v>#N/A</v>
      </c>
      <c r="B7813" s="14" t="s">
        <v>18884</v>
      </c>
      <c r="C7813">
        <v>4.453353688</v>
      </c>
      <c r="D7813">
        <v>0.197313391</v>
      </c>
      <c r="E7813">
        <v>0.28426968400000002</v>
      </c>
      <c r="F7813">
        <v>0.687013392</v>
      </c>
      <c r="G7813">
        <v>5.1267388999999997E-2</v>
      </c>
      <c r="H7813">
        <v>0.79815568299999995</v>
      </c>
      <c r="I7813">
        <v>4.7625694520000001</v>
      </c>
      <c r="J7813">
        <v>0.301095112</v>
      </c>
      <c r="K7813">
        <v>2.963052008</v>
      </c>
      <c r="L7813">
        <v>1.8759237600000001</v>
      </c>
      <c r="M7813">
        <v>2.279578528</v>
      </c>
      <c r="N7813">
        <v>0.47577708299999999</v>
      </c>
      <c r="O7813">
        <v>1.6439974479999999</v>
      </c>
      <c r="P7813">
        <v>0.133628841</v>
      </c>
      <c r="Q7813">
        <v>0.40818384200000002</v>
      </c>
    </row>
    <row r="7814" spans="1:17">
      <c r="A7814" t="s">
        <v>18885</v>
      </c>
      <c r="B7814" s="14" t="s">
        <v>7807</v>
      </c>
      <c r="C7814">
        <v>21.605286540000002</v>
      </c>
      <c r="D7814">
        <v>2.2287324960000001</v>
      </c>
      <c r="E7814">
        <v>1.6844265430000001</v>
      </c>
      <c r="F7814">
        <v>1.683721859</v>
      </c>
      <c r="G7814">
        <v>1.367021166</v>
      </c>
      <c r="H7814">
        <v>2.4702845519999999</v>
      </c>
      <c r="I7814">
        <v>7.2154379620000002</v>
      </c>
      <c r="J7814">
        <v>7.4849611549999997</v>
      </c>
      <c r="K7814">
        <v>7.0329455090000002</v>
      </c>
      <c r="L7814">
        <v>6.8778377270000002</v>
      </c>
      <c r="M7814">
        <v>13.29647931</v>
      </c>
      <c r="N7814">
        <v>5.8755809680000004</v>
      </c>
      <c r="O7814">
        <v>18.082527519999999</v>
      </c>
      <c r="P7814">
        <v>3.488918816</v>
      </c>
      <c r="Q7814">
        <v>10.09040564</v>
      </c>
    </row>
    <row r="7815" spans="1:17">
      <c r="A7815" t="s">
        <v>18886</v>
      </c>
      <c r="B7815" s="14" t="s">
        <v>3082</v>
      </c>
      <c r="C7815">
        <v>34.443816630000001</v>
      </c>
      <c r="D7815">
        <v>1.3236509919999999</v>
      </c>
      <c r="E7815">
        <v>2.206120919</v>
      </c>
      <c r="F7815">
        <v>1.291722751</v>
      </c>
      <c r="G7815">
        <v>1.456604681</v>
      </c>
      <c r="H7815">
        <v>0.80989754700000005</v>
      </c>
      <c r="I7815">
        <v>16.401662779999999</v>
      </c>
      <c r="J7815">
        <v>9.2230237620000004</v>
      </c>
      <c r="K7815">
        <v>6.3777258689999998</v>
      </c>
      <c r="L7815">
        <v>10.88179468</v>
      </c>
      <c r="M7815">
        <v>18.2157725</v>
      </c>
      <c r="N7815">
        <v>3.8126953320000001</v>
      </c>
      <c r="O7815">
        <v>15.95894783</v>
      </c>
      <c r="P7815">
        <v>4.1657701200000004</v>
      </c>
      <c r="Q7815">
        <v>7.0066927689999998</v>
      </c>
    </row>
    <row r="7816" spans="1:17">
      <c r="A7816" t="s">
        <v>18887</v>
      </c>
      <c r="B7816" s="14" t="s">
        <v>9194</v>
      </c>
      <c r="C7816">
        <v>2.242394563</v>
      </c>
      <c r="D7816">
        <v>2.2354446490000002</v>
      </c>
      <c r="E7816">
        <v>2.743481149</v>
      </c>
      <c r="F7816">
        <v>1.32267907</v>
      </c>
      <c r="G7816">
        <v>3.0332199659999999</v>
      </c>
      <c r="H7816">
        <v>2.1530081860000001</v>
      </c>
      <c r="I7816">
        <v>3.270127902</v>
      </c>
      <c r="J7816">
        <v>12.03406318</v>
      </c>
      <c r="K7816">
        <v>7.2903755549999998</v>
      </c>
      <c r="L7816">
        <v>6.6120795110000001</v>
      </c>
      <c r="M7816">
        <v>1.4347935439999999</v>
      </c>
      <c r="N7816">
        <v>10.596266079999999</v>
      </c>
      <c r="O7816">
        <v>2.0695026699999999</v>
      </c>
      <c r="P7816">
        <v>5.6071709609999996</v>
      </c>
      <c r="Q7816">
        <v>2.5691571240000002</v>
      </c>
    </row>
    <row r="7817" spans="1:17">
      <c r="A7817" t="s">
        <v>18888</v>
      </c>
      <c r="B7817" s="14" t="s">
        <v>6768</v>
      </c>
      <c r="C7817">
        <v>0</v>
      </c>
      <c r="D7817">
        <v>5.5447055829999998</v>
      </c>
      <c r="E7817">
        <v>4.881717665</v>
      </c>
      <c r="F7817">
        <v>5.840401087</v>
      </c>
      <c r="G7817">
        <v>3.395854167</v>
      </c>
      <c r="H7817">
        <v>1.373202912</v>
      </c>
      <c r="I7817">
        <v>3.4761821369999999</v>
      </c>
      <c r="J7817">
        <v>5.5148089809999998</v>
      </c>
      <c r="K7817">
        <v>5.4068022339999997</v>
      </c>
      <c r="L7817">
        <v>3.0123058579999999</v>
      </c>
      <c r="M7817">
        <v>1.143901058</v>
      </c>
      <c r="N7817">
        <v>6.2441451250000002</v>
      </c>
      <c r="O7817">
        <v>0.65997127</v>
      </c>
      <c r="P7817">
        <v>5.4538435590000001</v>
      </c>
      <c r="Q7817">
        <v>4.5062200350000001</v>
      </c>
    </row>
    <row r="7818" spans="1:17">
      <c r="A7818" t="s">
        <v>18889</v>
      </c>
      <c r="B7818" s="14" t="s">
        <v>7978</v>
      </c>
      <c r="C7818">
        <v>5.4631587279999998</v>
      </c>
      <c r="D7818">
        <v>2.8090277179999998</v>
      </c>
      <c r="E7818">
        <v>1.9445548560000001</v>
      </c>
      <c r="F7818">
        <v>1.138415596</v>
      </c>
      <c r="G7818">
        <v>1.747009738</v>
      </c>
      <c r="H7818">
        <v>3.574633548</v>
      </c>
      <c r="I7818">
        <v>9.1473322939999999</v>
      </c>
      <c r="J7818">
        <v>3.881793622</v>
      </c>
      <c r="K7818">
        <v>3.7634363510000002</v>
      </c>
      <c r="L7818">
        <v>4.559968392</v>
      </c>
      <c r="M7818">
        <v>4.0134617710000002</v>
      </c>
      <c r="N7818">
        <v>1.8208205770000001</v>
      </c>
      <c r="O7818">
        <v>4.9298980810000002</v>
      </c>
      <c r="P7818">
        <v>2.1351297489999999</v>
      </c>
      <c r="Q7818">
        <v>1.6227690960000001</v>
      </c>
    </row>
    <row r="7819" spans="1:17">
      <c r="A7819" t="s">
        <v>18890</v>
      </c>
      <c r="B7819" s="14" t="s">
        <v>171</v>
      </c>
      <c r="C7819">
        <v>7.8183661899999999</v>
      </c>
      <c r="D7819">
        <v>0.765739532</v>
      </c>
      <c r="E7819">
        <v>0.52533430400000003</v>
      </c>
      <c r="F7819">
        <v>0.42569284499999999</v>
      </c>
      <c r="G7819">
        <v>0.31265137999999998</v>
      </c>
      <c r="H7819">
        <v>0.34767921499999999</v>
      </c>
      <c r="I7819">
        <v>0.36005294300000001</v>
      </c>
      <c r="J7819">
        <v>0.84507491499999998</v>
      </c>
      <c r="K7819">
        <v>1.120042033</v>
      </c>
      <c r="L7819">
        <v>2.4440467840000002</v>
      </c>
      <c r="M7819">
        <v>2.3696395969999999</v>
      </c>
      <c r="N7819">
        <v>0.53769068099999995</v>
      </c>
      <c r="O7819">
        <v>3.6457559989999999</v>
      </c>
      <c r="P7819">
        <v>0.81492821500000001</v>
      </c>
      <c r="Q7819">
        <v>2.319562844</v>
      </c>
    </row>
    <row r="7820" spans="1:17">
      <c r="A7820" t="s">
        <v>18891</v>
      </c>
      <c r="B7820" s="14" t="s">
        <v>7907</v>
      </c>
      <c r="C7820">
        <v>125.1230178</v>
      </c>
      <c r="D7820">
        <v>5.755845034</v>
      </c>
      <c r="E7820">
        <v>6.6921560050000002</v>
      </c>
      <c r="F7820">
        <v>3.7227722160000001</v>
      </c>
      <c r="G7820">
        <v>5.6672533109999996</v>
      </c>
      <c r="H7820">
        <v>7.3525467190000002</v>
      </c>
      <c r="I7820">
        <v>38.388359889999997</v>
      </c>
      <c r="J7820">
        <v>21.23586689</v>
      </c>
      <c r="K7820">
        <v>35.6701245</v>
      </c>
      <c r="L7820">
        <v>58.754926019999999</v>
      </c>
      <c r="M7820">
        <v>54.46692462</v>
      </c>
      <c r="N7820">
        <v>22.166958439999998</v>
      </c>
      <c r="O7820">
        <v>61.713323420000002</v>
      </c>
      <c r="P7820">
        <v>12.20720109</v>
      </c>
      <c r="Q7820">
        <v>20.68086413</v>
      </c>
    </row>
    <row r="7821" spans="1:17">
      <c r="A7821" t="s">
        <v>18892</v>
      </c>
      <c r="B7821" s="14" t="s">
        <v>18893</v>
      </c>
      <c r="C7821">
        <v>0</v>
      </c>
      <c r="D7821">
        <v>0.194447698</v>
      </c>
      <c r="E7821">
        <v>0.14007053899999999</v>
      </c>
      <c r="F7821">
        <v>0.23895371100000001</v>
      </c>
      <c r="G7821">
        <v>7.5784206000000007E-2</v>
      </c>
      <c r="H7821">
        <v>0</v>
      </c>
      <c r="I7821">
        <v>0</v>
      </c>
      <c r="J7821">
        <v>0.166906204</v>
      </c>
      <c r="K7821">
        <v>0.39818426699999998</v>
      </c>
      <c r="L7821">
        <v>0.27730180100000001</v>
      </c>
      <c r="M7821">
        <v>0</v>
      </c>
      <c r="N7821">
        <v>0.10820010200000001</v>
      </c>
      <c r="O7821">
        <v>0</v>
      </c>
      <c r="P7821">
        <v>0.52675229899999998</v>
      </c>
      <c r="Q7821">
        <v>0</v>
      </c>
    </row>
    <row r="7822" spans="1:17">
      <c r="A7822" t="s">
        <v>18894</v>
      </c>
      <c r="B7822" s="14" t="s">
        <v>5106</v>
      </c>
      <c r="C7822">
        <v>8.9320148140000004</v>
      </c>
      <c r="D7822">
        <v>19.496412280000001</v>
      </c>
      <c r="E7822">
        <v>19.955418389999998</v>
      </c>
      <c r="F7822">
        <v>19.774977629999999</v>
      </c>
      <c r="G7822">
        <v>22.092493999999999</v>
      </c>
      <c r="H7822">
        <v>52.061162320000001</v>
      </c>
      <c r="I7822">
        <v>13.408841880000001</v>
      </c>
      <c r="J7822">
        <v>17.450970890000001</v>
      </c>
      <c r="K7822">
        <v>13.82449167</v>
      </c>
      <c r="L7822">
        <v>14.77337694</v>
      </c>
      <c r="M7822">
        <v>10.085539860000001</v>
      </c>
      <c r="N7822">
        <v>9.2942992679999996</v>
      </c>
      <c r="O7822">
        <v>9.3101290609999996</v>
      </c>
      <c r="P7822">
        <v>15.25332414</v>
      </c>
      <c r="Q7822">
        <v>33.590258499999997</v>
      </c>
    </row>
    <row r="7823" spans="1:17">
      <c r="A7823" t="s">
        <v>18895</v>
      </c>
      <c r="B7823" s="14" t="s">
        <v>1268</v>
      </c>
      <c r="C7823">
        <v>23.812969110000001</v>
      </c>
      <c r="D7823">
        <v>2.6890018210000002</v>
      </c>
      <c r="E7823">
        <v>2.5629839209999998</v>
      </c>
      <c r="F7823">
        <v>2.0810605729999998</v>
      </c>
      <c r="G7823">
        <v>2.7040355479999998</v>
      </c>
      <c r="H7823">
        <v>3.9499995370000001</v>
      </c>
      <c r="I7823">
        <v>9.5938181329999992</v>
      </c>
      <c r="J7823">
        <v>6.6131231379999997</v>
      </c>
      <c r="K7823">
        <v>13.40885741</v>
      </c>
      <c r="L7823">
        <v>19.261742730000002</v>
      </c>
      <c r="M7823">
        <v>17.608171389999999</v>
      </c>
      <c r="N7823">
        <v>5.4369033890000003</v>
      </c>
      <c r="O7823">
        <v>12.621783949999999</v>
      </c>
      <c r="P7823">
        <v>3.6561094660000002</v>
      </c>
      <c r="Q7823">
        <v>5.1593540129999997</v>
      </c>
    </row>
    <row r="7824" spans="1:17">
      <c r="A7824" t="s">
        <v>18896</v>
      </c>
      <c r="B7824" s="14" t="s">
        <v>4510</v>
      </c>
      <c r="C7824">
        <v>1.631020269</v>
      </c>
      <c r="D7824">
        <v>0.57812096099999999</v>
      </c>
      <c r="E7824">
        <v>0.58997061799999995</v>
      </c>
      <c r="F7824">
        <v>0.310819134</v>
      </c>
      <c r="G7824">
        <v>0.366140674</v>
      </c>
      <c r="H7824">
        <v>0.25056072099999999</v>
      </c>
      <c r="I7824">
        <v>0.47570975900000001</v>
      </c>
      <c r="J7824">
        <v>1.137207818</v>
      </c>
      <c r="K7824">
        <v>0.81390310899999996</v>
      </c>
      <c r="L7824">
        <v>1.2366871800000001</v>
      </c>
      <c r="M7824">
        <v>0.31308192499999998</v>
      </c>
      <c r="N7824">
        <v>1.065612891</v>
      </c>
      <c r="O7824">
        <v>0.72252778799999995</v>
      </c>
      <c r="P7824">
        <v>0.58729136599999998</v>
      </c>
      <c r="Q7824">
        <v>0.22424317699999999</v>
      </c>
    </row>
    <row r="7825" spans="1:17">
      <c r="A7825" t="s">
        <v>18897</v>
      </c>
      <c r="B7825" s="14" t="s">
        <v>7547</v>
      </c>
      <c r="C7825">
        <v>119.1568606</v>
      </c>
      <c r="D7825">
        <v>10.29540933</v>
      </c>
      <c r="E7825">
        <v>11.17718077</v>
      </c>
      <c r="F7825">
        <v>4.4371473860000004</v>
      </c>
      <c r="G7825">
        <v>15.70786303</v>
      </c>
      <c r="H7825">
        <v>58.112848679999999</v>
      </c>
      <c r="I7825">
        <v>35.653114469999998</v>
      </c>
      <c r="J7825">
        <v>20.131440009999999</v>
      </c>
      <c r="K7825">
        <v>39.467493589999997</v>
      </c>
      <c r="L7825">
        <v>53.301547239999998</v>
      </c>
      <c r="M7825">
        <v>175.4561199</v>
      </c>
      <c r="N7825">
        <v>16.48066442</v>
      </c>
      <c r="O7825">
        <v>143.67204960000001</v>
      </c>
      <c r="P7825">
        <v>14.4075884</v>
      </c>
      <c r="Q7825">
        <v>85.243263150000004</v>
      </c>
    </row>
    <row r="7826" spans="1:17">
      <c r="A7826" t="e">
        <v>#N/A</v>
      </c>
      <c r="B7826" s="14" t="s">
        <v>18898</v>
      </c>
      <c r="C7826">
        <v>4.7834864709999998</v>
      </c>
      <c r="D7826">
        <v>0.21194048400000001</v>
      </c>
      <c r="E7826">
        <v>0.27141596299999998</v>
      </c>
      <c r="F7826">
        <v>0.56430902400000005</v>
      </c>
      <c r="G7826">
        <v>5.5067905E-2</v>
      </c>
      <c r="H7826">
        <v>0.24494970899999999</v>
      </c>
      <c r="I7826">
        <v>5.1156247930000003</v>
      </c>
      <c r="J7826">
        <v>0.16170783799999999</v>
      </c>
      <c r="K7826">
        <v>2.6040328599999998</v>
      </c>
      <c r="L7826">
        <v>1.81348954</v>
      </c>
      <c r="M7826">
        <v>2.4485665889999999</v>
      </c>
      <c r="N7826">
        <v>0.51104704499999998</v>
      </c>
      <c r="O7826">
        <v>1.765869074</v>
      </c>
      <c r="P7826">
        <v>0.14353491700000001</v>
      </c>
      <c r="Q7826">
        <v>0.43844303000000001</v>
      </c>
    </row>
    <row r="7827" spans="1:17">
      <c r="A7827" t="s">
        <v>16022</v>
      </c>
      <c r="B7827" s="14" t="s">
        <v>18899</v>
      </c>
      <c r="C7827">
        <v>0</v>
      </c>
      <c r="D7827">
        <v>0.17036804899999999</v>
      </c>
      <c r="E7827">
        <v>0.49089898300000001</v>
      </c>
      <c r="F7827">
        <v>0.31404391300000001</v>
      </c>
      <c r="G7827">
        <v>1.06239013</v>
      </c>
      <c r="H7827">
        <v>0.88606109700000002</v>
      </c>
      <c r="I7827">
        <v>2.2430113789999999</v>
      </c>
      <c r="J7827">
        <v>0</v>
      </c>
      <c r="K7827">
        <v>1.7443733459999999</v>
      </c>
      <c r="L7827">
        <v>2.9155418430000002</v>
      </c>
      <c r="M7827">
        <v>0</v>
      </c>
      <c r="N7827">
        <v>0.189602041</v>
      </c>
      <c r="O7827">
        <v>0.85169476700000002</v>
      </c>
      <c r="P7827">
        <v>0.46152133400000001</v>
      </c>
      <c r="Q7827">
        <v>0.52866268599999999</v>
      </c>
    </row>
    <row r="7828" spans="1:17">
      <c r="A7828" t="s">
        <v>18900</v>
      </c>
      <c r="B7828" s="14" t="s">
        <v>18901</v>
      </c>
      <c r="C7828">
        <v>19.720684389999999</v>
      </c>
      <c r="D7828">
        <v>3.4050878039999999</v>
      </c>
      <c r="E7828">
        <v>2.190602239</v>
      </c>
      <c r="F7828">
        <v>3.3554621760000001</v>
      </c>
      <c r="G7828">
        <v>2.5540448119999999</v>
      </c>
      <c r="H7828">
        <v>4.6779545840000001</v>
      </c>
      <c r="I7828">
        <v>4.2292735620000004</v>
      </c>
      <c r="J7828">
        <v>2.794116125</v>
      </c>
      <c r="K7828">
        <v>1.973444846</v>
      </c>
      <c r="L7828">
        <v>5.1308622609999999</v>
      </c>
      <c r="M7828">
        <v>11.133756079999999</v>
      </c>
      <c r="N7828">
        <v>1.716004986</v>
      </c>
      <c r="O7828">
        <v>16.058991930000001</v>
      </c>
      <c r="P7828">
        <v>3.7419203400000001</v>
      </c>
      <c r="Q7828">
        <v>6.3795924089999998</v>
      </c>
    </row>
    <row r="7829" spans="1:17">
      <c r="A7829" t="e">
        <v>#N/A</v>
      </c>
      <c r="B7829" s="14" t="s">
        <v>18902</v>
      </c>
      <c r="C7829">
        <v>0</v>
      </c>
      <c r="D7829">
        <v>0</v>
      </c>
      <c r="E7829">
        <v>0</v>
      </c>
      <c r="F7829">
        <v>0</v>
      </c>
      <c r="G7829">
        <v>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</row>
    <row r="7830" spans="1:17">
      <c r="A7830" t="s">
        <v>18903</v>
      </c>
      <c r="B7830" s="14" t="s">
        <v>8776</v>
      </c>
      <c r="C7830">
        <v>2.677454869</v>
      </c>
      <c r="D7830">
        <v>6.9438977199999998</v>
      </c>
      <c r="E7830">
        <v>6.9444152700000004</v>
      </c>
      <c r="F7830">
        <v>7.3456296529999996</v>
      </c>
      <c r="G7830">
        <v>6.2416756160000002</v>
      </c>
      <c r="H7830">
        <v>12.97773456</v>
      </c>
      <c r="I7830">
        <v>5.1163525820000002</v>
      </c>
      <c r="J7830">
        <v>6.0744828240000004</v>
      </c>
      <c r="K7830">
        <v>5.6752385419999998</v>
      </c>
      <c r="L7830">
        <v>6.0670385600000003</v>
      </c>
      <c r="M7830">
        <v>1.7722410749999999</v>
      </c>
      <c r="N7830">
        <v>2.8339210439999998</v>
      </c>
      <c r="O7830">
        <v>2.9140984950000002</v>
      </c>
      <c r="P7830">
        <v>3.809253467</v>
      </c>
      <c r="Q7830">
        <v>6.9179997719999999</v>
      </c>
    </row>
    <row r="7831" spans="1:17">
      <c r="A7831" t="s">
        <v>18904</v>
      </c>
      <c r="B7831" s="14" t="s">
        <v>8749</v>
      </c>
      <c r="C7831">
        <v>48.996954639999998</v>
      </c>
      <c r="D7831">
        <v>249.53343849999999</v>
      </c>
      <c r="E7831">
        <v>696.49445349999996</v>
      </c>
      <c r="F7831">
        <v>380.08485050000002</v>
      </c>
      <c r="G7831">
        <v>601.37168159999999</v>
      </c>
      <c r="H7831">
        <v>994.43434019999995</v>
      </c>
      <c r="I7831">
        <v>425.57850969999998</v>
      </c>
      <c r="J7831">
        <v>480.04958900000003</v>
      </c>
      <c r="K7831">
        <v>436.97712209999997</v>
      </c>
      <c r="L7831">
        <v>402.46831429999997</v>
      </c>
      <c r="M7831">
        <v>52.710423839999997</v>
      </c>
      <c r="N7831">
        <v>108.4536032</v>
      </c>
      <c r="O7831">
        <v>27.429679459999999</v>
      </c>
      <c r="P7831">
        <v>123.75691569999999</v>
      </c>
      <c r="Q7831">
        <v>219.8588867</v>
      </c>
    </row>
    <row r="7832" spans="1:17">
      <c r="A7832" t="s">
        <v>18905</v>
      </c>
      <c r="B7832" s="14" t="s">
        <v>18906</v>
      </c>
      <c r="C7832">
        <v>6.408222393</v>
      </c>
      <c r="D7832">
        <v>2.2083223959999998</v>
      </c>
      <c r="E7832">
        <v>2.424025323</v>
      </c>
      <c r="F7832">
        <v>1.550727185</v>
      </c>
      <c r="G7832">
        <v>1.721346767</v>
      </c>
      <c r="H7832">
        <v>1.367283934</v>
      </c>
      <c r="I7832">
        <v>3.1150787339999999</v>
      </c>
      <c r="J7832">
        <v>2.076063778</v>
      </c>
      <c r="K7832">
        <v>2.5840785849999999</v>
      </c>
      <c r="L7832">
        <v>9.4478636110000007</v>
      </c>
      <c r="M7832">
        <v>5.4670581589999996</v>
      </c>
      <c r="N7832">
        <v>2.2820893889999998</v>
      </c>
      <c r="O7832">
        <v>5.5198631569999996</v>
      </c>
      <c r="P7832">
        <v>0.64095764600000005</v>
      </c>
      <c r="Q7832">
        <v>3.9157498230000001</v>
      </c>
    </row>
    <row r="7833" spans="1:17">
      <c r="A7833" t="s">
        <v>18907</v>
      </c>
      <c r="B7833" s="14" t="s">
        <v>3942</v>
      </c>
      <c r="C7833">
        <v>48.404433330000003</v>
      </c>
      <c r="D7833">
        <v>7.7445352869999997</v>
      </c>
      <c r="E7833">
        <v>7.1114138269999998</v>
      </c>
      <c r="F7833">
        <v>7.6869185929999997</v>
      </c>
      <c r="G7833">
        <v>4.9089836050000004</v>
      </c>
      <c r="H7833">
        <v>7.2294343080000001</v>
      </c>
      <c r="I7833">
        <v>38.655953779999997</v>
      </c>
      <c r="J7833">
        <v>47.921177729999997</v>
      </c>
      <c r="K7833">
        <v>24.92133463</v>
      </c>
      <c r="L7833">
        <v>16.50603503</v>
      </c>
      <c r="M7833">
        <v>14.01092579</v>
      </c>
      <c r="N7833">
        <v>14.491063499999999</v>
      </c>
      <c r="O7833">
        <v>35.312453470000001</v>
      </c>
      <c r="P7833">
        <v>23.16987361</v>
      </c>
      <c r="Q7833">
        <v>26.936716229999998</v>
      </c>
    </row>
    <row r="7834" spans="1:17">
      <c r="A7834" t="s">
        <v>18908</v>
      </c>
      <c r="B7834" s="14" t="s">
        <v>3941</v>
      </c>
      <c r="C7834">
        <v>2.9463091459999999</v>
      </c>
      <c r="D7834">
        <v>2.6108245079999999</v>
      </c>
      <c r="E7834">
        <v>4.5711684440000004</v>
      </c>
      <c r="F7834">
        <v>4.5452348530000002</v>
      </c>
      <c r="G7834">
        <v>3.39181629</v>
      </c>
      <c r="H7834">
        <v>7.3550446110000003</v>
      </c>
      <c r="I7834">
        <v>1.0741650810000001</v>
      </c>
      <c r="J7834">
        <v>6.3184549759999999</v>
      </c>
      <c r="K7834">
        <v>2.0048885570000001</v>
      </c>
      <c r="L7834">
        <v>2.63733467</v>
      </c>
      <c r="M7834">
        <v>0</v>
      </c>
      <c r="N7834">
        <v>3.480640315</v>
      </c>
      <c r="O7834">
        <v>5.166374383</v>
      </c>
      <c r="P7834">
        <v>4.236214328</v>
      </c>
      <c r="Q7834">
        <v>3.5444287189999999</v>
      </c>
    </row>
    <row r="7835" spans="1:17">
      <c r="A7835" t="s">
        <v>18909</v>
      </c>
      <c r="B7835" s="14" t="s">
        <v>6124</v>
      </c>
      <c r="C7835">
        <v>215.94595580000001</v>
      </c>
      <c r="D7835">
        <v>1.9768289139999999</v>
      </c>
      <c r="E7835">
        <v>1.632864941</v>
      </c>
      <c r="F7835">
        <v>1.360404575</v>
      </c>
      <c r="G7835">
        <v>0.924541108</v>
      </c>
      <c r="H7835">
        <v>3.5641558729999998</v>
      </c>
      <c r="I7835">
        <v>362.2860799</v>
      </c>
      <c r="J7835">
        <v>4.7963774780000001</v>
      </c>
      <c r="K7835">
        <v>55.377898450000004</v>
      </c>
      <c r="L7835">
        <v>113.8938656</v>
      </c>
      <c r="M7835">
        <v>104.82859569999999</v>
      </c>
      <c r="N7835">
        <v>6.996020326</v>
      </c>
      <c r="O7835">
        <v>99.21986398</v>
      </c>
      <c r="P7835">
        <v>4.0163724580000002</v>
      </c>
      <c r="Q7835">
        <v>35.823865060000003</v>
      </c>
    </row>
    <row r="7836" spans="1:17">
      <c r="A7836" t="s">
        <v>18910</v>
      </c>
      <c r="B7836" s="14" t="s">
        <v>5284</v>
      </c>
      <c r="C7836">
        <v>4.5184454900000004</v>
      </c>
      <c r="D7836">
        <v>1.360315621</v>
      </c>
      <c r="E7836">
        <v>1.281887427</v>
      </c>
      <c r="F7836">
        <v>1.1670151980000001</v>
      </c>
      <c r="G7836">
        <v>0.82026383400000002</v>
      </c>
      <c r="H7836">
        <v>0.97890548499999996</v>
      </c>
      <c r="I7836">
        <v>2.1119671599999998</v>
      </c>
      <c r="J7836">
        <v>3.1137094919999999</v>
      </c>
      <c r="K7836">
        <v>1.5242040189999999</v>
      </c>
      <c r="L7836">
        <v>1.7935346830000001</v>
      </c>
      <c r="M7836">
        <v>1.556758039</v>
      </c>
      <c r="N7836">
        <v>3.970392795</v>
      </c>
      <c r="O7836">
        <v>2.181265684</v>
      </c>
      <c r="P7836">
        <v>2.7464047640000002</v>
      </c>
      <c r="Q7836">
        <v>1.3937740460000001</v>
      </c>
    </row>
    <row r="7837" spans="1:17">
      <c r="A7837" t="s">
        <v>18911</v>
      </c>
      <c r="B7837" s="14" t="s">
        <v>6634</v>
      </c>
      <c r="C7837">
        <v>13.93539524</v>
      </c>
      <c r="D7837">
        <v>1.960099456</v>
      </c>
      <c r="E7837">
        <v>1.600220252</v>
      </c>
      <c r="F7837">
        <v>1.7463331049999999</v>
      </c>
      <c r="G7837">
        <v>1.33687885</v>
      </c>
      <c r="H7837">
        <v>2.2936975259999999</v>
      </c>
      <c r="I7837">
        <v>24.515741940000002</v>
      </c>
      <c r="J7837">
        <v>3.8416438319999999</v>
      </c>
      <c r="K7837">
        <v>18.46363595</v>
      </c>
      <c r="L7837">
        <v>35.779804349999999</v>
      </c>
      <c r="M7837">
        <v>20.380677439999999</v>
      </c>
      <c r="N7837">
        <v>2.1268535279999998</v>
      </c>
      <c r="O7837">
        <v>20.822500089999998</v>
      </c>
      <c r="P7837">
        <v>1.294274411</v>
      </c>
      <c r="Q7837">
        <v>4.7137909630000001</v>
      </c>
    </row>
    <row r="7838" spans="1:17">
      <c r="A7838" t="s">
        <v>18912</v>
      </c>
      <c r="B7838" s="14" t="s">
        <v>4071</v>
      </c>
      <c r="C7838">
        <v>2.826831146</v>
      </c>
      <c r="D7838">
        <v>3.3589115650000001</v>
      </c>
      <c r="E7838">
        <v>3.3628260459999999</v>
      </c>
      <c r="F7838">
        <v>3.0782947859999998</v>
      </c>
      <c r="G7838">
        <v>2.5294570240000001</v>
      </c>
      <c r="H7838">
        <v>8.191791984</v>
      </c>
      <c r="I7838">
        <v>161.5240369</v>
      </c>
      <c r="J7838">
        <v>5.3102207610000001</v>
      </c>
      <c r="K7838">
        <v>28.56234963</v>
      </c>
      <c r="L7838">
        <v>6.4951087740000002</v>
      </c>
      <c r="M7838">
        <v>28.611051100000001</v>
      </c>
      <c r="N7838">
        <v>2.819430718</v>
      </c>
      <c r="O7838">
        <v>25.045232070000001</v>
      </c>
      <c r="P7838">
        <v>3.8941401070000001</v>
      </c>
      <c r="Q7838">
        <v>23.14239822</v>
      </c>
    </row>
    <row r="7839" spans="1:17">
      <c r="A7839" t="s">
        <v>18913</v>
      </c>
      <c r="B7839" s="14" t="s">
        <v>18914</v>
      </c>
      <c r="C7839">
        <v>8.8134765969999993</v>
      </c>
      <c r="D7839">
        <v>8.367772145</v>
      </c>
      <c r="E7839">
        <v>7.5011759250000001</v>
      </c>
      <c r="F7839">
        <v>4.1132093019999996</v>
      </c>
      <c r="G7839">
        <v>6.0876897870000004</v>
      </c>
      <c r="H7839">
        <v>27.07889157</v>
      </c>
      <c r="I7839">
        <v>12.852865510000001</v>
      </c>
      <c r="J7839">
        <v>9.5767523160000003</v>
      </c>
      <c r="K7839">
        <v>17.706453110000002</v>
      </c>
      <c r="L7839">
        <v>21.479898980000002</v>
      </c>
      <c r="M7839">
        <v>7.2505192049999998</v>
      </c>
      <c r="N7839">
        <v>6.3635184880000004</v>
      </c>
      <c r="O7839">
        <v>11.155124150000001</v>
      </c>
      <c r="P7839">
        <v>5.6670035780000001</v>
      </c>
      <c r="Q7839">
        <v>8.6552397009999993</v>
      </c>
    </row>
    <row r="7840" spans="1:17">
      <c r="A7840" t="s">
        <v>18915</v>
      </c>
      <c r="B7840" s="14" t="s">
        <v>18916</v>
      </c>
      <c r="C7840">
        <v>309.97066439999998</v>
      </c>
      <c r="D7840">
        <v>2.125971544</v>
      </c>
      <c r="E7840">
        <v>2.0078947170000001</v>
      </c>
      <c r="F7840">
        <v>1.0014862819999999</v>
      </c>
      <c r="G7840">
        <v>1.5466787369999999</v>
      </c>
      <c r="H7840">
        <v>3.4399211599999999</v>
      </c>
      <c r="I7840">
        <v>18.193411040000001</v>
      </c>
      <c r="J7840">
        <v>1.7842975649999999</v>
      </c>
      <c r="K7840">
        <v>16.833540589999998</v>
      </c>
      <c r="L7840">
        <v>69.126119509999995</v>
      </c>
      <c r="M7840">
        <v>88.421513840000003</v>
      </c>
      <c r="N7840">
        <v>3.0757827550000001</v>
      </c>
      <c r="O7840">
        <v>133.2047977</v>
      </c>
      <c r="P7840">
        <v>1.775748914</v>
      </c>
      <c r="Q7840">
        <v>34.524417010000001</v>
      </c>
    </row>
    <row r="7841" spans="1:17">
      <c r="A7841" t="s">
        <v>18917</v>
      </c>
      <c r="B7841" s="14" t="s">
        <v>18918</v>
      </c>
      <c r="C7841">
        <v>31.53401654</v>
      </c>
      <c r="D7841">
        <v>71.470522189999997</v>
      </c>
      <c r="E7841">
        <v>0.58064483200000006</v>
      </c>
      <c r="F7841">
        <v>0.66036840500000005</v>
      </c>
      <c r="G7841">
        <v>0.20943593999999999</v>
      </c>
      <c r="H7841">
        <v>3.726400854</v>
      </c>
      <c r="I7841">
        <v>9.7279502309999994</v>
      </c>
      <c r="J7841">
        <v>0.76876523699999999</v>
      </c>
      <c r="K7841">
        <v>2.2008305130000001</v>
      </c>
      <c r="L7841">
        <v>1.9158663359999999</v>
      </c>
      <c r="M7841">
        <v>4.6562316189999997</v>
      </c>
      <c r="N7841">
        <v>0.22426496900000001</v>
      </c>
      <c r="O7841">
        <v>3.3580035989999999</v>
      </c>
      <c r="P7841">
        <v>0.63687910999999997</v>
      </c>
      <c r="Q7841">
        <v>3.3349998489999999</v>
      </c>
    </row>
    <row r="7842" spans="1:17">
      <c r="A7842" t="s">
        <v>18913</v>
      </c>
      <c r="B7842" s="14" t="s">
        <v>18919</v>
      </c>
      <c r="C7842">
        <v>69.033339150000003</v>
      </c>
      <c r="D7842">
        <v>150.6724079</v>
      </c>
      <c r="E7842">
        <v>76.996496019999995</v>
      </c>
      <c r="F7842">
        <v>100.1588701</v>
      </c>
      <c r="G7842">
        <v>76.392680350000006</v>
      </c>
      <c r="H7842">
        <v>139.573689</v>
      </c>
      <c r="I7842">
        <v>156.78635270000001</v>
      </c>
      <c r="J7842">
        <v>145.66584739999999</v>
      </c>
      <c r="K7842">
        <v>649.55378589999998</v>
      </c>
      <c r="L7842">
        <v>885.63384759999997</v>
      </c>
      <c r="M7842">
        <v>40.837777029999998</v>
      </c>
      <c r="N7842">
        <v>38.960867909999997</v>
      </c>
      <c r="O7842">
        <v>37.184141310000001</v>
      </c>
      <c r="P7842">
        <v>12.39972901</v>
      </c>
      <c r="Q7842">
        <v>52.390898030000002</v>
      </c>
    </row>
    <row r="7843" spans="1:17">
      <c r="A7843" t="s">
        <v>18920</v>
      </c>
      <c r="B7843" s="14" t="s">
        <v>942</v>
      </c>
      <c r="C7843">
        <v>6.0487617729999998</v>
      </c>
      <c r="D7843">
        <v>1.523713388</v>
      </c>
      <c r="E7843">
        <v>1.266271202</v>
      </c>
      <c r="F7843">
        <v>1.1420722889999999</v>
      </c>
      <c r="G7843">
        <v>1.086625199</v>
      </c>
      <c r="H7843">
        <v>0.88051405699999996</v>
      </c>
      <c r="I7843">
        <v>1.6361583710000001</v>
      </c>
      <c r="J7843">
        <v>1.632550076</v>
      </c>
      <c r="K7843">
        <v>2.4342105730000001</v>
      </c>
      <c r="L7843">
        <v>4.130178753</v>
      </c>
      <c r="M7843">
        <v>1.6854502469999999</v>
      </c>
      <c r="N7843">
        <v>0.96813274400000005</v>
      </c>
      <c r="O7843">
        <v>3.2954128869999999</v>
      </c>
      <c r="P7843">
        <v>0.79040843699999996</v>
      </c>
      <c r="Q7843">
        <v>2.1125900450000001</v>
      </c>
    </row>
    <row r="7844" spans="1:17">
      <c r="A7844" t="s">
        <v>18921</v>
      </c>
      <c r="B7844" s="14" t="s">
        <v>18922</v>
      </c>
      <c r="C7844">
        <v>29.39992122</v>
      </c>
      <c r="D7844">
        <v>9.4458514769999997</v>
      </c>
      <c r="E7844">
        <v>2.9997565669999999</v>
      </c>
      <c r="F7844">
        <v>1.958045931</v>
      </c>
      <c r="G7844">
        <v>5.5221508640000003</v>
      </c>
      <c r="H7844">
        <v>7.4834413489999996</v>
      </c>
      <c r="I7844">
        <v>8.2740226149999998</v>
      </c>
      <c r="J7844">
        <v>5.6087217000000003</v>
      </c>
      <c r="K7844">
        <v>14.429206499999999</v>
      </c>
      <c r="L7844">
        <v>21.509707330000001</v>
      </c>
      <c r="M7844">
        <v>11.330906690000001</v>
      </c>
      <c r="N7844">
        <v>4.0127432709999997</v>
      </c>
      <c r="O7844">
        <v>15.4230505</v>
      </c>
      <c r="P7844">
        <v>6.4143203419999999</v>
      </c>
      <c r="Q7844">
        <v>12.01596142</v>
      </c>
    </row>
    <row r="7845" spans="1:17">
      <c r="A7845" t="s">
        <v>18923</v>
      </c>
      <c r="B7845" s="14" t="s">
        <v>6229</v>
      </c>
      <c r="C7845">
        <v>9.7037684570000007</v>
      </c>
      <c r="D7845">
        <v>1.683105984</v>
      </c>
      <c r="E7845">
        <v>1.04036606</v>
      </c>
      <c r="F7845">
        <v>1.218478943</v>
      </c>
      <c r="G7845">
        <v>1.5587527320000001</v>
      </c>
      <c r="H7845">
        <v>2.3111830430000002</v>
      </c>
      <c r="I7845">
        <v>2.193983808</v>
      </c>
      <c r="J7845">
        <v>1.9072099330000001</v>
      </c>
      <c r="K7845">
        <v>6.0742320830000001</v>
      </c>
      <c r="L7845">
        <v>8.7930936380000002</v>
      </c>
      <c r="M7845">
        <v>8.0860678050000008</v>
      </c>
      <c r="N7845">
        <v>1.344568569</v>
      </c>
      <c r="O7845">
        <v>10.24686541</v>
      </c>
      <c r="P7845">
        <v>1.0947260830000001</v>
      </c>
      <c r="Q7845">
        <v>2.7406682510000002</v>
      </c>
    </row>
    <row r="7846" spans="1:17">
      <c r="A7846" t="s">
        <v>18924</v>
      </c>
      <c r="B7846" s="14" t="s">
        <v>2436</v>
      </c>
      <c r="C7846">
        <v>5.417671618</v>
      </c>
      <c r="D7846">
        <v>0.43643478699999999</v>
      </c>
      <c r="E7846">
        <v>0.183391898</v>
      </c>
      <c r="F7846">
        <v>0.134081957</v>
      </c>
      <c r="G7846">
        <v>0.17009645200000001</v>
      </c>
      <c r="H7846">
        <v>0.18915317400000001</v>
      </c>
      <c r="I7846">
        <v>1.07736772</v>
      </c>
      <c r="J7846">
        <v>0.40583653200000003</v>
      </c>
      <c r="K7846">
        <v>0.89371829400000002</v>
      </c>
      <c r="L7846">
        <v>2.0227984110000001</v>
      </c>
      <c r="M7846">
        <v>1.418109898</v>
      </c>
      <c r="N7846">
        <v>0.18214006399999999</v>
      </c>
      <c r="O7846">
        <v>1.909076107</v>
      </c>
      <c r="P7846">
        <v>0.25862532700000002</v>
      </c>
      <c r="Q7846">
        <v>1.0157132820000001</v>
      </c>
    </row>
    <row r="7847" spans="1:17">
      <c r="A7847" t="s">
        <v>18925</v>
      </c>
      <c r="B7847" s="14" t="s">
        <v>4072</v>
      </c>
      <c r="C7847">
        <v>7.2504637660000002</v>
      </c>
      <c r="D7847">
        <v>1.249282604</v>
      </c>
      <c r="E7847">
        <v>0.82492814999999997</v>
      </c>
      <c r="F7847">
        <v>0.79502655600000005</v>
      </c>
      <c r="G7847">
        <v>0.88684706499999999</v>
      </c>
      <c r="H7847">
        <v>1.392289127</v>
      </c>
      <c r="I7847">
        <v>1.615394808</v>
      </c>
      <c r="J7847">
        <v>0.80425103600000003</v>
      </c>
      <c r="K7847">
        <v>1.2334391199999999</v>
      </c>
      <c r="L7847">
        <v>2.5451450379999998</v>
      </c>
      <c r="M7847">
        <v>3.6727006160000002</v>
      </c>
      <c r="N7847">
        <v>0.59585249900000004</v>
      </c>
      <c r="O7847">
        <v>6.2453462679999996</v>
      </c>
      <c r="P7847">
        <v>0.72519957999999995</v>
      </c>
      <c r="Q7847">
        <v>2.6305512709999999</v>
      </c>
    </row>
    <row r="7848" spans="1:17">
      <c r="A7848" t="s">
        <v>18926</v>
      </c>
      <c r="B7848" s="14" t="s">
        <v>18927</v>
      </c>
      <c r="C7848">
        <v>1.4142956579999999</v>
      </c>
      <c r="D7848">
        <v>0.54829922499999995</v>
      </c>
      <c r="E7848">
        <v>0.225695851</v>
      </c>
      <c r="F7848">
        <v>0.144384916</v>
      </c>
      <c r="G7848">
        <v>0.24422238900000001</v>
      </c>
      <c r="H7848">
        <v>1.222127078</v>
      </c>
      <c r="I7848">
        <v>0.51562376300000001</v>
      </c>
      <c r="J7848">
        <v>0.13446809800000001</v>
      </c>
      <c r="K7848">
        <v>0</v>
      </c>
      <c r="L7848">
        <v>1.3404503169999999</v>
      </c>
      <c r="M7848">
        <v>0</v>
      </c>
      <c r="N7848">
        <v>0.47944317400000003</v>
      </c>
      <c r="O7848">
        <v>1.1747262590000001</v>
      </c>
      <c r="P7848">
        <v>1.113993169</v>
      </c>
      <c r="Q7848">
        <v>0.72917430400000005</v>
      </c>
    </row>
    <row r="7849" spans="1:17">
      <c r="A7849" t="e">
        <v>#N/A</v>
      </c>
      <c r="B7849" s="14" t="s">
        <v>18928</v>
      </c>
      <c r="C7849">
        <v>0</v>
      </c>
      <c r="D7849">
        <v>3.0838531050000002</v>
      </c>
      <c r="E7849">
        <v>0.74048526400000003</v>
      </c>
      <c r="F7849">
        <v>1.263232819</v>
      </c>
      <c r="G7849">
        <v>1.201903441</v>
      </c>
      <c r="H7849">
        <v>0</v>
      </c>
      <c r="I7849">
        <v>3.3834188489999999</v>
      </c>
      <c r="J7849">
        <v>0.58823497400000002</v>
      </c>
      <c r="K7849">
        <v>3.1575117540000002</v>
      </c>
      <c r="L7849">
        <v>2.9319212920000002</v>
      </c>
      <c r="M7849">
        <v>0</v>
      </c>
      <c r="N7849">
        <v>0.85800249299999998</v>
      </c>
      <c r="O7849">
        <v>0</v>
      </c>
      <c r="P7849">
        <v>0.34808561300000002</v>
      </c>
      <c r="Q7849">
        <v>0</v>
      </c>
    </row>
    <row r="7850" spans="1:17">
      <c r="A7850" t="s">
        <v>18929</v>
      </c>
      <c r="B7850" s="14" t="s">
        <v>18930</v>
      </c>
      <c r="C7850">
        <v>35.947158450000003</v>
      </c>
      <c r="D7850">
        <v>4.6299414030000001</v>
      </c>
      <c r="E7850">
        <v>3.3796506910000002</v>
      </c>
      <c r="F7850">
        <v>2.6172445149999999</v>
      </c>
      <c r="G7850">
        <v>3.1758798079999999</v>
      </c>
      <c r="H7850">
        <v>11.8793171</v>
      </c>
      <c r="I7850">
        <v>1.2191266300000001</v>
      </c>
      <c r="J7850">
        <v>3.8151920160000001</v>
      </c>
      <c r="K7850">
        <v>7.5848460490000003</v>
      </c>
      <c r="L7850">
        <v>6.8668682890000001</v>
      </c>
      <c r="M7850">
        <v>0</v>
      </c>
      <c r="N7850">
        <v>2.4732703439999999</v>
      </c>
      <c r="O7850">
        <v>2.777490426</v>
      </c>
      <c r="P7850">
        <v>2.633894781</v>
      </c>
      <c r="Q7850">
        <v>3.4480792980000001</v>
      </c>
    </row>
    <row r="7851" spans="1:17">
      <c r="A7851" t="s">
        <v>18931</v>
      </c>
      <c r="B7851" s="14" t="s">
        <v>9074</v>
      </c>
      <c r="C7851">
        <v>3.746742931</v>
      </c>
      <c r="D7851">
        <v>3.0434397080000002</v>
      </c>
      <c r="E7851">
        <v>1.5944319790000001</v>
      </c>
      <c r="F7851">
        <v>1.4733471490000001</v>
      </c>
      <c r="G7851">
        <v>1.365872795</v>
      </c>
      <c r="H7851">
        <v>4.636636244</v>
      </c>
      <c r="I7851">
        <v>4.2497377890000001</v>
      </c>
      <c r="J7851">
        <v>2.3221049969999998</v>
      </c>
      <c r="K7851">
        <v>4.5325571949999999</v>
      </c>
      <c r="L7851">
        <v>4.9978617989999998</v>
      </c>
      <c r="M7851">
        <v>12.785861819999999</v>
      </c>
      <c r="N7851">
        <v>2.1553852939999998</v>
      </c>
      <c r="O7851">
        <v>7.837824125</v>
      </c>
      <c r="P7851">
        <v>1.4990138500000001</v>
      </c>
      <c r="Q7851">
        <v>4.2927196900000002</v>
      </c>
    </row>
    <row r="7852" spans="1:17">
      <c r="A7852" t="s">
        <v>18932</v>
      </c>
      <c r="B7852" s="14" t="s">
        <v>18933</v>
      </c>
      <c r="C7852">
        <v>2.497828621</v>
      </c>
      <c r="D7852">
        <v>7.3780356549999997</v>
      </c>
      <c r="E7852">
        <v>2.435937746</v>
      </c>
      <c r="F7852">
        <v>3.8533694669999998</v>
      </c>
      <c r="G7852">
        <v>3.881954259</v>
      </c>
      <c r="H7852">
        <v>3.6773321939999999</v>
      </c>
      <c r="I7852">
        <v>1.214210797</v>
      </c>
      <c r="J7852">
        <v>1.47770318</v>
      </c>
      <c r="K7852">
        <v>1.3219958489999999</v>
      </c>
      <c r="L7852">
        <v>2.104362863</v>
      </c>
      <c r="M7852">
        <v>1.5982327279999999</v>
      </c>
      <c r="N7852">
        <v>2.0527478989999999</v>
      </c>
      <c r="O7852">
        <v>2.3052423900000001</v>
      </c>
      <c r="P7852">
        <v>1.8113084020000001</v>
      </c>
      <c r="Q7852">
        <v>3.720357065</v>
      </c>
    </row>
    <row r="7853" spans="1:17">
      <c r="A7853" t="s">
        <v>18934</v>
      </c>
      <c r="B7853" s="14" t="s">
        <v>18935</v>
      </c>
      <c r="C7853">
        <v>4.516906756</v>
      </c>
      <c r="D7853">
        <v>10.29235974</v>
      </c>
      <c r="E7853">
        <v>7.9633019410000001</v>
      </c>
      <c r="F7853">
        <v>6.587561773</v>
      </c>
      <c r="G7853">
        <v>6.797014356</v>
      </c>
      <c r="H7853">
        <v>3.4694829829999998</v>
      </c>
      <c r="I7853">
        <v>8.4691203080000008</v>
      </c>
      <c r="J7853">
        <v>10.061575400000001</v>
      </c>
      <c r="K7853">
        <v>13.75819965</v>
      </c>
      <c r="L7853">
        <v>11.41616853</v>
      </c>
      <c r="M7853">
        <v>1.238630364</v>
      </c>
      <c r="N7853">
        <v>3.8181110930000002</v>
      </c>
      <c r="O7853">
        <v>1.4292502819999999</v>
      </c>
      <c r="P7853">
        <v>4.7437542449999999</v>
      </c>
      <c r="Q7853">
        <v>6.6537155200000004</v>
      </c>
    </row>
    <row r="7854" spans="1:17">
      <c r="A7854" t="s">
        <v>18934</v>
      </c>
      <c r="B7854" s="14" t="s">
        <v>9458</v>
      </c>
      <c r="C7854">
        <v>2.7886541760000001</v>
      </c>
      <c r="D7854">
        <v>4.6614329630000002</v>
      </c>
      <c r="E7854">
        <v>4.2793694450000004</v>
      </c>
      <c r="F7854">
        <v>4.0374595910000002</v>
      </c>
      <c r="G7854">
        <v>2.9184750359999998</v>
      </c>
      <c r="H7854">
        <v>4.9006231610000004</v>
      </c>
      <c r="I7854">
        <v>3.9435141740000001</v>
      </c>
      <c r="J7854">
        <v>7.2953414199999997</v>
      </c>
      <c r="K7854">
        <v>5.7503283429999996</v>
      </c>
      <c r="L7854">
        <v>5.2860975039999998</v>
      </c>
      <c r="M7854">
        <v>3.2442129450000001</v>
      </c>
      <c r="N7854">
        <v>3.4167940479999999</v>
      </c>
      <c r="O7854">
        <v>4.6793543089999998</v>
      </c>
      <c r="P7854">
        <v>1.9778271540000001</v>
      </c>
      <c r="Q7854">
        <v>4.6472987469999998</v>
      </c>
    </row>
    <row r="7855" spans="1:17">
      <c r="A7855" t="s">
        <v>18936</v>
      </c>
      <c r="B7855" s="14" t="s">
        <v>18937</v>
      </c>
      <c r="C7855">
        <v>120.00963489999999</v>
      </c>
      <c r="D7855">
        <v>6.2555652730000002</v>
      </c>
      <c r="E7855">
        <v>4.1306841780000001</v>
      </c>
      <c r="F7855">
        <v>4.8046034579999999</v>
      </c>
      <c r="G7855">
        <v>6.7046351499999997</v>
      </c>
      <c r="H7855">
        <v>17.622770710000001</v>
      </c>
      <c r="I7855">
        <v>20.5896942</v>
      </c>
      <c r="J7855">
        <v>9.3966766310000001</v>
      </c>
      <c r="K7855">
        <v>19.21494332</v>
      </c>
      <c r="L7855">
        <v>20.072384230000001</v>
      </c>
      <c r="M7855">
        <v>20.32624187</v>
      </c>
      <c r="N7855">
        <v>2.1755618760000002</v>
      </c>
      <c r="O7855">
        <v>11.7271818</v>
      </c>
      <c r="P7855">
        <v>10.59132293</v>
      </c>
      <c r="Q7855">
        <v>14.55855704</v>
      </c>
    </row>
    <row r="7856" spans="1:17">
      <c r="A7856" t="s">
        <v>18938</v>
      </c>
      <c r="B7856" s="14" t="s">
        <v>1540</v>
      </c>
      <c r="C7856">
        <v>1.2057644729999999</v>
      </c>
      <c r="D7856">
        <v>0.66779300799999997</v>
      </c>
      <c r="E7856">
        <v>0.80174195199999998</v>
      </c>
      <c r="F7856">
        <v>0.57444820900000004</v>
      </c>
      <c r="G7856">
        <v>0.46847915099999998</v>
      </c>
      <c r="H7856">
        <v>1.2734702920000001</v>
      </c>
      <c r="I7856">
        <v>1.758389942</v>
      </c>
      <c r="J7856">
        <v>0.38213804899999998</v>
      </c>
      <c r="K7856">
        <v>1.3674868419999999</v>
      </c>
      <c r="L7856">
        <v>1.3332751570000001</v>
      </c>
      <c r="M7856">
        <v>0</v>
      </c>
      <c r="N7856">
        <v>0.37159231999999998</v>
      </c>
      <c r="O7856">
        <v>2.336876373</v>
      </c>
      <c r="P7856">
        <v>0.72361155200000005</v>
      </c>
      <c r="Q7856">
        <v>1.6577626990000001</v>
      </c>
    </row>
    <row r="7857" spans="1:17">
      <c r="A7857" t="s">
        <v>18939</v>
      </c>
      <c r="B7857" s="14" t="s">
        <v>18940</v>
      </c>
      <c r="C7857">
        <v>99.157425360000005</v>
      </c>
      <c r="D7857">
        <v>560.99546250000003</v>
      </c>
      <c r="E7857">
        <v>417.90852150000001</v>
      </c>
      <c r="F7857">
        <v>666.11199820000002</v>
      </c>
      <c r="G7857">
        <v>455.91358200000002</v>
      </c>
      <c r="H7857">
        <v>1868.106691</v>
      </c>
      <c r="I7857">
        <v>204.98697530000001</v>
      </c>
      <c r="J7857">
        <v>325.8588944</v>
      </c>
      <c r="K7857">
        <v>429.06613549999997</v>
      </c>
      <c r="L7857">
        <v>125.3067575</v>
      </c>
      <c r="M7857">
        <v>35.557515469999998</v>
      </c>
      <c r="N7857">
        <v>143.9934949</v>
      </c>
      <c r="O7857">
        <v>32.582381089999998</v>
      </c>
      <c r="P7857">
        <v>545.53556979999996</v>
      </c>
      <c r="Q7857">
        <v>553.55167849999998</v>
      </c>
    </row>
    <row r="7858" spans="1:17">
      <c r="A7858" t="s">
        <v>18941</v>
      </c>
      <c r="B7858" s="14" t="s">
        <v>3170</v>
      </c>
      <c r="C7858">
        <v>45.88603689</v>
      </c>
      <c r="D7858">
        <v>42.43606681</v>
      </c>
      <c r="E7858">
        <v>29.52276874</v>
      </c>
      <c r="F7858">
        <v>60.377850119999998</v>
      </c>
      <c r="G7858">
        <v>21.255531640000001</v>
      </c>
      <c r="H7858">
        <v>41.11979831</v>
      </c>
      <c r="I7858">
        <v>10.62166764</v>
      </c>
      <c r="J7858">
        <v>36.748605359999999</v>
      </c>
      <c r="K7858">
        <v>36.345726130000003</v>
      </c>
      <c r="L7858">
        <v>20.24938938</v>
      </c>
      <c r="M7858">
        <v>15.37911422</v>
      </c>
      <c r="N7858">
        <v>24.062405009999999</v>
      </c>
      <c r="O7858">
        <v>37.91168296</v>
      </c>
      <c r="P7858">
        <v>109.6033807</v>
      </c>
      <c r="Q7858">
        <v>57.579478219999999</v>
      </c>
    </row>
    <row r="7859" spans="1:17">
      <c r="A7859" t="e">
        <v>#N/A</v>
      </c>
      <c r="B7859" s="14" t="s">
        <v>18942</v>
      </c>
      <c r="C7859">
        <v>5.8439763960000004</v>
      </c>
      <c r="D7859">
        <v>0</v>
      </c>
      <c r="E7859">
        <v>0.20724273100000001</v>
      </c>
      <c r="F7859">
        <v>0.26515971900000002</v>
      </c>
      <c r="G7859">
        <v>0</v>
      </c>
      <c r="H7859">
        <v>0.74813649199999999</v>
      </c>
      <c r="I7859">
        <v>0</v>
      </c>
      <c r="J7859">
        <v>0</v>
      </c>
      <c r="K7859">
        <v>0</v>
      </c>
      <c r="L7859">
        <v>2.4617075000000002</v>
      </c>
      <c r="M7859">
        <v>0</v>
      </c>
      <c r="N7859">
        <v>0</v>
      </c>
      <c r="O7859">
        <v>4.3147178310000003</v>
      </c>
      <c r="P7859">
        <v>0.292260562</v>
      </c>
      <c r="Q7859">
        <v>2.678225115</v>
      </c>
    </row>
    <row r="7860" spans="1:17">
      <c r="A7860" t="s">
        <v>18943</v>
      </c>
      <c r="B7860" s="14" t="s">
        <v>4074</v>
      </c>
      <c r="C7860">
        <v>4.1504957989999998</v>
      </c>
      <c r="D7860">
        <v>49.504468860000003</v>
      </c>
      <c r="E7860">
        <v>11.409972460000001</v>
      </c>
      <c r="F7860">
        <v>13.378333830000001</v>
      </c>
      <c r="G7860">
        <v>17.760146649999999</v>
      </c>
      <c r="H7860">
        <v>15.30258682</v>
      </c>
      <c r="I7860">
        <v>35.711220859999997</v>
      </c>
      <c r="J7860">
        <v>41.429832589999997</v>
      </c>
      <c r="K7860">
        <v>91.055657550000006</v>
      </c>
      <c r="L7860">
        <v>184.73048929999999</v>
      </c>
      <c r="M7860">
        <v>5.2582659879999998</v>
      </c>
      <c r="N7860">
        <v>15.001275339999999</v>
      </c>
      <c r="O7860">
        <v>9.5608943459999995</v>
      </c>
      <c r="P7860">
        <v>24.14853561</v>
      </c>
      <c r="Q7860">
        <v>13.40996736</v>
      </c>
    </row>
    <row r="7861" spans="1:17">
      <c r="A7861" t="s">
        <v>18944</v>
      </c>
      <c r="B7861" s="14" t="s">
        <v>6305</v>
      </c>
      <c r="C7861">
        <v>12.19612465</v>
      </c>
      <c r="D7861">
        <v>2.6267985839999999</v>
      </c>
      <c r="E7861">
        <v>1.297519708</v>
      </c>
      <c r="F7861">
        <v>1.7062451489999999</v>
      </c>
      <c r="G7861">
        <v>2.0475412739999999</v>
      </c>
      <c r="H7861">
        <v>1.561328332</v>
      </c>
      <c r="I7861">
        <v>2.4702565839999999</v>
      </c>
      <c r="J7861">
        <v>2.748635283</v>
      </c>
      <c r="K7861">
        <v>4.9180166669999998</v>
      </c>
      <c r="L7861">
        <v>6.2077841300000003</v>
      </c>
      <c r="M7861">
        <v>1.950919031</v>
      </c>
      <c r="N7861">
        <v>1.044055535</v>
      </c>
      <c r="O7861">
        <v>5.252699969</v>
      </c>
      <c r="P7861">
        <v>0.76241885700000001</v>
      </c>
      <c r="Q7861">
        <v>4.192004528</v>
      </c>
    </row>
    <row r="7862" spans="1:17">
      <c r="A7862" t="s">
        <v>18945</v>
      </c>
      <c r="B7862" s="14" t="s">
        <v>18946</v>
      </c>
      <c r="C7862">
        <v>100.1149896</v>
      </c>
      <c r="D7862">
        <v>4.6205879860000003</v>
      </c>
      <c r="E7862">
        <v>5.5474064380000003</v>
      </c>
      <c r="F7862">
        <v>3.9747174059999999</v>
      </c>
      <c r="G7862">
        <v>2.1609981060000001</v>
      </c>
      <c r="H7862">
        <v>4.8062101930000001</v>
      </c>
      <c r="I7862">
        <v>124.7080342</v>
      </c>
      <c r="J7862">
        <v>1.322043249</v>
      </c>
      <c r="K7862">
        <v>33.116663680000002</v>
      </c>
      <c r="L7862">
        <v>27.67556007</v>
      </c>
      <c r="M7862">
        <v>64.058459240000005</v>
      </c>
      <c r="N7862">
        <v>3.599566013</v>
      </c>
      <c r="O7862">
        <v>78.536581130000002</v>
      </c>
      <c r="P7862">
        <v>5.6326581019999997</v>
      </c>
      <c r="Q7862">
        <v>15.771770119999999</v>
      </c>
    </row>
    <row r="7863" spans="1:17">
      <c r="A7863" t="s">
        <v>18945</v>
      </c>
      <c r="B7863" s="14" t="s">
        <v>5388</v>
      </c>
      <c r="C7863">
        <v>27.26432483</v>
      </c>
      <c r="D7863">
        <v>98.060540680000003</v>
      </c>
      <c r="E7863">
        <v>67.396140970000005</v>
      </c>
      <c r="F7863">
        <v>103.3680114</v>
      </c>
      <c r="G7863">
        <v>74.636258859999998</v>
      </c>
      <c r="H7863">
        <v>351.0866552</v>
      </c>
      <c r="I7863">
        <v>91.214344280000006</v>
      </c>
      <c r="J7863">
        <v>58.045656559999998</v>
      </c>
      <c r="K7863">
        <v>103.6767452</v>
      </c>
      <c r="L7863">
        <v>40.027841950000003</v>
      </c>
      <c r="M7863">
        <v>12.314150420000001</v>
      </c>
      <c r="N7863">
        <v>32.02765033</v>
      </c>
      <c r="O7863">
        <v>15.097323360000001</v>
      </c>
      <c r="P7863">
        <v>121.993531</v>
      </c>
      <c r="Q7863">
        <v>109.6980205</v>
      </c>
    </row>
    <row r="7864" spans="1:17">
      <c r="A7864" t="s">
        <v>18947</v>
      </c>
      <c r="B7864" s="14" t="s">
        <v>8299</v>
      </c>
      <c r="C7864">
        <v>22.63436797</v>
      </c>
      <c r="D7864">
        <v>5.743618788</v>
      </c>
      <c r="E7864">
        <v>8.1434931450000008</v>
      </c>
      <c r="F7864">
        <v>5.0976196329999999</v>
      </c>
      <c r="G7864">
        <v>7.5328065520000003</v>
      </c>
      <c r="H7864">
        <v>12.32803691</v>
      </c>
      <c r="I7864">
        <v>33.908364089999999</v>
      </c>
      <c r="J7864">
        <v>16.929267719999999</v>
      </c>
      <c r="K7864">
        <v>18.949265860000001</v>
      </c>
      <c r="L7864">
        <v>26.653165900000001</v>
      </c>
      <c r="M7864">
        <v>35.943115300000002</v>
      </c>
      <c r="N7864">
        <v>8.9793145780000003</v>
      </c>
      <c r="O7864">
        <v>36.916957949999997</v>
      </c>
      <c r="P7864">
        <v>10.496333480000001</v>
      </c>
      <c r="Q7864">
        <v>13.154929340000001</v>
      </c>
    </row>
    <row r="7865" spans="1:17">
      <c r="A7865" t="s">
        <v>18948</v>
      </c>
      <c r="B7865" s="14" t="s">
        <v>1653</v>
      </c>
      <c r="C7865">
        <v>26.423819399999999</v>
      </c>
      <c r="D7865">
        <v>145.61984200000001</v>
      </c>
      <c r="E7865">
        <v>109.7806851</v>
      </c>
      <c r="F7865">
        <v>173.31370960000001</v>
      </c>
      <c r="G7865">
        <v>117.8827318</v>
      </c>
      <c r="H7865">
        <v>519.65087000000005</v>
      </c>
      <c r="I7865">
        <v>57.602929090000003</v>
      </c>
      <c r="J7865">
        <v>97.660974280000005</v>
      </c>
      <c r="K7865">
        <v>115.299166</v>
      </c>
      <c r="L7865">
        <v>35.285556710000002</v>
      </c>
      <c r="M7865">
        <v>12.0268067</v>
      </c>
      <c r="N7865">
        <v>40.12878413</v>
      </c>
      <c r="O7865">
        <v>9.3523501279999994</v>
      </c>
      <c r="P7865">
        <v>145.57968980000001</v>
      </c>
      <c r="Q7865">
        <v>146.25299759999999</v>
      </c>
    </row>
    <row r="7866" spans="1:17">
      <c r="A7866" t="s">
        <v>18949</v>
      </c>
      <c r="B7866" s="14" t="s">
        <v>18950</v>
      </c>
      <c r="C7866">
        <v>18.592295979999999</v>
      </c>
      <c r="D7866">
        <v>2.6210647809999998</v>
      </c>
      <c r="E7866">
        <v>1.3786023970000001</v>
      </c>
      <c r="F7866">
        <v>1.2270419749999999</v>
      </c>
      <c r="G7866">
        <v>2.5295175649999999</v>
      </c>
      <c r="H7866">
        <v>4.5439340570000004</v>
      </c>
      <c r="I7866">
        <v>7.3945934470000001</v>
      </c>
      <c r="J7866">
        <v>3.214026016</v>
      </c>
      <c r="K7866">
        <v>6.1341019609999998</v>
      </c>
      <c r="L7866">
        <v>5.6958470940000003</v>
      </c>
      <c r="M7866">
        <v>5.407390403</v>
      </c>
      <c r="N7866">
        <v>1.3195836430000001</v>
      </c>
      <c r="O7866">
        <v>4.3676952670000002</v>
      </c>
      <c r="P7866">
        <v>3.2120751520000002</v>
      </c>
      <c r="Q7866">
        <v>6.5841223150000001</v>
      </c>
    </row>
    <row r="7867" spans="1:17">
      <c r="A7867" t="s">
        <v>18951</v>
      </c>
      <c r="B7867" s="14" t="s">
        <v>9333</v>
      </c>
      <c r="C7867">
        <v>5.9197180720000002</v>
      </c>
      <c r="D7867">
        <v>2.9506854649999998</v>
      </c>
      <c r="E7867">
        <v>2.88914414</v>
      </c>
      <c r="F7867">
        <v>2.5785250450000001</v>
      </c>
      <c r="G7867">
        <v>2.4533388280000001</v>
      </c>
      <c r="H7867">
        <v>5.2006277289999998</v>
      </c>
      <c r="I7867">
        <v>5.8271675289999996</v>
      </c>
      <c r="J7867">
        <v>4.5495722340000002</v>
      </c>
      <c r="K7867">
        <v>4.5653135359999997</v>
      </c>
      <c r="L7867">
        <v>3.7404192080000001</v>
      </c>
      <c r="M7867">
        <v>4.2611902869999998</v>
      </c>
      <c r="N7867">
        <v>2.335152457</v>
      </c>
      <c r="O7867">
        <v>4.5072218160000004</v>
      </c>
      <c r="P7867">
        <v>1.210098023</v>
      </c>
      <c r="Q7867">
        <v>2.6959807730000001</v>
      </c>
    </row>
    <row r="7868" spans="1:17">
      <c r="A7868" t="s">
        <v>18952</v>
      </c>
      <c r="B7868" s="14" t="s">
        <v>4073</v>
      </c>
      <c r="C7868">
        <v>2.5358073019999998</v>
      </c>
      <c r="D7868">
        <v>10.111792019999999</v>
      </c>
      <c r="E7868">
        <v>8.3246132819999996</v>
      </c>
      <c r="F7868">
        <v>10.45380563</v>
      </c>
      <c r="G7868">
        <v>5.8176343749999999</v>
      </c>
      <c r="H7868">
        <v>2.0869070569999999</v>
      </c>
      <c r="I7868">
        <v>4.7545938569999997</v>
      </c>
      <c r="J7868">
        <v>17.17542924</v>
      </c>
      <c r="K7868">
        <v>12.81838982</v>
      </c>
      <c r="L7868">
        <v>8.9269287760000005</v>
      </c>
      <c r="M7868">
        <v>1.390742865</v>
      </c>
      <c r="N7868">
        <v>7.145003215</v>
      </c>
      <c r="O7868">
        <v>5.2155098000000004</v>
      </c>
      <c r="P7868">
        <v>13.75060307</v>
      </c>
      <c r="Q7868">
        <v>13.44750926</v>
      </c>
    </row>
    <row r="7869" spans="1:17">
      <c r="A7869" t="s">
        <v>18953</v>
      </c>
      <c r="B7869" s="14" t="s">
        <v>7007</v>
      </c>
      <c r="C7869">
        <v>7.2890073729999996</v>
      </c>
      <c r="D7869">
        <v>8.8119715809999999</v>
      </c>
      <c r="E7869">
        <v>8.1312725409999995</v>
      </c>
      <c r="F7869">
        <v>9.9501084320000004</v>
      </c>
      <c r="G7869">
        <v>5.897792108</v>
      </c>
      <c r="H7869">
        <v>0.95978781499999999</v>
      </c>
      <c r="I7869">
        <v>10.93340796</v>
      </c>
      <c r="J7869">
        <v>17.503772609999999</v>
      </c>
      <c r="K7869">
        <v>5.1961741589999999</v>
      </c>
      <c r="L7869">
        <v>4.7372041449999998</v>
      </c>
      <c r="M7869">
        <v>2.7983177160000001</v>
      </c>
      <c r="N7869">
        <v>5.1601299689999998</v>
      </c>
      <c r="O7869">
        <v>6.4579336979999997</v>
      </c>
      <c r="P7869">
        <v>3.0932751760000001</v>
      </c>
      <c r="Q7869">
        <v>4.1517216360000004</v>
      </c>
    </row>
    <row r="7870" spans="1:17">
      <c r="A7870" t="e">
        <v>#N/A</v>
      </c>
      <c r="B7870" s="14" t="s">
        <v>18954</v>
      </c>
      <c r="C7870">
        <v>5.4338727889999996</v>
      </c>
      <c r="D7870">
        <v>3.6113542939999999</v>
      </c>
      <c r="E7870">
        <v>8.6714721679999993</v>
      </c>
      <c r="F7870">
        <v>2.2189681760000002</v>
      </c>
      <c r="G7870">
        <v>5.6299687499999997</v>
      </c>
      <c r="H7870">
        <v>2.0869070569999999</v>
      </c>
      <c r="I7870">
        <v>23.772969280000002</v>
      </c>
      <c r="J7870">
        <v>6.888541139</v>
      </c>
      <c r="K7870">
        <v>2.465074966</v>
      </c>
      <c r="L7870">
        <v>0</v>
      </c>
      <c r="M7870">
        <v>0</v>
      </c>
      <c r="N7870">
        <v>0</v>
      </c>
      <c r="O7870">
        <v>0</v>
      </c>
      <c r="P7870">
        <v>6.5220251710000001</v>
      </c>
      <c r="Q7870">
        <v>0</v>
      </c>
    </row>
    <row r="7871" spans="1:17">
      <c r="A7871" t="e">
        <v>#N/A</v>
      </c>
      <c r="B7871" s="14" t="s">
        <v>18955</v>
      </c>
      <c r="C7871">
        <v>39.420277140000003</v>
      </c>
      <c r="D7871">
        <v>0.49902350200000001</v>
      </c>
      <c r="E7871">
        <v>1.397946422</v>
      </c>
      <c r="F7871">
        <v>0.76655264300000003</v>
      </c>
      <c r="G7871">
        <v>1.7504084660000001</v>
      </c>
      <c r="H7871">
        <v>2.8837261160000001</v>
      </c>
      <c r="I7871">
        <v>8.2124802979999991</v>
      </c>
      <c r="J7871">
        <v>1.09465181</v>
      </c>
      <c r="K7871">
        <v>5.7906851919999998</v>
      </c>
      <c r="L7871">
        <v>7.5910107629999999</v>
      </c>
      <c r="M7871">
        <v>41.077486989999997</v>
      </c>
      <c r="N7871">
        <v>2.082606051</v>
      </c>
      <c r="O7871">
        <v>36.588807209999999</v>
      </c>
      <c r="P7871">
        <v>0.33795948599999998</v>
      </c>
      <c r="Q7871">
        <v>30.195770799999998</v>
      </c>
    </row>
    <row r="7872" spans="1:17">
      <c r="A7872" t="s">
        <v>18956</v>
      </c>
      <c r="B7872" s="14" t="s">
        <v>9167</v>
      </c>
      <c r="C7872">
        <v>63.550862209999998</v>
      </c>
      <c r="D7872">
        <v>86.261122169999993</v>
      </c>
      <c r="E7872">
        <v>63.856786499999998</v>
      </c>
      <c r="F7872">
        <v>100.3343634</v>
      </c>
      <c r="G7872">
        <v>65.844266529999999</v>
      </c>
      <c r="H7872">
        <v>155.7479252</v>
      </c>
      <c r="I7872">
        <v>57.342245349999999</v>
      </c>
      <c r="J7872">
        <v>79.701449120000007</v>
      </c>
      <c r="K7872">
        <v>84.175395690000002</v>
      </c>
      <c r="L7872">
        <v>58.822519710000002</v>
      </c>
      <c r="M7872">
        <v>14.27962952</v>
      </c>
      <c r="N7872">
        <v>43.021708109999999</v>
      </c>
      <c r="O7872">
        <v>6.590881381</v>
      </c>
      <c r="P7872">
        <v>114.57516529999999</v>
      </c>
      <c r="Q7872">
        <v>89.857691840000001</v>
      </c>
    </row>
    <row r="7873" spans="1:17">
      <c r="A7873" t="e">
        <v>#N/A</v>
      </c>
      <c r="B7873" s="14" t="s">
        <v>18957</v>
      </c>
      <c r="C7873">
        <v>377.2625827</v>
      </c>
      <c r="D7873">
        <v>750.86808719999999</v>
      </c>
      <c r="E7873">
        <v>358.88742989999997</v>
      </c>
      <c r="F7873">
        <v>505.9247441</v>
      </c>
      <c r="G7873">
        <v>314.50428529999999</v>
      </c>
      <c r="H7873">
        <v>1039.0205860000001</v>
      </c>
      <c r="I7873">
        <v>206.98121080000001</v>
      </c>
      <c r="J7873">
        <v>280.68590419999998</v>
      </c>
      <c r="K7873">
        <v>1215.67003</v>
      </c>
      <c r="L7873">
        <v>1670.369518</v>
      </c>
      <c r="M7873">
        <v>255.7455865</v>
      </c>
      <c r="N7873">
        <v>151.53922080000001</v>
      </c>
      <c r="O7873">
        <v>257.0749065</v>
      </c>
      <c r="P7873">
        <v>39.291224810000003</v>
      </c>
      <c r="Q7873">
        <v>300.88760559999997</v>
      </c>
    </row>
    <row r="7874" spans="1:17">
      <c r="A7874" t="s">
        <v>18958</v>
      </c>
      <c r="B7874" s="14" t="s">
        <v>4070</v>
      </c>
      <c r="C7874">
        <v>132.59553220000001</v>
      </c>
      <c r="D7874">
        <v>3.68642242</v>
      </c>
      <c r="E7874">
        <v>3.5125886620000002</v>
      </c>
      <c r="F7874">
        <v>3.8290861139999999</v>
      </c>
      <c r="G7874">
        <v>3.5348593899999998</v>
      </c>
      <c r="H7874">
        <v>6.9487931820000002</v>
      </c>
      <c r="I7874">
        <v>2.6963478649999999</v>
      </c>
      <c r="J7874">
        <v>3.1140523679999998</v>
      </c>
      <c r="K7874">
        <v>7.8485085899999998</v>
      </c>
      <c r="L7874">
        <v>32.294264490000003</v>
      </c>
      <c r="M7874">
        <v>2.5350925270000002</v>
      </c>
      <c r="N7874">
        <v>2.5397093289999999</v>
      </c>
      <c r="O7874">
        <v>52.069137220000002</v>
      </c>
      <c r="P7874">
        <v>3.328798264</v>
      </c>
      <c r="Q7874">
        <v>39.220110159999997</v>
      </c>
    </row>
    <row r="7875" spans="1:17">
      <c r="A7875" t="s">
        <v>11325</v>
      </c>
      <c r="B7875" s="14" t="s">
        <v>2165</v>
      </c>
      <c r="C7875">
        <v>5.6086578329999996</v>
      </c>
      <c r="D7875">
        <v>2.6811960880000001</v>
      </c>
      <c r="E7875">
        <v>1.554542688</v>
      </c>
      <c r="F7875">
        <v>1.5670768820000001</v>
      </c>
      <c r="G7875">
        <v>2.2938400200000002</v>
      </c>
      <c r="H7875">
        <v>7.5391195619999998</v>
      </c>
      <c r="I7875">
        <v>1.5066976009999999</v>
      </c>
      <c r="J7875">
        <v>1.5342883620000001</v>
      </c>
      <c r="K7875">
        <v>2.9461081789999999</v>
      </c>
      <c r="L7875">
        <v>4.5697315060000001</v>
      </c>
      <c r="M7875">
        <v>2.266543054</v>
      </c>
      <c r="N7875">
        <v>1.164446557</v>
      </c>
      <c r="O7875">
        <v>2.615354339</v>
      </c>
      <c r="P7875">
        <v>1.461511716</v>
      </c>
      <c r="Q7875">
        <v>3.0438727179999998</v>
      </c>
    </row>
    <row r="7876" spans="1:17">
      <c r="A7876" t="e">
        <v>#N/A</v>
      </c>
      <c r="B7876" s="14" t="s">
        <v>4069</v>
      </c>
      <c r="C7876">
        <v>3.8172093079999998</v>
      </c>
      <c r="D7876">
        <v>0.916109646</v>
      </c>
      <c r="E7876">
        <v>0.46532837399999999</v>
      </c>
      <c r="F7876">
        <v>0.38969747300000002</v>
      </c>
      <c r="G7876">
        <v>0.38451035</v>
      </c>
      <c r="H7876">
        <v>0.70246746299999996</v>
      </c>
      <c r="I7876">
        <v>1.3916777709999999</v>
      </c>
      <c r="J7876">
        <v>0.95773670399999999</v>
      </c>
      <c r="K7876">
        <v>2.4171310849999998</v>
      </c>
      <c r="L7876">
        <v>2.1104413229999999</v>
      </c>
      <c r="M7876">
        <v>1.679175383</v>
      </c>
      <c r="N7876">
        <v>0.48035802999999999</v>
      </c>
      <c r="O7876">
        <v>1.6733760280000001</v>
      </c>
      <c r="P7876">
        <v>0.60849628300000003</v>
      </c>
      <c r="Q7876">
        <v>0.87469089099999997</v>
      </c>
    </row>
    <row r="7877" spans="1:17">
      <c r="A7877" t="e">
        <v>#N/A</v>
      </c>
      <c r="B7877" s="14" t="s">
        <v>18959</v>
      </c>
      <c r="C7877">
        <v>5.2584271469999999</v>
      </c>
      <c r="D7877">
        <v>1.788980724</v>
      </c>
      <c r="E7877">
        <v>1.458521376</v>
      </c>
      <c r="F7877">
        <v>1.4571123450000001</v>
      </c>
      <c r="G7877">
        <v>1.1674696449999999</v>
      </c>
      <c r="H7877">
        <v>1.586770623</v>
      </c>
      <c r="I7877">
        <v>8.4900887730000001</v>
      </c>
      <c r="J7877">
        <v>3.3092564160000002</v>
      </c>
      <c r="K7877">
        <v>1.0223503270000001</v>
      </c>
      <c r="L7877">
        <v>1.7799522169999999</v>
      </c>
      <c r="M7877">
        <v>0.360492694</v>
      </c>
      <c r="N7877">
        <v>1.7131436769999999</v>
      </c>
      <c r="O7877">
        <v>1.6638839110000001</v>
      </c>
      <c r="P7877">
        <v>1.098867815</v>
      </c>
      <c r="Q7877">
        <v>1.936506563</v>
      </c>
    </row>
    <row r="7878" spans="1:17">
      <c r="A7878" t="s">
        <v>18960</v>
      </c>
      <c r="B7878" s="14" t="s">
        <v>18961</v>
      </c>
      <c r="C7878">
        <v>3.4522410200000002</v>
      </c>
      <c r="D7878">
        <v>0.47799186100000002</v>
      </c>
      <c r="E7878">
        <v>0.64273398699999995</v>
      </c>
      <c r="F7878">
        <v>0.58739666099999999</v>
      </c>
      <c r="G7878">
        <v>0.29806870400000002</v>
      </c>
      <c r="H7878">
        <v>0.66292554400000003</v>
      </c>
      <c r="I7878">
        <v>1.887926505</v>
      </c>
      <c r="J7878">
        <v>0.76587333000000002</v>
      </c>
      <c r="K7878">
        <v>1.3703447040000001</v>
      </c>
      <c r="L7878">
        <v>0.54533123299999997</v>
      </c>
      <c r="M7878">
        <v>0.82834214500000003</v>
      </c>
      <c r="N7878">
        <v>0.26597778399999999</v>
      </c>
      <c r="O7878">
        <v>0.95582045999999998</v>
      </c>
      <c r="P7878">
        <v>0.51794557299999999</v>
      </c>
      <c r="Q7878">
        <v>0</v>
      </c>
    </row>
    <row r="7879" spans="1:17">
      <c r="A7879" t="s">
        <v>18962</v>
      </c>
      <c r="B7879" s="14" t="s">
        <v>6589</v>
      </c>
      <c r="C7879">
        <v>6.6674941829999996</v>
      </c>
      <c r="D7879">
        <v>0.63627769000000001</v>
      </c>
      <c r="E7879">
        <v>0.58929825800000002</v>
      </c>
      <c r="F7879">
        <v>0.43284393300000001</v>
      </c>
      <c r="G7879">
        <v>0.38968818300000002</v>
      </c>
      <c r="H7879">
        <v>0.472741986</v>
      </c>
      <c r="I7879">
        <v>1.346308246</v>
      </c>
      <c r="J7879">
        <v>0.897255582</v>
      </c>
      <c r="K7879">
        <v>1.0237469800000001</v>
      </c>
      <c r="L7879">
        <v>2.138860615</v>
      </c>
      <c r="M7879">
        <v>0.78760400699999999</v>
      </c>
      <c r="N7879">
        <v>0.32876598200000001</v>
      </c>
      <c r="O7879">
        <v>2.7264386890000001</v>
      </c>
      <c r="P7879">
        <v>0.81565814000000003</v>
      </c>
      <c r="Q7879">
        <v>0.77566082599999997</v>
      </c>
    </row>
    <row r="7880" spans="1:17">
      <c r="A7880" t="s">
        <v>18963</v>
      </c>
      <c r="B7880" s="14" t="s">
        <v>6131</v>
      </c>
      <c r="C7880">
        <v>1.161127456</v>
      </c>
      <c r="D7880">
        <v>8.1455726350000006</v>
      </c>
      <c r="E7880">
        <v>8.8941510229999992</v>
      </c>
      <c r="F7880">
        <v>9.4831254759999997</v>
      </c>
      <c r="G7880">
        <v>7.8865291710000003</v>
      </c>
      <c r="H7880">
        <v>2.3783308170000002</v>
      </c>
      <c r="I7880">
        <v>54.749868659999997</v>
      </c>
      <c r="J7880">
        <v>74.138004710000004</v>
      </c>
      <c r="K7880">
        <v>11.76397538</v>
      </c>
      <c r="L7880">
        <v>5.8693382190000003</v>
      </c>
      <c r="M7880">
        <v>5.2006223350000003</v>
      </c>
      <c r="N7880">
        <v>43.799137559999998</v>
      </c>
      <c r="O7880">
        <v>3.4291290729999999</v>
      </c>
      <c r="P7880">
        <v>37.860753430000003</v>
      </c>
      <c r="Q7880">
        <v>14.89966662</v>
      </c>
    </row>
    <row r="7881" spans="1:17">
      <c r="A7881" t="s">
        <v>18964</v>
      </c>
      <c r="B7881" s="14" t="s">
        <v>18965</v>
      </c>
      <c r="C7881">
        <v>2.223050234</v>
      </c>
      <c r="D7881">
        <v>2.2729848970000002</v>
      </c>
      <c r="E7881">
        <v>3.5839691180000002</v>
      </c>
      <c r="F7881">
        <v>3.561375011</v>
      </c>
      <c r="G7881">
        <v>2.6576249999999999</v>
      </c>
      <c r="H7881">
        <v>5.8450680479999999</v>
      </c>
      <c r="I7881">
        <v>0.99751313500000005</v>
      </c>
      <c r="J7881">
        <v>4.7692094349999996</v>
      </c>
      <c r="K7881">
        <v>1.7842447370000001</v>
      </c>
      <c r="L7881">
        <v>2.0529519270000001</v>
      </c>
      <c r="M7881">
        <v>0.32824986900000003</v>
      </c>
      <c r="N7881">
        <v>3.6468362679999999</v>
      </c>
      <c r="O7881">
        <v>4.1664273219999997</v>
      </c>
      <c r="P7881">
        <v>3.771431947</v>
      </c>
      <c r="Q7881">
        <v>3.0563927190000002</v>
      </c>
    </row>
    <row r="7882" spans="1:17">
      <c r="A7882" t="s">
        <v>18966</v>
      </c>
      <c r="B7882" s="14" t="s">
        <v>2519</v>
      </c>
      <c r="C7882">
        <v>18.925347009999999</v>
      </c>
      <c r="D7882">
        <v>296.43307700000003</v>
      </c>
      <c r="E7882">
        <v>25.420926089999998</v>
      </c>
      <c r="F7882">
        <v>2.9215088769999999</v>
      </c>
      <c r="G7882">
        <v>70.491359880000005</v>
      </c>
      <c r="H7882">
        <v>65.252978170000006</v>
      </c>
      <c r="I7882">
        <v>29.91198661</v>
      </c>
      <c r="J7882">
        <v>20.332659629999998</v>
      </c>
      <c r="K7882">
        <v>84.703661449999998</v>
      </c>
      <c r="L7882">
        <v>218.7201274</v>
      </c>
      <c r="M7882">
        <v>47.084443540000002</v>
      </c>
      <c r="N7882">
        <v>8.7453577169999992</v>
      </c>
      <c r="O7882">
        <v>28.453277499999999</v>
      </c>
      <c r="P7882">
        <v>52.362377969999997</v>
      </c>
      <c r="Q7882">
        <v>63.087080489999998</v>
      </c>
    </row>
    <row r="7883" spans="1:17">
      <c r="A7883" t="s">
        <v>18967</v>
      </c>
      <c r="B7883" s="14" t="s">
        <v>2317</v>
      </c>
      <c r="C7883">
        <v>37.435875459999998</v>
      </c>
      <c r="D7883">
        <v>59.534045540000001</v>
      </c>
      <c r="E7883">
        <v>13.87259398</v>
      </c>
      <c r="F7883">
        <v>15.640535160000001</v>
      </c>
      <c r="G7883">
        <v>18.55141356</v>
      </c>
      <c r="H7883">
        <v>23.83151681</v>
      </c>
      <c r="I7883">
        <v>13.877751890000001</v>
      </c>
      <c r="J7883">
        <v>14.117639369999999</v>
      </c>
      <c r="K7883">
        <v>26.61586179</v>
      </c>
      <c r="L7883">
        <v>39.85425214</v>
      </c>
      <c r="M7883">
        <v>13.586956580000001</v>
      </c>
      <c r="N7883">
        <v>6.7864603949999998</v>
      </c>
      <c r="O7883">
        <v>20.381310429999999</v>
      </c>
      <c r="P7883">
        <v>9.2154191119999993</v>
      </c>
      <c r="Q7883">
        <v>22.59889514</v>
      </c>
    </row>
    <row r="7884" spans="1:17">
      <c r="A7884" t="s">
        <v>18968</v>
      </c>
      <c r="B7884" s="14" t="s">
        <v>1427</v>
      </c>
      <c r="C7884">
        <v>79.491043250000004</v>
      </c>
      <c r="D7884">
        <v>8.2931999170000008</v>
      </c>
      <c r="E7884">
        <v>4.5246212779999997</v>
      </c>
      <c r="F7884">
        <v>3.7572660610000002</v>
      </c>
      <c r="G7884">
        <v>7.323589106</v>
      </c>
      <c r="H7884">
        <v>11.01044022</v>
      </c>
      <c r="I7884">
        <v>23.150116579999999</v>
      </c>
      <c r="J7884">
        <v>7.8844747980000003</v>
      </c>
      <c r="K7884">
        <v>23.216678510000001</v>
      </c>
      <c r="L7884">
        <v>29.118200529999999</v>
      </c>
      <c r="M7884">
        <v>30.926674380000001</v>
      </c>
      <c r="N7884">
        <v>5.7246110090000002</v>
      </c>
      <c r="O7884">
        <v>34.111768050000002</v>
      </c>
      <c r="P7884">
        <v>4.5145286110000002</v>
      </c>
      <c r="Q7884">
        <v>14.33303722</v>
      </c>
    </row>
    <row r="7885" spans="1:17">
      <c r="A7885" t="s">
        <v>18969</v>
      </c>
      <c r="B7885" s="14" t="s">
        <v>18970</v>
      </c>
      <c r="C7885">
        <v>1.8192701849999999</v>
      </c>
      <c r="D7885">
        <v>0</v>
      </c>
      <c r="E7885">
        <v>0.38709655500000001</v>
      </c>
      <c r="F7885">
        <v>0.495276304</v>
      </c>
      <c r="G7885">
        <v>0.31415390999999998</v>
      </c>
      <c r="H7885">
        <v>6.2883014409999998</v>
      </c>
      <c r="I7885">
        <v>0</v>
      </c>
      <c r="J7885">
        <v>0.23062957100000001</v>
      </c>
      <c r="K7885">
        <v>0.82531144199999995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</row>
    <row r="7886" spans="1:17">
      <c r="A7886" t="s">
        <v>18971</v>
      </c>
      <c r="B7886" s="14" t="s">
        <v>18972</v>
      </c>
      <c r="C7886">
        <v>7.3625893869999999</v>
      </c>
      <c r="D7886">
        <v>4.5966238339999999</v>
      </c>
      <c r="E7886">
        <v>2.777119774</v>
      </c>
      <c r="F7886">
        <v>3.4621178239999999</v>
      </c>
      <c r="G7886">
        <v>3.8141441450000002</v>
      </c>
      <c r="H7886">
        <v>8.9970385289999992</v>
      </c>
      <c r="I7886">
        <v>10.73700828</v>
      </c>
      <c r="J7886">
        <v>3.8182837429999998</v>
      </c>
      <c r="K7886">
        <v>12.145588160000001</v>
      </c>
      <c r="L7886">
        <v>8.4583790919999995</v>
      </c>
      <c r="M7886">
        <v>1.284802971</v>
      </c>
      <c r="N7886">
        <v>2.640292922</v>
      </c>
      <c r="O7886">
        <v>2.2237929830000001</v>
      </c>
      <c r="P7886">
        <v>2.6109241769999998</v>
      </c>
      <c r="Q7886">
        <v>5.5213976440000003</v>
      </c>
    </row>
    <row r="7887" spans="1:17">
      <c r="A7887" t="s">
        <v>18973</v>
      </c>
      <c r="B7887" s="14" t="s">
        <v>18974</v>
      </c>
      <c r="C7887">
        <v>143.4318504</v>
      </c>
      <c r="D7887">
        <v>146.89185810000001</v>
      </c>
      <c r="E7887">
        <v>397.39121549999999</v>
      </c>
      <c r="F7887">
        <v>218.07172360000001</v>
      </c>
      <c r="G7887">
        <v>344.39058779999999</v>
      </c>
      <c r="H7887">
        <v>570.34755259999997</v>
      </c>
      <c r="I7887">
        <v>258.35975550000001</v>
      </c>
      <c r="J7887">
        <v>280.25565829999999</v>
      </c>
      <c r="K7887">
        <v>266.88835189999998</v>
      </c>
      <c r="L7887">
        <v>254.4126699</v>
      </c>
      <c r="M7887">
        <v>92.746891730000002</v>
      </c>
      <c r="N7887">
        <v>66.341670300000004</v>
      </c>
      <c r="O7887">
        <v>99.279784090000007</v>
      </c>
      <c r="P7887">
        <v>73.94987922</v>
      </c>
      <c r="Q7887">
        <v>154.16644170000001</v>
      </c>
    </row>
    <row r="7888" spans="1:17">
      <c r="A7888" t="s">
        <v>18975</v>
      </c>
      <c r="B7888" s="14" t="s">
        <v>6025</v>
      </c>
      <c r="C7888">
        <v>4.181395857</v>
      </c>
      <c r="D7888">
        <v>6.4406428230000001</v>
      </c>
      <c r="E7888">
        <v>6.1336936189999998</v>
      </c>
      <c r="F7888">
        <v>6.4684442170000001</v>
      </c>
      <c r="G7888">
        <v>5.5895071920000001</v>
      </c>
      <c r="H7888">
        <v>12.809308740000001</v>
      </c>
      <c r="I7888">
        <v>5.5238997919999999</v>
      </c>
      <c r="J7888">
        <v>5.7310692950000002</v>
      </c>
      <c r="K7888">
        <v>5.5567693450000002</v>
      </c>
      <c r="L7888">
        <v>5.4084256259999997</v>
      </c>
      <c r="M7888">
        <v>2.360701111</v>
      </c>
      <c r="N7888">
        <v>2.668205489</v>
      </c>
      <c r="O7888">
        <v>2.7784829769999999</v>
      </c>
      <c r="P7888">
        <v>3.3876463079999999</v>
      </c>
      <c r="Q7888">
        <v>6.2899209489999999</v>
      </c>
    </row>
    <row r="7889" spans="1:17">
      <c r="A7889" t="s">
        <v>18976</v>
      </c>
      <c r="B7889" s="14" t="s">
        <v>6403</v>
      </c>
      <c r="C7889">
        <v>6.4060134230000001</v>
      </c>
      <c r="D7889">
        <v>12.39387913</v>
      </c>
      <c r="E7889">
        <v>5.4067421089999996</v>
      </c>
      <c r="F7889">
        <v>13.31227926</v>
      </c>
      <c r="G7889">
        <v>9.8820409770000008</v>
      </c>
      <c r="H7889">
        <v>30.015205120000001</v>
      </c>
      <c r="I7889">
        <v>12.45601976</v>
      </c>
      <c r="J7889">
        <v>7.6336718560000003</v>
      </c>
      <c r="K7889">
        <v>24.992342260000001</v>
      </c>
      <c r="L7889">
        <v>7.2858395700000003</v>
      </c>
      <c r="M7889">
        <v>50.826114629999999</v>
      </c>
      <c r="N7889">
        <v>3.0007905180000001</v>
      </c>
      <c r="O7889">
        <v>22.70246569</v>
      </c>
      <c r="P7889">
        <v>3.331830853</v>
      </c>
      <c r="Q7889">
        <v>14.97258012</v>
      </c>
    </row>
    <row r="7890" spans="1:17">
      <c r="A7890" t="s">
        <v>18977</v>
      </c>
      <c r="B7890" s="14" t="s">
        <v>5986</v>
      </c>
      <c r="C7890">
        <v>24.796171470000001</v>
      </c>
      <c r="D7890">
        <v>12.228869960000001</v>
      </c>
      <c r="E7890">
        <v>6.8776737079999997</v>
      </c>
      <c r="F7890">
        <v>6.1075816940000003</v>
      </c>
      <c r="G7890">
        <v>8.8185405200000009</v>
      </c>
      <c r="H7890">
        <v>13.037575179999999</v>
      </c>
      <c r="I7890">
        <v>21.95473647</v>
      </c>
      <c r="J7890">
        <v>11.03939188</v>
      </c>
      <c r="K7890">
        <v>20.354929240000001</v>
      </c>
      <c r="L7890">
        <v>19.398043940000001</v>
      </c>
      <c r="M7890">
        <v>13.03262256</v>
      </c>
      <c r="N7890">
        <v>6.2952891979999999</v>
      </c>
      <c r="O7890">
        <v>17.653641790000002</v>
      </c>
      <c r="P7890">
        <v>8.7247820639999993</v>
      </c>
      <c r="Q7890">
        <v>12.37841572</v>
      </c>
    </row>
    <row r="7891" spans="1:17">
      <c r="A7891" t="e">
        <v>#N/A</v>
      </c>
      <c r="B7891" s="14" t="s">
        <v>18978</v>
      </c>
      <c r="C7891">
        <v>4.0956132099999998</v>
      </c>
      <c r="D7891">
        <v>0</v>
      </c>
      <c r="E7891">
        <v>7.2620592999999997E-2</v>
      </c>
      <c r="F7891">
        <v>0</v>
      </c>
      <c r="G7891">
        <v>0</v>
      </c>
      <c r="H7891">
        <v>0</v>
      </c>
      <c r="I7891">
        <v>0</v>
      </c>
      <c r="J7891">
        <v>0.25960122000000002</v>
      </c>
      <c r="K7891">
        <v>0</v>
      </c>
      <c r="L7891">
        <v>1.2939222889999999</v>
      </c>
      <c r="M7891">
        <v>0</v>
      </c>
      <c r="N7891">
        <v>0</v>
      </c>
      <c r="O7891">
        <v>0.75596709100000004</v>
      </c>
      <c r="P7891">
        <v>0.10241196499999999</v>
      </c>
      <c r="Q7891">
        <v>0</v>
      </c>
    </row>
    <row r="7892" spans="1:17">
      <c r="A7892" t="e">
        <v>#N/A</v>
      </c>
      <c r="B7892" s="14" t="s">
        <v>18979</v>
      </c>
      <c r="C7892">
        <v>2.9082699440000002</v>
      </c>
      <c r="D7892">
        <v>0</v>
      </c>
      <c r="E7892">
        <v>0.30940464099999998</v>
      </c>
      <c r="F7892">
        <v>0.79174451400000001</v>
      </c>
      <c r="G7892">
        <v>0.50220378499999996</v>
      </c>
      <c r="H7892">
        <v>0</v>
      </c>
      <c r="I7892">
        <v>0</v>
      </c>
      <c r="J7892">
        <v>1.474729934</v>
      </c>
      <c r="K7892">
        <v>0</v>
      </c>
      <c r="L7892">
        <v>1.837612641</v>
      </c>
      <c r="M7892">
        <v>5.582559388</v>
      </c>
      <c r="N7892">
        <v>5.0191131740000001</v>
      </c>
      <c r="O7892">
        <v>0</v>
      </c>
      <c r="P7892">
        <v>0.43633266999999998</v>
      </c>
      <c r="Q7892">
        <v>0</v>
      </c>
    </row>
    <row r="7893" spans="1:17">
      <c r="A7893" t="e">
        <v>#N/A</v>
      </c>
      <c r="B7893" s="14" t="s">
        <v>18980</v>
      </c>
      <c r="C7893">
        <v>0</v>
      </c>
      <c r="D7893">
        <v>0</v>
      </c>
      <c r="E7893">
        <v>0.44832101000000002</v>
      </c>
      <c r="F7893">
        <v>0.57361082100000005</v>
      </c>
      <c r="G7893">
        <v>0</v>
      </c>
      <c r="H7893">
        <v>1.6184177179999999</v>
      </c>
      <c r="I7893">
        <v>0</v>
      </c>
      <c r="J7893">
        <v>2.6710669720000002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</row>
    <row r="7894" spans="1:17">
      <c r="A7894" t="s">
        <v>18981</v>
      </c>
      <c r="B7894" s="14" t="s">
        <v>18982</v>
      </c>
      <c r="C7894">
        <v>1.6552077430000001</v>
      </c>
      <c r="D7894">
        <v>1.650077714</v>
      </c>
      <c r="E7894">
        <v>0.52828207199999999</v>
      </c>
      <c r="F7894">
        <v>0</v>
      </c>
      <c r="G7894">
        <v>0.142911698</v>
      </c>
      <c r="H7894">
        <v>1.271382255</v>
      </c>
      <c r="I7894">
        <v>7.2414655940000001</v>
      </c>
      <c r="J7894">
        <v>0.52457828299999998</v>
      </c>
      <c r="K7894">
        <v>1.501769117</v>
      </c>
      <c r="L7894">
        <v>2.0917113829999998</v>
      </c>
      <c r="M7894">
        <v>6.3544964569999998</v>
      </c>
      <c r="N7894">
        <v>0.20404067300000001</v>
      </c>
      <c r="O7894">
        <v>2.74965986</v>
      </c>
      <c r="P7894">
        <v>0.124166812</v>
      </c>
      <c r="Q7894">
        <v>0.56892156800000004</v>
      </c>
    </row>
    <row r="7895" spans="1:17">
      <c r="A7895" t="s">
        <v>16435</v>
      </c>
      <c r="B7895" s="14" t="s">
        <v>18983</v>
      </c>
      <c r="C7895">
        <v>2.014508937</v>
      </c>
      <c r="D7895">
        <v>0.44628118100000003</v>
      </c>
      <c r="E7895">
        <v>1.285915873</v>
      </c>
      <c r="F7895">
        <v>0.27421395300000001</v>
      </c>
      <c r="G7895">
        <v>0</v>
      </c>
      <c r="H7895">
        <v>0.77368261599999999</v>
      </c>
      <c r="I7895">
        <v>0</v>
      </c>
      <c r="J7895">
        <v>0.51076012400000004</v>
      </c>
      <c r="K7895">
        <v>0.91388145099999996</v>
      </c>
      <c r="L7895">
        <v>1.2728829020000001</v>
      </c>
      <c r="M7895">
        <v>3.8669435760000002</v>
      </c>
      <c r="N7895">
        <v>0.24833242899999999</v>
      </c>
      <c r="O7895">
        <v>0</v>
      </c>
      <c r="P7895">
        <v>0.60448038199999998</v>
      </c>
      <c r="Q7895">
        <v>0</v>
      </c>
    </row>
    <row r="7896" spans="1:17">
      <c r="A7896" t="e">
        <v>#N/A</v>
      </c>
      <c r="B7896" s="14" t="s">
        <v>18984</v>
      </c>
      <c r="C7896">
        <v>1.645316064</v>
      </c>
      <c r="D7896">
        <v>9.112315E-2</v>
      </c>
      <c r="E7896">
        <v>0</v>
      </c>
      <c r="F7896">
        <v>0.167969703</v>
      </c>
      <c r="G7896">
        <v>7.1028822000000005E-2</v>
      </c>
      <c r="H7896">
        <v>0</v>
      </c>
      <c r="I7896">
        <v>1.7995474760000001</v>
      </c>
      <c r="J7896">
        <v>5.2144335E-2</v>
      </c>
      <c r="K7896">
        <v>0.1865993</v>
      </c>
      <c r="L7896">
        <v>0.51980277900000005</v>
      </c>
      <c r="M7896">
        <v>0.78956517199999998</v>
      </c>
      <c r="N7896">
        <v>0.20282130600000001</v>
      </c>
      <c r="O7896">
        <v>3.6443035070000001</v>
      </c>
      <c r="P7896">
        <v>0.30856194799999997</v>
      </c>
      <c r="Q7896">
        <v>1.131043276</v>
      </c>
    </row>
    <row r="7897" spans="1:17">
      <c r="A7897" t="e">
        <v>#N/A</v>
      </c>
      <c r="B7897" s="14" t="s">
        <v>18985</v>
      </c>
      <c r="C7897">
        <v>8.8724954139999994</v>
      </c>
      <c r="D7897">
        <v>0</v>
      </c>
      <c r="E7897">
        <v>0</v>
      </c>
      <c r="F7897">
        <v>0</v>
      </c>
      <c r="G7897">
        <v>0</v>
      </c>
      <c r="H7897">
        <v>0</v>
      </c>
      <c r="I7897">
        <v>1.1762667090000001</v>
      </c>
      <c r="J7897">
        <v>0</v>
      </c>
      <c r="K7897">
        <v>1.0977286959999999</v>
      </c>
      <c r="L7897">
        <v>13.2509099</v>
      </c>
      <c r="M7897">
        <v>0</v>
      </c>
      <c r="N7897">
        <v>0.29828992900000001</v>
      </c>
      <c r="O7897">
        <v>2.679844278</v>
      </c>
      <c r="P7897">
        <v>0.12101413900000001</v>
      </c>
      <c r="Q7897">
        <v>1.6634288800000001</v>
      </c>
    </row>
    <row r="7898" spans="1:17">
      <c r="A7898" t="e">
        <v>#N/A</v>
      </c>
      <c r="B7898" s="14" t="s">
        <v>18986</v>
      </c>
      <c r="C7898">
        <v>4.2672433850000004</v>
      </c>
      <c r="D7898">
        <v>1.155412243</v>
      </c>
      <c r="E7898">
        <v>0.20177019099999999</v>
      </c>
      <c r="F7898">
        <v>0.45177614599999999</v>
      </c>
      <c r="G7898">
        <v>0.16374956900000001</v>
      </c>
      <c r="H7898">
        <v>0.36419043899999998</v>
      </c>
      <c r="I7898">
        <v>0.69144495399999995</v>
      </c>
      <c r="J7898">
        <v>0.180320021</v>
      </c>
      <c r="K7898">
        <v>2.58111179</v>
      </c>
      <c r="L7898">
        <v>7.4896956079999999</v>
      </c>
      <c r="M7898">
        <v>0.91013023299999996</v>
      </c>
      <c r="N7898">
        <v>0.52603137899999997</v>
      </c>
      <c r="O7898">
        <v>9.4517584639999992</v>
      </c>
      <c r="P7898">
        <v>0.92476476299999999</v>
      </c>
      <c r="Q7898">
        <v>0.65187568799999995</v>
      </c>
    </row>
    <row r="7899" spans="1:17">
      <c r="A7899" t="s">
        <v>18987</v>
      </c>
      <c r="B7899" s="14" t="s">
        <v>18988</v>
      </c>
      <c r="C7899">
        <v>3.1958460770000001</v>
      </c>
      <c r="D7899">
        <v>0.39332606199999998</v>
      </c>
      <c r="E7899">
        <v>0.56666542099999995</v>
      </c>
      <c r="F7899">
        <v>0.966704393</v>
      </c>
      <c r="G7899">
        <v>0.36790853400000001</v>
      </c>
      <c r="H7899">
        <v>0</v>
      </c>
      <c r="I7899">
        <v>1.553521639</v>
      </c>
      <c r="J7899">
        <v>0.27009241299999998</v>
      </c>
      <c r="K7899">
        <v>1.1276181270000001</v>
      </c>
      <c r="L7899">
        <v>1.7949509539999999</v>
      </c>
      <c r="M7899">
        <v>1.3632389220000001</v>
      </c>
      <c r="N7899">
        <v>0.52527753600000004</v>
      </c>
      <c r="O7899">
        <v>1.1797766730000001</v>
      </c>
      <c r="P7899">
        <v>0.42620284899999999</v>
      </c>
      <c r="Q7899">
        <v>0.97641225200000004</v>
      </c>
    </row>
    <row r="7900" spans="1:17">
      <c r="A7900" t="e">
        <v>#N/A</v>
      </c>
      <c r="B7900" s="14" t="s">
        <v>18989</v>
      </c>
      <c r="C7900">
        <v>0</v>
      </c>
      <c r="D7900">
        <v>0</v>
      </c>
      <c r="E7900">
        <v>0</v>
      </c>
      <c r="F7900">
        <v>0</v>
      </c>
      <c r="G7900">
        <v>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</row>
    <row r="7901" spans="1:17">
      <c r="A7901" t="s">
        <v>18990</v>
      </c>
      <c r="B7901" s="14" t="s">
        <v>7426</v>
      </c>
      <c r="C7901">
        <v>122.5897832</v>
      </c>
      <c r="D7901">
        <v>84.867942600000006</v>
      </c>
      <c r="E7901">
        <v>20.45974064</v>
      </c>
      <c r="F7901">
        <v>11.9936808</v>
      </c>
      <c r="G7901">
        <v>21.036655029999999</v>
      </c>
      <c r="H7901">
        <v>16.47843495</v>
      </c>
      <c r="I7901">
        <v>50.280491619999999</v>
      </c>
      <c r="J7901">
        <v>95.187113929999995</v>
      </c>
      <c r="K7901">
        <v>60.131364840000003</v>
      </c>
      <c r="L7901">
        <v>76.491052330000002</v>
      </c>
      <c r="M7901">
        <v>42.651168009999999</v>
      </c>
      <c r="N7901">
        <v>56.00840762</v>
      </c>
      <c r="O7901">
        <v>72.125431649999996</v>
      </c>
      <c r="P7901">
        <v>23.220345649999999</v>
      </c>
      <c r="Q7901">
        <v>30.54866049</v>
      </c>
    </row>
    <row r="7902" spans="1:17">
      <c r="A7902" t="s">
        <v>18991</v>
      </c>
      <c r="B7902" s="14" t="s">
        <v>18992</v>
      </c>
      <c r="C7902">
        <v>2.9428099670000001</v>
      </c>
      <c r="D7902">
        <v>0.65193094100000004</v>
      </c>
      <c r="E7902">
        <v>0.41743903999999998</v>
      </c>
      <c r="F7902">
        <v>0</v>
      </c>
      <c r="G7902">
        <v>0.1693894</v>
      </c>
      <c r="H7902">
        <v>3.0138705250000002</v>
      </c>
      <c r="I7902">
        <v>4.2915574010000004</v>
      </c>
      <c r="J7902">
        <v>0.24870742400000001</v>
      </c>
      <c r="K7902">
        <v>2.6700099389999998</v>
      </c>
      <c r="L7902">
        <v>0.61981233999999996</v>
      </c>
      <c r="M7902">
        <v>0</v>
      </c>
      <c r="N7902">
        <v>0.24184393300000001</v>
      </c>
      <c r="O7902">
        <v>10.863660100000001</v>
      </c>
      <c r="P7902">
        <v>0</v>
      </c>
      <c r="Q7902">
        <v>10.11491195</v>
      </c>
    </row>
    <row r="7903" spans="1:17">
      <c r="A7903" t="e">
        <v>#N/A</v>
      </c>
      <c r="B7903" s="14" t="s">
        <v>18993</v>
      </c>
      <c r="C7903">
        <v>64.705655699999994</v>
      </c>
      <c r="D7903">
        <v>14.756071309999999</v>
      </c>
      <c r="E7903">
        <v>14.172728709999999</v>
      </c>
      <c r="F7903">
        <v>12.434402309999999</v>
      </c>
      <c r="G7903">
        <v>17.08881452</v>
      </c>
      <c r="H7903">
        <v>40.930306160000001</v>
      </c>
      <c r="I7903">
        <v>22.202711709999999</v>
      </c>
      <c r="J7903">
        <v>35.464876320000002</v>
      </c>
      <c r="K7903">
        <v>37.123801790000002</v>
      </c>
      <c r="L7903">
        <v>67.339611610000006</v>
      </c>
      <c r="M7903">
        <v>14.61241351</v>
      </c>
      <c r="N7903">
        <v>23.92917551</v>
      </c>
      <c r="O7903">
        <v>61.121855359999998</v>
      </c>
      <c r="P7903">
        <v>15.703954619999999</v>
      </c>
      <c r="Q7903">
        <v>52.330297180000002</v>
      </c>
    </row>
    <row r="7904" spans="1:17">
      <c r="A7904" t="e">
        <v>#N/A</v>
      </c>
      <c r="B7904" s="14" t="s">
        <v>18994</v>
      </c>
      <c r="C7904">
        <v>55.738866889999997</v>
      </c>
      <c r="D7904">
        <v>6.7352865370000004</v>
      </c>
      <c r="E7904">
        <v>8.8949088750000005</v>
      </c>
      <c r="F7904">
        <v>1.0346109290000001</v>
      </c>
      <c r="G7904">
        <v>6.1250375769999996</v>
      </c>
      <c r="H7904">
        <v>7.7842913549999997</v>
      </c>
      <c r="I7904">
        <v>195.8231499</v>
      </c>
      <c r="J7904">
        <v>9.3143218839999999</v>
      </c>
      <c r="K7904">
        <v>47.123764379999997</v>
      </c>
      <c r="L7904">
        <v>51.227679999999999</v>
      </c>
      <c r="M7904">
        <v>77.813343119999999</v>
      </c>
      <c r="N7904">
        <v>23.736314360000001</v>
      </c>
      <c r="O7904">
        <v>58.923692590000002</v>
      </c>
      <c r="P7904">
        <v>11.023422910000001</v>
      </c>
      <c r="Q7904">
        <v>31.350021590000001</v>
      </c>
    </row>
    <row r="7905" spans="1:17">
      <c r="A7905" t="s">
        <v>18995</v>
      </c>
      <c r="B7905" s="14" t="s">
        <v>9204</v>
      </c>
      <c r="C7905">
        <v>2.0131060750000001</v>
      </c>
      <c r="D7905">
        <v>16.883165160000001</v>
      </c>
      <c r="E7905">
        <v>11.25922626</v>
      </c>
      <c r="F7905">
        <v>26.58023068</v>
      </c>
      <c r="G7905">
        <v>8.2933569380000005</v>
      </c>
      <c r="H7905">
        <v>16.898715360000001</v>
      </c>
      <c r="I7905">
        <v>12.16240118</v>
      </c>
      <c r="J7905">
        <v>15.96836751</v>
      </c>
      <c r="K7905">
        <v>8.6105961200000003</v>
      </c>
      <c r="L7905">
        <v>6.1782686829999998</v>
      </c>
      <c r="M7905">
        <v>1.1040716340000001</v>
      </c>
      <c r="N7905">
        <v>13.86148038</v>
      </c>
      <c r="O7905">
        <v>2.8664629599999998</v>
      </c>
      <c r="P7905">
        <v>49.878050440000003</v>
      </c>
      <c r="Q7905">
        <v>21.351198549999999</v>
      </c>
    </row>
    <row r="7906" spans="1:17">
      <c r="A7906" t="e">
        <v>#N/A</v>
      </c>
      <c r="B7906" s="14" t="s">
        <v>18996</v>
      </c>
      <c r="C7906">
        <v>1488.705858</v>
      </c>
      <c r="D7906">
        <v>106.2437134</v>
      </c>
      <c r="E7906">
        <v>121.53114859999999</v>
      </c>
      <c r="F7906">
        <v>61.653911469999997</v>
      </c>
      <c r="G7906">
        <v>110.4200323</v>
      </c>
      <c r="H7906">
        <v>84.418756450000004</v>
      </c>
      <c r="I7906">
        <v>315.69480720000001</v>
      </c>
      <c r="J7906">
        <v>340.7161332</v>
      </c>
      <c r="K7906">
        <v>506.13555350000001</v>
      </c>
      <c r="L7906">
        <v>624.99577020000004</v>
      </c>
      <c r="M7906">
        <v>735.18705490000002</v>
      </c>
      <c r="N7906">
        <v>258.23568569999998</v>
      </c>
      <c r="O7906">
        <v>1176.595716</v>
      </c>
      <c r="P7906">
        <v>137.40960290000001</v>
      </c>
      <c r="Q7906">
        <v>366.31208020000003</v>
      </c>
    </row>
    <row r="7907" spans="1:17">
      <c r="A7907" t="e">
        <v>#N/A</v>
      </c>
      <c r="B7907" s="14" t="s">
        <v>18997</v>
      </c>
      <c r="C7907">
        <v>215.14231670000001</v>
      </c>
      <c r="D7907">
        <v>29.44587284</v>
      </c>
      <c r="E7907">
        <v>26.900602880000001</v>
      </c>
      <c r="F7907">
        <v>14.894989969999999</v>
      </c>
      <c r="G7907">
        <v>19.002549210000002</v>
      </c>
      <c r="H7907">
        <v>20.181765850000001</v>
      </c>
      <c r="I7907">
        <v>147.85742970000001</v>
      </c>
      <c r="J7907">
        <v>57.917368949999997</v>
      </c>
      <c r="K7907">
        <v>130.9737136</v>
      </c>
      <c r="L7907">
        <v>104.2982719</v>
      </c>
      <c r="M7907">
        <v>124.6047312</v>
      </c>
      <c r="N7907">
        <v>40.314985389999997</v>
      </c>
      <c r="O7907">
        <v>169.79835679999999</v>
      </c>
      <c r="P7907">
        <v>37.843367610000001</v>
      </c>
      <c r="Q7907">
        <v>57.798343199999998</v>
      </c>
    </row>
    <row r="7908" spans="1:17">
      <c r="A7908" t="s">
        <v>18998</v>
      </c>
      <c r="B7908" s="14" t="s">
        <v>18999</v>
      </c>
      <c r="C7908">
        <v>6.986407872</v>
      </c>
      <c r="D7908">
        <v>8.4264933539999998</v>
      </c>
      <c r="E7908">
        <v>5.8635668949999999</v>
      </c>
      <c r="F7908">
        <v>10.56651512</v>
      </c>
      <c r="G7908">
        <v>5.3618750000000004</v>
      </c>
      <c r="H7908">
        <v>8.9438873890000004</v>
      </c>
      <c r="I7908">
        <v>31.69729238</v>
      </c>
      <c r="J7908">
        <v>16.630906469999999</v>
      </c>
      <c r="K7908">
        <v>21.833521130000001</v>
      </c>
      <c r="L7908">
        <v>9.8098118410000001</v>
      </c>
      <c r="M7908">
        <v>8.9404898470000003</v>
      </c>
      <c r="N7908">
        <v>6.8898245290000002</v>
      </c>
      <c r="O7908">
        <v>3.43879767</v>
      </c>
      <c r="P7908">
        <v>11.297079310000001</v>
      </c>
      <c r="Q7908">
        <v>11.20625772</v>
      </c>
    </row>
    <row r="7909" spans="1:17">
      <c r="A7909" t="e">
        <v>#N/A</v>
      </c>
      <c r="B7909" s="14" t="s">
        <v>19000</v>
      </c>
      <c r="C7909">
        <v>0</v>
      </c>
      <c r="D7909">
        <v>4.5999373129999999</v>
      </c>
      <c r="E7909">
        <v>4.9089898310000004</v>
      </c>
      <c r="F7909">
        <v>1.2561756529999999</v>
      </c>
      <c r="G7909">
        <v>1.593585196</v>
      </c>
      <c r="H7909">
        <v>1.772122194</v>
      </c>
      <c r="I7909">
        <v>0</v>
      </c>
      <c r="J7909">
        <v>4.6795899580000002</v>
      </c>
      <c r="K7909">
        <v>10.46624008</v>
      </c>
      <c r="L7909">
        <v>5.8310836869999996</v>
      </c>
      <c r="M7909">
        <v>0</v>
      </c>
      <c r="N7909">
        <v>1.1376122440000001</v>
      </c>
      <c r="O7909">
        <v>7.6652529070000002</v>
      </c>
      <c r="P7909">
        <v>3.1152690060000001</v>
      </c>
      <c r="Q7909">
        <v>4.7579641710000002</v>
      </c>
    </row>
    <row r="7910" spans="1:17">
      <c r="A7910" t="s">
        <v>19001</v>
      </c>
      <c r="B7910" s="14" t="s">
        <v>19002</v>
      </c>
      <c r="C7910">
        <v>102.68950289999999</v>
      </c>
      <c r="D7910">
        <v>8.3468152920000005</v>
      </c>
      <c r="E7910">
        <v>14.304568039999999</v>
      </c>
      <c r="F7910">
        <v>5.6314421929999998</v>
      </c>
      <c r="G7910">
        <v>12.88480624</v>
      </c>
      <c r="H7910">
        <v>9.9305416320000006</v>
      </c>
      <c r="I7910">
        <v>23.702089829999998</v>
      </c>
      <c r="J7910">
        <v>28.939266570000001</v>
      </c>
      <c r="K7910">
        <v>44.574199919999998</v>
      </c>
      <c r="L7910">
        <v>88.225130680000007</v>
      </c>
      <c r="M7910">
        <v>53.888176129999998</v>
      </c>
      <c r="N7910">
        <v>43.16719518</v>
      </c>
      <c r="O7910">
        <v>51.545054880000002</v>
      </c>
      <c r="P7910">
        <v>25.825586250000001</v>
      </c>
      <c r="Q7910">
        <v>23.361405470000001</v>
      </c>
    </row>
    <row r="7911" spans="1:17">
      <c r="A7911" t="s">
        <v>19003</v>
      </c>
      <c r="B7911" s="14" t="s">
        <v>19004</v>
      </c>
      <c r="C7911">
        <v>22.636293599999998</v>
      </c>
      <c r="D7911">
        <v>2.2015742760000001</v>
      </c>
      <c r="E7911">
        <v>1.4684311160000001</v>
      </c>
      <c r="F7911">
        <v>1.503044397</v>
      </c>
      <c r="G7911">
        <v>1.048719669</v>
      </c>
      <c r="H7911">
        <v>3.1805802750000001</v>
      </c>
      <c r="I7911">
        <v>5.6360158909999996</v>
      </c>
      <c r="J7911">
        <v>0.13998105</v>
      </c>
      <c r="K7911">
        <v>11.02033514</v>
      </c>
      <c r="L7911">
        <v>13.605212310000001</v>
      </c>
      <c r="M7911">
        <v>19.076232350000002</v>
      </c>
      <c r="N7911">
        <v>2.1098296589999999</v>
      </c>
      <c r="O7911">
        <v>22.01198295</v>
      </c>
      <c r="P7911">
        <v>1.8223305620000001</v>
      </c>
      <c r="Q7911">
        <v>19.735797909999999</v>
      </c>
    </row>
    <row r="7912" spans="1:17">
      <c r="A7912" t="s">
        <v>19001</v>
      </c>
      <c r="B7912" s="14" t="s">
        <v>9460</v>
      </c>
      <c r="C7912">
        <v>8.3885411189999992</v>
      </c>
      <c r="D7912">
        <v>0.85769664499999998</v>
      </c>
      <c r="E7912">
        <v>1.372983093</v>
      </c>
      <c r="F7912">
        <v>0.35133662799999998</v>
      </c>
      <c r="G7912">
        <v>1.2256911130000001</v>
      </c>
      <c r="H7912">
        <v>0.74346063900000003</v>
      </c>
      <c r="I7912">
        <v>7.5281069399999998</v>
      </c>
      <c r="J7912">
        <v>3.9264684490000001</v>
      </c>
      <c r="K7912">
        <v>3.805459478</v>
      </c>
      <c r="L7912">
        <v>11.82388883</v>
      </c>
      <c r="M7912">
        <v>2.4772607280000001</v>
      </c>
      <c r="N7912">
        <v>3.8976550740000002</v>
      </c>
      <c r="O7912">
        <v>5.7170011260000004</v>
      </c>
      <c r="P7912">
        <v>1.839414911</v>
      </c>
      <c r="Q7912">
        <v>9.3152017279999999</v>
      </c>
    </row>
    <row r="7913" spans="1:17">
      <c r="A7913" t="s">
        <v>19005</v>
      </c>
      <c r="B7913" s="14" t="s">
        <v>9055</v>
      </c>
      <c r="C7913">
        <v>309.05469190000002</v>
      </c>
      <c r="D7913">
        <v>61.961695880000001</v>
      </c>
      <c r="E7913">
        <v>72.088676390000003</v>
      </c>
      <c r="F7913">
        <v>31.787912670000001</v>
      </c>
      <c r="G7913">
        <v>51.933696769999997</v>
      </c>
      <c r="H7913">
        <v>198.21907859999999</v>
      </c>
      <c r="I7913">
        <v>322.25086399999998</v>
      </c>
      <c r="J7913">
        <v>287.54922979999998</v>
      </c>
      <c r="K7913">
        <v>167.71733620000001</v>
      </c>
      <c r="L7913">
        <v>249.10223139999999</v>
      </c>
      <c r="M7913">
        <v>114.570412</v>
      </c>
      <c r="N7913">
        <v>85.481876040000003</v>
      </c>
      <c r="O7913">
        <v>250.71376319999999</v>
      </c>
      <c r="P7913">
        <v>81.230938850000001</v>
      </c>
      <c r="Q7913">
        <v>170.36167409999999</v>
      </c>
    </row>
    <row r="7914" spans="1:17">
      <c r="A7914" t="e">
        <v>#N/A</v>
      </c>
      <c r="B7914" s="14" t="s">
        <v>19006</v>
      </c>
      <c r="C7914">
        <v>0</v>
      </c>
      <c r="D7914">
        <v>1.57737314</v>
      </c>
      <c r="E7914">
        <v>0.75750791399999995</v>
      </c>
      <c r="F7914">
        <v>0</v>
      </c>
      <c r="G7914">
        <v>0.61476670300000003</v>
      </c>
      <c r="H7914">
        <v>0</v>
      </c>
      <c r="I7914">
        <v>0</v>
      </c>
      <c r="J7914">
        <v>0</v>
      </c>
      <c r="K7914">
        <v>0</v>
      </c>
      <c r="L7914">
        <v>6.7484740079999996</v>
      </c>
      <c r="M7914">
        <v>0</v>
      </c>
      <c r="N7914">
        <v>0.43886334399999999</v>
      </c>
      <c r="O7914">
        <v>0</v>
      </c>
      <c r="P7914">
        <v>0</v>
      </c>
      <c r="Q7914">
        <v>2.4473436400000002</v>
      </c>
    </row>
    <row r="7915" spans="1:17">
      <c r="A7915" t="s">
        <v>19007</v>
      </c>
      <c r="B7915" s="14" t="s">
        <v>4918</v>
      </c>
      <c r="C7915">
        <v>9.6467863979999997</v>
      </c>
      <c r="D7915">
        <v>1.322958117</v>
      </c>
      <c r="E7915">
        <v>1.026301044</v>
      </c>
      <c r="F7915">
        <v>0.68782254200000004</v>
      </c>
      <c r="G7915">
        <v>0.95189683000000003</v>
      </c>
      <c r="H7915">
        <v>0.176423733</v>
      </c>
      <c r="I7915">
        <v>3.3495470260000002</v>
      </c>
      <c r="J7915">
        <v>2.504088147</v>
      </c>
      <c r="K7915">
        <v>3.1259015140000002</v>
      </c>
      <c r="L7915">
        <v>5.5148819849999997</v>
      </c>
      <c r="M7915">
        <v>1.7635671479999999</v>
      </c>
      <c r="N7915">
        <v>2.2651011300000001</v>
      </c>
      <c r="O7915">
        <v>5.5961746290000001</v>
      </c>
      <c r="P7915">
        <v>2.1365254870000001</v>
      </c>
      <c r="Q7915">
        <v>1.2631451039999999</v>
      </c>
    </row>
    <row r="7916" spans="1:17">
      <c r="A7916" t="s">
        <v>19008</v>
      </c>
      <c r="B7916" s="14" t="s">
        <v>2931</v>
      </c>
      <c r="C7916">
        <v>11.62315817</v>
      </c>
      <c r="D7916">
        <v>9.4413686109999997</v>
      </c>
      <c r="E7916">
        <v>8.9744498309999994</v>
      </c>
      <c r="F7916">
        <v>9.1811976790000003</v>
      </c>
      <c r="G7916">
        <v>6.8728033579999996</v>
      </c>
      <c r="H7916">
        <v>17.044112559999999</v>
      </c>
      <c r="I7916">
        <v>19.261680869999999</v>
      </c>
      <c r="J7916">
        <v>46.235770629999998</v>
      </c>
      <c r="K7916">
        <v>13.02232353</v>
      </c>
      <c r="L7916">
        <v>7.3441815220000004</v>
      </c>
      <c r="M7916">
        <v>3.3804837230000002</v>
      </c>
      <c r="N7916">
        <v>15.9779944</v>
      </c>
      <c r="O7916">
        <v>14.432685149999999</v>
      </c>
      <c r="P7916">
        <v>24.7044301</v>
      </c>
      <c r="Q7916">
        <v>12.34838804</v>
      </c>
    </row>
    <row r="7917" spans="1:17">
      <c r="A7917" t="s">
        <v>19009</v>
      </c>
      <c r="B7917" s="14" t="s">
        <v>8455</v>
      </c>
      <c r="C7917">
        <v>4.7468314019999998</v>
      </c>
      <c r="D7917">
        <v>2.382155354</v>
      </c>
      <c r="E7917">
        <v>0.505005276</v>
      </c>
      <c r="F7917">
        <v>0.40878012499999999</v>
      </c>
      <c r="G7917">
        <v>0.60222044299999999</v>
      </c>
      <c r="H7917">
        <v>1.19056016</v>
      </c>
      <c r="I7917">
        <v>1.6952809440000001</v>
      </c>
      <c r="J7917">
        <v>0.884215274</v>
      </c>
      <c r="K7917">
        <v>1.626035844</v>
      </c>
      <c r="L7917">
        <v>4.8356412390000001</v>
      </c>
      <c r="M7917">
        <v>2.0454979510000002</v>
      </c>
      <c r="N7917">
        <v>0.764279021</v>
      </c>
      <c r="O7917">
        <v>3.11129313</v>
      </c>
      <c r="P7917">
        <v>1.162734959</v>
      </c>
      <c r="Q7917">
        <v>1.39848208</v>
      </c>
    </row>
    <row r="7918" spans="1:17">
      <c r="A7918" t="s">
        <v>19009</v>
      </c>
      <c r="B7918" s="14" t="s">
        <v>19010</v>
      </c>
      <c r="C7918">
        <v>3.9591934480000002</v>
      </c>
      <c r="D7918">
        <v>2.8336880299999998</v>
      </c>
      <c r="E7918">
        <v>1.68484061</v>
      </c>
      <c r="F7918">
        <v>1.7825929199999999</v>
      </c>
      <c r="G7918">
        <v>1.472538532</v>
      </c>
      <c r="H7918">
        <v>4.7955769840000002</v>
      </c>
      <c r="I7918">
        <v>4.4413610270000001</v>
      </c>
      <c r="J7918">
        <v>1.0810335950000001</v>
      </c>
      <c r="K7918">
        <v>1.243444894</v>
      </c>
      <c r="L7918">
        <v>1.3470405350000001</v>
      </c>
      <c r="M7918">
        <v>2.338417207</v>
      </c>
      <c r="N7918">
        <v>1.576801041</v>
      </c>
      <c r="O7918">
        <v>2.6982896169999999</v>
      </c>
      <c r="P7918">
        <v>0.95954573899999995</v>
      </c>
      <c r="Q7918">
        <v>3.5591162660000002</v>
      </c>
    </row>
    <row r="7919" spans="1:17">
      <c r="A7919" t="s">
        <v>19011</v>
      </c>
      <c r="B7919" s="14" t="s">
        <v>4687</v>
      </c>
      <c r="C7919">
        <v>11.590493759999999</v>
      </c>
      <c r="D7919">
        <v>0.55819183699999997</v>
      </c>
      <c r="E7919">
        <v>0.589737705</v>
      </c>
      <c r="F7919">
        <v>0.308678917</v>
      </c>
      <c r="G7919">
        <v>0.43510029</v>
      </c>
      <c r="H7919">
        <v>0.193538665</v>
      </c>
      <c r="I7919">
        <v>1.469795132</v>
      </c>
      <c r="J7919">
        <v>2.0123450260000002</v>
      </c>
      <c r="K7919">
        <v>1.143048794</v>
      </c>
      <c r="L7919">
        <v>4.7762232149999999</v>
      </c>
      <c r="M7919">
        <v>2.9019771799999998</v>
      </c>
      <c r="N7919">
        <v>1.335601196</v>
      </c>
      <c r="O7919">
        <v>2.7904825510000002</v>
      </c>
      <c r="P7919">
        <v>0.83166763899999996</v>
      </c>
      <c r="Q7919">
        <v>2.5981561520000001</v>
      </c>
    </row>
    <row r="7920" spans="1:17">
      <c r="A7920" t="s">
        <v>19012</v>
      </c>
      <c r="B7920" s="14" t="s">
        <v>5445</v>
      </c>
      <c r="C7920">
        <v>29.545769849999999</v>
      </c>
      <c r="D7920">
        <v>20.915679350000001</v>
      </c>
      <c r="E7920">
        <v>12.66778161</v>
      </c>
      <c r="F7920">
        <v>20.108777409999998</v>
      </c>
      <c r="G7920">
        <v>10.39580746</v>
      </c>
      <c r="H7920">
        <v>10.664667590000001</v>
      </c>
      <c r="I7920">
        <v>8.4230567159999996</v>
      </c>
      <c r="J7920">
        <v>14.390714559999999</v>
      </c>
      <c r="K7920">
        <v>15.11665122</v>
      </c>
      <c r="L7920">
        <v>14.03663233</v>
      </c>
      <c r="M7920">
        <v>7.2492191300000002</v>
      </c>
      <c r="N7920">
        <v>12.788652539999999</v>
      </c>
      <c r="O7920">
        <v>18.205834679999999</v>
      </c>
      <c r="P7920">
        <v>33.662631259999998</v>
      </c>
      <c r="Q7920">
        <v>17.256471449999999</v>
      </c>
    </row>
    <row r="7921" spans="1:17">
      <c r="A7921" t="s">
        <v>19013</v>
      </c>
      <c r="B7921" s="14" t="s">
        <v>6203</v>
      </c>
      <c r="C7921">
        <v>5.0875252470000003</v>
      </c>
      <c r="D7921">
        <v>27.29438493</v>
      </c>
      <c r="E7921">
        <v>24.45042415</v>
      </c>
      <c r="F7921">
        <v>40.888282009999998</v>
      </c>
      <c r="G7921">
        <v>14.476488120000001</v>
      </c>
      <c r="H7921">
        <v>10.61897003</v>
      </c>
      <c r="I7921">
        <v>19.354533109999998</v>
      </c>
      <c r="J7921">
        <v>101.789541</v>
      </c>
      <c r="K7921">
        <v>21.47401138</v>
      </c>
      <c r="L7921">
        <v>9.2244808079999991</v>
      </c>
      <c r="M7921">
        <v>2.5475846799999999</v>
      </c>
      <c r="N7921">
        <v>34.0569238</v>
      </c>
      <c r="O7921">
        <v>3.1846176599999998</v>
      </c>
      <c r="P7921">
        <v>45.000925680000002</v>
      </c>
      <c r="Q7921">
        <v>13.07696848</v>
      </c>
    </row>
    <row r="7922" spans="1:17">
      <c r="A7922" t="s">
        <v>19014</v>
      </c>
      <c r="B7922" s="14" t="s">
        <v>5186</v>
      </c>
      <c r="C7922">
        <v>24.270643379999999</v>
      </c>
      <c r="D7922">
        <v>0.82719387099999997</v>
      </c>
      <c r="E7922">
        <v>0.59586969700000003</v>
      </c>
      <c r="F7922">
        <v>0.25413137600000002</v>
      </c>
      <c r="G7922">
        <v>0.58030419300000002</v>
      </c>
      <c r="H7922">
        <v>0.86042461000000003</v>
      </c>
      <c r="I7922">
        <v>7.0788709020000002</v>
      </c>
      <c r="J7922">
        <v>2.0354206549999998</v>
      </c>
      <c r="K7922">
        <v>4.2347580789999997</v>
      </c>
      <c r="L7922">
        <v>6.3701689549999996</v>
      </c>
      <c r="M7922">
        <v>1.433496262</v>
      </c>
      <c r="N7922">
        <v>1.1046976040000001</v>
      </c>
      <c r="O7922">
        <v>5.3758419269999997</v>
      </c>
      <c r="P7922">
        <v>0.78429416600000001</v>
      </c>
      <c r="Q7922">
        <v>2.8235176169999998</v>
      </c>
    </row>
    <row r="7923" spans="1:17">
      <c r="A7923" t="s">
        <v>19015</v>
      </c>
      <c r="B7923" s="14" t="s">
        <v>4606</v>
      </c>
      <c r="C7923">
        <v>10.305688569999999</v>
      </c>
      <c r="D7923">
        <v>1.8860020260000001</v>
      </c>
      <c r="E7923">
        <v>1.68432501</v>
      </c>
      <c r="F7923">
        <v>1.4841272379999999</v>
      </c>
      <c r="G7923">
        <v>1.5990604429999999</v>
      </c>
      <c r="H7923">
        <v>2.5239121880000002</v>
      </c>
      <c r="I7923">
        <v>5.2274738970000003</v>
      </c>
      <c r="J7923">
        <v>4.2601827659999998</v>
      </c>
      <c r="K7923">
        <v>2.913513558</v>
      </c>
      <c r="L7923">
        <v>5.3792537840000003</v>
      </c>
      <c r="M7923">
        <v>1.7201955149999999</v>
      </c>
      <c r="N7923">
        <v>2.5408044890000001</v>
      </c>
      <c r="O7923">
        <v>3.9698525</v>
      </c>
      <c r="P7923">
        <v>1.568588332</v>
      </c>
      <c r="Q7923">
        <v>3.2855477720000001</v>
      </c>
    </row>
    <row r="7924" spans="1:17">
      <c r="A7924" t="s">
        <v>19016</v>
      </c>
      <c r="B7924" s="14" t="s">
        <v>4500</v>
      </c>
      <c r="C7924">
        <v>36.381733349999998</v>
      </c>
      <c r="D7924">
        <v>18.58054332</v>
      </c>
      <c r="E7924">
        <v>19.707431840000002</v>
      </c>
      <c r="F7924">
        <v>17.881073300000001</v>
      </c>
      <c r="G7924">
        <v>19.230993909999999</v>
      </c>
      <c r="H7924">
        <v>35.518119570000003</v>
      </c>
      <c r="I7924">
        <v>13.770309940000001</v>
      </c>
      <c r="J7924">
        <v>26.018024520000001</v>
      </c>
      <c r="K7924">
        <v>12.850881729999999</v>
      </c>
      <c r="L7924">
        <v>18.601039320000002</v>
      </c>
      <c r="M7924">
        <v>7.4634351470000002</v>
      </c>
      <c r="N7924">
        <v>23.10894407</v>
      </c>
      <c r="O7924">
        <v>12.61046651</v>
      </c>
      <c r="P7924">
        <v>21.16697611</v>
      </c>
      <c r="Q7924">
        <v>22.337153919999999</v>
      </c>
    </row>
    <row r="7925" spans="1:17">
      <c r="A7925" t="s">
        <v>19017</v>
      </c>
      <c r="B7925" s="14" t="s">
        <v>8682</v>
      </c>
      <c r="C7925">
        <v>5.5640254310000001</v>
      </c>
      <c r="D7925">
        <v>11.64139159</v>
      </c>
      <c r="E7925">
        <v>12.11513704</v>
      </c>
      <c r="F7925">
        <v>10.569552209999999</v>
      </c>
      <c r="G7925">
        <v>12.746653800000001</v>
      </c>
      <c r="H7925">
        <v>2.3268388870000001</v>
      </c>
      <c r="I7925">
        <v>18.21170781</v>
      </c>
      <c r="J7925">
        <v>23.245320199999998</v>
      </c>
      <c r="K7925">
        <v>27.709213930000001</v>
      </c>
      <c r="L7925">
        <v>22.031545090000002</v>
      </c>
      <c r="M7925">
        <v>2.3734234519999999</v>
      </c>
      <c r="N7925">
        <v>8.7336433380000003</v>
      </c>
      <c r="O7925">
        <v>5.4773663490000004</v>
      </c>
      <c r="P7925">
        <v>6.3814306160000003</v>
      </c>
      <c r="Q7925">
        <v>6.6298099549999998</v>
      </c>
    </row>
    <row r="7926" spans="1:17">
      <c r="A7926" t="s">
        <v>19018</v>
      </c>
      <c r="B7926" s="14" t="s">
        <v>6508</v>
      </c>
      <c r="C7926">
        <v>9.0763589450000008</v>
      </c>
      <c r="D7926">
        <v>6.7502655880000004</v>
      </c>
      <c r="E7926">
        <v>6.8282738460000001</v>
      </c>
      <c r="F7926">
        <v>9.9278795950000003</v>
      </c>
      <c r="G7926">
        <v>5.4856105770000001</v>
      </c>
      <c r="H7926">
        <v>4.7307594829999999</v>
      </c>
      <c r="I7926">
        <v>21.272515689999999</v>
      </c>
      <c r="J7926">
        <v>48.038112169999998</v>
      </c>
      <c r="K7926">
        <v>8.8231882610000003</v>
      </c>
      <c r="L7926">
        <v>10.650652859999999</v>
      </c>
      <c r="M7926">
        <v>4.3556232589999997</v>
      </c>
      <c r="N7926">
        <v>8.1516971530000006</v>
      </c>
      <c r="O7926">
        <v>7.8978979459999996</v>
      </c>
      <c r="P7926">
        <v>9.4349233829999992</v>
      </c>
      <c r="Q7926">
        <v>6.6850516999999998</v>
      </c>
    </row>
    <row r="7927" spans="1:17">
      <c r="A7927" t="s">
        <v>19019</v>
      </c>
      <c r="B7927" s="14" t="s">
        <v>2989</v>
      </c>
      <c r="C7927">
        <v>6.660876322</v>
      </c>
      <c r="D7927">
        <v>5.9024285240000003</v>
      </c>
      <c r="E7927">
        <v>7.0219428590000001</v>
      </c>
      <c r="F7927">
        <v>7.5831014110000003</v>
      </c>
      <c r="G7927">
        <v>8.2605895349999994</v>
      </c>
      <c r="H7927">
        <v>1.860468462</v>
      </c>
      <c r="I7927">
        <v>7.9475615790000003</v>
      </c>
      <c r="J7927">
        <v>8.6743095760000006</v>
      </c>
      <c r="K7927">
        <v>4.395206977</v>
      </c>
      <c r="L7927">
        <v>4.2087257249999999</v>
      </c>
      <c r="M7927">
        <v>1.1623510749999999</v>
      </c>
      <c r="N7927">
        <v>7.6138285720000001</v>
      </c>
      <c r="O7927">
        <v>4.0236958070000002</v>
      </c>
      <c r="P7927">
        <v>7.0862472900000002</v>
      </c>
      <c r="Q7927">
        <v>4.5789010030000004</v>
      </c>
    </row>
    <row r="7928" spans="1:17">
      <c r="A7928" t="s">
        <v>19019</v>
      </c>
      <c r="B7928" s="14" t="s">
        <v>19020</v>
      </c>
      <c r="C7928">
        <v>3.0026097960000002</v>
      </c>
      <c r="D7928">
        <v>4.4004123169999998</v>
      </c>
      <c r="E7928">
        <v>3.4155642049999999</v>
      </c>
      <c r="F7928">
        <v>3.0810728890000001</v>
      </c>
      <c r="G7928">
        <v>2.59247256</v>
      </c>
      <c r="H7928">
        <v>2.2176305420000002</v>
      </c>
      <c r="I7928">
        <v>1.684140255</v>
      </c>
      <c r="J7928">
        <v>5.6217892789999997</v>
      </c>
      <c r="K7928">
        <v>2.7242662929999999</v>
      </c>
      <c r="L7928">
        <v>2.1891023070000002</v>
      </c>
      <c r="M7928">
        <v>0.44335762499999998</v>
      </c>
      <c r="N7928">
        <v>2.2492973630000002</v>
      </c>
      <c r="O7928">
        <v>3.0695308059999999</v>
      </c>
      <c r="P7928">
        <v>3.3266705569999999</v>
      </c>
      <c r="Q7928">
        <v>4.4457338599999998</v>
      </c>
    </row>
    <row r="7929" spans="1:17">
      <c r="A7929" t="s">
        <v>19021</v>
      </c>
      <c r="B7929" s="14" t="s">
        <v>5560</v>
      </c>
      <c r="C7929">
        <v>2.8778699090000002</v>
      </c>
      <c r="D7929">
        <v>0.79693068099999997</v>
      </c>
      <c r="E7929">
        <v>1.2246817839999999</v>
      </c>
      <c r="F7929">
        <v>0.78346843799999999</v>
      </c>
      <c r="G7929">
        <v>1.1181471039999999</v>
      </c>
      <c r="H7929">
        <v>0.55263043999999995</v>
      </c>
      <c r="I7929">
        <v>1.049213511</v>
      </c>
      <c r="J7929">
        <v>2.0065576279999999</v>
      </c>
      <c r="K7929">
        <v>0.97915869700000002</v>
      </c>
      <c r="L7929">
        <v>2.273005183</v>
      </c>
      <c r="M7929">
        <v>1.3810512770000001</v>
      </c>
      <c r="N7929">
        <v>1.507732603</v>
      </c>
      <c r="O7929">
        <v>2.3903837459999999</v>
      </c>
      <c r="P7929">
        <v>1.4032580290000001</v>
      </c>
      <c r="Q7929">
        <v>0.49458512599999999</v>
      </c>
    </row>
    <row r="7930" spans="1:17">
      <c r="A7930" t="s">
        <v>19022</v>
      </c>
      <c r="B7930" s="14" t="s">
        <v>19023</v>
      </c>
      <c r="C7930">
        <v>11.56209544</v>
      </c>
      <c r="D7930">
        <v>0.72244369200000003</v>
      </c>
      <c r="E7930">
        <v>0.66234360299999995</v>
      </c>
      <c r="F7930">
        <v>0.80709060200000005</v>
      </c>
      <c r="G7930">
        <v>0.71671293999999997</v>
      </c>
      <c r="H7930">
        <v>0.113858533</v>
      </c>
      <c r="I7930">
        <v>1.297017707</v>
      </c>
      <c r="J7930">
        <v>0.71407418600000006</v>
      </c>
      <c r="K7930">
        <v>2.555325377</v>
      </c>
      <c r="L7930">
        <v>6.556306406</v>
      </c>
      <c r="M7930">
        <v>5.6907640559999999</v>
      </c>
      <c r="N7930">
        <v>1.498373341</v>
      </c>
      <c r="O7930">
        <v>10.17814989</v>
      </c>
      <c r="P7930">
        <v>0.53374793200000004</v>
      </c>
      <c r="Q7930">
        <v>1.222793376</v>
      </c>
    </row>
    <row r="7931" spans="1:17">
      <c r="A7931" t="s">
        <v>19024</v>
      </c>
      <c r="B7931" s="14" t="s">
        <v>7943</v>
      </c>
      <c r="C7931">
        <v>0</v>
      </c>
      <c r="D7931">
        <v>0.85236933699999995</v>
      </c>
      <c r="E7931">
        <v>2.1831283969999999</v>
      </c>
      <c r="F7931">
        <v>0.87288603200000003</v>
      </c>
      <c r="G7931">
        <v>1.99321875</v>
      </c>
      <c r="H7931">
        <v>0</v>
      </c>
      <c r="I7931">
        <v>7.4813485120000003</v>
      </c>
      <c r="J7931">
        <v>8.6170943199999996</v>
      </c>
      <c r="K7931">
        <v>5.8181893599999999</v>
      </c>
      <c r="L7931">
        <v>2.4311272819999998</v>
      </c>
      <c r="M7931">
        <v>4.9237480309999997</v>
      </c>
      <c r="N7931">
        <v>4.7429951460000002</v>
      </c>
      <c r="O7931">
        <v>0</v>
      </c>
      <c r="P7931">
        <v>3.2711399540000001</v>
      </c>
      <c r="Q7931">
        <v>2.6449552380000001</v>
      </c>
    </row>
    <row r="7932" spans="1:17">
      <c r="A7932" t="e">
        <v>#N/A</v>
      </c>
      <c r="B7932" s="14" t="s">
        <v>19025</v>
      </c>
      <c r="C7932">
        <v>2.949816657</v>
      </c>
      <c r="D7932">
        <v>0.65348315800000001</v>
      </c>
      <c r="E7932">
        <v>0.62764941399999996</v>
      </c>
      <c r="F7932">
        <v>0</v>
      </c>
      <c r="G7932">
        <v>0.50937812500000001</v>
      </c>
      <c r="H7932">
        <v>4.53156961</v>
      </c>
      <c r="I7932">
        <v>4.3017753939999999</v>
      </c>
      <c r="J7932">
        <v>0.747898752</v>
      </c>
      <c r="K7932">
        <v>0</v>
      </c>
      <c r="L7932">
        <v>0</v>
      </c>
      <c r="M7932">
        <v>0</v>
      </c>
      <c r="N7932">
        <v>0.36362962799999998</v>
      </c>
      <c r="O7932">
        <v>0</v>
      </c>
      <c r="P7932">
        <v>1.770263975</v>
      </c>
      <c r="Q7932">
        <v>2.0277990159999999</v>
      </c>
    </row>
    <row r="7933" spans="1:17">
      <c r="A7933" t="s">
        <v>19026</v>
      </c>
      <c r="B7933" s="14" t="s">
        <v>5210</v>
      </c>
      <c r="C7933">
        <v>3.2081339350000002</v>
      </c>
      <c r="D7933">
        <v>4.2319495470000001</v>
      </c>
      <c r="E7933">
        <v>1.4272818599999999</v>
      </c>
      <c r="F7933">
        <v>1.826156484</v>
      </c>
      <c r="G7933">
        <v>1.460505076</v>
      </c>
      <c r="H7933">
        <v>2.9682420999999999</v>
      </c>
      <c r="I7933">
        <v>0.42531677600000001</v>
      </c>
      <c r="J7933">
        <v>2.6435263099999999</v>
      </c>
      <c r="K7933">
        <v>2.8445850949999998</v>
      </c>
      <c r="L7933">
        <v>3.3170465459999998</v>
      </c>
      <c r="M7933">
        <v>1.1196658660000001</v>
      </c>
      <c r="N7933">
        <v>1.7077238880000001</v>
      </c>
      <c r="O7933">
        <v>2.906949725</v>
      </c>
      <c r="P7933">
        <v>2.3847306019999999</v>
      </c>
      <c r="Q7933">
        <v>1.804397429</v>
      </c>
    </row>
    <row r="7934" spans="1:17">
      <c r="A7934" t="s">
        <v>19027</v>
      </c>
      <c r="B7934" s="14" t="s">
        <v>7055</v>
      </c>
      <c r="C7934">
        <v>1.81129093</v>
      </c>
      <c r="D7934">
        <v>1.0700309020000001</v>
      </c>
      <c r="E7934">
        <v>0.32116563599999998</v>
      </c>
      <c r="F7934">
        <v>0.49310403899999999</v>
      </c>
      <c r="G7934">
        <v>0.41703472200000002</v>
      </c>
      <c r="H7934">
        <v>0.23187856200000001</v>
      </c>
      <c r="I7934">
        <v>0</v>
      </c>
      <c r="J7934">
        <v>0.15307869199999999</v>
      </c>
      <c r="K7934">
        <v>1.9172805289999999</v>
      </c>
      <c r="L7934">
        <v>1.1444780480000001</v>
      </c>
      <c r="M7934">
        <v>0</v>
      </c>
      <c r="N7934">
        <v>0</v>
      </c>
      <c r="O7934">
        <v>0</v>
      </c>
      <c r="P7934">
        <v>0.54350209800000004</v>
      </c>
      <c r="Q7934">
        <v>0.415046582</v>
      </c>
    </row>
    <row r="7935" spans="1:17">
      <c r="A7935" t="s">
        <v>19028</v>
      </c>
      <c r="B7935" s="14" t="s">
        <v>7998</v>
      </c>
      <c r="C7935">
        <v>6.1454513689999999</v>
      </c>
      <c r="D7935">
        <v>7.6239701770000003</v>
      </c>
      <c r="E7935">
        <v>7.584097087</v>
      </c>
      <c r="F7935">
        <v>9.2016735870000002</v>
      </c>
      <c r="G7935">
        <v>3.8203359379999999</v>
      </c>
      <c r="H7935">
        <v>0.472038501</v>
      </c>
      <c r="I7935">
        <v>5.3772192429999999</v>
      </c>
      <c r="J7935">
        <v>5.9208651220000004</v>
      </c>
      <c r="K7935">
        <v>13.38183553</v>
      </c>
      <c r="L7935">
        <v>10.872541460000001</v>
      </c>
      <c r="M7935">
        <v>7.0778877949999996</v>
      </c>
      <c r="N7935">
        <v>2.1211728289999998</v>
      </c>
      <c r="O7935">
        <v>5.444762978</v>
      </c>
      <c r="P7935">
        <v>6.2696849109999997</v>
      </c>
      <c r="Q7935">
        <v>10.138995080000001</v>
      </c>
    </row>
    <row r="7936" spans="1:17">
      <c r="A7936" t="e">
        <v>#N/A</v>
      </c>
      <c r="B7936" s="14" t="s">
        <v>19029</v>
      </c>
      <c r="C7936">
        <v>8.8461243609999993</v>
      </c>
      <c r="D7936">
        <v>6.1885665469999998</v>
      </c>
      <c r="E7936">
        <v>3.9130792109999999</v>
      </c>
      <c r="F7936">
        <v>5.703773891</v>
      </c>
      <c r="G7936">
        <v>4.9042719139999997</v>
      </c>
      <c r="H7936">
        <v>15.55651574</v>
      </c>
      <c r="I7936">
        <v>12.22150394</v>
      </c>
      <c r="J7936">
        <v>6.4924694389999997</v>
      </c>
      <c r="K7936">
        <v>12.88397694</v>
      </c>
      <c r="L7936">
        <v>10.296431589999999</v>
      </c>
      <c r="M7936">
        <v>8.0434170209999998</v>
      </c>
      <c r="N7936">
        <v>4.1323412050000004</v>
      </c>
      <c r="O7936">
        <v>20.62503225</v>
      </c>
      <c r="P7936">
        <v>6.985258075</v>
      </c>
      <c r="Q7936">
        <v>13.12239724</v>
      </c>
    </row>
    <row r="7937" spans="1:17">
      <c r="A7937" t="s">
        <v>19030</v>
      </c>
      <c r="B7937" s="14" t="s">
        <v>19031</v>
      </c>
      <c r="C7937">
        <v>11.990261950000001</v>
      </c>
      <c r="D7937">
        <v>7.2165226440000003</v>
      </c>
      <c r="E7937">
        <v>10.9161328</v>
      </c>
      <c r="F7937">
        <v>8.8538274569999995</v>
      </c>
      <c r="G7937">
        <v>6.1931584979999998</v>
      </c>
      <c r="H7937">
        <v>14.9965613</v>
      </c>
      <c r="I7937">
        <v>11.450769040000001</v>
      </c>
      <c r="J7937">
        <v>8.0304955959999997</v>
      </c>
      <c r="K7937">
        <v>12.13029695</v>
      </c>
      <c r="L7937">
        <v>15.35341414</v>
      </c>
      <c r="M7937">
        <v>10.18401122</v>
      </c>
      <c r="N7937">
        <v>8.0312442999999991</v>
      </c>
      <c r="O7937">
        <v>8.8134652520000003</v>
      </c>
      <c r="P7937">
        <v>8.8513198749999997</v>
      </c>
      <c r="Q7937">
        <v>16.047330339999998</v>
      </c>
    </row>
    <row r="7938" spans="1:17">
      <c r="A7938" t="s">
        <v>19032</v>
      </c>
      <c r="B7938" s="14" t="s">
        <v>9361</v>
      </c>
      <c r="C7938">
        <v>6.1580515489999996</v>
      </c>
      <c r="D7938">
        <v>3.467378794</v>
      </c>
      <c r="E7938">
        <v>3.1392219840000002</v>
      </c>
      <c r="F7938">
        <v>3.911744251</v>
      </c>
      <c r="G7938">
        <v>2.171067995</v>
      </c>
      <c r="H7938">
        <v>4.8778778190000001</v>
      </c>
      <c r="I7938">
        <v>4.6772953959999999</v>
      </c>
      <c r="J7938">
        <v>4.4725228269999997</v>
      </c>
      <c r="K7938">
        <v>5.3543970679999999</v>
      </c>
      <c r="L7938">
        <v>4.4584512969999999</v>
      </c>
      <c r="M7938">
        <v>2.2163749290000001</v>
      </c>
      <c r="N7938">
        <v>2.4038640830000002</v>
      </c>
      <c r="O7938">
        <v>3.267872654</v>
      </c>
      <c r="P7938">
        <v>10.47089968</v>
      </c>
      <c r="Q7938">
        <v>5.3797463790000002</v>
      </c>
    </row>
    <row r="7939" spans="1:17">
      <c r="A7939" t="e">
        <v>#N/A</v>
      </c>
      <c r="B7939" s="14" t="s">
        <v>19033</v>
      </c>
      <c r="C7939">
        <v>2.0343563150000001</v>
      </c>
      <c r="D7939">
        <v>0.90135608</v>
      </c>
      <c r="E7939">
        <v>0</v>
      </c>
      <c r="F7939">
        <v>0.55383113799999995</v>
      </c>
      <c r="G7939">
        <v>1.053885776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0.61043585300000003</v>
      </c>
      <c r="Q7939">
        <v>0</v>
      </c>
    </row>
    <row r="7940" spans="1:17">
      <c r="A7940" t="e">
        <v>#N/A</v>
      </c>
      <c r="B7940" s="14" t="s">
        <v>19034</v>
      </c>
      <c r="C7940">
        <v>0</v>
      </c>
      <c r="D7940">
        <v>0.219922217</v>
      </c>
      <c r="E7940">
        <v>0.21122816799999999</v>
      </c>
      <c r="F7940">
        <v>0</v>
      </c>
      <c r="G7940">
        <v>0.342850661</v>
      </c>
      <c r="H7940">
        <v>0.381261866</v>
      </c>
      <c r="I7940">
        <v>0</v>
      </c>
      <c r="J7940">
        <v>0.50339339100000002</v>
      </c>
      <c r="K7940">
        <v>0.45035023400000002</v>
      </c>
      <c r="L7940">
        <v>1.8817860209999999</v>
      </c>
      <c r="M7940">
        <v>0</v>
      </c>
      <c r="N7940">
        <v>0.24475071100000001</v>
      </c>
      <c r="O7940">
        <v>1.0994232939999999</v>
      </c>
      <c r="P7940">
        <v>0.297880957</v>
      </c>
      <c r="Q7940">
        <v>0</v>
      </c>
    </row>
    <row r="7941" spans="1:17">
      <c r="A7941" t="e">
        <v>#N/A</v>
      </c>
      <c r="B7941" s="14" t="s">
        <v>19035</v>
      </c>
      <c r="C7941">
        <v>0</v>
      </c>
      <c r="D7941">
        <v>2.6463367560000002</v>
      </c>
      <c r="E7941">
        <v>2.723272251</v>
      </c>
      <c r="F7941">
        <v>3.9489075530000002</v>
      </c>
      <c r="G7941">
        <v>1.4734077999999999</v>
      </c>
      <c r="H7941">
        <v>3.2769614950000001</v>
      </c>
      <c r="I7941">
        <v>2.4886303930000002</v>
      </c>
      <c r="J7941">
        <v>1.298006099</v>
      </c>
      <c r="K7941">
        <v>2.3224673230000001</v>
      </c>
      <c r="L7941">
        <v>3.234805723</v>
      </c>
      <c r="M7941">
        <v>3.2757166660000001</v>
      </c>
      <c r="N7941">
        <v>2.103642475</v>
      </c>
      <c r="O7941">
        <v>3.7798354559999998</v>
      </c>
      <c r="P7941">
        <v>7.4248674980000002</v>
      </c>
      <c r="Q7941">
        <v>8.2117480799999996</v>
      </c>
    </row>
    <row r="7942" spans="1:17">
      <c r="A7942" t="s">
        <v>19036</v>
      </c>
      <c r="B7942" s="14" t="s">
        <v>1614</v>
      </c>
      <c r="C7942">
        <v>2.6464231460000001</v>
      </c>
      <c r="D7942">
        <v>0.64489847099999997</v>
      </c>
      <c r="E7942">
        <v>0.39416624500000003</v>
      </c>
      <c r="F7942">
        <v>0.32420682099999998</v>
      </c>
      <c r="G7942">
        <v>0.31989142100000001</v>
      </c>
      <c r="H7942">
        <v>0.35573039200000001</v>
      </c>
      <c r="I7942">
        <v>1.157799209</v>
      </c>
      <c r="J7942">
        <v>0.77162255099999999</v>
      </c>
      <c r="K7942">
        <v>1.020466791</v>
      </c>
      <c r="L7942">
        <v>1.7557708729999999</v>
      </c>
      <c r="M7942">
        <v>1.0159864569999999</v>
      </c>
      <c r="N7942">
        <v>0.848197274</v>
      </c>
      <c r="O7942">
        <v>1.465428036</v>
      </c>
      <c r="P7942">
        <v>0.57571865899999997</v>
      </c>
      <c r="Q7942">
        <v>0.45480913499999998</v>
      </c>
    </row>
    <row r="7943" spans="1:17">
      <c r="A7943" t="s">
        <v>19037</v>
      </c>
      <c r="B7943" s="14" t="s">
        <v>3850</v>
      </c>
      <c r="C7943">
        <v>33.52559153</v>
      </c>
      <c r="D7943">
        <v>3.765457879</v>
      </c>
      <c r="E7943">
        <v>4.4396887310000004</v>
      </c>
      <c r="F7943">
        <v>1.89879347</v>
      </c>
      <c r="G7943">
        <v>4.1293895120000004</v>
      </c>
      <c r="H7943">
        <v>4.682064542</v>
      </c>
      <c r="I7943">
        <v>12.308230480000001</v>
      </c>
      <c r="J7943">
        <v>10.238761520000001</v>
      </c>
      <c r="K7943">
        <v>16.9105682</v>
      </c>
      <c r="L7943">
        <v>18.368823939999999</v>
      </c>
      <c r="M7943">
        <v>12.37575612</v>
      </c>
      <c r="N7943">
        <v>7.066160751</v>
      </c>
      <c r="O7943">
        <v>20.641570909999999</v>
      </c>
      <c r="P7943">
        <v>5.8916676429999999</v>
      </c>
      <c r="Q7943">
        <v>8.1388243199999994</v>
      </c>
    </row>
    <row r="7944" spans="1:17">
      <c r="A7944" t="s">
        <v>19038</v>
      </c>
      <c r="B7944" s="14" t="s">
        <v>6552</v>
      </c>
      <c r="C7944">
        <v>2.238343263</v>
      </c>
      <c r="D7944">
        <v>5.2066137790000004</v>
      </c>
      <c r="E7944">
        <v>3.3338559659999998</v>
      </c>
      <c r="F7944">
        <v>3.3515038760000002</v>
      </c>
      <c r="G7944">
        <v>3.8651998650000001</v>
      </c>
      <c r="H7944">
        <v>0</v>
      </c>
      <c r="I7944">
        <v>8.1605495290000007</v>
      </c>
      <c r="J7944">
        <v>4.1144565499999999</v>
      </c>
      <c r="K7944">
        <v>3.0462715020000002</v>
      </c>
      <c r="L7944">
        <v>3.53578584</v>
      </c>
      <c r="M7944">
        <v>2.148301987</v>
      </c>
      <c r="N7944">
        <v>1.379624604</v>
      </c>
      <c r="O7944">
        <v>1.239458239</v>
      </c>
      <c r="P7944">
        <v>3.8619579939999999</v>
      </c>
      <c r="Q7944">
        <v>1.53870928</v>
      </c>
    </row>
    <row r="7945" spans="1:17">
      <c r="A7945" t="s">
        <v>19039</v>
      </c>
      <c r="B7945" s="14" t="s">
        <v>6545</v>
      </c>
      <c r="C7945">
        <v>3.0393695090000001</v>
      </c>
      <c r="D7945">
        <v>3.6191063579999998</v>
      </c>
      <c r="E7945">
        <v>3.7589675119999999</v>
      </c>
      <c r="F7945">
        <v>5.0680389379999999</v>
      </c>
      <c r="G7945">
        <v>2.4930005749999999</v>
      </c>
      <c r="H7945">
        <v>1.0213749350000001</v>
      </c>
      <c r="I7945">
        <v>10.52688367</v>
      </c>
      <c r="J7945">
        <v>15.60473202</v>
      </c>
      <c r="K7945">
        <v>10.8581223</v>
      </c>
      <c r="L7945">
        <v>8.4019639599999998</v>
      </c>
      <c r="M7945">
        <v>2.1878291619999999</v>
      </c>
      <c r="N7945">
        <v>5.479533859</v>
      </c>
      <c r="O7945">
        <v>3.7867900749999999</v>
      </c>
      <c r="P7945">
        <v>11.34304378</v>
      </c>
      <c r="Q7945">
        <v>4.9622312620000004</v>
      </c>
    </row>
    <row r="7946" spans="1:17">
      <c r="A7946" t="s">
        <v>19040</v>
      </c>
      <c r="B7946" s="14" t="s">
        <v>19041</v>
      </c>
      <c r="C7946">
        <v>3.2517663940000001</v>
      </c>
      <c r="D7946">
        <v>10.805627019999999</v>
      </c>
      <c r="E7946">
        <v>3.1135364640000001</v>
      </c>
      <c r="F7946">
        <v>9.7378340960000003</v>
      </c>
      <c r="G7946">
        <v>5.6151919289999999</v>
      </c>
      <c r="H7946">
        <v>11.239719900000001</v>
      </c>
      <c r="I7946">
        <v>0</v>
      </c>
      <c r="J7946">
        <v>5.3589595640000001</v>
      </c>
      <c r="K7946">
        <v>7.375814858</v>
      </c>
      <c r="L7946">
        <v>10.273267519999999</v>
      </c>
      <c r="M7946">
        <v>0</v>
      </c>
      <c r="N7946">
        <v>1.6034062330000001</v>
      </c>
      <c r="O7946">
        <v>0</v>
      </c>
      <c r="P7946">
        <v>0.97573604899999999</v>
      </c>
      <c r="Q7946">
        <v>4.4707379869999997</v>
      </c>
    </row>
    <row r="7947" spans="1:17">
      <c r="A7947" t="s">
        <v>19042</v>
      </c>
      <c r="B7947" s="14" t="s">
        <v>3901</v>
      </c>
      <c r="C7947">
        <v>42.445971239999999</v>
      </c>
      <c r="D7947">
        <v>337.40907920000001</v>
      </c>
      <c r="E7947">
        <v>338.20209419999998</v>
      </c>
      <c r="F7947">
        <v>420.21050229999997</v>
      </c>
      <c r="G7947">
        <v>350.26983330000002</v>
      </c>
      <c r="H7947">
        <v>574.19973330000005</v>
      </c>
      <c r="I7947">
        <v>321.87891339999999</v>
      </c>
      <c r="J7947">
        <v>501.43581760000001</v>
      </c>
      <c r="K7947">
        <v>377.86290600000001</v>
      </c>
      <c r="L7947">
        <v>209.1945341</v>
      </c>
      <c r="M7947">
        <v>55.596081159999997</v>
      </c>
      <c r="N7947">
        <v>114.9896255</v>
      </c>
      <c r="O7947">
        <v>40.924602989999997</v>
      </c>
      <c r="P7947">
        <v>248.28647939999999</v>
      </c>
      <c r="Q7947">
        <v>314.1004279</v>
      </c>
    </row>
    <row r="7948" spans="1:17">
      <c r="A7948" t="s">
        <v>19043</v>
      </c>
      <c r="B7948" s="14" t="s">
        <v>5226</v>
      </c>
      <c r="C7948">
        <v>21.08961446</v>
      </c>
      <c r="D7948">
        <v>4.379034828</v>
      </c>
      <c r="E7948">
        <v>3.830671691</v>
      </c>
      <c r="F7948">
        <v>4.1410210369999998</v>
      </c>
      <c r="G7948">
        <v>3.8194295710000001</v>
      </c>
      <c r="H7948">
        <v>4.2332278390000004</v>
      </c>
      <c r="I7948">
        <v>8.0371248469999994</v>
      </c>
      <c r="J7948">
        <v>8.4770730459999992</v>
      </c>
      <c r="K7948">
        <v>10.434021939999999</v>
      </c>
      <c r="L7948">
        <v>10.44692596</v>
      </c>
      <c r="M7948">
        <v>9.3095634490000005</v>
      </c>
      <c r="N7948">
        <v>5.5075006990000004</v>
      </c>
      <c r="O7948">
        <v>11.47469265</v>
      </c>
      <c r="P7948">
        <v>5.512387822</v>
      </c>
      <c r="Q7948">
        <v>5.7586605500000001</v>
      </c>
    </row>
    <row r="7949" spans="1:17">
      <c r="A7949" t="s">
        <v>19044</v>
      </c>
      <c r="B7949" s="14" t="s">
        <v>8978</v>
      </c>
      <c r="C7949">
        <v>5.4200695559999996</v>
      </c>
      <c r="D7949">
        <v>1.200726886</v>
      </c>
      <c r="E7949">
        <v>1.33926886</v>
      </c>
      <c r="F7949">
        <v>1.1899631770000001</v>
      </c>
      <c r="G7949">
        <v>1.086903366</v>
      </c>
      <c r="H7949">
        <v>0.67148575899999996</v>
      </c>
      <c r="I7949">
        <v>2.039791889</v>
      </c>
      <c r="J7949">
        <v>1.2190559679999999</v>
      </c>
      <c r="K7949">
        <v>2.2208634749999998</v>
      </c>
      <c r="L7949">
        <v>2.2094919129999999</v>
      </c>
      <c r="M7949">
        <v>4.02738408</v>
      </c>
      <c r="N7949">
        <v>2.3061692740000002</v>
      </c>
      <c r="O7949">
        <v>4.4535487180000004</v>
      </c>
      <c r="P7949">
        <v>1.1804258089999999</v>
      </c>
      <c r="Q7949">
        <v>4.5672695860000001</v>
      </c>
    </row>
    <row r="7950" spans="1:17">
      <c r="A7950" t="s">
        <v>19045</v>
      </c>
      <c r="B7950" s="14" t="s">
        <v>6918</v>
      </c>
      <c r="C7950">
        <v>9.5546760620000004</v>
      </c>
      <c r="D7950">
        <v>59.267058650000003</v>
      </c>
      <c r="E7950">
        <v>52.406305830000001</v>
      </c>
      <c r="F7950">
        <v>43.641608890000001</v>
      </c>
      <c r="G7950">
        <v>38.497986830000002</v>
      </c>
      <c r="H7950">
        <v>6.5235963540000004</v>
      </c>
      <c r="I7950">
        <v>168.7534512</v>
      </c>
      <c r="J7950">
        <v>275.49206220000002</v>
      </c>
      <c r="K7950">
        <v>153.633104</v>
      </c>
      <c r="L7950">
        <v>73.117142549999997</v>
      </c>
      <c r="M7950">
        <v>18.34064498</v>
      </c>
      <c r="N7950">
        <v>61.508559169999998</v>
      </c>
      <c r="O7950">
        <v>7.0543972769999996</v>
      </c>
      <c r="P7950">
        <v>100.3452973</v>
      </c>
      <c r="Q7950">
        <v>32.111161789999997</v>
      </c>
    </row>
    <row r="7951" spans="1:17">
      <c r="A7951" t="s">
        <v>19046</v>
      </c>
      <c r="B7951" s="14" t="s">
        <v>4876</v>
      </c>
      <c r="C7951">
        <v>9.2922165270000008</v>
      </c>
      <c r="D7951">
        <v>2.1367093860000002</v>
      </c>
      <c r="E7951">
        <v>1.5767211139999999</v>
      </c>
      <c r="F7951">
        <v>0.84857151900000005</v>
      </c>
      <c r="G7951">
        <v>1.2592999499999999</v>
      </c>
      <c r="H7951">
        <v>0.72277954499999997</v>
      </c>
      <c r="I7951">
        <v>3.7737021400000001</v>
      </c>
      <c r="J7951">
        <v>1.7147778279999999</v>
      </c>
      <c r="K7951">
        <v>3.1482187829999999</v>
      </c>
      <c r="L7951">
        <v>3.1214815690000002</v>
      </c>
      <c r="M7951">
        <v>4.7414389330000004</v>
      </c>
      <c r="N7951">
        <v>1.275966111</v>
      </c>
      <c r="O7951">
        <v>6.1224506510000003</v>
      </c>
      <c r="P7951">
        <v>1.941189491</v>
      </c>
      <c r="Q7951">
        <v>3.8811761279999999</v>
      </c>
    </row>
    <row r="7952" spans="1:17">
      <c r="A7952" t="s">
        <v>19047</v>
      </c>
      <c r="B7952" s="14" t="s">
        <v>19048</v>
      </c>
      <c r="C7952">
        <v>42.14023796</v>
      </c>
      <c r="D7952">
        <v>2.1160407019999998</v>
      </c>
      <c r="E7952">
        <v>0.89664202000000004</v>
      </c>
      <c r="F7952">
        <v>0.91777731399999996</v>
      </c>
      <c r="G7952">
        <v>1.067268452</v>
      </c>
      <c r="H7952">
        <v>3.452624465</v>
      </c>
      <c r="I7952">
        <v>4.9163147360000004</v>
      </c>
      <c r="J7952">
        <v>1.567025957</v>
      </c>
      <c r="K7952">
        <v>3.313597369</v>
      </c>
      <c r="L7952">
        <v>10.295631090000001</v>
      </c>
      <c r="M7952">
        <v>8.6282822649999993</v>
      </c>
      <c r="N7952">
        <v>0.20778835900000001</v>
      </c>
      <c r="O7952">
        <v>6.2225862599999999</v>
      </c>
      <c r="P7952">
        <v>0.50578970700000003</v>
      </c>
      <c r="Q7952">
        <v>2.3174845890000002</v>
      </c>
    </row>
    <row r="7953" spans="1:17">
      <c r="A7953" t="s">
        <v>19047</v>
      </c>
      <c r="B7953" s="14" t="s">
        <v>3964</v>
      </c>
      <c r="C7953">
        <v>4.6789646459999998</v>
      </c>
      <c r="D7953">
        <v>3.1096420039999999</v>
      </c>
      <c r="E7953">
        <v>3.9585765579999999</v>
      </c>
      <c r="F7953">
        <v>3.290641414</v>
      </c>
      <c r="G7953">
        <v>2.520095714</v>
      </c>
      <c r="H7953">
        <v>2.8238267600000002</v>
      </c>
      <c r="I7953">
        <v>7.3108133219999996</v>
      </c>
      <c r="J7953">
        <v>12.3997457</v>
      </c>
      <c r="K7953">
        <v>6.3172948949999999</v>
      </c>
      <c r="L7953">
        <v>4.3642680570000003</v>
      </c>
      <c r="M7953">
        <v>1.0692250240000001</v>
      </c>
      <c r="N7953">
        <v>1.99128175</v>
      </c>
      <c r="O7953">
        <v>2.7143032050000002</v>
      </c>
      <c r="P7953">
        <v>2.3232625410000001</v>
      </c>
      <c r="Q7953">
        <v>2.6038099039999998</v>
      </c>
    </row>
    <row r="7954" spans="1:17">
      <c r="A7954" t="s">
        <v>19049</v>
      </c>
      <c r="B7954" s="14" t="s">
        <v>1996</v>
      </c>
      <c r="C7954">
        <v>7.9527381679999998</v>
      </c>
      <c r="D7954">
        <v>1.0067415909999999</v>
      </c>
      <c r="E7954">
        <v>0.63455614800000004</v>
      </c>
      <c r="F7954">
        <v>0.34795374400000001</v>
      </c>
      <c r="G7954">
        <v>1.8637493979999999</v>
      </c>
      <c r="H7954">
        <v>2.181635988</v>
      </c>
      <c r="I7954">
        <v>7.4556217289999998</v>
      </c>
      <c r="J7954">
        <v>5.0048520359999999</v>
      </c>
      <c r="K7954">
        <v>1.9327272769999999</v>
      </c>
      <c r="L7954">
        <v>2.6919634970000001</v>
      </c>
      <c r="M7954">
        <v>3.8164126760000001</v>
      </c>
      <c r="N7954">
        <v>0.910324515</v>
      </c>
      <c r="O7954">
        <v>6.2910603869999999</v>
      </c>
      <c r="P7954">
        <v>3.4090365399999998</v>
      </c>
      <c r="Q7954">
        <v>2.538235357</v>
      </c>
    </row>
    <row r="7955" spans="1:17">
      <c r="A7955" t="s">
        <v>19050</v>
      </c>
      <c r="B7955" s="14" t="s">
        <v>390</v>
      </c>
      <c r="C7955">
        <v>14.722347790000001</v>
      </c>
      <c r="D7955">
        <v>1.4925476360000001</v>
      </c>
      <c r="E7955">
        <v>0.79641315400000001</v>
      </c>
      <c r="F7955">
        <v>0.271728631</v>
      </c>
      <c r="G7955">
        <v>1.1203240940000001</v>
      </c>
      <c r="H7955">
        <v>0.67083658899999998</v>
      </c>
      <c r="I7955">
        <v>2.183378448</v>
      </c>
      <c r="J7955">
        <v>3.3214838850000001</v>
      </c>
      <c r="K7955">
        <v>5.9995903090000002</v>
      </c>
      <c r="L7955">
        <v>17.185841969999998</v>
      </c>
      <c r="M7955">
        <v>3.3529087799999999</v>
      </c>
      <c r="N7955">
        <v>0.79976546599999998</v>
      </c>
      <c r="O7955">
        <v>4.6979586299999996</v>
      </c>
      <c r="P7955">
        <v>0.89850256100000003</v>
      </c>
      <c r="Q7955">
        <v>3.087645631</v>
      </c>
    </row>
    <row r="7956" spans="1:17">
      <c r="A7956" t="s">
        <v>19051</v>
      </c>
      <c r="B7956" s="14" t="s">
        <v>3495</v>
      </c>
      <c r="C7956">
        <v>11.192022679999999</v>
      </c>
      <c r="D7956">
        <v>2.1287844460000001</v>
      </c>
      <c r="E7956">
        <v>3.2954601050000001</v>
      </c>
      <c r="F7956">
        <v>2.323649858</v>
      </c>
      <c r="G7956">
        <v>3.943392657</v>
      </c>
      <c r="H7956">
        <v>2.8221518919999999</v>
      </c>
      <c r="I7956">
        <v>16.15668174</v>
      </c>
      <c r="J7956">
        <v>6.8791125309999996</v>
      </c>
      <c r="K7956">
        <v>8.1030988750000006</v>
      </c>
      <c r="L7956">
        <v>9.5004523219999992</v>
      </c>
      <c r="M7956">
        <v>12.586356179999999</v>
      </c>
      <c r="N7956">
        <v>2.4248611379999998</v>
      </c>
      <c r="O7956">
        <v>20.157397889999999</v>
      </c>
      <c r="P7956">
        <v>1.3738566569999999</v>
      </c>
      <c r="Q7956">
        <v>8.4709041819999999</v>
      </c>
    </row>
    <row r="7957" spans="1:17">
      <c r="A7957" t="s">
        <v>19052</v>
      </c>
      <c r="B7957" s="14" t="s">
        <v>19053</v>
      </c>
      <c r="C7957">
        <v>1.1665941580000001</v>
      </c>
      <c r="D7957">
        <v>0.172293111</v>
      </c>
      <c r="E7957">
        <v>0.24822293200000001</v>
      </c>
      <c r="F7957">
        <v>0.26466035999999998</v>
      </c>
      <c r="G7957">
        <v>0</v>
      </c>
      <c r="H7957">
        <v>0.44803654300000001</v>
      </c>
      <c r="I7957">
        <v>0.56708903499999996</v>
      </c>
      <c r="J7957">
        <v>0.59155833499999999</v>
      </c>
      <c r="K7957">
        <v>0.88204189</v>
      </c>
      <c r="L7957">
        <v>0.73712145500000004</v>
      </c>
      <c r="M7957">
        <v>0</v>
      </c>
      <c r="N7957">
        <v>0.38348887300000001</v>
      </c>
      <c r="O7957">
        <v>0.43065921899999998</v>
      </c>
      <c r="P7957">
        <v>0.29171016500000002</v>
      </c>
      <c r="Q7957">
        <v>0</v>
      </c>
    </row>
    <row r="7958" spans="1:17">
      <c r="A7958" t="s">
        <v>19054</v>
      </c>
      <c r="B7958" s="14" t="s">
        <v>7083</v>
      </c>
      <c r="C7958">
        <v>32.57149064</v>
      </c>
      <c r="D7958">
        <v>5.70127468</v>
      </c>
      <c r="E7958">
        <v>5.2619877849999996</v>
      </c>
      <c r="F7958">
        <v>4.2694071239999998</v>
      </c>
      <c r="G7958">
        <v>3.8190959709999999</v>
      </c>
      <c r="H7958">
        <v>3.860879658</v>
      </c>
      <c r="I7958">
        <v>17.006044889999998</v>
      </c>
      <c r="J7958">
        <v>6.0152324190000002</v>
      </c>
      <c r="K7958">
        <v>11.310061579999999</v>
      </c>
      <c r="L7958">
        <v>13.720363900000001</v>
      </c>
      <c r="M7958">
        <v>15.43765206</v>
      </c>
      <c r="N7958">
        <v>7.5346041689999996</v>
      </c>
      <c r="O7958">
        <v>16.032096639999999</v>
      </c>
      <c r="P7958">
        <v>5.550389483</v>
      </c>
      <c r="Q7958">
        <v>8.8457055400000009</v>
      </c>
    </row>
    <row r="7959" spans="1:17">
      <c r="A7959" t="s">
        <v>19055</v>
      </c>
      <c r="B7959" s="14" t="s">
        <v>7103</v>
      </c>
      <c r="C7959">
        <v>3.541619791</v>
      </c>
      <c r="D7959">
        <v>0.45173212099999999</v>
      </c>
      <c r="E7959">
        <v>0.38820312000000001</v>
      </c>
      <c r="F7959">
        <v>0.219128874</v>
      </c>
      <c r="G7959">
        <v>0.27798702199999997</v>
      </c>
      <c r="H7959">
        <v>0.247304994</v>
      </c>
      <c r="I7959">
        <v>1.252075998</v>
      </c>
      <c r="J7959">
        <v>1.0884181429999999</v>
      </c>
      <c r="K7959">
        <v>1.557968378</v>
      </c>
      <c r="L7959">
        <v>1.6953027220000001</v>
      </c>
      <c r="M7959">
        <v>3.090138123</v>
      </c>
      <c r="N7959">
        <v>1.230368439</v>
      </c>
      <c r="O7959">
        <v>3.6845537410000002</v>
      </c>
      <c r="P7959">
        <v>0.59576191499999998</v>
      </c>
      <c r="Q7959">
        <v>1.4017529580000001</v>
      </c>
    </row>
    <row r="7960" spans="1:17">
      <c r="A7960" t="s">
        <v>19056</v>
      </c>
      <c r="B7960" s="14" t="s">
        <v>19057</v>
      </c>
      <c r="C7960">
        <v>0.91772073799999998</v>
      </c>
      <c r="D7960">
        <v>1.016529357</v>
      </c>
      <c r="E7960">
        <v>1.366880946</v>
      </c>
      <c r="F7960">
        <v>0.99935751900000003</v>
      </c>
      <c r="G7960">
        <v>0.316946389</v>
      </c>
      <c r="H7960">
        <v>0</v>
      </c>
      <c r="I7960">
        <v>8.0299807360000006</v>
      </c>
      <c r="J7960">
        <v>1.0470582530000001</v>
      </c>
      <c r="K7960">
        <v>0.41632377199999998</v>
      </c>
      <c r="L7960">
        <v>0</v>
      </c>
      <c r="M7960">
        <v>0</v>
      </c>
      <c r="N7960">
        <v>2.6019720039999998</v>
      </c>
      <c r="O7960">
        <v>0</v>
      </c>
      <c r="P7960">
        <v>0.82612318799999995</v>
      </c>
      <c r="Q7960">
        <v>1.8926124150000001</v>
      </c>
    </row>
    <row r="7961" spans="1:17">
      <c r="A7961" t="s">
        <v>19058</v>
      </c>
      <c r="B7961" s="14" t="s">
        <v>3659</v>
      </c>
      <c r="C7961">
        <v>6.353451261</v>
      </c>
      <c r="D7961">
        <v>5.6930312320000001</v>
      </c>
      <c r="E7961">
        <v>3.1980575199999999</v>
      </c>
      <c r="F7961">
        <v>5.3180506340000004</v>
      </c>
      <c r="G7961">
        <v>4.2574888059999996</v>
      </c>
      <c r="H7961">
        <v>5.2807613709999996</v>
      </c>
      <c r="I7961">
        <v>6.4995825710000004</v>
      </c>
      <c r="J7961">
        <v>7.9340809080000003</v>
      </c>
      <c r="K7961">
        <v>9.9802989199999992</v>
      </c>
      <c r="L7961">
        <v>8.6880469050000002</v>
      </c>
      <c r="M7961">
        <v>4.3686251189999998</v>
      </c>
      <c r="N7961">
        <v>2.840569447</v>
      </c>
      <c r="O7961">
        <v>7.3513676940000003</v>
      </c>
      <c r="P7961">
        <v>4.8656853690000004</v>
      </c>
      <c r="Q7961">
        <v>6.8446947250000001</v>
      </c>
    </row>
    <row r="7962" spans="1:17">
      <c r="A7962" t="s">
        <v>19059</v>
      </c>
      <c r="B7962" s="14" t="s">
        <v>1617</v>
      </c>
      <c r="C7962">
        <v>14.464433359999999</v>
      </c>
      <c r="D7962">
        <v>1.89645577</v>
      </c>
      <c r="E7962">
        <v>1.5074353330000001</v>
      </c>
      <c r="F7962">
        <v>1.2456252139999999</v>
      </c>
      <c r="G7962">
        <v>1.6311751249999999</v>
      </c>
      <c r="H7962">
        <v>1.3604426279999999</v>
      </c>
      <c r="I7962">
        <v>0</v>
      </c>
      <c r="J7962">
        <v>1.833661701</v>
      </c>
      <c r="K7962">
        <v>2.8121941709999998</v>
      </c>
      <c r="L7962">
        <v>4.4764716790000003</v>
      </c>
      <c r="M7962">
        <v>11.33271527</v>
      </c>
      <c r="N7962">
        <v>1.346391331</v>
      </c>
      <c r="O7962">
        <v>18.96131896</v>
      </c>
      <c r="P7962">
        <v>0.97434114400000005</v>
      </c>
      <c r="Q7962">
        <v>8.9286933069999996</v>
      </c>
    </row>
    <row r="7963" spans="1:17">
      <c r="A7963" t="s">
        <v>19060</v>
      </c>
      <c r="B7963" s="14" t="s">
        <v>8641</v>
      </c>
      <c r="C7963">
        <v>1.7146028019999999</v>
      </c>
      <c r="D7963">
        <v>2.821682912</v>
      </c>
      <c r="E7963">
        <v>1.43324451</v>
      </c>
      <c r="F7963">
        <v>1.4003452780000001</v>
      </c>
      <c r="G7963">
        <v>1.649587522</v>
      </c>
      <c r="H7963">
        <v>1.505147676</v>
      </c>
      <c r="I7963">
        <v>6.7869054259999997</v>
      </c>
      <c r="J7963">
        <v>1.6146805799999999</v>
      </c>
      <c r="K7963">
        <v>2.111250445</v>
      </c>
      <c r="L7963">
        <v>1.083384914</v>
      </c>
      <c r="M7963">
        <v>3.7614397770000001</v>
      </c>
      <c r="N7963">
        <v>1.6908993370000001</v>
      </c>
      <c r="O7963">
        <v>5.4253865970000001</v>
      </c>
      <c r="P7963">
        <v>4.6671550230000003</v>
      </c>
      <c r="Q7963">
        <v>3.5360196359999998</v>
      </c>
    </row>
    <row r="7964" spans="1:17">
      <c r="A7964" t="s">
        <v>19061</v>
      </c>
      <c r="B7964" s="14" t="s">
        <v>8388</v>
      </c>
      <c r="C7964">
        <v>7.097303235</v>
      </c>
      <c r="D7964">
        <v>0.68787700799999996</v>
      </c>
      <c r="E7964">
        <v>0.54270438099999996</v>
      </c>
      <c r="F7964">
        <v>0.36228051900000002</v>
      </c>
      <c r="G7964">
        <v>0.38299107100000002</v>
      </c>
      <c r="H7964">
        <v>0.25553964000000001</v>
      </c>
      <c r="I7964">
        <v>5.1750681439999999</v>
      </c>
      <c r="J7964">
        <v>0.16869896700000001</v>
      </c>
      <c r="K7964">
        <v>6.3387641979999998</v>
      </c>
      <c r="L7964">
        <v>8.9689708259999996</v>
      </c>
      <c r="M7964">
        <v>5.5345889530000001</v>
      </c>
      <c r="N7964">
        <v>0.73819548499999998</v>
      </c>
      <c r="O7964">
        <v>5.6494533149999997</v>
      </c>
      <c r="P7964">
        <v>0.83189096600000001</v>
      </c>
      <c r="Q7964">
        <v>3.5067201020000001</v>
      </c>
    </row>
    <row r="7965" spans="1:17">
      <c r="A7965" t="e">
        <v>#N/A</v>
      </c>
      <c r="B7965" s="14" t="s">
        <v>19062</v>
      </c>
      <c r="C7965">
        <v>51.089608079999998</v>
      </c>
      <c r="D7965">
        <v>1.8863431369999999</v>
      </c>
      <c r="E7965">
        <v>4.0764858850000003</v>
      </c>
      <c r="F7965">
        <v>2.3180973389999999</v>
      </c>
      <c r="G7965">
        <v>5.8814793810000001</v>
      </c>
      <c r="H7965">
        <v>9.8106146200000008</v>
      </c>
      <c r="I7965">
        <v>86.922471889999997</v>
      </c>
      <c r="J7965">
        <v>3.238324494</v>
      </c>
      <c r="K7965">
        <v>123.6095323</v>
      </c>
      <c r="L7965">
        <v>75.32317381</v>
      </c>
      <c r="M7965">
        <v>130.75850439999999</v>
      </c>
      <c r="N7965">
        <v>2.624131335</v>
      </c>
      <c r="O7965">
        <v>165.0268366</v>
      </c>
      <c r="P7965">
        <v>1.916265128</v>
      </c>
      <c r="Q7965">
        <v>87.801606860000007</v>
      </c>
    </row>
    <row r="7966" spans="1:17">
      <c r="A7966" t="s">
        <v>19063</v>
      </c>
      <c r="B7966" s="14" t="s">
        <v>19064</v>
      </c>
      <c r="C7966">
        <v>19.43408621</v>
      </c>
      <c r="D7966">
        <v>18.297528419999999</v>
      </c>
      <c r="E7966">
        <v>11.37153056</v>
      </c>
      <c r="F7966">
        <v>5.2907162789999997</v>
      </c>
      <c r="G7966">
        <v>10.06770882</v>
      </c>
      <c r="H7966">
        <v>39.184748980000002</v>
      </c>
      <c r="I7966">
        <v>28.341108479999999</v>
      </c>
      <c r="J7966">
        <v>9.2387492929999997</v>
      </c>
      <c r="K7966">
        <v>33.061005420000001</v>
      </c>
      <c r="L7966">
        <v>58.327987110000002</v>
      </c>
      <c r="M7966">
        <v>0</v>
      </c>
      <c r="N7966">
        <v>5.9891938710000003</v>
      </c>
      <c r="O7966">
        <v>26.903534709999999</v>
      </c>
      <c r="P7966">
        <v>12.391847820000001</v>
      </c>
      <c r="Q7966">
        <v>23.37932983</v>
      </c>
    </row>
    <row r="7967" spans="1:17">
      <c r="A7967" t="s">
        <v>19065</v>
      </c>
      <c r="B7967" s="14" t="s">
        <v>3997</v>
      </c>
      <c r="C7967">
        <v>8.8791370559999994</v>
      </c>
      <c r="D7967">
        <v>4.1684213889999997</v>
      </c>
      <c r="E7967">
        <v>4.4779598639999998</v>
      </c>
      <c r="F7967">
        <v>4.351045375</v>
      </c>
      <c r="G7967">
        <v>5.637180055</v>
      </c>
      <c r="H7967">
        <v>16.498976450000001</v>
      </c>
      <c r="I7967">
        <v>5.7304528579999996</v>
      </c>
      <c r="J7967">
        <v>4.2533747890000004</v>
      </c>
      <c r="K7967">
        <v>4.8507623390000001</v>
      </c>
      <c r="L7967">
        <v>6.9234115779999996</v>
      </c>
      <c r="M7967">
        <v>5.6571297139999999</v>
      </c>
      <c r="N7967">
        <v>1.779223467</v>
      </c>
      <c r="O7967">
        <v>6.4022043719999999</v>
      </c>
      <c r="P7967">
        <v>3.4806013560000002</v>
      </c>
      <c r="Q7967">
        <v>5.870042164</v>
      </c>
    </row>
    <row r="7968" spans="1:17">
      <c r="A7968" t="s">
        <v>19066</v>
      </c>
      <c r="B7968" s="14" t="s">
        <v>3111</v>
      </c>
      <c r="C7968">
        <v>10.92524688</v>
      </c>
      <c r="D7968">
        <v>1.8152309950000001</v>
      </c>
      <c r="E7968">
        <v>2.5570902059999998</v>
      </c>
      <c r="F7968">
        <v>1.3384252489999999</v>
      </c>
      <c r="G7968">
        <v>1.5092685189999999</v>
      </c>
      <c r="H7968">
        <v>6.0840517910000003</v>
      </c>
      <c r="I7968">
        <v>2.3898752189999999</v>
      </c>
      <c r="J7968">
        <v>1.523497458</v>
      </c>
      <c r="K7968">
        <v>6.9387295330000001</v>
      </c>
      <c r="L7968">
        <v>4.1419205549999996</v>
      </c>
      <c r="M7968">
        <v>4.1943038789999996</v>
      </c>
      <c r="N7968">
        <v>0.74072702000000001</v>
      </c>
      <c r="O7968">
        <v>6.6547103060000001</v>
      </c>
      <c r="P7968">
        <v>0.573696659</v>
      </c>
      <c r="Q7968">
        <v>6.7593300520000001</v>
      </c>
    </row>
    <row r="7969" spans="1:17">
      <c r="A7969" t="s">
        <v>19067</v>
      </c>
      <c r="B7969" s="14" t="s">
        <v>7293</v>
      </c>
      <c r="C7969">
        <v>0</v>
      </c>
      <c r="D7969">
        <v>5.1476422680000002</v>
      </c>
      <c r="E7969">
        <v>7.0791148750000001</v>
      </c>
      <c r="F7969">
        <v>4.6006228509999998</v>
      </c>
      <c r="G7969">
        <v>4.3772647060000001</v>
      </c>
      <c r="H7969">
        <v>1.21691767</v>
      </c>
      <c r="I7969">
        <v>3.0805552700000001</v>
      </c>
      <c r="J7969">
        <v>13.121701890000001</v>
      </c>
      <c r="K7969">
        <v>8.6246101100000008</v>
      </c>
      <c r="L7969">
        <v>3.336841368</v>
      </c>
      <c r="M7969">
        <v>0</v>
      </c>
      <c r="N7969">
        <v>15.233384409999999</v>
      </c>
      <c r="O7969">
        <v>1.169718901</v>
      </c>
      <c r="P7969">
        <v>11.56783748</v>
      </c>
      <c r="Q7969">
        <v>3.6303307180000002</v>
      </c>
    </row>
    <row r="7970" spans="1:17">
      <c r="A7970" t="s">
        <v>19068</v>
      </c>
      <c r="B7970" s="14" t="s">
        <v>3998</v>
      </c>
      <c r="C7970">
        <v>0.44694191799999999</v>
      </c>
      <c r="D7970">
        <v>1.8812393940000001</v>
      </c>
      <c r="E7970">
        <v>1.093631555</v>
      </c>
      <c r="F7970">
        <v>0.91256267000000002</v>
      </c>
      <c r="G7970">
        <v>0.77178503799999998</v>
      </c>
      <c r="H7970">
        <v>0</v>
      </c>
      <c r="I7970">
        <v>4.5624890550000003</v>
      </c>
      <c r="J7970">
        <v>2.6629728300000002</v>
      </c>
      <c r="K7970">
        <v>6.2854075969999998</v>
      </c>
      <c r="L7970">
        <v>3.3888440910000002</v>
      </c>
      <c r="M7970">
        <v>4.2896289669999996</v>
      </c>
      <c r="N7970">
        <v>2.1487205280000001</v>
      </c>
      <c r="O7970">
        <v>2.9698707149999999</v>
      </c>
      <c r="P7970">
        <v>2.4810517829999998</v>
      </c>
      <c r="Q7970">
        <v>1.5362113749999999</v>
      </c>
    </row>
    <row r="7971" spans="1:17">
      <c r="A7971" t="s">
        <v>19069</v>
      </c>
      <c r="B7971" s="14" t="s">
        <v>7317</v>
      </c>
      <c r="C7971">
        <v>0.993204262</v>
      </c>
      <c r="D7971">
        <v>1.0121287969999999</v>
      </c>
      <c r="E7971">
        <v>1.056648845</v>
      </c>
      <c r="F7971">
        <v>0.75708903000000005</v>
      </c>
      <c r="G7971">
        <v>0.68603114499999995</v>
      </c>
      <c r="H7971">
        <v>1.296913862</v>
      </c>
      <c r="I7971">
        <v>2.8968184469999998</v>
      </c>
      <c r="J7971">
        <v>0.73027150900000004</v>
      </c>
      <c r="K7971">
        <v>0.45056685299999999</v>
      </c>
      <c r="L7971">
        <v>0.62756372000000005</v>
      </c>
      <c r="M7971">
        <v>0.76260070499999999</v>
      </c>
      <c r="N7971">
        <v>0.83255268299999996</v>
      </c>
      <c r="O7971">
        <v>2.1999042329999998</v>
      </c>
      <c r="P7971">
        <v>1.6689357339999999</v>
      </c>
      <c r="Q7971">
        <v>1.0924169779999999</v>
      </c>
    </row>
    <row r="7972" spans="1:17">
      <c r="A7972" t="s">
        <v>19070</v>
      </c>
      <c r="B7972" s="14" t="s">
        <v>19071</v>
      </c>
      <c r="C7972">
        <v>155.65955589999999</v>
      </c>
      <c r="D7972">
        <v>26.742541540000001</v>
      </c>
      <c r="E7972">
        <v>18.700733830000001</v>
      </c>
      <c r="F7972">
        <v>23.782787119999998</v>
      </c>
      <c r="G7972">
        <v>35.107907689999998</v>
      </c>
      <c r="H7972">
        <v>41.07461172</v>
      </c>
      <c r="I7972">
        <v>69.490217909999998</v>
      </c>
      <c r="J7972">
        <v>53.158342089999998</v>
      </c>
      <c r="K7972">
        <v>75.899026129999996</v>
      </c>
      <c r="L7972">
        <v>80.289536920000003</v>
      </c>
      <c r="M7972">
        <v>69.109222369999998</v>
      </c>
      <c r="N7972">
        <v>18.927388319999999</v>
      </c>
      <c r="O7972">
        <v>82.090272589999998</v>
      </c>
      <c r="P7972">
        <v>26.69013378</v>
      </c>
      <c r="Q7972">
        <v>50.954949620000001</v>
      </c>
    </row>
    <row r="7973" spans="1:17">
      <c r="A7973" t="s">
        <v>19072</v>
      </c>
      <c r="B7973" s="14" t="s">
        <v>8319</v>
      </c>
      <c r="C7973">
        <v>1.933957607</v>
      </c>
      <c r="D7973">
        <v>4.9105398689999999</v>
      </c>
      <c r="E7973">
        <v>3.5768781449999998</v>
      </c>
      <c r="F7973">
        <v>3.2602419070000002</v>
      </c>
      <c r="G7973">
        <v>4.0588775669999997</v>
      </c>
      <c r="H7973">
        <v>6.6847181390000001</v>
      </c>
      <c r="I7973">
        <v>12.1491063</v>
      </c>
      <c r="J7973">
        <v>13.72943819</v>
      </c>
      <c r="K7973">
        <v>4.5216720910000001</v>
      </c>
      <c r="L7973">
        <v>3.571958865</v>
      </c>
      <c r="M7973">
        <v>3.9978847489999998</v>
      </c>
      <c r="N7973">
        <v>4.0711847390000004</v>
      </c>
      <c r="O7973">
        <v>5.1074073459999996</v>
      </c>
      <c r="P7973">
        <v>2.7453121079999998</v>
      </c>
      <c r="Q7973">
        <v>3.5793282340000001</v>
      </c>
    </row>
    <row r="7974" spans="1:17">
      <c r="A7974" t="s">
        <v>19073</v>
      </c>
      <c r="B7974" s="14" t="s">
        <v>1615</v>
      </c>
      <c r="C7974">
        <v>9.1097279120000003</v>
      </c>
      <c r="D7974">
        <v>7.0073255300000001</v>
      </c>
      <c r="E7974">
        <v>4.8189014449999998</v>
      </c>
      <c r="F7974">
        <v>2.480023256</v>
      </c>
      <c r="G7974">
        <v>4.8066318170000004</v>
      </c>
      <c r="H7974">
        <v>6.1226170279999996</v>
      </c>
      <c r="I7974">
        <v>8.8565964000000008</v>
      </c>
      <c r="J7974">
        <v>4.0419528160000002</v>
      </c>
      <c r="K7974">
        <v>4.9361917819999999</v>
      </c>
      <c r="L7974">
        <v>7.9945157780000002</v>
      </c>
      <c r="M7974">
        <v>1.9429495910000001</v>
      </c>
      <c r="N7974">
        <v>1.528492186</v>
      </c>
      <c r="O7974">
        <v>233.16396750000001</v>
      </c>
      <c r="P7974">
        <v>1.5565740219999999</v>
      </c>
      <c r="Q7974">
        <v>441.14568780000002</v>
      </c>
    </row>
    <row r="7975" spans="1:17">
      <c r="A7975" t="s">
        <v>19074</v>
      </c>
      <c r="B7975" s="14" t="s">
        <v>3995</v>
      </c>
      <c r="C7975">
        <v>30.57767394</v>
      </c>
      <c r="D7975">
        <v>3.1923347459999998</v>
      </c>
      <c r="E7975">
        <v>2.0191615189999998</v>
      </c>
      <c r="F7975">
        <v>1.8179801680000001</v>
      </c>
      <c r="G7975">
        <v>1.7600639890000001</v>
      </c>
      <c r="H7975">
        <v>1.0798633959999999</v>
      </c>
      <c r="I7975">
        <v>17.426766700000002</v>
      </c>
      <c r="J7975">
        <v>2.717895891</v>
      </c>
      <c r="K7975">
        <v>7.0154984560000004</v>
      </c>
      <c r="L7975">
        <v>11.9921819</v>
      </c>
      <c r="M7975">
        <v>10.79453185</v>
      </c>
      <c r="N7975">
        <v>1.386434666</v>
      </c>
      <c r="O7975">
        <v>17.126675720000001</v>
      </c>
      <c r="P7975">
        <v>0.79096900999999997</v>
      </c>
      <c r="Q7975">
        <v>2.6577110500000001</v>
      </c>
    </row>
    <row r="7976" spans="1:17">
      <c r="A7976" t="s">
        <v>19075</v>
      </c>
      <c r="B7976" s="14" t="s">
        <v>19076</v>
      </c>
      <c r="C7976">
        <v>11.5571175</v>
      </c>
      <c r="D7976">
        <v>67.420930299999995</v>
      </c>
      <c r="E7976">
        <v>80.452710809999999</v>
      </c>
      <c r="F7976">
        <v>72.731925799999999</v>
      </c>
      <c r="G7976">
        <v>54.482552060000003</v>
      </c>
      <c r="H7976">
        <v>37.727853330000002</v>
      </c>
      <c r="I7976">
        <v>79.213662580000005</v>
      </c>
      <c r="J7976">
        <v>96.843121089999997</v>
      </c>
      <c r="K7976">
        <v>45.613084909999998</v>
      </c>
      <c r="L7976">
        <v>40.893738020000001</v>
      </c>
      <c r="M7976">
        <v>39.931963979999999</v>
      </c>
      <c r="N7976">
        <v>63.44522911</v>
      </c>
      <c r="O7976">
        <v>28.15836376</v>
      </c>
      <c r="P7976">
        <v>66.525265140000002</v>
      </c>
      <c r="Q7976">
        <v>63.557879589999999</v>
      </c>
    </row>
    <row r="7977" spans="1:17">
      <c r="A7977" t="s">
        <v>19077</v>
      </c>
      <c r="B7977" s="14" t="s">
        <v>1558</v>
      </c>
      <c r="C7977">
        <v>23.009858990000001</v>
      </c>
      <c r="D7977">
        <v>9.7951080790000002</v>
      </c>
      <c r="E7977">
        <v>8.3198975500000003</v>
      </c>
      <c r="F7977">
        <v>9.1096751289999993</v>
      </c>
      <c r="G7977">
        <v>6.8560143849999999</v>
      </c>
      <c r="H7977">
        <v>11.609465480000001</v>
      </c>
      <c r="I7977">
        <v>8.1147838829999994</v>
      </c>
      <c r="J7977">
        <v>18.683850840000002</v>
      </c>
      <c r="K7977">
        <v>9.1421425529999993</v>
      </c>
      <c r="L7977">
        <v>10.737921500000001</v>
      </c>
      <c r="M7977">
        <v>10.10390392</v>
      </c>
      <c r="N7977">
        <v>9.8627584430000006</v>
      </c>
      <c r="O7977">
        <v>8.9939711819999992</v>
      </c>
      <c r="P7977">
        <v>13.876522960000001</v>
      </c>
      <c r="Q7977">
        <v>14.887264439999999</v>
      </c>
    </row>
    <row r="7978" spans="1:17">
      <c r="A7978" t="s">
        <v>19078</v>
      </c>
      <c r="B7978" s="14" t="s">
        <v>7415</v>
      </c>
      <c r="C7978">
        <v>0</v>
      </c>
      <c r="D7978">
        <v>4.4398414559999999</v>
      </c>
      <c r="E7978">
        <v>2.455216826</v>
      </c>
      <c r="F7978">
        <v>3.2240302320000001</v>
      </c>
      <c r="G7978">
        <v>3.0412870399999998</v>
      </c>
      <c r="H7978">
        <v>3.4986383019999998</v>
      </c>
      <c r="I7978">
        <v>7.9709367599999998</v>
      </c>
      <c r="J7978">
        <v>1.385812394</v>
      </c>
      <c r="K7978">
        <v>1.92855865</v>
      </c>
      <c r="L7978">
        <v>3.453630816</v>
      </c>
      <c r="M7978">
        <v>1.1657697549999999</v>
      </c>
      <c r="N7978">
        <v>0.67378431100000002</v>
      </c>
      <c r="O7978">
        <v>1.345176736</v>
      </c>
      <c r="P7978">
        <v>4.9202925190000002</v>
      </c>
      <c r="Q7978">
        <v>2.0874401630000001</v>
      </c>
    </row>
    <row r="7979" spans="1:17">
      <c r="A7979" t="s">
        <v>19079</v>
      </c>
      <c r="B7979" s="14" t="s">
        <v>1288</v>
      </c>
      <c r="C7979">
        <v>3.5365649289999999</v>
      </c>
      <c r="D7979">
        <v>1.958668866</v>
      </c>
      <c r="E7979">
        <v>1.2655601270000001</v>
      </c>
      <c r="F7979">
        <v>1.509831207</v>
      </c>
      <c r="G7979">
        <v>0.805011751</v>
      </c>
      <c r="H7979">
        <v>0.74085606699999995</v>
      </c>
      <c r="I7979">
        <v>1.1721458840000001</v>
      </c>
      <c r="J7979">
        <v>2.3843093739999999</v>
      </c>
      <c r="K7979">
        <v>5.3964895320000004</v>
      </c>
      <c r="L7979">
        <v>5.7896600679999999</v>
      </c>
      <c r="M7979">
        <v>2.4685821190000001</v>
      </c>
      <c r="N7979">
        <v>2.7941023180000002</v>
      </c>
      <c r="O7979">
        <v>5.3409119130000002</v>
      </c>
      <c r="P7979">
        <v>4.148302503</v>
      </c>
      <c r="Q7979">
        <v>2.9836824750000002</v>
      </c>
    </row>
    <row r="7980" spans="1:17">
      <c r="A7980" t="s">
        <v>19080</v>
      </c>
      <c r="B7980" s="14" t="s">
        <v>7391</v>
      </c>
      <c r="C7980">
        <v>0.35101940700000001</v>
      </c>
      <c r="D7980">
        <v>0.38881275900000001</v>
      </c>
      <c r="E7980">
        <v>0.84024464700000001</v>
      </c>
      <c r="F7980">
        <v>0.76448939000000005</v>
      </c>
      <c r="G7980">
        <v>0.63645205599999999</v>
      </c>
      <c r="H7980">
        <v>0.26962165100000002</v>
      </c>
      <c r="I7980">
        <v>0.76784771200000002</v>
      </c>
      <c r="J7980">
        <v>2.2694420279999998</v>
      </c>
      <c r="K7980">
        <v>1.114679033</v>
      </c>
      <c r="L7980">
        <v>2.1070458580000002</v>
      </c>
      <c r="M7980">
        <v>0.33689903700000001</v>
      </c>
      <c r="N7980">
        <v>2.012094244</v>
      </c>
      <c r="O7980">
        <v>0.77749271600000003</v>
      </c>
      <c r="P7980">
        <v>2.5805377960000002</v>
      </c>
      <c r="Q7980">
        <v>0.48260410100000001</v>
      </c>
    </row>
    <row r="7981" spans="1:17">
      <c r="A7981" t="s">
        <v>19081</v>
      </c>
      <c r="B7981" s="14" t="s">
        <v>7073</v>
      </c>
      <c r="C7981">
        <v>8.7686330770000005</v>
      </c>
      <c r="D7981">
        <v>0.46997076399999999</v>
      </c>
      <c r="E7981">
        <v>0.45139170200000001</v>
      </c>
      <c r="F7981">
        <v>0.635293628</v>
      </c>
      <c r="G7981">
        <v>9.7688954999999994E-2</v>
      </c>
      <c r="H7981">
        <v>0.27158379500000002</v>
      </c>
      <c r="I7981">
        <v>3.7124910940000002</v>
      </c>
      <c r="J7981">
        <v>1.3088228159999999</v>
      </c>
      <c r="K7981">
        <v>2.0531035329999998</v>
      </c>
      <c r="L7981">
        <v>1.965993798</v>
      </c>
      <c r="M7981">
        <v>5.4296125550000003</v>
      </c>
      <c r="N7981">
        <v>0.74967478099999996</v>
      </c>
      <c r="O7981">
        <v>6.7350972169999999</v>
      </c>
      <c r="P7981">
        <v>0.40315943300000001</v>
      </c>
      <c r="Q7981">
        <v>2.3333577710000002</v>
      </c>
    </row>
    <row r="7982" spans="1:17">
      <c r="A7982" t="s">
        <v>19082</v>
      </c>
      <c r="B7982" s="14" t="s">
        <v>7134</v>
      </c>
      <c r="C7982">
        <v>32.738175320000003</v>
      </c>
      <c r="D7982">
        <v>6.9904597610000003</v>
      </c>
      <c r="E7982">
        <v>6.5462574990000002</v>
      </c>
      <c r="F7982">
        <v>5.1542794689999996</v>
      </c>
      <c r="G7982">
        <v>3.541807784</v>
      </c>
      <c r="H7982">
        <v>4.8475243199999998</v>
      </c>
      <c r="I7982">
        <v>13.229910950000001</v>
      </c>
      <c r="J7982">
        <v>12.90071773</v>
      </c>
      <c r="K7982">
        <v>14.31485749</v>
      </c>
      <c r="L7982">
        <v>18.941275659999999</v>
      </c>
      <c r="M7982">
        <v>17.414172839999999</v>
      </c>
      <c r="N7982">
        <v>7.1475623129999999</v>
      </c>
      <c r="O7982">
        <v>23.151943429999999</v>
      </c>
      <c r="P7982">
        <v>8.6991481860000004</v>
      </c>
      <c r="Q7982">
        <v>20.60724119</v>
      </c>
    </row>
    <row r="7983" spans="1:17">
      <c r="A7983" t="s">
        <v>19083</v>
      </c>
      <c r="B7983" s="14" t="s">
        <v>7589</v>
      </c>
      <c r="C7983">
        <v>12.3500712</v>
      </c>
      <c r="D7983">
        <v>2.0686483629999999</v>
      </c>
      <c r="E7983">
        <v>1.6984531919999999</v>
      </c>
      <c r="F7983">
        <v>1.435073024</v>
      </c>
      <c r="G7983">
        <v>0.67619853200000002</v>
      </c>
      <c r="H7983">
        <v>1.1568558449999999</v>
      </c>
      <c r="I7983">
        <v>3.5142147640000001</v>
      </c>
      <c r="J7983">
        <v>3.169432349</v>
      </c>
      <c r="K7983">
        <v>4.509415036</v>
      </c>
      <c r="L7983">
        <v>4.7582238329999997</v>
      </c>
      <c r="M7983">
        <v>4.0474573530000004</v>
      </c>
      <c r="N7983">
        <v>3.3418915469999999</v>
      </c>
      <c r="O7983">
        <v>8.3398995280000001</v>
      </c>
      <c r="P7983">
        <v>5.2423572119999999</v>
      </c>
      <c r="Q7983">
        <v>6.0050065669999997</v>
      </c>
    </row>
    <row r="7984" spans="1:17">
      <c r="A7984" t="s">
        <v>19084</v>
      </c>
      <c r="B7984" s="14" t="s">
        <v>9121</v>
      </c>
      <c r="C7984">
        <v>15.95802454</v>
      </c>
      <c r="D7984">
        <v>7.3612505620000004</v>
      </c>
      <c r="E7984">
        <v>6.0192607740000001</v>
      </c>
      <c r="F7984">
        <v>8.1904102479999992</v>
      </c>
      <c r="G7984">
        <v>4.7955504979999999</v>
      </c>
      <c r="H7984">
        <v>3.9531842620000002</v>
      </c>
      <c r="I7984">
        <v>8.2610206640000001</v>
      </c>
      <c r="J7984">
        <v>10.84190463</v>
      </c>
      <c r="K7984">
        <v>7.2080144529999997</v>
      </c>
      <c r="L7984">
        <v>6.2856311939999996</v>
      </c>
      <c r="M7984">
        <v>6.4977330579999997</v>
      </c>
      <c r="N7984">
        <v>5.5353456239999996</v>
      </c>
      <c r="O7984">
        <v>7.8037352279999999</v>
      </c>
      <c r="P7984">
        <v>12.58255542</v>
      </c>
      <c r="Q7984">
        <v>6.8859685539999997</v>
      </c>
    </row>
    <row r="7985" spans="1:17">
      <c r="A7985" t="s">
        <v>19085</v>
      </c>
      <c r="B7985" s="14" t="s">
        <v>19086</v>
      </c>
      <c r="C7985">
        <v>2.6816515060000001</v>
      </c>
      <c r="D7985">
        <v>6.5348315799999996</v>
      </c>
      <c r="E7985">
        <v>5.1353133880000001</v>
      </c>
      <c r="F7985">
        <v>9.4906517659999992</v>
      </c>
      <c r="G7985">
        <v>7.8722073860000004</v>
      </c>
      <c r="H7985">
        <v>0</v>
      </c>
      <c r="I7985">
        <v>0</v>
      </c>
      <c r="J7985">
        <v>6.7990795659999996</v>
      </c>
      <c r="K7985">
        <v>3.6495915079999999</v>
      </c>
      <c r="L7985">
        <v>5.0832661359999998</v>
      </c>
      <c r="M7985">
        <v>0</v>
      </c>
      <c r="N7985">
        <v>2.6445791120000002</v>
      </c>
      <c r="O7985">
        <v>2.9698707149999999</v>
      </c>
      <c r="P7985">
        <v>4.4256599369999998</v>
      </c>
      <c r="Q7985">
        <v>1.8434536509999999</v>
      </c>
    </row>
    <row r="7986" spans="1:17">
      <c r="A7986" t="s">
        <v>19085</v>
      </c>
      <c r="B7986" s="14" t="s">
        <v>19087</v>
      </c>
      <c r="C7986">
        <v>4.5971168679999996</v>
      </c>
      <c r="D7986">
        <v>5.4315483259999997</v>
      </c>
      <c r="E7986">
        <v>3.6069463079999999</v>
      </c>
      <c r="F7986">
        <v>3.5459578029999999</v>
      </c>
      <c r="G7986">
        <v>3.2745736609999998</v>
      </c>
      <c r="H7986">
        <v>3.4575287609999998</v>
      </c>
      <c r="I7986">
        <v>7.5420737430000004</v>
      </c>
      <c r="J7986">
        <v>3.5937991990000002</v>
      </c>
      <c r="K7986">
        <v>5.5612822980000001</v>
      </c>
      <c r="L7986">
        <v>6.6566580350000004</v>
      </c>
      <c r="M7986">
        <v>0.73536496600000001</v>
      </c>
      <c r="N7986">
        <v>2.6445791120000002</v>
      </c>
      <c r="O7986">
        <v>2.1213362249999999</v>
      </c>
      <c r="P7986">
        <v>5.6039200510000002</v>
      </c>
      <c r="Q7986">
        <v>3.818582562</v>
      </c>
    </row>
    <row r="7987" spans="1:17">
      <c r="A7987" t="s">
        <v>19088</v>
      </c>
      <c r="B7987" s="14" t="s">
        <v>8267</v>
      </c>
      <c r="C7987">
        <v>22.656386489999999</v>
      </c>
      <c r="D7987">
        <v>91.587031199999998</v>
      </c>
      <c r="E7987">
        <v>72.000695149999999</v>
      </c>
      <c r="F7987">
        <v>86.65667354</v>
      </c>
      <c r="G7987">
        <v>93.469917539999997</v>
      </c>
      <c r="H7987">
        <v>195.9946932</v>
      </c>
      <c r="I7987">
        <v>68.370422619999999</v>
      </c>
      <c r="J7987">
        <v>64.865287219999999</v>
      </c>
      <c r="K7987">
        <v>172.28477219999999</v>
      </c>
      <c r="L7987">
        <v>175.8977592</v>
      </c>
      <c r="M7987">
        <v>30.141575400000001</v>
      </c>
      <c r="N7987">
        <v>37.994456939999999</v>
      </c>
      <c r="O7987">
        <v>16.64482675</v>
      </c>
      <c r="P7987">
        <v>49.843364010000002</v>
      </c>
      <c r="Q7987">
        <v>69.392361750000006</v>
      </c>
    </row>
    <row r="7988" spans="1:17">
      <c r="A7988" t="e">
        <v>#N/A</v>
      </c>
      <c r="B7988" s="14" t="s">
        <v>19089</v>
      </c>
      <c r="C7988">
        <v>9.1433431439999993</v>
      </c>
      <c r="D7988">
        <v>29.032978679999999</v>
      </c>
      <c r="E7988">
        <v>30.31708794</v>
      </c>
      <c r="F7988">
        <v>27.795783400000001</v>
      </c>
      <c r="G7988">
        <v>28.156768679999999</v>
      </c>
      <c r="H7988">
        <v>3.5115484060000002</v>
      </c>
      <c r="I7988">
        <v>53.335665409999997</v>
      </c>
      <c r="J7988">
        <v>97.364826500000007</v>
      </c>
      <c r="K7988">
        <v>111.99263089999999</v>
      </c>
      <c r="L7988">
        <v>34.663748409999997</v>
      </c>
      <c r="M7988">
        <v>17.551072319999999</v>
      </c>
      <c r="N7988">
        <v>79.649648380000002</v>
      </c>
      <c r="O7988">
        <v>13.50140487</v>
      </c>
      <c r="P7988">
        <v>71.333146150000005</v>
      </c>
      <c r="Q7988">
        <v>42.950429329999999</v>
      </c>
    </row>
    <row r="7989" spans="1:17">
      <c r="A7989" t="s">
        <v>19090</v>
      </c>
      <c r="B7989" s="14" t="s">
        <v>5984</v>
      </c>
      <c r="C7989">
        <v>5.2843804480000003</v>
      </c>
      <c r="D7989">
        <v>1.463334007</v>
      </c>
      <c r="E7989">
        <v>0.98383945299999997</v>
      </c>
      <c r="F7989">
        <v>0.71930723600000002</v>
      </c>
      <c r="G7989">
        <v>1.3687703929999999</v>
      </c>
      <c r="H7989">
        <v>0.71032281200000003</v>
      </c>
      <c r="I7989">
        <v>2.6972104200000002</v>
      </c>
      <c r="J7989">
        <v>3.1150485460000001</v>
      </c>
      <c r="K7989">
        <v>1.438354683</v>
      </c>
      <c r="L7989">
        <v>1.6694881319999999</v>
      </c>
      <c r="M7989">
        <v>0.50718069899999996</v>
      </c>
      <c r="N7989">
        <v>2.3450970240000002</v>
      </c>
      <c r="O7989">
        <v>2.3409345620000002</v>
      </c>
      <c r="P7989">
        <v>1.783855253</v>
      </c>
      <c r="Q7989">
        <v>1.453061355</v>
      </c>
    </row>
    <row r="7990" spans="1:17">
      <c r="A7990" t="e">
        <v>#N/A</v>
      </c>
      <c r="B7990" s="14" t="s">
        <v>19091</v>
      </c>
      <c r="C7990">
        <v>46.376796640000002</v>
      </c>
      <c r="D7990">
        <v>6.3601034629999997</v>
      </c>
      <c r="E7990">
        <v>8.6931122060000003</v>
      </c>
      <c r="F7990">
        <v>6.6133953480000001</v>
      </c>
      <c r="G7990">
        <v>9.1524625670000006</v>
      </c>
      <c r="H7990">
        <v>12.7223211</v>
      </c>
      <c r="I7990">
        <v>19.32348305</v>
      </c>
      <c r="J7990">
        <v>14.27806709</v>
      </c>
      <c r="K7990">
        <v>28.051762180000001</v>
      </c>
      <c r="L7990">
        <v>27.90812781</v>
      </c>
      <c r="M7990">
        <v>16.956650969999998</v>
      </c>
      <c r="N7990">
        <v>12.795095999999999</v>
      </c>
      <c r="O7990">
        <v>29.349310599999999</v>
      </c>
      <c r="P7990">
        <v>8.6146535679999996</v>
      </c>
      <c r="Q7990">
        <v>21.253936209999999</v>
      </c>
    </row>
    <row r="7991" spans="1:17">
      <c r="A7991" t="s">
        <v>19092</v>
      </c>
      <c r="B7991" s="14" t="s">
        <v>3112</v>
      </c>
      <c r="C7991">
        <v>4.0136049639999998</v>
      </c>
      <c r="D7991">
        <v>10.613020519999999</v>
      </c>
      <c r="E7991">
        <v>21.031966000000001</v>
      </c>
      <c r="F7991">
        <v>30.024896930000001</v>
      </c>
      <c r="G7991">
        <v>13.38960861</v>
      </c>
      <c r="H7991">
        <v>78.613737069999999</v>
      </c>
      <c r="I7991">
        <v>10.087289699999999</v>
      </c>
      <c r="J7991">
        <v>12.44951397</v>
      </c>
      <c r="K7991">
        <v>42.26512735</v>
      </c>
      <c r="L7991">
        <v>17.482399170000001</v>
      </c>
      <c r="M7991">
        <v>5.73724569</v>
      </c>
      <c r="N7991">
        <v>18.822119199999999</v>
      </c>
      <c r="O7991">
        <v>2.1752030750000002</v>
      </c>
      <c r="P7991">
        <v>35.976332390000003</v>
      </c>
      <c r="Q7991">
        <v>40.270847279999998</v>
      </c>
    </row>
    <row r="7992" spans="1:17">
      <c r="A7992" t="e">
        <v>#N/A</v>
      </c>
      <c r="B7992" s="14" t="s">
        <v>19093</v>
      </c>
      <c r="C7992">
        <v>8.7866879149999999</v>
      </c>
      <c r="D7992">
        <v>10.70600067</v>
      </c>
      <c r="E7992">
        <v>12.619759500000001</v>
      </c>
      <c r="F7992">
        <v>23.920791690000001</v>
      </c>
      <c r="G7992">
        <v>15.17296543</v>
      </c>
      <c r="H7992">
        <v>45.556737040000002</v>
      </c>
      <c r="I7992">
        <v>6.4068995229999999</v>
      </c>
      <c r="J7992">
        <v>18.9361599</v>
      </c>
      <c r="K7992">
        <v>25.909511340000002</v>
      </c>
      <c r="L7992">
        <v>16.655808189999998</v>
      </c>
      <c r="M7992">
        <v>16.866456020000001</v>
      </c>
      <c r="N7992">
        <v>21.121465619999999</v>
      </c>
      <c r="O7992">
        <v>9.7310657470000006</v>
      </c>
      <c r="P7992">
        <v>18.455943569999999</v>
      </c>
      <c r="Q7992">
        <v>33.221388130000001</v>
      </c>
    </row>
    <row r="7993" spans="1:17">
      <c r="A7993" t="s">
        <v>19094</v>
      </c>
      <c r="B7993" s="14" t="s">
        <v>3996</v>
      </c>
      <c r="C7993">
        <v>1.0625411629999999</v>
      </c>
      <c r="D7993">
        <v>6.9831905220000001</v>
      </c>
      <c r="E7993">
        <v>7.0839333529999999</v>
      </c>
      <c r="F7993">
        <v>5.6647758179999999</v>
      </c>
      <c r="G7993">
        <v>6.2689331849999999</v>
      </c>
      <c r="H7993">
        <v>0.81614890100000004</v>
      </c>
      <c r="I7993">
        <v>18.59429501</v>
      </c>
      <c r="J7993">
        <v>17.533286789999998</v>
      </c>
      <c r="K7993">
        <v>19.44153464</v>
      </c>
      <c r="L7993">
        <v>21.372096930000001</v>
      </c>
      <c r="M7993">
        <v>8.8382544000000003</v>
      </c>
      <c r="N7993">
        <v>7.4004554630000001</v>
      </c>
      <c r="O7993">
        <v>8.2371885870000003</v>
      </c>
      <c r="P7993">
        <v>7.7050511769999996</v>
      </c>
      <c r="Q7993">
        <v>5.5999252400000001</v>
      </c>
    </row>
    <row r="7994" spans="1:17">
      <c r="A7994" t="s">
        <v>19095</v>
      </c>
      <c r="B7994" s="14" t="s">
        <v>8657</v>
      </c>
      <c r="C7994">
        <v>36.545096999999998</v>
      </c>
      <c r="D7994">
        <v>4.8151390589999998</v>
      </c>
      <c r="E7994">
        <v>4.7502030590000004</v>
      </c>
      <c r="F7994">
        <v>3.9214307650000002</v>
      </c>
      <c r="G7994">
        <v>4.809329237</v>
      </c>
      <c r="H7994">
        <v>7.0459641660000001</v>
      </c>
      <c r="I7994">
        <v>16.009818859999999</v>
      </c>
      <c r="J7994">
        <v>4.9971111989999999</v>
      </c>
      <c r="K7994">
        <v>18.751282109999998</v>
      </c>
      <c r="L7994">
        <v>22.85852427</v>
      </c>
      <c r="M7994">
        <v>23.619056789999998</v>
      </c>
      <c r="N7994">
        <v>4.8592076950000003</v>
      </c>
      <c r="O7994">
        <v>20.644442959999999</v>
      </c>
      <c r="P7994">
        <v>5.1291858970000002</v>
      </c>
      <c r="Q7994">
        <v>7.4455136020000001</v>
      </c>
    </row>
    <row r="7995" spans="1:17">
      <c r="A7995" t="s">
        <v>19096</v>
      </c>
      <c r="B7995" s="14" t="s">
        <v>8653</v>
      </c>
      <c r="C7995">
        <v>153.8921598</v>
      </c>
      <c r="D7995">
        <v>28.44080331</v>
      </c>
      <c r="E7995">
        <v>19.474000069999999</v>
      </c>
      <c r="F7995">
        <v>16.753669599999998</v>
      </c>
      <c r="G7995">
        <v>24.71495307</v>
      </c>
      <c r="H7995">
        <v>50.896088679999998</v>
      </c>
      <c r="I7995">
        <v>92.523544580000006</v>
      </c>
      <c r="J7995">
        <v>24.422959259999999</v>
      </c>
      <c r="K7995">
        <v>107.8383778</v>
      </c>
      <c r="L7995">
        <v>98.912651530000005</v>
      </c>
      <c r="M7995">
        <v>904.01633379999998</v>
      </c>
      <c r="N7995">
        <v>23.871490130000002</v>
      </c>
      <c r="O7995">
        <v>370.58458969999998</v>
      </c>
      <c r="P7995">
        <v>21.89574395</v>
      </c>
      <c r="Q7995">
        <v>51.813396429999997</v>
      </c>
    </row>
    <row r="7996" spans="1:17">
      <c r="A7996" t="e">
        <v>#N/A</v>
      </c>
      <c r="B7996" s="14" t="s">
        <v>19097</v>
      </c>
      <c r="C7996">
        <v>19.43408621</v>
      </c>
      <c r="D7996">
        <v>24.75547963</v>
      </c>
      <c r="E7996">
        <v>14.472857080000001</v>
      </c>
      <c r="F7996">
        <v>26.45358139</v>
      </c>
      <c r="G7996">
        <v>28.525175000000001</v>
      </c>
      <c r="H7996">
        <v>5.597821283</v>
      </c>
      <c r="I7996">
        <v>0</v>
      </c>
      <c r="J7996">
        <v>4.3114163369999998</v>
      </c>
      <c r="K7996">
        <v>2.2040670279999999</v>
      </c>
      <c r="L7996">
        <v>9.2096821759999994</v>
      </c>
      <c r="M7996">
        <v>9.3261580360000007</v>
      </c>
      <c r="N7996">
        <v>1.7967581610000001</v>
      </c>
      <c r="O7996">
        <v>5.3807069429999999</v>
      </c>
      <c r="P7996">
        <v>14.578644499999999</v>
      </c>
      <c r="Q7996">
        <v>43.418755390000001</v>
      </c>
    </row>
    <row r="7997" spans="1:17">
      <c r="A7997" t="e">
        <v>#N/A</v>
      </c>
      <c r="B7997" s="14" t="s">
        <v>19098</v>
      </c>
      <c r="C7997">
        <v>0</v>
      </c>
      <c r="D7997">
        <v>0.28589888200000002</v>
      </c>
      <c r="E7997">
        <v>0.27459661899999999</v>
      </c>
      <c r="F7997">
        <v>0.17566831399999999</v>
      </c>
      <c r="G7997">
        <v>1.114264648</v>
      </c>
      <c r="H7997">
        <v>1.4869212780000001</v>
      </c>
      <c r="I7997">
        <v>0</v>
      </c>
      <c r="J7997">
        <v>0.16360285199999999</v>
      </c>
      <c r="K7997">
        <v>0</v>
      </c>
      <c r="L7997">
        <v>0</v>
      </c>
      <c r="M7997">
        <v>0</v>
      </c>
      <c r="N7997">
        <v>0.95452777300000002</v>
      </c>
      <c r="O7997">
        <v>0</v>
      </c>
      <c r="P7997">
        <v>0.38724524500000002</v>
      </c>
      <c r="Q7997">
        <v>0</v>
      </c>
    </row>
    <row r="7998" spans="1:17">
      <c r="A7998" t="s">
        <v>19099</v>
      </c>
      <c r="B7998" s="14" t="s">
        <v>19100</v>
      </c>
      <c r="C7998">
        <v>0.63339621499999998</v>
      </c>
      <c r="D7998">
        <v>0.84191081700000003</v>
      </c>
      <c r="E7998">
        <v>0.269542693</v>
      </c>
      <c r="F7998">
        <v>1.0346109290000001</v>
      </c>
      <c r="G7998">
        <v>1.0390688749999999</v>
      </c>
      <c r="H7998">
        <v>3.405627468</v>
      </c>
      <c r="I7998">
        <v>0.46184705199999998</v>
      </c>
      <c r="J7998">
        <v>0.64236702599999995</v>
      </c>
      <c r="K7998">
        <v>0.71835006700000004</v>
      </c>
      <c r="L7998">
        <v>1.20064875</v>
      </c>
      <c r="M7998">
        <v>0</v>
      </c>
      <c r="N7998">
        <v>0.19519995400000001</v>
      </c>
      <c r="O7998">
        <v>1.4029450619999999</v>
      </c>
      <c r="P7998">
        <v>0.57017704700000005</v>
      </c>
      <c r="Q7998">
        <v>1.0885424159999999</v>
      </c>
    </row>
    <row r="7999" spans="1:17">
      <c r="A7999" t="e">
        <v>#N/A</v>
      </c>
      <c r="B7999" s="14" t="s">
        <v>19101</v>
      </c>
      <c r="C7999">
        <v>251.3756803</v>
      </c>
      <c r="D7999">
        <v>42.050220600000003</v>
      </c>
      <c r="E7999">
        <v>24.014412369999999</v>
      </c>
      <c r="F7999">
        <v>21.996728010000002</v>
      </c>
      <c r="G7999">
        <v>38.535562499999997</v>
      </c>
      <c r="H7999">
        <v>55.166934380000001</v>
      </c>
      <c r="I7999">
        <v>145.88629599999999</v>
      </c>
      <c r="J7999">
        <v>73.164008379999999</v>
      </c>
      <c r="K7999">
        <v>97.745581250000001</v>
      </c>
      <c r="L7999">
        <v>188.00717650000001</v>
      </c>
      <c r="M7999">
        <v>68.932472439999998</v>
      </c>
      <c r="N7999">
        <v>35.730563439999997</v>
      </c>
      <c r="O7999">
        <v>79.540885239999994</v>
      </c>
      <c r="P7999">
        <v>49.259519300000001</v>
      </c>
      <c r="Q7999">
        <v>58.189015230000003</v>
      </c>
    </row>
    <row r="8000" spans="1:17">
      <c r="A8000" t="s">
        <v>19102</v>
      </c>
      <c r="B8000" s="14" t="s">
        <v>7575</v>
      </c>
      <c r="C8000">
        <v>474.27296109999997</v>
      </c>
      <c r="D8000">
        <v>295.24687849999998</v>
      </c>
      <c r="E8000">
        <v>297.84260979999999</v>
      </c>
      <c r="F8000">
        <v>171.81462859999999</v>
      </c>
      <c r="G8000">
        <v>280.3319027</v>
      </c>
      <c r="H8000">
        <v>2272.5268959999999</v>
      </c>
      <c r="I8000">
        <v>114.5741154</v>
      </c>
      <c r="J8000">
        <v>225.93838890000001</v>
      </c>
      <c r="K8000">
        <v>207.05942580000001</v>
      </c>
      <c r="L8000">
        <v>336.0410862</v>
      </c>
      <c r="M8000">
        <v>50.270266489999997</v>
      </c>
      <c r="N8000">
        <v>12.629477809999999</v>
      </c>
      <c r="O8000">
        <v>247.96247389999999</v>
      </c>
      <c r="P8000">
        <v>0.34541736099999998</v>
      </c>
      <c r="Q8000">
        <v>103.6650424</v>
      </c>
    </row>
    <row r="8001" spans="1:17">
      <c r="A8001" t="e">
        <v>#N/A</v>
      </c>
      <c r="B8001" s="14" t="s">
        <v>19103</v>
      </c>
      <c r="C8001">
        <v>15.68256957</v>
      </c>
      <c r="D8001">
        <v>1.1580714190000001</v>
      </c>
      <c r="E8001">
        <v>2.2245802019999998</v>
      </c>
      <c r="F8001">
        <v>0.711567854</v>
      </c>
      <c r="G8001">
        <v>1.805390823</v>
      </c>
      <c r="H8001">
        <v>0</v>
      </c>
      <c r="I8001">
        <v>0</v>
      </c>
      <c r="J8001">
        <v>3.3134754850000001</v>
      </c>
      <c r="K8001">
        <v>2.3714645239999999</v>
      </c>
      <c r="L8001">
        <v>6.6061011389999997</v>
      </c>
      <c r="M8001">
        <v>10.03447384</v>
      </c>
      <c r="N8001">
        <v>0.64440693599999999</v>
      </c>
      <c r="O8001">
        <v>0</v>
      </c>
      <c r="P8001">
        <v>1.568588332</v>
      </c>
      <c r="Q8001">
        <v>14.374271500000001</v>
      </c>
    </row>
    <row r="8002" spans="1:17">
      <c r="A8002" t="e">
        <v>#N/A</v>
      </c>
      <c r="B8002" s="14" t="s">
        <v>19104</v>
      </c>
      <c r="C8002">
        <v>6.2008157959999997</v>
      </c>
      <c r="D8002">
        <v>92.037117449999997</v>
      </c>
      <c r="E8002">
        <v>191.04668050000001</v>
      </c>
      <c r="F8002">
        <v>7.4276572380000001</v>
      </c>
      <c r="G8002">
        <v>79.02244426</v>
      </c>
      <c r="H8002">
        <v>874.47045990000004</v>
      </c>
      <c r="I8002">
        <v>1018.2160260000001</v>
      </c>
      <c r="J8002">
        <v>1250.1812660000001</v>
      </c>
      <c r="K8002">
        <v>116.4581362</v>
      </c>
      <c r="L8002">
        <v>41.53114935</v>
      </c>
      <c r="M8002">
        <v>23.805508499999998</v>
      </c>
      <c r="N8002">
        <v>84.541158530000004</v>
      </c>
      <c r="O8002">
        <v>8.2407223439999999</v>
      </c>
      <c r="P8002">
        <v>194.80877889999999</v>
      </c>
      <c r="Q8002">
        <v>290.71208710000002</v>
      </c>
    </row>
    <row r="8003" spans="1:17">
      <c r="A8003" t="s">
        <v>19105</v>
      </c>
      <c r="B8003" s="14" t="s">
        <v>19106</v>
      </c>
      <c r="C8003">
        <v>30.33144811</v>
      </c>
      <c r="D8003">
        <v>11.88822468</v>
      </c>
      <c r="E8003">
        <v>7.4466879639999997</v>
      </c>
      <c r="F8003">
        <v>3.17592432</v>
      </c>
      <c r="G8003">
        <v>9.6695508480000001</v>
      </c>
      <c r="H8003">
        <v>11.648950129999999</v>
      </c>
      <c r="I8003">
        <v>27.220273679999998</v>
      </c>
      <c r="J8003">
        <v>11.239608369999999</v>
      </c>
      <c r="K8003">
        <v>21.16900536</v>
      </c>
      <c r="L8003">
        <v>41.278801469999998</v>
      </c>
      <c r="M8003">
        <v>8.9573269270000004</v>
      </c>
      <c r="N8003">
        <v>10.92943288</v>
      </c>
      <c r="O8003">
        <v>33.591419049999999</v>
      </c>
      <c r="P8003">
        <v>13.30198354</v>
      </c>
      <c r="Q8003">
        <v>12.831270610000001</v>
      </c>
    </row>
    <row r="8004" spans="1:17">
      <c r="A8004" t="e">
        <v>#N/A</v>
      </c>
      <c r="B8004" s="14" t="s">
        <v>19107</v>
      </c>
      <c r="C8004">
        <v>0</v>
      </c>
      <c r="D8004">
        <v>0</v>
      </c>
      <c r="E8004">
        <v>0.87870917999999998</v>
      </c>
      <c r="F8004">
        <v>0</v>
      </c>
      <c r="G8004">
        <v>0.35656468800000002</v>
      </c>
      <c r="H8004">
        <v>0</v>
      </c>
      <c r="I8004">
        <v>0</v>
      </c>
      <c r="J8004">
        <v>0</v>
      </c>
      <c r="K8004">
        <v>0.936728487</v>
      </c>
      <c r="L8004">
        <v>1.3047049749999999</v>
      </c>
      <c r="M8004">
        <v>0</v>
      </c>
      <c r="N8004">
        <v>0</v>
      </c>
      <c r="O8004">
        <v>2.286800451</v>
      </c>
      <c r="P8004">
        <v>0</v>
      </c>
      <c r="Q8004">
        <v>0</v>
      </c>
    </row>
    <row r="8005" spans="1:17">
      <c r="A8005" t="s">
        <v>19108</v>
      </c>
      <c r="B8005" s="14" t="s">
        <v>138</v>
      </c>
      <c r="C8005">
        <v>14.79749384</v>
      </c>
      <c r="D8005">
        <v>0.80076710799999995</v>
      </c>
      <c r="E8005">
        <v>0.20429507699999999</v>
      </c>
      <c r="F8005">
        <v>0.33826721300000001</v>
      </c>
      <c r="G8005">
        <v>0.29258590299999998</v>
      </c>
      <c r="H8005">
        <v>1.041170261</v>
      </c>
      <c r="I8005">
        <v>0.82364408499999997</v>
      </c>
      <c r="J8005">
        <v>0.18615641799999999</v>
      </c>
      <c r="K8005">
        <v>2.3059508709999998</v>
      </c>
      <c r="L8005">
        <v>3.568667874</v>
      </c>
      <c r="M8005">
        <v>5.420701813</v>
      </c>
      <c r="N8005">
        <v>0.26456641400000003</v>
      </c>
      <c r="O8005">
        <v>33.276199120000001</v>
      </c>
      <c r="P8005">
        <v>0.101683653</v>
      </c>
      <c r="Q8005">
        <v>2.9507359850000001</v>
      </c>
    </row>
    <row r="8006" spans="1:17">
      <c r="A8006" t="s">
        <v>19109</v>
      </c>
      <c r="B8006" s="14" t="s">
        <v>19110</v>
      </c>
      <c r="C8006">
        <v>0</v>
      </c>
      <c r="D8006">
        <v>18.636371539999999</v>
      </c>
      <c r="E8006">
        <v>14.319705150000001</v>
      </c>
      <c r="F8006">
        <v>14.573963819999999</v>
      </c>
      <c r="G8006">
        <v>14.52670949</v>
      </c>
      <c r="H8006">
        <v>1.17485138</v>
      </c>
      <c r="I8006">
        <v>11.15275102</v>
      </c>
      <c r="J8006">
        <v>61.272297780000002</v>
      </c>
      <c r="K8006">
        <v>28.44879109</v>
      </c>
      <c r="L8006">
        <v>48.322406479999998</v>
      </c>
      <c r="M8006">
        <v>0</v>
      </c>
      <c r="N8006">
        <v>14.706798279999999</v>
      </c>
      <c r="O8006">
        <v>13.55141008</v>
      </c>
      <c r="P8006">
        <v>11.70341183</v>
      </c>
      <c r="Q8006">
        <v>35.749345609999999</v>
      </c>
    </row>
    <row r="8007" spans="1:17">
      <c r="A8007" t="e">
        <v>#N/A</v>
      </c>
      <c r="B8007" s="14" t="s">
        <v>19111</v>
      </c>
      <c r="C8007">
        <v>0</v>
      </c>
      <c r="D8007">
        <v>0</v>
      </c>
      <c r="E8007">
        <v>0.191023735</v>
      </c>
      <c r="F8007">
        <v>0.244408089</v>
      </c>
      <c r="G8007">
        <v>0</v>
      </c>
      <c r="H8007">
        <v>0</v>
      </c>
      <c r="I8007">
        <v>2.6184719790000002</v>
      </c>
      <c r="J8007">
        <v>0.227621359</v>
      </c>
      <c r="K8007">
        <v>0.81454651</v>
      </c>
      <c r="L8007">
        <v>1.134526065</v>
      </c>
      <c r="M8007">
        <v>0</v>
      </c>
      <c r="N8007">
        <v>0</v>
      </c>
      <c r="O8007">
        <v>0</v>
      </c>
      <c r="P8007">
        <v>0.26938799600000002</v>
      </c>
      <c r="Q8007">
        <v>0</v>
      </c>
    </row>
    <row r="8008" spans="1:17">
      <c r="A8008" t="s">
        <v>12295</v>
      </c>
      <c r="B8008" s="14" t="s">
        <v>103</v>
      </c>
      <c r="C8008">
        <v>0.881952658</v>
      </c>
      <c r="D8008">
        <v>0.415186844</v>
      </c>
      <c r="E8008">
        <v>0.15247222799999999</v>
      </c>
      <c r="F8008">
        <v>0.22509554400000001</v>
      </c>
      <c r="G8008">
        <v>0.13325962699999999</v>
      </c>
      <c r="H8008">
        <v>0.97381567999999996</v>
      </c>
      <c r="I8008">
        <v>0.64308441599999999</v>
      </c>
      <c r="J8008">
        <v>6.9878420999999996E-2</v>
      </c>
      <c r="K8008">
        <v>0.60014638799999998</v>
      </c>
      <c r="L8008">
        <v>0.83590281399999999</v>
      </c>
      <c r="M8008">
        <v>1.9045677780000001</v>
      </c>
      <c r="N8008">
        <v>0.108720017</v>
      </c>
      <c r="O8008">
        <v>1.587208001</v>
      </c>
      <c r="P8008">
        <v>0.36388234400000002</v>
      </c>
      <c r="Q8008">
        <v>0.15157066899999999</v>
      </c>
    </row>
    <row r="8009" spans="1:17">
      <c r="A8009" t="s">
        <v>19112</v>
      </c>
      <c r="B8009" s="14" t="s">
        <v>7509</v>
      </c>
      <c r="C8009">
        <v>3.820299093</v>
      </c>
      <c r="D8009">
        <v>2.2004428260000002</v>
      </c>
      <c r="E8009">
        <v>2.113454086</v>
      </c>
      <c r="F8009">
        <v>3.5881187529999998</v>
      </c>
      <c r="G8009">
        <v>1.319388298</v>
      </c>
      <c r="H8009">
        <v>0.88032342100000005</v>
      </c>
      <c r="I8009">
        <v>6.1283386750000002</v>
      </c>
      <c r="J8009">
        <v>10.654616819999999</v>
      </c>
      <c r="K8009">
        <v>3.8127708999999999</v>
      </c>
      <c r="L8009">
        <v>2.1724967199999998</v>
      </c>
      <c r="M8009">
        <v>5.1332692240000002</v>
      </c>
      <c r="N8009">
        <v>6.3576317920000003</v>
      </c>
      <c r="O8009">
        <v>5.9232574109999998</v>
      </c>
      <c r="P8009">
        <v>9.8011377339999992</v>
      </c>
      <c r="Q8009">
        <v>2.3635770209999998</v>
      </c>
    </row>
    <row r="8010" spans="1:17">
      <c r="A8010" t="s">
        <v>19113</v>
      </c>
      <c r="B8010" s="14" t="s">
        <v>2281</v>
      </c>
      <c r="C8010">
        <v>5.7893597940000001</v>
      </c>
      <c r="D8010">
        <v>0</v>
      </c>
      <c r="E8010">
        <v>0.20530588299999999</v>
      </c>
      <c r="F8010">
        <v>0.35024212100000002</v>
      </c>
      <c r="G8010">
        <v>0</v>
      </c>
      <c r="H8010">
        <v>0.247048187</v>
      </c>
      <c r="I8010">
        <v>0.93808186199999999</v>
      </c>
      <c r="J8010">
        <v>0</v>
      </c>
      <c r="K8010">
        <v>1.45907864</v>
      </c>
      <c r="L8010">
        <v>7.3161026629999997</v>
      </c>
      <c r="M8010">
        <v>6.1738585129999999</v>
      </c>
      <c r="N8010">
        <v>0</v>
      </c>
      <c r="O8010">
        <v>4.274393366</v>
      </c>
      <c r="P8010">
        <v>9.6509717999999994E-2</v>
      </c>
      <c r="Q8010">
        <v>2.6531949739999998</v>
      </c>
    </row>
    <row r="8011" spans="1:17">
      <c r="A8011" t="s">
        <v>19114</v>
      </c>
      <c r="B8011" s="14" t="s">
        <v>4776</v>
      </c>
      <c r="C8011">
        <v>1.676485786</v>
      </c>
      <c r="D8011">
        <v>3.7139773530000002</v>
      </c>
      <c r="E8011">
        <v>2.021387829</v>
      </c>
      <c r="F8011">
        <v>1.7495518139999999</v>
      </c>
      <c r="G8011">
        <v>2.2194824930000001</v>
      </c>
      <c r="H8011">
        <v>1.9315892109999999</v>
      </c>
      <c r="I8011">
        <v>0</v>
      </c>
      <c r="J8011">
        <v>1.70022991</v>
      </c>
      <c r="K8011">
        <v>3.295661795</v>
      </c>
      <c r="L8011">
        <v>4.9434017990000001</v>
      </c>
      <c r="M8011">
        <v>1.0726974739999999</v>
      </c>
      <c r="N8011">
        <v>0.13777577199999999</v>
      </c>
      <c r="O8011">
        <v>1.856671543</v>
      </c>
      <c r="P8011">
        <v>1.08994602</v>
      </c>
      <c r="Q8011">
        <v>0.38415678199999997</v>
      </c>
    </row>
    <row r="8012" spans="1:17">
      <c r="A8012" t="s">
        <v>19115</v>
      </c>
      <c r="B8012" s="14" t="s">
        <v>19116</v>
      </c>
      <c r="C8012">
        <v>3.9654599780000002</v>
      </c>
      <c r="D8012">
        <v>1.003979612</v>
      </c>
      <c r="E8012">
        <v>0.78348555099999995</v>
      </c>
      <c r="F8012">
        <v>0.82251647699999997</v>
      </c>
      <c r="G8012">
        <v>0.83149515600000001</v>
      </c>
      <c r="H8012">
        <v>1.1966078870000001</v>
      </c>
      <c r="I8012">
        <v>5.9205962220000004</v>
      </c>
      <c r="J8012">
        <v>1.544015943</v>
      </c>
      <c r="K8012">
        <v>21.030346919999999</v>
      </c>
      <c r="L8012">
        <v>4.5339541880000001</v>
      </c>
      <c r="M8012">
        <v>6.1620019949999998</v>
      </c>
      <c r="N8012">
        <v>1.1755196480000001</v>
      </c>
      <c r="O8012">
        <v>7.2148711060000004</v>
      </c>
      <c r="P8012">
        <v>1.0624012199999999</v>
      </c>
      <c r="Q8012">
        <v>2.0769409209999998</v>
      </c>
    </row>
    <row r="8013" spans="1:17">
      <c r="A8013" t="s">
        <v>19117</v>
      </c>
      <c r="B8013" s="14" t="s">
        <v>6182</v>
      </c>
      <c r="C8013">
        <v>2.9383684680000002</v>
      </c>
      <c r="D8013">
        <v>4.5566290059999996</v>
      </c>
      <c r="E8013">
        <v>5.3427336929999996</v>
      </c>
      <c r="F8013">
        <v>4.9450744000000002</v>
      </c>
      <c r="G8013">
        <v>5.2585219109999999</v>
      </c>
      <c r="H8013">
        <v>0.20518102999999999</v>
      </c>
      <c r="I8013">
        <v>35.059747719999997</v>
      </c>
      <c r="J8013">
        <v>37.825487350000003</v>
      </c>
      <c r="K8013">
        <v>6.3014076750000001</v>
      </c>
      <c r="L8013">
        <v>7.5953070980000001</v>
      </c>
      <c r="M8013">
        <v>5.127577187</v>
      </c>
      <c r="N8013">
        <v>7.7053729689999999</v>
      </c>
      <c r="O8013">
        <v>7.987530681</v>
      </c>
      <c r="P8013">
        <v>10.059359000000001</v>
      </c>
      <c r="Q8013">
        <v>4.4071181709999996</v>
      </c>
    </row>
    <row r="8014" spans="1:17">
      <c r="A8014" t="s">
        <v>19118</v>
      </c>
      <c r="B8014" s="14" t="s">
        <v>9201</v>
      </c>
      <c r="C8014">
        <v>2.192784064</v>
      </c>
      <c r="D8014">
        <v>1.2954002419999999</v>
      </c>
      <c r="E8014">
        <v>1.9440468580000001</v>
      </c>
      <c r="F8014">
        <v>1.8903776080000001</v>
      </c>
      <c r="G8014">
        <v>1.388393473</v>
      </c>
      <c r="H8014">
        <v>0.561433403</v>
      </c>
      <c r="I8014">
        <v>4.2637065859999996</v>
      </c>
      <c r="J8014">
        <v>4.8183211650000004</v>
      </c>
      <c r="K8014">
        <v>3.6474383559999999</v>
      </c>
      <c r="L8014">
        <v>4.6184246900000003</v>
      </c>
      <c r="M8014">
        <v>8.4183019439999995</v>
      </c>
      <c r="N8014">
        <v>4.5952487489999996</v>
      </c>
      <c r="O8014">
        <v>7.2853819660000001</v>
      </c>
      <c r="P8014">
        <v>7.5667035389999997</v>
      </c>
      <c r="Q8014">
        <v>0.50246347300000005</v>
      </c>
    </row>
    <row r="8015" spans="1:17">
      <c r="A8015" t="s">
        <v>19118</v>
      </c>
      <c r="B8015" s="14" t="s">
        <v>19119</v>
      </c>
      <c r="C8015">
        <v>12.68030049</v>
      </c>
      <c r="D8015">
        <v>7.4058384410000002</v>
      </c>
      <c r="E8015">
        <v>5.8560172130000003</v>
      </c>
      <c r="F8015">
        <v>8.7086371400000004</v>
      </c>
      <c r="G8015">
        <v>4.6281250439999999</v>
      </c>
      <c r="H8015">
        <v>1.549524849</v>
      </c>
      <c r="I8015">
        <v>5.8837960730000001</v>
      </c>
      <c r="J8015">
        <v>14.942317709999999</v>
      </c>
      <c r="K8015">
        <v>7.8442022639999998</v>
      </c>
      <c r="L8015">
        <v>3.4597898850000002</v>
      </c>
      <c r="M8015">
        <v>1.1063830189999999</v>
      </c>
      <c r="N8015">
        <v>7.5669473160000003</v>
      </c>
      <c r="O8015">
        <v>2.2341386120000002</v>
      </c>
      <c r="P8015">
        <v>13.36036629</v>
      </c>
      <c r="Q8015">
        <v>5.5470845369999999</v>
      </c>
    </row>
    <row r="8016" spans="1:17">
      <c r="A8016" t="s">
        <v>19120</v>
      </c>
      <c r="B8016" s="14" t="s">
        <v>2809</v>
      </c>
      <c r="C8016">
        <v>6.1476038910000002</v>
      </c>
      <c r="D8016">
        <v>2.4834648910000001</v>
      </c>
      <c r="E8016">
        <v>1.5773676169999999</v>
      </c>
      <c r="F8016">
        <v>0.836808781</v>
      </c>
      <c r="G8016">
        <v>0.68690220000000002</v>
      </c>
      <c r="H8016">
        <v>1.6666017829999999</v>
      </c>
      <c r="I8016">
        <v>3.1641780480000001</v>
      </c>
      <c r="J8016">
        <v>2.6589044959999999</v>
      </c>
      <c r="K8016">
        <v>5.577717786</v>
      </c>
      <c r="L8016">
        <v>3.884410608</v>
      </c>
      <c r="M8016">
        <v>3.470768096</v>
      </c>
      <c r="N8016">
        <v>2.6746837779999999</v>
      </c>
      <c r="O8016">
        <v>5.6068662539999998</v>
      </c>
      <c r="P8016">
        <v>2.007435944</v>
      </c>
      <c r="Q8016">
        <v>1.242959116</v>
      </c>
    </row>
    <row r="8017" spans="1:17">
      <c r="A8017" t="s">
        <v>19121</v>
      </c>
      <c r="B8017" s="14" t="s">
        <v>1528</v>
      </c>
      <c r="C8017">
        <v>1.584879564</v>
      </c>
      <c r="D8017">
        <v>1.855834846</v>
      </c>
      <c r="E8017">
        <v>1.7102070110000001</v>
      </c>
      <c r="F8017">
        <v>1.7258641370000001</v>
      </c>
      <c r="G8017">
        <v>1.2120071610000001</v>
      </c>
      <c r="H8017">
        <v>0.60868122499999999</v>
      </c>
      <c r="I8017">
        <v>8.9148634819999995</v>
      </c>
      <c r="J8017">
        <v>7.8644178010000001</v>
      </c>
      <c r="K8017">
        <v>1.643383311</v>
      </c>
      <c r="L8017">
        <v>4.434852437</v>
      </c>
      <c r="M8017">
        <v>0</v>
      </c>
      <c r="N8017">
        <v>4.7447286970000002</v>
      </c>
      <c r="O8017">
        <v>1.002982654</v>
      </c>
      <c r="P8017">
        <v>2.5476660820000001</v>
      </c>
      <c r="Q8017">
        <v>2.1789945560000001</v>
      </c>
    </row>
    <row r="8018" spans="1:17">
      <c r="A8018" t="s">
        <v>19122</v>
      </c>
      <c r="B8018" s="14" t="s">
        <v>4872</v>
      </c>
      <c r="C8018">
        <v>3.9038761970000002</v>
      </c>
      <c r="D8018">
        <v>1.297258936</v>
      </c>
      <c r="E8018">
        <v>0.71198583100000001</v>
      </c>
      <c r="F8018">
        <v>0.68322045099999995</v>
      </c>
      <c r="G8018">
        <v>0.52967070400000005</v>
      </c>
      <c r="H8018">
        <v>0.96383823599999996</v>
      </c>
      <c r="I8018">
        <v>0</v>
      </c>
      <c r="J8018">
        <v>2.1563319870000002</v>
      </c>
      <c r="K8018">
        <v>0.88549620600000001</v>
      </c>
      <c r="L8018">
        <v>2.8190789459999999</v>
      </c>
      <c r="M8018">
        <v>0</v>
      </c>
      <c r="N8018">
        <v>0.27499337200000001</v>
      </c>
      <c r="O8018">
        <v>3.7058211220000001</v>
      </c>
      <c r="P8018">
        <v>0.58570516399999994</v>
      </c>
      <c r="Q8018">
        <v>0.38337861200000001</v>
      </c>
    </row>
    <row r="8019" spans="1:17">
      <c r="A8019" t="s">
        <v>19123</v>
      </c>
      <c r="B8019" s="14" t="s">
        <v>19124</v>
      </c>
      <c r="C8019">
        <v>21.269064310000001</v>
      </c>
      <c r="D8019">
        <v>4.711809895</v>
      </c>
      <c r="E8019">
        <v>6.2226186549999998</v>
      </c>
      <c r="F8019">
        <v>4.342701666</v>
      </c>
      <c r="G8019">
        <v>3.3667052040000001</v>
      </c>
      <c r="H8019">
        <v>4.0842472880000003</v>
      </c>
      <c r="I8019">
        <v>19.385683109999999</v>
      </c>
      <c r="J8019">
        <v>14.267853880000001</v>
      </c>
      <c r="K8019">
        <v>10.050734840000001</v>
      </c>
      <c r="L8019">
        <v>10.639225120000001</v>
      </c>
      <c r="M8019">
        <v>27.217971949999999</v>
      </c>
      <c r="N8019">
        <v>5.243757724</v>
      </c>
      <c r="O8019">
        <v>13.74043189</v>
      </c>
      <c r="P8019">
        <v>2.792154553</v>
      </c>
      <c r="Q8019">
        <v>28.02366022</v>
      </c>
    </row>
    <row r="8020" spans="1:17">
      <c r="A8020" t="s">
        <v>19125</v>
      </c>
      <c r="B8020" s="14" t="s">
        <v>8532</v>
      </c>
      <c r="C8020">
        <v>1.7877676709999999</v>
      </c>
      <c r="D8020">
        <v>1.254159596</v>
      </c>
      <c r="E8020">
        <v>1.4264759410000001</v>
      </c>
      <c r="F8020">
        <v>0.97340018100000003</v>
      </c>
      <c r="G8020">
        <v>1.1319513889999999</v>
      </c>
      <c r="H8020">
        <v>1.6020700640000001</v>
      </c>
      <c r="I8020">
        <v>0.86904553399999995</v>
      </c>
      <c r="J8020">
        <v>1.5864518990000001</v>
      </c>
      <c r="K8020">
        <v>1.7572107260000001</v>
      </c>
      <c r="L8020">
        <v>0.75307646500000003</v>
      </c>
      <c r="M8020">
        <v>0</v>
      </c>
      <c r="N8020">
        <v>1.469210618</v>
      </c>
      <c r="O8020">
        <v>1.6499281750000001</v>
      </c>
      <c r="P8020">
        <v>2.0116636080000001</v>
      </c>
      <c r="Q8020">
        <v>1.4337972839999999</v>
      </c>
    </row>
    <row r="8021" spans="1:17">
      <c r="A8021" t="s">
        <v>19126</v>
      </c>
      <c r="B8021" s="14" t="s">
        <v>19127</v>
      </c>
      <c r="C8021">
        <v>1.1242495429999999</v>
      </c>
      <c r="D8021">
        <v>0.415098195</v>
      </c>
      <c r="E8021">
        <v>0.59803256299999996</v>
      </c>
      <c r="F8021">
        <v>0.40808610099999998</v>
      </c>
      <c r="G8021">
        <v>6.4712283999999995E-2</v>
      </c>
      <c r="H8021">
        <v>0.28784924899999997</v>
      </c>
      <c r="I8021">
        <v>5.4650504099999999</v>
      </c>
      <c r="J8021">
        <v>5.1307754689999996</v>
      </c>
      <c r="K8021">
        <v>1.19003619</v>
      </c>
      <c r="L8021">
        <v>1.4207313699999999</v>
      </c>
      <c r="M8021">
        <v>0</v>
      </c>
      <c r="N8021">
        <v>0.87772668799999998</v>
      </c>
      <c r="O8021">
        <v>0</v>
      </c>
      <c r="P8021">
        <v>0.393570484</v>
      </c>
      <c r="Q8021">
        <v>0.77284536000000004</v>
      </c>
    </row>
    <row r="8022" spans="1:17">
      <c r="A8022" t="s">
        <v>19128</v>
      </c>
      <c r="B8022" s="14" t="s">
        <v>5614</v>
      </c>
      <c r="C8022">
        <v>17.392288180000001</v>
      </c>
      <c r="D8022">
        <v>5.4105594799999999</v>
      </c>
      <c r="E8022">
        <v>8.4642685320000002</v>
      </c>
      <c r="F8022">
        <v>6.5985803949999999</v>
      </c>
      <c r="G8022">
        <v>5.8149438279999996</v>
      </c>
      <c r="H8022">
        <v>5.2584073880000002</v>
      </c>
      <c r="I8022">
        <v>76.090543269999998</v>
      </c>
      <c r="J8022">
        <v>15.011587860000001</v>
      </c>
      <c r="K8022">
        <v>29.881302989999998</v>
      </c>
      <c r="L8022">
        <v>52.141435379999997</v>
      </c>
      <c r="M8022">
        <v>17.047815759999999</v>
      </c>
      <c r="N8022">
        <v>5.884543978</v>
      </c>
      <c r="O8022">
        <v>31.556206929999998</v>
      </c>
      <c r="P8022">
        <v>7.3285121540000002</v>
      </c>
      <c r="Q8022">
        <v>13.9910864</v>
      </c>
    </row>
    <row r="8023" spans="1:17">
      <c r="A8023" t="s">
        <v>19129</v>
      </c>
      <c r="B8023" s="14" t="s">
        <v>1419</v>
      </c>
      <c r="C8023">
        <v>1.543829278</v>
      </c>
      <c r="D8023">
        <v>8.2082370499999993</v>
      </c>
      <c r="E8023">
        <v>6.6519106130000001</v>
      </c>
      <c r="F8023">
        <v>8.5108835460000005</v>
      </c>
      <c r="G8023">
        <v>3.8655610980000001</v>
      </c>
      <c r="H8023">
        <v>0</v>
      </c>
      <c r="I8023">
        <v>2.2513964679999998</v>
      </c>
      <c r="J8023">
        <v>6.5563460710000001</v>
      </c>
      <c r="K8023">
        <v>6.303219726</v>
      </c>
      <c r="L8023">
        <v>3.9019214199999999</v>
      </c>
      <c r="M8023">
        <v>0</v>
      </c>
      <c r="N8023">
        <v>5.1383924990000001</v>
      </c>
      <c r="O8023">
        <v>4.274393366</v>
      </c>
      <c r="P8023">
        <v>9.0333096289999997</v>
      </c>
      <c r="Q8023">
        <v>2.6531949739999998</v>
      </c>
    </row>
    <row r="8024" spans="1:17">
      <c r="A8024" t="s">
        <v>19129</v>
      </c>
      <c r="B8024" s="14" t="s">
        <v>19130</v>
      </c>
      <c r="C8024">
        <v>0</v>
      </c>
      <c r="D8024">
        <v>2.400550376</v>
      </c>
      <c r="E8024">
        <v>3.714659798</v>
      </c>
      <c r="F8024">
        <v>5.408330598</v>
      </c>
      <c r="G8024">
        <v>2.2870038269999999</v>
      </c>
      <c r="H8024">
        <v>2.3120253110000002</v>
      </c>
      <c r="I8024">
        <v>35.116533830000002</v>
      </c>
      <c r="J8024">
        <v>60.74769457</v>
      </c>
      <c r="K8024">
        <v>6.008171054</v>
      </c>
      <c r="L8024">
        <v>3.0430436730000001</v>
      </c>
      <c r="M8024">
        <v>4.6222940699999997</v>
      </c>
      <c r="N8024">
        <v>22.263038439999999</v>
      </c>
      <c r="O8024">
        <v>2.6668226829999999</v>
      </c>
      <c r="P8024">
        <v>28.360351439999999</v>
      </c>
      <c r="Q8024">
        <v>4.966038406</v>
      </c>
    </row>
    <row r="8025" spans="1:17">
      <c r="A8025" t="s">
        <v>19131</v>
      </c>
      <c r="B8025" s="14" t="s">
        <v>2456</v>
      </c>
      <c r="C8025">
        <v>25.20697856</v>
      </c>
      <c r="D8025">
        <v>1.628722011</v>
      </c>
      <c r="E8025">
        <v>1.4302489190000001</v>
      </c>
      <c r="F8025">
        <v>1.20090648</v>
      </c>
      <c r="G8025">
        <v>1.2151492399999999</v>
      </c>
      <c r="H8025">
        <v>3.5899896579999999</v>
      </c>
      <c r="I8025">
        <v>2.6038213219999999</v>
      </c>
      <c r="J8025">
        <v>2.077073849</v>
      </c>
      <c r="K8025">
        <v>5.4793375380000002</v>
      </c>
      <c r="L8025">
        <v>11.281782590000001</v>
      </c>
      <c r="M8025">
        <v>6.2498541259999998</v>
      </c>
      <c r="N8025">
        <v>1.6442865680000001</v>
      </c>
      <c r="O8025">
        <v>13.027550890000001</v>
      </c>
      <c r="P8025">
        <v>1.4654652180000001</v>
      </c>
      <c r="Q8025">
        <v>4.9096252869999999</v>
      </c>
    </row>
    <row r="8026" spans="1:17">
      <c r="A8026" t="s">
        <v>19132</v>
      </c>
      <c r="B8026" s="14" t="s">
        <v>3994</v>
      </c>
      <c r="C8026">
        <v>15.414282999999999</v>
      </c>
      <c r="D8026">
        <v>1.7073898999999999</v>
      </c>
      <c r="E8026">
        <v>0.81994635699999996</v>
      </c>
      <c r="F8026">
        <v>1.092804441</v>
      </c>
      <c r="G8026">
        <v>1.2199724919999999</v>
      </c>
      <c r="H8026">
        <v>1.849979818</v>
      </c>
      <c r="I8026">
        <v>3.2781803159999998</v>
      </c>
      <c r="J8026">
        <v>0.48851862499999998</v>
      </c>
      <c r="K8026">
        <v>4.3704283999999998</v>
      </c>
      <c r="L8026">
        <v>4.4639983589999996</v>
      </c>
      <c r="M8026">
        <v>6.7806825530000001</v>
      </c>
      <c r="N8026">
        <v>1.187592875</v>
      </c>
      <c r="O8026">
        <v>8.5354915729999998</v>
      </c>
      <c r="P8026">
        <v>2.3608108219999999</v>
      </c>
      <c r="Q8026">
        <v>4.8566259470000004</v>
      </c>
    </row>
    <row r="8027" spans="1:17">
      <c r="A8027" t="s">
        <v>19133</v>
      </c>
      <c r="B8027" s="14" t="s">
        <v>5407</v>
      </c>
      <c r="C8027">
        <v>1.226656432</v>
      </c>
      <c r="D8027">
        <v>0.72465459099999996</v>
      </c>
      <c r="E8027">
        <v>0.60900636200000002</v>
      </c>
      <c r="F8027">
        <v>0.389601013</v>
      </c>
      <c r="G8027">
        <v>0.84728242600000003</v>
      </c>
      <c r="H8027">
        <v>1.099242133</v>
      </c>
      <c r="I8027">
        <v>0.59628569799999998</v>
      </c>
      <c r="J8027">
        <v>0.57018023699999998</v>
      </c>
      <c r="K8027">
        <v>0.92745394800000003</v>
      </c>
      <c r="L8027">
        <v>1.8085019449999999</v>
      </c>
      <c r="M8027">
        <v>0</v>
      </c>
      <c r="N8027">
        <v>0.15121232100000001</v>
      </c>
      <c r="O8027">
        <v>1.81132709</v>
      </c>
      <c r="P8027">
        <v>6.1345781000000002E-2</v>
      </c>
      <c r="Q8027">
        <v>0.84324315500000002</v>
      </c>
    </row>
    <row r="8028" spans="1:17">
      <c r="A8028" t="s">
        <v>19073</v>
      </c>
      <c r="B8028" s="14" t="s">
        <v>19134</v>
      </c>
      <c r="C8028">
        <v>18.181259900000001</v>
      </c>
      <c r="D8028">
        <v>64.444125270000001</v>
      </c>
      <c r="E8028">
        <v>54.159433720000003</v>
      </c>
      <c r="F8028">
        <v>53.031943830000003</v>
      </c>
      <c r="G8028">
        <v>60.997229560000001</v>
      </c>
      <c r="H8028">
        <v>96.758986329999999</v>
      </c>
      <c r="I8028">
        <v>215.90042550000001</v>
      </c>
      <c r="J8028">
        <v>223.5699855</v>
      </c>
      <c r="K8028">
        <v>64.805115450000002</v>
      </c>
      <c r="L8028">
        <v>45.951873329999998</v>
      </c>
      <c r="M8028">
        <v>14.95704591</v>
      </c>
      <c r="N8028">
        <v>64.355583199999998</v>
      </c>
      <c r="O8028">
        <v>77.664920960000003</v>
      </c>
      <c r="P8028">
        <v>36.240309680000003</v>
      </c>
      <c r="Q8028">
        <v>57.135469120000003</v>
      </c>
    </row>
    <row r="8029" spans="1:17">
      <c r="A8029" t="s">
        <v>19135</v>
      </c>
      <c r="B8029" s="14" t="s">
        <v>3999</v>
      </c>
      <c r="C8029">
        <v>3.8879328609999999</v>
      </c>
      <c r="D8029">
        <v>4.2645215500000004</v>
      </c>
      <c r="E8029">
        <v>3.6621289579999998</v>
      </c>
      <c r="F8029">
        <v>4.2983273329999996</v>
      </c>
      <c r="G8029">
        <v>3.1439917340000001</v>
      </c>
      <c r="H8029">
        <v>5.3900185030000003</v>
      </c>
      <c r="I8029">
        <v>6.0847155979999998</v>
      </c>
      <c r="J8029">
        <v>7.2608861640000004</v>
      </c>
      <c r="K8029">
        <v>5.6354274069999999</v>
      </c>
      <c r="L8029">
        <v>4.1343119760000002</v>
      </c>
      <c r="M8029">
        <v>2.9124167459999999</v>
      </c>
      <c r="N8029">
        <v>3.1444986880000001</v>
      </c>
      <c r="O8029">
        <v>4.4108206169999997</v>
      </c>
      <c r="P8029">
        <v>4.4815523129999999</v>
      </c>
      <c r="Q8029">
        <v>4.0416292660000002</v>
      </c>
    </row>
    <row r="8030" spans="1:17">
      <c r="A8030" t="s">
        <v>19136</v>
      </c>
      <c r="B8030" s="14" t="s">
        <v>1645</v>
      </c>
      <c r="C8030">
        <v>7.1696932640000002</v>
      </c>
      <c r="D8030">
        <v>53.526623950000001</v>
      </c>
      <c r="E8030">
        <v>41.265769640000002</v>
      </c>
      <c r="F8030">
        <v>47.040070729999997</v>
      </c>
      <c r="G8030">
        <v>35.408854380000001</v>
      </c>
      <c r="H8030">
        <v>55.621870039999997</v>
      </c>
      <c r="I8030">
        <v>25.0936898</v>
      </c>
      <c r="J8030">
        <v>35.083722719999997</v>
      </c>
      <c r="K8030">
        <v>62.123312849999998</v>
      </c>
      <c r="L8030">
        <v>59.345955459999999</v>
      </c>
      <c r="M8030">
        <v>6.8812798009999998</v>
      </c>
      <c r="N8030">
        <v>30.491859420000001</v>
      </c>
      <c r="O8030">
        <v>6.3522234739999996</v>
      </c>
      <c r="P8030">
        <v>46.684565589999998</v>
      </c>
      <c r="Q8030">
        <v>34.500747140000001</v>
      </c>
    </row>
    <row r="8031" spans="1:17">
      <c r="A8031" t="s">
        <v>19137</v>
      </c>
      <c r="B8031" s="14" t="s">
        <v>2479</v>
      </c>
      <c r="C8031">
        <v>0</v>
      </c>
      <c r="D8031">
        <v>1.2432373430000001</v>
      </c>
      <c r="E8031">
        <v>1.334570297</v>
      </c>
      <c r="F8031">
        <v>1.0335082259999999</v>
      </c>
      <c r="G8031">
        <v>0.570047462</v>
      </c>
      <c r="H8031">
        <v>0.25356504600000002</v>
      </c>
      <c r="I8031">
        <v>0.48141371300000002</v>
      </c>
      <c r="J8031">
        <v>4.938164424</v>
      </c>
      <c r="K8031">
        <v>3.5941620599999999</v>
      </c>
      <c r="L8031">
        <v>1.4601014910000001</v>
      </c>
      <c r="M8031">
        <v>6.3367180899999997</v>
      </c>
      <c r="N8031">
        <v>2.2381679729999999</v>
      </c>
      <c r="O8031">
        <v>5.8495295299999999</v>
      </c>
      <c r="P8031">
        <v>2.1296940709999999</v>
      </c>
      <c r="Q8031">
        <v>1.134659721</v>
      </c>
    </row>
    <row r="8032" spans="1:17">
      <c r="A8032" t="s">
        <v>19138</v>
      </c>
      <c r="B8032" s="14" t="s">
        <v>1860</v>
      </c>
      <c r="C8032">
        <v>21.427913449999998</v>
      </c>
      <c r="D8032">
        <v>5.7999712739999998</v>
      </c>
      <c r="E8032">
        <v>4.7665828149999996</v>
      </c>
      <c r="F8032">
        <v>3.584959403</v>
      </c>
      <c r="G8032">
        <v>5.6512139149999996</v>
      </c>
      <c r="H8032">
        <v>6.1646446959999999</v>
      </c>
      <c r="I8032">
        <v>13.863079949999999</v>
      </c>
      <c r="J8032">
        <v>6.9935588989999999</v>
      </c>
      <c r="K8032">
        <v>13.220243549999999</v>
      </c>
      <c r="L8032">
        <v>18.708977000000001</v>
      </c>
      <c r="M8032">
        <v>10.918643510000001</v>
      </c>
      <c r="N8032">
        <v>2.7951454789999999</v>
      </c>
      <c r="O8032">
        <v>12.340093</v>
      </c>
      <c r="P8032">
        <v>3.0628906890000001</v>
      </c>
      <c r="Q8032">
        <v>7.3383368149999999</v>
      </c>
    </row>
    <row r="8033" spans="1:17">
      <c r="A8033" t="s">
        <v>19139</v>
      </c>
      <c r="B8033" s="14" t="s">
        <v>129</v>
      </c>
      <c r="C8033">
        <v>4.3977996810000004</v>
      </c>
      <c r="D8033">
        <v>0.62630992299999999</v>
      </c>
      <c r="E8033">
        <v>0.24507609</v>
      </c>
      <c r="F8033">
        <v>0.44184322399999998</v>
      </c>
      <c r="G8033">
        <v>0.43395296700000002</v>
      </c>
      <c r="H8033">
        <v>3.6594952350000001</v>
      </c>
      <c r="I8033">
        <v>1.068899566</v>
      </c>
      <c r="J8033">
        <v>0.39822195199999999</v>
      </c>
      <c r="K8033">
        <v>0.807524558</v>
      </c>
      <c r="L8033">
        <v>1.521714727</v>
      </c>
      <c r="M8033">
        <v>1.406963497</v>
      </c>
      <c r="N8033">
        <v>0.45177108900000001</v>
      </c>
      <c r="O8033">
        <v>2.4352337460000002</v>
      </c>
      <c r="P8033">
        <v>0.36132416299999998</v>
      </c>
      <c r="Q8033">
        <v>1.3676332099999999</v>
      </c>
    </row>
    <row r="8034" spans="1:17">
      <c r="A8034" t="e">
        <v>#N/A</v>
      </c>
      <c r="B8034" s="14" t="s">
        <v>19140</v>
      </c>
      <c r="C8034">
        <v>171.6012064</v>
      </c>
      <c r="D8034">
        <v>647.57495410000001</v>
      </c>
      <c r="E8034">
        <v>885.18629239999996</v>
      </c>
      <c r="F8034">
        <v>439.04015090000001</v>
      </c>
      <c r="G8034">
        <v>494.39915180000003</v>
      </c>
      <c r="H8034">
        <v>35.9007912</v>
      </c>
      <c r="I8034">
        <v>642.7127438</v>
      </c>
      <c r="J8034">
        <v>1746.5314149999999</v>
      </c>
      <c r="K8034">
        <v>315.42025109999997</v>
      </c>
      <c r="L8034">
        <v>297.53741630000002</v>
      </c>
      <c r="M8034">
        <v>186.67525069999999</v>
      </c>
      <c r="N8034">
        <v>4265.9898869999997</v>
      </c>
      <c r="O8034">
        <v>376.21074599999997</v>
      </c>
      <c r="P8034">
        <v>4073.2238219999999</v>
      </c>
      <c r="Q8034">
        <v>858.71269729999995</v>
      </c>
    </row>
    <row r="8035" spans="1:17">
      <c r="A8035" t="s">
        <v>19141</v>
      </c>
      <c r="B8035" s="14" t="s">
        <v>19142</v>
      </c>
      <c r="C8035">
        <v>0</v>
      </c>
      <c r="D8035">
        <v>0.33635162499999999</v>
      </c>
      <c r="E8035">
        <v>0.161527423</v>
      </c>
      <c r="F8035">
        <v>0.20666860500000001</v>
      </c>
      <c r="G8035">
        <v>0</v>
      </c>
      <c r="H8035">
        <v>0</v>
      </c>
      <c r="I8035">
        <v>0</v>
      </c>
      <c r="J8035">
        <v>1.9247394360000001</v>
      </c>
      <c r="K8035">
        <v>0.688770946</v>
      </c>
      <c r="L8035">
        <v>0</v>
      </c>
      <c r="M8035">
        <v>0</v>
      </c>
      <c r="N8035">
        <v>1.310136159</v>
      </c>
      <c r="O8035">
        <v>0</v>
      </c>
      <c r="P8035">
        <v>0.22779131999999999</v>
      </c>
      <c r="Q8035">
        <v>2.0874401630000001</v>
      </c>
    </row>
    <row r="8036" spans="1:17">
      <c r="A8036" t="s">
        <v>19143</v>
      </c>
      <c r="B8036" s="14" t="s">
        <v>3628</v>
      </c>
      <c r="C8036">
        <v>3.0718114550000002</v>
      </c>
      <c r="D8036">
        <v>4.7907839970000001</v>
      </c>
      <c r="E8036">
        <v>3.8301367100000001</v>
      </c>
      <c r="F8036">
        <v>3.6962996609999998</v>
      </c>
      <c r="G8036">
        <v>2.4188262049999998</v>
      </c>
      <c r="H8036">
        <v>4.4830315250000004</v>
      </c>
      <c r="I8036">
        <v>190.2969252</v>
      </c>
      <c r="J8036">
        <v>18.90997797</v>
      </c>
      <c r="K8036">
        <v>156.79959740000001</v>
      </c>
      <c r="L8036">
        <v>3.7266193869999999</v>
      </c>
      <c r="M8036">
        <v>461.8126992</v>
      </c>
      <c r="N8036">
        <v>9.7999320720000007</v>
      </c>
      <c r="O8036">
        <v>152.680161</v>
      </c>
      <c r="P8036">
        <v>7.7979048349999998</v>
      </c>
      <c r="Q8036">
        <v>5.4058551560000003</v>
      </c>
    </row>
    <row r="8037" spans="1:17">
      <c r="A8037" t="s">
        <v>19144</v>
      </c>
      <c r="B8037" s="14" t="s">
        <v>19145</v>
      </c>
      <c r="C8037">
        <v>1.8814320360000001</v>
      </c>
      <c r="D8037">
        <v>9.4822043659999995</v>
      </c>
      <c r="E8037">
        <v>11.60936957</v>
      </c>
      <c r="F8037">
        <v>8.3872616400000002</v>
      </c>
      <c r="G8037">
        <v>8.6095345959999996</v>
      </c>
      <c r="H8037">
        <v>6.5031636769999999</v>
      </c>
      <c r="I8037">
        <v>8.9171198379999996</v>
      </c>
      <c r="J8037">
        <v>28.144162609999999</v>
      </c>
      <c r="K8037">
        <v>12.375911670000001</v>
      </c>
      <c r="L8037">
        <v>5.6467869070000001</v>
      </c>
      <c r="M8037">
        <v>0</v>
      </c>
      <c r="N8037">
        <v>6.7259056460000002</v>
      </c>
      <c r="O8037">
        <v>0</v>
      </c>
      <c r="P8037">
        <v>9.5973308890000002</v>
      </c>
      <c r="Q8037">
        <v>5.8201065139999999</v>
      </c>
    </row>
    <row r="8038" spans="1:17">
      <c r="A8038" t="s">
        <v>19146</v>
      </c>
      <c r="B8038" s="14" t="s">
        <v>19147</v>
      </c>
      <c r="C8038">
        <v>0.35057243799999999</v>
      </c>
      <c r="D8038">
        <v>4.0385037270000002</v>
      </c>
      <c r="E8038">
        <v>3.804258758</v>
      </c>
      <c r="F8038">
        <v>3.483541438</v>
      </c>
      <c r="G8038">
        <v>2.4820292340000001</v>
      </c>
      <c r="H8038">
        <v>8.3476282289999997</v>
      </c>
      <c r="I8038">
        <v>2.5562332560000001</v>
      </c>
      <c r="J8038">
        <v>4.6219888940000002</v>
      </c>
      <c r="K8038">
        <v>3.0217047969999999</v>
      </c>
      <c r="L8038">
        <v>2.4366306830000002</v>
      </c>
      <c r="M8038">
        <v>1.3458801920000001</v>
      </c>
      <c r="N8038">
        <v>1.858277046</v>
      </c>
      <c r="O8038">
        <v>0.38825135</v>
      </c>
      <c r="P8038">
        <v>4.2077581750000004</v>
      </c>
      <c r="Q8038">
        <v>2.650942686</v>
      </c>
    </row>
    <row r="8039" spans="1:17">
      <c r="A8039" t="s">
        <v>19148</v>
      </c>
      <c r="B8039" s="14" t="s">
        <v>2991</v>
      </c>
      <c r="C8039">
        <v>2.5730487970000002</v>
      </c>
      <c r="D8039">
        <v>5.7001646179999996</v>
      </c>
      <c r="E8039">
        <v>6.0223059049999996</v>
      </c>
      <c r="F8039">
        <v>4.0277843940000002</v>
      </c>
      <c r="G8039">
        <v>3.110221573</v>
      </c>
      <c r="H8039">
        <v>6.4232528740000001</v>
      </c>
      <c r="I8039">
        <v>61.913402869999999</v>
      </c>
      <c r="J8039">
        <v>117.2640006</v>
      </c>
      <c r="K8039">
        <v>6.419946017</v>
      </c>
      <c r="L8039">
        <v>6.5032023670000001</v>
      </c>
      <c r="M8039">
        <v>7.4086302159999997</v>
      </c>
      <c r="N8039">
        <v>50.273778460000003</v>
      </c>
      <c r="O8039">
        <v>1.4247977890000001</v>
      </c>
      <c r="P8039">
        <v>59.643005879999997</v>
      </c>
      <c r="Q8039">
        <v>3.537593298</v>
      </c>
    </row>
    <row r="8040" spans="1:17">
      <c r="A8040" t="s">
        <v>19149</v>
      </c>
      <c r="B8040" s="14" t="s">
        <v>7059</v>
      </c>
      <c r="C8040">
        <v>47.7343361</v>
      </c>
      <c r="D8040">
        <v>0.32044708300000002</v>
      </c>
      <c r="E8040">
        <v>0.61555809399999994</v>
      </c>
      <c r="F8040">
        <v>0.98448091900000001</v>
      </c>
      <c r="G8040">
        <v>0.37467392700000002</v>
      </c>
      <c r="H8040">
        <v>0.27776696400000001</v>
      </c>
      <c r="I8040">
        <v>0</v>
      </c>
      <c r="J8040">
        <v>2.108786324</v>
      </c>
      <c r="K8040">
        <v>1.9686062769999999</v>
      </c>
      <c r="L8040">
        <v>5.0268843170000004</v>
      </c>
      <c r="M8040">
        <v>0</v>
      </c>
      <c r="N8040">
        <v>1.426498015</v>
      </c>
      <c r="O8040">
        <v>8.8107898270000007</v>
      </c>
      <c r="P8040">
        <v>1.08510051</v>
      </c>
      <c r="Q8040">
        <v>1.9887345860000001</v>
      </c>
    </row>
    <row r="8041" spans="1:17">
      <c r="A8041" t="s">
        <v>19150</v>
      </c>
      <c r="B8041" s="14" t="s">
        <v>1537</v>
      </c>
      <c r="C8041">
        <v>6.6196249939999996</v>
      </c>
      <c r="D8041">
        <v>1.4997974119999999</v>
      </c>
      <c r="E8041">
        <v>0.86430411100000004</v>
      </c>
      <c r="F8041">
        <v>1.4744619139999999</v>
      </c>
      <c r="G8041">
        <v>0.987210064</v>
      </c>
      <c r="H8041">
        <v>1.7333872829999999</v>
      </c>
      <c r="I8041">
        <v>2.193983808</v>
      </c>
      <c r="J8041">
        <v>0.59123507900000005</v>
      </c>
      <c r="K8041">
        <v>2.388742954</v>
      </c>
      <c r="L8041">
        <v>3.5172374550000001</v>
      </c>
      <c r="M8041">
        <v>2.5990932230000001</v>
      </c>
      <c r="N8041">
        <v>1.279658363</v>
      </c>
      <c r="O8041">
        <v>4.6652395350000004</v>
      </c>
      <c r="P8041">
        <v>1.038296903</v>
      </c>
      <c r="Q8041">
        <v>1.4479002080000001</v>
      </c>
    </row>
    <row r="8042" spans="1:17">
      <c r="A8042" t="s">
        <v>19151</v>
      </c>
      <c r="B8042" s="14" t="s">
        <v>4559</v>
      </c>
      <c r="C8042">
        <v>4.70961462</v>
      </c>
      <c r="D8042">
        <v>3.0648034069999999</v>
      </c>
      <c r="E8042">
        <v>1.315245387</v>
      </c>
      <c r="F8042">
        <v>2.0434118909999999</v>
      </c>
      <c r="G8042">
        <v>1.3215512300000001</v>
      </c>
      <c r="H8042">
        <v>0.67828197999999995</v>
      </c>
      <c r="I8042">
        <v>0.85851540299999995</v>
      </c>
      <c r="J8042">
        <v>2.4627884789999999</v>
      </c>
      <c r="K8042">
        <v>1.4688543629999999</v>
      </c>
      <c r="L8042">
        <v>8.9274182169999996</v>
      </c>
      <c r="M8042">
        <v>1.130040532</v>
      </c>
      <c r="N8042">
        <v>1.015985846</v>
      </c>
      <c r="O8042">
        <v>2.6078978770000001</v>
      </c>
      <c r="P8042">
        <v>1.9872884959999999</v>
      </c>
      <c r="Q8042">
        <v>1.0117315120000001</v>
      </c>
    </row>
    <row r="8043" spans="1:17">
      <c r="A8043" t="s">
        <v>19152</v>
      </c>
      <c r="B8043" s="14" t="s">
        <v>6711</v>
      </c>
      <c r="C8043">
        <v>17.31180371</v>
      </c>
      <c r="D8043">
        <v>3.2793261760000001</v>
      </c>
      <c r="E8043">
        <v>6.5129112960000004</v>
      </c>
      <c r="F8043">
        <v>4.1665194269999999</v>
      </c>
      <c r="G8043">
        <v>8.8816234430000005</v>
      </c>
      <c r="H8043">
        <v>3.2761651500000002</v>
      </c>
      <c r="I8043">
        <v>13.9036726</v>
      </c>
      <c r="J8043">
        <v>12.754263659999999</v>
      </c>
      <c r="K8043">
        <v>15.820809199999999</v>
      </c>
      <c r="L8043">
        <v>17.755401849999998</v>
      </c>
      <c r="M8043">
        <v>7.224089609</v>
      </c>
      <c r="N8043">
        <v>4.2681193259999999</v>
      </c>
      <c r="O8043">
        <v>7.7801230400000003</v>
      </c>
      <c r="P8043">
        <v>1.4304077079999999</v>
      </c>
      <c r="Q8043">
        <v>3.277002054</v>
      </c>
    </row>
    <row r="8044" spans="1:17">
      <c r="A8044" t="e">
        <v>#N/A</v>
      </c>
      <c r="B8044" s="14" t="s">
        <v>19153</v>
      </c>
      <c r="C8044">
        <v>4.0388687729999999</v>
      </c>
      <c r="D8044">
        <v>2.460547832</v>
      </c>
      <c r="E8044">
        <v>0.75195162100000001</v>
      </c>
      <c r="F8044">
        <v>0.41232660500000001</v>
      </c>
      <c r="G8044">
        <v>1.046155562</v>
      </c>
      <c r="H8044">
        <v>1.163361391</v>
      </c>
      <c r="I8044">
        <v>1.4724903549999999</v>
      </c>
      <c r="J8044">
        <v>3.5840624800000001</v>
      </c>
      <c r="K8044">
        <v>7.3289270379999998</v>
      </c>
      <c r="L8044">
        <v>11.48395577</v>
      </c>
      <c r="M8044">
        <v>3.8763982060000002</v>
      </c>
      <c r="N8044">
        <v>1.991516788</v>
      </c>
      <c r="O8044">
        <v>0</v>
      </c>
      <c r="P8044">
        <v>2.423833315</v>
      </c>
      <c r="Q8044">
        <v>1.3882242650000001</v>
      </c>
    </row>
    <row r="8045" spans="1:17">
      <c r="A8045" t="e">
        <v>#N/A</v>
      </c>
      <c r="B8045" s="14" t="s">
        <v>2594</v>
      </c>
      <c r="C8045">
        <v>7.0108819499999999</v>
      </c>
      <c r="D8045">
        <v>0.44375574200000001</v>
      </c>
      <c r="E8045">
        <v>0.426213022</v>
      </c>
      <c r="F8045">
        <v>0.27266221699999998</v>
      </c>
      <c r="G8045">
        <v>0.80709872699999996</v>
      </c>
      <c r="H8045">
        <v>0.38465222999999998</v>
      </c>
      <c r="I8045">
        <v>1.947448845</v>
      </c>
      <c r="J8045">
        <v>1.1003845830000001</v>
      </c>
      <c r="K8045">
        <v>2.423226482</v>
      </c>
      <c r="L8045">
        <v>5.2736660259999999</v>
      </c>
      <c r="M8045">
        <v>1.2816870380000001</v>
      </c>
      <c r="N8045">
        <v>0.864245033</v>
      </c>
      <c r="O8045">
        <v>2.9578663870000002</v>
      </c>
      <c r="P8045">
        <v>1.1520311240000001</v>
      </c>
      <c r="Q8045">
        <v>1.836002342</v>
      </c>
    </row>
    <row r="8046" spans="1:17">
      <c r="A8046" t="s">
        <v>19154</v>
      </c>
      <c r="B8046" s="14" t="s">
        <v>2625</v>
      </c>
      <c r="C8046">
        <v>7.0154190029999999</v>
      </c>
      <c r="D8046">
        <v>135.21106789999999</v>
      </c>
      <c r="E8046">
        <v>11.04606104</v>
      </c>
      <c r="F8046">
        <v>0.31831178100000002</v>
      </c>
      <c r="G8046">
        <v>29.72045413</v>
      </c>
      <c r="H8046">
        <v>3.0535491709999998</v>
      </c>
      <c r="I8046">
        <v>1.3640963880000001</v>
      </c>
      <c r="J8046">
        <v>1.126506614</v>
      </c>
      <c r="K8046">
        <v>27.794208789999999</v>
      </c>
      <c r="L8046">
        <v>95.451802240000006</v>
      </c>
      <c r="M8046">
        <v>4.4888076620000001</v>
      </c>
      <c r="N8046">
        <v>2.1331840010000001</v>
      </c>
      <c r="O8046">
        <v>5.1796159700000004</v>
      </c>
      <c r="P8046">
        <v>35.575689959999998</v>
      </c>
      <c r="Q8046">
        <v>11.89580849</v>
      </c>
    </row>
    <row r="8047" spans="1:17">
      <c r="A8047" t="s">
        <v>19155</v>
      </c>
      <c r="B8047" s="14" t="s">
        <v>2638</v>
      </c>
      <c r="C8047">
        <v>3.8668008610000002</v>
      </c>
      <c r="D8047">
        <v>1.142167817</v>
      </c>
      <c r="E8047">
        <v>0.79533602400000003</v>
      </c>
      <c r="F8047">
        <v>0.87724501300000002</v>
      </c>
      <c r="G8047">
        <v>1.201903441</v>
      </c>
      <c r="H8047">
        <v>3.8611688630000001</v>
      </c>
      <c r="I8047">
        <v>3.007483422</v>
      </c>
      <c r="J8047">
        <v>2.5490182190000001</v>
      </c>
      <c r="K8047">
        <v>1.7541731970000001</v>
      </c>
      <c r="L8047">
        <v>0.651538065</v>
      </c>
      <c r="M8047">
        <v>1.484500811</v>
      </c>
      <c r="N8047">
        <v>0.28600083100000001</v>
      </c>
      <c r="O8047">
        <v>0.85647956999999997</v>
      </c>
      <c r="P8047">
        <v>1.198961556</v>
      </c>
      <c r="Q8047">
        <v>1.063265401</v>
      </c>
    </row>
    <row r="8048" spans="1:17">
      <c r="A8048" t="e">
        <v>#N/A</v>
      </c>
      <c r="B8048" s="14" t="s">
        <v>19156</v>
      </c>
      <c r="C8048">
        <v>2.2444257169999999</v>
      </c>
      <c r="D8048">
        <v>4.9721544629999999</v>
      </c>
      <c r="E8048">
        <v>1.671457679</v>
      </c>
      <c r="F8048">
        <v>1.833060667</v>
      </c>
      <c r="G8048">
        <v>2.325421875</v>
      </c>
      <c r="H8048">
        <v>0.86198335000000004</v>
      </c>
      <c r="I8048">
        <v>9.8192699220000002</v>
      </c>
      <c r="J8048">
        <v>5.1214805859999997</v>
      </c>
      <c r="K8048">
        <v>4.0727325519999997</v>
      </c>
      <c r="L8048">
        <v>4.2544727440000001</v>
      </c>
      <c r="M8048">
        <v>0</v>
      </c>
      <c r="N8048">
        <v>1.660048301</v>
      </c>
      <c r="O8048">
        <v>2.4856526639999998</v>
      </c>
      <c r="P8048">
        <v>7.0714348999999999</v>
      </c>
      <c r="Q8048">
        <v>3.0857811110000002</v>
      </c>
    </row>
    <row r="8049" spans="1:17">
      <c r="A8049" t="e">
        <v>#N/A</v>
      </c>
      <c r="B8049" s="14" t="s">
        <v>19157</v>
      </c>
      <c r="C8049">
        <v>3.4130110079999998</v>
      </c>
      <c r="D8049">
        <v>0.75609621599999999</v>
      </c>
      <c r="E8049">
        <v>0.363102967</v>
      </c>
      <c r="F8049">
        <v>0</v>
      </c>
      <c r="G8049">
        <v>0</v>
      </c>
      <c r="H8049">
        <v>0</v>
      </c>
      <c r="I8049">
        <v>9.9545215739999993</v>
      </c>
      <c r="J8049">
        <v>0</v>
      </c>
      <c r="K8049">
        <v>4.6449346460000003</v>
      </c>
      <c r="L8049">
        <v>12.93922289</v>
      </c>
      <c r="M8049">
        <v>19.654299989999998</v>
      </c>
      <c r="N8049">
        <v>11.359669370000001</v>
      </c>
      <c r="O8049">
        <v>34.018519099999999</v>
      </c>
      <c r="P8049">
        <v>0.51205982699999997</v>
      </c>
      <c r="Q8049">
        <v>2.3462137369999998</v>
      </c>
    </row>
    <row r="8050" spans="1:17">
      <c r="A8050" t="s">
        <v>19158</v>
      </c>
      <c r="B8050" s="14" t="s">
        <v>19159</v>
      </c>
      <c r="C8050">
        <v>28.225766920000002</v>
      </c>
      <c r="D8050">
        <v>0.722563395</v>
      </c>
      <c r="E8050">
        <v>2.0152655849999999</v>
      </c>
      <c r="F8050">
        <v>1.127009353</v>
      </c>
      <c r="G8050">
        <v>1.992949651</v>
      </c>
      <c r="H8050">
        <v>3.324344049</v>
      </c>
      <c r="I8050">
        <v>3.47591815</v>
      </c>
      <c r="J8050">
        <v>3.1329051620000001</v>
      </c>
      <c r="K8050">
        <v>3.8129288350000001</v>
      </c>
      <c r="L8050">
        <v>4.7559112089999998</v>
      </c>
      <c r="M8050">
        <v>11.0769374</v>
      </c>
      <c r="N8050">
        <v>1.159815034</v>
      </c>
      <c r="O8050">
        <v>15.421315310000001</v>
      </c>
      <c r="P8050">
        <v>0.75284616199999999</v>
      </c>
      <c r="Q8050">
        <v>5.3466875619999996</v>
      </c>
    </row>
    <row r="8051" spans="1:17">
      <c r="A8051" t="s">
        <v>19160</v>
      </c>
      <c r="B8051" s="14" t="s">
        <v>6897</v>
      </c>
      <c r="C8051">
        <v>1.678757447</v>
      </c>
      <c r="D8051">
        <v>1.487603937</v>
      </c>
      <c r="E8051">
        <v>1.479823822</v>
      </c>
      <c r="F8051">
        <v>1.0772691029999999</v>
      </c>
      <c r="G8051">
        <v>1.1595599590000001</v>
      </c>
      <c r="H8051">
        <v>0.82894566000000003</v>
      </c>
      <c r="I8051">
        <v>2.0984270220000001</v>
      </c>
      <c r="J8051">
        <v>4.2867367510000003</v>
      </c>
      <c r="K8051">
        <v>2.3934990379999999</v>
      </c>
      <c r="L8051">
        <v>2.273005183</v>
      </c>
      <c r="M8051">
        <v>1.3810512770000001</v>
      </c>
      <c r="N8051">
        <v>2.394634135</v>
      </c>
      <c r="O8051">
        <v>2.1247855520000001</v>
      </c>
      <c r="P8051">
        <v>1.978953631</v>
      </c>
      <c r="Q8051">
        <v>1.8134787939999999</v>
      </c>
    </row>
    <row r="8052" spans="1:17">
      <c r="A8052" t="s">
        <v>19161</v>
      </c>
      <c r="B8052" s="14" t="s">
        <v>19162</v>
      </c>
      <c r="C8052">
        <v>0</v>
      </c>
      <c r="D8052">
        <v>1.1134398640000001</v>
      </c>
      <c r="E8052">
        <v>1.515015827</v>
      </c>
      <c r="F8052">
        <v>0.798168404</v>
      </c>
      <c r="G8052">
        <v>1.880462855</v>
      </c>
      <c r="H8052">
        <v>0.64342773399999997</v>
      </c>
      <c r="I8052">
        <v>0</v>
      </c>
      <c r="J8052">
        <v>6.1591661950000001</v>
      </c>
      <c r="K8052">
        <v>0.76002311300000003</v>
      </c>
      <c r="L8052">
        <v>1.0585841579999999</v>
      </c>
      <c r="M8052">
        <v>0</v>
      </c>
      <c r="N8052">
        <v>17.038223940000002</v>
      </c>
      <c r="O8052">
        <v>0.92770809399999998</v>
      </c>
      <c r="P8052">
        <v>10.305593529999999</v>
      </c>
      <c r="Q8052">
        <v>2.3033822490000002</v>
      </c>
    </row>
    <row r="8053" spans="1:17">
      <c r="A8053" t="s">
        <v>19163</v>
      </c>
      <c r="B8053" s="14" t="s">
        <v>3837</v>
      </c>
      <c r="C8053">
        <v>8.9131150790000007</v>
      </c>
      <c r="D8053">
        <v>20.98446976</v>
      </c>
      <c r="E8053">
        <v>30.343914120000001</v>
      </c>
      <c r="F8053">
        <v>28.558924879999999</v>
      </c>
      <c r="G8053">
        <v>37.587923680000003</v>
      </c>
      <c r="H8053">
        <v>77.154623079999993</v>
      </c>
      <c r="I8053">
        <v>78.371320659999995</v>
      </c>
      <c r="J8053">
        <v>84.455904810000007</v>
      </c>
      <c r="K8053">
        <v>91.452925070000006</v>
      </c>
      <c r="L8053">
        <v>117.1639423</v>
      </c>
      <c r="M8053">
        <v>8.7223060770000007</v>
      </c>
      <c r="N8053">
        <v>17.87063423</v>
      </c>
      <c r="O8053">
        <v>15.290498149999999</v>
      </c>
      <c r="P8053">
        <v>13.89690933</v>
      </c>
      <c r="Q8053">
        <v>23.247175339999998</v>
      </c>
    </row>
    <row r="8054" spans="1:17">
      <c r="A8054" t="s">
        <v>19164</v>
      </c>
      <c r="B8054" s="14" t="s">
        <v>19165</v>
      </c>
      <c r="C8054">
        <v>12.708545519999999</v>
      </c>
      <c r="D8054">
        <v>2.1056116239999998</v>
      </c>
      <c r="E8054">
        <v>1.647437692</v>
      </c>
      <c r="F8054">
        <v>1.6717336309999999</v>
      </c>
      <c r="G8054">
        <v>1.8072583069999999</v>
      </c>
      <c r="H8054">
        <v>0.53319476899999996</v>
      </c>
      <c r="I8054">
        <v>3.7377722590000002</v>
      </c>
      <c r="J8054">
        <v>2.5858304419999998</v>
      </c>
      <c r="K8054">
        <v>6.0559121219999996</v>
      </c>
      <c r="L8054">
        <v>5.5332716800000004</v>
      </c>
      <c r="M8054">
        <v>5.9449132550000003</v>
      </c>
      <c r="N8054">
        <v>2.4749759</v>
      </c>
      <c r="O8054">
        <v>10.289714979999999</v>
      </c>
      <c r="P8054">
        <v>2.291226065</v>
      </c>
      <c r="Q8054">
        <v>4.1845968820000001</v>
      </c>
    </row>
    <row r="8055" spans="1:17">
      <c r="A8055" t="s">
        <v>19166</v>
      </c>
      <c r="B8055" s="14" t="s">
        <v>5753</v>
      </c>
      <c r="C8055">
        <v>8.8604567500000009</v>
      </c>
      <c r="D8055">
        <v>0.170685899</v>
      </c>
      <c r="E8055">
        <v>0.98362967899999998</v>
      </c>
      <c r="F8055">
        <v>0.52438302699999995</v>
      </c>
      <c r="G8055">
        <v>0.46566283800000002</v>
      </c>
      <c r="H8055">
        <v>0.88771419600000001</v>
      </c>
      <c r="I8055">
        <v>1.1235980510000001</v>
      </c>
      <c r="J8055">
        <v>1.6604468569999999</v>
      </c>
      <c r="K8055">
        <v>0.87381388699999996</v>
      </c>
      <c r="L8055">
        <v>1.4604906440000001</v>
      </c>
      <c r="M8055">
        <v>0</v>
      </c>
      <c r="N8055">
        <v>0.71233415899999997</v>
      </c>
      <c r="O8055">
        <v>1.7065675</v>
      </c>
      <c r="P8055">
        <v>0.52018017900000002</v>
      </c>
      <c r="Q8055">
        <v>1.0592979929999999</v>
      </c>
    </row>
    <row r="8056" spans="1:17">
      <c r="A8056" t="s">
        <v>19167</v>
      </c>
      <c r="B8056" s="14" t="s">
        <v>19168</v>
      </c>
      <c r="C8056">
        <v>0</v>
      </c>
      <c r="D8056">
        <v>0.70646827899999998</v>
      </c>
      <c r="E8056">
        <v>0.33926995399999998</v>
      </c>
      <c r="F8056">
        <v>0.32556289799999999</v>
      </c>
      <c r="G8056">
        <v>0.137669764</v>
      </c>
      <c r="H8056">
        <v>0.30618713600000003</v>
      </c>
      <c r="I8056">
        <v>1.162641998</v>
      </c>
      <c r="J8056">
        <v>0.70747179299999996</v>
      </c>
      <c r="K8056">
        <v>2.1700273829999999</v>
      </c>
      <c r="L8056">
        <v>1.511241284</v>
      </c>
      <c r="M8056">
        <v>1.530354118</v>
      </c>
      <c r="N8056">
        <v>0.39311311100000002</v>
      </c>
      <c r="O8056">
        <v>0</v>
      </c>
      <c r="P8056">
        <v>0.35883729199999997</v>
      </c>
      <c r="Q8056">
        <v>0.54805378800000004</v>
      </c>
    </row>
    <row r="8057" spans="1:17">
      <c r="A8057" t="s">
        <v>19167</v>
      </c>
      <c r="B8057" s="14" t="s">
        <v>8923</v>
      </c>
      <c r="C8057">
        <v>1.680709491</v>
      </c>
      <c r="D8057">
        <v>1.4627384640000001</v>
      </c>
      <c r="E8057">
        <v>1.226105832</v>
      </c>
      <c r="F8057">
        <v>0.93145059500000005</v>
      </c>
      <c r="G8057">
        <v>0.912142224</v>
      </c>
      <c r="H8057">
        <v>0.92212172299999995</v>
      </c>
      <c r="I8057">
        <v>1.750722544</v>
      </c>
      <c r="J8057">
        <v>3.1503060820000002</v>
      </c>
      <c r="K8057">
        <v>1.960594508</v>
      </c>
      <c r="L8057">
        <v>3.9444569010000001</v>
      </c>
      <c r="M8057">
        <v>0</v>
      </c>
      <c r="N8057">
        <v>1.968251067</v>
      </c>
      <c r="O8057">
        <v>1.5954421750000001</v>
      </c>
      <c r="P8057">
        <v>1.008638776</v>
      </c>
      <c r="Q8057">
        <v>0.99032044900000005</v>
      </c>
    </row>
    <row r="8058" spans="1:17">
      <c r="A8058" t="s">
        <v>19169</v>
      </c>
      <c r="B8058" s="14" t="s">
        <v>6397</v>
      </c>
      <c r="C8058">
        <v>23.283419309999999</v>
      </c>
      <c r="D8058">
        <v>16.56007765</v>
      </c>
      <c r="E8058">
        <v>14.79725399</v>
      </c>
      <c r="F8058">
        <v>20.016804910000001</v>
      </c>
      <c r="G8058">
        <v>11.321193340000001</v>
      </c>
      <c r="H8058">
        <v>32.474007739999998</v>
      </c>
      <c r="I8058">
        <v>6.2548069530000001</v>
      </c>
      <c r="J8058">
        <v>14.4475397</v>
      </c>
      <c r="K8058">
        <v>14.453970719999999</v>
      </c>
      <c r="L8058">
        <v>8.1302090420000006</v>
      </c>
      <c r="M8058">
        <v>4.7045901069999996</v>
      </c>
      <c r="N8058">
        <v>12.53820853</v>
      </c>
      <c r="O8058">
        <v>10.857212820000001</v>
      </c>
      <c r="P8058">
        <v>16.914688430000002</v>
      </c>
      <c r="Q8058">
        <v>27.799499860000001</v>
      </c>
    </row>
    <row r="8059" spans="1:17">
      <c r="A8059" t="s">
        <v>19170</v>
      </c>
      <c r="B8059" s="14" t="s">
        <v>3648</v>
      </c>
      <c r="C8059">
        <v>9.6198726749999999</v>
      </c>
      <c r="D8059">
        <v>20.676207120000001</v>
      </c>
      <c r="E8059">
        <v>16.29230197</v>
      </c>
      <c r="F8059">
        <v>19.020125019999998</v>
      </c>
      <c r="G8059">
        <v>19.606862929999998</v>
      </c>
      <c r="H8059">
        <v>14.218466060000001</v>
      </c>
      <c r="I8059">
        <v>22.31862293</v>
      </c>
      <c r="J8059">
        <v>24.002270660000001</v>
      </c>
      <c r="K8059">
        <v>62.17673087</v>
      </c>
      <c r="L8059">
        <v>54.92040471</v>
      </c>
      <c r="M8059">
        <v>4.5698174380000003</v>
      </c>
      <c r="N8059">
        <v>12.499447610000001</v>
      </c>
      <c r="O8059">
        <v>4.465986762</v>
      </c>
      <c r="P8059">
        <v>18.019204599999998</v>
      </c>
      <c r="Q8059">
        <v>19.037454289999999</v>
      </c>
    </row>
    <row r="8060" spans="1:17">
      <c r="A8060" t="s">
        <v>19171</v>
      </c>
      <c r="B8060" s="14" t="s">
        <v>3900</v>
      </c>
      <c r="C8060">
        <v>9.3266261949999993</v>
      </c>
      <c r="D8060">
        <v>7.8321878500000004</v>
      </c>
      <c r="E8060">
        <v>7.3148847159999999</v>
      </c>
      <c r="F8060">
        <v>10.92391196</v>
      </c>
      <c r="G8060">
        <v>6.9290406710000001</v>
      </c>
      <c r="H8060">
        <v>7.8302857230000003</v>
      </c>
      <c r="I8060">
        <v>20.243648910000001</v>
      </c>
      <c r="J8060">
        <v>13.52816861</v>
      </c>
      <c r="K8060">
        <v>12.59466873</v>
      </c>
      <c r="L8060">
        <v>12.06029809</v>
      </c>
      <c r="M8060">
        <v>7.0778877949999996</v>
      </c>
      <c r="N8060">
        <v>5.9357189259999998</v>
      </c>
      <c r="O8060">
        <v>12.97134709</v>
      </c>
      <c r="P8060">
        <v>12.36581453</v>
      </c>
      <c r="Q8060">
        <v>9.9898922090000006</v>
      </c>
    </row>
    <row r="8061" spans="1:17">
      <c r="A8061" t="s">
        <v>19172</v>
      </c>
      <c r="B8061" s="14" t="s">
        <v>1367</v>
      </c>
      <c r="C8061">
        <v>41.787931790000002</v>
      </c>
      <c r="D8061">
        <v>31.58249932</v>
      </c>
      <c r="E8061">
        <v>49.729816139999997</v>
      </c>
      <c r="F8061">
        <v>30.01020686</v>
      </c>
      <c r="G8061">
        <v>39.456965420000003</v>
      </c>
      <c r="H8061">
        <v>27.278189730000001</v>
      </c>
      <c r="I8061">
        <v>77.197061450000007</v>
      </c>
      <c r="J8061">
        <v>83.427107930000005</v>
      </c>
      <c r="K8061">
        <v>43.086909579999997</v>
      </c>
      <c r="L8061">
        <v>42.946790319999998</v>
      </c>
      <c r="M8061">
        <v>18.463865250000001</v>
      </c>
      <c r="N8061">
        <v>30.169536359999999</v>
      </c>
      <c r="O8061">
        <v>23.986183960000002</v>
      </c>
      <c r="P8061">
        <v>15.740685920000001</v>
      </c>
      <c r="Q8061">
        <v>36.38965563</v>
      </c>
    </row>
    <row r="8062" spans="1:17">
      <c r="A8062" t="s">
        <v>19173</v>
      </c>
      <c r="B8062" s="14" t="s">
        <v>5231</v>
      </c>
      <c r="C8062">
        <v>10.362038439999999</v>
      </c>
      <c r="D8062">
        <v>1.043426575</v>
      </c>
      <c r="E8062">
        <v>1.022220989</v>
      </c>
      <c r="F8062">
        <v>0.84628530800000001</v>
      </c>
      <c r="G8062">
        <v>0.65066548800000001</v>
      </c>
      <c r="H8062">
        <v>0.72356266599999997</v>
      </c>
      <c r="I8062">
        <v>3.57172957</v>
      </c>
      <c r="J8062">
        <v>1.1464141459999999</v>
      </c>
      <c r="K8062">
        <v>2.051230264</v>
      </c>
      <c r="L8062">
        <v>3.690315166</v>
      </c>
      <c r="M8062">
        <v>3.9780829209999999</v>
      </c>
      <c r="N8062">
        <v>0.464490401</v>
      </c>
      <c r="O8062">
        <v>5.2162419040000003</v>
      </c>
      <c r="P8062">
        <v>0.50878937199999996</v>
      </c>
      <c r="Q8062">
        <v>3.3673304819999998</v>
      </c>
    </row>
    <row r="8063" spans="1:17">
      <c r="A8063" t="s">
        <v>19174</v>
      </c>
      <c r="B8063" s="14" t="s">
        <v>8270</v>
      </c>
      <c r="C8063">
        <v>1.1277289239999999</v>
      </c>
      <c r="D8063">
        <v>3.2977522559999999</v>
      </c>
      <c r="E8063">
        <v>2.7834588980000001</v>
      </c>
      <c r="F8063">
        <v>2.578899115</v>
      </c>
      <c r="G8063">
        <v>2.3757996650000002</v>
      </c>
      <c r="H8063">
        <v>4.3311014840000004</v>
      </c>
      <c r="I8063">
        <v>2.9602605120000001</v>
      </c>
      <c r="J8063">
        <v>4.8321366680000004</v>
      </c>
      <c r="K8063">
        <v>2.0463757230000001</v>
      </c>
      <c r="L8063">
        <v>1.7101539809999999</v>
      </c>
      <c r="M8063">
        <v>1.731782486</v>
      </c>
      <c r="N8063">
        <v>3.0583813599999998</v>
      </c>
      <c r="O8063">
        <v>1.498722305</v>
      </c>
      <c r="P8063">
        <v>4.3652331220000002</v>
      </c>
      <c r="Q8063">
        <v>3.4110436750000002</v>
      </c>
    </row>
    <row r="8064" spans="1:17">
      <c r="A8064" t="s">
        <v>19175</v>
      </c>
      <c r="B8064" s="14" t="s">
        <v>19176</v>
      </c>
      <c r="C8064">
        <v>22.067330720000001</v>
      </c>
      <c r="D8064">
        <v>1.86234386</v>
      </c>
      <c r="E8064">
        <v>0.33538518299999998</v>
      </c>
      <c r="F8064">
        <v>0.57215125200000005</v>
      </c>
      <c r="G8064">
        <v>0.72583142499999997</v>
      </c>
      <c r="H8064">
        <v>2.0178745079999998</v>
      </c>
      <c r="I8064">
        <v>7.662195359</v>
      </c>
      <c r="J8064">
        <v>0.53285407299999998</v>
      </c>
      <c r="K8064">
        <v>4.7670660920000003</v>
      </c>
      <c r="L8064">
        <v>11.28752396</v>
      </c>
      <c r="M8064">
        <v>2.0171079719999998</v>
      </c>
      <c r="N8064">
        <v>0.777223632</v>
      </c>
      <c r="O8064">
        <v>13.96519359</v>
      </c>
      <c r="P8064">
        <v>0.47297129100000002</v>
      </c>
      <c r="Q8064">
        <v>0.72237115100000004</v>
      </c>
    </row>
    <row r="8065" spans="1:17">
      <c r="A8065" t="s">
        <v>19177</v>
      </c>
      <c r="B8065" s="14" t="s">
        <v>19178</v>
      </c>
      <c r="C8065">
        <v>49.152137529999997</v>
      </c>
      <c r="D8065">
        <v>4.1633816140000004</v>
      </c>
      <c r="E8065">
        <v>2.7683953149999998</v>
      </c>
      <c r="F8065">
        <v>0.72153146400000001</v>
      </c>
      <c r="G8065">
        <v>2.7460057610000002</v>
      </c>
      <c r="H8065">
        <v>2.590979124</v>
      </c>
      <c r="I8065">
        <v>9.1356256919999996</v>
      </c>
      <c r="J8065">
        <v>6.4143008510000001</v>
      </c>
      <c r="K8065">
        <v>15.08384261</v>
      </c>
      <c r="L8065">
        <v>27.098889790000001</v>
      </c>
      <c r="M8065">
        <v>14.79997075</v>
      </c>
      <c r="N8065">
        <v>3.504761641</v>
      </c>
      <c r="O8065">
        <v>20.279677270000001</v>
      </c>
      <c r="P8065">
        <v>2.4581261730000001</v>
      </c>
      <c r="Q8065">
        <v>9.6066091050000004</v>
      </c>
    </row>
    <row r="8066" spans="1:17">
      <c r="A8066" t="s">
        <v>19179</v>
      </c>
      <c r="B8066" s="14" t="s">
        <v>19180</v>
      </c>
      <c r="C8066">
        <v>1.600675705</v>
      </c>
      <c r="D8066">
        <v>2.4822228480000001</v>
      </c>
      <c r="E8066">
        <v>0.93660862199999995</v>
      </c>
      <c r="F8066">
        <v>0.98047430999999996</v>
      </c>
      <c r="G8066">
        <v>0.69101683599999997</v>
      </c>
      <c r="H8066">
        <v>0.61474781499999998</v>
      </c>
      <c r="I8066">
        <v>3.5014450880000001</v>
      </c>
      <c r="J8066">
        <v>0.71021393099999997</v>
      </c>
      <c r="K8066">
        <v>2.9045844559999998</v>
      </c>
      <c r="L8066">
        <v>4.5512964240000002</v>
      </c>
      <c r="M8066">
        <v>3.072571446</v>
      </c>
      <c r="N8066">
        <v>1.874524826</v>
      </c>
      <c r="O8066">
        <v>2.6590702909999999</v>
      </c>
      <c r="P8066">
        <v>0.36022813399999998</v>
      </c>
      <c r="Q8066">
        <v>0.55017802699999996</v>
      </c>
    </row>
    <row r="8067" spans="1:17">
      <c r="A8067" t="s">
        <v>19181</v>
      </c>
      <c r="B8067" s="14" t="s">
        <v>6666</v>
      </c>
      <c r="C8067">
        <v>15.132176360000001</v>
      </c>
      <c r="D8067">
        <v>0.33947177000000001</v>
      </c>
      <c r="E8067">
        <v>0.32605164399999997</v>
      </c>
      <c r="F8067">
        <v>0.31287862999999999</v>
      </c>
      <c r="G8067">
        <v>0.29768851499999999</v>
      </c>
      <c r="H8067">
        <v>1.1034666259999999</v>
      </c>
      <c r="I8067">
        <v>4.4693770329999998</v>
      </c>
      <c r="J8067">
        <v>0.94701465399999996</v>
      </c>
      <c r="K8067">
        <v>2.8675361850000001</v>
      </c>
      <c r="L8067">
        <v>20.938215270000001</v>
      </c>
      <c r="M8067">
        <v>7.3536496570000001</v>
      </c>
      <c r="N8067">
        <v>0.99171716700000001</v>
      </c>
      <c r="O8067">
        <v>9.9702802580000007</v>
      </c>
      <c r="P8067">
        <v>0.63223713400000003</v>
      </c>
      <c r="Q8067">
        <v>2.1068041719999999</v>
      </c>
    </row>
    <row r="8068" spans="1:17">
      <c r="A8068" t="s">
        <v>19182</v>
      </c>
      <c r="B8068" s="14" t="s">
        <v>4478</v>
      </c>
      <c r="C8068">
        <v>15.054885649999999</v>
      </c>
      <c r="D8068">
        <v>0.85463507100000002</v>
      </c>
      <c r="E8068">
        <v>0.83085967100000002</v>
      </c>
      <c r="F8068">
        <v>0.29458163399999998</v>
      </c>
      <c r="G8068">
        <v>0.77990909100000005</v>
      </c>
      <c r="H8068">
        <v>0.75887529399999998</v>
      </c>
      <c r="I8068">
        <v>1.921048023</v>
      </c>
      <c r="J8068">
        <v>5.9998895120000002</v>
      </c>
      <c r="K8068">
        <v>3.6282488669999999</v>
      </c>
      <c r="L8068">
        <v>13.55537636</v>
      </c>
      <c r="M8068">
        <v>4.5153989120000002</v>
      </c>
      <c r="N8068">
        <v>13.98843162</v>
      </c>
      <c r="O8068">
        <v>7.6070372700000002</v>
      </c>
      <c r="P8068">
        <v>5.9855815420000003</v>
      </c>
      <c r="Q8068">
        <v>4.0750028059999996</v>
      </c>
    </row>
    <row r="8069" spans="1:17">
      <c r="A8069" t="s">
        <v>19183</v>
      </c>
      <c r="B8069" s="14" t="s">
        <v>3036</v>
      </c>
      <c r="C8069">
        <v>10.72452723</v>
      </c>
      <c r="D8069">
        <v>3.6169532929999999</v>
      </c>
      <c r="E8069">
        <v>3.7123759920000001</v>
      </c>
      <c r="F8069">
        <v>3.1375177930000002</v>
      </c>
      <c r="G8069">
        <v>2.6811453250000001</v>
      </c>
      <c r="H8069">
        <v>2.643415606</v>
      </c>
      <c r="I8069">
        <v>8.4034682119999999</v>
      </c>
      <c r="J8069">
        <v>12.905601730000001</v>
      </c>
      <c r="K8069">
        <v>4.2116474610000001</v>
      </c>
      <c r="L8069">
        <v>5.9672553119999998</v>
      </c>
      <c r="M8069">
        <v>3.6870857350000001</v>
      </c>
      <c r="N8069">
        <v>6.6890938530000001</v>
      </c>
      <c r="O8069">
        <v>5.3181405829999999</v>
      </c>
      <c r="P8069">
        <v>3.6022813440000001</v>
      </c>
      <c r="Q8069">
        <v>3.8512461920000001</v>
      </c>
    </row>
    <row r="8070" spans="1:17">
      <c r="A8070" t="s">
        <v>19184</v>
      </c>
      <c r="B8070" s="14" t="s">
        <v>8885</v>
      </c>
      <c r="C8070">
        <v>1.866550653</v>
      </c>
      <c r="D8070">
        <v>3.1012760039999998</v>
      </c>
      <c r="E8070">
        <v>2.6063407870000002</v>
      </c>
      <c r="F8070">
        <v>2.2866655100000002</v>
      </c>
      <c r="G8070">
        <v>1.8533305790000001</v>
      </c>
      <c r="H8070">
        <v>1.433716939</v>
      </c>
      <c r="I8070">
        <v>0.340253421</v>
      </c>
      <c r="J8070">
        <v>4.7028887639999999</v>
      </c>
      <c r="K8070">
        <v>3.0695057769999998</v>
      </c>
      <c r="L8070">
        <v>2.211364364</v>
      </c>
      <c r="M8070">
        <v>0.89573269300000002</v>
      </c>
      <c r="N8070">
        <v>2.7898815520000002</v>
      </c>
      <c r="O8070">
        <v>2.0671642490000002</v>
      </c>
      <c r="P8070">
        <v>5.8108664939999999</v>
      </c>
      <c r="Q8070">
        <v>2.7266450039999999</v>
      </c>
    </row>
    <row r="8071" spans="1:17">
      <c r="A8071" t="s">
        <v>19185</v>
      </c>
      <c r="B8071" s="14" t="s">
        <v>19186</v>
      </c>
      <c r="C8071">
        <v>997.05953539999996</v>
      </c>
      <c r="D8071">
        <v>2.1121083839999999</v>
      </c>
      <c r="E8071">
        <v>1.868458159</v>
      </c>
      <c r="F8071">
        <v>1.2294647489999999</v>
      </c>
      <c r="G8071">
        <v>1.4730497419999999</v>
      </c>
      <c r="H8071">
        <v>14.646385370000001</v>
      </c>
      <c r="I8071">
        <v>354.90953739999998</v>
      </c>
      <c r="J8071">
        <v>1.3994703260000001</v>
      </c>
      <c r="K8071">
        <v>110.8594832</v>
      </c>
      <c r="L8071">
        <v>198.48002779999999</v>
      </c>
      <c r="M8071">
        <v>826.4358512</v>
      </c>
      <c r="N8071">
        <v>7.2991026159999999</v>
      </c>
      <c r="O8071">
        <v>1110.3347020000001</v>
      </c>
      <c r="P8071">
        <v>2.032684637</v>
      </c>
      <c r="Q8071">
        <v>245.25773269999999</v>
      </c>
    </row>
    <row r="8072" spans="1:17">
      <c r="A8072" t="s">
        <v>19187</v>
      </c>
      <c r="B8072" s="14" t="s">
        <v>4886</v>
      </c>
      <c r="C8072">
        <v>1.4548667959999999</v>
      </c>
      <c r="D8072">
        <v>2.3942412630000001</v>
      </c>
      <c r="E8072">
        <v>1.702581954</v>
      </c>
      <c r="F8072">
        <v>0.933597079</v>
      </c>
      <c r="G8072">
        <v>1.256141325</v>
      </c>
      <c r="H8072">
        <v>0.71839176000000005</v>
      </c>
      <c r="I8072">
        <v>2.4247551289999998</v>
      </c>
      <c r="J8072">
        <v>3.2671168439999998</v>
      </c>
      <c r="K8072">
        <v>3.1114282910000002</v>
      </c>
      <c r="L8072">
        <v>3.0204543959999999</v>
      </c>
      <c r="M8072">
        <v>1.196864771</v>
      </c>
      <c r="N8072">
        <v>1.8190631610000001</v>
      </c>
      <c r="O8072">
        <v>1.6112333320000001</v>
      </c>
      <c r="P8072">
        <v>3.055865845</v>
      </c>
      <c r="Q8072">
        <v>1.5716207769999999</v>
      </c>
    </row>
    <row r="8073" spans="1:17">
      <c r="A8073" t="s">
        <v>19188</v>
      </c>
      <c r="B8073" s="14" t="s">
        <v>1972</v>
      </c>
      <c r="C8073">
        <v>0.91874156200000001</v>
      </c>
      <c r="D8073">
        <v>0.50883004499999995</v>
      </c>
      <c r="E8073">
        <v>0.29322886999999997</v>
      </c>
      <c r="F8073">
        <v>0.46896991500000001</v>
      </c>
      <c r="G8073">
        <v>0.23797420699999999</v>
      </c>
      <c r="H8073">
        <v>0.176423733</v>
      </c>
      <c r="I8073">
        <v>0</v>
      </c>
      <c r="J8073">
        <v>0.40764225700000001</v>
      </c>
      <c r="K8073">
        <v>0.31259015099999998</v>
      </c>
      <c r="L8073">
        <v>0.14512847300000001</v>
      </c>
      <c r="M8073">
        <v>0</v>
      </c>
      <c r="N8073">
        <v>0.11325505700000001</v>
      </c>
      <c r="O8073">
        <v>0</v>
      </c>
      <c r="P8073">
        <v>0.103380266</v>
      </c>
      <c r="Q8073">
        <v>0</v>
      </c>
    </row>
    <row r="8074" spans="1:17">
      <c r="A8074" t="s">
        <v>19189</v>
      </c>
      <c r="B8074" s="14" t="s">
        <v>8991</v>
      </c>
      <c r="C8074">
        <v>2.2574613299999999</v>
      </c>
      <c r="D8074">
        <v>0.65638554299999996</v>
      </c>
      <c r="E8074">
        <v>0.55538502999999995</v>
      </c>
      <c r="F8074">
        <v>0.74900599899999998</v>
      </c>
      <c r="G8074">
        <v>0.70655113999999997</v>
      </c>
      <c r="H8074">
        <v>2.3842217969999999</v>
      </c>
      <c r="I8074">
        <v>2.2633187929999998</v>
      </c>
      <c r="J8074">
        <v>0.840651484</v>
      </c>
      <c r="K8074">
        <v>1.7921692950000001</v>
      </c>
      <c r="L8074">
        <v>1.0697956749999999</v>
      </c>
      <c r="M8074">
        <v>2.166650996</v>
      </c>
      <c r="N8074">
        <v>0.88702273399999998</v>
      </c>
      <c r="O8074">
        <v>4.2189007289999996</v>
      </c>
      <c r="P8074">
        <v>0.52920429700000005</v>
      </c>
      <c r="Q8074">
        <v>2.1337960260000002</v>
      </c>
    </row>
    <row r="8075" spans="1:17">
      <c r="A8075" t="s">
        <v>19190</v>
      </c>
      <c r="B8075" s="14" t="s">
        <v>8559</v>
      </c>
      <c r="C8075">
        <v>0.94178866999999999</v>
      </c>
      <c r="D8075">
        <v>1.46046407</v>
      </c>
      <c r="E8075">
        <v>1.302533562</v>
      </c>
      <c r="F8075">
        <v>1.602447562</v>
      </c>
      <c r="G8075">
        <v>1.4636634829999999</v>
      </c>
      <c r="H8075">
        <v>0.72339765700000003</v>
      </c>
      <c r="I8075">
        <v>0</v>
      </c>
      <c r="J8075">
        <v>3.163859032</v>
      </c>
      <c r="K8075">
        <v>1.495347642</v>
      </c>
      <c r="L8075">
        <v>1.4876909629999999</v>
      </c>
      <c r="M8075">
        <v>2.7117107169999999</v>
      </c>
      <c r="N8075">
        <v>1.044865065</v>
      </c>
      <c r="O8075">
        <v>0</v>
      </c>
      <c r="P8075">
        <v>0.84778890500000004</v>
      </c>
      <c r="Q8075">
        <v>1.2948317549999999</v>
      </c>
    </row>
    <row r="8076" spans="1:17">
      <c r="A8076" t="s">
        <v>19191</v>
      </c>
      <c r="B8076" s="14" t="s">
        <v>286</v>
      </c>
      <c r="C8076">
        <v>1.6169707600000001</v>
      </c>
      <c r="D8076">
        <v>1.074639492</v>
      </c>
      <c r="E8076">
        <v>1.100966866</v>
      </c>
      <c r="F8076">
        <v>1.0564860229999999</v>
      </c>
      <c r="G8076">
        <v>0.83766175600000004</v>
      </c>
      <c r="H8076">
        <v>0.86940842200000001</v>
      </c>
      <c r="I8076">
        <v>1.886448098</v>
      </c>
      <c r="J8076">
        <v>10.49518061</v>
      </c>
      <c r="K8076">
        <v>3.8143994769999998</v>
      </c>
      <c r="L8076">
        <v>1.8390516480000001</v>
      </c>
      <c r="M8076">
        <v>0.62077011199999999</v>
      </c>
      <c r="N8076">
        <v>3.3088302870000001</v>
      </c>
      <c r="O8076">
        <v>1.4326079570000001</v>
      </c>
      <c r="P8076">
        <v>2.0378136590000002</v>
      </c>
      <c r="Q8076">
        <v>1.5561809200000001</v>
      </c>
    </row>
    <row r="8077" spans="1:17">
      <c r="A8077" t="s">
        <v>19192</v>
      </c>
      <c r="B8077" s="14" t="s">
        <v>19193</v>
      </c>
      <c r="C8077">
        <v>194.11696710000001</v>
      </c>
      <c r="D8077">
        <v>314.5151199</v>
      </c>
      <c r="E8077">
        <v>358.16510110000002</v>
      </c>
      <c r="F8077">
        <v>452.30138419999997</v>
      </c>
      <c r="G8077">
        <v>248.11644150000001</v>
      </c>
      <c r="H8077">
        <v>985.25094109999998</v>
      </c>
      <c r="I8077">
        <v>83.260168919999998</v>
      </c>
      <c r="J8077">
        <v>196.3837369</v>
      </c>
      <c r="K8077">
        <v>118.2781592</v>
      </c>
      <c r="L8077">
        <v>103.41440350000001</v>
      </c>
      <c r="M8077">
        <v>109.5931013</v>
      </c>
      <c r="N8077">
        <v>125.74547130000001</v>
      </c>
      <c r="O8077">
        <v>210.7650185</v>
      </c>
      <c r="P8077">
        <v>30.836856340000001</v>
      </c>
      <c r="Q8077">
        <v>635.81311070000004</v>
      </c>
    </row>
    <row r="8078" spans="1:17">
      <c r="A8078" t="s">
        <v>19194</v>
      </c>
      <c r="B8078" s="14" t="s">
        <v>5160</v>
      </c>
      <c r="C8078">
        <v>32.974674120000003</v>
      </c>
      <c r="D8078">
        <v>27.980015479999999</v>
      </c>
      <c r="E8078">
        <v>64.880530480000004</v>
      </c>
      <c r="F8078">
        <v>46.574359340000001</v>
      </c>
      <c r="G8078">
        <v>64.337128649999997</v>
      </c>
      <c r="H8078">
        <v>62.526047390000002</v>
      </c>
      <c r="I8078">
        <v>156.86143870000001</v>
      </c>
      <c r="J8078">
        <v>154.08168670000001</v>
      </c>
      <c r="K8078">
        <v>58.455831920000001</v>
      </c>
      <c r="L8078">
        <v>75.345366850000005</v>
      </c>
      <c r="M8078">
        <v>34.100654460000001</v>
      </c>
      <c r="N8078">
        <v>24.749099600000001</v>
      </c>
      <c r="O8078">
        <v>33.554113860000001</v>
      </c>
      <c r="P8078">
        <v>19.989795770000001</v>
      </c>
      <c r="Q8078">
        <v>72.938628120000004</v>
      </c>
    </row>
    <row r="8079" spans="1:17">
      <c r="A8079" t="s">
        <v>19195</v>
      </c>
      <c r="B8079" s="14" t="s">
        <v>4095</v>
      </c>
      <c r="C8079">
        <v>39.302315649999997</v>
      </c>
      <c r="D8079">
        <v>1.1631193150000001</v>
      </c>
      <c r="E8079">
        <v>0.750078668</v>
      </c>
      <c r="F8079">
        <v>0.347125183</v>
      </c>
      <c r="G8079">
        <v>0.56988181100000002</v>
      </c>
      <c r="H8079">
        <v>1.4402918300000001</v>
      </c>
      <c r="I8079">
        <v>5.4690206610000001</v>
      </c>
      <c r="J8079">
        <v>1.3692007669999999</v>
      </c>
      <c r="K8079">
        <v>5.171911734</v>
      </c>
      <c r="L8079">
        <v>19.715120580000001</v>
      </c>
      <c r="M8079">
        <v>10.36616186</v>
      </c>
      <c r="N8079">
        <v>1.1464966110000001</v>
      </c>
      <c r="O8079">
        <v>20.766440710000001</v>
      </c>
      <c r="P8079">
        <v>1.2153283370000001</v>
      </c>
      <c r="Q8079">
        <v>5.2591663540000004</v>
      </c>
    </row>
    <row r="8080" spans="1:17">
      <c r="A8080" t="s">
        <v>19196</v>
      </c>
      <c r="B8080" s="14" t="s">
        <v>3058</v>
      </c>
      <c r="C8080">
        <v>37.704423439999999</v>
      </c>
      <c r="D8080">
        <v>4.8806511549999998</v>
      </c>
      <c r="E8080">
        <v>3.0202678569999999</v>
      </c>
      <c r="F8080">
        <v>2.334696675</v>
      </c>
      <c r="G8080">
        <v>2.297946429</v>
      </c>
      <c r="H8080">
        <v>1.590024425</v>
      </c>
      <c r="I8080">
        <v>7.1157186970000001</v>
      </c>
      <c r="J8080">
        <v>5.5108329119999997</v>
      </c>
      <c r="K8080">
        <v>8.9883005560000004</v>
      </c>
      <c r="L8080">
        <v>22.14214673</v>
      </c>
      <c r="M8080">
        <v>9.0824023839999999</v>
      </c>
      <c r="N8080">
        <v>6.197196666</v>
      </c>
      <c r="O8080">
        <v>10.80764982</v>
      </c>
      <c r="P8080">
        <v>2.595499813</v>
      </c>
      <c r="Q8080">
        <v>6.4035758390000002</v>
      </c>
    </row>
    <row r="8081" spans="1:17">
      <c r="A8081" t="s">
        <v>19197</v>
      </c>
      <c r="B8081" s="14" t="s">
        <v>19198</v>
      </c>
      <c r="C8081">
        <v>73.209086130000003</v>
      </c>
      <c r="D8081">
        <v>2.0792645940000001</v>
      </c>
      <c r="E8081">
        <v>1.9970663179999999</v>
      </c>
      <c r="F8081">
        <v>1.533105285</v>
      </c>
      <c r="G8081">
        <v>2.9173474430000002</v>
      </c>
      <c r="H8081">
        <v>5.767452231</v>
      </c>
      <c r="I8081">
        <v>16.424960599999999</v>
      </c>
      <c r="J8081">
        <v>6.9010657599999998</v>
      </c>
      <c r="K8081">
        <v>17.882998390000001</v>
      </c>
      <c r="L8081">
        <v>28.466290359999999</v>
      </c>
      <c r="M8081">
        <v>39.636171650000001</v>
      </c>
      <c r="N8081">
        <v>5.0908147909999997</v>
      </c>
      <c r="O8081">
        <v>37.420371009999997</v>
      </c>
      <c r="P8081">
        <v>4.506126482</v>
      </c>
      <c r="Q8081">
        <v>19.356263330000001</v>
      </c>
    </row>
    <row r="8082" spans="1:17">
      <c r="A8082" t="s">
        <v>19199</v>
      </c>
      <c r="B8082" s="14" t="s">
        <v>2797</v>
      </c>
      <c r="C8082">
        <v>11.092285779999999</v>
      </c>
      <c r="D8082">
        <v>0.680486594</v>
      </c>
      <c r="E8082">
        <v>0.39941326399999999</v>
      </c>
      <c r="F8082">
        <v>0.30197528299999998</v>
      </c>
      <c r="G8082">
        <v>0.38308602800000002</v>
      </c>
      <c r="H8082">
        <v>1.179706138</v>
      </c>
      <c r="I8082">
        <v>2.4886303930000002</v>
      </c>
      <c r="J8082">
        <v>1.2114723590000001</v>
      </c>
      <c r="K8082">
        <v>2.5547140549999998</v>
      </c>
      <c r="L8082">
        <v>3.234805723</v>
      </c>
      <c r="M8082">
        <v>2.2930016659999999</v>
      </c>
      <c r="N8082">
        <v>0.73627486600000003</v>
      </c>
      <c r="O8082">
        <v>2.6458848189999999</v>
      </c>
      <c r="P8082">
        <v>0.58886880200000002</v>
      </c>
      <c r="Q8082">
        <v>0.46924274700000002</v>
      </c>
    </row>
    <row r="8083" spans="1:17">
      <c r="A8083" t="e">
        <v>#N/A</v>
      </c>
      <c r="B8083" s="14" t="s">
        <v>19200</v>
      </c>
      <c r="C8083">
        <v>7.8811895420000004</v>
      </c>
      <c r="D8083">
        <v>0</v>
      </c>
      <c r="E8083">
        <v>0</v>
      </c>
      <c r="F8083">
        <v>0</v>
      </c>
      <c r="G8083">
        <v>0.27218678400000001</v>
      </c>
      <c r="H8083">
        <v>0.60536235299999996</v>
      </c>
      <c r="I8083">
        <v>2.2986586080000002</v>
      </c>
      <c r="J8083">
        <v>1.198921664</v>
      </c>
      <c r="K8083">
        <v>4.2903594820000004</v>
      </c>
      <c r="L8083">
        <v>6.9717059729999997</v>
      </c>
      <c r="M8083">
        <v>6.0513239170000004</v>
      </c>
      <c r="N8083">
        <v>1.554447264</v>
      </c>
      <c r="O8083">
        <v>8.728245995</v>
      </c>
      <c r="P8083">
        <v>0</v>
      </c>
      <c r="Q8083">
        <v>0</v>
      </c>
    </row>
    <row r="8084" spans="1:17">
      <c r="A8084" t="e">
        <v>#N/A</v>
      </c>
      <c r="B8084" s="14" t="s">
        <v>19201</v>
      </c>
      <c r="C8084">
        <v>0.48872702000000001</v>
      </c>
      <c r="D8084">
        <v>0.92028989100000003</v>
      </c>
      <c r="E8084">
        <v>0.33796506900000001</v>
      </c>
      <c r="F8084">
        <v>0.266101115</v>
      </c>
      <c r="G8084">
        <v>0.42197004399999999</v>
      </c>
      <c r="H8084">
        <v>0.75079259799999998</v>
      </c>
      <c r="I8084">
        <v>0.71272018400000003</v>
      </c>
      <c r="J8084">
        <v>0.86738553500000004</v>
      </c>
      <c r="K8084">
        <v>0.55427721100000005</v>
      </c>
      <c r="L8084">
        <v>1.5440295559999999</v>
      </c>
      <c r="M8084">
        <v>1.40720136</v>
      </c>
      <c r="N8084">
        <v>0.66270961799999994</v>
      </c>
      <c r="O8084">
        <v>1.082509089</v>
      </c>
      <c r="P8084">
        <v>0.43994726000000001</v>
      </c>
      <c r="Q8084">
        <v>0.16798335</v>
      </c>
    </row>
    <row r="8085" spans="1:17">
      <c r="A8085" t="s">
        <v>19202</v>
      </c>
      <c r="B8085" s="14" t="s">
        <v>1753</v>
      </c>
      <c r="C8085">
        <v>316.11495559999997</v>
      </c>
      <c r="D8085">
        <v>21.886175470000001</v>
      </c>
      <c r="E8085">
        <v>21.91284447</v>
      </c>
      <c r="F8085">
        <v>26.720017370000001</v>
      </c>
      <c r="G8085">
        <v>19.264737960000001</v>
      </c>
      <c r="H8085">
        <v>27.292729520000002</v>
      </c>
      <c r="I8085">
        <v>118.4936258</v>
      </c>
      <c r="J8085">
        <v>28.890567350000001</v>
      </c>
      <c r="K8085">
        <v>102.3321751</v>
      </c>
      <c r="L8085">
        <v>98.280712039999997</v>
      </c>
      <c r="M8085">
        <v>394.87628849999999</v>
      </c>
      <c r="N8085">
        <v>23.037447319999998</v>
      </c>
      <c r="O8085">
        <v>352.51864540000003</v>
      </c>
      <c r="P8085">
        <v>28.115794640000001</v>
      </c>
      <c r="Q8085">
        <v>112.8651907</v>
      </c>
    </row>
    <row r="8086" spans="1:17">
      <c r="A8086" t="s">
        <v>19203</v>
      </c>
      <c r="B8086" s="14" t="s">
        <v>4094</v>
      </c>
      <c r="C8086">
        <v>4.4346236990000003</v>
      </c>
      <c r="D8086">
        <v>1.350824246</v>
      </c>
      <c r="E8086">
        <v>2.1525426209999998</v>
      </c>
      <c r="F8086">
        <v>0.64136619299999997</v>
      </c>
      <c r="G8086">
        <v>1.7708581800000001</v>
      </c>
      <c r="H8086">
        <v>0.42578506399999999</v>
      </c>
      <c r="I8086">
        <v>3.23354929</v>
      </c>
      <c r="J8086">
        <v>4.5677037890000003</v>
      </c>
      <c r="K8086">
        <v>4.2750024910000004</v>
      </c>
      <c r="L8086">
        <v>3.152307322</v>
      </c>
      <c r="M8086">
        <v>1.064058299</v>
      </c>
      <c r="N8086">
        <v>2.2891583290000002</v>
      </c>
      <c r="O8086">
        <v>1.2278123219999999</v>
      </c>
      <c r="P8086">
        <v>0.91483440299999996</v>
      </c>
      <c r="Q8086">
        <v>0.38106290199999998</v>
      </c>
    </row>
    <row r="8087" spans="1:17">
      <c r="A8087" t="s">
        <v>19204</v>
      </c>
      <c r="B8087" s="14" t="s">
        <v>7063</v>
      </c>
      <c r="C8087">
        <v>9.3831796129999994</v>
      </c>
      <c r="D8087">
        <v>0.45629746700000001</v>
      </c>
      <c r="E8087">
        <v>0.389563504</v>
      </c>
      <c r="F8087">
        <v>0.373824508</v>
      </c>
      <c r="G8087">
        <v>0.434714498</v>
      </c>
      <c r="H8087">
        <v>1.2305176550000001</v>
      </c>
      <c r="I8087">
        <v>4.0049779230000002</v>
      </c>
      <c r="J8087">
        <v>0.478704937</v>
      </c>
      <c r="K8087">
        <v>2.7512668219999998</v>
      </c>
      <c r="L8087">
        <v>2.7475083979999999</v>
      </c>
      <c r="M8087">
        <v>6.1502510739999998</v>
      </c>
      <c r="N8087">
        <v>0.493706062</v>
      </c>
      <c r="O8087">
        <v>4.9423783639999996</v>
      </c>
      <c r="P8087">
        <v>0.27468767700000002</v>
      </c>
      <c r="Q8087">
        <v>1.494581707</v>
      </c>
    </row>
    <row r="8088" spans="1:17">
      <c r="A8088" t="s">
        <v>19191</v>
      </c>
      <c r="B8088" s="14" t="s">
        <v>19205</v>
      </c>
      <c r="C8088">
        <v>11.645697</v>
      </c>
      <c r="D8088">
        <v>147.65033779999999</v>
      </c>
      <c r="E8088">
        <v>117.51067449999999</v>
      </c>
      <c r="F8088">
        <v>167.66606970000001</v>
      </c>
      <c r="G8088">
        <v>93.897945910000004</v>
      </c>
      <c r="H8088">
        <v>15.13799826</v>
      </c>
      <c r="I8088">
        <v>99.286095869999997</v>
      </c>
      <c r="J8088">
        <v>331.15204619999997</v>
      </c>
      <c r="K8088">
        <v>188.158477</v>
      </c>
      <c r="L8088">
        <v>46.980699749999999</v>
      </c>
      <c r="M8088">
        <v>17.19573608</v>
      </c>
      <c r="N8088">
        <v>192.47917960000001</v>
      </c>
      <c r="O8088">
        <v>4.9605215850000004</v>
      </c>
      <c r="P8088">
        <v>491.23865289999998</v>
      </c>
      <c r="Q8088">
        <v>155.18600710000001</v>
      </c>
    </row>
    <row r="8089" spans="1:17">
      <c r="A8089" t="s">
        <v>19189</v>
      </c>
      <c r="B8089" s="14" t="s">
        <v>19206</v>
      </c>
      <c r="C8089">
        <v>0</v>
      </c>
      <c r="D8089">
        <v>1.4638022740000001</v>
      </c>
      <c r="E8089">
        <v>0.87870917999999998</v>
      </c>
      <c r="F8089">
        <v>0.22485544199999999</v>
      </c>
      <c r="G8089">
        <v>0.57050350000000005</v>
      </c>
      <c r="H8089">
        <v>0</v>
      </c>
      <c r="I8089">
        <v>0</v>
      </c>
      <c r="J8089">
        <v>0</v>
      </c>
      <c r="K8089">
        <v>1.4987655790000001</v>
      </c>
      <c r="L8089">
        <v>2.0875279600000001</v>
      </c>
      <c r="M8089">
        <v>0</v>
      </c>
      <c r="N8089">
        <v>0</v>
      </c>
      <c r="O8089">
        <v>0</v>
      </c>
      <c r="P8089">
        <v>0.74351086899999996</v>
      </c>
      <c r="Q8089">
        <v>2.271134897</v>
      </c>
    </row>
    <row r="8090" spans="1:17">
      <c r="A8090" t="s">
        <v>19207</v>
      </c>
      <c r="B8090" s="14" t="s">
        <v>19208</v>
      </c>
      <c r="C8090">
        <v>664.76669900000002</v>
      </c>
      <c r="D8090">
        <v>28.565761680000001</v>
      </c>
      <c r="E8090">
        <v>23.543473800000001</v>
      </c>
      <c r="F8090">
        <v>17.077628489999999</v>
      </c>
      <c r="G8090">
        <v>23.169182230000001</v>
      </c>
      <c r="H8090">
        <v>40.153148440000002</v>
      </c>
      <c r="I8090">
        <v>786.48070819999998</v>
      </c>
      <c r="J8090">
        <v>59.53210954</v>
      </c>
      <c r="K8090">
        <v>311.05709669999999</v>
      </c>
      <c r="L8090">
        <v>667.21621500000003</v>
      </c>
      <c r="M8090">
        <v>660.6028609</v>
      </c>
      <c r="N8090">
        <v>53.270973339999998</v>
      </c>
      <c r="O8090">
        <v>862.61586620000003</v>
      </c>
      <c r="P8090">
        <v>31.371766640000001</v>
      </c>
      <c r="Q8090">
        <v>261.13259900000003</v>
      </c>
    </row>
    <row r="8091" spans="1:17">
      <c r="A8091" t="s">
        <v>16512</v>
      </c>
      <c r="B8091" s="14" t="s">
        <v>9297</v>
      </c>
      <c r="C8091">
        <v>6.6841291439999999</v>
      </c>
      <c r="D8091">
        <v>0.43551717899999998</v>
      </c>
      <c r="E8091">
        <v>0.52984685499999995</v>
      </c>
      <c r="F8091">
        <v>0.44600016199999998</v>
      </c>
      <c r="G8091">
        <v>0.43000501800000002</v>
      </c>
      <c r="H8091">
        <v>0.55368273599999995</v>
      </c>
      <c r="I8091">
        <v>1.529034732</v>
      </c>
      <c r="J8091">
        <v>2.0602225230000002</v>
      </c>
      <c r="K8091">
        <v>1.3674868419999999</v>
      </c>
      <c r="L8091">
        <v>3.3952969830000002</v>
      </c>
      <c r="M8091">
        <v>4.2768322320000003</v>
      </c>
      <c r="N8091">
        <v>1.033996022</v>
      </c>
      <c r="O8091">
        <v>3.7738376210000002</v>
      </c>
      <c r="P8091">
        <v>0.31461371799999999</v>
      </c>
      <c r="Q8091">
        <v>1.171245385</v>
      </c>
    </row>
    <row r="8092" spans="1:17">
      <c r="A8092" t="s">
        <v>19209</v>
      </c>
      <c r="B8092" s="14" t="s">
        <v>7858</v>
      </c>
      <c r="C8092">
        <v>14.80194738</v>
      </c>
      <c r="D8092">
        <v>4.4450387649999996</v>
      </c>
      <c r="E8092">
        <v>4.3568017870000002</v>
      </c>
      <c r="F8092">
        <v>3.783409963</v>
      </c>
      <c r="G8092">
        <v>3.180823975</v>
      </c>
      <c r="H8092">
        <v>3.2845307410000002</v>
      </c>
      <c r="I8092">
        <v>7.4351673480000002</v>
      </c>
      <c r="J8092">
        <v>7.7351376329999999</v>
      </c>
      <c r="K8092">
        <v>7.4609994979999996</v>
      </c>
      <c r="L8092">
        <v>16.419226290000001</v>
      </c>
      <c r="M8092">
        <v>1.8942017520000001</v>
      </c>
      <c r="N8092">
        <v>4.8657727990000001</v>
      </c>
      <c r="O8092">
        <v>0.72857043399999999</v>
      </c>
      <c r="P8092">
        <v>6.859684777</v>
      </c>
      <c r="Q8092">
        <v>5.2007270649999997</v>
      </c>
    </row>
    <row r="8093" spans="1:17">
      <c r="A8093" t="s">
        <v>19210</v>
      </c>
      <c r="B8093" s="14" t="s">
        <v>6167</v>
      </c>
      <c r="C8093">
        <v>43.087696649999998</v>
      </c>
      <c r="D8093">
        <v>2.151068735</v>
      </c>
      <c r="E8093">
        <v>2.0256796850000001</v>
      </c>
      <c r="F8093">
        <v>1.899954138</v>
      </c>
      <c r="G8093">
        <v>1.532625586</v>
      </c>
      <c r="H8093">
        <v>1.806301626</v>
      </c>
      <c r="I8093">
        <v>26.32901472</v>
      </c>
      <c r="J8093">
        <v>6.4142896299999999</v>
      </c>
      <c r="K8093">
        <v>12.836139810000001</v>
      </c>
      <c r="L8093">
        <v>25.739403800000002</v>
      </c>
      <c r="M8093">
        <v>24.900019660000002</v>
      </c>
      <c r="N8093">
        <v>3.6282809309999999</v>
      </c>
      <c r="O8093">
        <v>33.016626639999998</v>
      </c>
      <c r="P8093">
        <v>2.2534771029999998</v>
      </c>
      <c r="Q8093">
        <v>17.625909149999998</v>
      </c>
    </row>
    <row r="8094" spans="1:17">
      <c r="A8094" t="s">
        <v>19211</v>
      </c>
      <c r="B8094" s="14" t="s">
        <v>19212</v>
      </c>
      <c r="C8094">
        <v>8.6275974649999991</v>
      </c>
      <c r="D8094">
        <v>2.6758224020000001</v>
      </c>
      <c r="E8094">
        <v>2.0193177530000002</v>
      </c>
      <c r="F8094">
        <v>1.8007225499999999</v>
      </c>
      <c r="G8094">
        <v>0.9932164</v>
      </c>
      <c r="H8094">
        <v>1.1044912</v>
      </c>
      <c r="I8094">
        <v>7.549076597</v>
      </c>
      <c r="J8094">
        <v>0.14582983999999999</v>
      </c>
      <c r="K8094">
        <v>1.0437086209999999</v>
      </c>
      <c r="L8094">
        <v>4.7245584049999998</v>
      </c>
      <c r="M8094">
        <v>3.3122149009999999</v>
      </c>
      <c r="N8094">
        <v>0.56722170400000005</v>
      </c>
      <c r="O8094">
        <v>5.0959341519999999</v>
      </c>
      <c r="P8094">
        <v>2.0710609180000001</v>
      </c>
      <c r="Q8094">
        <v>2.7677479599999999</v>
      </c>
    </row>
    <row r="8095" spans="1:17">
      <c r="A8095" t="s">
        <v>19213</v>
      </c>
      <c r="B8095" s="14" t="s">
        <v>19214</v>
      </c>
      <c r="C8095">
        <v>35.91081148</v>
      </c>
      <c r="D8095">
        <v>0.99443089299999998</v>
      </c>
      <c r="E8095">
        <v>0.47755933699999997</v>
      </c>
      <c r="F8095">
        <v>0</v>
      </c>
      <c r="G8095">
        <v>0</v>
      </c>
      <c r="H8095">
        <v>0</v>
      </c>
      <c r="I8095">
        <v>19.63853984</v>
      </c>
      <c r="J8095">
        <v>0</v>
      </c>
      <c r="K8095">
        <v>14.25456393</v>
      </c>
      <c r="L8095">
        <v>5.6726303260000002</v>
      </c>
      <c r="M8095">
        <v>17.233118109999999</v>
      </c>
      <c r="N8095">
        <v>0</v>
      </c>
      <c r="O8095">
        <v>34.799137289999997</v>
      </c>
      <c r="P8095">
        <v>0</v>
      </c>
      <c r="Q8095">
        <v>6.1715622210000003</v>
      </c>
    </row>
    <row r="8096" spans="1:17">
      <c r="A8096" t="s">
        <v>12478</v>
      </c>
      <c r="B8096" s="14" t="s">
        <v>1920</v>
      </c>
      <c r="C8096">
        <v>24.54369415</v>
      </c>
      <c r="D8096">
        <v>55.318109190000001</v>
      </c>
      <c r="E8096">
        <v>24.46535248</v>
      </c>
      <c r="F8096">
        <v>17.64853759</v>
      </c>
      <c r="G8096">
        <v>21.375454130000001</v>
      </c>
      <c r="H8096">
        <v>7.1720578460000004</v>
      </c>
      <c r="I8096">
        <v>33.458253069999998</v>
      </c>
      <c r="J8096">
        <v>15.083591119999999</v>
      </c>
      <c r="K8096">
        <v>36.791403109999997</v>
      </c>
      <c r="L8096">
        <v>35.061839120000002</v>
      </c>
      <c r="M8096">
        <v>11.2660953</v>
      </c>
      <c r="N8096">
        <v>7.7611905070000002</v>
      </c>
      <c r="O8096">
        <v>5.3181405829999999</v>
      </c>
      <c r="P8096">
        <v>2.2414195029999999</v>
      </c>
      <c r="Q8096">
        <v>9.9032044950000007</v>
      </c>
    </row>
    <row r="8097" spans="1:17">
      <c r="A8097" t="s">
        <v>15988</v>
      </c>
      <c r="B8097" s="14" t="s">
        <v>19215</v>
      </c>
      <c r="C8097">
        <v>0</v>
      </c>
      <c r="D8097">
        <v>6.9961138089999997</v>
      </c>
      <c r="E8097">
        <v>2.5844387640000002</v>
      </c>
      <c r="F8097">
        <v>10.58143256</v>
      </c>
      <c r="G8097">
        <v>3.3559029410000001</v>
      </c>
      <c r="H8097">
        <v>0.93297021400000002</v>
      </c>
      <c r="I8097">
        <v>0</v>
      </c>
      <c r="J8097">
        <v>2.1557081679999999</v>
      </c>
      <c r="K8097">
        <v>2.2040670279999999</v>
      </c>
      <c r="L8097">
        <v>1.534947029</v>
      </c>
      <c r="M8097">
        <v>0</v>
      </c>
      <c r="N8097">
        <v>3.5935163229999998</v>
      </c>
      <c r="O8097">
        <v>0</v>
      </c>
      <c r="P8097">
        <v>9.4761189249999997</v>
      </c>
      <c r="Q8097">
        <v>8.3497606520000005</v>
      </c>
    </row>
    <row r="8098" spans="1:17">
      <c r="A8098" t="s">
        <v>15373</v>
      </c>
      <c r="B8098" s="14" t="s">
        <v>19216</v>
      </c>
      <c r="C8098">
        <v>31.055669770000002</v>
      </c>
      <c r="D8098">
        <v>0</v>
      </c>
      <c r="E8098">
        <v>0.56237387500000002</v>
      </c>
      <c r="F8098">
        <v>0.179884353</v>
      </c>
      <c r="G8098">
        <v>0.1141007</v>
      </c>
      <c r="H8098">
        <v>0.50753579599999998</v>
      </c>
      <c r="I8098">
        <v>0.96359768800000001</v>
      </c>
      <c r="J8098">
        <v>1.0051759229999999</v>
      </c>
      <c r="K8098">
        <v>2.098271811</v>
      </c>
      <c r="L8098">
        <v>9.1851230229999992</v>
      </c>
      <c r="M8098">
        <v>5.0734299719999996</v>
      </c>
      <c r="N8098">
        <v>0.57017125700000004</v>
      </c>
      <c r="O8098">
        <v>3.6588807210000001</v>
      </c>
      <c r="P8098">
        <v>0.19826956500000001</v>
      </c>
      <c r="Q8098">
        <v>0</v>
      </c>
    </row>
    <row r="8099" spans="1:17">
      <c r="A8099" t="e">
        <v>#N/A</v>
      </c>
      <c r="B8099" s="14" t="s">
        <v>19217</v>
      </c>
      <c r="C8099">
        <v>0</v>
      </c>
      <c r="D8099">
        <v>0</v>
      </c>
      <c r="E8099">
        <v>0.253962191</v>
      </c>
      <c r="F8099">
        <v>0.32493560999999999</v>
      </c>
      <c r="G8099">
        <v>0</v>
      </c>
      <c r="H8099">
        <v>0</v>
      </c>
      <c r="I8099">
        <v>0</v>
      </c>
      <c r="J8099">
        <v>0.60523598499999998</v>
      </c>
      <c r="K8099">
        <v>0</v>
      </c>
      <c r="L8099">
        <v>0</v>
      </c>
      <c r="M8099">
        <v>0</v>
      </c>
      <c r="N8099">
        <v>0.58853350199999999</v>
      </c>
      <c r="O8099">
        <v>0</v>
      </c>
      <c r="P8099">
        <v>0</v>
      </c>
      <c r="Q8099">
        <v>0</v>
      </c>
    </row>
    <row r="8100" spans="1:17">
      <c r="A8100" t="e">
        <v>#N/A</v>
      </c>
      <c r="B8100" s="14" t="s">
        <v>19218</v>
      </c>
      <c r="C8100">
        <v>0</v>
      </c>
      <c r="D8100">
        <v>0</v>
      </c>
      <c r="E8100">
        <v>0</v>
      </c>
      <c r="F8100">
        <v>0.72534013500000005</v>
      </c>
      <c r="G8100">
        <v>0</v>
      </c>
      <c r="H8100">
        <v>0</v>
      </c>
      <c r="I8100">
        <v>0</v>
      </c>
      <c r="J8100">
        <v>2.0265643610000001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</row>
    <row r="8101" spans="1:17">
      <c r="A8101" t="s">
        <v>19219</v>
      </c>
      <c r="B8101" s="14" t="s">
        <v>5252</v>
      </c>
      <c r="C8101">
        <v>22.63785133</v>
      </c>
      <c r="D8101">
        <v>12.31635327</v>
      </c>
      <c r="E8101">
        <v>14.13159866</v>
      </c>
      <c r="F8101">
        <v>7.4997129429999996</v>
      </c>
      <c r="G8101">
        <v>12.10106678</v>
      </c>
      <c r="H8101">
        <v>34.265314750000002</v>
      </c>
      <c r="I8101">
        <v>20.390519399999999</v>
      </c>
      <c r="J8101">
        <v>17.387666280000001</v>
      </c>
      <c r="K8101">
        <v>17.669848120000001</v>
      </c>
      <c r="L8101">
        <v>19.457510710000001</v>
      </c>
      <c r="M8101">
        <v>17.573473929999999</v>
      </c>
      <c r="N8101">
        <v>8.8437774069999993</v>
      </c>
      <c r="O8101">
        <v>25.439618070000002</v>
      </c>
      <c r="P8101">
        <v>5.2943807720000002</v>
      </c>
      <c r="Q8101">
        <v>10.183948300000001</v>
      </c>
    </row>
    <row r="8102" spans="1:17">
      <c r="A8102" t="s">
        <v>19220</v>
      </c>
      <c r="B8102" s="14" t="s">
        <v>19221</v>
      </c>
      <c r="C8102">
        <v>12.65566501</v>
      </c>
      <c r="D8102">
        <v>0.14756071300000001</v>
      </c>
      <c r="E8102">
        <v>0.35431821800000002</v>
      </c>
      <c r="F8102">
        <v>0.18133503400000001</v>
      </c>
      <c r="G8102">
        <v>0.34506260100000002</v>
      </c>
      <c r="H8102">
        <v>0</v>
      </c>
      <c r="I8102">
        <v>1.942737275</v>
      </c>
      <c r="J8102">
        <v>0.25332054500000001</v>
      </c>
      <c r="K8102">
        <v>4.2303867149999999</v>
      </c>
      <c r="L8102">
        <v>2.104362863</v>
      </c>
      <c r="M8102">
        <v>2.557172365</v>
      </c>
      <c r="N8102">
        <v>1.0674289079999999</v>
      </c>
      <c r="O8102">
        <v>5.9014205180000001</v>
      </c>
      <c r="P8102">
        <v>0.99934256700000001</v>
      </c>
      <c r="Q8102">
        <v>14.19459311</v>
      </c>
    </row>
    <row r="8103" spans="1:17">
      <c r="A8103" t="e">
        <v>#N/A</v>
      </c>
      <c r="B8103" s="14" t="s">
        <v>19222</v>
      </c>
      <c r="C8103">
        <v>0</v>
      </c>
      <c r="D8103">
        <v>0</v>
      </c>
      <c r="E8103">
        <v>0</v>
      </c>
      <c r="F8103">
        <v>0.57361082100000005</v>
      </c>
      <c r="G8103">
        <v>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0.51947089700000004</v>
      </c>
      <c r="O8103">
        <v>0</v>
      </c>
      <c r="P8103">
        <v>0</v>
      </c>
      <c r="Q8103">
        <v>0</v>
      </c>
    </row>
    <row r="8104" spans="1:17">
      <c r="A8104" t="s">
        <v>11654</v>
      </c>
      <c r="B8104" s="14" t="s">
        <v>19223</v>
      </c>
      <c r="C8104">
        <v>1.4389349549999999</v>
      </c>
      <c r="D8104">
        <v>0</v>
      </c>
      <c r="E8104">
        <v>0</v>
      </c>
      <c r="F8104">
        <v>0.19586711000000001</v>
      </c>
      <c r="G8104">
        <v>0</v>
      </c>
      <c r="H8104">
        <v>0</v>
      </c>
      <c r="I8104">
        <v>0</v>
      </c>
      <c r="J8104">
        <v>0.18241433000000001</v>
      </c>
      <c r="K8104">
        <v>0</v>
      </c>
      <c r="L8104">
        <v>0</v>
      </c>
      <c r="M8104">
        <v>0</v>
      </c>
      <c r="N8104">
        <v>0.17738030599999999</v>
      </c>
      <c r="O8104">
        <v>0</v>
      </c>
      <c r="P8104">
        <v>0</v>
      </c>
      <c r="Q8104">
        <v>1.9783405030000001</v>
      </c>
    </row>
    <row r="8105" spans="1:17">
      <c r="A8105" t="e">
        <v>#N/A</v>
      </c>
      <c r="B8105" s="14" t="s">
        <v>19224</v>
      </c>
      <c r="C8105">
        <v>3.0895835310000002</v>
      </c>
      <c r="D8105">
        <v>0</v>
      </c>
      <c r="E8105">
        <v>0.109564736</v>
      </c>
      <c r="F8105">
        <v>0</v>
      </c>
      <c r="G8105">
        <v>0</v>
      </c>
      <c r="H8105">
        <v>0</v>
      </c>
      <c r="I8105">
        <v>0</v>
      </c>
      <c r="J8105">
        <v>0</v>
      </c>
      <c r="K8105">
        <v>0</v>
      </c>
      <c r="L8105">
        <v>0.65072567299999995</v>
      </c>
      <c r="M8105">
        <v>0</v>
      </c>
      <c r="N8105">
        <v>0</v>
      </c>
      <c r="O8105">
        <v>2.2810977060000002</v>
      </c>
      <c r="P8105">
        <v>0</v>
      </c>
      <c r="Q8105">
        <v>0</v>
      </c>
    </row>
    <row r="8106" spans="1:17">
      <c r="A8106" t="s">
        <v>16185</v>
      </c>
      <c r="B8106" s="14" t="s">
        <v>19225</v>
      </c>
      <c r="C8106">
        <v>0</v>
      </c>
      <c r="D8106">
        <v>0</v>
      </c>
      <c r="E8106">
        <v>0</v>
      </c>
      <c r="F8106">
        <v>0</v>
      </c>
      <c r="G8106">
        <v>0</v>
      </c>
      <c r="H8106">
        <v>0</v>
      </c>
      <c r="I8106">
        <v>0</v>
      </c>
      <c r="J8106">
        <v>0.489279558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</row>
    <row r="8107" spans="1:17">
      <c r="A8107" t="s">
        <v>19226</v>
      </c>
      <c r="B8107" s="14" t="s">
        <v>7812</v>
      </c>
      <c r="C8107">
        <v>9.1285219269999995</v>
      </c>
      <c r="D8107">
        <v>3.2356372100000002</v>
      </c>
      <c r="E8107">
        <v>1.16539679</v>
      </c>
      <c r="F8107">
        <v>0.74554191599999997</v>
      </c>
      <c r="G8107">
        <v>1.008847922</v>
      </c>
      <c r="H8107">
        <v>3.0851534919999999</v>
      </c>
      <c r="I8107">
        <v>5.8574130039999996</v>
      </c>
      <c r="J8107">
        <v>0.74062475900000002</v>
      </c>
      <c r="K8107">
        <v>2.3190448840000002</v>
      </c>
      <c r="L8107">
        <v>6.2293606229999998</v>
      </c>
      <c r="M8107">
        <v>2.1027146769999998</v>
      </c>
      <c r="N8107">
        <v>0.405104625</v>
      </c>
      <c r="O8107">
        <v>0.80877115799999999</v>
      </c>
      <c r="P8107">
        <v>0.76695786700000002</v>
      </c>
      <c r="Q8107">
        <v>1.004038416</v>
      </c>
    </row>
    <row r="8108" spans="1:17">
      <c r="A8108" t="e">
        <v>#N/A</v>
      </c>
      <c r="B8108" s="14" t="s">
        <v>19227</v>
      </c>
      <c r="C8108">
        <v>0</v>
      </c>
      <c r="D8108">
        <v>0</v>
      </c>
      <c r="E8108">
        <v>0.108751136</v>
      </c>
      <c r="F8108">
        <v>0.13914321900000001</v>
      </c>
      <c r="G8108">
        <v>0</v>
      </c>
      <c r="H8108">
        <v>0</v>
      </c>
      <c r="I8108">
        <v>0</v>
      </c>
      <c r="J8108">
        <v>0.25917283499999999</v>
      </c>
      <c r="K8108">
        <v>0.92745394800000003</v>
      </c>
      <c r="L8108">
        <v>0.64589355199999998</v>
      </c>
      <c r="M8108">
        <v>0</v>
      </c>
      <c r="N8108">
        <v>0.37803080100000003</v>
      </c>
      <c r="O8108">
        <v>1.132079431</v>
      </c>
      <c r="P8108">
        <v>0.15336445300000001</v>
      </c>
      <c r="Q8108">
        <v>0</v>
      </c>
    </row>
    <row r="8109" spans="1:17">
      <c r="A8109" t="s">
        <v>19228</v>
      </c>
      <c r="B8109" s="14" t="s">
        <v>6789</v>
      </c>
      <c r="C8109">
        <v>38.007691809999997</v>
      </c>
      <c r="D8109">
        <v>135.28567029999999</v>
      </c>
      <c r="E8109">
        <v>329.09119900000002</v>
      </c>
      <c r="F8109">
        <v>203.6393831</v>
      </c>
      <c r="G8109">
        <v>604.97417740000003</v>
      </c>
      <c r="H8109">
        <v>784.43818099999999</v>
      </c>
      <c r="I8109">
        <v>218.91478799999999</v>
      </c>
      <c r="J8109">
        <v>120.4157481</v>
      </c>
      <c r="K8109">
        <v>401.78624819999999</v>
      </c>
      <c r="L8109">
        <v>486.968771</v>
      </c>
      <c r="M8109">
        <v>74.18370874</v>
      </c>
      <c r="N8109">
        <v>54.018545189999998</v>
      </c>
      <c r="O8109">
        <v>42.092691979999998</v>
      </c>
      <c r="P8109">
        <v>34.070393670000001</v>
      </c>
      <c r="Q8109">
        <v>287.40483189999998</v>
      </c>
    </row>
    <row r="8110" spans="1:17">
      <c r="A8110" t="s">
        <v>19229</v>
      </c>
      <c r="B8110" s="14" t="s">
        <v>19230</v>
      </c>
      <c r="C8110">
        <v>0</v>
      </c>
      <c r="D8110">
        <v>0</v>
      </c>
      <c r="E8110">
        <v>0</v>
      </c>
      <c r="F8110">
        <v>0</v>
      </c>
      <c r="G8110">
        <v>0</v>
      </c>
      <c r="H8110">
        <v>0</v>
      </c>
      <c r="I8110">
        <v>0</v>
      </c>
      <c r="J8110">
        <v>1.653249873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</row>
    <row r="8111" spans="1:17">
      <c r="A8111" t="e">
        <v>#N/A</v>
      </c>
      <c r="B8111" s="14" t="s">
        <v>19231</v>
      </c>
      <c r="C8111">
        <v>0</v>
      </c>
      <c r="D8111">
        <v>0</v>
      </c>
      <c r="E8111">
        <v>0.20724273100000001</v>
      </c>
      <c r="F8111">
        <v>0</v>
      </c>
      <c r="G8111">
        <v>0</v>
      </c>
      <c r="H8111">
        <v>0</v>
      </c>
      <c r="I8111">
        <v>0</v>
      </c>
      <c r="J8111">
        <v>0.24694770099999999</v>
      </c>
      <c r="K8111">
        <v>0.88370612000000004</v>
      </c>
      <c r="L8111">
        <v>1.2308537500000001</v>
      </c>
      <c r="M8111">
        <v>0</v>
      </c>
      <c r="N8111">
        <v>0.24013277299999999</v>
      </c>
      <c r="O8111">
        <v>0</v>
      </c>
      <c r="P8111">
        <v>0</v>
      </c>
      <c r="Q8111">
        <v>0</v>
      </c>
    </row>
    <row r="8112" spans="1:17">
      <c r="A8112" t="s">
        <v>19232</v>
      </c>
      <c r="B8112" s="14" t="s">
        <v>19233</v>
      </c>
      <c r="C8112">
        <v>0</v>
      </c>
      <c r="D8112">
        <v>1.413432673</v>
      </c>
      <c r="E8112">
        <v>1.4809705280000001</v>
      </c>
      <c r="F8112">
        <v>0.63161641000000002</v>
      </c>
      <c r="G8112">
        <v>1.101744821</v>
      </c>
      <c r="H8112">
        <v>0.668279226</v>
      </c>
      <c r="I8112">
        <v>0.84585471199999995</v>
      </c>
      <c r="J8112">
        <v>2.2794105230000001</v>
      </c>
      <c r="K8112">
        <v>2.8943857739999999</v>
      </c>
      <c r="L8112">
        <v>1.099470484</v>
      </c>
      <c r="M8112">
        <v>1.1133756079999999</v>
      </c>
      <c r="N8112">
        <v>2.5025072709999998</v>
      </c>
      <c r="O8112">
        <v>0</v>
      </c>
      <c r="P8112">
        <v>1.6534066620000001</v>
      </c>
      <c r="Q8112">
        <v>0.79744905099999996</v>
      </c>
    </row>
    <row r="8113" spans="1:17">
      <c r="A8113" t="s">
        <v>19234</v>
      </c>
      <c r="B8113" s="14" t="s">
        <v>9329</v>
      </c>
      <c r="C8113">
        <v>40.215493530000003</v>
      </c>
      <c r="D8113">
        <v>16.23532552</v>
      </c>
      <c r="E8113">
        <v>36.616502150000002</v>
      </c>
      <c r="F8113">
        <v>16.33897674</v>
      </c>
      <c r="G8113">
        <v>45.791154630000001</v>
      </c>
      <c r="H8113">
        <v>3.5280386240000001</v>
      </c>
      <c r="I8113">
        <v>65.196457530000004</v>
      </c>
      <c r="J8113">
        <v>22.488720270000002</v>
      </c>
      <c r="K8113">
        <v>31.394063970000001</v>
      </c>
      <c r="L8113">
        <v>83.583670170000005</v>
      </c>
      <c r="M8113">
        <v>23.119467400000001</v>
      </c>
      <c r="N8113">
        <v>76.82776844</v>
      </c>
      <c r="O8113">
        <v>38.207540889999997</v>
      </c>
      <c r="P8113">
        <v>86.583672269999994</v>
      </c>
      <c r="Q8113">
        <v>28.487418699999999</v>
      </c>
    </row>
    <row r="8114" spans="1:17">
      <c r="A8114" t="s">
        <v>19235</v>
      </c>
      <c r="B8114" s="14" t="s">
        <v>200</v>
      </c>
      <c r="C8114">
        <v>46.049769400000002</v>
      </c>
      <c r="D8114">
        <v>1.2241878960000001</v>
      </c>
      <c r="E8114">
        <v>1.450144498</v>
      </c>
      <c r="F8114">
        <v>1.002923469</v>
      </c>
      <c r="G8114">
        <v>2.4810031779999999</v>
      </c>
      <c r="H8114">
        <v>0.14148522399999999</v>
      </c>
      <c r="I8114">
        <v>10.74484487</v>
      </c>
      <c r="J8114">
        <v>1.774675005</v>
      </c>
      <c r="K8114">
        <v>11.197289680000001</v>
      </c>
      <c r="L8114">
        <v>22.811969229999999</v>
      </c>
      <c r="M8114">
        <v>15.557462559999999</v>
      </c>
      <c r="N8114">
        <v>2.86102883</v>
      </c>
      <c r="O8114">
        <v>24.887569580000001</v>
      </c>
      <c r="P8114">
        <v>0.829070996</v>
      </c>
      <c r="Q8114">
        <v>6.3312190499999996</v>
      </c>
    </row>
    <row r="8115" spans="1:17">
      <c r="A8115" t="s">
        <v>19236</v>
      </c>
      <c r="B8115" s="14" t="s">
        <v>4850</v>
      </c>
      <c r="C8115">
        <v>28.16505304</v>
      </c>
      <c r="D8115">
        <v>0.45104835900000001</v>
      </c>
      <c r="E8115">
        <v>0.64982601600000001</v>
      </c>
      <c r="F8115">
        <v>0.27714310800000003</v>
      </c>
      <c r="G8115">
        <v>0.41018123499999998</v>
      </c>
      <c r="H8115">
        <v>0.26064903299999997</v>
      </c>
      <c r="I8115">
        <v>4.4537691019999999</v>
      </c>
      <c r="J8115">
        <v>2.193918279</v>
      </c>
      <c r="K8115">
        <v>5.6958018109999999</v>
      </c>
      <c r="L8115">
        <v>7.7188790630000002</v>
      </c>
      <c r="M8115">
        <v>15.63300115</v>
      </c>
      <c r="N8115">
        <v>3.2628065209999999</v>
      </c>
      <c r="O8115">
        <v>20.669519269999999</v>
      </c>
      <c r="P8115">
        <v>1.018229074</v>
      </c>
      <c r="Q8115">
        <v>19.361564959999999</v>
      </c>
    </row>
    <row r="8116" spans="1:17">
      <c r="A8116" t="s">
        <v>19237</v>
      </c>
      <c r="B8116" s="14" t="s">
        <v>6374</v>
      </c>
      <c r="C8116">
        <v>669.51032629999997</v>
      </c>
      <c r="D8116">
        <v>6273.0491229999998</v>
      </c>
      <c r="E8116">
        <v>4782.940638</v>
      </c>
      <c r="F8116">
        <v>6522.2871260000002</v>
      </c>
      <c r="G8116">
        <v>3922.3103339999998</v>
      </c>
      <c r="H8116">
        <v>505.80036840000002</v>
      </c>
      <c r="I8116">
        <v>3830.367542</v>
      </c>
      <c r="J8116">
        <v>13211.496800000001</v>
      </c>
      <c r="K8116">
        <v>1173.6351649999999</v>
      </c>
      <c r="L8116">
        <v>247.02655129999999</v>
      </c>
      <c r="M8116">
        <v>522.07755180000004</v>
      </c>
      <c r="N8116">
        <v>10167.77439</v>
      </c>
      <c r="O8116">
        <v>586.26975540000001</v>
      </c>
      <c r="P8116">
        <v>15044.638650000001</v>
      </c>
      <c r="Q8116">
        <v>4486.6317079999999</v>
      </c>
    </row>
    <row r="8117" spans="1:17">
      <c r="A8117" t="e">
        <v>#N/A</v>
      </c>
      <c r="B8117" s="14" t="s">
        <v>19238</v>
      </c>
      <c r="C8117">
        <v>0</v>
      </c>
      <c r="D8117">
        <v>0</v>
      </c>
      <c r="E8117">
        <v>0.31382470699999998</v>
      </c>
      <c r="F8117">
        <v>0</v>
      </c>
      <c r="G8117">
        <v>0</v>
      </c>
      <c r="H8117">
        <v>0</v>
      </c>
      <c r="I8117">
        <v>0</v>
      </c>
      <c r="J8117">
        <v>0.373949376</v>
      </c>
      <c r="K8117">
        <v>0</v>
      </c>
      <c r="L8117">
        <v>5.5915927500000002</v>
      </c>
      <c r="M8117">
        <v>0</v>
      </c>
      <c r="N8117">
        <v>0</v>
      </c>
      <c r="O8117">
        <v>0</v>
      </c>
      <c r="P8117">
        <v>0</v>
      </c>
      <c r="Q8117">
        <v>0</v>
      </c>
    </row>
    <row r="8118" spans="1:17">
      <c r="A8118" t="s">
        <v>19239</v>
      </c>
      <c r="B8118" s="14" t="s">
        <v>19240</v>
      </c>
      <c r="C8118">
        <v>22.677122529999998</v>
      </c>
      <c r="D8118">
        <v>12.1933033</v>
      </c>
      <c r="E8118">
        <v>10.74139533</v>
      </c>
      <c r="F8118">
        <v>13.26237602</v>
      </c>
      <c r="G8118">
        <v>10.960625329999999</v>
      </c>
      <c r="H8118">
        <v>18.51266227</v>
      </c>
      <c r="I8118">
        <v>16.784520990000001</v>
      </c>
      <c r="J8118">
        <v>12.019211739999999</v>
      </c>
      <c r="K8118">
        <v>17.369799759999999</v>
      </c>
      <c r="L8118">
        <v>25.56127296</v>
      </c>
      <c r="M8118">
        <v>14.874501499999999</v>
      </c>
      <c r="N8118">
        <v>8.7656413610000001</v>
      </c>
      <c r="O8118">
        <v>15.52298319</v>
      </c>
      <c r="P8118">
        <v>8.2236186579999995</v>
      </c>
      <c r="Q8118">
        <v>17.704073080000001</v>
      </c>
    </row>
    <row r="8119" spans="1:17">
      <c r="A8119" t="s">
        <v>14070</v>
      </c>
      <c r="B8119" s="14" t="s">
        <v>19241</v>
      </c>
      <c r="C8119">
        <v>246.5961839</v>
      </c>
      <c r="D8119">
        <v>11.40853091</v>
      </c>
      <c r="E8119">
        <v>9.7985556010000003</v>
      </c>
      <c r="F8119">
        <v>7.5491035630000001</v>
      </c>
      <c r="G8119">
        <v>12.65505366</v>
      </c>
      <c r="H8119">
        <v>15.213902770000001</v>
      </c>
      <c r="I8119">
        <v>44.771475330000001</v>
      </c>
      <c r="J8119">
        <v>17.450970890000001</v>
      </c>
      <c r="K8119">
        <v>66.491998120000005</v>
      </c>
      <c r="L8119">
        <v>177.71521000000001</v>
      </c>
      <c r="M8119">
        <v>34.218277690000001</v>
      </c>
      <c r="N8119">
        <v>12.6965165</v>
      </c>
      <c r="O8119">
        <v>35.097177180000003</v>
      </c>
      <c r="P8119">
        <v>15.006914030000001</v>
      </c>
      <c r="Q8119">
        <v>29.274220799999998</v>
      </c>
    </row>
    <row r="8120" spans="1:17">
      <c r="A8120" t="s">
        <v>14070</v>
      </c>
      <c r="B8120" s="14" t="s">
        <v>19242</v>
      </c>
      <c r="C8120">
        <v>56.314681640000003</v>
      </c>
      <c r="D8120">
        <v>18.482351940000001</v>
      </c>
      <c r="E8120">
        <v>11.094812879999999</v>
      </c>
      <c r="F8120">
        <v>12.917831570000001</v>
      </c>
      <c r="G8120">
        <v>10.084657829999999</v>
      </c>
      <c r="H8120">
        <v>33.242953829999998</v>
      </c>
      <c r="I8120">
        <v>28.895764010000001</v>
      </c>
      <c r="J8120">
        <v>19.43403576</v>
      </c>
      <c r="K8120">
        <v>40.686186810000002</v>
      </c>
      <c r="L8120">
        <v>47.443817269999997</v>
      </c>
      <c r="M8120">
        <v>68.062112940000006</v>
      </c>
      <c r="N8120">
        <v>13.88404034</v>
      </c>
      <c r="O8120">
        <v>63.522234740000002</v>
      </c>
      <c r="P8120">
        <v>13.299331629999999</v>
      </c>
      <c r="Q8120">
        <v>23.657655179999999</v>
      </c>
    </row>
    <row r="8121" spans="1:17">
      <c r="A8121" t="s">
        <v>14070</v>
      </c>
      <c r="B8121" s="14" t="s">
        <v>19243</v>
      </c>
      <c r="C8121">
        <v>15.174297109999999</v>
      </c>
      <c r="D8121">
        <v>1.9652517810000001</v>
      </c>
      <c r="E8121">
        <v>1.713706427</v>
      </c>
      <c r="F8121">
        <v>1.016870285</v>
      </c>
      <c r="G8121">
        <v>1.6528153969999999</v>
      </c>
      <c r="H8121">
        <v>2.7793968499999999</v>
      </c>
      <c r="I8121">
        <v>2.7235661059999998</v>
      </c>
      <c r="J8121">
        <v>4.6167633549999998</v>
      </c>
      <c r="K8121">
        <v>3.6007652409999999</v>
      </c>
      <c r="L8121">
        <v>4.5727364860000002</v>
      </c>
      <c r="M8121">
        <v>5.8255537759999996</v>
      </c>
      <c r="N8121">
        <v>2.0432326179999998</v>
      </c>
      <c r="O8121">
        <v>8.0147895949999999</v>
      </c>
      <c r="P8121">
        <v>2.276625519</v>
      </c>
      <c r="Q8121">
        <v>4.0120387529999997</v>
      </c>
    </row>
    <row r="8122" spans="1:17">
      <c r="A8122" t="s">
        <v>14070</v>
      </c>
      <c r="B8122" s="14" t="s">
        <v>19244</v>
      </c>
      <c r="C8122">
        <v>52.867964960000002</v>
      </c>
      <c r="D8122">
        <v>0.73618439199999997</v>
      </c>
      <c r="E8122">
        <v>0.93206167600000001</v>
      </c>
      <c r="F8122">
        <v>0.82244126500000003</v>
      </c>
      <c r="G8122">
        <v>0.88684706499999999</v>
      </c>
      <c r="H8122">
        <v>1.624337315</v>
      </c>
      <c r="I8122">
        <v>1.321686661</v>
      </c>
      <c r="J8122">
        <v>0.95744170900000003</v>
      </c>
      <c r="K8122">
        <v>2.878024613</v>
      </c>
      <c r="L8122">
        <v>5.3448045789999998</v>
      </c>
      <c r="M8122">
        <v>9.2784015570000005</v>
      </c>
      <c r="N8122">
        <v>1.6385943730000001</v>
      </c>
      <c r="O8122">
        <v>17.063178199999999</v>
      </c>
      <c r="P8122">
        <v>1.8129989500000001</v>
      </c>
      <c r="Q8122">
        <v>5.8149028100000004</v>
      </c>
    </row>
    <row r="8123" spans="1:17">
      <c r="A8123" t="e">
        <v>#N/A</v>
      </c>
      <c r="B8123" s="14" t="s">
        <v>19245</v>
      </c>
      <c r="C8123">
        <v>0</v>
      </c>
      <c r="D8123">
        <v>3.601875674</v>
      </c>
      <c r="E8123">
        <v>2.0756909760000002</v>
      </c>
      <c r="F8123">
        <v>1.7705152900000001</v>
      </c>
      <c r="G8123">
        <v>2.807595965</v>
      </c>
      <c r="H8123">
        <v>3.7465733000000001</v>
      </c>
      <c r="I8123">
        <v>0</v>
      </c>
      <c r="J8123">
        <v>4.946731905</v>
      </c>
      <c r="K8123">
        <v>1.4751629719999999</v>
      </c>
      <c r="L8123">
        <v>4.109307008</v>
      </c>
      <c r="M8123">
        <v>6.2419167959999999</v>
      </c>
      <c r="N8123">
        <v>3.2068124660000001</v>
      </c>
      <c r="O8123">
        <v>0</v>
      </c>
      <c r="P8123">
        <v>0.97573604899999999</v>
      </c>
      <c r="Q8123">
        <v>0</v>
      </c>
    </row>
    <row r="8124" spans="1:17">
      <c r="A8124" t="e">
        <v>#N/A</v>
      </c>
      <c r="B8124" s="14" t="s">
        <v>19246</v>
      </c>
      <c r="C8124">
        <v>0</v>
      </c>
      <c r="D8124">
        <v>11.383255009999999</v>
      </c>
      <c r="E8124">
        <v>14.375196259999999</v>
      </c>
      <c r="F8124">
        <v>17.35635323</v>
      </c>
      <c r="G8124">
        <v>8.8730383069999998</v>
      </c>
      <c r="H8124">
        <v>19.00335643</v>
      </c>
      <c r="I8124">
        <v>13.876694820000001</v>
      </c>
      <c r="J8124">
        <v>23.160735549999998</v>
      </c>
      <c r="K8124">
        <v>10.36013073</v>
      </c>
      <c r="L8124">
        <v>2.4049861290000001</v>
      </c>
      <c r="M8124">
        <v>3.653103378</v>
      </c>
      <c r="N8124">
        <v>19.002580550000001</v>
      </c>
      <c r="O8124">
        <v>6.3229505550000003</v>
      </c>
      <c r="P8124">
        <v>16.84606041</v>
      </c>
      <c r="Q8124">
        <v>10.46605944</v>
      </c>
    </row>
    <row r="8125" spans="1:17">
      <c r="A8125" t="s">
        <v>19247</v>
      </c>
      <c r="B8125" s="14" t="s">
        <v>3861</v>
      </c>
      <c r="C8125">
        <v>155.74584730000001</v>
      </c>
      <c r="D8125">
        <v>28.203391889999999</v>
      </c>
      <c r="E8125">
        <v>26.727635500000002</v>
      </c>
      <c r="F8125">
        <v>20.844937519999998</v>
      </c>
      <c r="G8125">
        <v>23.40307709</v>
      </c>
      <c r="H8125">
        <v>32.562605380000001</v>
      </c>
      <c r="I8125">
        <v>67.339225690000006</v>
      </c>
      <c r="J8125">
        <v>30.07894761</v>
      </c>
      <c r="K8125">
        <v>75.092132030000002</v>
      </c>
      <c r="L8125">
        <v>197.7250306</v>
      </c>
      <c r="M8125">
        <v>88.636795739999997</v>
      </c>
      <c r="N8125">
        <v>21.25728728</v>
      </c>
      <c r="O8125">
        <v>114.26779260000001</v>
      </c>
      <c r="P8125">
        <v>19.570195550000001</v>
      </c>
      <c r="Q8125">
        <v>62.588919709999999</v>
      </c>
    </row>
    <row r="8126" spans="1:17">
      <c r="A8126" t="s">
        <v>19248</v>
      </c>
      <c r="B8126" s="14" t="s">
        <v>19249</v>
      </c>
      <c r="C8126">
        <v>0.411533963</v>
      </c>
      <c r="D8126">
        <v>0.27350565700000001</v>
      </c>
      <c r="E8126">
        <v>0.35025777000000002</v>
      </c>
      <c r="F8126">
        <v>0.30809788999999999</v>
      </c>
      <c r="G8126">
        <v>0.42638527700000001</v>
      </c>
      <c r="H8126">
        <v>1.5805175520000001</v>
      </c>
      <c r="I8126">
        <v>1.2002960739999999</v>
      </c>
      <c r="J8126">
        <v>0.91298053999999995</v>
      </c>
      <c r="K8126">
        <v>1.586884333</v>
      </c>
      <c r="L8126">
        <v>0.65007721699999998</v>
      </c>
      <c r="M8126">
        <v>0.39497928900000001</v>
      </c>
      <c r="N8126">
        <v>0.53267120400000001</v>
      </c>
      <c r="O8126">
        <v>1.595177195</v>
      </c>
      <c r="P8126">
        <v>0.33958726</v>
      </c>
      <c r="Q8126">
        <v>0.70725426599999996</v>
      </c>
    </row>
    <row r="8127" spans="1:17">
      <c r="A8127" t="s">
        <v>19248</v>
      </c>
      <c r="B8127" s="14" t="s">
        <v>4370</v>
      </c>
      <c r="C8127">
        <v>5.020964523</v>
      </c>
      <c r="D8127">
        <v>3.0434085610000001</v>
      </c>
      <c r="E8127">
        <v>2.6485914990000001</v>
      </c>
      <c r="F8127">
        <v>3.141977003</v>
      </c>
      <c r="G8127">
        <v>2.0591881650000001</v>
      </c>
      <c r="H8127">
        <v>4.6869071030000002</v>
      </c>
      <c r="I8127">
        <v>2.7458140809999998</v>
      </c>
      <c r="J8127">
        <v>5.8523519390000001</v>
      </c>
      <c r="K8127">
        <v>6.9281843519999997</v>
      </c>
      <c r="L8127">
        <v>5.9485029249999997</v>
      </c>
      <c r="M8127">
        <v>1.2047468589999999</v>
      </c>
      <c r="N8127">
        <v>2.750862433</v>
      </c>
      <c r="O8127">
        <v>3.398149943</v>
      </c>
      <c r="P8127">
        <v>3.6932812240000001</v>
      </c>
      <c r="Q8127">
        <v>3.403634281</v>
      </c>
    </row>
    <row r="8128" spans="1:17">
      <c r="A8128" t="s">
        <v>19250</v>
      </c>
      <c r="B8128" s="14" t="s">
        <v>3563</v>
      </c>
      <c r="C8128">
        <v>32.432539159999997</v>
      </c>
      <c r="D8128">
        <v>3.205567807</v>
      </c>
      <c r="E8128">
        <v>2.194118773</v>
      </c>
      <c r="F8128">
        <v>1.6526829700000001</v>
      </c>
      <c r="G8128">
        <v>1.4934646600000001</v>
      </c>
      <c r="H8128">
        <v>1.5969083399999999</v>
      </c>
      <c r="I8128">
        <v>24.739972869999999</v>
      </c>
      <c r="J8128">
        <v>4.933782345</v>
      </c>
      <c r="K8128">
        <v>12.977631880000001</v>
      </c>
      <c r="L8128">
        <v>20.597839310000001</v>
      </c>
      <c r="M8128">
        <v>5.7466861839999996</v>
      </c>
      <c r="N8128">
        <v>3.0138935729999998</v>
      </c>
      <c r="O8128">
        <v>5.1575040369999998</v>
      </c>
      <c r="P8128">
        <v>3.7430067939999998</v>
      </c>
      <c r="Q8128">
        <v>9.4897400570000006</v>
      </c>
    </row>
    <row r="8129" spans="1:17">
      <c r="A8129" t="s">
        <v>19251</v>
      </c>
      <c r="B8129" s="14" t="s">
        <v>3564</v>
      </c>
      <c r="C8129">
        <v>11.56790846</v>
      </c>
      <c r="D8129">
        <v>15.1198064</v>
      </c>
      <c r="E8129">
        <v>4.3484207770000003</v>
      </c>
      <c r="F8129">
        <v>8.4504496119999999</v>
      </c>
      <c r="G8129">
        <v>3.5290249180000002</v>
      </c>
      <c r="H8129">
        <v>5.6274393849999997</v>
      </c>
      <c r="I8129">
        <v>3.9362650669999999</v>
      </c>
      <c r="J8129">
        <v>4.3016398819999999</v>
      </c>
      <c r="K8129">
        <v>6.6471862760000002</v>
      </c>
      <c r="L8129">
        <v>4.1419205549999996</v>
      </c>
      <c r="M8129">
        <v>1.4803425450000001</v>
      </c>
      <c r="N8129">
        <v>5.703994163</v>
      </c>
      <c r="O8129">
        <v>4.270402335</v>
      </c>
      <c r="P8129">
        <v>22.56218792</v>
      </c>
      <c r="Q8129">
        <v>6.6267941690000001</v>
      </c>
    </row>
    <row r="8130" spans="1:17">
      <c r="A8130" t="s">
        <v>19252</v>
      </c>
      <c r="B8130" s="14" t="s">
        <v>19253</v>
      </c>
      <c r="C8130">
        <v>0</v>
      </c>
      <c r="D8130">
        <v>0.55785147599999996</v>
      </c>
      <c r="E8130">
        <v>0.53579827999999996</v>
      </c>
      <c r="F8130">
        <v>0.68553488399999996</v>
      </c>
      <c r="G8130">
        <v>0</v>
      </c>
      <c r="H8130">
        <v>0</v>
      </c>
      <c r="I8130">
        <v>0</v>
      </c>
      <c r="J8130">
        <v>0</v>
      </c>
      <c r="K8130">
        <v>2.2847036269999998</v>
      </c>
      <c r="L8130">
        <v>0</v>
      </c>
      <c r="M8130">
        <v>0</v>
      </c>
      <c r="N8130">
        <v>0</v>
      </c>
      <c r="O8130">
        <v>8.3663431119999991</v>
      </c>
      <c r="P8130">
        <v>2.2668014310000002</v>
      </c>
      <c r="Q8130">
        <v>3.4620958800000001</v>
      </c>
    </row>
    <row r="8131" spans="1:17">
      <c r="A8131" t="s">
        <v>19254</v>
      </c>
      <c r="B8131" s="14" t="s">
        <v>5668</v>
      </c>
      <c r="C8131">
        <v>6.2783259930000002</v>
      </c>
      <c r="D8131">
        <v>1.2473580550000001</v>
      </c>
      <c r="E8131">
        <v>0.62022788399999995</v>
      </c>
      <c r="F8131">
        <v>0.67825603800000001</v>
      </c>
      <c r="G8131">
        <v>0.50765725299999997</v>
      </c>
      <c r="H8131">
        <v>0.63151096799999995</v>
      </c>
      <c r="I8131">
        <v>3.197265496</v>
      </c>
      <c r="J8131">
        <v>2.362450451</v>
      </c>
      <c r="K8131">
        <v>3.8427568239999998</v>
      </c>
      <c r="L8131">
        <v>4.1559135300000003</v>
      </c>
      <c r="M8131">
        <v>5.0692980150000002</v>
      </c>
      <c r="N8131">
        <v>1.3636111049999999</v>
      </c>
      <c r="O8131">
        <v>5.3527906300000003</v>
      </c>
      <c r="P8131">
        <v>1.2484547459999999</v>
      </c>
      <c r="Q8131">
        <v>4.6927105600000001</v>
      </c>
    </row>
    <row r="8132" spans="1:17">
      <c r="A8132" t="s">
        <v>19255</v>
      </c>
      <c r="B8132" s="14" t="s">
        <v>8443</v>
      </c>
      <c r="C8132">
        <v>6.6356934250000004</v>
      </c>
      <c r="D8132">
        <v>3.2859455579999999</v>
      </c>
      <c r="E8132">
        <v>8.118508726</v>
      </c>
      <c r="F8132">
        <v>1.939325054</v>
      </c>
      <c r="G8132">
        <v>6.437037364</v>
      </c>
      <c r="H8132">
        <v>3.5978435470000001</v>
      </c>
      <c r="I8132">
        <v>6.2615634279999997</v>
      </c>
      <c r="J8132">
        <v>13.97892044</v>
      </c>
      <c r="K8132">
        <v>3.8956572239999998</v>
      </c>
      <c r="L8132">
        <v>3.206269314</v>
      </c>
      <c r="M8132">
        <v>2.2477980139999998</v>
      </c>
      <c r="N8132">
        <v>5.3169662979999996</v>
      </c>
      <c r="O8132">
        <v>1.7291496790000001</v>
      </c>
      <c r="P8132">
        <v>4.0115386390000003</v>
      </c>
      <c r="Q8132">
        <v>6.0373978250000002</v>
      </c>
    </row>
    <row r="8133" spans="1:17">
      <c r="A8133" t="s">
        <v>19256</v>
      </c>
      <c r="B8133" s="14" t="s">
        <v>7100</v>
      </c>
      <c r="C8133">
        <v>4.1609504480000004</v>
      </c>
      <c r="D8133">
        <v>1.3314742209999999</v>
      </c>
      <c r="E8133">
        <v>1.291134395</v>
      </c>
      <c r="F8133">
        <v>0.88104567199999995</v>
      </c>
      <c r="G8133">
        <v>1.0977362340000001</v>
      </c>
      <c r="H8133">
        <v>1.287305669</v>
      </c>
      <c r="I8133">
        <v>3.7082194830000001</v>
      </c>
      <c r="J8133">
        <v>3.8535729160000001</v>
      </c>
      <c r="K8133">
        <v>2.0973489769999998</v>
      </c>
      <c r="L8133">
        <v>3.2864105160000001</v>
      </c>
      <c r="M8133">
        <v>0.66559482199999997</v>
      </c>
      <c r="N8133">
        <v>8.2923431520000008</v>
      </c>
      <c r="O8133">
        <v>2.1760765549999999</v>
      </c>
      <c r="P8133">
        <v>2.4277339709999999</v>
      </c>
      <c r="Q8133">
        <v>1.6685499880000001</v>
      </c>
    </row>
    <row r="8134" spans="1:17">
      <c r="A8134" t="s">
        <v>19257</v>
      </c>
      <c r="B8134" s="14" t="s">
        <v>7054</v>
      </c>
      <c r="C8134">
        <v>10.127170599999999</v>
      </c>
      <c r="D8134">
        <v>19.199245810000001</v>
      </c>
      <c r="E8134">
        <v>16.42011377</v>
      </c>
      <c r="F8134">
        <v>23.063456070000001</v>
      </c>
      <c r="G8134">
        <v>13.95655226</v>
      </c>
      <c r="H8134">
        <v>22.326608579999998</v>
      </c>
      <c r="I8134">
        <v>10.22445083</v>
      </c>
      <c r="J8134">
        <v>20.627615429999999</v>
      </c>
      <c r="K8134">
        <v>30.524847179999998</v>
      </c>
      <c r="L8134">
        <v>19.135262780000001</v>
      </c>
      <c r="M8134">
        <v>5.4206506860000001</v>
      </c>
      <c r="N8134">
        <v>10.419304970000001</v>
      </c>
      <c r="O8134">
        <v>15.529321619999999</v>
      </c>
      <c r="P8134">
        <v>20.58490166</v>
      </c>
      <c r="Q8134">
        <v>23.830583099999998</v>
      </c>
    </row>
    <row r="8135" spans="1:17">
      <c r="A8135" t="s">
        <v>19258</v>
      </c>
      <c r="B8135" s="14" t="s">
        <v>5412</v>
      </c>
      <c r="C8135">
        <v>27.468907730000002</v>
      </c>
      <c r="D8135">
        <v>12.754085870000001</v>
      </c>
      <c r="E8135">
        <v>10.08814184</v>
      </c>
      <c r="F8135">
        <v>13.4964485</v>
      </c>
      <c r="G8135">
        <v>12.34574772</v>
      </c>
      <c r="H8135">
        <v>45.160858869999998</v>
      </c>
      <c r="I8135">
        <v>31.827258499999999</v>
      </c>
      <c r="J8135">
        <v>9.1349273570000005</v>
      </c>
      <c r="K8135">
        <v>19.28935199</v>
      </c>
      <c r="L8135">
        <v>18.545237</v>
      </c>
      <c r="M8135">
        <v>10.83448883</v>
      </c>
      <c r="N8135">
        <v>5.4966884069999997</v>
      </c>
      <c r="O8135">
        <v>12.085141330000001</v>
      </c>
      <c r="P8135">
        <v>10.867565859999999</v>
      </c>
      <c r="Q8135">
        <v>21.469726250000001</v>
      </c>
    </row>
    <row r="8136" spans="1:17">
      <c r="A8136" t="s">
        <v>19259</v>
      </c>
      <c r="B8136" s="14" t="s">
        <v>6785</v>
      </c>
      <c r="C8136">
        <v>5.1211443399999999</v>
      </c>
      <c r="D8136">
        <v>7.4179169290000004</v>
      </c>
      <c r="E8136">
        <v>3.9115829940000002</v>
      </c>
      <c r="F8136">
        <v>4.5400065359999999</v>
      </c>
      <c r="G8136">
        <v>4.4896539349999998</v>
      </c>
      <c r="H8136">
        <v>3.076280165</v>
      </c>
      <c r="I8136">
        <v>9.5746988109999993</v>
      </c>
      <c r="J8136">
        <v>7.8737448929999996</v>
      </c>
      <c r="K8136">
        <v>14.892344789999999</v>
      </c>
      <c r="L8136">
        <v>12.860367</v>
      </c>
      <c r="M8136">
        <v>2.5205832529999999</v>
      </c>
      <c r="N8136">
        <v>3.1079060090000001</v>
      </c>
      <c r="O8136">
        <v>3.9264618229999999</v>
      </c>
      <c r="P8136">
        <v>5.1813290590000003</v>
      </c>
      <c r="Q8136">
        <v>5.0549902329999998</v>
      </c>
    </row>
    <row r="8137" spans="1:17">
      <c r="A8137" t="s">
        <v>19260</v>
      </c>
      <c r="B8137" s="14" t="s">
        <v>3814</v>
      </c>
      <c r="C8137">
        <v>1.7226839789999999</v>
      </c>
      <c r="D8137">
        <v>7.2163176189999998</v>
      </c>
      <c r="E8137">
        <v>6.6811221290000002</v>
      </c>
      <c r="F8137">
        <v>6.8641877390000001</v>
      </c>
      <c r="G8137">
        <v>6.3281104949999998</v>
      </c>
      <c r="H8137">
        <v>15.33722365</v>
      </c>
      <c r="I8137">
        <v>3.88252766</v>
      </c>
      <c r="J8137">
        <v>3.871375794</v>
      </c>
      <c r="K8137">
        <v>5.0441958720000004</v>
      </c>
      <c r="L8137">
        <v>5.9372240039999999</v>
      </c>
      <c r="M8137">
        <v>2.104309454</v>
      </c>
      <c r="N8137">
        <v>3.5521802099999999</v>
      </c>
      <c r="O8137">
        <v>1.5609559390000001</v>
      </c>
      <c r="P8137">
        <v>5.8035388939999999</v>
      </c>
      <c r="Q8137">
        <v>47.476796059999998</v>
      </c>
    </row>
    <row r="8138" spans="1:17">
      <c r="A8138" t="s">
        <v>19261</v>
      </c>
      <c r="B8138" s="14" t="s">
        <v>19262</v>
      </c>
      <c r="C8138">
        <v>0</v>
      </c>
      <c r="D8138">
        <v>0.95052095700000006</v>
      </c>
      <c r="E8138">
        <v>1.0270626780000001</v>
      </c>
      <c r="F8138">
        <v>0.29202005399999997</v>
      </c>
      <c r="G8138">
        <v>0.37045681800000002</v>
      </c>
      <c r="H8138">
        <v>1.235882621</v>
      </c>
      <c r="I8138">
        <v>0</v>
      </c>
      <c r="J8138">
        <v>4.07944774</v>
      </c>
      <c r="K8138">
        <v>0.97322440200000004</v>
      </c>
      <c r="L8138">
        <v>1.355537636</v>
      </c>
      <c r="M8138">
        <v>0</v>
      </c>
      <c r="N8138">
        <v>0.26445791099999999</v>
      </c>
      <c r="O8138">
        <v>2.3758965719999998</v>
      </c>
      <c r="P8138">
        <v>0.64373235500000003</v>
      </c>
      <c r="Q8138">
        <v>2.9495258409999998</v>
      </c>
    </row>
    <row r="8139" spans="1:17">
      <c r="A8139" t="s">
        <v>19263</v>
      </c>
      <c r="B8139" s="14" t="s">
        <v>6852</v>
      </c>
      <c r="C8139">
        <v>8.8675470060000006</v>
      </c>
      <c r="D8139">
        <v>10.52388521</v>
      </c>
      <c r="E8139">
        <v>5.2560825170000003</v>
      </c>
      <c r="F8139">
        <v>11.8118081</v>
      </c>
      <c r="G8139">
        <v>6.3437889189999996</v>
      </c>
      <c r="H8139">
        <v>3.1623683630000001</v>
      </c>
      <c r="I8139">
        <v>0</v>
      </c>
      <c r="J8139">
        <v>7.3069249259999998</v>
      </c>
      <c r="K8139">
        <v>7.1835006669999997</v>
      </c>
      <c r="L8139">
        <v>3.6019462500000001</v>
      </c>
      <c r="M8139">
        <v>1.215833486</v>
      </c>
      <c r="N8139">
        <v>10.306557550000001</v>
      </c>
      <c r="O8139">
        <v>2.8058901230000002</v>
      </c>
      <c r="P8139">
        <v>32.690150699999997</v>
      </c>
      <c r="Q8139">
        <v>11.7562581</v>
      </c>
    </row>
    <row r="8140" spans="1:17">
      <c r="A8140" t="s">
        <v>19264</v>
      </c>
      <c r="B8140" s="14" t="s">
        <v>5068</v>
      </c>
      <c r="C8140">
        <v>25.756935689999999</v>
      </c>
      <c r="D8140">
        <v>5.7379008999999996</v>
      </c>
      <c r="E8140">
        <v>4.8528015670000002</v>
      </c>
      <c r="F8140">
        <v>4.0544491689999997</v>
      </c>
      <c r="G8140">
        <v>4.5968269819999996</v>
      </c>
      <c r="H8140">
        <v>18.568382790000001</v>
      </c>
      <c r="I8140">
        <v>6.5051237669999997</v>
      </c>
      <c r="J8140">
        <v>4.2320124520000002</v>
      </c>
      <c r="K8140">
        <v>8.9429827680000002</v>
      </c>
      <c r="L8140">
        <v>10.546744049999999</v>
      </c>
      <c r="M8140">
        <v>9.3911486839999991</v>
      </c>
      <c r="N8140">
        <v>2.6784426250000002</v>
      </c>
      <c r="O8140">
        <v>16.89204514</v>
      </c>
      <c r="P8140">
        <v>4.6631343730000001</v>
      </c>
      <c r="Q8140">
        <v>5.9350215090000003</v>
      </c>
    </row>
    <row r="8141" spans="1:17">
      <c r="A8141" t="e">
        <v>#N/A</v>
      </c>
      <c r="B8141" s="14" t="s">
        <v>19265</v>
      </c>
      <c r="C8141">
        <v>6.5206473469999997</v>
      </c>
      <c r="D8141">
        <v>1.926055624</v>
      </c>
      <c r="E8141">
        <v>9.2495703129999995</v>
      </c>
      <c r="F8141">
        <v>4.7337987760000004</v>
      </c>
      <c r="G8141">
        <v>5.2546375000000003</v>
      </c>
      <c r="H8141">
        <v>0.83476282300000004</v>
      </c>
      <c r="I8141">
        <v>9.5091877139999994</v>
      </c>
      <c r="J8141">
        <v>14.60370722</v>
      </c>
      <c r="K8141">
        <v>3.9441199450000002</v>
      </c>
      <c r="L8141">
        <v>2.746747316</v>
      </c>
      <c r="M8141">
        <v>4.172228595</v>
      </c>
      <c r="N8141">
        <v>8.3060662369999996</v>
      </c>
      <c r="O8141">
        <v>12.035791850000001</v>
      </c>
      <c r="P8141">
        <v>2.2827088099999999</v>
      </c>
      <c r="Q8141">
        <v>2.9883353910000001</v>
      </c>
    </row>
    <row r="8142" spans="1:17">
      <c r="A8142" t="s">
        <v>19266</v>
      </c>
      <c r="B8142" s="14" t="s">
        <v>19267</v>
      </c>
      <c r="C8142">
        <v>1711.7344639999999</v>
      </c>
      <c r="D8142">
        <v>32.2705816</v>
      </c>
      <c r="E8142">
        <v>33.760382380000003</v>
      </c>
      <c r="F8142">
        <v>18.55992067</v>
      </c>
      <c r="G8142">
        <v>29.55845034</v>
      </c>
      <c r="H8142">
        <v>46.526626219999997</v>
      </c>
      <c r="I8142">
        <v>534.29889639999999</v>
      </c>
      <c r="J8142">
        <v>66.653589510000003</v>
      </c>
      <c r="K8142">
        <v>398.94398510000002</v>
      </c>
      <c r="L8142">
        <v>1231.2572130000001</v>
      </c>
      <c r="M8142">
        <v>900.05178390000003</v>
      </c>
      <c r="N8142">
        <v>50.787225939999999</v>
      </c>
      <c r="O8142">
        <v>825.09498440000004</v>
      </c>
      <c r="P8142">
        <v>31.126791149999999</v>
      </c>
      <c r="Q8142">
        <v>318.28256279999999</v>
      </c>
    </row>
    <row r="8143" spans="1:17">
      <c r="A8143" t="s">
        <v>19268</v>
      </c>
      <c r="B8143" s="14" t="s">
        <v>2977</v>
      </c>
      <c r="C8143">
        <v>32.172968390000001</v>
      </c>
      <c r="D8143">
        <v>0.23368491</v>
      </c>
      <c r="E8143">
        <v>0.33667018399999998</v>
      </c>
      <c r="F8143">
        <v>0.14358584999999999</v>
      </c>
      <c r="G8143">
        <v>9.1076549000000007E-2</v>
      </c>
      <c r="H8143">
        <v>0</v>
      </c>
      <c r="I8143">
        <v>1.5383104860000001</v>
      </c>
      <c r="J8143">
        <v>0.86920544600000005</v>
      </c>
      <c r="K8143">
        <v>4.0675311059999997</v>
      </c>
      <c r="L8143">
        <v>14.66335093</v>
      </c>
      <c r="M8143">
        <v>17.211109019999999</v>
      </c>
      <c r="N8143">
        <v>1.1052854590000001</v>
      </c>
      <c r="O8143">
        <v>14.60281258</v>
      </c>
      <c r="P8143">
        <v>0.31652229399999998</v>
      </c>
      <c r="Q8143">
        <v>6.8888191330000001</v>
      </c>
    </row>
    <row r="8144" spans="1:17">
      <c r="A8144" t="s">
        <v>13082</v>
      </c>
      <c r="B8144" s="14" t="s">
        <v>2662</v>
      </c>
      <c r="C8144">
        <v>9.5557441000000001</v>
      </c>
      <c r="D8144">
        <v>1.472638103</v>
      </c>
      <c r="E8144">
        <v>3.094046407</v>
      </c>
      <c r="F8144">
        <v>1.5834890269999999</v>
      </c>
      <c r="G8144">
        <v>2.0088151409999999</v>
      </c>
      <c r="H8144">
        <v>2.0743100330000002</v>
      </c>
      <c r="I8144">
        <v>6.6647224420000004</v>
      </c>
      <c r="J8144">
        <v>2.844122016</v>
      </c>
      <c r="K8144">
        <v>4.3349608049999997</v>
      </c>
      <c r="L8144">
        <v>6.8254183800000003</v>
      </c>
      <c r="M8144">
        <v>2.3925254520000001</v>
      </c>
      <c r="N8144">
        <v>1.536463216</v>
      </c>
      <c r="O8144">
        <v>8.7422954849999996</v>
      </c>
      <c r="P8144">
        <v>1.4959977250000001</v>
      </c>
      <c r="Q8144">
        <v>6.5689263889999996</v>
      </c>
    </row>
    <row r="8145" spans="1:17">
      <c r="A8145" t="s">
        <v>19269</v>
      </c>
      <c r="B8145" s="14" t="s">
        <v>5442</v>
      </c>
      <c r="C8145">
        <v>6.4298905189999997</v>
      </c>
      <c r="D8145">
        <v>4.4675494029999996</v>
      </c>
      <c r="E8145">
        <v>3.1093743090000001</v>
      </c>
      <c r="F8145">
        <v>5.5298843619999998</v>
      </c>
      <c r="G8145">
        <v>3.1795577229999998</v>
      </c>
      <c r="H8145">
        <v>1.5714572600000001</v>
      </c>
      <c r="I8145">
        <v>4.262197843</v>
      </c>
      <c r="J8145">
        <v>7.8918403369999996</v>
      </c>
      <c r="K8145">
        <v>6.8945338039999999</v>
      </c>
      <c r="L8145">
        <v>3.1394174910000001</v>
      </c>
      <c r="M8145">
        <v>1.6830646140000001</v>
      </c>
      <c r="N8145">
        <v>2.5580173400000001</v>
      </c>
      <c r="O8145">
        <v>0.97104053099999998</v>
      </c>
      <c r="P8145">
        <v>4.8234368740000004</v>
      </c>
      <c r="Q8145">
        <v>6.0274280720000002</v>
      </c>
    </row>
    <row r="8146" spans="1:17">
      <c r="A8146" t="e">
        <v>#N/A</v>
      </c>
      <c r="B8146" s="14" t="s">
        <v>19270</v>
      </c>
      <c r="C8146">
        <v>0</v>
      </c>
      <c r="D8146">
        <v>0</v>
      </c>
      <c r="E8146">
        <v>0</v>
      </c>
      <c r="F8146">
        <v>0</v>
      </c>
      <c r="G8146">
        <v>0</v>
      </c>
      <c r="H8146">
        <v>2.046515308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</row>
    <row r="8147" spans="1:17">
      <c r="A8147" t="e">
        <v>#N/A</v>
      </c>
      <c r="B8147" s="14" t="s">
        <v>19271</v>
      </c>
      <c r="C8147">
        <v>51.982783050000002</v>
      </c>
      <c r="D8147">
        <v>0.95966058200000004</v>
      </c>
      <c r="E8147">
        <v>0.307240972</v>
      </c>
      <c r="F8147">
        <v>0.19655196</v>
      </c>
      <c r="G8147">
        <v>0.74803780600000003</v>
      </c>
      <c r="H8147">
        <v>0.55456271499999998</v>
      </c>
      <c r="I8147">
        <v>8.4230567159999996</v>
      </c>
      <c r="J8147">
        <v>1.0983128529999999</v>
      </c>
      <c r="K8147">
        <v>6.5505488600000001</v>
      </c>
      <c r="L8147">
        <v>16.422859819999999</v>
      </c>
      <c r="M8147">
        <v>22.174082039999998</v>
      </c>
      <c r="N8147">
        <v>1.0680031029999999</v>
      </c>
      <c r="O8147">
        <v>25.586578469999999</v>
      </c>
      <c r="P8147">
        <v>0.86656278499999995</v>
      </c>
      <c r="Q8147">
        <v>17.867319999999999</v>
      </c>
    </row>
    <row r="8148" spans="1:17">
      <c r="A8148" t="e">
        <v>#N/A</v>
      </c>
      <c r="B8148" s="14" t="s">
        <v>19272</v>
      </c>
      <c r="C8148">
        <v>0</v>
      </c>
      <c r="D8148">
        <v>0</v>
      </c>
      <c r="E8148">
        <v>0.19880298199999999</v>
      </c>
      <c r="F8148">
        <v>0</v>
      </c>
      <c r="G8148">
        <v>0.64536594999999997</v>
      </c>
      <c r="H8148">
        <v>0</v>
      </c>
      <c r="I8148">
        <v>0</v>
      </c>
      <c r="J8148">
        <v>0.23689100799999999</v>
      </c>
      <c r="K8148">
        <v>1.6954361760000001</v>
      </c>
      <c r="L8148">
        <v>1.1807284840000001</v>
      </c>
      <c r="M8148">
        <v>0</v>
      </c>
      <c r="N8148">
        <v>0</v>
      </c>
      <c r="O8148">
        <v>8.2780106809999996</v>
      </c>
      <c r="P8148">
        <v>0</v>
      </c>
      <c r="Q8148">
        <v>1.2845785620000001</v>
      </c>
    </row>
    <row r="8149" spans="1:17">
      <c r="A8149" t="e">
        <v>#N/A</v>
      </c>
      <c r="B8149" s="14" t="s">
        <v>19273</v>
      </c>
      <c r="C8149">
        <v>7.7271704530000003</v>
      </c>
      <c r="D8149">
        <v>4.1844659599999998</v>
      </c>
      <c r="E8149">
        <v>1.3701286589999999</v>
      </c>
      <c r="F8149">
        <v>2.1036371900000002</v>
      </c>
      <c r="G8149">
        <v>1.9273766889999999</v>
      </c>
      <c r="H8149">
        <v>0</v>
      </c>
      <c r="I8149">
        <v>2.5041519970000001</v>
      </c>
      <c r="J8149">
        <v>1.4149435850000001</v>
      </c>
      <c r="K8149">
        <v>5.8423814160000003</v>
      </c>
      <c r="L8149">
        <v>3.2549812259999999</v>
      </c>
      <c r="M8149">
        <v>0</v>
      </c>
      <c r="N8149">
        <v>0.74086701700000002</v>
      </c>
      <c r="O8149">
        <v>6.655968047</v>
      </c>
      <c r="P8149">
        <v>4.6372819300000003</v>
      </c>
      <c r="Q8149">
        <v>5.3119059450000004</v>
      </c>
    </row>
    <row r="8150" spans="1:17">
      <c r="A8150" t="s">
        <v>19274</v>
      </c>
      <c r="B8150" s="14" t="s">
        <v>19275</v>
      </c>
      <c r="C8150">
        <v>39.680807700000003</v>
      </c>
      <c r="D8150">
        <v>9.767363928</v>
      </c>
      <c r="E8150">
        <v>3.2834328780000002</v>
      </c>
      <c r="F8150">
        <v>7.8019236940000001</v>
      </c>
      <c r="G8150">
        <v>5.8370020020000002</v>
      </c>
      <c r="H8150">
        <v>9.0308860559999999</v>
      </c>
      <c r="I8150">
        <v>12.859399760000001</v>
      </c>
      <c r="J8150">
        <v>8.3839183970000004</v>
      </c>
      <c r="K8150">
        <v>10.00066</v>
      </c>
      <c r="L8150">
        <v>5.5716938430000003</v>
      </c>
      <c r="M8150">
        <v>2.8210798330000002</v>
      </c>
      <c r="N8150">
        <v>8.514885949</v>
      </c>
      <c r="O8150">
        <v>16.276159790000001</v>
      </c>
      <c r="P8150">
        <v>14.11171283</v>
      </c>
      <c r="Q8150">
        <v>7.0720392710000004</v>
      </c>
    </row>
    <row r="8151" spans="1:17">
      <c r="A8151" t="s">
        <v>19276</v>
      </c>
      <c r="B8151" s="14" t="s">
        <v>6997</v>
      </c>
      <c r="C8151">
        <v>5.4418286790000003</v>
      </c>
      <c r="D8151">
        <v>0.85727805199999996</v>
      </c>
      <c r="E8151">
        <v>0.70759890000000003</v>
      </c>
      <c r="F8151">
        <v>0.39506080599999999</v>
      </c>
      <c r="G8151">
        <v>0.709997035</v>
      </c>
      <c r="H8151">
        <v>9.2887225000000004E-2</v>
      </c>
      <c r="I8151">
        <v>0.70541558400000004</v>
      </c>
      <c r="J8151">
        <v>1.6556704440000001</v>
      </c>
      <c r="K8151">
        <v>1.481210492</v>
      </c>
      <c r="L8151">
        <v>3.3620508870000001</v>
      </c>
      <c r="M8151">
        <v>1.857038789</v>
      </c>
      <c r="N8151">
        <v>1.535443407</v>
      </c>
      <c r="O8151">
        <v>4.8213655180000003</v>
      </c>
      <c r="P8151">
        <v>1.2155985419999999</v>
      </c>
      <c r="Q8151">
        <v>1.745747908</v>
      </c>
    </row>
    <row r="8152" spans="1:17">
      <c r="A8152" t="s">
        <v>19277</v>
      </c>
      <c r="B8152" s="14" t="s">
        <v>8026</v>
      </c>
      <c r="C8152">
        <v>15.762379080000001</v>
      </c>
      <c r="D8152">
        <v>5.5870315799999997</v>
      </c>
      <c r="E8152">
        <v>5.4500092249999996</v>
      </c>
      <c r="F8152">
        <v>5.3639179830000003</v>
      </c>
      <c r="G8152">
        <v>4.4910819420000001</v>
      </c>
      <c r="H8152">
        <v>2.118768234</v>
      </c>
      <c r="I8152">
        <v>12.642622340000001</v>
      </c>
      <c r="J8152">
        <v>5.8946981809999999</v>
      </c>
      <c r="K8152">
        <v>11.44095862</v>
      </c>
      <c r="L8152">
        <v>6.9717059729999997</v>
      </c>
      <c r="M8152">
        <v>24.205295670000002</v>
      </c>
      <c r="N8152">
        <v>5.440565425</v>
      </c>
      <c r="O8152">
        <v>19.202141189999999</v>
      </c>
      <c r="P8152">
        <v>4.847955733</v>
      </c>
      <c r="Q8152">
        <v>30.339588320000001</v>
      </c>
    </row>
    <row r="8153" spans="1:17">
      <c r="A8153" t="s">
        <v>19278</v>
      </c>
      <c r="B8153" s="14" t="s">
        <v>19279</v>
      </c>
      <c r="C8153">
        <v>10.499347419999999</v>
      </c>
      <c r="D8153">
        <v>28.686803040000001</v>
      </c>
      <c r="E8153">
        <v>39.467446209999999</v>
      </c>
      <c r="F8153">
        <v>30.965262119999998</v>
      </c>
      <c r="G8153">
        <v>39.282550319999999</v>
      </c>
      <c r="H8153">
        <v>29.57041186</v>
      </c>
      <c r="I8153">
        <v>127.59503290000001</v>
      </c>
      <c r="J8153">
        <v>207.6369756</v>
      </c>
      <c r="K8153">
        <v>42.86723585</v>
      </c>
      <c r="L8153">
        <v>55.284109110000003</v>
      </c>
      <c r="M8153">
        <v>6.7179951950000003</v>
      </c>
      <c r="N8153">
        <v>44.868198149999998</v>
      </c>
      <c r="O8153">
        <v>11.6277989</v>
      </c>
      <c r="P8153">
        <v>28.879306369999998</v>
      </c>
      <c r="Q8153">
        <v>12.029316189999999</v>
      </c>
    </row>
    <row r="8154" spans="1:17">
      <c r="A8154" t="s">
        <v>19280</v>
      </c>
      <c r="B8154" s="14" t="s">
        <v>19281</v>
      </c>
      <c r="C8154">
        <v>0</v>
      </c>
      <c r="D8154">
        <v>0.46558596499999999</v>
      </c>
      <c r="E8154">
        <v>0.55897530500000003</v>
      </c>
      <c r="F8154">
        <v>0.28607562600000003</v>
      </c>
      <c r="G8154">
        <v>0.72583142499999997</v>
      </c>
      <c r="H8154">
        <v>0.40357490200000001</v>
      </c>
      <c r="I8154">
        <v>3.0648781440000001</v>
      </c>
      <c r="J8154">
        <v>1.598562219</v>
      </c>
      <c r="K8154">
        <v>0.95341321800000001</v>
      </c>
      <c r="L8154">
        <v>1.991915992</v>
      </c>
      <c r="M8154">
        <v>0</v>
      </c>
      <c r="N8154">
        <v>2.8498199849999999</v>
      </c>
      <c r="O8154">
        <v>3.4912983980000001</v>
      </c>
      <c r="P8154">
        <v>0.63062838799999998</v>
      </c>
      <c r="Q8154">
        <v>1.444742301</v>
      </c>
    </row>
    <row r="8155" spans="1:17">
      <c r="A8155" t="s">
        <v>19282</v>
      </c>
      <c r="B8155" s="14" t="s">
        <v>2579</v>
      </c>
      <c r="C8155">
        <v>4.2068692560000001</v>
      </c>
      <c r="D8155">
        <v>0.51775688799999997</v>
      </c>
      <c r="E8155">
        <v>0.64647534399999995</v>
      </c>
      <c r="F8155">
        <v>0.12725265499999999</v>
      </c>
      <c r="G8155">
        <v>0.52465658599999998</v>
      </c>
      <c r="H8155">
        <v>0.26927833000000001</v>
      </c>
      <c r="I8155">
        <v>1.704155504</v>
      </c>
      <c r="J8155">
        <v>2.3406225809999999</v>
      </c>
      <c r="K8155">
        <v>2.9686924320000001</v>
      </c>
      <c r="L8155">
        <v>2.6581425630000002</v>
      </c>
      <c r="M8155">
        <v>0.448626731</v>
      </c>
      <c r="N8155">
        <v>0.95074639599999999</v>
      </c>
      <c r="O8155">
        <v>1.5530053989999999</v>
      </c>
      <c r="P8155">
        <v>0.91168093800000005</v>
      </c>
      <c r="Q8155">
        <v>0.80331596500000002</v>
      </c>
    </row>
    <row r="8156" spans="1:17">
      <c r="A8156" t="s">
        <v>19283</v>
      </c>
      <c r="B8156" s="14" t="s">
        <v>8451</v>
      </c>
      <c r="C8156">
        <v>2.4565558410000001</v>
      </c>
      <c r="D8156">
        <v>5.1851059560000001</v>
      </c>
      <c r="E8156">
        <v>4.3194973719999998</v>
      </c>
      <c r="F8156">
        <v>5.4802012019999999</v>
      </c>
      <c r="G8156">
        <v>3.8767277660000001</v>
      </c>
      <c r="H8156">
        <v>4.48140187</v>
      </c>
      <c r="I8156">
        <v>5.0751282739999999</v>
      </c>
      <c r="J8156">
        <v>4.7750839039999997</v>
      </c>
      <c r="K8156">
        <v>10.494083180000001</v>
      </c>
      <c r="L8156">
        <v>8.019667063</v>
      </c>
      <c r="M8156">
        <v>1.571824388</v>
      </c>
      <c r="N8156">
        <v>3.3478920799999998</v>
      </c>
      <c r="O8156">
        <v>2.6450104350000001</v>
      </c>
      <c r="P8156">
        <v>7.9035909789999996</v>
      </c>
      <c r="Q8156">
        <v>7.3646765309999997</v>
      </c>
    </row>
    <row r="8157" spans="1:17">
      <c r="A8157" t="s">
        <v>19284</v>
      </c>
      <c r="B8157" s="14" t="s">
        <v>3637</v>
      </c>
      <c r="C8157">
        <v>21.098353639999999</v>
      </c>
      <c r="D8157">
        <v>2.6817985549999999</v>
      </c>
      <c r="E8157">
        <v>1.3982809389999999</v>
      </c>
      <c r="F8157">
        <v>1.506569125</v>
      </c>
      <c r="G8157">
        <v>1.5827410749999999</v>
      </c>
      <c r="H8157">
        <v>3.4537088319999998</v>
      </c>
      <c r="I8157">
        <v>4.7917598610000001</v>
      </c>
      <c r="J8157">
        <v>2.1704096960000001</v>
      </c>
      <c r="K8157">
        <v>5.2563491310000003</v>
      </c>
      <c r="L8157">
        <v>6.556306406</v>
      </c>
      <c r="M8157">
        <v>8.9629533890000008</v>
      </c>
      <c r="N8157">
        <v>2.2810602289999999</v>
      </c>
      <c r="O8157">
        <v>17.045665</v>
      </c>
      <c r="P8157">
        <v>1.997848163</v>
      </c>
      <c r="Q8157">
        <v>12.00715162</v>
      </c>
    </row>
    <row r="8158" spans="1:17">
      <c r="A8158" t="s">
        <v>19285</v>
      </c>
      <c r="B8158" s="14" t="s">
        <v>3847</v>
      </c>
      <c r="C8158">
        <v>15.047647720000001</v>
      </c>
      <c r="D8158">
        <v>2.2752854889999998</v>
      </c>
      <c r="E8158">
        <v>1.6771198919999999</v>
      </c>
      <c r="F8158">
        <v>1.300494169</v>
      </c>
      <c r="G8158">
        <v>1.484826923</v>
      </c>
      <c r="H8158">
        <v>2.1098401020000002</v>
      </c>
      <c r="I8158">
        <v>3.4832189429999998</v>
      </c>
      <c r="J8158">
        <v>2.7856957570000001</v>
      </c>
      <c r="K8158">
        <v>5.5261021210000001</v>
      </c>
      <c r="L8158">
        <v>4.2257651010000004</v>
      </c>
      <c r="M8158">
        <v>6.877299882</v>
      </c>
      <c r="N8158">
        <v>1.089416699</v>
      </c>
      <c r="O8158">
        <v>8.7292556240000003</v>
      </c>
      <c r="P8158">
        <v>1.540918035</v>
      </c>
      <c r="Q8158">
        <v>1.313554018</v>
      </c>
    </row>
    <row r="8159" spans="1:17">
      <c r="A8159" t="e">
        <v>#N/A</v>
      </c>
      <c r="B8159" s="14" t="s">
        <v>19286</v>
      </c>
      <c r="C8159">
        <v>2.3666150830000001</v>
      </c>
      <c r="D8159">
        <v>1.310711205</v>
      </c>
      <c r="E8159">
        <v>1.1330061060000001</v>
      </c>
      <c r="F8159">
        <v>1.1274986339999999</v>
      </c>
      <c r="G8159">
        <v>2.2476857090000002</v>
      </c>
      <c r="H8159">
        <v>3.6356432399999998</v>
      </c>
      <c r="I8159">
        <v>20.707686710000001</v>
      </c>
      <c r="J8159">
        <v>5.2502921010000003</v>
      </c>
      <c r="K8159">
        <v>4.2944572470000004</v>
      </c>
      <c r="L8159">
        <v>5.9814554720000004</v>
      </c>
      <c r="M8159">
        <v>0</v>
      </c>
      <c r="N8159">
        <v>2.1880292799999999</v>
      </c>
      <c r="O8159">
        <v>2.6209747280000002</v>
      </c>
      <c r="P8159">
        <v>2.1304036370000001</v>
      </c>
      <c r="Q8159">
        <v>1.626887462</v>
      </c>
    </row>
    <row r="8160" spans="1:17">
      <c r="A8160" t="e">
        <v>#N/A</v>
      </c>
      <c r="B8160" s="14" t="s">
        <v>19287</v>
      </c>
      <c r="C8160">
        <v>0</v>
      </c>
      <c r="D8160">
        <v>0.67270325099999995</v>
      </c>
      <c r="E8160">
        <v>0.32305484499999998</v>
      </c>
      <c r="F8160">
        <v>0.41333720899999998</v>
      </c>
      <c r="G8160">
        <v>0</v>
      </c>
      <c r="H8160">
        <v>2.332425535</v>
      </c>
      <c r="I8160">
        <v>0</v>
      </c>
      <c r="J8160">
        <v>0.38494788699999999</v>
      </c>
      <c r="K8160">
        <v>1.3775418930000001</v>
      </c>
      <c r="L8160">
        <v>0</v>
      </c>
      <c r="M8160">
        <v>0</v>
      </c>
      <c r="N8160">
        <v>0.37432461700000003</v>
      </c>
      <c r="O8160">
        <v>3.3629418389999999</v>
      </c>
      <c r="P8160">
        <v>0.45558264100000001</v>
      </c>
      <c r="Q8160">
        <v>0</v>
      </c>
    </row>
    <row r="8161" spans="1:17">
      <c r="A8161" t="s">
        <v>19288</v>
      </c>
      <c r="B8161" s="14" t="s">
        <v>6783</v>
      </c>
      <c r="C8161">
        <v>36.11149649</v>
      </c>
      <c r="D8161">
        <v>3.8495786299999999</v>
      </c>
      <c r="E8161">
        <v>2.2819863640000002</v>
      </c>
      <c r="F8161">
        <v>1.99575836</v>
      </c>
      <c r="G8161">
        <v>1.5941090570000001</v>
      </c>
      <c r="H8161">
        <v>2.0855349950000002</v>
      </c>
      <c r="I8161">
        <v>2.375733946</v>
      </c>
      <c r="J8161">
        <v>1.48006262</v>
      </c>
      <c r="K8161">
        <v>6.035462967</v>
      </c>
      <c r="L8161">
        <v>8.7495008179999996</v>
      </c>
      <c r="M8161">
        <v>4.6906712019999999</v>
      </c>
      <c r="N8161">
        <v>2.0416811450000001</v>
      </c>
      <c r="O8161">
        <v>13.83206058</v>
      </c>
      <c r="P8161">
        <v>1.751641869</v>
      </c>
      <c r="Q8161">
        <v>2.4264261729999999</v>
      </c>
    </row>
    <row r="8162" spans="1:17">
      <c r="A8162" t="s">
        <v>19289</v>
      </c>
      <c r="B8162" s="14" t="s">
        <v>19290</v>
      </c>
      <c r="C8162">
        <v>102.39033019999999</v>
      </c>
      <c r="D8162">
        <v>2.268288648</v>
      </c>
      <c r="E8162">
        <v>3.2679267009999999</v>
      </c>
      <c r="F8162">
        <v>0.92915471800000005</v>
      </c>
      <c r="G8162">
        <v>1.7680893600000001</v>
      </c>
      <c r="H8162">
        <v>0</v>
      </c>
      <c r="I8162">
        <v>4.9772607869999996</v>
      </c>
      <c r="J8162">
        <v>3.0286808980000002</v>
      </c>
      <c r="K8162">
        <v>4.6449346460000003</v>
      </c>
      <c r="L8162">
        <v>15.09576004</v>
      </c>
      <c r="M8162">
        <v>0</v>
      </c>
      <c r="N8162">
        <v>6.3109274260000001</v>
      </c>
      <c r="O8162">
        <v>11.339506370000001</v>
      </c>
      <c r="P8162">
        <v>8.1929572390000001</v>
      </c>
      <c r="Q8162">
        <v>0</v>
      </c>
    </row>
    <row r="8163" spans="1:17">
      <c r="A8163" t="s">
        <v>19289</v>
      </c>
      <c r="B8163" s="14" t="s">
        <v>19291</v>
      </c>
      <c r="C8163">
        <v>7.2310680700000001</v>
      </c>
      <c r="D8163">
        <v>8.8995760819999994</v>
      </c>
      <c r="E8163">
        <v>5.7697343999999999</v>
      </c>
      <c r="F8163">
        <v>11.155279699999999</v>
      </c>
      <c r="G8163">
        <v>4.3703453919999999</v>
      </c>
      <c r="H8163">
        <v>13.422791309999999</v>
      </c>
      <c r="I8163">
        <v>12.30274286</v>
      </c>
      <c r="J8163">
        <v>14.41232907</v>
      </c>
      <c r="K8163">
        <v>9.1121448150000006</v>
      </c>
      <c r="L8163">
        <v>3.5536711379999999</v>
      </c>
      <c r="M8163">
        <v>3.0845269769999999</v>
      </c>
      <c r="N8163">
        <v>8.1215333229999995</v>
      </c>
      <c r="O8163">
        <v>8.0082506050000006</v>
      </c>
      <c r="P8163">
        <v>27.724951359999999</v>
      </c>
      <c r="Q8163">
        <v>9.113260167</v>
      </c>
    </row>
    <row r="8164" spans="1:17">
      <c r="A8164" t="s">
        <v>19292</v>
      </c>
      <c r="B8164" s="14" t="s">
        <v>5314</v>
      </c>
      <c r="C8164">
        <v>6.951562945</v>
      </c>
      <c r="D8164">
        <v>1.7111155010000001</v>
      </c>
      <c r="E8164">
        <v>1.3695591949999999</v>
      </c>
      <c r="F8164">
        <v>1.2967037640000001</v>
      </c>
      <c r="G8164">
        <v>1.6894586190000001</v>
      </c>
      <c r="H8164">
        <v>0.79104706400000002</v>
      </c>
      <c r="I8164">
        <v>1.1264000409999999</v>
      </c>
      <c r="J8164">
        <v>1.762504541</v>
      </c>
      <c r="K8164">
        <v>2.3359812639999999</v>
      </c>
      <c r="L8164">
        <v>1.9521770199999999</v>
      </c>
      <c r="M8164">
        <v>1.482649812</v>
      </c>
      <c r="N8164">
        <v>1.8725565630000001</v>
      </c>
      <c r="O8164">
        <v>1.9959604929999999</v>
      </c>
      <c r="P8164">
        <v>1.622374092</v>
      </c>
      <c r="Q8164">
        <v>2.123879268</v>
      </c>
    </row>
    <row r="8165" spans="1:17">
      <c r="A8165" t="s">
        <v>19293</v>
      </c>
      <c r="B8165" s="14" t="s">
        <v>2514</v>
      </c>
      <c r="C8165">
        <v>6.2837566440000003</v>
      </c>
      <c r="D8165">
        <v>0.906459299</v>
      </c>
      <c r="E8165">
        <v>0.65296860499999998</v>
      </c>
      <c r="F8165">
        <v>0.35805006700000003</v>
      </c>
      <c r="G8165">
        <v>0.47945711699999999</v>
      </c>
      <c r="H8165">
        <v>1.5714572600000001</v>
      </c>
      <c r="I8165">
        <v>2.5573187060000002</v>
      </c>
      <c r="J8165">
        <v>0.77806876599999997</v>
      </c>
      <c r="K8165">
        <v>2.784330959</v>
      </c>
      <c r="L8165">
        <v>2.4930668310000001</v>
      </c>
      <c r="M8165">
        <v>8.4153230689999994</v>
      </c>
      <c r="N8165">
        <v>1.026809777</v>
      </c>
      <c r="O8165">
        <v>8.9012048680000007</v>
      </c>
      <c r="P8165">
        <v>0.986612088</v>
      </c>
      <c r="Q8165">
        <v>2.1095998250000001</v>
      </c>
    </row>
    <row r="8166" spans="1:17">
      <c r="A8166" t="e">
        <v>#N/A</v>
      </c>
      <c r="B8166" s="14" t="s">
        <v>19294</v>
      </c>
      <c r="C8166">
        <v>3.2517663940000001</v>
      </c>
      <c r="D8166">
        <v>7.2037513479999999</v>
      </c>
      <c r="E8166">
        <v>4.1513819510000003</v>
      </c>
      <c r="F8166">
        <v>0.88525764500000004</v>
      </c>
      <c r="G8166">
        <v>2.2460767719999999</v>
      </c>
      <c r="H8166">
        <v>2.497715533</v>
      </c>
      <c r="I8166">
        <v>0</v>
      </c>
      <c r="J8166">
        <v>0.41222765900000002</v>
      </c>
      <c r="K8166">
        <v>1.4751629719999999</v>
      </c>
      <c r="L8166">
        <v>0</v>
      </c>
      <c r="M8166">
        <v>0</v>
      </c>
      <c r="N8166">
        <v>1.202554675</v>
      </c>
      <c r="O8166">
        <v>3.6012605519999998</v>
      </c>
      <c r="P8166">
        <v>1.951472098</v>
      </c>
      <c r="Q8166">
        <v>4.4707379869999997</v>
      </c>
    </row>
    <row r="8167" spans="1:17">
      <c r="A8167" t="e">
        <v>#N/A</v>
      </c>
      <c r="B8167" s="14" t="s">
        <v>19295</v>
      </c>
      <c r="C8167">
        <v>177.25004509999999</v>
      </c>
      <c r="D8167">
        <v>17.00212818</v>
      </c>
      <c r="E8167">
        <v>11.27547178</v>
      </c>
      <c r="F8167">
        <v>11.441759210000001</v>
      </c>
      <c r="G8167">
        <v>17.986006360000001</v>
      </c>
      <c r="H8167">
        <v>30.177045410000002</v>
      </c>
      <c r="I8167">
        <v>39.972249239999996</v>
      </c>
      <c r="J8167">
        <v>16.21550392</v>
      </c>
      <c r="K8167">
        <v>24.868897879999999</v>
      </c>
      <c r="L8167">
        <v>50.802671590000003</v>
      </c>
      <c r="M8167">
        <v>52.614387149999999</v>
      </c>
      <c r="N8167">
        <v>8.1092624979999997</v>
      </c>
      <c r="O8167">
        <v>70.830102449999998</v>
      </c>
      <c r="P8167">
        <v>7.4022099839999997</v>
      </c>
      <c r="Q8167">
        <v>23.867014959999999</v>
      </c>
    </row>
    <row r="8168" spans="1:17">
      <c r="A8168" t="s">
        <v>19296</v>
      </c>
      <c r="B8168" s="14" t="s">
        <v>19297</v>
      </c>
      <c r="C8168">
        <v>49.956572420000001</v>
      </c>
      <c r="D8168">
        <v>5.3490758500000002</v>
      </c>
      <c r="E8168">
        <v>6.111989254</v>
      </c>
      <c r="F8168">
        <v>3.2866974870000001</v>
      </c>
      <c r="G8168">
        <v>5.3197150960000004</v>
      </c>
      <c r="H8168">
        <v>8.9535044720000005</v>
      </c>
      <c r="I8168">
        <v>61.924750639999999</v>
      </c>
      <c r="J8168">
        <v>12.243826350000001</v>
      </c>
      <c r="K8168">
        <v>76.298046119999995</v>
      </c>
      <c r="L8168">
        <v>143.09667469999999</v>
      </c>
      <c r="M8168">
        <v>79.911636400000006</v>
      </c>
      <c r="N8168">
        <v>4.1054957989999998</v>
      </c>
      <c r="O8168">
        <v>78.378241250000002</v>
      </c>
      <c r="P8168">
        <v>5.1216306530000004</v>
      </c>
      <c r="Q8168">
        <v>10.30252726</v>
      </c>
    </row>
    <row r="8169" spans="1:17">
      <c r="A8169" t="s">
        <v>19296</v>
      </c>
      <c r="B8169" s="14" t="s">
        <v>3846</v>
      </c>
      <c r="C8169">
        <v>284.27673650000003</v>
      </c>
      <c r="D8169">
        <v>19.870002679999999</v>
      </c>
      <c r="E8169">
        <v>6.9814481730000004</v>
      </c>
      <c r="F8169">
        <v>3.2644934920000002</v>
      </c>
      <c r="G8169">
        <v>10.13338486</v>
      </c>
      <c r="H8169">
        <v>13.42794398</v>
      </c>
      <c r="I8169">
        <v>46.504196030000003</v>
      </c>
      <c r="J8169">
        <v>10.33471664</v>
      </c>
      <c r="K8169">
        <v>28.05602446</v>
      </c>
      <c r="L8169">
        <v>65.831954909999993</v>
      </c>
      <c r="M8169">
        <v>26.980589089999999</v>
      </c>
      <c r="N8169">
        <v>5.6636803560000004</v>
      </c>
      <c r="O8169">
        <v>28.992407329999999</v>
      </c>
      <c r="P8169">
        <v>6.431846137</v>
      </c>
      <c r="Q8169">
        <v>16.848719330000002</v>
      </c>
    </row>
    <row r="8170" spans="1:17">
      <c r="A8170" t="s">
        <v>19298</v>
      </c>
      <c r="B8170" s="14" t="s">
        <v>3845</v>
      </c>
      <c r="C8170">
        <v>5.769887174</v>
      </c>
      <c r="D8170">
        <v>25.351426830000001</v>
      </c>
      <c r="E8170">
        <v>2.0006832550000002</v>
      </c>
      <c r="F8170">
        <v>3.3451973879999999</v>
      </c>
      <c r="G8170">
        <v>1.660585867</v>
      </c>
      <c r="H8170">
        <v>2.9135706290000001</v>
      </c>
      <c r="I8170">
        <v>1.2465688079999999</v>
      </c>
      <c r="J8170">
        <v>2.4517146680000002</v>
      </c>
      <c r="K8170">
        <v>3.150703837</v>
      </c>
      <c r="L8170">
        <v>2.0254152259999998</v>
      </c>
      <c r="M8170">
        <v>1.2306185249999999</v>
      </c>
      <c r="N8170">
        <v>1.633275638</v>
      </c>
      <c r="O8170">
        <v>3.5500136360000001</v>
      </c>
      <c r="P8170">
        <v>2.1000414809999999</v>
      </c>
      <c r="Q8170">
        <v>1.1752315120000001</v>
      </c>
    </row>
    <row r="8171" spans="1:17">
      <c r="A8171" t="s">
        <v>19299</v>
      </c>
      <c r="B8171" s="14" t="s">
        <v>8772</v>
      </c>
      <c r="C8171">
        <v>4.1264421660000004</v>
      </c>
      <c r="D8171">
        <v>13.895005599999999</v>
      </c>
      <c r="E8171">
        <v>12.16917389</v>
      </c>
      <c r="F8171">
        <v>15.27794769</v>
      </c>
      <c r="G8171">
        <v>10.545878050000001</v>
      </c>
      <c r="H8171">
        <v>11.60060086</v>
      </c>
      <c r="I8171">
        <v>13.238877110000001</v>
      </c>
      <c r="J8171">
        <v>12.596504169999999</v>
      </c>
      <c r="K8171">
        <v>24.260593910000001</v>
      </c>
      <c r="L8171">
        <v>12.41086267</v>
      </c>
      <c r="M8171">
        <v>4.4357026629999998</v>
      </c>
      <c r="N8171">
        <v>9.7665511570000003</v>
      </c>
      <c r="O8171">
        <v>6.5807207209999996</v>
      </c>
      <c r="P8171">
        <v>19.959690940000002</v>
      </c>
      <c r="Q8171">
        <v>21.785466639999999</v>
      </c>
    </row>
    <row r="8172" spans="1:17">
      <c r="A8172" t="s">
        <v>19300</v>
      </c>
      <c r="B8172" s="14" t="s">
        <v>5592</v>
      </c>
      <c r="C8172">
        <v>2.5748999119999998</v>
      </c>
      <c r="D8172">
        <v>1.7990375670000001</v>
      </c>
      <c r="E8172">
        <v>1.3064740800000001</v>
      </c>
      <c r="F8172">
        <v>1.941198059</v>
      </c>
      <c r="G8172">
        <v>1.2997082129999999</v>
      </c>
      <c r="H8172">
        <v>1.1410427080000001</v>
      </c>
      <c r="I8172">
        <v>1.733089367</v>
      </c>
      <c r="J8172">
        <v>2.3100565780000002</v>
      </c>
      <c r="K8172">
        <v>2.4260593909999999</v>
      </c>
      <c r="L8172">
        <v>3.1287889089999998</v>
      </c>
      <c r="M8172">
        <v>1.5208123419999999</v>
      </c>
      <c r="N8172">
        <v>2.2218903879999998</v>
      </c>
      <c r="O8172">
        <v>1.9742162160000001</v>
      </c>
      <c r="P8172">
        <v>3.1499661140000002</v>
      </c>
      <c r="Q8172">
        <v>2.9955016630000002</v>
      </c>
    </row>
    <row r="8173" spans="1:17">
      <c r="A8173" t="s">
        <v>19278</v>
      </c>
      <c r="B8173" s="14" t="s">
        <v>2846</v>
      </c>
      <c r="C8173">
        <v>7.5424628949999999</v>
      </c>
      <c r="D8173">
        <v>0.86800419500000003</v>
      </c>
      <c r="E8173">
        <v>0.64610969100000004</v>
      </c>
      <c r="F8173">
        <v>0.45333758400000002</v>
      </c>
      <c r="G8173">
        <v>0.38904116799999999</v>
      </c>
      <c r="H8173">
        <v>0.97811393400000002</v>
      </c>
      <c r="I8173">
        <v>2.571269923</v>
      </c>
      <c r="J8173">
        <v>2.632546842</v>
      </c>
      <c r="K8173">
        <v>2.4440259389999999</v>
      </c>
      <c r="L8173">
        <v>7.6747351459999997</v>
      </c>
      <c r="M8173">
        <v>2.6323833169999999</v>
      </c>
      <c r="N8173">
        <v>1.4369235300000001</v>
      </c>
      <c r="O8173">
        <v>7.5937396369999997</v>
      </c>
      <c r="P8173">
        <v>0.77889935300000002</v>
      </c>
      <c r="Q8173">
        <v>2.760807958</v>
      </c>
    </row>
    <row r="8174" spans="1:17">
      <c r="A8174" t="s">
        <v>19301</v>
      </c>
      <c r="B8174" s="14" t="s">
        <v>19302</v>
      </c>
      <c r="C8174">
        <v>1.791999074</v>
      </c>
      <c r="D8174">
        <v>1.407502187</v>
      </c>
      <c r="E8174">
        <v>1.6984911170000001</v>
      </c>
      <c r="F8174">
        <v>1.241805201</v>
      </c>
      <c r="G8174">
        <v>1.9129308679999999</v>
      </c>
      <c r="H8174">
        <v>3.8165290409999999</v>
      </c>
      <c r="I8174">
        <v>2.8508807350000001</v>
      </c>
      <c r="J8174">
        <v>2.6434606789999999</v>
      </c>
      <c r="K8174">
        <v>1.8475907039999999</v>
      </c>
      <c r="L8174">
        <v>3.499800327</v>
      </c>
      <c r="M8174">
        <v>0.31271141299999999</v>
      </c>
      <c r="N8174">
        <v>1.506158222</v>
      </c>
      <c r="O8174">
        <v>0.72167272599999999</v>
      </c>
      <c r="P8174">
        <v>1.222075722</v>
      </c>
      <c r="Q8174">
        <v>26.653358260000001</v>
      </c>
    </row>
    <row r="8175" spans="1:17">
      <c r="A8175" t="s">
        <v>19303</v>
      </c>
      <c r="B8175" s="14" t="s">
        <v>6506</v>
      </c>
      <c r="C8175">
        <v>8.1964371239999991</v>
      </c>
      <c r="D8175">
        <v>3.9109221060000001</v>
      </c>
      <c r="E8175">
        <v>3.9575451610000001</v>
      </c>
      <c r="F8175">
        <v>4.4627797620000003</v>
      </c>
      <c r="G8175">
        <v>2.8307425570000002</v>
      </c>
      <c r="H8175">
        <v>3.3900291739999999</v>
      </c>
      <c r="I8175">
        <v>20.228195750000001</v>
      </c>
      <c r="J8175">
        <v>12.348893139999999</v>
      </c>
      <c r="K8175">
        <v>2.1451797410000002</v>
      </c>
      <c r="L8175">
        <v>3.1870655879999998</v>
      </c>
      <c r="M8175">
        <v>0.60513239200000002</v>
      </c>
      <c r="N8175">
        <v>8.1997093190000001</v>
      </c>
      <c r="O8175">
        <v>3.1421685579999998</v>
      </c>
      <c r="P8175">
        <v>10.49996266</v>
      </c>
      <c r="Q8175">
        <v>7.5848970810000003</v>
      </c>
    </row>
    <row r="8176" spans="1:17">
      <c r="A8176" t="s">
        <v>19304</v>
      </c>
      <c r="B8176" s="14" t="s">
        <v>4859</v>
      </c>
      <c r="C8176">
        <v>1.9743792760000001</v>
      </c>
      <c r="D8176">
        <v>2.4785496669999998</v>
      </c>
      <c r="E8176">
        <v>2.485591704</v>
      </c>
      <c r="F8176">
        <v>2.8218910030000002</v>
      </c>
      <c r="G8176">
        <v>1.8751609060000001</v>
      </c>
      <c r="H8176">
        <v>0.50551374100000002</v>
      </c>
      <c r="I8176">
        <v>2.8792759609999998</v>
      </c>
      <c r="J8176">
        <v>5.5481572779999997</v>
      </c>
      <c r="K8176">
        <v>5.0755009649999998</v>
      </c>
      <c r="L8176">
        <v>2.495053338</v>
      </c>
      <c r="M8176">
        <v>0.63165213799999997</v>
      </c>
      <c r="N8176">
        <v>3.6507835150000001</v>
      </c>
      <c r="O8176">
        <v>0.728860701</v>
      </c>
      <c r="P8176">
        <v>6.2699787799999998</v>
      </c>
      <c r="Q8176">
        <v>3.6193384819999999</v>
      </c>
    </row>
    <row r="8177" spans="1:17">
      <c r="A8177" t="s">
        <v>19305</v>
      </c>
      <c r="B8177" s="14" t="s">
        <v>6471</v>
      </c>
      <c r="C8177">
        <v>3.1578326149999998</v>
      </c>
      <c r="D8177">
        <v>1.4768608329999999</v>
      </c>
      <c r="E8177">
        <v>1.6051187229999999</v>
      </c>
      <c r="F8177">
        <v>1.480568967</v>
      </c>
      <c r="G8177">
        <v>1.4541295670000001</v>
      </c>
      <c r="H8177">
        <v>2.5603175789999999</v>
      </c>
      <c r="I8177">
        <v>0.51168101499999996</v>
      </c>
      <c r="J8177">
        <v>0.88959919600000004</v>
      </c>
      <c r="K8177">
        <v>0.795861076</v>
      </c>
      <c r="L8177">
        <v>1.773600646</v>
      </c>
      <c r="M8177">
        <v>0.67351183800000003</v>
      </c>
      <c r="N8177">
        <v>0.82179678</v>
      </c>
      <c r="O8177">
        <v>5.0515557959999997</v>
      </c>
      <c r="P8177">
        <v>2.6320832250000001</v>
      </c>
      <c r="Q8177">
        <v>2.1707958879999998</v>
      </c>
    </row>
    <row r="8178" spans="1:17">
      <c r="A8178" t="s">
        <v>19305</v>
      </c>
      <c r="B8178" s="14" t="s">
        <v>19306</v>
      </c>
      <c r="C8178">
        <v>4.7468314019999998</v>
      </c>
      <c r="D8178">
        <v>5.7837015139999997</v>
      </c>
      <c r="E8178">
        <v>7.3225764980000001</v>
      </c>
      <c r="F8178">
        <v>5.007556535</v>
      </c>
      <c r="G8178">
        <v>3.0738335129999999</v>
      </c>
      <c r="H8178">
        <v>1.8230452450000001</v>
      </c>
      <c r="I8178">
        <v>41.534383120000001</v>
      </c>
      <c r="J8178">
        <v>21.5128348</v>
      </c>
      <c r="K8178">
        <v>3.7684479359999998</v>
      </c>
      <c r="L8178">
        <v>12.74711757</v>
      </c>
      <c r="M8178">
        <v>2.2779408999999999</v>
      </c>
      <c r="N8178">
        <v>8.4846913179999994</v>
      </c>
      <c r="O8178">
        <v>3.9427593980000002</v>
      </c>
      <c r="P8178">
        <v>9.4363209010000002</v>
      </c>
      <c r="Q8178">
        <v>3.2631248529999999</v>
      </c>
    </row>
    <row r="8179" spans="1:17">
      <c r="A8179" t="e">
        <v>#N/A</v>
      </c>
      <c r="B8179" s="14" t="s">
        <v>19307</v>
      </c>
      <c r="C8179">
        <v>4.0094595340000003</v>
      </c>
      <c r="D8179">
        <v>9.7705248870000005</v>
      </c>
      <c r="E8179">
        <v>3.4124628339999998</v>
      </c>
      <c r="F8179">
        <v>3.8203594490000001</v>
      </c>
      <c r="G8179">
        <v>5.5388689319999997</v>
      </c>
      <c r="H8179">
        <v>6.1594150040000004</v>
      </c>
      <c r="I8179">
        <v>0</v>
      </c>
      <c r="J8179">
        <v>8.1324912870000006</v>
      </c>
      <c r="K8179">
        <v>5.4566707980000002</v>
      </c>
      <c r="L8179">
        <v>5.0668154359999997</v>
      </c>
      <c r="M8179">
        <v>15.39268802</v>
      </c>
      <c r="N8179">
        <v>1.9770154529999999</v>
      </c>
      <c r="O8179">
        <v>0</v>
      </c>
      <c r="P8179">
        <v>10.827828200000001</v>
      </c>
      <c r="Q8179">
        <v>2.7562316720000002</v>
      </c>
    </row>
    <row r="8180" spans="1:17">
      <c r="A8180" t="e">
        <v>#N/A</v>
      </c>
      <c r="B8180" s="14" t="s">
        <v>19308</v>
      </c>
      <c r="C8180">
        <v>0</v>
      </c>
      <c r="D8180">
        <v>1.3487121689999999</v>
      </c>
      <c r="E8180">
        <v>0.107949531</v>
      </c>
      <c r="F8180">
        <v>0.82870555999999995</v>
      </c>
      <c r="G8180">
        <v>0.35043212499999998</v>
      </c>
      <c r="H8180">
        <v>0.38969271799999999</v>
      </c>
      <c r="I8180">
        <v>0</v>
      </c>
      <c r="J8180">
        <v>0.25726247000000002</v>
      </c>
      <c r="K8180">
        <v>0.46030883900000003</v>
      </c>
      <c r="L8180">
        <v>0.64113266599999996</v>
      </c>
      <c r="M8180">
        <v>0</v>
      </c>
      <c r="N8180">
        <v>0</v>
      </c>
      <c r="O8180">
        <v>1.1237348650000001</v>
      </c>
      <c r="P8180">
        <v>1.3701060249999999</v>
      </c>
      <c r="Q8180">
        <v>0</v>
      </c>
    </row>
    <row r="8181" spans="1:17">
      <c r="A8181" t="s">
        <v>19309</v>
      </c>
      <c r="B8181" s="14" t="s">
        <v>19310</v>
      </c>
      <c r="C8181">
        <v>13.0584769</v>
      </c>
      <c r="D8181">
        <v>17.305680469999999</v>
      </c>
      <c r="E8181">
        <v>6.2268775859999996</v>
      </c>
      <c r="F8181">
        <v>13.96617651</v>
      </c>
      <c r="G8181">
        <v>9.1808863639999991</v>
      </c>
      <c r="H8181">
        <v>26.240116520000001</v>
      </c>
      <c r="I8181">
        <v>5.4409807360000002</v>
      </c>
      <c r="J8181">
        <v>14.721485319999999</v>
      </c>
      <c r="K8181">
        <v>14.80993655</v>
      </c>
      <c r="L8181">
        <v>11.93462484</v>
      </c>
      <c r="M8181">
        <v>6.2665884040000002</v>
      </c>
      <c r="N8181">
        <v>23.513757760000001</v>
      </c>
      <c r="O8181">
        <v>12.395982119999999</v>
      </c>
      <c r="P8181">
        <v>21.830923330000001</v>
      </c>
      <c r="Q8181">
        <v>17.953635550000001</v>
      </c>
    </row>
    <row r="8182" spans="1:17">
      <c r="A8182" t="s">
        <v>19311</v>
      </c>
      <c r="B8182" s="14" t="s">
        <v>19312</v>
      </c>
      <c r="C8182">
        <v>163.0161837</v>
      </c>
      <c r="D8182">
        <v>73.029609059999999</v>
      </c>
      <c r="E8182">
        <v>42.008465170000001</v>
      </c>
      <c r="F8182">
        <v>102.5656401</v>
      </c>
      <c r="G8182">
        <v>51.608046880000003</v>
      </c>
      <c r="H8182">
        <v>264.34156059999998</v>
      </c>
      <c r="I8182">
        <v>52.828820630000003</v>
      </c>
      <c r="J8182">
        <v>42.249718989999998</v>
      </c>
      <c r="K8182">
        <v>94.494540360000002</v>
      </c>
      <c r="L8182">
        <v>57.223902410000001</v>
      </c>
      <c r="M8182">
        <v>45.199143110000001</v>
      </c>
      <c r="N8182">
        <v>44.209707389999998</v>
      </c>
      <c r="O8182">
        <v>66.196855150000005</v>
      </c>
      <c r="P8182">
        <v>122.287972</v>
      </c>
      <c r="Q8182">
        <v>103.346599</v>
      </c>
    </row>
    <row r="8183" spans="1:17">
      <c r="A8183" t="e">
        <v>#N/A</v>
      </c>
      <c r="B8183" s="14" t="s">
        <v>19313</v>
      </c>
      <c r="C8183">
        <v>24.436351009999999</v>
      </c>
      <c r="D8183">
        <v>5.4134699480000004</v>
      </c>
      <c r="E8183">
        <v>1.473181071</v>
      </c>
      <c r="F8183">
        <v>2.4392602170000002</v>
      </c>
      <c r="G8183">
        <v>0.84394008899999995</v>
      </c>
      <c r="H8183">
        <v>3.7539629909999999</v>
      </c>
      <c r="I8183">
        <v>4.7514678909999999</v>
      </c>
      <c r="J8183">
        <v>4.3369276760000002</v>
      </c>
      <c r="K8183">
        <v>7.3903628169999998</v>
      </c>
      <c r="L8183">
        <v>5.6614417059999997</v>
      </c>
      <c r="M8183">
        <v>7.817785336</v>
      </c>
      <c r="N8183">
        <v>1.9078004150000001</v>
      </c>
      <c r="O8183">
        <v>15.33554543</v>
      </c>
      <c r="P8183">
        <v>3.2996044499999999</v>
      </c>
      <c r="Q8183">
        <v>5.039500512</v>
      </c>
    </row>
    <row r="8184" spans="1:17">
      <c r="A8184" t="s">
        <v>17524</v>
      </c>
      <c r="B8184" s="14" t="s">
        <v>19314</v>
      </c>
      <c r="C8184">
        <v>302.11691539999998</v>
      </c>
      <c r="D8184">
        <v>23.749004450000001</v>
      </c>
      <c r="E8184">
        <v>12.96031239</v>
      </c>
      <c r="F8184">
        <v>10.281001030000001</v>
      </c>
      <c r="G8184">
        <v>14.51502268</v>
      </c>
      <c r="H8184">
        <v>28.071670149999999</v>
      </c>
      <c r="I8184">
        <v>44.41361027</v>
      </c>
      <c r="J8184">
        <v>32.431007839999999</v>
      </c>
      <c r="K8184">
        <v>45.316658369999999</v>
      </c>
      <c r="L8184">
        <v>103.14481809999999</v>
      </c>
      <c r="M8184">
        <v>39.753092510000002</v>
      </c>
      <c r="N8184">
        <v>22.82607222</v>
      </c>
      <c r="O8184">
        <v>157.84994259999999</v>
      </c>
      <c r="P8184">
        <v>44.596030519999999</v>
      </c>
      <c r="Q8184">
        <v>124.7784291</v>
      </c>
    </row>
    <row r="8185" spans="1:17">
      <c r="A8185" t="s">
        <v>19309</v>
      </c>
      <c r="B8185" s="14" t="s">
        <v>19315</v>
      </c>
      <c r="C8185">
        <v>366.22252079999998</v>
      </c>
      <c r="D8185">
        <v>796.34526229999994</v>
      </c>
      <c r="E8185">
        <v>70.738852199999997</v>
      </c>
      <c r="F8185">
        <v>22.09664326</v>
      </c>
      <c r="G8185">
        <v>92.841371460000005</v>
      </c>
      <c r="H8185">
        <v>81.796256490000005</v>
      </c>
      <c r="I8185">
        <v>90.905442300000004</v>
      </c>
      <c r="J8185">
        <v>49.389540240000002</v>
      </c>
      <c r="K8185">
        <v>133.73419279999999</v>
      </c>
      <c r="L8185">
        <v>183.8074933</v>
      </c>
      <c r="M8185">
        <v>142.0919361</v>
      </c>
      <c r="N8185">
        <v>46.265580960000001</v>
      </c>
      <c r="O8185">
        <v>211.4211737</v>
      </c>
      <c r="P8185">
        <v>116.7093844</v>
      </c>
      <c r="Q8185">
        <v>167.8354405</v>
      </c>
    </row>
    <row r="8186" spans="1:17">
      <c r="A8186" t="s">
        <v>19309</v>
      </c>
      <c r="B8186" s="14" t="s">
        <v>4976</v>
      </c>
      <c r="C8186">
        <v>40.592308590000002</v>
      </c>
      <c r="D8186">
        <v>48.002514580000003</v>
      </c>
      <c r="E8186">
        <v>20.883028500000002</v>
      </c>
      <c r="F8186">
        <v>60.364399300000002</v>
      </c>
      <c r="G8186">
        <v>23.15120052</v>
      </c>
      <c r="H8186">
        <v>84.133075379999994</v>
      </c>
      <c r="I8186">
        <v>12.228397060000001</v>
      </c>
      <c r="J8186">
        <v>53.295120130000001</v>
      </c>
      <c r="K8186">
        <v>42.232751810000003</v>
      </c>
      <c r="L8186">
        <v>12.402825330000001</v>
      </c>
      <c r="M8186">
        <v>14.2668269</v>
      </c>
      <c r="N8186">
        <v>37.423479290000003</v>
      </c>
      <c r="O8186">
        <v>25.432344650000001</v>
      </c>
      <c r="P8186">
        <v>109.6080956</v>
      </c>
      <c r="Q8186">
        <v>43.232263279999998</v>
      </c>
    </row>
    <row r="8187" spans="1:17">
      <c r="A8187" t="s">
        <v>19316</v>
      </c>
      <c r="B8187" s="14" t="s">
        <v>19317</v>
      </c>
      <c r="C8187">
        <v>7.3745416429999997</v>
      </c>
      <c r="D8187">
        <v>3.2674157899999998</v>
      </c>
      <c r="E8187">
        <v>0.78456176799999999</v>
      </c>
      <c r="F8187">
        <v>0.50190946800000003</v>
      </c>
      <c r="G8187">
        <v>0.636722656</v>
      </c>
      <c r="H8187">
        <v>0</v>
      </c>
      <c r="I8187">
        <v>0</v>
      </c>
      <c r="J8187">
        <v>0.46743672000000003</v>
      </c>
      <c r="K8187">
        <v>3.345458882</v>
      </c>
      <c r="L8187">
        <v>4.6596606249999999</v>
      </c>
      <c r="M8187">
        <v>0</v>
      </c>
      <c r="N8187">
        <v>0.45453703499999998</v>
      </c>
      <c r="O8187">
        <v>0</v>
      </c>
      <c r="P8187">
        <v>2.212829969</v>
      </c>
      <c r="Q8187">
        <v>0</v>
      </c>
    </row>
    <row r="8188" spans="1:17">
      <c r="A8188" t="s">
        <v>19316</v>
      </c>
      <c r="B8188" s="14" t="s">
        <v>19318</v>
      </c>
      <c r="C8188">
        <v>65.099402089999998</v>
      </c>
      <c r="D8188">
        <v>3.1547462799999999</v>
      </c>
      <c r="E8188">
        <v>2.8136008220000002</v>
      </c>
      <c r="F8188">
        <v>1.107662275</v>
      </c>
      <c r="G8188">
        <v>3.864247845</v>
      </c>
      <c r="H8188">
        <v>0.78130510500000006</v>
      </c>
      <c r="I8188">
        <v>11.86696661</v>
      </c>
      <c r="J8188">
        <v>3.8684418219999999</v>
      </c>
      <c r="K8188">
        <v>20.303474600000001</v>
      </c>
      <c r="L8188">
        <v>16.710507069999998</v>
      </c>
      <c r="M8188">
        <v>7.8100830840000004</v>
      </c>
      <c r="N8188">
        <v>7.0218135039999998</v>
      </c>
      <c r="O8188">
        <v>13.51803222</v>
      </c>
      <c r="P8188">
        <v>2.7469613399999999</v>
      </c>
      <c r="Q8188">
        <v>6.9924103989999997</v>
      </c>
    </row>
    <row r="8189" spans="1:17">
      <c r="A8189" t="e">
        <v>#N/A</v>
      </c>
      <c r="B8189" s="14" t="s">
        <v>19319</v>
      </c>
      <c r="C8189">
        <v>5.1301159250000001</v>
      </c>
      <c r="D8189">
        <v>0</v>
      </c>
      <c r="E8189">
        <v>0</v>
      </c>
      <c r="F8189">
        <v>0</v>
      </c>
      <c r="G8189">
        <v>0</v>
      </c>
      <c r="H8189">
        <v>0</v>
      </c>
      <c r="I8189">
        <v>0</v>
      </c>
      <c r="J8189">
        <v>0</v>
      </c>
      <c r="K8189">
        <v>3.4909136159999998</v>
      </c>
      <c r="L8189">
        <v>0</v>
      </c>
      <c r="M8189">
        <v>0</v>
      </c>
      <c r="N8189">
        <v>0</v>
      </c>
      <c r="O8189">
        <v>0</v>
      </c>
      <c r="P8189">
        <v>0.38483999499999999</v>
      </c>
      <c r="Q8189">
        <v>1.7633034919999999</v>
      </c>
    </row>
    <row r="8190" spans="1:17">
      <c r="A8190" t="e">
        <v>#N/A</v>
      </c>
      <c r="B8190" s="14" t="s">
        <v>19320</v>
      </c>
      <c r="C8190">
        <v>13.614538420000001</v>
      </c>
      <c r="D8190">
        <v>6.0321522280000002</v>
      </c>
      <c r="E8190">
        <v>8.6905303489999994</v>
      </c>
      <c r="F8190">
        <v>3.0886736520000002</v>
      </c>
      <c r="G8190">
        <v>3.9182932689999999</v>
      </c>
      <c r="H8190">
        <v>3.4858227770000001</v>
      </c>
      <c r="I8190">
        <v>6.6181159909999998</v>
      </c>
      <c r="J8190">
        <v>8.629600988</v>
      </c>
      <c r="K8190">
        <v>2.0587439270000001</v>
      </c>
      <c r="L8190">
        <v>8.6024503840000008</v>
      </c>
      <c r="M8190">
        <v>0</v>
      </c>
      <c r="N8190">
        <v>7.2725925580000004</v>
      </c>
      <c r="O8190">
        <v>5.0259350559999998</v>
      </c>
      <c r="P8190">
        <v>6.8087075959999996</v>
      </c>
      <c r="Q8190">
        <v>6.2393815860000004</v>
      </c>
    </row>
    <row r="8191" spans="1:17">
      <c r="A8191" t="e">
        <v>#N/A</v>
      </c>
      <c r="B8191" s="14" t="s">
        <v>19321</v>
      </c>
      <c r="C8191">
        <v>0</v>
      </c>
      <c r="D8191">
        <v>1.7261819270000001</v>
      </c>
      <c r="E8191">
        <v>0.82897092400000005</v>
      </c>
      <c r="F8191">
        <v>1.590958315</v>
      </c>
      <c r="G8191">
        <v>1.3455271230000001</v>
      </c>
      <c r="H8191">
        <v>8.9776379070000001</v>
      </c>
      <c r="I8191">
        <v>5.6815901430000002</v>
      </c>
      <c r="J8191">
        <v>1.9755816100000001</v>
      </c>
      <c r="K8191">
        <v>1.7674122400000001</v>
      </c>
      <c r="L8191">
        <v>2.4617075000000002</v>
      </c>
      <c r="M8191">
        <v>0</v>
      </c>
      <c r="N8191">
        <v>0.96053109299999995</v>
      </c>
      <c r="O8191">
        <v>0</v>
      </c>
      <c r="P8191">
        <v>0.584521124</v>
      </c>
      <c r="Q8191">
        <v>2.678225115</v>
      </c>
    </row>
    <row r="8192" spans="1:17">
      <c r="A8192" t="s">
        <v>19322</v>
      </c>
      <c r="B8192" s="14" t="s">
        <v>3815</v>
      </c>
      <c r="C8192">
        <v>5.8393856839999998</v>
      </c>
      <c r="D8192">
        <v>1.401421069</v>
      </c>
      <c r="E8192">
        <v>1.3805328830000001</v>
      </c>
      <c r="F8192">
        <v>1.1481228370000001</v>
      </c>
      <c r="G8192">
        <v>1.0363624069999999</v>
      </c>
      <c r="H8192">
        <v>2.180350657</v>
      </c>
      <c r="I8192">
        <v>2.3654695810000002</v>
      </c>
      <c r="J8192">
        <v>1.3365826089999999</v>
      </c>
      <c r="K8192">
        <v>1.250933565</v>
      </c>
      <c r="L8192">
        <v>3.6896605729999998</v>
      </c>
      <c r="M8192">
        <v>2.8022430859999998</v>
      </c>
      <c r="N8192">
        <v>0.93978120600000004</v>
      </c>
      <c r="O8192">
        <v>6.2873539489999999</v>
      </c>
      <c r="P8192">
        <v>2.1415605040000001</v>
      </c>
      <c r="Q8192">
        <v>3.345151558</v>
      </c>
    </row>
    <row r="8193" spans="1:17">
      <c r="A8193" t="s">
        <v>19323</v>
      </c>
      <c r="B8193" s="14" t="s">
        <v>5067</v>
      </c>
      <c r="C8193">
        <v>10.232527920000001</v>
      </c>
      <c r="D8193">
        <v>1.162485923</v>
      </c>
      <c r="E8193">
        <v>1.0607035840000001</v>
      </c>
      <c r="F8193">
        <v>1.1785625129999999</v>
      </c>
      <c r="G8193">
        <v>0.72490914900000003</v>
      </c>
      <c r="H8193">
        <v>1.4107173500000001</v>
      </c>
      <c r="I8193">
        <v>6.1219675240000004</v>
      </c>
      <c r="J8193">
        <v>1.0643540060000001</v>
      </c>
      <c r="K8193">
        <v>3.6897818419999999</v>
      </c>
      <c r="L8193">
        <v>10.44427108</v>
      </c>
      <c r="M8193">
        <v>3.5254536409999999</v>
      </c>
      <c r="N8193">
        <v>1.034981406</v>
      </c>
      <c r="O8193">
        <v>13.0757332</v>
      </c>
      <c r="P8193">
        <v>1.574567703</v>
      </c>
      <c r="Q8193">
        <v>2.5250864489999998</v>
      </c>
    </row>
    <row r="8194" spans="1:17">
      <c r="A8194" t="s">
        <v>19324</v>
      </c>
      <c r="B8194" s="14" t="s">
        <v>1958</v>
      </c>
      <c r="C8194">
        <v>5.6838191289999997</v>
      </c>
      <c r="D8194">
        <v>9.0129078800000002</v>
      </c>
      <c r="E8194">
        <v>4.4396932480000002</v>
      </c>
      <c r="F8194">
        <v>4.2348725009999999</v>
      </c>
      <c r="G8194">
        <v>5.3207044999999997</v>
      </c>
      <c r="H8194">
        <v>3.5041293439999999</v>
      </c>
      <c r="I8194">
        <v>12.21511014</v>
      </c>
      <c r="J8194">
        <v>7.2433222150000001</v>
      </c>
      <c r="K8194">
        <v>18.931347179999999</v>
      </c>
      <c r="L8194">
        <v>14.36545862</v>
      </c>
      <c r="M8194">
        <v>4.8809483379999996</v>
      </c>
      <c r="N8194">
        <v>1.770076856</v>
      </c>
      <c r="O8194">
        <v>4.6382044630000001</v>
      </c>
      <c r="P8194">
        <v>3.3661303400000002</v>
      </c>
      <c r="Q8194">
        <v>4.7298173339999998</v>
      </c>
    </row>
    <row r="8195" spans="1:17">
      <c r="A8195" t="s">
        <v>19325</v>
      </c>
      <c r="B8195" s="14" t="s">
        <v>1978</v>
      </c>
      <c r="C8195">
        <v>1.0402376120000001</v>
      </c>
      <c r="D8195">
        <v>1.3826847680000001</v>
      </c>
      <c r="E8195">
        <v>1.5216941079999999</v>
      </c>
      <c r="F8195">
        <v>1.9823527620000001</v>
      </c>
      <c r="G8195">
        <v>1.3921291330000001</v>
      </c>
      <c r="H8195">
        <v>2.2971747709999999</v>
      </c>
      <c r="I8195">
        <v>1.13774916</v>
      </c>
      <c r="J8195">
        <v>2.6044585009999999</v>
      </c>
      <c r="K8195">
        <v>2.3595175990000001</v>
      </c>
      <c r="L8195">
        <v>1.478884732</v>
      </c>
      <c r="M8195">
        <v>1.49758835</v>
      </c>
      <c r="N8195">
        <v>1.667017438</v>
      </c>
      <c r="O8195">
        <v>1.440050662</v>
      </c>
      <c r="P8195">
        <v>3.823681004</v>
      </c>
      <c r="Q8195">
        <v>2.1452785560000001</v>
      </c>
    </row>
    <row r="8196" spans="1:17">
      <c r="A8196" t="s">
        <v>19326</v>
      </c>
      <c r="B8196" s="14" t="s">
        <v>3718</v>
      </c>
      <c r="C8196">
        <v>23.716569639999999</v>
      </c>
      <c r="D8196">
        <v>11.830006340000001</v>
      </c>
      <c r="E8196">
        <v>9.6531038079999991</v>
      </c>
      <c r="F8196">
        <v>12.850667619999999</v>
      </c>
      <c r="G8196">
        <v>11.519985459999999</v>
      </c>
      <c r="H8196">
        <v>37.256587500000002</v>
      </c>
      <c r="I8196">
        <v>25.883969029999999</v>
      </c>
      <c r="J8196">
        <v>8.961484123</v>
      </c>
      <c r="K8196">
        <v>18.047381000000001</v>
      </c>
      <c r="L8196">
        <v>17.015789219999998</v>
      </c>
      <c r="M8196">
        <v>9.1050116429999992</v>
      </c>
      <c r="N8196">
        <v>5.6019710739999997</v>
      </c>
      <c r="O8196">
        <v>8.9811355230000007</v>
      </c>
      <c r="P8196">
        <v>10.651755079999999</v>
      </c>
      <c r="Q8196">
        <v>19.1435046</v>
      </c>
    </row>
    <row r="8197" spans="1:17">
      <c r="A8197" t="s">
        <v>19327</v>
      </c>
      <c r="B8197" s="14" t="s">
        <v>7185</v>
      </c>
      <c r="C8197">
        <v>8.906707376</v>
      </c>
      <c r="D8197">
        <v>2.6637307739999998</v>
      </c>
      <c r="E8197">
        <v>2.9532461649999999</v>
      </c>
      <c r="F8197">
        <v>3.1319728150000001</v>
      </c>
      <c r="G8197">
        <v>2.7171715939999999</v>
      </c>
      <c r="H8197">
        <v>1.596311365</v>
      </c>
      <c r="I8197">
        <v>6.4944128890000004</v>
      </c>
      <c r="J8197">
        <v>6.5300002490000004</v>
      </c>
      <c r="K8197">
        <v>5.9934461069999996</v>
      </c>
      <c r="L8197">
        <v>7.5036950390000001</v>
      </c>
      <c r="M8197">
        <v>2.279578528</v>
      </c>
      <c r="N8197">
        <v>2.818064262</v>
      </c>
      <c r="O8197">
        <v>3.2879948969999999</v>
      </c>
      <c r="P8197">
        <v>5.4565109940000003</v>
      </c>
      <c r="Q8197">
        <v>5.5104818680000003</v>
      </c>
    </row>
    <row r="8198" spans="1:17">
      <c r="A8198" t="s">
        <v>19328</v>
      </c>
      <c r="B8198" s="14" t="s">
        <v>4656</v>
      </c>
      <c r="C8198">
        <v>2.7364395269999999</v>
      </c>
      <c r="D8198">
        <v>2.4753696650000001</v>
      </c>
      <c r="E8198">
        <v>2.3289917519999999</v>
      </c>
      <c r="F8198">
        <v>2.2038564840000001</v>
      </c>
      <c r="G8198">
        <v>2.0082605259999999</v>
      </c>
      <c r="H8198">
        <v>1.138522459</v>
      </c>
      <c r="I8198">
        <v>6.3184553000000001</v>
      </c>
      <c r="J8198">
        <v>6.6199983429999998</v>
      </c>
      <c r="K8198">
        <v>4.8620915389999997</v>
      </c>
      <c r="L8198">
        <v>3.6021672420000002</v>
      </c>
      <c r="M8198">
        <v>2.6263614569999998</v>
      </c>
      <c r="N8198">
        <v>3.0640464500000002</v>
      </c>
      <c r="O8198">
        <v>2.7780016519999999</v>
      </c>
      <c r="P8198">
        <v>3.2502085680000001</v>
      </c>
      <c r="Q8198">
        <v>3.2919542270000002</v>
      </c>
    </row>
    <row r="8199" spans="1:17">
      <c r="A8199" t="s">
        <v>19329</v>
      </c>
      <c r="B8199" s="14" t="s">
        <v>3565</v>
      </c>
      <c r="C8199">
        <v>5.4868157479999997</v>
      </c>
      <c r="D8199">
        <v>2.1068898979999999</v>
      </c>
      <c r="E8199">
        <v>3.1910607940000002</v>
      </c>
      <c r="F8199">
        <v>2.2156924629999999</v>
      </c>
      <c r="G8199">
        <v>3.3161463410000001</v>
      </c>
      <c r="H8199">
        <v>8.147994959</v>
      </c>
      <c r="I8199">
        <v>4.5342008140000001</v>
      </c>
      <c r="J8199">
        <v>3.3850864700000001</v>
      </c>
      <c r="K8199">
        <v>4.9781850499999996</v>
      </c>
      <c r="L8199">
        <v>6.9337731170000003</v>
      </c>
      <c r="M8199">
        <v>3.5107326529999998</v>
      </c>
      <c r="N8199">
        <v>2.5251162819999999</v>
      </c>
      <c r="O8199">
        <v>2.0255096990000001</v>
      </c>
      <c r="P8199">
        <v>1.8933514170000001</v>
      </c>
      <c r="Q8199">
        <v>6.1606294269999999</v>
      </c>
    </row>
    <row r="8200" spans="1:17">
      <c r="A8200" t="s">
        <v>19330</v>
      </c>
      <c r="B8200" s="14" t="s">
        <v>9363</v>
      </c>
      <c r="C8200">
        <v>1.26990877</v>
      </c>
      <c r="D8200">
        <v>4.2761751549999998</v>
      </c>
      <c r="E8200">
        <v>1.972502156</v>
      </c>
      <c r="F8200">
        <v>2.627462113</v>
      </c>
      <c r="G8200">
        <v>1.8858894909999999</v>
      </c>
      <c r="H8200">
        <v>10.144473169999999</v>
      </c>
      <c r="I8200">
        <v>1.8519328269999999</v>
      </c>
      <c r="J8200">
        <v>1.996236522</v>
      </c>
      <c r="K8200">
        <v>4.2630939750000003</v>
      </c>
      <c r="L8200">
        <v>8.0240158360000002</v>
      </c>
      <c r="M8200">
        <v>2.9251787199999999</v>
      </c>
      <c r="N8200">
        <v>1.0018823699999999</v>
      </c>
      <c r="O8200">
        <v>14.34524268</v>
      </c>
      <c r="P8200">
        <v>1.028843454</v>
      </c>
      <c r="Q8200">
        <v>2.269738136</v>
      </c>
    </row>
    <row r="8201" spans="1:17">
      <c r="A8201" t="s">
        <v>19331</v>
      </c>
      <c r="B8201" s="14" t="s">
        <v>19332</v>
      </c>
      <c r="C8201">
        <v>0</v>
      </c>
      <c r="D8201">
        <v>3.6272633440000002</v>
      </c>
      <c r="E8201">
        <v>2.3225793299999999</v>
      </c>
      <c r="F8201">
        <v>0.247638152</v>
      </c>
      <c r="G8201">
        <v>0.62830781899999999</v>
      </c>
      <c r="H8201">
        <v>1.39740032</v>
      </c>
      <c r="I8201">
        <v>0</v>
      </c>
      <c r="J8201">
        <v>1.8450365689999999</v>
      </c>
      <c r="K8201">
        <v>3.3012457689999999</v>
      </c>
      <c r="L8201">
        <v>1.1495198019999999</v>
      </c>
      <c r="M8201">
        <v>0</v>
      </c>
      <c r="N8201">
        <v>0.22426496900000001</v>
      </c>
      <c r="O8201">
        <v>0</v>
      </c>
      <c r="P8201">
        <v>0.81884456999999999</v>
      </c>
      <c r="Q8201">
        <v>0</v>
      </c>
    </row>
    <row r="8202" spans="1:17">
      <c r="A8202" t="s">
        <v>19250</v>
      </c>
      <c r="B8202" s="14" t="s">
        <v>19333</v>
      </c>
      <c r="C8202">
        <v>15.807629929999999</v>
      </c>
      <c r="D8202">
        <v>89.298942550000007</v>
      </c>
      <c r="E8202">
        <v>101.3248384</v>
      </c>
      <c r="F8202">
        <v>72.351810830000005</v>
      </c>
      <c r="G8202">
        <v>97.927335229999997</v>
      </c>
      <c r="H8202">
        <v>76.646404649999994</v>
      </c>
      <c r="I8202">
        <v>172.89432210000001</v>
      </c>
      <c r="J8202">
        <v>267.0249038</v>
      </c>
      <c r="K8202">
        <v>69.918489940000001</v>
      </c>
      <c r="L8202">
        <v>77.408333440000007</v>
      </c>
      <c r="M8202">
        <v>11.37880526</v>
      </c>
      <c r="N8202">
        <v>146.14779300000001</v>
      </c>
      <c r="O8202">
        <v>8.7533031599999997</v>
      </c>
      <c r="P8202">
        <v>122.73265550000001</v>
      </c>
      <c r="Q8202">
        <v>77.425053320000004</v>
      </c>
    </row>
    <row r="8203" spans="1:17">
      <c r="A8203" t="s">
        <v>19334</v>
      </c>
      <c r="B8203" s="14" t="s">
        <v>3385</v>
      </c>
      <c r="C8203">
        <v>114.22161920000001</v>
      </c>
      <c r="D8203">
        <v>18.70771234</v>
      </c>
      <c r="E8203">
        <v>14.22811441</v>
      </c>
      <c r="F8203">
        <v>13.112593929999999</v>
      </c>
      <c r="G8203">
        <v>15.856920969999999</v>
      </c>
      <c r="H8203">
        <v>24.071818570000001</v>
      </c>
      <c r="I8203">
        <v>48.165288869999998</v>
      </c>
      <c r="J8203">
        <v>20.52246864</v>
      </c>
      <c r="K8203">
        <v>44.552066789999998</v>
      </c>
      <c r="L8203">
        <v>74.938522640000002</v>
      </c>
      <c r="M8203">
        <v>40.344603679999999</v>
      </c>
      <c r="N8203">
        <v>11.73617103</v>
      </c>
      <c r="O8203">
        <v>73.293998079999994</v>
      </c>
      <c r="P8203">
        <v>16.348529920000001</v>
      </c>
      <c r="Q8203">
        <v>33.36868904</v>
      </c>
    </row>
    <row r="8204" spans="1:17">
      <c r="A8204" t="s">
        <v>19335</v>
      </c>
      <c r="B8204" s="14" t="s">
        <v>19336</v>
      </c>
      <c r="C8204">
        <v>8.5679321989999995</v>
      </c>
      <c r="D8204">
        <v>4.1757844950000003</v>
      </c>
      <c r="E8204">
        <v>2.0053529000000001</v>
      </c>
      <c r="F8204">
        <v>1.6327677309999999</v>
      </c>
      <c r="G8204">
        <v>2.95904305</v>
      </c>
      <c r="H8204">
        <v>3.2905588460000001</v>
      </c>
      <c r="I8204">
        <v>12.4947833</v>
      </c>
      <c r="J8204">
        <v>2.172320027</v>
      </c>
      <c r="K8204">
        <v>11.660520590000001</v>
      </c>
      <c r="L8204">
        <v>8.6619417419999998</v>
      </c>
      <c r="M8204">
        <v>6.5786177019999998</v>
      </c>
      <c r="N8204">
        <v>0.211237128</v>
      </c>
      <c r="O8204">
        <v>11.386558259999999</v>
      </c>
      <c r="P8204">
        <v>4.370568735</v>
      </c>
      <c r="Q8204">
        <v>0</v>
      </c>
    </row>
    <row r="8205" spans="1:17">
      <c r="A8205" t="s">
        <v>19337</v>
      </c>
      <c r="B8205" s="14" t="s">
        <v>6548</v>
      </c>
      <c r="C8205">
        <v>16.65219081</v>
      </c>
      <c r="D8205">
        <v>131.6452362</v>
      </c>
      <c r="E8205">
        <v>84.125268239999997</v>
      </c>
      <c r="F8205">
        <v>136.9079505</v>
      </c>
      <c r="G8205">
        <v>60.878901710000001</v>
      </c>
      <c r="H8205">
        <v>126.0799609</v>
      </c>
      <c r="I8205">
        <v>147.09296509999999</v>
      </c>
      <c r="J8205">
        <v>127.0221591</v>
      </c>
      <c r="K8205">
        <v>271.95343170000001</v>
      </c>
      <c r="L8205">
        <v>42.688503789999999</v>
      </c>
      <c r="M8205">
        <v>10.04603429</v>
      </c>
      <c r="N8205">
        <v>78.884169279999995</v>
      </c>
      <c r="O8205">
        <v>6.3229505550000003</v>
      </c>
      <c r="P8205">
        <v>241.98366429999999</v>
      </c>
      <c r="Q8205">
        <v>104.9876587</v>
      </c>
    </row>
    <row r="8206" spans="1:17">
      <c r="A8206" t="e">
        <v>#N/A</v>
      </c>
      <c r="B8206" s="14" t="s">
        <v>19338</v>
      </c>
      <c r="C8206">
        <v>15.244018970000001</v>
      </c>
      <c r="D8206">
        <v>0.92101653100000003</v>
      </c>
      <c r="E8206">
        <v>0.589737705</v>
      </c>
      <c r="F8206">
        <v>0.56591134700000001</v>
      </c>
      <c r="G8206">
        <v>0.47861031900000001</v>
      </c>
      <c r="H8206">
        <v>0.53223133</v>
      </c>
      <c r="I8206">
        <v>4.0419366119999998</v>
      </c>
      <c r="J8206">
        <v>0.35136182999999999</v>
      </c>
      <c r="K8206">
        <v>2.514707348</v>
      </c>
      <c r="L8206">
        <v>5.253845536</v>
      </c>
      <c r="M8206">
        <v>7.9804372460000002</v>
      </c>
      <c r="N8206">
        <v>0.170832711</v>
      </c>
      <c r="O8206">
        <v>13.81288863</v>
      </c>
      <c r="P8206">
        <v>0.41583382000000002</v>
      </c>
      <c r="Q8206">
        <v>0</v>
      </c>
    </row>
    <row r="8207" spans="1:17">
      <c r="A8207" t="e">
        <v>#N/A</v>
      </c>
      <c r="B8207" s="14" t="s">
        <v>19339</v>
      </c>
      <c r="C8207">
        <v>0</v>
      </c>
      <c r="D8207">
        <v>1.039632297</v>
      </c>
      <c r="E8207">
        <v>0.74889986900000005</v>
      </c>
      <c r="F8207">
        <v>0.31939693400000002</v>
      </c>
      <c r="G8207">
        <v>0.81037429000000005</v>
      </c>
      <c r="H8207">
        <v>0</v>
      </c>
      <c r="I8207">
        <v>0</v>
      </c>
      <c r="J8207">
        <v>0</v>
      </c>
      <c r="K8207">
        <v>0</v>
      </c>
      <c r="L8207">
        <v>2.9652385790000002</v>
      </c>
      <c r="M8207">
        <v>0</v>
      </c>
      <c r="N8207">
        <v>0.28925084000000001</v>
      </c>
      <c r="O8207">
        <v>0</v>
      </c>
      <c r="P8207">
        <v>0</v>
      </c>
      <c r="Q8207">
        <v>0</v>
      </c>
    </row>
    <row r="8208" spans="1:17">
      <c r="A8208" t="s">
        <v>19239</v>
      </c>
      <c r="B8208" s="14" t="s">
        <v>19340</v>
      </c>
      <c r="C8208">
        <v>0</v>
      </c>
      <c r="D8208">
        <v>2.7935157899999998</v>
      </c>
      <c r="E8208">
        <v>3.018466648</v>
      </c>
      <c r="F8208">
        <v>3.4329075090000001</v>
      </c>
      <c r="G8208">
        <v>0.544373569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2.7202827119999999</v>
      </c>
      <c r="O8208">
        <v>6.9825967960000002</v>
      </c>
      <c r="P8208">
        <v>0</v>
      </c>
      <c r="Q8208">
        <v>4.3342269040000003</v>
      </c>
    </row>
    <row r="8209" spans="1:17">
      <c r="A8209" t="s">
        <v>19341</v>
      </c>
      <c r="B8209" s="14" t="s">
        <v>19342</v>
      </c>
      <c r="C8209">
        <v>0</v>
      </c>
      <c r="D8209">
        <v>0</v>
      </c>
      <c r="E8209">
        <v>0.44832101000000002</v>
      </c>
      <c r="F8209">
        <v>0</v>
      </c>
      <c r="G8209">
        <v>0</v>
      </c>
      <c r="H8209">
        <v>0</v>
      </c>
      <c r="I8209">
        <v>0</v>
      </c>
      <c r="J8209">
        <v>2.1368535780000002</v>
      </c>
      <c r="K8209">
        <v>0</v>
      </c>
      <c r="L8209">
        <v>5.3253264280000003</v>
      </c>
      <c r="M8209">
        <v>0</v>
      </c>
      <c r="N8209">
        <v>0.51947089700000004</v>
      </c>
      <c r="O8209">
        <v>0</v>
      </c>
      <c r="P8209">
        <v>0.63223713400000003</v>
      </c>
      <c r="Q8209">
        <v>0</v>
      </c>
    </row>
    <row r="8210" spans="1:17">
      <c r="A8210" t="e">
        <v>#N/A</v>
      </c>
      <c r="B8210" s="14" t="s">
        <v>19343</v>
      </c>
      <c r="C8210">
        <v>19.845448449999999</v>
      </c>
      <c r="D8210">
        <v>0.41870774399999999</v>
      </c>
      <c r="E8210">
        <v>0.60323284600000004</v>
      </c>
      <c r="F8210">
        <v>0</v>
      </c>
      <c r="G8210">
        <v>0.32637500000000003</v>
      </c>
      <c r="H8210">
        <v>4.3552842939999996</v>
      </c>
      <c r="I8210">
        <v>0</v>
      </c>
      <c r="J8210">
        <v>0</v>
      </c>
      <c r="K8210">
        <v>0.85741737900000004</v>
      </c>
      <c r="L8210">
        <v>8.9567847250000003</v>
      </c>
      <c r="M8210">
        <v>0</v>
      </c>
      <c r="N8210">
        <v>0.23298923499999999</v>
      </c>
      <c r="O8210">
        <v>3.1397717859999998</v>
      </c>
      <c r="P8210">
        <v>0.14178315599999999</v>
      </c>
      <c r="Q8210">
        <v>0.64963812899999995</v>
      </c>
    </row>
    <row r="8211" spans="1:17">
      <c r="A8211" t="e">
        <v>#N/A</v>
      </c>
      <c r="B8211" s="14" t="s">
        <v>19344</v>
      </c>
      <c r="C8211">
        <v>1.4389349549999999</v>
      </c>
      <c r="D8211">
        <v>0</v>
      </c>
      <c r="E8211">
        <v>0</v>
      </c>
      <c r="F8211">
        <v>0</v>
      </c>
      <c r="G8211">
        <v>0</v>
      </c>
      <c r="H8211">
        <v>0</v>
      </c>
      <c r="I8211">
        <v>0</v>
      </c>
      <c r="J8211">
        <v>0</v>
      </c>
      <c r="K8211">
        <v>5.8749521830000004</v>
      </c>
      <c r="L8211">
        <v>0.909202073</v>
      </c>
      <c r="M8211">
        <v>5.5242051080000003</v>
      </c>
      <c r="N8211">
        <v>0</v>
      </c>
      <c r="O8211">
        <v>1.5935891639999999</v>
      </c>
      <c r="P8211">
        <v>0.43177170100000001</v>
      </c>
      <c r="Q8211">
        <v>4.9458512580000003</v>
      </c>
    </row>
    <row r="8212" spans="1:17">
      <c r="A8212" t="s">
        <v>19345</v>
      </c>
      <c r="B8212" s="14" t="s">
        <v>6464</v>
      </c>
      <c r="C8212">
        <v>134.29032810000001</v>
      </c>
      <c r="D8212">
        <v>5.2225361460000004</v>
      </c>
      <c r="E8212">
        <v>5.8222320779999999</v>
      </c>
      <c r="F8212">
        <v>8.3088784570000005</v>
      </c>
      <c r="G8212">
        <v>6.1063065749999996</v>
      </c>
      <c r="H8212">
        <v>3.233535909</v>
      </c>
      <c r="I8212">
        <v>8.5947806040000003</v>
      </c>
      <c r="J8212">
        <v>10.299808499999999</v>
      </c>
      <c r="K8212">
        <v>21.19813701</v>
      </c>
      <c r="L8212">
        <v>17.821658169999999</v>
      </c>
      <c r="M8212">
        <v>36.363460230000001</v>
      </c>
      <c r="N8212">
        <v>6.1754022429999997</v>
      </c>
      <c r="O8212">
        <v>48.020478369999999</v>
      </c>
      <c r="P8212">
        <v>13.9581976</v>
      </c>
      <c r="Q8212">
        <v>26.623905529999998</v>
      </c>
    </row>
    <row r="8213" spans="1:17">
      <c r="A8213" t="s">
        <v>19346</v>
      </c>
      <c r="B8213" s="14" t="s">
        <v>2211</v>
      </c>
      <c r="C8213">
        <v>4.8332496589999998</v>
      </c>
      <c r="D8213">
        <v>0.83278737999999997</v>
      </c>
      <c r="E8213">
        <v>1.0093538479999999</v>
      </c>
      <c r="F8213">
        <v>1.096499229</v>
      </c>
      <c r="G8213">
        <v>0.52549628800000003</v>
      </c>
      <c r="H8213">
        <v>0.68749430600000005</v>
      </c>
      <c r="I8213">
        <v>3.9157903460000001</v>
      </c>
      <c r="J8213">
        <v>1.9742970959999999</v>
      </c>
      <c r="K8213">
        <v>1.7053574540000001</v>
      </c>
      <c r="L8213">
        <v>3.9587927280000001</v>
      </c>
      <c r="M8213">
        <v>5.8414817350000003</v>
      </c>
      <c r="N8213">
        <v>1.4564099530000001</v>
      </c>
      <c r="O8213">
        <v>6.7404607990000001</v>
      </c>
      <c r="P8213">
        <v>1.4771383410000001</v>
      </c>
      <c r="Q8213">
        <v>2.338077755</v>
      </c>
    </row>
    <row r="8214" spans="1:17">
      <c r="A8214" t="s">
        <v>19347</v>
      </c>
      <c r="B8214" s="14" t="s">
        <v>2002</v>
      </c>
      <c r="C8214">
        <v>3.802710239</v>
      </c>
      <c r="D8214">
        <v>1.179398701</v>
      </c>
      <c r="E8214">
        <v>0.94397855399999997</v>
      </c>
      <c r="F8214">
        <v>0.86270504100000001</v>
      </c>
      <c r="G8214">
        <v>1.1819823899999999</v>
      </c>
      <c r="H8214">
        <v>0.77890699299999999</v>
      </c>
      <c r="I8214">
        <v>0.36970445400000002</v>
      </c>
      <c r="J8214">
        <v>2.281802823</v>
      </c>
      <c r="K8214">
        <v>1.150065669</v>
      </c>
      <c r="L8214">
        <v>0.80092386400000004</v>
      </c>
      <c r="M8214">
        <v>0.973263883</v>
      </c>
      <c r="N8214">
        <v>1.2500466029999999</v>
      </c>
      <c r="O8214">
        <v>0.561522517</v>
      </c>
      <c r="P8214">
        <v>1.597475778</v>
      </c>
      <c r="Q8214">
        <v>0.87136851500000001</v>
      </c>
    </row>
    <row r="8215" spans="1:17">
      <c r="A8215" t="s">
        <v>19347</v>
      </c>
      <c r="B8215" s="14" t="s">
        <v>19348</v>
      </c>
      <c r="C8215">
        <v>16.292297829999999</v>
      </c>
      <c r="D8215">
        <v>3.2169754089999998</v>
      </c>
      <c r="E8215">
        <v>4.2202156139999998</v>
      </c>
      <c r="F8215">
        <v>0.81958458599999995</v>
      </c>
      <c r="G8215">
        <v>3.547298778</v>
      </c>
      <c r="H8215">
        <v>5.849067121</v>
      </c>
      <c r="I8215">
        <v>9.8136557020000001</v>
      </c>
      <c r="J8215">
        <v>9.5187113930000002</v>
      </c>
      <c r="K8215">
        <v>4.498867519</v>
      </c>
      <c r="L8215">
        <v>2.909290682</v>
      </c>
      <c r="M8215">
        <v>2.0395971689999999</v>
      </c>
      <c r="N8215">
        <v>5.2392605049999998</v>
      </c>
      <c r="O8215">
        <v>2.7457295290000001</v>
      </c>
      <c r="P8215">
        <v>10.202550520000001</v>
      </c>
      <c r="Q8215">
        <v>5.8434002510000003</v>
      </c>
    </row>
    <row r="8216" spans="1:17">
      <c r="A8216" t="s">
        <v>19349</v>
      </c>
      <c r="B8216" s="14" t="s">
        <v>7343</v>
      </c>
      <c r="C8216">
        <v>0.74678902700000005</v>
      </c>
      <c r="D8216">
        <v>3.4742142579999999</v>
      </c>
      <c r="E8216">
        <v>3.893015353</v>
      </c>
      <c r="F8216">
        <v>3.9136231970000002</v>
      </c>
      <c r="G8216">
        <v>3.030477453</v>
      </c>
      <c r="H8216">
        <v>1.8642533210000001</v>
      </c>
      <c r="I8216">
        <v>8.1679279640000004</v>
      </c>
      <c r="J8216">
        <v>22.200285749999999</v>
      </c>
      <c r="K8216">
        <v>3.895977432</v>
      </c>
      <c r="L8216">
        <v>1.887457468</v>
      </c>
      <c r="M8216">
        <v>0.71674813100000001</v>
      </c>
      <c r="N8216">
        <v>6.1218658870000002</v>
      </c>
      <c r="O8216">
        <v>1.2405789060000001</v>
      </c>
      <c r="P8216">
        <v>9.2994879699999995</v>
      </c>
      <c r="Q8216">
        <v>3.3368844559999999</v>
      </c>
    </row>
    <row r="8217" spans="1:17">
      <c r="A8217" t="s">
        <v>19350</v>
      </c>
      <c r="B8217" s="14" t="s">
        <v>19351</v>
      </c>
      <c r="C8217">
        <v>1.301389702</v>
      </c>
      <c r="D8217">
        <v>9.6100463999999997E-2</v>
      </c>
      <c r="E8217">
        <v>0.32305484499999998</v>
      </c>
      <c r="F8217">
        <v>0.118096346</v>
      </c>
      <c r="G8217">
        <v>0.224725643</v>
      </c>
      <c r="H8217">
        <v>0.99961094299999997</v>
      </c>
      <c r="I8217">
        <v>0</v>
      </c>
      <c r="J8217">
        <v>0</v>
      </c>
      <c r="K8217">
        <v>0.39358339799999997</v>
      </c>
      <c r="L8217">
        <v>1.370488419</v>
      </c>
      <c r="M8217">
        <v>0</v>
      </c>
      <c r="N8217">
        <v>0.16042483599999999</v>
      </c>
      <c r="O8217">
        <v>0</v>
      </c>
      <c r="P8217">
        <v>1.0413317499999999</v>
      </c>
      <c r="Q8217">
        <v>0</v>
      </c>
    </row>
    <row r="8218" spans="1:17">
      <c r="A8218" t="s">
        <v>19352</v>
      </c>
      <c r="B8218" s="14" t="s">
        <v>5661</v>
      </c>
      <c r="C8218">
        <v>28.233730779999998</v>
      </c>
      <c r="D8218">
        <v>2.581311661</v>
      </c>
      <c r="E8218">
        <v>1.4780241220000001</v>
      </c>
      <c r="F8218">
        <v>2.2875960580000001</v>
      </c>
      <c r="G8218">
        <v>2.2055547679999998</v>
      </c>
      <c r="H8218">
        <v>2.7538567349999998</v>
      </c>
      <c r="I8218">
        <v>2.6142096810000002</v>
      </c>
      <c r="J8218">
        <v>1.7043813130000001</v>
      </c>
      <c r="K8218">
        <v>5.3875865230000004</v>
      </c>
      <c r="L8218">
        <v>15.574340449999999</v>
      </c>
      <c r="M8218">
        <v>10.753166480000001</v>
      </c>
      <c r="N8218">
        <v>1.325876885</v>
      </c>
      <c r="O8218">
        <v>8.9337836379999995</v>
      </c>
      <c r="P8218">
        <v>2.1852146189999999</v>
      </c>
      <c r="Q8218">
        <v>3.3888339489999999</v>
      </c>
    </row>
    <row r="8219" spans="1:17">
      <c r="A8219" t="s">
        <v>19353</v>
      </c>
      <c r="B8219" s="14" t="s">
        <v>19354</v>
      </c>
      <c r="C8219">
        <v>9.6180339329999995</v>
      </c>
      <c r="D8219">
        <v>0.79901870900000005</v>
      </c>
      <c r="E8219">
        <v>0.57557369899999999</v>
      </c>
      <c r="F8219">
        <v>0.49095074599999999</v>
      </c>
      <c r="G8219">
        <v>0.72662381700000001</v>
      </c>
      <c r="H8219">
        <v>3.001257893</v>
      </c>
      <c r="I8219">
        <v>5.2598127090000002</v>
      </c>
      <c r="J8219">
        <v>0.30482045200000002</v>
      </c>
      <c r="K8219">
        <v>2.9997127680000002</v>
      </c>
      <c r="L8219">
        <v>3.4184409819999999</v>
      </c>
      <c r="M8219">
        <v>6.9233487599999997</v>
      </c>
      <c r="N8219">
        <v>2.0007569049999998</v>
      </c>
      <c r="O8219">
        <v>12.64896901</v>
      </c>
      <c r="P8219">
        <v>0.27056436299999997</v>
      </c>
      <c r="Q8219">
        <v>0.82646830299999996</v>
      </c>
    </row>
    <row r="8220" spans="1:17">
      <c r="A8220" t="s">
        <v>19355</v>
      </c>
      <c r="B8220" s="14" t="s">
        <v>9408</v>
      </c>
      <c r="C8220">
        <v>4.5905654690000004</v>
      </c>
      <c r="D8220">
        <v>1.447217939</v>
      </c>
      <c r="E8220">
        <v>0.81709810400000005</v>
      </c>
      <c r="F8220">
        <v>0.39654925099999999</v>
      </c>
      <c r="G8220">
        <v>0.68599448200000002</v>
      </c>
      <c r="H8220">
        <v>0.64418422200000003</v>
      </c>
      <c r="I8220">
        <v>2.0598496970000002</v>
      </c>
      <c r="J8220">
        <v>2.4508952270000002</v>
      </c>
      <c r="K8220">
        <v>2.2827500540000001</v>
      </c>
      <c r="L8220">
        <v>2.9563644149999999</v>
      </c>
      <c r="M8220">
        <v>4.2364441700000004</v>
      </c>
      <c r="N8220">
        <v>1.3820724209999999</v>
      </c>
      <c r="O8220">
        <v>4.986183112</v>
      </c>
      <c r="P8220">
        <v>1.033095479</v>
      </c>
      <c r="Q8220">
        <v>1.7599110739999999</v>
      </c>
    </row>
    <row r="8221" spans="1:17">
      <c r="A8221" t="s">
        <v>19356</v>
      </c>
      <c r="B8221" s="14" t="s">
        <v>19357</v>
      </c>
      <c r="C8221">
        <v>47.796921060000003</v>
      </c>
      <c r="D8221">
        <v>8.0651626099999998</v>
      </c>
      <c r="E8221">
        <v>8.6967971819999992</v>
      </c>
      <c r="F8221">
        <v>42.228800530000001</v>
      </c>
      <c r="G8221">
        <v>6.595193246</v>
      </c>
      <c r="H8221">
        <v>9.9503367320000002</v>
      </c>
      <c r="I8221">
        <v>3.9085898659999998</v>
      </c>
      <c r="J8221">
        <v>3.4826437299999999</v>
      </c>
      <c r="K8221">
        <v>13.678566330000001</v>
      </c>
      <c r="L8221">
        <v>24.555831869999999</v>
      </c>
      <c r="M8221">
        <v>15.00558148</v>
      </c>
      <c r="N8221">
        <v>19.98881308</v>
      </c>
      <c r="O8221">
        <v>51.944628950000002</v>
      </c>
      <c r="P8221">
        <v>51.805832170000002</v>
      </c>
      <c r="Q8221">
        <v>32.550067490000004</v>
      </c>
    </row>
    <row r="8222" spans="1:17">
      <c r="A8222" t="s">
        <v>19358</v>
      </c>
      <c r="B8222" s="14" t="s">
        <v>19359</v>
      </c>
      <c r="C8222">
        <v>0</v>
      </c>
      <c r="D8222">
        <v>1.8975214659999999</v>
      </c>
      <c r="E8222">
        <v>2.2781349099999999</v>
      </c>
      <c r="F8222">
        <v>0.83279793300000005</v>
      </c>
      <c r="G8222">
        <v>3.9090054630000002</v>
      </c>
      <c r="H8222">
        <v>3.5245541409999999</v>
      </c>
      <c r="I8222">
        <v>0.89222008200000003</v>
      </c>
      <c r="J8222">
        <v>2.5594757299999999</v>
      </c>
      <c r="K8222">
        <v>3.8856885390000002</v>
      </c>
      <c r="L8222">
        <v>5.0255302740000003</v>
      </c>
      <c r="M8222">
        <v>0</v>
      </c>
      <c r="N8222">
        <v>1.659228524</v>
      </c>
      <c r="O8222">
        <v>2.0327115120000001</v>
      </c>
      <c r="P8222">
        <v>3.1209098229999999</v>
      </c>
      <c r="Q8222">
        <v>3.364644293</v>
      </c>
    </row>
    <row r="8223" spans="1:17">
      <c r="A8223" t="s">
        <v>19360</v>
      </c>
      <c r="B8223" s="14" t="s">
        <v>3968</v>
      </c>
      <c r="C8223">
        <v>7.925599675</v>
      </c>
      <c r="D8223">
        <v>3.4928928290000001</v>
      </c>
      <c r="E8223">
        <v>3.175408837</v>
      </c>
      <c r="F8223">
        <v>3.4775009639999999</v>
      </c>
      <c r="G8223">
        <v>1.994665667</v>
      </c>
      <c r="H8223">
        <v>5.0191435560000004</v>
      </c>
      <c r="I8223">
        <v>6.5167769350000002</v>
      </c>
      <c r="J8223">
        <v>6.2849147900000002</v>
      </c>
      <c r="K8223">
        <v>7.4968878500000002</v>
      </c>
      <c r="L8223">
        <v>7.2986762580000004</v>
      </c>
      <c r="M8223">
        <v>7.6067785529999998</v>
      </c>
      <c r="N8223">
        <v>2.8790438890000001</v>
      </c>
      <c r="O8223">
        <v>6.2562527640000001</v>
      </c>
      <c r="P8223">
        <v>3.276325629</v>
      </c>
      <c r="Q8223">
        <v>4.7527833199999998</v>
      </c>
    </row>
    <row r="8224" spans="1:17">
      <c r="A8224" t="s">
        <v>19360</v>
      </c>
      <c r="B8224" s="14" t="s">
        <v>19361</v>
      </c>
      <c r="C8224">
        <v>1.929786598</v>
      </c>
      <c r="D8224">
        <v>23.513179050000002</v>
      </c>
      <c r="E8224">
        <v>31.206494230000001</v>
      </c>
      <c r="F8224">
        <v>30.208382960000002</v>
      </c>
      <c r="G8224">
        <v>25.65932798</v>
      </c>
      <c r="H8224">
        <v>11.858313000000001</v>
      </c>
      <c r="I8224">
        <v>81.613121969999995</v>
      </c>
      <c r="J8224">
        <v>57.490348009999998</v>
      </c>
      <c r="K8224">
        <v>113.8081339</v>
      </c>
      <c r="L8224">
        <v>160.9542586</v>
      </c>
      <c r="M8224">
        <v>3.7043151079999999</v>
      </c>
      <c r="N8224">
        <v>56.855361449999997</v>
      </c>
      <c r="O8224">
        <v>27.783556879999999</v>
      </c>
      <c r="P8224">
        <v>31.26914872</v>
      </c>
      <c r="Q8224">
        <v>37.14472963</v>
      </c>
    </row>
    <row r="8225" spans="1:17">
      <c r="A8225" t="s">
        <v>19362</v>
      </c>
      <c r="B8225" s="14" t="s">
        <v>3817</v>
      </c>
      <c r="C8225">
        <v>3.7204894770000001</v>
      </c>
      <c r="D8225">
        <v>15.660046850000001</v>
      </c>
      <c r="E8225">
        <v>15.004984759999999</v>
      </c>
      <c r="F8225">
        <v>16.89638558</v>
      </c>
      <c r="G8225">
        <v>12.440340450000001</v>
      </c>
      <c r="H8225">
        <v>24.68053883</v>
      </c>
      <c r="I8225">
        <v>19.236440340000001</v>
      </c>
      <c r="J8225">
        <v>21.7815558</v>
      </c>
      <c r="K8225">
        <v>32.221618720000002</v>
      </c>
      <c r="L8225">
        <v>16.242027530000001</v>
      </c>
      <c r="M8225">
        <v>5.1939291269999996</v>
      </c>
      <c r="N8225">
        <v>10.34006608</v>
      </c>
      <c r="O8225">
        <v>5.6186743259999998</v>
      </c>
      <c r="P8225">
        <v>14.969676939999999</v>
      </c>
      <c r="Q8225">
        <v>18.135598080000001</v>
      </c>
    </row>
    <row r="8226" spans="1:17">
      <c r="A8226" t="s">
        <v>19363</v>
      </c>
      <c r="B8226" s="14" t="s">
        <v>7411</v>
      </c>
      <c r="C8226">
        <v>0.828849638</v>
      </c>
      <c r="D8226">
        <v>10.512127469999999</v>
      </c>
      <c r="E8226">
        <v>9.1706728240000004</v>
      </c>
      <c r="F8226">
        <v>10.971997849999999</v>
      </c>
      <c r="G8226">
        <v>6.1902349159999996</v>
      </c>
      <c r="H8226">
        <v>10.58427322</v>
      </c>
      <c r="I8226">
        <v>10.576366999999999</v>
      </c>
      <c r="J8226">
        <v>15.70850064</v>
      </c>
      <c r="K8226">
        <v>7.6141502709999997</v>
      </c>
      <c r="L8226">
        <v>3.927862443</v>
      </c>
      <c r="M8226">
        <v>2.38652313</v>
      </c>
      <c r="N8226">
        <v>9.6809774490000002</v>
      </c>
      <c r="O8226">
        <v>1.8358658910000001</v>
      </c>
      <c r="P8226">
        <v>14.425031089999999</v>
      </c>
      <c r="Q8226">
        <v>10.25600305</v>
      </c>
    </row>
    <row r="8227" spans="1:17">
      <c r="A8227" t="s">
        <v>19364</v>
      </c>
      <c r="B8227" s="14" t="s">
        <v>8667</v>
      </c>
      <c r="C8227">
        <v>3.328201467</v>
      </c>
      <c r="D8227">
        <v>0.98307741699999995</v>
      </c>
      <c r="E8227">
        <v>0.61964045599999995</v>
      </c>
      <c r="F8227">
        <v>0.60404416900000002</v>
      </c>
      <c r="G8227">
        <v>0.47893174900000002</v>
      </c>
      <c r="H8227">
        <v>2.130355089</v>
      </c>
      <c r="I8227">
        <v>1.6178604569999999</v>
      </c>
      <c r="J8227">
        <v>1.3360716459999999</v>
      </c>
      <c r="K8227">
        <v>1.7614773429999999</v>
      </c>
      <c r="L8227">
        <v>1.577212193</v>
      </c>
      <c r="M8227">
        <v>3.194318736</v>
      </c>
      <c r="N8227">
        <v>0.68378976400000002</v>
      </c>
      <c r="O8227">
        <v>1.5357961389999999</v>
      </c>
      <c r="P8227">
        <v>0.41611309000000002</v>
      </c>
      <c r="Q8227">
        <v>0.38131882099999997</v>
      </c>
    </row>
    <row r="8228" spans="1:17">
      <c r="A8228" t="s">
        <v>19365</v>
      </c>
      <c r="B8228" s="14" t="s">
        <v>19366</v>
      </c>
      <c r="C8228">
        <v>0</v>
      </c>
      <c r="D8228">
        <v>2.8150043729999998</v>
      </c>
      <c r="E8228">
        <v>2.3657554840000001</v>
      </c>
      <c r="F8228">
        <v>2.1620715559999999</v>
      </c>
      <c r="G8228">
        <v>2.1942442309999999</v>
      </c>
      <c r="H8228">
        <v>14.640455660000001</v>
      </c>
      <c r="I8228">
        <v>0</v>
      </c>
      <c r="J8228">
        <v>1.6108588509999999</v>
      </c>
      <c r="K8228">
        <v>5.764482997</v>
      </c>
      <c r="L8228">
        <v>2.007238423</v>
      </c>
      <c r="M8228">
        <v>0</v>
      </c>
      <c r="N8228">
        <v>2.349606826</v>
      </c>
      <c r="O8228">
        <v>0</v>
      </c>
      <c r="P8228">
        <v>1.429828595</v>
      </c>
      <c r="Q8228">
        <v>2.1837835550000002</v>
      </c>
    </row>
    <row r="8229" spans="1:17">
      <c r="A8229" t="s">
        <v>19367</v>
      </c>
      <c r="B8229" s="14" t="s">
        <v>1840</v>
      </c>
      <c r="C8229">
        <v>3.8249096140000001</v>
      </c>
      <c r="D8229">
        <v>5.3921989459999997</v>
      </c>
      <c r="E8229">
        <v>3.095088466</v>
      </c>
      <c r="F8229">
        <v>2.855657801</v>
      </c>
      <c r="G8229">
        <v>2.7420354859999998</v>
      </c>
      <c r="H8229">
        <v>4.6295013699999998</v>
      </c>
      <c r="I8229">
        <v>3.7186270600000002</v>
      </c>
      <c r="J8229">
        <v>4.745997976</v>
      </c>
      <c r="K8229">
        <v>6.30970634</v>
      </c>
      <c r="L8229">
        <v>5.7856689880000003</v>
      </c>
      <c r="M8229">
        <v>3.114826849</v>
      </c>
      <c r="N8229">
        <v>2.9147522239999999</v>
      </c>
      <c r="O8229">
        <v>2.9523665650000002</v>
      </c>
      <c r="P8229">
        <v>2.156313683</v>
      </c>
      <c r="Q8229">
        <v>1.7529107399999999</v>
      </c>
    </row>
    <row r="8230" spans="1:17">
      <c r="A8230" t="s">
        <v>19368</v>
      </c>
      <c r="B8230" s="14" t="s">
        <v>19369</v>
      </c>
      <c r="C8230">
        <v>16.425115479999999</v>
      </c>
      <c r="D8230">
        <v>2.5990807419999999</v>
      </c>
      <c r="E8230">
        <v>1.9970663179999999</v>
      </c>
      <c r="F8230">
        <v>0.63879386900000001</v>
      </c>
      <c r="G8230">
        <v>2.025935724</v>
      </c>
      <c r="H8230">
        <v>0.45058220599999999</v>
      </c>
      <c r="I8230">
        <v>6.8437335819999996</v>
      </c>
      <c r="J8230">
        <v>1.189838924</v>
      </c>
      <c r="K8230">
        <v>3.7256246640000001</v>
      </c>
      <c r="L8230">
        <v>3.7065482240000001</v>
      </c>
      <c r="M8230">
        <v>0</v>
      </c>
      <c r="N8230">
        <v>0.72312710099999999</v>
      </c>
      <c r="O8230">
        <v>6.4965921890000002</v>
      </c>
      <c r="P8230">
        <v>3.69643188</v>
      </c>
      <c r="Q8230">
        <v>3.226043888</v>
      </c>
    </row>
    <row r="8231" spans="1:17">
      <c r="A8231" t="s">
        <v>19370</v>
      </c>
      <c r="B8231" s="14" t="s">
        <v>8534</v>
      </c>
      <c r="C8231">
        <v>9.2595141699999992</v>
      </c>
      <c r="D8231">
        <v>2.871809394</v>
      </c>
      <c r="E8231">
        <v>4.5807148939999998</v>
      </c>
      <c r="F8231">
        <v>3.0879811240000001</v>
      </c>
      <c r="G8231">
        <v>6.0759901909999998</v>
      </c>
      <c r="H8231">
        <v>5.867671412</v>
      </c>
      <c r="I8231">
        <v>14.17849738</v>
      </c>
      <c r="J8231">
        <v>6.3973850670000001</v>
      </c>
      <c r="K8231">
        <v>6.5108930709999999</v>
      </c>
      <c r="L8231">
        <v>11.40885516</v>
      </c>
      <c r="M8231">
        <v>0</v>
      </c>
      <c r="N8231">
        <v>3.081883393</v>
      </c>
      <c r="O8231">
        <v>4.6146197430000004</v>
      </c>
      <c r="P8231">
        <v>1.389220608</v>
      </c>
      <c r="Q8231">
        <v>6.683552809</v>
      </c>
    </row>
    <row r="8232" spans="1:17">
      <c r="A8232" t="e">
        <v>#N/A</v>
      </c>
      <c r="B8232" s="14" t="s">
        <v>19371</v>
      </c>
      <c r="C8232">
        <v>5871.4176770000004</v>
      </c>
      <c r="D8232">
        <v>1699.4823960000001</v>
      </c>
      <c r="E8232">
        <v>1142.5607130000001</v>
      </c>
      <c r="F8232">
        <v>1837.643319</v>
      </c>
      <c r="G8232">
        <v>1486.332148</v>
      </c>
      <c r="H8232">
        <v>2809.2037369999998</v>
      </c>
      <c r="I8232">
        <v>2346.805511</v>
      </c>
      <c r="J8232">
        <v>1171.1118939999999</v>
      </c>
      <c r="K8232">
        <v>3250.0405770000002</v>
      </c>
      <c r="L8232">
        <v>4759.336843</v>
      </c>
      <c r="M8232">
        <v>2145.523205</v>
      </c>
      <c r="N8232">
        <v>936.26724190000004</v>
      </c>
      <c r="O8232">
        <v>3189.0923680000001</v>
      </c>
      <c r="P8232">
        <v>2046.001831</v>
      </c>
      <c r="Q8232">
        <v>2525.7118390000001</v>
      </c>
    </row>
    <row r="8233" spans="1:17">
      <c r="A8233" t="s">
        <v>19372</v>
      </c>
      <c r="B8233" s="14" t="s">
        <v>1396</v>
      </c>
      <c r="C8233">
        <v>0.87866879099999995</v>
      </c>
      <c r="D8233">
        <v>7.3968731930000002</v>
      </c>
      <c r="E8233">
        <v>8.9506812720000006</v>
      </c>
      <c r="F8233">
        <v>8.8207919340000007</v>
      </c>
      <c r="G8233">
        <v>7.5485502990000004</v>
      </c>
      <c r="H8233">
        <v>14.257571410000001</v>
      </c>
      <c r="I8233">
        <v>15.376558859999999</v>
      </c>
      <c r="J8233">
        <v>18.462755900000001</v>
      </c>
      <c r="K8233">
        <v>15.246750909999999</v>
      </c>
      <c r="L8233">
        <v>9.4382913080000002</v>
      </c>
      <c r="M8233">
        <v>1.686645602</v>
      </c>
      <c r="N8233">
        <v>5.0637359880000004</v>
      </c>
      <c r="O8233">
        <v>1.4596598620000001</v>
      </c>
      <c r="P8233">
        <v>9.3597999529999996</v>
      </c>
      <c r="Q8233">
        <v>5.7382397679999997</v>
      </c>
    </row>
    <row r="8234" spans="1:17">
      <c r="A8234" t="s">
        <v>19373</v>
      </c>
      <c r="B8234" s="14" t="s">
        <v>872</v>
      </c>
      <c r="C8234">
        <v>24.270910189999999</v>
      </c>
      <c r="D8234">
        <v>7.3216262360000002</v>
      </c>
      <c r="E8234">
        <v>6.7339449460000003</v>
      </c>
      <c r="F8234">
        <v>5.6233944009999997</v>
      </c>
      <c r="G8234">
        <v>7.9873547360000003</v>
      </c>
      <c r="H8234">
        <v>13.79789282</v>
      </c>
      <c r="I8234">
        <v>13.12510249</v>
      </c>
      <c r="J8234">
        <v>7.5003636929999997</v>
      </c>
      <c r="K8234">
        <v>18.373131099999998</v>
      </c>
      <c r="L8234">
        <v>39.434812749999999</v>
      </c>
      <c r="M8234">
        <v>14.160833029999999</v>
      </c>
      <c r="N8234">
        <v>4.8561898860000001</v>
      </c>
      <c r="O8234">
        <v>19.44474838</v>
      </c>
      <c r="P8234">
        <v>5.8439582449999996</v>
      </c>
      <c r="Q8234">
        <v>14.19966442</v>
      </c>
    </row>
    <row r="8235" spans="1:17">
      <c r="A8235" t="s">
        <v>19374</v>
      </c>
      <c r="B8235" s="14" t="s">
        <v>2136</v>
      </c>
      <c r="C8235">
        <v>8.4526910060000002</v>
      </c>
      <c r="D8235">
        <v>13.68747862</v>
      </c>
      <c r="E8235">
        <v>30.467913320000001</v>
      </c>
      <c r="F8235">
        <v>0.19176268199999999</v>
      </c>
      <c r="G8235">
        <v>12.19826563</v>
      </c>
      <c r="H8235">
        <v>143.68741549999999</v>
      </c>
      <c r="I8235">
        <v>161.71488980000001</v>
      </c>
      <c r="J8235">
        <v>204.79377679999999</v>
      </c>
      <c r="K8235">
        <v>18.442412709999999</v>
      </c>
      <c r="L8235">
        <v>7.6298536539999997</v>
      </c>
      <c r="M8235">
        <v>8.8853016379999996</v>
      </c>
      <c r="N8235">
        <v>13.644971419999999</v>
      </c>
      <c r="O8235">
        <v>6.4636659910000001</v>
      </c>
      <c r="P8235">
        <v>31.311759729999999</v>
      </c>
      <c r="Q8235">
        <v>48.283752389999997</v>
      </c>
    </row>
    <row r="8236" spans="1:17">
      <c r="A8236" t="s">
        <v>19375</v>
      </c>
      <c r="B8236" s="14" t="s">
        <v>7226</v>
      </c>
      <c r="C8236">
        <v>0.73222399299999996</v>
      </c>
      <c r="D8236">
        <v>5.6774246000000002</v>
      </c>
      <c r="E8236">
        <v>5.8814311229999996</v>
      </c>
      <c r="F8236">
        <v>7.3257424540000002</v>
      </c>
      <c r="G8236">
        <v>3.3506965310000001</v>
      </c>
      <c r="H8236">
        <v>1.968500983</v>
      </c>
      <c r="I8236">
        <v>9.6103492849999999</v>
      </c>
      <c r="J8236">
        <v>12.90257954</v>
      </c>
      <c r="K8236">
        <v>6.4773778359999996</v>
      </c>
      <c r="L8236">
        <v>4.1639520479999996</v>
      </c>
      <c r="M8236">
        <v>1.4055380019999999</v>
      </c>
      <c r="N8236">
        <v>5.5060230890000001</v>
      </c>
      <c r="O8236">
        <v>0.40546107300000001</v>
      </c>
      <c r="P8236">
        <v>13.89688608</v>
      </c>
      <c r="Q8236">
        <v>6.2919295699999997</v>
      </c>
    </row>
    <row r="8237" spans="1:17">
      <c r="A8237" t="s">
        <v>19376</v>
      </c>
      <c r="B8237" s="14" t="s">
        <v>2674</v>
      </c>
      <c r="C8237">
        <v>11.70267314</v>
      </c>
      <c r="D8237">
        <v>1.152237306</v>
      </c>
      <c r="E8237">
        <v>0.96835079599999996</v>
      </c>
      <c r="F8237">
        <v>0.42478987800000001</v>
      </c>
      <c r="G8237">
        <v>1.122684784</v>
      </c>
      <c r="H8237">
        <v>0.19975432800000001</v>
      </c>
      <c r="I8237">
        <v>6.4472452379999998</v>
      </c>
      <c r="J8237">
        <v>2.3077480389999998</v>
      </c>
      <c r="K8237">
        <v>5.8987939989999996</v>
      </c>
      <c r="L8237">
        <v>5.2582568260000002</v>
      </c>
      <c r="M8237">
        <v>0.49919611699999999</v>
      </c>
      <c r="N8237">
        <v>2.1478878520000002</v>
      </c>
      <c r="O8237">
        <v>6.048212779</v>
      </c>
      <c r="P8237">
        <v>1.7167547359999999</v>
      </c>
      <c r="Q8237">
        <v>2.324051769</v>
      </c>
    </row>
    <row r="8238" spans="1:17">
      <c r="A8238" t="s">
        <v>19377</v>
      </c>
      <c r="B8238" s="14" t="s">
        <v>8560</v>
      </c>
      <c r="C8238">
        <v>31.499223430000001</v>
      </c>
      <c r="D8238">
        <v>5.2181611610000003</v>
      </c>
      <c r="E8238">
        <v>4.3149573290000003</v>
      </c>
      <c r="F8238">
        <v>4.8188729520000004</v>
      </c>
      <c r="G8238">
        <v>5.6559366559999997</v>
      </c>
      <c r="H8238">
        <v>11.669212330000001</v>
      </c>
      <c r="I8238">
        <v>7.7237411739999997</v>
      </c>
      <c r="J8238">
        <v>7.7389725770000002</v>
      </c>
      <c r="K8238">
        <v>5.4376408969999996</v>
      </c>
      <c r="L8238">
        <v>16.028100269999999</v>
      </c>
      <c r="M8238">
        <v>2.9429489580000001</v>
      </c>
      <c r="N8238">
        <v>2.3194734960000001</v>
      </c>
      <c r="O8238">
        <v>4.3219988269999998</v>
      </c>
      <c r="P8238">
        <v>2.6556946909999999</v>
      </c>
      <c r="Q8238">
        <v>3.736679927</v>
      </c>
    </row>
    <row r="8239" spans="1:17">
      <c r="A8239" t="s">
        <v>19378</v>
      </c>
      <c r="B8239" s="14" t="s">
        <v>19379</v>
      </c>
      <c r="C8239">
        <v>5.7093225619999997</v>
      </c>
      <c r="D8239">
        <v>1.4454927</v>
      </c>
      <c r="E8239">
        <v>0.92556595600000002</v>
      </c>
      <c r="F8239">
        <v>1.073207343</v>
      </c>
      <c r="G8239">
        <v>0.70420938899999996</v>
      </c>
      <c r="H8239">
        <v>0.104414046</v>
      </c>
      <c r="I8239">
        <v>1.189430985</v>
      </c>
      <c r="J8239">
        <v>2.033457437</v>
      </c>
      <c r="K8239">
        <v>2.0966931240000002</v>
      </c>
      <c r="L8239">
        <v>3.7792639170000002</v>
      </c>
      <c r="M8239">
        <v>2.6093595559999998</v>
      </c>
      <c r="N8239">
        <v>1.072456045</v>
      </c>
      <c r="O8239">
        <v>1.806557301</v>
      </c>
      <c r="P8239">
        <v>0.69342137299999995</v>
      </c>
      <c r="Q8239">
        <v>1.121363511</v>
      </c>
    </row>
    <row r="8240" spans="1:17">
      <c r="A8240" t="s">
        <v>19380</v>
      </c>
      <c r="B8240" s="14" t="s">
        <v>7239</v>
      </c>
      <c r="C8240">
        <v>0.96715300199999998</v>
      </c>
      <c r="D8240">
        <v>1.428378487</v>
      </c>
      <c r="E8240">
        <v>2.19505806</v>
      </c>
      <c r="F8240">
        <v>2.5452021130000002</v>
      </c>
      <c r="G8240">
        <v>1.447413251</v>
      </c>
      <c r="H8240">
        <v>0</v>
      </c>
      <c r="I8240">
        <v>7.5222301979999999</v>
      </c>
      <c r="J8240">
        <v>10.17632729</v>
      </c>
      <c r="K8240">
        <v>2.3399930979999999</v>
      </c>
      <c r="L8240">
        <v>1.0185050550000001</v>
      </c>
      <c r="M8240">
        <v>0</v>
      </c>
      <c r="N8240">
        <v>5.2855454110000002</v>
      </c>
      <c r="O8240">
        <v>1.4281345519999999</v>
      </c>
      <c r="P8240">
        <v>8.6094805339999994</v>
      </c>
      <c r="Q8240">
        <v>3.9891128180000002</v>
      </c>
    </row>
    <row r="8241" spans="1:17">
      <c r="A8241" t="s">
        <v>19381</v>
      </c>
      <c r="B8241" s="14" t="s">
        <v>4332</v>
      </c>
      <c r="C8241">
        <v>0.89485228999999999</v>
      </c>
      <c r="D8241">
        <v>5.3524731040000004</v>
      </c>
      <c r="E8241">
        <v>3.712855689</v>
      </c>
      <c r="F8241">
        <v>6.0294389879999999</v>
      </c>
      <c r="G8241">
        <v>3.4767954360000002</v>
      </c>
      <c r="H8241">
        <v>2.0620360089999998</v>
      </c>
      <c r="I8241">
        <v>8.4823740169999997</v>
      </c>
      <c r="J8241">
        <v>7.7706923449999996</v>
      </c>
      <c r="K8241">
        <v>3.856520315</v>
      </c>
      <c r="L8241">
        <v>1.696257822</v>
      </c>
      <c r="M8241">
        <v>6.8708423229999998</v>
      </c>
      <c r="N8241">
        <v>5.129423353</v>
      </c>
      <c r="O8241">
        <v>7.4327208579999997</v>
      </c>
      <c r="P8241">
        <v>9.3308063249999993</v>
      </c>
      <c r="Q8241">
        <v>6.7666532699999999</v>
      </c>
    </row>
    <row r="8242" spans="1:17">
      <c r="A8242" t="s">
        <v>19382</v>
      </c>
      <c r="B8242" s="14" t="s">
        <v>19383</v>
      </c>
      <c r="C8242">
        <v>0</v>
      </c>
      <c r="D8242">
        <v>0</v>
      </c>
      <c r="E8242">
        <v>0</v>
      </c>
      <c r="F8242">
        <v>0</v>
      </c>
      <c r="G8242">
        <v>0.69235861700000001</v>
      </c>
      <c r="H8242">
        <v>0</v>
      </c>
      <c r="I8242">
        <v>0</v>
      </c>
      <c r="J8242">
        <v>1.0165614110000001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</row>
    <row r="8243" spans="1:17">
      <c r="A8243" t="s">
        <v>19382</v>
      </c>
      <c r="B8243" s="14" t="s">
        <v>19384</v>
      </c>
      <c r="C8243">
        <v>0</v>
      </c>
      <c r="D8243">
        <v>0</v>
      </c>
      <c r="E8243">
        <v>0.217502272</v>
      </c>
      <c r="F8243">
        <v>0</v>
      </c>
      <c r="G8243">
        <v>0</v>
      </c>
      <c r="H8243">
        <v>0</v>
      </c>
      <c r="I8243">
        <v>0</v>
      </c>
      <c r="J8243">
        <v>0.25917283499999999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0.306728907</v>
      </c>
      <c r="Q8243">
        <v>0</v>
      </c>
    </row>
    <row r="8244" spans="1:17">
      <c r="A8244" t="s">
        <v>19382</v>
      </c>
      <c r="B8244" s="14" t="s">
        <v>2307</v>
      </c>
      <c r="C8244">
        <v>4.1017766609999997</v>
      </c>
      <c r="D8244">
        <v>1.404324981</v>
      </c>
      <c r="E8244">
        <v>1.2099607219999999</v>
      </c>
      <c r="F8244">
        <v>2.2079484699999998</v>
      </c>
      <c r="G8244">
        <v>2.4790501979999999</v>
      </c>
      <c r="H8244">
        <v>3.3654320580000001</v>
      </c>
      <c r="I8244">
        <v>2.9908506130000001</v>
      </c>
      <c r="J8244">
        <v>1.3235950830000001</v>
      </c>
      <c r="K8244">
        <v>2.0299308069999999</v>
      </c>
      <c r="L8244">
        <v>3.1807705930000001</v>
      </c>
      <c r="M8244">
        <v>2.863109465</v>
      </c>
      <c r="N8244">
        <v>1.172151487</v>
      </c>
      <c r="O8244">
        <v>4.9555946559999997</v>
      </c>
      <c r="P8244">
        <v>2.0140249290000001</v>
      </c>
      <c r="Q8244">
        <v>2.1788540209999998</v>
      </c>
    </row>
    <row r="8245" spans="1:17">
      <c r="A8245" t="e">
        <v>#N/A</v>
      </c>
      <c r="B8245" s="14" t="s">
        <v>19385</v>
      </c>
      <c r="C8245">
        <v>1.7406715779999999</v>
      </c>
      <c r="D8245">
        <v>0.43381916700000001</v>
      </c>
      <c r="E8245">
        <v>0.19676048500000001</v>
      </c>
      <c r="F8245">
        <v>0.16289580200000001</v>
      </c>
      <c r="G8245">
        <v>0.28179506399999998</v>
      </c>
      <c r="H8245">
        <v>0.16712848899999999</v>
      </c>
      <c r="I8245">
        <v>0.47596039699999998</v>
      </c>
      <c r="J8245">
        <v>0.24824879599999999</v>
      </c>
      <c r="K8245">
        <v>0.74030175499999995</v>
      </c>
      <c r="L8245">
        <v>1.374820838</v>
      </c>
      <c r="M8245">
        <v>2.5059750250000001</v>
      </c>
      <c r="N8245">
        <v>0.22798696399999999</v>
      </c>
      <c r="O8245">
        <v>2.0482406559999999</v>
      </c>
      <c r="P8245">
        <v>0.19586693099999999</v>
      </c>
      <c r="Q8245">
        <v>0.52350975600000005</v>
      </c>
    </row>
    <row r="8246" spans="1:17">
      <c r="A8246" t="s">
        <v>19386</v>
      </c>
      <c r="B8246" s="14" t="s">
        <v>3354</v>
      </c>
      <c r="C8246">
        <v>1.229090274</v>
      </c>
      <c r="D8246">
        <v>10.346816670000001</v>
      </c>
      <c r="E8246">
        <v>9.218600769</v>
      </c>
      <c r="F8246">
        <v>14.80632932</v>
      </c>
      <c r="G8246">
        <v>11.56712826</v>
      </c>
      <c r="H8246">
        <v>26.198136810000001</v>
      </c>
      <c r="I8246">
        <v>8.9620320719999995</v>
      </c>
      <c r="J8246">
        <v>12.153354719999999</v>
      </c>
      <c r="K8246">
        <v>10.87274137</v>
      </c>
      <c r="L8246">
        <v>4.6596606249999999</v>
      </c>
      <c r="M8246">
        <v>4.7185918630000003</v>
      </c>
      <c r="N8246">
        <v>5.9847376260000003</v>
      </c>
      <c r="O8246">
        <v>3.402976861</v>
      </c>
      <c r="P8246">
        <v>12.07836358</v>
      </c>
      <c r="Q8246">
        <v>10.56145321</v>
      </c>
    </row>
    <row r="8247" spans="1:17">
      <c r="A8247" t="s">
        <v>19387</v>
      </c>
      <c r="B8247" s="14" t="s">
        <v>19388</v>
      </c>
      <c r="C8247">
        <v>316.0981946</v>
      </c>
      <c r="D8247">
        <v>51.486988019999998</v>
      </c>
      <c r="E8247">
        <v>46.64513487</v>
      </c>
      <c r="F8247">
        <v>41.16984274</v>
      </c>
      <c r="G8247">
        <v>59.060935020000002</v>
      </c>
      <c r="H8247">
        <v>87.686870099999993</v>
      </c>
      <c r="I8247">
        <v>80.918858740000005</v>
      </c>
      <c r="J8247">
        <v>64.633937329999995</v>
      </c>
      <c r="K8247">
        <v>157.0155019</v>
      </c>
      <c r="L8247">
        <v>187.94648760000001</v>
      </c>
      <c r="M8247">
        <v>64.605213710000001</v>
      </c>
      <c r="N8247">
        <v>44.180198840000003</v>
      </c>
      <c r="O8247">
        <v>137.0065468</v>
      </c>
      <c r="P8247">
        <v>58.41091265</v>
      </c>
      <c r="Q8247">
        <v>83.479214979999995</v>
      </c>
    </row>
    <row r="8248" spans="1:17">
      <c r="A8248" t="e">
        <v>#N/A</v>
      </c>
      <c r="B8248" s="14" t="s">
        <v>19389</v>
      </c>
      <c r="C8248">
        <v>38.12070757</v>
      </c>
      <c r="D8248">
        <v>7.565324253</v>
      </c>
      <c r="E8248">
        <v>3.1261768889999999</v>
      </c>
      <c r="F8248">
        <v>2.270175134</v>
      </c>
      <c r="G8248">
        <v>4.3884884619999998</v>
      </c>
      <c r="H8248">
        <v>18.300569580000001</v>
      </c>
      <c r="I8248">
        <v>8.1071920889999998</v>
      </c>
      <c r="J8248">
        <v>5.6380059789999999</v>
      </c>
      <c r="K8248">
        <v>12.24952637</v>
      </c>
      <c r="L8248">
        <v>28.101337919999999</v>
      </c>
      <c r="M8248">
        <v>9.1468088430000005</v>
      </c>
      <c r="N8248">
        <v>4.0139116619999999</v>
      </c>
      <c r="O8248">
        <v>34.302006759999998</v>
      </c>
      <c r="P8248">
        <v>6.3150762949999999</v>
      </c>
      <c r="Q8248">
        <v>14.19459311</v>
      </c>
    </row>
    <row r="8249" spans="1:17">
      <c r="A8249" t="s">
        <v>19390</v>
      </c>
      <c r="B8249" s="14" t="s">
        <v>5952</v>
      </c>
      <c r="C8249">
        <v>2737.8444730000001</v>
      </c>
      <c r="D8249">
        <v>437.21180659999999</v>
      </c>
      <c r="E8249">
        <v>226.17433940000001</v>
      </c>
      <c r="F8249">
        <v>222.7978335</v>
      </c>
      <c r="G8249">
        <v>343.61768269999999</v>
      </c>
      <c r="H8249">
        <v>589.13722329999996</v>
      </c>
      <c r="I8249">
        <v>1309.4276789999999</v>
      </c>
      <c r="J8249">
        <v>320.1729373</v>
      </c>
      <c r="K8249">
        <v>1248.8798830000001</v>
      </c>
      <c r="L8249">
        <v>2321.3433169999998</v>
      </c>
      <c r="M8249">
        <v>1540.181546</v>
      </c>
      <c r="N8249">
        <v>247.16166680000001</v>
      </c>
      <c r="O8249">
        <v>1542.8369660000001</v>
      </c>
      <c r="P8249">
        <v>323.67579089999998</v>
      </c>
      <c r="Q8249">
        <v>907.78891220000003</v>
      </c>
    </row>
    <row r="8250" spans="1:17">
      <c r="A8250" t="s">
        <v>19391</v>
      </c>
      <c r="B8250" s="14" t="s">
        <v>4997</v>
      </c>
      <c r="C8250">
        <v>38.39308578</v>
      </c>
      <c r="D8250">
        <v>0.96952221900000002</v>
      </c>
      <c r="E8250">
        <v>0.52908789700000003</v>
      </c>
      <c r="F8250">
        <v>0.56863731699999998</v>
      </c>
      <c r="G8250">
        <v>0.79007589700000003</v>
      </c>
      <c r="H8250">
        <v>0.68759365500000003</v>
      </c>
      <c r="I8250">
        <v>1.450502301</v>
      </c>
      <c r="J8250">
        <v>0.151308996</v>
      </c>
      <c r="K8250">
        <v>1.173166699</v>
      </c>
      <c r="L8250">
        <v>8.9242825840000002</v>
      </c>
      <c r="M8250">
        <v>1.145554094</v>
      </c>
      <c r="N8250">
        <v>0.34331120900000001</v>
      </c>
      <c r="O8250">
        <v>2.6436999430000001</v>
      </c>
      <c r="P8250">
        <v>0.62675530899999998</v>
      </c>
      <c r="Q8250">
        <v>0.54699780799999997</v>
      </c>
    </row>
    <row r="8251" spans="1:17">
      <c r="A8251" t="s">
        <v>19392</v>
      </c>
      <c r="B8251" s="14" t="s">
        <v>19393</v>
      </c>
      <c r="C8251">
        <v>0</v>
      </c>
      <c r="D8251">
        <v>4.5290911940000003</v>
      </c>
      <c r="E8251">
        <v>4.1325431720000001</v>
      </c>
      <c r="F8251">
        <v>1.669718628</v>
      </c>
      <c r="G8251">
        <v>2.824274752</v>
      </c>
      <c r="H8251">
        <v>1.5703459049999999</v>
      </c>
      <c r="I8251">
        <v>0</v>
      </c>
      <c r="J8251">
        <v>0.77751850499999997</v>
      </c>
      <c r="K8251">
        <v>2.7823618429999999</v>
      </c>
      <c r="L8251">
        <v>0</v>
      </c>
      <c r="M8251">
        <v>0</v>
      </c>
      <c r="N8251">
        <v>1.512123205</v>
      </c>
      <c r="O8251">
        <v>0</v>
      </c>
      <c r="P8251">
        <v>0.61345781300000002</v>
      </c>
      <c r="Q8251">
        <v>0</v>
      </c>
    </row>
    <row r="8252" spans="1:17">
      <c r="A8252" t="s">
        <v>19394</v>
      </c>
      <c r="B8252" s="14" t="s">
        <v>4996</v>
      </c>
      <c r="C8252">
        <v>8.2236738670000005</v>
      </c>
      <c r="D8252">
        <v>3.8199433040000002</v>
      </c>
      <c r="E8252">
        <v>1.9120779489999999</v>
      </c>
      <c r="F8252">
        <v>1.904789555</v>
      </c>
      <c r="G8252">
        <v>1.901067549</v>
      </c>
      <c r="H8252">
        <v>3.3111677739999998</v>
      </c>
      <c r="I8252">
        <v>7.0602448259999999</v>
      </c>
      <c r="J8252">
        <v>3.0098510890000001</v>
      </c>
      <c r="K8252">
        <v>4.5429902530000001</v>
      </c>
      <c r="L8252">
        <v>5.1961913239999999</v>
      </c>
      <c r="M8252">
        <v>9.5478171639999996</v>
      </c>
      <c r="N8252">
        <v>1.8885148810000001</v>
      </c>
      <c r="O8252">
        <v>3.7458430379999998</v>
      </c>
      <c r="P8252">
        <v>1.373113056</v>
      </c>
      <c r="Q8252">
        <v>2.0059807190000001</v>
      </c>
    </row>
    <row r="8253" spans="1:17">
      <c r="A8253" t="s">
        <v>19395</v>
      </c>
      <c r="B8253" s="14" t="s">
        <v>4995</v>
      </c>
      <c r="C8253">
        <v>29.806724800000001</v>
      </c>
      <c r="D8253">
        <v>4.5935217799999997</v>
      </c>
      <c r="E8253">
        <v>5.3770383910000001</v>
      </c>
      <c r="F8253">
        <v>3.351663228</v>
      </c>
      <c r="G8253">
        <v>2.4616390560000001</v>
      </c>
      <c r="H8253">
        <v>7.797523022</v>
      </c>
      <c r="I8253">
        <v>2.519868432</v>
      </c>
      <c r="J8253">
        <v>4.7643341020000003</v>
      </c>
      <c r="K8253">
        <v>2.5475879350000001</v>
      </c>
      <c r="L8253">
        <v>7.6426232839999999</v>
      </c>
      <c r="M8253">
        <v>0.82920861199999996</v>
      </c>
      <c r="N8253">
        <v>6.7096512930000003</v>
      </c>
      <c r="O8253">
        <v>4.7841013610000003</v>
      </c>
      <c r="P8253">
        <v>6.6755247170000001</v>
      </c>
      <c r="Q8253">
        <v>6.2361183120000003</v>
      </c>
    </row>
    <row r="8254" spans="1:17">
      <c r="A8254" t="s">
        <v>19396</v>
      </c>
      <c r="B8254" s="14" t="s">
        <v>3758</v>
      </c>
      <c r="C8254">
        <v>0.71978097100000005</v>
      </c>
      <c r="D8254">
        <v>9.1288322639999997</v>
      </c>
      <c r="E8254">
        <v>7.9830441820000004</v>
      </c>
      <c r="F8254">
        <v>9.5526821700000006</v>
      </c>
      <c r="G8254">
        <v>5.3756593410000004</v>
      </c>
      <c r="H8254">
        <v>9.2605932339999999</v>
      </c>
      <c r="I8254">
        <v>9.184618489</v>
      </c>
      <c r="J8254">
        <v>13.84671808</v>
      </c>
      <c r="K8254">
        <v>6.9387295330000001</v>
      </c>
      <c r="L8254">
        <v>3.5246931780000001</v>
      </c>
      <c r="M8254">
        <v>2.072479564</v>
      </c>
      <c r="N8254">
        <v>8.5179646170000005</v>
      </c>
      <c r="O8254">
        <v>1.5942835390000001</v>
      </c>
      <c r="P8254">
        <v>12.634825230000001</v>
      </c>
      <c r="Q8254">
        <v>9.0301115200000002</v>
      </c>
    </row>
    <row r="8255" spans="1:17">
      <c r="A8255" t="s">
        <v>19397</v>
      </c>
      <c r="B8255" s="14" t="s">
        <v>5180</v>
      </c>
      <c r="C8255">
        <v>9.3637651510000008</v>
      </c>
      <c r="D8255">
        <v>10.87265176</v>
      </c>
      <c r="E8255">
        <v>11.129858260000001</v>
      </c>
      <c r="F8255">
        <v>11.71305224</v>
      </c>
      <c r="G8255">
        <v>7.9453429189999998</v>
      </c>
      <c r="H8255">
        <v>8.3084681279999995</v>
      </c>
      <c r="I8255">
        <v>23.072853169999998</v>
      </c>
      <c r="J8255">
        <v>28.93941302</v>
      </c>
      <c r="K8255">
        <v>18.895695830000001</v>
      </c>
      <c r="L8255">
        <v>11.32308461</v>
      </c>
      <c r="M8255">
        <v>3.4088967019999998</v>
      </c>
      <c r="N8255">
        <v>11.14486428</v>
      </c>
      <c r="O8255">
        <v>9.2973904170000008</v>
      </c>
      <c r="P8255">
        <v>29.09032298</v>
      </c>
      <c r="Q8255">
        <v>16.092384679999999</v>
      </c>
    </row>
    <row r="8256" spans="1:17">
      <c r="A8256" t="s">
        <v>19398</v>
      </c>
      <c r="B8256" s="14" t="s">
        <v>116</v>
      </c>
      <c r="C8256">
        <v>0.81777095399999999</v>
      </c>
      <c r="D8256">
        <v>4.9518063720000001</v>
      </c>
      <c r="E8256">
        <v>0.92800969499999997</v>
      </c>
      <c r="F8256">
        <v>0.519468017</v>
      </c>
      <c r="G8256">
        <v>0.65899744199999999</v>
      </c>
      <c r="H8256">
        <v>0.41875890799999999</v>
      </c>
      <c r="I8256">
        <v>1.192571396</v>
      </c>
      <c r="J8256">
        <v>1.3476987419999999</v>
      </c>
      <c r="K8256">
        <v>1.7312473690000001</v>
      </c>
      <c r="L8256">
        <v>1.8946210859999999</v>
      </c>
      <c r="M8256">
        <v>0.52324979100000002</v>
      </c>
      <c r="N8256">
        <v>0.77286297100000001</v>
      </c>
      <c r="O8256">
        <v>2.113214938</v>
      </c>
      <c r="P8256">
        <v>1.1042240640000001</v>
      </c>
      <c r="Q8256">
        <v>0.56216210300000002</v>
      </c>
    </row>
    <row r="8257" spans="1:17">
      <c r="A8257" t="s">
        <v>19399</v>
      </c>
      <c r="B8257" s="14" t="s">
        <v>2480</v>
      </c>
      <c r="C8257">
        <v>0.53948312499999995</v>
      </c>
      <c r="D8257">
        <v>0.298783939</v>
      </c>
      <c r="E8257">
        <v>0.20088060899999999</v>
      </c>
      <c r="F8257">
        <v>0.14686834900000001</v>
      </c>
      <c r="G8257">
        <v>9.3158638000000002E-2</v>
      </c>
      <c r="H8257">
        <v>0.207191295</v>
      </c>
      <c r="I8257">
        <v>0.39336940199999998</v>
      </c>
      <c r="J8257">
        <v>0.44453812199999998</v>
      </c>
      <c r="K8257">
        <v>0.122368189</v>
      </c>
      <c r="L8257">
        <v>1.874820996</v>
      </c>
      <c r="M8257">
        <v>0</v>
      </c>
      <c r="N8257">
        <v>1.1305532519999999</v>
      </c>
      <c r="O8257">
        <v>1.7923974789999999</v>
      </c>
      <c r="P8257">
        <v>0.20234891899999999</v>
      </c>
      <c r="Q8257">
        <v>0.37085808300000001</v>
      </c>
    </row>
    <row r="8258" spans="1:17">
      <c r="A8258" t="s">
        <v>19400</v>
      </c>
      <c r="B8258" s="14" t="s">
        <v>7433</v>
      </c>
      <c r="C8258">
        <v>3.5181299579999998</v>
      </c>
      <c r="D8258">
        <v>0.71943100000000004</v>
      </c>
      <c r="E8258">
        <v>0.43186886299999999</v>
      </c>
      <c r="F8258">
        <v>0.47888609799999998</v>
      </c>
      <c r="G8258">
        <v>0.56078325699999998</v>
      </c>
      <c r="H8258">
        <v>0.72754558000000003</v>
      </c>
      <c r="I8258">
        <v>0.78931658599999999</v>
      </c>
      <c r="J8258">
        <v>0.78906749099999995</v>
      </c>
      <c r="K8258">
        <v>0.61384566600000001</v>
      </c>
      <c r="L8258">
        <v>2.2229573619999998</v>
      </c>
      <c r="M8258">
        <v>1.0389560069999999</v>
      </c>
      <c r="N8258">
        <v>0.33360516299999998</v>
      </c>
      <c r="O8258">
        <v>0.29971172400000001</v>
      </c>
      <c r="P8258">
        <v>0.64963815599999997</v>
      </c>
      <c r="Q8258">
        <v>0.55810982099999995</v>
      </c>
    </row>
    <row r="8259" spans="1:17">
      <c r="A8259" t="s">
        <v>19401</v>
      </c>
      <c r="B8259" s="14" t="s">
        <v>1521</v>
      </c>
      <c r="C8259">
        <v>190.86797749999999</v>
      </c>
      <c r="D8259">
        <v>207.64350479999999</v>
      </c>
      <c r="E8259">
        <v>230.2835024</v>
      </c>
      <c r="F8259">
        <v>218.99601659999999</v>
      </c>
      <c r="G8259">
        <v>179.66317699999999</v>
      </c>
      <c r="H8259">
        <v>48.046446520000003</v>
      </c>
      <c r="I8259">
        <v>111.60016659999999</v>
      </c>
      <c r="J8259">
        <v>164.80840910000001</v>
      </c>
      <c r="K8259">
        <v>124.4903006</v>
      </c>
      <c r="L8259">
        <v>153.84469089999999</v>
      </c>
      <c r="M8259">
        <v>96.687584849999993</v>
      </c>
      <c r="N8259">
        <v>439.98790150000002</v>
      </c>
      <c r="O8259">
        <v>165.8613139</v>
      </c>
      <c r="P8259">
        <v>498.02849859999998</v>
      </c>
      <c r="Q8259">
        <v>157.71770119999999</v>
      </c>
    </row>
    <row r="8260" spans="1:17">
      <c r="A8260" t="s">
        <v>19402</v>
      </c>
      <c r="B8260" s="14" t="s">
        <v>19403</v>
      </c>
      <c r="C8260">
        <v>0</v>
      </c>
      <c r="D8260">
        <v>0.79554471400000004</v>
      </c>
      <c r="E8260">
        <v>1.146142408</v>
      </c>
      <c r="F8260">
        <v>0.48881617799999999</v>
      </c>
      <c r="G8260">
        <v>0</v>
      </c>
      <c r="H8260">
        <v>0</v>
      </c>
      <c r="I8260">
        <v>0</v>
      </c>
      <c r="J8260">
        <v>0.91048543800000004</v>
      </c>
      <c r="K8260">
        <v>0</v>
      </c>
      <c r="L8260">
        <v>4.5381042599999999</v>
      </c>
      <c r="M8260">
        <v>0</v>
      </c>
      <c r="N8260">
        <v>0</v>
      </c>
      <c r="O8260">
        <v>3.9770442620000002</v>
      </c>
      <c r="P8260">
        <v>1.6163279770000001</v>
      </c>
      <c r="Q8260">
        <v>0</v>
      </c>
    </row>
    <row r="8261" spans="1:17">
      <c r="A8261" t="s">
        <v>19402</v>
      </c>
      <c r="B8261" s="14" t="s">
        <v>1296</v>
      </c>
      <c r="C8261">
        <v>5.1231982929999997</v>
      </c>
      <c r="D8261">
        <v>1.1349599619999999</v>
      </c>
      <c r="E8261">
        <v>1.16118527</v>
      </c>
      <c r="F8261">
        <v>1.2734531499999999</v>
      </c>
      <c r="G8261">
        <v>0.88468045399999995</v>
      </c>
      <c r="H8261">
        <v>0.42773715299999998</v>
      </c>
      <c r="I8261">
        <v>0.64967481699999996</v>
      </c>
      <c r="J8261">
        <v>0.28237816999999998</v>
      </c>
      <c r="K8261">
        <v>2.1220386439999999</v>
      </c>
      <c r="L8261">
        <v>2.1111730990000002</v>
      </c>
      <c r="M8261">
        <v>1.7102986689999999</v>
      </c>
      <c r="N8261">
        <v>0.49425386300000002</v>
      </c>
      <c r="O8261">
        <v>2.466882902</v>
      </c>
      <c r="P8261">
        <v>2.3059263749999999</v>
      </c>
      <c r="Q8261">
        <v>1.684363799</v>
      </c>
    </row>
    <row r="8262" spans="1:17">
      <c r="A8262" t="s">
        <v>19404</v>
      </c>
      <c r="B8262" s="14" t="s">
        <v>19405</v>
      </c>
      <c r="C8262">
        <v>0.84452828599999996</v>
      </c>
      <c r="D8262">
        <v>0.56127387799999995</v>
      </c>
      <c r="E8262">
        <v>0.71878051499999995</v>
      </c>
      <c r="F8262">
        <v>2.0692218570000001</v>
      </c>
      <c r="G8262">
        <v>0.72917114000000005</v>
      </c>
      <c r="H8262">
        <v>1.9460728389999999</v>
      </c>
      <c r="I8262">
        <v>0</v>
      </c>
      <c r="J8262">
        <v>3.747140988</v>
      </c>
      <c r="K8262">
        <v>1.1493601069999999</v>
      </c>
      <c r="L8262">
        <v>1.600865</v>
      </c>
      <c r="M8262">
        <v>0</v>
      </c>
      <c r="N8262">
        <v>1.769812913</v>
      </c>
      <c r="O8262">
        <v>0.93529670799999998</v>
      </c>
      <c r="P8262">
        <v>1.1403540940000001</v>
      </c>
      <c r="Q8262">
        <v>2.9027797770000001</v>
      </c>
    </row>
    <row r="8263" spans="1:17">
      <c r="A8263" t="s">
        <v>19406</v>
      </c>
      <c r="B8263" s="14" t="s">
        <v>1294</v>
      </c>
      <c r="C8263">
        <v>3.0903947650000001</v>
      </c>
      <c r="D8263">
        <v>17.90837264</v>
      </c>
      <c r="E8263">
        <v>32.428141060000002</v>
      </c>
      <c r="F8263">
        <v>19.239797060000001</v>
      </c>
      <c r="G8263">
        <v>38.22643085</v>
      </c>
      <c r="H8263">
        <v>12.368561400000001</v>
      </c>
      <c r="I8263">
        <v>13.99474784</v>
      </c>
      <c r="J8263">
        <v>15.052235619999999</v>
      </c>
      <c r="K8263">
        <v>16.97105569</v>
      </c>
      <c r="L8263">
        <v>8.3246241009999995</v>
      </c>
      <c r="M8263">
        <v>4.0588438870000001</v>
      </c>
      <c r="N8263">
        <v>54.777888959999999</v>
      </c>
      <c r="O8263">
        <v>5.043750502</v>
      </c>
      <c r="P8263">
        <v>69.621783859999994</v>
      </c>
      <c r="Q8263">
        <v>17.666370310000001</v>
      </c>
    </row>
    <row r="8264" spans="1:17">
      <c r="A8264" t="s">
        <v>19407</v>
      </c>
      <c r="B8264" s="14" t="s">
        <v>5513</v>
      </c>
      <c r="C8264">
        <v>116.3998927</v>
      </c>
      <c r="D8264">
        <v>27.811848009999999</v>
      </c>
      <c r="E8264">
        <v>46.521293239999999</v>
      </c>
      <c r="F8264">
        <v>4.0066034449999997</v>
      </c>
      <c r="G8264">
        <v>33.230596689999999</v>
      </c>
      <c r="H8264">
        <v>8.1357823729999996</v>
      </c>
      <c r="I8264">
        <v>29.26693843</v>
      </c>
      <c r="J8264">
        <v>49.723959700000002</v>
      </c>
      <c r="K8264">
        <v>57.356917080000002</v>
      </c>
      <c r="L8264">
        <v>36.633185040000001</v>
      </c>
      <c r="M8264">
        <v>20.973784139999999</v>
      </c>
      <c r="N8264">
        <v>12.397178569999999</v>
      </c>
      <c r="O8264">
        <v>29.634563069999999</v>
      </c>
      <c r="P8264">
        <v>17.664405110000001</v>
      </c>
      <c r="Q8264">
        <v>33.876944680000001</v>
      </c>
    </row>
    <row r="8265" spans="1:17">
      <c r="A8265" t="s">
        <v>19408</v>
      </c>
      <c r="B8265" s="14" t="s">
        <v>6134</v>
      </c>
      <c r="C8265">
        <v>12.22872791</v>
      </c>
      <c r="D8265">
        <v>13.771119479999999</v>
      </c>
      <c r="E8265">
        <v>11.05840053</v>
      </c>
      <c r="F8265">
        <v>17.408610700000001</v>
      </c>
      <c r="G8265">
        <v>12.054130089999999</v>
      </c>
      <c r="H8265">
        <v>10.07792008</v>
      </c>
      <c r="I8265">
        <v>11.517399879999999</v>
      </c>
      <c r="J8265">
        <v>13.144747349999999</v>
      </c>
      <c r="K8265">
        <v>23.692700779999999</v>
      </c>
      <c r="L8265">
        <v>14.165828230000001</v>
      </c>
      <c r="M8265">
        <v>7.8245372790000003</v>
      </c>
      <c r="N8265">
        <v>7.097619634</v>
      </c>
      <c r="O8265">
        <v>6.2072313279999998</v>
      </c>
      <c r="P8265">
        <v>11.772637659999999</v>
      </c>
      <c r="Q8265">
        <v>9.2820904970000004</v>
      </c>
    </row>
    <row r="8266" spans="1:17">
      <c r="A8266" t="s">
        <v>19409</v>
      </c>
      <c r="B8266" s="14" t="s">
        <v>1837</v>
      </c>
      <c r="C8266">
        <v>1.3692782889999999</v>
      </c>
      <c r="D8266">
        <v>2.3053915119999999</v>
      </c>
      <c r="E8266">
        <v>1.1945317099999999</v>
      </c>
      <c r="F8266">
        <v>1.341975449</v>
      </c>
      <c r="G8266">
        <v>1.4659821369999999</v>
      </c>
      <c r="H8266">
        <v>0.73622981099999996</v>
      </c>
      <c r="I8266">
        <v>1.9968453420000001</v>
      </c>
      <c r="J8266">
        <v>0.243017499</v>
      </c>
      <c r="K8266">
        <v>3.4785673259999998</v>
      </c>
      <c r="L8266">
        <v>1.557340156</v>
      </c>
      <c r="M8266">
        <v>0.52567866900000004</v>
      </c>
      <c r="N8266">
        <v>0.27006975</v>
      </c>
      <c r="O8266">
        <v>0.909867553</v>
      </c>
      <c r="P8266">
        <v>1.3147849149999999</v>
      </c>
      <c r="Q8266">
        <v>2.4473436400000002</v>
      </c>
    </row>
    <row r="8267" spans="1:17">
      <c r="A8267" t="s">
        <v>19410</v>
      </c>
      <c r="B8267" s="14" t="s">
        <v>19411</v>
      </c>
      <c r="C8267">
        <v>0</v>
      </c>
      <c r="D8267">
        <v>5.503016068</v>
      </c>
      <c r="E8267">
        <v>12.552988279999999</v>
      </c>
      <c r="F8267">
        <v>15.21578178</v>
      </c>
      <c r="G8267">
        <v>11.259937499999999</v>
      </c>
      <c r="H8267">
        <v>2.3850366369999998</v>
      </c>
      <c r="I8267">
        <v>27.169107749999998</v>
      </c>
      <c r="J8267">
        <v>114.54659839999999</v>
      </c>
      <c r="K8267">
        <v>42.25842798</v>
      </c>
      <c r="L8267">
        <v>39.239247370000001</v>
      </c>
      <c r="M8267">
        <v>0</v>
      </c>
      <c r="N8267">
        <v>61.625652729999999</v>
      </c>
      <c r="O8267">
        <v>13.75519068</v>
      </c>
      <c r="P8267">
        <v>11.646473520000001</v>
      </c>
      <c r="Q8267">
        <v>6.4035758390000002</v>
      </c>
    </row>
    <row r="8268" spans="1:17">
      <c r="A8268" t="s">
        <v>19412</v>
      </c>
      <c r="B8268" s="14" t="s">
        <v>8061</v>
      </c>
      <c r="C8268">
        <v>35.375339349999997</v>
      </c>
      <c r="D8268">
        <v>9.1719844259999999</v>
      </c>
      <c r="E8268">
        <v>7.777914376</v>
      </c>
      <c r="F8268">
        <v>10.30825233</v>
      </c>
      <c r="G8268">
        <v>6.2444069640000004</v>
      </c>
      <c r="H8268">
        <v>6.3401719480000001</v>
      </c>
      <c r="I8268">
        <v>12.99267188</v>
      </c>
      <c r="J8268">
        <v>22.256631649999999</v>
      </c>
      <c r="K8268">
        <v>11.174172309999999</v>
      </c>
      <c r="L8268">
        <v>4.801579222</v>
      </c>
      <c r="M8268">
        <v>4.0239768180000004</v>
      </c>
      <c r="N8268">
        <v>12.46861998</v>
      </c>
      <c r="O8268">
        <v>10.4473117</v>
      </c>
      <c r="P8268">
        <v>25.396997760000001</v>
      </c>
      <c r="Q8268">
        <v>14.59088886</v>
      </c>
    </row>
    <row r="8269" spans="1:17">
      <c r="A8269" t="s">
        <v>19413</v>
      </c>
      <c r="B8269" s="14" t="s">
        <v>5332</v>
      </c>
      <c r="C8269">
        <v>51.824808910000002</v>
      </c>
      <c r="D8269">
        <v>7.3595707819999996</v>
      </c>
      <c r="E8269">
        <v>7.2885423559999998</v>
      </c>
      <c r="F8269">
        <v>31.352743050000001</v>
      </c>
      <c r="G8269">
        <v>5.7111540940000003</v>
      </c>
      <c r="H8269">
        <v>8.5058063829999995</v>
      </c>
      <c r="I8269">
        <v>9.0434177039999994</v>
      </c>
      <c r="J8269">
        <v>5.4655168019999998</v>
      </c>
      <c r="K8269">
        <v>14.40090273</v>
      </c>
      <c r="L8269">
        <v>29.387348379999999</v>
      </c>
      <c r="M8269">
        <v>11.90360536</v>
      </c>
      <c r="N8269">
        <v>21.16774259</v>
      </c>
      <c r="O8269">
        <v>46.439136789999999</v>
      </c>
      <c r="P8269">
        <v>38.455931040000003</v>
      </c>
      <c r="Q8269">
        <v>27.912142329999998</v>
      </c>
    </row>
    <row r="8270" spans="1:17">
      <c r="A8270" t="s">
        <v>19414</v>
      </c>
      <c r="B8270" s="14" t="s">
        <v>5647</v>
      </c>
      <c r="C8270">
        <v>4.583706566</v>
      </c>
      <c r="D8270">
        <v>1.640333391</v>
      </c>
      <c r="E8270">
        <v>1.3129059249999999</v>
      </c>
      <c r="F8270">
        <v>1.3798492959999999</v>
      </c>
      <c r="G8270">
        <v>1.111172772</v>
      </c>
      <c r="H8270">
        <v>0.84634437799999995</v>
      </c>
      <c r="I8270">
        <v>3.0851580200000002</v>
      </c>
      <c r="J8270">
        <v>2.73777238</v>
      </c>
      <c r="K8270">
        <v>2.9991306949999998</v>
      </c>
      <c r="L8270">
        <v>2.8962501039999999</v>
      </c>
      <c r="M8270">
        <v>5.076137245</v>
      </c>
      <c r="N8270">
        <v>1.3474088239999999</v>
      </c>
      <c r="O8270">
        <v>4.0025109270000003</v>
      </c>
      <c r="P8270">
        <v>1.5076527770000001</v>
      </c>
      <c r="Q8270">
        <v>1.939069283</v>
      </c>
    </row>
    <row r="8271" spans="1:17">
      <c r="A8271" t="s">
        <v>19415</v>
      </c>
      <c r="B8271" s="14" t="s">
        <v>5675</v>
      </c>
      <c r="C8271">
        <v>1.0268735980000001</v>
      </c>
      <c r="D8271">
        <v>0.83411857700000003</v>
      </c>
      <c r="E8271">
        <v>1.3473783530000001</v>
      </c>
      <c r="F8271">
        <v>0.955146406</v>
      </c>
      <c r="G8271">
        <v>0.88660925199999996</v>
      </c>
      <c r="H8271">
        <v>0.85448162999999999</v>
      </c>
      <c r="I8271">
        <v>3.4941897110000002</v>
      </c>
      <c r="J8271">
        <v>2.885593611</v>
      </c>
      <c r="K8271">
        <v>1.0093220329999999</v>
      </c>
      <c r="L8271">
        <v>1.405815555</v>
      </c>
      <c r="M8271">
        <v>0.98556580999999999</v>
      </c>
      <c r="N8271">
        <v>0.99158017099999995</v>
      </c>
      <c r="O8271">
        <v>1.326780203</v>
      </c>
      <c r="P8271">
        <v>1.206831429</v>
      </c>
      <c r="Q8271">
        <v>1.7647649949999999</v>
      </c>
    </row>
    <row r="8272" spans="1:17">
      <c r="A8272" t="s">
        <v>19416</v>
      </c>
      <c r="B8272" s="14" t="s">
        <v>5696</v>
      </c>
      <c r="C8272">
        <v>411.9016714</v>
      </c>
      <c r="D8272">
        <v>2.4238284409999999</v>
      </c>
      <c r="E8272">
        <v>1.8030655900000001</v>
      </c>
      <c r="F8272">
        <v>0.81765615199999997</v>
      </c>
      <c r="G8272">
        <v>1.4447815909999999</v>
      </c>
      <c r="H8272">
        <v>3.707647863</v>
      </c>
      <c r="I8272">
        <v>2.189994746</v>
      </c>
      <c r="J8272">
        <v>1.903742279</v>
      </c>
      <c r="K8272">
        <v>16.155525069999999</v>
      </c>
      <c r="L8272">
        <v>101.12310770000001</v>
      </c>
      <c r="M8272">
        <v>7.8242832350000002</v>
      </c>
      <c r="N8272">
        <v>1.084277436</v>
      </c>
      <c r="O8272">
        <v>317.419782</v>
      </c>
      <c r="P8272">
        <v>1.609330886</v>
      </c>
      <c r="Q8272">
        <v>1.769715505</v>
      </c>
    </row>
    <row r="8273" spans="1:17">
      <c r="A8273" t="s">
        <v>19417</v>
      </c>
      <c r="B8273" s="14" t="s">
        <v>19418</v>
      </c>
      <c r="C8273">
        <v>4.8371810479999997</v>
      </c>
      <c r="D8273">
        <v>19.958504649999998</v>
      </c>
      <c r="E8273">
        <v>17.88295402</v>
      </c>
      <c r="F8273">
        <v>19.506127280000001</v>
      </c>
      <c r="G8273">
        <v>15.45287665</v>
      </c>
      <c r="H8273">
        <v>13.468647600000001</v>
      </c>
      <c r="I8273">
        <v>7.9359253250000004</v>
      </c>
      <c r="J8273">
        <v>29.894049689999999</v>
      </c>
      <c r="K8273">
        <v>9.0518418950000008</v>
      </c>
      <c r="L8273">
        <v>9.169229692</v>
      </c>
      <c r="M8273">
        <v>16.249089399999999</v>
      </c>
      <c r="N8273">
        <v>6.3355674549999996</v>
      </c>
      <c r="O8273">
        <v>10.7141456</v>
      </c>
      <c r="P8273">
        <v>13.153864820000001</v>
      </c>
      <c r="Q8273">
        <v>23.276638770000002</v>
      </c>
    </row>
    <row r="8274" spans="1:17">
      <c r="A8274" t="s">
        <v>19419</v>
      </c>
      <c r="B8274" s="14" t="s">
        <v>19420</v>
      </c>
      <c r="C8274">
        <v>1.9895528730000001</v>
      </c>
      <c r="D8274">
        <v>2.2037628869999999</v>
      </c>
      <c r="E8274">
        <v>2.1922372860000001</v>
      </c>
      <c r="F8274">
        <v>2.0311270989999999</v>
      </c>
      <c r="G8274">
        <v>1.7177927129999999</v>
      </c>
      <c r="H8274">
        <v>1.69193153</v>
      </c>
      <c r="I8274">
        <v>1.6579450929999999</v>
      </c>
      <c r="J8274">
        <v>9.5481912280000003</v>
      </c>
      <c r="K8274">
        <v>2.4498060910000001</v>
      </c>
      <c r="L8274">
        <v>2.0652590790000001</v>
      </c>
      <c r="M8274">
        <v>1.36394259</v>
      </c>
      <c r="N8274">
        <v>2.049639816</v>
      </c>
      <c r="O8274">
        <v>1.1016932660000001</v>
      </c>
      <c r="P8274">
        <v>3.7525210210000002</v>
      </c>
      <c r="Q8274">
        <v>2.0515241249999998</v>
      </c>
    </row>
    <row r="8275" spans="1:17">
      <c r="A8275" t="s">
        <v>19421</v>
      </c>
      <c r="B8275" s="14" t="s">
        <v>2197</v>
      </c>
      <c r="C8275">
        <v>1.6442242810000001</v>
      </c>
      <c r="D8275">
        <v>2.1855043900000002</v>
      </c>
      <c r="E8275">
        <v>1.953334938</v>
      </c>
      <c r="F8275">
        <v>1.9769970830000001</v>
      </c>
      <c r="G8275">
        <v>1.987487309</v>
      </c>
      <c r="H8275">
        <v>0.94720930800000003</v>
      </c>
      <c r="I8275">
        <v>4.7956089329999996</v>
      </c>
      <c r="J8275">
        <v>3.8908601310000002</v>
      </c>
      <c r="K8275">
        <v>3.2322416270000001</v>
      </c>
      <c r="L8275">
        <v>4.1556628260000004</v>
      </c>
      <c r="M8275">
        <v>1.052054987</v>
      </c>
      <c r="N8275">
        <v>2.5335840030000001</v>
      </c>
      <c r="O8275">
        <v>4.2488661319999999</v>
      </c>
      <c r="P8275">
        <v>3.5358291739999999</v>
      </c>
      <c r="Q8275">
        <v>3.7676424970000002</v>
      </c>
    </row>
    <row r="8276" spans="1:17">
      <c r="A8276" t="s">
        <v>19422</v>
      </c>
      <c r="B8276" s="14" t="s">
        <v>5732</v>
      </c>
      <c r="C8276">
        <v>2.1366003870000001</v>
      </c>
      <c r="D8276">
        <v>3.1780629560000002</v>
      </c>
      <c r="E8276">
        <v>3.6694064050000001</v>
      </c>
      <c r="F8276">
        <v>2.8667822410000001</v>
      </c>
      <c r="G8276">
        <v>1.6866326679999999</v>
      </c>
      <c r="H8276">
        <v>1.6411449440000001</v>
      </c>
      <c r="I8276">
        <v>9.7926594340000008</v>
      </c>
      <c r="J8276">
        <v>5.7653983640000002</v>
      </c>
      <c r="K8276">
        <v>5.4002085729999996</v>
      </c>
      <c r="L8276">
        <v>3.2786377789999999</v>
      </c>
      <c r="M8276">
        <v>0.58590054199999997</v>
      </c>
      <c r="N8276">
        <v>3.3110990509999998</v>
      </c>
      <c r="O8276">
        <v>1.6901703260000001</v>
      </c>
      <c r="P8276">
        <v>3.663517465</v>
      </c>
      <c r="Q8276">
        <v>3.1473598909999998</v>
      </c>
    </row>
    <row r="8277" spans="1:17">
      <c r="A8277" t="s">
        <v>19423</v>
      </c>
      <c r="B8277" s="14" t="s">
        <v>19424</v>
      </c>
      <c r="C8277">
        <v>0.68335520999999999</v>
      </c>
      <c r="D8277">
        <v>4.9957399730000001</v>
      </c>
      <c r="E8277">
        <v>4.1924072829999997</v>
      </c>
      <c r="F8277">
        <v>4.9299524620000001</v>
      </c>
      <c r="G8277">
        <v>3.0287347969999998</v>
      </c>
      <c r="H8277">
        <v>0.69985631000000004</v>
      </c>
      <c r="I8277">
        <v>2.3252839970000001</v>
      </c>
      <c r="J8277">
        <v>11.579436279999999</v>
      </c>
      <c r="K8277">
        <v>10.023459819999999</v>
      </c>
      <c r="L8277">
        <v>3.3103380499999999</v>
      </c>
      <c r="M8277">
        <v>1.311732101</v>
      </c>
      <c r="N8277">
        <v>5.0543114300000003</v>
      </c>
      <c r="O8277">
        <v>0.504534021</v>
      </c>
      <c r="P8277">
        <v>8.7487949339999993</v>
      </c>
      <c r="Q8277">
        <v>6.4200586590000004</v>
      </c>
    </row>
    <row r="8278" spans="1:17">
      <c r="A8278" t="s">
        <v>19425</v>
      </c>
      <c r="B8278" s="14" t="s">
        <v>8903</v>
      </c>
      <c r="C8278">
        <v>39.513568229999997</v>
      </c>
      <c r="D8278">
        <v>5.099171879</v>
      </c>
      <c r="E8278">
        <v>22.957450699999999</v>
      </c>
      <c r="F8278">
        <v>4.0730897500000003</v>
      </c>
      <c r="G8278">
        <v>14.30895913</v>
      </c>
      <c r="H8278">
        <v>6.6300252080000002</v>
      </c>
      <c r="I8278">
        <v>21.259122250000001</v>
      </c>
      <c r="J8278">
        <v>17.726555189999999</v>
      </c>
      <c r="K8278">
        <v>12.878385140000001</v>
      </c>
      <c r="L8278">
        <v>19.755402780000001</v>
      </c>
      <c r="M8278">
        <v>9.2048703330000006</v>
      </c>
      <c r="N8278">
        <v>4.4925908510000001</v>
      </c>
      <c r="O8278">
        <v>15.08247394</v>
      </c>
      <c r="P8278">
        <v>4.3454923860000001</v>
      </c>
      <c r="Q8278">
        <v>21.624832980000001</v>
      </c>
    </row>
    <row r="8279" spans="1:17">
      <c r="A8279" t="s">
        <v>19426</v>
      </c>
      <c r="B8279" s="14" t="s">
        <v>6522</v>
      </c>
      <c r="C8279">
        <v>189.1934335</v>
      </c>
      <c r="D8279">
        <v>19.040769740000002</v>
      </c>
      <c r="E8279">
        <v>16.153824539999999</v>
      </c>
      <c r="F8279">
        <v>15.230472239999999</v>
      </c>
      <c r="G8279">
        <v>18.36576908</v>
      </c>
      <c r="H8279">
        <v>34.802758230000002</v>
      </c>
      <c r="I8279">
        <v>35.812100020000003</v>
      </c>
      <c r="J8279">
        <v>16.771347649999999</v>
      </c>
      <c r="K8279">
        <v>42.36460494</v>
      </c>
      <c r="L8279">
        <v>76.490241409999996</v>
      </c>
      <c r="M8279">
        <v>46.474573130000003</v>
      </c>
      <c r="N8279">
        <v>11.916940820000001</v>
      </c>
      <c r="O8279">
        <v>91.165579100000002</v>
      </c>
      <c r="P8279">
        <v>11.182760500000001</v>
      </c>
      <c r="Q8279">
        <v>41.965589340000001</v>
      </c>
    </row>
    <row r="8280" spans="1:17">
      <c r="A8280" t="s">
        <v>19427</v>
      </c>
      <c r="B8280" s="14" t="s">
        <v>7016</v>
      </c>
      <c r="C8280">
        <v>3.337166319</v>
      </c>
      <c r="D8280">
        <v>156.36069739999999</v>
      </c>
      <c r="E8280">
        <v>15.48835877</v>
      </c>
      <c r="F8280">
        <v>13.514039179999999</v>
      </c>
      <c r="G8280">
        <v>30.326006759999999</v>
      </c>
      <c r="H8280">
        <v>76.578949069999993</v>
      </c>
      <c r="I8280">
        <v>77.258147989999998</v>
      </c>
      <c r="J8280">
        <v>79.111068020000005</v>
      </c>
      <c r="K8280">
        <v>242.4139782</v>
      </c>
      <c r="L8280">
        <v>663.94986500000005</v>
      </c>
      <c r="M8280">
        <v>13.61242259</v>
      </c>
      <c r="N8280">
        <v>24.065669920000001</v>
      </c>
      <c r="O8280">
        <v>13.859396670000001</v>
      </c>
      <c r="P8280">
        <v>64.963323439999996</v>
      </c>
      <c r="Q8280">
        <v>31.543540239999999</v>
      </c>
    </row>
    <row r="8281" spans="1:17">
      <c r="A8281" t="s">
        <v>19428</v>
      </c>
      <c r="B8281" s="14" t="s">
        <v>538</v>
      </c>
      <c r="C8281">
        <v>18.920957779999998</v>
      </c>
      <c r="D8281">
        <v>327.39941970000001</v>
      </c>
      <c r="E8281">
        <v>297.02978619999999</v>
      </c>
      <c r="F8281">
        <v>336.3762926</v>
      </c>
      <c r="G8281">
        <v>447.25130539999998</v>
      </c>
      <c r="H8281">
        <v>350.47289979999999</v>
      </c>
      <c r="I8281">
        <v>159.9864413</v>
      </c>
      <c r="J8281">
        <v>108.16298690000001</v>
      </c>
      <c r="K8281">
        <v>213.7812271</v>
      </c>
      <c r="L8281">
        <v>563.08024560000001</v>
      </c>
      <c r="M8281">
        <v>9.7193451680000003</v>
      </c>
      <c r="N8281">
        <v>30.934720980000002</v>
      </c>
      <c r="O8281">
        <v>4.8205300959999997</v>
      </c>
      <c r="P8281">
        <v>14.700159340000001</v>
      </c>
      <c r="Q8281">
        <v>59.416386729999999</v>
      </c>
    </row>
    <row r="8282" spans="1:17">
      <c r="A8282" t="e">
        <v>#N/A</v>
      </c>
      <c r="B8282" s="14" t="s">
        <v>19429</v>
      </c>
      <c r="C8282">
        <v>20.357889610000001</v>
      </c>
      <c r="D8282">
        <v>0</v>
      </c>
      <c r="E8282">
        <v>0</v>
      </c>
      <c r="F8282">
        <v>0.39587225700000001</v>
      </c>
      <c r="G8282">
        <v>0</v>
      </c>
      <c r="H8282">
        <v>0</v>
      </c>
      <c r="I8282">
        <v>4.2411870079999998</v>
      </c>
      <c r="J8282">
        <v>0</v>
      </c>
      <c r="K8282">
        <v>10.55468718</v>
      </c>
      <c r="L8282">
        <v>9.1880632030000005</v>
      </c>
      <c r="M8282">
        <v>11.16511878</v>
      </c>
      <c r="N8282">
        <v>0</v>
      </c>
      <c r="O8282">
        <v>3.2208457049999999</v>
      </c>
      <c r="P8282">
        <v>0</v>
      </c>
      <c r="Q8282">
        <v>0</v>
      </c>
    </row>
    <row r="8283" spans="1:17">
      <c r="A8283" t="s">
        <v>19430</v>
      </c>
      <c r="B8283" s="14" t="s">
        <v>19431</v>
      </c>
      <c r="C8283">
        <v>1525.3690220000001</v>
      </c>
      <c r="D8283">
        <v>287.31012720000001</v>
      </c>
      <c r="E8283">
        <v>212.1989189</v>
      </c>
      <c r="F8283">
        <v>92.095047989999998</v>
      </c>
      <c r="G8283">
        <v>313.77692500000001</v>
      </c>
      <c r="H8283">
        <v>284.13905620000003</v>
      </c>
      <c r="I8283">
        <v>2265.4796710000001</v>
      </c>
      <c r="J8283">
        <v>167.75209889999999</v>
      </c>
      <c r="K8283">
        <v>1209.376268</v>
      </c>
      <c r="L8283">
        <v>961.59532620000004</v>
      </c>
      <c r="M8283">
        <v>3089.9347429999998</v>
      </c>
      <c r="N8283">
        <v>205.14900449999999</v>
      </c>
      <c r="O8283">
        <v>1905.3426730000001</v>
      </c>
      <c r="P8283">
        <v>143.69270349999999</v>
      </c>
      <c r="Q8283">
        <v>618.52184439999996</v>
      </c>
    </row>
    <row r="8284" spans="1:17">
      <c r="A8284" t="s">
        <v>19432</v>
      </c>
      <c r="B8284" s="14" t="s">
        <v>19433</v>
      </c>
      <c r="C8284">
        <v>9.8762683469999999</v>
      </c>
      <c r="D8284">
        <v>22.757112039999999</v>
      </c>
      <c r="E8284">
        <v>2.5619288899999999</v>
      </c>
      <c r="F8284">
        <v>0.95432446900000001</v>
      </c>
      <c r="G8284">
        <v>3.600387456</v>
      </c>
      <c r="H8284">
        <v>7.1177887000000002</v>
      </c>
      <c r="I8284">
        <v>24.093498440000001</v>
      </c>
      <c r="J8284">
        <v>13.15392048</v>
      </c>
      <c r="K8284">
        <v>51.247649440000004</v>
      </c>
      <c r="L8284">
        <v>101.6953391</v>
      </c>
      <c r="M8284">
        <v>313.97652360000001</v>
      </c>
      <c r="N8284">
        <v>7.0192220470000004</v>
      </c>
      <c r="O8284">
        <v>108.4322859</v>
      </c>
      <c r="P8284">
        <v>10.82960424</v>
      </c>
      <c r="Q8284">
        <v>8.5913539629999995</v>
      </c>
    </row>
    <row r="8285" spans="1:17">
      <c r="A8285" t="s">
        <v>19434</v>
      </c>
      <c r="B8285" s="14" t="s">
        <v>1961</v>
      </c>
      <c r="C8285">
        <v>13.276330209999999</v>
      </c>
      <c r="D8285">
        <v>1.604264548</v>
      </c>
      <c r="E8285">
        <v>1.7548502859999999</v>
      </c>
      <c r="F8285">
        <v>0.98572770399999998</v>
      </c>
      <c r="G8285">
        <v>1.4589105579999999</v>
      </c>
      <c r="H8285">
        <v>3.3219738250000002</v>
      </c>
      <c r="I8285">
        <v>6.1603602820000001</v>
      </c>
      <c r="J8285">
        <v>2.1930591760000002</v>
      </c>
      <c r="K8285">
        <v>4.6539846889999996</v>
      </c>
      <c r="L8285">
        <v>9.4055692299999993</v>
      </c>
      <c r="M8285">
        <v>3.8612929029999998</v>
      </c>
      <c r="N8285">
        <v>2.0829441910000002</v>
      </c>
      <c r="O8285">
        <v>14.703246930000001</v>
      </c>
      <c r="P8285">
        <v>1.177014284</v>
      </c>
      <c r="Q8285">
        <v>5.1164144670000002</v>
      </c>
    </row>
    <row r="8286" spans="1:17">
      <c r="A8286" t="s">
        <v>19435</v>
      </c>
      <c r="B8286" s="14" t="s">
        <v>4847</v>
      </c>
      <c r="C8286">
        <v>2.3638261429999998</v>
      </c>
      <c r="D8286">
        <v>6.438019261</v>
      </c>
      <c r="E8286">
        <v>5.01485542</v>
      </c>
      <c r="F8286">
        <v>6.075639464</v>
      </c>
      <c r="G8286">
        <v>4.4420516619999999</v>
      </c>
      <c r="H8286">
        <v>5.6606475600000001</v>
      </c>
      <c r="I8286">
        <v>13.18052394</v>
      </c>
      <c r="J8286">
        <v>15.88214623</v>
      </c>
      <c r="K8286">
        <v>4.1001583610000001</v>
      </c>
      <c r="L8286">
        <v>4.2172282020000003</v>
      </c>
      <c r="M8286">
        <v>1.6014614810000001</v>
      </c>
      <c r="N8286">
        <v>6.3249517089999996</v>
      </c>
      <c r="O8286">
        <v>6.1597318530000003</v>
      </c>
      <c r="P8286">
        <v>6.5505727560000002</v>
      </c>
      <c r="Q8286">
        <v>7.3601593899999997</v>
      </c>
    </row>
    <row r="8287" spans="1:17">
      <c r="A8287" t="s">
        <v>19436</v>
      </c>
      <c r="B8287" s="14" t="s">
        <v>3641</v>
      </c>
      <c r="C8287">
        <v>5.3633030130000003</v>
      </c>
      <c r="D8287">
        <v>0.84635427699999999</v>
      </c>
      <c r="E8287">
        <v>0.633120829</v>
      </c>
      <c r="F8287">
        <v>0.61004189399999997</v>
      </c>
      <c r="G8287">
        <v>0.43135382900000002</v>
      </c>
      <c r="H8287">
        <v>0.55022171499999994</v>
      </c>
      <c r="I8287">
        <v>1.5535677020000001</v>
      </c>
      <c r="J8287">
        <v>2.226000022</v>
      </c>
      <c r="K8287">
        <v>2.0664353740000001</v>
      </c>
      <c r="L8287">
        <v>4.1548157000000003</v>
      </c>
      <c r="M8287">
        <v>1.2692600780000001</v>
      </c>
      <c r="N8287">
        <v>1.2226649999999999</v>
      </c>
      <c r="O8287">
        <v>1.871425382</v>
      </c>
      <c r="P8287">
        <v>0.98103047200000004</v>
      </c>
      <c r="Q8287">
        <v>0.85859485099999999</v>
      </c>
    </row>
    <row r="8288" spans="1:17">
      <c r="A8288" t="s">
        <v>19437</v>
      </c>
      <c r="B8288" s="14" t="s">
        <v>6071</v>
      </c>
      <c r="C8288">
        <v>1.6361899049999999</v>
      </c>
      <c r="D8288">
        <v>0.43496501799999998</v>
      </c>
      <c r="E8288">
        <v>0.52221227000000003</v>
      </c>
      <c r="F8288">
        <v>0.31180429700000001</v>
      </c>
      <c r="G8288">
        <v>0.50857087000000001</v>
      </c>
      <c r="H8288">
        <v>1.005419565</v>
      </c>
      <c r="I8288">
        <v>2.8633053340000001</v>
      </c>
      <c r="J8288">
        <v>2.9453698880000001</v>
      </c>
      <c r="K8288">
        <v>1.336062818</v>
      </c>
      <c r="L8288">
        <v>1.654142599</v>
      </c>
      <c r="M8288">
        <v>1.2562970410000001</v>
      </c>
      <c r="N8288">
        <v>1.250517104</v>
      </c>
      <c r="O8288">
        <v>1.4496357849999999</v>
      </c>
      <c r="P8288">
        <v>0.883729243</v>
      </c>
      <c r="Q8288">
        <v>0.67486179599999996</v>
      </c>
    </row>
    <row r="8289" spans="1:17">
      <c r="A8289" t="e">
        <v>#N/A</v>
      </c>
      <c r="B8289" s="14" t="s">
        <v>19438</v>
      </c>
      <c r="C8289">
        <v>18.41286831</v>
      </c>
      <c r="D8289">
        <v>4.0790668459999999</v>
      </c>
      <c r="E8289">
        <v>6.9960921950000001</v>
      </c>
      <c r="F8289">
        <v>5.0127009329999996</v>
      </c>
      <c r="G8289">
        <v>6.8133379779999999</v>
      </c>
      <c r="H8289">
        <v>16.163560390000001</v>
      </c>
      <c r="I8289">
        <v>34.523802529999998</v>
      </c>
      <c r="J8289">
        <v>8.6699091030000002</v>
      </c>
      <c r="K8289">
        <v>9.5462775749999995</v>
      </c>
      <c r="L8289">
        <v>14.958400989999999</v>
      </c>
      <c r="M8289">
        <v>10.09838768</v>
      </c>
      <c r="N8289">
        <v>2.2697900340000001</v>
      </c>
      <c r="O8289">
        <v>5.8262431860000001</v>
      </c>
      <c r="P8289">
        <v>3.1571586809999999</v>
      </c>
      <c r="Q8289">
        <v>3.6164568429999999</v>
      </c>
    </row>
    <row r="8290" spans="1:17">
      <c r="A8290" t="s">
        <v>19439</v>
      </c>
      <c r="B8290" s="14" t="s">
        <v>19440</v>
      </c>
      <c r="C8290">
        <v>0.55656918099999997</v>
      </c>
      <c r="D8290">
        <v>0.36989612700000002</v>
      </c>
      <c r="E8290">
        <v>0.41448546200000003</v>
      </c>
      <c r="F8290">
        <v>0.227279759</v>
      </c>
      <c r="G8290">
        <v>0.19221816</v>
      </c>
      <c r="H8290">
        <v>0</v>
      </c>
      <c r="I8290">
        <v>0</v>
      </c>
      <c r="J8290">
        <v>1.622799179</v>
      </c>
      <c r="K8290">
        <v>0.50497492600000005</v>
      </c>
      <c r="L8290">
        <v>1.0550174999999999</v>
      </c>
      <c r="M8290">
        <v>0</v>
      </c>
      <c r="N8290">
        <v>0.68609363800000001</v>
      </c>
      <c r="O8290">
        <v>1.2327765230000001</v>
      </c>
      <c r="P8290">
        <v>0.41751508799999998</v>
      </c>
      <c r="Q8290">
        <v>0.38260358799999999</v>
      </c>
    </row>
    <row r="8291" spans="1:17">
      <c r="A8291" t="s">
        <v>19441</v>
      </c>
      <c r="B8291" s="14" t="s">
        <v>1941</v>
      </c>
      <c r="C8291">
        <v>14.95112552</v>
      </c>
      <c r="D8291">
        <v>0.179036482</v>
      </c>
      <c r="E8291">
        <v>8.5979371999999998E-2</v>
      </c>
      <c r="F8291">
        <v>5.5003776999999997E-2</v>
      </c>
      <c r="G8291">
        <v>6.9777825000000002E-2</v>
      </c>
      <c r="H8291">
        <v>0.46557221999999998</v>
      </c>
      <c r="I8291">
        <v>1.767852902</v>
      </c>
      <c r="J8291">
        <v>0.409807535</v>
      </c>
      <c r="K8291">
        <v>1.466502524</v>
      </c>
      <c r="L8291">
        <v>3.0638864379999999</v>
      </c>
      <c r="M8291">
        <v>7.756589365</v>
      </c>
      <c r="N8291">
        <v>0.796996445</v>
      </c>
      <c r="O8291">
        <v>18.34810538</v>
      </c>
      <c r="P8291">
        <v>0.30312739300000002</v>
      </c>
      <c r="Q8291">
        <v>4.7222716800000004</v>
      </c>
    </row>
    <row r="8292" spans="1:17">
      <c r="A8292" t="s">
        <v>19442</v>
      </c>
      <c r="B8292" s="14" t="s">
        <v>8787</v>
      </c>
      <c r="C8292">
        <v>11.902316989999999</v>
      </c>
      <c r="D8292">
        <v>2.1573505129999999</v>
      </c>
      <c r="E8292">
        <v>2.2639232140000001</v>
      </c>
      <c r="F8292">
        <v>1.7183276119999999</v>
      </c>
      <c r="G8292">
        <v>1.68161512</v>
      </c>
      <c r="H8292">
        <v>6.371901373</v>
      </c>
      <c r="I8292">
        <v>6.8377565220000003</v>
      </c>
      <c r="J8292">
        <v>7.3156908520000004</v>
      </c>
      <c r="K8292">
        <v>102.2629353</v>
      </c>
      <c r="L8292">
        <v>13.217971800000001</v>
      </c>
      <c r="M8292">
        <v>3.4616743799999998</v>
      </c>
      <c r="N8292">
        <v>3.823668751</v>
      </c>
      <c r="O8292">
        <v>1107.6502439999999</v>
      </c>
      <c r="P8292">
        <v>1.5692733050000001</v>
      </c>
      <c r="Q8292">
        <v>633.98383550000005</v>
      </c>
    </row>
    <row r="8293" spans="1:17">
      <c r="A8293" t="s">
        <v>19443</v>
      </c>
      <c r="B8293" s="14" t="s">
        <v>7368</v>
      </c>
      <c r="C8293">
        <v>96.761923080000003</v>
      </c>
      <c r="D8293">
        <v>180.97527410000001</v>
      </c>
      <c r="E8293">
        <v>166.9990736</v>
      </c>
      <c r="F8293">
        <v>210.80197670000001</v>
      </c>
      <c r="G8293">
        <v>210.22126589999999</v>
      </c>
      <c r="H8293">
        <v>218.79302039999999</v>
      </c>
      <c r="I8293">
        <v>324.07994000000002</v>
      </c>
      <c r="J8293">
        <v>393.527219</v>
      </c>
      <c r="K8293">
        <v>243.4233893</v>
      </c>
      <c r="L8293">
        <v>180.20140459999999</v>
      </c>
      <c r="M8293">
        <v>28.88286051</v>
      </c>
      <c r="N8293">
        <v>121.73439399999999</v>
      </c>
      <c r="O8293">
        <v>36.14785466</v>
      </c>
      <c r="P8293">
        <v>262.97946109999998</v>
      </c>
      <c r="Q8293">
        <v>235.5156704</v>
      </c>
    </row>
    <row r="8294" spans="1:17">
      <c r="A8294" t="s">
        <v>19444</v>
      </c>
      <c r="B8294" s="14" t="s">
        <v>19445</v>
      </c>
      <c r="C8294">
        <v>26.05765384</v>
      </c>
      <c r="D8294">
        <v>0.87464284999999997</v>
      </c>
      <c r="E8294">
        <v>0.92407275099999997</v>
      </c>
      <c r="F8294">
        <v>0.322450442</v>
      </c>
      <c r="G8294">
        <v>0.68176804499999999</v>
      </c>
      <c r="H8294">
        <v>0</v>
      </c>
      <c r="I8294">
        <v>1.151526874</v>
      </c>
      <c r="J8294">
        <v>2.0020234289999999</v>
      </c>
      <c r="K8294">
        <v>8.9553392639999991</v>
      </c>
      <c r="L8294">
        <v>9.479691978</v>
      </c>
      <c r="M8294">
        <v>0</v>
      </c>
      <c r="N8294">
        <v>0.58403229000000001</v>
      </c>
      <c r="O8294">
        <v>6.1214543609999996</v>
      </c>
      <c r="P8294">
        <v>0.94775126799999998</v>
      </c>
      <c r="Q8294">
        <v>1.085628536</v>
      </c>
    </row>
    <row r="8295" spans="1:17">
      <c r="A8295" t="s">
        <v>19446</v>
      </c>
      <c r="B8295" s="14" t="s">
        <v>19447</v>
      </c>
      <c r="C8295">
        <v>1.692517754</v>
      </c>
      <c r="D8295">
        <v>0.37494935299999999</v>
      </c>
      <c r="E8295">
        <v>0.90031678299999995</v>
      </c>
      <c r="F8295">
        <v>0.46076934800000002</v>
      </c>
      <c r="G8295">
        <v>0.29226613699999998</v>
      </c>
      <c r="H8295">
        <v>1.3000404619999999</v>
      </c>
      <c r="I8295">
        <v>0</v>
      </c>
      <c r="J8295">
        <v>0.214561117</v>
      </c>
      <c r="K8295">
        <v>2.3034307059999999</v>
      </c>
      <c r="L8295">
        <v>1.069430307</v>
      </c>
      <c r="M8295">
        <v>3.2488665289999998</v>
      </c>
      <c r="N8295">
        <v>0.41727990100000001</v>
      </c>
      <c r="O8295">
        <v>7.4977063949999998</v>
      </c>
      <c r="P8295">
        <v>1.5235878469999999</v>
      </c>
      <c r="Q8295">
        <v>4.6539649540000001</v>
      </c>
    </row>
    <row r="8296" spans="1:17">
      <c r="A8296" t="s">
        <v>19448</v>
      </c>
      <c r="B8296" s="14" t="s">
        <v>19449</v>
      </c>
      <c r="C8296">
        <v>0</v>
      </c>
      <c r="D8296">
        <v>0</v>
      </c>
      <c r="E8296">
        <v>0.35575270399999998</v>
      </c>
      <c r="F8296">
        <v>0</v>
      </c>
      <c r="G8296">
        <v>0.43307451899999999</v>
      </c>
      <c r="H8296">
        <v>0.32106262400000002</v>
      </c>
      <c r="I8296">
        <v>3.6573798900000001</v>
      </c>
      <c r="J8296">
        <v>1.801618452</v>
      </c>
      <c r="K8296">
        <v>2.6546961169999999</v>
      </c>
      <c r="L8296">
        <v>1.5846619129999999</v>
      </c>
      <c r="M8296">
        <v>0</v>
      </c>
      <c r="N8296">
        <v>3.4007467220000001</v>
      </c>
      <c r="O8296">
        <v>0.92583014200000002</v>
      </c>
      <c r="P8296">
        <v>0.25084712199999998</v>
      </c>
      <c r="Q8296">
        <v>0.57467988299999995</v>
      </c>
    </row>
    <row r="8297" spans="1:17">
      <c r="A8297" t="s">
        <v>19450</v>
      </c>
      <c r="B8297" s="14" t="s">
        <v>19451</v>
      </c>
      <c r="C8297">
        <v>10.593851000000001</v>
      </c>
      <c r="D8297">
        <v>0.37056200700000003</v>
      </c>
      <c r="E8297">
        <v>0.43500454399999999</v>
      </c>
      <c r="F8297">
        <v>0.25298767100000003</v>
      </c>
      <c r="G8297">
        <v>0.25675225000000002</v>
      </c>
      <c r="H8297">
        <v>0.57103487399999997</v>
      </c>
      <c r="I8297">
        <v>3.7945453520000001</v>
      </c>
      <c r="J8297">
        <v>1.8613321780000001</v>
      </c>
      <c r="K8297">
        <v>3.2882458140000002</v>
      </c>
      <c r="L8297">
        <v>3.523055738</v>
      </c>
      <c r="M8297">
        <v>5.7081795360000003</v>
      </c>
      <c r="N8297">
        <v>3.7115751399999999</v>
      </c>
      <c r="O8297">
        <v>12.144124809999999</v>
      </c>
      <c r="P8297">
        <v>1.115377842</v>
      </c>
      <c r="Q8297">
        <v>1.9164617159999999</v>
      </c>
    </row>
    <row r="8298" spans="1:17">
      <c r="A8298" t="s">
        <v>19452</v>
      </c>
      <c r="B8298" s="14" t="s">
        <v>19453</v>
      </c>
      <c r="C8298">
        <v>3.409488809</v>
      </c>
      <c r="D8298">
        <v>0.472072457</v>
      </c>
      <c r="E8298">
        <v>0.45341030900000001</v>
      </c>
      <c r="F8298">
        <v>0.40608567899999998</v>
      </c>
      <c r="G8298">
        <v>0.51516053900000003</v>
      </c>
      <c r="H8298">
        <v>0</v>
      </c>
      <c r="I8298">
        <v>1.864546611</v>
      </c>
      <c r="J8298">
        <v>2.4852775880000002</v>
      </c>
      <c r="K8298">
        <v>1.1600352780000001</v>
      </c>
      <c r="L8298">
        <v>0.80786685800000002</v>
      </c>
      <c r="M8298">
        <v>2.4542521150000001</v>
      </c>
      <c r="N8298">
        <v>1.103272555</v>
      </c>
      <c r="O8298">
        <v>3.7759346969999998</v>
      </c>
      <c r="P8298">
        <v>1.087004195</v>
      </c>
      <c r="Q8298">
        <v>0.87892217399999994</v>
      </c>
    </row>
    <row r="8299" spans="1:17">
      <c r="A8299" t="s">
        <v>16494</v>
      </c>
      <c r="B8299" s="14" t="s">
        <v>19454</v>
      </c>
      <c r="C8299">
        <v>0</v>
      </c>
      <c r="D8299">
        <v>1.3355860159999999</v>
      </c>
      <c r="E8299">
        <v>2.8862710279999999</v>
      </c>
      <c r="F8299">
        <v>2.6670809709999999</v>
      </c>
      <c r="G8299">
        <v>0.78079858599999996</v>
      </c>
      <c r="H8299">
        <v>0</v>
      </c>
      <c r="I8299">
        <v>2.1979874279999998</v>
      </c>
      <c r="J8299">
        <v>1.9106902429999999</v>
      </c>
      <c r="K8299">
        <v>1.3674868419999999</v>
      </c>
      <c r="L8299">
        <v>1.9046787949999999</v>
      </c>
      <c r="M8299">
        <v>0</v>
      </c>
      <c r="N8299">
        <v>3.7159232050000002</v>
      </c>
      <c r="O8299">
        <v>3.3383948179999998</v>
      </c>
      <c r="P8299">
        <v>4.2964435889999999</v>
      </c>
      <c r="Q8299">
        <v>2.0722033739999999</v>
      </c>
    </row>
    <row r="8300" spans="1:17">
      <c r="A8300" t="s">
        <v>19455</v>
      </c>
      <c r="B8300" s="14" t="s">
        <v>7647</v>
      </c>
      <c r="C8300">
        <v>13.354060860000001</v>
      </c>
      <c r="D8300">
        <v>2.21877871</v>
      </c>
      <c r="E8300">
        <v>2.1488239839999999</v>
      </c>
      <c r="F8300">
        <v>1.272423681</v>
      </c>
      <c r="G8300">
        <v>1.3259479080000001</v>
      </c>
      <c r="H8300">
        <v>2.8207830230000002</v>
      </c>
      <c r="I8300">
        <v>4.3817598999999996</v>
      </c>
      <c r="J8300">
        <v>8.3163680979999999</v>
      </c>
      <c r="K8300">
        <v>3.862017206</v>
      </c>
      <c r="L8300">
        <v>6.7502925139999999</v>
      </c>
      <c r="M8300">
        <v>2.5633740760000001</v>
      </c>
      <c r="N8300">
        <v>3.518711921</v>
      </c>
      <c r="O8300">
        <v>9.2433324599999995</v>
      </c>
      <c r="P8300">
        <v>2.9051219640000001</v>
      </c>
      <c r="Q8300">
        <v>2.9835038059999999</v>
      </c>
    </row>
    <row r="8301" spans="1:17">
      <c r="A8301" t="s">
        <v>19455</v>
      </c>
      <c r="B8301" s="14" t="s">
        <v>68</v>
      </c>
      <c r="C8301">
        <v>8.4155569690000007</v>
      </c>
      <c r="D8301">
        <v>1.2202871870000001</v>
      </c>
      <c r="E8301">
        <v>1.3022737010000001</v>
      </c>
      <c r="F8301">
        <v>1.187176749</v>
      </c>
      <c r="G8301">
        <v>0.81908153500000003</v>
      </c>
      <c r="H8301">
        <v>0.23505733400000001</v>
      </c>
      <c r="I8301">
        <v>1.3388259840000001</v>
      </c>
      <c r="J8301">
        <v>3.4332958649999998</v>
      </c>
      <c r="K8301">
        <v>2.6376941459999999</v>
      </c>
      <c r="L8301">
        <v>1.836931791</v>
      </c>
      <c r="M8301">
        <v>0.88113015900000002</v>
      </c>
      <c r="N8301">
        <v>2.6029360540000002</v>
      </c>
      <c r="O8301">
        <v>2.0334646470000002</v>
      </c>
      <c r="P8301">
        <v>2.5711132939999999</v>
      </c>
      <c r="Q8301">
        <v>1.577761368</v>
      </c>
    </row>
    <row r="8302" spans="1:17">
      <c r="A8302" t="s">
        <v>19456</v>
      </c>
      <c r="B8302" s="14" t="s">
        <v>8551</v>
      </c>
      <c r="C8302">
        <v>0.222029211</v>
      </c>
      <c r="D8302">
        <v>0.63942975700000004</v>
      </c>
      <c r="E8302">
        <v>0.37793943200000002</v>
      </c>
      <c r="F8302">
        <v>0.45333758400000002</v>
      </c>
      <c r="G8302">
        <v>0.49842375700000002</v>
      </c>
      <c r="H8302">
        <v>1.961243837</v>
      </c>
      <c r="I8302">
        <v>1.942737275</v>
      </c>
      <c r="J8302">
        <v>1.0414289080000001</v>
      </c>
      <c r="K8302">
        <v>2.115193358</v>
      </c>
      <c r="L8302">
        <v>0.42087257300000003</v>
      </c>
      <c r="M8302">
        <v>0.42619539400000001</v>
      </c>
      <c r="N8302">
        <v>0.73898924399999999</v>
      </c>
      <c r="O8302">
        <v>1.475355129</v>
      </c>
      <c r="P8302">
        <v>1.1658996610000001</v>
      </c>
      <c r="Q8302">
        <v>0.45789010000000002</v>
      </c>
    </row>
    <row r="8303" spans="1:17">
      <c r="A8303" t="s">
        <v>19457</v>
      </c>
      <c r="B8303" s="14" t="s">
        <v>6461</v>
      </c>
      <c r="C8303">
        <v>2.2542267030000001</v>
      </c>
      <c r="D8303">
        <v>13.9828274</v>
      </c>
      <c r="E8303">
        <v>11.60740292</v>
      </c>
      <c r="F8303">
        <v>19.024341419999999</v>
      </c>
      <c r="G8303">
        <v>9.2255273950000003</v>
      </c>
      <c r="H8303">
        <v>35.062772500000001</v>
      </c>
      <c r="I8303">
        <v>2.6299063550000001</v>
      </c>
      <c r="J8303">
        <v>11.516497709999999</v>
      </c>
      <c r="K8303">
        <v>9.203664174</v>
      </c>
      <c r="L8303">
        <v>5.1276614729999999</v>
      </c>
      <c r="M8303">
        <v>3.4616743799999998</v>
      </c>
      <c r="N8303">
        <v>7.4472618109999997</v>
      </c>
      <c r="O8303">
        <v>3.2454591549999998</v>
      </c>
      <c r="P8303">
        <v>17.316119230000002</v>
      </c>
      <c r="Q8303">
        <v>13.94665262</v>
      </c>
    </row>
    <row r="8304" spans="1:17">
      <c r="A8304" t="e">
        <v>#N/A</v>
      </c>
      <c r="B8304" s="14" t="s">
        <v>19458</v>
      </c>
      <c r="C8304">
        <v>0</v>
      </c>
      <c r="D8304">
        <v>1.6994608440000001</v>
      </c>
      <c r="E8304">
        <v>0</v>
      </c>
      <c r="F8304">
        <v>0</v>
      </c>
      <c r="G8304">
        <v>0.22078308799999999</v>
      </c>
      <c r="H8304">
        <v>1.9641478189999999</v>
      </c>
      <c r="I8304">
        <v>0</v>
      </c>
      <c r="J8304">
        <v>0.48624996300000001</v>
      </c>
      <c r="K8304">
        <v>4.060123473</v>
      </c>
      <c r="L8304">
        <v>18.580937720000001</v>
      </c>
      <c r="M8304">
        <v>0</v>
      </c>
      <c r="N8304">
        <v>0.94566218999999996</v>
      </c>
      <c r="O8304">
        <v>1.4159755110000001</v>
      </c>
      <c r="P8304">
        <v>0.57547280899999997</v>
      </c>
      <c r="Q8304">
        <v>0</v>
      </c>
    </row>
    <row r="8305" spans="1:17">
      <c r="A8305" t="s">
        <v>19459</v>
      </c>
      <c r="B8305" s="14" t="s">
        <v>19460</v>
      </c>
      <c r="C8305">
        <v>13.180031870000001</v>
      </c>
      <c r="D8305">
        <v>0</v>
      </c>
      <c r="E8305">
        <v>0</v>
      </c>
      <c r="F8305">
        <v>0.59801979199999999</v>
      </c>
      <c r="G8305">
        <v>0.75864827099999999</v>
      </c>
      <c r="H8305">
        <v>0</v>
      </c>
      <c r="I8305">
        <v>25.627598089999999</v>
      </c>
      <c r="J8305">
        <v>0</v>
      </c>
      <c r="K8305">
        <v>7.9721573360000004</v>
      </c>
      <c r="L8305">
        <v>24.98371229</v>
      </c>
      <c r="M8305">
        <v>16.866456020000001</v>
      </c>
      <c r="N8305">
        <v>0</v>
      </c>
      <c r="O8305">
        <v>53.520861609999997</v>
      </c>
      <c r="P8305">
        <v>1.3182816829999999</v>
      </c>
      <c r="Q8305">
        <v>12.080504769999999</v>
      </c>
    </row>
    <row r="8306" spans="1:17">
      <c r="A8306" t="s">
        <v>19459</v>
      </c>
      <c r="B8306" s="14" t="s">
        <v>19461</v>
      </c>
      <c r="C8306">
        <v>54.759027449999998</v>
      </c>
      <c r="D8306">
        <v>0</v>
      </c>
      <c r="E8306">
        <v>0.24273734199999999</v>
      </c>
      <c r="F8306">
        <v>0.31057381499999998</v>
      </c>
      <c r="G8306">
        <v>0.78798826</v>
      </c>
      <c r="H8306">
        <v>2.6288111000000001</v>
      </c>
      <c r="I8306">
        <v>0</v>
      </c>
      <c r="J8306">
        <v>0.57848522300000005</v>
      </c>
      <c r="K8306">
        <v>2.0701182029999998</v>
      </c>
      <c r="L8306">
        <v>5.7666518230000001</v>
      </c>
      <c r="M8306">
        <v>0</v>
      </c>
      <c r="N8306">
        <v>1.406302428</v>
      </c>
      <c r="O8306">
        <v>0</v>
      </c>
      <c r="P8306">
        <v>4.1077948590000002</v>
      </c>
      <c r="Q8306">
        <v>1.5684633269999999</v>
      </c>
    </row>
    <row r="8307" spans="1:17">
      <c r="A8307" t="s">
        <v>19462</v>
      </c>
      <c r="B8307" s="14" t="s">
        <v>19463</v>
      </c>
      <c r="C8307">
        <v>0</v>
      </c>
      <c r="D8307">
        <v>0</v>
      </c>
      <c r="E8307">
        <v>0.10638125700000001</v>
      </c>
      <c r="F8307">
        <v>0.13611104199999999</v>
      </c>
      <c r="G8307">
        <v>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0.123264281</v>
      </c>
      <c r="O8307">
        <v>0</v>
      </c>
      <c r="P8307">
        <v>0.15002237099999999</v>
      </c>
      <c r="Q8307">
        <v>0.68738949699999996</v>
      </c>
    </row>
    <row r="8308" spans="1:17">
      <c r="A8308" t="s">
        <v>19464</v>
      </c>
      <c r="B8308" s="14" t="s">
        <v>19465</v>
      </c>
      <c r="C8308">
        <v>52.577750600000002</v>
      </c>
      <c r="D8308">
        <v>0.21177694899999999</v>
      </c>
      <c r="E8308">
        <v>0.101702451</v>
      </c>
      <c r="F8308">
        <v>0.26024935399999999</v>
      </c>
      <c r="G8308">
        <v>0.16507624400000001</v>
      </c>
      <c r="H8308">
        <v>0</v>
      </c>
      <c r="I8308">
        <v>5.5763755110000002</v>
      </c>
      <c r="J8308">
        <v>0.242374596</v>
      </c>
      <c r="K8308">
        <v>6.5050589370000003</v>
      </c>
      <c r="L8308">
        <v>17.51687235</v>
      </c>
      <c r="M8308">
        <v>7.3400317880000001</v>
      </c>
      <c r="N8308">
        <v>1.5319581550000001</v>
      </c>
      <c r="O8308">
        <v>15.88055868</v>
      </c>
      <c r="P8308">
        <v>0.71712082300000002</v>
      </c>
      <c r="Q8308">
        <v>3.9429425299999998</v>
      </c>
    </row>
    <row r="8309" spans="1:17">
      <c r="A8309" t="e">
        <v>#N/A</v>
      </c>
      <c r="B8309" s="14" t="s">
        <v>19466</v>
      </c>
      <c r="C8309">
        <v>0</v>
      </c>
      <c r="D8309">
        <v>0</v>
      </c>
      <c r="E8309">
        <v>0</v>
      </c>
      <c r="F8309">
        <v>0.13134079500000001</v>
      </c>
      <c r="G8309">
        <v>0.16661901300000001</v>
      </c>
      <c r="H8309">
        <v>0</v>
      </c>
      <c r="I8309">
        <v>0</v>
      </c>
      <c r="J8309">
        <v>0.36695966800000002</v>
      </c>
      <c r="K8309">
        <v>0</v>
      </c>
      <c r="L8309">
        <v>0</v>
      </c>
      <c r="M8309">
        <v>0</v>
      </c>
      <c r="N8309">
        <v>0.47577708299999999</v>
      </c>
      <c r="O8309">
        <v>0</v>
      </c>
      <c r="P8309">
        <v>0.28952915499999998</v>
      </c>
      <c r="Q8309">
        <v>1.98989623</v>
      </c>
    </row>
    <row r="8310" spans="1:17">
      <c r="A8310" t="e">
        <v>#N/A</v>
      </c>
      <c r="B8310" s="14" t="s">
        <v>19467</v>
      </c>
      <c r="C8310">
        <v>0</v>
      </c>
      <c r="D8310">
        <v>0</v>
      </c>
      <c r="E8310">
        <v>0</v>
      </c>
      <c r="F8310">
        <v>0</v>
      </c>
      <c r="G8310">
        <v>0</v>
      </c>
      <c r="H8310">
        <v>0</v>
      </c>
      <c r="I8310">
        <v>0</v>
      </c>
      <c r="J8310">
        <v>0.32184167600000002</v>
      </c>
      <c r="K8310">
        <v>0</v>
      </c>
      <c r="L8310">
        <v>0</v>
      </c>
      <c r="M8310">
        <v>0</v>
      </c>
      <c r="N8310">
        <v>1.043199752</v>
      </c>
      <c r="O8310">
        <v>0</v>
      </c>
      <c r="P8310">
        <v>0.50786261600000004</v>
      </c>
      <c r="Q8310">
        <v>4.6539649540000001</v>
      </c>
    </row>
    <row r="8311" spans="1:17">
      <c r="A8311" t="e">
        <v>#N/A</v>
      </c>
      <c r="B8311" s="14" t="s">
        <v>19468</v>
      </c>
      <c r="C8311">
        <v>4.143555171</v>
      </c>
      <c r="D8311">
        <v>1.0709255769999999</v>
      </c>
      <c r="E8311">
        <v>0.73470667199999995</v>
      </c>
      <c r="F8311">
        <v>0.28200933299999997</v>
      </c>
      <c r="G8311">
        <v>0.71551442300000001</v>
      </c>
      <c r="H8311">
        <v>0</v>
      </c>
      <c r="I8311">
        <v>5.0355230369999999</v>
      </c>
      <c r="J8311">
        <v>3.676960421</v>
      </c>
      <c r="K8311">
        <v>3.1328711939999998</v>
      </c>
      <c r="L8311">
        <v>3.0544932519999999</v>
      </c>
      <c r="M8311">
        <v>0</v>
      </c>
      <c r="N8311">
        <v>1.5323522780000001</v>
      </c>
      <c r="O8311">
        <v>3.824081021</v>
      </c>
      <c r="P8311">
        <v>2.1758261229999998</v>
      </c>
      <c r="Q8311">
        <v>1.8989422220000001</v>
      </c>
    </row>
    <row r="8312" spans="1:17">
      <c r="A8312" t="s">
        <v>13416</v>
      </c>
      <c r="B8312" s="14" t="s">
        <v>19469</v>
      </c>
      <c r="C8312">
        <v>1.39991299</v>
      </c>
      <c r="D8312">
        <v>6.8228072089999996</v>
      </c>
      <c r="E8312">
        <v>5.2126815750000004</v>
      </c>
      <c r="F8312">
        <v>3.6205537250000002</v>
      </c>
      <c r="G8312">
        <v>2.9008652540000002</v>
      </c>
      <c r="H8312">
        <v>16.66695941</v>
      </c>
      <c r="I8312">
        <v>12.24912316</v>
      </c>
      <c r="J8312">
        <v>1.9521425059999999</v>
      </c>
      <c r="K8312">
        <v>3.810420964</v>
      </c>
      <c r="L8312">
        <v>8.8454574570000002</v>
      </c>
      <c r="M8312">
        <v>2.6871980780000002</v>
      </c>
      <c r="N8312">
        <v>1.380559943</v>
      </c>
      <c r="O8312">
        <v>6.2014927469999996</v>
      </c>
      <c r="P8312">
        <v>7.1410648480000001</v>
      </c>
      <c r="Q8312">
        <v>13.47283414</v>
      </c>
    </row>
    <row r="8313" spans="1:17">
      <c r="A8313" t="s">
        <v>19470</v>
      </c>
      <c r="B8313" s="14" t="s">
        <v>19471</v>
      </c>
      <c r="C8313">
        <v>9.206434153</v>
      </c>
      <c r="D8313">
        <v>0.87408575300000002</v>
      </c>
      <c r="E8313">
        <v>1.818983971</v>
      </c>
      <c r="F8313">
        <v>0.53707510000000003</v>
      </c>
      <c r="G8313">
        <v>2.2711126589999999</v>
      </c>
      <c r="H8313">
        <v>1.0102225250000001</v>
      </c>
      <c r="I8313">
        <v>5.7539670879999996</v>
      </c>
      <c r="J8313">
        <v>2.1674772760000001</v>
      </c>
      <c r="K8313">
        <v>7.1597081810000001</v>
      </c>
      <c r="L8313">
        <v>5.8171559390000001</v>
      </c>
      <c r="M8313">
        <v>0</v>
      </c>
      <c r="N8313">
        <v>3.7289407699999999</v>
      </c>
      <c r="O8313">
        <v>2.9131215930000001</v>
      </c>
      <c r="P8313">
        <v>2.1705465930000001</v>
      </c>
      <c r="Q8313">
        <v>2.7123426319999999</v>
      </c>
    </row>
    <row r="8314" spans="1:17">
      <c r="A8314" t="s">
        <v>19472</v>
      </c>
      <c r="B8314" s="14" t="s">
        <v>19473</v>
      </c>
      <c r="C8314">
        <v>7.3975152929999997</v>
      </c>
      <c r="D8314">
        <v>4.3463755209999997</v>
      </c>
      <c r="E8314">
        <v>3.1822411879999999</v>
      </c>
      <c r="F8314">
        <v>4.640708107</v>
      </c>
      <c r="G8314">
        <v>4.7208720309999999</v>
      </c>
      <c r="H8314">
        <v>2.346957781</v>
      </c>
      <c r="I8314">
        <v>5.1594502389999999</v>
      </c>
      <c r="J8314">
        <v>2.8133574559999999</v>
      </c>
      <c r="K8314">
        <v>7.2953932010000004</v>
      </c>
      <c r="L8314">
        <v>5.0806268489999997</v>
      </c>
      <c r="M8314">
        <v>5.556472662</v>
      </c>
      <c r="N8314">
        <v>1.9824045130000001</v>
      </c>
      <c r="O8314">
        <v>6.4115900479999999</v>
      </c>
      <c r="P8314">
        <v>4.0051533079999997</v>
      </c>
      <c r="Q8314">
        <v>6.1907882719999998</v>
      </c>
    </row>
    <row r="8315" spans="1:17">
      <c r="A8315" t="s">
        <v>19474</v>
      </c>
      <c r="B8315" s="14" t="s">
        <v>4839</v>
      </c>
      <c r="C8315">
        <v>1.8139428929999999</v>
      </c>
      <c r="D8315">
        <v>2.2771448259999998</v>
      </c>
      <c r="E8315">
        <v>2.3318600119999999</v>
      </c>
      <c r="F8315">
        <v>3.1481407940000001</v>
      </c>
      <c r="G8315">
        <v>2.1665350700000001</v>
      </c>
      <c r="H8315">
        <v>2.3221806200000001</v>
      </c>
      <c r="I8315">
        <v>3.7475202919999999</v>
      </c>
      <c r="J8315">
        <v>6.7069983280000001</v>
      </c>
      <c r="K8315">
        <v>1.920087675</v>
      </c>
      <c r="L8315">
        <v>2.4833330419999999</v>
      </c>
      <c r="M8315">
        <v>2.0311361749999999</v>
      </c>
      <c r="N8315">
        <v>1.919304259</v>
      </c>
      <c r="O8315">
        <v>1.674085249</v>
      </c>
      <c r="P8315">
        <v>1.9504006460000001</v>
      </c>
      <c r="Q8315">
        <v>1.1430492249999999</v>
      </c>
    </row>
    <row r="8316" spans="1:17">
      <c r="A8316" t="s">
        <v>19475</v>
      </c>
      <c r="B8316" s="14" t="s">
        <v>19476</v>
      </c>
      <c r="C8316">
        <v>5.4698587019999998</v>
      </c>
      <c r="D8316">
        <v>0.605878425</v>
      </c>
      <c r="E8316">
        <v>0.58192660900000004</v>
      </c>
      <c r="F8316">
        <v>0</v>
      </c>
      <c r="G8316">
        <v>0</v>
      </c>
      <c r="H8316">
        <v>0</v>
      </c>
      <c r="I8316">
        <v>3.9884010280000002</v>
      </c>
      <c r="J8316">
        <v>4.5072044010000001</v>
      </c>
      <c r="K8316">
        <v>0</v>
      </c>
      <c r="L8316">
        <v>0</v>
      </c>
      <c r="M8316">
        <v>0</v>
      </c>
      <c r="N8316">
        <v>3.7085405759999999</v>
      </c>
      <c r="O8316">
        <v>9.0866243069999992</v>
      </c>
      <c r="P8316">
        <v>1.641304348</v>
      </c>
      <c r="Q8316">
        <v>0</v>
      </c>
    </row>
    <row r="8317" spans="1:17">
      <c r="A8317" t="s">
        <v>19477</v>
      </c>
      <c r="B8317" s="14" t="s">
        <v>2601</v>
      </c>
      <c r="C8317">
        <v>370.77257539999999</v>
      </c>
      <c r="D8317">
        <v>27.379513339999999</v>
      </c>
      <c r="E8317">
        <v>10.90369055</v>
      </c>
      <c r="F8317">
        <v>8.0696296039999993</v>
      </c>
      <c r="G8317">
        <v>11.972244979999999</v>
      </c>
      <c r="H8317">
        <v>32.801507520000001</v>
      </c>
      <c r="I8317">
        <v>46.89039846</v>
      </c>
      <c r="J8317">
        <v>14.52124585</v>
      </c>
      <c r="K8317">
        <v>72.476802640000002</v>
      </c>
      <c r="L8317">
        <v>149.83473190000001</v>
      </c>
      <c r="M8317">
        <v>185.16167780000001</v>
      </c>
      <c r="N8317">
        <v>16.350062099999999</v>
      </c>
      <c r="O8317">
        <v>273.74837509999998</v>
      </c>
      <c r="P8317">
        <v>19.29630805</v>
      </c>
      <c r="Q8317">
        <v>82.197400490000007</v>
      </c>
    </row>
    <row r="8318" spans="1:17">
      <c r="A8318" t="s">
        <v>19478</v>
      </c>
      <c r="B8318" s="14" t="s">
        <v>19479</v>
      </c>
      <c r="C8318">
        <v>3.2263619690000001</v>
      </c>
      <c r="D8318">
        <v>0</v>
      </c>
      <c r="E8318">
        <v>3.4324577330000001</v>
      </c>
      <c r="F8318">
        <v>0.43917078500000001</v>
      </c>
      <c r="G8318">
        <v>1.671396973</v>
      </c>
      <c r="H8318">
        <v>1.2391010650000001</v>
      </c>
      <c r="I8318">
        <v>0</v>
      </c>
      <c r="J8318">
        <v>0</v>
      </c>
      <c r="K8318">
        <v>1.4636382610000001</v>
      </c>
      <c r="L8318">
        <v>0</v>
      </c>
      <c r="M8318">
        <v>0</v>
      </c>
      <c r="N8318">
        <v>0.39771990600000001</v>
      </c>
      <c r="O8318">
        <v>0</v>
      </c>
      <c r="P8318">
        <v>0.48405655600000003</v>
      </c>
      <c r="Q8318">
        <v>2.2179051730000001</v>
      </c>
    </row>
    <row r="8319" spans="1:17">
      <c r="A8319" t="s">
        <v>19480</v>
      </c>
      <c r="B8319" s="14" t="s">
        <v>19481</v>
      </c>
      <c r="C8319">
        <v>0.96489329899999998</v>
      </c>
      <c r="D8319">
        <v>0.21375617299999999</v>
      </c>
      <c r="E8319">
        <v>0.20530588299999999</v>
      </c>
      <c r="F8319">
        <v>0</v>
      </c>
      <c r="G8319">
        <v>0</v>
      </c>
      <c r="H8319">
        <v>0</v>
      </c>
      <c r="I8319">
        <v>0</v>
      </c>
      <c r="J8319">
        <v>0.61159944700000002</v>
      </c>
      <c r="K8319">
        <v>0.87544718399999999</v>
      </c>
      <c r="L8319">
        <v>1.8290256659999999</v>
      </c>
      <c r="M8319">
        <v>0</v>
      </c>
      <c r="N8319">
        <v>0.71366562499999997</v>
      </c>
      <c r="O8319">
        <v>0</v>
      </c>
      <c r="P8319">
        <v>1.302881197</v>
      </c>
      <c r="Q8319">
        <v>0.66329874300000002</v>
      </c>
    </row>
    <row r="8320" spans="1:17">
      <c r="A8320" t="e">
        <v>#N/A</v>
      </c>
      <c r="B8320" s="14" t="s">
        <v>19482</v>
      </c>
      <c r="C8320">
        <v>0</v>
      </c>
      <c r="D8320">
        <v>0</v>
      </c>
      <c r="E8320">
        <v>0</v>
      </c>
      <c r="F8320">
        <v>0.43917078500000001</v>
      </c>
      <c r="G8320">
        <v>3.3427939449999999</v>
      </c>
      <c r="H8320">
        <v>7.4346063920000001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</row>
    <row r="8321" spans="1:17">
      <c r="A8321" t="s">
        <v>19483</v>
      </c>
      <c r="B8321" s="14" t="s">
        <v>1934</v>
      </c>
      <c r="C8321">
        <v>32.459156780000001</v>
      </c>
      <c r="D8321">
        <v>2.3391726679999998</v>
      </c>
      <c r="E8321">
        <v>1.0401387070000001</v>
      </c>
      <c r="F8321">
        <v>0.90495798100000002</v>
      </c>
      <c r="G8321">
        <v>1.6207485800000001</v>
      </c>
      <c r="H8321">
        <v>3.0038813700000002</v>
      </c>
      <c r="I8321">
        <v>8.5546669770000001</v>
      </c>
      <c r="J8321">
        <v>1.388145411</v>
      </c>
      <c r="K8321">
        <v>6.7416065349999998</v>
      </c>
      <c r="L8321">
        <v>27.428456860000001</v>
      </c>
      <c r="M8321">
        <v>21.019181939999999</v>
      </c>
      <c r="N8321">
        <v>1.735505042</v>
      </c>
      <c r="O8321">
        <v>35.514703969999999</v>
      </c>
      <c r="P8321">
        <v>2.2882673539999998</v>
      </c>
      <c r="Q8321">
        <v>12.09766458</v>
      </c>
    </row>
    <row r="8322" spans="1:17">
      <c r="A8322" t="s">
        <v>19484</v>
      </c>
      <c r="B8322" s="14" t="s">
        <v>19485</v>
      </c>
      <c r="C8322">
        <v>8.6610441409999996</v>
      </c>
      <c r="D8322">
        <v>2.3547820179999999</v>
      </c>
      <c r="E8322">
        <v>1.9685096019999999</v>
      </c>
      <c r="F8322">
        <v>1.232525063</v>
      </c>
      <c r="G8322">
        <v>1.087709247</v>
      </c>
      <c r="H8322">
        <v>2.8727300200000001</v>
      </c>
      <c r="I8322">
        <v>5.7411683050000004</v>
      </c>
      <c r="J8322">
        <v>5.090559668</v>
      </c>
      <c r="K8322">
        <v>6.0722151679999996</v>
      </c>
      <c r="L8322">
        <v>3.9800342419999999</v>
      </c>
      <c r="M8322">
        <v>4.5341664430000002</v>
      </c>
      <c r="N8322">
        <v>2.6206291579999998</v>
      </c>
      <c r="O8322">
        <v>8.2839291819999996</v>
      </c>
      <c r="P8322">
        <v>2.8941875279999998</v>
      </c>
      <c r="Q8322">
        <v>1.3531547289999999</v>
      </c>
    </row>
    <row r="8323" spans="1:17">
      <c r="A8323" t="e">
        <v>#N/A</v>
      </c>
      <c r="B8323" s="14" t="s">
        <v>19486</v>
      </c>
      <c r="C8323">
        <v>4.055394422</v>
      </c>
      <c r="D8323">
        <v>0</v>
      </c>
      <c r="E8323">
        <v>7.1907462000000005E-2</v>
      </c>
      <c r="F8323">
        <v>9.2003045000000006E-2</v>
      </c>
      <c r="G8323">
        <v>0</v>
      </c>
      <c r="H8323">
        <v>0</v>
      </c>
      <c r="I8323">
        <v>0.98567685000000005</v>
      </c>
      <c r="J8323">
        <v>8.5683981000000006E-2</v>
      </c>
      <c r="K8323">
        <v>1.8397286159999999</v>
      </c>
      <c r="L8323">
        <v>2.1353600240000001</v>
      </c>
      <c r="M8323">
        <v>0</v>
      </c>
      <c r="N8323">
        <v>8.3319391000000007E-2</v>
      </c>
      <c r="O8323">
        <v>5.2398046330000003</v>
      </c>
      <c r="P8323">
        <v>0.202812567</v>
      </c>
      <c r="Q8323">
        <v>0</v>
      </c>
    </row>
    <row r="8324" spans="1:17">
      <c r="A8324" t="e">
        <v>#N/A</v>
      </c>
      <c r="B8324" s="14" t="s">
        <v>19487</v>
      </c>
      <c r="C8324">
        <v>0</v>
      </c>
      <c r="D8324">
        <v>0</v>
      </c>
      <c r="E8324">
        <v>0</v>
      </c>
      <c r="F8324">
        <v>0</v>
      </c>
      <c r="G8324">
        <v>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0.72045626900000004</v>
      </c>
      <c r="Q8324">
        <v>0</v>
      </c>
    </row>
    <row r="8325" spans="1:17">
      <c r="A8325" t="e">
        <v>#N/A</v>
      </c>
      <c r="B8325" s="14" t="s">
        <v>19488</v>
      </c>
      <c r="C8325">
        <v>0</v>
      </c>
      <c r="D8325">
        <v>0</v>
      </c>
      <c r="E8325">
        <v>0</v>
      </c>
      <c r="F8325">
        <v>0</v>
      </c>
      <c r="G8325">
        <v>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</row>
    <row r="8326" spans="1:17">
      <c r="A8326" t="e">
        <v>#N/A</v>
      </c>
      <c r="B8326" s="14" t="s">
        <v>19489</v>
      </c>
      <c r="C8326">
        <v>1.2680890440000001</v>
      </c>
      <c r="D8326">
        <v>9.3641394000000003E-2</v>
      </c>
      <c r="E8326">
        <v>0.22484881800000001</v>
      </c>
      <c r="F8326">
        <v>0</v>
      </c>
      <c r="G8326">
        <v>0</v>
      </c>
      <c r="H8326">
        <v>0.48701618099999999</v>
      </c>
      <c r="I8326">
        <v>0</v>
      </c>
      <c r="J8326">
        <v>0.10717075299999999</v>
      </c>
      <c r="K8326">
        <v>0.38351217500000001</v>
      </c>
      <c r="L8326">
        <v>0.267083925</v>
      </c>
      <c r="M8326">
        <v>0</v>
      </c>
      <c r="N8326">
        <v>0.10421319900000001</v>
      </c>
      <c r="O8326">
        <v>0</v>
      </c>
      <c r="P8326">
        <v>6.3417849999999998E-2</v>
      </c>
      <c r="Q8326">
        <v>0.87172526800000005</v>
      </c>
    </row>
    <row r="8327" spans="1:17">
      <c r="A8327" t="e">
        <v>#N/A</v>
      </c>
      <c r="B8327" s="14" t="s">
        <v>19490</v>
      </c>
      <c r="C8327">
        <v>196.30170039999999</v>
      </c>
      <c r="D8327">
        <v>0</v>
      </c>
      <c r="E8327">
        <v>0.197019995</v>
      </c>
      <c r="F8327">
        <v>0.25208009199999998</v>
      </c>
      <c r="G8327">
        <v>0.31978895699999998</v>
      </c>
      <c r="H8327">
        <v>0.711232898</v>
      </c>
      <c r="I8327">
        <v>78.319318839999994</v>
      </c>
      <c r="J8327">
        <v>0.93906569799999995</v>
      </c>
      <c r="K8327">
        <v>71.409794969999993</v>
      </c>
      <c r="L8327">
        <v>29.25347477</v>
      </c>
      <c r="M8327">
        <v>693.18865219999998</v>
      </c>
      <c r="N8327">
        <v>7.0769174220000002</v>
      </c>
      <c r="O8327">
        <v>365.06769530000003</v>
      </c>
      <c r="P8327">
        <v>0.55568824299999997</v>
      </c>
      <c r="Q8327">
        <v>292.80326589999999</v>
      </c>
    </row>
    <row r="8328" spans="1:17">
      <c r="A8328" t="e">
        <v>#N/A</v>
      </c>
      <c r="B8328" s="14" t="s">
        <v>19491</v>
      </c>
      <c r="C8328">
        <v>2.5181361710000001</v>
      </c>
      <c r="D8328">
        <v>0</v>
      </c>
      <c r="E8328">
        <v>0</v>
      </c>
      <c r="F8328">
        <v>0</v>
      </c>
      <c r="G8328">
        <v>0</v>
      </c>
      <c r="H8328">
        <v>0</v>
      </c>
      <c r="I8328">
        <v>0</v>
      </c>
      <c r="J8328">
        <v>0.31922507700000002</v>
      </c>
      <c r="K8328">
        <v>0</v>
      </c>
      <c r="L8328">
        <v>1.5911036279999999</v>
      </c>
      <c r="M8328">
        <v>0</v>
      </c>
      <c r="N8328">
        <v>0.31041553599999999</v>
      </c>
      <c r="O8328">
        <v>0</v>
      </c>
      <c r="P8328">
        <v>0</v>
      </c>
      <c r="Q8328">
        <v>1.7310479400000001</v>
      </c>
    </row>
    <row r="8329" spans="1:17">
      <c r="A8329" t="s">
        <v>19492</v>
      </c>
      <c r="B8329" s="14" t="s">
        <v>8215</v>
      </c>
      <c r="C8329">
        <v>199.82628969999999</v>
      </c>
      <c r="D8329">
        <v>13.35812771</v>
      </c>
      <c r="E8329">
        <v>10.70413984</v>
      </c>
      <c r="F8329">
        <v>7.6351593160000002</v>
      </c>
      <c r="G8329">
        <v>8.4752217739999995</v>
      </c>
      <c r="H8329">
        <v>11.982885680000001</v>
      </c>
      <c r="I8329">
        <v>108.3842901</v>
      </c>
      <c r="J8329">
        <v>29.465179200000001</v>
      </c>
      <c r="K8329">
        <v>59.797947559999997</v>
      </c>
      <c r="L8329">
        <v>101.4524412</v>
      </c>
      <c r="M8329">
        <v>158.81386269999999</v>
      </c>
      <c r="N8329">
        <v>28.695254850000001</v>
      </c>
      <c r="O8329">
        <v>222.85627479999999</v>
      </c>
      <c r="P8329">
        <v>19.250493649999999</v>
      </c>
      <c r="Q8329">
        <v>72.057442100000003</v>
      </c>
    </row>
    <row r="8330" spans="1:17">
      <c r="A8330" t="e">
        <v>#N/A</v>
      </c>
      <c r="B8330" s="14" t="s">
        <v>19493</v>
      </c>
      <c r="C8330">
        <v>30.560100569999999</v>
      </c>
      <c r="D8330">
        <v>0.54892585299999996</v>
      </c>
      <c r="E8330">
        <v>0</v>
      </c>
      <c r="F8330">
        <v>0.67456632599999999</v>
      </c>
      <c r="G8330">
        <v>0</v>
      </c>
      <c r="H8330">
        <v>0</v>
      </c>
      <c r="I8330">
        <v>0</v>
      </c>
      <c r="J8330">
        <v>0.209411651</v>
      </c>
      <c r="K8330">
        <v>2.2481483689999999</v>
      </c>
      <c r="L8330">
        <v>3.1312919400000001</v>
      </c>
      <c r="M8330">
        <v>0</v>
      </c>
      <c r="N8330">
        <v>0.101816296</v>
      </c>
      <c r="O8330">
        <v>1.82944036</v>
      </c>
      <c r="P8330">
        <v>0.61959239099999996</v>
      </c>
      <c r="Q8330">
        <v>0.56778372399999999</v>
      </c>
    </row>
    <row r="8331" spans="1:17">
      <c r="A8331" t="s">
        <v>11466</v>
      </c>
      <c r="B8331" s="14" t="s">
        <v>19494</v>
      </c>
      <c r="C8331">
        <v>2.1005815459999999</v>
      </c>
      <c r="D8331">
        <v>1.20990778</v>
      </c>
      <c r="E8331">
        <v>0.71512445999999996</v>
      </c>
      <c r="F8331">
        <v>0.85779034300000001</v>
      </c>
      <c r="G8331">
        <v>0.580369786</v>
      </c>
      <c r="H8331">
        <v>1.7748263479999999</v>
      </c>
      <c r="I8331">
        <v>2.450655362</v>
      </c>
      <c r="J8331">
        <v>3.9411144829999998</v>
      </c>
      <c r="K8331">
        <v>5.1458126450000004</v>
      </c>
      <c r="L8331">
        <v>5.0436204519999999</v>
      </c>
      <c r="M8331">
        <v>0</v>
      </c>
      <c r="N8331">
        <v>2.0715421319999998</v>
      </c>
      <c r="O8331">
        <v>1.3958090240000001</v>
      </c>
      <c r="P8331">
        <v>1.8278920999999999</v>
      </c>
      <c r="Q8331">
        <v>3.1768163619999998</v>
      </c>
    </row>
    <row r="8332" spans="1:17">
      <c r="A8332" t="s">
        <v>9843</v>
      </c>
      <c r="B8332" s="14" t="s">
        <v>19495</v>
      </c>
      <c r="C8332">
        <v>7.5675924710000002</v>
      </c>
      <c r="D8332">
        <v>0.59874111299999999</v>
      </c>
      <c r="E8332">
        <v>0.28753572599999999</v>
      </c>
      <c r="F8332">
        <v>7.3578351E-2</v>
      </c>
      <c r="G8332">
        <v>0.280024624</v>
      </c>
      <c r="H8332">
        <v>0</v>
      </c>
      <c r="I8332">
        <v>0.78828344900000002</v>
      </c>
      <c r="J8332">
        <v>0.34262377399999999</v>
      </c>
      <c r="K8332">
        <v>0.98086752600000005</v>
      </c>
      <c r="L8332">
        <v>1.0246374149999999</v>
      </c>
      <c r="M8332">
        <v>0</v>
      </c>
      <c r="N8332">
        <v>0.333168507</v>
      </c>
      <c r="O8332">
        <v>2.394555446</v>
      </c>
      <c r="P8332">
        <v>0.162196961</v>
      </c>
      <c r="Q8332">
        <v>1.486344828</v>
      </c>
    </row>
    <row r="8333" spans="1:17">
      <c r="A8333" t="s">
        <v>19496</v>
      </c>
      <c r="B8333" s="14" t="s">
        <v>19497</v>
      </c>
      <c r="C8333">
        <v>0</v>
      </c>
      <c r="D8333">
        <v>0.86309096299999999</v>
      </c>
      <c r="E8333">
        <v>0.82897092400000005</v>
      </c>
      <c r="F8333">
        <v>0</v>
      </c>
      <c r="G8333">
        <v>1.3455271230000001</v>
      </c>
      <c r="H8333">
        <v>0</v>
      </c>
      <c r="I8333">
        <v>0</v>
      </c>
      <c r="J8333">
        <v>0.98779080500000005</v>
      </c>
      <c r="K8333">
        <v>0</v>
      </c>
      <c r="L8333">
        <v>4.9234150000000003</v>
      </c>
      <c r="M8333">
        <v>0</v>
      </c>
      <c r="N8333">
        <v>0</v>
      </c>
      <c r="O8333">
        <v>0</v>
      </c>
      <c r="P8333">
        <v>1.753563371</v>
      </c>
      <c r="Q8333">
        <v>0</v>
      </c>
    </row>
    <row r="8334" spans="1:17">
      <c r="A8334" t="e">
        <v>#N/A</v>
      </c>
      <c r="B8334" s="14" t="s">
        <v>19498</v>
      </c>
      <c r="C8334">
        <v>0</v>
      </c>
      <c r="D8334">
        <v>0.103610014</v>
      </c>
      <c r="E8334">
        <v>0.24878515800000001</v>
      </c>
      <c r="F8334">
        <v>0.12732471200000001</v>
      </c>
      <c r="G8334">
        <v>8.0762104000000001E-2</v>
      </c>
      <c r="H8334">
        <v>0.179620539</v>
      </c>
      <c r="I8334">
        <v>0</v>
      </c>
      <c r="J8334">
        <v>0</v>
      </c>
      <c r="K8334">
        <v>0.21216953299999999</v>
      </c>
      <c r="L8334">
        <v>0.59103283100000004</v>
      </c>
      <c r="M8334">
        <v>0.89776153199999997</v>
      </c>
      <c r="N8334">
        <v>0</v>
      </c>
      <c r="O8334">
        <v>2.071846388</v>
      </c>
      <c r="P8334">
        <v>0</v>
      </c>
      <c r="Q8334">
        <v>0</v>
      </c>
    </row>
    <row r="8335" spans="1:17">
      <c r="A8335" t="e">
        <v>#N/A</v>
      </c>
      <c r="B8335" s="14" t="s">
        <v>19499</v>
      </c>
      <c r="C8335">
        <v>5.3363517409999996</v>
      </c>
      <c r="D8335">
        <v>0.98515048900000002</v>
      </c>
      <c r="E8335">
        <v>0.44156240200000002</v>
      </c>
      <c r="F8335">
        <v>0.56496342200000005</v>
      </c>
      <c r="G8335">
        <v>0.35835646999999998</v>
      </c>
      <c r="H8335">
        <v>0.68315119800000002</v>
      </c>
      <c r="I8335">
        <v>1.297017707</v>
      </c>
      <c r="J8335">
        <v>0.86440559299999997</v>
      </c>
      <c r="K8335">
        <v>2.9587978050000001</v>
      </c>
      <c r="L8335">
        <v>2.0605534419999998</v>
      </c>
      <c r="M8335">
        <v>9.1052224899999992</v>
      </c>
      <c r="N8335">
        <v>0.32891122099999998</v>
      </c>
      <c r="O8335">
        <v>8.864840225</v>
      </c>
      <c r="P8335">
        <v>0.80062189800000005</v>
      </c>
      <c r="Q8335">
        <v>1.834190064</v>
      </c>
    </row>
    <row r="8336" spans="1:17">
      <c r="A8336" t="s">
        <v>19500</v>
      </c>
      <c r="B8336" s="14" t="s">
        <v>2371</v>
      </c>
      <c r="C8336">
        <v>11.30654283</v>
      </c>
      <c r="D8336">
        <v>12.422685919999999</v>
      </c>
      <c r="E8336">
        <v>44.7616789</v>
      </c>
      <c r="F8336">
        <v>24.500288739999998</v>
      </c>
      <c r="G8336">
        <v>44.570585940000001</v>
      </c>
      <c r="H8336">
        <v>124.61189829999999</v>
      </c>
      <c r="I8336">
        <v>16.488552810000002</v>
      </c>
      <c r="J8336">
        <v>22.296317890000001</v>
      </c>
      <c r="K8336">
        <v>10.05117956</v>
      </c>
      <c r="L8336">
        <v>13.99959984</v>
      </c>
      <c r="M8336">
        <v>7.2344782329999999</v>
      </c>
      <c r="N8336">
        <v>6.0397111309999998</v>
      </c>
      <c r="O8336">
        <v>3.9209521000000001</v>
      </c>
      <c r="P8336">
        <v>3.9067219359999998</v>
      </c>
      <c r="Q8336">
        <v>44.044063800000004</v>
      </c>
    </row>
    <row r="8337" spans="1:17">
      <c r="A8337" t="s">
        <v>19501</v>
      </c>
      <c r="B8337" s="14" t="s">
        <v>3976</v>
      </c>
      <c r="C8337">
        <v>12.010807270000001</v>
      </c>
      <c r="D8337">
        <v>5.2122441530000003</v>
      </c>
      <c r="E8337">
        <v>6.056441757</v>
      </c>
      <c r="F8337">
        <v>5.7221678679999997</v>
      </c>
      <c r="G8337">
        <v>4.1907005100000001</v>
      </c>
      <c r="H8337">
        <v>2.71713636</v>
      </c>
      <c r="I8337">
        <v>2.999245793</v>
      </c>
      <c r="J8337">
        <v>4.2549777620000002</v>
      </c>
      <c r="K8337">
        <v>5.3367399860000004</v>
      </c>
      <c r="L8337">
        <v>7.6930811270000001</v>
      </c>
      <c r="M8337">
        <v>4.5794779999999999</v>
      </c>
      <c r="N8337">
        <v>4.2896706299999998</v>
      </c>
      <c r="O8337">
        <v>5.2842400850000004</v>
      </c>
      <c r="P8337">
        <v>2.184618591</v>
      </c>
      <c r="Q8337">
        <v>3.2800254990000002</v>
      </c>
    </row>
    <row r="8338" spans="1:17">
      <c r="A8338" t="s">
        <v>19502</v>
      </c>
      <c r="B8338" s="14" t="s">
        <v>3975</v>
      </c>
      <c r="C8338">
        <v>4.1689807859999997</v>
      </c>
      <c r="D8338">
        <v>4.5363528009999996</v>
      </c>
      <c r="E8338">
        <v>2.452454361</v>
      </c>
      <c r="F8338">
        <v>2.2365372039999998</v>
      </c>
      <c r="G8338">
        <v>2.2867569030000001</v>
      </c>
      <c r="H8338">
        <v>1.8365773510000001</v>
      </c>
      <c r="I8338">
        <v>1.6093340249999999</v>
      </c>
      <c r="J8338">
        <v>2.3160878820000002</v>
      </c>
      <c r="K8338">
        <v>3.281887217</v>
      </c>
      <c r="L8338">
        <v>5.8107406839999998</v>
      </c>
      <c r="M8338">
        <v>1.1768459520000001</v>
      </c>
      <c r="N8338">
        <v>2.569591789</v>
      </c>
      <c r="O8338">
        <v>2.5801192730000002</v>
      </c>
      <c r="P8338">
        <v>3.3481536580000002</v>
      </c>
      <c r="Q8338">
        <v>2.86589172</v>
      </c>
    </row>
    <row r="8339" spans="1:17">
      <c r="A8339" t="e">
        <v>#N/A</v>
      </c>
      <c r="B8339" s="14" t="s">
        <v>19503</v>
      </c>
      <c r="C8339">
        <v>2.4045084829999999</v>
      </c>
      <c r="D8339">
        <v>0.13316978500000001</v>
      </c>
      <c r="E8339">
        <v>0.70347896499999996</v>
      </c>
      <c r="F8339">
        <v>0.327300498</v>
      </c>
      <c r="G8339">
        <v>0.31141020699999999</v>
      </c>
      <c r="H8339">
        <v>2.077793926</v>
      </c>
      <c r="I8339">
        <v>0.87663545200000004</v>
      </c>
      <c r="J8339">
        <v>1.2192818089999999</v>
      </c>
      <c r="K8339">
        <v>0.81810348200000005</v>
      </c>
      <c r="L8339">
        <v>1.139480327</v>
      </c>
      <c r="M8339">
        <v>1.1538914600000001</v>
      </c>
      <c r="N8339">
        <v>0.59281686099999997</v>
      </c>
      <c r="O8339">
        <v>1.997205634</v>
      </c>
      <c r="P8339">
        <v>0.27056436299999997</v>
      </c>
      <c r="Q8339">
        <v>1.239702455</v>
      </c>
    </row>
    <row r="8340" spans="1:17">
      <c r="A8340" t="s">
        <v>19504</v>
      </c>
      <c r="B8340" s="14" t="s">
        <v>3098</v>
      </c>
      <c r="C8340">
        <v>13.677691490000001</v>
      </c>
      <c r="D8340">
        <v>4.2268156389999998</v>
      </c>
      <c r="E8340">
        <v>4.7811757479999999</v>
      </c>
      <c r="F8340">
        <v>6.0391177669999996</v>
      </c>
      <c r="G8340">
        <v>4.2077213330000003</v>
      </c>
      <c r="H8340">
        <v>5.8268443080000001</v>
      </c>
      <c r="I8340">
        <v>58.833632860000002</v>
      </c>
      <c r="J8340">
        <v>8.0285151339999992</v>
      </c>
      <c r="K8340">
        <v>60.745265089999997</v>
      </c>
      <c r="L8340">
        <v>14.59758976</v>
      </c>
      <c r="M8340">
        <v>92.4439517</v>
      </c>
      <c r="N8340">
        <v>5.5541313609999996</v>
      </c>
      <c r="O8340">
        <v>104.124841</v>
      </c>
      <c r="P8340">
        <v>3.2074640900000002</v>
      </c>
      <c r="Q8340">
        <v>16.43459709</v>
      </c>
    </row>
    <row r="8341" spans="1:17">
      <c r="A8341" t="s">
        <v>13788</v>
      </c>
      <c r="B8341" s="14" t="s">
        <v>8282</v>
      </c>
      <c r="C8341">
        <v>5.2462003270000004</v>
      </c>
      <c r="D8341">
        <v>1.216687579</v>
      </c>
      <c r="E8341">
        <v>1.3168428560000001</v>
      </c>
      <c r="F8341">
        <v>1.2162188940000001</v>
      </c>
      <c r="G8341">
        <v>1.2173308110000001</v>
      </c>
      <c r="H8341">
        <v>0.94445178500000004</v>
      </c>
      <c r="I8341">
        <v>1.0758707810000001</v>
      </c>
      <c r="J8341">
        <v>2.7018176440000001</v>
      </c>
      <c r="K8341">
        <v>3.0121082750000001</v>
      </c>
      <c r="L8341">
        <v>6.1117581200000002</v>
      </c>
      <c r="M8341">
        <v>3.146976709</v>
      </c>
      <c r="N8341">
        <v>1.384362101</v>
      </c>
      <c r="O8341">
        <v>3.5405008960000002</v>
      </c>
      <c r="P8341">
        <v>0.83628984900000003</v>
      </c>
      <c r="Q8341">
        <v>1.634153236</v>
      </c>
    </row>
    <row r="8342" spans="1:17">
      <c r="A8342" t="s">
        <v>19505</v>
      </c>
      <c r="B8342" s="14" t="s">
        <v>9020</v>
      </c>
      <c r="C8342">
        <v>4.4830040379999998</v>
      </c>
      <c r="D8342">
        <v>2.7807793959999998</v>
      </c>
      <c r="E8342">
        <v>2.232066305</v>
      </c>
      <c r="F8342">
        <v>3.612527724</v>
      </c>
      <c r="G8342">
        <v>3.1274887919999999</v>
      </c>
      <c r="H8342">
        <v>9.1595555950000005</v>
      </c>
      <c r="I8342">
        <v>3.6610854420000001</v>
      </c>
      <c r="J8342">
        <v>2.1595860629999999</v>
      </c>
      <c r="K8342">
        <v>2.7658505039999999</v>
      </c>
      <c r="L8342">
        <v>125.2018235</v>
      </c>
      <c r="M8342">
        <v>1.7210669409999999</v>
      </c>
      <c r="N8342">
        <v>2.0557784429999999</v>
      </c>
      <c r="O8342">
        <v>3.3760840349999999</v>
      </c>
      <c r="P8342">
        <v>2.8786967369999998</v>
      </c>
      <c r="Q8342">
        <v>2.465409137</v>
      </c>
    </row>
    <row r="8343" spans="1:17">
      <c r="A8343" t="s">
        <v>19506</v>
      </c>
      <c r="B8343" s="14" t="s">
        <v>19507</v>
      </c>
      <c r="C8343">
        <v>0</v>
      </c>
      <c r="D8343">
        <v>0</v>
      </c>
      <c r="E8343">
        <v>2.4869127729999998</v>
      </c>
      <c r="F8343">
        <v>0</v>
      </c>
      <c r="G8343">
        <v>0.67276356100000001</v>
      </c>
      <c r="H8343">
        <v>1.496272984</v>
      </c>
      <c r="I8343">
        <v>0</v>
      </c>
      <c r="J8343">
        <v>4.4450586220000003</v>
      </c>
      <c r="K8343">
        <v>3.5348244790000001</v>
      </c>
      <c r="L8343">
        <v>2.4617075000000002</v>
      </c>
      <c r="M8343">
        <v>14.95704591</v>
      </c>
      <c r="N8343">
        <v>0.48026554599999999</v>
      </c>
      <c r="O8343">
        <v>0</v>
      </c>
      <c r="P8343">
        <v>1.169042248</v>
      </c>
      <c r="Q8343">
        <v>0</v>
      </c>
    </row>
    <row r="8344" spans="1:17">
      <c r="A8344" t="s">
        <v>19506</v>
      </c>
      <c r="B8344" s="14" t="s">
        <v>19508</v>
      </c>
      <c r="C8344">
        <v>0</v>
      </c>
      <c r="D8344">
        <v>0</v>
      </c>
      <c r="E8344">
        <v>0</v>
      </c>
      <c r="F8344">
        <v>0</v>
      </c>
      <c r="G8344">
        <v>0.71312937499999995</v>
      </c>
      <c r="H8344">
        <v>0</v>
      </c>
      <c r="I8344">
        <v>0</v>
      </c>
      <c r="J8344">
        <v>0.52352912699999998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</row>
    <row r="8345" spans="1:17">
      <c r="A8345" t="s">
        <v>19509</v>
      </c>
      <c r="B8345" s="14" t="s">
        <v>19510</v>
      </c>
      <c r="C8345">
        <v>0</v>
      </c>
      <c r="D8345">
        <v>0</v>
      </c>
      <c r="E8345">
        <v>0</v>
      </c>
      <c r="F8345">
        <v>0</v>
      </c>
      <c r="G8345">
        <v>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</row>
    <row r="8346" spans="1:17">
      <c r="A8346" t="s">
        <v>19511</v>
      </c>
      <c r="B8346" s="14" t="s">
        <v>5889</v>
      </c>
      <c r="C8346">
        <v>11.841557910000001</v>
      </c>
      <c r="D8346">
        <v>4.0989086969999997</v>
      </c>
      <c r="E8346">
        <v>3.385707413</v>
      </c>
      <c r="F8346">
        <v>2.8207671919999999</v>
      </c>
      <c r="G8346">
        <v>2.7477207099999998</v>
      </c>
      <c r="H8346">
        <v>1.5633103049999999</v>
      </c>
      <c r="I8346">
        <v>15.64982805</v>
      </c>
      <c r="J8346">
        <v>7.2712378690000001</v>
      </c>
      <c r="K8346">
        <v>8.5614969240000001</v>
      </c>
      <c r="L8346">
        <v>6.079270492</v>
      </c>
      <c r="M8346">
        <v>15.62716445</v>
      </c>
      <c r="N8346">
        <v>3.968645939</v>
      </c>
      <c r="O8346">
        <v>16.802655640000001</v>
      </c>
      <c r="P8346">
        <v>6.6622837769999999</v>
      </c>
      <c r="Q8346">
        <v>9.6665687840000007</v>
      </c>
    </row>
    <row r="8347" spans="1:17">
      <c r="A8347" t="s">
        <v>19512</v>
      </c>
      <c r="B8347" s="14" t="s">
        <v>7912</v>
      </c>
      <c r="C8347">
        <v>40.870154309999997</v>
      </c>
      <c r="D8347">
        <v>27.49156318</v>
      </c>
      <c r="E8347">
        <v>20.791769160000001</v>
      </c>
      <c r="F8347">
        <v>21.72186511</v>
      </c>
      <c r="G8347">
        <v>26.176948719999999</v>
      </c>
      <c r="H8347">
        <v>14.55483896</v>
      </c>
      <c r="I8347">
        <v>99.426549600000001</v>
      </c>
      <c r="J8347">
        <v>98.983037300000007</v>
      </c>
      <c r="K8347">
        <v>140.23537580000001</v>
      </c>
      <c r="L8347">
        <v>83.693625470000001</v>
      </c>
      <c r="M8347">
        <v>11.767824239999999</v>
      </c>
      <c r="N8347">
        <v>29.496038909999999</v>
      </c>
      <c r="O8347">
        <v>30.861004730000001</v>
      </c>
      <c r="P8347">
        <v>27.063617270000002</v>
      </c>
      <c r="Q8347">
        <v>38.184285559999999</v>
      </c>
    </row>
    <row r="8348" spans="1:17">
      <c r="A8348" t="e">
        <v>#N/A</v>
      </c>
      <c r="B8348" s="14" t="s">
        <v>19513</v>
      </c>
      <c r="C8348">
        <v>4.2356341740000003</v>
      </c>
      <c r="D8348">
        <v>6.0991761420000001</v>
      </c>
      <c r="E8348">
        <v>4.7315109680000003</v>
      </c>
      <c r="F8348">
        <v>4.3241431119999998</v>
      </c>
      <c r="G8348">
        <v>5.4856105770000001</v>
      </c>
      <c r="H8348">
        <v>1.626717296</v>
      </c>
      <c r="I8348">
        <v>9.2653623879999998</v>
      </c>
      <c r="J8348">
        <v>9.933629582</v>
      </c>
      <c r="K8348">
        <v>7.685977329</v>
      </c>
      <c r="L8348">
        <v>9.3671126400000002</v>
      </c>
      <c r="M8348">
        <v>8.1304967490000006</v>
      </c>
      <c r="N8348">
        <v>6.7877530540000004</v>
      </c>
      <c r="O8348">
        <v>4.6908727189999997</v>
      </c>
      <c r="P8348">
        <v>6.9902731319999996</v>
      </c>
      <c r="Q8348">
        <v>1.455855704</v>
      </c>
    </row>
    <row r="8349" spans="1:17">
      <c r="A8349" t="s">
        <v>19514</v>
      </c>
      <c r="B8349" s="14" t="s">
        <v>19515</v>
      </c>
      <c r="C8349">
        <v>0</v>
      </c>
      <c r="D8349">
        <v>0.353234139</v>
      </c>
      <c r="E8349">
        <v>1.0178098609999999</v>
      </c>
      <c r="F8349">
        <v>0.21704193199999999</v>
      </c>
      <c r="G8349">
        <v>1.1013581079999999</v>
      </c>
      <c r="H8349">
        <v>1.224748543</v>
      </c>
      <c r="I8349">
        <v>0</v>
      </c>
      <c r="J8349">
        <v>1.8192131810000001</v>
      </c>
      <c r="K8349">
        <v>0.72334246099999999</v>
      </c>
      <c r="L8349">
        <v>1.007494189</v>
      </c>
      <c r="M8349">
        <v>0</v>
      </c>
      <c r="N8349">
        <v>1.965565556</v>
      </c>
      <c r="O8349">
        <v>0</v>
      </c>
      <c r="P8349">
        <v>0.95689944599999999</v>
      </c>
      <c r="Q8349">
        <v>1.0961075760000001</v>
      </c>
    </row>
    <row r="8350" spans="1:17">
      <c r="A8350" t="s">
        <v>19516</v>
      </c>
      <c r="B8350" s="14" t="s">
        <v>6532</v>
      </c>
      <c r="C8350">
        <v>10.610564310000001</v>
      </c>
      <c r="D8350">
        <v>1.5464442549999999</v>
      </c>
      <c r="E8350">
        <v>1.158541515</v>
      </c>
      <c r="F8350">
        <v>1.1402405769999999</v>
      </c>
      <c r="G8350">
        <v>1.398292892</v>
      </c>
      <c r="H8350">
        <v>2.037521157</v>
      </c>
      <c r="I8350">
        <v>1.6287993380000001</v>
      </c>
      <c r="J8350">
        <v>1.6282853159999999</v>
      </c>
      <c r="K8350">
        <v>2.7867514149999999</v>
      </c>
      <c r="L8350">
        <v>3.8814752459999999</v>
      </c>
      <c r="M8350">
        <v>2.1439443759999999</v>
      </c>
      <c r="N8350">
        <v>1.9963979569999999</v>
      </c>
      <c r="O8350">
        <v>4.020068405</v>
      </c>
      <c r="P8350">
        <v>1.5919209510000001</v>
      </c>
      <c r="Q8350">
        <v>2.3033822490000002</v>
      </c>
    </row>
    <row r="8351" spans="1:17">
      <c r="A8351" t="s">
        <v>19517</v>
      </c>
      <c r="B8351" s="14" t="s">
        <v>19518</v>
      </c>
      <c r="C8351">
        <v>60.141893009999997</v>
      </c>
      <c r="D8351">
        <v>4.4411476759999999</v>
      </c>
      <c r="E8351">
        <v>4.6921363969999996</v>
      </c>
      <c r="F8351">
        <v>3.8203594490000001</v>
      </c>
      <c r="G8351">
        <v>1.3847172329999999</v>
      </c>
      <c r="H8351">
        <v>6.1594150040000004</v>
      </c>
      <c r="I8351">
        <v>5.8470733519999998</v>
      </c>
      <c r="J8351">
        <v>9.6573334030000009</v>
      </c>
      <c r="K8351">
        <v>10.913341600000001</v>
      </c>
      <c r="L8351">
        <v>22.800669460000002</v>
      </c>
      <c r="M8351">
        <v>7.6963440099999998</v>
      </c>
      <c r="N8351">
        <v>3.4597770419999998</v>
      </c>
      <c r="O8351">
        <v>26.64233535</v>
      </c>
      <c r="P8351">
        <v>1.804638033</v>
      </c>
      <c r="Q8351">
        <v>2.7562316720000002</v>
      </c>
    </row>
    <row r="8352" spans="1:17">
      <c r="A8352" t="s">
        <v>19519</v>
      </c>
      <c r="B8352" s="14" t="s">
        <v>1003</v>
      </c>
      <c r="C8352">
        <v>7.4871300649999997</v>
      </c>
      <c r="D8352">
        <v>0.78567631599999999</v>
      </c>
      <c r="E8352">
        <v>0.33538518299999998</v>
      </c>
      <c r="F8352">
        <v>5.3639180000000002E-2</v>
      </c>
      <c r="G8352">
        <v>0.47632687299999998</v>
      </c>
      <c r="H8352">
        <v>1.3620652929999999</v>
      </c>
      <c r="I8352">
        <v>2.8733232599999998</v>
      </c>
      <c r="J8352">
        <v>0.19982027699999999</v>
      </c>
      <c r="K8352">
        <v>0.53629493500000003</v>
      </c>
      <c r="L8352">
        <v>3.983831984</v>
      </c>
      <c r="M8352">
        <v>6.8077394059999996</v>
      </c>
      <c r="N8352">
        <v>0.194305908</v>
      </c>
      <c r="O8352">
        <v>7.4190090949999998</v>
      </c>
      <c r="P8352">
        <v>0.29560705700000001</v>
      </c>
      <c r="Q8352">
        <v>1.3544459069999999</v>
      </c>
    </row>
    <row r="8353" spans="1:17">
      <c r="A8353" t="s">
        <v>19519</v>
      </c>
      <c r="B8353" s="14" t="s">
        <v>19520</v>
      </c>
      <c r="C8353">
        <v>81.119958069999996</v>
      </c>
      <c r="D8353">
        <v>30.223596059999998</v>
      </c>
      <c r="E8353">
        <v>24.713695680000001</v>
      </c>
      <c r="F8353">
        <v>20.578288199999999</v>
      </c>
      <c r="G8353">
        <v>47.754199219999997</v>
      </c>
      <c r="H8353">
        <v>28.32231006</v>
      </c>
      <c r="I8353">
        <v>53.772192429999997</v>
      </c>
      <c r="J8353">
        <v>29.448513370000001</v>
      </c>
      <c r="K8353">
        <v>98.691037019999996</v>
      </c>
      <c r="L8353">
        <v>144.4494794</v>
      </c>
      <c r="M8353">
        <v>99.090429130000004</v>
      </c>
      <c r="N8353">
        <v>14.99972215</v>
      </c>
      <c r="O8353">
        <v>163.3428893</v>
      </c>
      <c r="P8353">
        <v>26.000752129999999</v>
      </c>
      <c r="Q8353">
        <v>86.181458160000005</v>
      </c>
    </row>
    <row r="8354" spans="1:17">
      <c r="A8354" t="s">
        <v>19521</v>
      </c>
      <c r="B8354" s="14" t="s">
        <v>3974</v>
      </c>
      <c r="C8354">
        <v>14.260429569999999</v>
      </c>
      <c r="D8354">
        <v>1.1099760590000001</v>
      </c>
      <c r="E8354">
        <v>0.90208128600000004</v>
      </c>
      <c r="F8354">
        <v>0.445933564</v>
      </c>
      <c r="G8354">
        <v>0.93176026599999995</v>
      </c>
      <c r="H8354">
        <v>0.81411773200000004</v>
      </c>
      <c r="I8354">
        <v>17.704927189999999</v>
      </c>
      <c r="J8354">
        <v>0.83061083999999996</v>
      </c>
      <c r="K8354">
        <v>6.556662298</v>
      </c>
      <c r="L8354">
        <v>5.7229242950000003</v>
      </c>
      <c r="M8354">
        <v>4.8088682360000004</v>
      </c>
      <c r="N8354">
        <v>0.85519987099999994</v>
      </c>
      <c r="O8354">
        <v>10.24418307</v>
      </c>
      <c r="P8354">
        <v>0.80954675499999995</v>
      </c>
      <c r="Q8354">
        <v>2.6494807480000002</v>
      </c>
    </row>
    <row r="8355" spans="1:17">
      <c r="A8355" t="s">
        <v>19521</v>
      </c>
      <c r="B8355" s="14" t="s">
        <v>19522</v>
      </c>
      <c r="C8355">
        <v>23.157439180000001</v>
      </c>
      <c r="D8355">
        <v>1.446964865</v>
      </c>
      <c r="E8355">
        <v>1.263420819</v>
      </c>
      <c r="F8355">
        <v>0.84866360100000005</v>
      </c>
      <c r="G8355">
        <v>1.948160766</v>
      </c>
      <c r="H8355">
        <v>1.9383780859999999</v>
      </c>
      <c r="I8355">
        <v>5.6284911700000002</v>
      </c>
      <c r="J8355">
        <v>1.618386229</v>
      </c>
      <c r="K8355">
        <v>6.060788198</v>
      </c>
      <c r="L8355">
        <v>4.127032271</v>
      </c>
      <c r="M8355">
        <v>23.365679910000001</v>
      </c>
      <c r="N8355">
        <v>0.87835769200000002</v>
      </c>
      <c r="O8355">
        <v>65.102298950000005</v>
      </c>
      <c r="P8355">
        <v>0.93540188499999999</v>
      </c>
      <c r="Q8355">
        <v>20.001008259999999</v>
      </c>
    </row>
    <row r="8356" spans="1:17">
      <c r="A8356" t="s">
        <v>19523</v>
      </c>
      <c r="B8356" s="14" t="s">
        <v>19524</v>
      </c>
      <c r="C8356">
        <v>6.4675124569999998</v>
      </c>
      <c r="D8356">
        <v>0.69891246799999995</v>
      </c>
      <c r="E8356">
        <v>0.57059037599999995</v>
      </c>
      <c r="F8356">
        <v>0.27913681699999998</v>
      </c>
      <c r="G8356">
        <v>0.62650785399999998</v>
      </c>
      <c r="H8356">
        <v>0.84815474000000002</v>
      </c>
      <c r="I8356">
        <v>1.38024879</v>
      </c>
      <c r="J8356">
        <v>2.0197265770000001</v>
      </c>
      <c r="K8356">
        <v>1.932136681</v>
      </c>
      <c r="L8356">
        <v>3.488515976</v>
      </c>
      <c r="M8356">
        <v>1.816784033</v>
      </c>
      <c r="N8356">
        <v>1.1472806440000001</v>
      </c>
      <c r="O8356">
        <v>2.445775883</v>
      </c>
      <c r="P8356">
        <v>0.75733218199999996</v>
      </c>
      <c r="Q8356">
        <v>1.5181382999999999</v>
      </c>
    </row>
    <row r="8357" spans="1:17">
      <c r="A8357" t="s">
        <v>19525</v>
      </c>
      <c r="B8357" s="14" t="s">
        <v>19526</v>
      </c>
      <c r="C8357">
        <v>9.385780273</v>
      </c>
      <c r="D8357">
        <v>2.910970431</v>
      </c>
      <c r="E8357">
        <v>5.1923724260000004</v>
      </c>
      <c r="F8357">
        <v>3.3217281179999998</v>
      </c>
      <c r="G8357">
        <v>2.5931977270000002</v>
      </c>
      <c r="H8357">
        <v>0</v>
      </c>
      <c r="I8357">
        <v>5.4749868660000001</v>
      </c>
      <c r="J8357">
        <v>5.4732590510000003</v>
      </c>
      <c r="K8357">
        <v>7.6641421660000004</v>
      </c>
      <c r="L8357">
        <v>18.977526910000002</v>
      </c>
      <c r="M8357">
        <v>0</v>
      </c>
      <c r="N8357">
        <v>5.0908147909999997</v>
      </c>
      <c r="O8357">
        <v>0</v>
      </c>
      <c r="P8357">
        <v>8.1673542480000005</v>
      </c>
      <c r="Q8357">
        <v>3.8712526660000002</v>
      </c>
    </row>
    <row r="8358" spans="1:17">
      <c r="A8358" t="s">
        <v>19525</v>
      </c>
      <c r="B8358" s="14" t="s">
        <v>19527</v>
      </c>
      <c r="C8358">
        <v>8.0275788079999995</v>
      </c>
      <c r="D8358">
        <v>20.154944919999998</v>
      </c>
      <c r="E8358">
        <v>22.110068989999998</v>
      </c>
      <c r="F8358">
        <v>28.65328525</v>
      </c>
      <c r="G8358">
        <v>16.788574919999999</v>
      </c>
      <c r="H8358">
        <v>51.383888669999997</v>
      </c>
      <c r="I8358">
        <v>3.9022584569999998</v>
      </c>
      <c r="J8358">
        <v>15.03874165</v>
      </c>
      <c r="K8358">
        <v>8.9019553840000007</v>
      </c>
      <c r="L8358">
        <v>10.708161779999999</v>
      </c>
      <c r="M8358">
        <v>13.69716515</v>
      </c>
      <c r="N8358">
        <v>12.97443078</v>
      </c>
      <c r="O8358">
        <v>15.80510031</v>
      </c>
      <c r="P8358">
        <v>28.236283920000002</v>
      </c>
      <c r="Q8358">
        <v>33.110497969999997</v>
      </c>
    </row>
    <row r="8359" spans="1:17">
      <c r="A8359" t="s">
        <v>19528</v>
      </c>
      <c r="B8359" s="14" t="s">
        <v>1915</v>
      </c>
      <c r="C8359">
        <v>6.3654426759999998</v>
      </c>
      <c r="D8359">
        <v>7.942934642</v>
      </c>
      <c r="E8359">
        <v>7.642752067</v>
      </c>
      <c r="F8359">
        <v>6.1890063419999999</v>
      </c>
      <c r="G8359">
        <v>5.8100191289999996</v>
      </c>
      <c r="H8359">
        <v>15.46635114</v>
      </c>
      <c r="I8359">
        <v>13.26121386</v>
      </c>
      <c r="J8359">
        <v>12.26892731</v>
      </c>
      <c r="K8359">
        <v>24.103299849999999</v>
      </c>
      <c r="L8359">
        <v>33.489753370000003</v>
      </c>
      <c r="M8359">
        <v>2.9923501720000001</v>
      </c>
      <c r="N8359">
        <v>5.3966800389999996</v>
      </c>
      <c r="O8359">
        <v>106.7509238</v>
      </c>
      <c r="P8359">
        <v>8.5366929020000004</v>
      </c>
      <c r="Q8359">
        <v>306.75323889999999</v>
      </c>
    </row>
    <row r="8360" spans="1:17">
      <c r="A8360" t="s">
        <v>19529</v>
      </c>
      <c r="B8360" s="14" t="s">
        <v>19530</v>
      </c>
      <c r="C8360">
        <v>18.77156055</v>
      </c>
      <c r="D8360">
        <v>94.606539010000006</v>
      </c>
      <c r="E8360">
        <v>71.395120849999998</v>
      </c>
      <c r="F8360">
        <v>121.37083509999999</v>
      </c>
      <c r="G8360">
        <v>53.48470313</v>
      </c>
      <c r="H8360">
        <v>185.63986869999999</v>
      </c>
      <c r="I8360">
        <v>123.18720450000001</v>
      </c>
      <c r="J8360">
        <v>89.237919309999995</v>
      </c>
      <c r="K8360">
        <v>80.899278420000002</v>
      </c>
      <c r="L8360">
        <v>38.548101529999997</v>
      </c>
      <c r="M8360">
        <v>9.0082208300000008</v>
      </c>
      <c r="N8360">
        <v>34.13159916</v>
      </c>
      <c r="O8360">
        <v>0</v>
      </c>
      <c r="P8360">
        <v>126.7348073</v>
      </c>
      <c r="Q8360">
        <v>67.746921659999998</v>
      </c>
    </row>
    <row r="8361" spans="1:17">
      <c r="A8361" t="s">
        <v>19529</v>
      </c>
      <c r="B8361" s="14" t="s">
        <v>2831</v>
      </c>
      <c r="C8361">
        <v>5.5976890060000004</v>
      </c>
      <c r="D8361">
        <v>0.96212757599999998</v>
      </c>
      <c r="E8361">
        <v>0.80088006599999995</v>
      </c>
      <c r="F8361">
        <v>0.99842332199999995</v>
      </c>
      <c r="G8361">
        <v>0.299984313</v>
      </c>
      <c r="H8361">
        <v>1.0378448739999999</v>
      </c>
      <c r="I8361">
        <v>3.0963935999999999</v>
      </c>
      <c r="J8361">
        <v>1.3091286879999999</v>
      </c>
      <c r="K8361">
        <v>2.4080423830000002</v>
      </c>
      <c r="L8361">
        <v>3.4149791349999998</v>
      </c>
      <c r="M8361">
        <v>3.1494036840000001</v>
      </c>
      <c r="N8361">
        <v>1.0826458189999999</v>
      </c>
      <c r="O8361">
        <v>4.0616226749999997</v>
      </c>
      <c r="P8361">
        <v>1.4335042469999999</v>
      </c>
      <c r="Q8361">
        <v>2.5211242729999999</v>
      </c>
    </row>
    <row r="8362" spans="1:17">
      <c r="A8362" t="s">
        <v>19531</v>
      </c>
      <c r="B8362" s="14" t="s">
        <v>5724</v>
      </c>
      <c r="C8362">
        <v>24.445836249999999</v>
      </c>
      <c r="D8362">
        <v>1.642427345</v>
      </c>
      <c r="E8362">
        <v>0.87401932000000004</v>
      </c>
      <c r="F8362">
        <v>1.391027115</v>
      </c>
      <c r="G8362">
        <v>1.0726351590000001</v>
      </c>
      <c r="H8362">
        <v>1.0773746280000001</v>
      </c>
      <c r="I8362">
        <v>11.10404905</v>
      </c>
      <c r="J8362">
        <v>1.651110783</v>
      </c>
      <c r="K8362">
        <v>3.999617024</v>
      </c>
      <c r="L8362">
        <v>11.14158542</v>
      </c>
      <c r="M8362">
        <v>6.9233487599999997</v>
      </c>
      <c r="N8362">
        <v>1.5067428540000001</v>
      </c>
      <c r="O8362">
        <v>13.536615960000001</v>
      </c>
      <c r="P8362">
        <v>1.2926964009999999</v>
      </c>
      <c r="Q8362">
        <v>3.4436179299999998</v>
      </c>
    </row>
    <row r="8363" spans="1:17">
      <c r="A8363" t="s">
        <v>19532</v>
      </c>
      <c r="B8363" s="14" t="s">
        <v>5247</v>
      </c>
      <c r="C8363">
        <v>0.71202471000000001</v>
      </c>
      <c r="D8363">
        <v>0.94642388399999999</v>
      </c>
      <c r="E8363">
        <v>0.79538330899999998</v>
      </c>
      <c r="F8363">
        <v>0.72690336799999999</v>
      </c>
      <c r="G8363">
        <v>0.92215005400000005</v>
      </c>
      <c r="H8363">
        <v>0.27345678699999998</v>
      </c>
      <c r="I8363">
        <v>6.2301574679999998</v>
      </c>
      <c r="J8363">
        <v>2.8884365609999998</v>
      </c>
      <c r="K8363">
        <v>3.7146129659999998</v>
      </c>
      <c r="L8363">
        <v>2.4744404699999998</v>
      </c>
      <c r="M8363">
        <v>16.401174480000002</v>
      </c>
      <c r="N8363">
        <v>2.062657717</v>
      </c>
      <c r="O8363">
        <v>13.799657890000001</v>
      </c>
      <c r="P8363">
        <v>1.495567841</v>
      </c>
      <c r="Q8363">
        <v>5.6288903709999998</v>
      </c>
    </row>
    <row r="8364" spans="1:17">
      <c r="A8364" t="s">
        <v>19532</v>
      </c>
      <c r="B8364" s="14" t="s">
        <v>19533</v>
      </c>
      <c r="C8364">
        <v>0.63632408600000001</v>
      </c>
      <c r="D8364">
        <v>8.0351241929999997</v>
      </c>
      <c r="E8364">
        <v>5.0095900850000001</v>
      </c>
      <c r="F8364">
        <v>8.6616117809999995</v>
      </c>
      <c r="G8364">
        <v>5.1644192029999996</v>
      </c>
      <c r="H8364">
        <v>1.710684984</v>
      </c>
      <c r="I8364">
        <v>4.6398193780000003</v>
      </c>
      <c r="J8364">
        <v>14.116733</v>
      </c>
      <c r="K8364">
        <v>8.3713793909999996</v>
      </c>
      <c r="L8364">
        <v>6.4330599690000003</v>
      </c>
      <c r="M8364">
        <v>1.221453672</v>
      </c>
      <c r="N8364">
        <v>4.6280134459999998</v>
      </c>
      <c r="O8364">
        <v>0</v>
      </c>
      <c r="P8364">
        <v>13.07922305</v>
      </c>
      <c r="Q8364">
        <v>6.1240155170000001</v>
      </c>
    </row>
    <row r="8365" spans="1:17">
      <c r="A8365" t="s">
        <v>19534</v>
      </c>
      <c r="B8365" s="14" t="s">
        <v>2233</v>
      </c>
      <c r="C8365">
        <v>10.232992299999999</v>
      </c>
      <c r="D8365">
        <v>0.64770012099999996</v>
      </c>
      <c r="E8365">
        <v>1.08866624</v>
      </c>
      <c r="F8365">
        <v>0.89544202500000003</v>
      </c>
      <c r="G8365">
        <v>1.1359582960000001</v>
      </c>
      <c r="H8365">
        <v>0.84215010499999998</v>
      </c>
      <c r="I8365">
        <v>8.5274131709999992</v>
      </c>
      <c r="J8365">
        <v>10.007282419999999</v>
      </c>
      <c r="K8365">
        <v>5.968535492</v>
      </c>
      <c r="L8365">
        <v>8.3131644419999997</v>
      </c>
      <c r="M8365">
        <v>8.4183019439999995</v>
      </c>
      <c r="N8365">
        <v>8.9201887479999993</v>
      </c>
      <c r="O8365">
        <v>11.33281639</v>
      </c>
      <c r="P8365">
        <v>4.057507695</v>
      </c>
      <c r="Q8365">
        <v>5.0246347289999997</v>
      </c>
    </row>
    <row r="8366" spans="1:17">
      <c r="A8366" t="s">
        <v>19535</v>
      </c>
      <c r="B8366" s="14" t="s">
        <v>2408</v>
      </c>
      <c r="C8366">
        <v>20.187292769999999</v>
      </c>
      <c r="D8366">
        <v>2.6832967659999998</v>
      </c>
      <c r="E8366">
        <v>3.4976552550000002</v>
      </c>
      <c r="F8366">
        <v>3.2974610879999999</v>
      </c>
      <c r="G8366">
        <v>3.087571316</v>
      </c>
      <c r="H8366">
        <v>3.9872749359999999</v>
      </c>
      <c r="I8366">
        <v>21.86936094</v>
      </c>
      <c r="J8366">
        <v>22.520526669999999</v>
      </c>
      <c r="K8366">
        <v>13.3444561</v>
      </c>
      <c r="L8366">
        <v>21.86656383</v>
      </c>
      <c r="M8366">
        <v>9.9644006950000001</v>
      </c>
      <c r="N8366">
        <v>7.0389757580000003</v>
      </c>
      <c r="O8366">
        <v>7.0264818309999999</v>
      </c>
      <c r="P8366">
        <v>8.4804545170000001</v>
      </c>
      <c r="Q8366">
        <v>5.1544611849999997</v>
      </c>
    </row>
    <row r="8367" spans="1:17">
      <c r="A8367" t="s">
        <v>19536</v>
      </c>
      <c r="B8367" s="14" t="s">
        <v>6828</v>
      </c>
      <c r="C8367">
        <v>1.2254431219999999</v>
      </c>
      <c r="D8367">
        <v>21.446657949999999</v>
      </c>
      <c r="E8367">
        <v>15.123184699999999</v>
      </c>
      <c r="F8367">
        <v>22.435502169999999</v>
      </c>
      <c r="G8367">
        <v>10.580554530000001</v>
      </c>
      <c r="H8367">
        <v>15.295728280000001</v>
      </c>
      <c r="I8367">
        <v>19.657964710000002</v>
      </c>
      <c r="J8367">
        <v>25.39970688</v>
      </c>
      <c r="K8367">
        <v>29.46386339</v>
      </c>
      <c r="L8367">
        <v>9.6788202890000008</v>
      </c>
      <c r="M8367">
        <v>2.3522950539999998</v>
      </c>
      <c r="N8367">
        <v>8.9127024519999996</v>
      </c>
      <c r="O8367">
        <v>2.7143032050000002</v>
      </c>
      <c r="P8367">
        <v>22.338420039999999</v>
      </c>
      <c r="Q8367">
        <v>10.53011358</v>
      </c>
    </row>
    <row r="8368" spans="1:17">
      <c r="A8368" t="s">
        <v>19537</v>
      </c>
      <c r="B8368" s="14" t="s">
        <v>3643</v>
      </c>
      <c r="C8368">
        <v>18.21945582</v>
      </c>
      <c r="D8368">
        <v>1.659334686</v>
      </c>
      <c r="E8368">
        <v>1.3783673409999999</v>
      </c>
      <c r="F8368">
        <v>1.1849000000000001</v>
      </c>
      <c r="G8368">
        <v>1.048719669</v>
      </c>
      <c r="H8368">
        <v>1.865940428</v>
      </c>
      <c r="I8368">
        <v>2.6569789199999998</v>
      </c>
      <c r="J8368">
        <v>1.873413051</v>
      </c>
      <c r="K8368">
        <v>2.387739281</v>
      </c>
      <c r="L8368">
        <v>3.7094553210000001</v>
      </c>
      <c r="M8368">
        <v>3.1087193449999999</v>
      </c>
      <c r="N8368">
        <v>2.4206325230000001</v>
      </c>
      <c r="O8368">
        <v>5.3807069429999999</v>
      </c>
      <c r="P8368">
        <v>2.6727514920000002</v>
      </c>
      <c r="Q8368">
        <v>1.9482774860000001</v>
      </c>
    </row>
    <row r="8369" spans="1:17">
      <c r="A8369" t="s">
        <v>19538</v>
      </c>
      <c r="B8369" s="14" t="s">
        <v>5801</v>
      </c>
      <c r="C8369">
        <v>7.5384203459999997</v>
      </c>
      <c r="D8369">
        <v>9.8022473699999999</v>
      </c>
      <c r="E8369">
        <v>11.541775339999999</v>
      </c>
      <c r="F8369">
        <v>13.83039424</v>
      </c>
      <c r="G8369">
        <v>7.923659722</v>
      </c>
      <c r="H8369">
        <v>36.000803009999998</v>
      </c>
      <c r="I8369">
        <v>4.7797504379999998</v>
      </c>
      <c r="J8369">
        <v>11.509330800000001</v>
      </c>
      <c r="K8369">
        <v>7.7317271940000003</v>
      </c>
      <c r="L8369">
        <v>11.1831855</v>
      </c>
      <c r="M8369">
        <v>6.9206013999999998</v>
      </c>
      <c r="N8369">
        <v>8.8887242369999999</v>
      </c>
      <c r="O8369">
        <v>10.526541760000001</v>
      </c>
      <c r="P8369">
        <v>14.94889579</v>
      </c>
      <c r="Q8369">
        <v>15.997081120000001</v>
      </c>
    </row>
    <row r="8370" spans="1:17">
      <c r="A8370" t="s">
        <v>19539</v>
      </c>
      <c r="B8370" s="14" t="s">
        <v>1610</v>
      </c>
      <c r="C8370">
        <v>36.202295339999999</v>
      </c>
      <c r="D8370">
        <v>321.39489859999998</v>
      </c>
      <c r="E8370">
        <v>182.9455394</v>
      </c>
      <c r="F8370">
        <v>322.18025060000002</v>
      </c>
      <c r="G8370">
        <v>120.340582</v>
      </c>
      <c r="H8370">
        <v>552.15630850000002</v>
      </c>
      <c r="I8370">
        <v>362.71787979999999</v>
      </c>
      <c r="J8370">
        <v>814.1047896</v>
      </c>
      <c r="K8370">
        <v>295.76897839999998</v>
      </c>
      <c r="L8370">
        <v>75.825386530000003</v>
      </c>
      <c r="M8370">
        <v>28.311551179999999</v>
      </c>
      <c r="N8370">
        <v>258.50760819999999</v>
      </c>
      <c r="O8370">
        <v>95.407096719999998</v>
      </c>
      <c r="P8370">
        <v>521.62437350000005</v>
      </c>
      <c r="Q8370">
        <v>205.7755137</v>
      </c>
    </row>
    <row r="8371" spans="1:17">
      <c r="A8371" t="s">
        <v>19540</v>
      </c>
      <c r="B8371" s="14" t="s">
        <v>19541</v>
      </c>
      <c r="C8371">
        <v>81.956246300000004</v>
      </c>
      <c r="D8371">
        <v>2.8295147049999998</v>
      </c>
      <c r="E8371">
        <v>2.1514786620000002</v>
      </c>
      <c r="F8371">
        <v>2.7527405900000002</v>
      </c>
      <c r="G8371">
        <v>2.3893509989999999</v>
      </c>
      <c r="H8371">
        <v>3.6789804820000001</v>
      </c>
      <c r="I8371">
        <v>0</v>
      </c>
      <c r="J8371">
        <v>3.5081848689999999</v>
      </c>
      <c r="K8371">
        <v>13.519792600000001</v>
      </c>
      <c r="L8371">
        <v>17.48573678</v>
      </c>
      <c r="M8371">
        <v>167.53433380000001</v>
      </c>
      <c r="N8371">
        <v>2.492924769</v>
      </c>
      <c r="O8371">
        <v>134.3789956</v>
      </c>
      <c r="P8371">
        <v>2.874397691</v>
      </c>
      <c r="Q8371">
        <v>65.851205149999998</v>
      </c>
    </row>
    <row r="8372" spans="1:17">
      <c r="A8372" t="s">
        <v>19542</v>
      </c>
      <c r="B8372" s="14" t="s">
        <v>19543</v>
      </c>
      <c r="C8372">
        <v>115.24865079999999</v>
      </c>
      <c r="D8372">
        <v>64.215427450000007</v>
      </c>
      <c r="E8372">
        <v>20.435097200000001</v>
      </c>
      <c r="F8372">
        <v>12.954145430000001</v>
      </c>
      <c r="G8372">
        <v>27.28888306</v>
      </c>
      <c r="H8372">
        <v>33.531699019999998</v>
      </c>
      <c r="I8372">
        <v>44.563846580000003</v>
      </c>
      <c r="J8372">
        <v>50.692672299999998</v>
      </c>
      <c r="K8372">
        <v>65.74922995</v>
      </c>
      <c r="L8372">
        <v>108.12776959999999</v>
      </c>
      <c r="M8372">
        <v>95.529039499999996</v>
      </c>
      <c r="N8372">
        <v>12.807758140000001</v>
      </c>
      <c r="O8372">
        <v>103.4620077</v>
      </c>
      <c r="P8372">
        <v>23.054600600000001</v>
      </c>
      <c r="Q8372">
        <v>45.01456589</v>
      </c>
    </row>
    <row r="8373" spans="1:17">
      <c r="A8373" t="s">
        <v>19544</v>
      </c>
      <c r="B8373" s="14" t="s">
        <v>19545</v>
      </c>
      <c r="C8373">
        <v>441.63836020000002</v>
      </c>
      <c r="D8373">
        <v>494.83290240000002</v>
      </c>
      <c r="E8373">
        <v>421.05756070000001</v>
      </c>
      <c r="F8373">
        <v>97.687839769999997</v>
      </c>
      <c r="G8373">
        <v>244.92052570000001</v>
      </c>
      <c r="H8373">
        <v>203.04693649999999</v>
      </c>
      <c r="I8373">
        <v>275.57903040000002</v>
      </c>
      <c r="J8373">
        <v>396.617053</v>
      </c>
      <c r="K8373">
        <v>351.09257939999998</v>
      </c>
      <c r="L8373">
        <v>567.49635409999996</v>
      </c>
      <c r="M8373">
        <v>189.51999810000001</v>
      </c>
      <c r="N8373">
        <v>460.39810879999999</v>
      </c>
      <c r="O8373">
        <v>257.48550060000002</v>
      </c>
      <c r="P8373">
        <v>482.45381830000002</v>
      </c>
      <c r="Q8373">
        <v>260.53829000000002</v>
      </c>
    </row>
    <row r="8374" spans="1:17">
      <c r="A8374" t="s">
        <v>19546</v>
      </c>
      <c r="B8374" s="14" t="s">
        <v>8406</v>
      </c>
      <c r="C8374">
        <v>35.3232043</v>
      </c>
      <c r="D8374">
        <v>13.4390549</v>
      </c>
      <c r="E8374">
        <v>13.4551322</v>
      </c>
      <c r="F8374">
        <v>15.26073564</v>
      </c>
      <c r="G8374">
        <v>13.72422654</v>
      </c>
      <c r="H8374">
        <v>19.93620993</v>
      </c>
      <c r="I8374">
        <v>19.48517081</v>
      </c>
      <c r="J8374">
        <v>20.248058449999998</v>
      </c>
      <c r="K8374">
        <v>20.448479800000001</v>
      </c>
      <c r="L8374">
        <v>20.62103437</v>
      </c>
      <c r="M8374">
        <v>18.719947189999999</v>
      </c>
      <c r="N8374">
        <v>7.0711019869999996</v>
      </c>
      <c r="O8374">
        <v>19.389754660000001</v>
      </c>
      <c r="P8374">
        <v>11.84345441</v>
      </c>
      <c r="Q8374">
        <v>16.786465629999999</v>
      </c>
    </row>
    <row r="8375" spans="1:17">
      <c r="A8375" t="s">
        <v>19547</v>
      </c>
      <c r="B8375" s="14" t="s">
        <v>700</v>
      </c>
      <c r="C8375">
        <v>7.6811418419999997</v>
      </c>
      <c r="D8375">
        <v>1.3123683159999999</v>
      </c>
      <c r="E8375">
        <v>0.43262486999999999</v>
      </c>
      <c r="F8375">
        <v>0.29384828600000001</v>
      </c>
      <c r="G8375">
        <v>0.42479138599999999</v>
      </c>
      <c r="H8375">
        <v>1.02188933</v>
      </c>
      <c r="I8375">
        <v>1.0981921139999999</v>
      </c>
      <c r="J8375">
        <v>0.52187440299999999</v>
      </c>
      <c r="K8375">
        <v>1.4120390519999999</v>
      </c>
      <c r="L8375">
        <v>6.7883993340000002</v>
      </c>
      <c r="M8375">
        <v>0.57820819300000004</v>
      </c>
      <c r="N8375">
        <v>0.457962916</v>
      </c>
      <c r="O8375">
        <v>2.001575887</v>
      </c>
      <c r="P8375">
        <v>0.63269828400000006</v>
      </c>
      <c r="Q8375">
        <v>1.0698574919999999</v>
      </c>
    </row>
    <row r="8376" spans="1:17">
      <c r="A8376" t="s">
        <v>19548</v>
      </c>
      <c r="B8376" s="14" t="s">
        <v>3097</v>
      </c>
      <c r="C8376">
        <v>41.605623000000001</v>
      </c>
      <c r="D8376">
        <v>26.87083732</v>
      </c>
      <c r="E8376">
        <v>42.600532989999998</v>
      </c>
      <c r="F8376">
        <v>1.5282019630000001</v>
      </c>
      <c r="G8376">
        <v>29.65036847</v>
      </c>
      <c r="H8376">
        <v>4.5653872939999998</v>
      </c>
      <c r="I8376">
        <v>20.545792930000001</v>
      </c>
      <c r="J8376">
        <v>44.259978400000001</v>
      </c>
      <c r="K8376">
        <v>41.543608810000002</v>
      </c>
      <c r="L8376">
        <v>29.905284609999999</v>
      </c>
      <c r="M8376">
        <v>10.14145117</v>
      </c>
      <c r="N8376">
        <v>7.7610502669999999</v>
      </c>
      <c r="O8376">
        <v>26.817489290000001</v>
      </c>
      <c r="P8376">
        <v>11.790750729999999</v>
      </c>
      <c r="Q8376">
        <v>26.936434680000001</v>
      </c>
    </row>
    <row r="8377" spans="1:17">
      <c r="A8377" t="s">
        <v>19549</v>
      </c>
      <c r="B8377" s="14" t="s">
        <v>6568</v>
      </c>
      <c r="C8377">
        <v>17.31827844</v>
      </c>
      <c r="D8377">
        <v>0</v>
      </c>
      <c r="E8377">
        <v>0.42518186099999999</v>
      </c>
      <c r="F8377">
        <v>0.54400510099999999</v>
      </c>
      <c r="G8377">
        <v>1.150208669</v>
      </c>
      <c r="H8377">
        <v>1.534886481</v>
      </c>
      <c r="I8377">
        <v>1.942737275</v>
      </c>
      <c r="J8377">
        <v>1.3510429070000001</v>
      </c>
      <c r="K8377">
        <v>6.0434095939999999</v>
      </c>
      <c r="L8377">
        <v>7.5757063059999998</v>
      </c>
      <c r="M8377">
        <v>7.6715170940000004</v>
      </c>
      <c r="N8377">
        <v>1.149538824</v>
      </c>
      <c r="O8377">
        <v>1.475355129</v>
      </c>
      <c r="P8377">
        <v>0</v>
      </c>
      <c r="Q8377">
        <v>0.91578020100000002</v>
      </c>
    </row>
    <row r="8378" spans="1:17">
      <c r="A8378" t="s">
        <v>19550</v>
      </c>
      <c r="B8378" s="14" t="s">
        <v>19551</v>
      </c>
      <c r="C8378">
        <v>3.303794656</v>
      </c>
      <c r="D8378">
        <v>0.36595056799999998</v>
      </c>
      <c r="E8378">
        <v>0.35148367200000002</v>
      </c>
      <c r="F8378">
        <v>0.67456632599999999</v>
      </c>
      <c r="G8378">
        <v>0</v>
      </c>
      <c r="H8378">
        <v>1.268839491</v>
      </c>
      <c r="I8378">
        <v>0</v>
      </c>
      <c r="J8378">
        <v>0.209411651</v>
      </c>
      <c r="K8378">
        <v>0</v>
      </c>
      <c r="L8378">
        <v>3.1312919400000001</v>
      </c>
      <c r="M8378">
        <v>3.1708937320000001</v>
      </c>
      <c r="N8378">
        <v>0.61089777499999998</v>
      </c>
      <c r="O8378">
        <v>1.82944036</v>
      </c>
      <c r="P8378">
        <v>3.7175543470000001</v>
      </c>
      <c r="Q8378">
        <v>2.271134897</v>
      </c>
    </row>
    <row r="8379" spans="1:17">
      <c r="A8379" t="s">
        <v>19552</v>
      </c>
      <c r="B8379" s="14" t="s">
        <v>19553</v>
      </c>
      <c r="C8379">
        <v>19.902377449999999</v>
      </c>
      <c r="D8379">
        <v>39.13025657</v>
      </c>
      <c r="E8379">
        <v>26.731815409999999</v>
      </c>
      <c r="F8379">
        <v>6.4341165589999996</v>
      </c>
      <c r="G8379">
        <v>61.8618253</v>
      </c>
      <c r="H8379">
        <v>22.930834170000001</v>
      </c>
      <c r="I8379">
        <v>18.140016719999998</v>
      </c>
      <c r="J8379">
        <v>15.453570600000001</v>
      </c>
      <c r="K8379">
        <v>54.17224985</v>
      </c>
      <c r="L8379">
        <v>44.014143730000001</v>
      </c>
      <c r="M8379">
        <v>28.652654210000001</v>
      </c>
      <c r="N8379">
        <v>14.720428310000001</v>
      </c>
      <c r="O8379">
        <v>11.02072506</v>
      </c>
      <c r="P8379">
        <v>38.817836560000003</v>
      </c>
      <c r="Q8379">
        <v>39.334414639999999</v>
      </c>
    </row>
    <row r="8380" spans="1:17">
      <c r="A8380" t="s">
        <v>19554</v>
      </c>
      <c r="B8380" s="14" t="s">
        <v>8880</v>
      </c>
      <c r="C8380">
        <v>16.543945269999998</v>
      </c>
      <c r="D8380">
        <v>6.9843173500000004</v>
      </c>
      <c r="E8380">
        <v>2.4740677959999999</v>
      </c>
      <c r="F8380">
        <v>2.485646891</v>
      </c>
      <c r="G8380">
        <v>3.8809761900000002</v>
      </c>
      <c r="H8380">
        <v>5.8143155049999997</v>
      </c>
      <c r="I8380">
        <v>2.2760716369999998</v>
      </c>
      <c r="J8380">
        <v>2.433638797</v>
      </c>
      <c r="K8380">
        <v>5.0978421059999999</v>
      </c>
      <c r="L8380">
        <v>6.1142636770000003</v>
      </c>
      <c r="M8380">
        <v>1.198372537</v>
      </c>
      <c r="N8380">
        <v>1.1736194339999999</v>
      </c>
      <c r="O8380">
        <v>4.3212404580000001</v>
      </c>
      <c r="P8380">
        <v>2.7865266270000002</v>
      </c>
      <c r="Q8380">
        <v>4.8280928940000001</v>
      </c>
    </row>
    <row r="8381" spans="1:17">
      <c r="A8381" t="s">
        <v>19555</v>
      </c>
      <c r="B8381" s="14" t="s">
        <v>9044</v>
      </c>
      <c r="C8381">
        <v>5.3034340770000004</v>
      </c>
      <c r="D8381">
        <v>9.6702338309999991</v>
      </c>
      <c r="E8381">
        <v>7.7341685189999998</v>
      </c>
      <c r="F8381">
        <v>8.4129209320000005</v>
      </c>
      <c r="G8381">
        <v>7.5941269020000002</v>
      </c>
      <c r="H8381">
        <v>3.6662605070000001</v>
      </c>
      <c r="I8381">
        <v>27.485807810000001</v>
      </c>
      <c r="J8381">
        <v>32.97462917</v>
      </c>
      <c r="K8381">
        <v>39.530811980000003</v>
      </c>
      <c r="L8381">
        <v>22.01359377</v>
      </c>
      <c r="M8381">
        <v>4.7768575929999999</v>
      </c>
      <c r="N8381">
        <v>10.269133460000001</v>
      </c>
      <c r="O8381">
        <v>8.3131736230000008</v>
      </c>
      <c r="P8381">
        <v>10.301037190000001</v>
      </c>
      <c r="Q8381">
        <v>10.797033190000001</v>
      </c>
    </row>
    <row r="8382" spans="1:17">
      <c r="A8382" t="s">
        <v>19556</v>
      </c>
      <c r="B8382" s="14" t="s">
        <v>1967</v>
      </c>
      <c r="C8382">
        <v>145.91759730000001</v>
      </c>
      <c r="D8382">
        <v>10.124632399999999</v>
      </c>
      <c r="E8382">
        <v>16.314700439999999</v>
      </c>
      <c r="F8382">
        <v>7.6076091159999999</v>
      </c>
      <c r="G8382">
        <v>17.542982630000001</v>
      </c>
      <c r="H8382">
        <v>10.8908723</v>
      </c>
      <c r="I8382">
        <v>32.119922940000002</v>
      </c>
      <c r="J8382">
        <v>33.331354390000001</v>
      </c>
      <c r="K8382">
        <v>51.457618220000001</v>
      </c>
      <c r="L8382">
        <v>70.106147320000005</v>
      </c>
      <c r="M8382">
        <v>62.889392360000002</v>
      </c>
      <c r="N8382">
        <v>47.785781499999999</v>
      </c>
      <c r="O8382">
        <v>113.7302091</v>
      </c>
      <c r="P8382">
        <v>21.107447459999999</v>
      </c>
      <c r="Q8382">
        <v>53.371670090000002</v>
      </c>
    </row>
    <row r="8383" spans="1:17">
      <c r="A8383" t="s">
        <v>19557</v>
      </c>
      <c r="B8383" s="14" t="s">
        <v>8075</v>
      </c>
      <c r="C8383">
        <v>90.409965069999998</v>
      </c>
      <c r="D8383">
        <v>9.6749454569999997</v>
      </c>
      <c r="E8383">
        <v>10.4336526</v>
      </c>
      <c r="F8383">
        <v>9.3863588890000003</v>
      </c>
      <c r="G8383">
        <v>8.2029724030000004</v>
      </c>
      <c r="H8383">
        <v>11.77031068</v>
      </c>
      <c r="I8383">
        <v>8.9387540659999996</v>
      </c>
      <c r="J8383">
        <v>13.306770009999999</v>
      </c>
      <c r="K8383">
        <v>7.994343303</v>
      </c>
      <c r="L8383">
        <v>17.428341039999999</v>
      </c>
      <c r="M8383">
        <v>29.41459863</v>
      </c>
      <c r="N8383">
        <v>8.7837806220000001</v>
      </c>
      <c r="O8383">
        <v>44.972327970000002</v>
      </c>
      <c r="P8383">
        <v>7.0120845760000003</v>
      </c>
      <c r="Q8383">
        <v>23.17484589</v>
      </c>
    </row>
    <row r="8384" spans="1:17">
      <c r="A8384" t="s">
        <v>19558</v>
      </c>
      <c r="B8384" s="14" t="s">
        <v>8401</v>
      </c>
      <c r="C8384">
        <v>3.5332479339999998</v>
      </c>
      <c r="D8384">
        <v>2.762586073</v>
      </c>
      <c r="E8384">
        <v>3.5820555390000002</v>
      </c>
      <c r="F8384">
        <v>1.6125767719999999</v>
      </c>
      <c r="G8384">
        <v>1.794487607</v>
      </c>
      <c r="H8384">
        <v>2.1551752799999999</v>
      </c>
      <c r="I8384">
        <v>5.4556990409999999</v>
      </c>
      <c r="J8384">
        <v>5.7438021939999997</v>
      </c>
      <c r="K8384">
        <v>0.848571352</v>
      </c>
      <c r="L8384">
        <v>2.626482083</v>
      </c>
      <c r="M8384">
        <v>1.595819694</v>
      </c>
      <c r="N8384">
        <v>2.6389226140000002</v>
      </c>
      <c r="O8384">
        <v>13.81057142</v>
      </c>
      <c r="P8384">
        <v>1.184927573</v>
      </c>
      <c r="Q8384">
        <v>18.145076240000002</v>
      </c>
    </row>
    <row r="8385" spans="1:17">
      <c r="A8385" t="s">
        <v>19559</v>
      </c>
      <c r="B8385" s="14" t="s">
        <v>7230</v>
      </c>
      <c r="C8385">
        <v>5.4950525240000001</v>
      </c>
      <c r="D8385">
        <v>5.8994078339999998</v>
      </c>
      <c r="E8385">
        <v>5.3514018620000003</v>
      </c>
      <c r="F8385">
        <v>4.7755889639999998</v>
      </c>
      <c r="G8385">
        <v>5.9853233110000001</v>
      </c>
      <c r="H8385">
        <v>4.7078230850000002</v>
      </c>
      <c r="I8385">
        <v>4.3149845310000003</v>
      </c>
      <c r="J8385">
        <v>7.6627088130000001</v>
      </c>
      <c r="K8385">
        <v>4.6021460980000004</v>
      </c>
      <c r="L8385">
        <v>8.2796016829999992</v>
      </c>
      <c r="M8385">
        <v>3.2455411789999999</v>
      </c>
      <c r="N8385">
        <v>6.252791964</v>
      </c>
      <c r="O8385">
        <v>2.3406350570000001</v>
      </c>
      <c r="P8385">
        <v>1.331774843</v>
      </c>
      <c r="Q8385">
        <v>2.9057508919999999</v>
      </c>
    </row>
    <row r="8386" spans="1:17">
      <c r="A8386" t="s">
        <v>19560</v>
      </c>
      <c r="B8386" s="14" t="s">
        <v>19561</v>
      </c>
      <c r="C8386">
        <v>0</v>
      </c>
      <c r="D8386">
        <v>0</v>
      </c>
      <c r="E8386">
        <v>0.42655785400000001</v>
      </c>
      <c r="F8386">
        <v>1.091531271</v>
      </c>
      <c r="G8386">
        <v>0.69235861700000001</v>
      </c>
      <c r="H8386">
        <v>0</v>
      </c>
      <c r="I8386">
        <v>5.8470733519999998</v>
      </c>
      <c r="J8386">
        <v>1.0165614110000001</v>
      </c>
      <c r="K8386">
        <v>3.6377805319999998</v>
      </c>
      <c r="L8386">
        <v>0</v>
      </c>
      <c r="M8386">
        <v>23.089032029999998</v>
      </c>
      <c r="N8386">
        <v>0.49425386300000002</v>
      </c>
      <c r="O8386">
        <v>13.321167669999999</v>
      </c>
      <c r="P8386">
        <v>0</v>
      </c>
      <c r="Q8386">
        <v>0</v>
      </c>
    </row>
    <row r="8387" spans="1:17">
      <c r="A8387" t="s">
        <v>19560</v>
      </c>
      <c r="B8387" s="14" t="s">
        <v>2073</v>
      </c>
      <c r="C8387">
        <v>0</v>
      </c>
      <c r="D8387">
        <v>0</v>
      </c>
      <c r="E8387">
        <v>0.13903626299999999</v>
      </c>
      <c r="F8387">
        <v>0</v>
      </c>
      <c r="G8387">
        <v>0.22567385300000001</v>
      </c>
      <c r="H8387">
        <v>0</v>
      </c>
      <c r="I8387">
        <v>1.9058498580000001</v>
      </c>
      <c r="J8387">
        <v>0.165673774</v>
      </c>
      <c r="K8387">
        <v>0</v>
      </c>
      <c r="L8387">
        <v>0</v>
      </c>
      <c r="M8387">
        <v>0</v>
      </c>
      <c r="N8387">
        <v>0.161101734</v>
      </c>
      <c r="O8387">
        <v>0</v>
      </c>
      <c r="P8387">
        <v>0.39214708300000001</v>
      </c>
      <c r="Q8387">
        <v>0</v>
      </c>
    </row>
    <row r="8388" spans="1:17">
      <c r="A8388" t="s">
        <v>19560</v>
      </c>
      <c r="B8388" s="14" t="s">
        <v>19562</v>
      </c>
      <c r="C8388">
        <v>11.366266019999999</v>
      </c>
      <c r="D8388">
        <v>0</v>
      </c>
      <c r="E8388">
        <v>2.0153880270000002</v>
      </c>
      <c r="F8388">
        <v>0.51572348999999995</v>
      </c>
      <c r="G8388">
        <v>2.6169885320000001</v>
      </c>
      <c r="H8388">
        <v>2.9101823179999999</v>
      </c>
      <c r="I8388">
        <v>0</v>
      </c>
      <c r="J8388">
        <v>0.96060390200000001</v>
      </c>
      <c r="K8388">
        <v>1.7187678660000001</v>
      </c>
      <c r="L8388">
        <v>0</v>
      </c>
      <c r="M8388">
        <v>0</v>
      </c>
      <c r="N8388">
        <v>0.93409445700000004</v>
      </c>
      <c r="O8388">
        <v>4.1959641300000001</v>
      </c>
      <c r="P8388">
        <v>0</v>
      </c>
      <c r="Q8388">
        <v>0</v>
      </c>
    </row>
    <row r="8389" spans="1:17">
      <c r="A8389" t="s">
        <v>19563</v>
      </c>
      <c r="B8389" s="14" t="s">
        <v>19564</v>
      </c>
      <c r="C8389">
        <v>6.2101403309999998</v>
      </c>
      <c r="D8389">
        <v>0</v>
      </c>
      <c r="E8389">
        <v>0.99102539099999998</v>
      </c>
      <c r="F8389">
        <v>0.84532121000000005</v>
      </c>
      <c r="G8389">
        <v>0.53618750000000004</v>
      </c>
      <c r="H8389">
        <v>0</v>
      </c>
      <c r="I8389">
        <v>18.112738499999999</v>
      </c>
      <c r="J8389">
        <v>0.39363092199999999</v>
      </c>
      <c r="K8389">
        <v>0</v>
      </c>
      <c r="L8389">
        <v>1.961962368</v>
      </c>
      <c r="M8389">
        <v>5.9603265639999998</v>
      </c>
      <c r="N8389">
        <v>0</v>
      </c>
      <c r="O8389">
        <v>0</v>
      </c>
      <c r="P8389">
        <v>1.863435763</v>
      </c>
      <c r="Q8389">
        <v>0</v>
      </c>
    </row>
    <row r="8390" spans="1:17">
      <c r="A8390" t="s">
        <v>19563</v>
      </c>
      <c r="B8390" s="14" t="s">
        <v>19565</v>
      </c>
      <c r="C8390">
        <v>352.01145439999999</v>
      </c>
      <c r="D8390">
        <v>6.0991761420000001</v>
      </c>
      <c r="E8390">
        <v>8.3686588549999996</v>
      </c>
      <c r="F8390">
        <v>2.9445355480000002</v>
      </c>
      <c r="G8390">
        <v>8.8292208330000008</v>
      </c>
      <c r="H8390">
        <v>4.53156961</v>
      </c>
      <c r="I8390">
        <v>22.942802100000002</v>
      </c>
      <c r="J8390">
        <v>15.95517338</v>
      </c>
      <c r="K8390">
        <v>59.772198690000003</v>
      </c>
      <c r="L8390">
        <v>309.40146549999997</v>
      </c>
      <c r="M8390">
        <v>26.42411444</v>
      </c>
      <c r="N8390">
        <v>4.8483950389999997</v>
      </c>
      <c r="O8390">
        <v>124.14059589999999</v>
      </c>
      <c r="P8390">
        <v>1.770263975</v>
      </c>
      <c r="Q8390">
        <v>5.407464042</v>
      </c>
    </row>
    <row r="8391" spans="1:17">
      <c r="A8391" t="s">
        <v>19566</v>
      </c>
      <c r="B8391" s="14" t="s">
        <v>6477</v>
      </c>
      <c r="C8391">
        <v>4.3454041170000002</v>
      </c>
      <c r="D8391">
        <v>1.9253050169999999</v>
      </c>
      <c r="E8391">
        <v>0.94171872300000004</v>
      </c>
      <c r="F8391">
        <v>1.007730936</v>
      </c>
      <c r="G8391">
        <v>0.91711883800000005</v>
      </c>
      <c r="H8391">
        <v>5.9337778219999997</v>
      </c>
      <c r="I8391">
        <v>3.7552520980000001</v>
      </c>
      <c r="J8391">
        <v>2.3462918770000001</v>
      </c>
      <c r="K8391">
        <v>3.431507318</v>
      </c>
      <c r="L8391">
        <v>4.9828950719999998</v>
      </c>
      <c r="M8391">
        <v>1.853601169</v>
      </c>
      <c r="N8391">
        <v>1.2498882769999999</v>
      </c>
      <c r="O8391">
        <v>1.6041468480000001</v>
      </c>
      <c r="P8391">
        <v>1.9799912740000001</v>
      </c>
      <c r="Q8391">
        <v>0.88508764500000003</v>
      </c>
    </row>
    <row r="8392" spans="1:17">
      <c r="A8392" t="s">
        <v>19567</v>
      </c>
      <c r="B8392" s="14" t="s">
        <v>19568</v>
      </c>
      <c r="C8392">
        <v>4.3933439569999999</v>
      </c>
      <c r="D8392">
        <v>0</v>
      </c>
      <c r="E8392">
        <v>0.46739849999999999</v>
      </c>
      <c r="F8392">
        <v>0.59801979199999999</v>
      </c>
      <c r="G8392">
        <v>0</v>
      </c>
      <c r="H8392">
        <v>0</v>
      </c>
      <c r="I8392">
        <v>0</v>
      </c>
      <c r="J8392">
        <v>0</v>
      </c>
      <c r="K8392">
        <v>0</v>
      </c>
      <c r="L8392">
        <v>2.7759680320000002</v>
      </c>
      <c r="M8392">
        <v>0</v>
      </c>
      <c r="N8392">
        <v>0</v>
      </c>
      <c r="O8392">
        <v>0</v>
      </c>
      <c r="P8392">
        <v>1.3182816829999999</v>
      </c>
      <c r="Q8392">
        <v>0</v>
      </c>
    </row>
    <row r="8393" spans="1:17">
      <c r="A8393" t="s">
        <v>19567</v>
      </c>
      <c r="B8393" s="14" t="s">
        <v>19569</v>
      </c>
      <c r="C8393">
        <v>4.6228470000000002</v>
      </c>
      <c r="D8393">
        <v>0.34137179899999998</v>
      </c>
      <c r="E8393">
        <v>1.1475679590000001</v>
      </c>
      <c r="F8393">
        <v>0</v>
      </c>
      <c r="G8393">
        <v>0</v>
      </c>
      <c r="H8393">
        <v>4.1426662480000003</v>
      </c>
      <c r="I8393">
        <v>0</v>
      </c>
      <c r="J8393">
        <v>2.539506957</v>
      </c>
      <c r="K8393">
        <v>2.7962044389999998</v>
      </c>
      <c r="L8393">
        <v>0</v>
      </c>
      <c r="M8393">
        <v>2.9579232580000001</v>
      </c>
      <c r="N8393">
        <v>0.94977887900000002</v>
      </c>
      <c r="O8393">
        <v>8.5328375019999996</v>
      </c>
      <c r="P8393">
        <v>0.23119119099999999</v>
      </c>
      <c r="Q8393">
        <v>1.0592979929999999</v>
      </c>
    </row>
    <row r="8394" spans="1:17">
      <c r="A8394" t="s">
        <v>19570</v>
      </c>
      <c r="B8394" s="14" t="s">
        <v>2352</v>
      </c>
      <c r="C8394">
        <v>6.1666722460000001</v>
      </c>
      <c r="D8394">
        <v>3.3085824850000001</v>
      </c>
      <c r="E8394">
        <v>1.6811514869999999</v>
      </c>
      <c r="F8394">
        <v>1.5476517809999999</v>
      </c>
      <c r="G8394">
        <v>1.6472190419999999</v>
      </c>
      <c r="H8394">
        <v>1.369198004</v>
      </c>
      <c r="I8394">
        <v>0.98360706600000003</v>
      </c>
      <c r="J8394">
        <v>1.86887439</v>
      </c>
      <c r="K8394">
        <v>2.9723535750000001</v>
      </c>
      <c r="L8394">
        <v>4.6270451750000001</v>
      </c>
      <c r="M8394">
        <v>3.1442600000000001</v>
      </c>
      <c r="N8394">
        <v>2.137999679</v>
      </c>
      <c r="O8394">
        <v>4.5885403350000002</v>
      </c>
      <c r="P8394">
        <v>2.6743955289999999</v>
      </c>
      <c r="Q8394">
        <v>2.58324373</v>
      </c>
    </row>
    <row r="8395" spans="1:17">
      <c r="A8395" t="s">
        <v>19571</v>
      </c>
      <c r="B8395" s="14" t="s">
        <v>8494</v>
      </c>
      <c r="C8395">
        <v>116.7720525</v>
      </c>
      <c r="D8395">
        <v>811.92653429999996</v>
      </c>
      <c r="E8395">
        <v>694.83675879999998</v>
      </c>
      <c r="F8395">
        <v>828.86368040000002</v>
      </c>
      <c r="G8395">
        <v>870.67358869999998</v>
      </c>
      <c r="H8395">
        <v>2412.618078</v>
      </c>
      <c r="I8395">
        <v>511.56515209999998</v>
      </c>
      <c r="J8395">
        <v>558.13018959999999</v>
      </c>
      <c r="K8395">
        <v>556.43825530000004</v>
      </c>
      <c r="L8395">
        <v>280.73651869999998</v>
      </c>
      <c r="M8395">
        <v>138.49880669999999</v>
      </c>
      <c r="N8395">
        <v>245.4708971</v>
      </c>
      <c r="O8395">
        <v>114.0771719</v>
      </c>
      <c r="P8395">
        <v>643.4502592</v>
      </c>
      <c r="Q8395">
        <v>1054.6419519999999</v>
      </c>
    </row>
    <row r="8396" spans="1:17">
      <c r="A8396" t="s">
        <v>19572</v>
      </c>
      <c r="B8396" s="14" t="s">
        <v>8924</v>
      </c>
      <c r="C8396">
        <v>6.2310251870000002</v>
      </c>
      <c r="D8396">
        <v>24.314657839999999</v>
      </c>
      <c r="E8396">
        <v>24.878922880000001</v>
      </c>
      <c r="F8396">
        <v>20.774909709999999</v>
      </c>
      <c r="G8396">
        <v>25.097590799999999</v>
      </c>
      <c r="H8396">
        <v>16.982059169999999</v>
      </c>
      <c r="I8396">
        <v>36.456784020000001</v>
      </c>
      <c r="J8396">
        <v>42.664625970000003</v>
      </c>
      <c r="K8396">
        <v>76.355036100000007</v>
      </c>
      <c r="L8396">
        <v>48.810813279999998</v>
      </c>
      <c r="M8396">
        <v>7.9257932770000004</v>
      </c>
      <c r="N8396">
        <v>17.499965039999999</v>
      </c>
      <c r="O8396">
        <v>8.0647025530000001</v>
      </c>
      <c r="P8396">
        <v>21.141154669999999</v>
      </c>
      <c r="Q8396">
        <v>24.513476560000001</v>
      </c>
    </row>
    <row r="8397" spans="1:17">
      <c r="A8397" t="s">
        <v>19573</v>
      </c>
      <c r="B8397" s="14" t="s">
        <v>8252</v>
      </c>
      <c r="C8397">
        <v>33.518807080000002</v>
      </c>
      <c r="D8397">
        <v>1.221923987</v>
      </c>
      <c r="E8397">
        <v>0.87269062399999997</v>
      </c>
      <c r="F8397">
        <v>0.90481213800000004</v>
      </c>
      <c r="G8397">
        <v>0.90362283799999998</v>
      </c>
      <c r="H8397">
        <v>1.0863351809999999</v>
      </c>
      <c r="I8397">
        <v>16.08746141</v>
      </c>
      <c r="J8397">
        <v>1.613617171</v>
      </c>
      <c r="K8397">
        <v>31.05319094</v>
      </c>
      <c r="L8397">
        <v>36.192158550000002</v>
      </c>
      <c r="M8397">
        <v>35.292481610000003</v>
      </c>
      <c r="N8397">
        <v>1.9526412900000001</v>
      </c>
      <c r="O8397">
        <v>36.964719610000003</v>
      </c>
      <c r="P8397">
        <v>0.99728912300000006</v>
      </c>
      <c r="Q8397">
        <v>28.778079179999999</v>
      </c>
    </row>
    <row r="8398" spans="1:17">
      <c r="A8398" t="s">
        <v>19574</v>
      </c>
      <c r="B8398" s="14" t="s">
        <v>9006</v>
      </c>
      <c r="C8398">
        <v>13.72514397</v>
      </c>
      <c r="D8398">
        <v>9.9494500020000007</v>
      </c>
      <c r="E8398">
        <v>31.767218870000001</v>
      </c>
      <c r="F8398">
        <v>17.87301841</v>
      </c>
      <c r="G8398">
        <v>32.193525149999999</v>
      </c>
      <c r="H8398">
        <v>89.815609269999996</v>
      </c>
      <c r="I8398">
        <v>15.34532877</v>
      </c>
      <c r="J8398">
        <v>17.873067859999999</v>
      </c>
      <c r="K8398">
        <v>11.65721935</v>
      </c>
      <c r="L8398">
        <v>15.080231059999999</v>
      </c>
      <c r="M8398">
        <v>9.0747512649999997</v>
      </c>
      <c r="N8398">
        <v>5.2355683869999998</v>
      </c>
      <c r="O8398">
        <v>6.7556881850000003</v>
      </c>
      <c r="P8398">
        <v>4.4044141550000004</v>
      </c>
      <c r="Q8398">
        <v>33.12770622</v>
      </c>
    </row>
    <row r="8399" spans="1:17">
      <c r="A8399" t="e">
        <v>#N/A</v>
      </c>
      <c r="B8399" s="14" t="s">
        <v>19575</v>
      </c>
      <c r="C8399">
        <v>321.06963960000002</v>
      </c>
      <c r="D8399">
        <v>5350.4405729999999</v>
      </c>
      <c r="E8399">
        <v>4447.8938070000004</v>
      </c>
      <c r="F8399">
        <v>363.9278827</v>
      </c>
      <c r="G8399">
        <v>1913.907334</v>
      </c>
      <c r="H8399">
        <v>28.420537729999999</v>
      </c>
      <c r="I8399">
        <v>335.9363328</v>
      </c>
      <c r="J8399">
        <v>893.47962210000003</v>
      </c>
      <c r="K8399">
        <v>151.60923489999999</v>
      </c>
      <c r="L8399">
        <v>174.2120516</v>
      </c>
      <c r="M8399">
        <v>153.50424860000001</v>
      </c>
      <c r="N8399">
        <v>3069.7907449999998</v>
      </c>
      <c r="O8399">
        <v>342.35914259999998</v>
      </c>
      <c r="P8399">
        <v>3662.0417339999999</v>
      </c>
      <c r="Q8399">
        <v>617.01352710000003</v>
      </c>
    </row>
    <row r="8400" spans="1:17">
      <c r="A8400" t="s">
        <v>19576</v>
      </c>
      <c r="B8400" s="14" t="s">
        <v>19577</v>
      </c>
      <c r="C8400">
        <v>42.654625840000001</v>
      </c>
      <c r="D8400">
        <v>0.85903889300000003</v>
      </c>
      <c r="E8400">
        <v>1.8564278439999999</v>
      </c>
      <c r="F8400">
        <v>1.3195741889999999</v>
      </c>
      <c r="G8400">
        <v>1.674012617</v>
      </c>
      <c r="H8400">
        <v>0</v>
      </c>
      <c r="I8400">
        <v>2.8274580060000001</v>
      </c>
      <c r="J8400">
        <v>3.19524819</v>
      </c>
      <c r="K8400">
        <v>9.6751299129999992</v>
      </c>
      <c r="L8400">
        <v>17.15105131</v>
      </c>
      <c r="M8400">
        <v>7.4434125169999996</v>
      </c>
      <c r="N8400">
        <v>2.3900538920000001</v>
      </c>
      <c r="O8400">
        <v>17.177843759999998</v>
      </c>
      <c r="P8400">
        <v>2.0362191260000002</v>
      </c>
      <c r="Q8400">
        <v>9.3297795079999997</v>
      </c>
    </row>
    <row r="8401" spans="1:17">
      <c r="A8401" t="s">
        <v>19578</v>
      </c>
      <c r="B8401" s="14" t="s">
        <v>1672</v>
      </c>
      <c r="C8401">
        <v>19.318860180000001</v>
      </c>
      <c r="D8401">
        <v>4.5584573639999997</v>
      </c>
      <c r="E8401">
        <v>3.5943717529999999</v>
      </c>
      <c r="F8401">
        <v>3.62038788</v>
      </c>
      <c r="G8401">
        <v>4.2980164680000001</v>
      </c>
      <c r="H8401">
        <v>7.6265646069999997</v>
      </c>
      <c r="I8401">
        <v>103.6506978</v>
      </c>
      <c r="J8401">
        <v>5.4334941990000001</v>
      </c>
      <c r="K8401">
        <v>34.281490759999997</v>
      </c>
      <c r="L8401">
        <v>15.67008586</v>
      </c>
      <c r="M8401">
        <v>735.80464870000003</v>
      </c>
      <c r="N8401">
        <v>6.1142945260000001</v>
      </c>
      <c r="O8401">
        <v>302.8169613</v>
      </c>
      <c r="P8401">
        <v>5.419411255</v>
      </c>
      <c r="Q8401">
        <v>6.9799348190000003</v>
      </c>
    </row>
    <row r="8402" spans="1:17">
      <c r="A8402" t="s">
        <v>19579</v>
      </c>
      <c r="B8402" s="14" t="s">
        <v>3825</v>
      </c>
      <c r="C8402">
        <v>5.5963811339999996</v>
      </c>
      <c r="D8402">
        <v>1.1542833349999999</v>
      </c>
      <c r="E8402">
        <v>1.375549417</v>
      </c>
      <c r="F8402">
        <v>1.2346034770000001</v>
      </c>
      <c r="G8402">
        <v>1.03303788</v>
      </c>
      <c r="H8402">
        <v>2.1493192310000002</v>
      </c>
      <c r="I8402">
        <v>3.3770947019999999</v>
      </c>
      <c r="J8402">
        <v>2.2017580090000002</v>
      </c>
      <c r="K8402">
        <v>1.400715495</v>
      </c>
      <c r="L8402">
        <v>2.8045060209999999</v>
      </c>
      <c r="M8402">
        <v>1.1112945320000001</v>
      </c>
      <c r="N8402">
        <v>1.3559646869999999</v>
      </c>
      <c r="O8402">
        <v>3.2057950239999999</v>
      </c>
      <c r="P8402">
        <v>1.9687982530000001</v>
      </c>
      <c r="Q8402">
        <v>1.193937738</v>
      </c>
    </row>
    <row r="8403" spans="1:17">
      <c r="A8403" t="s">
        <v>19579</v>
      </c>
      <c r="B8403" s="14" t="s">
        <v>19580</v>
      </c>
      <c r="C8403">
        <v>8.0687702520000002</v>
      </c>
      <c r="D8403">
        <v>13.48752095</v>
      </c>
      <c r="E8403">
        <v>10.340050290000001</v>
      </c>
      <c r="F8403">
        <v>15.07689686</v>
      </c>
      <c r="G8403">
        <v>12.41326443</v>
      </c>
      <c r="H8403">
        <v>16.480264259999998</v>
      </c>
      <c r="I8403">
        <v>16.04569863</v>
      </c>
      <c r="J8403">
        <v>12.64652952</v>
      </c>
      <c r="K8403">
        <v>8.3190807020000008</v>
      </c>
      <c r="L8403">
        <v>7.8792129920000002</v>
      </c>
      <c r="M8403">
        <v>2.8160690339999999</v>
      </c>
      <c r="N8403">
        <v>8.680607813</v>
      </c>
      <c r="O8403">
        <v>5.2803562800000003</v>
      </c>
      <c r="P8403">
        <v>20.96489352</v>
      </c>
      <c r="Q8403">
        <v>16.89232217</v>
      </c>
    </row>
    <row r="8404" spans="1:17">
      <c r="A8404" t="s">
        <v>19581</v>
      </c>
      <c r="B8404" s="14" t="s">
        <v>2712</v>
      </c>
      <c r="C8404">
        <v>1.2040067990000001</v>
      </c>
      <c r="D8404">
        <v>1.600366918</v>
      </c>
      <c r="E8404">
        <v>1.4730547469999999</v>
      </c>
      <c r="F8404">
        <v>1.5569436569999999</v>
      </c>
      <c r="G8404">
        <v>1.455366071</v>
      </c>
      <c r="H8404">
        <v>0</v>
      </c>
      <c r="I8404">
        <v>0</v>
      </c>
      <c r="J8404">
        <v>3.2052803669999999</v>
      </c>
      <c r="K8404">
        <v>2.184789474</v>
      </c>
      <c r="L8404">
        <v>2.2822827550000002</v>
      </c>
      <c r="M8404">
        <v>0</v>
      </c>
      <c r="N8404">
        <v>1.558412691</v>
      </c>
      <c r="O8404">
        <v>1.3334113409999999</v>
      </c>
      <c r="P8404">
        <v>0</v>
      </c>
      <c r="Q8404">
        <v>1.241509601</v>
      </c>
    </row>
    <row r="8405" spans="1:17">
      <c r="A8405" t="s">
        <v>19582</v>
      </c>
      <c r="B8405" s="14" t="s">
        <v>131</v>
      </c>
      <c r="C8405">
        <v>38.142768160000003</v>
      </c>
      <c r="D8405">
        <v>5.7815107179999998</v>
      </c>
      <c r="E8405">
        <v>9.2752635639999994</v>
      </c>
      <c r="F8405">
        <v>11.2818095</v>
      </c>
      <c r="G8405">
        <v>7.1808166230000001</v>
      </c>
      <c r="H8405">
        <v>7.3795352330000004</v>
      </c>
      <c r="I8405">
        <v>30.530655920000001</v>
      </c>
      <c r="J8405">
        <v>10.797788239999999</v>
      </c>
      <c r="K8405">
        <v>20.68608742</v>
      </c>
      <c r="L8405">
        <v>16.12760316</v>
      </c>
      <c r="M8405">
        <v>19.267583439999999</v>
      </c>
      <c r="N8405">
        <v>11.913920729999999</v>
      </c>
      <c r="O8405">
        <v>26.99694976</v>
      </c>
      <c r="P8405">
        <v>7.1855506480000004</v>
      </c>
      <c r="Q8405">
        <v>6.9001494279999998</v>
      </c>
    </row>
    <row r="8406" spans="1:17">
      <c r="A8406" t="s">
        <v>19583</v>
      </c>
      <c r="B8406" s="14" t="s">
        <v>7824</v>
      </c>
      <c r="C8406">
        <v>3.3619233959999999</v>
      </c>
      <c r="D8406">
        <v>0.64867813500000004</v>
      </c>
      <c r="E8406">
        <v>0.59995899900000005</v>
      </c>
      <c r="F8406">
        <v>0.57571968399999995</v>
      </c>
      <c r="G8406">
        <v>0.543086972</v>
      </c>
      <c r="H8406">
        <v>0.12495136799999999</v>
      </c>
      <c r="I8406">
        <v>12.177820049999999</v>
      </c>
      <c r="J8406">
        <v>1.99348013</v>
      </c>
      <c r="K8406">
        <v>2.0663128390000001</v>
      </c>
      <c r="L8406">
        <v>1.781634945</v>
      </c>
      <c r="M8406">
        <v>8.7432731589999992</v>
      </c>
      <c r="N8406">
        <v>1.1764487960000001</v>
      </c>
      <c r="O8406">
        <v>5.0444127590000001</v>
      </c>
      <c r="P8406">
        <v>2.0663926909999999</v>
      </c>
      <c r="Q8406">
        <v>1.7146829910000001</v>
      </c>
    </row>
    <row r="8407" spans="1:17">
      <c r="A8407" t="s">
        <v>19584</v>
      </c>
      <c r="B8407" s="14" t="s">
        <v>1454</v>
      </c>
      <c r="C8407">
        <v>12.94590382</v>
      </c>
      <c r="D8407">
        <v>0.66918860499999999</v>
      </c>
      <c r="E8407">
        <v>45.588203530000001</v>
      </c>
      <c r="F8407">
        <v>0.352437997</v>
      </c>
      <c r="G8407">
        <v>139.57067079999999</v>
      </c>
      <c r="H8407">
        <v>414.9913904</v>
      </c>
      <c r="I8407">
        <v>313.39579989999999</v>
      </c>
      <c r="J8407">
        <v>505.91404</v>
      </c>
      <c r="K8407">
        <v>4.3067976410000002</v>
      </c>
      <c r="L8407">
        <v>11.99728713</v>
      </c>
      <c r="M8407">
        <v>4.9700528720000001</v>
      </c>
      <c r="N8407">
        <v>0.21278222699999999</v>
      </c>
      <c r="O8407">
        <v>4.3011920699999999</v>
      </c>
      <c r="P8407">
        <v>0.32371598299999998</v>
      </c>
      <c r="Q8407">
        <v>35.597725670000003</v>
      </c>
    </row>
    <row r="8408" spans="1:17">
      <c r="A8408" t="s">
        <v>19585</v>
      </c>
      <c r="B8408" s="14" t="s">
        <v>6648</v>
      </c>
      <c r="C8408">
        <v>9.0488040010000006</v>
      </c>
      <c r="D8408">
        <v>15.48140935</v>
      </c>
      <c r="E8408">
        <v>13.61674468</v>
      </c>
      <c r="F8408">
        <v>15.433583649999999</v>
      </c>
      <c r="G8408">
        <v>15.62559085</v>
      </c>
      <c r="H8408">
        <v>2.889055071</v>
      </c>
      <c r="I8408">
        <v>35.295453870000003</v>
      </c>
      <c r="J8408">
        <v>32.962433130000001</v>
      </c>
      <c r="K8408">
        <v>30.911050920000001</v>
      </c>
      <c r="L8408">
        <v>22.66356583</v>
      </c>
      <c r="M8408">
        <v>8.1616192949999995</v>
      </c>
      <c r="N8408">
        <v>19.419818830000001</v>
      </c>
      <c r="O8408">
        <v>9.7798752110000002</v>
      </c>
      <c r="P8408">
        <v>19.64441557</v>
      </c>
      <c r="Q8408">
        <v>15.588571099999999</v>
      </c>
    </row>
    <row r="8409" spans="1:17">
      <c r="A8409" t="s">
        <v>19586</v>
      </c>
      <c r="B8409" s="14" t="s">
        <v>6369</v>
      </c>
      <c r="C8409">
        <v>6.3038978810000001</v>
      </c>
      <c r="D8409">
        <v>2.8847913900000002</v>
      </c>
      <c r="E8409">
        <v>2.0560326209999999</v>
      </c>
      <c r="F8409">
        <v>2.6368841509999998</v>
      </c>
      <c r="G8409">
        <v>2.1294559610000001</v>
      </c>
      <c r="H8409">
        <v>3.9938401799999999</v>
      </c>
      <c r="I8409">
        <v>6.3076728900000001</v>
      </c>
      <c r="J8409">
        <v>6.1831852280000001</v>
      </c>
      <c r="K8409">
        <v>4.6549404479999996</v>
      </c>
      <c r="L8409">
        <v>5.2042827970000003</v>
      </c>
      <c r="M8409">
        <v>1.501537422</v>
      </c>
      <c r="N8409">
        <v>2.3993478069999998</v>
      </c>
      <c r="O8409">
        <v>2.0893330020000001</v>
      </c>
      <c r="P8409">
        <v>2.644054438</v>
      </c>
      <c r="Q8409">
        <v>2.9100892840000001</v>
      </c>
    </row>
    <row r="8410" spans="1:17">
      <c r="A8410" t="s">
        <v>19587</v>
      </c>
      <c r="B8410" s="14" t="s">
        <v>19588</v>
      </c>
      <c r="C8410">
        <v>5.7557398190000004</v>
      </c>
      <c r="D8410">
        <v>3.825267266</v>
      </c>
      <c r="E8410">
        <v>2.2962783440000001</v>
      </c>
      <c r="F8410">
        <v>5.8760132890000003</v>
      </c>
      <c r="G8410">
        <v>1.7393399389999999</v>
      </c>
      <c r="H8410">
        <v>10.499978369999999</v>
      </c>
      <c r="I8410">
        <v>12.59056213</v>
      </c>
      <c r="J8410">
        <v>0.72965731899999997</v>
      </c>
      <c r="K8410">
        <v>3.9166347890000002</v>
      </c>
      <c r="L8410">
        <v>6.3644145119999997</v>
      </c>
      <c r="M8410">
        <v>2.7621025540000002</v>
      </c>
      <c r="N8410">
        <v>2.4833242879999999</v>
      </c>
      <c r="O8410">
        <v>14.342302480000001</v>
      </c>
      <c r="P8410">
        <v>1.079429253</v>
      </c>
      <c r="Q8410">
        <v>6.9241917610000003</v>
      </c>
    </row>
    <row r="8411" spans="1:17">
      <c r="A8411" t="s">
        <v>19589</v>
      </c>
      <c r="B8411" s="14" t="s">
        <v>19590</v>
      </c>
      <c r="C8411">
        <v>1.961873311</v>
      </c>
      <c r="D8411">
        <v>0.81491367699999995</v>
      </c>
      <c r="E8411">
        <v>0.54788873999999999</v>
      </c>
      <c r="F8411">
        <v>0.36719267500000002</v>
      </c>
      <c r="G8411">
        <v>0.46582085099999998</v>
      </c>
      <c r="H8411">
        <v>0.94183453900000003</v>
      </c>
      <c r="I8411">
        <v>4.2915574010000004</v>
      </c>
      <c r="J8411">
        <v>1.025918122</v>
      </c>
      <c r="K8411">
        <v>1.223754555</v>
      </c>
      <c r="L8411">
        <v>1.704483934</v>
      </c>
      <c r="M8411">
        <v>0</v>
      </c>
      <c r="N8411">
        <v>0.87668425699999997</v>
      </c>
      <c r="O8411">
        <v>1.357957512</v>
      </c>
      <c r="P8411">
        <v>0.62547925500000001</v>
      </c>
      <c r="Q8411">
        <v>0.67432746399999999</v>
      </c>
    </row>
    <row r="8412" spans="1:17">
      <c r="A8412" t="s">
        <v>19591</v>
      </c>
      <c r="B8412" s="14" t="s">
        <v>6627</v>
      </c>
      <c r="C8412">
        <v>8.4111079279999998</v>
      </c>
      <c r="D8412">
        <v>13.11694722</v>
      </c>
      <c r="E8412">
        <v>11.32678857</v>
      </c>
      <c r="F8412">
        <v>13.015885150000001</v>
      </c>
      <c r="G8412">
        <v>12.32663666</v>
      </c>
      <c r="H8412">
        <v>4.3779467890000001</v>
      </c>
      <c r="I8412">
        <v>18.8833126</v>
      </c>
      <c r="J8412">
        <v>19.571837909999999</v>
      </c>
      <c r="K8412">
        <v>16.091195500000001</v>
      </c>
      <c r="L8412">
        <v>11.25860919</v>
      </c>
      <c r="M8412">
        <v>6.4794492049999999</v>
      </c>
      <c r="N8412">
        <v>13.363133019999999</v>
      </c>
      <c r="O8412">
        <v>7.0476229889999997</v>
      </c>
      <c r="P8412">
        <v>14.52052917</v>
      </c>
      <c r="Q8412">
        <v>15.7104836</v>
      </c>
    </row>
    <row r="8413" spans="1:17">
      <c r="A8413" t="s">
        <v>19592</v>
      </c>
      <c r="B8413" s="14" t="s">
        <v>3957</v>
      </c>
      <c r="C8413">
        <v>13.878645580000001</v>
      </c>
      <c r="D8413">
        <v>3.149574565</v>
      </c>
      <c r="E8413">
        <v>2.4128489769999999</v>
      </c>
      <c r="F8413">
        <v>2.2577698050000001</v>
      </c>
      <c r="G8413">
        <v>1.7535968239999999</v>
      </c>
      <c r="H8413">
        <v>6.5002023099999997</v>
      </c>
      <c r="I8413">
        <v>2.4682317839999999</v>
      </c>
      <c r="J8413">
        <v>4.8919934779999998</v>
      </c>
      <c r="K8413">
        <v>6.910292117</v>
      </c>
      <c r="L8413">
        <v>14.758138239999999</v>
      </c>
      <c r="M8413">
        <v>8.4470529750000001</v>
      </c>
      <c r="N8413">
        <v>5.2577267509999999</v>
      </c>
      <c r="O8413">
        <v>10.496788949999999</v>
      </c>
      <c r="P8413">
        <v>3.3518932640000001</v>
      </c>
      <c r="Q8413">
        <v>6.5155509350000003</v>
      </c>
    </row>
    <row r="8414" spans="1:17">
      <c r="A8414" t="s">
        <v>19593</v>
      </c>
      <c r="B8414" s="14" t="s">
        <v>19594</v>
      </c>
      <c r="C8414">
        <v>66.70032166</v>
      </c>
      <c r="D8414">
        <v>15.719526139999999</v>
      </c>
      <c r="E8414">
        <v>29.139325029999998</v>
      </c>
      <c r="F8414">
        <v>20.669701270000001</v>
      </c>
      <c r="G8414">
        <v>20.830239479999999</v>
      </c>
      <c r="H8414">
        <v>96.471043760000001</v>
      </c>
      <c r="I8414">
        <v>35.182905290000001</v>
      </c>
      <c r="J8414">
        <v>69.444069709999994</v>
      </c>
      <c r="K8414">
        <v>42.49077673</v>
      </c>
      <c r="L8414">
        <v>43.938518049999999</v>
      </c>
      <c r="M8414">
        <v>51.758574670000002</v>
      </c>
      <c r="N8414">
        <v>33.413938999999999</v>
      </c>
      <c r="O8414">
        <v>22.003578220000001</v>
      </c>
      <c r="P8414">
        <v>47.693709839999997</v>
      </c>
      <c r="Q8414">
        <v>65.363418440000004</v>
      </c>
    </row>
    <row r="8415" spans="1:17">
      <c r="A8415" t="s">
        <v>19595</v>
      </c>
      <c r="B8415" s="14" t="s">
        <v>1465</v>
      </c>
      <c r="C8415">
        <v>4.4104054870000002</v>
      </c>
      <c r="D8415">
        <v>2.0429279309999999</v>
      </c>
      <c r="E8415">
        <v>2.4740355549999999</v>
      </c>
      <c r="F8415">
        <v>2.292215669</v>
      </c>
      <c r="G8415">
        <v>5.8158123789999996</v>
      </c>
      <c r="H8415">
        <v>5.8514442539999996</v>
      </c>
      <c r="I8415">
        <v>18.125927390000001</v>
      </c>
      <c r="J8415">
        <v>9.809817615</v>
      </c>
      <c r="K8415">
        <v>8.5487842500000006</v>
      </c>
      <c r="L8415">
        <v>7.6002231550000001</v>
      </c>
      <c r="M8415">
        <v>29.246107240000001</v>
      </c>
      <c r="N8415">
        <v>2.1252916119999998</v>
      </c>
      <c r="O8415">
        <v>17.761556899999999</v>
      </c>
      <c r="P8415">
        <v>2.1054110380000002</v>
      </c>
      <c r="Q8415">
        <v>4.4099706750000003</v>
      </c>
    </row>
    <row r="8416" spans="1:17">
      <c r="A8416" t="s">
        <v>19596</v>
      </c>
      <c r="B8416" s="14" t="s">
        <v>1464</v>
      </c>
      <c r="C8416">
        <v>14.82721263</v>
      </c>
      <c r="D8416">
        <v>3.7155075380000002</v>
      </c>
      <c r="E8416">
        <v>418.25315690000002</v>
      </c>
      <c r="F8416">
        <v>24.086927849999999</v>
      </c>
      <c r="G8416">
        <v>713.46516280000003</v>
      </c>
      <c r="H8416">
        <v>2358.5366199999999</v>
      </c>
      <c r="I8416">
        <v>546.24192089999997</v>
      </c>
      <c r="J8416">
        <v>1315.663515</v>
      </c>
      <c r="K8416">
        <v>8.2701161299999999</v>
      </c>
      <c r="L8416">
        <v>25.18794772</v>
      </c>
      <c r="M8416">
        <v>14.46405322</v>
      </c>
      <c r="N8416">
        <v>13.33379978</v>
      </c>
      <c r="O8416">
        <v>4.5762928379999996</v>
      </c>
      <c r="P8416">
        <v>10.758078599999999</v>
      </c>
      <c r="Q8416">
        <v>80.0377881</v>
      </c>
    </row>
    <row r="8417" spans="1:17">
      <c r="A8417" t="s">
        <v>19597</v>
      </c>
      <c r="B8417" s="14" t="s">
        <v>19598</v>
      </c>
      <c r="C8417">
        <v>197.26046669999999</v>
      </c>
      <c r="D8417">
        <v>1.127736729</v>
      </c>
      <c r="E8417">
        <v>1379.6681880000001</v>
      </c>
      <c r="F8417">
        <v>7.2757538960000003</v>
      </c>
      <c r="G8417">
        <v>4208.8917689999998</v>
      </c>
      <c r="H8417">
        <v>8635.2934150000001</v>
      </c>
      <c r="I8417">
        <v>3338.8140239999998</v>
      </c>
      <c r="J8417">
        <v>3211.4357559999999</v>
      </c>
      <c r="K8417">
        <v>22.227455620000001</v>
      </c>
      <c r="L8417">
        <v>138.71285560000001</v>
      </c>
      <c r="M8417">
        <v>52.52250789</v>
      </c>
      <c r="N8417">
        <v>5.8046270340000001</v>
      </c>
      <c r="O8417">
        <v>11.27544136</v>
      </c>
      <c r="P8417">
        <v>2.3867195350000001</v>
      </c>
      <c r="Q8417">
        <v>155.2875363</v>
      </c>
    </row>
    <row r="8418" spans="1:17">
      <c r="A8418" t="s">
        <v>19599</v>
      </c>
      <c r="B8418" s="14" t="s">
        <v>2598</v>
      </c>
      <c r="C8418">
        <v>7.1224399729999996</v>
      </c>
      <c r="D8418">
        <v>0.81710551899999995</v>
      </c>
      <c r="E8418">
        <v>0.81186557999999998</v>
      </c>
      <c r="F8418">
        <v>0.39818872500000002</v>
      </c>
      <c r="G8418">
        <v>0.30747801800000002</v>
      </c>
      <c r="H8418">
        <v>0.14653982400000001</v>
      </c>
      <c r="I8418">
        <v>0.18547845900000001</v>
      </c>
      <c r="J8418">
        <v>1.1770134350000001</v>
      </c>
      <c r="K8418">
        <v>1.5001503329999999</v>
      </c>
      <c r="L8418">
        <v>3.2145487519999998</v>
      </c>
      <c r="M8418">
        <v>2.1972623649999998</v>
      </c>
      <c r="N8418">
        <v>1.066139223</v>
      </c>
      <c r="O8418">
        <v>2.11284304</v>
      </c>
      <c r="P8418">
        <v>0.95409977099999999</v>
      </c>
      <c r="Q8418">
        <v>1.398912779</v>
      </c>
    </row>
    <row r="8419" spans="1:17">
      <c r="A8419" t="s">
        <v>19600</v>
      </c>
      <c r="B8419" s="14" t="s">
        <v>19601</v>
      </c>
      <c r="C8419">
        <v>2.2858357859999998</v>
      </c>
      <c r="D8419">
        <v>3.5447241410000001</v>
      </c>
      <c r="E8419">
        <v>2.9992841010000002</v>
      </c>
      <c r="F8419">
        <v>3.8374775589999999</v>
      </c>
      <c r="G8419">
        <v>2.4999000229999999</v>
      </c>
      <c r="H8419">
        <v>0.58525806800000002</v>
      </c>
      <c r="I8419">
        <v>8.8892775680000007</v>
      </c>
      <c r="J8419">
        <v>23.858246179999998</v>
      </c>
      <c r="K8419">
        <v>3.802218951</v>
      </c>
      <c r="L8419">
        <v>3.3700866509999998</v>
      </c>
      <c r="M8419">
        <v>0</v>
      </c>
      <c r="N8419">
        <v>15.497867899999999</v>
      </c>
      <c r="O8419">
        <v>0.84383780500000005</v>
      </c>
      <c r="P8419">
        <v>19.548025630000001</v>
      </c>
      <c r="Q8419">
        <v>9.9519287480000003</v>
      </c>
    </row>
    <row r="8420" spans="1:17">
      <c r="A8420" t="s">
        <v>19602</v>
      </c>
      <c r="B8420" s="14" t="s">
        <v>2524</v>
      </c>
      <c r="C8420">
        <v>6.7796891119999998</v>
      </c>
      <c r="D8420">
        <v>18.239761959999999</v>
      </c>
      <c r="E8420">
        <v>15.923569669999999</v>
      </c>
      <c r="F8420">
        <v>16.09659714</v>
      </c>
      <c r="G8420">
        <v>15.07308971</v>
      </c>
      <c r="H8420">
        <v>15.24710438</v>
      </c>
      <c r="I8420">
        <v>16.921900999999998</v>
      </c>
      <c r="J8420">
        <v>19.966004259999998</v>
      </c>
      <c r="K8420">
        <v>42.585288749999997</v>
      </c>
      <c r="L8420">
        <v>27.515167269999999</v>
      </c>
      <c r="M8420">
        <v>4.6299553309999997</v>
      </c>
      <c r="N8420">
        <v>9.032479597</v>
      </c>
      <c r="O8420">
        <v>5.7034644229999998</v>
      </c>
      <c r="P8420">
        <v>17.947151349999999</v>
      </c>
      <c r="Q8420">
        <v>18.328614309999999</v>
      </c>
    </row>
    <row r="8421" spans="1:17">
      <c r="A8421" t="s">
        <v>19603</v>
      </c>
      <c r="B8421" s="14" t="s">
        <v>3803</v>
      </c>
      <c r="C8421">
        <v>13.22094776</v>
      </c>
      <c r="D8421">
        <v>7.8813568299999996</v>
      </c>
      <c r="E8421">
        <v>9.0530573230000009</v>
      </c>
      <c r="F8421">
        <v>8.0819694609999999</v>
      </c>
      <c r="G8421">
        <v>7.4924244580000003</v>
      </c>
      <c r="H8421">
        <v>15.9251173</v>
      </c>
      <c r="I8421">
        <v>14.0220851</v>
      </c>
      <c r="J8421">
        <v>13.316776969999999</v>
      </c>
      <c r="K8421">
        <v>15.812064100000001</v>
      </c>
      <c r="L8421">
        <v>10.55611126</v>
      </c>
      <c r="M8421">
        <v>5.9984893069999998</v>
      </c>
      <c r="N8421">
        <v>7.4821346599999998</v>
      </c>
      <c r="O8421">
        <v>9.4506887069999994</v>
      </c>
      <c r="P8421">
        <v>11.558752119999999</v>
      </c>
      <c r="Q8421">
        <v>9.9147332539999997</v>
      </c>
    </row>
    <row r="8422" spans="1:17">
      <c r="A8422" t="s">
        <v>19604</v>
      </c>
      <c r="B8422" s="14" t="s">
        <v>19605</v>
      </c>
      <c r="C8422">
        <v>383.96944580000002</v>
      </c>
      <c r="D8422">
        <v>75.270769110000003</v>
      </c>
      <c r="E8422">
        <v>68.474661830000002</v>
      </c>
      <c r="F8422">
        <v>53.205760900000001</v>
      </c>
      <c r="G8422">
        <v>76.083033650000004</v>
      </c>
      <c r="H8422">
        <v>108.21206359999999</v>
      </c>
      <c r="I8422">
        <v>281.98929010000001</v>
      </c>
      <c r="J8422">
        <v>140.24977609999999</v>
      </c>
      <c r="K8422">
        <v>403.51380979999999</v>
      </c>
      <c r="L8422">
        <v>311.55831169999999</v>
      </c>
      <c r="M8422">
        <v>206.79741730000001</v>
      </c>
      <c r="N8422">
        <v>104.3702163</v>
      </c>
      <c r="O8422">
        <v>315.10427609999999</v>
      </c>
      <c r="P8422">
        <v>74.392531250000005</v>
      </c>
      <c r="Q8422">
        <v>201.28787550000001</v>
      </c>
    </row>
    <row r="8423" spans="1:17">
      <c r="A8423" t="e">
        <v>#N/A</v>
      </c>
      <c r="B8423" s="14" t="s">
        <v>19606</v>
      </c>
      <c r="C8423">
        <v>4.2140237960000002</v>
      </c>
      <c r="D8423">
        <v>0.23338684200000001</v>
      </c>
      <c r="E8423">
        <v>0</v>
      </c>
      <c r="F8423">
        <v>0.28680541100000001</v>
      </c>
      <c r="G8423">
        <v>0</v>
      </c>
      <c r="H8423">
        <v>0</v>
      </c>
      <c r="I8423">
        <v>0</v>
      </c>
      <c r="J8423">
        <v>0</v>
      </c>
      <c r="K8423">
        <v>0</v>
      </c>
      <c r="L8423">
        <v>1.3313316070000001</v>
      </c>
      <c r="M8423">
        <v>0</v>
      </c>
      <c r="N8423">
        <v>0</v>
      </c>
      <c r="O8423">
        <v>2.333469848</v>
      </c>
      <c r="P8423">
        <v>0</v>
      </c>
      <c r="Q8423">
        <v>0.724213934</v>
      </c>
    </row>
    <row r="8424" spans="1:17">
      <c r="A8424" t="s">
        <v>19604</v>
      </c>
      <c r="B8424" s="14" t="s">
        <v>9085</v>
      </c>
      <c r="C8424">
        <v>31.04393606</v>
      </c>
      <c r="D8424">
        <v>34.535862289999997</v>
      </c>
      <c r="E8424">
        <v>36.061635039999999</v>
      </c>
      <c r="F8424">
        <v>37.412623770000003</v>
      </c>
      <c r="G8424">
        <v>46.07877027</v>
      </c>
      <c r="H8424">
        <v>18.03938921</v>
      </c>
      <c r="I8424">
        <v>82.867406599999995</v>
      </c>
      <c r="J8424">
        <v>67.125114839999995</v>
      </c>
      <c r="K8424">
        <v>98.152898879999995</v>
      </c>
      <c r="L8424">
        <v>114.6218642</v>
      </c>
      <c r="M8424">
        <v>15.890741</v>
      </c>
      <c r="N8424">
        <v>26.787924</v>
      </c>
      <c r="O8424">
        <v>24.963220960000001</v>
      </c>
      <c r="P8424">
        <v>15.903253879999999</v>
      </c>
      <c r="Q8424">
        <v>29.38198813</v>
      </c>
    </row>
    <row r="8425" spans="1:17">
      <c r="A8425" t="s">
        <v>19607</v>
      </c>
      <c r="B8425" s="14" t="s">
        <v>7017</v>
      </c>
      <c r="C8425">
        <v>37.32652616</v>
      </c>
      <c r="D8425">
        <v>141.6299075</v>
      </c>
      <c r="E8425">
        <v>138.73466089999999</v>
      </c>
      <c r="F8425">
        <v>110.2656494</v>
      </c>
      <c r="G8425">
        <v>35.656468750000002</v>
      </c>
      <c r="H8425">
        <v>56.4267562</v>
      </c>
      <c r="I8425">
        <v>63.699366419999997</v>
      </c>
      <c r="J8425">
        <v>91.818954509999998</v>
      </c>
      <c r="K8425">
        <v>8.6467244950000008</v>
      </c>
      <c r="L8425">
        <v>2.5090480290000001</v>
      </c>
      <c r="M8425">
        <v>4.5734044220000003</v>
      </c>
      <c r="N8425">
        <v>34.754600969999998</v>
      </c>
      <c r="O8425">
        <v>14.072618159999999</v>
      </c>
      <c r="P8425">
        <v>0.35745714899999997</v>
      </c>
      <c r="Q8425">
        <v>204.18376240000001</v>
      </c>
    </row>
    <row r="8426" spans="1:17">
      <c r="A8426" t="s">
        <v>19608</v>
      </c>
      <c r="B8426" s="14" t="s">
        <v>7218</v>
      </c>
      <c r="C8426">
        <v>3.696701182</v>
      </c>
      <c r="D8426">
        <v>28.429024340000002</v>
      </c>
      <c r="E8426">
        <v>34.49663915</v>
      </c>
      <c r="F8426">
        <v>21.709189080000002</v>
      </c>
      <c r="G8426">
        <v>33.376643379999997</v>
      </c>
      <c r="H8426">
        <v>86.198334979999998</v>
      </c>
      <c r="I8426">
        <v>4.6208329040000002</v>
      </c>
      <c r="J8426">
        <v>14.12591377</v>
      </c>
      <c r="K8426">
        <v>8.3850376069999992</v>
      </c>
      <c r="L8426">
        <v>4.0042096420000002</v>
      </c>
      <c r="M8426">
        <v>0</v>
      </c>
      <c r="N8426">
        <v>10.02538974</v>
      </c>
      <c r="O8426">
        <v>1.169718901</v>
      </c>
      <c r="P8426">
        <v>6.5762363779999999</v>
      </c>
      <c r="Q8426">
        <v>17.425587449999998</v>
      </c>
    </row>
    <row r="8427" spans="1:17">
      <c r="A8427" t="s">
        <v>19609</v>
      </c>
      <c r="B8427" s="14" t="s">
        <v>19610</v>
      </c>
      <c r="C8427">
        <v>9.6942331450000001</v>
      </c>
      <c r="D8427">
        <v>27.775590879999999</v>
      </c>
      <c r="E8427">
        <v>32.79689192</v>
      </c>
      <c r="F8427">
        <v>27.974972810000001</v>
      </c>
      <c r="G8427">
        <v>8.3700630870000001</v>
      </c>
      <c r="H8427">
        <v>30.033172610000001</v>
      </c>
      <c r="I8427">
        <v>2.8274580060000001</v>
      </c>
      <c r="J8427">
        <v>4.3422603610000001</v>
      </c>
      <c r="K8427">
        <v>3.8114148139999999</v>
      </c>
      <c r="L8427">
        <v>2.4501501879999998</v>
      </c>
      <c r="M8427">
        <v>1.240568753</v>
      </c>
      <c r="N8427">
        <v>8.3651886229999999</v>
      </c>
      <c r="O8427">
        <v>9.3046653700000004</v>
      </c>
      <c r="P8427">
        <v>0.29088844699999999</v>
      </c>
      <c r="Q8427">
        <v>26.656512880000001</v>
      </c>
    </row>
    <row r="8428" spans="1:17">
      <c r="A8428" t="s">
        <v>19611</v>
      </c>
      <c r="B8428" s="14" t="s">
        <v>2263</v>
      </c>
      <c r="C8428">
        <v>108.6774558</v>
      </c>
      <c r="D8428">
        <v>6.5455796590000004</v>
      </c>
      <c r="E8428">
        <v>10.875471340000001</v>
      </c>
      <c r="F8428">
        <v>8.1362166459999994</v>
      </c>
      <c r="G8428">
        <v>8.0930800779999998</v>
      </c>
      <c r="H8428">
        <v>9.6519451400000005</v>
      </c>
      <c r="I8428">
        <v>165.42024459999999</v>
      </c>
      <c r="J8428">
        <v>227.4079644</v>
      </c>
      <c r="K8428">
        <v>58.083328880000003</v>
      </c>
      <c r="L8428">
        <v>72.531296299999994</v>
      </c>
      <c r="M8428">
        <v>74.317821850000001</v>
      </c>
      <c r="N8428">
        <v>72.845540589999999</v>
      </c>
      <c r="O8428">
        <v>86.131135389999997</v>
      </c>
      <c r="P8428">
        <v>28.89053337</v>
      </c>
      <c r="Q8428">
        <v>31.28413613</v>
      </c>
    </row>
    <row r="8429" spans="1:17">
      <c r="A8429" t="s">
        <v>19612</v>
      </c>
      <c r="B8429" s="14" t="s">
        <v>7302</v>
      </c>
      <c r="C8429">
        <v>4.4686131509999996</v>
      </c>
      <c r="D8429">
        <v>34.648160230000002</v>
      </c>
      <c r="E8429">
        <v>23.889163</v>
      </c>
      <c r="F8429">
        <v>35.228704260000001</v>
      </c>
      <c r="G8429">
        <v>26.043047510000001</v>
      </c>
      <c r="H8429">
        <v>9.5820836210000007</v>
      </c>
      <c r="I8429">
        <v>15.748609650000001</v>
      </c>
      <c r="J8429">
        <v>24.6894259</v>
      </c>
      <c r="K8429">
        <v>34.96894442</v>
      </c>
      <c r="L8429">
        <v>16.235282829999999</v>
      </c>
      <c r="M8429">
        <v>2.1444276819999999</v>
      </c>
      <c r="N8429">
        <v>15.515738499999999</v>
      </c>
      <c r="O8429">
        <v>2.0620382780000002</v>
      </c>
      <c r="P8429">
        <v>31.11929323</v>
      </c>
      <c r="Q8429">
        <v>19.199179139999998</v>
      </c>
    </row>
    <row r="8430" spans="1:17">
      <c r="A8430" t="s">
        <v>19613</v>
      </c>
      <c r="B8430" s="14" t="s">
        <v>4810</v>
      </c>
      <c r="C8430">
        <v>5.5678880670000002</v>
      </c>
      <c r="D8430">
        <v>1.1733041900000001</v>
      </c>
      <c r="E8430">
        <v>1.1269206839999999</v>
      </c>
      <c r="F8430">
        <v>0.86881007600000004</v>
      </c>
      <c r="G8430">
        <v>0.93801956600000003</v>
      </c>
      <c r="H8430">
        <v>0.20862207999999999</v>
      </c>
      <c r="I8430">
        <v>0.99021465799999997</v>
      </c>
      <c r="J8430">
        <v>1.325608114</v>
      </c>
      <c r="K8430">
        <v>1.1089189589999999</v>
      </c>
      <c r="L8430">
        <v>3.1748822140000001</v>
      </c>
      <c r="M8430">
        <v>0.26067853800000002</v>
      </c>
      <c r="N8430">
        <v>1.0379168599999999</v>
      </c>
      <c r="O8430">
        <v>1.955173026</v>
      </c>
      <c r="P8430">
        <v>0.91685819199999996</v>
      </c>
      <c r="Q8430">
        <v>0.93354772200000002</v>
      </c>
    </row>
    <row r="8431" spans="1:17">
      <c r="A8431" t="s">
        <v>19614</v>
      </c>
      <c r="B8431" s="14" t="s">
        <v>8033</v>
      </c>
      <c r="C8431">
        <v>5.2726726580000003</v>
      </c>
      <c r="D8431">
        <v>5.1189105059999997</v>
      </c>
      <c r="E8431">
        <v>2.7222496180000002</v>
      </c>
      <c r="F8431">
        <v>2.237577623</v>
      </c>
      <c r="G8431">
        <v>2.3297880449999999</v>
      </c>
      <c r="H8431">
        <v>1.3102923769999999</v>
      </c>
      <c r="I8431">
        <v>22.84157119</v>
      </c>
      <c r="J8431">
        <v>41.107750799999998</v>
      </c>
      <c r="K8431">
        <v>7.9497047710000004</v>
      </c>
      <c r="L8431">
        <v>4.7034050919999997</v>
      </c>
      <c r="M8431">
        <v>5.6559313659999999</v>
      </c>
      <c r="N8431">
        <v>26.49594179</v>
      </c>
      <c r="O8431">
        <v>6.011116468</v>
      </c>
      <c r="P8431">
        <v>8.8180817230000006</v>
      </c>
      <c r="Q8431">
        <v>3.5179990430000001</v>
      </c>
    </row>
    <row r="8432" spans="1:17">
      <c r="A8432" t="e">
        <v>#N/A</v>
      </c>
      <c r="B8432" s="14" t="s">
        <v>19615</v>
      </c>
      <c r="C8432">
        <v>13.87593755</v>
      </c>
      <c r="D8432">
        <v>15.36992388</v>
      </c>
      <c r="E8432">
        <v>11.88014811</v>
      </c>
      <c r="F8432">
        <v>14.300806100000001</v>
      </c>
      <c r="G8432">
        <v>11.752372100000001</v>
      </c>
      <c r="H8432">
        <v>34.004898349999998</v>
      </c>
      <c r="I8432">
        <v>10.59957457</v>
      </c>
      <c r="J8432">
        <v>18.009401950000001</v>
      </c>
      <c r="K8432">
        <v>34.77136144</v>
      </c>
      <c r="L8432">
        <v>12.94267335</v>
      </c>
      <c r="M8432">
        <v>10.146859940000001</v>
      </c>
      <c r="N8432">
        <v>8.4711158110000007</v>
      </c>
      <c r="O8432">
        <v>6.5859852979999998</v>
      </c>
      <c r="P8432">
        <v>21.80965217</v>
      </c>
      <c r="Q8432">
        <v>26.34516481</v>
      </c>
    </row>
    <row r="8433" spans="1:17">
      <c r="A8433" t="s">
        <v>19616</v>
      </c>
      <c r="B8433" s="14" t="s">
        <v>9219</v>
      </c>
      <c r="C8433">
        <v>9.8390536280000003</v>
      </c>
      <c r="D8433">
        <v>2.0029490230000002</v>
      </c>
      <c r="E8433">
        <v>2.687616615</v>
      </c>
      <c r="F8433">
        <v>0.86872675499999996</v>
      </c>
      <c r="G8433">
        <v>1.14798676</v>
      </c>
      <c r="H8433">
        <v>0.61276858899999997</v>
      </c>
      <c r="I8433">
        <v>2.3267812819999998</v>
      </c>
      <c r="J8433">
        <v>1.112457255</v>
      </c>
      <c r="K8433">
        <v>1.80952058</v>
      </c>
      <c r="L8433">
        <v>4.3686193619999996</v>
      </c>
      <c r="M8433">
        <v>1.020893024</v>
      </c>
      <c r="N8433">
        <v>1.0161961269999999</v>
      </c>
      <c r="O8433">
        <v>6.7735235500000002</v>
      </c>
      <c r="P8433">
        <v>1.077205059</v>
      </c>
      <c r="Q8433">
        <v>2.9248356700000002</v>
      </c>
    </row>
    <row r="8434" spans="1:17">
      <c r="A8434" t="s">
        <v>19617</v>
      </c>
      <c r="B8434" s="14" t="s">
        <v>5439</v>
      </c>
      <c r="C8434">
        <v>51.830786609999997</v>
      </c>
      <c r="D8434">
        <v>1.6050463530000001</v>
      </c>
      <c r="E8434">
        <v>1.9566398739999999</v>
      </c>
      <c r="F8434">
        <v>0.83448375900000005</v>
      </c>
      <c r="G8434">
        <v>0.91426842900000005</v>
      </c>
      <c r="H8434">
        <v>0.96318787299999997</v>
      </c>
      <c r="I8434">
        <v>6.5020086929999996</v>
      </c>
      <c r="J8434">
        <v>4.0624729799999999</v>
      </c>
      <c r="K8434">
        <v>8.3433306530000007</v>
      </c>
      <c r="L8434">
        <v>11.26870694</v>
      </c>
      <c r="M8434">
        <v>8.0235165290000001</v>
      </c>
      <c r="N8434">
        <v>3.847309423</v>
      </c>
      <c r="O8434">
        <v>16.047722459999999</v>
      </c>
      <c r="P8434">
        <v>2.633894781</v>
      </c>
      <c r="Q8434">
        <v>4.9805589860000001</v>
      </c>
    </row>
    <row r="8435" spans="1:17">
      <c r="A8435" t="s">
        <v>19618</v>
      </c>
      <c r="B8435" s="14" t="s">
        <v>7776</v>
      </c>
      <c r="C8435">
        <v>1.265498464</v>
      </c>
      <c r="D8435">
        <v>4.0183540459999998</v>
      </c>
      <c r="E8435">
        <v>2.9170631600000001</v>
      </c>
      <c r="F8435">
        <v>1.952268903</v>
      </c>
      <c r="G8435">
        <v>3.0593905769999998</v>
      </c>
      <c r="H8435">
        <v>2.5921133620000001</v>
      </c>
      <c r="I8435">
        <v>0</v>
      </c>
      <c r="J8435">
        <v>0.96256632099999995</v>
      </c>
      <c r="K8435">
        <v>2.105007836</v>
      </c>
      <c r="L8435">
        <v>3.998074489</v>
      </c>
      <c r="M8435">
        <v>0.80972771499999996</v>
      </c>
      <c r="N8435">
        <v>0.83200241699999999</v>
      </c>
      <c r="O8435">
        <v>2.803024046</v>
      </c>
      <c r="P8435">
        <v>0.88603610600000005</v>
      </c>
      <c r="Q8435">
        <v>1.159925892</v>
      </c>
    </row>
    <row r="8436" spans="1:17">
      <c r="A8436" t="s">
        <v>19619</v>
      </c>
      <c r="B8436" s="14" t="s">
        <v>7789</v>
      </c>
      <c r="C8436">
        <v>12.11305237</v>
      </c>
      <c r="D8436">
        <v>11.30625534</v>
      </c>
      <c r="E8436">
        <v>10.584373380000001</v>
      </c>
      <c r="F8436">
        <v>11.36588418</v>
      </c>
      <c r="G8436">
        <v>7.9763395089999998</v>
      </c>
      <c r="H8436">
        <v>14.948685830000001</v>
      </c>
      <c r="I8436">
        <v>10.59882088</v>
      </c>
      <c r="J8436">
        <v>11.035674589999999</v>
      </c>
      <c r="K8436">
        <v>18.463478980000001</v>
      </c>
      <c r="L8436">
        <v>14.28695319</v>
      </c>
      <c r="M8436">
        <v>11.47077318</v>
      </c>
      <c r="N8436">
        <v>7.0279922609999996</v>
      </c>
      <c r="O8436">
        <v>11.447417189999999</v>
      </c>
      <c r="P8436">
        <v>13.69064142</v>
      </c>
      <c r="Q8436">
        <v>16.76483034</v>
      </c>
    </row>
    <row r="8437" spans="1:17">
      <c r="A8437" t="s">
        <v>19620</v>
      </c>
      <c r="B8437" s="14" t="s">
        <v>19621</v>
      </c>
      <c r="C8437">
        <v>5.2530124909999998</v>
      </c>
      <c r="D8437">
        <v>3.0644578029999998</v>
      </c>
      <c r="E8437">
        <v>2.8129125749999999</v>
      </c>
      <c r="F8437">
        <v>2.2642852420000001</v>
      </c>
      <c r="G8437">
        <v>1.935140131</v>
      </c>
      <c r="H8437">
        <v>1.2440921439999999</v>
      </c>
      <c r="I8437">
        <v>3.1919045750000001</v>
      </c>
      <c r="J8437">
        <v>3.706990212</v>
      </c>
      <c r="K8437">
        <v>4.4880355749999996</v>
      </c>
      <c r="L8437">
        <v>3.8723488760000002</v>
      </c>
      <c r="M8437">
        <v>3.8653039979999999</v>
      </c>
      <c r="N8437">
        <v>3.04348054</v>
      </c>
      <c r="O8437">
        <v>6.9811164909999999</v>
      </c>
      <c r="P8437">
        <v>1.576236738</v>
      </c>
      <c r="Q8437">
        <v>2.8888720339999998</v>
      </c>
    </row>
    <row r="8438" spans="1:17">
      <c r="A8438" t="s">
        <v>19620</v>
      </c>
      <c r="B8438" s="14" t="s">
        <v>1289</v>
      </c>
      <c r="C8438">
        <v>11.156756959999999</v>
      </c>
      <c r="D8438">
        <v>4.8659531060000001</v>
      </c>
      <c r="E8438">
        <v>6.2778188549999996</v>
      </c>
      <c r="F8438">
        <v>6.1339311649999999</v>
      </c>
      <c r="G8438">
        <v>3.2209726939999999</v>
      </c>
      <c r="H8438">
        <v>3.046232421</v>
      </c>
      <c r="I8438">
        <v>5.2115219000000002</v>
      </c>
      <c r="J8438">
        <v>4.1767414489999997</v>
      </c>
      <c r="K8438">
        <v>5.0217187780000003</v>
      </c>
      <c r="L8438">
        <v>3.3595189310000002</v>
      </c>
      <c r="M8438">
        <v>3.6808601790000002</v>
      </c>
      <c r="N8438">
        <v>2.3208442269999998</v>
      </c>
      <c r="O8438">
        <v>8.1085368449999997</v>
      </c>
      <c r="P8438">
        <v>1.4907879399999999</v>
      </c>
      <c r="Q8438">
        <v>7.0104153389999997</v>
      </c>
    </row>
    <row r="8439" spans="1:17">
      <c r="A8439" t="s">
        <v>19622</v>
      </c>
      <c r="B8439" s="14" t="s">
        <v>2213</v>
      </c>
      <c r="C8439">
        <v>3.4170452999999998</v>
      </c>
      <c r="D8439">
        <v>1.2436263409999999</v>
      </c>
      <c r="E8439">
        <v>0.79198079099999996</v>
      </c>
      <c r="F8439">
        <v>0.91364134900000005</v>
      </c>
      <c r="G8439">
        <v>0.65328045599999995</v>
      </c>
      <c r="H8439">
        <v>0.46869071000000001</v>
      </c>
      <c r="I8439">
        <v>2.3136026059999999</v>
      </c>
      <c r="J8439">
        <v>4.5793327860000002</v>
      </c>
      <c r="K8439">
        <v>2.4912991679999998</v>
      </c>
      <c r="L8439">
        <v>2.9301884779999998</v>
      </c>
      <c r="M8439">
        <v>2.342563336</v>
      </c>
      <c r="N8439">
        <v>1.399071441</v>
      </c>
      <c r="O8439">
        <v>2.8382275099999998</v>
      </c>
      <c r="P8439">
        <v>1.721089976</v>
      </c>
      <c r="Q8439">
        <v>1.677847885</v>
      </c>
    </row>
    <row r="8440" spans="1:17">
      <c r="A8440" t="s">
        <v>19623</v>
      </c>
      <c r="B8440" s="14" t="s">
        <v>19624</v>
      </c>
      <c r="C8440">
        <v>14.541349719999999</v>
      </c>
      <c r="D8440">
        <v>1.28855834</v>
      </c>
      <c r="E8440">
        <v>0.30940464099999998</v>
      </c>
      <c r="F8440">
        <v>0</v>
      </c>
      <c r="G8440">
        <v>0</v>
      </c>
      <c r="H8440">
        <v>0</v>
      </c>
      <c r="I8440">
        <v>8.4823740169999997</v>
      </c>
      <c r="J8440">
        <v>4.0555073190000002</v>
      </c>
      <c r="K8440">
        <v>1.319335897</v>
      </c>
      <c r="L8440">
        <v>5.5128379220000001</v>
      </c>
      <c r="M8440">
        <v>5.582559388</v>
      </c>
      <c r="N8440">
        <v>0.358508084</v>
      </c>
      <c r="O8440">
        <v>0</v>
      </c>
      <c r="P8440">
        <v>1.30899801</v>
      </c>
      <c r="Q8440">
        <v>5.9977153980000004</v>
      </c>
    </row>
    <row r="8441" spans="1:17">
      <c r="A8441" t="s">
        <v>19625</v>
      </c>
      <c r="B8441" s="14" t="s">
        <v>6283</v>
      </c>
      <c r="C8441">
        <v>1.43145349</v>
      </c>
      <c r="D8441">
        <v>2.7747551769999999</v>
      </c>
      <c r="E8441">
        <v>1.865543752</v>
      </c>
      <c r="F8441">
        <v>3.1662919669999998</v>
      </c>
      <c r="G8441">
        <v>2.286463334</v>
      </c>
      <c r="H8441">
        <v>1.786710722</v>
      </c>
      <c r="I8441">
        <v>0</v>
      </c>
      <c r="J8441">
        <v>2.495156149</v>
      </c>
      <c r="K8441">
        <v>2.9222032520000001</v>
      </c>
      <c r="L8441">
        <v>1.3567122789999999</v>
      </c>
      <c r="M8441">
        <v>0</v>
      </c>
      <c r="N8441">
        <v>1.8528095419999999</v>
      </c>
      <c r="O8441">
        <v>2.377955408</v>
      </c>
      <c r="P8441">
        <v>3.704668544</v>
      </c>
      <c r="Q8441">
        <v>3.1980885689999998</v>
      </c>
    </row>
    <row r="8442" spans="1:17">
      <c r="A8442" t="s">
        <v>19623</v>
      </c>
      <c r="B8442" s="14" t="s">
        <v>19626</v>
      </c>
      <c r="C8442">
        <v>6.9220300510000001</v>
      </c>
      <c r="D8442">
        <v>2.3601971509999999</v>
      </c>
      <c r="E8442">
        <v>1.6777569240000001</v>
      </c>
      <c r="F8442">
        <v>2.2859156199999999</v>
      </c>
      <c r="G8442">
        <v>1.7357907829999999</v>
      </c>
      <c r="H8442">
        <v>1.5025974150000001</v>
      </c>
      <c r="I8442">
        <v>3.4233630160000001</v>
      </c>
      <c r="J8442">
        <v>3.1819216699999999</v>
      </c>
      <c r="K8442">
        <v>3.2494006689999999</v>
      </c>
      <c r="L8442">
        <v>4.6779977239999999</v>
      </c>
      <c r="M8442">
        <v>2.8885127279999998</v>
      </c>
      <c r="N8442">
        <v>2.6489154350000002</v>
      </c>
      <c r="O8442">
        <v>5.0662245810000002</v>
      </c>
      <c r="P8442">
        <v>1.4719947499999999</v>
      </c>
      <c r="Q8442">
        <v>2.8136782729999998</v>
      </c>
    </row>
    <row r="8443" spans="1:17">
      <c r="A8443" t="s">
        <v>19627</v>
      </c>
      <c r="B8443" s="14" t="s">
        <v>5529</v>
      </c>
      <c r="C8443">
        <v>3.191455425</v>
      </c>
      <c r="D8443">
        <v>11.45363062</v>
      </c>
      <c r="E8443">
        <v>8.5901631559999991</v>
      </c>
      <c r="F8443">
        <v>12.120299129999999</v>
      </c>
      <c r="G8443">
        <v>12.069191119999999</v>
      </c>
      <c r="H8443">
        <v>5.2704886120000003</v>
      </c>
      <c r="I8443">
        <v>9.3083238829999999</v>
      </c>
      <c r="J8443">
        <v>10.155008560000001</v>
      </c>
      <c r="K8443">
        <v>21.572263459999999</v>
      </c>
      <c r="L8443">
        <v>9.0744550030000006</v>
      </c>
      <c r="M8443">
        <v>3.0630735439999999</v>
      </c>
      <c r="N8443">
        <v>5.586520095</v>
      </c>
      <c r="O8443">
        <v>2.1206804799999999</v>
      </c>
      <c r="P8443">
        <v>11.300139440000001</v>
      </c>
      <c r="Q8443">
        <v>5.9235550840000002</v>
      </c>
    </row>
    <row r="8444" spans="1:17">
      <c r="A8444" t="s">
        <v>19628</v>
      </c>
      <c r="B8444" s="14" t="s">
        <v>19629</v>
      </c>
      <c r="C8444">
        <v>3.7628640729999998</v>
      </c>
      <c r="D8444">
        <v>2.292401055</v>
      </c>
      <c r="E8444">
        <v>8.9071887239999992</v>
      </c>
      <c r="F8444">
        <v>7.6829877619999998</v>
      </c>
      <c r="G8444">
        <v>16.569292999999998</v>
      </c>
      <c r="H8444">
        <v>25.651367839999999</v>
      </c>
      <c r="I8444">
        <v>1.3718645899999999</v>
      </c>
      <c r="J8444">
        <v>4.2931773480000004</v>
      </c>
      <c r="K8444">
        <v>4.2675557489999996</v>
      </c>
      <c r="L8444">
        <v>4.1607903530000003</v>
      </c>
      <c r="M8444">
        <v>5.417244417</v>
      </c>
      <c r="N8444">
        <v>5.7981945220000002</v>
      </c>
      <c r="O8444">
        <v>12.50187034</v>
      </c>
      <c r="P8444">
        <v>2.1170582840000001</v>
      </c>
      <c r="Q8444">
        <v>11.64021303</v>
      </c>
    </row>
    <row r="8445" spans="1:17">
      <c r="A8445" t="s">
        <v>19628</v>
      </c>
      <c r="B8445" s="14" t="s">
        <v>6295</v>
      </c>
      <c r="C8445">
        <v>17.48480035</v>
      </c>
      <c r="D8445">
        <v>223.80041489999999</v>
      </c>
      <c r="E8445">
        <v>110.31107179999999</v>
      </c>
      <c r="F8445">
        <v>127.2745268</v>
      </c>
      <c r="G8445">
        <v>119.62170159999999</v>
      </c>
      <c r="H8445">
        <v>230.76591880000001</v>
      </c>
      <c r="I8445">
        <v>42.092640959999997</v>
      </c>
      <c r="J8445">
        <v>180.5964386</v>
      </c>
      <c r="K8445">
        <v>85.36316051</v>
      </c>
      <c r="L8445">
        <v>32.792987940000003</v>
      </c>
      <c r="M8445">
        <v>10.122140610000001</v>
      </c>
      <c r="N8445">
        <v>103.6979814</v>
      </c>
      <c r="O8445">
        <v>50.100601269999999</v>
      </c>
      <c r="P8445">
        <v>113.6335777</v>
      </c>
      <c r="Q8445">
        <v>75.933441630000004</v>
      </c>
    </row>
    <row r="8446" spans="1:17">
      <c r="A8446" t="s">
        <v>19630</v>
      </c>
      <c r="B8446" s="14" t="s">
        <v>19631</v>
      </c>
      <c r="C8446">
        <v>46.928901359999998</v>
      </c>
      <c r="D8446">
        <v>131.30555910000001</v>
      </c>
      <c r="E8446">
        <v>164.3086313</v>
      </c>
      <c r="F8446">
        <v>164.7449388</v>
      </c>
      <c r="G8446">
        <v>67.99040291</v>
      </c>
      <c r="H8446">
        <v>337.93665420000002</v>
      </c>
      <c r="I8446">
        <v>6.1593602240000003</v>
      </c>
      <c r="J8446">
        <v>33.910409340000001</v>
      </c>
      <c r="K8446">
        <v>5.7481066250000001</v>
      </c>
      <c r="L8446">
        <v>2.6687147210000002</v>
      </c>
      <c r="M8446">
        <v>1.801644166</v>
      </c>
      <c r="N8446">
        <v>24.354920759999999</v>
      </c>
      <c r="O8446">
        <v>14.5523665</v>
      </c>
      <c r="P8446">
        <v>0.35204113100000001</v>
      </c>
      <c r="Q8446">
        <v>117.10539319999999</v>
      </c>
    </row>
    <row r="8447" spans="1:17">
      <c r="A8447" t="s">
        <v>19632</v>
      </c>
      <c r="B8447" s="14" t="s">
        <v>19633</v>
      </c>
      <c r="C8447">
        <v>572.68094929999995</v>
      </c>
      <c r="D8447">
        <v>556.15617220000001</v>
      </c>
      <c r="E8447">
        <v>500.51237839999999</v>
      </c>
      <c r="F8447">
        <v>499.52738169999998</v>
      </c>
      <c r="G8447">
        <v>652.86280399999998</v>
      </c>
      <c r="H8447">
        <v>331.91717979999999</v>
      </c>
      <c r="I8447">
        <v>1164.516437</v>
      </c>
      <c r="J8447">
        <v>1213.5504450000001</v>
      </c>
      <c r="K8447">
        <v>1337.4785039999999</v>
      </c>
      <c r="L8447">
        <v>1689.3798449999999</v>
      </c>
      <c r="M8447">
        <v>312.41155320000001</v>
      </c>
      <c r="N8447">
        <v>463.05493439999998</v>
      </c>
      <c r="O8447">
        <v>437.11865299999999</v>
      </c>
      <c r="P8447">
        <v>294.12684109999998</v>
      </c>
      <c r="Q8447">
        <v>490.30428039999998</v>
      </c>
    </row>
    <row r="8448" spans="1:17">
      <c r="A8448" t="s">
        <v>11775</v>
      </c>
      <c r="B8448" s="14" t="s">
        <v>19634</v>
      </c>
      <c r="C8448">
        <v>1359.8605709999999</v>
      </c>
      <c r="D8448">
        <v>1444.1651589999999</v>
      </c>
      <c r="E8448">
        <v>1029.595681</v>
      </c>
      <c r="F8448">
        <v>115.6078728</v>
      </c>
      <c r="G8448">
        <v>724.99508839999999</v>
      </c>
      <c r="H8448">
        <v>345.9751607</v>
      </c>
      <c r="I8448">
        <v>2072.2961930000001</v>
      </c>
      <c r="J8448">
        <v>3153.8927720000002</v>
      </c>
      <c r="K8448">
        <v>877.81278520000001</v>
      </c>
      <c r="L8448">
        <v>672.54176580000001</v>
      </c>
      <c r="M8448">
        <v>1869.0334519999999</v>
      </c>
      <c r="N8448">
        <v>2272.0619820000002</v>
      </c>
      <c r="O8448">
        <v>2445.0881359999998</v>
      </c>
      <c r="P8448">
        <v>1929.1900860000001</v>
      </c>
      <c r="Q8448">
        <v>1314.5940969999999</v>
      </c>
    </row>
    <row r="8449" spans="1:17">
      <c r="A8449" t="s">
        <v>19635</v>
      </c>
      <c r="B8449" s="14" t="s">
        <v>19636</v>
      </c>
      <c r="C8449">
        <v>0</v>
      </c>
      <c r="D8449">
        <v>0</v>
      </c>
      <c r="E8449">
        <v>0</v>
      </c>
      <c r="F8449">
        <v>0</v>
      </c>
      <c r="G8449">
        <v>0.25378269599999997</v>
      </c>
      <c r="H8449">
        <v>0</v>
      </c>
      <c r="I8449">
        <v>0</v>
      </c>
      <c r="J8449">
        <v>0</v>
      </c>
      <c r="K8449">
        <v>0.66671066700000003</v>
      </c>
      <c r="L8449">
        <v>2.7858469210000001</v>
      </c>
      <c r="M8449">
        <v>0</v>
      </c>
      <c r="N8449">
        <v>0.181167786</v>
      </c>
      <c r="O8449">
        <v>0</v>
      </c>
      <c r="P8449">
        <v>0.220495513</v>
      </c>
      <c r="Q8449">
        <v>0</v>
      </c>
    </row>
    <row r="8450" spans="1:17">
      <c r="A8450" t="s">
        <v>19637</v>
      </c>
      <c r="B8450" s="14" t="s">
        <v>5890</v>
      </c>
      <c r="C8450">
        <v>11.388532659999999</v>
      </c>
      <c r="D8450">
        <v>3.4742142579999999</v>
      </c>
      <c r="E8450">
        <v>2.5622396969999999</v>
      </c>
      <c r="F8450">
        <v>2.2363561120000002</v>
      </c>
      <c r="G8450">
        <v>1.9343473099999999</v>
      </c>
      <c r="H8450">
        <v>2.0076574219999999</v>
      </c>
      <c r="I8450">
        <v>5.7175495749999996</v>
      </c>
      <c r="J8450">
        <v>2.8637895260000001</v>
      </c>
      <c r="K8450">
        <v>2.5408548469999999</v>
      </c>
      <c r="L8450">
        <v>4.4827114870000004</v>
      </c>
      <c r="M8450">
        <v>2.8669925250000001</v>
      </c>
      <c r="N8450">
        <v>1.518959205</v>
      </c>
      <c r="O8450">
        <v>5.5826050780000003</v>
      </c>
      <c r="P8450">
        <v>3.6413657709999998</v>
      </c>
      <c r="Q8450">
        <v>2.0534673579999998</v>
      </c>
    </row>
    <row r="8451" spans="1:17">
      <c r="A8451" t="e">
        <v>#N/A</v>
      </c>
      <c r="B8451" s="14" t="s">
        <v>19638</v>
      </c>
      <c r="C8451">
        <v>196.41462129999999</v>
      </c>
      <c r="D8451">
        <v>961.73594530000003</v>
      </c>
      <c r="E8451">
        <v>1004.621776</v>
      </c>
      <c r="F8451">
        <v>994.71111619999999</v>
      </c>
      <c r="G8451">
        <v>1002.729475</v>
      </c>
      <c r="H8451">
        <v>3119.8751510000002</v>
      </c>
      <c r="I8451">
        <v>2173.9703939999999</v>
      </c>
      <c r="J8451">
        <v>1647.2013979999999</v>
      </c>
      <c r="K8451">
        <v>1951.1368970000001</v>
      </c>
      <c r="L8451">
        <v>1043.7639799999999</v>
      </c>
      <c r="M8451">
        <v>473.70058799999998</v>
      </c>
      <c r="N8451">
        <v>745.61811750000004</v>
      </c>
      <c r="O8451">
        <v>407.16203139999999</v>
      </c>
      <c r="P8451">
        <v>1270.1644020000001</v>
      </c>
      <c r="Q8451">
        <v>1422.921407</v>
      </c>
    </row>
    <row r="8452" spans="1:17">
      <c r="A8452" t="s">
        <v>19639</v>
      </c>
      <c r="B8452" s="14" t="s">
        <v>3747</v>
      </c>
      <c r="C8452">
        <v>12.008816449999999</v>
      </c>
      <c r="D8452">
        <v>1.214121714</v>
      </c>
      <c r="E8452">
        <v>1.0203590199999999</v>
      </c>
      <c r="F8452">
        <v>0.85571450299999996</v>
      </c>
      <c r="G8452">
        <v>0.97422045800000001</v>
      </c>
      <c r="H8452">
        <v>1.423853839</v>
      </c>
      <c r="I8452">
        <v>0.94027877500000001</v>
      </c>
      <c r="J8452">
        <v>0.92976484199999998</v>
      </c>
      <c r="K8452">
        <v>1.864682</v>
      </c>
      <c r="L8452">
        <v>3.7684687019999998</v>
      </c>
      <c r="M8452">
        <v>1.547079299</v>
      </c>
      <c r="N8452">
        <v>0.725272209</v>
      </c>
      <c r="O8452">
        <v>2.4099770559999998</v>
      </c>
      <c r="P8452">
        <v>0.60459835200000001</v>
      </c>
      <c r="Q8452">
        <v>1.7175346849999999</v>
      </c>
    </row>
    <row r="8453" spans="1:17">
      <c r="A8453" t="s">
        <v>19640</v>
      </c>
      <c r="B8453" s="14" t="s">
        <v>4488</v>
      </c>
      <c r="C8453">
        <v>12.559682799999999</v>
      </c>
      <c r="D8453">
        <v>1.523689912</v>
      </c>
      <c r="E8453">
        <v>1.7815971779999999</v>
      </c>
      <c r="F8453">
        <v>1.750322954</v>
      </c>
      <c r="G8453">
        <v>1.6524359159999999</v>
      </c>
      <c r="H8453">
        <v>1.607870463</v>
      </c>
      <c r="I8453">
        <v>3.4887678800000002</v>
      </c>
      <c r="J8453">
        <v>2.6536595840000001</v>
      </c>
      <c r="K8453">
        <v>3.5271456429999999</v>
      </c>
      <c r="L8453">
        <v>5.6685226999999996</v>
      </c>
      <c r="M8453">
        <v>3.4441278770000001</v>
      </c>
      <c r="N8453">
        <v>1.6219829889999999</v>
      </c>
      <c r="O8453">
        <v>3.9741644329999999</v>
      </c>
      <c r="P8453">
        <v>1.3459646439999999</v>
      </c>
      <c r="Q8453">
        <v>3.2891164339999999</v>
      </c>
    </row>
    <row r="8454" spans="1:17">
      <c r="A8454" t="s">
        <v>19641</v>
      </c>
      <c r="B8454" s="14" t="s">
        <v>6741</v>
      </c>
      <c r="C8454">
        <v>36.580476959999999</v>
      </c>
      <c r="D8454">
        <v>4.6916739549999997</v>
      </c>
      <c r="E8454">
        <v>3.3540472769999998</v>
      </c>
      <c r="F8454">
        <v>3.963797853</v>
      </c>
      <c r="G8454">
        <v>2.5350170090000002</v>
      </c>
      <c r="H8454">
        <v>3.7895118829999999</v>
      </c>
      <c r="I8454">
        <v>16.846113429999999</v>
      </c>
      <c r="J8454">
        <v>6.8034379510000003</v>
      </c>
      <c r="K8454">
        <v>30.023348940000002</v>
      </c>
      <c r="L8454">
        <v>32.08540206</v>
      </c>
      <c r="M8454">
        <v>43.886204040000003</v>
      </c>
      <c r="N8454">
        <v>4.0346783889999998</v>
      </c>
      <c r="O8454">
        <v>64.232973029999997</v>
      </c>
      <c r="P8454">
        <v>5.163269927</v>
      </c>
      <c r="Q8454">
        <v>18.198196289999998</v>
      </c>
    </row>
    <row r="8455" spans="1:17">
      <c r="A8455" t="s">
        <v>19642</v>
      </c>
      <c r="B8455" s="14" t="s">
        <v>5302</v>
      </c>
      <c r="C8455">
        <v>4.2766364860000001</v>
      </c>
      <c r="D8455">
        <v>6.9202718939999999</v>
      </c>
      <c r="E8455">
        <v>13.78794008</v>
      </c>
      <c r="F8455">
        <v>1.3667485210000001</v>
      </c>
      <c r="G8455">
        <v>8.9582663500000006</v>
      </c>
      <c r="H8455">
        <v>0.78552647499999995</v>
      </c>
      <c r="I8455">
        <v>4.8808977909999998</v>
      </c>
      <c r="J8455">
        <v>17.136680550000001</v>
      </c>
      <c r="K8455">
        <v>11.89362599</v>
      </c>
      <c r="L8455">
        <v>15.508424740000001</v>
      </c>
      <c r="M8455">
        <v>0.35692185199999998</v>
      </c>
      <c r="N8455">
        <v>24.434077290000001</v>
      </c>
      <c r="O8455">
        <v>7.8251613799999999</v>
      </c>
      <c r="P8455">
        <v>37.716745289999999</v>
      </c>
      <c r="Q8455">
        <v>11.503947589999999</v>
      </c>
    </row>
    <row r="8456" spans="1:17">
      <c r="A8456" t="s">
        <v>19642</v>
      </c>
      <c r="B8456" s="14" t="s">
        <v>19643</v>
      </c>
      <c r="C8456">
        <v>2.4494325739999998</v>
      </c>
      <c r="D8456">
        <v>0.868210127</v>
      </c>
      <c r="E8456">
        <v>0.52117982200000001</v>
      </c>
      <c r="F8456">
        <v>0.53346486800000004</v>
      </c>
      <c r="G8456">
        <v>0.50756539099999998</v>
      </c>
      <c r="H8456">
        <v>0</v>
      </c>
      <c r="I8456">
        <v>0</v>
      </c>
      <c r="J8456">
        <v>0.310515496</v>
      </c>
      <c r="K8456">
        <v>0.66671066700000003</v>
      </c>
      <c r="L8456">
        <v>2.7858469210000001</v>
      </c>
      <c r="M8456">
        <v>0</v>
      </c>
      <c r="N8456">
        <v>0.241557048</v>
      </c>
      <c r="O8456">
        <v>1.627615979</v>
      </c>
      <c r="P8456">
        <v>7.3498504000000006E-2</v>
      </c>
      <c r="Q8456">
        <v>0.33676377499999999</v>
      </c>
    </row>
    <row r="8457" spans="1:17">
      <c r="A8457" t="s">
        <v>19644</v>
      </c>
      <c r="B8457" s="14" t="s">
        <v>3954</v>
      </c>
      <c r="C8457">
        <v>4.896928838</v>
      </c>
      <c r="D8457">
        <v>14.223375190000001</v>
      </c>
      <c r="E8457">
        <v>16.729048280000001</v>
      </c>
      <c r="F8457">
        <v>24.21861972</v>
      </c>
      <c r="G8457">
        <v>14.56324811</v>
      </c>
      <c r="H8457">
        <v>14.8365619</v>
      </c>
      <c r="I8457">
        <v>23.804290720000001</v>
      </c>
      <c r="J8457">
        <v>56.491482830000002</v>
      </c>
      <c r="K8457">
        <v>17.525091589999999</v>
      </c>
      <c r="L8457">
        <v>7.2197113240000004</v>
      </c>
      <c r="M8457">
        <v>4.1777256019999998</v>
      </c>
      <c r="N8457">
        <v>31.524149560000001</v>
      </c>
      <c r="O8457">
        <v>1.807747392</v>
      </c>
      <c r="P8457">
        <v>38.775544910000001</v>
      </c>
      <c r="Q8457">
        <v>18.327669629999999</v>
      </c>
    </row>
    <row r="8458" spans="1:17">
      <c r="A8458" t="e">
        <v>#N/A</v>
      </c>
      <c r="B8458" s="14" t="s">
        <v>19645</v>
      </c>
      <c r="C8458">
        <v>2.0857289489999999</v>
      </c>
      <c r="D8458">
        <v>0.46205879900000002</v>
      </c>
      <c r="E8458">
        <v>1.3313775450000001</v>
      </c>
      <c r="F8458">
        <v>2.981038055</v>
      </c>
      <c r="G8458">
        <v>0.18008317600000001</v>
      </c>
      <c r="H8458">
        <v>0</v>
      </c>
      <c r="I8458">
        <v>0</v>
      </c>
      <c r="J8458">
        <v>0.39661297499999998</v>
      </c>
      <c r="K8458">
        <v>0.94619039100000002</v>
      </c>
      <c r="L8458">
        <v>0.65894190699999999</v>
      </c>
      <c r="M8458">
        <v>0</v>
      </c>
      <c r="N8458">
        <v>1.9283389360000001</v>
      </c>
      <c r="O8458">
        <v>1.1549497230000001</v>
      </c>
      <c r="P8458">
        <v>2.3469408760000001</v>
      </c>
      <c r="Q8458">
        <v>1.4337972839999999</v>
      </c>
    </row>
    <row r="8459" spans="1:17">
      <c r="A8459" t="s">
        <v>19646</v>
      </c>
      <c r="B8459" s="14" t="s">
        <v>6662</v>
      </c>
      <c r="C8459">
        <v>5.0873649590000003</v>
      </c>
      <c r="D8459">
        <v>9.2150596050000004</v>
      </c>
      <c r="E8459">
        <v>8.7552545080000002</v>
      </c>
      <c r="F8459">
        <v>9.8985276029999998</v>
      </c>
      <c r="G8459">
        <v>4.7541958329999998</v>
      </c>
      <c r="H8459">
        <v>3.4479333990000001</v>
      </c>
      <c r="I8459">
        <v>20.074951840000001</v>
      </c>
      <c r="J8459">
        <v>16.91985438</v>
      </c>
      <c r="K8459">
        <v>9.0957693670000008</v>
      </c>
      <c r="L8459">
        <v>6.2398933579999998</v>
      </c>
      <c r="M8459">
        <v>1.1488745410000001</v>
      </c>
      <c r="N8459">
        <v>13.427946260000001</v>
      </c>
      <c r="O8459">
        <v>4.9713053269999996</v>
      </c>
      <c r="P8459">
        <v>20.922467699999999</v>
      </c>
      <c r="Q8459">
        <v>7.817312147</v>
      </c>
    </row>
    <row r="8460" spans="1:17">
      <c r="A8460" t="e">
        <v>#N/A</v>
      </c>
      <c r="B8460" s="14" t="s">
        <v>19647</v>
      </c>
      <c r="C8460">
        <v>0</v>
      </c>
      <c r="D8460">
        <v>0.53190489600000002</v>
      </c>
      <c r="E8460">
        <v>0.12771935800000001</v>
      </c>
      <c r="F8460">
        <v>0.32682476999999999</v>
      </c>
      <c r="G8460">
        <v>0</v>
      </c>
      <c r="H8460">
        <v>0</v>
      </c>
      <c r="I8460">
        <v>0</v>
      </c>
      <c r="J8460">
        <v>0.30437739899999999</v>
      </c>
      <c r="K8460">
        <v>0</v>
      </c>
      <c r="L8460">
        <v>0.75854940400000004</v>
      </c>
      <c r="M8460">
        <v>0</v>
      </c>
      <c r="N8460">
        <v>0.147988802</v>
      </c>
      <c r="O8460">
        <v>0</v>
      </c>
      <c r="P8460">
        <v>0.18011406699999999</v>
      </c>
      <c r="Q8460">
        <v>0</v>
      </c>
    </row>
    <row r="8461" spans="1:17">
      <c r="A8461" t="e">
        <v>#N/A</v>
      </c>
      <c r="B8461" s="14" t="s">
        <v>19648</v>
      </c>
      <c r="C8461">
        <v>5.9743122169999996</v>
      </c>
      <c r="D8461">
        <v>0</v>
      </c>
      <c r="E8461">
        <v>0.15889858600000001</v>
      </c>
      <c r="F8461">
        <v>0.20330510099999999</v>
      </c>
      <c r="G8461">
        <v>0</v>
      </c>
      <c r="H8461">
        <v>0.86042461000000003</v>
      </c>
      <c r="I8461">
        <v>2.1781141239999999</v>
      </c>
      <c r="J8461">
        <v>1.420060922</v>
      </c>
      <c r="K8461">
        <v>0.67756129300000001</v>
      </c>
      <c r="L8461">
        <v>1.887457468</v>
      </c>
      <c r="M8461">
        <v>1.433496262</v>
      </c>
      <c r="N8461">
        <v>1.1046976040000001</v>
      </c>
      <c r="O8461">
        <v>4.9623156249999996</v>
      </c>
      <c r="P8461">
        <v>0.22408404700000001</v>
      </c>
      <c r="Q8461">
        <v>1.0267336789999999</v>
      </c>
    </row>
    <row r="8462" spans="1:17">
      <c r="A8462" t="e">
        <v>#N/A</v>
      </c>
      <c r="B8462" s="14" t="s">
        <v>19649</v>
      </c>
      <c r="C8462">
        <v>0</v>
      </c>
      <c r="D8462">
        <v>0</v>
      </c>
      <c r="E8462">
        <v>0</v>
      </c>
      <c r="F8462">
        <v>0</v>
      </c>
      <c r="G8462">
        <v>0</v>
      </c>
      <c r="H8462">
        <v>0</v>
      </c>
      <c r="I8462">
        <v>0</v>
      </c>
      <c r="J8462">
        <v>0.16833734</v>
      </c>
      <c r="K8462">
        <v>0</v>
      </c>
      <c r="L8462">
        <v>0</v>
      </c>
      <c r="M8462">
        <v>0</v>
      </c>
      <c r="N8462">
        <v>0.163691794</v>
      </c>
      <c r="O8462">
        <v>0</v>
      </c>
      <c r="P8462">
        <v>0.19922584900000001</v>
      </c>
      <c r="Q8462">
        <v>0</v>
      </c>
    </row>
    <row r="8463" spans="1:17">
      <c r="A8463" t="e">
        <v>#N/A</v>
      </c>
      <c r="B8463" s="14" t="s">
        <v>19650</v>
      </c>
      <c r="C8463">
        <v>0</v>
      </c>
      <c r="D8463">
        <v>0</v>
      </c>
      <c r="E8463">
        <v>0</v>
      </c>
      <c r="F8463">
        <v>0</v>
      </c>
      <c r="G8463">
        <v>0.69235861700000001</v>
      </c>
      <c r="H8463">
        <v>0</v>
      </c>
      <c r="I8463">
        <v>0</v>
      </c>
      <c r="J8463">
        <v>0.508280705</v>
      </c>
      <c r="K8463">
        <v>0</v>
      </c>
      <c r="L8463">
        <v>0</v>
      </c>
      <c r="M8463">
        <v>0</v>
      </c>
      <c r="N8463">
        <v>0</v>
      </c>
      <c r="O8463">
        <v>2.2201946119999998</v>
      </c>
      <c r="P8463">
        <v>0</v>
      </c>
      <c r="Q8463">
        <v>0</v>
      </c>
    </row>
    <row r="8464" spans="1:17">
      <c r="A8464" t="s">
        <v>19651</v>
      </c>
      <c r="B8464" s="14" t="s">
        <v>9330</v>
      </c>
      <c r="C8464">
        <v>8.7397107460000001</v>
      </c>
      <c r="D8464">
        <v>4.8505366060000004</v>
      </c>
      <c r="E8464">
        <v>4.9426167940000001</v>
      </c>
      <c r="F8464">
        <v>5.3596641290000004</v>
      </c>
      <c r="G8464">
        <v>2.843621255</v>
      </c>
      <c r="H8464">
        <v>2.0139187729999999</v>
      </c>
      <c r="I8464">
        <v>14.35522286</v>
      </c>
      <c r="J8464">
        <v>8.4902919170000004</v>
      </c>
      <c r="K8464">
        <v>4.8411897750000001</v>
      </c>
      <c r="L8464">
        <v>5.7547691030000001</v>
      </c>
      <c r="M8464">
        <v>15.71672656</v>
      </c>
      <c r="N8464">
        <v>5.8177500279999999</v>
      </c>
      <c r="O8464">
        <v>6.2149622400000002</v>
      </c>
      <c r="P8464">
        <v>7.2876984309999999</v>
      </c>
      <c r="Q8464">
        <v>5.0593336989999997</v>
      </c>
    </row>
    <row r="8465" spans="1:17">
      <c r="A8465" t="s">
        <v>19652</v>
      </c>
      <c r="B8465" s="14" t="s">
        <v>19653</v>
      </c>
      <c r="C8465">
        <v>3.8335170060000001</v>
      </c>
      <c r="D8465">
        <v>6.485199948</v>
      </c>
      <c r="E8465">
        <v>12.92110334</v>
      </c>
      <c r="F8465">
        <v>1.2808221369999999</v>
      </c>
      <c r="G8465">
        <v>8.3950673259999995</v>
      </c>
      <c r="H8465">
        <v>0.73614105500000004</v>
      </c>
      <c r="I8465">
        <v>4.5740396600000004</v>
      </c>
      <c r="J8465">
        <v>16.059311180000002</v>
      </c>
      <c r="K8465">
        <v>11.14588326</v>
      </c>
      <c r="L8465">
        <v>14.533422509999999</v>
      </c>
      <c r="M8465">
        <v>0.33448246100000001</v>
      </c>
      <c r="N8465">
        <v>22.876446210000001</v>
      </c>
      <c r="O8465">
        <v>7.333199757</v>
      </c>
      <c r="P8465">
        <v>35.345523749999998</v>
      </c>
      <c r="Q8465">
        <v>10.78070363</v>
      </c>
    </row>
    <row r="8466" spans="1:17">
      <c r="A8466" t="s">
        <v>19654</v>
      </c>
      <c r="B8466" s="14" t="s">
        <v>19655</v>
      </c>
      <c r="C8466">
        <v>9.7789914679999992</v>
      </c>
      <c r="D8466">
        <v>2.2496961180000001</v>
      </c>
      <c r="E8466">
        <v>1.800633565</v>
      </c>
      <c r="F8466">
        <v>1.6894876089999999</v>
      </c>
      <c r="G8466">
        <v>1.2340125799999999</v>
      </c>
      <c r="H8466">
        <v>2.0222851629999998</v>
      </c>
      <c r="I8466">
        <v>20.842846170000001</v>
      </c>
      <c r="J8466">
        <v>1.4780876979999999</v>
      </c>
      <c r="K8466">
        <v>3.4124899339999999</v>
      </c>
      <c r="L8466">
        <v>4.9906747669999998</v>
      </c>
      <c r="M8466">
        <v>46.92807208</v>
      </c>
      <c r="N8466">
        <v>1.2982041360000001</v>
      </c>
      <c r="O8466">
        <v>7.4977063949999998</v>
      </c>
      <c r="P8466">
        <v>2.4264547200000002</v>
      </c>
      <c r="Q8466">
        <v>0.77566082599999997</v>
      </c>
    </row>
    <row r="8467" spans="1:17">
      <c r="A8467" t="s">
        <v>19654</v>
      </c>
      <c r="B8467" s="14" t="s">
        <v>5301</v>
      </c>
      <c r="C8467">
        <v>27.990218939999998</v>
      </c>
      <c r="D8467">
        <v>94.58802747</v>
      </c>
      <c r="E8467">
        <v>42.850321289999997</v>
      </c>
      <c r="F8467">
        <v>81.592432729999999</v>
      </c>
      <c r="G8467">
        <v>37.356346350000003</v>
      </c>
      <c r="H8467">
        <v>85.907211360000005</v>
      </c>
      <c r="I8467">
        <v>37.013552789999999</v>
      </c>
      <c r="J8467">
        <v>59.509715190000001</v>
      </c>
      <c r="K8467">
        <v>60.906183069999997</v>
      </c>
      <c r="L8467">
        <v>18.585113939999999</v>
      </c>
      <c r="M8467">
        <v>8.6512034619999998</v>
      </c>
      <c r="N8467">
        <v>32.427993119999996</v>
      </c>
      <c r="O8467">
        <v>12.60958319</v>
      </c>
      <c r="P8467">
        <v>87.013405890000001</v>
      </c>
      <c r="Q8467">
        <v>44.842195349999997</v>
      </c>
    </row>
    <row r="8468" spans="1:17">
      <c r="A8468" t="s">
        <v>19656</v>
      </c>
      <c r="B8468" s="14" t="s">
        <v>19657</v>
      </c>
      <c r="C8468">
        <v>1.433938653</v>
      </c>
      <c r="D8468">
        <v>5.7179776330000003</v>
      </c>
      <c r="E8468">
        <v>4.1189492799999998</v>
      </c>
      <c r="F8468">
        <v>17.371644379999999</v>
      </c>
      <c r="G8468">
        <v>2.7237580299999999</v>
      </c>
      <c r="H8468">
        <v>0.55071158499999995</v>
      </c>
      <c r="I8468">
        <v>31.367112250000002</v>
      </c>
      <c r="J8468">
        <v>30.720980000000001</v>
      </c>
      <c r="K8468">
        <v>19.51517681</v>
      </c>
      <c r="L8468">
        <v>2.7181353640000001</v>
      </c>
      <c r="M8468">
        <v>0</v>
      </c>
      <c r="N8468">
        <v>13.434094590000001</v>
      </c>
      <c r="O8468">
        <v>1.5880558680000001</v>
      </c>
      <c r="P8468">
        <v>15.70494603</v>
      </c>
      <c r="Q8468">
        <v>0.985735633</v>
      </c>
    </row>
    <row r="8469" spans="1:17">
      <c r="A8469" t="s">
        <v>19658</v>
      </c>
      <c r="B8469" s="14" t="s">
        <v>5611</v>
      </c>
      <c r="C8469">
        <v>7.5264735619999996</v>
      </c>
      <c r="D8469">
        <v>6.7419577789999998</v>
      </c>
      <c r="E8469">
        <v>8.4946529260000005</v>
      </c>
      <c r="F8469">
        <v>5.96882512</v>
      </c>
      <c r="G8469">
        <v>5.8203110640000002</v>
      </c>
      <c r="H8469">
        <v>19.857036409999999</v>
      </c>
      <c r="I8469">
        <v>98.784034020000007</v>
      </c>
      <c r="J8469">
        <v>21.903595790000001</v>
      </c>
      <c r="K8469">
        <v>35.776793240000003</v>
      </c>
      <c r="L8469">
        <v>54.793473589999998</v>
      </c>
      <c r="M8469">
        <v>48.995584610000002</v>
      </c>
      <c r="N8469">
        <v>7.9468344990000004</v>
      </c>
      <c r="O8469">
        <v>46.025936170000001</v>
      </c>
      <c r="P8469">
        <v>10.064694149999999</v>
      </c>
      <c r="Q8469">
        <v>32.168412279999998</v>
      </c>
    </row>
    <row r="8470" spans="1:17">
      <c r="A8470" t="s">
        <v>19659</v>
      </c>
      <c r="B8470" s="14" t="s">
        <v>19660</v>
      </c>
      <c r="C8470">
        <v>428.94571500000001</v>
      </c>
      <c r="D8470">
        <v>32.854678110000002</v>
      </c>
      <c r="E8470">
        <v>31.798591859999998</v>
      </c>
      <c r="F8470">
        <v>17.392133619999999</v>
      </c>
      <c r="G8470">
        <v>19.699706490000001</v>
      </c>
      <c r="H8470">
        <v>33.298273930000001</v>
      </c>
      <c r="I8470">
        <v>159.712324</v>
      </c>
      <c r="J8470">
        <v>83.301872079999995</v>
      </c>
      <c r="K8470">
        <v>178.03016550000001</v>
      </c>
      <c r="L8470">
        <v>239.31605060000001</v>
      </c>
      <c r="M8470">
        <v>236.5031237</v>
      </c>
      <c r="N8470">
        <v>320.07443269999999</v>
      </c>
      <c r="O8470">
        <v>336.0712264</v>
      </c>
      <c r="P8470">
        <v>90.029170660000005</v>
      </c>
      <c r="Q8470">
        <v>84.697019659999995</v>
      </c>
    </row>
    <row r="8471" spans="1:17">
      <c r="A8471" t="e">
        <v>#N/A</v>
      </c>
      <c r="B8471" s="14" t="s">
        <v>19661</v>
      </c>
      <c r="C8471">
        <v>25.097887579999998</v>
      </c>
      <c r="D8471">
        <v>30.832851770000001</v>
      </c>
      <c r="E8471">
        <v>70.151091969999996</v>
      </c>
      <c r="F8471">
        <v>0</v>
      </c>
      <c r="G8471">
        <v>83.132761400000007</v>
      </c>
      <c r="H8471">
        <v>4.3813518330000001</v>
      </c>
      <c r="I8471">
        <v>59.892121510000003</v>
      </c>
      <c r="J8471">
        <v>26.610320250000001</v>
      </c>
      <c r="K8471">
        <v>242.20382979999999</v>
      </c>
      <c r="L8471">
        <v>226.341084</v>
      </c>
      <c r="M8471">
        <v>0</v>
      </c>
      <c r="N8471">
        <v>4.5001677710000001</v>
      </c>
      <c r="O8471">
        <v>15.161107960000001</v>
      </c>
      <c r="P8471">
        <v>9.242538433</v>
      </c>
      <c r="Q8471">
        <v>34.506193189999998</v>
      </c>
    </row>
    <row r="8472" spans="1:17">
      <c r="A8472" t="s">
        <v>19662</v>
      </c>
      <c r="B8472" s="14" t="s">
        <v>6851</v>
      </c>
      <c r="C8472">
        <v>6.0646580219999997</v>
      </c>
      <c r="D8472">
        <v>5.1730275170000004</v>
      </c>
      <c r="E8472">
        <v>3.9897434779999998</v>
      </c>
      <c r="F8472">
        <v>5.0654247889999997</v>
      </c>
      <c r="G8472">
        <v>3.5478364509999998</v>
      </c>
      <c r="H8472">
        <v>6.1794131050000001</v>
      </c>
      <c r="I8472">
        <v>5.3546574839999996</v>
      </c>
      <c r="J8472">
        <v>7.2645550129999998</v>
      </c>
      <c r="K8472">
        <v>10.574457450000001</v>
      </c>
      <c r="L8472">
        <v>4.8486538530000001</v>
      </c>
      <c r="M8472">
        <v>3.4844986069999999</v>
      </c>
      <c r="N8472">
        <v>4.6432706330000002</v>
      </c>
      <c r="O8472">
        <v>3.9750577260000002</v>
      </c>
      <c r="P8472">
        <v>6.4992208869999999</v>
      </c>
      <c r="Q8472">
        <v>6.2961032369999996</v>
      </c>
    </row>
    <row r="8473" spans="1:17">
      <c r="A8473" t="s">
        <v>19663</v>
      </c>
      <c r="B8473" s="14" t="s">
        <v>7959</v>
      </c>
      <c r="C8473">
        <v>2.203886008</v>
      </c>
      <c r="D8473">
        <v>1.8778251669999999</v>
      </c>
      <c r="E8473">
        <v>0.99197464899999999</v>
      </c>
      <c r="F8473">
        <v>1.546111926</v>
      </c>
      <c r="G8473">
        <v>1.756476293</v>
      </c>
      <c r="H8473">
        <v>2.2788065569999998</v>
      </c>
      <c r="I8473">
        <v>3.2139701220000001</v>
      </c>
      <c r="J8473">
        <v>1.8267641939999999</v>
      </c>
      <c r="K8473">
        <v>2.7686556269999998</v>
      </c>
      <c r="L8473">
        <v>3.6420335920000002</v>
      </c>
      <c r="M8473">
        <v>1.9525207710000001</v>
      </c>
      <c r="N8473">
        <v>1.0240144689999999</v>
      </c>
      <c r="O8473">
        <v>3.1917576080000001</v>
      </c>
      <c r="P8473">
        <v>1.475219979</v>
      </c>
      <c r="Q8473">
        <v>4.1954462389999998</v>
      </c>
    </row>
    <row r="8474" spans="1:17">
      <c r="A8474" t="e">
        <v>#N/A</v>
      </c>
      <c r="B8474" s="14" t="s">
        <v>19664</v>
      </c>
      <c r="C8474">
        <v>16.777082239999999</v>
      </c>
      <c r="D8474">
        <v>0.28589888200000002</v>
      </c>
      <c r="E8474">
        <v>0</v>
      </c>
      <c r="F8474">
        <v>0</v>
      </c>
      <c r="G8474">
        <v>0.22285293</v>
      </c>
      <c r="H8474">
        <v>0</v>
      </c>
      <c r="I8474">
        <v>0</v>
      </c>
      <c r="J8474">
        <v>0</v>
      </c>
      <c r="K8474">
        <v>0.58545530400000001</v>
      </c>
      <c r="L8474">
        <v>2.4463218279999999</v>
      </c>
      <c r="M8474">
        <v>2.4772607280000001</v>
      </c>
      <c r="N8474">
        <v>0</v>
      </c>
      <c r="O8474">
        <v>8.5755016899999994</v>
      </c>
      <c r="P8474">
        <v>0</v>
      </c>
      <c r="Q8474">
        <v>9.7587827629999992</v>
      </c>
    </row>
    <row r="8475" spans="1:17">
      <c r="A8475" t="s">
        <v>19665</v>
      </c>
      <c r="B8475" s="14" t="s">
        <v>9426</v>
      </c>
      <c r="C8475">
        <v>0</v>
      </c>
      <c r="D8475">
        <v>0.59297545799999996</v>
      </c>
      <c r="E8475">
        <v>0.61021470799999999</v>
      </c>
      <c r="F8475">
        <v>0.88484780399999996</v>
      </c>
      <c r="G8475">
        <v>0.19809149300000001</v>
      </c>
      <c r="H8475">
        <v>0.293712845</v>
      </c>
      <c r="I8475">
        <v>0.55763755100000001</v>
      </c>
      <c r="J8475">
        <v>1.7935720079999999</v>
      </c>
      <c r="K8475">
        <v>0.34693647700000002</v>
      </c>
      <c r="L8475">
        <v>0</v>
      </c>
      <c r="M8475">
        <v>0</v>
      </c>
      <c r="N8475">
        <v>0.51850891399999999</v>
      </c>
      <c r="O8475">
        <v>0</v>
      </c>
      <c r="P8475">
        <v>1.66372031</v>
      </c>
      <c r="Q8475">
        <v>0.78858850599999997</v>
      </c>
    </row>
    <row r="8476" spans="1:17">
      <c r="A8476" t="s">
        <v>19665</v>
      </c>
      <c r="B8476" s="14" t="s">
        <v>19666</v>
      </c>
      <c r="C8476">
        <v>0</v>
      </c>
      <c r="D8476">
        <v>1.1580714190000001</v>
      </c>
      <c r="E8476">
        <v>0.83421757600000002</v>
      </c>
      <c r="F8476">
        <v>0</v>
      </c>
      <c r="G8476">
        <v>0.45134770600000002</v>
      </c>
      <c r="H8476">
        <v>3.011486133</v>
      </c>
      <c r="I8476">
        <v>0</v>
      </c>
      <c r="J8476">
        <v>1.3253901939999999</v>
      </c>
      <c r="K8476">
        <v>2.3714645239999999</v>
      </c>
      <c r="L8476">
        <v>1.651525285</v>
      </c>
      <c r="M8476">
        <v>0</v>
      </c>
      <c r="N8476">
        <v>0.32220346799999999</v>
      </c>
      <c r="O8476">
        <v>0</v>
      </c>
      <c r="P8476">
        <v>1.176441249</v>
      </c>
      <c r="Q8476">
        <v>1.7967839379999999</v>
      </c>
    </row>
    <row r="8477" spans="1:17">
      <c r="A8477" t="s">
        <v>19665</v>
      </c>
      <c r="B8477" s="14" t="s">
        <v>19667</v>
      </c>
      <c r="C8477">
        <v>24.407466429999999</v>
      </c>
      <c r="D8477">
        <v>5.1907882059999997</v>
      </c>
      <c r="E8477">
        <v>6.5435789980000001</v>
      </c>
      <c r="F8477">
        <v>9.9669965359999999</v>
      </c>
      <c r="G8477">
        <v>4.5518896279999996</v>
      </c>
      <c r="H8477">
        <v>30.37115803</v>
      </c>
      <c r="I8477">
        <v>4.2712663490000002</v>
      </c>
      <c r="J8477">
        <v>13.3667011</v>
      </c>
      <c r="K8477">
        <v>7.5292597060000004</v>
      </c>
      <c r="L8477">
        <v>11.103872129999999</v>
      </c>
      <c r="M8477">
        <v>0</v>
      </c>
      <c r="N8477">
        <v>4.4529585640000002</v>
      </c>
      <c r="O8477">
        <v>7.5686066920000004</v>
      </c>
      <c r="P8477">
        <v>17.13766189</v>
      </c>
      <c r="Q8477">
        <v>8.7248090030000007</v>
      </c>
    </row>
    <row r="8478" spans="1:17">
      <c r="A8478" t="e">
        <v>#N/A</v>
      </c>
      <c r="B8478" s="14" t="s">
        <v>19668</v>
      </c>
      <c r="C8478">
        <v>0.80659049199999999</v>
      </c>
      <c r="D8478">
        <v>0.17868680100000001</v>
      </c>
      <c r="E8478">
        <v>0.171622887</v>
      </c>
      <c r="F8478">
        <v>0.21958539199999999</v>
      </c>
      <c r="G8478">
        <v>0</v>
      </c>
      <c r="H8478">
        <v>0</v>
      </c>
      <c r="I8478">
        <v>5.8813335469999997</v>
      </c>
      <c r="J8478">
        <v>0.102251783</v>
      </c>
      <c r="K8478">
        <v>1.829547826</v>
      </c>
      <c r="L8478">
        <v>3.0579022849999999</v>
      </c>
      <c r="M8478">
        <v>0</v>
      </c>
      <c r="N8478">
        <v>0</v>
      </c>
      <c r="O8478">
        <v>1.7865628520000001</v>
      </c>
      <c r="P8478">
        <v>0.48405655600000003</v>
      </c>
      <c r="Q8478">
        <v>1.6634288800000001</v>
      </c>
    </row>
    <row r="8479" spans="1:17">
      <c r="A8479" t="e">
        <v>#N/A</v>
      </c>
      <c r="B8479" s="14" t="s">
        <v>19669</v>
      </c>
      <c r="C8479">
        <v>5.7758647830000003</v>
      </c>
      <c r="D8479">
        <v>0</v>
      </c>
      <c r="E8479">
        <v>0</v>
      </c>
      <c r="F8479">
        <v>0</v>
      </c>
      <c r="G8479">
        <v>0</v>
      </c>
      <c r="H8479">
        <v>0</v>
      </c>
      <c r="I8479">
        <v>1.05288209</v>
      </c>
      <c r="J8479">
        <v>0.27457821300000002</v>
      </c>
      <c r="K8479">
        <v>0.65505488599999995</v>
      </c>
      <c r="L8479">
        <v>0.91238110100000003</v>
      </c>
      <c r="M8479">
        <v>0</v>
      </c>
      <c r="N8479">
        <v>8.9000258999999998E-2</v>
      </c>
      <c r="O8479">
        <v>0.79958057699999996</v>
      </c>
      <c r="P8479">
        <v>0</v>
      </c>
      <c r="Q8479">
        <v>1.4889433329999999</v>
      </c>
    </row>
    <row r="8480" spans="1:17">
      <c r="A8480" t="s">
        <v>19670</v>
      </c>
      <c r="B8480" s="14" t="s">
        <v>7958</v>
      </c>
      <c r="C8480">
        <v>31.185704699999999</v>
      </c>
      <c r="D8480">
        <v>9.4209242460000002</v>
      </c>
      <c r="E8480">
        <v>4.574515753</v>
      </c>
      <c r="F8480">
        <v>4.8238438610000003</v>
      </c>
      <c r="G8480">
        <v>5.9563437500000003</v>
      </c>
      <c r="H8480">
        <v>1.8147017889999999</v>
      </c>
      <c r="I8480">
        <v>5.5125725880000003</v>
      </c>
      <c r="J8480">
        <v>5.5108329119999997</v>
      </c>
      <c r="K8480">
        <v>8.574173794</v>
      </c>
      <c r="L8480">
        <v>14.62941505</v>
      </c>
      <c r="M8480">
        <v>6.3490435139999999</v>
      </c>
      <c r="N8480">
        <v>2.6793762060000001</v>
      </c>
      <c r="O8480">
        <v>10.989201250000001</v>
      </c>
      <c r="P8480">
        <v>4.2534946769999999</v>
      </c>
      <c r="Q8480">
        <v>7.4708384780000001</v>
      </c>
    </row>
    <row r="8481" spans="1:17">
      <c r="A8481" t="s">
        <v>19671</v>
      </c>
      <c r="B8481" s="14" t="s">
        <v>7740</v>
      </c>
      <c r="C8481">
        <v>13.878645580000001</v>
      </c>
      <c r="D8481">
        <v>7.4989870590000001</v>
      </c>
      <c r="E8481">
        <v>4.1414571999999996</v>
      </c>
      <c r="F8481">
        <v>4.60769348</v>
      </c>
      <c r="G8481">
        <v>6.1960421109999997</v>
      </c>
      <c r="H8481">
        <v>2.8600890159999999</v>
      </c>
      <c r="I8481">
        <v>3.4555244969999999</v>
      </c>
      <c r="J8481">
        <v>7.423814664</v>
      </c>
      <c r="K8481">
        <v>10.13509511</v>
      </c>
      <c r="L8481">
        <v>8.3415563969999997</v>
      </c>
      <c r="M8481">
        <v>4.5484131410000002</v>
      </c>
      <c r="N8481">
        <v>3.6303351369999999</v>
      </c>
      <c r="O8481">
        <v>4.1237385169999996</v>
      </c>
      <c r="P8481">
        <v>4.3676184960000004</v>
      </c>
      <c r="Q8481">
        <v>0.69809474299999996</v>
      </c>
    </row>
    <row r="8482" spans="1:17">
      <c r="A8482" t="s">
        <v>19672</v>
      </c>
      <c r="B8482" s="14" t="s">
        <v>19673</v>
      </c>
      <c r="C8482">
        <v>9.4356515810000001</v>
      </c>
      <c r="D8482">
        <v>1.89586506</v>
      </c>
      <c r="E8482">
        <v>1.610811196</v>
      </c>
      <c r="F8482">
        <v>1.1051609120000001</v>
      </c>
      <c r="G8482">
        <v>1.4020078039999999</v>
      </c>
      <c r="H8482">
        <v>1.0955707610000001</v>
      </c>
      <c r="I8482">
        <v>3.8400545500000001</v>
      </c>
      <c r="J8482">
        <v>5.5913578350000002</v>
      </c>
      <c r="K8482">
        <v>4.4795729980000001</v>
      </c>
      <c r="L8482">
        <v>5.9619887269999996</v>
      </c>
      <c r="M8482">
        <v>4.2121330129999999</v>
      </c>
      <c r="N8482">
        <v>3.3542031560000001</v>
      </c>
      <c r="O8482">
        <v>7.7765796409999997</v>
      </c>
      <c r="P8482">
        <v>3.4238899410000001</v>
      </c>
      <c r="Q8482">
        <v>3.318608378</v>
      </c>
    </row>
    <row r="8483" spans="1:17">
      <c r="A8483" t="e">
        <v>#N/A</v>
      </c>
      <c r="B8483" s="14" t="s">
        <v>19674</v>
      </c>
      <c r="C8483">
        <v>11.77823407</v>
      </c>
      <c r="D8483">
        <v>2.2831140639999998</v>
      </c>
      <c r="E8483">
        <v>2.0362244810000001</v>
      </c>
      <c r="F8483">
        <v>3.7075095130000002</v>
      </c>
      <c r="G8483">
        <v>1.525410428</v>
      </c>
      <c r="H8483">
        <v>3.392618959</v>
      </c>
      <c r="I8483">
        <v>7.514687855</v>
      </c>
      <c r="J8483">
        <v>9.6120320929999998</v>
      </c>
      <c r="K8483">
        <v>6.3450414449999997</v>
      </c>
      <c r="L8483">
        <v>6.9770319509999998</v>
      </c>
      <c r="M8483">
        <v>2.8261084959999998</v>
      </c>
      <c r="N8483">
        <v>33.848019909999998</v>
      </c>
      <c r="O8483">
        <v>8.9678449039999997</v>
      </c>
      <c r="P8483">
        <v>6.9579894199999996</v>
      </c>
      <c r="Q8483">
        <v>5.5665071020000001</v>
      </c>
    </row>
    <row r="8484" spans="1:17">
      <c r="A8484" t="s">
        <v>19675</v>
      </c>
      <c r="B8484" s="14" t="s">
        <v>19676</v>
      </c>
      <c r="C8484">
        <v>0.282279106</v>
      </c>
      <c r="D8484">
        <v>0.125068547</v>
      </c>
      <c r="E8484">
        <v>6.0062144999999997E-2</v>
      </c>
      <c r="F8484">
        <v>3.8423691000000003E-2</v>
      </c>
      <c r="G8484">
        <v>9.7488636000000004E-2</v>
      </c>
      <c r="H8484">
        <v>0.108410756</v>
      </c>
      <c r="I8484">
        <v>0</v>
      </c>
      <c r="J8484">
        <v>0.10735388799999999</v>
      </c>
      <c r="K8484">
        <v>0.51222336999999996</v>
      </c>
      <c r="L8484">
        <v>0.356720431</v>
      </c>
      <c r="M8484">
        <v>1.0836957389999999</v>
      </c>
      <c r="N8484">
        <v>0.104391281</v>
      </c>
      <c r="O8484">
        <v>7.5028312799999997</v>
      </c>
      <c r="P8484">
        <v>0</v>
      </c>
      <c r="Q8484">
        <v>5.2392893230000004</v>
      </c>
    </row>
    <row r="8485" spans="1:17">
      <c r="A8485" t="e">
        <v>#N/A</v>
      </c>
      <c r="B8485" s="14" t="s">
        <v>19677</v>
      </c>
      <c r="C8485">
        <v>1.247656592</v>
      </c>
      <c r="D8485">
        <v>0.27639771000000002</v>
      </c>
      <c r="E8485">
        <v>0</v>
      </c>
      <c r="F8485">
        <v>0.169830394</v>
      </c>
      <c r="G8485">
        <v>0.107723471</v>
      </c>
      <c r="H8485">
        <v>0</v>
      </c>
      <c r="I8485">
        <v>0</v>
      </c>
      <c r="J8485">
        <v>0.23724884900000001</v>
      </c>
      <c r="K8485">
        <v>0.28299954300000002</v>
      </c>
      <c r="L8485">
        <v>0.39417068700000002</v>
      </c>
      <c r="M8485">
        <v>0</v>
      </c>
      <c r="N8485">
        <v>0.30760210199999999</v>
      </c>
      <c r="O8485">
        <v>2.0726288070000001</v>
      </c>
      <c r="P8485">
        <v>9.3594017000000002E-2</v>
      </c>
      <c r="Q8485">
        <v>0.42883967099999998</v>
      </c>
    </row>
    <row r="8486" spans="1:17">
      <c r="A8486" t="s">
        <v>11988</v>
      </c>
      <c r="B8486" s="14" t="s">
        <v>19678</v>
      </c>
      <c r="C8486">
        <v>3.06815997</v>
      </c>
      <c r="D8486">
        <v>0.81564019700000001</v>
      </c>
      <c r="E8486">
        <v>0.45698100000000003</v>
      </c>
      <c r="F8486">
        <v>8.3527281999999994E-2</v>
      </c>
      <c r="G8486">
        <v>0.31788828000000002</v>
      </c>
      <c r="H8486">
        <v>0</v>
      </c>
      <c r="I8486">
        <v>1.789743106</v>
      </c>
      <c r="J8486">
        <v>0.85569396600000003</v>
      </c>
      <c r="K8486">
        <v>3.0621139249999998</v>
      </c>
      <c r="L8486">
        <v>3.1018246060000001</v>
      </c>
      <c r="M8486">
        <v>3.5336854369999999</v>
      </c>
      <c r="N8486">
        <v>0.30257443000000001</v>
      </c>
      <c r="O8486">
        <v>4.0775045179999996</v>
      </c>
      <c r="P8486">
        <v>0.55238549000000003</v>
      </c>
      <c r="Q8486">
        <v>0</v>
      </c>
    </row>
    <row r="8487" spans="1:17">
      <c r="A8487" t="s">
        <v>19679</v>
      </c>
      <c r="B8487" s="14" t="s">
        <v>6064</v>
      </c>
      <c r="C8487">
        <v>26.23126864</v>
      </c>
      <c r="D8487">
        <v>45.371314380000001</v>
      </c>
      <c r="E8487">
        <v>30.4113519</v>
      </c>
      <c r="F8487">
        <v>41.382190440000002</v>
      </c>
      <c r="G8487">
        <v>28.397415670000001</v>
      </c>
      <c r="H8487">
        <v>12.14076874</v>
      </c>
      <c r="I8487">
        <v>31.38754685</v>
      </c>
      <c r="J8487">
        <v>90.637045860000001</v>
      </c>
      <c r="K8487">
        <v>22.57912314</v>
      </c>
      <c r="L8487">
        <v>28.686510030000001</v>
      </c>
      <c r="M8487">
        <v>11.619724590000001</v>
      </c>
      <c r="N8487">
        <v>34.781706919999998</v>
      </c>
      <c r="O8487">
        <v>20.48436886</v>
      </c>
      <c r="P8487">
        <v>40.112048129999998</v>
      </c>
      <c r="Q8487">
        <v>27.973058080000001</v>
      </c>
    </row>
    <row r="8488" spans="1:17">
      <c r="A8488" t="s">
        <v>19680</v>
      </c>
      <c r="B8488" s="14" t="s">
        <v>1833</v>
      </c>
      <c r="C8488">
        <v>3.1559173839999999</v>
      </c>
      <c r="D8488">
        <v>20.774486419999999</v>
      </c>
      <c r="E8488">
        <v>6.3792751589999996</v>
      </c>
      <c r="F8488">
        <v>3.8662371279999999</v>
      </c>
      <c r="G8488">
        <v>5.6832362859999996</v>
      </c>
      <c r="H8488">
        <v>1.038896963</v>
      </c>
      <c r="I8488">
        <v>10.519625420000001</v>
      </c>
      <c r="J8488">
        <v>18.860765480000001</v>
      </c>
      <c r="K8488">
        <v>12.06702636</v>
      </c>
      <c r="L8488">
        <v>13.10402377</v>
      </c>
      <c r="M8488">
        <v>3.4616743799999998</v>
      </c>
      <c r="N8488">
        <v>32.289993379999999</v>
      </c>
      <c r="O8488">
        <v>7.4895211259999996</v>
      </c>
      <c r="P8488">
        <v>7.0346734379999996</v>
      </c>
      <c r="Q8488">
        <v>4.0290329790000001</v>
      </c>
    </row>
    <row r="8489" spans="1:17">
      <c r="A8489" t="e">
        <v>#N/A</v>
      </c>
      <c r="B8489" s="14" t="s">
        <v>19681</v>
      </c>
      <c r="C8489">
        <v>0</v>
      </c>
      <c r="D8489">
        <v>0</v>
      </c>
      <c r="E8489">
        <v>0</v>
      </c>
      <c r="F8489">
        <v>0</v>
      </c>
      <c r="G8489">
        <v>0</v>
      </c>
      <c r="H8489">
        <v>0</v>
      </c>
      <c r="I8489">
        <v>0</v>
      </c>
      <c r="J8489">
        <v>0.67990795699999995</v>
      </c>
      <c r="K8489">
        <v>0</v>
      </c>
      <c r="L8489">
        <v>6.7776881810000003</v>
      </c>
      <c r="M8489">
        <v>0</v>
      </c>
      <c r="N8489">
        <v>5.2891582240000004</v>
      </c>
      <c r="O8489">
        <v>0</v>
      </c>
      <c r="P8489">
        <v>0</v>
      </c>
      <c r="Q8489">
        <v>0</v>
      </c>
    </row>
    <row r="8490" spans="1:17">
      <c r="A8490" t="s">
        <v>19682</v>
      </c>
      <c r="B8490" s="14" t="s">
        <v>19683</v>
      </c>
      <c r="C8490">
        <v>435.29726890000001</v>
      </c>
      <c r="D8490">
        <v>6.1815974410000001</v>
      </c>
      <c r="E8490">
        <v>5.3435017690000004</v>
      </c>
      <c r="F8490">
        <v>5.6973507220000004</v>
      </c>
      <c r="G8490">
        <v>5.300285895</v>
      </c>
      <c r="H8490">
        <v>16.074824629999998</v>
      </c>
      <c r="I8490">
        <v>44.761716939999999</v>
      </c>
      <c r="J8490">
        <v>15.91811534</v>
      </c>
      <c r="K8490">
        <v>29.11453406</v>
      </c>
      <c r="L8490">
        <v>84.629511879999995</v>
      </c>
      <c r="M8490">
        <v>112.4810277</v>
      </c>
      <c r="N8490">
        <v>10.31921917</v>
      </c>
      <c r="O8490">
        <v>148.33300220000001</v>
      </c>
      <c r="P8490">
        <v>8.7915136589999996</v>
      </c>
      <c r="Q8490">
        <v>42.200141680000002</v>
      </c>
    </row>
    <row r="8491" spans="1:17">
      <c r="A8491" t="s">
        <v>19684</v>
      </c>
      <c r="B8491" s="14" t="s">
        <v>19685</v>
      </c>
      <c r="C8491">
        <v>7.6571260570000002</v>
      </c>
      <c r="D8491">
        <v>0.90469856199999998</v>
      </c>
      <c r="E8491">
        <v>1.1133212720000001</v>
      </c>
      <c r="F8491">
        <v>0.69485612399999996</v>
      </c>
      <c r="G8491">
        <v>0.74927066600000003</v>
      </c>
      <c r="H8491">
        <v>3.9210120239999999</v>
      </c>
      <c r="I8491">
        <v>5.2110505390000004</v>
      </c>
      <c r="J8491">
        <v>7.636147953</v>
      </c>
      <c r="K8491">
        <v>2.663134141</v>
      </c>
      <c r="L8491">
        <v>3.3867496259999998</v>
      </c>
      <c r="M8491">
        <v>2.4497015850000001</v>
      </c>
      <c r="N8491">
        <v>2.454162878</v>
      </c>
      <c r="O8491">
        <v>7.0667504650000001</v>
      </c>
      <c r="P8491">
        <v>1.8380985649999999</v>
      </c>
      <c r="Q8491">
        <v>2.2809605739999999</v>
      </c>
    </row>
    <row r="8492" spans="1:17">
      <c r="A8492" t="s">
        <v>19686</v>
      </c>
      <c r="B8492" s="14" t="s">
        <v>19687</v>
      </c>
      <c r="C8492">
        <v>120.79341100000001</v>
      </c>
      <c r="D8492">
        <v>6.7249721620000003</v>
      </c>
      <c r="E8492">
        <v>7.8047675989999998</v>
      </c>
      <c r="F8492">
        <v>4.0460205839999999</v>
      </c>
      <c r="G8492">
        <v>4.8051596480000001</v>
      </c>
      <c r="H8492">
        <v>14.08742161</v>
      </c>
      <c r="I8492">
        <v>39.658021249999997</v>
      </c>
      <c r="J8492">
        <v>45.778733729999999</v>
      </c>
      <c r="K8492">
        <v>38.44459947</v>
      </c>
      <c r="L8492">
        <v>47.153196639999997</v>
      </c>
      <c r="M8492">
        <v>37.633118570000001</v>
      </c>
      <c r="N8492">
        <v>25.337133340000001</v>
      </c>
      <c r="O8492">
        <v>69.339431730000001</v>
      </c>
      <c r="P8492">
        <v>14.32748102</v>
      </c>
      <c r="Q8492">
        <v>20.868008249999999</v>
      </c>
    </row>
    <row r="8493" spans="1:17">
      <c r="A8493" t="s">
        <v>19688</v>
      </c>
      <c r="B8493" s="14" t="s">
        <v>19689</v>
      </c>
      <c r="C8493">
        <v>15.74902114</v>
      </c>
      <c r="D8493">
        <v>0.38765950100000002</v>
      </c>
      <c r="E8493">
        <v>0.93083599500000003</v>
      </c>
      <c r="F8493">
        <v>0.63518486399999996</v>
      </c>
      <c r="G8493">
        <v>1.00724488</v>
      </c>
      <c r="H8493">
        <v>1.5681279020000001</v>
      </c>
      <c r="I8493">
        <v>4.2531677630000004</v>
      </c>
      <c r="J8493">
        <v>2.5880677159999999</v>
      </c>
      <c r="K8493">
        <v>5.8214764729999997</v>
      </c>
      <c r="L8493">
        <v>4.0541680009999999</v>
      </c>
      <c r="M8493">
        <v>25.75231492</v>
      </c>
      <c r="N8493">
        <v>3.523304022</v>
      </c>
      <c r="O8493">
        <v>28.423508429999998</v>
      </c>
      <c r="P8493">
        <v>1.1376696449999999</v>
      </c>
      <c r="Q8493">
        <v>7.6185669230000004</v>
      </c>
    </row>
    <row r="8494" spans="1:17">
      <c r="A8494" t="s">
        <v>19690</v>
      </c>
      <c r="B8494" s="14" t="s">
        <v>19691</v>
      </c>
      <c r="C8494">
        <v>2.5348808100000002</v>
      </c>
      <c r="D8494">
        <v>1.216715445</v>
      </c>
      <c r="E8494">
        <v>1.1236690279999999</v>
      </c>
      <c r="F8494">
        <v>1.006386249</v>
      </c>
      <c r="G8494">
        <v>0.54715808799999999</v>
      </c>
      <c r="H8494">
        <v>0.56789491299999995</v>
      </c>
      <c r="I8494">
        <v>0.61611105399999999</v>
      </c>
      <c r="J8494">
        <v>2.6243403789999999</v>
      </c>
      <c r="K8494">
        <v>1.0541190140000001</v>
      </c>
      <c r="L8494">
        <v>1.8686311659999999</v>
      </c>
      <c r="M8494">
        <v>0.81097026400000005</v>
      </c>
      <c r="N8494">
        <v>1.171798801</v>
      </c>
      <c r="O8494">
        <v>0.70183134000000003</v>
      </c>
      <c r="P8494">
        <v>1.2994009230000001</v>
      </c>
      <c r="Q8494">
        <v>1.3069190589999999</v>
      </c>
    </row>
    <row r="8495" spans="1:17">
      <c r="A8495" t="s">
        <v>19692</v>
      </c>
      <c r="B8495" s="14" t="s">
        <v>19693</v>
      </c>
      <c r="C8495">
        <v>746.70635670000001</v>
      </c>
      <c r="D8495">
        <v>99.702399659999998</v>
      </c>
      <c r="E8495">
        <v>76.792481210000005</v>
      </c>
      <c r="F8495">
        <v>53.932117050000002</v>
      </c>
      <c r="G8495">
        <v>87.715790279999993</v>
      </c>
      <c r="H8495">
        <v>162.70174280000001</v>
      </c>
      <c r="I8495">
        <v>345.2002789</v>
      </c>
      <c r="J8495">
        <v>110.8877191</v>
      </c>
      <c r="K8495">
        <v>430.91814779999999</v>
      </c>
      <c r="L8495">
        <v>535.04137590000005</v>
      </c>
      <c r="M8495">
        <v>578.21032690000004</v>
      </c>
      <c r="N8495">
        <v>81.027236639999998</v>
      </c>
      <c r="O8495">
        <v>733.57633150000004</v>
      </c>
      <c r="P8495">
        <v>94.424965900000004</v>
      </c>
      <c r="Q8495">
        <v>357.571054</v>
      </c>
    </row>
    <row r="8496" spans="1:17">
      <c r="A8496" t="s">
        <v>19694</v>
      </c>
      <c r="B8496" s="14" t="s">
        <v>19695</v>
      </c>
      <c r="C8496">
        <v>638.3029712</v>
      </c>
      <c r="D8496">
        <v>441.59398210000001</v>
      </c>
      <c r="E8496">
        <v>165.5147738</v>
      </c>
      <c r="F8496">
        <v>144.0414748</v>
      </c>
      <c r="G8496">
        <v>209.15805689999999</v>
      </c>
      <c r="H8496">
        <v>225.650226</v>
      </c>
      <c r="I8496">
        <v>356.63880920000003</v>
      </c>
      <c r="J8496">
        <v>301.73606089999998</v>
      </c>
      <c r="K8496">
        <v>527.14962530000003</v>
      </c>
      <c r="L8496">
        <v>783.3089086</v>
      </c>
      <c r="M8496">
        <v>314.43219970000001</v>
      </c>
      <c r="N8496">
        <v>326.21031090000002</v>
      </c>
      <c r="O8496">
        <v>422.44060469999999</v>
      </c>
      <c r="P8496">
        <v>349.37164999999999</v>
      </c>
      <c r="Q8496">
        <v>306.09569499999998</v>
      </c>
    </row>
    <row r="8497" spans="1:17">
      <c r="A8497" t="s">
        <v>19694</v>
      </c>
      <c r="B8497" s="14" t="s">
        <v>19696</v>
      </c>
      <c r="C8497">
        <v>260.4054782</v>
      </c>
      <c r="D8497">
        <v>134.48860350000001</v>
      </c>
      <c r="E8497">
        <v>110.9858983</v>
      </c>
      <c r="F8497">
        <v>144.93825140000001</v>
      </c>
      <c r="G8497">
        <v>94.900001930000002</v>
      </c>
      <c r="H8497">
        <v>176.70491939999999</v>
      </c>
      <c r="I8497">
        <v>187.54742239999999</v>
      </c>
      <c r="J8497">
        <v>138.52762960000001</v>
      </c>
      <c r="K8497">
        <v>234.0915291</v>
      </c>
      <c r="L8497">
        <v>183.7186116</v>
      </c>
      <c r="M8497">
        <v>154.8647326</v>
      </c>
      <c r="N8497">
        <v>91.772521949999998</v>
      </c>
      <c r="O8497">
        <v>191.96738790000001</v>
      </c>
      <c r="P8497">
        <v>201.3375662</v>
      </c>
      <c r="Q8497">
        <v>237.7662985</v>
      </c>
    </row>
    <row r="8498" spans="1:17">
      <c r="A8498" t="e">
        <v>#N/A</v>
      </c>
      <c r="B8498" s="14" t="s">
        <v>19697</v>
      </c>
      <c r="C8498">
        <v>6.7332771520000003</v>
      </c>
      <c r="D8498">
        <v>35.799512139999997</v>
      </c>
      <c r="E8498">
        <v>25.07186518</v>
      </c>
      <c r="F8498">
        <v>38.799784119999998</v>
      </c>
      <c r="G8498">
        <v>19.378515629999999</v>
      </c>
      <c r="H8498">
        <v>26.721483840000001</v>
      </c>
      <c r="I8498">
        <v>0</v>
      </c>
      <c r="J8498">
        <v>3.414320391</v>
      </c>
      <c r="K8498">
        <v>3.0545494139999998</v>
      </c>
      <c r="L8498">
        <v>7.0907879070000002</v>
      </c>
      <c r="M8498">
        <v>12.924838579999999</v>
      </c>
      <c r="N8498">
        <v>16.047133580000001</v>
      </c>
      <c r="O8498">
        <v>12.428263319999999</v>
      </c>
      <c r="P8498">
        <v>50.17351429</v>
      </c>
      <c r="Q8498">
        <v>50.915388329999999</v>
      </c>
    </row>
    <row r="8499" spans="1:17">
      <c r="A8499" t="s">
        <v>19698</v>
      </c>
      <c r="B8499" s="14" t="s">
        <v>4260</v>
      </c>
      <c r="C8499">
        <v>1.4364324589999999</v>
      </c>
      <c r="D8499">
        <v>7.0007934839999999</v>
      </c>
      <c r="E8499">
        <v>5.6543025480000004</v>
      </c>
      <c r="F8499">
        <v>4.5948720720000003</v>
      </c>
      <c r="G8499">
        <v>3.16257375</v>
      </c>
      <c r="H8499">
        <v>2.2066773749999999</v>
      </c>
      <c r="I8499">
        <v>4.7132495619999997</v>
      </c>
      <c r="J8499">
        <v>5.8271068000000001</v>
      </c>
      <c r="K8499">
        <v>8.6341930110000007</v>
      </c>
      <c r="L8499">
        <v>4.0842938340000003</v>
      </c>
      <c r="M8499">
        <v>3.4466236220000002</v>
      </c>
      <c r="N8499">
        <v>5.5334943379999997</v>
      </c>
      <c r="O8499">
        <v>0.397704426</v>
      </c>
      <c r="P8499">
        <v>10.021233459999999</v>
      </c>
      <c r="Q8499">
        <v>4.9372497769999999</v>
      </c>
    </row>
    <row r="8500" spans="1:17">
      <c r="A8500" t="s">
        <v>19699</v>
      </c>
      <c r="B8500" s="14" t="s">
        <v>2403</v>
      </c>
      <c r="C8500">
        <v>1292.649754</v>
      </c>
      <c r="D8500">
        <v>13.32344303</v>
      </c>
      <c r="E8500">
        <v>14.58827861</v>
      </c>
      <c r="F8500">
        <v>5.4576563550000001</v>
      </c>
      <c r="G8500">
        <v>14.40105922</v>
      </c>
      <c r="H8500">
        <v>22.481864770000001</v>
      </c>
      <c r="I8500">
        <v>671.24402080000004</v>
      </c>
      <c r="J8500">
        <v>21.347789630000001</v>
      </c>
      <c r="K8500">
        <v>276.1075424</v>
      </c>
      <c r="L8500">
        <v>349.61026509999999</v>
      </c>
      <c r="M8500">
        <v>1840.9654869999999</v>
      </c>
      <c r="N8500">
        <v>39.93571214</v>
      </c>
      <c r="O8500">
        <v>1080.790737</v>
      </c>
      <c r="P8500">
        <v>16.7229791</v>
      </c>
      <c r="Q8500">
        <v>28.11356305</v>
      </c>
    </row>
    <row r="8501" spans="1:17">
      <c r="A8501" t="s">
        <v>19699</v>
      </c>
      <c r="B8501" s="14" t="s">
        <v>19700</v>
      </c>
      <c r="C8501">
        <v>0</v>
      </c>
      <c r="D8501">
        <v>1.3355860159999999</v>
      </c>
      <c r="E8501">
        <v>3.206967809</v>
      </c>
      <c r="F8501">
        <v>4.9238417920000002</v>
      </c>
      <c r="G8501">
        <v>4.164259124</v>
      </c>
      <c r="H8501">
        <v>0</v>
      </c>
      <c r="I8501">
        <v>0</v>
      </c>
      <c r="J8501">
        <v>0.76427609699999999</v>
      </c>
      <c r="K8501">
        <v>0</v>
      </c>
      <c r="L8501">
        <v>3.8093575909999999</v>
      </c>
      <c r="M8501">
        <v>0</v>
      </c>
      <c r="N8501">
        <v>0</v>
      </c>
      <c r="O8501">
        <v>0</v>
      </c>
      <c r="P8501">
        <v>2.2612860989999999</v>
      </c>
      <c r="Q8501">
        <v>8.2888134939999993</v>
      </c>
    </row>
    <row r="8502" spans="1:17">
      <c r="A8502" t="s">
        <v>19701</v>
      </c>
      <c r="B8502" s="14" t="s">
        <v>4259</v>
      </c>
      <c r="C8502">
        <v>38.568171300000003</v>
      </c>
      <c r="D8502">
        <v>4.1888069129999996</v>
      </c>
      <c r="E8502">
        <v>4.2077644840000001</v>
      </c>
      <c r="F8502">
        <v>3.4002223069999999</v>
      </c>
      <c r="G8502">
        <v>3.7543635540000002</v>
      </c>
      <c r="H8502">
        <v>12.191838430000001</v>
      </c>
      <c r="I8502">
        <v>14.16658601</v>
      </c>
      <c r="J8502">
        <v>5.8715602130000004</v>
      </c>
      <c r="K8502">
        <v>14.21749762</v>
      </c>
      <c r="L8502">
        <v>22.87161339</v>
      </c>
      <c r="M8502">
        <v>15.6502386</v>
      </c>
      <c r="N8502">
        <v>4.576173475</v>
      </c>
      <c r="O8502">
        <v>28.881181829999999</v>
      </c>
      <c r="P8502">
        <v>4.6586546359999996</v>
      </c>
      <c r="Q8502">
        <v>11.48764326</v>
      </c>
    </row>
    <row r="8503" spans="1:17">
      <c r="A8503" t="e">
        <v>#N/A</v>
      </c>
      <c r="B8503" s="14" t="s">
        <v>19702</v>
      </c>
      <c r="C8503">
        <v>56173.63566</v>
      </c>
      <c r="D8503">
        <v>340.17228260000002</v>
      </c>
      <c r="E8503">
        <v>243.4655545</v>
      </c>
      <c r="F8503">
        <v>272.37323550000002</v>
      </c>
      <c r="G8503">
        <v>226.94061880000001</v>
      </c>
      <c r="H8503">
        <v>377.672528</v>
      </c>
      <c r="I8503">
        <v>19897.493699999999</v>
      </c>
      <c r="J8503">
        <v>555.63505650000002</v>
      </c>
      <c r="K8503">
        <v>12211.627280000001</v>
      </c>
      <c r="L8503">
        <v>42619.881959999999</v>
      </c>
      <c r="M8503">
        <v>62463.102780000001</v>
      </c>
      <c r="N8503">
        <v>977.38018769999996</v>
      </c>
      <c r="O8503">
        <v>55130.842239999998</v>
      </c>
      <c r="P8503">
        <v>447.06500720000003</v>
      </c>
      <c r="Q8503">
        <v>12215.19239</v>
      </c>
    </row>
    <row r="8504" spans="1:17">
      <c r="A8504" t="s">
        <v>19703</v>
      </c>
      <c r="B8504" s="14" t="s">
        <v>19704</v>
      </c>
      <c r="C8504">
        <v>54.802281020000002</v>
      </c>
      <c r="D8504">
        <v>0</v>
      </c>
      <c r="E8504">
        <v>0.83289969600000002</v>
      </c>
      <c r="F8504">
        <v>0</v>
      </c>
      <c r="G8504">
        <v>0.33797600700000002</v>
      </c>
      <c r="H8504">
        <v>0</v>
      </c>
      <c r="I8504">
        <v>8.5627756660000003</v>
      </c>
      <c r="J8504">
        <v>0.248118069</v>
      </c>
      <c r="K8504">
        <v>14.206308809999999</v>
      </c>
      <c r="L8504">
        <v>16.07693334</v>
      </c>
      <c r="M8504">
        <v>52.597763329999999</v>
      </c>
      <c r="N8504">
        <v>1.6888959020000001</v>
      </c>
      <c r="O8504">
        <v>86.703334620000007</v>
      </c>
      <c r="P8504">
        <v>1.174582732</v>
      </c>
      <c r="Q8504">
        <v>14.80004969</v>
      </c>
    </row>
    <row r="8505" spans="1:17">
      <c r="A8505" t="e">
        <v>#N/A</v>
      </c>
      <c r="B8505" s="14" t="s">
        <v>19705</v>
      </c>
      <c r="C8505">
        <v>5.7701004469999999</v>
      </c>
      <c r="D8505">
        <v>24.834968719999999</v>
      </c>
      <c r="E8505">
        <v>20.345362250000001</v>
      </c>
      <c r="F8505">
        <v>22.104052920000001</v>
      </c>
      <c r="G8505">
        <v>12.24134256</v>
      </c>
      <c r="H8505">
        <v>2.5326137540000002</v>
      </c>
      <c r="I8505">
        <v>97.369526890000003</v>
      </c>
      <c r="J8505">
        <v>158.4171968</v>
      </c>
      <c r="K8505">
        <v>9.7225312020000008</v>
      </c>
      <c r="L8505">
        <v>5.7292434029999999</v>
      </c>
      <c r="M8505">
        <v>3.1645646030000001</v>
      </c>
      <c r="N8505">
        <v>72.246892540000005</v>
      </c>
      <c r="O8505">
        <v>17.34499344</v>
      </c>
      <c r="P8505">
        <v>118.10593489999999</v>
      </c>
      <c r="Q8505">
        <v>30.599122869999999</v>
      </c>
    </row>
    <row r="8506" spans="1:17">
      <c r="A8506" t="s">
        <v>19706</v>
      </c>
      <c r="B8506" s="14" t="s">
        <v>1273</v>
      </c>
      <c r="C8506">
        <v>5.0402636809999999</v>
      </c>
      <c r="D8506">
        <v>3.828298862</v>
      </c>
      <c r="E8506">
        <v>2.6811145519999999</v>
      </c>
      <c r="F8506">
        <v>2.6463015620000001</v>
      </c>
      <c r="G8506">
        <v>2.249369878</v>
      </c>
      <c r="H8506">
        <v>0.82960261499999999</v>
      </c>
      <c r="I8506">
        <v>3.7228869320000002</v>
      </c>
      <c r="J8506">
        <v>5.3605930539999997</v>
      </c>
      <c r="K8506">
        <v>4.2760786849999999</v>
      </c>
      <c r="L8506">
        <v>3.3501696929999998</v>
      </c>
      <c r="M8506">
        <v>5.9055319949999996</v>
      </c>
      <c r="N8506">
        <v>3.5826941940000001</v>
      </c>
      <c r="O8506">
        <v>6.8868613979999997</v>
      </c>
      <c r="P8506">
        <v>5.1559043490000001</v>
      </c>
      <c r="Q8506">
        <v>3.8248229970000001</v>
      </c>
    </row>
    <row r="8507" spans="1:17">
      <c r="A8507" t="s">
        <v>19707</v>
      </c>
      <c r="B8507" s="14" t="s">
        <v>1722</v>
      </c>
      <c r="C8507">
        <v>12.070231</v>
      </c>
      <c r="D8507">
        <v>13.799545180000001</v>
      </c>
      <c r="E8507">
        <v>12.61195326</v>
      </c>
      <c r="F8507">
        <v>13.49602078</v>
      </c>
      <c r="G8507">
        <v>10.421514869999999</v>
      </c>
      <c r="H8507">
        <v>12.33409996</v>
      </c>
      <c r="I8507">
        <v>22.002817780000001</v>
      </c>
      <c r="J8507">
        <v>26.03983599</v>
      </c>
      <c r="K8507">
        <v>25.618252980000001</v>
      </c>
      <c r="L8507">
        <v>17.160002800000001</v>
      </c>
      <c r="M8507">
        <v>2.4824324629999999</v>
      </c>
      <c r="N8507">
        <v>12.036216599999999</v>
      </c>
      <c r="O8507">
        <v>5.9676420940000003</v>
      </c>
      <c r="P8507">
        <v>19.0469686</v>
      </c>
      <c r="Q8507">
        <v>9.6309869740000007</v>
      </c>
    </row>
    <row r="8508" spans="1:17">
      <c r="A8508" t="s">
        <v>19708</v>
      </c>
      <c r="B8508" s="14" t="s">
        <v>5705</v>
      </c>
      <c r="C8508">
        <v>11.34025626</v>
      </c>
      <c r="D8508">
        <v>4.8450467550000003</v>
      </c>
      <c r="E8508">
        <v>4.4955209749999998</v>
      </c>
      <c r="F8508">
        <v>5.0167976149999998</v>
      </c>
      <c r="G8508">
        <v>3.73</v>
      </c>
      <c r="H8508">
        <v>9.1772061899999997</v>
      </c>
      <c r="I8508">
        <v>7.2844709190000003</v>
      </c>
      <c r="J8508">
        <v>8.214906204</v>
      </c>
      <c r="K8508">
        <v>9.4315911729999993</v>
      </c>
      <c r="L8508">
        <v>9.6392064180000006</v>
      </c>
      <c r="M8508">
        <v>8.5517728969999993</v>
      </c>
      <c r="N8508">
        <v>3.6113331469999999</v>
      </c>
      <c r="O8508">
        <v>10.01736713</v>
      </c>
      <c r="P8508">
        <v>6.8461009559999999</v>
      </c>
      <c r="Q8508">
        <v>6.9604085199999997</v>
      </c>
    </row>
    <row r="8509" spans="1:17">
      <c r="A8509" t="s">
        <v>19709</v>
      </c>
      <c r="B8509" s="14" t="s">
        <v>3528</v>
      </c>
      <c r="C8509">
        <v>6.4653515769999998</v>
      </c>
      <c r="D8509">
        <v>10.145400629999999</v>
      </c>
      <c r="E8509">
        <v>8.9131948760000004</v>
      </c>
      <c r="F8509">
        <v>13.38425249</v>
      </c>
      <c r="G8509">
        <v>7.6755607880000003</v>
      </c>
      <c r="H8509">
        <v>7.1387740429999997</v>
      </c>
      <c r="I8509">
        <v>1.5714248019999999</v>
      </c>
      <c r="J8509">
        <v>5.0201423099999998</v>
      </c>
      <c r="K8509">
        <v>9.776683491</v>
      </c>
      <c r="L8509">
        <v>9.5320911410000004</v>
      </c>
      <c r="M8509">
        <v>0</v>
      </c>
      <c r="N8509">
        <v>4.4831050010000002</v>
      </c>
      <c r="O8509">
        <v>4.7734908300000001</v>
      </c>
      <c r="P8509">
        <v>9.7404935609999992</v>
      </c>
      <c r="Q8509">
        <v>10.740853230000001</v>
      </c>
    </row>
    <row r="8510" spans="1:17">
      <c r="A8510" t="s">
        <v>19710</v>
      </c>
      <c r="B8510" s="14" t="s">
        <v>7625</v>
      </c>
      <c r="C8510">
        <v>65.173490939999994</v>
      </c>
      <c r="D8510">
        <v>2.8459736929999999</v>
      </c>
      <c r="E8510">
        <v>1.966761821</v>
      </c>
      <c r="F8510">
        <v>2.5164019479999999</v>
      </c>
      <c r="G8510">
        <v>1.460887187</v>
      </c>
      <c r="H8510">
        <v>1.444051014</v>
      </c>
      <c r="I8510">
        <v>5.4832948879999996</v>
      </c>
      <c r="J8510">
        <v>2.105238521</v>
      </c>
      <c r="K8510">
        <v>4.5486057029999998</v>
      </c>
      <c r="L8510">
        <v>10.88904</v>
      </c>
      <c r="M8510">
        <v>6.6160529309999996</v>
      </c>
      <c r="N8510">
        <v>3.3604012650000001</v>
      </c>
      <c r="O8510">
        <v>12.49238486</v>
      </c>
      <c r="P8510">
        <v>12.739722159999999</v>
      </c>
      <c r="Q8510">
        <v>3.8771271010000001</v>
      </c>
    </row>
    <row r="8511" spans="1:17">
      <c r="A8511" t="s">
        <v>19711</v>
      </c>
      <c r="B8511" s="14" t="s">
        <v>5336</v>
      </c>
      <c r="C8511">
        <v>1.7884715170000001</v>
      </c>
      <c r="D8511">
        <v>1.5848252970000001</v>
      </c>
      <c r="E8511">
        <v>0.96865578900000004</v>
      </c>
      <c r="F8511">
        <v>1.0844406150000001</v>
      </c>
      <c r="G8511">
        <v>0.92650666800000003</v>
      </c>
      <c r="H8511">
        <v>0.87420043700000005</v>
      </c>
      <c r="I8511">
        <v>1.659740113</v>
      </c>
      <c r="J8511">
        <v>1.916858613</v>
      </c>
      <c r="K8511">
        <v>2.0652281600000002</v>
      </c>
      <c r="L8511">
        <v>1.643722803</v>
      </c>
      <c r="M8511">
        <v>0.31209584000000001</v>
      </c>
      <c r="N8511">
        <v>0.86183085000000004</v>
      </c>
      <c r="O8511">
        <v>0.72025211</v>
      </c>
      <c r="P8511">
        <v>0.80498224100000004</v>
      </c>
      <c r="Q8511">
        <v>1.0059160469999999</v>
      </c>
    </row>
    <row r="8512" spans="1:17">
      <c r="A8512" t="s">
        <v>19711</v>
      </c>
      <c r="B8512" s="14" t="s">
        <v>19712</v>
      </c>
      <c r="C8512">
        <v>53.217100510000002</v>
      </c>
      <c r="D8512">
        <v>130.9633594</v>
      </c>
      <c r="E8512">
        <v>74.805562820000006</v>
      </c>
      <c r="F8512">
        <v>151.13825689999999</v>
      </c>
      <c r="G8512">
        <v>108.69505460000001</v>
      </c>
      <c r="H8512">
        <v>242.02280959999999</v>
      </c>
      <c r="I8512">
        <v>72.340059690000004</v>
      </c>
      <c r="J8512">
        <v>128.7912178</v>
      </c>
      <c r="K8512">
        <v>285.9889422</v>
      </c>
      <c r="L8512">
        <v>150.93496619999999</v>
      </c>
      <c r="M8512">
        <v>34.204976119999998</v>
      </c>
      <c r="N8512">
        <v>62.158403329999999</v>
      </c>
      <c r="O8512">
        <v>26.134862290000001</v>
      </c>
      <c r="P8512">
        <v>72.436311630000006</v>
      </c>
      <c r="Q8512">
        <v>113.060141</v>
      </c>
    </row>
    <row r="8513" spans="1:17">
      <c r="A8513" t="s">
        <v>19713</v>
      </c>
      <c r="B8513" s="14" t="s">
        <v>7574</v>
      </c>
      <c r="C8513">
        <v>7.0193937450000004</v>
      </c>
      <c r="D8513">
        <v>0.46650922299999997</v>
      </c>
      <c r="E8513">
        <v>0.82145617400000004</v>
      </c>
      <c r="F8513">
        <v>1.210270084</v>
      </c>
      <c r="G8513">
        <v>0.68686681999999999</v>
      </c>
      <c r="H8513">
        <v>0.53916692200000005</v>
      </c>
      <c r="I8513">
        <v>1.023651935</v>
      </c>
      <c r="J8513">
        <v>1.008498034</v>
      </c>
      <c r="K8513">
        <v>2.3351871630000001</v>
      </c>
      <c r="L8513">
        <v>0.88705154100000005</v>
      </c>
      <c r="M8513">
        <v>3.1439456269999999</v>
      </c>
      <c r="N8513">
        <v>0.43264714900000001</v>
      </c>
      <c r="O8513">
        <v>8.0329534240000005</v>
      </c>
      <c r="P8513">
        <v>2.2115762409999999</v>
      </c>
      <c r="Q8513">
        <v>3.2169049539999999</v>
      </c>
    </row>
    <row r="8514" spans="1:17">
      <c r="A8514" t="e">
        <v>#N/A</v>
      </c>
      <c r="B8514" s="14" t="s">
        <v>19714</v>
      </c>
      <c r="C8514">
        <v>4.8872702009999998</v>
      </c>
      <c r="D8514">
        <v>13.53367487</v>
      </c>
      <c r="E8514">
        <v>4.1595700820000001</v>
      </c>
      <c r="F8514">
        <v>4.9893958989999998</v>
      </c>
      <c r="G8514">
        <v>3.7977303990000002</v>
      </c>
      <c r="H8514">
        <v>1.8769814950000001</v>
      </c>
      <c r="I8514">
        <v>0</v>
      </c>
      <c r="J8514">
        <v>0.30978054799999999</v>
      </c>
      <c r="K8514">
        <v>4.4342176899999997</v>
      </c>
      <c r="L8514">
        <v>4.6320886679999997</v>
      </c>
      <c r="M8514">
        <v>0</v>
      </c>
      <c r="N8514">
        <v>1.506158222</v>
      </c>
      <c r="O8514">
        <v>2.7062727230000001</v>
      </c>
      <c r="P8514">
        <v>4.3994726000000002</v>
      </c>
      <c r="Q8514">
        <v>1.6798335040000001</v>
      </c>
    </row>
    <row r="8515" spans="1:17">
      <c r="A8515" t="s">
        <v>19715</v>
      </c>
      <c r="B8515" s="14" t="s">
        <v>814</v>
      </c>
      <c r="C8515">
        <v>11.068772210000001</v>
      </c>
      <c r="D8515">
        <v>4.4034255839999998</v>
      </c>
      <c r="E8515">
        <v>3.9805625359999999</v>
      </c>
      <c r="F8515">
        <v>3.8621829380000001</v>
      </c>
      <c r="G8515">
        <v>3.5400722089999999</v>
      </c>
      <c r="H8515">
        <v>3.891778355</v>
      </c>
      <c r="I8515">
        <v>17.960602439999999</v>
      </c>
      <c r="J8515">
        <v>17.164403409999998</v>
      </c>
      <c r="K8515">
        <v>3.1471814020000002</v>
      </c>
      <c r="L8515">
        <v>4.7775153860000001</v>
      </c>
      <c r="M8515">
        <v>3.441419207</v>
      </c>
      <c r="N8515">
        <v>4.5258092980000004</v>
      </c>
      <c r="O8515">
        <v>6.0428852979999998</v>
      </c>
      <c r="P8515">
        <v>6.280126729</v>
      </c>
      <c r="Q8515">
        <v>7.3411070440000001</v>
      </c>
    </row>
    <row r="8516" spans="1:17">
      <c r="A8516" t="s">
        <v>19716</v>
      </c>
      <c r="B8516" s="14" t="s">
        <v>4812</v>
      </c>
      <c r="C8516">
        <v>3.5943711899999999</v>
      </c>
      <c r="D8516">
        <v>1.969729354</v>
      </c>
      <c r="E8516">
        <v>1.288075756</v>
      </c>
      <c r="F8516">
        <v>0.79827287000000002</v>
      </c>
      <c r="G8516">
        <v>1.0453568479999999</v>
      </c>
      <c r="H8516">
        <v>0.87185489500000002</v>
      </c>
      <c r="I8516">
        <v>2.2070492169999998</v>
      </c>
      <c r="J8516">
        <v>3.8371351470000001</v>
      </c>
      <c r="K8516">
        <v>2.231327592</v>
      </c>
      <c r="L8516">
        <v>4.5422619370000001</v>
      </c>
      <c r="M8516">
        <v>0</v>
      </c>
      <c r="N8516">
        <v>2.891713395</v>
      </c>
      <c r="O8516">
        <v>1.466569231</v>
      </c>
      <c r="P8516">
        <v>2.8666436790000001</v>
      </c>
      <c r="Q8516">
        <v>2.9910732160000002</v>
      </c>
    </row>
    <row r="8517" spans="1:17">
      <c r="A8517" t="s">
        <v>19717</v>
      </c>
      <c r="B8517" s="14" t="s">
        <v>19718</v>
      </c>
      <c r="C8517">
        <v>94.187128349999995</v>
      </c>
      <c r="D8517">
        <v>1.6050463530000001</v>
      </c>
      <c r="E8517">
        <v>3.8539876300000002</v>
      </c>
      <c r="F8517">
        <v>1.4793121170000001</v>
      </c>
      <c r="G8517">
        <v>2.502208333</v>
      </c>
      <c r="H8517">
        <v>25.042884690000001</v>
      </c>
      <c r="I8517">
        <v>15.84864619</v>
      </c>
      <c r="J8517">
        <v>12.39937405</v>
      </c>
      <c r="K8517">
        <v>14.79044979</v>
      </c>
      <c r="L8517">
        <v>18.311648770000001</v>
      </c>
      <c r="M8517">
        <v>27.8148573</v>
      </c>
      <c r="N8517">
        <v>3.125938906</v>
      </c>
      <c r="O8517">
        <v>40.11930615</v>
      </c>
      <c r="P8517">
        <v>5.4350209759999997</v>
      </c>
      <c r="Q8517">
        <v>29.88335391</v>
      </c>
    </row>
    <row r="8518" spans="1:17">
      <c r="A8518" t="s">
        <v>19719</v>
      </c>
      <c r="B8518" s="14" t="s">
        <v>2861</v>
      </c>
      <c r="C8518">
        <v>5.8292799359999998</v>
      </c>
      <c r="D8518">
        <v>2.2042532420000001</v>
      </c>
      <c r="E8518">
        <v>2.4271962010000001</v>
      </c>
      <c r="F8518">
        <v>1.4501506959999999</v>
      </c>
      <c r="G8518">
        <v>2.2735446119999998</v>
      </c>
      <c r="H8518">
        <v>3.8985394430000002</v>
      </c>
      <c r="I8518">
        <v>2.9313631309999999</v>
      </c>
      <c r="J8518">
        <v>3.8223104889999999</v>
      </c>
      <c r="K8518">
        <v>2.8268272670000001</v>
      </c>
      <c r="L8518">
        <v>3.3657514559999999</v>
      </c>
      <c r="M8518">
        <v>1.73631319</v>
      </c>
      <c r="N8518">
        <v>1.75929837</v>
      </c>
      <c r="O8518">
        <v>3.3392072779999999</v>
      </c>
      <c r="P8518">
        <v>1.50789095</v>
      </c>
      <c r="Q8518">
        <v>2.2799784500000002</v>
      </c>
    </row>
    <row r="8519" spans="1:17">
      <c r="A8519" t="s">
        <v>19720</v>
      </c>
      <c r="B8519" s="14" t="s">
        <v>5194</v>
      </c>
      <c r="C8519">
        <v>16.49540841</v>
      </c>
      <c r="D8519">
        <v>1.631377356</v>
      </c>
      <c r="E8519">
        <v>1.504209723</v>
      </c>
      <c r="F8519">
        <v>0.72171860799999998</v>
      </c>
      <c r="G8519">
        <v>1.3733589960000001</v>
      </c>
      <c r="H8519">
        <v>6.6745301320000001</v>
      </c>
      <c r="I8519">
        <v>0.85912775399999997</v>
      </c>
      <c r="J8519">
        <v>1.1575893669999999</v>
      </c>
      <c r="K8519">
        <v>2.138039343</v>
      </c>
      <c r="L8519">
        <v>6.5142188479999996</v>
      </c>
      <c r="M8519">
        <v>1.1308465519999999</v>
      </c>
      <c r="N8519">
        <v>0.58097743700000004</v>
      </c>
      <c r="O8519">
        <v>2.2835382530000001</v>
      </c>
      <c r="P8519">
        <v>0.53032159000000001</v>
      </c>
      <c r="Q8519">
        <v>1.4174344050000001</v>
      </c>
    </row>
    <row r="8520" spans="1:17">
      <c r="A8520" t="s">
        <v>19721</v>
      </c>
      <c r="B8520" s="14" t="s">
        <v>5193</v>
      </c>
      <c r="C8520">
        <v>270.27445929999999</v>
      </c>
      <c r="D8520">
        <v>8.5962881519999996</v>
      </c>
      <c r="E8520">
        <v>51.962037279999997</v>
      </c>
      <c r="F8520">
        <v>65.233568610000006</v>
      </c>
      <c r="G8520">
        <v>69.898183340000003</v>
      </c>
      <c r="H8520">
        <v>31.361385930000001</v>
      </c>
      <c r="I8520">
        <v>128.40616679999999</v>
      </c>
      <c r="J8520">
        <v>21.28584742</v>
      </c>
      <c r="K8520">
        <v>223.61405999999999</v>
      </c>
      <c r="L8520">
        <v>374.0324923</v>
      </c>
      <c r="M8520">
        <v>140.67514159999999</v>
      </c>
      <c r="N8520">
        <v>41.996169969999997</v>
      </c>
      <c r="O8520">
        <v>122.34158069999999</v>
      </c>
      <c r="P8520">
        <v>37.915758500000003</v>
      </c>
      <c r="Q8520">
        <v>139.06802139999999</v>
      </c>
    </row>
    <row r="8521" spans="1:17">
      <c r="A8521" t="s">
        <v>19722</v>
      </c>
      <c r="B8521" s="14" t="s">
        <v>5192</v>
      </c>
      <c r="C8521">
        <v>22.891461100000001</v>
      </c>
      <c r="D8521">
        <v>2.706937726</v>
      </c>
      <c r="E8521">
        <v>3.9657099680000001</v>
      </c>
      <c r="F8521">
        <v>3.7475906970000001</v>
      </c>
      <c r="G8521">
        <v>2.0565903319999999</v>
      </c>
      <c r="H8521">
        <v>10.57366242</v>
      </c>
      <c r="I8521">
        <v>2.9322963359999998</v>
      </c>
      <c r="J8521">
        <v>3.0980375279999999</v>
      </c>
      <c r="K8521">
        <v>4.6310172390000002</v>
      </c>
      <c r="L8521">
        <v>6.2547654230000003</v>
      </c>
      <c r="M8521">
        <v>9.2039050279999994</v>
      </c>
      <c r="N8521">
        <v>1.2012034899999999</v>
      </c>
      <c r="O8521">
        <v>13.189785369999999</v>
      </c>
      <c r="P8521">
        <v>3.2255933479999999</v>
      </c>
      <c r="Q8521">
        <v>5.3163270069999999</v>
      </c>
    </row>
    <row r="8522" spans="1:17">
      <c r="A8522" t="s">
        <v>19723</v>
      </c>
      <c r="B8522" s="14" t="s">
        <v>7456</v>
      </c>
      <c r="C8522">
        <v>38.095622149999997</v>
      </c>
      <c r="D8522">
        <v>24.513828010000001</v>
      </c>
      <c r="E8522">
        <v>19.27104482</v>
      </c>
      <c r="F8522">
        <v>21.670382679999999</v>
      </c>
      <c r="G8522">
        <v>16.714769629999999</v>
      </c>
      <c r="H8522">
        <v>19.555203030000001</v>
      </c>
      <c r="I8522">
        <v>26.37269337</v>
      </c>
      <c r="J8522">
        <v>30.902499949999999</v>
      </c>
      <c r="K8522">
        <v>29.08363752</v>
      </c>
      <c r="L8522">
        <v>37.83925412</v>
      </c>
      <c r="M8522">
        <v>7.9670696789999997</v>
      </c>
      <c r="N8522">
        <v>6.5599515789999998</v>
      </c>
      <c r="O8522">
        <v>11.98395067</v>
      </c>
      <c r="P8522">
        <v>14.433433669999999</v>
      </c>
      <c r="Q8522">
        <v>15.794414440000001</v>
      </c>
    </row>
    <row r="8523" spans="1:17">
      <c r="A8523" t="s">
        <v>19724</v>
      </c>
      <c r="B8523" s="14" t="s">
        <v>19725</v>
      </c>
      <c r="C8523">
        <v>127.3078768</v>
      </c>
      <c r="D8523">
        <v>10.318155129999999</v>
      </c>
      <c r="E8523">
        <v>12.22264648</v>
      </c>
      <c r="F8523">
        <v>12.25715754</v>
      </c>
      <c r="G8523">
        <v>14.477062500000001</v>
      </c>
      <c r="H8523">
        <v>11.925183179999999</v>
      </c>
      <c r="I8523">
        <v>144.90190799999999</v>
      </c>
      <c r="J8523">
        <v>28.735057319999999</v>
      </c>
      <c r="K8523">
        <v>85.925470239999996</v>
      </c>
      <c r="L8523">
        <v>162.84287660000001</v>
      </c>
      <c r="M8523">
        <v>47.682612519999999</v>
      </c>
      <c r="N8523">
        <v>14.545185119999999</v>
      </c>
      <c r="O8523">
        <v>123.7967161</v>
      </c>
      <c r="P8523">
        <v>18.16849869</v>
      </c>
      <c r="Q8523">
        <v>157.95487069999999</v>
      </c>
    </row>
    <row r="8524" spans="1:17">
      <c r="A8524" t="s">
        <v>19724</v>
      </c>
      <c r="B8524" s="14" t="s">
        <v>5195</v>
      </c>
      <c r="C8524">
        <v>29.690965049999999</v>
      </c>
      <c r="D8524">
        <v>1.9267549900000001</v>
      </c>
      <c r="E8524">
        <v>2.7439720209999998</v>
      </c>
      <c r="F8524">
        <v>2.041171404</v>
      </c>
      <c r="G8524">
        <v>2.1751222769999998</v>
      </c>
      <c r="H8524">
        <v>3.4554452370000002</v>
      </c>
      <c r="I8524">
        <v>9.6219812739999995</v>
      </c>
      <c r="J8524">
        <v>5.0565994070000002</v>
      </c>
      <c r="K8524">
        <v>6.9387295330000001</v>
      </c>
      <c r="L8524">
        <v>11.74897726</v>
      </c>
      <c r="M8524">
        <v>13.240841659999999</v>
      </c>
      <c r="N8524">
        <v>5.3606982179999996</v>
      </c>
      <c r="O8524">
        <v>21.92139865</v>
      </c>
      <c r="P8524">
        <v>3.32969041</v>
      </c>
      <c r="Q8524">
        <v>4.3295055229999999</v>
      </c>
    </row>
    <row r="8525" spans="1:17">
      <c r="A8525" t="s">
        <v>19726</v>
      </c>
      <c r="B8525" s="14" t="s">
        <v>5977</v>
      </c>
      <c r="C8525">
        <v>1.6948331000000001</v>
      </c>
      <c r="D8525">
        <v>7.8221308250000003</v>
      </c>
      <c r="E8525">
        <v>3.0352129670000001</v>
      </c>
      <c r="F8525">
        <v>6.997895078</v>
      </c>
      <c r="G8525">
        <v>2.4388829510000001</v>
      </c>
      <c r="H8525">
        <v>8.2448530529999999</v>
      </c>
      <c r="I8525">
        <v>7.8267596089999998</v>
      </c>
      <c r="J8525">
        <v>15.039824429999999</v>
      </c>
      <c r="K8525">
        <v>6.7916018889999998</v>
      </c>
      <c r="L8525">
        <v>6.0683952320000003</v>
      </c>
      <c r="M8525">
        <v>1.6266554710000001</v>
      </c>
      <c r="N8525">
        <v>12.361417579999999</v>
      </c>
      <c r="O8525">
        <v>3.7539815879999998</v>
      </c>
      <c r="P8525">
        <v>27.716376459999999</v>
      </c>
      <c r="Q8525">
        <v>8.7381216130000006</v>
      </c>
    </row>
    <row r="8526" spans="1:17">
      <c r="A8526" t="s">
        <v>19727</v>
      </c>
      <c r="B8526" s="14" t="s">
        <v>5992</v>
      </c>
      <c r="C8526">
        <v>1.3183538130000001</v>
      </c>
      <c r="D8526">
        <v>0.94919341400000001</v>
      </c>
      <c r="E8526">
        <v>0.52596319599999997</v>
      </c>
      <c r="F8526">
        <v>0.17945366500000001</v>
      </c>
      <c r="G8526">
        <v>0.91062011200000004</v>
      </c>
      <c r="H8526">
        <v>0.75948093999999999</v>
      </c>
      <c r="I8526">
        <v>0.96129059100000003</v>
      </c>
      <c r="J8526">
        <v>1.713064181</v>
      </c>
      <c r="K8526">
        <v>1.196141723</v>
      </c>
      <c r="L8526">
        <v>1.2495179329999999</v>
      </c>
      <c r="M8526">
        <v>0</v>
      </c>
      <c r="N8526">
        <v>0.81258017400000004</v>
      </c>
      <c r="O8526">
        <v>0.73002408600000002</v>
      </c>
      <c r="P8526">
        <v>1.681256289</v>
      </c>
      <c r="Q8526">
        <v>1.3594183339999999</v>
      </c>
    </row>
    <row r="8527" spans="1:17">
      <c r="A8527" t="s">
        <v>19728</v>
      </c>
      <c r="B8527" s="14" t="s">
        <v>19729</v>
      </c>
      <c r="C8527">
        <v>8.4280475920000004</v>
      </c>
      <c r="D8527">
        <v>15.68359579</v>
      </c>
      <c r="E8527">
        <v>21.34008008</v>
      </c>
      <c r="F8527">
        <v>20.649989560000002</v>
      </c>
      <c r="G8527">
        <v>15.42688036</v>
      </c>
      <c r="H8527">
        <v>12.947341740000001</v>
      </c>
      <c r="I8527">
        <v>17.20710158</v>
      </c>
      <c r="J8527">
        <v>38.890735120000002</v>
      </c>
      <c r="K8527">
        <v>14.52885</v>
      </c>
      <c r="L8527">
        <v>21.301305710000001</v>
      </c>
      <c r="M8527">
        <v>12.942423399999999</v>
      </c>
      <c r="N8527">
        <v>5.8180740460000004</v>
      </c>
      <c r="O8527">
        <v>1.8667758780000001</v>
      </c>
      <c r="P8527">
        <v>5.5636867780000001</v>
      </c>
      <c r="Q8527">
        <v>10.42868065</v>
      </c>
    </row>
    <row r="8528" spans="1:17">
      <c r="A8528" t="s">
        <v>19730</v>
      </c>
      <c r="B8528" s="14" t="s">
        <v>7594</v>
      </c>
      <c r="C8528">
        <v>11.130214759999999</v>
      </c>
      <c r="D8528">
        <v>2.1134702070000002</v>
      </c>
      <c r="E8528">
        <v>1.799247008</v>
      </c>
      <c r="F8528">
        <v>1.121522592</v>
      </c>
      <c r="G8528">
        <v>1.5475681219999999</v>
      </c>
      <c r="H8528">
        <v>0.83271755199999997</v>
      </c>
      <c r="I8528">
        <v>4.2159506840000001</v>
      </c>
      <c r="J8528">
        <v>3.2434251110000001</v>
      </c>
      <c r="K8528">
        <v>3.3442879130000001</v>
      </c>
      <c r="L8528">
        <v>5.2973670659999996</v>
      </c>
      <c r="M8528">
        <v>3.329604899</v>
      </c>
      <c r="N8528">
        <v>2.8509988329999998</v>
      </c>
      <c r="O8528">
        <v>6.563445465</v>
      </c>
      <c r="P8528">
        <v>4.0554349719999996</v>
      </c>
      <c r="Q8528">
        <v>3.775950565</v>
      </c>
    </row>
    <row r="8529" spans="1:17">
      <c r="A8529" t="s">
        <v>19731</v>
      </c>
      <c r="B8529" s="14" t="s">
        <v>19732</v>
      </c>
      <c r="C8529">
        <v>0</v>
      </c>
      <c r="D8529">
        <v>2.178277193</v>
      </c>
      <c r="E8529">
        <v>1.3947764760000001</v>
      </c>
      <c r="F8529">
        <v>2.2307087480000001</v>
      </c>
      <c r="G8529">
        <v>2.2639027779999998</v>
      </c>
      <c r="H8529">
        <v>6.2938466809999998</v>
      </c>
      <c r="I8529">
        <v>19.119001749999999</v>
      </c>
      <c r="J8529">
        <v>3.3239944549999998</v>
      </c>
      <c r="K8529">
        <v>4.4606118429999997</v>
      </c>
      <c r="L8529">
        <v>8.2838411099999991</v>
      </c>
      <c r="M8529">
        <v>0</v>
      </c>
      <c r="N8529">
        <v>7.2725925580000004</v>
      </c>
      <c r="O8529">
        <v>0</v>
      </c>
      <c r="P8529">
        <v>7.3760998960000004</v>
      </c>
      <c r="Q8529">
        <v>6.7593300520000001</v>
      </c>
    </row>
    <row r="8530" spans="1:17">
      <c r="A8530" t="s">
        <v>19733</v>
      </c>
      <c r="B8530" s="14" t="s">
        <v>2011</v>
      </c>
      <c r="C8530">
        <v>3.0950967070000002</v>
      </c>
      <c r="D8530">
        <v>4.701720366</v>
      </c>
      <c r="E8530">
        <v>5.2684918700000001</v>
      </c>
      <c r="F8530">
        <v>3.460703401</v>
      </c>
      <c r="G8530">
        <v>5.3828287939999999</v>
      </c>
      <c r="H8530">
        <v>1.443406808</v>
      </c>
      <c r="I8530">
        <v>7.415265937</v>
      </c>
      <c r="J8530">
        <v>4.231953861</v>
      </c>
      <c r="K8530">
        <v>8.0233703379999994</v>
      </c>
      <c r="L8530">
        <v>3.3525609630000002</v>
      </c>
      <c r="M8530">
        <v>3.3949611690000001</v>
      </c>
      <c r="N8530">
        <v>5.8048369930000003</v>
      </c>
      <c r="O8530">
        <v>2.6932339349999999</v>
      </c>
      <c r="P8530">
        <v>7.5624767239999997</v>
      </c>
      <c r="Q8530">
        <v>3.7994092899999998</v>
      </c>
    </row>
    <row r="8531" spans="1:17">
      <c r="A8531" t="s">
        <v>19734</v>
      </c>
      <c r="B8531" s="14" t="s">
        <v>1899</v>
      </c>
      <c r="C8531">
        <v>11.422980219999999</v>
      </c>
      <c r="D8531">
        <v>3.6023445160000001</v>
      </c>
      <c r="E8531">
        <v>2.9452341529999999</v>
      </c>
      <c r="F8531">
        <v>3.6219799450000001</v>
      </c>
      <c r="G8531">
        <v>3.3417061499999998</v>
      </c>
      <c r="H8531">
        <v>4.438667272</v>
      </c>
      <c r="I8531">
        <v>3.9196131159999998</v>
      </c>
      <c r="J8531">
        <v>2.7939725599999998</v>
      </c>
      <c r="K8531">
        <v>2.1947429569999999</v>
      </c>
      <c r="L8531">
        <v>3.9060480860000002</v>
      </c>
      <c r="M8531">
        <v>4.6433523579999996</v>
      </c>
      <c r="N8531">
        <v>2.8328321810000001</v>
      </c>
      <c r="O8531">
        <v>5.3579444340000002</v>
      </c>
      <c r="P8531">
        <v>3.9518421309999998</v>
      </c>
      <c r="Q8531">
        <v>3.972453652</v>
      </c>
    </row>
    <row r="8532" spans="1:17">
      <c r="A8532" t="s">
        <v>19735</v>
      </c>
      <c r="B8532" s="14" t="s">
        <v>19736</v>
      </c>
      <c r="C8532">
        <v>0</v>
      </c>
      <c r="D8532">
        <v>38.160620780000002</v>
      </c>
      <c r="E8532">
        <v>33.362754950000003</v>
      </c>
      <c r="F8532">
        <v>33.668194499999998</v>
      </c>
      <c r="G8532">
        <v>39.660671120000003</v>
      </c>
      <c r="H8532">
        <v>58.522677049999999</v>
      </c>
      <c r="I8532">
        <v>28.985224580000001</v>
      </c>
      <c r="J8532">
        <v>21.55708168</v>
      </c>
      <c r="K8532">
        <v>30.05545948</v>
      </c>
      <c r="L8532">
        <v>19.53568946</v>
      </c>
      <c r="M8532">
        <v>0</v>
      </c>
      <c r="N8532">
        <v>16.061929020000001</v>
      </c>
      <c r="O8532">
        <v>2.445775883</v>
      </c>
      <c r="P8532">
        <v>30.81395315</v>
      </c>
      <c r="Q8532">
        <v>27.326489410000001</v>
      </c>
    </row>
    <row r="8533" spans="1:17">
      <c r="A8533" t="s">
        <v>19737</v>
      </c>
      <c r="B8533" s="14" t="s">
        <v>1119</v>
      </c>
      <c r="C8533">
        <v>12.835255070000001</v>
      </c>
      <c r="D8533">
        <v>5.5091625989999997</v>
      </c>
      <c r="E8533">
        <v>3.8405121489999998</v>
      </c>
      <c r="F8533">
        <v>4.1712693659999998</v>
      </c>
      <c r="G8533">
        <v>2.7151001849999998</v>
      </c>
      <c r="H8533">
        <v>3.388994367</v>
      </c>
      <c r="I8533">
        <v>4.2115283579999998</v>
      </c>
      <c r="J8533">
        <v>10.61702425</v>
      </c>
      <c r="K8533">
        <v>4.0031131919999998</v>
      </c>
      <c r="L8533">
        <v>6.285292031</v>
      </c>
      <c r="M8533">
        <v>3.079733617</v>
      </c>
      <c r="N8533">
        <v>3.382009826</v>
      </c>
      <c r="O8533">
        <v>4.9751680350000003</v>
      </c>
      <c r="P8533">
        <v>6.0177971179999998</v>
      </c>
      <c r="Q8533">
        <v>4.5219760490000001</v>
      </c>
    </row>
    <row r="8534" spans="1:17">
      <c r="A8534" t="e">
        <v>#N/A</v>
      </c>
      <c r="B8534" s="14" t="s">
        <v>19738</v>
      </c>
      <c r="C8534">
        <v>0.518161019</v>
      </c>
      <c r="D8534">
        <v>0.51655506799999995</v>
      </c>
      <c r="E8534">
        <v>0.661512557</v>
      </c>
      <c r="F8534">
        <v>0.70531819900000003</v>
      </c>
      <c r="G8534">
        <v>0.85002874100000003</v>
      </c>
      <c r="H8534">
        <v>1.0945133629999999</v>
      </c>
      <c r="I8534">
        <v>4.1560439819999999</v>
      </c>
      <c r="J8534">
        <v>1.6421867210000001</v>
      </c>
      <c r="K8534">
        <v>1.5279134670000001</v>
      </c>
      <c r="L8534">
        <v>1.3096160349999999</v>
      </c>
      <c r="M8534">
        <v>3.9785366780000002</v>
      </c>
      <c r="N8534">
        <v>0.70262186599999998</v>
      </c>
      <c r="O8534">
        <v>4.8777424920000003</v>
      </c>
      <c r="P8534">
        <v>1.010627489</v>
      </c>
      <c r="Q8534">
        <v>0.89050145000000003</v>
      </c>
    </row>
    <row r="8535" spans="1:17">
      <c r="A8535" t="e">
        <v>#N/A</v>
      </c>
      <c r="B8535" s="14" t="s">
        <v>19739</v>
      </c>
      <c r="C8535">
        <v>15.50415581</v>
      </c>
      <c r="D8535">
        <v>7.1816237840000001</v>
      </c>
      <c r="E8535">
        <v>11.996029760000001</v>
      </c>
      <c r="F8535">
        <v>10.93580221</v>
      </c>
      <c r="G8535">
        <v>7.7884436859999999</v>
      </c>
      <c r="H8535">
        <v>4.3305102079999997</v>
      </c>
      <c r="I8535">
        <v>71.940953690000001</v>
      </c>
      <c r="J8535">
        <v>43.24028964</v>
      </c>
      <c r="K8535">
        <v>25.57620442</v>
      </c>
      <c r="L8535">
        <v>9.7964196070000007</v>
      </c>
      <c r="M8535">
        <v>5.4110814539999996</v>
      </c>
      <c r="N8535">
        <v>6.6024219129999997</v>
      </c>
      <c r="O8535">
        <v>17.170515330000001</v>
      </c>
      <c r="P8535">
        <v>17.974523300000001</v>
      </c>
      <c r="Q8535">
        <v>6.7823994379999997</v>
      </c>
    </row>
    <row r="8536" spans="1:17">
      <c r="A8536" t="s">
        <v>19740</v>
      </c>
      <c r="B8536" s="14" t="s">
        <v>8044</v>
      </c>
      <c r="C8536">
        <v>8.5149346799999996</v>
      </c>
      <c r="D8536">
        <v>10.285061389999999</v>
      </c>
      <c r="E8536">
        <v>7.398066977</v>
      </c>
      <c r="F8536">
        <v>7.3958343659999999</v>
      </c>
      <c r="G8536">
        <v>6.371602663</v>
      </c>
      <c r="H8536">
        <v>1.7908264780000001</v>
      </c>
      <c r="I8536">
        <v>7.0957119909999999</v>
      </c>
      <c r="J8536">
        <v>11.128527829999999</v>
      </c>
      <c r="K8536">
        <v>8.8292523079999992</v>
      </c>
      <c r="L8536">
        <v>4.8678241580000003</v>
      </c>
      <c r="M8536">
        <v>0.38916221600000001</v>
      </c>
      <c r="N8536">
        <v>7.8723940060000004</v>
      </c>
      <c r="O8536">
        <v>4.2659998589999999</v>
      </c>
      <c r="P8536">
        <v>13.565940429999999</v>
      </c>
      <c r="Q8536">
        <v>8.5014254260000008</v>
      </c>
    </row>
    <row r="8537" spans="1:17">
      <c r="A8537" t="s">
        <v>19741</v>
      </c>
      <c r="B8537" s="14" t="s">
        <v>8825</v>
      </c>
      <c r="C8537">
        <v>66.239447310000003</v>
      </c>
      <c r="D8537">
        <v>467.03988399999997</v>
      </c>
      <c r="E8537">
        <v>281.62194210000001</v>
      </c>
      <c r="F8537">
        <v>744.47187870000005</v>
      </c>
      <c r="G8537">
        <v>211.53817900000001</v>
      </c>
      <c r="H8537">
        <v>33.919471540000004</v>
      </c>
      <c r="I8537">
        <v>134.76056779999999</v>
      </c>
      <c r="J8537">
        <v>403.27293120000002</v>
      </c>
      <c r="K8537">
        <v>320.89906580000002</v>
      </c>
      <c r="L8537">
        <v>57.35534741</v>
      </c>
      <c r="M8537">
        <v>34.534486190000003</v>
      </c>
      <c r="N8537">
        <v>339.62287190000001</v>
      </c>
      <c r="O8537">
        <v>27.169906340000001</v>
      </c>
      <c r="P8537">
        <v>663.88404530000003</v>
      </c>
      <c r="Q8537">
        <v>397.4486071</v>
      </c>
    </row>
    <row r="8538" spans="1:17">
      <c r="A8538" t="e">
        <v>#N/A</v>
      </c>
      <c r="B8538" s="14" t="s">
        <v>19742</v>
      </c>
      <c r="C8538">
        <v>0</v>
      </c>
      <c r="D8538">
        <v>0</v>
      </c>
      <c r="E8538">
        <v>0.28810137000000002</v>
      </c>
      <c r="F8538">
        <v>0.368615478</v>
      </c>
      <c r="G8538">
        <v>0</v>
      </c>
      <c r="H8538">
        <v>3.120097109</v>
      </c>
      <c r="I8538">
        <v>0</v>
      </c>
      <c r="J8538">
        <v>0</v>
      </c>
      <c r="K8538">
        <v>1.2284963760000001</v>
      </c>
      <c r="L8538">
        <v>0</v>
      </c>
      <c r="M8538">
        <v>0</v>
      </c>
      <c r="N8538">
        <v>2.336767445</v>
      </c>
      <c r="O8538">
        <v>0</v>
      </c>
      <c r="P8538">
        <v>0</v>
      </c>
      <c r="Q8538">
        <v>0</v>
      </c>
    </row>
    <row r="8539" spans="1:17">
      <c r="A8539" t="s">
        <v>19743</v>
      </c>
      <c r="B8539" s="14" t="s">
        <v>5538</v>
      </c>
      <c r="C8539">
        <v>17.93025811</v>
      </c>
      <c r="D8539">
        <v>183.744088</v>
      </c>
      <c r="E8539">
        <v>147.98988639999999</v>
      </c>
      <c r="F8539">
        <v>261.1503854</v>
      </c>
      <c r="G8539">
        <v>135.6344105</v>
      </c>
      <c r="H8539">
        <v>82.634504660000005</v>
      </c>
      <c r="I8539">
        <v>137.48811549999999</v>
      </c>
      <c r="J8539">
        <v>375.34252090000001</v>
      </c>
      <c r="K8539">
        <v>253.20531930000001</v>
      </c>
      <c r="L8539">
        <v>41.297384360000002</v>
      </c>
      <c r="M8539">
        <v>9.9923121810000008</v>
      </c>
      <c r="N8539">
        <v>140.46085629999999</v>
      </c>
      <c r="O8539">
        <v>11.53008631</v>
      </c>
      <c r="P8539">
        <v>580.54245060000005</v>
      </c>
      <c r="Q8539">
        <v>198.80382510000001</v>
      </c>
    </row>
    <row r="8540" spans="1:17">
      <c r="A8540" t="s">
        <v>19744</v>
      </c>
      <c r="B8540" s="14" t="s">
        <v>19745</v>
      </c>
      <c r="C8540">
        <v>116.6270104</v>
      </c>
      <c r="D8540">
        <v>38.543404780000003</v>
      </c>
      <c r="E8540">
        <v>52.885274709999997</v>
      </c>
      <c r="F8540">
        <v>6.2459844960000002</v>
      </c>
      <c r="G8540">
        <v>51.173635709999999</v>
      </c>
      <c r="H8540">
        <v>43.322644650000001</v>
      </c>
      <c r="I8540">
        <v>36.246440819999997</v>
      </c>
      <c r="J8540">
        <v>25.44933254</v>
      </c>
      <c r="K8540">
        <v>57.244518650000003</v>
      </c>
      <c r="L8540">
        <v>85.772271500000002</v>
      </c>
      <c r="M8540">
        <v>51.380222510000003</v>
      </c>
      <c r="N8540">
        <v>20.740356550000001</v>
      </c>
      <c r="O8540">
        <v>55.052603439999999</v>
      </c>
      <c r="P8540">
        <v>24.09525966</v>
      </c>
      <c r="Q8540">
        <v>35.486482770000002</v>
      </c>
    </row>
    <row r="8541" spans="1:17">
      <c r="A8541" t="s">
        <v>19746</v>
      </c>
      <c r="B8541" s="14" t="s">
        <v>3875</v>
      </c>
      <c r="C8541">
        <v>56.674580370000001</v>
      </c>
      <c r="D8541">
        <v>7.2008436790000001</v>
      </c>
      <c r="E8541">
        <v>5.7856482319999998</v>
      </c>
      <c r="F8541">
        <v>5.2470051389999997</v>
      </c>
      <c r="G8541">
        <v>6.152629825</v>
      </c>
      <c r="H8541">
        <v>5.0414283500000003</v>
      </c>
      <c r="I8541">
        <v>13.67365539</v>
      </c>
      <c r="J8541">
        <v>8.2676395879999998</v>
      </c>
      <c r="K8541">
        <v>14.367581230000001</v>
      </c>
      <c r="L8541">
        <v>23.171349710000001</v>
      </c>
      <c r="M8541">
        <v>6.7993432699999996</v>
      </c>
      <c r="N8541">
        <v>11.68678471</v>
      </c>
      <c r="O8541">
        <v>11.99935655</v>
      </c>
      <c r="P8541">
        <v>5.8145400990000002</v>
      </c>
      <c r="Q8541">
        <v>9.5967481160000006</v>
      </c>
    </row>
    <row r="8542" spans="1:17">
      <c r="A8542" t="s">
        <v>19747</v>
      </c>
      <c r="B8542" s="14" t="s">
        <v>5503</v>
      </c>
      <c r="C8542">
        <v>25.6142948</v>
      </c>
      <c r="D8542">
        <v>3.982051888</v>
      </c>
      <c r="E8542">
        <v>2.3425870409999998</v>
      </c>
      <c r="F8542">
        <v>1.651549763</v>
      </c>
      <c r="G8542">
        <v>2.5607474840000002</v>
      </c>
      <c r="H8542">
        <v>3.2791009689999999</v>
      </c>
      <c r="I8542">
        <v>0.65533030999999997</v>
      </c>
      <c r="J8542">
        <v>3.418035647</v>
      </c>
      <c r="K8542">
        <v>3.4655896149999998</v>
      </c>
      <c r="L8542">
        <v>9.3700248469999998</v>
      </c>
      <c r="M8542">
        <v>4.3129675360000004</v>
      </c>
      <c r="N8542">
        <v>1.6618546649999999</v>
      </c>
      <c r="O8542">
        <v>8.4604151600000002</v>
      </c>
      <c r="P8542">
        <v>0.67420281999999998</v>
      </c>
      <c r="Q8542">
        <v>2.471311096</v>
      </c>
    </row>
    <row r="8543" spans="1:17">
      <c r="A8543" t="s">
        <v>19748</v>
      </c>
      <c r="B8543" s="14" t="s">
        <v>2347</v>
      </c>
      <c r="C8543">
        <v>14.01651292</v>
      </c>
      <c r="D8543">
        <v>6.1345190499999998</v>
      </c>
      <c r="E8543">
        <v>4.5099312200000004</v>
      </c>
      <c r="F8543">
        <v>4.1415840900000003</v>
      </c>
      <c r="G8543">
        <v>2.6565249899999999</v>
      </c>
      <c r="H8543">
        <v>18.775253230000001</v>
      </c>
      <c r="I8543">
        <v>5.9826015420000003</v>
      </c>
      <c r="J8543">
        <v>3.9004653469999999</v>
      </c>
      <c r="K8543">
        <v>5.5831499229999997</v>
      </c>
      <c r="L8543">
        <v>7.5603765100000002</v>
      </c>
      <c r="M8543">
        <v>1.312456015</v>
      </c>
      <c r="N8543">
        <v>0.71642261100000004</v>
      </c>
      <c r="O8543">
        <v>4.5433121529999996</v>
      </c>
      <c r="P8543">
        <v>0.97452445600000004</v>
      </c>
      <c r="Q8543">
        <v>5.8752454920000003</v>
      </c>
    </row>
    <row r="8544" spans="1:17">
      <c r="A8544" t="s">
        <v>19749</v>
      </c>
      <c r="B8544" s="14" t="s">
        <v>7637</v>
      </c>
      <c r="C8544">
        <v>6.6177704970000004</v>
      </c>
      <c r="D8544">
        <v>0.59206178300000001</v>
      </c>
      <c r="E8544">
        <v>0.48741957600000002</v>
      </c>
      <c r="F8544">
        <v>0.24252513000000001</v>
      </c>
      <c r="G8544">
        <v>0.50545379400000001</v>
      </c>
      <c r="H8544">
        <v>0.48876713799999999</v>
      </c>
      <c r="I8544">
        <v>3.1550771769999999</v>
      </c>
      <c r="J8544">
        <v>1.968275915</v>
      </c>
      <c r="K8544">
        <v>1.21240667</v>
      </c>
      <c r="L8544">
        <v>2.6536372369999999</v>
      </c>
      <c r="M8544">
        <v>0.97716293799999998</v>
      </c>
      <c r="N8544">
        <v>1.1452372260000001</v>
      </c>
      <c r="O8544">
        <v>4.6511195609999998</v>
      </c>
      <c r="P8544">
        <v>0.80193776400000005</v>
      </c>
      <c r="Q8544">
        <v>2.0121765269999998</v>
      </c>
    </row>
    <row r="8545" spans="1:17">
      <c r="A8545" t="e">
        <v>#N/A</v>
      </c>
      <c r="B8545" s="14" t="s">
        <v>19750</v>
      </c>
      <c r="C8545">
        <v>28.318239909999999</v>
      </c>
      <c r="D8545">
        <v>10.978517050000001</v>
      </c>
      <c r="E8545">
        <v>14.05934688</v>
      </c>
      <c r="F8545">
        <v>10.921550030000001</v>
      </c>
      <c r="G8545">
        <v>7.335045</v>
      </c>
      <c r="H8545">
        <v>5.4378835319999999</v>
      </c>
      <c r="I8545">
        <v>120.44971099999999</v>
      </c>
      <c r="J8545">
        <v>50.857115149999998</v>
      </c>
      <c r="K8545">
        <v>25.693124210000001</v>
      </c>
      <c r="L8545">
        <v>34.295102200000002</v>
      </c>
      <c r="M8545">
        <v>31.70893732</v>
      </c>
      <c r="N8545">
        <v>22.98139248</v>
      </c>
      <c r="O8545">
        <v>28.74834852</v>
      </c>
      <c r="P8545">
        <v>24.783695649999999</v>
      </c>
      <c r="Q8545">
        <v>11.35567449</v>
      </c>
    </row>
    <row r="8546" spans="1:17">
      <c r="A8546" t="s">
        <v>19751</v>
      </c>
      <c r="B8546" s="14" t="s">
        <v>2203</v>
      </c>
      <c r="C8546">
        <v>4.7834864709999998</v>
      </c>
      <c r="D8546">
        <v>3.6736350510000002</v>
      </c>
      <c r="E8546">
        <v>1.730276763</v>
      </c>
      <c r="F8546">
        <v>1.606110299</v>
      </c>
      <c r="G8546">
        <v>1.4868334459999999</v>
      </c>
      <c r="H8546">
        <v>2.082072524</v>
      </c>
      <c r="I8546">
        <v>0.46505679900000002</v>
      </c>
      <c r="J8546">
        <v>2.466044535</v>
      </c>
      <c r="K8546">
        <v>2.6040328599999998</v>
      </c>
      <c r="L8546">
        <v>2.8209837289999999</v>
      </c>
      <c r="M8546">
        <v>1.2242832939999999</v>
      </c>
      <c r="N8546">
        <v>2.594546534</v>
      </c>
      <c r="O8546">
        <v>3.1785643330000002</v>
      </c>
      <c r="P8546">
        <v>8.1336452900000005</v>
      </c>
      <c r="Q8546">
        <v>1.0961075760000001</v>
      </c>
    </row>
    <row r="8547" spans="1:17">
      <c r="A8547" t="s">
        <v>19752</v>
      </c>
      <c r="B8547" s="14" t="s">
        <v>1514</v>
      </c>
      <c r="C8547">
        <v>3.8613479850000001</v>
      </c>
      <c r="D8547">
        <v>0.75725516199999998</v>
      </c>
      <c r="E8547">
        <v>0.538754862</v>
      </c>
      <c r="F8547">
        <v>0.318809448</v>
      </c>
      <c r="G8547">
        <v>0.56840477499999997</v>
      </c>
      <c r="H8547">
        <v>0.63208589000000004</v>
      </c>
      <c r="I8547">
        <v>3.2309471850000002</v>
      </c>
      <c r="J8547">
        <v>4.5740588930000001</v>
      </c>
      <c r="K8547">
        <v>1.9239978120000001</v>
      </c>
      <c r="L8547">
        <v>4.3596824730000003</v>
      </c>
      <c r="M8547">
        <v>1.579614444</v>
      </c>
      <c r="N8547">
        <v>10.994724160000001</v>
      </c>
      <c r="O8547">
        <v>2.6639612850000001</v>
      </c>
      <c r="P8547">
        <v>1.994396109</v>
      </c>
      <c r="Q8547">
        <v>0.95733000700000004</v>
      </c>
    </row>
    <row r="8548" spans="1:17">
      <c r="A8548" t="s">
        <v>19753</v>
      </c>
      <c r="B8548" s="14" t="s">
        <v>4198</v>
      </c>
      <c r="C8548">
        <v>4.7614258109999996</v>
      </c>
      <c r="D8548">
        <v>4.4653845309999998</v>
      </c>
      <c r="E8548">
        <v>2.7016423669999998</v>
      </c>
      <c r="F8548">
        <v>3.8023210760000001</v>
      </c>
      <c r="G8548">
        <v>3.7958654279999999</v>
      </c>
      <c r="H8548">
        <v>8.5641789230000001</v>
      </c>
      <c r="I8548">
        <v>3.3561122409999999</v>
      </c>
      <c r="J8548">
        <v>2.3339499880000001</v>
      </c>
      <c r="K8548">
        <v>2.6640241370000002</v>
      </c>
      <c r="L8548">
        <v>4.4626726659999996</v>
      </c>
      <c r="M8548">
        <v>1.370966737</v>
      </c>
      <c r="N8548">
        <v>1.0760753780000001</v>
      </c>
      <c r="O8548">
        <v>2.1971564670000001</v>
      </c>
      <c r="P8548">
        <v>4.929117025</v>
      </c>
      <c r="Q8548">
        <v>4.964288904</v>
      </c>
    </row>
    <row r="8549" spans="1:17">
      <c r="A8549" t="e">
        <v>#N/A</v>
      </c>
      <c r="B8549" s="14" t="s">
        <v>19754</v>
      </c>
      <c r="C8549">
        <v>0</v>
      </c>
      <c r="D8549">
        <v>0</v>
      </c>
      <c r="E8549">
        <v>0</v>
      </c>
      <c r="F8549">
        <v>0</v>
      </c>
      <c r="G8549">
        <v>0</v>
      </c>
      <c r="H8549">
        <v>0</v>
      </c>
      <c r="I8549">
        <v>0</v>
      </c>
      <c r="J8549">
        <v>0.32517337099999999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</row>
    <row r="8550" spans="1:17">
      <c r="A8550" t="s">
        <v>19755</v>
      </c>
      <c r="B8550" s="14" t="s">
        <v>3258</v>
      </c>
      <c r="C8550">
        <v>6.8448784309999997</v>
      </c>
      <c r="D8550">
        <v>40.941983489999998</v>
      </c>
      <c r="E8550">
        <v>2.5082858720000001</v>
      </c>
      <c r="F8550">
        <v>5.0727056399999997</v>
      </c>
      <c r="G8550">
        <v>2.6266275320000001</v>
      </c>
      <c r="H8550">
        <v>1.752540733</v>
      </c>
      <c r="I8550">
        <v>7.763793529</v>
      </c>
      <c r="J8550">
        <v>1.1569704460000001</v>
      </c>
      <c r="K8550">
        <v>17.250985029999999</v>
      </c>
      <c r="L8550">
        <v>0.96110863700000004</v>
      </c>
      <c r="M8550">
        <v>14.598958250000001</v>
      </c>
      <c r="N8550">
        <v>9.6566100079999995</v>
      </c>
      <c r="O8550">
        <v>483.47088719999999</v>
      </c>
      <c r="P8550">
        <v>4.4501110969999997</v>
      </c>
      <c r="Q8550">
        <v>1.045642218</v>
      </c>
    </row>
    <row r="8551" spans="1:17">
      <c r="A8551" t="s">
        <v>19756</v>
      </c>
      <c r="B8551" s="14" t="s">
        <v>19757</v>
      </c>
      <c r="C8551">
        <v>44.330578010000004</v>
      </c>
      <c r="D8551">
        <v>3.9627415610000001</v>
      </c>
      <c r="E8551">
        <v>3.8060849590000001</v>
      </c>
      <c r="F8551">
        <v>1.799690448</v>
      </c>
      <c r="G8551">
        <v>4.163278837</v>
      </c>
      <c r="H8551">
        <v>8.9607308680000006</v>
      </c>
      <c r="I8551">
        <v>10.20760263</v>
      </c>
      <c r="J8551">
        <v>5.0282458490000002</v>
      </c>
      <c r="K8551">
        <v>15.52393726</v>
      </c>
      <c r="L8551">
        <v>13.75960049</v>
      </c>
      <c r="M8551">
        <v>28.364868600000001</v>
      </c>
      <c r="N8551">
        <v>5.2729720049999997</v>
      </c>
      <c r="O8551">
        <v>28.423508429999998</v>
      </c>
      <c r="P8551">
        <v>3.9672582489999999</v>
      </c>
      <c r="Q8551">
        <v>7.4849078540000002</v>
      </c>
    </row>
    <row r="8552" spans="1:17">
      <c r="A8552" t="e">
        <v>#N/A</v>
      </c>
      <c r="B8552" s="14" t="s">
        <v>19758</v>
      </c>
      <c r="C8552">
        <v>7.3745416429999997</v>
      </c>
      <c r="D8552">
        <v>17.97078685</v>
      </c>
      <c r="E8552">
        <v>7.453336792</v>
      </c>
      <c r="F8552">
        <v>6.5248230889999999</v>
      </c>
      <c r="G8552">
        <v>15.28134375</v>
      </c>
      <c r="H8552">
        <v>12.74503953</v>
      </c>
      <c r="I8552">
        <v>10.75443849</v>
      </c>
      <c r="J8552">
        <v>8.4138609629999994</v>
      </c>
      <c r="K8552">
        <v>11.709106090000001</v>
      </c>
      <c r="L8552">
        <v>9.3193212489999997</v>
      </c>
      <c r="M8552">
        <v>7.0778877949999996</v>
      </c>
      <c r="N8552">
        <v>9.5452777320000006</v>
      </c>
      <c r="O8552">
        <v>0</v>
      </c>
      <c r="P8552">
        <v>9.9577348590000003</v>
      </c>
      <c r="Q8552">
        <v>7.6042463079999996</v>
      </c>
    </row>
    <row r="8553" spans="1:17">
      <c r="A8553" t="s">
        <v>19759</v>
      </c>
      <c r="B8553" s="14" t="s">
        <v>9432</v>
      </c>
      <c r="C8553">
        <v>27.009695650000001</v>
      </c>
      <c r="D8553">
        <v>9.0273588109999992</v>
      </c>
      <c r="E8553">
        <v>6.4133276620000004</v>
      </c>
      <c r="F8553">
        <v>1.63046837</v>
      </c>
      <c r="G8553">
        <v>9.9838112500000005</v>
      </c>
      <c r="H8553">
        <v>3.7884781009999999</v>
      </c>
      <c r="I8553">
        <v>6.2793688220000003</v>
      </c>
      <c r="J8553">
        <v>4.0294374480000004</v>
      </c>
      <c r="K8553">
        <v>6.9966070880000002</v>
      </c>
      <c r="L8553">
        <v>12.638942979999999</v>
      </c>
      <c r="M8553">
        <v>5.6354746430000002</v>
      </c>
      <c r="N8553">
        <v>2.9821076209999999</v>
      </c>
      <c r="O8553">
        <v>8.7136851289999999</v>
      </c>
      <c r="P8553">
        <v>1.9909177309999999</v>
      </c>
      <c r="Q8553">
        <v>3.0138283000000001</v>
      </c>
    </row>
    <row r="8554" spans="1:17">
      <c r="A8554" t="s">
        <v>19760</v>
      </c>
      <c r="B8554" s="14" t="s">
        <v>8663</v>
      </c>
      <c r="C8554">
        <v>7.9811362680000002</v>
      </c>
      <c r="D8554">
        <v>2.7325010500000002</v>
      </c>
      <c r="E8554">
        <v>3.333228401</v>
      </c>
      <c r="F8554">
        <v>2.1189060959999999</v>
      </c>
      <c r="G8554">
        <v>2.744995678</v>
      </c>
      <c r="H8554">
        <v>4.1038172319999999</v>
      </c>
      <c r="I8554">
        <v>18.660951879999999</v>
      </c>
      <c r="J8554">
        <v>13.863780419999999</v>
      </c>
      <c r="K8554">
        <v>6.1939880790000004</v>
      </c>
      <c r="L8554">
        <v>9.5440804739999994</v>
      </c>
      <c r="M8554">
        <v>3.291935675</v>
      </c>
      <c r="N8554">
        <v>3.1710873159999999</v>
      </c>
      <c r="O8554">
        <v>7.5240519539999999</v>
      </c>
      <c r="P8554">
        <v>2.6719365220000002</v>
      </c>
      <c r="Q8554">
        <v>5.350461546</v>
      </c>
    </row>
    <row r="8555" spans="1:17">
      <c r="A8555" t="s">
        <v>19761</v>
      </c>
      <c r="B8555" s="14" t="s">
        <v>8012</v>
      </c>
      <c r="C8555">
        <v>50.887832379999999</v>
      </c>
      <c r="D8555">
        <v>18.55768286</v>
      </c>
      <c r="E8555">
        <v>22.030196969999999</v>
      </c>
      <c r="F8555">
        <v>17.530199140000001</v>
      </c>
      <c r="G8555">
        <v>18.926656399999999</v>
      </c>
      <c r="H8555">
        <v>16.537007580000001</v>
      </c>
      <c r="I8555">
        <v>33.109399240000002</v>
      </c>
      <c r="J8555">
        <v>31.114005909999999</v>
      </c>
      <c r="K8555">
        <v>26.281671289999998</v>
      </c>
      <c r="L8555">
        <v>28.196467699999999</v>
      </c>
      <c r="M8555">
        <v>24.04469181</v>
      </c>
      <c r="N8555">
        <v>11.387983800000001</v>
      </c>
      <c r="O8555">
        <v>29.045617100000001</v>
      </c>
      <c r="P8555">
        <v>12.21566041</v>
      </c>
      <c r="Q8555">
        <v>23.680079500000002</v>
      </c>
    </row>
    <row r="8556" spans="1:17">
      <c r="A8556" t="s">
        <v>19762</v>
      </c>
      <c r="B8556" s="14" t="s">
        <v>2284</v>
      </c>
      <c r="C8556">
        <v>0</v>
      </c>
      <c r="D8556">
        <v>0.19738434099999999</v>
      </c>
      <c r="E8556">
        <v>1.0426969770000001</v>
      </c>
      <c r="F8556">
        <v>0.72768751399999998</v>
      </c>
      <c r="G8556">
        <v>0.30771494100000002</v>
      </c>
      <c r="H8556">
        <v>0.85547430599999996</v>
      </c>
      <c r="I8556">
        <v>0</v>
      </c>
      <c r="J8556">
        <v>1.185988313</v>
      </c>
      <c r="K8556">
        <v>0.404197837</v>
      </c>
      <c r="L8556">
        <v>0.56297949300000005</v>
      </c>
      <c r="M8556">
        <v>0.85514933400000004</v>
      </c>
      <c r="N8556">
        <v>0.82375643899999995</v>
      </c>
      <c r="O8556">
        <v>0.98675316099999999</v>
      </c>
      <c r="P8556">
        <v>0.20051533699999999</v>
      </c>
      <c r="Q8556">
        <v>1.8374877810000001</v>
      </c>
    </row>
    <row r="8557" spans="1:17">
      <c r="A8557" t="s">
        <v>19763</v>
      </c>
      <c r="B8557" s="14" t="s">
        <v>2377</v>
      </c>
      <c r="C8557">
        <v>3.266771248</v>
      </c>
      <c r="D8557">
        <v>0.24123307099999999</v>
      </c>
      <c r="E8557">
        <v>0.608203453</v>
      </c>
      <c r="F8557">
        <v>0.40761533599999999</v>
      </c>
      <c r="G8557">
        <v>0.28205512500000002</v>
      </c>
      <c r="H8557">
        <v>0.41820681999999998</v>
      </c>
      <c r="I8557">
        <v>1.984998534</v>
      </c>
      <c r="J8557">
        <v>0.897281298</v>
      </c>
      <c r="K8557">
        <v>1.605467413</v>
      </c>
      <c r="L8557">
        <v>3.268212857</v>
      </c>
      <c r="M8557">
        <v>1.0451198850000001</v>
      </c>
      <c r="N8557">
        <v>1.2081037080000001</v>
      </c>
      <c r="O8557">
        <v>3.0148984190000001</v>
      </c>
      <c r="P8557">
        <v>1.3069846089999999</v>
      </c>
      <c r="Q8557">
        <v>1.4971225429999999</v>
      </c>
    </row>
    <row r="8558" spans="1:17">
      <c r="A8558" t="s">
        <v>19764</v>
      </c>
      <c r="B8558" s="14" t="s">
        <v>19765</v>
      </c>
      <c r="C8558">
        <v>0</v>
      </c>
      <c r="D8558">
        <v>0.71474720400000002</v>
      </c>
      <c r="E8558">
        <v>0</v>
      </c>
      <c r="F8558">
        <v>2.1958539240000001</v>
      </c>
      <c r="G8558">
        <v>1.671396973</v>
      </c>
      <c r="H8558">
        <v>1.2391010650000001</v>
      </c>
      <c r="I8558">
        <v>0</v>
      </c>
      <c r="J8558">
        <v>0</v>
      </c>
      <c r="K8558">
        <v>2.9272765220000001</v>
      </c>
      <c r="L8558">
        <v>0</v>
      </c>
      <c r="M8558">
        <v>0</v>
      </c>
      <c r="N8558">
        <v>0</v>
      </c>
      <c r="O8558">
        <v>0</v>
      </c>
      <c r="P8558">
        <v>0.48405655600000003</v>
      </c>
      <c r="Q8558">
        <v>6.6537155200000004</v>
      </c>
    </row>
    <row r="8559" spans="1:17">
      <c r="A8559" t="s">
        <v>19766</v>
      </c>
      <c r="B8559" s="14" t="s">
        <v>7489</v>
      </c>
      <c r="C8559">
        <v>0.72229878800000002</v>
      </c>
      <c r="D8559">
        <v>0.56004678200000002</v>
      </c>
      <c r="E8559">
        <v>0.48027392899999999</v>
      </c>
      <c r="F8559">
        <v>0.34411633000000003</v>
      </c>
      <c r="G8559">
        <v>0.187091222</v>
      </c>
      <c r="H8559">
        <v>0.48545454900000001</v>
      </c>
      <c r="I8559">
        <v>0.79000685000000004</v>
      </c>
      <c r="J8559">
        <v>0.73252872999999996</v>
      </c>
      <c r="K8559">
        <v>1.9660239340000001</v>
      </c>
      <c r="L8559">
        <v>0.91278004400000001</v>
      </c>
      <c r="M8559">
        <v>1.0398645820000001</v>
      </c>
      <c r="N8559">
        <v>0.31163710999999999</v>
      </c>
      <c r="O8559">
        <v>0.39996509800000002</v>
      </c>
      <c r="P8559">
        <v>0.51474662999999998</v>
      </c>
      <c r="Q8559">
        <v>0.24826572999999999</v>
      </c>
    </row>
    <row r="8560" spans="1:17">
      <c r="A8560" t="s">
        <v>19767</v>
      </c>
      <c r="B8560" s="14" t="s">
        <v>19768</v>
      </c>
      <c r="C8560">
        <v>5.3807730549999997</v>
      </c>
      <c r="D8560">
        <v>1.589361861</v>
      </c>
      <c r="E8560">
        <v>2.7668367219999999</v>
      </c>
      <c r="F8560">
        <v>1.098642224</v>
      </c>
      <c r="G8560">
        <v>3.0971959830000002</v>
      </c>
      <c r="H8560">
        <v>3.7886086859999999</v>
      </c>
      <c r="I8560">
        <v>0</v>
      </c>
      <c r="J8560">
        <v>2.3874292420000001</v>
      </c>
      <c r="K8560">
        <v>2.4409862850000001</v>
      </c>
      <c r="L8560">
        <v>2.8332355589999998</v>
      </c>
      <c r="M8560">
        <v>2.58216102</v>
      </c>
      <c r="N8560">
        <v>0.71857320599999996</v>
      </c>
      <c r="O8560">
        <v>3.4761353210000001</v>
      </c>
      <c r="P8560">
        <v>0.60546487699999996</v>
      </c>
      <c r="Q8560">
        <v>2.7741875779999998</v>
      </c>
    </row>
    <row r="8561" spans="1:17">
      <c r="A8561" t="s">
        <v>19767</v>
      </c>
      <c r="B8561" s="14" t="s">
        <v>5024</v>
      </c>
      <c r="C8561">
        <v>3.7204894770000001</v>
      </c>
      <c r="D8561">
        <v>8.6167721900000007</v>
      </c>
      <c r="E8561">
        <v>9.8593904689999992</v>
      </c>
      <c r="F8561">
        <v>9.3919963420000006</v>
      </c>
      <c r="G8561">
        <v>7.7095067569999998</v>
      </c>
      <c r="H8561">
        <v>3.3773368920000002</v>
      </c>
      <c r="I8561">
        <v>13.810777679999999</v>
      </c>
      <c r="J8561">
        <v>16.293289770000001</v>
      </c>
      <c r="K8561">
        <v>8.5924316580000006</v>
      </c>
      <c r="L8561">
        <v>6.4113266580000001</v>
      </c>
      <c r="M8561">
        <v>1.2984822819999999</v>
      </c>
      <c r="N8561">
        <v>5.086645409</v>
      </c>
      <c r="O8561">
        <v>3.745782884</v>
      </c>
      <c r="P8561">
        <v>3.3998927280000002</v>
      </c>
      <c r="Q8561">
        <v>6.7427223610000002</v>
      </c>
    </row>
    <row r="8562" spans="1:17">
      <c r="A8562" t="s">
        <v>19769</v>
      </c>
      <c r="B8562" s="14" t="s">
        <v>1461</v>
      </c>
      <c r="C8562">
        <v>11.68244221</v>
      </c>
      <c r="D8562">
        <v>6.5995328830000002</v>
      </c>
      <c r="E8562">
        <v>9.7565304959999999</v>
      </c>
      <c r="F8562">
        <v>6.5993640989999998</v>
      </c>
      <c r="G8562">
        <v>7.565021658</v>
      </c>
      <c r="H8562">
        <v>7.6273943930000003</v>
      </c>
      <c r="I8562">
        <v>22.147754509999999</v>
      </c>
      <c r="J8562">
        <v>6.2941974199999997</v>
      </c>
      <c r="K8562">
        <v>7.4196315799999999</v>
      </c>
      <c r="L8562">
        <v>9.2270507419999994</v>
      </c>
      <c r="M8562">
        <v>1.1212495520000001</v>
      </c>
      <c r="N8562">
        <v>3.96032268</v>
      </c>
      <c r="O8562">
        <v>3.881415192</v>
      </c>
      <c r="P8562">
        <v>2.103283931</v>
      </c>
      <c r="Q8562">
        <v>6.0231653930000002</v>
      </c>
    </row>
    <row r="8563" spans="1:17">
      <c r="A8563" t="s">
        <v>19770</v>
      </c>
      <c r="B8563" s="14" t="s">
        <v>5023</v>
      </c>
      <c r="C8563">
        <v>4.2733762439999996</v>
      </c>
      <c r="D8563">
        <v>0.78891326900000003</v>
      </c>
      <c r="E8563">
        <v>0.80824069399999998</v>
      </c>
      <c r="F8563">
        <v>0.969483078</v>
      </c>
      <c r="G8563">
        <v>0.57394718300000003</v>
      </c>
      <c r="H8563">
        <v>0.54707077800000004</v>
      </c>
      <c r="I8563">
        <v>2.0773160860000002</v>
      </c>
      <c r="J8563">
        <v>1.670357374</v>
      </c>
      <c r="K8563">
        <v>2.3694195699999998</v>
      </c>
      <c r="L8563">
        <v>1.8751149389999999</v>
      </c>
      <c r="M8563">
        <v>2.2785956679999999</v>
      </c>
      <c r="N8563">
        <v>1.156005658</v>
      </c>
      <c r="O8563">
        <v>7.7563223099999998</v>
      </c>
      <c r="P8563">
        <v>0.60552288899999995</v>
      </c>
      <c r="Q8563">
        <v>3.3456643719999999</v>
      </c>
    </row>
    <row r="8564" spans="1:17">
      <c r="A8564" t="s">
        <v>19771</v>
      </c>
      <c r="B8564" s="14" t="s">
        <v>4199</v>
      </c>
      <c r="C8564">
        <v>3.1403661180000002</v>
      </c>
      <c r="D8564">
        <v>7.6526586820000002</v>
      </c>
      <c r="E8564">
        <v>6.9781467470000003</v>
      </c>
      <c r="F8564">
        <v>7.6987781609999999</v>
      </c>
      <c r="G8564">
        <v>7.5304583579999997</v>
      </c>
      <c r="H8564">
        <v>12.03587162</v>
      </c>
      <c r="I8564">
        <v>18.743546290000001</v>
      </c>
      <c r="J8564">
        <v>7.7651074590000002</v>
      </c>
      <c r="K8564">
        <v>10.515798</v>
      </c>
      <c r="L8564">
        <v>13.86939437</v>
      </c>
      <c r="M8564">
        <v>10.253948449999999</v>
      </c>
      <c r="N8564">
        <v>3.9031176429999999</v>
      </c>
      <c r="O8564">
        <v>6.5255202570000002</v>
      </c>
      <c r="P8564">
        <v>2.996930898</v>
      </c>
      <c r="Q8564">
        <v>5.2077999180000001</v>
      </c>
    </row>
    <row r="8565" spans="1:17">
      <c r="A8565" t="e">
        <v>#N/A</v>
      </c>
      <c r="B8565" s="14" t="s">
        <v>19772</v>
      </c>
      <c r="C8565">
        <v>76.223912519999999</v>
      </c>
      <c r="D8565">
        <v>4.0325131509999999</v>
      </c>
      <c r="E8565">
        <v>2.9048237349999999</v>
      </c>
      <c r="F8565">
        <v>1.393732078</v>
      </c>
      <c r="G8565">
        <v>4.5184505850000001</v>
      </c>
      <c r="H8565">
        <v>11.797061380000001</v>
      </c>
      <c r="I8565">
        <v>28.204477789999999</v>
      </c>
      <c r="J8565">
        <v>12.69161519</v>
      </c>
      <c r="K8565">
        <v>27.86960788</v>
      </c>
      <c r="L8565">
        <v>40.974205820000002</v>
      </c>
      <c r="M8565">
        <v>48.04384443</v>
      </c>
      <c r="N8565">
        <v>9.8169982190000002</v>
      </c>
      <c r="O8565">
        <v>56.697531830000003</v>
      </c>
      <c r="P8565">
        <v>4.9499116650000001</v>
      </c>
      <c r="Q8565">
        <v>21.897994879999999</v>
      </c>
    </row>
    <row r="8566" spans="1:17">
      <c r="A8566" t="e">
        <v>#N/A</v>
      </c>
      <c r="B8566" s="14" t="s">
        <v>19773</v>
      </c>
      <c r="C8566">
        <v>1.7800617759999999</v>
      </c>
      <c r="D8566">
        <v>2.7604029950000002</v>
      </c>
      <c r="E8566">
        <v>3.5981625890000002</v>
      </c>
      <c r="F8566">
        <v>3.392215717</v>
      </c>
      <c r="G8566">
        <v>1.229533405</v>
      </c>
      <c r="H8566">
        <v>8.8873455719999992</v>
      </c>
      <c r="I8566">
        <v>0</v>
      </c>
      <c r="J8566">
        <v>3.6105457009999999</v>
      </c>
      <c r="K8566">
        <v>8.8827701349999995</v>
      </c>
      <c r="L8566">
        <v>7.8732196759999997</v>
      </c>
      <c r="M8566">
        <v>3.4169113489999998</v>
      </c>
      <c r="N8566">
        <v>2.8526117360000001</v>
      </c>
      <c r="O8566">
        <v>3.9427593980000002</v>
      </c>
      <c r="P8566">
        <v>1.6023941150000001</v>
      </c>
      <c r="Q8566">
        <v>9.7893745580000004</v>
      </c>
    </row>
    <row r="8567" spans="1:17">
      <c r="A8567" t="s">
        <v>19774</v>
      </c>
      <c r="B8567" s="14" t="s">
        <v>7550</v>
      </c>
      <c r="C8567">
        <v>4.6262994620000004</v>
      </c>
      <c r="D8567">
        <v>0.273301395</v>
      </c>
      <c r="E8567">
        <v>0.19687285600000001</v>
      </c>
      <c r="F8567">
        <v>0</v>
      </c>
      <c r="G8567">
        <v>0.37280848599999999</v>
      </c>
      <c r="H8567">
        <v>0.118450289</v>
      </c>
      <c r="I8567">
        <v>0.89954974600000004</v>
      </c>
      <c r="J8567">
        <v>0.273689611</v>
      </c>
      <c r="K8567">
        <v>1.3991463580000001</v>
      </c>
      <c r="L8567">
        <v>1.5590201340000001</v>
      </c>
      <c r="M8567">
        <v>5.3282381609999998</v>
      </c>
      <c r="N8567">
        <v>7.6039055999999994E-2</v>
      </c>
      <c r="O8567">
        <v>2.7325472149999999</v>
      </c>
      <c r="P8567">
        <v>0.23136385000000001</v>
      </c>
      <c r="Q8567">
        <v>1.060089104</v>
      </c>
    </row>
    <row r="8568" spans="1:17">
      <c r="A8568" t="s">
        <v>19775</v>
      </c>
      <c r="B8568" s="14" t="s">
        <v>19776</v>
      </c>
      <c r="C8568">
        <v>13.19005471</v>
      </c>
      <c r="D8568">
        <v>0.27828940600000002</v>
      </c>
      <c r="E8568">
        <v>0.16705497699999999</v>
      </c>
      <c r="F8568">
        <v>0</v>
      </c>
      <c r="G8568">
        <v>0.379612595</v>
      </c>
      <c r="H8568">
        <v>0</v>
      </c>
      <c r="I8568">
        <v>1.8319347690000001</v>
      </c>
      <c r="J8568">
        <v>0.43793311000000001</v>
      </c>
      <c r="K8568">
        <v>1.1397456880000001</v>
      </c>
      <c r="L8568">
        <v>2.7780790340000001</v>
      </c>
      <c r="M8568">
        <v>1.2056630159999999</v>
      </c>
      <c r="N8568">
        <v>0.50327446600000003</v>
      </c>
      <c r="O8568">
        <v>5.2170352480000002</v>
      </c>
      <c r="P8568">
        <v>0.518290213</v>
      </c>
      <c r="Q8568">
        <v>1.0794367380000001</v>
      </c>
    </row>
    <row r="8569" spans="1:17">
      <c r="A8569" t="s">
        <v>19777</v>
      </c>
      <c r="B8569" s="14" t="s">
        <v>7565</v>
      </c>
      <c r="C8569">
        <v>1.8124265349999999</v>
      </c>
      <c r="D8569">
        <v>0.51623120899999997</v>
      </c>
      <c r="E8569">
        <v>0.85391801199999995</v>
      </c>
      <c r="F8569">
        <v>0.42292559600000001</v>
      </c>
      <c r="G8569">
        <v>0.58123397300000001</v>
      </c>
      <c r="H8569">
        <v>0.69607182099999998</v>
      </c>
      <c r="I8569">
        <v>1.1327559030000001</v>
      </c>
      <c r="J8569">
        <v>0.82057856799999995</v>
      </c>
      <c r="K8569">
        <v>1.996787997</v>
      </c>
      <c r="L8569">
        <v>1.7995930689999999</v>
      </c>
      <c r="M8569">
        <v>0.49700528700000002</v>
      </c>
      <c r="N8569">
        <v>0.60642934800000003</v>
      </c>
      <c r="O8569">
        <v>2.0072229660000001</v>
      </c>
      <c r="P8569">
        <v>0.77691835899999995</v>
      </c>
      <c r="Q8569">
        <v>1.245920398</v>
      </c>
    </row>
    <row r="8570" spans="1:17">
      <c r="A8570" t="e">
        <v>#N/A</v>
      </c>
      <c r="B8570" s="14" t="s">
        <v>19778</v>
      </c>
      <c r="C8570">
        <v>0</v>
      </c>
      <c r="D8570">
        <v>1.360411035</v>
      </c>
      <c r="E8570">
        <v>0</v>
      </c>
      <c r="F8570">
        <v>0</v>
      </c>
      <c r="G8570">
        <v>0</v>
      </c>
      <c r="H8570">
        <v>0</v>
      </c>
      <c r="I8570">
        <v>0</v>
      </c>
      <c r="J8570">
        <v>0</v>
      </c>
      <c r="K8570">
        <v>0</v>
      </c>
      <c r="L8570">
        <v>2.9101226210000002</v>
      </c>
      <c r="M8570">
        <v>0</v>
      </c>
      <c r="N8570">
        <v>0</v>
      </c>
      <c r="O8570">
        <v>1.700223383</v>
      </c>
      <c r="P8570">
        <v>0.46066348800000001</v>
      </c>
      <c r="Q8570">
        <v>1.055360082</v>
      </c>
    </row>
    <row r="8571" spans="1:17">
      <c r="A8571" t="e">
        <v>#N/A</v>
      </c>
      <c r="B8571" s="14" t="s">
        <v>19779</v>
      </c>
      <c r="C8571">
        <v>3.841621693</v>
      </c>
      <c r="D8571">
        <v>0.85104783399999995</v>
      </c>
      <c r="E8571">
        <v>0.81740388799999997</v>
      </c>
      <c r="F8571">
        <v>0.26145981600000001</v>
      </c>
      <c r="G8571">
        <v>0</v>
      </c>
      <c r="H8571">
        <v>2.9507895139999998</v>
      </c>
      <c r="I8571">
        <v>2.8011560709999999</v>
      </c>
      <c r="J8571">
        <v>0.24350191900000001</v>
      </c>
      <c r="K8571">
        <v>0.87137533700000003</v>
      </c>
      <c r="L8571">
        <v>2.427358093</v>
      </c>
      <c r="M8571">
        <v>0</v>
      </c>
      <c r="N8571">
        <v>0.236782083</v>
      </c>
      <c r="O8571">
        <v>0</v>
      </c>
      <c r="P8571">
        <v>0</v>
      </c>
      <c r="Q8571">
        <v>1.320427266</v>
      </c>
    </row>
    <row r="8572" spans="1:17">
      <c r="A8572" t="s">
        <v>19780</v>
      </c>
      <c r="B8572" s="14" t="s">
        <v>19781</v>
      </c>
      <c r="C8572">
        <v>1.5960360659999999</v>
      </c>
      <c r="D8572">
        <v>1.149120143</v>
      </c>
      <c r="E8572">
        <v>0.72164521999999998</v>
      </c>
      <c r="F8572">
        <v>1.357822716</v>
      </c>
      <c r="G8572">
        <v>0.55121111099999998</v>
      </c>
      <c r="H8572">
        <v>1.6856563280000001</v>
      </c>
      <c r="I8572">
        <v>1.1637653240000001</v>
      </c>
      <c r="J8572">
        <v>0.85990291299999999</v>
      </c>
      <c r="K8572">
        <v>1.4480826849999999</v>
      </c>
      <c r="L8572">
        <v>1.0084676130000001</v>
      </c>
      <c r="M8572">
        <v>0.76591635999999996</v>
      </c>
      <c r="N8572">
        <v>1.3772252570000001</v>
      </c>
      <c r="O8572">
        <v>3.0932566480000001</v>
      </c>
      <c r="P8572">
        <v>1.6761919759999999</v>
      </c>
      <c r="Q8572">
        <v>1.3714582710000001</v>
      </c>
    </row>
    <row r="8573" spans="1:17">
      <c r="A8573" t="e">
        <v>#N/A</v>
      </c>
      <c r="B8573" s="14" t="s">
        <v>19782</v>
      </c>
      <c r="C8573">
        <v>6099.4258609999997</v>
      </c>
      <c r="D8573">
        <v>71.373337829999997</v>
      </c>
      <c r="E8573">
        <v>59.359609480000003</v>
      </c>
      <c r="F8573">
        <v>38.871286490000003</v>
      </c>
      <c r="G8573">
        <v>75.864827129999995</v>
      </c>
      <c r="H8573">
        <v>164.79165370000001</v>
      </c>
      <c r="I8573">
        <v>3032.5991079999999</v>
      </c>
      <c r="J8573">
        <v>125.3128229</v>
      </c>
      <c r="K8573">
        <v>1878.7717459999999</v>
      </c>
      <c r="L8573">
        <v>2052.3656980000001</v>
      </c>
      <c r="M8573">
        <v>5239.845671</v>
      </c>
      <c r="N8573">
        <v>134.49138360000001</v>
      </c>
      <c r="O8573">
        <v>3431.8225200000002</v>
      </c>
      <c r="P8573">
        <v>88.105159180000001</v>
      </c>
      <c r="Q8573">
        <v>718.79003399999999</v>
      </c>
    </row>
    <row r="8574" spans="1:17">
      <c r="A8574" t="s">
        <v>19783</v>
      </c>
      <c r="B8574" s="14" t="s">
        <v>1506</v>
      </c>
      <c r="C8574">
        <v>2.0998694850000001</v>
      </c>
      <c r="D8574">
        <v>1.1371345349999999</v>
      </c>
      <c r="E8574">
        <v>0.68261306300000002</v>
      </c>
      <c r="F8574">
        <v>0.68282372899999999</v>
      </c>
      <c r="G8574">
        <v>0.50362244</v>
      </c>
      <c r="H8574">
        <v>1.164895013</v>
      </c>
      <c r="I8574">
        <v>2.3817739470000001</v>
      </c>
      <c r="J8574">
        <v>2.4253891740000002</v>
      </c>
      <c r="K8574">
        <v>2.434435616</v>
      </c>
      <c r="L8574">
        <v>1.400530764</v>
      </c>
      <c r="M8574">
        <v>1.791465385</v>
      </c>
      <c r="N8574">
        <v>2.2865524060000002</v>
      </c>
      <c r="O8574">
        <v>1.679570952</v>
      </c>
      <c r="P8574">
        <v>0.96264354600000002</v>
      </c>
      <c r="Q8574">
        <v>0.96234529599999996</v>
      </c>
    </row>
    <row r="8575" spans="1:17">
      <c r="A8575" t="s">
        <v>19784</v>
      </c>
      <c r="B8575" s="14" t="s">
        <v>5142</v>
      </c>
      <c r="C8575">
        <v>147.93943630000001</v>
      </c>
      <c r="D8575">
        <v>1.035767493</v>
      </c>
      <c r="E8575">
        <v>0.81664421899999995</v>
      </c>
      <c r="F8575">
        <v>0.38945053699999999</v>
      </c>
      <c r="G8575">
        <v>0.65070946699999999</v>
      </c>
      <c r="H8575">
        <v>1.259620143</v>
      </c>
      <c r="I8575">
        <v>17.707206589999998</v>
      </c>
      <c r="J8575">
        <v>1.840048299</v>
      </c>
      <c r="K8575">
        <v>12.377858679999999</v>
      </c>
      <c r="L8575">
        <v>40.38897455</v>
      </c>
      <c r="M8575">
        <v>12.99327019</v>
      </c>
      <c r="N8575">
        <v>1.531201475</v>
      </c>
      <c r="O8575">
        <v>118.3200909</v>
      </c>
      <c r="P8575">
        <v>0.92132697600000002</v>
      </c>
      <c r="Q8575">
        <v>17.46141227</v>
      </c>
    </row>
    <row r="8576" spans="1:17">
      <c r="A8576" t="s">
        <v>19785</v>
      </c>
      <c r="B8576" s="14" t="s">
        <v>2481</v>
      </c>
      <c r="C8576">
        <v>2.957421455</v>
      </c>
      <c r="D8576">
        <v>1.939296911</v>
      </c>
      <c r="E8576">
        <v>2.1772656559999999</v>
      </c>
      <c r="F8576">
        <v>1.2882007550000001</v>
      </c>
      <c r="G8576">
        <v>1.5729293</v>
      </c>
      <c r="H8576">
        <v>0.54519027099999995</v>
      </c>
      <c r="I8576">
        <v>2.587719372</v>
      </c>
      <c r="J8576">
        <v>3.2542486529999999</v>
      </c>
      <c r="K8576">
        <v>1.985617532</v>
      </c>
      <c r="L8576">
        <v>1.6444290720000001</v>
      </c>
      <c r="M8576">
        <v>0.22707632</v>
      </c>
      <c r="N8576">
        <v>3.7769150119999999</v>
      </c>
      <c r="O8576">
        <v>3.9303359219999998</v>
      </c>
      <c r="P8576">
        <v>5.3599800100000001</v>
      </c>
      <c r="Q8576">
        <v>3.9847325260000002</v>
      </c>
    </row>
    <row r="8577" spans="1:17">
      <c r="A8577" t="s">
        <v>19786</v>
      </c>
      <c r="B8577" s="14" t="s">
        <v>19787</v>
      </c>
      <c r="C8577">
        <v>47.999209639999997</v>
      </c>
      <c r="D8577">
        <v>0.902838574</v>
      </c>
      <c r="E8577">
        <v>0.48174845399999999</v>
      </c>
      <c r="F8577">
        <v>0.369828029</v>
      </c>
      <c r="G8577">
        <v>1.016522135</v>
      </c>
      <c r="H8577">
        <v>2.0869070569999999</v>
      </c>
      <c r="I8577">
        <v>11.886484640000001</v>
      </c>
      <c r="J8577">
        <v>2.5257984179999999</v>
      </c>
      <c r="K8577">
        <v>5.7518415870000004</v>
      </c>
      <c r="L8577">
        <v>13.44761707</v>
      </c>
      <c r="M8577">
        <v>14.77664294</v>
      </c>
      <c r="N8577">
        <v>0.89312540200000001</v>
      </c>
      <c r="O8577">
        <v>12.035791850000001</v>
      </c>
      <c r="P8577">
        <v>0.475564335</v>
      </c>
      <c r="Q8577">
        <v>2.1789945560000001</v>
      </c>
    </row>
    <row r="8578" spans="1:17">
      <c r="A8578" t="s">
        <v>19786</v>
      </c>
      <c r="B8578" s="14" t="s">
        <v>19788</v>
      </c>
      <c r="C8578">
        <v>2.3984781690000001</v>
      </c>
      <c r="D8578">
        <v>0.67625500999999999</v>
      </c>
      <c r="E8578">
        <v>0.51033796099999995</v>
      </c>
      <c r="F8578">
        <v>0.50455946600000001</v>
      </c>
      <c r="G8578">
        <v>0.41417228699999997</v>
      </c>
      <c r="H8578">
        <v>1.5910738069999999</v>
      </c>
      <c r="I8578">
        <v>1.589885309</v>
      </c>
      <c r="J8578">
        <v>0.44226325399999999</v>
      </c>
      <c r="K8578">
        <v>1.285899718</v>
      </c>
      <c r="L8578">
        <v>2.7554487330000001</v>
      </c>
      <c r="M8578">
        <v>5.0225349509999999</v>
      </c>
      <c r="N8578">
        <v>0.56445148199999995</v>
      </c>
      <c r="O8578">
        <v>7.2443520079999999</v>
      </c>
      <c r="P8578">
        <v>0.22899401999999999</v>
      </c>
      <c r="Q8578">
        <v>3.4474724550000002</v>
      </c>
    </row>
    <row r="8579" spans="1:17">
      <c r="A8579" t="s">
        <v>19789</v>
      </c>
      <c r="B8579" s="14" t="s">
        <v>8980</v>
      </c>
      <c r="C8579">
        <v>322.35679279999999</v>
      </c>
      <c r="D8579">
        <v>38.543652620000003</v>
      </c>
      <c r="E8579">
        <v>31.492649069999999</v>
      </c>
      <c r="F8579">
        <v>27.761555430000001</v>
      </c>
      <c r="G8579">
        <v>33.799578339999997</v>
      </c>
      <c r="H8579">
        <v>71.645998169999999</v>
      </c>
      <c r="I8579">
        <v>105.01466910000001</v>
      </c>
      <c r="J8579">
        <v>59.490553769999998</v>
      </c>
      <c r="K8579">
        <v>132.31495419999999</v>
      </c>
      <c r="L8579">
        <v>168.41305879999999</v>
      </c>
      <c r="M8579">
        <v>127.5593587</v>
      </c>
      <c r="N8579">
        <v>33.660741450000003</v>
      </c>
      <c r="O8579">
        <v>264.40712059999998</v>
      </c>
      <c r="P8579">
        <v>38.647483270000002</v>
      </c>
      <c r="Q8579">
        <v>82.725656740000005</v>
      </c>
    </row>
    <row r="8580" spans="1:17">
      <c r="A8580" t="s">
        <v>19790</v>
      </c>
      <c r="B8580" s="14" t="s">
        <v>3256</v>
      </c>
      <c r="C8580">
        <v>6.2942743229999998</v>
      </c>
      <c r="D8580">
        <v>1.2394600120000001</v>
      </c>
      <c r="E8580">
        <v>1.599682249</v>
      </c>
      <c r="F8580">
        <v>1.094766122</v>
      </c>
      <c r="G8580">
        <v>1.086903366</v>
      </c>
      <c r="H8580">
        <v>1.208674367</v>
      </c>
      <c r="I8580">
        <v>3.0596878329999999</v>
      </c>
      <c r="J8580">
        <v>3.900979097</v>
      </c>
      <c r="K8580">
        <v>2.8553958960000001</v>
      </c>
      <c r="L8580">
        <v>2.6513902960000002</v>
      </c>
      <c r="M8580">
        <v>6.7123068000000004</v>
      </c>
      <c r="N8580">
        <v>5.4313519360000004</v>
      </c>
      <c r="O8580">
        <v>5.0344463770000001</v>
      </c>
      <c r="P8580">
        <v>1.2591208629999999</v>
      </c>
      <c r="Q8580">
        <v>2.163443488</v>
      </c>
    </row>
    <row r="8581" spans="1:17">
      <c r="A8581" t="s">
        <v>19791</v>
      </c>
      <c r="B8581" s="14" t="s">
        <v>2304</v>
      </c>
      <c r="C8581">
        <v>1.8374831229999999</v>
      </c>
      <c r="D8581">
        <v>6.0041945329999997</v>
      </c>
      <c r="E8581">
        <v>3.7142323500000001</v>
      </c>
      <c r="F8581">
        <v>5.5025803340000001</v>
      </c>
      <c r="G8581">
        <v>2.6177162819999999</v>
      </c>
      <c r="H8581">
        <v>4.7634408029999999</v>
      </c>
      <c r="I8581">
        <v>0</v>
      </c>
      <c r="J8581">
        <v>2.8534957959999998</v>
      </c>
      <c r="K8581">
        <v>3.9594752510000002</v>
      </c>
      <c r="L8581">
        <v>0.87077084000000005</v>
      </c>
      <c r="M8581">
        <v>1.7635671479999999</v>
      </c>
      <c r="N8581">
        <v>2.5482387719999999</v>
      </c>
      <c r="O8581">
        <v>1.017486296</v>
      </c>
      <c r="P8581">
        <v>8.8907028330000006</v>
      </c>
      <c r="Q8581">
        <v>5.9999392450000002</v>
      </c>
    </row>
    <row r="8582" spans="1:17">
      <c r="A8582" t="s">
        <v>19792</v>
      </c>
      <c r="B8582" s="14" t="s">
        <v>19793</v>
      </c>
      <c r="C8582">
        <v>1.2218175499999999</v>
      </c>
      <c r="D8582">
        <v>0.67668374399999998</v>
      </c>
      <c r="E8582">
        <v>0.25997313</v>
      </c>
      <c r="F8582">
        <v>0.33262639300000002</v>
      </c>
      <c r="G8582">
        <v>0.63295506700000004</v>
      </c>
      <c r="H8582">
        <v>0.46924537399999999</v>
      </c>
      <c r="I8582">
        <v>0.89090022999999996</v>
      </c>
      <c r="J8582">
        <v>0.15489027399999999</v>
      </c>
      <c r="K8582">
        <v>0.55427721100000005</v>
      </c>
      <c r="L8582">
        <v>0.38600738899999998</v>
      </c>
      <c r="M8582">
        <v>0</v>
      </c>
      <c r="N8582">
        <v>0.67777120000000002</v>
      </c>
      <c r="O8582">
        <v>2.7062727230000001</v>
      </c>
      <c r="P8582">
        <v>1.2831795079999999</v>
      </c>
      <c r="Q8582">
        <v>0</v>
      </c>
    </row>
    <row r="8583" spans="1:17">
      <c r="A8583" t="s">
        <v>19794</v>
      </c>
      <c r="B8583" s="14" t="s">
        <v>19795</v>
      </c>
      <c r="C8583">
        <v>4.171457899</v>
      </c>
      <c r="D8583">
        <v>0</v>
      </c>
      <c r="E8583">
        <v>0.88758503</v>
      </c>
      <c r="F8583">
        <v>0.56781677200000003</v>
      </c>
      <c r="G8583">
        <v>0.72033270199999999</v>
      </c>
      <c r="H8583">
        <v>1.6020700640000001</v>
      </c>
      <c r="I8583">
        <v>0</v>
      </c>
      <c r="J8583">
        <v>0</v>
      </c>
      <c r="K8583">
        <v>0</v>
      </c>
      <c r="L8583">
        <v>5.2715352519999996</v>
      </c>
      <c r="M8583">
        <v>0</v>
      </c>
      <c r="N8583">
        <v>5.6564608779999999</v>
      </c>
      <c r="O8583">
        <v>0</v>
      </c>
      <c r="P8583">
        <v>0.62585089999999999</v>
      </c>
      <c r="Q8583">
        <v>2.8675945679999999</v>
      </c>
    </row>
    <row r="8584" spans="1:17">
      <c r="A8584" t="s">
        <v>19794</v>
      </c>
      <c r="B8584" s="14" t="s">
        <v>2333</v>
      </c>
      <c r="C8584">
        <v>27.14165581</v>
      </c>
      <c r="D8584">
        <v>1.7105338189999999</v>
      </c>
      <c r="E8584">
        <v>1.717590181</v>
      </c>
      <c r="F8584">
        <v>1.40136536</v>
      </c>
      <c r="G8584">
        <v>1.494945432</v>
      </c>
      <c r="H8584">
        <v>0.80875038399999999</v>
      </c>
      <c r="I8584">
        <v>1.023651935</v>
      </c>
      <c r="J8584">
        <v>1.0974831549999999</v>
      </c>
      <c r="K8584">
        <v>3.6089256160000001</v>
      </c>
      <c r="L8584">
        <v>6.8007284810000002</v>
      </c>
      <c r="M8584">
        <v>17.067133399999999</v>
      </c>
      <c r="N8584">
        <v>1.586372881</v>
      </c>
      <c r="O8584">
        <v>18.39805462</v>
      </c>
      <c r="P8584">
        <v>3.2296033990000002</v>
      </c>
      <c r="Q8584">
        <v>3.5385954489999998</v>
      </c>
    </row>
    <row r="8585" spans="1:17">
      <c r="A8585" t="e">
        <v>#N/A</v>
      </c>
      <c r="B8585" s="14" t="s">
        <v>19796</v>
      </c>
      <c r="C8585">
        <v>14.193880480000001</v>
      </c>
      <c r="D8585">
        <v>0.149734275</v>
      </c>
      <c r="E8585">
        <v>0</v>
      </c>
      <c r="F8585">
        <v>0</v>
      </c>
      <c r="G8585">
        <v>0.23343023700000001</v>
      </c>
      <c r="H8585">
        <v>0</v>
      </c>
      <c r="I8585">
        <v>0</v>
      </c>
      <c r="J8585">
        <v>0.34273592600000002</v>
      </c>
      <c r="K8585">
        <v>1.8397286159999999</v>
      </c>
      <c r="L8585">
        <v>2.9895040339999999</v>
      </c>
      <c r="M8585">
        <v>1.297419694</v>
      </c>
      <c r="N8585">
        <v>8.3319391000000007E-2</v>
      </c>
      <c r="O8585">
        <v>0.74854351900000005</v>
      </c>
      <c r="P8585">
        <v>0</v>
      </c>
      <c r="Q8585">
        <v>0</v>
      </c>
    </row>
    <row r="8586" spans="1:17">
      <c r="A8586" t="e">
        <v>#N/A</v>
      </c>
      <c r="B8586" s="14" t="s">
        <v>19797</v>
      </c>
      <c r="C8586">
        <v>0</v>
      </c>
      <c r="D8586">
        <v>0</v>
      </c>
      <c r="E8586">
        <v>0</v>
      </c>
      <c r="F8586">
        <v>0</v>
      </c>
      <c r="G8586">
        <v>0.89141171900000005</v>
      </c>
      <c r="H8586">
        <v>0</v>
      </c>
      <c r="I8586">
        <v>0</v>
      </c>
      <c r="J8586">
        <v>0</v>
      </c>
      <c r="K8586">
        <v>2.3418212170000001</v>
      </c>
      <c r="L8586">
        <v>0</v>
      </c>
      <c r="M8586">
        <v>0</v>
      </c>
      <c r="N8586">
        <v>1.2727036979999999</v>
      </c>
      <c r="O8586">
        <v>0</v>
      </c>
      <c r="P8586">
        <v>0.77449048899999995</v>
      </c>
      <c r="Q8586">
        <v>0</v>
      </c>
    </row>
    <row r="8587" spans="1:17">
      <c r="A8587" t="e">
        <v>#N/A</v>
      </c>
      <c r="B8587" s="14" t="s">
        <v>19798</v>
      </c>
      <c r="C8587">
        <v>0.65760243900000004</v>
      </c>
      <c r="D8587">
        <v>0.145680959</v>
      </c>
      <c r="E8587">
        <v>6.9960921999999995E-2</v>
      </c>
      <c r="F8587">
        <v>8.9512517E-2</v>
      </c>
      <c r="G8587">
        <v>0</v>
      </c>
      <c r="H8587">
        <v>0</v>
      </c>
      <c r="I8587">
        <v>0.95899451499999999</v>
      </c>
      <c r="J8587">
        <v>0.50018706400000001</v>
      </c>
      <c r="K8587">
        <v>0</v>
      </c>
      <c r="L8587">
        <v>0.83102227699999998</v>
      </c>
      <c r="M8587">
        <v>0</v>
      </c>
      <c r="N8587">
        <v>8.1063930000000006E-2</v>
      </c>
      <c r="O8587">
        <v>0.728280398</v>
      </c>
      <c r="P8587">
        <v>0</v>
      </c>
      <c r="Q8587">
        <v>0</v>
      </c>
    </row>
    <row r="8588" spans="1:17">
      <c r="A8588" t="e">
        <v>#N/A</v>
      </c>
      <c r="B8588" s="14" t="s">
        <v>19799</v>
      </c>
      <c r="C8588">
        <v>3.8339792090000002</v>
      </c>
      <c r="D8588">
        <v>0.242672791</v>
      </c>
      <c r="E8588">
        <v>0.34961903700000002</v>
      </c>
      <c r="F8588">
        <v>3.7277096000000003E-2</v>
      </c>
      <c r="G8588">
        <v>9.4579493000000001E-2</v>
      </c>
      <c r="H8588">
        <v>0.105175687</v>
      </c>
      <c r="I8588">
        <v>7.9873813690000004</v>
      </c>
      <c r="J8588">
        <v>0.243017499</v>
      </c>
      <c r="K8588">
        <v>0.745407284</v>
      </c>
      <c r="L8588">
        <v>5.364171647</v>
      </c>
      <c r="M8588">
        <v>7.3595013680000001</v>
      </c>
      <c r="N8588">
        <v>0.47262206299999998</v>
      </c>
      <c r="O8588">
        <v>3.9427593980000002</v>
      </c>
      <c r="P8588">
        <v>0.20543514299999999</v>
      </c>
      <c r="Q8588">
        <v>0.75302881200000005</v>
      </c>
    </row>
    <row r="8589" spans="1:17">
      <c r="A8589" t="s">
        <v>19800</v>
      </c>
      <c r="B8589" s="14" t="s">
        <v>3756</v>
      </c>
      <c r="C8589">
        <v>23.36234254</v>
      </c>
      <c r="D8589">
        <v>3.5034432139999998</v>
      </c>
      <c r="E8589">
        <v>2.791373809</v>
      </c>
      <c r="F8589">
        <v>2.2994355450000001</v>
      </c>
      <c r="G8589">
        <v>3.2273914270000001</v>
      </c>
      <c r="H8589">
        <v>10.214765269999999</v>
      </c>
      <c r="I8589">
        <v>7.862252679</v>
      </c>
      <c r="J8589">
        <v>3.1894724860000001</v>
      </c>
      <c r="K8589">
        <v>9.1308607960000003</v>
      </c>
      <c r="L8589">
        <v>9.5383131320000007</v>
      </c>
      <c r="M8589">
        <v>9.658945224</v>
      </c>
      <c r="N8589">
        <v>2.3925500319999999</v>
      </c>
      <c r="O8589">
        <v>19.10642674</v>
      </c>
      <c r="P8589">
        <v>2.965846955</v>
      </c>
      <c r="Q8589">
        <v>8.153552178</v>
      </c>
    </row>
    <row r="8590" spans="1:17">
      <c r="A8590" t="e">
        <v>#N/A</v>
      </c>
      <c r="B8590" s="14" t="s">
        <v>19801</v>
      </c>
      <c r="C8590">
        <v>0.65760243900000004</v>
      </c>
      <c r="D8590">
        <v>0</v>
      </c>
      <c r="E8590">
        <v>0.55968737599999996</v>
      </c>
      <c r="F8590">
        <v>0</v>
      </c>
      <c r="G8590">
        <v>0.22711126600000001</v>
      </c>
      <c r="H8590">
        <v>0.50511126200000001</v>
      </c>
      <c r="I8590">
        <v>0</v>
      </c>
      <c r="J8590">
        <v>0</v>
      </c>
      <c r="K8590">
        <v>0.29832117400000002</v>
      </c>
      <c r="L8590">
        <v>0.41551113899999997</v>
      </c>
      <c r="M8590">
        <v>0</v>
      </c>
      <c r="N8590">
        <v>0.16212786000000001</v>
      </c>
      <c r="O8590">
        <v>0</v>
      </c>
      <c r="P8590">
        <v>0</v>
      </c>
      <c r="Q8590">
        <v>0</v>
      </c>
    </row>
    <row r="8591" spans="1:17">
      <c r="A8591" t="s">
        <v>19802</v>
      </c>
      <c r="B8591" s="14" t="s">
        <v>3519</v>
      </c>
      <c r="C8591">
        <v>22.958385499999999</v>
      </c>
      <c r="D8591">
        <v>2.1753592070000001</v>
      </c>
      <c r="E8591">
        <v>3.1928983930000001</v>
      </c>
      <c r="F8591">
        <v>2.25909687</v>
      </c>
      <c r="G8591">
        <v>2.9375389529999998</v>
      </c>
      <c r="H8591">
        <v>3.8774816990000001</v>
      </c>
      <c r="I8591">
        <v>2.4202889019999998</v>
      </c>
      <c r="J8591">
        <v>5.9962143770000003</v>
      </c>
      <c r="K8591">
        <v>7.0897735449999999</v>
      </c>
      <c r="L8591">
        <v>5.505453009</v>
      </c>
      <c r="M8591">
        <v>3.4512406659999999</v>
      </c>
      <c r="N8591">
        <v>1.585551827</v>
      </c>
      <c r="O8591">
        <v>7.9647436989999996</v>
      </c>
      <c r="P8591">
        <v>2.2409905640000001</v>
      </c>
      <c r="Q8591">
        <v>4.7537150400000003</v>
      </c>
    </row>
    <row r="8592" spans="1:17">
      <c r="A8592" t="s">
        <v>19803</v>
      </c>
      <c r="B8592" s="14" t="s">
        <v>9456</v>
      </c>
      <c r="C8592">
        <v>20.557350599999999</v>
      </c>
      <c r="D8592">
        <v>7.7926420839999997</v>
      </c>
      <c r="E8592">
        <v>5.8807417449999999</v>
      </c>
      <c r="F8592">
        <v>7.7729342450000001</v>
      </c>
      <c r="G8592">
        <v>6.8630813740000001</v>
      </c>
      <c r="H8592">
        <v>13.509491260000001</v>
      </c>
      <c r="I8592">
        <v>19.986124619999998</v>
      </c>
      <c r="J8592">
        <v>23.222918119999999</v>
      </c>
      <c r="K8592">
        <v>16.786506070000002</v>
      </c>
      <c r="L8592">
        <v>12.700667899999999</v>
      </c>
      <c r="M8592">
        <v>0.87690645300000003</v>
      </c>
      <c r="N8592">
        <v>9.2355489560000006</v>
      </c>
      <c r="O8592">
        <v>6.5770809420000003</v>
      </c>
      <c r="P8592">
        <v>6.9909760959999998</v>
      </c>
      <c r="Q8592">
        <v>9.4211901170000001</v>
      </c>
    </row>
    <row r="8593" spans="1:17">
      <c r="A8593" t="e">
        <v>#N/A</v>
      </c>
      <c r="B8593" s="14" t="s">
        <v>19804</v>
      </c>
      <c r="C8593">
        <v>28.812162699999998</v>
      </c>
      <c r="D8593">
        <v>7.2946957179999998</v>
      </c>
      <c r="E8593">
        <v>11.23930346</v>
      </c>
      <c r="F8593">
        <v>5.9762243679999996</v>
      </c>
      <c r="G8593">
        <v>8.2922020350000007</v>
      </c>
      <c r="H8593">
        <v>19.496287859999999</v>
      </c>
      <c r="I8593">
        <v>20.008257650000001</v>
      </c>
      <c r="J8593">
        <v>18.784433780000001</v>
      </c>
      <c r="K8593">
        <v>33.610191559999997</v>
      </c>
      <c r="L8593">
        <v>45.946421039999997</v>
      </c>
      <c r="M8593">
        <v>5.2672653360000004</v>
      </c>
      <c r="N8593">
        <v>13.02301458</v>
      </c>
      <c r="O8593">
        <v>2516.2402299999999</v>
      </c>
      <c r="P8593">
        <v>10.909766360000001</v>
      </c>
      <c r="Q8593">
        <v>2691.7852979999998</v>
      </c>
    </row>
    <row r="8594" spans="1:17">
      <c r="A8594" t="e">
        <v>#N/A</v>
      </c>
      <c r="B8594" s="14" t="s">
        <v>19805</v>
      </c>
      <c r="C8594">
        <v>0</v>
      </c>
      <c r="D8594">
        <v>0.361611234</v>
      </c>
      <c r="E8594">
        <v>0.34731588099999999</v>
      </c>
      <c r="F8594">
        <v>0</v>
      </c>
      <c r="G8594">
        <v>0</v>
      </c>
      <c r="H8594">
        <v>0</v>
      </c>
      <c r="I8594">
        <v>0</v>
      </c>
      <c r="J8594">
        <v>0.62078552600000003</v>
      </c>
      <c r="K8594">
        <v>0</v>
      </c>
      <c r="L8594">
        <v>1.031387332</v>
      </c>
      <c r="M8594">
        <v>0</v>
      </c>
      <c r="N8594">
        <v>0.20121797599999999</v>
      </c>
      <c r="O8594">
        <v>0</v>
      </c>
      <c r="P8594">
        <v>0.24489817799999999</v>
      </c>
      <c r="Q8594">
        <v>0</v>
      </c>
    </row>
    <row r="8595" spans="1:17">
      <c r="A8595" t="s">
        <v>19806</v>
      </c>
      <c r="B8595" s="14" t="s">
        <v>19807</v>
      </c>
      <c r="C8595">
        <v>1.512726491</v>
      </c>
      <c r="D8595">
        <v>1.0053587049999999</v>
      </c>
      <c r="E8595">
        <v>0.48280724200000003</v>
      </c>
      <c r="F8595">
        <v>0</v>
      </c>
      <c r="G8595">
        <v>1.306097756</v>
      </c>
      <c r="H8595">
        <v>1.161940926</v>
      </c>
      <c r="I8595">
        <v>0</v>
      </c>
      <c r="J8595">
        <v>1.1506134649999999</v>
      </c>
      <c r="K8595">
        <v>0</v>
      </c>
      <c r="L8595">
        <v>0.95582781999999999</v>
      </c>
      <c r="M8595">
        <v>0</v>
      </c>
      <c r="N8595">
        <v>0.18647673200000001</v>
      </c>
      <c r="O8595">
        <v>0</v>
      </c>
      <c r="P8595">
        <v>0.68087076000000002</v>
      </c>
      <c r="Q8595">
        <v>0</v>
      </c>
    </row>
    <row r="8596" spans="1:17">
      <c r="A8596" t="s">
        <v>19806</v>
      </c>
      <c r="B8596" s="14" t="s">
        <v>4672</v>
      </c>
      <c r="C8596">
        <v>18.03381362</v>
      </c>
      <c r="D8596">
        <v>0.479411225</v>
      </c>
      <c r="E8596">
        <v>1.765092675</v>
      </c>
      <c r="F8596">
        <v>0.14728522399999999</v>
      </c>
      <c r="G8596">
        <v>1.370204913</v>
      </c>
      <c r="H8596">
        <v>2.077793926</v>
      </c>
      <c r="I8596">
        <v>4.7338314380000002</v>
      </c>
      <c r="J8596">
        <v>2.5147687300000001</v>
      </c>
      <c r="K8596">
        <v>3.108793232</v>
      </c>
      <c r="L8596">
        <v>4.1021291790000003</v>
      </c>
      <c r="M8596">
        <v>0.69233487599999999</v>
      </c>
      <c r="N8596">
        <v>0.97814782</v>
      </c>
      <c r="O8596">
        <v>15.977645069999999</v>
      </c>
      <c r="P8596">
        <v>1.731611923</v>
      </c>
      <c r="Q8596">
        <v>3.4711668740000001</v>
      </c>
    </row>
    <row r="8597" spans="1:17">
      <c r="A8597" t="s">
        <v>19808</v>
      </c>
      <c r="B8597" s="14" t="s">
        <v>2184</v>
      </c>
      <c r="C8597">
        <v>0.77191463900000001</v>
      </c>
      <c r="D8597">
        <v>0.62701810800000002</v>
      </c>
      <c r="E8597">
        <v>0.46536000199999999</v>
      </c>
      <c r="F8597">
        <v>0.17512106099999999</v>
      </c>
      <c r="G8597">
        <v>4.4431736999999999E-2</v>
      </c>
      <c r="H8597">
        <v>0</v>
      </c>
      <c r="I8597">
        <v>1.5009309790000001</v>
      </c>
      <c r="J8597">
        <v>0.55451683200000002</v>
      </c>
      <c r="K8597">
        <v>0.23345258199999999</v>
      </c>
      <c r="L8597">
        <v>0.48774017800000002</v>
      </c>
      <c r="M8597">
        <v>0</v>
      </c>
      <c r="N8597">
        <v>0.50749555499999999</v>
      </c>
      <c r="O8597">
        <v>0.56991911500000003</v>
      </c>
      <c r="P8597">
        <v>0.88788940800000005</v>
      </c>
      <c r="Q8597">
        <v>0.530638995</v>
      </c>
    </row>
    <row r="8598" spans="1:17">
      <c r="A8598" t="s">
        <v>19809</v>
      </c>
      <c r="B8598" s="14" t="s">
        <v>6404</v>
      </c>
      <c r="C8598">
        <v>3.2370100279999998</v>
      </c>
      <c r="D8598">
        <v>1.660666771</v>
      </c>
      <c r="E8598">
        <v>1.9212700709999999</v>
      </c>
      <c r="F8598">
        <v>1.9248145290000001</v>
      </c>
      <c r="G8598">
        <v>1.706332663</v>
      </c>
      <c r="H8598">
        <v>2.4863810150000001</v>
      </c>
      <c r="I8598">
        <v>1.73916662</v>
      </c>
      <c r="J8598">
        <v>4.902686128</v>
      </c>
      <c r="K8598">
        <v>4.1735427639999996</v>
      </c>
      <c r="L8598">
        <v>2.4759252819999999</v>
      </c>
      <c r="M8598">
        <v>0.65406223900000005</v>
      </c>
      <c r="N8598">
        <v>2.3101882300000001</v>
      </c>
      <c r="O8598">
        <v>1.132079431</v>
      </c>
      <c r="P8598">
        <v>3.3484572300000002</v>
      </c>
      <c r="Q8598">
        <v>3.045044726</v>
      </c>
    </row>
    <row r="8599" spans="1:17">
      <c r="A8599" t="s">
        <v>19810</v>
      </c>
      <c r="B8599" s="14" t="s">
        <v>8371</v>
      </c>
      <c r="C8599">
        <v>6.4040445449999996</v>
      </c>
      <c r="D8599">
        <v>0.46012225699999998</v>
      </c>
      <c r="E8599">
        <v>0.33144939699999998</v>
      </c>
      <c r="F8599">
        <v>0.54187711299999997</v>
      </c>
      <c r="G8599">
        <v>0.29888070999999999</v>
      </c>
      <c r="H8599">
        <v>0.53178520200000001</v>
      </c>
      <c r="I8599">
        <v>37.104164969999999</v>
      </c>
      <c r="J8599">
        <v>1.7333948450000001</v>
      </c>
      <c r="K8599">
        <v>11.85632871</v>
      </c>
      <c r="L8599">
        <v>18.70113585</v>
      </c>
      <c r="M8599">
        <v>5.3158319069999997</v>
      </c>
      <c r="N8599">
        <v>0.57607711399999995</v>
      </c>
      <c r="O8599">
        <v>3.0669578550000001</v>
      </c>
      <c r="P8599">
        <v>0.75306702999999997</v>
      </c>
      <c r="Q8599">
        <v>1.189823396</v>
      </c>
    </row>
    <row r="8600" spans="1:17">
      <c r="A8600" t="s">
        <v>19811</v>
      </c>
      <c r="B8600" s="14" t="s">
        <v>6535</v>
      </c>
      <c r="C8600">
        <v>45.88603689</v>
      </c>
      <c r="D8600">
        <v>5.6473853160000003</v>
      </c>
      <c r="E8600">
        <v>3.8386155999999998</v>
      </c>
      <c r="F8600">
        <v>3.8436827669999998</v>
      </c>
      <c r="G8600">
        <v>4.6052039410000001</v>
      </c>
      <c r="H8600">
        <v>4.5186591549999999</v>
      </c>
      <c r="I8600">
        <v>9.1509751979999994</v>
      </c>
      <c r="J8600">
        <v>6.0158617589999999</v>
      </c>
      <c r="K8600">
        <v>10.674968509999999</v>
      </c>
      <c r="L8600">
        <v>21.807034720000001</v>
      </c>
      <c r="M8600">
        <v>12.79800414</v>
      </c>
      <c r="N8600">
        <v>4.2060862940000003</v>
      </c>
      <c r="O8600">
        <v>29.535124530000001</v>
      </c>
      <c r="P8600">
        <v>2.824352781</v>
      </c>
      <c r="Q8600">
        <v>11.32332214</v>
      </c>
    </row>
    <row r="8601" spans="1:17">
      <c r="A8601" t="s">
        <v>19812</v>
      </c>
      <c r="B8601" s="14" t="s">
        <v>4597</v>
      </c>
      <c r="C8601">
        <v>12.066168040000001</v>
      </c>
      <c r="D8601">
        <v>8.1054084450000001</v>
      </c>
      <c r="E8601">
        <v>4.4722239119999996</v>
      </c>
      <c r="F8601">
        <v>8.1592219709999991</v>
      </c>
      <c r="G8601">
        <v>3.5622862280000001</v>
      </c>
      <c r="H8601">
        <v>12.407360710000001</v>
      </c>
      <c r="I8601">
        <v>2.8381176020000001</v>
      </c>
      <c r="J8601">
        <v>4.0461252009999997</v>
      </c>
      <c r="K8601">
        <v>7.5927096970000001</v>
      </c>
      <c r="L8601">
        <v>6.148468308</v>
      </c>
      <c r="M8601">
        <v>5.2300320749999996</v>
      </c>
      <c r="N8601">
        <v>3.0228212229999998</v>
      </c>
      <c r="O8601">
        <v>6.0349116509999998</v>
      </c>
      <c r="P8601">
        <v>5.8397020849999999</v>
      </c>
      <c r="Q8601">
        <v>9.0973829540000004</v>
      </c>
    </row>
    <row r="8602" spans="1:17">
      <c r="A8602" t="s">
        <v>19813</v>
      </c>
      <c r="B8602" s="14" t="s">
        <v>19814</v>
      </c>
      <c r="C8602">
        <v>57.773611209999999</v>
      </c>
      <c r="D8602">
        <v>320.60177179999999</v>
      </c>
      <c r="E8602">
        <v>257.46634260000002</v>
      </c>
      <c r="F8602">
        <v>309.71021569999999</v>
      </c>
      <c r="G8602">
        <v>268.0085527</v>
      </c>
      <c r="H8602">
        <v>266.25906409999999</v>
      </c>
      <c r="I8602">
        <v>152.9024829</v>
      </c>
      <c r="J8602">
        <v>197.6571107</v>
      </c>
      <c r="K8602">
        <v>181.52147880000001</v>
      </c>
      <c r="L8602">
        <v>122.13300460000001</v>
      </c>
      <c r="M8602">
        <v>32.859002410000002</v>
      </c>
      <c r="N8602">
        <v>100.4095076</v>
      </c>
      <c r="O8602">
        <v>31.596551989999998</v>
      </c>
      <c r="P8602">
        <v>234.246588</v>
      </c>
      <c r="Q8602">
        <v>211.32537579999999</v>
      </c>
    </row>
    <row r="8603" spans="1:17">
      <c r="A8603" t="s">
        <v>19815</v>
      </c>
      <c r="B8603" s="14" t="s">
        <v>6303</v>
      </c>
      <c r="C8603">
        <v>2.0182956070000002</v>
      </c>
      <c r="D8603">
        <v>0.79105855999999997</v>
      </c>
      <c r="E8603">
        <v>0.69371777300000004</v>
      </c>
      <c r="F8603">
        <v>0.57059181699999995</v>
      </c>
      <c r="G8603">
        <v>0.48256874999999999</v>
      </c>
      <c r="H8603">
        <v>0.89438873900000004</v>
      </c>
      <c r="I8603">
        <v>2.9433200070000001</v>
      </c>
      <c r="J8603">
        <v>1.869746881</v>
      </c>
      <c r="K8603">
        <v>1.9720599729999999</v>
      </c>
      <c r="L8603">
        <v>2.6486491970000001</v>
      </c>
      <c r="M8603">
        <v>4.7682612520000003</v>
      </c>
      <c r="N8603">
        <v>3.368358658</v>
      </c>
      <c r="O8603">
        <v>3.610737554</v>
      </c>
      <c r="P8603">
        <v>1.2112332459999999</v>
      </c>
      <c r="Q8603">
        <v>1.3874414319999999</v>
      </c>
    </row>
    <row r="8604" spans="1:17">
      <c r="A8604" t="s">
        <v>19816</v>
      </c>
      <c r="B8604" s="14" t="s">
        <v>1606</v>
      </c>
      <c r="C8604">
        <v>5.1485825409999997</v>
      </c>
      <c r="D8604">
        <v>3.0843946070000001</v>
      </c>
      <c r="E8604">
        <v>2.7001599029999999</v>
      </c>
      <c r="F8604">
        <v>2.3788481780000001</v>
      </c>
      <c r="G8604">
        <v>2.4793611279999999</v>
      </c>
      <c r="H8604">
        <v>1.865940428</v>
      </c>
      <c r="I8604">
        <v>3.5955137619999999</v>
      </c>
      <c r="J8604">
        <v>2.2154612729999998</v>
      </c>
      <c r="K8604">
        <v>3.026480098</v>
      </c>
      <c r="L8604">
        <v>4.1237382880000002</v>
      </c>
      <c r="M8604">
        <v>1.9487494400000001</v>
      </c>
      <c r="N8604">
        <v>2.091748307</v>
      </c>
      <c r="O8604">
        <v>3.6139076480000001</v>
      </c>
      <c r="P8604">
        <v>2.0453620639999999</v>
      </c>
      <c r="Q8604">
        <v>2.9909590399999999</v>
      </c>
    </row>
    <row r="8605" spans="1:17">
      <c r="A8605" t="s">
        <v>19817</v>
      </c>
      <c r="B8605" s="14" t="s">
        <v>2362</v>
      </c>
      <c r="C8605">
        <v>11.81461028</v>
      </c>
      <c r="D8605">
        <v>6.7217838490000004</v>
      </c>
      <c r="E8605">
        <v>6.7131553070000001</v>
      </c>
      <c r="F8605">
        <v>5.8845458610000003</v>
      </c>
      <c r="G8605">
        <v>4.729466596</v>
      </c>
      <c r="H8605">
        <v>2.2687312089999998</v>
      </c>
      <c r="I8605">
        <v>8.6147387609999999</v>
      </c>
      <c r="J8605">
        <v>13.71796086</v>
      </c>
      <c r="K8605">
        <v>8.8922210079999999</v>
      </c>
      <c r="L8605">
        <v>7.6348145470000004</v>
      </c>
      <c r="M8605">
        <v>2.577124295</v>
      </c>
      <c r="N8605">
        <v>7.4475508960000001</v>
      </c>
      <c r="O8605">
        <v>14.868663529999999</v>
      </c>
      <c r="P8605">
        <v>13.294245070000001</v>
      </c>
      <c r="Q8605">
        <v>10.33676481</v>
      </c>
    </row>
    <row r="8606" spans="1:17">
      <c r="A8606" t="s">
        <v>19818</v>
      </c>
      <c r="B8606" s="14" t="s">
        <v>9485</v>
      </c>
      <c r="C8606">
        <v>6.5551481269999998</v>
      </c>
      <c r="D8606">
        <v>23.355972130000001</v>
      </c>
      <c r="E8606">
        <v>15.923698099999999</v>
      </c>
      <c r="F8606">
        <v>24.835224069999999</v>
      </c>
      <c r="G8606">
        <v>10.94219676</v>
      </c>
      <c r="H8606">
        <v>27.6929254</v>
      </c>
      <c r="I8606">
        <v>5.5763755110000002</v>
      </c>
      <c r="J8606">
        <v>18.489719149999999</v>
      </c>
      <c r="K8606">
        <v>27.75491813</v>
      </c>
      <c r="L8606">
        <v>15.532202079999999</v>
      </c>
      <c r="M8606">
        <v>7.3400317880000001</v>
      </c>
      <c r="N8606">
        <v>9.3600959770000003</v>
      </c>
      <c r="O8606">
        <v>6.0497366420000001</v>
      </c>
      <c r="P8606">
        <v>21.472646359999999</v>
      </c>
      <c r="Q8606">
        <v>9.3879584059999992</v>
      </c>
    </row>
    <row r="8607" spans="1:17">
      <c r="A8607" t="s">
        <v>19819</v>
      </c>
      <c r="B8607" s="14" t="s">
        <v>9037</v>
      </c>
      <c r="C8607">
        <v>2.5597582559999998</v>
      </c>
      <c r="D8607">
        <v>1.4491844140000001</v>
      </c>
      <c r="E8607">
        <v>1.5431876090000001</v>
      </c>
      <c r="F8607">
        <v>0.85172515800000004</v>
      </c>
      <c r="G8607">
        <v>1.817202953</v>
      </c>
      <c r="H8607">
        <v>1.201552548</v>
      </c>
      <c r="I8607">
        <v>3.3181738580000002</v>
      </c>
      <c r="J8607">
        <v>2.379677848</v>
      </c>
      <c r="K8607">
        <v>7.6125317810000004</v>
      </c>
      <c r="L8607">
        <v>6.469611446</v>
      </c>
      <c r="M8607">
        <v>0</v>
      </c>
      <c r="N8607">
        <v>1.1219426539999999</v>
      </c>
      <c r="O8607">
        <v>3.1498628800000001</v>
      </c>
      <c r="P8607">
        <v>1.5788511350000001</v>
      </c>
      <c r="Q8607">
        <v>2.9327671710000001</v>
      </c>
    </row>
    <row r="8608" spans="1:17">
      <c r="A8608" t="e">
        <v>#N/A</v>
      </c>
      <c r="B8608" s="14" t="s">
        <v>19820</v>
      </c>
      <c r="C8608">
        <v>28.237561159999998</v>
      </c>
      <c r="D8608">
        <v>2.6064855310000001</v>
      </c>
      <c r="E8608">
        <v>2.7537894519999999</v>
      </c>
      <c r="F8608">
        <v>2.2421482799999999</v>
      </c>
      <c r="G8608">
        <v>4.4697567659999997</v>
      </c>
      <c r="H8608">
        <v>3.6149273239999999</v>
      </c>
      <c r="I8608">
        <v>8.5790392480000008</v>
      </c>
      <c r="J8608">
        <v>8.8000622419999992</v>
      </c>
      <c r="K8608">
        <v>16.546201190000001</v>
      </c>
      <c r="L8608">
        <v>34.197395350000001</v>
      </c>
      <c r="M8608">
        <v>38.394012429999997</v>
      </c>
      <c r="N8608">
        <v>4.6411986690000004</v>
      </c>
      <c r="O8608">
        <v>79.48423219</v>
      </c>
      <c r="P8608">
        <v>3.1773968780000001</v>
      </c>
      <c r="Q8608">
        <v>16.17617448</v>
      </c>
    </row>
    <row r="8609" spans="1:17">
      <c r="A8609" t="s">
        <v>19821</v>
      </c>
      <c r="B8609" s="14" t="s">
        <v>8505</v>
      </c>
      <c r="C8609">
        <v>121.11968039999999</v>
      </c>
      <c r="D8609">
        <v>833.73367150000001</v>
      </c>
      <c r="E8609">
        <v>623.51868249999995</v>
      </c>
      <c r="F8609">
        <v>790.81778080000004</v>
      </c>
      <c r="G8609">
        <v>667.20434720000003</v>
      </c>
      <c r="H8609">
        <v>1695.755782</v>
      </c>
      <c r="I8609">
        <v>355.92251190000002</v>
      </c>
      <c r="J8609">
        <v>330.39682690000001</v>
      </c>
      <c r="K8609">
        <v>579.41456410000001</v>
      </c>
      <c r="L8609">
        <v>364.2109294</v>
      </c>
      <c r="M8609">
        <v>85.434857629999996</v>
      </c>
      <c r="N8609">
        <v>176.82936179999999</v>
      </c>
      <c r="O8609">
        <v>45.251174990000003</v>
      </c>
      <c r="P8609">
        <v>408.4274226</v>
      </c>
      <c r="Q8609">
        <v>445.6500345</v>
      </c>
    </row>
    <row r="8610" spans="1:17">
      <c r="A8610" t="s">
        <v>19822</v>
      </c>
      <c r="B8610" s="14" t="s">
        <v>5283</v>
      </c>
      <c r="C8610">
        <v>20.697608590000002</v>
      </c>
      <c r="D8610">
        <v>7.4735366689999996</v>
      </c>
      <c r="E8610">
        <v>6.3978628119999996</v>
      </c>
      <c r="F8610">
        <v>9.8274428510000007</v>
      </c>
      <c r="G8610">
        <v>5.3470631910000002</v>
      </c>
      <c r="H8610">
        <v>17.08727215</v>
      </c>
      <c r="I8610">
        <v>13.07169319</v>
      </c>
      <c r="J8610">
        <v>12.953936949999999</v>
      </c>
      <c r="K8610">
        <v>8.2804728129999994</v>
      </c>
      <c r="L8610">
        <v>15.54936474</v>
      </c>
      <c r="M8610">
        <v>5.9438615739999996</v>
      </c>
      <c r="N8610">
        <v>3.8974667300000001</v>
      </c>
      <c r="O8610">
        <v>10.107405310000001</v>
      </c>
      <c r="P8610">
        <v>7.84882232</v>
      </c>
      <c r="Q8610">
        <v>7.5062173510000001</v>
      </c>
    </row>
    <row r="8611" spans="1:17">
      <c r="A8611" t="s">
        <v>19823</v>
      </c>
      <c r="B8611" s="14" t="s">
        <v>9070</v>
      </c>
      <c r="C8611">
        <v>1.0048037270000001</v>
      </c>
      <c r="D8611">
        <v>2.6711720329999999</v>
      </c>
      <c r="E8611">
        <v>2.8862710279999999</v>
      </c>
      <c r="F8611">
        <v>3.1115944660000001</v>
      </c>
      <c r="G8611">
        <v>1.9086187649999999</v>
      </c>
      <c r="H8611">
        <v>5.5955512829999998</v>
      </c>
      <c r="I8611">
        <v>2.1979874279999998</v>
      </c>
      <c r="J8611">
        <v>5.4773120300000002</v>
      </c>
      <c r="K8611">
        <v>2.6210164480000002</v>
      </c>
      <c r="L8611">
        <v>2.222125261</v>
      </c>
      <c r="M8611">
        <v>2.4109593459999998</v>
      </c>
      <c r="N8611">
        <v>4.0565494989999999</v>
      </c>
      <c r="O8611">
        <v>0.55639913600000002</v>
      </c>
      <c r="P8611">
        <v>7.3868679249999998</v>
      </c>
      <c r="Q8611">
        <v>1.726836145</v>
      </c>
    </row>
    <row r="8612" spans="1:17">
      <c r="A8612" t="s">
        <v>19824</v>
      </c>
      <c r="B8612" s="14" t="s">
        <v>19825</v>
      </c>
      <c r="C8612">
        <v>18.354414760000001</v>
      </c>
      <c r="D8612">
        <v>0.73929407800000002</v>
      </c>
      <c r="E8612">
        <v>1.0651020360000001</v>
      </c>
      <c r="F8612">
        <v>0.45425341800000002</v>
      </c>
      <c r="G8612">
        <v>1.152532323</v>
      </c>
      <c r="H8612">
        <v>1.6020700640000001</v>
      </c>
      <c r="I8612">
        <v>1.216663748</v>
      </c>
      <c r="J8612">
        <v>3.1729037980000001</v>
      </c>
      <c r="K8612">
        <v>4.5417138760000002</v>
      </c>
      <c r="L8612">
        <v>7.9073028780000003</v>
      </c>
      <c r="M8612">
        <v>8.0073074050000006</v>
      </c>
      <c r="N8612">
        <v>0.51422371600000005</v>
      </c>
      <c r="O8612">
        <v>25.87087378</v>
      </c>
      <c r="P8612">
        <v>1.12653162</v>
      </c>
      <c r="Q8612">
        <v>7.4557458759999999</v>
      </c>
    </row>
    <row r="8613" spans="1:17">
      <c r="A8613" t="s">
        <v>19826</v>
      </c>
      <c r="B8613" s="14" t="s">
        <v>19827</v>
      </c>
      <c r="C8613">
        <v>224.80856919999999</v>
      </c>
      <c r="D8613">
        <v>5.0460809800000002</v>
      </c>
      <c r="E8613">
        <v>5.7948447099999996</v>
      </c>
      <c r="F8613">
        <v>2.8309138360000001</v>
      </c>
      <c r="G8613">
        <v>5.4724556360000003</v>
      </c>
      <c r="H8613">
        <v>8.3676465219999994</v>
      </c>
      <c r="I8613">
        <v>66.435092420000004</v>
      </c>
      <c r="J8613">
        <v>20.212995060000001</v>
      </c>
      <c r="K8613">
        <v>42.231404210000001</v>
      </c>
      <c r="L8613">
        <v>44.428802500000003</v>
      </c>
      <c r="M8613">
        <v>95.050771350000005</v>
      </c>
      <c r="N8613">
        <v>11.5977795</v>
      </c>
      <c r="O8613">
        <v>201.8087688</v>
      </c>
      <c r="P8613">
        <v>6.6862488259999999</v>
      </c>
      <c r="Q8613">
        <v>51.059687439999998</v>
      </c>
    </row>
    <row r="8614" spans="1:17">
      <c r="A8614" t="e">
        <v>#N/A</v>
      </c>
      <c r="B8614" s="14" t="s">
        <v>19828</v>
      </c>
      <c r="C8614">
        <v>1071.4389610000001</v>
      </c>
      <c r="D8614">
        <v>74.206643060000005</v>
      </c>
      <c r="E8614">
        <v>74.690280279999996</v>
      </c>
      <c r="F8614">
        <v>59.180703100000002</v>
      </c>
      <c r="G8614">
        <v>78.840414240000001</v>
      </c>
      <c r="H8614">
        <v>100.449793</v>
      </c>
      <c r="I8614">
        <v>418.22816330000001</v>
      </c>
      <c r="J8614">
        <v>183.38061909999999</v>
      </c>
      <c r="K8614">
        <v>334.099827</v>
      </c>
      <c r="L8614">
        <v>451.57288849999998</v>
      </c>
      <c r="M8614">
        <v>449.20994539999998</v>
      </c>
      <c r="N8614">
        <v>127.4117813</v>
      </c>
      <c r="O8614">
        <v>1283.149142</v>
      </c>
      <c r="P8614">
        <v>108.60077750000001</v>
      </c>
      <c r="Q8614">
        <v>247.61679090000001</v>
      </c>
    </row>
    <row r="8615" spans="1:17">
      <c r="A8615" t="s">
        <v>19829</v>
      </c>
      <c r="B8615" s="14" t="s">
        <v>9018</v>
      </c>
      <c r="C8615">
        <v>40.665838430000001</v>
      </c>
      <c r="D8615">
        <v>6.136815275</v>
      </c>
      <c r="E8615">
        <v>5.0572342109999999</v>
      </c>
      <c r="F8615">
        <v>7.3453582089999996</v>
      </c>
      <c r="G8615">
        <v>4.3625837809999997</v>
      </c>
      <c r="H8615">
        <v>11.83047285</v>
      </c>
      <c r="I8615">
        <v>20.198838049999999</v>
      </c>
      <c r="J8615">
        <v>9.5659601609999996</v>
      </c>
      <c r="K8615">
        <v>15.482284630000001</v>
      </c>
      <c r="L8615">
        <v>16.943311179999998</v>
      </c>
      <c r="M8615">
        <v>17.653889169999999</v>
      </c>
      <c r="N8615">
        <v>4.9310011789999999</v>
      </c>
      <c r="O8615">
        <v>32.519566380000001</v>
      </c>
      <c r="P8615">
        <v>6.5666486329999998</v>
      </c>
      <c r="Q8615">
        <v>9.5976320459999993</v>
      </c>
    </row>
    <row r="8616" spans="1:17">
      <c r="A8616" t="s">
        <v>19830</v>
      </c>
      <c r="B8616" s="14" t="s">
        <v>9034</v>
      </c>
      <c r="C8616">
        <v>9.0455102929999995</v>
      </c>
      <c r="D8616">
        <v>2.902175959</v>
      </c>
      <c r="E8616">
        <v>2.0574006470000001</v>
      </c>
      <c r="F8616">
        <v>1.7407615400000001</v>
      </c>
      <c r="G8616">
        <v>1.6697137929999999</v>
      </c>
      <c r="H8616">
        <v>5.2708589119999996</v>
      </c>
      <c r="I8616">
        <v>4.0938345900000002</v>
      </c>
      <c r="J8616">
        <v>2.4515714389999999</v>
      </c>
      <c r="K8616">
        <v>2.5469958859999999</v>
      </c>
      <c r="L8616">
        <v>4.1387922159999997</v>
      </c>
      <c r="M8616">
        <v>2.3949348430000001</v>
      </c>
      <c r="N8616">
        <v>2.460816817</v>
      </c>
      <c r="O8616">
        <v>6.5633245560000004</v>
      </c>
      <c r="P8616">
        <v>1.8250833280000001</v>
      </c>
      <c r="Q8616">
        <v>2.3586181900000001</v>
      </c>
    </row>
    <row r="8617" spans="1:17">
      <c r="A8617" t="s">
        <v>19831</v>
      </c>
      <c r="B8617" s="14" t="s">
        <v>19832</v>
      </c>
      <c r="C8617">
        <v>127.21293129999999</v>
      </c>
      <c r="D8617">
        <v>780.49423339999998</v>
      </c>
      <c r="E8617">
        <v>581.56018640000002</v>
      </c>
      <c r="F8617">
        <v>775.34383530000002</v>
      </c>
      <c r="G8617">
        <v>675.65575890000002</v>
      </c>
      <c r="H8617">
        <v>1202.379891</v>
      </c>
      <c r="I8617">
        <v>381.9469886</v>
      </c>
      <c r="J8617">
        <v>355.62035120000002</v>
      </c>
      <c r="K8617">
        <v>572.64556879999998</v>
      </c>
      <c r="L8617">
        <v>388.3085701</v>
      </c>
      <c r="M8617">
        <v>55.661215009999999</v>
      </c>
      <c r="N8617">
        <v>117.95930989999999</v>
      </c>
      <c r="O8617">
        <v>32.113619010000001</v>
      </c>
      <c r="P8617">
        <v>250.15253390000001</v>
      </c>
      <c r="Q8617">
        <v>338.2267713</v>
      </c>
    </row>
    <row r="8618" spans="1:17">
      <c r="A8618" t="s">
        <v>19833</v>
      </c>
      <c r="B8618" s="14" t="s">
        <v>8993</v>
      </c>
      <c r="C8618">
        <v>2.4842340219999999</v>
      </c>
      <c r="D8618">
        <v>3.9834206829999999</v>
      </c>
      <c r="E8618">
        <v>2.630338278</v>
      </c>
      <c r="F8618">
        <v>3.4942445489999998</v>
      </c>
      <c r="G8618">
        <v>2.4921736970000001</v>
      </c>
      <c r="H8618">
        <v>5.4519027109999998</v>
      </c>
      <c r="I8618">
        <v>3.1052632469999999</v>
      </c>
      <c r="J8618">
        <v>2.8793352140000001</v>
      </c>
      <c r="K8618">
        <v>8.3181274980000008</v>
      </c>
      <c r="L8618">
        <v>5.9049953029999998</v>
      </c>
      <c r="M8618">
        <v>2.9519921600000001</v>
      </c>
      <c r="N8618">
        <v>3.4123479259999998</v>
      </c>
      <c r="O8618">
        <v>4.3233695140000004</v>
      </c>
      <c r="P8618">
        <v>3.336676298</v>
      </c>
      <c r="Q8618">
        <v>3.4968060940000001</v>
      </c>
    </row>
    <row r="8619" spans="1:17">
      <c r="A8619" t="s">
        <v>19834</v>
      </c>
      <c r="B8619" s="14" t="s">
        <v>4596</v>
      </c>
      <c r="C8619">
        <v>17.712957849999999</v>
      </c>
      <c r="D8619">
        <v>3.0520103010000001</v>
      </c>
      <c r="E8619">
        <v>2.4776946689999999</v>
      </c>
      <c r="F8619">
        <v>3.2147720039999998</v>
      </c>
      <c r="G8619">
        <v>1.9824883339999999</v>
      </c>
      <c r="H8619">
        <v>5.2910304420000003</v>
      </c>
      <c r="I8619">
        <v>4.7835469039999996</v>
      </c>
      <c r="J8619">
        <v>5.1562836929999998</v>
      </c>
      <c r="K8619">
        <v>3.4225186980000002</v>
      </c>
      <c r="L8619">
        <v>3.3161683239999999</v>
      </c>
      <c r="M8619">
        <v>9.4446795039999998</v>
      </c>
      <c r="N8619">
        <v>3.3561368360000001</v>
      </c>
      <c r="O8619">
        <v>4.7225426300000004</v>
      </c>
      <c r="P8619">
        <v>6.2008452180000004</v>
      </c>
      <c r="Q8619">
        <v>4.2843092780000003</v>
      </c>
    </row>
    <row r="8620" spans="1:17">
      <c r="A8620" t="s">
        <v>19835</v>
      </c>
      <c r="B8620" s="14" t="s">
        <v>8998</v>
      </c>
      <c r="C8620">
        <v>8.8791793660000007</v>
      </c>
      <c r="D8620">
        <v>1.085967532</v>
      </c>
      <c r="E8620">
        <v>1.1217564</v>
      </c>
      <c r="F8620">
        <v>1.0197811189999999</v>
      </c>
      <c r="G8620">
        <v>0.95829255300000005</v>
      </c>
      <c r="H8620">
        <v>1.74056929</v>
      </c>
      <c r="I8620">
        <v>1.483703048</v>
      </c>
      <c r="J8620">
        <v>2.520912928</v>
      </c>
      <c r="K8620">
        <v>3.9441199450000002</v>
      </c>
      <c r="L8620">
        <v>3.5064859350000002</v>
      </c>
      <c r="M8620">
        <v>4.0834577740000002</v>
      </c>
      <c r="N8620">
        <v>1.8584609430000001</v>
      </c>
      <c r="O8620">
        <v>4.0972908410000004</v>
      </c>
      <c r="P8620">
        <v>1.8733476549999999</v>
      </c>
      <c r="Q8620">
        <v>2.0981929340000001</v>
      </c>
    </row>
    <row r="8621" spans="1:17">
      <c r="A8621" t="e">
        <v>#N/A</v>
      </c>
      <c r="B8621" s="14" t="s">
        <v>19836</v>
      </c>
      <c r="C8621">
        <v>0.66608763199999999</v>
      </c>
      <c r="D8621">
        <v>1.1804857049999999</v>
      </c>
      <c r="E8621">
        <v>1.417272871</v>
      </c>
      <c r="F8621">
        <v>0.906675169</v>
      </c>
      <c r="G8621">
        <v>0.80514606899999996</v>
      </c>
      <c r="H8621">
        <v>0.76744323999999997</v>
      </c>
      <c r="I8621">
        <v>0.97136863699999998</v>
      </c>
      <c r="J8621">
        <v>2.3643250880000002</v>
      </c>
      <c r="K8621">
        <v>2.7195343169999999</v>
      </c>
      <c r="L8621">
        <v>2.5252354349999999</v>
      </c>
      <c r="M8621">
        <v>0</v>
      </c>
      <c r="N8621">
        <v>1.6421983200000001</v>
      </c>
      <c r="O8621">
        <v>0.73767756500000004</v>
      </c>
      <c r="P8621">
        <v>1.299145336</v>
      </c>
      <c r="Q8621">
        <v>1.8315604009999999</v>
      </c>
    </row>
    <row r="8622" spans="1:17">
      <c r="A8622" t="e">
        <v>#N/A</v>
      </c>
      <c r="B8622" s="14" t="s">
        <v>19837</v>
      </c>
      <c r="C8622">
        <v>37.993638539999999</v>
      </c>
      <c r="D8622">
        <v>0</v>
      </c>
      <c r="E8622">
        <v>0</v>
      </c>
      <c r="F8622">
        <v>0.22485544199999999</v>
      </c>
      <c r="G8622">
        <v>0</v>
      </c>
      <c r="H8622">
        <v>0</v>
      </c>
      <c r="I8622">
        <v>4.8179884419999999</v>
      </c>
      <c r="J8622">
        <v>0.41882330099999998</v>
      </c>
      <c r="K8622">
        <v>7.493827896</v>
      </c>
      <c r="L8622">
        <v>67.844658690000003</v>
      </c>
      <c r="M8622">
        <v>6.3417874650000003</v>
      </c>
      <c r="N8622">
        <v>0.203632592</v>
      </c>
      <c r="O8622">
        <v>18.294403599999999</v>
      </c>
      <c r="P8622">
        <v>0.247836956</v>
      </c>
      <c r="Q8622">
        <v>2.271134897</v>
      </c>
    </row>
    <row r="8623" spans="1:17">
      <c r="A8623" t="s">
        <v>19838</v>
      </c>
      <c r="B8623" s="14" t="s">
        <v>19839</v>
      </c>
      <c r="C8623">
        <v>1.296396578</v>
      </c>
      <c r="D8623">
        <v>0.15955291599999999</v>
      </c>
      <c r="E8623">
        <v>0.122596328</v>
      </c>
      <c r="F8623">
        <v>0.117643238</v>
      </c>
      <c r="G8623">
        <v>0.149242283</v>
      </c>
      <c r="H8623">
        <v>0.221283483</v>
      </c>
      <c r="I8623">
        <v>0.42012455900000001</v>
      </c>
      <c r="J8623">
        <v>0.18260520599999999</v>
      </c>
      <c r="K8623">
        <v>0.52276441500000004</v>
      </c>
      <c r="L8623">
        <v>1.1831994889999999</v>
      </c>
      <c r="M8623">
        <v>1.9354949530000001</v>
      </c>
      <c r="N8623">
        <v>0.106539549</v>
      </c>
      <c r="O8623">
        <v>3.3500390279999999</v>
      </c>
      <c r="P8623">
        <v>4.322235E-2</v>
      </c>
      <c r="Q8623">
        <v>1.3862874329999999</v>
      </c>
    </row>
    <row r="8624" spans="1:17">
      <c r="A8624" t="s">
        <v>19838</v>
      </c>
      <c r="B8624" s="14" t="s">
        <v>9349</v>
      </c>
      <c r="C8624">
        <v>450.129076</v>
      </c>
      <c r="D8624">
        <v>10.66877833</v>
      </c>
      <c r="E8624">
        <v>12.16144523</v>
      </c>
      <c r="F8624">
        <v>7.841745425</v>
      </c>
      <c r="G8624">
        <v>11.11051095</v>
      </c>
      <c r="H8624">
        <v>13.37452285</v>
      </c>
      <c r="I8624">
        <v>147.25826739999999</v>
      </c>
      <c r="J8624">
        <v>24.732238049999999</v>
      </c>
      <c r="K8624">
        <v>81.398475419999997</v>
      </c>
      <c r="L8624">
        <v>144.13104490000001</v>
      </c>
      <c r="M8624">
        <v>293.48162209999998</v>
      </c>
      <c r="N8624">
        <v>22.69322455</v>
      </c>
      <c r="O8624">
        <v>417.3590039</v>
      </c>
      <c r="P8624">
        <v>14.70317994</v>
      </c>
      <c r="Q8624">
        <v>122.9011479</v>
      </c>
    </row>
    <row r="8625" spans="1:17">
      <c r="A8625" t="s">
        <v>19840</v>
      </c>
      <c r="B8625" s="14" t="s">
        <v>8711</v>
      </c>
      <c r="C8625">
        <v>6.1272156080000002</v>
      </c>
      <c r="D8625">
        <v>10.641885970000001</v>
      </c>
      <c r="E8625">
        <v>8.7870917970000004</v>
      </c>
      <c r="F8625">
        <v>10.37537721</v>
      </c>
      <c r="G8625">
        <v>8.9299880189999996</v>
      </c>
      <c r="H8625">
        <v>9.5068834259999999</v>
      </c>
      <c r="I8625">
        <v>7.1483508039999997</v>
      </c>
      <c r="J8625">
        <v>5.312966211</v>
      </c>
      <c r="K8625">
        <v>6.5598790190000003</v>
      </c>
      <c r="L8625">
        <v>7.5881951059999997</v>
      </c>
      <c r="M8625">
        <v>11.76147527</v>
      </c>
      <c r="N8625">
        <v>3.8369939369999999</v>
      </c>
      <c r="O8625">
        <v>8.6857702569999997</v>
      </c>
      <c r="P8625">
        <v>9.5972471279999993</v>
      </c>
      <c r="Q8625">
        <v>10.10890904</v>
      </c>
    </row>
    <row r="8626" spans="1:17">
      <c r="A8626" t="s">
        <v>19841</v>
      </c>
      <c r="B8626" s="14" t="s">
        <v>4593</v>
      </c>
      <c r="C8626">
        <v>31.888389790000002</v>
      </c>
      <c r="D8626">
        <v>2.5292103159999999</v>
      </c>
      <c r="E8626">
        <v>3.0993555430000002</v>
      </c>
      <c r="F8626">
        <v>2.0363457550000001</v>
      </c>
      <c r="G8626">
        <v>3.1951459130000002</v>
      </c>
      <c r="H8626">
        <v>4.0823005539999997</v>
      </c>
      <c r="I8626">
        <v>0</v>
      </c>
      <c r="J8626">
        <v>4.8410224289999997</v>
      </c>
      <c r="K8626">
        <v>7.3223771150000001</v>
      </c>
      <c r="L8626">
        <v>5.7212992229999999</v>
      </c>
      <c r="M8626">
        <v>1.511388814</v>
      </c>
      <c r="N8626">
        <v>1.989736953</v>
      </c>
      <c r="O8626">
        <v>5.2319552729999996</v>
      </c>
      <c r="P8626">
        <v>2.3035370120000001</v>
      </c>
      <c r="Q8626">
        <v>4.3300951330000004</v>
      </c>
    </row>
    <row r="8627" spans="1:17">
      <c r="A8627" t="s">
        <v>19842</v>
      </c>
      <c r="B8627" s="14" t="s">
        <v>19843</v>
      </c>
      <c r="C8627">
        <v>0</v>
      </c>
      <c r="D8627">
        <v>7.4683789489999999</v>
      </c>
      <c r="E8627">
        <v>9.6389017159999995</v>
      </c>
      <c r="F8627">
        <v>5.4493027999999999</v>
      </c>
      <c r="G8627">
        <v>10.1875625</v>
      </c>
      <c r="H8627">
        <v>15.374968320000001</v>
      </c>
      <c r="I8627">
        <v>0</v>
      </c>
      <c r="J8627">
        <v>19.231682200000002</v>
      </c>
      <c r="K8627">
        <v>22.940289480000001</v>
      </c>
      <c r="L8627">
        <v>23.96396893</v>
      </c>
      <c r="M8627">
        <v>0</v>
      </c>
      <c r="N8627">
        <v>1.8181481390000001</v>
      </c>
      <c r="O8627">
        <v>2.333469848</v>
      </c>
      <c r="P8627">
        <v>6.0062527719999999</v>
      </c>
      <c r="Q8627">
        <v>5.7937114730000001</v>
      </c>
    </row>
    <row r="8628" spans="1:17">
      <c r="A8628" t="s">
        <v>19844</v>
      </c>
      <c r="B8628" s="14" t="s">
        <v>4594</v>
      </c>
      <c r="C8628">
        <v>15.04249458</v>
      </c>
      <c r="D8628">
        <v>2.7172009149999998</v>
      </c>
      <c r="E8628">
        <v>1.6742007350000001</v>
      </c>
      <c r="F8628">
        <v>1.77981682</v>
      </c>
      <c r="G8628">
        <v>1.3787034709999999</v>
      </c>
      <c r="H8628">
        <v>2.7552552690000001</v>
      </c>
      <c r="I8628">
        <v>2.193676441</v>
      </c>
      <c r="J8628">
        <v>3.271140242</v>
      </c>
      <c r="K8628">
        <v>3.989429253</v>
      </c>
      <c r="L8628">
        <v>6.9457535789999998</v>
      </c>
      <c r="M8628">
        <v>5.1086127660000002</v>
      </c>
      <c r="N8628">
        <v>1.71167771</v>
      </c>
      <c r="O8628">
        <v>9.8673933700000003</v>
      </c>
      <c r="P8628">
        <v>3.1422309560000001</v>
      </c>
      <c r="Q8628">
        <v>3.818102938</v>
      </c>
    </row>
    <row r="8629" spans="1:17">
      <c r="A8629" t="s">
        <v>19845</v>
      </c>
      <c r="B8629" s="14" t="s">
        <v>2657</v>
      </c>
      <c r="C8629">
        <v>22.99032364</v>
      </c>
      <c r="D8629">
        <v>1.509074509</v>
      </c>
      <c r="E8629">
        <v>2.627068682</v>
      </c>
      <c r="F8629">
        <v>1.50676327</v>
      </c>
      <c r="G8629">
        <v>2.2055547679999998</v>
      </c>
      <c r="H8629">
        <v>2.943184386</v>
      </c>
      <c r="I8629">
        <v>3.7252487950000002</v>
      </c>
      <c r="J8629">
        <v>3.885989393</v>
      </c>
      <c r="K8629">
        <v>5.0216372500000004</v>
      </c>
      <c r="L8629">
        <v>10.760453399999999</v>
      </c>
      <c r="M8629">
        <v>0</v>
      </c>
      <c r="N8629">
        <v>4.5135058969999999</v>
      </c>
      <c r="O8629">
        <v>12.259136440000001</v>
      </c>
      <c r="P8629">
        <v>3.1937752129999999</v>
      </c>
      <c r="Q8629">
        <v>7.0241285490000003</v>
      </c>
    </row>
    <row r="8630" spans="1:17">
      <c r="A8630" t="e">
        <v>#N/A</v>
      </c>
      <c r="B8630" s="14" t="s">
        <v>19846</v>
      </c>
      <c r="C8630">
        <v>0.618225048</v>
      </c>
      <c r="D8630">
        <v>0.13695754800000001</v>
      </c>
      <c r="E8630">
        <v>0.26308658099999999</v>
      </c>
      <c r="F8630">
        <v>8.4152485999999999E-2</v>
      </c>
      <c r="G8630">
        <v>0.106755894</v>
      </c>
      <c r="H8630">
        <v>0</v>
      </c>
      <c r="I8630">
        <v>3.6062787740000002</v>
      </c>
      <c r="J8630">
        <v>7.8372624000000002E-2</v>
      </c>
      <c r="K8630">
        <v>2.2436610469999998</v>
      </c>
      <c r="L8630">
        <v>0.78126046400000004</v>
      </c>
      <c r="M8630">
        <v>3.5601351779999999</v>
      </c>
      <c r="N8630">
        <v>0.304839209</v>
      </c>
      <c r="O8630">
        <v>6.162037142</v>
      </c>
      <c r="P8630">
        <v>0.18550670399999999</v>
      </c>
      <c r="Q8630">
        <v>2.1249390880000001</v>
      </c>
    </row>
    <row r="8631" spans="1:17">
      <c r="A8631" t="s">
        <v>19847</v>
      </c>
      <c r="B8631" s="14" t="s">
        <v>2895</v>
      </c>
      <c r="C8631">
        <v>252.49789319999999</v>
      </c>
      <c r="D8631">
        <v>19.26709855</v>
      </c>
      <c r="E8631">
        <v>21.43047524</v>
      </c>
      <c r="F8631">
        <v>13.136934780000001</v>
      </c>
      <c r="G8631">
        <v>31.102517580000001</v>
      </c>
      <c r="H8631">
        <v>21.980575420000001</v>
      </c>
      <c r="I8631">
        <v>68.734889449999997</v>
      </c>
      <c r="J8631">
        <v>32.36491204</v>
      </c>
      <c r="K8631">
        <v>92.909211350000007</v>
      </c>
      <c r="L8631">
        <v>116.6434611</v>
      </c>
      <c r="M8631">
        <v>120.6318268</v>
      </c>
      <c r="N8631">
        <v>23.10233886</v>
      </c>
      <c r="O8631">
        <v>212.52330269999999</v>
      </c>
      <c r="P8631">
        <v>16.668382260000001</v>
      </c>
      <c r="Q8631">
        <v>62.487067490000001</v>
      </c>
    </row>
    <row r="8632" spans="1:17">
      <c r="A8632" t="s">
        <v>19848</v>
      </c>
      <c r="B8632" s="14" t="s">
        <v>4292</v>
      </c>
      <c r="C8632">
        <v>25.672705350000001</v>
      </c>
      <c r="D8632">
        <v>1.796009631</v>
      </c>
      <c r="E8632">
        <v>1.555121838</v>
      </c>
      <c r="F8632">
        <v>1.070103233</v>
      </c>
      <c r="G8632">
        <v>1.633282626</v>
      </c>
      <c r="H8632">
        <v>2.4531400030000001</v>
      </c>
      <c r="I8632">
        <v>9.4941027439999992</v>
      </c>
      <c r="J8632">
        <v>1.806346778</v>
      </c>
      <c r="K8632">
        <v>17.664659749999998</v>
      </c>
      <c r="L8632">
        <v>10.322769879999999</v>
      </c>
      <c r="M8632">
        <v>10.374726669999999</v>
      </c>
      <c r="N8632">
        <v>1.5445065689999999</v>
      </c>
      <c r="O8632">
        <v>10.066819349999999</v>
      </c>
      <c r="P8632">
        <v>1.8982158330000001</v>
      </c>
      <c r="Q8632">
        <v>7.0930744859999999</v>
      </c>
    </row>
    <row r="8633" spans="1:17">
      <c r="A8633" t="s">
        <v>19849</v>
      </c>
      <c r="B8633" s="14" t="s">
        <v>2837</v>
      </c>
      <c r="C8633">
        <v>17.981908180000001</v>
      </c>
      <c r="D8633">
        <v>2.633223648</v>
      </c>
      <c r="E8633">
        <v>3.4694421489999998</v>
      </c>
      <c r="F8633">
        <v>2.9870095600000002</v>
      </c>
      <c r="G8633">
        <v>4.4735053039999997</v>
      </c>
      <c r="H8633">
        <v>10.417593610000001</v>
      </c>
      <c r="I8633">
        <v>1.7778555140000001</v>
      </c>
      <c r="J8633">
        <v>1.390926093</v>
      </c>
      <c r="K8633">
        <v>6.4983378429999998</v>
      </c>
      <c r="L8633">
        <v>15.406110399999999</v>
      </c>
      <c r="M8633">
        <v>2.9251787199999999</v>
      </c>
      <c r="N8633">
        <v>2.066382387</v>
      </c>
      <c r="O8633">
        <v>3.0378160969999999</v>
      </c>
      <c r="P8633">
        <v>1.783328654</v>
      </c>
      <c r="Q8633">
        <v>7.5425144199999998</v>
      </c>
    </row>
    <row r="8634" spans="1:17">
      <c r="A8634" t="e">
        <v>#N/A</v>
      </c>
      <c r="B8634" s="14" t="s">
        <v>19850</v>
      </c>
      <c r="C8634">
        <v>3.5537411140000001</v>
      </c>
      <c r="D8634">
        <v>0.524848431</v>
      </c>
      <c r="E8634">
        <v>0.25204996200000002</v>
      </c>
      <c r="F8634">
        <v>0.241866736</v>
      </c>
      <c r="G8634">
        <v>0.35797100199999998</v>
      </c>
      <c r="H8634">
        <v>1.4217007559999999</v>
      </c>
      <c r="I8634">
        <v>1.2956225640000001</v>
      </c>
      <c r="J8634">
        <v>0.20648334099999999</v>
      </c>
      <c r="K8634">
        <v>0.73890378999999995</v>
      </c>
      <c r="L8634">
        <v>0.84204695399999996</v>
      </c>
      <c r="M8634">
        <v>1.42116069</v>
      </c>
      <c r="N8634">
        <v>0.200785094</v>
      </c>
      <c r="O8634">
        <v>2.6237939909999999</v>
      </c>
      <c r="P8634">
        <v>0.73311398000000005</v>
      </c>
      <c r="Q8634">
        <v>1.0178983939999999</v>
      </c>
    </row>
    <row r="8635" spans="1:17">
      <c r="A8635" t="s">
        <v>19851</v>
      </c>
      <c r="B8635" s="14" t="s">
        <v>19852</v>
      </c>
      <c r="C8635">
        <v>15.29534563</v>
      </c>
      <c r="D8635">
        <v>2.6354464809999998</v>
      </c>
      <c r="E8635">
        <v>3.1942103240000002</v>
      </c>
      <c r="F8635">
        <v>4.0097678239999999</v>
      </c>
      <c r="G8635">
        <v>3.032511746</v>
      </c>
      <c r="H8635">
        <v>5.4391267609999998</v>
      </c>
      <c r="I8635">
        <v>8.2612970539999999</v>
      </c>
      <c r="J8635">
        <v>4.1293449630000003</v>
      </c>
      <c r="K8635">
        <v>2.9553848010000001</v>
      </c>
      <c r="L8635">
        <v>9.4855094199999996</v>
      </c>
      <c r="M8635">
        <v>3.8059424079999999</v>
      </c>
      <c r="N8635">
        <v>4.0153888950000001</v>
      </c>
      <c r="O8635">
        <v>5.3327308179999999</v>
      </c>
      <c r="P8635">
        <v>4.2496048780000004</v>
      </c>
      <c r="Q8635">
        <v>5.062543496</v>
      </c>
    </row>
    <row r="8636" spans="1:17">
      <c r="A8636" t="s">
        <v>19853</v>
      </c>
      <c r="B8636" s="14" t="s">
        <v>19854</v>
      </c>
      <c r="C8636">
        <v>3.5989048540000002</v>
      </c>
      <c r="D8636">
        <v>0.797277927</v>
      </c>
      <c r="E8636">
        <v>0.57431972499999995</v>
      </c>
      <c r="F8636">
        <v>0.73482170499999999</v>
      </c>
      <c r="G8636">
        <v>0.62146350800000005</v>
      </c>
      <c r="H8636">
        <v>1.0366335710000001</v>
      </c>
      <c r="I8636">
        <v>0</v>
      </c>
      <c r="J8636">
        <v>1.482762232</v>
      </c>
      <c r="K8636">
        <v>2.0408028040000001</v>
      </c>
      <c r="L8636">
        <v>5.6849889969999996</v>
      </c>
      <c r="M8636">
        <v>1.727066303</v>
      </c>
      <c r="N8636">
        <v>0.55455498800000003</v>
      </c>
      <c r="O8636">
        <v>0.99642721199999995</v>
      </c>
      <c r="P8636">
        <v>0.53994979600000004</v>
      </c>
      <c r="Q8636">
        <v>3.0925039449999998</v>
      </c>
    </row>
    <row r="8637" spans="1:17">
      <c r="A8637" t="e">
        <v>#N/A</v>
      </c>
      <c r="B8637" s="14" t="s">
        <v>19855</v>
      </c>
      <c r="C8637">
        <v>0</v>
      </c>
      <c r="D8637">
        <v>0</v>
      </c>
      <c r="E8637">
        <v>0.27807252500000001</v>
      </c>
      <c r="F8637">
        <v>0</v>
      </c>
      <c r="G8637">
        <v>0.90269541099999995</v>
      </c>
      <c r="H8637">
        <v>0</v>
      </c>
      <c r="I8637">
        <v>0</v>
      </c>
      <c r="J8637">
        <v>0.66269509699999996</v>
      </c>
      <c r="K8637">
        <v>2.3714645239999999</v>
      </c>
      <c r="L8637">
        <v>1.651525285</v>
      </c>
      <c r="M8637">
        <v>0</v>
      </c>
      <c r="N8637">
        <v>0.32220346799999999</v>
      </c>
      <c r="O8637">
        <v>0</v>
      </c>
      <c r="P8637">
        <v>1.568588332</v>
      </c>
      <c r="Q8637">
        <v>0</v>
      </c>
    </row>
    <row r="8638" spans="1:17">
      <c r="A8638" t="s">
        <v>19856</v>
      </c>
      <c r="B8638" s="14" t="s">
        <v>19857</v>
      </c>
      <c r="C8638">
        <v>0</v>
      </c>
      <c r="D8638">
        <v>0.34523638499999998</v>
      </c>
      <c r="E8638">
        <v>0.82897092400000005</v>
      </c>
      <c r="F8638">
        <v>0</v>
      </c>
      <c r="G8638">
        <v>0.26910542500000001</v>
      </c>
      <c r="H8638">
        <v>0</v>
      </c>
      <c r="I8638">
        <v>0</v>
      </c>
      <c r="J8638">
        <v>0.59267448300000003</v>
      </c>
      <c r="K8638">
        <v>1.413929792</v>
      </c>
      <c r="L8638">
        <v>0.98468299999999997</v>
      </c>
      <c r="M8638">
        <v>0</v>
      </c>
      <c r="N8638">
        <v>0.38421243700000002</v>
      </c>
      <c r="O8638">
        <v>0</v>
      </c>
      <c r="P8638">
        <v>0</v>
      </c>
      <c r="Q8638">
        <v>1.0712900460000001</v>
      </c>
    </row>
    <row r="8639" spans="1:17">
      <c r="A8639" t="s">
        <v>19856</v>
      </c>
      <c r="B8639" s="14" t="s">
        <v>19858</v>
      </c>
      <c r="C8639">
        <v>0</v>
      </c>
      <c r="D8639">
        <v>0</v>
      </c>
      <c r="E8639">
        <v>0</v>
      </c>
      <c r="F8639">
        <v>0</v>
      </c>
      <c r="G8639">
        <v>0</v>
      </c>
      <c r="H8639">
        <v>1.166212767</v>
      </c>
      <c r="I8639">
        <v>0</v>
      </c>
      <c r="J8639">
        <v>0.76989577399999998</v>
      </c>
      <c r="K8639">
        <v>0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</row>
    <row r="8640" spans="1:17">
      <c r="A8640" t="s">
        <v>19859</v>
      </c>
      <c r="B8640" s="14" t="s">
        <v>2953</v>
      </c>
      <c r="C8640">
        <v>3.6162375830000002</v>
      </c>
      <c r="D8640">
        <v>1.281788331</v>
      </c>
      <c r="E8640">
        <v>0.76944761800000006</v>
      </c>
      <c r="F8640">
        <v>0.39379236699999998</v>
      </c>
      <c r="G8640">
        <v>1.623587018</v>
      </c>
      <c r="H8640">
        <v>4.1665044580000004</v>
      </c>
      <c r="I8640">
        <v>3.1641780480000001</v>
      </c>
      <c r="J8640">
        <v>1.100236343</v>
      </c>
      <c r="K8640">
        <v>3.6091115089999999</v>
      </c>
      <c r="L8640">
        <v>6.3978527669999998</v>
      </c>
      <c r="M8640">
        <v>0</v>
      </c>
      <c r="N8640">
        <v>0.44578063000000001</v>
      </c>
      <c r="O8640">
        <v>3.2039235740000001</v>
      </c>
      <c r="P8640">
        <v>0.97659045899999997</v>
      </c>
      <c r="Q8640">
        <v>1.9887345860000001</v>
      </c>
    </row>
    <row r="8641" spans="1:17">
      <c r="A8641" t="s">
        <v>19859</v>
      </c>
      <c r="B8641" s="14" t="s">
        <v>19860</v>
      </c>
      <c r="C8641">
        <v>23.464450679999999</v>
      </c>
      <c r="D8641">
        <v>9.3566906719999992</v>
      </c>
      <c r="E8641">
        <v>2.9955994760000002</v>
      </c>
      <c r="F8641">
        <v>2.555175475</v>
      </c>
      <c r="G8641">
        <v>5.6726200279999999</v>
      </c>
      <c r="H8641">
        <v>9.0116441110000007</v>
      </c>
      <c r="I8641">
        <v>13.687467160000001</v>
      </c>
      <c r="J8641">
        <v>17.84758386</v>
      </c>
      <c r="K8641">
        <v>10.6446419</v>
      </c>
      <c r="L8641">
        <v>23.721908630000001</v>
      </c>
      <c r="M8641">
        <v>117.1068708</v>
      </c>
      <c r="N8641">
        <v>7.5205218499999997</v>
      </c>
      <c r="O8641">
        <v>98.748201280000004</v>
      </c>
      <c r="P8641">
        <v>7.7449048899999999</v>
      </c>
      <c r="Q8641">
        <v>29.034395</v>
      </c>
    </row>
    <row r="8642" spans="1:17">
      <c r="A8642" t="s">
        <v>19861</v>
      </c>
      <c r="B8642" s="14" t="s">
        <v>19862</v>
      </c>
      <c r="C8642">
        <v>6.243672406</v>
      </c>
      <c r="D8642">
        <v>18.376567420000001</v>
      </c>
      <c r="E8642">
        <v>3.2263619989999999</v>
      </c>
      <c r="F8642">
        <v>11.77698588</v>
      </c>
      <c r="G8642">
        <v>15.71040956</v>
      </c>
      <c r="H8642">
        <v>27.062181370000001</v>
      </c>
      <c r="I8642">
        <v>0</v>
      </c>
      <c r="J8642">
        <v>1.0176592090000001</v>
      </c>
      <c r="K8642">
        <v>3.2370746850000001</v>
      </c>
      <c r="L8642">
        <v>9.5809868569999992</v>
      </c>
      <c r="M8642">
        <v>0</v>
      </c>
      <c r="N8642">
        <v>4.2881593269999998</v>
      </c>
      <c r="O8642">
        <v>0</v>
      </c>
      <c r="P8642">
        <v>15.38944384</v>
      </c>
      <c r="Q8642">
        <v>11.03683266</v>
      </c>
    </row>
    <row r="8643" spans="1:17">
      <c r="A8643" t="s">
        <v>19861</v>
      </c>
      <c r="B8643" s="14" t="s">
        <v>2761</v>
      </c>
      <c r="C8643">
        <v>0.97056247200000001</v>
      </c>
      <c r="D8643">
        <v>1.0750604239999999</v>
      </c>
      <c r="E8643">
        <v>1.4111663290000001</v>
      </c>
      <c r="F8643">
        <v>0.77065613600000005</v>
      </c>
      <c r="G8643">
        <v>1.2290518020000001</v>
      </c>
      <c r="H8643">
        <v>1.3046234480000001</v>
      </c>
      <c r="I8643">
        <v>4.7179675300000001</v>
      </c>
      <c r="J8643">
        <v>4.2448307559999998</v>
      </c>
      <c r="K8643">
        <v>1.0273559590000001</v>
      </c>
      <c r="L8643">
        <v>1.941981553</v>
      </c>
      <c r="M8643">
        <v>1.24202653</v>
      </c>
      <c r="N8643">
        <v>2.0139925339999998</v>
      </c>
      <c r="O8643">
        <v>2.5080459309999998</v>
      </c>
      <c r="P8643">
        <v>0.75234485399999995</v>
      </c>
      <c r="Q8643">
        <v>1.223192512</v>
      </c>
    </row>
    <row r="8644" spans="1:17">
      <c r="A8644" t="s">
        <v>19863</v>
      </c>
      <c r="B8644" s="14" t="s">
        <v>19864</v>
      </c>
      <c r="C8644">
        <v>7.9257700079999998</v>
      </c>
      <c r="D8644">
        <v>0.554470558</v>
      </c>
      <c r="E8644">
        <v>0.35503401200000001</v>
      </c>
      <c r="F8644">
        <v>0.28390838600000001</v>
      </c>
      <c r="G8644">
        <v>0.43219962099999998</v>
      </c>
      <c r="H8644">
        <v>1.1214490450000001</v>
      </c>
      <c r="I8644">
        <v>3.6499912440000002</v>
      </c>
      <c r="J8644">
        <v>0.26440865000000002</v>
      </c>
      <c r="K8644">
        <v>0.75695231299999999</v>
      </c>
      <c r="L8644">
        <v>3.9536514390000002</v>
      </c>
      <c r="M8644">
        <v>2.402192221</v>
      </c>
      <c r="N8644">
        <v>5.1422372000000001E-2</v>
      </c>
      <c r="O8644">
        <v>2.7718793339999999</v>
      </c>
      <c r="P8644">
        <v>0.50068071999999997</v>
      </c>
      <c r="Q8644">
        <v>2.0073161970000002</v>
      </c>
    </row>
    <row r="8645" spans="1:17">
      <c r="A8645" t="s">
        <v>19865</v>
      </c>
      <c r="B8645" s="14" t="s">
        <v>19866</v>
      </c>
      <c r="C8645">
        <v>7.1432089090000002</v>
      </c>
      <c r="D8645">
        <v>7.6172648379999996</v>
      </c>
      <c r="E8645">
        <v>8.6557104779999996</v>
      </c>
      <c r="F8645">
        <v>8.7015298510000001</v>
      </c>
      <c r="G8645">
        <v>6.8156017660000003</v>
      </c>
      <c r="H8645">
        <v>5.5332710130000002</v>
      </c>
      <c r="I8645">
        <v>12.006127749999999</v>
      </c>
      <c r="J8645">
        <v>15.164080240000001</v>
      </c>
      <c r="K8645">
        <v>25.42980296</v>
      </c>
      <c r="L8645">
        <v>140.98922709999999</v>
      </c>
      <c r="M8645">
        <v>2.3240206190000001</v>
      </c>
      <c r="N8645">
        <v>6.5370181130000002</v>
      </c>
      <c r="O8645">
        <v>7.1064452579999999</v>
      </c>
      <c r="P8645">
        <v>16.16643882</v>
      </c>
      <c r="Q8645">
        <v>7.2408654380000002</v>
      </c>
    </row>
    <row r="8646" spans="1:17">
      <c r="A8646" t="s">
        <v>19867</v>
      </c>
      <c r="B8646" s="14" t="s">
        <v>7196</v>
      </c>
      <c r="C8646">
        <v>2.1565239269999998</v>
      </c>
      <c r="D8646">
        <v>0.95548451300000004</v>
      </c>
      <c r="E8646">
        <v>0.45885596899999997</v>
      </c>
      <c r="F8646">
        <v>0.53816576599999999</v>
      </c>
      <c r="G8646">
        <v>0.31032609900000002</v>
      </c>
      <c r="H8646">
        <v>0</v>
      </c>
      <c r="I8646">
        <v>1.048300357</v>
      </c>
      <c r="J8646">
        <v>0.410075034</v>
      </c>
      <c r="K8646">
        <v>1.4674597709999999</v>
      </c>
      <c r="L8646">
        <v>1.5897188550000001</v>
      </c>
      <c r="M8646">
        <v>1.379849318</v>
      </c>
      <c r="N8646">
        <v>1.329194462</v>
      </c>
      <c r="O8646">
        <v>0.79610111400000005</v>
      </c>
      <c r="P8646">
        <v>1.078489802</v>
      </c>
      <c r="Q8646">
        <v>0</v>
      </c>
    </row>
    <row r="8647" spans="1:17">
      <c r="A8647" t="s">
        <v>19868</v>
      </c>
      <c r="B8647" s="14" t="s">
        <v>19869</v>
      </c>
      <c r="C8647">
        <v>0</v>
      </c>
      <c r="D8647">
        <v>1.0053587049999999</v>
      </c>
      <c r="E8647">
        <v>0</v>
      </c>
      <c r="F8647">
        <v>0</v>
      </c>
      <c r="G8647">
        <v>0</v>
      </c>
      <c r="H8647">
        <v>1.7429113890000001</v>
      </c>
      <c r="I8647">
        <v>0</v>
      </c>
      <c r="J8647">
        <v>0.57530673300000001</v>
      </c>
      <c r="K8647">
        <v>2.0587439270000001</v>
      </c>
      <c r="L8647">
        <v>2.867483461</v>
      </c>
      <c r="M8647">
        <v>0</v>
      </c>
      <c r="N8647">
        <v>0</v>
      </c>
      <c r="O8647">
        <v>5.0259350559999998</v>
      </c>
      <c r="P8647">
        <v>0</v>
      </c>
      <c r="Q8647">
        <v>3.1196907930000002</v>
      </c>
    </row>
    <row r="8648" spans="1:17">
      <c r="A8648" t="s">
        <v>19870</v>
      </c>
      <c r="B8648" s="14" t="s">
        <v>7214</v>
      </c>
      <c r="C8648">
        <v>18.37132459</v>
      </c>
      <c r="D8648">
        <v>26.080841379999999</v>
      </c>
      <c r="E8648">
        <v>28.2070504</v>
      </c>
      <c r="F8648">
        <v>22.32869582</v>
      </c>
      <c r="G8648">
        <v>18.884131379999999</v>
      </c>
      <c r="H8648">
        <v>32.021580989999997</v>
      </c>
      <c r="I8648">
        <v>34.400615019999996</v>
      </c>
      <c r="J8648">
        <v>44.787303540000003</v>
      </c>
      <c r="K8648">
        <v>33.928360050000002</v>
      </c>
      <c r="L8648">
        <v>28.092884170000001</v>
      </c>
      <c r="M8648">
        <v>6.4686566000000001</v>
      </c>
      <c r="N8648">
        <v>22.057070660000001</v>
      </c>
      <c r="O8648">
        <v>10.112726390000001</v>
      </c>
      <c r="P8648">
        <v>23.09404649</v>
      </c>
      <c r="Q8648">
        <v>20.62494182</v>
      </c>
    </row>
    <row r="8649" spans="1:17">
      <c r="A8649" t="s">
        <v>19871</v>
      </c>
      <c r="B8649" s="14" t="s">
        <v>8317</v>
      </c>
      <c r="C8649">
        <v>11.12315338</v>
      </c>
      <c r="D8649">
        <v>0.74890860999999997</v>
      </c>
      <c r="E8649">
        <v>0.39445619399999998</v>
      </c>
      <c r="F8649">
        <v>0.40078538000000002</v>
      </c>
      <c r="G8649">
        <v>0.207140827</v>
      </c>
      <c r="H8649">
        <v>0.376932777</v>
      </c>
      <c r="I8649">
        <v>1.908366164</v>
      </c>
      <c r="J8649">
        <v>0.70504318600000004</v>
      </c>
      <c r="K8649">
        <v>1.978829653</v>
      </c>
      <c r="L8649">
        <v>2.3427498889999998</v>
      </c>
      <c r="M8649">
        <v>4.8145336570000001</v>
      </c>
      <c r="N8649">
        <v>0.56460053099999996</v>
      </c>
      <c r="O8649">
        <v>5.4346987210000002</v>
      </c>
      <c r="P8649">
        <v>0.86713484900000004</v>
      </c>
      <c r="Q8649">
        <v>1.2744023390000001</v>
      </c>
    </row>
    <row r="8650" spans="1:17">
      <c r="A8650" t="s">
        <v>19872</v>
      </c>
      <c r="B8650" s="14" t="s">
        <v>19873</v>
      </c>
      <c r="C8650">
        <v>19.61355666</v>
      </c>
      <c r="D8650">
        <v>3.1380985429999999</v>
      </c>
      <c r="E8650">
        <v>1.970719796</v>
      </c>
      <c r="F8650">
        <v>2.0765014420000001</v>
      </c>
      <c r="G8650">
        <v>1.50528628</v>
      </c>
      <c r="H8650">
        <v>2.0924134080000001</v>
      </c>
      <c r="I8650">
        <v>12.71237056</v>
      </c>
      <c r="J8650">
        <v>5.9397763699999997</v>
      </c>
      <c r="K8650">
        <v>8.8976848369999999</v>
      </c>
      <c r="L8650">
        <v>12.39297601</v>
      </c>
      <c r="M8650">
        <v>10.458092779999999</v>
      </c>
      <c r="N8650">
        <v>4.4326355700000004</v>
      </c>
      <c r="O8650">
        <v>16.894567970000001</v>
      </c>
      <c r="P8650">
        <v>4.0870210499999997</v>
      </c>
      <c r="Q8650">
        <v>0.74905504499999997</v>
      </c>
    </row>
    <row r="8651" spans="1:17">
      <c r="A8651" t="s">
        <v>19874</v>
      </c>
      <c r="B8651" s="14" t="s">
        <v>3327</v>
      </c>
      <c r="C8651">
        <v>295.47621090000001</v>
      </c>
      <c r="D8651">
        <v>61.984230910000001</v>
      </c>
      <c r="E8651">
        <v>30.590171640000001</v>
      </c>
      <c r="F8651">
        <v>30.684784780000001</v>
      </c>
      <c r="G8651">
        <v>37.90697565</v>
      </c>
      <c r="H8651">
        <v>72.654825380000005</v>
      </c>
      <c r="I8651">
        <v>37.714776389999997</v>
      </c>
      <c r="J8651">
        <v>23.10446589</v>
      </c>
      <c r="K8651">
        <v>56.905793690000003</v>
      </c>
      <c r="L8651">
        <v>132.52920359999999</v>
      </c>
      <c r="M8651">
        <v>44.17048715</v>
      </c>
      <c r="N8651">
        <v>21.061112470000001</v>
      </c>
      <c r="O8651">
        <v>124.03749980000001</v>
      </c>
      <c r="P8651">
        <v>28.07718972</v>
      </c>
      <c r="Q8651">
        <v>60.334020019999997</v>
      </c>
    </row>
    <row r="8652" spans="1:17">
      <c r="A8652" t="s">
        <v>19875</v>
      </c>
      <c r="B8652" s="14" t="s">
        <v>4509</v>
      </c>
      <c r="C8652">
        <v>7.6119360260000004</v>
      </c>
      <c r="D8652">
        <v>7.647720863</v>
      </c>
      <c r="E8652">
        <v>5.6002882559999998</v>
      </c>
      <c r="F8652">
        <v>6.7567542559999998</v>
      </c>
      <c r="G8652">
        <v>4.4061472290000001</v>
      </c>
      <c r="H8652">
        <v>10.870120249999999</v>
      </c>
      <c r="I8652">
        <v>2.3452046540000002</v>
      </c>
      <c r="J8652">
        <v>5.6538971099999999</v>
      </c>
      <c r="K8652">
        <v>6.6631257899999996</v>
      </c>
      <c r="L8652">
        <v>5.2161102320000001</v>
      </c>
      <c r="M8652">
        <v>3.0869292559999999</v>
      </c>
      <c r="N8652">
        <v>3.1057670709999998</v>
      </c>
      <c r="O8652">
        <v>3.9181939180000001</v>
      </c>
      <c r="P8652">
        <v>7.3508235409999996</v>
      </c>
      <c r="Q8652">
        <v>5.6748892489999996</v>
      </c>
    </row>
    <row r="8653" spans="1:17">
      <c r="A8653" t="s">
        <v>19876</v>
      </c>
      <c r="B8653" s="14" t="s">
        <v>6177</v>
      </c>
      <c r="C8653">
        <v>8.2843396590000005</v>
      </c>
      <c r="D8653">
        <v>3.53287284</v>
      </c>
      <c r="E8653">
        <v>5.0898149579999998</v>
      </c>
      <c r="F8653">
        <v>3.664895617</v>
      </c>
      <c r="G8653">
        <v>3.8624860829999998</v>
      </c>
      <c r="H8653">
        <v>0.79541091500000005</v>
      </c>
      <c r="I8653">
        <v>4.8324858989999999</v>
      </c>
      <c r="J8653">
        <v>6.6425711649999997</v>
      </c>
      <c r="K8653">
        <v>4.97959978</v>
      </c>
      <c r="L8653">
        <v>6.6740174239999996</v>
      </c>
      <c r="M8653">
        <v>3.1804350370000001</v>
      </c>
      <c r="N8653">
        <v>5.182725188</v>
      </c>
      <c r="O8653">
        <v>6.1929400369999996</v>
      </c>
      <c r="P8653">
        <v>4.2569788160000002</v>
      </c>
      <c r="Q8653">
        <v>3.7016993060000001</v>
      </c>
    </row>
    <row r="8654" spans="1:17">
      <c r="A8654" t="s">
        <v>19877</v>
      </c>
      <c r="B8654" s="14" t="s">
        <v>4773</v>
      </c>
      <c r="C8654">
        <v>13.0650975</v>
      </c>
      <c r="D8654">
        <v>2.708820878</v>
      </c>
      <c r="E8654">
        <v>2.3968035830000001</v>
      </c>
      <c r="F8654">
        <v>1.7442142869999999</v>
      </c>
      <c r="G8654">
        <v>1.7065355149999999</v>
      </c>
      <c r="H8654">
        <v>2.0585511919999999</v>
      </c>
      <c r="I8654">
        <v>1.8320276470000001</v>
      </c>
      <c r="J8654">
        <v>2.7498285089999999</v>
      </c>
      <c r="K8654">
        <v>3.1534562730000002</v>
      </c>
      <c r="L8654">
        <v>5.7151951849999998</v>
      </c>
      <c r="M8654">
        <v>2.8937379430000001</v>
      </c>
      <c r="N8654">
        <v>1.435050205</v>
      </c>
      <c r="O8654">
        <v>38.677582149999999</v>
      </c>
      <c r="P8654">
        <v>1.4826992939999999</v>
      </c>
      <c r="Q8654">
        <v>2.5332066389999999</v>
      </c>
    </row>
    <row r="8655" spans="1:17">
      <c r="A8655" t="s">
        <v>19878</v>
      </c>
      <c r="B8655" s="14" t="s">
        <v>6425</v>
      </c>
      <c r="C8655">
        <v>10.186588860000001</v>
      </c>
      <c r="D8655">
        <v>0.85087576600000003</v>
      </c>
      <c r="E8655">
        <v>0.26649085500000003</v>
      </c>
      <c r="F8655">
        <v>0.25004143400000001</v>
      </c>
      <c r="G8655">
        <v>0.46138576599999997</v>
      </c>
      <c r="H8655">
        <v>0.128269257</v>
      </c>
      <c r="I8655">
        <v>10.95882935</v>
      </c>
      <c r="J8655">
        <v>10.26735246</v>
      </c>
      <c r="K8655">
        <v>2.0454241120000001</v>
      </c>
      <c r="L8655">
        <v>3.4820270259999999</v>
      </c>
      <c r="M8655">
        <v>5.1288212409999998</v>
      </c>
      <c r="N8655">
        <v>1.3998196759999999</v>
      </c>
      <c r="O8655">
        <v>5.3633006930000002</v>
      </c>
      <c r="P8655">
        <v>1.252714095</v>
      </c>
      <c r="Q8655">
        <v>1.607151666</v>
      </c>
    </row>
    <row r="8656" spans="1:17">
      <c r="A8656" t="s">
        <v>19879</v>
      </c>
      <c r="B8656" s="14" t="s">
        <v>19880</v>
      </c>
      <c r="C8656">
        <v>4.8918405910000002</v>
      </c>
      <c r="D8656">
        <v>8.4985403220000002</v>
      </c>
      <c r="E8656">
        <v>11.202994220000001</v>
      </c>
      <c r="F8656">
        <v>10.689044539999999</v>
      </c>
      <c r="G8656">
        <v>6.5355372899999997</v>
      </c>
      <c r="H8656">
        <v>14.13996627</v>
      </c>
      <c r="I8656">
        <v>23.654400859999999</v>
      </c>
      <c r="J8656">
        <v>26.176456330000001</v>
      </c>
      <c r="K8656">
        <v>5.7231540980000002</v>
      </c>
      <c r="L8656">
        <v>3.7416726210000002</v>
      </c>
      <c r="M8656">
        <v>0.98843320800000001</v>
      </c>
      <c r="N8656">
        <v>9.5532122939999997</v>
      </c>
      <c r="O8656">
        <v>3.7067837730000002</v>
      </c>
      <c r="P8656">
        <v>13.944691600000001</v>
      </c>
      <c r="Q8656">
        <v>8.1415371949999997</v>
      </c>
    </row>
    <row r="8657" spans="1:17">
      <c r="A8657" t="s">
        <v>19881</v>
      </c>
      <c r="B8657" s="14" t="s">
        <v>1557</v>
      </c>
      <c r="C8657">
        <v>3.9587953389999999</v>
      </c>
      <c r="D8657">
        <v>3.3087033969999999</v>
      </c>
      <c r="E8657">
        <v>2.4887188099999999</v>
      </c>
      <c r="F8657">
        <v>2.7923224800000002</v>
      </c>
      <c r="G8657">
        <v>2.2372686270000002</v>
      </c>
      <c r="H8657">
        <v>7.5328706160000003</v>
      </c>
      <c r="I8657">
        <v>5.2483534220000001</v>
      </c>
      <c r="J8657">
        <v>4.1745459770000002</v>
      </c>
      <c r="K8657">
        <v>4.244869832</v>
      </c>
      <c r="L8657">
        <v>3.8657925180000001</v>
      </c>
      <c r="M8657">
        <v>1.3816530419999999</v>
      </c>
      <c r="N8657">
        <v>1.7523937620000001</v>
      </c>
      <c r="O8657">
        <v>2.1921398650000001</v>
      </c>
      <c r="P8657">
        <v>2.6727514920000002</v>
      </c>
      <c r="Q8657">
        <v>1.731802209</v>
      </c>
    </row>
    <row r="8658" spans="1:17">
      <c r="A8658" t="s">
        <v>19882</v>
      </c>
      <c r="B8658" s="14" t="s">
        <v>2349</v>
      </c>
      <c r="C8658">
        <v>11.26370049</v>
      </c>
      <c r="D8658">
        <v>3.0539330979999999</v>
      </c>
      <c r="E8658">
        <v>2.8437769099999999</v>
      </c>
      <c r="F8658">
        <v>3.272372093</v>
      </c>
      <c r="G8658">
        <v>2.1046969139999998</v>
      </c>
      <c r="H8658">
        <v>10.1367698</v>
      </c>
      <c r="I8658">
        <v>5.2710539130000003</v>
      </c>
      <c r="J8658">
        <v>5.2214384699999998</v>
      </c>
      <c r="K8658">
        <v>3.9276626970000001</v>
      </c>
      <c r="L8658">
        <v>3.3991906529999998</v>
      </c>
      <c r="M8658">
        <v>3.8724531639999999</v>
      </c>
      <c r="N8658">
        <v>2.6215675599999999</v>
      </c>
      <c r="O8658">
        <v>5.5855089370000002</v>
      </c>
      <c r="P8658">
        <v>6.4822000629999996</v>
      </c>
      <c r="Q8658">
        <v>6.0095163170000001</v>
      </c>
    </row>
    <row r="8659" spans="1:17">
      <c r="A8659" t="s">
        <v>19883</v>
      </c>
      <c r="B8659" s="14" t="s">
        <v>19884</v>
      </c>
      <c r="C8659">
        <v>4.5596535080000002</v>
      </c>
      <c r="D8659">
        <v>13.13150699</v>
      </c>
      <c r="E8659">
        <v>13.859766240000001</v>
      </c>
      <c r="F8659">
        <v>16.403098079999999</v>
      </c>
      <c r="G8659">
        <v>12.03546422</v>
      </c>
      <c r="H8659">
        <v>1.5009930890000001</v>
      </c>
      <c r="I8659">
        <v>23.747971419999999</v>
      </c>
      <c r="J8659">
        <v>40.379454719999998</v>
      </c>
      <c r="K8659">
        <v>23.63983563</v>
      </c>
      <c r="L8659">
        <v>24.283152529999999</v>
      </c>
      <c r="M8659">
        <v>2.5007048360000002</v>
      </c>
      <c r="N8659">
        <v>17.90617821</v>
      </c>
      <c r="O8659">
        <v>5.7711052379999996</v>
      </c>
      <c r="P8659">
        <v>26.581881769999999</v>
      </c>
      <c r="Q8659">
        <v>9.4033582110000005</v>
      </c>
    </row>
    <row r="8660" spans="1:17">
      <c r="A8660" t="s">
        <v>19885</v>
      </c>
      <c r="B8660" s="14" t="s">
        <v>5262</v>
      </c>
      <c r="C8660">
        <v>1.400862727</v>
      </c>
      <c r="D8660">
        <v>4.0964615880000004</v>
      </c>
      <c r="E8660">
        <v>3.5172212759999999</v>
      </c>
      <c r="F8660">
        <v>3.0509557919999999</v>
      </c>
      <c r="G8660">
        <v>2.2738860669999998</v>
      </c>
      <c r="H8660">
        <v>0.86081376600000004</v>
      </c>
      <c r="I8660">
        <v>6.9458788589999996</v>
      </c>
      <c r="J8660">
        <v>3.4096876630000001</v>
      </c>
      <c r="K8660">
        <v>3.4317054480000002</v>
      </c>
      <c r="L8660">
        <v>2.8324667030000001</v>
      </c>
      <c r="M8660">
        <v>2.6890211430000002</v>
      </c>
      <c r="N8660">
        <v>4.9388501700000003</v>
      </c>
      <c r="O8660">
        <v>0.93085499999999999</v>
      </c>
      <c r="P8660">
        <v>6.431318579</v>
      </c>
      <c r="Q8660">
        <v>4.2371919729999998</v>
      </c>
    </row>
    <row r="8661" spans="1:17">
      <c r="A8661" t="s">
        <v>19886</v>
      </c>
      <c r="B8661" s="14" t="s">
        <v>5263</v>
      </c>
      <c r="C8661">
        <v>112.8494733</v>
      </c>
      <c r="D8661">
        <v>12.966385170000001</v>
      </c>
      <c r="E8661">
        <v>8.1308037790000007</v>
      </c>
      <c r="F8661">
        <v>13.2259478</v>
      </c>
      <c r="G8661">
        <v>7.7075415500000002</v>
      </c>
      <c r="H8661">
        <v>9.9052279910000003</v>
      </c>
      <c r="I8661">
        <v>17.040425599999999</v>
      </c>
      <c r="J8661">
        <v>9.5150718140000006</v>
      </c>
      <c r="K8661">
        <v>24.212151049999999</v>
      </c>
      <c r="L8661">
        <v>29.133865870000001</v>
      </c>
      <c r="M8661">
        <v>43.849346160000003</v>
      </c>
      <c r="N8661">
        <v>11.808925459999999</v>
      </c>
      <c r="O8661">
        <v>63.77159554</v>
      </c>
      <c r="P8661">
        <v>11.43474105</v>
      </c>
      <c r="Q8661">
        <v>21.565071360000001</v>
      </c>
    </row>
    <row r="8662" spans="1:17">
      <c r="A8662" t="s">
        <v>19887</v>
      </c>
      <c r="B8662" s="14" t="s">
        <v>5572</v>
      </c>
      <c r="C8662">
        <v>28.63596892</v>
      </c>
      <c r="D8662">
        <v>2.3611549429999998</v>
      </c>
      <c r="E8662">
        <v>1.325167762</v>
      </c>
      <c r="F8662">
        <v>1.8877788959999999</v>
      </c>
      <c r="G8662">
        <v>1.330465252</v>
      </c>
      <c r="H8662">
        <v>2.465872767</v>
      </c>
      <c r="I8662">
        <v>4.4943922030000003</v>
      </c>
      <c r="J8662">
        <v>1.123243462</v>
      </c>
      <c r="K8662">
        <v>4.6020864719999999</v>
      </c>
      <c r="L8662">
        <v>11.76506352</v>
      </c>
      <c r="M8662">
        <v>2.2184424429999998</v>
      </c>
      <c r="N8662">
        <v>1.377179374</v>
      </c>
      <c r="O8662">
        <v>5.8307722929999999</v>
      </c>
      <c r="P8662">
        <v>2.1192525820000001</v>
      </c>
      <c r="Q8662">
        <v>3.4427184780000002</v>
      </c>
    </row>
    <row r="8663" spans="1:17">
      <c r="A8663" t="s">
        <v>19888</v>
      </c>
      <c r="B8663" s="14" t="s">
        <v>6698</v>
      </c>
      <c r="C8663">
        <v>3.4069774000000002</v>
      </c>
      <c r="D8663">
        <v>1.23996215</v>
      </c>
      <c r="E8663">
        <v>1.1132732679999999</v>
      </c>
      <c r="F8663">
        <v>0.59625780100000003</v>
      </c>
      <c r="G8663">
        <v>1.092596567</v>
      </c>
      <c r="H8663">
        <v>0.37384781700000003</v>
      </c>
      <c r="I8663">
        <v>1.0646703980000001</v>
      </c>
      <c r="J8663">
        <v>1.357411996</v>
      </c>
      <c r="K8663">
        <v>5.0783158989999997</v>
      </c>
      <c r="L8663">
        <v>3.8441513700000001</v>
      </c>
      <c r="M8663">
        <v>2.3356612640000001</v>
      </c>
      <c r="N8663">
        <v>0.65997598899999999</v>
      </c>
      <c r="O8663">
        <v>4.5816862299999999</v>
      </c>
      <c r="P8663">
        <v>1.0223091900000001</v>
      </c>
      <c r="Q8663">
        <v>1.5056138830000001</v>
      </c>
    </row>
    <row r="8664" spans="1:17">
      <c r="A8664" t="s">
        <v>19889</v>
      </c>
      <c r="B8664" s="14" t="s">
        <v>19890</v>
      </c>
      <c r="C8664">
        <v>4.3211066130000004</v>
      </c>
      <c r="D8664">
        <v>2.1880452529999999</v>
      </c>
      <c r="E8664">
        <v>3.0866465949999999</v>
      </c>
      <c r="F8664">
        <v>3.9492547710000001</v>
      </c>
      <c r="G8664">
        <v>5.0100269989999999</v>
      </c>
      <c r="H8664">
        <v>6.8752513520000003</v>
      </c>
      <c r="I8664">
        <v>4.5011102779999996</v>
      </c>
      <c r="J8664">
        <v>2.2694087700000001</v>
      </c>
      <c r="K8664">
        <v>3.640499352</v>
      </c>
      <c r="L8664">
        <v>8.1909729369999997</v>
      </c>
      <c r="M8664">
        <v>1.1849378669999999</v>
      </c>
      <c r="N8664">
        <v>1.2175341799999999</v>
      </c>
      <c r="O8664">
        <v>1.3672947390000001</v>
      </c>
      <c r="P8664">
        <v>2.8710559230000001</v>
      </c>
      <c r="Q8664">
        <v>4.2435255930000002</v>
      </c>
    </row>
    <row r="8665" spans="1:17">
      <c r="A8665" t="s">
        <v>19891</v>
      </c>
      <c r="B8665" s="14" t="s">
        <v>6817</v>
      </c>
      <c r="C8665">
        <v>35.839981469999998</v>
      </c>
      <c r="D8665">
        <v>14.3757702</v>
      </c>
      <c r="E8665">
        <v>8.1458247430000004</v>
      </c>
      <c r="F8665">
        <v>12.23325957</v>
      </c>
      <c r="G8665">
        <v>11.299420080000001</v>
      </c>
      <c r="H8665">
        <v>27.21623168</v>
      </c>
      <c r="I8665">
        <v>36.031964840000001</v>
      </c>
      <c r="J8665">
        <v>9.637617058</v>
      </c>
      <c r="K8665">
        <v>21.062534029999998</v>
      </c>
      <c r="L8665">
        <v>22.1310903</v>
      </c>
      <c r="M8665">
        <v>14.593199289999999</v>
      </c>
      <c r="N8665">
        <v>6.8613874560000001</v>
      </c>
      <c r="O8665">
        <v>27.363424200000001</v>
      </c>
      <c r="P8665">
        <v>10.4283795</v>
      </c>
      <c r="Q8665">
        <v>26.504039729999999</v>
      </c>
    </row>
    <row r="8666" spans="1:17">
      <c r="A8666" t="e">
        <v>#N/A</v>
      </c>
      <c r="B8666" s="14" t="s">
        <v>19892</v>
      </c>
      <c r="C8666">
        <v>0</v>
      </c>
      <c r="D8666">
        <v>0.67518555099999999</v>
      </c>
      <c r="E8666">
        <v>0.64849385999999998</v>
      </c>
      <c r="F8666">
        <v>0.207431219</v>
      </c>
      <c r="G8666">
        <v>0.52629474200000004</v>
      </c>
      <c r="H8666">
        <v>0</v>
      </c>
      <c r="I8666">
        <v>0</v>
      </c>
      <c r="J8666">
        <v>0.19318418000000001</v>
      </c>
      <c r="K8666">
        <v>0</v>
      </c>
      <c r="L8666">
        <v>0.96288189999999996</v>
      </c>
      <c r="M8666">
        <v>0</v>
      </c>
      <c r="N8666">
        <v>0.37570588900000002</v>
      </c>
      <c r="O8666">
        <v>0</v>
      </c>
      <c r="P8666">
        <v>0.22863187900000001</v>
      </c>
      <c r="Q8666">
        <v>0</v>
      </c>
    </row>
    <row r="8667" spans="1:17">
      <c r="A8667" t="s">
        <v>19893</v>
      </c>
      <c r="B8667" s="14" t="s">
        <v>5497</v>
      </c>
      <c r="C8667">
        <v>9.8588036819999996</v>
      </c>
      <c r="D8667">
        <v>6.3701607579999999</v>
      </c>
      <c r="E8667">
        <v>5.6230395120000001</v>
      </c>
      <c r="F8667">
        <v>5.3679017949999999</v>
      </c>
      <c r="G8667">
        <v>4.9654233669999996</v>
      </c>
      <c r="H8667">
        <v>7.8881765430000002</v>
      </c>
      <c r="I8667">
        <v>9.5848576429999994</v>
      </c>
      <c r="J8667">
        <v>11.942574240000001</v>
      </c>
      <c r="K8667">
        <v>5.7147891780000002</v>
      </c>
      <c r="L8667">
        <v>8.6518897540000008</v>
      </c>
      <c r="M8667">
        <v>3.679750684</v>
      </c>
      <c r="N8667">
        <v>5.0975665340000003</v>
      </c>
      <c r="O8667">
        <v>4.5493377659999998</v>
      </c>
      <c r="P8667">
        <v>5.1769656030000002</v>
      </c>
      <c r="Q8667">
        <v>6.0242304969999996</v>
      </c>
    </row>
    <row r="8668" spans="1:17">
      <c r="A8668" t="s">
        <v>19894</v>
      </c>
      <c r="B8668" s="14" t="s">
        <v>9002</v>
      </c>
      <c r="C8668">
        <v>10.178357269999999</v>
      </c>
      <c r="D8668">
        <v>3.2159292380000002</v>
      </c>
      <c r="E8668">
        <v>2.9822857009999999</v>
      </c>
      <c r="F8668">
        <v>3.4409696400000001</v>
      </c>
      <c r="G8668">
        <v>2.1177781439999999</v>
      </c>
      <c r="H8668">
        <v>3.2041401280000001</v>
      </c>
      <c r="I8668">
        <v>7.5433152369999998</v>
      </c>
      <c r="J8668">
        <v>4.8122374260000003</v>
      </c>
      <c r="K8668">
        <v>3.9361520259999998</v>
      </c>
      <c r="L8668">
        <v>7.2220032950000004</v>
      </c>
      <c r="M8668">
        <v>3.2029229620000002</v>
      </c>
      <c r="N8668">
        <v>2.293437774</v>
      </c>
      <c r="O8668">
        <v>9.4243897360000002</v>
      </c>
      <c r="P8668">
        <v>4.6813647339999997</v>
      </c>
      <c r="Q8668">
        <v>5.4484296780000001</v>
      </c>
    </row>
    <row r="8669" spans="1:17">
      <c r="A8669" t="s">
        <v>19895</v>
      </c>
      <c r="B8669" s="14" t="s">
        <v>2093</v>
      </c>
      <c r="C8669">
        <v>1538.9239829999999</v>
      </c>
      <c r="D8669">
        <v>66.939256479999997</v>
      </c>
      <c r="E8669">
        <v>57.679666709999999</v>
      </c>
      <c r="F8669">
        <v>51.799159379999999</v>
      </c>
      <c r="G8669">
        <v>54.978167790000001</v>
      </c>
      <c r="H8669">
        <v>109.8193866</v>
      </c>
      <c r="I8669">
        <v>848.98127480000005</v>
      </c>
      <c r="J8669">
        <v>70.51197268</v>
      </c>
      <c r="K8669">
        <v>765.32188689999998</v>
      </c>
      <c r="L8669">
        <v>1118.220965</v>
      </c>
      <c r="M8669">
        <v>1879.0865670000001</v>
      </c>
      <c r="N8669">
        <v>69.498950609999994</v>
      </c>
      <c r="O8669">
        <v>1173.3321679999999</v>
      </c>
      <c r="P8669">
        <v>74.853897529999998</v>
      </c>
      <c r="Q8669">
        <v>107.76</v>
      </c>
    </row>
    <row r="8670" spans="1:17">
      <c r="A8670" t="s">
        <v>19896</v>
      </c>
      <c r="B8670" s="14" t="s">
        <v>4290</v>
      </c>
      <c r="C8670">
        <v>69.848164350000005</v>
      </c>
      <c r="D8670">
        <v>5.1058023510000003</v>
      </c>
      <c r="E8670">
        <v>4.003230887</v>
      </c>
      <c r="F8670">
        <v>2.2728838800000002</v>
      </c>
      <c r="G8670">
        <v>3.8174351510000002</v>
      </c>
      <c r="H8670">
        <v>10.56764098</v>
      </c>
      <c r="I8670">
        <v>16.462375089999998</v>
      </c>
      <c r="J8670">
        <v>4.6509421270000004</v>
      </c>
      <c r="K8670">
        <v>18.777245300000001</v>
      </c>
      <c r="L8670">
        <v>28.382534190000001</v>
      </c>
      <c r="M8670">
        <v>45.143703479999999</v>
      </c>
      <c r="N8670">
        <v>4.580573673</v>
      </c>
      <c r="O8670">
        <v>856.37811859999999</v>
      </c>
      <c r="P8670">
        <v>4.3752537880000002</v>
      </c>
      <c r="Q8670">
        <v>579.26226780000002</v>
      </c>
    </row>
    <row r="8671" spans="1:17">
      <c r="A8671" t="s">
        <v>19897</v>
      </c>
      <c r="B8671" s="14" t="s">
        <v>5420</v>
      </c>
      <c r="C8671">
        <v>507.67030670000003</v>
      </c>
      <c r="D8671">
        <v>8.0424020289999998</v>
      </c>
      <c r="E8671">
        <v>5.415300759</v>
      </c>
      <c r="F8671">
        <v>5.4383641750000002</v>
      </c>
      <c r="G8671">
        <v>5.7382038079999997</v>
      </c>
      <c r="H8671">
        <v>8.7048290650000002</v>
      </c>
      <c r="I8671">
        <v>283.75711000000001</v>
      </c>
      <c r="J8671">
        <v>9.7887771580000003</v>
      </c>
      <c r="K8671">
        <v>229.084576</v>
      </c>
      <c r="L8671">
        <v>343.2284343</v>
      </c>
      <c r="M8671">
        <v>651.876758</v>
      </c>
      <c r="N8671">
        <v>13.59129158</v>
      </c>
      <c r="O8671">
        <v>390.13879320000001</v>
      </c>
      <c r="P8671">
        <v>7.8962007070000002</v>
      </c>
      <c r="Q8671">
        <v>17.957810819999999</v>
      </c>
    </row>
    <row r="8672" spans="1:17">
      <c r="A8672" t="s">
        <v>19898</v>
      </c>
      <c r="B8672" s="14" t="s">
        <v>5431</v>
      </c>
      <c r="C8672">
        <v>0.43198151899999998</v>
      </c>
      <c r="D8672">
        <v>2.0096657790000001</v>
      </c>
      <c r="E8672">
        <v>1.8842613159999999</v>
      </c>
      <c r="F8672">
        <v>2.4696465889999999</v>
      </c>
      <c r="G8672">
        <v>1.8648780730000001</v>
      </c>
      <c r="H8672">
        <v>0.33180948999999998</v>
      </c>
      <c r="I8672">
        <v>1.259934216</v>
      </c>
      <c r="J8672">
        <v>3.997659649</v>
      </c>
      <c r="K8672">
        <v>1.763714724</v>
      </c>
      <c r="L8672">
        <v>2.4565574840000002</v>
      </c>
      <c r="M8672">
        <v>0.82920861199999996</v>
      </c>
      <c r="N8672">
        <v>1.5975360219999999</v>
      </c>
      <c r="O8672">
        <v>0.47841013599999999</v>
      </c>
      <c r="P8672">
        <v>3.0461132200000001</v>
      </c>
      <c r="Q8672">
        <v>1.7817480889999999</v>
      </c>
    </row>
    <row r="8673" spans="1:17">
      <c r="A8673" t="s">
        <v>19899</v>
      </c>
      <c r="B8673" s="14" t="s">
        <v>4291</v>
      </c>
      <c r="C8673">
        <v>5.16217915</v>
      </c>
      <c r="D8673">
        <v>3.9208989480000001</v>
      </c>
      <c r="E8673">
        <v>3.6612882490000001</v>
      </c>
      <c r="F8673">
        <v>3.6304784880000001</v>
      </c>
      <c r="G8673">
        <v>2.780355599</v>
      </c>
      <c r="H8673">
        <v>2.879434856</v>
      </c>
      <c r="I8673">
        <v>4.4810160359999998</v>
      </c>
      <c r="J8673">
        <v>7.8685181230000003</v>
      </c>
      <c r="K8673">
        <v>7.9733436690000001</v>
      </c>
      <c r="L8673">
        <v>5.979897802</v>
      </c>
      <c r="M8673">
        <v>2.595225525</v>
      </c>
      <c r="N8673">
        <v>2.6363148019999998</v>
      </c>
      <c r="O8673">
        <v>6.5337155730000003</v>
      </c>
      <c r="P8673">
        <v>3.9277731939999998</v>
      </c>
      <c r="Q8673">
        <v>5.3229724159999998</v>
      </c>
    </row>
    <row r="8674" spans="1:17">
      <c r="A8674" t="s">
        <v>19900</v>
      </c>
      <c r="B8674" s="14" t="s">
        <v>6756</v>
      </c>
      <c r="C8674">
        <v>3.6927660090000001</v>
      </c>
      <c r="D8674">
        <v>15.134319339999999</v>
      </c>
      <c r="E8674">
        <v>15.780097789999999</v>
      </c>
      <c r="F8674">
        <v>16.922801509999999</v>
      </c>
      <c r="G8674">
        <v>26.888484630000001</v>
      </c>
      <c r="H8674">
        <v>19.382421430000001</v>
      </c>
      <c r="I8674">
        <v>38.594169710000003</v>
      </c>
      <c r="J8674">
        <v>12.405533699999999</v>
      </c>
      <c r="K8674">
        <v>17.869038199999999</v>
      </c>
      <c r="L8674">
        <v>15.944233669999999</v>
      </c>
      <c r="M8674">
        <v>12.99546612</v>
      </c>
      <c r="N8674">
        <v>4.0969299360000004</v>
      </c>
      <c r="O8674">
        <v>2.7264386890000001</v>
      </c>
      <c r="P8674">
        <v>11.911686810000001</v>
      </c>
      <c r="Q8674">
        <v>18.615859820000001</v>
      </c>
    </row>
    <row r="8675" spans="1:17">
      <c r="A8675" t="e">
        <v>#N/A</v>
      </c>
      <c r="B8675" s="14" t="s">
        <v>19901</v>
      </c>
      <c r="C8675">
        <v>2.0243839800000001</v>
      </c>
      <c r="D8675">
        <v>0.67270325099999995</v>
      </c>
      <c r="E8675">
        <v>0.64610969100000004</v>
      </c>
      <c r="F8675">
        <v>0.55111627900000004</v>
      </c>
      <c r="G8675">
        <v>0.34957322299999999</v>
      </c>
      <c r="H8675">
        <v>1.166212767</v>
      </c>
      <c r="I8675">
        <v>0</v>
      </c>
      <c r="J8675">
        <v>0.51326384999999997</v>
      </c>
      <c r="K8675">
        <v>1.836722524</v>
      </c>
      <c r="L8675">
        <v>3.8373675729999999</v>
      </c>
      <c r="M8675">
        <v>3.8858991820000002</v>
      </c>
      <c r="N8675">
        <v>0.74864923400000005</v>
      </c>
      <c r="O8675">
        <v>3.3629418389999999</v>
      </c>
      <c r="P8675">
        <v>1.5186088019999999</v>
      </c>
      <c r="Q8675">
        <v>0.69581338800000003</v>
      </c>
    </row>
    <row r="8676" spans="1:17">
      <c r="A8676" t="s">
        <v>19902</v>
      </c>
      <c r="B8676" s="14" t="s">
        <v>19903</v>
      </c>
      <c r="C8676">
        <v>90.174775019999998</v>
      </c>
      <c r="D8676">
        <v>27.359437280000002</v>
      </c>
      <c r="E8676">
        <v>23.497128379999999</v>
      </c>
      <c r="F8676">
        <v>35.311554749999999</v>
      </c>
      <c r="G8676">
        <v>26.51667771</v>
      </c>
      <c r="H8676">
        <v>50.693349910000002</v>
      </c>
      <c r="I8676">
        <v>43.83454674</v>
      </c>
      <c r="J8676">
        <v>23.277165279999998</v>
      </c>
      <c r="K8676">
        <v>55.729416319999999</v>
      </c>
      <c r="L8676">
        <v>72.667112529999997</v>
      </c>
      <c r="M8676">
        <v>31.357730740000001</v>
      </c>
      <c r="N8676">
        <v>29.56216817</v>
      </c>
      <c r="O8676">
        <v>36.90722246</v>
      </c>
      <c r="P8676">
        <v>34.214832999999999</v>
      </c>
      <c r="Q8676">
        <v>57.946281999999997</v>
      </c>
    </row>
    <row r="8677" spans="1:17">
      <c r="A8677" t="s">
        <v>19904</v>
      </c>
      <c r="B8677" s="14" t="s">
        <v>1680</v>
      </c>
      <c r="C8677">
        <v>148.3788667</v>
      </c>
      <c r="D8677">
        <v>26.883475990000001</v>
      </c>
      <c r="E8677">
        <v>23.520422419999999</v>
      </c>
      <c r="F8677">
        <v>16.555129059999999</v>
      </c>
      <c r="G8677">
        <v>22.02860373</v>
      </c>
      <c r="H8677">
        <v>41.000621639999999</v>
      </c>
      <c r="I8677">
        <v>55.179841449999998</v>
      </c>
      <c r="J8677">
        <v>26.450555349999998</v>
      </c>
      <c r="K8677">
        <v>65.84073266</v>
      </c>
      <c r="L8677">
        <v>113.0516614</v>
      </c>
      <c r="M8677">
        <v>58.624180590000002</v>
      </c>
      <c r="N8677">
        <v>16.458524260000001</v>
      </c>
      <c r="O8677">
        <v>127.8093969</v>
      </c>
      <c r="P8677">
        <v>21.166703420000001</v>
      </c>
      <c r="Q8677">
        <v>60.382758639999999</v>
      </c>
    </row>
    <row r="8678" spans="1:17">
      <c r="A8678" t="s">
        <v>19905</v>
      </c>
      <c r="B8678" s="14" t="s">
        <v>5527</v>
      </c>
      <c r="C8678">
        <v>9.214328128</v>
      </c>
      <c r="D8678">
        <v>15.697579510000001</v>
      </c>
      <c r="E8678">
        <v>14.54387519</v>
      </c>
      <c r="F8678">
        <v>14.354191670000001</v>
      </c>
      <c r="G8678">
        <v>12.729136029999999</v>
      </c>
      <c r="H8678">
        <v>53.371885550000002</v>
      </c>
      <c r="I8678">
        <v>14.77332051</v>
      </c>
      <c r="J8678">
        <v>12.186533949999999</v>
      </c>
      <c r="K8678">
        <v>16.769199950000001</v>
      </c>
      <c r="L8678">
        <v>16.58119318</v>
      </c>
      <c r="M8678">
        <v>2.896171206</v>
      </c>
      <c r="N8678">
        <v>6.7421411960000004</v>
      </c>
      <c r="O8678">
        <v>4.4757315709999999</v>
      </c>
      <c r="P8678">
        <v>11.746708569999999</v>
      </c>
      <c r="Q8678">
        <v>13.92788885</v>
      </c>
    </row>
    <row r="8679" spans="1:17">
      <c r="A8679" t="s">
        <v>19906</v>
      </c>
      <c r="B8679" s="14" t="s">
        <v>8179</v>
      </c>
      <c r="C8679">
        <v>1.4719877180000001</v>
      </c>
      <c r="D8679">
        <v>0.45290911900000003</v>
      </c>
      <c r="E8679">
        <v>0.565505908</v>
      </c>
      <c r="F8679">
        <v>0.31168080999999997</v>
      </c>
      <c r="G8679">
        <v>0.296548849</v>
      </c>
      <c r="H8679">
        <v>0.81657986999999999</v>
      </c>
      <c r="I8679">
        <v>0.35777141899999998</v>
      </c>
      <c r="J8679">
        <v>0.70495011100000005</v>
      </c>
      <c r="K8679">
        <v>0.66776684200000003</v>
      </c>
      <c r="L8679">
        <v>1.446801556</v>
      </c>
      <c r="M8679">
        <v>0</v>
      </c>
      <c r="N8679">
        <v>0.37299039099999998</v>
      </c>
      <c r="O8679">
        <v>1.6301943809999999</v>
      </c>
      <c r="P8679">
        <v>0.45395878200000001</v>
      </c>
      <c r="Q8679">
        <v>0.78702694500000003</v>
      </c>
    </row>
    <row r="8680" spans="1:17">
      <c r="A8680" t="s">
        <v>19907</v>
      </c>
      <c r="B8680" s="14" t="s">
        <v>5591</v>
      </c>
      <c r="C8680">
        <v>17.207263829999999</v>
      </c>
      <c r="D8680">
        <v>2.0363168210000002</v>
      </c>
      <c r="E8680">
        <v>2.1905143370000002</v>
      </c>
      <c r="F8680">
        <v>2.4223209099999998</v>
      </c>
      <c r="G8680">
        <v>2.2348783829999999</v>
      </c>
      <c r="H8680">
        <v>3.4454776059999999</v>
      </c>
      <c r="I8680">
        <v>7.5066593419999998</v>
      </c>
      <c r="J8680">
        <v>2.9830719459999999</v>
      </c>
      <c r="K8680">
        <v>4.803735831</v>
      </c>
      <c r="L8680">
        <v>5.9938369570000001</v>
      </c>
      <c r="M8680">
        <v>6.0696416710000003</v>
      </c>
      <c r="N8680">
        <v>4.4870963699999997</v>
      </c>
      <c r="O8680">
        <v>5.7821521359999997</v>
      </c>
      <c r="P8680">
        <v>1.721089976</v>
      </c>
      <c r="Q8680">
        <v>3.184684351</v>
      </c>
    </row>
    <row r="8681" spans="1:17">
      <c r="A8681" t="s">
        <v>19908</v>
      </c>
      <c r="B8681" s="14" t="s">
        <v>19909</v>
      </c>
      <c r="C8681">
        <v>31.823316169999998</v>
      </c>
      <c r="D8681">
        <v>3.9285869849999999</v>
      </c>
      <c r="E8681">
        <v>0.85286479199999998</v>
      </c>
      <c r="F8681">
        <v>6.0512567439999998</v>
      </c>
      <c r="G8681">
        <v>1.258463603</v>
      </c>
      <c r="H8681">
        <v>0.74637617099999998</v>
      </c>
      <c r="I8681">
        <v>1.417055424</v>
      </c>
      <c r="J8681">
        <v>1.2934249010000001</v>
      </c>
      <c r="K8681">
        <v>1.873456974</v>
      </c>
      <c r="L8681">
        <v>4.6048410879999997</v>
      </c>
      <c r="M8681">
        <v>0.93261580399999999</v>
      </c>
      <c r="N8681">
        <v>1.647028315</v>
      </c>
      <c r="O8681">
        <v>9.6852724969999997</v>
      </c>
      <c r="P8681">
        <v>3.5717679019999999</v>
      </c>
      <c r="Q8681">
        <v>8.5167558650000004</v>
      </c>
    </row>
    <row r="8682" spans="1:17">
      <c r="A8682" t="s">
        <v>19910</v>
      </c>
      <c r="B8682" s="14" t="s">
        <v>5610</v>
      </c>
      <c r="C8682">
        <v>12.327591999999999</v>
      </c>
      <c r="D8682">
        <v>13.484186060000001</v>
      </c>
      <c r="E8682">
        <v>11.06583389</v>
      </c>
      <c r="F8682">
        <v>31.567858210000001</v>
      </c>
      <c r="G8682">
        <v>5.5879540580000002</v>
      </c>
      <c r="H8682">
        <v>18.64199812</v>
      </c>
      <c r="I8682">
        <v>4.4943922030000003</v>
      </c>
      <c r="J8682">
        <v>2.8325269909999999</v>
      </c>
      <c r="K8682">
        <v>8.0390877619999994</v>
      </c>
      <c r="L8682">
        <v>11.68392515</v>
      </c>
      <c r="M8682">
        <v>14.78961629</v>
      </c>
      <c r="N8682">
        <v>9.1178772370000001</v>
      </c>
      <c r="O8682">
        <v>24.74522876</v>
      </c>
      <c r="P8682">
        <v>9.9412212029999996</v>
      </c>
      <c r="Q8682">
        <v>15.359820900000001</v>
      </c>
    </row>
    <row r="8683" spans="1:17">
      <c r="A8683" t="s">
        <v>19911</v>
      </c>
      <c r="B8683" s="14" t="s">
        <v>9423</v>
      </c>
      <c r="C8683">
        <v>3.5132094970000001</v>
      </c>
      <c r="D8683">
        <v>3.3573446649999998</v>
      </c>
      <c r="E8683">
        <v>2.579696674</v>
      </c>
      <c r="F8683">
        <v>2.4754727540000001</v>
      </c>
      <c r="G8683">
        <v>2.3790804840000002</v>
      </c>
      <c r="H8683">
        <v>2.3281458549999998</v>
      </c>
      <c r="I8683">
        <v>3.3151296619999999</v>
      </c>
      <c r="J8683">
        <v>2.742087502</v>
      </c>
      <c r="K8683">
        <v>3.468786057</v>
      </c>
      <c r="L8683">
        <v>3.830326532</v>
      </c>
      <c r="M8683">
        <v>1.454538409</v>
      </c>
      <c r="N8683">
        <v>2.505071498</v>
      </c>
      <c r="O8683">
        <v>1.678385652</v>
      </c>
      <c r="P8683">
        <v>3.172891812</v>
      </c>
      <c r="Q8683">
        <v>3.3148340869999999</v>
      </c>
    </row>
    <row r="8684" spans="1:17">
      <c r="A8684" t="s">
        <v>19912</v>
      </c>
      <c r="B8684" s="14" t="s">
        <v>3930</v>
      </c>
      <c r="C8684">
        <v>3.0552971539999998</v>
      </c>
      <c r="D8684">
        <v>8.1222074390000003</v>
      </c>
      <c r="E8684">
        <v>6.5009310459999998</v>
      </c>
      <c r="F8684">
        <v>8.3870248039999993</v>
      </c>
      <c r="G8684">
        <v>4.660401588</v>
      </c>
      <c r="H8684">
        <v>9.3872218810000003</v>
      </c>
      <c r="I8684">
        <v>1.4851998900000001</v>
      </c>
      <c r="J8684">
        <v>3.2276764889999998</v>
      </c>
      <c r="K8684">
        <v>6.4681621790000001</v>
      </c>
      <c r="L8684">
        <v>3.8610258200000001</v>
      </c>
      <c r="M8684">
        <v>0</v>
      </c>
      <c r="N8684">
        <v>2.6991989639999998</v>
      </c>
      <c r="O8684">
        <v>6.2034044279999998</v>
      </c>
      <c r="P8684">
        <v>8.2510454069999994</v>
      </c>
      <c r="Q8684">
        <v>7.7011355960000003</v>
      </c>
    </row>
    <row r="8685" spans="1:17">
      <c r="A8685" t="s">
        <v>19912</v>
      </c>
      <c r="B8685" s="14" t="s">
        <v>19913</v>
      </c>
      <c r="C8685">
        <v>5.4698587019999998</v>
      </c>
      <c r="D8685">
        <v>9.0881763699999993</v>
      </c>
      <c r="E8685">
        <v>6.1102293950000002</v>
      </c>
      <c r="F8685">
        <v>7.4455444320000002</v>
      </c>
      <c r="G8685">
        <v>2.361355546</v>
      </c>
      <c r="H8685">
        <v>7.3525467190000002</v>
      </c>
      <c r="I8685">
        <v>11.96520308</v>
      </c>
      <c r="J8685">
        <v>42.298379760000003</v>
      </c>
      <c r="K8685">
        <v>12.40699983</v>
      </c>
      <c r="L8685">
        <v>13.824688480000001</v>
      </c>
      <c r="M8685">
        <v>0</v>
      </c>
      <c r="N8685">
        <v>8.0913612560000008</v>
      </c>
      <c r="O8685">
        <v>15.14437384</v>
      </c>
      <c r="P8685">
        <v>11.489130429999999</v>
      </c>
      <c r="Q8685">
        <v>9.4003927879999996</v>
      </c>
    </row>
    <row r="8686" spans="1:17">
      <c r="A8686" t="s">
        <v>19914</v>
      </c>
      <c r="B8686" s="14" t="s">
        <v>4449</v>
      </c>
      <c r="C8686">
        <v>6.2718064440000001</v>
      </c>
      <c r="D8686">
        <v>5.0945221280000004</v>
      </c>
      <c r="E8686">
        <v>4.6878176639999998</v>
      </c>
      <c r="F8686">
        <v>5.910335796</v>
      </c>
      <c r="G8686">
        <v>3.4712294340000001</v>
      </c>
      <c r="H8686">
        <v>19.33152067</v>
      </c>
      <c r="I8686">
        <v>8.2082162899999993</v>
      </c>
      <c r="J8686">
        <v>8.5012323129999992</v>
      </c>
      <c r="K8686">
        <v>4.8879134449999997</v>
      </c>
      <c r="L8686">
        <v>3.556438794</v>
      </c>
      <c r="M8686">
        <v>2.469543405</v>
      </c>
      <c r="N8686">
        <v>3.6476243049999999</v>
      </c>
      <c r="O8686">
        <v>4.4524930889999998</v>
      </c>
      <c r="P8686">
        <v>11.170999889999999</v>
      </c>
      <c r="Q8686">
        <v>9.0650828269999995</v>
      </c>
    </row>
    <row r="8687" spans="1:17">
      <c r="A8687" t="s">
        <v>19915</v>
      </c>
      <c r="B8687" s="14" t="s">
        <v>4448</v>
      </c>
      <c r="C8687">
        <v>4.3438321919999998</v>
      </c>
      <c r="D8687">
        <v>10.10419489</v>
      </c>
      <c r="E8687">
        <v>13.40180041</v>
      </c>
      <c r="F8687">
        <v>12.796994529999999</v>
      </c>
      <c r="G8687">
        <v>7.715299023</v>
      </c>
      <c r="H8687">
        <v>17.040199770000001</v>
      </c>
      <c r="I8687">
        <v>27.148695199999999</v>
      </c>
      <c r="J8687">
        <v>30.719477680000001</v>
      </c>
      <c r="K8687">
        <v>6.7562685760000001</v>
      </c>
      <c r="L8687">
        <v>3.7249278019999998</v>
      </c>
      <c r="M8687">
        <v>1.1911696970000001</v>
      </c>
      <c r="N8687">
        <v>10.78594869</v>
      </c>
      <c r="O8687">
        <v>2.0617284300000001</v>
      </c>
      <c r="P8687">
        <v>16.525567160000001</v>
      </c>
      <c r="Q8687">
        <v>9.5981471060000008</v>
      </c>
    </row>
    <row r="8688" spans="1:17">
      <c r="A8688" t="s">
        <v>19916</v>
      </c>
      <c r="B8688" s="14" t="s">
        <v>8289</v>
      </c>
      <c r="C8688">
        <v>7.3892027589999998</v>
      </c>
      <c r="D8688">
        <v>60.294539489999998</v>
      </c>
      <c r="E8688">
        <v>24.675481439999999</v>
      </c>
      <c r="F8688">
        <v>65.26619187</v>
      </c>
      <c r="G8688">
        <v>22.187822499999999</v>
      </c>
      <c r="H8688">
        <v>106.8927901</v>
      </c>
      <c r="I8688">
        <v>29.33417416</v>
      </c>
      <c r="J8688">
        <v>69.422251979999999</v>
      </c>
      <c r="K8688">
        <v>52.143931680000001</v>
      </c>
      <c r="L8688">
        <v>11.15354153</v>
      </c>
      <c r="M8688">
        <v>5.5159682219999997</v>
      </c>
      <c r="N8688">
        <v>44.481373769999998</v>
      </c>
      <c r="O8688">
        <v>5.910219852</v>
      </c>
      <c r="P8688">
        <v>99.282597879999997</v>
      </c>
      <c r="Q8688">
        <v>57.004131370000003</v>
      </c>
    </row>
    <row r="8689" spans="1:17">
      <c r="A8689" t="s">
        <v>19917</v>
      </c>
      <c r="B8689" s="14" t="s">
        <v>1883</v>
      </c>
      <c r="C8689">
        <v>6.1009962440000001</v>
      </c>
      <c r="D8689">
        <v>27.917013570000002</v>
      </c>
      <c r="E8689">
        <v>22.60561058</v>
      </c>
      <c r="F8689">
        <v>22.852094059999999</v>
      </c>
      <c r="G8689">
        <v>20.27132915</v>
      </c>
      <c r="H8689">
        <v>20.764884689999999</v>
      </c>
      <c r="I8689">
        <v>11.658403</v>
      </c>
      <c r="J8689">
        <v>19.468989430000001</v>
      </c>
      <c r="K8689">
        <v>22.046284310000001</v>
      </c>
      <c r="L8689">
        <v>30.97261937</v>
      </c>
      <c r="M8689">
        <v>3.2306609599999998</v>
      </c>
      <c r="N8689">
        <v>9.5695907170000005</v>
      </c>
      <c r="O8689">
        <v>10.717556869999999</v>
      </c>
      <c r="P8689">
        <v>13.60388796</v>
      </c>
      <c r="Q8689">
        <v>17.209949869999999</v>
      </c>
    </row>
    <row r="8690" spans="1:17">
      <c r="A8690" t="s">
        <v>19918</v>
      </c>
      <c r="B8690" s="14" t="s">
        <v>19919</v>
      </c>
      <c r="C8690">
        <v>0.84741655000000005</v>
      </c>
      <c r="D8690">
        <v>4.0675080289999999</v>
      </c>
      <c r="E8690">
        <v>3.3657807160000002</v>
      </c>
      <c r="F8690">
        <v>2.6530481340000001</v>
      </c>
      <c r="G8690">
        <v>2.3413276330000001</v>
      </c>
      <c r="H8690">
        <v>2.3866679890000002</v>
      </c>
      <c r="I8690">
        <v>0.41193471599999998</v>
      </c>
      <c r="J8690">
        <v>1.432364231</v>
      </c>
      <c r="K8690">
        <v>1.7940080460000001</v>
      </c>
      <c r="L8690">
        <v>2.1417865520000001</v>
      </c>
      <c r="M8690">
        <v>1.0844369810000001</v>
      </c>
      <c r="N8690">
        <v>0.55713431400000002</v>
      </c>
      <c r="O8690">
        <v>0.93849539699999995</v>
      </c>
      <c r="P8690">
        <v>2.41564749</v>
      </c>
      <c r="Q8690">
        <v>3.1068876849999998</v>
      </c>
    </row>
    <row r="8691" spans="1:17">
      <c r="A8691" t="s">
        <v>19920</v>
      </c>
      <c r="B8691" s="14" t="s">
        <v>4772</v>
      </c>
      <c r="C8691">
        <v>31.308523359999999</v>
      </c>
      <c r="D8691">
        <v>3.0826161000000001</v>
      </c>
      <c r="E8691">
        <v>3.2251058939999999</v>
      </c>
      <c r="F8691">
        <v>2.2323193680000002</v>
      </c>
      <c r="G8691">
        <v>2.1453952319999998</v>
      </c>
      <c r="H8691">
        <v>2.4811843229999999</v>
      </c>
      <c r="I8691">
        <v>13.04509506</v>
      </c>
      <c r="J8691">
        <v>11.90698014</v>
      </c>
      <c r="K8691">
        <v>8.5669512650000001</v>
      </c>
      <c r="L8691">
        <v>14.44438721</v>
      </c>
      <c r="M8691">
        <v>9.5393914930000001</v>
      </c>
      <c r="N8691">
        <v>5.7585630600000002</v>
      </c>
      <c r="O8691">
        <v>15.410448280000001</v>
      </c>
      <c r="P8691">
        <v>5.1446299629999999</v>
      </c>
      <c r="Q8691">
        <v>8.1990429509999991</v>
      </c>
    </row>
    <row r="8692" spans="1:17">
      <c r="A8692" t="s">
        <v>19921</v>
      </c>
      <c r="B8692" s="14" t="s">
        <v>918</v>
      </c>
      <c r="C8692">
        <v>0.38469895900000001</v>
      </c>
      <c r="D8692">
        <v>0.51134220100000005</v>
      </c>
      <c r="E8692">
        <v>0.36834571999999999</v>
      </c>
      <c r="F8692">
        <v>0.261825154</v>
      </c>
      <c r="G8692">
        <v>0.33215154899999999</v>
      </c>
      <c r="H8692">
        <v>0.295491265</v>
      </c>
      <c r="I8692">
        <v>0.561014024</v>
      </c>
      <c r="J8692">
        <v>0.121921082</v>
      </c>
      <c r="K8692">
        <v>0.26177787200000002</v>
      </c>
      <c r="L8692">
        <v>0.972299935</v>
      </c>
      <c r="M8692">
        <v>1.107671308</v>
      </c>
      <c r="N8692">
        <v>0.52164846499999995</v>
      </c>
      <c r="O8692">
        <v>0.42604572899999998</v>
      </c>
      <c r="P8692">
        <v>0.34630222100000002</v>
      </c>
      <c r="Q8692">
        <v>0.92559060800000004</v>
      </c>
    </row>
    <row r="8693" spans="1:17">
      <c r="A8693" t="s">
        <v>19922</v>
      </c>
      <c r="B8693" s="14" t="s">
        <v>19923</v>
      </c>
      <c r="C8693">
        <v>6.8260220159999996</v>
      </c>
      <c r="D8693">
        <v>3.7804810789999999</v>
      </c>
      <c r="E8693">
        <v>0.363102967</v>
      </c>
      <c r="F8693">
        <v>1.393732078</v>
      </c>
      <c r="G8693">
        <v>1.7680893600000001</v>
      </c>
      <c r="H8693">
        <v>3.932353794</v>
      </c>
      <c r="I8693">
        <v>0</v>
      </c>
      <c r="J8693">
        <v>10.81671749</v>
      </c>
      <c r="K8693">
        <v>3.0966230979999998</v>
      </c>
      <c r="L8693">
        <v>6.469611446</v>
      </c>
      <c r="M8693">
        <v>0</v>
      </c>
      <c r="N8693">
        <v>4.6280134459999998</v>
      </c>
      <c r="O8693">
        <v>3.7798354559999998</v>
      </c>
      <c r="P8693">
        <v>4.0964786200000001</v>
      </c>
      <c r="Q8693">
        <v>0</v>
      </c>
    </row>
    <row r="8694" spans="1:17">
      <c r="A8694" t="s">
        <v>19924</v>
      </c>
      <c r="B8694" s="14" t="s">
        <v>19925</v>
      </c>
      <c r="C8694">
        <v>0</v>
      </c>
      <c r="D8694">
        <v>0.914876421</v>
      </c>
      <c r="E8694">
        <v>2.1967729490000001</v>
      </c>
      <c r="F8694">
        <v>1.6864158140000001</v>
      </c>
      <c r="G8694">
        <v>0.71312937499999995</v>
      </c>
      <c r="H8694">
        <v>6.3441974539999997</v>
      </c>
      <c r="I8694">
        <v>0</v>
      </c>
      <c r="J8694">
        <v>0.52352912699999998</v>
      </c>
      <c r="K8694">
        <v>5.6203709220000002</v>
      </c>
      <c r="L8694">
        <v>7.8282298490000004</v>
      </c>
      <c r="M8694">
        <v>0</v>
      </c>
      <c r="N8694">
        <v>1.018162958</v>
      </c>
      <c r="O8694">
        <v>0</v>
      </c>
      <c r="P8694">
        <v>0</v>
      </c>
      <c r="Q8694">
        <v>2.838918622</v>
      </c>
    </row>
    <row r="8695" spans="1:17">
      <c r="A8695" t="s">
        <v>19926</v>
      </c>
      <c r="B8695" s="14" t="s">
        <v>2547</v>
      </c>
      <c r="C8695">
        <v>50.11052179</v>
      </c>
      <c r="D8695">
        <v>13.427115430000001</v>
      </c>
      <c r="E8695">
        <v>18.092066890000002</v>
      </c>
      <c r="F8695">
        <v>13.68534661</v>
      </c>
      <c r="G8695">
        <v>16.70195146</v>
      </c>
      <c r="H8695">
        <v>13.56328809</v>
      </c>
      <c r="I8695">
        <v>22.73511495</v>
      </c>
      <c r="J8695">
        <v>22.828773930000001</v>
      </c>
      <c r="K8695">
        <v>38.537212019999998</v>
      </c>
      <c r="L8695">
        <v>49.554665069999999</v>
      </c>
      <c r="M8695">
        <v>18.321805080000001</v>
      </c>
      <c r="N8695">
        <v>10.62874274</v>
      </c>
      <c r="O8695">
        <v>20.43673746</v>
      </c>
      <c r="P8695">
        <v>6.2054707899999997</v>
      </c>
      <c r="Q8695">
        <v>10.71702715</v>
      </c>
    </row>
    <row r="8696" spans="1:17">
      <c r="A8696" t="s">
        <v>19927</v>
      </c>
      <c r="B8696" s="14" t="s">
        <v>8022</v>
      </c>
      <c r="C8696">
        <v>2.664350529</v>
      </c>
      <c r="D8696">
        <v>10.9971563</v>
      </c>
      <c r="E8696">
        <v>7.8919720900000003</v>
      </c>
      <c r="F8696">
        <v>9.582124941</v>
      </c>
      <c r="G8696">
        <v>6.4653834679999997</v>
      </c>
      <c r="H8696">
        <v>14.43331849</v>
      </c>
      <c r="I8696">
        <v>4.2944718709999998</v>
      </c>
      <c r="J8696">
        <v>7.2707440669999999</v>
      </c>
      <c r="K8696">
        <v>8.7152327819999993</v>
      </c>
      <c r="L8696">
        <v>5.2276803750000003</v>
      </c>
      <c r="M8696">
        <v>2.4225843459999998</v>
      </c>
      <c r="N8696">
        <v>4.632727891</v>
      </c>
      <c r="O8696">
        <v>2.7954097189999998</v>
      </c>
      <c r="P8696">
        <v>11.12952037</v>
      </c>
      <c r="Q8696">
        <v>8.0010270160000001</v>
      </c>
    </row>
    <row r="8697" spans="1:17">
      <c r="A8697" t="s">
        <v>19928</v>
      </c>
      <c r="B8697" s="14" t="s">
        <v>19929</v>
      </c>
      <c r="C8697">
        <v>4.1297433200000002</v>
      </c>
      <c r="D8697">
        <v>0.914876421</v>
      </c>
      <c r="E8697">
        <v>1.31806377</v>
      </c>
      <c r="F8697">
        <v>1.6864158140000001</v>
      </c>
      <c r="G8697">
        <v>4.9919056250000002</v>
      </c>
      <c r="H8697">
        <v>3.1720987269999998</v>
      </c>
      <c r="I8697">
        <v>6.022485552</v>
      </c>
      <c r="J8697">
        <v>2.617645633</v>
      </c>
      <c r="K8697">
        <v>7.493827896</v>
      </c>
      <c r="L8697">
        <v>7.8282298490000004</v>
      </c>
      <c r="M8697">
        <v>7.9272343310000002</v>
      </c>
      <c r="N8697">
        <v>6.1089777490000001</v>
      </c>
      <c r="O8697">
        <v>41.162408110000001</v>
      </c>
      <c r="P8697">
        <v>2.4783695649999999</v>
      </c>
      <c r="Q8697">
        <v>22.71134897</v>
      </c>
    </row>
    <row r="8698" spans="1:17">
      <c r="A8698" t="s">
        <v>19930</v>
      </c>
      <c r="B8698" s="14" t="s">
        <v>8391</v>
      </c>
      <c r="C8698">
        <v>3.9392139899999998</v>
      </c>
      <c r="D8698">
        <v>0.99733462299999998</v>
      </c>
      <c r="E8698">
        <v>1.240148249</v>
      </c>
      <c r="F8698">
        <v>1.072407694</v>
      </c>
      <c r="G8698">
        <v>0.74963959999999996</v>
      </c>
      <c r="H8698">
        <v>1.8833757289999999</v>
      </c>
      <c r="I8698">
        <v>1.7585610920000001</v>
      </c>
      <c r="J8698">
        <v>2.4357302170000001</v>
      </c>
      <c r="K8698">
        <v>1.714083663</v>
      </c>
      <c r="L8698">
        <v>2.3874297769999999</v>
      </c>
      <c r="M8698">
        <v>1.6974805850000001</v>
      </c>
      <c r="N8698">
        <v>1.4666937689999999</v>
      </c>
      <c r="O8698">
        <v>2.403878223</v>
      </c>
      <c r="P8698">
        <v>1.0372775089999999</v>
      </c>
      <c r="Q8698">
        <v>0.99475443200000002</v>
      </c>
    </row>
    <row r="8699" spans="1:17">
      <c r="A8699" t="s">
        <v>19931</v>
      </c>
      <c r="B8699" s="14" t="s">
        <v>19932</v>
      </c>
      <c r="C8699">
        <v>0.77191463900000001</v>
      </c>
      <c r="D8699">
        <v>0.68401975400000004</v>
      </c>
      <c r="E8699">
        <v>0.32848941300000001</v>
      </c>
      <c r="F8699">
        <v>0.105072636</v>
      </c>
      <c r="G8699">
        <v>0.66647605099999996</v>
      </c>
      <c r="H8699">
        <v>1.7787469499999999</v>
      </c>
      <c r="I8699">
        <v>0</v>
      </c>
      <c r="J8699">
        <v>0.97855911500000003</v>
      </c>
      <c r="K8699">
        <v>0</v>
      </c>
      <c r="L8699">
        <v>0.48774017800000002</v>
      </c>
      <c r="M8699">
        <v>0</v>
      </c>
      <c r="N8699">
        <v>0.19031083300000001</v>
      </c>
      <c r="O8699">
        <v>0</v>
      </c>
      <c r="P8699">
        <v>0.115811662</v>
      </c>
      <c r="Q8699">
        <v>0</v>
      </c>
    </row>
    <row r="8700" spans="1:17">
      <c r="A8700" t="e">
        <v>#N/A</v>
      </c>
      <c r="B8700" s="14" t="s">
        <v>19933</v>
      </c>
      <c r="C8700">
        <v>20.6487166</v>
      </c>
      <c r="D8700">
        <v>0.914876421</v>
      </c>
      <c r="E8700">
        <v>1.31806377</v>
      </c>
      <c r="F8700">
        <v>0</v>
      </c>
      <c r="G8700">
        <v>0.71312937499999995</v>
      </c>
      <c r="H8700">
        <v>0</v>
      </c>
      <c r="I8700">
        <v>6.022485552</v>
      </c>
      <c r="J8700">
        <v>6.805878646</v>
      </c>
      <c r="K8700">
        <v>1.873456974</v>
      </c>
      <c r="L8700">
        <v>5.2188198999999997</v>
      </c>
      <c r="M8700">
        <v>0</v>
      </c>
      <c r="N8700">
        <v>21.38142212</v>
      </c>
      <c r="O8700">
        <v>0</v>
      </c>
      <c r="P8700">
        <v>7.4351086950000003</v>
      </c>
      <c r="Q8700">
        <v>8.5167558650000004</v>
      </c>
    </row>
    <row r="8701" spans="1:17">
      <c r="A8701" t="s">
        <v>19934</v>
      </c>
      <c r="B8701" s="14" t="s">
        <v>8932</v>
      </c>
      <c r="C8701">
        <v>190.22833399999999</v>
      </c>
      <c r="D8701">
        <v>16.402387690000001</v>
      </c>
      <c r="E8701">
        <v>26.398531380000001</v>
      </c>
      <c r="F8701">
        <v>2.6047003790000001</v>
      </c>
      <c r="G8701">
        <v>19.026861879999998</v>
      </c>
      <c r="H8701">
        <v>5.4277279859999998</v>
      </c>
      <c r="I8701">
        <v>20.60995964</v>
      </c>
      <c r="J8701">
        <v>29.838940529999999</v>
      </c>
      <c r="K8701">
        <v>38.240763190000003</v>
      </c>
      <c r="L8701">
        <v>70.64847048</v>
      </c>
      <c r="M8701">
        <v>12.72390731</v>
      </c>
      <c r="N8701">
        <v>7.693266446</v>
      </c>
      <c r="O8701">
        <v>55.404008490000002</v>
      </c>
      <c r="P8701">
        <v>10.39534175</v>
      </c>
      <c r="Q8701">
        <v>18.484782060000001</v>
      </c>
    </row>
    <row r="8702" spans="1:17">
      <c r="A8702" t="s">
        <v>19934</v>
      </c>
      <c r="B8702" s="14" t="s">
        <v>19935</v>
      </c>
      <c r="C8702">
        <v>2.346445068</v>
      </c>
      <c r="D8702">
        <v>2.5990807419999999</v>
      </c>
      <c r="E8702">
        <v>4.1189492799999998</v>
      </c>
      <c r="F8702">
        <v>0.95819080300000004</v>
      </c>
      <c r="G8702">
        <v>1.012967862</v>
      </c>
      <c r="H8702">
        <v>3.604657644</v>
      </c>
      <c r="I8702">
        <v>15.398400560000001</v>
      </c>
      <c r="J8702">
        <v>14.57552682</v>
      </c>
      <c r="K8702">
        <v>13.83803447</v>
      </c>
      <c r="L8702">
        <v>3.7065482240000001</v>
      </c>
      <c r="M8702">
        <v>2.2520552079999998</v>
      </c>
      <c r="N8702">
        <v>5.7850168069999999</v>
      </c>
      <c r="O8702">
        <v>2.598636876</v>
      </c>
      <c r="P8702">
        <v>13.377562989999999</v>
      </c>
      <c r="Q8702">
        <v>8.8716206930000006</v>
      </c>
    </row>
    <row r="8703" spans="1:17">
      <c r="A8703" t="s">
        <v>19936</v>
      </c>
      <c r="B8703" s="14" t="s">
        <v>1754</v>
      </c>
      <c r="C8703">
        <v>16.360100630000002</v>
      </c>
      <c r="D8703">
        <v>1.8645294589999999</v>
      </c>
      <c r="E8703">
        <v>2.5554400230000001</v>
      </c>
      <c r="F8703">
        <v>2.0338424439999998</v>
      </c>
      <c r="G8703">
        <v>1.371716682</v>
      </c>
      <c r="H8703">
        <v>4.3582762449999999</v>
      </c>
      <c r="I8703">
        <v>3.033997759</v>
      </c>
      <c r="J8703">
        <v>3.7523383699999999</v>
      </c>
      <c r="K8703">
        <v>4.290031999</v>
      </c>
      <c r="L8703">
        <v>8.6641731790000005</v>
      </c>
      <c r="M8703">
        <v>5.8088275380000001</v>
      </c>
      <c r="N8703">
        <v>2.2848630609999998</v>
      </c>
      <c r="O8703">
        <v>9.7399790199999998</v>
      </c>
      <c r="P8703">
        <v>0.82290722900000002</v>
      </c>
      <c r="Q8703">
        <v>6.6958694310000002</v>
      </c>
    </row>
    <row r="8704" spans="1:17">
      <c r="A8704" t="s">
        <v>19937</v>
      </c>
      <c r="B8704" s="14" t="s">
        <v>8120</v>
      </c>
      <c r="C8704">
        <v>51.40023875</v>
      </c>
      <c r="D8704">
        <v>1.177952474</v>
      </c>
      <c r="E8704">
        <v>0.895679958</v>
      </c>
      <c r="F8704">
        <v>0.93488716400000005</v>
      </c>
      <c r="G8704">
        <v>1.0712243829999999</v>
      </c>
      <c r="H8704">
        <v>1.6166812180000001</v>
      </c>
      <c r="I8704">
        <v>10.015936269999999</v>
      </c>
      <c r="J8704">
        <v>1.0391940820000001</v>
      </c>
      <c r="K8704">
        <v>7.4375437809999996</v>
      </c>
      <c r="L8704">
        <v>21.558429839999999</v>
      </c>
      <c r="M8704">
        <v>20.413478959999999</v>
      </c>
      <c r="N8704">
        <v>1.2016944780000001</v>
      </c>
      <c r="O8704">
        <v>30.425242050000001</v>
      </c>
      <c r="P8704">
        <v>0.73127857299999999</v>
      </c>
      <c r="Q8704">
        <v>9.13815007</v>
      </c>
    </row>
    <row r="8705" spans="1:17">
      <c r="A8705" t="s">
        <v>19938</v>
      </c>
      <c r="B8705" s="14" t="s">
        <v>19939</v>
      </c>
      <c r="C8705">
        <v>3.6872708209999998</v>
      </c>
      <c r="D8705">
        <v>2.450561843</v>
      </c>
      <c r="E8705">
        <v>1.1768426510000001</v>
      </c>
      <c r="F8705">
        <v>3.0114568099999999</v>
      </c>
      <c r="G8705">
        <v>0.636722656</v>
      </c>
      <c r="H8705">
        <v>8.4966930190000003</v>
      </c>
      <c r="I8705">
        <v>0</v>
      </c>
      <c r="J8705">
        <v>3.2720570410000001</v>
      </c>
      <c r="K8705">
        <v>0</v>
      </c>
      <c r="L8705">
        <v>0</v>
      </c>
      <c r="M8705">
        <v>0</v>
      </c>
      <c r="N8705">
        <v>0.45453703499999998</v>
      </c>
      <c r="O8705">
        <v>0</v>
      </c>
      <c r="P8705">
        <v>9.9577348590000003</v>
      </c>
      <c r="Q8705">
        <v>0</v>
      </c>
    </row>
    <row r="8706" spans="1:17">
      <c r="A8706" t="s">
        <v>19940</v>
      </c>
      <c r="B8706" s="14" t="s">
        <v>19941</v>
      </c>
      <c r="C8706">
        <v>56.132433470000002</v>
      </c>
      <c r="D8706">
        <v>16.876361169999999</v>
      </c>
      <c r="E8706">
        <v>6.8249256679999997</v>
      </c>
      <c r="F8706">
        <v>6.0034219909999997</v>
      </c>
      <c r="G8706">
        <v>4.8465103159999998</v>
      </c>
      <c r="H8706">
        <v>3.0797075020000002</v>
      </c>
      <c r="I8706">
        <v>5.8470733519999998</v>
      </c>
      <c r="J8706">
        <v>16.773263279999998</v>
      </c>
      <c r="K8706">
        <v>36.37780532</v>
      </c>
      <c r="L8706">
        <v>53.201562080000002</v>
      </c>
      <c r="M8706">
        <v>30.785376039999999</v>
      </c>
      <c r="N8706">
        <v>17.793139069999999</v>
      </c>
      <c r="O8706">
        <v>13.321167669999999</v>
      </c>
      <c r="P8706">
        <v>27.06957049</v>
      </c>
      <c r="Q8706">
        <v>30.31854839</v>
      </c>
    </row>
    <row r="8707" spans="1:17">
      <c r="A8707" t="e">
        <v>#N/A</v>
      </c>
      <c r="B8707" s="14" t="s">
        <v>19942</v>
      </c>
      <c r="C8707">
        <v>0</v>
      </c>
      <c r="D8707">
        <v>1.039632297</v>
      </c>
      <c r="E8707">
        <v>0</v>
      </c>
      <c r="F8707">
        <v>1.277587738</v>
      </c>
      <c r="G8707">
        <v>0.81037429000000005</v>
      </c>
      <c r="H8707">
        <v>0</v>
      </c>
      <c r="I8707">
        <v>0</v>
      </c>
      <c r="J8707">
        <v>1.189838924</v>
      </c>
      <c r="K8707">
        <v>4.257856759</v>
      </c>
      <c r="L8707">
        <v>2.9652385790000002</v>
      </c>
      <c r="M8707">
        <v>0</v>
      </c>
      <c r="N8707">
        <v>1.1570033609999999</v>
      </c>
      <c r="O8707">
        <v>5.197273751</v>
      </c>
      <c r="P8707">
        <v>0</v>
      </c>
      <c r="Q8707">
        <v>3.226043888</v>
      </c>
    </row>
    <row r="8708" spans="1:17">
      <c r="A8708" t="s">
        <v>19853</v>
      </c>
      <c r="B8708" s="14" t="s">
        <v>19943</v>
      </c>
      <c r="C8708">
        <v>0</v>
      </c>
      <c r="D8708">
        <v>0.77861823100000005</v>
      </c>
      <c r="E8708">
        <v>0.46739849999999999</v>
      </c>
      <c r="F8708">
        <v>0.358811875</v>
      </c>
      <c r="G8708">
        <v>0.75864827099999999</v>
      </c>
      <c r="H8708">
        <v>0.33745731099999998</v>
      </c>
      <c r="I8708">
        <v>1.2813799050000001</v>
      </c>
      <c r="J8708">
        <v>0.33416752799999999</v>
      </c>
      <c r="K8708">
        <v>0.79721573400000001</v>
      </c>
      <c r="L8708">
        <v>1.1103872130000001</v>
      </c>
      <c r="M8708">
        <v>0</v>
      </c>
      <c r="N8708">
        <v>0.54157604199999998</v>
      </c>
      <c r="O8708">
        <v>0</v>
      </c>
      <c r="P8708">
        <v>1.5819380199999999</v>
      </c>
      <c r="Q8708">
        <v>3.0201261929999998</v>
      </c>
    </row>
    <row r="8709" spans="1:17">
      <c r="A8709" t="s">
        <v>19851</v>
      </c>
      <c r="B8709" s="14" t="s">
        <v>1395</v>
      </c>
      <c r="C8709">
        <v>10.499347419999999</v>
      </c>
      <c r="D8709">
        <v>1.836281845</v>
      </c>
      <c r="E8709">
        <v>2.1948132949999999</v>
      </c>
      <c r="F8709">
        <v>2.758039541</v>
      </c>
      <c r="G8709">
        <v>1.972079449</v>
      </c>
      <c r="H8709">
        <v>4.1738141149999999</v>
      </c>
      <c r="I8709">
        <v>6.1782858029999996</v>
      </c>
      <c r="J8709">
        <v>2.918873364</v>
      </c>
      <c r="K8709">
        <v>2.2561703080000002</v>
      </c>
      <c r="L8709">
        <v>6.7504806909999999</v>
      </c>
      <c r="M8709">
        <v>2.8286295560000001</v>
      </c>
      <c r="N8709">
        <v>2.86102883</v>
      </c>
      <c r="O8709">
        <v>4.6919188549999999</v>
      </c>
      <c r="P8709">
        <v>2.8741127870000001</v>
      </c>
      <c r="Q8709">
        <v>3.2922339059999999</v>
      </c>
    </row>
    <row r="8710" spans="1:17">
      <c r="A8710" t="s">
        <v>19944</v>
      </c>
      <c r="B8710" s="14" t="s">
        <v>19945</v>
      </c>
      <c r="C8710">
        <v>0</v>
      </c>
      <c r="D8710">
        <v>0</v>
      </c>
      <c r="E8710">
        <v>0</v>
      </c>
      <c r="F8710">
        <v>0</v>
      </c>
      <c r="G8710">
        <v>0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</row>
    <row r="8711" spans="1:17">
      <c r="A8711" t="e">
        <v>#N/A</v>
      </c>
      <c r="B8711" s="14" t="s">
        <v>19946</v>
      </c>
      <c r="C8711">
        <v>0</v>
      </c>
      <c r="D8711">
        <v>1.3967578949999999</v>
      </c>
      <c r="E8711">
        <v>0</v>
      </c>
      <c r="F8711">
        <v>1.7164537550000001</v>
      </c>
      <c r="G8711">
        <v>0.544373569</v>
      </c>
      <c r="H8711">
        <v>7.2643482300000004</v>
      </c>
      <c r="I8711">
        <v>0</v>
      </c>
      <c r="J8711">
        <v>2.397843328</v>
      </c>
      <c r="K8711">
        <v>0</v>
      </c>
      <c r="L8711">
        <v>0</v>
      </c>
      <c r="M8711">
        <v>0</v>
      </c>
      <c r="N8711">
        <v>0.388611816</v>
      </c>
      <c r="O8711">
        <v>0</v>
      </c>
      <c r="P8711">
        <v>0.47297129100000002</v>
      </c>
      <c r="Q8711">
        <v>2.1671134520000002</v>
      </c>
    </row>
    <row r="8712" spans="1:17">
      <c r="A8712" t="s">
        <v>12316</v>
      </c>
      <c r="B8712" s="14" t="s">
        <v>19947</v>
      </c>
      <c r="C8712">
        <v>0</v>
      </c>
      <c r="D8712">
        <v>0.79554471400000004</v>
      </c>
      <c r="E8712">
        <v>0.95511867399999995</v>
      </c>
      <c r="F8712">
        <v>0</v>
      </c>
      <c r="G8712">
        <v>0.31005624999999998</v>
      </c>
      <c r="H8712">
        <v>1.37917336</v>
      </c>
      <c r="I8712">
        <v>0</v>
      </c>
      <c r="J8712">
        <v>0.227621359</v>
      </c>
      <c r="K8712">
        <v>0.81454651</v>
      </c>
      <c r="L8712">
        <v>0</v>
      </c>
      <c r="M8712">
        <v>0</v>
      </c>
      <c r="N8712">
        <v>0</v>
      </c>
      <c r="O8712">
        <v>0</v>
      </c>
      <c r="P8712">
        <v>0.53877599200000004</v>
      </c>
      <c r="Q8712">
        <v>0</v>
      </c>
    </row>
    <row r="8713" spans="1:17">
      <c r="A8713" t="s">
        <v>19948</v>
      </c>
      <c r="B8713" s="14" t="s">
        <v>19949</v>
      </c>
      <c r="C8713">
        <v>0</v>
      </c>
      <c r="D8713">
        <v>0</v>
      </c>
      <c r="E8713">
        <v>0.369205538</v>
      </c>
      <c r="F8713">
        <v>0</v>
      </c>
      <c r="G8713">
        <v>0</v>
      </c>
      <c r="H8713">
        <v>0</v>
      </c>
      <c r="I8713">
        <v>0</v>
      </c>
      <c r="J8713">
        <v>0</v>
      </c>
      <c r="K8713">
        <v>0</v>
      </c>
      <c r="L8713">
        <v>4.3855629409999999</v>
      </c>
      <c r="M8713">
        <v>0</v>
      </c>
      <c r="N8713">
        <v>0.42779956200000002</v>
      </c>
      <c r="O8713">
        <v>0</v>
      </c>
      <c r="P8713">
        <v>0</v>
      </c>
      <c r="Q8713">
        <v>0</v>
      </c>
    </row>
    <row r="8714" spans="1:17">
      <c r="A8714" t="s">
        <v>19950</v>
      </c>
      <c r="B8714" s="14" t="s">
        <v>19951</v>
      </c>
      <c r="C8714">
        <v>4.1926328120000003</v>
      </c>
      <c r="D8714">
        <v>0</v>
      </c>
      <c r="E8714">
        <v>0</v>
      </c>
      <c r="F8714">
        <v>0.28534954499999998</v>
      </c>
      <c r="G8714">
        <v>0.36199460700000002</v>
      </c>
      <c r="H8714">
        <v>0</v>
      </c>
      <c r="I8714">
        <v>0</v>
      </c>
      <c r="J8714">
        <v>0.265750826</v>
      </c>
      <c r="K8714">
        <v>0</v>
      </c>
      <c r="L8714">
        <v>0</v>
      </c>
      <c r="M8714">
        <v>0</v>
      </c>
      <c r="N8714">
        <v>0.77525098299999995</v>
      </c>
      <c r="O8714">
        <v>0</v>
      </c>
      <c r="P8714">
        <v>0</v>
      </c>
      <c r="Q8714">
        <v>0</v>
      </c>
    </row>
    <row r="8715" spans="1:17">
      <c r="A8715" t="e">
        <v>#N/A</v>
      </c>
      <c r="B8715" s="14" t="s">
        <v>19952</v>
      </c>
      <c r="C8715">
        <v>0</v>
      </c>
      <c r="D8715">
        <v>0.30094619099999997</v>
      </c>
      <c r="E8715">
        <v>0.28904907200000002</v>
      </c>
      <c r="F8715">
        <v>0.18491401499999999</v>
      </c>
      <c r="G8715">
        <v>0.234582031</v>
      </c>
      <c r="H8715">
        <v>2.0869070569999999</v>
      </c>
      <c r="I8715">
        <v>0</v>
      </c>
      <c r="J8715">
        <v>0.68885411399999996</v>
      </c>
      <c r="K8715">
        <v>0</v>
      </c>
      <c r="L8715">
        <v>0.85835853600000001</v>
      </c>
      <c r="M8715">
        <v>0</v>
      </c>
      <c r="N8715">
        <v>0.83730506400000004</v>
      </c>
      <c r="O8715">
        <v>0</v>
      </c>
      <c r="P8715">
        <v>0.20381328700000001</v>
      </c>
      <c r="Q8715">
        <v>0.93385481000000004</v>
      </c>
    </row>
    <row r="8716" spans="1:17">
      <c r="A8716" t="s">
        <v>19953</v>
      </c>
      <c r="B8716" s="14" t="s">
        <v>8447</v>
      </c>
      <c r="C8716">
        <v>6.6056320880000001</v>
      </c>
      <c r="D8716">
        <v>3.3603280870000001</v>
      </c>
      <c r="E8716">
        <v>4.385737464</v>
      </c>
      <c r="F8716">
        <v>2.9472314279999998</v>
      </c>
      <c r="G8716">
        <v>2.9784135630000002</v>
      </c>
      <c r="H8716">
        <v>2.4429670290000001</v>
      </c>
      <c r="I8716">
        <v>17.839115970000002</v>
      </c>
      <c r="J8716">
        <v>16.515359</v>
      </c>
      <c r="K8716">
        <v>16.9254851</v>
      </c>
      <c r="L8716">
        <v>10.434548080000001</v>
      </c>
      <c r="M8716">
        <v>6.5747204159999999</v>
      </c>
      <c r="N8716">
        <v>4.0563660500000003</v>
      </c>
      <c r="O8716">
        <v>9.6186511840000009</v>
      </c>
      <c r="P8716">
        <v>3.872452445</v>
      </c>
      <c r="Q8716">
        <v>2.7750093159999998</v>
      </c>
    </row>
    <row r="8717" spans="1:17">
      <c r="A8717" t="s">
        <v>19954</v>
      </c>
      <c r="B8717" s="14" t="s">
        <v>4978</v>
      </c>
      <c r="C8717">
        <v>6.014189301</v>
      </c>
      <c r="D8717">
        <v>2.1218816669999998</v>
      </c>
      <c r="E8717">
        <v>2.7963237109999999</v>
      </c>
      <c r="F8717">
        <v>2.5469062990000002</v>
      </c>
      <c r="G8717">
        <v>1.8462896440000001</v>
      </c>
      <c r="H8717">
        <v>0.34218972199999997</v>
      </c>
      <c r="I8717">
        <v>1.2993496339999999</v>
      </c>
      <c r="J8717">
        <v>2.710830429</v>
      </c>
      <c r="K8717">
        <v>5.0524729610000003</v>
      </c>
      <c r="L8717">
        <v>4.2223461970000002</v>
      </c>
      <c r="M8717">
        <v>3.4205973379999999</v>
      </c>
      <c r="N8717">
        <v>1.7298885209999999</v>
      </c>
      <c r="O8717">
        <v>5.9205189660000004</v>
      </c>
      <c r="P8717">
        <v>1.3033496899999999</v>
      </c>
      <c r="Q8717">
        <v>4.7468434349999997</v>
      </c>
    </row>
    <row r="8718" spans="1:17">
      <c r="A8718" t="s">
        <v>19955</v>
      </c>
      <c r="B8718" s="14" t="s">
        <v>429</v>
      </c>
      <c r="C8718">
        <v>209.5418837</v>
      </c>
      <c r="D8718">
        <v>275.25677359999997</v>
      </c>
      <c r="E8718">
        <v>294.11758680000003</v>
      </c>
      <c r="F8718">
        <v>282.10881890000002</v>
      </c>
      <c r="G8718">
        <v>141.31728770000001</v>
      </c>
      <c r="H8718">
        <v>33.142340189999999</v>
      </c>
      <c r="I8718">
        <v>73.160777550000006</v>
      </c>
      <c r="J8718">
        <v>166.27076539999999</v>
      </c>
      <c r="K8718">
        <v>68.462460399999998</v>
      </c>
      <c r="L8718">
        <v>129.31983310000001</v>
      </c>
      <c r="M8718">
        <v>44.428596390000003</v>
      </c>
      <c r="N8718">
        <v>328.0280631</v>
      </c>
      <c r="O8718">
        <v>106.8257849</v>
      </c>
      <c r="P8718">
        <v>152.21877939999999</v>
      </c>
      <c r="Q8718">
        <v>59.120581260000002</v>
      </c>
    </row>
    <row r="8719" spans="1:17">
      <c r="A8719" t="s">
        <v>19956</v>
      </c>
      <c r="B8719" s="14" t="s">
        <v>3828</v>
      </c>
      <c r="C8719">
        <v>79.567656189999994</v>
      </c>
      <c r="D8719">
        <v>9.7662554079999992</v>
      </c>
      <c r="E8719">
        <v>6.2915788450000001</v>
      </c>
      <c r="F8719">
        <v>3.7040576989999998</v>
      </c>
      <c r="G8719">
        <v>6.9556179780000003</v>
      </c>
      <c r="H8719">
        <v>10.57789782</v>
      </c>
      <c r="I8719">
        <v>21.831962449999999</v>
      </c>
      <c r="J8719">
        <v>15.15120344</v>
      </c>
      <c r="K8719">
        <v>28.779120750000001</v>
      </c>
      <c r="L8719">
        <v>46.146785209999997</v>
      </c>
      <c r="M8719">
        <v>26.514082380000001</v>
      </c>
      <c r="N8719">
        <v>9.8696349229999996</v>
      </c>
      <c r="O8719">
        <v>44.426125319999997</v>
      </c>
      <c r="P8719">
        <v>9.7908751590000005</v>
      </c>
      <c r="Q8719">
        <v>19.047421159999999</v>
      </c>
    </row>
    <row r="8720" spans="1:17">
      <c r="A8720" t="s">
        <v>19957</v>
      </c>
      <c r="B8720" s="14" t="s">
        <v>19958</v>
      </c>
      <c r="C8720">
        <v>752.88397450000002</v>
      </c>
      <c r="D8720">
        <v>57.707589650000003</v>
      </c>
      <c r="E8720">
        <v>64.213363130000005</v>
      </c>
      <c r="F8720">
        <v>46.2683313</v>
      </c>
      <c r="G8720">
        <v>59.244594229999997</v>
      </c>
      <c r="H8720">
        <v>74.422316289999998</v>
      </c>
      <c r="I8720">
        <v>166.776523</v>
      </c>
      <c r="J8720">
        <v>181.6243355</v>
      </c>
      <c r="K8720">
        <v>357.3979458</v>
      </c>
      <c r="L8720">
        <v>720.5985938</v>
      </c>
      <c r="M8720">
        <v>213.4255397</v>
      </c>
      <c r="N8720">
        <v>190.3181529</v>
      </c>
      <c r="O8720">
        <v>9653.8160559999997</v>
      </c>
      <c r="P8720">
        <v>110.5734114</v>
      </c>
      <c r="Q8720">
        <v>5712.7777809999998</v>
      </c>
    </row>
    <row r="8721" spans="1:17">
      <c r="A8721" t="s">
        <v>19959</v>
      </c>
      <c r="B8721" s="14" t="s">
        <v>5256</v>
      </c>
      <c r="C8721">
        <v>39.276833109999998</v>
      </c>
      <c r="D8721">
        <v>2.213005087</v>
      </c>
      <c r="E8721">
        <v>2.7776678299999999</v>
      </c>
      <c r="F8721">
        <v>1.205244947</v>
      </c>
      <c r="G8721">
        <v>1.6465878920000001</v>
      </c>
      <c r="H8721">
        <v>2.9645782500000002</v>
      </c>
      <c r="I8721">
        <v>4.6352280219999997</v>
      </c>
      <c r="J8721">
        <v>1.9571182300000001</v>
      </c>
      <c r="K8721">
        <v>11.02033514</v>
      </c>
      <c r="L8721">
        <v>20.226872069999999</v>
      </c>
      <c r="M8721">
        <v>22.22589065</v>
      </c>
      <c r="N8721">
        <v>2.0710296559999999</v>
      </c>
      <c r="O8721">
        <v>33.94371202</v>
      </c>
      <c r="P8721">
        <v>1.8052994360000001</v>
      </c>
      <c r="Q8721">
        <v>11.08099077</v>
      </c>
    </row>
    <row r="8722" spans="1:17">
      <c r="A8722" t="e">
        <v>#N/A</v>
      </c>
      <c r="B8722" s="14" t="s">
        <v>19960</v>
      </c>
      <c r="C8722">
        <v>12.86715278</v>
      </c>
      <c r="D8722">
        <v>9.5016838999999997</v>
      </c>
      <c r="E8722">
        <v>13.62390345</v>
      </c>
      <c r="F8722">
        <v>16.430460700000001</v>
      </c>
      <c r="G8722">
        <v>5.713499444</v>
      </c>
      <c r="H8722">
        <v>11.76594483</v>
      </c>
      <c r="I8722">
        <v>6.2548069530000001</v>
      </c>
      <c r="J8722">
        <v>9.5540181860000004</v>
      </c>
      <c r="K8722">
        <v>6.3931024340000002</v>
      </c>
      <c r="L8722">
        <v>3.8715281149999998</v>
      </c>
      <c r="M8722">
        <v>1.1761475269999999</v>
      </c>
      <c r="N8722">
        <v>7.8552631780000004</v>
      </c>
      <c r="O8722">
        <v>3.3928790069999999</v>
      </c>
      <c r="P8722">
        <v>6.251080505</v>
      </c>
      <c r="Q8722">
        <v>15.5845681</v>
      </c>
    </row>
    <row r="8723" spans="1:17">
      <c r="A8723" t="s">
        <v>19961</v>
      </c>
      <c r="B8723" s="14" t="s">
        <v>4528</v>
      </c>
      <c r="C8723">
        <v>11.824291580000001</v>
      </c>
      <c r="D8723">
        <v>7.5673765489999996</v>
      </c>
      <c r="E8723">
        <v>11.69437986</v>
      </c>
      <c r="F8723">
        <v>6.2592315459999996</v>
      </c>
      <c r="G8723">
        <v>5.6717606710000004</v>
      </c>
      <c r="H8723">
        <v>20.68760039</v>
      </c>
      <c r="I8723">
        <v>13.41168575</v>
      </c>
      <c r="J8723">
        <v>6.4400189489999997</v>
      </c>
      <c r="K8723">
        <v>10.92684343</v>
      </c>
      <c r="L8723">
        <v>12.45211535</v>
      </c>
      <c r="M8723">
        <v>2.5219197229999999</v>
      </c>
      <c r="N8723">
        <v>4.6427367119999996</v>
      </c>
      <c r="O8723">
        <v>4.3650485799999998</v>
      </c>
      <c r="P8723">
        <v>2.628175573</v>
      </c>
      <c r="Q8723">
        <v>3.311569972</v>
      </c>
    </row>
    <row r="8724" spans="1:17">
      <c r="A8724" t="s">
        <v>19962</v>
      </c>
      <c r="B8724" s="14" t="s">
        <v>1322</v>
      </c>
      <c r="C8724">
        <v>2.482518969</v>
      </c>
      <c r="D8724">
        <v>19.8309493</v>
      </c>
      <c r="E8724">
        <v>7.1465032300000004</v>
      </c>
      <c r="F8724">
        <v>7.4342234129999998</v>
      </c>
      <c r="G8724">
        <v>7.5902383970000002</v>
      </c>
      <c r="H8724">
        <v>3.1967755910000002</v>
      </c>
      <c r="I8724">
        <v>15.97193835</v>
      </c>
      <c r="J8724">
        <v>24.36224649</v>
      </c>
      <c r="K8724">
        <v>11.791914480000001</v>
      </c>
      <c r="L8724">
        <v>8.4888866820000004</v>
      </c>
      <c r="M8724">
        <v>1.9621867159999999</v>
      </c>
      <c r="N8724">
        <v>5.4184414849999998</v>
      </c>
      <c r="O8724">
        <v>3.0727870269999999</v>
      </c>
      <c r="P8724">
        <v>12.553975960000001</v>
      </c>
      <c r="Q8724">
        <v>7.1274123820000002</v>
      </c>
    </row>
    <row r="8725" spans="1:17">
      <c r="A8725" t="s">
        <v>19963</v>
      </c>
      <c r="B8725" s="14" t="s">
        <v>8001</v>
      </c>
      <c r="C8725">
        <v>11.37346213</v>
      </c>
      <c r="D8725">
        <v>5.169529636</v>
      </c>
      <c r="E8725">
        <v>4.2558564260000002</v>
      </c>
      <c r="F8725">
        <v>6.059138806</v>
      </c>
      <c r="G8725">
        <v>4.6729275289999999</v>
      </c>
      <c r="H8725">
        <v>8.8866963390000002</v>
      </c>
      <c r="I8725">
        <v>3.1456477239999998</v>
      </c>
      <c r="J8725">
        <v>4.4746079200000004</v>
      </c>
      <c r="K8725">
        <v>5.1595681149999999</v>
      </c>
      <c r="L8725">
        <v>6.4429875299999999</v>
      </c>
      <c r="M8725">
        <v>2.634883206</v>
      </c>
      <c r="N8725">
        <v>2.127216057</v>
      </c>
      <c r="O8725">
        <v>9.7726514980000001</v>
      </c>
      <c r="P8725">
        <v>4.4130512199999998</v>
      </c>
      <c r="Q8725">
        <v>4.1788450749999999</v>
      </c>
    </row>
    <row r="8726" spans="1:17">
      <c r="A8726" t="s">
        <v>13329</v>
      </c>
      <c r="B8726" s="14" t="s">
        <v>8185</v>
      </c>
      <c r="C8726">
        <v>4.2977461229999996</v>
      </c>
      <c r="D8726">
        <v>0.25966218200000002</v>
      </c>
      <c r="E8726">
        <v>0.62349279499999999</v>
      </c>
      <c r="F8726">
        <v>0.53182460200000004</v>
      </c>
      <c r="G8726">
        <v>0.60720571199999995</v>
      </c>
      <c r="H8726">
        <v>1.200415791</v>
      </c>
      <c r="I8726">
        <v>0</v>
      </c>
      <c r="J8726">
        <v>0.297178312</v>
      </c>
      <c r="K8726">
        <v>0.35448570899999998</v>
      </c>
      <c r="L8726">
        <v>0.49373887399999999</v>
      </c>
      <c r="M8726">
        <v>0.74997486599999996</v>
      </c>
      <c r="N8726">
        <v>0.240814323</v>
      </c>
      <c r="O8726">
        <v>0.86539279099999999</v>
      </c>
      <c r="P8726">
        <v>0.41032608700000001</v>
      </c>
      <c r="Q8726">
        <v>2.1486612090000001</v>
      </c>
    </row>
    <row r="8727" spans="1:17">
      <c r="A8727" t="s">
        <v>19964</v>
      </c>
      <c r="B8727" s="14" t="s">
        <v>1638</v>
      </c>
      <c r="C8727">
        <v>3.4681306950000002</v>
      </c>
      <c r="D8727">
        <v>5.7327527690000002</v>
      </c>
      <c r="E8727">
        <v>7.1522840209999998</v>
      </c>
      <c r="F8727">
        <v>5.8828458619999999</v>
      </c>
      <c r="G8727">
        <v>7.6011851989999997</v>
      </c>
      <c r="H8727">
        <v>1.4344115690000001</v>
      </c>
      <c r="I8727">
        <v>6.2247912679999997</v>
      </c>
      <c r="J8727">
        <v>11.870718569999999</v>
      </c>
      <c r="K8727">
        <v>2.541511399</v>
      </c>
      <c r="L8727">
        <v>3.0341976160000002</v>
      </c>
      <c r="M8727">
        <v>2.5604762050000001</v>
      </c>
      <c r="N8727">
        <v>4.9329600679999999</v>
      </c>
      <c r="O8727">
        <v>5.6135928369999997</v>
      </c>
      <c r="P8727">
        <v>5.163269927</v>
      </c>
      <c r="Q8727">
        <v>6.0519583020000001</v>
      </c>
    </row>
    <row r="8728" spans="1:17">
      <c r="A8728" t="s">
        <v>19965</v>
      </c>
      <c r="B8728" s="14" t="s">
        <v>1054</v>
      </c>
      <c r="C8728">
        <v>9.5546760620000004</v>
      </c>
      <c r="D8728">
        <v>8.2315359239999992</v>
      </c>
      <c r="E8728">
        <v>8.1320129740000002</v>
      </c>
      <c r="F8728">
        <v>10.115604709999999</v>
      </c>
      <c r="G8728">
        <v>8.0662448589999993</v>
      </c>
      <c r="H8728">
        <v>6.5235963540000004</v>
      </c>
      <c r="I8728">
        <v>1.5481967999999999</v>
      </c>
      <c r="J8728">
        <v>2.1533331690000002</v>
      </c>
      <c r="K8728">
        <v>5.7793017190000002</v>
      </c>
      <c r="L8728">
        <v>5.3663957839999998</v>
      </c>
      <c r="M8728">
        <v>0</v>
      </c>
      <c r="N8728">
        <v>1.5704312979999999</v>
      </c>
      <c r="O8728">
        <v>1.1757328789999999</v>
      </c>
      <c r="P8728">
        <v>10.034529729999999</v>
      </c>
      <c r="Q8728">
        <v>10.946986969999999</v>
      </c>
    </row>
    <row r="8729" spans="1:17">
      <c r="A8729" t="s">
        <v>19966</v>
      </c>
      <c r="B8729" s="14" t="s">
        <v>19967</v>
      </c>
      <c r="C8729">
        <v>0</v>
      </c>
      <c r="D8729">
        <v>24.66188614</v>
      </c>
      <c r="E8729">
        <v>34.766319719999998</v>
      </c>
      <c r="F8729">
        <v>39.594110409999999</v>
      </c>
      <c r="G8729">
        <v>35.966524999999997</v>
      </c>
      <c r="H8729">
        <v>28.96264055</v>
      </c>
      <c r="I8729">
        <v>20.947775830000001</v>
      </c>
      <c r="J8729">
        <v>14.567767</v>
      </c>
      <c r="K8729">
        <v>8.1454651039999995</v>
      </c>
      <c r="L8729">
        <v>13.614312780000001</v>
      </c>
      <c r="M8729">
        <v>6.8932472440000003</v>
      </c>
      <c r="N8729">
        <v>11.952347769999999</v>
      </c>
      <c r="O8729">
        <v>7.9540885240000003</v>
      </c>
      <c r="P8729">
        <v>30.171455569999999</v>
      </c>
      <c r="Q8729">
        <v>41.96662311</v>
      </c>
    </row>
    <row r="8730" spans="1:17">
      <c r="A8730" t="s">
        <v>19968</v>
      </c>
      <c r="B8730" s="14" t="s">
        <v>3620</v>
      </c>
      <c r="C8730">
        <v>3.9916971280000002</v>
      </c>
      <c r="D8730">
        <v>2.910802951</v>
      </c>
      <c r="E8730">
        <v>3.1673166159999999</v>
      </c>
      <c r="F8730">
        <v>3.8487137649999998</v>
      </c>
      <c r="G8730">
        <v>2.4699607829999999</v>
      </c>
      <c r="H8730">
        <v>2.0440426760000001</v>
      </c>
      <c r="I8730">
        <v>13.097632689999999</v>
      </c>
      <c r="J8730">
        <v>14.50616348</v>
      </c>
      <c r="K8730">
        <v>3.546213362</v>
      </c>
      <c r="L8730">
        <v>2.101820338</v>
      </c>
      <c r="M8730">
        <v>5.1081654969999999</v>
      </c>
      <c r="N8730">
        <v>5.9457764370000001</v>
      </c>
      <c r="O8730">
        <v>8.8414354920000005</v>
      </c>
      <c r="P8730">
        <v>6.4629250640000002</v>
      </c>
      <c r="Q8730">
        <v>4.3447002670000003</v>
      </c>
    </row>
    <row r="8731" spans="1:17">
      <c r="A8731" t="e">
        <v>#N/A</v>
      </c>
      <c r="B8731" s="14" t="s">
        <v>19969</v>
      </c>
      <c r="C8731">
        <v>0</v>
      </c>
      <c r="D8731">
        <v>1.678672333</v>
      </c>
      <c r="E8731">
        <v>0.40307760500000001</v>
      </c>
      <c r="F8731">
        <v>0</v>
      </c>
      <c r="G8731">
        <v>0.65424713300000004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2.3352361419999998</v>
      </c>
      <c r="O8731">
        <v>0</v>
      </c>
      <c r="P8731">
        <v>0.56843338600000004</v>
      </c>
      <c r="Q8731">
        <v>0</v>
      </c>
    </row>
    <row r="8732" spans="1:17">
      <c r="A8732" t="s">
        <v>19970</v>
      </c>
      <c r="B8732" s="14" t="s">
        <v>19971</v>
      </c>
      <c r="C8732">
        <v>2.07989311</v>
      </c>
      <c r="D8732">
        <v>1.8430638589999999</v>
      </c>
      <c r="E8732">
        <v>1.22930775</v>
      </c>
      <c r="F8732">
        <v>0.78642781799999995</v>
      </c>
      <c r="G8732">
        <v>1.2770083940000001</v>
      </c>
      <c r="H8732">
        <v>0.88754860899999999</v>
      </c>
      <c r="I8732">
        <v>0</v>
      </c>
      <c r="J8732">
        <v>0.585930752</v>
      </c>
      <c r="K8732">
        <v>1.8870859280000001</v>
      </c>
      <c r="L8732">
        <v>3.9425891800000001</v>
      </c>
      <c r="M8732">
        <v>1.7744229060000001</v>
      </c>
      <c r="N8732">
        <v>0.71220128599999999</v>
      </c>
      <c r="O8732">
        <v>6.6543717640000004</v>
      </c>
      <c r="P8732">
        <v>1.0401662979999999</v>
      </c>
      <c r="Q8732">
        <v>1.90638072</v>
      </c>
    </row>
    <row r="8733" spans="1:17">
      <c r="A8733" t="s">
        <v>19970</v>
      </c>
      <c r="B8733" s="14" t="s">
        <v>4670</v>
      </c>
      <c r="C8733">
        <v>19.41725392</v>
      </c>
      <c r="D8733">
        <v>1.4715903829999999</v>
      </c>
      <c r="E8733">
        <v>0.65234534499999997</v>
      </c>
      <c r="F8733">
        <v>0.80683095900000001</v>
      </c>
      <c r="G8733">
        <v>0.75883600900000003</v>
      </c>
      <c r="H8733">
        <v>0.27474252799999999</v>
      </c>
      <c r="I8733">
        <v>3.7258633699999999</v>
      </c>
      <c r="J8733">
        <v>1.5287413249999999</v>
      </c>
      <c r="K8733">
        <v>3.0134794189999998</v>
      </c>
      <c r="L8733">
        <v>5.1658697350000002</v>
      </c>
      <c r="M8733">
        <v>4.1195724059999996</v>
      </c>
      <c r="N8733">
        <v>1.007832673</v>
      </c>
      <c r="O8733">
        <v>12.78933189</v>
      </c>
      <c r="P8733">
        <v>0.797297806</v>
      </c>
      <c r="Q8733">
        <v>1.75632184</v>
      </c>
    </row>
    <row r="8734" spans="1:17">
      <c r="A8734" t="s">
        <v>19972</v>
      </c>
      <c r="B8734" s="14" t="s">
        <v>3936</v>
      </c>
      <c r="C8734">
        <v>21.44289801</v>
      </c>
      <c r="D8734">
        <v>32.841717690000003</v>
      </c>
      <c r="E8734">
        <v>27.093533040000001</v>
      </c>
      <c r="F8734">
        <v>36.575043829999998</v>
      </c>
      <c r="G8734">
        <v>49.324781770000001</v>
      </c>
      <c r="H8734">
        <v>6.6085390149999998</v>
      </c>
      <c r="I8734">
        <v>25.0936898</v>
      </c>
      <c r="J8734">
        <v>27.720196059999999</v>
      </c>
      <c r="K8734">
        <v>122.1349835</v>
      </c>
      <c r="L8734">
        <v>184.8332048</v>
      </c>
      <c r="M8734">
        <v>7.1141846559999999</v>
      </c>
      <c r="N8734">
        <v>9.3657938769999998</v>
      </c>
      <c r="O8734">
        <v>9.0885658930000002</v>
      </c>
      <c r="P8734">
        <v>7.387447742</v>
      </c>
      <c r="Q8734">
        <v>14.92252096</v>
      </c>
    </row>
    <row r="8735" spans="1:17">
      <c r="A8735" t="s">
        <v>19973</v>
      </c>
      <c r="B8735" s="14" t="s">
        <v>5271</v>
      </c>
      <c r="C8735">
        <v>35.57851616</v>
      </c>
      <c r="D8735">
        <v>3.1527330409999998</v>
      </c>
      <c r="E8735">
        <v>3.1682877249999999</v>
      </c>
      <c r="F8735">
        <v>2.1524132909999998</v>
      </c>
      <c r="G8735">
        <v>2.7305528080000001</v>
      </c>
      <c r="H8735">
        <v>3.2389010620000001</v>
      </c>
      <c r="I8735">
        <v>11.52996596</v>
      </c>
      <c r="J8735">
        <v>11.72678516</v>
      </c>
      <c r="K8735">
        <v>8.2494276459999991</v>
      </c>
      <c r="L8735">
        <v>15.8196519</v>
      </c>
      <c r="M8735">
        <v>8.6000627709999993</v>
      </c>
      <c r="N8735">
        <v>6.822406548</v>
      </c>
      <c r="O8735">
        <v>19.555281449999999</v>
      </c>
      <c r="P8735">
        <v>4.3098641129999997</v>
      </c>
      <c r="Q8735">
        <v>6.8844229500000003</v>
      </c>
    </row>
    <row r="8736" spans="1:17">
      <c r="A8736" t="s">
        <v>19974</v>
      </c>
      <c r="B8736" s="14" t="s">
        <v>3573</v>
      </c>
      <c r="C8736">
        <v>13.17148783</v>
      </c>
      <c r="D8736">
        <v>4.0922126969999999</v>
      </c>
      <c r="E8736">
        <v>3.8962600730000001</v>
      </c>
      <c r="F8736">
        <v>3.5420635530000002</v>
      </c>
      <c r="G8736">
        <v>2.8569554890000002</v>
      </c>
      <c r="H8736">
        <v>2.9611189979999999</v>
      </c>
      <c r="I8736">
        <v>15.928783259999999</v>
      </c>
      <c r="J8736">
        <v>12.217715910000001</v>
      </c>
      <c r="K8736">
        <v>26.087032149999999</v>
      </c>
      <c r="L8736">
        <v>4.7702165550000002</v>
      </c>
      <c r="M8736">
        <v>53.958226680000003</v>
      </c>
      <c r="N8736">
        <v>4.4750063889999998</v>
      </c>
      <c r="O8736">
        <v>34.333137839999999</v>
      </c>
      <c r="P8736">
        <v>4.3619689929999996</v>
      </c>
      <c r="Q8736">
        <v>3.754307007</v>
      </c>
    </row>
    <row r="8737" spans="1:17">
      <c r="A8737" t="s">
        <v>19975</v>
      </c>
      <c r="B8737" s="14" t="s">
        <v>19976</v>
      </c>
      <c r="C8737">
        <v>6.2353848039999997</v>
      </c>
      <c r="D8737">
        <v>2.4439207540000001</v>
      </c>
      <c r="E8737">
        <v>2.2452499370000001</v>
      </c>
      <c r="F8737">
        <v>3.4603189369999998</v>
      </c>
      <c r="G8737">
        <v>2.3191199189999998</v>
      </c>
      <c r="H8737">
        <v>1.8421014680000001</v>
      </c>
      <c r="I8737">
        <v>2.0984270220000001</v>
      </c>
      <c r="J8737">
        <v>6.0804776609999998</v>
      </c>
      <c r="K8737">
        <v>2.1759082159999998</v>
      </c>
      <c r="L8737">
        <v>5.4552124390000003</v>
      </c>
      <c r="M8737">
        <v>0.92070085099999999</v>
      </c>
      <c r="N8737">
        <v>2.3059439820000001</v>
      </c>
      <c r="O8737">
        <v>2.1247855520000001</v>
      </c>
      <c r="P8737">
        <v>2.5186682569999999</v>
      </c>
      <c r="Q8737">
        <v>2.9675107550000002</v>
      </c>
    </row>
    <row r="8738" spans="1:17">
      <c r="A8738" t="s">
        <v>19975</v>
      </c>
      <c r="B8738" s="14" t="s">
        <v>6861</v>
      </c>
      <c r="C8738">
        <v>4.2423859820000001</v>
      </c>
      <c r="D8738">
        <v>10.759439309999999</v>
      </c>
      <c r="E8738">
        <v>8.7777537609999996</v>
      </c>
      <c r="F8738">
        <v>8.3036414500000006</v>
      </c>
      <c r="G8738">
        <v>8.1089100030000001</v>
      </c>
      <c r="H8738">
        <v>12.19173616</v>
      </c>
      <c r="I8738">
        <v>3.8400545500000001</v>
      </c>
      <c r="J8738">
        <v>5.5449950000000001</v>
      </c>
      <c r="K8738">
        <v>5.1763954649999997</v>
      </c>
      <c r="L8738">
        <v>7.302280766</v>
      </c>
      <c r="M8738">
        <v>4.2121330129999999</v>
      </c>
      <c r="N8738">
        <v>5.3919717409999999</v>
      </c>
      <c r="O8738">
        <v>5.0223743509999998</v>
      </c>
      <c r="P8738">
        <v>6.0576514340000003</v>
      </c>
      <c r="Q8738">
        <v>7.7434195490000004</v>
      </c>
    </row>
    <row r="8739" spans="1:17">
      <c r="A8739" t="s">
        <v>19977</v>
      </c>
      <c r="B8739" s="14" t="s">
        <v>5457</v>
      </c>
      <c r="C8739">
        <v>67.652490279999995</v>
      </c>
      <c r="D8739">
        <v>547.10131290000004</v>
      </c>
      <c r="E8739">
        <v>468.51972360000002</v>
      </c>
      <c r="F8739">
        <v>672.6444841</v>
      </c>
      <c r="G8739">
        <v>496.14300109999999</v>
      </c>
      <c r="H8739">
        <v>2058.0233119999998</v>
      </c>
      <c r="I8739">
        <v>775.54514800000004</v>
      </c>
      <c r="J8739">
        <v>740.6221875</v>
      </c>
      <c r="K8739">
        <v>962.61528559999999</v>
      </c>
      <c r="L8739">
        <v>411.4838767</v>
      </c>
      <c r="M8739">
        <v>98.243502390000003</v>
      </c>
      <c r="N8739">
        <v>358.24252230000002</v>
      </c>
      <c r="O8739">
        <v>87.30235338</v>
      </c>
      <c r="P8739">
        <v>687.46511899999996</v>
      </c>
      <c r="Q8739">
        <v>701.64156820000005</v>
      </c>
    </row>
    <row r="8740" spans="1:17">
      <c r="A8740" t="s">
        <v>19978</v>
      </c>
      <c r="B8740" s="14" t="s">
        <v>1174</v>
      </c>
      <c r="C8740">
        <v>25.23159884</v>
      </c>
      <c r="D8740">
        <v>4.499600021</v>
      </c>
      <c r="E8740">
        <v>2.410424184</v>
      </c>
      <c r="F8740">
        <v>2.2507350609999999</v>
      </c>
      <c r="G8740">
        <v>2.242731617</v>
      </c>
      <c r="H8740">
        <v>3.6036588479999998</v>
      </c>
      <c r="I8740">
        <v>8.3437040069999995</v>
      </c>
      <c r="J8740">
        <v>5.1424515209999999</v>
      </c>
      <c r="K8740">
        <v>7.4232293509999998</v>
      </c>
      <c r="L8740">
        <v>16.231990410000002</v>
      </c>
      <c r="M8740">
        <v>7.5779879299999999</v>
      </c>
      <c r="N8740">
        <v>3.4912071509999998</v>
      </c>
      <c r="O8740">
        <v>14.510315970000001</v>
      </c>
      <c r="P8740">
        <v>3.8542114669999998</v>
      </c>
      <c r="Q8740">
        <v>5.7423402440000002</v>
      </c>
    </row>
    <row r="8741" spans="1:17">
      <c r="A8741" t="s">
        <v>19979</v>
      </c>
      <c r="B8741" s="14" t="s">
        <v>1035</v>
      </c>
      <c r="C8741">
        <v>105.45544959999999</v>
      </c>
      <c r="D8741">
        <v>3.1641417199999999</v>
      </c>
      <c r="E8741">
        <v>2.1906526290000001</v>
      </c>
      <c r="F8741">
        <v>2.3006152900000001</v>
      </c>
      <c r="G8741">
        <v>1.664813509</v>
      </c>
      <c r="H8741">
        <v>2.1027458179999998</v>
      </c>
      <c r="I8741">
        <v>32.690021489999999</v>
      </c>
      <c r="J8741">
        <v>4.0286946910000001</v>
      </c>
      <c r="K8741">
        <v>20.680200429999999</v>
      </c>
      <c r="L8741">
        <v>22.236013310000001</v>
      </c>
      <c r="M8741">
        <v>113.3223622</v>
      </c>
      <c r="N8741">
        <v>3.560489161</v>
      </c>
      <c r="O8741">
        <v>56.856946550000004</v>
      </c>
      <c r="P8741">
        <v>3.3690968720000001</v>
      </c>
      <c r="Q8741">
        <v>4.9910856739999998</v>
      </c>
    </row>
    <row r="8742" spans="1:17">
      <c r="A8742" t="s">
        <v>19980</v>
      </c>
      <c r="B8742" s="14" t="s">
        <v>4730</v>
      </c>
      <c r="C8742">
        <v>4.1926328120000003</v>
      </c>
      <c r="D8742">
        <v>6.9080135870000001</v>
      </c>
      <c r="E8742">
        <v>6.7464346920000002</v>
      </c>
      <c r="F8742">
        <v>6.3490273869999996</v>
      </c>
      <c r="G8742">
        <v>6.6516508959999996</v>
      </c>
      <c r="H8742">
        <v>9.9631273470000004</v>
      </c>
      <c r="I8742">
        <v>4.9677863059999998</v>
      </c>
      <c r="J8742">
        <v>5.2153599540000002</v>
      </c>
      <c r="K8742">
        <v>8.0834437959999992</v>
      </c>
      <c r="L8742">
        <v>4.4704358280000003</v>
      </c>
      <c r="M8742">
        <v>1.5089913070000001</v>
      </c>
      <c r="N8742">
        <v>7.4294885900000001</v>
      </c>
      <c r="O8742">
        <v>3.7726403369999999</v>
      </c>
      <c r="P8742">
        <v>10.575530029999999</v>
      </c>
      <c r="Q8742">
        <v>6.4848394909999998</v>
      </c>
    </row>
    <row r="8743" spans="1:17">
      <c r="A8743" t="s">
        <v>19981</v>
      </c>
      <c r="B8743" s="14" t="s">
        <v>4761</v>
      </c>
      <c r="C8743">
        <v>19.99841838</v>
      </c>
      <c r="D8743">
        <v>1.2392501469999999</v>
      </c>
      <c r="E8743">
        <v>0.93732946699999997</v>
      </c>
      <c r="F8743">
        <v>1.104098851</v>
      </c>
      <c r="G8743">
        <v>0.57958364399999995</v>
      </c>
      <c r="H8743">
        <v>1.1279050669999999</v>
      </c>
      <c r="I8743">
        <v>3.8749483740000001</v>
      </c>
      <c r="J8743">
        <v>1.5246699930000001</v>
      </c>
      <c r="K8743">
        <v>3.3624524079999998</v>
      </c>
      <c r="L8743">
        <v>7.5993652450000004</v>
      </c>
      <c r="M8743">
        <v>2.4160213000000001</v>
      </c>
      <c r="N8743">
        <v>0.98264965500000001</v>
      </c>
      <c r="O8743">
        <v>7.5891108760000003</v>
      </c>
      <c r="P8743">
        <v>1.091053313</v>
      </c>
      <c r="Q8743">
        <v>2.3072823200000001</v>
      </c>
    </row>
    <row r="8744" spans="1:17">
      <c r="A8744" t="s">
        <v>19982</v>
      </c>
      <c r="B8744" s="14" t="s">
        <v>6994</v>
      </c>
      <c r="C8744">
        <v>4.7468314019999998</v>
      </c>
      <c r="D8744">
        <v>2.7502916289999999</v>
      </c>
      <c r="E8744">
        <v>2.7969522960000002</v>
      </c>
      <c r="F8744">
        <v>3.5786011960000002</v>
      </c>
      <c r="G8744">
        <v>2.6482257960000002</v>
      </c>
      <c r="H8744">
        <v>1.9632794950000001</v>
      </c>
      <c r="I8744">
        <v>0.53249209099999995</v>
      </c>
      <c r="J8744">
        <v>2.8699209419999998</v>
      </c>
      <c r="K8744">
        <v>4.803735831</v>
      </c>
      <c r="L8744">
        <v>2.9993217809999999</v>
      </c>
      <c r="M8744">
        <v>0.70090489199999995</v>
      </c>
      <c r="N8744">
        <v>1.3503487510000001</v>
      </c>
      <c r="O8744">
        <v>2.4263134750000002</v>
      </c>
      <c r="P8744">
        <v>4.8208780219999996</v>
      </c>
      <c r="Q8744">
        <v>2.5100960410000002</v>
      </c>
    </row>
    <row r="8745" spans="1:17">
      <c r="A8745" t="s">
        <v>19965</v>
      </c>
      <c r="B8745" s="14" t="s">
        <v>19983</v>
      </c>
      <c r="C8745">
        <v>2.196671979</v>
      </c>
      <c r="D8745">
        <v>2.4331819710000002</v>
      </c>
      <c r="E8745">
        <v>2.103293249</v>
      </c>
      <c r="F8745">
        <v>4.1861385450000004</v>
      </c>
      <c r="G8745">
        <v>4.5518896279999996</v>
      </c>
      <c r="H8745">
        <v>0</v>
      </c>
      <c r="I8745">
        <v>0</v>
      </c>
      <c r="J8745">
        <v>0.27847294</v>
      </c>
      <c r="K8745">
        <v>2.9895590009999999</v>
      </c>
      <c r="L8745">
        <v>4.1639520479999996</v>
      </c>
      <c r="M8745">
        <v>0</v>
      </c>
      <c r="N8745">
        <v>0.27078802099999999</v>
      </c>
      <c r="O8745">
        <v>0</v>
      </c>
      <c r="P8745">
        <v>3.9548450499999999</v>
      </c>
      <c r="Q8745">
        <v>6.0402523869999998</v>
      </c>
    </row>
    <row r="8746" spans="1:17">
      <c r="A8746" t="s">
        <v>19984</v>
      </c>
      <c r="B8746" s="14" t="s">
        <v>8473</v>
      </c>
      <c r="C8746">
        <v>21.413483880000001</v>
      </c>
      <c r="D8746">
        <v>176.34901880000001</v>
      </c>
      <c r="E8746">
        <v>188.54278450000001</v>
      </c>
      <c r="F8746">
        <v>202.69376349999999</v>
      </c>
      <c r="G8746">
        <v>179.89642259999999</v>
      </c>
      <c r="H8746">
        <v>160.4324829</v>
      </c>
      <c r="I8746">
        <v>236.9339995</v>
      </c>
      <c r="J8746">
        <v>324.15717030000002</v>
      </c>
      <c r="K8746">
        <v>218.3386893</v>
      </c>
      <c r="L8746">
        <v>113.61134680000001</v>
      </c>
      <c r="M8746">
        <v>33.927258039999998</v>
      </c>
      <c r="N8746">
        <v>127.66841700000001</v>
      </c>
      <c r="O8746">
        <v>42.159942460000003</v>
      </c>
      <c r="P8746">
        <v>292.76377930000001</v>
      </c>
      <c r="Q8746">
        <v>258.65703000000002</v>
      </c>
    </row>
    <row r="8747" spans="1:17">
      <c r="A8747" t="s">
        <v>19985</v>
      </c>
      <c r="B8747" s="14" t="s">
        <v>5637</v>
      </c>
      <c r="C8747">
        <v>0.60156494100000002</v>
      </c>
      <c r="D8747">
        <v>0.93286743599999999</v>
      </c>
      <c r="E8747">
        <v>0.86398936100000001</v>
      </c>
      <c r="F8747">
        <v>0.61413540200000005</v>
      </c>
      <c r="G8747">
        <v>1.454306082</v>
      </c>
      <c r="H8747">
        <v>0.808619486</v>
      </c>
      <c r="I8747">
        <v>2.6318218</v>
      </c>
      <c r="J8747">
        <v>5.7958067910000004</v>
      </c>
      <c r="K8747">
        <v>4.6392962210000004</v>
      </c>
      <c r="L8747">
        <v>2.8507756190000002</v>
      </c>
      <c r="M8747">
        <v>0</v>
      </c>
      <c r="N8747">
        <v>2.3359164730000002</v>
      </c>
      <c r="O8747">
        <v>0.99933013100000001</v>
      </c>
      <c r="P8747">
        <v>1.985583774</v>
      </c>
      <c r="Q8747">
        <v>1.0338378079999999</v>
      </c>
    </row>
    <row r="8748" spans="1:17">
      <c r="A8748" t="s">
        <v>19986</v>
      </c>
      <c r="B8748" s="14" t="s">
        <v>19987</v>
      </c>
      <c r="C8748">
        <v>4.3547381229999997</v>
      </c>
      <c r="D8748">
        <v>260.47448200000002</v>
      </c>
      <c r="E8748">
        <v>17.991145769999999</v>
      </c>
      <c r="F8748">
        <v>0.88914717799999998</v>
      </c>
      <c r="G8748">
        <v>32.711206830000002</v>
      </c>
      <c r="H8748">
        <v>71.079540899999998</v>
      </c>
      <c r="I8748">
        <v>103.72646469999999</v>
      </c>
      <c r="J8748">
        <v>131.94038090000001</v>
      </c>
      <c r="K8748">
        <v>398.06845019999997</v>
      </c>
      <c r="L8748">
        <v>1135.4831349999999</v>
      </c>
      <c r="M8748">
        <v>20.89780579</v>
      </c>
      <c r="N8748">
        <v>28.540771849999999</v>
      </c>
      <c r="O8748">
        <v>14.46833326</v>
      </c>
      <c r="P8748">
        <v>112.92044110000001</v>
      </c>
      <c r="Q8748">
        <v>46.899534350000003</v>
      </c>
    </row>
    <row r="8749" spans="1:17">
      <c r="A8749" t="s">
        <v>19988</v>
      </c>
      <c r="B8749" s="14" t="s">
        <v>5686</v>
      </c>
      <c r="C8749">
        <v>10.57192878</v>
      </c>
      <c r="D8749">
        <v>26.058858529999998</v>
      </c>
      <c r="E8749">
        <v>26.487984910000002</v>
      </c>
      <c r="F8749">
        <v>17.29587184</v>
      </c>
      <c r="G8749">
        <v>9.5207162180000005</v>
      </c>
      <c r="H8749">
        <v>5.0881039210000001</v>
      </c>
      <c r="I8749">
        <v>36.006110960000001</v>
      </c>
      <c r="J8749">
        <v>96.69002777</v>
      </c>
      <c r="K8749">
        <v>14.661045339999999</v>
      </c>
      <c r="L8749">
        <v>14.45914133</v>
      </c>
      <c r="M8749">
        <v>5.009107889</v>
      </c>
      <c r="N8749">
        <v>85.336308849999995</v>
      </c>
      <c r="O8749">
        <v>10.22613293</v>
      </c>
      <c r="P8749">
        <v>45.365165519999998</v>
      </c>
      <c r="Q8749">
        <v>20.928515440000002</v>
      </c>
    </row>
    <row r="8750" spans="1:17">
      <c r="A8750" t="e">
        <v>#N/A</v>
      </c>
      <c r="B8750" s="14" t="s">
        <v>19989</v>
      </c>
      <c r="C8750">
        <v>34.861469579999998</v>
      </c>
      <c r="D8750">
        <v>9.505209571</v>
      </c>
      <c r="E8750">
        <v>7.4176748940000001</v>
      </c>
      <c r="F8750">
        <v>4.380300815</v>
      </c>
      <c r="G8750">
        <v>12.502917610000001</v>
      </c>
      <c r="H8750">
        <v>8.2392174730000001</v>
      </c>
      <c r="I8750">
        <v>11.732114709999999</v>
      </c>
      <c r="J8750">
        <v>18.69746881</v>
      </c>
      <c r="K8750">
        <v>27.980201560000001</v>
      </c>
      <c r="L8750">
        <v>37.277284999999999</v>
      </c>
      <c r="M8750">
        <v>10.29510952</v>
      </c>
      <c r="N8750">
        <v>11.23946123</v>
      </c>
      <c r="O8750">
        <v>32.66857787</v>
      </c>
      <c r="P8750">
        <v>14.886310699999999</v>
      </c>
      <c r="Q8750">
        <v>22.121443809999999</v>
      </c>
    </row>
    <row r="8751" spans="1:17">
      <c r="A8751" t="s">
        <v>19990</v>
      </c>
      <c r="B8751" s="14" t="s">
        <v>19991</v>
      </c>
      <c r="C8751">
        <v>141.55268179999999</v>
      </c>
      <c r="D8751">
        <v>328.51928070000002</v>
      </c>
      <c r="E8751">
        <v>180.5704337</v>
      </c>
      <c r="F8751">
        <v>199.77635280000001</v>
      </c>
      <c r="G8751">
        <v>131.83969619999999</v>
      </c>
      <c r="H8751">
        <v>41.075054250000001</v>
      </c>
      <c r="I8751">
        <v>152.6919623</v>
      </c>
      <c r="J8751">
        <v>260.56825079999999</v>
      </c>
      <c r="K8751">
        <v>100.705957</v>
      </c>
      <c r="L8751">
        <v>146.22917559999999</v>
      </c>
      <c r="M8751">
        <v>89.709724739999999</v>
      </c>
      <c r="N8751">
        <v>338.29821459999999</v>
      </c>
      <c r="O8751">
        <v>178.66406129999999</v>
      </c>
      <c r="P8751">
        <v>350.65288650000002</v>
      </c>
      <c r="Q8751">
        <v>89.276113350000003</v>
      </c>
    </row>
    <row r="8752" spans="1:17">
      <c r="A8752" t="s">
        <v>19992</v>
      </c>
      <c r="B8752" s="14" t="s">
        <v>8313</v>
      </c>
      <c r="C8752">
        <v>22.28568022</v>
      </c>
      <c r="D8752">
        <v>27.357222610000001</v>
      </c>
      <c r="E8752">
        <v>11.75685996</v>
      </c>
      <c r="F8752">
        <v>21.78189364</v>
      </c>
      <c r="G8752">
        <v>6.1493770860000003</v>
      </c>
      <c r="H8752">
        <v>2.470619315</v>
      </c>
      <c r="I8752">
        <v>30.824404489999999</v>
      </c>
      <c r="J8752">
        <v>40.440622660000002</v>
      </c>
      <c r="K8752">
        <v>32.101515880000001</v>
      </c>
      <c r="L8752">
        <v>30.122534890000001</v>
      </c>
      <c r="M8752">
        <v>32.635067620000001</v>
      </c>
      <c r="N8752">
        <v>35.444532459999998</v>
      </c>
      <c r="O8752">
        <v>31.29640672</v>
      </c>
      <c r="P8752">
        <v>19.078964589999998</v>
      </c>
      <c r="Q8752">
        <v>12.082184959999999</v>
      </c>
    </row>
    <row r="8753" spans="1:17">
      <c r="A8753" t="s">
        <v>19993</v>
      </c>
      <c r="B8753" s="14" t="s">
        <v>19994</v>
      </c>
      <c r="C8753">
        <v>4.1132901589999999</v>
      </c>
      <c r="D8753">
        <v>3.9182954300000001</v>
      </c>
      <c r="E8753">
        <v>1.9254583620000001</v>
      </c>
      <c r="F8753">
        <v>1.5117273229999999</v>
      </c>
      <c r="G8753">
        <v>1.4916052660000001</v>
      </c>
      <c r="H8753">
        <v>3.6333800159999998</v>
      </c>
      <c r="I8753">
        <v>1.199698317</v>
      </c>
      <c r="J8753">
        <v>1.303608383</v>
      </c>
      <c r="K8753">
        <v>7.4639720079999998</v>
      </c>
      <c r="L8753">
        <v>5.4579291779999997</v>
      </c>
      <c r="M8753">
        <v>0.78956517199999998</v>
      </c>
      <c r="N8753">
        <v>1.7746864309999999</v>
      </c>
      <c r="O8753">
        <v>3.1887655690000001</v>
      </c>
      <c r="P8753">
        <v>1.2959601810000001</v>
      </c>
      <c r="Q8753">
        <v>3.3931298270000001</v>
      </c>
    </row>
    <row r="8754" spans="1:17">
      <c r="A8754" t="s">
        <v>19993</v>
      </c>
      <c r="B8754" s="14" t="s">
        <v>3950</v>
      </c>
      <c r="C8754">
        <v>14.11641483</v>
      </c>
      <c r="D8754">
        <v>3.065939749</v>
      </c>
      <c r="E8754">
        <v>3.2686568010000001</v>
      </c>
      <c r="F8754">
        <v>3.2402091149999999</v>
      </c>
      <c r="G8754">
        <v>2.6288281250000001</v>
      </c>
      <c r="H8754">
        <v>2.3386786860000002</v>
      </c>
      <c r="I8754">
        <v>6.0547776999999998</v>
      </c>
      <c r="J8754">
        <v>4.0001555250000003</v>
      </c>
      <c r="K8754">
        <v>9.4175115989999991</v>
      </c>
      <c r="L8754">
        <v>12.59232684</v>
      </c>
      <c r="M8754">
        <v>1.0626319479999999</v>
      </c>
      <c r="N8754">
        <v>1.637795643</v>
      </c>
      <c r="O8754">
        <v>8.2766236150000001</v>
      </c>
      <c r="P8754">
        <v>4.2773469369999999</v>
      </c>
      <c r="Q8754">
        <v>5.898557458</v>
      </c>
    </row>
    <row r="8755" spans="1:17">
      <c r="A8755" t="s">
        <v>19995</v>
      </c>
      <c r="B8755" s="14" t="s">
        <v>8039</v>
      </c>
      <c r="C8755">
        <v>6.723548697</v>
      </c>
      <c r="D8755">
        <v>0.73507356000000001</v>
      </c>
      <c r="E8755">
        <v>0.69672469100000001</v>
      </c>
      <c r="F8755">
        <v>0.33874511499999999</v>
      </c>
      <c r="G8755">
        <v>0.56543718300000001</v>
      </c>
      <c r="H8755">
        <v>0.72100774499999998</v>
      </c>
      <c r="I8755">
        <v>1.9100810500000001</v>
      </c>
      <c r="J8755">
        <v>0.73058298700000002</v>
      </c>
      <c r="K8755">
        <v>3.862185325</v>
      </c>
      <c r="L8755">
        <v>5.9586906559999999</v>
      </c>
      <c r="M8755">
        <v>2.4303816</v>
      </c>
      <c r="N8755">
        <v>0.67274748799999995</v>
      </c>
      <c r="O8755">
        <v>4.4000177819999999</v>
      </c>
      <c r="P8755">
        <v>0.82533715299999999</v>
      </c>
      <c r="Q8755">
        <v>1.7407472260000001</v>
      </c>
    </row>
    <row r="8756" spans="1:17">
      <c r="A8756" t="s">
        <v>19996</v>
      </c>
      <c r="B8756" s="14" t="s">
        <v>1894</v>
      </c>
      <c r="C8756">
        <v>12.43504328</v>
      </c>
      <c r="D8756">
        <v>1.5586246479999999</v>
      </c>
      <c r="E8756">
        <v>2.0714420050000002</v>
      </c>
      <c r="F8756">
        <v>1.4699345450000001</v>
      </c>
      <c r="G8756">
        <v>1.4409507969999999</v>
      </c>
      <c r="H8756">
        <v>3.267613586</v>
      </c>
      <c r="I8756">
        <v>12.407656449999999</v>
      </c>
      <c r="J8756">
        <v>2.1571723120000001</v>
      </c>
      <c r="K8756">
        <v>10.16892256</v>
      </c>
      <c r="L8756">
        <v>8.9944003820000002</v>
      </c>
      <c r="M8756">
        <v>9.4222278100000008</v>
      </c>
      <c r="N8756">
        <v>2.0573023319999999</v>
      </c>
      <c r="O8756">
        <v>11.23467733</v>
      </c>
      <c r="P8756">
        <v>1.7674584849999999</v>
      </c>
      <c r="Q8756">
        <v>5.8488022319999997</v>
      </c>
    </row>
    <row r="8757" spans="1:17">
      <c r="A8757" t="s">
        <v>19997</v>
      </c>
      <c r="B8757" s="14" t="s">
        <v>19998</v>
      </c>
      <c r="C8757">
        <v>2.8838989659999998</v>
      </c>
      <c r="D8757">
        <v>1.661088474</v>
      </c>
      <c r="E8757">
        <v>2.5158572879999999</v>
      </c>
      <c r="F8757">
        <v>1.2561756529999999</v>
      </c>
      <c r="G8757">
        <v>1.3943870460000001</v>
      </c>
      <c r="H8757">
        <v>3.1012138390000001</v>
      </c>
      <c r="I8757">
        <v>1.682258534</v>
      </c>
      <c r="J8757">
        <v>1.2430160830000001</v>
      </c>
      <c r="K8757">
        <v>1.046624008</v>
      </c>
      <c r="L8757">
        <v>0.72888546099999996</v>
      </c>
      <c r="M8757">
        <v>1.1071556330000001</v>
      </c>
      <c r="N8757">
        <v>4.2660459140000002</v>
      </c>
      <c r="O8757">
        <v>1.277542151</v>
      </c>
      <c r="P8757">
        <v>1.730705003</v>
      </c>
      <c r="Q8757">
        <v>1.1894910430000001</v>
      </c>
    </row>
    <row r="8758" spans="1:17">
      <c r="A8758" t="s">
        <v>19999</v>
      </c>
      <c r="B8758" s="14" t="s">
        <v>8296</v>
      </c>
      <c r="C8758">
        <v>4.5072232689999998</v>
      </c>
      <c r="D8758">
        <v>1.570558659</v>
      </c>
      <c r="E8758">
        <v>2.4774883650000001</v>
      </c>
      <c r="F8758">
        <v>1.706355246</v>
      </c>
      <c r="G8758">
        <v>2.213327869</v>
      </c>
      <c r="H8758">
        <v>1.6769280449999999</v>
      </c>
      <c r="I8758">
        <v>4.1765759290000002</v>
      </c>
      <c r="J8758">
        <v>3.833023619</v>
      </c>
      <c r="K8758">
        <v>7.4972357299999999</v>
      </c>
      <c r="L8758">
        <v>6.3781621099999999</v>
      </c>
      <c r="M8758">
        <v>2.3432025080000001</v>
      </c>
      <c r="N8758">
        <v>2.1703678339999999</v>
      </c>
      <c r="O8758">
        <v>3.7437388</v>
      </c>
      <c r="P8758">
        <v>1.4088048909999999</v>
      </c>
      <c r="Q8758">
        <v>4.1312140020000001</v>
      </c>
    </row>
    <row r="8759" spans="1:17">
      <c r="A8759" t="e">
        <v>#N/A</v>
      </c>
      <c r="B8759" s="14" t="s">
        <v>20000</v>
      </c>
      <c r="C8759">
        <v>45.111396740000004</v>
      </c>
      <c r="D8759">
        <v>1.181071845</v>
      </c>
      <c r="E8759">
        <v>0.78534087600000002</v>
      </c>
      <c r="F8759">
        <v>1.395577469</v>
      </c>
      <c r="G8759">
        <v>2.1953337259999999</v>
      </c>
      <c r="H8759">
        <v>1.575024194</v>
      </c>
      <c r="I8759">
        <v>5.9806212040000002</v>
      </c>
      <c r="J8759">
        <v>1.92359262</v>
      </c>
      <c r="K8759">
        <v>11.162603620000001</v>
      </c>
      <c r="L8759">
        <v>10.62421131</v>
      </c>
      <c r="M8759">
        <v>23.616388270000002</v>
      </c>
      <c r="N8759">
        <v>1.8705079170000001</v>
      </c>
      <c r="O8759">
        <v>25.88830699</v>
      </c>
      <c r="P8759">
        <v>1.90738472</v>
      </c>
      <c r="Q8759">
        <v>7.8937161280000003</v>
      </c>
    </row>
    <row r="8760" spans="1:17">
      <c r="A8760" t="s">
        <v>20001</v>
      </c>
      <c r="B8760" s="14" t="s">
        <v>3829</v>
      </c>
      <c r="C8760">
        <v>0</v>
      </c>
      <c r="D8760">
        <v>3.530069793</v>
      </c>
      <c r="E8760">
        <v>3.531789308</v>
      </c>
      <c r="F8760">
        <v>4.639300381</v>
      </c>
      <c r="G8760">
        <v>2.8280586150000002</v>
      </c>
      <c r="H8760">
        <v>4.2498643180000002</v>
      </c>
      <c r="I8760">
        <v>3.2274842189999999</v>
      </c>
      <c r="J8760">
        <v>11.4469391</v>
      </c>
      <c r="K8760">
        <v>2.6103902099999998</v>
      </c>
      <c r="L8760">
        <v>1.1187180919999999</v>
      </c>
      <c r="M8760">
        <v>0.84964998199999997</v>
      </c>
      <c r="N8760">
        <v>2.0188654580000001</v>
      </c>
      <c r="O8760">
        <v>7.8432598520000001</v>
      </c>
      <c r="P8760">
        <v>12.816862970000001</v>
      </c>
      <c r="Q8760">
        <v>4.8684563719999998</v>
      </c>
    </row>
    <row r="8761" spans="1:17">
      <c r="A8761" t="s">
        <v>20002</v>
      </c>
      <c r="B8761" s="14" t="s">
        <v>5805</v>
      </c>
      <c r="C8761">
        <v>14.27411517</v>
      </c>
      <c r="D8761">
        <v>4.5445745359999998</v>
      </c>
      <c r="E8761">
        <v>5.0785722729999998</v>
      </c>
      <c r="F8761">
        <v>5.4785819240000002</v>
      </c>
      <c r="G8761">
        <v>4.1889363609999997</v>
      </c>
      <c r="H8761">
        <v>3.9093293409999998</v>
      </c>
      <c r="I8761">
        <v>11.0906099</v>
      </c>
      <c r="J8761">
        <v>10.303472470000001</v>
      </c>
      <c r="K8761">
        <v>10.33240979</v>
      </c>
      <c r="L8761">
        <v>10.0542002</v>
      </c>
      <c r="M8761">
        <v>4.4169121310000001</v>
      </c>
      <c r="N8761">
        <v>5.9951327259999996</v>
      </c>
      <c r="O8761">
        <v>7.8177520359999999</v>
      </c>
      <c r="P8761">
        <v>5.2778575590000001</v>
      </c>
      <c r="Q8761">
        <v>6.729328304</v>
      </c>
    </row>
    <row r="8762" spans="1:17">
      <c r="A8762" t="s">
        <v>20003</v>
      </c>
      <c r="B8762" s="14" t="s">
        <v>20004</v>
      </c>
      <c r="C8762">
        <v>919.31677379999996</v>
      </c>
      <c r="D8762">
        <v>5299.6537040000003</v>
      </c>
      <c r="E8762">
        <v>4297.3972860000003</v>
      </c>
      <c r="F8762">
        <v>136.3797136</v>
      </c>
      <c r="G8762">
        <v>1877.2872420000001</v>
      </c>
      <c r="H8762">
        <v>110.3338688</v>
      </c>
      <c r="I8762">
        <v>387.5338529</v>
      </c>
      <c r="J8762">
        <v>662.68165099999999</v>
      </c>
      <c r="K8762">
        <v>179.7432633</v>
      </c>
      <c r="L8762">
        <v>291.19502340000003</v>
      </c>
      <c r="M8762">
        <v>388.31959469999998</v>
      </c>
      <c r="N8762">
        <v>2733.8413220000002</v>
      </c>
      <c r="O8762">
        <v>574.02005510000004</v>
      </c>
      <c r="P8762">
        <v>3414.76224</v>
      </c>
      <c r="Q8762">
        <v>668.1744698</v>
      </c>
    </row>
    <row r="8763" spans="1:17">
      <c r="A8763" t="s">
        <v>20005</v>
      </c>
      <c r="B8763" s="14" t="s">
        <v>20006</v>
      </c>
      <c r="C8763">
        <v>333.13262780000002</v>
      </c>
      <c r="D8763">
        <v>56.722338120000003</v>
      </c>
      <c r="E8763">
        <v>41.152879919999997</v>
      </c>
      <c r="F8763">
        <v>50.217715339999998</v>
      </c>
      <c r="G8763">
        <v>47.304248540000003</v>
      </c>
      <c r="H8763">
        <v>63.970657660000001</v>
      </c>
      <c r="I8763">
        <v>104.3897496</v>
      </c>
      <c r="J8763">
        <v>76.958781610000003</v>
      </c>
      <c r="K8763">
        <v>106.1625619</v>
      </c>
      <c r="L8763">
        <v>192.22653299999999</v>
      </c>
      <c r="M8763">
        <v>118.90851499999999</v>
      </c>
      <c r="N8763">
        <v>61.938246620000001</v>
      </c>
      <c r="O8763">
        <v>2853.926962</v>
      </c>
      <c r="P8763">
        <v>43.991059780000001</v>
      </c>
      <c r="Q8763">
        <v>105.03998900000001</v>
      </c>
    </row>
    <row r="8764" spans="1:17">
      <c r="A8764" t="e">
        <v>#N/A</v>
      </c>
      <c r="B8764" s="14" t="s">
        <v>20007</v>
      </c>
      <c r="C8764">
        <v>0</v>
      </c>
      <c r="D8764">
        <v>0</v>
      </c>
      <c r="E8764">
        <v>0</v>
      </c>
      <c r="F8764">
        <v>0</v>
      </c>
      <c r="G8764">
        <v>0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0.37159231999999998</v>
      </c>
      <c r="O8764">
        <v>0</v>
      </c>
      <c r="P8764">
        <v>0</v>
      </c>
      <c r="Q8764">
        <v>0</v>
      </c>
    </row>
    <row r="8765" spans="1:17">
      <c r="A8765" t="s">
        <v>20008</v>
      </c>
      <c r="B8765" s="14" t="s">
        <v>20009</v>
      </c>
      <c r="C8765">
        <v>5.1721255450000001</v>
      </c>
      <c r="D8765">
        <v>5.8171333140000003</v>
      </c>
      <c r="E8765">
        <v>4.9099356859999999</v>
      </c>
      <c r="F8765">
        <v>6.3362443869999998</v>
      </c>
      <c r="G8765">
        <v>5.3587756500000001</v>
      </c>
      <c r="H8765">
        <v>4.4311591080000001</v>
      </c>
      <c r="I8765">
        <v>0</v>
      </c>
      <c r="J8765">
        <v>3.7322885710000002</v>
      </c>
      <c r="K8765">
        <v>3.429256503</v>
      </c>
      <c r="L8765">
        <v>4.7763765940000003</v>
      </c>
      <c r="M8765">
        <v>2.2911081879999999</v>
      </c>
      <c r="N8765">
        <v>3.1388453429999998</v>
      </c>
      <c r="O8765">
        <v>4.8467832289999997</v>
      </c>
      <c r="P8765">
        <v>9.0133382540000007</v>
      </c>
      <c r="Q8765">
        <v>8.7519649229999992</v>
      </c>
    </row>
    <row r="8766" spans="1:17">
      <c r="A8766" t="e">
        <v>#N/A</v>
      </c>
      <c r="B8766" s="14" t="s">
        <v>20010</v>
      </c>
      <c r="C8766">
        <v>0</v>
      </c>
      <c r="D8766">
        <v>0</v>
      </c>
      <c r="E8766">
        <v>2.961941055</v>
      </c>
      <c r="F8766">
        <v>1.8948492290000001</v>
      </c>
      <c r="G8766">
        <v>1.6025379209999999</v>
      </c>
      <c r="H8766">
        <v>0</v>
      </c>
      <c r="I8766">
        <v>0</v>
      </c>
      <c r="J8766">
        <v>3.5294098420000002</v>
      </c>
      <c r="K8766">
        <v>4.2100156719999999</v>
      </c>
      <c r="L8766">
        <v>5.8638425840000004</v>
      </c>
      <c r="M8766">
        <v>0</v>
      </c>
      <c r="N8766">
        <v>0</v>
      </c>
      <c r="O8766">
        <v>0</v>
      </c>
      <c r="P8766">
        <v>1.3923424520000001</v>
      </c>
      <c r="Q8766">
        <v>0</v>
      </c>
    </row>
    <row r="8767" spans="1:17">
      <c r="A8767" t="e">
        <v>#N/A</v>
      </c>
      <c r="B8767" s="14" t="s">
        <v>20011</v>
      </c>
      <c r="C8767">
        <v>0</v>
      </c>
      <c r="D8767">
        <v>0.15096970600000001</v>
      </c>
      <c r="E8767">
        <v>0.217502272</v>
      </c>
      <c r="F8767">
        <v>0</v>
      </c>
      <c r="G8767">
        <v>0</v>
      </c>
      <c r="H8767">
        <v>1.0468972700000001</v>
      </c>
      <c r="I8767">
        <v>2.981428491</v>
      </c>
      <c r="J8767">
        <v>2.1597736250000001</v>
      </c>
      <c r="K8767">
        <v>0.61830263200000002</v>
      </c>
      <c r="L8767">
        <v>0</v>
      </c>
      <c r="M8767">
        <v>2.616248954</v>
      </c>
      <c r="N8767">
        <v>0.33602737900000001</v>
      </c>
      <c r="O8767">
        <v>1.5094392409999999</v>
      </c>
      <c r="P8767">
        <v>0.20448593800000001</v>
      </c>
      <c r="Q8767">
        <v>0.46846841900000002</v>
      </c>
    </row>
    <row r="8768" spans="1:17">
      <c r="A8768" t="e">
        <v>#N/A</v>
      </c>
      <c r="B8768" s="14" t="s">
        <v>20012</v>
      </c>
      <c r="C8768">
        <v>0</v>
      </c>
      <c r="D8768">
        <v>0</v>
      </c>
      <c r="E8768">
        <v>0.34324577299999998</v>
      </c>
      <c r="F8768">
        <v>0</v>
      </c>
      <c r="G8768">
        <v>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1.5908796220000001</v>
      </c>
      <c r="O8768">
        <v>0</v>
      </c>
      <c r="P8768">
        <v>0</v>
      </c>
      <c r="Q8768">
        <v>0</v>
      </c>
    </row>
    <row r="8769" spans="1:17">
      <c r="A8769" t="e">
        <v>#N/A</v>
      </c>
      <c r="B8769" s="14" t="s">
        <v>20013</v>
      </c>
      <c r="C8769">
        <v>18.27320053</v>
      </c>
      <c r="D8769">
        <v>0</v>
      </c>
      <c r="E8769">
        <v>0</v>
      </c>
      <c r="F8769">
        <v>0.49746779200000002</v>
      </c>
      <c r="G8769">
        <v>0</v>
      </c>
      <c r="H8769">
        <v>9.8250845529999999</v>
      </c>
      <c r="I8769">
        <v>0</v>
      </c>
      <c r="J8769">
        <v>0</v>
      </c>
      <c r="K8769">
        <v>9.9475591540000003</v>
      </c>
      <c r="L8769">
        <v>11.546061720000001</v>
      </c>
      <c r="M8769">
        <v>0</v>
      </c>
      <c r="N8769">
        <v>0</v>
      </c>
      <c r="O8769">
        <v>8.0948688519999994</v>
      </c>
      <c r="P8769">
        <v>0</v>
      </c>
      <c r="Q8769">
        <v>0</v>
      </c>
    </row>
    <row r="8770" spans="1:17">
      <c r="A8770" t="e">
        <v>#N/A</v>
      </c>
      <c r="B8770" s="14" t="s">
        <v>20014</v>
      </c>
      <c r="C8770">
        <v>16.724817179999999</v>
      </c>
      <c r="D8770">
        <v>0.79802304700000004</v>
      </c>
      <c r="E8770">
        <v>0.16424470599999999</v>
      </c>
      <c r="F8770">
        <v>0.31521790900000002</v>
      </c>
      <c r="G8770">
        <v>0.31102215700000002</v>
      </c>
      <c r="H8770">
        <v>0.29645782500000001</v>
      </c>
      <c r="I8770">
        <v>2.2513964679999998</v>
      </c>
      <c r="J8770">
        <v>1.50045731</v>
      </c>
      <c r="K8770">
        <v>4.202146484</v>
      </c>
      <c r="L8770">
        <v>6.6657824259999998</v>
      </c>
      <c r="M8770">
        <v>10.865990979999999</v>
      </c>
      <c r="N8770">
        <v>1.0784280550000001</v>
      </c>
      <c r="O8770">
        <v>13.963018330000001</v>
      </c>
      <c r="P8770">
        <v>0.92649329499999999</v>
      </c>
      <c r="Q8770">
        <v>3.537593298</v>
      </c>
    </row>
    <row r="8771" spans="1:17">
      <c r="A8771" t="e">
        <v>#N/A</v>
      </c>
      <c r="B8771" s="14" t="s">
        <v>20015</v>
      </c>
      <c r="C8771">
        <v>0.63829108499999998</v>
      </c>
      <c r="D8771">
        <v>0.282805694</v>
      </c>
      <c r="E8771">
        <v>0.13581285600000001</v>
      </c>
      <c r="F8771">
        <v>8.6883865000000005E-2</v>
      </c>
      <c r="G8771">
        <v>0.110220923</v>
      </c>
      <c r="H8771">
        <v>0</v>
      </c>
      <c r="I8771">
        <v>0.93083238800000001</v>
      </c>
      <c r="J8771">
        <v>0.72824762600000004</v>
      </c>
      <c r="K8771">
        <v>0</v>
      </c>
      <c r="L8771">
        <v>0.806618222</v>
      </c>
      <c r="M8771">
        <v>0</v>
      </c>
      <c r="N8771">
        <v>0.47210028999999998</v>
      </c>
      <c r="O8771">
        <v>1.4137869860000001</v>
      </c>
      <c r="P8771">
        <v>9.5763894000000002E-2</v>
      </c>
      <c r="Q8771">
        <v>0</v>
      </c>
    </row>
    <row r="8772" spans="1:17">
      <c r="A8772" t="e">
        <v>#N/A</v>
      </c>
      <c r="B8772" s="14" t="s">
        <v>20016</v>
      </c>
      <c r="C8772">
        <v>0</v>
      </c>
      <c r="D8772">
        <v>0.413971231</v>
      </c>
      <c r="E8772">
        <v>0</v>
      </c>
      <c r="F8772">
        <v>0</v>
      </c>
      <c r="G8772">
        <v>0</v>
      </c>
      <c r="H8772">
        <v>0.71766939500000004</v>
      </c>
      <c r="I8772">
        <v>0</v>
      </c>
      <c r="J8772">
        <v>0.23689100799999999</v>
      </c>
      <c r="K8772">
        <v>0.84771808800000004</v>
      </c>
      <c r="L8772">
        <v>0</v>
      </c>
      <c r="M8772">
        <v>0</v>
      </c>
      <c r="N8772">
        <v>0.460707221</v>
      </c>
      <c r="O8772">
        <v>0</v>
      </c>
      <c r="P8772">
        <v>0.28035854799999999</v>
      </c>
      <c r="Q8772">
        <v>0</v>
      </c>
    </row>
    <row r="8773" spans="1:17">
      <c r="A8773" t="e">
        <v>#N/A</v>
      </c>
      <c r="B8773" s="14" t="s">
        <v>20017</v>
      </c>
      <c r="C8773">
        <v>1.150346329</v>
      </c>
      <c r="D8773">
        <v>0.25484022899999997</v>
      </c>
      <c r="E8773">
        <v>0.856680259</v>
      </c>
      <c r="F8773">
        <v>0</v>
      </c>
      <c r="G8773">
        <v>0</v>
      </c>
      <c r="H8773">
        <v>0</v>
      </c>
      <c r="I8773">
        <v>1.6775725770000001</v>
      </c>
      <c r="J8773">
        <v>0</v>
      </c>
      <c r="K8773">
        <v>0.52185431000000004</v>
      </c>
      <c r="L8773">
        <v>0</v>
      </c>
      <c r="M8773">
        <v>0</v>
      </c>
      <c r="N8773">
        <v>0</v>
      </c>
      <c r="O8773">
        <v>2.5479670759999999</v>
      </c>
      <c r="P8773">
        <v>0</v>
      </c>
      <c r="Q8773">
        <v>0.79078513100000003</v>
      </c>
    </row>
    <row r="8774" spans="1:17">
      <c r="A8774" t="e">
        <v>#N/A</v>
      </c>
      <c r="B8774" s="14" t="s">
        <v>20018</v>
      </c>
      <c r="C8774">
        <v>0</v>
      </c>
      <c r="D8774">
        <v>0</v>
      </c>
      <c r="E8774">
        <v>0</v>
      </c>
      <c r="F8774">
        <v>0</v>
      </c>
      <c r="G8774">
        <v>0</v>
      </c>
      <c r="H8774">
        <v>1.268839491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</row>
    <row r="8775" spans="1:17">
      <c r="A8775" t="s">
        <v>20019</v>
      </c>
      <c r="B8775" s="14" t="s">
        <v>6769</v>
      </c>
      <c r="C8775">
        <v>163.90777259999999</v>
      </c>
      <c r="D8775">
        <v>15.82269642</v>
      </c>
      <c r="E8775">
        <v>22.893199249999999</v>
      </c>
      <c r="F8775">
        <v>9.348202959</v>
      </c>
      <c r="G8775">
        <v>19.923348390000001</v>
      </c>
      <c r="H8775">
        <v>149.10974060000001</v>
      </c>
      <c r="I8775">
        <v>156.23743010000001</v>
      </c>
      <c r="J8775">
        <v>62.219869590000002</v>
      </c>
      <c r="K8775">
        <v>127.11260179999999</v>
      </c>
      <c r="L8775">
        <v>163.16044479999999</v>
      </c>
      <c r="M8775">
        <v>123.0391138</v>
      </c>
      <c r="N8775">
        <v>32.734729250000001</v>
      </c>
      <c r="O8775">
        <v>2312.1530050000001</v>
      </c>
      <c r="P8775">
        <v>27.8885267</v>
      </c>
      <c r="Q8775">
        <v>908.95753660000003</v>
      </c>
    </row>
    <row r="8776" spans="1:17">
      <c r="A8776" t="s">
        <v>20020</v>
      </c>
      <c r="B8776" s="14" t="s">
        <v>20021</v>
      </c>
      <c r="C8776">
        <v>1.0671171370000001</v>
      </c>
      <c r="D8776">
        <v>0.23640217599999999</v>
      </c>
      <c r="E8776">
        <v>0</v>
      </c>
      <c r="F8776">
        <v>0.14525545300000001</v>
      </c>
      <c r="G8776">
        <v>0</v>
      </c>
      <c r="H8776">
        <v>0</v>
      </c>
      <c r="I8776">
        <v>1.5561978169999999</v>
      </c>
      <c r="J8776">
        <v>0.13527884400000001</v>
      </c>
      <c r="K8776">
        <v>0</v>
      </c>
      <c r="L8776">
        <v>0</v>
      </c>
      <c r="M8776">
        <v>0</v>
      </c>
      <c r="N8776">
        <v>0.26309120400000002</v>
      </c>
      <c r="O8776">
        <v>0</v>
      </c>
      <c r="P8776">
        <v>0.16010139300000001</v>
      </c>
      <c r="Q8776">
        <v>0</v>
      </c>
    </row>
    <row r="8777" spans="1:17">
      <c r="A8777" t="e">
        <v>#N/A</v>
      </c>
      <c r="B8777" s="14" t="s">
        <v>20022</v>
      </c>
      <c r="C8777">
        <v>0</v>
      </c>
      <c r="D8777">
        <v>0</v>
      </c>
      <c r="E8777">
        <v>0</v>
      </c>
      <c r="F8777">
        <v>0.65364953999999997</v>
      </c>
      <c r="G8777">
        <v>0</v>
      </c>
      <c r="H8777">
        <v>0</v>
      </c>
      <c r="I8777">
        <v>0</v>
      </c>
      <c r="J8777">
        <v>0</v>
      </c>
      <c r="K8777">
        <v>2.1784383420000002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</row>
    <row r="8778" spans="1:17">
      <c r="A8778" t="e">
        <v>#N/A</v>
      </c>
      <c r="B8778" s="14" t="s">
        <v>20023</v>
      </c>
      <c r="C8778">
        <v>5.8838729399999998</v>
      </c>
      <c r="D8778">
        <v>0.407335895</v>
      </c>
      <c r="E8778">
        <v>0.11736988199999999</v>
      </c>
      <c r="F8778">
        <v>0.100113732</v>
      </c>
      <c r="G8778">
        <v>0.31751085299999998</v>
      </c>
      <c r="H8778">
        <v>0.56493298800000002</v>
      </c>
      <c r="I8778">
        <v>0</v>
      </c>
      <c r="J8778">
        <v>0.37295040200000001</v>
      </c>
      <c r="K8778">
        <v>0</v>
      </c>
      <c r="L8778">
        <v>1.858885093</v>
      </c>
      <c r="M8778">
        <v>0</v>
      </c>
      <c r="N8778">
        <v>0.31732594400000003</v>
      </c>
      <c r="O8778">
        <v>0.81453266300000005</v>
      </c>
      <c r="P8778">
        <v>0.38621075100000002</v>
      </c>
      <c r="Q8778">
        <v>0</v>
      </c>
    </row>
    <row r="8779" spans="1:17">
      <c r="A8779" t="s">
        <v>20024</v>
      </c>
      <c r="B8779" s="14" t="s">
        <v>7826</v>
      </c>
      <c r="C8779">
        <v>14.851082480000001</v>
      </c>
      <c r="D8779">
        <v>14.045820580000001</v>
      </c>
      <c r="E8779">
        <v>12.6398001</v>
      </c>
      <c r="F8779">
        <v>9.0968487880000009</v>
      </c>
      <c r="G8779">
        <v>9.9621116010000001</v>
      </c>
      <c r="H8779">
        <v>1.7549647180000001</v>
      </c>
      <c r="I8779">
        <v>6.6638844280000002</v>
      </c>
      <c r="J8779">
        <v>14.699365520000001</v>
      </c>
      <c r="K8779">
        <v>18.656832940000001</v>
      </c>
      <c r="L8779">
        <v>12.27108413</v>
      </c>
      <c r="M8779">
        <v>3.2893088509999999</v>
      </c>
      <c r="N8779">
        <v>12.462990570000001</v>
      </c>
      <c r="O8779">
        <v>15.81466425</v>
      </c>
      <c r="P8779">
        <v>11.82624481</v>
      </c>
      <c r="Q8779">
        <v>9.0311380779999997</v>
      </c>
    </row>
    <row r="8780" spans="1:17">
      <c r="A8780" t="e">
        <v>#N/A</v>
      </c>
      <c r="B8780" s="14" t="s">
        <v>20025</v>
      </c>
      <c r="C8780">
        <v>0</v>
      </c>
      <c r="D8780">
        <v>1.4997974119999999</v>
      </c>
      <c r="E8780">
        <v>0</v>
      </c>
      <c r="F8780">
        <v>0.46076934800000002</v>
      </c>
      <c r="G8780">
        <v>0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0.41727990100000001</v>
      </c>
      <c r="O8780">
        <v>0</v>
      </c>
      <c r="P8780">
        <v>0</v>
      </c>
      <c r="Q8780">
        <v>0</v>
      </c>
    </row>
    <row r="8781" spans="1:17">
      <c r="A8781" t="s">
        <v>20026</v>
      </c>
      <c r="B8781" s="14" t="s">
        <v>20027</v>
      </c>
      <c r="C8781">
        <v>1.1161468430000001</v>
      </c>
      <c r="D8781">
        <v>1.9781111810000001</v>
      </c>
      <c r="E8781">
        <v>0.831211386</v>
      </c>
      <c r="F8781">
        <v>0.60771741000000001</v>
      </c>
      <c r="G8781">
        <v>0.963688345</v>
      </c>
      <c r="H8781">
        <v>1.7146479610000001</v>
      </c>
      <c r="I8781">
        <v>0</v>
      </c>
      <c r="J8781">
        <v>0.14149435899999999</v>
      </c>
      <c r="K8781">
        <v>0</v>
      </c>
      <c r="L8781">
        <v>0.70524593199999996</v>
      </c>
      <c r="M8781">
        <v>0</v>
      </c>
      <c r="N8781">
        <v>0.68794794500000001</v>
      </c>
      <c r="O8781">
        <v>0</v>
      </c>
      <c r="P8781">
        <v>1.004744418</v>
      </c>
      <c r="Q8781">
        <v>0</v>
      </c>
    </row>
    <row r="8782" spans="1:17">
      <c r="A8782" t="s">
        <v>11154</v>
      </c>
      <c r="B8782" s="14" t="s">
        <v>20028</v>
      </c>
      <c r="C8782">
        <v>83.843600879999997</v>
      </c>
      <c r="D8782">
        <v>1.5807799929999999</v>
      </c>
      <c r="E8782">
        <v>0.37957200000000002</v>
      </c>
      <c r="F8782">
        <v>0.242824451</v>
      </c>
      <c r="G8782">
        <v>0.92414173899999996</v>
      </c>
      <c r="H8782">
        <v>2.7404740620000001</v>
      </c>
      <c r="I8782">
        <v>0</v>
      </c>
      <c r="J8782">
        <v>3.7314171009999999</v>
      </c>
      <c r="K8782">
        <v>23.064157130000002</v>
      </c>
      <c r="L8782">
        <v>46.777759359999997</v>
      </c>
      <c r="M8782">
        <v>11.985019510000001</v>
      </c>
      <c r="N8782">
        <v>1.429386442</v>
      </c>
      <c r="O8782">
        <v>48.403119689999997</v>
      </c>
      <c r="P8782">
        <v>0.133821251</v>
      </c>
      <c r="Q8782">
        <v>17.781563720000001</v>
      </c>
    </row>
    <row r="8783" spans="1:17">
      <c r="A8783" t="e">
        <v>#N/A</v>
      </c>
      <c r="B8783" s="14" t="s">
        <v>20029</v>
      </c>
      <c r="C8783">
        <v>0</v>
      </c>
      <c r="D8783">
        <v>0</v>
      </c>
      <c r="E8783">
        <v>0.43500454399999999</v>
      </c>
      <c r="F8783">
        <v>0.55657287600000005</v>
      </c>
      <c r="G8783">
        <v>0</v>
      </c>
      <c r="H8783">
        <v>0</v>
      </c>
      <c r="I8783">
        <v>0</v>
      </c>
      <c r="J8783">
        <v>0.51834566999999998</v>
      </c>
      <c r="K8783">
        <v>0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</row>
    <row r="8784" spans="1:17">
      <c r="A8784" t="s">
        <v>20030</v>
      </c>
      <c r="B8784" s="14" t="s">
        <v>20031</v>
      </c>
      <c r="C8784">
        <v>93.639528769999998</v>
      </c>
      <c r="D8784">
        <v>150.5290856</v>
      </c>
      <c r="E8784">
        <v>1433.0111910000001</v>
      </c>
      <c r="F8784">
        <v>1731.517632</v>
      </c>
      <c r="G8784">
        <v>1097.058329</v>
      </c>
      <c r="H8784">
        <v>1841.477081</v>
      </c>
      <c r="I8784">
        <v>339.64017360000003</v>
      </c>
      <c r="J8784">
        <v>413.95326290000003</v>
      </c>
      <c r="K8784">
        <v>1043.4719660000001</v>
      </c>
      <c r="L8784">
        <v>693.31415530000004</v>
      </c>
      <c r="M8784">
        <v>55.306286030000003</v>
      </c>
      <c r="N8784">
        <v>1145.7293050000001</v>
      </c>
      <c r="O8784">
        <v>7.9772108739999998</v>
      </c>
      <c r="P8784">
        <v>82.492242790000006</v>
      </c>
      <c r="Q8784">
        <v>1193.3361420000001</v>
      </c>
    </row>
    <row r="8785" spans="1:17">
      <c r="A8785" t="s">
        <v>20032</v>
      </c>
      <c r="B8785" s="14" t="s">
        <v>20033</v>
      </c>
      <c r="C8785">
        <v>0</v>
      </c>
      <c r="D8785">
        <v>0.273097439</v>
      </c>
      <c r="E8785">
        <v>0.39345187199999998</v>
      </c>
      <c r="F8785">
        <v>0.16780256900000001</v>
      </c>
      <c r="G8785">
        <v>0.42574888100000002</v>
      </c>
      <c r="H8785">
        <v>0</v>
      </c>
      <c r="I8785">
        <v>0</v>
      </c>
      <c r="J8785">
        <v>0.93766410700000002</v>
      </c>
      <c r="K8785">
        <v>0.55924088800000005</v>
      </c>
      <c r="L8785">
        <v>1.557856686</v>
      </c>
      <c r="M8785">
        <v>0</v>
      </c>
      <c r="N8785">
        <v>0.759823103</v>
      </c>
      <c r="O8785">
        <v>0</v>
      </c>
      <c r="P8785">
        <v>0.73981180999999996</v>
      </c>
      <c r="Q8785">
        <v>0.84743839499999996</v>
      </c>
    </row>
    <row r="8786" spans="1:17">
      <c r="A8786" t="e">
        <v>#N/A</v>
      </c>
      <c r="B8786" s="14" t="s">
        <v>20034</v>
      </c>
      <c r="C8786">
        <v>0</v>
      </c>
      <c r="D8786">
        <v>0</v>
      </c>
      <c r="E8786">
        <v>0</v>
      </c>
      <c r="F8786">
        <v>1.196039584</v>
      </c>
      <c r="G8786">
        <v>1.5172965430000001</v>
      </c>
      <c r="H8786">
        <v>0</v>
      </c>
      <c r="I8786">
        <v>19.22069857</v>
      </c>
      <c r="J8786">
        <v>4.4555670349999996</v>
      </c>
      <c r="K8786">
        <v>0</v>
      </c>
      <c r="L8786">
        <v>0</v>
      </c>
      <c r="M8786">
        <v>0</v>
      </c>
      <c r="N8786">
        <v>1.0831520830000001</v>
      </c>
      <c r="O8786">
        <v>4.8655328740000003</v>
      </c>
      <c r="P8786">
        <v>0.659140842</v>
      </c>
      <c r="Q8786">
        <v>9.0603785800000001</v>
      </c>
    </row>
    <row r="8787" spans="1:17">
      <c r="A8787" t="e">
        <v>#N/A</v>
      </c>
      <c r="B8787" s="14" t="s">
        <v>4723</v>
      </c>
      <c r="C8787">
        <v>18.849450839999999</v>
      </c>
      <c r="D8787">
        <v>4.8211330080000003</v>
      </c>
      <c r="E8787">
        <v>5.9066758139999997</v>
      </c>
      <c r="F8787">
        <v>0.16327677299999999</v>
      </c>
      <c r="G8787">
        <v>6.3915329879999998</v>
      </c>
      <c r="H8787">
        <v>6.317872983</v>
      </c>
      <c r="I8787">
        <v>3.7484349909999999</v>
      </c>
      <c r="J8787">
        <v>4.7573808599999996</v>
      </c>
      <c r="K8787">
        <v>4.4309978220000001</v>
      </c>
      <c r="L8787">
        <v>15.591495139999999</v>
      </c>
      <c r="M8787">
        <v>5.9207559319999996</v>
      </c>
      <c r="N8787">
        <v>0.90831965100000001</v>
      </c>
      <c r="O8787">
        <v>8.1603667529999999</v>
      </c>
      <c r="P8787">
        <v>7.1728745710000004</v>
      </c>
      <c r="Q8787">
        <v>8.9526064420000004</v>
      </c>
    </row>
    <row r="8788" spans="1:17">
      <c r="A8788" t="s">
        <v>20035</v>
      </c>
      <c r="B8788" s="14" t="s">
        <v>8476</v>
      </c>
      <c r="C8788">
        <v>13.47218649</v>
      </c>
      <c r="D8788">
        <v>87.240411559999998</v>
      </c>
      <c r="E8788">
        <v>101.9831859</v>
      </c>
      <c r="F8788">
        <v>68.133738019999996</v>
      </c>
      <c r="G8788">
        <v>76.949970199999996</v>
      </c>
      <c r="H8788">
        <v>185.4702643</v>
      </c>
      <c r="I8788">
        <v>247.85135020000001</v>
      </c>
      <c r="J8788">
        <v>178.27579040000001</v>
      </c>
      <c r="K8788">
        <v>250.34274500000001</v>
      </c>
      <c r="L8788">
        <v>145.6947839</v>
      </c>
      <c r="M8788">
        <v>13.92487837</v>
      </c>
      <c r="N8788">
        <v>58.381489569999999</v>
      </c>
      <c r="O8788">
        <v>14.9201535</v>
      </c>
      <c r="P8788">
        <v>91.345176879999997</v>
      </c>
      <c r="Q8788">
        <v>100.09236300000001</v>
      </c>
    </row>
    <row r="8789" spans="1:17">
      <c r="A8789" t="s">
        <v>20036</v>
      </c>
      <c r="B8789" s="14" t="s">
        <v>6808</v>
      </c>
      <c r="C8789">
        <v>3.453787723</v>
      </c>
      <c r="D8789">
        <v>0.65582539200000001</v>
      </c>
      <c r="E8789">
        <v>1.0498317559999999</v>
      </c>
      <c r="F8789">
        <v>0.87309460699999997</v>
      </c>
      <c r="G8789">
        <v>0.93720706399999998</v>
      </c>
      <c r="H8789">
        <v>0.37898431599999999</v>
      </c>
      <c r="I8789">
        <v>2.878129296</v>
      </c>
      <c r="J8789">
        <v>0.62548282700000002</v>
      </c>
      <c r="K8789">
        <v>1.566809895</v>
      </c>
      <c r="L8789">
        <v>0.62351492200000003</v>
      </c>
      <c r="M8789">
        <v>0</v>
      </c>
      <c r="N8789">
        <v>1.520554</v>
      </c>
      <c r="O8789">
        <v>3.8249947799999999</v>
      </c>
      <c r="P8789">
        <v>1.110380629</v>
      </c>
      <c r="Q8789">
        <v>2.0350671120000001</v>
      </c>
    </row>
    <row r="8790" spans="1:17">
      <c r="A8790" t="s">
        <v>20037</v>
      </c>
      <c r="B8790" s="14" t="s">
        <v>1636</v>
      </c>
      <c r="C8790">
        <v>3.9068245099999999</v>
      </c>
      <c r="D8790">
        <v>1.3236943210000001</v>
      </c>
      <c r="E8790">
        <v>1.222466861</v>
      </c>
      <c r="F8790">
        <v>1.25128237</v>
      </c>
      <c r="G8790">
        <v>1.0714798619999999</v>
      </c>
      <c r="H8790">
        <v>0.70608764099999999</v>
      </c>
      <c r="I8790">
        <v>1.005423298</v>
      </c>
      <c r="J8790">
        <v>2.447214615</v>
      </c>
      <c r="K8790">
        <v>1.4595658119999999</v>
      </c>
      <c r="L8790">
        <v>2.4685569919999999</v>
      </c>
      <c r="M8790">
        <v>1.323411407</v>
      </c>
      <c r="N8790">
        <v>1.019862729</v>
      </c>
      <c r="O8790">
        <v>3.0541575299999999</v>
      </c>
      <c r="P8790">
        <v>1.792921778</v>
      </c>
      <c r="Q8790">
        <v>3.0016390550000001</v>
      </c>
    </row>
    <row r="8791" spans="1:17">
      <c r="A8791" t="s">
        <v>20038</v>
      </c>
      <c r="B8791" s="14" t="s">
        <v>6866</v>
      </c>
      <c r="C8791">
        <v>10.644744230000001</v>
      </c>
      <c r="D8791">
        <v>27.405602689999998</v>
      </c>
      <c r="E8791">
        <v>22.944763859999998</v>
      </c>
      <c r="F8791">
        <v>24.575451990000001</v>
      </c>
      <c r="G8791">
        <v>28.188541600000001</v>
      </c>
      <c r="H8791">
        <v>7.6072012840000003</v>
      </c>
      <c r="I8791">
        <v>22.280700620000001</v>
      </c>
      <c r="J8791">
        <v>28.846227320000001</v>
      </c>
      <c r="K8791">
        <v>41.974298830000002</v>
      </c>
      <c r="L8791">
        <v>10.26039089</v>
      </c>
      <c r="M8791">
        <v>5.1283028120000003</v>
      </c>
      <c r="N8791">
        <v>34.099145059999998</v>
      </c>
      <c r="O8791">
        <v>7.8823304729999997</v>
      </c>
      <c r="P8791">
        <v>7.6251262139999998</v>
      </c>
      <c r="Q8791">
        <v>33.96199524</v>
      </c>
    </row>
    <row r="8792" spans="1:17">
      <c r="A8792" t="e">
        <v>#N/A</v>
      </c>
      <c r="B8792" s="14" t="s">
        <v>20039</v>
      </c>
      <c r="C8792">
        <v>33.774852430000003</v>
      </c>
      <c r="D8792">
        <v>17.005137940000001</v>
      </c>
      <c r="E8792">
        <v>16.659542070000001</v>
      </c>
      <c r="F8792">
        <v>23.614000860000001</v>
      </c>
      <c r="G8792">
        <v>9.2786349910000006</v>
      </c>
      <c r="H8792">
        <v>25.35320544</v>
      </c>
      <c r="I8792">
        <v>29.104948759999999</v>
      </c>
      <c r="J8792">
        <v>6.0332352880000002</v>
      </c>
      <c r="K8792">
        <v>27.161643860000002</v>
      </c>
      <c r="L8792">
        <v>31.04130795</v>
      </c>
      <c r="M8792">
        <v>55.991617949999998</v>
      </c>
      <c r="N8792">
        <v>9.4624810230000005</v>
      </c>
      <c r="O8792">
        <v>69.709158720000005</v>
      </c>
      <c r="P8792">
        <v>4.3763031349999997</v>
      </c>
      <c r="Q8792">
        <v>23.21792181</v>
      </c>
    </row>
    <row r="8793" spans="1:17">
      <c r="A8793" t="s">
        <v>20040</v>
      </c>
      <c r="B8793" s="14" t="s">
        <v>20041</v>
      </c>
      <c r="C8793">
        <v>54.535481539999999</v>
      </c>
      <c r="D8793">
        <v>0.48715464400000003</v>
      </c>
      <c r="E8793">
        <v>0.84221327099999999</v>
      </c>
      <c r="F8793">
        <v>0.53879099500000005</v>
      </c>
      <c r="G8793">
        <v>0.83540182399999996</v>
      </c>
      <c r="H8793">
        <v>1.6890834539999999</v>
      </c>
      <c r="I8793">
        <v>23.089401479999999</v>
      </c>
      <c r="J8793">
        <v>1.83987872</v>
      </c>
      <c r="K8793">
        <v>18.754521359999998</v>
      </c>
      <c r="L8793">
        <v>11.115697340000001</v>
      </c>
      <c r="M8793">
        <v>24.482406350000002</v>
      </c>
      <c r="N8793">
        <v>4.7709446389999997</v>
      </c>
      <c r="O8793">
        <v>30.685501250000002</v>
      </c>
      <c r="P8793">
        <v>1.7815755660000001</v>
      </c>
      <c r="Q8793">
        <v>14.814378319999999</v>
      </c>
    </row>
    <row r="8794" spans="1:17">
      <c r="A8794" t="s">
        <v>20042</v>
      </c>
      <c r="B8794" s="14" t="s">
        <v>5422</v>
      </c>
      <c r="C8794">
        <v>2.2307863979999998</v>
      </c>
      <c r="D8794">
        <v>10.254523020000001</v>
      </c>
      <c r="E8794">
        <v>7.1495243860000004</v>
      </c>
      <c r="F8794">
        <v>14.195802710000001</v>
      </c>
      <c r="G8794">
        <v>5.9708333900000001</v>
      </c>
      <c r="H8794">
        <v>4.0695392180000001</v>
      </c>
      <c r="I8794">
        <v>5.6930991039999999</v>
      </c>
      <c r="J8794">
        <v>14.599428039999999</v>
      </c>
      <c r="K8794">
        <v>12.01744852</v>
      </c>
      <c r="L8794">
        <v>4.7571957219999996</v>
      </c>
      <c r="M8794">
        <v>1.605786833</v>
      </c>
      <c r="N8794">
        <v>8.3185494890000005</v>
      </c>
      <c r="O8794">
        <v>3.088184268</v>
      </c>
      <c r="P8794">
        <v>24.223092139999999</v>
      </c>
      <c r="Q8794">
        <v>9.0093973819999995</v>
      </c>
    </row>
    <row r="8795" spans="1:17">
      <c r="A8795" t="s">
        <v>20043</v>
      </c>
      <c r="B8795" s="14" t="s">
        <v>2680</v>
      </c>
      <c r="C8795">
        <v>4.9146733640000004</v>
      </c>
      <c r="D8795">
        <v>3.5698919739999999</v>
      </c>
      <c r="E8795">
        <v>4.2381956660000002</v>
      </c>
      <c r="F8795">
        <v>5.5962991879999997</v>
      </c>
      <c r="G8795">
        <v>2.7663446399999998</v>
      </c>
      <c r="H8795">
        <v>7.8041106109999996</v>
      </c>
      <c r="I8795">
        <v>4.4105627109999999</v>
      </c>
      <c r="J8795">
        <v>4.3013378290000004</v>
      </c>
      <c r="K8795">
        <v>4.3090153539999996</v>
      </c>
      <c r="L8795">
        <v>4.2698892639999997</v>
      </c>
      <c r="M8795">
        <v>2.5399080129999998</v>
      </c>
      <c r="N8795">
        <v>2.772889164</v>
      </c>
      <c r="O8795">
        <v>10.46710356</v>
      </c>
      <c r="P8795">
        <v>1.0776752890000001</v>
      </c>
      <c r="Q8795">
        <v>8.153891453</v>
      </c>
    </row>
    <row r="8796" spans="1:17">
      <c r="A8796" t="s">
        <v>20044</v>
      </c>
      <c r="B8796" s="14" t="s">
        <v>20045</v>
      </c>
      <c r="C8796">
        <v>0</v>
      </c>
      <c r="D8796">
        <v>0.34786175699999999</v>
      </c>
      <c r="E8796">
        <v>0.16705497699999999</v>
      </c>
      <c r="F8796">
        <v>0.213740914</v>
      </c>
      <c r="G8796">
        <v>0.81345556100000005</v>
      </c>
      <c r="H8796">
        <v>0</v>
      </c>
      <c r="I8796">
        <v>2.2899184610000001</v>
      </c>
      <c r="J8796">
        <v>0.597181513</v>
      </c>
      <c r="K8796">
        <v>0</v>
      </c>
      <c r="L8796">
        <v>0.99217108399999998</v>
      </c>
      <c r="M8796">
        <v>0</v>
      </c>
      <c r="N8796">
        <v>0</v>
      </c>
      <c r="O8796">
        <v>0</v>
      </c>
      <c r="P8796">
        <v>0</v>
      </c>
      <c r="Q8796">
        <v>0</v>
      </c>
    </row>
    <row r="8797" spans="1:17">
      <c r="A8797" t="s">
        <v>20046</v>
      </c>
      <c r="B8797" s="14" t="s">
        <v>9290</v>
      </c>
      <c r="C8797">
        <v>4.1736767600000002</v>
      </c>
      <c r="D8797">
        <v>7.9321732269999998</v>
      </c>
      <c r="E8797">
        <v>3.388639124</v>
      </c>
      <c r="F8797">
        <v>2.3621781789999998</v>
      </c>
      <c r="G8797">
        <v>4.2484303189999997</v>
      </c>
      <c r="H8797">
        <v>3.796394753</v>
      </c>
      <c r="I8797">
        <v>4.1644846900000001</v>
      </c>
      <c r="J8797">
        <v>6.5998086699999998</v>
      </c>
      <c r="K8797">
        <v>5.9791180019999999</v>
      </c>
      <c r="L8797">
        <v>6.6623232760000004</v>
      </c>
      <c r="M8797">
        <v>2.5299684029999998</v>
      </c>
      <c r="N8797">
        <v>4.0347415089999998</v>
      </c>
      <c r="O8797">
        <v>3.649149655</v>
      </c>
      <c r="P8797">
        <v>5.1412985659999997</v>
      </c>
      <c r="Q8797">
        <v>4.0771703610000003</v>
      </c>
    </row>
    <row r="8798" spans="1:17">
      <c r="A8798" t="s">
        <v>20047</v>
      </c>
      <c r="B8798" s="14" t="s">
        <v>20048</v>
      </c>
      <c r="C8798">
        <v>12.75306747</v>
      </c>
      <c r="D8798">
        <v>31.82540139</v>
      </c>
      <c r="E8798">
        <v>12.2907551</v>
      </c>
      <c r="F8798">
        <v>62.034369169999998</v>
      </c>
      <c r="G8798">
        <v>15.933680860000001</v>
      </c>
      <c r="H8798">
        <v>16.854475529999998</v>
      </c>
      <c r="I8798">
        <v>21.880056499999998</v>
      </c>
      <c r="J8798">
        <v>24.34576865</v>
      </c>
      <c r="K8798">
        <v>19.398192099999999</v>
      </c>
      <c r="L8798">
        <v>18.486283019999998</v>
      </c>
      <c r="M8798">
        <v>5.0400218270000003</v>
      </c>
      <c r="N8798">
        <v>19.466240030000002</v>
      </c>
      <c r="O8798">
        <v>7.477276678</v>
      </c>
      <c r="P8798">
        <v>12.2680419</v>
      </c>
      <c r="Q8798">
        <v>8.2511712900000003</v>
      </c>
    </row>
    <row r="8799" spans="1:17">
      <c r="A8799" t="s">
        <v>20047</v>
      </c>
      <c r="B8799" s="14" t="s">
        <v>20049</v>
      </c>
      <c r="C8799">
        <v>1068.3466410000001</v>
      </c>
      <c r="D8799">
        <v>182.31233030000001</v>
      </c>
      <c r="E8799">
        <v>159.5048185</v>
      </c>
      <c r="F8799">
        <v>133.60975529999999</v>
      </c>
      <c r="G8799">
        <v>170.01417710000001</v>
      </c>
      <c r="H8799">
        <v>256.29638269999998</v>
      </c>
      <c r="I8799">
        <v>1422.703109</v>
      </c>
      <c r="J8799">
        <v>267.0757284</v>
      </c>
      <c r="K8799">
        <v>841.69806080000001</v>
      </c>
      <c r="L8799">
        <v>1501.35616</v>
      </c>
      <c r="M8799">
        <v>1608.4243570000001</v>
      </c>
      <c r="N8799">
        <v>167.8493282</v>
      </c>
      <c r="O8799">
        <v>1345.566642</v>
      </c>
      <c r="P8799">
        <v>154.89809779999999</v>
      </c>
      <c r="Q8799">
        <v>855.78996140000004</v>
      </c>
    </row>
    <row r="8800" spans="1:17">
      <c r="A8800" t="s">
        <v>20047</v>
      </c>
      <c r="B8800" s="14" t="s">
        <v>6642</v>
      </c>
      <c r="C8800">
        <v>11.46690626</v>
      </c>
      <c r="D8800">
        <v>42.01045568</v>
      </c>
      <c r="E8800">
        <v>31.859466130000001</v>
      </c>
      <c r="F8800">
        <v>48.562892849999997</v>
      </c>
      <c r="G8800">
        <v>47.33974954</v>
      </c>
      <c r="H8800">
        <v>76.890491979999993</v>
      </c>
      <c r="I8800">
        <v>28.805082970000001</v>
      </c>
      <c r="J8800">
        <v>34.186313319999996</v>
      </c>
      <c r="K8800">
        <v>44.968379820000003</v>
      </c>
      <c r="L8800">
        <v>55.052875030000003</v>
      </c>
      <c r="M8800">
        <v>11.196478949999999</v>
      </c>
      <c r="N8800">
        <v>22.624935650000001</v>
      </c>
      <c r="O8800">
        <v>11.047699789999999</v>
      </c>
      <c r="P8800">
        <v>47.723680049999999</v>
      </c>
      <c r="Q8800">
        <v>46.749546680000002</v>
      </c>
    </row>
    <row r="8801" spans="1:17">
      <c r="A8801" t="s">
        <v>20050</v>
      </c>
      <c r="B8801" s="14" t="s">
        <v>2430</v>
      </c>
      <c r="C8801">
        <v>2.1908452629999999</v>
      </c>
      <c r="D8801">
        <v>23.053915119999999</v>
      </c>
      <c r="E8801">
        <v>15.266697949999999</v>
      </c>
      <c r="F8801">
        <v>14.01618802</v>
      </c>
      <c r="G8801">
        <v>8.8904723140000002</v>
      </c>
      <c r="H8801">
        <v>0.84140549799999997</v>
      </c>
      <c r="I8801">
        <v>57.509145859999997</v>
      </c>
      <c r="J8801">
        <v>55.407989790000002</v>
      </c>
      <c r="K8801">
        <v>44.724437049999999</v>
      </c>
      <c r="L8801">
        <v>17.995930690000002</v>
      </c>
      <c r="M8801">
        <v>4.2054293530000004</v>
      </c>
      <c r="N8801">
        <v>22.280754389999998</v>
      </c>
      <c r="O8801">
        <v>4.8526269510000004</v>
      </c>
      <c r="P8801">
        <v>74.449695820000002</v>
      </c>
      <c r="Q8801">
        <v>15.06057624</v>
      </c>
    </row>
    <row r="8802" spans="1:17">
      <c r="A8802" t="s">
        <v>20051</v>
      </c>
      <c r="B8802" s="14" t="s">
        <v>5310</v>
      </c>
      <c r="C8802">
        <v>11.15716065</v>
      </c>
      <c r="D8802">
        <v>1.447701014</v>
      </c>
      <c r="E8802">
        <v>1.119158739</v>
      </c>
      <c r="F8802">
        <v>1.0413991899999999</v>
      </c>
      <c r="G8802">
        <v>1.128456363</v>
      </c>
      <c r="H8802">
        <v>2.3261241149999998</v>
      </c>
      <c r="I8802">
        <v>4.1838957910000003</v>
      </c>
      <c r="J8802">
        <v>1.5154258780000001</v>
      </c>
      <c r="K8802">
        <v>2.0968835289999999</v>
      </c>
      <c r="L8802">
        <v>3.1220265710000001</v>
      </c>
      <c r="M8802">
        <v>1.22381078</v>
      </c>
      <c r="N8802">
        <v>0.96275540199999998</v>
      </c>
      <c r="O8802">
        <v>5.8251188630000001</v>
      </c>
      <c r="P8802">
        <v>1.076096395</v>
      </c>
      <c r="Q8802">
        <v>2.7392113290000002</v>
      </c>
    </row>
    <row r="8803" spans="1:17">
      <c r="A8803" t="e">
        <v>#N/A</v>
      </c>
      <c r="B8803" s="14" t="s">
        <v>20052</v>
      </c>
      <c r="C8803">
        <v>0</v>
      </c>
      <c r="D8803">
        <v>0</v>
      </c>
      <c r="E8803">
        <v>1.013895207</v>
      </c>
      <c r="F8803">
        <v>0.432414311</v>
      </c>
      <c r="G8803">
        <v>1.6456831730000001</v>
      </c>
      <c r="H8803">
        <v>1.2200379720000001</v>
      </c>
      <c r="I8803">
        <v>9.2653623879999998</v>
      </c>
      <c r="J8803">
        <v>2.0135735640000001</v>
      </c>
      <c r="K8803">
        <v>1.441120749</v>
      </c>
      <c r="L8803">
        <v>2.007238423</v>
      </c>
      <c r="M8803">
        <v>0</v>
      </c>
      <c r="N8803">
        <v>1.174803413</v>
      </c>
      <c r="O8803">
        <v>3.5181545390000002</v>
      </c>
      <c r="P8803">
        <v>2.3830476589999998</v>
      </c>
      <c r="Q8803">
        <v>0</v>
      </c>
    </row>
    <row r="8804" spans="1:17">
      <c r="A8804" t="s">
        <v>20053</v>
      </c>
      <c r="B8804" s="14" t="s">
        <v>2493</v>
      </c>
      <c r="C8804">
        <v>0</v>
      </c>
      <c r="D8804">
        <v>0.14876039399999999</v>
      </c>
      <c r="E8804">
        <v>0.142879541</v>
      </c>
      <c r="F8804">
        <v>0</v>
      </c>
      <c r="G8804">
        <v>0.11595599600000001</v>
      </c>
      <c r="H8804">
        <v>0</v>
      </c>
      <c r="I8804">
        <v>0</v>
      </c>
      <c r="J8804">
        <v>0.340506749</v>
      </c>
      <c r="K8804">
        <v>0.91388145099999996</v>
      </c>
      <c r="L8804">
        <v>1.2728829020000001</v>
      </c>
      <c r="M8804">
        <v>0</v>
      </c>
      <c r="N8804">
        <v>0.413887381</v>
      </c>
      <c r="O8804">
        <v>0</v>
      </c>
      <c r="P8804">
        <v>0.10074673000000001</v>
      </c>
      <c r="Q8804">
        <v>0</v>
      </c>
    </row>
    <row r="8805" spans="1:17">
      <c r="A8805" t="e">
        <v>#N/A</v>
      </c>
      <c r="B8805" s="14" t="s">
        <v>20054</v>
      </c>
      <c r="C8805">
        <v>3.2517663940000001</v>
      </c>
      <c r="D8805">
        <v>0.72037513500000006</v>
      </c>
      <c r="E8805">
        <v>0.69189699199999999</v>
      </c>
      <c r="F8805">
        <v>0.442628823</v>
      </c>
      <c r="G8805">
        <v>0</v>
      </c>
      <c r="H8805">
        <v>0</v>
      </c>
      <c r="I8805">
        <v>0</v>
      </c>
      <c r="J8805">
        <v>1.236682976</v>
      </c>
      <c r="K8805">
        <v>4.4254889149999999</v>
      </c>
      <c r="L8805">
        <v>4.109307008</v>
      </c>
      <c r="M8805">
        <v>0</v>
      </c>
      <c r="N8805">
        <v>2.40510935</v>
      </c>
      <c r="O8805">
        <v>0</v>
      </c>
      <c r="P8805">
        <v>0.48786802499999998</v>
      </c>
      <c r="Q8805">
        <v>0</v>
      </c>
    </row>
    <row r="8806" spans="1:17">
      <c r="A8806" t="s">
        <v>20055</v>
      </c>
      <c r="B8806" s="14" t="s">
        <v>1755</v>
      </c>
      <c r="C8806">
        <v>5.3455024719999997</v>
      </c>
      <c r="D8806">
        <v>1.7914938220000001</v>
      </c>
      <c r="E8806">
        <v>1.8519094890000001</v>
      </c>
      <c r="F8806">
        <v>2.481395102</v>
      </c>
      <c r="G8806">
        <v>1.8461364499999999</v>
      </c>
      <c r="H8806">
        <v>1.7897669549999999</v>
      </c>
      <c r="I8806">
        <v>3.4979587510000001</v>
      </c>
      <c r="J8806">
        <v>3.6749555350000001</v>
      </c>
      <c r="K8806">
        <v>5.689389748</v>
      </c>
      <c r="L8806">
        <v>2.6414538159999998</v>
      </c>
      <c r="M8806">
        <v>5.2620207969999999</v>
      </c>
      <c r="N8806">
        <v>2.0444360760000002</v>
      </c>
      <c r="O8806">
        <v>5.768232136</v>
      </c>
      <c r="P8806">
        <v>2.5499321780000002</v>
      </c>
      <c r="Q8806">
        <v>4.0044487699999998</v>
      </c>
    </row>
    <row r="8807" spans="1:17">
      <c r="A8807" t="s">
        <v>20056</v>
      </c>
      <c r="B8807" s="14" t="s">
        <v>1347</v>
      </c>
      <c r="C8807">
        <v>10.165522019999999</v>
      </c>
      <c r="D8807">
        <v>6.8498439739999997</v>
      </c>
      <c r="E8807">
        <v>5.8129991890000001</v>
      </c>
      <c r="F8807">
        <v>7.7834576020000004</v>
      </c>
      <c r="G8807">
        <v>4.0227810899999996</v>
      </c>
      <c r="H8807">
        <v>4.3921366989999999</v>
      </c>
      <c r="I8807">
        <v>5.2503720200000004</v>
      </c>
      <c r="J8807">
        <v>7.4099507149999999</v>
      </c>
      <c r="K8807">
        <v>16.14055239</v>
      </c>
      <c r="L8807">
        <v>10.03619211</v>
      </c>
      <c r="M8807">
        <v>6.0978725620000001</v>
      </c>
      <c r="N8807">
        <v>7.9886632100000003</v>
      </c>
      <c r="O8807">
        <v>6.8017654429999999</v>
      </c>
      <c r="P8807">
        <v>10.16767001</v>
      </c>
      <c r="Q8807">
        <v>8.7351342209999991</v>
      </c>
    </row>
    <row r="8808" spans="1:17">
      <c r="A8808" t="s">
        <v>20057</v>
      </c>
      <c r="B8808" s="14" t="s">
        <v>20058</v>
      </c>
      <c r="C8808">
        <v>8.9291747459999993</v>
      </c>
      <c r="D8808">
        <v>0.49452779499999999</v>
      </c>
      <c r="E8808">
        <v>0.47497793500000002</v>
      </c>
      <c r="F8808">
        <v>0.30385870500000001</v>
      </c>
      <c r="G8808">
        <v>1.3491636819999999</v>
      </c>
      <c r="H8808">
        <v>0.85732397999999999</v>
      </c>
      <c r="I8808">
        <v>3.2553975959999999</v>
      </c>
      <c r="J8808">
        <v>1.4149435850000001</v>
      </c>
      <c r="K8808">
        <v>1.519019168</v>
      </c>
      <c r="L8808">
        <v>3.526229662</v>
      </c>
      <c r="M8808">
        <v>0</v>
      </c>
      <c r="N8808">
        <v>0.68794794500000001</v>
      </c>
      <c r="O8808">
        <v>0</v>
      </c>
      <c r="P8808">
        <v>0.66982961200000002</v>
      </c>
      <c r="Q8808">
        <v>0</v>
      </c>
    </row>
    <row r="8809" spans="1:17">
      <c r="A8809" t="s">
        <v>20059</v>
      </c>
      <c r="B8809" s="14" t="s">
        <v>8778</v>
      </c>
      <c r="C8809">
        <v>16.61969873</v>
      </c>
      <c r="D8809">
        <v>7.5495899800000004</v>
      </c>
      <c r="E8809">
        <v>7.5368958099999999</v>
      </c>
      <c r="F8809">
        <v>6.0555581390000004</v>
      </c>
      <c r="G8809">
        <v>7.1602827490000003</v>
      </c>
      <c r="H8809">
        <v>3.868413082</v>
      </c>
      <c r="I8809">
        <v>18.361236439999999</v>
      </c>
      <c r="J8809">
        <v>18.429927790000001</v>
      </c>
      <c r="K8809">
        <v>15.68829824</v>
      </c>
      <c r="L8809">
        <v>12.728829019999999</v>
      </c>
      <c r="M8809">
        <v>4.5114341720000004</v>
      </c>
      <c r="N8809">
        <v>7.5120559709999997</v>
      </c>
      <c r="O8809">
        <v>6.8789932250000003</v>
      </c>
      <c r="P8809">
        <v>18.310718229999999</v>
      </c>
      <c r="Q8809">
        <v>8.5398365050000002</v>
      </c>
    </row>
    <row r="8810" spans="1:17">
      <c r="A8810" t="e">
        <v>#N/A</v>
      </c>
      <c r="B8810" s="14" t="s">
        <v>20060</v>
      </c>
      <c r="C8810">
        <v>3.3712190369999999</v>
      </c>
      <c r="D8810">
        <v>8.9620547389999992</v>
      </c>
      <c r="E8810">
        <v>15.063585939999999</v>
      </c>
      <c r="F8810">
        <v>13.7666597</v>
      </c>
      <c r="G8810">
        <v>8.732196429</v>
      </c>
      <c r="H8810">
        <v>39.48939232</v>
      </c>
      <c r="I8810">
        <v>2.4581573680000002</v>
      </c>
      <c r="J8810">
        <v>9.1884703850000005</v>
      </c>
      <c r="K8810">
        <v>5.3527342109999996</v>
      </c>
      <c r="L8810">
        <v>12.78078343</v>
      </c>
      <c r="M8810">
        <v>6.4712116980000003</v>
      </c>
      <c r="N8810">
        <v>10.5972063</v>
      </c>
      <c r="O8810">
        <v>7.4671035120000004</v>
      </c>
      <c r="P8810">
        <v>34.899489789999997</v>
      </c>
      <c r="Q8810">
        <v>27.809815069999999</v>
      </c>
    </row>
    <row r="8811" spans="1:17">
      <c r="A8811" t="s">
        <v>20061</v>
      </c>
      <c r="B8811" s="14" t="s">
        <v>3403</v>
      </c>
      <c r="C8811">
        <v>6.2382829610000003</v>
      </c>
      <c r="D8811">
        <v>16.722061480000001</v>
      </c>
      <c r="E8811">
        <v>15.397320970000001</v>
      </c>
      <c r="F8811">
        <v>20.294732100000001</v>
      </c>
      <c r="G8811">
        <v>16.266244050000001</v>
      </c>
      <c r="H8811">
        <v>14.375069760000001</v>
      </c>
      <c r="I8811">
        <v>8.1876691800000003</v>
      </c>
      <c r="J8811">
        <v>2.6888202880000001</v>
      </c>
      <c r="K8811">
        <v>4.810992229</v>
      </c>
      <c r="L8811">
        <v>3.5475361859999999</v>
      </c>
      <c r="M8811">
        <v>7.184804529</v>
      </c>
      <c r="N8811">
        <v>8.2283562319999994</v>
      </c>
      <c r="O8811">
        <v>4.8361338829999996</v>
      </c>
      <c r="P8811">
        <v>14.03910252</v>
      </c>
      <c r="Q8811">
        <v>18.86894552</v>
      </c>
    </row>
    <row r="8812" spans="1:17">
      <c r="A8812" t="s">
        <v>20062</v>
      </c>
      <c r="B8812" s="14" t="s">
        <v>6721</v>
      </c>
      <c r="C8812">
        <v>3.7386255679999998</v>
      </c>
      <c r="D8812">
        <v>1.401621258</v>
      </c>
      <c r="E8812">
        <v>2.4476578820000001</v>
      </c>
      <c r="F8812">
        <v>1.3701149829999999</v>
      </c>
      <c r="G8812">
        <v>1.78778952</v>
      </c>
      <c r="H8812">
        <v>3.534371841</v>
      </c>
      <c r="I8812">
        <v>1382.319804</v>
      </c>
      <c r="J8812">
        <v>2.7343095050000001</v>
      </c>
      <c r="K8812">
        <v>850.36159859999998</v>
      </c>
      <c r="L8812">
        <v>4.5428446200000003</v>
      </c>
      <c r="M8812">
        <v>3826.1602469999998</v>
      </c>
      <c r="N8812">
        <v>43.817876609999999</v>
      </c>
      <c r="O8812">
        <v>1099.129297</v>
      </c>
      <c r="P8812">
        <v>3.9695334259999999</v>
      </c>
      <c r="Q8812">
        <v>2.9654442429999999</v>
      </c>
    </row>
    <row r="8813" spans="1:17">
      <c r="A8813" t="s">
        <v>20063</v>
      </c>
      <c r="B8813" s="14" t="s">
        <v>9437</v>
      </c>
      <c r="C8813">
        <v>13.774274520000001</v>
      </c>
      <c r="D8813">
        <v>11.179323009999999</v>
      </c>
      <c r="E8813">
        <v>2.4581166720000001</v>
      </c>
      <c r="F8813">
        <v>1.071398509</v>
      </c>
      <c r="G8813">
        <v>3.7486972989999998</v>
      </c>
      <c r="H8813">
        <v>7.9960681100000004</v>
      </c>
      <c r="I8813">
        <v>9.7196585150000008</v>
      </c>
      <c r="J8813">
        <v>10.774754079999999</v>
      </c>
      <c r="K8813">
        <v>5.8455543460000001</v>
      </c>
      <c r="L8813">
        <v>19.091287059999999</v>
      </c>
      <c r="M8813">
        <v>5.7267140110000003</v>
      </c>
      <c r="N8813">
        <v>4.6166319189999996</v>
      </c>
      <c r="O8813">
        <v>5.5535578110000001</v>
      </c>
      <c r="P8813">
        <v>5.7521334810000004</v>
      </c>
      <c r="Q8813">
        <v>4.8435285429999997</v>
      </c>
    </row>
    <row r="8814" spans="1:17">
      <c r="A8814" t="e">
        <v>#N/A</v>
      </c>
      <c r="B8814" s="14" t="s">
        <v>20064</v>
      </c>
      <c r="C8814">
        <v>16.817959219999999</v>
      </c>
      <c r="D8814">
        <v>69.961138090000006</v>
      </c>
      <c r="E8814">
        <v>84.491267280000002</v>
      </c>
      <c r="F8814">
        <v>57.994389980000001</v>
      </c>
      <c r="G8814">
        <v>70.344888580000003</v>
      </c>
      <c r="H8814">
        <v>89.70867441</v>
      </c>
      <c r="I8814">
        <v>32.701279020000001</v>
      </c>
      <c r="J8814">
        <v>66.566373110000001</v>
      </c>
      <c r="K8814">
        <v>66.122010849999995</v>
      </c>
      <c r="L8814">
        <v>40.144768460000002</v>
      </c>
      <c r="M8814">
        <v>7.1739677200000003</v>
      </c>
      <c r="N8814">
        <v>34.783395169999999</v>
      </c>
      <c r="O8814">
        <v>6.2085080110000002</v>
      </c>
      <c r="P8814">
        <v>35.605535600000003</v>
      </c>
      <c r="Q8814">
        <v>73.220978029999998</v>
      </c>
    </row>
    <row r="8815" spans="1:17">
      <c r="A8815" t="s">
        <v>20065</v>
      </c>
      <c r="B8815" s="14" t="s">
        <v>8737</v>
      </c>
      <c r="C8815">
        <v>13.015606</v>
      </c>
      <c r="D8815">
        <v>18.80212212</v>
      </c>
      <c r="E8815">
        <v>14.654768990000001</v>
      </c>
      <c r="F8815">
        <v>21.813783019999999</v>
      </c>
      <c r="G8815">
        <v>14.93685296</v>
      </c>
      <c r="H8815">
        <v>35.303396859999999</v>
      </c>
      <c r="I8815">
        <v>5.1406639639999998</v>
      </c>
      <c r="J8815">
        <v>12.099950919999999</v>
      </c>
      <c r="K8815">
        <v>25.709291369999999</v>
      </c>
      <c r="L8815">
        <v>7.7100097009999997</v>
      </c>
      <c r="M8815">
        <v>4.684511423</v>
      </c>
      <c r="N8815">
        <v>13.7047542</v>
      </c>
      <c r="O8815">
        <v>12.312385880000001</v>
      </c>
      <c r="P8815">
        <v>1.3832003479999999</v>
      </c>
      <c r="Q8815">
        <v>20.317933669999999</v>
      </c>
    </row>
    <row r="8816" spans="1:17">
      <c r="A8816" t="s">
        <v>20066</v>
      </c>
      <c r="B8816" s="14" t="s">
        <v>3854</v>
      </c>
      <c r="C8816">
        <v>2.0169686539999998</v>
      </c>
      <c r="D8816">
        <v>2.4575434999999999</v>
      </c>
      <c r="E8816">
        <v>2.0921647139999999</v>
      </c>
      <c r="F8816">
        <v>1.6472926139999999</v>
      </c>
      <c r="G8816">
        <v>1.915610043</v>
      </c>
      <c r="H8816">
        <v>3.8731364190000002</v>
      </c>
      <c r="I8816">
        <v>0</v>
      </c>
      <c r="J8816">
        <v>6.83975782</v>
      </c>
      <c r="K8816">
        <v>3.2024905540000002</v>
      </c>
      <c r="L8816">
        <v>4.4605298290000004</v>
      </c>
      <c r="M8816">
        <v>0.96791627999999996</v>
      </c>
      <c r="N8816">
        <v>1.6161316800000001</v>
      </c>
      <c r="O8816">
        <v>0</v>
      </c>
      <c r="P8816">
        <v>1.210436906</v>
      </c>
      <c r="Q8816">
        <v>1.7331615520000001</v>
      </c>
    </row>
    <row r="8817" spans="1:17">
      <c r="A8817" t="s">
        <v>20067</v>
      </c>
      <c r="B8817" s="14" t="s">
        <v>1870</v>
      </c>
      <c r="C8817">
        <v>1.2087053619999999</v>
      </c>
      <c r="D8817">
        <v>0.62479365399999998</v>
      </c>
      <c r="E8817">
        <v>1.500235185</v>
      </c>
      <c r="F8817">
        <v>0.71295627900000003</v>
      </c>
      <c r="G8817">
        <v>0.76530957300000002</v>
      </c>
      <c r="H8817">
        <v>0.15473652299999999</v>
      </c>
      <c r="I8817">
        <v>3.525357396</v>
      </c>
      <c r="J8817">
        <v>6.1291214820000004</v>
      </c>
      <c r="K8817">
        <v>2.9244206419999998</v>
      </c>
      <c r="L8817">
        <v>2.800342385</v>
      </c>
      <c r="M8817">
        <v>0.77338871499999995</v>
      </c>
      <c r="N8817">
        <v>1.7383270019999999</v>
      </c>
      <c r="O8817">
        <v>5.3544595920000004</v>
      </c>
      <c r="P8817">
        <v>2.3574734890000002</v>
      </c>
      <c r="Q8817">
        <v>2.2157413629999998</v>
      </c>
    </row>
    <row r="8818" spans="1:17">
      <c r="A8818" t="e">
        <v>#N/A</v>
      </c>
      <c r="B8818" s="14" t="s">
        <v>20068</v>
      </c>
      <c r="C8818">
        <v>4.7342736470000002</v>
      </c>
      <c r="D8818">
        <v>0</v>
      </c>
      <c r="E8818">
        <v>3.8743791E-2</v>
      </c>
      <c r="F8818">
        <v>9.9142611000000005E-2</v>
      </c>
      <c r="G8818">
        <v>0</v>
      </c>
      <c r="H8818">
        <v>0.27972651900000001</v>
      </c>
      <c r="I8818">
        <v>0</v>
      </c>
      <c r="J8818">
        <v>4.616659E-2</v>
      </c>
      <c r="K8818">
        <v>0.33041569199999998</v>
      </c>
      <c r="L8818">
        <v>1.3806401850000001</v>
      </c>
      <c r="M8818">
        <v>1.3981012930000001</v>
      </c>
      <c r="N8818">
        <v>4.4892546999999998E-2</v>
      </c>
      <c r="O8818">
        <v>0</v>
      </c>
      <c r="P8818">
        <v>0.21855110799999999</v>
      </c>
      <c r="Q8818">
        <v>0</v>
      </c>
    </row>
    <row r="8819" spans="1:17">
      <c r="A8819" t="s">
        <v>20069</v>
      </c>
      <c r="B8819" s="14" t="s">
        <v>20070</v>
      </c>
      <c r="C8819">
        <v>1.089642037</v>
      </c>
      <c r="D8819">
        <v>0.120696098</v>
      </c>
      <c r="E8819">
        <v>0</v>
      </c>
      <c r="F8819">
        <v>0</v>
      </c>
      <c r="G8819">
        <v>0</v>
      </c>
      <c r="H8819">
        <v>0</v>
      </c>
      <c r="I8819">
        <v>0.79452316000000001</v>
      </c>
      <c r="J8819">
        <v>0.138134334</v>
      </c>
      <c r="K8819">
        <v>0.74147373599999999</v>
      </c>
      <c r="L8819">
        <v>0.68849866699999995</v>
      </c>
      <c r="M8819">
        <v>1.0458092779999999</v>
      </c>
      <c r="N8819">
        <v>0</v>
      </c>
      <c r="O8819">
        <v>3.016887138</v>
      </c>
      <c r="P8819">
        <v>0</v>
      </c>
      <c r="Q8819">
        <v>0.37452752299999997</v>
      </c>
    </row>
    <row r="8820" spans="1:17">
      <c r="A8820" t="s">
        <v>20071</v>
      </c>
      <c r="B8820" s="14" t="s">
        <v>20072</v>
      </c>
      <c r="C8820">
        <v>1.1782434580000001</v>
      </c>
      <c r="D8820">
        <v>0.130510188</v>
      </c>
      <c r="E8820">
        <v>6.2675405000000003E-2</v>
      </c>
      <c r="F8820">
        <v>0.16038191299999999</v>
      </c>
      <c r="G8820">
        <v>0</v>
      </c>
      <c r="H8820">
        <v>0</v>
      </c>
      <c r="I8820">
        <v>0</v>
      </c>
      <c r="J8820">
        <v>7.4683184999999999E-2</v>
      </c>
      <c r="K8820">
        <v>0.80176475300000005</v>
      </c>
      <c r="L8820">
        <v>0.74448215399999995</v>
      </c>
      <c r="M8820">
        <v>2.2616931039999999</v>
      </c>
      <c r="N8820">
        <v>0.14524435899999999</v>
      </c>
      <c r="O8820">
        <v>9.1341530120000005</v>
      </c>
      <c r="P8820">
        <v>8.8386932000000001E-2</v>
      </c>
      <c r="Q8820">
        <v>0</v>
      </c>
    </row>
    <row r="8821" spans="1:17">
      <c r="A8821" t="s">
        <v>16504</v>
      </c>
      <c r="B8821" s="14" t="s">
        <v>20073</v>
      </c>
      <c r="C8821">
        <v>10.492995730000001</v>
      </c>
      <c r="D8821">
        <v>0</v>
      </c>
      <c r="E8821">
        <v>0</v>
      </c>
      <c r="F8821">
        <v>0</v>
      </c>
      <c r="G8821">
        <v>0</v>
      </c>
      <c r="H8821">
        <v>0</v>
      </c>
      <c r="I8821">
        <v>0</v>
      </c>
      <c r="J8821">
        <v>0</v>
      </c>
      <c r="K8821">
        <v>2.7200827209999998</v>
      </c>
      <c r="L8821">
        <v>7.5772339740000003</v>
      </c>
      <c r="M8821">
        <v>1.438699516</v>
      </c>
      <c r="N8821">
        <v>0.18478456600000001</v>
      </c>
      <c r="O8821">
        <v>4.15027305</v>
      </c>
      <c r="P8821">
        <v>0</v>
      </c>
      <c r="Q8821">
        <v>0</v>
      </c>
    </row>
    <row r="8822" spans="1:17">
      <c r="A8822" t="s">
        <v>20074</v>
      </c>
      <c r="B8822" s="14" t="s">
        <v>2727</v>
      </c>
      <c r="C8822">
        <v>49.959470969999998</v>
      </c>
      <c r="D8822">
        <v>286.60554209999998</v>
      </c>
      <c r="E8822">
        <v>347.31573020000002</v>
      </c>
      <c r="F8822">
        <v>167.46740149999999</v>
      </c>
      <c r="G8822">
        <v>221.79006279999999</v>
      </c>
      <c r="H8822">
        <v>5.866588159</v>
      </c>
      <c r="I8822">
        <v>70.760274109999997</v>
      </c>
      <c r="J8822">
        <v>174.50970889999999</v>
      </c>
      <c r="K8822">
        <v>29.5122465</v>
      </c>
      <c r="L8822">
        <v>43.376614480000001</v>
      </c>
      <c r="M8822">
        <v>26.9070617</v>
      </c>
      <c r="N8822">
        <v>734.02548850000005</v>
      </c>
      <c r="O8822">
        <v>61.896861629999997</v>
      </c>
      <c r="P8822">
        <v>656.01838429999998</v>
      </c>
      <c r="Q8822">
        <v>148.36994189999999</v>
      </c>
    </row>
    <row r="8823" spans="1:17">
      <c r="A8823" t="e">
        <v>#N/A</v>
      </c>
      <c r="B8823" s="14" t="s">
        <v>20075</v>
      </c>
      <c r="C8823">
        <v>0</v>
      </c>
      <c r="D8823">
        <v>0</v>
      </c>
      <c r="E8823">
        <v>0.158994423</v>
      </c>
      <c r="F8823">
        <v>0</v>
      </c>
      <c r="G8823">
        <v>0.172045688</v>
      </c>
      <c r="H8823">
        <v>1.7218871259999999</v>
      </c>
      <c r="I8823">
        <v>487.46535649999998</v>
      </c>
      <c r="J8823">
        <v>6.3151885000000005E-2</v>
      </c>
      <c r="K8823">
        <v>172.65634840000001</v>
      </c>
      <c r="L8823">
        <v>0.31476597699999997</v>
      </c>
      <c r="M8823">
        <v>390.14615279999998</v>
      </c>
      <c r="N8823">
        <v>3.5003189749999999</v>
      </c>
      <c r="O8823">
        <v>180.4062117</v>
      </c>
      <c r="P8823">
        <v>0.59791786800000002</v>
      </c>
      <c r="Q8823">
        <v>0.34245098000000002</v>
      </c>
    </row>
    <row r="8824" spans="1:17">
      <c r="A8824" t="e">
        <v>#N/A</v>
      </c>
      <c r="B8824" s="14" t="s">
        <v>20076</v>
      </c>
      <c r="C8824">
        <v>0</v>
      </c>
      <c r="D8824">
        <v>0</v>
      </c>
      <c r="E8824">
        <v>0</v>
      </c>
      <c r="F8824">
        <v>0</v>
      </c>
      <c r="G8824">
        <v>0</v>
      </c>
      <c r="H8824">
        <v>0</v>
      </c>
      <c r="I8824">
        <v>0</v>
      </c>
      <c r="J8824">
        <v>0</v>
      </c>
      <c r="K8824">
        <v>1.232537483</v>
      </c>
      <c r="L8824">
        <v>0</v>
      </c>
      <c r="M8824">
        <v>0</v>
      </c>
      <c r="N8824">
        <v>0</v>
      </c>
      <c r="O8824">
        <v>0</v>
      </c>
      <c r="P8824">
        <v>0</v>
      </c>
      <c r="Q8824">
        <v>0</v>
      </c>
    </row>
    <row r="8825" spans="1:17">
      <c r="A8825" t="s">
        <v>20077</v>
      </c>
      <c r="B8825" s="14" t="s">
        <v>20078</v>
      </c>
      <c r="C8825">
        <v>12.0283786</v>
      </c>
      <c r="D8825">
        <v>25.758656519999999</v>
      </c>
      <c r="E8825">
        <v>22.181008420000001</v>
      </c>
      <c r="F8825">
        <v>43.115485210000003</v>
      </c>
      <c r="G8825">
        <v>15.924248179999999</v>
      </c>
      <c r="H8825">
        <v>7.6992687550000003</v>
      </c>
      <c r="I8825">
        <v>11.694146699999999</v>
      </c>
      <c r="J8825">
        <v>12.198736930000001</v>
      </c>
      <c r="K8825">
        <v>14.55112213</v>
      </c>
      <c r="L8825">
        <v>15.20044631</v>
      </c>
      <c r="M8825">
        <v>23.089032029999998</v>
      </c>
      <c r="N8825">
        <v>21.252916119999998</v>
      </c>
      <c r="O8825">
        <v>13.321167669999999</v>
      </c>
      <c r="P8825">
        <v>26.46802448</v>
      </c>
      <c r="Q8825">
        <v>16.537390030000001</v>
      </c>
    </row>
    <row r="8826" spans="1:17">
      <c r="A8826" t="s">
        <v>20079</v>
      </c>
      <c r="B8826" s="14" t="s">
        <v>4219</v>
      </c>
      <c r="C8826">
        <v>25.400330069999999</v>
      </c>
      <c r="D8826">
        <v>86.927812660000001</v>
      </c>
      <c r="E8826">
        <v>80.50951551</v>
      </c>
      <c r="F8826">
        <v>108.7317937</v>
      </c>
      <c r="G8826">
        <v>81.295236279999997</v>
      </c>
      <c r="H8826">
        <v>81.068482849999995</v>
      </c>
      <c r="I8826">
        <v>107.9321377</v>
      </c>
      <c r="J8826">
        <v>160.0011604</v>
      </c>
      <c r="K8826">
        <v>186.35234800000001</v>
      </c>
      <c r="L8826">
        <v>64.197572469999997</v>
      </c>
      <c r="M8826">
        <v>34.466236219999999</v>
      </c>
      <c r="N8826">
        <v>74.391758019999997</v>
      </c>
      <c r="O8826">
        <v>25.220280689999999</v>
      </c>
      <c r="P8826">
        <v>105.38984050000001</v>
      </c>
      <c r="Q8826">
        <v>124.33439989999999</v>
      </c>
    </row>
    <row r="8827" spans="1:17">
      <c r="A8827" t="s">
        <v>20080</v>
      </c>
      <c r="B8827" s="14" t="s">
        <v>1195</v>
      </c>
      <c r="C8827">
        <v>7.5790558480000003</v>
      </c>
      <c r="D8827">
        <v>22.01374749</v>
      </c>
      <c r="E8827">
        <v>2.5981409270000002</v>
      </c>
      <c r="F8827">
        <v>45.759733070000003</v>
      </c>
      <c r="G8827">
        <v>5.0605428730000002</v>
      </c>
      <c r="H8827">
        <v>14.036407499999999</v>
      </c>
      <c r="I8827">
        <v>2.7017675799999998</v>
      </c>
      <c r="J8827">
        <v>1.409173016</v>
      </c>
      <c r="K8827">
        <v>89.852585700000006</v>
      </c>
      <c r="L8827">
        <v>6.4915989779999999</v>
      </c>
      <c r="M8827">
        <v>9.6989000779999994</v>
      </c>
      <c r="N8827">
        <v>8.6577070460000005</v>
      </c>
      <c r="O8827">
        <v>11.937620620000001</v>
      </c>
      <c r="P8827">
        <v>50.512446580000002</v>
      </c>
      <c r="Q8827">
        <v>60.900130310000002</v>
      </c>
    </row>
    <row r="8828" spans="1:17">
      <c r="A8828" t="s">
        <v>20081</v>
      </c>
      <c r="B8828" s="14" t="s">
        <v>2160</v>
      </c>
      <c r="C8828">
        <v>1.868662136</v>
      </c>
      <c r="D8828">
        <v>6.3130612780000002</v>
      </c>
      <c r="E8828">
        <v>1.0934164</v>
      </c>
      <c r="F8828">
        <v>17.932475849999999</v>
      </c>
      <c r="G8828">
        <v>0.32268297499999998</v>
      </c>
      <c r="H8828">
        <v>0.53825204599999998</v>
      </c>
      <c r="I8828">
        <v>2.043829938</v>
      </c>
      <c r="J8828">
        <v>1.6582370529999999</v>
      </c>
      <c r="K8828">
        <v>32.637146379999997</v>
      </c>
      <c r="L8828">
        <v>5.0180960570000002</v>
      </c>
      <c r="M8828">
        <v>1.7934919300000001</v>
      </c>
      <c r="N8828">
        <v>11.575268919999999</v>
      </c>
      <c r="O8828">
        <v>2.0695026699999999</v>
      </c>
      <c r="P8828">
        <v>45.698443339999997</v>
      </c>
      <c r="Q8828">
        <v>43.996815750000003</v>
      </c>
    </row>
    <row r="8829" spans="1:17">
      <c r="A8829" t="s">
        <v>20082</v>
      </c>
      <c r="B8829" s="14" t="s">
        <v>2316</v>
      </c>
      <c r="C8829">
        <v>0</v>
      </c>
      <c r="D8829">
        <v>3.0217281659999999</v>
      </c>
      <c r="E8829">
        <v>5.5266670119999999</v>
      </c>
      <c r="F8829">
        <v>5.5700311490000001</v>
      </c>
      <c r="G8829">
        <v>10.32358758</v>
      </c>
      <c r="H8829">
        <v>7.4676955280000001</v>
      </c>
      <c r="I8829">
        <v>2.9625719510000001</v>
      </c>
      <c r="J8829">
        <v>5.9232740250000004</v>
      </c>
      <c r="K8829">
        <v>4.7395959989999996</v>
      </c>
      <c r="L8829">
        <v>2.9339816719999998</v>
      </c>
      <c r="M8829">
        <v>2.785395056</v>
      </c>
      <c r="N8829">
        <v>3.1839951960000001</v>
      </c>
      <c r="O8829">
        <v>0.96421663400000002</v>
      </c>
      <c r="P8829">
        <v>3.6574673830000002</v>
      </c>
      <c r="Q8829">
        <v>2.9925354409999998</v>
      </c>
    </row>
    <row r="8830" spans="1:17">
      <c r="A8830" t="s">
        <v>20083</v>
      </c>
      <c r="B8830" s="14" t="s">
        <v>20084</v>
      </c>
      <c r="C8830">
        <v>1.6856095179999999</v>
      </c>
      <c r="D8830">
        <v>0</v>
      </c>
      <c r="E8830">
        <v>0.35865680799999999</v>
      </c>
      <c r="F8830">
        <v>0.229444328</v>
      </c>
      <c r="G8830">
        <v>0</v>
      </c>
      <c r="H8830">
        <v>0</v>
      </c>
      <c r="I8830">
        <v>2.4581573680000002</v>
      </c>
      <c r="J8830">
        <v>0</v>
      </c>
      <c r="K8830">
        <v>0.76467631599999997</v>
      </c>
      <c r="L8830">
        <v>0</v>
      </c>
      <c r="M8830">
        <v>0</v>
      </c>
      <c r="N8830">
        <v>0.20778835900000001</v>
      </c>
      <c r="O8830">
        <v>24.268086409999999</v>
      </c>
      <c r="P8830">
        <v>0</v>
      </c>
      <c r="Q8830">
        <v>6.9524537679999998</v>
      </c>
    </row>
    <row r="8831" spans="1:17">
      <c r="A8831" t="s">
        <v>20085</v>
      </c>
      <c r="B8831" s="14" t="s">
        <v>5376</v>
      </c>
      <c r="C8831">
        <v>5.0919454200000001</v>
      </c>
      <c r="D8831">
        <v>2.722846492</v>
      </c>
      <c r="E8831">
        <v>1.737243914</v>
      </c>
      <c r="F8831">
        <v>2.2227419309999998</v>
      </c>
      <c r="G8831">
        <v>1.394725818</v>
      </c>
      <c r="H8831">
        <v>2.4950606479999999</v>
      </c>
      <c r="I8831">
        <v>3.0726967100000002</v>
      </c>
      <c r="J8831">
        <v>3.160762584</v>
      </c>
      <c r="K8831">
        <v>2.7878824020000001</v>
      </c>
      <c r="L8831">
        <v>1.6641645089999999</v>
      </c>
      <c r="M8831">
        <v>3.0333804839999998</v>
      </c>
      <c r="N8831">
        <v>2.6839329680000001</v>
      </c>
      <c r="O8831">
        <v>3.11129313</v>
      </c>
      <c r="P8831">
        <v>2.6079781770000001</v>
      </c>
      <c r="Q8831">
        <v>1.448427868</v>
      </c>
    </row>
    <row r="8832" spans="1:17">
      <c r="A8832" t="s">
        <v>20086</v>
      </c>
      <c r="B8832" s="14" t="s">
        <v>20087</v>
      </c>
      <c r="C8832">
        <v>8.2375199200000004</v>
      </c>
      <c r="D8832">
        <v>0.24331819700000001</v>
      </c>
      <c r="E8832">
        <v>0.29212406200000002</v>
      </c>
      <c r="F8832">
        <v>0.149504948</v>
      </c>
      <c r="G8832">
        <v>9.4831033999999995E-2</v>
      </c>
      <c r="H8832">
        <v>2.7418406549999998</v>
      </c>
      <c r="I8832">
        <v>0</v>
      </c>
      <c r="J8832">
        <v>0.13923647</v>
      </c>
      <c r="K8832">
        <v>0</v>
      </c>
      <c r="L8832">
        <v>0.34699600400000002</v>
      </c>
      <c r="M8832">
        <v>1.054153501</v>
      </c>
      <c r="N8832">
        <v>0.406182031</v>
      </c>
      <c r="O8832">
        <v>21.28670632</v>
      </c>
      <c r="P8832">
        <v>0.41196302600000001</v>
      </c>
      <c r="Q8832">
        <v>10.192925900000001</v>
      </c>
    </row>
    <row r="8833" spans="1:17">
      <c r="A8833" t="e">
        <v>#N/A</v>
      </c>
      <c r="B8833" s="14" t="s">
        <v>20088</v>
      </c>
      <c r="C8833">
        <v>0</v>
      </c>
      <c r="D8833">
        <v>0</v>
      </c>
      <c r="E8833">
        <v>0.29486885200000001</v>
      </c>
      <c r="F8833">
        <v>0</v>
      </c>
      <c r="G8833">
        <v>0</v>
      </c>
      <c r="H8833">
        <v>0</v>
      </c>
      <c r="I8833">
        <v>0</v>
      </c>
      <c r="J8833">
        <v>0</v>
      </c>
      <c r="K8833">
        <v>0</v>
      </c>
      <c r="L8833">
        <v>3.5025636910000002</v>
      </c>
      <c r="M8833">
        <v>0</v>
      </c>
      <c r="N8833">
        <v>0</v>
      </c>
      <c r="O8833">
        <v>0</v>
      </c>
      <c r="P8833">
        <v>1.247501459</v>
      </c>
      <c r="Q8833">
        <v>0</v>
      </c>
    </row>
    <row r="8834" spans="1:17">
      <c r="A8834" t="e">
        <v>#N/A</v>
      </c>
      <c r="B8834" s="14" t="s">
        <v>20089</v>
      </c>
      <c r="C8834">
        <v>1.947992132</v>
      </c>
      <c r="D8834">
        <v>0</v>
      </c>
      <c r="E8834">
        <v>0</v>
      </c>
      <c r="F8834">
        <v>0</v>
      </c>
      <c r="G8834">
        <v>0</v>
      </c>
      <c r="H8834">
        <v>0.74813649199999999</v>
      </c>
      <c r="I8834">
        <v>0</v>
      </c>
      <c r="J8834">
        <v>0</v>
      </c>
      <c r="K8834">
        <v>1.7674122400000001</v>
      </c>
      <c r="L8834">
        <v>0</v>
      </c>
      <c r="M8834">
        <v>0</v>
      </c>
      <c r="N8834">
        <v>0</v>
      </c>
      <c r="O8834">
        <v>0</v>
      </c>
      <c r="P8834">
        <v>0.292260562</v>
      </c>
      <c r="Q8834">
        <v>1.339112557</v>
      </c>
    </row>
    <row r="8835" spans="1:17">
      <c r="A8835" t="s">
        <v>20090</v>
      </c>
      <c r="B8835" s="14" t="s">
        <v>4218</v>
      </c>
      <c r="C8835">
        <v>48.699803299999999</v>
      </c>
      <c r="D8835">
        <v>15.77538483</v>
      </c>
      <c r="E8835">
        <v>17.419902889999999</v>
      </c>
      <c r="F8835">
        <v>18.98838211</v>
      </c>
      <c r="G8835">
        <v>19.248512999999999</v>
      </c>
      <c r="H8835">
        <v>50.997970889999998</v>
      </c>
      <c r="I8835">
        <v>24.304580059999999</v>
      </c>
      <c r="J8835">
        <v>20.880800069999999</v>
      </c>
      <c r="K8835">
        <v>28.22950105</v>
      </c>
      <c r="L8835">
        <v>28.583159299999998</v>
      </c>
      <c r="M8835">
        <v>18.69630738</v>
      </c>
      <c r="N8835">
        <v>10.93938189</v>
      </c>
      <c r="O8835">
        <v>29.603758450000001</v>
      </c>
      <c r="P8835">
        <v>23.543211929999998</v>
      </c>
      <c r="Q8835">
        <v>28.493339420000002</v>
      </c>
    </row>
    <row r="8836" spans="1:17">
      <c r="A8836" t="s">
        <v>20091</v>
      </c>
      <c r="B8836" s="14" t="s">
        <v>20092</v>
      </c>
      <c r="C8836">
        <v>30.97009701</v>
      </c>
      <c r="D8836">
        <v>4.1165480739999998</v>
      </c>
      <c r="E8836">
        <v>4.2199330379999997</v>
      </c>
      <c r="F8836">
        <v>3.56707508</v>
      </c>
      <c r="G8836">
        <v>4.7925914159999996</v>
      </c>
      <c r="H8836">
        <v>4.75769062</v>
      </c>
      <c r="I8836">
        <v>64.967106909999998</v>
      </c>
      <c r="J8836">
        <v>4.8170115769999997</v>
      </c>
      <c r="K8836">
        <v>31.341362700000001</v>
      </c>
      <c r="L8836">
        <v>24.084545250000001</v>
      </c>
      <c r="M8836">
        <v>412.02412070000003</v>
      </c>
      <c r="N8836">
        <v>5.3007907110000003</v>
      </c>
      <c r="O8836">
        <v>117.6709548</v>
      </c>
      <c r="P8836">
        <v>4.0567485669999996</v>
      </c>
      <c r="Q8836">
        <v>7.451444897</v>
      </c>
    </row>
    <row r="8837" spans="1:17">
      <c r="A8837" t="s">
        <v>20093</v>
      </c>
      <c r="B8837" s="14" t="s">
        <v>20094</v>
      </c>
      <c r="C8837">
        <v>1.835441476</v>
      </c>
      <c r="D8837">
        <v>10.09752495</v>
      </c>
      <c r="E8837">
        <v>7.4853004199999997</v>
      </c>
      <c r="F8837">
        <v>10.65981354</v>
      </c>
      <c r="G8837">
        <v>7.5010645370000004</v>
      </c>
      <c r="H8837">
        <v>38.065184729999999</v>
      </c>
      <c r="I8837">
        <v>1.7844401640000001</v>
      </c>
      <c r="J8837">
        <v>7.6008673189999998</v>
      </c>
      <c r="K8837">
        <v>4.8571106730000002</v>
      </c>
      <c r="L8837">
        <v>1.1597377550000001</v>
      </c>
      <c r="M8837">
        <v>2.3488101719999999</v>
      </c>
      <c r="N8837">
        <v>3.4692960049999999</v>
      </c>
      <c r="O8837">
        <v>3.0490672669999999</v>
      </c>
      <c r="P8837">
        <v>2.7537439610000001</v>
      </c>
      <c r="Q8837">
        <v>10.935093950000001</v>
      </c>
    </row>
    <row r="8838" spans="1:17">
      <c r="A8838" t="s">
        <v>20095</v>
      </c>
      <c r="B8838" s="14" t="s">
        <v>20096</v>
      </c>
      <c r="C8838">
        <v>2.9314948150000002</v>
      </c>
      <c r="D8838">
        <v>1.8670947369999999</v>
      </c>
      <c r="E8838">
        <v>0.46781322800000003</v>
      </c>
      <c r="F8838">
        <v>1.047463238</v>
      </c>
      <c r="G8838">
        <v>0.82259821399999999</v>
      </c>
      <c r="H8838">
        <v>5.9107429700000003</v>
      </c>
      <c r="I8838">
        <v>2.1375281460000002</v>
      </c>
      <c r="J8838">
        <v>1.0219734499999999</v>
      </c>
      <c r="K8838">
        <v>1.3298718540000001</v>
      </c>
      <c r="L8838">
        <v>1.852287453</v>
      </c>
      <c r="M8838">
        <v>4.9237480309999997</v>
      </c>
      <c r="N8838">
        <v>1.0389417940000001</v>
      </c>
      <c r="O8838">
        <v>3.2465667439999999</v>
      </c>
      <c r="P8838">
        <v>1.484382836</v>
      </c>
      <c r="Q8838">
        <v>1.5114029929999999</v>
      </c>
    </row>
    <row r="8839" spans="1:17">
      <c r="A8839" t="e">
        <v>#N/A</v>
      </c>
      <c r="B8839" s="14" t="s">
        <v>20097</v>
      </c>
      <c r="C8839">
        <v>1060.1988100000001</v>
      </c>
      <c r="D8839">
        <v>61.119895370000002</v>
      </c>
      <c r="E8839">
        <v>53.534802970000001</v>
      </c>
      <c r="F8839">
        <v>38.735601330000001</v>
      </c>
      <c r="G8839">
        <v>73.110742650000006</v>
      </c>
      <c r="H8839">
        <v>151.94086340000001</v>
      </c>
      <c r="I8839">
        <v>275.81971650000003</v>
      </c>
      <c r="J8839">
        <v>109.9851106</v>
      </c>
      <c r="K8839">
        <v>381.77589599999999</v>
      </c>
      <c r="L8839">
        <v>673.18391140000006</v>
      </c>
      <c r="M8839">
        <v>379.70786290000001</v>
      </c>
      <c r="N8839">
        <v>83.848714200000003</v>
      </c>
      <c r="O8839">
        <v>651.44987630000003</v>
      </c>
      <c r="P8839">
        <v>67.426230810000007</v>
      </c>
      <c r="Q8839">
        <v>258.84258019999999</v>
      </c>
    </row>
    <row r="8840" spans="1:17">
      <c r="A8840" t="s">
        <v>20098</v>
      </c>
      <c r="B8840" s="14" t="s">
        <v>1776</v>
      </c>
      <c r="C8840">
        <v>209.519283</v>
      </c>
      <c r="D8840">
        <v>77.213689149999993</v>
      </c>
      <c r="E8840">
        <v>48.04835988</v>
      </c>
      <c r="F8840">
        <v>13.2073681</v>
      </c>
      <c r="G8840">
        <v>45.761752850000001</v>
      </c>
      <c r="H8840">
        <v>49.782386410000001</v>
      </c>
      <c r="I8840">
        <v>90.204629409999995</v>
      </c>
      <c r="J8840">
        <v>40.87909149</v>
      </c>
      <c r="K8840">
        <v>81.499504930000001</v>
      </c>
      <c r="L8840">
        <v>124.24393190000001</v>
      </c>
      <c r="M8840">
        <v>131.53854319999999</v>
      </c>
      <c r="N8840">
        <v>49.506491850000003</v>
      </c>
      <c r="O8840">
        <v>218.43813410000001</v>
      </c>
      <c r="P8840">
        <v>87.775588760000005</v>
      </c>
      <c r="Q8840">
        <v>92.754683310000004</v>
      </c>
    </row>
    <row r="8841" spans="1:17">
      <c r="A8841" t="s">
        <v>20098</v>
      </c>
      <c r="B8841" s="14" t="s">
        <v>20099</v>
      </c>
      <c r="C8841">
        <v>6.9407450759999998</v>
      </c>
      <c r="D8841">
        <v>11.91645759</v>
      </c>
      <c r="E8841">
        <v>11.999179979999999</v>
      </c>
      <c r="F8841">
        <v>12.51821262</v>
      </c>
      <c r="G8841">
        <v>13.483538599999999</v>
      </c>
      <c r="H8841">
        <v>36.652401259999998</v>
      </c>
      <c r="I8841">
        <v>0</v>
      </c>
      <c r="J8841">
        <v>15.83785593</v>
      </c>
      <c r="K8841">
        <v>4.723000775</v>
      </c>
      <c r="L8841">
        <v>8.7711258819999998</v>
      </c>
      <c r="M8841">
        <v>0</v>
      </c>
      <c r="N8841">
        <v>15.18688446</v>
      </c>
      <c r="O8841">
        <v>0</v>
      </c>
      <c r="P8841">
        <v>14.578644499999999</v>
      </c>
      <c r="Q8841">
        <v>25.049281959999998</v>
      </c>
    </row>
    <row r="8842" spans="1:17">
      <c r="A8842" t="s">
        <v>20100</v>
      </c>
      <c r="B8842" s="14" t="s">
        <v>20101</v>
      </c>
      <c r="C8842">
        <v>10.69007126</v>
      </c>
      <c r="D8842">
        <v>24.024854250000001</v>
      </c>
      <c r="E8842">
        <v>68.536921719999995</v>
      </c>
      <c r="F8842">
        <v>58.319965590000002</v>
      </c>
      <c r="G8842">
        <v>72.333081699999994</v>
      </c>
      <c r="H8842">
        <v>208.79021760000001</v>
      </c>
      <c r="I8842">
        <v>60.922282320000001</v>
      </c>
      <c r="J8842">
        <v>69.506693990000002</v>
      </c>
      <c r="K8842">
        <v>46.708804669999999</v>
      </c>
      <c r="L8842">
        <v>20.61931568</v>
      </c>
      <c r="M8842">
        <v>15.39006665</v>
      </c>
      <c r="N8842">
        <v>15.83076943</v>
      </c>
      <c r="O8842">
        <v>9.5023724450000007</v>
      </c>
      <c r="P8842">
        <v>54.340953929999998</v>
      </c>
      <c r="Q8842">
        <v>78.12827815</v>
      </c>
    </row>
    <row r="8843" spans="1:17">
      <c r="A8843" t="s">
        <v>20102</v>
      </c>
      <c r="B8843" s="14" t="s">
        <v>7122</v>
      </c>
      <c r="C8843">
        <v>9.7756317979999992</v>
      </c>
      <c r="D8843">
        <v>14.11745438</v>
      </c>
      <c r="E8843">
        <v>21.72244444</v>
      </c>
      <c r="F8843">
        <v>51.744871109999998</v>
      </c>
      <c r="G8843">
        <v>21.339735650000001</v>
      </c>
      <c r="H8843">
        <v>51.852976069999997</v>
      </c>
      <c r="I8843">
        <v>7.1279976390000002</v>
      </c>
      <c r="J8843">
        <v>6.476890043</v>
      </c>
      <c r="K8843">
        <v>26.60827681</v>
      </c>
      <c r="L8843">
        <v>10.6054625</v>
      </c>
      <c r="M8843">
        <v>13.276966829999999</v>
      </c>
      <c r="N8843">
        <v>11.58450262</v>
      </c>
      <c r="O8843">
        <v>9.3964109629999992</v>
      </c>
      <c r="P8843">
        <v>21.155800939999999</v>
      </c>
      <c r="Q8843">
        <v>76.456807900000001</v>
      </c>
    </row>
    <row r="8844" spans="1:17">
      <c r="A8844" t="e">
        <v>#N/A</v>
      </c>
      <c r="B8844" s="14" t="s">
        <v>20103</v>
      </c>
      <c r="C8844">
        <v>13.001677389999999</v>
      </c>
      <c r="D8844">
        <v>0.83377304299999999</v>
      </c>
      <c r="E8844">
        <v>0.21840327600000001</v>
      </c>
      <c r="F8844">
        <v>0.232866033</v>
      </c>
      <c r="G8844">
        <v>0.47266238599999999</v>
      </c>
      <c r="H8844">
        <v>2.6280851090000001</v>
      </c>
      <c r="I8844">
        <v>0.49896317699999998</v>
      </c>
      <c r="J8844">
        <v>0.95423701599999999</v>
      </c>
      <c r="K8844">
        <v>0.77607994000000002</v>
      </c>
      <c r="L8844">
        <v>3.242845837</v>
      </c>
      <c r="M8844">
        <v>1.9703150780000001</v>
      </c>
      <c r="N8844">
        <v>0.21088710799999999</v>
      </c>
      <c r="O8844">
        <v>5.6838453619999996</v>
      </c>
      <c r="P8844">
        <v>0.56466580799999999</v>
      </c>
      <c r="Q8844">
        <v>2.3520452540000001</v>
      </c>
    </row>
    <row r="8845" spans="1:17">
      <c r="A8845" t="e">
        <v>#N/A</v>
      </c>
      <c r="B8845" s="14" t="s">
        <v>20104</v>
      </c>
      <c r="C8845">
        <v>0.76618614500000004</v>
      </c>
      <c r="D8845">
        <v>0.169735885</v>
      </c>
      <c r="E8845">
        <v>8.1512910999999993E-2</v>
      </c>
      <c r="F8845">
        <v>0.52146438299999998</v>
      </c>
      <c r="G8845">
        <v>0.52922402599999996</v>
      </c>
      <c r="H8845">
        <v>2.9425776689999998</v>
      </c>
      <c r="I8845">
        <v>0</v>
      </c>
      <c r="J8845">
        <v>9.7129707999999995E-2</v>
      </c>
      <c r="K8845">
        <v>0.34758014399999998</v>
      </c>
      <c r="L8845">
        <v>2.9047235059999998</v>
      </c>
      <c r="M8845">
        <v>0</v>
      </c>
      <c r="N8845">
        <v>0.18889850799999999</v>
      </c>
      <c r="O8845">
        <v>0</v>
      </c>
      <c r="P8845">
        <v>0.229904412</v>
      </c>
      <c r="Q8845">
        <v>1.5801031290000001</v>
      </c>
    </row>
    <row r="8846" spans="1:17">
      <c r="A8846" t="e">
        <v>#N/A</v>
      </c>
      <c r="B8846" s="14" t="s">
        <v>20105</v>
      </c>
      <c r="C8846">
        <v>6.3181052180000004</v>
      </c>
      <c r="D8846">
        <v>0.38172868799999998</v>
      </c>
      <c r="E8846">
        <v>1.955402903</v>
      </c>
      <c r="F8846">
        <v>3.752802924</v>
      </c>
      <c r="G8846">
        <v>3.9673400559999998</v>
      </c>
      <c r="H8846">
        <v>13.235460610000001</v>
      </c>
      <c r="I8846">
        <v>5.025718124</v>
      </c>
      <c r="J8846">
        <v>0.94657561099999998</v>
      </c>
      <c r="K8846">
        <v>1.5633855139999999</v>
      </c>
      <c r="L8846">
        <v>7.6213642479999999</v>
      </c>
      <c r="M8846">
        <v>2.2050721360000001</v>
      </c>
      <c r="N8846">
        <v>0.84964919999999999</v>
      </c>
      <c r="O8846">
        <v>0</v>
      </c>
      <c r="P8846">
        <v>1.3787869619999999</v>
      </c>
      <c r="Q8846">
        <v>3.948426456</v>
      </c>
    </row>
    <row r="8847" spans="1:17">
      <c r="A8847" t="s">
        <v>20106</v>
      </c>
      <c r="B8847" s="14" t="s">
        <v>3277</v>
      </c>
      <c r="C8847">
        <v>7.6154381559999997</v>
      </c>
      <c r="D8847">
        <v>1.903984122</v>
      </c>
      <c r="E8847">
        <v>4.3171565340000004</v>
      </c>
      <c r="F8847">
        <v>8.7075210619999996</v>
      </c>
      <c r="G8847">
        <v>4.414789334</v>
      </c>
      <c r="H8847">
        <v>19.93007235</v>
      </c>
      <c r="I8847">
        <v>8.5672871389999994</v>
      </c>
      <c r="J8847">
        <v>5.2270163060000003</v>
      </c>
      <c r="K8847">
        <v>10.70969872</v>
      </c>
      <c r="L8847">
        <v>16.635332139999999</v>
      </c>
      <c r="M8847">
        <v>4.5942875470000004</v>
      </c>
      <c r="N8847">
        <v>4.3988073009999997</v>
      </c>
      <c r="O8847">
        <v>5.0603592690000001</v>
      </c>
      <c r="P8847">
        <v>8.2264110949999996</v>
      </c>
      <c r="Q8847">
        <v>9.4979627230000006</v>
      </c>
    </row>
    <row r="8848" spans="1:17">
      <c r="A8848" t="s">
        <v>20107</v>
      </c>
      <c r="B8848" s="14" t="s">
        <v>2085</v>
      </c>
      <c r="C8848">
        <v>14.91229388</v>
      </c>
      <c r="D8848">
        <v>3.9429735099999998</v>
      </c>
      <c r="E8848">
        <v>4.6315189730000004</v>
      </c>
      <c r="F8848">
        <v>4.1251871969999998</v>
      </c>
      <c r="G8848">
        <v>3.5303434409999999</v>
      </c>
      <c r="H8848">
        <v>0.92373288499999995</v>
      </c>
      <c r="I8848">
        <v>4.2090755169999996</v>
      </c>
      <c r="J8848">
        <v>2.2563282099999999</v>
      </c>
      <c r="K8848">
        <v>6.6558459760000002</v>
      </c>
      <c r="L8848">
        <v>8.5105973899999992</v>
      </c>
      <c r="M8848">
        <v>6.9253648779999999</v>
      </c>
      <c r="N8848">
        <v>4.7439159379999998</v>
      </c>
      <c r="O8848">
        <v>10.12212197</v>
      </c>
      <c r="P8848">
        <v>4.258118938</v>
      </c>
      <c r="Q8848">
        <v>10.747216679999999</v>
      </c>
    </row>
    <row r="8849" spans="1:17">
      <c r="A8849" t="s">
        <v>20108</v>
      </c>
      <c r="B8849" s="14" t="s">
        <v>5867</v>
      </c>
      <c r="C8849">
        <v>173.23686459999999</v>
      </c>
      <c r="D8849">
        <v>1.6093901859999999</v>
      </c>
      <c r="E8849">
        <v>1.30795683</v>
      </c>
      <c r="F8849">
        <v>1.2931469929999999</v>
      </c>
      <c r="G8849">
        <v>1.736986299</v>
      </c>
      <c r="H8849">
        <v>7.0824937749999997</v>
      </c>
      <c r="I8849">
        <v>13.03921094</v>
      </c>
      <c r="J8849">
        <v>0.42505747799999999</v>
      </c>
      <c r="K8849">
        <v>10.64752272</v>
      </c>
      <c r="L8849">
        <v>19.067406940000001</v>
      </c>
      <c r="M8849">
        <v>51.489478740000003</v>
      </c>
      <c r="N8849">
        <v>1.44664561</v>
      </c>
      <c r="O8849">
        <v>89.739124579999995</v>
      </c>
      <c r="P8849">
        <v>0.41921000800000002</v>
      </c>
      <c r="Q8849">
        <v>34.189953629999998</v>
      </c>
    </row>
    <row r="8850" spans="1:17">
      <c r="A8850" t="s">
        <v>20108</v>
      </c>
      <c r="B8850" s="14" t="s">
        <v>20109</v>
      </c>
      <c r="C8850">
        <v>2.5216845069999998</v>
      </c>
      <c r="D8850">
        <v>1.718884775</v>
      </c>
      <c r="E8850">
        <v>0.94928657299999997</v>
      </c>
      <c r="F8850">
        <v>2.191522038</v>
      </c>
      <c r="G8850">
        <v>2.2777265149999999</v>
      </c>
      <c r="H8850">
        <v>9.9826498220000008</v>
      </c>
      <c r="I8850">
        <v>2.8287860739999999</v>
      </c>
      <c r="J8850">
        <v>2.5328088320000002</v>
      </c>
      <c r="K8850">
        <v>5.6318105369999998</v>
      </c>
      <c r="L8850">
        <v>6.9862079440000002</v>
      </c>
      <c r="M8850">
        <v>1.4893817439999999</v>
      </c>
      <c r="N8850">
        <v>0.62170589300000001</v>
      </c>
      <c r="O8850">
        <v>2.1482390329999999</v>
      </c>
      <c r="P8850">
        <v>2.881148273</v>
      </c>
      <c r="Q8850">
        <v>4.6670808719999997</v>
      </c>
    </row>
    <row r="8851" spans="1:17">
      <c r="A8851" t="s">
        <v>20110</v>
      </c>
      <c r="B8851" s="14" t="s">
        <v>8686</v>
      </c>
      <c r="C8851">
        <v>4.2465226940000003</v>
      </c>
      <c r="D8851">
        <v>1.842296135</v>
      </c>
      <c r="E8851">
        <v>1.2612149749999999</v>
      </c>
      <c r="F8851">
        <v>1.0838147899999999</v>
      </c>
      <c r="G8851">
        <v>0.85551081799999995</v>
      </c>
      <c r="H8851">
        <v>2.038623861</v>
      </c>
      <c r="I8851">
        <v>6.1927871999999997</v>
      </c>
      <c r="J8851">
        <v>2.0187498449999999</v>
      </c>
      <c r="K8851">
        <v>4.7358166869999998</v>
      </c>
      <c r="L8851">
        <v>4.0247968380000003</v>
      </c>
      <c r="M8851">
        <v>3.7360573110000002</v>
      </c>
      <c r="N8851">
        <v>0.82883874099999999</v>
      </c>
      <c r="O8851">
        <v>7.4463082370000002</v>
      </c>
      <c r="P8851">
        <v>1.645875247</v>
      </c>
      <c r="Q8851">
        <v>3.648995658</v>
      </c>
    </row>
    <row r="8852" spans="1:17">
      <c r="A8852" t="s">
        <v>20111</v>
      </c>
      <c r="B8852" s="14" t="s">
        <v>1927</v>
      </c>
      <c r="C8852">
        <v>9.2989797309999993</v>
      </c>
      <c r="D8852">
        <v>2.0232490219999999</v>
      </c>
      <c r="E8852">
        <v>0.90096839900000003</v>
      </c>
      <c r="F8852">
        <v>0.79110780700000005</v>
      </c>
      <c r="G8852">
        <v>0.60215990699999999</v>
      </c>
      <c r="H8852">
        <v>1.530566334</v>
      </c>
      <c r="I8852">
        <v>3.632379706</v>
      </c>
      <c r="J8852">
        <v>1.7893034080000001</v>
      </c>
      <c r="K8852">
        <v>4.8964496710000001</v>
      </c>
      <c r="L8852">
        <v>3.4624257479999998</v>
      </c>
      <c r="M8852">
        <v>11.15613999</v>
      </c>
      <c r="N8852">
        <v>1.8422731450000001</v>
      </c>
      <c r="O8852">
        <v>6.6204114369999996</v>
      </c>
      <c r="P8852">
        <v>1.2207489819999999</v>
      </c>
      <c r="Q8852">
        <v>0.34245098000000002</v>
      </c>
    </row>
    <row r="8853" spans="1:17">
      <c r="A8853" t="e">
        <v>#N/A</v>
      </c>
      <c r="B8853" s="14" t="s">
        <v>20112</v>
      </c>
      <c r="C8853">
        <v>1.226656432</v>
      </c>
      <c r="D8853">
        <v>5.8878185529999998</v>
      </c>
      <c r="E8853">
        <v>12.74563315</v>
      </c>
      <c r="F8853">
        <v>13.74735003</v>
      </c>
      <c r="G8853">
        <v>18.393089329999999</v>
      </c>
      <c r="H8853">
        <v>32.58467752</v>
      </c>
      <c r="I8853">
        <v>11.627571120000001</v>
      </c>
      <c r="J8853">
        <v>24.077156370000001</v>
      </c>
      <c r="K8853">
        <v>15.39573553</v>
      </c>
      <c r="L8853">
        <v>4.5212548630000002</v>
      </c>
      <c r="M8853">
        <v>1.569749372</v>
      </c>
      <c r="N8853">
        <v>6.2753113010000003</v>
      </c>
      <c r="O8853">
        <v>2.4905747479999998</v>
      </c>
      <c r="P8853">
        <v>11.502333999999999</v>
      </c>
      <c r="Q8853">
        <v>17.70810625</v>
      </c>
    </row>
    <row r="8854" spans="1:17">
      <c r="A8854" t="s">
        <v>20083</v>
      </c>
      <c r="B8854" s="14" t="s">
        <v>20113</v>
      </c>
      <c r="C8854">
        <v>5.3710534509999999</v>
      </c>
      <c r="D8854">
        <v>3.701812109</v>
      </c>
      <c r="E8854">
        <v>1.333301501</v>
      </c>
      <c r="F8854">
        <v>2.35578317</v>
      </c>
      <c r="G8854">
        <v>2.3702276910000002</v>
      </c>
      <c r="H8854">
        <v>5.9591450080000001</v>
      </c>
      <c r="I8854">
        <v>2.6109041409999998</v>
      </c>
      <c r="J8854">
        <v>1.0591629730000001</v>
      </c>
      <c r="K8854">
        <v>4.8731539789999996</v>
      </c>
      <c r="L8854">
        <v>4.5249883520000003</v>
      </c>
      <c r="M8854">
        <v>5.7277704700000003</v>
      </c>
      <c r="N8854">
        <v>0.66210018999999998</v>
      </c>
      <c r="O8854">
        <v>3.304624929</v>
      </c>
      <c r="P8854">
        <v>2.0593388730000002</v>
      </c>
      <c r="Q8854">
        <v>6.5639736920000002</v>
      </c>
    </row>
    <row r="8855" spans="1:17">
      <c r="A8855" t="s">
        <v>20114</v>
      </c>
      <c r="B8855" s="14" t="s">
        <v>5788</v>
      </c>
      <c r="C8855">
        <v>14.32457093</v>
      </c>
      <c r="D8855">
        <v>3.2408906430000002</v>
      </c>
      <c r="E8855">
        <v>1.378049452</v>
      </c>
      <c r="F8855">
        <v>3.7337619489999998</v>
      </c>
      <c r="G8855">
        <v>1.7367726480000001</v>
      </c>
      <c r="H8855">
        <v>3.979754861</v>
      </c>
      <c r="I8855">
        <v>23.334353610000001</v>
      </c>
      <c r="J8855">
        <v>3.0716284549999999</v>
      </c>
      <c r="K8855">
        <v>24.956382569999999</v>
      </c>
      <c r="L8855">
        <v>13.672922979999999</v>
      </c>
      <c r="M8855">
        <v>26.619126349999998</v>
      </c>
      <c r="N8855">
        <v>3.813414769</v>
      </c>
      <c r="O8855">
        <v>31.559533890000001</v>
      </c>
      <c r="P8855">
        <v>5.0299013309999996</v>
      </c>
      <c r="Q8855">
        <v>25.351229020000002</v>
      </c>
    </row>
    <row r="8856" spans="1:17">
      <c r="A8856" t="s">
        <v>20115</v>
      </c>
      <c r="B8856" s="14" t="s">
        <v>20116</v>
      </c>
      <c r="C8856">
        <v>91.082876380000002</v>
      </c>
      <c r="D8856">
        <v>20.53951807</v>
      </c>
      <c r="E8856">
        <v>15.31663037</v>
      </c>
      <c r="F8856">
        <v>19.019393099999998</v>
      </c>
      <c r="G8856">
        <v>16.57391591</v>
      </c>
      <c r="H8856">
        <v>17.051597900000001</v>
      </c>
      <c r="I8856">
        <v>27.136891420000001</v>
      </c>
      <c r="J8856">
        <v>21.520564889999999</v>
      </c>
      <c r="K8856">
        <v>102.3366616</v>
      </c>
      <c r="L8856">
        <v>77.560327360000002</v>
      </c>
      <c r="M8856">
        <v>16.29312985</v>
      </c>
      <c r="N8856">
        <v>14.326719880000001</v>
      </c>
      <c r="O8856">
        <v>30.731705659999999</v>
      </c>
      <c r="P8856">
        <v>14.54695179</v>
      </c>
      <c r="Q8856">
        <v>33.214225769999999</v>
      </c>
    </row>
    <row r="8857" spans="1:17">
      <c r="A8857" t="s">
        <v>20117</v>
      </c>
      <c r="B8857" s="14" t="s">
        <v>20118</v>
      </c>
      <c r="C8857">
        <v>20.722726340000001</v>
      </c>
      <c r="D8857">
        <v>1.4209550150000001</v>
      </c>
      <c r="E8857">
        <v>1.8372055730000001</v>
      </c>
      <c r="F8857">
        <v>1.544705843</v>
      </c>
      <c r="G8857">
        <v>1.1928089900000001</v>
      </c>
      <c r="H8857">
        <v>0.18949215799999999</v>
      </c>
      <c r="I8857">
        <v>5.0367262679999998</v>
      </c>
      <c r="J8857">
        <v>4.3158315099999998</v>
      </c>
      <c r="K8857">
        <v>5.1480896539999996</v>
      </c>
      <c r="L8857">
        <v>5.6116343009999996</v>
      </c>
      <c r="M8857">
        <v>8.5239078819999996</v>
      </c>
      <c r="N8857">
        <v>4.6833063189999997</v>
      </c>
      <c r="O8857">
        <v>9.8357008629999996</v>
      </c>
      <c r="P8857">
        <v>3.553218014</v>
      </c>
      <c r="Q8857">
        <v>4.4093120770000001</v>
      </c>
    </row>
    <row r="8858" spans="1:17">
      <c r="A8858" t="e">
        <v>#N/A</v>
      </c>
      <c r="B8858" s="14" t="s">
        <v>20119</v>
      </c>
      <c r="C8858">
        <v>0</v>
      </c>
      <c r="D8858">
        <v>0</v>
      </c>
      <c r="E8858">
        <v>0</v>
      </c>
      <c r="F8858">
        <v>0</v>
      </c>
      <c r="G8858">
        <v>0</v>
      </c>
      <c r="H8858">
        <v>0</v>
      </c>
      <c r="I8858">
        <v>0</v>
      </c>
      <c r="J8858">
        <v>0.13055589200000001</v>
      </c>
      <c r="K8858">
        <v>0.46719625300000001</v>
      </c>
      <c r="L8858">
        <v>1.9521770199999999</v>
      </c>
      <c r="M8858">
        <v>0</v>
      </c>
      <c r="N8858">
        <v>0</v>
      </c>
      <c r="O8858">
        <v>0</v>
      </c>
      <c r="P8858">
        <v>0</v>
      </c>
      <c r="Q8858">
        <v>0.70795975600000005</v>
      </c>
    </row>
    <row r="8859" spans="1:17">
      <c r="A8859" t="s">
        <v>10813</v>
      </c>
      <c r="B8859" s="14" t="s">
        <v>20120</v>
      </c>
      <c r="C8859">
        <v>2.7716398120000001</v>
      </c>
      <c r="D8859">
        <v>1.8420330629999999</v>
      </c>
      <c r="E8859">
        <v>0</v>
      </c>
      <c r="F8859">
        <v>0</v>
      </c>
      <c r="G8859">
        <v>0.47861031900000001</v>
      </c>
      <c r="H8859">
        <v>0</v>
      </c>
      <c r="I8859">
        <v>0</v>
      </c>
      <c r="J8859">
        <v>0</v>
      </c>
      <c r="K8859">
        <v>0</v>
      </c>
      <c r="L8859">
        <v>1.7512818450000001</v>
      </c>
      <c r="M8859">
        <v>0</v>
      </c>
      <c r="N8859">
        <v>1.0249962669999999</v>
      </c>
      <c r="O8859">
        <v>0</v>
      </c>
      <c r="P8859">
        <v>0</v>
      </c>
      <c r="Q8859">
        <v>3.8106290230000002</v>
      </c>
    </row>
    <row r="8860" spans="1:17">
      <c r="A8860" t="e">
        <v>#N/A</v>
      </c>
      <c r="B8860" s="14" t="s">
        <v>20121</v>
      </c>
      <c r="C8860">
        <v>79.901555540000004</v>
      </c>
      <c r="D8860">
        <v>2.9832926780000002</v>
      </c>
      <c r="E8860">
        <v>3.0563797560000001</v>
      </c>
      <c r="F8860">
        <v>1.344244489</v>
      </c>
      <c r="G8860">
        <v>2.6354781250000001</v>
      </c>
      <c r="H8860">
        <v>3.7927267389999999</v>
      </c>
      <c r="I8860">
        <v>7.8554159370000001</v>
      </c>
      <c r="J8860">
        <v>8.4219902970000007</v>
      </c>
      <c r="K8860">
        <v>12.21819766</v>
      </c>
      <c r="L8860">
        <v>22.123258270000001</v>
      </c>
      <c r="M8860">
        <v>53.422666139999997</v>
      </c>
      <c r="N8860">
        <v>11.952347769999999</v>
      </c>
      <c r="O8860">
        <v>51.701575400000003</v>
      </c>
      <c r="P8860">
        <v>7.0040879010000001</v>
      </c>
      <c r="Q8860">
        <v>9.8744995539999998</v>
      </c>
    </row>
    <row r="8861" spans="1:17">
      <c r="A8861" t="s">
        <v>20122</v>
      </c>
      <c r="B8861" s="14" t="s">
        <v>20123</v>
      </c>
      <c r="C8861">
        <v>22.779722939999999</v>
      </c>
      <c r="D8861">
        <v>2.5503672480000001</v>
      </c>
      <c r="E8861">
        <v>1.798070386</v>
      </c>
      <c r="F8861">
        <v>1.0669297360000001</v>
      </c>
      <c r="G8861">
        <v>1.77647887</v>
      </c>
      <c r="H8861">
        <v>7.5257383799999999</v>
      </c>
      <c r="I8861">
        <v>5.7152887799999998</v>
      </c>
      <c r="J8861">
        <v>1.8320414279999999</v>
      </c>
      <c r="K8861">
        <v>6.2226328909999999</v>
      </c>
      <c r="L8861">
        <v>9.9052334989999995</v>
      </c>
      <c r="M8861">
        <v>7.5228795550000003</v>
      </c>
      <c r="N8861">
        <v>1.509731551</v>
      </c>
      <c r="O8861">
        <v>7.8668105649999998</v>
      </c>
      <c r="P8861">
        <v>1.5802178419999999</v>
      </c>
      <c r="Q8861">
        <v>5.0514566219999999</v>
      </c>
    </row>
    <row r="8862" spans="1:17">
      <c r="A8862" t="s">
        <v>20124</v>
      </c>
      <c r="B8862" s="14" t="s">
        <v>6338</v>
      </c>
      <c r="C8862">
        <v>12.00208939</v>
      </c>
      <c r="D8862">
        <v>1.9130855520000001</v>
      </c>
      <c r="E8862">
        <v>1.479308383</v>
      </c>
      <c r="F8862">
        <v>2.1019182270000001</v>
      </c>
      <c r="G8862">
        <v>1.326928662</v>
      </c>
      <c r="H8862">
        <v>1.5177505870000001</v>
      </c>
      <c r="I8862">
        <v>3.4151964850000001</v>
      </c>
      <c r="J8862">
        <v>2.8760239099999998</v>
      </c>
      <c r="K8862">
        <v>4.1499578550000003</v>
      </c>
      <c r="L8862">
        <v>3.838047596</v>
      </c>
      <c r="M8862">
        <v>3.9334141640000002</v>
      </c>
      <c r="N8862">
        <v>1.1998553380000001</v>
      </c>
      <c r="O8862">
        <v>7.2133701969999997</v>
      </c>
      <c r="P8862">
        <v>2.5253632819999998</v>
      </c>
      <c r="Q8862">
        <v>2.968211921</v>
      </c>
    </row>
    <row r="8863" spans="1:17">
      <c r="A8863" t="s">
        <v>20125</v>
      </c>
      <c r="B8863" s="14" t="s">
        <v>7502</v>
      </c>
      <c r="C8863">
        <v>8.8848906299999992</v>
      </c>
      <c r="D8863">
        <v>0.92024451399999996</v>
      </c>
      <c r="E8863">
        <v>1.129383131</v>
      </c>
      <c r="F8863">
        <v>1.0837542250000001</v>
      </c>
      <c r="G8863">
        <v>1.3549258870000001</v>
      </c>
      <c r="H8863">
        <v>1.506724738</v>
      </c>
      <c r="I8863">
        <v>2.692365712</v>
      </c>
      <c r="J8863">
        <v>3.1888614030000002</v>
      </c>
      <c r="K8863">
        <v>3.5071700830000001</v>
      </c>
      <c r="L8863">
        <v>3.7912634079999998</v>
      </c>
      <c r="M8863">
        <v>6.8662828789999999</v>
      </c>
      <c r="N8863">
        <v>3.0155147680000001</v>
      </c>
      <c r="O8863">
        <v>9.839823118</v>
      </c>
      <c r="P8863">
        <v>1.558069718</v>
      </c>
      <c r="Q8863">
        <v>4.362685784</v>
      </c>
    </row>
    <row r="8864" spans="1:17">
      <c r="A8864" t="s">
        <v>20126</v>
      </c>
      <c r="B8864" s="14" t="s">
        <v>9228</v>
      </c>
      <c r="C8864">
        <v>1.239232804</v>
      </c>
      <c r="D8864">
        <v>1.8302103949999999</v>
      </c>
      <c r="E8864">
        <v>2.0984427769999998</v>
      </c>
      <c r="F8864">
        <v>1.53221075</v>
      </c>
      <c r="G8864">
        <v>1.3374519410000001</v>
      </c>
      <c r="H8864">
        <v>4.0057760870000001</v>
      </c>
      <c r="I8864">
        <v>3.61439493</v>
      </c>
      <c r="J8864">
        <v>3.8358098049999998</v>
      </c>
      <c r="K8864">
        <v>3.3262176829999999</v>
      </c>
      <c r="L8864">
        <v>3.001571835</v>
      </c>
      <c r="M8864">
        <v>2.3787649900000001</v>
      </c>
      <c r="N8864">
        <v>1.9477235879999999</v>
      </c>
      <c r="O8864">
        <v>4.2316387430000004</v>
      </c>
      <c r="P8864">
        <v>2.2620777470000002</v>
      </c>
      <c r="Q8864">
        <v>2.768637816</v>
      </c>
    </row>
    <row r="8865" spans="1:17">
      <c r="A8865" t="s">
        <v>20127</v>
      </c>
      <c r="B8865" s="14" t="s">
        <v>3594</v>
      </c>
      <c r="C8865">
        <v>3.1585034950000002</v>
      </c>
      <c r="D8865">
        <v>4.9854642460000003</v>
      </c>
      <c r="E8865">
        <v>5.082400131</v>
      </c>
      <c r="F8865">
        <v>4.5143061940000004</v>
      </c>
      <c r="G8865">
        <v>5.1132603369999998</v>
      </c>
      <c r="H8865">
        <v>22.289603870000001</v>
      </c>
      <c r="I8865">
        <v>4.606107497</v>
      </c>
      <c r="J8865">
        <v>8.6587513289999993</v>
      </c>
      <c r="K8865">
        <v>6.9851646260000004</v>
      </c>
      <c r="L8865">
        <v>4.2409148319999996</v>
      </c>
      <c r="M8865">
        <v>0</v>
      </c>
      <c r="N8865">
        <v>3.0661695199999999</v>
      </c>
      <c r="O8865">
        <v>2.1862336999999998</v>
      </c>
      <c r="P8865">
        <v>3.1394260740000002</v>
      </c>
      <c r="Q8865">
        <v>7.0565854840000002</v>
      </c>
    </row>
    <row r="8866" spans="1:17">
      <c r="A8866" t="e">
        <v>#N/A</v>
      </c>
      <c r="B8866" s="14" t="s">
        <v>20128</v>
      </c>
      <c r="C8866">
        <v>54.22895269</v>
      </c>
      <c r="D8866">
        <v>0.92411759699999996</v>
      </c>
      <c r="E8866">
        <v>7.5444727550000001</v>
      </c>
      <c r="F8866">
        <v>4.5425341789999996</v>
      </c>
      <c r="G8866">
        <v>0</v>
      </c>
      <c r="H8866">
        <v>20.826910829999999</v>
      </c>
      <c r="I8866">
        <v>0</v>
      </c>
      <c r="J8866">
        <v>7.9322594940000002</v>
      </c>
      <c r="K8866">
        <v>1.892380782</v>
      </c>
      <c r="L8866">
        <v>0</v>
      </c>
      <c r="M8866">
        <v>0</v>
      </c>
      <c r="N8866">
        <v>2.0568948649999999</v>
      </c>
      <c r="O8866">
        <v>27.718793340000001</v>
      </c>
      <c r="P8866">
        <v>9.3877635040000005</v>
      </c>
      <c r="Q8866">
        <v>5.7351891349999997</v>
      </c>
    </row>
    <row r="8867" spans="1:17">
      <c r="A8867" t="s">
        <v>20129</v>
      </c>
      <c r="B8867" s="14" t="s">
        <v>4969</v>
      </c>
      <c r="C8867">
        <v>2.3940540989999999</v>
      </c>
      <c r="D8867">
        <v>2.5002833870000001</v>
      </c>
      <c r="E8867">
        <v>1.637346298</v>
      </c>
      <c r="F8867">
        <v>1.6992181420000001</v>
      </c>
      <c r="G8867">
        <v>1.3288125</v>
      </c>
      <c r="H8867">
        <v>1.5761981249999999</v>
      </c>
      <c r="I8867">
        <v>2.992539405</v>
      </c>
      <c r="J8867">
        <v>1.994396673</v>
      </c>
      <c r="K8867">
        <v>3.4133377579999999</v>
      </c>
      <c r="L8867">
        <v>4.8622545649999998</v>
      </c>
      <c r="M8867">
        <v>1.641249344</v>
      </c>
      <c r="N8867">
        <v>3.2252367</v>
      </c>
      <c r="O8867">
        <v>4.7345765020000004</v>
      </c>
      <c r="P8867">
        <v>1.8728879730000001</v>
      </c>
      <c r="Q8867">
        <v>0.82287496299999996</v>
      </c>
    </row>
    <row r="8868" spans="1:17">
      <c r="A8868" t="s">
        <v>20130</v>
      </c>
      <c r="B8868" s="14" t="s">
        <v>20131</v>
      </c>
      <c r="C8868">
        <v>303.86753320000003</v>
      </c>
      <c r="D8868">
        <v>0.67768623800000005</v>
      </c>
      <c r="E8868">
        <v>0.97634353299999999</v>
      </c>
      <c r="F8868">
        <v>1.387996555</v>
      </c>
      <c r="G8868">
        <v>1.23256929</v>
      </c>
      <c r="H8868">
        <v>8.6155767900000004</v>
      </c>
      <c r="I8868">
        <v>7.4351673480000002</v>
      </c>
      <c r="J8868">
        <v>0.64633225500000002</v>
      </c>
      <c r="K8868">
        <v>2.312909844</v>
      </c>
      <c r="L8868">
        <v>2.5771950119999998</v>
      </c>
      <c r="M8868">
        <v>23.48810172</v>
      </c>
      <c r="N8868">
        <v>0.12569913099999999</v>
      </c>
      <c r="O8868">
        <v>16.939262599999999</v>
      </c>
      <c r="P8868">
        <v>1.6828435319999999</v>
      </c>
      <c r="Q8868">
        <v>14.019351220000001</v>
      </c>
    </row>
    <row r="8869" spans="1:17">
      <c r="A8869" t="s">
        <v>20132</v>
      </c>
      <c r="B8869" s="14" t="s">
        <v>2755</v>
      </c>
      <c r="C8869">
        <v>8.5205415290000008</v>
      </c>
      <c r="D8869">
        <v>0.562259434</v>
      </c>
      <c r="E8869">
        <v>0.90648225299999996</v>
      </c>
      <c r="F8869">
        <v>0.59224436000000003</v>
      </c>
      <c r="G8869">
        <v>0.375660777</v>
      </c>
      <c r="H8869">
        <v>1.183618928</v>
      </c>
      <c r="I8869">
        <v>9.5175364299999998</v>
      </c>
      <c r="J8869">
        <v>2.1832865240000001</v>
      </c>
      <c r="K8869">
        <v>2.960687053</v>
      </c>
      <c r="L8869">
        <v>4.4673831450000003</v>
      </c>
      <c r="M8869">
        <v>4.523882629</v>
      </c>
      <c r="N8869">
        <v>1.385559776</v>
      </c>
      <c r="O8869">
        <v>9.4363144139999999</v>
      </c>
      <c r="P8869">
        <v>0.67997408999999998</v>
      </c>
      <c r="Q8869">
        <v>5.2341783189999997</v>
      </c>
    </row>
    <row r="8870" spans="1:17">
      <c r="A8870" t="s">
        <v>20133</v>
      </c>
      <c r="B8870" s="14" t="s">
        <v>8689</v>
      </c>
      <c r="C8870">
        <v>15.44658937</v>
      </c>
      <c r="D8870">
        <v>2.9499454680000001</v>
      </c>
      <c r="E8870">
        <v>3.078882122</v>
      </c>
      <c r="F8870">
        <v>3.6009738640000002</v>
      </c>
      <c r="G8870">
        <v>2.0848150259999998</v>
      </c>
      <c r="H8870">
        <v>1.15919343</v>
      </c>
      <c r="I8870">
        <v>2.8481230040000001</v>
      </c>
      <c r="J8870">
        <v>6.1220946879999998</v>
      </c>
      <c r="K8870">
        <v>4.188295901</v>
      </c>
      <c r="L8870">
        <v>4.0386396470000001</v>
      </c>
      <c r="M8870">
        <v>1.704048652</v>
      </c>
      <c r="N8870">
        <v>5.01202316</v>
      </c>
      <c r="O8870">
        <v>3.5393300179999998</v>
      </c>
      <c r="P8870">
        <v>6.8192455780000003</v>
      </c>
      <c r="Q8870">
        <v>5.1261643210000001</v>
      </c>
    </row>
    <row r="8871" spans="1:17">
      <c r="A8871" t="s">
        <v>20134</v>
      </c>
      <c r="B8871" s="14" t="s">
        <v>9101</v>
      </c>
      <c r="C8871">
        <v>1.1397635660000001</v>
      </c>
      <c r="D8871">
        <v>2.1882968680000001</v>
      </c>
      <c r="E8871">
        <v>2.2634643080000001</v>
      </c>
      <c r="F8871">
        <v>2.689163518</v>
      </c>
      <c r="G8871">
        <v>0.91847389599999996</v>
      </c>
      <c r="H8871">
        <v>0.145910705</v>
      </c>
      <c r="I8871">
        <v>5.5404650889999996</v>
      </c>
      <c r="J8871">
        <v>11.99252553</v>
      </c>
      <c r="K8871">
        <v>2.757618361</v>
      </c>
      <c r="L8871">
        <v>2.4005611309999999</v>
      </c>
      <c r="M8871">
        <v>2.1878291619999999</v>
      </c>
      <c r="N8871">
        <v>6.2757054459999999</v>
      </c>
      <c r="O8871">
        <v>1.683017811</v>
      </c>
      <c r="P8871">
        <v>6.7830261780000001</v>
      </c>
      <c r="Q8871">
        <v>2.6117006639999998</v>
      </c>
    </row>
    <row r="8872" spans="1:17">
      <c r="A8872" t="s">
        <v>20135</v>
      </c>
      <c r="B8872" s="14" t="s">
        <v>1401</v>
      </c>
      <c r="C8872">
        <v>56.673642860000001</v>
      </c>
      <c r="D8872">
        <v>79.961639969999993</v>
      </c>
      <c r="E8872">
        <v>40.821922520000001</v>
      </c>
      <c r="F8872">
        <v>124.63162989999999</v>
      </c>
      <c r="G8872">
        <v>27.11335532</v>
      </c>
      <c r="H8872">
        <v>9.6340456280000009</v>
      </c>
      <c r="I8872">
        <v>8.8067842719999998</v>
      </c>
      <c r="J8872">
        <v>23.08474889</v>
      </c>
      <c r="K8872">
        <v>30.346209699999999</v>
      </c>
      <c r="L8872">
        <v>20.840056969999999</v>
      </c>
      <c r="M8872">
        <v>34.776393579999997</v>
      </c>
      <c r="N8872">
        <v>60.814907849999997</v>
      </c>
      <c r="O8872">
        <v>46.81638718</v>
      </c>
      <c r="P8872">
        <v>164.4115243</v>
      </c>
      <c r="Q8872">
        <v>107.6170501</v>
      </c>
    </row>
    <row r="8873" spans="1:17">
      <c r="A8873" t="s">
        <v>20136</v>
      </c>
      <c r="B8873" s="14" t="s">
        <v>4490</v>
      </c>
      <c r="C8873">
        <v>25.08908671</v>
      </c>
      <c r="D8873">
        <v>6.7049766650000002</v>
      </c>
      <c r="E8873">
        <v>5.2112453759999999</v>
      </c>
      <c r="F8873">
        <v>8.3480564229999992</v>
      </c>
      <c r="G8873">
        <v>3.5071936479999999</v>
      </c>
      <c r="H8873">
        <v>4.4354321639999998</v>
      </c>
      <c r="I8873">
        <v>6.3883646159999996</v>
      </c>
      <c r="J8873">
        <v>7.1183806030000003</v>
      </c>
      <c r="K8873">
        <v>11.74298007</v>
      </c>
      <c r="L8873">
        <v>12.329902369999999</v>
      </c>
      <c r="M8873">
        <v>10.70214857</v>
      </c>
      <c r="N8873">
        <v>7.8055887339999996</v>
      </c>
      <c r="O8873">
        <v>33.96019956</v>
      </c>
      <c r="P8873">
        <v>20.374253169999999</v>
      </c>
      <c r="Q8873">
        <v>15.330708080000001</v>
      </c>
    </row>
    <row r="8874" spans="1:17">
      <c r="A8874" t="s">
        <v>20137</v>
      </c>
      <c r="B8874" s="14" t="s">
        <v>20138</v>
      </c>
      <c r="C8874">
        <v>18.532504889999998</v>
      </c>
      <c r="D8874">
        <v>78.172278809999995</v>
      </c>
      <c r="E8874">
        <v>106.2017826</v>
      </c>
      <c r="F8874">
        <v>74.213204500000003</v>
      </c>
      <c r="G8874">
        <v>68.026228430000003</v>
      </c>
      <c r="H8874">
        <v>53.669832919999998</v>
      </c>
      <c r="I8874">
        <v>214.38441599999999</v>
      </c>
      <c r="J8874">
        <v>261.47882879999997</v>
      </c>
      <c r="K8874">
        <v>49.761925689999998</v>
      </c>
      <c r="L8874">
        <v>29.11652097</v>
      </c>
      <c r="M8874">
        <v>10.576055500000001</v>
      </c>
      <c r="N8874">
        <v>83.539992859999998</v>
      </c>
      <c r="O8874">
        <v>15.53193757</v>
      </c>
      <c r="P8874">
        <v>65.904490859999996</v>
      </c>
      <c r="Q8874">
        <v>59.395204640000003</v>
      </c>
    </row>
    <row r="8875" spans="1:17">
      <c r="A8875" t="s">
        <v>20139</v>
      </c>
      <c r="B8875" s="14" t="s">
        <v>7318</v>
      </c>
      <c r="C8875">
        <v>18.8598973</v>
      </c>
      <c r="D8875">
        <v>3.66929046</v>
      </c>
      <c r="E8875">
        <v>3.3785663110000002</v>
      </c>
      <c r="F8875">
        <v>4.8818882029999999</v>
      </c>
      <c r="G8875">
        <v>3.4626816709999999</v>
      </c>
      <c r="H8875">
        <v>2.8837261160000001</v>
      </c>
      <c r="I8875">
        <v>7.0208655100000001</v>
      </c>
      <c r="J8875">
        <v>8.7740122070000002</v>
      </c>
      <c r="K8875">
        <v>12.44296022</v>
      </c>
      <c r="L8875">
        <v>16.102989740000002</v>
      </c>
      <c r="M8875">
        <v>7.2913599189999996</v>
      </c>
      <c r="N8875">
        <v>3.898420738</v>
      </c>
      <c r="O8875">
        <v>12.473457</v>
      </c>
      <c r="P8875">
        <v>4.2344335610000003</v>
      </c>
      <c r="Q8875">
        <v>7.924681928</v>
      </c>
    </row>
    <row r="8876" spans="1:17">
      <c r="A8876" t="s">
        <v>20140</v>
      </c>
      <c r="B8876" s="14" t="s">
        <v>20141</v>
      </c>
      <c r="C8876">
        <v>1.447762776</v>
      </c>
      <c r="D8876">
        <v>7.216378432</v>
      </c>
      <c r="E8876">
        <v>7.0081100220000003</v>
      </c>
      <c r="F8876">
        <v>8.5232233649999998</v>
      </c>
      <c r="G8876">
        <v>5.81253566</v>
      </c>
      <c r="H8876">
        <v>7.7842913549999997</v>
      </c>
      <c r="I8876">
        <v>46.97644296</v>
      </c>
      <c r="J8876">
        <v>6.5613203420000001</v>
      </c>
      <c r="K8876">
        <v>83.082316289999994</v>
      </c>
      <c r="L8876">
        <v>5.7173749999999997</v>
      </c>
      <c r="M8876">
        <v>19.45333578</v>
      </c>
      <c r="N8876">
        <v>4.9971188130000002</v>
      </c>
      <c r="O8876">
        <v>10.02103616</v>
      </c>
      <c r="P8876">
        <v>2.4979184920000002</v>
      </c>
      <c r="Q8876">
        <v>6.7178617689999998</v>
      </c>
    </row>
    <row r="8877" spans="1:17">
      <c r="A8877" t="s">
        <v>20142</v>
      </c>
      <c r="B8877" s="14" t="s">
        <v>3913</v>
      </c>
      <c r="C8877">
        <v>1.172112579</v>
      </c>
      <c r="D8877">
        <v>3.6785475779999999</v>
      </c>
      <c r="E8877">
        <v>3.2005963500000001</v>
      </c>
      <c r="F8877">
        <v>3.057991463</v>
      </c>
      <c r="G8877">
        <v>2.2601545939999999</v>
      </c>
      <c r="H8877">
        <v>3.3761694119999999</v>
      </c>
      <c r="I8877">
        <v>5.9826015420000003</v>
      </c>
      <c r="J8877">
        <v>8.5934061929999999</v>
      </c>
      <c r="K8877">
        <v>2.8358856750000001</v>
      </c>
      <c r="L8877">
        <v>3.2093026820000001</v>
      </c>
      <c r="M8877">
        <v>1.1249622990000001</v>
      </c>
      <c r="N8877">
        <v>12.13704188</v>
      </c>
      <c r="O8877">
        <v>1.081740989</v>
      </c>
      <c r="P8877">
        <v>4.4256599369999998</v>
      </c>
      <c r="Q8877">
        <v>2.2829525340000001</v>
      </c>
    </row>
    <row r="8878" spans="1:17">
      <c r="A8878" t="s">
        <v>20143</v>
      </c>
      <c r="B8878" s="14" t="s">
        <v>9325</v>
      </c>
      <c r="C8878">
        <v>32.663031760000003</v>
      </c>
      <c r="D8878">
        <v>39.955056910000003</v>
      </c>
      <c r="E8878">
        <v>35.92796474</v>
      </c>
      <c r="F8878">
        <v>43.4555565</v>
      </c>
      <c r="G8878">
        <v>21.70287128</v>
      </c>
      <c r="H8878">
        <v>42.378279069999998</v>
      </c>
      <c r="I8878">
        <v>57.573967789999998</v>
      </c>
      <c r="J8878">
        <v>175.78192540000001</v>
      </c>
      <c r="K8878">
        <v>35.884303109999998</v>
      </c>
      <c r="L8878">
        <v>23.779010889999999</v>
      </c>
      <c r="M8878">
        <v>8.1780271639999995</v>
      </c>
      <c r="N8878">
        <v>47.897074510000003</v>
      </c>
      <c r="O8878">
        <v>17.772245590000001</v>
      </c>
      <c r="P8878">
        <v>108.19429719999999</v>
      </c>
      <c r="Q8878">
        <v>37.58540816</v>
      </c>
    </row>
    <row r="8879" spans="1:17">
      <c r="A8879" t="s">
        <v>20144</v>
      </c>
      <c r="B8879" s="14" t="s">
        <v>20145</v>
      </c>
      <c r="C8879">
        <v>7.7919685279999999</v>
      </c>
      <c r="D8879">
        <v>0.57539397599999997</v>
      </c>
      <c r="E8879">
        <v>1.657941849</v>
      </c>
      <c r="F8879">
        <v>2.1212777530000002</v>
      </c>
      <c r="G8879">
        <v>1.3455271230000001</v>
      </c>
      <c r="H8879">
        <v>3.990061292</v>
      </c>
      <c r="I8879">
        <v>3.7877267620000001</v>
      </c>
      <c r="J8879">
        <v>3.2926360159999999</v>
      </c>
      <c r="K8879">
        <v>2.3565496530000001</v>
      </c>
      <c r="L8879">
        <v>1.641138333</v>
      </c>
      <c r="M8879">
        <v>0</v>
      </c>
      <c r="N8879">
        <v>2.881593278</v>
      </c>
      <c r="O8879">
        <v>0</v>
      </c>
      <c r="P8879">
        <v>1.9484037460000001</v>
      </c>
      <c r="Q8879">
        <v>1.7854834100000001</v>
      </c>
    </row>
    <row r="8880" spans="1:17">
      <c r="A8880" t="s">
        <v>20146</v>
      </c>
      <c r="B8880" s="14" t="s">
        <v>3650</v>
      </c>
      <c r="C8880">
        <v>1.075920969</v>
      </c>
      <c r="D8880">
        <v>0.99313549899999998</v>
      </c>
      <c r="E8880">
        <v>0.70586712200000001</v>
      </c>
      <c r="F8880">
        <v>0.53699736399999998</v>
      </c>
      <c r="G8880">
        <v>0.46447853300000003</v>
      </c>
      <c r="H8880">
        <v>0.34434419500000002</v>
      </c>
      <c r="I8880">
        <v>2.6150610300000001</v>
      </c>
      <c r="J8880">
        <v>0.86383442499999996</v>
      </c>
      <c r="K8880">
        <v>2.4404563270000001</v>
      </c>
      <c r="L8880">
        <v>1.812877082</v>
      </c>
      <c r="M8880">
        <v>4.4747740470000004</v>
      </c>
      <c r="N8880">
        <v>0.66315433700000004</v>
      </c>
      <c r="O8880">
        <v>4.7662362839999997</v>
      </c>
      <c r="P8880">
        <v>0.59188157200000002</v>
      </c>
      <c r="Q8880">
        <v>0.98616365500000003</v>
      </c>
    </row>
    <row r="8881" spans="1:17">
      <c r="A8881" t="e">
        <v>#N/A</v>
      </c>
      <c r="B8881" s="14" t="s">
        <v>20147</v>
      </c>
      <c r="C8881">
        <v>0</v>
      </c>
      <c r="D8881">
        <v>0</v>
      </c>
      <c r="E8881">
        <v>0</v>
      </c>
      <c r="F8881">
        <v>0</v>
      </c>
      <c r="G8881">
        <v>0</v>
      </c>
      <c r="H8881">
        <v>0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0</v>
      </c>
      <c r="O8881">
        <v>0</v>
      </c>
      <c r="P8881">
        <v>0</v>
      </c>
      <c r="Q8881">
        <v>0</v>
      </c>
    </row>
    <row r="8882" spans="1:17">
      <c r="A8882" t="s">
        <v>11775</v>
      </c>
      <c r="B8882" s="14" t="s">
        <v>20148</v>
      </c>
      <c r="C8882">
        <v>1.1131383610000001</v>
      </c>
      <c r="D8882">
        <v>0</v>
      </c>
      <c r="E8882">
        <v>0</v>
      </c>
      <c r="F8882">
        <v>0</v>
      </c>
      <c r="G8882">
        <v>0</v>
      </c>
      <c r="H8882">
        <v>0.427506567</v>
      </c>
      <c r="I8882">
        <v>0</v>
      </c>
      <c r="J8882">
        <v>0</v>
      </c>
      <c r="K8882">
        <v>0</v>
      </c>
      <c r="L8882">
        <v>0</v>
      </c>
      <c r="M8882">
        <v>2.1367208440000001</v>
      </c>
      <c r="N8882">
        <v>0</v>
      </c>
      <c r="O8882">
        <v>0</v>
      </c>
      <c r="P8882">
        <v>0.33401207100000002</v>
      </c>
      <c r="Q8882">
        <v>0</v>
      </c>
    </row>
    <row r="8883" spans="1:17">
      <c r="A8883" t="s">
        <v>20149</v>
      </c>
      <c r="B8883" s="14" t="s">
        <v>5415</v>
      </c>
      <c r="C8883">
        <v>62.618915000000001</v>
      </c>
      <c r="D8883">
        <v>4.1845851349999998</v>
      </c>
      <c r="E8883">
        <v>4.0742154949999998</v>
      </c>
      <c r="F8883">
        <v>4.7901535229999999</v>
      </c>
      <c r="G8883">
        <v>5.0490989580000001</v>
      </c>
      <c r="H8883">
        <v>7.2544864369999997</v>
      </c>
      <c r="I8883">
        <v>2.6414410319999999</v>
      </c>
      <c r="J8883">
        <v>4.493953029</v>
      </c>
      <c r="K8883">
        <v>16.08167954</v>
      </c>
      <c r="L8883">
        <v>94.010696809999999</v>
      </c>
      <c r="M8883">
        <v>0.99338776100000004</v>
      </c>
      <c r="N8883">
        <v>2.7112735410000002</v>
      </c>
      <c r="O8883">
        <v>58.746126859999997</v>
      </c>
      <c r="P8883">
        <v>5.3961993970000002</v>
      </c>
      <c r="Q8883">
        <v>38.065700820000004</v>
      </c>
    </row>
    <row r="8884" spans="1:17">
      <c r="A8884" t="s">
        <v>20150</v>
      </c>
      <c r="B8884" s="14" t="s">
        <v>4052</v>
      </c>
      <c r="C8884">
        <v>187.7430526</v>
      </c>
      <c r="D8884">
        <v>237.6092472</v>
      </c>
      <c r="E8884">
        <v>181.9036141</v>
      </c>
      <c r="F8884">
        <v>234.2187107</v>
      </c>
      <c r="G8884">
        <v>200.14023270000001</v>
      </c>
      <c r="H8884">
        <v>293.40077300000002</v>
      </c>
      <c r="I8884">
        <v>160.34033059999999</v>
      </c>
      <c r="J8884">
        <v>191.49288229999999</v>
      </c>
      <c r="K8884">
        <v>402.49534990000001</v>
      </c>
      <c r="L8884">
        <v>240.8783938</v>
      </c>
      <c r="M8884">
        <v>130.97757709999999</v>
      </c>
      <c r="N8884">
        <v>128.87384929999999</v>
      </c>
      <c r="O8884">
        <v>121.4871447</v>
      </c>
      <c r="P8884">
        <v>243.38271610000001</v>
      </c>
      <c r="Q8884">
        <v>183.61130800000001</v>
      </c>
    </row>
    <row r="8885" spans="1:17">
      <c r="A8885" t="s">
        <v>20151</v>
      </c>
      <c r="B8885" s="14" t="s">
        <v>3970</v>
      </c>
      <c r="C8885">
        <v>5.2385750360000003</v>
      </c>
      <c r="D8885">
        <v>44.228698020000003</v>
      </c>
      <c r="E8885">
        <v>36.597401349999998</v>
      </c>
      <c r="F8885">
        <v>19.9264072</v>
      </c>
      <c r="G8885">
        <v>78.700535680000002</v>
      </c>
      <c r="H8885">
        <v>51.303499500000001</v>
      </c>
      <c r="I8885">
        <v>84.88351729</v>
      </c>
      <c r="J8885">
        <v>53.939364560000001</v>
      </c>
      <c r="K8885">
        <v>68.521787840000002</v>
      </c>
      <c r="L8885">
        <v>110.5183495</v>
      </c>
      <c r="M8885">
        <v>16.200831260000001</v>
      </c>
      <c r="N8885">
        <v>20.09060101</v>
      </c>
      <c r="O8885">
        <v>15.47095442</v>
      </c>
      <c r="P8885">
        <v>7.3355547379999999</v>
      </c>
      <c r="Q8885">
        <v>13.60440213</v>
      </c>
    </row>
    <row r="8886" spans="1:17">
      <c r="A8886" t="s">
        <v>20152</v>
      </c>
      <c r="B8886" s="14" t="s">
        <v>6307</v>
      </c>
      <c r="C8886">
        <v>3.0461752620000002</v>
      </c>
      <c r="D8886">
        <v>39.525746329999997</v>
      </c>
      <c r="E8886">
        <v>4.259285803</v>
      </c>
      <c r="F8886">
        <v>0.25668429399999998</v>
      </c>
      <c r="G8886">
        <v>8.366182341</v>
      </c>
      <c r="H8886">
        <v>7.8550389980000004</v>
      </c>
      <c r="I8886">
        <v>27.92300994</v>
      </c>
      <c r="J8886">
        <v>20.356401229999999</v>
      </c>
      <c r="K8886">
        <v>116.4741427</v>
      </c>
      <c r="L8886">
        <v>262.68243469999999</v>
      </c>
      <c r="M8886">
        <v>11.416108449999999</v>
      </c>
      <c r="N8886">
        <v>5.7399070869999997</v>
      </c>
      <c r="O8886">
        <v>5.3013287580000004</v>
      </c>
      <c r="P8886">
        <v>26.420272669999999</v>
      </c>
      <c r="Q8886">
        <v>13.86054403</v>
      </c>
    </row>
    <row r="8887" spans="1:17">
      <c r="A8887" t="s">
        <v>20153</v>
      </c>
      <c r="B8887" s="14" t="s">
        <v>2993</v>
      </c>
      <c r="C8887">
        <v>13.72007747</v>
      </c>
      <c r="D8887">
        <v>34.224280739999998</v>
      </c>
      <c r="E8887">
        <v>28.988645030000001</v>
      </c>
      <c r="F8887">
        <v>0.78437944800000003</v>
      </c>
      <c r="G8887">
        <v>14.54689157</v>
      </c>
      <c r="H8887">
        <v>0.21077067999999999</v>
      </c>
      <c r="I8887">
        <v>2.4009909180000002</v>
      </c>
      <c r="J8887">
        <v>7.3398435690000001</v>
      </c>
      <c r="K8887">
        <v>1.369304101</v>
      </c>
      <c r="L8887">
        <v>3.467654418</v>
      </c>
      <c r="M8887">
        <v>1.053453067</v>
      </c>
      <c r="N8887">
        <v>23.069340109999999</v>
      </c>
      <c r="O8887">
        <v>4.8622999609999997</v>
      </c>
      <c r="P8887">
        <v>30.547345799999999</v>
      </c>
      <c r="Q8887">
        <v>5.8476064640000001</v>
      </c>
    </row>
    <row r="8888" spans="1:17">
      <c r="A8888" t="s">
        <v>20154</v>
      </c>
      <c r="B8888" s="14" t="s">
        <v>6314</v>
      </c>
      <c r="C8888">
        <v>3.5504580579999998</v>
      </c>
      <c r="D8888">
        <v>0.53816260100000002</v>
      </c>
      <c r="E8888">
        <v>0.477127156</v>
      </c>
      <c r="F8888">
        <v>0.20348908800000001</v>
      </c>
      <c r="G8888">
        <v>0.32268297499999998</v>
      </c>
      <c r="H8888">
        <v>0.71766939500000004</v>
      </c>
      <c r="I8888">
        <v>5.4502131690000004</v>
      </c>
      <c r="J8888">
        <v>0.54484931700000006</v>
      </c>
      <c r="K8888">
        <v>1.9497516020000001</v>
      </c>
      <c r="L8888">
        <v>3.1879669069999998</v>
      </c>
      <c r="M8888">
        <v>1.4347935439999999</v>
      </c>
      <c r="N8888">
        <v>0.59891938700000003</v>
      </c>
      <c r="O8888">
        <v>1.4486518690000001</v>
      </c>
      <c r="P8888">
        <v>0.61678880599999997</v>
      </c>
      <c r="Q8888">
        <v>1.2845785620000001</v>
      </c>
    </row>
    <row r="8889" spans="1:17">
      <c r="A8889" t="s">
        <v>20155</v>
      </c>
      <c r="B8889" s="14" t="s">
        <v>1918</v>
      </c>
      <c r="C8889">
        <v>11.7252534</v>
      </c>
      <c r="D8889">
        <v>1.6310111169999999</v>
      </c>
      <c r="E8889">
        <v>1.23291978</v>
      </c>
      <c r="F8889">
        <v>1.2805402349999999</v>
      </c>
      <c r="G8889">
        <v>1.08299608</v>
      </c>
      <c r="H8889">
        <v>2.3039343680000002</v>
      </c>
      <c r="I8889">
        <v>0.99413759499999999</v>
      </c>
      <c r="J8889">
        <v>1.520982606</v>
      </c>
      <c r="K8889">
        <v>4.5150993430000002</v>
      </c>
      <c r="L8889">
        <v>4.7381164489999996</v>
      </c>
      <c r="M8889">
        <v>6.5427817189999997</v>
      </c>
      <c r="N8889">
        <v>0.63866279999999997</v>
      </c>
      <c r="O8889">
        <v>7.549687853</v>
      </c>
      <c r="P8889">
        <v>1.0227672350000001</v>
      </c>
      <c r="Q8889">
        <v>3.1866369479999999</v>
      </c>
    </row>
    <row r="8890" spans="1:17">
      <c r="A8890" t="s">
        <v>20156</v>
      </c>
      <c r="B8890" s="14" t="s">
        <v>6893</v>
      </c>
      <c r="C8890">
        <v>2.077335674</v>
      </c>
      <c r="D8890">
        <v>2.2089571540000001</v>
      </c>
      <c r="E8890">
        <v>2.2100331479999999</v>
      </c>
      <c r="F8890">
        <v>1.781425155</v>
      </c>
      <c r="G8890">
        <v>1.3272528610000001</v>
      </c>
      <c r="H8890">
        <v>3.2710273590000001</v>
      </c>
      <c r="I8890">
        <v>3.029419292</v>
      </c>
      <c r="J8890">
        <v>5.0562169170000004</v>
      </c>
      <c r="K8890">
        <v>2.9213866290000001</v>
      </c>
      <c r="L8890">
        <v>7.0879344709999996</v>
      </c>
      <c r="M8890">
        <v>0.79750848399999996</v>
      </c>
      <c r="N8890">
        <v>2.0742253420000001</v>
      </c>
      <c r="O8890">
        <v>2.5306644829999998</v>
      </c>
      <c r="P8890">
        <v>2.8361623539999998</v>
      </c>
      <c r="Q8890">
        <v>1.570830223</v>
      </c>
    </row>
    <row r="8891" spans="1:17">
      <c r="A8891" t="s">
        <v>20157</v>
      </c>
      <c r="B8891" s="14" t="s">
        <v>20158</v>
      </c>
      <c r="C8891">
        <v>11.33567865</v>
      </c>
      <c r="D8891">
        <v>1.378715812</v>
      </c>
      <c r="E8891">
        <v>2.4119573820000002</v>
      </c>
      <c r="F8891">
        <v>1.6640270859999999</v>
      </c>
      <c r="G8891">
        <v>2.4948013659999999</v>
      </c>
      <c r="H8891">
        <v>2.6462610479999999</v>
      </c>
      <c r="I8891">
        <v>3.2413808140000002</v>
      </c>
      <c r="J8891">
        <v>2.845879536</v>
      </c>
      <c r="K8891">
        <v>5.6465872199999998</v>
      </c>
      <c r="L8891">
        <v>2.2470699239999998</v>
      </c>
      <c r="M8891">
        <v>2.5599249720000001</v>
      </c>
      <c r="N8891">
        <v>3.3153314840000001</v>
      </c>
      <c r="O8891">
        <v>2.9538864810000001</v>
      </c>
      <c r="P8891">
        <v>2.2009202270000001</v>
      </c>
      <c r="Q8891">
        <v>2.9030922399999999</v>
      </c>
    </row>
    <row r="8892" spans="1:17">
      <c r="A8892" t="s">
        <v>20157</v>
      </c>
      <c r="B8892" s="14" t="s">
        <v>5969</v>
      </c>
      <c r="C8892">
        <v>15.28713997</v>
      </c>
      <c r="D8892">
        <v>3.9755895990000001</v>
      </c>
      <c r="E8892">
        <v>3.6534314069999998</v>
      </c>
      <c r="F8892">
        <v>2.9252920950000001</v>
      </c>
      <c r="G8892">
        <v>2.2954808209999999</v>
      </c>
      <c r="H8892">
        <v>5.5307515360000004</v>
      </c>
      <c r="I8892">
        <v>9.6928415539999992</v>
      </c>
      <c r="J8892">
        <v>6.0385602049999996</v>
      </c>
      <c r="K8892">
        <v>11.457837720000001</v>
      </c>
      <c r="L8892">
        <v>10.079265899999999</v>
      </c>
      <c r="M8892">
        <v>9.7814586699999992</v>
      </c>
      <c r="N8892">
        <v>3.4412160059999999</v>
      </c>
      <c r="O8892">
        <v>10.796053629999999</v>
      </c>
      <c r="P8892">
        <v>2.19383572</v>
      </c>
      <c r="Q8892">
        <v>3.95986503</v>
      </c>
    </row>
    <row r="8893" spans="1:17">
      <c r="A8893" t="s">
        <v>20159</v>
      </c>
      <c r="B8893" s="14" t="s">
        <v>5105</v>
      </c>
      <c r="C8893">
        <v>28.367862989999999</v>
      </c>
      <c r="D8893">
        <v>0.47026358099999999</v>
      </c>
      <c r="E8893">
        <v>0.43114235499999998</v>
      </c>
      <c r="F8893">
        <v>0.26268159099999999</v>
      </c>
      <c r="G8893">
        <v>0.16661901300000001</v>
      </c>
      <c r="H8893">
        <v>0.370572281</v>
      </c>
      <c r="I8893">
        <v>1.688547351</v>
      </c>
      <c r="J8893">
        <v>0.95409513700000004</v>
      </c>
      <c r="K8893">
        <v>2.101073242</v>
      </c>
      <c r="L8893">
        <v>6.0967522189999999</v>
      </c>
      <c r="M8893">
        <v>1.8521575539999999</v>
      </c>
      <c r="N8893">
        <v>0.54714364599999998</v>
      </c>
      <c r="O8893">
        <v>6.8390293849999999</v>
      </c>
      <c r="P8893">
        <v>0.57905830999999997</v>
      </c>
      <c r="Q8893">
        <v>3.714472963</v>
      </c>
    </row>
    <row r="8894" spans="1:17">
      <c r="A8894" t="s">
        <v>20160</v>
      </c>
      <c r="B8894" s="14" t="s">
        <v>9269</v>
      </c>
      <c r="C8894">
        <v>7.4993275309999996</v>
      </c>
      <c r="D8894">
        <v>0.94395008400000002</v>
      </c>
      <c r="E8894">
        <v>0.97916417099999997</v>
      </c>
      <c r="F8894">
        <v>1.6240075249999999</v>
      </c>
      <c r="G8894">
        <v>1.147835148</v>
      </c>
      <c r="H8894">
        <v>1.5709940040000001</v>
      </c>
      <c r="I8894">
        <v>5.2196531820000001</v>
      </c>
      <c r="J8894">
        <v>0.604986197</v>
      </c>
      <c r="K8894">
        <v>2.396911523</v>
      </c>
      <c r="L8894">
        <v>5.4923610170000003</v>
      </c>
      <c r="M8894">
        <v>2.2901626209999999</v>
      </c>
      <c r="N8894">
        <v>0.75637363800000001</v>
      </c>
      <c r="O8894">
        <v>6.9840376949999996</v>
      </c>
      <c r="P8894">
        <v>0.40914066300000002</v>
      </c>
      <c r="Q8894">
        <v>3.1634668920000002</v>
      </c>
    </row>
    <row r="8895" spans="1:17">
      <c r="A8895" t="s">
        <v>20161</v>
      </c>
      <c r="B8895" s="14" t="s">
        <v>6673</v>
      </c>
      <c r="C8895">
        <v>16.553823430000001</v>
      </c>
      <c r="D8895">
        <v>13.993362980000001</v>
      </c>
      <c r="E8895">
        <v>9.9642654870000005</v>
      </c>
      <c r="F8895">
        <v>5.1292182799999999</v>
      </c>
      <c r="G8895">
        <v>8.2747079380000006</v>
      </c>
      <c r="H8895">
        <v>9.870982326</v>
      </c>
      <c r="I8895">
        <v>6.3528328610000004</v>
      </c>
      <c r="J8895">
        <v>10.52028466</v>
      </c>
      <c r="K8895">
        <v>8.7941809430000006</v>
      </c>
      <c r="L8895">
        <v>21.05694738</v>
      </c>
      <c r="M8895">
        <v>3.7629276890000001</v>
      </c>
      <c r="N8895">
        <v>1.986921384</v>
      </c>
      <c r="O8895">
        <v>10.372618080000001</v>
      </c>
      <c r="P8895">
        <v>0.65357847199999997</v>
      </c>
      <c r="Q8895">
        <v>4.4919598450000002</v>
      </c>
    </row>
    <row r="8896" spans="1:17">
      <c r="A8896" t="s">
        <v>20162</v>
      </c>
      <c r="B8896" s="14" t="s">
        <v>6693</v>
      </c>
      <c r="C8896">
        <v>8.6212406599999998</v>
      </c>
      <c r="D8896">
        <v>0.71152894</v>
      </c>
      <c r="E8896">
        <v>0.59347938899999997</v>
      </c>
      <c r="F8896">
        <v>0.48321370000000002</v>
      </c>
      <c r="G8896">
        <v>0.99248459899999997</v>
      </c>
      <c r="H8896">
        <v>2.4670436269999998</v>
      </c>
      <c r="I8896">
        <v>5.4234417580000001</v>
      </c>
      <c r="J8896">
        <v>1.757240621</v>
      </c>
      <c r="K8896">
        <v>3.7576500909999999</v>
      </c>
      <c r="L8896">
        <v>4.6997150139999997</v>
      </c>
      <c r="M8896">
        <v>3.8938523109999998</v>
      </c>
      <c r="N8896">
        <v>1.625393179</v>
      </c>
      <c r="O8896">
        <v>9.3606240300000003</v>
      </c>
      <c r="P8896">
        <v>0.98911597500000004</v>
      </c>
      <c r="Q8896">
        <v>2.6727436880000002</v>
      </c>
    </row>
    <row r="8897" spans="1:17">
      <c r="A8897" t="e">
        <v>#N/A</v>
      </c>
      <c r="B8897" s="14" t="s">
        <v>20163</v>
      </c>
      <c r="C8897">
        <v>0</v>
      </c>
      <c r="D8897">
        <v>1.031815513</v>
      </c>
      <c r="E8897">
        <v>0</v>
      </c>
      <c r="F8897">
        <v>0</v>
      </c>
      <c r="G8897">
        <v>0</v>
      </c>
      <c r="H8897">
        <v>2.3850366369999998</v>
      </c>
      <c r="I8897">
        <v>0</v>
      </c>
      <c r="J8897">
        <v>0.39363092199999999</v>
      </c>
      <c r="K8897">
        <v>0</v>
      </c>
      <c r="L8897">
        <v>0</v>
      </c>
      <c r="M8897">
        <v>0</v>
      </c>
      <c r="N8897">
        <v>0</v>
      </c>
      <c r="O8897">
        <v>0</v>
      </c>
      <c r="P8897">
        <v>0.23292947</v>
      </c>
      <c r="Q8897">
        <v>0</v>
      </c>
    </row>
    <row r="8898" spans="1:17">
      <c r="A8898" t="s">
        <v>20164</v>
      </c>
      <c r="B8898" s="14" t="s">
        <v>20165</v>
      </c>
      <c r="C8898">
        <v>165.57035429999999</v>
      </c>
      <c r="D8898">
        <v>23.609714100000001</v>
      </c>
      <c r="E8898">
        <v>9.7184425409999999</v>
      </c>
      <c r="F8898">
        <v>10.621051980000001</v>
      </c>
      <c r="G8898">
        <v>10.1875625</v>
      </c>
      <c r="H8898">
        <v>10.96347486</v>
      </c>
      <c r="I8898">
        <v>8.3260168920000002</v>
      </c>
      <c r="J8898">
        <v>20.024385949999999</v>
      </c>
      <c r="K8898">
        <v>49.210620980000002</v>
      </c>
      <c r="L8898">
        <v>44.492243379999998</v>
      </c>
      <c r="M8898">
        <v>7.3062067559999999</v>
      </c>
      <c r="N8898">
        <v>12.199187520000001</v>
      </c>
      <c r="O8898">
        <v>14.753551290000001</v>
      </c>
      <c r="P8898">
        <v>10.56447856</v>
      </c>
      <c r="Q8898">
        <v>11.774316860000001</v>
      </c>
    </row>
    <row r="8899" spans="1:17">
      <c r="A8899" t="s">
        <v>20166</v>
      </c>
      <c r="B8899" s="14" t="s">
        <v>20167</v>
      </c>
      <c r="C8899">
        <v>14.5267353</v>
      </c>
      <c r="D8899">
        <v>24.36605544</v>
      </c>
      <c r="E8899">
        <v>13.02609086</v>
      </c>
      <c r="F8899">
        <v>13.276640410000001</v>
      </c>
      <c r="G8899">
        <v>13.975902319999999</v>
      </c>
      <c r="H8899">
        <v>41.444505980000002</v>
      </c>
      <c r="I8899">
        <v>6.0527492990000002</v>
      </c>
      <c r="J8899">
        <v>3.9461994470000001</v>
      </c>
      <c r="K8899">
        <v>42.36460494</v>
      </c>
      <c r="L8899">
        <v>35.404054600000002</v>
      </c>
      <c r="M8899">
        <v>11.950604520000001</v>
      </c>
      <c r="N8899">
        <v>5.372216613</v>
      </c>
      <c r="O8899">
        <v>9.1931676410000005</v>
      </c>
      <c r="P8899">
        <v>0.93405888100000001</v>
      </c>
      <c r="Q8899">
        <v>14.265922720000001</v>
      </c>
    </row>
    <row r="8900" spans="1:17">
      <c r="A8900" t="s">
        <v>20168</v>
      </c>
      <c r="B8900" s="14" t="s">
        <v>6066</v>
      </c>
      <c r="C8900">
        <v>8.1916933160000003</v>
      </c>
      <c r="D8900">
        <v>2.6657821849999999</v>
      </c>
      <c r="E8900">
        <v>0.94963098800000001</v>
      </c>
      <c r="F8900">
        <v>0.84589940500000005</v>
      </c>
      <c r="G8900">
        <v>0.838975735</v>
      </c>
      <c r="H8900">
        <v>1.171637013</v>
      </c>
      <c r="I8900">
        <v>2.553995241</v>
      </c>
      <c r="J8900">
        <v>0.70902029499999997</v>
      </c>
      <c r="K8900">
        <v>4.1005898199999997</v>
      </c>
      <c r="L8900">
        <v>5.3544663809999999</v>
      </c>
      <c r="M8900">
        <v>4.229304226</v>
      </c>
      <c r="N8900">
        <v>0.72427460799999999</v>
      </c>
      <c r="O8900">
        <v>4.7550433449999998</v>
      </c>
      <c r="P8900">
        <v>0.68655244400000004</v>
      </c>
      <c r="Q8900">
        <v>2.56318234</v>
      </c>
    </row>
    <row r="8901" spans="1:17">
      <c r="A8901" t="s">
        <v>20169</v>
      </c>
      <c r="B8901" s="14" t="s">
        <v>8528</v>
      </c>
      <c r="C8901">
        <v>2.566652157</v>
      </c>
      <c r="D8901">
        <v>1.705798175</v>
      </c>
      <c r="E8901">
        <v>1.9114245670000001</v>
      </c>
      <c r="F8901">
        <v>1.8866056339999999</v>
      </c>
      <c r="G8901">
        <v>1.950136265</v>
      </c>
      <c r="H8901">
        <v>2.3657666079999999</v>
      </c>
      <c r="I8901">
        <v>17.59209577</v>
      </c>
      <c r="J8901">
        <v>1.496727149</v>
      </c>
      <c r="K8901">
        <v>8.1505275439999991</v>
      </c>
      <c r="L8901">
        <v>6.811387066</v>
      </c>
      <c r="M8901">
        <v>5.4194889770000003</v>
      </c>
      <c r="N8901">
        <v>1.139026305</v>
      </c>
      <c r="O8901">
        <v>5.969274016</v>
      </c>
      <c r="P8901">
        <v>2.1564433749999998</v>
      </c>
      <c r="Q8901">
        <v>7.4104774469999999</v>
      </c>
    </row>
    <row r="8902" spans="1:17">
      <c r="A8902" t="s">
        <v>20170</v>
      </c>
      <c r="B8902" s="14" t="s">
        <v>7925</v>
      </c>
      <c r="C8902">
        <v>3.9568897170000001</v>
      </c>
      <c r="D8902">
        <v>1.2456713749999999</v>
      </c>
      <c r="E8902">
        <v>1.240739134</v>
      </c>
      <c r="F8902">
        <v>1.474090138</v>
      </c>
      <c r="G8902">
        <v>0.71924294</v>
      </c>
      <c r="H8902">
        <v>1.3596994039999999</v>
      </c>
      <c r="I8902">
        <v>4.5555866509999996</v>
      </c>
      <c r="J8902">
        <v>6.5210133270000004</v>
      </c>
      <c r="K8902">
        <v>1.700566088</v>
      </c>
      <c r="L8902">
        <v>1.9738350600000001</v>
      </c>
      <c r="M8902">
        <v>0</v>
      </c>
      <c r="N8902">
        <v>3.0036577430000002</v>
      </c>
      <c r="O8902">
        <v>0.92256195699999999</v>
      </c>
      <c r="P8902">
        <v>3.9056504740000002</v>
      </c>
      <c r="Q8902">
        <v>1.574790965</v>
      </c>
    </row>
    <row r="8903" spans="1:17">
      <c r="A8903" t="s">
        <v>20171</v>
      </c>
      <c r="B8903" s="14" t="s">
        <v>7928</v>
      </c>
      <c r="C8903">
        <v>1.578648058</v>
      </c>
      <c r="D8903">
        <v>1.7486170130000001</v>
      </c>
      <c r="E8903">
        <v>2.0825676280000001</v>
      </c>
      <c r="F8903">
        <v>1.8909861320000001</v>
      </c>
      <c r="G8903">
        <v>1.5265766439999999</v>
      </c>
      <c r="H8903">
        <v>1.333833563</v>
      </c>
      <c r="I8903">
        <v>1.381304026</v>
      </c>
      <c r="J8903">
        <v>3.2820633319999999</v>
      </c>
      <c r="K8903">
        <v>3.7239970429999998</v>
      </c>
      <c r="L8903">
        <v>1.3964732150000001</v>
      </c>
      <c r="M8903">
        <v>0</v>
      </c>
      <c r="N8903">
        <v>2.2184743349999998</v>
      </c>
      <c r="O8903">
        <v>1.7483183870000001</v>
      </c>
      <c r="P8903">
        <v>3.173753074</v>
      </c>
      <c r="Q8903">
        <v>1.5192989569999999</v>
      </c>
    </row>
    <row r="8904" spans="1:17">
      <c r="A8904" t="s">
        <v>20172</v>
      </c>
      <c r="B8904" s="14" t="s">
        <v>7779</v>
      </c>
      <c r="C8904">
        <v>0.78066981499999999</v>
      </c>
      <c r="D8904">
        <v>0.172944503</v>
      </c>
      <c r="E8904">
        <v>0.49832278600000002</v>
      </c>
      <c r="F8904">
        <v>0.15939658000000001</v>
      </c>
      <c r="G8904">
        <v>0.60663179300000003</v>
      </c>
      <c r="H8904">
        <v>0.29982029599999999</v>
      </c>
      <c r="I8904">
        <v>1.707699117</v>
      </c>
      <c r="J8904">
        <v>0.54431194599999999</v>
      </c>
      <c r="K8904">
        <v>0.177075328</v>
      </c>
      <c r="L8904">
        <v>0.246636101</v>
      </c>
      <c r="M8904">
        <v>0</v>
      </c>
      <c r="N8904">
        <v>0.336821394</v>
      </c>
      <c r="O8904">
        <v>0</v>
      </c>
      <c r="P8904">
        <v>0.64418868699999998</v>
      </c>
      <c r="Q8904">
        <v>0.53665758399999997</v>
      </c>
    </row>
    <row r="8905" spans="1:17">
      <c r="A8905" t="s">
        <v>20173</v>
      </c>
      <c r="B8905" s="14" t="s">
        <v>20174</v>
      </c>
      <c r="C8905">
        <v>19.03488905</v>
      </c>
      <c r="D8905">
        <v>4.7668911730000003</v>
      </c>
      <c r="E8905">
        <v>3.874068528</v>
      </c>
      <c r="F8905">
        <v>2.8163256739999998</v>
      </c>
      <c r="G8905">
        <v>6.1452030310000003</v>
      </c>
      <c r="H8905">
        <v>5.0855290210000001</v>
      </c>
      <c r="I8905">
        <v>7.2414655940000001</v>
      </c>
      <c r="J8905">
        <v>7.6588429339999999</v>
      </c>
      <c r="K8905">
        <v>10.13694154</v>
      </c>
      <c r="L8905">
        <v>13.596123990000001</v>
      </c>
      <c r="M8905">
        <v>7.9431205719999998</v>
      </c>
      <c r="N8905">
        <v>6.5293015350000001</v>
      </c>
      <c r="O8905">
        <v>17.41451245</v>
      </c>
      <c r="P8905">
        <v>3.7250043559999999</v>
      </c>
      <c r="Q8905">
        <v>7.9649019450000003</v>
      </c>
    </row>
    <row r="8906" spans="1:17">
      <c r="A8906" t="s">
        <v>20175</v>
      </c>
      <c r="B8906" s="14" t="s">
        <v>5274</v>
      </c>
      <c r="C8906">
        <v>7.1588183230000002</v>
      </c>
      <c r="D8906">
        <v>8.0287096550000001</v>
      </c>
      <c r="E8906">
        <v>7.0925063799999997</v>
      </c>
      <c r="F8906">
        <v>6.0294389879999999</v>
      </c>
      <c r="G8906">
        <v>6.593034308</v>
      </c>
      <c r="H8906">
        <v>9.3364408179999998</v>
      </c>
      <c r="I8906">
        <v>6.0899095509999999</v>
      </c>
      <c r="J8906">
        <v>6.5417507329999998</v>
      </c>
      <c r="K8906">
        <v>7.3747493740000003</v>
      </c>
      <c r="L8906">
        <v>5.8426658319999998</v>
      </c>
      <c r="M8906">
        <v>2.8628509680000001</v>
      </c>
      <c r="N8906">
        <v>2.629059281</v>
      </c>
      <c r="O8906">
        <v>3.9641177910000001</v>
      </c>
      <c r="P8906">
        <v>3.4906613590000002</v>
      </c>
      <c r="Q8906">
        <v>6.6641282200000003</v>
      </c>
    </row>
    <row r="8907" spans="1:17">
      <c r="A8907" t="s">
        <v>20176</v>
      </c>
      <c r="B8907" s="14" t="s">
        <v>3038</v>
      </c>
      <c r="C8907">
        <v>16.370153699999999</v>
      </c>
      <c r="D8907">
        <v>23.473586019999999</v>
      </c>
      <c r="E8907">
        <v>18.397478679999999</v>
      </c>
      <c r="F8907">
        <v>26.942138530000001</v>
      </c>
      <c r="G8907">
        <v>22.331871240000002</v>
      </c>
      <c r="H8907">
        <v>51.725213480000001</v>
      </c>
      <c r="I8907">
        <v>13.238616889999999</v>
      </c>
      <c r="J8907">
        <v>24.374761500000002</v>
      </c>
      <c r="K8907">
        <v>36.929043780000001</v>
      </c>
      <c r="L8907">
        <v>19.276722150000001</v>
      </c>
      <c r="M8907">
        <v>5.998988142</v>
      </c>
      <c r="N8907">
        <v>9.7780334530000008</v>
      </c>
      <c r="O8907">
        <v>14.66848577</v>
      </c>
      <c r="P8907">
        <v>24.069210730000002</v>
      </c>
      <c r="Q8907">
        <v>24.24589958</v>
      </c>
    </row>
    <row r="8908" spans="1:17">
      <c r="A8908" t="s">
        <v>20177</v>
      </c>
      <c r="B8908" s="14" t="s">
        <v>84</v>
      </c>
      <c r="C8908">
        <v>3.128593424</v>
      </c>
      <c r="D8908">
        <v>1.5161304330000001</v>
      </c>
      <c r="E8908">
        <v>0.74889986900000005</v>
      </c>
      <c r="F8908">
        <v>0.63879386900000001</v>
      </c>
      <c r="G8908">
        <v>1.114264648</v>
      </c>
      <c r="H8908">
        <v>0.97626144500000001</v>
      </c>
      <c r="I8908">
        <v>0.28515556600000003</v>
      </c>
      <c r="J8908">
        <v>2.330101226</v>
      </c>
      <c r="K8908">
        <v>1.774106983</v>
      </c>
      <c r="L8908">
        <v>2.9652385790000002</v>
      </c>
      <c r="M8908">
        <v>0.37534253499999998</v>
      </c>
      <c r="N8908">
        <v>0.48208473400000001</v>
      </c>
      <c r="O8908">
        <v>0.43310614600000003</v>
      </c>
      <c r="P8908">
        <v>0.79209254600000001</v>
      </c>
      <c r="Q8908">
        <v>1.209766458</v>
      </c>
    </row>
    <row r="8909" spans="1:17">
      <c r="A8909" t="s">
        <v>20178</v>
      </c>
      <c r="B8909" s="14" t="s">
        <v>20179</v>
      </c>
      <c r="C8909">
        <v>1.978056939</v>
      </c>
      <c r="D8909">
        <v>0.82772214799999999</v>
      </c>
      <c r="E8909">
        <v>0.37411779899999997</v>
      </c>
      <c r="F8909">
        <v>0.35900283399999999</v>
      </c>
      <c r="G8909">
        <v>0.22771560699999999</v>
      </c>
      <c r="H8909">
        <v>0.42204613200000002</v>
      </c>
      <c r="I8909">
        <v>1.282061852</v>
      </c>
      <c r="J8909">
        <v>1.6995889689999999</v>
      </c>
      <c r="K8909">
        <v>1.096755014</v>
      </c>
      <c r="L8909">
        <v>1.388722698</v>
      </c>
      <c r="M8909">
        <v>0</v>
      </c>
      <c r="N8909">
        <v>0.75860997399999996</v>
      </c>
      <c r="O8909">
        <v>2.1906550349999998</v>
      </c>
      <c r="P8909">
        <v>0.791389962</v>
      </c>
      <c r="Q8909">
        <v>0.151086675</v>
      </c>
    </row>
    <row r="8910" spans="1:17">
      <c r="A8910" t="s">
        <v>20178</v>
      </c>
      <c r="B8910" s="14" t="s">
        <v>4719</v>
      </c>
      <c r="C8910">
        <v>19.411543139999999</v>
      </c>
      <c r="D8910">
        <v>0.83053134900000003</v>
      </c>
      <c r="E8910">
        <v>0.49634571399999999</v>
      </c>
      <c r="F8910">
        <v>0.60103582899999997</v>
      </c>
      <c r="G8910">
        <v>0.51790715200000004</v>
      </c>
      <c r="H8910">
        <v>0.70391539199999997</v>
      </c>
      <c r="I8910">
        <v>3.0373641070000001</v>
      </c>
      <c r="J8910">
        <v>0.84491285299999996</v>
      </c>
      <c r="K8910">
        <v>2.758974362</v>
      </c>
      <c r="L8910">
        <v>6.6853956749999996</v>
      </c>
      <c r="M8910">
        <v>2.8785599749999999</v>
      </c>
      <c r="N8910">
        <v>0.80105619100000003</v>
      </c>
      <c r="O8910">
        <v>11.90224967</v>
      </c>
      <c r="P8910">
        <v>0.99994737300000003</v>
      </c>
      <c r="Q8910">
        <v>3.3789832299999998</v>
      </c>
    </row>
    <row r="8911" spans="1:17">
      <c r="A8911" t="s">
        <v>20180</v>
      </c>
      <c r="B8911" s="14" t="s">
        <v>4442</v>
      </c>
      <c r="C8911">
        <v>0.83429158000000003</v>
      </c>
      <c r="D8911">
        <v>2.7107449520000002</v>
      </c>
      <c r="E8911">
        <v>2.8402720960000001</v>
      </c>
      <c r="F8911">
        <v>2.04414038</v>
      </c>
      <c r="G8911">
        <v>3.45759697</v>
      </c>
      <c r="H8911">
        <v>3.0973354569999998</v>
      </c>
      <c r="I8911">
        <v>1.216663748</v>
      </c>
      <c r="J8911">
        <v>3.4196852039999999</v>
      </c>
      <c r="K8911">
        <v>1.6400633440000001</v>
      </c>
      <c r="L8911">
        <v>3.6900746760000001</v>
      </c>
      <c r="M8911">
        <v>2.6691024680000002</v>
      </c>
      <c r="N8911">
        <v>4.3880423779999997</v>
      </c>
      <c r="O8911">
        <v>2.7718793339999999</v>
      </c>
      <c r="P8911">
        <v>1.919276094</v>
      </c>
      <c r="Q8911">
        <v>1.338210798</v>
      </c>
    </row>
    <row r="8912" spans="1:17">
      <c r="A8912" t="s">
        <v>20181</v>
      </c>
      <c r="B8912" s="14" t="s">
        <v>3438</v>
      </c>
      <c r="C8912">
        <v>0.91976465900000004</v>
      </c>
      <c r="D8912">
        <v>0.54335644900000002</v>
      </c>
      <c r="E8912">
        <v>0.45664174200000002</v>
      </c>
      <c r="F8912">
        <v>0.37559372200000002</v>
      </c>
      <c r="G8912">
        <v>0.26471023599999999</v>
      </c>
      <c r="H8912">
        <v>1.177467976</v>
      </c>
      <c r="I8912">
        <v>1.7884144179999999</v>
      </c>
      <c r="J8912">
        <v>0.34979674399999999</v>
      </c>
      <c r="K8912">
        <v>2.0862549819999998</v>
      </c>
      <c r="L8912">
        <v>2.7120816109999999</v>
      </c>
      <c r="M8912">
        <v>0.58851034400000002</v>
      </c>
      <c r="N8912">
        <v>7.558745E-2</v>
      </c>
      <c r="O8912">
        <v>1.0186193539999999</v>
      </c>
      <c r="P8912">
        <v>0.87396105700000004</v>
      </c>
      <c r="Q8912">
        <v>0.84303448299999995</v>
      </c>
    </row>
    <row r="8913" spans="1:17">
      <c r="A8913" t="s">
        <v>20182</v>
      </c>
      <c r="B8913" s="14" t="s">
        <v>6092</v>
      </c>
      <c r="C8913">
        <v>1.6959931500000001</v>
      </c>
      <c r="D8913">
        <v>0.33814734299999999</v>
      </c>
      <c r="E8913">
        <v>0.59542921800000004</v>
      </c>
      <c r="F8913">
        <v>0.34628661500000002</v>
      </c>
      <c r="G8913">
        <v>0.43929941</v>
      </c>
      <c r="H8913">
        <v>0.45594848199999999</v>
      </c>
      <c r="I8913">
        <v>0.24733000199999999</v>
      </c>
      <c r="J8913">
        <v>0.774006101</v>
      </c>
      <c r="K8913">
        <v>0.615509478</v>
      </c>
      <c r="L8913">
        <v>0.42865050500000001</v>
      </c>
      <c r="M8913">
        <v>0</v>
      </c>
      <c r="N8913">
        <v>0.58539143400000004</v>
      </c>
      <c r="O8913">
        <v>1.878275524</v>
      </c>
      <c r="P8913">
        <v>0.61068654600000005</v>
      </c>
      <c r="Q8913">
        <v>1.282468371</v>
      </c>
    </row>
    <row r="8914" spans="1:17">
      <c r="A8914" t="s">
        <v>20183</v>
      </c>
      <c r="B8914" s="14" t="s">
        <v>4878</v>
      </c>
      <c r="C8914">
        <v>26.391259089999998</v>
      </c>
      <c r="D8914">
        <v>1.190963389</v>
      </c>
      <c r="E8914">
        <v>1.8978038500000001</v>
      </c>
      <c r="F8914">
        <v>0.83156598299999995</v>
      </c>
      <c r="G8914">
        <v>1.772274186</v>
      </c>
      <c r="H8914">
        <v>0.56309444900000005</v>
      </c>
      <c r="I8914">
        <v>30.290607810000001</v>
      </c>
      <c r="J8914">
        <v>12.050463329999999</v>
      </c>
      <c r="K8914">
        <v>46.891852069999999</v>
      </c>
      <c r="L8914">
        <v>9.1097743809999994</v>
      </c>
      <c r="M8914">
        <v>76.457940590000007</v>
      </c>
      <c r="N8914">
        <v>5.3920464350000001</v>
      </c>
      <c r="O8914">
        <v>53.042945359999997</v>
      </c>
      <c r="P8914">
        <v>3.7395517100000002</v>
      </c>
      <c r="Q8914">
        <v>2.0158002050000001</v>
      </c>
    </row>
    <row r="8915" spans="1:17">
      <c r="A8915" t="s">
        <v>20184</v>
      </c>
      <c r="B8915" s="14" t="s">
        <v>2885</v>
      </c>
      <c r="C8915">
        <v>2.7833147899999999</v>
      </c>
      <c r="D8915">
        <v>3.00591242</v>
      </c>
      <c r="E8915">
        <v>2.2208319620000001</v>
      </c>
      <c r="F8915">
        <v>0.99451648699999995</v>
      </c>
      <c r="G8915">
        <v>2.2228969570000001</v>
      </c>
      <c r="H8915">
        <v>0.80170987199999999</v>
      </c>
      <c r="I8915">
        <v>9.640035846</v>
      </c>
      <c r="J8915">
        <v>3.131471608</v>
      </c>
      <c r="K8915">
        <v>7.5759001479999997</v>
      </c>
      <c r="L8915">
        <v>6.594970387</v>
      </c>
      <c r="M8915">
        <v>2.67135108</v>
      </c>
      <c r="N8915">
        <v>3.3452700389999999</v>
      </c>
      <c r="O8915">
        <v>2.6971530170000002</v>
      </c>
      <c r="P8915">
        <v>1.2005581299999999</v>
      </c>
      <c r="Q8915">
        <v>3.1091779349999999</v>
      </c>
    </row>
    <row r="8916" spans="1:17">
      <c r="A8916" t="s">
        <v>20185</v>
      </c>
      <c r="B8916" s="14" t="s">
        <v>6646</v>
      </c>
      <c r="C8916">
        <v>0.51621791500000003</v>
      </c>
      <c r="D8916">
        <v>0.914876421</v>
      </c>
      <c r="E8916">
        <v>1.2631444460000001</v>
      </c>
      <c r="F8916">
        <v>0.84320790700000003</v>
      </c>
      <c r="G8916">
        <v>1.069694063</v>
      </c>
      <c r="H8916">
        <v>3.370354898</v>
      </c>
      <c r="I8916">
        <v>0.752810694</v>
      </c>
      <c r="J8916">
        <v>2.7485279149999999</v>
      </c>
      <c r="K8916">
        <v>2.1076390960000002</v>
      </c>
      <c r="L8916">
        <v>2.6094099499999999</v>
      </c>
      <c r="M8916">
        <v>0.99090429099999999</v>
      </c>
      <c r="N8916">
        <v>1.7817851769999999</v>
      </c>
      <c r="O8916">
        <v>0.57170011300000001</v>
      </c>
      <c r="P8916">
        <v>0.77449048899999995</v>
      </c>
      <c r="Q8916">
        <v>1.064594483</v>
      </c>
    </row>
    <row r="8917" spans="1:17">
      <c r="A8917" t="s">
        <v>20186</v>
      </c>
      <c r="B8917" s="14" t="s">
        <v>5078</v>
      </c>
      <c r="C8917">
        <v>9.4145220290000005</v>
      </c>
      <c r="D8917">
        <v>3.9533618750000001</v>
      </c>
      <c r="E8917">
        <v>8.0276765819999998</v>
      </c>
      <c r="F8917">
        <v>6.0249629279999999</v>
      </c>
      <c r="G8917">
        <v>8.7351675740000001</v>
      </c>
      <c r="H8917">
        <v>3.2379367750000001</v>
      </c>
      <c r="I8917">
        <v>9.4261427490000003</v>
      </c>
      <c r="J8917">
        <v>13.03924194</v>
      </c>
      <c r="K8917">
        <v>7.2668967350000004</v>
      </c>
      <c r="L8917">
        <v>12.25241827</v>
      </c>
      <c r="M8917">
        <v>4.0458834619999999</v>
      </c>
      <c r="N8917">
        <v>5.1964764790000002</v>
      </c>
      <c r="O8917">
        <v>5.6022331559999996</v>
      </c>
      <c r="P8917">
        <v>4.9752910630000002</v>
      </c>
      <c r="Q8917">
        <v>6.3752510730000003</v>
      </c>
    </row>
    <row r="8918" spans="1:17">
      <c r="A8918" t="s">
        <v>20187</v>
      </c>
      <c r="B8918" s="14" t="s">
        <v>2007</v>
      </c>
      <c r="C8918">
        <v>2.5174384330000001</v>
      </c>
      <c r="D8918">
        <v>1.191443386</v>
      </c>
      <c r="E8918">
        <v>1.083473497</v>
      </c>
      <c r="F8918">
        <v>0.76322503799999997</v>
      </c>
      <c r="G8918">
        <v>1.086786246</v>
      </c>
      <c r="H8918">
        <v>0.52736470899999999</v>
      </c>
      <c r="I8918">
        <v>3.3374816030000001</v>
      </c>
      <c r="J8918">
        <v>3.176860037</v>
      </c>
      <c r="K8918">
        <v>1.609231538</v>
      </c>
      <c r="L8918">
        <v>1.373754199</v>
      </c>
      <c r="M8918">
        <v>0.43930364799999999</v>
      </c>
      <c r="N8918">
        <v>1.5939652849999999</v>
      </c>
      <c r="O8918">
        <v>1.1405488530000001</v>
      </c>
      <c r="P8918">
        <v>3.5709398000000001</v>
      </c>
      <c r="Q8918">
        <v>1.3372573169999999</v>
      </c>
    </row>
    <row r="8919" spans="1:17">
      <c r="A8919" t="s">
        <v>20188</v>
      </c>
      <c r="B8919" s="14" t="s">
        <v>2021</v>
      </c>
      <c r="C8919">
        <v>9.2824949360000009</v>
      </c>
      <c r="D8919">
        <v>0.92108841299999999</v>
      </c>
      <c r="E8919">
        <v>1.4093087989999999</v>
      </c>
      <c r="F8919">
        <v>0.82919063699999995</v>
      </c>
      <c r="G8919">
        <v>1.1020027800000001</v>
      </c>
      <c r="H8919">
        <v>1.6339539219999999</v>
      </c>
      <c r="I8919">
        <v>2.5381582749999998</v>
      </c>
      <c r="J8919">
        <v>1.7283448100000001</v>
      </c>
      <c r="K8919">
        <v>4.6057827739999997</v>
      </c>
      <c r="L8919">
        <v>4.8265836110000002</v>
      </c>
      <c r="M8919">
        <v>5.5681814540000003</v>
      </c>
      <c r="N8919">
        <v>0.88204236599999997</v>
      </c>
      <c r="O8919">
        <v>6.1038457360000002</v>
      </c>
      <c r="P8919">
        <v>0.69633422599999995</v>
      </c>
      <c r="Q8919">
        <v>1.6617411740000001</v>
      </c>
    </row>
    <row r="8920" spans="1:17">
      <c r="A8920" t="s">
        <v>20189</v>
      </c>
      <c r="B8920" s="14" t="s">
        <v>4836</v>
      </c>
      <c r="C8920">
        <v>2.2102851569999999</v>
      </c>
      <c r="D8920">
        <v>1.185473673</v>
      </c>
      <c r="E8920">
        <v>0.99009484999999997</v>
      </c>
      <c r="F8920">
        <v>0.88675385500000004</v>
      </c>
      <c r="G8920">
        <v>0.70308529900000005</v>
      </c>
      <c r="H8920">
        <v>3.3954859609999999</v>
      </c>
      <c r="I8920">
        <v>1.187532362</v>
      </c>
      <c r="J8920">
        <v>1.754928622</v>
      </c>
      <c r="K8920">
        <v>1.319335897</v>
      </c>
      <c r="L8920">
        <v>1.3230811010000001</v>
      </c>
      <c r="M8920">
        <v>2.9029308820000002</v>
      </c>
      <c r="N8920">
        <v>1.520074275</v>
      </c>
      <c r="O8920">
        <v>5.4110207839999998</v>
      </c>
      <c r="P8920">
        <v>1.1344649419999999</v>
      </c>
      <c r="Q8920">
        <v>2.1591775430000002</v>
      </c>
    </row>
    <row r="8921" spans="1:17">
      <c r="A8921" t="s">
        <v>20190</v>
      </c>
      <c r="B8921" s="14" t="s">
        <v>6421</v>
      </c>
      <c r="C8921">
        <v>3.9591934480000002</v>
      </c>
      <c r="D8921">
        <v>4.250532046</v>
      </c>
      <c r="E8921">
        <v>4.1148991820000003</v>
      </c>
      <c r="F8921">
        <v>2.7360728540000001</v>
      </c>
      <c r="G8921">
        <v>3.7339369929999999</v>
      </c>
      <c r="H8921">
        <v>0.116965292</v>
      </c>
      <c r="I8921">
        <v>15.988899699999999</v>
      </c>
      <c r="J8921">
        <v>17.75983763</v>
      </c>
      <c r="K8921">
        <v>17.27006798</v>
      </c>
      <c r="L8921">
        <v>7.3125057590000004</v>
      </c>
      <c r="M8921">
        <v>2.338417207</v>
      </c>
      <c r="N8921">
        <v>6.4949185749999998</v>
      </c>
      <c r="O8921">
        <v>0.67457240399999996</v>
      </c>
      <c r="P8921">
        <v>8.8643749189999994</v>
      </c>
      <c r="Q8921">
        <v>3.5591162660000002</v>
      </c>
    </row>
    <row r="8922" spans="1:17">
      <c r="A8922" t="s">
        <v>20191</v>
      </c>
      <c r="B8922" s="14" t="s">
        <v>6100</v>
      </c>
      <c r="C8922">
        <v>3.7887553390000002</v>
      </c>
      <c r="D8922">
        <v>2.0983404160000001</v>
      </c>
      <c r="E8922">
        <v>3.1238514419999999</v>
      </c>
      <c r="F8922">
        <v>1.031446981</v>
      </c>
      <c r="G8922">
        <v>4.2526063650000001</v>
      </c>
      <c r="H8922">
        <v>4.3652734779999998</v>
      </c>
      <c r="I8922">
        <v>1.381304026</v>
      </c>
      <c r="J8922">
        <v>1.8011323159999999</v>
      </c>
      <c r="K8922">
        <v>2.148459833</v>
      </c>
      <c r="L8922">
        <v>1.196977041</v>
      </c>
      <c r="M8922">
        <v>3.6363460230000002</v>
      </c>
      <c r="N8922">
        <v>2.8022833710000001</v>
      </c>
      <c r="O8922">
        <v>10.48991032</v>
      </c>
      <c r="P8922">
        <v>2.5579502390000002</v>
      </c>
      <c r="Q8922">
        <v>5.8601531180000004</v>
      </c>
    </row>
    <row r="8923" spans="1:17">
      <c r="A8923" t="s">
        <v>20191</v>
      </c>
      <c r="B8923" s="14" t="s">
        <v>20192</v>
      </c>
      <c r="C8923">
        <v>3.7272051620000002</v>
      </c>
      <c r="D8923">
        <v>8.0918672639999993</v>
      </c>
      <c r="E8923">
        <v>5.7100235509999999</v>
      </c>
      <c r="F8923">
        <v>7.9145868520000002</v>
      </c>
      <c r="G8923">
        <v>7.723422834</v>
      </c>
      <c r="H8923">
        <v>15.459686939999999</v>
      </c>
      <c r="I8923">
        <v>8.6967300390000002</v>
      </c>
      <c r="J8923">
        <v>3.7799936939999998</v>
      </c>
      <c r="K8923">
        <v>5.0725369330000003</v>
      </c>
      <c r="L8923">
        <v>11.30430303</v>
      </c>
      <c r="M8923">
        <v>0</v>
      </c>
      <c r="N8923">
        <v>2.113515166</v>
      </c>
      <c r="O8923">
        <v>3.302238918</v>
      </c>
      <c r="P8923">
        <v>5.0327901810000002</v>
      </c>
      <c r="Q8923">
        <v>8.1990429509999991</v>
      </c>
    </row>
    <row r="8924" spans="1:17">
      <c r="A8924" t="s">
        <v>20193</v>
      </c>
      <c r="B8924" s="14" t="s">
        <v>20194</v>
      </c>
      <c r="C8924">
        <v>4.1835315829999997</v>
      </c>
      <c r="D8924">
        <v>0.13239890300000001</v>
      </c>
      <c r="E8924">
        <v>0.12716485999999999</v>
      </c>
      <c r="F8924">
        <v>0.162702925</v>
      </c>
      <c r="G8924">
        <v>0</v>
      </c>
      <c r="H8924">
        <v>0.22952957500000001</v>
      </c>
      <c r="I8924">
        <v>2.6146825840000001</v>
      </c>
      <c r="J8924">
        <v>0.15152796700000001</v>
      </c>
      <c r="K8924">
        <v>1.897858005</v>
      </c>
      <c r="L8924">
        <v>0.75525613599999997</v>
      </c>
      <c r="M8924">
        <v>1.147211915</v>
      </c>
      <c r="N8924">
        <v>0.44203891099999998</v>
      </c>
      <c r="O8924">
        <v>0.66188146199999998</v>
      </c>
      <c r="P8924">
        <v>0.53799628799999999</v>
      </c>
      <c r="Q8924">
        <v>0</v>
      </c>
    </row>
    <row r="8925" spans="1:17">
      <c r="A8925" t="s">
        <v>20193</v>
      </c>
      <c r="B8925" s="14" t="s">
        <v>2873</v>
      </c>
      <c r="C8925">
        <v>55.779251219999999</v>
      </c>
      <c r="D8925">
        <v>0.61401102100000005</v>
      </c>
      <c r="E8925">
        <v>0.18429303299999999</v>
      </c>
      <c r="F8925">
        <v>0.28295567300000002</v>
      </c>
      <c r="G8925">
        <v>0.23930515899999999</v>
      </c>
      <c r="H8925">
        <v>0.53223133</v>
      </c>
      <c r="I8925">
        <v>0.50524207700000001</v>
      </c>
      <c r="J8925">
        <v>0.26352137199999998</v>
      </c>
      <c r="K8925">
        <v>1.5716920919999999</v>
      </c>
      <c r="L8925">
        <v>5.9105762290000001</v>
      </c>
      <c r="M8925">
        <v>3.3251821860000002</v>
      </c>
      <c r="N8925">
        <v>0.21354088900000001</v>
      </c>
      <c r="O8925">
        <v>8.057518366</v>
      </c>
      <c r="P8925">
        <v>0.41583382000000002</v>
      </c>
      <c r="Q8925">
        <v>2.3816431389999999</v>
      </c>
    </row>
    <row r="8926" spans="1:17">
      <c r="A8926" t="s">
        <v>20195</v>
      </c>
      <c r="B8926" s="14" t="s">
        <v>20196</v>
      </c>
      <c r="C8926">
        <v>81.219982680000001</v>
      </c>
      <c r="D8926">
        <v>3.7790826279999998</v>
      </c>
      <c r="E8926">
        <v>2.573285206</v>
      </c>
      <c r="F8926">
        <v>2.4606560370000001</v>
      </c>
      <c r="G8926">
        <v>3.5172842169999998</v>
      </c>
      <c r="H8926">
        <v>4.4980438180000002</v>
      </c>
      <c r="I8926">
        <v>14.48069892</v>
      </c>
      <c r="J8926">
        <v>8.4242356380000007</v>
      </c>
      <c r="K8926">
        <v>19.288983640000001</v>
      </c>
      <c r="L8926">
        <v>28.796817570000002</v>
      </c>
      <c r="M8926">
        <v>22.481675660000001</v>
      </c>
      <c r="N8926">
        <v>4.958993446</v>
      </c>
      <c r="O8926">
        <v>25.94150943</v>
      </c>
      <c r="P8926">
        <v>3.6671312920000001</v>
      </c>
      <c r="Q8926">
        <v>16.62745185</v>
      </c>
    </row>
    <row r="8927" spans="1:17">
      <c r="A8927" t="s">
        <v>20197</v>
      </c>
      <c r="B8927" s="14" t="s">
        <v>383</v>
      </c>
      <c r="C8927">
        <v>20.47393907</v>
      </c>
      <c r="D8927">
        <v>1.5487629860000001</v>
      </c>
      <c r="E8927">
        <v>3.2141418000000002</v>
      </c>
      <c r="F8927">
        <v>1.2235181239999999</v>
      </c>
      <c r="G8927">
        <v>2.328233752</v>
      </c>
      <c r="H8927">
        <v>2.1096182589999999</v>
      </c>
      <c r="I8927">
        <v>7.6464447760000001</v>
      </c>
      <c r="J8927">
        <v>6.4254179379999998</v>
      </c>
      <c r="K8927">
        <v>6.5695589170000002</v>
      </c>
      <c r="L8927">
        <v>10.570161219999999</v>
      </c>
      <c r="M8927">
        <v>6.2305953020000002</v>
      </c>
      <c r="N8927">
        <v>2.8316503069999999</v>
      </c>
      <c r="O8927">
        <v>14.102396969999999</v>
      </c>
      <c r="P8927">
        <v>2.7345976150000002</v>
      </c>
      <c r="Q8927">
        <v>5.4924664989999998</v>
      </c>
    </row>
    <row r="8928" spans="1:17">
      <c r="A8928" t="s">
        <v>20198</v>
      </c>
      <c r="B8928" s="14" t="s">
        <v>8802</v>
      </c>
      <c r="C8928">
        <v>30.723694259999998</v>
      </c>
      <c r="D8928">
        <v>43.666565419999998</v>
      </c>
      <c r="E8928">
        <v>34.554071129999997</v>
      </c>
      <c r="F8928">
        <v>53.987031209999998</v>
      </c>
      <c r="G8928">
        <v>47.128549999999997</v>
      </c>
      <c r="H8928">
        <v>103.5912435</v>
      </c>
      <c r="I8928">
        <v>23.275306480000001</v>
      </c>
      <c r="J8928">
        <v>34.649029149999997</v>
      </c>
      <c r="K8928">
        <v>61.000483109999998</v>
      </c>
      <c r="L8928">
        <v>35.800600279999998</v>
      </c>
      <c r="M8928">
        <v>12.25466177</v>
      </c>
      <c r="N8928">
        <v>14.411678589999999</v>
      </c>
      <c r="O8928">
        <v>24.304159380000002</v>
      </c>
      <c r="P8928">
        <v>44.838135370000003</v>
      </c>
      <c r="Q8928">
        <v>46.629581229999999</v>
      </c>
    </row>
    <row r="8929" spans="1:17">
      <c r="A8929" t="s">
        <v>20199</v>
      </c>
      <c r="B8929" s="14" t="s">
        <v>9312</v>
      </c>
      <c r="C8929">
        <v>9.4368454540000002</v>
      </c>
      <c r="D8929">
        <v>15.92820755</v>
      </c>
      <c r="E8929">
        <v>14.39017754</v>
      </c>
      <c r="F8929">
        <v>11.49967983</v>
      </c>
      <c r="G8929">
        <v>11.639761289999999</v>
      </c>
      <c r="H8929">
        <v>13.97932518</v>
      </c>
      <c r="I8929">
        <v>16.383257759999999</v>
      </c>
      <c r="J8929">
        <v>14.35574972</v>
      </c>
      <c r="K8929">
        <v>15.08550773</v>
      </c>
      <c r="L8929">
        <v>10.221845289999999</v>
      </c>
      <c r="M8929">
        <v>2.587780521</v>
      </c>
      <c r="N8929">
        <v>4.708588218</v>
      </c>
      <c r="O8929">
        <v>0.99534296</v>
      </c>
      <c r="P8929">
        <v>4.6519994550000003</v>
      </c>
      <c r="Q8929">
        <v>8.6495888369999996</v>
      </c>
    </row>
    <row r="8930" spans="1:17">
      <c r="A8930" t="s">
        <v>20200</v>
      </c>
      <c r="B8930" s="14" t="s">
        <v>5765</v>
      </c>
      <c r="C8930">
        <v>2.0439455510000002</v>
      </c>
      <c r="D8930">
        <v>0.71154659200000003</v>
      </c>
      <c r="E8930">
        <v>0.67306265200000004</v>
      </c>
      <c r="F8930">
        <v>0.75517088099999996</v>
      </c>
      <c r="G8930">
        <v>0.70590227999999999</v>
      </c>
      <c r="H8930">
        <v>0.411184139</v>
      </c>
      <c r="I8930">
        <v>0.56775729900000005</v>
      </c>
      <c r="J8930">
        <v>3.7879670480000001</v>
      </c>
      <c r="K8930">
        <v>1.2804678819999999</v>
      </c>
      <c r="L8930">
        <v>1.537479348</v>
      </c>
      <c r="M8930">
        <v>0.37366176400000001</v>
      </c>
      <c r="N8930">
        <v>1.2118130890000001</v>
      </c>
      <c r="O8930">
        <v>0.86233342499999999</v>
      </c>
      <c r="P8930">
        <v>0.80314828000000005</v>
      </c>
      <c r="Q8930">
        <v>1.0036243069999999</v>
      </c>
    </row>
    <row r="8931" spans="1:17">
      <c r="A8931" t="s">
        <v>20173</v>
      </c>
      <c r="B8931" s="14" t="s">
        <v>20201</v>
      </c>
      <c r="C8931">
        <v>6.6968810589999999</v>
      </c>
      <c r="D8931">
        <v>1.2363194879999999</v>
      </c>
      <c r="E8931">
        <v>0.47497793500000002</v>
      </c>
      <c r="F8931">
        <v>0.759646763</v>
      </c>
      <c r="G8931">
        <v>1.156426014</v>
      </c>
      <c r="H8931">
        <v>0.85732397999999999</v>
      </c>
      <c r="I8931">
        <v>1.6276987979999999</v>
      </c>
      <c r="J8931">
        <v>1.556437944</v>
      </c>
      <c r="K8931">
        <v>3.544378059</v>
      </c>
      <c r="L8931">
        <v>5.641967459</v>
      </c>
      <c r="M8931">
        <v>2.1424957650000001</v>
      </c>
      <c r="N8931">
        <v>1.7886646559999999</v>
      </c>
      <c r="O8931">
        <v>8.6527584619999995</v>
      </c>
      <c r="P8931">
        <v>1.507116627</v>
      </c>
      <c r="Q8931">
        <v>0.76727530300000002</v>
      </c>
    </row>
    <row r="8932" spans="1:17">
      <c r="A8932" t="s">
        <v>20202</v>
      </c>
      <c r="B8932" s="14" t="s">
        <v>450</v>
      </c>
      <c r="C8932">
        <v>3.7204894770000001</v>
      </c>
      <c r="D8932">
        <v>1.177447132</v>
      </c>
      <c r="E8932">
        <v>1.1308998450000001</v>
      </c>
      <c r="F8932">
        <v>0.65112579699999995</v>
      </c>
      <c r="G8932">
        <v>0.64245889599999995</v>
      </c>
      <c r="H8932">
        <v>0.40824951399999998</v>
      </c>
      <c r="I8932">
        <v>2.3252839970000001</v>
      </c>
      <c r="J8932">
        <v>0.87591745799999998</v>
      </c>
      <c r="K8932">
        <v>2.6522556900000001</v>
      </c>
      <c r="L8932">
        <v>4.3658081529999997</v>
      </c>
      <c r="M8932">
        <v>3.060708236</v>
      </c>
      <c r="N8932">
        <v>0.39311311100000002</v>
      </c>
      <c r="O8932">
        <v>1.765869074</v>
      </c>
      <c r="P8932">
        <v>1.0366410660000001</v>
      </c>
      <c r="Q8932">
        <v>0</v>
      </c>
    </row>
    <row r="8933" spans="1:17">
      <c r="A8933" t="s">
        <v>20203</v>
      </c>
      <c r="B8933" s="14" t="s">
        <v>20204</v>
      </c>
      <c r="C8933">
        <v>0</v>
      </c>
      <c r="D8933">
        <v>1.4638022740000001</v>
      </c>
      <c r="E8933">
        <v>1.2887734639999999</v>
      </c>
      <c r="F8933">
        <v>2.0986507909999998</v>
      </c>
      <c r="G8933">
        <v>1.1410070000000001</v>
      </c>
      <c r="H8933">
        <v>0.84589299399999995</v>
      </c>
      <c r="I8933">
        <v>0</v>
      </c>
      <c r="J8933">
        <v>3.2109786429999998</v>
      </c>
      <c r="K8933">
        <v>4.4962967379999998</v>
      </c>
      <c r="L8933">
        <v>2.0875279600000001</v>
      </c>
      <c r="M8933">
        <v>0</v>
      </c>
      <c r="N8933">
        <v>2.1720809769999998</v>
      </c>
      <c r="O8933">
        <v>1.2196269070000001</v>
      </c>
      <c r="P8933">
        <v>1.9826956520000001</v>
      </c>
      <c r="Q8933">
        <v>0.75704496600000004</v>
      </c>
    </row>
    <row r="8934" spans="1:17">
      <c r="A8934" t="s">
        <v>20203</v>
      </c>
      <c r="B8934" s="14" t="s">
        <v>5825</v>
      </c>
      <c r="C8934">
        <v>1.5702446080000001</v>
      </c>
      <c r="D8934">
        <v>4.2902950049999999</v>
      </c>
      <c r="E8934">
        <v>3.3410995429999999</v>
      </c>
      <c r="F8934">
        <v>1.2824454860000001</v>
      </c>
      <c r="G8934">
        <v>2.2595987800000001</v>
      </c>
      <c r="H8934">
        <v>1.809181784</v>
      </c>
      <c r="I8934">
        <v>12.97620461</v>
      </c>
      <c r="J8934">
        <v>4.8438056070000002</v>
      </c>
      <c r="K8934">
        <v>1.899576146</v>
      </c>
      <c r="L8934">
        <v>1.9843421670000001</v>
      </c>
      <c r="M8934">
        <v>2.0094383599999999</v>
      </c>
      <c r="N8934">
        <v>6.9684156829999999</v>
      </c>
      <c r="O8934">
        <v>3.4780234989999999</v>
      </c>
      <c r="P8934">
        <v>2.6699798860000001</v>
      </c>
      <c r="Q8934">
        <v>2.5186857229999999</v>
      </c>
    </row>
    <row r="8935" spans="1:17">
      <c r="A8935" t="s">
        <v>20205</v>
      </c>
      <c r="B8935" s="14" t="s">
        <v>2925</v>
      </c>
      <c r="C8935">
        <v>0.94071601800000004</v>
      </c>
      <c r="D8935">
        <v>0.20840009600000001</v>
      </c>
      <c r="E8935">
        <v>0.60048463299999999</v>
      </c>
      <c r="F8935">
        <v>1.0243983679999999</v>
      </c>
      <c r="G8935">
        <v>0.56855417100000005</v>
      </c>
      <c r="H8935">
        <v>0.54193030600000003</v>
      </c>
      <c r="I8935">
        <v>1.3718645899999999</v>
      </c>
      <c r="J8935">
        <v>9.6000215699999991</v>
      </c>
      <c r="K8935">
        <v>1.4936445119999999</v>
      </c>
      <c r="L8935">
        <v>1.7831958649999999</v>
      </c>
      <c r="M8935">
        <v>0</v>
      </c>
      <c r="N8935">
        <v>2.957079206</v>
      </c>
      <c r="O8935">
        <v>1.0418225290000001</v>
      </c>
      <c r="P8935">
        <v>5.8571945870000004</v>
      </c>
      <c r="Q8935">
        <v>1.6166962540000001</v>
      </c>
    </row>
    <row r="8936" spans="1:17">
      <c r="A8936" t="s">
        <v>20206</v>
      </c>
      <c r="B8936" s="14" t="s">
        <v>4565</v>
      </c>
      <c r="C8936">
        <v>1.1146405720000001</v>
      </c>
      <c r="D8936">
        <v>7.4490612799999996</v>
      </c>
      <c r="E8936">
        <v>3.7551674350000002</v>
      </c>
      <c r="F8936">
        <v>3.6919584470000002</v>
      </c>
      <c r="G8936">
        <v>2.8230042740000001</v>
      </c>
      <c r="H8936">
        <v>2.1404174949999999</v>
      </c>
      <c r="I8936">
        <v>7.0438427509999997</v>
      </c>
      <c r="J8936">
        <v>10.0796431</v>
      </c>
      <c r="K8936">
        <v>7.5005699809999999</v>
      </c>
      <c r="L8936">
        <v>4.1083827370000003</v>
      </c>
      <c r="M8936">
        <v>1.0698022039999999</v>
      </c>
      <c r="N8936">
        <v>2.9999853239999998</v>
      </c>
      <c r="O8936">
        <v>4.1148006309999996</v>
      </c>
      <c r="P8936">
        <v>4.1250415609999997</v>
      </c>
      <c r="Q8936">
        <v>1.7878929690000001</v>
      </c>
    </row>
    <row r="8937" spans="1:17">
      <c r="A8937" t="s">
        <v>20207</v>
      </c>
      <c r="B8937" s="14" t="s">
        <v>6054</v>
      </c>
      <c r="C8937">
        <v>81.273034440000004</v>
      </c>
      <c r="D8937">
        <v>4.6678847670000003</v>
      </c>
      <c r="E8937">
        <v>5.8200037570000003</v>
      </c>
      <c r="F8937">
        <v>3.9013897769999999</v>
      </c>
      <c r="G8937">
        <v>4.8250078140000001</v>
      </c>
      <c r="H8937">
        <v>9.7258929439999999</v>
      </c>
      <c r="I8937">
        <v>20.707960150000002</v>
      </c>
      <c r="J8937">
        <v>17.04725646</v>
      </c>
      <c r="K8937">
        <v>14.45687762</v>
      </c>
      <c r="L8937">
        <v>17.613827260000001</v>
      </c>
      <c r="M8937">
        <v>11.55610139</v>
      </c>
      <c r="N8937">
        <v>11.28513689</v>
      </c>
      <c r="O8937">
        <v>13.986768720000001</v>
      </c>
      <c r="P8937">
        <v>8.4922740989999994</v>
      </c>
      <c r="Q8937">
        <v>10.43620853</v>
      </c>
    </row>
    <row r="8938" spans="1:17">
      <c r="A8938" t="s">
        <v>20208</v>
      </c>
      <c r="B8938" s="14" t="s">
        <v>6653</v>
      </c>
      <c r="C8938">
        <v>2.8441758400000001</v>
      </c>
      <c r="D8938">
        <v>1.386176396</v>
      </c>
      <c r="E8938">
        <v>1.422153287</v>
      </c>
      <c r="F8938">
        <v>1.858309437</v>
      </c>
      <c r="G8938">
        <v>1.4242942059999999</v>
      </c>
      <c r="H8938">
        <v>4.2600499430000003</v>
      </c>
      <c r="I8938">
        <v>2.073858661</v>
      </c>
      <c r="J8938">
        <v>1.8388419739999999</v>
      </c>
      <c r="K8938">
        <v>1.5483115489999999</v>
      </c>
      <c r="L8938">
        <v>3.5942285809999999</v>
      </c>
      <c r="M8938">
        <v>1.0919055550000001</v>
      </c>
      <c r="N8938">
        <v>1.227124777</v>
      </c>
      <c r="O8938">
        <v>4.0948217429999998</v>
      </c>
      <c r="P8938">
        <v>1.4508361780000001</v>
      </c>
      <c r="Q8938">
        <v>2.3462137369999998</v>
      </c>
    </row>
    <row r="8939" spans="1:17">
      <c r="A8939" t="s">
        <v>20209</v>
      </c>
      <c r="B8939" s="14" t="s">
        <v>6609</v>
      </c>
      <c r="C8939">
        <v>2.4197714769999998</v>
      </c>
      <c r="D8939">
        <v>2.9036605170000001</v>
      </c>
      <c r="E8939">
        <v>3.6898920629999998</v>
      </c>
      <c r="F8939">
        <v>1.646890443</v>
      </c>
      <c r="G8939">
        <v>4.6659832149999998</v>
      </c>
      <c r="H8939">
        <v>2.1684268640000002</v>
      </c>
      <c r="I8939">
        <v>9.7042003520000009</v>
      </c>
      <c r="J8939">
        <v>13.82955359</v>
      </c>
      <c r="K8939">
        <v>5.3056886959999998</v>
      </c>
      <c r="L8939">
        <v>6.7528675460000001</v>
      </c>
      <c r="M8939">
        <v>3.4836478990000002</v>
      </c>
      <c r="N8939">
        <v>2.6597518679999999</v>
      </c>
      <c r="O8939">
        <v>3.7964460610000001</v>
      </c>
      <c r="P8939">
        <v>3.025353473</v>
      </c>
      <c r="Q8939">
        <v>2.9110005399999999</v>
      </c>
    </row>
    <row r="8940" spans="1:17">
      <c r="A8940" t="s">
        <v>20210</v>
      </c>
      <c r="B8940" s="14" t="s">
        <v>8514</v>
      </c>
      <c r="C8940">
        <v>117.2818671</v>
      </c>
      <c r="D8940">
        <v>733.47579519999999</v>
      </c>
      <c r="E8940">
        <v>636.76167369999996</v>
      </c>
      <c r="F8940">
        <v>889.98828820000006</v>
      </c>
      <c r="G8940">
        <v>899.63541380000004</v>
      </c>
      <c r="H8940">
        <v>1856.305623</v>
      </c>
      <c r="I8940">
        <v>788.8315844</v>
      </c>
      <c r="J8940">
        <v>726.04749360000005</v>
      </c>
      <c r="K8940">
        <v>1529.076243</v>
      </c>
      <c r="L8940">
        <v>568.81543910000005</v>
      </c>
      <c r="M8940">
        <v>139.1700347</v>
      </c>
      <c r="N8940">
        <v>263.74100720000001</v>
      </c>
      <c r="O8940">
        <v>114.9304185</v>
      </c>
      <c r="P8940">
        <v>746.28357210000001</v>
      </c>
      <c r="Q8940">
        <v>780.09183819999998</v>
      </c>
    </row>
    <row r="8941" spans="1:17">
      <c r="A8941" t="e">
        <v>#N/A</v>
      </c>
      <c r="B8941" s="14" t="s">
        <v>20211</v>
      </c>
      <c r="C8941">
        <v>38.062150410000001</v>
      </c>
      <c r="D8941">
        <v>2.5296122250000002</v>
      </c>
      <c r="E8941">
        <v>2.429610635</v>
      </c>
      <c r="F8941">
        <v>2.072400386</v>
      </c>
      <c r="G8941">
        <v>3.1219949599999999</v>
      </c>
      <c r="H8941">
        <v>1.461796648</v>
      </c>
      <c r="I8941">
        <v>2.7753389639999999</v>
      </c>
      <c r="J8941">
        <v>6.2726992130000001</v>
      </c>
      <c r="K8941">
        <v>12.518491300000001</v>
      </c>
      <c r="L8941">
        <v>37.277284999999999</v>
      </c>
      <c r="M8941">
        <v>7.3062067559999999</v>
      </c>
      <c r="N8941">
        <v>2.2286977189999999</v>
      </c>
      <c r="O8941">
        <v>36.883878240000001</v>
      </c>
      <c r="P8941">
        <v>2.4269748039999999</v>
      </c>
      <c r="Q8941">
        <v>24.202762440000001</v>
      </c>
    </row>
    <row r="8942" spans="1:17">
      <c r="A8942" t="s">
        <v>20212</v>
      </c>
      <c r="B8942" s="14" t="s">
        <v>20213</v>
      </c>
      <c r="C8942">
        <v>280.61076400000002</v>
      </c>
      <c r="D8942">
        <v>11.729184890000001</v>
      </c>
      <c r="E8942">
        <v>13.518602769999999</v>
      </c>
      <c r="F8942">
        <v>9.7293220030000001</v>
      </c>
      <c r="G8942">
        <v>12.79975801</v>
      </c>
      <c r="H8942">
        <v>13.21707803</v>
      </c>
      <c r="I8942">
        <v>50.1873796</v>
      </c>
      <c r="J8942">
        <v>30.874794649999998</v>
      </c>
      <c r="K8942">
        <v>103.28032039999999</v>
      </c>
      <c r="L8942">
        <v>122.1070041</v>
      </c>
      <c r="M8942">
        <v>76.223407030000004</v>
      </c>
      <c r="N8942">
        <v>25.454073950000002</v>
      </c>
      <c r="O8942">
        <v>111.4082271</v>
      </c>
      <c r="P8942">
        <v>14.695460560000001</v>
      </c>
      <c r="Q8942">
        <v>49.135129990000003</v>
      </c>
    </row>
    <row r="8943" spans="1:17">
      <c r="A8943" t="s">
        <v>20212</v>
      </c>
      <c r="B8943" s="14" t="s">
        <v>1718</v>
      </c>
      <c r="C8943">
        <v>18.965832840000001</v>
      </c>
      <c r="D8943">
        <v>1.656956002</v>
      </c>
      <c r="E8943">
        <v>2.1882473099999999</v>
      </c>
      <c r="F8943">
        <v>1.0908252350000001</v>
      </c>
      <c r="G8943">
        <v>1.5683310960000001</v>
      </c>
      <c r="H8943">
        <v>1.8466292719999999</v>
      </c>
      <c r="I8943">
        <v>2.3373165139999998</v>
      </c>
      <c r="J8943">
        <v>2.0318077360000002</v>
      </c>
      <c r="K8943">
        <v>3.2718847539999998</v>
      </c>
      <c r="L8943">
        <v>8.7767993139999998</v>
      </c>
      <c r="M8943">
        <v>2.5637885929999999</v>
      </c>
      <c r="N8943">
        <v>1.547660383</v>
      </c>
      <c r="O8943">
        <v>9.1708685600000006</v>
      </c>
      <c r="P8943">
        <v>1.2023138250000001</v>
      </c>
      <c r="Q8943">
        <v>3.3053386279999999</v>
      </c>
    </row>
    <row r="8944" spans="1:17">
      <c r="A8944" t="s">
        <v>20214</v>
      </c>
      <c r="B8944" s="14" t="s">
        <v>4436</v>
      </c>
      <c r="C8944">
        <v>2.0159137550000001</v>
      </c>
      <c r="D8944">
        <v>12.440788149999999</v>
      </c>
      <c r="E8944">
        <v>9.2527954070000007</v>
      </c>
      <c r="F8944">
        <v>13.720258830000001</v>
      </c>
      <c r="G8944">
        <v>6.7632911440000001</v>
      </c>
      <c r="H8944">
        <v>20.350982070000001</v>
      </c>
      <c r="I8944">
        <v>2.519868432</v>
      </c>
      <c r="J8944">
        <v>7.0826116150000002</v>
      </c>
      <c r="K8944">
        <v>11.627452630000001</v>
      </c>
      <c r="L8944">
        <v>10.00819716</v>
      </c>
      <c r="M8944">
        <v>1.1056114829999999</v>
      </c>
      <c r="N8944">
        <v>5.8931328819999997</v>
      </c>
      <c r="O8944">
        <v>1.2757603630000001</v>
      </c>
      <c r="P8944">
        <v>6.8267501959999999</v>
      </c>
      <c r="Q8944">
        <v>9.5026564750000002</v>
      </c>
    </row>
    <row r="8945" spans="1:17">
      <c r="A8945" t="s">
        <v>20215</v>
      </c>
      <c r="B8945" s="14" t="s">
        <v>20216</v>
      </c>
      <c r="C8945">
        <v>5.2390566109999996</v>
      </c>
      <c r="D8945">
        <v>2.573563016</v>
      </c>
      <c r="E8945">
        <v>2.4233568110000001</v>
      </c>
      <c r="F8945">
        <v>2.573497197</v>
      </c>
      <c r="G8945">
        <v>2.320718871</v>
      </c>
      <c r="H8945">
        <v>4.811512134</v>
      </c>
      <c r="I8945">
        <v>3.6540177090000001</v>
      </c>
      <c r="J8945">
        <v>1.5304491840000001</v>
      </c>
      <c r="K8945">
        <v>3.4100430300000002</v>
      </c>
      <c r="L8945">
        <v>2.4467716020000001</v>
      </c>
      <c r="M8945">
        <v>0.87448806700000004</v>
      </c>
      <c r="N8945">
        <v>1.432054905</v>
      </c>
      <c r="O8945">
        <v>2.7749371159999998</v>
      </c>
      <c r="P8945">
        <v>1.298649248</v>
      </c>
      <c r="Q8945">
        <v>3.2883227279999998</v>
      </c>
    </row>
    <row r="8946" spans="1:17">
      <c r="A8946" t="s">
        <v>20217</v>
      </c>
      <c r="B8946" s="14" t="s">
        <v>2147</v>
      </c>
      <c r="C8946">
        <v>4.8846426359999997</v>
      </c>
      <c r="D8946">
        <v>2.164223792</v>
      </c>
      <c r="E8946">
        <v>2.314879022</v>
      </c>
      <c r="F8946">
        <v>1.6320153040000001</v>
      </c>
      <c r="G8946">
        <v>1.380250403</v>
      </c>
      <c r="H8946">
        <v>1.705429423</v>
      </c>
      <c r="I8946">
        <v>10.361265469999999</v>
      </c>
      <c r="J8946">
        <v>15.59328689</v>
      </c>
      <c r="K8946">
        <v>4.6332806880000001</v>
      </c>
      <c r="L8946">
        <v>2.5252354349999999</v>
      </c>
      <c r="M8946">
        <v>2.557172365</v>
      </c>
      <c r="N8946">
        <v>9.9079298609999995</v>
      </c>
      <c r="O8946">
        <v>2.9507102590000001</v>
      </c>
      <c r="P8946">
        <v>3.1312733750000001</v>
      </c>
      <c r="Q8946">
        <v>3.6631208019999999</v>
      </c>
    </row>
    <row r="8947" spans="1:17">
      <c r="A8947" t="s">
        <v>20218</v>
      </c>
      <c r="B8947" s="14" t="s">
        <v>6880</v>
      </c>
      <c r="C8947">
        <v>1.513650575</v>
      </c>
      <c r="D8947">
        <v>1.1177476129999999</v>
      </c>
      <c r="E8947">
        <v>1.019882371</v>
      </c>
      <c r="F8947">
        <v>1.2018846160000001</v>
      </c>
      <c r="G8947">
        <v>1.0455164939999999</v>
      </c>
      <c r="H8947">
        <v>0.19377512099999999</v>
      </c>
      <c r="I8947">
        <v>0.36789771199999999</v>
      </c>
      <c r="J8947">
        <v>1.151316344</v>
      </c>
      <c r="K8947">
        <v>0.91555624899999999</v>
      </c>
      <c r="L8947">
        <v>1.594019517</v>
      </c>
      <c r="M8947">
        <v>0</v>
      </c>
      <c r="N8947">
        <v>0.964051671</v>
      </c>
      <c r="O8947">
        <v>0.27938918200000001</v>
      </c>
      <c r="P8947">
        <v>1.0219300280000001</v>
      </c>
      <c r="Q8947">
        <v>1.734220294</v>
      </c>
    </row>
    <row r="8948" spans="1:17">
      <c r="A8948" t="s">
        <v>20219</v>
      </c>
      <c r="B8948" s="14" t="s">
        <v>20220</v>
      </c>
      <c r="C8948">
        <v>5.16217915</v>
      </c>
      <c r="D8948">
        <v>0.90101465700000005</v>
      </c>
      <c r="E8948">
        <v>3.8609948809999999</v>
      </c>
      <c r="F8948">
        <v>0.91560454499999999</v>
      </c>
      <c r="G8948">
        <v>2.4311228690000002</v>
      </c>
      <c r="H8948">
        <v>3.9651234089999998</v>
      </c>
      <c r="I8948">
        <v>11.178098179999999</v>
      </c>
      <c r="J8948">
        <v>6.7424205700000002</v>
      </c>
      <c r="K8948">
        <v>5.3932852279999999</v>
      </c>
      <c r="L8948">
        <v>7.9073028780000003</v>
      </c>
      <c r="M8948">
        <v>3.002740277</v>
      </c>
      <c r="N8948">
        <v>3.278176191</v>
      </c>
      <c r="O8948">
        <v>7.6226681689999998</v>
      </c>
      <c r="P8948">
        <v>2.1122467880000002</v>
      </c>
      <c r="Q8948">
        <v>2.150695926</v>
      </c>
    </row>
    <row r="8949" spans="1:17">
      <c r="A8949" t="s">
        <v>20221</v>
      </c>
      <c r="B8949" s="14" t="s">
        <v>20222</v>
      </c>
      <c r="C8949">
        <v>13.43580875</v>
      </c>
      <c r="D8949">
        <v>2.1931968999999998</v>
      </c>
      <c r="E8949">
        <v>4.0625253170000004</v>
      </c>
      <c r="F8949">
        <v>3.0802115319999999</v>
      </c>
      <c r="G8949">
        <v>4.1517806080000002</v>
      </c>
      <c r="H8949">
        <v>1.6295027710000001</v>
      </c>
      <c r="I8949">
        <v>6.1874851560000002</v>
      </c>
      <c r="J8949">
        <v>3.4961705369999998</v>
      </c>
      <c r="K8949">
        <v>8.3407331029999998</v>
      </c>
      <c r="L8949">
        <v>17.872670889999998</v>
      </c>
      <c r="M8949">
        <v>2.7148062780000002</v>
      </c>
      <c r="N8949">
        <v>2.0921156669999998</v>
      </c>
      <c r="O8949">
        <v>6.2652067139999996</v>
      </c>
      <c r="P8949">
        <v>1.6975134009999999</v>
      </c>
      <c r="Q8949">
        <v>2.916697214</v>
      </c>
    </row>
    <row r="8950" spans="1:17">
      <c r="A8950" t="s">
        <v>20223</v>
      </c>
      <c r="B8950" s="14" t="s">
        <v>20224</v>
      </c>
      <c r="C8950">
        <v>0.94071601800000004</v>
      </c>
      <c r="D8950">
        <v>4.5848021110000001</v>
      </c>
      <c r="E8950">
        <v>5.0040386090000002</v>
      </c>
      <c r="F8950">
        <v>3.2012449009999999</v>
      </c>
      <c r="G8950">
        <v>3.24888098</v>
      </c>
      <c r="H8950">
        <v>7.2257374189999997</v>
      </c>
      <c r="I8950">
        <v>0</v>
      </c>
      <c r="J8950">
        <v>0.71552955799999995</v>
      </c>
      <c r="K8950">
        <v>2.9872890249999999</v>
      </c>
      <c r="L8950">
        <v>2.3775944870000001</v>
      </c>
      <c r="M8950">
        <v>3.6114962780000002</v>
      </c>
      <c r="N8950">
        <v>4.986447289</v>
      </c>
      <c r="O8950">
        <v>1.0418225290000001</v>
      </c>
      <c r="P8950">
        <v>1.1290977520000001</v>
      </c>
      <c r="Q8950">
        <v>6.4667850160000002</v>
      </c>
    </row>
    <row r="8951" spans="1:17">
      <c r="A8951" t="s">
        <v>20223</v>
      </c>
      <c r="B8951" s="14" t="s">
        <v>8621</v>
      </c>
      <c r="C8951">
        <v>5.7786325930000002</v>
      </c>
      <c r="D8951">
        <v>3.1916332889999999</v>
      </c>
      <c r="E8951">
        <v>2.8128125939999999</v>
      </c>
      <c r="F8951">
        <v>2.6291320589999998</v>
      </c>
      <c r="G8951">
        <v>2.0367313949999999</v>
      </c>
      <c r="H8951">
        <v>3.0705575180000002</v>
      </c>
      <c r="I8951">
        <v>6.1183004460000001</v>
      </c>
      <c r="J8951">
        <v>4.9472850179999996</v>
      </c>
      <c r="K8951">
        <v>4.8120228970000003</v>
      </c>
      <c r="L8951">
        <v>7.0024418820000003</v>
      </c>
      <c r="M8951">
        <v>4.1026514650000001</v>
      </c>
      <c r="N8951">
        <v>2.663968637</v>
      </c>
      <c r="O8951">
        <v>3.857359395</v>
      </c>
      <c r="P8951">
        <v>2.339653078</v>
      </c>
      <c r="Q8951">
        <v>3.428251355</v>
      </c>
    </row>
    <row r="8952" spans="1:17">
      <c r="A8952" t="s">
        <v>20225</v>
      </c>
      <c r="B8952" s="14" t="s">
        <v>5333</v>
      </c>
      <c r="C8952">
        <v>3.8609096140000001</v>
      </c>
      <c r="D8952">
        <v>3.8331041190000001</v>
      </c>
      <c r="E8952">
        <v>5.4310799369999998</v>
      </c>
      <c r="F8952">
        <v>2.8223718029999998</v>
      </c>
      <c r="G8952">
        <v>2.3211274670000002</v>
      </c>
      <c r="H8952">
        <v>0.43934885400000001</v>
      </c>
      <c r="I8952">
        <v>8.5499275499999996</v>
      </c>
      <c r="J8952">
        <v>21.22758335</v>
      </c>
      <c r="K8952">
        <v>3.243519692</v>
      </c>
      <c r="L8952">
        <v>4.1562623849999998</v>
      </c>
      <c r="M8952">
        <v>1.097954893</v>
      </c>
      <c r="N8952">
        <v>4.7417907850000001</v>
      </c>
      <c r="O8952">
        <v>3.8007763720000001</v>
      </c>
      <c r="P8952">
        <v>2.0595868959999999</v>
      </c>
      <c r="Q8952">
        <v>1.5728081009999999</v>
      </c>
    </row>
    <row r="8953" spans="1:17">
      <c r="A8953" t="s">
        <v>20226</v>
      </c>
      <c r="B8953" s="14" t="s">
        <v>8277</v>
      </c>
      <c r="C8953">
        <v>4.1297433200000002</v>
      </c>
      <c r="D8953">
        <v>8.0705170020000008</v>
      </c>
      <c r="E8953">
        <v>14.43593652</v>
      </c>
      <c r="F8953">
        <v>11.021931929999999</v>
      </c>
      <c r="G8953">
        <v>13.34570688</v>
      </c>
      <c r="H8953">
        <v>10.026097760000001</v>
      </c>
      <c r="I8953">
        <v>86.895862969999996</v>
      </c>
      <c r="J8953">
        <v>73.855001790000003</v>
      </c>
      <c r="K8953">
        <v>60.285169060000001</v>
      </c>
      <c r="L8953">
        <v>57.03424605</v>
      </c>
      <c r="M8953">
        <v>4.529848189</v>
      </c>
      <c r="N8953">
        <v>20.199625829999999</v>
      </c>
      <c r="O8953">
        <v>7.5137729090000001</v>
      </c>
      <c r="P8953">
        <v>5.7312296189999996</v>
      </c>
      <c r="Q8953">
        <v>15.81683232</v>
      </c>
    </row>
    <row r="8954" spans="1:17">
      <c r="A8954" t="s">
        <v>20227</v>
      </c>
      <c r="B8954" s="14" t="s">
        <v>3969</v>
      </c>
      <c r="C8954">
        <v>40.969675789999997</v>
      </c>
      <c r="D8954">
        <v>2.6093945550000002</v>
      </c>
      <c r="E8954">
        <v>1.9069209629999999</v>
      </c>
      <c r="F8954">
        <v>2.1052313809999998</v>
      </c>
      <c r="G8954">
        <v>2.0162884110000001</v>
      </c>
      <c r="H8954">
        <v>2.8715675479999998</v>
      </c>
      <c r="I8954">
        <v>14.78735292</v>
      </c>
      <c r="J8954">
        <v>5.3365692219999996</v>
      </c>
      <c r="K8954">
        <v>18.539417969999999</v>
      </c>
      <c r="L8954">
        <v>24.527935790000001</v>
      </c>
      <c r="M8954">
        <v>33.030143039999999</v>
      </c>
      <c r="N8954">
        <v>3.8130606810000001</v>
      </c>
      <c r="O8954">
        <v>39.928261839999998</v>
      </c>
      <c r="P8954">
        <v>2.2742974679999999</v>
      </c>
      <c r="Q8954">
        <v>15.49013137</v>
      </c>
    </row>
    <row r="8955" spans="1:17">
      <c r="A8955" t="s">
        <v>20228</v>
      </c>
      <c r="B8955" s="14" t="s">
        <v>4051</v>
      </c>
      <c r="C8955">
        <v>24.642501289999998</v>
      </c>
      <c r="D8955">
        <v>19.106986989999999</v>
      </c>
      <c r="E8955">
        <v>11.39067455</v>
      </c>
      <c r="F8955">
        <v>13.5907996</v>
      </c>
      <c r="G8955">
        <v>16.72772608</v>
      </c>
      <c r="H8955">
        <v>39.324886480000004</v>
      </c>
      <c r="I8955">
        <v>17.96832109</v>
      </c>
      <c r="J8955">
        <v>15.67355719</v>
      </c>
      <c r="K8955">
        <v>85.192179269999997</v>
      </c>
      <c r="L8955">
        <v>16.64438445</v>
      </c>
      <c r="M8955">
        <v>21.204536279999999</v>
      </c>
      <c r="N8955">
        <v>10.998673930000001</v>
      </c>
      <c r="O8955">
        <v>52.229393010000003</v>
      </c>
      <c r="P8955">
        <v>15.23483349</v>
      </c>
      <c r="Q8955">
        <v>25.11800427</v>
      </c>
    </row>
    <row r="8956" spans="1:17">
      <c r="A8956" t="e">
        <v>#N/A</v>
      </c>
      <c r="B8956" s="14" t="s">
        <v>20229</v>
      </c>
      <c r="C8956">
        <v>51.6217915</v>
      </c>
      <c r="D8956">
        <v>3.1188968909999999</v>
      </c>
      <c r="E8956">
        <v>3.9941326350000002</v>
      </c>
      <c r="F8956">
        <v>3.1939693440000001</v>
      </c>
      <c r="G8956">
        <v>2.4311228690000002</v>
      </c>
      <c r="H8956">
        <v>14.41863058</v>
      </c>
      <c r="I8956">
        <v>20.53120075</v>
      </c>
      <c r="J8956">
        <v>8.3288724690000002</v>
      </c>
      <c r="K8956">
        <v>34.06285407</v>
      </c>
      <c r="L8956">
        <v>62.270010169999999</v>
      </c>
      <c r="M8956">
        <v>18.016441660000002</v>
      </c>
      <c r="N8956">
        <v>9.2560268919999995</v>
      </c>
      <c r="O8956">
        <v>62.367285019999997</v>
      </c>
      <c r="P8956">
        <v>5.6326581019999997</v>
      </c>
      <c r="Q8956">
        <v>12.90417555</v>
      </c>
    </row>
    <row r="8957" spans="1:17">
      <c r="A8957" t="s">
        <v>20230</v>
      </c>
      <c r="B8957" s="14" t="s">
        <v>20231</v>
      </c>
      <c r="C8957">
        <v>14.718609969999999</v>
      </c>
      <c r="D8957">
        <v>1.748472499</v>
      </c>
      <c r="E8957">
        <v>2.2693935430000001</v>
      </c>
      <c r="F8957">
        <v>1.858309437</v>
      </c>
      <c r="G8957">
        <v>2.541628454</v>
      </c>
      <c r="H8957">
        <v>7.6189354759999999</v>
      </c>
      <c r="I8957">
        <v>8.0880487789999993</v>
      </c>
      <c r="J8957">
        <v>2.1363017050000002</v>
      </c>
      <c r="K8957">
        <v>7.3544798570000003</v>
      </c>
      <c r="L8957">
        <v>9.4348500249999994</v>
      </c>
      <c r="M8957">
        <v>4.9135749979999996</v>
      </c>
      <c r="N8957">
        <v>1.4988452640000001</v>
      </c>
      <c r="O8957">
        <v>6.3784723310000002</v>
      </c>
      <c r="P8957">
        <v>1.7282019179999999</v>
      </c>
      <c r="Q8957">
        <v>4.2525123980000004</v>
      </c>
    </row>
    <row r="8958" spans="1:17">
      <c r="A8958" t="s">
        <v>20232</v>
      </c>
      <c r="B8958" s="14" t="s">
        <v>20233</v>
      </c>
      <c r="C8958">
        <v>16.97154789</v>
      </c>
      <c r="D8958">
        <v>0.20887589500000001</v>
      </c>
      <c r="E8958">
        <v>0.25077316799999999</v>
      </c>
      <c r="F8958">
        <v>0.12834214699999999</v>
      </c>
      <c r="G8958">
        <v>0.325629852</v>
      </c>
      <c r="H8958">
        <v>0</v>
      </c>
      <c r="I8958">
        <v>4.1249901040000001</v>
      </c>
      <c r="J8958">
        <v>0.83669038500000004</v>
      </c>
      <c r="K8958">
        <v>0.85545980499999996</v>
      </c>
      <c r="L8958">
        <v>1.489389241</v>
      </c>
      <c r="M8958">
        <v>2.7148062780000002</v>
      </c>
      <c r="N8958">
        <v>5.8114324000000002E-2</v>
      </c>
      <c r="O8958">
        <v>3.1326033569999998</v>
      </c>
      <c r="P8958">
        <v>0.21218917500000001</v>
      </c>
      <c r="Q8958">
        <v>0.32407746799999998</v>
      </c>
    </row>
    <row r="8959" spans="1:17">
      <c r="A8959" t="s">
        <v>20234</v>
      </c>
      <c r="B8959" s="14" t="s">
        <v>8112</v>
      </c>
      <c r="C8959">
        <v>26.193768370000001</v>
      </c>
      <c r="D8959">
        <v>0.60835772300000002</v>
      </c>
      <c r="E8959">
        <v>0.29215394700000002</v>
      </c>
      <c r="F8959">
        <v>0.43130839199999998</v>
      </c>
      <c r="G8959">
        <v>0.328294853</v>
      </c>
      <c r="H8959">
        <v>0.73015060200000004</v>
      </c>
      <c r="I8959">
        <v>0.308055527</v>
      </c>
      <c r="J8959">
        <v>1.151496289</v>
      </c>
      <c r="K8959">
        <v>0.95829001199999997</v>
      </c>
      <c r="L8959">
        <v>3.8707359870000002</v>
      </c>
      <c r="M8959">
        <v>3.2438810560000002</v>
      </c>
      <c r="N8959">
        <v>0.49475949400000002</v>
      </c>
      <c r="O8959">
        <v>5.8485945030000002</v>
      </c>
      <c r="P8959">
        <v>0.34861976</v>
      </c>
      <c r="Q8959">
        <v>0.58085291500000003</v>
      </c>
    </row>
    <row r="8960" spans="1:17">
      <c r="A8960" t="s">
        <v>20235</v>
      </c>
      <c r="B8960" s="14" t="s">
        <v>4053</v>
      </c>
      <c r="C8960">
        <v>7.0337663690000003</v>
      </c>
      <c r="D8960">
        <v>7.8677073220000002</v>
      </c>
      <c r="E8960">
        <v>11.6723689</v>
      </c>
      <c r="F8960">
        <v>9.9981094830000004</v>
      </c>
      <c r="G8960">
        <v>8.2931281499999994</v>
      </c>
      <c r="H8960">
        <v>8.7019042280000001</v>
      </c>
      <c r="I8960">
        <v>7.9033036699999997</v>
      </c>
      <c r="J8960">
        <v>17.738450230000002</v>
      </c>
      <c r="K8960">
        <v>11.7695887</v>
      </c>
      <c r="L8960">
        <v>5.6829254799999998</v>
      </c>
      <c r="M8960">
        <v>1.2173611289999999</v>
      </c>
      <c r="N8960">
        <v>7.5548459059999997</v>
      </c>
      <c r="O8960">
        <v>4.4695248230000004</v>
      </c>
      <c r="P8960">
        <v>1.963527472</v>
      </c>
      <c r="Q8960">
        <v>11.572863849999999</v>
      </c>
    </row>
    <row r="8961" spans="1:17">
      <c r="A8961" t="s">
        <v>20236</v>
      </c>
      <c r="B8961" s="14" t="s">
        <v>7125</v>
      </c>
      <c r="C8961">
        <v>1.224782327</v>
      </c>
      <c r="D8961">
        <v>1.2826523030000001</v>
      </c>
      <c r="E8961">
        <v>1.4333217949999999</v>
      </c>
      <c r="F8961">
        <v>1.030612702</v>
      </c>
      <c r="G8961">
        <v>1.0574849180000001</v>
      </c>
      <c r="H8961">
        <v>0.55590837800000004</v>
      </c>
      <c r="I8961">
        <v>5.6831219820000003</v>
      </c>
      <c r="J8961">
        <v>5.1237819619999998</v>
      </c>
      <c r="K8961">
        <v>3.030666445</v>
      </c>
      <c r="L8961">
        <v>2.0402504330000002</v>
      </c>
      <c r="M8961">
        <v>1.4961078539999999</v>
      </c>
      <c r="N8961">
        <v>2.196091579</v>
      </c>
      <c r="O8961">
        <v>0.86317622800000005</v>
      </c>
      <c r="P8961">
        <v>1.7874463700000001</v>
      </c>
      <c r="Q8961">
        <v>1.760451019</v>
      </c>
    </row>
    <row r="8962" spans="1:17">
      <c r="A8962" t="s">
        <v>20237</v>
      </c>
      <c r="B8962" s="14" t="s">
        <v>1472</v>
      </c>
      <c r="C8962">
        <v>0</v>
      </c>
      <c r="D8962">
        <v>3.3643842589999999</v>
      </c>
      <c r="E8962">
        <v>3.5715276340000002</v>
      </c>
      <c r="F8962">
        <v>3.6629676820000001</v>
      </c>
      <c r="G8962">
        <v>3.1745759269999998</v>
      </c>
      <c r="H8962">
        <v>1.534886481</v>
      </c>
      <c r="I8962">
        <v>6.2167592799999998</v>
      </c>
      <c r="J8962">
        <v>7.2618556270000001</v>
      </c>
      <c r="K8962">
        <v>5.1973322499999997</v>
      </c>
      <c r="L8962">
        <v>2.020188348</v>
      </c>
      <c r="M8962">
        <v>0.511434473</v>
      </c>
      <c r="N8962">
        <v>4.8937509920000002</v>
      </c>
      <c r="O8962">
        <v>1.1802841040000001</v>
      </c>
      <c r="P8962">
        <v>5.7162394799999996</v>
      </c>
      <c r="Q8962">
        <v>4.0294328830000001</v>
      </c>
    </row>
    <row r="8963" spans="1:17">
      <c r="A8963" t="s">
        <v>20238</v>
      </c>
      <c r="B8963" s="14" t="s">
        <v>4960</v>
      </c>
      <c r="C8963">
        <v>312.18892949999997</v>
      </c>
      <c r="D8963">
        <v>34.802928790000003</v>
      </c>
      <c r="E8963">
        <v>43.05579882</v>
      </c>
      <c r="F8963">
        <v>43.072958020000002</v>
      </c>
      <c r="G8963">
        <v>34.228666429999997</v>
      </c>
      <c r="H8963">
        <v>15.191057219999999</v>
      </c>
      <c r="I8963">
        <v>52.142732049999999</v>
      </c>
      <c r="J8963">
        <v>71.248687950000004</v>
      </c>
      <c r="K8963">
        <v>164.02886280000001</v>
      </c>
      <c r="L8963">
        <v>465.26005329999998</v>
      </c>
      <c r="M8963">
        <v>27.88258828</v>
      </c>
      <c r="N8963">
        <v>18.043742900000002</v>
      </c>
      <c r="O8963">
        <v>108.1527919</v>
      </c>
      <c r="P8963">
        <v>59.109382349999997</v>
      </c>
      <c r="Q8963">
        <v>42.09219169</v>
      </c>
    </row>
    <row r="8964" spans="1:17">
      <c r="A8964" t="s">
        <v>20239</v>
      </c>
      <c r="B8964" s="14" t="s">
        <v>7192</v>
      </c>
      <c r="C8964">
        <v>45.247187709999999</v>
      </c>
      <c r="D8964">
        <v>4.4303942919999999</v>
      </c>
      <c r="E8964">
        <v>3.45739084</v>
      </c>
      <c r="F8964">
        <v>1.5312492259999999</v>
      </c>
      <c r="G8964">
        <v>3.7124168430000002</v>
      </c>
      <c r="H8964">
        <v>7.0085716429999998</v>
      </c>
      <c r="I8964">
        <v>34.632937499999997</v>
      </c>
      <c r="J8964">
        <v>2.5986312580000002</v>
      </c>
      <c r="K8964">
        <v>17.918050959999999</v>
      </c>
      <c r="L8964">
        <v>57.021609679999997</v>
      </c>
      <c r="M8964">
        <v>36.94897357</v>
      </c>
      <c r="N8964">
        <v>3.4205837880000001</v>
      </c>
      <c r="O8964">
        <v>37.375067899999998</v>
      </c>
      <c r="P8964">
        <v>4.9507382350000002</v>
      </c>
      <c r="Q8964">
        <v>26.636343</v>
      </c>
    </row>
    <row r="8965" spans="1:17">
      <c r="A8965" t="s">
        <v>20240</v>
      </c>
      <c r="B8965" s="14" t="s">
        <v>5589</v>
      </c>
      <c r="C8965">
        <v>2.273253204</v>
      </c>
      <c r="D8965">
        <v>1.0072034000000001</v>
      </c>
      <c r="E8965">
        <v>1.182360976</v>
      </c>
      <c r="F8965">
        <v>1.340881075</v>
      </c>
      <c r="G8965">
        <v>1.0031789369999999</v>
      </c>
      <c r="H8965">
        <v>0.87305469599999996</v>
      </c>
      <c r="I8965">
        <v>1.1050432210000001</v>
      </c>
      <c r="J8965">
        <v>3.458174047</v>
      </c>
      <c r="K8965">
        <v>2.406275012</v>
      </c>
      <c r="L8965">
        <v>2.2343571440000001</v>
      </c>
      <c r="M8965">
        <v>0.48484613599999998</v>
      </c>
      <c r="N8965">
        <v>1.774779468</v>
      </c>
      <c r="O8965">
        <v>0.27973094199999998</v>
      </c>
      <c r="P8965">
        <v>2.0084646319999999</v>
      </c>
      <c r="Q8965">
        <v>1.041804999</v>
      </c>
    </row>
    <row r="8966" spans="1:17">
      <c r="A8966" t="s">
        <v>20241</v>
      </c>
      <c r="B8966" s="14" t="s">
        <v>7223</v>
      </c>
      <c r="C8966">
        <v>0.92181770500000004</v>
      </c>
      <c r="D8966">
        <v>2.722846492</v>
      </c>
      <c r="E8966">
        <v>3.5305279540000001</v>
      </c>
      <c r="F8966">
        <v>2.8859794430000001</v>
      </c>
      <c r="G8966">
        <v>2.1754690760000002</v>
      </c>
      <c r="H8966">
        <v>2.3601925050000001</v>
      </c>
      <c r="I8966">
        <v>4.9291176390000002</v>
      </c>
      <c r="J8966">
        <v>5.5313345219999999</v>
      </c>
      <c r="K8966">
        <v>2.5090941619999998</v>
      </c>
      <c r="L8966">
        <v>3.3005929420000002</v>
      </c>
      <c r="M8966">
        <v>1.7694719489999999</v>
      </c>
      <c r="N8966">
        <v>2.310563261</v>
      </c>
      <c r="O8966">
        <v>1.020893058</v>
      </c>
      <c r="P8966">
        <v>2.0745280959999999</v>
      </c>
      <c r="Q8966">
        <v>2.112290641</v>
      </c>
    </row>
    <row r="8967" spans="1:17">
      <c r="A8967" t="s">
        <v>20242</v>
      </c>
      <c r="B8967" s="14" t="s">
        <v>5620</v>
      </c>
      <c r="C8967">
        <v>17.372491329999999</v>
      </c>
      <c r="D8967">
        <v>13.80471966</v>
      </c>
      <c r="E8967">
        <v>11.973266369999999</v>
      </c>
      <c r="F8967">
        <v>12.851819949999999</v>
      </c>
      <c r="G8967">
        <v>9.6192576879999994</v>
      </c>
      <c r="H8967">
        <v>17.115118880000001</v>
      </c>
      <c r="I8967">
        <v>31.117552239999998</v>
      </c>
      <c r="J8967">
        <v>11.945177599999999</v>
      </c>
      <c r="K8967">
        <v>53.882233040000003</v>
      </c>
      <c r="L8967">
        <v>13.24391881</v>
      </c>
      <c r="M8967">
        <v>17.036123159999999</v>
      </c>
      <c r="N8967">
        <v>7.3091716699999996</v>
      </c>
      <c r="O8967">
        <v>14.22061551</v>
      </c>
      <c r="P8967">
        <v>11.81390156</v>
      </c>
      <c r="Q8967">
        <v>21.548262059999999</v>
      </c>
    </row>
    <row r="8968" spans="1:17">
      <c r="A8968" t="s">
        <v>20242</v>
      </c>
      <c r="B8968" s="14" t="s">
        <v>20243</v>
      </c>
      <c r="C8968">
        <v>9.2358476799999991</v>
      </c>
      <c r="D8968">
        <v>2.922927863</v>
      </c>
      <c r="E8968">
        <v>4.0706974779999996</v>
      </c>
      <c r="F8968">
        <v>3.2327459690000002</v>
      </c>
      <c r="G8968">
        <v>5.240247804</v>
      </c>
      <c r="H8968">
        <v>2.0269001449999999</v>
      </c>
      <c r="I8968">
        <v>11.54470074</v>
      </c>
      <c r="J8968">
        <v>6.188682966</v>
      </c>
      <c r="K8968">
        <v>7.7811312020000001</v>
      </c>
      <c r="L8968">
        <v>5.8357411020000001</v>
      </c>
      <c r="M8968">
        <v>5.0653254509999996</v>
      </c>
      <c r="N8968">
        <v>0.65058336000000005</v>
      </c>
      <c r="O8968">
        <v>1.4612143449999999</v>
      </c>
      <c r="P8968">
        <v>2.5733869280000001</v>
      </c>
      <c r="Q8968">
        <v>3.628011018</v>
      </c>
    </row>
    <row r="8969" spans="1:17">
      <c r="A8969" t="s">
        <v>20244</v>
      </c>
      <c r="B8969" s="14" t="s">
        <v>5240</v>
      </c>
      <c r="C8969">
        <v>3.408316358</v>
      </c>
      <c r="D8969">
        <v>1.409438228</v>
      </c>
      <c r="E8969">
        <v>1.402066917</v>
      </c>
      <c r="F8969">
        <v>1.08252276</v>
      </c>
      <c r="G8969">
        <v>1.1771048829999999</v>
      </c>
      <c r="H8969">
        <v>2.2689014279999999</v>
      </c>
      <c r="I8969">
        <v>2.153846277</v>
      </c>
      <c r="J8969">
        <v>1.7715015839999999</v>
      </c>
      <c r="K8969">
        <v>1.7523393979999999</v>
      </c>
      <c r="L8969">
        <v>2.5124992640000001</v>
      </c>
      <c r="M8969">
        <v>0.43616144899999998</v>
      </c>
      <c r="N8969">
        <v>0.63022466499999996</v>
      </c>
      <c r="O8969">
        <v>1.006569662</v>
      </c>
      <c r="P8969">
        <v>0.76703322200000001</v>
      </c>
      <c r="Q8969">
        <v>1.4057918899999999</v>
      </c>
    </row>
    <row r="8970" spans="1:17">
      <c r="A8970" t="s">
        <v>20245</v>
      </c>
      <c r="B8970" s="14" t="s">
        <v>5684</v>
      </c>
      <c r="C8970">
        <v>3.2925060639999999</v>
      </c>
      <c r="D8970">
        <v>1.8756008639999999</v>
      </c>
      <c r="E8970">
        <v>1.7013731270000001</v>
      </c>
      <c r="F8970">
        <v>1.856722043</v>
      </c>
      <c r="G8970">
        <v>2.0305506119999999</v>
      </c>
      <c r="H8970">
        <v>1.8064343549999999</v>
      </c>
      <c r="I8970">
        <v>0.68593229499999997</v>
      </c>
      <c r="J8970">
        <v>1.1925492630000001</v>
      </c>
      <c r="K8970">
        <v>1.4936445119999999</v>
      </c>
      <c r="L8970">
        <v>2.6747937980000001</v>
      </c>
      <c r="M8970">
        <v>0.90287406999999997</v>
      </c>
      <c r="N8970">
        <v>1.33358474</v>
      </c>
      <c r="O8970">
        <v>2.6045563220000001</v>
      </c>
      <c r="P8970">
        <v>3.5989990829999998</v>
      </c>
      <c r="Q8970">
        <v>2.2633747550000001</v>
      </c>
    </row>
    <row r="8971" spans="1:17">
      <c r="A8971" t="s">
        <v>20246</v>
      </c>
      <c r="B8971" s="14" t="s">
        <v>20247</v>
      </c>
      <c r="C8971">
        <v>3.9933053859999998</v>
      </c>
      <c r="D8971">
        <v>1.6218598930000001</v>
      </c>
      <c r="E8971">
        <v>1.5223406420000001</v>
      </c>
      <c r="F8971">
        <v>1.4042140809999999</v>
      </c>
      <c r="G8971">
        <v>1.149281829</v>
      </c>
      <c r="H8971">
        <v>0.12780413900000001</v>
      </c>
      <c r="I8971">
        <v>2.9117577209999999</v>
      </c>
      <c r="J8971">
        <v>3.8811184239999998</v>
      </c>
      <c r="K8971">
        <v>1.962525436</v>
      </c>
      <c r="L8971">
        <v>2.3129338800000001</v>
      </c>
      <c r="M8971">
        <v>1.2775558950000001</v>
      </c>
      <c r="N8971">
        <v>2.4613125500000002</v>
      </c>
      <c r="O8971">
        <v>2.2112494279999999</v>
      </c>
      <c r="P8971">
        <v>3.6446611249999998</v>
      </c>
      <c r="Q8971">
        <v>2.0588450919999999</v>
      </c>
    </row>
    <row r="8972" spans="1:17">
      <c r="A8972" t="s">
        <v>20248</v>
      </c>
      <c r="B8972" s="14" t="s">
        <v>5837</v>
      </c>
      <c r="C8972">
        <v>16.627692809999999</v>
      </c>
      <c r="D8972">
        <v>6.9421517059999998</v>
      </c>
      <c r="E8972">
        <v>5.1368597029999998</v>
      </c>
      <c r="F8972">
        <v>5.4842790690000003</v>
      </c>
      <c r="G8972">
        <v>4.5830226969999996</v>
      </c>
      <c r="H8972">
        <v>3.0701691129999999</v>
      </c>
      <c r="I8972">
        <v>6.9947567389999996</v>
      </c>
      <c r="J8972">
        <v>5.290015565</v>
      </c>
      <c r="K8972">
        <v>4.8595283489999996</v>
      </c>
      <c r="L8972">
        <v>12.12269431</v>
      </c>
      <c r="M8972">
        <v>7.3656068110000001</v>
      </c>
      <c r="N8972">
        <v>4.099455968</v>
      </c>
      <c r="O8972">
        <v>14.51936794</v>
      </c>
      <c r="P8972">
        <v>5.9728418669999996</v>
      </c>
      <c r="Q8972">
        <v>7.9133620120000003</v>
      </c>
    </row>
    <row r="8973" spans="1:17">
      <c r="A8973" t="s">
        <v>20249</v>
      </c>
      <c r="B8973" s="14" t="s">
        <v>5826</v>
      </c>
      <c r="C8973">
        <v>24.91891197</v>
      </c>
      <c r="D8973">
        <v>148.89952510000001</v>
      </c>
      <c r="E8973">
        <v>160.0523221</v>
      </c>
      <c r="F8973">
        <v>124.6079046</v>
      </c>
      <c r="G8973">
        <v>112.1917196</v>
      </c>
      <c r="H8973">
        <v>111.5367682</v>
      </c>
      <c r="I8973">
        <v>268.91405589999999</v>
      </c>
      <c r="J8973">
        <v>356.99344889999998</v>
      </c>
      <c r="K8973">
        <v>82.728078120000006</v>
      </c>
      <c r="L8973">
        <v>73.143636000000001</v>
      </c>
      <c r="M8973">
        <v>17.828667450000001</v>
      </c>
      <c r="N8973">
        <v>143.09015350000001</v>
      </c>
      <c r="O8973">
        <v>30.60775151</v>
      </c>
      <c r="P8973">
        <v>100.9429184</v>
      </c>
      <c r="Q8973">
        <v>97.018447690000002</v>
      </c>
    </row>
    <row r="8974" spans="1:17">
      <c r="A8974" t="s">
        <v>20250</v>
      </c>
      <c r="B8974" s="14" t="s">
        <v>4489</v>
      </c>
      <c r="C8974">
        <v>2.5371768979999998</v>
      </c>
      <c r="D8974">
        <v>3.1562371809999998</v>
      </c>
      <c r="E8974">
        <v>3.1352808630000002</v>
      </c>
      <c r="F8974">
        <v>3.5598569480000002</v>
      </c>
      <c r="G8974">
        <v>2.7972466030000001</v>
      </c>
      <c r="H8974">
        <v>1.7239667000000001</v>
      </c>
      <c r="I8974">
        <v>4.838480831</v>
      </c>
      <c r="J8974">
        <v>6.6307091649999998</v>
      </c>
      <c r="K8974">
        <v>4.6039585369999996</v>
      </c>
      <c r="L8974">
        <v>3.4529054160000001</v>
      </c>
      <c r="M8974">
        <v>2.2477980139999998</v>
      </c>
      <c r="N8974">
        <v>4.6192648380000003</v>
      </c>
      <c r="O8974">
        <v>2.8098682290000001</v>
      </c>
      <c r="P8974">
        <v>7.2032007680000003</v>
      </c>
      <c r="Q8974">
        <v>5.0982470519999996</v>
      </c>
    </row>
    <row r="8975" spans="1:17">
      <c r="A8975" t="s">
        <v>20251</v>
      </c>
      <c r="B8975" s="14" t="s">
        <v>3539</v>
      </c>
      <c r="C8975">
        <v>69.662785479999997</v>
      </c>
      <c r="D8975">
        <v>4.4738236840000001</v>
      </c>
      <c r="E8975">
        <v>5.2825047139999999</v>
      </c>
      <c r="F8975">
        <v>4.5646966100000004</v>
      </c>
      <c r="G8975">
        <v>5.8547633750000001</v>
      </c>
      <c r="H8975">
        <v>6.9732094050000004</v>
      </c>
      <c r="I8975">
        <v>18.9131444</v>
      </c>
      <c r="J8975">
        <v>10.005536469999999</v>
      </c>
      <c r="K8975">
        <v>12.10308678</v>
      </c>
      <c r="L8975">
        <v>11.00424115</v>
      </c>
      <c r="M8975">
        <v>11.736147730000001</v>
      </c>
      <c r="N8975">
        <v>10.094841349999999</v>
      </c>
      <c r="O8975">
        <v>19.082318699999998</v>
      </c>
      <c r="P8975">
        <v>6.8380317740000001</v>
      </c>
      <c r="Q8975">
        <v>13.11837676</v>
      </c>
    </row>
    <row r="8976" spans="1:17">
      <c r="A8976" t="s">
        <v>20252</v>
      </c>
      <c r="B8976" s="14" t="s">
        <v>1473</v>
      </c>
      <c r="C8976">
        <v>4.6893376079999998</v>
      </c>
      <c r="D8976">
        <v>7.8259678729999997</v>
      </c>
      <c r="E8976">
        <v>7.5831072290000003</v>
      </c>
      <c r="F8976">
        <v>7.6171695850000001</v>
      </c>
      <c r="G8976">
        <v>6.7480069550000001</v>
      </c>
      <c r="H8976">
        <v>3.6019289099999998</v>
      </c>
      <c r="I8976">
        <v>8.2062634320000001</v>
      </c>
      <c r="J8976">
        <v>14.782465119999999</v>
      </c>
      <c r="K8976">
        <v>5.5310236169999998</v>
      </c>
      <c r="L8976">
        <v>4.938323145</v>
      </c>
      <c r="M8976">
        <v>2.400373756</v>
      </c>
      <c r="N8976">
        <v>8.7865690559999994</v>
      </c>
      <c r="O8976">
        <v>22.850693369999998</v>
      </c>
      <c r="P8976">
        <v>9.2399470909999994</v>
      </c>
      <c r="Q8976">
        <v>8.3813645910000005</v>
      </c>
    </row>
    <row r="8977" spans="1:17">
      <c r="A8977" t="s">
        <v>20253</v>
      </c>
      <c r="B8977" s="14" t="s">
        <v>4696</v>
      </c>
      <c r="C8977">
        <v>2.8450801889999999</v>
      </c>
      <c r="D8977">
        <v>1.2605610469999999</v>
      </c>
      <c r="E8977">
        <v>1.3969939259999999</v>
      </c>
      <c r="F8977">
        <v>0.86391200499999998</v>
      </c>
      <c r="G8977">
        <v>0.75583399600000001</v>
      </c>
      <c r="H8977">
        <v>0.336205482</v>
      </c>
      <c r="I8977">
        <v>4.4681927779999997</v>
      </c>
      <c r="J8977">
        <v>2.8021431790000002</v>
      </c>
      <c r="K8977">
        <v>2.6806220609999998</v>
      </c>
      <c r="L8977">
        <v>3.7336549360000002</v>
      </c>
      <c r="M8977">
        <v>1.680388835</v>
      </c>
      <c r="N8977">
        <v>1.160069083</v>
      </c>
      <c r="O8977">
        <v>2.4237418659999999</v>
      </c>
      <c r="P8977">
        <v>1.543234891</v>
      </c>
      <c r="Q8977">
        <v>0.60178455200000003</v>
      </c>
    </row>
    <row r="8978" spans="1:17">
      <c r="A8978" t="s">
        <v>20254</v>
      </c>
      <c r="B8978" s="14" t="s">
        <v>5236</v>
      </c>
      <c r="C8978">
        <v>7.8342014200000003</v>
      </c>
      <c r="D8978">
        <v>17.10744528</v>
      </c>
      <c r="E8978">
        <v>14.82375242</v>
      </c>
      <c r="F8978">
        <v>23.460527129999999</v>
      </c>
      <c r="G8978">
        <v>13.818089519999999</v>
      </c>
      <c r="H8978">
        <v>9.671032705</v>
      </c>
      <c r="I8978">
        <v>39.170637739999997</v>
      </c>
      <c r="J8978">
        <v>21.210732910000001</v>
      </c>
      <c r="K8978">
        <v>18.531484970000001</v>
      </c>
      <c r="L8978">
        <v>7.0715716799999999</v>
      </c>
      <c r="M8978">
        <v>15.03811391</v>
      </c>
      <c r="N8978">
        <v>13.38235866</v>
      </c>
      <c r="O8978">
        <v>10.53539503</v>
      </c>
      <c r="P8978">
        <v>37.276290199999998</v>
      </c>
      <c r="Q8978">
        <v>16.541124759999999</v>
      </c>
    </row>
    <row r="8979" spans="1:17">
      <c r="A8979" t="s">
        <v>20255</v>
      </c>
      <c r="B8979" s="14" t="s">
        <v>7519</v>
      </c>
      <c r="C8979">
        <v>2.846135989</v>
      </c>
      <c r="D8979">
        <v>0.69356585999999998</v>
      </c>
      <c r="E8979">
        <v>0.72670641999999996</v>
      </c>
      <c r="F8979">
        <v>0.42615607500000002</v>
      </c>
      <c r="G8979">
        <v>0.83550650400000004</v>
      </c>
      <c r="H8979">
        <v>0.54653665200000001</v>
      </c>
      <c r="I8979">
        <v>4.5656334300000001</v>
      </c>
      <c r="J8979">
        <v>3.7162991070000002</v>
      </c>
      <c r="K8979">
        <v>3.7443316499999999</v>
      </c>
      <c r="L8979">
        <v>1.9781881079999999</v>
      </c>
      <c r="M8979">
        <v>0</v>
      </c>
      <c r="N8979">
        <v>1.1928856160000001</v>
      </c>
      <c r="O8979">
        <v>1.260813481</v>
      </c>
      <c r="P8979">
        <v>0.76861909299999998</v>
      </c>
      <c r="Q8979">
        <v>1.956525584</v>
      </c>
    </row>
    <row r="8980" spans="1:17">
      <c r="A8980" t="s">
        <v>20256</v>
      </c>
      <c r="B8980" s="14" t="s">
        <v>7957</v>
      </c>
      <c r="C8980">
        <v>8.7976988019999993</v>
      </c>
      <c r="D8980">
        <v>8.598462606</v>
      </c>
      <c r="E8980">
        <v>8.3136018880000009</v>
      </c>
      <c r="F8980">
        <v>16.835980760000002</v>
      </c>
      <c r="G8980">
        <v>6.3448854170000004</v>
      </c>
      <c r="H8980">
        <v>2.1862835839999999</v>
      </c>
      <c r="I8980">
        <v>21.131528249999999</v>
      </c>
      <c r="J8980">
        <v>20.140782189999999</v>
      </c>
      <c r="K8980">
        <v>17.372909279999998</v>
      </c>
      <c r="L8980">
        <v>9.1558243850000007</v>
      </c>
      <c r="M8980">
        <v>0</v>
      </c>
      <c r="N8980">
        <v>13.843443730000001</v>
      </c>
      <c r="O8980">
        <v>1.14626589</v>
      </c>
      <c r="P8980">
        <v>25.078739649999999</v>
      </c>
      <c r="Q8980">
        <v>9.9611179710000002</v>
      </c>
    </row>
    <row r="8981" spans="1:17">
      <c r="A8981" t="s">
        <v>20257</v>
      </c>
      <c r="B8981" s="14" t="s">
        <v>8016</v>
      </c>
      <c r="C8981">
        <v>8.4337848599999994</v>
      </c>
      <c r="D8981">
        <v>4.4840777620000001</v>
      </c>
      <c r="E8981">
        <v>2.751574014</v>
      </c>
      <c r="F8981">
        <v>2.8317397369999999</v>
      </c>
      <c r="G8981">
        <v>2.1359899590000002</v>
      </c>
      <c r="H8981">
        <v>3.670910712</v>
      </c>
      <c r="I8981">
        <v>5.7396050189999999</v>
      </c>
      <c r="J8981">
        <v>7.234609442</v>
      </c>
      <c r="K8981">
        <v>11.222887249999999</v>
      </c>
      <c r="L8981">
        <v>5.8618467220000001</v>
      </c>
      <c r="M8981">
        <v>2.6981736999999999</v>
      </c>
      <c r="N8981">
        <v>5.440829967</v>
      </c>
      <c r="O8981">
        <v>6.849504413</v>
      </c>
      <c r="P8981">
        <v>3.7538272849999998</v>
      </c>
      <c r="Q8981">
        <v>4.8313795470000001</v>
      </c>
    </row>
    <row r="8982" spans="1:17">
      <c r="A8982" t="s">
        <v>20258</v>
      </c>
      <c r="B8982" s="14" t="s">
        <v>6602</v>
      </c>
      <c r="C8982">
        <v>7.3111287909999998</v>
      </c>
      <c r="D8982">
        <v>1.527107835</v>
      </c>
      <c r="E8982">
        <v>0.62225232799999997</v>
      </c>
      <c r="F8982">
        <v>0.45494272499999999</v>
      </c>
      <c r="G8982">
        <v>1.172316878</v>
      </c>
      <c r="H8982">
        <v>0.40112528200000003</v>
      </c>
      <c r="I8982">
        <v>4.1124711659999997</v>
      </c>
      <c r="J8982">
        <v>4.2899200049999999</v>
      </c>
      <c r="K8982">
        <v>2.5585907080000001</v>
      </c>
      <c r="L8982">
        <v>3.5636858189999998</v>
      </c>
      <c r="M8982">
        <v>3.4082696920000002</v>
      </c>
      <c r="N8982">
        <v>7.1070555500000001</v>
      </c>
      <c r="O8982">
        <v>5.4365008179999998</v>
      </c>
      <c r="P8982">
        <v>2.804932677</v>
      </c>
      <c r="Q8982">
        <v>1.6513689499999999</v>
      </c>
    </row>
    <row r="8983" spans="1:17">
      <c r="A8983" t="s">
        <v>20259</v>
      </c>
      <c r="B8983" s="14" t="s">
        <v>20260</v>
      </c>
      <c r="C8983">
        <v>4.6332198800000004</v>
      </c>
      <c r="D8983">
        <v>3.2845226790000002</v>
      </c>
      <c r="E8983">
        <v>2.9575103280000001</v>
      </c>
      <c r="F8983">
        <v>3.6158504109999998</v>
      </c>
      <c r="G8983">
        <v>3.2536194369999998</v>
      </c>
      <c r="H8983">
        <v>1.5421571970000001</v>
      </c>
      <c r="I8983">
        <v>3.1531337970000002</v>
      </c>
      <c r="J8983">
        <v>6.5783764600000003</v>
      </c>
      <c r="K8983">
        <v>6.8660726800000003</v>
      </c>
      <c r="L8983">
        <v>4.4888877220000003</v>
      </c>
      <c r="M8983">
        <v>1.1858241329999999</v>
      </c>
      <c r="N8983">
        <v>2.817653661</v>
      </c>
      <c r="O8983">
        <v>3.7628728429999998</v>
      </c>
      <c r="P8983">
        <v>6.3951944640000002</v>
      </c>
      <c r="Q8983">
        <v>5.0960394109999996</v>
      </c>
    </row>
    <row r="8984" spans="1:17">
      <c r="A8984" t="s">
        <v>20261</v>
      </c>
      <c r="B8984" s="14" t="s">
        <v>5464</v>
      </c>
      <c r="C8984">
        <v>10.458125020000001</v>
      </c>
      <c r="D8984">
        <v>4.3103718320000004</v>
      </c>
      <c r="E8984">
        <v>3.001480119</v>
      </c>
      <c r="F8984">
        <v>4.1382406109999996</v>
      </c>
      <c r="G8984">
        <v>1.889918838</v>
      </c>
      <c r="H8984">
        <v>3.1758350040000001</v>
      </c>
      <c r="I8984">
        <v>5.6748980470000001</v>
      </c>
      <c r="J8984">
        <v>6.5364060559999997</v>
      </c>
      <c r="K8984">
        <v>15.115642250000001</v>
      </c>
      <c r="L8984">
        <v>4.3029139340000002</v>
      </c>
      <c r="M8984">
        <v>20.5417144</v>
      </c>
      <c r="N8984">
        <v>6.2061169710000001</v>
      </c>
      <c r="O8984">
        <v>9.1579758919999996</v>
      </c>
      <c r="P8984">
        <v>5.4004519379999998</v>
      </c>
      <c r="Q8984">
        <v>5.8517168289999999</v>
      </c>
    </row>
    <row r="8985" spans="1:17">
      <c r="A8985" t="s">
        <v>20262</v>
      </c>
      <c r="B8985" s="14" t="s">
        <v>6528</v>
      </c>
      <c r="C8985">
        <v>428.98762240000002</v>
      </c>
      <c r="D8985">
        <v>0.93354736900000002</v>
      </c>
      <c r="E8985">
        <v>2.1519408480000002</v>
      </c>
      <c r="F8985">
        <v>3.785831419</v>
      </c>
      <c r="G8985">
        <v>1.746439286</v>
      </c>
      <c r="H8985">
        <v>4.53156961</v>
      </c>
      <c r="I8985">
        <v>38.101439210000002</v>
      </c>
      <c r="J8985">
        <v>2.2436962569999999</v>
      </c>
      <c r="K8985">
        <v>23.704965789999999</v>
      </c>
      <c r="L8985">
        <v>47.39540521</v>
      </c>
      <c r="M8985">
        <v>111.62840180000001</v>
      </c>
      <c r="N8985">
        <v>5.402497329</v>
      </c>
      <c r="O8985">
        <v>125.07398379999999</v>
      </c>
      <c r="P8985">
        <v>1.896711402</v>
      </c>
      <c r="Q8985">
        <v>30.706670809999999</v>
      </c>
    </row>
    <row r="8986" spans="1:17">
      <c r="A8986" t="s">
        <v>20263</v>
      </c>
      <c r="B8986" s="14" t="s">
        <v>8732</v>
      </c>
      <c r="C8986">
        <v>40.3281724</v>
      </c>
      <c r="D8986">
        <v>3.6809780569999999</v>
      </c>
      <c r="E8986">
        <v>2.449042768</v>
      </c>
      <c r="F8986">
        <v>2.9214244329999999</v>
      </c>
      <c r="G8986">
        <v>2.0025007600000002</v>
      </c>
      <c r="H8986">
        <v>3.788969561</v>
      </c>
      <c r="I8986">
        <v>40.385485680000002</v>
      </c>
      <c r="J8986">
        <v>6.7580457249999997</v>
      </c>
      <c r="K8986">
        <v>29.444524950000002</v>
      </c>
      <c r="L8986">
        <v>7.3273456259999996</v>
      </c>
      <c r="M8986">
        <v>73.757167699999997</v>
      </c>
      <c r="N8986">
        <v>5.8887882740000004</v>
      </c>
      <c r="O8986">
        <v>41.978985639999998</v>
      </c>
      <c r="P8986">
        <v>4.2587238960000002</v>
      </c>
      <c r="Q8986">
        <v>7.3769050529999998</v>
      </c>
    </row>
    <row r="8987" spans="1:17">
      <c r="A8987" t="s">
        <v>20264</v>
      </c>
      <c r="B8987" s="14" t="s">
        <v>6562</v>
      </c>
      <c r="C8987">
        <v>9.9941929960000007</v>
      </c>
      <c r="D8987">
        <v>6.2467793670000002</v>
      </c>
      <c r="E8987">
        <v>6.6833541759999999</v>
      </c>
      <c r="F8987">
        <v>7.5793969160000003</v>
      </c>
      <c r="G8987">
        <v>7.7045092369999999</v>
      </c>
      <c r="H8987">
        <v>7.2653946649999996</v>
      </c>
      <c r="I8987">
        <v>13.5336754</v>
      </c>
      <c r="J8987">
        <v>12.579178669999999</v>
      </c>
      <c r="K8987">
        <v>11.33465758</v>
      </c>
      <c r="L8987">
        <v>10.37449073</v>
      </c>
      <c r="M8987">
        <v>10.27731331</v>
      </c>
      <c r="N8987">
        <v>8.1840237770000002</v>
      </c>
      <c r="O8987">
        <v>9.8824565710000005</v>
      </c>
      <c r="P8987">
        <v>11.834910839999999</v>
      </c>
      <c r="Q8987">
        <v>9.0786507350000001</v>
      </c>
    </row>
    <row r="8988" spans="1:17">
      <c r="A8988" t="s">
        <v>20265</v>
      </c>
      <c r="B8988" s="14" t="s">
        <v>3506</v>
      </c>
      <c r="C8988">
        <v>13.01575085</v>
      </c>
      <c r="D8988">
        <v>6.7198455089999998</v>
      </c>
      <c r="E8988">
        <v>4.8347780719999998</v>
      </c>
      <c r="F8988">
        <v>6.6964160699999997</v>
      </c>
      <c r="G8988">
        <v>3.1808922439999998</v>
      </c>
      <c r="H8988">
        <v>2.711195493</v>
      </c>
      <c r="I8988">
        <v>7.8819923090000001</v>
      </c>
      <c r="J8988">
        <v>8.8793000899999992</v>
      </c>
      <c r="K8988">
        <v>7.0054480870000004</v>
      </c>
      <c r="L8988">
        <v>9.5483216649999996</v>
      </c>
      <c r="M8988">
        <v>0.63519505899999995</v>
      </c>
      <c r="N8988">
        <v>7.0705760980000001</v>
      </c>
      <c r="O8988">
        <v>6.8408560490000001</v>
      </c>
      <c r="P8988">
        <v>13.437740959999999</v>
      </c>
      <c r="Q8988">
        <v>7.1276268820000004</v>
      </c>
    </row>
    <row r="8989" spans="1:17">
      <c r="A8989" t="s">
        <v>20266</v>
      </c>
      <c r="B8989" s="14" t="s">
        <v>8261</v>
      </c>
      <c r="C8989">
        <v>1.824436935</v>
      </c>
      <c r="D8989">
        <v>6.2358254019999997</v>
      </c>
      <c r="E8989">
        <v>6.4329608609999998</v>
      </c>
      <c r="F8989">
        <v>7.5566754669999998</v>
      </c>
      <c r="G8989">
        <v>4.2306192019999997</v>
      </c>
      <c r="H8989">
        <v>6.1059647320000003</v>
      </c>
      <c r="I8989">
        <v>3.610830719</v>
      </c>
      <c r="J8989">
        <v>7.2524230540000003</v>
      </c>
      <c r="K8989">
        <v>9.2815634239999998</v>
      </c>
      <c r="L8989">
        <v>7.4107571940000003</v>
      </c>
      <c r="M8989">
        <v>1.00059758</v>
      </c>
      <c r="N8989">
        <v>3.694816667</v>
      </c>
      <c r="O8989">
        <v>2.8864631749999998</v>
      </c>
      <c r="P8989">
        <v>5.3767089800000001</v>
      </c>
      <c r="Q8989">
        <v>2.777105626</v>
      </c>
    </row>
    <row r="8990" spans="1:17">
      <c r="A8990" t="s">
        <v>20267</v>
      </c>
      <c r="B8990" s="14" t="s">
        <v>2958</v>
      </c>
      <c r="C8990">
        <v>1.470968235</v>
      </c>
      <c r="D8990">
        <v>2.9328184469999998</v>
      </c>
      <c r="E8990">
        <v>2.386520924</v>
      </c>
      <c r="F8990">
        <v>2.5028432970000001</v>
      </c>
      <c r="G8990">
        <v>2.7940955029999999</v>
      </c>
      <c r="H8990">
        <v>5.3668633850000003</v>
      </c>
      <c r="I8990">
        <v>6.9717107900000004</v>
      </c>
      <c r="J8990">
        <v>7.2725328359999999</v>
      </c>
      <c r="K8990">
        <v>4.1706522130000003</v>
      </c>
      <c r="L8990">
        <v>2.323606367</v>
      </c>
      <c r="M8990">
        <v>0.70589798100000001</v>
      </c>
      <c r="N8990">
        <v>2.5839398309999999</v>
      </c>
      <c r="O8990">
        <v>0.81453266300000005</v>
      </c>
      <c r="P8990">
        <v>2.758648225</v>
      </c>
      <c r="Q8990">
        <v>2.022381921</v>
      </c>
    </row>
    <row r="8991" spans="1:17">
      <c r="A8991" t="s">
        <v>20268</v>
      </c>
      <c r="B8991" s="14" t="s">
        <v>9076</v>
      </c>
      <c r="C8991">
        <v>7.6541748319999998</v>
      </c>
      <c r="D8991">
        <v>2.0067855520000002</v>
      </c>
      <c r="E8991">
        <v>1.665976425</v>
      </c>
      <c r="F8991">
        <v>1.558044424</v>
      </c>
      <c r="G8991">
        <v>1.2853547649999999</v>
      </c>
      <c r="H8991">
        <v>3.3980993000000002</v>
      </c>
      <c r="I8991">
        <v>9.3189285030000004</v>
      </c>
      <c r="J8991">
        <v>1.335306393</v>
      </c>
      <c r="K8991">
        <v>3.1218973550000002</v>
      </c>
      <c r="L8991">
        <v>2.395989411</v>
      </c>
      <c r="M8991">
        <v>9.5703730230000001</v>
      </c>
      <c r="N8991">
        <v>2.086186643</v>
      </c>
      <c r="O8991">
        <v>8.7879085499999992</v>
      </c>
      <c r="P8991">
        <v>1.8226404300000001</v>
      </c>
      <c r="Q8991">
        <v>3.9100902629999998</v>
      </c>
    </row>
    <row r="8992" spans="1:17">
      <c r="A8992" t="s">
        <v>20269</v>
      </c>
      <c r="B8992" s="14" t="s">
        <v>5625</v>
      </c>
      <c r="C8992">
        <v>5.9101872200000001</v>
      </c>
      <c r="D8992">
        <v>2.1276195840000001</v>
      </c>
      <c r="E8992">
        <v>1.4933340260000001</v>
      </c>
      <c r="F8992">
        <v>0.80449174199999995</v>
      </c>
      <c r="G8992">
        <v>0.63786169500000001</v>
      </c>
      <c r="H8992">
        <v>1.4186488049999999</v>
      </c>
      <c r="I8992">
        <v>2.154735439</v>
      </c>
      <c r="J8992">
        <v>1.49847335</v>
      </c>
      <c r="K8992">
        <v>4.3568766840000004</v>
      </c>
      <c r="L8992">
        <v>3.2675974330000002</v>
      </c>
      <c r="M8992">
        <v>9.9267692870000008</v>
      </c>
      <c r="N8992">
        <v>1.9124706730000001</v>
      </c>
      <c r="O8992">
        <v>17.181684959999998</v>
      </c>
      <c r="P8992">
        <v>1.1083942600000001</v>
      </c>
      <c r="Q8992">
        <v>6.0942796890000004</v>
      </c>
    </row>
    <row r="8993" spans="1:17">
      <c r="A8993" t="s">
        <v>20270</v>
      </c>
      <c r="B8993" s="14" t="s">
        <v>20271</v>
      </c>
      <c r="C8993">
        <v>0</v>
      </c>
      <c r="D8993">
        <v>3.3268233500000002</v>
      </c>
      <c r="E8993">
        <v>1.198239791</v>
      </c>
      <c r="F8993">
        <v>0.51103509499999999</v>
      </c>
      <c r="G8993">
        <v>0.64829943199999995</v>
      </c>
      <c r="H8993">
        <v>4.325589173</v>
      </c>
      <c r="I8993">
        <v>16.424960599999999</v>
      </c>
      <c r="J8993">
        <v>0</v>
      </c>
      <c r="K8993">
        <v>1.703142704</v>
      </c>
      <c r="L8993">
        <v>2.3721908630000001</v>
      </c>
      <c r="M8993">
        <v>0</v>
      </c>
      <c r="N8993">
        <v>0</v>
      </c>
      <c r="O8993">
        <v>0</v>
      </c>
      <c r="P8993">
        <v>1.12653162</v>
      </c>
      <c r="Q8993">
        <v>0</v>
      </c>
    </row>
    <row r="8994" spans="1:17">
      <c r="A8994" t="e">
        <v>#N/A</v>
      </c>
      <c r="B8994" s="14" t="s">
        <v>20272</v>
      </c>
      <c r="C8994">
        <v>0</v>
      </c>
      <c r="D8994">
        <v>0.38279348200000002</v>
      </c>
      <c r="E8994">
        <v>0.18383037199999999</v>
      </c>
      <c r="F8994">
        <v>0.23520443699999999</v>
      </c>
      <c r="G8994">
        <v>0</v>
      </c>
      <c r="H8994">
        <v>3.9817138829999998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  <c r="Q8994">
        <v>0</v>
      </c>
    </row>
    <row r="8995" spans="1:17">
      <c r="A8995" t="s">
        <v>12301</v>
      </c>
      <c r="B8995" s="14" t="s">
        <v>5016</v>
      </c>
      <c r="C8995">
        <v>4.7655614550000003</v>
      </c>
      <c r="D8995">
        <v>0.61981651500000001</v>
      </c>
      <c r="E8995">
        <v>0.47428838200000001</v>
      </c>
      <c r="F8995">
        <v>0.38921151199999998</v>
      </c>
      <c r="G8995">
        <v>0.37695194799999998</v>
      </c>
      <c r="H8995">
        <v>0.72028745699999996</v>
      </c>
      <c r="I8995">
        <v>2.3315161459999998</v>
      </c>
      <c r="J8995">
        <v>0.95102074800000003</v>
      </c>
      <c r="K8995">
        <v>1.799255134</v>
      </c>
      <c r="L8995">
        <v>2.8168883469999999</v>
      </c>
      <c r="M8995">
        <v>3.1869464999999999</v>
      </c>
      <c r="N8995">
        <v>0.82244402100000003</v>
      </c>
      <c r="O8995">
        <v>3.915754196</v>
      </c>
      <c r="P8995">
        <v>0.83953108399999998</v>
      </c>
      <c r="Q8995">
        <v>1.500619581</v>
      </c>
    </row>
    <row r="8996" spans="1:17">
      <c r="A8996" t="s">
        <v>20273</v>
      </c>
      <c r="B8996" s="14" t="s">
        <v>8099</v>
      </c>
      <c r="C8996">
        <v>0.91772073799999998</v>
      </c>
      <c r="D8996">
        <v>6.9123996270000001</v>
      </c>
      <c r="E8996">
        <v>5.8580611979999997</v>
      </c>
      <c r="F8996">
        <v>5.2466269759999999</v>
      </c>
      <c r="G8996">
        <v>3.4864102780000001</v>
      </c>
      <c r="H8996">
        <v>5.6392866259999996</v>
      </c>
      <c r="I8996">
        <v>0</v>
      </c>
      <c r="J8996">
        <v>5.2352912659999999</v>
      </c>
      <c r="K8996">
        <v>3.746913948</v>
      </c>
      <c r="L8996">
        <v>6.9584265329999999</v>
      </c>
      <c r="M8996">
        <v>5.2848228869999998</v>
      </c>
      <c r="N8996">
        <v>4.1857810500000001</v>
      </c>
      <c r="O8996">
        <v>2.0327115120000001</v>
      </c>
      <c r="P8996">
        <v>9.0873550709999993</v>
      </c>
      <c r="Q8996">
        <v>7.5704496580000002</v>
      </c>
    </row>
    <row r="8997" spans="1:17">
      <c r="A8997" t="s">
        <v>20274</v>
      </c>
      <c r="B8997" s="14" t="s">
        <v>20275</v>
      </c>
      <c r="C8997">
        <v>0</v>
      </c>
      <c r="D8997">
        <v>0</v>
      </c>
      <c r="E8997">
        <v>0.87870917999999998</v>
      </c>
      <c r="F8997">
        <v>0</v>
      </c>
      <c r="G8997">
        <v>1.4262587499999999</v>
      </c>
      <c r="H8997">
        <v>1.586049364</v>
      </c>
      <c r="I8997">
        <v>0</v>
      </c>
      <c r="J8997">
        <v>3.1411747600000002</v>
      </c>
      <c r="K8997">
        <v>0</v>
      </c>
      <c r="L8997">
        <v>5.2188198999999997</v>
      </c>
      <c r="M8997">
        <v>0</v>
      </c>
      <c r="N8997">
        <v>1.018162958</v>
      </c>
      <c r="O8997">
        <v>0</v>
      </c>
      <c r="P8997">
        <v>0.61959239099999996</v>
      </c>
      <c r="Q8997">
        <v>0</v>
      </c>
    </row>
    <row r="8998" spans="1:17">
      <c r="A8998" t="s">
        <v>20276</v>
      </c>
      <c r="B8998" s="14" t="s">
        <v>20277</v>
      </c>
      <c r="C8998">
        <v>35.637378900000002</v>
      </c>
      <c r="D8998">
        <v>6.0372555720000003</v>
      </c>
      <c r="E8998">
        <v>10.259041180000001</v>
      </c>
      <c r="F8998">
        <v>11.41398182</v>
      </c>
      <c r="G8998">
        <v>4.3439352790000001</v>
      </c>
      <c r="H8998">
        <v>9.6612143970000002</v>
      </c>
      <c r="I8998">
        <v>21.39969486</v>
      </c>
      <c r="J8998">
        <v>5.0492656880000002</v>
      </c>
      <c r="K8998">
        <v>15.21589421</v>
      </c>
      <c r="L8998">
        <v>17.219456520000001</v>
      </c>
      <c r="M8998">
        <v>4.0239768180000004</v>
      </c>
      <c r="N8998">
        <v>8.0109268280000006</v>
      </c>
      <c r="O8998">
        <v>27.859497879999999</v>
      </c>
      <c r="P8998">
        <v>5.0322224670000004</v>
      </c>
      <c r="Q8998">
        <v>12.969678979999999</v>
      </c>
    </row>
    <row r="8999" spans="1:17">
      <c r="A8999" t="e">
        <v>#N/A</v>
      </c>
      <c r="B8999" s="14" t="s">
        <v>20278</v>
      </c>
      <c r="C8999">
        <v>1.352536022</v>
      </c>
      <c r="D8999">
        <v>0.74908003899999998</v>
      </c>
      <c r="E8999">
        <v>1.0312362100000001</v>
      </c>
      <c r="F8999">
        <v>0.61368843299999998</v>
      </c>
      <c r="G8999">
        <v>0.93423062199999996</v>
      </c>
      <c r="H8999">
        <v>0.51944848200000004</v>
      </c>
      <c r="I8999">
        <v>0.32873829399999999</v>
      </c>
      <c r="J8999">
        <v>1.85749963</v>
      </c>
      <c r="K8999">
        <v>2.147521641</v>
      </c>
      <c r="L8999">
        <v>3.1335709</v>
      </c>
      <c r="M8999">
        <v>0.43270929800000002</v>
      </c>
      <c r="N8999">
        <v>0.75028383899999995</v>
      </c>
      <c r="O8999">
        <v>1.997205634</v>
      </c>
      <c r="P8999">
        <v>0.43966708999999998</v>
      </c>
      <c r="Q8999">
        <v>2.014516489</v>
      </c>
    </row>
    <row r="9000" spans="1:17">
      <c r="A9000" t="e">
        <v>#N/A</v>
      </c>
      <c r="B9000" s="14" t="s">
        <v>20279</v>
      </c>
      <c r="C9000">
        <v>1.056200338</v>
      </c>
      <c r="D9000">
        <v>0.81894308800000004</v>
      </c>
      <c r="E9000">
        <v>0.22473380600000001</v>
      </c>
      <c r="F9000">
        <v>1.006386249</v>
      </c>
      <c r="G9000">
        <v>1.185509191</v>
      </c>
      <c r="H9000">
        <v>0.81127844699999996</v>
      </c>
      <c r="I9000">
        <v>0.77013881699999998</v>
      </c>
      <c r="J9000">
        <v>1.6067390070000001</v>
      </c>
      <c r="K9000">
        <v>0.47914500599999998</v>
      </c>
      <c r="L9000">
        <v>1.3347365470000001</v>
      </c>
      <c r="M9000">
        <v>0</v>
      </c>
      <c r="N9000">
        <v>0.39059959999999999</v>
      </c>
      <c r="O9000">
        <v>0.58485944999999995</v>
      </c>
      <c r="P9000">
        <v>0.47539058200000001</v>
      </c>
      <c r="Q9000">
        <v>0.36303307200000001</v>
      </c>
    </row>
    <row r="9001" spans="1:17">
      <c r="A9001" t="s">
        <v>20280</v>
      </c>
      <c r="B9001" s="14" t="s">
        <v>9430</v>
      </c>
      <c r="C9001">
        <v>153.33353360000001</v>
      </c>
      <c r="D9001">
        <v>0.77251326300000001</v>
      </c>
      <c r="E9001">
        <v>0.71017509099999998</v>
      </c>
      <c r="F9001">
        <v>0.39329359600000002</v>
      </c>
      <c r="G9001">
        <v>0.82581930000000003</v>
      </c>
      <c r="H9001">
        <v>1.7218871259999999</v>
      </c>
      <c r="I9001">
        <v>2.7606085760000001</v>
      </c>
      <c r="J9001">
        <v>1.604057879</v>
      </c>
      <c r="K9001">
        <v>7.0056895289999996</v>
      </c>
      <c r="L9001">
        <v>33.365193570000002</v>
      </c>
      <c r="M9001">
        <v>4.5899547390000004</v>
      </c>
      <c r="N9001">
        <v>0.95798203500000001</v>
      </c>
      <c r="O9001">
        <v>177.86838729999999</v>
      </c>
      <c r="P9001">
        <v>1.031408323</v>
      </c>
      <c r="Q9001">
        <v>207.66227409999999</v>
      </c>
    </row>
    <row r="9002" spans="1:17">
      <c r="A9002" t="s">
        <v>20281</v>
      </c>
      <c r="B9002" s="14" t="s">
        <v>6459</v>
      </c>
      <c r="C9002">
        <v>2.2202921070000001</v>
      </c>
      <c r="D9002">
        <v>0.78699047</v>
      </c>
      <c r="E9002">
        <v>0.42518186099999999</v>
      </c>
      <c r="F9002">
        <v>0.241780045</v>
      </c>
      <c r="G9002">
        <v>0.61344462399999999</v>
      </c>
      <c r="H9002">
        <v>0.170542942</v>
      </c>
      <c r="I9002">
        <v>0</v>
      </c>
      <c r="J9002">
        <v>0.225173818</v>
      </c>
      <c r="K9002">
        <v>1.007234932</v>
      </c>
      <c r="L9002">
        <v>2.8058171500000002</v>
      </c>
      <c r="M9002">
        <v>0</v>
      </c>
      <c r="N9002">
        <v>0.16421983200000001</v>
      </c>
      <c r="O9002">
        <v>2.4589252159999999</v>
      </c>
      <c r="P9002">
        <v>0.333114189</v>
      </c>
      <c r="Q9002">
        <v>2.4420805350000001</v>
      </c>
    </row>
    <row r="9003" spans="1:17">
      <c r="A9003" t="s">
        <v>20282</v>
      </c>
      <c r="B9003" s="14" t="s">
        <v>8554</v>
      </c>
      <c r="C9003">
        <v>48.585215529999999</v>
      </c>
      <c r="D9003">
        <v>7.7913092940000004</v>
      </c>
      <c r="E9003">
        <v>7.2518580239999997</v>
      </c>
      <c r="F9003">
        <v>6.0211509889999997</v>
      </c>
      <c r="G9003">
        <v>6.3236230789999999</v>
      </c>
      <c r="H9003">
        <v>14.06417785</v>
      </c>
      <c r="I9003">
        <v>31.196369409999999</v>
      </c>
      <c r="J9003">
        <v>30.520047420000001</v>
      </c>
      <c r="K9003">
        <v>21.711705049999999</v>
      </c>
      <c r="L9003">
        <v>33.90629259</v>
      </c>
      <c r="M9003">
        <v>20.879458289999999</v>
      </c>
      <c r="N9003">
        <v>9.4754410500000006</v>
      </c>
      <c r="O9003">
        <v>20.880355300000002</v>
      </c>
      <c r="P9003">
        <v>10.00921861</v>
      </c>
      <c r="Q9003">
        <v>16.948767889999999</v>
      </c>
    </row>
    <row r="9004" spans="1:17">
      <c r="A9004" t="s">
        <v>20283</v>
      </c>
      <c r="B9004" s="14" t="s">
        <v>141</v>
      </c>
      <c r="C9004">
        <v>5.267529745</v>
      </c>
      <c r="D9004">
        <v>3.7341894739999999</v>
      </c>
      <c r="E9004">
        <v>5.5666525419999999</v>
      </c>
      <c r="F9004">
        <v>4.1586784520000002</v>
      </c>
      <c r="G9004">
        <v>4.7299397320000001</v>
      </c>
      <c r="H9004">
        <v>16.72364975</v>
      </c>
      <c r="I9004">
        <v>11.266554599999999</v>
      </c>
      <c r="J9004">
        <v>5.6537584250000004</v>
      </c>
      <c r="K9004">
        <v>12.107374999999999</v>
      </c>
      <c r="L9004">
        <v>12.42576167</v>
      </c>
      <c r="M9004">
        <v>6.7408455189999996</v>
      </c>
      <c r="N9004">
        <v>6.3202292470000003</v>
      </c>
      <c r="O9004">
        <v>3.5002047709999999</v>
      </c>
      <c r="P9004">
        <v>3.0558128139999998</v>
      </c>
      <c r="Q9004">
        <v>4.1038789600000003</v>
      </c>
    </row>
    <row r="9005" spans="1:17">
      <c r="A9005" t="s">
        <v>20283</v>
      </c>
      <c r="B9005" s="14" t="s">
        <v>20284</v>
      </c>
      <c r="C9005">
        <v>29.23712085</v>
      </c>
      <c r="D9005">
        <v>2.0240628790000001</v>
      </c>
      <c r="E9005">
        <v>1.3608328000000001</v>
      </c>
      <c r="F9005">
        <v>0.49746779200000002</v>
      </c>
      <c r="G9005">
        <v>1.5777198560000001</v>
      </c>
      <c r="H9005">
        <v>2.1053752609999998</v>
      </c>
      <c r="I9005">
        <v>29.312982779999999</v>
      </c>
      <c r="J9005">
        <v>3.7064008959999999</v>
      </c>
      <c r="K9005">
        <v>12.434448939999999</v>
      </c>
      <c r="L9005">
        <v>26.555941969999999</v>
      </c>
      <c r="M9005">
        <v>3.50762581</v>
      </c>
      <c r="N9005">
        <v>5.4061749990000001</v>
      </c>
      <c r="O9005">
        <v>10.11858606</v>
      </c>
      <c r="P9005">
        <v>1.096623701</v>
      </c>
      <c r="Q9005">
        <v>1.2561586819999999</v>
      </c>
    </row>
    <row r="9006" spans="1:17">
      <c r="A9006" t="s">
        <v>20285</v>
      </c>
      <c r="B9006" s="14" t="s">
        <v>3608</v>
      </c>
      <c r="C9006">
        <v>8.1669281209999998</v>
      </c>
      <c r="D9006">
        <v>1.568014961</v>
      </c>
      <c r="E9006">
        <v>1.7666862219999999</v>
      </c>
      <c r="F9006">
        <v>1.5934054049999999</v>
      </c>
      <c r="G9006">
        <v>1.598312376</v>
      </c>
      <c r="H9006">
        <v>2.4046892130000002</v>
      </c>
      <c r="I9006">
        <v>38.310471710000002</v>
      </c>
      <c r="J9006">
        <v>5.038579597</v>
      </c>
      <c r="K9006">
        <v>2.8404423470000002</v>
      </c>
      <c r="L9006">
        <v>4.5582968800000003</v>
      </c>
      <c r="M9006">
        <v>3.3966396269999999</v>
      </c>
      <c r="N9006">
        <v>2.9531423970000001</v>
      </c>
      <c r="O9006">
        <v>4.82383747</v>
      </c>
      <c r="P9006">
        <v>1.5316225889999999</v>
      </c>
      <c r="Q9006">
        <v>2.9942450859999998</v>
      </c>
    </row>
    <row r="9007" spans="1:17">
      <c r="A9007" t="s">
        <v>20286</v>
      </c>
      <c r="B9007" s="14" t="s">
        <v>1982</v>
      </c>
      <c r="C9007">
        <v>3.851859192</v>
      </c>
      <c r="D9007">
        <v>0.54856014600000003</v>
      </c>
      <c r="E9007">
        <v>0.234166337</v>
      </c>
      <c r="F9007">
        <v>7.4901879000000005E-2</v>
      </c>
      <c r="G9007">
        <v>0.47510284800000002</v>
      </c>
      <c r="H9007">
        <v>0.10566618</v>
      </c>
      <c r="I9007">
        <v>1.6049261960000001</v>
      </c>
      <c r="J9007">
        <v>1.49978364</v>
      </c>
      <c r="K9007">
        <v>1.6225809899999999</v>
      </c>
      <c r="L9007">
        <v>0.69537906699999996</v>
      </c>
      <c r="M9007">
        <v>1.0562604040000001</v>
      </c>
      <c r="N9007">
        <v>0.37307770000000001</v>
      </c>
      <c r="O9007">
        <v>1.218814364</v>
      </c>
      <c r="P9007">
        <v>0.41278640300000002</v>
      </c>
      <c r="Q9007">
        <v>0.37827030299999997</v>
      </c>
    </row>
    <row r="9008" spans="1:17">
      <c r="A9008" t="s">
        <v>20287</v>
      </c>
      <c r="B9008" s="14" t="s">
        <v>1962</v>
      </c>
      <c r="C9008">
        <v>1.8788641129999999</v>
      </c>
      <c r="D9008">
        <v>0.37460818000000001</v>
      </c>
      <c r="E9008">
        <v>0.24986043599999999</v>
      </c>
      <c r="F9008">
        <v>0.179025033</v>
      </c>
      <c r="G9008">
        <v>0.29200019900000002</v>
      </c>
      <c r="H9008">
        <v>0.288635007</v>
      </c>
      <c r="I9008">
        <v>0.54799686599999997</v>
      </c>
      <c r="J9008">
        <v>0.91700961700000005</v>
      </c>
      <c r="K9008">
        <v>0.98019814400000005</v>
      </c>
      <c r="L9008">
        <v>1.4246096180000001</v>
      </c>
      <c r="M9008">
        <v>0.90164175700000004</v>
      </c>
      <c r="N9008">
        <v>0.56744750799999999</v>
      </c>
      <c r="O9008">
        <v>1.7686809670000001</v>
      </c>
      <c r="P9008">
        <v>0.33826700199999998</v>
      </c>
      <c r="Q9008">
        <v>1.2915917299999999</v>
      </c>
    </row>
    <row r="9009" spans="1:17">
      <c r="A9009" t="s">
        <v>20288</v>
      </c>
      <c r="B9009" s="14" t="s">
        <v>7917</v>
      </c>
      <c r="C9009">
        <v>5.6328157269999997</v>
      </c>
      <c r="D9009">
        <v>3.2838349650000001</v>
      </c>
      <c r="E9009">
        <v>2.3655128670000001</v>
      </c>
      <c r="F9009">
        <v>3.5108441209999999</v>
      </c>
      <c r="G9009">
        <v>1.945363693</v>
      </c>
      <c r="H9009">
        <v>2.049453593</v>
      </c>
      <c r="I9009">
        <v>5.1880708269999998</v>
      </c>
      <c r="J9009">
        <v>4.5475250770000004</v>
      </c>
      <c r="K9009">
        <v>6.1865772290000001</v>
      </c>
      <c r="L9009">
        <v>6.3689833660000001</v>
      </c>
      <c r="M9009">
        <v>3.4144584340000002</v>
      </c>
      <c r="N9009">
        <v>11.29261859</v>
      </c>
      <c r="O9009">
        <v>9.1931676410000005</v>
      </c>
      <c r="P9009">
        <v>3.0690506100000001</v>
      </c>
      <c r="Q9009">
        <v>4.6873746089999999</v>
      </c>
    </row>
    <row r="9010" spans="1:17">
      <c r="A9010" t="s">
        <v>20289</v>
      </c>
      <c r="B9010" s="14" t="s">
        <v>20290</v>
      </c>
      <c r="C9010">
        <v>2.2690897360000002</v>
      </c>
      <c r="D9010">
        <v>11.22650554</v>
      </c>
      <c r="E9010">
        <v>11.34597018</v>
      </c>
      <c r="F9010">
        <v>12.25173882</v>
      </c>
      <c r="G9010">
        <v>8.0978060900000006</v>
      </c>
      <c r="H9010">
        <v>6.1001898600000004</v>
      </c>
      <c r="I9010">
        <v>1.1030193319999999</v>
      </c>
      <c r="J9010">
        <v>4.5065694049999996</v>
      </c>
      <c r="K9010">
        <v>10.293719640000001</v>
      </c>
      <c r="L9010">
        <v>6.2128808329999998</v>
      </c>
      <c r="M9010">
        <v>4.3556232589999997</v>
      </c>
      <c r="N9010">
        <v>7.1793541919999999</v>
      </c>
      <c r="O9010">
        <v>2.5129675279999999</v>
      </c>
      <c r="P9010">
        <v>10.78045369</v>
      </c>
      <c r="Q9010">
        <v>10.39896931</v>
      </c>
    </row>
    <row r="9011" spans="1:17">
      <c r="A9011" t="s">
        <v>20291</v>
      </c>
      <c r="B9011" s="14" t="s">
        <v>3508</v>
      </c>
      <c r="C9011">
        <v>7.0989608640000004</v>
      </c>
      <c r="D9011">
        <v>7.2478998990000001</v>
      </c>
      <c r="E9011">
        <v>7.7494531550000003</v>
      </c>
      <c r="F9011">
        <v>7.8985095420000002</v>
      </c>
      <c r="G9011">
        <v>5.862797552</v>
      </c>
      <c r="H9011">
        <v>3.6747033089999999</v>
      </c>
      <c r="I9011">
        <v>1.800444111</v>
      </c>
      <c r="J9011">
        <v>3.7171350539999999</v>
      </c>
      <c r="K9011">
        <v>6.440883468</v>
      </c>
      <c r="L9011">
        <v>15.40683005</v>
      </c>
      <c r="M9011">
        <v>5.3322204019999999</v>
      </c>
      <c r="N9011">
        <v>3.081883393</v>
      </c>
      <c r="O9011">
        <v>3.4182368470000002</v>
      </c>
      <c r="P9011">
        <v>5.6958044929999998</v>
      </c>
      <c r="Q9011">
        <v>11.66969538</v>
      </c>
    </row>
    <row r="9012" spans="1:17">
      <c r="A9012" t="s">
        <v>20292</v>
      </c>
      <c r="B9012" s="14" t="s">
        <v>3507</v>
      </c>
      <c r="C9012">
        <v>19.417038770000001</v>
      </c>
      <c r="D9012">
        <v>11.427930030000001</v>
      </c>
      <c r="E9012">
        <v>9.9587040370000004</v>
      </c>
      <c r="F9012">
        <v>12.42622179</v>
      </c>
      <c r="G9012">
        <v>9.0579941670000004</v>
      </c>
      <c r="H9012">
        <v>15.35963594</v>
      </c>
      <c r="I9012">
        <v>6.7620890410000003</v>
      </c>
      <c r="J9012">
        <v>7.4947327599999998</v>
      </c>
      <c r="K9012">
        <v>11.56941851</v>
      </c>
      <c r="L9012">
        <v>4.0285627289999999</v>
      </c>
      <c r="M9012">
        <v>4.4503771680000002</v>
      </c>
      <c r="N9012">
        <v>5.6445525400000003</v>
      </c>
      <c r="O9012">
        <v>5.7771800860000004</v>
      </c>
      <c r="P9012">
        <v>14.26149504</v>
      </c>
      <c r="Q9012">
        <v>10.16034033</v>
      </c>
    </row>
    <row r="9013" spans="1:17">
      <c r="A9013" t="s">
        <v>20293</v>
      </c>
      <c r="B9013" s="14" t="s">
        <v>1947</v>
      </c>
      <c r="C9013">
        <v>8.7230546889999996</v>
      </c>
      <c r="D9013">
        <v>15.846079230000001</v>
      </c>
      <c r="E9013">
        <v>13.92040795</v>
      </c>
      <c r="F9013">
        <v>22.458404120000001</v>
      </c>
      <c r="G9013">
        <v>19.538970200000001</v>
      </c>
      <c r="H9013">
        <v>35.319988840000001</v>
      </c>
      <c r="I9013">
        <v>3.9980290329999999</v>
      </c>
      <c r="J9013">
        <v>8.2778896300000007</v>
      </c>
      <c r="K9013">
        <v>7.5752333890000001</v>
      </c>
      <c r="L9013">
        <v>7.4014645530000003</v>
      </c>
      <c r="M9013">
        <v>4.7840883109999996</v>
      </c>
      <c r="N9013">
        <v>9.8006633559999994</v>
      </c>
      <c r="O9013">
        <v>5.7963560000000003</v>
      </c>
      <c r="P9013">
        <v>22.24848961</v>
      </c>
      <c r="Q9013">
        <v>23.472048959999999</v>
      </c>
    </row>
    <row r="9014" spans="1:17">
      <c r="A9014" t="s">
        <v>20294</v>
      </c>
      <c r="B9014" s="14" t="s">
        <v>7608</v>
      </c>
      <c r="C9014">
        <v>3.2163109969999999</v>
      </c>
      <c r="D9014">
        <v>9.2627675049999993</v>
      </c>
      <c r="E9014">
        <v>7.4936647340000002</v>
      </c>
      <c r="F9014">
        <v>11.295308410000001</v>
      </c>
      <c r="G9014">
        <v>10.27483913</v>
      </c>
      <c r="H9014">
        <v>10.746596159999999</v>
      </c>
      <c r="I9014">
        <v>3.7523274469999999</v>
      </c>
      <c r="J9014">
        <v>9.0108985189999995</v>
      </c>
      <c r="K9014">
        <v>11.81853699</v>
      </c>
      <c r="L9014">
        <v>8.9419032549999997</v>
      </c>
      <c r="M9014">
        <v>4.3217009590000002</v>
      </c>
      <c r="N9014">
        <v>4.0044571170000003</v>
      </c>
      <c r="O9014">
        <v>4.274393366</v>
      </c>
      <c r="P9014">
        <v>8.685874643</v>
      </c>
      <c r="Q9014">
        <v>10.612779890000001</v>
      </c>
    </row>
    <row r="9015" spans="1:17">
      <c r="A9015" t="s">
        <v>20295</v>
      </c>
      <c r="B9015" s="14" t="s">
        <v>20296</v>
      </c>
      <c r="C9015">
        <v>22.382578299999999</v>
      </c>
      <c r="D9015">
        <v>4.3997873690000002</v>
      </c>
      <c r="E9015">
        <v>3.9575451610000001</v>
      </c>
      <c r="F9015">
        <v>5.063538576</v>
      </c>
      <c r="G9015">
        <v>3.9739270520000001</v>
      </c>
      <c r="H9015">
        <v>3.5111016450000001</v>
      </c>
      <c r="I9015">
        <v>0.91946344300000005</v>
      </c>
      <c r="J9015">
        <v>1.438705997</v>
      </c>
      <c r="K9015">
        <v>3.7183115510000002</v>
      </c>
      <c r="L9015">
        <v>6.7725143729999999</v>
      </c>
      <c r="M9015">
        <v>9.0769858750000001</v>
      </c>
      <c r="N9015">
        <v>3.5363675259999998</v>
      </c>
      <c r="O9015">
        <v>7.3317266349999999</v>
      </c>
      <c r="P9015">
        <v>5.3918727180000001</v>
      </c>
      <c r="Q9015">
        <v>8.0183197719999999</v>
      </c>
    </row>
    <row r="9016" spans="1:17">
      <c r="A9016" t="s">
        <v>20297</v>
      </c>
      <c r="B9016" s="14" t="s">
        <v>7629</v>
      </c>
      <c r="C9016">
        <v>2.6586330390000001</v>
      </c>
      <c r="D9016">
        <v>1.0797897679999999</v>
      </c>
      <c r="E9016">
        <v>0.56569260499999996</v>
      </c>
      <c r="F9016">
        <v>0.36189180599999998</v>
      </c>
      <c r="G9016">
        <v>0.76516027399999997</v>
      </c>
      <c r="H9016">
        <v>0.85088485199999997</v>
      </c>
      <c r="I9016">
        <v>2.5847577479999999</v>
      </c>
      <c r="J9016">
        <v>1.6290069389999999</v>
      </c>
      <c r="K9016">
        <v>2.613191058</v>
      </c>
      <c r="L9016">
        <v>1.6798776499999999</v>
      </c>
      <c r="M9016">
        <v>0.85056162300000004</v>
      </c>
      <c r="N9016">
        <v>0.92858209700000005</v>
      </c>
      <c r="O9016">
        <v>1.9629188420000001</v>
      </c>
      <c r="P9016">
        <v>0.53183896200000003</v>
      </c>
      <c r="Q9016">
        <v>1.2184200089999999</v>
      </c>
    </row>
    <row r="9017" spans="1:17">
      <c r="A9017" t="s">
        <v>20298</v>
      </c>
      <c r="B9017" s="14" t="s">
        <v>20299</v>
      </c>
      <c r="C9017">
        <v>0</v>
      </c>
      <c r="D9017">
        <v>1.8544792320000001</v>
      </c>
      <c r="E9017">
        <v>6.2340853970000003</v>
      </c>
      <c r="F9017">
        <v>2.2789402889999999</v>
      </c>
      <c r="G9017">
        <v>3.8547533779999998</v>
      </c>
      <c r="H9017">
        <v>2.143309951</v>
      </c>
      <c r="I9017">
        <v>4.0692469950000003</v>
      </c>
      <c r="J9017">
        <v>2.8298871710000002</v>
      </c>
      <c r="K9017">
        <v>3.79754792</v>
      </c>
      <c r="L9017">
        <v>14.10491865</v>
      </c>
      <c r="M9017">
        <v>0</v>
      </c>
      <c r="N9017">
        <v>5.8475575299999996</v>
      </c>
      <c r="O9017">
        <v>6.1805417580000004</v>
      </c>
      <c r="P9017">
        <v>2.930504553</v>
      </c>
      <c r="Q9017">
        <v>1.918188258</v>
      </c>
    </row>
    <row r="9018" spans="1:17">
      <c r="A9018" t="s">
        <v>20300</v>
      </c>
      <c r="B9018" s="14" t="s">
        <v>20301</v>
      </c>
      <c r="C9018">
        <v>15.10881702</v>
      </c>
      <c r="D9018">
        <v>3.3471088579999999</v>
      </c>
      <c r="E9018">
        <v>1.6073948410000001</v>
      </c>
      <c r="F9018">
        <v>2.7421395350000002</v>
      </c>
      <c r="G9018">
        <v>2.6090099090000001</v>
      </c>
      <c r="H9018">
        <v>0</v>
      </c>
      <c r="I9018">
        <v>7.3444945759999998</v>
      </c>
      <c r="J9018">
        <v>7.6614018530000001</v>
      </c>
      <c r="K9018">
        <v>9.1388145069999993</v>
      </c>
      <c r="L9018">
        <v>12.728829019999999</v>
      </c>
      <c r="M9018">
        <v>0</v>
      </c>
      <c r="N9018">
        <v>0.62083107199999998</v>
      </c>
      <c r="O9018">
        <v>5.5775620750000003</v>
      </c>
      <c r="P9018">
        <v>1.511200954</v>
      </c>
      <c r="Q9018">
        <v>0</v>
      </c>
    </row>
    <row r="9019" spans="1:17">
      <c r="A9019" t="s">
        <v>20302</v>
      </c>
      <c r="B9019" s="14" t="s">
        <v>5776</v>
      </c>
      <c r="C9019">
        <v>8.0934668080000005</v>
      </c>
      <c r="D9019">
        <v>39.675294049999998</v>
      </c>
      <c r="E9019">
        <v>31.969117900000001</v>
      </c>
      <c r="F9019">
        <v>37.62656389</v>
      </c>
      <c r="G9019">
        <v>31.069505939999999</v>
      </c>
      <c r="H9019">
        <v>207.62103479999999</v>
      </c>
      <c r="I9019">
        <v>44.48770734</v>
      </c>
      <c r="J9019">
        <v>22.993188780000001</v>
      </c>
      <c r="K9019">
        <v>48.29564963</v>
      </c>
      <c r="L9019">
        <v>31.076892369999999</v>
      </c>
      <c r="M9019">
        <v>9.9588370990000001</v>
      </c>
      <c r="N9019">
        <v>13.99334518</v>
      </c>
      <c r="O9019">
        <v>9.6528260229999994</v>
      </c>
      <c r="P9019">
        <v>29.42285476</v>
      </c>
      <c r="Q9019">
        <v>26.962593949999999</v>
      </c>
    </row>
    <row r="9020" spans="1:17">
      <c r="A9020" t="s">
        <v>20303</v>
      </c>
      <c r="B9020" s="14" t="s">
        <v>7530</v>
      </c>
      <c r="C9020">
        <v>17.57337583</v>
      </c>
      <c r="D9020">
        <v>0.29198183700000002</v>
      </c>
      <c r="E9020">
        <v>0.2804391</v>
      </c>
      <c r="F9020">
        <v>0.358811875</v>
      </c>
      <c r="G9020">
        <v>0.75864827099999999</v>
      </c>
      <c r="H9020">
        <v>0.168728656</v>
      </c>
      <c r="I9020">
        <v>0.64068995200000001</v>
      </c>
      <c r="J9020">
        <v>0.77972423099999999</v>
      </c>
      <c r="K9020">
        <v>2.9895590009999999</v>
      </c>
      <c r="L9020">
        <v>6.9399200790000002</v>
      </c>
      <c r="M9020">
        <v>2.5299684029999998</v>
      </c>
      <c r="N9020">
        <v>0.48741843699999998</v>
      </c>
      <c r="O9020">
        <v>5.3520861609999999</v>
      </c>
      <c r="P9020">
        <v>1.2523675990000001</v>
      </c>
      <c r="Q9020">
        <v>4.53018929</v>
      </c>
    </row>
    <row r="9021" spans="1:17">
      <c r="A9021" t="s">
        <v>20304</v>
      </c>
      <c r="B9021" s="14" t="s">
        <v>4617</v>
      </c>
      <c r="C9021">
        <v>14.24911436</v>
      </c>
      <c r="D9021">
        <v>20.1029141</v>
      </c>
      <c r="E9021">
        <v>14.733804040000001</v>
      </c>
      <c r="F9021">
        <v>24.091654479999999</v>
      </c>
      <c r="G9021">
        <v>16.878546350000001</v>
      </c>
      <c r="H9021">
        <v>49.348024989999999</v>
      </c>
      <c r="I9021">
        <v>18.592419079999999</v>
      </c>
      <c r="J9021">
        <v>20.028475060000002</v>
      </c>
      <c r="K9021">
        <v>21.206807149999999</v>
      </c>
      <c r="L9021">
        <v>14.37386837</v>
      </c>
      <c r="M9021">
        <v>10.556849590000001</v>
      </c>
      <c r="N9021">
        <v>12.018267359999999</v>
      </c>
      <c r="O9021">
        <v>13.012060679999999</v>
      </c>
      <c r="P9021">
        <v>29.14184552</v>
      </c>
      <c r="Q9021">
        <v>27.667427249999999</v>
      </c>
    </row>
    <row r="9022" spans="1:17">
      <c r="A9022" t="s">
        <v>20305</v>
      </c>
      <c r="B9022" s="14" t="s">
        <v>7492</v>
      </c>
      <c r="C9022">
        <v>3.3603410849999999</v>
      </c>
      <c r="D9022">
        <v>1.078137197</v>
      </c>
      <c r="E9022">
        <v>0.80129204099999995</v>
      </c>
      <c r="F9022">
        <v>0.77286171800000003</v>
      </c>
      <c r="G9022">
        <v>0.480221801</v>
      </c>
      <c r="H9022">
        <v>0.84553697800000005</v>
      </c>
      <c r="I9022">
        <v>1.3518486089999999</v>
      </c>
      <c r="J9022">
        <v>1.2045282939999999</v>
      </c>
      <c r="K9022">
        <v>1.103888789</v>
      </c>
      <c r="L9022">
        <v>1.464315348</v>
      </c>
      <c r="M9022">
        <v>1.7794016450000001</v>
      </c>
      <c r="N9022">
        <v>2.6568225339999998</v>
      </c>
      <c r="O9022">
        <v>3.9781601549999999</v>
      </c>
      <c r="P9022">
        <v>1.8601679529999999</v>
      </c>
      <c r="Q9022">
        <v>2.071040521</v>
      </c>
    </row>
    <row r="9023" spans="1:17">
      <c r="A9023" t="e">
        <v>#N/A</v>
      </c>
      <c r="B9023" s="14" t="s">
        <v>20306</v>
      </c>
      <c r="C9023">
        <v>200.16613029999999</v>
      </c>
      <c r="D9023">
        <v>170.3723948</v>
      </c>
      <c r="E9023">
        <v>221.2464185</v>
      </c>
      <c r="F9023">
        <v>210.51517129999999</v>
      </c>
      <c r="G9023">
        <v>160.8179509</v>
      </c>
      <c r="H9023">
        <v>224.9600628</v>
      </c>
      <c r="I9023">
        <v>230.4522533</v>
      </c>
      <c r="J9023">
        <v>284.46863259999998</v>
      </c>
      <c r="K9023">
        <v>422.48366449999997</v>
      </c>
      <c r="L9023">
        <v>327.50757529999998</v>
      </c>
      <c r="M9023">
        <v>266.93748260000001</v>
      </c>
      <c r="N9023">
        <v>184.67190389999999</v>
      </c>
      <c r="O9023">
        <v>233.3469848</v>
      </c>
      <c r="P9023">
        <v>292.40967439999997</v>
      </c>
      <c r="Q9023">
        <v>350.51954410000002</v>
      </c>
    </row>
    <row r="9024" spans="1:17">
      <c r="A9024" t="e">
        <v>#N/A</v>
      </c>
      <c r="B9024" s="14" t="s">
        <v>20307</v>
      </c>
      <c r="C9024">
        <v>17.53192919</v>
      </c>
      <c r="D9024">
        <v>0.93501520999999999</v>
      </c>
      <c r="E9024">
        <v>1.5543204829999999</v>
      </c>
      <c r="F9024">
        <v>0.70709258399999997</v>
      </c>
      <c r="G9024">
        <v>1.4576543829999999</v>
      </c>
      <c r="H9024">
        <v>2.244409477</v>
      </c>
      <c r="I9024">
        <v>9.9427827509999993</v>
      </c>
      <c r="J9024">
        <v>1.1935805559999999</v>
      </c>
      <c r="K9024">
        <v>29.30958631</v>
      </c>
      <c r="L9024">
        <v>41.438742910000002</v>
      </c>
      <c r="M9024">
        <v>14.33383566</v>
      </c>
      <c r="N9024">
        <v>1.520840897</v>
      </c>
      <c r="O9024">
        <v>17.97799096</v>
      </c>
      <c r="P9024">
        <v>1.169042248</v>
      </c>
      <c r="Q9024">
        <v>3.5709668200000002</v>
      </c>
    </row>
    <row r="9025" spans="1:17">
      <c r="A9025" t="s">
        <v>20308</v>
      </c>
      <c r="B9025" s="14" t="s">
        <v>7548</v>
      </c>
      <c r="C9025">
        <v>2.242684503</v>
      </c>
      <c r="D9025">
        <v>4.3295160350000002</v>
      </c>
      <c r="E9025">
        <v>1.738330806</v>
      </c>
      <c r="F9025">
        <v>1.744417702</v>
      </c>
      <c r="G9025">
        <v>1.1064846779999999</v>
      </c>
      <c r="H9025">
        <v>3.199168615</v>
      </c>
      <c r="I9025">
        <v>3.2705507260000002</v>
      </c>
      <c r="J9025">
        <v>1.096608721</v>
      </c>
      <c r="K9025">
        <v>2.6161540369999998</v>
      </c>
      <c r="L9025">
        <v>4.251172145</v>
      </c>
      <c r="M9025">
        <v>4.304937185</v>
      </c>
      <c r="N9025">
        <v>1.303311777</v>
      </c>
      <c r="O9025">
        <v>1.0644532739999999</v>
      </c>
      <c r="P9025">
        <v>2.0669102270000002</v>
      </c>
      <c r="Q9025">
        <v>3.744113</v>
      </c>
    </row>
    <row r="9026" spans="1:17">
      <c r="A9026" t="s">
        <v>20309</v>
      </c>
      <c r="B9026" s="14" t="s">
        <v>20310</v>
      </c>
      <c r="C9026">
        <v>28.604282739999999</v>
      </c>
      <c r="D9026">
        <v>1.386176396</v>
      </c>
      <c r="E9026">
        <v>0.57059037599999995</v>
      </c>
      <c r="F9026">
        <v>0.73005013600000002</v>
      </c>
      <c r="G9026">
        <v>0.92614204499999997</v>
      </c>
      <c r="H9026">
        <v>0.686601456</v>
      </c>
      <c r="I9026">
        <v>1.3035683010000001</v>
      </c>
      <c r="J9026">
        <v>1.5864518990000001</v>
      </c>
      <c r="K9026">
        <v>2.8385711730000001</v>
      </c>
      <c r="L9026">
        <v>7.9073028780000003</v>
      </c>
      <c r="M9026">
        <v>5.1475547600000002</v>
      </c>
      <c r="N9026">
        <v>0.99171716700000001</v>
      </c>
      <c r="O9026">
        <v>2.9698707149999999</v>
      </c>
      <c r="P9026">
        <v>0.93877635000000004</v>
      </c>
      <c r="Q9026">
        <v>4.9158764010000002</v>
      </c>
    </row>
    <row r="9027" spans="1:17">
      <c r="A9027" t="s">
        <v>20311</v>
      </c>
      <c r="B9027" s="14" t="s">
        <v>62</v>
      </c>
      <c r="C9027">
        <v>30.034496870000002</v>
      </c>
      <c r="D9027">
        <v>1.9895708270000001</v>
      </c>
      <c r="E9027">
        <v>1.4566836670000001</v>
      </c>
      <c r="F9027">
        <v>1.042110782</v>
      </c>
      <c r="G9027">
        <v>1.4999869210000001</v>
      </c>
      <c r="H9027">
        <v>1.017785688</v>
      </c>
      <c r="I9027">
        <v>6.0117502839999997</v>
      </c>
      <c r="J9027">
        <v>3.1169113780000002</v>
      </c>
      <c r="K9027">
        <v>7.5472598240000002</v>
      </c>
      <c r="L9027">
        <v>10.605088569999999</v>
      </c>
      <c r="M9027">
        <v>16.956650969999998</v>
      </c>
      <c r="N9027">
        <v>2.0689942459999999</v>
      </c>
      <c r="O9027">
        <v>18.42484499</v>
      </c>
      <c r="P9027">
        <v>1.7891972789999999</v>
      </c>
      <c r="Q9027">
        <v>4.0483688009999996</v>
      </c>
    </row>
    <row r="9028" spans="1:17">
      <c r="A9028" t="s">
        <v>20312</v>
      </c>
      <c r="B9028" s="14" t="s">
        <v>20313</v>
      </c>
      <c r="C9028">
        <v>7.1247967819999998</v>
      </c>
      <c r="D9028">
        <v>7.6580710019999998</v>
      </c>
      <c r="E9028">
        <v>9.5450837409999991</v>
      </c>
      <c r="F9028">
        <v>9.1235275120000008</v>
      </c>
      <c r="G9028">
        <v>8.7033680909999998</v>
      </c>
      <c r="H9028">
        <v>4.7632153410000004</v>
      </c>
      <c r="I9028">
        <v>5.3875270110000004</v>
      </c>
      <c r="J9028">
        <v>14.652125079999999</v>
      </c>
      <c r="K9028">
        <v>19.273263440000001</v>
      </c>
      <c r="L9028">
        <v>8.8369793829999992</v>
      </c>
      <c r="M9028">
        <v>1.519597635</v>
      </c>
      <c r="N9028">
        <v>12.198437999999999</v>
      </c>
      <c r="O9028">
        <v>1.1689714760000001</v>
      </c>
      <c r="P9028">
        <v>4.1570096540000003</v>
      </c>
      <c r="Q9028">
        <v>3.8094115689999999</v>
      </c>
    </row>
    <row r="9029" spans="1:17">
      <c r="A9029" t="s">
        <v>20314</v>
      </c>
      <c r="B9029" s="14" t="s">
        <v>7950</v>
      </c>
      <c r="C9029">
        <v>11.039907879999999</v>
      </c>
      <c r="D9029">
        <v>5.0046457699999998</v>
      </c>
      <c r="E9029">
        <v>4.1325431720000001</v>
      </c>
      <c r="F9029">
        <v>5.2596136769999999</v>
      </c>
      <c r="G9029">
        <v>4.4658844520000001</v>
      </c>
      <c r="H9029">
        <v>5.4962106659999996</v>
      </c>
      <c r="I9029">
        <v>2.385142793</v>
      </c>
      <c r="J9029">
        <v>8.2546547930000003</v>
      </c>
      <c r="K9029">
        <v>8.0688493430000001</v>
      </c>
      <c r="L9029">
        <v>6.6527035850000003</v>
      </c>
      <c r="M9029">
        <v>2.7470614019999999</v>
      </c>
      <c r="N9029">
        <v>4.6749809090000003</v>
      </c>
      <c r="O9029">
        <v>8.603803675</v>
      </c>
      <c r="P9029">
        <v>10.214072590000001</v>
      </c>
      <c r="Q9029">
        <v>7.3081073429999996</v>
      </c>
    </row>
    <row r="9030" spans="1:17">
      <c r="A9030" t="s">
        <v>20315</v>
      </c>
      <c r="B9030" s="14" t="s">
        <v>5494</v>
      </c>
      <c r="C9030">
        <v>20.720663349999999</v>
      </c>
      <c r="D9030">
        <v>2.422669269</v>
      </c>
      <c r="E9030">
        <v>1.4390010959999999</v>
      </c>
      <c r="F9030">
        <v>1.1752026579999999</v>
      </c>
      <c r="G9030">
        <v>1.6896445120000001</v>
      </c>
      <c r="H9030">
        <v>3.9789391699999999</v>
      </c>
      <c r="I9030">
        <v>2.5181124260000001</v>
      </c>
      <c r="J9030">
        <v>1.641728968</v>
      </c>
      <c r="K9030">
        <v>5.3527342109999996</v>
      </c>
      <c r="L9030">
        <v>6.1825740969999998</v>
      </c>
      <c r="M9030">
        <v>2.7621025540000002</v>
      </c>
      <c r="N9030">
        <v>1.3835663890000001</v>
      </c>
      <c r="O9030">
        <v>17.84819864</v>
      </c>
      <c r="P9030">
        <v>1.683909635</v>
      </c>
      <c r="Q9030">
        <v>7.7155279620000004</v>
      </c>
    </row>
    <row r="9031" spans="1:17">
      <c r="A9031" t="s">
        <v>20315</v>
      </c>
      <c r="B9031" s="14" t="s">
        <v>20316</v>
      </c>
      <c r="C9031">
        <v>4.2647951669999999</v>
      </c>
      <c r="D9031">
        <v>4.0941113509999996</v>
      </c>
      <c r="E9031">
        <v>1.9661306949999999</v>
      </c>
      <c r="F9031">
        <v>2.805855341</v>
      </c>
      <c r="G9031">
        <v>1.718384036</v>
      </c>
      <c r="H9031">
        <v>0.27298612100000003</v>
      </c>
      <c r="I9031">
        <v>1.0365723840000001</v>
      </c>
      <c r="J9031">
        <v>0.54064970000000001</v>
      </c>
      <c r="K9031">
        <v>1.612269341</v>
      </c>
      <c r="L9031">
        <v>3.1438674089999998</v>
      </c>
      <c r="M9031">
        <v>2.72882421</v>
      </c>
      <c r="N9031">
        <v>1.8400535389999999</v>
      </c>
      <c r="O9031">
        <v>11.80791971</v>
      </c>
      <c r="P9031">
        <v>0.31992722400000001</v>
      </c>
      <c r="Q9031">
        <v>7.8180203009999998</v>
      </c>
    </row>
    <row r="9032" spans="1:17">
      <c r="A9032" t="s">
        <v>20317</v>
      </c>
      <c r="B9032" s="14" t="s">
        <v>8773</v>
      </c>
      <c r="C9032">
        <v>2.4753706210000002</v>
      </c>
      <c r="D9032">
        <v>13.343851900000001</v>
      </c>
      <c r="E9032">
        <v>11.67515693</v>
      </c>
      <c r="F9032">
        <v>15.218737450000001</v>
      </c>
      <c r="G9032">
        <v>8.2640367129999994</v>
      </c>
      <c r="H9032">
        <v>4.2780552260000002</v>
      </c>
      <c r="I9032">
        <v>16.24446652</v>
      </c>
      <c r="J9032">
        <v>17.782208099999998</v>
      </c>
      <c r="K9032">
        <v>23.207658819999999</v>
      </c>
      <c r="L9032">
        <v>13.55537636</v>
      </c>
      <c r="M9032">
        <v>4.7515890089999999</v>
      </c>
      <c r="N9032">
        <v>12.61260807</v>
      </c>
      <c r="O9032">
        <v>5.4828382429999998</v>
      </c>
      <c r="P9032">
        <v>26.368267599999999</v>
      </c>
      <c r="Q9032">
        <v>14.46402095</v>
      </c>
    </row>
    <row r="9033" spans="1:17">
      <c r="A9033" t="s">
        <v>20318</v>
      </c>
      <c r="B9033" s="14" t="s">
        <v>20319</v>
      </c>
      <c r="C9033">
        <v>48.263265310000001</v>
      </c>
      <c r="D9033">
        <v>3.1965561710000001</v>
      </c>
      <c r="E9033">
        <v>1.9056343659999999</v>
      </c>
      <c r="F9033">
        <v>1.4222783969999999</v>
      </c>
      <c r="G9033">
        <v>1.374707229</v>
      </c>
      <c r="H9033">
        <v>3.0574445560000001</v>
      </c>
      <c r="I9033">
        <v>11.609610699999999</v>
      </c>
      <c r="J9033">
        <v>5.8660492499999997</v>
      </c>
      <c r="K9033">
        <v>9.9315791390000001</v>
      </c>
      <c r="L9033">
        <v>29.552353650000001</v>
      </c>
      <c r="M9033">
        <v>24.832300310000001</v>
      </c>
      <c r="N9033">
        <v>4.5387987289999998</v>
      </c>
      <c r="O9033">
        <v>34.71528395</v>
      </c>
      <c r="P9033">
        <v>3.732484285</v>
      </c>
      <c r="Q9033">
        <v>12.31338197</v>
      </c>
    </row>
    <row r="9034" spans="1:17">
      <c r="A9034" t="e">
        <v>#N/A</v>
      </c>
      <c r="B9034" s="14" t="s">
        <v>20320</v>
      </c>
      <c r="C9034">
        <v>0</v>
      </c>
      <c r="D9034">
        <v>0</v>
      </c>
      <c r="E9034">
        <v>0.25693250899999998</v>
      </c>
      <c r="F9034">
        <v>0.32873602600000001</v>
      </c>
      <c r="G9034">
        <v>0.33362777799999999</v>
      </c>
      <c r="H9034">
        <v>1.4840227960000001</v>
      </c>
      <c r="I9034">
        <v>0</v>
      </c>
      <c r="J9034">
        <v>0.91847215199999999</v>
      </c>
      <c r="K9034">
        <v>0.87647109899999998</v>
      </c>
      <c r="L9034">
        <v>1.5259707309999999</v>
      </c>
      <c r="M9034">
        <v>0.92716191000000003</v>
      </c>
      <c r="N9034">
        <v>0.29770846699999998</v>
      </c>
      <c r="O9034">
        <v>1.604772246</v>
      </c>
      <c r="P9034">
        <v>0.86960335600000005</v>
      </c>
      <c r="Q9034">
        <v>0.66407453100000002</v>
      </c>
    </row>
    <row r="9035" spans="1:17">
      <c r="A9035" t="s">
        <v>20321</v>
      </c>
      <c r="B9035" s="14" t="s">
        <v>4591</v>
      </c>
      <c r="C9035">
        <v>10.19689709</v>
      </c>
      <c r="D9035">
        <v>0.92778473100000003</v>
      </c>
      <c r="E9035">
        <v>1.2010575210000001</v>
      </c>
      <c r="F9035">
        <v>0.47092740199999999</v>
      </c>
      <c r="G9035">
        <v>1.226280671</v>
      </c>
      <c r="H9035">
        <v>1.748290745</v>
      </c>
      <c r="I9035">
        <v>2.3898752189999999</v>
      </c>
      <c r="J9035">
        <v>1.9851633550000001</v>
      </c>
      <c r="K9035">
        <v>4.2954039970000002</v>
      </c>
      <c r="L9035">
        <v>6.4429875299999999</v>
      </c>
      <c r="M9035">
        <v>2.0971519390000002</v>
      </c>
      <c r="N9035">
        <v>1.5263465860000001</v>
      </c>
      <c r="O9035">
        <v>5.0414472010000004</v>
      </c>
      <c r="P9035">
        <v>1.0107988750000001</v>
      </c>
      <c r="Q9035">
        <v>1.7524189020000001</v>
      </c>
    </row>
    <row r="9036" spans="1:17">
      <c r="A9036" t="s">
        <v>20322</v>
      </c>
      <c r="B9036" s="14" t="s">
        <v>379</v>
      </c>
      <c r="C9036">
        <v>99.876944420000001</v>
      </c>
      <c r="D9036">
        <v>3.8223437439999999</v>
      </c>
      <c r="E9036">
        <v>2.9847458549999999</v>
      </c>
      <c r="F9036">
        <v>3.03600673</v>
      </c>
      <c r="G9036">
        <v>3.657694824</v>
      </c>
      <c r="H9036">
        <v>2.585950049</v>
      </c>
      <c r="I9036">
        <v>13.706064270000001</v>
      </c>
      <c r="J9036">
        <v>5.9217119279999997</v>
      </c>
      <c r="K9036">
        <v>18.77275161</v>
      </c>
      <c r="L9036">
        <v>54.687701730000001</v>
      </c>
      <c r="M9036">
        <v>42.274992859999998</v>
      </c>
      <c r="N9036">
        <v>3.9599068850000001</v>
      </c>
      <c r="O9036">
        <v>128.47717209999999</v>
      </c>
      <c r="P9036">
        <v>2.6096962129999999</v>
      </c>
      <c r="Q9036">
        <v>8.3894673950000005</v>
      </c>
    </row>
    <row r="9037" spans="1:17">
      <c r="A9037" t="s">
        <v>20323</v>
      </c>
      <c r="B9037" s="14" t="s">
        <v>20324</v>
      </c>
      <c r="C9037">
        <v>0</v>
      </c>
      <c r="D9037">
        <v>0.99443089299999998</v>
      </c>
      <c r="E9037">
        <v>0.47755933699999997</v>
      </c>
      <c r="F9037">
        <v>0</v>
      </c>
      <c r="G9037">
        <v>0.387570313</v>
      </c>
      <c r="H9037">
        <v>0</v>
      </c>
      <c r="I9037">
        <v>0</v>
      </c>
      <c r="J9037">
        <v>0.85358009800000001</v>
      </c>
      <c r="K9037">
        <v>1.0181831379999999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</row>
    <row r="9038" spans="1:17">
      <c r="A9038" t="s">
        <v>20325</v>
      </c>
      <c r="B9038" s="14" t="s">
        <v>7396</v>
      </c>
      <c r="C9038">
        <v>5791.043874</v>
      </c>
      <c r="D9038">
        <v>56178.088680000001</v>
      </c>
      <c r="E9038">
        <v>64588.39129</v>
      </c>
      <c r="F9038">
        <v>59153.124400000001</v>
      </c>
      <c r="G9038">
        <v>58190.79365</v>
      </c>
      <c r="H9038">
        <v>867.02066509999997</v>
      </c>
      <c r="I9038">
        <v>5610.5385850000002</v>
      </c>
      <c r="J9038">
        <v>8684.7935419999994</v>
      </c>
      <c r="K9038">
        <v>1846.1212169999999</v>
      </c>
      <c r="L9038">
        <v>1358.2997330000001</v>
      </c>
      <c r="M9038">
        <v>2345.3857330000001</v>
      </c>
      <c r="N9038">
        <v>38036.571530000001</v>
      </c>
      <c r="O9038">
        <v>1617.762549</v>
      </c>
      <c r="P9038">
        <v>26564.476739999998</v>
      </c>
      <c r="Q9038">
        <v>18179.105100000001</v>
      </c>
    </row>
    <row r="9039" spans="1:17">
      <c r="A9039" t="s">
        <v>20326</v>
      </c>
      <c r="B9039" s="14" t="s">
        <v>7419</v>
      </c>
      <c r="C9039">
        <v>15.708733349999999</v>
      </c>
      <c r="D9039">
        <v>0.457896107</v>
      </c>
      <c r="E9039">
        <v>0.92356820699999997</v>
      </c>
      <c r="F9039">
        <v>0.45016104499999998</v>
      </c>
      <c r="G9039">
        <v>1.499070758</v>
      </c>
      <c r="H9039">
        <v>1.2701096000000001</v>
      </c>
      <c r="I9039">
        <v>1.205702813</v>
      </c>
      <c r="J9039">
        <v>1.1529169960000001</v>
      </c>
      <c r="K9039">
        <v>1.1251993840000001</v>
      </c>
      <c r="L9039">
        <v>5.4852461410000002</v>
      </c>
      <c r="M9039">
        <v>0</v>
      </c>
      <c r="N9039">
        <v>0.40767285599999997</v>
      </c>
      <c r="O9039">
        <v>1.831271632</v>
      </c>
      <c r="P9039">
        <v>0.310106302</v>
      </c>
      <c r="Q9039">
        <v>0.56835207600000004</v>
      </c>
    </row>
    <row r="9040" spans="1:17">
      <c r="A9040" t="s">
        <v>20327</v>
      </c>
      <c r="B9040" s="14" t="s">
        <v>4166</v>
      </c>
      <c r="C9040">
        <v>5.4313652340000003</v>
      </c>
      <c r="D9040">
        <v>3.4302588479999998</v>
      </c>
      <c r="E9040">
        <v>3.279446466</v>
      </c>
      <c r="F9040">
        <v>3.0999336990000002</v>
      </c>
      <c r="G9040">
        <v>3.8256248199999998</v>
      </c>
      <c r="H9040">
        <v>2.1591350359999999</v>
      </c>
      <c r="I9040">
        <v>4.9330465410000004</v>
      </c>
      <c r="J9040">
        <v>6.1243485739999999</v>
      </c>
      <c r="K9040">
        <v>7.1540638950000002</v>
      </c>
      <c r="L9040">
        <v>6.9540112870000002</v>
      </c>
      <c r="M9040">
        <v>2.8350745759999998</v>
      </c>
      <c r="N9040">
        <v>2.6370279659999998</v>
      </c>
      <c r="O9040">
        <v>3.4296730339999999</v>
      </c>
      <c r="P9040">
        <v>1.9228236409999999</v>
      </c>
      <c r="Q9040">
        <v>3.9629574669999998</v>
      </c>
    </row>
    <row r="9041" spans="1:17">
      <c r="A9041" t="s">
        <v>20328</v>
      </c>
      <c r="B9041" s="14" t="s">
        <v>5258</v>
      </c>
      <c r="C9041">
        <v>7.9588201029999999</v>
      </c>
      <c r="D9041">
        <v>0.97952507600000005</v>
      </c>
      <c r="E9041">
        <v>2.634245935</v>
      </c>
      <c r="F9041">
        <v>1.564839799</v>
      </c>
      <c r="G9041">
        <v>3.0031858050000002</v>
      </c>
      <c r="H9041">
        <v>1.4717089029999999</v>
      </c>
      <c r="I9041">
        <v>4.2987048909999999</v>
      </c>
      <c r="J9041">
        <v>2.2420947610000002</v>
      </c>
      <c r="K9041">
        <v>1.8721197460000001</v>
      </c>
      <c r="L9041">
        <v>3.3525609630000002</v>
      </c>
      <c r="M9041">
        <v>2.2633074459999998</v>
      </c>
      <c r="N9041">
        <v>2.9796346379999998</v>
      </c>
      <c r="O9041">
        <v>1.9587155890000001</v>
      </c>
      <c r="P9041">
        <v>1.724775393</v>
      </c>
      <c r="Q9041">
        <v>2.8368922699999999</v>
      </c>
    </row>
    <row r="9042" spans="1:17">
      <c r="A9042" t="e">
        <v>#N/A</v>
      </c>
      <c r="B9042" s="14" t="s">
        <v>20329</v>
      </c>
      <c r="C9042">
        <v>10.64366835</v>
      </c>
      <c r="D9042">
        <v>0.94317156800000002</v>
      </c>
      <c r="E9042">
        <v>0.45294287599999999</v>
      </c>
      <c r="F9042">
        <v>0</v>
      </c>
      <c r="G9042">
        <v>0</v>
      </c>
      <c r="H9042">
        <v>0</v>
      </c>
      <c r="I9042">
        <v>3.1043739960000001</v>
      </c>
      <c r="J9042">
        <v>0.539720749</v>
      </c>
      <c r="K9042">
        <v>0.96569947099999998</v>
      </c>
      <c r="L9042">
        <v>4.0351700250000002</v>
      </c>
      <c r="M9042">
        <v>12.25860979</v>
      </c>
      <c r="N9042">
        <v>0</v>
      </c>
      <c r="O9042">
        <v>9.4301049510000006</v>
      </c>
      <c r="P9042">
        <v>0</v>
      </c>
      <c r="Q9042">
        <v>1.4633601140000001</v>
      </c>
    </row>
    <row r="9043" spans="1:17">
      <c r="A9043" t="e">
        <v>#N/A</v>
      </c>
      <c r="B9043" s="14" t="s">
        <v>20330</v>
      </c>
      <c r="C9043">
        <v>136.3951922</v>
      </c>
      <c r="D9043">
        <v>78.058263460000006</v>
      </c>
      <c r="E9043">
        <v>79.406288259999997</v>
      </c>
      <c r="F9043">
        <v>59.308201400000002</v>
      </c>
      <c r="G9043">
        <v>101.40830560000001</v>
      </c>
      <c r="H9043">
        <v>112.04201930000001</v>
      </c>
      <c r="I9043">
        <v>392.29034330000002</v>
      </c>
      <c r="J9043">
        <v>138.32696189999999</v>
      </c>
      <c r="K9043">
        <v>235.47119760000001</v>
      </c>
      <c r="L9043">
        <v>256.15308679999998</v>
      </c>
      <c r="M9043">
        <v>174.5446091</v>
      </c>
      <c r="N9043">
        <v>75.66165101</v>
      </c>
      <c r="O9043">
        <v>197.21031410000001</v>
      </c>
      <c r="P9043">
        <v>64.801406060000005</v>
      </c>
      <c r="Q9043">
        <v>125.0165999</v>
      </c>
    </row>
    <row r="9044" spans="1:17">
      <c r="A9044" t="s">
        <v>20331</v>
      </c>
      <c r="B9044" s="14" t="s">
        <v>3226</v>
      </c>
      <c r="C9044">
        <v>25.189041289999999</v>
      </c>
      <c r="D9044">
        <v>7.97970895</v>
      </c>
      <c r="E9044">
        <v>6.6459248730000002</v>
      </c>
      <c r="F9044">
        <v>8.9318149739999999</v>
      </c>
      <c r="G9044">
        <v>7.2422104870000004</v>
      </c>
      <c r="H9044">
        <v>17.70338722</v>
      </c>
      <c r="I9044">
        <v>7.5304027949999996</v>
      </c>
      <c r="J9044">
        <v>7.0250934950000001</v>
      </c>
      <c r="K9044">
        <v>9.3701416200000001</v>
      </c>
      <c r="L9044">
        <v>11.85733707</v>
      </c>
      <c r="M9044">
        <v>9.4285495239999992</v>
      </c>
      <c r="N9044">
        <v>3.7261224450000001</v>
      </c>
      <c r="O9044">
        <v>14.22712083</v>
      </c>
      <c r="P9044">
        <v>5.93327267</v>
      </c>
      <c r="Q9044">
        <v>15.497603939999999</v>
      </c>
    </row>
    <row r="9045" spans="1:17">
      <c r="A9045" t="s">
        <v>20332</v>
      </c>
      <c r="B9045" s="14" t="s">
        <v>7504</v>
      </c>
      <c r="C9045">
        <v>3.3974122379999998</v>
      </c>
      <c r="D9045">
        <v>11.261732909999999</v>
      </c>
      <c r="E9045">
        <v>8.8754446399999996</v>
      </c>
      <c r="F9045">
        <v>13.394039879999999</v>
      </c>
      <c r="G9045">
        <v>9.4518975659999995</v>
      </c>
      <c r="H9045">
        <v>25.419316429999999</v>
      </c>
      <c r="I9045">
        <v>11.193528909999999</v>
      </c>
      <c r="J9045">
        <v>13.62260433</v>
      </c>
      <c r="K9045">
        <v>11.587805169999999</v>
      </c>
      <c r="L9045">
        <v>6.4400428380000001</v>
      </c>
      <c r="M9045">
        <v>4.5891972049999996</v>
      </c>
      <c r="N9045">
        <v>8.0503743940000003</v>
      </c>
      <c r="O9045">
        <v>4.1806223960000004</v>
      </c>
      <c r="P9045">
        <v>17.877940110000001</v>
      </c>
      <c r="Q9045">
        <v>13.83994453</v>
      </c>
    </row>
    <row r="9046" spans="1:17">
      <c r="A9046" t="s">
        <v>20333</v>
      </c>
      <c r="B9046" s="14" t="s">
        <v>3633</v>
      </c>
      <c r="C9046">
        <v>1.850059227</v>
      </c>
      <c r="D9046">
        <v>8.0148457010000005</v>
      </c>
      <c r="E9046">
        <v>5.7297612019999997</v>
      </c>
      <c r="F9046">
        <v>6.1278424290000002</v>
      </c>
      <c r="G9046">
        <v>5.1825230839999996</v>
      </c>
      <c r="H9046">
        <v>9.8684007190000003</v>
      </c>
      <c r="I9046">
        <v>7.194606931</v>
      </c>
      <c r="J9046">
        <v>9.5897819109999993</v>
      </c>
      <c r="K9046">
        <v>7.6467631589999998</v>
      </c>
      <c r="L9046">
        <v>4.6758963759999999</v>
      </c>
      <c r="M9046">
        <v>0</v>
      </c>
      <c r="N9046">
        <v>5.2200490139999998</v>
      </c>
      <c r="O9046">
        <v>1.3659335690000001</v>
      </c>
      <c r="P9046">
        <v>10.11579414</v>
      </c>
      <c r="Q9046">
        <v>6.6415716890000001</v>
      </c>
    </row>
    <row r="9047" spans="1:17">
      <c r="A9047" t="s">
        <v>20334</v>
      </c>
      <c r="B9047" s="14" t="s">
        <v>7535</v>
      </c>
      <c r="C9047">
        <v>3.618614081</v>
      </c>
      <c r="D9047">
        <v>0.901849703</v>
      </c>
      <c r="E9047">
        <v>1.371479278</v>
      </c>
      <c r="F9047">
        <v>1.077483634</v>
      </c>
      <c r="G9047">
        <v>1.093517114</v>
      </c>
      <c r="H9047">
        <v>1.1291698649999999</v>
      </c>
      <c r="I9047">
        <v>1.649092429</v>
      </c>
      <c r="J9047">
        <v>3.9565728080000002</v>
      </c>
      <c r="K9047">
        <v>2.667572909</v>
      </c>
      <c r="L9047">
        <v>3.2867704729999998</v>
      </c>
      <c r="M9047">
        <v>1.736524497</v>
      </c>
      <c r="N9047">
        <v>2.6485619119999999</v>
      </c>
      <c r="O9047">
        <v>4.007536387</v>
      </c>
      <c r="P9047">
        <v>1.017950259</v>
      </c>
      <c r="Q9047">
        <v>2.0211359299999998</v>
      </c>
    </row>
    <row r="9048" spans="1:17">
      <c r="A9048" t="s">
        <v>20335</v>
      </c>
      <c r="B9048" s="14" t="s">
        <v>6326</v>
      </c>
      <c r="C9048">
        <v>12.029978549999999</v>
      </c>
      <c r="D9048">
        <v>0.91268597500000004</v>
      </c>
      <c r="E9048">
        <v>0.56102740900000003</v>
      </c>
      <c r="F9048">
        <v>0.76267807499999996</v>
      </c>
      <c r="G9048">
        <v>0.56913756999999998</v>
      </c>
      <c r="H9048">
        <v>0.37974047</v>
      </c>
      <c r="I9048">
        <v>2.8838717730000001</v>
      </c>
      <c r="J9048">
        <v>0.793859011</v>
      </c>
      <c r="K9048">
        <v>2.9155954500000001</v>
      </c>
      <c r="L9048">
        <v>9.1631315079999993</v>
      </c>
      <c r="M9048">
        <v>9.1735752430000002</v>
      </c>
      <c r="N9048">
        <v>0.91415269600000004</v>
      </c>
      <c r="O9048">
        <v>10.76785527</v>
      </c>
      <c r="P9048">
        <v>0.59338457300000003</v>
      </c>
      <c r="Q9048">
        <v>2.7188366689999999</v>
      </c>
    </row>
    <row r="9049" spans="1:17">
      <c r="A9049" t="s">
        <v>20336</v>
      </c>
      <c r="B9049" s="14" t="s">
        <v>4578</v>
      </c>
      <c r="C9049">
        <v>5.6186983939999999</v>
      </c>
      <c r="D9049">
        <v>1.7287914230000001</v>
      </c>
      <c r="E9049">
        <v>1.760075077</v>
      </c>
      <c r="F9049">
        <v>1.487139166</v>
      </c>
      <c r="G9049">
        <v>1.1319513889999999</v>
      </c>
      <c r="H9049">
        <v>2.5774800689999999</v>
      </c>
      <c r="I9049">
        <v>3.414107456</v>
      </c>
      <c r="J9049">
        <v>1.3652120080000001</v>
      </c>
      <c r="K9049">
        <v>1.91169079</v>
      </c>
      <c r="L9049">
        <v>3.1557489940000001</v>
      </c>
      <c r="M9049">
        <v>1.797558805</v>
      </c>
      <c r="N9049">
        <v>1.3852557249999999</v>
      </c>
      <c r="O9049">
        <v>0.17284961800000001</v>
      </c>
      <c r="P9049">
        <v>1.194225697</v>
      </c>
      <c r="Q9049">
        <v>1.9312371580000001</v>
      </c>
    </row>
    <row r="9050" spans="1:17">
      <c r="A9050" t="s">
        <v>20337</v>
      </c>
      <c r="B9050" s="14" t="s">
        <v>5598</v>
      </c>
      <c r="C9050">
        <v>0.78849514499999995</v>
      </c>
      <c r="D9050">
        <v>0.82972085900000003</v>
      </c>
      <c r="E9050">
        <v>0.985664235</v>
      </c>
      <c r="F9050">
        <v>0.429318266</v>
      </c>
      <c r="G9050">
        <v>0.51059382499999995</v>
      </c>
      <c r="H9050">
        <v>1.2113026170000001</v>
      </c>
      <c r="I9050">
        <v>2.0122863419999999</v>
      </c>
      <c r="J9050">
        <v>5.3477438230000001</v>
      </c>
      <c r="K9050">
        <v>1.073101847</v>
      </c>
      <c r="L9050">
        <v>2.6156376579999998</v>
      </c>
      <c r="M9050">
        <v>0</v>
      </c>
      <c r="N9050">
        <v>10.83772504</v>
      </c>
      <c r="O9050">
        <v>0.65493091699999995</v>
      </c>
      <c r="P9050">
        <v>2.75045787</v>
      </c>
      <c r="Q9050">
        <v>0.40652772599999998</v>
      </c>
    </row>
    <row r="9051" spans="1:17">
      <c r="A9051" t="s">
        <v>20338</v>
      </c>
      <c r="B9051" s="14" t="s">
        <v>1300</v>
      </c>
      <c r="C9051">
        <v>28.310609020000001</v>
      </c>
      <c r="D9051">
        <v>0.63604989700000003</v>
      </c>
      <c r="E9051">
        <v>0.56828402899999997</v>
      </c>
      <c r="F9051">
        <v>0.481703251</v>
      </c>
      <c r="G9051">
        <v>0.41507934499999999</v>
      </c>
      <c r="H9051">
        <v>0.89752187100000003</v>
      </c>
      <c r="I9051">
        <v>39.435839100000003</v>
      </c>
      <c r="J9051">
        <v>1.3881774739999999</v>
      </c>
      <c r="K9051">
        <v>16.99287571</v>
      </c>
      <c r="L9051">
        <v>35.143710400000003</v>
      </c>
      <c r="M9051">
        <v>63.187170979999998</v>
      </c>
      <c r="N9051">
        <v>1.6626428259999999</v>
      </c>
      <c r="O9051">
        <v>39.85724957</v>
      </c>
      <c r="P9051">
        <v>0.87153658899999997</v>
      </c>
      <c r="Q9051">
        <v>0.918001171</v>
      </c>
    </row>
    <row r="9052" spans="1:17">
      <c r="A9052" t="s">
        <v>20339</v>
      </c>
      <c r="B9052" s="14" t="s">
        <v>8607</v>
      </c>
      <c r="C9052">
        <v>1.8954645189999999</v>
      </c>
      <c r="D9052">
        <v>8.0832454889999994</v>
      </c>
      <c r="E9052">
        <v>7.3603867029999996</v>
      </c>
      <c r="F9052">
        <v>8.8045805539999993</v>
      </c>
      <c r="G9052">
        <v>5.441549448</v>
      </c>
      <c r="H9052">
        <v>7.9165975120000001</v>
      </c>
      <c r="I9052">
        <v>3.1097171530000001</v>
      </c>
      <c r="J9052">
        <v>9.6415863250000005</v>
      </c>
      <c r="K9052">
        <v>13.005639349999999</v>
      </c>
      <c r="L9052">
        <v>5.5391949589999996</v>
      </c>
      <c r="M9052">
        <v>1.364412105</v>
      </c>
      <c r="N9052">
        <v>8.8789885040000005</v>
      </c>
      <c r="O9052">
        <v>3.148778589</v>
      </c>
      <c r="P9052">
        <v>15.17876942</v>
      </c>
      <c r="Q9052">
        <v>9.7725253760000008</v>
      </c>
    </row>
    <row r="9053" spans="1:17">
      <c r="A9053" t="s">
        <v>20340</v>
      </c>
      <c r="B9053" s="14" t="s">
        <v>20341</v>
      </c>
      <c r="C9053">
        <v>245.3905451</v>
      </c>
      <c r="D9053">
        <v>17.67877142</v>
      </c>
      <c r="E9053">
        <v>11.885921270000001</v>
      </c>
      <c r="F9053">
        <v>11.948839899999999</v>
      </c>
      <c r="G9053">
        <v>8.9571805560000008</v>
      </c>
      <c r="H9053">
        <v>25.284844929999998</v>
      </c>
      <c r="I9053">
        <v>5.8188266200000003</v>
      </c>
      <c r="J9053">
        <v>15.174757290000001</v>
      </c>
      <c r="K9053">
        <v>23.531343629999999</v>
      </c>
      <c r="L9053">
        <v>27.73285937</v>
      </c>
      <c r="M9053">
        <v>15.31832721</v>
      </c>
      <c r="N9053">
        <v>8.8535909400000001</v>
      </c>
      <c r="O9053">
        <v>37.560973580000002</v>
      </c>
      <c r="P9053">
        <v>9.2789198689999992</v>
      </c>
      <c r="Q9053">
        <v>15.086040990000001</v>
      </c>
    </row>
    <row r="9054" spans="1:17">
      <c r="A9054" t="s">
        <v>20342</v>
      </c>
      <c r="B9054" s="14" t="s">
        <v>20343</v>
      </c>
      <c r="C9054">
        <v>20.047297669999999</v>
      </c>
      <c r="D9054">
        <v>1.598813163</v>
      </c>
      <c r="E9054">
        <v>0.55452521099999996</v>
      </c>
      <c r="F9054">
        <v>0.60034219899999997</v>
      </c>
      <c r="G9054">
        <v>0.45003310099999999</v>
      </c>
      <c r="H9054">
        <v>1.0009049379999999</v>
      </c>
      <c r="I9054">
        <v>0.29235366800000001</v>
      </c>
      <c r="J9054">
        <v>0.76242105800000004</v>
      </c>
      <c r="K9054">
        <v>2.0917238060000001</v>
      </c>
      <c r="L9054">
        <v>2.6600781040000001</v>
      </c>
      <c r="M9054">
        <v>9.2356128119999994</v>
      </c>
      <c r="N9054">
        <v>0.69195540799999999</v>
      </c>
      <c r="O9054">
        <v>11.54501198</v>
      </c>
      <c r="P9054">
        <v>0.51131410899999996</v>
      </c>
      <c r="Q9054">
        <v>5.5124633430000003</v>
      </c>
    </row>
    <row r="9055" spans="1:17">
      <c r="A9055" t="s">
        <v>20340</v>
      </c>
      <c r="B9055" s="14" t="s">
        <v>5968</v>
      </c>
      <c r="C9055">
        <v>2.3200805170000001</v>
      </c>
      <c r="D9055">
        <v>5.6170181560000003</v>
      </c>
      <c r="E9055">
        <v>4.5486951920000003</v>
      </c>
      <c r="F9055">
        <v>4.4664303260000002</v>
      </c>
      <c r="G9055">
        <v>3.7487940659999999</v>
      </c>
      <c r="H9055">
        <v>3.6278015140000002</v>
      </c>
      <c r="I9055">
        <v>3.3834188489999999</v>
      </c>
      <c r="J9055">
        <v>11.701674300000001</v>
      </c>
      <c r="K9055">
        <v>11.5775431</v>
      </c>
      <c r="L9055">
        <v>15.39258678</v>
      </c>
      <c r="M9055">
        <v>4.4535024329999997</v>
      </c>
      <c r="N9055">
        <v>4.8211568639999998</v>
      </c>
      <c r="O9055">
        <v>5.1388774169999998</v>
      </c>
      <c r="P9055">
        <v>4.3262069050000003</v>
      </c>
      <c r="Q9055">
        <v>6.1517498230000003</v>
      </c>
    </row>
    <row r="9056" spans="1:17">
      <c r="A9056" t="s">
        <v>20344</v>
      </c>
      <c r="B9056" s="14" t="s">
        <v>4573</v>
      </c>
      <c r="C9056">
        <v>2.369330648</v>
      </c>
      <c r="D9056">
        <v>3.7266911020000002</v>
      </c>
      <c r="E9056">
        <v>4.2347430350000002</v>
      </c>
      <c r="F9056">
        <v>4.1926574069999996</v>
      </c>
      <c r="G9056">
        <v>2.945801205</v>
      </c>
      <c r="H9056">
        <v>3.4578242010000002</v>
      </c>
      <c r="I9056">
        <v>1.0365723840000001</v>
      </c>
      <c r="J9056">
        <v>2.4929958409999999</v>
      </c>
      <c r="K9056">
        <v>3.9769310409999998</v>
      </c>
      <c r="L9056">
        <v>1.497079719</v>
      </c>
      <c r="M9056">
        <v>2.72882421</v>
      </c>
      <c r="N9056">
        <v>3.417242286</v>
      </c>
      <c r="O9056">
        <v>1.574389295</v>
      </c>
      <c r="P9056">
        <v>6.9673039980000002</v>
      </c>
      <c r="Q9056">
        <v>3.7461347279999999</v>
      </c>
    </row>
    <row r="9057" spans="1:17">
      <c r="A9057" t="s">
        <v>20345</v>
      </c>
      <c r="B9057" s="14" t="s">
        <v>5750</v>
      </c>
      <c r="C9057">
        <v>2.982481935</v>
      </c>
      <c r="D9057">
        <v>3.7440777949999999</v>
      </c>
      <c r="E9057">
        <v>4.6114251609999997</v>
      </c>
      <c r="F9057">
        <v>3.7890902569999998</v>
      </c>
      <c r="G9057">
        <v>4.6695038520000001</v>
      </c>
      <c r="H9057">
        <v>4.9635632469999997</v>
      </c>
      <c r="I9057">
        <v>4.9293333840000004</v>
      </c>
      <c r="J9057">
        <v>3.7809036589999998</v>
      </c>
      <c r="K9057">
        <v>4.5100071589999997</v>
      </c>
      <c r="L9057">
        <v>7.5380162249999998</v>
      </c>
      <c r="M9057">
        <v>4.1983426880000003</v>
      </c>
      <c r="N9057">
        <v>3.7010738249999999</v>
      </c>
      <c r="O9057">
        <v>3.0828316139999998</v>
      </c>
      <c r="P9057">
        <v>3.0427743820000002</v>
      </c>
      <c r="Q9057">
        <v>2.5969886290000002</v>
      </c>
    </row>
    <row r="9058" spans="1:17">
      <c r="A9058" t="s">
        <v>20346</v>
      </c>
      <c r="B9058" s="14" t="s">
        <v>791</v>
      </c>
      <c r="C9058">
        <v>8.8901866760000008</v>
      </c>
      <c r="D9058">
        <v>1.7465146949999999</v>
      </c>
      <c r="E9058">
        <v>1.9094614590000001</v>
      </c>
      <c r="F9058">
        <v>1.6896123780000001</v>
      </c>
      <c r="G9058">
        <v>1.7668924399999999</v>
      </c>
      <c r="H9058">
        <v>2.7056894100000002</v>
      </c>
      <c r="I9058">
        <v>2.9354113169999998</v>
      </c>
      <c r="J9058">
        <v>3.0195424850000001</v>
      </c>
      <c r="K9058">
        <v>2.2067527309999999</v>
      </c>
      <c r="L9058">
        <v>2.7556725709999998</v>
      </c>
      <c r="M9058">
        <v>3.54181875</v>
      </c>
      <c r="N9058">
        <v>1.4060739470000001</v>
      </c>
      <c r="O9058">
        <v>4.458424924</v>
      </c>
      <c r="P9058">
        <v>1.1324799999999999</v>
      </c>
      <c r="Q9058">
        <v>2.6521173149999999</v>
      </c>
    </row>
    <row r="9059" spans="1:17">
      <c r="A9059" t="s">
        <v>20347</v>
      </c>
      <c r="B9059" s="14" t="s">
        <v>20348</v>
      </c>
      <c r="C9059">
        <v>0.728992643</v>
      </c>
      <c r="D9059">
        <v>0.16149627899999999</v>
      </c>
      <c r="E9059">
        <v>0.387779867</v>
      </c>
      <c r="F9059">
        <v>0.29769034700000002</v>
      </c>
      <c r="G9059">
        <v>0.25176676999999997</v>
      </c>
      <c r="H9059">
        <v>0.13998670499999999</v>
      </c>
      <c r="I9059">
        <v>0</v>
      </c>
      <c r="J9059">
        <v>1.4324274429999999</v>
      </c>
      <c r="K9059">
        <v>0.16535366100000001</v>
      </c>
      <c r="L9059">
        <v>0.92123917</v>
      </c>
      <c r="M9059">
        <v>0</v>
      </c>
      <c r="N9059">
        <v>1.6624902669999999</v>
      </c>
      <c r="O9059">
        <v>1.6146869909999999</v>
      </c>
      <c r="P9059">
        <v>1.3671500249999999</v>
      </c>
      <c r="Q9059">
        <v>0.75169954699999997</v>
      </c>
    </row>
    <row r="9060" spans="1:17">
      <c r="A9060" t="s">
        <v>20349</v>
      </c>
      <c r="B9060" s="14" t="s">
        <v>2003</v>
      </c>
      <c r="C9060">
        <v>18.56064413</v>
      </c>
      <c r="D9060">
        <v>4.568671267</v>
      </c>
      <c r="E9060">
        <v>5.1011207059999997</v>
      </c>
      <c r="F9060">
        <v>3.6844290559999999</v>
      </c>
      <c r="G9060">
        <v>3.7837700920000001</v>
      </c>
      <c r="H9060">
        <v>3.0691342239999999</v>
      </c>
      <c r="I9060">
        <v>4.1352897049999999</v>
      </c>
      <c r="J9060">
        <v>7.8431329830000003</v>
      </c>
      <c r="K9060">
        <v>5.8472439889999999</v>
      </c>
      <c r="L9060">
        <v>3.4205748410000001</v>
      </c>
      <c r="M9060">
        <v>3.463835226</v>
      </c>
      <c r="N9060">
        <v>3.9722337630000002</v>
      </c>
      <c r="O9060">
        <v>5.9953569870000001</v>
      </c>
      <c r="P9060">
        <v>4.4090844320000002</v>
      </c>
      <c r="Q9060">
        <v>6.0251706079999998</v>
      </c>
    </row>
    <row r="9061" spans="1:17">
      <c r="A9061" t="s">
        <v>20350</v>
      </c>
      <c r="B9061" s="14" t="s">
        <v>20351</v>
      </c>
      <c r="C9061">
        <v>1.006640663</v>
      </c>
      <c r="D9061">
        <v>0</v>
      </c>
      <c r="E9061">
        <v>0.18741512099999999</v>
      </c>
      <c r="F9061">
        <v>0.20553513900000001</v>
      </c>
      <c r="G9061">
        <v>0.17382800100000001</v>
      </c>
      <c r="H9061">
        <v>0.96651393299999999</v>
      </c>
      <c r="I9061">
        <v>0.36700094799999999</v>
      </c>
      <c r="J9061">
        <v>0.25522443700000003</v>
      </c>
      <c r="K9061">
        <v>0.114165568</v>
      </c>
      <c r="L9061">
        <v>0.47704021000000002</v>
      </c>
      <c r="M9061">
        <v>0</v>
      </c>
      <c r="N9061">
        <v>0.18613582400000001</v>
      </c>
      <c r="O9061">
        <v>0.27870815999999998</v>
      </c>
      <c r="P9061">
        <v>0.45308401599999998</v>
      </c>
      <c r="Q9061">
        <v>0.17299930699999999</v>
      </c>
    </row>
    <row r="9062" spans="1:17">
      <c r="A9062" t="s">
        <v>20352</v>
      </c>
      <c r="B9062" s="14" t="s">
        <v>20353</v>
      </c>
      <c r="C9062">
        <v>0</v>
      </c>
      <c r="D9062">
        <v>0.17509596599999999</v>
      </c>
      <c r="E9062">
        <v>0.29430451000000002</v>
      </c>
      <c r="F9062">
        <v>0.21517267200000001</v>
      </c>
      <c r="G9062">
        <v>6.8242045000000001E-2</v>
      </c>
      <c r="H9062">
        <v>1.3659755280000001</v>
      </c>
      <c r="I9062">
        <v>4.6105152550000001</v>
      </c>
      <c r="J9062">
        <v>2.0039392409999999</v>
      </c>
      <c r="K9062">
        <v>2.6891726899999999</v>
      </c>
      <c r="L9062">
        <v>0</v>
      </c>
      <c r="M9062">
        <v>1.517174035</v>
      </c>
      <c r="N9062">
        <v>0.43844337900000002</v>
      </c>
      <c r="O9062">
        <v>1.750660632</v>
      </c>
      <c r="P9062">
        <v>0.77078479300000002</v>
      </c>
      <c r="Q9062">
        <v>0.54333370800000003</v>
      </c>
    </row>
    <row r="9063" spans="1:17">
      <c r="A9063" t="s">
        <v>20354</v>
      </c>
      <c r="B9063" s="14" t="s">
        <v>20355</v>
      </c>
      <c r="C9063">
        <v>0.63242623600000003</v>
      </c>
      <c r="D9063">
        <v>1.6812430410000001</v>
      </c>
      <c r="E9063">
        <v>0.13456495900000001</v>
      </c>
      <c r="F9063">
        <v>0.172171089</v>
      </c>
      <c r="G9063">
        <v>0.54604086900000004</v>
      </c>
      <c r="H9063">
        <v>0</v>
      </c>
      <c r="I9063">
        <v>5.5336773829999997</v>
      </c>
      <c r="J9063">
        <v>0.721556223</v>
      </c>
      <c r="K9063">
        <v>1.147599984</v>
      </c>
      <c r="L9063">
        <v>1.998016807</v>
      </c>
      <c r="M9063">
        <v>0</v>
      </c>
      <c r="N9063">
        <v>0.23388123099999999</v>
      </c>
      <c r="O9063">
        <v>0.70039830000000003</v>
      </c>
      <c r="P9063">
        <v>0.379535921</v>
      </c>
      <c r="Q9063">
        <v>0.43475017199999999</v>
      </c>
    </row>
    <row r="9064" spans="1:17">
      <c r="A9064" t="s">
        <v>20356</v>
      </c>
      <c r="B9064" s="14" t="s">
        <v>3780</v>
      </c>
      <c r="C9064">
        <v>4.1351369770000002</v>
      </c>
      <c r="D9064">
        <v>1.832142594</v>
      </c>
      <c r="E9064">
        <v>1.24327594</v>
      </c>
      <c r="F9064">
        <v>0.83207281499999997</v>
      </c>
      <c r="G9064">
        <v>1.707536597</v>
      </c>
      <c r="H9064">
        <v>0.69048731500000005</v>
      </c>
      <c r="I9064">
        <v>1.8353242869999999</v>
      </c>
      <c r="J9064">
        <v>2.1196433950000002</v>
      </c>
      <c r="K9064">
        <v>5.3014672750000003</v>
      </c>
      <c r="L9064">
        <v>5.907240635</v>
      </c>
      <c r="M9064">
        <v>5.1766876340000003</v>
      </c>
      <c r="N9064">
        <v>0.97516696000000003</v>
      </c>
      <c r="O9064">
        <v>6.1724696530000003</v>
      </c>
      <c r="P9064">
        <v>0.83619347499999996</v>
      </c>
      <c r="Q9064">
        <v>5.3144754350000003</v>
      </c>
    </row>
    <row r="9065" spans="1:17">
      <c r="A9065" t="s">
        <v>20357</v>
      </c>
      <c r="B9065" s="14" t="s">
        <v>898</v>
      </c>
      <c r="C9065">
        <v>6.9454774019999999</v>
      </c>
      <c r="D9065">
        <v>2.2456057610000002</v>
      </c>
      <c r="E9065">
        <v>1.2381811170000001</v>
      </c>
      <c r="F9065">
        <v>1.5842087949999999</v>
      </c>
      <c r="G9065">
        <v>0.87520423300000005</v>
      </c>
      <c r="H9065">
        <v>3.676750797</v>
      </c>
      <c r="I9065">
        <v>3.284992119</v>
      </c>
      <c r="J9065">
        <v>3.4505328799999999</v>
      </c>
      <c r="K9065">
        <v>3.4062854069999999</v>
      </c>
      <c r="L9065">
        <v>4.8629912700000002</v>
      </c>
      <c r="M9065">
        <v>5.0446036650000003</v>
      </c>
      <c r="N9065">
        <v>1.018162958</v>
      </c>
      <c r="O9065">
        <v>7.276183252</v>
      </c>
      <c r="P9065">
        <v>1.4363278159999999</v>
      </c>
      <c r="Q9065">
        <v>2.5808351109999998</v>
      </c>
    </row>
    <row r="9066" spans="1:17">
      <c r="A9066" t="s">
        <v>20358</v>
      </c>
      <c r="B9066" s="14" t="s">
        <v>6637</v>
      </c>
      <c r="C9066">
        <v>3.1199983869999999</v>
      </c>
      <c r="D9066">
        <v>1.8850475710000001</v>
      </c>
      <c r="E9066">
        <v>1.6898253459999999</v>
      </c>
      <c r="F9066">
        <v>1.3512947230000001</v>
      </c>
      <c r="G9066">
        <v>0.88161598600000002</v>
      </c>
      <c r="H9066">
        <v>1.960775312</v>
      </c>
      <c r="I9066">
        <v>0</v>
      </c>
      <c r="J9066">
        <v>4.8901072259999996</v>
      </c>
      <c r="K9066">
        <v>2.5734299090000001</v>
      </c>
      <c r="L9066">
        <v>0.53765314900000005</v>
      </c>
      <c r="M9066">
        <v>2.1778116289999998</v>
      </c>
      <c r="N9066">
        <v>3.7062250539999999</v>
      </c>
      <c r="O9066">
        <v>3.1412094100000001</v>
      </c>
      <c r="P9066">
        <v>3.234136108</v>
      </c>
      <c r="Q9066">
        <v>2.3397680950000002</v>
      </c>
    </row>
    <row r="9067" spans="1:17">
      <c r="A9067" t="s">
        <v>20359</v>
      </c>
      <c r="B9067" s="14" t="s">
        <v>6696</v>
      </c>
      <c r="C9067">
        <v>10.5883185</v>
      </c>
      <c r="D9067">
        <v>0.178906811</v>
      </c>
      <c r="E9067">
        <v>0.18138054300000001</v>
      </c>
      <c r="F9067">
        <v>0.17914173</v>
      </c>
      <c r="G9067">
        <v>0.216929338</v>
      </c>
      <c r="H9067">
        <v>0.32164396499999998</v>
      </c>
      <c r="I9067">
        <v>0.82876240700000003</v>
      </c>
      <c r="J9067">
        <v>0.53843076700000003</v>
      </c>
      <c r="K9067">
        <v>1.1669247469999999</v>
      </c>
      <c r="L9067">
        <v>2.3434984700000001</v>
      </c>
      <c r="M9067">
        <v>4.1912660690000001</v>
      </c>
      <c r="N9067">
        <v>0.446142239</v>
      </c>
      <c r="O9067">
        <v>4.8031587650000001</v>
      </c>
      <c r="P9067">
        <v>0.34553932199999998</v>
      </c>
      <c r="Q9067">
        <v>1.3570553270000001</v>
      </c>
    </row>
    <row r="9068" spans="1:17">
      <c r="A9068" t="s">
        <v>16388</v>
      </c>
      <c r="B9068" s="14" t="s">
        <v>20360</v>
      </c>
      <c r="C9068">
        <v>0.73222399299999996</v>
      </c>
      <c r="D9068">
        <v>0.32442426299999999</v>
      </c>
      <c r="E9068">
        <v>0.38949875</v>
      </c>
      <c r="F9068">
        <v>0.39867986100000002</v>
      </c>
      <c r="G9068">
        <v>0.50576551400000003</v>
      </c>
      <c r="H9068">
        <v>0.28121442600000002</v>
      </c>
      <c r="I9068">
        <v>0</v>
      </c>
      <c r="J9068">
        <v>1.1138917589999999</v>
      </c>
      <c r="K9068">
        <v>0.66434644499999995</v>
      </c>
      <c r="L9068">
        <v>0.462661339</v>
      </c>
      <c r="M9068">
        <v>1.4055380019999999</v>
      </c>
      <c r="N9068">
        <v>0.54157604199999998</v>
      </c>
      <c r="O9068">
        <v>3.2436885819999999</v>
      </c>
      <c r="P9068">
        <v>0</v>
      </c>
      <c r="Q9068">
        <v>1.510063097</v>
      </c>
    </row>
    <row r="9069" spans="1:17">
      <c r="A9069" t="s">
        <v>20361</v>
      </c>
      <c r="B9069" s="14" t="s">
        <v>20362</v>
      </c>
      <c r="C9069">
        <v>51.845262460000001</v>
      </c>
      <c r="D9069">
        <v>259.41301120000003</v>
      </c>
      <c r="E9069">
        <v>13.694169029999999</v>
      </c>
      <c r="F9069">
        <v>32.122205979999997</v>
      </c>
      <c r="G9069">
        <v>12.657274620000001</v>
      </c>
      <c r="H9069">
        <v>9.6124203850000001</v>
      </c>
      <c r="I9069">
        <v>2.6071366029999998</v>
      </c>
      <c r="J9069">
        <v>4.5327197110000004</v>
      </c>
      <c r="K9069">
        <v>32.440813400000003</v>
      </c>
      <c r="L9069">
        <v>145.7202959</v>
      </c>
      <c r="M9069">
        <v>0</v>
      </c>
      <c r="N9069">
        <v>0.66114477800000004</v>
      </c>
      <c r="O9069">
        <v>95.035862879999996</v>
      </c>
      <c r="P9069">
        <v>0.53644362899999998</v>
      </c>
      <c r="Q9069">
        <v>15.976598299999999</v>
      </c>
    </row>
    <row r="9070" spans="1:17">
      <c r="A9070" t="s">
        <v>20363</v>
      </c>
      <c r="B9070" s="14" t="s">
        <v>20364</v>
      </c>
      <c r="C9070">
        <v>0.77919685299999997</v>
      </c>
      <c r="D9070">
        <v>3.1071274679999998</v>
      </c>
      <c r="E9070">
        <v>1.160559294</v>
      </c>
      <c r="F9070">
        <v>1.37883054</v>
      </c>
      <c r="G9070">
        <v>0.80731627399999994</v>
      </c>
      <c r="H9070">
        <v>0.29925459700000001</v>
      </c>
      <c r="I9070">
        <v>2.2726360570000002</v>
      </c>
      <c r="J9070">
        <v>0.19755816100000001</v>
      </c>
      <c r="K9070">
        <v>1.7674122400000001</v>
      </c>
      <c r="L9070">
        <v>0.98468299999999997</v>
      </c>
      <c r="M9070">
        <v>0</v>
      </c>
      <c r="N9070">
        <v>1.825009076</v>
      </c>
      <c r="O9070">
        <v>4.3147178310000003</v>
      </c>
      <c r="P9070">
        <v>1.4028506970000001</v>
      </c>
      <c r="Q9070">
        <v>0.53564502300000005</v>
      </c>
    </row>
    <row r="9071" spans="1:17">
      <c r="A9071" t="s">
        <v>20365</v>
      </c>
      <c r="B9071" s="14" t="s">
        <v>9336</v>
      </c>
      <c r="C9071">
        <v>57.0189673</v>
      </c>
      <c r="D9071">
        <v>8.5583737249999992</v>
      </c>
      <c r="E9071">
        <v>9.417881028</v>
      </c>
      <c r="F9071">
        <v>8.2535107780000008</v>
      </c>
      <c r="G9071">
        <v>7.7234872279999998</v>
      </c>
      <c r="H9071">
        <v>11.107899489999999</v>
      </c>
      <c r="I9071">
        <v>22.29434371</v>
      </c>
      <c r="J9071">
        <v>8.6556466400000005</v>
      </c>
      <c r="K9071">
        <v>23.523646849999999</v>
      </c>
      <c r="L9071">
        <v>33.351888049999999</v>
      </c>
      <c r="M9071">
        <v>29.34543974</v>
      </c>
      <c r="N9071">
        <v>7.1307060599999996</v>
      </c>
      <c r="O9071">
        <v>37.064699650000001</v>
      </c>
      <c r="P9071">
        <v>6.2145209829999999</v>
      </c>
      <c r="Q9071">
        <v>18.107159790000001</v>
      </c>
    </row>
    <row r="9072" spans="1:17">
      <c r="A9072" t="s">
        <v>20366</v>
      </c>
      <c r="B9072" s="14" t="s">
        <v>20367</v>
      </c>
      <c r="C9072">
        <v>47.021829879999999</v>
      </c>
      <c r="D9072">
        <v>12.681455339999999</v>
      </c>
      <c r="E9072">
        <v>8.9175931609999992</v>
      </c>
      <c r="F9072">
        <v>5.844015196</v>
      </c>
      <c r="G9072">
        <v>7.0606868809999996</v>
      </c>
      <c r="H9072">
        <v>7.8517295230000004</v>
      </c>
      <c r="I9072">
        <v>32.795713399999997</v>
      </c>
      <c r="J9072">
        <v>15.03202443</v>
      </c>
      <c r="K9072">
        <v>38.953065799999997</v>
      </c>
      <c r="L9072">
        <v>38.753613119999997</v>
      </c>
      <c r="M9072">
        <v>62.789974899999997</v>
      </c>
      <c r="N9072">
        <v>18.397499</v>
      </c>
      <c r="O9072">
        <v>56.603971549999997</v>
      </c>
      <c r="P9072">
        <v>10.122053920000001</v>
      </c>
      <c r="Q9072">
        <v>22.486484130000001</v>
      </c>
    </row>
    <row r="9073" spans="1:17">
      <c r="A9073" t="e">
        <v>#N/A</v>
      </c>
      <c r="B9073" s="14" t="s">
        <v>20368</v>
      </c>
      <c r="C9073">
        <v>107.98622109999999</v>
      </c>
      <c r="D9073">
        <v>1.939667324</v>
      </c>
      <c r="E9073">
        <v>2.0182366319999998</v>
      </c>
      <c r="F9073">
        <v>1.986355493</v>
      </c>
      <c r="G9073">
        <v>1.5119350709999999</v>
      </c>
      <c r="H9073">
        <v>5.6044147119999996</v>
      </c>
      <c r="I9073">
        <v>8.5123470700000006</v>
      </c>
      <c r="J9073">
        <v>5.734771351</v>
      </c>
      <c r="K9073">
        <v>7.9439871689999997</v>
      </c>
      <c r="L9073">
        <v>53.47907318</v>
      </c>
      <c r="M9073">
        <v>11.204571489999999</v>
      </c>
      <c r="N9073">
        <v>3.7776364170000001</v>
      </c>
      <c r="O9073">
        <v>19.39336071</v>
      </c>
      <c r="P9073">
        <v>2.8461841290000001</v>
      </c>
      <c r="Q9073">
        <v>8.0252116519999994</v>
      </c>
    </row>
    <row r="9074" spans="1:17">
      <c r="A9074" t="s">
        <v>20369</v>
      </c>
      <c r="B9074" s="14" t="s">
        <v>9315</v>
      </c>
      <c r="C9074">
        <v>3.099890732</v>
      </c>
      <c r="D9074">
        <v>14.11610825</v>
      </c>
      <c r="E9074">
        <v>30.85375852</v>
      </c>
      <c r="F9074">
        <v>15.70612448</v>
      </c>
      <c r="G9074">
        <v>39.19535097</v>
      </c>
      <c r="H9074">
        <v>3.0424633330000002</v>
      </c>
      <c r="I9074">
        <v>6.5298008489999999</v>
      </c>
      <c r="J9074">
        <v>7.4446802410000004</v>
      </c>
      <c r="K9074">
        <v>3.9844164169999998</v>
      </c>
      <c r="L9074">
        <v>3.2644828399999999</v>
      </c>
      <c r="M9074">
        <v>13.88423027</v>
      </c>
      <c r="N9074">
        <v>67.254800900000006</v>
      </c>
      <c r="O9074">
        <v>6.2939461940000001</v>
      </c>
      <c r="P9074">
        <v>74.335584220000001</v>
      </c>
      <c r="Q9074">
        <v>13.614497139999999</v>
      </c>
    </row>
    <row r="9075" spans="1:17">
      <c r="A9075" t="s">
        <v>20370</v>
      </c>
      <c r="B9075" s="14" t="s">
        <v>9088</v>
      </c>
      <c r="C9075">
        <v>47.742697339999999</v>
      </c>
      <c r="D9075">
        <v>19.625480069999998</v>
      </c>
      <c r="E9075">
        <v>13.99613851</v>
      </c>
      <c r="F9075">
        <v>13.28625604</v>
      </c>
      <c r="G9075">
        <v>11.08396331</v>
      </c>
      <c r="H9075">
        <v>15.279858989999999</v>
      </c>
      <c r="I9075">
        <v>192.62670550000001</v>
      </c>
      <c r="J9075">
        <v>54.47123861</v>
      </c>
      <c r="K9075">
        <v>218.9911171</v>
      </c>
      <c r="L9075">
        <v>47.428581620000003</v>
      </c>
      <c r="M9075">
        <v>543.75634330000003</v>
      </c>
      <c r="N9075">
        <v>35.835151000000003</v>
      </c>
      <c r="O9075">
        <v>203.27115119999999</v>
      </c>
      <c r="P9075">
        <v>24.513096529999999</v>
      </c>
      <c r="Q9075">
        <v>16.774599439999999</v>
      </c>
    </row>
    <row r="9076" spans="1:17">
      <c r="A9076" t="s">
        <v>20371</v>
      </c>
      <c r="B9076" s="14" t="s">
        <v>5689</v>
      </c>
      <c r="C9076">
        <v>0.96040542299999998</v>
      </c>
      <c r="D9076">
        <v>0.53190489600000002</v>
      </c>
      <c r="E9076">
        <v>0.86849163100000004</v>
      </c>
      <c r="F9076">
        <v>0.78437944800000003</v>
      </c>
      <c r="G9076">
        <v>0.74629818299999995</v>
      </c>
      <c r="H9076">
        <v>0.36884868900000001</v>
      </c>
      <c r="I9076">
        <v>0</v>
      </c>
      <c r="J9076">
        <v>1.5827624760000001</v>
      </c>
      <c r="K9076">
        <v>2.1784383420000002</v>
      </c>
      <c r="L9076">
        <v>1.213679046</v>
      </c>
      <c r="M9076">
        <v>0</v>
      </c>
      <c r="N9076">
        <v>1.4206924999999999</v>
      </c>
      <c r="O9076">
        <v>0</v>
      </c>
      <c r="P9076">
        <v>1.1527300300000001</v>
      </c>
      <c r="Q9076">
        <v>0.99032044900000005</v>
      </c>
    </row>
    <row r="9077" spans="1:17">
      <c r="A9077" t="s">
        <v>20372</v>
      </c>
      <c r="B9077" s="14" t="s">
        <v>5114</v>
      </c>
      <c r="C9077">
        <v>10.281825570000001</v>
      </c>
      <c r="D9077">
        <v>1.3109459729999999</v>
      </c>
      <c r="E9077">
        <v>1.3142077109999999</v>
      </c>
      <c r="F9077">
        <v>0.765225398</v>
      </c>
      <c r="G9077">
        <v>1.085724465</v>
      </c>
      <c r="H9077">
        <v>1.0795249119999999</v>
      </c>
      <c r="I9077">
        <v>9.4927230629999997</v>
      </c>
      <c r="J9077">
        <v>4.3416440200000004</v>
      </c>
      <c r="K9077">
        <v>4.0267747959999998</v>
      </c>
      <c r="L9077">
        <v>6.2162192960000002</v>
      </c>
      <c r="M9077">
        <v>3.9756862129999999</v>
      </c>
      <c r="N9077">
        <v>5.1519082149999997</v>
      </c>
      <c r="O9077">
        <v>5.406728631</v>
      </c>
      <c r="P9077">
        <v>2.3416441799999999</v>
      </c>
      <c r="Q9077">
        <v>3.8645497990000002</v>
      </c>
    </row>
    <row r="9078" spans="1:17">
      <c r="A9078" t="s">
        <v>20373</v>
      </c>
      <c r="B9078" s="14" t="s">
        <v>8681</v>
      </c>
      <c r="C9078">
        <v>6.0376364330000003</v>
      </c>
      <c r="D9078">
        <v>34.419327350000003</v>
      </c>
      <c r="E9078">
        <v>19.805214209999999</v>
      </c>
      <c r="F9078">
        <v>52.625158839999997</v>
      </c>
      <c r="G9078">
        <v>17.063670720000001</v>
      </c>
      <c r="H9078">
        <v>8.3476282289999997</v>
      </c>
      <c r="I9078">
        <v>14.087685499999999</v>
      </c>
      <c r="J9078">
        <v>55.439999610000001</v>
      </c>
      <c r="K9078">
        <v>39.258601310000003</v>
      </c>
      <c r="L9078">
        <v>9.4101528400000003</v>
      </c>
      <c r="M9078">
        <v>0.38631746300000003</v>
      </c>
      <c r="N9078">
        <v>42.076130040000002</v>
      </c>
      <c r="O9078">
        <v>5.5721258540000003</v>
      </c>
      <c r="P9078">
        <v>73.553950540000002</v>
      </c>
      <c r="Q9078">
        <v>25.594539229999999</v>
      </c>
    </row>
    <row r="9079" spans="1:17">
      <c r="A9079" t="s">
        <v>20374</v>
      </c>
      <c r="B9079" s="14" t="s">
        <v>6255</v>
      </c>
      <c r="C9079">
        <v>5.6217992209999998</v>
      </c>
      <c r="D9079">
        <v>1.918615011</v>
      </c>
      <c r="E9079">
        <v>1.196182474</v>
      </c>
      <c r="F9079">
        <v>1.2202420039999999</v>
      </c>
      <c r="G9079">
        <v>1.075728638</v>
      </c>
      <c r="H9079">
        <v>1.1087173619999999</v>
      </c>
      <c r="I9079">
        <v>8.6415355599999994</v>
      </c>
      <c r="J9079">
        <v>7.3579148769999998</v>
      </c>
      <c r="K9079">
        <v>8.6848998789999996</v>
      </c>
      <c r="L9079">
        <v>9.6004781080000008</v>
      </c>
      <c r="M9079">
        <v>2.0415982459999999</v>
      </c>
      <c r="N9079">
        <v>1.1799901829999999</v>
      </c>
      <c r="O9079">
        <v>2.5240623069999999</v>
      </c>
      <c r="P9079">
        <v>1.7552838159999999</v>
      </c>
      <c r="Q9079">
        <v>1.7756297489999999</v>
      </c>
    </row>
    <row r="9080" spans="1:17">
      <c r="A9080" t="s">
        <v>20375</v>
      </c>
      <c r="B9080" s="14" t="s">
        <v>4868</v>
      </c>
      <c r="C9080">
        <v>3.5626829500000001</v>
      </c>
      <c r="D9080">
        <v>1.052338083</v>
      </c>
      <c r="E9080">
        <v>2.3373285149999998</v>
      </c>
      <c r="F9080">
        <v>1.697327203</v>
      </c>
      <c r="G9080">
        <v>0.82027821700000003</v>
      </c>
      <c r="H9080">
        <v>0.45608896100000001</v>
      </c>
      <c r="I9080">
        <v>3.463686874</v>
      </c>
      <c r="J9080">
        <v>0.52691644699999995</v>
      </c>
      <c r="K9080">
        <v>1.88557855</v>
      </c>
      <c r="L9080">
        <v>1.688331384</v>
      </c>
      <c r="M9080">
        <v>0.56989463200000001</v>
      </c>
      <c r="N9080">
        <v>3.2572431079999999</v>
      </c>
      <c r="O9080">
        <v>2.9591954070000002</v>
      </c>
      <c r="P9080">
        <v>2.4053191319999998</v>
      </c>
      <c r="Q9080">
        <v>2.8572868950000001</v>
      </c>
    </row>
    <row r="9081" spans="1:17">
      <c r="A9081" t="s">
        <v>20376</v>
      </c>
      <c r="B9081" s="14" t="s">
        <v>7918</v>
      </c>
      <c r="C9081">
        <v>3.1011839700000001</v>
      </c>
      <c r="D9081">
        <v>4.8091126019999999</v>
      </c>
      <c r="E9081">
        <v>5.1138894690000001</v>
      </c>
      <c r="F9081">
        <v>6.9651716969999997</v>
      </c>
      <c r="G9081">
        <v>5.6229224809999998</v>
      </c>
      <c r="H9081">
        <v>9.1311978380000003</v>
      </c>
      <c r="I9081">
        <v>5.2762701959999996</v>
      </c>
      <c r="J9081">
        <v>10.74577932</v>
      </c>
      <c r="K9081">
        <v>4.4550291</v>
      </c>
      <c r="L9081">
        <v>6.5316894860000003</v>
      </c>
      <c r="M9081">
        <v>0</v>
      </c>
      <c r="N9081">
        <v>6.7537718120000001</v>
      </c>
      <c r="O9081">
        <v>2.8620781609999999</v>
      </c>
      <c r="P9081">
        <v>12.484902999999999</v>
      </c>
      <c r="Q9081">
        <v>5.684943423</v>
      </c>
    </row>
    <row r="9082" spans="1:17">
      <c r="A9082" t="s">
        <v>20377</v>
      </c>
      <c r="B9082" s="14" t="s">
        <v>9357</v>
      </c>
      <c r="C9082">
        <v>9.2563212339999996</v>
      </c>
      <c r="D9082">
        <v>6.1517552459999996</v>
      </c>
      <c r="E9082">
        <v>8.0295838839999991</v>
      </c>
      <c r="F9082">
        <v>11.33969254</v>
      </c>
      <c r="G9082">
        <v>4.5492735990000002</v>
      </c>
      <c r="H9082">
        <v>14.21975291</v>
      </c>
      <c r="I9082">
        <v>4.1534383119999996</v>
      </c>
      <c r="J9082">
        <v>6.2281913339999999</v>
      </c>
      <c r="K9082">
        <v>7.752235754</v>
      </c>
      <c r="L9082">
        <v>4.4989826720000003</v>
      </c>
      <c r="M9082">
        <v>0</v>
      </c>
      <c r="N9082">
        <v>21.767621859999998</v>
      </c>
      <c r="O9082">
        <v>0</v>
      </c>
      <c r="P9082">
        <v>12.819152920000001</v>
      </c>
      <c r="Q9082">
        <v>15.66299929</v>
      </c>
    </row>
    <row r="9083" spans="1:17">
      <c r="A9083" t="s">
        <v>20378</v>
      </c>
      <c r="B9083" s="14" t="s">
        <v>20379</v>
      </c>
      <c r="C9083">
        <v>0</v>
      </c>
      <c r="D9083">
        <v>0.170051379</v>
      </c>
      <c r="E9083">
        <v>1.3066307509999999</v>
      </c>
      <c r="F9083">
        <v>0.835893836</v>
      </c>
      <c r="G9083">
        <v>0.92786349899999998</v>
      </c>
      <c r="H9083">
        <v>0.58960942900000002</v>
      </c>
      <c r="I9083">
        <v>0</v>
      </c>
      <c r="J9083">
        <v>1.8488946850000001</v>
      </c>
      <c r="K9083">
        <v>0.34822620300000001</v>
      </c>
      <c r="L9083">
        <v>0.48502043700000003</v>
      </c>
      <c r="M9083">
        <v>0</v>
      </c>
      <c r="N9083">
        <v>0.85162329199999998</v>
      </c>
      <c r="O9083">
        <v>0</v>
      </c>
      <c r="P9083">
        <v>0.69099523200000001</v>
      </c>
      <c r="Q9083">
        <v>0</v>
      </c>
    </row>
    <row r="9084" spans="1:17">
      <c r="A9084" t="s">
        <v>20380</v>
      </c>
      <c r="B9084" s="14" t="s">
        <v>20381</v>
      </c>
      <c r="C9084">
        <v>32.696255960000002</v>
      </c>
      <c r="D9084">
        <v>2.9364792409999998</v>
      </c>
      <c r="E9084">
        <v>2.6637047169999999</v>
      </c>
      <c r="F9084">
        <v>2.967065388</v>
      </c>
      <c r="G9084">
        <v>3.2045043240000002</v>
      </c>
      <c r="H9084">
        <v>5.430126209</v>
      </c>
      <c r="I9084">
        <v>3.8660748909999998</v>
      </c>
      <c r="J9084">
        <v>4.8170654300000004</v>
      </c>
      <c r="K9084">
        <v>6.14686311</v>
      </c>
      <c r="L9084">
        <v>5.9558572319999996</v>
      </c>
      <c r="M9084">
        <v>1.1308465519999999</v>
      </c>
      <c r="N9084">
        <v>3.5947978909999998</v>
      </c>
      <c r="O9084">
        <v>10.11281226</v>
      </c>
      <c r="P9084">
        <v>6.2312786850000004</v>
      </c>
      <c r="Q9084">
        <v>13.364381529999999</v>
      </c>
    </row>
    <row r="9085" spans="1:17">
      <c r="A9085" t="s">
        <v>20382</v>
      </c>
      <c r="B9085" s="14" t="s">
        <v>9061</v>
      </c>
      <c r="C9085">
        <v>15.42007162</v>
      </c>
      <c r="D9085">
        <v>3.8087129979999998</v>
      </c>
      <c r="E9085">
        <v>3.4884377309999999</v>
      </c>
      <c r="F9085">
        <v>2.8227560829999998</v>
      </c>
      <c r="G9085">
        <v>2.4179064650000002</v>
      </c>
      <c r="H9085">
        <v>3.2673978309999998</v>
      </c>
      <c r="I9085">
        <v>7.7542732430000001</v>
      </c>
      <c r="J9085">
        <v>4.7859100410000002</v>
      </c>
      <c r="K9085">
        <v>5.708817389</v>
      </c>
      <c r="L9085">
        <v>8.5113800939999997</v>
      </c>
      <c r="M9085">
        <v>6.8044929879999998</v>
      </c>
      <c r="N9085">
        <v>3.7143283880000002</v>
      </c>
      <c r="O9085">
        <v>8.6368429039999999</v>
      </c>
      <c r="P9085">
        <v>1.7816605240000001</v>
      </c>
      <c r="Q9085">
        <v>4.0207860310000001</v>
      </c>
    </row>
    <row r="9086" spans="1:17">
      <c r="A9086" t="s">
        <v>20383</v>
      </c>
      <c r="B9086" s="14" t="s">
        <v>20384</v>
      </c>
      <c r="C9086">
        <v>0</v>
      </c>
      <c r="D9086">
        <v>4.1696780589999998</v>
      </c>
      <c r="E9086">
        <v>1.4134732109999999</v>
      </c>
      <c r="F9086">
        <v>1.3563666059999999</v>
      </c>
      <c r="G9086">
        <v>0.57356249999999998</v>
      </c>
      <c r="H9086">
        <v>5.5277859859999996</v>
      </c>
      <c r="I9086">
        <v>0</v>
      </c>
      <c r="J9086">
        <v>1.543919676</v>
      </c>
      <c r="K9086">
        <v>0</v>
      </c>
      <c r="L9086">
        <v>0</v>
      </c>
      <c r="M9086">
        <v>0</v>
      </c>
      <c r="N9086">
        <v>0</v>
      </c>
      <c r="O9086">
        <v>1.226166461</v>
      </c>
      <c r="P9086">
        <v>0.498331682</v>
      </c>
      <c r="Q9086">
        <v>2.283312564</v>
      </c>
    </row>
    <row r="9087" spans="1:17">
      <c r="A9087" t="s">
        <v>20385</v>
      </c>
      <c r="B9087" s="14" t="s">
        <v>9487</v>
      </c>
      <c r="C9087">
        <v>3.194683913</v>
      </c>
      <c r="D9087">
        <v>6.1245818139999999</v>
      </c>
      <c r="E9087">
        <v>6.6014301660000001</v>
      </c>
      <c r="F9087">
        <v>6.3389030389999999</v>
      </c>
      <c r="G9087">
        <v>6.0258477389999996</v>
      </c>
      <c r="H9087">
        <v>5.0021193850000003</v>
      </c>
      <c r="I9087">
        <v>8.9593655939999994</v>
      </c>
      <c r="J9087">
        <v>14.626416239999999</v>
      </c>
      <c r="K9087">
        <v>5.4626237270000004</v>
      </c>
      <c r="L9087">
        <v>3.648981483</v>
      </c>
      <c r="M9087">
        <v>1.1792969849999999</v>
      </c>
      <c r="N9087">
        <v>5.513408461</v>
      </c>
      <c r="O9087">
        <v>0.27215715000000001</v>
      </c>
      <c r="P9087">
        <v>5.9175589879999997</v>
      </c>
      <c r="Q9087">
        <v>6.841785432</v>
      </c>
    </row>
    <row r="9088" spans="1:17">
      <c r="A9088" t="s">
        <v>20386</v>
      </c>
      <c r="B9088" s="14" t="s">
        <v>9373</v>
      </c>
      <c r="C9088">
        <v>4.1833423940000003</v>
      </c>
      <c r="D9088">
        <v>5.6184243660000002</v>
      </c>
      <c r="E9088">
        <v>4.8121775270000002</v>
      </c>
      <c r="F9088">
        <v>5.605370701</v>
      </c>
      <c r="G9088">
        <v>3.7925208929999998</v>
      </c>
      <c r="H9088">
        <v>1.2551830989999999</v>
      </c>
      <c r="I9088">
        <v>19.4458223</v>
      </c>
      <c r="J9088">
        <v>23.035944480000001</v>
      </c>
      <c r="K9088">
        <v>10.25983085</v>
      </c>
      <c r="L9088">
        <v>5.038746658</v>
      </c>
      <c r="M9088">
        <v>3.7641188649999999</v>
      </c>
      <c r="N9088">
        <v>6.091573254</v>
      </c>
      <c r="O9088">
        <v>3.909060599</v>
      </c>
      <c r="P9088">
        <v>9.4145092679999998</v>
      </c>
      <c r="Q9088">
        <v>6.3806021570000002</v>
      </c>
    </row>
    <row r="9089" spans="1:17">
      <c r="A9089" t="s">
        <v>20387</v>
      </c>
      <c r="B9089" s="14" t="s">
        <v>4745</v>
      </c>
      <c r="C9089">
        <v>4.8535127679999999</v>
      </c>
      <c r="D9089">
        <v>9.4694425459999998</v>
      </c>
      <c r="E9089">
        <v>9.8741547000000001</v>
      </c>
      <c r="F9089">
        <v>8.2408360389999995</v>
      </c>
      <c r="G9089">
        <v>7.8811823710000004</v>
      </c>
      <c r="H9089">
        <v>8.7641490609999995</v>
      </c>
      <c r="I9089">
        <v>13.65924558</v>
      </c>
      <c r="J9089">
        <v>14.356571929999999</v>
      </c>
      <c r="K9089">
        <v>13.05625685</v>
      </c>
      <c r="L9089">
        <v>6.241062973</v>
      </c>
      <c r="M9089">
        <v>1.797929436</v>
      </c>
      <c r="N9089">
        <v>7.284588587</v>
      </c>
      <c r="O9089">
        <v>3.77204198</v>
      </c>
      <c r="P9089">
        <v>8.5337673679999995</v>
      </c>
      <c r="Q9089">
        <v>7.4338693810000001</v>
      </c>
    </row>
    <row r="9090" spans="1:17">
      <c r="A9090" t="s">
        <v>20388</v>
      </c>
      <c r="B9090" s="14" t="s">
        <v>20389</v>
      </c>
      <c r="C9090">
        <v>0</v>
      </c>
      <c r="D9090">
        <v>3.363516255</v>
      </c>
      <c r="E9090">
        <v>0.32305484499999998</v>
      </c>
      <c r="F9090">
        <v>1.653348837</v>
      </c>
      <c r="G9090">
        <v>2.097439338</v>
      </c>
      <c r="H9090">
        <v>0</v>
      </c>
      <c r="I9090">
        <v>0</v>
      </c>
      <c r="J9090">
        <v>6.1591661950000001</v>
      </c>
      <c r="K9090">
        <v>1.3775418930000001</v>
      </c>
      <c r="L9090">
        <v>0</v>
      </c>
      <c r="M9090">
        <v>0</v>
      </c>
      <c r="N9090">
        <v>3.7432461689999998</v>
      </c>
      <c r="O9090">
        <v>0</v>
      </c>
      <c r="P9090">
        <v>1.3667479220000001</v>
      </c>
      <c r="Q9090">
        <v>0</v>
      </c>
    </row>
    <row r="9091" spans="1:17">
      <c r="A9091" t="s">
        <v>20390</v>
      </c>
      <c r="B9091" s="14" t="s">
        <v>20391</v>
      </c>
      <c r="C9091">
        <v>0</v>
      </c>
      <c r="D9091">
        <v>5.612738781</v>
      </c>
      <c r="E9091">
        <v>1.8867988520000001</v>
      </c>
      <c r="F9091">
        <v>2.0692218570000001</v>
      </c>
      <c r="G9091">
        <v>1.7500107359999999</v>
      </c>
      <c r="H9091">
        <v>54.49003948</v>
      </c>
      <c r="I9091">
        <v>0</v>
      </c>
      <c r="J9091">
        <v>4.8177526989999997</v>
      </c>
      <c r="K9091">
        <v>1.1493601069999999</v>
      </c>
      <c r="L9091">
        <v>4.8025950000000002</v>
      </c>
      <c r="M9091">
        <v>4.8633339449999999</v>
      </c>
      <c r="N9091">
        <v>0.62463985200000005</v>
      </c>
      <c r="O9091">
        <v>0</v>
      </c>
      <c r="P9091">
        <v>0.76023606300000002</v>
      </c>
      <c r="Q9091">
        <v>10.4500072</v>
      </c>
    </row>
    <row r="9092" spans="1:17">
      <c r="A9092" t="s">
        <v>20392</v>
      </c>
      <c r="B9092" s="14" t="s">
        <v>20393</v>
      </c>
      <c r="C9092">
        <v>21.546486890000001</v>
      </c>
      <c r="D9092">
        <v>7.9554471409999996</v>
      </c>
      <c r="E9092">
        <v>1.5281898780000001</v>
      </c>
      <c r="F9092">
        <v>3.4217132449999998</v>
      </c>
      <c r="G9092">
        <v>3.1005625000000001</v>
      </c>
      <c r="H9092">
        <v>1.37917336</v>
      </c>
      <c r="I9092">
        <v>5.2369439580000003</v>
      </c>
      <c r="J9092">
        <v>10.925825250000001</v>
      </c>
      <c r="K9092">
        <v>17.920023230000002</v>
      </c>
      <c r="L9092">
        <v>20.421469170000002</v>
      </c>
      <c r="M9092">
        <v>6.8932472440000003</v>
      </c>
      <c r="N9092">
        <v>7.5255522990000001</v>
      </c>
      <c r="O9092">
        <v>19.885221309999999</v>
      </c>
      <c r="P9092">
        <v>4.8489839310000002</v>
      </c>
      <c r="Q9092">
        <v>0</v>
      </c>
    </row>
    <row r="9093" spans="1:17">
      <c r="A9093" t="s">
        <v>20392</v>
      </c>
      <c r="B9093" s="14" t="s">
        <v>3580</v>
      </c>
      <c r="C9093">
        <v>14.072855179999999</v>
      </c>
      <c r="D9093">
        <v>3.7411303469999999</v>
      </c>
      <c r="E9093">
        <v>1.7149528599999999</v>
      </c>
      <c r="F9093">
        <v>1.532472032</v>
      </c>
      <c r="G9093">
        <v>1.458071213</v>
      </c>
      <c r="H9093">
        <v>4.5203389539999996</v>
      </c>
      <c r="I9093">
        <v>4.104544057</v>
      </c>
      <c r="J9093">
        <v>3.4382953789999999</v>
      </c>
      <c r="K9093">
        <v>4.1787144400000003</v>
      </c>
      <c r="L9093">
        <v>7.2753065509999999</v>
      </c>
      <c r="M9093">
        <v>11.787709039999999</v>
      </c>
      <c r="N9093">
        <v>1.5139969639999999</v>
      </c>
      <c r="O9093">
        <v>16.435492709999998</v>
      </c>
      <c r="P9093">
        <v>2.725592303</v>
      </c>
      <c r="Q9093">
        <v>7.9152006180000001</v>
      </c>
    </row>
    <row r="9094" spans="1:17">
      <c r="A9094" t="s">
        <v>20394</v>
      </c>
      <c r="B9094" s="14" t="s">
        <v>1793</v>
      </c>
      <c r="C9094">
        <v>24.062747430000002</v>
      </c>
      <c r="D9094">
        <v>3.7132683430000002</v>
      </c>
      <c r="E9094">
        <v>2.188020866</v>
      </c>
      <c r="F9094">
        <v>1.707691976</v>
      </c>
      <c r="G9094">
        <v>2.1486218720000001</v>
      </c>
      <c r="H9094">
        <v>5.6475363290000002</v>
      </c>
      <c r="I9094">
        <v>66.133369729999998</v>
      </c>
      <c r="J9094">
        <v>3.2459848739999999</v>
      </c>
      <c r="K9094">
        <v>19.5462767</v>
      </c>
      <c r="L9094">
        <v>7.9269923770000004</v>
      </c>
      <c r="M9094">
        <v>429.52345380000003</v>
      </c>
      <c r="N9094">
        <v>4.9057403480000001</v>
      </c>
      <c r="O9094">
        <v>329.69558289999998</v>
      </c>
      <c r="P9094">
        <v>2.0365088560000002</v>
      </c>
      <c r="Q9094">
        <v>76.981632950000005</v>
      </c>
    </row>
    <row r="9095" spans="1:17">
      <c r="A9095" t="s">
        <v>20395</v>
      </c>
      <c r="B9095" s="14" t="s">
        <v>1522</v>
      </c>
      <c r="C9095">
        <v>187.19126019999999</v>
      </c>
      <c r="D9095">
        <v>32.75712935</v>
      </c>
      <c r="E9095">
        <v>27.479186259999999</v>
      </c>
      <c r="F9095">
        <v>38.527478260000002</v>
      </c>
      <c r="G9095">
        <v>27.960176610000001</v>
      </c>
      <c r="H9095">
        <v>60.936838170000001</v>
      </c>
      <c r="I9095">
        <v>183.060315</v>
      </c>
      <c r="J9095">
        <v>31.653703669999999</v>
      </c>
      <c r="K9095">
        <v>142.57873420000001</v>
      </c>
      <c r="L9095">
        <v>122.65154440000001</v>
      </c>
      <c r="M9095">
        <v>327.71806729999997</v>
      </c>
      <c r="N9095">
        <v>25.686767369999998</v>
      </c>
      <c r="O9095">
        <v>593.01183849999995</v>
      </c>
      <c r="P9095">
        <v>30.240136509999999</v>
      </c>
      <c r="Q9095">
        <v>243.95379929999999</v>
      </c>
    </row>
    <row r="9096" spans="1:17">
      <c r="A9096" t="s">
        <v>20396</v>
      </c>
      <c r="B9096" s="14" t="s">
        <v>8906</v>
      </c>
      <c r="C9096">
        <v>1.3103363260000001</v>
      </c>
      <c r="D9096">
        <v>4.6445339209999998</v>
      </c>
      <c r="E9096">
        <v>6.5055148159999998</v>
      </c>
      <c r="F9096">
        <v>5.975137997</v>
      </c>
      <c r="G9096">
        <v>4.4876993980000002</v>
      </c>
      <c r="H9096">
        <v>20.04578519</v>
      </c>
      <c r="I9096">
        <v>23.567632509999999</v>
      </c>
      <c r="J9096">
        <v>13.67654091</v>
      </c>
      <c r="K9096">
        <v>3.4675300949999999</v>
      </c>
      <c r="L9096">
        <v>1.517901081</v>
      </c>
      <c r="M9096">
        <v>1.2576257529999999</v>
      </c>
      <c r="N9096">
        <v>7.2956679439999998</v>
      </c>
      <c r="O9096">
        <v>2.6604764630000002</v>
      </c>
      <c r="P9096">
        <v>11.40233486</v>
      </c>
      <c r="Q9096">
        <v>5.4046044630000001</v>
      </c>
    </row>
    <row r="9097" spans="1:17">
      <c r="A9097" t="s">
        <v>20397</v>
      </c>
      <c r="B9097" s="14" t="s">
        <v>8073</v>
      </c>
      <c r="C9097">
        <v>6.6070953230000002</v>
      </c>
      <c r="D9097">
        <v>15.553446340000001</v>
      </c>
      <c r="E9097">
        <v>17.093311050000001</v>
      </c>
      <c r="F9097">
        <v>12.16229906</v>
      </c>
      <c r="G9097">
        <v>11.654461830000001</v>
      </c>
      <c r="H9097">
        <v>4.1026695560000004</v>
      </c>
      <c r="I9097">
        <v>24.943607920000002</v>
      </c>
      <c r="J9097">
        <v>56.603455660000002</v>
      </c>
      <c r="K9097">
        <v>42.970738609999998</v>
      </c>
      <c r="L9097">
        <v>36.597286680000003</v>
      </c>
      <c r="M9097">
        <v>4.5041104150000004</v>
      </c>
      <c r="N9097">
        <v>14.454930149999999</v>
      </c>
      <c r="O9097">
        <v>5.6075848370000001</v>
      </c>
      <c r="P9097">
        <v>12.33070384</v>
      </c>
      <c r="Q9097">
        <v>9.3385480980000004</v>
      </c>
    </row>
    <row r="9098" spans="1:17">
      <c r="A9098" t="s">
        <v>20398</v>
      </c>
      <c r="B9098" s="14" t="s">
        <v>4315</v>
      </c>
      <c r="C9098">
        <v>0.92751113299999999</v>
      </c>
      <c r="D9098">
        <v>0.66779300799999997</v>
      </c>
      <c r="E9098">
        <v>1.184111191</v>
      </c>
      <c r="F9098">
        <v>0.568135591</v>
      </c>
      <c r="G9098">
        <v>0.76077810899999998</v>
      </c>
      <c r="H9098">
        <v>0.80148479900000003</v>
      </c>
      <c r="I9098">
        <v>2.3670633840000002</v>
      </c>
      <c r="J9098">
        <v>2.7925472779999998</v>
      </c>
      <c r="K9098">
        <v>1.2622955469999999</v>
      </c>
      <c r="L9098">
        <v>1.025596274</v>
      </c>
      <c r="M9098">
        <v>0</v>
      </c>
      <c r="N9098">
        <v>1.114776961</v>
      </c>
      <c r="O9098">
        <v>0.51359920299999995</v>
      </c>
      <c r="P9098">
        <v>0.90451444000000003</v>
      </c>
      <c r="Q9098">
        <v>0.318800519</v>
      </c>
    </row>
    <row r="9099" spans="1:17">
      <c r="A9099" t="s">
        <v>20399</v>
      </c>
      <c r="B9099" s="14" t="s">
        <v>9452</v>
      </c>
      <c r="C9099">
        <v>4.4022040579999997</v>
      </c>
      <c r="D9099">
        <v>6.1677062109999996</v>
      </c>
      <c r="E9099">
        <v>4.7973318799999998</v>
      </c>
      <c r="F9099">
        <v>9.6038084850000001</v>
      </c>
      <c r="G9099">
        <v>3.677619076</v>
      </c>
      <c r="H9099">
        <v>7.859420643</v>
      </c>
      <c r="I9099">
        <v>3.1231558609999999</v>
      </c>
      <c r="J9099">
        <v>6.5309165030000003</v>
      </c>
      <c r="K9099">
        <v>4.5878375910000004</v>
      </c>
      <c r="L9099">
        <v>2.1801466020000002</v>
      </c>
      <c r="M9099">
        <v>3.6541558420000002</v>
      </c>
      <c r="N9099">
        <v>5.8666837110000003</v>
      </c>
      <c r="O9099">
        <v>5.4024095919999997</v>
      </c>
      <c r="P9099">
        <v>15.31576697</v>
      </c>
      <c r="Q9099">
        <v>7.8518060409999997</v>
      </c>
    </row>
    <row r="9100" spans="1:17">
      <c r="A9100" t="s">
        <v>20400</v>
      </c>
      <c r="B9100" s="14" t="s">
        <v>1640</v>
      </c>
      <c r="C9100">
        <v>26.531263030000002</v>
      </c>
      <c r="D9100">
        <v>1.5416558970000001</v>
      </c>
      <c r="E9100">
        <v>1.0642607230000001</v>
      </c>
      <c r="F9100">
        <v>1.4208874680000001</v>
      </c>
      <c r="G9100">
        <v>0.82616357299999998</v>
      </c>
      <c r="H9100">
        <v>1.252803605</v>
      </c>
      <c r="I9100">
        <v>2.8542585549999999</v>
      </c>
      <c r="J9100">
        <v>3.0876915309999999</v>
      </c>
      <c r="K9100">
        <v>1.7757886009999999</v>
      </c>
      <c r="L9100">
        <v>2.7481937329999999</v>
      </c>
      <c r="M9100">
        <v>5.009310793</v>
      </c>
      <c r="N9100">
        <v>2.1178218449999999</v>
      </c>
      <c r="O9100">
        <v>8.6703334620000003</v>
      </c>
      <c r="P9100">
        <v>2.5775565509999998</v>
      </c>
      <c r="Q9100">
        <v>3.288899931</v>
      </c>
    </row>
    <row r="9101" spans="1:17">
      <c r="A9101" t="s">
        <v>20401</v>
      </c>
      <c r="B9101" s="14" t="s">
        <v>5139</v>
      </c>
      <c r="C9101">
        <v>71.523566700000003</v>
      </c>
      <c r="D9101">
        <v>8.9981620630000005</v>
      </c>
      <c r="E9101">
        <v>7.6943271649999998</v>
      </c>
      <c r="F9101">
        <v>8.9270316510000001</v>
      </c>
      <c r="G9101">
        <v>9.4110585659999995</v>
      </c>
      <c r="H9101">
        <v>20.184886079999998</v>
      </c>
      <c r="I9101">
        <v>22.243790879999999</v>
      </c>
      <c r="J9101">
        <v>9.6826454870000003</v>
      </c>
      <c r="K9101">
        <v>28.170531619999998</v>
      </c>
      <c r="L9101">
        <v>45.084424230000003</v>
      </c>
      <c r="M9101">
        <v>26.09879334</v>
      </c>
      <c r="N9101">
        <v>6.9999583650000003</v>
      </c>
      <c r="O9101">
        <v>44.603522409999997</v>
      </c>
      <c r="P9101">
        <v>6.4796216319999997</v>
      </c>
      <c r="Q9101">
        <v>24.426717150000002</v>
      </c>
    </row>
    <row r="9102" spans="1:17">
      <c r="A9102" t="e">
        <v>#N/A</v>
      </c>
      <c r="B9102" s="14" t="s">
        <v>20402</v>
      </c>
      <c r="C9102">
        <v>182.94976879999999</v>
      </c>
      <c r="D9102">
        <v>9.3620773679999996</v>
      </c>
      <c r="E9102">
        <v>9.2196170409999993</v>
      </c>
      <c r="F9102">
        <v>7.6456675499999998</v>
      </c>
      <c r="G9102">
        <v>7.7594387950000003</v>
      </c>
      <c r="H9102">
        <v>10.066893629999999</v>
      </c>
      <c r="I9102">
        <v>17.162523589999999</v>
      </c>
      <c r="J9102">
        <v>16.682404810000001</v>
      </c>
      <c r="K9102">
        <v>24.267577379999999</v>
      </c>
      <c r="L9102">
        <v>57.461099930000003</v>
      </c>
      <c r="M9102">
        <v>42.100596830000001</v>
      </c>
      <c r="N9102">
        <v>13.38646894</v>
      </c>
      <c r="O9102">
        <v>53.911616840000001</v>
      </c>
      <c r="P9102">
        <v>11.557163770000001</v>
      </c>
      <c r="Q9102">
        <v>23.902812229999999</v>
      </c>
    </row>
    <row r="9103" spans="1:17">
      <c r="A9103" t="s">
        <v>20403</v>
      </c>
      <c r="B9103" s="14" t="s">
        <v>3347</v>
      </c>
      <c r="C9103">
        <v>6.0183629229999998</v>
      </c>
      <c r="D9103">
        <v>16.126204789999999</v>
      </c>
      <c r="E9103">
        <v>39.788878539999999</v>
      </c>
      <c r="F9103">
        <v>29.257734450000001</v>
      </c>
      <c r="G9103">
        <v>27.713563499999999</v>
      </c>
      <c r="H9103">
        <v>54.15241408</v>
      </c>
      <c r="I9103">
        <v>30.091530859999999</v>
      </c>
      <c r="J9103">
        <v>10.10000674</v>
      </c>
      <c r="K9103">
        <v>5.5904684170000003</v>
      </c>
      <c r="L9103">
        <v>21.911075910000001</v>
      </c>
      <c r="M9103">
        <v>3.3007221360000001</v>
      </c>
      <c r="N9103">
        <v>12.046966299999999</v>
      </c>
      <c r="O9103">
        <v>6.9825967960000002</v>
      </c>
      <c r="P9103">
        <v>10.706350130000001</v>
      </c>
      <c r="Q9103">
        <v>13.00268071</v>
      </c>
    </row>
    <row r="9104" spans="1:17">
      <c r="A9104" t="s">
        <v>20404</v>
      </c>
      <c r="B9104" s="14" t="s">
        <v>8832</v>
      </c>
      <c r="C9104">
        <v>10.206300349999999</v>
      </c>
      <c r="D9104">
        <v>58.550741090000002</v>
      </c>
      <c r="E9104">
        <v>7.0011502329999997</v>
      </c>
      <c r="F9104">
        <v>4.1367263599999999</v>
      </c>
      <c r="G9104">
        <v>6.9050704879999998</v>
      </c>
      <c r="H9104">
        <v>10.79402831</v>
      </c>
      <c r="I9104">
        <v>1.3328997899999999</v>
      </c>
      <c r="J9104">
        <v>0.69520651300000003</v>
      </c>
      <c r="K9104">
        <v>9.5365939659999999</v>
      </c>
      <c r="L9104">
        <v>11.55032069</v>
      </c>
      <c r="M9104">
        <v>1.4620498580000001</v>
      </c>
      <c r="N9104">
        <v>1.2957071950000001</v>
      </c>
      <c r="O9104">
        <v>1.602700426</v>
      </c>
      <c r="P9104">
        <v>0.49137721899999998</v>
      </c>
      <c r="Q9104">
        <v>1.5184182959999999</v>
      </c>
    </row>
    <row r="9105" spans="1:17">
      <c r="A9105" t="s">
        <v>20405</v>
      </c>
      <c r="B9105" s="14" t="s">
        <v>1834</v>
      </c>
      <c r="C9105">
        <v>0.66932630800000004</v>
      </c>
      <c r="D9105">
        <v>12.307089619999999</v>
      </c>
      <c r="E9105">
        <v>16.80513504</v>
      </c>
      <c r="F9105">
        <v>8.3819694689999995</v>
      </c>
      <c r="G9105">
        <v>16.181217589999999</v>
      </c>
      <c r="H9105">
        <v>10.53938799</v>
      </c>
      <c r="I9105">
        <v>36.11539148</v>
      </c>
      <c r="J9105">
        <v>13.57611998</v>
      </c>
      <c r="K9105">
        <v>17.307463129999999</v>
      </c>
      <c r="L9105">
        <v>6.7667032730000001</v>
      </c>
      <c r="M9105">
        <v>1.284802971</v>
      </c>
      <c r="N9105">
        <v>6.518223152</v>
      </c>
      <c r="O9105">
        <v>2.2237929830000001</v>
      </c>
      <c r="P9105">
        <v>3.615125784</v>
      </c>
      <c r="Q9105">
        <v>10.58267882</v>
      </c>
    </row>
    <row r="9106" spans="1:17">
      <c r="A9106" t="e">
        <v>#N/A</v>
      </c>
      <c r="B9106" s="14" t="s">
        <v>20406</v>
      </c>
      <c r="C9106">
        <v>204.8612828</v>
      </c>
      <c r="D9106">
        <v>4.3222508089999998</v>
      </c>
      <c r="E9106">
        <v>1.0378454880000001</v>
      </c>
      <c r="F9106">
        <v>0.88525764500000004</v>
      </c>
      <c r="G9106">
        <v>0</v>
      </c>
      <c r="H9106">
        <v>2.497715533</v>
      </c>
      <c r="I9106">
        <v>9.4842292159999992</v>
      </c>
      <c r="J9106">
        <v>4.534504246</v>
      </c>
      <c r="K9106">
        <v>7.375814858</v>
      </c>
      <c r="L9106">
        <v>14.382574529999999</v>
      </c>
      <c r="M9106">
        <v>62.419167960000003</v>
      </c>
      <c r="N9106">
        <v>1.6034062330000001</v>
      </c>
      <c r="O9106">
        <v>75.626471589999994</v>
      </c>
      <c r="P9106">
        <v>3.415076172</v>
      </c>
      <c r="Q9106">
        <v>38.001272890000003</v>
      </c>
    </row>
    <row r="9107" spans="1:17">
      <c r="A9107" t="s">
        <v>20407</v>
      </c>
      <c r="B9107" s="14" t="s">
        <v>20408</v>
      </c>
      <c r="C9107">
        <v>5.5309062320000004</v>
      </c>
      <c r="D9107">
        <v>0.204213487</v>
      </c>
      <c r="E9107">
        <v>9.8070220999999999E-2</v>
      </c>
      <c r="F9107">
        <v>0.37643210100000002</v>
      </c>
      <c r="G9107">
        <v>0.159180664</v>
      </c>
      <c r="H9107">
        <v>1.4161155030000001</v>
      </c>
      <c r="I9107">
        <v>1.344304811</v>
      </c>
      <c r="J9107">
        <v>0.81801425999999999</v>
      </c>
      <c r="K9107">
        <v>1.2545470809999999</v>
      </c>
      <c r="L9107">
        <v>2.91228789</v>
      </c>
      <c r="M9107">
        <v>0</v>
      </c>
      <c r="N9107">
        <v>0.34090277600000002</v>
      </c>
      <c r="O9107">
        <v>5.1044652910000003</v>
      </c>
      <c r="P9107">
        <v>0.55320749199999997</v>
      </c>
      <c r="Q9107">
        <v>0.63368719200000001</v>
      </c>
    </row>
    <row r="9108" spans="1:17">
      <c r="A9108" t="s">
        <v>20407</v>
      </c>
      <c r="B9108" s="14" t="s">
        <v>4316</v>
      </c>
      <c r="C9108">
        <v>68.343082809999999</v>
      </c>
      <c r="D9108">
        <v>32.694394590000002</v>
      </c>
      <c r="E9108">
        <v>16.8710421</v>
      </c>
      <c r="F9108">
        <v>13.808012550000001</v>
      </c>
      <c r="G9108">
        <v>20.299409189999999</v>
      </c>
      <c r="H9108">
        <v>23.90960084</v>
      </c>
      <c r="I9108">
        <v>23.051505460000001</v>
      </c>
      <c r="J9108">
        <v>18.80632314</v>
      </c>
      <c r="K9108">
        <v>34.415170230000001</v>
      </c>
      <c r="L9108">
        <v>46.253754960000002</v>
      </c>
      <c r="M9108">
        <v>27.101655829999999</v>
      </c>
      <c r="N9108">
        <v>11.874153659999999</v>
      </c>
      <c r="O9108">
        <v>32.915423310000001</v>
      </c>
      <c r="P9108">
        <v>17.583131030000001</v>
      </c>
      <c r="Q9108">
        <v>29.08194847</v>
      </c>
    </row>
    <row r="9109" spans="1:17">
      <c r="A9109" t="s">
        <v>20409</v>
      </c>
      <c r="B9109" s="14" t="s">
        <v>3809</v>
      </c>
      <c r="C9109">
        <v>2.0289047130000002</v>
      </c>
      <c r="D9109">
        <v>2.2882125769999999</v>
      </c>
      <c r="E9109">
        <v>0.86340339200000005</v>
      </c>
      <c r="F9109">
        <v>1.0042672699999999</v>
      </c>
      <c r="G9109">
        <v>0.79625879300000002</v>
      </c>
      <c r="H9109">
        <v>3.7543821469999998</v>
      </c>
      <c r="I9109">
        <v>1.344905215</v>
      </c>
      <c r="J9109">
        <v>2.8526374919999999</v>
      </c>
      <c r="K9109">
        <v>3.1796054050000002</v>
      </c>
      <c r="L9109">
        <v>0.58271771999999999</v>
      </c>
      <c r="M9109">
        <v>1.0621573470000001</v>
      </c>
      <c r="N9109">
        <v>1.500642145</v>
      </c>
      <c r="O9109">
        <v>1.6341584280000001</v>
      </c>
      <c r="P9109">
        <v>1.9370909949999999</v>
      </c>
      <c r="Q9109">
        <v>1.2679404299999999</v>
      </c>
    </row>
    <row r="9110" spans="1:17">
      <c r="A9110" t="s">
        <v>20410</v>
      </c>
      <c r="B9110" s="14" t="s">
        <v>6659</v>
      </c>
      <c r="C9110">
        <v>4.6228470000000002</v>
      </c>
      <c r="D9110">
        <v>1.1948012960000001</v>
      </c>
      <c r="E9110">
        <v>1.830644124</v>
      </c>
      <c r="F9110">
        <v>1.2934781319999999</v>
      </c>
      <c r="G9110">
        <v>0.97567451800000005</v>
      </c>
      <c r="H9110">
        <v>2.465872767</v>
      </c>
      <c r="I9110">
        <v>4.8689248870000004</v>
      </c>
      <c r="J9110">
        <v>1.530215731</v>
      </c>
      <c r="K9110">
        <v>2.679695921</v>
      </c>
      <c r="L9110">
        <v>2.109597596</v>
      </c>
      <c r="M9110">
        <v>0</v>
      </c>
      <c r="N9110">
        <v>1.171393951</v>
      </c>
      <c r="O9110">
        <v>2.8442791669999998</v>
      </c>
      <c r="P9110">
        <v>1.117424089</v>
      </c>
      <c r="Q9110">
        <v>3.8840926420000002</v>
      </c>
    </row>
    <row r="9111" spans="1:17">
      <c r="A9111" t="s">
        <v>20411</v>
      </c>
      <c r="B9111" s="14" t="s">
        <v>206</v>
      </c>
      <c r="C9111">
        <v>9.5778494460000001</v>
      </c>
      <c r="D9111">
        <v>8.5496636909999992</v>
      </c>
      <c r="E9111">
        <v>8.0618270580000004</v>
      </c>
      <c r="F9111">
        <v>8.3592234520000002</v>
      </c>
      <c r="G9111">
        <v>7.7344863999999998</v>
      </c>
      <c r="H9111">
        <v>11.03526842</v>
      </c>
      <c r="I9111">
        <v>6.5729719529999997</v>
      </c>
      <c r="J9111">
        <v>5.3209986259999997</v>
      </c>
      <c r="K9111">
        <v>6.773070916</v>
      </c>
      <c r="L9111">
        <v>5.5178518719999996</v>
      </c>
      <c r="M9111">
        <v>1.622217121</v>
      </c>
      <c r="N9111">
        <v>4.0282026990000004</v>
      </c>
      <c r="O9111">
        <v>5.9275864340000002</v>
      </c>
      <c r="P9111">
        <v>1.7750941629999999</v>
      </c>
      <c r="Q9111">
        <v>7.9396769100000002</v>
      </c>
    </row>
    <row r="9112" spans="1:17">
      <c r="A9112" t="s">
        <v>20412</v>
      </c>
      <c r="B9112" s="14" t="s">
        <v>5357</v>
      </c>
      <c r="C9112">
        <v>3.8062150410000002</v>
      </c>
      <c r="D9112">
        <v>3.162015281</v>
      </c>
      <c r="E9112">
        <v>2.9526518140000002</v>
      </c>
      <c r="F9112">
        <v>2.8063755220000002</v>
      </c>
      <c r="G9112">
        <v>1.9170144490000001</v>
      </c>
      <c r="H9112">
        <v>4.994471882</v>
      </c>
      <c r="I9112">
        <v>11.563912350000001</v>
      </c>
      <c r="J9112">
        <v>6.5139568749999999</v>
      </c>
      <c r="K9112">
        <v>5.8275735370000001</v>
      </c>
      <c r="L9112">
        <v>3.8078947040000002</v>
      </c>
      <c r="M9112">
        <v>5.1752297860000001</v>
      </c>
      <c r="N9112">
        <v>2.2091477390000001</v>
      </c>
      <c r="O9112">
        <v>2.2832876999999998</v>
      </c>
      <c r="P9112">
        <v>5.4487963749999997</v>
      </c>
      <c r="Q9112">
        <v>3.488686478</v>
      </c>
    </row>
    <row r="9113" spans="1:17">
      <c r="A9113" t="s">
        <v>20413</v>
      </c>
      <c r="B9113" s="14" t="s">
        <v>20414</v>
      </c>
      <c r="C9113">
        <v>48.21527734</v>
      </c>
      <c r="D9113">
        <v>188.08373130000001</v>
      </c>
      <c r="E9113">
        <v>164.81372690000001</v>
      </c>
      <c r="F9113">
        <v>187.76000089999999</v>
      </c>
      <c r="G9113">
        <v>175.92937879999999</v>
      </c>
      <c r="H9113">
        <v>54.746881590000001</v>
      </c>
      <c r="I9113">
        <v>149.797864</v>
      </c>
      <c r="J9113">
        <v>113.2098517</v>
      </c>
      <c r="K9113">
        <v>133.1390743</v>
      </c>
      <c r="L9113">
        <v>123.1853428</v>
      </c>
      <c r="M9113">
        <v>12.07193045</v>
      </c>
      <c r="N9113">
        <v>63.570580630000002</v>
      </c>
      <c r="O9113">
        <v>74.291994329999994</v>
      </c>
      <c r="P9113">
        <v>94.983199060000004</v>
      </c>
      <c r="Q9113">
        <v>157.07722319999999</v>
      </c>
    </row>
    <row r="9114" spans="1:17">
      <c r="A9114" t="s">
        <v>20415</v>
      </c>
      <c r="B9114" s="14" t="s">
        <v>20416</v>
      </c>
      <c r="C9114">
        <v>0</v>
      </c>
      <c r="D9114">
        <v>3.8195635879999998</v>
      </c>
      <c r="E9114">
        <v>3.1444861300000002</v>
      </c>
      <c r="F9114">
        <v>5.364344537</v>
      </c>
      <c r="G9114">
        <v>2.1266283549999998</v>
      </c>
      <c r="H9114">
        <v>1.8919077900000001</v>
      </c>
      <c r="I9114">
        <v>1.1973132310000001</v>
      </c>
      <c r="J9114">
        <v>6.2448802380000004</v>
      </c>
      <c r="K9114">
        <v>22.719855949999999</v>
      </c>
      <c r="L9114">
        <v>5.7064631109999997</v>
      </c>
      <c r="M9114">
        <v>1.575990921</v>
      </c>
      <c r="N9114">
        <v>3.8459435790000001</v>
      </c>
      <c r="O9114">
        <v>1.818529185</v>
      </c>
      <c r="P9114">
        <v>6.651687699</v>
      </c>
      <c r="Q9114">
        <v>3.386384042</v>
      </c>
    </row>
    <row r="9115" spans="1:17">
      <c r="A9115" t="s">
        <v>20417</v>
      </c>
      <c r="B9115" s="14" t="s">
        <v>4535</v>
      </c>
      <c r="C9115">
        <v>13.908052509999999</v>
      </c>
      <c r="D9115">
        <v>0.94533728900000003</v>
      </c>
      <c r="E9115">
        <v>1.5300906110000001</v>
      </c>
      <c r="F9115">
        <v>1.011118041</v>
      </c>
      <c r="G9115">
        <v>1.0643722010000001</v>
      </c>
      <c r="H9115">
        <v>0.36419043899999998</v>
      </c>
      <c r="I9115">
        <v>1.382889909</v>
      </c>
      <c r="J9115">
        <v>0.62110229299999997</v>
      </c>
      <c r="K9115">
        <v>2.222624041</v>
      </c>
      <c r="L9115">
        <v>3.8946417160000002</v>
      </c>
      <c r="M9115">
        <v>5.460781399</v>
      </c>
      <c r="N9115">
        <v>1.8313685049999999</v>
      </c>
      <c r="O9115">
        <v>7.17633513</v>
      </c>
      <c r="P9115">
        <v>1.636122273</v>
      </c>
      <c r="Q9115">
        <v>2.498856805</v>
      </c>
    </row>
    <row r="9116" spans="1:17">
      <c r="A9116" t="e">
        <v>#N/A</v>
      </c>
      <c r="B9116" s="14" t="s">
        <v>20418</v>
      </c>
      <c r="C9116">
        <v>5.1407593189999998</v>
      </c>
      <c r="D9116">
        <v>0.75923354499999995</v>
      </c>
      <c r="E9116">
        <v>0.18230480900000001</v>
      </c>
      <c r="F9116">
        <v>0.23325253300000001</v>
      </c>
      <c r="G9116">
        <v>0.88771291500000005</v>
      </c>
      <c r="H9116">
        <v>0</v>
      </c>
      <c r="I9116">
        <v>0</v>
      </c>
      <c r="J9116">
        <v>1.955088025</v>
      </c>
      <c r="K9116">
        <v>3.1094721559999998</v>
      </c>
      <c r="L9116">
        <v>4.3309708709999999</v>
      </c>
      <c r="M9116">
        <v>0</v>
      </c>
      <c r="N9116">
        <v>1.4786598980000001</v>
      </c>
      <c r="O9116">
        <v>0</v>
      </c>
      <c r="P9116">
        <v>0.51418455699999999</v>
      </c>
      <c r="Q9116">
        <v>1.1779745319999999</v>
      </c>
    </row>
    <row r="9117" spans="1:17">
      <c r="A9117" t="s">
        <v>20419</v>
      </c>
      <c r="B9117" s="14" t="s">
        <v>20420</v>
      </c>
      <c r="C9117">
        <v>0.78912292699999997</v>
      </c>
      <c r="D9117">
        <v>1.136311479</v>
      </c>
      <c r="E9117">
        <v>1.0074372760000001</v>
      </c>
      <c r="F9117">
        <v>0.96673518000000003</v>
      </c>
      <c r="G9117">
        <v>1.226400836</v>
      </c>
      <c r="H9117">
        <v>5.5562238849999996</v>
      </c>
      <c r="I9117">
        <v>2.6851846410000002</v>
      </c>
      <c r="J9117">
        <v>3.684711369</v>
      </c>
      <c r="K9117">
        <v>2.3865693939999999</v>
      </c>
      <c r="L9117">
        <v>1.329635643</v>
      </c>
      <c r="M9117">
        <v>2.0196775360000001</v>
      </c>
      <c r="N9117">
        <v>2.6102585390000002</v>
      </c>
      <c r="O9117">
        <v>0.728280398</v>
      </c>
      <c r="P9117">
        <v>3.5320712749999998</v>
      </c>
      <c r="Q9117">
        <v>2.5315197899999999</v>
      </c>
    </row>
    <row r="9118" spans="1:17">
      <c r="A9118" t="s">
        <v>20421</v>
      </c>
      <c r="B9118" s="14" t="s">
        <v>9279</v>
      </c>
      <c r="C9118">
        <v>2.5851288389999998</v>
      </c>
      <c r="D9118">
        <v>2.8634629770000002</v>
      </c>
      <c r="E9118">
        <v>2.5096154190000002</v>
      </c>
      <c r="F9118">
        <v>2.9250561190000002</v>
      </c>
      <c r="G9118">
        <v>1.450810935</v>
      </c>
      <c r="H9118">
        <v>4.0954326290000003</v>
      </c>
      <c r="I9118">
        <v>0.70686450099999998</v>
      </c>
      <c r="J9118">
        <v>1.7205182560000001</v>
      </c>
      <c r="K9118">
        <v>2.272189601</v>
      </c>
      <c r="L9118">
        <v>3.8794044639999998</v>
      </c>
      <c r="M9118">
        <v>0.93042656499999998</v>
      </c>
      <c r="N9118">
        <v>1.6929548400000001</v>
      </c>
      <c r="O9118">
        <v>2.505102215</v>
      </c>
      <c r="P9118">
        <v>4.1936417720000003</v>
      </c>
      <c r="Q9118">
        <v>2.8877888949999999</v>
      </c>
    </row>
    <row r="9119" spans="1:17">
      <c r="A9119" t="s">
        <v>20422</v>
      </c>
      <c r="B9119" s="14" t="s">
        <v>20423</v>
      </c>
      <c r="C9119">
        <v>24.035543130000001</v>
      </c>
      <c r="D9119">
        <v>5.3246775839999998</v>
      </c>
      <c r="E9119">
        <v>2.5570902059999998</v>
      </c>
      <c r="F9119">
        <v>1.1897113319999999</v>
      </c>
      <c r="G9119">
        <v>3.0185370370000002</v>
      </c>
      <c r="H9119">
        <v>10.070154690000001</v>
      </c>
      <c r="I9119">
        <v>6.3730005839999997</v>
      </c>
      <c r="J9119">
        <v>9.6949838259999996</v>
      </c>
      <c r="K9119">
        <v>9.9124707619999999</v>
      </c>
      <c r="L9119">
        <v>12.42576167</v>
      </c>
      <c r="M9119">
        <v>8.3886077570000008</v>
      </c>
      <c r="N9119">
        <v>6.4645267180000001</v>
      </c>
      <c r="O9119">
        <v>24.19894657</v>
      </c>
      <c r="P9119">
        <v>2.950439958</v>
      </c>
      <c r="Q9119">
        <v>10.514513409999999</v>
      </c>
    </row>
    <row r="9120" spans="1:17">
      <c r="A9120" t="s">
        <v>20424</v>
      </c>
      <c r="B9120" s="14" t="s">
        <v>20425</v>
      </c>
      <c r="C9120">
        <v>0</v>
      </c>
      <c r="D9120">
        <v>0</v>
      </c>
      <c r="E9120">
        <v>0.96561448299999997</v>
      </c>
      <c r="F9120">
        <v>1.8532041909999999</v>
      </c>
      <c r="G9120">
        <v>0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0.55943019699999996</v>
      </c>
      <c r="O9120">
        <v>0</v>
      </c>
      <c r="P9120">
        <v>0</v>
      </c>
      <c r="Q9120">
        <v>0</v>
      </c>
    </row>
    <row r="9121" spans="1:17">
      <c r="A9121" t="s">
        <v>20426</v>
      </c>
      <c r="B9121" s="14" t="s">
        <v>3348</v>
      </c>
      <c r="C9121">
        <v>5.882825242</v>
      </c>
      <c r="D9121">
        <v>3.2581069130000002</v>
      </c>
      <c r="E9121">
        <v>2.9728408860000002</v>
      </c>
      <c r="F9121">
        <v>2.882762075</v>
      </c>
      <c r="G9121">
        <v>1.4221953350000001</v>
      </c>
      <c r="H9121">
        <v>5.1964580290000004</v>
      </c>
      <c r="I9121">
        <v>1.286855887</v>
      </c>
      <c r="J9121">
        <v>3.2813791409999999</v>
      </c>
      <c r="K9121">
        <v>2.1349937030000001</v>
      </c>
      <c r="L9121">
        <v>3.9029636000000001</v>
      </c>
      <c r="M9121">
        <v>0.56461782999999999</v>
      </c>
      <c r="N9121">
        <v>3.1545647209999998</v>
      </c>
      <c r="O9121">
        <v>5.8635908990000001</v>
      </c>
      <c r="P9121">
        <v>1.8976120240000001</v>
      </c>
      <c r="Q9121">
        <v>3.4374370779999999</v>
      </c>
    </row>
    <row r="9122" spans="1:17">
      <c r="A9122" t="s">
        <v>20427</v>
      </c>
      <c r="B9122" s="14" t="s">
        <v>20428</v>
      </c>
      <c r="C9122">
        <v>22.80226373</v>
      </c>
      <c r="D9122">
        <v>20.486496549999998</v>
      </c>
      <c r="E9122">
        <v>17.385503709999998</v>
      </c>
      <c r="F9122">
        <v>12.415331139999999</v>
      </c>
      <c r="G9122">
        <v>15.312593939999999</v>
      </c>
      <c r="H9122">
        <v>16.541619130000001</v>
      </c>
      <c r="I9122">
        <v>14.77910565</v>
      </c>
      <c r="J9122">
        <v>14.132074579999999</v>
      </c>
      <c r="K9122">
        <v>16.091041489999999</v>
      </c>
      <c r="L9122">
        <v>16.809082499999999</v>
      </c>
      <c r="M9122">
        <v>4.8633339449999999</v>
      </c>
      <c r="N9122">
        <v>10.150397590000001</v>
      </c>
      <c r="O9122">
        <v>4.2088351849999999</v>
      </c>
      <c r="P9122">
        <v>9.1228327539999992</v>
      </c>
      <c r="Q9122">
        <v>26.995851930000001</v>
      </c>
    </row>
    <row r="9123" spans="1:17">
      <c r="A9123" t="s">
        <v>20429</v>
      </c>
      <c r="B9123" s="14" t="s">
        <v>20430</v>
      </c>
      <c r="C9123">
        <v>3.7665411390000001</v>
      </c>
      <c r="D9123">
        <v>1.9668353030000001</v>
      </c>
      <c r="E9123">
        <v>1.9177040729999999</v>
      </c>
      <c r="F9123">
        <v>1.3183706690000001</v>
      </c>
      <c r="G9123">
        <v>2.0906072880000002</v>
      </c>
      <c r="H9123">
        <v>0.41330276599999999</v>
      </c>
      <c r="I9123">
        <v>1.569377343</v>
      </c>
      <c r="J9123">
        <v>0.95497169699999995</v>
      </c>
      <c r="K9123">
        <v>2.3189369709999998</v>
      </c>
      <c r="L9123">
        <v>2.7199061370000002</v>
      </c>
      <c r="M9123">
        <v>4.131457632</v>
      </c>
      <c r="N9123">
        <v>1.028112433</v>
      </c>
      <c r="O9123">
        <v>3.2774990169999998</v>
      </c>
      <c r="P9123">
        <v>0.88801515399999997</v>
      </c>
      <c r="Q9123">
        <v>1.2946208699999999</v>
      </c>
    </row>
    <row r="9124" spans="1:17">
      <c r="A9124" t="s">
        <v>20431</v>
      </c>
      <c r="B9124" s="14" t="s">
        <v>20432</v>
      </c>
      <c r="C9124">
        <v>0</v>
      </c>
      <c r="D9124">
        <v>3.130755814</v>
      </c>
      <c r="E9124">
        <v>1.5034947940000001</v>
      </c>
      <c r="F9124">
        <v>1.2824454860000001</v>
      </c>
      <c r="G9124">
        <v>2.169214829</v>
      </c>
      <c r="H9124">
        <v>0.60306059499999998</v>
      </c>
      <c r="I9124">
        <v>0</v>
      </c>
      <c r="J9124">
        <v>0</v>
      </c>
      <c r="K9124">
        <v>1.42468211</v>
      </c>
      <c r="L9124">
        <v>2.9765132510000001</v>
      </c>
      <c r="M9124">
        <v>0</v>
      </c>
      <c r="N9124">
        <v>0</v>
      </c>
      <c r="O9124">
        <v>0</v>
      </c>
      <c r="P9124">
        <v>0</v>
      </c>
      <c r="Q9124">
        <v>1.0794367380000001</v>
      </c>
    </row>
    <row r="9125" spans="1:17">
      <c r="A9125" t="s">
        <v>20429</v>
      </c>
      <c r="B9125" s="14" t="s">
        <v>20433</v>
      </c>
      <c r="C9125">
        <v>1284.1535180000001</v>
      </c>
      <c r="D9125">
        <v>738.43596860000002</v>
      </c>
      <c r="E9125">
        <v>180.76303129999999</v>
      </c>
      <c r="F9125">
        <v>115.37225650000001</v>
      </c>
      <c r="G9125">
        <v>265.8953813</v>
      </c>
      <c r="H9125">
        <v>322.4967039</v>
      </c>
      <c r="I9125">
        <v>920.57993439999996</v>
      </c>
      <c r="J9125">
        <v>547.46188670000004</v>
      </c>
      <c r="K9125">
        <v>2095.595444</v>
      </c>
      <c r="L9125">
        <v>4513.0366370000002</v>
      </c>
      <c r="M9125">
        <v>671.92748140000003</v>
      </c>
      <c r="N9125">
        <v>265.69204810000002</v>
      </c>
      <c r="O9125">
        <v>1014.903819</v>
      </c>
      <c r="P9125">
        <v>497.44417700000002</v>
      </c>
      <c r="Q9125">
        <v>475.85683569999998</v>
      </c>
    </row>
    <row r="9126" spans="1:17">
      <c r="A9126" t="s">
        <v>20429</v>
      </c>
      <c r="B9126" s="14" t="s">
        <v>4317</v>
      </c>
      <c r="C9126">
        <v>114.0041818</v>
      </c>
      <c r="D9126">
        <v>185.2302613</v>
      </c>
      <c r="E9126">
        <v>165.3767805</v>
      </c>
      <c r="F9126">
        <v>163.4754484</v>
      </c>
      <c r="G9126">
        <v>155.48229190000001</v>
      </c>
      <c r="H9126">
        <v>202.83560869999999</v>
      </c>
      <c r="I9126">
        <v>202.5166797</v>
      </c>
      <c r="J9126">
        <v>229.74448960000001</v>
      </c>
      <c r="K9126">
        <v>330.16380830000003</v>
      </c>
      <c r="L9126">
        <v>296.49879959999998</v>
      </c>
      <c r="M9126">
        <v>120.8624107</v>
      </c>
      <c r="N9126">
        <v>76.756580749999998</v>
      </c>
      <c r="O9126">
        <v>165.71251150000001</v>
      </c>
      <c r="P9126">
        <v>92.982491949999996</v>
      </c>
      <c r="Q9126">
        <v>165.2370592</v>
      </c>
    </row>
    <row r="9127" spans="1:17">
      <c r="A9127" t="s">
        <v>20434</v>
      </c>
      <c r="B9127" s="14" t="s">
        <v>4318</v>
      </c>
      <c r="C9127">
        <v>10.39313641</v>
      </c>
      <c r="D9127">
        <v>2.8441754029999999</v>
      </c>
      <c r="E9127">
        <v>2.4715728220000002</v>
      </c>
      <c r="F9127">
        <v>2.3301082059999998</v>
      </c>
      <c r="G9127">
        <v>3.431044365</v>
      </c>
      <c r="H9127">
        <v>4.3437325280000003</v>
      </c>
      <c r="I9127">
        <v>6.6866975039999996</v>
      </c>
      <c r="J9127">
        <v>5.7351821420000002</v>
      </c>
      <c r="K9127">
        <v>4.576171735</v>
      </c>
      <c r="L9127">
        <v>6.5669828490000004</v>
      </c>
      <c r="M9127">
        <v>1.1735358</v>
      </c>
      <c r="N9127">
        <v>1.507273069</v>
      </c>
      <c r="O9127">
        <v>7.4477586840000001</v>
      </c>
      <c r="P9127">
        <v>1.467576352</v>
      </c>
      <c r="Q9127">
        <v>3.7824230339999998</v>
      </c>
    </row>
    <row r="9128" spans="1:17">
      <c r="A9128" t="e">
        <v>#N/A</v>
      </c>
      <c r="B9128" s="14" t="s">
        <v>20435</v>
      </c>
      <c r="C9128">
        <v>0</v>
      </c>
      <c r="D9128">
        <v>0</v>
      </c>
      <c r="E9128">
        <v>0</v>
      </c>
      <c r="F9128">
        <v>0</v>
      </c>
      <c r="G9128">
        <v>0</v>
      </c>
      <c r="H9128">
        <v>0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0</v>
      </c>
      <c r="O9128">
        <v>0</v>
      </c>
      <c r="P9128">
        <v>0</v>
      </c>
      <c r="Q9128">
        <v>0</v>
      </c>
    </row>
    <row r="9129" spans="1:17">
      <c r="A9129" t="s">
        <v>20436</v>
      </c>
      <c r="B9129" s="14" t="s">
        <v>8959</v>
      </c>
      <c r="C9129">
        <v>2.9778549010000002</v>
      </c>
      <c r="D9129">
        <v>2.0690420540000001</v>
      </c>
      <c r="E9129">
        <v>1.627239222</v>
      </c>
      <c r="F9129">
        <v>1.418704443</v>
      </c>
      <c r="G9129">
        <v>1.4491649049999999</v>
      </c>
      <c r="H9129">
        <v>6.0302106249999996</v>
      </c>
      <c r="I9129">
        <v>2.5661197040000001</v>
      </c>
      <c r="J9129">
        <v>3.672082369</v>
      </c>
      <c r="K9129">
        <v>2.0263546419999998</v>
      </c>
      <c r="L9129">
        <v>1.881580429</v>
      </c>
      <c r="M9129">
        <v>0.51964826799999997</v>
      </c>
      <c r="N9129">
        <v>2.9533733789999999</v>
      </c>
      <c r="O9129">
        <v>1.349144809</v>
      </c>
      <c r="P9129">
        <v>4.7723438849999997</v>
      </c>
      <c r="Q9129">
        <v>3.0706101119999998</v>
      </c>
    </row>
    <row r="9130" spans="1:17">
      <c r="A9130" t="s">
        <v>20437</v>
      </c>
      <c r="B9130" s="14" t="s">
        <v>20438</v>
      </c>
      <c r="C9130">
        <v>0.97745404000000002</v>
      </c>
      <c r="D9130">
        <v>0.43307759600000001</v>
      </c>
      <c r="E9130">
        <v>0.18198119099999999</v>
      </c>
      <c r="F9130">
        <v>0.432414311</v>
      </c>
      <c r="G9130">
        <v>8.4394009000000006E-2</v>
      </c>
      <c r="H9130">
        <v>0.56309444900000005</v>
      </c>
      <c r="I9130">
        <v>2.1381605509999999</v>
      </c>
      <c r="J9130">
        <v>0.92934164500000005</v>
      </c>
      <c r="K9130">
        <v>1.219409865</v>
      </c>
      <c r="L9130">
        <v>1.235223645</v>
      </c>
      <c r="M9130">
        <v>0</v>
      </c>
      <c r="N9130">
        <v>9.0369492999999995E-2</v>
      </c>
      <c r="O9130">
        <v>0</v>
      </c>
      <c r="P9130">
        <v>0.43994726000000001</v>
      </c>
      <c r="Q9130">
        <v>0.16798335</v>
      </c>
    </row>
    <row r="9131" spans="1:17">
      <c r="A9131" t="s">
        <v>20437</v>
      </c>
      <c r="B9131" s="14" t="s">
        <v>2982</v>
      </c>
      <c r="C9131">
        <v>0.90564546499999998</v>
      </c>
      <c r="D9131">
        <v>2.6082003239999998</v>
      </c>
      <c r="E9131">
        <v>1.7824692790000001</v>
      </c>
      <c r="F9131">
        <v>1.1094840880000001</v>
      </c>
      <c r="G9131">
        <v>0.62555208299999998</v>
      </c>
      <c r="H9131">
        <v>1.043453529</v>
      </c>
      <c r="I9131">
        <v>2.6414410319999999</v>
      </c>
      <c r="J9131">
        <v>2.0091578320000001</v>
      </c>
      <c r="K9131">
        <v>1.232537483</v>
      </c>
      <c r="L9131">
        <v>1.1444780480000001</v>
      </c>
      <c r="M9131">
        <v>0</v>
      </c>
      <c r="N9131">
        <v>0.72566438899999997</v>
      </c>
      <c r="O9131">
        <v>0.50149132699999999</v>
      </c>
      <c r="P9131">
        <v>2.17400839</v>
      </c>
      <c r="Q9131">
        <v>2.8015644289999999</v>
      </c>
    </row>
    <row r="9132" spans="1:17">
      <c r="A9132" t="s">
        <v>20439</v>
      </c>
      <c r="B9132" s="14" t="s">
        <v>8065</v>
      </c>
      <c r="C9132">
        <v>20.096074550000001</v>
      </c>
      <c r="D9132">
        <v>44.018689119999998</v>
      </c>
      <c r="E9132">
        <v>40.327620199999998</v>
      </c>
      <c r="F9132">
        <v>42.194588690000003</v>
      </c>
      <c r="G9132">
        <v>37.608465209999999</v>
      </c>
      <c r="H9132">
        <v>15.532478559999999</v>
      </c>
      <c r="I9132">
        <v>50.553710840000001</v>
      </c>
      <c r="J9132">
        <v>61.046553269999997</v>
      </c>
      <c r="K9132">
        <v>57.662361850000003</v>
      </c>
      <c r="L9132">
        <v>43.172719360000002</v>
      </c>
      <c r="M9132">
        <v>13.983564210000001</v>
      </c>
      <c r="N9132">
        <v>23.472248239999999</v>
      </c>
      <c r="O9132">
        <v>26.985358120000001</v>
      </c>
      <c r="P9132">
        <v>32.072574510000003</v>
      </c>
      <c r="Q9132">
        <v>38.681129640000002</v>
      </c>
    </row>
    <row r="9133" spans="1:17">
      <c r="A9133" t="s">
        <v>20440</v>
      </c>
      <c r="B9133" s="14" t="s">
        <v>6005</v>
      </c>
      <c r="C9133">
        <v>8.3834153889999996</v>
      </c>
      <c r="D9133">
        <v>0.80748139600000002</v>
      </c>
      <c r="E9133">
        <v>1.202117589</v>
      </c>
      <c r="F9133">
        <v>0.44653552000000002</v>
      </c>
      <c r="G9133">
        <v>0.69235861700000001</v>
      </c>
      <c r="H9133">
        <v>1.679840456</v>
      </c>
      <c r="I9133">
        <v>7.9732818429999996</v>
      </c>
      <c r="J9133">
        <v>0.73931738999999996</v>
      </c>
      <c r="K9133">
        <v>7.7716220460000001</v>
      </c>
      <c r="L9133">
        <v>15.89137569</v>
      </c>
      <c r="M9133">
        <v>2.099002912</v>
      </c>
      <c r="N9133">
        <v>0.62905037100000005</v>
      </c>
      <c r="O9133">
        <v>13.321167669999999</v>
      </c>
      <c r="P9133">
        <v>1.148406021</v>
      </c>
      <c r="Q9133">
        <v>4.0090642499999998</v>
      </c>
    </row>
    <row r="9134" spans="1:17">
      <c r="A9134" t="s">
        <v>20441</v>
      </c>
      <c r="B9134" s="14" t="s">
        <v>20442</v>
      </c>
      <c r="C9134">
        <v>241.63391770000001</v>
      </c>
      <c r="D9134">
        <v>283.22238149999998</v>
      </c>
      <c r="E9134">
        <v>295.86325040000003</v>
      </c>
      <c r="F9134">
        <v>297.21583670000001</v>
      </c>
      <c r="G9134">
        <v>229.11177789999999</v>
      </c>
      <c r="H9134">
        <v>701.91120769999998</v>
      </c>
      <c r="I9134">
        <v>416.44846899999999</v>
      </c>
      <c r="J9134">
        <v>549.70558289999997</v>
      </c>
      <c r="K9134">
        <v>677.63337360000003</v>
      </c>
      <c r="L9134">
        <v>730.07959229999994</v>
      </c>
      <c r="M9134">
        <v>84.332280109999999</v>
      </c>
      <c r="N9134">
        <v>231.25296969999999</v>
      </c>
      <c r="O9134">
        <v>170.29365060000001</v>
      </c>
      <c r="P9134">
        <v>255.74664659999999</v>
      </c>
      <c r="Q9134">
        <v>253.69060020000001</v>
      </c>
    </row>
    <row r="9135" spans="1:17">
      <c r="A9135" t="s">
        <v>20443</v>
      </c>
      <c r="B9135" s="14" t="s">
        <v>20444</v>
      </c>
      <c r="C9135">
        <v>28.318239909999999</v>
      </c>
      <c r="D9135">
        <v>16.206382319999999</v>
      </c>
      <c r="E9135">
        <v>13.055107810000001</v>
      </c>
      <c r="F9135">
        <v>9.636661793</v>
      </c>
      <c r="G9135">
        <v>12.6325775</v>
      </c>
      <c r="H9135">
        <v>61.629346699999999</v>
      </c>
      <c r="I9135">
        <v>13.765681259999999</v>
      </c>
      <c r="J9135">
        <v>14.060496540000001</v>
      </c>
      <c r="K9135">
        <v>5.3527342109999996</v>
      </c>
      <c r="L9135">
        <v>10.437639799999999</v>
      </c>
      <c r="M9135">
        <v>4.529848189</v>
      </c>
      <c r="N9135">
        <v>1.745422214</v>
      </c>
      <c r="O9135">
        <v>2.6134862289999998</v>
      </c>
      <c r="P9135">
        <v>9.5594254650000003</v>
      </c>
      <c r="Q9135">
        <v>8.1111960619999994</v>
      </c>
    </row>
    <row r="9136" spans="1:17">
      <c r="A9136" t="s">
        <v>20445</v>
      </c>
      <c r="B9136" s="14" t="s">
        <v>20446</v>
      </c>
      <c r="C9136">
        <v>2.0047297670000002</v>
      </c>
      <c r="D9136">
        <v>2.6646886059999999</v>
      </c>
      <c r="E9136">
        <v>2.132789271</v>
      </c>
      <c r="F9136">
        <v>2.1830625420000001</v>
      </c>
      <c r="G9136">
        <v>3.1156137739999998</v>
      </c>
      <c r="H9136">
        <v>20.788025640000001</v>
      </c>
      <c r="I9136">
        <v>0</v>
      </c>
      <c r="J9136">
        <v>0.76242105800000004</v>
      </c>
      <c r="K9136">
        <v>2.7283353990000001</v>
      </c>
      <c r="L9136">
        <v>2.5334077179999999</v>
      </c>
      <c r="M9136">
        <v>0</v>
      </c>
      <c r="N9136">
        <v>1.4827615890000001</v>
      </c>
      <c r="O9136">
        <v>2.2201946119999998</v>
      </c>
      <c r="P9136">
        <v>1.2030920220000001</v>
      </c>
      <c r="Q9136">
        <v>1.3781158360000001</v>
      </c>
    </row>
    <row r="9137" spans="1:17">
      <c r="A9137" t="s">
        <v>20447</v>
      </c>
      <c r="B9137" s="14" t="s">
        <v>5951</v>
      </c>
      <c r="C9137">
        <v>0.82347822900000001</v>
      </c>
      <c r="D9137">
        <v>0.18242800000000001</v>
      </c>
      <c r="E9137">
        <v>0.109510117</v>
      </c>
      <c r="F9137">
        <v>0.25220575499999998</v>
      </c>
      <c r="G9137">
        <v>0.106649458</v>
      </c>
      <c r="H9137">
        <v>0.86971799599999999</v>
      </c>
      <c r="I9137">
        <v>0</v>
      </c>
      <c r="J9137">
        <v>0.33927610400000002</v>
      </c>
      <c r="K9137">
        <v>0.28017801199999998</v>
      </c>
      <c r="L9137">
        <v>0.65040128399999997</v>
      </c>
      <c r="M9137">
        <v>0</v>
      </c>
      <c r="N9137">
        <v>0.35529116199999999</v>
      </c>
      <c r="O9137">
        <v>0.455992114</v>
      </c>
      <c r="P9137">
        <v>0.49419133900000001</v>
      </c>
      <c r="Q9137">
        <v>0.42456410100000003</v>
      </c>
    </row>
    <row r="9138" spans="1:17">
      <c r="A9138" t="s">
        <v>20447</v>
      </c>
      <c r="B9138" s="14" t="s">
        <v>20448</v>
      </c>
      <c r="C9138">
        <v>0.92595141700000005</v>
      </c>
      <c r="D9138">
        <v>0</v>
      </c>
      <c r="E9138">
        <v>0.197019995</v>
      </c>
      <c r="F9138">
        <v>0</v>
      </c>
      <c r="G9138">
        <v>0.31978895699999998</v>
      </c>
      <c r="H9138">
        <v>0</v>
      </c>
      <c r="I9138">
        <v>1.350333083</v>
      </c>
      <c r="J9138">
        <v>0.93906569799999995</v>
      </c>
      <c r="K9138">
        <v>0</v>
      </c>
      <c r="L9138">
        <v>0</v>
      </c>
      <c r="M9138">
        <v>1.7774068009999999</v>
      </c>
      <c r="N9138">
        <v>0.79900680599999996</v>
      </c>
      <c r="O9138">
        <v>1.025471054</v>
      </c>
      <c r="P9138">
        <v>0.41676618199999999</v>
      </c>
      <c r="Q9138">
        <v>0.63652883900000001</v>
      </c>
    </row>
    <row r="9139" spans="1:17">
      <c r="A9139" t="s">
        <v>20449</v>
      </c>
      <c r="B9139" s="14" t="s">
        <v>20450</v>
      </c>
      <c r="C9139">
        <v>6.1546100150000003</v>
      </c>
      <c r="D9139">
        <v>6.4082253050000002</v>
      </c>
      <c r="E9139">
        <v>13.881247849999999</v>
      </c>
      <c r="F9139">
        <v>4.60769348</v>
      </c>
      <c r="G9139">
        <v>41.342373600000002</v>
      </c>
      <c r="H9139">
        <v>3.3091939030000002</v>
      </c>
      <c r="I9139">
        <v>13.463082460000001</v>
      </c>
      <c r="J9139">
        <v>8.5044224740000001</v>
      </c>
      <c r="K9139">
        <v>12.564167490000001</v>
      </c>
      <c r="L9139">
        <v>11.66651244</v>
      </c>
      <c r="M9139">
        <v>11.81406011</v>
      </c>
      <c r="N9139">
        <v>11.304491860000001</v>
      </c>
      <c r="O9139">
        <v>2.0448290170000001</v>
      </c>
      <c r="P9139">
        <v>1.754434491</v>
      </c>
      <c r="Q9139">
        <v>2.115438615</v>
      </c>
    </row>
    <row r="9140" spans="1:17">
      <c r="A9140" t="s">
        <v>20449</v>
      </c>
      <c r="B9140" s="14" t="s">
        <v>2541</v>
      </c>
      <c r="C9140">
        <v>10.57865284</v>
      </c>
      <c r="D9140">
        <v>1.2618985119999999</v>
      </c>
      <c r="E9140">
        <v>1.558301994</v>
      </c>
      <c r="F9140">
        <v>0.77536359300000002</v>
      </c>
      <c r="G9140">
        <v>4.5668383620000004</v>
      </c>
      <c r="H9140">
        <v>0</v>
      </c>
      <c r="I9140">
        <v>2.373393321</v>
      </c>
      <c r="J9140">
        <v>0.412633794</v>
      </c>
      <c r="K9140">
        <v>1.8457704180000001</v>
      </c>
      <c r="L9140">
        <v>6.684202827</v>
      </c>
      <c r="M9140">
        <v>7.8100830840000004</v>
      </c>
      <c r="N9140">
        <v>1.253895269</v>
      </c>
      <c r="O9140">
        <v>4.5060107399999998</v>
      </c>
      <c r="P9140">
        <v>0.48834868300000001</v>
      </c>
      <c r="Q9140">
        <v>0.83908924799999995</v>
      </c>
    </row>
    <row r="9141" spans="1:17">
      <c r="A9141" t="s">
        <v>20451</v>
      </c>
      <c r="B9141" s="14" t="s">
        <v>9241</v>
      </c>
      <c r="C9141">
        <v>5.1946456850000002</v>
      </c>
      <c r="D9141">
        <v>1.106526876</v>
      </c>
      <c r="E9141">
        <v>0.97776057699999996</v>
      </c>
      <c r="F9141">
        <v>0.979051271</v>
      </c>
      <c r="G9141">
        <v>0.79351599500000003</v>
      </c>
      <c r="H9141">
        <v>0.53712363500000004</v>
      </c>
      <c r="I9141">
        <v>3.496363165</v>
      </c>
      <c r="J9141">
        <v>2.9887003839999999</v>
      </c>
      <c r="K9141">
        <v>2.3565496530000001</v>
      </c>
      <c r="L9141">
        <v>1.514896923</v>
      </c>
      <c r="M9141">
        <v>4.6021679710000001</v>
      </c>
      <c r="N9141">
        <v>2.2166102140000001</v>
      </c>
      <c r="O9141">
        <v>2.4339433920000002</v>
      </c>
      <c r="P9141">
        <v>1.7685510929999999</v>
      </c>
      <c r="Q9141">
        <v>1.236103899</v>
      </c>
    </row>
    <row r="9142" spans="1:17">
      <c r="A9142" t="s">
        <v>20452</v>
      </c>
      <c r="B9142" s="14" t="s">
        <v>8529</v>
      </c>
      <c r="C9142">
        <v>151.97003459999999</v>
      </c>
      <c r="D9142">
        <v>880.20873740000002</v>
      </c>
      <c r="E9142">
        <v>590.93492849999996</v>
      </c>
      <c r="F9142">
        <v>942.10123729999998</v>
      </c>
      <c r="G9142">
        <v>711.66604519999999</v>
      </c>
      <c r="H9142">
        <v>1860.2992119999999</v>
      </c>
      <c r="I9142">
        <v>410.28697740000001</v>
      </c>
      <c r="J9142">
        <v>560.1260327</v>
      </c>
      <c r="K9142">
        <v>844.46521610000002</v>
      </c>
      <c r="L9142">
        <v>305.2045837</v>
      </c>
      <c r="M9142">
        <v>110.61257209999999</v>
      </c>
      <c r="N9142">
        <v>167.2795777</v>
      </c>
      <c r="O9142">
        <v>76.330958949999996</v>
      </c>
      <c r="P9142">
        <v>498.3014594</v>
      </c>
      <c r="Q9142">
        <v>818.66490490000001</v>
      </c>
    </row>
    <row r="9143" spans="1:17">
      <c r="A9143" t="s">
        <v>20453</v>
      </c>
      <c r="B9143" s="14" t="s">
        <v>20454</v>
      </c>
      <c r="C9143">
        <v>6.4215847869999996</v>
      </c>
      <c r="D9143">
        <v>9.1732917300000008</v>
      </c>
      <c r="E9143">
        <v>6.5019767719999999</v>
      </c>
      <c r="F9143">
        <v>16.00512595</v>
      </c>
      <c r="G9143">
        <v>5.7738624999999999</v>
      </c>
      <c r="H9143">
        <v>12.841472059999999</v>
      </c>
      <c r="I9143">
        <v>1.9375288639999999</v>
      </c>
      <c r="J9143">
        <v>5.5581108349999999</v>
      </c>
      <c r="K9143">
        <v>5.0226728530000004</v>
      </c>
      <c r="L9143">
        <v>2.5184653670000001</v>
      </c>
      <c r="M9143">
        <v>6.3757916870000004</v>
      </c>
      <c r="N9143">
        <v>8.0251986510000002</v>
      </c>
      <c r="O9143">
        <v>8.0926986460000006</v>
      </c>
      <c r="P9143">
        <v>25.979691689999999</v>
      </c>
      <c r="Q9143">
        <v>12.9387712</v>
      </c>
    </row>
    <row r="9144" spans="1:17">
      <c r="A9144" t="s">
        <v>20455</v>
      </c>
      <c r="B9144" s="14" t="s">
        <v>8811</v>
      </c>
      <c r="C9144">
        <v>10.96392032</v>
      </c>
      <c r="D9144">
        <v>22.871910530000001</v>
      </c>
      <c r="E9144">
        <v>17.496421720000001</v>
      </c>
      <c r="F9144">
        <v>23.256619260000001</v>
      </c>
      <c r="G9144">
        <v>16.72383048</v>
      </c>
      <c r="H9144">
        <v>90.882032120000005</v>
      </c>
      <c r="I9144">
        <v>11.991674769999999</v>
      </c>
      <c r="J9144">
        <v>6.2545515119999999</v>
      </c>
      <c r="K9144">
        <v>13.677893839999999</v>
      </c>
      <c r="L9144">
        <v>15.009880239999999</v>
      </c>
      <c r="M9144">
        <v>7.0152516199999999</v>
      </c>
      <c r="N9144">
        <v>7.8840052070000004</v>
      </c>
      <c r="O9144">
        <v>20.237172130000001</v>
      </c>
      <c r="P9144">
        <v>20.424616440000001</v>
      </c>
      <c r="Q9144">
        <v>23.238935619999999</v>
      </c>
    </row>
    <row r="9145" spans="1:17">
      <c r="A9145" t="s">
        <v>20456</v>
      </c>
      <c r="B9145" s="14" t="s">
        <v>20457</v>
      </c>
      <c r="C9145">
        <v>10.521639029999999</v>
      </c>
      <c r="D9145">
        <v>13.98537204</v>
      </c>
      <c r="E9145">
        <v>15.95109021</v>
      </c>
      <c r="F9145">
        <v>17.902503329999998</v>
      </c>
      <c r="G9145">
        <v>13.62667596</v>
      </c>
      <c r="H9145">
        <v>4.0408900980000002</v>
      </c>
      <c r="I9145">
        <v>11.507934179999999</v>
      </c>
      <c r="J9145">
        <v>43.349545509999999</v>
      </c>
      <c r="K9145">
        <v>5.9664234839999999</v>
      </c>
      <c r="L9145">
        <v>4.9861336620000003</v>
      </c>
      <c r="M9145">
        <v>0</v>
      </c>
      <c r="N9145">
        <v>14.26725164</v>
      </c>
      <c r="O9145">
        <v>29.13121593</v>
      </c>
      <c r="P9145">
        <v>28.809072969999999</v>
      </c>
      <c r="Q9145">
        <v>54.246852650000001</v>
      </c>
    </row>
    <row r="9146" spans="1:17">
      <c r="A9146" t="s">
        <v>20458</v>
      </c>
      <c r="B9146" s="14" t="s">
        <v>20459</v>
      </c>
      <c r="C9146">
        <v>0</v>
      </c>
      <c r="D9146">
        <v>1.0826939900000001</v>
      </c>
      <c r="E9146">
        <v>2.3397581710000002</v>
      </c>
      <c r="F9146">
        <v>0.99787917999999998</v>
      </c>
      <c r="G9146">
        <v>0.84394008899999995</v>
      </c>
      <c r="H9146">
        <v>0</v>
      </c>
      <c r="I9146">
        <v>3.5636009180000001</v>
      </c>
      <c r="J9146">
        <v>0.92934164500000005</v>
      </c>
      <c r="K9146">
        <v>0</v>
      </c>
      <c r="L9146">
        <v>1.5440295559999999</v>
      </c>
      <c r="M9146">
        <v>0</v>
      </c>
      <c r="N9146">
        <v>0.60246328900000001</v>
      </c>
      <c r="O9146">
        <v>0</v>
      </c>
      <c r="P9146">
        <v>0.36662271699999999</v>
      </c>
      <c r="Q9146">
        <v>0</v>
      </c>
    </row>
    <row r="9147" spans="1:17">
      <c r="A9147" t="s">
        <v>20460</v>
      </c>
      <c r="B9147" s="14" t="s">
        <v>5512</v>
      </c>
      <c r="C9147">
        <v>34.571099680000003</v>
      </c>
      <c r="D9147">
        <v>20.561826759999999</v>
      </c>
      <c r="E9147">
        <v>16.051034380000001</v>
      </c>
      <c r="F9147">
        <v>11.866802209999999</v>
      </c>
      <c r="G9147">
        <v>12.945342159999999</v>
      </c>
      <c r="H9147">
        <v>8.8033677140000002</v>
      </c>
      <c r="I9147">
        <v>20.823880890000002</v>
      </c>
      <c r="J9147">
        <v>31.6546956</v>
      </c>
      <c r="K9147">
        <v>39.54886424</v>
      </c>
      <c r="L9147">
        <v>37.396002469999999</v>
      </c>
      <c r="M9147">
        <v>15.50823823</v>
      </c>
      <c r="N9147">
        <v>11.626883640000001</v>
      </c>
      <c r="O9147">
        <v>21.640331830000001</v>
      </c>
      <c r="P9147">
        <v>14.911936989999999</v>
      </c>
      <c r="Q9147">
        <v>16.403214970000001</v>
      </c>
    </row>
    <row r="9148" spans="1:17">
      <c r="A9148" t="s">
        <v>20461</v>
      </c>
      <c r="B9148" s="14" t="s">
        <v>8003</v>
      </c>
      <c r="C9148">
        <v>2.199596975</v>
      </c>
      <c r="D9148">
        <v>3.4353548709999999</v>
      </c>
      <c r="E9148">
        <v>4.188786769</v>
      </c>
      <c r="F9148">
        <v>4.206683033</v>
      </c>
      <c r="G9148">
        <v>3.0956082060000001</v>
      </c>
      <c r="H9148">
        <v>11.319872950000001</v>
      </c>
      <c r="I9148">
        <v>12.6704756</v>
      </c>
      <c r="J9148">
        <v>8.2816591529999997</v>
      </c>
      <c r="K9148">
        <v>4.2408480099999997</v>
      </c>
      <c r="L9148">
        <v>4.5864462499999998</v>
      </c>
      <c r="M9148">
        <v>1.4777800350000001</v>
      </c>
      <c r="N9148">
        <v>4.3790497400000001</v>
      </c>
      <c r="O9148">
        <v>1.8270043549999999</v>
      </c>
      <c r="P9148">
        <v>7.7387172169999996</v>
      </c>
      <c r="Q9148">
        <v>3.8557882750000001</v>
      </c>
    </row>
    <row r="9149" spans="1:17">
      <c r="A9149" t="s">
        <v>20462</v>
      </c>
      <c r="B9149" s="14" t="s">
        <v>7064</v>
      </c>
      <c r="C9149">
        <v>11.152334659999999</v>
      </c>
      <c r="D9149">
        <v>42.337366299999999</v>
      </c>
      <c r="E9149">
        <v>19.846459379999999</v>
      </c>
      <c r="F9149">
        <v>34.639146420000003</v>
      </c>
      <c r="G9149">
        <v>27.924092139999999</v>
      </c>
      <c r="H9149">
        <v>32.188235859999999</v>
      </c>
      <c r="I9149">
        <v>22.91698676</v>
      </c>
      <c r="J9149">
        <v>13.795121010000001</v>
      </c>
      <c r="K9149">
        <v>21.46350052</v>
      </c>
      <c r="L9149">
        <v>11.95801614</v>
      </c>
      <c r="M9149">
        <v>14.27161663</v>
      </c>
      <c r="N9149">
        <v>10.47741342</v>
      </c>
      <c r="O9149">
        <v>9.7310657470000006</v>
      </c>
      <c r="P9149">
        <v>22.71500747</v>
      </c>
      <c r="Q9149">
        <v>29.039674940000001</v>
      </c>
    </row>
    <row r="9150" spans="1:17">
      <c r="A9150" t="e">
        <v>#N/A</v>
      </c>
      <c r="B9150" s="14" t="s">
        <v>20463</v>
      </c>
      <c r="C9150">
        <v>30.034496870000002</v>
      </c>
      <c r="D9150">
        <v>2.0792645940000001</v>
      </c>
      <c r="E9150">
        <v>1.397946422</v>
      </c>
      <c r="F9150">
        <v>0.76655264300000003</v>
      </c>
      <c r="G9150">
        <v>2.5931977270000002</v>
      </c>
      <c r="H9150">
        <v>3.604657644</v>
      </c>
      <c r="I9150">
        <v>0</v>
      </c>
      <c r="J9150">
        <v>1.6657744940000001</v>
      </c>
      <c r="K9150">
        <v>7.6641421660000004</v>
      </c>
      <c r="L9150">
        <v>9.4887634540000008</v>
      </c>
      <c r="M9150">
        <v>7.206576664</v>
      </c>
      <c r="N9150">
        <v>0.69420201699999995</v>
      </c>
      <c r="O9150">
        <v>22.868004509999999</v>
      </c>
      <c r="P9150">
        <v>2.5346961459999999</v>
      </c>
      <c r="Q9150">
        <v>12.90417555</v>
      </c>
    </row>
    <row r="9151" spans="1:17">
      <c r="A9151" t="s">
        <v>20464</v>
      </c>
      <c r="B9151" s="14" t="s">
        <v>4914</v>
      </c>
      <c r="C9151">
        <v>11.229355719999999</v>
      </c>
      <c r="D9151">
        <v>1.2111065329999999</v>
      </c>
      <c r="E9151">
        <v>0.84884249899999997</v>
      </c>
      <c r="F9151">
        <v>0.82460403500000001</v>
      </c>
      <c r="G9151">
        <v>0.73991956599999997</v>
      </c>
      <c r="H9151">
        <v>0.34047571300000001</v>
      </c>
      <c r="I9151">
        <v>0.86189417599999996</v>
      </c>
      <c r="J9151">
        <v>2.547404695</v>
      </c>
      <c r="K9151">
        <v>1.4746351849999999</v>
      </c>
      <c r="L9151">
        <v>3.7343970660000001</v>
      </c>
      <c r="M9151">
        <v>7.9414154300000002</v>
      </c>
      <c r="N9151">
        <v>1.584618557</v>
      </c>
      <c r="O9151">
        <v>13.58171287</v>
      </c>
      <c r="P9151">
        <v>1.2857373409999999</v>
      </c>
      <c r="Q9151">
        <v>8.0241349240000002</v>
      </c>
    </row>
    <row r="9152" spans="1:17">
      <c r="A9152" t="s">
        <v>20465</v>
      </c>
      <c r="B9152" s="14" t="s">
        <v>7120</v>
      </c>
      <c r="C9152">
        <v>7.9758991159999999</v>
      </c>
      <c r="D9152">
        <v>3.795624637</v>
      </c>
      <c r="E9152">
        <v>2.419907255</v>
      </c>
      <c r="F9152">
        <v>3.3776568519999999</v>
      </c>
      <c r="G9152">
        <v>2.80558767</v>
      </c>
      <c r="H9152">
        <v>4.7649551700000004</v>
      </c>
      <c r="I9152">
        <v>6.892687327</v>
      </c>
      <c r="J9152">
        <v>16.964141229999999</v>
      </c>
      <c r="K9152">
        <v>3.6182645419999999</v>
      </c>
      <c r="L9152">
        <v>2.9864491559999999</v>
      </c>
      <c r="M9152">
        <v>8.5056162349999997</v>
      </c>
      <c r="N9152">
        <v>4.2241381670000004</v>
      </c>
      <c r="O9152">
        <v>9.1602879280000007</v>
      </c>
      <c r="P9152">
        <v>3.4126333419999999</v>
      </c>
      <c r="Q9152">
        <v>6.2951700480000001</v>
      </c>
    </row>
    <row r="9153" spans="1:17">
      <c r="A9153" t="s">
        <v>20466</v>
      </c>
      <c r="B9153" s="14" t="s">
        <v>3616</v>
      </c>
      <c r="C9153">
        <v>7.5314467839999999</v>
      </c>
      <c r="D9153">
        <v>18.978819380000001</v>
      </c>
      <c r="E9153">
        <v>20.632305209999998</v>
      </c>
      <c r="F9153">
        <v>18.538613560000002</v>
      </c>
      <c r="G9153">
        <v>17.936612700000001</v>
      </c>
      <c r="H9153">
        <v>16.872865569999998</v>
      </c>
      <c r="I9153">
        <v>23.33941969</v>
      </c>
      <c r="J9153">
        <v>22.03914408</v>
      </c>
      <c r="K9153">
        <v>33.312228869999998</v>
      </c>
      <c r="L9153">
        <v>11.698722419999999</v>
      </c>
      <c r="M9153">
        <v>4.2166140060000004</v>
      </c>
      <c r="N9153">
        <v>16.053861229999999</v>
      </c>
      <c r="O9153">
        <v>3.1278425620000001</v>
      </c>
      <c r="P9153">
        <v>17.46723231</v>
      </c>
      <c r="Q9153">
        <v>16.39497076</v>
      </c>
    </row>
    <row r="9154" spans="1:17">
      <c r="A9154" t="s">
        <v>20467</v>
      </c>
      <c r="B9154" s="14" t="s">
        <v>3689</v>
      </c>
      <c r="C9154">
        <v>5.7792326340000004</v>
      </c>
      <c r="D9154">
        <v>4.374336241</v>
      </c>
      <c r="E9154">
        <v>3.1510562420000001</v>
      </c>
      <c r="F9154">
        <v>4.3266644789999997</v>
      </c>
      <c r="G9154">
        <v>3.118641582</v>
      </c>
      <c r="H9154">
        <v>11.837569589999999</v>
      </c>
      <c r="I9154">
        <v>3.5116533830000001</v>
      </c>
      <c r="J9154">
        <v>2.7473831720000002</v>
      </c>
      <c r="K9154">
        <v>2.2940289479999998</v>
      </c>
      <c r="L9154">
        <v>3.4995002240000002</v>
      </c>
      <c r="M9154">
        <v>0.92445881399999996</v>
      </c>
      <c r="N9154">
        <v>1.89977928</v>
      </c>
      <c r="O9154">
        <v>2.9335049510000002</v>
      </c>
      <c r="P9154">
        <v>4.8050022180000003</v>
      </c>
      <c r="Q9154">
        <v>4.303899951</v>
      </c>
    </row>
    <row r="9155" spans="1:17">
      <c r="A9155" t="s">
        <v>20468</v>
      </c>
      <c r="B9155" s="14" t="s">
        <v>8535</v>
      </c>
      <c r="C9155">
        <v>7.7336017229999996</v>
      </c>
      <c r="D9155">
        <v>19.017094149999998</v>
      </c>
      <c r="E9155">
        <v>12.835077910000001</v>
      </c>
      <c r="F9155">
        <v>18.948492290000001</v>
      </c>
      <c r="G9155">
        <v>13.488027499999999</v>
      </c>
      <c r="H9155">
        <v>57.323506960000003</v>
      </c>
      <c r="I9155">
        <v>4.5112251329999999</v>
      </c>
      <c r="J9155">
        <v>10.68626869</v>
      </c>
      <c r="K9155">
        <v>14.384220210000001</v>
      </c>
      <c r="L9155">
        <v>24.92133098</v>
      </c>
      <c r="M9155">
        <v>5.9380032439999999</v>
      </c>
      <c r="N9155">
        <v>3.5273435809999998</v>
      </c>
      <c r="O9155">
        <v>0.85647956999999997</v>
      </c>
      <c r="P9155">
        <v>11.602853769999999</v>
      </c>
      <c r="Q9155">
        <v>16.480613720000001</v>
      </c>
    </row>
    <row r="9156" spans="1:17">
      <c r="A9156" t="s">
        <v>20385</v>
      </c>
      <c r="B9156" s="14" t="s">
        <v>20469</v>
      </c>
      <c r="C9156">
        <v>0</v>
      </c>
      <c r="D9156">
        <v>43.494124939999999</v>
      </c>
      <c r="E9156">
        <v>52.578500099999999</v>
      </c>
      <c r="F9156">
        <v>55.75309111</v>
      </c>
      <c r="G9156">
        <v>60.206824279999999</v>
      </c>
      <c r="H9156">
        <v>52.001618479999998</v>
      </c>
      <c r="I9156">
        <v>113.538662</v>
      </c>
      <c r="J9156">
        <v>225.7182956</v>
      </c>
      <c r="K9156">
        <v>26.105547999999999</v>
      </c>
      <c r="L9156">
        <v>19.249745529999998</v>
      </c>
      <c r="M9156">
        <v>6.4977330579999997</v>
      </c>
      <c r="N9156">
        <v>52.159987610000002</v>
      </c>
      <c r="O9156">
        <v>0</v>
      </c>
      <c r="P9156">
        <v>46.215498029999999</v>
      </c>
      <c r="Q9156">
        <v>74.463439260000001</v>
      </c>
    </row>
    <row r="9157" spans="1:17">
      <c r="A9157" t="s">
        <v>20470</v>
      </c>
      <c r="B9157" s="14" t="s">
        <v>20471</v>
      </c>
      <c r="C9157">
        <v>0.54054231900000005</v>
      </c>
      <c r="D9157">
        <v>0.47899289099999998</v>
      </c>
      <c r="E9157">
        <v>0.69008574300000003</v>
      </c>
      <c r="F9157">
        <v>0.58862681100000003</v>
      </c>
      <c r="G9157">
        <v>0.37336616500000003</v>
      </c>
      <c r="H9157">
        <v>5.3975501899999996</v>
      </c>
      <c r="I9157">
        <v>3.1531337970000002</v>
      </c>
      <c r="J9157">
        <v>1.5075446050000001</v>
      </c>
      <c r="K9157">
        <v>1.7165181700000001</v>
      </c>
      <c r="L9157">
        <v>0.34154580499999998</v>
      </c>
      <c r="M9157">
        <v>1.0375961170000001</v>
      </c>
      <c r="N9157">
        <v>1.266040327</v>
      </c>
      <c r="O9157">
        <v>1.795916584</v>
      </c>
      <c r="P9157">
        <v>0.81098480500000003</v>
      </c>
      <c r="Q9157">
        <v>0.743172414</v>
      </c>
    </row>
    <row r="9158" spans="1:17">
      <c r="A9158" t="e">
        <v>#N/A</v>
      </c>
      <c r="B9158" s="14" t="s">
        <v>6931</v>
      </c>
      <c r="C9158">
        <v>6.2725607720000003</v>
      </c>
      <c r="D9158">
        <v>1.307842103</v>
      </c>
      <c r="E9158">
        <v>0.78018069899999998</v>
      </c>
      <c r="F9158">
        <v>0.86009592199999996</v>
      </c>
      <c r="G9158">
        <v>0.66104241799999996</v>
      </c>
      <c r="H9158">
        <v>0.90337857399999999</v>
      </c>
      <c r="I9158">
        <v>2.9594523599999998</v>
      </c>
      <c r="J9158">
        <v>1.4090967109999999</v>
      </c>
      <c r="K9158">
        <v>2.343390452</v>
      </c>
      <c r="L9158">
        <v>4.2547895090000001</v>
      </c>
      <c r="M9158">
        <v>2.0362563059999998</v>
      </c>
      <c r="N9158">
        <v>0.83008594999999996</v>
      </c>
      <c r="O9158">
        <v>3.6265988830000002</v>
      </c>
      <c r="P9158">
        <v>0.66429382999999997</v>
      </c>
      <c r="Q9158">
        <v>1.7438075070000001</v>
      </c>
    </row>
    <row r="9159" spans="1:17">
      <c r="A9159" t="s">
        <v>20472</v>
      </c>
      <c r="B9159" s="14" t="s">
        <v>20473</v>
      </c>
      <c r="C9159">
        <v>13.477017829999999</v>
      </c>
      <c r="D9159">
        <v>23.245111869999999</v>
      </c>
      <c r="E9159">
        <v>28.266169420000001</v>
      </c>
      <c r="F9159">
        <v>20.965542360000001</v>
      </c>
      <c r="G9159">
        <v>21.942442310000001</v>
      </c>
      <c r="H9159">
        <v>59.153356219999999</v>
      </c>
      <c r="I9159">
        <v>50.538340300000002</v>
      </c>
      <c r="J9159">
        <v>35.51211558</v>
      </c>
      <c r="K9159">
        <v>40.613402929999999</v>
      </c>
      <c r="L9159">
        <v>32.237465579999999</v>
      </c>
      <c r="M9159">
        <v>3.6956803410000001</v>
      </c>
      <c r="N9159">
        <v>17.44405068</v>
      </c>
      <c r="O9159">
        <v>10.661074360000001</v>
      </c>
      <c r="P9159">
        <v>20.65307971</v>
      </c>
      <c r="Q9159">
        <v>24.484845920000001</v>
      </c>
    </row>
    <row r="9160" spans="1:17">
      <c r="A9160" t="s">
        <v>20474</v>
      </c>
      <c r="B9160" s="14" t="s">
        <v>20475</v>
      </c>
      <c r="C9160">
        <v>18.77156055</v>
      </c>
      <c r="D9160">
        <v>9.3566906719999992</v>
      </c>
      <c r="E9160">
        <v>7.4889986909999999</v>
      </c>
      <c r="F9160">
        <v>7.6655264259999996</v>
      </c>
      <c r="G9160">
        <v>8.1037428980000001</v>
      </c>
      <c r="H9160">
        <v>77.500139360000006</v>
      </c>
      <c r="I9160">
        <v>6.8437335819999996</v>
      </c>
      <c r="J9160">
        <v>3.5695167720000001</v>
      </c>
      <c r="K9160">
        <v>10.6446419</v>
      </c>
      <c r="L9160">
        <v>14.826192900000001</v>
      </c>
      <c r="M9160">
        <v>9.0082208300000008</v>
      </c>
      <c r="N9160">
        <v>6.3635184880000004</v>
      </c>
      <c r="O9160">
        <v>5.197273751</v>
      </c>
      <c r="P9160">
        <v>4.9285758389999996</v>
      </c>
      <c r="Q9160">
        <v>9.6781316650000004</v>
      </c>
    </row>
    <row r="9161" spans="1:17">
      <c r="A9161" t="s">
        <v>20476</v>
      </c>
      <c r="B9161" s="14" t="s">
        <v>7939</v>
      </c>
      <c r="C9161">
        <v>2.8721513399999998</v>
      </c>
      <c r="D9161">
        <v>0.54538087700000004</v>
      </c>
      <c r="E9161">
        <v>0.76390514899999995</v>
      </c>
      <c r="F9161">
        <v>0.47473205600000001</v>
      </c>
      <c r="G9161">
        <v>0.38968818300000002</v>
      </c>
      <c r="H9161">
        <v>0.31516132400000002</v>
      </c>
      <c r="I9161">
        <v>0.59835921999999997</v>
      </c>
      <c r="J9161">
        <v>0.91025928599999995</v>
      </c>
      <c r="K9161">
        <v>5.584074438</v>
      </c>
      <c r="L9161">
        <v>3.4999537329999999</v>
      </c>
      <c r="M9161">
        <v>0.78760400699999999</v>
      </c>
      <c r="N9161">
        <v>0.37934536400000002</v>
      </c>
      <c r="O9161">
        <v>2.0448290170000001</v>
      </c>
      <c r="P9161">
        <v>0.400134182</v>
      </c>
      <c r="Q9161">
        <v>1.8333801329999999</v>
      </c>
    </row>
    <row r="9162" spans="1:17">
      <c r="A9162" t="s">
        <v>20377</v>
      </c>
      <c r="B9162" s="14" t="s">
        <v>7916</v>
      </c>
      <c r="C9162">
        <v>2.1043278060000001</v>
      </c>
      <c r="D9162">
        <v>13.752282510000001</v>
      </c>
      <c r="E9162">
        <v>14.943652930000001</v>
      </c>
      <c r="F9162">
        <v>13.391072490000001</v>
      </c>
      <c r="G9162">
        <v>10.17458471</v>
      </c>
      <c r="H9162">
        <v>4.2429346030000001</v>
      </c>
      <c r="I9162">
        <v>54.470888430000002</v>
      </c>
      <c r="J9162">
        <v>76.762041359999998</v>
      </c>
      <c r="K9162">
        <v>3.57985409</v>
      </c>
      <c r="L9162">
        <v>5.3185425730000002</v>
      </c>
      <c r="M9162">
        <v>3.029516305</v>
      </c>
      <c r="N9162">
        <v>14.786060790000001</v>
      </c>
      <c r="O9162">
        <v>2.9131215930000001</v>
      </c>
      <c r="P9162">
        <v>40.174844219999997</v>
      </c>
      <c r="Q9162">
        <v>14.827473060000001</v>
      </c>
    </row>
    <row r="9163" spans="1:17">
      <c r="A9163" t="s">
        <v>20477</v>
      </c>
      <c r="B9163" s="14" t="s">
        <v>7921</v>
      </c>
      <c r="C9163">
        <v>10.867745579999999</v>
      </c>
      <c r="D9163">
        <v>67.504545660000005</v>
      </c>
      <c r="E9163">
        <v>38.243415720000002</v>
      </c>
      <c r="F9163">
        <v>104.1208144</v>
      </c>
      <c r="G9163">
        <v>33.202379809999996</v>
      </c>
      <c r="H9163">
        <v>9.1502847900000006</v>
      </c>
      <c r="I9163">
        <v>27.43034917</v>
      </c>
      <c r="J9163">
        <v>108.4150398</v>
      </c>
      <c r="K9163">
        <v>78.882398910000006</v>
      </c>
      <c r="L9163">
        <v>16.903060400000001</v>
      </c>
      <c r="M9163">
        <v>0</v>
      </c>
      <c r="N9163">
        <v>83.730506419999998</v>
      </c>
      <c r="O9163">
        <v>10.184131560000001</v>
      </c>
      <c r="P9163">
        <v>145.11506009999999</v>
      </c>
      <c r="Q9163">
        <v>51.14650958</v>
      </c>
    </row>
    <row r="9164" spans="1:17">
      <c r="A9164" t="s">
        <v>20478</v>
      </c>
      <c r="B9164" s="14" t="s">
        <v>3658</v>
      </c>
      <c r="C9164">
        <v>4.3346542479999997</v>
      </c>
      <c r="D9164">
        <v>13.618389479999999</v>
      </c>
      <c r="E9164">
        <v>23.770424850000001</v>
      </c>
      <c r="F9164">
        <v>19.524661460000001</v>
      </c>
      <c r="G9164">
        <v>20.141822040000001</v>
      </c>
      <c r="H9164">
        <v>8.475072935</v>
      </c>
      <c r="I9164">
        <v>10.91862839</v>
      </c>
      <c r="J9164">
        <v>16.23539753</v>
      </c>
      <c r="K9164">
        <v>11.798488580000001</v>
      </c>
      <c r="L9164">
        <v>10.70654846</v>
      </c>
      <c r="M9164">
        <v>6.8077394059999996</v>
      </c>
      <c r="N9164">
        <v>17.584684679999999</v>
      </c>
      <c r="O9164">
        <v>8.728245995</v>
      </c>
      <c r="P9164">
        <v>13.65704603</v>
      </c>
      <c r="Q9164">
        <v>14.898904979999999</v>
      </c>
    </row>
    <row r="9165" spans="1:17">
      <c r="A9165" t="s">
        <v>20479</v>
      </c>
      <c r="B9165" s="14" t="s">
        <v>4816</v>
      </c>
      <c r="C9165">
        <v>4.315134274</v>
      </c>
      <c r="D9165">
        <v>1.91189345</v>
      </c>
      <c r="E9165">
        <v>1.1561962889999999</v>
      </c>
      <c r="F9165">
        <v>1.022465728</v>
      </c>
      <c r="G9165">
        <v>0.80033869499999999</v>
      </c>
      <c r="H9165">
        <v>0.92069429000000003</v>
      </c>
      <c r="I9165">
        <v>0.23306832599999999</v>
      </c>
      <c r="J9165">
        <v>4.3357288350000003</v>
      </c>
      <c r="K9165">
        <v>2.9000881949999999</v>
      </c>
      <c r="L9165">
        <v>3.1304840729999999</v>
      </c>
      <c r="M9165">
        <v>3.0678151429999998</v>
      </c>
      <c r="N9165">
        <v>1.4578958769999999</v>
      </c>
      <c r="O9165">
        <v>4.2479265340000003</v>
      </c>
      <c r="P9165">
        <v>2.6136056750000001</v>
      </c>
      <c r="Q9165">
        <v>0.87892217399999994</v>
      </c>
    </row>
    <row r="9166" spans="1:17">
      <c r="A9166" t="s">
        <v>20480</v>
      </c>
      <c r="B9166" s="14" t="s">
        <v>8339</v>
      </c>
      <c r="C9166">
        <v>32.08133935</v>
      </c>
      <c r="D9166">
        <v>8.3992891780000001</v>
      </c>
      <c r="E9166">
        <v>10.36330742</v>
      </c>
      <c r="F9166">
        <v>11.67152188</v>
      </c>
      <c r="G9166">
        <v>10.374622260000001</v>
      </c>
      <c r="H9166">
        <v>6.4965298789999997</v>
      </c>
      <c r="I9166">
        <v>14.46077039</v>
      </c>
      <c r="J9166">
        <v>22.03554798</v>
      </c>
      <c r="K9166">
        <v>19.581329950000001</v>
      </c>
      <c r="L9166">
        <v>25.799250919999999</v>
      </c>
      <c r="M9166">
        <v>2.2393317320000001</v>
      </c>
      <c r="N9166">
        <v>9.8508704280000003</v>
      </c>
      <c r="O9166">
        <v>9.0438435899999998</v>
      </c>
      <c r="P9166">
        <v>11.464209500000001</v>
      </c>
      <c r="Q9166">
        <v>8.4205213360000002</v>
      </c>
    </row>
    <row r="9167" spans="1:17">
      <c r="A9167" t="e">
        <v>#N/A</v>
      </c>
      <c r="B9167" s="14" t="s">
        <v>20481</v>
      </c>
      <c r="C9167">
        <v>53.592088879999999</v>
      </c>
      <c r="D9167">
        <v>8.0313578959999994</v>
      </c>
      <c r="E9167">
        <v>10.06155549</v>
      </c>
      <c r="F9167">
        <v>10.08416581</v>
      </c>
      <c r="G9167">
        <v>14.42589957</v>
      </c>
      <c r="H9167">
        <v>18.766232930000001</v>
      </c>
      <c r="I9167">
        <v>27.583903289999999</v>
      </c>
      <c r="J9167">
        <v>18.783106069999999</v>
      </c>
      <c r="K9167">
        <v>62.210212499999997</v>
      </c>
      <c r="L9167">
        <v>50.793857799999998</v>
      </c>
      <c r="M9167">
        <v>51.436253290000003</v>
      </c>
      <c r="N9167">
        <v>13.79571947</v>
      </c>
      <c r="O9167">
        <v>52.369475970000003</v>
      </c>
      <c r="P9167">
        <v>15.13508131</v>
      </c>
      <c r="Q9167">
        <v>18.420464339999999</v>
      </c>
    </row>
    <row r="9168" spans="1:17">
      <c r="A9168" t="s">
        <v>20482</v>
      </c>
      <c r="B9168" s="14" t="s">
        <v>6786</v>
      </c>
      <c r="C9168">
        <v>6.3632408629999997</v>
      </c>
      <c r="D9168">
        <v>0.84580254700000002</v>
      </c>
      <c r="E9168">
        <v>0.60927447000000001</v>
      </c>
      <c r="F9168">
        <v>0.47638864800000003</v>
      </c>
      <c r="G9168">
        <v>0.49446566800000002</v>
      </c>
      <c r="H9168">
        <v>0.61095892299999999</v>
      </c>
      <c r="I9168">
        <v>6.0317651909999999</v>
      </c>
      <c r="J9168">
        <v>2.2586772800000001</v>
      </c>
      <c r="K9168">
        <v>2.742348421</v>
      </c>
      <c r="L9168">
        <v>4.8247949759999997</v>
      </c>
      <c r="M9168">
        <v>1.221453672</v>
      </c>
      <c r="N9168">
        <v>0.86284996400000002</v>
      </c>
      <c r="O9168">
        <v>2.1141452549999999</v>
      </c>
      <c r="P9168">
        <v>1.6707036740000001</v>
      </c>
      <c r="Q9168">
        <v>0.65614452000000001</v>
      </c>
    </row>
    <row r="9169" spans="1:17">
      <c r="A9169" t="s">
        <v>20483</v>
      </c>
      <c r="B9169" s="14" t="s">
        <v>5640</v>
      </c>
      <c r="C9169">
        <v>8.4980867680000003</v>
      </c>
      <c r="D9169">
        <v>4.0548539449999996</v>
      </c>
      <c r="E9169">
        <v>4.9551269529999997</v>
      </c>
      <c r="F9169">
        <v>2.5137183350000001</v>
      </c>
      <c r="G9169">
        <v>4.8539078949999999</v>
      </c>
      <c r="H9169">
        <v>5.89982747</v>
      </c>
      <c r="I9169">
        <v>9.771345771</v>
      </c>
      <c r="J9169">
        <v>9.3642724659999992</v>
      </c>
      <c r="K9169">
        <v>8.0809976320000008</v>
      </c>
      <c r="L9169">
        <v>7.6413271180000004</v>
      </c>
      <c r="M9169">
        <v>2.8233125829999999</v>
      </c>
      <c r="N9169">
        <v>3.0822899210000001</v>
      </c>
      <c r="O9169">
        <v>5.0677018299999999</v>
      </c>
      <c r="P9169">
        <v>4.0210982260000003</v>
      </c>
      <c r="Q9169">
        <v>3.8196768159999999</v>
      </c>
    </row>
    <row r="9170" spans="1:17">
      <c r="A9170" t="s">
        <v>20484</v>
      </c>
      <c r="B9170" s="14" t="s">
        <v>9240</v>
      </c>
      <c r="C9170">
        <v>8.6260957069999993</v>
      </c>
      <c r="D9170">
        <v>1.473038624</v>
      </c>
      <c r="E9170">
        <v>1.529519895</v>
      </c>
      <c r="F9170">
        <v>1.492186896</v>
      </c>
      <c r="G9170">
        <v>0.83788046699999996</v>
      </c>
      <c r="H9170">
        <v>1.863504474</v>
      </c>
      <c r="I9170">
        <v>25.42128366</v>
      </c>
      <c r="J9170">
        <v>1.253007048</v>
      </c>
      <c r="K9170">
        <v>9.212386339</v>
      </c>
      <c r="L9170">
        <v>2.2710269360000002</v>
      </c>
      <c r="M9170">
        <v>12.763606190000001</v>
      </c>
      <c r="N9170">
        <v>2.5254694780000002</v>
      </c>
      <c r="O9170">
        <v>10.74736504</v>
      </c>
      <c r="P9170">
        <v>1.806470418</v>
      </c>
      <c r="Q9170">
        <v>0.98830935499999994</v>
      </c>
    </row>
    <row r="9171" spans="1:17">
      <c r="A9171" t="s">
        <v>20485</v>
      </c>
      <c r="B9171" s="14" t="s">
        <v>1836</v>
      </c>
      <c r="C9171">
        <v>0</v>
      </c>
      <c r="D9171">
        <v>5.0475940479999997</v>
      </c>
      <c r="E9171">
        <v>3.6360379850000002</v>
      </c>
      <c r="F9171">
        <v>1.6476476339999999</v>
      </c>
      <c r="G9171">
        <v>2.7049734910000001</v>
      </c>
      <c r="H9171">
        <v>0.82037035999999997</v>
      </c>
      <c r="I9171">
        <v>2.0767191559999998</v>
      </c>
      <c r="J9171">
        <v>1.895536493</v>
      </c>
      <c r="K9171">
        <v>4.5221375229999996</v>
      </c>
      <c r="L9171">
        <v>0.89979653400000004</v>
      </c>
      <c r="M9171">
        <v>1.3667645399999999</v>
      </c>
      <c r="N9171">
        <v>2.8087254019999999</v>
      </c>
      <c r="O9171">
        <v>2.3656556389999999</v>
      </c>
      <c r="P9171">
        <v>2.1365254870000001</v>
      </c>
      <c r="Q9171">
        <v>2.4473436400000002</v>
      </c>
    </row>
    <row r="9172" spans="1:17">
      <c r="A9172" t="e">
        <v>#N/A</v>
      </c>
      <c r="B9172" s="14" t="s">
        <v>20486</v>
      </c>
      <c r="C9172">
        <v>0</v>
      </c>
      <c r="D9172">
        <v>0</v>
      </c>
      <c r="E9172">
        <v>0</v>
      </c>
      <c r="F9172">
        <v>0</v>
      </c>
      <c r="G9172">
        <v>0</v>
      </c>
      <c r="H9172">
        <v>1.2391010650000001</v>
      </c>
      <c r="I9172">
        <v>0</v>
      </c>
      <c r="J9172">
        <v>0</v>
      </c>
      <c r="K9172">
        <v>0</v>
      </c>
      <c r="L9172">
        <v>2.0386015230000001</v>
      </c>
      <c r="M9172">
        <v>0</v>
      </c>
      <c r="N9172">
        <v>0</v>
      </c>
      <c r="O9172">
        <v>3.5731257040000002</v>
      </c>
      <c r="P9172">
        <v>0</v>
      </c>
      <c r="Q9172">
        <v>2.2179051730000001</v>
      </c>
    </row>
    <row r="9173" spans="1:17">
      <c r="A9173" t="s">
        <v>20487</v>
      </c>
      <c r="B9173" s="14" t="s">
        <v>20488</v>
      </c>
      <c r="C9173">
        <v>14.84851531</v>
      </c>
      <c r="D9173">
        <v>10.69069077</v>
      </c>
      <c r="E9173">
        <v>5.2327625309999997</v>
      </c>
      <c r="F9173">
        <v>5.3055778409999999</v>
      </c>
      <c r="G9173">
        <v>6.5704054779999996</v>
      </c>
      <c r="H9173">
        <v>38.136467840000002</v>
      </c>
      <c r="I9173">
        <v>5.4134701590000001</v>
      </c>
      <c r="J9173">
        <v>2.9411748690000001</v>
      </c>
      <c r="K9173">
        <v>10.94604075</v>
      </c>
      <c r="L9173">
        <v>14.0732222</v>
      </c>
      <c r="M9173">
        <v>7.1256038930000001</v>
      </c>
      <c r="N9173">
        <v>2.9744086420000002</v>
      </c>
      <c r="O9173">
        <v>18.499958700000001</v>
      </c>
      <c r="P9173">
        <v>4.5947300919999998</v>
      </c>
      <c r="Q9173">
        <v>25.518369629999999</v>
      </c>
    </row>
    <row r="9174" spans="1:17">
      <c r="A9174" t="e">
        <v>#N/A</v>
      </c>
      <c r="B9174" s="14" t="s">
        <v>20489</v>
      </c>
      <c r="C9174">
        <v>0</v>
      </c>
      <c r="D9174">
        <v>0</v>
      </c>
      <c r="E9174">
        <v>0</v>
      </c>
      <c r="F9174">
        <v>0</v>
      </c>
      <c r="G9174">
        <v>0</v>
      </c>
      <c r="H9174">
        <v>0</v>
      </c>
      <c r="I9174">
        <v>0</v>
      </c>
      <c r="J9174">
        <v>0.42912223500000002</v>
      </c>
      <c r="K9174">
        <v>0</v>
      </c>
      <c r="L9174">
        <v>0</v>
      </c>
      <c r="M9174">
        <v>0</v>
      </c>
      <c r="N9174">
        <v>0.83455980200000002</v>
      </c>
      <c r="O9174">
        <v>0</v>
      </c>
      <c r="P9174">
        <v>0</v>
      </c>
      <c r="Q9174">
        <v>0</v>
      </c>
    </row>
    <row r="9175" spans="1:17">
      <c r="A9175" t="s">
        <v>12784</v>
      </c>
      <c r="B9175" s="14" t="s">
        <v>20490</v>
      </c>
      <c r="C9175">
        <v>0.958177104</v>
      </c>
      <c r="D9175">
        <v>0.42453662199999997</v>
      </c>
      <c r="E9175">
        <v>0.61163051999999996</v>
      </c>
      <c r="F9175">
        <v>0.391279771</v>
      </c>
      <c r="G9175">
        <v>0.33091850299999997</v>
      </c>
      <c r="H9175">
        <v>0.36799289200000002</v>
      </c>
      <c r="I9175">
        <v>0</v>
      </c>
      <c r="J9175">
        <v>2.064964072</v>
      </c>
      <c r="K9175">
        <v>1.304030376</v>
      </c>
      <c r="L9175">
        <v>1.210863086</v>
      </c>
      <c r="M9175">
        <v>0</v>
      </c>
      <c r="N9175">
        <v>1.417396229</v>
      </c>
      <c r="O9175">
        <v>1.061160302</v>
      </c>
      <c r="P9175">
        <v>2.5876248359999998</v>
      </c>
      <c r="Q9175">
        <v>0</v>
      </c>
    </row>
    <row r="9176" spans="1:17">
      <c r="A9176" t="s">
        <v>13438</v>
      </c>
      <c r="B9176" s="14" t="s">
        <v>20491</v>
      </c>
      <c r="C9176">
        <v>9.5485394679999995</v>
      </c>
      <c r="D9176">
        <v>0.52883030099999995</v>
      </c>
      <c r="E9176">
        <v>0.253962191</v>
      </c>
      <c r="F9176">
        <v>0.97480682900000004</v>
      </c>
      <c r="G9176">
        <v>0</v>
      </c>
      <c r="H9176">
        <v>0</v>
      </c>
      <c r="I9176">
        <v>0</v>
      </c>
      <c r="J9176">
        <v>0</v>
      </c>
      <c r="K9176">
        <v>2.165846213</v>
      </c>
      <c r="L9176">
        <v>0</v>
      </c>
      <c r="M9176">
        <v>0</v>
      </c>
      <c r="N9176">
        <v>0.29426675099999999</v>
      </c>
      <c r="O9176">
        <v>0</v>
      </c>
      <c r="P9176">
        <v>0.35814589099999999</v>
      </c>
      <c r="Q9176">
        <v>0</v>
      </c>
    </row>
    <row r="9177" spans="1:17">
      <c r="A9177" t="s">
        <v>20492</v>
      </c>
      <c r="B9177" s="14" t="s">
        <v>20493</v>
      </c>
      <c r="C9177">
        <v>7.5544085120000002</v>
      </c>
      <c r="D9177">
        <v>10.320252310000001</v>
      </c>
      <c r="E9177">
        <v>23.575124330000001</v>
      </c>
      <c r="F9177">
        <v>11.654093019999999</v>
      </c>
      <c r="G9177">
        <v>15.001806970000001</v>
      </c>
      <c r="H9177">
        <v>16.440755599999999</v>
      </c>
      <c r="I9177">
        <v>1.8361236439999999</v>
      </c>
      <c r="J9177">
        <v>24.420718409999999</v>
      </c>
      <c r="K9177">
        <v>11.42351813</v>
      </c>
      <c r="L9177">
        <v>15.11548447</v>
      </c>
      <c r="M9177">
        <v>0</v>
      </c>
      <c r="N9177">
        <v>6.5187262559999999</v>
      </c>
      <c r="O9177">
        <v>1.3943905190000001</v>
      </c>
      <c r="P9177">
        <v>2.6446016700000001</v>
      </c>
      <c r="Q9177">
        <v>11.251811610000001</v>
      </c>
    </row>
    <row r="9178" spans="1:17">
      <c r="A9178" t="s">
        <v>20494</v>
      </c>
      <c r="B9178" s="14" t="s">
        <v>1751</v>
      </c>
      <c r="C9178">
        <v>10.13871977</v>
      </c>
      <c r="D9178">
        <v>2.0246227860000001</v>
      </c>
      <c r="E9178">
        <v>2.5674593940000001</v>
      </c>
      <c r="F9178">
        <v>1.827144842</v>
      </c>
      <c r="G9178">
        <v>2.0220127510000001</v>
      </c>
      <c r="H9178">
        <v>1.5904367749999999</v>
      </c>
      <c r="I9178">
        <v>3.9566813789999999</v>
      </c>
      <c r="J9178">
        <v>5.1411573979999998</v>
      </c>
      <c r="K9178">
        <v>5.2472342630000002</v>
      </c>
      <c r="L9178">
        <v>12.36131269</v>
      </c>
      <c r="M9178">
        <v>3.0151997800000001</v>
      </c>
      <c r="N9178">
        <v>2.4820362569999999</v>
      </c>
      <c r="O9178">
        <v>7.7491854829999998</v>
      </c>
      <c r="P9178">
        <v>2.3995279329999999</v>
      </c>
      <c r="Q9178">
        <v>2.4541136080000001</v>
      </c>
    </row>
    <row r="9179" spans="1:17">
      <c r="A9179" t="s">
        <v>20495</v>
      </c>
      <c r="B9179" s="14" t="s">
        <v>5518</v>
      </c>
      <c r="C9179">
        <v>24.747073390000001</v>
      </c>
      <c r="D9179">
        <v>5.749734889</v>
      </c>
      <c r="E9179">
        <v>4.5977475349999999</v>
      </c>
      <c r="F9179">
        <v>5.323966907</v>
      </c>
      <c r="G9179">
        <v>4.0857456150000004</v>
      </c>
      <c r="H9179">
        <v>3.8480589649999999</v>
      </c>
      <c r="I9179">
        <v>14.43565669</v>
      </c>
      <c r="J9179">
        <v>9.1361265300000003</v>
      </c>
      <c r="K9179">
        <v>10.35028846</v>
      </c>
      <c r="L9179">
        <v>13.348340869999999</v>
      </c>
      <c r="M9179">
        <v>19.23298595</v>
      </c>
      <c r="N9179">
        <v>5.431591343</v>
      </c>
      <c r="O9179">
        <v>30.080684089999998</v>
      </c>
      <c r="P9179">
        <v>9.3455034749999992</v>
      </c>
      <c r="Q9179">
        <v>11.20298199</v>
      </c>
    </row>
    <row r="9180" spans="1:17">
      <c r="A9180" t="s">
        <v>20496</v>
      </c>
      <c r="B9180" s="14" t="s">
        <v>7607</v>
      </c>
      <c r="C9180">
        <v>39.613844800000003</v>
      </c>
      <c r="D9180">
        <v>10.311556789999999</v>
      </c>
      <c r="E9180">
        <v>8.534225846</v>
      </c>
      <c r="F9180">
        <v>7.8187144049999997</v>
      </c>
      <c r="G9180">
        <v>5.9284936049999999</v>
      </c>
      <c r="H9180">
        <v>10.269384369999999</v>
      </c>
      <c r="I9180">
        <v>40.438751910000001</v>
      </c>
      <c r="J9180">
        <v>18.28794791</v>
      </c>
      <c r="K9180">
        <v>30.400620759999999</v>
      </c>
      <c r="L9180">
        <v>32.539404650000002</v>
      </c>
      <c r="M9180">
        <v>27.24788779</v>
      </c>
      <c r="N9180">
        <v>13.632477659999999</v>
      </c>
      <c r="O9180">
        <v>43.871471470000003</v>
      </c>
      <c r="P9180">
        <v>9.6579149710000003</v>
      </c>
      <c r="Q9180">
        <v>18.15455554</v>
      </c>
    </row>
    <row r="9181" spans="1:17">
      <c r="A9181" t="s">
        <v>20497</v>
      </c>
      <c r="B9181" s="14" t="s">
        <v>6146</v>
      </c>
      <c r="C9181">
        <v>49.234349960000003</v>
      </c>
      <c r="D9181">
        <v>5.64158122</v>
      </c>
      <c r="E9181">
        <v>6.5925765800000002</v>
      </c>
      <c r="F9181">
        <v>6.4128864449999998</v>
      </c>
      <c r="G9181">
        <v>7.036014389</v>
      </c>
      <c r="H9181">
        <v>4.2381586279999999</v>
      </c>
      <c r="I9181">
        <v>27.234261490000002</v>
      </c>
      <c r="J9181">
        <v>9.5774084819999992</v>
      </c>
      <c r="K9181">
        <v>15.78864048</v>
      </c>
      <c r="L9181">
        <v>4.5590924099999999</v>
      </c>
      <c r="M9181">
        <v>30.1446732</v>
      </c>
      <c r="N9181">
        <v>3.453173445</v>
      </c>
      <c r="O9181">
        <v>23.502573999999999</v>
      </c>
      <c r="P9181">
        <v>8.0234985909999992</v>
      </c>
      <c r="Q9181">
        <v>7.5860107059999997</v>
      </c>
    </row>
    <row r="9182" spans="1:17">
      <c r="A9182" t="s">
        <v>20498</v>
      </c>
      <c r="B9182" s="14" t="s">
        <v>20499</v>
      </c>
      <c r="C9182">
        <v>9.323457694</v>
      </c>
      <c r="D9182">
        <v>1.700965458</v>
      </c>
      <c r="E9182">
        <v>2.6839722620000002</v>
      </c>
      <c r="F9182">
        <v>1.5677172239999999</v>
      </c>
      <c r="G9182">
        <v>2.8411528879999999</v>
      </c>
      <c r="H9182">
        <v>1.4744150789999999</v>
      </c>
      <c r="I9182">
        <v>11.99698317</v>
      </c>
      <c r="J9182">
        <v>10.985073310000001</v>
      </c>
      <c r="K9182">
        <v>8.4591682759999998</v>
      </c>
      <c r="L9182">
        <v>10.396055580000001</v>
      </c>
      <c r="M9182">
        <v>10.527535629999999</v>
      </c>
      <c r="N9182">
        <v>4.2592474339999997</v>
      </c>
      <c r="O9182">
        <v>10.93291052</v>
      </c>
      <c r="P9182">
        <v>2.797628327</v>
      </c>
      <c r="Q9182">
        <v>3.7701442520000001</v>
      </c>
    </row>
    <row r="9183" spans="1:17">
      <c r="A9183" t="s">
        <v>20500</v>
      </c>
      <c r="B9183" s="14" t="s">
        <v>2641</v>
      </c>
      <c r="C9183">
        <v>1.298661421</v>
      </c>
      <c r="D9183">
        <v>3.5242881009999998</v>
      </c>
      <c r="E9183">
        <v>0.51810682799999996</v>
      </c>
      <c r="F9183">
        <v>3.04933677</v>
      </c>
      <c r="G9183">
        <v>0.448509041</v>
      </c>
      <c r="H9183">
        <v>1.122204738</v>
      </c>
      <c r="I9183">
        <v>0.94693169099999996</v>
      </c>
      <c r="J9183">
        <v>1.9755816100000001</v>
      </c>
      <c r="K9183">
        <v>6.4805115449999997</v>
      </c>
      <c r="L9183">
        <v>2.0514229159999999</v>
      </c>
      <c r="M9183">
        <v>0</v>
      </c>
      <c r="N9183">
        <v>2.1611949579999998</v>
      </c>
      <c r="O9183">
        <v>1.0786794580000001</v>
      </c>
      <c r="P9183">
        <v>3.1174459940000001</v>
      </c>
      <c r="Q9183">
        <v>0.66955627900000003</v>
      </c>
    </row>
    <row r="9184" spans="1:17">
      <c r="A9184" t="s">
        <v>20501</v>
      </c>
      <c r="B9184" s="14" t="s">
        <v>5533</v>
      </c>
      <c r="C9184">
        <v>0.59592255699999996</v>
      </c>
      <c r="D9184">
        <v>4.8846215849999997</v>
      </c>
      <c r="E9184">
        <v>5.3255101800000002</v>
      </c>
      <c r="F9184">
        <v>7.8683181309999997</v>
      </c>
      <c r="G9184">
        <v>5.8655662880000001</v>
      </c>
      <c r="H9184">
        <v>5.2639444969999998</v>
      </c>
      <c r="I9184">
        <v>6.9523642739999998</v>
      </c>
      <c r="J9184">
        <v>18.584150810000001</v>
      </c>
      <c r="K9184">
        <v>8.3805434620000003</v>
      </c>
      <c r="L9184">
        <v>6.024611717</v>
      </c>
      <c r="M9184">
        <v>1.143901058</v>
      </c>
      <c r="N9184">
        <v>8.6683426449999992</v>
      </c>
      <c r="O9184">
        <v>0.65997127</v>
      </c>
      <c r="P9184">
        <v>8.0466544320000004</v>
      </c>
      <c r="Q9184">
        <v>2.8675945679999999</v>
      </c>
    </row>
    <row r="9185" spans="1:17">
      <c r="A9185" t="s">
        <v>20502</v>
      </c>
      <c r="B9185" s="14" t="s">
        <v>4807</v>
      </c>
      <c r="C9185">
        <v>2.2231379059999998</v>
      </c>
      <c r="D9185">
        <v>2.9784492569999999</v>
      </c>
      <c r="E9185">
        <v>3.8405515289999999</v>
      </c>
      <c r="F9185">
        <v>2.4641297459999998</v>
      </c>
      <c r="G9185">
        <v>3.3819260290000002</v>
      </c>
      <c r="H9185">
        <v>1.544985281</v>
      </c>
      <c r="I9185">
        <v>9.2629872629999994</v>
      </c>
      <c r="J9185">
        <v>10.18607042</v>
      </c>
      <c r="K9185">
        <v>8.3083326460000002</v>
      </c>
      <c r="L9185">
        <v>8.1606771049999995</v>
      </c>
      <c r="M9185">
        <v>0.81284125399999996</v>
      </c>
      <c r="N9185">
        <v>4.397858458</v>
      </c>
      <c r="O9185">
        <v>3.048285656</v>
      </c>
      <c r="P9185">
        <v>2.3506709539999999</v>
      </c>
      <c r="Q9185">
        <v>1.309934253</v>
      </c>
    </row>
    <row r="9186" spans="1:17">
      <c r="A9186" t="s">
        <v>20503</v>
      </c>
      <c r="B9186" s="14" t="s">
        <v>8814</v>
      </c>
      <c r="C9186">
        <v>3.6753379060000002</v>
      </c>
      <c r="D9186">
        <v>6.4396641299999997</v>
      </c>
      <c r="E9186">
        <v>6.9315651310000002</v>
      </c>
      <c r="F9186">
        <v>7.36783608</v>
      </c>
      <c r="G9186">
        <v>6.5774068569999997</v>
      </c>
      <c r="H9186">
        <v>24.509338870000001</v>
      </c>
      <c r="I9186">
        <v>5.8470733519999998</v>
      </c>
      <c r="J9186">
        <v>8.3019181890000002</v>
      </c>
      <c r="K9186">
        <v>4.3956514760000003</v>
      </c>
      <c r="L9186">
        <v>4.2223461970000002</v>
      </c>
      <c r="M9186">
        <v>3.2068100039999998</v>
      </c>
      <c r="N9186">
        <v>5.0249142750000004</v>
      </c>
      <c r="O9186">
        <v>1.4801297410000001</v>
      </c>
      <c r="P9186">
        <v>10.376668690000001</v>
      </c>
      <c r="Q9186">
        <v>12.173356549999999</v>
      </c>
    </row>
    <row r="9187" spans="1:17">
      <c r="A9187" t="e">
        <v>#N/A</v>
      </c>
      <c r="B9187" s="14" t="s">
        <v>20504</v>
      </c>
      <c r="C9187">
        <v>0</v>
      </c>
      <c r="D9187">
        <v>0.57720909899999995</v>
      </c>
      <c r="E9187">
        <v>1.1087812990000001</v>
      </c>
      <c r="F9187">
        <v>0</v>
      </c>
      <c r="G9187">
        <v>0</v>
      </c>
      <c r="H9187">
        <v>0.50033103000000001</v>
      </c>
      <c r="I9187">
        <v>0</v>
      </c>
      <c r="J9187">
        <v>0.49545343200000003</v>
      </c>
      <c r="K9187">
        <v>0.59099589100000005</v>
      </c>
      <c r="L9187">
        <v>0</v>
      </c>
      <c r="M9187">
        <v>0</v>
      </c>
      <c r="N9187">
        <v>0.321187053</v>
      </c>
      <c r="O9187">
        <v>0</v>
      </c>
      <c r="P9187">
        <v>0.19545501300000001</v>
      </c>
      <c r="Q9187">
        <v>0</v>
      </c>
    </row>
    <row r="9188" spans="1:17">
      <c r="A9188" t="s">
        <v>20505</v>
      </c>
      <c r="B9188" s="14" t="s">
        <v>20506</v>
      </c>
      <c r="C9188">
        <v>2.994979039</v>
      </c>
      <c r="D9188">
        <v>0</v>
      </c>
      <c r="E9188">
        <v>3.5403271E-2</v>
      </c>
      <c r="F9188">
        <v>0</v>
      </c>
      <c r="G9188">
        <v>0.17239227400000001</v>
      </c>
      <c r="H9188">
        <v>0.38341241700000001</v>
      </c>
      <c r="I9188">
        <v>0.48529295300000003</v>
      </c>
      <c r="J9188">
        <v>0.33748855900000002</v>
      </c>
      <c r="K9188">
        <v>0.60385398000000001</v>
      </c>
      <c r="L9188">
        <v>1.4718670140000001</v>
      </c>
      <c r="M9188">
        <v>0.63877794799999998</v>
      </c>
      <c r="N9188">
        <v>0.28715313100000001</v>
      </c>
      <c r="O9188">
        <v>2.2112494279999999</v>
      </c>
      <c r="P9188">
        <v>0.29956118799999998</v>
      </c>
      <c r="Q9188">
        <v>0</v>
      </c>
    </row>
    <row r="9189" spans="1:17">
      <c r="A9189" t="s">
        <v>20507</v>
      </c>
      <c r="B9189" s="14" t="s">
        <v>8577</v>
      </c>
      <c r="C9189">
        <v>5.8948212150000003</v>
      </c>
      <c r="D9189">
        <v>32.498261130000003</v>
      </c>
      <c r="E9189">
        <v>23.3295137</v>
      </c>
      <c r="F9189">
        <v>39.730269239999998</v>
      </c>
      <c r="G9189">
        <v>22.219854909999999</v>
      </c>
      <c r="H9189">
        <v>55.692842659999997</v>
      </c>
      <c r="I9189">
        <v>27.75452151</v>
      </c>
      <c r="J9189">
        <v>36.168774079999999</v>
      </c>
      <c r="K9189">
        <v>30.103672419999999</v>
      </c>
      <c r="L9189">
        <v>20.11331487</v>
      </c>
      <c r="M9189">
        <v>8.4057134009999999</v>
      </c>
      <c r="N9189">
        <v>25.080359980000001</v>
      </c>
      <c r="O9189">
        <v>11.37804466</v>
      </c>
      <c r="P9189">
        <v>45.3575996</v>
      </c>
      <c r="Q9189">
        <v>37.281068359999999</v>
      </c>
    </row>
    <row r="9190" spans="1:17">
      <c r="A9190" t="s">
        <v>20508</v>
      </c>
      <c r="B9190" s="14" t="s">
        <v>2238</v>
      </c>
      <c r="C9190">
        <v>0.68943961899999995</v>
      </c>
      <c r="D9190">
        <v>1.680073562</v>
      </c>
      <c r="E9190">
        <v>2.6405284199999999</v>
      </c>
      <c r="F9190">
        <v>2.4400006209999998</v>
      </c>
      <c r="G9190">
        <v>1.309586498</v>
      </c>
      <c r="H9190">
        <v>9.0026174230000002</v>
      </c>
      <c r="I9190">
        <v>6.5352514340000001</v>
      </c>
      <c r="J9190">
        <v>6.6861399309999996</v>
      </c>
      <c r="K9190">
        <v>4.5350794859999999</v>
      </c>
      <c r="L9190">
        <v>3.7028354879999998</v>
      </c>
      <c r="M9190">
        <v>0</v>
      </c>
      <c r="N9190">
        <v>2.9321053469999998</v>
      </c>
      <c r="O9190">
        <v>0.38176969100000002</v>
      </c>
      <c r="P9190">
        <v>8.4301802810000002</v>
      </c>
      <c r="Q9190">
        <v>3.0806295559999999</v>
      </c>
    </row>
    <row r="9191" spans="1:17">
      <c r="A9191" t="s">
        <v>20509</v>
      </c>
      <c r="B9191" s="14" t="s">
        <v>4871</v>
      </c>
      <c r="C9191">
        <v>1.311862554</v>
      </c>
      <c r="D9191">
        <v>1.627480292</v>
      </c>
      <c r="E9191">
        <v>1.75853489</v>
      </c>
      <c r="F9191">
        <v>1.1428484969999999</v>
      </c>
      <c r="G9191">
        <v>1.540431941</v>
      </c>
      <c r="H9191">
        <v>0.70535867500000005</v>
      </c>
      <c r="I9191">
        <v>7.2698364350000002</v>
      </c>
      <c r="J9191">
        <v>3.0267567039999999</v>
      </c>
      <c r="K9191">
        <v>0.47610088299999997</v>
      </c>
      <c r="L9191">
        <v>2.4867312099999999</v>
      </c>
      <c r="M9191">
        <v>1.0072724689999999</v>
      </c>
      <c r="N9191">
        <v>2.7491693599999998</v>
      </c>
      <c r="O9191">
        <v>2.6151466399999999</v>
      </c>
      <c r="P9191">
        <v>2.125666399</v>
      </c>
      <c r="Q9191">
        <v>2.1643598129999999</v>
      </c>
    </row>
    <row r="9192" spans="1:17">
      <c r="A9192" t="e">
        <v>#N/A</v>
      </c>
      <c r="B9192" s="14" t="s">
        <v>20510</v>
      </c>
      <c r="C9192">
        <v>6.0376364330000003</v>
      </c>
      <c r="D9192">
        <v>0.53501545100000003</v>
      </c>
      <c r="E9192">
        <v>0.64233127199999995</v>
      </c>
      <c r="F9192">
        <v>0.32873602600000001</v>
      </c>
      <c r="G9192">
        <v>0</v>
      </c>
      <c r="H9192">
        <v>0.46375712400000002</v>
      </c>
      <c r="I9192">
        <v>0</v>
      </c>
      <c r="J9192">
        <v>0.45923607599999999</v>
      </c>
      <c r="K9192">
        <v>1.643383311</v>
      </c>
      <c r="L9192">
        <v>4.5779121930000004</v>
      </c>
      <c r="M9192">
        <v>2.3179047750000001</v>
      </c>
      <c r="N9192">
        <v>0.59541693500000004</v>
      </c>
      <c r="O9192">
        <v>2.6746204100000002</v>
      </c>
      <c r="P9192">
        <v>1.087004195</v>
      </c>
      <c r="Q9192">
        <v>3.3203726570000001</v>
      </c>
    </row>
    <row r="9193" spans="1:17">
      <c r="A9193" t="s">
        <v>20511</v>
      </c>
      <c r="B9193" s="14" t="s">
        <v>1929</v>
      </c>
      <c r="C9193">
        <v>3.1814622990000001</v>
      </c>
      <c r="D9193">
        <v>8.8441085449999992</v>
      </c>
      <c r="E9193">
        <v>8.4726431840000007</v>
      </c>
      <c r="F9193">
        <v>11.52495897</v>
      </c>
      <c r="G9193">
        <v>7.000151668</v>
      </c>
      <c r="H9193">
        <v>24.279483299999999</v>
      </c>
      <c r="I9193">
        <v>15.714736159999999</v>
      </c>
      <c r="J9193">
        <v>19.606321909999998</v>
      </c>
      <c r="K9193">
        <v>26.351308329999998</v>
      </c>
      <c r="L9193">
        <v>6.1603863130000001</v>
      </c>
      <c r="M9193">
        <v>8.8649489280000004</v>
      </c>
      <c r="N9193">
        <v>6.5532854409999999</v>
      </c>
      <c r="O9193">
        <v>30.233047710000001</v>
      </c>
      <c r="P9193">
        <v>11.57886377</v>
      </c>
      <c r="Q9193">
        <v>37.744072129999999</v>
      </c>
    </row>
    <row r="9194" spans="1:17">
      <c r="A9194" t="s">
        <v>20512</v>
      </c>
      <c r="B9194" s="14" t="s">
        <v>8886</v>
      </c>
      <c r="C9194">
        <v>3.691665661</v>
      </c>
      <c r="D9194">
        <v>0.65426204099999996</v>
      </c>
      <c r="E9194">
        <v>0.654580736</v>
      </c>
      <c r="F9194">
        <v>0.50250769200000001</v>
      </c>
      <c r="G9194">
        <v>0.50998524999999995</v>
      </c>
      <c r="H9194">
        <v>0.47260112100000001</v>
      </c>
      <c r="I9194">
        <v>4.6658112139999997</v>
      </c>
      <c r="J9194">
        <v>1.2167840249999999</v>
      </c>
      <c r="K9194">
        <v>2.2329642120000002</v>
      </c>
      <c r="L9194">
        <v>1.866085781</v>
      </c>
      <c r="M9194">
        <v>3.3069511509999998</v>
      </c>
      <c r="N9194">
        <v>0.63711031299999998</v>
      </c>
      <c r="O9194">
        <v>10.08481724</v>
      </c>
      <c r="P9194">
        <v>0.40616902900000001</v>
      </c>
      <c r="Q9194">
        <v>2.0302159390000001</v>
      </c>
    </row>
    <row r="9195" spans="1:17">
      <c r="A9195" t="s">
        <v>20513</v>
      </c>
      <c r="B9195" s="14" t="s">
        <v>7324</v>
      </c>
      <c r="C9195">
        <v>24.26347994</v>
      </c>
      <c r="D9195">
        <v>4.7169887429999999</v>
      </c>
      <c r="E9195">
        <v>18.754224700000002</v>
      </c>
      <c r="F9195">
        <v>6.2010493550000003</v>
      </c>
      <c r="G9195">
        <v>34.972411800000003</v>
      </c>
      <c r="H9195">
        <v>26.24398227</v>
      </c>
      <c r="I9195">
        <v>49.104198750000002</v>
      </c>
      <c r="J9195">
        <v>31.198318459999999</v>
      </c>
      <c r="K9195">
        <v>15.05055363</v>
      </c>
      <c r="L9195">
        <v>28.159100179999999</v>
      </c>
      <c r="M9195">
        <v>9.5050771350000005</v>
      </c>
      <c r="N9195">
        <v>11.65882044</v>
      </c>
      <c r="O9195">
        <v>14.25822823</v>
      </c>
      <c r="P9195">
        <v>6.6862488259999999</v>
      </c>
      <c r="Q9195">
        <v>12.254324990000001</v>
      </c>
    </row>
    <row r="9196" spans="1:17">
      <c r="A9196" t="s">
        <v>20514</v>
      </c>
      <c r="B9196" s="14" t="s">
        <v>6251</v>
      </c>
      <c r="C9196">
        <v>99.340904600000002</v>
      </c>
      <c r="D9196">
        <v>19.7280053</v>
      </c>
      <c r="E9196">
        <v>24.34567959</v>
      </c>
      <c r="F9196">
        <v>14.77787053</v>
      </c>
      <c r="G9196">
        <v>22.484405550000002</v>
      </c>
      <c r="H9196">
        <v>15.26095608</v>
      </c>
      <c r="I9196">
        <v>185.7450441</v>
      </c>
      <c r="J9196">
        <v>115.9949843</v>
      </c>
      <c r="K9196">
        <v>112.5039884</v>
      </c>
      <c r="L9196">
        <v>241.43767320000001</v>
      </c>
      <c r="M9196">
        <v>70.146489349999996</v>
      </c>
      <c r="N9196">
        <v>85.940301230000003</v>
      </c>
      <c r="O9196">
        <v>92.729365349999995</v>
      </c>
      <c r="P9196">
        <v>47.693709839999997</v>
      </c>
      <c r="Q9196">
        <v>44.144696779999997</v>
      </c>
    </row>
    <row r="9197" spans="1:17">
      <c r="A9197" t="s">
        <v>20515</v>
      </c>
      <c r="B9197" s="14" t="s">
        <v>6232</v>
      </c>
      <c r="C9197">
        <v>4.1829812630000003</v>
      </c>
      <c r="D9197">
        <v>0.926670408</v>
      </c>
      <c r="E9197">
        <v>1.254142936</v>
      </c>
      <c r="F9197">
        <v>0.82819683899999996</v>
      </c>
      <c r="G9197">
        <v>0.919319636</v>
      </c>
      <c r="H9197">
        <v>0</v>
      </c>
      <c r="I9197">
        <v>0</v>
      </c>
      <c r="J9197">
        <v>1.446213057</v>
      </c>
      <c r="K9197">
        <v>2.0701182029999998</v>
      </c>
      <c r="L9197">
        <v>3.3638802299999999</v>
      </c>
      <c r="M9197">
        <v>1.459895825</v>
      </c>
      <c r="N9197">
        <v>3.4220025760000001</v>
      </c>
      <c r="O9197">
        <v>0.42114188800000002</v>
      </c>
      <c r="P9197">
        <v>1.768633898</v>
      </c>
      <c r="Q9197">
        <v>1.5684633269999999</v>
      </c>
    </row>
    <row r="9198" spans="1:17">
      <c r="A9198" t="s">
        <v>20516</v>
      </c>
      <c r="B9198" s="14" t="s">
        <v>6208</v>
      </c>
      <c r="C9198">
        <v>5.3388316680000001</v>
      </c>
      <c r="D9198">
        <v>1.0667760550000001</v>
      </c>
      <c r="E9198">
        <v>1.221357499</v>
      </c>
      <c r="F9198">
        <v>0.81696527200000002</v>
      </c>
      <c r="G9198">
        <v>0.84358354499999999</v>
      </c>
      <c r="H9198">
        <v>0.75047540700000004</v>
      </c>
      <c r="I9198">
        <v>3.8165307679999998</v>
      </c>
      <c r="J9198">
        <v>2.2073598159999999</v>
      </c>
      <c r="K9198">
        <v>1.978725152</v>
      </c>
      <c r="L9198">
        <v>3.3954299300000002</v>
      </c>
      <c r="M9198">
        <v>2.4113260319999998</v>
      </c>
      <c r="N9198">
        <v>1.342065243</v>
      </c>
      <c r="O9198">
        <v>3.0142870319999999</v>
      </c>
      <c r="P9198">
        <v>1.078462464</v>
      </c>
      <c r="Q9198">
        <v>1.271336603</v>
      </c>
    </row>
    <row r="9199" spans="1:17">
      <c r="A9199" t="s">
        <v>20517</v>
      </c>
      <c r="B9199" s="14" t="s">
        <v>3584</v>
      </c>
      <c r="C9199">
        <v>4.7251067730000003</v>
      </c>
      <c r="D9199">
        <v>15.073478789999999</v>
      </c>
      <c r="E9199">
        <v>11.008999449999999</v>
      </c>
      <c r="F9199">
        <v>25.341259749999999</v>
      </c>
      <c r="G9199">
        <v>8.3225625000000001</v>
      </c>
      <c r="H9199">
        <v>13.610263420000001</v>
      </c>
      <c r="I9199">
        <v>10.336073600000001</v>
      </c>
      <c r="J9199">
        <v>20.845324489999999</v>
      </c>
      <c r="K9199">
        <v>6.6449846900000002</v>
      </c>
      <c r="L9199">
        <v>5.6726303260000002</v>
      </c>
      <c r="M9199">
        <v>0</v>
      </c>
      <c r="N9199">
        <v>13.163891789999999</v>
      </c>
      <c r="O9199">
        <v>7.3261341670000002</v>
      </c>
      <c r="P9199">
        <v>37.997885779999997</v>
      </c>
      <c r="Q9199">
        <v>19.489143859999999</v>
      </c>
    </row>
    <row r="9200" spans="1:17">
      <c r="A9200" t="s">
        <v>20518</v>
      </c>
      <c r="B9200" s="14" t="s">
        <v>7481</v>
      </c>
      <c r="C9200">
        <v>7.1805046179999996</v>
      </c>
      <c r="D9200">
        <v>0.70385937899999995</v>
      </c>
      <c r="E9200">
        <v>0.736877216</v>
      </c>
      <c r="F9200">
        <v>0.61412280200000002</v>
      </c>
      <c r="G9200">
        <v>0.61448292000000004</v>
      </c>
      <c r="H9200">
        <v>0.70773090500000002</v>
      </c>
      <c r="I9200">
        <v>3.243375817</v>
      </c>
      <c r="J9200">
        <v>0.98277509500000004</v>
      </c>
      <c r="K9200">
        <v>2.075533192</v>
      </c>
      <c r="L9200">
        <v>3.934792662</v>
      </c>
      <c r="M9200">
        <v>2.4395243359999998</v>
      </c>
      <c r="N9200">
        <v>0.66582436899999997</v>
      </c>
      <c r="O9200">
        <v>4.8558003110000003</v>
      </c>
      <c r="P9200">
        <v>0.61015406999999999</v>
      </c>
      <c r="Q9200">
        <v>1.004695004</v>
      </c>
    </row>
    <row r="9201" spans="1:17">
      <c r="A9201" t="e">
        <v>#N/A</v>
      </c>
      <c r="B9201" s="14" t="s">
        <v>20519</v>
      </c>
      <c r="C9201">
        <v>0</v>
      </c>
      <c r="D9201">
        <v>0</v>
      </c>
      <c r="E9201">
        <v>0</v>
      </c>
      <c r="F9201">
        <v>0</v>
      </c>
      <c r="G9201">
        <v>0</v>
      </c>
      <c r="H9201">
        <v>0</v>
      </c>
      <c r="I9201">
        <v>1.162641998</v>
      </c>
      <c r="J9201">
        <v>0.50533699499999996</v>
      </c>
      <c r="K9201">
        <v>0.72334246099999999</v>
      </c>
      <c r="L9201">
        <v>1.007494189</v>
      </c>
      <c r="M9201">
        <v>0</v>
      </c>
      <c r="N9201">
        <v>9.8278277999999997E-2</v>
      </c>
      <c r="O9201">
        <v>0</v>
      </c>
      <c r="P9201">
        <v>0</v>
      </c>
      <c r="Q9201">
        <v>0</v>
      </c>
    </row>
    <row r="9202" spans="1:17">
      <c r="A9202" t="s">
        <v>20520</v>
      </c>
      <c r="B9202" s="14" t="s">
        <v>1695</v>
      </c>
      <c r="C9202">
        <v>18.39984647</v>
      </c>
      <c r="D9202">
        <v>21.780811289999999</v>
      </c>
      <c r="E9202">
        <v>4.5477747830000004</v>
      </c>
      <c r="F9202">
        <v>2.2009927359999999</v>
      </c>
      <c r="G9202">
        <v>4.1722240660000001</v>
      </c>
      <c r="H9202">
        <v>4.1400028390000001</v>
      </c>
      <c r="I9202">
        <v>7.0470127969999998</v>
      </c>
      <c r="J9202">
        <v>5.8667305369999996</v>
      </c>
      <c r="K9202">
        <v>12.225529310000001</v>
      </c>
      <c r="L9202">
        <v>24.543954970000001</v>
      </c>
      <c r="M9202">
        <v>6.4217019779999998</v>
      </c>
      <c r="N9202">
        <v>4.7425682340000002</v>
      </c>
      <c r="O9202">
        <v>18.730768770000001</v>
      </c>
      <c r="P9202">
        <v>4.8518936129999997</v>
      </c>
      <c r="Q9202">
        <v>10.476657380000001</v>
      </c>
    </row>
    <row r="9203" spans="1:17">
      <c r="A9203" t="s">
        <v>20521</v>
      </c>
      <c r="B9203" s="14" t="s">
        <v>20522</v>
      </c>
      <c r="C9203">
        <v>14.33109307</v>
      </c>
      <c r="D9203">
        <v>3.4393850420000001</v>
      </c>
      <c r="E9203">
        <v>3.6591706730000002</v>
      </c>
      <c r="F9203">
        <v>5.0719272599999998</v>
      </c>
      <c r="G9203">
        <v>2.021014423</v>
      </c>
      <c r="H9203">
        <v>5.9625915919999999</v>
      </c>
      <c r="I9203">
        <v>3.4832189429999998</v>
      </c>
      <c r="J9203">
        <v>7.9937356519999998</v>
      </c>
      <c r="K9203">
        <v>5.2010372900000004</v>
      </c>
      <c r="L9203">
        <v>10.715332930000001</v>
      </c>
      <c r="M9203">
        <v>5.0433532469999998</v>
      </c>
      <c r="N9203">
        <v>3.0915879290000001</v>
      </c>
      <c r="O9203">
        <v>4.2323663629999997</v>
      </c>
      <c r="P9203">
        <v>2.1859534909999998</v>
      </c>
      <c r="Q9203">
        <v>2.1345252800000001</v>
      </c>
    </row>
    <row r="9204" spans="1:17">
      <c r="A9204" t="s">
        <v>20521</v>
      </c>
      <c r="B9204" s="14" t="s">
        <v>7471</v>
      </c>
      <c r="C9204">
        <v>0</v>
      </c>
      <c r="D9204">
        <v>2.3366195429999999</v>
      </c>
      <c r="E9204">
        <v>1.2084409149999999</v>
      </c>
      <c r="F9204">
        <v>2.2087960889999998</v>
      </c>
      <c r="G9204">
        <v>2.1015600440000002</v>
      </c>
      <c r="H9204">
        <v>3.7392126449999998</v>
      </c>
      <c r="I9204">
        <v>1.183199519</v>
      </c>
      <c r="J9204">
        <v>2.6742155780000001</v>
      </c>
      <c r="K9204">
        <v>2.2083972190000001</v>
      </c>
      <c r="L9204">
        <v>3.0759252849999998</v>
      </c>
      <c r="M9204">
        <v>0</v>
      </c>
      <c r="N9204">
        <v>1.4002241070000001</v>
      </c>
      <c r="O9204">
        <v>3.5941853840000002</v>
      </c>
      <c r="P9204">
        <v>0.60863692700000005</v>
      </c>
      <c r="Q9204">
        <v>2.2309773060000002</v>
      </c>
    </row>
    <row r="9205" spans="1:17">
      <c r="A9205" t="s">
        <v>20523</v>
      </c>
      <c r="B9205" s="14" t="s">
        <v>3572</v>
      </c>
      <c r="C9205">
        <v>30.621343249999999</v>
      </c>
      <c r="D9205">
        <v>4.0946372889999996</v>
      </c>
      <c r="E9205">
        <v>3.727323508</v>
      </c>
      <c r="F9205">
        <v>1.1265302699999999</v>
      </c>
      <c r="G9205">
        <v>3.6680669259999998</v>
      </c>
      <c r="H9205">
        <v>4.2379408510000003</v>
      </c>
      <c r="I9205">
        <v>10.0575911</v>
      </c>
      <c r="J9205">
        <v>7.9735899039999998</v>
      </c>
      <c r="K9205">
        <v>11.38841581</v>
      </c>
      <c r="L9205">
        <v>14.11905183</v>
      </c>
      <c r="M9205">
        <v>8.4726619430000003</v>
      </c>
      <c r="N9205">
        <v>4.2848541320000004</v>
      </c>
      <c r="O9205">
        <v>10.08208615</v>
      </c>
      <c r="P9205">
        <v>5.5875065340000001</v>
      </c>
      <c r="Q9205">
        <v>5.8788561980000003</v>
      </c>
    </row>
    <row r="9206" spans="1:17">
      <c r="A9206" t="s">
        <v>20524</v>
      </c>
      <c r="B9206" s="14" t="s">
        <v>20525</v>
      </c>
      <c r="C9206">
        <v>528.78350409999996</v>
      </c>
      <c r="D9206">
        <v>53.036786130000003</v>
      </c>
      <c r="E9206">
        <v>36.743177439999997</v>
      </c>
      <c r="F9206">
        <v>42.000355880000001</v>
      </c>
      <c r="G9206">
        <v>37.293367140000001</v>
      </c>
      <c r="H9206">
        <v>34.85357587</v>
      </c>
      <c r="I9206">
        <v>196.21300790000001</v>
      </c>
      <c r="J9206">
        <v>103.65317779999999</v>
      </c>
      <c r="K9206">
        <v>137.5757461</v>
      </c>
      <c r="L9206">
        <v>293.9997118</v>
      </c>
      <c r="M9206">
        <v>1286.694512</v>
      </c>
      <c r="N9206">
        <v>68.40895605</v>
      </c>
      <c r="O9206">
        <v>931.32186320000005</v>
      </c>
      <c r="P9206">
        <v>43.790408859999999</v>
      </c>
      <c r="Q9206">
        <v>351.42983720000001</v>
      </c>
    </row>
    <row r="9207" spans="1:17">
      <c r="A9207" t="s">
        <v>20526</v>
      </c>
      <c r="B9207" s="14" t="s">
        <v>9376</v>
      </c>
      <c r="C9207">
        <v>3.6774205879999999</v>
      </c>
      <c r="D9207">
        <v>0.325868716</v>
      </c>
      <c r="E9207">
        <v>0.15649317500000001</v>
      </c>
      <c r="F9207">
        <v>0.35039806200000001</v>
      </c>
      <c r="G9207">
        <v>0.19050651199999999</v>
      </c>
      <c r="H9207">
        <v>0.14123324700000001</v>
      </c>
      <c r="I9207">
        <v>0.80442816800000005</v>
      </c>
      <c r="J9207">
        <v>0.58273500300000003</v>
      </c>
      <c r="K9207">
        <v>2.168739151</v>
      </c>
      <c r="L9207">
        <v>2.0912457299999998</v>
      </c>
      <c r="M9207">
        <v>0.35294899099999999</v>
      </c>
      <c r="N9207">
        <v>0.65731802699999997</v>
      </c>
      <c r="O9207">
        <v>0.40726633099999998</v>
      </c>
      <c r="P9207">
        <v>0.66207557399999994</v>
      </c>
      <c r="Q9207">
        <v>0.37919660999999999</v>
      </c>
    </row>
    <row r="9208" spans="1:17">
      <c r="A9208" t="s">
        <v>20527</v>
      </c>
      <c r="B9208" s="14" t="s">
        <v>6196</v>
      </c>
      <c r="C9208">
        <v>13.01446075</v>
      </c>
      <c r="D9208">
        <v>2.3778464490000002</v>
      </c>
      <c r="E9208">
        <v>1.784253533</v>
      </c>
      <c r="F9208">
        <v>2.0637317190000002</v>
      </c>
      <c r="G9208">
        <v>1.3669471449999999</v>
      </c>
      <c r="H9208">
        <v>1.4427999410000001</v>
      </c>
      <c r="I9208">
        <v>3.7175836740000001</v>
      </c>
      <c r="J9208">
        <v>2.0580579700000001</v>
      </c>
      <c r="K9208">
        <v>3.1650345240000002</v>
      </c>
      <c r="L9208">
        <v>6.4429875299999999</v>
      </c>
      <c r="M9208">
        <v>1.802814825</v>
      </c>
      <c r="N9208">
        <v>1.0419796349999999</v>
      </c>
      <c r="O9208">
        <v>4.3091106610000001</v>
      </c>
      <c r="P9208">
        <v>1.388949805</v>
      </c>
      <c r="Q9208">
        <v>2.8592097879999998</v>
      </c>
    </row>
    <row r="9209" spans="1:17">
      <c r="A9209" t="s">
        <v>20528</v>
      </c>
      <c r="B9209" s="14" t="s">
        <v>4903</v>
      </c>
      <c r="C9209">
        <v>1.7085226499999999</v>
      </c>
      <c r="D9209">
        <v>3.947161865</v>
      </c>
      <c r="E9209">
        <v>4.673984999</v>
      </c>
      <c r="F9209">
        <v>3.4884487869999998</v>
      </c>
      <c r="G9209">
        <v>3.0767402110000002</v>
      </c>
      <c r="H9209">
        <v>1.968500983</v>
      </c>
      <c r="I9209">
        <v>7.8306549729999997</v>
      </c>
      <c r="J9209">
        <v>3.8986211549999998</v>
      </c>
      <c r="K9209">
        <v>5.6469447800000001</v>
      </c>
      <c r="L9209">
        <v>9.2532267719999997</v>
      </c>
      <c r="M9209">
        <v>1.4055380019999999</v>
      </c>
      <c r="N9209">
        <v>3.5202442700000001</v>
      </c>
      <c r="O9209">
        <v>3.2436885819999999</v>
      </c>
      <c r="P9209">
        <v>1.3182816829999999</v>
      </c>
      <c r="Q9209">
        <v>4.1946197129999998</v>
      </c>
    </row>
    <row r="9210" spans="1:17">
      <c r="A9210" t="s">
        <v>20529</v>
      </c>
      <c r="B9210" s="14" t="s">
        <v>7803</v>
      </c>
      <c r="C9210">
        <v>7.2877823289999997</v>
      </c>
      <c r="D9210">
        <v>23.525393690000001</v>
      </c>
      <c r="E9210">
        <v>15.949679229999999</v>
      </c>
      <c r="F9210">
        <v>25.745003319999999</v>
      </c>
      <c r="G9210">
        <v>13.18390441</v>
      </c>
      <c r="H9210">
        <v>35.985993960000002</v>
      </c>
      <c r="I9210">
        <v>23.280196249999999</v>
      </c>
      <c r="J9210">
        <v>29.563997740000001</v>
      </c>
      <c r="K9210">
        <v>62.186176869999997</v>
      </c>
      <c r="L9210">
        <v>21.269980260000001</v>
      </c>
      <c r="M9210">
        <v>0.66615414500000003</v>
      </c>
      <c r="N9210">
        <v>20.192139340000001</v>
      </c>
      <c r="O9210">
        <v>1.1530086310000001</v>
      </c>
      <c r="P9210">
        <v>41.080537540000002</v>
      </c>
      <c r="Q9210">
        <v>20.277990160000002</v>
      </c>
    </row>
    <row r="9211" spans="1:17">
      <c r="A9211" t="s">
        <v>20530</v>
      </c>
      <c r="B9211" s="14" t="s">
        <v>7338</v>
      </c>
      <c r="C9211">
        <v>1.3738334400000001</v>
      </c>
      <c r="D9211">
        <v>1.460880513</v>
      </c>
      <c r="E9211">
        <v>1.432360273</v>
      </c>
      <c r="F9211">
        <v>1.496044191</v>
      </c>
      <c r="G9211">
        <v>1.091282477</v>
      </c>
      <c r="H9211">
        <v>11.396761890000001</v>
      </c>
      <c r="I9211">
        <v>2.0034882079999998</v>
      </c>
      <c r="J9211">
        <v>8.1507528689999997</v>
      </c>
      <c r="K9211">
        <v>3.3654915700000001</v>
      </c>
      <c r="L9211">
        <v>1.0416806190000001</v>
      </c>
      <c r="M9211">
        <v>0</v>
      </c>
      <c r="N9211">
        <v>3.6580705080000002</v>
      </c>
      <c r="O9211">
        <v>0.30429813</v>
      </c>
      <c r="P9211">
        <v>3.6276866550000002</v>
      </c>
      <c r="Q9211">
        <v>0.94441737299999995</v>
      </c>
    </row>
    <row r="9212" spans="1:17">
      <c r="A9212" t="e">
        <v>#N/A</v>
      </c>
      <c r="B9212" s="14" t="s">
        <v>20531</v>
      </c>
      <c r="C9212">
        <v>5.4338727889999996</v>
      </c>
      <c r="D9212">
        <v>8.4264933539999998</v>
      </c>
      <c r="E9212">
        <v>4.6247851559999997</v>
      </c>
      <c r="F9212">
        <v>8.1362166459999994</v>
      </c>
      <c r="G9212">
        <v>4.6916406249999998</v>
      </c>
      <c r="H9212">
        <v>2.0869070569999999</v>
      </c>
      <c r="I9212">
        <v>0</v>
      </c>
      <c r="J9212">
        <v>7.5773952529999997</v>
      </c>
      <c r="K9212">
        <v>4.930149932</v>
      </c>
      <c r="L9212">
        <v>10.30030243</v>
      </c>
      <c r="M9212">
        <v>0</v>
      </c>
      <c r="N9212">
        <v>4.0190643079999999</v>
      </c>
      <c r="O9212">
        <v>0</v>
      </c>
      <c r="P9212">
        <v>18.750822370000002</v>
      </c>
      <c r="Q9212">
        <v>14.941676960000001</v>
      </c>
    </row>
    <row r="9213" spans="1:17">
      <c r="A9213" t="s">
        <v>20532</v>
      </c>
      <c r="B9213" s="14" t="s">
        <v>1023</v>
      </c>
      <c r="C9213">
        <v>62.370564889999997</v>
      </c>
      <c r="D9213">
        <v>73.419037200000005</v>
      </c>
      <c r="E9213">
        <v>63.606294509999998</v>
      </c>
      <c r="F9213">
        <v>64.427413799999997</v>
      </c>
      <c r="G9213">
        <v>74.913635420000006</v>
      </c>
      <c r="H9213">
        <v>30.33195387</v>
      </c>
      <c r="I9213">
        <v>192.40738020000001</v>
      </c>
      <c r="J9213">
        <v>286.32692179999998</v>
      </c>
      <c r="K9213">
        <v>219.90935970000001</v>
      </c>
      <c r="L9213">
        <v>297.90180620000001</v>
      </c>
      <c r="M9213">
        <v>30.462115839999999</v>
      </c>
      <c r="N9213">
        <v>240.80145390000001</v>
      </c>
      <c r="O9213">
        <v>64.986822459999999</v>
      </c>
      <c r="P9213">
        <v>153.4031028</v>
      </c>
      <c r="Q9213">
        <v>61.268887149999998</v>
      </c>
    </row>
    <row r="9214" spans="1:17">
      <c r="A9214" t="s">
        <v>20533</v>
      </c>
      <c r="B9214" s="14" t="s">
        <v>8893</v>
      </c>
      <c r="C9214">
        <v>2.8383115600000002</v>
      </c>
      <c r="D9214">
        <v>2.6199210229999998</v>
      </c>
      <c r="E9214">
        <v>1.6607905460000001</v>
      </c>
      <c r="F9214">
        <v>1.738573004</v>
      </c>
      <c r="G9214">
        <v>1.2253082040000001</v>
      </c>
      <c r="H9214">
        <v>1.0900682909999999</v>
      </c>
      <c r="I9214">
        <v>1.379721776</v>
      </c>
      <c r="J9214">
        <v>0.83956560999999996</v>
      </c>
      <c r="K9214">
        <v>1.931398942</v>
      </c>
      <c r="L9214">
        <v>3.8857192839999999</v>
      </c>
      <c r="M9214">
        <v>0.90804516999999996</v>
      </c>
      <c r="N9214">
        <v>1.166280593</v>
      </c>
      <c r="O9214">
        <v>3.667263036</v>
      </c>
      <c r="P9214">
        <v>3.3357207780000002</v>
      </c>
      <c r="Q9214">
        <v>1.9511468190000001</v>
      </c>
    </row>
    <row r="9215" spans="1:17">
      <c r="A9215" t="s">
        <v>20534</v>
      </c>
      <c r="B9215" s="14" t="s">
        <v>20535</v>
      </c>
      <c r="C9215">
        <v>71.910953329999998</v>
      </c>
      <c r="D9215">
        <v>2.8826951909999998</v>
      </c>
      <c r="E9215">
        <v>3.3516270540000002</v>
      </c>
      <c r="F9215">
        <v>4.2882878629999999</v>
      </c>
      <c r="G9215">
        <v>2.3061397700000001</v>
      </c>
      <c r="H9215">
        <v>0.78907928500000002</v>
      </c>
      <c r="I9215">
        <v>5.9925229370000004</v>
      </c>
      <c r="J9215">
        <v>5.2526554159999996</v>
      </c>
      <c r="K9215">
        <v>5.281719496</v>
      </c>
      <c r="L9215">
        <v>23.800588269999999</v>
      </c>
      <c r="M9215">
        <v>11.83169303</v>
      </c>
      <c r="N9215">
        <v>1.64628339</v>
      </c>
      <c r="O9215">
        <v>11.75635389</v>
      </c>
      <c r="P9215">
        <v>3.493555771</v>
      </c>
      <c r="Q9215">
        <v>5.6495892970000003</v>
      </c>
    </row>
    <row r="9216" spans="1:17">
      <c r="A9216" t="s">
        <v>20536</v>
      </c>
      <c r="B9216" s="14" t="s">
        <v>7409</v>
      </c>
      <c r="C9216">
        <v>0.79878981000000004</v>
      </c>
      <c r="D9216">
        <v>1.238710822</v>
      </c>
      <c r="E9216">
        <v>1.5296678180000001</v>
      </c>
      <c r="F9216">
        <v>1.304770456</v>
      </c>
      <c r="G9216">
        <v>1.3793604930000001</v>
      </c>
      <c r="H9216">
        <v>1.53389687</v>
      </c>
      <c r="I9216">
        <v>5.8244541119999997</v>
      </c>
      <c r="J9216">
        <v>13.56922688</v>
      </c>
      <c r="K9216">
        <v>2.174224728</v>
      </c>
      <c r="L9216">
        <v>1.009442921</v>
      </c>
      <c r="M9216">
        <v>0</v>
      </c>
      <c r="N9216">
        <v>4.0372032190000002</v>
      </c>
      <c r="O9216">
        <v>4.4232117029999998</v>
      </c>
      <c r="P9216">
        <v>3.3556261030000001</v>
      </c>
      <c r="Q9216">
        <v>1.6473415600000001</v>
      </c>
    </row>
    <row r="9217" spans="1:17">
      <c r="A9217" t="s">
        <v>20537</v>
      </c>
      <c r="B9217" s="14" t="s">
        <v>7431</v>
      </c>
      <c r="C9217">
        <v>9.7711393789999992</v>
      </c>
      <c r="D9217">
        <v>2.260133121</v>
      </c>
      <c r="E9217">
        <v>1.849753145</v>
      </c>
      <c r="F9217">
        <v>1.7016721850000001</v>
      </c>
      <c r="G9217">
        <v>1.4143484470000001</v>
      </c>
      <c r="H9217">
        <v>3.2559816439999998</v>
      </c>
      <c r="I9217">
        <v>4.4005635559999998</v>
      </c>
      <c r="J9217">
        <v>4.9729802210000003</v>
      </c>
      <c r="K9217">
        <v>2.1511510139999999</v>
      </c>
      <c r="L9217">
        <v>4.1765086179999997</v>
      </c>
      <c r="M9217">
        <v>4.9648649249999997</v>
      </c>
      <c r="N9217">
        <v>2.5684347409999999</v>
      </c>
      <c r="O9217">
        <v>10.18477584</v>
      </c>
      <c r="P9217">
        <v>3.470924669</v>
      </c>
      <c r="Q9217">
        <v>4.642629618</v>
      </c>
    </row>
    <row r="9218" spans="1:17">
      <c r="A9218" t="s">
        <v>20538</v>
      </c>
      <c r="B9218" s="14" t="s">
        <v>2927</v>
      </c>
      <c r="C9218">
        <v>8.8311899920000005</v>
      </c>
      <c r="D9218">
        <v>1.6989826619999999</v>
      </c>
      <c r="E9218">
        <v>0.86535794300000002</v>
      </c>
      <c r="F9218">
        <v>0.632682729</v>
      </c>
      <c r="G9218">
        <v>1.0032771170000001</v>
      </c>
      <c r="H9218">
        <v>1.1603062310000001</v>
      </c>
      <c r="I9218">
        <v>5.4226093879999997</v>
      </c>
      <c r="J9218">
        <v>1.2668403180000001</v>
      </c>
      <c r="K9218">
        <v>8.6451025250000004</v>
      </c>
      <c r="L9218">
        <v>12.33485851</v>
      </c>
      <c r="M9218">
        <v>10.706450419999999</v>
      </c>
      <c r="N9218">
        <v>0.34378040199999998</v>
      </c>
      <c r="O9218">
        <v>21.10496758</v>
      </c>
      <c r="P9218">
        <v>1.0808871200000001</v>
      </c>
      <c r="Q9218">
        <v>4.6330129449999999</v>
      </c>
    </row>
    <row r="9219" spans="1:17">
      <c r="A9219" t="e">
        <v>#N/A</v>
      </c>
      <c r="B9219" s="14" t="s">
        <v>20539</v>
      </c>
      <c r="C9219">
        <v>9.0763589450000008</v>
      </c>
      <c r="D9219">
        <v>2.2620570849999999</v>
      </c>
      <c r="E9219">
        <v>1.6898253459999999</v>
      </c>
      <c r="F9219">
        <v>0.92660209599999999</v>
      </c>
      <c r="G9219">
        <v>1.567317308</v>
      </c>
      <c r="H9219">
        <v>0.435727847</v>
      </c>
      <c r="I9219">
        <v>3.3090579959999999</v>
      </c>
      <c r="J9219">
        <v>2.876533663</v>
      </c>
      <c r="K9219">
        <v>3.6028018730000002</v>
      </c>
      <c r="L9219">
        <v>5.734966923</v>
      </c>
      <c r="M9219">
        <v>8.7112465169999993</v>
      </c>
      <c r="N9219">
        <v>2.2377207870000002</v>
      </c>
      <c r="O9219">
        <v>28.89912657</v>
      </c>
      <c r="P9219">
        <v>1.021306139</v>
      </c>
      <c r="Q9219">
        <v>28.077217139999998</v>
      </c>
    </row>
    <row r="9220" spans="1:17">
      <c r="A9220" t="s">
        <v>20540</v>
      </c>
      <c r="B9220" s="14" t="s">
        <v>3132</v>
      </c>
      <c r="C9220">
        <v>7.3538072239999996</v>
      </c>
      <c r="D9220">
        <v>1.0289144379999999</v>
      </c>
      <c r="E9220">
        <v>1.420593566</v>
      </c>
      <c r="F9220">
        <v>1.1327066539999999</v>
      </c>
      <c r="G9220">
        <v>1.0025248950000001</v>
      </c>
      <c r="H9220">
        <v>2.6012993309999999</v>
      </c>
      <c r="I9220">
        <v>1.6932949070000001</v>
      </c>
      <c r="J9220">
        <v>3.238324494</v>
      </c>
      <c r="K9220">
        <v>2.8970984130000001</v>
      </c>
      <c r="L9220">
        <v>1.956446073</v>
      </c>
      <c r="M9220">
        <v>2.6003111670000001</v>
      </c>
      <c r="N9220">
        <v>2.0277378499999998</v>
      </c>
      <c r="O9220">
        <v>3.4291290729999999</v>
      </c>
      <c r="P9220">
        <v>1.074269844</v>
      </c>
      <c r="Q9220">
        <v>2.2615565399999999</v>
      </c>
    </row>
    <row r="9221" spans="1:17">
      <c r="A9221" t="e">
        <v>#N/A</v>
      </c>
      <c r="B9221" s="14" t="s">
        <v>20541</v>
      </c>
      <c r="C9221">
        <v>6.7424380729999998</v>
      </c>
      <c r="D9221">
        <v>0.28006421100000001</v>
      </c>
      <c r="E9221">
        <v>0.22416050500000001</v>
      </c>
      <c r="F9221">
        <v>0.229444328</v>
      </c>
      <c r="G9221">
        <v>1.3825977679999999</v>
      </c>
      <c r="H9221">
        <v>0.16184177199999999</v>
      </c>
      <c r="I9221">
        <v>0.61453934200000004</v>
      </c>
      <c r="J9221">
        <v>0.854741431</v>
      </c>
      <c r="K9221">
        <v>1.5293526319999999</v>
      </c>
      <c r="L9221">
        <v>10.38438653</v>
      </c>
      <c r="M9221">
        <v>1.6178029249999999</v>
      </c>
      <c r="N9221">
        <v>0.20778835900000001</v>
      </c>
      <c r="O9221">
        <v>0.93338793900000006</v>
      </c>
      <c r="P9221">
        <v>0.18967113999999999</v>
      </c>
      <c r="Q9221">
        <v>2.0277990159999999</v>
      </c>
    </row>
    <row r="9222" spans="1:17">
      <c r="A9222" t="s">
        <v>20542</v>
      </c>
      <c r="B9222" s="14" t="s">
        <v>4019</v>
      </c>
      <c r="C9222">
        <v>5.8508760139999998</v>
      </c>
      <c r="D9222">
        <v>4.2125360599999997</v>
      </c>
      <c r="E9222">
        <v>3.4494781849999998</v>
      </c>
      <c r="F9222">
        <v>4.4134849120000004</v>
      </c>
      <c r="G9222">
        <v>2.6521340389999999</v>
      </c>
      <c r="H9222">
        <v>4.0259812650000004</v>
      </c>
      <c r="I9222">
        <v>2.1331117659999999</v>
      </c>
      <c r="J9222">
        <v>5.5010734670000003</v>
      </c>
      <c r="K9222">
        <v>7.1885893340000004</v>
      </c>
      <c r="L9222">
        <v>6.1615347099999997</v>
      </c>
      <c r="M9222">
        <v>4.2116357129999997</v>
      </c>
      <c r="N9222">
        <v>4.4777532689999999</v>
      </c>
      <c r="O9222">
        <v>2.9698707149999999</v>
      </c>
      <c r="P9222">
        <v>9.1805011919999995</v>
      </c>
      <c r="Q9222">
        <v>7.5414012980000003</v>
      </c>
    </row>
    <row r="9223" spans="1:17">
      <c r="A9223" t="e">
        <v>#N/A</v>
      </c>
      <c r="B9223" s="14" t="s">
        <v>20543</v>
      </c>
      <c r="C9223">
        <v>16.894404489999999</v>
      </c>
      <c r="D9223">
        <v>0.831705837</v>
      </c>
      <c r="E9223">
        <v>0.59911989499999996</v>
      </c>
      <c r="F9223">
        <v>0.51103509499999999</v>
      </c>
      <c r="G9223">
        <v>0.97244914800000004</v>
      </c>
      <c r="H9223">
        <v>3.604657644</v>
      </c>
      <c r="I9223">
        <v>19.162454029999999</v>
      </c>
      <c r="J9223">
        <v>0.47593556999999997</v>
      </c>
      <c r="K9223">
        <v>2.5547140549999998</v>
      </c>
      <c r="L9223">
        <v>13.047049749999999</v>
      </c>
      <c r="M9223">
        <v>7.206576664</v>
      </c>
      <c r="N9223">
        <v>0</v>
      </c>
      <c r="O9223">
        <v>18.710185500000001</v>
      </c>
      <c r="P9223">
        <v>0.84489871500000002</v>
      </c>
      <c r="Q9223">
        <v>2.5808351109999998</v>
      </c>
    </row>
    <row r="9224" spans="1:17">
      <c r="A9224" t="s">
        <v>20544</v>
      </c>
      <c r="B9224" s="14" t="s">
        <v>20545</v>
      </c>
      <c r="C9224">
        <v>867.24609720000001</v>
      </c>
      <c r="D9224">
        <v>114.7114282</v>
      </c>
      <c r="E9224">
        <v>141.94532899999999</v>
      </c>
      <c r="F9224">
        <v>139.66982250000001</v>
      </c>
      <c r="G9224">
        <v>133.30033700000001</v>
      </c>
      <c r="H9224">
        <v>202.5263033</v>
      </c>
      <c r="I9224">
        <v>1301.7834150000001</v>
      </c>
      <c r="J9224">
        <v>308.0767553</v>
      </c>
      <c r="K9224">
        <v>1317.1843650000001</v>
      </c>
      <c r="L9224">
        <v>345.24500870000003</v>
      </c>
      <c r="M9224">
        <v>2402.5617889999999</v>
      </c>
      <c r="N9224">
        <v>182.09452899999999</v>
      </c>
      <c r="O9224">
        <v>1178.5817709999999</v>
      </c>
      <c r="P9224">
        <v>191.5970318</v>
      </c>
      <c r="Q9224">
        <v>358.14050309999999</v>
      </c>
    </row>
    <row r="9225" spans="1:17">
      <c r="A9225" t="s">
        <v>20546</v>
      </c>
      <c r="B9225" s="14" t="s">
        <v>20547</v>
      </c>
      <c r="C9225">
        <v>209.10092760000001</v>
      </c>
      <c r="D9225">
        <v>2.3161428389999998</v>
      </c>
      <c r="E9225">
        <v>2.7807252519999999</v>
      </c>
      <c r="F9225">
        <v>12.80822137</v>
      </c>
      <c r="G9225">
        <v>3.610781646</v>
      </c>
      <c r="H9225">
        <v>0</v>
      </c>
      <c r="I9225">
        <v>99.10419263</v>
      </c>
      <c r="J9225">
        <v>94.102703770000005</v>
      </c>
      <c r="K9225">
        <v>80.629793820000003</v>
      </c>
      <c r="L9225">
        <v>85.879314800000003</v>
      </c>
      <c r="M9225">
        <v>160.5515814</v>
      </c>
      <c r="N9225">
        <v>77.973239199999995</v>
      </c>
      <c r="O9225">
        <v>364.73019840000001</v>
      </c>
      <c r="P9225">
        <v>36.077531639999997</v>
      </c>
      <c r="Q9225">
        <v>125.7748757</v>
      </c>
    </row>
    <row r="9226" spans="1:17">
      <c r="A9226" t="s">
        <v>20546</v>
      </c>
      <c r="B9226" s="14" t="s">
        <v>20548</v>
      </c>
      <c r="C9226">
        <v>2.8480988410000001</v>
      </c>
      <c r="D9226">
        <v>3.785695536</v>
      </c>
      <c r="E9226">
        <v>1.8180189929999999</v>
      </c>
      <c r="F9226">
        <v>0.77536359300000002</v>
      </c>
      <c r="G9226">
        <v>2.4590668099999999</v>
      </c>
      <c r="H9226">
        <v>0</v>
      </c>
      <c r="I9226">
        <v>0</v>
      </c>
      <c r="J9226">
        <v>9.3874188220000008</v>
      </c>
      <c r="K9226">
        <v>2.5840785849999999</v>
      </c>
      <c r="L9226">
        <v>0</v>
      </c>
      <c r="M9226">
        <v>0</v>
      </c>
      <c r="N9226">
        <v>6.6707228289999998</v>
      </c>
      <c r="O9226">
        <v>3.1542075180000002</v>
      </c>
      <c r="P9226">
        <v>4.2730509740000002</v>
      </c>
      <c r="Q9226">
        <v>3.9157498230000001</v>
      </c>
    </row>
    <row r="9227" spans="1:17">
      <c r="A9227" t="e">
        <v>#N/A</v>
      </c>
      <c r="B9227" s="14" t="s">
        <v>20549</v>
      </c>
      <c r="C9227">
        <v>5.506324427</v>
      </c>
      <c r="D9227">
        <v>2.4396704570000001</v>
      </c>
      <c r="E9227">
        <v>7.0296734379999997</v>
      </c>
      <c r="F9227">
        <v>0.74951813899999997</v>
      </c>
      <c r="G9227">
        <v>8.5575524999999999</v>
      </c>
      <c r="H9227">
        <v>16.917859880000002</v>
      </c>
      <c r="I9227">
        <v>40.149903680000001</v>
      </c>
      <c r="J9227">
        <v>12.564699040000001</v>
      </c>
      <c r="K9227">
        <v>24.979426320000002</v>
      </c>
      <c r="L9227">
        <v>31.312919399999998</v>
      </c>
      <c r="M9227">
        <v>31.70893732</v>
      </c>
      <c r="N9227">
        <v>8.1453036650000001</v>
      </c>
      <c r="O9227">
        <v>12.19626907</v>
      </c>
      <c r="P9227">
        <v>4.9567391299999999</v>
      </c>
      <c r="Q9227">
        <v>11.35567449</v>
      </c>
    </row>
    <row r="9228" spans="1:17">
      <c r="A9228" t="s">
        <v>20550</v>
      </c>
      <c r="B9228" s="14" t="s">
        <v>20551</v>
      </c>
      <c r="C9228">
        <v>3.495959665</v>
      </c>
      <c r="D9228">
        <v>7.4199425750000003</v>
      </c>
      <c r="E9228">
        <v>11.601744630000001</v>
      </c>
      <c r="F9228">
        <v>7.2454784649999997</v>
      </c>
      <c r="G9228">
        <v>11.00267878</v>
      </c>
      <c r="H9228">
        <v>34.215701729999999</v>
      </c>
      <c r="I9228">
        <v>9.7030761220000006</v>
      </c>
      <c r="J9228">
        <v>11.880193999999999</v>
      </c>
      <c r="K9228">
        <v>13.09680462</v>
      </c>
      <c r="L9228">
        <v>20.094309280000001</v>
      </c>
      <c r="M9228">
        <v>3.680037783</v>
      </c>
      <c r="N9228">
        <v>3.0722830929999998</v>
      </c>
      <c r="O9228">
        <v>5.9948892210000002</v>
      </c>
      <c r="P9228">
        <v>2.453328693</v>
      </c>
      <c r="Q9228">
        <v>8.5276091859999994</v>
      </c>
    </row>
    <row r="9229" spans="1:17">
      <c r="A9229" t="s">
        <v>20552</v>
      </c>
      <c r="B9229" s="14" t="s">
        <v>20553</v>
      </c>
      <c r="C9229">
        <v>0.78811895399999998</v>
      </c>
      <c r="D9229">
        <v>0</v>
      </c>
      <c r="E9229">
        <v>0</v>
      </c>
      <c r="F9229">
        <v>0</v>
      </c>
      <c r="G9229">
        <v>0.13609339200000001</v>
      </c>
      <c r="H9229">
        <v>0</v>
      </c>
      <c r="I9229">
        <v>0</v>
      </c>
      <c r="J9229">
        <v>0</v>
      </c>
      <c r="K9229">
        <v>0.35752995700000001</v>
      </c>
      <c r="L9229">
        <v>2.4898949899999998</v>
      </c>
      <c r="M9229">
        <v>0</v>
      </c>
      <c r="N9229">
        <v>9.7152954E-2</v>
      </c>
      <c r="O9229">
        <v>0</v>
      </c>
      <c r="P9229">
        <v>0</v>
      </c>
      <c r="Q9229">
        <v>0</v>
      </c>
    </row>
    <row r="9230" spans="1:17">
      <c r="A9230" t="s">
        <v>11327</v>
      </c>
      <c r="B9230" s="14" t="s">
        <v>20554</v>
      </c>
      <c r="C9230">
        <v>1.354014203</v>
      </c>
      <c r="D9230">
        <v>16.79773101</v>
      </c>
      <c r="E9230">
        <v>6.3382301490000001</v>
      </c>
      <c r="F9230">
        <v>15.48185009</v>
      </c>
      <c r="G9230">
        <v>8.4172647539999996</v>
      </c>
      <c r="H9230">
        <v>27.040841610000001</v>
      </c>
      <c r="I9230">
        <v>13.82209799</v>
      </c>
      <c r="J9230">
        <v>12.187071469999999</v>
      </c>
      <c r="K9230">
        <v>12.28496376</v>
      </c>
      <c r="L9230">
        <v>8.5554424579999999</v>
      </c>
      <c r="M9230">
        <v>0</v>
      </c>
      <c r="N9230">
        <v>5.1742707709999998</v>
      </c>
      <c r="O9230">
        <v>1.499541279</v>
      </c>
      <c r="P9230">
        <v>15.642168570000001</v>
      </c>
      <c r="Q9230">
        <v>12.10030888</v>
      </c>
    </row>
    <row r="9231" spans="1:17">
      <c r="A9231" t="s">
        <v>20555</v>
      </c>
      <c r="B9231" s="14" t="s">
        <v>20556</v>
      </c>
      <c r="C9231">
        <v>77.919685279999996</v>
      </c>
      <c r="D9231">
        <v>2.5892728900000002</v>
      </c>
      <c r="E9231">
        <v>3.5231264279999999</v>
      </c>
      <c r="F9231">
        <v>1.723538174</v>
      </c>
      <c r="G9231">
        <v>3.8683904779999998</v>
      </c>
      <c r="H9231">
        <v>2.244409477</v>
      </c>
      <c r="I9231">
        <v>5.6815901430000002</v>
      </c>
      <c r="J9231">
        <v>7.9023264390000003</v>
      </c>
      <c r="K9231">
        <v>8.8370611980000007</v>
      </c>
      <c r="L9231">
        <v>16.616525620000001</v>
      </c>
      <c r="M9231">
        <v>48.610399200000003</v>
      </c>
      <c r="N9231">
        <v>20.291219330000001</v>
      </c>
      <c r="O9231">
        <v>53.93397289</v>
      </c>
      <c r="P9231">
        <v>11.690422480000001</v>
      </c>
      <c r="Q9231">
        <v>23.434469759999999</v>
      </c>
    </row>
    <row r="9232" spans="1:17">
      <c r="A9232" t="s">
        <v>20557</v>
      </c>
      <c r="B9232" s="14" t="s">
        <v>20558</v>
      </c>
      <c r="C9232">
        <v>39.96525793</v>
      </c>
      <c r="D9232">
        <v>3.2463356879999998</v>
      </c>
      <c r="E9232">
        <v>8.7870917970000004</v>
      </c>
      <c r="F9232">
        <v>4.1707057760000001</v>
      </c>
      <c r="G9232">
        <v>3.6806677419999998</v>
      </c>
      <c r="H9232">
        <v>2.046515308</v>
      </c>
      <c r="I9232">
        <v>23.312847300000001</v>
      </c>
      <c r="J9232">
        <v>26.851977779999999</v>
      </c>
      <c r="K9232">
        <v>28.404025090000001</v>
      </c>
      <c r="L9232">
        <v>18.518393190000001</v>
      </c>
      <c r="M9232">
        <v>51.143447289999997</v>
      </c>
      <c r="N9232">
        <v>13.63024605</v>
      </c>
      <c r="O9232">
        <v>33.93316798</v>
      </c>
      <c r="P9232">
        <v>8.5943460720000004</v>
      </c>
      <c r="Q9232">
        <v>18.315604010000001</v>
      </c>
    </row>
    <row r="9233" spans="1:17">
      <c r="A9233" t="s">
        <v>20557</v>
      </c>
      <c r="B9233" s="14" t="s">
        <v>20559</v>
      </c>
      <c r="C9233">
        <v>95.960840630000007</v>
      </c>
      <c r="D9233">
        <v>0.37961677199999999</v>
      </c>
      <c r="E9233">
        <v>0.18230480900000001</v>
      </c>
      <c r="F9233">
        <v>0</v>
      </c>
      <c r="G9233">
        <v>0</v>
      </c>
      <c r="H9233">
        <v>0</v>
      </c>
      <c r="I9233">
        <v>7.4968699819999998</v>
      </c>
      <c r="J9233">
        <v>0</v>
      </c>
      <c r="K9233">
        <v>4.6642082340000002</v>
      </c>
      <c r="L9233">
        <v>9.7446844600000002</v>
      </c>
      <c r="M9233">
        <v>13.157235399999999</v>
      </c>
      <c r="N9233">
        <v>0.42247425599999999</v>
      </c>
      <c r="O9233">
        <v>17.079837390000002</v>
      </c>
      <c r="P9233">
        <v>0</v>
      </c>
      <c r="Q9233">
        <v>11.77974532</v>
      </c>
    </row>
    <row r="9234" spans="1:17">
      <c r="A9234" t="s">
        <v>20560</v>
      </c>
      <c r="B9234" s="14" t="s">
        <v>20561</v>
      </c>
      <c r="C9234">
        <v>4.5098601</v>
      </c>
      <c r="D9234">
        <v>3.7108872000000002</v>
      </c>
      <c r="E9234">
        <v>1.919177616</v>
      </c>
      <c r="F9234">
        <v>2.1047311249999998</v>
      </c>
      <c r="G9234">
        <v>2.1138000199999998</v>
      </c>
      <c r="H9234">
        <v>2.721769579</v>
      </c>
      <c r="I9234">
        <v>7.516362623</v>
      </c>
      <c r="J9234">
        <v>0.81673810700000005</v>
      </c>
      <c r="K9234">
        <v>8.7681293629999999</v>
      </c>
      <c r="L9234">
        <v>3.6637581199999998</v>
      </c>
      <c r="M9234">
        <v>7.4201881409999997</v>
      </c>
      <c r="N9234">
        <v>0.87361876299999996</v>
      </c>
      <c r="O9234">
        <v>7.8486130909999998</v>
      </c>
      <c r="P9234">
        <v>4.4463728539999998</v>
      </c>
      <c r="Q9234">
        <v>6.6433353080000002</v>
      </c>
    </row>
    <row r="9235" spans="1:17">
      <c r="A9235" t="e">
        <v>#N/A</v>
      </c>
      <c r="B9235" s="14" t="s">
        <v>20562</v>
      </c>
      <c r="C9235">
        <v>0</v>
      </c>
      <c r="D9235">
        <v>0</v>
      </c>
      <c r="E9235">
        <v>0</v>
      </c>
      <c r="F9235">
        <v>0</v>
      </c>
      <c r="G9235">
        <v>0</v>
      </c>
      <c r="H9235">
        <v>0</v>
      </c>
      <c r="I9235">
        <v>0</v>
      </c>
      <c r="J9235">
        <v>0.38213804899999998</v>
      </c>
      <c r="K9235">
        <v>0</v>
      </c>
      <c r="L9235">
        <v>5.7140363860000001</v>
      </c>
      <c r="M9235">
        <v>0</v>
      </c>
      <c r="N9235">
        <v>0</v>
      </c>
      <c r="O9235">
        <v>0</v>
      </c>
      <c r="P9235">
        <v>0</v>
      </c>
      <c r="Q9235">
        <v>0</v>
      </c>
    </row>
    <row r="9236" spans="1:17">
      <c r="A9236" t="s">
        <v>20563</v>
      </c>
      <c r="B9236" s="14" t="s">
        <v>1938</v>
      </c>
      <c r="C9236">
        <v>2.4447066350000002</v>
      </c>
      <c r="D9236">
        <v>0.68199514000000006</v>
      </c>
      <c r="E9236">
        <v>0.61650282300000003</v>
      </c>
      <c r="F9236">
        <v>0.40672163900000002</v>
      </c>
      <c r="G9236">
        <v>0.54723806500000005</v>
      </c>
      <c r="H9236">
        <v>0.34774158399999999</v>
      </c>
      <c r="I9236">
        <v>0.79225856900000002</v>
      </c>
      <c r="J9236">
        <v>0.87235723799999998</v>
      </c>
      <c r="K9236">
        <v>1.5197962739999999</v>
      </c>
      <c r="L9236">
        <v>2.0596088180000001</v>
      </c>
      <c r="M9236">
        <v>1.2166332010000001</v>
      </c>
      <c r="N9236">
        <v>0.74782852700000002</v>
      </c>
      <c r="O9236">
        <v>1.2033153000000001</v>
      </c>
      <c r="P9236">
        <v>0.78790525499999997</v>
      </c>
      <c r="Q9236">
        <v>1.369353424</v>
      </c>
    </row>
    <row r="9237" spans="1:17">
      <c r="A9237" t="s">
        <v>20564</v>
      </c>
      <c r="B9237" s="14" t="s">
        <v>20565</v>
      </c>
      <c r="C9237">
        <v>0</v>
      </c>
      <c r="D9237">
        <v>0</v>
      </c>
      <c r="E9237">
        <v>0.29355540499999999</v>
      </c>
      <c r="F9237">
        <v>0.125197907</v>
      </c>
      <c r="G9237">
        <v>0.95295684899999999</v>
      </c>
      <c r="H9237">
        <v>0</v>
      </c>
      <c r="I9237">
        <v>1.341310813</v>
      </c>
      <c r="J9237">
        <v>1.5157858900000001</v>
      </c>
      <c r="K9237">
        <v>0</v>
      </c>
      <c r="L9237">
        <v>2.905801726</v>
      </c>
      <c r="M9237">
        <v>0</v>
      </c>
      <c r="N9237">
        <v>1.0204305819999999</v>
      </c>
      <c r="O9237">
        <v>0</v>
      </c>
      <c r="P9237">
        <v>0.413981553</v>
      </c>
      <c r="Q9237">
        <v>1.896827587</v>
      </c>
    </row>
    <row r="9238" spans="1:17">
      <c r="A9238" t="s">
        <v>20563</v>
      </c>
      <c r="B9238" s="14" t="s">
        <v>20566</v>
      </c>
      <c r="C9238">
        <v>1.3975442709999999</v>
      </c>
      <c r="D9238">
        <v>1.548014249</v>
      </c>
      <c r="E9238">
        <v>0.52038614699999997</v>
      </c>
      <c r="F9238">
        <v>0.665815606</v>
      </c>
      <c r="G9238">
        <v>0.96531895099999998</v>
      </c>
      <c r="H9238">
        <v>1.0734682659999999</v>
      </c>
      <c r="I9238">
        <v>0</v>
      </c>
      <c r="J9238">
        <v>2.7460918649999999</v>
      </c>
      <c r="K9238">
        <v>2.2189845720000001</v>
      </c>
      <c r="L9238">
        <v>3.0906716830000001</v>
      </c>
      <c r="M9238">
        <v>4.0239768180000004</v>
      </c>
      <c r="N9238">
        <v>2.32575295</v>
      </c>
      <c r="O9238">
        <v>4.6432496460000001</v>
      </c>
      <c r="P9238">
        <v>1.8870834249999999</v>
      </c>
      <c r="Q9238">
        <v>0.480358481</v>
      </c>
    </row>
    <row r="9239" spans="1:17">
      <c r="A9239" t="s">
        <v>20567</v>
      </c>
      <c r="B9239" s="14" t="s">
        <v>20568</v>
      </c>
      <c r="C9239">
        <v>53.088716560000002</v>
      </c>
      <c r="D9239">
        <v>17.703292050000002</v>
      </c>
      <c r="E9239">
        <v>5.7074479870000001</v>
      </c>
      <c r="F9239">
        <v>2.6623614560000002</v>
      </c>
      <c r="G9239">
        <v>6.5619482409999996</v>
      </c>
      <c r="H9239">
        <v>12.66264039</v>
      </c>
      <c r="I9239">
        <v>17.92891504</v>
      </c>
      <c r="J9239">
        <v>14.522797150000001</v>
      </c>
      <c r="K9239">
        <v>20.280995659999999</v>
      </c>
      <c r="L9239">
        <v>33.191412079999999</v>
      </c>
      <c r="M9239">
        <v>17.163159579999999</v>
      </c>
      <c r="N9239">
        <v>7.9221069140000004</v>
      </c>
      <c r="O9239">
        <v>31.563416230000001</v>
      </c>
      <c r="P9239">
        <v>13.330878240000001</v>
      </c>
      <c r="Q9239">
        <v>17.287055209999998</v>
      </c>
    </row>
    <row r="9240" spans="1:17">
      <c r="A9240" t="s">
        <v>20569</v>
      </c>
      <c r="B9240" s="14" t="s">
        <v>7688</v>
      </c>
      <c r="C9240">
        <v>201.8155107</v>
      </c>
      <c r="D9240">
        <v>77.590036499999997</v>
      </c>
      <c r="E9240">
        <v>27.349610219999999</v>
      </c>
      <c r="F9240">
        <v>16.933199080000001</v>
      </c>
      <c r="G9240">
        <v>40.243176750000003</v>
      </c>
      <c r="H9240">
        <v>62.027140590000002</v>
      </c>
      <c r="I9240">
        <v>109.7828653</v>
      </c>
      <c r="J9240">
        <v>137.36294280000001</v>
      </c>
      <c r="K9240">
        <v>143.8698698</v>
      </c>
      <c r="L9240">
        <v>331.95337949999998</v>
      </c>
      <c r="M9240">
        <v>106.5846633</v>
      </c>
      <c r="N9240">
        <v>95.399302379999995</v>
      </c>
      <c r="O9240">
        <v>674.65787049999994</v>
      </c>
      <c r="P9240">
        <v>67.806717410000005</v>
      </c>
      <c r="Q9240">
        <v>107.5375768</v>
      </c>
    </row>
    <row r="9241" spans="1:17">
      <c r="A9241" t="s">
        <v>20570</v>
      </c>
      <c r="B9241" s="14" t="s">
        <v>20571</v>
      </c>
      <c r="C9241">
        <v>2.7623701139999999</v>
      </c>
      <c r="D9241">
        <v>1.835872417</v>
      </c>
      <c r="E9241">
        <v>0.73470667199999995</v>
      </c>
      <c r="F9241">
        <v>0.94003111100000003</v>
      </c>
      <c r="G9241">
        <v>1.9080384619999999</v>
      </c>
      <c r="H9241">
        <v>4.2436103369999998</v>
      </c>
      <c r="I9241">
        <v>0</v>
      </c>
      <c r="J9241">
        <v>0</v>
      </c>
      <c r="K9241">
        <v>0</v>
      </c>
      <c r="L9241">
        <v>2.6181370730000002</v>
      </c>
      <c r="M9241">
        <v>0</v>
      </c>
      <c r="N9241">
        <v>0</v>
      </c>
      <c r="O9241">
        <v>1.5296324080000001</v>
      </c>
      <c r="P9241">
        <v>0.62166460700000004</v>
      </c>
      <c r="Q9241">
        <v>0.94947111100000003</v>
      </c>
    </row>
    <row r="9242" spans="1:17">
      <c r="A9242" t="s">
        <v>20572</v>
      </c>
      <c r="B9242" s="14" t="s">
        <v>20573</v>
      </c>
      <c r="C9242">
        <v>148.47339310000001</v>
      </c>
      <c r="D9242">
        <v>10.99706632</v>
      </c>
      <c r="E9242">
        <v>7.8740232429999999</v>
      </c>
      <c r="F9242">
        <v>6.5331821899999998</v>
      </c>
      <c r="G9242">
        <v>9.3207713390000002</v>
      </c>
      <c r="H9242">
        <v>16.595520130000001</v>
      </c>
      <c r="I9242">
        <v>21.36870326</v>
      </c>
      <c r="J9242">
        <v>13.4009809</v>
      </c>
      <c r="K9242">
        <v>34.186180839999999</v>
      </c>
      <c r="L9242">
        <v>72.746041320000003</v>
      </c>
      <c r="M9242">
        <v>24.395905800000001</v>
      </c>
      <c r="N9242">
        <v>10.5244578</v>
      </c>
      <c r="O9242">
        <v>44.543759680000001</v>
      </c>
      <c r="P9242">
        <v>10.43122599</v>
      </c>
      <c r="Q9242">
        <v>24.154448810000002</v>
      </c>
    </row>
    <row r="9243" spans="1:17">
      <c r="A9243" t="s">
        <v>20574</v>
      </c>
      <c r="B9243" s="14" t="s">
        <v>20575</v>
      </c>
      <c r="C9243">
        <v>11.086559250000001</v>
      </c>
      <c r="D9243">
        <v>1.2280220420000001</v>
      </c>
      <c r="E9243">
        <v>2.2115163920000001</v>
      </c>
      <c r="F9243">
        <v>0.37727423100000002</v>
      </c>
      <c r="G9243">
        <v>2.3930515940000001</v>
      </c>
      <c r="H9243">
        <v>2.6611566500000001</v>
      </c>
      <c r="I9243">
        <v>0</v>
      </c>
      <c r="J9243">
        <v>16.865367840000001</v>
      </c>
      <c r="K9243">
        <v>8.8014757170000006</v>
      </c>
      <c r="L9243">
        <v>5.253845536</v>
      </c>
      <c r="M9243">
        <v>7.9804372460000002</v>
      </c>
      <c r="N9243">
        <v>5.9791448880000004</v>
      </c>
      <c r="O9243">
        <v>1.534765403</v>
      </c>
      <c r="P9243">
        <v>3.1187536470000001</v>
      </c>
      <c r="Q9243">
        <v>4.7632862779999998</v>
      </c>
    </row>
    <row r="9244" spans="1:17">
      <c r="A9244" t="s">
        <v>20576</v>
      </c>
      <c r="B9244" s="14" t="s">
        <v>3409</v>
      </c>
      <c r="C9244">
        <v>41.741632099999997</v>
      </c>
      <c r="D9244">
        <v>27.104769650000001</v>
      </c>
      <c r="E9244">
        <v>38.716298960000003</v>
      </c>
      <c r="F9244">
        <v>22.291703290000001</v>
      </c>
      <c r="G9244">
        <v>27.54606033</v>
      </c>
      <c r="H9244">
        <v>41.018518020000002</v>
      </c>
      <c r="I9244">
        <v>60.777377129999998</v>
      </c>
      <c r="J9244">
        <v>67.267116349999995</v>
      </c>
      <c r="K9244">
        <v>34.434625179999998</v>
      </c>
      <c r="L9244">
        <v>56.34047108</v>
      </c>
      <c r="M9244">
        <v>25.95598713</v>
      </c>
      <c r="N9244">
        <v>18.0860013</v>
      </c>
      <c r="O9244">
        <v>23.87358901</v>
      </c>
      <c r="P9244">
        <v>21.52206408</v>
      </c>
      <c r="Q9244">
        <v>31.119433799999999</v>
      </c>
    </row>
    <row r="9245" spans="1:17">
      <c r="A9245" t="s">
        <v>17677</v>
      </c>
      <c r="B9245" s="14" t="s">
        <v>8360</v>
      </c>
      <c r="C9245">
        <v>128.62526389999999</v>
      </c>
      <c r="D9245">
        <v>0.86347886900000004</v>
      </c>
      <c r="E9245">
        <v>1.1057913269999999</v>
      </c>
      <c r="F9245">
        <v>0.555822441</v>
      </c>
      <c r="G9245">
        <v>0.865370478</v>
      </c>
      <c r="H9245">
        <v>2.3523428759999998</v>
      </c>
      <c r="I9245">
        <v>99.878524440000007</v>
      </c>
      <c r="J9245">
        <v>2.0941165060000002</v>
      </c>
      <c r="K9245">
        <v>27.280901549999999</v>
      </c>
      <c r="L9245">
        <v>79.161874879999999</v>
      </c>
      <c r="M9245">
        <v>101.8961357</v>
      </c>
      <c r="N9245">
        <v>4.1641720979999999</v>
      </c>
      <c r="O9245">
        <v>85.09981003</v>
      </c>
      <c r="P9245">
        <v>1.9214325839999999</v>
      </c>
      <c r="Q9245">
        <v>22.45616528</v>
      </c>
    </row>
    <row r="9246" spans="1:17">
      <c r="A9246" t="s">
        <v>20577</v>
      </c>
      <c r="B9246" s="14" t="s">
        <v>2222</v>
      </c>
      <c r="C9246">
        <v>2.0444273860000002</v>
      </c>
      <c r="D9246">
        <v>6.1897579650000001</v>
      </c>
      <c r="E9246">
        <v>5.7275598350000001</v>
      </c>
      <c r="F9246">
        <v>6.3078259259999996</v>
      </c>
      <c r="G9246">
        <v>3.7656996700000001</v>
      </c>
      <c r="H9246">
        <v>35.59450717</v>
      </c>
      <c r="I9246">
        <v>9.2755553059999993</v>
      </c>
      <c r="J9246">
        <v>9.7045828200000006</v>
      </c>
      <c r="K9246">
        <v>10.4080943</v>
      </c>
      <c r="L9246">
        <v>3.30123371</v>
      </c>
      <c r="M9246">
        <v>1.308124477</v>
      </c>
      <c r="N9246">
        <v>6.1885042280000002</v>
      </c>
      <c r="O9246">
        <v>3.0188784829999999</v>
      </c>
      <c r="P9246">
        <v>13.15526199</v>
      </c>
      <c r="Q9246">
        <v>10.150149089999999</v>
      </c>
    </row>
    <row r="9247" spans="1:17">
      <c r="A9247" t="s">
        <v>20578</v>
      </c>
      <c r="B9247" s="14" t="s">
        <v>7452</v>
      </c>
      <c r="C9247">
        <v>8.4225028240000004</v>
      </c>
      <c r="D9247">
        <v>1.685298671</v>
      </c>
      <c r="E9247">
        <v>1.56086499</v>
      </c>
      <c r="F9247">
        <v>1.6272433289999999</v>
      </c>
      <c r="G9247">
        <v>0.84449531300000003</v>
      </c>
      <c r="H9247">
        <v>0.41738141099999998</v>
      </c>
      <c r="I9247">
        <v>2.7735130830000001</v>
      </c>
      <c r="J9247">
        <v>1.928791519</v>
      </c>
      <c r="K9247">
        <v>0.98602998600000002</v>
      </c>
      <c r="L9247">
        <v>3.09009073</v>
      </c>
      <c r="M9247">
        <v>0.52152857399999997</v>
      </c>
      <c r="N9247">
        <v>3.315728054</v>
      </c>
      <c r="O9247">
        <v>5.4161063299999999</v>
      </c>
      <c r="P9247">
        <v>0.85601580399999999</v>
      </c>
      <c r="Q9247">
        <v>2.428022506</v>
      </c>
    </row>
    <row r="9248" spans="1:17">
      <c r="A9248" t="s">
        <v>20579</v>
      </c>
      <c r="B9248" s="14" t="s">
        <v>4757</v>
      </c>
      <c r="C9248">
        <v>13.54014203</v>
      </c>
      <c r="D9248">
        <v>4.3587862279999996</v>
      </c>
      <c r="E9248">
        <v>4.4115522340000002</v>
      </c>
      <c r="F9248">
        <v>3.9453375429999999</v>
      </c>
      <c r="G9248">
        <v>4.4935918609999996</v>
      </c>
      <c r="H9248">
        <v>2.7625859820000001</v>
      </c>
      <c r="I9248">
        <v>3.08528973</v>
      </c>
      <c r="J9248">
        <v>6.3831932440000001</v>
      </c>
      <c r="K9248">
        <v>3.2631934999999999</v>
      </c>
      <c r="L9248">
        <v>4.1440424409999999</v>
      </c>
      <c r="M9248">
        <v>0.81221663200000005</v>
      </c>
      <c r="N9248">
        <v>7.6935981719999997</v>
      </c>
      <c r="O9248">
        <v>1.1715166239999999</v>
      </c>
      <c r="P9248">
        <v>3.3011070020000002</v>
      </c>
      <c r="Q9248">
        <v>2.1815460720000002</v>
      </c>
    </row>
    <row r="9249" spans="1:17">
      <c r="A9249" t="e">
        <v>#N/A</v>
      </c>
      <c r="B9249" s="14" t="s">
        <v>20580</v>
      </c>
      <c r="C9249">
        <v>9.4574274500000008</v>
      </c>
      <c r="D9249">
        <v>0</v>
      </c>
      <c r="E9249">
        <v>0.33538518299999998</v>
      </c>
      <c r="F9249">
        <v>0</v>
      </c>
      <c r="G9249">
        <v>0</v>
      </c>
      <c r="H9249">
        <v>0</v>
      </c>
      <c r="I9249">
        <v>13.79195165</v>
      </c>
      <c r="J9249">
        <v>0.39964055500000001</v>
      </c>
      <c r="K9249">
        <v>0</v>
      </c>
      <c r="L9249">
        <v>5.9757479770000002</v>
      </c>
      <c r="M9249">
        <v>6.0513239170000004</v>
      </c>
      <c r="N9249">
        <v>2.3316708959999999</v>
      </c>
      <c r="O9249">
        <v>3.4912983980000001</v>
      </c>
      <c r="P9249">
        <v>0</v>
      </c>
      <c r="Q9249">
        <v>2.1671134520000002</v>
      </c>
    </row>
    <row r="9250" spans="1:17">
      <c r="A9250" t="e">
        <v>#N/A</v>
      </c>
      <c r="B9250" s="14" t="s">
        <v>20581</v>
      </c>
      <c r="C9250">
        <v>8.7494561859999997</v>
      </c>
      <c r="D9250">
        <v>0.77531900099999995</v>
      </c>
      <c r="E9250">
        <v>0.18616719900000001</v>
      </c>
      <c r="F9250">
        <v>0</v>
      </c>
      <c r="G9250">
        <v>0.302173464</v>
      </c>
      <c r="H9250">
        <v>1.3441096299999999</v>
      </c>
      <c r="I9250">
        <v>2.5519006580000001</v>
      </c>
      <c r="J9250">
        <v>0</v>
      </c>
      <c r="K9250">
        <v>4.7630262050000001</v>
      </c>
      <c r="L9250">
        <v>4.4227287280000001</v>
      </c>
      <c r="M9250">
        <v>3.3589975980000002</v>
      </c>
      <c r="N9250">
        <v>0</v>
      </c>
      <c r="O9250">
        <v>7.7518659339999996</v>
      </c>
      <c r="P9250">
        <v>0.52507829800000005</v>
      </c>
      <c r="Q9250">
        <v>2.4058632389999999</v>
      </c>
    </row>
    <row r="9251" spans="1:17">
      <c r="A9251" t="s">
        <v>20582</v>
      </c>
      <c r="B9251" s="14" t="s">
        <v>20583</v>
      </c>
      <c r="C9251">
        <v>22.690897360000001</v>
      </c>
      <c r="D9251">
        <v>7.0375109330000001</v>
      </c>
      <c r="E9251">
        <v>4.3452651739999997</v>
      </c>
      <c r="F9251">
        <v>3.7064083819999998</v>
      </c>
      <c r="G9251">
        <v>4.7019519230000002</v>
      </c>
      <c r="H9251">
        <v>10.457468329999999</v>
      </c>
      <c r="I9251">
        <v>39.708695949999999</v>
      </c>
      <c r="J9251">
        <v>12.65674812</v>
      </c>
      <c r="K9251">
        <v>28.822414980000001</v>
      </c>
      <c r="L9251">
        <v>17.204900769999998</v>
      </c>
      <c r="M9251">
        <v>52.267479100000003</v>
      </c>
      <c r="N9251">
        <v>11.18860394</v>
      </c>
      <c r="O9251">
        <v>50.259350560000001</v>
      </c>
      <c r="P9251">
        <v>9.5321906340000009</v>
      </c>
      <c r="Q9251">
        <v>9.3590723800000006</v>
      </c>
    </row>
    <row r="9252" spans="1:17">
      <c r="A9252" t="s">
        <v>20584</v>
      </c>
      <c r="B9252" s="14" t="s">
        <v>8206</v>
      </c>
      <c r="C9252">
        <v>5.8986647320000003</v>
      </c>
      <c r="D9252">
        <v>2.0126980859999999</v>
      </c>
      <c r="E9252">
        <v>1.565259333</v>
      </c>
      <c r="F9252">
        <v>1.301289497</v>
      </c>
      <c r="G9252">
        <v>1.674232484</v>
      </c>
      <c r="H9252">
        <v>1.7967067160000001</v>
      </c>
      <c r="I9252">
        <v>6.723510385</v>
      </c>
      <c r="J9252">
        <v>6.0767541039999999</v>
      </c>
      <c r="K9252">
        <v>6.7974715359999998</v>
      </c>
      <c r="L9252">
        <v>5.4835736920000002</v>
      </c>
      <c r="M9252">
        <v>1.6919068509999999</v>
      </c>
      <c r="N9252">
        <v>2.5240946750000002</v>
      </c>
      <c r="O9252">
        <v>1.727020534</v>
      </c>
      <c r="P9252">
        <v>1.7191120360000001</v>
      </c>
      <c r="Q9252">
        <v>2.237203971</v>
      </c>
    </row>
    <row r="9253" spans="1:17">
      <c r="A9253" t="e">
        <v>#N/A</v>
      </c>
      <c r="B9253" s="14" t="s">
        <v>20585</v>
      </c>
      <c r="C9253">
        <v>4.6401610340000001</v>
      </c>
      <c r="D9253">
        <v>2.5698775880000002</v>
      </c>
      <c r="E9253">
        <v>2.2214557909999999</v>
      </c>
      <c r="F9253">
        <v>0.94742461499999997</v>
      </c>
      <c r="G9253">
        <v>0.40063448000000002</v>
      </c>
      <c r="H9253">
        <v>0.89103896800000004</v>
      </c>
      <c r="I9253">
        <v>3.3834188489999999</v>
      </c>
      <c r="J9253">
        <v>5.8823497370000002</v>
      </c>
      <c r="K9253">
        <v>1.052503918</v>
      </c>
      <c r="L9253">
        <v>5.8638425840000004</v>
      </c>
      <c r="M9253">
        <v>0</v>
      </c>
      <c r="N9253">
        <v>2.002005816</v>
      </c>
      <c r="O9253">
        <v>7.7083161259999997</v>
      </c>
      <c r="P9253">
        <v>4.1770273570000001</v>
      </c>
      <c r="Q9253">
        <v>4.7846943059999996</v>
      </c>
    </row>
    <row r="9254" spans="1:17">
      <c r="A9254" t="e">
        <v>#N/A</v>
      </c>
      <c r="B9254" s="14" t="s">
        <v>20586</v>
      </c>
      <c r="C9254">
        <v>0</v>
      </c>
      <c r="D9254">
        <v>0.40302926</v>
      </c>
      <c r="E9254">
        <v>0.19354827699999999</v>
      </c>
      <c r="F9254">
        <v>0</v>
      </c>
      <c r="G9254">
        <v>0</v>
      </c>
      <c r="H9254">
        <v>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0.44852993699999999</v>
      </c>
      <c r="O9254">
        <v>0</v>
      </c>
      <c r="P9254">
        <v>0.27294818999999998</v>
      </c>
      <c r="Q9254">
        <v>0</v>
      </c>
    </row>
    <row r="9255" spans="1:17">
      <c r="A9255" t="s">
        <v>20587</v>
      </c>
      <c r="B9255" s="14" t="s">
        <v>7648</v>
      </c>
      <c r="C9255">
        <v>4.1366377160000001</v>
      </c>
      <c r="D9255">
        <v>1.0996845129999999</v>
      </c>
      <c r="E9255">
        <v>0.76281932100000005</v>
      </c>
      <c r="F9255">
        <v>0.95723101300000002</v>
      </c>
      <c r="G9255">
        <v>0.88099455299999996</v>
      </c>
      <c r="H9255">
        <v>1.218001181</v>
      </c>
      <c r="I9255">
        <v>2.2119312550000001</v>
      </c>
      <c r="J9255">
        <v>1.6431298130000001</v>
      </c>
      <c r="K9255">
        <v>2.8148769229999999</v>
      </c>
      <c r="L9255">
        <v>3.7463982580000001</v>
      </c>
      <c r="M9255">
        <v>0.52936456300000001</v>
      </c>
      <c r="N9255">
        <v>1.10485129</v>
      </c>
      <c r="O9255">
        <v>2.137910271</v>
      </c>
      <c r="P9255">
        <v>1.137815743</v>
      </c>
      <c r="Q9255">
        <v>1.611406229</v>
      </c>
    </row>
    <row r="9256" spans="1:17">
      <c r="A9256" t="s">
        <v>20588</v>
      </c>
      <c r="B9256" s="14" t="s">
        <v>4603</v>
      </c>
      <c r="C9256">
        <v>3.155395452</v>
      </c>
      <c r="D9256">
        <v>1.9276164469999999</v>
      </c>
      <c r="E9256">
        <v>1.200366789</v>
      </c>
      <c r="F9256">
        <v>1.379640937</v>
      </c>
      <c r="G9256">
        <v>1.023709684</v>
      </c>
      <c r="H9256">
        <v>0.69772951900000002</v>
      </c>
      <c r="I9256">
        <v>7.2509666289999997</v>
      </c>
      <c r="J9256">
        <v>6.1577401319999998</v>
      </c>
      <c r="K9256">
        <v>6.4631879860000003</v>
      </c>
      <c r="L9256">
        <v>5.8000313769999998</v>
      </c>
      <c r="M9256">
        <v>2.3860626599999999</v>
      </c>
      <c r="N9256">
        <v>2.5695707900000002</v>
      </c>
      <c r="O9256">
        <v>5.1888502929999998</v>
      </c>
      <c r="P9256">
        <v>3.6581629950000001</v>
      </c>
      <c r="Q9256">
        <v>2.0376586539999999</v>
      </c>
    </row>
    <row r="9257" spans="1:17">
      <c r="A9257" t="s">
        <v>20589</v>
      </c>
      <c r="B9257" s="14" t="s">
        <v>9229</v>
      </c>
      <c r="C9257">
        <v>6.8119477440000002</v>
      </c>
      <c r="D9257">
        <v>2.8295147049999998</v>
      </c>
      <c r="E9257">
        <v>0.90588575199999999</v>
      </c>
      <c r="F9257">
        <v>1.2170011030000001</v>
      </c>
      <c r="G9257">
        <v>0.80870341499999998</v>
      </c>
      <c r="H9257">
        <v>0.65404097500000002</v>
      </c>
      <c r="I9257">
        <v>1.241749598</v>
      </c>
      <c r="J9257">
        <v>0.91752527299999997</v>
      </c>
      <c r="K9257">
        <v>5.0216372500000004</v>
      </c>
      <c r="L9257">
        <v>6.9942947110000002</v>
      </c>
      <c r="M9257">
        <v>4.0862032629999998</v>
      </c>
      <c r="N9257">
        <v>2.0993050680000001</v>
      </c>
      <c r="O9257">
        <v>5.186557723</v>
      </c>
      <c r="P9257">
        <v>3.0660242040000001</v>
      </c>
      <c r="Q9257">
        <v>3.5120642740000001</v>
      </c>
    </row>
    <row r="9258" spans="1:17">
      <c r="A9258" t="s">
        <v>20590</v>
      </c>
      <c r="B9258" s="14" t="s">
        <v>2268</v>
      </c>
      <c r="C9258">
        <v>5.9207789530000001</v>
      </c>
      <c r="D9258">
        <v>4.7547340890000003</v>
      </c>
      <c r="E9258">
        <v>2.5983335959999998</v>
      </c>
      <c r="F9258">
        <v>3.72744236</v>
      </c>
      <c r="G9258">
        <v>4.0896308240000003</v>
      </c>
      <c r="H9258">
        <v>7.9586706420000004</v>
      </c>
      <c r="I9258">
        <v>0</v>
      </c>
      <c r="J9258">
        <v>6.8490369610000004</v>
      </c>
      <c r="K9258">
        <v>6.3791545709999999</v>
      </c>
      <c r="L9258">
        <v>3.7410895339999999</v>
      </c>
      <c r="M9258">
        <v>0</v>
      </c>
      <c r="N9258">
        <v>1.5509650800000001</v>
      </c>
      <c r="O9258">
        <v>0.81964173900000004</v>
      </c>
      <c r="P9258">
        <v>5.1077508949999997</v>
      </c>
      <c r="Q9258">
        <v>2.5438338909999998</v>
      </c>
    </row>
    <row r="9259" spans="1:17">
      <c r="A9259" t="s">
        <v>20591</v>
      </c>
      <c r="B9259" s="14" t="s">
        <v>5693</v>
      </c>
      <c r="C9259">
        <v>4.4782695119999998</v>
      </c>
      <c r="D9259">
        <v>5.2192384240000003</v>
      </c>
      <c r="E9259">
        <v>4.8264789930000003</v>
      </c>
      <c r="F9259">
        <v>5.0224076179999999</v>
      </c>
      <c r="G9259">
        <v>3.4126653259999999</v>
      </c>
      <c r="H9259">
        <v>16.33907524</v>
      </c>
      <c r="I9259">
        <v>4.9690474849999999</v>
      </c>
      <c r="J9259">
        <v>6.5533702549999999</v>
      </c>
      <c r="K9259">
        <v>7.331302633</v>
      </c>
      <c r="L9259">
        <v>3.9983886549999998</v>
      </c>
      <c r="M9259">
        <v>2.055624178</v>
      </c>
      <c r="N9259">
        <v>4.7523872159999998</v>
      </c>
      <c r="O9259">
        <v>5.8221227879999997</v>
      </c>
      <c r="P9259">
        <v>10.00520481</v>
      </c>
      <c r="Q9259">
        <v>6.4247097520000001</v>
      </c>
    </row>
    <row r="9260" spans="1:17">
      <c r="A9260" t="s">
        <v>20592</v>
      </c>
      <c r="B9260" s="14" t="s">
        <v>8575</v>
      </c>
      <c r="C9260">
        <v>27.604505320000001</v>
      </c>
      <c r="D9260">
        <v>66.905257809999995</v>
      </c>
      <c r="E9260">
        <v>56.6130633</v>
      </c>
      <c r="F9260">
        <v>80.061037529999993</v>
      </c>
      <c r="G9260">
        <v>50.641152839999997</v>
      </c>
      <c r="H9260">
        <v>29.81059029</v>
      </c>
      <c r="I9260">
        <v>47.829137410000001</v>
      </c>
      <c r="J9260">
        <v>87.347248719999996</v>
      </c>
      <c r="K9260">
        <v>206.5638199</v>
      </c>
      <c r="L9260">
        <v>24.349887679999998</v>
      </c>
      <c r="M9260">
        <v>4.197079725</v>
      </c>
      <c r="N9260">
        <v>63.407765949999998</v>
      </c>
      <c r="O9260">
        <v>22.0961526</v>
      </c>
      <c r="P9260">
        <v>7.1759542329999997</v>
      </c>
      <c r="Q9260">
        <v>45.843556829999997</v>
      </c>
    </row>
    <row r="9261" spans="1:17">
      <c r="A9261" t="s">
        <v>20593</v>
      </c>
      <c r="B9261" s="14" t="s">
        <v>5669</v>
      </c>
      <c r="C9261">
        <v>2.0993611649999999</v>
      </c>
      <c r="D9261">
        <v>1.528116027</v>
      </c>
      <c r="E9261">
        <v>2.0739323409999999</v>
      </c>
      <c r="F9261">
        <v>1.5921136950000001</v>
      </c>
      <c r="G9261">
        <v>1.5018701430000001</v>
      </c>
      <c r="H9261">
        <v>0.57590753900000002</v>
      </c>
      <c r="I9261">
        <v>2.1868139260000001</v>
      </c>
      <c r="J9261">
        <v>2.1671140320000002</v>
      </c>
      <c r="K9261">
        <v>2.312909844</v>
      </c>
      <c r="L9261">
        <v>2.273995599</v>
      </c>
      <c r="M9261">
        <v>1.151377535</v>
      </c>
      <c r="N9261">
        <v>1.1830506409999999</v>
      </c>
      <c r="O9261">
        <v>3.6535664419999998</v>
      </c>
      <c r="P9261">
        <v>2.8797322470000002</v>
      </c>
      <c r="Q9261">
        <v>1.2370015780000001</v>
      </c>
    </row>
    <row r="9262" spans="1:17">
      <c r="A9262" t="s">
        <v>20594</v>
      </c>
      <c r="B9262" s="14" t="s">
        <v>4371</v>
      </c>
      <c r="C9262">
        <v>18.934386969999998</v>
      </c>
      <c r="D9262">
        <v>1.360411035</v>
      </c>
      <c r="E9262">
        <v>0.95275158900000001</v>
      </c>
      <c r="F9262">
        <v>1.497643123</v>
      </c>
      <c r="G9262">
        <v>0.83949554699999995</v>
      </c>
      <c r="H9262">
        <v>1.0809506200000001</v>
      </c>
      <c r="I9262">
        <v>6.3433862689999998</v>
      </c>
      <c r="J9262">
        <v>1.784021187</v>
      </c>
      <c r="K9262">
        <v>7.3127502700000004</v>
      </c>
      <c r="L9262">
        <v>8.5686943830000004</v>
      </c>
      <c r="M9262">
        <v>7.3673181510000001</v>
      </c>
      <c r="N9262">
        <v>1.5455385669999999</v>
      </c>
      <c r="O9262">
        <v>10.2013403</v>
      </c>
      <c r="P9262">
        <v>1.8042653280000001</v>
      </c>
      <c r="Q9262">
        <v>3.6937602890000001</v>
      </c>
    </row>
    <row r="9263" spans="1:17">
      <c r="A9263" t="s">
        <v>20595</v>
      </c>
      <c r="B9263" s="14" t="s">
        <v>5573</v>
      </c>
      <c r="C9263">
        <v>0.44645873699999999</v>
      </c>
      <c r="D9263">
        <v>3.6595056850000001</v>
      </c>
      <c r="E9263">
        <v>1.8999117400000001</v>
      </c>
      <c r="F9263">
        <v>4.9832827650000002</v>
      </c>
      <c r="G9263">
        <v>3.6234681759999998</v>
      </c>
      <c r="H9263">
        <v>1.371718368</v>
      </c>
      <c r="I9263">
        <v>2.6043180769999998</v>
      </c>
      <c r="J9263">
        <v>3.8486465519999999</v>
      </c>
      <c r="K9263">
        <v>3.0380383360000001</v>
      </c>
      <c r="L9263">
        <v>3.667278848</v>
      </c>
      <c r="M9263">
        <v>0</v>
      </c>
      <c r="N9263">
        <v>3.3021501340000001</v>
      </c>
      <c r="O9263">
        <v>0.98888668099999999</v>
      </c>
      <c r="P9263">
        <v>5.8945005869999996</v>
      </c>
      <c r="Q9263">
        <v>3.3760113340000002</v>
      </c>
    </row>
    <row r="9264" spans="1:17">
      <c r="A9264" t="e">
        <v>#N/A</v>
      </c>
      <c r="B9264" s="14" t="s">
        <v>20596</v>
      </c>
      <c r="C9264">
        <v>100.80475819999999</v>
      </c>
      <c r="D9264">
        <v>7.9241264830000002</v>
      </c>
      <c r="E9264">
        <v>7.2649184150000004</v>
      </c>
      <c r="F9264">
        <v>7.0820611600000003</v>
      </c>
      <c r="G9264">
        <v>8.4227878940000007</v>
      </c>
      <c r="H9264">
        <v>11.239719900000001</v>
      </c>
      <c r="I9264">
        <v>14.22634382</v>
      </c>
      <c r="J9264">
        <v>23.496976549999999</v>
      </c>
      <c r="K9264">
        <v>25.077770520000001</v>
      </c>
      <c r="L9264">
        <v>39.038416570000003</v>
      </c>
      <c r="M9264">
        <v>31.209583980000001</v>
      </c>
      <c r="N9264">
        <v>12.02554675</v>
      </c>
      <c r="O9264">
        <v>21.60756331</v>
      </c>
      <c r="P9264">
        <v>12.196700610000001</v>
      </c>
      <c r="Q9264">
        <v>13.412213960000001</v>
      </c>
    </row>
    <row r="9265" spans="1:17">
      <c r="A9265" t="s">
        <v>20597</v>
      </c>
      <c r="B9265" s="14" t="s">
        <v>7752</v>
      </c>
      <c r="C9265">
        <v>192.43752380000001</v>
      </c>
      <c r="D9265">
        <v>2.3893679730000001</v>
      </c>
      <c r="E9265">
        <v>1.3890248199999999</v>
      </c>
      <c r="F9265">
        <v>1.081778758</v>
      </c>
      <c r="G9265">
        <v>1.372345189</v>
      </c>
      <c r="H9265">
        <v>1.5260956080000001</v>
      </c>
      <c r="I9265">
        <v>17.798410910000001</v>
      </c>
      <c r="J9265">
        <v>4.8574867419999999</v>
      </c>
      <c r="K9265">
        <v>26.52454547</v>
      </c>
      <c r="L9265">
        <v>70.122287999999998</v>
      </c>
      <c r="M9265">
        <v>34.324107410000003</v>
      </c>
      <c r="N9265">
        <v>2.624131335</v>
      </c>
      <c r="O9265">
        <v>78.269871089999995</v>
      </c>
      <c r="P9265">
        <v>2.0440161360000002</v>
      </c>
      <c r="Q9265">
        <v>45.851950250000002</v>
      </c>
    </row>
    <row r="9266" spans="1:17">
      <c r="A9266" t="s">
        <v>20598</v>
      </c>
      <c r="B9266" s="14" t="s">
        <v>20599</v>
      </c>
      <c r="C9266">
        <v>15.155021359999999</v>
      </c>
      <c r="D9266">
        <v>10.239901229999999</v>
      </c>
      <c r="E9266">
        <v>6.3686261650000002</v>
      </c>
      <c r="F9266">
        <v>8.1484311490000003</v>
      </c>
      <c r="G9266">
        <v>8.5052127290000001</v>
      </c>
      <c r="H9266">
        <v>22.11738562</v>
      </c>
      <c r="I9266">
        <v>17.680691530000001</v>
      </c>
      <c r="J9266">
        <v>25.071761840000001</v>
      </c>
      <c r="K9266">
        <v>13.40638936</v>
      </c>
      <c r="L9266">
        <v>9.5758163290000002</v>
      </c>
      <c r="M9266">
        <v>13.090845679999999</v>
      </c>
      <c r="N9266">
        <v>7.9398028839999997</v>
      </c>
      <c r="O9266">
        <v>6.7135426069999999</v>
      </c>
      <c r="P9266">
        <v>12.16447447</v>
      </c>
      <c r="Q9266">
        <v>8.334439991</v>
      </c>
    </row>
    <row r="9267" spans="1:17">
      <c r="A9267" t="s">
        <v>20600</v>
      </c>
      <c r="B9267" s="14" t="s">
        <v>7956</v>
      </c>
      <c r="C9267">
        <v>0.68260220199999999</v>
      </c>
      <c r="D9267">
        <v>0.60487697299999998</v>
      </c>
      <c r="E9267">
        <v>0.580964747</v>
      </c>
      <c r="F9267">
        <v>0.37166188700000002</v>
      </c>
      <c r="G9267">
        <v>0.707235744</v>
      </c>
      <c r="H9267">
        <v>0</v>
      </c>
      <c r="I9267">
        <v>0</v>
      </c>
      <c r="J9267">
        <v>3.9805520369999998</v>
      </c>
      <c r="K9267">
        <v>0</v>
      </c>
      <c r="L9267">
        <v>0.43130742999999999</v>
      </c>
      <c r="M9267">
        <v>0</v>
      </c>
      <c r="N9267">
        <v>2.6085166700000002</v>
      </c>
      <c r="O9267">
        <v>0</v>
      </c>
      <c r="P9267">
        <v>1.3313555509999999</v>
      </c>
      <c r="Q9267">
        <v>0.46924274700000002</v>
      </c>
    </row>
    <row r="9268" spans="1:17">
      <c r="A9268" t="s">
        <v>20601</v>
      </c>
      <c r="B9268" s="14" t="s">
        <v>8402</v>
      </c>
      <c r="C9268">
        <v>26.72432482</v>
      </c>
      <c r="D9268">
        <v>2.5901455809999998</v>
      </c>
      <c r="E9268">
        <v>1.6436926009999999</v>
      </c>
      <c r="F9268">
        <v>1.4778163520000001</v>
      </c>
      <c r="G9268">
        <v>1.802652616</v>
      </c>
      <c r="H9268">
        <v>3.2073799059999999</v>
      </c>
      <c r="I9268">
        <v>7.3073636630000003</v>
      </c>
      <c r="J9268">
        <v>2.435019193</v>
      </c>
      <c r="K9268">
        <v>7.9560356829999996</v>
      </c>
      <c r="L9268">
        <v>10.55373084</v>
      </c>
      <c r="M9268">
        <v>4.0077018860000004</v>
      </c>
      <c r="N9268">
        <v>2.0075002710000001</v>
      </c>
      <c r="O9268">
        <v>12.9485162</v>
      </c>
      <c r="P9268">
        <v>1.5035609089999999</v>
      </c>
      <c r="Q9268">
        <v>3.157543462</v>
      </c>
    </row>
    <row r="9269" spans="1:17">
      <c r="A9269" t="s">
        <v>20602</v>
      </c>
      <c r="B9269" s="14" t="s">
        <v>20603</v>
      </c>
      <c r="C9269">
        <v>106.39950039999999</v>
      </c>
      <c r="D9269">
        <v>6.7916590220000002</v>
      </c>
      <c r="E9269">
        <v>6.5231685830000004</v>
      </c>
      <c r="F9269">
        <v>2.2092783589999998</v>
      </c>
      <c r="G9269">
        <v>3.4255122820000001</v>
      </c>
      <c r="H9269">
        <v>4.848185827</v>
      </c>
      <c r="I9269">
        <v>31.558876260000002</v>
      </c>
      <c r="J9269">
        <v>27.43384069</v>
      </c>
      <c r="K9269">
        <v>22.088794020000002</v>
      </c>
      <c r="L9269">
        <v>59.252977029999997</v>
      </c>
      <c r="M9269">
        <v>20.770046279999999</v>
      </c>
      <c r="N9269">
        <v>17.33989317</v>
      </c>
      <c r="O9269">
        <v>41.94131831</v>
      </c>
      <c r="P9269">
        <v>9.4697527039999994</v>
      </c>
      <c r="Q9269">
        <v>8.6779171850000001</v>
      </c>
    </row>
    <row r="9270" spans="1:17">
      <c r="A9270" t="s">
        <v>20604</v>
      </c>
      <c r="B9270" s="14" t="s">
        <v>20605</v>
      </c>
      <c r="C9270">
        <v>29.05347059</v>
      </c>
      <c r="D9270">
        <v>5.0571058459999998</v>
      </c>
      <c r="E9270">
        <v>5.9610924250000004</v>
      </c>
      <c r="F9270">
        <v>2.5423353980000001</v>
      </c>
      <c r="G9270">
        <v>1.4334258790000001</v>
      </c>
      <c r="H9270">
        <v>3.1880389220000001</v>
      </c>
      <c r="I9270">
        <v>21.184622539999999</v>
      </c>
      <c r="J9270">
        <v>17.100197600000001</v>
      </c>
      <c r="K9270">
        <v>19.770148970000001</v>
      </c>
      <c r="L9270">
        <v>24.91396434</v>
      </c>
      <c r="M9270">
        <v>11.950604520000001</v>
      </c>
      <c r="N9270">
        <v>15.093370480000001</v>
      </c>
      <c r="O9270">
        <v>20.68462719</v>
      </c>
      <c r="P9270">
        <v>4.670294406</v>
      </c>
      <c r="Q9270">
        <v>7.1329613609999996</v>
      </c>
    </row>
    <row r="9271" spans="1:17">
      <c r="A9271" t="s">
        <v>16155</v>
      </c>
      <c r="B9271" s="14" t="s">
        <v>20606</v>
      </c>
      <c r="C9271">
        <v>566.46921650000002</v>
      </c>
      <c r="D9271">
        <v>13.49375253</v>
      </c>
      <c r="E9271">
        <v>13.608328</v>
      </c>
      <c r="F9271">
        <v>11.441759210000001</v>
      </c>
      <c r="G9271">
        <v>13.46320944</v>
      </c>
      <c r="H9271">
        <v>12.632251569999999</v>
      </c>
      <c r="I9271">
        <v>40.860521439999999</v>
      </c>
      <c r="J9271">
        <v>33.975341550000003</v>
      </c>
      <c r="K9271">
        <v>63.001207979999997</v>
      </c>
      <c r="L9271">
        <v>123.1579917</v>
      </c>
      <c r="M9271">
        <v>105.2287743</v>
      </c>
      <c r="N9271">
        <v>28.682761800000002</v>
      </c>
      <c r="O9271">
        <v>184.83283879999999</v>
      </c>
      <c r="P9271">
        <v>18.825373540000001</v>
      </c>
      <c r="Q9271">
        <v>65.320251479999996</v>
      </c>
    </row>
    <row r="9272" spans="1:17">
      <c r="A9272" t="e">
        <v>#N/A</v>
      </c>
      <c r="B9272" s="14" t="s">
        <v>20607</v>
      </c>
      <c r="C9272">
        <v>0</v>
      </c>
      <c r="D9272">
        <v>0.75609621599999999</v>
      </c>
      <c r="E9272">
        <v>0.18155148300000001</v>
      </c>
      <c r="F9272">
        <v>0.23228868</v>
      </c>
      <c r="G9272">
        <v>0.58936312000000002</v>
      </c>
      <c r="H9272">
        <v>0</v>
      </c>
      <c r="I9272">
        <v>0</v>
      </c>
      <c r="J9272">
        <v>0</v>
      </c>
      <c r="K9272">
        <v>0</v>
      </c>
      <c r="L9272">
        <v>0</v>
      </c>
      <c r="M9272">
        <v>6.5514333310000001</v>
      </c>
      <c r="N9272">
        <v>0.210364248</v>
      </c>
      <c r="O9272">
        <v>1.8899177279999999</v>
      </c>
      <c r="P9272">
        <v>0.51205982699999997</v>
      </c>
      <c r="Q9272">
        <v>0</v>
      </c>
    </row>
    <row r="9273" spans="1:17">
      <c r="A9273" t="s">
        <v>20608</v>
      </c>
      <c r="B9273" s="14" t="s">
        <v>20609</v>
      </c>
      <c r="C9273">
        <v>3.4224392149999998</v>
      </c>
      <c r="D9273">
        <v>1.516369759</v>
      </c>
      <c r="E9273">
        <v>3.3983227949999999</v>
      </c>
      <c r="F9273">
        <v>2.1740167029999999</v>
      </c>
      <c r="G9273">
        <v>5.7129148829999998</v>
      </c>
      <c r="H9273">
        <v>3.9432166500000001</v>
      </c>
      <c r="I9273">
        <v>0</v>
      </c>
      <c r="J9273">
        <v>2.7478048080000002</v>
      </c>
      <c r="K9273">
        <v>1.5525886520000001</v>
      </c>
      <c r="L9273">
        <v>2.1624944340000001</v>
      </c>
      <c r="M9273">
        <v>0</v>
      </c>
      <c r="N9273">
        <v>0.56252097099999998</v>
      </c>
      <c r="O9273">
        <v>2.5268513270000001</v>
      </c>
      <c r="P9273">
        <v>0.68463247599999999</v>
      </c>
      <c r="Q9273">
        <v>3.9211583170000002</v>
      </c>
    </row>
    <row r="9274" spans="1:17">
      <c r="A9274" t="e">
        <v>#N/A</v>
      </c>
      <c r="B9274" s="14" t="s">
        <v>20610</v>
      </c>
      <c r="C9274">
        <v>0</v>
      </c>
      <c r="D9274">
        <v>0.96302781199999998</v>
      </c>
      <c r="E9274">
        <v>1.8499140629999999</v>
      </c>
      <c r="F9274">
        <v>1.1834496940000001</v>
      </c>
      <c r="G9274">
        <v>0</v>
      </c>
      <c r="H9274">
        <v>0</v>
      </c>
      <c r="I9274">
        <v>0</v>
      </c>
      <c r="J9274">
        <v>0.55108329099999998</v>
      </c>
      <c r="K9274">
        <v>3.9441199450000002</v>
      </c>
      <c r="L9274">
        <v>0</v>
      </c>
      <c r="M9274">
        <v>0</v>
      </c>
      <c r="N9274">
        <v>0</v>
      </c>
      <c r="O9274">
        <v>0</v>
      </c>
      <c r="P9274">
        <v>0</v>
      </c>
      <c r="Q9274">
        <v>0</v>
      </c>
    </row>
    <row r="9275" spans="1:17">
      <c r="A9275" t="e">
        <v>#N/A</v>
      </c>
      <c r="B9275" s="14" t="s">
        <v>20611</v>
      </c>
      <c r="C9275">
        <v>2.8285913150000002</v>
      </c>
      <c r="D9275">
        <v>0</v>
      </c>
      <c r="E9275">
        <v>0</v>
      </c>
      <c r="F9275">
        <v>0</v>
      </c>
      <c r="G9275">
        <v>0</v>
      </c>
      <c r="H9275">
        <v>0</v>
      </c>
      <c r="I9275">
        <v>16.499960420000001</v>
      </c>
      <c r="J9275">
        <v>2.5100711549999999</v>
      </c>
      <c r="K9275">
        <v>0</v>
      </c>
      <c r="L9275">
        <v>3.574534178</v>
      </c>
      <c r="M9275">
        <v>0</v>
      </c>
      <c r="N9275">
        <v>0</v>
      </c>
      <c r="O9275">
        <v>0</v>
      </c>
      <c r="P9275">
        <v>0</v>
      </c>
      <c r="Q9275">
        <v>0</v>
      </c>
    </row>
    <row r="9276" spans="1:17">
      <c r="A9276" t="s">
        <v>20612</v>
      </c>
      <c r="B9276" s="14" t="s">
        <v>20613</v>
      </c>
      <c r="C9276">
        <v>7555.2026130000004</v>
      </c>
      <c r="D9276">
        <v>528.99597219999998</v>
      </c>
      <c r="E9276">
        <v>431.78894029999998</v>
      </c>
      <c r="F9276">
        <v>248.29732139999999</v>
      </c>
      <c r="G9276">
        <v>370.32423770000003</v>
      </c>
      <c r="H9276">
        <v>419.87530870000001</v>
      </c>
      <c r="I9276">
        <v>3234.8993970000001</v>
      </c>
      <c r="J9276">
        <v>2134.630275</v>
      </c>
      <c r="K9276">
        <v>2574.254261</v>
      </c>
      <c r="L9276">
        <v>4854.4769749999996</v>
      </c>
      <c r="M9276">
        <v>8168.9985310000002</v>
      </c>
      <c r="N9276">
        <v>3138.878107</v>
      </c>
      <c r="O9276">
        <v>9627.3350090000004</v>
      </c>
      <c r="P9276">
        <v>903.93645130000004</v>
      </c>
      <c r="Q9276">
        <v>2640.4299129999999</v>
      </c>
    </row>
    <row r="9277" spans="1:17">
      <c r="A9277" t="s">
        <v>20614</v>
      </c>
      <c r="B9277" s="14" t="s">
        <v>3799</v>
      </c>
      <c r="C9277">
        <v>62.71362422</v>
      </c>
      <c r="D9277">
        <v>23.64105442</v>
      </c>
      <c r="E9277">
        <v>18.678402210000002</v>
      </c>
      <c r="F9277">
        <v>13.86940203</v>
      </c>
      <c r="G9277">
        <v>17.92289757</v>
      </c>
      <c r="H9277">
        <v>18.2465856</v>
      </c>
      <c r="I9277">
        <v>31.551428730000001</v>
      </c>
      <c r="J9277">
        <v>24.073073820000001</v>
      </c>
      <c r="K9277">
        <v>32.627994030000004</v>
      </c>
      <c r="L9277">
        <v>49.694249659999997</v>
      </c>
      <c r="M9277">
        <v>25.5355159</v>
      </c>
      <c r="N9277">
        <v>12.61440833</v>
      </c>
      <c r="O9277">
        <v>32.379475409999998</v>
      </c>
      <c r="P9277">
        <v>16.076503460000001</v>
      </c>
      <c r="Q9277">
        <v>26.228593279999998</v>
      </c>
    </row>
    <row r="9278" spans="1:17">
      <c r="A9278" t="e">
        <v>#N/A</v>
      </c>
      <c r="B9278" s="14" t="s">
        <v>20615</v>
      </c>
      <c r="C9278">
        <v>2.8778699090000002</v>
      </c>
      <c r="D9278">
        <v>0.95631681700000004</v>
      </c>
      <c r="E9278">
        <v>0.45925566899999998</v>
      </c>
      <c r="F9278">
        <v>0.78346843799999999</v>
      </c>
      <c r="G9278">
        <v>0.49695426799999998</v>
      </c>
      <c r="H9278">
        <v>0</v>
      </c>
      <c r="I9278">
        <v>2.0984270220000001</v>
      </c>
      <c r="J9278">
        <v>0.72965731899999997</v>
      </c>
      <c r="K9278">
        <v>3.9166347890000002</v>
      </c>
      <c r="L9278">
        <v>2.7276062190000001</v>
      </c>
      <c r="M9278">
        <v>0</v>
      </c>
      <c r="N9278">
        <v>0.17738030599999999</v>
      </c>
      <c r="O9278">
        <v>0</v>
      </c>
      <c r="P9278">
        <v>0.43177170100000001</v>
      </c>
      <c r="Q9278">
        <v>0</v>
      </c>
    </row>
    <row r="9279" spans="1:17">
      <c r="A9279" t="s">
        <v>20616</v>
      </c>
      <c r="B9279" s="14" t="s">
        <v>20617</v>
      </c>
      <c r="C9279">
        <v>2.6933108610000001</v>
      </c>
      <c r="D9279">
        <v>2.5059658489999999</v>
      </c>
      <c r="E9279">
        <v>1.8720326</v>
      </c>
      <c r="F9279">
        <v>1.5642117689999999</v>
      </c>
      <c r="G9279">
        <v>2.2944162499999998</v>
      </c>
      <c r="H9279">
        <v>2.7583467189999999</v>
      </c>
      <c r="I9279">
        <v>4.189555167</v>
      </c>
      <c r="J9279">
        <v>2.4355485450000001</v>
      </c>
      <c r="K9279">
        <v>5.2130976670000004</v>
      </c>
      <c r="L9279">
        <v>4.5381042599999999</v>
      </c>
      <c r="M9279">
        <v>1.7233118110000001</v>
      </c>
      <c r="N9279">
        <v>1.8149861430000001</v>
      </c>
      <c r="O9279">
        <v>6.9598274580000004</v>
      </c>
      <c r="P9279">
        <v>1.5085727790000001</v>
      </c>
      <c r="Q9279">
        <v>3.7029373329999999</v>
      </c>
    </row>
    <row r="9280" spans="1:17">
      <c r="A9280" t="s">
        <v>20618</v>
      </c>
      <c r="B9280" s="14" t="s">
        <v>3877</v>
      </c>
      <c r="C9280">
        <v>62.567728760000001</v>
      </c>
      <c r="D9280">
        <v>20.60968716</v>
      </c>
      <c r="E9280">
        <v>10.34801416</v>
      </c>
      <c r="F9280">
        <v>21.81239111</v>
      </c>
      <c r="G9280">
        <v>10.922226289999999</v>
      </c>
      <c r="H9280">
        <v>11.857332319999999</v>
      </c>
      <c r="I9280">
        <v>21.515992050000001</v>
      </c>
      <c r="J9280">
        <v>20.296928099999999</v>
      </c>
      <c r="K9280">
        <v>22.124516700000001</v>
      </c>
      <c r="L9280">
        <v>27.36298227</v>
      </c>
      <c r="M9280">
        <v>60.575293760000001</v>
      </c>
      <c r="N9280">
        <v>12.14183746</v>
      </c>
      <c r="O9280">
        <v>45.841914420000002</v>
      </c>
      <c r="P9280">
        <v>27.013654370000001</v>
      </c>
      <c r="Q9280">
        <v>15.87089802</v>
      </c>
    </row>
    <row r="9281" spans="1:17">
      <c r="A9281" t="s">
        <v>20619</v>
      </c>
      <c r="B9281" s="14" t="s">
        <v>6433</v>
      </c>
      <c r="C9281">
        <v>23.566470030000001</v>
      </c>
      <c r="D9281">
        <v>5.8837161150000004</v>
      </c>
      <c r="E9281">
        <v>2.944949244</v>
      </c>
      <c r="F9281">
        <v>9.9290786139999998</v>
      </c>
      <c r="G9281">
        <v>2.971372396</v>
      </c>
      <c r="H9281">
        <v>10.918455760000001</v>
      </c>
      <c r="I9281">
        <v>7.6372099389999999</v>
      </c>
      <c r="J9281">
        <v>7.255430831</v>
      </c>
      <c r="K9281">
        <v>15.44244426</v>
      </c>
      <c r="L9281">
        <v>36.399377919999999</v>
      </c>
      <c r="M9281">
        <v>9.3346056429999997</v>
      </c>
      <c r="N9281">
        <v>5.6718316959999999</v>
      </c>
      <c r="O9281">
        <v>21.54232309</v>
      </c>
      <c r="P9281">
        <v>12.010214830000001</v>
      </c>
      <c r="Q9281">
        <v>17.22894453</v>
      </c>
    </row>
    <row r="9282" spans="1:17">
      <c r="A9282" t="s">
        <v>20620</v>
      </c>
      <c r="B9282" s="14" t="s">
        <v>5489</v>
      </c>
      <c r="C9282">
        <v>26.248368559999999</v>
      </c>
      <c r="D9282">
        <v>1.473106102</v>
      </c>
      <c r="E9282">
        <v>1.8244385510000001</v>
      </c>
      <c r="F9282">
        <v>1.3338882139999999</v>
      </c>
      <c r="G9282">
        <v>0.96695508500000005</v>
      </c>
      <c r="H9282">
        <v>0.53764385199999998</v>
      </c>
      <c r="I9282">
        <v>3.0622807889999999</v>
      </c>
      <c r="J9282">
        <v>4.9247231400000002</v>
      </c>
      <c r="K9282">
        <v>4.4454911250000002</v>
      </c>
      <c r="L9282">
        <v>6.6340930929999997</v>
      </c>
      <c r="M9282">
        <v>10.07699279</v>
      </c>
      <c r="N9282">
        <v>2.2002674089999998</v>
      </c>
      <c r="O9282">
        <v>7.7518659339999996</v>
      </c>
      <c r="P9282">
        <v>1.785266212</v>
      </c>
      <c r="Q9282">
        <v>4.0899675059999998</v>
      </c>
    </row>
    <row r="9283" spans="1:17">
      <c r="A9283" t="e">
        <v>#N/A</v>
      </c>
      <c r="B9283" s="14" t="s">
        <v>20621</v>
      </c>
      <c r="C9283">
        <v>0</v>
      </c>
      <c r="D9283">
        <v>0</v>
      </c>
      <c r="E9283">
        <v>0</v>
      </c>
      <c r="F9283">
        <v>0</v>
      </c>
      <c r="G9283">
        <v>0</v>
      </c>
      <c r="H9283">
        <v>0</v>
      </c>
      <c r="I9283">
        <v>5.6815901430000002</v>
      </c>
      <c r="J9283">
        <v>1.9755816100000001</v>
      </c>
      <c r="K9283">
        <v>0</v>
      </c>
      <c r="L9283">
        <v>0</v>
      </c>
      <c r="M9283">
        <v>0</v>
      </c>
      <c r="N9283">
        <v>0</v>
      </c>
      <c r="O9283">
        <v>0</v>
      </c>
      <c r="P9283">
        <v>0</v>
      </c>
      <c r="Q9283">
        <v>0</v>
      </c>
    </row>
    <row r="9284" spans="1:17">
      <c r="A9284" t="s">
        <v>20622</v>
      </c>
      <c r="B9284" s="14" t="s">
        <v>20623</v>
      </c>
      <c r="C9284">
        <v>37.470334889999997</v>
      </c>
      <c r="D9284">
        <v>23.412890189999999</v>
      </c>
      <c r="E9284">
        <v>4.2078551260000001</v>
      </c>
      <c r="F9284">
        <v>1.5039768790000001</v>
      </c>
      <c r="G9284">
        <v>14.18516361</v>
      </c>
      <c r="H9284">
        <v>42.557043800000002</v>
      </c>
      <c r="I9284">
        <v>12.84361013</v>
      </c>
      <c r="J9284">
        <v>4.8313273409999997</v>
      </c>
      <c r="K9284">
        <v>14.455910729999999</v>
      </c>
      <c r="L9284">
        <v>18.313423839999999</v>
      </c>
      <c r="M9284">
        <v>16.598319270000001</v>
      </c>
      <c r="N9284">
        <v>6.9088219339999997</v>
      </c>
      <c r="O9284">
        <v>20.21677017</v>
      </c>
      <c r="P9284">
        <v>21.574019669999998</v>
      </c>
      <c r="Q9284">
        <v>11.338061959999999</v>
      </c>
    </row>
    <row r="9285" spans="1:17">
      <c r="A9285" t="s">
        <v>20624</v>
      </c>
      <c r="B9285" s="14" t="s">
        <v>5189</v>
      </c>
      <c r="C9285">
        <v>22.15617808</v>
      </c>
      <c r="D9285">
        <v>3.4482608749999999</v>
      </c>
      <c r="E9285">
        <v>2.2676365930000002</v>
      </c>
      <c r="F9285">
        <v>3.68396437</v>
      </c>
      <c r="G9285">
        <v>2.130912903</v>
      </c>
      <c r="H9285">
        <v>2.1542266400000001</v>
      </c>
      <c r="I9285">
        <v>3.0674799080000001</v>
      </c>
      <c r="J9285">
        <v>2.9509621400000001</v>
      </c>
      <c r="K9285">
        <v>7.3157063500000001</v>
      </c>
      <c r="L9285">
        <v>13.11350331</v>
      </c>
      <c r="M9285">
        <v>9.1519853050000002</v>
      </c>
      <c r="N9285">
        <v>3.8894170730000002</v>
      </c>
      <c r="O9285">
        <v>15.530053990000001</v>
      </c>
      <c r="P9285">
        <v>5.4490468359999999</v>
      </c>
      <c r="Q9285">
        <v>9.4469957529999995</v>
      </c>
    </row>
    <row r="9286" spans="1:17">
      <c r="A9286" t="s">
        <v>20619</v>
      </c>
      <c r="B9286" s="14" t="s">
        <v>20625</v>
      </c>
      <c r="C9286">
        <v>9.7457069500000006</v>
      </c>
      <c r="D9286">
        <v>2.428875455</v>
      </c>
      <c r="E9286">
        <v>1.2960312389999999</v>
      </c>
      <c r="F9286">
        <v>3.4822745419999999</v>
      </c>
      <c r="G9286">
        <v>0.420725295</v>
      </c>
      <c r="H9286">
        <v>0</v>
      </c>
      <c r="I9286">
        <v>5.3296332319999999</v>
      </c>
      <c r="J9286">
        <v>2.7798006719999999</v>
      </c>
      <c r="K9286">
        <v>3.3158530509999999</v>
      </c>
      <c r="L9286">
        <v>7.6973744829999999</v>
      </c>
      <c r="M9286">
        <v>7.0152516199999999</v>
      </c>
      <c r="N9286">
        <v>4.0546312489999998</v>
      </c>
      <c r="O9286">
        <v>14.84059289</v>
      </c>
      <c r="P9286">
        <v>6.5797422079999999</v>
      </c>
      <c r="Q9286">
        <v>14.236465069999999</v>
      </c>
    </row>
    <row r="9287" spans="1:17">
      <c r="A9287" t="s">
        <v>20626</v>
      </c>
      <c r="B9287" s="14" t="s">
        <v>9247</v>
      </c>
      <c r="C9287">
        <v>36.280517840000002</v>
      </c>
      <c r="D9287">
        <v>2.166316852</v>
      </c>
      <c r="E9287">
        <v>2.1560640480000002</v>
      </c>
      <c r="F9287">
        <v>2.2570424409999998</v>
      </c>
      <c r="G9287">
        <v>2.0801646150000002</v>
      </c>
      <c r="H9287">
        <v>2.0682867470000001</v>
      </c>
      <c r="I9287">
        <v>7.0269220580000002</v>
      </c>
      <c r="J9287">
        <v>4.0243831280000002</v>
      </c>
      <c r="K9287">
        <v>6.0434095939999999</v>
      </c>
      <c r="L9287">
        <v>11.641156260000001</v>
      </c>
      <c r="M9287">
        <v>13.601980660000001</v>
      </c>
      <c r="N9287">
        <v>2.9524629359999999</v>
      </c>
      <c r="O9287">
        <v>29.82100793</v>
      </c>
      <c r="P9287">
        <v>3.6359059330000001</v>
      </c>
      <c r="Q9287">
        <v>11.495964219999999</v>
      </c>
    </row>
    <row r="9288" spans="1:17">
      <c r="A9288" t="s">
        <v>20627</v>
      </c>
      <c r="B9288" s="14" t="s">
        <v>6496</v>
      </c>
      <c r="C9288">
        <v>6.5175289120000004</v>
      </c>
      <c r="D9288">
        <v>202.7954191</v>
      </c>
      <c r="E9288">
        <v>18.847492450000001</v>
      </c>
      <c r="F9288">
        <v>0.32260465100000002</v>
      </c>
      <c r="G9288">
        <v>82.158233589999995</v>
      </c>
      <c r="H9288">
        <v>36.181040000000003</v>
      </c>
      <c r="I9288">
        <v>19.00928008</v>
      </c>
      <c r="J9288">
        <v>19.979734239999999</v>
      </c>
      <c r="K9288">
        <v>87.087526479999994</v>
      </c>
      <c r="L9288">
        <v>84.609275269999998</v>
      </c>
      <c r="M9288">
        <v>81.888216900000003</v>
      </c>
      <c r="N9288">
        <v>25.271476580000002</v>
      </c>
      <c r="O9288">
        <v>20.341696979999998</v>
      </c>
      <c r="P9288">
        <v>135.563615</v>
      </c>
      <c r="Q9288">
        <v>72.500360790000002</v>
      </c>
    </row>
    <row r="9289" spans="1:17">
      <c r="A9289" t="e">
        <v>#N/A</v>
      </c>
      <c r="B9289" s="14" t="s">
        <v>20628</v>
      </c>
      <c r="C9289">
        <v>0</v>
      </c>
      <c r="D9289">
        <v>0</v>
      </c>
      <c r="E9289">
        <v>0</v>
      </c>
      <c r="F9289">
        <v>0.63161641000000002</v>
      </c>
      <c r="G9289">
        <v>0</v>
      </c>
      <c r="H9289">
        <v>0</v>
      </c>
      <c r="I9289">
        <v>0</v>
      </c>
      <c r="J9289">
        <v>0.58823497400000002</v>
      </c>
      <c r="K9289">
        <v>0</v>
      </c>
      <c r="L9289">
        <v>0</v>
      </c>
      <c r="M9289">
        <v>0</v>
      </c>
      <c r="N9289">
        <v>0</v>
      </c>
      <c r="O9289">
        <v>0</v>
      </c>
      <c r="P9289">
        <v>1.3923424520000001</v>
      </c>
      <c r="Q9289">
        <v>0</v>
      </c>
    </row>
    <row r="9290" spans="1:17">
      <c r="A9290" t="e">
        <v>#N/A</v>
      </c>
      <c r="B9290" s="14" t="s">
        <v>20629</v>
      </c>
      <c r="C9290">
        <v>0</v>
      </c>
      <c r="D9290">
        <v>1.009054876</v>
      </c>
      <c r="E9290">
        <v>0.80763711400000004</v>
      </c>
      <c r="F9290">
        <v>0</v>
      </c>
      <c r="G9290">
        <v>0.52435983500000005</v>
      </c>
      <c r="H9290">
        <v>1.166212767</v>
      </c>
      <c r="I9290">
        <v>6.6424472999999997</v>
      </c>
      <c r="J9290">
        <v>0.38494788699999999</v>
      </c>
      <c r="K9290">
        <v>2.0663128390000001</v>
      </c>
      <c r="L9290">
        <v>3.8373675729999999</v>
      </c>
      <c r="M9290">
        <v>0</v>
      </c>
      <c r="N9290">
        <v>0.37432461700000003</v>
      </c>
      <c r="O9290">
        <v>0</v>
      </c>
      <c r="P9290">
        <v>0.91116528100000005</v>
      </c>
      <c r="Q9290">
        <v>1.0437200820000001</v>
      </c>
    </row>
    <row r="9291" spans="1:17">
      <c r="A9291" t="s">
        <v>20630</v>
      </c>
      <c r="B9291" s="14" t="s">
        <v>1875</v>
      </c>
      <c r="C9291">
        <v>34.067318780000001</v>
      </c>
      <c r="D9291">
        <v>2.904800507</v>
      </c>
      <c r="E9291">
        <v>2.5552967240000002</v>
      </c>
      <c r="F9291">
        <v>2.0517225030000001</v>
      </c>
      <c r="G9291">
        <v>2.6874608489999998</v>
      </c>
      <c r="H9291">
        <v>3.6709747880000001</v>
      </c>
      <c r="I9291">
        <v>8.5780209640000002</v>
      </c>
      <c r="J9291">
        <v>3.1536027510000002</v>
      </c>
      <c r="K9291">
        <v>8.0052760910000007</v>
      </c>
      <c r="L9291">
        <v>13.62777897</v>
      </c>
      <c r="M9291">
        <v>7.7625736769999998</v>
      </c>
      <c r="N9291">
        <v>3.217636648</v>
      </c>
      <c r="O9291">
        <v>17.50725568</v>
      </c>
      <c r="P9291">
        <v>2.426890078</v>
      </c>
      <c r="Q9291">
        <v>7.4974408710000002</v>
      </c>
    </row>
    <row r="9292" spans="1:17">
      <c r="A9292" t="e">
        <v>#N/A</v>
      </c>
      <c r="B9292" s="14" t="s">
        <v>20631</v>
      </c>
      <c r="C9292">
        <v>434.96704790000001</v>
      </c>
      <c r="D9292">
        <v>5017.2039480000003</v>
      </c>
      <c r="E9292">
        <v>3700.97748</v>
      </c>
      <c r="F9292">
        <v>6631.2397760000003</v>
      </c>
      <c r="G9292">
        <v>1801.8120899999999</v>
      </c>
      <c r="H9292">
        <v>31.908685420000001</v>
      </c>
      <c r="I9292">
        <v>659.26616990000002</v>
      </c>
      <c r="J9292">
        <v>1219.9157990000001</v>
      </c>
      <c r="K9292">
        <v>62.079047660000001</v>
      </c>
      <c r="L9292">
        <v>78.745507360000005</v>
      </c>
      <c r="M9292">
        <v>107.8854376</v>
      </c>
      <c r="N9292">
        <v>2733.3759409999998</v>
      </c>
      <c r="O9292">
        <v>332.8715449</v>
      </c>
      <c r="P9292">
        <v>1671.432965</v>
      </c>
      <c r="Q9292">
        <v>550.98538929999995</v>
      </c>
    </row>
    <row r="9293" spans="1:17">
      <c r="A9293" t="e">
        <v>#N/A</v>
      </c>
      <c r="B9293" s="14" t="s">
        <v>20632</v>
      </c>
      <c r="C9293">
        <v>4.6401610340000001</v>
      </c>
      <c r="D9293">
        <v>1.5419265529999999</v>
      </c>
      <c r="E9293">
        <v>0.24682842099999999</v>
      </c>
      <c r="F9293">
        <v>0.94742461499999997</v>
      </c>
      <c r="G9293">
        <v>1.201903441</v>
      </c>
      <c r="H9293">
        <v>7.1283117459999996</v>
      </c>
      <c r="I9293">
        <v>3.3834188489999999</v>
      </c>
      <c r="J9293">
        <v>1.7647049210000001</v>
      </c>
      <c r="K9293">
        <v>12.630047019999999</v>
      </c>
      <c r="L9293">
        <v>2.9319212920000002</v>
      </c>
      <c r="M9293">
        <v>31.174517030000001</v>
      </c>
      <c r="N9293">
        <v>3.7180108019999998</v>
      </c>
      <c r="O9293">
        <v>20.555509669999999</v>
      </c>
      <c r="P9293">
        <v>2.088513678</v>
      </c>
      <c r="Q9293">
        <v>4.7846943059999996</v>
      </c>
    </row>
    <row r="9294" spans="1:17">
      <c r="A9294" t="e">
        <v>#N/A</v>
      </c>
      <c r="B9294" s="14" t="s">
        <v>20633</v>
      </c>
      <c r="C9294">
        <v>23.537397160000001</v>
      </c>
      <c r="D9294">
        <v>1.896116935</v>
      </c>
      <c r="E9294">
        <v>1.138224326</v>
      </c>
      <c r="F9294">
        <v>1.1650541029999999</v>
      </c>
      <c r="G9294">
        <v>0</v>
      </c>
      <c r="H9294">
        <v>1.6435744699999999</v>
      </c>
      <c r="I9294">
        <v>12.48183534</v>
      </c>
      <c r="J9294">
        <v>2.7125861480000002</v>
      </c>
      <c r="K9294">
        <v>1.941406191</v>
      </c>
      <c r="L9294">
        <v>18.928362329999999</v>
      </c>
      <c r="M9294">
        <v>0</v>
      </c>
      <c r="N9294">
        <v>2.6377278710000001</v>
      </c>
      <c r="O9294">
        <v>2.3697414000000001</v>
      </c>
      <c r="P9294">
        <v>0.96309698099999996</v>
      </c>
      <c r="Q9294">
        <v>4.4128268730000002</v>
      </c>
    </row>
    <row r="9295" spans="1:17">
      <c r="A9295" t="e">
        <v>#N/A</v>
      </c>
      <c r="B9295" s="14" t="s">
        <v>20634</v>
      </c>
      <c r="C9295">
        <v>4.0094595340000003</v>
      </c>
      <c r="D9295">
        <v>0</v>
      </c>
      <c r="E9295">
        <v>0.21327892700000001</v>
      </c>
      <c r="F9295">
        <v>0</v>
      </c>
      <c r="G9295">
        <v>0</v>
      </c>
      <c r="H9295">
        <v>0</v>
      </c>
      <c r="I9295">
        <v>11.694146699999999</v>
      </c>
      <c r="J9295">
        <v>0</v>
      </c>
      <c r="K9295">
        <v>4.547225665</v>
      </c>
      <c r="L9295">
        <v>5.0668154359999997</v>
      </c>
      <c r="M9295">
        <v>3.8481720049999999</v>
      </c>
      <c r="N9295">
        <v>0.74138079499999998</v>
      </c>
      <c r="O9295">
        <v>6.6605838369999999</v>
      </c>
      <c r="P9295">
        <v>0</v>
      </c>
      <c r="Q9295">
        <v>9.6468108509999997</v>
      </c>
    </row>
    <row r="9296" spans="1:17">
      <c r="A9296" t="s">
        <v>20635</v>
      </c>
      <c r="B9296" s="14" t="s">
        <v>20636</v>
      </c>
      <c r="C9296">
        <v>2.5335848589999999</v>
      </c>
      <c r="D9296">
        <v>7.8578342929999998</v>
      </c>
      <c r="E9296">
        <v>2.1563415450000001</v>
      </c>
      <c r="F9296">
        <v>3.448703096</v>
      </c>
      <c r="G9296">
        <v>2.1875134200000002</v>
      </c>
      <c r="H9296">
        <v>8.7573277740000002</v>
      </c>
      <c r="I9296">
        <v>3.694776412</v>
      </c>
      <c r="J9296">
        <v>4.8177526989999997</v>
      </c>
      <c r="K9296">
        <v>25.28592235</v>
      </c>
      <c r="L9296">
        <v>28.815570000000001</v>
      </c>
      <c r="M9296">
        <v>0</v>
      </c>
      <c r="N9296">
        <v>3.4355191839999999</v>
      </c>
      <c r="O9296">
        <v>8.4176703699999997</v>
      </c>
      <c r="P9296">
        <v>3.8011803139999998</v>
      </c>
      <c r="Q9296">
        <v>1.741667866</v>
      </c>
    </row>
    <row r="9297" spans="1:17">
      <c r="A9297" t="e">
        <v>#N/A</v>
      </c>
      <c r="B9297" s="14" t="s">
        <v>20637</v>
      </c>
      <c r="C9297">
        <v>0</v>
      </c>
      <c r="D9297">
        <v>0</v>
      </c>
      <c r="E9297">
        <v>0</v>
      </c>
      <c r="F9297">
        <v>0</v>
      </c>
      <c r="G9297">
        <v>0</v>
      </c>
      <c r="H9297">
        <v>0.286678602</v>
      </c>
      <c r="I9297">
        <v>0</v>
      </c>
      <c r="J9297">
        <v>2.3656987000000001E-2</v>
      </c>
      <c r="K9297">
        <v>0</v>
      </c>
      <c r="L9297">
        <v>0.11791278600000001</v>
      </c>
      <c r="M9297">
        <v>0</v>
      </c>
      <c r="N9297">
        <v>0</v>
      </c>
      <c r="O9297">
        <v>0</v>
      </c>
      <c r="P9297">
        <v>2.7997848999999998E-2</v>
      </c>
      <c r="Q9297">
        <v>0</v>
      </c>
    </row>
    <row r="9298" spans="1:17">
      <c r="A9298" t="e">
        <v>#N/A</v>
      </c>
      <c r="B9298" s="14" t="s">
        <v>20638</v>
      </c>
      <c r="C9298">
        <v>0.44358145199999999</v>
      </c>
      <c r="D9298">
        <v>9.8268144000000002E-2</v>
      </c>
      <c r="E9298">
        <v>0.141575056</v>
      </c>
      <c r="F9298">
        <v>0.120760173</v>
      </c>
      <c r="G9298">
        <v>7.6598213999999998E-2</v>
      </c>
      <c r="H9298">
        <v>0</v>
      </c>
      <c r="I9298">
        <v>93.151226579999999</v>
      </c>
      <c r="J9298">
        <v>0.22493195599999999</v>
      </c>
      <c r="K9298">
        <v>26.361209840000001</v>
      </c>
      <c r="L9298">
        <v>1.1211213529999999</v>
      </c>
      <c r="M9298">
        <v>62.157691309999997</v>
      </c>
      <c r="N9298">
        <v>0.60149261799999998</v>
      </c>
      <c r="O9298">
        <v>25.545354119999999</v>
      </c>
      <c r="P9298">
        <v>0.199653832</v>
      </c>
      <c r="Q9298">
        <v>0.60986436600000005</v>
      </c>
    </row>
    <row r="9299" spans="1:17">
      <c r="A9299" t="s">
        <v>20639</v>
      </c>
      <c r="B9299" s="14" t="s">
        <v>7633</v>
      </c>
      <c r="C9299">
        <v>14.74156208</v>
      </c>
      <c r="D9299">
        <v>1.772835492</v>
      </c>
      <c r="E9299">
        <v>1.2546586959999999</v>
      </c>
      <c r="F9299">
        <v>0.68798197400000005</v>
      </c>
      <c r="G9299">
        <v>1.2364303290000001</v>
      </c>
      <c r="H9299">
        <v>4.9336568679999999</v>
      </c>
      <c r="I9299">
        <v>4.2995817299999999</v>
      </c>
      <c r="J9299">
        <v>1.601822927</v>
      </c>
      <c r="K9299">
        <v>2.2928591219999999</v>
      </c>
      <c r="L9299">
        <v>4.2580886480000002</v>
      </c>
      <c r="M9299">
        <v>3.638200356</v>
      </c>
      <c r="N9299">
        <v>4.5949730640000004</v>
      </c>
      <c r="O9299">
        <v>5.5974717810000003</v>
      </c>
      <c r="P9299">
        <v>1.864148449</v>
      </c>
      <c r="Q9299">
        <v>3.6192231279999998</v>
      </c>
    </row>
    <row r="9300" spans="1:17">
      <c r="A9300" t="e">
        <v>#N/A</v>
      </c>
      <c r="B9300" s="14" t="s">
        <v>20640</v>
      </c>
      <c r="C9300">
        <v>0</v>
      </c>
      <c r="D9300">
        <v>0</v>
      </c>
      <c r="E9300">
        <v>0</v>
      </c>
      <c r="F9300">
        <v>0.41950642100000002</v>
      </c>
      <c r="G9300">
        <v>7.9827915110000003</v>
      </c>
      <c r="H9300">
        <v>0</v>
      </c>
      <c r="I9300">
        <v>0</v>
      </c>
      <c r="J9300">
        <v>0.39069337799999998</v>
      </c>
      <c r="K9300">
        <v>0</v>
      </c>
      <c r="L9300">
        <v>0</v>
      </c>
      <c r="M9300">
        <v>0</v>
      </c>
      <c r="N9300">
        <v>2.6593808609999998</v>
      </c>
      <c r="O9300">
        <v>0</v>
      </c>
      <c r="P9300">
        <v>1.849529526</v>
      </c>
      <c r="Q9300">
        <v>0</v>
      </c>
    </row>
    <row r="9301" spans="1:17">
      <c r="A9301" t="s">
        <v>20641</v>
      </c>
      <c r="B9301" s="14" t="s">
        <v>20642</v>
      </c>
      <c r="C9301">
        <v>8.0449545189999991</v>
      </c>
      <c r="D9301">
        <v>5.3466803839999999</v>
      </c>
      <c r="E9301">
        <v>10.270626780000001</v>
      </c>
      <c r="F9301">
        <v>8.0305514939999991</v>
      </c>
      <c r="G9301">
        <v>14.3552017</v>
      </c>
      <c r="H9301">
        <v>19.568141499999999</v>
      </c>
      <c r="I9301">
        <v>11.732114709999999</v>
      </c>
      <c r="J9301">
        <v>26.516410310000001</v>
      </c>
      <c r="K9301">
        <v>9.7322440209999996</v>
      </c>
      <c r="L9301">
        <v>25.416330680000002</v>
      </c>
      <c r="M9301">
        <v>5.1475547600000002</v>
      </c>
      <c r="N9301">
        <v>6.6114477799999998</v>
      </c>
      <c r="O9301">
        <v>2.9698707149999999</v>
      </c>
      <c r="P9301">
        <v>1.609330886</v>
      </c>
      <c r="Q9301">
        <v>7.3738146020000004</v>
      </c>
    </row>
    <row r="9302" spans="1:17">
      <c r="A9302" t="s">
        <v>20643</v>
      </c>
      <c r="B9302" s="14" t="s">
        <v>4254</v>
      </c>
      <c r="C9302">
        <v>5.7683014510000001</v>
      </c>
      <c r="D9302">
        <v>7.986699443</v>
      </c>
      <c r="E9302">
        <v>8.1120467709999993</v>
      </c>
      <c r="F9302">
        <v>8.1216882639999994</v>
      </c>
      <c r="G9302">
        <v>7.0659261510000002</v>
      </c>
      <c r="H9302">
        <v>31.22253439</v>
      </c>
      <c r="I9302">
        <v>8.6749028030000002</v>
      </c>
      <c r="J9302">
        <v>7.8609349430000002</v>
      </c>
      <c r="K9302">
        <v>8.2592385149999998</v>
      </c>
      <c r="L9302">
        <v>9.4535585260000001</v>
      </c>
      <c r="M9302">
        <v>5.8822777659999996</v>
      </c>
      <c r="N9302">
        <v>2.9998253890000002</v>
      </c>
      <c r="O9302">
        <v>8.3846022629999997</v>
      </c>
      <c r="P9302">
        <v>8.2756556840000002</v>
      </c>
      <c r="Q9302">
        <v>9.1697938899999993</v>
      </c>
    </row>
    <row r="9303" spans="1:17">
      <c r="A9303" t="s">
        <v>20644</v>
      </c>
      <c r="B9303" s="14" t="s">
        <v>6416</v>
      </c>
      <c r="C9303">
        <v>24.292607759999999</v>
      </c>
      <c r="D9303">
        <v>4.3725711309999999</v>
      </c>
      <c r="E9303">
        <v>5.7826817339999996</v>
      </c>
      <c r="F9303">
        <v>2.6453581389999998</v>
      </c>
      <c r="G9303">
        <v>11.37860841</v>
      </c>
      <c r="H9303">
        <v>6.7640340510000003</v>
      </c>
      <c r="I9303">
        <v>3.0998087399999998</v>
      </c>
      <c r="J9303">
        <v>4.6578694350000003</v>
      </c>
      <c r="K9303">
        <v>4.6836424350000003</v>
      </c>
      <c r="L9303">
        <v>9.0178137970000005</v>
      </c>
      <c r="M9303">
        <v>19.818085830000001</v>
      </c>
      <c r="N9303">
        <v>5.1282472520000004</v>
      </c>
      <c r="O9303">
        <v>13.788061539999999</v>
      </c>
      <c r="P9303">
        <v>0.91116528100000005</v>
      </c>
      <c r="Q9303">
        <v>0.208744016</v>
      </c>
    </row>
    <row r="9304" spans="1:17">
      <c r="A9304" t="s">
        <v>20645</v>
      </c>
      <c r="B9304" s="14" t="s">
        <v>5557</v>
      </c>
      <c r="C9304">
        <v>108.0329213</v>
      </c>
      <c r="D9304">
        <v>9.6430016209999998</v>
      </c>
      <c r="E9304">
        <v>6.9785916950000004</v>
      </c>
      <c r="F9304">
        <v>5.974579415</v>
      </c>
      <c r="G9304">
        <v>10.7618467</v>
      </c>
      <c r="H9304">
        <v>15.73942117</v>
      </c>
      <c r="I9304">
        <v>25.285244680000002</v>
      </c>
      <c r="J9304">
        <v>12.81923933</v>
      </c>
      <c r="K9304">
        <v>33.387797509999999</v>
      </c>
      <c r="L9304">
        <v>65.350166970000004</v>
      </c>
      <c r="M9304">
        <v>33.980511219999997</v>
      </c>
      <c r="N9304">
        <v>5.7245509830000003</v>
      </c>
      <c r="O9304">
        <v>85.536810750000001</v>
      </c>
      <c r="P9304">
        <v>7.8767911159999997</v>
      </c>
      <c r="Q9304">
        <v>23.671546930000002</v>
      </c>
    </row>
    <row r="9305" spans="1:17">
      <c r="A9305" t="s">
        <v>20646</v>
      </c>
      <c r="B9305" s="14" t="s">
        <v>2589</v>
      </c>
      <c r="C9305">
        <v>13.904491030000001</v>
      </c>
      <c r="D9305">
        <v>0.24254412</v>
      </c>
      <c r="E9305">
        <v>0.29119471800000002</v>
      </c>
      <c r="F9305">
        <v>0.19373811899999999</v>
      </c>
      <c r="G9305">
        <v>0.24577629600000001</v>
      </c>
      <c r="H9305">
        <v>0.96710326999999996</v>
      </c>
      <c r="I9305">
        <v>4.7898877669999997</v>
      </c>
      <c r="J9305">
        <v>0.40250118400000001</v>
      </c>
      <c r="K9305">
        <v>1.9866988059999999</v>
      </c>
      <c r="L9305">
        <v>4.4965972089999999</v>
      </c>
      <c r="M9305">
        <v>9.2470389859999997</v>
      </c>
      <c r="N9305">
        <v>0.49936412299999999</v>
      </c>
      <c r="O9305">
        <v>10.67011875</v>
      </c>
      <c r="P9305">
        <v>0.26281755699999998</v>
      </c>
      <c r="Q9305">
        <v>2.8599922489999998</v>
      </c>
    </row>
    <row r="9306" spans="1:17">
      <c r="A9306" t="s">
        <v>20647</v>
      </c>
      <c r="B9306" s="14" t="s">
        <v>4253</v>
      </c>
      <c r="C9306">
        <v>41.126860960000002</v>
      </c>
      <c r="D9306">
        <v>6.9696872839999999</v>
      </c>
      <c r="E9306">
        <v>0.88717769400000002</v>
      </c>
      <c r="F9306">
        <v>0.64495021200000002</v>
      </c>
      <c r="G9306">
        <v>1.734550568</v>
      </c>
      <c r="H9306">
        <v>2.0380625139999999</v>
      </c>
      <c r="I9306">
        <v>1.658325531</v>
      </c>
      <c r="J9306">
        <v>1.729880547</v>
      </c>
      <c r="K9306">
        <v>4.6428029640000004</v>
      </c>
      <c r="L9306">
        <v>9.9394688309999992</v>
      </c>
      <c r="M9306">
        <v>2.5466103859999998</v>
      </c>
      <c r="N9306">
        <v>1.1915169999999999</v>
      </c>
      <c r="O9306">
        <v>8.3957795340000008</v>
      </c>
      <c r="P9306">
        <v>0.82460666999999999</v>
      </c>
      <c r="Q9306">
        <v>3.7782762750000001</v>
      </c>
    </row>
    <row r="9307" spans="1:17">
      <c r="A9307" t="s">
        <v>20648</v>
      </c>
      <c r="B9307" s="14" t="s">
        <v>20649</v>
      </c>
      <c r="C9307">
        <v>3.040903632</v>
      </c>
      <c r="D9307">
        <v>2.04271695</v>
      </c>
      <c r="E9307">
        <v>1.8471677529999999</v>
      </c>
      <c r="F9307">
        <v>2.256565895</v>
      </c>
      <c r="G9307">
        <v>1.8632834030000001</v>
      </c>
      <c r="H9307">
        <v>2.9761971429999998</v>
      </c>
      <c r="I9307">
        <v>1.2874672199999999</v>
      </c>
      <c r="J9307">
        <v>2.3875912659999998</v>
      </c>
      <c r="K9307">
        <v>3.248512093</v>
      </c>
      <c r="L9307">
        <v>1.983399487</v>
      </c>
      <c r="M9307">
        <v>3.7659070450000001</v>
      </c>
      <c r="N9307">
        <v>1.5840777610000001</v>
      </c>
      <c r="O9307">
        <v>2.7159150240000001</v>
      </c>
      <c r="P9307">
        <v>2.1634223640000001</v>
      </c>
      <c r="Q9307">
        <v>2.6973098539999998</v>
      </c>
    </row>
    <row r="9308" spans="1:17">
      <c r="A9308" t="s">
        <v>20650</v>
      </c>
      <c r="B9308" s="14" t="s">
        <v>4252</v>
      </c>
      <c r="C9308">
        <v>33.96558675</v>
      </c>
      <c r="D9308">
        <v>21.652870950000001</v>
      </c>
      <c r="E9308">
        <v>24.677874280000001</v>
      </c>
      <c r="F9308">
        <v>29.618956669999999</v>
      </c>
      <c r="G9308">
        <v>29.715938919999999</v>
      </c>
      <c r="H9308">
        <v>88.573635100000004</v>
      </c>
      <c r="I9308">
        <v>29.704643610000002</v>
      </c>
      <c r="J9308">
        <v>22.218604750000001</v>
      </c>
      <c r="K9308">
        <v>32.004017140000002</v>
      </c>
      <c r="L9308">
        <v>40.232050540000003</v>
      </c>
      <c r="M9308">
        <v>17.432233530000001</v>
      </c>
      <c r="N9308">
        <v>10.594005190000001</v>
      </c>
      <c r="O9308">
        <v>21.64917311</v>
      </c>
      <c r="P9308">
        <v>18.482312480000001</v>
      </c>
      <c r="Q9308">
        <v>32.872060570000002</v>
      </c>
    </row>
    <row r="9309" spans="1:17">
      <c r="A9309" t="s">
        <v>20651</v>
      </c>
      <c r="B9309" s="14" t="s">
        <v>20652</v>
      </c>
      <c r="C9309">
        <v>5.2275231900000003</v>
      </c>
      <c r="D9309">
        <v>10.42264277</v>
      </c>
      <c r="E9309">
        <v>16.128206460000001</v>
      </c>
      <c r="F9309">
        <v>9.2503821009999996</v>
      </c>
      <c r="G9309">
        <v>4.5134770570000002</v>
      </c>
      <c r="H9309">
        <v>26.099546490000002</v>
      </c>
      <c r="I9309">
        <v>0</v>
      </c>
      <c r="J9309">
        <v>5.9642558729999999</v>
      </c>
      <c r="K9309">
        <v>4.7429290479999997</v>
      </c>
      <c r="L9309">
        <v>0</v>
      </c>
      <c r="M9309">
        <v>0</v>
      </c>
      <c r="N9309">
        <v>9.0216970970000006</v>
      </c>
      <c r="O9309">
        <v>5.7893682289999999</v>
      </c>
      <c r="P9309">
        <v>0.78429416600000001</v>
      </c>
      <c r="Q9309">
        <v>3.5935678759999998</v>
      </c>
    </row>
    <row r="9310" spans="1:17">
      <c r="A9310" t="s">
        <v>20653</v>
      </c>
      <c r="B9310" s="14" t="s">
        <v>1727</v>
      </c>
      <c r="C9310">
        <v>1.7279260750000001</v>
      </c>
      <c r="D9310">
        <v>12.15369304</v>
      </c>
      <c r="E9310">
        <v>15.57962405</v>
      </c>
      <c r="F9310">
        <v>10.23139301</v>
      </c>
      <c r="G9310">
        <v>11.263863560000001</v>
      </c>
      <c r="H9310">
        <v>10.12018945</v>
      </c>
      <c r="I9310">
        <v>4.4097697560000002</v>
      </c>
      <c r="J9310">
        <v>24.533582500000001</v>
      </c>
      <c r="K9310">
        <v>11.954066470000001</v>
      </c>
      <c r="L9310">
        <v>15.28524657</v>
      </c>
      <c r="M9310">
        <v>1.6584172239999999</v>
      </c>
      <c r="N9310">
        <v>10.86324495</v>
      </c>
      <c r="O9310">
        <v>5.7409216330000001</v>
      </c>
      <c r="P9310">
        <v>2.0739494270000001</v>
      </c>
      <c r="Q9310">
        <v>15.441816770000001</v>
      </c>
    </row>
    <row r="9311" spans="1:17">
      <c r="A9311" t="s">
        <v>20654</v>
      </c>
      <c r="B9311" s="14" t="s">
        <v>2941</v>
      </c>
      <c r="C9311">
        <v>3.0808031869999999</v>
      </c>
      <c r="D9311">
        <v>0.48750075700000001</v>
      </c>
      <c r="E9311">
        <v>0.31215246200000002</v>
      </c>
      <c r="F9311">
        <v>0.55914319499999998</v>
      </c>
      <c r="G9311">
        <v>0.37999789099999998</v>
      </c>
      <c r="H9311">
        <v>0.225371135</v>
      </c>
      <c r="I9311">
        <v>0.21394264800000001</v>
      </c>
      <c r="J9311">
        <v>0.63232647600000003</v>
      </c>
      <c r="K9311">
        <v>0.99828968399999995</v>
      </c>
      <c r="L9311">
        <v>1.483145975</v>
      </c>
      <c r="M9311">
        <v>0.28160690300000002</v>
      </c>
      <c r="N9311">
        <v>0.81380698200000001</v>
      </c>
      <c r="O9311">
        <v>0.48741750299999997</v>
      </c>
      <c r="P9311">
        <v>0.37417657700000001</v>
      </c>
      <c r="Q9311">
        <v>0.50424842299999995</v>
      </c>
    </row>
    <row r="9312" spans="1:17">
      <c r="A9312" t="e">
        <v>#N/A</v>
      </c>
      <c r="B9312" s="14" t="s">
        <v>20655</v>
      </c>
      <c r="C9312">
        <v>54.578105549999997</v>
      </c>
      <c r="D9312">
        <v>511.57847459999999</v>
      </c>
      <c r="E9312">
        <v>620.19319710000002</v>
      </c>
      <c r="F9312">
        <v>954.14979889999995</v>
      </c>
      <c r="G9312">
        <v>409.55198030000003</v>
      </c>
      <c r="H9312">
        <v>6520.0369950000004</v>
      </c>
      <c r="I9312">
        <v>699.52805750000005</v>
      </c>
      <c r="J9312">
        <v>1059.74288</v>
      </c>
      <c r="K9312">
        <v>485.83333570000002</v>
      </c>
      <c r="L9312">
        <v>600.43250969999997</v>
      </c>
      <c r="M9312">
        <v>60.531011040000003</v>
      </c>
      <c r="N9312">
        <v>304.70133750000002</v>
      </c>
      <c r="O9312">
        <v>51.713255420000003</v>
      </c>
      <c r="P9312">
        <v>639.79055730000005</v>
      </c>
      <c r="Q9312">
        <v>735.36746679999999</v>
      </c>
    </row>
    <row r="9313" spans="1:17">
      <c r="A9313" t="s">
        <v>20656</v>
      </c>
      <c r="B9313" s="14" t="s">
        <v>8119</v>
      </c>
      <c r="C9313">
        <v>2.7729691359999999</v>
      </c>
      <c r="D9313">
        <v>2.150069287</v>
      </c>
      <c r="E9313">
        <v>1.5593400310000001</v>
      </c>
      <c r="F9313">
        <v>2.5613029950000001</v>
      </c>
      <c r="G9313">
        <v>1.7443452340000001</v>
      </c>
      <c r="H9313">
        <v>0.68462562500000002</v>
      </c>
      <c r="I9313">
        <v>2.0219375949999998</v>
      </c>
      <c r="J9313">
        <v>3.4148662449999998</v>
      </c>
      <c r="K9313">
        <v>2.3362053390000002</v>
      </c>
      <c r="L9313">
        <v>2.6281826829999999</v>
      </c>
      <c r="M9313">
        <v>0.76040617099999996</v>
      </c>
      <c r="N9313">
        <v>1.342900784</v>
      </c>
      <c r="O9313">
        <v>0.87742942899999998</v>
      </c>
      <c r="P9313">
        <v>0.77263319799999997</v>
      </c>
      <c r="Q9313">
        <v>0.40847749999999999</v>
      </c>
    </row>
    <row r="9314" spans="1:17">
      <c r="A9314" t="s">
        <v>20657</v>
      </c>
      <c r="B9314" s="14" t="s">
        <v>2537</v>
      </c>
      <c r="C9314">
        <v>4.9884733800000003</v>
      </c>
      <c r="D9314">
        <v>0.55255694099999997</v>
      </c>
      <c r="E9314">
        <v>0.113724225</v>
      </c>
      <c r="F9314">
        <v>0.14550610999999999</v>
      </c>
      <c r="G9314">
        <v>0.49223770500000003</v>
      </c>
      <c r="H9314">
        <v>0.136846364</v>
      </c>
      <c r="I9314">
        <v>1.039255488</v>
      </c>
      <c r="J9314">
        <v>0.406536854</v>
      </c>
      <c r="K9314">
        <v>1.45479834</v>
      </c>
      <c r="L9314">
        <v>3.6022915609999999</v>
      </c>
      <c r="M9314">
        <v>4.7878033059999998</v>
      </c>
      <c r="N9314">
        <v>0.83455980200000002</v>
      </c>
      <c r="O9314">
        <v>6.7084741430000001</v>
      </c>
      <c r="P9314">
        <v>5.3459223E-2</v>
      </c>
      <c r="Q9314">
        <v>2.4494552390000002</v>
      </c>
    </row>
    <row r="9315" spans="1:17">
      <c r="A9315" t="s">
        <v>20658</v>
      </c>
      <c r="B9315" s="14" t="s">
        <v>20659</v>
      </c>
      <c r="C9315">
        <v>0</v>
      </c>
      <c r="D9315">
        <v>2.5984655750000001</v>
      </c>
      <c r="E9315">
        <v>1.923801163</v>
      </c>
      <c r="F9315">
        <v>1.929233081</v>
      </c>
      <c r="G9315">
        <v>2.2786382399999998</v>
      </c>
      <c r="H9315">
        <v>7.5079259809999996</v>
      </c>
      <c r="I9315">
        <v>0</v>
      </c>
      <c r="J9315">
        <v>4.1510593470000003</v>
      </c>
      <c r="K9315">
        <v>1.5519761910000001</v>
      </c>
      <c r="L9315">
        <v>1.852835467</v>
      </c>
      <c r="M9315">
        <v>0</v>
      </c>
      <c r="N9315">
        <v>0.72295594699999999</v>
      </c>
      <c r="O9315">
        <v>1.082509089</v>
      </c>
      <c r="P9315">
        <v>0.733245433</v>
      </c>
      <c r="Q9315">
        <v>3.3596670080000002</v>
      </c>
    </row>
    <row r="9316" spans="1:17">
      <c r="A9316" t="e">
        <v>#N/A</v>
      </c>
      <c r="B9316" s="14" t="s">
        <v>20660</v>
      </c>
      <c r="C9316">
        <v>0</v>
      </c>
      <c r="D9316">
        <v>0</v>
      </c>
      <c r="E9316">
        <v>0.33796506900000001</v>
      </c>
      <c r="F9316">
        <v>0</v>
      </c>
      <c r="G9316">
        <v>0.274280529</v>
      </c>
      <c r="H9316">
        <v>4.8801518880000003</v>
      </c>
      <c r="I9316">
        <v>2.3163405969999999</v>
      </c>
      <c r="J9316">
        <v>0</v>
      </c>
      <c r="K9316">
        <v>0</v>
      </c>
      <c r="L9316">
        <v>2.007238423</v>
      </c>
      <c r="M9316">
        <v>0</v>
      </c>
      <c r="N9316">
        <v>0</v>
      </c>
      <c r="O9316">
        <v>0</v>
      </c>
      <c r="P9316">
        <v>0.238304766</v>
      </c>
      <c r="Q9316">
        <v>1.0918917779999999</v>
      </c>
    </row>
    <row r="9317" spans="1:17">
      <c r="A9317" t="e">
        <v>#N/A</v>
      </c>
      <c r="B9317" s="14" t="s">
        <v>20661</v>
      </c>
      <c r="C9317">
        <v>34.89923932</v>
      </c>
      <c r="D9317">
        <v>3.8656750190000002</v>
      </c>
      <c r="E9317">
        <v>5.5692835330000001</v>
      </c>
      <c r="F9317">
        <v>2.7711057970000001</v>
      </c>
      <c r="G9317">
        <v>5.0220378520000004</v>
      </c>
      <c r="H9317">
        <v>12.28629789</v>
      </c>
      <c r="I9317">
        <v>0</v>
      </c>
      <c r="J9317">
        <v>5.1615547690000003</v>
      </c>
      <c r="K9317">
        <v>6.5966794860000002</v>
      </c>
      <c r="L9317">
        <v>42.265090739999998</v>
      </c>
      <c r="M9317">
        <v>11.16511878</v>
      </c>
      <c r="N9317">
        <v>3.2265727549999998</v>
      </c>
      <c r="O9317">
        <v>9.6625371149999992</v>
      </c>
      <c r="P9317">
        <v>4.7996593689999996</v>
      </c>
      <c r="Q9317">
        <v>11.995430799999999</v>
      </c>
    </row>
    <row r="9318" spans="1:17">
      <c r="A9318" t="s">
        <v>20662</v>
      </c>
      <c r="B9318" s="14" t="s">
        <v>1164</v>
      </c>
      <c r="C9318">
        <v>35.093569909999999</v>
      </c>
      <c r="D9318">
        <v>10.166524089999999</v>
      </c>
      <c r="E9318">
        <v>4.3185561909999999</v>
      </c>
      <c r="F9318">
        <v>4.9606469280000001</v>
      </c>
      <c r="G9318">
        <v>5.119062091</v>
      </c>
      <c r="H9318">
        <v>8.2364747240000007</v>
      </c>
      <c r="I9318">
        <v>9.4773407790000004</v>
      </c>
      <c r="J9318">
        <v>7.5984919839999998</v>
      </c>
      <c r="K9318">
        <v>11.02166916</v>
      </c>
      <c r="L9318">
        <v>18.225754040000002</v>
      </c>
      <c r="M9318">
        <v>14.010122409999999</v>
      </c>
      <c r="N9318">
        <v>4.7142879979999996</v>
      </c>
      <c r="O9318">
        <v>16.941313109999999</v>
      </c>
      <c r="P9318">
        <v>5.3101490499999997</v>
      </c>
      <c r="Q9318">
        <v>13.26501135</v>
      </c>
    </row>
    <row r="9319" spans="1:17">
      <c r="A9319" t="s">
        <v>20663</v>
      </c>
      <c r="B9319" s="14" t="s">
        <v>5851</v>
      </c>
      <c r="C9319">
        <v>8.0891141470000001</v>
      </c>
      <c r="D9319">
        <v>8.7063122770000003</v>
      </c>
      <c r="E9319">
        <v>24.157267449999999</v>
      </c>
      <c r="F9319">
        <v>49.344251929999999</v>
      </c>
      <c r="G9319">
        <v>15.736066810000001</v>
      </c>
      <c r="H9319">
        <v>31.80896366</v>
      </c>
      <c r="I9319">
        <v>13.36242244</v>
      </c>
      <c r="J9319">
        <v>6.5883540629999997</v>
      </c>
      <c r="K9319">
        <v>18.965139069999999</v>
      </c>
      <c r="L9319">
        <v>25.555843679999999</v>
      </c>
      <c r="M9319">
        <v>6.8705445750000003</v>
      </c>
      <c r="N9319">
        <v>16.757596270000001</v>
      </c>
      <c r="O9319">
        <v>7.1351028100000002</v>
      </c>
      <c r="P9319">
        <v>13.317638499999999</v>
      </c>
      <c r="Q9319">
        <v>33.019836980000001</v>
      </c>
    </row>
    <row r="9320" spans="1:17">
      <c r="A9320" t="s">
        <v>20664</v>
      </c>
      <c r="B9320" s="14" t="s">
        <v>3295</v>
      </c>
      <c r="C9320">
        <v>4.8453667109999996</v>
      </c>
      <c r="D9320">
        <v>6.357895707</v>
      </c>
      <c r="E9320">
        <v>4.9169647239999996</v>
      </c>
      <c r="F9320">
        <v>7.2043034160000001</v>
      </c>
      <c r="G9320">
        <v>3.6686258459999999</v>
      </c>
      <c r="H9320">
        <v>9.733876961</v>
      </c>
      <c r="I9320">
        <v>4.3483650200000001</v>
      </c>
      <c r="J9320">
        <v>4.8667418810000003</v>
      </c>
      <c r="K9320">
        <v>15.048526239999999</v>
      </c>
      <c r="L9320">
        <v>5.1811388889999996</v>
      </c>
      <c r="M9320">
        <v>7.1545436200000001</v>
      </c>
      <c r="N9320">
        <v>3.4459486400000001</v>
      </c>
      <c r="O9320">
        <v>18.987873780000001</v>
      </c>
      <c r="P9320">
        <v>7.8287847270000004</v>
      </c>
      <c r="Q9320">
        <v>8.4552630430000004</v>
      </c>
    </row>
    <row r="9321" spans="1:17">
      <c r="A9321" t="s">
        <v>20665</v>
      </c>
      <c r="B9321" s="14" t="s">
        <v>2757</v>
      </c>
      <c r="C9321">
        <v>0.69798478600000002</v>
      </c>
      <c r="D9321">
        <v>2.57711668</v>
      </c>
      <c r="E9321">
        <v>3.6385985750000001</v>
      </c>
      <c r="F9321">
        <v>2.2485544179999999</v>
      </c>
      <c r="G9321">
        <v>2.6516359860000001</v>
      </c>
      <c r="H9321">
        <v>5.0038740480000001</v>
      </c>
      <c r="I9321">
        <v>1.6964748030000001</v>
      </c>
      <c r="J9321">
        <v>3.0674382630000001</v>
      </c>
      <c r="K9321">
        <v>2.7442186660000001</v>
      </c>
      <c r="L9321">
        <v>2.3521441799999998</v>
      </c>
      <c r="M9321">
        <v>1.3398142529999999</v>
      </c>
      <c r="N9321">
        <v>1.462712982</v>
      </c>
      <c r="O9321">
        <v>1.803673595</v>
      </c>
      <c r="P9321">
        <v>1.5009843839999999</v>
      </c>
      <c r="Q9321">
        <v>3.8385378550000002</v>
      </c>
    </row>
    <row r="9322" spans="1:17">
      <c r="A9322" t="s">
        <v>20666</v>
      </c>
      <c r="B9322" s="14" t="s">
        <v>6872</v>
      </c>
      <c r="C9322">
        <v>2.831235682</v>
      </c>
      <c r="D9322">
        <v>3.0505383940000002</v>
      </c>
      <c r="E9322">
        <v>2.2864511219999999</v>
      </c>
      <c r="F9322">
        <v>2.8553628089999998</v>
      </c>
      <c r="G9322">
        <v>2.0444968060000002</v>
      </c>
      <c r="H9322">
        <v>3.2620522900000002</v>
      </c>
      <c r="I9322">
        <v>2.2520980559999999</v>
      </c>
      <c r="J9322">
        <v>4.0949146389999997</v>
      </c>
      <c r="K9322">
        <v>6.0716586259999996</v>
      </c>
      <c r="L9322">
        <v>3.7405066279999999</v>
      </c>
      <c r="M9322">
        <v>0.74109389199999998</v>
      </c>
      <c r="N9322">
        <v>2.4589476239999999</v>
      </c>
      <c r="O9322">
        <v>2.4229110409999999</v>
      </c>
      <c r="P9322">
        <v>4.1125951799999996</v>
      </c>
      <c r="Q9322">
        <v>3.8040978729999999</v>
      </c>
    </row>
    <row r="9323" spans="1:17">
      <c r="A9323" t="s">
        <v>20667</v>
      </c>
      <c r="B9323" s="14" t="s">
        <v>2717</v>
      </c>
      <c r="C9323">
        <v>3.2347858899999999</v>
      </c>
      <c r="D9323">
        <v>3.6129258150000001</v>
      </c>
      <c r="E9323">
        <v>2.9538852969999998</v>
      </c>
      <c r="F9323">
        <v>10.108954669999999</v>
      </c>
      <c r="G9323">
        <v>2.4205435710000001</v>
      </c>
      <c r="H9323">
        <v>2.5364366450000002</v>
      </c>
      <c r="I9323">
        <v>52.283980309999997</v>
      </c>
      <c r="J9323">
        <v>4.6304305909999997</v>
      </c>
      <c r="K9323">
        <v>18.40439129</v>
      </c>
      <c r="L9323">
        <v>3.5768674250000001</v>
      </c>
      <c r="M9323">
        <v>264.1549038</v>
      </c>
      <c r="N9323">
        <v>11.76337099</v>
      </c>
      <c r="O9323">
        <v>323.46583399999997</v>
      </c>
      <c r="P9323">
        <v>8.452663823</v>
      </c>
      <c r="Q9323">
        <v>63.190029379999999</v>
      </c>
    </row>
    <row r="9324" spans="1:17">
      <c r="A9324" t="s">
        <v>20668</v>
      </c>
      <c r="B9324" s="14" t="s">
        <v>9345</v>
      </c>
      <c r="C9324">
        <v>18.991294530000001</v>
      </c>
      <c r="D9324">
        <v>10.70925577</v>
      </c>
      <c r="E9324">
        <v>15.72272278</v>
      </c>
      <c r="F9324">
        <v>12.45541223</v>
      </c>
      <c r="G9324">
        <v>11.984866589999999</v>
      </c>
      <c r="H9324">
        <v>3.978384691</v>
      </c>
      <c r="I9324">
        <v>6.0426276440000004</v>
      </c>
      <c r="J9324">
        <v>5.1214805859999997</v>
      </c>
      <c r="K9324">
        <v>12.0615541</v>
      </c>
      <c r="L9324">
        <v>13.74521964</v>
      </c>
      <c r="M9324">
        <v>6.6281223499999999</v>
      </c>
      <c r="N9324">
        <v>19.409795519999999</v>
      </c>
      <c r="O9324">
        <v>13.00187547</v>
      </c>
      <c r="P9324">
        <v>11.2417683</v>
      </c>
      <c r="Q9324">
        <v>10.44418222</v>
      </c>
    </row>
    <row r="9325" spans="1:17">
      <c r="A9325" t="e">
        <v>#N/A</v>
      </c>
      <c r="B9325" s="14" t="s">
        <v>20669</v>
      </c>
      <c r="C9325">
        <v>0</v>
      </c>
      <c r="D9325">
        <v>8.8756667730000007</v>
      </c>
      <c r="E9325">
        <v>10.49204991</v>
      </c>
      <c r="F9325">
        <v>5.4535834779999997</v>
      </c>
      <c r="G9325">
        <v>4.2574888059999996</v>
      </c>
      <c r="H9325">
        <v>20.121521779999998</v>
      </c>
      <c r="I9325">
        <v>49.438314230000003</v>
      </c>
      <c r="J9325">
        <v>7.4231741830000004</v>
      </c>
      <c r="K9325">
        <v>9.7867155360000009</v>
      </c>
      <c r="L9325">
        <v>11.68392515</v>
      </c>
      <c r="M9325">
        <v>5.9158465150000001</v>
      </c>
      <c r="N9325">
        <v>6.078584824</v>
      </c>
      <c r="O9325">
        <v>3.4131350010000001</v>
      </c>
      <c r="P9325">
        <v>12.94670668</v>
      </c>
      <c r="Q9325">
        <v>16.948767889999999</v>
      </c>
    </row>
    <row r="9326" spans="1:17">
      <c r="A9326" t="s">
        <v>20670</v>
      </c>
      <c r="B9326" s="14" t="s">
        <v>4247</v>
      </c>
      <c r="C9326">
        <v>93.694002019999999</v>
      </c>
      <c r="D9326">
        <v>709.54813539999998</v>
      </c>
      <c r="E9326">
        <v>882.77301799999998</v>
      </c>
      <c r="F9326">
        <v>651.31556650000005</v>
      </c>
      <c r="G9326">
        <v>854.13733000000002</v>
      </c>
      <c r="H9326">
        <v>374.23014649999999</v>
      </c>
      <c r="I9326">
        <v>2232.4187280000001</v>
      </c>
      <c r="J9326">
        <v>2736.6959740000002</v>
      </c>
      <c r="K9326">
        <v>918.4189599</v>
      </c>
      <c r="L9326">
        <v>981.8303406</v>
      </c>
      <c r="M9326">
        <v>81.624227840000003</v>
      </c>
      <c r="N9326">
        <v>542.39832980000006</v>
      </c>
      <c r="O9326">
        <v>359.1833168</v>
      </c>
      <c r="P9326">
        <v>196.79897940000001</v>
      </c>
      <c r="Q9326">
        <v>481.08027609999999</v>
      </c>
    </row>
    <row r="9327" spans="1:17">
      <c r="A9327" t="s">
        <v>20671</v>
      </c>
      <c r="B9327" s="14" t="s">
        <v>4246</v>
      </c>
      <c r="C9327">
        <v>9.3044476879999998</v>
      </c>
      <c r="D9327">
        <v>1.5855743870000001</v>
      </c>
      <c r="E9327">
        <v>1.5228928589999999</v>
      </c>
      <c r="F9327">
        <v>1.7861134169999999</v>
      </c>
      <c r="G9327">
        <v>1.5243088890000001</v>
      </c>
      <c r="H9327">
        <v>1.2827666719999999</v>
      </c>
      <c r="I9327">
        <v>152.38871589999999</v>
      </c>
      <c r="J9327">
        <v>2.5102783080000002</v>
      </c>
      <c r="K9327">
        <v>184.8564131</v>
      </c>
      <c r="L9327">
        <v>4.0701368369999997</v>
      </c>
      <c r="M9327">
        <v>472.6115441</v>
      </c>
      <c r="N9327">
        <v>10.705121800000001</v>
      </c>
      <c r="O9327">
        <v>161.96518499999999</v>
      </c>
      <c r="P9327">
        <v>3.0066875139999998</v>
      </c>
      <c r="Q9327">
        <v>2.6240726720000001</v>
      </c>
    </row>
    <row r="9328" spans="1:17">
      <c r="A9328" t="s">
        <v>20672</v>
      </c>
      <c r="B9328" s="14" t="s">
        <v>4245</v>
      </c>
      <c r="C9328">
        <v>5.8632158250000002</v>
      </c>
      <c r="D9328">
        <v>6.1556499950000001</v>
      </c>
      <c r="E9328">
        <v>4.4206665520000001</v>
      </c>
      <c r="F9328">
        <v>13.185967270000001</v>
      </c>
      <c r="G9328">
        <v>2.817301235</v>
      </c>
      <c r="H9328">
        <v>3.3287455779999999</v>
      </c>
      <c r="I9328">
        <v>5.2046171440000002</v>
      </c>
      <c r="J9328">
        <v>15.22112461</v>
      </c>
      <c r="K9328">
        <v>7.9795389630000004</v>
      </c>
      <c r="L9328">
        <v>1.610746883</v>
      </c>
      <c r="M9328">
        <v>0.97867090499999998</v>
      </c>
      <c r="N9328">
        <v>6.8191778369999998</v>
      </c>
      <c r="O9328">
        <v>3.6701735630000001</v>
      </c>
      <c r="P9328">
        <v>19.658672169999999</v>
      </c>
      <c r="Q9328">
        <v>7.71064317</v>
      </c>
    </row>
    <row r="9329" spans="1:17">
      <c r="A9329" t="s">
        <v>20673</v>
      </c>
      <c r="B9329" s="14" t="s">
        <v>4244</v>
      </c>
      <c r="C9329">
        <v>77.245069110000003</v>
      </c>
      <c r="D9329">
        <v>14.2385362</v>
      </c>
      <c r="E9329">
        <v>12.52365887</v>
      </c>
      <c r="F9329">
        <v>10.65319785</v>
      </c>
      <c r="G9329">
        <v>16.125017799999998</v>
      </c>
      <c r="H9329">
        <v>20.546174260000001</v>
      </c>
      <c r="I9329">
        <v>21.26318886</v>
      </c>
      <c r="J9329">
        <v>13.40761899</v>
      </c>
      <c r="K9329">
        <v>32.780633450000003</v>
      </c>
      <c r="L9329">
        <v>46.60628363</v>
      </c>
      <c r="M9329">
        <v>47.744505830000001</v>
      </c>
      <c r="N9329">
        <v>8.7490119190000009</v>
      </c>
      <c r="O9329">
        <v>59.485307669999997</v>
      </c>
      <c r="P9329">
        <v>9.4820798190000009</v>
      </c>
      <c r="Q9329">
        <v>34.344134940000004</v>
      </c>
    </row>
    <row r="9330" spans="1:17">
      <c r="A9330" t="s">
        <v>20674</v>
      </c>
      <c r="B9330" s="14" t="s">
        <v>5623</v>
      </c>
      <c r="C9330">
        <v>14.49032744</v>
      </c>
      <c r="D9330">
        <v>15.1749837</v>
      </c>
      <c r="E9330">
        <v>14.505007989999999</v>
      </c>
      <c r="F9330">
        <v>19.275885169999999</v>
      </c>
      <c r="G9330">
        <v>10.577517050000001</v>
      </c>
      <c r="H9330">
        <v>32.37867919</v>
      </c>
      <c r="I9330">
        <v>16.328908200000001</v>
      </c>
      <c r="J9330">
        <v>31.06105823</v>
      </c>
      <c r="K9330">
        <v>14.04345738</v>
      </c>
      <c r="L9330">
        <v>22.889560960000001</v>
      </c>
      <c r="M9330">
        <v>0</v>
      </c>
      <c r="N9330">
        <v>15.507904699999999</v>
      </c>
      <c r="O9330">
        <v>11.67107088</v>
      </c>
      <c r="P9330">
        <v>29.74438752</v>
      </c>
      <c r="Q9330">
        <v>21.733348299999999</v>
      </c>
    </row>
    <row r="9331" spans="1:17">
      <c r="A9331" t="s">
        <v>20675</v>
      </c>
      <c r="B9331" s="14" t="s">
        <v>7238</v>
      </c>
      <c r="C9331">
        <v>3.5893471639999999</v>
      </c>
      <c r="D9331">
        <v>0.26505352599999998</v>
      </c>
      <c r="E9331">
        <v>0.424292216</v>
      </c>
      <c r="F9331">
        <v>0.21714673300000001</v>
      </c>
      <c r="G9331">
        <v>0.172170298</v>
      </c>
      <c r="H9331">
        <v>0.38291872599999999</v>
      </c>
      <c r="I9331">
        <v>0.290800848</v>
      </c>
      <c r="J9331">
        <v>1.036441052</v>
      </c>
      <c r="K9331">
        <v>1.7187678660000001</v>
      </c>
      <c r="L9331">
        <v>2.0159613329999999</v>
      </c>
      <c r="M9331">
        <v>0.76554653100000003</v>
      </c>
      <c r="N9331">
        <v>0.39330292900000002</v>
      </c>
      <c r="O9331">
        <v>1.325041304</v>
      </c>
      <c r="P9331">
        <v>0.65818602599999998</v>
      </c>
      <c r="Q9331">
        <v>1.2337164460000001</v>
      </c>
    </row>
    <row r="9332" spans="1:17">
      <c r="A9332" t="s">
        <v>20676</v>
      </c>
      <c r="B9332" s="14" t="s">
        <v>7252</v>
      </c>
      <c r="C9332">
        <v>0.87217387999999996</v>
      </c>
      <c r="D9332">
        <v>1.304206092</v>
      </c>
      <c r="E9332">
        <v>1.646999782</v>
      </c>
      <c r="F9332">
        <v>1.0091189309999999</v>
      </c>
      <c r="G9332">
        <v>0.79069254899999997</v>
      </c>
      <c r="H9332">
        <v>0</v>
      </c>
      <c r="I9332">
        <v>2.5438164950000002</v>
      </c>
      <c r="J9332">
        <v>2.4324478950000001</v>
      </c>
      <c r="K9332">
        <v>2.6707147990000002</v>
      </c>
      <c r="L9332">
        <v>2.617676296</v>
      </c>
      <c r="M9332">
        <v>1.255633738</v>
      </c>
      <c r="N9332">
        <v>3.144801111</v>
      </c>
      <c r="O9332">
        <v>2.1733056020000001</v>
      </c>
      <c r="P9332">
        <v>2.7806416710000001</v>
      </c>
      <c r="Q9332">
        <v>2.248351601</v>
      </c>
    </row>
    <row r="9333" spans="1:17">
      <c r="A9333" t="e">
        <v>#N/A</v>
      </c>
      <c r="B9333" s="14" t="s">
        <v>20677</v>
      </c>
      <c r="C9333">
        <v>1.7029869360000001</v>
      </c>
      <c r="D9333">
        <v>17.542991170000001</v>
      </c>
      <c r="E9333">
        <v>1.3588286279999999</v>
      </c>
      <c r="F9333">
        <v>0.23180973399999999</v>
      </c>
      <c r="G9333">
        <v>2.9407396910000001</v>
      </c>
      <c r="H9333">
        <v>4.9053073100000004</v>
      </c>
      <c r="I9333">
        <v>0</v>
      </c>
      <c r="J9333">
        <v>1.403273948</v>
      </c>
      <c r="K9333">
        <v>10.42955429</v>
      </c>
      <c r="L9333">
        <v>31.743337530000002</v>
      </c>
      <c r="M9333">
        <v>8.1724065259999996</v>
      </c>
      <c r="N9333">
        <v>1.5744788009999999</v>
      </c>
      <c r="O9333">
        <v>1.88602099</v>
      </c>
      <c r="P9333">
        <v>4.9822893319999997</v>
      </c>
      <c r="Q9333">
        <v>5.8534404569999996</v>
      </c>
    </row>
    <row r="9334" spans="1:17">
      <c r="A9334" t="s">
        <v>20678</v>
      </c>
      <c r="B9334" s="14" t="s">
        <v>5571</v>
      </c>
      <c r="C9334">
        <v>3.2620405369999999</v>
      </c>
      <c r="D9334">
        <v>3.0833117940000001</v>
      </c>
      <c r="E9334">
        <v>3.0308294509999998</v>
      </c>
      <c r="F9334">
        <v>1.716905691</v>
      </c>
      <c r="G9334">
        <v>1.6898800359999999</v>
      </c>
      <c r="H9334">
        <v>1.0857631240000001</v>
      </c>
      <c r="I9334">
        <v>5.3913772709999996</v>
      </c>
      <c r="J9334">
        <v>6.1478143879999996</v>
      </c>
      <c r="K9334">
        <v>4.735436269</v>
      </c>
      <c r="L9334">
        <v>5.4963874669999999</v>
      </c>
      <c r="M9334">
        <v>3.7569830949999998</v>
      </c>
      <c r="N9334">
        <v>5.4688057780000001</v>
      </c>
      <c r="O9334">
        <v>6.5027500959999998</v>
      </c>
      <c r="P9334">
        <v>5.1551131019999996</v>
      </c>
      <c r="Q9334">
        <v>4.0363771870000003</v>
      </c>
    </row>
    <row r="9335" spans="1:17">
      <c r="A9335" t="s">
        <v>20679</v>
      </c>
      <c r="B9335" s="14" t="s">
        <v>1685</v>
      </c>
      <c r="C9335">
        <v>15.133099919999999</v>
      </c>
      <c r="D9335">
        <v>4.8816935370000003</v>
      </c>
      <c r="E9335">
        <v>8.2193626260000006</v>
      </c>
      <c r="F9335">
        <v>6.3784933280000002</v>
      </c>
      <c r="G9335">
        <v>4.5387211909999996</v>
      </c>
      <c r="H9335">
        <v>10.29835974</v>
      </c>
      <c r="I9335">
        <v>29.231607790000002</v>
      </c>
      <c r="J9335">
        <v>14.640640960000001</v>
      </c>
      <c r="K9335">
        <v>11.803200479999999</v>
      </c>
      <c r="L9335">
        <v>10.98787218</v>
      </c>
      <c r="M9335">
        <v>53.510742829999998</v>
      </c>
      <c r="N9335">
        <v>6.4310196489999996</v>
      </c>
      <c r="O9335">
        <v>52.630958620000001</v>
      </c>
      <c r="P9335">
        <v>6.6520044570000003</v>
      </c>
      <c r="Q9335">
        <v>28.74507766</v>
      </c>
    </row>
    <row r="9336" spans="1:17">
      <c r="A9336" t="s">
        <v>20680</v>
      </c>
      <c r="B9336" s="14" t="s">
        <v>20681</v>
      </c>
      <c r="C9336">
        <v>16.97154789</v>
      </c>
      <c r="D9336">
        <v>120.31251570000001</v>
      </c>
      <c r="E9336">
        <v>63.395456799999998</v>
      </c>
      <c r="F9336">
        <v>168.1282128</v>
      </c>
      <c r="G9336">
        <v>35.493653819999999</v>
      </c>
      <c r="H9336">
        <v>47.798747939999998</v>
      </c>
      <c r="I9336">
        <v>19.249953820000002</v>
      </c>
      <c r="J9336">
        <v>33.228560999999999</v>
      </c>
      <c r="K9336">
        <v>23.097414749999999</v>
      </c>
      <c r="L9336">
        <v>13.106625319999999</v>
      </c>
      <c r="M9336">
        <v>7.2394834069999998</v>
      </c>
      <c r="N9336">
        <v>69.73718891</v>
      </c>
      <c r="O9336">
        <v>6.2652067139999996</v>
      </c>
      <c r="P9336">
        <v>291.97230489999998</v>
      </c>
      <c r="Q9336">
        <v>200.92803029999999</v>
      </c>
    </row>
    <row r="9337" spans="1:17">
      <c r="A9337" t="s">
        <v>20682</v>
      </c>
      <c r="B9337" s="14" t="s">
        <v>20683</v>
      </c>
      <c r="C9337">
        <v>15.39904289</v>
      </c>
      <c r="D9337">
        <v>179.5638806</v>
      </c>
      <c r="E9337">
        <v>146.10401780000001</v>
      </c>
      <c r="F9337">
        <v>270.39819660000001</v>
      </c>
      <c r="G9337">
        <v>124.01198960000001</v>
      </c>
      <c r="H9337">
        <v>101.0770442</v>
      </c>
      <c r="I9337">
        <v>132.69883419999999</v>
      </c>
      <c r="J9337">
        <v>157.94607550000001</v>
      </c>
      <c r="K9337">
        <v>212.1134337</v>
      </c>
      <c r="L9337">
        <v>48.650016010000002</v>
      </c>
      <c r="M9337">
        <v>26.871980780000001</v>
      </c>
      <c r="N9337">
        <v>136.84800440000001</v>
      </c>
      <c r="O9337">
        <v>12.402985490000001</v>
      </c>
      <c r="P9337">
        <v>363.9842759</v>
      </c>
      <c r="Q9337">
        <v>235.7745974</v>
      </c>
    </row>
    <row r="9338" spans="1:17">
      <c r="A9338" t="s">
        <v>20684</v>
      </c>
      <c r="B9338" s="14" t="s">
        <v>20685</v>
      </c>
      <c r="C9338">
        <v>4.4565575390000003</v>
      </c>
      <c r="D9338">
        <v>38.174699590000003</v>
      </c>
      <c r="E9338">
        <v>63.216487749999999</v>
      </c>
      <c r="F9338">
        <v>52.776322229999998</v>
      </c>
      <c r="G9338">
        <v>29.756477520000001</v>
      </c>
      <c r="H9338">
        <v>75.308818700000003</v>
      </c>
      <c r="I9338">
        <v>25.99634051</v>
      </c>
      <c r="J9338">
        <v>118.8298125</v>
      </c>
      <c r="K9338">
        <v>2.0217161589999999</v>
      </c>
      <c r="L9338">
        <v>2.8159100179999998</v>
      </c>
      <c r="M9338">
        <v>2.8515231409999999</v>
      </c>
      <c r="N9338">
        <v>60.430535280000001</v>
      </c>
      <c r="O9338">
        <v>3.2903603609999998</v>
      </c>
      <c r="P9338">
        <v>155.3438477</v>
      </c>
      <c r="Q9338">
        <v>87.822662399999999</v>
      </c>
    </row>
    <row r="9339" spans="1:17">
      <c r="A9339" t="s">
        <v>20686</v>
      </c>
      <c r="B9339" s="14" t="s">
        <v>9208</v>
      </c>
      <c r="C9339">
        <v>15.858214350000001</v>
      </c>
      <c r="D9339">
        <v>21.225132970000001</v>
      </c>
      <c r="E9339">
        <v>18.277150939999999</v>
      </c>
      <c r="F9339">
        <v>34.26796934</v>
      </c>
      <c r="G9339">
        <v>12.665177699999999</v>
      </c>
      <c r="H9339">
        <v>10.27759988</v>
      </c>
      <c r="I9339">
        <v>35.171315620000001</v>
      </c>
      <c r="J9339">
        <v>48.625385280000003</v>
      </c>
      <c r="K9339">
        <v>15.886915139999999</v>
      </c>
      <c r="L9339">
        <v>8.3501118390000002</v>
      </c>
      <c r="M9339">
        <v>2.5367149859999998</v>
      </c>
      <c r="N9339">
        <v>33.965916280000002</v>
      </c>
      <c r="O9339">
        <v>337.34880249999998</v>
      </c>
      <c r="P9339">
        <v>90.212652160000005</v>
      </c>
      <c r="Q9339">
        <v>312.96238890000001</v>
      </c>
    </row>
    <row r="9340" spans="1:17">
      <c r="A9340" t="s">
        <v>20687</v>
      </c>
      <c r="B9340" s="14" t="s">
        <v>20688</v>
      </c>
      <c r="C9340">
        <v>9.7552991809999998</v>
      </c>
      <c r="D9340">
        <v>57.63001079</v>
      </c>
      <c r="E9340">
        <v>102.74670329999999</v>
      </c>
      <c r="F9340">
        <v>46.918655190000003</v>
      </c>
      <c r="G9340">
        <v>129.7109336</v>
      </c>
      <c r="H9340">
        <v>238.53183340000001</v>
      </c>
      <c r="I9340">
        <v>85.358062939999996</v>
      </c>
      <c r="J9340">
        <v>136.44735499999999</v>
      </c>
      <c r="K9340">
        <v>75.233311549999996</v>
      </c>
      <c r="L9340">
        <v>108.8966357</v>
      </c>
      <c r="M9340">
        <v>18.725750390000002</v>
      </c>
      <c r="N9340">
        <v>48.50303856</v>
      </c>
      <c r="O9340">
        <v>10.80378166</v>
      </c>
      <c r="P9340">
        <v>38.053705919999999</v>
      </c>
      <c r="Q9340">
        <v>33.530534899999999</v>
      </c>
    </row>
    <row r="9341" spans="1:17">
      <c r="A9341" t="s">
        <v>20689</v>
      </c>
      <c r="B9341" s="14" t="s">
        <v>20690</v>
      </c>
      <c r="C9341">
        <v>16.636406740000002</v>
      </c>
      <c r="D9341">
        <v>2.457014085</v>
      </c>
      <c r="E9341">
        <v>2.533403243</v>
      </c>
      <c r="F9341">
        <v>4.2182596710000002</v>
      </c>
      <c r="G9341">
        <v>1.5772213669999999</v>
      </c>
      <c r="H9341">
        <v>10.272989559999999</v>
      </c>
      <c r="I9341">
        <v>1.9028390369999999</v>
      </c>
      <c r="J9341">
        <v>2.8533577989999999</v>
      </c>
      <c r="K9341">
        <v>4.5874538859999996</v>
      </c>
      <c r="L9341">
        <v>8.2445812000000007</v>
      </c>
      <c r="M9341">
        <v>5.009310793</v>
      </c>
      <c r="N9341">
        <v>5.2275349350000004</v>
      </c>
      <c r="O9341">
        <v>6.1414862020000003</v>
      </c>
      <c r="P9341">
        <v>4.9919766120000002</v>
      </c>
      <c r="Q9341">
        <v>7.8485111979999997</v>
      </c>
    </row>
    <row r="9342" spans="1:17">
      <c r="A9342" t="s">
        <v>20691</v>
      </c>
      <c r="B9342" s="14" t="s">
        <v>2486</v>
      </c>
      <c r="C9342">
        <v>7.6801815199999997</v>
      </c>
      <c r="D9342">
        <v>0.34028347199999998</v>
      </c>
      <c r="E9342">
        <v>0.350176347</v>
      </c>
      <c r="F9342">
        <v>0.20908449700000001</v>
      </c>
      <c r="G9342">
        <v>0.37892102799999999</v>
      </c>
      <c r="H9342">
        <v>0.42137337000000002</v>
      </c>
      <c r="I9342">
        <v>1.920027275</v>
      </c>
      <c r="J9342">
        <v>0.38944780899999998</v>
      </c>
      <c r="K9342">
        <v>1.1945528000000001</v>
      </c>
      <c r="L9342">
        <v>5.4073851240000002</v>
      </c>
      <c r="M9342">
        <v>2.9484931090000002</v>
      </c>
      <c r="N9342">
        <v>0.37870035600000002</v>
      </c>
      <c r="O9342">
        <v>4.6173441620000002</v>
      </c>
      <c r="P9342">
        <v>0.29629816799999997</v>
      </c>
      <c r="Q9342">
        <v>1.2067666829999999</v>
      </c>
    </row>
    <row r="9343" spans="1:17">
      <c r="A9343" t="s">
        <v>20692</v>
      </c>
      <c r="B9343" s="14" t="s">
        <v>20693</v>
      </c>
      <c r="C9343">
        <v>4.6681348759999999</v>
      </c>
      <c r="D9343">
        <v>5.5154569479999997</v>
      </c>
      <c r="E9343">
        <v>1.4567898990000001</v>
      </c>
      <c r="F9343">
        <v>3.8972683969999999</v>
      </c>
      <c r="G9343">
        <v>2.4182985590000001</v>
      </c>
      <c r="H9343">
        <v>12.071664330000001</v>
      </c>
      <c r="I9343">
        <v>1.3615265000000001</v>
      </c>
      <c r="J9343">
        <v>1.617535357</v>
      </c>
      <c r="K9343">
        <v>2.964777427</v>
      </c>
      <c r="L9343">
        <v>3.9327957040000001</v>
      </c>
      <c r="M9343">
        <v>3.5842807830000001</v>
      </c>
      <c r="N9343">
        <v>0.80563007200000003</v>
      </c>
      <c r="O9343">
        <v>3.1019147029999998</v>
      </c>
      <c r="P9343">
        <v>4.902577323</v>
      </c>
      <c r="Q9343">
        <v>2.1393508830000001</v>
      </c>
    </row>
    <row r="9344" spans="1:17">
      <c r="A9344" t="s">
        <v>20694</v>
      </c>
      <c r="B9344" s="14" t="s">
        <v>2505</v>
      </c>
      <c r="C9344">
        <v>7.2910191859999998</v>
      </c>
      <c r="D9344">
        <v>3.0170808029999998</v>
      </c>
      <c r="E9344">
        <v>2.3123925779999999</v>
      </c>
      <c r="F9344">
        <v>8.1643048500000006</v>
      </c>
      <c r="G9344">
        <v>3.3257199370000001</v>
      </c>
      <c r="H9344">
        <v>2.6944875929999998</v>
      </c>
      <c r="I9344">
        <v>16.049261959999999</v>
      </c>
      <c r="J9344">
        <v>20.334275869999999</v>
      </c>
      <c r="K9344">
        <v>14.54082195</v>
      </c>
      <c r="L9344">
        <v>7.0407130560000004</v>
      </c>
      <c r="M9344">
        <v>3.4328463120000001</v>
      </c>
      <c r="N9344">
        <v>12.074151000000001</v>
      </c>
      <c r="O9344">
        <v>5.7893682289999999</v>
      </c>
      <c r="P9344">
        <v>19.008813870000001</v>
      </c>
      <c r="Q9344">
        <v>9.9295954460000004</v>
      </c>
    </row>
    <row r="9345" spans="1:17">
      <c r="A9345" t="s">
        <v>20695</v>
      </c>
      <c r="B9345" s="14" t="s">
        <v>7046</v>
      </c>
      <c r="C9345">
        <v>11.540652570000001</v>
      </c>
      <c r="D9345">
        <v>1.052734512</v>
      </c>
      <c r="E9345">
        <v>1.2759338769999999</v>
      </c>
      <c r="F9345">
        <v>1.2012824980000001</v>
      </c>
      <c r="G9345">
        <v>1.211343048</v>
      </c>
      <c r="H9345">
        <v>3.5631793919999999</v>
      </c>
      <c r="I9345">
        <v>4.2899897080000002</v>
      </c>
      <c r="J9345">
        <v>1.147461099</v>
      </c>
      <c r="K9345">
        <v>2.5663794160000002</v>
      </c>
      <c r="L9345">
        <v>4.1464596460000003</v>
      </c>
      <c r="M9345">
        <v>3.90932104</v>
      </c>
      <c r="N9345">
        <v>0.83684626699999998</v>
      </c>
      <c r="O9345">
        <v>6.766423251</v>
      </c>
      <c r="P9345">
        <v>1.1203588440000001</v>
      </c>
      <c r="Q9345">
        <v>3.7333724340000001</v>
      </c>
    </row>
    <row r="9346" spans="1:17">
      <c r="A9346" t="s">
        <v>20696</v>
      </c>
      <c r="B9346" s="14" t="s">
        <v>2737</v>
      </c>
      <c r="C9346">
        <v>2.32334364</v>
      </c>
      <c r="D9346">
        <v>0.38602380600000002</v>
      </c>
      <c r="E9346">
        <v>0.30896947200000002</v>
      </c>
      <c r="F9346">
        <v>0.31625238</v>
      </c>
      <c r="G9346">
        <v>0.20059898000000001</v>
      </c>
      <c r="H9346">
        <v>0.44614609399999999</v>
      </c>
      <c r="I9346">
        <v>3.3881775260000002</v>
      </c>
      <c r="J9346">
        <v>1.3253901939999999</v>
      </c>
      <c r="K9346">
        <v>2.3714645239999999</v>
      </c>
      <c r="L9346">
        <v>1.101016856</v>
      </c>
      <c r="M9346">
        <v>2.229883075</v>
      </c>
      <c r="N9346">
        <v>0.50120539399999997</v>
      </c>
      <c r="O9346">
        <v>5.7893682289999999</v>
      </c>
      <c r="P9346">
        <v>8.7143795999999996E-2</v>
      </c>
      <c r="Q9346">
        <v>0.79857063900000003</v>
      </c>
    </row>
    <row r="9347" spans="1:17">
      <c r="A9347" t="s">
        <v>20697</v>
      </c>
      <c r="B9347" s="14" t="s">
        <v>2746</v>
      </c>
      <c r="C9347">
        <v>4.6078028670000002</v>
      </c>
      <c r="D9347">
        <v>0.38279348200000002</v>
      </c>
      <c r="E9347">
        <v>0.36766074500000001</v>
      </c>
      <c r="F9347">
        <v>0.94081774799999995</v>
      </c>
      <c r="G9347">
        <v>0.59676098300000002</v>
      </c>
      <c r="H9347">
        <v>0.66361898100000005</v>
      </c>
      <c r="I9347">
        <v>1.6799122879999999</v>
      </c>
      <c r="J9347">
        <v>0.21904984399999999</v>
      </c>
      <c r="K9347">
        <v>3.1354928439999998</v>
      </c>
      <c r="L9347">
        <v>2.5475410950000001</v>
      </c>
      <c r="M9347">
        <v>1.1056114829999999</v>
      </c>
      <c r="N9347">
        <v>0.21300480299999999</v>
      </c>
      <c r="O9347">
        <v>7.016681996</v>
      </c>
      <c r="P9347">
        <v>8.6414559000000002E-2</v>
      </c>
      <c r="Q9347">
        <v>3.5634961779999998</v>
      </c>
    </row>
    <row r="9348" spans="1:17">
      <c r="A9348" t="s">
        <v>20698</v>
      </c>
      <c r="B9348" s="14" t="s">
        <v>20699</v>
      </c>
      <c r="C9348">
        <v>4.1062788689999996</v>
      </c>
      <c r="D9348">
        <v>1.949310557</v>
      </c>
      <c r="E9348">
        <v>1.622616383</v>
      </c>
      <c r="F9348">
        <v>1.6768339059999999</v>
      </c>
      <c r="G9348">
        <v>1.3168582209999999</v>
      </c>
      <c r="H9348">
        <v>0.22529110299999999</v>
      </c>
      <c r="I9348">
        <v>0.85546669799999997</v>
      </c>
      <c r="J9348">
        <v>1.412933722</v>
      </c>
      <c r="K9348">
        <v>3.9917407119999999</v>
      </c>
      <c r="L9348">
        <v>2.9652385790000002</v>
      </c>
      <c r="M9348">
        <v>0</v>
      </c>
      <c r="N9348">
        <v>0.79543981100000005</v>
      </c>
      <c r="O9348">
        <v>0.64965921900000001</v>
      </c>
      <c r="P9348">
        <v>1.5841850909999999</v>
      </c>
      <c r="Q9348">
        <v>2.0162774300000001</v>
      </c>
    </row>
    <row r="9349" spans="1:17">
      <c r="A9349" t="s">
        <v>20700</v>
      </c>
      <c r="B9349" s="14" t="s">
        <v>8966</v>
      </c>
      <c r="C9349">
        <v>10.51541711</v>
      </c>
      <c r="D9349">
        <v>13.977101859999999</v>
      </c>
      <c r="E9349">
        <v>27.88223576</v>
      </c>
      <c r="F9349">
        <v>61.110183910000003</v>
      </c>
      <c r="G9349">
        <v>24.776458179999999</v>
      </c>
      <c r="H9349">
        <v>50.161266220000002</v>
      </c>
      <c r="I9349">
        <v>24.21731355</v>
      </c>
      <c r="J9349">
        <v>14.503220969999999</v>
      </c>
      <c r="K9349">
        <v>40.534654160000002</v>
      </c>
      <c r="L9349">
        <v>76.390685050000002</v>
      </c>
      <c r="M9349">
        <v>11.91235992</v>
      </c>
      <c r="N9349">
        <v>22.298434619999998</v>
      </c>
      <c r="O9349">
        <v>10.18194162</v>
      </c>
      <c r="P9349">
        <v>18.81967706</v>
      </c>
      <c r="Q9349">
        <v>51.508972909999997</v>
      </c>
    </row>
    <row r="9350" spans="1:17">
      <c r="A9350" t="s">
        <v>20701</v>
      </c>
      <c r="B9350" s="14" t="s">
        <v>20702</v>
      </c>
      <c r="C9350">
        <v>14.14131491</v>
      </c>
      <c r="D9350">
        <v>0.18584257000000001</v>
      </c>
      <c r="E9350">
        <v>0.191245469</v>
      </c>
      <c r="F9350">
        <v>9.7876716000000002E-2</v>
      </c>
      <c r="G9350">
        <v>0.22763851199999999</v>
      </c>
      <c r="H9350">
        <v>1.28872264</v>
      </c>
      <c r="I9350">
        <v>0.69906970999999996</v>
      </c>
      <c r="J9350">
        <v>6.0769486999999997E-2</v>
      </c>
      <c r="K9350">
        <v>1.5766178829999999</v>
      </c>
      <c r="L9350">
        <v>4.2404804760000001</v>
      </c>
      <c r="M9350">
        <v>1.3802497380000001</v>
      </c>
      <c r="N9350">
        <v>0.11818490500000001</v>
      </c>
      <c r="O9350">
        <v>2.6544404529999999</v>
      </c>
      <c r="P9350">
        <v>0.35960092399999999</v>
      </c>
      <c r="Q9350">
        <v>0.494298077</v>
      </c>
    </row>
    <row r="9351" spans="1:17">
      <c r="A9351" t="s">
        <v>20703</v>
      </c>
      <c r="B9351" s="14" t="s">
        <v>4248</v>
      </c>
      <c r="C9351">
        <v>4.634953221</v>
      </c>
      <c r="D9351">
        <v>2.4300870149999998</v>
      </c>
      <c r="E9351">
        <v>1.1834467070000001</v>
      </c>
      <c r="F9351">
        <v>0.967391538</v>
      </c>
      <c r="G9351">
        <v>1.067159559</v>
      </c>
      <c r="H9351">
        <v>1.4240622789999999</v>
      </c>
      <c r="I9351">
        <v>6.0833187390000001</v>
      </c>
      <c r="J9351">
        <v>2.839944757</v>
      </c>
      <c r="K9351">
        <v>7.7797876590000001</v>
      </c>
      <c r="L9351">
        <v>3.0262517189999998</v>
      </c>
      <c r="M9351">
        <v>1.1862677639999999</v>
      </c>
      <c r="N9351">
        <v>1.7140790539999999</v>
      </c>
      <c r="O9351">
        <v>3.4220732520000001</v>
      </c>
      <c r="P9351">
        <v>1.2980611259999999</v>
      </c>
      <c r="Q9351">
        <v>1.699315299</v>
      </c>
    </row>
    <row r="9352" spans="1:17">
      <c r="A9352" t="s">
        <v>20704</v>
      </c>
      <c r="B9352" s="14" t="s">
        <v>2865</v>
      </c>
      <c r="C9352">
        <v>17.69273523</v>
      </c>
      <c r="D9352">
        <v>1.6251723259999999</v>
      </c>
      <c r="E9352">
        <v>2.065930673</v>
      </c>
      <c r="F9352">
        <v>0.52865699499999996</v>
      </c>
      <c r="G9352">
        <v>1.3413091690000001</v>
      </c>
      <c r="H9352">
        <v>2.8174335610000001</v>
      </c>
      <c r="I9352">
        <v>5.663779516</v>
      </c>
      <c r="J9352">
        <v>5.1422923620000001</v>
      </c>
      <c r="K9352">
        <v>5.4813788160000003</v>
      </c>
      <c r="L9352">
        <v>6.8166404119999999</v>
      </c>
      <c r="M9352">
        <v>1.6566842909999999</v>
      </c>
      <c r="N9352">
        <v>1.276693364</v>
      </c>
      <c r="O9352">
        <v>11.46984552</v>
      </c>
      <c r="P9352">
        <v>1.489093521</v>
      </c>
      <c r="Q9352">
        <v>7.4161928469999996</v>
      </c>
    </row>
    <row r="9353" spans="1:17">
      <c r="A9353" t="s">
        <v>20705</v>
      </c>
      <c r="B9353" s="14" t="s">
        <v>4249</v>
      </c>
      <c r="C9353">
        <v>18.023218849999999</v>
      </c>
      <c r="D9353">
        <v>0.729444062</v>
      </c>
      <c r="E9353">
        <v>1.143096289</v>
      </c>
      <c r="F9353">
        <v>0.75486510100000004</v>
      </c>
      <c r="G9353">
        <v>0.83791953399999997</v>
      </c>
      <c r="H9353">
        <v>0.99835251599999997</v>
      </c>
      <c r="I9353">
        <v>4.0436327670000001</v>
      </c>
      <c r="J9353">
        <v>5.8218723690000003</v>
      </c>
      <c r="K9353">
        <v>3.3019384349999998</v>
      </c>
      <c r="L9353">
        <v>5.8035554899999999</v>
      </c>
      <c r="M9353">
        <v>5.9878396120000001</v>
      </c>
      <c r="N9353">
        <v>1.5381395929999999</v>
      </c>
      <c r="O9353">
        <v>11.323644699999999</v>
      </c>
      <c r="P9353">
        <v>0.98801975900000005</v>
      </c>
      <c r="Q9353">
        <v>3.0974353410000002</v>
      </c>
    </row>
    <row r="9354" spans="1:17">
      <c r="A9354" t="s">
        <v>20706</v>
      </c>
      <c r="B9354" s="14" t="s">
        <v>4250</v>
      </c>
      <c r="C9354">
        <v>5.9774913950000004</v>
      </c>
      <c r="D9354">
        <v>0.95421338099999997</v>
      </c>
      <c r="E9354">
        <v>1.019362501</v>
      </c>
      <c r="F9354">
        <v>0.89741156499999997</v>
      </c>
      <c r="G9354">
        <v>1.032200883</v>
      </c>
      <c r="H9354">
        <v>2.4982471880000001</v>
      </c>
      <c r="I9354">
        <v>1.794695567</v>
      </c>
      <c r="J9354">
        <v>1.771841872</v>
      </c>
      <c r="K9354">
        <v>2.3527876000000001</v>
      </c>
      <c r="L9354">
        <v>4.832240648</v>
      </c>
      <c r="M9354">
        <v>3.2059908959999999</v>
      </c>
      <c r="N9354">
        <v>1.202810647</v>
      </c>
      <c r="O9354">
        <v>4.7702521109999996</v>
      </c>
      <c r="P9354">
        <v>1.661742045</v>
      </c>
      <c r="Q9354">
        <v>4.048691947</v>
      </c>
    </row>
    <row r="9355" spans="1:17">
      <c r="A9355" t="s">
        <v>20707</v>
      </c>
      <c r="B9355" s="14" t="s">
        <v>6716</v>
      </c>
      <c r="C9355">
        <v>1582.1456310000001</v>
      </c>
      <c r="D9355">
        <v>7.480892989</v>
      </c>
      <c r="E9355">
        <v>6.3017347340000001</v>
      </c>
      <c r="F9355">
        <v>4.2951609199999998</v>
      </c>
      <c r="G9355">
        <v>6.2135937500000002</v>
      </c>
      <c r="H9355">
        <v>19.985072410000001</v>
      </c>
      <c r="I9355">
        <v>965.53521720000003</v>
      </c>
      <c r="J9355">
        <v>9.9652997289999998</v>
      </c>
      <c r="K9355">
        <v>504.0252208</v>
      </c>
      <c r="L9355">
        <v>490.40117290000001</v>
      </c>
      <c r="M9355">
        <v>1522.751581</v>
      </c>
      <c r="N9355">
        <v>17.538061679999998</v>
      </c>
      <c r="O9355">
        <v>705.04571529999998</v>
      </c>
      <c r="P9355">
        <v>7.2258093880000001</v>
      </c>
      <c r="Q9355">
        <v>27.399750770000001</v>
      </c>
    </row>
    <row r="9356" spans="1:17">
      <c r="A9356" t="s">
        <v>20708</v>
      </c>
      <c r="B9356" s="14" t="s">
        <v>4251</v>
      </c>
      <c r="C9356">
        <v>70.091973780000004</v>
      </c>
      <c r="D9356">
        <v>4.6163489149999997</v>
      </c>
      <c r="E9356">
        <v>4.1237939629999998</v>
      </c>
      <c r="F9356">
        <v>3.5505578770000001</v>
      </c>
      <c r="G9356">
        <v>5.1836503619999998</v>
      </c>
      <c r="H9356">
        <v>11.80862441</v>
      </c>
      <c r="I9356">
        <v>154.9185592</v>
      </c>
      <c r="J9356">
        <v>6.2439253629999998</v>
      </c>
      <c r="K9356">
        <v>69.543992119999999</v>
      </c>
      <c r="L9356">
        <v>45.208902090000002</v>
      </c>
      <c r="M9356">
        <v>573.14407700000004</v>
      </c>
      <c r="N9356">
        <v>9.8978085730000007</v>
      </c>
      <c r="O9356">
        <v>228.3572786</v>
      </c>
      <c r="P9356">
        <v>4.2632503980000003</v>
      </c>
      <c r="Q9356">
        <v>15.226380750000001</v>
      </c>
    </row>
    <row r="9357" spans="1:17">
      <c r="A9357" t="s">
        <v>20709</v>
      </c>
      <c r="B9357" s="14" t="s">
        <v>8398</v>
      </c>
      <c r="C9357">
        <v>7.4262928119999998</v>
      </c>
      <c r="D9357">
        <v>5.0157698530000001</v>
      </c>
      <c r="E9357">
        <v>6.2819998379999999</v>
      </c>
      <c r="F9357">
        <v>4.8817299869999999</v>
      </c>
      <c r="G9357">
        <v>4.3475869789999999</v>
      </c>
      <c r="H9357">
        <v>5.4259583490000001</v>
      </c>
      <c r="I9357">
        <v>3.962161547</v>
      </c>
      <c r="J9357">
        <v>10.952780410000001</v>
      </c>
      <c r="K9357">
        <v>6.9843790700000001</v>
      </c>
      <c r="L9357">
        <v>9.842511214</v>
      </c>
      <c r="M9357">
        <v>2.433800014</v>
      </c>
      <c r="N9357">
        <v>5.537377491</v>
      </c>
      <c r="O9357">
        <v>6.2184924529999996</v>
      </c>
      <c r="P9357">
        <v>2.17400839</v>
      </c>
      <c r="Q9357">
        <v>6.4747266809999999</v>
      </c>
    </row>
    <row r="9358" spans="1:17">
      <c r="A9358" t="s">
        <v>20710</v>
      </c>
      <c r="B9358" s="14" t="s">
        <v>2988</v>
      </c>
      <c r="C9358">
        <v>8.6436488090000001</v>
      </c>
      <c r="D9358">
        <v>0.638285875</v>
      </c>
      <c r="E9358">
        <v>0.84294776000000005</v>
      </c>
      <c r="F9358">
        <v>0.49023715499999998</v>
      </c>
      <c r="G9358">
        <v>0.33168808100000002</v>
      </c>
      <c r="H9358">
        <v>1.014333895</v>
      </c>
      <c r="I9358">
        <v>1.4005780350000001</v>
      </c>
      <c r="J9358">
        <v>0.66963027799999997</v>
      </c>
      <c r="K9358">
        <v>3.2676575130000001</v>
      </c>
      <c r="L9358">
        <v>5.7649754700000004</v>
      </c>
      <c r="M9358">
        <v>8.2959429040000003</v>
      </c>
      <c r="N9358">
        <v>0.71034624999999996</v>
      </c>
      <c r="O9358">
        <v>5.0522335539999998</v>
      </c>
      <c r="P9358">
        <v>0.90057033600000003</v>
      </c>
      <c r="Q9358">
        <v>4.2913886139999997</v>
      </c>
    </row>
    <row r="9359" spans="1:17">
      <c r="A9359" t="s">
        <v>20711</v>
      </c>
      <c r="B9359" s="14" t="s">
        <v>3296</v>
      </c>
      <c r="C9359">
        <v>117.0235273</v>
      </c>
      <c r="D9359">
        <v>19.81919147</v>
      </c>
      <c r="E9359">
        <v>15.1563801</v>
      </c>
      <c r="F9359">
        <v>8.4263076249999997</v>
      </c>
      <c r="G9359">
        <v>16.47372786</v>
      </c>
      <c r="H9359">
        <v>28.496780149999999</v>
      </c>
      <c r="I9359">
        <v>544.74432969999998</v>
      </c>
      <c r="J9359">
        <v>32.572756750000003</v>
      </c>
      <c r="K9359">
        <v>208.8885291</v>
      </c>
      <c r="L9359">
        <v>72.066866169999997</v>
      </c>
      <c r="M9359">
        <v>935.15320799999995</v>
      </c>
      <c r="N9359">
        <v>41.761406749999999</v>
      </c>
      <c r="O9359">
        <v>687.44884179999997</v>
      </c>
      <c r="P9359">
        <v>26.526696829999999</v>
      </c>
      <c r="Q9359">
        <v>150.10709349999999</v>
      </c>
    </row>
    <row r="9360" spans="1:17">
      <c r="A9360" t="s">
        <v>20712</v>
      </c>
      <c r="B9360" s="14" t="s">
        <v>6555</v>
      </c>
      <c r="C9360">
        <v>1.1323228839999999</v>
      </c>
      <c r="D9360">
        <v>1.6842613319999999</v>
      </c>
      <c r="E9360">
        <v>1.2390728740000001</v>
      </c>
      <c r="F9360">
        <v>1.585349766</v>
      </c>
      <c r="G9360">
        <v>1.6759797299999999</v>
      </c>
      <c r="H9360">
        <v>2.6713718229999999</v>
      </c>
      <c r="I9360">
        <v>0.47179675300000001</v>
      </c>
      <c r="J9360">
        <v>1.1073471539999999</v>
      </c>
      <c r="K9360">
        <v>2.4216247609999999</v>
      </c>
      <c r="L9360">
        <v>1.8397719969999999</v>
      </c>
      <c r="M9360">
        <v>5.2786127540000001</v>
      </c>
      <c r="N9360">
        <v>0.81756132599999998</v>
      </c>
      <c r="O9360">
        <v>3.0454843450000002</v>
      </c>
      <c r="P9360">
        <v>1.092113498</v>
      </c>
      <c r="Q9360">
        <v>1.779189109</v>
      </c>
    </row>
    <row r="9361" spans="1:17">
      <c r="A9361" t="s">
        <v>20713</v>
      </c>
      <c r="B9361" s="14" t="s">
        <v>3006</v>
      </c>
      <c r="C9361">
        <v>0.874482439</v>
      </c>
      <c r="D9361">
        <v>0.72647677700000002</v>
      </c>
      <c r="E9361">
        <v>0.62798167999999999</v>
      </c>
      <c r="F9361">
        <v>1.4284093710000001</v>
      </c>
      <c r="G9361">
        <v>0.60402699800000004</v>
      </c>
      <c r="H9361">
        <v>0.33584952099999998</v>
      </c>
      <c r="I9361">
        <v>1.594093582</v>
      </c>
      <c r="J9361">
        <v>1.5797332040000001</v>
      </c>
      <c r="K9361">
        <v>1.686012099</v>
      </c>
      <c r="L9361">
        <v>0.96695974799999995</v>
      </c>
      <c r="M9361">
        <v>0.41965242600000002</v>
      </c>
      <c r="N9361">
        <v>1.751736164</v>
      </c>
      <c r="O9361">
        <v>0.48423514000000001</v>
      </c>
      <c r="P9361">
        <v>1.672801056</v>
      </c>
      <c r="Q9361">
        <v>1.202294811</v>
      </c>
    </row>
    <row r="9362" spans="1:17">
      <c r="A9362" t="s">
        <v>20714</v>
      </c>
      <c r="B9362" s="14" t="s">
        <v>8445</v>
      </c>
      <c r="C9362">
        <v>4.9017724869999997</v>
      </c>
      <c r="D9362">
        <v>30.948341849999998</v>
      </c>
      <c r="E9362">
        <v>22.68477704</v>
      </c>
      <c r="F9362">
        <v>33.361341520000003</v>
      </c>
      <c r="G9362">
        <v>16.71727615</v>
      </c>
      <c r="H9362">
        <v>28.2382676</v>
      </c>
      <c r="I9362">
        <v>1.7870877009999999</v>
      </c>
      <c r="J9362">
        <v>2.3302483380000001</v>
      </c>
      <c r="K9362">
        <v>23.904643879999998</v>
      </c>
      <c r="L9362">
        <v>6.9687506079999997</v>
      </c>
      <c r="M9362">
        <v>16.46606538</v>
      </c>
      <c r="N9362">
        <v>4.2297570960000002</v>
      </c>
      <c r="O9362">
        <v>19.000122439999998</v>
      </c>
      <c r="P9362">
        <v>32.54238969</v>
      </c>
      <c r="Q9362">
        <v>22.745045340000001</v>
      </c>
    </row>
    <row r="9363" spans="1:17">
      <c r="A9363" t="s">
        <v>20715</v>
      </c>
      <c r="B9363" s="14" t="s">
        <v>1360</v>
      </c>
      <c r="C9363">
        <v>19.96250547</v>
      </c>
      <c r="D9363">
        <v>4.6987610760000003</v>
      </c>
      <c r="E9363">
        <v>4.9775822109999996</v>
      </c>
      <c r="F9363">
        <v>3.0994046929999999</v>
      </c>
      <c r="G9363">
        <v>4.7936944390000003</v>
      </c>
      <c r="H9363">
        <v>3.4739751920000002</v>
      </c>
      <c r="I9363">
        <v>12.28150377</v>
      </c>
      <c r="J9363">
        <v>8.9363733090000004</v>
      </c>
      <c r="K9363">
        <v>9.4804846870000006</v>
      </c>
      <c r="L9363">
        <v>12.41637665</v>
      </c>
      <c r="M9363">
        <v>7.184804529</v>
      </c>
      <c r="N9363">
        <v>2.691518394</v>
      </c>
      <c r="O9363">
        <v>10.70858217</v>
      </c>
      <c r="P9363">
        <v>2.5738354619999999</v>
      </c>
      <c r="Q9363">
        <v>5.5749157230000002</v>
      </c>
    </row>
    <row r="9364" spans="1:17">
      <c r="A9364" t="s">
        <v>20716</v>
      </c>
      <c r="B9364" s="14" t="s">
        <v>20717</v>
      </c>
      <c r="C9364">
        <v>3.3966360409999998</v>
      </c>
      <c r="D9364">
        <v>1.6303486599999999</v>
      </c>
      <c r="E9364">
        <v>0.39147427499999998</v>
      </c>
      <c r="F9364">
        <v>0.46234840700000002</v>
      </c>
      <c r="G9364">
        <v>0.53765751399999995</v>
      </c>
      <c r="H9364">
        <v>0.76095582900000003</v>
      </c>
      <c r="I9364">
        <v>0</v>
      </c>
      <c r="J9364">
        <v>1.4711921990000001</v>
      </c>
      <c r="K9364">
        <v>2.0545107319999998</v>
      </c>
      <c r="L9364">
        <v>3.2192857500000001</v>
      </c>
      <c r="M9364">
        <v>0</v>
      </c>
      <c r="N9364">
        <v>0.38381742800000002</v>
      </c>
      <c r="O9364">
        <v>6.269500893</v>
      </c>
      <c r="P9364">
        <v>1.7836107219999999</v>
      </c>
      <c r="Q9364">
        <v>1.7512177929999999</v>
      </c>
    </row>
    <row r="9365" spans="1:17">
      <c r="A9365" t="s">
        <v>20718</v>
      </c>
      <c r="B9365" s="14" t="s">
        <v>20719</v>
      </c>
      <c r="C9365">
        <v>0</v>
      </c>
      <c r="D9365">
        <v>0</v>
      </c>
      <c r="E9365">
        <v>0.19440468599999999</v>
      </c>
      <c r="F9365">
        <v>0</v>
      </c>
      <c r="G9365">
        <v>0</v>
      </c>
      <c r="H9365">
        <v>0.35089587700000002</v>
      </c>
      <c r="I9365">
        <v>0</v>
      </c>
      <c r="J9365">
        <v>0</v>
      </c>
      <c r="K9365">
        <v>0.41448163100000002</v>
      </c>
      <c r="L9365">
        <v>0.57730308600000002</v>
      </c>
      <c r="M9365">
        <v>0</v>
      </c>
      <c r="N9365">
        <v>0</v>
      </c>
      <c r="O9365">
        <v>0</v>
      </c>
      <c r="P9365">
        <v>0</v>
      </c>
      <c r="Q9365">
        <v>0</v>
      </c>
    </row>
    <row r="9366" spans="1:17">
      <c r="A9366" t="e">
        <v>#N/A</v>
      </c>
      <c r="B9366" s="14" t="s">
        <v>20720</v>
      </c>
      <c r="C9366">
        <v>0.94718883499999995</v>
      </c>
      <c r="D9366">
        <v>0</v>
      </c>
      <c r="E9366">
        <v>0.10076940099999999</v>
      </c>
      <c r="F9366">
        <v>0.25786174499999998</v>
      </c>
      <c r="G9366">
        <v>0</v>
      </c>
      <c r="H9366">
        <v>0</v>
      </c>
      <c r="I9366">
        <v>0</v>
      </c>
      <c r="J9366">
        <v>0.12007548799999999</v>
      </c>
      <c r="K9366">
        <v>0</v>
      </c>
      <c r="L9366">
        <v>0.59848852100000005</v>
      </c>
      <c r="M9366">
        <v>0</v>
      </c>
      <c r="N9366">
        <v>0.583809036</v>
      </c>
      <c r="O9366">
        <v>1.048991032</v>
      </c>
      <c r="P9366">
        <v>0.142108347</v>
      </c>
      <c r="Q9366">
        <v>0</v>
      </c>
    </row>
    <row r="9367" spans="1:17">
      <c r="A9367" t="s">
        <v>18217</v>
      </c>
      <c r="B9367" s="14" t="s">
        <v>20721</v>
      </c>
      <c r="C9367">
        <v>1.3599593809999999</v>
      </c>
      <c r="D9367">
        <v>0.80340410200000001</v>
      </c>
      <c r="E9367">
        <v>0.33759408699999999</v>
      </c>
      <c r="F9367">
        <v>0.18511699400000001</v>
      </c>
      <c r="G9367">
        <v>0.46967906100000001</v>
      </c>
      <c r="H9367">
        <v>0.52229946100000002</v>
      </c>
      <c r="I9367">
        <v>0</v>
      </c>
      <c r="J9367">
        <v>1.09188292</v>
      </c>
      <c r="K9367">
        <v>0.82259362199999997</v>
      </c>
      <c r="L9367">
        <v>0.28643358400000002</v>
      </c>
      <c r="M9367">
        <v>0</v>
      </c>
      <c r="N9367">
        <v>0.33528966799999999</v>
      </c>
      <c r="O9367">
        <v>0</v>
      </c>
      <c r="P9367">
        <v>1.020185057</v>
      </c>
      <c r="Q9367">
        <v>0.31162663200000001</v>
      </c>
    </row>
    <row r="9368" spans="1:17">
      <c r="A9368" t="e">
        <v>#N/A</v>
      </c>
      <c r="B9368" s="14" t="s">
        <v>20722</v>
      </c>
      <c r="C9368">
        <v>0</v>
      </c>
      <c r="D9368">
        <v>0</v>
      </c>
      <c r="E9368">
        <v>0</v>
      </c>
      <c r="F9368">
        <v>0</v>
      </c>
      <c r="G9368">
        <v>0</v>
      </c>
      <c r="H9368">
        <v>0</v>
      </c>
      <c r="I9368">
        <v>0</v>
      </c>
      <c r="J9368">
        <v>0</v>
      </c>
      <c r="K9368">
        <v>1.53562047</v>
      </c>
      <c r="L9368">
        <v>0</v>
      </c>
      <c r="M9368">
        <v>0</v>
      </c>
      <c r="N9368">
        <v>0.41727990100000001</v>
      </c>
      <c r="O9368">
        <v>0</v>
      </c>
      <c r="P9368">
        <v>0</v>
      </c>
      <c r="Q9368">
        <v>0</v>
      </c>
    </row>
    <row r="9369" spans="1:17">
      <c r="A9369" t="s">
        <v>20723</v>
      </c>
      <c r="B9369" s="14" t="s">
        <v>2414</v>
      </c>
      <c r="C9369">
        <v>14.45605514</v>
      </c>
      <c r="D9369">
        <v>0.25966218200000002</v>
      </c>
      <c r="E9369">
        <v>0.29096330500000001</v>
      </c>
      <c r="F9369">
        <v>0.37227722200000002</v>
      </c>
      <c r="G9369">
        <v>0.60720571199999995</v>
      </c>
      <c r="H9369">
        <v>0.150051974</v>
      </c>
      <c r="I9369">
        <v>4.558172603</v>
      </c>
      <c r="J9369">
        <v>1.040124093</v>
      </c>
      <c r="K9369">
        <v>1.595185692</v>
      </c>
      <c r="L9369">
        <v>2.2218249339999998</v>
      </c>
      <c r="M9369">
        <v>2.9998994630000002</v>
      </c>
      <c r="N9369">
        <v>1.5412116680000001</v>
      </c>
      <c r="O9369">
        <v>6.0577495380000004</v>
      </c>
      <c r="P9369">
        <v>0.76203416099999999</v>
      </c>
      <c r="Q9369">
        <v>3.4915744640000002</v>
      </c>
    </row>
    <row r="9370" spans="1:17">
      <c r="A9370" t="s">
        <v>20724</v>
      </c>
      <c r="B9370" s="14" t="s">
        <v>20725</v>
      </c>
      <c r="C9370">
        <v>0</v>
      </c>
      <c r="D9370">
        <v>0.77861823100000005</v>
      </c>
      <c r="E9370">
        <v>0</v>
      </c>
      <c r="F9370">
        <v>0.47841583399999998</v>
      </c>
      <c r="G9370">
        <v>0.910377926</v>
      </c>
      <c r="H9370">
        <v>0</v>
      </c>
      <c r="I9370">
        <v>2.5627598090000001</v>
      </c>
      <c r="J9370">
        <v>2.6733402210000001</v>
      </c>
      <c r="K9370">
        <v>0.79721573400000001</v>
      </c>
      <c r="L9370">
        <v>0</v>
      </c>
      <c r="M9370">
        <v>0</v>
      </c>
      <c r="N9370">
        <v>2.8161954159999998</v>
      </c>
      <c r="O9370">
        <v>1.9462131490000001</v>
      </c>
      <c r="P9370">
        <v>0.52731267299999995</v>
      </c>
      <c r="Q9370">
        <v>0</v>
      </c>
    </row>
    <row r="9371" spans="1:17">
      <c r="A9371" t="e">
        <v>#N/A</v>
      </c>
      <c r="B9371" s="14" t="s">
        <v>20726</v>
      </c>
      <c r="C9371">
        <v>1.4094687100000001</v>
      </c>
      <c r="D9371">
        <v>0</v>
      </c>
      <c r="E9371">
        <v>0.299900744</v>
      </c>
      <c r="F9371">
        <v>0.19185617899999999</v>
      </c>
      <c r="G9371">
        <v>0</v>
      </c>
      <c r="H9371">
        <v>0</v>
      </c>
      <c r="I9371">
        <v>0</v>
      </c>
      <c r="J9371">
        <v>0.17867888300000001</v>
      </c>
      <c r="K9371">
        <v>0.63940511099999997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</row>
    <row r="9372" spans="1:17">
      <c r="A9372" t="e">
        <v>#N/A</v>
      </c>
      <c r="B9372" s="14" t="s">
        <v>20727</v>
      </c>
      <c r="C9372">
        <v>5.8996333139999999</v>
      </c>
      <c r="D9372">
        <v>0</v>
      </c>
      <c r="E9372">
        <v>0</v>
      </c>
      <c r="F9372">
        <v>0</v>
      </c>
      <c r="G9372">
        <v>0</v>
      </c>
      <c r="H9372">
        <v>0</v>
      </c>
      <c r="I9372">
        <v>0</v>
      </c>
      <c r="J9372">
        <v>0.186974688</v>
      </c>
      <c r="K9372">
        <v>1.672729441</v>
      </c>
      <c r="L9372">
        <v>0.46596606200000001</v>
      </c>
      <c r="M9372">
        <v>4.2467326769999998</v>
      </c>
      <c r="N9372">
        <v>0.18181481399999999</v>
      </c>
      <c r="O9372">
        <v>5.7170011260000004</v>
      </c>
      <c r="P9372">
        <v>0.44256599400000002</v>
      </c>
      <c r="Q9372">
        <v>1.0138995079999999</v>
      </c>
    </row>
    <row r="9373" spans="1:17">
      <c r="A9373" t="s">
        <v>20728</v>
      </c>
      <c r="B9373" s="14" t="s">
        <v>20729</v>
      </c>
      <c r="C9373">
        <v>3.3781131449999999</v>
      </c>
      <c r="D9373">
        <v>1.1225477559999999</v>
      </c>
      <c r="E9373">
        <v>1.3477134660000001</v>
      </c>
      <c r="F9373">
        <v>0.22991354</v>
      </c>
      <c r="G9373">
        <v>0.58333691200000004</v>
      </c>
      <c r="H9373">
        <v>0.64869094599999999</v>
      </c>
      <c r="I9373">
        <v>7.389552825</v>
      </c>
      <c r="J9373">
        <v>4.4965691850000002</v>
      </c>
      <c r="K9373">
        <v>6.1299205690000003</v>
      </c>
      <c r="L9373">
        <v>3.7353516660000001</v>
      </c>
      <c r="M9373">
        <v>3.2422226300000001</v>
      </c>
      <c r="N9373">
        <v>2.498559406</v>
      </c>
      <c r="O9373">
        <v>72.953143209999993</v>
      </c>
      <c r="P9373">
        <v>0.50682404199999997</v>
      </c>
      <c r="Q9373">
        <v>1.1611119110000001</v>
      </c>
    </row>
    <row r="9374" spans="1:17">
      <c r="A9374" t="e">
        <v>#N/A</v>
      </c>
      <c r="B9374" s="14" t="s">
        <v>20730</v>
      </c>
      <c r="C9374">
        <v>0</v>
      </c>
      <c r="D9374">
        <v>0</v>
      </c>
      <c r="E9374">
        <v>0</v>
      </c>
      <c r="F9374">
        <v>0</v>
      </c>
      <c r="G9374">
        <v>0</v>
      </c>
      <c r="H9374">
        <v>0</v>
      </c>
      <c r="I9374">
        <v>0</v>
      </c>
      <c r="J9374">
        <v>0</v>
      </c>
      <c r="K9374">
        <v>4.0727325519999997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</row>
    <row r="9375" spans="1:17">
      <c r="A9375" t="s">
        <v>20731</v>
      </c>
      <c r="B9375" s="14" t="s">
        <v>20732</v>
      </c>
      <c r="C9375">
        <v>31.23975574</v>
      </c>
      <c r="D9375">
        <v>0.16879638799999999</v>
      </c>
      <c r="E9375">
        <v>0.24318519699999999</v>
      </c>
      <c r="F9375">
        <v>0</v>
      </c>
      <c r="G9375">
        <v>0.131573685</v>
      </c>
      <c r="H9375">
        <v>0.58525806800000002</v>
      </c>
      <c r="I9375">
        <v>7.7781178720000002</v>
      </c>
      <c r="J9375">
        <v>0.86932880800000001</v>
      </c>
      <c r="K9375">
        <v>9.3327192429999997</v>
      </c>
      <c r="L9375">
        <v>38.996716960000001</v>
      </c>
      <c r="M9375">
        <v>11.70071488</v>
      </c>
      <c r="N9375">
        <v>0.65748530500000002</v>
      </c>
      <c r="O9375">
        <v>18.5644317</v>
      </c>
      <c r="P9375">
        <v>0.22863187900000001</v>
      </c>
      <c r="Q9375">
        <v>4.1902857889999998</v>
      </c>
    </row>
    <row r="9376" spans="1:17">
      <c r="A9376" t="s">
        <v>20733</v>
      </c>
      <c r="B9376" s="14" t="s">
        <v>6084</v>
      </c>
      <c r="C9376">
        <v>110.3160865</v>
      </c>
      <c r="D9376">
        <v>6.399824186</v>
      </c>
      <c r="E9376">
        <v>5.3506031969999999</v>
      </c>
      <c r="F9376">
        <v>4.1971929159999997</v>
      </c>
      <c r="G9376">
        <v>5.9448987410000003</v>
      </c>
      <c r="H9376">
        <v>8.3355258320000001</v>
      </c>
      <c r="I9376">
        <v>71.597508559999994</v>
      </c>
      <c r="J9376">
        <v>12.90321878</v>
      </c>
      <c r="K9376">
        <v>47.26082109</v>
      </c>
      <c r="L9376">
        <v>42.276413470000001</v>
      </c>
      <c r="M9376">
        <v>253.9933</v>
      </c>
      <c r="N9376">
        <v>8.2294432640000004</v>
      </c>
      <c r="O9376">
        <v>248.32381839999999</v>
      </c>
      <c r="P9376">
        <v>5.2998841729999997</v>
      </c>
      <c r="Q9376">
        <v>128.51791800000001</v>
      </c>
    </row>
    <row r="9377" spans="1:17">
      <c r="A9377" t="s">
        <v>20734</v>
      </c>
      <c r="B9377" s="14" t="s">
        <v>3951</v>
      </c>
      <c r="C9377">
        <v>3.3751550780000001</v>
      </c>
      <c r="D9377">
        <v>0.48067062399999999</v>
      </c>
      <c r="E9377">
        <v>0.64120634799999998</v>
      </c>
      <c r="F9377">
        <v>0.52505648999999999</v>
      </c>
      <c r="G9377">
        <v>1.0823913460000001</v>
      </c>
      <c r="H9377">
        <v>1.1110678549999999</v>
      </c>
      <c r="I9377">
        <v>3.5157533870000002</v>
      </c>
      <c r="J9377">
        <v>4.3703832519999999</v>
      </c>
      <c r="K9377">
        <v>4.7027816629999997</v>
      </c>
      <c r="L9377">
        <v>6.8548422499999999</v>
      </c>
      <c r="M9377">
        <v>1.8510763180000001</v>
      </c>
      <c r="N9377">
        <v>3.0907456990000002</v>
      </c>
      <c r="O9377">
        <v>1.334968156</v>
      </c>
      <c r="P9377">
        <v>1.5191407139999999</v>
      </c>
      <c r="Q9377">
        <v>1.1600951749999999</v>
      </c>
    </row>
    <row r="9378" spans="1:17">
      <c r="A9378" t="s">
        <v>20735</v>
      </c>
      <c r="B9378" s="14" t="s">
        <v>6080</v>
      </c>
      <c r="C9378">
        <v>2.472900192</v>
      </c>
      <c r="D9378">
        <v>11.36747649</v>
      </c>
      <c r="E9378">
        <v>10.655006520000001</v>
      </c>
      <c r="F9378">
        <v>7.152961286</v>
      </c>
      <c r="G9378">
        <v>8.113447979</v>
      </c>
      <c r="H9378">
        <v>2.3743253950000001</v>
      </c>
      <c r="I9378">
        <v>15.32668479</v>
      </c>
      <c r="J9378">
        <v>14.65568064</v>
      </c>
      <c r="K9378">
        <v>20.192949420000001</v>
      </c>
      <c r="L9378">
        <v>6.6407139439999998</v>
      </c>
      <c r="M9378">
        <v>0</v>
      </c>
      <c r="N9378">
        <v>6.1729939829999996</v>
      </c>
      <c r="O9378">
        <v>1.3693415870000001</v>
      </c>
      <c r="P9378">
        <v>7.9767882700000001</v>
      </c>
      <c r="Q9378">
        <v>10.62469544</v>
      </c>
    </row>
    <row r="9379" spans="1:17">
      <c r="A9379" t="s">
        <v>20736</v>
      </c>
      <c r="B9379" s="14" t="s">
        <v>6774</v>
      </c>
      <c r="C9379">
        <v>0</v>
      </c>
      <c r="D9379">
        <v>0.43942191200000003</v>
      </c>
      <c r="E9379">
        <v>0.71748588199999996</v>
      </c>
      <c r="F9379">
        <v>0.377999062</v>
      </c>
      <c r="G9379">
        <v>0.34252131400000002</v>
      </c>
      <c r="H9379">
        <v>0.152358248</v>
      </c>
      <c r="I9379">
        <v>1.735586614</v>
      </c>
      <c r="J9379">
        <v>4.1238605550000003</v>
      </c>
      <c r="K9379">
        <v>0.53990114499999997</v>
      </c>
      <c r="L9379">
        <v>1.50398268</v>
      </c>
      <c r="M9379">
        <v>0</v>
      </c>
      <c r="N9379">
        <v>0.9780624</v>
      </c>
      <c r="O9379">
        <v>0</v>
      </c>
      <c r="P9379">
        <v>1.964125736</v>
      </c>
      <c r="Q9379">
        <v>0.81813216799999999</v>
      </c>
    </row>
    <row r="9380" spans="1:17">
      <c r="A9380" t="s">
        <v>20737</v>
      </c>
      <c r="B9380" s="14" t="s">
        <v>6846</v>
      </c>
      <c r="C9380">
        <v>8.9259581840000006</v>
      </c>
      <c r="D9380">
        <v>2.4607627079999999</v>
      </c>
      <c r="E9380">
        <v>3.1864814149999998</v>
      </c>
      <c r="F9380">
        <v>2.2949943030000002</v>
      </c>
      <c r="G9380">
        <v>2.3976491950000001</v>
      </c>
      <c r="H9380">
        <v>2.2853737230000002</v>
      </c>
      <c r="I9380">
        <v>7.231610893</v>
      </c>
      <c r="J9380">
        <v>11.24003456</v>
      </c>
      <c r="K9380">
        <v>2.7894892499999999</v>
      </c>
      <c r="L9380">
        <v>6.6425901700000001</v>
      </c>
      <c r="M9380">
        <v>2.6652564989999998</v>
      </c>
      <c r="N9380">
        <v>4.9881182390000003</v>
      </c>
      <c r="O9380">
        <v>11.203345150000001</v>
      </c>
      <c r="P9380">
        <v>2.5593153530000001</v>
      </c>
      <c r="Q9380">
        <v>4.4997269219999998</v>
      </c>
    </row>
    <row r="9381" spans="1:17">
      <c r="A9381" t="s">
        <v>20738</v>
      </c>
      <c r="B9381" s="14" t="s">
        <v>20739</v>
      </c>
      <c r="C9381">
        <v>3.2819152210000002</v>
      </c>
      <c r="D9381">
        <v>6.0587842470000002</v>
      </c>
      <c r="E9381">
        <v>3.8989082810000002</v>
      </c>
      <c r="F9381">
        <v>8.6368315409999994</v>
      </c>
      <c r="G9381">
        <v>5.0060737580000003</v>
      </c>
      <c r="H9381">
        <v>1.4705093440000001</v>
      </c>
      <c r="I9381">
        <v>0.797680206</v>
      </c>
      <c r="J9381">
        <v>7.3502102540000003</v>
      </c>
      <c r="K9381">
        <v>8.6848998789999996</v>
      </c>
      <c r="L9381">
        <v>3.8017893310000002</v>
      </c>
      <c r="M9381">
        <v>1.049964812</v>
      </c>
      <c r="N9381">
        <v>3.4388285340000002</v>
      </c>
      <c r="O9381">
        <v>0.60577495400000003</v>
      </c>
      <c r="P9381">
        <v>15.592391299999999</v>
      </c>
      <c r="Q9381">
        <v>6.0162513840000003</v>
      </c>
    </row>
    <row r="9382" spans="1:17">
      <c r="A9382" t="e">
        <v>#N/A</v>
      </c>
      <c r="B9382" s="14" t="s">
        <v>20740</v>
      </c>
      <c r="C9382">
        <v>3024.680969</v>
      </c>
      <c r="D9382">
        <v>151.4278214</v>
      </c>
      <c r="E9382">
        <v>149.68356370000001</v>
      </c>
      <c r="F9382">
        <v>104.2864032</v>
      </c>
      <c r="G9382">
        <v>130.33054089999999</v>
      </c>
      <c r="H9382">
        <v>145.47901060000001</v>
      </c>
      <c r="I9382">
        <v>498.41259739999998</v>
      </c>
      <c r="J9382">
        <v>310.50693030000002</v>
      </c>
      <c r="K9382">
        <v>541.36446350000006</v>
      </c>
      <c r="L9382">
        <v>1052.761945</v>
      </c>
      <c r="M9382">
        <v>601.37639750000005</v>
      </c>
      <c r="N9382">
        <v>227.1556669</v>
      </c>
      <c r="O9382">
        <v>965.18750050000006</v>
      </c>
      <c r="P9382">
        <v>158.95749620000001</v>
      </c>
      <c r="Q9382">
        <v>460.10060420000002</v>
      </c>
    </row>
    <row r="9383" spans="1:17">
      <c r="A9383" t="e">
        <v>#N/A</v>
      </c>
      <c r="B9383" s="14" t="s">
        <v>20741</v>
      </c>
      <c r="C9383">
        <v>13.58468197</v>
      </c>
      <c r="D9383">
        <v>3.6113542939999999</v>
      </c>
      <c r="E9383">
        <v>3.9744247439999998</v>
      </c>
      <c r="F9383">
        <v>0.92457007300000005</v>
      </c>
      <c r="G9383">
        <v>5.3953867190000002</v>
      </c>
      <c r="H9383">
        <v>0.52172676399999995</v>
      </c>
      <c r="I9383">
        <v>5.9432423209999996</v>
      </c>
      <c r="J9383">
        <v>7.2329681959999998</v>
      </c>
      <c r="K9383">
        <v>23.41821217</v>
      </c>
      <c r="L9383">
        <v>9.8711231650000002</v>
      </c>
      <c r="M9383">
        <v>1.303821436</v>
      </c>
      <c r="N9383">
        <v>3.098028738</v>
      </c>
      <c r="O9383">
        <v>4.5134219419999999</v>
      </c>
      <c r="P9383">
        <v>1.732412936</v>
      </c>
      <c r="Q9383">
        <v>5.1362014540000001</v>
      </c>
    </row>
    <row r="9384" spans="1:17">
      <c r="A9384" t="e">
        <v>#N/A</v>
      </c>
      <c r="B9384" s="14" t="s">
        <v>20742</v>
      </c>
      <c r="C9384">
        <v>229.8291935</v>
      </c>
      <c r="D9384">
        <v>2.3866341420000001</v>
      </c>
      <c r="E9384">
        <v>2.6743322859999998</v>
      </c>
      <c r="F9384">
        <v>2.9328970679999999</v>
      </c>
      <c r="G9384">
        <v>2.4804499999999998</v>
      </c>
      <c r="H9384">
        <v>1.37917336</v>
      </c>
      <c r="I9384">
        <v>5.2369439580000003</v>
      </c>
      <c r="J9384">
        <v>10.925825250000001</v>
      </c>
      <c r="K9384">
        <v>21.17820927</v>
      </c>
      <c r="L9384">
        <v>77.147772430000003</v>
      </c>
      <c r="M9384">
        <v>0</v>
      </c>
      <c r="N9384">
        <v>3.9841159230000001</v>
      </c>
      <c r="O9384">
        <v>59.655663930000003</v>
      </c>
      <c r="P9384">
        <v>4.3102079389999997</v>
      </c>
      <c r="Q9384">
        <v>19.74899911</v>
      </c>
    </row>
    <row r="9385" spans="1:17">
      <c r="A9385" t="e">
        <v>#N/A</v>
      </c>
      <c r="B9385" s="14" t="s">
        <v>20743</v>
      </c>
      <c r="C9385">
        <v>0</v>
      </c>
      <c r="D9385">
        <v>0.831705837</v>
      </c>
      <c r="E9385">
        <v>0.199706632</v>
      </c>
      <c r="F9385">
        <v>0</v>
      </c>
      <c r="G9385">
        <v>0.64829943199999995</v>
      </c>
      <c r="H9385">
        <v>0</v>
      </c>
      <c r="I9385">
        <v>0</v>
      </c>
      <c r="J9385">
        <v>0</v>
      </c>
      <c r="K9385">
        <v>0</v>
      </c>
      <c r="L9385">
        <v>4.7443817270000004</v>
      </c>
      <c r="M9385">
        <v>0</v>
      </c>
      <c r="N9385">
        <v>0</v>
      </c>
      <c r="O9385">
        <v>0</v>
      </c>
      <c r="P9385">
        <v>0</v>
      </c>
      <c r="Q9385">
        <v>1.2904175550000001</v>
      </c>
    </row>
    <row r="9386" spans="1:17">
      <c r="A9386" t="s">
        <v>20744</v>
      </c>
      <c r="B9386" s="14" t="s">
        <v>20745</v>
      </c>
      <c r="C9386">
        <v>48.532672040000001</v>
      </c>
      <c r="D9386">
        <v>2.638432361</v>
      </c>
      <c r="E9386">
        <v>1.615507144</v>
      </c>
      <c r="F9386">
        <v>2.0264549550000002</v>
      </c>
      <c r="G9386">
        <v>1.7481181509999999</v>
      </c>
      <c r="H9386">
        <v>6.2893089399999997</v>
      </c>
      <c r="I9386">
        <v>3.0394663930000001</v>
      </c>
      <c r="J9386">
        <v>0.56618146400000002</v>
      </c>
      <c r="K9386">
        <v>4.5924684290000002</v>
      </c>
      <c r="L9386">
        <v>8.8422687559999993</v>
      </c>
      <c r="M9386">
        <v>10.859225110000001</v>
      </c>
      <c r="N9386">
        <v>1.1378172929999999</v>
      </c>
      <c r="O9386">
        <v>19.455115589999998</v>
      </c>
      <c r="P9386">
        <v>2.7249557219999998</v>
      </c>
      <c r="Q9386">
        <v>6.3450956940000003</v>
      </c>
    </row>
    <row r="9387" spans="1:17">
      <c r="A9387" t="s">
        <v>20746</v>
      </c>
      <c r="B9387" s="14" t="s">
        <v>4998</v>
      </c>
      <c r="C9387">
        <v>4.5867161510000001</v>
      </c>
      <c r="D9387">
        <v>3.0859673609999998</v>
      </c>
      <c r="E9387">
        <v>2.7742052469999998</v>
      </c>
      <c r="F9387">
        <v>3.6882397130000002</v>
      </c>
      <c r="G9387">
        <v>2.5374615770000002</v>
      </c>
      <c r="H9387">
        <v>1.989901505</v>
      </c>
      <c r="I9387">
        <v>5.0786077260000004</v>
      </c>
      <c r="J9387">
        <v>9.3787303430000009</v>
      </c>
      <c r="K9387">
        <v>4.7780474039999996</v>
      </c>
      <c r="L9387">
        <v>5.7963034670000004</v>
      </c>
      <c r="M9387">
        <v>1.4674024880000001</v>
      </c>
      <c r="N9387">
        <v>3.6228340550000002</v>
      </c>
      <c r="O9387">
        <v>6.2085080110000002</v>
      </c>
      <c r="P9387">
        <v>4.7660953170000004</v>
      </c>
      <c r="Q9387">
        <v>3.6201759469999999</v>
      </c>
    </row>
    <row r="9388" spans="1:17">
      <c r="A9388" t="s">
        <v>20747</v>
      </c>
      <c r="B9388" s="14" t="s">
        <v>6829</v>
      </c>
      <c r="C9388">
        <v>4.3778197739999998</v>
      </c>
      <c r="D9388">
        <v>0.53879647900000005</v>
      </c>
      <c r="E9388">
        <v>0.25874828599999999</v>
      </c>
      <c r="F9388">
        <v>0.39727109900000002</v>
      </c>
      <c r="G9388">
        <v>0.25198917799999998</v>
      </c>
      <c r="H9388">
        <v>0.934069119</v>
      </c>
      <c r="I9388">
        <v>1.418724512</v>
      </c>
      <c r="J9388">
        <v>0.61664208099999995</v>
      </c>
      <c r="K9388">
        <v>1.1033315509999999</v>
      </c>
      <c r="L9388">
        <v>0.92205298599999996</v>
      </c>
      <c r="M9388">
        <v>0</v>
      </c>
      <c r="N9388">
        <v>0.53966234499999999</v>
      </c>
      <c r="O9388">
        <v>0.53870446400000005</v>
      </c>
      <c r="P9388">
        <v>0.65681172200000004</v>
      </c>
      <c r="Q9388">
        <v>0</v>
      </c>
    </row>
    <row r="9389" spans="1:17">
      <c r="A9389" t="s">
        <v>20748</v>
      </c>
      <c r="B9389" s="14" t="s">
        <v>4954</v>
      </c>
      <c r="C9389">
        <v>15.16735111</v>
      </c>
      <c r="D9389">
        <v>3.6152717719999998</v>
      </c>
      <c r="E9389">
        <v>4.3710777419999998</v>
      </c>
      <c r="F9389">
        <v>3.423531251</v>
      </c>
      <c r="G9389">
        <v>3.8789463909999999</v>
      </c>
      <c r="H9389">
        <v>5.5301581710000001</v>
      </c>
      <c r="I9389">
        <v>10.91942987</v>
      </c>
      <c r="J9389">
        <v>14.481628560000001</v>
      </c>
      <c r="K9389">
        <v>9.0580904370000006</v>
      </c>
      <c r="L9389">
        <v>11.52459067</v>
      </c>
      <c r="M9389">
        <v>7.7392803790000002</v>
      </c>
      <c r="N9389">
        <v>7.4788353040000004</v>
      </c>
      <c r="O9389">
        <v>12.11972345</v>
      </c>
      <c r="P9389">
        <v>3.3701678180000001</v>
      </c>
      <c r="Q9389">
        <v>8.5787870949999991</v>
      </c>
    </row>
    <row r="9390" spans="1:17">
      <c r="A9390" t="s">
        <v>20749</v>
      </c>
      <c r="B9390" s="14" t="s">
        <v>20750</v>
      </c>
      <c r="C9390">
        <v>3.4130110079999998</v>
      </c>
      <c r="D9390">
        <v>1.512192432</v>
      </c>
      <c r="E9390">
        <v>0.726205934</v>
      </c>
      <c r="F9390">
        <v>1.393732078</v>
      </c>
      <c r="G9390">
        <v>1.7680893600000001</v>
      </c>
      <c r="H9390">
        <v>0</v>
      </c>
      <c r="I9390">
        <v>4.9772607869999996</v>
      </c>
      <c r="J9390">
        <v>6.4900304950000001</v>
      </c>
      <c r="K9390">
        <v>1.5483115489999999</v>
      </c>
      <c r="L9390">
        <v>6.469611446</v>
      </c>
      <c r="M9390">
        <v>19.654299989999998</v>
      </c>
      <c r="N9390">
        <v>3.3658279609999999</v>
      </c>
      <c r="O9390">
        <v>26.458848190000001</v>
      </c>
      <c r="P9390">
        <v>0.51205982699999997</v>
      </c>
      <c r="Q9390">
        <v>0</v>
      </c>
    </row>
    <row r="9391" spans="1:17">
      <c r="A9391" t="s">
        <v>20751</v>
      </c>
      <c r="B9391" s="14" t="s">
        <v>1574</v>
      </c>
      <c r="C9391">
        <v>2.0127238159999998</v>
      </c>
      <c r="D9391">
        <v>5.6343740609999999</v>
      </c>
      <c r="E9391">
        <v>2.5695527629999999</v>
      </c>
      <c r="F9391">
        <v>4.4831612239999998</v>
      </c>
      <c r="G9391">
        <v>2.4329181160000002</v>
      </c>
      <c r="H9391">
        <v>11.17332073</v>
      </c>
      <c r="I9391">
        <v>2.1346869480000001</v>
      </c>
      <c r="J9391">
        <v>2.3195796479999999</v>
      </c>
      <c r="K9391">
        <v>6.9725470009999997</v>
      </c>
      <c r="L9391">
        <v>3.468422618</v>
      </c>
      <c r="M9391">
        <v>1.0536864420000001</v>
      </c>
      <c r="N9391">
        <v>1.849564966</v>
      </c>
      <c r="O9391">
        <v>1.0132035669999999</v>
      </c>
      <c r="P9391">
        <v>4.8041058249999997</v>
      </c>
      <c r="Q9391">
        <v>3.018788078</v>
      </c>
    </row>
    <row r="9392" spans="1:17">
      <c r="A9392" t="s">
        <v>20752</v>
      </c>
      <c r="B9392" s="14" t="s">
        <v>20753</v>
      </c>
      <c r="C9392">
        <v>0</v>
      </c>
      <c r="D9392">
        <v>0</v>
      </c>
      <c r="E9392">
        <v>0</v>
      </c>
      <c r="F9392">
        <v>0</v>
      </c>
      <c r="G9392">
        <v>0</v>
      </c>
      <c r="H9392">
        <v>0</v>
      </c>
      <c r="I9392">
        <v>0</v>
      </c>
      <c r="J9392">
        <v>0</v>
      </c>
      <c r="K9392">
        <v>0</v>
      </c>
      <c r="L9392">
        <v>1.3661832199999999</v>
      </c>
      <c r="M9392">
        <v>0</v>
      </c>
      <c r="N9392">
        <v>0</v>
      </c>
      <c r="O9392">
        <v>0</v>
      </c>
      <c r="P9392">
        <v>0</v>
      </c>
      <c r="Q9392">
        <v>1.486344828</v>
      </c>
    </row>
    <row r="9393" spans="1:17">
      <c r="A9393" t="s">
        <v>20754</v>
      </c>
      <c r="B9393" s="14" t="s">
        <v>9007</v>
      </c>
      <c r="C9393">
        <v>10.960040660000001</v>
      </c>
      <c r="D9393">
        <v>1.1168873509999999</v>
      </c>
      <c r="E9393">
        <v>2.1454682730000001</v>
      </c>
      <c r="F9393">
        <v>0.83545015499999997</v>
      </c>
      <c r="G9393">
        <v>1.4005194729999999</v>
      </c>
      <c r="H9393">
        <v>2.1888154700000002</v>
      </c>
      <c r="I9393">
        <v>5.7539670879999996</v>
      </c>
      <c r="J9393">
        <v>3.9181319979999998</v>
      </c>
      <c r="K9393">
        <v>7.7563505289999997</v>
      </c>
      <c r="L9393">
        <v>11.080297030000001</v>
      </c>
      <c r="M9393">
        <v>14.30604922</v>
      </c>
      <c r="N9393">
        <v>2.0806408639999998</v>
      </c>
      <c r="O9393">
        <v>12.6235269</v>
      </c>
      <c r="P9393">
        <v>2.1705465930000001</v>
      </c>
      <c r="Q9393">
        <v>5.726056668</v>
      </c>
    </row>
    <row r="9394" spans="1:17">
      <c r="A9394" t="s">
        <v>20755</v>
      </c>
      <c r="B9394" s="14" t="s">
        <v>7996</v>
      </c>
      <c r="C9394">
        <v>12.49686189</v>
      </c>
      <c r="D9394">
        <v>0.48008208200000002</v>
      </c>
      <c r="E9394">
        <v>0.36119758099999999</v>
      </c>
      <c r="F9394">
        <v>8.8494795000000001E-2</v>
      </c>
      <c r="G9394">
        <v>0.34926749200000001</v>
      </c>
      <c r="H9394">
        <v>1.3039062459999999</v>
      </c>
      <c r="I9394">
        <v>1.685495344</v>
      </c>
      <c r="J9394">
        <v>0.45787049699999999</v>
      </c>
      <c r="K9394">
        <v>1.8678860859999999</v>
      </c>
      <c r="L9394">
        <v>4.3817273950000004</v>
      </c>
      <c r="M9394">
        <v>2.0799110540000001</v>
      </c>
      <c r="N9394">
        <v>0.60551933800000002</v>
      </c>
      <c r="O9394">
        <v>8.160001608</v>
      </c>
      <c r="P9394">
        <v>0.422671038</v>
      </c>
      <c r="Q9394">
        <v>2.7311618719999999</v>
      </c>
    </row>
    <row r="9395" spans="1:17">
      <c r="A9395" t="s">
        <v>20756</v>
      </c>
      <c r="B9395" s="14" t="s">
        <v>4742</v>
      </c>
      <c r="C9395">
        <v>12.69884616</v>
      </c>
      <c r="D9395">
        <v>3.3787637679999998</v>
      </c>
      <c r="E9395">
        <v>2.2214949150000001</v>
      </c>
      <c r="F9395">
        <v>1.8265717850000001</v>
      </c>
      <c r="G9395">
        <v>1.7294150319999999</v>
      </c>
      <c r="H9395">
        <v>1.6843447039999999</v>
      </c>
      <c r="I9395">
        <v>6.6821047489999996</v>
      </c>
      <c r="J9395">
        <v>6.2567912740000002</v>
      </c>
      <c r="K9395">
        <v>5.7014382469999996</v>
      </c>
      <c r="L9395">
        <v>6.2040179499999999</v>
      </c>
      <c r="M9395">
        <v>4.6490358260000004</v>
      </c>
      <c r="N9395">
        <v>4.4218838250000001</v>
      </c>
      <c r="O9395">
        <v>8.3367269559999997</v>
      </c>
      <c r="P9395">
        <v>3.2997787839999999</v>
      </c>
      <c r="Q9395">
        <v>3.8248229970000001</v>
      </c>
    </row>
    <row r="9396" spans="1:17">
      <c r="A9396" t="e">
        <v>#N/A</v>
      </c>
      <c r="B9396" s="14" t="s">
        <v>20757</v>
      </c>
      <c r="C9396">
        <v>45.609614980000003</v>
      </c>
      <c r="D9396">
        <v>0.183710125</v>
      </c>
      <c r="E9396">
        <v>0.176447626</v>
      </c>
      <c r="F9396">
        <v>0</v>
      </c>
      <c r="G9396">
        <v>0.14319867</v>
      </c>
      <c r="H9396">
        <v>0.31848380799999998</v>
      </c>
      <c r="I9396">
        <v>4.8373377929999997</v>
      </c>
      <c r="J9396">
        <v>1.3666422979999999</v>
      </c>
      <c r="K9396">
        <v>2.2571770770000001</v>
      </c>
      <c r="L9396">
        <v>14.671381240000001</v>
      </c>
      <c r="M9396">
        <v>4.7754423680000002</v>
      </c>
      <c r="N9396">
        <v>0.51112598300000001</v>
      </c>
      <c r="O9396">
        <v>2.7551812660000001</v>
      </c>
      <c r="P9396">
        <v>0.497664571</v>
      </c>
      <c r="Q9396">
        <v>0</v>
      </c>
    </row>
    <row r="9397" spans="1:17">
      <c r="A9397" t="e">
        <v>#N/A</v>
      </c>
      <c r="B9397" s="14" t="s">
        <v>20758</v>
      </c>
      <c r="C9397">
        <v>0</v>
      </c>
      <c r="D9397">
        <v>7.7158252389999999</v>
      </c>
      <c r="E9397">
        <v>7.410800311</v>
      </c>
      <c r="F9397">
        <v>4.7409279910000004</v>
      </c>
      <c r="G9397">
        <v>12.88788027</v>
      </c>
      <c r="H9397">
        <v>5.7327085430000002</v>
      </c>
      <c r="I9397">
        <v>0</v>
      </c>
      <c r="J9397">
        <v>0</v>
      </c>
      <c r="K9397">
        <v>0</v>
      </c>
      <c r="L9397">
        <v>0</v>
      </c>
      <c r="M9397">
        <v>9.5508847360000004</v>
      </c>
      <c r="N9397">
        <v>0</v>
      </c>
      <c r="O9397">
        <v>0</v>
      </c>
      <c r="P9397">
        <v>5.971974855</v>
      </c>
      <c r="Q9397">
        <v>0</v>
      </c>
    </row>
    <row r="9398" spans="1:17">
      <c r="A9398" t="s">
        <v>20759</v>
      </c>
      <c r="B9398" s="14" t="s">
        <v>2361</v>
      </c>
      <c r="C9398">
        <v>3.2906321269999999</v>
      </c>
      <c r="D9398">
        <v>18.224629910000001</v>
      </c>
      <c r="E9398">
        <v>1.400333354</v>
      </c>
      <c r="F9398">
        <v>2.1276162329999999</v>
      </c>
      <c r="G9398">
        <v>0.28411528899999999</v>
      </c>
      <c r="H9398">
        <v>4.1072991490000001</v>
      </c>
      <c r="I9398">
        <v>0</v>
      </c>
      <c r="J9398">
        <v>3.5458148020000002</v>
      </c>
      <c r="K9398">
        <v>3.3587874040000001</v>
      </c>
      <c r="L9398">
        <v>1.0396055580000001</v>
      </c>
      <c r="M9398">
        <v>0</v>
      </c>
      <c r="N9398">
        <v>0.60846391899999996</v>
      </c>
      <c r="O9398">
        <v>6.3775311370000001</v>
      </c>
      <c r="P9398">
        <v>0.246849558</v>
      </c>
      <c r="Q9398">
        <v>0</v>
      </c>
    </row>
    <row r="9399" spans="1:17">
      <c r="A9399" t="s">
        <v>12332</v>
      </c>
      <c r="B9399" s="14" t="s">
        <v>20760</v>
      </c>
      <c r="C9399">
        <v>0.59678371699999999</v>
      </c>
      <c r="D9399">
        <v>0.39662272599999998</v>
      </c>
      <c r="E9399">
        <v>1.2063204059999999</v>
      </c>
      <c r="F9399">
        <v>0.24370170699999999</v>
      </c>
      <c r="G9399">
        <v>0.72137364500000001</v>
      </c>
      <c r="H9399">
        <v>5.0423534679999999</v>
      </c>
      <c r="I9399">
        <v>0</v>
      </c>
      <c r="J9399">
        <v>1.2861264670000001</v>
      </c>
      <c r="K9399">
        <v>0.27073077699999998</v>
      </c>
      <c r="L9399">
        <v>1.1312470880000001</v>
      </c>
      <c r="M9399">
        <v>0</v>
      </c>
      <c r="N9399">
        <v>0.14713337500000001</v>
      </c>
      <c r="O9399">
        <v>0</v>
      </c>
      <c r="P9399">
        <v>0.447682364</v>
      </c>
      <c r="Q9399">
        <v>0.41024835599999998</v>
      </c>
    </row>
    <row r="9400" spans="1:17">
      <c r="A9400" t="e">
        <v>#N/A</v>
      </c>
      <c r="B9400" s="14" t="s">
        <v>20761</v>
      </c>
      <c r="C9400">
        <v>4.2140237960000002</v>
      </c>
      <c r="D9400">
        <v>0</v>
      </c>
      <c r="E9400">
        <v>1.7932840400000001</v>
      </c>
      <c r="F9400">
        <v>0</v>
      </c>
      <c r="G9400">
        <v>0.72768303599999995</v>
      </c>
      <c r="H9400">
        <v>1.6184177179999999</v>
      </c>
      <c r="I9400">
        <v>0</v>
      </c>
      <c r="J9400">
        <v>0</v>
      </c>
      <c r="K9400">
        <v>0</v>
      </c>
      <c r="L9400">
        <v>2.6626632140000002</v>
      </c>
      <c r="M9400">
        <v>0</v>
      </c>
      <c r="N9400">
        <v>2.0778835880000002</v>
      </c>
      <c r="O9400">
        <v>4.6669396949999999</v>
      </c>
      <c r="P9400">
        <v>0.63223713400000003</v>
      </c>
      <c r="Q9400">
        <v>5.7937114730000001</v>
      </c>
    </row>
    <row r="9401" spans="1:17">
      <c r="A9401" t="e">
        <v>#N/A</v>
      </c>
      <c r="B9401" s="14" t="s">
        <v>20762</v>
      </c>
      <c r="C9401">
        <v>0</v>
      </c>
      <c r="D9401">
        <v>0</v>
      </c>
      <c r="E9401">
        <v>0.124463057</v>
      </c>
      <c r="F9401">
        <v>0.15924606399999999</v>
      </c>
      <c r="G9401">
        <v>0.40403930599999999</v>
      </c>
      <c r="H9401">
        <v>0</v>
      </c>
      <c r="I9401">
        <v>0</v>
      </c>
      <c r="J9401">
        <v>1.483085344</v>
      </c>
      <c r="K9401">
        <v>0</v>
      </c>
      <c r="L9401">
        <v>0.73920961799999996</v>
      </c>
      <c r="M9401">
        <v>0</v>
      </c>
      <c r="N9401">
        <v>0.14421571599999999</v>
      </c>
      <c r="O9401">
        <v>0</v>
      </c>
      <c r="P9401">
        <v>0.175521924</v>
      </c>
      <c r="Q9401">
        <v>0</v>
      </c>
    </row>
    <row r="9402" spans="1:17">
      <c r="A9402" t="s">
        <v>20763</v>
      </c>
      <c r="B9402" s="14" t="s">
        <v>4093</v>
      </c>
      <c r="C9402">
        <v>80.889586390000005</v>
      </c>
      <c r="D9402">
        <v>17.410574619999998</v>
      </c>
      <c r="E9402">
        <v>11.902802080000001</v>
      </c>
      <c r="F9402">
        <v>10.56659101</v>
      </c>
      <c r="G9402">
        <v>14.083344930000001</v>
      </c>
      <c r="H9402">
        <v>15.177097140000001</v>
      </c>
      <c r="I9402">
        <v>598.46422859999996</v>
      </c>
      <c r="J9402">
        <v>16.110034519999999</v>
      </c>
      <c r="K9402">
        <v>167.4339105</v>
      </c>
      <c r="L9402">
        <v>57.294584710000002</v>
      </c>
      <c r="M9402">
        <v>1078.3600449999999</v>
      </c>
      <c r="N9402">
        <v>20.116487169999999</v>
      </c>
      <c r="O9402">
        <v>308.9849226</v>
      </c>
      <c r="P9402">
        <v>9.5441700479999998</v>
      </c>
      <c r="Q9402">
        <v>24.719488900000002</v>
      </c>
    </row>
    <row r="9403" spans="1:17">
      <c r="A9403" t="s">
        <v>20764</v>
      </c>
      <c r="B9403" s="14" t="s">
        <v>9078</v>
      </c>
      <c r="C9403">
        <v>4.7797955090000004</v>
      </c>
      <c r="D9403">
        <v>4.6732113489999998</v>
      </c>
      <c r="E9403">
        <v>3.3019395870000001</v>
      </c>
      <c r="F9403">
        <v>5.8035605940000003</v>
      </c>
      <c r="G9403">
        <v>3.4335858799999999</v>
      </c>
      <c r="H9403">
        <v>12.28698735</v>
      </c>
      <c r="I9403">
        <v>5.2046171440000002</v>
      </c>
      <c r="J9403">
        <v>4.6374339300000003</v>
      </c>
      <c r="K9403">
        <v>5.8979201029999997</v>
      </c>
      <c r="L9403">
        <v>3.664449158</v>
      </c>
      <c r="M9403">
        <v>1.1010047679999999</v>
      </c>
      <c r="N9403">
        <v>3.7395491359999999</v>
      </c>
      <c r="O9403">
        <v>3.6701735630000001</v>
      </c>
      <c r="P9403">
        <v>1.8453909180000001</v>
      </c>
      <c r="Q9403">
        <v>5.3448776520000001</v>
      </c>
    </row>
    <row r="9404" spans="1:17">
      <c r="A9404" t="s">
        <v>20765</v>
      </c>
      <c r="B9404" s="14" t="s">
        <v>3091</v>
      </c>
      <c r="C9404">
        <v>19.612078180000001</v>
      </c>
      <c r="D9404">
        <v>19.054753139999999</v>
      </c>
      <c r="E9404">
        <v>6.0508128729999999</v>
      </c>
      <c r="F9404">
        <v>7.9324850580000001</v>
      </c>
      <c r="G9404">
        <v>18.142707980000001</v>
      </c>
      <c r="H9404">
        <v>37.875805700000001</v>
      </c>
      <c r="I9404">
        <v>6.1287166400000004</v>
      </c>
      <c r="J9404">
        <v>7.7783499809999999</v>
      </c>
      <c r="K9404">
        <v>14.489423</v>
      </c>
      <c r="L9404">
        <v>14.87045019</v>
      </c>
      <c r="M9404">
        <v>8.6048676589999999</v>
      </c>
      <c r="N9404">
        <v>1.8304829300000001</v>
      </c>
      <c r="O9404">
        <v>12.4114</v>
      </c>
      <c r="P9404">
        <v>1.7234252400000001</v>
      </c>
      <c r="Q9404">
        <v>7.5113857700000004</v>
      </c>
    </row>
    <row r="9405" spans="1:17">
      <c r="A9405" t="e">
        <v>#N/A</v>
      </c>
      <c r="B9405" s="14" t="s">
        <v>20766</v>
      </c>
      <c r="C9405">
        <v>0</v>
      </c>
      <c r="D9405">
        <v>0</v>
      </c>
      <c r="E9405">
        <v>0</v>
      </c>
      <c r="F9405">
        <v>0</v>
      </c>
      <c r="G9405">
        <v>0.21479800499999999</v>
      </c>
      <c r="H9405">
        <v>0</v>
      </c>
      <c r="I9405">
        <v>0</v>
      </c>
      <c r="J9405">
        <v>0.15768949600000001</v>
      </c>
      <c r="K9405">
        <v>0.56429426900000001</v>
      </c>
      <c r="L9405">
        <v>0</v>
      </c>
      <c r="M9405">
        <v>0</v>
      </c>
      <c r="N9405">
        <v>0.61335118</v>
      </c>
      <c r="O9405">
        <v>0</v>
      </c>
      <c r="P9405">
        <v>0.37324842800000002</v>
      </c>
      <c r="Q9405">
        <v>0</v>
      </c>
    </row>
    <row r="9406" spans="1:17">
      <c r="A9406" t="e">
        <v>#N/A</v>
      </c>
      <c r="B9406" s="14" t="s">
        <v>20767</v>
      </c>
      <c r="C9406">
        <v>250.19612810000001</v>
      </c>
      <c r="D9406">
        <v>65.109818300000001</v>
      </c>
      <c r="E9406">
        <v>53.877059199999998</v>
      </c>
      <c r="F9406">
        <v>68.113144790000007</v>
      </c>
      <c r="G9406">
        <v>80.422254330000001</v>
      </c>
      <c r="H9406">
        <v>83.933269240000001</v>
      </c>
      <c r="I9406">
        <v>2362.8364849999998</v>
      </c>
      <c r="J9406">
        <v>59.995673629999999</v>
      </c>
      <c r="K9406">
        <v>489.56028959999998</v>
      </c>
      <c r="L9406">
        <v>208.5623281</v>
      </c>
      <c r="M9406">
        <v>1058.893345</v>
      </c>
      <c r="N9406">
        <v>65.21445224</v>
      </c>
      <c r="O9406">
        <v>550.83514500000001</v>
      </c>
      <c r="P9406">
        <v>50.200551410000003</v>
      </c>
      <c r="Q9406">
        <v>180.28169349999999</v>
      </c>
    </row>
    <row r="9407" spans="1:17">
      <c r="A9407" t="s">
        <v>20768</v>
      </c>
      <c r="B9407" s="14" t="s">
        <v>2336</v>
      </c>
      <c r="C9407">
        <v>8.0975359210000004</v>
      </c>
      <c r="D9407">
        <v>29.868024340000002</v>
      </c>
      <c r="E9407">
        <v>20.589362149999999</v>
      </c>
      <c r="F9407">
        <v>42.931958139999999</v>
      </c>
      <c r="G9407">
        <v>12.72446532</v>
      </c>
      <c r="H9407">
        <v>54.423262479999998</v>
      </c>
      <c r="I9407">
        <v>5.3139578399999996</v>
      </c>
      <c r="J9407">
        <v>15.859852950000001</v>
      </c>
      <c r="K9407">
        <v>24.61208182</v>
      </c>
      <c r="L9407">
        <v>3.5815430680000002</v>
      </c>
      <c r="M9407">
        <v>1.554359673</v>
      </c>
      <c r="N9407">
        <v>22.70902676</v>
      </c>
      <c r="O9407">
        <v>8.5194526590000006</v>
      </c>
      <c r="P9407">
        <v>3.2194506600000001</v>
      </c>
      <c r="Q9407">
        <v>60.674927410000002</v>
      </c>
    </row>
    <row r="9408" spans="1:17">
      <c r="A9408" t="s">
        <v>20769</v>
      </c>
      <c r="B9408" s="14" t="s">
        <v>20770</v>
      </c>
      <c r="C9408">
        <v>0</v>
      </c>
      <c r="D9408">
        <v>35.87750672</v>
      </c>
      <c r="E9408">
        <v>30.582525369999999</v>
      </c>
      <c r="F9408">
        <v>37.475906969999997</v>
      </c>
      <c r="G9408">
        <v>9.0889037990000006</v>
      </c>
      <c r="H9408">
        <v>35.763858200000001</v>
      </c>
      <c r="I9408">
        <v>0</v>
      </c>
      <c r="J9408">
        <v>26.689720179999998</v>
      </c>
      <c r="K9408">
        <v>1.836722524</v>
      </c>
      <c r="L9408">
        <v>2.5582450489999999</v>
      </c>
      <c r="M9408">
        <v>0</v>
      </c>
      <c r="N9408">
        <v>28.947770380000001</v>
      </c>
      <c r="O9408">
        <v>4.4839224519999998</v>
      </c>
      <c r="P9408">
        <v>0.60744352099999999</v>
      </c>
      <c r="Q9408">
        <v>58.448324569999997</v>
      </c>
    </row>
    <row r="9409" spans="1:17">
      <c r="A9409" t="s">
        <v>20771</v>
      </c>
      <c r="B9409" s="14" t="s">
        <v>6553</v>
      </c>
      <c r="C9409">
        <v>34.622569669999997</v>
      </c>
      <c r="D9409">
        <v>2.1394660179999998</v>
      </c>
      <c r="E9409">
        <v>2.0688666659999999</v>
      </c>
      <c r="F9409">
        <v>2.0747081810000001</v>
      </c>
      <c r="G9409">
        <v>2.1895318069999998</v>
      </c>
      <c r="H9409">
        <v>4.3650419960000004</v>
      </c>
      <c r="I9409">
        <v>13.2214923</v>
      </c>
      <c r="J9409">
        <v>6.8543504799999999</v>
      </c>
      <c r="K9409">
        <v>9.4179510620000002</v>
      </c>
      <c r="L9409">
        <v>26.525818610000002</v>
      </c>
      <c r="M9409">
        <v>12.106498500000001</v>
      </c>
      <c r="N9409">
        <v>3.3528433400000002</v>
      </c>
      <c r="O9409">
        <v>15.42480737</v>
      </c>
      <c r="P9409">
        <v>3.006294612</v>
      </c>
      <c r="Q9409">
        <v>12.41970444</v>
      </c>
    </row>
    <row r="9410" spans="1:17">
      <c r="A9410" t="e">
        <v>#N/A</v>
      </c>
      <c r="B9410" s="14" t="s">
        <v>20772</v>
      </c>
      <c r="C9410">
        <v>0</v>
      </c>
      <c r="D9410">
        <v>0</v>
      </c>
      <c r="E9410">
        <v>0</v>
      </c>
      <c r="F9410">
        <v>0</v>
      </c>
      <c r="G9410">
        <v>0.27748224700000002</v>
      </c>
      <c r="H9410">
        <v>0</v>
      </c>
      <c r="I9410">
        <v>0</v>
      </c>
      <c r="J9410">
        <v>0</v>
      </c>
      <c r="K9410">
        <v>0</v>
      </c>
      <c r="L9410">
        <v>0</v>
      </c>
      <c r="M9410">
        <v>0</v>
      </c>
      <c r="N9410">
        <v>0</v>
      </c>
      <c r="O9410">
        <v>0</v>
      </c>
      <c r="P9410">
        <v>0</v>
      </c>
      <c r="Q9410">
        <v>0</v>
      </c>
    </row>
    <row r="9411" spans="1:17">
      <c r="A9411" t="s">
        <v>20773</v>
      </c>
      <c r="B9411" s="14" t="s">
        <v>20774</v>
      </c>
      <c r="C9411">
        <v>7.9418140770000001</v>
      </c>
      <c r="D9411">
        <v>0.81532138899999995</v>
      </c>
      <c r="E9411">
        <v>1.524964336</v>
      </c>
      <c r="F9411">
        <v>1.0283023250000001</v>
      </c>
      <c r="G9411">
        <v>1.103811884</v>
      </c>
      <c r="H9411">
        <v>0.96710326999999996</v>
      </c>
      <c r="I9411">
        <v>4.5196889699999998</v>
      </c>
      <c r="J9411">
        <v>3.0940276710000001</v>
      </c>
      <c r="K9411">
        <v>4.4815340370000003</v>
      </c>
      <c r="L9411">
        <v>6.2420219250000004</v>
      </c>
      <c r="M9411">
        <v>5.205500968</v>
      </c>
      <c r="N9411">
        <v>1.5043214439999999</v>
      </c>
      <c r="O9411">
        <v>11.584167389999999</v>
      </c>
      <c r="P9411">
        <v>1.220585386</v>
      </c>
      <c r="Q9411">
        <v>4.7936712190000001</v>
      </c>
    </row>
    <row r="9412" spans="1:17">
      <c r="A9412" t="s">
        <v>20775</v>
      </c>
      <c r="B9412" s="14" t="s">
        <v>6674</v>
      </c>
      <c r="C9412">
        <v>13.76581107</v>
      </c>
      <c r="D9412">
        <v>1.993961431</v>
      </c>
      <c r="E9412">
        <v>1.999626659</v>
      </c>
      <c r="F9412">
        <v>2.4863822899999999</v>
      </c>
      <c r="G9412">
        <v>1.462829487</v>
      </c>
      <c r="H9412">
        <v>4.981821719</v>
      </c>
      <c r="I9412">
        <v>3.4745108949999999</v>
      </c>
      <c r="J9412">
        <v>2.584086074</v>
      </c>
      <c r="K9412">
        <v>6.8453235589999997</v>
      </c>
      <c r="L9412">
        <v>5.1853659260000002</v>
      </c>
      <c r="M9412">
        <v>21.342553970000001</v>
      </c>
      <c r="N9412">
        <v>2.349606826</v>
      </c>
      <c r="O9412">
        <v>16.711234059999999</v>
      </c>
      <c r="P9412">
        <v>1.668133361</v>
      </c>
      <c r="Q9412">
        <v>8.3711702950000006</v>
      </c>
    </row>
    <row r="9413" spans="1:17">
      <c r="A9413" t="s">
        <v>11200</v>
      </c>
      <c r="B9413" s="14" t="s">
        <v>20776</v>
      </c>
      <c r="C9413">
        <v>42.413580039999999</v>
      </c>
      <c r="D9413">
        <v>10.879611499999999</v>
      </c>
      <c r="E9413">
        <v>9.8557921509999993</v>
      </c>
      <c r="F9413">
        <v>10.33119598</v>
      </c>
      <c r="G9413">
        <v>9.6368834460000006</v>
      </c>
      <c r="H9413">
        <v>14.145845680000001</v>
      </c>
      <c r="I9413">
        <v>17.904686779999999</v>
      </c>
      <c r="J9413">
        <v>12.87598663</v>
      </c>
      <c r="K9413">
        <v>19.747249190000002</v>
      </c>
      <c r="L9413">
        <v>21.862623899999999</v>
      </c>
      <c r="M9413">
        <v>19.28246189</v>
      </c>
      <c r="N9413">
        <v>7.2922482129999997</v>
      </c>
      <c r="O9413">
        <v>21.013841979999999</v>
      </c>
      <c r="P9413">
        <v>11.38710341</v>
      </c>
      <c r="Q9413">
        <v>26.087360310000001</v>
      </c>
    </row>
    <row r="9414" spans="1:17">
      <c r="A9414" t="s">
        <v>20777</v>
      </c>
      <c r="B9414" s="14" t="s">
        <v>3012</v>
      </c>
      <c r="C9414">
        <v>94.591886099999996</v>
      </c>
      <c r="D9414">
        <v>11.18040319</v>
      </c>
      <c r="E9414">
        <v>9.5571895770000008</v>
      </c>
      <c r="F9414">
        <v>7.360404215</v>
      </c>
      <c r="G9414">
        <v>8.9390169559999997</v>
      </c>
      <c r="H9414">
        <v>19.77023823</v>
      </c>
      <c r="I9414">
        <v>39.322793230000002</v>
      </c>
      <c r="J9414">
        <v>28.662488499999998</v>
      </c>
      <c r="K9414">
        <v>34.669420260000003</v>
      </c>
      <c r="L9414">
        <v>46.557558810000003</v>
      </c>
      <c r="M9414">
        <v>39.02723606</v>
      </c>
      <c r="N9414">
        <v>18.468423770000001</v>
      </c>
      <c r="O9414">
        <v>56.05216188</v>
      </c>
      <c r="P9414">
        <v>19.556966540000001</v>
      </c>
      <c r="Q9414">
        <v>32.711003669999997</v>
      </c>
    </row>
    <row r="9415" spans="1:17">
      <c r="A9415" t="s">
        <v>20778</v>
      </c>
      <c r="B9415" s="14" t="s">
        <v>20779</v>
      </c>
      <c r="C9415">
        <v>45.697979359999998</v>
      </c>
      <c r="D9415">
        <v>11.998379290000001</v>
      </c>
      <c r="E9415">
        <v>11.34399146</v>
      </c>
      <c r="F9415">
        <v>11.058464349999999</v>
      </c>
      <c r="G9415">
        <v>10.52158094</v>
      </c>
      <c r="H9415">
        <v>13.65042485</v>
      </c>
      <c r="I9415">
        <v>24.68231784</v>
      </c>
      <c r="J9415">
        <v>25.961895210000002</v>
      </c>
      <c r="K9415">
        <v>42.229562940000001</v>
      </c>
      <c r="L9415">
        <v>49.193794140000001</v>
      </c>
      <c r="M9415">
        <v>16.24433264</v>
      </c>
      <c r="N9415">
        <v>11.683837219999999</v>
      </c>
      <c r="O9415">
        <v>11.24655959</v>
      </c>
      <c r="P9415">
        <v>10.411183619999999</v>
      </c>
      <c r="Q9415">
        <v>9.3079299080000002</v>
      </c>
    </row>
    <row r="9416" spans="1:17">
      <c r="A9416" t="s">
        <v>20780</v>
      </c>
      <c r="B9416" s="14" t="s">
        <v>6391</v>
      </c>
      <c r="C9416">
        <v>52.8370435</v>
      </c>
      <c r="D9416">
        <v>22.029137980000002</v>
      </c>
      <c r="E9416">
        <v>11.782078050000001</v>
      </c>
      <c r="F9416">
        <v>21.101774129999999</v>
      </c>
      <c r="G9416">
        <v>10.930514219999999</v>
      </c>
      <c r="H9416">
        <v>11.85072708</v>
      </c>
      <c r="I9416">
        <v>19.725643569999999</v>
      </c>
      <c r="J9416">
        <v>13.744649020000001</v>
      </c>
      <c r="K9416">
        <v>20.853474510000002</v>
      </c>
      <c r="L9416">
        <v>26.641621539999999</v>
      </c>
      <c r="M9416">
        <v>22.51594193</v>
      </c>
      <c r="N9416">
        <v>21.559105630000001</v>
      </c>
      <c r="O9416">
        <v>236.755236</v>
      </c>
      <c r="P9416">
        <v>13.967781390000001</v>
      </c>
      <c r="Q9416">
        <v>255.6334348</v>
      </c>
    </row>
    <row r="9417" spans="1:17">
      <c r="A9417" t="e">
        <v>#N/A</v>
      </c>
      <c r="B9417" s="14" t="s">
        <v>20781</v>
      </c>
      <c r="C9417">
        <v>0</v>
      </c>
      <c r="D9417">
        <v>0</v>
      </c>
      <c r="E9417">
        <v>0</v>
      </c>
      <c r="F9417">
        <v>0</v>
      </c>
      <c r="G9417">
        <v>0</v>
      </c>
      <c r="H9417">
        <v>0</v>
      </c>
      <c r="I9417">
        <v>0</v>
      </c>
      <c r="J9417">
        <v>0</v>
      </c>
      <c r="K9417">
        <v>1.4927944019999999</v>
      </c>
      <c r="L9417">
        <v>1.0396055580000001</v>
      </c>
      <c r="M9417">
        <v>0</v>
      </c>
      <c r="N9417">
        <v>0.40564261299999999</v>
      </c>
      <c r="O9417">
        <v>0</v>
      </c>
      <c r="P9417">
        <v>0</v>
      </c>
      <c r="Q9417">
        <v>1.131043276</v>
      </c>
    </row>
    <row r="9418" spans="1:17">
      <c r="A9418" t="s">
        <v>20782</v>
      </c>
      <c r="B9418" s="14" t="s">
        <v>2936</v>
      </c>
      <c r="C9418">
        <v>0</v>
      </c>
      <c r="D9418">
        <v>0.59616007400000004</v>
      </c>
      <c r="E9418">
        <v>0.24225065100000001</v>
      </c>
      <c r="F9418">
        <v>0.22541898899999999</v>
      </c>
      <c r="G9418">
        <v>0.25022083299999998</v>
      </c>
      <c r="H9418">
        <v>0.238503664</v>
      </c>
      <c r="I9418">
        <v>0.30187897499999999</v>
      </c>
      <c r="J9418">
        <v>1.3121030739999999</v>
      </c>
      <c r="K9418">
        <v>1.2207990310000001</v>
      </c>
      <c r="L9418">
        <v>0.52318996500000003</v>
      </c>
      <c r="M9418">
        <v>0</v>
      </c>
      <c r="N9418">
        <v>0.84208966500000004</v>
      </c>
      <c r="O9418">
        <v>0.458506356</v>
      </c>
      <c r="P9418">
        <v>1.7392067120000001</v>
      </c>
      <c r="Q9418">
        <v>0.85381011200000001</v>
      </c>
    </row>
    <row r="9419" spans="1:17">
      <c r="A9419" t="s">
        <v>20783</v>
      </c>
      <c r="B9419" s="14" t="s">
        <v>8079</v>
      </c>
      <c r="C9419">
        <v>21.111001300000002</v>
      </c>
      <c r="D9419">
        <v>2.969934651</v>
      </c>
      <c r="E9419">
        <v>2.983676692</v>
      </c>
      <c r="F9419">
        <v>1.9716801799999999</v>
      </c>
      <c r="G9419">
        <v>2.9270235539999998</v>
      </c>
      <c r="H9419">
        <v>5.9180946399999996</v>
      </c>
      <c r="I9419">
        <v>4.7191118129999996</v>
      </c>
      <c r="J9419">
        <v>2.5199722879999999</v>
      </c>
      <c r="K9419">
        <v>3.215635105</v>
      </c>
      <c r="L9419">
        <v>7.107721132</v>
      </c>
      <c r="M9419">
        <v>3.253715583</v>
      </c>
      <c r="N9419">
        <v>1.2157169649999999</v>
      </c>
      <c r="O9419">
        <v>6.4849565020000002</v>
      </c>
      <c r="P9419">
        <v>1.687695693</v>
      </c>
      <c r="Q9419">
        <v>6.1439283610000004</v>
      </c>
    </row>
    <row r="9420" spans="1:17">
      <c r="A9420" t="s">
        <v>20784</v>
      </c>
      <c r="B9420" s="14" t="s">
        <v>4856</v>
      </c>
      <c r="C9420">
        <v>12.461436409999999</v>
      </c>
      <c r="D9420">
        <v>11.53270616</v>
      </c>
      <c r="E9420">
        <v>8.4129093770000001</v>
      </c>
      <c r="F9420">
        <v>16.01128005</v>
      </c>
      <c r="G9420">
        <v>8.6275381240000009</v>
      </c>
      <c r="H9420">
        <v>13.37362549</v>
      </c>
      <c r="I9420">
        <v>10.020492040000001</v>
      </c>
      <c r="J9420">
        <v>27.71190554</v>
      </c>
      <c r="K9420">
        <v>18.4915381</v>
      </c>
      <c r="L9420">
        <v>10.007889260000001</v>
      </c>
      <c r="M9420">
        <v>9.8363877760000005</v>
      </c>
      <c r="N9420">
        <v>12.274807239999999</v>
      </c>
      <c r="O9420">
        <v>14.058728090000001</v>
      </c>
      <c r="P9420">
        <v>21.439364470000001</v>
      </c>
      <c r="Q9420">
        <v>15.931889610000001</v>
      </c>
    </row>
    <row r="9421" spans="1:17">
      <c r="A9421" t="s">
        <v>20785</v>
      </c>
      <c r="B9421" s="14" t="s">
        <v>5362</v>
      </c>
      <c r="C9421">
        <v>18.453950630000001</v>
      </c>
      <c r="D9421">
        <v>10.160883460000001</v>
      </c>
      <c r="E9421">
        <v>11.188769819999999</v>
      </c>
      <c r="F9421">
        <v>8.6088905610000008</v>
      </c>
      <c r="G9421">
        <v>12.68473075</v>
      </c>
      <c r="H9421">
        <v>39.909268150000003</v>
      </c>
      <c r="I9421">
        <v>23.253848770000001</v>
      </c>
      <c r="J9421">
        <v>24.257228080000001</v>
      </c>
      <c r="K9421">
        <v>7.4775723039999997</v>
      </c>
      <c r="L9421">
        <v>10.188585489999999</v>
      </c>
      <c r="M9421">
        <v>3.4391472150000002</v>
      </c>
      <c r="N9421">
        <v>7.553399819</v>
      </c>
      <c r="O9421">
        <v>7.3415719450000001</v>
      </c>
      <c r="P9421">
        <v>4.7040637079999996</v>
      </c>
      <c r="Q9421">
        <v>8.6214448390000005</v>
      </c>
    </row>
    <row r="9422" spans="1:17">
      <c r="A9422" t="s">
        <v>20786</v>
      </c>
      <c r="B9422" s="14" t="s">
        <v>3165</v>
      </c>
      <c r="C9422">
        <v>7.0201586349999996</v>
      </c>
      <c r="D9422">
        <v>2.4524310740000002</v>
      </c>
      <c r="E9422">
        <v>2.0251388420000001</v>
      </c>
      <c r="F9422">
        <v>1.92034927</v>
      </c>
      <c r="G9422">
        <v>1.7950625</v>
      </c>
      <c r="H9422">
        <v>3.7849494460000002</v>
      </c>
      <c r="I9422">
        <v>2.4609699049999998</v>
      </c>
      <c r="J9422">
        <v>2.2590992060000001</v>
      </c>
      <c r="K9422">
        <v>2.2966536949999998</v>
      </c>
      <c r="L9422">
        <v>5.544676258</v>
      </c>
      <c r="M9422">
        <v>3.368880232</v>
      </c>
      <c r="N9422">
        <v>0.83210441199999996</v>
      </c>
      <c r="O9422">
        <v>8.4474812329999995</v>
      </c>
      <c r="P9422">
        <v>0.95197261799999999</v>
      </c>
      <c r="Q9422">
        <v>4.4546614529999999</v>
      </c>
    </row>
    <row r="9423" spans="1:17">
      <c r="A9423" t="s">
        <v>20786</v>
      </c>
      <c r="B9423" s="14" t="s">
        <v>20787</v>
      </c>
      <c r="C9423">
        <v>7.5800863109999996</v>
      </c>
      <c r="D9423">
        <v>2.114602197</v>
      </c>
      <c r="E9423">
        <v>0.657090481</v>
      </c>
      <c r="F9423">
        <v>0.99358285000000002</v>
      </c>
      <c r="G9423">
        <v>1.648293593</v>
      </c>
      <c r="H9423">
        <v>2.8033503369999999</v>
      </c>
      <c r="I9423">
        <v>0.81882876299999996</v>
      </c>
      <c r="J9423">
        <v>0.53385023099999995</v>
      </c>
      <c r="K9423">
        <v>2.037750618</v>
      </c>
      <c r="L9423">
        <v>5.853876842</v>
      </c>
      <c r="M9423">
        <v>3.2334062530000001</v>
      </c>
      <c r="N9423">
        <v>0.44990205500000002</v>
      </c>
      <c r="O9423">
        <v>5.9074382820000002</v>
      </c>
      <c r="P9423">
        <v>0.63180733300000003</v>
      </c>
      <c r="Q9423">
        <v>2.1229167119999999</v>
      </c>
    </row>
    <row r="9424" spans="1:17">
      <c r="A9424" t="e">
        <v>#N/A</v>
      </c>
      <c r="B9424" s="14" t="s">
        <v>20788</v>
      </c>
      <c r="C9424">
        <v>19.98262897</v>
      </c>
      <c r="D9424">
        <v>0.73780356599999997</v>
      </c>
      <c r="E9424">
        <v>0.53147732599999997</v>
      </c>
      <c r="F9424">
        <v>0.680006377</v>
      </c>
      <c r="G9424">
        <v>1.4377608369999999</v>
      </c>
      <c r="H9424">
        <v>0</v>
      </c>
      <c r="I9424">
        <v>0</v>
      </c>
      <c r="J9424">
        <v>0.42220090900000001</v>
      </c>
      <c r="K9424">
        <v>4.5325571949999999</v>
      </c>
      <c r="L9424">
        <v>11.57399575</v>
      </c>
      <c r="M9424">
        <v>6.3929309119999997</v>
      </c>
      <c r="N9424">
        <v>0</v>
      </c>
      <c r="O9424">
        <v>11.06516347</v>
      </c>
      <c r="P9424">
        <v>0.99934256700000001</v>
      </c>
      <c r="Q9424">
        <v>0</v>
      </c>
    </row>
    <row r="9425" spans="1:17">
      <c r="A9425" t="s">
        <v>20789</v>
      </c>
      <c r="B9425" s="14" t="s">
        <v>20790</v>
      </c>
      <c r="C9425">
        <v>11.55557758</v>
      </c>
      <c r="D9425">
        <v>1.401875929</v>
      </c>
      <c r="E9425">
        <v>0.468332674</v>
      </c>
      <c r="F9425">
        <v>0.37450939700000002</v>
      </c>
      <c r="G9425">
        <v>0.380082278</v>
      </c>
      <c r="H9425">
        <v>0.21133236</v>
      </c>
      <c r="I9425">
        <v>0.40123154900000002</v>
      </c>
      <c r="J9425">
        <v>0.83708854399999999</v>
      </c>
      <c r="K9425">
        <v>0.99851137899999998</v>
      </c>
      <c r="L9425">
        <v>2.4338267349999998</v>
      </c>
      <c r="M9425">
        <v>2.64065101</v>
      </c>
      <c r="N9425">
        <v>1.35664618</v>
      </c>
      <c r="O9425">
        <v>3.9611466829999999</v>
      </c>
      <c r="P9425">
        <v>1.1145232890000001</v>
      </c>
      <c r="Q9425">
        <v>1.8913515139999999</v>
      </c>
    </row>
    <row r="9426" spans="1:17">
      <c r="A9426" t="s">
        <v>20789</v>
      </c>
      <c r="B9426" s="14" t="s">
        <v>1498</v>
      </c>
      <c r="C9426">
        <v>10.200300589999999</v>
      </c>
      <c r="D9426">
        <v>3.9697575020000002</v>
      </c>
      <c r="E9426">
        <v>1.9357411840000001</v>
      </c>
      <c r="F9426">
        <v>3.790120098</v>
      </c>
      <c r="G9426">
        <v>3.4275911219999999</v>
      </c>
      <c r="H9426">
        <v>2.6469448660000001</v>
      </c>
      <c r="I9426">
        <v>6.0305262539999998</v>
      </c>
      <c r="J9426">
        <v>5.4519722130000003</v>
      </c>
      <c r="K9426">
        <v>5.8780025220000001</v>
      </c>
      <c r="L9426">
        <v>6.7935239010000004</v>
      </c>
      <c r="M9426">
        <v>5.2918787250000001</v>
      </c>
      <c r="N9426">
        <v>5.1315956829999996</v>
      </c>
      <c r="O9426">
        <v>6.4115900479999999</v>
      </c>
      <c r="P9426">
        <v>2.5230397770000002</v>
      </c>
      <c r="Q9426">
        <v>4.9273620940000002</v>
      </c>
    </row>
    <row r="9427" spans="1:17">
      <c r="A9427" t="s">
        <v>20789</v>
      </c>
      <c r="B9427" s="14" t="s">
        <v>20791</v>
      </c>
      <c r="C9427">
        <v>0</v>
      </c>
      <c r="D9427">
        <v>2.613932632</v>
      </c>
      <c r="E9427">
        <v>0.91294460200000005</v>
      </c>
      <c r="F9427">
        <v>0.876060163</v>
      </c>
      <c r="G9427">
        <v>0.74091363600000004</v>
      </c>
      <c r="H9427">
        <v>0.41196087399999998</v>
      </c>
      <c r="I9427">
        <v>1.5642819619999999</v>
      </c>
      <c r="J9427">
        <v>0.81588954800000002</v>
      </c>
      <c r="K9427">
        <v>5.8393464120000003</v>
      </c>
      <c r="L9427">
        <v>2.0333064539999999</v>
      </c>
      <c r="M9427">
        <v>2.0590219040000002</v>
      </c>
      <c r="N9427">
        <v>1.983434334</v>
      </c>
      <c r="O9427">
        <v>1.1879482859999999</v>
      </c>
      <c r="P9427">
        <v>1.770263975</v>
      </c>
      <c r="Q9427">
        <v>0</v>
      </c>
    </row>
    <row r="9428" spans="1:17">
      <c r="A9428" t="s">
        <v>20792</v>
      </c>
      <c r="B9428" s="14" t="s">
        <v>1505</v>
      </c>
      <c r="C9428">
        <v>5.8132648079999996</v>
      </c>
      <c r="D9428">
        <v>2.6786922240000002</v>
      </c>
      <c r="E9428">
        <v>0.593722419</v>
      </c>
      <c r="F9428">
        <v>1.4243376809999999</v>
      </c>
      <c r="G9428">
        <v>0.64245889599999995</v>
      </c>
      <c r="H9428">
        <v>0.71443665000000001</v>
      </c>
      <c r="I9428">
        <v>5.7647665760000004</v>
      </c>
      <c r="J9428">
        <v>1.9160694389999999</v>
      </c>
      <c r="K9428">
        <v>5.2743721109999999</v>
      </c>
      <c r="L9428">
        <v>5.4362707290000003</v>
      </c>
      <c r="M9428">
        <v>0.44635328400000002</v>
      </c>
      <c r="N9428">
        <v>3.0957657510000001</v>
      </c>
      <c r="O9428">
        <v>1.5451354399999999</v>
      </c>
      <c r="P9428">
        <v>1.3954783589999999</v>
      </c>
      <c r="Q9428">
        <v>1.11894315</v>
      </c>
    </row>
    <row r="9429" spans="1:17">
      <c r="A9429" t="s">
        <v>20793</v>
      </c>
      <c r="B9429" s="14" t="s">
        <v>5817</v>
      </c>
      <c r="C9429">
        <v>50.544014709999999</v>
      </c>
      <c r="D9429">
        <v>6.5207174730000004</v>
      </c>
      <c r="E9429">
        <v>6.8955579980000001</v>
      </c>
      <c r="F9429">
        <v>7.6084994720000001</v>
      </c>
      <c r="G9429">
        <v>9.4981234249999993</v>
      </c>
      <c r="H9429">
        <v>38.709196130000002</v>
      </c>
      <c r="I9429">
        <v>16.909786650000001</v>
      </c>
      <c r="J9429">
        <v>11.646544280000001</v>
      </c>
      <c r="K9429">
        <v>28.324403490000002</v>
      </c>
      <c r="L9429">
        <v>38.887534889999998</v>
      </c>
      <c r="M9429">
        <v>35.384343299999998</v>
      </c>
      <c r="N9429">
        <v>7.3668378179999996</v>
      </c>
      <c r="O9429">
        <v>31.61020061</v>
      </c>
      <c r="P9429">
        <v>8.1630962989999993</v>
      </c>
      <c r="Q9429">
        <v>21.664893729999999</v>
      </c>
    </row>
    <row r="9430" spans="1:17">
      <c r="A9430" t="s">
        <v>12503</v>
      </c>
      <c r="B9430" s="14" t="s">
        <v>20794</v>
      </c>
      <c r="C9430">
        <v>16.642249199999998</v>
      </c>
      <c r="D9430">
        <v>13.9279694</v>
      </c>
      <c r="E9430">
        <v>7.7378868069999998</v>
      </c>
      <c r="F9430">
        <v>10.319857969999999</v>
      </c>
      <c r="G9430">
        <v>5.6411726680000003</v>
      </c>
      <c r="H9430">
        <v>18.701179060000001</v>
      </c>
      <c r="I9430">
        <v>12.58429817</v>
      </c>
      <c r="J9430">
        <v>18.44072744</v>
      </c>
      <c r="K9430">
        <v>23.208496839999999</v>
      </c>
      <c r="L9430">
        <v>20.252136920000002</v>
      </c>
      <c r="M9430">
        <v>13.01486233</v>
      </c>
      <c r="N9430">
        <v>10.78948806</v>
      </c>
      <c r="O9430">
        <v>69.627954020000004</v>
      </c>
      <c r="P9430">
        <v>10.727271249999999</v>
      </c>
      <c r="Q9430">
        <v>7.6269455510000004</v>
      </c>
    </row>
    <row r="9431" spans="1:17">
      <c r="A9431" t="e">
        <v>#N/A</v>
      </c>
      <c r="B9431" s="14" t="s">
        <v>20795</v>
      </c>
      <c r="C9431">
        <v>1055.8518999999999</v>
      </c>
      <c r="D9431">
        <v>84.885441150000005</v>
      </c>
      <c r="E9431">
        <v>67.941431420000001</v>
      </c>
      <c r="F9431">
        <v>31.294314069999999</v>
      </c>
      <c r="G9431">
        <v>67.637012889999994</v>
      </c>
      <c r="H9431">
        <v>107.91676080000001</v>
      </c>
      <c r="I9431">
        <v>304.22865159999998</v>
      </c>
      <c r="J9431">
        <v>116.5796818</v>
      </c>
      <c r="K9431">
        <v>359.24020330000002</v>
      </c>
      <c r="L9431">
        <v>651.00743079999995</v>
      </c>
      <c r="M9431">
        <v>482.17198509999997</v>
      </c>
      <c r="N9431">
        <v>111.7879949</v>
      </c>
      <c r="O9431">
        <v>721.40302870000005</v>
      </c>
      <c r="P9431">
        <v>72.818074850000002</v>
      </c>
      <c r="Q9431">
        <v>479.98211750000002</v>
      </c>
    </row>
    <row r="9432" spans="1:17">
      <c r="A9432" t="s">
        <v>20796</v>
      </c>
      <c r="B9432" s="14" t="s">
        <v>8592</v>
      </c>
      <c r="C9432">
        <v>77.626754129999995</v>
      </c>
      <c r="D9432">
        <v>16.00877401</v>
      </c>
      <c r="E9432">
        <v>17.808425960000001</v>
      </c>
      <c r="F9432">
        <v>22.401012059999999</v>
      </c>
      <c r="G9432">
        <v>18.27911932</v>
      </c>
      <c r="H9432">
        <v>21.790562000000001</v>
      </c>
      <c r="I9432">
        <v>23.875882570000002</v>
      </c>
      <c r="J9432">
        <v>34.74687505</v>
      </c>
      <c r="K9432">
        <v>43.923153939999999</v>
      </c>
      <c r="L9432">
        <v>55.470026959999998</v>
      </c>
      <c r="M9432">
        <v>48.224460379999996</v>
      </c>
      <c r="N9432">
        <v>34.135948800000001</v>
      </c>
      <c r="O9432">
        <v>37.826774370000003</v>
      </c>
      <c r="P9432">
        <v>15.45804667</v>
      </c>
      <c r="Q9432">
        <v>32.988117959999997</v>
      </c>
    </row>
    <row r="9433" spans="1:17">
      <c r="A9433" t="s">
        <v>20797</v>
      </c>
      <c r="B9433" s="14" t="s">
        <v>5621</v>
      </c>
      <c r="C9433">
        <v>2.121443486</v>
      </c>
      <c r="D9433">
        <v>1.507822869</v>
      </c>
      <c r="E9433">
        <v>1.372983093</v>
      </c>
      <c r="F9433">
        <v>1.6483944530000001</v>
      </c>
      <c r="G9433">
        <v>0.96162565600000005</v>
      </c>
      <c r="H9433">
        <v>2.5121501049999999</v>
      </c>
      <c r="I9433">
        <v>2.5781188149999998</v>
      </c>
      <c r="J9433">
        <v>1.893759041</v>
      </c>
      <c r="K9433">
        <v>2.4460803809999998</v>
      </c>
      <c r="L9433">
        <v>2.0106754750000002</v>
      </c>
      <c r="M9433">
        <v>2.2057801010000002</v>
      </c>
      <c r="N9433">
        <v>1.427433086</v>
      </c>
      <c r="O9433">
        <v>2.3494525180000001</v>
      </c>
      <c r="P9433">
        <v>1.246611404</v>
      </c>
      <c r="Q9433">
        <v>0.72917430400000005</v>
      </c>
    </row>
    <row r="9434" spans="1:17">
      <c r="A9434" t="s">
        <v>20798</v>
      </c>
      <c r="B9434" s="14" t="s">
        <v>4985</v>
      </c>
      <c r="C9434">
        <v>3.0193086820000001</v>
      </c>
      <c r="D9434">
        <v>1.1147966140000001</v>
      </c>
      <c r="E9434">
        <v>1.1777986570000001</v>
      </c>
      <c r="F9434">
        <v>1.0274669860000001</v>
      </c>
      <c r="G9434">
        <v>0.81103259500000002</v>
      </c>
      <c r="H9434">
        <v>0.96631764600000003</v>
      </c>
      <c r="I9434">
        <v>0.73385282900000004</v>
      </c>
      <c r="J9434">
        <v>2.5729904270000001</v>
      </c>
      <c r="K9434">
        <v>2.2828476530000001</v>
      </c>
      <c r="L9434">
        <v>1.8017859119999999</v>
      </c>
      <c r="M9434">
        <v>2.2538846590000001</v>
      </c>
      <c r="N9434">
        <v>1.654204644</v>
      </c>
      <c r="O9434">
        <v>1.4861416409999999</v>
      </c>
      <c r="P9434">
        <v>1.560305778</v>
      </c>
      <c r="Q9434">
        <v>1.8449511759999999</v>
      </c>
    </row>
    <row r="9435" spans="1:17">
      <c r="A9435" t="s">
        <v>20799</v>
      </c>
      <c r="B9435" s="14" t="s">
        <v>1503</v>
      </c>
      <c r="C9435">
        <v>2.2010623960000002</v>
      </c>
      <c r="D9435">
        <v>1.950436075</v>
      </c>
      <c r="E9435">
        <v>2.634371292</v>
      </c>
      <c r="F9435">
        <v>1.048626311</v>
      </c>
      <c r="G9435">
        <v>4.2284153480000004</v>
      </c>
      <c r="H9435">
        <v>1.2679941610000001</v>
      </c>
      <c r="I9435">
        <v>30.092366179999999</v>
      </c>
      <c r="J9435">
        <v>2.3019934950000001</v>
      </c>
      <c r="K9435">
        <v>8.3625327949999999</v>
      </c>
      <c r="L9435">
        <v>5.2153430040000002</v>
      </c>
      <c r="M9435">
        <v>24.822119489999999</v>
      </c>
      <c r="N9435">
        <v>3.595112377</v>
      </c>
      <c r="O9435">
        <v>23.462176509999999</v>
      </c>
      <c r="P9435">
        <v>0.53662232399999998</v>
      </c>
      <c r="Q9435">
        <v>0.75654060499999998</v>
      </c>
    </row>
    <row r="9436" spans="1:17">
      <c r="A9436" t="s">
        <v>20800</v>
      </c>
      <c r="B9436" s="14" t="s">
        <v>20801</v>
      </c>
      <c r="C9436">
        <v>4.0094595340000003</v>
      </c>
      <c r="D9436">
        <v>0.52486290700000005</v>
      </c>
      <c r="E9436">
        <v>0.44594684800000001</v>
      </c>
      <c r="F9436">
        <v>0.34730540399999998</v>
      </c>
      <c r="G9436">
        <v>0.69235861700000001</v>
      </c>
      <c r="H9436">
        <v>0.62994017099999999</v>
      </c>
      <c r="I9436">
        <v>0.79732818400000005</v>
      </c>
      <c r="J9436">
        <v>0.64690271600000004</v>
      </c>
      <c r="K9436">
        <v>1.4055061149999999</v>
      </c>
      <c r="L9436">
        <v>1.2667038589999999</v>
      </c>
      <c r="M9436">
        <v>1.049501456</v>
      </c>
      <c r="N9436">
        <v>0.76384687900000003</v>
      </c>
      <c r="O9436">
        <v>2.6238663600000001</v>
      </c>
      <c r="P9436">
        <v>0.246087004</v>
      </c>
      <c r="Q9436">
        <v>1.6286823509999999</v>
      </c>
    </row>
    <row r="9437" spans="1:17">
      <c r="A9437" t="s">
        <v>20800</v>
      </c>
      <c r="B9437" s="14" t="s">
        <v>1502</v>
      </c>
      <c r="C9437">
        <v>1.1047017349999999</v>
      </c>
      <c r="D9437">
        <v>0.32630456400000002</v>
      </c>
      <c r="E9437">
        <v>0.352580589</v>
      </c>
      <c r="F9437">
        <v>0.17543335900000001</v>
      </c>
      <c r="G9437">
        <v>0.44510972999999998</v>
      </c>
      <c r="H9437">
        <v>0.63639965499999995</v>
      </c>
      <c r="I9437">
        <v>1.879509535</v>
      </c>
      <c r="J9437">
        <v>0.373449221</v>
      </c>
      <c r="K9437">
        <v>1.085819914</v>
      </c>
      <c r="L9437">
        <v>0.93068567099999999</v>
      </c>
      <c r="M9437">
        <v>0.70684211600000002</v>
      </c>
      <c r="N9437">
        <v>0.36314327499999999</v>
      </c>
      <c r="O9437">
        <v>1.0195276200000001</v>
      </c>
      <c r="P9437">
        <v>0.74583123299999998</v>
      </c>
      <c r="Q9437">
        <v>0.63283963899999995</v>
      </c>
    </row>
    <row r="9438" spans="1:17">
      <c r="A9438" t="s">
        <v>9801</v>
      </c>
      <c r="B9438" s="14" t="s">
        <v>20802</v>
      </c>
      <c r="C9438">
        <v>4.9722662050000004</v>
      </c>
      <c r="D9438">
        <v>6.1195747000000002E-2</v>
      </c>
      <c r="E9438">
        <v>0.35265920299999998</v>
      </c>
      <c r="F9438">
        <v>7.5202488999999997E-2</v>
      </c>
      <c r="G9438">
        <v>0.23850480800000001</v>
      </c>
      <c r="H9438">
        <v>0.31827077500000001</v>
      </c>
      <c r="I9438">
        <v>2.0142092150000002</v>
      </c>
      <c r="J9438">
        <v>0.45524271900000002</v>
      </c>
      <c r="K9438">
        <v>1.12783363</v>
      </c>
      <c r="L9438">
        <v>1.9199671869999999</v>
      </c>
      <c r="M9438">
        <v>2.120999152</v>
      </c>
      <c r="N9438">
        <v>0.340522728</v>
      </c>
      <c r="O9438">
        <v>4.282970744</v>
      </c>
      <c r="P9438">
        <v>0.33155445700000002</v>
      </c>
      <c r="Q9438">
        <v>0.56968266700000003</v>
      </c>
    </row>
    <row r="9439" spans="1:17">
      <c r="A9439" t="e">
        <v>#N/A</v>
      </c>
      <c r="B9439" s="14" t="s">
        <v>20803</v>
      </c>
      <c r="C9439">
        <v>0</v>
      </c>
      <c r="D9439">
        <v>0.93354736900000002</v>
      </c>
      <c r="E9439">
        <v>1.120802525</v>
      </c>
      <c r="F9439">
        <v>0.57361082100000005</v>
      </c>
      <c r="G9439">
        <v>1.091524554</v>
      </c>
      <c r="H9439">
        <v>0</v>
      </c>
      <c r="I9439">
        <v>0</v>
      </c>
      <c r="J9439">
        <v>2.1368535780000002</v>
      </c>
      <c r="K9439">
        <v>1.91169079</v>
      </c>
      <c r="L9439">
        <v>0</v>
      </c>
      <c r="M9439">
        <v>0</v>
      </c>
      <c r="N9439">
        <v>1.8181481390000001</v>
      </c>
      <c r="O9439">
        <v>0</v>
      </c>
      <c r="P9439">
        <v>1.896711402</v>
      </c>
      <c r="Q9439">
        <v>1.448427868</v>
      </c>
    </row>
    <row r="9440" spans="1:17">
      <c r="A9440" t="s">
        <v>20804</v>
      </c>
      <c r="B9440" s="14" t="s">
        <v>1609</v>
      </c>
      <c r="C9440">
        <v>10.10678175</v>
      </c>
      <c r="D9440">
        <v>0.497553458</v>
      </c>
      <c r="E9440">
        <v>0.20907424399999999</v>
      </c>
      <c r="F9440">
        <v>0.38214724999999999</v>
      </c>
      <c r="G9440">
        <v>0.24239611699999999</v>
      </c>
      <c r="H9440">
        <v>0.43128466700000001</v>
      </c>
      <c r="I9440">
        <v>2.0470719079999999</v>
      </c>
      <c r="J9440">
        <v>0.427080185</v>
      </c>
      <c r="K9440">
        <v>4.0755012349999999</v>
      </c>
      <c r="L9440">
        <v>6.3860474639999998</v>
      </c>
      <c r="M9440">
        <v>2.6945052110000001</v>
      </c>
      <c r="N9440">
        <v>0.44990205500000002</v>
      </c>
      <c r="O9440">
        <v>8.0838629120000007</v>
      </c>
      <c r="P9440">
        <v>0.210602444</v>
      </c>
      <c r="Q9440">
        <v>2.7018939980000001</v>
      </c>
    </row>
    <row r="9441" spans="1:17">
      <c r="A9441" t="s">
        <v>20805</v>
      </c>
      <c r="B9441" s="14" t="s">
        <v>20806</v>
      </c>
      <c r="C9441">
        <v>34.087548779999999</v>
      </c>
      <c r="D9441">
        <v>0.32596547100000001</v>
      </c>
      <c r="E9441">
        <v>0.44352898000000002</v>
      </c>
      <c r="F9441">
        <v>6.6762304999999994E-2</v>
      </c>
      <c r="G9441">
        <v>0.38112615100000002</v>
      </c>
      <c r="H9441">
        <v>0.47091726900000003</v>
      </c>
      <c r="I9441">
        <v>2.8610382670000001</v>
      </c>
      <c r="J9441">
        <v>0.49741484699999999</v>
      </c>
      <c r="K9441">
        <v>21.02632827</v>
      </c>
      <c r="L9441">
        <v>77.786448620000002</v>
      </c>
      <c r="M9441">
        <v>14.5928898</v>
      </c>
      <c r="N9441">
        <v>1.0580672069999999</v>
      </c>
      <c r="O9441">
        <v>22.2705032</v>
      </c>
      <c r="P9441">
        <v>0.14717158899999999</v>
      </c>
      <c r="Q9441">
        <v>5.3946197089999997</v>
      </c>
    </row>
    <row r="9442" spans="1:17">
      <c r="A9442" t="s">
        <v>20805</v>
      </c>
      <c r="B9442" s="14" t="s">
        <v>1501</v>
      </c>
      <c r="C9442">
        <v>31.081632070000001</v>
      </c>
      <c r="D9442">
        <v>0.65818447599999996</v>
      </c>
      <c r="E9442">
        <v>0.607850844</v>
      </c>
      <c r="F9442">
        <v>9.332683E-2</v>
      </c>
      <c r="G9442">
        <v>0.473577892</v>
      </c>
      <c r="H9442">
        <v>0.52663509600000002</v>
      </c>
      <c r="I9442">
        <v>2.3330049179999999</v>
      </c>
      <c r="J9442">
        <v>0.60841791099999998</v>
      </c>
      <c r="K9442">
        <v>19.284061820000002</v>
      </c>
      <c r="L9442">
        <v>72.924849179999995</v>
      </c>
      <c r="M9442">
        <v>14.476963639999999</v>
      </c>
      <c r="N9442">
        <v>1.098737005</v>
      </c>
      <c r="O9442">
        <v>17.46422038</v>
      </c>
      <c r="P9442">
        <v>0.13715382200000001</v>
      </c>
      <c r="Q9442">
        <v>5.8129490319999997</v>
      </c>
    </row>
    <row r="9443" spans="1:17">
      <c r="A9443" t="s">
        <v>20807</v>
      </c>
      <c r="B9443" s="14" t="s">
        <v>1504</v>
      </c>
      <c r="C9443">
        <v>7.915568822</v>
      </c>
      <c r="D9443">
        <v>4.6560135120000004</v>
      </c>
      <c r="E9443">
        <v>3.4555978980000002</v>
      </c>
      <c r="F9443">
        <v>3.0094664230000001</v>
      </c>
      <c r="G9443">
        <v>3.1108089059999999</v>
      </c>
      <c r="H9443">
        <v>2.6207028480000001</v>
      </c>
      <c r="I9443">
        <v>6.3687884229999998</v>
      </c>
      <c r="J9443">
        <v>3.3910016129999998</v>
      </c>
      <c r="K9443">
        <v>5.4482555750000001</v>
      </c>
      <c r="L9443">
        <v>6.2087744999999996</v>
      </c>
      <c r="M9443">
        <v>3.143648776</v>
      </c>
      <c r="N9443">
        <v>4.3741303550000001</v>
      </c>
      <c r="O9443">
        <v>4.8365905099999997</v>
      </c>
      <c r="P9443">
        <v>2.4980261640000001</v>
      </c>
      <c r="Q9443">
        <v>3.1897962039999999</v>
      </c>
    </row>
    <row r="9444" spans="1:17">
      <c r="A9444" t="s">
        <v>20808</v>
      </c>
      <c r="B9444" s="14" t="s">
        <v>6534</v>
      </c>
      <c r="C9444">
        <v>106.9121367</v>
      </c>
      <c r="D9444">
        <v>1.021689404</v>
      </c>
      <c r="E9444">
        <v>1.5611584409999999</v>
      </c>
      <c r="F9444">
        <v>1.255538</v>
      </c>
      <c r="G9444">
        <v>0.79638813500000005</v>
      </c>
      <c r="H9444">
        <v>1.9322428789999999</v>
      </c>
      <c r="I9444">
        <v>37.296611030000001</v>
      </c>
      <c r="J9444">
        <v>3.6142112289999999</v>
      </c>
      <c r="K9444">
        <v>23.014039990000001</v>
      </c>
      <c r="L9444">
        <v>38.94246321</v>
      </c>
      <c r="M9444">
        <v>31.387019179999999</v>
      </c>
      <c r="N9444">
        <v>1.240401573</v>
      </c>
      <c r="O9444">
        <v>42.253571780000001</v>
      </c>
      <c r="P9444">
        <v>1.7612778630000001</v>
      </c>
      <c r="Q9444">
        <v>22.480776899999999</v>
      </c>
    </row>
    <row r="9445" spans="1:17">
      <c r="A9445" t="s">
        <v>20809</v>
      </c>
      <c r="B9445" s="14" t="s">
        <v>9116</v>
      </c>
      <c r="C9445">
        <v>1.9456976770000001</v>
      </c>
      <c r="D9445">
        <v>1.293111549</v>
      </c>
      <c r="E9445">
        <v>1.50074006</v>
      </c>
      <c r="F9445">
        <v>1.765649327</v>
      </c>
      <c r="G9445">
        <v>1.735925452</v>
      </c>
      <c r="H9445">
        <v>3.113563729</v>
      </c>
      <c r="I9445">
        <v>1.418724512</v>
      </c>
      <c r="J9445">
        <v>2.1582472830000001</v>
      </c>
      <c r="K9445">
        <v>1.838885919</v>
      </c>
      <c r="L9445">
        <v>2.9710596210000002</v>
      </c>
      <c r="M9445">
        <v>1.5561904849999999</v>
      </c>
      <c r="N9445">
        <v>0.81948726500000002</v>
      </c>
      <c r="O9445">
        <v>2.513954166</v>
      </c>
      <c r="P9445">
        <v>1.2649707240000001</v>
      </c>
      <c r="Q9445">
        <v>3.0094543690000002</v>
      </c>
    </row>
    <row r="9446" spans="1:17">
      <c r="A9446" t="s">
        <v>20810</v>
      </c>
      <c r="B9446" s="14" t="s">
        <v>6611</v>
      </c>
      <c r="C9446">
        <v>53.983572809999998</v>
      </c>
      <c r="D9446">
        <v>2.6575930900000002</v>
      </c>
      <c r="E9446">
        <v>2.6163454150000001</v>
      </c>
      <c r="F9446">
        <v>2.041171404</v>
      </c>
      <c r="G9446">
        <v>2.4858540310000001</v>
      </c>
      <c r="H9446">
        <v>4.4920788070000004</v>
      </c>
      <c r="I9446">
        <v>14.870334700000001</v>
      </c>
      <c r="J9446">
        <v>7.14767435</v>
      </c>
      <c r="K9446">
        <v>13.333244990000001</v>
      </c>
      <c r="L9446">
        <v>17.244466630000002</v>
      </c>
      <c r="M9446">
        <v>37.995458669999998</v>
      </c>
      <c r="N9446">
        <v>6.2110158660000003</v>
      </c>
      <c r="O9446">
        <v>332.8066887</v>
      </c>
      <c r="P9446">
        <v>5.5794812279999997</v>
      </c>
      <c r="Q9446">
        <v>281.83019289999999</v>
      </c>
    </row>
    <row r="9447" spans="1:17">
      <c r="A9447" t="s">
        <v>20811</v>
      </c>
      <c r="B9447" s="14" t="s">
        <v>6779</v>
      </c>
      <c r="C9447">
        <v>54.90891903</v>
      </c>
      <c r="D9447">
        <v>64.636224290000001</v>
      </c>
      <c r="E9447">
        <v>13.446614690000001</v>
      </c>
      <c r="F9447">
        <v>13.120768780000001</v>
      </c>
      <c r="G9447">
        <v>18.195991679999999</v>
      </c>
      <c r="H9447">
        <v>15.113699090000001</v>
      </c>
      <c r="I9447">
        <v>78.724418760000006</v>
      </c>
      <c r="J9447">
        <v>136.8218722</v>
      </c>
      <c r="K9447">
        <v>52.675225230000002</v>
      </c>
      <c r="L9447">
        <v>67.517019779999998</v>
      </c>
      <c r="M9447">
        <v>25.416917250000001</v>
      </c>
      <c r="N9447">
        <v>49.561250719999997</v>
      </c>
      <c r="O9447">
        <v>37.53224058</v>
      </c>
      <c r="P9447">
        <v>18.323819820000001</v>
      </c>
      <c r="Q9447">
        <v>24.63366607</v>
      </c>
    </row>
    <row r="9448" spans="1:17">
      <c r="A9448" t="s">
        <v>20812</v>
      </c>
      <c r="B9448" s="14" t="s">
        <v>20813</v>
      </c>
      <c r="C9448">
        <v>99.780380649999998</v>
      </c>
      <c r="D9448">
        <v>27.797654999999999</v>
      </c>
      <c r="E9448">
        <v>5.9591604560000002</v>
      </c>
      <c r="F9448">
        <v>4.1538681530000003</v>
      </c>
      <c r="G9448">
        <v>13.31267282</v>
      </c>
      <c r="H9448">
        <v>262.46533950000003</v>
      </c>
      <c r="I9448">
        <v>71.438331289999994</v>
      </c>
      <c r="J9448">
        <v>13.18366979</v>
      </c>
      <c r="K9448">
        <v>52.369361210000001</v>
      </c>
      <c r="L9448">
        <v>109.8565395</v>
      </c>
      <c r="M9448">
        <v>60.119035269999998</v>
      </c>
      <c r="N9448">
        <v>10.419217440000001</v>
      </c>
      <c r="O9448">
        <v>84.045753070000004</v>
      </c>
      <c r="P9448">
        <v>20.873968260000002</v>
      </c>
      <c r="Q9448">
        <v>42.231847270000003</v>
      </c>
    </row>
    <row r="9449" spans="1:17">
      <c r="A9449" t="s">
        <v>20814</v>
      </c>
      <c r="B9449" s="14" t="s">
        <v>4065</v>
      </c>
      <c r="C9449">
        <v>7.2418637129999999</v>
      </c>
      <c r="D9449">
        <v>1.0625984399999999</v>
      </c>
      <c r="E9449">
        <v>1.000579799</v>
      </c>
      <c r="F9449">
        <v>1.139383644</v>
      </c>
      <c r="G9449">
        <v>0.89323879799999994</v>
      </c>
      <c r="H9449">
        <v>1.769902501</v>
      </c>
      <c r="I9449">
        <v>3.154569977</v>
      </c>
      <c r="J9449">
        <v>1.5976520830000001</v>
      </c>
      <c r="K9449">
        <v>2.7732795110000001</v>
      </c>
      <c r="L9449">
        <v>2.9118899460000001</v>
      </c>
      <c r="M9449">
        <v>3.430140111</v>
      </c>
      <c r="N9449">
        <v>0.82315611499999997</v>
      </c>
      <c r="O9449">
        <v>4.478816642</v>
      </c>
      <c r="P9449">
        <v>0.63497284499999995</v>
      </c>
      <c r="Q9449">
        <v>2.262859298</v>
      </c>
    </row>
    <row r="9450" spans="1:17">
      <c r="A9450" t="s">
        <v>20815</v>
      </c>
      <c r="B9450" s="14" t="s">
        <v>8626</v>
      </c>
      <c r="C9450">
        <v>19.777562079999999</v>
      </c>
      <c r="D9450">
        <v>10.744842800000001</v>
      </c>
      <c r="E9450">
        <v>8.8672477090000008</v>
      </c>
      <c r="F9450">
        <v>6.9225734660000002</v>
      </c>
      <c r="G9450">
        <v>10.489588299999999</v>
      </c>
      <c r="H9450">
        <v>16.27644729</v>
      </c>
      <c r="I9450">
        <v>25.408433909999999</v>
      </c>
      <c r="J9450">
        <v>19.520413269999999</v>
      </c>
      <c r="K9450">
        <v>11.321917859999999</v>
      </c>
      <c r="L9450">
        <v>6.2483020460000001</v>
      </c>
      <c r="M9450">
        <v>0.90390357200000004</v>
      </c>
      <c r="N9450">
        <v>5.2823733859999997</v>
      </c>
      <c r="O9450">
        <v>0.52150523400000004</v>
      </c>
      <c r="P9450">
        <v>4.5215408249999998</v>
      </c>
      <c r="Q9450">
        <v>2.9133714479999999</v>
      </c>
    </row>
    <row r="9451" spans="1:17">
      <c r="A9451" t="s">
        <v>20816</v>
      </c>
      <c r="B9451" s="14" t="s">
        <v>5556</v>
      </c>
      <c r="C9451">
        <v>9.3625672959999999</v>
      </c>
      <c r="D9451">
        <v>11.91677449</v>
      </c>
      <c r="E9451">
        <v>10.5039432</v>
      </c>
      <c r="F9451">
        <v>19.950591039999999</v>
      </c>
      <c r="G9451">
        <v>10.611694330000001</v>
      </c>
      <c r="H9451">
        <v>9.4143078459999998</v>
      </c>
      <c r="I9451">
        <v>10.92289218</v>
      </c>
      <c r="J9451">
        <v>37.462760250000002</v>
      </c>
      <c r="K9451">
        <v>20.232717529999999</v>
      </c>
      <c r="L9451">
        <v>9.4652957779999998</v>
      </c>
      <c r="M9451">
        <v>6.5352302809999996</v>
      </c>
      <c r="N9451">
        <v>19.515489509999998</v>
      </c>
      <c r="O9451">
        <v>9.4262178510000005</v>
      </c>
      <c r="P9451">
        <v>25.386431859999998</v>
      </c>
      <c r="Q9451">
        <v>18.255206309999998</v>
      </c>
    </row>
    <row r="9452" spans="1:17">
      <c r="A9452" t="s">
        <v>20817</v>
      </c>
      <c r="B9452" s="14" t="s">
        <v>806</v>
      </c>
      <c r="C9452">
        <v>772.85775379999995</v>
      </c>
      <c r="D9452">
        <v>0.89781788100000004</v>
      </c>
      <c r="E9452">
        <v>0.258697501</v>
      </c>
      <c r="F9452">
        <v>0.33099427199999998</v>
      </c>
      <c r="G9452">
        <v>0.279933023</v>
      </c>
      <c r="H9452">
        <v>1.556476314</v>
      </c>
      <c r="I9452">
        <v>117.61281889999999</v>
      </c>
      <c r="J9452">
        <v>0.46239078900000002</v>
      </c>
      <c r="K9452">
        <v>172.4536449</v>
      </c>
      <c r="L9452">
        <v>234.82128789999999</v>
      </c>
      <c r="M9452">
        <v>556.22890540000003</v>
      </c>
      <c r="N9452">
        <v>14.68792491</v>
      </c>
      <c r="O9452">
        <v>701.07601650000004</v>
      </c>
      <c r="P9452">
        <v>0.79045153000000001</v>
      </c>
      <c r="Q9452">
        <v>425.97709250000003</v>
      </c>
    </row>
    <row r="9453" spans="1:17">
      <c r="A9453" t="e">
        <v>#N/A</v>
      </c>
      <c r="B9453" s="14" t="s">
        <v>20818</v>
      </c>
      <c r="C9453">
        <v>19.66544438</v>
      </c>
      <c r="D9453">
        <v>1.5842015949999999</v>
      </c>
      <c r="E9453">
        <v>0.57059037599999995</v>
      </c>
      <c r="F9453">
        <v>0.24335004499999999</v>
      </c>
      <c r="G9453">
        <v>2.7784261360000002</v>
      </c>
      <c r="H9453">
        <v>3.43300728</v>
      </c>
      <c r="I9453">
        <v>5.2142732049999996</v>
      </c>
      <c r="J9453">
        <v>5.665899638</v>
      </c>
      <c r="K9453">
        <v>10.54326436</v>
      </c>
      <c r="L9453">
        <v>10.166532269999999</v>
      </c>
      <c r="M9453">
        <v>10.29510952</v>
      </c>
      <c r="N9453">
        <v>2.4241975189999998</v>
      </c>
      <c r="O9453">
        <v>1.97991381</v>
      </c>
      <c r="P9453">
        <v>2.950439958</v>
      </c>
      <c r="Q9453">
        <v>3.6869073010000002</v>
      </c>
    </row>
    <row r="9454" spans="1:17">
      <c r="A9454" t="s">
        <v>20819</v>
      </c>
      <c r="B9454" s="14" t="s">
        <v>20820</v>
      </c>
      <c r="C9454">
        <v>132.65714679999999</v>
      </c>
      <c r="D9454">
        <v>38.659213979999997</v>
      </c>
      <c r="E9454">
        <v>38.895062160000002</v>
      </c>
      <c r="F9454">
        <v>29.02053982</v>
      </c>
      <c r="G9454">
        <v>39.951607430000003</v>
      </c>
      <c r="H9454">
        <v>62.774802729999998</v>
      </c>
      <c r="I9454">
        <v>114.0011605</v>
      </c>
      <c r="J9454">
        <v>93.794797630000005</v>
      </c>
      <c r="K9454">
        <v>200.24138590000001</v>
      </c>
      <c r="L9454">
        <v>350.74860319999999</v>
      </c>
      <c r="M9454">
        <v>18.188682979999999</v>
      </c>
      <c r="N9454">
        <v>42.147663559999998</v>
      </c>
      <c r="O9454">
        <v>63.838024050000001</v>
      </c>
      <c r="P9454">
        <v>29.26182039</v>
      </c>
      <c r="Q9454">
        <v>41.796698640000002</v>
      </c>
    </row>
    <row r="9455" spans="1:17">
      <c r="A9455" t="s">
        <v>20819</v>
      </c>
      <c r="B9455" s="14" t="s">
        <v>20821</v>
      </c>
      <c r="C9455">
        <v>45.582155849999999</v>
      </c>
      <c r="D9455">
        <v>2.4235136989999999</v>
      </c>
      <c r="E9455">
        <v>3.879510727</v>
      </c>
      <c r="F9455">
        <v>2.6059405510000002</v>
      </c>
      <c r="G9455">
        <v>3.6207451709999998</v>
      </c>
      <c r="H9455">
        <v>7.3525467190000002</v>
      </c>
      <c r="I9455">
        <v>18.612538130000001</v>
      </c>
      <c r="J9455">
        <v>12.82819714</v>
      </c>
      <c r="K9455">
        <v>32.671766210000001</v>
      </c>
      <c r="L9455">
        <v>24.193204829999999</v>
      </c>
      <c r="M9455">
        <v>22.74923759</v>
      </c>
      <c r="N9455">
        <v>5.394240838</v>
      </c>
      <c r="O9455">
        <v>40.384996919999999</v>
      </c>
      <c r="P9455">
        <v>7.6594202889999998</v>
      </c>
      <c r="Q9455">
        <v>14.413935609999999</v>
      </c>
    </row>
    <row r="9456" spans="1:17">
      <c r="A9456" t="s">
        <v>20819</v>
      </c>
      <c r="B9456" s="14" t="s">
        <v>1746</v>
      </c>
      <c r="C9456">
        <v>26.54076684</v>
      </c>
      <c r="D9456">
        <v>15.92550215</v>
      </c>
      <c r="E9456">
        <v>21.265859330000001</v>
      </c>
      <c r="F9456">
        <v>20.355073969999999</v>
      </c>
      <c r="G9456">
        <v>21.736958550000001</v>
      </c>
      <c r="H9456">
        <v>18.28936835</v>
      </c>
      <c r="I9456">
        <v>34.502671540000001</v>
      </c>
      <c r="J9456">
        <v>30.531188140000001</v>
      </c>
      <c r="K9456">
        <v>39.973503559999997</v>
      </c>
      <c r="L9456">
        <v>60.084467080000003</v>
      </c>
      <c r="M9456">
        <v>17.467280930000001</v>
      </c>
      <c r="N9456">
        <v>14.732141220000001</v>
      </c>
      <c r="O9456">
        <v>21.66707735</v>
      </c>
      <c r="P9456">
        <v>12.742259969999999</v>
      </c>
      <c r="Q9456">
        <v>20.747146740000002</v>
      </c>
    </row>
    <row r="9457" spans="1:17">
      <c r="A9457" t="s">
        <v>20822</v>
      </c>
      <c r="B9457" s="14" t="s">
        <v>1277</v>
      </c>
      <c r="C9457">
        <v>13.779320200000001</v>
      </c>
      <c r="D9457">
        <v>0.38905441499999999</v>
      </c>
      <c r="E9457">
        <v>0.54613917000000001</v>
      </c>
      <c r="F9457">
        <v>0.75393139600000003</v>
      </c>
      <c r="G9457">
        <v>0.41989953400000002</v>
      </c>
      <c r="H9457">
        <v>0.62259052500000001</v>
      </c>
      <c r="I9457">
        <v>3.7431215400000002</v>
      </c>
      <c r="J9457">
        <v>0.85627923900000003</v>
      </c>
      <c r="K9457">
        <v>2.573934999</v>
      </c>
      <c r="L9457">
        <v>2.475397074</v>
      </c>
      <c r="M9457">
        <v>3.1117701000000002</v>
      </c>
      <c r="N9457">
        <v>0.68277202000000004</v>
      </c>
      <c r="O9457">
        <v>4.9371550449999999</v>
      </c>
      <c r="P9457">
        <v>0.50669969800000003</v>
      </c>
      <c r="Q9457">
        <v>0.92866163599999996</v>
      </c>
    </row>
    <row r="9458" spans="1:17">
      <c r="A9458" t="s">
        <v>20823</v>
      </c>
      <c r="B9458" s="14" t="s">
        <v>1902</v>
      </c>
      <c r="C9458">
        <v>4.9410835630000003</v>
      </c>
      <c r="D9458">
        <v>0.98356750699999995</v>
      </c>
      <c r="E9458">
        <v>1.1960927800000001</v>
      </c>
      <c r="F9458">
        <v>0.740810368</v>
      </c>
      <c r="G9458">
        <v>0.74194143400000001</v>
      </c>
      <c r="H9458">
        <v>1.5676229189999999</v>
      </c>
      <c r="I9458">
        <v>2.1930327140000001</v>
      </c>
      <c r="J9458">
        <v>1.4070923289999999</v>
      </c>
      <c r="K9458">
        <v>2.176549632</v>
      </c>
      <c r="L9458">
        <v>3.4840396419999999</v>
      </c>
      <c r="M9458">
        <v>3.1615465509999998</v>
      </c>
      <c r="N9458">
        <v>1.05047158</v>
      </c>
      <c r="O9458">
        <v>3.6480950490000001</v>
      </c>
      <c r="P9458">
        <v>0.98842552400000006</v>
      </c>
      <c r="Q9458">
        <v>2.0183052450000001</v>
      </c>
    </row>
    <row r="9459" spans="1:17">
      <c r="A9459" t="s">
        <v>20824</v>
      </c>
      <c r="B9459" s="14" t="s">
        <v>20825</v>
      </c>
      <c r="C9459">
        <v>3.8194157870000001</v>
      </c>
      <c r="D9459">
        <v>0.52883030099999995</v>
      </c>
      <c r="E9459">
        <v>0.45713194299999999</v>
      </c>
      <c r="F9459">
        <v>0.38992273199999999</v>
      </c>
      <c r="G9459">
        <v>1.0717551299999999</v>
      </c>
      <c r="H9459">
        <v>2.750374619</v>
      </c>
      <c r="I9459">
        <v>2.7849644169999999</v>
      </c>
      <c r="J9459">
        <v>0.96837757499999999</v>
      </c>
      <c r="K9459">
        <v>3.898523183</v>
      </c>
      <c r="L9459">
        <v>3.016658901</v>
      </c>
      <c r="M9459">
        <v>2.7493298259999999</v>
      </c>
      <c r="N9459">
        <v>4.0020278119999997</v>
      </c>
      <c r="O9459">
        <v>4.2299199090000004</v>
      </c>
      <c r="P9459">
        <v>1.3609543850000001</v>
      </c>
      <c r="Q9459">
        <v>1.9691921080000001</v>
      </c>
    </row>
    <row r="9460" spans="1:17">
      <c r="A9460" t="e">
        <v>#N/A</v>
      </c>
      <c r="B9460" s="14" t="s">
        <v>20826</v>
      </c>
      <c r="C9460">
        <v>1.8192701849999999</v>
      </c>
      <c r="D9460">
        <v>0</v>
      </c>
      <c r="E9460">
        <v>0.38709655500000001</v>
      </c>
      <c r="F9460">
        <v>0</v>
      </c>
      <c r="G9460">
        <v>0.31415390999999998</v>
      </c>
      <c r="H9460">
        <v>0</v>
      </c>
      <c r="I9460">
        <v>0</v>
      </c>
      <c r="J9460">
        <v>0</v>
      </c>
      <c r="K9460">
        <v>0.82531144199999995</v>
      </c>
      <c r="L9460">
        <v>0</v>
      </c>
      <c r="M9460">
        <v>0</v>
      </c>
      <c r="N9460">
        <v>1.7941197499999999</v>
      </c>
      <c r="O9460">
        <v>0</v>
      </c>
      <c r="P9460">
        <v>0</v>
      </c>
      <c r="Q9460">
        <v>0</v>
      </c>
    </row>
    <row r="9461" spans="1:17">
      <c r="A9461" t="e">
        <v>#N/A</v>
      </c>
      <c r="B9461" s="14" t="s">
        <v>6799</v>
      </c>
      <c r="C9461">
        <v>802.37637080000002</v>
      </c>
      <c r="D9461">
        <v>7.3244368790000003</v>
      </c>
      <c r="E9461">
        <v>5.4064389860000004</v>
      </c>
      <c r="F9461">
        <v>4.3754302059999999</v>
      </c>
      <c r="G9461">
        <v>6.1321725349999996</v>
      </c>
      <c r="H9461">
        <v>14.931673030000001</v>
      </c>
      <c r="I9461">
        <v>120.9854399</v>
      </c>
      <c r="J9461">
        <v>9.7021706190000003</v>
      </c>
      <c r="K9461">
        <v>147.9044979</v>
      </c>
      <c r="L9461">
        <v>186.66275769999999</v>
      </c>
      <c r="M9461">
        <v>637.58704590000002</v>
      </c>
      <c r="N9461">
        <v>13.81199565</v>
      </c>
      <c r="O9461">
        <v>388.19666660000001</v>
      </c>
      <c r="P9461">
        <v>8.9103724169999996</v>
      </c>
      <c r="Q9461">
        <v>38.301200090000002</v>
      </c>
    </row>
    <row r="9462" spans="1:17">
      <c r="A9462" t="s">
        <v>20827</v>
      </c>
      <c r="B9462" s="14" t="s">
        <v>3188</v>
      </c>
      <c r="C9462">
        <v>7.3596073750000004</v>
      </c>
      <c r="D9462">
        <v>2.927308112</v>
      </c>
      <c r="E9462">
        <v>2.7048156200000002</v>
      </c>
      <c r="F9462">
        <v>2.3450901690000001</v>
      </c>
      <c r="G9462">
        <v>1.732999696</v>
      </c>
      <c r="H9462">
        <v>5.8457064430000001</v>
      </c>
      <c r="I9462">
        <v>12.6840522</v>
      </c>
      <c r="J9462">
        <v>10.538435639999999</v>
      </c>
      <c r="K9462">
        <v>7.5879180799999997</v>
      </c>
      <c r="L9462">
        <v>7.2923971869999997</v>
      </c>
      <c r="M9462">
        <v>2.2474945449999999</v>
      </c>
      <c r="N9462">
        <v>7.6290055590000003</v>
      </c>
      <c r="O9462">
        <v>2.9638563960000002</v>
      </c>
      <c r="P9462">
        <v>8.1056436759999997</v>
      </c>
      <c r="Q9462">
        <v>6.0940739959999997</v>
      </c>
    </row>
    <row r="9463" spans="1:17">
      <c r="A9463" t="e">
        <v>#N/A</v>
      </c>
      <c r="B9463" s="14" t="s">
        <v>20828</v>
      </c>
      <c r="C9463">
        <v>19.472267129999999</v>
      </c>
      <c r="D9463">
        <v>7.1895985949999996</v>
      </c>
      <c r="E9463">
        <v>5.0063980770000001</v>
      </c>
      <c r="F9463">
        <v>2.2087960889999998</v>
      </c>
      <c r="G9463">
        <v>7.985928168</v>
      </c>
      <c r="H9463">
        <v>37.080525399999999</v>
      </c>
      <c r="I9463">
        <v>14.19839423</v>
      </c>
      <c r="J9463">
        <v>9.3597545229999994</v>
      </c>
      <c r="K9463">
        <v>13.98651572</v>
      </c>
      <c r="L9463">
        <v>9.2277758540000008</v>
      </c>
      <c r="M9463">
        <v>1.5574134239999999</v>
      </c>
      <c r="N9463">
        <v>9.601536737</v>
      </c>
      <c r="O9463">
        <v>5.3912780759999999</v>
      </c>
      <c r="P9463">
        <v>14.85074101</v>
      </c>
      <c r="Q9463">
        <v>22.86751739</v>
      </c>
    </row>
    <row r="9464" spans="1:17">
      <c r="A9464" t="e">
        <v>#N/A</v>
      </c>
      <c r="B9464" s="14" t="s">
        <v>20829</v>
      </c>
      <c r="C9464">
        <v>30.509977030000002</v>
      </c>
      <c r="D9464">
        <v>4.103667325</v>
      </c>
      <c r="E9464">
        <v>5.100686531</v>
      </c>
      <c r="F9464">
        <v>2.6697875679999998</v>
      </c>
      <c r="G9464">
        <v>4.5158588389999998</v>
      </c>
      <c r="H9464">
        <v>7.951170952</v>
      </c>
      <c r="I9464">
        <v>11.123324240000001</v>
      </c>
      <c r="J9464">
        <v>11.188881070000001</v>
      </c>
      <c r="K9464">
        <v>17.301053849999999</v>
      </c>
      <c r="L9464">
        <v>30.293941369999999</v>
      </c>
      <c r="M9464">
        <v>6.2748556710000001</v>
      </c>
      <c r="N9464">
        <v>8.7309488490000007</v>
      </c>
      <c r="O9464">
        <v>15.68781312</v>
      </c>
      <c r="P9464">
        <v>7.3566378910000001</v>
      </c>
      <c r="Q9464">
        <v>5.992440363</v>
      </c>
    </row>
    <row r="9465" spans="1:17">
      <c r="A9465" t="s">
        <v>20830</v>
      </c>
      <c r="B9465" s="14" t="s">
        <v>1132</v>
      </c>
      <c r="C9465">
        <v>522.37464239999997</v>
      </c>
      <c r="D9465">
        <v>91.697476170000002</v>
      </c>
      <c r="E9465">
        <v>81.774369190000002</v>
      </c>
      <c r="F9465">
        <v>79.034624910000005</v>
      </c>
      <c r="G9465">
        <v>98.30063174</v>
      </c>
      <c r="H9465">
        <v>180.97696289999999</v>
      </c>
      <c r="I9465">
        <v>238.27494440000001</v>
      </c>
      <c r="J9465">
        <v>164.47339930000001</v>
      </c>
      <c r="K9465">
        <v>279.19235520000001</v>
      </c>
      <c r="L9465">
        <v>351.46238369999998</v>
      </c>
      <c r="M9465">
        <v>220.9080209</v>
      </c>
      <c r="N9465">
        <v>107.5668148</v>
      </c>
      <c r="O9465">
        <v>285.06331299999999</v>
      </c>
      <c r="P9465">
        <v>89.59931254</v>
      </c>
      <c r="Q9465">
        <v>181.99031070000001</v>
      </c>
    </row>
    <row r="9466" spans="1:17">
      <c r="A9466" t="s">
        <v>20831</v>
      </c>
      <c r="B9466" s="14" t="s">
        <v>6635</v>
      </c>
      <c r="C9466">
        <v>18.936706239999999</v>
      </c>
      <c r="D9466">
        <v>0.31707260700000001</v>
      </c>
      <c r="E9466">
        <v>0.30453797199999999</v>
      </c>
      <c r="F9466">
        <v>0.32970006099999999</v>
      </c>
      <c r="G9466">
        <v>0.30418741700000002</v>
      </c>
      <c r="H9466">
        <v>0.16913349699999999</v>
      </c>
      <c r="I9466">
        <v>0.96334079699999997</v>
      </c>
      <c r="J9466">
        <v>0.34892637100000001</v>
      </c>
      <c r="K9466">
        <v>1.798039218</v>
      </c>
      <c r="L9466">
        <v>3.7565485810000001</v>
      </c>
      <c r="M9466">
        <v>2.113365591</v>
      </c>
      <c r="N9466">
        <v>0.57001925099999995</v>
      </c>
      <c r="O9466">
        <v>4.6333466870000004</v>
      </c>
      <c r="P9466">
        <v>0.61116818100000003</v>
      </c>
      <c r="Q9466">
        <v>1.7407392239999999</v>
      </c>
    </row>
    <row r="9467" spans="1:17">
      <c r="A9467" t="s">
        <v>20832</v>
      </c>
      <c r="B9467" s="14" t="s">
        <v>20833</v>
      </c>
      <c r="C9467">
        <v>316.45278530000002</v>
      </c>
      <c r="D9467">
        <v>3017.717584</v>
      </c>
      <c r="E9467">
        <v>2499.920282</v>
      </c>
      <c r="F9467">
        <v>161.60311809999999</v>
      </c>
      <c r="G9467">
        <v>1075.170515</v>
      </c>
      <c r="H9467">
        <v>91.61487142</v>
      </c>
      <c r="I9467">
        <v>249.34497780000001</v>
      </c>
      <c r="J9467">
        <v>547.56427010000004</v>
      </c>
      <c r="K9467">
        <v>142.3076666</v>
      </c>
      <c r="L9467">
        <v>170.7660602</v>
      </c>
      <c r="M9467">
        <v>133.6645522</v>
      </c>
      <c r="N9467">
        <v>1682.4335490000001</v>
      </c>
      <c r="O9467">
        <v>268.76586259999999</v>
      </c>
      <c r="P9467">
        <v>1935.7348930000001</v>
      </c>
      <c r="Q9467">
        <v>388.15932409999999</v>
      </c>
    </row>
    <row r="9468" spans="1:17">
      <c r="A9468" t="s">
        <v>20834</v>
      </c>
      <c r="B9468" s="14" t="s">
        <v>9094</v>
      </c>
      <c r="C9468">
        <v>54.008101099999998</v>
      </c>
      <c r="D9468">
        <v>8.5125798970000002</v>
      </c>
      <c r="E9468">
        <v>8.2194546939999995</v>
      </c>
      <c r="F9468">
        <v>6.4076249479999996</v>
      </c>
      <c r="G9468">
        <v>8.4245627469999995</v>
      </c>
      <c r="H9468">
        <v>28.011223449999999</v>
      </c>
      <c r="I9468">
        <v>21.05847378</v>
      </c>
      <c r="J9468">
        <v>11.41794065</v>
      </c>
      <c r="K9468">
        <v>28.682914950000001</v>
      </c>
      <c r="L9468">
        <v>40.414409339999999</v>
      </c>
      <c r="M9468">
        <v>24.743244260000001</v>
      </c>
      <c r="N9468">
        <v>7.4220097100000002</v>
      </c>
      <c r="O9468">
        <v>42.555630669999999</v>
      </c>
      <c r="P9468">
        <v>7.4909234180000004</v>
      </c>
      <c r="Q9468">
        <v>20.918938090000001</v>
      </c>
    </row>
    <row r="9469" spans="1:17">
      <c r="A9469" t="e">
        <v>#N/A</v>
      </c>
      <c r="B9469" s="14" t="s">
        <v>20835</v>
      </c>
      <c r="C9469">
        <v>194.11696710000001</v>
      </c>
      <c r="D9469">
        <v>10.54005094</v>
      </c>
      <c r="E9469">
        <v>12.35052073</v>
      </c>
      <c r="F9469">
        <v>8.5486515910000005</v>
      </c>
      <c r="G9469">
        <v>12.32366431</v>
      </c>
      <c r="H9469">
        <v>50.431984370000002</v>
      </c>
      <c r="I9469">
        <v>45.793092909999999</v>
      </c>
      <c r="J9469">
        <v>18.335582309999999</v>
      </c>
      <c r="K9469">
        <v>59.570751710000003</v>
      </c>
      <c r="L9469">
        <v>105.21814310000001</v>
      </c>
      <c r="M9469">
        <v>56.623102359999997</v>
      </c>
      <c r="N9469">
        <v>15.36628428</v>
      </c>
      <c r="O9469">
        <v>188.6346915</v>
      </c>
      <c r="P9469">
        <v>21.271720340000002</v>
      </c>
      <c r="Q9469">
        <v>90.923891339999997</v>
      </c>
    </row>
    <row r="9470" spans="1:17">
      <c r="A9470" t="e">
        <v>#N/A</v>
      </c>
      <c r="B9470" s="14" t="s">
        <v>20836</v>
      </c>
      <c r="C9470">
        <v>4.0687126300000003</v>
      </c>
      <c r="D9470">
        <v>0</v>
      </c>
      <c r="E9470">
        <v>0.21643083199999999</v>
      </c>
      <c r="F9470">
        <v>0.27691556899999997</v>
      </c>
      <c r="G9470">
        <v>0.35129525900000003</v>
      </c>
      <c r="H9470">
        <v>0</v>
      </c>
      <c r="I9470">
        <v>0</v>
      </c>
      <c r="J9470">
        <v>0</v>
      </c>
      <c r="K9470">
        <v>0.92288520900000004</v>
      </c>
      <c r="L9470">
        <v>2.5708472410000001</v>
      </c>
      <c r="M9470">
        <v>0</v>
      </c>
      <c r="N9470">
        <v>0</v>
      </c>
      <c r="O9470">
        <v>0</v>
      </c>
      <c r="P9470">
        <v>0</v>
      </c>
      <c r="Q9470">
        <v>0</v>
      </c>
    </row>
    <row r="9471" spans="1:17">
      <c r="A9471" t="s">
        <v>20837</v>
      </c>
      <c r="B9471" s="14" t="s">
        <v>2840</v>
      </c>
      <c r="C9471">
        <v>913.03238180000005</v>
      </c>
      <c r="D9471">
        <v>141.87214069999999</v>
      </c>
      <c r="E9471">
        <v>110.50723050000001</v>
      </c>
      <c r="F9471">
        <v>99.392622840000001</v>
      </c>
      <c r="G9471">
        <v>138.07838330000001</v>
      </c>
      <c r="H9471">
        <v>276.5242586</v>
      </c>
      <c r="I9471">
        <v>253.55537000000001</v>
      </c>
      <c r="J9471">
        <v>136.19344670000001</v>
      </c>
      <c r="K9471">
        <v>283.3264279</v>
      </c>
      <c r="L9471">
        <v>609.4295846</v>
      </c>
      <c r="M9471">
        <v>253.9012735</v>
      </c>
      <c r="N9471">
        <v>142.21080449999999</v>
      </c>
      <c r="O9471">
        <v>1060.5451370000001</v>
      </c>
      <c r="P9471">
        <v>149.28584789999999</v>
      </c>
      <c r="Q9471">
        <v>275.66311259999998</v>
      </c>
    </row>
    <row r="9472" spans="1:17">
      <c r="A9472" t="e">
        <v>#N/A</v>
      </c>
      <c r="B9472" s="14" t="s">
        <v>20838</v>
      </c>
      <c r="C9472">
        <v>2661.234594</v>
      </c>
      <c r="D9472">
        <v>324.08334239999999</v>
      </c>
      <c r="E9472">
        <v>202.2520451</v>
      </c>
      <c r="F9472">
        <v>166.35491590000001</v>
      </c>
      <c r="G9472">
        <v>231.58574279999999</v>
      </c>
      <c r="H9472">
        <v>270.9725014</v>
      </c>
      <c r="I9472">
        <v>1063.632194</v>
      </c>
      <c r="J9472">
        <v>397.17226620000002</v>
      </c>
      <c r="K9472">
        <v>993.24973130000001</v>
      </c>
      <c r="L9472">
        <v>1547.9550549999999</v>
      </c>
      <c r="M9472">
        <v>1711.7451759999999</v>
      </c>
      <c r="N9472">
        <v>290.0901581</v>
      </c>
      <c r="O9472">
        <v>2241.8396280000002</v>
      </c>
      <c r="P9472">
        <v>291.73350219999998</v>
      </c>
      <c r="Q9472">
        <v>769.87623640000004</v>
      </c>
    </row>
    <row r="9473" spans="1:17">
      <c r="A9473" t="e">
        <v>#N/A</v>
      </c>
      <c r="B9473" s="14" t="s">
        <v>20839</v>
      </c>
      <c r="C9473">
        <v>0</v>
      </c>
      <c r="D9473">
        <v>0.26556645000000001</v>
      </c>
      <c r="E9473">
        <v>0.255067977</v>
      </c>
      <c r="F9473">
        <v>0.16317521199999999</v>
      </c>
      <c r="G9473">
        <v>0.10350208599999999</v>
      </c>
      <c r="H9473">
        <v>0</v>
      </c>
      <c r="I9473">
        <v>0</v>
      </c>
      <c r="J9473">
        <v>0.22795172399999999</v>
      </c>
      <c r="K9473">
        <v>0.27190957500000001</v>
      </c>
      <c r="L9473">
        <v>0.37872423100000002</v>
      </c>
      <c r="M9473">
        <v>0</v>
      </c>
      <c r="N9473">
        <v>0.14777401400000001</v>
      </c>
      <c r="O9473">
        <v>0</v>
      </c>
      <c r="P9473">
        <v>0.179852653</v>
      </c>
      <c r="Q9473">
        <v>3.296277065</v>
      </c>
    </row>
    <row r="9474" spans="1:17">
      <c r="A9474" t="s">
        <v>20840</v>
      </c>
      <c r="B9474" s="14" t="s">
        <v>855</v>
      </c>
      <c r="C9474">
        <v>7.2676642280000001</v>
      </c>
      <c r="D9474">
        <v>1.5153232649999999</v>
      </c>
      <c r="E9474">
        <v>1.273491565</v>
      </c>
      <c r="F9474">
        <v>0.58192402099999996</v>
      </c>
      <c r="G9474">
        <v>0.95969791699999996</v>
      </c>
      <c r="H9474">
        <v>0.82093652399999995</v>
      </c>
      <c r="I9474">
        <v>0.62344570899999996</v>
      </c>
      <c r="J9474">
        <v>1.9510402229999999</v>
      </c>
      <c r="K9474">
        <v>2.327275744</v>
      </c>
      <c r="L9474">
        <v>2.161002029</v>
      </c>
      <c r="M9474">
        <v>2.4618740159999999</v>
      </c>
      <c r="N9474">
        <v>1.317498652</v>
      </c>
      <c r="O9474">
        <v>3.7876612019999998</v>
      </c>
      <c r="P9474">
        <v>1.346939981</v>
      </c>
      <c r="Q9474">
        <v>2.0571874069999998</v>
      </c>
    </row>
    <row r="9475" spans="1:17">
      <c r="A9475" t="s">
        <v>20841</v>
      </c>
      <c r="B9475" s="14" t="s">
        <v>9027</v>
      </c>
      <c r="C9475">
        <v>1.7480395010000001</v>
      </c>
      <c r="D9475">
        <v>1.5489971149999999</v>
      </c>
      <c r="E9475">
        <v>1.2552988279999999</v>
      </c>
      <c r="F9475">
        <v>1.1302257659999999</v>
      </c>
      <c r="G9475">
        <v>1.7356587960000001</v>
      </c>
      <c r="H9475">
        <v>1.846195026</v>
      </c>
      <c r="I9475">
        <v>1.2746001170000001</v>
      </c>
      <c r="J9475">
        <v>2.1051964879999998</v>
      </c>
      <c r="K9475">
        <v>2.180743568</v>
      </c>
      <c r="L9475">
        <v>2.4851523329999998</v>
      </c>
      <c r="M9475">
        <v>0</v>
      </c>
      <c r="N9475">
        <v>0.215484224</v>
      </c>
      <c r="O9475">
        <v>0.483978931</v>
      </c>
      <c r="P9475">
        <v>0.45895732700000003</v>
      </c>
      <c r="Q9475">
        <v>0.60082933800000005</v>
      </c>
    </row>
    <row r="9476" spans="1:17">
      <c r="A9476" t="s">
        <v>11735</v>
      </c>
      <c r="B9476" s="14" t="s">
        <v>631</v>
      </c>
      <c r="C9476">
        <v>138.94574019999999</v>
      </c>
      <c r="D9476">
        <v>1.825037435</v>
      </c>
      <c r="E9476">
        <v>1.178377778</v>
      </c>
      <c r="F9476">
        <v>0.98724351700000001</v>
      </c>
      <c r="G9476">
        <v>1.1094787450000001</v>
      </c>
      <c r="H9476">
        <v>2.6340802640000001</v>
      </c>
      <c r="I9476">
        <v>89.270975109999995</v>
      </c>
      <c r="J9476">
        <v>2.3485605559999998</v>
      </c>
      <c r="K9476">
        <v>33.206162079999999</v>
      </c>
      <c r="L9476">
        <v>52.203142640000003</v>
      </c>
      <c r="M9476">
        <v>138.16101829999999</v>
      </c>
      <c r="N9476">
        <v>3.5811114829999999</v>
      </c>
      <c r="O9476">
        <v>166.4080045</v>
      </c>
      <c r="P9476">
        <v>1.1886806400000001</v>
      </c>
      <c r="Q9476">
        <v>40.482432189999997</v>
      </c>
    </row>
    <row r="9477" spans="1:17">
      <c r="A9477" t="s">
        <v>20842</v>
      </c>
      <c r="B9477" s="14" t="s">
        <v>6838</v>
      </c>
      <c r="C9477">
        <v>15.02712387</v>
      </c>
      <c r="D9477">
        <v>4.0910738699999998</v>
      </c>
      <c r="E9477">
        <v>5.1428178649999996</v>
      </c>
      <c r="F9477">
        <v>2.8833939819999999</v>
      </c>
      <c r="G9477">
        <v>3.8141948160000001</v>
      </c>
      <c r="H9477">
        <v>2.7813228649999999</v>
      </c>
      <c r="I9477">
        <v>30.363254649999998</v>
      </c>
      <c r="J9477">
        <v>10.51189566</v>
      </c>
      <c r="K9477">
        <v>13.63410161</v>
      </c>
      <c r="L9477">
        <v>17.502837450000001</v>
      </c>
      <c r="M9477">
        <v>17.376664470000001</v>
      </c>
      <c r="N9477">
        <v>7.9230129360000001</v>
      </c>
      <c r="O9477">
        <v>22.85797908</v>
      </c>
      <c r="P9477">
        <v>4.0473154889999998</v>
      </c>
      <c r="Q9477">
        <v>13.068235659999999</v>
      </c>
    </row>
    <row r="9478" spans="1:17">
      <c r="A9478" t="s">
        <v>20843</v>
      </c>
      <c r="B9478" s="14" t="s">
        <v>20844</v>
      </c>
      <c r="C9478">
        <v>26.675375509999999</v>
      </c>
      <c r="D9478">
        <v>6.1283588030000002</v>
      </c>
      <c r="E9478">
        <v>5.9386445759999997</v>
      </c>
      <c r="F9478">
        <v>4.7069021920000003</v>
      </c>
      <c r="G9478">
        <v>3.8386150570000002</v>
      </c>
      <c r="H9478">
        <v>3.984095291</v>
      </c>
      <c r="I9478">
        <v>12.967074159999999</v>
      </c>
      <c r="J9478">
        <v>14.653805699999999</v>
      </c>
      <c r="K9478">
        <v>12.325374829999999</v>
      </c>
      <c r="L9478">
        <v>12.17308469</v>
      </c>
      <c r="M9478">
        <v>6.637636401</v>
      </c>
      <c r="N9478">
        <v>8.5252879270000008</v>
      </c>
      <c r="O9478">
        <v>10.94162895</v>
      </c>
      <c r="P9478">
        <v>9.1901263770000003</v>
      </c>
      <c r="Q9478">
        <v>6.452087777</v>
      </c>
    </row>
    <row r="9479" spans="1:17">
      <c r="A9479" t="s">
        <v>20843</v>
      </c>
      <c r="B9479" s="14" t="s">
        <v>1683</v>
      </c>
      <c r="C9479">
        <v>3.6623568290000001</v>
      </c>
      <c r="D9479">
        <v>1.4488118999999999</v>
      </c>
      <c r="E9479">
        <v>0.96479893000000005</v>
      </c>
      <c r="F9479">
        <v>0.92581949200000002</v>
      </c>
      <c r="G9479">
        <v>1.069091757</v>
      </c>
      <c r="H9479">
        <v>0.60280592399999999</v>
      </c>
      <c r="I9479">
        <v>6.9940182719999999</v>
      </c>
      <c r="J9479">
        <v>3.0509721060000001</v>
      </c>
      <c r="K9479">
        <v>3.718432339</v>
      </c>
      <c r="L9479">
        <v>3.1956456310000001</v>
      </c>
      <c r="M9479">
        <v>4.0171795589999997</v>
      </c>
      <c r="N9479">
        <v>2.1390881400000001</v>
      </c>
      <c r="O9479">
        <v>4.0559805290000002</v>
      </c>
      <c r="P9479">
        <v>1.6484088109999999</v>
      </c>
      <c r="Q9479">
        <v>0.899150746</v>
      </c>
    </row>
    <row r="9480" spans="1:17">
      <c r="A9480" t="s">
        <v>20845</v>
      </c>
      <c r="B9480" s="14" t="s">
        <v>2282</v>
      </c>
      <c r="C9480">
        <v>4.2588836629999998</v>
      </c>
      <c r="D9480">
        <v>1.202182922</v>
      </c>
      <c r="E9480">
        <v>1.834298105</v>
      </c>
      <c r="F9480">
        <v>1.430592257</v>
      </c>
      <c r="G9480">
        <v>1.41155016</v>
      </c>
      <c r="H9480">
        <v>1.1080185170000001</v>
      </c>
      <c r="I9480">
        <v>2.103662618</v>
      </c>
      <c r="J9480">
        <v>2.7082095540000002</v>
      </c>
      <c r="K9480">
        <v>2.0878512520000001</v>
      </c>
      <c r="L9480">
        <v>3.342058652</v>
      </c>
      <c r="M9480">
        <v>1.71413916</v>
      </c>
      <c r="N9480">
        <v>1.320969906</v>
      </c>
      <c r="O9480">
        <v>4.9448446199999996</v>
      </c>
      <c r="P9480">
        <v>1.3809943520000001</v>
      </c>
      <c r="Q9480">
        <v>2.5971477740000002</v>
      </c>
    </row>
    <row r="9481" spans="1:17">
      <c r="A9481" t="s">
        <v>20846</v>
      </c>
      <c r="B9481" s="14" t="s">
        <v>1593</v>
      </c>
      <c r="C9481">
        <v>18.07777548</v>
      </c>
      <c r="D9481">
        <v>1.966444732</v>
      </c>
      <c r="E9481">
        <v>1.900222997</v>
      </c>
      <c r="F9481">
        <v>1.385085946</v>
      </c>
      <c r="G9481">
        <v>1.6449642200000001</v>
      </c>
      <c r="H9481">
        <v>1.7876834239999999</v>
      </c>
      <c r="I9481">
        <v>43.096685600000001</v>
      </c>
      <c r="J9481">
        <v>4.6795132940000004</v>
      </c>
      <c r="K9481">
        <v>10.4108225</v>
      </c>
      <c r="L9481">
        <v>11.422580910000001</v>
      </c>
      <c r="M9481">
        <v>8.9350216570000001</v>
      </c>
      <c r="N9481">
        <v>2.188449871</v>
      </c>
      <c r="O9481">
        <v>12.228238320000001</v>
      </c>
      <c r="P9481">
        <v>2.2087697300000002</v>
      </c>
      <c r="Q9481">
        <v>9.2274157040000002</v>
      </c>
    </row>
    <row r="9482" spans="1:17">
      <c r="A9482" t="s">
        <v>20847</v>
      </c>
      <c r="B9482" s="14" t="s">
        <v>20848</v>
      </c>
      <c r="C9482">
        <v>20.830987740000001</v>
      </c>
      <c r="D9482">
        <v>3.3457019190000001</v>
      </c>
      <c r="E9482">
        <v>3.2688424720000002</v>
      </c>
      <c r="F9482">
        <v>5.0330190320000003</v>
      </c>
      <c r="G9482">
        <v>3.3273375629999999</v>
      </c>
      <c r="H9482">
        <v>3.8001182729999998</v>
      </c>
      <c r="I9482">
        <v>9.8729271349999994</v>
      </c>
      <c r="J9482">
        <v>15.84451329</v>
      </c>
      <c r="K9482">
        <v>8.7412242169999992</v>
      </c>
      <c r="L9482">
        <v>6.2520541039999999</v>
      </c>
      <c r="M9482">
        <v>5.9979074380000004</v>
      </c>
      <c r="N9482">
        <v>2.6962701290000002</v>
      </c>
      <c r="O9482">
        <v>6.9209597499999997</v>
      </c>
      <c r="P9482">
        <v>5.0786261579999996</v>
      </c>
      <c r="Q9482">
        <v>3.2219757370000002</v>
      </c>
    </row>
    <row r="9483" spans="1:17">
      <c r="A9483" t="s">
        <v>20849</v>
      </c>
      <c r="B9483" s="14" t="s">
        <v>5953</v>
      </c>
      <c r="C9483">
        <v>2.3910838079999999</v>
      </c>
      <c r="D9483">
        <v>8.7022984650000001</v>
      </c>
      <c r="E9483">
        <v>7.6314693030000003</v>
      </c>
      <c r="F9483">
        <v>8.6482862249999997</v>
      </c>
      <c r="G9483">
        <v>6.9602370760000003</v>
      </c>
      <c r="H9483">
        <v>22.564143139999999</v>
      </c>
      <c r="I9483">
        <v>5.4795153909999996</v>
      </c>
      <c r="J9483">
        <v>9.3966766310000001</v>
      </c>
      <c r="K9483">
        <v>10.227308539999999</v>
      </c>
      <c r="L9483">
        <v>2.8058171500000002</v>
      </c>
      <c r="M9483">
        <v>1.967055665</v>
      </c>
      <c r="N9483">
        <v>9.9374052160000002</v>
      </c>
      <c r="O9483">
        <v>3.4046656830000002</v>
      </c>
      <c r="P9483">
        <v>16.553212769999998</v>
      </c>
      <c r="Q9483">
        <v>10.56669462</v>
      </c>
    </row>
    <row r="9484" spans="1:17">
      <c r="A9484" t="s">
        <v>20850</v>
      </c>
      <c r="B9484" s="14" t="s">
        <v>5230</v>
      </c>
      <c r="C9484">
        <v>12.18612783</v>
      </c>
      <c r="D9484">
        <v>13.498176709999999</v>
      </c>
      <c r="E9484">
        <v>6.8712176840000003</v>
      </c>
      <c r="F9484">
        <v>8.1648328469999996</v>
      </c>
      <c r="G9484">
        <v>6.4298550209999998</v>
      </c>
      <c r="H9484">
        <v>13.312414329999999</v>
      </c>
      <c r="I9484">
        <v>8.4907173359999994</v>
      </c>
      <c r="J9484">
        <v>8.1361575740000003</v>
      </c>
      <c r="K9484">
        <v>9.1522980040000004</v>
      </c>
      <c r="L9484">
        <v>11.122075199999999</v>
      </c>
      <c r="M9484">
        <v>7.5373703470000004</v>
      </c>
      <c r="N9484">
        <v>4.706917282</v>
      </c>
      <c r="O9484">
        <v>10.04692657</v>
      </c>
      <c r="P9484">
        <v>6.1552949029999997</v>
      </c>
      <c r="Q9484">
        <v>7.5394232250000002</v>
      </c>
    </row>
    <row r="9485" spans="1:17">
      <c r="A9485" t="s">
        <v>20851</v>
      </c>
      <c r="B9485" s="14" t="s">
        <v>20852</v>
      </c>
      <c r="C9485">
        <v>0</v>
      </c>
      <c r="D9485">
        <v>0.52278652599999997</v>
      </c>
      <c r="E9485">
        <v>2.5105976559999998</v>
      </c>
      <c r="F9485">
        <v>0.96366617899999996</v>
      </c>
      <c r="G9485">
        <v>4.4825274999999998</v>
      </c>
      <c r="H9485">
        <v>2.7189417659999999</v>
      </c>
      <c r="I9485">
        <v>0</v>
      </c>
      <c r="J9485">
        <v>4.4873925139999997</v>
      </c>
      <c r="K9485">
        <v>2.141093685</v>
      </c>
      <c r="L9485">
        <v>4.4732741999999996</v>
      </c>
      <c r="M9485">
        <v>0</v>
      </c>
      <c r="N9485">
        <v>0.58180740500000006</v>
      </c>
      <c r="O9485">
        <v>2.6134862289999998</v>
      </c>
      <c r="P9485">
        <v>1.770263975</v>
      </c>
      <c r="Q9485">
        <v>6.4889568500000001</v>
      </c>
    </row>
    <row r="9486" spans="1:17">
      <c r="A9486" t="s">
        <v>20853</v>
      </c>
      <c r="B9486" s="14" t="s">
        <v>4950</v>
      </c>
      <c r="C9486">
        <v>6.1745119180000003</v>
      </c>
      <c r="D9486">
        <v>6.8393056530000003</v>
      </c>
      <c r="E9486">
        <v>7.3938672289999996</v>
      </c>
      <c r="F9486">
        <v>6.977867936</v>
      </c>
      <c r="G9486">
        <v>3.9425441800000001</v>
      </c>
      <c r="H9486">
        <v>2.095614597</v>
      </c>
      <c r="I9486">
        <v>7.9573870299999996</v>
      </c>
      <c r="J9486">
        <v>11.595551240000001</v>
      </c>
      <c r="K9486">
        <v>9.0546077670000003</v>
      </c>
      <c r="L9486">
        <v>5.1716400260000004</v>
      </c>
      <c r="M9486">
        <v>2.7563401710000002</v>
      </c>
      <c r="N9486">
        <v>8.8859145510000008</v>
      </c>
      <c r="O9486">
        <v>6.3610582769999997</v>
      </c>
      <c r="P9486">
        <v>6.9370219049999999</v>
      </c>
      <c r="Q9486">
        <v>2.961319842</v>
      </c>
    </row>
    <row r="9487" spans="1:17">
      <c r="A9487" t="e">
        <v>#N/A</v>
      </c>
      <c r="B9487" s="14" t="s">
        <v>20854</v>
      </c>
      <c r="C9487">
        <v>0.45282273200000001</v>
      </c>
      <c r="D9487">
        <v>0.80252317699999998</v>
      </c>
      <c r="E9487">
        <v>0.33722391800000001</v>
      </c>
      <c r="F9487">
        <v>0.55474204400000005</v>
      </c>
      <c r="G9487">
        <v>0.62555208299999998</v>
      </c>
      <c r="H9487">
        <v>1.043453529</v>
      </c>
      <c r="I9487">
        <v>0</v>
      </c>
      <c r="J9487">
        <v>1.3203037179999999</v>
      </c>
      <c r="K9487">
        <v>1.4379603969999999</v>
      </c>
      <c r="L9487">
        <v>1.716717072</v>
      </c>
      <c r="M9487">
        <v>0</v>
      </c>
      <c r="N9487">
        <v>0.39074236299999998</v>
      </c>
      <c r="O9487">
        <v>0.50149132699999999</v>
      </c>
      <c r="P9487">
        <v>0.54350209800000004</v>
      </c>
      <c r="Q9487">
        <v>0.31128493699999998</v>
      </c>
    </row>
    <row r="9488" spans="1:17">
      <c r="A9488" t="s">
        <v>20855</v>
      </c>
      <c r="B9488" s="14" t="s">
        <v>4453</v>
      </c>
      <c r="C9488">
        <v>32.08781389</v>
      </c>
      <c r="D9488">
        <v>2.184871373</v>
      </c>
      <c r="E9488">
        <v>1.640375361</v>
      </c>
      <c r="F9488">
        <v>1.1533957239999999</v>
      </c>
      <c r="G9488">
        <v>1.3192773499999999</v>
      </c>
      <c r="H9488">
        <v>4.1078305080000002</v>
      </c>
      <c r="I9488">
        <v>66.443836559999994</v>
      </c>
      <c r="J9488">
        <v>4.4375829099999997</v>
      </c>
      <c r="K9488">
        <v>15.942973909999999</v>
      </c>
      <c r="L9488">
        <v>25.892227890000001</v>
      </c>
      <c r="M9488">
        <v>65.327023580000002</v>
      </c>
      <c r="N9488">
        <v>3.0137349580000001</v>
      </c>
      <c r="O9488">
        <v>71.380787690000005</v>
      </c>
      <c r="P9488">
        <v>2.1049051969999999</v>
      </c>
      <c r="Q9488">
        <v>25.113878150000001</v>
      </c>
    </row>
    <row r="9489" spans="1:17">
      <c r="A9489" t="s">
        <v>20856</v>
      </c>
      <c r="B9489" s="14" t="s">
        <v>4846</v>
      </c>
      <c r="C9489">
        <v>28.78173803</v>
      </c>
      <c r="D9489">
        <v>1.4491178790000001</v>
      </c>
      <c r="E9489">
        <v>1.1598590019999999</v>
      </c>
      <c r="F9489">
        <v>0.94975899399999997</v>
      </c>
      <c r="G9489">
        <v>0.75304052300000002</v>
      </c>
      <c r="H9489">
        <v>0.33496290699999998</v>
      </c>
      <c r="I9489">
        <v>10.175265980000001</v>
      </c>
      <c r="J9489">
        <v>3.8145205629999999</v>
      </c>
      <c r="K9489">
        <v>8.9023826639999992</v>
      </c>
      <c r="L9489">
        <v>19.839230870000002</v>
      </c>
      <c r="M9489">
        <v>9.2079807430000002</v>
      </c>
      <c r="N9489">
        <v>2.2578059260000001</v>
      </c>
      <c r="O9489">
        <v>15.45461762</v>
      </c>
      <c r="P9489">
        <v>0.91597607999999997</v>
      </c>
      <c r="Q9489">
        <v>21.284395159999999</v>
      </c>
    </row>
    <row r="9490" spans="1:17">
      <c r="A9490" t="s">
        <v>20857</v>
      </c>
      <c r="B9490" s="14" t="s">
        <v>9011</v>
      </c>
      <c r="C9490">
        <v>12.569665479999999</v>
      </c>
      <c r="D9490">
        <v>21.692946070000001</v>
      </c>
      <c r="E9490">
        <v>15.87456937</v>
      </c>
      <c r="F9490">
        <v>19.096706650000002</v>
      </c>
      <c r="G9490">
        <v>13.1983198</v>
      </c>
      <c r="H9490">
        <v>22.190675930000001</v>
      </c>
      <c r="I9490">
        <v>62.383134579999997</v>
      </c>
      <c r="J9490">
        <v>123.95586539999999</v>
      </c>
      <c r="K9490">
        <v>380.85347710000002</v>
      </c>
      <c r="L9490">
        <v>55.467575269999998</v>
      </c>
      <c r="M9490">
        <v>10.118217599999999</v>
      </c>
      <c r="N9490">
        <v>29.490237860000001</v>
      </c>
      <c r="O9490">
        <v>10.328210179999999</v>
      </c>
      <c r="P9490">
        <v>86.596933620000001</v>
      </c>
      <c r="Q9490">
        <v>37.629260080000002</v>
      </c>
    </row>
    <row r="9491" spans="1:17">
      <c r="A9491" t="s">
        <v>20858</v>
      </c>
      <c r="B9491" s="14" t="s">
        <v>6256</v>
      </c>
      <c r="C9491">
        <v>14.128069249999999</v>
      </c>
      <c r="D9491">
        <v>1.0834062879999999</v>
      </c>
      <c r="E9491">
        <v>1.1561962889999999</v>
      </c>
      <c r="F9491">
        <v>1.1834496940000001</v>
      </c>
      <c r="G9491">
        <v>0.84449531300000003</v>
      </c>
      <c r="H9491">
        <v>1.252144234</v>
      </c>
      <c r="I9491">
        <v>5.5470261660000002</v>
      </c>
      <c r="J9491">
        <v>0.82662493699999995</v>
      </c>
      <c r="K9491">
        <v>3.2045974560000001</v>
      </c>
      <c r="L9491">
        <v>4.1201209729999997</v>
      </c>
      <c r="M9491">
        <v>10.43057149</v>
      </c>
      <c r="N9491">
        <v>3.550173472</v>
      </c>
      <c r="O9491">
        <v>21.06263573</v>
      </c>
      <c r="P9491">
        <v>2.2827088099999999</v>
      </c>
      <c r="Q9491">
        <v>6.3502127069999998</v>
      </c>
    </row>
    <row r="9492" spans="1:17">
      <c r="A9492" t="s">
        <v>20859</v>
      </c>
      <c r="B9492" s="14" t="s">
        <v>6571</v>
      </c>
      <c r="C9492">
        <v>2.1655706970000002</v>
      </c>
      <c r="D9492">
        <v>2.8784785149999998</v>
      </c>
      <c r="E9492">
        <v>2.396060689</v>
      </c>
      <c r="F9492">
        <v>2.3287336010000002</v>
      </c>
      <c r="G9492">
        <v>1.907162985</v>
      </c>
      <c r="H9492">
        <v>3.9089837489999999</v>
      </c>
      <c r="I9492">
        <v>9.7900918780000001</v>
      </c>
      <c r="J9492">
        <v>4.8591848669999997</v>
      </c>
      <c r="K9492">
        <v>3.9296423159999998</v>
      </c>
      <c r="L9492">
        <v>1.5051656760000001</v>
      </c>
      <c r="M9492">
        <v>0</v>
      </c>
      <c r="N9492">
        <v>2.8030181070000002</v>
      </c>
      <c r="O9492">
        <v>2.8779869329999999</v>
      </c>
      <c r="P9492">
        <v>4.1912647339999998</v>
      </c>
      <c r="Q9492">
        <v>2.8284978399999998</v>
      </c>
    </row>
    <row r="9493" spans="1:17">
      <c r="A9493" t="s">
        <v>20860</v>
      </c>
      <c r="B9493" s="14" t="s">
        <v>186</v>
      </c>
      <c r="C9493">
        <v>8.8603276060000002</v>
      </c>
      <c r="D9493">
        <v>0.82808123899999997</v>
      </c>
      <c r="E9493">
        <v>1.1046461359999999</v>
      </c>
      <c r="F9493">
        <v>0.54649747000000004</v>
      </c>
      <c r="G9493">
        <v>0.525941879</v>
      </c>
      <c r="H9493">
        <v>0.85071370499999999</v>
      </c>
      <c r="I9493">
        <v>8.6814240270000003</v>
      </c>
      <c r="J9493">
        <v>2.1060507940000002</v>
      </c>
      <c r="K9493">
        <v>5.0243566179999997</v>
      </c>
      <c r="L9493">
        <v>4.5487535159999997</v>
      </c>
      <c r="M9493">
        <v>5.5806879299999999</v>
      </c>
      <c r="N9493">
        <v>1.5530142339999999</v>
      </c>
      <c r="O9493">
        <v>11.19251981</v>
      </c>
      <c r="P9493">
        <v>1.2670176289999999</v>
      </c>
      <c r="Q9493">
        <v>2.2840780060000001</v>
      </c>
    </row>
    <row r="9494" spans="1:17">
      <c r="A9494" t="s">
        <v>20861</v>
      </c>
      <c r="B9494" s="14" t="s">
        <v>4142</v>
      </c>
      <c r="C9494">
        <v>10.838933949999999</v>
      </c>
      <c r="D9494">
        <v>5.0206632869999996</v>
      </c>
      <c r="E9494">
        <v>4.5659331710000002</v>
      </c>
      <c r="F9494">
        <v>5.0968028309999998</v>
      </c>
      <c r="G9494">
        <v>4.4239733230000002</v>
      </c>
      <c r="H9494">
        <v>10.890423780000001</v>
      </c>
      <c r="I9494">
        <v>33.529214369999998</v>
      </c>
      <c r="J9494">
        <v>53.810244529999999</v>
      </c>
      <c r="K9494">
        <v>18.873638660000001</v>
      </c>
      <c r="L9494">
        <v>36.733740279999999</v>
      </c>
      <c r="M9494">
        <v>5.6743193779999999</v>
      </c>
      <c r="N9494">
        <v>31.109035240000001</v>
      </c>
      <c r="O9494">
        <v>6.5475728699999998</v>
      </c>
      <c r="P9494">
        <v>5.6998557730000003</v>
      </c>
      <c r="Q9494">
        <v>8.6552397009999993</v>
      </c>
    </row>
    <row r="9495" spans="1:17">
      <c r="A9495" t="s">
        <v>20862</v>
      </c>
      <c r="B9495" s="14" t="s">
        <v>9214</v>
      </c>
      <c r="C9495">
        <v>8.0384298199999993</v>
      </c>
      <c r="D9495">
        <v>13.467159000000001</v>
      </c>
      <c r="E9495">
        <v>11.170937869999999</v>
      </c>
      <c r="F9495">
        <v>22.56760821</v>
      </c>
      <c r="G9495">
        <v>7.2874534669999997</v>
      </c>
      <c r="H9495">
        <v>8.2968519020000002</v>
      </c>
      <c r="I9495">
        <v>30.03916151</v>
      </c>
      <c r="J9495">
        <v>39.997115749999999</v>
      </c>
      <c r="K9495">
        <v>33.275513160000003</v>
      </c>
      <c r="L9495">
        <v>7.6187151819999999</v>
      </c>
      <c r="M9495">
        <v>4.8219186929999998</v>
      </c>
      <c r="N9495">
        <v>19.694392990000001</v>
      </c>
      <c r="O9495">
        <v>5.007592228</v>
      </c>
      <c r="P9495">
        <v>48.466898729999997</v>
      </c>
      <c r="Q9495">
        <v>19.340564820000001</v>
      </c>
    </row>
    <row r="9496" spans="1:17">
      <c r="A9496" t="s">
        <v>20863</v>
      </c>
      <c r="B9496" s="14" t="s">
        <v>965</v>
      </c>
      <c r="C9496">
        <v>26.215696950000002</v>
      </c>
      <c r="D9496">
        <v>5.4660279090000001</v>
      </c>
      <c r="E9496">
        <v>4.6921363969999996</v>
      </c>
      <c r="F9496">
        <v>4.0302693090000004</v>
      </c>
      <c r="G9496">
        <v>6.3377442589999999</v>
      </c>
      <c r="H9496">
        <v>2.724356636</v>
      </c>
      <c r="I9496">
        <v>8.0959477169999996</v>
      </c>
      <c r="J9496">
        <v>8.3279838660000003</v>
      </c>
      <c r="K9496">
        <v>6.2961586130000002</v>
      </c>
      <c r="L9496">
        <v>8.1848557050000004</v>
      </c>
      <c r="M9496">
        <v>4.7362116990000001</v>
      </c>
      <c r="N9496">
        <v>5.7789682459999998</v>
      </c>
      <c r="O9496">
        <v>5.4650944299999997</v>
      </c>
      <c r="P9496">
        <v>4.3959131569999998</v>
      </c>
      <c r="Q9496">
        <v>7.4206237310000001</v>
      </c>
    </row>
    <row r="9497" spans="1:17">
      <c r="A9497" t="s">
        <v>13382</v>
      </c>
      <c r="B9497" s="14" t="s">
        <v>20864</v>
      </c>
      <c r="C9497">
        <v>32.21785569</v>
      </c>
      <c r="D9497">
        <v>3.8930911539999999</v>
      </c>
      <c r="E9497">
        <v>3.7391879989999999</v>
      </c>
      <c r="F9497">
        <v>4.784158337</v>
      </c>
      <c r="G9497">
        <v>4.5518896279999996</v>
      </c>
      <c r="H9497">
        <v>3.3745731139999999</v>
      </c>
      <c r="I9497">
        <v>12.81379905</v>
      </c>
      <c r="J9497">
        <v>2.9703780229999999</v>
      </c>
      <c r="K9497">
        <v>2.6573857790000002</v>
      </c>
      <c r="L9497">
        <v>12.95451748</v>
      </c>
      <c r="M9497">
        <v>5.6221520079999996</v>
      </c>
      <c r="N9497">
        <v>4.3326083320000004</v>
      </c>
      <c r="O9497">
        <v>12.97475433</v>
      </c>
      <c r="P9497">
        <v>0.87885445600000001</v>
      </c>
      <c r="Q9497">
        <v>12.080504769999999</v>
      </c>
    </row>
    <row r="9498" spans="1:17">
      <c r="A9498" t="s">
        <v>20865</v>
      </c>
      <c r="B9498" s="14" t="s">
        <v>20866</v>
      </c>
      <c r="C9498">
        <v>3.8199064620000001</v>
      </c>
      <c r="D9498">
        <v>0.94026353699999998</v>
      </c>
      <c r="E9498">
        <v>1.444948291</v>
      </c>
      <c r="F9498">
        <v>0.46219001399999998</v>
      </c>
      <c r="G9498">
        <v>0.58633453199999996</v>
      </c>
      <c r="H9498">
        <v>0.32601220199999997</v>
      </c>
      <c r="I9498">
        <v>0.61896048800000003</v>
      </c>
      <c r="J9498">
        <v>1.7217813</v>
      </c>
      <c r="K9498">
        <v>1.155266377</v>
      </c>
      <c r="L9498">
        <v>0.80454571900000005</v>
      </c>
      <c r="M9498">
        <v>0</v>
      </c>
      <c r="N9498">
        <v>1.4126618639999999</v>
      </c>
      <c r="O9498">
        <v>0.94010296000000004</v>
      </c>
      <c r="P9498">
        <v>3.565999374</v>
      </c>
      <c r="Q9498">
        <v>1.750617855</v>
      </c>
    </row>
    <row r="9499" spans="1:17">
      <c r="A9499" t="s">
        <v>20865</v>
      </c>
      <c r="B9499" s="14" t="s">
        <v>1624</v>
      </c>
      <c r="C9499">
        <v>5.145029053</v>
      </c>
      <c r="D9499">
        <v>0.43058967799999998</v>
      </c>
      <c r="E9499">
        <v>0.34058495300000002</v>
      </c>
      <c r="F9499">
        <v>0.19713240100000001</v>
      </c>
      <c r="G9499">
        <v>0.23692005799999999</v>
      </c>
      <c r="H9499">
        <v>0.80502690099999996</v>
      </c>
      <c r="I9499">
        <v>1.2783053499999999</v>
      </c>
      <c r="J9499">
        <v>0.75369641700000001</v>
      </c>
      <c r="K9499">
        <v>1.0892191710000001</v>
      </c>
      <c r="L9499">
        <v>1.5411797410000001</v>
      </c>
      <c r="M9499">
        <v>1.4631292600000001</v>
      </c>
      <c r="N9499">
        <v>0.75638720999999998</v>
      </c>
      <c r="O9499">
        <v>2.1525807119999998</v>
      </c>
      <c r="P9499">
        <v>0.67471301400000006</v>
      </c>
      <c r="Q9499">
        <v>0.73357070300000005</v>
      </c>
    </row>
    <row r="9500" spans="1:17">
      <c r="A9500" t="s">
        <v>20867</v>
      </c>
      <c r="B9500" s="14" t="s">
        <v>7774</v>
      </c>
      <c r="C9500">
        <v>18.024299379999999</v>
      </c>
      <c r="D9500">
        <v>2.062311357</v>
      </c>
      <c r="E9500">
        <v>2.065071933</v>
      </c>
      <c r="F9500">
        <v>1.7794315540000001</v>
      </c>
      <c r="G9500">
        <v>1.2997082129999999</v>
      </c>
      <c r="H9500">
        <v>0.60855611099999996</v>
      </c>
      <c r="I9500">
        <v>6.0658127860000004</v>
      </c>
      <c r="J9500">
        <v>7.4323559460000004</v>
      </c>
      <c r="K9500">
        <v>8.1767186869999993</v>
      </c>
      <c r="L9500">
        <v>10.888185399999999</v>
      </c>
      <c r="M9500">
        <v>9.8852802200000003</v>
      </c>
      <c r="N9500">
        <v>3.5403747939999999</v>
      </c>
      <c r="O9500">
        <v>12.06465466</v>
      </c>
      <c r="P9500">
        <v>2.7042161920000001</v>
      </c>
      <c r="Q9500">
        <v>16.74757748</v>
      </c>
    </row>
    <row r="9501" spans="1:17">
      <c r="A9501" t="s">
        <v>20868</v>
      </c>
      <c r="B9501" s="14" t="s">
        <v>20869</v>
      </c>
      <c r="C9501">
        <v>4.5381794720000004</v>
      </c>
      <c r="D9501">
        <v>3.0160761140000001</v>
      </c>
      <c r="E9501">
        <v>1.448421725</v>
      </c>
      <c r="F9501">
        <v>0.61773473000000001</v>
      </c>
      <c r="G9501">
        <v>0.78365865400000001</v>
      </c>
      <c r="H9501">
        <v>0</v>
      </c>
      <c r="I9501">
        <v>0</v>
      </c>
      <c r="J9501">
        <v>2.876533663</v>
      </c>
      <c r="K9501">
        <v>0</v>
      </c>
      <c r="L9501">
        <v>5.734966923</v>
      </c>
      <c r="M9501">
        <v>0</v>
      </c>
      <c r="N9501">
        <v>7.8320227549999997</v>
      </c>
      <c r="O9501">
        <v>5.0259350559999998</v>
      </c>
      <c r="P9501">
        <v>2.7234830379999999</v>
      </c>
      <c r="Q9501">
        <v>0</v>
      </c>
    </row>
    <row r="9502" spans="1:17">
      <c r="A9502" t="s">
        <v>20868</v>
      </c>
      <c r="B9502" s="14" t="s">
        <v>8844</v>
      </c>
      <c r="C9502">
        <v>3.6962714820000002</v>
      </c>
      <c r="D9502">
        <v>3.5731544519999998</v>
      </c>
      <c r="E9502">
        <v>2.8956649130000001</v>
      </c>
      <c r="F9502">
        <v>1.738101463</v>
      </c>
      <c r="G9502">
        <v>2.4370572620000002</v>
      </c>
      <c r="H9502">
        <v>3.2263005769999999</v>
      </c>
      <c r="I9502">
        <v>4.4102823410000003</v>
      </c>
      <c r="J9502">
        <v>4.770973326</v>
      </c>
      <c r="K9502">
        <v>3.0487501610000001</v>
      </c>
      <c r="L9502">
        <v>5.7326337379999996</v>
      </c>
      <c r="M9502">
        <v>3.2250749920000001</v>
      </c>
      <c r="N9502">
        <v>3.5209052660000002</v>
      </c>
      <c r="O9502">
        <v>11.16420074</v>
      </c>
      <c r="P9502">
        <v>2.8232037349999999</v>
      </c>
      <c r="Q9502">
        <v>3.9269012669999999</v>
      </c>
    </row>
    <row r="9503" spans="1:17">
      <c r="A9503" t="s">
        <v>20870</v>
      </c>
      <c r="B9503" s="14" t="s">
        <v>5454</v>
      </c>
      <c r="C9503">
        <v>1.670270301</v>
      </c>
      <c r="D9503">
        <v>4.0702287699999999</v>
      </c>
      <c r="E9503">
        <v>2.8875680830000001</v>
      </c>
      <c r="F9503">
        <v>4.4334490559999997</v>
      </c>
      <c r="G9503">
        <v>2.8481911339999999</v>
      </c>
      <c r="H9503">
        <v>1.9244279440000001</v>
      </c>
      <c r="I9503">
        <v>4.2626288030000001</v>
      </c>
      <c r="J9503">
        <v>7.860877179</v>
      </c>
      <c r="K9503">
        <v>9.4714710520000001</v>
      </c>
      <c r="L9503">
        <v>5.936473597</v>
      </c>
      <c r="M9503">
        <v>0.400770189</v>
      </c>
      <c r="N9503">
        <v>5.3275968740000001</v>
      </c>
      <c r="O9503">
        <v>1.1561175180000001</v>
      </c>
      <c r="P9503">
        <v>7.1732385030000003</v>
      </c>
      <c r="Q9503">
        <v>3.5881175710000002</v>
      </c>
    </row>
    <row r="9504" spans="1:17">
      <c r="A9504" t="s">
        <v>20871</v>
      </c>
      <c r="B9504" s="14" t="s">
        <v>4143</v>
      </c>
      <c r="C9504">
        <v>28.547419900000001</v>
      </c>
      <c r="D9504">
        <v>17.49827252</v>
      </c>
      <c r="E9504">
        <v>14.36566534</v>
      </c>
      <c r="F9504">
        <v>12.325091540000001</v>
      </c>
      <c r="G9504">
        <v>15.48440373</v>
      </c>
      <c r="H9504">
        <v>32.21872965</v>
      </c>
      <c r="I9504">
        <v>24.519025150000001</v>
      </c>
      <c r="J9504">
        <v>28.485490649999999</v>
      </c>
      <c r="K9504">
        <v>18.909362160000001</v>
      </c>
      <c r="L9504">
        <v>21.80041391</v>
      </c>
      <c r="M9504">
        <v>15.80067912</v>
      </c>
      <c r="N9504">
        <v>10.75159358</v>
      </c>
      <c r="O9504">
        <v>19.202141189999999</v>
      </c>
      <c r="P9504">
        <v>5.596826944</v>
      </c>
      <c r="Q9504">
        <v>19.74481145</v>
      </c>
    </row>
    <row r="9505" spans="1:17">
      <c r="A9505" t="e">
        <v>#N/A</v>
      </c>
      <c r="B9505" s="14" t="s">
        <v>20872</v>
      </c>
      <c r="C9505">
        <v>2.6304097579999999</v>
      </c>
      <c r="D9505">
        <v>0</v>
      </c>
      <c r="E9505">
        <v>0.27984368799999998</v>
      </c>
      <c r="F9505">
        <v>0.71610013299999997</v>
      </c>
      <c r="G9505">
        <v>0.90844506400000002</v>
      </c>
      <c r="H9505">
        <v>0</v>
      </c>
      <c r="I9505">
        <v>11.507934179999999</v>
      </c>
      <c r="J9505">
        <v>0.33345804200000001</v>
      </c>
      <c r="K9505">
        <v>1.1932846969999999</v>
      </c>
      <c r="L9505">
        <v>1.662044554</v>
      </c>
      <c r="M9505">
        <v>5.0491938410000001</v>
      </c>
      <c r="N9505">
        <v>0.648511438</v>
      </c>
      <c r="O9505">
        <v>0</v>
      </c>
      <c r="P9505">
        <v>1.1839345059999999</v>
      </c>
      <c r="Q9505">
        <v>0</v>
      </c>
    </row>
    <row r="9506" spans="1:17">
      <c r="A9506" t="s">
        <v>20873</v>
      </c>
      <c r="B9506" s="14" t="s">
        <v>8759</v>
      </c>
      <c r="C9506">
        <v>0.77846245400000003</v>
      </c>
      <c r="D9506">
        <v>1.2934162410000001</v>
      </c>
      <c r="E9506">
        <v>1.2422844200000001</v>
      </c>
      <c r="F9506">
        <v>1.6424407860000001</v>
      </c>
      <c r="G9506">
        <v>0.53770358200000001</v>
      </c>
      <c r="H9506">
        <v>0.44845882100000001</v>
      </c>
      <c r="I9506">
        <v>6.8114822449999997</v>
      </c>
      <c r="J9506">
        <v>3.8487532400000002</v>
      </c>
      <c r="K9506">
        <v>0.70629857600000001</v>
      </c>
      <c r="L9506">
        <v>0.49187746500000001</v>
      </c>
      <c r="M9506">
        <v>0.74714743900000002</v>
      </c>
      <c r="N9506">
        <v>1.9192515699999999</v>
      </c>
      <c r="O9506">
        <v>0.86213023600000005</v>
      </c>
      <c r="P9506">
        <v>3.679012314</v>
      </c>
      <c r="Q9506">
        <v>1.070280348</v>
      </c>
    </row>
    <row r="9507" spans="1:17">
      <c r="A9507" t="s">
        <v>20874</v>
      </c>
      <c r="B9507" s="14" t="s">
        <v>1942</v>
      </c>
      <c r="C9507">
        <v>8.9920061669999996</v>
      </c>
      <c r="D9507">
        <v>2.234960987</v>
      </c>
      <c r="E9507">
        <v>2.659926885</v>
      </c>
      <c r="F9507">
        <v>2.8062150199999998</v>
      </c>
      <c r="G9507">
        <v>2.3480627319999998</v>
      </c>
      <c r="H9507">
        <v>5.9803242069999998</v>
      </c>
      <c r="I9507">
        <v>2.2388422129999999</v>
      </c>
      <c r="J9507">
        <v>4.9489211119999998</v>
      </c>
      <c r="K9507">
        <v>2.8853028279999999</v>
      </c>
      <c r="L9507">
        <v>1.108618141</v>
      </c>
      <c r="M9507">
        <v>5.8938545209999997</v>
      </c>
      <c r="N9507">
        <v>2.162852805</v>
      </c>
      <c r="O9507">
        <v>7.043782588</v>
      </c>
      <c r="P9507">
        <v>0.88842244100000001</v>
      </c>
      <c r="Q9507">
        <v>4.5229717819999999</v>
      </c>
    </row>
    <row r="9508" spans="1:17">
      <c r="A9508" t="s">
        <v>20875</v>
      </c>
      <c r="B9508" s="14" t="s">
        <v>3211</v>
      </c>
      <c r="C9508">
        <v>12.95370256</v>
      </c>
      <c r="D9508">
        <v>4.42804749</v>
      </c>
      <c r="E9508">
        <v>3.9883247979999998</v>
      </c>
      <c r="F9508">
        <v>3.526503087</v>
      </c>
      <c r="G9508">
        <v>2.8590355079999998</v>
      </c>
      <c r="H9508">
        <v>6.358693959</v>
      </c>
      <c r="I9508">
        <v>2.7522783990000002</v>
      </c>
      <c r="J9508">
        <v>5.7964483690000002</v>
      </c>
      <c r="K9508">
        <v>5.1370236929999997</v>
      </c>
      <c r="L9508">
        <v>9.2689883969999993</v>
      </c>
      <c r="M9508">
        <v>1.976045118</v>
      </c>
      <c r="N9508">
        <v>1.9458037420000001</v>
      </c>
      <c r="O9508">
        <v>7.9805250460000003</v>
      </c>
      <c r="P9508">
        <v>3.6295192009999999</v>
      </c>
      <c r="Q9508">
        <v>5.0716036869999996</v>
      </c>
    </row>
    <row r="9509" spans="1:17">
      <c r="A9509" t="s">
        <v>20876</v>
      </c>
      <c r="B9509" s="14" t="s">
        <v>20877</v>
      </c>
      <c r="C9509">
        <v>0.88305274099999997</v>
      </c>
      <c r="D9509">
        <v>0.91292016399999998</v>
      </c>
      <c r="E9509">
        <v>0.156576832</v>
      </c>
      <c r="F9509">
        <v>0.16026759900000001</v>
      </c>
      <c r="G9509">
        <v>5.0828893E-2</v>
      </c>
      <c r="H9509">
        <v>2.4870339270000001</v>
      </c>
      <c r="I9509">
        <v>0</v>
      </c>
      <c r="J9509">
        <v>0.59703963100000002</v>
      </c>
      <c r="K9509">
        <v>0.400596644</v>
      </c>
      <c r="L9509">
        <v>0.74395151800000003</v>
      </c>
      <c r="M9509">
        <v>0.56502026599999999</v>
      </c>
      <c r="N9509">
        <v>0.18142604400000001</v>
      </c>
      <c r="O9509">
        <v>0.32598723499999999</v>
      </c>
      <c r="P9509">
        <v>0.44161966600000002</v>
      </c>
      <c r="Q9509">
        <v>0.20234630200000001</v>
      </c>
    </row>
    <row r="9510" spans="1:17">
      <c r="A9510" t="s">
        <v>20878</v>
      </c>
      <c r="B9510" s="14" t="s">
        <v>20879</v>
      </c>
      <c r="C9510">
        <v>14.198824869999999</v>
      </c>
      <c r="D9510">
        <v>2.208553175</v>
      </c>
      <c r="E9510">
        <v>0.57852104000000004</v>
      </c>
      <c r="F9510">
        <v>0.86356332800000002</v>
      </c>
      <c r="G9510">
        <v>1.3041868599999999</v>
      </c>
      <c r="H9510">
        <v>4.5249396620000004</v>
      </c>
      <c r="I9510">
        <v>1.7622488810000001</v>
      </c>
      <c r="J9510">
        <v>0.22978601000000001</v>
      </c>
      <c r="K9510">
        <v>2.878024613</v>
      </c>
      <c r="L9510">
        <v>6.4901198459999998</v>
      </c>
      <c r="M9510">
        <v>4.0593006809999999</v>
      </c>
      <c r="N9510">
        <v>0.29792625</v>
      </c>
      <c r="O9510">
        <v>8.0297309160000001</v>
      </c>
      <c r="P9510">
        <v>4.5324973999999997E-2</v>
      </c>
      <c r="Q9510">
        <v>1.0383755020000001</v>
      </c>
    </row>
    <row r="9511" spans="1:17">
      <c r="A9511" t="s">
        <v>20880</v>
      </c>
      <c r="B9511" s="14" t="s">
        <v>20881</v>
      </c>
      <c r="C9511">
        <v>822.90313060000005</v>
      </c>
      <c r="D9511">
        <v>2159.9449669999999</v>
      </c>
      <c r="E9511">
        <v>2343.159678</v>
      </c>
      <c r="F9511">
        <v>3413.7898089999999</v>
      </c>
      <c r="G9511">
        <v>1043.924638</v>
      </c>
      <c r="H9511">
        <v>431.13406739999999</v>
      </c>
      <c r="I9511">
        <v>1133.435334</v>
      </c>
      <c r="J9511">
        <v>2668.0681290000002</v>
      </c>
      <c r="K9511">
        <v>495.99635230000001</v>
      </c>
      <c r="L9511">
        <v>819.77038249999998</v>
      </c>
      <c r="M9511">
        <v>237.3493465</v>
      </c>
      <c r="N9511">
        <v>3448.3887920000002</v>
      </c>
      <c r="O9511">
        <v>517.39703410000004</v>
      </c>
      <c r="P9511">
        <v>5326.7582439999996</v>
      </c>
      <c r="Q9511">
        <v>1562.6614010000001</v>
      </c>
    </row>
    <row r="9512" spans="1:17">
      <c r="A9512" t="s">
        <v>20880</v>
      </c>
      <c r="B9512" s="14" t="s">
        <v>7732</v>
      </c>
      <c r="C9512">
        <v>593.19457929999999</v>
      </c>
      <c r="D9512">
        <v>456.63001589999999</v>
      </c>
      <c r="E9512">
        <v>568.6511084</v>
      </c>
      <c r="F9512">
        <v>644.63856940000005</v>
      </c>
      <c r="G9512">
        <v>356.56468749999999</v>
      </c>
      <c r="H9512">
        <v>273.0284034</v>
      </c>
      <c r="I9512">
        <v>530.60296740000001</v>
      </c>
      <c r="J9512">
        <v>842.30225029999997</v>
      </c>
      <c r="K9512">
        <v>411.98400120000002</v>
      </c>
      <c r="L9512">
        <v>600.87119570000004</v>
      </c>
      <c r="M9512">
        <v>284.78285879999999</v>
      </c>
      <c r="N9512">
        <v>1188.246541</v>
      </c>
      <c r="O9512">
        <v>418.30401649999999</v>
      </c>
      <c r="P9512">
        <v>897.86162420000005</v>
      </c>
      <c r="Q9512">
        <v>352.60773699999999</v>
      </c>
    </row>
    <row r="9513" spans="1:17">
      <c r="A9513" t="s">
        <v>20882</v>
      </c>
      <c r="B9513" s="14" t="s">
        <v>8037</v>
      </c>
      <c r="C9513">
        <v>18.80172374</v>
      </c>
      <c r="D9513">
        <v>5.1942635590000004</v>
      </c>
      <c r="E9513">
        <v>2.918048695</v>
      </c>
      <c r="F9513">
        <v>3.5528845929999999</v>
      </c>
      <c r="G9513">
        <v>2.8647403919999999</v>
      </c>
      <c r="H9513">
        <v>7.5607066610000002</v>
      </c>
      <c r="I9513">
        <v>1.6128777590000001</v>
      </c>
      <c r="J9513">
        <v>4.7109209029999999</v>
      </c>
      <c r="K9513">
        <v>5.6193674639999998</v>
      </c>
      <c r="L9513">
        <v>6.4291835930000003</v>
      </c>
      <c r="M9513">
        <v>10.61493617</v>
      </c>
      <c r="N9513">
        <v>7.6893935239999998</v>
      </c>
      <c r="O9513">
        <v>15.18817653</v>
      </c>
      <c r="P9513">
        <v>4.5133671780000002</v>
      </c>
      <c r="Q9513">
        <v>7.4508308769999996</v>
      </c>
    </row>
    <row r="9514" spans="1:17">
      <c r="A9514" t="s">
        <v>20882</v>
      </c>
      <c r="B9514" s="14" t="s">
        <v>20883</v>
      </c>
      <c r="C9514">
        <v>57.113471449999999</v>
      </c>
      <c r="D9514">
        <v>140.1512816</v>
      </c>
      <c r="E9514">
        <v>70.109774979999997</v>
      </c>
      <c r="F9514">
        <v>121.39801780000001</v>
      </c>
      <c r="G9514">
        <v>72.830234039999993</v>
      </c>
      <c r="H9514">
        <v>79.302468180000005</v>
      </c>
      <c r="I9514">
        <v>256.27598089999998</v>
      </c>
      <c r="J9514">
        <v>174.32406019999999</v>
      </c>
      <c r="K9514">
        <v>185.35265810000001</v>
      </c>
      <c r="L9514">
        <v>55.519360630000001</v>
      </c>
      <c r="M9514">
        <v>16.866456020000001</v>
      </c>
      <c r="N9514">
        <v>123.4793375</v>
      </c>
      <c r="O9514">
        <v>53.520861609999997</v>
      </c>
      <c r="P9514">
        <v>111.39480229999999</v>
      </c>
      <c r="Q9514">
        <v>114.7647954</v>
      </c>
    </row>
    <row r="9515" spans="1:17">
      <c r="A9515" t="s">
        <v>20884</v>
      </c>
      <c r="B9515" s="14" t="s">
        <v>3748</v>
      </c>
      <c r="C9515">
        <v>25.088032429999998</v>
      </c>
      <c r="D9515">
        <v>7.1640037440000004</v>
      </c>
      <c r="E9515">
        <v>9.4335435830000005</v>
      </c>
      <c r="F9515">
        <v>7.1745710159999998</v>
      </c>
      <c r="G9515">
        <v>5.7531267679999996</v>
      </c>
      <c r="H9515">
        <v>7.6020758129999999</v>
      </c>
      <c r="I9515">
        <v>98.011190260000006</v>
      </c>
      <c r="J9515">
        <v>223.44634540000001</v>
      </c>
      <c r="K9515">
        <v>19.16005878</v>
      </c>
      <c r="L9515">
        <v>24.759762800000001</v>
      </c>
      <c r="M9515">
        <v>15.90527719</v>
      </c>
      <c r="N9515">
        <v>241.5317465</v>
      </c>
      <c r="O9515">
        <v>39.446272229999998</v>
      </c>
      <c r="P9515">
        <v>181.97558889999999</v>
      </c>
      <c r="Q9515">
        <v>24.089472489999999</v>
      </c>
    </row>
    <row r="9516" spans="1:17">
      <c r="A9516" t="s">
        <v>20885</v>
      </c>
      <c r="B9516" s="14" t="s">
        <v>8628</v>
      </c>
      <c r="C9516">
        <v>2.994979039</v>
      </c>
      <c r="D9516">
        <v>0.66348813799999995</v>
      </c>
      <c r="E9516">
        <v>0.30092780099999999</v>
      </c>
      <c r="F9516">
        <v>6.7945843000000006E-2</v>
      </c>
      <c r="G9516">
        <v>0.344784549</v>
      </c>
      <c r="H9516">
        <v>0.12780413900000001</v>
      </c>
      <c r="I9516">
        <v>2.9117577209999999</v>
      </c>
      <c r="J9516">
        <v>1.24448906</v>
      </c>
      <c r="K9516">
        <v>0.90578097099999999</v>
      </c>
      <c r="L9516">
        <v>1.2616002980000001</v>
      </c>
      <c r="M9516">
        <v>0.95816692199999998</v>
      </c>
      <c r="N9516">
        <v>0.38970781999999998</v>
      </c>
      <c r="O9516">
        <v>3.3168741430000002</v>
      </c>
      <c r="P9516">
        <v>0.49926864700000001</v>
      </c>
      <c r="Q9516">
        <v>0.57190141500000002</v>
      </c>
    </row>
    <row r="9517" spans="1:17">
      <c r="A9517" t="s">
        <v>20886</v>
      </c>
      <c r="B9517" s="14" t="s">
        <v>20887</v>
      </c>
      <c r="C9517">
        <v>4.5548639560000002</v>
      </c>
      <c r="D9517">
        <v>3.6998678800000002</v>
      </c>
      <c r="E9517">
        <v>2.9074936089999999</v>
      </c>
      <c r="F9517">
        <v>2.7900261629999998</v>
      </c>
      <c r="G9517">
        <v>0.91762971000000004</v>
      </c>
      <c r="H9517">
        <v>5.2479574529999997</v>
      </c>
      <c r="I9517">
        <v>3.3212236499999999</v>
      </c>
      <c r="J9517">
        <v>1.347317605</v>
      </c>
      <c r="K9517">
        <v>1.7219273660000001</v>
      </c>
      <c r="L9517">
        <v>2.3983547330000001</v>
      </c>
      <c r="M9517">
        <v>0</v>
      </c>
      <c r="N9517">
        <v>2.6202723190000001</v>
      </c>
      <c r="O9517">
        <v>2.522206379</v>
      </c>
      <c r="P9517">
        <v>2.5057045229999999</v>
      </c>
      <c r="Q9517">
        <v>1.0437200820000001</v>
      </c>
    </row>
    <row r="9518" spans="1:17">
      <c r="A9518" t="s">
        <v>20888</v>
      </c>
      <c r="B9518" s="14" t="s">
        <v>2703</v>
      </c>
      <c r="C9518">
        <v>8.1350679540000002</v>
      </c>
      <c r="D9518">
        <v>0.31803351800000002</v>
      </c>
      <c r="E9518">
        <v>0.25455074700000002</v>
      </c>
      <c r="F9518">
        <v>0.26055091800000002</v>
      </c>
      <c r="G9518">
        <v>0.123950645</v>
      </c>
      <c r="H9518">
        <v>0</v>
      </c>
      <c r="I9518">
        <v>11.8635289</v>
      </c>
      <c r="J9518">
        <v>0.18199158500000001</v>
      </c>
      <c r="K9518">
        <v>2.713581944</v>
      </c>
      <c r="L9518">
        <v>5.1402049999999999</v>
      </c>
      <c r="M9518">
        <v>1.83713426</v>
      </c>
      <c r="N9518">
        <v>0.265453842</v>
      </c>
      <c r="O9518">
        <v>2.3848440389999999</v>
      </c>
      <c r="P9518">
        <v>0.43077107199999998</v>
      </c>
      <c r="Q9518">
        <v>0.986877852</v>
      </c>
    </row>
    <row r="9519" spans="1:17">
      <c r="A9519" t="s">
        <v>20886</v>
      </c>
      <c r="B9519" s="14" t="s">
        <v>4527</v>
      </c>
      <c r="C9519">
        <v>116.96960850000001</v>
      </c>
      <c r="D9519">
        <v>1390.42707</v>
      </c>
      <c r="E9519">
        <v>1437.3307629999999</v>
      </c>
      <c r="F9519">
        <v>1370.4565500000001</v>
      </c>
      <c r="G9519">
        <v>546.90427650000004</v>
      </c>
      <c r="H9519">
        <v>38.04684889</v>
      </c>
      <c r="I9519">
        <v>720.17439220000006</v>
      </c>
      <c r="J9519">
        <v>1672.985743</v>
      </c>
      <c r="K9519">
        <v>208.32733260000001</v>
      </c>
      <c r="L9519">
        <v>190.23805200000001</v>
      </c>
      <c r="M9519">
        <v>64.723806310000001</v>
      </c>
      <c r="N9519">
        <v>2278.5442360000002</v>
      </c>
      <c r="O9519">
        <v>146.3948843</v>
      </c>
      <c r="P9519">
        <v>1397.8881799999999</v>
      </c>
      <c r="Q9519">
        <v>326.55769120000002</v>
      </c>
    </row>
    <row r="9520" spans="1:17">
      <c r="A9520" t="s">
        <v>20889</v>
      </c>
      <c r="B9520" s="14" t="s">
        <v>4938</v>
      </c>
      <c r="C9520">
        <v>2.5050436079999998</v>
      </c>
      <c r="D9520">
        <v>3.8846572479999999</v>
      </c>
      <c r="E9520">
        <v>2.7602433070000001</v>
      </c>
      <c r="F9520">
        <v>3.2393602430000001</v>
      </c>
      <c r="G9520">
        <v>2.9662227040000002</v>
      </c>
      <c r="H9520">
        <v>2.6113464390000001</v>
      </c>
      <c r="I9520">
        <v>76.455297520000002</v>
      </c>
      <c r="J9520">
        <v>47.40796684</v>
      </c>
      <c r="K9520">
        <v>9.7406775079999992</v>
      </c>
      <c r="L9520">
        <v>5.8790865419999996</v>
      </c>
      <c r="M9520">
        <v>1.030403076</v>
      </c>
      <c r="N9520">
        <v>11.55800238</v>
      </c>
      <c r="O9520">
        <v>3.1706072110000001</v>
      </c>
      <c r="P9520">
        <v>6.2281384209999997</v>
      </c>
      <c r="Q9520">
        <v>2.9520817560000001</v>
      </c>
    </row>
    <row r="9521" spans="1:17">
      <c r="A9521" t="s">
        <v>20890</v>
      </c>
      <c r="B9521" s="14" t="s">
        <v>9162</v>
      </c>
      <c r="C9521">
        <v>9.1097279120000003</v>
      </c>
      <c r="D9521">
        <v>49.481061339999997</v>
      </c>
      <c r="E9521">
        <v>34.99760826</v>
      </c>
      <c r="F9521">
        <v>63.378372089999999</v>
      </c>
      <c r="G9521">
        <v>23.30488154</v>
      </c>
      <c r="H9521">
        <v>26.822893650000001</v>
      </c>
      <c r="I9521">
        <v>37.886551269999998</v>
      </c>
      <c r="J9521">
        <v>88.281382129999997</v>
      </c>
      <c r="K9521">
        <v>63.9791679</v>
      </c>
      <c r="L9521">
        <v>16.841779899999999</v>
      </c>
      <c r="M9521">
        <v>6.4764986359999996</v>
      </c>
      <c r="N9521">
        <v>60.76536282</v>
      </c>
      <c r="O9521">
        <v>7.0995438829999999</v>
      </c>
      <c r="P9521">
        <v>145.3308624</v>
      </c>
      <c r="Q9521">
        <v>60.767702530000001</v>
      </c>
    </row>
    <row r="9522" spans="1:17">
      <c r="A9522" t="s">
        <v>20891</v>
      </c>
      <c r="B9522" s="14" t="s">
        <v>20892</v>
      </c>
      <c r="C9522">
        <v>11.43181542</v>
      </c>
      <c r="D9522">
        <v>1.4245480610000001</v>
      </c>
      <c r="E9522">
        <v>1.064180667</v>
      </c>
      <c r="F9522">
        <v>1.1670697670000001</v>
      </c>
      <c r="G9522">
        <v>1.8506817689999999</v>
      </c>
      <c r="H9522">
        <v>6.311269094</v>
      </c>
      <c r="I9522">
        <v>6.2517151059999998</v>
      </c>
      <c r="J9522">
        <v>5.1628304869999999</v>
      </c>
      <c r="K9522">
        <v>8.4273151080000002</v>
      </c>
      <c r="L9522">
        <v>8.5776451639999998</v>
      </c>
      <c r="M9522">
        <v>28.801370410000001</v>
      </c>
      <c r="N9522">
        <v>2.3780622720000002</v>
      </c>
      <c r="O9522">
        <v>10.286645630000001</v>
      </c>
      <c r="P9522">
        <v>2.0367223929999998</v>
      </c>
      <c r="Q9522">
        <v>3.9292991310000001</v>
      </c>
    </row>
    <row r="9523" spans="1:17">
      <c r="A9523" t="s">
        <v>20893</v>
      </c>
      <c r="B9523" s="14" t="s">
        <v>1515</v>
      </c>
      <c r="C9523">
        <v>67.017491989999996</v>
      </c>
      <c r="D9523">
        <v>57.418849539999997</v>
      </c>
      <c r="E9523">
        <v>54.078477419999999</v>
      </c>
      <c r="F9523">
        <v>66.300059219999994</v>
      </c>
      <c r="G9523">
        <v>22.96300183</v>
      </c>
      <c r="H9523">
        <v>11.18750416</v>
      </c>
      <c r="I9523">
        <v>68.114139499999993</v>
      </c>
      <c r="J9523">
        <v>89.706231599999995</v>
      </c>
      <c r="K9523">
        <v>34.572592980000003</v>
      </c>
      <c r="L9523">
        <v>48.428513729999999</v>
      </c>
      <c r="M9523">
        <v>40.774765240000001</v>
      </c>
      <c r="N9523">
        <v>97.207075619999998</v>
      </c>
      <c r="O9523">
        <v>56.267191109999999</v>
      </c>
      <c r="P9523">
        <v>69.004085680000003</v>
      </c>
      <c r="Q9523">
        <v>32.663148530000001</v>
      </c>
    </row>
    <row r="9524" spans="1:17">
      <c r="A9524" t="s">
        <v>20894</v>
      </c>
      <c r="B9524" s="14" t="s">
        <v>924</v>
      </c>
      <c r="C9524">
        <v>23.157439180000001</v>
      </c>
      <c r="D9524">
        <v>3.5269768579999998</v>
      </c>
      <c r="E9524">
        <v>2.66897648</v>
      </c>
      <c r="F9524">
        <v>1.970111932</v>
      </c>
      <c r="G9524">
        <v>3.415689763</v>
      </c>
      <c r="H9524">
        <v>4.0762950929999997</v>
      </c>
      <c r="I9524">
        <v>6.3320525659999998</v>
      </c>
      <c r="J9524">
        <v>4.5869958520000003</v>
      </c>
      <c r="K9524">
        <v>8.0978864529999992</v>
      </c>
      <c r="L9524">
        <v>9.7548035510000002</v>
      </c>
      <c r="M9524">
        <v>15.74333921</v>
      </c>
      <c r="N9524">
        <v>5.3524921860000001</v>
      </c>
      <c r="O9524">
        <v>19.234770149999999</v>
      </c>
      <c r="P9524">
        <v>3.7638790119999999</v>
      </c>
      <c r="Q9524">
        <v>5.3063899470000004</v>
      </c>
    </row>
    <row r="9525" spans="1:17">
      <c r="A9525" t="s">
        <v>20895</v>
      </c>
      <c r="B9525" s="14" t="s">
        <v>2627</v>
      </c>
      <c r="C9525">
        <v>1.1027351990000001</v>
      </c>
      <c r="D9525">
        <v>1.5879030009999999</v>
      </c>
      <c r="E9525">
        <v>2.5809882449999999</v>
      </c>
      <c r="F9525">
        <v>0.97567448099999998</v>
      </c>
      <c r="G9525">
        <v>2.380271612</v>
      </c>
      <c r="H9525">
        <v>3.8116006069999999</v>
      </c>
      <c r="I9525">
        <v>0.804070167</v>
      </c>
      <c r="J9525">
        <v>0.76886787599999995</v>
      </c>
      <c r="K9525">
        <v>0.75038330099999995</v>
      </c>
      <c r="L9525">
        <v>0.69677168199999995</v>
      </c>
      <c r="M9525">
        <v>0</v>
      </c>
      <c r="N9525">
        <v>1.4952994040000001</v>
      </c>
      <c r="O9525">
        <v>14.04443534</v>
      </c>
      <c r="P9525">
        <v>0.99267138799999999</v>
      </c>
      <c r="Q9525">
        <v>6.4434735070000002</v>
      </c>
    </row>
    <row r="9526" spans="1:17">
      <c r="A9526" t="s">
        <v>20896</v>
      </c>
      <c r="B9526" s="14" t="s">
        <v>2004</v>
      </c>
      <c r="C9526">
        <v>1.1242495429999999</v>
      </c>
      <c r="D9526">
        <v>1.6603927789999999</v>
      </c>
      <c r="E9526">
        <v>0.239213025</v>
      </c>
      <c r="F9526">
        <v>0.30606457599999998</v>
      </c>
      <c r="G9526">
        <v>0.841259698</v>
      </c>
      <c r="H9526">
        <v>0.143924625</v>
      </c>
      <c r="I9526">
        <v>0</v>
      </c>
      <c r="J9526">
        <v>0.33255026199999999</v>
      </c>
      <c r="K9526">
        <v>2.5500775510000002</v>
      </c>
      <c r="L9526">
        <v>3.5518284250000001</v>
      </c>
      <c r="M9526">
        <v>0</v>
      </c>
      <c r="N9526">
        <v>0.277176849</v>
      </c>
      <c r="O9526">
        <v>0.41502730500000001</v>
      </c>
      <c r="P9526">
        <v>0.73091661399999996</v>
      </c>
      <c r="Q9526">
        <v>0.77284536000000004</v>
      </c>
    </row>
    <row r="9527" spans="1:17">
      <c r="A9527" t="s">
        <v>20897</v>
      </c>
      <c r="B9527" s="14" t="s">
        <v>7699</v>
      </c>
      <c r="C9527">
        <v>2.7584163400000001</v>
      </c>
      <c r="D9527">
        <v>1.047568421</v>
      </c>
      <c r="E9527">
        <v>0.62884721799999999</v>
      </c>
      <c r="F9527">
        <v>0.42911343899999999</v>
      </c>
      <c r="G9527">
        <v>0.47632687299999998</v>
      </c>
      <c r="H9527">
        <v>2.4214494100000001</v>
      </c>
      <c r="I9527">
        <v>2.2986586080000002</v>
      </c>
      <c r="J9527">
        <v>1.2988318029999999</v>
      </c>
      <c r="K9527">
        <v>1.6088848060000001</v>
      </c>
      <c r="L9527">
        <v>1.7429264929999999</v>
      </c>
      <c r="M9527">
        <v>0.75641548999999997</v>
      </c>
      <c r="N9527">
        <v>0.63149420099999998</v>
      </c>
      <c r="O9527">
        <v>0</v>
      </c>
      <c r="P9527">
        <v>0.23648564599999999</v>
      </c>
      <c r="Q9527">
        <v>0.81266754399999996</v>
      </c>
    </row>
    <row r="9528" spans="1:17">
      <c r="A9528" t="s">
        <v>20898</v>
      </c>
      <c r="B9528" s="14" t="s">
        <v>7677</v>
      </c>
      <c r="C9528">
        <v>13.257602950000001</v>
      </c>
      <c r="D9528">
        <v>6.3145563579999999</v>
      </c>
      <c r="E9528">
        <v>5.430225268</v>
      </c>
      <c r="F9528">
        <v>3.1580820479999998</v>
      </c>
      <c r="G9528">
        <v>8.3560905900000009</v>
      </c>
      <c r="H9528">
        <v>11.201632740000001</v>
      </c>
      <c r="I9528">
        <v>12.5669843</v>
      </c>
      <c r="J9528">
        <v>10.16806169</v>
      </c>
      <c r="K9528">
        <v>18.64435512</v>
      </c>
      <c r="L9528">
        <v>15.07845236</v>
      </c>
      <c r="M9528">
        <v>19.086438999999999</v>
      </c>
      <c r="N9528">
        <v>7.2725925580000004</v>
      </c>
      <c r="O9528">
        <v>25.694387089999999</v>
      </c>
      <c r="P9528">
        <v>9.9453032300000004</v>
      </c>
      <c r="Q9528">
        <v>16.40466619</v>
      </c>
    </row>
    <row r="9529" spans="1:17">
      <c r="A9529" t="s">
        <v>20899</v>
      </c>
      <c r="B9529" s="14" t="s">
        <v>762</v>
      </c>
      <c r="C9529">
        <v>157.5444655</v>
      </c>
      <c r="D9529">
        <v>23.288137169999999</v>
      </c>
      <c r="E9529">
        <v>23.028853250000001</v>
      </c>
      <c r="F9529">
        <v>12.91996838</v>
      </c>
      <c r="G9529">
        <v>26.43593504</v>
      </c>
      <c r="H9529">
        <v>21.914633980000001</v>
      </c>
      <c r="I9529">
        <v>55.610909049999997</v>
      </c>
      <c r="J9529">
        <v>61.586126870000001</v>
      </c>
      <c r="K9529">
        <v>54.928361070000001</v>
      </c>
      <c r="L9529">
        <v>99.252550999999997</v>
      </c>
      <c r="M9529">
        <v>42.209717730000001</v>
      </c>
      <c r="N9529">
        <v>75.292819069999993</v>
      </c>
      <c r="O9529">
        <v>76.141052970000004</v>
      </c>
      <c r="P9529">
        <v>42.958034580000003</v>
      </c>
      <c r="Q9529">
        <v>43.499045160000001</v>
      </c>
    </row>
    <row r="9530" spans="1:17">
      <c r="A9530" t="s">
        <v>20900</v>
      </c>
      <c r="B9530" s="14" t="s">
        <v>20901</v>
      </c>
      <c r="C9530">
        <v>64.727842190000004</v>
      </c>
      <c r="D9530">
        <v>1.5405950100000001</v>
      </c>
      <c r="E9530">
        <v>2.61791595</v>
      </c>
      <c r="F9530">
        <v>1.8203970359999999</v>
      </c>
      <c r="G9530">
        <v>3.787345126</v>
      </c>
      <c r="H9530">
        <v>0.20544680900000001</v>
      </c>
      <c r="I9530">
        <v>5.4608029619999998</v>
      </c>
      <c r="J9530">
        <v>7.3917972540000001</v>
      </c>
      <c r="K9530">
        <v>8.7363278579999992</v>
      </c>
      <c r="L9530">
        <v>25.350485259999999</v>
      </c>
      <c r="M9530">
        <v>3.080531476</v>
      </c>
      <c r="N9530">
        <v>2.5058414770000002</v>
      </c>
      <c r="O9530">
        <v>5.3319181489999998</v>
      </c>
      <c r="P9530">
        <v>1.203871226</v>
      </c>
      <c r="Q9530">
        <v>0.73547114599999996</v>
      </c>
    </row>
    <row r="9531" spans="1:17">
      <c r="A9531" t="s">
        <v>20902</v>
      </c>
      <c r="B9531" s="14" t="s">
        <v>20903</v>
      </c>
      <c r="C9531">
        <v>0.94358187100000002</v>
      </c>
      <c r="D9531">
        <v>1.4632448469999999</v>
      </c>
      <c r="E9531">
        <v>1.840403842</v>
      </c>
      <c r="F9531">
        <v>2.4831712920000002</v>
      </c>
      <c r="G9531">
        <v>0.76038166399999996</v>
      </c>
      <c r="H9531">
        <v>3.7446710030000001</v>
      </c>
      <c r="I9531">
        <v>4.5868130630000001</v>
      </c>
      <c r="J9531">
        <v>5.9410388320000003</v>
      </c>
      <c r="K9531">
        <v>3.8525010129999999</v>
      </c>
      <c r="L9531">
        <v>0.99368238799999997</v>
      </c>
      <c r="M9531">
        <v>0</v>
      </c>
      <c r="N9531">
        <v>6.0484928199999999</v>
      </c>
      <c r="O9531">
        <v>0.34833213299999999</v>
      </c>
      <c r="P9531">
        <v>6.3705234439999998</v>
      </c>
      <c r="Q9531">
        <v>1.5135133549999999</v>
      </c>
    </row>
    <row r="9532" spans="1:17">
      <c r="A9532" t="s">
        <v>20904</v>
      </c>
      <c r="B9532" s="14" t="s">
        <v>2382</v>
      </c>
      <c r="C9532">
        <v>9.1772073780000003</v>
      </c>
      <c r="D9532">
        <v>3.5311019770000001</v>
      </c>
      <c r="E9532">
        <v>4.0081471359999998</v>
      </c>
      <c r="F9532">
        <v>4.8652931859999997</v>
      </c>
      <c r="G9532">
        <v>2.2519874999999998</v>
      </c>
      <c r="H9532">
        <v>2.9680455929999998</v>
      </c>
      <c r="I9532">
        <v>20.42714398</v>
      </c>
      <c r="J9532">
        <v>8.7561011820000001</v>
      </c>
      <c r="K9532">
        <v>6.5735332419999999</v>
      </c>
      <c r="L9532">
        <v>6.7142712160000002</v>
      </c>
      <c r="M9532">
        <v>3.7086476400000001</v>
      </c>
      <c r="N9532">
        <v>4.4656270090000003</v>
      </c>
      <c r="O9532">
        <v>4.2793926559999997</v>
      </c>
      <c r="P9532">
        <v>11.44977752</v>
      </c>
      <c r="Q9532">
        <v>5.6446335169999999</v>
      </c>
    </row>
    <row r="9533" spans="1:17">
      <c r="A9533" t="s">
        <v>20905</v>
      </c>
      <c r="B9533" s="14" t="s">
        <v>20906</v>
      </c>
      <c r="C9533">
        <v>27.654531160000001</v>
      </c>
      <c r="D9533">
        <v>37.166854610000001</v>
      </c>
      <c r="E9533">
        <v>31.186330259999998</v>
      </c>
      <c r="F9533">
        <v>52.449539450000003</v>
      </c>
      <c r="G9533">
        <v>32.154494139999997</v>
      </c>
      <c r="H9533">
        <v>13.45309728</v>
      </c>
      <c r="I9533">
        <v>48.394973190000002</v>
      </c>
      <c r="J9533">
        <v>47.91226382</v>
      </c>
      <c r="K9533">
        <v>34.290953539999997</v>
      </c>
      <c r="L9533">
        <v>26.793048590000001</v>
      </c>
      <c r="M9533">
        <v>7.0778877949999996</v>
      </c>
      <c r="N9533">
        <v>30.453981339999999</v>
      </c>
      <c r="O9533">
        <v>28.585005630000001</v>
      </c>
      <c r="P9533">
        <v>89.066406240000006</v>
      </c>
      <c r="Q9533">
        <v>74.775088699999998</v>
      </c>
    </row>
    <row r="9534" spans="1:17">
      <c r="A9534" t="s">
        <v>20907</v>
      </c>
      <c r="B9534" s="14" t="s">
        <v>3768</v>
      </c>
      <c r="C9534">
        <v>15.55133468</v>
      </c>
      <c r="D9534">
        <v>32.346049200000003</v>
      </c>
      <c r="E9534">
        <v>24.60569534</v>
      </c>
      <c r="F9534">
        <v>39.596666980000002</v>
      </c>
      <c r="G9534">
        <v>28.65944622</v>
      </c>
      <c r="H9534">
        <v>74.988944799999999</v>
      </c>
      <c r="I9534">
        <v>24.190736950000002</v>
      </c>
      <c r="J9534">
        <v>40.316123740000002</v>
      </c>
      <c r="K9534">
        <v>69.72552211</v>
      </c>
      <c r="L9534">
        <v>79.920003480000005</v>
      </c>
      <c r="M9534">
        <v>10.116345069999999</v>
      </c>
      <c r="N9534">
        <v>15.64520278</v>
      </c>
      <c r="O9534">
        <v>11.577525290000001</v>
      </c>
      <c r="P9534">
        <v>25.35403174</v>
      </c>
      <c r="Q9534">
        <v>26.488654919999998</v>
      </c>
    </row>
    <row r="9535" spans="1:17">
      <c r="A9535" t="s">
        <v>20908</v>
      </c>
      <c r="B9535" s="14" t="s">
        <v>20909</v>
      </c>
      <c r="C9535">
        <v>29.59981428</v>
      </c>
      <c r="D9535">
        <v>141.99184700000001</v>
      </c>
      <c r="E9535">
        <v>154.90958520000001</v>
      </c>
      <c r="F9535">
        <v>159.80852820000001</v>
      </c>
      <c r="G9535">
        <v>152.65195309999999</v>
      </c>
      <c r="H9535">
        <v>265.28889079999999</v>
      </c>
      <c r="I9535">
        <v>161.87245799999999</v>
      </c>
      <c r="J9535">
        <v>216.4473625</v>
      </c>
      <c r="K9535">
        <v>179.3405746</v>
      </c>
      <c r="L9535">
        <v>117.25260419999999</v>
      </c>
      <c r="M9535">
        <v>25.677464749999999</v>
      </c>
      <c r="N9535">
        <v>116.93787519999999</v>
      </c>
      <c r="O9535">
        <v>31.205133650000001</v>
      </c>
      <c r="P9535">
        <v>223.88166140000001</v>
      </c>
      <c r="Q9535">
        <v>133.6306974</v>
      </c>
    </row>
    <row r="9536" spans="1:17">
      <c r="A9536" t="s">
        <v>20910</v>
      </c>
      <c r="B9536" s="14" t="s">
        <v>715</v>
      </c>
      <c r="C9536">
        <v>2.2168867510000001</v>
      </c>
      <c r="D9536">
        <v>4.9111464329999999</v>
      </c>
      <c r="E9536">
        <v>5.2897753529999996</v>
      </c>
      <c r="F9536">
        <v>6.8111886139999998</v>
      </c>
      <c r="G9536">
        <v>5.0859687019999997</v>
      </c>
      <c r="H9536">
        <v>4.2570343350000002</v>
      </c>
      <c r="I9536">
        <v>8.7750939789999993</v>
      </c>
      <c r="J9536">
        <v>11.040683270000001</v>
      </c>
      <c r="K9536">
        <v>7.4708406939999996</v>
      </c>
      <c r="L9536">
        <v>7.404000624</v>
      </c>
      <c r="M9536">
        <v>7.2950009180000004</v>
      </c>
      <c r="N9536">
        <v>5.8169586180000001</v>
      </c>
      <c r="O9536">
        <v>2.8058901230000002</v>
      </c>
      <c r="P9536">
        <v>8.8377442310000003</v>
      </c>
      <c r="Q9536">
        <v>3.9187526990000001</v>
      </c>
    </row>
    <row r="9537" spans="1:17">
      <c r="A9537" t="s">
        <v>20911</v>
      </c>
      <c r="B9537" s="14" t="s">
        <v>20912</v>
      </c>
      <c r="C9537">
        <v>50.105696520000002</v>
      </c>
      <c r="D9537">
        <v>150.42383140000001</v>
      </c>
      <c r="E9537">
        <v>213.24668370000001</v>
      </c>
      <c r="F9537">
        <v>170.88797059999999</v>
      </c>
      <c r="G9537">
        <v>74.763563509999997</v>
      </c>
      <c r="H9537">
        <v>427.17188929999998</v>
      </c>
      <c r="I9537">
        <v>101.4862756</v>
      </c>
      <c r="J9537">
        <v>169.22064470000001</v>
      </c>
      <c r="K9537">
        <v>18.942030070000001</v>
      </c>
      <c r="L9537">
        <v>7.0354818100000003</v>
      </c>
      <c r="M9537">
        <v>2.4808388610000001</v>
      </c>
      <c r="N9537">
        <v>55.761211600000003</v>
      </c>
      <c r="O9537">
        <v>55.711171299999997</v>
      </c>
      <c r="P9537">
        <v>11.85787075</v>
      </c>
      <c r="Q9537">
        <v>209.604319</v>
      </c>
    </row>
    <row r="9538" spans="1:17">
      <c r="A9538" t="s">
        <v>20913</v>
      </c>
      <c r="B9538" s="14" t="s">
        <v>8472</v>
      </c>
      <c r="C9538">
        <v>29.91541453</v>
      </c>
      <c r="D9538">
        <v>162.30919449999999</v>
      </c>
      <c r="E9538">
        <v>117.4374292</v>
      </c>
      <c r="F9538">
        <v>210.5188593</v>
      </c>
      <c r="G9538">
        <v>127.2506467</v>
      </c>
      <c r="H9538">
        <v>208.98052910000001</v>
      </c>
      <c r="I9538">
        <v>57.565978489999999</v>
      </c>
      <c r="J9538">
        <v>81.547571629999993</v>
      </c>
      <c r="K9538">
        <v>89.617573210000003</v>
      </c>
      <c r="L9538">
        <v>57.377938460000003</v>
      </c>
      <c r="M9538">
        <v>14.95063483</v>
      </c>
      <c r="N9538">
        <v>53.068416499999998</v>
      </c>
      <c r="O9538">
        <v>10.19405259</v>
      </c>
      <c r="P9538">
        <v>141.7121732</v>
      </c>
      <c r="Q9538">
        <v>111.7071279</v>
      </c>
    </row>
    <row r="9539" spans="1:17">
      <c r="A9539" t="s">
        <v>20914</v>
      </c>
      <c r="B9539" s="14" t="s">
        <v>20915</v>
      </c>
      <c r="C9539">
        <v>6.0731519409999999</v>
      </c>
      <c r="D9539">
        <v>1.201255805</v>
      </c>
      <c r="E9539">
        <v>1.2922193820000001</v>
      </c>
      <c r="F9539">
        <v>1.8009692690000001</v>
      </c>
      <c r="G9539">
        <v>1.4607166819999999</v>
      </c>
      <c r="H9539">
        <v>2.2491246230000002</v>
      </c>
      <c r="I9539">
        <v>0.94892104300000002</v>
      </c>
      <c r="J9539">
        <v>1.649776659</v>
      </c>
      <c r="K9539">
        <v>2.2631045379999999</v>
      </c>
      <c r="L9539">
        <v>1.370488419</v>
      </c>
      <c r="M9539">
        <v>0.83269268200000002</v>
      </c>
      <c r="N9539">
        <v>1.096236378</v>
      </c>
      <c r="O9539">
        <v>2.4021013139999998</v>
      </c>
      <c r="P9539">
        <v>0.58574910899999999</v>
      </c>
      <c r="Q9539">
        <v>2.2365430320000002</v>
      </c>
    </row>
    <row r="9540" spans="1:17">
      <c r="A9540" t="s">
        <v>20916</v>
      </c>
      <c r="B9540" s="14" t="s">
        <v>9152</v>
      </c>
      <c r="C9540">
        <v>11.46628778</v>
      </c>
      <c r="D9540">
        <v>2.5401666679999999</v>
      </c>
      <c r="E9540">
        <v>2.5397375019999999</v>
      </c>
      <c r="F9540">
        <v>2.2260381699999998</v>
      </c>
      <c r="G9540">
        <v>2.0449317539999998</v>
      </c>
      <c r="H9540">
        <v>3.2486218189999998</v>
      </c>
      <c r="I9540">
        <v>4.111847214</v>
      </c>
      <c r="J9540">
        <v>2.406756567</v>
      </c>
      <c r="K9540">
        <v>2.8140227649999998</v>
      </c>
      <c r="L9540">
        <v>4.3945456600000004</v>
      </c>
      <c r="M9540">
        <v>2.8865668929999999</v>
      </c>
      <c r="N9540">
        <v>2.201308171</v>
      </c>
      <c r="O9540">
        <v>7.2861188690000001</v>
      </c>
      <c r="P9540">
        <v>2.0587275630000001</v>
      </c>
      <c r="Q9540">
        <v>5.4271543979999999</v>
      </c>
    </row>
    <row r="9541" spans="1:17">
      <c r="A9541" t="s">
        <v>20917</v>
      </c>
      <c r="B9541" s="14" t="s">
        <v>20918</v>
      </c>
      <c r="C9541">
        <v>357.38163350000002</v>
      </c>
      <c r="D9541">
        <v>52.781331989999998</v>
      </c>
      <c r="E9541">
        <v>24.333484980000001</v>
      </c>
      <c r="F9541">
        <v>17.945193920000001</v>
      </c>
      <c r="G9541">
        <v>45.256287260000001</v>
      </c>
      <c r="H9541">
        <v>50.021556850000003</v>
      </c>
      <c r="I9541">
        <v>150.56213880000001</v>
      </c>
      <c r="J9541">
        <v>52.352912660000001</v>
      </c>
      <c r="K9541">
        <v>136.9064712</v>
      </c>
      <c r="L9541">
        <v>218.78898810000001</v>
      </c>
      <c r="M9541">
        <v>146.3489415</v>
      </c>
      <c r="N9541">
        <v>30.93648988</v>
      </c>
      <c r="O9541">
        <v>226.9209678</v>
      </c>
      <c r="P9541">
        <v>29.788095729999998</v>
      </c>
      <c r="Q9541">
        <v>124.47566260000001</v>
      </c>
    </row>
    <row r="9542" spans="1:17">
      <c r="A9542" t="s">
        <v>20919</v>
      </c>
      <c r="B9542" s="14" t="s">
        <v>7536</v>
      </c>
      <c r="C9542">
        <v>406.9614694</v>
      </c>
      <c r="D9542">
        <v>1.9375278279999999</v>
      </c>
      <c r="E9542">
        <v>1.468392243</v>
      </c>
      <c r="F9542">
        <v>0.66965551800000001</v>
      </c>
      <c r="G9542">
        <v>1.5338653</v>
      </c>
      <c r="H9542">
        <v>7.8200316069999998</v>
      </c>
      <c r="I9542">
        <v>159.8290342</v>
      </c>
      <c r="J9542">
        <v>1.92295609</v>
      </c>
      <c r="K9542">
        <v>168.8095083</v>
      </c>
      <c r="L9542">
        <v>426.46842299999997</v>
      </c>
      <c r="M9542">
        <v>754.6873981</v>
      </c>
      <c r="N9542">
        <v>7.5469391999999997</v>
      </c>
      <c r="O9542">
        <v>829.8164706</v>
      </c>
      <c r="P9542">
        <v>1.8657481010000001</v>
      </c>
      <c r="Q9542">
        <v>280.1341936</v>
      </c>
    </row>
    <row r="9543" spans="1:17">
      <c r="A9543" t="s">
        <v>20920</v>
      </c>
      <c r="B9543" s="14" t="s">
        <v>3213</v>
      </c>
      <c r="C9543">
        <v>23.391124269999999</v>
      </c>
      <c r="D9543">
        <v>164.48120030000001</v>
      </c>
      <c r="E9543">
        <v>156.73460119999999</v>
      </c>
      <c r="F9543">
        <v>187.19654700000001</v>
      </c>
      <c r="G9543">
        <v>142.62587500000001</v>
      </c>
      <c r="H9543">
        <v>114.9266238</v>
      </c>
      <c r="I9543">
        <v>62.342135599999999</v>
      </c>
      <c r="J9543">
        <v>143.91938390000001</v>
      </c>
      <c r="K9543">
        <v>159.90248</v>
      </c>
      <c r="L9543">
        <v>73.13482965</v>
      </c>
      <c r="M9543">
        <v>27.09503922</v>
      </c>
      <c r="N9543">
        <v>95.204202379999998</v>
      </c>
      <c r="O9543">
        <v>16.97234709</v>
      </c>
      <c r="P9543">
        <v>210.5646017</v>
      </c>
      <c r="Q9543">
        <v>145.27278889999999</v>
      </c>
    </row>
    <row r="9544" spans="1:17">
      <c r="A9544" t="s">
        <v>20921</v>
      </c>
      <c r="B9544" s="14" t="s">
        <v>7531</v>
      </c>
      <c r="C9544">
        <v>8.5420307330000007</v>
      </c>
      <c r="D9544">
        <v>18.85067566</v>
      </c>
      <c r="E9544">
        <v>36.892503550000001</v>
      </c>
      <c r="F9544">
        <v>17.35161325</v>
      </c>
      <c r="G9544">
        <v>41.897059939999998</v>
      </c>
      <c r="H9544">
        <v>35.329659650000004</v>
      </c>
      <c r="I9544">
        <v>40.245726840000003</v>
      </c>
      <c r="J9544">
        <v>35.880695510000002</v>
      </c>
      <c r="K9544">
        <v>27.796318670000002</v>
      </c>
      <c r="L9544">
        <v>32.903061020000003</v>
      </c>
      <c r="M9544">
        <v>9.1443832769999993</v>
      </c>
      <c r="N9544">
        <v>13.810404480000001</v>
      </c>
      <c r="O9544">
        <v>11.643216300000001</v>
      </c>
      <c r="P9544">
        <v>3.8200803759999999</v>
      </c>
      <c r="Q9544">
        <v>14.90601663</v>
      </c>
    </row>
    <row r="9545" spans="1:17">
      <c r="A9545" t="s">
        <v>20922</v>
      </c>
      <c r="B9545" s="14" t="s">
        <v>7512</v>
      </c>
      <c r="C9545">
        <v>4.6603006210000002</v>
      </c>
      <c r="D9545">
        <v>0.39708178</v>
      </c>
      <c r="E9545">
        <v>0.57207628899999996</v>
      </c>
      <c r="F9545">
        <v>0.53676429299999995</v>
      </c>
      <c r="G9545">
        <v>0.30951795799999998</v>
      </c>
      <c r="H9545">
        <v>2.4782021310000002</v>
      </c>
      <c r="I9545">
        <v>0.52278520399999995</v>
      </c>
      <c r="J9545">
        <v>0.499897604</v>
      </c>
      <c r="K9545">
        <v>1.4636382610000001</v>
      </c>
      <c r="L9545">
        <v>1.5855789629999999</v>
      </c>
      <c r="M9545">
        <v>4.8168958609999999</v>
      </c>
      <c r="N9545">
        <v>0.70705761</v>
      </c>
      <c r="O9545">
        <v>1.9850698360000001</v>
      </c>
      <c r="P9545">
        <v>0.215136247</v>
      </c>
      <c r="Q9545">
        <v>0.49286781600000001</v>
      </c>
    </row>
    <row r="9546" spans="1:17">
      <c r="A9546" t="s">
        <v>20923</v>
      </c>
      <c r="B9546" s="14" t="s">
        <v>20924</v>
      </c>
      <c r="C9546">
        <v>0</v>
      </c>
      <c r="D9546">
        <v>1.039632297</v>
      </c>
      <c r="E9546">
        <v>1.4977997380000001</v>
      </c>
      <c r="F9546">
        <v>0.63879386900000001</v>
      </c>
      <c r="G9546">
        <v>0</v>
      </c>
      <c r="H9546">
        <v>0</v>
      </c>
      <c r="I9546">
        <v>0</v>
      </c>
      <c r="J9546">
        <v>1.784758386</v>
      </c>
      <c r="K9546">
        <v>0</v>
      </c>
      <c r="L9546">
        <v>2.9652385790000002</v>
      </c>
      <c r="M9546">
        <v>0</v>
      </c>
      <c r="N9546">
        <v>1.1570033609999999</v>
      </c>
      <c r="O9546">
        <v>0</v>
      </c>
      <c r="P9546">
        <v>1.408164526</v>
      </c>
      <c r="Q9546">
        <v>0</v>
      </c>
    </row>
    <row r="9547" spans="1:17">
      <c r="A9547" t="s">
        <v>20923</v>
      </c>
      <c r="B9547" s="14" t="s">
        <v>8216</v>
      </c>
      <c r="C9547">
        <v>3.8555694900000002</v>
      </c>
      <c r="D9547">
        <v>1.3286587030000001</v>
      </c>
      <c r="E9547">
        <v>1.716703619</v>
      </c>
      <c r="F9547">
        <v>1.3800774870000001</v>
      </c>
      <c r="G9547">
        <v>1.652132369</v>
      </c>
      <c r="H9547">
        <v>2.4130764870000001</v>
      </c>
      <c r="I9547">
        <v>2.082463884</v>
      </c>
      <c r="J9547">
        <v>1.4120080180000001</v>
      </c>
      <c r="K9547">
        <v>2.9151301460000001</v>
      </c>
      <c r="L9547">
        <v>2.9775424739999998</v>
      </c>
      <c r="M9547">
        <v>3.5634179220000002</v>
      </c>
      <c r="N9547">
        <v>0.93296398300000005</v>
      </c>
      <c r="O9547">
        <v>2.6884929230000001</v>
      </c>
      <c r="P9547">
        <v>1.092642184</v>
      </c>
      <c r="Q9547">
        <v>2.2577845189999999</v>
      </c>
    </row>
    <row r="9548" spans="1:17">
      <c r="A9548" t="s">
        <v>20925</v>
      </c>
      <c r="B9548" s="14" t="s">
        <v>3212</v>
      </c>
      <c r="C9548">
        <v>1.193567434</v>
      </c>
      <c r="D9548">
        <v>9.5189454229999999</v>
      </c>
      <c r="E9548">
        <v>4.1903761460000002</v>
      </c>
      <c r="F9548">
        <v>8.0421563379999998</v>
      </c>
      <c r="G9548">
        <v>3.606868226</v>
      </c>
      <c r="H9548">
        <v>2.0627809639999999</v>
      </c>
      <c r="I9548">
        <v>1.7406027610000001</v>
      </c>
      <c r="J9548">
        <v>2.3452894400000002</v>
      </c>
      <c r="K9548">
        <v>2.4365769890000002</v>
      </c>
      <c r="L9548">
        <v>2.6395765390000001</v>
      </c>
      <c r="M9548">
        <v>1.145554094</v>
      </c>
      <c r="N9548">
        <v>3.0162341970000002</v>
      </c>
      <c r="O9548">
        <v>1.321849971</v>
      </c>
      <c r="P9548">
        <v>13.87815327</v>
      </c>
      <c r="Q9548">
        <v>6.1537253359999999</v>
      </c>
    </row>
    <row r="9549" spans="1:17">
      <c r="A9549" t="s">
        <v>20926</v>
      </c>
      <c r="B9549" s="14" t="s">
        <v>6160</v>
      </c>
      <c r="C9549">
        <v>39.079412490000003</v>
      </c>
      <c r="D9549">
        <v>81.19235759</v>
      </c>
      <c r="E9549">
        <v>51.464041469999998</v>
      </c>
      <c r="F9549">
        <v>41.405605659999999</v>
      </c>
      <c r="G9549">
        <v>58.181143380000002</v>
      </c>
      <c r="H9549">
        <v>82.750401580000002</v>
      </c>
      <c r="I9549">
        <v>101.6583239</v>
      </c>
      <c r="J9549">
        <v>68.554197650000006</v>
      </c>
      <c r="K9549">
        <v>126.01513660000001</v>
      </c>
      <c r="L9549">
        <v>200.21048210000001</v>
      </c>
      <c r="M9549">
        <v>44.60336452</v>
      </c>
      <c r="N9549">
        <v>40.231758829999997</v>
      </c>
      <c r="O9549">
        <v>38.600723719999998</v>
      </c>
      <c r="P9549">
        <v>15.37096214</v>
      </c>
      <c r="Q9549">
        <v>23.96018274</v>
      </c>
    </row>
    <row r="9550" spans="1:17">
      <c r="A9550" t="s">
        <v>20927</v>
      </c>
      <c r="B9550" s="14" t="s">
        <v>1949</v>
      </c>
      <c r="C9550">
        <v>4.5572574729999999</v>
      </c>
      <c r="D9550">
        <v>0.91343415699999997</v>
      </c>
      <c r="E9550">
        <v>0.83114898800000003</v>
      </c>
      <c r="F9550">
        <v>1.654217649</v>
      </c>
      <c r="G9550">
        <v>2.8854945810000001</v>
      </c>
      <c r="H9550">
        <v>4.0005449000000004</v>
      </c>
      <c r="I9550">
        <v>1.265892917</v>
      </c>
      <c r="J9550">
        <v>3.356308641</v>
      </c>
      <c r="K9550">
        <v>3.248769319</v>
      </c>
      <c r="L9550">
        <v>4.2507466340000004</v>
      </c>
      <c r="M9550">
        <v>2.9159558759999999</v>
      </c>
      <c r="N9550">
        <v>4.3337466950000003</v>
      </c>
      <c r="O9550">
        <v>4.8067271690000002</v>
      </c>
      <c r="P9550">
        <v>1.9209643240000001</v>
      </c>
      <c r="Q9550">
        <v>2.2377183039999999</v>
      </c>
    </row>
    <row r="9551" spans="1:17">
      <c r="A9551" t="s">
        <v>20927</v>
      </c>
      <c r="B9551" s="14" t="s">
        <v>20928</v>
      </c>
      <c r="C9551">
        <v>2.549224272</v>
      </c>
      <c r="D9551">
        <v>5.9040846489999996</v>
      </c>
      <c r="E9551">
        <v>4.2160288929999998</v>
      </c>
      <c r="F9551">
        <v>2.8706292379999998</v>
      </c>
      <c r="G9551">
        <v>5.6826246490000001</v>
      </c>
      <c r="H9551">
        <v>8.9003892459999996</v>
      </c>
      <c r="I9551">
        <v>3.0416593700000001</v>
      </c>
      <c r="J9551">
        <v>4.4655683079999999</v>
      </c>
      <c r="K9551">
        <v>6.9387295330000001</v>
      </c>
      <c r="L9551">
        <v>4.2465145089999998</v>
      </c>
      <c r="M9551">
        <v>2.6691024680000002</v>
      </c>
      <c r="N9551">
        <v>1.8569189749999999</v>
      </c>
      <c r="O9551">
        <v>2.3098994450000001</v>
      </c>
      <c r="P9551">
        <v>0.73015938400000002</v>
      </c>
      <c r="Q9551">
        <v>1.4337972839999999</v>
      </c>
    </row>
    <row r="9552" spans="1:17">
      <c r="A9552" t="s">
        <v>20929</v>
      </c>
      <c r="B9552" s="14" t="s">
        <v>20930</v>
      </c>
      <c r="C9552">
        <v>3.1197305530000001</v>
      </c>
      <c r="D9552">
        <v>19.86983729</v>
      </c>
      <c r="E9552">
        <v>2.904137988</v>
      </c>
      <c r="F9552">
        <v>3.0787572299999999</v>
      </c>
      <c r="G9552">
        <v>4.5791121339999998</v>
      </c>
      <c r="H9552">
        <v>4.9423634559999998</v>
      </c>
      <c r="I9552">
        <v>0.56869552000000001</v>
      </c>
      <c r="J9552">
        <v>1.730266235</v>
      </c>
      <c r="K9552">
        <v>1.0614487100000001</v>
      </c>
      <c r="L9552">
        <v>1.232016029</v>
      </c>
      <c r="M9552">
        <v>1.497116965</v>
      </c>
      <c r="N9552">
        <v>1.7305885969999999</v>
      </c>
      <c r="O9552">
        <v>1.7275168649999999</v>
      </c>
      <c r="P9552">
        <v>1.228653467</v>
      </c>
      <c r="Q9552">
        <v>3.4849803669999999</v>
      </c>
    </row>
    <row r="9553" spans="1:17">
      <c r="A9553" t="s">
        <v>20931</v>
      </c>
      <c r="B9553" s="14" t="s">
        <v>20932</v>
      </c>
      <c r="C9553">
        <v>202.43839800000001</v>
      </c>
      <c r="D9553">
        <v>1460.2145230000001</v>
      </c>
      <c r="E9553">
        <v>1183.057611</v>
      </c>
      <c r="F9553">
        <v>1520.923468</v>
      </c>
      <c r="G9553">
        <v>1605.8395089999999</v>
      </c>
      <c r="H9553">
        <v>3045.037069</v>
      </c>
      <c r="I9553">
        <v>167.01010350000001</v>
      </c>
      <c r="J9553">
        <v>271.58989980000001</v>
      </c>
      <c r="K9553">
        <v>418.77273539999999</v>
      </c>
      <c r="L9553">
        <v>241.93688890000001</v>
      </c>
      <c r="M9553">
        <v>79.93849745</v>
      </c>
      <c r="N9553">
        <v>352.2216396</v>
      </c>
      <c r="O9553">
        <v>184.4813809</v>
      </c>
      <c r="P9553">
        <v>143.87733679999999</v>
      </c>
      <c r="Q9553">
        <v>1560.212419</v>
      </c>
    </row>
    <row r="9554" spans="1:17">
      <c r="A9554" t="s">
        <v>20931</v>
      </c>
      <c r="B9554" s="14" t="s">
        <v>20933</v>
      </c>
      <c r="C9554">
        <v>6.7957801470000003</v>
      </c>
      <c r="D9554">
        <v>16.386710579999999</v>
      </c>
      <c r="E9554">
        <v>13.01379418</v>
      </c>
      <c r="F9554">
        <v>24.976031670000001</v>
      </c>
      <c r="G9554">
        <v>13.81123979</v>
      </c>
      <c r="H9554">
        <v>14.9570478</v>
      </c>
      <c r="I9554">
        <v>14.86562889</v>
      </c>
      <c r="J9554">
        <v>5.2684260209999998</v>
      </c>
      <c r="K9554">
        <v>20.987461039999999</v>
      </c>
      <c r="L9554">
        <v>14.698575030000001</v>
      </c>
      <c r="M9554">
        <v>4.5155132260000004</v>
      </c>
      <c r="N9554">
        <v>13.66142703</v>
      </c>
      <c r="O9554">
        <v>5.2104314059999997</v>
      </c>
      <c r="P9554">
        <v>9.1370270349999991</v>
      </c>
      <c r="Q9554">
        <v>17.788160980000001</v>
      </c>
    </row>
    <row r="9555" spans="1:17">
      <c r="A9555" t="s">
        <v>20934</v>
      </c>
      <c r="B9555" s="14" t="s">
        <v>1778</v>
      </c>
      <c r="C9555">
        <v>15.753789230000001</v>
      </c>
      <c r="D9555">
        <v>19.506561300000001</v>
      </c>
      <c r="E9555">
        <v>18.795278100000001</v>
      </c>
      <c r="F9555">
        <v>23.81813434</v>
      </c>
      <c r="G9555">
        <v>22.491750719999999</v>
      </c>
      <c r="H9555">
        <v>33.168743499999998</v>
      </c>
      <c r="I9555">
        <v>6.1537658909999999</v>
      </c>
      <c r="J9555">
        <v>7.4891768790000004</v>
      </c>
      <c r="K9555">
        <v>16.718178720000001</v>
      </c>
      <c r="L9555">
        <v>11.73167961</v>
      </c>
      <c r="M9555">
        <v>4.3200187090000002</v>
      </c>
      <c r="N9555">
        <v>11.89475118</v>
      </c>
      <c r="O9555">
        <v>7.7888298730000001</v>
      </c>
      <c r="P9555">
        <v>22.11624067</v>
      </c>
      <c r="Q9555">
        <v>17.791588090000001</v>
      </c>
    </row>
    <row r="9556" spans="1:17">
      <c r="A9556" t="s">
        <v>20935</v>
      </c>
      <c r="B9556" s="14" t="s">
        <v>7443</v>
      </c>
      <c r="C9556">
        <v>23.093959349999999</v>
      </c>
      <c r="D9556">
        <v>85.468718300000006</v>
      </c>
      <c r="E9556">
        <v>106.8518071</v>
      </c>
      <c r="F9556">
        <v>168.76485740000001</v>
      </c>
      <c r="G9556">
        <v>107.2821823</v>
      </c>
      <c r="H9556">
        <v>195.82144550000001</v>
      </c>
      <c r="I9556">
        <v>215.2774441</v>
      </c>
      <c r="J9556">
        <v>158.83827779999999</v>
      </c>
      <c r="K9556">
        <v>190.01619529999999</v>
      </c>
      <c r="L9556">
        <v>147.06542920000001</v>
      </c>
      <c r="M9556">
        <v>104.3057149</v>
      </c>
      <c r="N9556">
        <v>73.180462610000006</v>
      </c>
      <c r="O9556">
        <v>58.674485249999996</v>
      </c>
      <c r="P9556">
        <v>152.9279027</v>
      </c>
      <c r="Q9556">
        <v>121.08984030000001</v>
      </c>
    </row>
    <row r="9557" spans="1:17">
      <c r="A9557" t="s">
        <v>20936</v>
      </c>
      <c r="B9557" s="14" t="s">
        <v>417</v>
      </c>
      <c r="C9557">
        <v>4.9709873299999998</v>
      </c>
      <c r="D9557">
        <v>11.75362069</v>
      </c>
      <c r="E9557">
        <v>11.22795063</v>
      </c>
      <c r="F9557">
        <v>12.21870717</v>
      </c>
      <c r="G9557">
        <v>9.8220365310000002</v>
      </c>
      <c r="H9557">
        <v>30.949991050000001</v>
      </c>
      <c r="I9557">
        <v>9.8980665319999996</v>
      </c>
      <c r="J9557">
        <v>10.3372765</v>
      </c>
      <c r="K9557">
        <v>7.4157671890000003</v>
      </c>
      <c r="L9557">
        <v>9.3624662549999993</v>
      </c>
      <c r="M9557">
        <v>3.8535166890000001</v>
      </c>
      <c r="N9557">
        <v>4.7019331050000002</v>
      </c>
      <c r="O9557">
        <v>3.2819821280000001</v>
      </c>
      <c r="P9557">
        <v>2.7824287939999999</v>
      </c>
      <c r="Q9557">
        <v>10.58022912</v>
      </c>
    </row>
    <row r="9558" spans="1:17">
      <c r="A9558" t="s">
        <v>20937</v>
      </c>
      <c r="B9558" s="14" t="s">
        <v>7310</v>
      </c>
      <c r="C9558">
        <v>6.0962048160000002</v>
      </c>
      <c r="D9558">
        <v>3.260525415</v>
      </c>
      <c r="E9558">
        <v>2.0846643340000002</v>
      </c>
      <c r="F9558">
        <v>6.3421373570000004</v>
      </c>
      <c r="G9558">
        <v>1.7745522199999999</v>
      </c>
      <c r="H9558">
        <v>2.6757475560000001</v>
      </c>
      <c r="I9558">
        <v>2.9210705969999999</v>
      </c>
      <c r="J9558">
        <v>4.0517754000000004</v>
      </c>
      <c r="K9558">
        <v>4.4643744849999996</v>
      </c>
      <c r="L9558">
        <v>3.6318232109999999</v>
      </c>
      <c r="M9558">
        <v>4.0120966669999998</v>
      </c>
      <c r="N9558">
        <v>3.0381707840000001</v>
      </c>
      <c r="O9558">
        <v>3.3757071179999998</v>
      </c>
      <c r="P9558">
        <v>6.4807639400000001</v>
      </c>
      <c r="Q9558">
        <v>3.651919779</v>
      </c>
    </row>
    <row r="9559" spans="1:17">
      <c r="A9559" t="s">
        <v>20938</v>
      </c>
      <c r="B9559" s="14" t="s">
        <v>20939</v>
      </c>
      <c r="C9559">
        <v>10.02421466</v>
      </c>
      <c r="D9559">
        <v>3.8474904529999998</v>
      </c>
      <c r="E9559">
        <v>2.3437205049999998</v>
      </c>
      <c r="F9559">
        <v>1.6342160960000001</v>
      </c>
      <c r="G9559">
        <v>1.590099368</v>
      </c>
      <c r="H9559">
        <v>6.5805604420000003</v>
      </c>
      <c r="I9559">
        <v>3.569635806</v>
      </c>
      <c r="J9559">
        <v>1.714066573</v>
      </c>
      <c r="K9559">
        <v>4.0187053349999999</v>
      </c>
      <c r="L9559">
        <v>12.88870283</v>
      </c>
      <c r="M9559">
        <v>2.6849227199999999</v>
      </c>
      <c r="N9559">
        <v>1.0489118820000001</v>
      </c>
      <c r="O9559">
        <v>3.2272092159999999</v>
      </c>
      <c r="P9559">
        <v>1.0142918059999999</v>
      </c>
      <c r="Q9559">
        <v>2.3236985610000001</v>
      </c>
    </row>
    <row r="9560" spans="1:17">
      <c r="A9560" t="s">
        <v>20940</v>
      </c>
      <c r="B9560" s="14" t="s">
        <v>7224</v>
      </c>
      <c r="C9560">
        <v>3.328201467</v>
      </c>
      <c r="D9560">
        <v>15.54491166</v>
      </c>
      <c r="E9560">
        <v>15.66805153</v>
      </c>
      <c r="F9560">
        <v>13.85526312</v>
      </c>
      <c r="G9560">
        <v>9.7223145150000008</v>
      </c>
      <c r="H9560">
        <v>12.67561278</v>
      </c>
      <c r="I9560">
        <v>29.930418459999999</v>
      </c>
      <c r="J9560">
        <v>16.98217382</v>
      </c>
      <c r="K9560">
        <v>13.46271969</v>
      </c>
      <c r="L9560">
        <v>7.7108151640000004</v>
      </c>
      <c r="M9560">
        <v>2.129545824</v>
      </c>
      <c r="N9560">
        <v>6.01734992</v>
      </c>
      <c r="O9560">
        <v>2.1501145940000002</v>
      </c>
      <c r="P9560">
        <v>9.945102855</v>
      </c>
      <c r="Q9560">
        <v>12.202202270000001</v>
      </c>
    </row>
    <row r="9561" spans="1:17">
      <c r="A9561" t="s">
        <v>20941</v>
      </c>
      <c r="B9561" s="14" t="s">
        <v>3661</v>
      </c>
      <c r="C9561">
        <v>4.6301213460000001</v>
      </c>
      <c r="D9561">
        <v>4.7687303620000003</v>
      </c>
      <c r="E9561">
        <v>3.7246622390000002</v>
      </c>
      <c r="F9561">
        <v>5.4289939980000002</v>
      </c>
      <c r="G9561">
        <v>3.5347876180000002</v>
      </c>
      <c r="H9561">
        <v>4.8979101119999999</v>
      </c>
      <c r="I9561">
        <v>5.0937623670000001</v>
      </c>
      <c r="J9561">
        <v>7.4966405219999999</v>
      </c>
      <c r="K9561">
        <v>3.758705967</v>
      </c>
      <c r="L9561">
        <v>4.4140294190000002</v>
      </c>
      <c r="M9561">
        <v>1.4033262980000001</v>
      </c>
      <c r="N9561">
        <v>2.3531500310000002</v>
      </c>
      <c r="O9561">
        <v>2.069095608</v>
      </c>
      <c r="P9561">
        <v>4.2654865639999997</v>
      </c>
      <c r="Q9561">
        <v>3.2387348560000002</v>
      </c>
    </row>
    <row r="9562" spans="1:17">
      <c r="A9562" t="s">
        <v>20942</v>
      </c>
      <c r="B9562" s="14" t="s">
        <v>9362</v>
      </c>
      <c r="C9562">
        <v>5.240157687</v>
      </c>
      <c r="D9562">
        <v>4.477642908</v>
      </c>
      <c r="E9562">
        <v>7.0349828590000003</v>
      </c>
      <c r="F9562">
        <v>7.1668426329999999</v>
      </c>
      <c r="G9562">
        <v>5.9463355739999999</v>
      </c>
      <c r="H9562">
        <v>6.3250306949999997</v>
      </c>
      <c r="I9562">
        <v>12.00858146</v>
      </c>
      <c r="J9562">
        <v>4.8715096979999997</v>
      </c>
      <c r="K9562">
        <v>4.5279926860000002</v>
      </c>
      <c r="L9562">
        <v>6.6220675460000002</v>
      </c>
      <c r="M9562">
        <v>4.3108827180000002</v>
      </c>
      <c r="N9562">
        <v>5.5983582590000003</v>
      </c>
      <c r="O9562">
        <v>6.6324121829999996</v>
      </c>
      <c r="P9562">
        <v>7.262895704</v>
      </c>
      <c r="Q9562">
        <v>8.9198651560000002</v>
      </c>
    </row>
    <row r="9563" spans="1:17">
      <c r="A9563" t="s">
        <v>20943</v>
      </c>
      <c r="B9563" s="14" t="s">
        <v>20944</v>
      </c>
      <c r="C9563">
        <v>4.4405842150000003</v>
      </c>
      <c r="D9563">
        <v>2.9512142620000001</v>
      </c>
      <c r="E9563">
        <v>0.94484858000000005</v>
      </c>
      <c r="F9563">
        <v>0</v>
      </c>
      <c r="G9563">
        <v>2.300417339</v>
      </c>
      <c r="H9563">
        <v>1.705429423</v>
      </c>
      <c r="I9563">
        <v>0</v>
      </c>
      <c r="J9563">
        <v>7.8810836259999997</v>
      </c>
      <c r="K9563">
        <v>4.0289397290000002</v>
      </c>
      <c r="L9563">
        <v>2.8058171500000002</v>
      </c>
      <c r="M9563">
        <v>0</v>
      </c>
      <c r="N9563">
        <v>0.54739943999999996</v>
      </c>
      <c r="O9563">
        <v>4.9178504309999997</v>
      </c>
      <c r="P9563">
        <v>2.664913511</v>
      </c>
      <c r="Q9563">
        <v>3.0526006689999998</v>
      </c>
    </row>
    <row r="9564" spans="1:17">
      <c r="A9564" t="s">
        <v>20943</v>
      </c>
      <c r="B9564" s="14" t="s">
        <v>517</v>
      </c>
      <c r="C9564">
        <v>26.962233350000002</v>
      </c>
      <c r="D9564">
        <v>2.1888770819999999</v>
      </c>
      <c r="E9564">
        <v>1.532217953</v>
      </c>
      <c r="F9564">
        <v>1.3905293949999999</v>
      </c>
      <c r="G9564">
        <v>1.3880863750000001</v>
      </c>
      <c r="H9564">
        <v>2.4440338939999999</v>
      </c>
      <c r="I9564">
        <v>5.1286373310000002</v>
      </c>
      <c r="J9564">
        <v>3.20571363</v>
      </c>
      <c r="K9564">
        <v>8.8886644750000006</v>
      </c>
      <c r="L9564">
        <v>9.1001320230000005</v>
      </c>
      <c r="M9564">
        <v>5.7863024310000002</v>
      </c>
      <c r="N9564">
        <v>0.80511669399999997</v>
      </c>
      <c r="O9564">
        <v>10.200650830000001</v>
      </c>
      <c r="P9564">
        <v>1.5829002700000001</v>
      </c>
      <c r="Q9564">
        <v>4.9502636149999999</v>
      </c>
    </row>
    <row r="9565" spans="1:17">
      <c r="A9565" t="s">
        <v>20945</v>
      </c>
      <c r="B9565" s="14" t="s">
        <v>7090</v>
      </c>
      <c r="C9565">
        <v>7.9724774519999997</v>
      </c>
      <c r="D9565">
        <v>31.38737639</v>
      </c>
      <c r="E9565">
        <v>21.785977729999999</v>
      </c>
      <c r="F9565">
        <v>41.237967130000001</v>
      </c>
      <c r="G9565">
        <v>21.043806709999998</v>
      </c>
      <c r="H9565">
        <v>29.831375229999999</v>
      </c>
      <c r="I9565">
        <v>20.59537254</v>
      </c>
      <c r="J9565">
        <v>31.244264479999998</v>
      </c>
      <c r="K9565">
        <v>37.923811880000002</v>
      </c>
      <c r="L9565">
        <v>20.293811519999998</v>
      </c>
      <c r="M9565">
        <v>4.8096843700000003</v>
      </c>
      <c r="N9565">
        <v>19.346780970000001</v>
      </c>
      <c r="O9565">
        <v>6.3066752639999999</v>
      </c>
      <c r="P9565">
        <v>57.379791769999997</v>
      </c>
      <c r="Q9565">
        <v>33.979334860000002</v>
      </c>
    </row>
    <row r="9566" spans="1:17">
      <c r="A9566" t="s">
        <v>20946</v>
      </c>
      <c r="B9566" s="14" t="s">
        <v>6342</v>
      </c>
      <c r="C9566">
        <v>1.71358644</v>
      </c>
      <c r="D9566">
        <v>3.6063593370000002</v>
      </c>
      <c r="E9566">
        <v>2.4611149220000001</v>
      </c>
      <c r="F9566">
        <v>2.799030396</v>
      </c>
      <c r="G9566">
        <v>2.3672344399999998</v>
      </c>
      <c r="H9566">
        <v>1.316223538</v>
      </c>
      <c r="I9566">
        <v>9.9958266420000008</v>
      </c>
      <c r="J9566">
        <v>3.2584800409999999</v>
      </c>
      <c r="K9566">
        <v>4.2755242149999999</v>
      </c>
      <c r="L9566">
        <v>1.624114077</v>
      </c>
      <c r="M9566">
        <v>0</v>
      </c>
      <c r="N9566">
        <v>3.6966497440000001</v>
      </c>
      <c r="O9566">
        <v>0.94887985500000005</v>
      </c>
      <c r="P9566">
        <v>3.7278380389999999</v>
      </c>
      <c r="Q9566">
        <v>3.5339235960000002</v>
      </c>
    </row>
    <row r="9567" spans="1:17">
      <c r="A9567" t="s">
        <v>20947</v>
      </c>
      <c r="B9567" s="14" t="s">
        <v>1766</v>
      </c>
      <c r="C9567">
        <v>13.40520326</v>
      </c>
      <c r="D9567">
        <v>2.5529011750000001</v>
      </c>
      <c r="E9567">
        <v>2.9523827790000001</v>
      </c>
      <c r="F9567">
        <v>3.3292946969999999</v>
      </c>
      <c r="G9567">
        <v>2.4772717470000001</v>
      </c>
      <c r="H9567">
        <v>2.619329815</v>
      </c>
      <c r="I9567">
        <v>4.1155937710000003</v>
      </c>
      <c r="J9567">
        <v>6.9764131899999997</v>
      </c>
      <c r="K9567">
        <v>6.2946447299999999</v>
      </c>
      <c r="L9567">
        <v>8.6187800160000005</v>
      </c>
      <c r="M9567">
        <v>7.674429591</v>
      </c>
      <c r="N9567">
        <v>3.420934768</v>
      </c>
      <c r="O9567">
        <v>7.2927577010000002</v>
      </c>
      <c r="P9567">
        <v>3.8107049119999998</v>
      </c>
      <c r="Q9567">
        <v>5.4967672629999997</v>
      </c>
    </row>
    <row r="9568" spans="1:17">
      <c r="A9568" t="s">
        <v>20948</v>
      </c>
      <c r="B9568" s="14" t="s">
        <v>8241</v>
      </c>
      <c r="C9568">
        <v>4.1808425060000003</v>
      </c>
      <c r="D9568">
        <v>0.34303577800000001</v>
      </c>
      <c r="E9568">
        <v>0.37889597200000003</v>
      </c>
      <c r="F9568">
        <v>0.42155125999999998</v>
      </c>
      <c r="G9568">
        <v>0.26739009200000002</v>
      </c>
      <c r="H9568">
        <v>0.53522475700000005</v>
      </c>
      <c r="I9568">
        <v>0.45162996300000002</v>
      </c>
      <c r="J9568">
        <v>0.56926676700000001</v>
      </c>
      <c r="K9568">
        <v>1.1239336929999999</v>
      </c>
      <c r="L9568">
        <v>1.7611315750000001</v>
      </c>
      <c r="M9568">
        <v>1.1889365329999999</v>
      </c>
      <c r="N9568">
        <v>0.76352677800000002</v>
      </c>
      <c r="O9568">
        <v>2.2293517700000001</v>
      </c>
      <c r="P9568">
        <v>0.209086296</v>
      </c>
      <c r="Q9568">
        <v>0.85156913999999995</v>
      </c>
    </row>
    <row r="9569" spans="1:17">
      <c r="A9569" t="s">
        <v>20949</v>
      </c>
      <c r="B9569" s="14" t="s">
        <v>20950</v>
      </c>
      <c r="C9569">
        <v>5.9727692640000001</v>
      </c>
      <c r="D9569">
        <v>5.4186895469999996</v>
      </c>
      <c r="E9569">
        <v>5.5978374049999999</v>
      </c>
      <c r="F9569">
        <v>4.1424814530000003</v>
      </c>
      <c r="G9569">
        <v>3.0941563790000002</v>
      </c>
      <c r="H9569">
        <v>8.1924037369999994</v>
      </c>
      <c r="I9569">
        <v>8.7102063770000004</v>
      </c>
      <c r="J9569">
        <v>20.659930410000001</v>
      </c>
      <c r="K9569">
        <v>5.4190904209999999</v>
      </c>
      <c r="L9569">
        <v>7.0087457329999996</v>
      </c>
      <c r="M9569">
        <v>2.1838111100000002</v>
      </c>
      <c r="N9569">
        <v>9.5014518470000002</v>
      </c>
      <c r="O9569">
        <v>3.7798354559999998</v>
      </c>
      <c r="P9569">
        <v>12.630809080000001</v>
      </c>
      <c r="Q9569">
        <v>4.6924274739999996</v>
      </c>
    </row>
    <row r="9570" spans="1:17">
      <c r="A9570" t="s">
        <v>20951</v>
      </c>
      <c r="B9570" s="14" t="s">
        <v>203</v>
      </c>
      <c r="C9570">
        <v>7.6951738880000002</v>
      </c>
      <c r="D9570">
        <v>14.9367579</v>
      </c>
      <c r="E9570">
        <v>4.1713346150000001</v>
      </c>
      <c r="F9570">
        <v>14.614606139999999</v>
      </c>
      <c r="G9570">
        <v>4.9355892859999999</v>
      </c>
      <c r="H9570">
        <v>47.145211779999997</v>
      </c>
      <c r="I9570">
        <v>2.671910183</v>
      </c>
      <c r="J9570">
        <v>8.6867743280000003</v>
      </c>
      <c r="K9570">
        <v>6.8155932510000001</v>
      </c>
      <c r="L9570">
        <v>20.375161989999999</v>
      </c>
      <c r="M9570">
        <v>4.9237480309999997</v>
      </c>
      <c r="N9570">
        <v>3.161996764</v>
      </c>
      <c r="O9570">
        <v>6.087312646</v>
      </c>
      <c r="P9570">
        <v>0.71470284699999997</v>
      </c>
      <c r="Q9570">
        <v>6.0456119719999997</v>
      </c>
    </row>
    <row r="9571" spans="1:17">
      <c r="A9571" t="s">
        <v>20952</v>
      </c>
      <c r="B9571" s="14" t="s">
        <v>20953</v>
      </c>
      <c r="C9571">
        <v>15.68966255</v>
      </c>
      <c r="D9571">
        <v>0.248270399</v>
      </c>
      <c r="E9571">
        <v>5.9613920000000001E-2</v>
      </c>
      <c r="F9571">
        <v>7.6273894999999994E-2</v>
      </c>
      <c r="G9571">
        <v>9.6761108999999998E-2</v>
      </c>
      <c r="H9571">
        <v>4.5192722710000002</v>
      </c>
      <c r="I9571">
        <v>5.7201355310000004</v>
      </c>
      <c r="J9571">
        <v>7.103516E-2</v>
      </c>
      <c r="K9571">
        <v>6.6092104919999999</v>
      </c>
      <c r="L9571">
        <v>3.8946417160000002</v>
      </c>
      <c r="M9571">
        <v>23.663386060000001</v>
      </c>
      <c r="N9571">
        <v>0.82889793099999998</v>
      </c>
      <c r="O9571">
        <v>22.961090009999999</v>
      </c>
      <c r="P9571">
        <v>0.16813904800000001</v>
      </c>
      <c r="Q9571">
        <v>6.9335868649999997</v>
      </c>
    </row>
    <row r="9572" spans="1:17">
      <c r="A9572" t="s">
        <v>20952</v>
      </c>
      <c r="B9572" s="14" t="s">
        <v>20954</v>
      </c>
      <c r="C9572">
        <v>4.1297433200000002</v>
      </c>
      <c r="D9572">
        <v>6.4041349490000004</v>
      </c>
      <c r="E9572">
        <v>5.1074971070000004</v>
      </c>
      <c r="F9572">
        <v>2.1782870929999998</v>
      </c>
      <c r="G9572">
        <v>7.9335642970000002</v>
      </c>
      <c r="H9572">
        <v>10.111064689999999</v>
      </c>
      <c r="I9572">
        <v>18.067456660000001</v>
      </c>
      <c r="J9572">
        <v>3.6647038859999999</v>
      </c>
      <c r="K9572">
        <v>30.44367583</v>
      </c>
      <c r="L9572">
        <v>30.66056691</v>
      </c>
      <c r="M9572">
        <v>47.563405979999999</v>
      </c>
      <c r="N9572">
        <v>2.672677765</v>
      </c>
      <c r="O9572">
        <v>31.443506200000002</v>
      </c>
      <c r="P9572">
        <v>2.1685733690000002</v>
      </c>
      <c r="Q9572">
        <v>4.2583779330000002</v>
      </c>
    </row>
    <row r="9573" spans="1:17">
      <c r="A9573" t="s">
        <v>20955</v>
      </c>
      <c r="B9573" s="14" t="s">
        <v>20956</v>
      </c>
      <c r="C9573">
        <v>9.1459392089999998</v>
      </c>
      <c r="D9573">
        <v>19.637892520000001</v>
      </c>
      <c r="E9573">
        <v>12.34983089</v>
      </c>
      <c r="F9573">
        <v>18.099522360000002</v>
      </c>
      <c r="G9573">
        <v>9.3545079859999998</v>
      </c>
      <c r="H9573">
        <v>1.8913706210000001</v>
      </c>
      <c r="I9573">
        <v>9.2337938620000006</v>
      </c>
      <c r="J9573">
        <v>28.45073107</v>
      </c>
      <c r="K9573">
        <v>27.44758088</v>
      </c>
      <c r="L9573">
        <v>10.224263860000001</v>
      </c>
      <c r="M9573">
        <v>4.0513974429999999</v>
      </c>
      <c r="N9573">
        <v>19.253166669999999</v>
      </c>
      <c r="O9573">
        <v>3.8957418239999999</v>
      </c>
      <c r="P9573">
        <v>20.160502000000001</v>
      </c>
      <c r="Q9573">
        <v>14.025321979999999</v>
      </c>
    </row>
    <row r="9574" spans="1:17">
      <c r="A9574" t="s">
        <v>20957</v>
      </c>
      <c r="B9574" s="14" t="s">
        <v>8611</v>
      </c>
      <c r="C9574">
        <v>3.9302096020000001</v>
      </c>
      <c r="D9574">
        <v>4.4203399560000003</v>
      </c>
      <c r="E9574">
        <v>4.9531923019999997</v>
      </c>
      <c r="F9574">
        <v>4.7324992330000004</v>
      </c>
      <c r="G9574">
        <v>4.385275805</v>
      </c>
      <c r="H9574">
        <v>8.3598502329999995</v>
      </c>
      <c r="I9574">
        <v>20.280698050000002</v>
      </c>
      <c r="J9574">
        <v>11.957619879999999</v>
      </c>
      <c r="K9574">
        <v>9.1889910140000008</v>
      </c>
      <c r="L9574">
        <v>5.3487173200000004</v>
      </c>
      <c r="M9574">
        <v>4.6425969729999998</v>
      </c>
      <c r="N9574">
        <v>4.1367528680000003</v>
      </c>
      <c r="O9574">
        <v>3.6829875489999999</v>
      </c>
      <c r="P9574">
        <v>9.2530635290000003</v>
      </c>
      <c r="Q9574">
        <v>3.533061242</v>
      </c>
    </row>
    <row r="9575" spans="1:17">
      <c r="A9575" t="s">
        <v>20958</v>
      </c>
      <c r="B9575" s="14" t="s">
        <v>6359</v>
      </c>
      <c r="C9575">
        <v>25.32214119</v>
      </c>
      <c r="D9575">
        <v>1.347428453</v>
      </c>
      <c r="E9575">
        <v>1.4130129579999999</v>
      </c>
      <c r="F9575">
        <v>1.3010120999999999</v>
      </c>
      <c r="G9575">
        <v>0.75021124500000003</v>
      </c>
      <c r="H9575">
        <v>3.7184205100000001</v>
      </c>
      <c r="I9575">
        <v>4.344444041</v>
      </c>
      <c r="J9575">
        <v>2.6908169719999999</v>
      </c>
      <c r="K9575">
        <v>7.7708765379999996</v>
      </c>
      <c r="L9575">
        <v>5.725486214</v>
      </c>
      <c r="M9575">
        <v>23.826974239999998</v>
      </c>
      <c r="N9575">
        <v>2.417639726</v>
      </c>
      <c r="O9575">
        <v>49.351449459999998</v>
      </c>
      <c r="P9575">
        <v>1.489852459</v>
      </c>
      <c r="Q9575">
        <v>8.1063200799999997</v>
      </c>
    </row>
    <row r="9576" spans="1:17">
      <c r="A9576" t="s">
        <v>20959</v>
      </c>
      <c r="B9576" s="14" t="s">
        <v>6364</v>
      </c>
      <c r="C9576">
        <v>8.0975359210000004</v>
      </c>
      <c r="D9576">
        <v>50.2285094</v>
      </c>
      <c r="E9576">
        <v>52.673323379999999</v>
      </c>
      <c r="F9576">
        <v>64.716797339999999</v>
      </c>
      <c r="G9576">
        <v>31.361712010000002</v>
      </c>
      <c r="H9576">
        <v>33.76463631</v>
      </c>
      <c r="I9576">
        <v>130.74023260000001</v>
      </c>
      <c r="J9576">
        <v>152.3660399</v>
      </c>
      <c r="K9576">
        <v>82.390124630000003</v>
      </c>
      <c r="L9576">
        <v>28.50615912</v>
      </c>
      <c r="M9576">
        <v>18.874367450000001</v>
      </c>
      <c r="N9576">
        <v>63.813434700000002</v>
      </c>
      <c r="O9576">
        <v>20.497931210000001</v>
      </c>
      <c r="P9576">
        <v>137.88967919999999</v>
      </c>
      <c r="Q9576">
        <v>58.050716919999999</v>
      </c>
    </row>
    <row r="9577" spans="1:17">
      <c r="A9577" t="e">
        <v>#N/A</v>
      </c>
      <c r="B9577" s="14" t="s">
        <v>20960</v>
      </c>
      <c r="C9577">
        <v>12.04299389</v>
      </c>
      <c r="D9577">
        <v>14.56243149</v>
      </c>
      <c r="E9577">
        <v>15.00104979</v>
      </c>
      <c r="F9577">
        <v>22.062061880000002</v>
      </c>
      <c r="G9577">
        <v>8.838298451</v>
      </c>
      <c r="H9577">
        <v>19.6569909</v>
      </c>
      <c r="I9577">
        <v>39.515701069999999</v>
      </c>
      <c r="J9577">
        <v>95.990941919999997</v>
      </c>
      <c r="K9577">
        <v>27.08886755</v>
      </c>
      <c r="L9577">
        <v>4.1217897140000002</v>
      </c>
      <c r="M9577">
        <v>4.816059739</v>
      </c>
      <c r="N9577">
        <v>40.268777989999997</v>
      </c>
      <c r="O9577">
        <v>6.1129538170000002</v>
      </c>
      <c r="P9577">
        <v>78.898277770000007</v>
      </c>
      <c r="Q9577">
        <v>24.836226100000001</v>
      </c>
    </row>
    <row r="9578" spans="1:17">
      <c r="A9578" t="s">
        <v>20961</v>
      </c>
      <c r="B9578" s="14" t="s">
        <v>7990</v>
      </c>
      <c r="C9578">
        <v>28.956464010000001</v>
      </c>
      <c r="D9578">
        <v>13.54241113</v>
      </c>
      <c r="E9578">
        <v>18.239205569999999</v>
      </c>
      <c r="F9578">
        <v>9.2907715950000007</v>
      </c>
      <c r="G9578">
        <v>3.3731773440000001</v>
      </c>
      <c r="H9578">
        <v>5.8252230379999999</v>
      </c>
      <c r="I9578">
        <v>8.7136685780000001</v>
      </c>
      <c r="J9578">
        <v>40.728643239999997</v>
      </c>
      <c r="K9578">
        <v>7.4020837589999999</v>
      </c>
      <c r="L9578">
        <v>7.9865079149999998</v>
      </c>
      <c r="M9578">
        <v>11.028428399999999</v>
      </c>
      <c r="N9578">
        <v>13.796476370000001</v>
      </c>
      <c r="O9578">
        <v>15.01627452</v>
      </c>
      <c r="P9578">
        <v>0.37927191399999999</v>
      </c>
      <c r="Q9578">
        <v>15.482138279999999</v>
      </c>
    </row>
    <row r="9579" spans="1:17">
      <c r="A9579" t="s">
        <v>20962</v>
      </c>
      <c r="B9579" s="14" t="s">
        <v>20963</v>
      </c>
      <c r="C9579">
        <v>57.816406479999998</v>
      </c>
      <c r="D9579">
        <v>1.0978517050000001</v>
      </c>
      <c r="E9579">
        <v>2.2846438670000002</v>
      </c>
      <c r="F9579">
        <v>2.4734098599999998</v>
      </c>
      <c r="G9579">
        <v>2.2820140000000002</v>
      </c>
      <c r="H9579">
        <v>0.63441974499999998</v>
      </c>
      <c r="I9579">
        <v>12.0449711</v>
      </c>
      <c r="J9579">
        <v>1.0470582530000001</v>
      </c>
      <c r="K9579">
        <v>13.488890209999999</v>
      </c>
      <c r="L9579">
        <v>11.481403780000001</v>
      </c>
      <c r="M9579">
        <v>19.025362390000002</v>
      </c>
      <c r="N9579">
        <v>1.629060733</v>
      </c>
      <c r="O9579">
        <v>23.782724689999998</v>
      </c>
      <c r="P9579">
        <v>1.9826956520000001</v>
      </c>
      <c r="Q9579">
        <v>14.762376829999999</v>
      </c>
    </row>
    <row r="9580" spans="1:17">
      <c r="A9580" t="s">
        <v>20962</v>
      </c>
      <c r="B9580" s="14" t="s">
        <v>20964</v>
      </c>
      <c r="C9580">
        <v>0</v>
      </c>
      <c r="D9580">
        <v>2.9786674180000001</v>
      </c>
      <c r="E9580">
        <v>2.2478606920000002</v>
      </c>
      <c r="F9580">
        <v>4.4448168739999998</v>
      </c>
      <c r="G9580">
        <v>3.6485688949999999</v>
      </c>
      <c r="H9580">
        <v>2.2130921350000001</v>
      </c>
      <c r="I9580">
        <v>0</v>
      </c>
      <c r="J9580">
        <v>8.2790652579999993</v>
      </c>
      <c r="K9580">
        <v>1.742750673</v>
      </c>
      <c r="L9580">
        <v>3.6410371389999998</v>
      </c>
      <c r="M9580">
        <v>0</v>
      </c>
      <c r="N9580">
        <v>3.3149491659999999</v>
      </c>
      <c r="O9580">
        <v>0</v>
      </c>
      <c r="P9580">
        <v>3.7463725980000002</v>
      </c>
      <c r="Q9580">
        <v>1.320427266</v>
      </c>
    </row>
    <row r="9581" spans="1:17">
      <c r="A9581" t="s">
        <v>20965</v>
      </c>
      <c r="B9581" s="14" t="s">
        <v>670</v>
      </c>
      <c r="C9581">
        <v>2.0431630529999998</v>
      </c>
      <c r="D9581">
        <v>1.8670947369999999</v>
      </c>
      <c r="E9581">
        <v>2.2008485950000001</v>
      </c>
      <c r="F9581">
        <v>0.55622867499999995</v>
      </c>
      <c r="G9581">
        <v>2.293304113</v>
      </c>
      <c r="H9581">
        <v>0.49042961099999999</v>
      </c>
      <c r="I9581">
        <v>3.3520327750000001</v>
      </c>
      <c r="J9581">
        <v>1.0360502199999999</v>
      </c>
      <c r="K9581">
        <v>1.158600479</v>
      </c>
      <c r="L9581">
        <v>2.58197645</v>
      </c>
      <c r="M9581">
        <v>0</v>
      </c>
      <c r="N9581">
        <v>0.78707711700000005</v>
      </c>
      <c r="O9581">
        <v>1.97991381</v>
      </c>
      <c r="P9581">
        <v>0.306539216</v>
      </c>
      <c r="Q9581">
        <v>1.7556701429999999</v>
      </c>
    </row>
    <row r="9582" spans="1:17">
      <c r="A9582" t="s">
        <v>20966</v>
      </c>
      <c r="B9582" s="14" t="s">
        <v>602</v>
      </c>
      <c r="C9582">
        <v>4.1359472410000002</v>
      </c>
      <c r="D9582">
        <v>3.2297840610000002</v>
      </c>
      <c r="E9582">
        <v>1.9250639270000001</v>
      </c>
      <c r="F9582">
        <v>2.0971119699999998</v>
      </c>
      <c r="G9582">
        <v>2.2675871459999999</v>
      </c>
      <c r="H9582">
        <v>2.3032264169999999</v>
      </c>
      <c r="I9582">
        <v>1.0555182489999999</v>
      </c>
      <c r="J9582">
        <v>3.1327857099999998</v>
      </c>
      <c r="K9582">
        <v>2.7675002869999998</v>
      </c>
      <c r="L9582">
        <v>4.5733274030000004</v>
      </c>
      <c r="M9582">
        <v>1.1908714570000001</v>
      </c>
      <c r="N9582">
        <v>1.8736849630000001</v>
      </c>
      <c r="O9582">
        <v>2.748282965</v>
      </c>
      <c r="P9582">
        <v>3.1646681980000002</v>
      </c>
      <c r="Q9582">
        <v>1.919148793</v>
      </c>
    </row>
    <row r="9583" spans="1:17">
      <c r="A9583" t="s">
        <v>20967</v>
      </c>
      <c r="B9583" s="14" t="s">
        <v>1323</v>
      </c>
      <c r="C9583">
        <v>22.69674302</v>
      </c>
      <c r="D9583">
        <v>7.6206966820000002</v>
      </c>
      <c r="E9583">
        <v>10.262296989999999</v>
      </c>
      <c r="F9583">
        <v>10.74073332</v>
      </c>
      <c r="G9583">
        <v>9.4920612389999999</v>
      </c>
      <c r="H9583">
        <v>11.372702609999999</v>
      </c>
      <c r="I9583">
        <v>25.34150211</v>
      </c>
      <c r="J9583">
        <v>24.187090609999998</v>
      </c>
      <c r="K9583">
        <v>16.972924930000001</v>
      </c>
      <c r="L9583">
        <v>6.6103558199999997</v>
      </c>
      <c r="M9583">
        <v>6.1266731620000003</v>
      </c>
      <c r="N9583">
        <v>13.617765629999999</v>
      </c>
      <c r="O9583">
        <v>5.1057803100000001</v>
      </c>
      <c r="P9583">
        <v>26.124505289999998</v>
      </c>
      <c r="Q9583">
        <v>12.311325930000001</v>
      </c>
    </row>
    <row r="9584" spans="1:17">
      <c r="A9584" t="s">
        <v>20968</v>
      </c>
      <c r="B9584" s="14" t="s">
        <v>2555</v>
      </c>
      <c r="C9584">
        <v>364.49878960000001</v>
      </c>
      <c r="D9584">
        <v>38.412418590000001</v>
      </c>
      <c r="E9584">
        <v>22.90991202</v>
      </c>
      <c r="F9584">
        <v>21.825697519999999</v>
      </c>
      <c r="G9584">
        <v>30.746661540000002</v>
      </c>
      <c r="H9584">
        <v>55.493826489999996</v>
      </c>
      <c r="I9584">
        <v>96.522906140000003</v>
      </c>
      <c r="J9584">
        <v>67.597891739999994</v>
      </c>
      <c r="K9584">
        <v>146.32417899999999</v>
      </c>
      <c r="L9584">
        <v>235.023605</v>
      </c>
      <c r="M9584">
        <v>143.15547319999999</v>
      </c>
      <c r="N9584">
        <v>47.230809909999998</v>
      </c>
      <c r="O9584">
        <v>262.23355049999998</v>
      </c>
      <c r="P9584">
        <v>29.09147119</v>
      </c>
      <c r="Q9584">
        <v>73.055693649999995</v>
      </c>
    </row>
    <row r="9585" spans="1:17">
      <c r="A9585" t="s">
        <v>20968</v>
      </c>
      <c r="B9585" s="14" t="s">
        <v>20969</v>
      </c>
      <c r="C9585">
        <v>28.939039919999999</v>
      </c>
      <c r="D9585">
        <v>3.363129866</v>
      </c>
      <c r="E9585">
        <v>3.1039985379999999</v>
      </c>
      <c r="F9585">
        <v>2.453907751</v>
      </c>
      <c r="G9585">
        <v>2.703419802</v>
      </c>
      <c r="H9585">
        <v>5.7392940780000004</v>
      </c>
      <c r="I9585">
        <v>4.8428947579999999</v>
      </c>
      <c r="J9585">
        <v>3.8791072560000002</v>
      </c>
      <c r="K9585">
        <v>16.571646980000001</v>
      </c>
      <c r="L9585">
        <v>48.111464320000003</v>
      </c>
      <c r="M9585">
        <v>13.204468439999999</v>
      </c>
      <c r="N9585">
        <v>3.625853153</v>
      </c>
      <c r="O9585">
        <v>45.184339749999999</v>
      </c>
      <c r="P9585">
        <v>2.8114761000000001</v>
      </c>
      <c r="Q9585">
        <v>17.28462802</v>
      </c>
    </row>
    <row r="9586" spans="1:17">
      <c r="A9586" t="s">
        <v>20970</v>
      </c>
      <c r="B9586" s="14" t="s">
        <v>7987</v>
      </c>
      <c r="C9586">
        <v>25.229943110000001</v>
      </c>
      <c r="D9586">
        <v>4.4546118809999999</v>
      </c>
      <c r="E9586">
        <v>4.984868337</v>
      </c>
      <c r="F9586">
        <v>3.6925043849999999</v>
      </c>
      <c r="G9586">
        <v>3.5705604900000001</v>
      </c>
      <c r="H9586">
        <v>8.0140298570000006</v>
      </c>
      <c r="I9586">
        <v>109.27339430000001</v>
      </c>
      <c r="J9586">
        <v>16.232529190000001</v>
      </c>
      <c r="K9586">
        <v>30.119887039999998</v>
      </c>
      <c r="L9586">
        <v>7.6712097740000003</v>
      </c>
      <c r="M9586">
        <v>753.76091250000002</v>
      </c>
      <c r="N9586">
        <v>9.9851994279999996</v>
      </c>
      <c r="O9586">
        <v>570.80724150000003</v>
      </c>
      <c r="P9586">
        <v>6.4321488479999998</v>
      </c>
      <c r="Q9586">
        <v>132.75237290000001</v>
      </c>
    </row>
    <row r="9587" spans="1:17">
      <c r="A9587" t="s">
        <v>20971</v>
      </c>
      <c r="B9587" s="14" t="s">
        <v>3089</v>
      </c>
      <c r="C9587">
        <v>13.40938349</v>
      </c>
      <c r="D9587">
        <v>2.9066052849999999</v>
      </c>
      <c r="E9587">
        <v>4.6487343589999996</v>
      </c>
      <c r="F9587">
        <v>3.2021051370000002</v>
      </c>
      <c r="G9587">
        <v>2.3454919959999998</v>
      </c>
      <c r="H9587">
        <v>6.0600626489999998</v>
      </c>
      <c r="I9587">
        <v>7.4174769569999999</v>
      </c>
      <c r="J9587">
        <v>7.8694231209999996</v>
      </c>
      <c r="K9587">
        <v>7.0795434989999997</v>
      </c>
      <c r="L9587">
        <v>6.3180954700000003</v>
      </c>
      <c r="M9587">
        <v>8.2101517210000008</v>
      </c>
      <c r="N9587">
        <v>3.2205014489999999</v>
      </c>
      <c r="O9587">
        <v>9.9857486439999992</v>
      </c>
      <c r="P9587">
        <v>1.430829175</v>
      </c>
      <c r="Q9587">
        <v>8.9001787439999998</v>
      </c>
    </row>
    <row r="9588" spans="1:17">
      <c r="A9588" t="s">
        <v>20972</v>
      </c>
      <c r="B9588" s="14" t="s">
        <v>8608</v>
      </c>
      <c r="C9588">
        <v>6.6728348080000002</v>
      </c>
      <c r="D9588">
        <v>21.681092929999998</v>
      </c>
      <c r="E9588">
        <v>15.144718360000001</v>
      </c>
      <c r="F9588">
        <v>22.707573790000001</v>
      </c>
      <c r="G9588">
        <v>12.418949619999999</v>
      </c>
      <c r="H9588">
        <v>17.654409430000001</v>
      </c>
      <c r="I9588">
        <v>11.893598040000001</v>
      </c>
      <c r="J9588">
        <v>36.93841055</v>
      </c>
      <c r="K9588">
        <v>24.889733589999999</v>
      </c>
      <c r="L9588">
        <v>19.207505909999998</v>
      </c>
      <c r="M9588">
        <v>2.8464037090000001</v>
      </c>
      <c r="N9588">
        <v>13.52676102</v>
      </c>
      <c r="O9588">
        <v>4.1055663390000001</v>
      </c>
      <c r="P9588">
        <v>23.91604383</v>
      </c>
      <c r="Q9588">
        <v>16.81944605</v>
      </c>
    </row>
    <row r="9589" spans="1:17">
      <c r="A9589" t="s">
        <v>20973</v>
      </c>
      <c r="B9589" s="14" t="s">
        <v>4149</v>
      </c>
      <c r="C9589">
        <v>25.360113909999999</v>
      </c>
      <c r="D9589">
        <v>2.8863706809999998</v>
      </c>
      <c r="E9589">
        <v>2.4504847550000002</v>
      </c>
      <c r="F9589">
        <v>1.74183793</v>
      </c>
      <c r="G9589">
        <v>1.928462535</v>
      </c>
      <c r="H9589">
        <v>1.697742981</v>
      </c>
      <c r="I9589">
        <v>3.3929496069999998</v>
      </c>
      <c r="J9589">
        <v>4.2767168089999998</v>
      </c>
      <c r="K9589">
        <v>4.7496092299999999</v>
      </c>
      <c r="L9589">
        <v>6.6154055060000001</v>
      </c>
      <c r="M9589">
        <v>10.718514020000001</v>
      </c>
      <c r="N9589">
        <v>2.0650065629999999</v>
      </c>
      <c r="O9589">
        <v>18.552071260000002</v>
      </c>
      <c r="P9589">
        <v>1.326451316</v>
      </c>
      <c r="Q9589">
        <v>5.1180504730000003</v>
      </c>
    </row>
    <row r="9590" spans="1:17">
      <c r="A9590" t="e">
        <v>#N/A</v>
      </c>
      <c r="B9590" s="14" t="s">
        <v>20974</v>
      </c>
      <c r="C9590">
        <v>162.42505109999999</v>
      </c>
      <c r="D9590">
        <v>0.38279348200000002</v>
      </c>
      <c r="E9590">
        <v>0.36766074500000001</v>
      </c>
      <c r="F9590">
        <v>0</v>
      </c>
      <c r="G9590">
        <v>0.298380492</v>
      </c>
      <c r="H9590">
        <v>0.66361898100000005</v>
      </c>
      <c r="I9590">
        <v>15.11921059</v>
      </c>
      <c r="J9590">
        <v>0</v>
      </c>
      <c r="K9590">
        <v>19.596830270000002</v>
      </c>
      <c r="L9590">
        <v>34.937706439999999</v>
      </c>
      <c r="M9590">
        <v>23.217841140000001</v>
      </c>
      <c r="N9590">
        <v>1.0650240150000001</v>
      </c>
      <c r="O9590">
        <v>59.322856880000003</v>
      </c>
      <c r="P9590">
        <v>0.25924367799999998</v>
      </c>
      <c r="Q9590">
        <v>11.87832059</v>
      </c>
    </row>
    <row r="9591" spans="1:17">
      <c r="A9591" t="s">
        <v>20975</v>
      </c>
      <c r="B9591" s="14" t="s">
        <v>20976</v>
      </c>
      <c r="C9591">
        <v>40.533753779999998</v>
      </c>
      <c r="D9591">
        <v>36.438890180000001</v>
      </c>
      <c r="E9591">
        <v>28.873658679999998</v>
      </c>
      <c r="F9591">
        <v>38.941891949999999</v>
      </c>
      <c r="G9591">
        <v>58.024182430000003</v>
      </c>
      <c r="H9591">
        <v>97.464199870000002</v>
      </c>
      <c r="I9591">
        <v>33.410659529999997</v>
      </c>
      <c r="J9591">
        <v>20.553917349999999</v>
      </c>
      <c r="K9591">
        <v>29.847394179999998</v>
      </c>
      <c r="L9591">
        <v>38.974117319999998</v>
      </c>
      <c r="M9591">
        <v>16.914440249999998</v>
      </c>
      <c r="N9591">
        <v>6.2277392889999996</v>
      </c>
      <c r="O9591">
        <v>13.01166686</v>
      </c>
      <c r="P9591">
        <v>12.69150844</v>
      </c>
      <c r="Q9591">
        <v>49.267151050000002</v>
      </c>
    </row>
    <row r="9592" spans="1:17">
      <c r="A9592" t="s">
        <v>20977</v>
      </c>
      <c r="B9592" s="14" t="s">
        <v>8029</v>
      </c>
      <c r="C9592">
        <v>50.3661849</v>
      </c>
      <c r="D9592">
        <v>198.17489979999999</v>
      </c>
      <c r="E9592">
        <v>159.02592799999999</v>
      </c>
      <c r="F9592">
        <v>202.272448</v>
      </c>
      <c r="G9592">
        <v>208.1905361</v>
      </c>
      <c r="H9592">
        <v>108.4053748</v>
      </c>
      <c r="I9592">
        <v>210.1626464</v>
      </c>
      <c r="J9592">
        <v>153.3085351</v>
      </c>
      <c r="K9592">
        <v>541.86393299999997</v>
      </c>
      <c r="L9592">
        <v>562.02599199999997</v>
      </c>
      <c r="M9592">
        <v>47.038535830000001</v>
      </c>
      <c r="N9592">
        <v>92.637317060000001</v>
      </c>
      <c r="O9592">
        <v>37.913962179999999</v>
      </c>
      <c r="P9592">
        <v>101.4500032</v>
      </c>
      <c r="Q9592">
        <v>189.5069508</v>
      </c>
    </row>
    <row r="9593" spans="1:17">
      <c r="A9593" t="s">
        <v>20978</v>
      </c>
      <c r="B9593" s="14" t="s">
        <v>2774</v>
      </c>
      <c r="C9593">
        <v>3.7581081780000001</v>
      </c>
      <c r="D9593">
        <v>2.6826507799999999</v>
      </c>
      <c r="E9593">
        <v>4.8866536790000001</v>
      </c>
      <c r="F9593">
        <v>3.5808626989999999</v>
      </c>
      <c r="G9593">
        <v>3.2447747090000001</v>
      </c>
      <c r="H9593">
        <v>2.5659039250000002</v>
      </c>
      <c r="I9593">
        <v>0.60894697200000003</v>
      </c>
      <c r="J9593">
        <v>3.0173063920000001</v>
      </c>
      <c r="K9593">
        <v>5.1145943679999997</v>
      </c>
      <c r="L9593">
        <v>5.5407086899999998</v>
      </c>
      <c r="M9593">
        <v>2.4046211319999999</v>
      </c>
      <c r="N9593">
        <v>0.97801295300000002</v>
      </c>
      <c r="O9593">
        <v>2.3122350360000001</v>
      </c>
      <c r="P9593">
        <v>1.0023739389999999</v>
      </c>
      <c r="Q9593">
        <v>3.7316422729999998</v>
      </c>
    </row>
    <row r="9594" spans="1:17">
      <c r="A9594" t="s">
        <v>20979</v>
      </c>
      <c r="B9594" s="14" t="s">
        <v>3216</v>
      </c>
      <c r="C9594">
        <v>3.537253379</v>
      </c>
      <c r="D9594">
        <v>6.0730554730000001</v>
      </c>
      <c r="E9594">
        <v>6.0681736720000004</v>
      </c>
      <c r="F9594">
        <v>4.4537748119999998</v>
      </c>
      <c r="G9594">
        <v>5.650061429</v>
      </c>
      <c r="H9594">
        <v>21.905820970000001</v>
      </c>
      <c r="I9594">
        <v>3.8688344020000001</v>
      </c>
      <c r="J9594">
        <v>9.5849551010000003</v>
      </c>
      <c r="K9594">
        <v>4.6134379450000003</v>
      </c>
      <c r="L9594">
        <v>7.543262167</v>
      </c>
      <c r="M9594">
        <v>2.5462208770000001</v>
      </c>
      <c r="N9594">
        <v>7.6307716350000003</v>
      </c>
      <c r="O9594">
        <v>4.4071100760000004</v>
      </c>
      <c r="P9594">
        <v>5.5060137549999997</v>
      </c>
      <c r="Q9594">
        <v>3.9513856619999999</v>
      </c>
    </row>
    <row r="9595" spans="1:17">
      <c r="A9595" t="s">
        <v>20980</v>
      </c>
      <c r="B9595" s="14" t="s">
        <v>20981</v>
      </c>
      <c r="C9595">
        <v>7.9766771759999999</v>
      </c>
      <c r="D9595">
        <v>0.24096832900000001</v>
      </c>
      <c r="E9595">
        <v>0.19286856399999999</v>
      </c>
      <c r="F9595">
        <v>0.14806109000000001</v>
      </c>
      <c r="G9595">
        <v>0.125220259</v>
      </c>
      <c r="H9595">
        <v>0.417747857</v>
      </c>
      <c r="I9595">
        <v>12.161296549999999</v>
      </c>
      <c r="J9595">
        <v>0.50560319499999995</v>
      </c>
      <c r="K9595">
        <v>3.6186175089999999</v>
      </c>
      <c r="L9595">
        <v>5.040124574</v>
      </c>
      <c r="M9595">
        <v>42.45489852</v>
      </c>
      <c r="N9595">
        <v>0.93860500999999996</v>
      </c>
      <c r="O9595">
        <v>20.077264710000001</v>
      </c>
      <c r="P9595">
        <v>0.489581345</v>
      </c>
      <c r="Q9595">
        <v>4.2371919729999998</v>
      </c>
    </row>
    <row r="9596" spans="1:17">
      <c r="A9596" t="s">
        <v>20982</v>
      </c>
      <c r="B9596" s="14" t="s">
        <v>8237</v>
      </c>
      <c r="C9596">
        <v>4.7431967689999999</v>
      </c>
      <c r="D9596">
        <v>0.35025896699999998</v>
      </c>
      <c r="E9596">
        <v>0.30277115700000001</v>
      </c>
      <c r="F9596">
        <v>0.38738495000000001</v>
      </c>
      <c r="G9596">
        <v>0.10920817400000001</v>
      </c>
      <c r="H9596">
        <v>1.4573194759999999</v>
      </c>
      <c r="I9596">
        <v>1.3834193459999999</v>
      </c>
      <c r="J9596">
        <v>0.92198850799999998</v>
      </c>
      <c r="K9596">
        <v>1.43449998</v>
      </c>
      <c r="L9596">
        <v>3.1968268910000002</v>
      </c>
      <c r="M9596">
        <v>0.60698578299999995</v>
      </c>
      <c r="N9596">
        <v>0.89654471800000002</v>
      </c>
      <c r="O9596">
        <v>2.8015932010000002</v>
      </c>
      <c r="P9596">
        <v>0.66418786200000002</v>
      </c>
      <c r="Q9596">
        <v>1.521625601</v>
      </c>
    </row>
    <row r="9597" spans="1:17">
      <c r="A9597" t="s">
        <v>20983</v>
      </c>
      <c r="B9597" s="14" t="s">
        <v>4151</v>
      </c>
      <c r="C9597">
        <v>2.103434628</v>
      </c>
      <c r="D9597">
        <v>1.3202800649999999</v>
      </c>
      <c r="E9597">
        <v>0.26107658099999997</v>
      </c>
      <c r="F9597">
        <v>0.381757966</v>
      </c>
      <c r="G9597">
        <v>6.0537298000000003E-2</v>
      </c>
      <c r="H9597">
        <v>0.53855666000000002</v>
      </c>
      <c r="I9597">
        <v>0.511246651</v>
      </c>
      <c r="J9597">
        <v>0.35553760699999998</v>
      </c>
      <c r="K9597">
        <v>0.95422256699999997</v>
      </c>
      <c r="L9597">
        <v>2.4366306830000002</v>
      </c>
      <c r="M9597">
        <v>0.67294009600000004</v>
      </c>
      <c r="N9597">
        <v>0.30251021700000003</v>
      </c>
      <c r="O9597">
        <v>1.5530053989999999</v>
      </c>
      <c r="P9597">
        <v>0.99934256700000001</v>
      </c>
      <c r="Q9597">
        <v>0.72298436899999996</v>
      </c>
    </row>
    <row r="9598" spans="1:17">
      <c r="A9598" t="s">
        <v>20984</v>
      </c>
      <c r="B9598" s="14" t="s">
        <v>20985</v>
      </c>
      <c r="C9598">
        <v>87.74834036</v>
      </c>
      <c r="D9598">
        <v>3.7027038970000001</v>
      </c>
      <c r="E9598">
        <v>3.482237053</v>
      </c>
      <c r="F9598">
        <v>3.4600436879999998</v>
      </c>
      <c r="G9598">
        <v>5.952766284</v>
      </c>
      <c r="H9598">
        <v>0.53492390000000001</v>
      </c>
      <c r="I9598">
        <v>38.08485804</v>
      </c>
      <c r="J9598">
        <v>1.8981241520000001</v>
      </c>
      <c r="K9598">
        <v>22.588899430000001</v>
      </c>
      <c r="L9598">
        <v>39.38316872</v>
      </c>
      <c r="M9598">
        <v>169.10542040000001</v>
      </c>
      <c r="N9598">
        <v>6.009393513</v>
      </c>
      <c r="O9598">
        <v>198.98634609999999</v>
      </c>
      <c r="P9598">
        <v>4.3361018949999997</v>
      </c>
      <c r="Q9598">
        <v>64.629681950000005</v>
      </c>
    </row>
    <row r="9599" spans="1:17">
      <c r="A9599" t="s">
        <v>20984</v>
      </c>
      <c r="B9599" s="14" t="s">
        <v>2704</v>
      </c>
      <c r="C9599">
        <v>2.60963243</v>
      </c>
      <c r="D9599">
        <v>0.57812096099999999</v>
      </c>
      <c r="E9599">
        <v>0.52056230999999997</v>
      </c>
      <c r="F9599">
        <v>0.71044373400000005</v>
      </c>
      <c r="G9599">
        <v>0.50696401099999999</v>
      </c>
      <c r="H9599">
        <v>0.75168216300000001</v>
      </c>
      <c r="I9599">
        <v>0.47570975900000001</v>
      </c>
      <c r="J9599">
        <v>1.2405903469999999</v>
      </c>
      <c r="K9599">
        <v>0.73991191700000003</v>
      </c>
      <c r="L9599">
        <v>0.61834359000000005</v>
      </c>
      <c r="M9599">
        <v>1.878491548</v>
      </c>
      <c r="N9599">
        <v>1.56826048</v>
      </c>
      <c r="O9599">
        <v>1.445055577</v>
      </c>
      <c r="P9599">
        <v>1.076700838</v>
      </c>
      <c r="Q9599">
        <v>2.4666749480000001</v>
      </c>
    </row>
    <row r="9600" spans="1:17">
      <c r="A9600" t="s">
        <v>20986</v>
      </c>
      <c r="B9600" s="14" t="s">
        <v>2692</v>
      </c>
      <c r="C9600">
        <v>48.45758361</v>
      </c>
      <c r="D9600">
        <v>0.32044708300000002</v>
      </c>
      <c r="E9600">
        <v>0.192361904</v>
      </c>
      <c r="F9600">
        <v>0.88603282699999997</v>
      </c>
      <c r="G9600">
        <v>0.312228273</v>
      </c>
      <c r="H9600">
        <v>0.55553392800000001</v>
      </c>
      <c r="I9600">
        <v>24.258698370000001</v>
      </c>
      <c r="J9600">
        <v>0.77933407600000004</v>
      </c>
      <c r="K9600">
        <v>20.342264870000001</v>
      </c>
      <c r="L9600">
        <v>41.129053499999998</v>
      </c>
      <c r="M9600">
        <v>59.697211250000002</v>
      </c>
      <c r="N9600">
        <v>2.3180592739999999</v>
      </c>
      <c r="O9600">
        <v>60.874547900000003</v>
      </c>
      <c r="P9600">
        <v>0.54255025499999998</v>
      </c>
      <c r="Q9600">
        <v>5.4690201119999999</v>
      </c>
    </row>
    <row r="9601" spans="1:17">
      <c r="A9601" t="s">
        <v>20987</v>
      </c>
      <c r="B9601" s="14" t="s">
        <v>2332</v>
      </c>
      <c r="C9601">
        <v>4.6286039700000003</v>
      </c>
      <c r="D9601">
        <v>6.6650399309999999</v>
      </c>
      <c r="E9601">
        <v>5.4987716420000003</v>
      </c>
      <c r="F9601">
        <v>6.6854591210000001</v>
      </c>
      <c r="G9601">
        <v>5.1508721980000001</v>
      </c>
      <c r="H9601">
        <v>13.3322954</v>
      </c>
      <c r="I9601">
        <v>3.749991004</v>
      </c>
      <c r="J9601">
        <v>7.693205098</v>
      </c>
      <c r="K9601">
        <v>3.8495691249999999</v>
      </c>
      <c r="L9601">
        <v>1.9497459150000001</v>
      </c>
      <c r="M9601">
        <v>0.98720228300000001</v>
      </c>
      <c r="N9601">
        <v>3.0113786120000001</v>
      </c>
      <c r="O9601">
        <v>0.56956424699999997</v>
      </c>
      <c r="P9601">
        <v>6.5199946520000003</v>
      </c>
      <c r="Q9601">
        <v>5.6566248999999997</v>
      </c>
    </row>
    <row r="9602" spans="1:17">
      <c r="A9602" t="s">
        <v>20988</v>
      </c>
      <c r="B9602" s="14" t="s">
        <v>20989</v>
      </c>
      <c r="C9602">
        <v>3.1718458680000001</v>
      </c>
      <c r="D9602">
        <v>0.14053401200000001</v>
      </c>
      <c r="E9602">
        <v>0.13497836899999999</v>
      </c>
      <c r="F9602">
        <v>0.34540006400000001</v>
      </c>
      <c r="G9602">
        <v>0.32863104799999998</v>
      </c>
      <c r="H9602">
        <v>0.73089832399999999</v>
      </c>
      <c r="I9602">
        <v>0</v>
      </c>
      <c r="J9602">
        <v>0.88461142699999995</v>
      </c>
      <c r="K9602">
        <v>1.7266884549999999</v>
      </c>
      <c r="L9602">
        <v>0.80166204299999999</v>
      </c>
      <c r="M9602">
        <v>3.653103378</v>
      </c>
      <c r="N9602">
        <v>7.8199920000000006E-2</v>
      </c>
      <c r="O9602">
        <v>7.7280506779999998</v>
      </c>
      <c r="P9602">
        <v>9.5175483000000005E-2</v>
      </c>
      <c r="Q9602">
        <v>1.308257429</v>
      </c>
    </row>
    <row r="9603" spans="1:17">
      <c r="A9603" t="s">
        <v>20990</v>
      </c>
      <c r="B9603" s="14" t="s">
        <v>20991</v>
      </c>
      <c r="C9603">
        <v>8.2006104620000002</v>
      </c>
      <c r="D9603">
        <v>1.1335026939999999</v>
      </c>
      <c r="E9603">
        <v>0.66365510000000005</v>
      </c>
      <c r="F9603">
        <v>0.74417534200000002</v>
      </c>
      <c r="G9603">
        <v>0.56885744400000005</v>
      </c>
      <c r="H9603">
        <v>1.130585086</v>
      </c>
      <c r="I9603">
        <v>1.942077826</v>
      </c>
      <c r="J9603">
        <v>0.57755249900000005</v>
      </c>
      <c r="K9603">
        <v>5.3736291349999998</v>
      </c>
      <c r="L9603">
        <v>38.884282689999999</v>
      </c>
      <c r="M9603">
        <v>4.9780663650000001</v>
      </c>
      <c r="N9603">
        <v>0.74305850600000001</v>
      </c>
      <c r="O9603">
        <v>5.8994173200000004</v>
      </c>
      <c r="P9603">
        <v>1.125193243</v>
      </c>
      <c r="Q9603">
        <v>1.9273038840000001</v>
      </c>
    </row>
    <row r="9604" spans="1:17">
      <c r="A9604" t="s">
        <v>20992</v>
      </c>
      <c r="B9604" s="14" t="s">
        <v>7693</v>
      </c>
      <c r="C9604">
        <v>22.233912190000002</v>
      </c>
      <c r="D9604">
        <v>6.1113380079999997</v>
      </c>
      <c r="E9604">
        <v>2.1902023420000001</v>
      </c>
      <c r="F9604">
        <v>1.737417422</v>
      </c>
      <c r="G9604">
        <v>2.3462880730000002</v>
      </c>
      <c r="H9604">
        <v>0.47439163400000001</v>
      </c>
      <c r="I9604">
        <v>3.0022360680000002</v>
      </c>
      <c r="J9604">
        <v>4.1757058950000001</v>
      </c>
      <c r="K9604">
        <v>5.6035602410000003</v>
      </c>
      <c r="L9604">
        <v>7.0243338629999998</v>
      </c>
      <c r="M9604">
        <v>10.274580889999999</v>
      </c>
      <c r="N9604">
        <v>1.674944049</v>
      </c>
      <c r="O9604">
        <v>7.7518659339999996</v>
      </c>
      <c r="P9604">
        <v>1.2354783469999999</v>
      </c>
      <c r="Q9604">
        <v>5.6608546799999999</v>
      </c>
    </row>
    <row r="9605" spans="1:17">
      <c r="A9605" t="s">
        <v>20990</v>
      </c>
      <c r="B9605" s="14" t="s">
        <v>4152</v>
      </c>
      <c r="C9605">
        <v>5.7448734579999998</v>
      </c>
      <c r="D9605">
        <v>4.327118209</v>
      </c>
      <c r="E9605">
        <v>1.222369686</v>
      </c>
      <c r="F9605">
        <v>1.0277573849999999</v>
      </c>
      <c r="G9605">
        <v>1.162094768</v>
      </c>
      <c r="H9605">
        <v>2.962810814</v>
      </c>
      <c r="I9605">
        <v>3.351144584</v>
      </c>
      <c r="J9605">
        <v>0.91555173199999995</v>
      </c>
      <c r="K9605">
        <v>5.8080144660000004</v>
      </c>
      <c r="L9605">
        <v>14.208631280000001</v>
      </c>
      <c r="M9605">
        <v>8.5069684789999993</v>
      </c>
      <c r="N9605">
        <v>0.84981804900000002</v>
      </c>
      <c r="O9605">
        <v>16.72381888</v>
      </c>
      <c r="P9605">
        <v>2.4379827789999999</v>
      </c>
      <c r="Q9605">
        <v>2.5951958780000002</v>
      </c>
    </row>
    <row r="9606" spans="1:17">
      <c r="A9606" t="s">
        <v>20993</v>
      </c>
      <c r="B9606" s="14" t="s">
        <v>5004</v>
      </c>
      <c r="C9606">
        <v>0.389598426</v>
      </c>
      <c r="D9606">
        <v>3.7976002389999999</v>
      </c>
      <c r="E9606">
        <v>1.367802025</v>
      </c>
      <c r="F9606">
        <v>1.1667027640000001</v>
      </c>
      <c r="G9606">
        <v>1.0764216980000001</v>
      </c>
      <c r="H9606">
        <v>0.14962729799999999</v>
      </c>
      <c r="I9606">
        <v>0.56815901400000002</v>
      </c>
      <c r="J9606">
        <v>1.778023449</v>
      </c>
      <c r="K9606">
        <v>2.827859583</v>
      </c>
      <c r="L9606">
        <v>0.98468299999999997</v>
      </c>
      <c r="M9606">
        <v>0.74785229499999994</v>
      </c>
      <c r="N9606">
        <v>0.57631865599999998</v>
      </c>
      <c r="O9606">
        <v>0</v>
      </c>
      <c r="P9606">
        <v>0.40916478699999997</v>
      </c>
      <c r="Q9606">
        <v>0.80346753400000004</v>
      </c>
    </row>
    <row r="9607" spans="1:17">
      <c r="A9607" t="s">
        <v>20994</v>
      </c>
      <c r="B9607" s="14" t="s">
        <v>5005</v>
      </c>
      <c r="C9607">
        <v>2.7149517809999999</v>
      </c>
      <c r="D9607">
        <v>2.4058108960000002</v>
      </c>
      <c r="E9607">
        <v>2.0700051899999998</v>
      </c>
      <c r="F9607">
        <v>1.067611667</v>
      </c>
      <c r="G9607">
        <v>1.11996213</v>
      </c>
      <c r="H9607">
        <v>1.737818879</v>
      </c>
      <c r="I9607">
        <v>0.65987789100000005</v>
      </c>
      <c r="J9607">
        <v>1.338460148</v>
      </c>
      <c r="K9607">
        <v>1.5053343109999999</v>
      </c>
      <c r="L9607">
        <v>2.573194618</v>
      </c>
      <c r="M9607">
        <v>1.737158728</v>
      </c>
      <c r="N9607">
        <v>1.1713708249999999</v>
      </c>
      <c r="O9607">
        <v>1.1692916840000001</v>
      </c>
      <c r="P9607">
        <v>0.97306328799999997</v>
      </c>
      <c r="Q9607">
        <v>1.555287777</v>
      </c>
    </row>
    <row r="9608" spans="1:17">
      <c r="A9608" t="s">
        <v>20995</v>
      </c>
      <c r="B9608" s="14" t="s">
        <v>8974</v>
      </c>
      <c r="C9608">
        <v>341.91539369999998</v>
      </c>
      <c r="D9608">
        <v>155.6409635</v>
      </c>
      <c r="E9608">
        <v>194.97348389999999</v>
      </c>
      <c r="F9608">
        <v>179.69009389999999</v>
      </c>
      <c r="G9608">
        <v>191.70806959999999</v>
      </c>
      <c r="H9608">
        <v>241.04753109999999</v>
      </c>
      <c r="I9608">
        <v>497.32116109999998</v>
      </c>
      <c r="J9608">
        <v>553.87044749999995</v>
      </c>
      <c r="K9608">
        <v>276.76988560000001</v>
      </c>
      <c r="L9608">
        <v>404.65579780000002</v>
      </c>
      <c r="M9608">
        <v>136.40093630000001</v>
      </c>
      <c r="N9608">
        <v>406.89867390000001</v>
      </c>
      <c r="O9608">
        <v>193.61247879999999</v>
      </c>
      <c r="P9608">
        <v>424.39179339999998</v>
      </c>
      <c r="Q9608">
        <v>310.87078650000001</v>
      </c>
    </row>
    <row r="9609" spans="1:17">
      <c r="A9609" t="s">
        <v>20996</v>
      </c>
      <c r="B9609" s="14" t="s">
        <v>2133</v>
      </c>
      <c r="C9609">
        <v>20.48009308</v>
      </c>
      <c r="D9609">
        <v>12.14401664</v>
      </c>
      <c r="E9609">
        <v>7.3193147710000002</v>
      </c>
      <c r="F9609">
        <v>15.40768915</v>
      </c>
      <c r="G9609">
        <v>6.1412774680000002</v>
      </c>
      <c r="H9609">
        <v>1.95459684</v>
      </c>
      <c r="I9609">
        <v>52.489963160000002</v>
      </c>
      <c r="J9609">
        <v>17.940686329999998</v>
      </c>
      <c r="K9609">
        <v>19.499529899999999</v>
      </c>
      <c r="L9609">
        <v>6.04406759</v>
      </c>
      <c r="M9609">
        <v>82.626852270000001</v>
      </c>
      <c r="N9609">
        <v>13.10686391</v>
      </c>
      <c r="O9609">
        <v>39.114983209999998</v>
      </c>
      <c r="P9609">
        <v>1.7571217029999999</v>
      </c>
      <c r="Q9609">
        <v>8.5568000029999993</v>
      </c>
    </row>
    <row r="9610" spans="1:17">
      <c r="A9610" t="s">
        <v>20997</v>
      </c>
      <c r="B9610" s="14" t="s">
        <v>20998</v>
      </c>
      <c r="C9610">
        <v>3.2045567689999999</v>
      </c>
      <c r="D9610">
        <v>0.57251340500000003</v>
      </c>
      <c r="E9610">
        <v>0.31893074100000002</v>
      </c>
      <c r="F9610">
        <v>0.21106580899999999</v>
      </c>
      <c r="G9610">
        <v>0.26775821300000002</v>
      </c>
      <c r="H9610">
        <v>0.277906021</v>
      </c>
      <c r="I9610">
        <v>0.30150115399999999</v>
      </c>
      <c r="J9610">
        <v>0.38003365900000002</v>
      </c>
      <c r="K9610">
        <v>0.75032069000000001</v>
      </c>
      <c r="L9610">
        <v>0.91443652799999997</v>
      </c>
      <c r="M9610">
        <v>1.587431155</v>
      </c>
      <c r="N9610">
        <v>0.43326083300000001</v>
      </c>
      <c r="O9610">
        <v>1.7172468970000001</v>
      </c>
      <c r="P9610">
        <v>0.325693122</v>
      </c>
      <c r="Q9610">
        <v>0.63955613499999997</v>
      </c>
    </row>
    <row r="9611" spans="1:17">
      <c r="A9611" t="s">
        <v>20999</v>
      </c>
      <c r="B9611" s="14" t="s">
        <v>8846</v>
      </c>
      <c r="C9611">
        <v>3.1191414800000001</v>
      </c>
      <c r="D9611">
        <v>4.6987610760000003</v>
      </c>
      <c r="E9611">
        <v>4.4466401089999996</v>
      </c>
      <c r="F9611">
        <v>3.1418622919999999</v>
      </c>
      <c r="G9611">
        <v>4.4166622919999998</v>
      </c>
      <c r="H9611">
        <v>3.1145984480000002</v>
      </c>
      <c r="I9611">
        <v>2.7292230599999998</v>
      </c>
      <c r="J9611">
        <v>2.4515714389999999</v>
      </c>
      <c r="K9611">
        <v>3.9619936010000001</v>
      </c>
      <c r="L9611">
        <v>3.9417068730000002</v>
      </c>
      <c r="M9611">
        <v>1.1974674219999999</v>
      </c>
      <c r="N9611">
        <v>2.3070157660000001</v>
      </c>
      <c r="O9611">
        <v>3.4543813449999998</v>
      </c>
      <c r="P9611">
        <v>2.2462564029999998</v>
      </c>
      <c r="Q9611">
        <v>4.7172363810000002</v>
      </c>
    </row>
    <row r="9612" spans="1:17">
      <c r="A9612" t="s">
        <v>21000</v>
      </c>
      <c r="B9612" s="14" t="s">
        <v>21001</v>
      </c>
      <c r="C9612">
        <v>1.294590382</v>
      </c>
      <c r="D9612">
        <v>3.4415413969999999</v>
      </c>
      <c r="E9612">
        <v>6.6109781549999997</v>
      </c>
      <c r="F9612">
        <v>5.9914459420000004</v>
      </c>
      <c r="G9612">
        <v>5.812339734</v>
      </c>
      <c r="H9612">
        <v>2.9831649470000001</v>
      </c>
      <c r="I9612">
        <v>13.21548554</v>
      </c>
      <c r="J9612">
        <v>28.392018459999999</v>
      </c>
      <c r="K9612">
        <v>4.1110341119999996</v>
      </c>
      <c r="L9612">
        <v>4.0899842470000003</v>
      </c>
      <c r="M9612">
        <v>0</v>
      </c>
      <c r="N9612">
        <v>6.2238801510000004</v>
      </c>
      <c r="O9612">
        <v>5.7349227599999999</v>
      </c>
      <c r="P9612">
        <v>4.2730509740000002</v>
      </c>
      <c r="Q9612">
        <v>3.559772567</v>
      </c>
    </row>
    <row r="9613" spans="1:17">
      <c r="A9613" t="s">
        <v>21002</v>
      </c>
      <c r="B9613" s="14" t="s">
        <v>6383</v>
      </c>
      <c r="C9613">
        <v>4.9418547909999999</v>
      </c>
      <c r="D9613">
        <v>2.518008499</v>
      </c>
      <c r="E9613">
        <v>1.840136894</v>
      </c>
      <c r="F9613">
        <v>2.7916336770000001</v>
      </c>
      <c r="G9613">
        <v>1.7067316509999999</v>
      </c>
      <c r="H9613">
        <v>1.8979449900000001</v>
      </c>
      <c r="I9613">
        <v>2.882721445</v>
      </c>
      <c r="J9613">
        <v>1.315609692</v>
      </c>
      <c r="K9613">
        <v>2.578151799</v>
      </c>
      <c r="L9613">
        <v>2.4980390419999998</v>
      </c>
      <c r="M9613">
        <v>1.2648160079999999</v>
      </c>
      <c r="N9613">
        <v>2.1321721299999998</v>
      </c>
      <c r="O9613">
        <v>3.8310976829999999</v>
      </c>
      <c r="P9613">
        <v>4.4856808539999999</v>
      </c>
      <c r="Q9613">
        <v>2.6611323339999999</v>
      </c>
    </row>
    <row r="9614" spans="1:17">
      <c r="A9614" t="e">
        <v>#N/A</v>
      </c>
      <c r="B9614" s="14" t="s">
        <v>21003</v>
      </c>
      <c r="C9614">
        <v>78.950975229999997</v>
      </c>
      <c r="D9614">
        <v>8.0724390110000002</v>
      </c>
      <c r="E9614">
        <v>12.92219382</v>
      </c>
      <c r="F9614">
        <v>10.746767439999999</v>
      </c>
      <c r="G9614">
        <v>15.2064352</v>
      </c>
      <c r="H9614">
        <v>12.82834044</v>
      </c>
      <c r="I9614">
        <v>4.4282982000000004</v>
      </c>
      <c r="J9614">
        <v>30.410883089999999</v>
      </c>
      <c r="K9614">
        <v>48.213966239999998</v>
      </c>
      <c r="L9614">
        <v>141.98260020000001</v>
      </c>
      <c r="M9614">
        <v>5.8288487729999998</v>
      </c>
      <c r="N9614">
        <v>7.1121677219999997</v>
      </c>
      <c r="O9614">
        <v>26.903534709999999</v>
      </c>
      <c r="P9614">
        <v>4.5558264060000004</v>
      </c>
      <c r="Q9614">
        <v>22.961841790000001</v>
      </c>
    </row>
    <row r="9615" spans="1:17">
      <c r="A9615" t="s">
        <v>21004</v>
      </c>
      <c r="B9615" s="14" t="s">
        <v>8609</v>
      </c>
      <c r="C9615">
        <v>12.06393458</v>
      </c>
      <c r="D9615">
        <v>1.3840071060000001</v>
      </c>
      <c r="E9615">
        <v>1.3980505990000001</v>
      </c>
      <c r="F9615">
        <v>1.2316025770000001</v>
      </c>
      <c r="G9615">
        <v>1.116008412</v>
      </c>
      <c r="H9615">
        <v>4.260904654</v>
      </c>
      <c r="I9615">
        <v>2.042053004</v>
      </c>
      <c r="J9615">
        <v>3.1269736570000002</v>
      </c>
      <c r="K9615">
        <v>2.4432146239999999</v>
      </c>
      <c r="L9615">
        <v>3.8113447360000001</v>
      </c>
      <c r="M9615">
        <v>1.6540916699999999</v>
      </c>
      <c r="N9615">
        <v>1.141914637</v>
      </c>
      <c r="O9615">
        <v>4.0558797770000004</v>
      </c>
      <c r="P9615">
        <v>1.454442233</v>
      </c>
      <c r="Q9615">
        <v>3.0358806340000002</v>
      </c>
    </row>
    <row r="9616" spans="1:17">
      <c r="A9616" t="e">
        <v>#N/A</v>
      </c>
      <c r="B9616" s="14" t="s">
        <v>21005</v>
      </c>
      <c r="C9616">
        <v>0</v>
      </c>
      <c r="D9616">
        <v>1.3388435430000001</v>
      </c>
      <c r="E9616">
        <v>2.1431931209999999</v>
      </c>
      <c r="F9616">
        <v>2.193711628</v>
      </c>
      <c r="G9616">
        <v>1.391471951</v>
      </c>
      <c r="H9616">
        <v>0</v>
      </c>
      <c r="I9616">
        <v>14.688989149999999</v>
      </c>
      <c r="J9616">
        <v>23.49496568</v>
      </c>
      <c r="K9616">
        <v>0.91388145099999996</v>
      </c>
      <c r="L9616">
        <v>1.2728829020000001</v>
      </c>
      <c r="M9616">
        <v>0</v>
      </c>
      <c r="N9616">
        <v>5.9599782909999997</v>
      </c>
      <c r="O9616">
        <v>2.23102483</v>
      </c>
      <c r="P9616">
        <v>3.3246420990000001</v>
      </c>
      <c r="Q9616">
        <v>4.1545150560000002</v>
      </c>
    </row>
    <row r="9617" spans="1:17">
      <c r="A9617" t="s">
        <v>21006</v>
      </c>
      <c r="B9617" s="14" t="s">
        <v>21007</v>
      </c>
      <c r="C9617">
        <v>3.654640106</v>
      </c>
      <c r="D9617">
        <v>0.80962515199999996</v>
      </c>
      <c r="E9617">
        <v>0.19440468599999999</v>
      </c>
      <c r="F9617">
        <v>0.124366948</v>
      </c>
      <c r="G9617">
        <v>0.47331595700000001</v>
      </c>
      <c r="H9617">
        <v>0.70179175400000005</v>
      </c>
      <c r="I9617">
        <v>3.9972249240000002</v>
      </c>
      <c r="J9617">
        <v>1.5057253639999999</v>
      </c>
      <c r="K9617">
        <v>1.243444894</v>
      </c>
      <c r="L9617">
        <v>1.731909259</v>
      </c>
      <c r="M9617">
        <v>1.753812905</v>
      </c>
      <c r="N9617">
        <v>1.2389151039999999</v>
      </c>
      <c r="O9617">
        <v>4.0474344259999997</v>
      </c>
      <c r="P9617">
        <v>1.096623701</v>
      </c>
      <c r="Q9617">
        <v>0.62807934099999996</v>
      </c>
    </row>
    <row r="9618" spans="1:17">
      <c r="A9618" t="s">
        <v>21008</v>
      </c>
      <c r="B9618" s="14" t="s">
        <v>3582</v>
      </c>
      <c r="C9618">
        <v>17.162846529999999</v>
      </c>
      <c r="D9618">
        <v>1.8892646799999999</v>
      </c>
      <c r="E9618">
        <v>2.5404085730000001</v>
      </c>
      <c r="F9618">
        <v>2.0314766299999998</v>
      </c>
      <c r="G9618">
        <v>1.6015037590000001</v>
      </c>
      <c r="H9618">
        <v>1.9651618340000001</v>
      </c>
      <c r="I9618">
        <v>5.2856094159999998</v>
      </c>
      <c r="J9618">
        <v>2.6081858910000002</v>
      </c>
      <c r="K9618">
        <v>4.4974573720000004</v>
      </c>
      <c r="L9618">
        <v>7.2071983639999999</v>
      </c>
      <c r="M9618">
        <v>6.7526776689999997</v>
      </c>
      <c r="N9618">
        <v>1.6557632</v>
      </c>
      <c r="O9618">
        <v>17.82689045</v>
      </c>
      <c r="P9618">
        <v>1.055578157</v>
      </c>
      <c r="Q9618">
        <v>6.2289128250000001</v>
      </c>
    </row>
    <row r="9619" spans="1:17">
      <c r="A9619" t="s">
        <v>9808</v>
      </c>
      <c r="B9619" s="14" t="s">
        <v>4679</v>
      </c>
      <c r="C9619">
        <v>4.8467242519999996</v>
      </c>
      <c r="D9619">
        <v>3.2211351129999999</v>
      </c>
      <c r="E9619">
        <v>2.7915285559999998</v>
      </c>
      <c r="F9619">
        <v>3.8219055270000002</v>
      </c>
      <c r="G9619">
        <v>3.7806535060000002</v>
      </c>
      <c r="H9619">
        <v>1.347917306</v>
      </c>
      <c r="I9619">
        <v>12.917512520000001</v>
      </c>
      <c r="J9619">
        <v>9.1103814019999998</v>
      </c>
      <c r="K9619">
        <v>11.600118050000001</v>
      </c>
      <c r="L9619">
        <v>6.230481062</v>
      </c>
      <c r="M9619">
        <v>9.6243233480000008</v>
      </c>
      <c r="N9619">
        <v>4.0380400600000002</v>
      </c>
      <c r="O9619">
        <v>8.1440080800000008</v>
      </c>
      <c r="P9619">
        <v>2.4823814949999998</v>
      </c>
      <c r="Q9619">
        <v>7.008257221</v>
      </c>
    </row>
    <row r="9620" spans="1:17">
      <c r="A9620" t="s">
        <v>21009</v>
      </c>
      <c r="B9620" s="14" t="s">
        <v>5159</v>
      </c>
      <c r="C9620">
        <v>3.2750985539999999</v>
      </c>
      <c r="D9620">
        <v>4.3878136520000002</v>
      </c>
      <c r="E9620">
        <v>7.0681667399999997</v>
      </c>
      <c r="F9620">
        <v>4.2033022549999997</v>
      </c>
      <c r="G9620">
        <v>5.1976574539999998</v>
      </c>
      <c r="H9620">
        <v>5.39065116</v>
      </c>
      <c r="I9620">
        <v>2.2743525500000001</v>
      </c>
      <c r="J9620">
        <v>14.41286757</v>
      </c>
      <c r="K9620">
        <v>3.8912437149999999</v>
      </c>
      <c r="L9620">
        <v>7.0950723709999997</v>
      </c>
      <c r="M9620">
        <v>0.29936685499999999</v>
      </c>
      <c r="N9620">
        <v>4.2487540360000002</v>
      </c>
      <c r="O9620">
        <v>4.4906957490000003</v>
      </c>
      <c r="P9620">
        <v>1.380511748</v>
      </c>
      <c r="Q9620">
        <v>4.6100264629999996</v>
      </c>
    </row>
    <row r="9621" spans="1:17">
      <c r="A9621" t="s">
        <v>21010</v>
      </c>
      <c r="B9621" s="14" t="s">
        <v>21011</v>
      </c>
      <c r="C9621">
        <v>5.0887832380000004</v>
      </c>
      <c r="D9621">
        <v>0.60702700899999995</v>
      </c>
      <c r="E9621">
        <v>1.041124621</v>
      </c>
      <c r="F9621">
        <v>0.42626624000000002</v>
      </c>
      <c r="G9621">
        <v>0.67595201400000005</v>
      </c>
      <c r="H9621">
        <v>0.90201859500000003</v>
      </c>
      <c r="I9621">
        <v>0.57085171099999998</v>
      </c>
      <c r="J9621">
        <v>1.339837575</v>
      </c>
      <c r="K9621">
        <v>4.439471502</v>
      </c>
      <c r="L9621">
        <v>4.9467487200000004</v>
      </c>
      <c r="M9621">
        <v>3.005586476</v>
      </c>
      <c r="N9621">
        <v>0.82032086699999995</v>
      </c>
      <c r="O9621">
        <v>3.901650058</v>
      </c>
      <c r="P9621">
        <v>0.76347877600000003</v>
      </c>
      <c r="Q9621">
        <v>2.690918125</v>
      </c>
    </row>
    <row r="9622" spans="1:17">
      <c r="A9622" t="s">
        <v>21012</v>
      </c>
      <c r="B9622" s="14" t="s">
        <v>8891</v>
      </c>
      <c r="C9622">
        <v>5.5269584050000002</v>
      </c>
      <c r="D9622">
        <v>2.8895989750000002</v>
      </c>
      <c r="E9622">
        <v>2.5401657229999999</v>
      </c>
      <c r="F9622">
        <v>4.3935886660000003</v>
      </c>
      <c r="G9622">
        <v>2.9013828959999999</v>
      </c>
      <c r="H9622">
        <v>2.2075633539999999</v>
      </c>
      <c r="I9622">
        <v>1.6120143339999999</v>
      </c>
      <c r="J9622">
        <v>2.5223566059999998</v>
      </c>
      <c r="K9622">
        <v>4.2122694279999999</v>
      </c>
      <c r="L9622">
        <v>4.3303912440000003</v>
      </c>
      <c r="M9622">
        <v>0</v>
      </c>
      <c r="N9622">
        <v>1.444396059</v>
      </c>
      <c r="O9622">
        <v>9.0590596009999995</v>
      </c>
      <c r="P9622">
        <v>3.6485633320000002</v>
      </c>
      <c r="Q9622">
        <v>7.9027713239999997</v>
      </c>
    </row>
    <row r="9623" spans="1:17">
      <c r="A9623" t="s">
        <v>21013</v>
      </c>
      <c r="B9623" s="14" t="s">
        <v>7584</v>
      </c>
      <c r="C9623">
        <v>0</v>
      </c>
      <c r="D9623">
        <v>7.1363214999999994E-2</v>
      </c>
      <c r="E9623">
        <v>0.47979440400000001</v>
      </c>
      <c r="F9623">
        <v>0.17539426</v>
      </c>
      <c r="G9623">
        <v>0.66751579599999999</v>
      </c>
      <c r="H9623">
        <v>0.123716799</v>
      </c>
      <c r="I9623">
        <v>1.879090656</v>
      </c>
      <c r="J9623">
        <v>0.93924882300000001</v>
      </c>
      <c r="K9623">
        <v>0.43840646799999999</v>
      </c>
      <c r="L9623">
        <v>0.20354211799999999</v>
      </c>
      <c r="M9623">
        <v>0</v>
      </c>
      <c r="N9623">
        <v>0.39709943800000003</v>
      </c>
      <c r="O9623">
        <v>0.71351028100000002</v>
      </c>
      <c r="P9623">
        <v>0.33831097799999998</v>
      </c>
      <c r="Q9623">
        <v>0.66433353100000003</v>
      </c>
    </row>
    <row r="9624" spans="1:17">
      <c r="A9624" t="s">
        <v>21014</v>
      </c>
      <c r="B9624" s="14" t="s">
        <v>4154</v>
      </c>
      <c r="C9624">
        <v>3.5296951449999998</v>
      </c>
      <c r="D9624">
        <v>17.984750160000001</v>
      </c>
      <c r="E9624">
        <v>14.3447396</v>
      </c>
      <c r="F9624">
        <v>18.16140107</v>
      </c>
      <c r="G9624">
        <v>14.50639241</v>
      </c>
      <c r="H9624">
        <v>40.125693300000002</v>
      </c>
      <c r="I9624">
        <v>10.2948471</v>
      </c>
      <c r="J9624">
        <v>10.20210606</v>
      </c>
      <c r="K9624">
        <v>17.61369805</v>
      </c>
      <c r="L9624">
        <v>8.9210596570000007</v>
      </c>
      <c r="M9624">
        <v>1.3550827919999999</v>
      </c>
      <c r="N9624">
        <v>4.6992136530000002</v>
      </c>
      <c r="O9624">
        <v>4.6908727189999997</v>
      </c>
      <c r="P9624">
        <v>8.4730583419999999</v>
      </c>
      <c r="Q9624">
        <v>12.13213086</v>
      </c>
    </row>
    <row r="9625" spans="1:17">
      <c r="A9625" t="s">
        <v>21015</v>
      </c>
      <c r="B9625" s="14" t="s">
        <v>21016</v>
      </c>
      <c r="C9625">
        <v>3.6278857859999998</v>
      </c>
      <c r="D9625">
        <v>0.13394969600000001</v>
      </c>
      <c r="E9625">
        <v>0.128654345</v>
      </c>
      <c r="F9625">
        <v>0.24691300299999999</v>
      </c>
      <c r="G9625">
        <v>0.31323398600000002</v>
      </c>
      <c r="H9625">
        <v>0.92887224800000001</v>
      </c>
      <c r="I9625">
        <v>3.5270779220000001</v>
      </c>
      <c r="J9625">
        <v>0.15330281900000001</v>
      </c>
      <c r="K9625">
        <v>1.0971929570000001</v>
      </c>
      <c r="L9625">
        <v>2.6743586600000002</v>
      </c>
      <c r="M9625">
        <v>2.3212984859999999</v>
      </c>
      <c r="N9625">
        <v>0.149072175</v>
      </c>
      <c r="O9625">
        <v>2.0089022989999998</v>
      </c>
      <c r="P9625">
        <v>0.18143261799999999</v>
      </c>
      <c r="Q9625">
        <v>4.1565426380000003</v>
      </c>
    </row>
    <row r="9626" spans="1:17">
      <c r="A9626" t="s">
        <v>21015</v>
      </c>
      <c r="B9626" s="14" t="s">
        <v>21017</v>
      </c>
      <c r="C9626">
        <v>10.628015899999999</v>
      </c>
      <c r="D9626">
        <v>2.1862855649999999</v>
      </c>
      <c r="E9626">
        <v>1.938329073</v>
      </c>
      <c r="F9626">
        <v>1.7566831389999999</v>
      </c>
      <c r="G9626">
        <v>1.7041694620000001</v>
      </c>
      <c r="H9626">
        <v>1.7493191509999999</v>
      </c>
      <c r="I9626">
        <v>14.39196915</v>
      </c>
      <c r="J9626">
        <v>6.3516401389999997</v>
      </c>
      <c r="K9626">
        <v>3.0994692580000001</v>
      </c>
      <c r="L9626">
        <v>9.5934189330000006</v>
      </c>
      <c r="M9626">
        <v>8.7432731589999992</v>
      </c>
      <c r="N9626">
        <v>2.058785393</v>
      </c>
      <c r="O9626">
        <v>21.018386490000001</v>
      </c>
      <c r="P9626">
        <v>2.1640175429999999</v>
      </c>
      <c r="Q9626">
        <v>3.1311602449999998</v>
      </c>
    </row>
    <row r="9627" spans="1:17">
      <c r="A9627" t="s">
        <v>21018</v>
      </c>
      <c r="B9627" s="14" t="s">
        <v>1417</v>
      </c>
      <c r="C9627">
        <v>56.489184850000001</v>
      </c>
      <c r="D9627">
        <v>13.243231059999999</v>
      </c>
      <c r="E9627">
        <v>11.43605573</v>
      </c>
      <c r="F9627">
        <v>16.42370425</v>
      </c>
      <c r="G9627">
        <v>7.8605229909999998</v>
      </c>
      <c r="H9627">
        <v>5.8976603159999996</v>
      </c>
      <c r="I9627">
        <v>8.7977876590000008</v>
      </c>
      <c r="J9627">
        <v>9.1774030159999995</v>
      </c>
      <c r="K9627">
        <v>51.750205919999999</v>
      </c>
      <c r="L9627">
        <v>21.831716709999998</v>
      </c>
      <c r="M9627">
        <v>36.846374709999999</v>
      </c>
      <c r="N9627">
        <v>4.1916403320000004</v>
      </c>
      <c r="O9627">
        <v>44.339025999999997</v>
      </c>
      <c r="P9627">
        <v>12.50704429</v>
      </c>
      <c r="Q9627">
        <v>29.784139589999999</v>
      </c>
    </row>
    <row r="9628" spans="1:17">
      <c r="A9628" t="s">
        <v>21018</v>
      </c>
      <c r="B9628" s="14" t="s">
        <v>21019</v>
      </c>
      <c r="C9628">
        <v>0</v>
      </c>
      <c r="D9628">
        <v>55.563175319999999</v>
      </c>
      <c r="E9628">
        <v>33.354144259999998</v>
      </c>
      <c r="F9628">
        <v>68.575023490000007</v>
      </c>
      <c r="G9628">
        <v>16.054745090000001</v>
      </c>
      <c r="H9628">
        <v>49.823540219999998</v>
      </c>
      <c r="I9628">
        <v>0</v>
      </c>
      <c r="J9628">
        <v>44.952239140000003</v>
      </c>
      <c r="K9628">
        <v>29.426025769999999</v>
      </c>
      <c r="L9628">
        <v>5.4647328789999996</v>
      </c>
      <c r="M9628">
        <v>8.3007689330000005</v>
      </c>
      <c r="N9628">
        <v>12.79367068</v>
      </c>
      <c r="O9628">
        <v>0</v>
      </c>
      <c r="P9628">
        <v>63.256814810000002</v>
      </c>
      <c r="Q9628">
        <v>38.64496553</v>
      </c>
    </row>
    <row r="9629" spans="1:17">
      <c r="A9629" t="s">
        <v>21020</v>
      </c>
      <c r="B9629" s="14" t="s">
        <v>21021</v>
      </c>
      <c r="C9629">
        <v>12.476565920000001</v>
      </c>
      <c r="D9629">
        <v>111.94107270000001</v>
      </c>
      <c r="E9629">
        <v>64.774936510000003</v>
      </c>
      <c r="F9629">
        <v>140.6195663</v>
      </c>
      <c r="G9629">
        <v>52.784500569999999</v>
      </c>
      <c r="H9629">
        <v>46.95856122</v>
      </c>
      <c r="I9629">
        <v>89.154619949999997</v>
      </c>
      <c r="J9629">
        <v>129.22153969999999</v>
      </c>
      <c r="K9629">
        <v>139.80177420000001</v>
      </c>
      <c r="L9629">
        <v>20.49687574</v>
      </c>
      <c r="M9629">
        <v>4.7898696860000003</v>
      </c>
      <c r="N9629">
        <v>83.360169679999998</v>
      </c>
      <c r="O9629">
        <v>13.817525379999999</v>
      </c>
      <c r="P9629">
        <v>256.26041800000002</v>
      </c>
      <c r="Q9629">
        <v>80.621858140000001</v>
      </c>
    </row>
    <row r="9630" spans="1:17">
      <c r="A9630" t="s">
        <v>21022</v>
      </c>
      <c r="B9630" s="14" t="s">
        <v>21023</v>
      </c>
      <c r="C9630">
        <v>44.104054869999999</v>
      </c>
      <c r="D9630">
        <v>15.98813163</v>
      </c>
      <c r="E9630">
        <v>18.34198773</v>
      </c>
      <c r="F9630">
        <v>44.20701648</v>
      </c>
      <c r="G9630">
        <v>10.38537925</v>
      </c>
      <c r="H9630">
        <v>20.018098760000001</v>
      </c>
      <c r="I9630">
        <v>152.0239071</v>
      </c>
      <c r="J9630">
        <v>352.23852890000001</v>
      </c>
      <c r="K9630">
        <v>49.110037179999999</v>
      </c>
      <c r="L9630">
        <v>27.867484900000001</v>
      </c>
      <c r="M9630">
        <v>15.39268802</v>
      </c>
      <c r="N9630">
        <v>130.48301989999999</v>
      </c>
      <c r="O9630">
        <v>8.8807784489999992</v>
      </c>
      <c r="P9630">
        <v>172.04215909999999</v>
      </c>
      <c r="Q9630">
        <v>33.074780060000002</v>
      </c>
    </row>
    <row r="9631" spans="1:17">
      <c r="A9631" t="s">
        <v>21024</v>
      </c>
      <c r="B9631" s="14" t="s">
        <v>4155</v>
      </c>
      <c r="C9631">
        <v>4.0150282280000003</v>
      </c>
      <c r="D9631">
        <v>3.0495880710000001</v>
      </c>
      <c r="E9631">
        <v>2.2272836850000002</v>
      </c>
      <c r="F9631">
        <v>2.01042626</v>
      </c>
      <c r="G9631">
        <v>0.96569602899999996</v>
      </c>
      <c r="H9631">
        <v>2.4782021310000002</v>
      </c>
      <c r="I9631">
        <v>4.809623878</v>
      </c>
      <c r="J9631">
        <v>7.7984026149999996</v>
      </c>
      <c r="K9631">
        <v>4.0981871310000004</v>
      </c>
      <c r="L9631">
        <v>4.8020391440000001</v>
      </c>
      <c r="M9631">
        <v>3.303014304</v>
      </c>
      <c r="N9631">
        <v>2.9342890810000002</v>
      </c>
      <c r="O9631">
        <v>4.7641676049999999</v>
      </c>
      <c r="P9631">
        <v>5.5505151709999998</v>
      </c>
      <c r="Q9631">
        <v>3.1543540239999999</v>
      </c>
    </row>
    <row r="9632" spans="1:17">
      <c r="A9632" t="e">
        <v>#N/A</v>
      </c>
      <c r="B9632" s="14" t="s">
        <v>21025</v>
      </c>
      <c r="C9632">
        <v>0</v>
      </c>
      <c r="D9632">
        <v>0</v>
      </c>
      <c r="E9632">
        <v>0.12884298799999999</v>
      </c>
      <c r="F9632">
        <v>0.16485003100000001</v>
      </c>
      <c r="G9632">
        <v>0.20912884900000001</v>
      </c>
      <c r="H9632">
        <v>0</v>
      </c>
      <c r="I9632">
        <v>0</v>
      </c>
      <c r="J9632">
        <v>0.26867330499999997</v>
      </c>
      <c r="K9632">
        <v>0.27470043599999999</v>
      </c>
      <c r="L9632">
        <v>0.19130571499999999</v>
      </c>
      <c r="M9632">
        <v>0</v>
      </c>
      <c r="N9632">
        <v>7.4645377999999998E-2</v>
      </c>
      <c r="O9632">
        <v>0</v>
      </c>
      <c r="P9632">
        <v>0.317972635</v>
      </c>
      <c r="Q9632">
        <v>0</v>
      </c>
    </row>
    <row r="9633" spans="1:17">
      <c r="A9633" t="e">
        <v>#N/A</v>
      </c>
      <c r="B9633" s="14" t="s">
        <v>21026</v>
      </c>
      <c r="C9633">
        <v>4.6401610340000001</v>
      </c>
      <c r="D9633">
        <v>0.171325173</v>
      </c>
      <c r="E9633">
        <v>0.41138070199999999</v>
      </c>
      <c r="F9633">
        <v>0.210538803</v>
      </c>
      <c r="G9633">
        <v>0.26708965400000001</v>
      </c>
      <c r="H9633">
        <v>0.89103896800000004</v>
      </c>
      <c r="I9633">
        <v>0</v>
      </c>
      <c r="J9633">
        <v>1.666665759</v>
      </c>
      <c r="K9633">
        <v>0.70166927899999998</v>
      </c>
      <c r="L9633">
        <v>1.4659606460000001</v>
      </c>
      <c r="M9633">
        <v>0</v>
      </c>
      <c r="N9633">
        <v>1.048669713</v>
      </c>
      <c r="O9633">
        <v>2.5694387089999999</v>
      </c>
      <c r="P9633">
        <v>1.044256839</v>
      </c>
      <c r="Q9633">
        <v>0.53163270100000004</v>
      </c>
    </row>
    <row r="9634" spans="1:17">
      <c r="A9634" t="s">
        <v>21027</v>
      </c>
      <c r="B9634" s="14" t="s">
        <v>1339</v>
      </c>
      <c r="C9634">
        <v>7.0771810930000001</v>
      </c>
      <c r="D9634">
        <v>5.67186491</v>
      </c>
      <c r="E9634">
        <v>4.7832959380000002</v>
      </c>
      <c r="F9634">
        <v>4.64671024</v>
      </c>
      <c r="G9634">
        <v>6.2542596399999999</v>
      </c>
      <c r="H9634">
        <v>5.2761722779999998</v>
      </c>
      <c r="I9634">
        <v>3.3390796909999998</v>
      </c>
      <c r="J9634">
        <v>5.6733247090000001</v>
      </c>
      <c r="K9634">
        <v>6.421122693</v>
      </c>
      <c r="L9634">
        <v>13.54683593</v>
      </c>
      <c r="M9634">
        <v>2.7969072740000001</v>
      </c>
      <c r="N9634">
        <v>4.7469795169999998</v>
      </c>
      <c r="O9634">
        <v>4.8410090180000003</v>
      </c>
      <c r="P9634">
        <v>3.9036819</v>
      </c>
      <c r="Q9634">
        <v>7.583804786</v>
      </c>
    </row>
    <row r="9635" spans="1:17">
      <c r="A9635" t="s">
        <v>21028</v>
      </c>
      <c r="B9635" s="14" t="s">
        <v>7428</v>
      </c>
      <c r="C9635">
        <v>33.014469599999998</v>
      </c>
      <c r="D9635">
        <v>8.3702497240000007</v>
      </c>
      <c r="E9635">
        <v>11.965368379999999</v>
      </c>
      <c r="F9635">
        <v>6.8107750640000004</v>
      </c>
      <c r="G9635">
        <v>14.151101649999999</v>
      </c>
      <c r="H9635">
        <v>26.823929549999999</v>
      </c>
      <c r="I9635">
        <v>23.00292048</v>
      </c>
      <c r="J9635">
        <v>14.406584069999999</v>
      </c>
      <c r="K9635">
        <v>33.848032379999999</v>
      </c>
      <c r="L9635">
        <v>30.78074625</v>
      </c>
      <c r="M9635">
        <v>22.5325545</v>
      </c>
      <c r="N9635">
        <v>4.7932702770000004</v>
      </c>
      <c r="O9635">
        <v>37.131561769999998</v>
      </c>
      <c r="P9635">
        <v>6.0759459930000004</v>
      </c>
      <c r="Q9635">
        <v>20.274387740000002</v>
      </c>
    </row>
    <row r="9636" spans="1:17">
      <c r="A9636" t="s">
        <v>21029</v>
      </c>
      <c r="B9636" s="14" t="s">
        <v>3218</v>
      </c>
      <c r="C9636">
        <v>3.494556319</v>
      </c>
      <c r="D9636">
        <v>8.3336179730000008</v>
      </c>
      <c r="E9636">
        <v>8.5071645319999991</v>
      </c>
      <c r="F9636">
        <v>5.9319753200000003</v>
      </c>
      <c r="G9636">
        <v>7.0638499560000003</v>
      </c>
      <c r="H9636">
        <v>2.60525779</v>
      </c>
      <c r="I9636">
        <v>18.286292620000001</v>
      </c>
      <c r="J9636">
        <v>19.831043569999999</v>
      </c>
      <c r="K9636">
        <v>12.868942880000001</v>
      </c>
      <c r="L9636">
        <v>11.040310890000001</v>
      </c>
      <c r="M9636">
        <v>4.3404468710000002</v>
      </c>
      <c r="N9636">
        <v>5.5494695820000004</v>
      </c>
      <c r="O9636">
        <v>4.7807674929999999</v>
      </c>
      <c r="P9636">
        <v>4.1326719970000001</v>
      </c>
      <c r="Q9636">
        <v>2.5435806470000002</v>
      </c>
    </row>
    <row r="9637" spans="1:17">
      <c r="A9637" t="s">
        <v>21030</v>
      </c>
      <c r="B9637" s="14" t="s">
        <v>4159</v>
      </c>
      <c r="C9637">
        <v>1.2011416319999999</v>
      </c>
      <c r="D9637">
        <v>3.4108295979999999</v>
      </c>
      <c r="E9637">
        <v>5.1230929170000001</v>
      </c>
      <c r="F9637">
        <v>4.2361052959999999</v>
      </c>
      <c r="G9637">
        <v>4.2614288409999999</v>
      </c>
      <c r="H9637">
        <v>3.0613856039999998</v>
      </c>
      <c r="I9637">
        <v>6.8473526900000001</v>
      </c>
      <c r="J9637">
        <v>10.88032505</v>
      </c>
      <c r="K9637">
        <v>8.3716083710000007</v>
      </c>
      <c r="L9637">
        <v>5.3126537850000002</v>
      </c>
      <c r="M9637">
        <v>0.419208584</v>
      </c>
      <c r="N9637">
        <v>5.3304142170000004</v>
      </c>
      <c r="O9637">
        <v>0.96744598699999995</v>
      </c>
      <c r="P9637">
        <v>4.8165035170000001</v>
      </c>
      <c r="Q9637">
        <v>3.5280056910000002</v>
      </c>
    </row>
    <row r="9638" spans="1:17">
      <c r="A9638" t="s">
        <v>21031</v>
      </c>
      <c r="B9638" s="14" t="s">
        <v>8057</v>
      </c>
      <c r="C9638">
        <v>1.722520676</v>
      </c>
      <c r="D9638">
        <v>1.9715793580000001</v>
      </c>
      <c r="E9638">
        <v>1.832553034</v>
      </c>
      <c r="F9638">
        <v>2.2079131849999998</v>
      </c>
      <c r="G9638">
        <v>1.5368099150000001</v>
      </c>
      <c r="H9638">
        <v>0.110257168</v>
      </c>
      <c r="I9638">
        <v>1.674657088</v>
      </c>
      <c r="J9638">
        <v>4.2763067340000003</v>
      </c>
      <c r="K9638">
        <v>3.321039474</v>
      </c>
      <c r="L9638">
        <v>3.9907555709999998</v>
      </c>
      <c r="M9638">
        <v>1.3776910550000001</v>
      </c>
      <c r="N9638">
        <v>3.733618077</v>
      </c>
      <c r="O9638">
        <v>0.79485590900000003</v>
      </c>
      <c r="P9638">
        <v>2.3689663900000002</v>
      </c>
      <c r="Q9638">
        <v>1.677497969</v>
      </c>
    </row>
    <row r="9639" spans="1:17">
      <c r="A9639" t="s">
        <v>21032</v>
      </c>
      <c r="B9639" s="14" t="s">
        <v>9348</v>
      </c>
      <c r="C9639">
        <v>47.827762280000002</v>
      </c>
      <c r="D9639">
        <v>38.102871</v>
      </c>
      <c r="E9639">
        <v>33.465316199999997</v>
      </c>
      <c r="F9639">
        <v>28.169529180000001</v>
      </c>
      <c r="G9639">
        <v>10.800177619999999</v>
      </c>
      <c r="H9639">
        <v>46.274491449999999</v>
      </c>
      <c r="I9639">
        <v>17.437040570000001</v>
      </c>
      <c r="J9639">
        <v>26.351354700000002</v>
      </c>
      <c r="K9639">
        <v>24.200557790000001</v>
      </c>
      <c r="L9639">
        <v>9.8797258679999995</v>
      </c>
      <c r="M9639">
        <v>10.593186190000001</v>
      </c>
      <c r="N9639">
        <v>9.7507811130000004</v>
      </c>
      <c r="O9639">
        <v>10.18619354</v>
      </c>
      <c r="P9639">
        <v>3.4498462760000002</v>
      </c>
      <c r="Q9639">
        <v>26.555586219999999</v>
      </c>
    </row>
    <row r="9640" spans="1:17">
      <c r="A9640" t="s">
        <v>21033</v>
      </c>
      <c r="B9640" s="14" t="s">
        <v>7363</v>
      </c>
      <c r="C9640">
        <v>5.9395631499999997</v>
      </c>
      <c r="D9640">
        <v>1.548014249</v>
      </c>
      <c r="E9640">
        <v>1.4124766849999999</v>
      </c>
      <c r="F9640">
        <v>0.80849037899999998</v>
      </c>
      <c r="G9640">
        <v>0.72398921299999996</v>
      </c>
      <c r="H9640">
        <v>0.67091766600000002</v>
      </c>
      <c r="I9640">
        <v>3.0570992650000002</v>
      </c>
      <c r="J9640">
        <v>0.97441969399999995</v>
      </c>
      <c r="K9640">
        <v>4.1209713470000002</v>
      </c>
      <c r="L9640">
        <v>9.0512527869999992</v>
      </c>
      <c r="M9640">
        <v>2.6826512120000001</v>
      </c>
      <c r="N9640">
        <v>1.765849462</v>
      </c>
      <c r="O9640">
        <v>10.060374230000001</v>
      </c>
      <c r="P9640">
        <v>1.2580556169999999</v>
      </c>
      <c r="Q9640">
        <v>2.1616131639999998</v>
      </c>
    </row>
    <row r="9641" spans="1:17">
      <c r="A9641" t="s">
        <v>21034</v>
      </c>
      <c r="B9641" s="14" t="s">
        <v>9047</v>
      </c>
      <c r="C9641">
        <v>22.529098009999998</v>
      </c>
      <c r="D9641">
        <v>0.31439052299999998</v>
      </c>
      <c r="E9641">
        <v>0.26421667799999998</v>
      </c>
      <c r="F9641">
        <v>0.28976216700000001</v>
      </c>
      <c r="G9641">
        <v>0.582021397</v>
      </c>
      <c r="H9641">
        <v>0.20438780500000001</v>
      </c>
      <c r="I9641">
        <v>3.1043739960000001</v>
      </c>
      <c r="J9641">
        <v>1.2143716849999999</v>
      </c>
      <c r="K9641">
        <v>3.1385232809999999</v>
      </c>
      <c r="L9641">
        <v>7.173635601</v>
      </c>
      <c r="M9641">
        <v>2.7241355089999999</v>
      </c>
      <c r="N9641">
        <v>1.487007757</v>
      </c>
      <c r="O9641">
        <v>4.7150524750000002</v>
      </c>
      <c r="P9641">
        <v>0.319377521</v>
      </c>
      <c r="Q9641">
        <v>0.97557340999999997</v>
      </c>
    </row>
    <row r="9642" spans="1:17">
      <c r="A9642" t="s">
        <v>21035</v>
      </c>
      <c r="B9642" s="14" t="s">
        <v>21036</v>
      </c>
      <c r="C9642">
        <v>0.25602872399999999</v>
      </c>
      <c r="D9642">
        <v>1.0776597649999999</v>
      </c>
      <c r="E9642">
        <v>2.0156379200000001</v>
      </c>
      <c r="F9642">
        <v>0.94096356599999997</v>
      </c>
      <c r="G9642">
        <v>0.88422737100000004</v>
      </c>
      <c r="H9642">
        <v>6.3913954510000002</v>
      </c>
      <c r="I9642">
        <v>0.74674340400000006</v>
      </c>
      <c r="J9642">
        <v>0.48685287700000002</v>
      </c>
      <c r="K9642">
        <v>0.69688418100000005</v>
      </c>
      <c r="L9642">
        <v>1.1324159730000001</v>
      </c>
      <c r="M9642">
        <v>0</v>
      </c>
      <c r="N9642">
        <v>0.63122316099999998</v>
      </c>
      <c r="O9642">
        <v>0.85063872900000004</v>
      </c>
      <c r="P9642">
        <v>0.57618635299999998</v>
      </c>
      <c r="Q9642">
        <v>2.288031127</v>
      </c>
    </row>
    <row r="9643" spans="1:17">
      <c r="A9643" t="s">
        <v>21037</v>
      </c>
      <c r="B9643" s="14" t="s">
        <v>3739</v>
      </c>
      <c r="C9643">
        <v>30.327472669999999</v>
      </c>
      <c r="D9643">
        <v>18.129174949999999</v>
      </c>
      <c r="E9643">
        <v>18.834829580000001</v>
      </c>
      <c r="F9643">
        <v>14.15642967</v>
      </c>
      <c r="G9643">
        <v>21.300320230000001</v>
      </c>
      <c r="H9643">
        <v>52.345844560000003</v>
      </c>
      <c r="I9643">
        <v>20.52303817</v>
      </c>
      <c r="J9643">
        <v>20.623604369999999</v>
      </c>
      <c r="K9643">
        <v>18.993131699999999</v>
      </c>
      <c r="L9643">
        <v>30.233408860000001</v>
      </c>
      <c r="M9643">
        <v>24.177456899999999</v>
      </c>
      <c r="N9643">
        <v>8.0408677980000007</v>
      </c>
      <c r="O9643">
        <v>274.2290266</v>
      </c>
      <c r="P9643">
        <v>12.36228813</v>
      </c>
      <c r="Q9643">
        <v>195.37216409999999</v>
      </c>
    </row>
    <row r="9644" spans="1:17">
      <c r="A9644" t="s">
        <v>21038</v>
      </c>
      <c r="B9644" s="14" t="s">
        <v>7265</v>
      </c>
      <c r="C9644">
        <v>0</v>
      </c>
      <c r="D9644">
        <v>0.38014255699999999</v>
      </c>
      <c r="E9644">
        <v>0.48681949000000002</v>
      </c>
      <c r="F9644">
        <v>7.7858531999999994E-2</v>
      </c>
      <c r="G9644">
        <v>0.29631414499999997</v>
      </c>
      <c r="H9644">
        <v>0.87869770800000002</v>
      </c>
      <c r="I9644">
        <v>0</v>
      </c>
      <c r="J9644">
        <v>7.2510959E-2</v>
      </c>
      <c r="K9644">
        <v>0.25948157500000002</v>
      </c>
      <c r="L9644">
        <v>0</v>
      </c>
      <c r="M9644">
        <v>0</v>
      </c>
      <c r="N9644">
        <v>0.21152969999999999</v>
      </c>
      <c r="O9644">
        <v>0</v>
      </c>
      <c r="P9644">
        <v>0.429080603</v>
      </c>
      <c r="Q9644">
        <v>0</v>
      </c>
    </row>
    <row r="9645" spans="1:17">
      <c r="A9645" t="s">
        <v>21039</v>
      </c>
      <c r="B9645" s="14" t="s">
        <v>3740</v>
      </c>
      <c r="C9645">
        <v>187.86358440000001</v>
      </c>
      <c r="D9645">
        <v>8.5272506690000007</v>
      </c>
      <c r="E9645">
        <v>10.79795653</v>
      </c>
      <c r="F9645">
        <v>5.7999461869999998</v>
      </c>
      <c r="G9645">
        <v>9.8214432820000006</v>
      </c>
      <c r="H9645">
        <v>13.9740032</v>
      </c>
      <c r="I9645">
        <v>99.979124859999999</v>
      </c>
      <c r="J9645">
        <v>25.575605599999999</v>
      </c>
      <c r="K9645">
        <v>47.042752210000003</v>
      </c>
      <c r="L9645">
        <v>65.341125570000003</v>
      </c>
      <c r="M9645">
        <v>237.65161119999999</v>
      </c>
      <c r="N9645">
        <v>12.653265599999999</v>
      </c>
      <c r="O9645">
        <v>164.2593971</v>
      </c>
      <c r="P9645">
        <v>5.6313521299999998</v>
      </c>
      <c r="Q9645">
        <v>16.45559136</v>
      </c>
    </row>
    <row r="9646" spans="1:17">
      <c r="A9646" t="s">
        <v>21040</v>
      </c>
      <c r="B9646" s="14" t="s">
        <v>8281</v>
      </c>
      <c r="C9646">
        <v>3.4568852900000002</v>
      </c>
      <c r="D9646">
        <v>1.4769305450000001</v>
      </c>
      <c r="E9646">
        <v>2.088411952</v>
      </c>
      <c r="F9646">
        <v>2.2014994680000002</v>
      </c>
      <c r="G9646">
        <v>1.534986996</v>
      </c>
      <c r="H9646">
        <v>2.7975160670000001</v>
      </c>
      <c r="I9646">
        <v>4.1410214559999998</v>
      </c>
      <c r="J9646">
        <v>4.2257956410000004</v>
      </c>
      <c r="K9646">
        <v>2.6883687520000001</v>
      </c>
      <c r="L9646">
        <v>2.8083335780000001</v>
      </c>
      <c r="M9646">
        <v>1.8959005870000001</v>
      </c>
      <c r="N9646">
        <v>1.9784930430000001</v>
      </c>
      <c r="O9646">
        <v>1.9142126340000001</v>
      </c>
      <c r="P9646">
        <v>2.2783217969999998</v>
      </c>
      <c r="Q9646">
        <v>2.8007268910000001</v>
      </c>
    </row>
    <row r="9647" spans="1:17">
      <c r="A9647" t="s">
        <v>21041</v>
      </c>
      <c r="B9647" s="14" t="s">
        <v>6386</v>
      </c>
      <c r="C9647">
        <v>28.1025955</v>
      </c>
      <c r="D9647">
        <v>2.0752219539999999</v>
      </c>
      <c r="E9647">
        <v>2.8474049890000002</v>
      </c>
      <c r="F9647">
        <v>2.2223237120000001</v>
      </c>
      <c r="G9647">
        <v>2.9578924170000001</v>
      </c>
      <c r="H9647">
        <v>1.9530095860000001</v>
      </c>
      <c r="I9647">
        <v>10.14806379</v>
      </c>
      <c r="J9647">
        <v>9.0591235779999995</v>
      </c>
      <c r="K9647">
        <v>8.8634062930000006</v>
      </c>
      <c r="L9647">
        <v>8.2865254400000001</v>
      </c>
      <c r="M9647">
        <v>2.0550186209999999</v>
      </c>
      <c r="N9647">
        <v>2.672430318</v>
      </c>
      <c r="O9647">
        <v>5.6317833520000002</v>
      </c>
      <c r="P9647">
        <v>3.051783651</v>
      </c>
      <c r="Q9647">
        <v>6.0715693140000004</v>
      </c>
    </row>
    <row r="9648" spans="1:17">
      <c r="A9648" t="s">
        <v>21042</v>
      </c>
      <c r="B9648" s="14" t="s">
        <v>8413</v>
      </c>
      <c r="C9648">
        <v>5.209262872</v>
      </c>
      <c r="D9648">
        <v>0.92322091799999995</v>
      </c>
      <c r="E9648">
        <v>0.64799046800000004</v>
      </c>
      <c r="F9648">
        <v>0.76362705799999997</v>
      </c>
      <c r="G9648">
        <v>0.52588620699999999</v>
      </c>
      <c r="H9648">
        <v>0.67714119900000003</v>
      </c>
      <c r="I9648">
        <v>2.5712144800000001</v>
      </c>
      <c r="J9648">
        <v>2.12337643</v>
      </c>
      <c r="K9648">
        <v>2.3268241089999999</v>
      </c>
      <c r="L9648">
        <v>2.6838487739999999</v>
      </c>
      <c r="M9648">
        <v>3.0767453250000001</v>
      </c>
      <c r="N9648">
        <v>1.3534671579999999</v>
      </c>
      <c r="O9648">
        <v>3.9940236859999998</v>
      </c>
      <c r="P9648">
        <v>1.971922223</v>
      </c>
      <c r="Q9648">
        <v>1.8180538429999999</v>
      </c>
    </row>
    <row r="9649" spans="1:17">
      <c r="A9649" t="s">
        <v>21043</v>
      </c>
      <c r="B9649" s="14" t="s">
        <v>4576</v>
      </c>
      <c r="C9649">
        <v>12.69407303</v>
      </c>
      <c r="D9649">
        <v>4.844308625</v>
      </c>
      <c r="E9649">
        <v>3.1150112270000001</v>
      </c>
      <c r="F9649">
        <v>3.2540219879999999</v>
      </c>
      <c r="G9649">
        <v>2.2880300789999999</v>
      </c>
      <c r="H9649">
        <v>7.6864855849999998</v>
      </c>
      <c r="I9649">
        <v>7.5669551469999998</v>
      </c>
      <c r="J9649">
        <v>8.4102951459999993</v>
      </c>
      <c r="K9649">
        <v>5.2122204349999999</v>
      </c>
      <c r="L9649">
        <v>9.7772371909999993</v>
      </c>
      <c r="M9649">
        <v>7.6479936329999996</v>
      </c>
      <c r="N9649">
        <v>4.9229104210000001</v>
      </c>
      <c r="O9649">
        <v>9.6459161929999997</v>
      </c>
      <c r="P9649">
        <v>7.4651360579999997</v>
      </c>
      <c r="Q9649">
        <v>5.3504411989999996</v>
      </c>
    </row>
    <row r="9650" spans="1:17">
      <c r="A9650" t="s">
        <v>21044</v>
      </c>
      <c r="B9650" s="14" t="s">
        <v>7127</v>
      </c>
      <c r="C9650">
        <v>1.982594009</v>
      </c>
      <c r="D9650">
        <v>1.273711772</v>
      </c>
      <c r="E9650">
        <v>2.8685657330000001</v>
      </c>
      <c r="F9650">
        <v>2.4828013260000001</v>
      </c>
      <c r="G9650">
        <v>1.5063702590000001</v>
      </c>
      <c r="H9650">
        <v>1.5228510449999999</v>
      </c>
      <c r="I9650">
        <v>4.0477579319999997</v>
      </c>
      <c r="J9650">
        <v>3.8705465910000001</v>
      </c>
      <c r="K9650">
        <v>1.7988065040000001</v>
      </c>
      <c r="L9650">
        <v>2.3801627000000001</v>
      </c>
      <c r="M9650">
        <v>1.522272555</v>
      </c>
      <c r="N9650">
        <v>3.1771767780000002</v>
      </c>
      <c r="O9650">
        <v>1.317407845</v>
      </c>
      <c r="P9650">
        <v>4.6997406540000002</v>
      </c>
      <c r="Q9650">
        <v>3.2709576060000001</v>
      </c>
    </row>
    <row r="9651" spans="1:17">
      <c r="A9651" t="s">
        <v>21045</v>
      </c>
      <c r="B9651" s="14" t="s">
        <v>8794</v>
      </c>
      <c r="C9651">
        <v>0.85679322000000002</v>
      </c>
      <c r="D9651">
        <v>0.94904193100000001</v>
      </c>
      <c r="E9651">
        <v>0.36460961800000002</v>
      </c>
      <c r="F9651">
        <v>0.81638386600000001</v>
      </c>
      <c r="G9651">
        <v>0</v>
      </c>
      <c r="H9651">
        <v>0</v>
      </c>
      <c r="I9651">
        <v>0</v>
      </c>
      <c r="J9651">
        <v>1.846472023</v>
      </c>
      <c r="K9651">
        <v>1.1660520590000001</v>
      </c>
      <c r="L9651">
        <v>0.541371359</v>
      </c>
      <c r="M9651">
        <v>0</v>
      </c>
      <c r="N9651">
        <v>1.0561856409999999</v>
      </c>
      <c r="O9651">
        <v>0</v>
      </c>
      <c r="P9651">
        <v>0.128546139</v>
      </c>
      <c r="Q9651">
        <v>0</v>
      </c>
    </row>
    <row r="9652" spans="1:17">
      <c r="A9652" t="s">
        <v>21046</v>
      </c>
      <c r="B9652" s="14" t="s">
        <v>4160</v>
      </c>
      <c r="C9652">
        <v>4.1029847239999997</v>
      </c>
      <c r="D9652">
        <v>1.9364554919999999</v>
      </c>
      <c r="E9652">
        <v>2.770875599</v>
      </c>
      <c r="F9652">
        <v>1.8454658289999999</v>
      </c>
      <c r="G9652">
        <v>1.7558693030000001</v>
      </c>
      <c r="H9652">
        <v>1.9868436949999999</v>
      </c>
      <c r="I9652">
        <v>2.0812045100000001</v>
      </c>
      <c r="J9652">
        <v>4.3193979779999996</v>
      </c>
      <c r="K9652">
        <v>4.6937582930000001</v>
      </c>
      <c r="L9652">
        <v>1.916197371</v>
      </c>
      <c r="M9652">
        <v>1.027287386</v>
      </c>
      <c r="N9652">
        <v>3.1006690520000002</v>
      </c>
      <c r="O9652">
        <v>1.3829462770000001</v>
      </c>
      <c r="P9652">
        <v>4.3625727760000004</v>
      </c>
      <c r="Q9652">
        <v>2.2073665309999999</v>
      </c>
    </row>
    <row r="9653" spans="1:17">
      <c r="A9653" t="s">
        <v>21047</v>
      </c>
      <c r="B9653" s="14" t="s">
        <v>21048</v>
      </c>
      <c r="C9653">
        <v>23.720175179999998</v>
      </c>
      <c r="D9653">
        <v>1.2126491589999999</v>
      </c>
      <c r="E9653">
        <v>1.4882408789999999</v>
      </c>
      <c r="F9653">
        <v>2.4008865290000001</v>
      </c>
      <c r="G9653">
        <v>3.255818943</v>
      </c>
      <c r="H9653">
        <v>13.547991619999999</v>
      </c>
      <c r="I9653">
        <v>10.643567989999999</v>
      </c>
      <c r="J9653">
        <v>7.4789875229999998</v>
      </c>
      <c r="K9653">
        <v>1.3795706729999999</v>
      </c>
      <c r="L9653">
        <v>6.1488305150000002</v>
      </c>
      <c r="M9653">
        <v>0</v>
      </c>
      <c r="N9653">
        <v>1.199602896</v>
      </c>
      <c r="O9653">
        <v>3.3678946249999999</v>
      </c>
      <c r="P9653">
        <v>1.8250144070000001</v>
      </c>
      <c r="Q9653">
        <v>2.5086173390000002</v>
      </c>
    </row>
    <row r="9654" spans="1:17">
      <c r="A9654" t="s">
        <v>21049</v>
      </c>
      <c r="B9654" s="14" t="s">
        <v>21050</v>
      </c>
      <c r="C9654">
        <v>2.054598667</v>
      </c>
      <c r="D9654">
        <v>4.5516239860000001</v>
      </c>
      <c r="E9654">
        <v>9.6177124149999997</v>
      </c>
      <c r="F9654">
        <v>7.2714446370000001</v>
      </c>
      <c r="G9654">
        <v>9.5793498130000003</v>
      </c>
      <c r="H9654">
        <v>7.8907928539999999</v>
      </c>
      <c r="I9654">
        <v>5.9925229370000004</v>
      </c>
      <c r="J9654">
        <v>7.2929430569999996</v>
      </c>
      <c r="K9654">
        <v>8.3886133160000007</v>
      </c>
      <c r="L9654">
        <v>7.7892834320000004</v>
      </c>
      <c r="M9654">
        <v>3.9438976769999998</v>
      </c>
      <c r="N9654">
        <v>4.3056642509999996</v>
      </c>
      <c r="O9654">
        <v>0</v>
      </c>
      <c r="P9654">
        <v>2.7742942890000002</v>
      </c>
      <c r="Q9654">
        <v>0</v>
      </c>
    </row>
    <row r="9655" spans="1:17">
      <c r="A9655" t="s">
        <v>21049</v>
      </c>
      <c r="B9655" s="14" t="s">
        <v>21051</v>
      </c>
      <c r="C9655">
        <v>53.663331280000001</v>
      </c>
      <c r="D9655">
        <v>292.03682370000001</v>
      </c>
      <c r="E9655">
        <v>26.31163081</v>
      </c>
      <c r="F9655">
        <v>29.218503739999999</v>
      </c>
      <c r="G9655">
        <v>40.692693149999997</v>
      </c>
      <c r="H9655">
        <v>43.011508159999998</v>
      </c>
      <c r="I9655">
        <v>44.23294473</v>
      </c>
      <c r="J9655">
        <v>29.282137590000001</v>
      </c>
      <c r="K9655">
        <v>29.6366075</v>
      </c>
      <c r="L9655">
        <v>53.072744739999997</v>
      </c>
      <c r="M9655">
        <v>22.393317320000001</v>
      </c>
      <c r="N9655">
        <v>15.24368271</v>
      </c>
      <c r="O9655">
        <v>72.350748719999999</v>
      </c>
      <c r="P9655">
        <v>16.452453330000001</v>
      </c>
      <c r="Q9655">
        <v>28.87035887</v>
      </c>
    </row>
    <row r="9656" spans="1:17">
      <c r="A9656" t="s">
        <v>21049</v>
      </c>
      <c r="B9656" s="14" t="s">
        <v>21052</v>
      </c>
      <c r="C9656">
        <v>12.91847053</v>
      </c>
      <c r="D9656">
        <v>3.231147805</v>
      </c>
      <c r="E9656">
        <v>3.7240954140000002</v>
      </c>
      <c r="F9656">
        <v>2.5525970949999999</v>
      </c>
      <c r="G9656">
        <v>4.0297926339999997</v>
      </c>
      <c r="H9656">
        <v>4.801360334</v>
      </c>
      <c r="I9656">
        <v>7.2926162080000001</v>
      </c>
      <c r="J9656">
        <v>4.543239646</v>
      </c>
      <c r="K9656">
        <v>5.6714136450000003</v>
      </c>
      <c r="L9656">
        <v>7.8993237629999999</v>
      </c>
      <c r="M9656">
        <v>15.998454750000001</v>
      </c>
      <c r="N9656">
        <v>1.284262056</v>
      </c>
      <c r="O9656">
        <v>27.69082281</v>
      </c>
      <c r="P9656">
        <v>2.5008774620000001</v>
      </c>
      <c r="Q9656">
        <v>7.4482224190000004</v>
      </c>
    </row>
    <row r="9657" spans="1:17">
      <c r="A9657" t="s">
        <v>21053</v>
      </c>
      <c r="B9657" s="14" t="s">
        <v>3220</v>
      </c>
      <c r="C9657">
        <v>15.88094918</v>
      </c>
      <c r="D9657">
        <v>1.2653038720000001</v>
      </c>
      <c r="E9657">
        <v>0.84477016800000004</v>
      </c>
      <c r="F9657">
        <v>0.61627608899999997</v>
      </c>
      <c r="G9657">
        <v>0.58936312000000002</v>
      </c>
      <c r="H9657">
        <v>0.42801129700000001</v>
      </c>
      <c r="I9657">
        <v>1.5236512609999999</v>
      </c>
      <c r="J9657">
        <v>1.4304557010000001</v>
      </c>
      <c r="K9657">
        <v>2.180275446</v>
      </c>
      <c r="L9657">
        <v>3.9609865989999999</v>
      </c>
      <c r="M9657">
        <v>3.2088653049999998</v>
      </c>
      <c r="N9657">
        <v>1.2192540059999999</v>
      </c>
      <c r="O9657">
        <v>7.2511129150000002</v>
      </c>
      <c r="P9657">
        <v>1.5257292819999999</v>
      </c>
      <c r="Q9657">
        <v>2.3940956500000001</v>
      </c>
    </row>
    <row r="9658" spans="1:17">
      <c r="A9658" t="s">
        <v>21054</v>
      </c>
      <c r="B9658" s="14" t="s">
        <v>5667</v>
      </c>
      <c r="C9658">
        <v>8.3147135189999997</v>
      </c>
      <c r="D9658">
        <v>0.55055713299999998</v>
      </c>
      <c r="E9658">
        <v>0.23828294999999999</v>
      </c>
      <c r="F9658">
        <v>0.15870183500000001</v>
      </c>
      <c r="G9658">
        <v>0.227819934</v>
      </c>
      <c r="H9658">
        <v>0.36528625799999997</v>
      </c>
      <c r="I9658">
        <v>0.85012797500000004</v>
      </c>
      <c r="J9658">
        <v>0.59120673999999995</v>
      </c>
      <c r="K9658">
        <v>1.2387642699999999</v>
      </c>
      <c r="L9658">
        <v>2.791642145</v>
      </c>
      <c r="M9658">
        <v>1.3545794179999999</v>
      </c>
      <c r="N9658">
        <v>0.22314864200000001</v>
      </c>
      <c r="O9658">
        <v>2.8882323670000001</v>
      </c>
      <c r="P9658">
        <v>0.44190839199999998</v>
      </c>
      <c r="Q9658">
        <v>1.792779219</v>
      </c>
    </row>
    <row r="9659" spans="1:17">
      <c r="A9659" t="s">
        <v>21055</v>
      </c>
      <c r="B9659" s="14" t="s">
        <v>21056</v>
      </c>
      <c r="C9659">
        <v>40.856820429999999</v>
      </c>
      <c r="D9659">
        <v>254.9408301</v>
      </c>
      <c r="E9659">
        <v>134.32062730000001</v>
      </c>
      <c r="F9659">
        <v>75.024512119999997</v>
      </c>
      <c r="G9659">
        <v>179.49279609999999</v>
      </c>
      <c r="H9659">
        <v>164.9122132</v>
      </c>
      <c r="I9659">
        <v>252.93271039999999</v>
      </c>
      <c r="J9659">
        <v>156.19549889999999</v>
      </c>
      <c r="K9659">
        <v>347.79792900000001</v>
      </c>
      <c r="L9659">
        <v>399.89017660000002</v>
      </c>
      <c r="M9659">
        <v>22.297749329999998</v>
      </c>
      <c r="N9659">
        <v>30.663394619999998</v>
      </c>
      <c r="O9659">
        <v>60.774328169999997</v>
      </c>
      <c r="P9659">
        <v>9.3750158129999992</v>
      </c>
      <c r="Q9659">
        <v>31.665920610000001</v>
      </c>
    </row>
    <row r="9660" spans="1:17">
      <c r="A9660" t="s">
        <v>21057</v>
      </c>
      <c r="B9660" s="14" t="s">
        <v>6901</v>
      </c>
      <c r="C9660">
        <v>8.1939351590000005</v>
      </c>
      <c r="D9660">
        <v>57.724345630000002</v>
      </c>
      <c r="E9660">
        <v>4.6201970760000002</v>
      </c>
      <c r="F9660">
        <v>5.0190946839999997</v>
      </c>
      <c r="G9660">
        <v>3.5373480900000001</v>
      </c>
      <c r="H9660">
        <v>23.601925049999998</v>
      </c>
      <c r="I9660">
        <v>8.3645632669999994</v>
      </c>
      <c r="J9660">
        <v>3.5317441079999998</v>
      </c>
      <c r="K9660">
        <v>5.5757648040000003</v>
      </c>
      <c r="L9660">
        <v>2.5887003470000001</v>
      </c>
      <c r="M9660">
        <v>0</v>
      </c>
      <c r="N9660">
        <v>0.50504115000000005</v>
      </c>
      <c r="O9660">
        <v>6.3522234739999996</v>
      </c>
      <c r="P9660">
        <v>0.614674991</v>
      </c>
      <c r="Q9660">
        <v>1.689832513</v>
      </c>
    </row>
    <row r="9661" spans="1:17">
      <c r="A9661" t="s">
        <v>21058</v>
      </c>
      <c r="B9661" s="14" t="s">
        <v>21059</v>
      </c>
      <c r="C9661">
        <v>240.75141189999999</v>
      </c>
      <c r="D9661">
        <v>31.16172963</v>
      </c>
      <c r="E9661">
        <v>20.09711497</v>
      </c>
      <c r="F9661">
        <v>34.980240680000001</v>
      </c>
      <c r="G9661">
        <v>38.770570820000003</v>
      </c>
      <c r="H9661">
        <v>34.629898769999997</v>
      </c>
      <c r="I9661">
        <v>39.448595320000003</v>
      </c>
      <c r="J9661">
        <v>24.404687450000001</v>
      </c>
      <c r="K9661">
        <v>82.219399949999996</v>
      </c>
      <c r="L9661">
        <v>103.6927098</v>
      </c>
      <c r="M9661">
        <v>83.080185119999996</v>
      </c>
      <c r="N9661">
        <v>17.8400824</v>
      </c>
      <c r="O9661">
        <v>146.79461409999999</v>
      </c>
      <c r="P9661">
        <v>30.641414109999999</v>
      </c>
      <c r="Q9661">
        <v>63.224825199999998</v>
      </c>
    </row>
    <row r="9662" spans="1:17">
      <c r="A9662" t="s">
        <v>21060</v>
      </c>
      <c r="B9662" s="14" t="s">
        <v>21061</v>
      </c>
      <c r="C9662">
        <v>3.0590691259999998</v>
      </c>
      <c r="D9662">
        <v>0.67768623800000005</v>
      </c>
      <c r="E9662">
        <v>0.81361961100000002</v>
      </c>
      <c r="F9662">
        <v>0.62459845000000003</v>
      </c>
      <c r="G9662">
        <v>0.79236597200000003</v>
      </c>
      <c r="H9662">
        <v>2.937128451</v>
      </c>
      <c r="I9662">
        <v>0</v>
      </c>
      <c r="J9662">
        <v>0.96949838300000002</v>
      </c>
      <c r="K9662">
        <v>2.0816188599999998</v>
      </c>
      <c r="L9662">
        <v>6.7651369069999996</v>
      </c>
      <c r="M9662">
        <v>0</v>
      </c>
      <c r="N9662">
        <v>0.37709739199999998</v>
      </c>
      <c r="O9662">
        <v>5.0817787790000004</v>
      </c>
      <c r="P9662">
        <v>0.45895732700000003</v>
      </c>
      <c r="Q9662">
        <v>1.0514513409999999</v>
      </c>
    </row>
    <row r="9663" spans="1:17">
      <c r="A9663" t="s">
        <v>21062</v>
      </c>
      <c r="B9663" s="14" t="s">
        <v>21063</v>
      </c>
      <c r="C9663">
        <v>4.1297433200000002</v>
      </c>
      <c r="D9663">
        <v>23.78678695</v>
      </c>
      <c r="E9663">
        <v>8.3477372069999998</v>
      </c>
      <c r="F9663">
        <v>12.92918791</v>
      </c>
      <c r="G9663">
        <v>11.267444129999999</v>
      </c>
      <c r="H9663">
        <v>23.790740450000001</v>
      </c>
      <c r="I9663">
        <v>19.27195377</v>
      </c>
      <c r="J9663">
        <v>7.5388194229999996</v>
      </c>
      <c r="K9663">
        <v>28.10185461</v>
      </c>
      <c r="L9663">
        <v>26.094099499999999</v>
      </c>
      <c r="M9663">
        <v>3.1708937320000001</v>
      </c>
      <c r="N9663">
        <v>9.0616503270000006</v>
      </c>
      <c r="O9663">
        <v>6.4030412620000003</v>
      </c>
      <c r="P9663">
        <v>9.5417228250000008</v>
      </c>
      <c r="Q9663">
        <v>21.007997799999998</v>
      </c>
    </row>
    <row r="9664" spans="1:17">
      <c r="A9664" t="e">
        <v>#N/A</v>
      </c>
      <c r="B9664" s="14" t="s">
        <v>21064</v>
      </c>
      <c r="C9664">
        <v>1.4464950329999999</v>
      </c>
      <c r="D9664">
        <v>2.9641355150000002</v>
      </c>
      <c r="E9664">
        <v>1.5388952360000001</v>
      </c>
      <c r="F9664">
        <v>2.9042187099999999</v>
      </c>
      <c r="G9664">
        <v>2.3104892179999998</v>
      </c>
      <c r="H9664">
        <v>7.7774749879999998</v>
      </c>
      <c r="I9664">
        <v>0.52736300800000002</v>
      </c>
      <c r="J9664">
        <v>2.9339635820000001</v>
      </c>
      <c r="K9664">
        <v>4.921515694</v>
      </c>
      <c r="L9664">
        <v>2.5134421580000001</v>
      </c>
      <c r="M9664">
        <v>2.7766144769999999</v>
      </c>
      <c r="N9664">
        <v>28.619116420000001</v>
      </c>
      <c r="O9664">
        <v>0.80098089299999997</v>
      </c>
      <c r="P9664">
        <v>6.1308178819999997</v>
      </c>
      <c r="Q9664">
        <v>4.4746528190000001</v>
      </c>
    </row>
    <row r="9665" spans="1:17">
      <c r="A9665" t="s">
        <v>21065</v>
      </c>
      <c r="B9665" s="14" t="s">
        <v>1352</v>
      </c>
      <c r="C9665">
        <v>46.488667769999999</v>
      </c>
      <c r="D9665">
        <v>277.15205659999998</v>
      </c>
      <c r="E9665">
        <v>145.79208589999999</v>
      </c>
      <c r="F9665">
        <v>79.838447220000006</v>
      </c>
      <c r="G9665">
        <v>175.53953849999999</v>
      </c>
      <c r="H9665">
        <v>174.97129939999999</v>
      </c>
      <c r="I9665">
        <v>256.11570829999999</v>
      </c>
      <c r="J9665">
        <v>142.94735249999999</v>
      </c>
      <c r="K9665">
        <v>384.65035929999999</v>
      </c>
      <c r="L9665">
        <v>444.0403048</v>
      </c>
      <c r="M9665">
        <v>24.788099849999998</v>
      </c>
      <c r="N9665">
        <v>29.131304149999998</v>
      </c>
      <c r="O9665">
        <v>56.347678389999999</v>
      </c>
      <c r="P9665">
        <v>8.1759846500000002</v>
      </c>
      <c r="Q9665">
        <v>34.79850218</v>
      </c>
    </row>
    <row r="9666" spans="1:17">
      <c r="A9666" t="s">
        <v>21066</v>
      </c>
      <c r="B9666" s="14" t="s">
        <v>3219</v>
      </c>
      <c r="C9666">
        <v>43.693530010000003</v>
      </c>
      <c r="D9666">
        <v>14.051003059999999</v>
      </c>
      <c r="E9666">
        <v>20.933071930000001</v>
      </c>
      <c r="F9666">
        <v>16.921714990000002</v>
      </c>
      <c r="G9666">
        <v>11.14721003</v>
      </c>
      <c r="H9666">
        <v>23.49301788</v>
      </c>
      <c r="I9666">
        <v>22.610014020000001</v>
      </c>
      <c r="J9666">
        <v>28.51714969</v>
      </c>
      <c r="K9666">
        <v>17.391819009999999</v>
      </c>
      <c r="L9666">
        <v>31.70477618</v>
      </c>
      <c r="M9666">
        <v>25.973190979999998</v>
      </c>
      <c r="N9666">
        <v>6.6024219129999997</v>
      </c>
      <c r="O9666">
        <v>28.0972069</v>
      </c>
      <c r="P9666">
        <v>8.2894272139999998</v>
      </c>
      <c r="Q9666">
        <v>19.57206695</v>
      </c>
    </row>
    <row r="9667" spans="1:17">
      <c r="A9667" t="s">
        <v>21067</v>
      </c>
      <c r="B9667" s="14" t="s">
        <v>2346</v>
      </c>
      <c r="C9667">
        <v>0.55284381800000004</v>
      </c>
      <c r="D9667">
        <v>4.8989366600000004</v>
      </c>
      <c r="E9667">
        <v>4.8229017900000004</v>
      </c>
      <c r="F9667">
        <v>4.1389053889999996</v>
      </c>
      <c r="G9667">
        <v>4.2004943109999999</v>
      </c>
      <c r="H9667">
        <v>2.3355479250000002</v>
      </c>
      <c r="I9667">
        <v>5.6435607579999996</v>
      </c>
      <c r="J9667">
        <v>3.0837056989999998</v>
      </c>
      <c r="K9667">
        <v>6.771531231</v>
      </c>
      <c r="L9667">
        <v>2.7945488080000001</v>
      </c>
      <c r="M9667">
        <v>0</v>
      </c>
      <c r="N9667">
        <v>2.657855112</v>
      </c>
      <c r="O9667">
        <v>2.449050014</v>
      </c>
      <c r="P9667">
        <v>4.5619252369999996</v>
      </c>
      <c r="Q9667">
        <v>3.040341228</v>
      </c>
    </row>
    <row r="9668" spans="1:17">
      <c r="A9668" t="s">
        <v>21068</v>
      </c>
      <c r="B9668" s="14" t="s">
        <v>7026</v>
      </c>
      <c r="C9668">
        <v>15.525350830000001</v>
      </c>
      <c r="D9668">
        <v>23.989710670000001</v>
      </c>
      <c r="E9668">
        <v>24.362707520000001</v>
      </c>
      <c r="F9668">
        <v>26.52195296</v>
      </c>
      <c r="G9668">
        <v>15.348367189999999</v>
      </c>
      <c r="H9668">
        <v>5.9625915919999999</v>
      </c>
      <c r="I9668">
        <v>39.621615470000002</v>
      </c>
      <c r="J9668">
        <v>59.684288590000001</v>
      </c>
      <c r="K9668">
        <v>19.72059973</v>
      </c>
      <c r="L9668">
        <v>12.507510099999999</v>
      </c>
      <c r="M9668">
        <v>3.7252041029999998</v>
      </c>
      <c r="N9668">
        <v>29.85590629</v>
      </c>
      <c r="O9668">
        <v>7.737294758</v>
      </c>
      <c r="P9668">
        <v>54.738425540000001</v>
      </c>
      <c r="Q9668">
        <v>15.742123940000001</v>
      </c>
    </row>
    <row r="9669" spans="1:17">
      <c r="A9669" t="s">
        <v>21069</v>
      </c>
      <c r="B9669" s="14" t="s">
        <v>21070</v>
      </c>
      <c r="C9669">
        <v>3.1811748259999999</v>
      </c>
      <c r="D9669">
        <v>1.366762161</v>
      </c>
      <c r="E9669">
        <v>1.364009348</v>
      </c>
      <c r="F9669">
        <v>1.5352524919999999</v>
      </c>
      <c r="G9669">
        <v>0.74908547800000003</v>
      </c>
      <c r="H9669">
        <v>1.5919729840000001</v>
      </c>
      <c r="I9669">
        <v>3.3739414860000001</v>
      </c>
      <c r="J9669">
        <v>3.1040242330000001</v>
      </c>
      <c r="K9669">
        <v>2.6676208080000001</v>
      </c>
      <c r="L9669">
        <v>2.9846192239999998</v>
      </c>
      <c r="M9669">
        <v>0.92521409099999996</v>
      </c>
      <c r="N9669">
        <v>2.875763724</v>
      </c>
      <c r="O9669">
        <v>2.66900146</v>
      </c>
      <c r="P9669">
        <v>2.38638526</v>
      </c>
      <c r="Q9669">
        <v>2.5181817839999998</v>
      </c>
    </row>
    <row r="9670" spans="1:17">
      <c r="A9670" t="s">
        <v>21071</v>
      </c>
      <c r="B9670" s="14" t="s">
        <v>21072</v>
      </c>
      <c r="C9670">
        <v>8.4124400959999992</v>
      </c>
      <c r="D9670">
        <v>1.694215595</v>
      </c>
      <c r="E9670">
        <v>4.1494600149999998</v>
      </c>
      <c r="F9670">
        <v>2.2901943149999999</v>
      </c>
      <c r="G9670">
        <v>2.3770979169999999</v>
      </c>
      <c r="H9670">
        <v>7.0491082829999998</v>
      </c>
      <c r="I9670">
        <v>17.844401640000001</v>
      </c>
      <c r="J9670">
        <v>12.50652914</v>
      </c>
      <c r="K9670">
        <v>9.0203483930000008</v>
      </c>
      <c r="L9670">
        <v>14.979946010000001</v>
      </c>
      <c r="M9670">
        <v>2.9360127149999999</v>
      </c>
      <c r="N9670">
        <v>4.1480713109999998</v>
      </c>
      <c r="O9670">
        <v>8.4696312979999995</v>
      </c>
      <c r="P9670">
        <v>8.9496678729999992</v>
      </c>
      <c r="Q9670">
        <v>5.7829823779999998</v>
      </c>
    </row>
    <row r="9671" spans="1:17">
      <c r="A9671" t="s">
        <v>21073</v>
      </c>
      <c r="B9671" s="14" t="s">
        <v>7110</v>
      </c>
      <c r="C9671">
        <v>4.7017950510000004</v>
      </c>
      <c r="D9671">
        <v>7.5805699669999997</v>
      </c>
      <c r="E9671">
        <v>10.19880674</v>
      </c>
      <c r="F9671">
        <v>9.9200930219999996</v>
      </c>
      <c r="G9671">
        <v>5.908915125</v>
      </c>
      <c r="H9671">
        <v>5.918843292</v>
      </c>
      <c r="I9671">
        <v>13.71343959</v>
      </c>
      <c r="J9671">
        <v>22.418040399999999</v>
      </c>
      <c r="K9671">
        <v>9.9538510949999992</v>
      </c>
      <c r="L9671">
        <v>5.1164900979999999</v>
      </c>
      <c r="M9671">
        <v>2.50703173</v>
      </c>
      <c r="N9671">
        <v>5.7959940689999998</v>
      </c>
      <c r="O9671">
        <v>2.603567875</v>
      </c>
      <c r="P9671">
        <v>9.5231468100000001</v>
      </c>
      <c r="Q9671">
        <v>6.1052013369999996</v>
      </c>
    </row>
    <row r="9672" spans="1:17">
      <c r="A9672" t="s">
        <v>21074</v>
      </c>
      <c r="B9672" s="14" t="s">
        <v>4577</v>
      </c>
      <c r="C9672">
        <v>1.678757447</v>
      </c>
      <c r="D9672">
        <v>6.4338870269999999</v>
      </c>
      <c r="E9672">
        <v>4.5007055549999997</v>
      </c>
      <c r="F9672">
        <v>4.5702325579999998</v>
      </c>
      <c r="G9672">
        <v>3.2757568849999998</v>
      </c>
      <c r="H9672">
        <v>13.152604480000001</v>
      </c>
      <c r="I9672">
        <v>9.0582099770000006</v>
      </c>
      <c r="J9672">
        <v>13.72667832</v>
      </c>
      <c r="K9672">
        <v>2.5893307769999998</v>
      </c>
      <c r="L9672">
        <v>2.970060105</v>
      </c>
      <c r="M9672">
        <v>0.64449059600000003</v>
      </c>
      <c r="N9672">
        <v>6.3945600420000002</v>
      </c>
      <c r="O9672">
        <v>0.371837472</v>
      </c>
      <c r="P9672">
        <v>10.37691322</v>
      </c>
      <c r="Q9672">
        <v>6.3471757809999998</v>
      </c>
    </row>
    <row r="9673" spans="1:17">
      <c r="A9673" t="s">
        <v>21075</v>
      </c>
      <c r="B9673" s="14" t="s">
        <v>7178</v>
      </c>
      <c r="C9673">
        <v>6.8373233769999997</v>
      </c>
      <c r="D9673">
        <v>1.071938751</v>
      </c>
      <c r="E9673">
        <v>0.74979005399999998</v>
      </c>
      <c r="F9673">
        <v>0.84478292600000005</v>
      </c>
      <c r="G9673">
        <v>0.70840666399999996</v>
      </c>
      <c r="H9673">
        <v>0.52518190799999998</v>
      </c>
      <c r="I9673">
        <v>1.687400435</v>
      </c>
      <c r="J9673">
        <v>2.2135974279999999</v>
      </c>
      <c r="K9673">
        <v>2.4813999660000001</v>
      </c>
      <c r="L9673">
        <v>2.5921290890000002</v>
      </c>
      <c r="M9673">
        <v>3.0287446500000001</v>
      </c>
      <c r="N9673">
        <v>1.9839395390000001</v>
      </c>
      <c r="O9673">
        <v>5.4752736210000004</v>
      </c>
      <c r="P9673">
        <v>2.4777382939999999</v>
      </c>
      <c r="Q9673">
        <v>1.663146416</v>
      </c>
    </row>
    <row r="9674" spans="1:17">
      <c r="A9674" t="s">
        <v>21076</v>
      </c>
      <c r="B9674" s="14" t="s">
        <v>5628</v>
      </c>
      <c r="C9674">
        <v>1.564296712</v>
      </c>
      <c r="D9674">
        <v>5.8912496819999998</v>
      </c>
      <c r="E9674">
        <v>4.7707695360000004</v>
      </c>
      <c r="F9674">
        <v>5.8910990129999998</v>
      </c>
      <c r="G9674">
        <v>2.971372396</v>
      </c>
      <c r="H9674">
        <v>4.4056926770000002</v>
      </c>
      <c r="I9674">
        <v>1.520829685</v>
      </c>
      <c r="J9674">
        <v>7.4695443570000002</v>
      </c>
      <c r="K9674">
        <v>4.257856759</v>
      </c>
      <c r="L9674">
        <v>1.6473547660000001</v>
      </c>
      <c r="M9674">
        <v>0</v>
      </c>
      <c r="N9674">
        <v>4.8851253039999998</v>
      </c>
      <c r="O9674">
        <v>1.7324245840000001</v>
      </c>
      <c r="P9674">
        <v>16.193892040000001</v>
      </c>
      <c r="Q9674">
        <v>6.8105370980000002</v>
      </c>
    </row>
    <row r="9675" spans="1:17">
      <c r="A9675" t="s">
        <v>21077</v>
      </c>
      <c r="B9675" s="14" t="s">
        <v>9394</v>
      </c>
      <c r="C9675">
        <v>10.50157233</v>
      </c>
      <c r="D9675">
        <v>2.268288648</v>
      </c>
      <c r="E9675">
        <v>2.234479796</v>
      </c>
      <c r="F9675">
        <v>2.1442031959999999</v>
      </c>
      <c r="G9675">
        <v>1.0880549900000001</v>
      </c>
      <c r="H9675">
        <v>0.90746625999999997</v>
      </c>
      <c r="I9675">
        <v>4.9772607869999996</v>
      </c>
      <c r="J9675">
        <v>2.1300612910000001</v>
      </c>
      <c r="K9675">
        <v>8.0988604090000003</v>
      </c>
      <c r="L9675">
        <v>23.721908630000001</v>
      </c>
      <c r="M9675">
        <v>6.0474769210000003</v>
      </c>
      <c r="N9675">
        <v>2.0712787449999999</v>
      </c>
      <c r="O9675">
        <v>12.793289229999999</v>
      </c>
      <c r="P9675">
        <v>2.6784667899999999</v>
      </c>
      <c r="Q9675">
        <v>6.1362513119999997</v>
      </c>
    </row>
    <row r="9676" spans="1:17">
      <c r="A9676" t="s">
        <v>21078</v>
      </c>
      <c r="B9676" s="14" t="s">
        <v>8404</v>
      </c>
      <c r="C9676">
        <v>4.5997141089999998</v>
      </c>
      <c r="D9676">
        <v>3.5000114899999999</v>
      </c>
      <c r="E9676">
        <v>2.4042164000000001</v>
      </c>
      <c r="F9676">
        <v>1.8511101750000001</v>
      </c>
      <c r="G9676">
        <v>1.6921713979999999</v>
      </c>
      <c r="H9676">
        <v>3.917119494</v>
      </c>
      <c r="I9676">
        <v>3.3539265789999999</v>
      </c>
      <c r="J9676">
        <v>3.7394937609999999</v>
      </c>
      <c r="K9676">
        <v>5.8970800629999998</v>
      </c>
      <c r="L9676">
        <v>4.4227287280000001</v>
      </c>
      <c r="M9676">
        <v>2.4952553580000001</v>
      </c>
      <c r="N9676">
        <v>1.627088504</v>
      </c>
      <c r="O9676">
        <v>3.6544510830000001</v>
      </c>
      <c r="P9676">
        <v>2.3253467470000002</v>
      </c>
      <c r="Q9676">
        <v>3.024513786</v>
      </c>
    </row>
    <row r="9677" spans="1:17">
      <c r="A9677" t="s">
        <v>21079</v>
      </c>
      <c r="B9677" s="14" t="s">
        <v>8898</v>
      </c>
      <c r="C9677">
        <v>3.895984264</v>
      </c>
      <c r="D9677">
        <v>1.380945541</v>
      </c>
      <c r="E9677">
        <v>0.80133856000000003</v>
      </c>
      <c r="F9677">
        <v>0.81315647199999996</v>
      </c>
      <c r="G9677">
        <v>0.78489082200000004</v>
      </c>
      <c r="H9677">
        <v>1.94515488</v>
      </c>
      <c r="I9677">
        <v>1.515090705</v>
      </c>
      <c r="J9677">
        <v>1.415833487</v>
      </c>
      <c r="K9677">
        <v>2.0030672049999998</v>
      </c>
      <c r="L9677">
        <v>5.0054719160000003</v>
      </c>
      <c r="M9677">
        <v>1.2464204919999999</v>
      </c>
      <c r="N9677">
        <v>1.168646163</v>
      </c>
      <c r="O9677">
        <v>1.5820632050000001</v>
      </c>
      <c r="P9677">
        <v>0.74039342299999999</v>
      </c>
      <c r="Q9677">
        <v>1.5176608979999999</v>
      </c>
    </row>
    <row r="9678" spans="1:17">
      <c r="A9678" t="s">
        <v>21080</v>
      </c>
      <c r="B9678" s="14" t="s">
        <v>3741</v>
      </c>
      <c r="C9678">
        <v>31.664544620000001</v>
      </c>
      <c r="D9678">
        <v>80.880991699999996</v>
      </c>
      <c r="E9678">
        <v>79.814392699999999</v>
      </c>
      <c r="F9678">
        <v>89.396915269999994</v>
      </c>
      <c r="G9678">
        <v>96.280700379999999</v>
      </c>
      <c r="H9678">
        <v>63.222198650000003</v>
      </c>
      <c r="I9678">
        <v>258.70261260000001</v>
      </c>
      <c r="J9678">
        <v>321.75882489999998</v>
      </c>
      <c r="K9678">
        <v>255.62087299999999</v>
      </c>
      <c r="L9678">
        <v>275.88634530000002</v>
      </c>
      <c r="M9678">
        <v>23.433856680000002</v>
      </c>
      <c r="N9678">
        <v>100.1232766</v>
      </c>
      <c r="O9678">
        <v>57.671734229999998</v>
      </c>
      <c r="P9678">
        <v>93.411065359999995</v>
      </c>
      <c r="Q9678">
        <v>112.5077218</v>
      </c>
    </row>
    <row r="9679" spans="1:17">
      <c r="A9679" t="s">
        <v>21081</v>
      </c>
      <c r="B9679" s="14" t="s">
        <v>9134</v>
      </c>
      <c r="C9679">
        <v>3.2975136780000001</v>
      </c>
      <c r="D9679">
        <v>2.4350323</v>
      </c>
      <c r="E9679">
        <v>1.8208992509999999</v>
      </c>
      <c r="F9679">
        <v>2.671761429</v>
      </c>
      <c r="G9679">
        <v>1.3286440829999999</v>
      </c>
      <c r="H9679">
        <v>1.2061211890000001</v>
      </c>
      <c r="I9679">
        <v>5.7247961519999997</v>
      </c>
      <c r="J9679">
        <v>5.613506224</v>
      </c>
      <c r="K9679">
        <v>3.8466416959999998</v>
      </c>
      <c r="L9679">
        <v>5.5561580680000002</v>
      </c>
      <c r="M9679">
        <v>2.712741786</v>
      </c>
      <c r="N9679">
        <v>2.9228632449999998</v>
      </c>
      <c r="O9679">
        <v>4.6953317239999999</v>
      </c>
      <c r="P9679">
        <v>3.5337969079999998</v>
      </c>
      <c r="Q9679">
        <v>3.2383102149999998</v>
      </c>
    </row>
    <row r="9680" spans="1:17">
      <c r="A9680" t="s">
        <v>21082</v>
      </c>
      <c r="B9680" s="14" t="s">
        <v>2239</v>
      </c>
      <c r="C9680">
        <v>16.152437200000001</v>
      </c>
      <c r="D9680">
        <v>8.1544081169999991</v>
      </c>
      <c r="E9680">
        <v>11.615881030000001</v>
      </c>
      <c r="F9680">
        <v>6.8285358890000003</v>
      </c>
      <c r="G9680">
        <v>10.352310599999999</v>
      </c>
      <c r="H9680">
        <v>11.57177798</v>
      </c>
      <c r="I9680">
        <v>18.7990335</v>
      </c>
      <c r="J9680">
        <v>34.239080520000002</v>
      </c>
      <c r="K9680">
        <v>10.42766574</v>
      </c>
      <c r="L9680">
        <v>16.19227686</v>
      </c>
      <c r="M9680">
        <v>8.3475953839999999</v>
      </c>
      <c r="N9680">
        <v>12.119164209999999</v>
      </c>
      <c r="O9680">
        <v>14.448381940000001</v>
      </c>
      <c r="P9680">
        <v>5.7089182340000004</v>
      </c>
      <c r="Q9680">
        <v>9.3954433519999991</v>
      </c>
    </row>
    <row r="9681" spans="1:17">
      <c r="A9681" t="e">
        <v>#N/A</v>
      </c>
      <c r="B9681" s="14" t="s">
        <v>21083</v>
      </c>
      <c r="C9681">
        <v>738.03828639999995</v>
      </c>
      <c r="D9681">
        <v>42.573457230000002</v>
      </c>
      <c r="E9681">
        <v>51.330536240000001</v>
      </c>
      <c r="F9681">
        <v>35.064091179999998</v>
      </c>
      <c r="G9681">
        <v>43.070189980000002</v>
      </c>
      <c r="H9681">
        <v>36.117955799999997</v>
      </c>
      <c r="I9681">
        <v>95.405711719999999</v>
      </c>
      <c r="J9681">
        <v>43.281863440000002</v>
      </c>
      <c r="K9681">
        <v>134.48082239999999</v>
      </c>
      <c r="L9681">
        <v>312.61247909999997</v>
      </c>
      <c r="M9681">
        <v>164.82368410000001</v>
      </c>
      <c r="N9681">
        <v>31.502566770000001</v>
      </c>
      <c r="O9681">
        <v>194.71766210000001</v>
      </c>
      <c r="P9681">
        <v>28.219059399999999</v>
      </c>
      <c r="Q9681">
        <v>106.8107996</v>
      </c>
    </row>
    <row r="9682" spans="1:17">
      <c r="A9682" t="s">
        <v>21084</v>
      </c>
      <c r="B9682" s="14" t="s">
        <v>3738</v>
      </c>
      <c r="C9682">
        <v>1.7132122940000001</v>
      </c>
      <c r="D9682">
        <v>1.558086482</v>
      </c>
      <c r="E9682">
        <v>1.4101555610000001</v>
      </c>
      <c r="F9682">
        <v>1.497399776</v>
      </c>
      <c r="G9682">
        <v>1.401345933</v>
      </c>
      <c r="H9682">
        <v>1.212046457</v>
      </c>
      <c r="I9682">
        <v>1.314953177</v>
      </c>
      <c r="J9682">
        <v>2.2175687900000001</v>
      </c>
      <c r="K9682">
        <v>1.268060397</v>
      </c>
      <c r="L9682">
        <v>2.335934671</v>
      </c>
      <c r="M9682">
        <v>0.34616743799999999</v>
      </c>
      <c r="N9682">
        <v>1.622836156</v>
      </c>
      <c r="O9682">
        <v>1.3980439440000001</v>
      </c>
      <c r="P9682">
        <v>2.2321559949999998</v>
      </c>
      <c r="Q9682">
        <v>1.611613191</v>
      </c>
    </row>
    <row r="9683" spans="1:17">
      <c r="A9683" t="s">
        <v>21085</v>
      </c>
      <c r="B9683" s="14" t="s">
        <v>7321</v>
      </c>
      <c r="C9683">
        <v>107.0756471</v>
      </c>
      <c r="D9683">
        <v>22.752978240000001</v>
      </c>
      <c r="E9683">
        <v>24.453230179999998</v>
      </c>
      <c r="F9683">
        <v>14.363412439999999</v>
      </c>
      <c r="G9683">
        <v>23.822127049999999</v>
      </c>
      <c r="H9683">
        <v>27.273109909999999</v>
      </c>
      <c r="I9683">
        <v>47.082727290000001</v>
      </c>
      <c r="J9683">
        <v>38.196880329999999</v>
      </c>
      <c r="K9683">
        <v>54.621499729999996</v>
      </c>
      <c r="L9683">
        <v>72.054712620000004</v>
      </c>
      <c r="M9683">
        <v>56.43019597</v>
      </c>
      <c r="N9683">
        <v>61.168280279999998</v>
      </c>
      <c r="O9683">
        <v>73.23338004</v>
      </c>
      <c r="P9683">
        <v>68.969509860000002</v>
      </c>
      <c r="Q9683">
        <v>48.562459480000001</v>
      </c>
    </row>
    <row r="9684" spans="1:17">
      <c r="A9684" t="s">
        <v>21086</v>
      </c>
      <c r="B9684" s="14" t="s">
        <v>21087</v>
      </c>
      <c r="C9684">
        <v>129.88708829999999</v>
      </c>
      <c r="D9684">
        <v>3.6890178279999999</v>
      </c>
      <c r="E9684">
        <v>3.1888639589999999</v>
      </c>
      <c r="F9684">
        <v>1.3600127529999999</v>
      </c>
      <c r="G9684">
        <v>1.150208669</v>
      </c>
      <c r="H9684">
        <v>2.558144135</v>
      </c>
      <c r="I9684">
        <v>63.138961430000002</v>
      </c>
      <c r="J9684">
        <v>10.555022709999999</v>
      </c>
      <c r="K9684">
        <v>24.173638369999999</v>
      </c>
      <c r="L9684">
        <v>98.905054550000003</v>
      </c>
      <c r="M9684">
        <v>25.571723649999999</v>
      </c>
      <c r="N9684">
        <v>12.3164874</v>
      </c>
      <c r="O9684">
        <v>55.325817350000001</v>
      </c>
      <c r="P9684">
        <v>10.49309695</v>
      </c>
      <c r="Q9684">
        <v>4.5789010030000004</v>
      </c>
    </row>
    <row r="9685" spans="1:17">
      <c r="A9685" t="s">
        <v>21086</v>
      </c>
      <c r="B9685" s="14" t="s">
        <v>7335</v>
      </c>
      <c r="C9685">
        <v>0.81134446400000004</v>
      </c>
      <c r="D9685">
        <v>0.62908987699999996</v>
      </c>
      <c r="E9685">
        <v>0.30211022900000001</v>
      </c>
      <c r="F9685">
        <v>0.71785872900000003</v>
      </c>
      <c r="G9685">
        <v>0.56041601200000002</v>
      </c>
      <c r="H9685">
        <v>0.15580052699999999</v>
      </c>
      <c r="I9685">
        <v>1.774799279</v>
      </c>
      <c r="J9685">
        <v>0.97711722999999995</v>
      </c>
      <c r="K9685">
        <v>2.3924303199999999</v>
      </c>
      <c r="L9685">
        <v>1.025308428</v>
      </c>
      <c r="M9685">
        <v>12.4593074</v>
      </c>
      <c r="N9685">
        <v>0.75012005800000003</v>
      </c>
      <c r="O9685">
        <v>8.0869171140000002</v>
      </c>
      <c r="P9685">
        <v>0.973819082</v>
      </c>
      <c r="Q9685">
        <v>0.55774432600000001</v>
      </c>
    </row>
    <row r="9686" spans="1:17">
      <c r="A9686" t="s">
        <v>21088</v>
      </c>
      <c r="B9686" s="14" t="s">
        <v>6385</v>
      </c>
      <c r="C9686">
        <v>1.7193831150000001</v>
      </c>
      <c r="D9686">
        <v>2.6663065100000001</v>
      </c>
      <c r="E9686">
        <v>2.4923055060000001</v>
      </c>
      <c r="F9686">
        <v>2.1356293590000002</v>
      </c>
      <c r="G9686">
        <v>2.041223816</v>
      </c>
      <c r="H9686">
        <v>1.279404899</v>
      </c>
      <c r="I9686">
        <v>3.1342625819999999</v>
      </c>
      <c r="J9686">
        <v>5.9532195760000004</v>
      </c>
      <c r="K9686">
        <v>4.1437377780000002</v>
      </c>
      <c r="L9686">
        <v>4.4135219030000004</v>
      </c>
      <c r="M9686">
        <v>1.0313862</v>
      </c>
      <c r="N9686">
        <v>2.9143358159999999</v>
      </c>
      <c r="O9686">
        <v>1.666156977</v>
      </c>
      <c r="P9686">
        <v>2.4828838989999999</v>
      </c>
      <c r="Q9686">
        <v>1.3297042729999999</v>
      </c>
    </row>
    <row r="9687" spans="1:17">
      <c r="A9687" t="s">
        <v>21089</v>
      </c>
      <c r="B9687" s="14" t="s">
        <v>4158</v>
      </c>
      <c r="C9687">
        <v>5.1837782260000003</v>
      </c>
      <c r="D9687">
        <v>5.3044239610000004</v>
      </c>
      <c r="E9687">
        <v>5.3048193159999997</v>
      </c>
      <c r="F9687">
        <v>3.7800713099999999</v>
      </c>
      <c r="G9687">
        <v>4.3904558050000002</v>
      </c>
      <c r="H9687">
        <v>1.659047451</v>
      </c>
      <c r="I9687">
        <v>11.87937975</v>
      </c>
      <c r="J9687">
        <v>12.04774141</v>
      </c>
      <c r="K9687">
        <v>8.2306687140000001</v>
      </c>
      <c r="L9687">
        <v>7.2526935249999998</v>
      </c>
      <c r="M9687">
        <v>3.3168344479999998</v>
      </c>
      <c r="N9687">
        <v>3.4841499909999998</v>
      </c>
      <c r="O9687">
        <v>3.1438380370000001</v>
      </c>
      <c r="P9687">
        <v>2.7035412170000002</v>
      </c>
      <c r="Q9687">
        <v>1.8665932359999999</v>
      </c>
    </row>
    <row r="9688" spans="1:17">
      <c r="A9688" t="s">
        <v>21090</v>
      </c>
      <c r="B9688" s="14" t="s">
        <v>21091</v>
      </c>
      <c r="C9688">
        <v>845.92258589999994</v>
      </c>
      <c r="D9688">
        <v>3.4681589819999998</v>
      </c>
      <c r="E9688">
        <v>1.148639451</v>
      </c>
      <c r="F9688">
        <v>1.1022325580000001</v>
      </c>
      <c r="G9688">
        <v>1.2118538400000001</v>
      </c>
      <c r="H9688">
        <v>10.159008999999999</v>
      </c>
      <c r="I9688">
        <v>448.73421760000002</v>
      </c>
      <c r="J9688">
        <v>0.41061108000000002</v>
      </c>
      <c r="K9688">
        <v>168.73357580000001</v>
      </c>
      <c r="L9688">
        <v>241.1572333</v>
      </c>
      <c r="M9688">
        <v>1215.509264</v>
      </c>
      <c r="N9688">
        <v>14.24097209</v>
      </c>
      <c r="O9688">
        <v>721.0147303</v>
      </c>
      <c r="P9688">
        <v>2.5917590220000002</v>
      </c>
      <c r="Q9688">
        <v>4.8243061550000004</v>
      </c>
    </row>
    <row r="9689" spans="1:17">
      <c r="A9689" t="s">
        <v>21092</v>
      </c>
      <c r="B9689" s="14" t="s">
        <v>4157</v>
      </c>
      <c r="C9689">
        <v>5.0401138919999999</v>
      </c>
      <c r="D9689">
        <v>1.1165539849999999</v>
      </c>
      <c r="E9689">
        <v>0.83782339800000005</v>
      </c>
      <c r="F9689">
        <v>0.686057794</v>
      </c>
      <c r="G9689">
        <v>0.97912500000000002</v>
      </c>
      <c r="H9689">
        <v>2.2986222660000002</v>
      </c>
      <c r="I9689">
        <v>2.7562862940000001</v>
      </c>
      <c r="J9689">
        <v>0.75873786499999996</v>
      </c>
      <c r="K9689">
        <v>2.0006405520000001</v>
      </c>
      <c r="L9689">
        <v>2.786555248</v>
      </c>
      <c r="M9689">
        <v>0.60467081099999997</v>
      </c>
      <c r="N9689">
        <v>0.621304627</v>
      </c>
      <c r="O9689">
        <v>1.744317659</v>
      </c>
      <c r="P9689">
        <v>0.56713262399999997</v>
      </c>
      <c r="Q9689">
        <v>2.1654604289999999</v>
      </c>
    </row>
    <row r="9690" spans="1:17">
      <c r="A9690" t="s">
        <v>21092</v>
      </c>
      <c r="B9690" s="14" t="s">
        <v>21093</v>
      </c>
      <c r="C9690">
        <v>51.6217915</v>
      </c>
      <c r="D9690">
        <v>428.74043610000001</v>
      </c>
      <c r="E9690">
        <v>676.33665280000002</v>
      </c>
      <c r="F9690">
        <v>320.97584000000001</v>
      </c>
      <c r="G9690">
        <v>516.85060599999997</v>
      </c>
      <c r="H9690">
        <v>1146.1451059999999</v>
      </c>
      <c r="I9690">
        <v>352.25858890000001</v>
      </c>
      <c r="J9690">
        <v>296.09029379999998</v>
      </c>
      <c r="K9690">
        <v>771.03358949999995</v>
      </c>
      <c r="L9690">
        <v>1376.7099189999999</v>
      </c>
      <c r="M9690">
        <v>44.87113772</v>
      </c>
      <c r="N9690">
        <v>35.299517649999999</v>
      </c>
      <c r="O9690">
        <v>90.609074460000002</v>
      </c>
      <c r="P9690">
        <v>27.18023226</v>
      </c>
      <c r="Q9690">
        <v>447.93315050000001</v>
      </c>
    </row>
    <row r="9691" spans="1:17">
      <c r="A9691" t="s">
        <v>21094</v>
      </c>
      <c r="B9691" s="14" t="s">
        <v>4156</v>
      </c>
      <c r="C9691">
        <v>5.1607456090000001</v>
      </c>
      <c r="D9691">
        <v>9.9084088940000008</v>
      </c>
      <c r="E9691">
        <v>11.975188279999999</v>
      </c>
      <c r="F9691">
        <v>12.21531403</v>
      </c>
      <c r="G9691">
        <v>10.87220291</v>
      </c>
      <c r="H9691">
        <v>33.892390589999998</v>
      </c>
      <c r="I9691">
        <v>5.5190786789999997</v>
      </c>
      <c r="J9691">
        <v>7.6036026999999997</v>
      </c>
      <c r="K9691">
        <v>5.7488751909999998</v>
      </c>
      <c r="L9691">
        <v>5.0362119280000002</v>
      </c>
      <c r="M9691">
        <v>4.8430756810000002</v>
      </c>
      <c r="N9691">
        <v>4.9763032660000004</v>
      </c>
      <c r="O9691">
        <v>4.6358354039999998</v>
      </c>
      <c r="P9691">
        <v>4.1294688669999999</v>
      </c>
      <c r="Q9691">
        <v>12.45623833</v>
      </c>
    </row>
    <row r="9692" spans="1:17">
      <c r="A9692" t="s">
        <v>21095</v>
      </c>
      <c r="B9692" s="14" t="s">
        <v>21096</v>
      </c>
      <c r="C9692">
        <v>11.257549940000001</v>
      </c>
      <c r="D9692">
        <v>0.13125917100000001</v>
      </c>
      <c r="E9692">
        <v>0.44124564300000002</v>
      </c>
      <c r="F9692">
        <v>0.24195348799999999</v>
      </c>
      <c r="G9692">
        <v>0.204628228</v>
      </c>
      <c r="H9692">
        <v>0.45510742100000001</v>
      </c>
      <c r="I9692">
        <v>0</v>
      </c>
      <c r="J9692">
        <v>0.97645317700000001</v>
      </c>
      <c r="K9692">
        <v>2.419097958</v>
      </c>
      <c r="L9692">
        <v>4.1181505659999997</v>
      </c>
      <c r="M9692">
        <v>2.2746726920000002</v>
      </c>
      <c r="N9692">
        <v>0.65735054699999995</v>
      </c>
      <c r="O9692">
        <v>3.9371026410000001</v>
      </c>
      <c r="P9692">
        <v>0.88894173799999998</v>
      </c>
      <c r="Q9692">
        <v>2.0365269879999999</v>
      </c>
    </row>
    <row r="9693" spans="1:17">
      <c r="A9693" t="e">
        <v>#N/A</v>
      </c>
      <c r="B9693" s="14" t="s">
        <v>21097</v>
      </c>
      <c r="C9693">
        <v>6.9887963879999999</v>
      </c>
      <c r="D9693">
        <v>1.5482524049999999</v>
      </c>
      <c r="E9693">
        <v>1.4870463039999999</v>
      </c>
      <c r="F9693">
        <v>1.2107600709999999</v>
      </c>
      <c r="G9693">
        <v>1.9748198079999999</v>
      </c>
      <c r="H9693">
        <v>2.6840835379999999</v>
      </c>
      <c r="I9693">
        <v>12.97150734</v>
      </c>
      <c r="J9693">
        <v>2.416288277</v>
      </c>
      <c r="K9693">
        <v>4.3233622479999996</v>
      </c>
      <c r="L9693">
        <v>3.2115814770000002</v>
      </c>
      <c r="M9693">
        <v>2.4391490249999999</v>
      </c>
      <c r="N9693">
        <v>1.0964831859999999</v>
      </c>
      <c r="O9693">
        <v>5.6290472630000004</v>
      </c>
      <c r="P9693">
        <v>2.9549790969999998</v>
      </c>
      <c r="Q9693">
        <v>2.1837835550000002</v>
      </c>
    </row>
    <row r="9694" spans="1:17">
      <c r="A9694" t="s">
        <v>21098</v>
      </c>
      <c r="B9694" s="14" t="s">
        <v>21099</v>
      </c>
      <c r="C9694">
        <v>36.730890109999997</v>
      </c>
      <c r="D9694">
        <v>0.36653702799999999</v>
      </c>
      <c r="E9694">
        <v>0.457661031</v>
      </c>
      <c r="F9694">
        <v>0.27025894499999997</v>
      </c>
      <c r="G9694">
        <v>0.285708884</v>
      </c>
      <c r="H9694">
        <v>1.2708728869999999</v>
      </c>
      <c r="I9694">
        <v>2.4128547880000002</v>
      </c>
      <c r="J9694">
        <v>0.29364614500000003</v>
      </c>
      <c r="K9694">
        <v>3.1524516390000001</v>
      </c>
      <c r="L9694">
        <v>9.1998427720000002</v>
      </c>
      <c r="M9694">
        <v>10.163120940000001</v>
      </c>
      <c r="N9694">
        <v>0.57108499300000004</v>
      </c>
      <c r="O9694">
        <v>16.12487497</v>
      </c>
      <c r="P9694">
        <v>0.297880957</v>
      </c>
      <c r="Q9694">
        <v>5.2319814339999997</v>
      </c>
    </row>
    <row r="9695" spans="1:17">
      <c r="A9695" t="s">
        <v>21100</v>
      </c>
      <c r="B9695" s="14" t="s">
        <v>21101</v>
      </c>
      <c r="C9695">
        <v>0.45481754600000002</v>
      </c>
      <c r="D9695">
        <v>0.20151463</v>
      </c>
      <c r="E9695">
        <v>9.6774138999999995E-2</v>
      </c>
      <c r="F9695">
        <v>0.123819076</v>
      </c>
      <c r="G9695">
        <v>0.15707695499999999</v>
      </c>
      <c r="H9695">
        <v>0.17467504</v>
      </c>
      <c r="I9695">
        <v>0.66326933399999999</v>
      </c>
      <c r="J9695">
        <v>5.7657393000000001E-2</v>
      </c>
      <c r="K9695">
        <v>0.61898358200000003</v>
      </c>
      <c r="L9695">
        <v>0.57475990099999996</v>
      </c>
      <c r="M9695">
        <v>0</v>
      </c>
      <c r="N9695">
        <v>5.6066242000000002E-2</v>
      </c>
      <c r="O9695">
        <v>0</v>
      </c>
      <c r="P9695">
        <v>0.13647409499999999</v>
      </c>
      <c r="Q9695">
        <v>0</v>
      </c>
    </row>
    <row r="9696" spans="1:17">
      <c r="A9696" t="s">
        <v>21100</v>
      </c>
      <c r="B9696" s="14" t="s">
        <v>21102</v>
      </c>
      <c r="C9696">
        <v>2769.357285</v>
      </c>
      <c r="D9696">
        <v>32.28975604</v>
      </c>
      <c r="E9696">
        <v>21.106249909999999</v>
      </c>
      <c r="F9696">
        <v>10.4712093</v>
      </c>
      <c r="G9696">
        <v>24.819698840000001</v>
      </c>
      <c r="H9696">
        <v>41.983659619999997</v>
      </c>
      <c r="I9696">
        <v>1644.374732</v>
      </c>
      <c r="J9696">
        <v>13.344860089999999</v>
      </c>
      <c r="K9696">
        <v>681.4240562</v>
      </c>
      <c r="L9696">
        <v>1669.2548939999999</v>
      </c>
      <c r="M9696">
        <v>1803.0572199999999</v>
      </c>
      <c r="N9696">
        <v>32.691016550000001</v>
      </c>
      <c r="O9696">
        <v>1768.9074069999999</v>
      </c>
      <c r="P9696">
        <v>25.816349630000001</v>
      </c>
      <c r="Q9696">
        <v>36.18229616</v>
      </c>
    </row>
    <row r="9697" spans="1:17">
      <c r="A9697" t="s">
        <v>21103</v>
      </c>
      <c r="B9697" s="14" t="s">
        <v>21104</v>
      </c>
      <c r="C9697">
        <v>28.68048267</v>
      </c>
      <c r="D9697">
        <v>7.5262561029999997</v>
      </c>
      <c r="E9697">
        <v>8.1061249219999993</v>
      </c>
      <c r="F9697">
        <v>6.4507708729999997</v>
      </c>
      <c r="G9697">
        <v>11.1379968</v>
      </c>
      <c r="H9697">
        <v>13.85134019</v>
      </c>
      <c r="I9697">
        <v>12.38603586</v>
      </c>
      <c r="J9697">
        <v>4.9466090349999998</v>
      </c>
      <c r="K9697">
        <v>25.184175719999999</v>
      </c>
      <c r="L9697">
        <v>35.777304829999999</v>
      </c>
      <c r="M9697">
        <v>14.17687213</v>
      </c>
      <c r="N9697">
        <v>2.9892414719999998</v>
      </c>
      <c r="O9697">
        <v>17.858173409999999</v>
      </c>
      <c r="P9697">
        <v>3.2133852780000001</v>
      </c>
      <c r="Q9697">
        <v>12.269543970000001</v>
      </c>
    </row>
    <row r="9698" spans="1:17">
      <c r="A9698" t="s">
        <v>21020</v>
      </c>
      <c r="B9698" s="14" t="s">
        <v>3217</v>
      </c>
      <c r="C9698">
        <v>62.763983519999996</v>
      </c>
      <c r="D9698">
        <v>25.336767940000001</v>
      </c>
      <c r="E9698">
        <v>20.73343582</v>
      </c>
      <c r="F9698">
        <v>31.222251629999999</v>
      </c>
      <c r="G9698">
        <v>20.669147379999998</v>
      </c>
      <c r="H9698">
        <v>28.828407219999999</v>
      </c>
      <c r="I9698">
        <v>147.3724589</v>
      </c>
      <c r="J9698">
        <v>40.136697239999997</v>
      </c>
      <c r="K9698">
        <v>78.746165099999999</v>
      </c>
      <c r="L9698">
        <v>30.444451359999999</v>
      </c>
      <c r="M9698">
        <v>116.8275247</v>
      </c>
      <c r="N9698">
        <v>27.118709429999999</v>
      </c>
      <c r="O9698">
        <v>82.428729779999998</v>
      </c>
      <c r="P9698">
        <v>40.995443760000001</v>
      </c>
      <c r="Q9698">
        <v>34.080969639999999</v>
      </c>
    </row>
    <row r="9699" spans="1:17">
      <c r="A9699" t="s">
        <v>21105</v>
      </c>
      <c r="B9699" s="14" t="s">
        <v>8489</v>
      </c>
      <c r="C9699">
        <v>44.38198087</v>
      </c>
      <c r="D9699">
        <v>174.07723849999999</v>
      </c>
      <c r="E9699">
        <v>125.66816129999999</v>
      </c>
      <c r="F9699">
        <v>187.9735914</v>
      </c>
      <c r="G9699">
        <v>161.24924290000001</v>
      </c>
      <c r="H9699">
        <v>134.65652840000001</v>
      </c>
      <c r="I9699">
        <v>52.102104990000001</v>
      </c>
      <c r="J9699">
        <v>92.89055218</v>
      </c>
      <c r="K9699">
        <v>143.0511746</v>
      </c>
      <c r="L9699">
        <v>47.252614350000002</v>
      </c>
      <c r="M9699">
        <v>35.781175910000002</v>
      </c>
      <c r="N9699">
        <v>69.455017479999995</v>
      </c>
      <c r="O9699">
        <v>30.96580943</v>
      </c>
      <c r="P9699">
        <v>182.54836549999999</v>
      </c>
      <c r="Q9699">
        <v>213.87232180000001</v>
      </c>
    </row>
    <row r="9700" spans="1:17">
      <c r="A9700" t="s">
        <v>21106</v>
      </c>
      <c r="B9700" s="14" t="s">
        <v>9259</v>
      </c>
      <c r="C9700">
        <v>14.999462510000001</v>
      </c>
      <c r="D9700">
        <v>7.4403688419999998</v>
      </c>
      <c r="E9700">
        <v>5.3596750200000001</v>
      </c>
      <c r="F9700">
        <v>6.3914693299999996</v>
      </c>
      <c r="G9700">
        <v>5.2084064100000003</v>
      </c>
      <c r="H9700">
        <v>17.720172519999998</v>
      </c>
      <c r="I9700">
        <v>9.9859610419999996</v>
      </c>
      <c r="J9700">
        <v>4.1130002440000002</v>
      </c>
      <c r="K9700">
        <v>8.8014757170000006</v>
      </c>
      <c r="L9700">
        <v>8.9624423859999993</v>
      </c>
      <c r="M9700">
        <v>18.151582749999999</v>
      </c>
      <c r="N9700">
        <v>3.0749887999999999</v>
      </c>
      <c r="O9700">
        <v>18.417184840000001</v>
      </c>
      <c r="P9700">
        <v>3.9626516930000002</v>
      </c>
      <c r="Q9700">
        <v>14.57005215</v>
      </c>
    </row>
    <row r="9701" spans="1:17">
      <c r="A9701" t="s">
        <v>21107</v>
      </c>
      <c r="B9701" s="14" t="s">
        <v>4153</v>
      </c>
      <c r="C9701">
        <v>44.848645660000003</v>
      </c>
      <c r="D9701">
        <v>10.267890400000001</v>
      </c>
      <c r="E9701">
        <v>8.0054651420000003</v>
      </c>
      <c r="F9701">
        <v>7.118455483</v>
      </c>
      <c r="G9701">
        <v>7.7349249929999999</v>
      </c>
      <c r="H9701">
        <v>13.98011483</v>
      </c>
      <c r="I9701">
        <v>8.4287242280000001</v>
      </c>
      <c r="J9701">
        <v>4.4596142800000003</v>
      </c>
      <c r="K9701">
        <v>20.395999079999999</v>
      </c>
      <c r="L9701">
        <v>33.148741659999999</v>
      </c>
      <c r="M9701">
        <v>9.4943325989999998</v>
      </c>
      <c r="N9701">
        <v>3.6309135229999998</v>
      </c>
      <c r="O9701">
        <v>40.005929020000004</v>
      </c>
      <c r="P9701">
        <v>4.8693575090000003</v>
      </c>
      <c r="Q9701">
        <v>13.294895439999999</v>
      </c>
    </row>
    <row r="9702" spans="1:17">
      <c r="A9702" t="s">
        <v>21108</v>
      </c>
      <c r="B9702" s="14" t="s">
        <v>21109</v>
      </c>
      <c r="C9702">
        <v>14.033108370000001</v>
      </c>
      <c r="D9702">
        <v>2.4426312220000002</v>
      </c>
      <c r="E9702">
        <v>3.7323812250000001</v>
      </c>
      <c r="F9702">
        <v>3.68391804</v>
      </c>
      <c r="G9702">
        <v>3.1156137739999998</v>
      </c>
      <c r="H9702">
        <v>1.5398537510000001</v>
      </c>
      <c r="I9702">
        <v>10.232378369999999</v>
      </c>
      <c r="J9702">
        <v>3.3038245850000001</v>
      </c>
      <c r="K9702">
        <v>5.0019482320000002</v>
      </c>
      <c r="L9702">
        <v>8.2335750839999999</v>
      </c>
      <c r="M9702">
        <v>1.924086003</v>
      </c>
      <c r="N9702">
        <v>4.077594371</v>
      </c>
      <c r="O9702">
        <v>0</v>
      </c>
      <c r="P9702">
        <v>0.75193251400000005</v>
      </c>
      <c r="Q9702">
        <v>2.0671737540000001</v>
      </c>
    </row>
    <row r="9703" spans="1:17">
      <c r="A9703" t="s">
        <v>21110</v>
      </c>
      <c r="B9703" s="14" t="s">
        <v>7597</v>
      </c>
      <c r="C9703">
        <v>2.592431463</v>
      </c>
      <c r="D9703">
        <v>1.0337586679999999</v>
      </c>
      <c r="E9703">
        <v>0.66192781899999997</v>
      </c>
      <c r="F9703">
        <v>0.70576095999999999</v>
      </c>
      <c r="G9703">
        <v>1.163927417</v>
      </c>
      <c r="H9703">
        <v>2.1904008789999998</v>
      </c>
      <c r="I9703">
        <v>4.5367122799999997</v>
      </c>
      <c r="J9703">
        <v>1.3145740779999999</v>
      </c>
      <c r="K9703">
        <v>1.176055853</v>
      </c>
      <c r="L9703">
        <v>1.474242909</v>
      </c>
      <c r="M9703">
        <v>0</v>
      </c>
      <c r="N9703">
        <v>1.022636995</v>
      </c>
      <c r="O9703">
        <v>0.28710614600000001</v>
      </c>
      <c r="P9703">
        <v>0.54452564199999998</v>
      </c>
      <c r="Q9703">
        <v>0.53463627499999999</v>
      </c>
    </row>
    <row r="9704" spans="1:17">
      <c r="A9704" t="s">
        <v>21111</v>
      </c>
      <c r="B9704" s="14" t="s">
        <v>21112</v>
      </c>
      <c r="C9704">
        <v>1.3278917429999999</v>
      </c>
      <c r="D9704">
        <v>8.3839157570000005</v>
      </c>
      <c r="E9704">
        <v>10.87791107</v>
      </c>
      <c r="F9704">
        <v>8.7664702000000005</v>
      </c>
      <c r="G9704">
        <v>10.54789429</v>
      </c>
      <c r="H9704">
        <v>3.5698860269999999</v>
      </c>
      <c r="I9704">
        <v>2.9047357969999998</v>
      </c>
      <c r="J9704">
        <v>10.184409049999999</v>
      </c>
      <c r="K9704">
        <v>3.3131875750000002</v>
      </c>
      <c r="L9704">
        <v>9.22942426</v>
      </c>
      <c r="M9704">
        <v>0</v>
      </c>
      <c r="N9704">
        <v>4.3378325389999999</v>
      </c>
      <c r="O9704">
        <v>0.73530561100000003</v>
      </c>
      <c r="P9704">
        <v>0.79690339700000001</v>
      </c>
      <c r="Q9704">
        <v>5.0205956330000001</v>
      </c>
    </row>
    <row r="9705" spans="1:17">
      <c r="A9705" t="s">
        <v>21113</v>
      </c>
      <c r="B9705" s="14" t="s">
        <v>283</v>
      </c>
      <c r="C9705">
        <v>6.4623405160000003</v>
      </c>
      <c r="D9705">
        <v>1.3634521930000001</v>
      </c>
      <c r="E9705">
        <v>1.800633565</v>
      </c>
      <c r="F9705">
        <v>1.4660842890000001</v>
      </c>
      <c r="G9705">
        <v>2.284989801</v>
      </c>
      <c r="H9705">
        <v>2.245524434</v>
      </c>
      <c r="I9705">
        <v>1.346308246</v>
      </c>
      <c r="J9705">
        <v>0.93626669399999995</v>
      </c>
      <c r="K9705">
        <v>2.5128334969999999</v>
      </c>
      <c r="L9705">
        <v>3.6943956070000001</v>
      </c>
      <c r="M9705">
        <v>1.7721090159999999</v>
      </c>
      <c r="N9705">
        <v>1.4794469210000001</v>
      </c>
      <c r="O9705">
        <v>3.7488531979999999</v>
      </c>
      <c r="P9705">
        <v>1.3850798609999999</v>
      </c>
      <c r="Q9705">
        <v>3.8077895079999999</v>
      </c>
    </row>
    <row r="9706" spans="1:17">
      <c r="A9706" t="s">
        <v>9808</v>
      </c>
      <c r="B9706" s="14" t="s">
        <v>21114</v>
      </c>
      <c r="C9706">
        <v>2.4877971809999999</v>
      </c>
      <c r="D9706">
        <v>0.55113037399999998</v>
      </c>
      <c r="E9706">
        <v>0.52934287899999999</v>
      </c>
      <c r="F9706">
        <v>0</v>
      </c>
      <c r="G9706">
        <v>0.429596009</v>
      </c>
      <c r="H9706">
        <v>0</v>
      </c>
      <c r="I9706">
        <v>0</v>
      </c>
      <c r="J9706">
        <v>0.31537899200000002</v>
      </c>
      <c r="K9706">
        <v>1.1285885389999999</v>
      </c>
      <c r="L9706">
        <v>0</v>
      </c>
      <c r="M9706">
        <v>0</v>
      </c>
      <c r="N9706">
        <v>1.5333779489999999</v>
      </c>
      <c r="O9706">
        <v>0</v>
      </c>
      <c r="P9706">
        <v>0</v>
      </c>
      <c r="Q9706">
        <v>0</v>
      </c>
    </row>
    <row r="9707" spans="1:17">
      <c r="A9707" t="s">
        <v>21115</v>
      </c>
      <c r="B9707" s="14" t="s">
        <v>2026</v>
      </c>
      <c r="C9707">
        <v>14.859425549999999</v>
      </c>
      <c r="D9707">
        <v>9.7778029000000002E-2</v>
      </c>
      <c r="E9707">
        <v>9.3912630999999996E-2</v>
      </c>
      <c r="F9707">
        <v>6.0078938999999998E-2</v>
      </c>
      <c r="G9707">
        <v>7.6216177999999996E-2</v>
      </c>
      <c r="H9707">
        <v>0.113006723</v>
      </c>
      <c r="I9707">
        <v>1.7164191099999999</v>
      </c>
      <c r="J9707">
        <v>0.447620201</v>
      </c>
      <c r="K9707">
        <v>2.2024966209999999</v>
      </c>
      <c r="L9707">
        <v>6.1354134910000004</v>
      </c>
      <c r="M9707">
        <v>4.5185518089999999</v>
      </c>
      <c r="N9707">
        <v>0.63476493599999995</v>
      </c>
      <c r="O9707">
        <v>9.4502619259999996</v>
      </c>
      <c r="P9707">
        <v>0.220731169</v>
      </c>
      <c r="Q9707">
        <v>2.5284276999999999</v>
      </c>
    </row>
    <row r="9708" spans="1:17">
      <c r="A9708" t="s">
        <v>21116</v>
      </c>
      <c r="B9708" s="14" t="s">
        <v>9206</v>
      </c>
      <c r="C9708">
        <v>11.089536300000001</v>
      </c>
      <c r="D9708">
        <v>32.13368311</v>
      </c>
      <c r="E9708">
        <v>25.48351005</v>
      </c>
      <c r="F9708">
        <v>44.500123690000002</v>
      </c>
      <c r="G9708">
        <v>15.47283929</v>
      </c>
      <c r="H9708">
        <v>10.732664870000001</v>
      </c>
      <c r="I9708">
        <v>28.462874790000001</v>
      </c>
      <c r="J9708">
        <v>89.691617280000003</v>
      </c>
      <c r="K9708">
        <v>34.209203610000003</v>
      </c>
      <c r="L9708">
        <v>14.29429725</v>
      </c>
      <c r="M9708">
        <v>5.1088513410000003</v>
      </c>
      <c r="N9708">
        <v>56.97775523</v>
      </c>
      <c r="O9708">
        <v>14.24644749</v>
      </c>
      <c r="P9708">
        <v>108.2789281</v>
      </c>
      <c r="Q9708">
        <v>32.932675740000001</v>
      </c>
    </row>
    <row r="9709" spans="1:17">
      <c r="A9709" t="s">
        <v>21117</v>
      </c>
      <c r="B9709" s="14" t="s">
        <v>2066</v>
      </c>
      <c r="C9709">
        <v>1.92478974</v>
      </c>
      <c r="D9709">
        <v>1.1844593750000001</v>
      </c>
      <c r="E9709">
        <v>0.97836599499999999</v>
      </c>
      <c r="F9709">
        <v>1.280895836</v>
      </c>
      <c r="G9709">
        <v>0.96019491199999996</v>
      </c>
      <c r="H9709">
        <v>1.8891318159999999</v>
      </c>
      <c r="I9709">
        <v>1.8713057129999999</v>
      </c>
      <c r="J9709">
        <v>0.67779534799999996</v>
      </c>
      <c r="K9709">
        <v>1.649340681</v>
      </c>
      <c r="L9709">
        <v>2.7026514239999999</v>
      </c>
      <c r="M9709">
        <v>0.82104964599999997</v>
      </c>
      <c r="N9709">
        <v>1.0018175140000001</v>
      </c>
      <c r="O9709">
        <v>0.94740567600000003</v>
      </c>
      <c r="P9709">
        <v>2.5669286019999999</v>
      </c>
      <c r="Q9709">
        <v>1.764216647</v>
      </c>
    </row>
    <row r="9710" spans="1:17">
      <c r="A9710" t="s">
        <v>21118</v>
      </c>
      <c r="B9710" s="14" t="s">
        <v>2604</v>
      </c>
      <c r="C9710">
        <v>30.933212510000001</v>
      </c>
      <c r="D9710">
        <v>12.61045878</v>
      </c>
      <c r="E9710">
        <v>7.0398515359999996</v>
      </c>
      <c r="F9710">
        <v>4.8834434760000001</v>
      </c>
      <c r="G9710">
        <v>10.60057179</v>
      </c>
      <c r="H9710">
        <v>13.96213339</v>
      </c>
      <c r="I9710">
        <v>7.4409087899999999</v>
      </c>
      <c r="J9710">
        <v>6.690661811</v>
      </c>
      <c r="K9710">
        <v>13.38183553</v>
      </c>
      <c r="L9710">
        <v>15.112412839999999</v>
      </c>
      <c r="M9710">
        <v>9.1821247069999998</v>
      </c>
      <c r="N9710">
        <v>3.0073153010000002</v>
      </c>
      <c r="O9710">
        <v>12.714257330000001</v>
      </c>
      <c r="P9710">
        <v>3.85152027</v>
      </c>
      <c r="Q9710">
        <v>11.83796182</v>
      </c>
    </row>
    <row r="9711" spans="1:17">
      <c r="A9711" t="s">
        <v>21119</v>
      </c>
      <c r="B9711" s="14" t="s">
        <v>21120</v>
      </c>
      <c r="C9711">
        <v>8.8604567500000009</v>
      </c>
      <c r="D9711">
        <v>8.8756667730000007</v>
      </c>
      <c r="E9711">
        <v>7.5001763009999998</v>
      </c>
      <c r="F9711">
        <v>5.2962685699999996</v>
      </c>
      <c r="G9711">
        <v>15.100780609999999</v>
      </c>
      <c r="H9711">
        <v>18.198141020000001</v>
      </c>
      <c r="I9711">
        <v>1.1235980510000001</v>
      </c>
      <c r="J9711">
        <v>2.441833613</v>
      </c>
      <c r="K9711">
        <v>8.5633760940000005</v>
      </c>
      <c r="L9711">
        <v>7.0590381100000004</v>
      </c>
      <c r="M9711">
        <v>9.6132505879999997</v>
      </c>
      <c r="N9711">
        <v>2.3744471969999998</v>
      </c>
      <c r="O9711">
        <v>11.9459725</v>
      </c>
      <c r="P9711">
        <v>1.965125121</v>
      </c>
      <c r="Q9711">
        <v>12.71157592</v>
      </c>
    </row>
    <row r="9712" spans="1:17">
      <c r="A9712" t="s">
        <v>21121</v>
      </c>
      <c r="B9712" s="14" t="s">
        <v>7690</v>
      </c>
      <c r="C9712">
        <v>99.200100640000002</v>
      </c>
      <c r="D9712">
        <v>1.114731932</v>
      </c>
      <c r="E9712">
        <v>0.38237997400000001</v>
      </c>
      <c r="F9712">
        <v>0.48924160500000002</v>
      </c>
      <c r="G9712">
        <v>0.372391319</v>
      </c>
      <c r="H9712">
        <v>0.27607473700000001</v>
      </c>
      <c r="I9712">
        <v>10.483003569999999</v>
      </c>
      <c r="J9712">
        <v>0.59233060500000001</v>
      </c>
      <c r="K9712">
        <v>13.69629119</v>
      </c>
      <c r="L9712">
        <v>18.168215490000001</v>
      </c>
      <c r="M9712">
        <v>28.286911010000001</v>
      </c>
      <c r="N9712">
        <v>1.417807426</v>
      </c>
      <c r="O9712">
        <v>43.387510720000002</v>
      </c>
      <c r="P9712">
        <v>0.43139592100000002</v>
      </c>
      <c r="Q9712">
        <v>21.49572847</v>
      </c>
    </row>
    <row r="9713" spans="1:17">
      <c r="A9713" t="s">
        <v>21122</v>
      </c>
      <c r="B9713" s="14" t="s">
        <v>6379</v>
      </c>
      <c r="C9713">
        <v>2.3871348669999999</v>
      </c>
      <c r="D9713">
        <v>0.43685981400000001</v>
      </c>
      <c r="E9713">
        <v>0.48584071299999998</v>
      </c>
      <c r="F9713">
        <v>0.40970142100000001</v>
      </c>
      <c r="G9713">
        <v>0.35844653199999998</v>
      </c>
      <c r="H9713">
        <v>7.9721002999999999E-2</v>
      </c>
      <c r="I9713">
        <v>2.4217081889999998</v>
      </c>
      <c r="J9713">
        <v>2.4735731539999999</v>
      </c>
      <c r="K9713">
        <v>1.2241739460000001</v>
      </c>
      <c r="L9713">
        <v>2.1641248640000001</v>
      </c>
      <c r="M9713">
        <v>1.5938143920000001</v>
      </c>
      <c r="N9713">
        <v>1.1898612099999999</v>
      </c>
      <c r="O9713">
        <v>3.2184173220000001</v>
      </c>
      <c r="P9713">
        <v>1.0121514309999999</v>
      </c>
      <c r="Q9713">
        <v>1.6409934230000001</v>
      </c>
    </row>
    <row r="9714" spans="1:17">
      <c r="A9714" t="s">
        <v>21123</v>
      </c>
      <c r="B9714" s="14" t="s">
        <v>21124</v>
      </c>
      <c r="C9714">
        <v>82.29008829</v>
      </c>
      <c r="D9714">
        <v>17.892417089999999</v>
      </c>
      <c r="E9714">
        <v>26.91249517</v>
      </c>
      <c r="F9714">
        <v>19.291103410000002</v>
      </c>
      <c r="G9714">
        <v>13.946810660000001</v>
      </c>
      <c r="H9714">
        <v>9.9493871519999999</v>
      </c>
      <c r="I9714">
        <v>10.00043726</v>
      </c>
      <c r="J9714">
        <v>18.642273329999998</v>
      </c>
      <c r="K9714">
        <v>23.85028251</v>
      </c>
      <c r="L9714">
        <v>41.403921709999999</v>
      </c>
      <c r="M9714">
        <v>1.4625893599999999</v>
      </c>
      <c r="N9714">
        <v>12.02258844</v>
      </c>
      <c r="O9714">
        <v>34.597349989999998</v>
      </c>
      <c r="P9714">
        <v>11.88885769</v>
      </c>
      <c r="Q9714">
        <v>20.95142894</v>
      </c>
    </row>
    <row r="9715" spans="1:17">
      <c r="A9715" t="s">
        <v>21123</v>
      </c>
      <c r="B9715" s="14" t="s">
        <v>9461</v>
      </c>
      <c r="C9715">
        <v>20.878182689999999</v>
      </c>
      <c r="D9715">
        <v>7.7325601419999996</v>
      </c>
      <c r="E9715">
        <v>11.18157087</v>
      </c>
      <c r="F9715">
        <v>15.35344913</v>
      </c>
      <c r="G9715">
        <v>8.0811655580000004</v>
      </c>
      <c r="H9715">
        <v>13.13226034</v>
      </c>
      <c r="I9715">
        <v>12.81981586</v>
      </c>
      <c r="J9715">
        <v>19.862804870000002</v>
      </c>
      <c r="K9715">
        <v>16.50894156</v>
      </c>
      <c r="L9715">
        <v>15.35667774</v>
      </c>
      <c r="M9715">
        <v>5.7075094569999996</v>
      </c>
      <c r="N9715">
        <v>11.362501</v>
      </c>
      <c r="O9715">
        <v>8.017581796</v>
      </c>
      <c r="P9715">
        <v>16.554143239999998</v>
      </c>
      <c r="Q9715">
        <v>10.708708529999999</v>
      </c>
    </row>
    <row r="9716" spans="1:17">
      <c r="A9716" t="s">
        <v>21125</v>
      </c>
      <c r="B9716" s="14" t="s">
        <v>8761</v>
      </c>
      <c r="C9716">
        <v>6.6642353119999997</v>
      </c>
      <c r="D9716">
        <v>2.8604305659999998</v>
      </c>
      <c r="E9716">
        <v>2.1712934850000001</v>
      </c>
      <c r="F9716">
        <v>1.814264785</v>
      </c>
      <c r="G9716">
        <v>2.085804526</v>
      </c>
      <c r="H9716">
        <v>4.4790098010000001</v>
      </c>
      <c r="I9716">
        <v>0.30370577700000001</v>
      </c>
      <c r="J9716">
        <v>0.97683195599999995</v>
      </c>
      <c r="K9716">
        <v>1.700566088</v>
      </c>
      <c r="L9716">
        <v>2.7633690839999998</v>
      </c>
      <c r="M9716">
        <v>1.599038695</v>
      </c>
      <c r="N9716">
        <v>0.847185517</v>
      </c>
      <c r="O9716">
        <v>3.6902478269999999</v>
      </c>
      <c r="P9716">
        <v>1.7184862089999999</v>
      </c>
      <c r="Q9716">
        <v>3.8653960060000001</v>
      </c>
    </row>
    <row r="9717" spans="1:17">
      <c r="A9717" t="s">
        <v>21126</v>
      </c>
      <c r="B9717" s="14" t="s">
        <v>7716</v>
      </c>
      <c r="C9717">
        <v>32.590436089999997</v>
      </c>
      <c r="D9717">
        <v>0.565736303</v>
      </c>
      <c r="E9717">
        <v>0.452809501</v>
      </c>
      <c r="F9717">
        <v>0.430377024</v>
      </c>
      <c r="G9717">
        <v>0.35698466899999998</v>
      </c>
      <c r="H9717">
        <v>2.195062429</v>
      </c>
      <c r="I9717">
        <v>2.3054273310000002</v>
      </c>
      <c r="J9717">
        <v>0.477897613</v>
      </c>
      <c r="K9717">
        <v>4.358159627</v>
      </c>
      <c r="L9717">
        <v>6.5312086489999999</v>
      </c>
      <c r="M9717">
        <v>3.5014285909999998</v>
      </c>
      <c r="N9717">
        <v>0.134915586</v>
      </c>
      <c r="O9717">
        <v>3.366902901</v>
      </c>
      <c r="P9717">
        <v>0.310161091</v>
      </c>
      <c r="Q9717">
        <v>1.170343366</v>
      </c>
    </row>
    <row r="9718" spans="1:17">
      <c r="A9718" t="s">
        <v>21127</v>
      </c>
      <c r="B9718" s="14" t="s">
        <v>7742</v>
      </c>
      <c r="C9718">
        <v>27.084078949999999</v>
      </c>
      <c r="D9718">
        <v>160.82132609999999</v>
      </c>
      <c r="E9718">
        <v>115.7985023</v>
      </c>
      <c r="F9718">
        <v>213.63787780000001</v>
      </c>
      <c r="G9718">
        <v>87.422306230000004</v>
      </c>
      <c r="H9718">
        <v>31.827672209999999</v>
      </c>
      <c r="I9718">
        <v>60.427405479999997</v>
      </c>
      <c r="J9718">
        <v>143.9705098</v>
      </c>
      <c r="K9718">
        <v>187.6607406</v>
      </c>
      <c r="L9718">
        <v>29.399742150000002</v>
      </c>
      <c r="M9718">
        <v>13.7749027</v>
      </c>
      <c r="N9718">
        <v>132.2070904</v>
      </c>
      <c r="O9718">
        <v>14.86933028</v>
      </c>
      <c r="P9718">
        <v>259.71479269999998</v>
      </c>
      <c r="Q9718">
        <v>105.1863906</v>
      </c>
    </row>
    <row r="9719" spans="1:17">
      <c r="A9719" t="s">
        <v>21128</v>
      </c>
      <c r="B9719" s="14" t="s">
        <v>6378</v>
      </c>
      <c r="C9719">
        <v>10.607630240000001</v>
      </c>
      <c r="D9719">
        <v>0.96134124799999998</v>
      </c>
      <c r="E9719">
        <v>1.0515784109999999</v>
      </c>
      <c r="F9719">
        <v>0.88603282699999997</v>
      </c>
      <c r="G9719">
        <v>1.0823913460000001</v>
      </c>
      <c r="H9719">
        <v>6.4812291560000004</v>
      </c>
      <c r="I9719">
        <v>1.4063013550000001</v>
      </c>
      <c r="J9719">
        <v>1.43641967</v>
      </c>
      <c r="K9719">
        <v>4.4840476320000002</v>
      </c>
      <c r="L9719">
        <v>5.4838737999999996</v>
      </c>
      <c r="M9719">
        <v>7.8670743500000002</v>
      </c>
      <c r="N9719">
        <v>1.575091558</v>
      </c>
      <c r="O9719">
        <v>21.359490489999999</v>
      </c>
      <c r="P9719">
        <v>0.83191039099999997</v>
      </c>
      <c r="Q9719">
        <v>5.8004758760000001</v>
      </c>
    </row>
    <row r="9720" spans="1:17">
      <c r="A9720" t="s">
        <v>21129</v>
      </c>
      <c r="B9720" s="14" t="s">
        <v>4150</v>
      </c>
      <c r="C9720">
        <v>8.4035474529999998</v>
      </c>
      <c r="D9720">
        <v>13.829527300000001</v>
      </c>
      <c r="E9720">
        <v>10.600706669999999</v>
      </c>
      <c r="F9720">
        <v>12.52828285</v>
      </c>
      <c r="G9720">
        <v>12.023692949999999</v>
      </c>
      <c r="H9720">
        <v>24.436225660000002</v>
      </c>
      <c r="I9720">
        <v>12.83863199</v>
      </c>
      <c r="J9720">
        <v>8.1674602109999999</v>
      </c>
      <c r="K9720">
        <v>14.52292228</v>
      </c>
      <c r="L9720">
        <v>8.0911936430000004</v>
      </c>
      <c r="M9720">
        <v>4.6088571690000002</v>
      </c>
      <c r="N9720">
        <v>6.1662000849999998</v>
      </c>
      <c r="O9720">
        <v>7.5340324919999997</v>
      </c>
      <c r="P9720">
        <v>11.34718623</v>
      </c>
      <c r="Q9720">
        <v>10.17829351</v>
      </c>
    </row>
    <row r="9721" spans="1:17">
      <c r="A9721" t="e">
        <v>#N/A</v>
      </c>
      <c r="B9721" s="14" t="s">
        <v>21130</v>
      </c>
      <c r="C9721">
        <v>0</v>
      </c>
      <c r="D9721">
        <v>0.364492598</v>
      </c>
      <c r="E9721">
        <v>0</v>
      </c>
      <c r="F9721">
        <v>0</v>
      </c>
      <c r="G9721">
        <v>0</v>
      </c>
      <c r="H9721">
        <v>1.89567653</v>
      </c>
      <c r="I9721">
        <v>2.3993966339999999</v>
      </c>
      <c r="J9721">
        <v>0.62573202400000005</v>
      </c>
      <c r="K9721">
        <v>2.9855888030000002</v>
      </c>
      <c r="L9721">
        <v>1.0396055580000001</v>
      </c>
      <c r="M9721">
        <v>0</v>
      </c>
      <c r="N9721">
        <v>0</v>
      </c>
      <c r="O9721">
        <v>0</v>
      </c>
      <c r="P9721">
        <v>0</v>
      </c>
      <c r="Q9721">
        <v>0</v>
      </c>
    </row>
    <row r="9722" spans="1:17">
      <c r="A9722" t="s">
        <v>21131</v>
      </c>
      <c r="B9722" s="14" t="s">
        <v>3215</v>
      </c>
      <c r="C9722">
        <v>18.929883199999999</v>
      </c>
      <c r="D9722">
        <v>40.19149075</v>
      </c>
      <c r="E9722">
        <v>40.954872289999997</v>
      </c>
      <c r="F9722">
        <v>36.259692170000001</v>
      </c>
      <c r="G9722">
        <v>42.991737899999997</v>
      </c>
      <c r="H9722">
        <v>42.515661340000001</v>
      </c>
      <c r="I9722">
        <v>40.635766099999998</v>
      </c>
      <c r="J9722">
        <v>83.031297120000005</v>
      </c>
      <c r="K9722">
        <v>68.425491239999999</v>
      </c>
      <c r="L9722">
        <v>49.757725479999998</v>
      </c>
      <c r="M9722">
        <v>9.8836071600000004</v>
      </c>
      <c r="N9722">
        <v>23.391239209999998</v>
      </c>
      <c r="O9722">
        <v>5.8700414939999996</v>
      </c>
      <c r="P9722">
        <v>21.493744119999999</v>
      </c>
      <c r="Q9722">
        <v>25.817815119999999</v>
      </c>
    </row>
    <row r="9723" spans="1:17">
      <c r="A9723" t="s">
        <v>21132</v>
      </c>
      <c r="B9723" s="14" t="s">
        <v>4148</v>
      </c>
      <c r="C9723">
        <v>343.4848197</v>
      </c>
      <c r="D9723">
        <v>15.895899440000001</v>
      </c>
      <c r="E9723">
        <v>5.6161501720000002</v>
      </c>
      <c r="F9723">
        <v>3.9299614580000002</v>
      </c>
      <c r="G9723">
        <v>5.8409157169999997</v>
      </c>
      <c r="H9723">
        <v>13.968974859999999</v>
      </c>
      <c r="I9723">
        <v>16.717660370000001</v>
      </c>
      <c r="J9723">
        <v>37.784521609999999</v>
      </c>
      <c r="K9723">
        <v>62.46996695</v>
      </c>
      <c r="L9723">
        <v>297.78393190000003</v>
      </c>
      <c r="M9723">
        <v>27.166670079999999</v>
      </c>
      <c r="N9723">
        <v>13.76508866</v>
      </c>
      <c r="O9723">
        <v>136.67511949999999</v>
      </c>
      <c r="P9723">
        <v>10.234528190000001</v>
      </c>
      <c r="Q9723">
        <v>21.111903389999998</v>
      </c>
    </row>
    <row r="9724" spans="1:17">
      <c r="A9724" t="s">
        <v>21132</v>
      </c>
      <c r="B9724" s="14" t="s">
        <v>21133</v>
      </c>
      <c r="C9724">
        <v>15.65482684</v>
      </c>
      <c r="D9724">
        <v>2.566370552</v>
      </c>
      <c r="E9724">
        <v>1.7820675180000001</v>
      </c>
      <c r="F9724">
        <v>1.5768861540000001</v>
      </c>
      <c r="G9724">
        <v>2.7843944509999998</v>
      </c>
      <c r="H9724">
        <v>7.9963823109999996</v>
      </c>
      <c r="I9724">
        <v>2.9678662689999999</v>
      </c>
      <c r="J9724">
        <v>2.7387043009999998</v>
      </c>
      <c r="K9724">
        <v>3.905994449</v>
      </c>
      <c r="L9724">
        <v>7.9132978009999997</v>
      </c>
      <c r="M9724">
        <v>3.3055184849999999</v>
      </c>
      <c r="N9724">
        <v>0.54034425399999997</v>
      </c>
      <c r="O9724">
        <v>2.7739808350000001</v>
      </c>
      <c r="P9724">
        <v>1.45620653</v>
      </c>
      <c r="Q9724">
        <v>4.5198856000000003</v>
      </c>
    </row>
    <row r="9725" spans="1:17">
      <c r="A9725" t="s">
        <v>21134</v>
      </c>
      <c r="B9725" s="14" t="s">
        <v>2453</v>
      </c>
      <c r="C9725">
        <v>1.8023975210000001</v>
      </c>
      <c r="D9725">
        <v>0.54902567599999996</v>
      </c>
      <c r="E9725">
        <v>0.50335223100000004</v>
      </c>
      <c r="F9725">
        <v>0.46001522500000003</v>
      </c>
      <c r="G9725">
        <v>0.35014535600000002</v>
      </c>
      <c r="H9725">
        <v>0.95180267299999999</v>
      </c>
      <c r="I9725">
        <v>0.32855895000000002</v>
      </c>
      <c r="J9725">
        <v>0.68547185200000005</v>
      </c>
      <c r="K9725">
        <v>0.71545001699999999</v>
      </c>
      <c r="L9725">
        <v>0.56942934000000001</v>
      </c>
      <c r="M9725">
        <v>0</v>
      </c>
      <c r="N9725">
        <v>0.52768947600000005</v>
      </c>
      <c r="O9725">
        <v>1.4970870380000001</v>
      </c>
      <c r="P9725">
        <v>0.64223979499999995</v>
      </c>
      <c r="Q9725">
        <v>0.92926959799999997</v>
      </c>
    </row>
    <row r="9726" spans="1:17">
      <c r="A9726" t="s">
        <v>21135</v>
      </c>
      <c r="B9726" s="14" t="s">
        <v>21136</v>
      </c>
      <c r="C9726">
        <v>7.7919685279999999</v>
      </c>
      <c r="D9726">
        <v>7.7678186709999997</v>
      </c>
      <c r="E9726">
        <v>15.3359621</v>
      </c>
      <c r="F9726">
        <v>8.4851110129999991</v>
      </c>
      <c r="G9726">
        <v>12.1097441</v>
      </c>
      <c r="H9726">
        <v>17.95527581</v>
      </c>
      <c r="I9726">
        <v>34.08954086</v>
      </c>
      <c r="J9726">
        <v>71.120937949999998</v>
      </c>
      <c r="K9726">
        <v>24.743771349999999</v>
      </c>
      <c r="L9726">
        <v>32.002197500000001</v>
      </c>
      <c r="M9726">
        <v>0</v>
      </c>
      <c r="N9726">
        <v>10.085576469999999</v>
      </c>
      <c r="O9726">
        <v>12.94415349</v>
      </c>
      <c r="P9726">
        <v>2.3380844949999999</v>
      </c>
      <c r="Q9726">
        <v>2.678225115</v>
      </c>
    </row>
    <row r="9727" spans="1:17">
      <c r="A9727" t="s">
        <v>21137</v>
      </c>
      <c r="B9727" s="14" t="s">
        <v>21138</v>
      </c>
      <c r="C9727">
        <v>7.2799962369999998</v>
      </c>
      <c r="D9727">
        <v>3.8119850880000001</v>
      </c>
      <c r="E9727">
        <v>1.901053514</v>
      </c>
      <c r="F9727">
        <v>1.7116399819999999</v>
      </c>
      <c r="G9727">
        <v>1.0285519830000001</v>
      </c>
      <c r="H9727">
        <v>1.779222042</v>
      </c>
      <c r="I9727">
        <v>5.7908514919999998</v>
      </c>
      <c r="J9727">
        <v>1.09068568</v>
      </c>
      <c r="K9727">
        <v>7.8060707249999997</v>
      </c>
      <c r="L9727">
        <v>21.745082910000001</v>
      </c>
      <c r="M9727">
        <v>8.8927308200000006</v>
      </c>
      <c r="N9727">
        <v>1.386920696</v>
      </c>
      <c r="O9727">
        <v>28.585005630000001</v>
      </c>
      <c r="P9727">
        <v>2.2837540060000001</v>
      </c>
      <c r="Q9727">
        <v>6.8243236100000004</v>
      </c>
    </row>
    <row r="9728" spans="1:17">
      <c r="A9728" t="s">
        <v>21137</v>
      </c>
      <c r="B9728" s="14" t="s">
        <v>8571</v>
      </c>
      <c r="C9728">
        <v>14.246485160000001</v>
      </c>
      <c r="D9728">
        <v>2.3862994579999999</v>
      </c>
      <c r="E9728">
        <v>2.7170855999999999</v>
      </c>
      <c r="F9728">
        <v>3.216274726</v>
      </c>
      <c r="G9728">
        <v>2.1000865059999998</v>
      </c>
      <c r="H9728">
        <v>5.2045372470000002</v>
      </c>
      <c r="I9728">
        <v>5.5740295389999996</v>
      </c>
      <c r="J9728">
        <v>3.7001637889999999</v>
      </c>
      <c r="K9728">
        <v>4.0984334310000001</v>
      </c>
      <c r="L9728">
        <v>7.79419884</v>
      </c>
      <c r="M9728">
        <v>6.0029540580000003</v>
      </c>
      <c r="N9728">
        <v>2.5914538899999999</v>
      </c>
      <c r="O9728">
        <v>11.544638369999999</v>
      </c>
      <c r="P9728">
        <v>2.5805488740000002</v>
      </c>
      <c r="Q9728">
        <v>9.0768958879999992</v>
      </c>
    </row>
    <row r="9729" spans="1:17">
      <c r="A9729" t="s">
        <v>21139</v>
      </c>
      <c r="B9729" s="14" t="s">
        <v>9479</v>
      </c>
      <c r="C9729">
        <v>2.6339416939999998</v>
      </c>
      <c r="D9729">
        <v>1.504831979</v>
      </c>
      <c r="E9729">
        <v>1.6665682660000001</v>
      </c>
      <c r="F9729">
        <v>1.4718634159999999</v>
      </c>
      <c r="G9729">
        <v>1.1011732540000001</v>
      </c>
      <c r="H9729">
        <v>1.5439889739999999</v>
      </c>
      <c r="I9729">
        <v>4.8519521059999997</v>
      </c>
      <c r="J9729">
        <v>6.4848018700000001</v>
      </c>
      <c r="K9729">
        <v>3.2073281530000002</v>
      </c>
      <c r="L9729">
        <v>4.0293003589999996</v>
      </c>
      <c r="M9729">
        <v>5.5881813009999997</v>
      </c>
      <c r="N9729">
        <v>1.520921505</v>
      </c>
      <c r="O9729">
        <v>6.1411223919999998</v>
      </c>
      <c r="P9729">
        <v>1.7262896430000001</v>
      </c>
      <c r="Q9729">
        <v>2.9542288440000002</v>
      </c>
    </row>
    <row r="9730" spans="1:17">
      <c r="A9730" t="s">
        <v>21140</v>
      </c>
      <c r="B9730" s="14" t="s">
        <v>6407</v>
      </c>
      <c r="C9730">
        <v>3.2048295200000001</v>
      </c>
      <c r="D9730">
        <v>3.1238990019999999</v>
      </c>
      <c r="E9730">
        <v>3.4981981160000002</v>
      </c>
      <c r="F9730">
        <v>2.7919347120000002</v>
      </c>
      <c r="G9730">
        <v>3.0659139670000002</v>
      </c>
      <c r="H9730">
        <v>2.2893464350000001</v>
      </c>
      <c r="I9730">
        <v>7.1039717830000004</v>
      </c>
      <c r="J9730">
        <v>15.55230092</v>
      </c>
      <c r="K9730">
        <v>6.8622667369999997</v>
      </c>
      <c r="L9730">
        <v>13.52697382</v>
      </c>
      <c r="M9730">
        <v>4.1832371139999998</v>
      </c>
      <c r="N9730">
        <v>4.3457211469999999</v>
      </c>
      <c r="O9730">
        <v>4.8270194210000001</v>
      </c>
      <c r="P9730">
        <v>3.2023011989999999</v>
      </c>
      <c r="Q9730">
        <v>3.0402822430000001</v>
      </c>
    </row>
    <row r="9731" spans="1:17">
      <c r="A9731" t="s">
        <v>21141</v>
      </c>
      <c r="B9731" s="14" t="s">
        <v>1663</v>
      </c>
      <c r="C9731">
        <v>37.333752349999997</v>
      </c>
      <c r="D9731">
        <v>12.99677687</v>
      </c>
      <c r="E9731">
        <v>12.818270099999999</v>
      </c>
      <c r="F9731">
        <v>14.45357845</v>
      </c>
      <c r="G9731">
        <v>13.79372639</v>
      </c>
      <c r="H9731">
        <v>30.817865529999999</v>
      </c>
      <c r="I9731">
        <v>118.96485989999999</v>
      </c>
      <c r="J9731">
        <v>14.567232519999999</v>
      </c>
      <c r="K9731">
        <v>76.378976719999997</v>
      </c>
      <c r="L9731">
        <v>27.495690400000001</v>
      </c>
      <c r="M9731">
        <v>195.67960289999999</v>
      </c>
      <c r="N9731">
        <v>9.7722127180000005</v>
      </c>
      <c r="O9731">
        <v>149.41056069999999</v>
      </c>
      <c r="P9731">
        <v>7.9290367650000002</v>
      </c>
      <c r="Q9731">
        <v>96.824873449999998</v>
      </c>
    </row>
    <row r="9732" spans="1:17">
      <c r="A9732" t="s">
        <v>21142</v>
      </c>
      <c r="B9732" s="14" t="s">
        <v>1592</v>
      </c>
      <c r="C9732">
        <v>338.80945989999998</v>
      </c>
      <c r="D9732">
        <v>12.54702758</v>
      </c>
      <c r="E9732">
        <v>11.613371649999999</v>
      </c>
      <c r="F9732">
        <v>13.974342099999999</v>
      </c>
      <c r="G9732">
        <v>10.24344923</v>
      </c>
      <c r="H9732">
        <v>9.4334103910000007</v>
      </c>
      <c r="I9732">
        <v>103.2873226</v>
      </c>
      <c r="J9732">
        <v>26.497663029999998</v>
      </c>
      <c r="K9732">
        <v>65.396549199999995</v>
      </c>
      <c r="L9732">
        <v>102.6887761</v>
      </c>
      <c r="M9732">
        <v>990.81846159999998</v>
      </c>
      <c r="N9732">
        <v>18.424531080000001</v>
      </c>
      <c r="O9732">
        <v>671.1513377</v>
      </c>
      <c r="P9732">
        <v>15.63515952</v>
      </c>
      <c r="Q9732">
        <v>245.69535350000001</v>
      </c>
    </row>
    <row r="9733" spans="1:17">
      <c r="A9733" t="s">
        <v>21143</v>
      </c>
      <c r="B9733" s="14" t="s">
        <v>8158</v>
      </c>
      <c r="C9733">
        <v>1.6500116</v>
      </c>
      <c r="D9733">
        <v>1.9321020310000001</v>
      </c>
      <c r="E9733">
        <v>2.1064946089999999</v>
      </c>
      <c r="F9733">
        <v>1.79679006</v>
      </c>
      <c r="G9733">
        <v>1.506038064</v>
      </c>
      <c r="H9733">
        <v>1.267391044</v>
      </c>
      <c r="I9733">
        <v>3.781240929</v>
      </c>
      <c r="J9733">
        <v>3.0180617459999999</v>
      </c>
      <c r="K9733">
        <v>2.780244368</v>
      </c>
      <c r="L9733">
        <v>2.0851449369999999</v>
      </c>
      <c r="M9733">
        <v>3.1672739910000001</v>
      </c>
      <c r="N9733">
        <v>1.5109724259999999</v>
      </c>
      <c r="O9733">
        <v>5.7431061540000004</v>
      </c>
      <c r="P9733">
        <v>2.4755403760000001</v>
      </c>
      <c r="Q9733">
        <v>4.2130070870000003</v>
      </c>
    </row>
    <row r="9734" spans="1:17">
      <c r="A9734" t="s">
        <v>21144</v>
      </c>
      <c r="B9734" s="14" t="s">
        <v>5311</v>
      </c>
      <c r="C9734">
        <v>3.8571153909999998</v>
      </c>
      <c r="D9734">
        <v>0.71854017400000003</v>
      </c>
      <c r="E9734">
        <v>0.69013457099999997</v>
      </c>
      <c r="F9734">
        <v>0.46536628299999999</v>
      </c>
      <c r="G9734">
        <v>0.63577656000000005</v>
      </c>
      <c r="H9734">
        <v>1.043675022</v>
      </c>
      <c r="I9734">
        <v>0.89487155299999999</v>
      </c>
      <c r="J9734">
        <v>1.411339399</v>
      </c>
      <c r="K9734">
        <v>1.391869966</v>
      </c>
      <c r="L9734">
        <v>2.160199279</v>
      </c>
      <c r="M9734">
        <v>0.50481220500000001</v>
      </c>
      <c r="N9734">
        <v>0.65918000899999996</v>
      </c>
      <c r="O9734">
        <v>2.9125032270000002</v>
      </c>
      <c r="P9734">
        <v>0.59184159599999997</v>
      </c>
      <c r="Q9734">
        <v>0.90392229499999999</v>
      </c>
    </row>
    <row r="9735" spans="1:17">
      <c r="A9735" t="s">
        <v>21145</v>
      </c>
      <c r="B9735" s="14" t="s">
        <v>7989</v>
      </c>
      <c r="C9735">
        <v>12.196651259999999</v>
      </c>
      <c r="D9735">
        <v>15.16893548</v>
      </c>
      <c r="E9735">
        <v>20.078277109999998</v>
      </c>
      <c r="F9735">
        <v>11.417530210000001</v>
      </c>
      <c r="G9735">
        <v>4.138367358</v>
      </c>
      <c r="H9735">
        <v>6.6564766039999999</v>
      </c>
      <c r="I9735">
        <v>12.169789460000001</v>
      </c>
      <c r="J9735">
        <v>40.6345405</v>
      </c>
      <c r="K9735">
        <v>8.4451169289999992</v>
      </c>
      <c r="L9735">
        <v>6.084116463</v>
      </c>
      <c r="M9735">
        <v>2.0536876500000001</v>
      </c>
      <c r="N9735">
        <v>13.768939489999999</v>
      </c>
      <c r="O9735">
        <v>9.7159397379999994</v>
      </c>
      <c r="P9735">
        <v>0.35313556000000002</v>
      </c>
      <c r="Q9735">
        <v>12.06172679</v>
      </c>
    </row>
    <row r="9736" spans="1:17">
      <c r="A9736" t="s">
        <v>21146</v>
      </c>
      <c r="B9736" s="14" t="s">
        <v>8542</v>
      </c>
      <c r="C9736">
        <v>4.8160271950000002</v>
      </c>
      <c r="D9736">
        <v>7.3083422569999996</v>
      </c>
      <c r="E9736">
        <v>7.0706627869999998</v>
      </c>
      <c r="F9736">
        <v>8.4238846289999998</v>
      </c>
      <c r="G9736">
        <v>6.1957012760000003</v>
      </c>
      <c r="H9736">
        <v>5.0864556849999998</v>
      </c>
      <c r="I9736">
        <v>3.5116533830000001</v>
      </c>
      <c r="J9736">
        <v>7.0210903279999997</v>
      </c>
      <c r="K9736">
        <v>6.2266500010000003</v>
      </c>
      <c r="L9736">
        <v>3.0430436730000001</v>
      </c>
      <c r="M9736">
        <v>3.2356058490000001</v>
      </c>
      <c r="N9736">
        <v>6.7382796349999996</v>
      </c>
      <c r="O9736">
        <v>1.6000936100000001</v>
      </c>
      <c r="P9736">
        <v>11.34414057</v>
      </c>
      <c r="Q9736">
        <v>8.9388691300000005</v>
      </c>
    </row>
    <row r="9737" spans="1:17">
      <c r="A9737" t="s">
        <v>21147</v>
      </c>
      <c r="B9737" s="14" t="s">
        <v>1826</v>
      </c>
      <c r="C9737">
        <v>31.137855519999999</v>
      </c>
      <c r="D9737">
        <v>2.76930122</v>
      </c>
      <c r="E9737">
        <v>2.7323648129999998</v>
      </c>
      <c r="F9737">
        <v>2.4131431569999999</v>
      </c>
      <c r="G9737">
        <v>3.4930387660000002</v>
      </c>
      <c r="H9737">
        <v>1.65849961</v>
      </c>
      <c r="I9737">
        <v>3.645973642</v>
      </c>
      <c r="J9737">
        <v>7.1743947449999999</v>
      </c>
      <c r="K9737">
        <v>6.7019649589999997</v>
      </c>
      <c r="L9737">
        <v>7.6113773990000002</v>
      </c>
      <c r="M9737">
        <v>0.43628147099999998</v>
      </c>
      <c r="N9737">
        <v>3.7823885339999999</v>
      </c>
      <c r="O9737">
        <v>4.0273865940000002</v>
      </c>
      <c r="P9737">
        <v>3.2053761569999999</v>
      </c>
      <c r="Q9737">
        <v>2.96859955</v>
      </c>
    </row>
    <row r="9738" spans="1:17">
      <c r="A9738" t="e">
        <v>#N/A</v>
      </c>
      <c r="B9738" s="14" t="s">
        <v>21148</v>
      </c>
      <c r="C9738">
        <v>0</v>
      </c>
      <c r="D9738">
        <v>1.472638103</v>
      </c>
      <c r="E9738">
        <v>0.88401325900000005</v>
      </c>
      <c r="F9738">
        <v>0.904850873</v>
      </c>
      <c r="G9738">
        <v>1.578354754</v>
      </c>
      <c r="H9738">
        <v>0</v>
      </c>
      <c r="I9738">
        <v>9.6941417340000005</v>
      </c>
      <c r="J9738">
        <v>3.8975005399999998</v>
      </c>
      <c r="K9738">
        <v>0.75390622699999998</v>
      </c>
      <c r="L9738">
        <v>0.52503218299999999</v>
      </c>
      <c r="M9738">
        <v>0</v>
      </c>
      <c r="N9738">
        <v>0.51215440499999998</v>
      </c>
      <c r="O9738">
        <v>0</v>
      </c>
      <c r="P9738">
        <v>2.617996019</v>
      </c>
      <c r="Q9738">
        <v>2.284843961</v>
      </c>
    </row>
    <row r="9739" spans="1:17">
      <c r="A9739" t="s">
        <v>21149</v>
      </c>
      <c r="B9739" s="14" t="s">
        <v>21150</v>
      </c>
      <c r="C9739">
        <v>6.6172143510000003</v>
      </c>
      <c r="D9739">
        <v>0.133266777</v>
      </c>
      <c r="E9739">
        <v>0.28799645400000001</v>
      </c>
      <c r="F9739">
        <v>0.24565416100000001</v>
      </c>
      <c r="G9739">
        <v>0.36357652000000001</v>
      </c>
      <c r="H9739">
        <v>0.231034139</v>
      </c>
      <c r="I9739">
        <v>1.3159109</v>
      </c>
      <c r="J9739">
        <v>1.639603237</v>
      </c>
      <c r="K9739">
        <v>1.6373986659999999</v>
      </c>
      <c r="L9739">
        <v>3.0408273270000001</v>
      </c>
      <c r="M9739">
        <v>2.886829691</v>
      </c>
      <c r="N9739">
        <v>0.63032666699999995</v>
      </c>
      <c r="O9739">
        <v>4.3304305689999998</v>
      </c>
      <c r="P9739">
        <v>0.67690355899999999</v>
      </c>
      <c r="Q9739">
        <v>2.6879783019999999</v>
      </c>
    </row>
    <row r="9740" spans="1:17">
      <c r="A9740" t="s">
        <v>21151</v>
      </c>
      <c r="B9740" s="14" t="s">
        <v>21152</v>
      </c>
      <c r="C9740">
        <v>13.5925724</v>
      </c>
      <c r="D9740">
        <v>6.9966347799999999</v>
      </c>
      <c r="E9740">
        <v>5.5291477909999998</v>
      </c>
      <c r="F9740">
        <v>6.6934219129999999</v>
      </c>
      <c r="G9740">
        <v>4.694365683</v>
      </c>
      <c r="H9740">
        <v>7.2162942970000001</v>
      </c>
      <c r="I9740">
        <v>3.4980555</v>
      </c>
      <c r="J9740">
        <v>8.3115950400000003</v>
      </c>
      <c r="K9740">
        <v>8.5239571909999992</v>
      </c>
      <c r="L9740">
        <v>12.12504139</v>
      </c>
      <c r="M9740">
        <v>16.115384410000001</v>
      </c>
      <c r="N9740">
        <v>5.322439471</v>
      </c>
      <c r="O9740">
        <v>12.39698211</v>
      </c>
      <c r="P9740">
        <v>6.3578696490000004</v>
      </c>
      <c r="Q9740">
        <v>6.0460996790000001</v>
      </c>
    </row>
    <row r="9741" spans="1:17">
      <c r="A9741" t="s">
        <v>21153</v>
      </c>
      <c r="B9741" s="14" t="s">
        <v>6859</v>
      </c>
      <c r="C9741">
        <v>21.889643580000001</v>
      </c>
      <c r="D9741">
        <v>14.479567100000001</v>
      </c>
      <c r="E9741">
        <v>10.676365730000001</v>
      </c>
      <c r="F9741">
        <v>13.722980489999999</v>
      </c>
      <c r="G9741">
        <v>10.27502571</v>
      </c>
      <c r="H9741">
        <v>8.2292221550000004</v>
      </c>
      <c r="I9741">
        <v>7.6433187299999998</v>
      </c>
      <c r="J9741">
        <v>16.29799521</v>
      </c>
      <c r="K9741">
        <v>11.81837359</v>
      </c>
      <c r="L9741">
        <v>13.44152942</v>
      </c>
      <c r="M9741">
        <v>7.3975684309999998</v>
      </c>
      <c r="N9741">
        <v>9.8813874249999998</v>
      </c>
      <c r="O9741">
        <v>10.58466801</v>
      </c>
      <c r="P9741">
        <v>17.715855609999998</v>
      </c>
      <c r="Q9741">
        <v>20.346113299999999</v>
      </c>
    </row>
    <row r="9742" spans="1:17">
      <c r="A9742" t="s">
        <v>21154</v>
      </c>
      <c r="B9742" s="14" t="s">
        <v>21155</v>
      </c>
      <c r="C9742">
        <v>29.97394345</v>
      </c>
      <c r="D9742">
        <v>11.804857050000001</v>
      </c>
      <c r="E9742">
        <v>0</v>
      </c>
      <c r="F9742">
        <v>2.266687922</v>
      </c>
      <c r="G9742">
        <v>3.450626008</v>
      </c>
      <c r="H9742">
        <v>5.1162882700000001</v>
      </c>
      <c r="I9742">
        <v>9.7136863739999999</v>
      </c>
      <c r="J9742">
        <v>11.82162544</v>
      </c>
      <c r="K9742">
        <v>10.575966790000001</v>
      </c>
      <c r="L9742">
        <v>8.4174514509999998</v>
      </c>
      <c r="M9742">
        <v>19.178792739999999</v>
      </c>
      <c r="N9742">
        <v>7.3898924380000004</v>
      </c>
      <c r="O9742">
        <v>7.3767756469999997</v>
      </c>
      <c r="P9742">
        <v>5.9960553990000003</v>
      </c>
      <c r="Q9742">
        <v>6.8683515039999996</v>
      </c>
    </row>
    <row r="9743" spans="1:17">
      <c r="A9743" t="s">
        <v>21156</v>
      </c>
      <c r="B9743" s="14" t="s">
        <v>3214</v>
      </c>
      <c r="C9743">
        <v>5.5922798389999997</v>
      </c>
      <c r="D9743">
        <v>2.7702671400000001</v>
      </c>
      <c r="E9743">
        <v>1.503903242</v>
      </c>
      <c r="F9743">
        <v>1.649306419</v>
      </c>
      <c r="G9743">
        <v>1.1936903210000001</v>
      </c>
      <c r="H9743">
        <v>3.4900841740000002</v>
      </c>
      <c r="I9743">
        <v>3.3980546650000001</v>
      </c>
      <c r="J9743">
        <v>2.0283430519999999</v>
      </c>
      <c r="K9743">
        <v>3.946345328</v>
      </c>
      <c r="L9743">
        <v>7.1161264380000002</v>
      </c>
      <c r="M9743">
        <v>2.5345680580000001</v>
      </c>
      <c r="N9743">
        <v>1.321294792</v>
      </c>
      <c r="O9743">
        <v>3.612774833</v>
      </c>
      <c r="P9743">
        <v>1.7829158519999999</v>
      </c>
      <c r="Q9743">
        <v>2.2959093610000001</v>
      </c>
    </row>
    <row r="9744" spans="1:17">
      <c r="A9744" t="s">
        <v>21157</v>
      </c>
      <c r="B9744" s="14" t="s">
        <v>21158</v>
      </c>
      <c r="C9744">
        <v>3.7714550870000001</v>
      </c>
      <c r="D9744">
        <v>14.62131267</v>
      </c>
      <c r="E9744">
        <v>8.6265969699999996</v>
      </c>
      <c r="F9744">
        <v>8.2138974190000003</v>
      </c>
      <c r="G9744">
        <v>9.4432656959999992</v>
      </c>
      <c r="H9744">
        <v>30.41738505</v>
      </c>
      <c r="I9744">
        <v>5.4999868059999999</v>
      </c>
      <c r="J9744">
        <v>9.0840670370000005</v>
      </c>
      <c r="K9744">
        <v>8.5545980549999996</v>
      </c>
      <c r="L9744">
        <v>5.957556963</v>
      </c>
      <c r="M9744">
        <v>0</v>
      </c>
      <c r="N9744">
        <v>1.6272010750000001</v>
      </c>
      <c r="O9744">
        <v>2.088402238</v>
      </c>
      <c r="P9744">
        <v>13.58010721</v>
      </c>
      <c r="Q9744">
        <v>14.2594086</v>
      </c>
    </row>
    <row r="9745" spans="1:17">
      <c r="A9745" t="s">
        <v>21159</v>
      </c>
      <c r="B9745" s="14" t="s">
        <v>2790</v>
      </c>
      <c r="C9745">
        <v>27.723419369999998</v>
      </c>
      <c r="D9745">
        <v>6.1996058940000003</v>
      </c>
      <c r="E9745">
        <v>4.6745770169999998</v>
      </c>
      <c r="F9745">
        <v>4.9841294899999999</v>
      </c>
      <c r="G9745">
        <v>3.7937218179999999</v>
      </c>
      <c r="H9745">
        <v>5.9263402440000004</v>
      </c>
      <c r="I9745">
        <v>4.9583478259999998</v>
      </c>
      <c r="J9745">
        <v>6.2001232850000001</v>
      </c>
      <c r="K9745">
        <v>8.0680857649999993</v>
      </c>
      <c r="L9745">
        <v>11.07222715</v>
      </c>
      <c r="M9745">
        <v>6.0244972749999999</v>
      </c>
      <c r="N9745">
        <v>6.5771134719999997</v>
      </c>
      <c r="O9745">
        <v>11.58606941</v>
      </c>
      <c r="P9745">
        <v>5.336577911</v>
      </c>
      <c r="Q9745">
        <v>4.1352202849999999</v>
      </c>
    </row>
    <row r="9746" spans="1:17">
      <c r="A9746" t="s">
        <v>21160</v>
      </c>
      <c r="B9746" s="14" t="s">
        <v>9300</v>
      </c>
      <c r="C9746">
        <v>46.626134260000001</v>
      </c>
      <c r="D9746">
        <v>61.237695940000002</v>
      </c>
      <c r="E9746">
        <v>40.30116641</v>
      </c>
      <c r="F9746">
        <v>47.237776289999999</v>
      </c>
      <c r="G9746">
        <v>54.585617139999997</v>
      </c>
      <c r="H9746">
        <v>86.721086170000007</v>
      </c>
      <c r="I9746">
        <v>26.782021</v>
      </c>
      <c r="J9746">
        <v>34.934109460000002</v>
      </c>
      <c r="K9746">
        <v>106.75251369999999</v>
      </c>
      <c r="L9746">
        <v>60.365151830000002</v>
      </c>
      <c r="M9746">
        <v>26.85030983</v>
      </c>
      <c r="N9746">
        <v>33.981775229999997</v>
      </c>
      <c r="O9746">
        <v>27.399452400000001</v>
      </c>
      <c r="P9746">
        <v>84.944118149999994</v>
      </c>
      <c r="Q9746">
        <v>94.914076499999993</v>
      </c>
    </row>
    <row r="9747" spans="1:17">
      <c r="A9747" t="s">
        <v>21161</v>
      </c>
      <c r="B9747" s="14" t="s">
        <v>4146</v>
      </c>
      <c r="C9747">
        <v>5.6505479359999997</v>
      </c>
      <c r="D9747">
        <v>2.9685200530000002</v>
      </c>
      <c r="E9747">
        <v>3.3664386089999998</v>
      </c>
      <c r="F9747">
        <v>3.889700274</v>
      </c>
      <c r="G9747">
        <v>2.5090556589999999</v>
      </c>
      <c r="H9747">
        <v>2.046115285</v>
      </c>
      <c r="I9747">
        <v>1.8834982179999999</v>
      </c>
      <c r="J9747">
        <v>6.569697015</v>
      </c>
      <c r="K9747">
        <v>5.4929348339999997</v>
      </c>
      <c r="L9747">
        <v>4.5904397079999999</v>
      </c>
      <c r="M9747">
        <v>2.1692979010000002</v>
      </c>
      <c r="N9747">
        <v>3.2240500239999998</v>
      </c>
      <c r="O9747">
        <v>1.966755665</v>
      </c>
      <c r="P9747">
        <v>4.7232414499999997</v>
      </c>
      <c r="Q9747">
        <v>2.8855310460000001</v>
      </c>
    </row>
    <row r="9748" spans="1:17">
      <c r="A9748" t="s">
        <v>21162</v>
      </c>
      <c r="B9748" s="14" t="s">
        <v>21163</v>
      </c>
      <c r="C9748">
        <v>8.9215603269999999</v>
      </c>
      <c r="D9748">
        <v>7.021507497</v>
      </c>
      <c r="E9748">
        <v>6.5690879549999996</v>
      </c>
      <c r="F9748">
        <v>7.3822636529999999</v>
      </c>
      <c r="G9748">
        <v>4.702842951</v>
      </c>
      <c r="H9748">
        <v>3.5165392369999999</v>
      </c>
      <c r="I9748">
        <v>10.271436420000001</v>
      </c>
      <c r="J9748">
        <v>32.143914539999997</v>
      </c>
      <c r="K9748">
        <v>7.1359645970000001</v>
      </c>
      <c r="L9748">
        <v>7.4173108289999998</v>
      </c>
      <c r="M9748">
        <v>1.3520013070000001</v>
      </c>
      <c r="N9748">
        <v>12.850038469999999</v>
      </c>
      <c r="O9748">
        <v>3.3801484770000001</v>
      </c>
      <c r="P9748">
        <v>16.555339620000002</v>
      </c>
      <c r="Q9748">
        <v>4.6804229690000003</v>
      </c>
    </row>
    <row r="9749" spans="1:17">
      <c r="A9749" t="s">
        <v>21164</v>
      </c>
      <c r="B9749" s="14" t="s">
        <v>21165</v>
      </c>
      <c r="C9749">
        <v>17.95540574</v>
      </c>
      <c r="D9749">
        <v>106.65271319999999</v>
      </c>
      <c r="E9749">
        <v>64.470510469999994</v>
      </c>
      <c r="F9749">
        <v>147.86689380000001</v>
      </c>
      <c r="G9749">
        <v>71.312937500000004</v>
      </c>
      <c r="H9749">
        <v>96.97312685</v>
      </c>
      <c r="I9749">
        <v>44.186714649999999</v>
      </c>
      <c r="J9749">
        <v>73.976941800000006</v>
      </c>
      <c r="K9749">
        <v>134.90926579999999</v>
      </c>
      <c r="L9749">
        <v>76.580509399999997</v>
      </c>
      <c r="M9749">
        <v>15.07897835</v>
      </c>
      <c r="N9749">
        <v>53.259883000000002</v>
      </c>
      <c r="O9749">
        <v>7.4569579910000003</v>
      </c>
      <c r="P9749">
        <v>187.22465740000001</v>
      </c>
      <c r="Q9749">
        <v>110.31667469999999</v>
      </c>
    </row>
    <row r="9750" spans="1:17">
      <c r="A9750" t="s">
        <v>21166</v>
      </c>
      <c r="B9750" s="14" t="s">
        <v>21167</v>
      </c>
      <c r="C9750">
        <v>4.1456882750000004</v>
      </c>
      <c r="D9750">
        <v>3.7796052919999998</v>
      </c>
      <c r="E9750">
        <v>3.6301885029999998</v>
      </c>
      <c r="F9750">
        <v>3.2556289839999999</v>
      </c>
      <c r="G9750">
        <v>3.6069478039999998</v>
      </c>
      <c r="H9750">
        <v>2.5107345140000001</v>
      </c>
      <c r="I9750">
        <v>11.62641998</v>
      </c>
      <c r="J9750">
        <v>8.3279536739999998</v>
      </c>
      <c r="K9750">
        <v>3.0380383360000001</v>
      </c>
      <c r="L9750">
        <v>6.850960486</v>
      </c>
      <c r="M9750">
        <v>0.61214164699999996</v>
      </c>
      <c r="N9750">
        <v>2.8500700559999999</v>
      </c>
      <c r="O9750">
        <v>2.1190428890000002</v>
      </c>
      <c r="P9750">
        <v>3.3252255750000002</v>
      </c>
      <c r="Q9750">
        <v>2.6306581819999999</v>
      </c>
    </row>
    <row r="9751" spans="1:17">
      <c r="A9751" t="e">
        <v>#N/A</v>
      </c>
      <c r="B9751" s="14" t="s">
        <v>8315</v>
      </c>
      <c r="C9751">
        <v>0.75498049700000003</v>
      </c>
      <c r="D9751">
        <v>0.78051614199999997</v>
      </c>
      <c r="E9751">
        <v>0.214188709</v>
      </c>
      <c r="F9751">
        <v>0.54809370300000004</v>
      </c>
      <c r="G9751">
        <v>0.13037100099999999</v>
      </c>
      <c r="H9751">
        <v>1.9330278649999999</v>
      </c>
      <c r="I9751">
        <v>0</v>
      </c>
      <c r="J9751">
        <v>1.6908618959999999</v>
      </c>
      <c r="K9751">
        <v>0.57082784099999995</v>
      </c>
      <c r="L9751">
        <v>1.431120631</v>
      </c>
      <c r="M9751">
        <v>0.48307338999999999</v>
      </c>
      <c r="N9751">
        <v>0.12409054899999999</v>
      </c>
      <c r="O9751">
        <v>0</v>
      </c>
      <c r="P9751">
        <v>0</v>
      </c>
      <c r="Q9751">
        <v>0.69199722699999999</v>
      </c>
    </row>
    <row r="9752" spans="1:17">
      <c r="A9752" t="s">
        <v>21168</v>
      </c>
      <c r="B9752" s="14" t="s">
        <v>6304</v>
      </c>
      <c r="C9752">
        <v>5.95125131</v>
      </c>
      <c r="D9752">
        <v>1.883430615</v>
      </c>
      <c r="E9752">
        <v>1.515015827</v>
      </c>
      <c r="F9752">
        <v>1.2729850030000001</v>
      </c>
      <c r="G9752">
        <v>1.027669712</v>
      </c>
      <c r="H9752">
        <v>0.40814445799999999</v>
      </c>
      <c r="I9752">
        <v>2.1697065809999998</v>
      </c>
      <c r="J9752">
        <v>6.1433165650000001</v>
      </c>
      <c r="K9752">
        <v>2.410521068</v>
      </c>
      <c r="L9752">
        <v>3.626045736</v>
      </c>
      <c r="M9752">
        <v>1.631957659</v>
      </c>
      <c r="N9752">
        <v>3.6943123290000002</v>
      </c>
      <c r="O9752">
        <v>4.0016065530000002</v>
      </c>
      <c r="P9752">
        <v>3.1250671300000001</v>
      </c>
      <c r="Q9752">
        <v>1.753320816</v>
      </c>
    </row>
    <row r="9753" spans="1:17">
      <c r="A9753" t="s">
        <v>21169</v>
      </c>
      <c r="B9753" s="14" t="s">
        <v>3662</v>
      </c>
      <c r="C9753">
        <v>3.871634362</v>
      </c>
      <c r="D9753">
        <v>7.5763203629999998</v>
      </c>
      <c r="E9753">
        <v>6.7962663120000002</v>
      </c>
      <c r="F9753">
        <v>7.7733228920000004</v>
      </c>
      <c r="G9753">
        <v>7.521286377</v>
      </c>
      <c r="H9753">
        <v>10.40844895</v>
      </c>
      <c r="I9753">
        <v>2.8230401029999999</v>
      </c>
      <c r="J9753">
        <v>4.5399791450000002</v>
      </c>
      <c r="K9753">
        <v>6.1472806960000002</v>
      </c>
      <c r="L9753">
        <v>3.0579022849999999</v>
      </c>
      <c r="M9753">
        <v>1.8579455460000001</v>
      </c>
      <c r="N9753">
        <v>2.8238113290000002</v>
      </c>
      <c r="O9753">
        <v>1.7865628520000001</v>
      </c>
      <c r="P9753">
        <v>8.9550462799999995</v>
      </c>
      <c r="Q9753">
        <v>7.5408775889999999</v>
      </c>
    </row>
    <row r="9754" spans="1:17">
      <c r="A9754" t="s">
        <v>21170</v>
      </c>
      <c r="B9754" s="14" t="s">
        <v>21171</v>
      </c>
      <c r="C9754">
        <v>4.0888547720000004</v>
      </c>
      <c r="D9754">
        <v>0.22645456</v>
      </c>
      <c r="E9754">
        <v>0.87000908899999996</v>
      </c>
      <c r="F9754">
        <v>0.97400253299999995</v>
      </c>
      <c r="G9754">
        <v>0.176517172</v>
      </c>
      <c r="H9754">
        <v>0.39258647600000002</v>
      </c>
      <c r="I9754">
        <v>1.490714246</v>
      </c>
      <c r="J9754">
        <v>0.388759252</v>
      </c>
      <c r="K9754">
        <v>2.3186348689999998</v>
      </c>
      <c r="L9754">
        <v>2.5835742079999999</v>
      </c>
      <c r="M9754">
        <v>0</v>
      </c>
      <c r="N9754">
        <v>0.50404106800000004</v>
      </c>
      <c r="O9754">
        <v>0</v>
      </c>
      <c r="P9754">
        <v>1.226915626</v>
      </c>
      <c r="Q9754">
        <v>0</v>
      </c>
    </row>
    <row r="9755" spans="1:17">
      <c r="A9755" t="s">
        <v>21170</v>
      </c>
      <c r="B9755" s="14" t="s">
        <v>7211</v>
      </c>
      <c r="C9755">
        <v>1.079201216</v>
      </c>
      <c r="D9755">
        <v>3.3471088579999999</v>
      </c>
      <c r="E9755">
        <v>5.396254109</v>
      </c>
      <c r="F9755">
        <v>4.3090764119999996</v>
      </c>
      <c r="G9755">
        <v>2.2984134909999998</v>
      </c>
      <c r="H9755">
        <v>1.7960489310000001</v>
      </c>
      <c r="I9755">
        <v>6.2952810650000002</v>
      </c>
      <c r="J9755">
        <v>7.2509696110000004</v>
      </c>
      <c r="K9755">
        <v>4.0798279050000001</v>
      </c>
      <c r="L9755">
        <v>2.954906738</v>
      </c>
      <c r="M9755">
        <v>3.4526281929999998</v>
      </c>
      <c r="N9755">
        <v>4.2571273510000003</v>
      </c>
      <c r="O9755">
        <v>1.5935891639999999</v>
      </c>
      <c r="P9755">
        <v>6.4765755179999998</v>
      </c>
      <c r="Q9755">
        <v>3.4620958800000001</v>
      </c>
    </row>
    <row r="9756" spans="1:17">
      <c r="A9756" t="s">
        <v>21172</v>
      </c>
      <c r="B9756" s="14" t="s">
        <v>4144</v>
      </c>
      <c r="C9756">
        <v>6.1847755639999997</v>
      </c>
      <c r="D9756">
        <v>2.0552023080000001</v>
      </c>
      <c r="E9756">
        <v>2.3029478160000001</v>
      </c>
      <c r="F9756">
        <v>2.9848067500000002</v>
      </c>
      <c r="G9756">
        <v>2.5728969959999999</v>
      </c>
      <c r="H9756">
        <v>4.1027825609999997</v>
      </c>
      <c r="I9756">
        <v>1.229915361</v>
      </c>
      <c r="J9756">
        <v>2.3165005600000002</v>
      </c>
      <c r="K9756">
        <v>3.3158530509999999</v>
      </c>
      <c r="L9756">
        <v>6.039478441</v>
      </c>
      <c r="M9756">
        <v>1.6189042199999999</v>
      </c>
      <c r="N9756">
        <v>1.074304006</v>
      </c>
      <c r="O9756">
        <v>0.93402332899999996</v>
      </c>
      <c r="P9756">
        <v>1.434046379</v>
      </c>
      <c r="Q9756">
        <v>1.739296637</v>
      </c>
    </row>
    <row r="9757" spans="1:17">
      <c r="A9757" t="s">
        <v>21173</v>
      </c>
      <c r="B9757" s="14" t="s">
        <v>8188</v>
      </c>
      <c r="C9757">
        <v>12.69802279</v>
      </c>
      <c r="D9757">
        <v>6.0736030760000004</v>
      </c>
      <c r="E9757">
        <v>2.2719943850000002</v>
      </c>
      <c r="F9757">
        <v>1.492751012</v>
      </c>
      <c r="G9757">
        <v>1.9435391769999999</v>
      </c>
      <c r="H9757">
        <v>4.5442364709999996</v>
      </c>
      <c r="I9757">
        <v>7.1545949950000001</v>
      </c>
      <c r="J9757">
        <v>2.4145997449999999</v>
      </c>
      <c r="K9757">
        <v>5.7604547070000001</v>
      </c>
      <c r="L9757">
        <v>22.064193150000001</v>
      </c>
      <c r="M9757">
        <v>1.66189399</v>
      </c>
      <c r="N9757">
        <v>0.92495586699999999</v>
      </c>
      <c r="O9757">
        <v>4.4745221949999996</v>
      </c>
      <c r="P9757">
        <v>0.60617005400000001</v>
      </c>
      <c r="Q9757">
        <v>0.79354818199999999</v>
      </c>
    </row>
    <row r="9758" spans="1:17">
      <c r="A9758" t="s">
        <v>21174</v>
      </c>
      <c r="B9758" s="14" t="s">
        <v>4145</v>
      </c>
      <c r="C9758">
        <v>40.040134299999998</v>
      </c>
      <c r="D9758">
        <v>6.0206153249999996</v>
      </c>
      <c r="E9758">
        <v>5.7517380730000003</v>
      </c>
      <c r="F9758">
        <v>3.5940009150000001</v>
      </c>
      <c r="G9758">
        <v>6.3964531759999996</v>
      </c>
      <c r="H9758">
        <v>11.960372250000001</v>
      </c>
      <c r="I9758">
        <v>12.83480527</v>
      </c>
      <c r="J9758">
        <v>6.2651846300000003</v>
      </c>
      <c r="K9758">
        <v>15.092955480000001</v>
      </c>
      <c r="L9758">
        <v>22.366371000000001</v>
      </c>
      <c r="M9758">
        <v>14.29501273</v>
      </c>
      <c r="N9758">
        <v>3.26670551</v>
      </c>
      <c r="O9758">
        <v>20.88646782</v>
      </c>
      <c r="P9758">
        <v>2.0604711839999998</v>
      </c>
      <c r="Q9758">
        <v>11.10303068</v>
      </c>
    </row>
    <row r="9759" spans="1:17">
      <c r="A9759" t="s">
        <v>21175</v>
      </c>
      <c r="B9759" s="14" t="s">
        <v>21176</v>
      </c>
      <c r="C9759">
        <v>5.1751169419999998</v>
      </c>
      <c r="D9759">
        <v>2.9808003699999999</v>
      </c>
      <c r="E9759">
        <v>2.3123925779999999</v>
      </c>
      <c r="F9759">
        <v>2.6768504979999999</v>
      </c>
      <c r="G9759">
        <v>2.8596666669999999</v>
      </c>
      <c r="H9759">
        <v>7.1551099110000003</v>
      </c>
      <c r="I9759">
        <v>4.5281846259999998</v>
      </c>
      <c r="J9759">
        <v>1.5745236890000001</v>
      </c>
      <c r="K9759">
        <v>3.2867666209999999</v>
      </c>
      <c r="L9759">
        <v>9.1558243850000007</v>
      </c>
      <c r="M9759">
        <v>0</v>
      </c>
      <c r="N9759">
        <v>1.020714745</v>
      </c>
      <c r="O9759">
        <v>5.7313294499999996</v>
      </c>
      <c r="P9759">
        <v>0.93171788200000005</v>
      </c>
      <c r="Q9759">
        <v>5.6920674120000001</v>
      </c>
    </row>
    <row r="9760" spans="1:17">
      <c r="A9760" t="s">
        <v>21177</v>
      </c>
      <c r="B9760" s="14" t="s">
        <v>6265</v>
      </c>
      <c r="C9760">
        <v>9.1833914799999992</v>
      </c>
      <c r="D9760">
        <v>5.1168964260000003</v>
      </c>
      <c r="E9760">
        <v>3.2122623319999999</v>
      </c>
      <c r="F9760">
        <v>10.00030941</v>
      </c>
      <c r="G9760">
        <v>2.8111905959999999</v>
      </c>
      <c r="H9760">
        <v>4.1147507069999998</v>
      </c>
      <c r="I9760">
        <v>4.261192608</v>
      </c>
      <c r="J9760">
        <v>6.2442490169999996</v>
      </c>
      <c r="K9760">
        <v>6.6909177639999999</v>
      </c>
      <c r="L9760">
        <v>5.2750874999999997</v>
      </c>
      <c r="M9760">
        <v>4.8076218989999999</v>
      </c>
      <c r="N9760">
        <v>4.7683507809999996</v>
      </c>
      <c r="O9760">
        <v>4.3147178310000003</v>
      </c>
      <c r="P9760">
        <v>10.10386514</v>
      </c>
      <c r="Q9760">
        <v>5.6434029209999998</v>
      </c>
    </row>
    <row r="9761" spans="1:17">
      <c r="A9761" t="s">
        <v>21178</v>
      </c>
      <c r="B9761" s="14" t="s">
        <v>7322</v>
      </c>
      <c r="C9761">
        <v>19.70071239</v>
      </c>
      <c r="D9761">
        <v>1.6407396359999999</v>
      </c>
      <c r="E9761">
        <v>1.4655658840000001</v>
      </c>
      <c r="F9761">
        <v>0.96781395299999995</v>
      </c>
      <c r="G9761">
        <v>1.5347117109999999</v>
      </c>
      <c r="H9761">
        <v>3.0150866669999998</v>
      </c>
      <c r="I9761">
        <v>27.64986193</v>
      </c>
      <c r="J9761">
        <v>2.1406858120000001</v>
      </c>
      <c r="K9761">
        <v>7.794871197</v>
      </c>
      <c r="L9761">
        <v>7.11316916</v>
      </c>
      <c r="M9761">
        <v>12.795033889999999</v>
      </c>
      <c r="N9761">
        <v>1.880752953</v>
      </c>
      <c r="O9761">
        <v>14.600088960000001</v>
      </c>
      <c r="P9761">
        <v>1.777883476</v>
      </c>
      <c r="Q9761">
        <v>3.6657485790000002</v>
      </c>
    </row>
    <row r="9762" spans="1:17">
      <c r="A9762" t="s">
        <v>21178</v>
      </c>
      <c r="B9762" s="14" t="s">
        <v>21179</v>
      </c>
      <c r="C9762">
        <v>7.2947033000000001</v>
      </c>
      <c r="D9762">
        <v>3.5448203220000001</v>
      </c>
      <c r="E9762">
        <v>1.802480369</v>
      </c>
      <c r="F9762">
        <v>1.281227589</v>
      </c>
      <c r="G9762">
        <v>1.381561182</v>
      </c>
      <c r="H9762">
        <v>4.970525071</v>
      </c>
      <c r="I9762">
        <v>2.7452925590000001</v>
      </c>
      <c r="J9762">
        <v>1.372213095</v>
      </c>
      <c r="K9762">
        <v>2.9889911840000001</v>
      </c>
      <c r="L9762">
        <v>4.014476846</v>
      </c>
      <c r="M9762">
        <v>0.45169426400000001</v>
      </c>
      <c r="N9762">
        <v>1.305337126</v>
      </c>
      <c r="O9762">
        <v>2.6060403999999999</v>
      </c>
      <c r="P9762">
        <v>1.5886984390000001</v>
      </c>
      <c r="Q9762">
        <v>2.2646644280000001</v>
      </c>
    </row>
    <row r="9763" spans="1:17">
      <c r="A9763" t="s">
        <v>21180</v>
      </c>
      <c r="B9763" s="14" t="s">
        <v>8586</v>
      </c>
      <c r="C9763">
        <v>13.73735327</v>
      </c>
      <c r="D9763">
        <v>21.750022040000001</v>
      </c>
      <c r="E9763">
        <v>26.075583439999999</v>
      </c>
      <c r="F9763">
        <v>25.914790400000001</v>
      </c>
      <c r="G9763">
        <v>25.048652539999999</v>
      </c>
      <c r="H9763">
        <v>43.727389899999999</v>
      </c>
      <c r="I9763">
        <v>23.994868199999999</v>
      </c>
      <c r="J9763">
        <v>19.313807090000001</v>
      </c>
      <c r="K9763">
        <v>24.329238279999998</v>
      </c>
      <c r="L9763">
        <v>18.537059970000001</v>
      </c>
      <c r="M9763">
        <v>7.1510476949999999</v>
      </c>
      <c r="N9763">
        <v>13.37522849</v>
      </c>
      <c r="O9763">
        <v>9.6268239229999999</v>
      </c>
      <c r="P9763">
        <v>21.68165819</v>
      </c>
      <c r="Q9763">
        <v>24.275661960000001</v>
      </c>
    </row>
    <row r="9764" spans="1:17">
      <c r="A9764" t="s">
        <v>21181</v>
      </c>
      <c r="B9764" s="14" t="s">
        <v>7407</v>
      </c>
      <c r="C9764">
        <v>3.8362687599999998</v>
      </c>
      <c r="D9764">
        <v>13.619038229999999</v>
      </c>
      <c r="E9764">
        <v>1.4794801559999999</v>
      </c>
      <c r="F9764">
        <v>3.6814465049999998</v>
      </c>
      <c r="G9764">
        <v>2.5007555880000001</v>
      </c>
      <c r="H9764">
        <v>1.657506302</v>
      </c>
      <c r="I9764">
        <v>1.818214403</v>
      </c>
      <c r="J9764">
        <v>0.77812039300000002</v>
      </c>
      <c r="K9764">
        <v>2.3929431860000001</v>
      </c>
      <c r="L9764">
        <v>2.4239758010000001</v>
      </c>
      <c r="M9764">
        <v>6.4434092329999997</v>
      </c>
      <c r="N9764">
        <v>1.9743754529999999</v>
      </c>
      <c r="O9764">
        <v>5.6293740769999996</v>
      </c>
      <c r="P9764">
        <v>0.57556190500000004</v>
      </c>
      <c r="Q9764">
        <v>5.0765614000000001</v>
      </c>
    </row>
    <row r="9765" spans="1:17">
      <c r="A9765" t="s">
        <v>21182</v>
      </c>
      <c r="B9765" s="14" t="s">
        <v>8782</v>
      </c>
      <c r="C9765">
        <v>22.31247952</v>
      </c>
      <c r="D9765">
        <v>32.343538690000003</v>
      </c>
      <c r="E9765">
        <v>44.937110609999998</v>
      </c>
      <c r="F9765">
        <v>30.26630089</v>
      </c>
      <c r="G9765">
        <v>82.804966149999998</v>
      </c>
      <c r="H9765">
        <v>86.980096270000004</v>
      </c>
      <c r="I9765">
        <v>80.876601730000004</v>
      </c>
      <c r="J9765">
        <v>27.582562039999999</v>
      </c>
      <c r="K9765">
        <v>48.67945666</v>
      </c>
      <c r="L9765">
        <v>55.578313110000003</v>
      </c>
      <c r="M9765">
        <v>9.6552822890000005</v>
      </c>
      <c r="N9765">
        <v>29.540080830000001</v>
      </c>
      <c r="O9765">
        <v>16.56894767</v>
      </c>
      <c r="P9765">
        <v>13.33226601</v>
      </c>
      <c r="Q9765">
        <v>38.744766949999999</v>
      </c>
    </row>
    <row r="9766" spans="1:17">
      <c r="A9766" t="s">
        <v>21183</v>
      </c>
      <c r="B9766" s="14" t="s">
        <v>21184</v>
      </c>
      <c r="C9766">
        <v>12.67903651</v>
      </c>
      <c r="D9766">
        <v>0.401261588</v>
      </c>
      <c r="E9766">
        <v>0.28904907200000002</v>
      </c>
      <c r="F9766">
        <v>0.61638004899999999</v>
      </c>
      <c r="G9766">
        <v>0.31277604199999998</v>
      </c>
      <c r="H9766">
        <v>1.043453529</v>
      </c>
      <c r="I9766">
        <v>0</v>
      </c>
      <c r="J9766">
        <v>0.114809019</v>
      </c>
      <c r="K9766">
        <v>0.41084582800000002</v>
      </c>
      <c r="L9766">
        <v>2.2889560960000002</v>
      </c>
      <c r="M9766">
        <v>1.738428581</v>
      </c>
      <c r="N9766">
        <v>0</v>
      </c>
      <c r="O9766">
        <v>16.047722459999999</v>
      </c>
      <c r="P9766">
        <v>0</v>
      </c>
      <c r="Q9766">
        <v>6.2256987319999997</v>
      </c>
    </row>
    <row r="9767" spans="1:17">
      <c r="A9767" t="s">
        <v>21185</v>
      </c>
      <c r="B9767" s="14" t="s">
        <v>9278</v>
      </c>
      <c r="C9767">
        <v>17.926178270000001</v>
      </c>
      <c r="D9767">
        <v>10.772012119999999</v>
      </c>
      <c r="E9767">
        <v>7.5093161049999999</v>
      </c>
      <c r="F9767">
        <v>5.4139773370000004</v>
      </c>
      <c r="G9767">
        <v>8.0676871779999999</v>
      </c>
      <c r="H9767">
        <v>13.252935539999999</v>
      </c>
      <c r="I9767">
        <v>14.868317559999999</v>
      </c>
      <c r="J9767">
        <v>11.77443424</v>
      </c>
      <c r="K9767">
        <v>14.79044979</v>
      </c>
      <c r="L9767">
        <v>31.856605460000001</v>
      </c>
      <c r="M9767">
        <v>6.4518998889999999</v>
      </c>
      <c r="N9767">
        <v>5.8697674610000004</v>
      </c>
      <c r="O9767">
        <v>9.9264262639999998</v>
      </c>
      <c r="P9767">
        <v>2.1684052760000001</v>
      </c>
      <c r="Q9767">
        <v>4.9292130170000004</v>
      </c>
    </row>
    <row r="9768" spans="1:17">
      <c r="A9768" t="s">
        <v>21186</v>
      </c>
      <c r="B9768" s="14" t="s">
        <v>2077</v>
      </c>
      <c r="C9768">
        <v>0.84080284800000005</v>
      </c>
      <c r="D9768">
        <v>0.90028558599999997</v>
      </c>
      <c r="E9768">
        <v>0.77524393199999997</v>
      </c>
      <c r="F9768">
        <v>0.68669798999999998</v>
      </c>
      <c r="G9768">
        <v>1.13732883</v>
      </c>
      <c r="H9768">
        <v>0.53819116499999997</v>
      </c>
      <c r="I9768">
        <v>0.204359876</v>
      </c>
      <c r="J9768">
        <v>1.2080074860000001</v>
      </c>
      <c r="K9768">
        <v>2.6064382739999998</v>
      </c>
      <c r="L9768">
        <v>2.833427838</v>
      </c>
      <c r="M9768">
        <v>1.075973442</v>
      </c>
      <c r="N9768">
        <v>0.86372833199999999</v>
      </c>
      <c r="O9768">
        <v>0.77597572100000001</v>
      </c>
      <c r="P9768">
        <v>1.261470766</v>
      </c>
      <c r="Q9768">
        <v>1.637652412</v>
      </c>
    </row>
    <row r="9769" spans="1:17">
      <c r="A9769" t="s">
        <v>21187</v>
      </c>
      <c r="B9769" s="14" t="s">
        <v>6132</v>
      </c>
      <c r="C9769">
        <v>6.1393607330000002</v>
      </c>
      <c r="D9769">
        <v>7.0723846239999997</v>
      </c>
      <c r="E9769">
        <v>6.8798835680000003</v>
      </c>
      <c r="F9769">
        <v>6.4626440169999997</v>
      </c>
      <c r="G9769">
        <v>4.6646718290000004</v>
      </c>
      <c r="H9769">
        <v>9.9029841330000004</v>
      </c>
      <c r="I9769">
        <v>5.9687666520000002</v>
      </c>
      <c r="J9769">
        <v>6.5895142790000003</v>
      </c>
      <c r="K9769">
        <v>3.5278178900000001</v>
      </c>
      <c r="L9769">
        <v>5.1722694740000001</v>
      </c>
      <c r="M9769">
        <v>1.5713051200000001</v>
      </c>
      <c r="N9769">
        <v>7.1644767119999999</v>
      </c>
      <c r="O9769">
        <v>3.1729639550000002</v>
      </c>
      <c r="P9769">
        <v>4.9739329720000001</v>
      </c>
      <c r="Q9769">
        <v>6.4712713879999999</v>
      </c>
    </row>
    <row r="9770" spans="1:17">
      <c r="A9770" t="s">
        <v>21188</v>
      </c>
      <c r="B9770" s="14" t="s">
        <v>4147</v>
      </c>
      <c r="C9770">
        <v>56.067112569999999</v>
      </c>
      <c r="D9770">
        <v>1.3485377810000001</v>
      </c>
      <c r="E9770">
        <v>1.227057039</v>
      </c>
      <c r="F9770">
        <v>1.2647028339999999</v>
      </c>
      <c r="G9770">
        <v>0.94051197600000003</v>
      </c>
      <c r="H9770">
        <v>0.86131462700000005</v>
      </c>
      <c r="I9770">
        <v>11.21331678</v>
      </c>
      <c r="J9770">
        <v>3.8178229560000001</v>
      </c>
      <c r="K9770">
        <v>11.772693159999999</v>
      </c>
      <c r="L9770">
        <v>36.236181610000003</v>
      </c>
      <c r="M9770">
        <v>19.679712850000001</v>
      </c>
      <c r="N9770">
        <v>1.9352205179999999</v>
      </c>
      <c r="O9770">
        <v>36.19141132</v>
      </c>
      <c r="P9770">
        <v>1.730436469</v>
      </c>
      <c r="Q9770">
        <v>11.01209706</v>
      </c>
    </row>
    <row r="9771" spans="1:17">
      <c r="A9771" t="s">
        <v>21189</v>
      </c>
      <c r="B9771" s="14" t="s">
        <v>8046</v>
      </c>
      <c r="C9771">
        <v>10.673678689999999</v>
      </c>
      <c r="D9771">
        <v>18.271733040000001</v>
      </c>
      <c r="E9771">
        <v>23.578145750000001</v>
      </c>
      <c r="F9771">
        <v>14.779913029999999</v>
      </c>
      <c r="G9771">
        <v>26.474257810000001</v>
      </c>
      <c r="H9771">
        <v>25.564611450000001</v>
      </c>
      <c r="I9771">
        <v>23.91447505</v>
      </c>
      <c r="J9771">
        <v>23.248826350000002</v>
      </c>
      <c r="K9771">
        <v>21.56940595</v>
      </c>
      <c r="L9771">
        <v>24.217972979999999</v>
      </c>
      <c r="M9771">
        <v>8.5679694360000003</v>
      </c>
      <c r="N9771">
        <v>9.7366617469999994</v>
      </c>
      <c r="O9771">
        <v>11.820866990000001</v>
      </c>
      <c r="P9771">
        <v>3.2173383100000001</v>
      </c>
      <c r="Q9771">
        <v>13.540894740000001</v>
      </c>
    </row>
    <row r="9772" spans="1:17">
      <c r="A9772" t="s">
        <v>21190</v>
      </c>
      <c r="B9772" s="14" t="s">
        <v>21191</v>
      </c>
      <c r="C9772">
        <v>0.65655696699999999</v>
      </c>
      <c r="D9772">
        <v>0.69088442000000005</v>
      </c>
      <c r="E9772">
        <v>0.31432363299999999</v>
      </c>
      <c r="F9772">
        <v>0.44685103700000001</v>
      </c>
      <c r="G9772">
        <v>0.28343774799999999</v>
      </c>
      <c r="H9772">
        <v>0.25215411199999999</v>
      </c>
      <c r="I9772">
        <v>1.1968373510000001</v>
      </c>
      <c r="J9772">
        <v>1.872719451</v>
      </c>
      <c r="K9772">
        <v>1.0424641349999999</v>
      </c>
      <c r="L9772">
        <v>2.2816780169999999</v>
      </c>
      <c r="M9772">
        <v>0.31507290700000001</v>
      </c>
      <c r="N9772">
        <v>1.011688154</v>
      </c>
      <c r="O9772">
        <v>0.90890320000000002</v>
      </c>
      <c r="P9772">
        <v>1.280556611</v>
      </c>
      <c r="Q9772">
        <v>1.015511431</v>
      </c>
    </row>
    <row r="9773" spans="1:17">
      <c r="A9773" t="s">
        <v>21192</v>
      </c>
      <c r="B9773" s="14" t="s">
        <v>21193</v>
      </c>
      <c r="C9773">
        <v>2.3331883160000002</v>
      </c>
      <c r="D9773">
        <v>3.6181553380000002</v>
      </c>
      <c r="E9773">
        <v>5.4609045070000004</v>
      </c>
      <c r="F9773">
        <v>3.17592432</v>
      </c>
      <c r="G9773">
        <v>1.611591808</v>
      </c>
      <c r="H9773">
        <v>0</v>
      </c>
      <c r="I9773">
        <v>3.4025342099999998</v>
      </c>
      <c r="J9773">
        <v>6.2113625189999997</v>
      </c>
      <c r="K9773">
        <v>5.2922513389999999</v>
      </c>
      <c r="L9773">
        <v>7.3712145470000001</v>
      </c>
      <c r="M9773">
        <v>8.9573269270000004</v>
      </c>
      <c r="N9773">
        <v>3.4513998579999998</v>
      </c>
      <c r="O9773">
        <v>0</v>
      </c>
      <c r="P9773">
        <v>2.4503653889999999</v>
      </c>
      <c r="Q9773">
        <v>3.2078176520000001</v>
      </c>
    </row>
    <row r="9774" spans="1:17">
      <c r="A9774" t="s">
        <v>21192</v>
      </c>
      <c r="B9774" s="14" t="s">
        <v>21194</v>
      </c>
      <c r="C9774">
        <v>13.23635679</v>
      </c>
      <c r="D9774">
        <v>48.969346909999999</v>
      </c>
      <c r="E9774">
        <v>41.166023000000003</v>
      </c>
      <c r="F9774">
        <v>54.772479420000003</v>
      </c>
      <c r="G9774">
        <v>35.35171261</v>
      </c>
      <c r="H9774">
        <v>59.307401419999998</v>
      </c>
      <c r="I9774">
        <v>20.5896942</v>
      </c>
      <c r="J9774">
        <v>19.017083660000001</v>
      </c>
      <c r="K9774">
        <v>45.635490390000001</v>
      </c>
      <c r="L9774">
        <v>22.30264914</v>
      </c>
      <c r="M9774">
        <v>5.0815604680000002</v>
      </c>
      <c r="N9774">
        <v>13.86920696</v>
      </c>
      <c r="O9774">
        <v>7.3294886239999997</v>
      </c>
      <c r="P9774">
        <v>59.112821089999997</v>
      </c>
      <c r="Q9774">
        <v>34.57657296</v>
      </c>
    </row>
    <row r="9775" spans="1:17">
      <c r="A9775" t="s">
        <v>21195</v>
      </c>
      <c r="B9775" s="14" t="s">
        <v>21196</v>
      </c>
      <c r="C9775">
        <v>62.279791539999998</v>
      </c>
      <c r="D9775">
        <v>186.9720514</v>
      </c>
      <c r="E9775">
        <v>265.05886420000002</v>
      </c>
      <c r="F9775">
        <v>212.4083273</v>
      </c>
      <c r="G9775">
        <v>92.928738129999999</v>
      </c>
      <c r="H9775">
        <v>530.96110950000002</v>
      </c>
      <c r="I9775">
        <v>126.14422159999999</v>
      </c>
      <c r="J9775">
        <v>210.33589420000001</v>
      </c>
      <c r="K9775">
        <v>23.544342579999999</v>
      </c>
      <c r="L9775">
        <v>8.7448807409999993</v>
      </c>
      <c r="M9775">
        <v>3.0836040179999999</v>
      </c>
      <c r="N9775">
        <v>69.309417409999995</v>
      </c>
      <c r="O9775">
        <v>69.247218910000001</v>
      </c>
      <c r="P9775">
        <v>14.73895724</v>
      </c>
      <c r="Q9775">
        <v>260.53152039999998</v>
      </c>
    </row>
    <row r="9776" spans="1:17">
      <c r="A9776" t="s">
        <v>21197</v>
      </c>
      <c r="B9776" s="14" t="s">
        <v>7598</v>
      </c>
      <c r="C9776">
        <v>1.6601983199999999</v>
      </c>
      <c r="D9776">
        <v>1.4343791130000001</v>
      </c>
      <c r="E9776">
        <v>1.545468407</v>
      </c>
      <c r="F9776">
        <v>1.9095763649999999</v>
      </c>
      <c r="G9776">
        <v>1.4907629149999999</v>
      </c>
      <c r="H9776">
        <v>1.3070959579999999</v>
      </c>
      <c r="I9776">
        <v>2.663209691</v>
      </c>
      <c r="J9776">
        <v>2.988588381</v>
      </c>
      <c r="K9776">
        <v>2.3347604500000001</v>
      </c>
      <c r="L9776">
        <v>2.9372252699999999</v>
      </c>
      <c r="M9776">
        <v>3.505510659</v>
      </c>
      <c r="N9776">
        <v>1.7805060770000001</v>
      </c>
      <c r="O9776">
        <v>3.953062085</v>
      </c>
      <c r="P9776">
        <v>2.5281860389999999</v>
      </c>
      <c r="Q9776">
        <v>1.768974418</v>
      </c>
    </row>
    <row r="9777" spans="1:17">
      <c r="A9777" t="s">
        <v>21198</v>
      </c>
      <c r="B9777" s="14" t="s">
        <v>567</v>
      </c>
      <c r="C9777">
        <v>7.0114487600000004</v>
      </c>
      <c r="D9777">
        <v>12.685043759999999</v>
      </c>
      <c r="E9777">
        <v>8.5036372230000001</v>
      </c>
      <c r="F9777">
        <v>17.179108459999998</v>
      </c>
      <c r="G9777">
        <v>12.551399869999999</v>
      </c>
      <c r="H9777">
        <v>57.087005959999999</v>
      </c>
      <c r="I9777">
        <v>14.996568440000001</v>
      </c>
      <c r="J9777">
        <v>11.999394240000001</v>
      </c>
      <c r="K9777">
        <v>7.4217310799999998</v>
      </c>
      <c r="L9777">
        <v>3.8395392579999998</v>
      </c>
      <c r="M9777">
        <v>0</v>
      </c>
      <c r="N9777">
        <v>7.145003215</v>
      </c>
      <c r="O9777">
        <v>2.0706738659999999</v>
      </c>
      <c r="P9777">
        <v>16.340127580000001</v>
      </c>
      <c r="Q9777">
        <v>12.692392249999999</v>
      </c>
    </row>
    <row r="9778" spans="1:17">
      <c r="A9778" t="s">
        <v>21199</v>
      </c>
      <c r="B9778" s="14" t="s">
        <v>3767</v>
      </c>
      <c r="C9778">
        <v>8.1719302440000003</v>
      </c>
      <c r="D9778">
        <v>13.997932520000001</v>
      </c>
      <c r="E9778">
        <v>13.89478297</v>
      </c>
      <c r="F9778">
        <v>17.698427450000001</v>
      </c>
      <c r="G9778">
        <v>12.22147515</v>
      </c>
      <c r="H9778">
        <v>9.1351959810000007</v>
      </c>
      <c r="I9778">
        <v>20.85525032</v>
      </c>
      <c r="J9778">
        <v>20.40468645</v>
      </c>
      <c r="K9778">
        <v>14.43157669</v>
      </c>
      <c r="L9778">
        <v>14.47623188</v>
      </c>
      <c r="M9778">
        <v>5.8824000329999997</v>
      </c>
      <c r="N9778">
        <v>8.4187325860000009</v>
      </c>
      <c r="O9778">
        <v>8.4037896419999996</v>
      </c>
      <c r="P9778">
        <v>16.31082443</v>
      </c>
      <c r="Q9778">
        <v>14.14443554</v>
      </c>
    </row>
    <row r="9779" spans="1:17">
      <c r="A9779" t="s">
        <v>20026</v>
      </c>
      <c r="B9779" s="14" t="s">
        <v>2420</v>
      </c>
      <c r="C9779">
        <v>0.44937359300000002</v>
      </c>
      <c r="D9779">
        <v>2.1901285380000002</v>
      </c>
      <c r="E9779">
        <v>2.7728581299999999</v>
      </c>
      <c r="F9779">
        <v>1.8350552929999999</v>
      </c>
      <c r="G9779">
        <v>2.0951570319999999</v>
      </c>
      <c r="H9779">
        <v>4.4871907999999996</v>
      </c>
      <c r="I9779">
        <v>1.310660621</v>
      </c>
      <c r="J9779">
        <v>2.9053303000000001</v>
      </c>
      <c r="K9779">
        <v>5.0964553160000001</v>
      </c>
      <c r="L9779">
        <v>3.4072817629999999</v>
      </c>
      <c r="M9779">
        <v>0.86259350700000004</v>
      </c>
      <c r="N9779">
        <v>1.9388304430000001</v>
      </c>
      <c r="O9779">
        <v>2.9860288800000001</v>
      </c>
      <c r="P9779">
        <v>2.4271301510000001</v>
      </c>
      <c r="Q9779">
        <v>1.853483322</v>
      </c>
    </row>
    <row r="9780" spans="1:17">
      <c r="A9780" t="s">
        <v>21200</v>
      </c>
      <c r="B9780" s="14" t="s">
        <v>8347</v>
      </c>
      <c r="C9780">
        <v>32.858091739999999</v>
      </c>
      <c r="D9780">
        <v>99.533037789999995</v>
      </c>
      <c r="E9780">
        <v>89.894745650000004</v>
      </c>
      <c r="F9780">
        <v>96.420423970000002</v>
      </c>
      <c r="G9780">
        <v>81.64554905</v>
      </c>
      <c r="H9780">
        <v>128.4514016</v>
      </c>
      <c r="I9780">
        <v>106.9319043</v>
      </c>
      <c r="J9780">
        <v>114.79055719999999</v>
      </c>
      <c r="K9780">
        <v>128.03525049999999</v>
      </c>
      <c r="L9780">
        <v>88.291592940000001</v>
      </c>
      <c r="M9780">
        <v>28.548666350000001</v>
      </c>
      <c r="N9780">
        <v>45.493294650000003</v>
      </c>
      <c r="O9780">
        <v>22.599870450000001</v>
      </c>
      <c r="P9780">
        <v>87.645858360000005</v>
      </c>
      <c r="Q9780">
        <v>97.246039890000006</v>
      </c>
    </row>
    <row r="9781" spans="1:17">
      <c r="A9781" t="s">
        <v>21201</v>
      </c>
      <c r="B9781" s="14" t="s">
        <v>3715</v>
      </c>
      <c r="C9781">
        <v>0.60686896700000004</v>
      </c>
      <c r="D9781">
        <v>2.151068735</v>
      </c>
      <c r="E9781">
        <v>2.3888493500000001</v>
      </c>
      <c r="F9781">
        <v>2.2303809440000002</v>
      </c>
      <c r="G9781">
        <v>1.3099363980000001</v>
      </c>
      <c r="H9781">
        <v>0.58267794399999995</v>
      </c>
      <c r="I9781">
        <v>6.1950622869999998</v>
      </c>
      <c r="J9781">
        <v>4.731380057</v>
      </c>
      <c r="K9781">
        <v>5.0931600320000001</v>
      </c>
      <c r="L9781">
        <v>2.1090014290000001</v>
      </c>
      <c r="M9781">
        <v>2.9122830020000001</v>
      </c>
      <c r="N9781">
        <v>4.1893553020000001</v>
      </c>
      <c r="O9781">
        <v>3.0244238139999999</v>
      </c>
      <c r="P9781">
        <v>3.3688344560000001</v>
      </c>
      <c r="Q9781">
        <v>2.5030876900000001</v>
      </c>
    </row>
    <row r="9782" spans="1:17">
      <c r="A9782" t="s">
        <v>21202</v>
      </c>
      <c r="B9782" s="14" t="s">
        <v>8157</v>
      </c>
      <c r="C9782">
        <v>15.1911539</v>
      </c>
      <c r="D9782">
        <v>19.298823689999999</v>
      </c>
      <c r="E9782">
        <v>15.622826699999999</v>
      </c>
      <c r="F9782">
        <v>16.427619979999999</v>
      </c>
      <c r="G9782">
        <v>14.136283929999999</v>
      </c>
      <c r="H9782">
        <v>9.9758327359999992</v>
      </c>
      <c r="I9782">
        <v>6.8375176570000002</v>
      </c>
      <c r="J9782">
        <v>10.496735210000001</v>
      </c>
      <c r="K9782">
        <v>28.7144291</v>
      </c>
      <c r="L9782">
        <v>15.22748313</v>
      </c>
      <c r="M9782">
        <v>4.3200187090000002</v>
      </c>
      <c r="N9782">
        <v>10.276417690000001</v>
      </c>
      <c r="O9782">
        <v>4.257893664</v>
      </c>
      <c r="P9782">
        <v>17.529793810000001</v>
      </c>
      <c r="Q9782">
        <v>14.31062521</v>
      </c>
    </row>
    <row r="9783" spans="1:17">
      <c r="A9783" t="s">
        <v>21203</v>
      </c>
      <c r="B9783" s="14" t="s">
        <v>4937</v>
      </c>
      <c r="C9783">
        <v>2.7417383040000001</v>
      </c>
      <c r="D9783">
        <v>1.23375451</v>
      </c>
      <c r="E9783">
        <v>1.2852489039999999</v>
      </c>
      <c r="F9783">
        <v>0.85137174599999998</v>
      </c>
      <c r="G9783">
        <v>0.66578468599999996</v>
      </c>
      <c r="H9783">
        <v>2.5666359000000001</v>
      </c>
      <c r="I9783">
        <v>2.2490609949999998</v>
      </c>
      <c r="J9783">
        <v>3.106417639</v>
      </c>
      <c r="K9783">
        <v>1.1660520590000001</v>
      </c>
      <c r="L9783">
        <v>1.1910169900000001</v>
      </c>
      <c r="M9783">
        <v>3.1248434079999998</v>
      </c>
      <c r="N9783">
        <v>0.83438665700000003</v>
      </c>
      <c r="O9783">
        <v>1.8977597100000001</v>
      </c>
      <c r="P9783">
        <v>1.966755931</v>
      </c>
      <c r="Q9783">
        <v>2.120354157</v>
      </c>
    </row>
    <row r="9784" spans="1:17">
      <c r="A9784" t="s">
        <v>21204</v>
      </c>
      <c r="B9784" s="14" t="s">
        <v>1856</v>
      </c>
      <c r="C9784">
        <v>1.4744694979999999</v>
      </c>
      <c r="D9784">
        <v>0.78939054500000005</v>
      </c>
      <c r="E9784">
        <v>0.58824625200000003</v>
      </c>
      <c r="F9784">
        <v>0.26760540500000002</v>
      </c>
      <c r="G9784">
        <v>0.57287989100000003</v>
      </c>
      <c r="H9784">
        <v>0.61346747199999996</v>
      </c>
      <c r="I9784">
        <v>1.9710604309999999</v>
      </c>
      <c r="J9784">
        <v>2.2897584530000001</v>
      </c>
      <c r="K9784">
        <v>1.393526461</v>
      </c>
      <c r="L9784">
        <v>1.630395982</v>
      </c>
      <c r="M9784">
        <v>1.6510157780000001</v>
      </c>
      <c r="N9784">
        <v>0.51498870200000002</v>
      </c>
      <c r="O9784">
        <v>2.041178623</v>
      </c>
      <c r="P9784">
        <v>0.700521002</v>
      </c>
      <c r="Q9784">
        <v>0.59126540800000005</v>
      </c>
    </row>
    <row r="9785" spans="1:17">
      <c r="A9785" t="s">
        <v>21205</v>
      </c>
      <c r="B9785" s="14" t="s">
        <v>2513</v>
      </c>
      <c r="C9785">
        <v>10.843460110000001</v>
      </c>
      <c r="D9785">
        <v>11.24429121</v>
      </c>
      <c r="E9785">
        <v>6.7007711189999997</v>
      </c>
      <c r="F9785">
        <v>11.74524235</v>
      </c>
      <c r="G9785">
        <v>12.549483410000001</v>
      </c>
      <c r="H9785">
        <v>13.999765330000001</v>
      </c>
      <c r="I9785">
        <v>4.7103238950000001</v>
      </c>
      <c r="J9785">
        <v>3.2757129709999999</v>
      </c>
      <c r="K9785">
        <v>5.6517696419999996</v>
      </c>
      <c r="L9785">
        <v>9.4755109910000002</v>
      </c>
      <c r="M9785">
        <v>6.6429337970000004</v>
      </c>
      <c r="N9785">
        <v>4.0669637710000002</v>
      </c>
      <c r="O9785">
        <v>5.6211854649999999</v>
      </c>
      <c r="P9785">
        <v>13.04951573</v>
      </c>
      <c r="Q9785">
        <v>14.90828773</v>
      </c>
    </row>
    <row r="9786" spans="1:17">
      <c r="A9786" t="s">
        <v>21206</v>
      </c>
      <c r="B9786" s="14" t="s">
        <v>21207</v>
      </c>
      <c r="C9786">
        <v>2.127167273</v>
      </c>
      <c r="D9786">
        <v>0.605878425</v>
      </c>
      <c r="E9786">
        <v>0.74357288899999996</v>
      </c>
      <c r="F9786">
        <v>0.62046203600000005</v>
      </c>
      <c r="G9786">
        <v>0.62969481199999999</v>
      </c>
      <c r="H9786">
        <v>0.81694963499999995</v>
      </c>
      <c r="I9786">
        <v>1.329467009</v>
      </c>
      <c r="J9786">
        <v>1.5409245819999999</v>
      </c>
      <c r="K9786">
        <v>0.827133322</v>
      </c>
      <c r="L9786">
        <v>0.57602868600000001</v>
      </c>
      <c r="M9786">
        <v>1.1666275690000001</v>
      </c>
      <c r="N9786">
        <v>0.861580134</v>
      </c>
      <c r="O9786">
        <v>1.682708205</v>
      </c>
      <c r="P9786">
        <v>0.82065217400000001</v>
      </c>
      <c r="Q9786">
        <v>0.62669285299999999</v>
      </c>
    </row>
    <row r="9787" spans="1:17">
      <c r="A9787" t="s">
        <v>21208</v>
      </c>
      <c r="B9787" s="14" t="s">
        <v>21209</v>
      </c>
      <c r="C9787">
        <v>0.41421698299999998</v>
      </c>
      <c r="D9787">
        <v>0.41293318899999998</v>
      </c>
      <c r="E9787">
        <v>0.330507465</v>
      </c>
      <c r="F9787">
        <v>0.33829805699999999</v>
      </c>
      <c r="G9787">
        <v>1.0013852809999999</v>
      </c>
      <c r="H9787">
        <v>1.352198555</v>
      </c>
      <c r="I9787">
        <v>0.30203036900000002</v>
      </c>
      <c r="J9787">
        <v>0.28880744200000003</v>
      </c>
      <c r="K9787">
        <v>1.1274565540000001</v>
      </c>
      <c r="L9787">
        <v>1.439493954</v>
      </c>
      <c r="M9787">
        <v>1.192663139</v>
      </c>
      <c r="N9787">
        <v>0.204245328</v>
      </c>
      <c r="O9787">
        <v>0.68810444900000001</v>
      </c>
      <c r="P9787">
        <v>0.87003946600000004</v>
      </c>
      <c r="Q9787">
        <v>0.14237305</v>
      </c>
    </row>
    <row r="9788" spans="1:17">
      <c r="A9788" t="s">
        <v>21210</v>
      </c>
      <c r="B9788" s="14" t="s">
        <v>1511</v>
      </c>
      <c r="C9788">
        <v>3.4040086710000002</v>
      </c>
      <c r="D9788">
        <v>4.1324783949999997</v>
      </c>
      <c r="E9788">
        <v>6.3737560020000004</v>
      </c>
      <c r="F9788">
        <v>4.5964514980000004</v>
      </c>
      <c r="G9788">
        <v>3.5503638519999998</v>
      </c>
      <c r="H9788">
        <v>4.601791757</v>
      </c>
      <c r="I9788">
        <v>4.1698713019999998</v>
      </c>
      <c r="J9788">
        <v>4.8331076639999999</v>
      </c>
      <c r="K9788">
        <v>2.7178406480000001</v>
      </c>
      <c r="L9788">
        <v>5.0760035290000003</v>
      </c>
      <c r="M9788">
        <v>2.8750272880000001</v>
      </c>
      <c r="N9788">
        <v>3.7597840850000002</v>
      </c>
      <c r="O9788">
        <v>3.0158924499999999</v>
      </c>
      <c r="P9788">
        <v>2.1041218690000001</v>
      </c>
      <c r="Q9788">
        <v>4.9608535099999997</v>
      </c>
    </row>
    <row r="9789" spans="1:17">
      <c r="A9789" t="s">
        <v>21211</v>
      </c>
      <c r="B9789" s="14" t="s">
        <v>2653</v>
      </c>
      <c r="C9789">
        <v>26.50102665</v>
      </c>
      <c r="D9789">
        <v>52.18546431</v>
      </c>
      <c r="E9789">
        <v>51.297193649999997</v>
      </c>
      <c r="F9789">
        <v>67.837403800000004</v>
      </c>
      <c r="G9789">
        <v>54.914775400000003</v>
      </c>
      <c r="H9789">
        <v>113.6527351</v>
      </c>
      <c r="I9789">
        <v>47.235180800000002</v>
      </c>
      <c r="J9789">
        <v>55.245854360000003</v>
      </c>
      <c r="K9789">
        <v>61.112767599999998</v>
      </c>
      <c r="L9789">
        <v>20.00082493</v>
      </c>
      <c r="M9789">
        <v>7.0652712390000003</v>
      </c>
      <c r="N9789">
        <v>11.161679489999999</v>
      </c>
      <c r="O9789">
        <v>8.9678449039999997</v>
      </c>
      <c r="P9789">
        <v>19.659081220000001</v>
      </c>
      <c r="Q9789">
        <v>81.979468220000001</v>
      </c>
    </row>
    <row r="9790" spans="1:17">
      <c r="A9790" t="s">
        <v>21212</v>
      </c>
      <c r="B9790" s="14" t="s">
        <v>3716</v>
      </c>
      <c r="C9790">
        <v>3.185915772</v>
      </c>
      <c r="D9790">
        <v>9.2193429140000003</v>
      </c>
      <c r="E9790">
        <v>7.4779252759999997</v>
      </c>
      <c r="F9790">
        <v>11.681858180000001</v>
      </c>
      <c r="G9790">
        <v>6.2579337629999996</v>
      </c>
      <c r="H9790">
        <v>12.15920197</v>
      </c>
      <c r="I9790">
        <v>11.615208389999999</v>
      </c>
      <c r="J9790">
        <v>17.341586790000001</v>
      </c>
      <c r="K9790">
        <v>14.45289855</v>
      </c>
      <c r="L9790">
        <v>6.6682125040000004</v>
      </c>
      <c r="M9790">
        <v>1.1466587749999999</v>
      </c>
      <c r="N9790">
        <v>6.5292031550000003</v>
      </c>
      <c r="O9790">
        <v>3.3078116450000001</v>
      </c>
      <c r="P9790">
        <v>15.59436973</v>
      </c>
      <c r="Q9790">
        <v>8.7604046189999991</v>
      </c>
    </row>
    <row r="9791" spans="1:17">
      <c r="A9791" t="s">
        <v>21213</v>
      </c>
      <c r="B9791" s="14" t="s">
        <v>21214</v>
      </c>
      <c r="C9791">
        <v>4.9124623160000001</v>
      </c>
      <c r="D9791">
        <v>14.510331819999999</v>
      </c>
      <c r="E9791">
        <v>11.42809718</v>
      </c>
      <c r="F9791">
        <v>18.054411959999999</v>
      </c>
      <c r="G9791">
        <v>5.4856105770000001</v>
      </c>
      <c r="H9791">
        <v>11.194162840000001</v>
      </c>
      <c r="I9791">
        <v>19.103839969999999</v>
      </c>
      <c r="J9791">
        <v>29.10340347</v>
      </c>
      <c r="K9791">
        <v>12.182670249999999</v>
      </c>
      <c r="L9791">
        <v>5.3802267009999998</v>
      </c>
      <c r="M9791">
        <v>1.2572933120000001</v>
      </c>
      <c r="N9791">
        <v>16.067758019999999</v>
      </c>
      <c r="O9791">
        <v>2.9015707540000002</v>
      </c>
      <c r="P9791">
        <v>37.932222520000003</v>
      </c>
      <c r="Q9791">
        <v>12.382277889999999</v>
      </c>
    </row>
    <row r="9792" spans="1:17">
      <c r="A9792" t="e">
        <v>#N/A</v>
      </c>
      <c r="B9792" s="14" t="s">
        <v>21215</v>
      </c>
      <c r="C9792">
        <v>20.268678869999999</v>
      </c>
      <c r="D9792">
        <v>0.28063693899999997</v>
      </c>
      <c r="E9792">
        <v>0.67385673300000004</v>
      </c>
      <c r="F9792">
        <v>0.17243515500000001</v>
      </c>
      <c r="G9792">
        <v>1.0937567100000001</v>
      </c>
      <c r="H9792">
        <v>0</v>
      </c>
      <c r="I9792">
        <v>7.389552825</v>
      </c>
      <c r="J9792">
        <v>0.160591757</v>
      </c>
      <c r="K9792">
        <v>1.1493601069999999</v>
      </c>
      <c r="L9792">
        <v>4.0021624999999998</v>
      </c>
      <c r="M9792">
        <v>4.8633339449999999</v>
      </c>
      <c r="N9792">
        <v>0.62463985200000005</v>
      </c>
      <c r="O9792">
        <v>16.835340739999999</v>
      </c>
      <c r="P9792">
        <v>1.3304131100000001</v>
      </c>
      <c r="Q9792">
        <v>1.741667866</v>
      </c>
    </row>
    <row r="9793" spans="1:17">
      <c r="A9793" t="s">
        <v>21216</v>
      </c>
      <c r="B9793" s="14" t="s">
        <v>3749</v>
      </c>
      <c r="C9793">
        <v>10.75815487</v>
      </c>
      <c r="D9793">
        <v>9.53316607</v>
      </c>
      <c r="E9793">
        <v>4.3197047910000004</v>
      </c>
      <c r="F9793">
        <v>7.0857807299999997</v>
      </c>
      <c r="G9793">
        <v>5.3934154410000001</v>
      </c>
      <c r="H9793">
        <v>4.1317252330000001</v>
      </c>
      <c r="I9793">
        <v>11.64009813</v>
      </c>
      <c r="J9793">
        <v>9.194755249</v>
      </c>
      <c r="K9793">
        <v>12.279802009999999</v>
      </c>
      <c r="L9793">
        <v>11.40246365</v>
      </c>
      <c r="M9793">
        <v>9.3261580360000007</v>
      </c>
      <c r="N9793">
        <v>8.5559912449999995</v>
      </c>
      <c r="O9793">
        <v>10.76141389</v>
      </c>
      <c r="P9793">
        <v>7.0289893120000002</v>
      </c>
      <c r="Q9793">
        <v>7.3955022919999998</v>
      </c>
    </row>
    <row r="9794" spans="1:17">
      <c r="A9794" t="s">
        <v>21217</v>
      </c>
      <c r="B9794" s="14" t="s">
        <v>21218</v>
      </c>
      <c r="C9794">
        <v>4.4405842150000003</v>
      </c>
      <c r="D9794">
        <v>1.967476175</v>
      </c>
      <c r="E9794">
        <v>4.2518186120000001</v>
      </c>
      <c r="F9794">
        <v>5.4400510119999996</v>
      </c>
      <c r="G9794">
        <v>3.0672231179999998</v>
      </c>
      <c r="H9794">
        <v>25.581441349999999</v>
      </c>
      <c r="I9794">
        <v>19.42737275</v>
      </c>
      <c r="J9794">
        <v>6.1922799919999996</v>
      </c>
      <c r="K9794">
        <v>6.0434095939999999</v>
      </c>
      <c r="L9794">
        <v>14.02908575</v>
      </c>
      <c r="M9794">
        <v>8.5239078819999996</v>
      </c>
      <c r="N9794">
        <v>4.3791955189999996</v>
      </c>
      <c r="O9794">
        <v>4.9178504309999997</v>
      </c>
      <c r="P9794">
        <v>6.6622837769999999</v>
      </c>
      <c r="Q9794">
        <v>0</v>
      </c>
    </row>
    <row r="9795" spans="1:17">
      <c r="A9795" t="s">
        <v>21219</v>
      </c>
      <c r="B9795" s="14" t="s">
        <v>9159</v>
      </c>
      <c r="C9795">
        <v>19.954969609999999</v>
      </c>
      <c r="D9795">
        <v>11.2934915</v>
      </c>
      <c r="E9795">
        <v>10.648004780000001</v>
      </c>
      <c r="F9795">
        <v>9.8782755919999996</v>
      </c>
      <c r="G9795">
        <v>12.97577798</v>
      </c>
      <c r="H9795">
        <v>11.91482912</v>
      </c>
      <c r="I9795">
        <v>11.594819299999999</v>
      </c>
      <c r="J9795">
        <v>8.2017586839999996</v>
      </c>
      <c r="K9795">
        <v>23.762987670000001</v>
      </c>
      <c r="L9795">
        <v>15.61311729</v>
      </c>
      <c r="M9795">
        <v>8.6783614789999994</v>
      </c>
      <c r="N9795">
        <v>5.9479319659999996</v>
      </c>
      <c r="O9795">
        <v>14.67557858</v>
      </c>
      <c r="P9795">
        <v>3.7072628920000001</v>
      </c>
      <c r="Q9795">
        <v>10.663359870000001</v>
      </c>
    </row>
    <row r="9796" spans="1:17">
      <c r="A9796" t="s">
        <v>21220</v>
      </c>
      <c r="B9796" s="14" t="s">
        <v>2856</v>
      </c>
      <c r="C9796">
        <v>5.7093225619999997</v>
      </c>
      <c r="D9796">
        <v>3.162015281</v>
      </c>
      <c r="E9796">
        <v>2.227143082</v>
      </c>
      <c r="F9796">
        <v>3.2381256029999999</v>
      </c>
      <c r="G9796">
        <v>1.9717862900000001</v>
      </c>
      <c r="H9796">
        <v>1.096347486</v>
      </c>
      <c r="I9796">
        <v>2.7753389639999999</v>
      </c>
      <c r="J9796">
        <v>1.6888036340000001</v>
      </c>
      <c r="K9796">
        <v>2.1583605690000001</v>
      </c>
      <c r="L9796">
        <v>0</v>
      </c>
      <c r="M9796">
        <v>5.4796550670000004</v>
      </c>
      <c r="N9796">
        <v>0.70379928000000003</v>
      </c>
      <c r="O9796">
        <v>1.0538250920000001</v>
      </c>
      <c r="P9796">
        <v>2.712501252</v>
      </c>
      <c r="Q9796">
        <v>13.08257429</v>
      </c>
    </row>
    <row r="9797" spans="1:17">
      <c r="A9797" t="s">
        <v>21221</v>
      </c>
      <c r="B9797" s="14" t="s">
        <v>1745</v>
      </c>
      <c r="C9797">
        <v>17.839064019999999</v>
      </c>
      <c r="D9797">
        <v>2.618166864</v>
      </c>
      <c r="E9797">
        <v>1.945306499</v>
      </c>
      <c r="F9797">
        <v>1.881889497</v>
      </c>
      <c r="G9797">
        <v>1.347706702</v>
      </c>
      <c r="H9797">
        <v>2.483554619</v>
      </c>
      <c r="I9797">
        <v>7.8045169139999997</v>
      </c>
      <c r="J9797">
        <v>3.674880478</v>
      </c>
      <c r="K9797">
        <v>10.01469981</v>
      </c>
      <c r="L9797">
        <v>12.398924170000001</v>
      </c>
      <c r="M9797">
        <v>6.848582575</v>
      </c>
      <c r="N9797">
        <v>4.4805767320000003</v>
      </c>
      <c r="O9797">
        <v>11.85382523</v>
      </c>
      <c r="P9797">
        <v>1.639310322</v>
      </c>
      <c r="Q9797">
        <v>3.8322335609999998</v>
      </c>
    </row>
    <row r="9798" spans="1:17">
      <c r="A9798" t="s">
        <v>21222</v>
      </c>
      <c r="B9798" s="14" t="s">
        <v>21223</v>
      </c>
      <c r="C9798">
        <v>12.22621378</v>
      </c>
      <c r="D9798">
        <v>30.997457690000001</v>
      </c>
      <c r="E9798">
        <v>36.709232180000001</v>
      </c>
      <c r="F9798">
        <v>25.518134020000002</v>
      </c>
      <c r="G9798">
        <v>31.433992190000001</v>
      </c>
      <c r="H9798">
        <v>49.042315850000001</v>
      </c>
      <c r="I9798">
        <v>33.678373149999999</v>
      </c>
      <c r="J9798">
        <v>40.642392719999997</v>
      </c>
      <c r="K9798">
        <v>34.51104952</v>
      </c>
      <c r="L9798">
        <v>29.184190229999999</v>
      </c>
      <c r="M9798">
        <v>5.215285744</v>
      </c>
      <c r="N9798">
        <v>11.55480989</v>
      </c>
      <c r="O9798">
        <v>10.53131786</v>
      </c>
      <c r="P9798">
        <v>19.7698888</v>
      </c>
      <c r="Q9798">
        <v>21.47866063</v>
      </c>
    </row>
    <row r="9799" spans="1:17">
      <c r="A9799" t="s">
        <v>21224</v>
      </c>
      <c r="B9799" s="14" t="s">
        <v>8439</v>
      </c>
      <c r="C9799">
        <v>17.299676640000001</v>
      </c>
      <c r="D9799">
        <v>4.6431698069999996</v>
      </c>
      <c r="E9799">
        <v>4.6837747629999997</v>
      </c>
      <c r="F9799">
        <v>5.7210131889999998</v>
      </c>
      <c r="G9799">
        <v>5.189529018</v>
      </c>
      <c r="H9799">
        <v>11.456693850000001</v>
      </c>
      <c r="I9799">
        <v>8.0860439740000007</v>
      </c>
      <c r="J9799">
        <v>11.35906376</v>
      </c>
      <c r="K9799">
        <v>7.5964555069999999</v>
      </c>
      <c r="L9799">
        <v>8.8989007420000004</v>
      </c>
      <c r="M9799">
        <v>6.3860641759999996</v>
      </c>
      <c r="N9799">
        <v>4.3881620510000001</v>
      </c>
      <c r="O9799">
        <v>9.3338793899999999</v>
      </c>
      <c r="P9799">
        <v>7.337278317</v>
      </c>
      <c r="Q9799">
        <v>7.7757706610000001</v>
      </c>
    </row>
    <row r="9800" spans="1:17">
      <c r="A9800" t="s">
        <v>21225</v>
      </c>
      <c r="B9800" s="14" t="s">
        <v>8116</v>
      </c>
      <c r="C9800">
        <v>70.322093409999994</v>
      </c>
      <c r="D9800">
        <v>3.9939019469999999</v>
      </c>
      <c r="E9800">
        <v>3.6573172199999999</v>
      </c>
      <c r="F9800">
        <v>3.0179892549999998</v>
      </c>
      <c r="G9800">
        <v>4.544072753</v>
      </c>
      <c r="H9800">
        <v>4.6016074270000002</v>
      </c>
      <c r="I9800">
        <v>10.45116799</v>
      </c>
      <c r="J9800">
        <v>8.0346389820000006</v>
      </c>
      <c r="K9800">
        <v>10.058147529999999</v>
      </c>
      <c r="L9800">
        <v>15.28287823</v>
      </c>
      <c r="M9800">
        <v>24.933817309999998</v>
      </c>
      <c r="N9800">
        <v>5.0245568970000001</v>
      </c>
      <c r="O9800">
        <v>40.304237880000002</v>
      </c>
      <c r="P9800">
        <v>3.3432452779999999</v>
      </c>
      <c r="Q9800">
        <v>14.779619719999999</v>
      </c>
    </row>
    <row r="9801" spans="1:17">
      <c r="A9801" t="s">
        <v>11332</v>
      </c>
      <c r="B9801" s="14" t="s">
        <v>21226</v>
      </c>
      <c r="C9801">
        <v>4.1890887440000002</v>
      </c>
      <c r="D9801">
        <v>6.1094875130000004</v>
      </c>
      <c r="E9801">
        <v>6.2022161039999997</v>
      </c>
      <c r="F9801">
        <v>3.9915167189999998</v>
      </c>
      <c r="G9801">
        <v>5.0636405330000001</v>
      </c>
      <c r="H9801">
        <v>4.4243135249999996</v>
      </c>
      <c r="I9801">
        <v>3.0545150730000001</v>
      </c>
      <c r="J9801">
        <v>1.6374114689999999</v>
      </c>
      <c r="K9801">
        <v>1.5836491749999999</v>
      </c>
      <c r="L9801">
        <v>3.3086347630000001</v>
      </c>
      <c r="M9801">
        <v>1.3401917720000001</v>
      </c>
      <c r="N9801">
        <v>2.1516546029999999</v>
      </c>
      <c r="O9801">
        <v>4.6393246670000003</v>
      </c>
      <c r="P9801">
        <v>4.8184699909999997</v>
      </c>
      <c r="Q9801">
        <v>6.9593102309999999</v>
      </c>
    </row>
    <row r="9802" spans="1:17">
      <c r="A9802" t="s">
        <v>21227</v>
      </c>
      <c r="B9802" s="14" t="s">
        <v>21228</v>
      </c>
      <c r="C9802">
        <v>1.798892548</v>
      </c>
      <c r="D9802">
        <v>0.91089127199999997</v>
      </c>
      <c r="E9802">
        <v>0.87488157300000002</v>
      </c>
      <c r="F9802">
        <v>0.419767471</v>
      </c>
      <c r="G9802">
        <v>0.75439946300000005</v>
      </c>
      <c r="H9802">
        <v>1.0856591790000001</v>
      </c>
      <c r="I9802">
        <v>1.1242972410000001</v>
      </c>
      <c r="J9802">
        <v>0.91218516100000002</v>
      </c>
      <c r="K9802">
        <v>1.398972227</v>
      </c>
      <c r="L9802">
        <v>0.48713315800000001</v>
      </c>
      <c r="M9802">
        <v>0.49329398400000002</v>
      </c>
      <c r="N9802">
        <v>0.44350595599999998</v>
      </c>
      <c r="O9802">
        <v>0.28460490999999999</v>
      </c>
      <c r="P9802">
        <v>0.347002584</v>
      </c>
      <c r="Q9802">
        <v>1.7665952840000001</v>
      </c>
    </row>
    <row r="9803" spans="1:17">
      <c r="A9803" t="s">
        <v>21229</v>
      </c>
      <c r="B9803" s="14" t="s">
        <v>1830</v>
      </c>
      <c r="C9803">
        <v>31.540809469999999</v>
      </c>
      <c r="D9803">
        <v>149.99501409999999</v>
      </c>
      <c r="E9803">
        <v>52.480950499999999</v>
      </c>
      <c r="F9803">
        <v>35.663172170000003</v>
      </c>
      <c r="G9803">
        <v>58.023459330000001</v>
      </c>
      <c r="H9803">
        <v>59.597985250000001</v>
      </c>
      <c r="I9803">
        <v>109.1652167</v>
      </c>
      <c r="J9803">
        <v>69.839425239999997</v>
      </c>
      <c r="K9803">
        <v>126.8685222</v>
      </c>
      <c r="L9803">
        <v>169.79765359999999</v>
      </c>
      <c r="M9803">
        <v>6.4580320410000001</v>
      </c>
      <c r="N9803">
        <v>12.70111633</v>
      </c>
      <c r="O9803">
        <v>35.86224739</v>
      </c>
      <c r="P9803">
        <v>4.6059312180000003</v>
      </c>
      <c r="Q9803">
        <v>17.05663938</v>
      </c>
    </row>
    <row r="9804" spans="1:17">
      <c r="A9804" t="e">
        <v>#N/A</v>
      </c>
      <c r="B9804" s="14" t="s">
        <v>21230</v>
      </c>
      <c r="C9804">
        <v>2.7349293509999999</v>
      </c>
      <c r="D9804">
        <v>1.8176352739999999</v>
      </c>
      <c r="E9804">
        <v>1.1638532180000001</v>
      </c>
      <c r="F9804">
        <v>0.74455444299999995</v>
      </c>
      <c r="G9804">
        <v>0.47227110900000002</v>
      </c>
      <c r="H9804">
        <v>0</v>
      </c>
      <c r="I9804">
        <v>11.96520308</v>
      </c>
      <c r="J9804">
        <v>2.7736642470000001</v>
      </c>
      <c r="K9804">
        <v>2.4813999660000001</v>
      </c>
      <c r="L9804">
        <v>0</v>
      </c>
      <c r="M9804">
        <v>0</v>
      </c>
      <c r="N9804">
        <v>1.0114201570000001</v>
      </c>
      <c r="O9804">
        <v>3.0288747690000002</v>
      </c>
      <c r="P9804">
        <v>0.82065217400000001</v>
      </c>
      <c r="Q9804">
        <v>0</v>
      </c>
    </row>
    <row r="9805" spans="1:17">
      <c r="A9805" t="e">
        <v>#N/A</v>
      </c>
      <c r="B9805" s="14" t="s">
        <v>21231</v>
      </c>
      <c r="C9805">
        <v>0</v>
      </c>
      <c r="D9805">
        <v>0.73190113700000003</v>
      </c>
      <c r="E9805">
        <v>0</v>
      </c>
      <c r="F9805">
        <v>0</v>
      </c>
      <c r="G9805">
        <v>0</v>
      </c>
      <c r="H9805">
        <v>0</v>
      </c>
      <c r="I9805">
        <v>0</v>
      </c>
      <c r="J9805">
        <v>0</v>
      </c>
      <c r="K9805">
        <v>1.4987655790000001</v>
      </c>
      <c r="L9805">
        <v>2.0875279600000001</v>
      </c>
      <c r="M9805">
        <v>0</v>
      </c>
      <c r="N9805">
        <v>0</v>
      </c>
      <c r="O9805">
        <v>0</v>
      </c>
      <c r="P9805">
        <v>0</v>
      </c>
      <c r="Q9805">
        <v>0</v>
      </c>
    </row>
    <row r="9806" spans="1:17">
      <c r="A9806" t="s">
        <v>21232</v>
      </c>
      <c r="B9806" s="14" t="s">
        <v>8140</v>
      </c>
      <c r="C9806">
        <v>6.1213770759999999</v>
      </c>
      <c r="D9806">
        <v>30.076138570000001</v>
      </c>
      <c r="E9806">
        <v>18.932484710000001</v>
      </c>
      <c r="F9806">
        <v>39.162223590000004</v>
      </c>
      <c r="G9806">
        <v>15.440440150000001</v>
      </c>
      <c r="H9806">
        <v>11.75473324</v>
      </c>
      <c r="I9806">
        <v>20.404397849999999</v>
      </c>
      <c r="J9806">
        <v>34.282981980000002</v>
      </c>
      <c r="K9806">
        <v>24.298409670000002</v>
      </c>
      <c r="L9806">
        <v>7.1831295600000002</v>
      </c>
      <c r="M9806">
        <v>5.4554815400000001</v>
      </c>
      <c r="N9806">
        <v>24.87465353</v>
      </c>
      <c r="O9806">
        <v>5.084468974</v>
      </c>
      <c r="P9806">
        <v>48.084830359999998</v>
      </c>
      <c r="Q9806">
        <v>43.58318689</v>
      </c>
    </row>
    <row r="9807" spans="1:17">
      <c r="A9807" t="s">
        <v>21233</v>
      </c>
      <c r="B9807" s="14" t="s">
        <v>5029</v>
      </c>
      <c r="C9807">
        <v>4.4405842150000003</v>
      </c>
      <c r="D9807">
        <v>0.578669463</v>
      </c>
      <c r="E9807">
        <v>0.639162275</v>
      </c>
      <c r="F9807">
        <v>0.568894224</v>
      </c>
      <c r="G9807">
        <v>9.0212445000000002E-2</v>
      </c>
      <c r="H9807">
        <v>0.30095813399999999</v>
      </c>
      <c r="I9807">
        <v>0.76185775499999997</v>
      </c>
      <c r="J9807">
        <v>2.3510795689999999</v>
      </c>
      <c r="K9807">
        <v>1.6589751829999999</v>
      </c>
      <c r="L9807">
        <v>2.6407690829999999</v>
      </c>
      <c r="M9807">
        <v>2.005625384</v>
      </c>
      <c r="N9807">
        <v>1.5777983849999999</v>
      </c>
      <c r="O9807">
        <v>4.3392797920000001</v>
      </c>
      <c r="P9807">
        <v>0.90136780500000002</v>
      </c>
      <c r="Q9807">
        <v>0.89782372600000004</v>
      </c>
    </row>
    <row r="9808" spans="1:17">
      <c r="A9808" t="s">
        <v>21234</v>
      </c>
      <c r="B9808" s="14" t="s">
        <v>5844</v>
      </c>
      <c r="C9808">
        <v>5.2630543579999998</v>
      </c>
      <c r="D9808">
        <v>2.9537216659999999</v>
      </c>
      <c r="E9808">
        <v>2.7249689940000001</v>
      </c>
      <c r="F9808">
        <v>2.0536924380000001</v>
      </c>
      <c r="G9808">
        <v>2.1811943500000002</v>
      </c>
      <c r="H9808">
        <v>1.6170426819999999</v>
      </c>
      <c r="I9808">
        <v>5.6284911700000002</v>
      </c>
      <c r="J9808">
        <v>7.1612735240000003</v>
      </c>
      <c r="K9808">
        <v>4.9343386740000001</v>
      </c>
      <c r="L9808">
        <v>5.985902179</v>
      </c>
      <c r="M9808">
        <v>5.3880947020000001</v>
      </c>
      <c r="N9808">
        <v>5.0172856049999996</v>
      </c>
      <c r="O9808">
        <v>5.8287182260000003</v>
      </c>
      <c r="P9808">
        <v>4.263974825</v>
      </c>
      <c r="Q9808">
        <v>6.9947867490000002</v>
      </c>
    </row>
    <row r="9809" spans="1:17">
      <c r="A9809" t="s">
        <v>21235</v>
      </c>
      <c r="B9809" s="14" t="s">
        <v>6266</v>
      </c>
      <c r="C9809">
        <v>15.98610317</v>
      </c>
      <c r="D9809">
        <v>16.76289701</v>
      </c>
      <c r="E9809">
        <v>16.326983469999998</v>
      </c>
      <c r="F9809">
        <v>15.522278890000001</v>
      </c>
      <c r="G9809">
        <v>15.7348546</v>
      </c>
      <c r="H9809">
        <v>56.483822500000002</v>
      </c>
      <c r="I9809">
        <v>20.59301511</v>
      </c>
      <c r="J9809">
        <v>17.327125290000001</v>
      </c>
      <c r="K9809">
        <v>23.569297410000001</v>
      </c>
      <c r="L9809">
        <v>19.696836399999999</v>
      </c>
      <c r="M9809">
        <v>6.6486481480000004</v>
      </c>
      <c r="N9809">
        <v>8.0139277989999993</v>
      </c>
      <c r="O9809">
        <v>9.1472018019999997</v>
      </c>
      <c r="P9809">
        <v>12.631690040000001</v>
      </c>
      <c r="Q9809">
        <v>18.865072130000001</v>
      </c>
    </row>
    <row r="9810" spans="1:17">
      <c r="A9810" t="s">
        <v>21236</v>
      </c>
      <c r="B9810" s="14" t="s">
        <v>4748</v>
      </c>
      <c r="C9810">
        <v>8.1335478349999999</v>
      </c>
      <c r="D9810">
        <v>4.9405651720000003</v>
      </c>
      <c r="E9810">
        <v>3.7124625450000002</v>
      </c>
      <c r="F9810">
        <v>6.0713826419999997</v>
      </c>
      <c r="G9810">
        <v>4.7572162880000004</v>
      </c>
      <c r="H9810">
        <v>9.5727248750000005</v>
      </c>
      <c r="I9810">
        <v>4.208852673</v>
      </c>
      <c r="J9810">
        <v>5.0224204649999997</v>
      </c>
      <c r="K9810">
        <v>5.475160153</v>
      </c>
      <c r="L9810">
        <v>8.4548861140000007</v>
      </c>
      <c r="M9810">
        <v>7.5545435169999999</v>
      </c>
      <c r="N9810">
        <v>4.3339846370000004</v>
      </c>
      <c r="O9810">
        <v>17.724882780000002</v>
      </c>
      <c r="P9810">
        <v>10.903881350000001</v>
      </c>
      <c r="Q9810">
        <v>9.3788925239999994</v>
      </c>
    </row>
    <row r="9811" spans="1:17">
      <c r="A9811" t="s">
        <v>21237</v>
      </c>
      <c r="B9811" s="14" t="s">
        <v>21238</v>
      </c>
      <c r="C9811">
        <v>39.645535870000003</v>
      </c>
      <c r="D9811">
        <v>0.48793409100000001</v>
      </c>
      <c r="E9811">
        <v>0.23432244799999999</v>
      </c>
      <c r="F9811">
        <v>0.14990362800000001</v>
      </c>
      <c r="G9811">
        <v>0</v>
      </c>
      <c r="H9811">
        <v>1.6917859879999999</v>
      </c>
      <c r="I9811">
        <v>1.6059961469999999</v>
      </c>
      <c r="J9811">
        <v>0.83764660300000005</v>
      </c>
      <c r="K9811">
        <v>2.9975311580000001</v>
      </c>
      <c r="L9811">
        <v>5.5667412260000004</v>
      </c>
      <c r="M9811">
        <v>2.1139291550000001</v>
      </c>
      <c r="N9811">
        <v>0.27151012200000002</v>
      </c>
      <c r="O9811">
        <v>4.8785076280000004</v>
      </c>
      <c r="P9811">
        <v>0.82612318799999995</v>
      </c>
      <c r="Q9811">
        <v>2.271134897</v>
      </c>
    </row>
    <row r="9812" spans="1:17">
      <c r="A9812" t="s">
        <v>21239</v>
      </c>
      <c r="B9812" s="14" t="s">
        <v>8680</v>
      </c>
      <c r="C9812">
        <v>6.9862738709999999</v>
      </c>
      <c r="D9812">
        <v>13.88186387</v>
      </c>
      <c r="E9812">
        <v>13.20414882</v>
      </c>
      <c r="F9812">
        <v>18.28187694</v>
      </c>
      <c r="G9812">
        <v>11.805473340000001</v>
      </c>
      <c r="H9812">
        <v>44.435665749999998</v>
      </c>
      <c r="I9812">
        <v>31.188428550000001</v>
      </c>
      <c r="J9812">
        <v>25.602589600000002</v>
      </c>
      <c r="K9812">
        <v>14.48832599</v>
      </c>
      <c r="L9812">
        <v>11.84662207</v>
      </c>
      <c r="M9812">
        <v>6.9789219899999999</v>
      </c>
      <c r="N9812">
        <v>6.2921170210000001</v>
      </c>
      <c r="O9812">
        <v>8.7635025039999999</v>
      </c>
      <c r="P9812">
        <v>16.931033240000001</v>
      </c>
      <c r="Q9812">
        <v>17.152106289999999</v>
      </c>
    </row>
    <row r="9813" spans="1:17">
      <c r="A9813" t="s">
        <v>21240</v>
      </c>
      <c r="B9813" s="14" t="s">
        <v>4741</v>
      </c>
      <c r="C9813">
        <v>25.875584709999998</v>
      </c>
      <c r="D9813">
        <v>2.4457849189999998</v>
      </c>
      <c r="E9813">
        <v>3.0831901039999998</v>
      </c>
      <c r="F9813">
        <v>3.0055865239999999</v>
      </c>
      <c r="G9813">
        <v>2.8596666669999999</v>
      </c>
      <c r="H9813">
        <v>3.7100569910000001</v>
      </c>
      <c r="I9813">
        <v>7.0438427509999997</v>
      </c>
      <c r="J9813">
        <v>6.1668844490000003</v>
      </c>
      <c r="K9813">
        <v>11.738452219999999</v>
      </c>
      <c r="L9813">
        <v>8.9378285670000004</v>
      </c>
      <c r="M9813">
        <v>15.231945659999999</v>
      </c>
      <c r="N9813">
        <v>4.2104483229999996</v>
      </c>
      <c r="O9813">
        <v>22.54322917</v>
      </c>
      <c r="P9813">
        <v>3.3645367940000002</v>
      </c>
      <c r="Q9813">
        <v>7.1150842650000001</v>
      </c>
    </row>
    <row r="9814" spans="1:17">
      <c r="A9814" t="s">
        <v>21241</v>
      </c>
      <c r="B9814" s="14" t="s">
        <v>8053</v>
      </c>
      <c r="C9814">
        <v>6.1249437450000004</v>
      </c>
      <c r="D9814">
        <v>2.408462214</v>
      </c>
      <c r="E9814">
        <v>1.6779207549999999</v>
      </c>
      <c r="F9814">
        <v>1.938408981</v>
      </c>
      <c r="G9814">
        <v>1.004779987</v>
      </c>
      <c r="H9814">
        <v>2.3523164460000001</v>
      </c>
      <c r="I9814">
        <v>2.4563344850000002</v>
      </c>
      <c r="J9814">
        <v>2.8146727239999998</v>
      </c>
      <c r="K9814">
        <v>5.4876937689999998</v>
      </c>
      <c r="L9814">
        <v>15.19011354</v>
      </c>
      <c r="M9814">
        <v>1.7635671479999999</v>
      </c>
      <c r="N9814">
        <v>1.453439892</v>
      </c>
      <c r="O9814">
        <v>5.7657556779999997</v>
      </c>
      <c r="P9814">
        <v>2.6419401179999999</v>
      </c>
      <c r="Q9814">
        <v>2.947338577</v>
      </c>
    </row>
    <row r="9815" spans="1:17">
      <c r="A9815" t="s">
        <v>21242</v>
      </c>
      <c r="B9815" s="14" t="s">
        <v>1997</v>
      </c>
      <c r="C9815">
        <v>3.9475487619999998</v>
      </c>
      <c r="D9815">
        <v>0.470892276</v>
      </c>
      <c r="E9815">
        <v>3.585908785</v>
      </c>
      <c r="F9815">
        <v>0.578672093</v>
      </c>
      <c r="G9815">
        <v>4.5094945769999999</v>
      </c>
      <c r="H9815">
        <v>1.399455321</v>
      </c>
      <c r="I9815">
        <v>7.0852771199999998</v>
      </c>
      <c r="J9815">
        <v>8.4688535179999995</v>
      </c>
      <c r="K9815">
        <v>3.0305921640000002</v>
      </c>
      <c r="L9815">
        <v>4.0292359519999996</v>
      </c>
      <c r="M9815">
        <v>2.3315395090000002</v>
      </c>
      <c r="N9815">
        <v>1.909055546</v>
      </c>
      <c r="O9815">
        <v>3.3629418389999999</v>
      </c>
      <c r="P9815">
        <v>1.0022818090000001</v>
      </c>
      <c r="Q9815">
        <v>2.0874401630000001</v>
      </c>
    </row>
    <row r="9816" spans="1:17">
      <c r="A9816" t="s">
        <v>21243</v>
      </c>
      <c r="B9816" s="14" t="s">
        <v>6498</v>
      </c>
      <c r="C9816">
        <v>12.78848007</v>
      </c>
      <c r="D9816">
        <v>2.142082255</v>
      </c>
      <c r="E9816">
        <v>2.0242167659999999</v>
      </c>
      <c r="F9816">
        <v>1.358643153</v>
      </c>
      <c r="G9816">
        <v>1.238819911</v>
      </c>
      <c r="H9816">
        <v>0.23958449600000001</v>
      </c>
      <c r="I9816">
        <v>5.0035756100000004</v>
      </c>
      <c r="J9816">
        <v>0.909453921</v>
      </c>
      <c r="K9816">
        <v>5.3769913149999997</v>
      </c>
      <c r="L9816">
        <v>6.3067309959999998</v>
      </c>
      <c r="M9816">
        <v>4.1911359749999999</v>
      </c>
      <c r="N9816">
        <v>2.7684189190000001</v>
      </c>
      <c r="O9816">
        <v>4.4906957490000003</v>
      </c>
      <c r="P9816">
        <v>0.98273717599999999</v>
      </c>
      <c r="Q9816">
        <v>1.5009388480000001</v>
      </c>
    </row>
    <row r="9817" spans="1:17">
      <c r="A9817" t="s">
        <v>21244</v>
      </c>
      <c r="B9817" s="14" t="s">
        <v>21245</v>
      </c>
      <c r="C9817">
        <v>3.2517663940000001</v>
      </c>
      <c r="D9817">
        <v>2.5933504850000002</v>
      </c>
      <c r="E9817">
        <v>1.5221733820000001</v>
      </c>
      <c r="F9817">
        <v>3.9836594029999999</v>
      </c>
      <c r="G9817">
        <v>1.684557579</v>
      </c>
      <c r="H9817">
        <v>0</v>
      </c>
      <c r="I9817">
        <v>3.7936916859999998</v>
      </c>
      <c r="J9817">
        <v>5.9360782859999999</v>
      </c>
      <c r="K9817">
        <v>5.6056192920000001</v>
      </c>
      <c r="L9817">
        <v>2.054653504</v>
      </c>
      <c r="M9817">
        <v>2.4967667179999999</v>
      </c>
      <c r="N9817">
        <v>2.3249390380000001</v>
      </c>
      <c r="O9817">
        <v>3.6012605519999998</v>
      </c>
      <c r="P9817">
        <v>5.56169548</v>
      </c>
      <c r="Q9817">
        <v>2.6824427919999998</v>
      </c>
    </row>
    <row r="9818" spans="1:17">
      <c r="A9818" t="s">
        <v>21244</v>
      </c>
      <c r="B9818" s="14" t="s">
        <v>6536</v>
      </c>
      <c r="C9818">
        <v>1.375925904</v>
      </c>
      <c r="D9818">
        <v>1.436978672</v>
      </c>
      <c r="E9818">
        <v>0.75282081099999998</v>
      </c>
      <c r="F9818">
        <v>1.739124669</v>
      </c>
      <c r="G9818">
        <v>0.84855946599999998</v>
      </c>
      <c r="H9818">
        <v>0.30196085</v>
      </c>
      <c r="I9818">
        <v>3.7264308509999999</v>
      </c>
      <c r="J9818">
        <v>2.765908284</v>
      </c>
      <c r="K9818">
        <v>2.3184141519999999</v>
      </c>
      <c r="L9818">
        <v>1.8629771180000001</v>
      </c>
      <c r="M9818">
        <v>1.5092307149999999</v>
      </c>
      <c r="N9818">
        <v>1.5749783980000001</v>
      </c>
      <c r="O9818">
        <v>2.176868587</v>
      </c>
      <c r="P9818">
        <v>2.6836224469999999</v>
      </c>
      <c r="Q9818">
        <v>1.216100314</v>
      </c>
    </row>
    <row r="9819" spans="1:17">
      <c r="A9819" t="s">
        <v>21246</v>
      </c>
      <c r="B9819" s="14" t="s">
        <v>8679</v>
      </c>
      <c r="C9819">
        <v>4.1820185519999997</v>
      </c>
      <c r="D9819">
        <v>1.9301190319999999</v>
      </c>
      <c r="E9819">
        <v>3.9486298579999999</v>
      </c>
      <c r="F9819">
        <v>1.423135708</v>
      </c>
      <c r="G9819">
        <v>2.8886253160000002</v>
      </c>
      <c r="H9819">
        <v>0.66921914100000002</v>
      </c>
      <c r="I9819">
        <v>3.0493597729999999</v>
      </c>
      <c r="J9819">
        <v>2.7391397340000001</v>
      </c>
      <c r="K9819">
        <v>2.4505133419999998</v>
      </c>
      <c r="L9819">
        <v>2.4222370839999998</v>
      </c>
      <c r="M9819">
        <v>1.003447384</v>
      </c>
      <c r="N9819">
        <v>2.7065091290000001</v>
      </c>
      <c r="O9819">
        <v>2.3157472920000002</v>
      </c>
      <c r="P9819">
        <v>3.790755136</v>
      </c>
      <c r="Q9819">
        <v>2.635283109</v>
      </c>
    </row>
    <row r="9820" spans="1:17">
      <c r="A9820" t="s">
        <v>21247</v>
      </c>
      <c r="B9820" s="14" t="s">
        <v>1353</v>
      </c>
      <c r="C9820">
        <v>27.586795720000001</v>
      </c>
      <c r="D9820">
        <v>1.8334196819999999</v>
      </c>
      <c r="E9820">
        <v>1.526148208</v>
      </c>
      <c r="F9820">
        <v>1.1265302699999999</v>
      </c>
      <c r="G9820">
        <v>0.90510742300000002</v>
      </c>
      <c r="H9820">
        <v>3.9200952870000001</v>
      </c>
      <c r="I9820">
        <v>9.2529838140000003</v>
      </c>
      <c r="J9820">
        <v>4.0917106089999997</v>
      </c>
      <c r="K9820">
        <v>12.38959522</v>
      </c>
      <c r="L9820">
        <v>17.08230962</v>
      </c>
      <c r="M9820">
        <v>13.768075659999999</v>
      </c>
      <c r="N9820">
        <v>1.938386393</v>
      </c>
      <c r="O9820">
        <v>23.21934993</v>
      </c>
      <c r="P9820">
        <v>1.158890244</v>
      </c>
      <c r="Q9820">
        <v>9.10274508</v>
      </c>
    </row>
    <row r="9821" spans="1:17">
      <c r="A9821" t="s">
        <v>21248</v>
      </c>
      <c r="B9821" s="14" t="s">
        <v>5847</v>
      </c>
      <c r="C9821">
        <v>14.2469301</v>
      </c>
      <c r="D9821">
        <v>0.89585669400000001</v>
      </c>
      <c r="E9821">
        <v>1.098717414</v>
      </c>
      <c r="F9821">
        <v>0.78756990400000004</v>
      </c>
      <c r="G9821">
        <v>1.0635704749999999</v>
      </c>
      <c r="H9821">
        <v>1.314141534</v>
      </c>
      <c r="I9821">
        <v>2.8125497460000002</v>
      </c>
      <c r="J9821">
        <v>1.608917473</v>
      </c>
      <c r="K9821">
        <v>3.3585625170000002</v>
      </c>
      <c r="L9821">
        <v>4.9137728789999997</v>
      </c>
      <c r="M9821">
        <v>4.1797710390000002</v>
      </c>
      <c r="N9821">
        <v>1.411132753</v>
      </c>
      <c r="O9821">
        <v>5.925424488</v>
      </c>
      <c r="P9821">
        <v>1.876138455</v>
      </c>
      <c r="Q9821">
        <v>1.496868812</v>
      </c>
    </row>
    <row r="9822" spans="1:17">
      <c r="A9822" t="s">
        <v>21249</v>
      </c>
      <c r="B9822" s="14" t="s">
        <v>21250</v>
      </c>
      <c r="C9822">
        <v>0.33037946600000001</v>
      </c>
      <c r="D9822">
        <v>2.5616539789999999</v>
      </c>
      <c r="E9822">
        <v>2.671275906</v>
      </c>
      <c r="F9822">
        <v>2.6982653019999998</v>
      </c>
      <c r="G9822">
        <v>2.5102153999999999</v>
      </c>
      <c r="H9822">
        <v>0.25376789799999999</v>
      </c>
      <c r="I9822">
        <v>1.9271953770000001</v>
      </c>
      <c r="J9822">
        <v>3.9788213620000001</v>
      </c>
      <c r="K9822">
        <v>5.3955560849999999</v>
      </c>
      <c r="L9822">
        <v>1.8787751640000001</v>
      </c>
      <c r="M9822">
        <v>1.2683574929999999</v>
      </c>
      <c r="N9822">
        <v>4.8464556810000001</v>
      </c>
      <c r="O9822">
        <v>5.4883210809999996</v>
      </c>
      <c r="P9822">
        <v>7.0385695640000003</v>
      </c>
      <c r="Q9822">
        <v>2.4982483869999998</v>
      </c>
    </row>
    <row r="9823" spans="1:17">
      <c r="A9823" t="s">
        <v>21251</v>
      </c>
      <c r="B9823" s="14" t="s">
        <v>4536</v>
      </c>
      <c r="C9823">
        <v>115.32310080000001</v>
      </c>
      <c r="D9823">
        <v>4.3871845690000004</v>
      </c>
      <c r="E9823">
        <v>2.8276471710000002</v>
      </c>
      <c r="F9823">
        <v>3.131437332</v>
      </c>
      <c r="G9823">
        <v>2.7383550909999999</v>
      </c>
      <c r="H9823">
        <v>5.2610975819999997</v>
      </c>
      <c r="I9823">
        <v>119.4291348</v>
      </c>
      <c r="J9823">
        <v>5.9459771000000003</v>
      </c>
      <c r="K9823">
        <v>40.056246100000003</v>
      </c>
      <c r="L9823">
        <v>51.040378500000003</v>
      </c>
      <c r="M9823">
        <v>62.451801019999998</v>
      </c>
      <c r="N9823">
        <v>4.9650816689999999</v>
      </c>
      <c r="O9823">
        <v>89.377742510000004</v>
      </c>
      <c r="P9823">
        <v>5.4844035350000002</v>
      </c>
      <c r="Q9823">
        <v>21.955941750000001</v>
      </c>
    </row>
    <row r="9824" spans="1:17">
      <c r="A9824" t="s">
        <v>21252</v>
      </c>
      <c r="B9824" s="14" t="s">
        <v>6083</v>
      </c>
      <c r="C9824">
        <v>2.375365919</v>
      </c>
      <c r="D9824">
        <v>1.729018709</v>
      </c>
      <c r="E9824">
        <v>1.9494780490000001</v>
      </c>
      <c r="F9824">
        <v>1.639763391</v>
      </c>
      <c r="G9824">
        <v>1.464932981</v>
      </c>
      <c r="H9824">
        <v>0.84710935600000004</v>
      </c>
      <c r="I9824">
        <v>1.979452934</v>
      </c>
      <c r="J9824">
        <v>2.1509002740000001</v>
      </c>
      <c r="K9824">
        <v>2.1551682529999998</v>
      </c>
      <c r="L9824">
        <v>3.859439531</v>
      </c>
      <c r="M9824">
        <v>1.6284376190000001</v>
      </c>
      <c r="N9824">
        <v>2.9490751249999998</v>
      </c>
      <c r="O9824">
        <v>2.630666089</v>
      </c>
      <c r="P9824">
        <v>4.9893224600000003</v>
      </c>
      <c r="Q9824">
        <v>2.0994468030000002</v>
      </c>
    </row>
    <row r="9825" spans="1:17">
      <c r="A9825" t="s">
        <v>21253</v>
      </c>
      <c r="B9825" s="14" t="s">
        <v>2302</v>
      </c>
      <c r="C9825">
        <v>8.9131150790000007</v>
      </c>
      <c r="D9825">
        <v>0.91133235099999998</v>
      </c>
      <c r="E9825">
        <v>1.069817485</v>
      </c>
      <c r="F9825">
        <v>0.933268298</v>
      </c>
      <c r="G9825">
        <v>0.71036683700000003</v>
      </c>
      <c r="H9825">
        <v>0.43886258</v>
      </c>
      <c r="I9825">
        <v>3.9994370020000001</v>
      </c>
      <c r="J9825">
        <v>2.5205884900000002</v>
      </c>
      <c r="K9825">
        <v>2.6956215449999998</v>
      </c>
      <c r="L9825">
        <v>2.5993015549999998</v>
      </c>
      <c r="M9825">
        <v>1.3160876029999999</v>
      </c>
      <c r="N9825">
        <v>0.394418412</v>
      </c>
      <c r="O9825">
        <v>2.2779417880000001</v>
      </c>
      <c r="P9825">
        <v>1.165807488</v>
      </c>
      <c r="Q9825">
        <v>1.256853845</v>
      </c>
    </row>
    <row r="9826" spans="1:17">
      <c r="A9826" t="s">
        <v>21254</v>
      </c>
      <c r="B9826" s="14" t="s">
        <v>5971</v>
      </c>
      <c r="C9826">
        <v>10.0962225</v>
      </c>
      <c r="D9826">
        <v>44.603989130000002</v>
      </c>
      <c r="E9826">
        <v>47.963392460000001</v>
      </c>
      <c r="F9826">
        <v>38.004481120000001</v>
      </c>
      <c r="G9826">
        <v>27.05667163</v>
      </c>
      <c r="H9826">
        <v>40.266415440000003</v>
      </c>
      <c r="I9826">
        <v>26.04930281</v>
      </c>
      <c r="J9826">
        <v>28.280910509999998</v>
      </c>
      <c r="K9826">
        <v>37.521987350000003</v>
      </c>
      <c r="L9826">
        <v>25.64018239</v>
      </c>
      <c r="M9826">
        <v>4.8450421390000002</v>
      </c>
      <c r="N9826">
        <v>14.24087823</v>
      </c>
      <c r="O9826">
        <v>5.1606216089999997</v>
      </c>
      <c r="P9826">
        <v>17.944001549999999</v>
      </c>
      <c r="Q9826">
        <v>16.283407230000002</v>
      </c>
    </row>
    <row r="9827" spans="1:17">
      <c r="A9827" t="s">
        <v>21255</v>
      </c>
      <c r="B9827" s="14" t="s">
        <v>273</v>
      </c>
      <c r="C9827">
        <v>44.749540619999998</v>
      </c>
      <c r="D9827">
        <v>1.5780707839999999</v>
      </c>
      <c r="E9827">
        <v>1.45739028</v>
      </c>
      <c r="F9827">
        <v>0.54697254799999995</v>
      </c>
      <c r="G9827">
        <v>1.324698529</v>
      </c>
      <c r="H9827">
        <v>5.3312583650000001</v>
      </c>
      <c r="I9827">
        <v>16.248191890000001</v>
      </c>
      <c r="J9827">
        <v>3.125892618</v>
      </c>
      <c r="K9827">
        <v>7.3745099820000002</v>
      </c>
      <c r="L9827">
        <v>7.7324399220000002</v>
      </c>
      <c r="M9827">
        <v>12.97247546</v>
      </c>
      <c r="N9827">
        <v>2.20654511</v>
      </c>
      <c r="O9827">
        <v>24.273865910000001</v>
      </c>
      <c r="P9827">
        <v>2.0826634999999998</v>
      </c>
      <c r="Q9827">
        <v>9.6681439129999998</v>
      </c>
    </row>
    <row r="9828" spans="1:17">
      <c r="A9828" t="s">
        <v>21256</v>
      </c>
      <c r="B9828" s="14" t="s">
        <v>7935</v>
      </c>
      <c r="C9828">
        <v>6.5240810739999997</v>
      </c>
      <c r="D9828">
        <v>4.0468467290000003</v>
      </c>
      <c r="E9828">
        <v>4.1644984819999999</v>
      </c>
      <c r="F9828">
        <v>7.3708537410000003</v>
      </c>
      <c r="G9828">
        <v>2.9291253949999998</v>
      </c>
      <c r="H9828">
        <v>3.5078500930000001</v>
      </c>
      <c r="I9828">
        <v>2.8542585549999999</v>
      </c>
      <c r="J9828">
        <v>6.7818938989999999</v>
      </c>
      <c r="K9828">
        <v>5.9192953360000002</v>
      </c>
      <c r="L9828">
        <v>7.4201230799999998</v>
      </c>
      <c r="M9828">
        <v>7.5139661899999997</v>
      </c>
      <c r="N9828">
        <v>4.7449932490000002</v>
      </c>
      <c r="O9828">
        <v>2.890111154</v>
      </c>
      <c r="P9828">
        <v>8.1241972310000001</v>
      </c>
      <c r="Q9828">
        <v>10.7636725</v>
      </c>
    </row>
    <row r="9829" spans="1:17">
      <c r="A9829" t="s">
        <v>21257</v>
      </c>
      <c r="B9829" s="14" t="s">
        <v>6430</v>
      </c>
      <c r="C9829">
        <v>22.80435185</v>
      </c>
      <c r="D9829">
        <v>5.3786690699999999</v>
      </c>
      <c r="E9829">
        <v>4.0917913730000004</v>
      </c>
      <c r="F9829">
        <v>5.5287258359999996</v>
      </c>
      <c r="G9829">
        <v>4.0554335339999996</v>
      </c>
      <c r="H9829">
        <v>12.11323415</v>
      </c>
      <c r="I9829">
        <v>3.8054166949999999</v>
      </c>
      <c r="J9829">
        <v>2.5025842859999998</v>
      </c>
      <c r="K9829">
        <v>4.7865796310000004</v>
      </c>
      <c r="L9829">
        <v>9.3910083360000005</v>
      </c>
      <c r="M9829">
        <v>1.3066869780000001</v>
      </c>
      <c r="N9829">
        <v>1.748219365</v>
      </c>
      <c r="O9829">
        <v>12.06224413</v>
      </c>
      <c r="P9829">
        <v>1.463872133</v>
      </c>
      <c r="Q9829">
        <v>6.2393815860000004</v>
      </c>
    </row>
    <row r="9830" spans="1:17">
      <c r="A9830" t="s">
        <v>21258</v>
      </c>
      <c r="B9830" s="14" t="s">
        <v>21259</v>
      </c>
      <c r="C9830">
        <v>2.5582480740000002</v>
      </c>
      <c r="D9830">
        <v>1.0525126970000001</v>
      </c>
      <c r="E9830">
        <v>0.93314249199999999</v>
      </c>
      <c r="F9830">
        <v>0.39797423300000001</v>
      </c>
      <c r="G9830">
        <v>1.1990670910000001</v>
      </c>
      <c r="H9830">
        <v>0.561433403</v>
      </c>
      <c r="I9830">
        <v>1.0659266460000001</v>
      </c>
      <c r="J9830">
        <v>1.0655902580000001</v>
      </c>
      <c r="K9830">
        <v>2.1553044830000001</v>
      </c>
      <c r="L9830">
        <v>6.003952097</v>
      </c>
      <c r="M9830">
        <v>0.70152516200000004</v>
      </c>
      <c r="N9830">
        <v>0.72082333300000001</v>
      </c>
      <c r="O9830">
        <v>0</v>
      </c>
      <c r="P9830">
        <v>0.76763659100000003</v>
      </c>
      <c r="Q9830">
        <v>2.0098538920000002</v>
      </c>
    </row>
    <row r="9831" spans="1:17">
      <c r="A9831" t="s">
        <v>21260</v>
      </c>
      <c r="B9831" s="14" t="s">
        <v>21261</v>
      </c>
      <c r="C9831">
        <v>13.32175264</v>
      </c>
      <c r="D9831">
        <v>4.0016464569999997</v>
      </c>
      <c r="E9831">
        <v>2.0898769449999999</v>
      </c>
      <c r="F9831">
        <v>4.2567630799999998</v>
      </c>
      <c r="G9831">
        <v>4.0744679980000003</v>
      </c>
      <c r="H9831">
        <v>11.01302729</v>
      </c>
      <c r="I9831">
        <v>0.493916256</v>
      </c>
      <c r="J9831">
        <v>1.4884371009999999</v>
      </c>
      <c r="K9831">
        <v>4.7118108699999999</v>
      </c>
      <c r="L9831">
        <v>6.348755755</v>
      </c>
      <c r="M9831">
        <v>1.7336761789999999</v>
      </c>
      <c r="N9831">
        <v>0.80718222500000003</v>
      </c>
      <c r="O9831">
        <v>0.62515047899999998</v>
      </c>
      <c r="P9831">
        <v>1.9986851329999999</v>
      </c>
      <c r="Q9831">
        <v>5.8206368680000002</v>
      </c>
    </row>
    <row r="9832" spans="1:17">
      <c r="A9832" t="s">
        <v>21262</v>
      </c>
      <c r="B9832" s="14" t="s">
        <v>1999</v>
      </c>
      <c r="C9832">
        <v>48.382112980000002</v>
      </c>
      <c r="D9832">
        <v>12.73216736</v>
      </c>
      <c r="E9832">
        <v>10.331737739999999</v>
      </c>
      <c r="F9832">
        <v>12.189882539999999</v>
      </c>
      <c r="G9832">
        <v>13.13202574</v>
      </c>
      <c r="H9832">
        <v>16.08038195</v>
      </c>
      <c r="I9832">
        <v>15.424293609999999</v>
      </c>
      <c r="J9832">
        <v>12.17818838</v>
      </c>
      <c r="K9832">
        <v>30.037965029999999</v>
      </c>
      <c r="L9832">
        <v>58.324413309999997</v>
      </c>
      <c r="M9832">
        <v>18.37299522</v>
      </c>
      <c r="N9832">
        <v>8.7064839680000006</v>
      </c>
      <c r="O9832">
        <v>44.821192029999999</v>
      </c>
      <c r="P9832">
        <v>12.543975489999999</v>
      </c>
      <c r="Q9832">
        <v>26.10879757</v>
      </c>
    </row>
    <row r="9833" spans="1:17">
      <c r="A9833" t="s">
        <v>21263</v>
      </c>
      <c r="B9833" s="14" t="s">
        <v>8509</v>
      </c>
      <c r="C9833">
        <v>331.99897279999999</v>
      </c>
      <c r="D9833">
        <v>1924.8282349999999</v>
      </c>
      <c r="E9833">
        <v>1449.1317349999999</v>
      </c>
      <c r="F9833">
        <v>2201.158418</v>
      </c>
      <c r="G9833">
        <v>1258.2638469999999</v>
      </c>
      <c r="H9833">
        <v>5663.1291979999996</v>
      </c>
      <c r="I9833">
        <v>1062.7915680000001</v>
      </c>
      <c r="J9833">
        <v>1319.3813869999999</v>
      </c>
      <c r="K9833">
        <v>2383.5410579999998</v>
      </c>
      <c r="L9833">
        <v>1143.170073</v>
      </c>
      <c r="M9833">
        <v>266.46165819999999</v>
      </c>
      <c r="N9833">
        <v>453.467536</v>
      </c>
      <c r="O9833">
        <v>144.76663919999999</v>
      </c>
      <c r="P9833">
        <v>1380.2852350000001</v>
      </c>
      <c r="Q9833">
        <v>2039.727245</v>
      </c>
    </row>
    <row r="9834" spans="1:17">
      <c r="A9834" t="s">
        <v>21264</v>
      </c>
      <c r="B9834" s="14" t="s">
        <v>4335</v>
      </c>
      <c r="C9834">
        <v>2.6565600300000001</v>
      </c>
      <c r="D9834">
        <v>1.819052533</v>
      </c>
      <c r="E9834">
        <v>1.8242208120000001</v>
      </c>
      <c r="F9834">
        <v>2.4326465929999999</v>
      </c>
      <c r="G9834">
        <v>2.0851736110000001</v>
      </c>
      <c r="H9834">
        <v>3.802808416</v>
      </c>
      <c r="I9834">
        <v>6.6916506130000002</v>
      </c>
      <c r="J9834">
        <v>3.2758840089999999</v>
      </c>
      <c r="K9834">
        <v>3.3963255079999999</v>
      </c>
      <c r="L9834">
        <v>3.0519414619999998</v>
      </c>
      <c r="M9834">
        <v>0.46358095500000002</v>
      </c>
      <c r="N9834">
        <v>1.4885423360000001</v>
      </c>
      <c r="O9834">
        <v>1.8722342869999999</v>
      </c>
      <c r="P9834">
        <v>0.90583682899999995</v>
      </c>
      <c r="Q9834">
        <v>2.1582422270000001</v>
      </c>
    </row>
    <row r="9835" spans="1:17">
      <c r="A9835" t="s">
        <v>21265</v>
      </c>
      <c r="B9835" s="14" t="s">
        <v>6640</v>
      </c>
      <c r="C9835">
        <v>4.0010605610000001</v>
      </c>
      <c r="D9835">
        <v>17.080567909999999</v>
      </c>
      <c r="E9835">
        <v>8.3867372610000004</v>
      </c>
      <c r="F9835">
        <v>14.38097451</v>
      </c>
      <c r="G9835">
        <v>9.9154673510000002</v>
      </c>
      <c r="H9835">
        <v>12.83292101</v>
      </c>
      <c r="I9835">
        <v>7.411804686</v>
      </c>
      <c r="J9835">
        <v>15.751111979999999</v>
      </c>
      <c r="K9835">
        <v>23.64509718</v>
      </c>
      <c r="L9835">
        <v>14.41700705</v>
      </c>
      <c r="M9835">
        <v>5.6044861719999997</v>
      </c>
      <c r="N9835">
        <v>10.73083505</v>
      </c>
      <c r="O9835">
        <v>2.3951824570000002</v>
      </c>
      <c r="P9835">
        <v>11.63256728</v>
      </c>
      <c r="Q9835">
        <v>12.56290252</v>
      </c>
    </row>
    <row r="9836" spans="1:17">
      <c r="A9836" t="s">
        <v>21266</v>
      </c>
      <c r="B9836" s="14" t="s">
        <v>4333</v>
      </c>
      <c r="C9836">
        <v>5.811724871</v>
      </c>
      <c r="D9836">
        <v>4.0896793660000004</v>
      </c>
      <c r="E9836">
        <v>2.3640768489999999</v>
      </c>
      <c r="F9836">
        <v>4.8396038810000004</v>
      </c>
      <c r="G9836">
        <v>2.0366691590000001</v>
      </c>
      <c r="H9836">
        <v>2.035079895</v>
      </c>
      <c r="I9836">
        <v>2.243475578</v>
      </c>
      <c r="J9836">
        <v>7.3675456559999999</v>
      </c>
      <c r="K9836">
        <v>5.2729749269999999</v>
      </c>
      <c r="L9836">
        <v>2.7001344679999999</v>
      </c>
      <c r="M9836">
        <v>1.968684023</v>
      </c>
      <c r="N9836">
        <v>3.792825589</v>
      </c>
      <c r="O9836">
        <v>3.2181794419999998</v>
      </c>
      <c r="P9836">
        <v>7.5397418470000002</v>
      </c>
      <c r="Q9836">
        <v>3.525147295</v>
      </c>
    </row>
    <row r="9837" spans="1:17">
      <c r="A9837" t="e">
        <v>#N/A</v>
      </c>
      <c r="B9837" s="14" t="s">
        <v>21267</v>
      </c>
      <c r="C9837">
        <v>0</v>
      </c>
      <c r="D9837">
        <v>0</v>
      </c>
      <c r="E9837">
        <v>0.14694133400000001</v>
      </c>
      <c r="F9837">
        <v>0</v>
      </c>
      <c r="G9837">
        <v>0.23850480800000001</v>
      </c>
      <c r="H9837">
        <v>0</v>
      </c>
      <c r="I9837">
        <v>0</v>
      </c>
      <c r="J9837">
        <v>0.17509335300000001</v>
      </c>
      <c r="K9837">
        <v>0</v>
      </c>
      <c r="L9837">
        <v>0.87271235800000002</v>
      </c>
      <c r="M9837">
        <v>0</v>
      </c>
      <c r="N9837">
        <v>0</v>
      </c>
      <c r="O9837">
        <v>0</v>
      </c>
      <c r="P9837">
        <v>0</v>
      </c>
      <c r="Q9837">
        <v>0</v>
      </c>
    </row>
    <row r="9838" spans="1:17">
      <c r="A9838" t="s">
        <v>21268</v>
      </c>
      <c r="B9838" s="14" t="s">
        <v>1966</v>
      </c>
      <c r="C9838">
        <v>562.84758850000003</v>
      </c>
      <c r="D9838">
        <v>13.24674946</v>
      </c>
      <c r="E9838">
        <v>12.87481702</v>
      </c>
      <c r="F9838">
        <v>26.434254249999999</v>
      </c>
      <c r="G9838">
        <v>16.824093649999998</v>
      </c>
      <c r="H9838">
        <v>33.141015529999997</v>
      </c>
      <c r="I9838">
        <v>113.2016081</v>
      </c>
      <c r="J9838">
        <v>14.26352602</v>
      </c>
      <c r="K9838">
        <v>177.4657503</v>
      </c>
      <c r="L9838">
        <v>308.53291660000002</v>
      </c>
      <c r="M9838">
        <v>767.55593829999998</v>
      </c>
      <c r="N9838">
        <v>16.047427599999999</v>
      </c>
      <c r="O9838">
        <v>654.38702590000003</v>
      </c>
      <c r="P9838">
        <v>24.46929037</v>
      </c>
      <c r="Q9838">
        <v>491.26717439999999</v>
      </c>
    </row>
    <row r="9839" spans="1:17">
      <c r="A9839" t="s">
        <v>21269</v>
      </c>
      <c r="B9839" s="14" t="s">
        <v>4334</v>
      </c>
      <c r="C9839">
        <v>5.3731313119999999</v>
      </c>
      <c r="D9839">
        <v>13.814516599999999</v>
      </c>
      <c r="E9839">
        <v>6.9642976040000004</v>
      </c>
      <c r="F9839">
        <v>12.217269290000001</v>
      </c>
      <c r="G9839">
        <v>7.8408947219999998</v>
      </c>
      <c r="H9839">
        <v>10.027249960000001</v>
      </c>
      <c r="I9839">
        <v>7.0632046060000002</v>
      </c>
      <c r="J9839">
        <v>14.38098151</v>
      </c>
      <c r="K9839">
        <v>19.259838049999999</v>
      </c>
      <c r="L9839">
        <v>11.332786479999999</v>
      </c>
      <c r="M9839">
        <v>5.8106903650000001</v>
      </c>
      <c r="N9839">
        <v>9.2823176039999993</v>
      </c>
      <c r="O9839">
        <v>4.8610748079999997</v>
      </c>
      <c r="P9839">
        <v>11.55845802</v>
      </c>
      <c r="Q9839">
        <v>10.66480333</v>
      </c>
    </row>
    <row r="9840" spans="1:17">
      <c r="A9840" t="s">
        <v>21270</v>
      </c>
      <c r="B9840" s="14" t="s">
        <v>3355</v>
      </c>
      <c r="C9840">
        <v>118.20791</v>
      </c>
      <c r="D9840">
        <v>15.11139163</v>
      </c>
      <c r="E9840">
        <v>17.297310060000001</v>
      </c>
      <c r="F9840">
        <v>13.946257920000001</v>
      </c>
      <c r="G9840">
        <v>23.037744979999999</v>
      </c>
      <c r="H9840">
        <v>25.56616885</v>
      </c>
      <c r="I9840">
        <v>24.569344040000001</v>
      </c>
      <c r="J9840">
        <v>20.923800910000001</v>
      </c>
      <c r="K9840">
        <v>31.44176547</v>
      </c>
      <c r="L9840">
        <v>42.235225720000003</v>
      </c>
      <c r="M9840">
        <v>30.499475369999999</v>
      </c>
      <c r="N9840">
        <v>10.603753530000001</v>
      </c>
      <c r="O9840">
        <v>53.548295789999997</v>
      </c>
      <c r="P9840">
        <v>9.9052581279999998</v>
      </c>
      <c r="Q9840">
        <v>24.48155362</v>
      </c>
    </row>
    <row r="9841" spans="1:17">
      <c r="A9841" t="s">
        <v>21271</v>
      </c>
      <c r="B9841" s="14" t="s">
        <v>4336</v>
      </c>
      <c r="C9841">
        <v>3.6067627249999998</v>
      </c>
      <c r="D9841">
        <v>5.5931309599999999</v>
      </c>
      <c r="E9841">
        <v>4.6045895879999996</v>
      </c>
      <c r="F9841">
        <v>4.4185567170000004</v>
      </c>
      <c r="G9841">
        <v>1.868461245</v>
      </c>
      <c r="H9841">
        <v>2.770391901</v>
      </c>
      <c r="I9841">
        <v>0</v>
      </c>
      <c r="J9841">
        <v>0.914461356</v>
      </c>
      <c r="K9841">
        <v>0.81810348200000005</v>
      </c>
      <c r="L9841">
        <v>0</v>
      </c>
      <c r="M9841">
        <v>0</v>
      </c>
      <c r="N9841">
        <v>3.1122885180000002</v>
      </c>
      <c r="O9841">
        <v>0</v>
      </c>
      <c r="P9841">
        <v>1.0822574519999999</v>
      </c>
      <c r="Q9841">
        <v>3.7191073650000002</v>
      </c>
    </row>
    <row r="9842" spans="1:17">
      <c r="A9842" t="s">
        <v>21271</v>
      </c>
      <c r="B9842" s="14" t="s">
        <v>21272</v>
      </c>
      <c r="C9842">
        <v>115.1487977</v>
      </c>
      <c r="D9842">
        <v>0.95119476700000005</v>
      </c>
      <c r="E9842">
        <v>0.24916139300000001</v>
      </c>
      <c r="F9842">
        <v>0.31879316000000002</v>
      </c>
      <c r="G9842">
        <v>0.134807065</v>
      </c>
      <c r="H9842">
        <v>0.14991014799999999</v>
      </c>
      <c r="I9842">
        <v>0.569233039</v>
      </c>
      <c r="J9842">
        <v>0.39586323400000001</v>
      </c>
      <c r="K9842">
        <v>48.341564640000001</v>
      </c>
      <c r="L9842">
        <v>279.4387026</v>
      </c>
      <c r="M9842">
        <v>1.4985320099999999</v>
      </c>
      <c r="N9842">
        <v>0.14435202599999999</v>
      </c>
      <c r="O9842">
        <v>130.11851340000001</v>
      </c>
      <c r="P9842">
        <v>0.17568782399999999</v>
      </c>
      <c r="Q9842">
        <v>30.589482310000001</v>
      </c>
    </row>
    <row r="9843" spans="1:17">
      <c r="A9843" t="e">
        <v>#N/A</v>
      </c>
      <c r="B9843" s="14" t="s">
        <v>21273</v>
      </c>
      <c r="C9843">
        <v>0</v>
      </c>
      <c r="D9843">
        <v>0</v>
      </c>
      <c r="E9843">
        <v>0</v>
      </c>
      <c r="F9843">
        <v>0</v>
      </c>
      <c r="G9843">
        <v>0.19537791099999999</v>
      </c>
      <c r="H9843">
        <v>0</v>
      </c>
      <c r="I9843">
        <v>0</v>
      </c>
      <c r="J9843">
        <v>0.430297912</v>
      </c>
      <c r="K9843">
        <v>0</v>
      </c>
      <c r="L9843">
        <v>0</v>
      </c>
      <c r="M9843">
        <v>0</v>
      </c>
      <c r="N9843">
        <v>0</v>
      </c>
      <c r="O9843">
        <v>0</v>
      </c>
      <c r="P9843">
        <v>0</v>
      </c>
      <c r="Q9843">
        <v>0.77778592400000002</v>
      </c>
    </row>
    <row r="9844" spans="1:17">
      <c r="A9844" t="e">
        <v>#N/A</v>
      </c>
      <c r="B9844" s="14" t="s">
        <v>21274</v>
      </c>
      <c r="C9844">
        <v>0</v>
      </c>
      <c r="D9844">
        <v>0</v>
      </c>
      <c r="E9844">
        <v>0</v>
      </c>
      <c r="F9844">
        <v>0</v>
      </c>
      <c r="G9844">
        <v>0</v>
      </c>
      <c r="H9844">
        <v>1.4822891250000001</v>
      </c>
      <c r="I9844">
        <v>0</v>
      </c>
      <c r="J9844">
        <v>0</v>
      </c>
      <c r="K9844">
        <v>0</v>
      </c>
      <c r="L9844">
        <v>0</v>
      </c>
      <c r="M9844">
        <v>0</v>
      </c>
      <c r="N9844">
        <v>1.4273312499999999</v>
      </c>
      <c r="O9844">
        <v>4.274393366</v>
      </c>
      <c r="P9844">
        <v>0</v>
      </c>
      <c r="Q9844">
        <v>0</v>
      </c>
    </row>
    <row r="9845" spans="1:17">
      <c r="A9845" t="e">
        <v>#N/A</v>
      </c>
      <c r="B9845" s="14" t="s">
        <v>21275</v>
      </c>
      <c r="C9845">
        <v>2.8285913150000002</v>
      </c>
      <c r="D9845">
        <v>0</v>
      </c>
      <c r="E9845">
        <v>0.30092780099999999</v>
      </c>
      <c r="F9845">
        <v>0</v>
      </c>
      <c r="G9845">
        <v>0</v>
      </c>
      <c r="H9845">
        <v>0</v>
      </c>
      <c r="I9845">
        <v>0</v>
      </c>
      <c r="J9845">
        <v>0</v>
      </c>
      <c r="K9845">
        <v>0</v>
      </c>
      <c r="L9845">
        <v>0</v>
      </c>
      <c r="M9845">
        <v>0</v>
      </c>
      <c r="N9845">
        <v>0.348685945</v>
      </c>
      <c r="O9845">
        <v>0</v>
      </c>
      <c r="P9845">
        <v>0.42437835000000002</v>
      </c>
      <c r="Q9845">
        <v>0</v>
      </c>
    </row>
    <row r="9846" spans="1:17">
      <c r="A9846" t="s">
        <v>9797</v>
      </c>
      <c r="B9846" s="14" t="s">
        <v>2881</v>
      </c>
      <c r="C9846">
        <v>0</v>
      </c>
      <c r="D9846">
        <v>0.59407559799999998</v>
      </c>
      <c r="E9846">
        <v>5.7059037640000003</v>
      </c>
      <c r="F9846">
        <v>3.650250679</v>
      </c>
      <c r="G9846">
        <v>0.46307102300000003</v>
      </c>
      <c r="H9846">
        <v>1.029902184</v>
      </c>
      <c r="I9846">
        <v>0</v>
      </c>
      <c r="J9846">
        <v>2.379677848</v>
      </c>
      <c r="K9846">
        <v>1.216530503</v>
      </c>
      <c r="L9846">
        <v>0</v>
      </c>
      <c r="M9846">
        <v>0</v>
      </c>
      <c r="N9846">
        <v>2.975151501</v>
      </c>
      <c r="O9846">
        <v>0</v>
      </c>
      <c r="P9846">
        <v>2.8163290509999999</v>
      </c>
      <c r="Q9846">
        <v>0</v>
      </c>
    </row>
    <row r="9847" spans="1:17">
      <c r="A9847" t="s">
        <v>21276</v>
      </c>
      <c r="B9847" s="14" t="s">
        <v>21277</v>
      </c>
      <c r="C9847">
        <v>0.96489329899999998</v>
      </c>
      <c r="D9847">
        <v>0.534390433</v>
      </c>
      <c r="E9847">
        <v>0.61591764900000001</v>
      </c>
      <c r="F9847">
        <v>0.394022386</v>
      </c>
      <c r="G9847">
        <v>0.16661901300000001</v>
      </c>
      <c r="H9847">
        <v>0.370572281</v>
      </c>
      <c r="I9847">
        <v>2.1106841890000001</v>
      </c>
      <c r="J9847">
        <v>0.30579972300000002</v>
      </c>
      <c r="K9847">
        <v>0.43772359199999999</v>
      </c>
      <c r="L9847">
        <v>0</v>
      </c>
      <c r="M9847">
        <v>1.8521575539999999</v>
      </c>
      <c r="N9847">
        <v>1.308386979</v>
      </c>
      <c r="O9847">
        <v>2.137196683</v>
      </c>
      <c r="P9847">
        <v>0.28952915499999998</v>
      </c>
      <c r="Q9847">
        <v>0.331649372</v>
      </c>
    </row>
    <row r="9848" spans="1:17">
      <c r="A9848" t="e">
        <v>#N/A</v>
      </c>
      <c r="B9848" s="14" t="s">
        <v>21278</v>
      </c>
      <c r="C9848">
        <v>2.068318858</v>
      </c>
      <c r="D9848">
        <v>0.15273396</v>
      </c>
      <c r="E9848">
        <v>0.18337002899999999</v>
      </c>
      <c r="F9848">
        <v>4.6923089000000001E-2</v>
      </c>
      <c r="G9848">
        <v>0.23810663600000001</v>
      </c>
      <c r="H9848">
        <v>0</v>
      </c>
      <c r="I9848">
        <v>2.5135582439999999</v>
      </c>
      <c r="J9848">
        <v>0.21850130500000001</v>
      </c>
      <c r="K9848">
        <v>1.4074384609999999</v>
      </c>
      <c r="L9848">
        <v>1.306883113</v>
      </c>
      <c r="M9848">
        <v>0.66170570399999995</v>
      </c>
      <c r="N9848">
        <v>0.467437084</v>
      </c>
      <c r="O9848">
        <v>1.9088484560000001</v>
      </c>
      <c r="P9848">
        <v>0.20687559</v>
      </c>
      <c r="Q9848">
        <v>0.47394300900000003</v>
      </c>
    </row>
    <row r="9849" spans="1:17">
      <c r="A9849" t="s">
        <v>16449</v>
      </c>
      <c r="B9849" s="14" t="s">
        <v>21279</v>
      </c>
      <c r="C9849">
        <v>0.87198972100000005</v>
      </c>
      <c r="D9849">
        <v>1.081779552</v>
      </c>
      <c r="E9849">
        <v>0.70504537199999995</v>
      </c>
      <c r="F9849">
        <v>0.42730130399999999</v>
      </c>
      <c r="G9849">
        <v>0.602305215</v>
      </c>
      <c r="H9849">
        <v>0.53582748800000002</v>
      </c>
      <c r="I9849">
        <v>2.0346234970000001</v>
      </c>
      <c r="J9849">
        <v>0.39795288299999998</v>
      </c>
      <c r="K9849">
        <v>0.632924653</v>
      </c>
      <c r="L9849">
        <v>0.88155741499999996</v>
      </c>
      <c r="M9849">
        <v>0.66952992700000002</v>
      </c>
      <c r="N9849">
        <v>0.236482106</v>
      </c>
      <c r="O9849">
        <v>3.0902708790000002</v>
      </c>
      <c r="P9849">
        <v>0.549469604</v>
      </c>
      <c r="Q9849">
        <v>0.59943383100000003</v>
      </c>
    </row>
    <row r="9850" spans="1:17">
      <c r="A9850" t="s">
        <v>16430</v>
      </c>
      <c r="B9850" s="14" t="s">
        <v>7827</v>
      </c>
      <c r="C9850">
        <v>1.3264700169999999</v>
      </c>
      <c r="D9850">
        <v>2.938575229</v>
      </c>
      <c r="E9850">
        <v>1.128962544</v>
      </c>
      <c r="F9850">
        <v>1.3842813599999999</v>
      </c>
      <c r="G9850">
        <v>0.91622617799999995</v>
      </c>
      <c r="H9850">
        <v>7.4717528900000003</v>
      </c>
      <c r="I9850">
        <v>1.934417201</v>
      </c>
      <c r="J9850">
        <v>4.5402418899999999</v>
      </c>
      <c r="K9850">
        <v>2.4070111010000002</v>
      </c>
      <c r="L9850">
        <v>1.955660562</v>
      </c>
      <c r="M9850">
        <v>1.6974805850000001</v>
      </c>
      <c r="N9850">
        <v>2.2347259789999998</v>
      </c>
      <c r="O9850">
        <v>3.4277522810000001</v>
      </c>
      <c r="P9850">
        <v>0.663375151</v>
      </c>
      <c r="Q9850">
        <v>1.8237164589999999</v>
      </c>
    </row>
    <row r="9851" spans="1:17">
      <c r="A9851" t="s">
        <v>21280</v>
      </c>
      <c r="B9851" s="14" t="s">
        <v>334</v>
      </c>
      <c r="C9851">
        <v>15.68966255</v>
      </c>
      <c r="D9851">
        <v>0.1241352</v>
      </c>
      <c r="E9851">
        <v>0.17884175999999999</v>
      </c>
      <c r="F9851">
        <v>7.6273894999999994E-2</v>
      </c>
      <c r="G9851">
        <v>0.193522218</v>
      </c>
      <c r="H9851">
        <v>3.0128481800000002</v>
      </c>
      <c r="I9851">
        <v>0.81716221899999997</v>
      </c>
      <c r="J9851">
        <v>0</v>
      </c>
      <c r="K9851">
        <v>5.0840080710000004</v>
      </c>
      <c r="L9851">
        <v>4.6027583920000001</v>
      </c>
      <c r="M9851">
        <v>18.285343770000001</v>
      </c>
      <c r="N9851">
        <v>0.69074827599999999</v>
      </c>
      <c r="O9851">
        <v>21.719950010000002</v>
      </c>
      <c r="P9851">
        <v>0.16813904800000001</v>
      </c>
      <c r="Q9851">
        <v>7.7039854050000001</v>
      </c>
    </row>
    <row r="9852" spans="1:17">
      <c r="A9852" t="e">
        <v>#N/A</v>
      </c>
      <c r="B9852" s="14" t="s">
        <v>21281</v>
      </c>
      <c r="C9852">
        <v>4.6928901359999999</v>
      </c>
      <c r="D9852">
        <v>1.039632297</v>
      </c>
      <c r="E9852">
        <v>0</v>
      </c>
      <c r="F9852">
        <v>0.31939693400000002</v>
      </c>
      <c r="G9852">
        <v>0.40518714500000003</v>
      </c>
      <c r="H9852">
        <v>0</v>
      </c>
      <c r="I9852">
        <v>0</v>
      </c>
      <c r="J9852">
        <v>0</v>
      </c>
      <c r="K9852">
        <v>1.06446419</v>
      </c>
      <c r="L9852">
        <v>0</v>
      </c>
      <c r="M9852">
        <v>0</v>
      </c>
      <c r="N9852">
        <v>0</v>
      </c>
      <c r="O9852">
        <v>0</v>
      </c>
      <c r="P9852">
        <v>0</v>
      </c>
      <c r="Q9852">
        <v>0</v>
      </c>
    </row>
    <row r="9853" spans="1:17">
      <c r="A9853" t="e">
        <v>#N/A</v>
      </c>
      <c r="B9853" s="14" t="s">
        <v>21282</v>
      </c>
      <c r="C9853">
        <v>0</v>
      </c>
      <c r="D9853">
        <v>0</v>
      </c>
      <c r="E9853">
        <v>0</v>
      </c>
      <c r="F9853">
        <v>0</v>
      </c>
      <c r="G9853">
        <v>0</v>
      </c>
      <c r="H9853">
        <v>0</v>
      </c>
      <c r="I9853">
        <v>0</v>
      </c>
      <c r="J9853">
        <v>0</v>
      </c>
      <c r="K9853">
        <v>0</v>
      </c>
      <c r="L9853">
        <v>0.64749626500000002</v>
      </c>
      <c r="M9853">
        <v>0</v>
      </c>
      <c r="N9853">
        <v>0</v>
      </c>
      <c r="O9853">
        <v>0</v>
      </c>
      <c r="P9853">
        <v>0</v>
      </c>
      <c r="Q9853">
        <v>0</v>
      </c>
    </row>
    <row r="9854" spans="1:17">
      <c r="A9854" t="e">
        <v>#N/A</v>
      </c>
      <c r="B9854" s="14" t="s">
        <v>21283</v>
      </c>
      <c r="C9854">
        <v>21.735491159999999</v>
      </c>
      <c r="D9854">
        <v>10.59330593</v>
      </c>
      <c r="E9854">
        <v>4.1623066409999998</v>
      </c>
      <c r="F9854">
        <v>4.1420739290000004</v>
      </c>
      <c r="G9854">
        <v>4.5039749999999996</v>
      </c>
      <c r="H9854">
        <v>5.008576938</v>
      </c>
      <c r="I9854">
        <v>196.52321280000001</v>
      </c>
      <c r="J9854">
        <v>4.9597496200000002</v>
      </c>
      <c r="K9854">
        <v>29.580899590000001</v>
      </c>
      <c r="L9854">
        <v>41.201209730000002</v>
      </c>
      <c r="M9854">
        <v>100.1334863</v>
      </c>
      <c r="N9854">
        <v>4.8228771699999999</v>
      </c>
      <c r="O9854">
        <v>52.957484119999997</v>
      </c>
      <c r="P9854">
        <v>0</v>
      </c>
      <c r="Q9854">
        <v>5.9766707830000003</v>
      </c>
    </row>
    <row r="9855" spans="1:17">
      <c r="A9855" t="s">
        <v>21284</v>
      </c>
      <c r="B9855" s="14" t="s">
        <v>21285</v>
      </c>
      <c r="C9855">
        <v>2.9853566169999999</v>
      </c>
      <c r="D9855">
        <v>0.88180859899999997</v>
      </c>
      <c r="E9855">
        <v>0.74108003099999997</v>
      </c>
      <c r="F9855">
        <v>0.27091017099999998</v>
      </c>
      <c r="G9855">
        <v>0.171838404</v>
      </c>
      <c r="H9855">
        <v>1.1465417090000001</v>
      </c>
      <c r="I9855">
        <v>1.451201338</v>
      </c>
      <c r="J9855">
        <v>0.50460638700000005</v>
      </c>
      <c r="K9855">
        <v>1.805741662</v>
      </c>
      <c r="L9855">
        <v>5.0301878550000003</v>
      </c>
      <c r="M9855">
        <v>0</v>
      </c>
      <c r="N9855">
        <v>0.61335118</v>
      </c>
      <c r="O9855">
        <v>5.5103625320000003</v>
      </c>
      <c r="P9855">
        <v>0.597197486</v>
      </c>
      <c r="Q9855">
        <v>2.7363071049999999</v>
      </c>
    </row>
    <row r="9856" spans="1:17">
      <c r="A9856" t="s">
        <v>21286</v>
      </c>
      <c r="B9856" s="14" t="s">
        <v>21287</v>
      </c>
      <c r="C9856">
        <v>1.0171781580000001</v>
      </c>
      <c r="D9856">
        <v>0.22533902</v>
      </c>
      <c r="E9856">
        <v>5.4107707999999997E-2</v>
      </c>
      <c r="F9856">
        <v>0.20768667699999999</v>
      </c>
      <c r="G9856">
        <v>0</v>
      </c>
      <c r="H9856">
        <v>0.97663138199999999</v>
      </c>
      <c r="I9856">
        <v>0</v>
      </c>
      <c r="J9856">
        <v>0.128948061</v>
      </c>
      <c r="K9856">
        <v>0.69216390699999997</v>
      </c>
      <c r="L9856">
        <v>0.321355905</v>
      </c>
      <c r="M9856">
        <v>0</v>
      </c>
      <c r="N9856">
        <v>0.18808428999999999</v>
      </c>
      <c r="O9856">
        <v>0</v>
      </c>
      <c r="P9856">
        <v>0.22891344499999999</v>
      </c>
      <c r="Q9856">
        <v>0</v>
      </c>
    </row>
    <row r="9857" spans="1:17">
      <c r="A9857" t="s">
        <v>21288</v>
      </c>
      <c r="B9857" s="14" t="s">
        <v>21289</v>
      </c>
      <c r="C9857">
        <v>0</v>
      </c>
      <c r="D9857">
        <v>0.45572922599999999</v>
      </c>
      <c r="E9857">
        <v>0.164142437</v>
      </c>
      <c r="F9857">
        <v>0.35002403799999998</v>
      </c>
      <c r="G9857">
        <v>0.17761628300000001</v>
      </c>
      <c r="H9857">
        <v>0.39503097500000001</v>
      </c>
      <c r="I9857">
        <v>0.74999820100000003</v>
      </c>
      <c r="J9857">
        <v>2.2818828679999998</v>
      </c>
      <c r="K9857">
        <v>0.46661443899999999</v>
      </c>
      <c r="L9857">
        <v>0.64991530500000005</v>
      </c>
      <c r="M9857">
        <v>0</v>
      </c>
      <c r="N9857">
        <v>2.9796798899999999</v>
      </c>
      <c r="O9857">
        <v>0.56956424699999997</v>
      </c>
      <c r="P9857">
        <v>0.77159699999999998</v>
      </c>
      <c r="Q9857">
        <v>0.35353905600000002</v>
      </c>
    </row>
    <row r="9858" spans="1:17">
      <c r="A9858" t="s">
        <v>21290</v>
      </c>
      <c r="B9858" s="14" t="s">
        <v>21291</v>
      </c>
      <c r="C9858">
        <v>76.169669769999999</v>
      </c>
      <c r="D9858">
        <v>0.114790015</v>
      </c>
      <c r="E9858">
        <v>0.16537813900000001</v>
      </c>
      <c r="F9858">
        <v>0</v>
      </c>
      <c r="G9858">
        <v>0.178953419</v>
      </c>
      <c r="H9858">
        <v>0.99501214800000004</v>
      </c>
      <c r="I9858">
        <v>188.1554457</v>
      </c>
      <c r="J9858">
        <v>0.72256215700000004</v>
      </c>
      <c r="K9858">
        <v>82.742390819999997</v>
      </c>
      <c r="L9858">
        <v>28.156744750000001</v>
      </c>
      <c r="M9858">
        <v>307.34195840000001</v>
      </c>
      <c r="N9858">
        <v>3.0021116079999999</v>
      </c>
      <c r="O9858">
        <v>218.63763399999999</v>
      </c>
      <c r="P9858">
        <v>0.69966518499999997</v>
      </c>
      <c r="Q9858">
        <v>8.1926133379999992</v>
      </c>
    </row>
    <row r="9859" spans="1:17">
      <c r="A9859" t="s">
        <v>21292</v>
      </c>
      <c r="B9859" s="14" t="s">
        <v>4920</v>
      </c>
      <c r="C9859">
        <v>10.2511359</v>
      </c>
      <c r="D9859">
        <v>5.6774246000000002</v>
      </c>
      <c r="E9859">
        <v>4.6999515819999997</v>
      </c>
      <c r="F9859">
        <v>6.8772276100000003</v>
      </c>
      <c r="G9859">
        <v>3.3296229679999998</v>
      </c>
      <c r="H9859">
        <v>3.3745731139999999</v>
      </c>
      <c r="I9859">
        <v>4.6272052109999997</v>
      </c>
      <c r="J9859">
        <v>11.94339497</v>
      </c>
      <c r="K9859">
        <v>11.51533837</v>
      </c>
      <c r="L9859">
        <v>7.0941405250000003</v>
      </c>
      <c r="M9859">
        <v>1.8740506690000001</v>
      </c>
      <c r="N9859">
        <v>8.2439908549999998</v>
      </c>
      <c r="O9859">
        <v>5.946762401</v>
      </c>
      <c r="P9859">
        <v>10.9856807</v>
      </c>
      <c r="Q9859">
        <v>5.7046828100000004</v>
      </c>
    </row>
    <row r="9860" spans="1:17">
      <c r="A9860" t="s">
        <v>21293</v>
      </c>
      <c r="B9860" s="14" t="s">
        <v>6770</v>
      </c>
      <c r="C9860">
        <v>0.191813438</v>
      </c>
      <c r="D9860">
        <v>2.6345721370000001</v>
      </c>
      <c r="E9860">
        <v>3.5303457520000001</v>
      </c>
      <c r="F9860">
        <v>2.7153931670000002</v>
      </c>
      <c r="G9860">
        <v>2.4179491120000001</v>
      </c>
      <c r="H9860">
        <v>2.7993439769999999</v>
      </c>
      <c r="I9860">
        <v>12.30791288</v>
      </c>
      <c r="J9860">
        <v>5.1307313380000004</v>
      </c>
      <c r="K9860">
        <v>1.2182256220000001</v>
      </c>
      <c r="L9860">
        <v>2.1815782210000001</v>
      </c>
      <c r="M9860">
        <v>1.8409740670000001</v>
      </c>
      <c r="N9860">
        <v>3.1211683809999999</v>
      </c>
      <c r="O9860">
        <v>0.63728763099999997</v>
      </c>
      <c r="P9860">
        <v>3.280702861</v>
      </c>
      <c r="Q9860">
        <v>4.8787732930000001</v>
      </c>
    </row>
    <row r="9861" spans="1:17">
      <c r="A9861" t="s">
        <v>21294</v>
      </c>
      <c r="B9861" s="14" t="s">
        <v>6790</v>
      </c>
      <c r="C9861">
        <v>4.107339649</v>
      </c>
      <c r="D9861">
        <v>7.3620254510000001</v>
      </c>
      <c r="E9861">
        <v>6.2764941409999997</v>
      </c>
      <c r="F9861">
        <v>9.6061660280000005</v>
      </c>
      <c r="G9861">
        <v>4.5779553010000003</v>
      </c>
      <c r="H9861">
        <v>3.8719107429999999</v>
      </c>
      <c r="I9861">
        <v>9.2569850260000006</v>
      </c>
      <c r="J9861">
        <v>17.987438350000001</v>
      </c>
      <c r="K9861">
        <v>16.261471019999998</v>
      </c>
      <c r="L9861">
        <v>7.7857620560000003</v>
      </c>
      <c r="M9861">
        <v>5.017236918</v>
      </c>
      <c r="N9861">
        <v>11.46123764</v>
      </c>
      <c r="O9861">
        <v>5.3758419269999997</v>
      </c>
      <c r="P9861">
        <v>16.07803041</v>
      </c>
      <c r="Q9861">
        <v>8.2138694300000008</v>
      </c>
    </row>
    <row r="9862" spans="1:17">
      <c r="A9862" t="e">
        <v>#N/A</v>
      </c>
      <c r="B9862" s="14" t="s">
        <v>21295</v>
      </c>
      <c r="C9862">
        <v>0</v>
      </c>
      <c r="D9862">
        <v>0.229868448</v>
      </c>
      <c r="E9862">
        <v>0.44156240200000002</v>
      </c>
      <c r="F9862">
        <v>0.141240855</v>
      </c>
      <c r="G9862">
        <v>0</v>
      </c>
      <c r="H9862">
        <v>0.39850486499999999</v>
      </c>
      <c r="I9862">
        <v>0</v>
      </c>
      <c r="J9862">
        <v>1.973099723</v>
      </c>
      <c r="K9862">
        <v>2.3535891630000001</v>
      </c>
      <c r="L9862">
        <v>1.3112612809999999</v>
      </c>
      <c r="M9862">
        <v>0</v>
      </c>
      <c r="N9862">
        <v>0.63954959700000003</v>
      </c>
      <c r="O9862">
        <v>0</v>
      </c>
      <c r="P9862">
        <v>0.46702944099999999</v>
      </c>
      <c r="Q9862">
        <v>2.139888408</v>
      </c>
    </row>
    <row r="9863" spans="1:17">
      <c r="A9863" t="s">
        <v>21296</v>
      </c>
      <c r="B9863" s="14" t="s">
        <v>21297</v>
      </c>
      <c r="C9863">
        <v>21.306718190000002</v>
      </c>
      <c r="D9863">
        <v>0.13882798499999999</v>
      </c>
      <c r="E9863">
        <v>6.6669891999999994E-2</v>
      </c>
      <c r="F9863">
        <v>0</v>
      </c>
      <c r="G9863">
        <v>0</v>
      </c>
      <c r="H9863">
        <v>0</v>
      </c>
      <c r="I9863">
        <v>5.4832948879999996</v>
      </c>
      <c r="J9863">
        <v>0.31777185200000002</v>
      </c>
      <c r="K9863">
        <v>9.9500749759999998</v>
      </c>
      <c r="L9863">
        <v>20.590184730000001</v>
      </c>
      <c r="M9863">
        <v>8.4204310039999992</v>
      </c>
      <c r="N9863">
        <v>0.61800482999999995</v>
      </c>
      <c r="O9863">
        <v>18.04455591</v>
      </c>
      <c r="P9863">
        <v>0.28206026899999997</v>
      </c>
      <c r="Q9863">
        <v>3.0155433010000001</v>
      </c>
    </row>
    <row r="9864" spans="1:17">
      <c r="A9864" t="s">
        <v>21298</v>
      </c>
      <c r="B9864" s="14" t="s">
        <v>21299</v>
      </c>
      <c r="C9864">
        <v>1.069881689</v>
      </c>
      <c r="D9864">
        <v>0.47402923400000002</v>
      </c>
      <c r="E9864">
        <v>0.569112163</v>
      </c>
      <c r="F9864">
        <v>0.36407940700000002</v>
      </c>
      <c r="G9864">
        <v>0.18474854299999999</v>
      </c>
      <c r="H9864">
        <v>1.849021279</v>
      </c>
      <c r="I9864">
        <v>0.78011470900000002</v>
      </c>
      <c r="J9864">
        <v>0.40688792200000001</v>
      </c>
      <c r="K9864">
        <v>1.213378869</v>
      </c>
      <c r="L9864">
        <v>2.028038821</v>
      </c>
      <c r="M9864">
        <v>2.0536876500000001</v>
      </c>
      <c r="N9864">
        <v>6.5943196999999995E-2</v>
      </c>
      <c r="O9864">
        <v>1.1848707000000001</v>
      </c>
      <c r="P9864">
        <v>0.40129040900000001</v>
      </c>
      <c r="Q9864">
        <v>0.36773557299999998</v>
      </c>
    </row>
    <row r="9865" spans="1:17">
      <c r="A9865" t="e">
        <v>#N/A</v>
      </c>
      <c r="B9865" s="14" t="s">
        <v>21300</v>
      </c>
      <c r="C9865">
        <v>12.364500960000001</v>
      </c>
      <c r="D9865">
        <v>0.54783019200000005</v>
      </c>
      <c r="E9865">
        <v>0</v>
      </c>
      <c r="F9865">
        <v>0</v>
      </c>
      <c r="G9865">
        <v>0.42702357800000001</v>
      </c>
      <c r="H9865">
        <v>0</v>
      </c>
      <c r="I9865">
        <v>0</v>
      </c>
      <c r="J9865">
        <v>0</v>
      </c>
      <c r="K9865">
        <v>1.1218305230000001</v>
      </c>
      <c r="L9865">
        <v>12.50016742</v>
      </c>
      <c r="M9865">
        <v>0</v>
      </c>
      <c r="N9865">
        <v>0</v>
      </c>
      <c r="O9865">
        <v>8.2160495230000006</v>
      </c>
      <c r="P9865">
        <v>0</v>
      </c>
      <c r="Q9865">
        <v>3.3999025409999999</v>
      </c>
    </row>
    <row r="9866" spans="1:17">
      <c r="A9866" t="e">
        <v>#N/A</v>
      </c>
      <c r="B9866" s="14" t="s">
        <v>21301</v>
      </c>
      <c r="C9866">
        <v>3.895984264</v>
      </c>
      <c r="D9866">
        <v>0.86309096299999999</v>
      </c>
      <c r="E9866">
        <v>6.6317673939999997</v>
      </c>
      <c r="F9866">
        <v>2.6515971920000001</v>
      </c>
      <c r="G9866">
        <v>4.0365813680000002</v>
      </c>
      <c r="H9866">
        <v>1.496272984</v>
      </c>
      <c r="I9866">
        <v>0</v>
      </c>
      <c r="J9866">
        <v>1.9755816100000001</v>
      </c>
      <c r="K9866">
        <v>1.7674122400000001</v>
      </c>
      <c r="L9866">
        <v>3.6925612499999998</v>
      </c>
      <c r="M9866">
        <v>0</v>
      </c>
      <c r="N9866">
        <v>3.8421243700000001</v>
      </c>
      <c r="O9866">
        <v>4.3147178310000003</v>
      </c>
      <c r="P9866">
        <v>1.169042248</v>
      </c>
      <c r="Q9866">
        <v>1.339112557</v>
      </c>
    </row>
    <row r="9867" spans="1:17">
      <c r="A9867" t="e">
        <v>#N/A</v>
      </c>
      <c r="B9867" s="14" t="s">
        <v>21302</v>
      </c>
      <c r="C9867">
        <v>58.685826130000002</v>
      </c>
      <c r="D9867">
        <v>6.7411946829999998</v>
      </c>
      <c r="E9867">
        <v>3.9310673829999998</v>
      </c>
      <c r="F9867">
        <v>1.1834496940000001</v>
      </c>
      <c r="G9867">
        <v>3.00265</v>
      </c>
      <c r="H9867">
        <v>4.1738141149999999</v>
      </c>
      <c r="I9867">
        <v>12.67891695</v>
      </c>
      <c r="J9867">
        <v>14.328165569999999</v>
      </c>
      <c r="K9867">
        <v>14.79044979</v>
      </c>
      <c r="L9867">
        <v>26.094099499999999</v>
      </c>
      <c r="M9867">
        <v>12.51668579</v>
      </c>
      <c r="N9867">
        <v>32.420452089999998</v>
      </c>
      <c r="O9867">
        <v>24.071583690000001</v>
      </c>
      <c r="P9867">
        <v>15.652860410000001</v>
      </c>
      <c r="Q9867">
        <v>10.459173870000001</v>
      </c>
    </row>
    <row r="9868" spans="1:17">
      <c r="A9868" t="s">
        <v>21303</v>
      </c>
      <c r="B9868" s="14" t="s">
        <v>21304</v>
      </c>
      <c r="C9868">
        <v>0.70114487599999997</v>
      </c>
      <c r="D9868">
        <v>0.15532706600000001</v>
      </c>
      <c r="E9868">
        <v>0.29837323599999999</v>
      </c>
      <c r="F9868">
        <v>0</v>
      </c>
      <c r="G9868">
        <v>0.484298387</v>
      </c>
      <c r="H9868">
        <v>0.80783499000000003</v>
      </c>
      <c r="I9868">
        <v>1.0224933030000001</v>
      </c>
      <c r="J9868">
        <v>0.62219081300000001</v>
      </c>
      <c r="K9868">
        <v>0.63614837800000001</v>
      </c>
      <c r="L9868">
        <v>0.88604752099999995</v>
      </c>
      <c r="M9868">
        <v>0</v>
      </c>
      <c r="N9868">
        <v>1.210040867</v>
      </c>
      <c r="O9868">
        <v>0</v>
      </c>
      <c r="P9868">
        <v>1.4727153609999999</v>
      </c>
      <c r="Q9868">
        <v>0.481989579</v>
      </c>
    </row>
    <row r="9869" spans="1:17">
      <c r="A9869" t="s">
        <v>21305</v>
      </c>
      <c r="B9869" s="14" t="s">
        <v>4208</v>
      </c>
      <c r="C9869">
        <v>21.791243609999999</v>
      </c>
      <c r="D9869">
        <v>3.8217629909999999</v>
      </c>
      <c r="E9869">
        <v>3.3969885839999998</v>
      </c>
      <c r="F9869">
        <v>2.7190287949999998</v>
      </c>
      <c r="G9869">
        <v>4.7036748810000004</v>
      </c>
      <c r="H9869">
        <v>5.4631234949999996</v>
      </c>
      <c r="I9869">
        <v>21.84778562</v>
      </c>
      <c r="J9869">
        <v>5.3906810030000001</v>
      </c>
      <c r="K9869">
        <v>13.45538904</v>
      </c>
      <c r="L9869">
        <v>18.071765500000001</v>
      </c>
      <c r="M9869">
        <v>24.690909420000001</v>
      </c>
      <c r="N9869">
        <v>4.7942081390000002</v>
      </c>
      <c r="O9869">
        <v>29.16110505</v>
      </c>
      <c r="P9869">
        <v>3.9504974740000001</v>
      </c>
      <c r="Q9869">
        <v>9.6745852630000009</v>
      </c>
    </row>
    <row r="9870" spans="1:17">
      <c r="A9870" t="s">
        <v>21306</v>
      </c>
      <c r="B9870" s="14" t="s">
        <v>999</v>
      </c>
      <c r="C9870">
        <v>117.5762216</v>
      </c>
      <c r="D9870">
        <v>707.68381999999997</v>
      </c>
      <c r="E9870">
        <v>721.67868039999996</v>
      </c>
      <c r="F9870">
        <v>742.22135990000004</v>
      </c>
      <c r="G9870">
        <v>741.48675490000005</v>
      </c>
      <c r="H9870">
        <v>2065.7826479999999</v>
      </c>
      <c r="I9870">
        <v>585.95241780000003</v>
      </c>
      <c r="J9870">
        <v>595.09863780000001</v>
      </c>
      <c r="K9870">
        <v>678.1914246</v>
      </c>
      <c r="L9870">
        <v>398.47224879999999</v>
      </c>
      <c r="M9870">
        <v>149.21852860000001</v>
      </c>
      <c r="N9870">
        <v>212.43670660000001</v>
      </c>
      <c r="O9870">
        <v>65.644624699999994</v>
      </c>
      <c r="P9870">
        <v>673.241803</v>
      </c>
      <c r="Q9870">
        <v>963.56237929999998</v>
      </c>
    </row>
    <row r="9871" spans="1:17">
      <c r="A9871" t="s">
        <v>21307</v>
      </c>
      <c r="B9871" s="14" t="s">
        <v>21308</v>
      </c>
      <c r="C9871">
        <v>4.2804138890000001</v>
      </c>
      <c r="D9871">
        <v>6.5619245800000003</v>
      </c>
      <c r="E9871">
        <v>6.2843007259999997</v>
      </c>
      <c r="F9871">
        <v>8.3435166019999993</v>
      </c>
      <c r="G9871">
        <v>5.6766517409999997</v>
      </c>
      <c r="H9871">
        <v>3.87963982</v>
      </c>
      <c r="I9871">
        <v>5.4931460259999998</v>
      </c>
      <c r="J9871">
        <v>14.868053550000001</v>
      </c>
      <c r="K9871">
        <v>9.3983538079999995</v>
      </c>
      <c r="L9871">
        <v>4.8683021450000004</v>
      </c>
      <c r="M9871">
        <v>2.9579232580000001</v>
      </c>
      <c r="N9871">
        <v>9.0756648420000001</v>
      </c>
      <c r="O9871">
        <v>172.74255479999999</v>
      </c>
      <c r="P9871">
        <v>11.944878190000001</v>
      </c>
      <c r="Q9871">
        <v>161.48409409999999</v>
      </c>
    </row>
    <row r="9872" spans="1:17">
      <c r="A9872" t="s">
        <v>21309</v>
      </c>
      <c r="B9872" s="14" t="s">
        <v>7438</v>
      </c>
      <c r="C9872">
        <v>11.10146054</v>
      </c>
      <c r="D9872">
        <v>106.5716261</v>
      </c>
      <c r="E9872">
        <v>64.249703460000006</v>
      </c>
      <c r="F9872">
        <v>124.2144981</v>
      </c>
      <c r="G9872">
        <v>40.299903749999999</v>
      </c>
      <c r="H9872">
        <v>81.76586623</v>
      </c>
      <c r="I9872">
        <v>119.4423658</v>
      </c>
      <c r="J9872">
        <v>247.2533617</v>
      </c>
      <c r="K9872">
        <v>70.058785290000003</v>
      </c>
      <c r="L9872">
        <v>12.626177179999999</v>
      </c>
      <c r="M9872">
        <v>10.89166007</v>
      </c>
      <c r="N9872">
        <v>125.65858249999999</v>
      </c>
      <c r="O9872">
        <v>16.119620860000001</v>
      </c>
      <c r="P9872">
        <v>371.97751090000003</v>
      </c>
      <c r="Q9872">
        <v>172.3023489</v>
      </c>
    </row>
    <row r="9873" spans="1:17">
      <c r="A9873" t="s">
        <v>21310</v>
      </c>
      <c r="B9873" s="14" t="s">
        <v>2863</v>
      </c>
      <c r="C9873">
        <v>1.7469303380000001</v>
      </c>
      <c r="D9873">
        <v>4.6440427470000003</v>
      </c>
      <c r="E9873">
        <v>4.7578162019999999</v>
      </c>
      <c r="F9873">
        <v>6.9435056069999996</v>
      </c>
      <c r="G9873">
        <v>2.3529649429999999</v>
      </c>
      <c r="H9873">
        <v>12.613252129999999</v>
      </c>
      <c r="I9873">
        <v>8.6617812510000007</v>
      </c>
      <c r="J9873">
        <v>9.035528073</v>
      </c>
      <c r="K9873">
        <v>7.4494482050000004</v>
      </c>
      <c r="L9873">
        <v>6.6228678929999996</v>
      </c>
      <c r="M9873">
        <v>0.67066280300000003</v>
      </c>
      <c r="N9873">
        <v>5.0391313919999998</v>
      </c>
      <c r="O9873">
        <v>1.9346873520000001</v>
      </c>
      <c r="P9873">
        <v>6.1854401159999997</v>
      </c>
      <c r="Q9873">
        <v>4.3232263279999996</v>
      </c>
    </row>
    <row r="9874" spans="1:17">
      <c r="A9874" t="s">
        <v>21311</v>
      </c>
      <c r="B9874" s="14" t="s">
        <v>4669</v>
      </c>
      <c r="C9874">
        <v>12.299350090000001</v>
      </c>
      <c r="D9874">
        <v>0.41918736400000001</v>
      </c>
      <c r="E9874">
        <v>0.40261588999999998</v>
      </c>
      <c r="F9874">
        <v>0.27903023500000002</v>
      </c>
      <c r="G9874">
        <v>0.245061641</v>
      </c>
      <c r="H9874">
        <v>0.72671219399999998</v>
      </c>
      <c r="I9874">
        <v>1.379721776</v>
      </c>
      <c r="J9874">
        <v>0.91952423900000002</v>
      </c>
      <c r="K9874">
        <v>1.71679906</v>
      </c>
      <c r="L9874">
        <v>1.4945074169999999</v>
      </c>
      <c r="M9874">
        <v>3.026817232</v>
      </c>
      <c r="N9874">
        <v>0.83583442500000005</v>
      </c>
      <c r="O9874">
        <v>3.4926314629999999</v>
      </c>
      <c r="P9874">
        <v>1.088249332</v>
      </c>
      <c r="Q9874">
        <v>1.8427497740000001</v>
      </c>
    </row>
    <row r="9875" spans="1:17">
      <c r="A9875" t="s">
        <v>21312</v>
      </c>
      <c r="B9875" s="14" t="s">
        <v>5998</v>
      </c>
      <c r="C9875">
        <v>6.0731519409999999</v>
      </c>
      <c r="D9875">
        <v>0.62465301900000003</v>
      </c>
      <c r="E9875">
        <v>0.59995899900000005</v>
      </c>
      <c r="F9875">
        <v>0.85619850500000005</v>
      </c>
      <c r="G9875">
        <v>0.59926838199999999</v>
      </c>
      <c r="H9875">
        <v>1.166212767</v>
      </c>
      <c r="I9875">
        <v>2.5304561140000001</v>
      </c>
      <c r="J9875">
        <v>2.6121463770000002</v>
      </c>
      <c r="K9875">
        <v>1.4759377419999999</v>
      </c>
      <c r="L9875">
        <v>2.8780256799999999</v>
      </c>
      <c r="M9875">
        <v>0.41634634100000001</v>
      </c>
      <c r="N9875">
        <v>0.82886165199999995</v>
      </c>
      <c r="O9875">
        <v>0.72063039399999995</v>
      </c>
      <c r="P9875">
        <v>1.5619976250000001</v>
      </c>
      <c r="Q9875">
        <v>1.19282295</v>
      </c>
    </row>
    <row r="9876" spans="1:17">
      <c r="A9876" t="s">
        <v>21313</v>
      </c>
      <c r="B9876" s="14" t="s">
        <v>2798</v>
      </c>
      <c r="C9876">
        <v>13.07367531</v>
      </c>
      <c r="D9876">
        <v>10.84676576</v>
      </c>
      <c r="E9876">
        <v>15.65422313</v>
      </c>
      <c r="F9876">
        <v>15.702195659999999</v>
      </c>
      <c r="G9876">
        <v>13.368409140000001</v>
      </c>
      <c r="H9876">
        <v>21.757722489999999</v>
      </c>
      <c r="I9876">
        <v>22.803949020000001</v>
      </c>
      <c r="J9876">
        <v>24.69783589</v>
      </c>
      <c r="K9876">
        <v>18.955523700000001</v>
      </c>
      <c r="L9876">
        <v>8.9086000769999991</v>
      </c>
      <c r="M9876">
        <v>9.8413834019999999</v>
      </c>
      <c r="N9876">
        <v>7.2048775430000003</v>
      </c>
      <c r="O9876">
        <v>7.6652529070000002</v>
      </c>
      <c r="P9876">
        <v>9.0381261290000001</v>
      </c>
      <c r="Q9876">
        <v>14.45011341</v>
      </c>
    </row>
    <row r="9877" spans="1:17">
      <c r="A9877" t="s">
        <v>21314</v>
      </c>
      <c r="B9877" s="14" t="s">
        <v>21315</v>
      </c>
      <c r="C9877">
        <v>14.815222670000001</v>
      </c>
      <c r="D9877">
        <v>2.6666801520000001</v>
      </c>
      <c r="E9877">
        <v>1.5761599639999999</v>
      </c>
      <c r="F9877">
        <v>2.1426807800000001</v>
      </c>
      <c r="G9877">
        <v>1.7588392660000001</v>
      </c>
      <c r="H9877">
        <v>18.492055359999998</v>
      </c>
      <c r="I9877">
        <v>2.7006661670000001</v>
      </c>
      <c r="J9877">
        <v>5.8691606119999999</v>
      </c>
      <c r="K9877">
        <v>3.7805185570000002</v>
      </c>
      <c r="L9877">
        <v>11.11632041</v>
      </c>
      <c r="M9877">
        <v>10.664440799999999</v>
      </c>
      <c r="N9877">
        <v>1.483869782</v>
      </c>
      <c r="O9877">
        <v>5.1273552699999998</v>
      </c>
      <c r="P9877">
        <v>1.389220608</v>
      </c>
      <c r="Q9877">
        <v>11.457519100000001</v>
      </c>
    </row>
    <row r="9878" spans="1:17">
      <c r="A9878" t="s">
        <v>21316</v>
      </c>
      <c r="B9878" s="14" t="s">
        <v>21317</v>
      </c>
      <c r="C9878">
        <v>12.685218389999999</v>
      </c>
      <c r="D9878">
        <v>4.5275454289999999</v>
      </c>
      <c r="E9878">
        <v>3.7862468919999999</v>
      </c>
      <c r="F9878">
        <v>2.9258067300000001</v>
      </c>
      <c r="G9878">
        <v>4.7460828709999996</v>
      </c>
      <c r="H9878">
        <v>6.2251084240000001</v>
      </c>
      <c r="I9878">
        <v>6.6802314139999996</v>
      </c>
      <c r="J9878">
        <v>6.1644214560000004</v>
      </c>
      <c r="K9878">
        <v>13.5873586</v>
      </c>
      <c r="L9878">
        <v>22.26459002</v>
      </c>
      <c r="M9878">
        <v>11.49854809</v>
      </c>
      <c r="N9878">
        <v>5.9508671189999998</v>
      </c>
      <c r="O9878">
        <v>26.926489950000001</v>
      </c>
      <c r="P9878">
        <v>6.2382169080000001</v>
      </c>
      <c r="Q9878">
        <v>7.2668565410000001</v>
      </c>
    </row>
    <row r="9879" spans="1:17">
      <c r="A9879" t="s">
        <v>21318</v>
      </c>
      <c r="B9879" s="14" t="s">
        <v>6434</v>
      </c>
      <c r="C9879">
        <v>1379.7180880000001</v>
      </c>
      <c r="D9879">
        <v>3667.2727319999999</v>
      </c>
      <c r="E9879">
        <v>15787.533820000001</v>
      </c>
      <c r="F9879">
        <v>6275.380811</v>
      </c>
      <c r="G9879">
        <v>14365.25519</v>
      </c>
      <c r="H9879">
        <v>34840.005080000003</v>
      </c>
      <c r="I9879">
        <v>23202.984550000001</v>
      </c>
      <c r="J9879">
        <v>33691.298210000001</v>
      </c>
      <c r="K9879">
        <v>8797.4626349999999</v>
      </c>
      <c r="L9879">
        <v>7630.4836800000003</v>
      </c>
      <c r="M9879">
        <v>3105.718973</v>
      </c>
      <c r="N9879">
        <v>40186.38697</v>
      </c>
      <c r="O9879">
        <v>2521.2026059999998</v>
      </c>
      <c r="P9879">
        <v>23489.805120000001</v>
      </c>
      <c r="Q9879">
        <v>12883.9717</v>
      </c>
    </row>
    <row r="9880" spans="1:17">
      <c r="A9880" t="s">
        <v>21319</v>
      </c>
      <c r="B9880" s="14" t="s">
        <v>7900</v>
      </c>
      <c r="C9880">
        <v>0.36546401099999998</v>
      </c>
      <c r="D9880">
        <v>2.347912939</v>
      </c>
      <c r="E9880">
        <v>2.2162134180000002</v>
      </c>
      <c r="F9880">
        <v>1.0944291420000001</v>
      </c>
      <c r="G9880">
        <v>1.1990670910000001</v>
      </c>
      <c r="H9880">
        <v>0.28071670199999998</v>
      </c>
      <c r="I9880">
        <v>4.7966699090000002</v>
      </c>
      <c r="J9880">
        <v>4.2623610310000002</v>
      </c>
      <c r="K9880">
        <v>4.6421942720000002</v>
      </c>
      <c r="L9880">
        <v>3.2328972829999998</v>
      </c>
      <c r="M9880">
        <v>1.4030503240000001</v>
      </c>
      <c r="N9880">
        <v>2.387727291</v>
      </c>
      <c r="O9880">
        <v>1.61897377</v>
      </c>
      <c r="P9880">
        <v>5.9765991720000002</v>
      </c>
      <c r="Q9880">
        <v>3.014780837</v>
      </c>
    </row>
    <row r="9881" spans="1:17">
      <c r="A9881" t="s">
        <v>21320</v>
      </c>
      <c r="B9881" s="14" t="s">
        <v>9025</v>
      </c>
      <c r="C9881">
        <v>12.5143737</v>
      </c>
      <c r="D9881">
        <v>2.2076142600000002</v>
      </c>
      <c r="E9881">
        <v>2.2436177150000001</v>
      </c>
      <c r="F9881">
        <v>1.3722238659999999</v>
      </c>
      <c r="G9881">
        <v>2.3610905230000001</v>
      </c>
      <c r="H9881">
        <v>2.403105096</v>
      </c>
      <c r="I9881">
        <v>5.0694322830000003</v>
      </c>
      <c r="J9881">
        <v>4.9650068679999997</v>
      </c>
      <c r="K9881">
        <v>4.5732535560000001</v>
      </c>
      <c r="L9881">
        <v>4.0268672060000004</v>
      </c>
      <c r="M9881">
        <v>4.8933545250000003</v>
      </c>
      <c r="N9881">
        <v>2.9567863679999999</v>
      </c>
      <c r="O9881">
        <v>5.90307636</v>
      </c>
      <c r="P9881">
        <v>2.1035544150000001</v>
      </c>
      <c r="Q9881">
        <v>2.7879391629999999</v>
      </c>
    </row>
    <row r="9882" spans="1:17">
      <c r="A9882" t="s">
        <v>21321</v>
      </c>
      <c r="B9882" s="14" t="s">
        <v>5352</v>
      </c>
      <c r="C9882">
        <v>4.5874183090000002</v>
      </c>
      <c r="D9882">
        <v>6.1685028659999999</v>
      </c>
      <c r="E9882">
        <v>3.155271919</v>
      </c>
      <c r="F9882">
        <v>6.5493286150000003</v>
      </c>
      <c r="G9882">
        <v>3.4449804479999999</v>
      </c>
      <c r="H9882">
        <v>7.2521502800000004</v>
      </c>
      <c r="I9882">
        <v>1.4002162220000001</v>
      </c>
      <c r="J9882">
        <v>1.609402378</v>
      </c>
      <c r="K9882">
        <v>3.2426147570000001</v>
      </c>
      <c r="L9882">
        <v>2.9660045930000001</v>
      </c>
      <c r="M9882">
        <v>1.6382814429999999</v>
      </c>
      <c r="N9882">
        <v>3.1036742199999998</v>
      </c>
      <c r="O9882">
        <v>2.9537593009999998</v>
      </c>
      <c r="P9882">
        <v>6.8345634479999999</v>
      </c>
      <c r="Q9882">
        <v>6.8937832720000003</v>
      </c>
    </row>
    <row r="9883" spans="1:17">
      <c r="A9883" t="s">
        <v>21322</v>
      </c>
      <c r="B9883" s="14" t="s">
        <v>21323</v>
      </c>
      <c r="C9883">
        <v>2.4541964620000001</v>
      </c>
      <c r="D9883">
        <v>0.24713031399999999</v>
      </c>
      <c r="E9883">
        <v>0.40351313</v>
      </c>
      <c r="F9883">
        <v>0.21258618200000001</v>
      </c>
      <c r="G9883">
        <v>0.46232050200000002</v>
      </c>
      <c r="H9883">
        <v>0.17137216199999999</v>
      </c>
      <c r="I9883">
        <v>0.65072777400000004</v>
      </c>
      <c r="J9883">
        <v>0.82022391500000003</v>
      </c>
      <c r="K9883">
        <v>1.113345582</v>
      </c>
      <c r="L9883">
        <v>1.691675818</v>
      </c>
      <c r="M9883">
        <v>0.42826765700000002</v>
      </c>
      <c r="N9883">
        <v>0.93510374299999999</v>
      </c>
      <c r="O9883">
        <v>1.9767048739999999</v>
      </c>
      <c r="P9883">
        <v>0.73641451099999999</v>
      </c>
      <c r="Q9883">
        <v>0.92023294099999997</v>
      </c>
    </row>
    <row r="9884" spans="1:17">
      <c r="A9884" t="s">
        <v>21324</v>
      </c>
      <c r="B9884" s="14" t="s">
        <v>5672</v>
      </c>
      <c r="C9884">
        <v>15.792517480000001</v>
      </c>
      <c r="D9884">
        <v>15.39371416</v>
      </c>
      <c r="E9884">
        <v>8.8206944430000007</v>
      </c>
      <c r="F9884">
        <v>16.230005599999998</v>
      </c>
      <c r="G9884">
        <v>7.2721924790000001</v>
      </c>
      <c r="H9884">
        <v>20.01515449</v>
      </c>
      <c r="I9884">
        <v>3.8384229140000001</v>
      </c>
      <c r="J9884">
        <v>11.545001770000001</v>
      </c>
      <c r="K9884">
        <v>8.9553392639999991</v>
      </c>
      <c r="L9884">
        <v>12.47327892</v>
      </c>
      <c r="M9884">
        <v>1.010482388</v>
      </c>
      <c r="N9884">
        <v>8.4360219599999997</v>
      </c>
      <c r="O9884">
        <v>3.7894717469999999</v>
      </c>
      <c r="P9884">
        <v>23.65429206</v>
      </c>
      <c r="Q9884">
        <v>14.836923329999999</v>
      </c>
    </row>
    <row r="9885" spans="1:17">
      <c r="A9885" t="s">
        <v>21325</v>
      </c>
      <c r="B9885" s="14" t="s">
        <v>6745</v>
      </c>
      <c r="C9885">
        <v>9.6320543910000005</v>
      </c>
      <c r="D9885">
        <v>4.9535166500000001</v>
      </c>
      <c r="E9885">
        <v>5.4164497540000003</v>
      </c>
      <c r="F9885">
        <v>6.3916634339999998</v>
      </c>
      <c r="G9885">
        <v>3.4156550659999998</v>
      </c>
      <c r="H9885">
        <v>4.3598191579999996</v>
      </c>
      <c r="I9885">
        <v>7.7758039200000004</v>
      </c>
      <c r="J9885">
        <v>11.20757897</v>
      </c>
      <c r="K9885">
        <v>9.1292988739999998</v>
      </c>
      <c r="L9885">
        <v>6.5208078709999997</v>
      </c>
      <c r="M9885">
        <v>8.5842604159999993</v>
      </c>
      <c r="N9885">
        <v>5.2371147569999996</v>
      </c>
      <c r="O9885">
        <v>10.286316060000001</v>
      </c>
      <c r="P9885">
        <v>12.07701954</v>
      </c>
      <c r="Q9885">
        <v>6.3849065209999996</v>
      </c>
    </row>
    <row r="9886" spans="1:17">
      <c r="A9886" t="e">
        <v>#N/A</v>
      </c>
      <c r="B9886" s="14" t="s">
        <v>21326</v>
      </c>
      <c r="C9886">
        <v>4.5582155850000001</v>
      </c>
      <c r="D9886">
        <v>0.201959475</v>
      </c>
      <c r="E9886">
        <v>0.67891437700000001</v>
      </c>
      <c r="F9886">
        <v>0.124092407</v>
      </c>
      <c r="G9886">
        <v>0.157423703</v>
      </c>
      <c r="H9886">
        <v>1.050363817</v>
      </c>
      <c r="I9886">
        <v>0</v>
      </c>
      <c r="J9886">
        <v>0.23113868700000001</v>
      </c>
      <c r="K9886">
        <v>1.2406999830000001</v>
      </c>
      <c r="L9886">
        <v>2.8801434320000001</v>
      </c>
      <c r="M9886">
        <v>0</v>
      </c>
      <c r="N9886">
        <v>0.33714005200000002</v>
      </c>
      <c r="O9886">
        <v>0</v>
      </c>
      <c r="P9886">
        <v>0</v>
      </c>
      <c r="Q9886">
        <v>1.8800785579999999</v>
      </c>
    </row>
    <row r="9887" spans="1:17">
      <c r="A9887" t="s">
        <v>21327</v>
      </c>
      <c r="B9887" s="14" t="s">
        <v>7117</v>
      </c>
      <c r="C9887">
        <v>1.237376276</v>
      </c>
      <c r="D9887">
        <v>3.5635635880000001</v>
      </c>
      <c r="E9887">
        <v>3.8834338279999998</v>
      </c>
      <c r="F9887">
        <v>3.7475906970000001</v>
      </c>
      <c r="G9887">
        <v>2.3503889509999998</v>
      </c>
      <c r="H9887">
        <v>1.188051958</v>
      </c>
      <c r="I9887">
        <v>7.669082725</v>
      </c>
      <c r="J9887">
        <v>20.156851769999999</v>
      </c>
      <c r="K9887">
        <v>0.84200313400000004</v>
      </c>
      <c r="L9887">
        <v>2.3455370339999999</v>
      </c>
      <c r="M9887">
        <v>2.3752012979999999</v>
      </c>
      <c r="N9887">
        <v>4.4234795179999997</v>
      </c>
      <c r="O9887">
        <v>1.0277754830000001</v>
      </c>
      <c r="P9887">
        <v>9.0038145239999992</v>
      </c>
      <c r="Q9887">
        <v>3.1897962039999999</v>
      </c>
    </row>
    <row r="9888" spans="1:17">
      <c r="A9888" t="e">
        <v>#N/A</v>
      </c>
      <c r="B9888" s="14" t="s">
        <v>21328</v>
      </c>
      <c r="C9888">
        <v>1.262918446</v>
      </c>
      <c r="D9888">
        <v>1.39889361</v>
      </c>
      <c r="E9888">
        <v>1.0748736139999999</v>
      </c>
      <c r="F9888">
        <v>0.51572348999999995</v>
      </c>
      <c r="G9888">
        <v>0.65424713300000004</v>
      </c>
      <c r="H9888">
        <v>0.97006077300000004</v>
      </c>
      <c r="I9888">
        <v>0</v>
      </c>
      <c r="J9888">
        <v>0.32020130099999999</v>
      </c>
      <c r="K9888">
        <v>0.57292262199999999</v>
      </c>
      <c r="L9888">
        <v>0.79798469400000005</v>
      </c>
      <c r="M9888">
        <v>0</v>
      </c>
      <c r="N9888">
        <v>0.15568240899999999</v>
      </c>
      <c r="O9888">
        <v>0</v>
      </c>
      <c r="P9888">
        <v>3.221122523</v>
      </c>
      <c r="Q9888">
        <v>0.868170832</v>
      </c>
    </row>
    <row r="9889" spans="1:17">
      <c r="A9889" t="s">
        <v>21329</v>
      </c>
      <c r="B9889" s="14" t="s">
        <v>4877</v>
      </c>
      <c r="C9889">
        <v>2.3713190439999998</v>
      </c>
      <c r="D9889">
        <v>5.6977727649999999</v>
      </c>
      <c r="E9889">
        <v>3.4542896199999999</v>
      </c>
      <c r="F9889">
        <v>5.4873070500000001</v>
      </c>
      <c r="G9889">
        <v>2.0789107219999998</v>
      </c>
      <c r="H9889">
        <v>0.35027592000000002</v>
      </c>
      <c r="I9889">
        <v>4.7881952270000001</v>
      </c>
      <c r="J9889">
        <v>7.4690772040000004</v>
      </c>
      <c r="K9889">
        <v>6.0407402430000001</v>
      </c>
      <c r="L9889">
        <v>3.4576986970000001</v>
      </c>
      <c r="M9889">
        <v>2.4510000139999999</v>
      </c>
      <c r="N9889">
        <v>7.8700758689999999</v>
      </c>
      <c r="O9889">
        <v>12.92890714</v>
      </c>
      <c r="P9889">
        <v>13.273070219999999</v>
      </c>
      <c r="Q9889">
        <v>12.790181069999999</v>
      </c>
    </row>
    <row r="9890" spans="1:17">
      <c r="A9890" t="s">
        <v>21330</v>
      </c>
      <c r="B9890" s="14" t="s">
        <v>8520</v>
      </c>
      <c r="C9890">
        <v>3.8986113609999999</v>
      </c>
      <c r="D9890">
        <v>2.9611644109999999</v>
      </c>
      <c r="E9890">
        <v>1.570181609</v>
      </c>
      <c r="F9890">
        <v>1.781558626</v>
      </c>
      <c r="G9890">
        <v>1.6349560860000001</v>
      </c>
      <c r="H9890">
        <v>1.069487096</v>
      </c>
      <c r="I9890">
        <v>0.40610152100000002</v>
      </c>
      <c r="J9890">
        <v>5.0481904990000004</v>
      </c>
      <c r="K9890">
        <v>5.5584697810000003</v>
      </c>
      <c r="L9890">
        <v>2.1114578150000001</v>
      </c>
      <c r="M9890">
        <v>1.6036212400000001</v>
      </c>
      <c r="N9890">
        <v>2.5402582229999999</v>
      </c>
      <c r="O9890">
        <v>1.233607795</v>
      </c>
      <c r="P9890">
        <v>3.1752543310000001</v>
      </c>
      <c r="Q9890">
        <v>2.297169485</v>
      </c>
    </row>
    <row r="9891" spans="1:17">
      <c r="A9891" t="s">
        <v>21330</v>
      </c>
      <c r="B9891" s="14" t="s">
        <v>21331</v>
      </c>
      <c r="C9891">
        <v>16.075510909999998</v>
      </c>
      <c r="D9891">
        <v>13.139835850000001</v>
      </c>
      <c r="E9891">
        <v>7.6665901590000001</v>
      </c>
      <c r="F9891">
        <v>8.8282170119999996</v>
      </c>
      <c r="G9891">
        <v>8.8064298660000002</v>
      </c>
      <c r="H9891">
        <v>10.00594901</v>
      </c>
      <c r="I9891">
        <v>4.8503239349999996</v>
      </c>
      <c r="J9891">
        <v>8.4326839180000004</v>
      </c>
      <c r="K9891">
        <v>8.2985342469999992</v>
      </c>
      <c r="L9891">
        <v>8.4061528580000004</v>
      </c>
      <c r="M9891">
        <v>6.3843497960000004</v>
      </c>
      <c r="N9891">
        <v>5.8083121770000004</v>
      </c>
      <c r="O9891">
        <v>12.278123219999999</v>
      </c>
      <c r="P9891">
        <v>5.1563393629999998</v>
      </c>
      <c r="Q9891">
        <v>13.71826448</v>
      </c>
    </row>
    <row r="9892" spans="1:17">
      <c r="A9892" t="s">
        <v>21332</v>
      </c>
      <c r="B9892" s="14" t="s">
        <v>9176</v>
      </c>
      <c r="C9892">
        <v>11.687952790000001</v>
      </c>
      <c r="D9892">
        <v>23.303456010000001</v>
      </c>
      <c r="E9892">
        <v>21.346001300000001</v>
      </c>
      <c r="F9892">
        <v>24.12953444</v>
      </c>
      <c r="G9892">
        <v>19.44286692</v>
      </c>
      <c r="H9892">
        <v>2.394036775</v>
      </c>
      <c r="I9892">
        <v>21.59004255</v>
      </c>
      <c r="J9892">
        <v>53.093755760000001</v>
      </c>
      <c r="K9892">
        <v>37.469139480000003</v>
      </c>
      <c r="L9892">
        <v>14.277903500000001</v>
      </c>
      <c r="M9892">
        <v>7.4785229529999997</v>
      </c>
      <c r="N9892">
        <v>39.141642019999999</v>
      </c>
      <c r="O9892">
        <v>3.8832460480000002</v>
      </c>
      <c r="P9892">
        <v>53.834395499999999</v>
      </c>
      <c r="Q9892">
        <v>19.818865850000002</v>
      </c>
    </row>
    <row r="9893" spans="1:17">
      <c r="A9893" t="s">
        <v>21333</v>
      </c>
      <c r="B9893" s="14" t="s">
        <v>8498</v>
      </c>
      <c r="C9893">
        <v>21.339099220000001</v>
      </c>
      <c r="D9893">
        <v>281.83199180000003</v>
      </c>
      <c r="E9893">
        <v>278.03533620000002</v>
      </c>
      <c r="F9893">
        <v>288.24553980000002</v>
      </c>
      <c r="G9893">
        <v>339.65766889999998</v>
      </c>
      <c r="H9893">
        <v>416.51873860000001</v>
      </c>
      <c r="I9893">
        <v>303.87009169999999</v>
      </c>
      <c r="J9893">
        <v>610.41268379999997</v>
      </c>
      <c r="K9893">
        <v>226.35232439999999</v>
      </c>
      <c r="L9893">
        <v>138.79840160000001</v>
      </c>
      <c r="M9893">
        <v>46.985127490000004</v>
      </c>
      <c r="N9893">
        <v>213.53569640000001</v>
      </c>
      <c r="O9893">
        <v>41.009491359999998</v>
      </c>
      <c r="P9893">
        <v>394.35454929999997</v>
      </c>
      <c r="Q9893">
        <v>352.49187139999998</v>
      </c>
    </row>
    <row r="9894" spans="1:17">
      <c r="A9894" t="s">
        <v>21334</v>
      </c>
      <c r="B9894" s="14" t="s">
        <v>5354</v>
      </c>
      <c r="C9894">
        <v>5.3777030750000003</v>
      </c>
      <c r="D9894">
        <v>3.954761816</v>
      </c>
      <c r="E9894">
        <v>3.4091415349999998</v>
      </c>
      <c r="F9894">
        <v>2.973320046</v>
      </c>
      <c r="G9894">
        <v>2.2306234979999999</v>
      </c>
      <c r="H9894">
        <v>2.193087454</v>
      </c>
      <c r="I9894">
        <v>8.9743038829999993</v>
      </c>
      <c r="J9894">
        <v>12.685864860000001</v>
      </c>
      <c r="K9894">
        <v>4.4767799889999997</v>
      </c>
      <c r="L9894">
        <v>4.8692171169999998</v>
      </c>
      <c r="M9894">
        <v>2.3412425190000001</v>
      </c>
      <c r="N9894">
        <v>4.6882788919999996</v>
      </c>
      <c r="O9894">
        <v>3.4997348819999998</v>
      </c>
      <c r="P9894">
        <v>3.6681466579999999</v>
      </c>
      <c r="Q9894">
        <v>3.6205835560000001</v>
      </c>
    </row>
    <row r="9895" spans="1:17">
      <c r="A9895" t="s">
        <v>21335</v>
      </c>
      <c r="B9895" s="14" t="s">
        <v>3266</v>
      </c>
      <c r="C9895">
        <v>5.446670417</v>
      </c>
      <c r="D9895">
        <v>1.0557923840000001</v>
      </c>
      <c r="E9895">
        <v>1.0864868569999999</v>
      </c>
      <c r="F9895">
        <v>0.75463731700000003</v>
      </c>
      <c r="G9895">
        <v>1.125286579</v>
      </c>
      <c r="H9895">
        <v>0.933849131</v>
      </c>
      <c r="I9895">
        <v>5.5317224810000001</v>
      </c>
      <c r="J9895">
        <v>1.8494905559999999</v>
      </c>
      <c r="K9895">
        <v>3.1327236260000002</v>
      </c>
      <c r="L9895">
        <v>5.1622806350000001</v>
      </c>
      <c r="M9895">
        <v>2.4270854050000001</v>
      </c>
      <c r="N9895">
        <v>2.2780377070000002</v>
      </c>
      <c r="O9895">
        <v>5.7089224630000004</v>
      </c>
      <c r="P9895">
        <v>1.284129308</v>
      </c>
      <c r="Q9895">
        <v>2.9418845820000001</v>
      </c>
    </row>
    <row r="9896" spans="1:17">
      <c r="A9896" t="s">
        <v>21336</v>
      </c>
      <c r="B9896" s="14" t="s">
        <v>5523</v>
      </c>
      <c r="C9896">
        <v>15.139847659999999</v>
      </c>
      <c r="D9896">
        <v>53.001389709999998</v>
      </c>
      <c r="E9896">
        <v>54.966697150000002</v>
      </c>
      <c r="F9896">
        <v>68.994460900000007</v>
      </c>
      <c r="G9896">
        <v>59.240707319999999</v>
      </c>
      <c r="H9896">
        <v>39.064894209999999</v>
      </c>
      <c r="I9896">
        <v>116.98019530000001</v>
      </c>
      <c r="J9896">
        <v>144.13985840000001</v>
      </c>
      <c r="K9896">
        <v>223.07181779999999</v>
      </c>
      <c r="L9896">
        <v>138.99167600000001</v>
      </c>
      <c r="M9896">
        <v>13.43185115</v>
      </c>
      <c r="N9896">
        <v>71.014200160000001</v>
      </c>
      <c r="O9896">
        <v>11.48331711</v>
      </c>
      <c r="P9896">
        <v>83.518992850000004</v>
      </c>
      <c r="Q9896">
        <v>64.063705810000002</v>
      </c>
    </row>
    <row r="9897" spans="1:17">
      <c r="A9897" t="s">
        <v>21336</v>
      </c>
      <c r="B9897" s="14" t="s">
        <v>21337</v>
      </c>
      <c r="C9897">
        <v>3.6909324610000001</v>
      </c>
      <c r="D9897">
        <v>3.9066222559999999</v>
      </c>
      <c r="E9897">
        <v>2.4432827239999999</v>
      </c>
      <c r="F9897">
        <v>3.0144473340000002</v>
      </c>
      <c r="G9897">
        <v>3.1159575469999998</v>
      </c>
      <c r="H9897">
        <v>3.4650532269999998</v>
      </c>
      <c r="I9897">
        <v>6.578683324</v>
      </c>
      <c r="J9897">
        <v>0.98779080500000005</v>
      </c>
      <c r="K9897">
        <v>7.2556923519999996</v>
      </c>
      <c r="L9897">
        <v>8.8103215779999999</v>
      </c>
      <c r="M9897">
        <v>5.5104905970000004</v>
      </c>
      <c r="N9897">
        <v>2.274942061</v>
      </c>
      <c r="O9897">
        <v>3.1792657700000002</v>
      </c>
      <c r="P9897">
        <v>6.8296678679999996</v>
      </c>
      <c r="Q9897">
        <v>7.8937161280000003</v>
      </c>
    </row>
    <row r="9898" spans="1:17">
      <c r="A9898" t="s">
        <v>21318</v>
      </c>
      <c r="B9898" s="14" t="s">
        <v>21338</v>
      </c>
      <c r="C9898">
        <v>5.8464834650000004</v>
      </c>
      <c r="D9898">
        <v>4.3565543870000001</v>
      </c>
      <c r="E9898">
        <v>1.9790747289999999</v>
      </c>
      <c r="F9898">
        <v>1.808682769</v>
      </c>
      <c r="G9898">
        <v>2.6616154280000002</v>
      </c>
      <c r="H9898">
        <v>5.919617959</v>
      </c>
      <c r="I9898">
        <v>5.4256626600000004</v>
      </c>
      <c r="J9898">
        <v>2.290861043</v>
      </c>
      <c r="K9898">
        <v>4.5811689199999996</v>
      </c>
      <c r="L9898">
        <v>9.4032790980000005</v>
      </c>
      <c r="M9898">
        <v>2.040472157</v>
      </c>
      <c r="N9898">
        <v>0.85174507399999999</v>
      </c>
      <c r="O9898">
        <v>6.4748532709999997</v>
      </c>
      <c r="P9898">
        <v>3.508631302</v>
      </c>
      <c r="Q9898">
        <v>5.1151686879999998</v>
      </c>
    </row>
    <row r="9899" spans="1:17">
      <c r="A9899" t="s">
        <v>21339</v>
      </c>
      <c r="B9899" s="14" t="s">
        <v>2120</v>
      </c>
      <c r="C9899">
        <v>8.7221392430000009</v>
      </c>
      <c r="D9899">
        <v>8.4010690659999998</v>
      </c>
      <c r="E9899">
        <v>8230.2128809999995</v>
      </c>
      <c r="F9899">
        <v>3681.5690930000001</v>
      </c>
      <c r="G9899">
        <v>7562.1836750000002</v>
      </c>
      <c r="H9899">
        <v>31780.11822</v>
      </c>
      <c r="I9899">
        <v>7163.3843299999999</v>
      </c>
      <c r="J9899">
        <v>5221.1093469999996</v>
      </c>
      <c r="K9899">
        <v>388.2821295</v>
      </c>
      <c r="L9899">
        <v>2131.137933</v>
      </c>
      <c r="M9899">
        <v>666.06238870000004</v>
      </c>
      <c r="N9899">
        <v>2248.279583</v>
      </c>
      <c r="O9899">
        <v>3.359853738</v>
      </c>
      <c r="P9899">
        <v>2150.5374839999999</v>
      </c>
      <c r="Q9899">
        <v>6967.4727279999997</v>
      </c>
    </row>
    <row r="9900" spans="1:17">
      <c r="A9900" t="s">
        <v>21340</v>
      </c>
      <c r="B9900" s="14" t="s">
        <v>6475</v>
      </c>
      <c r="C9900">
        <v>4.4558289870000003</v>
      </c>
      <c r="D9900">
        <v>0.62816429100000004</v>
      </c>
      <c r="E9900">
        <v>0.495593701</v>
      </c>
      <c r="F9900">
        <v>1.047634476</v>
      </c>
      <c r="G9900">
        <v>0.55959146599999998</v>
      </c>
      <c r="H9900">
        <v>0.38892823999999998</v>
      </c>
      <c r="I9900">
        <v>0.88609400000000005</v>
      </c>
      <c r="J9900">
        <v>2.2337927419999999</v>
      </c>
      <c r="K9900">
        <v>1.929504485</v>
      </c>
      <c r="L9900">
        <v>4.0951995290000003</v>
      </c>
      <c r="M9900">
        <v>1.9439024840000001</v>
      </c>
      <c r="N9900">
        <v>1.8475737839999999</v>
      </c>
      <c r="O9900">
        <v>3.8132033019999998</v>
      </c>
      <c r="P9900">
        <v>1.0635475080000001</v>
      </c>
      <c r="Q9900">
        <v>3.063080416</v>
      </c>
    </row>
    <row r="9901" spans="1:17">
      <c r="A9901" t="s">
        <v>21314</v>
      </c>
      <c r="B9901" s="14" t="s">
        <v>8615</v>
      </c>
      <c r="C9901">
        <v>4.4045488690000001</v>
      </c>
      <c r="D9901">
        <v>0.827270587</v>
      </c>
      <c r="E9901">
        <v>0.488964069</v>
      </c>
      <c r="F9901">
        <v>0.46920912999999997</v>
      </c>
      <c r="G9901">
        <v>0.44642924</v>
      </c>
      <c r="H9901">
        <v>2.5373847920000001</v>
      </c>
      <c r="I9901">
        <v>0.698178246</v>
      </c>
      <c r="J9901">
        <v>0.94679508199999995</v>
      </c>
      <c r="K9901">
        <v>1.259685886</v>
      </c>
      <c r="L9901">
        <v>1.93603335</v>
      </c>
      <c r="M9901">
        <v>1.837986165</v>
      </c>
      <c r="N9901">
        <v>0.34229916300000002</v>
      </c>
      <c r="O9901">
        <v>3.2873087860000001</v>
      </c>
      <c r="P9901">
        <v>0.45970221500000003</v>
      </c>
      <c r="Q9901">
        <v>2.8303617139999999</v>
      </c>
    </row>
    <row r="9902" spans="1:17">
      <c r="A9902" t="s">
        <v>21341</v>
      </c>
      <c r="B9902" s="14" t="s">
        <v>5606</v>
      </c>
      <c r="C9902">
        <v>24.42125352</v>
      </c>
      <c r="D9902">
        <v>11.587358030000001</v>
      </c>
      <c r="E9902">
        <v>14.134576170000001</v>
      </c>
      <c r="F9902">
        <v>13.817793590000001</v>
      </c>
      <c r="G9902">
        <v>12.11627579</v>
      </c>
      <c r="H9902">
        <v>20.788025640000001</v>
      </c>
      <c r="I9902">
        <v>13.820355190000001</v>
      </c>
      <c r="J9902">
        <v>16.542226589999999</v>
      </c>
      <c r="K9902">
        <v>15.62592092</v>
      </c>
      <c r="L9902">
        <v>9.4427014949999997</v>
      </c>
      <c r="M9902">
        <v>10.145180740000001</v>
      </c>
      <c r="N9902">
        <v>6.7398254069999997</v>
      </c>
      <c r="O9902">
        <v>15.33952641</v>
      </c>
      <c r="P9902">
        <v>7.9294701439999997</v>
      </c>
      <c r="Q9902">
        <v>12.528325779999999</v>
      </c>
    </row>
    <row r="9903" spans="1:17">
      <c r="A9903" t="e">
        <v>#N/A</v>
      </c>
      <c r="B9903" s="14" t="s">
        <v>7400</v>
      </c>
      <c r="C9903">
        <v>4.8978087889999999</v>
      </c>
      <c r="D9903">
        <v>0.73979225400000004</v>
      </c>
      <c r="E9903">
        <v>1.0184499929999999</v>
      </c>
      <c r="F9903">
        <v>1.2424626839999999</v>
      </c>
      <c r="G9903">
        <v>0.92264716999999996</v>
      </c>
      <c r="H9903">
        <v>1.111517074</v>
      </c>
      <c r="I9903">
        <v>2.2726360570000002</v>
      </c>
      <c r="J9903">
        <v>4.1487213809999997</v>
      </c>
      <c r="K9903">
        <v>3.6358194639999999</v>
      </c>
      <c r="L9903">
        <v>7.5961259989999999</v>
      </c>
      <c r="M9903">
        <v>1.7093766749999999</v>
      </c>
      <c r="N9903">
        <v>11.60870435</v>
      </c>
      <c r="O9903">
        <v>3.2052189599999998</v>
      </c>
      <c r="P9903">
        <v>3.7409351919999998</v>
      </c>
      <c r="Q9903">
        <v>1.836497222</v>
      </c>
    </row>
    <row r="9904" spans="1:17">
      <c r="A9904" t="s">
        <v>21342</v>
      </c>
      <c r="B9904" s="14" t="s">
        <v>21343</v>
      </c>
      <c r="C9904">
        <v>5.2377232349999998</v>
      </c>
      <c r="D9904">
        <v>3.30248074</v>
      </c>
      <c r="E9904">
        <v>2.4003762960000001</v>
      </c>
      <c r="F9904">
        <v>3.6744669760000002</v>
      </c>
      <c r="G9904">
        <v>2.8525174999999998</v>
      </c>
      <c r="H9904">
        <v>1.702101756</v>
      </c>
      <c r="I9904">
        <v>4.7004765280000003</v>
      </c>
      <c r="J9904">
        <v>2.1451925190000001</v>
      </c>
      <c r="K9904">
        <v>4.2038546730000004</v>
      </c>
      <c r="L9904">
        <v>4.3278018679999999</v>
      </c>
      <c r="M9904">
        <v>6.1871097209999997</v>
      </c>
      <c r="N9904">
        <v>4.3209842610000004</v>
      </c>
      <c r="O9904">
        <v>7.1392794559999997</v>
      </c>
      <c r="P9904">
        <v>5.8030116639999996</v>
      </c>
      <c r="Q9904">
        <v>2.4927090340000002</v>
      </c>
    </row>
    <row r="9905" spans="1:17">
      <c r="A9905" t="s">
        <v>21344</v>
      </c>
      <c r="B9905" s="14" t="s">
        <v>7425</v>
      </c>
      <c r="C9905">
        <v>8.7552038139999997</v>
      </c>
      <c r="D9905">
        <v>53.952849569999998</v>
      </c>
      <c r="E9905">
        <v>32.705613390000003</v>
      </c>
      <c r="F9905">
        <v>62.642617870000002</v>
      </c>
      <c r="G9905">
        <v>20.65498638</v>
      </c>
      <c r="H9905">
        <v>41.249596769999997</v>
      </c>
      <c r="I9905">
        <v>61.141985300000002</v>
      </c>
      <c r="J9905">
        <v>125.0592121</v>
      </c>
      <c r="K9905">
        <v>36.753097400000001</v>
      </c>
      <c r="L9905">
        <v>7.9474414710000003</v>
      </c>
      <c r="M9905">
        <v>14.912384680000001</v>
      </c>
      <c r="N9905">
        <v>63.388168640000004</v>
      </c>
      <c r="O9905">
        <v>17.753601589999999</v>
      </c>
      <c r="P9905">
        <v>186.83975989999999</v>
      </c>
      <c r="Q9905">
        <v>92.059290039999993</v>
      </c>
    </row>
    <row r="9906" spans="1:17">
      <c r="A9906" t="s">
        <v>21345</v>
      </c>
      <c r="B9906" s="14" t="s">
        <v>4663</v>
      </c>
      <c r="C9906">
        <v>3.5819202259999998</v>
      </c>
      <c r="D9906">
        <v>2.458341404</v>
      </c>
      <c r="E9906">
        <v>2.8169503470000001</v>
      </c>
      <c r="F9906">
        <v>2.7915726620000001</v>
      </c>
      <c r="G9906">
        <v>2.6196589289999999</v>
      </c>
      <c r="H9906">
        <v>5.2328839550000001</v>
      </c>
      <c r="I9906">
        <v>1.7411948020000001</v>
      </c>
      <c r="J9906">
        <v>2.7779096509999999</v>
      </c>
      <c r="K9906">
        <v>3.0268437509999999</v>
      </c>
      <c r="L9906">
        <v>2.884551815</v>
      </c>
      <c r="M9906">
        <v>1.3481691039999999</v>
      </c>
      <c r="N9906">
        <v>2.3116454919999998</v>
      </c>
      <c r="O9906">
        <v>1.944558206</v>
      </c>
      <c r="P9906">
        <v>2.497336679</v>
      </c>
      <c r="Q9906">
        <v>3.2831031679999998</v>
      </c>
    </row>
    <row r="9907" spans="1:17">
      <c r="A9907" t="s">
        <v>21346</v>
      </c>
      <c r="B9907" s="14" t="s">
        <v>8006</v>
      </c>
      <c r="C9907">
        <v>1.46618106</v>
      </c>
      <c r="D9907">
        <v>4.8721229529999999</v>
      </c>
      <c r="E9907">
        <v>2.9116990569999999</v>
      </c>
      <c r="F9907">
        <v>3.9915167189999998</v>
      </c>
      <c r="G9907">
        <v>3.03818432</v>
      </c>
      <c r="H9907">
        <v>3.003170393</v>
      </c>
      <c r="I9907">
        <v>6.4144816530000002</v>
      </c>
      <c r="J9907">
        <v>4.9564887720000002</v>
      </c>
      <c r="K9907">
        <v>5.5427721119999998</v>
      </c>
      <c r="L9907">
        <v>1.852835467</v>
      </c>
      <c r="M9907">
        <v>0</v>
      </c>
      <c r="N9907">
        <v>3.6147797330000002</v>
      </c>
      <c r="O9907">
        <v>1.6237636339999999</v>
      </c>
      <c r="P9907">
        <v>7.1858052470000002</v>
      </c>
      <c r="Q9907">
        <v>5.7114339139999997</v>
      </c>
    </row>
    <row r="9908" spans="1:17">
      <c r="A9908" t="s">
        <v>21347</v>
      </c>
      <c r="B9908" s="14" t="s">
        <v>8403</v>
      </c>
      <c r="C9908">
        <v>4.7959982060000002</v>
      </c>
      <c r="D9908">
        <v>4.0488881169999997</v>
      </c>
      <c r="E9908">
        <v>4.4818029409999998</v>
      </c>
      <c r="F9908">
        <v>3.0877042000000001</v>
      </c>
      <c r="G9908">
        <v>4.610943228</v>
      </c>
      <c r="H9908">
        <v>1.443673306</v>
      </c>
      <c r="I9908">
        <v>6.0489497070000002</v>
      </c>
      <c r="J9908">
        <v>14.87111926</v>
      </c>
      <c r="K9908">
        <v>3.4693647670000001</v>
      </c>
      <c r="L9908">
        <v>4.340826345</v>
      </c>
      <c r="M9908">
        <v>2.736961006</v>
      </c>
      <c r="N9908">
        <v>3.659122998</v>
      </c>
      <c r="O9908">
        <v>4.163039113</v>
      </c>
      <c r="P9908">
        <v>3.8311268379999999</v>
      </c>
      <c r="Q9908">
        <v>3.5642418349999998</v>
      </c>
    </row>
    <row r="9909" spans="1:17">
      <c r="A9909" t="s">
        <v>21348</v>
      </c>
      <c r="B9909" s="14" t="s">
        <v>9033</v>
      </c>
      <c r="C9909">
        <v>54.240709899999999</v>
      </c>
      <c r="D9909">
        <v>3.5068543769999998</v>
      </c>
      <c r="E9909">
        <v>3.0710241909999998</v>
      </c>
      <c r="F9909">
        <v>3.6123901310000002</v>
      </c>
      <c r="G9909">
        <v>3.4571097100000001</v>
      </c>
      <c r="H9909">
        <v>8.4934999740000006</v>
      </c>
      <c r="I9909">
        <v>16.29533859</v>
      </c>
      <c r="J9909">
        <v>6.4924694389999997</v>
      </c>
      <c r="K9909">
        <v>17.213838039999999</v>
      </c>
      <c r="L9909">
        <v>45.010115259999999</v>
      </c>
      <c r="M9909">
        <v>26.364533569999999</v>
      </c>
      <c r="N9909">
        <v>3.3288304150000001</v>
      </c>
      <c r="O9909">
        <v>68.062606419999995</v>
      </c>
      <c r="P9909">
        <v>4.0165233929999999</v>
      </c>
      <c r="Q9909">
        <v>14.24260188</v>
      </c>
    </row>
    <row r="9910" spans="1:17">
      <c r="A9910" t="s">
        <v>21349</v>
      </c>
      <c r="B9910" s="14" t="s">
        <v>1976</v>
      </c>
      <c r="C9910">
        <v>0.32263619700000001</v>
      </c>
      <c r="D9910">
        <v>0.28589888200000002</v>
      </c>
      <c r="E9910">
        <v>0.205947464</v>
      </c>
      <c r="F9910">
        <v>0.17566831399999999</v>
      </c>
      <c r="G9910">
        <v>0.33427939499999998</v>
      </c>
      <c r="H9910">
        <v>0.99128085200000005</v>
      </c>
      <c r="I9910">
        <v>0.47050668400000001</v>
      </c>
      <c r="J9910">
        <v>0.204503565</v>
      </c>
      <c r="K9910">
        <v>0.87818295700000004</v>
      </c>
      <c r="L9910">
        <v>0.40772030500000001</v>
      </c>
      <c r="M9910">
        <v>1.238630364</v>
      </c>
      <c r="N9910">
        <v>7.9543981E-2</v>
      </c>
      <c r="O9910">
        <v>2.8585005630000002</v>
      </c>
      <c r="P9910">
        <v>0.19362262199999999</v>
      </c>
      <c r="Q9910">
        <v>2.2179051730000001</v>
      </c>
    </row>
    <row r="9911" spans="1:17">
      <c r="A9911" t="s">
        <v>21350</v>
      </c>
      <c r="B9911" s="14" t="s">
        <v>6792</v>
      </c>
      <c r="C9911">
        <v>22.37196235</v>
      </c>
      <c r="D9911">
        <v>57.732318820000003</v>
      </c>
      <c r="E9911">
        <v>43.485168780000002</v>
      </c>
      <c r="F9911">
        <v>65.020424250000005</v>
      </c>
      <c r="G9911">
        <v>55.546826869999997</v>
      </c>
      <c r="H9911">
        <v>2.7866167439999998</v>
      </c>
      <c r="I9911">
        <v>22.926006489999999</v>
      </c>
      <c r="J9911">
        <v>94.204582220000006</v>
      </c>
      <c r="K9911">
        <v>147.29815450000001</v>
      </c>
      <c r="L9911">
        <v>44.699994750000002</v>
      </c>
      <c r="M9911">
        <v>8.1245447019999997</v>
      </c>
      <c r="N9911">
        <v>50.833611820000002</v>
      </c>
      <c r="O9911">
        <v>30.133534489999999</v>
      </c>
      <c r="P9911">
        <v>98.971493240000001</v>
      </c>
      <c r="Q9911">
        <v>61.932485309999997</v>
      </c>
    </row>
    <row r="9912" spans="1:17">
      <c r="A9912" t="s">
        <v>21351</v>
      </c>
      <c r="B9912" s="14" t="s">
        <v>21352</v>
      </c>
      <c r="C9912">
        <v>3806.0046480000001</v>
      </c>
      <c r="D9912">
        <v>456.5187368</v>
      </c>
      <c r="E9912">
        <v>372.67866720000001</v>
      </c>
      <c r="F9912">
        <v>269.77003389999999</v>
      </c>
      <c r="G9912">
        <v>488.08151190000001</v>
      </c>
      <c r="H9912">
        <v>794.61870120000003</v>
      </c>
      <c r="I9912">
        <v>1122.784995</v>
      </c>
      <c r="J9912">
        <v>683.74482409999996</v>
      </c>
      <c r="K9912">
        <v>1399.9148339999999</v>
      </c>
      <c r="L9912">
        <v>2210.7865200000001</v>
      </c>
      <c r="M9912">
        <v>1501.7926339999999</v>
      </c>
      <c r="N9912">
        <v>482.98785550000002</v>
      </c>
      <c r="O9912">
        <v>2325.8714129999998</v>
      </c>
      <c r="P9912">
        <v>396.35231859999999</v>
      </c>
      <c r="Q9912">
        <v>1209.7502469999999</v>
      </c>
    </row>
    <row r="9913" spans="1:17">
      <c r="A9913" t="s">
        <v>21353</v>
      </c>
      <c r="B9913" s="14" t="s">
        <v>4314</v>
      </c>
      <c r="C9913">
        <v>5.594757693</v>
      </c>
      <c r="D9913">
        <v>1.979083704</v>
      </c>
      <c r="E9913">
        <v>2.2320538000000001</v>
      </c>
      <c r="F9913">
        <v>2.5856042010000002</v>
      </c>
      <c r="G9913">
        <v>1.3868352319999999</v>
      </c>
      <c r="H9913">
        <v>2.9457925469999999</v>
      </c>
      <c r="I9913">
        <v>3.2898970570000001</v>
      </c>
      <c r="J9913">
        <v>2.8941957619999998</v>
      </c>
      <c r="K9913">
        <v>3.3772577369999999</v>
      </c>
      <c r="L9913">
        <v>3.1074585880000001</v>
      </c>
      <c r="M9913">
        <v>4.24379419</v>
      </c>
      <c r="N9913">
        <v>1.5740200870000001</v>
      </c>
      <c r="O9913">
        <v>7.4452806100000002</v>
      </c>
      <c r="P9913">
        <v>0.99508447</v>
      </c>
      <c r="Q9913">
        <v>5.2107323110000001</v>
      </c>
    </row>
    <row r="9914" spans="1:17">
      <c r="A9914" t="s">
        <v>21354</v>
      </c>
      <c r="B9914" s="14" t="s">
        <v>21355</v>
      </c>
      <c r="C9914">
        <v>8.2543276849999998</v>
      </c>
      <c r="D9914">
        <v>2.6286268189999999</v>
      </c>
      <c r="E9914">
        <v>1.372125515</v>
      </c>
      <c r="F9914">
        <v>0.87779294900000004</v>
      </c>
      <c r="G9914">
        <v>0.89085493400000004</v>
      </c>
      <c r="H9914">
        <v>1.386926364</v>
      </c>
      <c r="I9914">
        <v>1.880851203</v>
      </c>
      <c r="J9914">
        <v>1.4715059770000001</v>
      </c>
      <c r="K9914">
        <v>3.627555665</v>
      </c>
      <c r="L9914">
        <v>5.2155601740000002</v>
      </c>
      <c r="M9914">
        <v>4.4562841329999996</v>
      </c>
      <c r="N9914">
        <v>1.2401110360000001</v>
      </c>
      <c r="O9914">
        <v>5.1420872089999996</v>
      </c>
      <c r="P9914">
        <v>1.3932121230000001</v>
      </c>
      <c r="Q9914">
        <v>1.4185727029999999</v>
      </c>
    </row>
    <row r="9915" spans="1:17">
      <c r="A9915" t="s">
        <v>21356</v>
      </c>
      <c r="B9915" s="14" t="s">
        <v>21357</v>
      </c>
      <c r="C9915">
        <v>2.348669187</v>
      </c>
      <c r="D9915">
        <v>0.34687257700000002</v>
      </c>
      <c r="E9915">
        <v>0.249869909</v>
      </c>
      <c r="F9915">
        <v>0.2664164</v>
      </c>
      <c r="G9915">
        <v>0.20278560400000001</v>
      </c>
      <c r="H9915">
        <v>2.5557193539999998</v>
      </c>
      <c r="I9915">
        <v>3.425110267</v>
      </c>
      <c r="J9915">
        <v>0.148870842</v>
      </c>
      <c r="K9915">
        <v>0.35515772000000001</v>
      </c>
      <c r="L9915">
        <v>1.2366871800000001</v>
      </c>
      <c r="M9915">
        <v>0</v>
      </c>
      <c r="N9915">
        <v>4.8254169E-2</v>
      </c>
      <c r="O9915">
        <v>1.7340666920000001</v>
      </c>
      <c r="P9915">
        <v>5.8729137000000001E-2</v>
      </c>
      <c r="Q9915">
        <v>0.53818362500000005</v>
      </c>
    </row>
    <row r="9916" spans="1:17">
      <c r="A9916" t="s">
        <v>21358</v>
      </c>
      <c r="B9916" s="14" t="s">
        <v>21359</v>
      </c>
      <c r="C9916">
        <v>4.7247063410000001</v>
      </c>
      <c r="D9916">
        <v>0.54272330099999999</v>
      </c>
      <c r="E9916">
        <v>0.42818455799999999</v>
      </c>
      <c r="F9916">
        <v>0.50020808000000005</v>
      </c>
      <c r="G9916">
        <v>0.33239080999999998</v>
      </c>
      <c r="H9916">
        <v>0.40323288899999998</v>
      </c>
      <c r="I9916">
        <v>132.1884541</v>
      </c>
      <c r="J9916">
        <v>0.332751564</v>
      </c>
      <c r="K9916">
        <v>25.87910905</v>
      </c>
      <c r="L9916">
        <v>2.6536372369999999</v>
      </c>
      <c r="M9916">
        <v>224.38103950000001</v>
      </c>
      <c r="N9916">
        <v>3.7965398440000002</v>
      </c>
      <c r="O9916">
        <v>105.4253767</v>
      </c>
      <c r="P9916">
        <v>0.656347872</v>
      </c>
      <c r="Q9916">
        <v>1.804397429</v>
      </c>
    </row>
    <row r="9917" spans="1:17">
      <c r="A9917" t="s">
        <v>21360</v>
      </c>
      <c r="B9917" s="14" t="s">
        <v>21361</v>
      </c>
      <c r="C9917">
        <v>4.7700278239999996</v>
      </c>
      <c r="D9917">
        <v>1.3412226519999999</v>
      </c>
      <c r="E9917">
        <v>0.97590979499999997</v>
      </c>
      <c r="F9917">
        <v>1.1737234299999999</v>
      </c>
      <c r="G9917">
        <v>1.488986256</v>
      </c>
      <c r="H9917">
        <v>2.0433332540000002</v>
      </c>
      <c r="I9917">
        <v>8.8290547850000003</v>
      </c>
      <c r="J9917">
        <v>2.2094743239999999</v>
      </c>
      <c r="K9917">
        <v>4.9936658569999999</v>
      </c>
      <c r="L9917">
        <v>2.7821341089999998</v>
      </c>
      <c r="M9917">
        <v>4.2259800959999998</v>
      </c>
      <c r="N9917">
        <v>1.040326434</v>
      </c>
      <c r="O9917">
        <v>8.5335956399999997</v>
      </c>
      <c r="P9917">
        <v>1.4313107220000001</v>
      </c>
      <c r="Q9917">
        <v>1.5134173019999999</v>
      </c>
    </row>
    <row r="9918" spans="1:17">
      <c r="A9918" t="s">
        <v>21362</v>
      </c>
      <c r="B9918" s="14" t="s">
        <v>21363</v>
      </c>
      <c r="C9918">
        <v>7.2968621349999996</v>
      </c>
      <c r="D9918">
        <v>2.549095023</v>
      </c>
      <c r="E9918">
        <v>2.090032028</v>
      </c>
      <c r="F9918">
        <v>2.5213148419999998</v>
      </c>
      <c r="G9918">
        <v>2.5442944060000001</v>
      </c>
      <c r="H9918">
        <v>6.574856349</v>
      </c>
      <c r="I9918">
        <v>3.2742021349999999</v>
      </c>
      <c r="J9918">
        <v>3.09527924</v>
      </c>
      <c r="K9918">
        <v>4.7106971140000002</v>
      </c>
      <c r="L9918">
        <v>8.0685119069999995</v>
      </c>
      <c r="M9918">
        <v>3.2323075760000002</v>
      </c>
      <c r="N9918">
        <v>2.2660439600000002</v>
      </c>
      <c r="O9918">
        <v>2.7973094199999999</v>
      </c>
      <c r="P9918">
        <v>2.505317518</v>
      </c>
      <c r="Q9918">
        <v>5.0160981429999998</v>
      </c>
    </row>
    <row r="9919" spans="1:17">
      <c r="A9919" t="s">
        <v>21364</v>
      </c>
      <c r="B9919" s="14" t="s">
        <v>21365</v>
      </c>
      <c r="C9919">
        <v>1.8630420990000001</v>
      </c>
      <c r="D9919">
        <v>2.40756953</v>
      </c>
      <c r="E9919">
        <v>1.0240595699999999</v>
      </c>
      <c r="F9919">
        <v>1.4793121170000001</v>
      </c>
      <c r="G9919">
        <v>1.23323125</v>
      </c>
      <c r="H9919">
        <v>4.4123177780000002</v>
      </c>
      <c r="I9919">
        <v>2.2640923129999999</v>
      </c>
      <c r="J9919">
        <v>1.3777082279999999</v>
      </c>
      <c r="K9919">
        <v>0.98602998600000002</v>
      </c>
      <c r="L9919">
        <v>1.961962368</v>
      </c>
      <c r="M9919">
        <v>1.1920653130000001</v>
      </c>
      <c r="N9919">
        <v>0.26793762100000001</v>
      </c>
      <c r="O9919">
        <v>0.343879767</v>
      </c>
      <c r="P9919">
        <v>1.5839203989999999</v>
      </c>
      <c r="Q9919">
        <v>1.4941676960000001</v>
      </c>
    </row>
    <row r="9920" spans="1:17">
      <c r="A9920" t="s">
        <v>21366</v>
      </c>
      <c r="B9920" s="14" t="s">
        <v>21367</v>
      </c>
      <c r="C9920">
        <v>198.49332100000001</v>
      </c>
      <c r="D9920">
        <v>0.87182982399999998</v>
      </c>
      <c r="E9920">
        <v>0.54952033300000003</v>
      </c>
      <c r="F9920">
        <v>0.60265008200000003</v>
      </c>
      <c r="G9920">
        <v>0.59462842500000002</v>
      </c>
      <c r="H9920">
        <v>1.133567145</v>
      </c>
      <c r="I9920">
        <v>79.271548960000004</v>
      </c>
      <c r="J9920">
        <v>0.62362016300000001</v>
      </c>
      <c r="K9920">
        <v>99.530888669999996</v>
      </c>
      <c r="L9920">
        <v>131.3252774</v>
      </c>
      <c r="M9920">
        <v>167.1376387</v>
      </c>
      <c r="N9920">
        <v>1.0915386090000001</v>
      </c>
      <c r="O9920">
        <v>93.978100710000007</v>
      </c>
      <c r="P9920">
        <v>0.44282958300000003</v>
      </c>
      <c r="Q9920">
        <v>2.198090654</v>
      </c>
    </row>
    <row r="9921" spans="1:17">
      <c r="A9921" t="s">
        <v>21368</v>
      </c>
      <c r="B9921" s="14" t="s">
        <v>21369</v>
      </c>
      <c r="C9921">
        <v>3.6059339650000002</v>
      </c>
      <c r="D9921">
        <v>4.3095052010000003</v>
      </c>
      <c r="E9921">
        <v>2.2310975270000002</v>
      </c>
      <c r="F9921">
        <v>3.9137867000000002</v>
      </c>
      <c r="G9921">
        <v>2.3923917449999998</v>
      </c>
      <c r="H9921">
        <v>5.9768404329999996</v>
      </c>
      <c r="I9921">
        <v>2.6293020560000002</v>
      </c>
      <c r="J9921">
        <v>3.3442347699999999</v>
      </c>
      <c r="K9921">
        <v>2.5398428649999998</v>
      </c>
      <c r="L9921">
        <v>4.7967094670000003</v>
      </c>
      <c r="M9921">
        <v>1.821515241</v>
      </c>
      <c r="N9921">
        <v>2.6904581840000001</v>
      </c>
      <c r="O9921">
        <v>1.891654784</v>
      </c>
      <c r="P9921">
        <v>3.9151633179999998</v>
      </c>
      <c r="Q9921">
        <v>3.7182527909999998</v>
      </c>
    </row>
    <row r="9922" spans="1:17">
      <c r="A9922" t="s">
        <v>21354</v>
      </c>
      <c r="B9922" s="14" t="s">
        <v>21370</v>
      </c>
      <c r="C9922">
        <v>1.293576608</v>
      </c>
      <c r="D9922">
        <v>1.361210024</v>
      </c>
      <c r="E9922">
        <v>1.3762085820000001</v>
      </c>
      <c r="F9922">
        <v>0.57226326199999999</v>
      </c>
      <c r="G9922">
        <v>0.78181763900000001</v>
      </c>
      <c r="H9922">
        <v>3.3534324839999998</v>
      </c>
      <c r="I9922">
        <v>0</v>
      </c>
      <c r="J9922">
        <v>0.36897119299999998</v>
      </c>
      <c r="K9922">
        <v>0.14670767200000001</v>
      </c>
      <c r="L9922">
        <v>1.2260344320000001</v>
      </c>
      <c r="M9922">
        <v>1.241540224</v>
      </c>
      <c r="N9922">
        <v>0.39865425100000002</v>
      </c>
      <c r="O9922">
        <v>0</v>
      </c>
      <c r="P9922">
        <v>1.0674262029999999</v>
      </c>
      <c r="Q9922">
        <v>0.88924623999999997</v>
      </c>
    </row>
    <row r="9923" spans="1:17">
      <c r="A9923" t="s">
        <v>21354</v>
      </c>
      <c r="B9923" s="14" t="s">
        <v>21371</v>
      </c>
      <c r="C9923">
        <v>12.258472920000001</v>
      </c>
      <c r="D9923">
        <v>2.735778217</v>
      </c>
      <c r="E9923">
        <v>2.2991730960000001</v>
      </c>
      <c r="F9923">
        <v>2.4473052709999998</v>
      </c>
      <c r="G9923">
        <v>3.2457735410000002</v>
      </c>
      <c r="H9923">
        <v>6.2772402249999999</v>
      </c>
      <c r="I9923">
        <v>3.9726157999999998</v>
      </c>
      <c r="J9923">
        <v>2.8317538510000002</v>
      </c>
      <c r="K9923">
        <v>5.1079301839999998</v>
      </c>
      <c r="L9923">
        <v>6.4833624519999997</v>
      </c>
      <c r="M9923">
        <v>3.6603324750000001</v>
      </c>
      <c r="N9923">
        <v>1.7349962459999999</v>
      </c>
      <c r="O9923">
        <v>5.0281452299999998</v>
      </c>
      <c r="P9923">
        <v>3.4467210860000002</v>
      </c>
      <c r="Q9923">
        <v>4.2446452570000002</v>
      </c>
    </row>
    <row r="9924" spans="1:17">
      <c r="A9924" t="s">
        <v>21354</v>
      </c>
      <c r="B9924" s="14" t="s">
        <v>21372</v>
      </c>
      <c r="C9924">
        <v>2.2771857419999999</v>
      </c>
      <c r="D9924">
        <v>1.7211427969999999</v>
      </c>
      <c r="E9924">
        <v>1.0260632649999999</v>
      </c>
      <c r="F9924">
        <v>1.768648869</v>
      </c>
      <c r="G9924">
        <v>1.9430057569999999</v>
      </c>
      <c r="H9924">
        <v>2.778030024</v>
      </c>
      <c r="I9924">
        <v>51.571073169999998</v>
      </c>
      <c r="J9924">
        <v>1.7320781999999999</v>
      </c>
      <c r="K9924">
        <v>17.31869081</v>
      </c>
      <c r="L9924">
        <v>2.369882536</v>
      </c>
      <c r="M9924">
        <v>262.26983510000002</v>
      </c>
      <c r="N9924">
        <v>7.3976160430000002</v>
      </c>
      <c r="O9924">
        <v>320.28557719999998</v>
      </c>
      <c r="P9924">
        <v>1.7484443089999999</v>
      </c>
      <c r="Q9924">
        <v>61.603521180000001</v>
      </c>
    </row>
    <row r="9925" spans="1:17">
      <c r="A9925" t="s">
        <v>21373</v>
      </c>
      <c r="B9925" s="14" t="s">
        <v>21374</v>
      </c>
      <c r="C9925">
        <v>7.2198309790000001</v>
      </c>
      <c r="D9925">
        <v>16.31422989</v>
      </c>
      <c r="E9925">
        <v>16.283771510000001</v>
      </c>
      <c r="F9925">
        <v>29.482793950000001</v>
      </c>
      <c r="G9925">
        <v>13.21533457</v>
      </c>
      <c r="H9925">
        <v>27.173573009999998</v>
      </c>
      <c r="I9925">
        <v>14.74034925</v>
      </c>
      <c r="J9925">
        <v>36.610428429999999</v>
      </c>
      <c r="K9925">
        <v>36.683073620000002</v>
      </c>
      <c r="L9925">
        <v>14.598097620000001</v>
      </c>
      <c r="M9925">
        <v>0</v>
      </c>
      <c r="N9925">
        <v>28.30208223</v>
      </c>
      <c r="O9925">
        <v>4.7974834629999998</v>
      </c>
      <c r="P9925">
        <v>39.861888110000002</v>
      </c>
      <c r="Q9925">
        <v>12.90417555</v>
      </c>
    </row>
    <row r="9926" spans="1:17">
      <c r="A9926" t="s">
        <v>21375</v>
      </c>
      <c r="B9926" s="14" t="s">
        <v>3346</v>
      </c>
      <c r="C9926">
        <v>48.025800269999998</v>
      </c>
      <c r="D9926">
        <v>3.1075249770000002</v>
      </c>
      <c r="E9926">
        <v>1.2899875700000001</v>
      </c>
      <c r="F9926">
        <v>2.1359325220000001</v>
      </c>
      <c r="G9926">
        <v>0.69793893900000004</v>
      </c>
      <c r="H9926">
        <v>3.6523877109999998</v>
      </c>
      <c r="I9926">
        <v>0.69343529699999995</v>
      </c>
      <c r="J9926">
        <v>1.416572766</v>
      </c>
      <c r="K9926">
        <v>3.1278210849999999</v>
      </c>
      <c r="L9926">
        <v>4.8072031309999996</v>
      </c>
      <c r="M9926">
        <v>5.0201253680000004</v>
      </c>
      <c r="N9926">
        <v>1.37748011</v>
      </c>
      <c r="O9926">
        <v>17.378103599999999</v>
      </c>
      <c r="P9926">
        <v>2.2472262889999999</v>
      </c>
      <c r="Q9926">
        <v>4.9031409699999999</v>
      </c>
    </row>
    <row r="9927" spans="1:17">
      <c r="A9927" t="s">
        <v>21376</v>
      </c>
      <c r="B9927" s="14" t="s">
        <v>4313</v>
      </c>
      <c r="C9927">
        <v>11.43262275</v>
      </c>
      <c r="D9927">
        <v>1.8090776690000001</v>
      </c>
      <c r="E9927">
        <v>1.6134490589999999</v>
      </c>
      <c r="F9927">
        <v>1.7467583760000001</v>
      </c>
      <c r="G9927">
        <v>1.3295632420000001</v>
      </c>
      <c r="H9927">
        <v>0.53764385199999998</v>
      </c>
      <c r="I9927">
        <v>1.361013684</v>
      </c>
      <c r="J9927">
        <v>2.8394800089999999</v>
      </c>
      <c r="K9927">
        <v>3.2811958300000001</v>
      </c>
      <c r="L9927">
        <v>1.769091491</v>
      </c>
      <c r="M9927">
        <v>2.2393317320000001</v>
      </c>
      <c r="N9927">
        <v>1.265513281</v>
      </c>
      <c r="O9927">
        <v>2.8423508430000002</v>
      </c>
      <c r="P9927">
        <v>2.5553810490000002</v>
      </c>
      <c r="Q9927">
        <v>3.0474267689999999</v>
      </c>
    </row>
    <row r="9928" spans="1:17">
      <c r="A9928" t="s">
        <v>21377</v>
      </c>
      <c r="B9928" s="14" t="s">
        <v>21378</v>
      </c>
      <c r="C9928">
        <v>82.009087199999996</v>
      </c>
      <c r="D9928">
        <v>12.976970509999999</v>
      </c>
      <c r="E9928">
        <v>17.293744490000002</v>
      </c>
      <c r="F9928">
        <v>9.9669965359999999</v>
      </c>
      <c r="G9928">
        <v>11.12684131</v>
      </c>
      <c r="H9928">
        <v>13.49829246</v>
      </c>
      <c r="I9928">
        <v>57.662095710000003</v>
      </c>
      <c r="J9928">
        <v>19.307457150000001</v>
      </c>
      <c r="K9928">
        <v>55.140754909999998</v>
      </c>
      <c r="L9928">
        <v>49.967424569999999</v>
      </c>
      <c r="M9928">
        <v>70.276900089999998</v>
      </c>
      <c r="N9928">
        <v>20.21883888</v>
      </c>
      <c r="O9928">
        <v>110.28541180000001</v>
      </c>
      <c r="P9928">
        <v>15.819380199999999</v>
      </c>
      <c r="Q9928">
        <v>29.194553200000001</v>
      </c>
    </row>
    <row r="9929" spans="1:17">
      <c r="A9929" t="e">
        <v>#N/A</v>
      </c>
      <c r="B9929" s="14" t="s">
        <v>21379</v>
      </c>
      <c r="C9929">
        <v>0</v>
      </c>
      <c r="D9929">
        <v>0</v>
      </c>
      <c r="E9929">
        <v>1.460090782</v>
      </c>
      <c r="F9929">
        <v>0.67932157699999995</v>
      </c>
      <c r="G9929">
        <v>1.077234705</v>
      </c>
      <c r="H9929">
        <v>1.4375069760000001</v>
      </c>
      <c r="I9929">
        <v>1.81948204</v>
      </c>
      <c r="J9929">
        <v>0.79082949599999997</v>
      </c>
      <c r="K9929">
        <v>0</v>
      </c>
      <c r="L9929">
        <v>0.78834137500000001</v>
      </c>
      <c r="M9929">
        <v>0</v>
      </c>
      <c r="N9929">
        <v>1.3842094599999999</v>
      </c>
      <c r="O9929">
        <v>1.381752538</v>
      </c>
      <c r="P9929">
        <v>0.93594016800000002</v>
      </c>
      <c r="Q9929">
        <v>0</v>
      </c>
    </row>
    <row r="9930" spans="1:17">
      <c r="A9930" t="s">
        <v>21380</v>
      </c>
      <c r="B9930" s="14" t="s">
        <v>21381</v>
      </c>
      <c r="C9930">
        <v>246.3171777</v>
      </c>
      <c r="D9930">
        <v>9.9846919070000002</v>
      </c>
      <c r="E9930">
        <v>6.6906790330000003</v>
      </c>
      <c r="F9930">
        <v>5.8496656820000004</v>
      </c>
      <c r="G9930">
        <v>7.4208894350000003</v>
      </c>
      <c r="H9930">
        <v>26.165788989999999</v>
      </c>
      <c r="I9930">
        <v>48.913588240000003</v>
      </c>
      <c r="J9930">
        <v>11.4272855</v>
      </c>
      <c r="K9930">
        <v>69.422517310000003</v>
      </c>
      <c r="L9930">
        <v>383.46405099999998</v>
      </c>
      <c r="M9930">
        <v>30.179826129999999</v>
      </c>
      <c r="N9930">
        <v>7.7525098330000004</v>
      </c>
      <c r="O9930">
        <v>269.30847949999998</v>
      </c>
      <c r="P9930">
        <v>3.9314238019999999</v>
      </c>
      <c r="Q9930">
        <v>132.5789407</v>
      </c>
    </row>
    <row r="9931" spans="1:17">
      <c r="A9931" t="s">
        <v>21382</v>
      </c>
      <c r="B9931" s="14" t="s">
        <v>21383</v>
      </c>
      <c r="C9931">
        <v>166.9470704</v>
      </c>
      <c r="D9931">
        <v>11.03042494</v>
      </c>
      <c r="E9931">
        <v>6.2319799979999999</v>
      </c>
      <c r="F9931">
        <v>2.7907590299999998</v>
      </c>
      <c r="G9931">
        <v>4.8047723849999997</v>
      </c>
      <c r="H9931">
        <v>7.3115750799999999</v>
      </c>
      <c r="I9931">
        <v>32.034497620000003</v>
      </c>
      <c r="J9931">
        <v>12.06716072</v>
      </c>
      <c r="K9931">
        <v>56.469447799999998</v>
      </c>
      <c r="L9931">
        <v>93.457590400000001</v>
      </c>
      <c r="M9931">
        <v>140.55380020000001</v>
      </c>
      <c r="N9931">
        <v>10.47047014</v>
      </c>
      <c r="O9931">
        <v>199.48684779999999</v>
      </c>
      <c r="P9931">
        <v>10.54625347</v>
      </c>
      <c r="Q9931">
        <v>90.603785799999997</v>
      </c>
    </row>
    <row r="9932" spans="1:17">
      <c r="A9932" t="s">
        <v>21384</v>
      </c>
      <c r="B9932" s="14" t="s">
        <v>750</v>
      </c>
      <c r="C9932">
        <v>9.9527195180000003</v>
      </c>
      <c r="D9932">
        <v>11.23071558</v>
      </c>
      <c r="E9932">
        <v>15.95932681</v>
      </c>
      <c r="F9932">
        <v>12.630967930000001</v>
      </c>
      <c r="G9932">
        <v>10.02666776</v>
      </c>
      <c r="H9932">
        <v>11.90634944</v>
      </c>
      <c r="I9932">
        <v>10.190853410000001</v>
      </c>
      <c r="J9932">
        <v>10.587626269999999</v>
      </c>
      <c r="K9932">
        <v>13.718062550000001</v>
      </c>
      <c r="L9932">
        <v>14.42387409</v>
      </c>
      <c r="M9932">
        <v>3.4144584340000002</v>
      </c>
      <c r="N9932">
        <v>4.8240312440000004</v>
      </c>
      <c r="O9932">
        <v>13.930463209999999</v>
      </c>
      <c r="P9932">
        <v>4.8164396729999996</v>
      </c>
      <c r="Q9932">
        <v>8.4430971219999993</v>
      </c>
    </row>
    <row r="9933" spans="1:17">
      <c r="A9933" t="s">
        <v>21385</v>
      </c>
      <c r="B9933" s="14" t="s">
        <v>2918</v>
      </c>
      <c r="C9933">
        <v>179.0773652</v>
      </c>
      <c r="D9933">
        <v>22.264691670000001</v>
      </c>
      <c r="E9933">
        <v>19.440468580000001</v>
      </c>
      <c r="F9933">
        <v>15.172767650000001</v>
      </c>
      <c r="G9933">
        <v>13.88393473</v>
      </c>
      <c r="H9933">
        <v>24.56271138</v>
      </c>
      <c r="I9933">
        <v>66.620415399999999</v>
      </c>
      <c r="J9933">
        <v>31.504407619999999</v>
      </c>
      <c r="K9933">
        <v>48.908832510000003</v>
      </c>
      <c r="L9933">
        <v>68.12176418</v>
      </c>
      <c r="M9933">
        <v>49.106761339999998</v>
      </c>
      <c r="N9933">
        <v>21.624700000000001</v>
      </c>
      <c r="O9933">
        <v>82.972405730000006</v>
      </c>
      <c r="P9933">
        <v>23.8515655</v>
      </c>
      <c r="Q9933">
        <v>37.684760470000001</v>
      </c>
    </row>
    <row r="9934" spans="1:17">
      <c r="A9934" t="e">
        <v>#N/A</v>
      </c>
      <c r="B9934" s="14" t="s">
        <v>21386</v>
      </c>
      <c r="C9934">
        <v>237.70034229999999</v>
      </c>
      <c r="D9934">
        <v>6.9147636490000002</v>
      </c>
      <c r="E9934">
        <v>4.853335586</v>
      </c>
      <c r="F9934">
        <v>3.5950724709999999</v>
      </c>
      <c r="G9934">
        <v>3.7314909159999998</v>
      </c>
      <c r="H9934">
        <v>22.130921350000001</v>
      </c>
      <c r="I9934">
        <v>1670.1893070000001</v>
      </c>
      <c r="J9934">
        <v>9.4356993750000004</v>
      </c>
      <c r="K9934">
        <v>755.91810459999999</v>
      </c>
      <c r="L9934">
        <v>336.79593540000002</v>
      </c>
      <c r="M9934">
        <v>2723.8345869999998</v>
      </c>
      <c r="N9934">
        <v>29.301782809999999</v>
      </c>
      <c r="O9934">
        <v>1842.7357119999999</v>
      </c>
      <c r="P9934">
        <v>4.3227376130000001</v>
      </c>
      <c r="Q9934">
        <v>117.1879199</v>
      </c>
    </row>
    <row r="9935" spans="1:17">
      <c r="A9935" t="s">
        <v>21387</v>
      </c>
      <c r="B9935" s="14" t="s">
        <v>21388</v>
      </c>
      <c r="C9935">
        <v>11.65432212</v>
      </c>
      <c r="D9935">
        <v>0.78973396299999998</v>
      </c>
      <c r="E9935">
        <v>0.204215281</v>
      </c>
      <c r="F9935">
        <v>0.27994950400000002</v>
      </c>
      <c r="G9935">
        <v>0.16573391800000001</v>
      </c>
      <c r="H9935">
        <v>1.1058113089999999</v>
      </c>
      <c r="I9935">
        <v>0.19994972</v>
      </c>
      <c r="J9935">
        <v>0.27810312199999998</v>
      </c>
      <c r="K9935">
        <v>2.3635911360000001</v>
      </c>
      <c r="L9935">
        <v>3.5519856550000002</v>
      </c>
      <c r="M9935">
        <v>4.7373910339999998</v>
      </c>
      <c r="N9935">
        <v>0.38874083700000001</v>
      </c>
      <c r="O9935">
        <v>5.9219931990000001</v>
      </c>
      <c r="P9935">
        <v>0.267420355</v>
      </c>
      <c r="Q9935">
        <v>2.0735793390000001</v>
      </c>
    </row>
    <row r="9936" spans="1:17">
      <c r="A9936" t="s">
        <v>21387</v>
      </c>
      <c r="B9936" s="14" t="s">
        <v>21389</v>
      </c>
      <c r="C9936">
        <v>483.20806190000002</v>
      </c>
      <c r="D9936">
        <v>15.43464983</v>
      </c>
      <c r="E9936">
        <v>13.509406439999999</v>
      </c>
      <c r="F9936">
        <v>10.019069010000001</v>
      </c>
      <c r="G9936">
        <v>16.3001</v>
      </c>
      <c r="H9936">
        <v>26.542050570000001</v>
      </c>
      <c r="I9936">
        <v>58.176391049999999</v>
      </c>
      <c r="J9936">
        <v>22.793104830000001</v>
      </c>
      <c r="K9936">
        <v>105.27043949999999</v>
      </c>
      <c r="L9936">
        <v>323.77984679999997</v>
      </c>
      <c r="M9936">
        <v>80.890146229999999</v>
      </c>
      <c r="N9936">
        <v>17.31569657</v>
      </c>
      <c r="O9936">
        <v>358.42096859999998</v>
      </c>
      <c r="P9936">
        <v>13.31912895</v>
      </c>
      <c r="Q9936">
        <v>42.10097004</v>
      </c>
    </row>
    <row r="9937" spans="1:17">
      <c r="A9937" t="s">
        <v>21387</v>
      </c>
      <c r="B9937" s="14" t="s">
        <v>4940</v>
      </c>
      <c r="C9937">
        <v>48.857930469999999</v>
      </c>
      <c r="D9937">
        <v>25.422012240000001</v>
      </c>
      <c r="E9937">
        <v>10.804699810000001</v>
      </c>
      <c r="F9937">
        <v>9.6979966520000005</v>
      </c>
      <c r="G9937">
        <v>11.55020519</v>
      </c>
      <c r="H9937">
        <v>85.389781029999995</v>
      </c>
      <c r="I9937">
        <v>40.565964860000001</v>
      </c>
      <c r="J9937">
        <v>19.29954811</v>
      </c>
      <c r="K9937">
        <v>52.741534850000001</v>
      </c>
      <c r="L9937">
        <v>47.320905830000001</v>
      </c>
      <c r="M9937">
        <v>53.167691390000002</v>
      </c>
      <c r="N9937">
        <v>10.55579616</v>
      </c>
      <c r="O9937">
        <v>64.290206490000003</v>
      </c>
      <c r="P9937">
        <v>14.25621334</v>
      </c>
      <c r="Q9937">
        <v>23.208200590000001</v>
      </c>
    </row>
    <row r="9938" spans="1:17">
      <c r="A9938" t="s">
        <v>21390</v>
      </c>
      <c r="B9938" s="14" t="s">
        <v>21391</v>
      </c>
      <c r="C9938">
        <v>0</v>
      </c>
      <c r="D9938">
        <v>1.4835833860000001</v>
      </c>
      <c r="E9938">
        <v>0.47497793500000002</v>
      </c>
      <c r="F9938">
        <v>1.2154348210000001</v>
      </c>
      <c r="G9938">
        <v>1.156426014</v>
      </c>
      <c r="H9938">
        <v>0</v>
      </c>
      <c r="I9938">
        <v>0</v>
      </c>
      <c r="J9938">
        <v>0.565977434</v>
      </c>
      <c r="K9938">
        <v>0</v>
      </c>
      <c r="L9938">
        <v>1.410491865</v>
      </c>
      <c r="M9938">
        <v>0</v>
      </c>
      <c r="N9938">
        <v>0</v>
      </c>
      <c r="O9938">
        <v>0</v>
      </c>
      <c r="P9938">
        <v>2.6793184490000002</v>
      </c>
      <c r="Q9938">
        <v>7.6727530320000001</v>
      </c>
    </row>
    <row r="9939" spans="1:17">
      <c r="A9939" t="s">
        <v>21390</v>
      </c>
      <c r="B9939" s="14" t="s">
        <v>21392</v>
      </c>
      <c r="C9939">
        <v>130.41294690000001</v>
      </c>
      <c r="D9939">
        <v>5.503016068</v>
      </c>
      <c r="E9939">
        <v>0.88091145800000004</v>
      </c>
      <c r="F9939">
        <v>0.98620807799999999</v>
      </c>
      <c r="G9939">
        <v>1.966020833</v>
      </c>
      <c r="H9939">
        <v>73.141123530000002</v>
      </c>
      <c r="I9939">
        <v>6.0375795009999997</v>
      </c>
      <c r="J9939">
        <v>3.1490473780000001</v>
      </c>
      <c r="K9939">
        <v>60.570413449999997</v>
      </c>
      <c r="L9939">
        <v>325.6857531</v>
      </c>
      <c r="M9939">
        <v>11.92065313</v>
      </c>
      <c r="N9939">
        <v>2.0414294900000001</v>
      </c>
      <c r="O9939">
        <v>401.1930615</v>
      </c>
      <c r="P9939">
        <v>2.950439958</v>
      </c>
      <c r="Q9939">
        <v>155.10883699999999</v>
      </c>
    </row>
    <row r="9940" spans="1:17">
      <c r="A9940" t="s">
        <v>21390</v>
      </c>
      <c r="B9940" s="14" t="s">
        <v>2484</v>
      </c>
      <c r="C9940">
        <v>26.97994104</v>
      </c>
      <c r="D9940">
        <v>2.1286766109999999</v>
      </c>
      <c r="E9940">
        <v>1.036814259</v>
      </c>
      <c r="F9940">
        <v>1.1729645470000001</v>
      </c>
      <c r="G9940">
        <v>1.0038254019999999</v>
      </c>
      <c r="H9940">
        <v>4.9642018669999999</v>
      </c>
      <c r="I9940">
        <v>4.9867397139999996</v>
      </c>
      <c r="J9940">
        <v>2.5272624060000002</v>
      </c>
      <c r="K9940">
        <v>4.886469709</v>
      </c>
      <c r="L9940">
        <v>18.127804489999999</v>
      </c>
      <c r="M9940">
        <v>3.347594194</v>
      </c>
      <c r="N9940">
        <v>1.87159209</v>
      </c>
      <c r="O9940">
        <v>19.389613820000001</v>
      </c>
      <c r="P9940">
        <v>1.903359917</v>
      </c>
      <c r="Q9940">
        <v>9.4027279020000005</v>
      </c>
    </row>
    <row r="9941" spans="1:17">
      <c r="A9941" t="s">
        <v>21393</v>
      </c>
      <c r="B9941" s="14" t="s">
        <v>21394</v>
      </c>
      <c r="C9941">
        <v>150.43008929999999</v>
      </c>
      <c r="D9941">
        <v>30.241141850000002</v>
      </c>
      <c r="E9941">
        <v>19.595319570000001</v>
      </c>
      <c r="F9941">
        <v>24.06530124</v>
      </c>
      <c r="G9941">
        <v>24.891448950000001</v>
      </c>
      <c r="H9941">
        <v>47.458457979999999</v>
      </c>
      <c r="I9941">
        <v>59.110911299999998</v>
      </c>
      <c r="J9941">
        <v>44.137628630000002</v>
      </c>
      <c r="K9941">
        <v>80.426747779999999</v>
      </c>
      <c r="L9941">
        <v>110.0747515</v>
      </c>
      <c r="M9941">
        <v>77.806088750000001</v>
      </c>
      <c r="N9941">
        <v>28.76492605</v>
      </c>
      <c r="O9941">
        <v>115.8409059</v>
      </c>
      <c r="P9941">
        <v>34.325270600000003</v>
      </c>
      <c r="Q9941">
        <v>63.265877400000001</v>
      </c>
    </row>
    <row r="9942" spans="1:17">
      <c r="A9942" t="s">
        <v>21393</v>
      </c>
      <c r="B9942" s="14" t="s">
        <v>2908</v>
      </c>
      <c r="C9942">
        <v>12.6687691</v>
      </c>
      <c r="D9942">
        <v>5.2775465449999999</v>
      </c>
      <c r="E9942">
        <v>6.519266172</v>
      </c>
      <c r="F9942">
        <v>5.7357256760000004</v>
      </c>
      <c r="G9942">
        <v>6.7769880589999998</v>
      </c>
      <c r="H9942">
        <v>8.5146364630000004</v>
      </c>
      <c r="I9942">
        <v>5.0204114310000003</v>
      </c>
      <c r="J9942">
        <v>13.38935779</v>
      </c>
      <c r="K9942">
        <v>4.4977960030000004</v>
      </c>
      <c r="L9942">
        <v>6.612709443</v>
      </c>
      <c r="M9942">
        <v>4.7579265739999999</v>
      </c>
      <c r="N9942">
        <v>5.4320131140000001</v>
      </c>
      <c r="O9942">
        <v>11.132806459999999</v>
      </c>
      <c r="P9942">
        <v>12.78851918</v>
      </c>
      <c r="Q9942">
        <v>11.73810967</v>
      </c>
    </row>
    <row r="9943" spans="1:17">
      <c r="A9943" t="s">
        <v>21395</v>
      </c>
      <c r="B9943" s="14" t="s">
        <v>21396</v>
      </c>
      <c r="C9943">
        <v>16.90538201</v>
      </c>
      <c r="D9943">
        <v>168.7973748</v>
      </c>
      <c r="E9943">
        <v>102.6445372</v>
      </c>
      <c r="F9943">
        <v>260.85203669999999</v>
      </c>
      <c r="G9943">
        <v>46.290854170000003</v>
      </c>
      <c r="H9943">
        <v>33.390512919999999</v>
      </c>
      <c r="I9943">
        <v>19.370567569999999</v>
      </c>
      <c r="J9943">
        <v>145.8839935</v>
      </c>
      <c r="K9943">
        <v>121.06257050000001</v>
      </c>
      <c r="L9943">
        <v>23.65254633</v>
      </c>
      <c r="M9943">
        <v>11.58952388</v>
      </c>
      <c r="N9943">
        <v>123.1024512</v>
      </c>
      <c r="O9943">
        <v>4.0119306149999998</v>
      </c>
      <c r="P9943">
        <v>421.7576277</v>
      </c>
      <c r="Q9943">
        <v>116.213043</v>
      </c>
    </row>
    <row r="9944" spans="1:17">
      <c r="A9944" t="s">
        <v>21397</v>
      </c>
      <c r="B9944" s="14" t="s">
        <v>8541</v>
      </c>
      <c r="C9944">
        <v>7.9348779949999999</v>
      </c>
      <c r="D9944">
        <v>3.955142607</v>
      </c>
      <c r="E9944">
        <v>3.165655342</v>
      </c>
      <c r="F9944">
        <v>3.3384650749999998</v>
      </c>
      <c r="G9944">
        <v>3.1141020739999998</v>
      </c>
      <c r="H9944">
        <v>3.9478084600000001</v>
      </c>
      <c r="I9944">
        <v>2.8928969900000001</v>
      </c>
      <c r="J9944">
        <v>4.0236299689999999</v>
      </c>
      <c r="K9944">
        <v>2.8633621869999999</v>
      </c>
      <c r="L9944">
        <v>3.9881811460000001</v>
      </c>
      <c r="M9944">
        <v>2.0770046280000001</v>
      </c>
      <c r="N9944">
        <v>1.3560685690000001</v>
      </c>
      <c r="O9944">
        <v>3.5949701410000001</v>
      </c>
      <c r="P9944">
        <v>3.9231832629999999</v>
      </c>
      <c r="Q9944">
        <v>6.6943932569999998</v>
      </c>
    </row>
    <row r="9945" spans="1:17">
      <c r="A9945" t="s">
        <v>21398</v>
      </c>
      <c r="B9945" s="14" t="s">
        <v>21399</v>
      </c>
      <c r="C9945">
        <v>20.6487166</v>
      </c>
      <c r="D9945">
        <v>2.2871910529999999</v>
      </c>
      <c r="E9945">
        <v>1.0983864750000001</v>
      </c>
      <c r="F9945">
        <v>0</v>
      </c>
      <c r="G9945">
        <v>1.4262587499999999</v>
      </c>
      <c r="H9945">
        <v>0.79302468199999998</v>
      </c>
      <c r="I9945">
        <v>0</v>
      </c>
      <c r="J9945">
        <v>0.52352912699999998</v>
      </c>
      <c r="K9945">
        <v>0</v>
      </c>
      <c r="L9945">
        <v>14.351754720000001</v>
      </c>
      <c r="M9945">
        <v>3.9636171650000001</v>
      </c>
      <c r="N9945">
        <v>0</v>
      </c>
      <c r="O9945">
        <v>0</v>
      </c>
      <c r="P9945">
        <v>1.5489809779999999</v>
      </c>
      <c r="Q9945">
        <v>0</v>
      </c>
    </row>
    <row r="9946" spans="1:17">
      <c r="A9946" t="s">
        <v>21400</v>
      </c>
      <c r="B9946" s="14" t="s">
        <v>1631</v>
      </c>
      <c r="C9946">
        <v>66.753004939999997</v>
      </c>
      <c r="D9946">
        <v>13.420074339999999</v>
      </c>
      <c r="E9946">
        <v>11.3264911</v>
      </c>
      <c r="F9946">
        <v>12.12967291</v>
      </c>
      <c r="G9946">
        <v>11.25122912</v>
      </c>
      <c r="H9946">
        <v>28.539893159999998</v>
      </c>
      <c r="I9946">
        <v>30.27544941</v>
      </c>
      <c r="J9946">
        <v>20.44719327</v>
      </c>
      <c r="K9946">
        <v>36.078173749999998</v>
      </c>
      <c r="L9946">
        <v>52.336193369999997</v>
      </c>
      <c r="M9946">
        <v>31.06315077</v>
      </c>
      <c r="N9946">
        <v>12.36284489</v>
      </c>
      <c r="O9946">
        <v>49.049187289999999</v>
      </c>
      <c r="P9946">
        <v>11.72417673</v>
      </c>
      <c r="Q9946">
        <v>24.88353523</v>
      </c>
    </row>
    <row r="9947" spans="1:17">
      <c r="A9947" t="e">
        <v>#N/A</v>
      </c>
      <c r="B9947" s="14" t="s">
        <v>21401</v>
      </c>
      <c r="C9947">
        <v>0.55507302700000005</v>
      </c>
      <c r="D9947">
        <v>1.8445089139999999</v>
      </c>
      <c r="E9947">
        <v>0.23621214500000001</v>
      </c>
      <c r="F9947">
        <v>0.151112528</v>
      </c>
      <c r="G9947">
        <v>0.95850722399999999</v>
      </c>
      <c r="H9947">
        <v>0.21317867800000001</v>
      </c>
      <c r="I9947">
        <v>0</v>
      </c>
      <c r="J9947">
        <v>0.42220090900000001</v>
      </c>
      <c r="K9947">
        <v>0.25180873300000001</v>
      </c>
      <c r="L9947">
        <v>1.0521814309999999</v>
      </c>
      <c r="M9947">
        <v>0</v>
      </c>
      <c r="N9947">
        <v>1.1632238100000001</v>
      </c>
      <c r="O9947">
        <v>2.4589252159999999</v>
      </c>
      <c r="P9947">
        <v>0.41639273599999999</v>
      </c>
      <c r="Q9947">
        <v>1.5263003340000001</v>
      </c>
    </row>
    <row r="9948" spans="1:17">
      <c r="A9948" t="s">
        <v>21402</v>
      </c>
      <c r="B9948" s="14" t="s">
        <v>2109</v>
      </c>
      <c r="C9948">
        <v>12.044234100000001</v>
      </c>
      <c r="D9948">
        <v>2.6682011299999999</v>
      </c>
      <c r="E9948">
        <v>2.7364645740000002</v>
      </c>
      <c r="F9948">
        <v>3.0566112950000002</v>
      </c>
      <c r="G9948">
        <v>1.515796497</v>
      </c>
      <c r="H9948">
        <v>0.39200429199999998</v>
      </c>
      <c r="I9948">
        <v>1.488503597</v>
      </c>
      <c r="J9948">
        <v>8.8764453989999996</v>
      </c>
      <c r="K9948">
        <v>2.1299807419999999</v>
      </c>
      <c r="L9948">
        <v>3.7406272139999999</v>
      </c>
      <c r="M9948">
        <v>3.9185537969999999</v>
      </c>
      <c r="N9948">
        <v>5.662053029</v>
      </c>
      <c r="O9948">
        <v>12.4344068</v>
      </c>
      <c r="P9948">
        <v>7.6262236980000004</v>
      </c>
      <c r="Q9948">
        <v>4.9116239129999997</v>
      </c>
    </row>
    <row r="9949" spans="1:17">
      <c r="A9949" t="s">
        <v>21403</v>
      </c>
      <c r="B9949" s="14" t="s">
        <v>1302</v>
      </c>
      <c r="C9949">
        <v>14.04674599</v>
      </c>
      <c r="D9949">
        <v>1.8670947369999999</v>
      </c>
      <c r="E9949">
        <v>1.5442168119999999</v>
      </c>
      <c r="F9949">
        <v>1.4658943200000001</v>
      </c>
      <c r="G9949">
        <v>1.21280506</v>
      </c>
      <c r="H9949">
        <v>54.486729840000002</v>
      </c>
      <c r="I9949">
        <v>4.0969289470000003</v>
      </c>
      <c r="J9949">
        <v>4.2737071560000004</v>
      </c>
      <c r="K9949">
        <v>6.3723026330000003</v>
      </c>
      <c r="L9949">
        <v>6.5087323010000002</v>
      </c>
      <c r="M9949">
        <v>1.797558805</v>
      </c>
      <c r="N9949">
        <v>2.1933215650000002</v>
      </c>
      <c r="O9949">
        <v>579.73761990000003</v>
      </c>
      <c r="P9949">
        <v>3.9339199439999999</v>
      </c>
      <c r="Q9949">
        <v>3.5406014560000001</v>
      </c>
    </row>
    <row r="9950" spans="1:17">
      <c r="A9950" t="s">
        <v>21404</v>
      </c>
      <c r="B9950" s="14" t="s">
        <v>3345</v>
      </c>
      <c r="C9950">
        <v>28.624935650000001</v>
      </c>
      <c r="D9950">
        <v>10.877231099999999</v>
      </c>
      <c r="E9950">
        <v>6.8731764960000001</v>
      </c>
      <c r="F9950">
        <v>6.5887244389999999</v>
      </c>
      <c r="G9950">
        <v>7.2600174639999997</v>
      </c>
      <c r="H9950">
        <v>11.83334062</v>
      </c>
      <c r="I9950">
        <v>10.87091255</v>
      </c>
      <c r="J9950">
        <v>12.76377871</v>
      </c>
      <c r="K9950">
        <v>13.346408289999999</v>
      </c>
      <c r="L9950">
        <v>15.26080909</v>
      </c>
      <c r="M9950">
        <v>14.30908724</v>
      </c>
      <c r="N9950">
        <v>9.8263139880000008</v>
      </c>
      <c r="O9950">
        <v>14.19962735</v>
      </c>
      <c r="P9950">
        <v>10.781354970000001</v>
      </c>
      <c r="Q9950">
        <v>15.714832319999999</v>
      </c>
    </row>
    <row r="9951" spans="1:17">
      <c r="A9951" t="s">
        <v>21405</v>
      </c>
      <c r="B9951" s="14" t="s">
        <v>21406</v>
      </c>
      <c r="C9951">
        <v>22.237079420000001</v>
      </c>
      <c r="D9951">
        <v>14.07502187</v>
      </c>
      <c r="E9951">
        <v>3.7176157600000002</v>
      </c>
      <c r="F9951">
        <v>12.97242934</v>
      </c>
      <c r="G9951">
        <v>4.3884884619999998</v>
      </c>
      <c r="H9951">
        <v>7.3202278319999996</v>
      </c>
      <c r="I9951">
        <v>0</v>
      </c>
      <c r="J9951">
        <v>4.832576553</v>
      </c>
      <c r="K9951">
        <v>10.08784524</v>
      </c>
      <c r="L9951">
        <v>6.0217152690000004</v>
      </c>
      <c r="M9951">
        <v>6.0978725620000001</v>
      </c>
      <c r="N9951">
        <v>9.0068261679999999</v>
      </c>
      <c r="O9951">
        <v>17.590772699999999</v>
      </c>
      <c r="P9951">
        <v>20.01760033</v>
      </c>
      <c r="Q9951">
        <v>8.7351342209999991</v>
      </c>
    </row>
    <row r="9952" spans="1:17">
      <c r="A9952" t="s">
        <v>21405</v>
      </c>
      <c r="B9952" s="14" t="s">
        <v>21407</v>
      </c>
      <c r="C9952">
        <v>344.60109820000002</v>
      </c>
      <c r="D9952">
        <v>1529.2371439999999</v>
      </c>
      <c r="E9952">
        <v>1213.607943</v>
      </c>
      <c r="F9952">
        <v>1852.4514549999999</v>
      </c>
      <c r="G9952">
        <v>1221.293089</v>
      </c>
      <c r="H9952">
        <v>718.44885079999995</v>
      </c>
      <c r="I9952">
        <v>717.91218500000002</v>
      </c>
      <c r="J9952">
        <v>688.90885730000002</v>
      </c>
      <c r="K9952">
        <v>1485.1178789999999</v>
      </c>
      <c r="L9952">
        <v>950.44733269999995</v>
      </c>
      <c r="M9952">
        <v>167.99436990000001</v>
      </c>
      <c r="N9952">
        <v>775.08498039999995</v>
      </c>
      <c r="O9952">
        <v>251.3966058</v>
      </c>
      <c r="P9952">
        <v>640.10869560000003</v>
      </c>
      <c r="Q9952">
        <v>1906.3996569999999</v>
      </c>
    </row>
    <row r="9953" spans="1:17">
      <c r="A9953" t="s">
        <v>21408</v>
      </c>
      <c r="B9953" s="14" t="s">
        <v>96</v>
      </c>
      <c r="C9953">
        <v>10.745147279999999</v>
      </c>
      <c r="D9953">
        <v>0.58261780799999996</v>
      </c>
      <c r="E9953">
        <v>0.63153225300000004</v>
      </c>
      <c r="F9953">
        <v>0.43981004400000001</v>
      </c>
      <c r="G9953">
        <v>0.45413988599999999</v>
      </c>
      <c r="H9953">
        <v>0.981180465</v>
      </c>
      <c r="I9953">
        <v>46.461678929999998</v>
      </c>
      <c r="J9953">
        <v>1.8384483519999999</v>
      </c>
      <c r="K9953">
        <v>58.528486610000002</v>
      </c>
      <c r="L9953">
        <v>6.1721851069999998</v>
      </c>
      <c r="M9953">
        <v>156.35229279999999</v>
      </c>
      <c r="N9953">
        <v>4.3534988200000004</v>
      </c>
      <c r="O9953">
        <v>58.418264790000002</v>
      </c>
      <c r="P9953">
        <v>0.83424011899999995</v>
      </c>
      <c r="Q9953">
        <v>2.014516489</v>
      </c>
    </row>
    <row r="9954" spans="1:17">
      <c r="A9954" t="s">
        <v>21409</v>
      </c>
      <c r="B9954" s="14" t="s">
        <v>21410</v>
      </c>
      <c r="C9954">
        <v>35.769430329999999</v>
      </c>
      <c r="D9954">
        <v>17.28900324</v>
      </c>
      <c r="E9954">
        <v>25.6001887</v>
      </c>
      <c r="F9954">
        <v>18.590410550000001</v>
      </c>
      <c r="G9954">
        <v>12.35342224</v>
      </c>
      <c r="H9954">
        <v>3.7465733000000001</v>
      </c>
      <c r="I9954">
        <v>0</v>
      </c>
      <c r="J9954">
        <v>3.7100489290000001</v>
      </c>
      <c r="K9954">
        <v>0</v>
      </c>
      <c r="L9954">
        <v>6.163960511</v>
      </c>
      <c r="M9954">
        <v>0</v>
      </c>
      <c r="N9954">
        <v>3.2068124660000001</v>
      </c>
      <c r="O9954">
        <v>0</v>
      </c>
      <c r="P9954">
        <v>4.390812221</v>
      </c>
      <c r="Q9954">
        <v>0</v>
      </c>
    </row>
    <row r="9955" spans="1:17">
      <c r="A9955" t="s">
        <v>21409</v>
      </c>
      <c r="B9955" s="14" t="s">
        <v>6538</v>
      </c>
      <c r="C9955">
        <v>5.6751229560000001</v>
      </c>
      <c r="D9955">
        <v>0.64473320700000003</v>
      </c>
      <c r="E9955">
        <v>0.83598124900000004</v>
      </c>
      <c r="F9955">
        <v>0.39615123699999999</v>
      </c>
      <c r="G9955">
        <v>0.70358077900000005</v>
      </c>
      <c r="H9955">
        <v>0.502975485</v>
      </c>
      <c r="I9955">
        <v>2.7587143119999999</v>
      </c>
      <c r="J9955">
        <v>2.213653812</v>
      </c>
      <c r="K9955">
        <v>3.102624305</v>
      </c>
      <c r="L9955">
        <v>4.4133783510000004</v>
      </c>
      <c r="M9955">
        <v>1.9552727379999999</v>
      </c>
      <c r="N9955">
        <v>0.95071594000000004</v>
      </c>
      <c r="O9955">
        <v>5.479296358</v>
      </c>
      <c r="P9955">
        <v>0.67679225300000001</v>
      </c>
      <c r="Q9955">
        <v>1.7005502669999999</v>
      </c>
    </row>
    <row r="9956" spans="1:17">
      <c r="A9956" t="s">
        <v>21411</v>
      </c>
      <c r="B9956" s="14" t="s">
        <v>8564</v>
      </c>
      <c r="C9956">
        <v>14.32068668</v>
      </c>
      <c r="D9956">
        <v>11.361387690000001</v>
      </c>
      <c r="E9956">
        <v>11.36800702</v>
      </c>
      <c r="F9956">
        <v>9.3134404259999997</v>
      </c>
      <c r="G9956">
        <v>9.2575775419999999</v>
      </c>
      <c r="H9956">
        <v>5.4529260869999998</v>
      </c>
      <c r="I9956">
        <v>5.7119009390000004</v>
      </c>
      <c r="J9956">
        <v>7.0134903739999999</v>
      </c>
      <c r="K9956">
        <v>11.88262574</v>
      </c>
      <c r="L9956">
        <v>10.36339458</v>
      </c>
      <c r="M9956">
        <v>2.11455569</v>
      </c>
      <c r="N9956">
        <v>5.7637559280000001</v>
      </c>
      <c r="O9956">
        <v>7.3199303100000002</v>
      </c>
      <c r="P9956">
        <v>5.9498498739999999</v>
      </c>
      <c r="Q9956">
        <v>7.3202703050000002</v>
      </c>
    </row>
    <row r="9957" spans="1:17">
      <c r="A9957" t="e">
        <v>#N/A</v>
      </c>
      <c r="B9957" s="14" t="s">
        <v>21412</v>
      </c>
      <c r="C9957">
        <v>3.036575971</v>
      </c>
      <c r="D9957">
        <v>0.33635162499999999</v>
      </c>
      <c r="E9957">
        <v>0.161527423</v>
      </c>
      <c r="F9957">
        <v>0</v>
      </c>
      <c r="G9957">
        <v>0.26217991699999998</v>
      </c>
      <c r="H9957">
        <v>0</v>
      </c>
      <c r="I9957">
        <v>2.2141491000000002</v>
      </c>
      <c r="J9957">
        <v>0.38494788699999999</v>
      </c>
      <c r="K9957">
        <v>5.5101675710000002</v>
      </c>
      <c r="L9957">
        <v>8.6340770399999993</v>
      </c>
      <c r="M9957">
        <v>5.8288487729999998</v>
      </c>
      <c r="N9957">
        <v>0.187162308</v>
      </c>
      <c r="O9957">
        <v>0</v>
      </c>
      <c r="P9957">
        <v>0</v>
      </c>
      <c r="Q9957">
        <v>1.0437200820000001</v>
      </c>
    </row>
    <row r="9958" spans="1:17">
      <c r="A9958" t="s">
        <v>21413</v>
      </c>
      <c r="B9958" s="14" t="s">
        <v>1901</v>
      </c>
      <c r="C9958">
        <v>34.799212840000003</v>
      </c>
      <c r="D9958">
        <v>2.4386215870000001</v>
      </c>
      <c r="E9958">
        <v>0.41555464199999997</v>
      </c>
      <c r="F9958">
        <v>0.33834653799999997</v>
      </c>
      <c r="G9958">
        <v>0.73581706800000002</v>
      </c>
      <c r="H9958">
        <v>0.68187848799999995</v>
      </c>
      <c r="I9958">
        <v>19.16010021</v>
      </c>
      <c r="J9958">
        <v>0.94532344400000001</v>
      </c>
      <c r="K9958">
        <v>4.0272075970000003</v>
      </c>
      <c r="L9958">
        <v>11.442812330000001</v>
      </c>
      <c r="M9958">
        <v>2.0448583829999998</v>
      </c>
      <c r="N9958">
        <v>35.106048680000001</v>
      </c>
      <c r="O9958">
        <v>43.651736890000002</v>
      </c>
      <c r="P9958">
        <v>0.53275356100000004</v>
      </c>
      <c r="Q9958">
        <v>3.9056490070000001</v>
      </c>
    </row>
    <row r="9959" spans="1:17">
      <c r="A9959" t="s">
        <v>21414</v>
      </c>
      <c r="B9959" s="14" t="s">
        <v>21415</v>
      </c>
      <c r="C9959">
        <v>373.22279200000003</v>
      </c>
      <c r="D9959">
        <v>40.606814419999999</v>
      </c>
      <c r="E9959">
        <v>41.585969200000001</v>
      </c>
      <c r="F9959">
        <v>28.257234669999999</v>
      </c>
      <c r="G9959">
        <v>41.567434159999998</v>
      </c>
      <c r="H9959">
        <v>112.80458040000001</v>
      </c>
      <c r="I9959">
        <v>77.293932220000002</v>
      </c>
      <c r="J9959">
        <v>87.628137229999993</v>
      </c>
      <c r="K9959">
        <v>112.2070487</v>
      </c>
      <c r="L9959">
        <v>186.98445630000001</v>
      </c>
      <c r="M9959">
        <v>152.60985880000001</v>
      </c>
      <c r="N9959">
        <v>54.719453100000003</v>
      </c>
      <c r="O9959">
        <v>190.77051890000001</v>
      </c>
      <c r="P9959">
        <v>43.07326784</v>
      </c>
      <c r="Q9959">
        <v>77.425053320000004</v>
      </c>
    </row>
    <row r="9960" spans="1:17">
      <c r="A9960" t="s">
        <v>21416</v>
      </c>
      <c r="B9960" s="14" t="s">
        <v>9218</v>
      </c>
      <c r="C9960">
        <v>9.0834888419999995</v>
      </c>
      <c r="D9960">
        <v>6.6926839530000004</v>
      </c>
      <c r="E9960">
        <v>3.75763794</v>
      </c>
      <c r="F9960">
        <v>6.877697382</v>
      </c>
      <c r="G9960">
        <v>3.8793565769999998</v>
      </c>
      <c r="H9960">
        <v>4.8746411119999999</v>
      </c>
      <c r="I9960">
        <v>6.800725044</v>
      </c>
      <c r="J9960">
        <v>5.4902701020000002</v>
      </c>
      <c r="K9960">
        <v>19.223905519999999</v>
      </c>
      <c r="L9960">
        <v>16.193510289999999</v>
      </c>
      <c r="M9960">
        <v>3.3471236860000002</v>
      </c>
      <c r="N9960">
        <v>4.7638909030000001</v>
      </c>
      <c r="O9960">
        <v>6.6915409889999999</v>
      </c>
      <c r="P9960">
        <v>3.5652115210000002</v>
      </c>
      <c r="Q9960">
        <v>8.111992527</v>
      </c>
    </row>
    <row r="9961" spans="1:17">
      <c r="A9961" t="s">
        <v>21417</v>
      </c>
      <c r="B9961" s="14" t="s">
        <v>21418</v>
      </c>
      <c r="C9961">
        <v>2.2232803880000001</v>
      </c>
      <c r="D9961">
        <v>0.86192933400000005</v>
      </c>
      <c r="E9961">
        <v>0.11826503100000001</v>
      </c>
      <c r="F9961">
        <v>0.37828977400000002</v>
      </c>
      <c r="G9961">
        <v>0.28793918200000002</v>
      </c>
      <c r="H9961">
        <v>1.7077247520000001</v>
      </c>
      <c r="I9961">
        <v>1.6211266630000001</v>
      </c>
      <c r="J9961">
        <v>0.70461524399999997</v>
      </c>
      <c r="K9961">
        <v>0.50429528199999996</v>
      </c>
      <c r="L9961">
        <v>1.4047967429999999</v>
      </c>
      <c r="M9961">
        <v>1.066922521</v>
      </c>
      <c r="N9961">
        <v>0.27406809100000001</v>
      </c>
      <c r="O9961">
        <v>1.846676003</v>
      </c>
      <c r="P9961">
        <v>0.75051568300000004</v>
      </c>
      <c r="Q9961">
        <v>1.1462659310000001</v>
      </c>
    </row>
    <row r="9962" spans="1:17">
      <c r="A9962" t="s">
        <v>21419</v>
      </c>
      <c r="B9962" s="14" t="s">
        <v>1963</v>
      </c>
      <c r="C9962">
        <v>10.124532009999999</v>
      </c>
      <c r="D9962">
        <v>1.8887771280000001</v>
      </c>
      <c r="E9962">
        <v>1.5306546999999999</v>
      </c>
      <c r="F9962">
        <v>1.1605442159999999</v>
      </c>
      <c r="G9962">
        <v>0.78214189499999998</v>
      </c>
      <c r="H9962">
        <v>0.409303062</v>
      </c>
      <c r="I9962">
        <v>0</v>
      </c>
      <c r="J9962">
        <v>4.6610980299999998</v>
      </c>
      <c r="K9962">
        <v>2.1756274539999998</v>
      </c>
      <c r="L9962">
        <v>5.2188198999999997</v>
      </c>
      <c r="M9962">
        <v>0.511434473</v>
      </c>
      <c r="N9962">
        <v>1.1823827899999999</v>
      </c>
      <c r="O9962">
        <v>5.0162074399999996</v>
      </c>
      <c r="P9962">
        <v>1.7188692139999999</v>
      </c>
      <c r="Q9962">
        <v>0.54946812</v>
      </c>
    </row>
    <row r="9963" spans="1:17">
      <c r="A9963" t="e">
        <v>#N/A</v>
      </c>
      <c r="B9963" s="14" t="s">
        <v>21420</v>
      </c>
      <c r="C9963">
        <v>0</v>
      </c>
      <c r="D9963">
        <v>3.9963400619999998</v>
      </c>
      <c r="E9963">
        <v>1.576467327</v>
      </c>
      <c r="F9963">
        <v>3.7709765989999999</v>
      </c>
      <c r="G9963">
        <v>2.225052652</v>
      </c>
      <c r="H9963">
        <v>5.1961055590000003</v>
      </c>
      <c r="I9963">
        <v>0</v>
      </c>
      <c r="J9963">
        <v>1.7968238350000001</v>
      </c>
      <c r="K9963">
        <v>1.1690839150000001</v>
      </c>
      <c r="L9963">
        <v>0.40708423599999999</v>
      </c>
      <c r="M9963">
        <v>0</v>
      </c>
      <c r="N9963">
        <v>0.39709943800000003</v>
      </c>
      <c r="O9963">
        <v>0.71351028100000002</v>
      </c>
      <c r="P9963">
        <v>4.8330139719999998</v>
      </c>
      <c r="Q9963">
        <v>1.771556082</v>
      </c>
    </row>
    <row r="9964" spans="1:17">
      <c r="A9964" t="s">
        <v>21421</v>
      </c>
      <c r="B9964" s="14" t="s">
        <v>21422</v>
      </c>
      <c r="C9964">
        <v>58.433000100000001</v>
      </c>
      <c r="D9964">
        <v>3.17665424</v>
      </c>
      <c r="E9964">
        <v>2.8222430250000001</v>
      </c>
      <c r="F9964">
        <v>1.9518701549999999</v>
      </c>
      <c r="G9964">
        <v>1.8571077469999999</v>
      </c>
      <c r="H9964">
        <v>6.4708611190000003</v>
      </c>
      <c r="I9964">
        <v>8.8873484709999993</v>
      </c>
      <c r="J9964">
        <v>3.7719546450000001</v>
      </c>
      <c r="K9964">
        <v>15.124262030000001</v>
      </c>
      <c r="L9964">
        <v>38.053895099999998</v>
      </c>
      <c r="M9964">
        <v>33.030143039999999</v>
      </c>
      <c r="N9964">
        <v>2.6514660370000001</v>
      </c>
      <c r="O9964">
        <v>162.3787126</v>
      </c>
      <c r="P9964">
        <v>3.8186683829999999</v>
      </c>
      <c r="Q9964">
        <v>12.568129320000001</v>
      </c>
    </row>
    <row r="9965" spans="1:17">
      <c r="A9965" t="s">
        <v>21423</v>
      </c>
      <c r="B9965" s="14" t="s">
        <v>21424</v>
      </c>
      <c r="C9965">
        <v>53.08590452</v>
      </c>
      <c r="D9965">
        <v>17.72416123</v>
      </c>
      <c r="E9965">
        <v>27.424489380000001</v>
      </c>
      <c r="F9965">
        <v>12.8448414</v>
      </c>
      <c r="G9965">
        <v>35.493355899999997</v>
      </c>
      <c r="H9965">
        <v>11.79016567</v>
      </c>
      <c r="I9965">
        <v>104.69096570000001</v>
      </c>
      <c r="J9965">
        <v>165.26133290000001</v>
      </c>
      <c r="K9965">
        <v>76.14668442</v>
      </c>
      <c r="L9965">
        <v>87.915390119999998</v>
      </c>
      <c r="M9965">
        <v>25.203238150000001</v>
      </c>
      <c r="N9965">
        <v>227.7941668</v>
      </c>
      <c r="O9965">
        <v>36.823136259999998</v>
      </c>
      <c r="P9965">
        <v>57.395909979999999</v>
      </c>
      <c r="Q9965">
        <v>31.10343138</v>
      </c>
    </row>
    <row r="9966" spans="1:17">
      <c r="A9966" t="e">
        <v>#N/A</v>
      </c>
      <c r="B9966" s="14" t="s">
        <v>21425</v>
      </c>
      <c r="C9966">
        <v>7.8083382099999996</v>
      </c>
      <c r="D9966">
        <v>1.1532055729999999</v>
      </c>
      <c r="E9966">
        <v>0.55380830700000006</v>
      </c>
      <c r="F9966">
        <v>0.59048172799999998</v>
      </c>
      <c r="G9966">
        <v>1.048719669</v>
      </c>
      <c r="H9966">
        <v>3.332036478</v>
      </c>
      <c r="I9966">
        <v>1.2652280570000001</v>
      </c>
      <c r="J9966">
        <v>0.65991066399999998</v>
      </c>
      <c r="K9966">
        <v>0.78716679599999995</v>
      </c>
      <c r="L9966">
        <v>1.644586103</v>
      </c>
      <c r="M9966">
        <v>3.330770727</v>
      </c>
      <c r="N9966">
        <v>2.245947702</v>
      </c>
      <c r="O9966">
        <v>4.8042026269999996</v>
      </c>
      <c r="P9966">
        <v>2.342996437</v>
      </c>
      <c r="Q9966">
        <v>2.3856459010000002</v>
      </c>
    </row>
    <row r="9967" spans="1:17">
      <c r="A9967" t="e">
        <v>#N/A</v>
      </c>
      <c r="B9967" s="14" t="s">
        <v>21426</v>
      </c>
      <c r="C9967">
        <v>2.3598533260000001</v>
      </c>
      <c r="D9967">
        <v>0.52278652599999997</v>
      </c>
      <c r="E9967">
        <v>0.25105976600000002</v>
      </c>
      <c r="F9967">
        <v>0.64244411999999995</v>
      </c>
      <c r="G9967">
        <v>0.40750249999999999</v>
      </c>
      <c r="H9967">
        <v>0</v>
      </c>
      <c r="I9967">
        <v>3.4414203149999998</v>
      </c>
      <c r="J9967">
        <v>2.3932760069999999</v>
      </c>
      <c r="K9967">
        <v>0</v>
      </c>
      <c r="L9967">
        <v>1.4910914</v>
      </c>
      <c r="M9967">
        <v>0</v>
      </c>
      <c r="N9967">
        <v>1.163614809</v>
      </c>
      <c r="O9967">
        <v>2.6134862289999998</v>
      </c>
      <c r="P9967">
        <v>1.062158385</v>
      </c>
      <c r="Q9967">
        <v>0</v>
      </c>
    </row>
    <row r="9968" spans="1:17">
      <c r="A9968" t="s">
        <v>21427</v>
      </c>
      <c r="B9968" s="14" t="s">
        <v>21428</v>
      </c>
      <c r="C9968">
        <v>3.2013514110000001</v>
      </c>
      <c r="D9968">
        <v>1.4184130559999999</v>
      </c>
      <c r="E9968">
        <v>0.68116990700000002</v>
      </c>
      <c r="F9968">
        <v>2.1788318009999998</v>
      </c>
      <c r="G9968">
        <v>1.6584404070000001</v>
      </c>
      <c r="H9968">
        <v>0</v>
      </c>
      <c r="I9968">
        <v>0</v>
      </c>
      <c r="J9968">
        <v>0.40583653200000003</v>
      </c>
      <c r="K9968">
        <v>1.4522922279999999</v>
      </c>
      <c r="L9968">
        <v>1.011399205</v>
      </c>
      <c r="M9968">
        <v>0</v>
      </c>
      <c r="N9968">
        <v>2.7624576379999999</v>
      </c>
      <c r="O9968">
        <v>5.3181405829999999</v>
      </c>
      <c r="P9968">
        <v>1.200760448</v>
      </c>
      <c r="Q9968">
        <v>1.100356055</v>
      </c>
    </row>
    <row r="9969" spans="1:17">
      <c r="A9969" t="s">
        <v>21429</v>
      </c>
      <c r="B9969" s="14" t="s">
        <v>5043</v>
      </c>
      <c r="C9969">
        <v>2.7189239120000002</v>
      </c>
      <c r="D9969">
        <v>1.606220491</v>
      </c>
      <c r="E9969">
        <v>1.510582716</v>
      </c>
      <c r="F9969">
        <v>4.5645490210000004</v>
      </c>
      <c r="G9969">
        <v>0.99118201399999994</v>
      </c>
      <c r="H9969">
        <v>5.801204695</v>
      </c>
      <c r="I9969">
        <v>0.88112444099999998</v>
      </c>
      <c r="J9969">
        <v>1.2638230559999999</v>
      </c>
      <c r="K9969">
        <v>3.2891709859999998</v>
      </c>
      <c r="L9969">
        <v>6.4901198459999998</v>
      </c>
      <c r="M9969">
        <v>3.479400584</v>
      </c>
      <c r="N9969">
        <v>1.6385943730000001</v>
      </c>
      <c r="O9969">
        <v>1.6728606079999999</v>
      </c>
      <c r="P9969">
        <v>1.359749213</v>
      </c>
      <c r="Q9969">
        <v>6.0225779099999999</v>
      </c>
    </row>
    <row r="9970" spans="1:17">
      <c r="A9970" t="s">
        <v>21430</v>
      </c>
      <c r="B9970" s="14" t="s">
        <v>6921</v>
      </c>
      <c r="C9970">
        <v>29.739296</v>
      </c>
      <c r="D9970">
        <v>2.7777485739999999</v>
      </c>
      <c r="E9970">
        <v>1.8983401900000001</v>
      </c>
      <c r="F9970">
        <v>1.8161737710000001</v>
      </c>
      <c r="G9970">
        <v>2.6648664850000001</v>
      </c>
      <c r="H9970">
        <v>3.3338523019999999</v>
      </c>
      <c r="I9970">
        <v>8.4394503650000008</v>
      </c>
      <c r="J9970">
        <v>2.4250667990000001</v>
      </c>
      <c r="K9970">
        <v>6.4903725449999996</v>
      </c>
      <c r="L9970">
        <v>8.9384225609999994</v>
      </c>
      <c r="M9970">
        <v>7.405746358</v>
      </c>
      <c r="N9970">
        <v>2.2788777769999999</v>
      </c>
      <c r="O9970">
        <v>8.3674286630000001</v>
      </c>
      <c r="P9970">
        <v>1.4470822679999999</v>
      </c>
      <c r="Q9970">
        <v>5.4148311590000002</v>
      </c>
    </row>
    <row r="9971" spans="1:17">
      <c r="A9971" t="s">
        <v>21431</v>
      </c>
      <c r="B9971" s="14" t="s">
        <v>21432</v>
      </c>
      <c r="C9971">
        <v>12.25365758</v>
      </c>
      <c r="D9971">
        <v>0.981874947</v>
      </c>
      <c r="E9971">
        <v>0.77663690100000005</v>
      </c>
      <c r="F9971">
        <v>0.49683967600000001</v>
      </c>
      <c r="G9971">
        <v>1.080499053</v>
      </c>
      <c r="H9971">
        <v>2.403105096</v>
      </c>
      <c r="I9971">
        <v>3.802074212</v>
      </c>
      <c r="J9971">
        <v>1.916962711</v>
      </c>
      <c r="K9971">
        <v>2.8385711730000001</v>
      </c>
      <c r="L9971">
        <v>3.129974056</v>
      </c>
      <c r="M9971">
        <v>1.501370138</v>
      </c>
      <c r="N9971">
        <v>1.510532166</v>
      </c>
      <c r="O9971">
        <v>2.3098994450000001</v>
      </c>
      <c r="P9971">
        <v>1.1343547570000001</v>
      </c>
      <c r="Q9971">
        <v>1.4337972839999999</v>
      </c>
    </row>
    <row r="9972" spans="1:17">
      <c r="A9972" t="s">
        <v>21433</v>
      </c>
      <c r="B9972" s="14" t="s">
        <v>1462</v>
      </c>
      <c r="C9972">
        <v>5.945965513</v>
      </c>
      <c r="D9972">
        <v>8.7416202550000008</v>
      </c>
      <c r="E9972">
        <v>4.7155859119999999</v>
      </c>
      <c r="F9972">
        <v>4.4147010829999997</v>
      </c>
      <c r="G9972">
        <v>3.3602954839999999</v>
      </c>
      <c r="H9972">
        <v>5.8127463590000001</v>
      </c>
      <c r="I9972">
        <v>6.7004093180000002</v>
      </c>
      <c r="J9972">
        <v>8.6341191039999998</v>
      </c>
      <c r="K9972">
        <v>9.5634583749999997</v>
      </c>
      <c r="L9972">
        <v>8.3678722210000007</v>
      </c>
      <c r="M9972">
        <v>6.7443747580000002</v>
      </c>
      <c r="N9972">
        <v>7.0298555030000003</v>
      </c>
      <c r="O9972">
        <v>6.2857080449999998</v>
      </c>
      <c r="P9972">
        <v>3.771079345</v>
      </c>
      <c r="Q9972">
        <v>7.2459310370000001</v>
      </c>
    </row>
    <row r="9973" spans="1:17">
      <c r="A9973" t="s">
        <v>21434</v>
      </c>
      <c r="B9973" s="14" t="s">
        <v>7065</v>
      </c>
      <c r="C9973">
        <v>21.69397159</v>
      </c>
      <c r="D9973">
        <v>7.9516479779999996</v>
      </c>
      <c r="E9973">
        <v>5.161472259</v>
      </c>
      <c r="F9973">
        <v>3.8120191910000001</v>
      </c>
      <c r="G9973">
        <v>4.1548129779999998</v>
      </c>
      <c r="H9973">
        <v>19.238612150000002</v>
      </c>
      <c r="I9973">
        <v>2.8760675990000002</v>
      </c>
      <c r="J9973">
        <v>2.1001168400000001</v>
      </c>
      <c r="K9973">
        <v>7.3363644639999999</v>
      </c>
      <c r="L9973">
        <v>10.218319770000001</v>
      </c>
      <c r="M9973">
        <v>10.599931290000001</v>
      </c>
      <c r="N9973">
        <v>1.7504234240000001</v>
      </c>
      <c r="O9973">
        <v>12.66804452</v>
      </c>
      <c r="P9973">
        <v>2.3079372739999999</v>
      </c>
      <c r="Q9973">
        <v>9.2190289530000005</v>
      </c>
    </row>
    <row r="9974" spans="1:17">
      <c r="A9974" t="e">
        <v>#N/A</v>
      </c>
      <c r="B9974" s="14" t="s">
        <v>21435</v>
      </c>
      <c r="C9974">
        <v>0</v>
      </c>
      <c r="D9974">
        <v>0</v>
      </c>
      <c r="E9974">
        <v>0.21643083199999999</v>
      </c>
      <c r="F9974">
        <v>0</v>
      </c>
      <c r="G9974">
        <v>0</v>
      </c>
      <c r="H9974">
        <v>0</v>
      </c>
      <c r="I9974">
        <v>0</v>
      </c>
      <c r="J9974">
        <v>0</v>
      </c>
      <c r="K9974">
        <v>0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</row>
    <row r="9975" spans="1:17">
      <c r="A9975" t="s">
        <v>21436</v>
      </c>
      <c r="B9975" s="14" t="s">
        <v>5042</v>
      </c>
      <c r="C9975">
        <v>54.052909509999999</v>
      </c>
      <c r="D9975">
        <v>11.974529309999999</v>
      </c>
      <c r="E9975">
        <v>5.7505738370000001</v>
      </c>
      <c r="F9975">
        <v>3.335011905</v>
      </c>
      <c r="G9975">
        <v>6.1499230499999999</v>
      </c>
      <c r="H9975">
        <v>14.065881210000001</v>
      </c>
      <c r="I9975">
        <v>10.682084469999999</v>
      </c>
      <c r="J9975">
        <v>9.6380591500000001</v>
      </c>
      <c r="K9975">
        <v>16.156417940000001</v>
      </c>
      <c r="L9975">
        <v>35.909311240000001</v>
      </c>
      <c r="M9975">
        <v>26.6665375</v>
      </c>
      <c r="N9975">
        <v>5.791385633</v>
      </c>
      <c r="O9975">
        <v>29.931210790000002</v>
      </c>
      <c r="P9975">
        <v>6.9348873150000001</v>
      </c>
      <c r="Q9975">
        <v>21.357002479999998</v>
      </c>
    </row>
    <row r="9976" spans="1:17">
      <c r="A9976" t="s">
        <v>21437</v>
      </c>
      <c r="B9976" s="14" t="s">
        <v>2518</v>
      </c>
      <c r="C9976">
        <v>7.4152849669999998</v>
      </c>
      <c r="D9976">
        <v>0.463335204</v>
      </c>
      <c r="E9976">
        <v>1.375511607</v>
      </c>
      <c r="F9976">
        <v>0.54350417600000001</v>
      </c>
      <c r="G9976">
        <v>1.4118122989999999</v>
      </c>
      <c r="H9976">
        <v>6.8641178719999996</v>
      </c>
      <c r="I9976">
        <v>6.9319585080000001</v>
      </c>
      <c r="J9976">
        <v>1.4944201589999999</v>
      </c>
      <c r="K9976">
        <v>3.1051773050000002</v>
      </c>
      <c r="L9976">
        <v>3.3638802299999999</v>
      </c>
      <c r="M9976">
        <v>3.6497395629999998</v>
      </c>
      <c r="N9976">
        <v>0.79690470899999999</v>
      </c>
      <c r="O9976">
        <v>9.0545505869999996</v>
      </c>
      <c r="P9976">
        <v>0.171158119</v>
      </c>
      <c r="Q9976">
        <v>2.3526949899999998</v>
      </c>
    </row>
    <row r="9977" spans="1:17">
      <c r="A9977" t="s">
        <v>21438</v>
      </c>
      <c r="B9977" s="14" t="s">
        <v>5041</v>
      </c>
      <c r="C9977">
        <v>2.4961511000000001</v>
      </c>
      <c r="D9977">
        <v>0.245769354</v>
      </c>
      <c r="E9977">
        <v>0.94421402799999998</v>
      </c>
      <c r="F9977">
        <v>0.75505521099999995</v>
      </c>
      <c r="G9977">
        <v>1.628367948</v>
      </c>
      <c r="H9977">
        <v>0.745624281</v>
      </c>
      <c r="I9977">
        <v>7.6848371719999999</v>
      </c>
      <c r="J9977">
        <v>1.898628129</v>
      </c>
      <c r="K9977">
        <v>2.390576394</v>
      </c>
      <c r="L9977">
        <v>1.0514747950000001</v>
      </c>
      <c r="M9977">
        <v>2.129545824</v>
      </c>
      <c r="N9977">
        <v>0.37608437</v>
      </c>
      <c r="O9977">
        <v>1.842955366</v>
      </c>
      <c r="P9977">
        <v>0.29127916300000001</v>
      </c>
      <c r="Q9977">
        <v>1.1439564630000001</v>
      </c>
    </row>
    <row r="9978" spans="1:17">
      <c r="A9978" t="s">
        <v>12989</v>
      </c>
      <c r="B9978" s="14" t="s">
        <v>1984</v>
      </c>
      <c r="C9978">
        <v>18.007601690000001</v>
      </c>
      <c r="D9978">
        <v>1.32976224</v>
      </c>
      <c r="E9978">
        <v>2.5543871500000002</v>
      </c>
      <c r="F9978">
        <v>2.124361006</v>
      </c>
      <c r="G9978">
        <v>3.2132282889999999</v>
      </c>
      <c r="H9978">
        <v>2.3053043080000002</v>
      </c>
      <c r="I9978">
        <v>7.0028901770000003</v>
      </c>
      <c r="J9978">
        <v>4.4134722880000004</v>
      </c>
      <c r="K9978">
        <v>5.1737910620000003</v>
      </c>
      <c r="L9978">
        <v>10.619691660000001</v>
      </c>
      <c r="M9978">
        <v>6.9132857530000003</v>
      </c>
      <c r="N9978">
        <v>5.0316192700000002</v>
      </c>
      <c r="O9978">
        <v>11.965816309999999</v>
      </c>
      <c r="P9978">
        <v>2.7017110080000002</v>
      </c>
      <c r="Q9978">
        <v>5.7768692890000004</v>
      </c>
    </row>
    <row r="9979" spans="1:17">
      <c r="A9979" t="s">
        <v>21439</v>
      </c>
      <c r="B9979" s="14" t="s">
        <v>7198</v>
      </c>
      <c r="C9979">
        <v>3.0337875630000002</v>
      </c>
      <c r="D9979">
        <v>1.6802138129999999</v>
      </c>
      <c r="E9979">
        <v>2.299652123</v>
      </c>
      <c r="F9979">
        <v>1.9099291430000001</v>
      </c>
      <c r="G9979">
        <v>1.964543733</v>
      </c>
      <c r="H9979">
        <v>0.43692819900000002</v>
      </c>
      <c r="I9979">
        <v>0</v>
      </c>
      <c r="J9979">
        <v>1.7787490989999999</v>
      </c>
      <c r="K9979">
        <v>2.7525538639999998</v>
      </c>
      <c r="L9979">
        <v>1.437691432</v>
      </c>
      <c r="M9979">
        <v>0.72793703700000001</v>
      </c>
      <c r="N9979">
        <v>2.4308757490000001</v>
      </c>
      <c r="O9979">
        <v>2.0999085860000002</v>
      </c>
      <c r="P9979">
        <v>0.96722411900000005</v>
      </c>
      <c r="Q9979">
        <v>1.5641424909999999</v>
      </c>
    </row>
    <row r="9980" spans="1:17">
      <c r="A9980" t="s">
        <v>21440</v>
      </c>
      <c r="B9980" s="14" t="s">
        <v>21441</v>
      </c>
      <c r="C9980">
        <v>0</v>
      </c>
      <c r="D9980">
        <v>0</v>
      </c>
      <c r="E9980">
        <v>0</v>
      </c>
      <c r="F9980">
        <v>0</v>
      </c>
      <c r="G9980">
        <v>0</v>
      </c>
      <c r="H9980">
        <v>0</v>
      </c>
      <c r="I9980">
        <v>0</v>
      </c>
      <c r="J9980">
        <v>0.68885411399999996</v>
      </c>
      <c r="K9980">
        <v>0</v>
      </c>
      <c r="L9980">
        <v>0</v>
      </c>
      <c r="M9980">
        <v>0</v>
      </c>
      <c r="N9980">
        <v>0.669844051</v>
      </c>
      <c r="O9980">
        <v>0</v>
      </c>
      <c r="P9980">
        <v>0</v>
      </c>
      <c r="Q9980">
        <v>11.20625772</v>
      </c>
    </row>
    <row r="9981" spans="1:17">
      <c r="A9981" t="s">
        <v>21440</v>
      </c>
      <c r="B9981" s="14" t="s">
        <v>7150</v>
      </c>
      <c r="C9981">
        <v>38.547865190000003</v>
      </c>
      <c r="D9981">
        <v>2.687300193</v>
      </c>
      <c r="E9981">
        <v>2.179565851</v>
      </c>
      <c r="F9981">
        <v>1.981428502</v>
      </c>
      <c r="G9981">
        <v>1.6292120189999999</v>
      </c>
      <c r="H9981">
        <v>6.004625528</v>
      </c>
      <c r="I9981">
        <v>1.5724505360000001</v>
      </c>
      <c r="J9981">
        <v>1.2302251019999999</v>
      </c>
      <c r="K9981">
        <v>4.8915325689999998</v>
      </c>
      <c r="L9981">
        <v>21.290877529999999</v>
      </c>
      <c r="M9981">
        <v>4.1395479530000001</v>
      </c>
      <c r="N9981">
        <v>1.362424324</v>
      </c>
      <c r="O9981">
        <v>6.5678341920000003</v>
      </c>
      <c r="P9981">
        <v>1.011084189</v>
      </c>
      <c r="Q9981">
        <v>3.3355440729999999</v>
      </c>
    </row>
    <row r="9982" spans="1:17">
      <c r="A9982" t="s">
        <v>21442</v>
      </c>
      <c r="B9982" s="14" t="s">
        <v>2773</v>
      </c>
      <c r="C9982">
        <v>471.12786039999997</v>
      </c>
      <c r="D9982">
        <v>62.50099633</v>
      </c>
      <c r="E9982">
        <v>63.908159980000001</v>
      </c>
      <c r="F9982">
        <v>56.242541000000003</v>
      </c>
      <c r="G9982">
        <v>51.519958930000001</v>
      </c>
      <c r="H9982">
        <v>77.117604259999993</v>
      </c>
      <c r="I9982">
        <v>186.5126903</v>
      </c>
      <c r="J9982">
        <v>94.128400110000001</v>
      </c>
      <c r="K9982">
        <v>157.23656750000001</v>
      </c>
      <c r="L9982">
        <v>225.66070740000001</v>
      </c>
      <c r="M9982">
        <v>291.60897720000003</v>
      </c>
      <c r="N9982">
        <v>49.86920611</v>
      </c>
      <c r="O9982">
        <v>301.48430430000002</v>
      </c>
      <c r="P9982">
        <v>37.491662040000001</v>
      </c>
      <c r="Q9982">
        <v>314.59853299999997</v>
      </c>
    </row>
    <row r="9983" spans="1:17">
      <c r="A9983" t="s">
        <v>21443</v>
      </c>
      <c r="B9983" s="14" t="s">
        <v>2935</v>
      </c>
      <c r="C9983">
        <v>12.30981182</v>
      </c>
      <c r="D9983">
        <v>10.5562664</v>
      </c>
      <c r="E9983">
        <v>9.1250568659999995</v>
      </c>
      <c r="F9983">
        <v>8.6212603300000001</v>
      </c>
      <c r="G9983">
        <v>5.3141852460000001</v>
      </c>
      <c r="H9983">
        <v>1.6775522110000001</v>
      </c>
      <c r="I9983">
        <v>9.5549049620000002</v>
      </c>
      <c r="J9983">
        <v>8.1298032639999995</v>
      </c>
      <c r="K9983">
        <v>3.4226617789999998</v>
      </c>
      <c r="L9983">
        <v>7.0253344799999997</v>
      </c>
      <c r="M9983">
        <v>8.3845747730000006</v>
      </c>
      <c r="N9983">
        <v>10.40190522</v>
      </c>
      <c r="O9983">
        <v>10.33457896</v>
      </c>
      <c r="P9983">
        <v>3.7533000620000001</v>
      </c>
      <c r="Q9983">
        <v>5.3229724159999998</v>
      </c>
    </row>
    <row r="9984" spans="1:17">
      <c r="A9984" t="s">
        <v>21444</v>
      </c>
      <c r="B9984" s="14" t="s">
        <v>3796</v>
      </c>
      <c r="C9984">
        <v>5.3454517819999996</v>
      </c>
      <c r="D9984">
        <v>1.2518649260000001</v>
      </c>
      <c r="E9984">
        <v>0.617436184</v>
      </c>
      <c r="F9984">
        <v>0.41578299200000002</v>
      </c>
      <c r="G9984">
        <v>1.160417622</v>
      </c>
      <c r="H9984">
        <v>2.8741279149999999</v>
      </c>
      <c r="I9984">
        <v>1.5590754019999999</v>
      </c>
      <c r="J9984">
        <v>2.5363282389999999</v>
      </c>
      <c r="K9984">
        <v>2.147824194</v>
      </c>
      <c r="L9984">
        <v>1.640531403</v>
      </c>
      <c r="M9984">
        <v>0.87950085</v>
      </c>
      <c r="N9984">
        <v>0.71542515500000003</v>
      </c>
      <c r="O9984">
        <v>2.8754147680000002</v>
      </c>
      <c r="P9984">
        <v>0.54993407500000002</v>
      </c>
      <c r="Q9984">
        <v>1.259875128</v>
      </c>
    </row>
    <row r="9985" spans="1:17">
      <c r="A9985" t="s">
        <v>21445</v>
      </c>
      <c r="B9985" s="14" t="s">
        <v>5713</v>
      </c>
      <c r="C9985">
        <v>5.3633030130000003</v>
      </c>
      <c r="D9985">
        <v>0.445556699</v>
      </c>
      <c r="E9985">
        <v>1.069856956</v>
      </c>
      <c r="F9985">
        <v>0.182512534</v>
      </c>
      <c r="G9985">
        <v>0.81037429000000005</v>
      </c>
      <c r="H9985">
        <v>7.2093152890000001</v>
      </c>
      <c r="I9985">
        <v>1.9553524520000001</v>
      </c>
      <c r="J9985">
        <v>0.84988494599999997</v>
      </c>
      <c r="K9985">
        <v>2.1289283800000001</v>
      </c>
      <c r="L9985">
        <v>3.812449602</v>
      </c>
      <c r="M9985">
        <v>3.8606660700000002</v>
      </c>
      <c r="N9985">
        <v>0.66114477800000004</v>
      </c>
      <c r="O9985">
        <v>2.9698707149999999</v>
      </c>
      <c r="P9985">
        <v>0.40233272199999998</v>
      </c>
      <c r="Q9985">
        <v>1.8434536509999999</v>
      </c>
    </row>
    <row r="9986" spans="1:17">
      <c r="A9986" t="e">
        <v>#N/A</v>
      </c>
      <c r="B9986" s="14" t="s">
        <v>21446</v>
      </c>
      <c r="C9986">
        <v>15.710980019999999</v>
      </c>
      <c r="D9986">
        <v>0</v>
      </c>
      <c r="E9986">
        <v>0</v>
      </c>
      <c r="F9986">
        <v>0</v>
      </c>
      <c r="G9986">
        <v>0</v>
      </c>
      <c r="H9986">
        <v>0</v>
      </c>
      <c r="I9986">
        <v>19.63853984</v>
      </c>
      <c r="J9986">
        <v>1.1381067970000001</v>
      </c>
      <c r="K9986">
        <v>5.0909156900000001</v>
      </c>
      <c r="L9986">
        <v>1.418157581</v>
      </c>
      <c r="M9986">
        <v>17.233118109999999</v>
      </c>
      <c r="N9986">
        <v>0.55334943400000003</v>
      </c>
      <c r="O9986">
        <v>22.370873970000002</v>
      </c>
      <c r="P9986">
        <v>0.33673499499999998</v>
      </c>
      <c r="Q9986">
        <v>4.6286716659999998</v>
      </c>
    </row>
    <row r="9987" spans="1:17">
      <c r="A9987" t="s">
        <v>21447</v>
      </c>
      <c r="B9987" s="14" t="s">
        <v>1453</v>
      </c>
      <c r="C9987">
        <v>19.970474079999999</v>
      </c>
      <c r="D9987">
        <v>17.279144089999999</v>
      </c>
      <c r="E9987">
        <v>4.7703646160000002</v>
      </c>
      <c r="F9987">
        <v>9.8476835840000003</v>
      </c>
      <c r="G9987">
        <v>5.7258562959999999</v>
      </c>
      <c r="H9987">
        <v>29.087219170000001</v>
      </c>
      <c r="I9987">
        <v>3.2969811419999999</v>
      </c>
      <c r="J9987">
        <v>5.1110964000000001</v>
      </c>
      <c r="K9987">
        <v>5.6408832249999996</v>
      </c>
      <c r="L9987">
        <v>3.8093575909999999</v>
      </c>
      <c r="M9987">
        <v>0</v>
      </c>
      <c r="N9987">
        <v>2.926289524</v>
      </c>
      <c r="O9987">
        <v>9.5978851029999994</v>
      </c>
      <c r="P9987">
        <v>4.1268471309999999</v>
      </c>
      <c r="Q9987">
        <v>7.2527118079999999</v>
      </c>
    </row>
    <row r="9988" spans="1:17">
      <c r="A9988" t="s">
        <v>21448</v>
      </c>
      <c r="B9988" s="14" t="s">
        <v>376</v>
      </c>
      <c r="C9988">
        <v>24.16101184</v>
      </c>
      <c r="D9988">
        <v>7.5331102940000001</v>
      </c>
      <c r="E9988">
        <v>11.281369209999999</v>
      </c>
      <c r="F9988">
        <v>46.895636570000001</v>
      </c>
      <c r="G9988">
        <v>8.112522684</v>
      </c>
      <c r="H9988">
        <v>32.562985310000002</v>
      </c>
      <c r="I9988">
        <v>16.312257720000002</v>
      </c>
      <c r="J9988">
        <v>13.868133419999999</v>
      </c>
      <c r="K9988">
        <v>28.01051597</v>
      </c>
      <c r="L9988">
        <v>36.469543180000002</v>
      </c>
      <c r="M9988">
        <v>11.16511878</v>
      </c>
      <c r="N9988">
        <v>39.270423950000001</v>
      </c>
      <c r="O9988">
        <v>17.095257969999999</v>
      </c>
      <c r="P9988">
        <v>24.233245199999999</v>
      </c>
      <c r="Q9988">
        <v>70.588496610000007</v>
      </c>
    </row>
    <row r="9989" spans="1:17">
      <c r="A9989" t="s">
        <v>21449</v>
      </c>
      <c r="B9989" s="14" t="s">
        <v>6688</v>
      </c>
      <c r="C9989">
        <v>152.4432377</v>
      </c>
      <c r="D9989">
        <v>128.61257610000001</v>
      </c>
      <c r="E9989">
        <v>105.50630200000001</v>
      </c>
      <c r="F9989">
        <v>123.1635792</v>
      </c>
      <c r="G9989">
        <v>99.676037640000004</v>
      </c>
      <c r="H9989">
        <v>50.639625940000002</v>
      </c>
      <c r="I9989">
        <v>135.32931239999999</v>
      </c>
      <c r="J9989">
        <v>121.53628879999999</v>
      </c>
      <c r="K9989">
        <v>216.39526849999999</v>
      </c>
      <c r="L9989">
        <v>142.3314518</v>
      </c>
      <c r="M9989">
        <v>116.816283</v>
      </c>
      <c r="N9989">
        <v>41.46550757</v>
      </c>
      <c r="O9989">
        <v>69.408752680000006</v>
      </c>
      <c r="P9989">
        <v>76.24529536</v>
      </c>
      <c r="Q9989">
        <v>52.657361530000003</v>
      </c>
    </row>
    <row r="9990" spans="1:17">
      <c r="A9990" t="s">
        <v>21450</v>
      </c>
      <c r="B9990" s="14" t="s">
        <v>3344</v>
      </c>
      <c r="C9990">
        <v>7.3433200440000004</v>
      </c>
      <c r="D9990">
        <v>1.9366562679999999</v>
      </c>
      <c r="E9990">
        <v>1.8972975510000001</v>
      </c>
      <c r="F9990">
        <v>0.66637937899999999</v>
      </c>
      <c r="G9990">
        <v>1.268053927</v>
      </c>
      <c r="H9990">
        <v>1.611565822</v>
      </c>
      <c r="I9990">
        <v>5.0994797219999999</v>
      </c>
      <c r="J9990">
        <v>2.9257343229999999</v>
      </c>
      <c r="K9990">
        <v>2.8553958960000001</v>
      </c>
      <c r="L9990">
        <v>6.1865773580000001</v>
      </c>
      <c r="M9990">
        <v>4.6986147599999999</v>
      </c>
      <c r="N9990">
        <v>2.0259804840000002</v>
      </c>
      <c r="O9990">
        <v>3.8726510589999998</v>
      </c>
      <c r="P9990">
        <v>0.62956043100000003</v>
      </c>
      <c r="Q9990">
        <v>2.4038260980000001</v>
      </c>
    </row>
    <row r="9991" spans="1:17">
      <c r="A9991" t="s">
        <v>21451</v>
      </c>
      <c r="B9991" s="14" t="s">
        <v>21452</v>
      </c>
      <c r="C9991">
        <v>45.88603689</v>
      </c>
      <c r="D9991">
        <v>11.4561245</v>
      </c>
      <c r="E9991">
        <v>6.6897612449999997</v>
      </c>
      <c r="F9991">
        <v>11.335305200000001</v>
      </c>
      <c r="G9991">
        <v>12.241844650000001</v>
      </c>
      <c r="H9991">
        <v>9.0444907860000008</v>
      </c>
      <c r="I9991">
        <v>28.324447039999999</v>
      </c>
      <c r="J9991">
        <v>15.450418669999999</v>
      </c>
      <c r="K9991">
        <v>34.032816279999999</v>
      </c>
      <c r="L9991">
        <v>28.84003942</v>
      </c>
      <c r="M9991">
        <v>19.107384339999999</v>
      </c>
      <c r="N9991">
        <v>11.79177559</v>
      </c>
      <c r="O9991">
        <v>26.887718410000002</v>
      </c>
      <c r="P9991">
        <v>9.2884220909999993</v>
      </c>
      <c r="Q9991">
        <v>17.02349791</v>
      </c>
    </row>
    <row r="9992" spans="1:17">
      <c r="A9992" t="s">
        <v>21453</v>
      </c>
      <c r="B9992" s="14" t="s">
        <v>4312</v>
      </c>
      <c r="C9992">
        <v>4.2990742019999999</v>
      </c>
      <c r="D9992">
        <v>0.991261897</v>
      </c>
      <c r="E9992">
        <v>0.88673647799999999</v>
      </c>
      <c r="F9992">
        <v>0.72849914800000004</v>
      </c>
      <c r="G9992">
        <v>0.378760025</v>
      </c>
      <c r="H9992">
        <v>0.404346555</v>
      </c>
      <c r="I9992">
        <v>1.151526874</v>
      </c>
      <c r="J9992">
        <v>1.857432848</v>
      </c>
      <c r="K9992">
        <v>1.9900753920000001</v>
      </c>
      <c r="L9992">
        <v>2.217471808</v>
      </c>
      <c r="M9992">
        <v>0.16841373100000001</v>
      </c>
      <c r="N9992">
        <v>0.77870971899999997</v>
      </c>
      <c r="O9992">
        <v>2.4291485559999999</v>
      </c>
      <c r="P9992">
        <v>1.2899947810000001</v>
      </c>
      <c r="Q9992">
        <v>0.54281426799999999</v>
      </c>
    </row>
    <row r="9993" spans="1:17">
      <c r="A9993" t="s">
        <v>21454</v>
      </c>
      <c r="B9993" s="14" t="s">
        <v>8408</v>
      </c>
      <c r="C9993">
        <v>190.49811550000001</v>
      </c>
      <c r="D9993">
        <v>1.079500202</v>
      </c>
      <c r="E9993">
        <v>0.74521796200000001</v>
      </c>
      <c r="F9993">
        <v>0.49746779200000002</v>
      </c>
      <c r="G9993">
        <v>0.55220195000000005</v>
      </c>
      <c r="H9993">
        <v>1.5790314459999999</v>
      </c>
      <c r="I9993">
        <v>77.723817969999999</v>
      </c>
      <c r="J9993">
        <v>1.0617294230000001</v>
      </c>
      <c r="K9993">
        <v>31.086122360000001</v>
      </c>
      <c r="L9993">
        <v>55.709747819999997</v>
      </c>
      <c r="M9993">
        <v>422.66891010000001</v>
      </c>
      <c r="N9993">
        <v>3.6979738709999999</v>
      </c>
      <c r="O9993">
        <v>464.61174349999999</v>
      </c>
      <c r="P9993">
        <v>1.325086972</v>
      </c>
      <c r="Q9993">
        <v>193.23907729999999</v>
      </c>
    </row>
    <row r="9994" spans="1:17">
      <c r="A9994" t="e">
        <v>#N/A</v>
      </c>
      <c r="B9994" s="14" t="s">
        <v>21455</v>
      </c>
      <c r="C9994">
        <v>196.82180930000001</v>
      </c>
      <c r="D9994">
        <v>147.15884560000001</v>
      </c>
      <c r="E9994">
        <v>96.47105037</v>
      </c>
      <c r="F9994">
        <v>181.08039310000001</v>
      </c>
      <c r="G9994">
        <v>90.430873939999998</v>
      </c>
      <c r="H9994">
        <v>71.540950019999997</v>
      </c>
      <c r="I9994">
        <v>1486.4006890000001</v>
      </c>
      <c r="J9994">
        <v>155.27651119999999</v>
      </c>
      <c r="K9994">
        <v>972.60319500000003</v>
      </c>
      <c r="L9994">
        <v>381.97320120000001</v>
      </c>
      <c r="M9994">
        <v>8045.2995229999997</v>
      </c>
      <c r="N9994">
        <v>213.16433000000001</v>
      </c>
      <c r="O9994">
        <v>3069.1781369999999</v>
      </c>
      <c r="P9994">
        <v>75.405712289999997</v>
      </c>
      <c r="Q9994">
        <v>159.46266299999999</v>
      </c>
    </row>
    <row r="9995" spans="1:17">
      <c r="A9995" t="e">
        <v>#N/A</v>
      </c>
      <c r="B9995" s="14" t="s">
        <v>21456</v>
      </c>
      <c r="C9995">
        <v>7.6335366359999997</v>
      </c>
      <c r="D9995">
        <v>2.02930075</v>
      </c>
      <c r="E9995">
        <v>1.3805966780000001</v>
      </c>
      <c r="F9995">
        <v>1.0390732060000001</v>
      </c>
      <c r="G9995">
        <v>1.18635201</v>
      </c>
      <c r="H9995">
        <v>0.87950981299999997</v>
      </c>
      <c r="I9995">
        <v>8.905708765</v>
      </c>
      <c r="J9995">
        <v>3.1934309019999998</v>
      </c>
      <c r="K9995">
        <v>4.8481326500000002</v>
      </c>
      <c r="L9995">
        <v>4.8233085950000003</v>
      </c>
      <c r="M9995">
        <v>5.8611714089999998</v>
      </c>
      <c r="N9995">
        <v>2.6348024790000002</v>
      </c>
      <c r="O9995">
        <v>4.2269878939999996</v>
      </c>
      <c r="P9995">
        <v>0.91621795399999995</v>
      </c>
      <c r="Q9995">
        <v>2.6237695209999998</v>
      </c>
    </row>
    <row r="9996" spans="1:17">
      <c r="A9996" t="s">
        <v>21457</v>
      </c>
      <c r="B9996" s="14" t="s">
        <v>21458</v>
      </c>
      <c r="C9996">
        <v>101.04691099999999</v>
      </c>
      <c r="D9996">
        <v>13.62581904</v>
      </c>
      <c r="E9996">
        <v>13.087158000000001</v>
      </c>
      <c r="F9996">
        <v>15.548514600000001</v>
      </c>
      <c r="G9996">
        <v>31.10457912</v>
      </c>
      <c r="H9996">
        <v>5.0618596709999997</v>
      </c>
      <c r="I9996">
        <v>916.18663189999995</v>
      </c>
      <c r="J9996">
        <v>25.61951045</v>
      </c>
      <c r="K9996">
        <v>566.02317089999997</v>
      </c>
      <c r="L9996">
        <v>58.295328670000004</v>
      </c>
      <c r="M9996">
        <v>1442.0819899999999</v>
      </c>
      <c r="N9996">
        <v>21.663041660000001</v>
      </c>
      <c r="O9996">
        <v>690.90566809999996</v>
      </c>
      <c r="P9996">
        <v>12.523675989999999</v>
      </c>
      <c r="Q9996">
        <v>12.080504769999999</v>
      </c>
    </row>
    <row r="9997" spans="1:17">
      <c r="A9997" t="e">
        <v>#N/A</v>
      </c>
      <c r="B9997" s="14" t="s">
        <v>21459</v>
      </c>
      <c r="C9997">
        <v>0</v>
      </c>
      <c r="D9997">
        <v>0</v>
      </c>
      <c r="E9997">
        <v>0</v>
      </c>
      <c r="F9997">
        <v>0</v>
      </c>
      <c r="G9997">
        <v>0</v>
      </c>
      <c r="H9997">
        <v>0</v>
      </c>
      <c r="I9997">
        <v>0</v>
      </c>
      <c r="J9997">
        <v>0</v>
      </c>
      <c r="K9997">
        <v>0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</row>
    <row r="9998" spans="1:17">
      <c r="A9998" t="e">
        <v>#N/A</v>
      </c>
      <c r="B9998" s="14" t="s">
        <v>21460</v>
      </c>
      <c r="C9998">
        <v>0</v>
      </c>
      <c r="D9998">
        <v>0</v>
      </c>
      <c r="E9998">
        <v>0</v>
      </c>
      <c r="F9998">
        <v>0</v>
      </c>
      <c r="G9998">
        <v>0</v>
      </c>
      <c r="H9998">
        <v>0</v>
      </c>
      <c r="I9998">
        <v>0</v>
      </c>
      <c r="J9998">
        <v>0</v>
      </c>
      <c r="K9998">
        <v>0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</row>
    <row r="9999" spans="1:17">
      <c r="A9999" t="s">
        <v>21461</v>
      </c>
      <c r="B9999" s="14" t="s">
        <v>2049</v>
      </c>
      <c r="C9999">
        <v>3.8868172419999998</v>
      </c>
      <c r="D9999">
        <v>0.358775067</v>
      </c>
      <c r="E9999">
        <v>0.17229591799999999</v>
      </c>
      <c r="F9999">
        <v>0.352714419</v>
      </c>
      <c r="G9999">
        <v>0.27965857799999999</v>
      </c>
      <c r="H9999">
        <v>0.74637617099999998</v>
      </c>
      <c r="I9999">
        <v>1.417055424</v>
      </c>
      <c r="J9999">
        <v>0.45167218799999997</v>
      </c>
      <c r="K9999">
        <v>0.88162681099999995</v>
      </c>
      <c r="L9999">
        <v>3.8885324739999998</v>
      </c>
      <c r="M9999">
        <v>1.8652316069999999</v>
      </c>
      <c r="N9999">
        <v>0.47913550999999999</v>
      </c>
      <c r="O9999">
        <v>3.9458517579999999</v>
      </c>
      <c r="P9999">
        <v>0.58314577999999995</v>
      </c>
      <c r="Q9999">
        <v>0.66798085200000001</v>
      </c>
    </row>
    <row r="10000" spans="1:17">
      <c r="A10000" t="s">
        <v>21462</v>
      </c>
      <c r="B10000" s="14" t="s">
        <v>21463</v>
      </c>
      <c r="C10000">
        <v>20.49500407</v>
      </c>
      <c r="D10000">
        <v>0.22701648199999999</v>
      </c>
      <c r="E10000">
        <v>0.54510495000000003</v>
      </c>
      <c r="F10000">
        <v>0.97641941200000004</v>
      </c>
      <c r="G10000">
        <v>0.35391035999999998</v>
      </c>
      <c r="H10000">
        <v>3.9356063610000001</v>
      </c>
      <c r="I10000">
        <v>2.9888265770000002</v>
      </c>
      <c r="J10000">
        <v>0.649539859</v>
      </c>
      <c r="K10000">
        <v>4.6487766099999996</v>
      </c>
      <c r="L10000">
        <v>9.0649477160000007</v>
      </c>
      <c r="M10000">
        <v>13.76938966</v>
      </c>
      <c r="N10000">
        <v>1.3895524239999999</v>
      </c>
      <c r="O10000">
        <v>18.158216979999999</v>
      </c>
      <c r="P10000">
        <v>0.30749001999999998</v>
      </c>
      <c r="Q10000">
        <v>4.2266778489999997</v>
      </c>
    </row>
    <row r="10001" spans="1:17">
      <c r="A10001" t="s">
        <v>21464</v>
      </c>
      <c r="B10001" s="14" t="s">
        <v>21465</v>
      </c>
      <c r="C10001">
        <v>12.878617419999999</v>
      </c>
      <c r="D10001">
        <v>2.2824359780000001</v>
      </c>
      <c r="E10001">
        <v>2.0095220330000001</v>
      </c>
      <c r="F10001">
        <v>1.0518185950000001</v>
      </c>
      <c r="G10001">
        <v>2.0756364349999998</v>
      </c>
      <c r="H10001">
        <v>3.956879909</v>
      </c>
      <c r="I10001">
        <v>3.7562279950000002</v>
      </c>
      <c r="J10001">
        <v>2.5033617279999998</v>
      </c>
      <c r="K10001">
        <v>6.6213656050000003</v>
      </c>
      <c r="L10001">
        <v>8.1374530660000008</v>
      </c>
      <c r="M10001">
        <v>4.9442209960000003</v>
      </c>
      <c r="N10001">
        <v>1.6934103250000001</v>
      </c>
      <c r="O10001">
        <v>18.06619899</v>
      </c>
      <c r="P10001">
        <v>3.2203346740000001</v>
      </c>
      <c r="Q10001">
        <v>4.7216941739999996</v>
      </c>
    </row>
    <row r="10002" spans="1:17">
      <c r="A10002" t="s">
        <v>21466</v>
      </c>
      <c r="B10002" s="14" t="s">
        <v>2853</v>
      </c>
      <c r="C10002">
        <v>44.933499259999998</v>
      </c>
      <c r="D10002">
        <v>4.9771372950000003</v>
      </c>
      <c r="E10002">
        <v>3.3336855060000001</v>
      </c>
      <c r="F10002">
        <v>2.0924271609999998</v>
      </c>
      <c r="G10002">
        <v>4.0837759480000004</v>
      </c>
      <c r="H10002">
        <v>10.7855898</v>
      </c>
      <c r="I10002">
        <v>9.4842292159999992</v>
      </c>
      <c r="J10002">
        <v>5.2090585970000003</v>
      </c>
      <c r="K10002">
        <v>9.6556121780000002</v>
      </c>
      <c r="L10002">
        <v>19.239028260000001</v>
      </c>
      <c r="M10002">
        <v>14.753621519999999</v>
      </c>
      <c r="N10002">
        <v>3.5347819230000002</v>
      </c>
      <c r="O10002">
        <v>19.643239380000001</v>
      </c>
      <c r="P10002">
        <v>4.4795154989999997</v>
      </c>
      <c r="Q10002">
        <v>8.9414759739999994</v>
      </c>
    </row>
    <row r="10003" spans="1:17">
      <c r="A10003" t="s">
        <v>21467</v>
      </c>
      <c r="B10003" s="14" t="s">
        <v>5950</v>
      </c>
      <c r="C10003">
        <v>2.190457914</v>
      </c>
      <c r="D10003">
        <v>3.3644677440000001</v>
      </c>
      <c r="E10003">
        <v>3.1227111939999999</v>
      </c>
      <c r="F10003">
        <v>2.6834763659999998</v>
      </c>
      <c r="G10003">
        <v>3.0260086629999998</v>
      </c>
      <c r="H10003">
        <v>4.9914566249999996</v>
      </c>
      <c r="I10003">
        <v>3.6203060250000001</v>
      </c>
      <c r="J10003">
        <v>4.7761851010000003</v>
      </c>
      <c r="K10003">
        <v>5.962203948</v>
      </c>
      <c r="L10003">
        <v>7.3816405930000002</v>
      </c>
      <c r="M10003">
        <v>2.5228114910000001</v>
      </c>
      <c r="N10003">
        <v>2.3221892080000002</v>
      </c>
      <c r="O10003">
        <v>3.7196895589999999</v>
      </c>
      <c r="P10003">
        <v>2.4757404599999999</v>
      </c>
      <c r="Q10003">
        <v>1.706563528</v>
      </c>
    </row>
    <row r="10004" spans="1:17">
      <c r="A10004" t="s">
        <v>21468</v>
      </c>
      <c r="B10004" s="14" t="s">
        <v>7981</v>
      </c>
      <c r="C10004">
        <v>8.5764421090000003</v>
      </c>
      <c r="D10004">
        <v>1.280413953</v>
      </c>
      <c r="E10004">
        <v>1.011606505</v>
      </c>
      <c r="F10004">
        <v>0.81211897700000002</v>
      </c>
      <c r="G10004">
        <v>0.93366825600000003</v>
      </c>
      <c r="H10004">
        <v>0.85925924899999995</v>
      </c>
      <c r="I10004">
        <v>2.9908506130000001</v>
      </c>
      <c r="J10004">
        <v>1.796307613</v>
      </c>
      <c r="K10004">
        <v>2.9603157599999999</v>
      </c>
      <c r="L10004">
        <v>3.4163832300000001</v>
      </c>
      <c r="M10004">
        <v>6.7998849789999998</v>
      </c>
      <c r="N10004">
        <v>1.838668999</v>
      </c>
      <c r="O10004">
        <v>7.433391984</v>
      </c>
      <c r="P10004">
        <v>1.734299244</v>
      </c>
      <c r="Q10004">
        <v>2.6915255560000002</v>
      </c>
    </row>
    <row r="10005" spans="1:17">
      <c r="A10005" t="s">
        <v>21469</v>
      </c>
      <c r="B10005" s="14" t="s">
        <v>21470</v>
      </c>
      <c r="C10005">
        <v>25.762103889999999</v>
      </c>
      <c r="D10005">
        <v>2.2482785399999998</v>
      </c>
      <c r="E10005">
        <v>2.0763449430000001</v>
      </c>
      <c r="F10005">
        <v>2.0190233439999998</v>
      </c>
      <c r="G10005">
        <v>2.0221059779999999</v>
      </c>
      <c r="H10005">
        <v>6.5960465030000002</v>
      </c>
      <c r="I10005">
        <v>17.076991169999999</v>
      </c>
      <c r="J10005">
        <v>2.177247785</v>
      </c>
      <c r="K10005">
        <v>5.6664105070000002</v>
      </c>
      <c r="L10005">
        <v>10.85198845</v>
      </c>
      <c r="M10005">
        <v>0</v>
      </c>
      <c r="N10005">
        <v>3.2719792600000002</v>
      </c>
      <c r="O10005">
        <v>7.7811735559999997</v>
      </c>
      <c r="P10005">
        <v>2.45962953</v>
      </c>
      <c r="Q10005">
        <v>2.146630338</v>
      </c>
    </row>
    <row r="10006" spans="1:17">
      <c r="A10006" t="e">
        <v>#N/A</v>
      </c>
      <c r="B10006" s="14" t="s">
        <v>6518</v>
      </c>
      <c r="C10006">
        <v>9.9374494089999992</v>
      </c>
      <c r="D10006">
        <v>0.97442459100000001</v>
      </c>
      <c r="E10006">
        <v>0.74525630600000004</v>
      </c>
      <c r="F10006">
        <v>0.73177806499999998</v>
      </c>
      <c r="G10006">
        <v>0.87207142500000001</v>
      </c>
      <c r="H10006">
        <v>0.43796234899999997</v>
      </c>
      <c r="I10006">
        <v>4.0387477069999997</v>
      </c>
      <c r="J10006">
        <v>2.684764752</v>
      </c>
      <c r="K10006">
        <v>3.6212777799999998</v>
      </c>
      <c r="L10006">
        <v>4.1174121499999998</v>
      </c>
      <c r="M10006">
        <v>3.1271141340000002</v>
      </c>
      <c r="N10006">
        <v>2.2291141689999998</v>
      </c>
      <c r="O10006">
        <v>5.5929636269999996</v>
      </c>
      <c r="P10006">
        <v>1.31984178</v>
      </c>
      <c r="Q10006">
        <v>4.4795560109999997</v>
      </c>
    </row>
    <row r="10007" spans="1:17">
      <c r="A10007" t="s">
        <v>21471</v>
      </c>
      <c r="B10007" s="14" t="s">
        <v>3838</v>
      </c>
      <c r="C10007">
        <v>11.334617700000001</v>
      </c>
      <c r="D10007">
        <v>1.6739982250000001</v>
      </c>
      <c r="E10007">
        <v>1.7301553059999999</v>
      </c>
      <c r="F10007">
        <v>1.274538602</v>
      </c>
      <c r="G10007">
        <v>1.475048827</v>
      </c>
      <c r="H10007">
        <v>4.0376753890000003</v>
      </c>
      <c r="I10007">
        <v>1.437347387</v>
      </c>
      <c r="J10007">
        <v>3.0195594020000001</v>
      </c>
      <c r="K10007">
        <v>3.2044013480000002</v>
      </c>
      <c r="L10007">
        <v>2.2834931940000001</v>
      </c>
      <c r="M10007">
        <v>2.8379120520000001</v>
      </c>
      <c r="N10007">
        <v>1.4579899160000001</v>
      </c>
      <c r="O10007">
        <v>3.4565798380000001</v>
      </c>
      <c r="P10007">
        <v>2.2674025449999999</v>
      </c>
      <c r="Q10007">
        <v>3.6135797890000001</v>
      </c>
    </row>
    <row r="10008" spans="1:17">
      <c r="A10008" t="s">
        <v>21472</v>
      </c>
      <c r="B10008" s="14" t="s">
        <v>6903</v>
      </c>
      <c r="C10008">
        <v>3.0092428820000001</v>
      </c>
      <c r="D10008">
        <v>0.901935606</v>
      </c>
      <c r="E10008">
        <v>2.3163572459999999</v>
      </c>
      <c r="F10008">
        <v>0.50599702899999999</v>
      </c>
      <c r="G10008">
        <v>2.7510348800000002</v>
      </c>
      <c r="H10008">
        <v>6.7983256000000006E-2</v>
      </c>
      <c r="I10008">
        <v>4.3884378220000002</v>
      </c>
      <c r="J10008">
        <v>6.1934864530000002</v>
      </c>
      <c r="K10008">
        <v>3.4530068530000002</v>
      </c>
      <c r="L10008">
        <v>4.6976089969999997</v>
      </c>
      <c r="M10008">
        <v>0.33978715500000001</v>
      </c>
      <c r="N10008">
        <v>1.7238507009999999</v>
      </c>
      <c r="O10008">
        <v>0.39207894599999998</v>
      </c>
      <c r="P10008">
        <v>2.0715047800000002</v>
      </c>
      <c r="Q10008">
        <v>1.703594544</v>
      </c>
    </row>
    <row r="10009" spans="1:17">
      <c r="A10009" t="s">
        <v>21473</v>
      </c>
      <c r="B10009" s="14" t="s">
        <v>2504</v>
      </c>
      <c r="C10009">
        <v>29.639306120000001</v>
      </c>
      <c r="D10009">
        <v>35.311019770000001</v>
      </c>
      <c r="E10009">
        <v>60.262352040000003</v>
      </c>
      <c r="F10009">
        <v>95.21390719</v>
      </c>
      <c r="G10009">
        <v>44.812276519999998</v>
      </c>
      <c r="H10009">
        <v>171.7587748</v>
      </c>
      <c r="I10009">
        <v>122.9470735</v>
      </c>
      <c r="J10009">
        <v>10.186691140000001</v>
      </c>
      <c r="K10009">
        <v>102.7861561</v>
      </c>
      <c r="L10009">
        <v>210.167787</v>
      </c>
      <c r="M10009">
        <v>15.17174035</v>
      </c>
      <c r="N10009">
        <v>36.45575504</v>
      </c>
      <c r="O10009">
        <v>20.42437404</v>
      </c>
      <c r="P10009">
        <v>54.844302570000004</v>
      </c>
      <c r="Q10009">
        <v>199.67513750000001</v>
      </c>
    </row>
    <row r="10010" spans="1:17">
      <c r="A10010" t="s">
        <v>21474</v>
      </c>
      <c r="B10010" s="14" t="s">
        <v>21475</v>
      </c>
      <c r="C10010">
        <v>21.40415745</v>
      </c>
      <c r="D10010">
        <v>3.9049603350000002</v>
      </c>
      <c r="E10010">
        <v>3.0808401120000002</v>
      </c>
      <c r="F10010">
        <v>3.0849069760000001</v>
      </c>
      <c r="G10010">
        <v>1.7393399389999999</v>
      </c>
      <c r="H10010">
        <v>1.934206541</v>
      </c>
      <c r="I10010">
        <v>11.01674186</v>
      </c>
      <c r="J10010">
        <v>5.267213774</v>
      </c>
      <c r="K10010">
        <v>13.13704585</v>
      </c>
      <c r="L10010">
        <v>23.86655442</v>
      </c>
      <c r="M10010">
        <v>7.2505192049999998</v>
      </c>
      <c r="N10010">
        <v>4.65623304</v>
      </c>
      <c r="O10010">
        <v>5.5775620750000003</v>
      </c>
      <c r="P10010">
        <v>7.9338050100000004</v>
      </c>
      <c r="Q10010">
        <v>6.9241917610000003</v>
      </c>
    </row>
    <row r="10011" spans="1:17">
      <c r="A10011" t="s">
        <v>21476</v>
      </c>
      <c r="B10011" s="14" t="s">
        <v>21477</v>
      </c>
      <c r="C10011">
        <v>1.445651104</v>
      </c>
      <c r="D10011">
        <v>1.2810404959999999</v>
      </c>
      <c r="E10011">
        <v>0.87153185899999996</v>
      </c>
      <c r="F10011">
        <v>0.52475015599999997</v>
      </c>
      <c r="G10011">
        <v>0.99854754999999995</v>
      </c>
      <c r="H10011">
        <v>0.18506993699999999</v>
      </c>
      <c r="I10011">
        <v>0</v>
      </c>
      <c r="J10011">
        <v>0.24435431799999999</v>
      </c>
      <c r="K10011">
        <v>1.311638488</v>
      </c>
      <c r="L10011">
        <v>1.5224095390000001</v>
      </c>
      <c r="M10011">
        <v>0.92499817200000001</v>
      </c>
      <c r="N10011">
        <v>1.0692493139999999</v>
      </c>
      <c r="O10011">
        <v>3.202054307</v>
      </c>
      <c r="P10011">
        <v>7.2297828999999994E-2</v>
      </c>
      <c r="Q10011">
        <v>1.6563119150000001</v>
      </c>
    </row>
    <row r="10012" spans="1:17">
      <c r="A10012" t="s">
        <v>21478</v>
      </c>
      <c r="B10012" s="14" t="s">
        <v>6803</v>
      </c>
      <c r="C10012">
        <v>5.1721255450000001</v>
      </c>
      <c r="D10012">
        <v>4.5831959449999999</v>
      </c>
      <c r="E10012">
        <v>3.3861625420000001</v>
      </c>
      <c r="F10012">
        <v>6.3362443869999998</v>
      </c>
      <c r="G10012">
        <v>2.7480900770000001</v>
      </c>
      <c r="H10012">
        <v>0.45839576999999998</v>
      </c>
      <c r="I10012">
        <v>2.3208036810000001</v>
      </c>
      <c r="J10012">
        <v>4.7914515440000001</v>
      </c>
      <c r="K10012">
        <v>5.5951027160000004</v>
      </c>
      <c r="L10012">
        <v>2.7652706600000001</v>
      </c>
      <c r="M10012">
        <v>3.8185136470000001</v>
      </c>
      <c r="N10012">
        <v>3.8745122200000002</v>
      </c>
      <c r="O10012">
        <v>5.2873998860000002</v>
      </c>
      <c r="P10012">
        <v>7.9389005810000004</v>
      </c>
      <c r="Q10012">
        <v>6.290474788</v>
      </c>
    </row>
    <row r="10013" spans="1:17">
      <c r="A10013" t="s">
        <v>21479</v>
      </c>
      <c r="B10013" s="14" t="s">
        <v>2583</v>
      </c>
      <c r="C10013">
        <v>9.0621326769999992</v>
      </c>
      <c r="D10013">
        <v>170.3562991</v>
      </c>
      <c r="E10013">
        <v>43.935458990000001</v>
      </c>
      <c r="F10013">
        <v>28.899915719999999</v>
      </c>
      <c r="G10013">
        <v>22.802255880000001</v>
      </c>
      <c r="H10013">
        <v>7.4579123679999997</v>
      </c>
      <c r="I10013">
        <v>75.517060209999997</v>
      </c>
      <c r="J10013">
        <v>25.437935620000001</v>
      </c>
      <c r="K10013">
        <v>123.918314</v>
      </c>
      <c r="L10013">
        <v>119.42753999999999</v>
      </c>
      <c r="M10013">
        <v>2.4850264360000001</v>
      </c>
      <c r="N10013">
        <v>13.086106989999999</v>
      </c>
      <c r="O10013">
        <v>14.3373069</v>
      </c>
      <c r="P10013">
        <v>7.9634131789999998</v>
      </c>
      <c r="Q10013">
        <v>11.56926084</v>
      </c>
    </row>
    <row r="10014" spans="1:17">
      <c r="A10014" t="s">
        <v>21480</v>
      </c>
      <c r="B10014" s="14" t="s">
        <v>372</v>
      </c>
      <c r="C10014">
        <v>15.880569100000001</v>
      </c>
      <c r="D10014">
        <v>5.4210113419999999</v>
      </c>
      <c r="E10014">
        <v>3.8443879179999998</v>
      </c>
      <c r="F10014">
        <v>4.3954857829999998</v>
      </c>
      <c r="G10014">
        <v>3.323694718</v>
      </c>
      <c r="H10014">
        <v>3.1971464350000001</v>
      </c>
      <c r="I10014">
        <v>31.548746300000001</v>
      </c>
      <c r="J10014">
        <v>5.017840316</v>
      </c>
      <c r="K10014">
        <v>18.96669223</v>
      </c>
      <c r="L10014">
        <v>16.09836915</v>
      </c>
      <c r="M10014">
        <v>41.577649409999999</v>
      </c>
      <c r="N10014">
        <v>1.9641649160000001</v>
      </c>
      <c r="O10014">
        <v>24.105580920000001</v>
      </c>
      <c r="P10014">
        <v>1.3523875780000001</v>
      </c>
      <c r="Q10014">
        <v>4.3740159800000002</v>
      </c>
    </row>
    <row r="10015" spans="1:17">
      <c r="A10015" t="e">
        <v>#N/A</v>
      </c>
      <c r="B10015" s="14" t="s">
        <v>21481</v>
      </c>
      <c r="C10015">
        <v>0</v>
      </c>
      <c r="D10015">
        <v>0</v>
      </c>
      <c r="E10015">
        <v>0</v>
      </c>
      <c r="F10015">
        <v>0</v>
      </c>
      <c r="G10015">
        <v>0</v>
      </c>
      <c r="H10015">
        <v>1.1577002649999999</v>
      </c>
      <c r="I10015">
        <v>0</v>
      </c>
      <c r="J10015">
        <v>0</v>
      </c>
      <c r="K10015">
        <v>0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</row>
    <row r="10016" spans="1:17">
      <c r="A10016" t="e">
        <v>#N/A</v>
      </c>
      <c r="B10016" s="14" t="s">
        <v>21482</v>
      </c>
      <c r="C10016">
        <v>37.79765072</v>
      </c>
      <c r="D10016">
        <v>0</v>
      </c>
      <c r="E10016">
        <v>0.44680127800000002</v>
      </c>
      <c r="F10016">
        <v>0.19055545900000001</v>
      </c>
      <c r="G10016">
        <v>0.24173877099999999</v>
      </c>
      <c r="H10016">
        <v>0.53764385199999998</v>
      </c>
      <c r="I10016">
        <v>8.1660821039999991</v>
      </c>
      <c r="J10016">
        <v>3.7268175110000001</v>
      </c>
      <c r="K10016">
        <v>5.7156314459999997</v>
      </c>
      <c r="L10016">
        <v>4.4227287280000001</v>
      </c>
      <c r="M10016">
        <v>16.123188469999999</v>
      </c>
      <c r="N10016">
        <v>0.86284996400000002</v>
      </c>
      <c r="O10016">
        <v>13.953358679999999</v>
      </c>
      <c r="P10016">
        <v>0.42006263799999999</v>
      </c>
      <c r="Q10016">
        <v>4.8117264779999998</v>
      </c>
    </row>
    <row r="10017" spans="1:17">
      <c r="A10017" t="s">
        <v>21483</v>
      </c>
      <c r="B10017" s="14" t="s">
        <v>2610</v>
      </c>
      <c r="C10017">
        <v>3.34844053</v>
      </c>
      <c r="D10017">
        <v>0.98905559099999996</v>
      </c>
      <c r="E10017">
        <v>0.593722419</v>
      </c>
      <c r="F10017">
        <v>0.455788058</v>
      </c>
      <c r="G10017">
        <v>0.578213007</v>
      </c>
      <c r="H10017">
        <v>2.5719719410000002</v>
      </c>
      <c r="I10017">
        <v>0</v>
      </c>
      <c r="J10017">
        <v>0.42448307600000001</v>
      </c>
      <c r="K10017">
        <v>0.50633972299999996</v>
      </c>
      <c r="L10017">
        <v>0.70524593199999996</v>
      </c>
      <c r="M10017">
        <v>0</v>
      </c>
      <c r="N10017">
        <v>1.2383063000000001</v>
      </c>
      <c r="O10017">
        <v>1.236108352</v>
      </c>
      <c r="P10017">
        <v>1.507116627</v>
      </c>
      <c r="Q10017">
        <v>2.3018259099999998</v>
      </c>
    </row>
    <row r="10018" spans="1:17">
      <c r="A10018" t="s">
        <v>21483</v>
      </c>
      <c r="B10018" s="14" t="s">
        <v>21484</v>
      </c>
      <c r="C10018">
        <v>90.914390839999996</v>
      </c>
      <c r="D10018">
        <v>73.437120829999998</v>
      </c>
      <c r="E10018">
        <v>63.006094349999998</v>
      </c>
      <c r="F10018">
        <v>14.12643222</v>
      </c>
      <c r="G10018">
        <v>44.283630969999997</v>
      </c>
      <c r="H10018">
        <v>39.19831241</v>
      </c>
      <c r="I10018">
        <v>60.037239149999998</v>
      </c>
      <c r="J10018">
        <v>37.076517580000001</v>
      </c>
      <c r="K10018">
        <v>46.106885030000001</v>
      </c>
      <c r="L10018">
        <v>69.096525150000005</v>
      </c>
      <c r="M10018">
        <v>43.628600159999998</v>
      </c>
      <c r="N10018">
        <v>58.309124760000003</v>
      </c>
      <c r="O10018">
        <v>65.540698269999993</v>
      </c>
      <c r="P10018">
        <v>68.521899959999999</v>
      </c>
      <c r="Q10018">
        <v>58.07548998</v>
      </c>
    </row>
    <row r="10019" spans="1:17">
      <c r="A10019" t="s">
        <v>21485</v>
      </c>
      <c r="B10019" s="14" t="s">
        <v>21486</v>
      </c>
      <c r="C10019">
        <v>13.351455550000001</v>
      </c>
      <c r="D10019">
        <v>2.1418511530000002</v>
      </c>
      <c r="E10019">
        <v>1.2245111200000001</v>
      </c>
      <c r="F10019">
        <v>0.94003111100000003</v>
      </c>
      <c r="G10019">
        <v>1.5900320509999999</v>
      </c>
      <c r="H10019">
        <v>4.9508787270000001</v>
      </c>
      <c r="I10019">
        <v>2.0142092150000002</v>
      </c>
      <c r="J10019">
        <v>1.108924571</v>
      </c>
      <c r="K10019">
        <v>3.9683035119999999</v>
      </c>
      <c r="L10019">
        <v>6.6907947429999997</v>
      </c>
      <c r="M10019">
        <v>10.60499576</v>
      </c>
      <c r="N10019">
        <v>0.62429166899999999</v>
      </c>
      <c r="O10019">
        <v>14.78644661</v>
      </c>
      <c r="P10019">
        <v>2.279436891</v>
      </c>
      <c r="Q10019">
        <v>9.1782207390000003</v>
      </c>
    </row>
    <row r="10020" spans="1:17">
      <c r="A10020" t="e">
        <v>#N/A</v>
      </c>
      <c r="B10020" s="14" t="s">
        <v>21487</v>
      </c>
      <c r="C10020">
        <v>194.93543639999999</v>
      </c>
      <c r="D10020">
        <v>7.6772846540000002</v>
      </c>
      <c r="E10020">
        <v>6.1448194389999999</v>
      </c>
      <c r="F10020">
        <v>6.6827666280000004</v>
      </c>
      <c r="G10020">
        <v>7.7297239949999996</v>
      </c>
      <c r="H10020">
        <v>7.2093152890000001</v>
      </c>
      <c r="I10020">
        <v>2.1057641789999999</v>
      </c>
      <c r="J10020">
        <v>9.1526071079999998</v>
      </c>
      <c r="K10020">
        <v>9.1707684040000004</v>
      </c>
      <c r="L10020">
        <v>20.984765329999998</v>
      </c>
      <c r="M10020">
        <v>13.85880128</v>
      </c>
      <c r="N10020">
        <v>4.0940118940000003</v>
      </c>
      <c r="O10020">
        <v>54.371479239999999</v>
      </c>
      <c r="P10020">
        <v>3.4662511399999998</v>
      </c>
      <c r="Q10020">
        <v>15.88206222</v>
      </c>
    </row>
    <row r="10021" spans="1:17">
      <c r="A10021" t="e">
        <v>#N/A</v>
      </c>
      <c r="B10021" s="14" t="s">
        <v>21488</v>
      </c>
      <c r="C10021">
        <v>0</v>
      </c>
      <c r="D10021">
        <v>0</v>
      </c>
      <c r="E10021">
        <v>0</v>
      </c>
      <c r="F10021">
        <v>0.26515971900000002</v>
      </c>
      <c r="G10021">
        <v>0.33638178099999999</v>
      </c>
      <c r="H10021">
        <v>1.496272984</v>
      </c>
      <c r="I10021">
        <v>2.8407950720000001</v>
      </c>
      <c r="J10021">
        <v>0.24694770099999999</v>
      </c>
      <c r="K10021">
        <v>0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</row>
    <row r="10022" spans="1:17">
      <c r="A10022" t="s">
        <v>21489</v>
      </c>
      <c r="B10022" s="14" t="s">
        <v>6660</v>
      </c>
      <c r="C10022">
        <v>15.036195940000001</v>
      </c>
      <c r="D10022">
        <v>1.352196585</v>
      </c>
      <c r="E10022">
        <v>0.91862170899999995</v>
      </c>
      <c r="F10022">
        <v>1.0740211260000001</v>
      </c>
      <c r="G10022">
        <v>0.51415239700000004</v>
      </c>
      <c r="H10022">
        <v>1.543739467</v>
      </c>
      <c r="I10022">
        <v>1.0855237120000001</v>
      </c>
      <c r="J10022">
        <v>1.2455992199999999</v>
      </c>
      <c r="K10022">
        <v>2.1611616140000001</v>
      </c>
      <c r="L10022">
        <v>5.6440013330000003</v>
      </c>
      <c r="M10022">
        <v>3.714998064</v>
      </c>
      <c r="N10022">
        <v>0.89924269899999998</v>
      </c>
      <c r="O10022">
        <v>5.1110896879999999</v>
      </c>
      <c r="P10022">
        <v>1.1391208349999999</v>
      </c>
      <c r="Q10022">
        <v>1.5351037970000001</v>
      </c>
    </row>
    <row r="10023" spans="1:17">
      <c r="A10023" t="s">
        <v>21490</v>
      </c>
      <c r="B10023" s="14" t="s">
        <v>2955</v>
      </c>
      <c r="C10023">
        <v>4.7312934929999999</v>
      </c>
      <c r="D10023">
        <v>3.3440654790000002</v>
      </c>
      <c r="E10023">
        <v>2.516761153</v>
      </c>
      <c r="F10023">
        <v>2.5454175769999998</v>
      </c>
      <c r="G10023">
        <v>2.4899225309999999</v>
      </c>
      <c r="H10023">
        <v>3.3745731139999999</v>
      </c>
      <c r="I10023">
        <v>13.142358</v>
      </c>
      <c r="J10023">
        <v>6.940402497</v>
      </c>
      <c r="K10023">
        <v>13.28692889</v>
      </c>
      <c r="L10023">
        <v>6.9755094130000002</v>
      </c>
      <c r="M10023">
        <v>4.7572055449999997</v>
      </c>
      <c r="N10023">
        <v>4.8602978090000004</v>
      </c>
      <c r="O10023">
        <v>4.9902901269999997</v>
      </c>
      <c r="P10023">
        <v>4.5970848450000004</v>
      </c>
      <c r="Q10023">
        <v>7.2792785179999999</v>
      </c>
    </row>
    <row r="10024" spans="1:17">
      <c r="A10024" t="s">
        <v>14140</v>
      </c>
      <c r="B10024" s="14" t="s">
        <v>4609</v>
      </c>
      <c r="C10024">
        <v>41.655077810000002</v>
      </c>
      <c r="D10024">
        <v>0.279636196</v>
      </c>
      <c r="E10024">
        <v>0.80574453599999996</v>
      </c>
      <c r="F10024">
        <v>0.171820256</v>
      </c>
      <c r="G10024">
        <v>0.61758529699999998</v>
      </c>
      <c r="H10024">
        <v>0.48478329999999997</v>
      </c>
      <c r="I10024">
        <v>3.6816009489999999</v>
      </c>
      <c r="J10024">
        <v>0.880105001</v>
      </c>
      <c r="K10024">
        <v>13.45682289</v>
      </c>
      <c r="L10024">
        <v>32.036056950000003</v>
      </c>
      <c r="M10024">
        <v>10.0958155</v>
      </c>
      <c r="N10024">
        <v>0.80394935599999995</v>
      </c>
      <c r="O10024">
        <v>13.746431640000001</v>
      </c>
      <c r="P10024">
        <v>0.85221571900000004</v>
      </c>
      <c r="Q10024">
        <v>4.7725071080000001</v>
      </c>
    </row>
    <row r="10025" spans="1:17">
      <c r="A10025" t="e">
        <v>#N/A</v>
      </c>
      <c r="B10025" s="14" t="s">
        <v>21491</v>
      </c>
      <c r="C10025">
        <v>0</v>
      </c>
      <c r="D10025">
        <v>0.47158578400000001</v>
      </c>
      <c r="E10025">
        <v>0.67941431399999996</v>
      </c>
      <c r="F10025">
        <v>0</v>
      </c>
      <c r="G10025">
        <v>0.36759246099999998</v>
      </c>
      <c r="H10025">
        <v>0</v>
      </c>
      <c r="I10025">
        <v>0</v>
      </c>
      <c r="J10025">
        <v>0</v>
      </c>
      <c r="K10025">
        <v>0</v>
      </c>
      <c r="L10025">
        <v>0</v>
      </c>
      <c r="M10025">
        <v>0</v>
      </c>
      <c r="N10025">
        <v>0</v>
      </c>
      <c r="O10025">
        <v>0</v>
      </c>
      <c r="P10025">
        <v>0.319377521</v>
      </c>
      <c r="Q10025">
        <v>1.4633601140000001</v>
      </c>
    </row>
    <row r="10026" spans="1:17">
      <c r="A10026" t="e">
        <v>#N/A</v>
      </c>
      <c r="B10026" s="14" t="s">
        <v>21492</v>
      </c>
      <c r="C10026">
        <v>0</v>
      </c>
      <c r="D10026">
        <v>1.1933170710000001</v>
      </c>
      <c r="E10026">
        <v>0.573071204</v>
      </c>
      <c r="F10026">
        <v>1.222040445</v>
      </c>
      <c r="G10026">
        <v>1.2402249999999999</v>
      </c>
      <c r="H10026">
        <v>0</v>
      </c>
      <c r="I10026">
        <v>0</v>
      </c>
      <c r="J10026">
        <v>0</v>
      </c>
      <c r="K10026">
        <v>0.81454651</v>
      </c>
      <c r="L10026">
        <v>0</v>
      </c>
      <c r="M10026">
        <v>0</v>
      </c>
      <c r="N10026">
        <v>0.88535909400000001</v>
      </c>
      <c r="O10026">
        <v>1.9885221310000001</v>
      </c>
      <c r="P10026">
        <v>1.0775519849999999</v>
      </c>
      <c r="Q10026">
        <v>0</v>
      </c>
    </row>
    <row r="10027" spans="1:17">
      <c r="A10027" t="s">
        <v>21493</v>
      </c>
      <c r="B10027" s="14" t="s">
        <v>7556</v>
      </c>
      <c r="C10027">
        <v>9.005670791</v>
      </c>
      <c r="D10027">
        <v>1.3300384110000001</v>
      </c>
      <c r="E10027">
        <v>0.45623529600000001</v>
      </c>
      <c r="F10027">
        <v>0.52536318199999998</v>
      </c>
      <c r="G10027">
        <v>0.37026447299999998</v>
      </c>
      <c r="H10027">
        <v>1.4822891250000001</v>
      </c>
      <c r="I10027">
        <v>5.6284911700000002</v>
      </c>
      <c r="J10027">
        <v>0.86983032500000002</v>
      </c>
      <c r="K10027">
        <v>2.7236134619999999</v>
      </c>
      <c r="L10027">
        <v>4.8774017750000001</v>
      </c>
      <c r="M10027">
        <v>16.463622699999998</v>
      </c>
      <c r="N10027">
        <v>1.4801953699999999</v>
      </c>
      <c r="O10027">
        <v>10.92344971</v>
      </c>
      <c r="P10027">
        <v>1.029436995</v>
      </c>
      <c r="Q10027">
        <v>3.83239274</v>
      </c>
    </row>
    <row r="10028" spans="1:17">
      <c r="A10028" t="s">
        <v>21494</v>
      </c>
      <c r="B10028" s="14" t="s">
        <v>7794</v>
      </c>
      <c r="C10028">
        <v>5.8577919429999996</v>
      </c>
      <c r="D10028">
        <v>24.656243979999999</v>
      </c>
      <c r="E10028">
        <v>20.946377219999999</v>
      </c>
      <c r="F10028">
        <v>31.097029190000001</v>
      </c>
      <c r="G10028">
        <v>15.84731944</v>
      </c>
      <c r="H10028">
        <v>53.493233070000002</v>
      </c>
      <c r="I10028">
        <v>14.712139649999999</v>
      </c>
      <c r="J10028">
        <v>25.04193695</v>
      </c>
      <c r="K10028">
        <v>25.392797439999999</v>
      </c>
      <c r="L10028">
        <v>10.28136308</v>
      </c>
      <c r="M10028">
        <v>6.2468355640000004</v>
      </c>
      <c r="N10028">
        <v>11.03210455</v>
      </c>
      <c r="O10028">
        <v>4.3249181099999996</v>
      </c>
      <c r="P10028">
        <v>24.510274259999999</v>
      </c>
      <c r="Q10028">
        <v>24.3847226</v>
      </c>
    </row>
    <row r="10029" spans="1:17">
      <c r="A10029" t="s">
        <v>21495</v>
      </c>
      <c r="B10029" s="14" t="s">
        <v>2932</v>
      </c>
      <c r="C10029">
        <v>14.614699720000001</v>
      </c>
      <c r="D10029">
        <v>1.087268954</v>
      </c>
      <c r="E10029">
        <v>0.95146114800000003</v>
      </c>
      <c r="F10029">
        <v>0.51960520700000001</v>
      </c>
      <c r="G10029">
        <v>0.64033801000000001</v>
      </c>
      <c r="H10029">
        <v>0.50264340100000005</v>
      </c>
      <c r="I10029">
        <v>4.6920196430000001</v>
      </c>
      <c r="J10029">
        <v>3.691595848</v>
      </c>
      <c r="K10029">
        <v>2.7459886980000001</v>
      </c>
      <c r="L10029">
        <v>4.3415509529999996</v>
      </c>
      <c r="M10029">
        <v>2.9309726829999998</v>
      </c>
      <c r="N10029">
        <v>3.9527256</v>
      </c>
      <c r="O10029">
        <v>7.9115504830000001</v>
      </c>
      <c r="P10029">
        <v>1.652682728</v>
      </c>
      <c r="Q10029">
        <v>2.8490402119999998</v>
      </c>
    </row>
    <row r="10030" spans="1:17">
      <c r="A10030" t="e">
        <v>#N/A</v>
      </c>
      <c r="B10030" s="14" t="s">
        <v>21496</v>
      </c>
      <c r="C10030">
        <v>0</v>
      </c>
      <c r="D10030">
        <v>0</v>
      </c>
      <c r="E10030">
        <v>0</v>
      </c>
      <c r="F10030">
        <v>0</v>
      </c>
      <c r="G10030">
        <v>0.72768303599999995</v>
      </c>
      <c r="H10030">
        <v>0</v>
      </c>
      <c r="I10030">
        <v>0</v>
      </c>
      <c r="J10030">
        <v>0</v>
      </c>
      <c r="K10030">
        <v>0</v>
      </c>
      <c r="L10030">
        <v>0</v>
      </c>
      <c r="M10030">
        <v>0</v>
      </c>
      <c r="N10030">
        <v>3.6362962790000002</v>
      </c>
      <c r="O10030">
        <v>0</v>
      </c>
      <c r="P10030">
        <v>0</v>
      </c>
      <c r="Q10030">
        <v>0</v>
      </c>
    </row>
    <row r="10031" spans="1:17">
      <c r="A10031" t="s">
        <v>18370</v>
      </c>
      <c r="B10031" s="14" t="s">
        <v>21497</v>
      </c>
      <c r="C10031">
        <v>0</v>
      </c>
      <c r="D10031">
        <v>0</v>
      </c>
      <c r="E10031">
        <v>0</v>
      </c>
      <c r="F10031">
        <v>0</v>
      </c>
      <c r="G10031">
        <v>0</v>
      </c>
      <c r="H10031">
        <v>0</v>
      </c>
      <c r="I10031">
        <v>0</v>
      </c>
      <c r="J10031">
        <v>0</v>
      </c>
      <c r="K10031">
        <v>0</v>
      </c>
      <c r="L10031">
        <v>2.9319212920000002</v>
      </c>
      <c r="M10031">
        <v>0</v>
      </c>
      <c r="N10031">
        <v>0.57200166200000002</v>
      </c>
      <c r="O10031">
        <v>5.1388774169999998</v>
      </c>
      <c r="P10031">
        <v>0</v>
      </c>
      <c r="Q10031">
        <v>0</v>
      </c>
    </row>
    <row r="10032" spans="1:17">
      <c r="A10032" t="s">
        <v>11775</v>
      </c>
      <c r="B10032" s="14" t="s">
        <v>21498</v>
      </c>
      <c r="C10032">
        <v>0</v>
      </c>
      <c r="D10032">
        <v>0.65038608099999995</v>
      </c>
      <c r="E10032">
        <v>1.041124621</v>
      </c>
      <c r="F10032">
        <v>0.93245740099999996</v>
      </c>
      <c r="G10032">
        <v>0.50696401099999999</v>
      </c>
      <c r="H10032">
        <v>0.37584108100000002</v>
      </c>
      <c r="I10032">
        <v>0</v>
      </c>
      <c r="J10032">
        <v>0.248118069</v>
      </c>
      <c r="K10032">
        <v>0.88789430000000003</v>
      </c>
      <c r="L10032">
        <v>0</v>
      </c>
      <c r="M10032">
        <v>0</v>
      </c>
      <c r="N10032">
        <v>0.60317710800000002</v>
      </c>
      <c r="O10032">
        <v>0</v>
      </c>
      <c r="P10032">
        <v>0.29364568299999999</v>
      </c>
      <c r="Q10032">
        <v>2.0181885940000002</v>
      </c>
    </row>
    <row r="10033" spans="1:17">
      <c r="A10033" t="e">
        <v>#N/A</v>
      </c>
      <c r="B10033" s="14" t="s">
        <v>21499</v>
      </c>
      <c r="C10033">
        <v>21.537122920000002</v>
      </c>
      <c r="D10033">
        <v>0</v>
      </c>
      <c r="E10033">
        <v>0.11456442999999999</v>
      </c>
      <c r="F10033">
        <v>0.21987168400000001</v>
      </c>
      <c r="G10033">
        <v>0.185952901</v>
      </c>
      <c r="H10033">
        <v>0.206786097</v>
      </c>
      <c r="I10033">
        <v>0</v>
      </c>
      <c r="J10033">
        <v>0</v>
      </c>
      <c r="K10033">
        <v>2.6868352949999998</v>
      </c>
      <c r="L10033">
        <v>3.06188912</v>
      </c>
      <c r="M10033">
        <v>3.1006131670000001</v>
      </c>
      <c r="N10033">
        <v>0.19911922300000001</v>
      </c>
      <c r="O10033">
        <v>6.5592711750000001</v>
      </c>
      <c r="P10033">
        <v>0.323125106</v>
      </c>
      <c r="Q10033">
        <v>1.4805312239999999</v>
      </c>
    </row>
    <row r="10034" spans="1:17">
      <c r="A10034" t="s">
        <v>21500</v>
      </c>
      <c r="B10034" s="14" t="s">
        <v>21501</v>
      </c>
      <c r="C10034">
        <v>0</v>
      </c>
      <c r="D10034">
        <v>1.0095188100000001</v>
      </c>
      <c r="E10034">
        <v>0.78780823</v>
      </c>
      <c r="F10034">
        <v>0.62029087400000005</v>
      </c>
      <c r="G10034">
        <v>1.0819893970000001</v>
      </c>
      <c r="H10034">
        <v>2.406419724</v>
      </c>
      <c r="I10034">
        <v>4.1534383119999996</v>
      </c>
      <c r="J10034">
        <v>1.010952796</v>
      </c>
      <c r="K10034">
        <v>0.77522357500000005</v>
      </c>
      <c r="L10034">
        <v>2.1595116829999998</v>
      </c>
      <c r="M10034">
        <v>0</v>
      </c>
      <c r="N10034">
        <v>0.28087254</v>
      </c>
      <c r="O10034">
        <v>1.892524511</v>
      </c>
      <c r="P10034">
        <v>0.68368815599999999</v>
      </c>
      <c r="Q10034">
        <v>1.1747249470000001</v>
      </c>
    </row>
    <row r="10035" spans="1:17">
      <c r="A10035" t="e">
        <v>#N/A</v>
      </c>
      <c r="B10035" s="14" t="s">
        <v>21502</v>
      </c>
      <c r="C10035">
        <v>0</v>
      </c>
      <c r="D10035">
        <v>0</v>
      </c>
      <c r="E10035">
        <v>0.549193237</v>
      </c>
      <c r="F10035">
        <v>0</v>
      </c>
      <c r="G10035">
        <v>0</v>
      </c>
      <c r="H10035">
        <v>0</v>
      </c>
      <c r="I10035">
        <v>0</v>
      </c>
      <c r="J10035">
        <v>0</v>
      </c>
      <c r="K10035">
        <v>2.3418212170000001</v>
      </c>
      <c r="L10035">
        <v>0</v>
      </c>
      <c r="M10035">
        <v>0</v>
      </c>
      <c r="N10035">
        <v>0</v>
      </c>
      <c r="O10035">
        <v>0</v>
      </c>
      <c r="P10035">
        <v>0</v>
      </c>
      <c r="Q10035">
        <v>0</v>
      </c>
    </row>
    <row r="10036" spans="1:17">
      <c r="A10036" t="s">
        <v>21503</v>
      </c>
      <c r="B10036" s="14" t="s">
        <v>3221</v>
      </c>
      <c r="C10036">
        <v>27.830366179999999</v>
      </c>
      <c r="D10036">
        <v>84.904293800000005</v>
      </c>
      <c r="E10036">
        <v>7.251483522</v>
      </c>
      <c r="F10036">
        <v>1.0273235489999999</v>
      </c>
      <c r="G10036">
        <v>11.44428066</v>
      </c>
      <c r="H10036">
        <v>24.275341489999999</v>
      </c>
      <c r="I10036">
        <v>41.273458949999998</v>
      </c>
      <c r="J10036">
        <v>46.672128299999997</v>
      </c>
      <c r="K10036">
        <v>143.58533750000001</v>
      </c>
      <c r="L10036">
        <v>393.42331619999999</v>
      </c>
      <c r="M10036">
        <v>21.730853679999999</v>
      </c>
      <c r="N10036">
        <v>11.251543829999999</v>
      </c>
      <c r="O10036">
        <v>22.724344850000001</v>
      </c>
      <c r="P10036">
        <v>38.81741023</v>
      </c>
      <c r="Q10036">
        <v>28.859366919999999</v>
      </c>
    </row>
    <row r="10037" spans="1:17">
      <c r="A10037" t="s">
        <v>21504</v>
      </c>
      <c r="B10037" s="14" t="s">
        <v>21505</v>
      </c>
      <c r="C10037">
        <v>25.154047760000001</v>
      </c>
      <c r="D10037">
        <v>5.1907882059999997</v>
      </c>
      <c r="E10037">
        <v>5.5171352340000004</v>
      </c>
      <c r="F10037">
        <v>3.986798614</v>
      </c>
      <c r="G10037">
        <v>7.7054863630000003</v>
      </c>
      <c r="H10037">
        <v>14.15997346</v>
      </c>
      <c r="I10037">
        <v>9.0450346209999992</v>
      </c>
      <c r="J10037">
        <v>6.2902122839999999</v>
      </c>
      <c r="K10037">
        <v>17.19484916</v>
      </c>
      <c r="L10037">
        <v>15.2406088</v>
      </c>
      <c r="M10037">
        <v>6.6142964790000001</v>
      </c>
      <c r="N10037">
        <v>3.90784281</v>
      </c>
      <c r="O10037">
        <v>7.8230136400000001</v>
      </c>
      <c r="P10037">
        <v>6.4621651150000003</v>
      </c>
      <c r="Q10037">
        <v>11.60675949</v>
      </c>
    </row>
    <row r="10038" spans="1:17">
      <c r="A10038" t="s">
        <v>19427</v>
      </c>
      <c r="B10038" s="14" t="s">
        <v>540</v>
      </c>
      <c r="C10038">
        <v>54.507049879999997</v>
      </c>
      <c r="D10038">
        <v>10.10368573</v>
      </c>
      <c r="E10038">
        <v>6.4497845519999997</v>
      </c>
      <c r="F10038">
        <v>12.7190957</v>
      </c>
      <c r="G10038">
        <v>13.87841006</v>
      </c>
      <c r="H10038">
        <v>28.730456480000001</v>
      </c>
      <c r="I10038">
        <v>9.3277553999999991</v>
      </c>
      <c r="J10038">
        <v>4.1247749369999998</v>
      </c>
      <c r="K10038">
        <v>17.66222063</v>
      </c>
      <c r="L10038">
        <v>49.200995689999999</v>
      </c>
      <c r="M10038">
        <v>13.345512340000001</v>
      </c>
      <c r="N10038">
        <v>5.1422371619999998</v>
      </c>
      <c r="O10038">
        <v>11.08751734</v>
      </c>
      <c r="P10038">
        <v>3.9219989750000002</v>
      </c>
      <c r="Q10038">
        <v>14.337972840000001</v>
      </c>
    </row>
    <row r="10039" spans="1:17">
      <c r="A10039" t="s">
        <v>21506</v>
      </c>
      <c r="B10039" s="14" t="s">
        <v>547</v>
      </c>
      <c r="C10039">
        <v>14.51862886</v>
      </c>
      <c r="D10039">
        <v>229.946088</v>
      </c>
      <c r="E10039">
        <v>212.6350358</v>
      </c>
      <c r="F10039">
        <v>224.9725541</v>
      </c>
      <c r="G10039">
        <v>287.83312979999999</v>
      </c>
      <c r="H10039">
        <v>248.2745501</v>
      </c>
      <c r="I10039">
        <v>134.01598709999999</v>
      </c>
      <c r="J10039">
        <v>94.017105650000005</v>
      </c>
      <c r="K10039">
        <v>161.7320278</v>
      </c>
      <c r="L10039">
        <v>359.88112219999999</v>
      </c>
      <c r="M10039">
        <v>9.5993853219999998</v>
      </c>
      <c r="N10039">
        <v>24.313943559999998</v>
      </c>
      <c r="O10039">
        <v>5.7170011260000004</v>
      </c>
      <c r="P10039">
        <v>10.270066590000001</v>
      </c>
      <c r="Q10039">
        <v>49.718040969999997</v>
      </c>
    </row>
    <row r="10040" spans="1:17">
      <c r="A10040" t="s">
        <v>21507</v>
      </c>
      <c r="B10040" s="14" t="s">
        <v>545</v>
      </c>
      <c r="C10040">
        <v>7.6036700939999999</v>
      </c>
      <c r="D10040">
        <v>5.334147143</v>
      </c>
      <c r="E10040">
        <v>4.3986017630000003</v>
      </c>
      <c r="F10040">
        <v>3.6009645940000001</v>
      </c>
      <c r="G10040">
        <v>3.7749080840000002</v>
      </c>
      <c r="H10040">
        <v>10.403315729999999</v>
      </c>
      <c r="I10040">
        <v>2.0791089359999999</v>
      </c>
      <c r="J10040">
        <v>3.0122504409999999</v>
      </c>
      <c r="K10040">
        <v>7.8330191850000004</v>
      </c>
      <c r="L10040">
        <v>6.0055464900000004</v>
      </c>
      <c r="M10040">
        <v>1.8244497879999999</v>
      </c>
      <c r="N10040">
        <v>1.9332208070000001</v>
      </c>
      <c r="O10040">
        <v>7.8945930400000002</v>
      </c>
      <c r="P10040">
        <v>1.616121312</v>
      </c>
      <c r="Q10040">
        <v>3.484671879</v>
      </c>
    </row>
    <row r="10041" spans="1:17">
      <c r="A10041" t="s">
        <v>21508</v>
      </c>
      <c r="B10041" s="14" t="s">
        <v>3745</v>
      </c>
      <c r="C10041">
        <v>13.530769530000001</v>
      </c>
      <c r="D10041">
        <v>3.3774856340000001</v>
      </c>
      <c r="E10041">
        <v>3.1223168819999998</v>
      </c>
      <c r="F10041">
        <v>3.009140661</v>
      </c>
      <c r="G10041">
        <v>3.685763267</v>
      </c>
      <c r="H10041">
        <v>5.7820904349999998</v>
      </c>
      <c r="I10041">
        <v>7.5037891050000001</v>
      </c>
      <c r="J10041">
        <v>4.6868781979999996</v>
      </c>
      <c r="K10041">
        <v>8.9047562679999999</v>
      </c>
      <c r="L10041">
        <v>10.114925510000001</v>
      </c>
      <c r="M10041">
        <v>4.7556089659999996</v>
      </c>
      <c r="N10041">
        <v>3.4768831979999999</v>
      </c>
      <c r="O10041">
        <v>18.150884980000001</v>
      </c>
      <c r="P10041">
        <v>3.0879546960000002</v>
      </c>
      <c r="Q10041">
        <v>14.14874071</v>
      </c>
    </row>
    <row r="10042" spans="1:17">
      <c r="A10042" t="s">
        <v>21509</v>
      </c>
      <c r="B10042" s="14" t="s">
        <v>8019</v>
      </c>
      <c r="C10042">
        <v>10.04768297</v>
      </c>
      <c r="D10042">
        <v>1.064560011</v>
      </c>
      <c r="E10042">
        <v>1.425268768</v>
      </c>
      <c r="F10042">
        <v>0.61446744499999995</v>
      </c>
      <c r="G10042">
        <v>1.156697858</v>
      </c>
      <c r="H10042">
        <v>1.3981394250000001</v>
      </c>
      <c r="I10042">
        <v>4.0348104899999999</v>
      </c>
      <c r="J10042">
        <v>2.1229143000000001</v>
      </c>
      <c r="K10042">
        <v>3.633291029</v>
      </c>
      <c r="L10042">
        <v>2.8523169410000002</v>
      </c>
      <c r="M10042">
        <v>6.7085198850000003</v>
      </c>
      <c r="N10042">
        <v>1.4540056349999999</v>
      </c>
      <c r="O10042">
        <v>16.93328966</v>
      </c>
      <c r="P10042">
        <v>0.58987992099999997</v>
      </c>
      <c r="Q10042">
        <v>3.203293226</v>
      </c>
    </row>
    <row r="10043" spans="1:17">
      <c r="A10043" t="s">
        <v>21510</v>
      </c>
      <c r="B10043" s="14" t="s">
        <v>21511</v>
      </c>
      <c r="C10043">
        <v>66.876458020000001</v>
      </c>
      <c r="D10043">
        <v>1.4058384719999999</v>
      </c>
      <c r="E10043">
        <v>2.492791999</v>
      </c>
      <c r="F10043">
        <v>1.993399307</v>
      </c>
      <c r="G10043">
        <v>0.84294252400000003</v>
      </c>
      <c r="H10043">
        <v>1.1248577049999999</v>
      </c>
      <c r="I10043">
        <v>10.678165870000001</v>
      </c>
      <c r="J10043">
        <v>0.80447738099999999</v>
      </c>
      <c r="K10043">
        <v>15.722865860000001</v>
      </c>
      <c r="L10043">
        <v>18.506453539999999</v>
      </c>
      <c r="M10043">
        <v>29.04778537</v>
      </c>
      <c r="N10043">
        <v>2.8884055549999998</v>
      </c>
      <c r="O10043">
        <v>30.274426770000002</v>
      </c>
      <c r="P10043">
        <v>2.4168497530000002</v>
      </c>
      <c r="Q10043">
        <v>7.3825306949999998</v>
      </c>
    </row>
    <row r="10044" spans="1:17">
      <c r="A10044" t="s">
        <v>21512</v>
      </c>
      <c r="B10044" s="14" t="s">
        <v>1654</v>
      </c>
      <c r="C10044">
        <v>1.9791102169999999</v>
      </c>
      <c r="D10044">
        <v>11.545565059999999</v>
      </c>
      <c r="E10044">
        <v>7.1588128060000003</v>
      </c>
      <c r="F10044">
        <v>7.5430739280000001</v>
      </c>
      <c r="G10044">
        <v>6.7211873999999998</v>
      </c>
      <c r="H10044">
        <v>1.520175109</v>
      </c>
      <c r="I10044">
        <v>8.6585255540000006</v>
      </c>
      <c r="J10044">
        <v>11.79194998</v>
      </c>
      <c r="K10044">
        <v>8.3796797559999998</v>
      </c>
      <c r="L10044">
        <v>7.5030957020000004</v>
      </c>
      <c r="M10044">
        <v>3.1658284069999998</v>
      </c>
      <c r="N10044">
        <v>7.9289846979999998</v>
      </c>
      <c r="O10044">
        <v>4.01833945</v>
      </c>
      <c r="P10044">
        <v>8.6109485679999995</v>
      </c>
      <c r="Q10044">
        <v>9.0700275460000004</v>
      </c>
    </row>
    <row r="10045" spans="1:17">
      <c r="A10045" t="s">
        <v>21513</v>
      </c>
      <c r="B10045" s="14" t="s">
        <v>3552</v>
      </c>
      <c r="C10045">
        <v>8.3860688109999995</v>
      </c>
      <c r="D10045">
        <v>2.5939024970000002</v>
      </c>
      <c r="E10045">
        <v>2.8953635809999998</v>
      </c>
      <c r="F10045">
        <v>2.6060831860000002</v>
      </c>
      <c r="G10045">
        <v>2.3497749520000002</v>
      </c>
      <c r="H10045">
        <v>1.640740721</v>
      </c>
      <c r="I10045">
        <v>8.7683697689999995</v>
      </c>
      <c r="J10045">
        <v>11.25286743</v>
      </c>
      <c r="K10045">
        <v>2.9429783879999998</v>
      </c>
      <c r="L10045">
        <v>4.6989374570000004</v>
      </c>
      <c r="M10045">
        <v>11.84529268</v>
      </c>
      <c r="N10045">
        <v>6.3391371909999998</v>
      </c>
      <c r="O10045">
        <v>14.01870008</v>
      </c>
      <c r="P10045">
        <v>4.1068767690000003</v>
      </c>
      <c r="Q10045">
        <v>3.8069789950000001</v>
      </c>
    </row>
    <row r="10046" spans="1:17">
      <c r="A10046" t="s">
        <v>21514</v>
      </c>
      <c r="B10046" s="14" t="s">
        <v>5869</v>
      </c>
      <c r="C10046">
        <v>6.1783561479999998</v>
      </c>
      <c r="D10046">
        <v>27.410273879999998</v>
      </c>
      <c r="E10046">
        <v>30.166708849999999</v>
      </c>
      <c r="F10046">
        <v>30.829097489999999</v>
      </c>
      <c r="G10046">
        <v>29.451681669999999</v>
      </c>
      <c r="H10046">
        <v>117.57995870000001</v>
      </c>
      <c r="I10046">
        <v>18.494246969999999</v>
      </c>
      <c r="J10046">
        <v>19.147974749999999</v>
      </c>
      <c r="K10046">
        <v>16.07927639</v>
      </c>
      <c r="L10046">
        <v>11.40332695</v>
      </c>
      <c r="M10046">
        <v>6.5540126360000004</v>
      </c>
      <c r="N10046">
        <v>18.25878848</v>
      </c>
      <c r="O10046">
        <v>6.1221429389999997</v>
      </c>
      <c r="P10046">
        <v>36.37056123</v>
      </c>
      <c r="Q10046">
        <v>44.036769169999999</v>
      </c>
    </row>
    <row r="10047" spans="1:17">
      <c r="A10047" t="s">
        <v>21515</v>
      </c>
      <c r="B10047" s="14" t="s">
        <v>4512</v>
      </c>
      <c r="C10047">
        <v>8.2572846969999993</v>
      </c>
      <c r="D10047">
        <v>24.29263971</v>
      </c>
      <c r="E10047">
        <v>39.906187350000003</v>
      </c>
      <c r="F10047">
        <v>33.254747100000003</v>
      </c>
      <c r="G10047">
        <v>36.350396289999999</v>
      </c>
      <c r="H10047">
        <v>84.482181510000004</v>
      </c>
      <c r="I10047">
        <v>38.373075100000001</v>
      </c>
      <c r="J10047">
        <v>25.792637320000001</v>
      </c>
      <c r="K10047">
        <v>22.475490220000001</v>
      </c>
      <c r="L10047">
        <v>30.608914370000001</v>
      </c>
      <c r="M10047">
        <v>8.4534623629999999</v>
      </c>
      <c r="N10047">
        <v>12.01111994</v>
      </c>
      <c r="O10047">
        <v>7.9254614390000002</v>
      </c>
      <c r="P10047">
        <v>14.635000229999999</v>
      </c>
      <c r="Q10047">
        <v>23.462137370000001</v>
      </c>
    </row>
    <row r="10048" spans="1:17">
      <c r="A10048" t="s">
        <v>21516</v>
      </c>
      <c r="B10048" s="14" t="s">
        <v>21517</v>
      </c>
      <c r="C10048">
        <v>46.384798160000003</v>
      </c>
      <c r="D10048">
        <v>0.99443089299999998</v>
      </c>
      <c r="E10048">
        <v>0.95511867399999995</v>
      </c>
      <c r="F10048">
        <v>1.018367037</v>
      </c>
      <c r="G10048">
        <v>1.5502812500000001</v>
      </c>
      <c r="H10048">
        <v>0</v>
      </c>
      <c r="I10048">
        <v>8.7282399309999992</v>
      </c>
      <c r="J10048">
        <v>0.94842233099999995</v>
      </c>
      <c r="K10048">
        <v>2.715155035</v>
      </c>
      <c r="L10048">
        <v>6.6180687130000004</v>
      </c>
      <c r="M10048">
        <v>5.7443727029999998</v>
      </c>
      <c r="N10048">
        <v>0.36889962300000001</v>
      </c>
      <c r="O10048">
        <v>8.285508879</v>
      </c>
      <c r="P10048">
        <v>0.44897999399999999</v>
      </c>
      <c r="Q10048">
        <v>5.142968518</v>
      </c>
    </row>
    <row r="10049" spans="1:17">
      <c r="A10049" t="s">
        <v>21518</v>
      </c>
      <c r="B10049" s="14" t="s">
        <v>4863</v>
      </c>
      <c r="C10049">
        <v>6.2817489159999997</v>
      </c>
      <c r="D10049">
        <v>8.6190516620000004</v>
      </c>
      <c r="E10049">
        <v>7.9980644180000002</v>
      </c>
      <c r="F10049">
        <v>7.7783653829999997</v>
      </c>
      <c r="G10049">
        <v>8.3979906769999992</v>
      </c>
      <c r="H10049">
        <v>5.7589623599999999</v>
      </c>
      <c r="I10049">
        <v>7.6832494779999996</v>
      </c>
      <c r="J10049">
        <v>12.22766753</v>
      </c>
      <c r="K10049">
        <v>10.755371240000001</v>
      </c>
      <c r="L10049">
        <v>7.0420778820000001</v>
      </c>
      <c r="M10049">
        <v>3.889712625</v>
      </c>
      <c r="N10049">
        <v>7.2690240629999998</v>
      </c>
      <c r="O10049">
        <v>6.2836518760000004</v>
      </c>
      <c r="P10049">
        <v>8.4517509700000009</v>
      </c>
      <c r="Q10049">
        <v>7.1042615170000003</v>
      </c>
    </row>
    <row r="10050" spans="1:17">
      <c r="A10050" t="s">
        <v>21519</v>
      </c>
      <c r="B10050" s="14" t="s">
        <v>21520</v>
      </c>
      <c r="C10050">
        <v>0</v>
      </c>
      <c r="D10050">
        <v>1.688530308</v>
      </c>
      <c r="E10050">
        <v>1.3269098349999999</v>
      </c>
      <c r="F10050">
        <v>2.263645388</v>
      </c>
      <c r="G10050">
        <v>0.717915478</v>
      </c>
      <c r="H10050">
        <v>0.53223133</v>
      </c>
      <c r="I10050">
        <v>2.0209683059999999</v>
      </c>
      <c r="J10050">
        <v>0.26352137199999998</v>
      </c>
      <c r="K10050">
        <v>2.2003689290000001</v>
      </c>
      <c r="L10050">
        <v>0.43782046099999999</v>
      </c>
      <c r="M10050">
        <v>0</v>
      </c>
      <c r="N10050">
        <v>1.3666616890000001</v>
      </c>
      <c r="O10050">
        <v>0</v>
      </c>
      <c r="P10050">
        <v>1.975210643</v>
      </c>
      <c r="Q10050">
        <v>0</v>
      </c>
    </row>
    <row r="10051" spans="1:17">
      <c r="A10051" t="s">
        <v>21521</v>
      </c>
      <c r="B10051" s="14" t="s">
        <v>4163</v>
      </c>
      <c r="C10051">
        <v>13.186875089999999</v>
      </c>
      <c r="D10051">
        <v>1.460667183</v>
      </c>
      <c r="E10051">
        <v>0.46193823699999997</v>
      </c>
      <c r="F10051">
        <v>0.481582917</v>
      </c>
      <c r="G10051">
        <v>0.38877769699999998</v>
      </c>
      <c r="H10051">
        <v>1.667575265</v>
      </c>
      <c r="I10051">
        <v>2.57972512</v>
      </c>
      <c r="J10051">
        <v>0.42811961300000001</v>
      </c>
      <c r="K10051">
        <v>2.626341552</v>
      </c>
      <c r="L10051">
        <v>7.3161026629999997</v>
      </c>
      <c r="M10051">
        <v>13.2737958</v>
      </c>
      <c r="N10051">
        <v>0.71366562499999997</v>
      </c>
      <c r="O10051">
        <v>20.125268760000001</v>
      </c>
      <c r="P10051">
        <v>0.55493088000000002</v>
      </c>
      <c r="Q10051">
        <v>7.2962861779999999</v>
      </c>
    </row>
    <row r="10052" spans="1:17">
      <c r="A10052" t="s">
        <v>21522</v>
      </c>
      <c r="B10052" s="14" t="s">
        <v>7511</v>
      </c>
      <c r="C10052">
        <v>23.395970739999999</v>
      </c>
      <c r="D10052">
        <v>1.8847239579999999</v>
      </c>
      <c r="E10052">
        <v>1.18795447</v>
      </c>
      <c r="F10052">
        <v>0.55490076799999999</v>
      </c>
      <c r="G10052">
        <v>1.132437205</v>
      </c>
      <c r="H10052">
        <v>2.3144067970000002</v>
      </c>
      <c r="I10052">
        <v>9.0466521170000007</v>
      </c>
      <c r="J10052">
        <v>1.2133293060000001</v>
      </c>
      <c r="K10052">
        <v>6.3520644180000003</v>
      </c>
      <c r="L10052">
        <v>8.0634127200000005</v>
      </c>
      <c r="M10052">
        <v>13.60898598</v>
      </c>
      <c r="N10052">
        <v>1.1142985160000001</v>
      </c>
      <c r="O10052">
        <v>19.432896530000001</v>
      </c>
      <c r="P10052">
        <v>0.95731013200000004</v>
      </c>
      <c r="Q10052">
        <v>3.7771020289999999</v>
      </c>
    </row>
    <row r="10053" spans="1:17">
      <c r="A10053" t="s">
        <v>21523</v>
      </c>
      <c r="B10053" s="14" t="s">
        <v>21524</v>
      </c>
      <c r="C10053">
        <v>11.65653356</v>
      </c>
      <c r="D10053">
        <v>0</v>
      </c>
      <c r="E10053">
        <v>0</v>
      </c>
      <c r="F10053">
        <v>0.22666879200000001</v>
      </c>
      <c r="G10053">
        <v>0</v>
      </c>
      <c r="H10053">
        <v>1.918608101</v>
      </c>
      <c r="I10053">
        <v>2.428421594</v>
      </c>
      <c r="J10053">
        <v>0.21110045399999999</v>
      </c>
      <c r="K10053">
        <v>1.5108523979999999</v>
      </c>
      <c r="L10053">
        <v>1.0521814309999999</v>
      </c>
      <c r="M10053">
        <v>3.1964654559999999</v>
      </c>
      <c r="N10053">
        <v>0.20527479000000001</v>
      </c>
      <c r="O10053">
        <v>5.5325817349999999</v>
      </c>
      <c r="P10053">
        <v>0.99934256700000001</v>
      </c>
      <c r="Q10053">
        <v>0</v>
      </c>
    </row>
    <row r="10054" spans="1:17">
      <c r="A10054" t="s">
        <v>21525</v>
      </c>
      <c r="B10054" s="14" t="s">
        <v>8568</v>
      </c>
      <c r="C10054">
        <v>23.65168311</v>
      </c>
      <c r="D10054">
        <v>8.1243852079999996</v>
      </c>
      <c r="E10054">
        <v>10.941456000000001</v>
      </c>
      <c r="F10054">
        <v>10.454186399999999</v>
      </c>
      <c r="G10054">
        <v>8.0766261260000007</v>
      </c>
      <c r="H10054">
        <v>2.551559465</v>
      </c>
      <c r="I10054">
        <v>9.6886833209999992</v>
      </c>
      <c r="J10054">
        <v>6.333557001</v>
      </c>
      <c r="K10054">
        <v>10.12679445</v>
      </c>
      <c r="L10054">
        <v>7.5562064180000004</v>
      </c>
      <c r="M10054">
        <v>7.1416525499999999</v>
      </c>
      <c r="N10054">
        <v>10.614053999999999</v>
      </c>
      <c r="O10054">
        <v>7.6520993199999996</v>
      </c>
      <c r="P10054">
        <v>6.6584253110000002</v>
      </c>
      <c r="Q10054">
        <v>5.2978532840000003</v>
      </c>
    </row>
    <row r="10055" spans="1:17">
      <c r="A10055" t="s">
        <v>21526</v>
      </c>
      <c r="B10055" s="14" t="s">
        <v>6048</v>
      </c>
      <c r="C10055">
        <v>7.75354805</v>
      </c>
      <c r="D10055">
        <v>10.809179029999999</v>
      </c>
      <c r="E10055">
        <v>9.1903681509999995</v>
      </c>
      <c r="F10055">
        <v>7.3025781179999996</v>
      </c>
      <c r="G10055">
        <v>9.439869216</v>
      </c>
      <c r="H10055">
        <v>12.302184520000001</v>
      </c>
      <c r="I10055">
        <v>9.3655189700000001</v>
      </c>
      <c r="J10055">
        <v>9.0150663180000006</v>
      </c>
      <c r="K10055">
        <v>15.81051306</v>
      </c>
      <c r="L10055">
        <v>16.132517419999999</v>
      </c>
      <c r="M10055">
        <v>6.1637892580000004</v>
      </c>
      <c r="N10055">
        <v>4.3348678950000004</v>
      </c>
      <c r="O10055">
        <v>7.1991062919999997</v>
      </c>
      <c r="P10055">
        <v>3.924594323</v>
      </c>
      <c r="Q10055">
        <v>7.752783644</v>
      </c>
    </row>
    <row r="10056" spans="1:17">
      <c r="A10056" t="s">
        <v>21527</v>
      </c>
      <c r="B10056" s="14" t="s">
        <v>4164</v>
      </c>
      <c r="C10056">
        <v>10.49656761</v>
      </c>
      <c r="D10056">
        <v>46.579490550000003</v>
      </c>
      <c r="E10056">
        <v>2.5009594069999999</v>
      </c>
      <c r="F10056">
        <v>0.744160186</v>
      </c>
      <c r="G10056">
        <v>6.2117967800000002</v>
      </c>
      <c r="H10056">
        <v>35.735451640000001</v>
      </c>
      <c r="I10056">
        <v>9.0887391169999994</v>
      </c>
      <c r="J10056">
        <v>5.6830008449999996</v>
      </c>
      <c r="K10056">
        <v>15.674143600000001</v>
      </c>
      <c r="L10056">
        <v>21.00239938</v>
      </c>
      <c r="M10056">
        <v>9.2347977379999993</v>
      </c>
      <c r="N10056">
        <v>1.7656784160000001</v>
      </c>
      <c r="O10056">
        <v>9.6872669340000002</v>
      </c>
      <c r="P10056">
        <v>5.3806275970000002</v>
      </c>
      <c r="Q10056">
        <v>5.8627390129999997</v>
      </c>
    </row>
    <row r="10057" spans="1:17">
      <c r="A10057" t="s">
        <v>21528</v>
      </c>
      <c r="B10057" s="14" t="s">
        <v>4165</v>
      </c>
      <c r="C10057">
        <v>45.156239079999999</v>
      </c>
      <c r="D10057">
        <v>3.0010856760000002</v>
      </c>
      <c r="E10057">
        <v>2.8824456189999998</v>
      </c>
      <c r="F10057">
        <v>2.0116292009999999</v>
      </c>
      <c r="G10057">
        <v>2.6582854440000001</v>
      </c>
      <c r="H10057">
        <v>5.833382351</v>
      </c>
      <c r="I10057">
        <v>8.381192617</v>
      </c>
      <c r="J10057">
        <v>3.7469281429999999</v>
      </c>
      <c r="K10057">
        <v>8.8458455530000002</v>
      </c>
      <c r="L10057">
        <v>21.658621350000001</v>
      </c>
      <c r="M10057">
        <v>13.39592283</v>
      </c>
      <c r="N10057">
        <v>2.5808305599999999</v>
      </c>
      <c r="O10057">
        <v>16.13944652</v>
      </c>
      <c r="P10057">
        <v>2.956305644</v>
      </c>
      <c r="Q10057">
        <v>7.7604634289999996</v>
      </c>
    </row>
    <row r="10058" spans="1:17">
      <c r="A10058" t="s">
        <v>21529</v>
      </c>
      <c r="B10058" s="14" t="s">
        <v>21530</v>
      </c>
      <c r="C10058">
        <v>11.768698580000001</v>
      </c>
      <c r="D10058">
        <v>0</v>
      </c>
      <c r="E10058">
        <v>0.227644865</v>
      </c>
      <c r="F10058">
        <v>0.43689528900000002</v>
      </c>
      <c r="G10058">
        <v>0.18474854299999999</v>
      </c>
      <c r="H10058">
        <v>0.82178723499999995</v>
      </c>
      <c r="I10058">
        <v>7.8011470879999996</v>
      </c>
      <c r="J10058">
        <v>0.135629307</v>
      </c>
      <c r="K10058">
        <v>2.9121092860000002</v>
      </c>
      <c r="L10058">
        <v>4.056077642</v>
      </c>
      <c r="M10058">
        <v>16.429501200000001</v>
      </c>
      <c r="N10058">
        <v>0.13188639399999999</v>
      </c>
      <c r="O10058">
        <v>28.436896789999999</v>
      </c>
      <c r="P10058">
        <v>0</v>
      </c>
      <c r="Q10058">
        <v>5.8837691640000003</v>
      </c>
    </row>
    <row r="10059" spans="1:17">
      <c r="A10059" t="s">
        <v>21531</v>
      </c>
      <c r="B10059" s="14" t="s">
        <v>21532</v>
      </c>
      <c r="C10059">
        <v>4.6401610340000001</v>
      </c>
      <c r="D10059">
        <v>4.1118041400000003</v>
      </c>
      <c r="E10059">
        <v>1.2835077909999999</v>
      </c>
      <c r="F10059">
        <v>3.5370518940000002</v>
      </c>
      <c r="G10059">
        <v>0.96152275300000001</v>
      </c>
      <c r="H10059">
        <v>3.5641558729999998</v>
      </c>
      <c r="I10059">
        <v>0</v>
      </c>
      <c r="J10059">
        <v>0.94117595799999998</v>
      </c>
      <c r="K10059">
        <v>1.2630047019999999</v>
      </c>
      <c r="L10059">
        <v>1.172768517</v>
      </c>
      <c r="M10059">
        <v>5.3442029199999999</v>
      </c>
      <c r="N10059">
        <v>0.22880066499999999</v>
      </c>
      <c r="O10059">
        <v>7.1944283840000001</v>
      </c>
      <c r="P10059">
        <v>1.113873962</v>
      </c>
      <c r="Q10059">
        <v>5.103673927</v>
      </c>
    </row>
    <row r="10060" spans="1:17">
      <c r="A10060" t="s">
        <v>21533</v>
      </c>
      <c r="B10060" s="14" t="s">
        <v>2478</v>
      </c>
      <c r="C10060">
        <v>20.444273859999999</v>
      </c>
      <c r="D10060">
        <v>8.4543035629999999</v>
      </c>
      <c r="E10060">
        <v>1.4500151480000001</v>
      </c>
      <c r="F10060">
        <v>1.4841943360000001</v>
      </c>
      <c r="G10060">
        <v>1.412137376</v>
      </c>
      <c r="H10060">
        <v>2.3555188569999999</v>
      </c>
      <c r="I10060">
        <v>1.987618994</v>
      </c>
      <c r="J10060">
        <v>0.34556377999999999</v>
      </c>
      <c r="K10060">
        <v>2.1640592110000001</v>
      </c>
      <c r="L10060">
        <v>2.1529785060000002</v>
      </c>
      <c r="M10060">
        <v>0</v>
      </c>
      <c r="N10060">
        <v>1.1760958260000001</v>
      </c>
      <c r="O10060">
        <v>5.2830373450000003</v>
      </c>
      <c r="P10060">
        <v>0.306728907</v>
      </c>
      <c r="Q10060">
        <v>1.873873678</v>
      </c>
    </row>
    <row r="10061" spans="1:17">
      <c r="A10061" t="s">
        <v>21534</v>
      </c>
      <c r="B10061" s="14" t="s">
        <v>3223</v>
      </c>
      <c r="C10061">
        <v>29.072462649999999</v>
      </c>
      <c r="D10061">
        <v>78.44558121</v>
      </c>
      <c r="E10061">
        <v>65.292329409999994</v>
      </c>
      <c r="F10061">
        <v>106.2542875</v>
      </c>
      <c r="G10061">
        <v>80.399626470000001</v>
      </c>
      <c r="H10061">
        <v>129.74229919999999</v>
      </c>
      <c r="I10061">
        <v>34.977476809999999</v>
      </c>
      <c r="J10061">
        <v>37.666087109999999</v>
      </c>
      <c r="K10061">
        <v>66.668954619999994</v>
      </c>
      <c r="L10061">
        <v>50.424711809999998</v>
      </c>
      <c r="M10061">
        <v>16.741783170000001</v>
      </c>
      <c r="N10061">
        <v>31.01795284</v>
      </c>
      <c r="O10061">
        <v>10.303078409999999</v>
      </c>
      <c r="P10061">
        <v>81.369208439999994</v>
      </c>
      <c r="Q10061">
        <v>95.030327679999999</v>
      </c>
    </row>
    <row r="10062" spans="1:17">
      <c r="A10062" t="s">
        <v>21535</v>
      </c>
      <c r="B10062" s="14" t="s">
        <v>9395</v>
      </c>
      <c r="C10062">
        <v>34.959596650000002</v>
      </c>
      <c r="D10062">
        <v>1.9986377310000001</v>
      </c>
      <c r="E10062">
        <v>1.1517760960000001</v>
      </c>
      <c r="F10062">
        <v>0.82893185800000002</v>
      </c>
      <c r="G10062">
        <v>1.830534168</v>
      </c>
      <c r="H10062">
        <v>6.4100301970000002</v>
      </c>
      <c r="I10062">
        <v>6.2494388580000004</v>
      </c>
      <c r="J10062">
        <v>1.315256135</v>
      </c>
      <c r="K10062">
        <v>8.2878216760000001</v>
      </c>
      <c r="L10062">
        <v>12.1135907</v>
      </c>
      <c r="M10062">
        <v>21.214335460000001</v>
      </c>
      <c r="N10062">
        <v>1.4735837460000001</v>
      </c>
      <c r="O10062">
        <v>20.482538170000002</v>
      </c>
      <c r="P10062">
        <v>1.0151704939999999</v>
      </c>
      <c r="Q10062">
        <v>9.1477989449999999</v>
      </c>
    </row>
    <row r="10063" spans="1:17">
      <c r="A10063" t="s">
        <v>21536</v>
      </c>
      <c r="B10063" s="14" t="s">
        <v>21537</v>
      </c>
      <c r="C10063">
        <v>31.307495880000001</v>
      </c>
      <c r="D10063">
        <v>6.3051441849999996</v>
      </c>
      <c r="E10063">
        <v>6.5100783470000003</v>
      </c>
      <c r="F10063">
        <v>4.029111983</v>
      </c>
      <c r="G10063">
        <v>6.290872502</v>
      </c>
      <c r="H10063">
        <v>13.226186970000001</v>
      </c>
      <c r="I10063">
        <v>16.602303379999999</v>
      </c>
      <c r="J10063">
        <v>9.5974326449999996</v>
      </c>
      <c r="K10063">
        <v>19.23811779</v>
      </c>
      <c r="L10063">
        <v>21.58023391</v>
      </c>
      <c r="M10063">
        <v>10.38025171</v>
      </c>
      <c r="N10063">
        <v>9.6483395410000004</v>
      </c>
      <c r="O10063">
        <v>17.336185360000002</v>
      </c>
      <c r="P10063">
        <v>6.1062516850000002</v>
      </c>
      <c r="Q10063">
        <v>10.36958559</v>
      </c>
    </row>
    <row r="10064" spans="1:17">
      <c r="A10064" t="s">
        <v>21538</v>
      </c>
      <c r="B10064" s="14" t="s">
        <v>2351</v>
      </c>
      <c r="C10064">
        <v>1.3451932639999999</v>
      </c>
      <c r="D10064">
        <v>2.0115361049999998</v>
      </c>
      <c r="E10064">
        <v>2.3613520299999999</v>
      </c>
      <c r="F10064">
        <v>1.9684006510000001</v>
      </c>
      <c r="G10064">
        <v>2.0325348640000001</v>
      </c>
      <c r="H10064">
        <v>0.38747134300000002</v>
      </c>
      <c r="I10064">
        <v>0.49043041999999998</v>
      </c>
      <c r="J10064">
        <v>2.2168985819999998</v>
      </c>
      <c r="K10064">
        <v>1.373054786</v>
      </c>
      <c r="L10064">
        <v>0.84997066799999998</v>
      </c>
      <c r="M10064">
        <v>0</v>
      </c>
      <c r="N10064">
        <v>2.280088058</v>
      </c>
      <c r="O10064">
        <v>2.6071014909999999</v>
      </c>
      <c r="P10064">
        <v>1.4127513810000001</v>
      </c>
      <c r="Q10064">
        <v>0.924729193</v>
      </c>
    </row>
    <row r="10065" spans="1:17">
      <c r="A10065" t="s">
        <v>21539</v>
      </c>
      <c r="B10065" s="14" t="s">
        <v>9221</v>
      </c>
      <c r="C10065">
        <v>4.6013853149999999</v>
      </c>
      <c r="D10065">
        <v>1.5120520239999999</v>
      </c>
      <c r="E10065">
        <v>1.1259226259999999</v>
      </c>
      <c r="F10065">
        <v>0.87687358900000001</v>
      </c>
      <c r="G10065">
        <v>0.74160157800000004</v>
      </c>
      <c r="H10065">
        <v>1.678826624</v>
      </c>
      <c r="I10065">
        <v>4.8090413879999998</v>
      </c>
      <c r="J10065">
        <v>2.0221737850000001</v>
      </c>
      <c r="K10065">
        <v>4.348785919</v>
      </c>
      <c r="L10065">
        <v>4.942614947</v>
      </c>
      <c r="M10065">
        <v>1.6193050630000001</v>
      </c>
      <c r="N10065">
        <v>1.002091676</v>
      </c>
      <c r="O10065">
        <v>3.0575604909999998</v>
      </c>
      <c r="P10065">
        <v>1.6108251579999999</v>
      </c>
      <c r="Q10065">
        <v>1.3706942280000001</v>
      </c>
    </row>
    <row r="10066" spans="1:17">
      <c r="A10066" t="s">
        <v>21539</v>
      </c>
      <c r="B10066" s="14" t="s">
        <v>21540</v>
      </c>
      <c r="C10066">
        <v>8.1637734339999994</v>
      </c>
      <c r="D10066">
        <v>1.1225477559999999</v>
      </c>
      <c r="E10066">
        <v>2.036544793</v>
      </c>
      <c r="F10066">
        <v>1.1878866219999999</v>
      </c>
      <c r="G10066">
        <v>1.2152852329999999</v>
      </c>
      <c r="H10066">
        <v>0.86492126199999997</v>
      </c>
      <c r="I10066">
        <v>4.1053071250000004</v>
      </c>
      <c r="J10066">
        <v>1.391795224</v>
      </c>
      <c r="K10066">
        <v>3.9589070340000001</v>
      </c>
      <c r="L10066">
        <v>6.9370816660000001</v>
      </c>
      <c r="M10066">
        <v>9.1862974519999998</v>
      </c>
      <c r="N10066">
        <v>0.90225756300000004</v>
      </c>
      <c r="O10066">
        <v>3.429421262</v>
      </c>
      <c r="P10066">
        <v>1.0136480839999999</v>
      </c>
      <c r="Q10066">
        <v>0.77407460699999997</v>
      </c>
    </row>
    <row r="10067" spans="1:17">
      <c r="A10067" t="s">
        <v>21541</v>
      </c>
      <c r="B10067" s="14" t="s">
        <v>3710</v>
      </c>
      <c r="C10067">
        <v>13.015922529999999</v>
      </c>
      <c r="D10067">
        <v>3.20384739</v>
      </c>
      <c r="E10067">
        <v>1.5215003309999999</v>
      </c>
      <c r="F10067">
        <v>1.837340186</v>
      </c>
      <c r="G10067">
        <v>2.386347325</v>
      </c>
      <c r="H10067">
        <v>6.9736800810000004</v>
      </c>
      <c r="I10067">
        <v>4.6867591839999996</v>
      </c>
      <c r="J10067">
        <v>0.79446054200000005</v>
      </c>
      <c r="K10067">
        <v>3.8635494019999999</v>
      </c>
      <c r="L10067">
        <v>4.9751395929999997</v>
      </c>
      <c r="M10067">
        <v>7.7113174420000004</v>
      </c>
      <c r="N10067">
        <v>0.45559821099999998</v>
      </c>
      <c r="O10067">
        <v>11.567473100000001</v>
      </c>
      <c r="P10067">
        <v>1.9769095750000001</v>
      </c>
      <c r="Q10067">
        <v>3.6453040670000001</v>
      </c>
    </row>
    <row r="10068" spans="1:17">
      <c r="A10068" t="s">
        <v>21542</v>
      </c>
      <c r="B10068" s="14" t="s">
        <v>4932</v>
      </c>
      <c r="C10068">
        <v>7.447220078</v>
      </c>
      <c r="D10068">
        <v>1.01674251</v>
      </c>
      <c r="E10068">
        <v>0.99497369899999999</v>
      </c>
      <c r="F10068">
        <v>0.82511432799999995</v>
      </c>
      <c r="G10068">
        <v>0.85234586700000003</v>
      </c>
      <c r="H10068">
        <v>1.2305268700000001</v>
      </c>
      <c r="I10068">
        <v>1.0102722669999999</v>
      </c>
      <c r="J10068">
        <v>1.6027522009999999</v>
      </c>
      <c r="K10068">
        <v>1.9249190970000001</v>
      </c>
      <c r="L10068">
        <v>1.203753804</v>
      </c>
      <c r="M10068">
        <v>1.6622424680000001</v>
      </c>
      <c r="N10068">
        <v>0.84330964200000003</v>
      </c>
      <c r="O10068">
        <v>4.4115252979999999</v>
      </c>
      <c r="P10068">
        <v>0.55865952699999999</v>
      </c>
      <c r="Q10068">
        <v>2.321615145</v>
      </c>
    </row>
    <row r="10069" spans="1:17">
      <c r="A10069" t="s">
        <v>21543</v>
      </c>
      <c r="B10069" s="14" t="s">
        <v>21544</v>
      </c>
      <c r="C10069">
        <v>23.103459130000001</v>
      </c>
      <c r="D10069">
        <v>3.8386423270000001</v>
      </c>
      <c r="E10069">
        <v>2.7651687470000001</v>
      </c>
      <c r="F10069">
        <v>0.78620783900000002</v>
      </c>
      <c r="G10069">
        <v>0.99738374100000005</v>
      </c>
      <c r="H10069">
        <v>0</v>
      </c>
      <c r="I10069">
        <v>4.2115283579999998</v>
      </c>
      <c r="J10069">
        <v>4.0271471280000002</v>
      </c>
      <c r="K10069">
        <v>5.2404390879999996</v>
      </c>
      <c r="L10069">
        <v>7.2990488109999996</v>
      </c>
      <c r="M10069">
        <v>11.087041019999999</v>
      </c>
      <c r="N10069">
        <v>13.17203827</v>
      </c>
      <c r="O10069">
        <v>19.189933849999999</v>
      </c>
      <c r="P10069">
        <v>5.6326581019999997</v>
      </c>
      <c r="Q10069">
        <v>5.9557733329999998</v>
      </c>
    </row>
    <row r="10070" spans="1:17">
      <c r="A10070" t="s">
        <v>21545</v>
      </c>
      <c r="B10070" s="14" t="s">
        <v>6715</v>
      </c>
      <c r="C10070">
        <v>1057.16083</v>
      </c>
      <c r="D10070">
        <v>163.82900319999999</v>
      </c>
      <c r="E10070">
        <v>141.38023100000001</v>
      </c>
      <c r="F10070">
        <v>66.401485660000006</v>
      </c>
      <c r="G10070">
        <v>128.08634409999999</v>
      </c>
      <c r="H10070">
        <v>90.851371310000005</v>
      </c>
      <c r="I10070">
        <v>426.83635470000002</v>
      </c>
      <c r="J10070">
        <v>309.42999830000002</v>
      </c>
      <c r="K10070">
        <v>391.26350609999997</v>
      </c>
      <c r="L10070">
        <v>497.67387179999997</v>
      </c>
      <c r="M10070">
        <v>484.86967270000002</v>
      </c>
      <c r="N10070">
        <v>323.90103169999998</v>
      </c>
      <c r="O10070">
        <v>656.19085210000003</v>
      </c>
      <c r="P10070">
        <v>297.36424469999997</v>
      </c>
      <c r="Q10070">
        <v>395.3661209</v>
      </c>
    </row>
    <row r="10071" spans="1:17">
      <c r="A10071" t="e">
        <v>#N/A</v>
      </c>
      <c r="B10071" s="14" t="s">
        <v>21546</v>
      </c>
      <c r="C10071">
        <v>6.8072692090000002</v>
      </c>
      <c r="D10071">
        <v>0</v>
      </c>
      <c r="E10071">
        <v>0</v>
      </c>
      <c r="F10071">
        <v>0.61773473000000001</v>
      </c>
      <c r="G10071">
        <v>0.39182932700000001</v>
      </c>
      <c r="H10071">
        <v>0</v>
      </c>
      <c r="I10071">
        <v>0</v>
      </c>
      <c r="J10071">
        <v>0.28765336600000002</v>
      </c>
      <c r="K10071">
        <v>1.0293719640000001</v>
      </c>
      <c r="L10071">
        <v>1.433741731</v>
      </c>
      <c r="M10071">
        <v>0</v>
      </c>
      <c r="N10071">
        <v>0</v>
      </c>
      <c r="O10071">
        <v>12.56483764</v>
      </c>
      <c r="P10071">
        <v>0.68087076000000002</v>
      </c>
      <c r="Q10071">
        <v>0</v>
      </c>
    </row>
    <row r="10072" spans="1:17">
      <c r="A10072" t="e">
        <v>#N/A</v>
      </c>
      <c r="B10072" s="14" t="s">
        <v>21547</v>
      </c>
      <c r="C10072">
        <v>5.015882575</v>
      </c>
      <c r="D10072">
        <v>0.37039531199999998</v>
      </c>
      <c r="E10072">
        <v>0</v>
      </c>
      <c r="F10072">
        <v>0</v>
      </c>
      <c r="G10072">
        <v>0.28871634600000001</v>
      </c>
      <c r="H10072">
        <v>0</v>
      </c>
      <c r="I10072">
        <v>4.8765065200000004</v>
      </c>
      <c r="J10072">
        <v>0.211955112</v>
      </c>
      <c r="K10072">
        <v>1.5169692100000001</v>
      </c>
      <c r="L10072">
        <v>9.5079714769999999</v>
      </c>
      <c r="M10072">
        <v>0</v>
      </c>
      <c r="N10072">
        <v>0</v>
      </c>
      <c r="O10072">
        <v>3.7033205680000001</v>
      </c>
      <c r="P10072">
        <v>0</v>
      </c>
      <c r="Q10072">
        <v>3.4480792980000001</v>
      </c>
    </row>
    <row r="10073" spans="1:17">
      <c r="A10073" t="e">
        <v>#N/A</v>
      </c>
      <c r="B10073" s="14" t="s">
        <v>21548</v>
      </c>
      <c r="C10073">
        <v>33.272813480000003</v>
      </c>
      <c r="D10073">
        <v>1.734362884</v>
      </c>
      <c r="E10073">
        <v>0.62467477199999999</v>
      </c>
      <c r="F10073">
        <v>0.79924920099999996</v>
      </c>
      <c r="G10073">
        <v>1.6898800359999999</v>
      </c>
      <c r="H10073">
        <v>0</v>
      </c>
      <c r="I10073">
        <v>65.647946779999998</v>
      </c>
      <c r="J10073">
        <v>1.9849445560000001</v>
      </c>
      <c r="K10073">
        <v>23.085251809999999</v>
      </c>
      <c r="L10073">
        <v>24.7337436</v>
      </c>
      <c r="M10073">
        <v>26.29888167</v>
      </c>
      <c r="N10073">
        <v>1.206354216</v>
      </c>
      <c r="O10073">
        <v>56.357167500000003</v>
      </c>
      <c r="P10073">
        <v>0</v>
      </c>
      <c r="Q10073">
        <v>36.327394689999998</v>
      </c>
    </row>
    <row r="10074" spans="1:17">
      <c r="A10074" t="s">
        <v>11334</v>
      </c>
      <c r="B10074" s="14" t="s">
        <v>21549</v>
      </c>
      <c r="C10074">
        <v>3.066641079</v>
      </c>
      <c r="D10074">
        <v>2.4910001570000002</v>
      </c>
      <c r="E10074">
        <v>1.8487693140000001</v>
      </c>
      <c r="F10074">
        <v>1.948005065</v>
      </c>
      <c r="G10074">
        <v>2.1182060640000002</v>
      </c>
      <c r="H10074">
        <v>1.5703459049999999</v>
      </c>
      <c r="I10074">
        <v>0</v>
      </c>
      <c r="J10074">
        <v>0</v>
      </c>
      <c r="K10074">
        <v>0.46372697400000001</v>
      </c>
      <c r="L10074">
        <v>0.64589355199999998</v>
      </c>
      <c r="M10074">
        <v>0</v>
      </c>
      <c r="N10074">
        <v>0.63005133499999999</v>
      </c>
      <c r="O10074">
        <v>0</v>
      </c>
      <c r="P10074">
        <v>1.073551173</v>
      </c>
      <c r="Q10074">
        <v>3.5135131460000002</v>
      </c>
    </row>
    <row r="10075" spans="1:17">
      <c r="A10075" t="s">
        <v>21550</v>
      </c>
      <c r="B10075" s="14" t="s">
        <v>6754</v>
      </c>
      <c r="C10075">
        <v>10.19689709</v>
      </c>
      <c r="D10075">
        <v>2.2137750440000001</v>
      </c>
      <c r="E10075">
        <v>2.1479557730000001</v>
      </c>
      <c r="F10075">
        <v>1.887675314</v>
      </c>
      <c r="G10075">
        <v>1.7960295369999999</v>
      </c>
      <c r="H10075">
        <v>4.7777289469999999</v>
      </c>
      <c r="I10075">
        <v>21.11587527</v>
      </c>
      <c r="J10075">
        <v>7.7559870609999999</v>
      </c>
      <c r="K10075">
        <v>7.493827896</v>
      </c>
      <c r="L10075">
        <v>6.8295667819999997</v>
      </c>
      <c r="M10075">
        <v>14.09286103</v>
      </c>
      <c r="N10075">
        <v>4.8017067899999999</v>
      </c>
      <c r="O10075">
        <v>9.0342733850000005</v>
      </c>
      <c r="P10075">
        <v>3.977630166</v>
      </c>
      <c r="Q10075">
        <v>4.9067729269999996</v>
      </c>
    </row>
    <row r="10076" spans="1:17">
      <c r="A10076" t="s">
        <v>21551</v>
      </c>
      <c r="B10076" s="14" t="s">
        <v>21552</v>
      </c>
      <c r="C10076">
        <v>25.137568030000001</v>
      </c>
      <c r="D10076">
        <v>2.254043357</v>
      </c>
      <c r="E10076">
        <v>2.6743322859999998</v>
      </c>
      <c r="F10076">
        <v>1.6293872599999999</v>
      </c>
      <c r="G10076">
        <v>2.3770979169999999</v>
      </c>
      <c r="H10076">
        <v>6.4361423450000004</v>
      </c>
      <c r="I10076">
        <v>10.473887919999999</v>
      </c>
      <c r="J10076">
        <v>6.6010194220000002</v>
      </c>
      <c r="K10076">
        <v>14.39032168</v>
      </c>
      <c r="L10076">
        <v>20.799644529999998</v>
      </c>
      <c r="M10076">
        <v>2.2977490810000001</v>
      </c>
      <c r="N10076">
        <v>3.910335999</v>
      </c>
      <c r="O10076">
        <v>3.9770442620000002</v>
      </c>
      <c r="P10076">
        <v>3.9510239440000001</v>
      </c>
      <c r="Q10076">
        <v>4.1143748139999996</v>
      </c>
    </row>
    <row r="10077" spans="1:17">
      <c r="A10077" t="s">
        <v>21553</v>
      </c>
      <c r="B10077" s="14" t="s">
        <v>21554</v>
      </c>
      <c r="C10077">
        <v>25.544804039999999</v>
      </c>
      <c r="D10077">
        <v>0.37726862700000002</v>
      </c>
      <c r="E10077">
        <v>0.36235430099999999</v>
      </c>
      <c r="F10077">
        <v>0.23180973399999999</v>
      </c>
      <c r="G10077">
        <v>0.441110954</v>
      </c>
      <c r="H10077">
        <v>1.308081949</v>
      </c>
      <c r="I10077">
        <v>13.65924558</v>
      </c>
      <c r="J10077">
        <v>1.403273948</v>
      </c>
      <c r="K10077">
        <v>3.090238308</v>
      </c>
      <c r="L10077">
        <v>5.9182493709999999</v>
      </c>
      <c r="M10077">
        <v>13.07585044</v>
      </c>
      <c r="N10077">
        <v>0.94468728099999999</v>
      </c>
      <c r="O10077">
        <v>12.259136440000001</v>
      </c>
      <c r="P10077">
        <v>1.533012102</v>
      </c>
      <c r="Q10077">
        <v>1.756032137</v>
      </c>
    </row>
    <row r="10078" spans="1:17">
      <c r="A10078" t="s">
        <v>21555</v>
      </c>
      <c r="B10078" s="14" t="s">
        <v>1623</v>
      </c>
      <c r="C10078">
        <v>9.9817375649999995</v>
      </c>
      <c r="D10078">
        <v>0.96699458500000002</v>
      </c>
      <c r="E10078">
        <v>0.49852933999999999</v>
      </c>
      <c r="F10078">
        <v>0.42377745100000003</v>
      </c>
      <c r="G10078">
        <v>0.59856977200000006</v>
      </c>
      <c r="H10078">
        <v>1.0847310480000001</v>
      </c>
      <c r="I10078">
        <v>3.3700082359999999</v>
      </c>
      <c r="J10078">
        <v>1.1514629890000001</v>
      </c>
      <c r="K10078">
        <v>2.751871983</v>
      </c>
      <c r="L10078">
        <v>5.2322046090000001</v>
      </c>
      <c r="M10078">
        <v>5.1751588079999999</v>
      </c>
      <c r="N10078">
        <v>0.61721233200000003</v>
      </c>
      <c r="O10078">
        <v>8.0687604299999993</v>
      </c>
      <c r="P10078">
        <v>0.76564226499999999</v>
      </c>
      <c r="Q10078">
        <v>2.7138182209999999</v>
      </c>
    </row>
    <row r="10079" spans="1:17">
      <c r="A10079" t="e">
        <v>#N/A</v>
      </c>
      <c r="B10079" s="14" t="s">
        <v>21556</v>
      </c>
      <c r="C10079">
        <v>0</v>
      </c>
      <c r="D10079">
        <v>1.0423657740000001</v>
      </c>
      <c r="E10079">
        <v>0.92414637700000002</v>
      </c>
      <c r="F10079">
        <v>0.394137497</v>
      </c>
      <c r="G10079">
        <v>0.68750421799999994</v>
      </c>
      <c r="H10079">
        <v>0.13900520299999999</v>
      </c>
      <c r="I10079">
        <v>2.1113008070000001</v>
      </c>
      <c r="J10079">
        <v>0.917667181</v>
      </c>
      <c r="K10079">
        <v>1.6419430100000001</v>
      </c>
      <c r="L10079">
        <v>0.45739000000000002</v>
      </c>
      <c r="M10079">
        <v>2.084285977</v>
      </c>
      <c r="N10079">
        <v>0.40155418999999998</v>
      </c>
      <c r="O10079">
        <v>6.0126216929999998</v>
      </c>
      <c r="P10079">
        <v>0.59732833500000004</v>
      </c>
      <c r="Q10079">
        <v>0.99523878099999996</v>
      </c>
    </row>
    <row r="10080" spans="1:17">
      <c r="A10080" t="s">
        <v>21557</v>
      </c>
      <c r="B10080" s="14" t="s">
        <v>2139</v>
      </c>
      <c r="C10080">
        <v>7.1171007279999996</v>
      </c>
      <c r="D10080">
        <v>0.97026222299999998</v>
      </c>
      <c r="E10080">
        <v>1.0483936300000001</v>
      </c>
      <c r="F10080">
        <v>1.043297454</v>
      </c>
      <c r="G10080">
        <v>0.97688955499999997</v>
      </c>
      <c r="H10080">
        <v>0.420516844</v>
      </c>
      <c r="I10080">
        <v>11.44352093</v>
      </c>
      <c r="J10080">
        <v>4.3261134190000003</v>
      </c>
      <c r="K10080">
        <v>7.3679925180000003</v>
      </c>
      <c r="L10080">
        <v>7.26437591</v>
      </c>
      <c r="M10080">
        <v>2.1017855050000001</v>
      </c>
      <c r="N10080">
        <v>2.0696197999999999</v>
      </c>
      <c r="O10080">
        <v>6.6694135990000003</v>
      </c>
      <c r="P10080">
        <v>1.53323791</v>
      </c>
      <c r="Q10080">
        <v>1.756290796</v>
      </c>
    </row>
    <row r="10081" spans="1:17">
      <c r="A10081" t="s">
        <v>21558</v>
      </c>
      <c r="B10081" s="14" t="s">
        <v>2150</v>
      </c>
      <c r="C10081">
        <v>1.780573435</v>
      </c>
      <c r="D10081">
        <v>0.52594217899999995</v>
      </c>
      <c r="E10081">
        <v>0.70721060700000005</v>
      </c>
      <c r="F10081">
        <v>0.484741539</v>
      </c>
      <c r="G10081">
        <v>0.57394718300000003</v>
      </c>
      <c r="H10081">
        <v>1.5044446389999999</v>
      </c>
      <c r="I10081">
        <v>1.557987064</v>
      </c>
      <c r="J10081">
        <v>1.3693920820000001</v>
      </c>
      <c r="K10081">
        <v>0.53850444799999997</v>
      </c>
      <c r="L10081">
        <v>1.575096549</v>
      </c>
      <c r="M10081">
        <v>1.139297834</v>
      </c>
      <c r="N10081">
        <v>0.80481406600000005</v>
      </c>
      <c r="O10081">
        <v>1.18316781</v>
      </c>
      <c r="P10081">
        <v>0.42742792200000002</v>
      </c>
      <c r="Q10081">
        <v>0.57121098999999997</v>
      </c>
    </row>
    <row r="10082" spans="1:17">
      <c r="A10082" t="s">
        <v>21559</v>
      </c>
      <c r="B10082" s="14" t="s">
        <v>6299</v>
      </c>
      <c r="C10082">
        <v>0.434709823</v>
      </c>
      <c r="D10082">
        <v>0.96302781199999998</v>
      </c>
      <c r="E10082">
        <v>1.6186748049999999</v>
      </c>
      <c r="F10082">
        <v>1.1834496940000001</v>
      </c>
      <c r="G10082">
        <v>1.1259937499999999</v>
      </c>
      <c r="H10082">
        <v>1.335620517</v>
      </c>
      <c r="I10082">
        <v>3.1697292379999999</v>
      </c>
      <c r="J10082">
        <v>2.204333165</v>
      </c>
      <c r="K10082">
        <v>0.59161799199999998</v>
      </c>
      <c r="L10082">
        <v>1.373373658</v>
      </c>
      <c r="M10082">
        <v>0</v>
      </c>
      <c r="N10082">
        <v>0.69663781300000005</v>
      </c>
      <c r="O10082">
        <v>0</v>
      </c>
      <c r="P10082">
        <v>2.739250572</v>
      </c>
      <c r="Q10082">
        <v>1.4941676960000001</v>
      </c>
    </row>
    <row r="10083" spans="1:17">
      <c r="A10083" t="s">
        <v>21560</v>
      </c>
      <c r="B10083" s="14" t="s">
        <v>3225</v>
      </c>
      <c r="C10083">
        <v>4.9709873299999998</v>
      </c>
      <c r="D10083">
        <v>4.4049605469999999</v>
      </c>
      <c r="E10083">
        <v>19.459069029999998</v>
      </c>
      <c r="F10083">
        <v>7.7033808779999999</v>
      </c>
      <c r="G10083">
        <v>14.96691281</v>
      </c>
      <c r="H10083">
        <v>28.881763100000001</v>
      </c>
      <c r="I10083">
        <v>6.6916506130000002</v>
      </c>
      <c r="J10083">
        <v>11.1492314</v>
      </c>
      <c r="K10083">
        <v>8.6155891709999999</v>
      </c>
      <c r="L10083">
        <v>5.9597634660000001</v>
      </c>
      <c r="M10083">
        <v>1.468006358</v>
      </c>
      <c r="N10083">
        <v>6.4735052270000004</v>
      </c>
      <c r="O10083">
        <v>2.8232104329999999</v>
      </c>
      <c r="P10083">
        <v>3.442179951</v>
      </c>
      <c r="Q10083">
        <v>13.66886744</v>
      </c>
    </row>
    <row r="10084" spans="1:17">
      <c r="A10084" t="s">
        <v>21561</v>
      </c>
      <c r="B10084" s="14" t="s">
        <v>3224</v>
      </c>
      <c r="C10084">
        <v>5.5706969239999999</v>
      </c>
      <c r="D10084">
        <v>1.4397785409999999</v>
      </c>
      <c r="E10084">
        <v>1.343350365</v>
      </c>
      <c r="F10084">
        <v>1.4407329339999999</v>
      </c>
      <c r="G10084">
        <v>1.2505416199999999</v>
      </c>
      <c r="H10084">
        <v>2.3534005840000001</v>
      </c>
      <c r="I10084">
        <v>2.9787473499999999</v>
      </c>
      <c r="J10084">
        <v>2.0008981910000001</v>
      </c>
      <c r="K10084">
        <v>1.853239812</v>
      </c>
      <c r="L10084">
        <v>1.1732958410000001</v>
      </c>
      <c r="M10084">
        <v>1.069321178</v>
      </c>
      <c r="N10084">
        <v>1.464982674</v>
      </c>
      <c r="O10084">
        <v>2.4677702699999999</v>
      </c>
      <c r="P10084">
        <v>2.6187807900000002</v>
      </c>
      <c r="Q10084">
        <v>2.4253351539999999</v>
      </c>
    </row>
    <row r="10085" spans="1:17">
      <c r="A10085" t="s">
        <v>21562</v>
      </c>
      <c r="B10085" s="14" t="s">
        <v>8755</v>
      </c>
      <c r="C10085">
        <v>9.0514922080000009</v>
      </c>
      <c r="D10085">
        <v>93.492850720000007</v>
      </c>
      <c r="E10085">
        <v>70.136239549999999</v>
      </c>
      <c r="F10085">
        <v>153.03517629999999</v>
      </c>
      <c r="G10085">
        <v>52.426406110000002</v>
      </c>
      <c r="H10085">
        <v>106.02631359999999</v>
      </c>
      <c r="I10085">
        <v>35.199915560000001</v>
      </c>
      <c r="J10085">
        <v>86.776745640000001</v>
      </c>
      <c r="K10085">
        <v>37.469139480000003</v>
      </c>
      <c r="L10085">
        <v>10.48530025</v>
      </c>
      <c r="M10085">
        <v>4.3436900439999997</v>
      </c>
      <c r="N10085">
        <v>75.17668965</v>
      </c>
      <c r="O10085">
        <v>7.5182480570000001</v>
      </c>
      <c r="P10085">
        <v>200.8158353</v>
      </c>
      <c r="Q10085">
        <v>105.5196237</v>
      </c>
    </row>
    <row r="10086" spans="1:17">
      <c r="A10086" t="e">
        <v>#N/A</v>
      </c>
      <c r="B10086" s="14" t="s">
        <v>21563</v>
      </c>
      <c r="C10086">
        <v>271.95870639999998</v>
      </c>
      <c r="D10086">
        <v>111.5702953</v>
      </c>
      <c r="E10086">
        <v>51.865273539999997</v>
      </c>
      <c r="F10086">
        <v>44.422660460000003</v>
      </c>
      <c r="G10086">
        <v>85.923392989999996</v>
      </c>
      <c r="H10086">
        <v>172.53122350000001</v>
      </c>
      <c r="I10086">
        <v>99.885126229999997</v>
      </c>
      <c r="J10086">
        <v>95.256763030000002</v>
      </c>
      <c r="K10086">
        <v>152.61820230000001</v>
      </c>
      <c r="L10086">
        <v>235.48333690000001</v>
      </c>
      <c r="M10086">
        <v>112.1413637</v>
      </c>
      <c r="N10086">
        <v>103.5546228</v>
      </c>
      <c r="O10086">
        <v>153.9407133</v>
      </c>
      <c r="P10086">
        <v>70.724204659999998</v>
      </c>
      <c r="Q10086">
        <v>148.1777037</v>
      </c>
    </row>
    <row r="10087" spans="1:17">
      <c r="A10087" t="s">
        <v>21564</v>
      </c>
      <c r="B10087" s="14" t="s">
        <v>9171</v>
      </c>
      <c r="C10087">
        <v>35.031753799999997</v>
      </c>
      <c r="D10087">
        <v>106.166464</v>
      </c>
      <c r="E10087">
        <v>87.189417879999993</v>
      </c>
      <c r="F10087">
        <v>144.09059339999999</v>
      </c>
      <c r="G10087">
        <v>107.6780418</v>
      </c>
      <c r="H10087">
        <v>174.67300800000001</v>
      </c>
      <c r="I10087">
        <v>45.832779039999998</v>
      </c>
      <c r="J10087">
        <v>50.119729759999998</v>
      </c>
      <c r="K10087">
        <v>90.085764330000003</v>
      </c>
      <c r="L10087">
        <v>65.899301199999996</v>
      </c>
      <c r="M10087">
        <v>22.671198520000001</v>
      </c>
      <c r="N10087">
        <v>42.14789948</v>
      </c>
      <c r="O10087">
        <v>13.080099519999999</v>
      </c>
      <c r="P10087">
        <v>111.2743485</v>
      </c>
      <c r="Q10087">
        <v>128.52884109999999</v>
      </c>
    </row>
    <row r="10088" spans="1:17">
      <c r="A10088" t="s">
        <v>21565</v>
      </c>
      <c r="B10088" s="14" t="s">
        <v>21566</v>
      </c>
      <c r="C10088">
        <v>7.9898298810000004</v>
      </c>
      <c r="D10088">
        <v>2.3231444799999998</v>
      </c>
      <c r="E10088">
        <v>0.85002097200000004</v>
      </c>
      <c r="F10088">
        <v>0.13594645799999999</v>
      </c>
      <c r="G10088">
        <v>0.34492351900000001</v>
      </c>
      <c r="H10088">
        <v>4.98637043</v>
      </c>
      <c r="I10088">
        <v>2.1846985069999998</v>
      </c>
      <c r="J10088">
        <v>0.633046102</v>
      </c>
      <c r="K10088">
        <v>3.8511207449999998</v>
      </c>
      <c r="L10088">
        <v>10.09687042</v>
      </c>
      <c r="M10088">
        <v>7.6684249869999999</v>
      </c>
      <c r="N10088">
        <v>1.4158251529999999</v>
      </c>
      <c r="O10088">
        <v>19.356231139999998</v>
      </c>
      <c r="P10088">
        <v>0.224761448</v>
      </c>
      <c r="Q10088">
        <v>4.1193498740000001</v>
      </c>
    </row>
    <row r="10089" spans="1:17">
      <c r="A10089" t="s">
        <v>21567</v>
      </c>
      <c r="B10089" s="14" t="s">
        <v>21568</v>
      </c>
      <c r="C10089">
        <v>2.0202576369999998</v>
      </c>
      <c r="D10089">
        <v>1.9766999730000001</v>
      </c>
      <c r="E10089">
        <v>1.164209064</v>
      </c>
      <c r="F10089">
        <v>1.122902227</v>
      </c>
      <c r="G10089">
        <v>1.773375127</v>
      </c>
      <c r="H10089">
        <v>1.0345205799999999</v>
      </c>
      <c r="I10089">
        <v>0.49103021200000002</v>
      </c>
      <c r="J10089">
        <v>2.1769250269999998</v>
      </c>
      <c r="K10089">
        <v>2.9785903789999999</v>
      </c>
      <c r="L10089">
        <v>1.9147728939999999</v>
      </c>
      <c r="M10089">
        <v>0.32316487300000002</v>
      </c>
      <c r="N10089">
        <v>0.85089036399999995</v>
      </c>
      <c r="O10089">
        <v>0.932246413</v>
      </c>
      <c r="P10089">
        <v>1.3387034950000001</v>
      </c>
      <c r="Q10089">
        <v>1.388790194</v>
      </c>
    </row>
    <row r="10090" spans="1:17">
      <c r="A10090" t="s">
        <v>21569</v>
      </c>
      <c r="B10090" s="14" t="s">
        <v>7109</v>
      </c>
      <c r="C10090">
        <v>3.8529049629999998</v>
      </c>
      <c r="D10090">
        <v>0.34774155600000001</v>
      </c>
      <c r="E10090">
        <v>0.333994505</v>
      </c>
      <c r="F10090">
        <v>0.31078844799999999</v>
      </c>
      <c r="G10090">
        <v>0.468191366</v>
      </c>
      <c r="H10090">
        <v>0.54804746500000001</v>
      </c>
      <c r="I10090">
        <v>0.62430741700000003</v>
      </c>
      <c r="J10090">
        <v>1.4653026689999999</v>
      </c>
      <c r="K10090">
        <v>1.35945392</v>
      </c>
      <c r="L10090">
        <v>0.901662042</v>
      </c>
      <c r="M10090">
        <v>0.54783927600000004</v>
      </c>
      <c r="N10090">
        <v>0.68604622299999996</v>
      </c>
      <c r="O10090">
        <v>1.4223361480000001</v>
      </c>
      <c r="P10090">
        <v>0.74933426700000005</v>
      </c>
      <c r="Q10090">
        <v>0.49048352099999998</v>
      </c>
    </row>
    <row r="10091" spans="1:17">
      <c r="A10091" t="s">
        <v>21570</v>
      </c>
      <c r="B10091" s="14" t="s">
        <v>7126</v>
      </c>
      <c r="C10091">
        <v>3.3524045220000001</v>
      </c>
      <c r="D10091">
        <v>0.51058552199999996</v>
      </c>
      <c r="E10091">
        <v>0.53498275799999995</v>
      </c>
      <c r="F10091">
        <v>0.22816381699999999</v>
      </c>
      <c r="G10091">
        <v>0.50653532499999998</v>
      </c>
      <c r="H10091">
        <v>0.241407818</v>
      </c>
      <c r="I10091">
        <v>1.527774113</v>
      </c>
      <c r="J10091">
        <v>0.53123198999999999</v>
      </c>
      <c r="K10091">
        <v>1.8059707</v>
      </c>
      <c r="L10091">
        <v>2.3830227850000001</v>
      </c>
      <c r="M10091">
        <v>2.010967613</v>
      </c>
      <c r="N10091">
        <v>0.43908600399999997</v>
      </c>
      <c r="O10091">
        <v>0.69613407900000002</v>
      </c>
      <c r="P10091">
        <v>0.408660633</v>
      </c>
      <c r="Q10091">
        <v>0.57613772100000005</v>
      </c>
    </row>
    <row r="10092" spans="1:17">
      <c r="A10092" t="s">
        <v>21571</v>
      </c>
      <c r="B10092" s="14" t="s">
        <v>21572</v>
      </c>
      <c r="C10092">
        <v>1.8792916129999999</v>
      </c>
      <c r="D10092">
        <v>0.10408150400000001</v>
      </c>
      <c r="E10092">
        <v>0.19993382900000001</v>
      </c>
      <c r="F10092">
        <v>0</v>
      </c>
      <c r="G10092">
        <v>0.40564810899999998</v>
      </c>
      <c r="H10092">
        <v>0.72175170099999997</v>
      </c>
      <c r="I10092">
        <v>0.68515194000000001</v>
      </c>
      <c r="J10092">
        <v>0.59559627599999998</v>
      </c>
      <c r="K10092">
        <v>3.4101605899999998</v>
      </c>
      <c r="L10092">
        <v>1.7811672009999999</v>
      </c>
      <c r="M10092">
        <v>0.90184690899999997</v>
      </c>
      <c r="N10092">
        <v>0.17374794499999999</v>
      </c>
      <c r="O10092">
        <v>1.0406372930000001</v>
      </c>
      <c r="P10092">
        <v>0.563906613</v>
      </c>
      <c r="Q10092">
        <v>0.64594280400000004</v>
      </c>
    </row>
    <row r="10093" spans="1:17">
      <c r="A10093" t="s">
        <v>21573</v>
      </c>
      <c r="B10093" s="14" t="s">
        <v>21574</v>
      </c>
      <c r="C10093">
        <v>17.675944170000001</v>
      </c>
      <c r="D10093">
        <v>0.59330507200000004</v>
      </c>
      <c r="E10093">
        <v>5.6985030999999998E-2</v>
      </c>
      <c r="F10093">
        <v>0</v>
      </c>
      <c r="G10093">
        <v>9.2494082000000005E-2</v>
      </c>
      <c r="H10093">
        <v>1.0285663839999999</v>
      </c>
      <c r="I10093">
        <v>0.78112653099999996</v>
      </c>
      <c r="J10093">
        <v>0.20370783100000001</v>
      </c>
      <c r="K10093">
        <v>0.97196211399999999</v>
      </c>
      <c r="L10093">
        <v>2.3691140919999998</v>
      </c>
      <c r="M10093">
        <v>3.0845269769999999</v>
      </c>
      <c r="N10093">
        <v>0</v>
      </c>
      <c r="O10093">
        <v>0</v>
      </c>
      <c r="P10093">
        <v>0.321448711</v>
      </c>
      <c r="Q10093">
        <v>0</v>
      </c>
    </row>
    <row r="10094" spans="1:17">
      <c r="A10094" t="s">
        <v>21575</v>
      </c>
      <c r="B10094" s="14" t="s">
        <v>8251</v>
      </c>
      <c r="C10094">
        <v>12.424017210000001</v>
      </c>
      <c r="D10094">
        <v>0.44037372899999999</v>
      </c>
      <c r="E10094">
        <v>0.47583529600000002</v>
      </c>
      <c r="F10094">
        <v>0.27058416600000001</v>
      </c>
      <c r="G10094">
        <v>0.77234228299999996</v>
      </c>
      <c r="H10094">
        <v>0.76344133000000003</v>
      </c>
      <c r="I10094">
        <v>5.7978200260000001</v>
      </c>
      <c r="J10094">
        <v>1.2599978979999999</v>
      </c>
      <c r="K10094">
        <v>3.1562452030000001</v>
      </c>
      <c r="L10094">
        <v>6.5941767679999996</v>
      </c>
      <c r="M10094">
        <v>3.815756597</v>
      </c>
      <c r="N10094">
        <v>0.55135178200000001</v>
      </c>
      <c r="O10094">
        <v>11.007463059999999</v>
      </c>
      <c r="P10094">
        <v>0.59647883599999996</v>
      </c>
      <c r="Q10094">
        <v>2.391387527</v>
      </c>
    </row>
    <row r="10095" spans="1:17">
      <c r="A10095" t="s">
        <v>21575</v>
      </c>
      <c r="B10095" s="14" t="s">
        <v>21576</v>
      </c>
      <c r="C10095">
        <v>6.2492963230000003</v>
      </c>
      <c r="D10095">
        <v>0.115369032</v>
      </c>
      <c r="E10095">
        <v>0.33242465799999998</v>
      </c>
      <c r="F10095">
        <v>0.425325552</v>
      </c>
      <c r="G10095">
        <v>1.2589925909999999</v>
      </c>
      <c r="H10095">
        <v>1.600049799</v>
      </c>
      <c r="I10095">
        <v>0</v>
      </c>
      <c r="J10095">
        <v>0.132037611</v>
      </c>
      <c r="K10095">
        <v>0.94499721299999995</v>
      </c>
      <c r="L10095">
        <v>3.94866575</v>
      </c>
      <c r="M10095">
        <v>0</v>
      </c>
      <c r="N10095">
        <v>0.19259072299999999</v>
      </c>
      <c r="O10095">
        <v>0.57674664600000003</v>
      </c>
      <c r="P10095">
        <v>0.31253083999999998</v>
      </c>
      <c r="Q10095">
        <v>0.35799730400000002</v>
      </c>
    </row>
    <row r="10096" spans="1:17">
      <c r="A10096" t="s">
        <v>21577</v>
      </c>
      <c r="B10096" s="14" t="s">
        <v>21578</v>
      </c>
      <c r="C10096">
        <v>0.55284381800000004</v>
      </c>
      <c r="D10096">
        <v>0.85731391499999998</v>
      </c>
      <c r="E10096">
        <v>1.7644762650000001</v>
      </c>
      <c r="F10096">
        <v>0.451516951</v>
      </c>
      <c r="G10096">
        <v>1.718384036</v>
      </c>
      <c r="H10096">
        <v>3.397160618</v>
      </c>
      <c r="I10096">
        <v>0</v>
      </c>
      <c r="J10096">
        <v>6.4477482789999998</v>
      </c>
      <c r="K10096">
        <v>1.003189812</v>
      </c>
      <c r="L10096">
        <v>1.397274404</v>
      </c>
      <c r="M10096">
        <v>1.061209415</v>
      </c>
      <c r="N10096">
        <v>5.8609112720000001</v>
      </c>
      <c r="O10096">
        <v>1.836787511</v>
      </c>
      <c r="P10096">
        <v>3.4007079039999999</v>
      </c>
      <c r="Q10096">
        <v>1.520170614</v>
      </c>
    </row>
    <row r="10097" spans="1:17">
      <c r="A10097" t="s">
        <v>21579</v>
      </c>
      <c r="B10097" s="14" t="s">
        <v>21580</v>
      </c>
      <c r="C10097">
        <v>0.60464763099999996</v>
      </c>
      <c r="D10097">
        <v>1.2725221090000001</v>
      </c>
      <c r="E10097">
        <v>0.128654345</v>
      </c>
      <c r="F10097">
        <v>0.123456502</v>
      </c>
      <c r="G10097">
        <v>0.31323398600000002</v>
      </c>
      <c r="H10097">
        <v>0.81276321699999998</v>
      </c>
      <c r="I10097">
        <v>1.3226542210000001</v>
      </c>
      <c r="J10097">
        <v>1.0731197320000001</v>
      </c>
      <c r="K10097">
        <v>2.1943859140000002</v>
      </c>
      <c r="L10097">
        <v>8.2141015989999993</v>
      </c>
      <c r="M10097">
        <v>0.58032462200000001</v>
      </c>
      <c r="N10097">
        <v>0.26087630699999997</v>
      </c>
      <c r="O10097">
        <v>4.0178045979999997</v>
      </c>
      <c r="P10097">
        <v>1.0432375549999999</v>
      </c>
      <c r="Q10097">
        <v>1.8704441869999999</v>
      </c>
    </row>
    <row r="10098" spans="1:17">
      <c r="A10098" t="s">
        <v>21579</v>
      </c>
      <c r="B10098" s="14" t="s">
        <v>21581</v>
      </c>
      <c r="C10098">
        <v>1.2346018889999999</v>
      </c>
      <c r="D10098">
        <v>0.13675282799999999</v>
      </c>
      <c r="E10098">
        <v>6.5673332000000001E-2</v>
      </c>
      <c r="F10098">
        <v>8.4026696999999997E-2</v>
      </c>
      <c r="G10098">
        <v>0.21319263799999999</v>
      </c>
      <c r="H10098">
        <v>0.23707763300000001</v>
      </c>
      <c r="I10098">
        <v>0</v>
      </c>
      <c r="J10098">
        <v>0.46953284899999997</v>
      </c>
      <c r="K10098">
        <v>0.84011523499999996</v>
      </c>
      <c r="L10098">
        <v>0.78009266099999997</v>
      </c>
      <c r="M10098">
        <v>1.1849378669999999</v>
      </c>
      <c r="N10098">
        <v>0.228287659</v>
      </c>
      <c r="O10098">
        <v>0.683647369</v>
      </c>
      <c r="P10098">
        <v>9.2614707000000004E-2</v>
      </c>
      <c r="Q10098">
        <v>2.5461153560000001</v>
      </c>
    </row>
    <row r="10099" spans="1:17">
      <c r="A10099" t="s">
        <v>21582</v>
      </c>
      <c r="B10099" s="14" t="s">
        <v>7283</v>
      </c>
      <c r="C10099">
        <v>5.2209144370000002</v>
      </c>
      <c r="D10099">
        <v>0.69396441600000003</v>
      </c>
      <c r="E10099">
        <v>0.55544195900000004</v>
      </c>
      <c r="F10099">
        <v>7.1066826999999999E-2</v>
      </c>
      <c r="G10099">
        <v>0.63108794199999996</v>
      </c>
      <c r="H10099">
        <v>1.0025596480000001</v>
      </c>
      <c r="I10099">
        <v>0.76137617599999996</v>
      </c>
      <c r="J10099">
        <v>0.66185730300000001</v>
      </c>
      <c r="K10099">
        <v>1.1842332330000001</v>
      </c>
      <c r="L10099">
        <v>2.3092123450000002</v>
      </c>
      <c r="M10099">
        <v>1.0021788030000001</v>
      </c>
      <c r="N10099">
        <v>0.25743690499999999</v>
      </c>
      <c r="O10099">
        <v>2.8910245899999998</v>
      </c>
      <c r="P10099">
        <v>0.15666052899999999</v>
      </c>
      <c r="Q10099">
        <v>1.076707442</v>
      </c>
    </row>
    <row r="10100" spans="1:17">
      <c r="A10100" t="s">
        <v>21583</v>
      </c>
      <c r="B10100" s="14" t="s">
        <v>21584</v>
      </c>
      <c r="C10100">
        <v>2.1565239269999998</v>
      </c>
      <c r="D10100">
        <v>1.7915334620000001</v>
      </c>
      <c r="E10100">
        <v>0.91771193699999998</v>
      </c>
      <c r="F10100">
        <v>2.274973465</v>
      </c>
      <c r="G10100">
        <v>0.83788046699999996</v>
      </c>
      <c r="H10100">
        <v>2.2776165800000001</v>
      </c>
      <c r="I10100">
        <v>3.1449010720000001</v>
      </c>
      <c r="J10100">
        <v>1.640300136</v>
      </c>
      <c r="K10100">
        <v>2.9349195419999998</v>
      </c>
      <c r="L10100">
        <v>2.0439242430000002</v>
      </c>
      <c r="M10100">
        <v>1.034886988</v>
      </c>
      <c r="N10100">
        <v>0.59813750799999998</v>
      </c>
      <c r="O10100">
        <v>7.7619858639999997</v>
      </c>
      <c r="P10100">
        <v>0.48532041100000001</v>
      </c>
      <c r="Q10100">
        <v>0.74123201599999999</v>
      </c>
    </row>
    <row r="10101" spans="1:17">
      <c r="A10101" t="s">
        <v>21585</v>
      </c>
      <c r="B10101" s="14" t="s">
        <v>3222</v>
      </c>
      <c r="C10101">
        <v>7.0120753420000002</v>
      </c>
      <c r="D10101">
        <v>0.65406714700000002</v>
      </c>
      <c r="E10101">
        <v>0.39263144799999999</v>
      </c>
      <c r="F10101">
        <v>0.65306540300000004</v>
      </c>
      <c r="G10101">
        <v>0.509833333</v>
      </c>
      <c r="H10101">
        <v>0.28347620400000001</v>
      </c>
      <c r="I10101">
        <v>0</v>
      </c>
      <c r="J10101">
        <v>0.74856711600000003</v>
      </c>
      <c r="K10101">
        <v>1.841646713</v>
      </c>
      <c r="L10101">
        <v>4.1974422779999996</v>
      </c>
      <c r="M10101">
        <v>0.70842129899999995</v>
      </c>
      <c r="N10101">
        <v>0.363954587</v>
      </c>
      <c r="O10101">
        <v>1.6348886149999999</v>
      </c>
      <c r="P10101">
        <v>0.44296149499999998</v>
      </c>
      <c r="Q10101">
        <v>1.522208376</v>
      </c>
    </row>
    <row r="10102" spans="1:17">
      <c r="A10102" t="s">
        <v>21586</v>
      </c>
      <c r="B10102" s="14" t="s">
        <v>7334</v>
      </c>
      <c r="C10102">
        <v>25.10050412</v>
      </c>
      <c r="D10102">
        <v>0.41966808300000003</v>
      </c>
      <c r="E10102">
        <v>1.2596175169999999</v>
      </c>
      <c r="F10102">
        <v>0.709119799</v>
      </c>
      <c r="G10102">
        <v>0.73602802499999997</v>
      </c>
      <c r="H10102">
        <v>1.818863949</v>
      </c>
      <c r="I10102">
        <v>3.4532600640000002</v>
      </c>
      <c r="J10102">
        <v>1.921207804</v>
      </c>
      <c r="K10102">
        <v>5.156303598</v>
      </c>
      <c r="L10102">
        <v>6.8826179869999997</v>
      </c>
      <c r="M10102">
        <v>2.7272595169999998</v>
      </c>
      <c r="N10102">
        <v>1.0508562640000001</v>
      </c>
      <c r="O10102">
        <v>6.2939461940000001</v>
      </c>
      <c r="P10102">
        <v>0.63948755999999995</v>
      </c>
      <c r="Q10102">
        <v>3.5812046839999998</v>
      </c>
    </row>
    <row r="10103" spans="1:17">
      <c r="A10103" t="s">
        <v>21587</v>
      </c>
      <c r="B10103" s="14" t="s">
        <v>21588</v>
      </c>
      <c r="C10103">
        <v>29.044348620000001</v>
      </c>
      <c r="D10103">
        <v>1.508038057</v>
      </c>
      <c r="E10103">
        <v>0.91733375900000003</v>
      </c>
      <c r="F10103">
        <v>0.432414311</v>
      </c>
      <c r="G10103">
        <v>0.94039038500000005</v>
      </c>
      <c r="H10103">
        <v>2.6143670829999999</v>
      </c>
      <c r="I10103">
        <v>5.2944927929999999</v>
      </c>
      <c r="J10103">
        <v>0.747898752</v>
      </c>
      <c r="K10103">
        <v>1.646995142</v>
      </c>
      <c r="L10103">
        <v>11.46993385</v>
      </c>
      <c r="M10103">
        <v>4.3556232589999997</v>
      </c>
      <c r="N10103">
        <v>0.61537321599999995</v>
      </c>
      <c r="O10103">
        <v>6.5337155730000003</v>
      </c>
      <c r="P10103">
        <v>0.74895783599999999</v>
      </c>
      <c r="Q10103">
        <v>1.8718144759999999</v>
      </c>
    </row>
    <row r="10104" spans="1:17">
      <c r="A10104" t="s">
        <v>21589</v>
      </c>
      <c r="B10104" s="14" t="s">
        <v>21590</v>
      </c>
      <c r="C10104">
        <v>1.5058316570000001</v>
      </c>
      <c r="D10104">
        <v>0.41699016500000002</v>
      </c>
      <c r="E10104">
        <v>0.20025277599999999</v>
      </c>
      <c r="F10104">
        <v>0</v>
      </c>
      <c r="G10104">
        <v>0.26002894300000001</v>
      </c>
      <c r="H10104">
        <v>1.5903867819999999</v>
      </c>
      <c r="I10104">
        <v>0.54899594799999996</v>
      </c>
      <c r="J10104">
        <v>0.23861856300000001</v>
      </c>
      <c r="K10104">
        <v>1.0246802049999999</v>
      </c>
      <c r="L10104">
        <v>0.95147126699999995</v>
      </c>
      <c r="M10104">
        <v>2.8905138849999998</v>
      </c>
      <c r="N10104">
        <v>9.2813396000000006E-2</v>
      </c>
      <c r="O10104">
        <v>1.2507568549999999</v>
      </c>
      <c r="P10104">
        <v>0.169441857</v>
      </c>
      <c r="Q10104">
        <v>1.0351572</v>
      </c>
    </row>
    <row r="10105" spans="1:17">
      <c r="A10105" t="s">
        <v>21591</v>
      </c>
      <c r="B10105" s="14" t="s">
        <v>21592</v>
      </c>
      <c r="C10105">
        <v>1.378879239</v>
      </c>
      <c r="D10105">
        <v>0.76366980100000004</v>
      </c>
      <c r="E10105">
        <v>0.36674005799999998</v>
      </c>
      <c r="F10105">
        <v>0.84461560000000002</v>
      </c>
      <c r="G10105">
        <v>2.0239064070000001</v>
      </c>
      <c r="H10105">
        <v>2.1182629230000001</v>
      </c>
      <c r="I10105">
        <v>16.086772759999999</v>
      </c>
      <c r="J10105">
        <v>1.748010439</v>
      </c>
      <c r="K10105">
        <v>3.4404051280000001</v>
      </c>
      <c r="L10105">
        <v>3.049393931</v>
      </c>
      <c r="M10105">
        <v>5.2936456300000003</v>
      </c>
      <c r="N10105">
        <v>2.2097025800000001</v>
      </c>
      <c r="O10105">
        <v>3.8176969129999998</v>
      </c>
      <c r="P10105">
        <v>1.241253538</v>
      </c>
      <c r="Q10105">
        <v>1.895772035</v>
      </c>
    </row>
    <row r="10106" spans="1:17">
      <c r="A10106" t="s">
        <v>21593</v>
      </c>
      <c r="B10106" s="14" t="s">
        <v>8246</v>
      </c>
      <c r="C10106">
        <v>31.485336319999998</v>
      </c>
      <c r="D10106">
        <v>0.110715178</v>
      </c>
      <c r="E10106">
        <v>0.248122802</v>
      </c>
      <c r="F10106">
        <v>0.27211227300000002</v>
      </c>
      <c r="G10106">
        <v>8.6300449000000001E-2</v>
      </c>
      <c r="H10106">
        <v>0.25591760600000002</v>
      </c>
      <c r="I10106">
        <v>2.4294011910000002</v>
      </c>
      <c r="J10106">
        <v>0.31677841499999998</v>
      </c>
      <c r="K10106">
        <v>1.9649004160000001</v>
      </c>
      <c r="L10106">
        <v>9.5787134100000006</v>
      </c>
      <c r="M10106">
        <v>6.0757342589999999</v>
      </c>
      <c r="N10106">
        <v>0.36964367199999998</v>
      </c>
      <c r="O10106">
        <v>13.46804622</v>
      </c>
      <c r="P10106">
        <v>0.199949138</v>
      </c>
      <c r="Q10106">
        <v>2.290374039</v>
      </c>
    </row>
    <row r="10107" spans="1:17">
      <c r="A10107" t="s">
        <v>21594</v>
      </c>
      <c r="B10107" s="14" t="s">
        <v>8247</v>
      </c>
      <c r="C10107">
        <v>0.43980227</v>
      </c>
      <c r="D10107">
        <v>0.38972371500000003</v>
      </c>
      <c r="E10107">
        <v>0.140368879</v>
      </c>
      <c r="F10107">
        <v>0.23946266399999999</v>
      </c>
      <c r="G10107">
        <v>7.5945620000000005E-2</v>
      </c>
      <c r="H10107">
        <v>0.675633382</v>
      </c>
      <c r="I10107">
        <v>0.64137226300000005</v>
      </c>
      <c r="J10107">
        <v>0.33452340400000002</v>
      </c>
      <c r="K10107">
        <v>0.79806473899999997</v>
      </c>
      <c r="L10107">
        <v>0.27789243299999999</v>
      </c>
      <c r="M10107">
        <v>0</v>
      </c>
      <c r="N10107">
        <v>0.32529168000000003</v>
      </c>
      <c r="O10107">
        <v>0.48707144800000002</v>
      </c>
      <c r="P10107">
        <v>0</v>
      </c>
      <c r="Q10107">
        <v>0.90700275500000005</v>
      </c>
    </row>
    <row r="10108" spans="1:17">
      <c r="A10108" t="s">
        <v>21595</v>
      </c>
      <c r="B10108" s="14" t="s">
        <v>8248</v>
      </c>
      <c r="C10108">
        <v>1.1131383610000001</v>
      </c>
      <c r="D10108">
        <v>0.61649354499999998</v>
      </c>
      <c r="E10108">
        <v>0.76975871500000004</v>
      </c>
      <c r="F10108">
        <v>11.136708199999999</v>
      </c>
      <c r="G10108">
        <v>0.86498172200000001</v>
      </c>
      <c r="H10108">
        <v>1.496272984</v>
      </c>
      <c r="I10108">
        <v>0</v>
      </c>
      <c r="J10108">
        <v>0.35278242999999998</v>
      </c>
      <c r="K10108">
        <v>0.75746238799999999</v>
      </c>
      <c r="L10108">
        <v>1.40669</v>
      </c>
      <c r="M10108">
        <v>0</v>
      </c>
      <c r="N10108">
        <v>1.578015366</v>
      </c>
      <c r="O10108">
        <v>0.61638826199999996</v>
      </c>
      <c r="P10108">
        <v>2.1710784599999999</v>
      </c>
      <c r="Q10108">
        <v>2.678225115</v>
      </c>
    </row>
    <row r="10109" spans="1:17">
      <c r="A10109" t="s">
        <v>21596</v>
      </c>
      <c r="B10109" s="14" t="s">
        <v>8249</v>
      </c>
      <c r="C10109">
        <v>10.03838116</v>
      </c>
      <c r="D10109">
        <v>0.82747443399999998</v>
      </c>
      <c r="E10109">
        <v>1.0927983020000001</v>
      </c>
      <c r="F10109">
        <v>0.476657946</v>
      </c>
      <c r="G10109">
        <v>2.2171913860000001</v>
      </c>
      <c r="H10109">
        <v>2.958712775</v>
      </c>
      <c r="I10109">
        <v>0.680891527</v>
      </c>
      <c r="J10109">
        <v>3.1370315099999999</v>
      </c>
      <c r="K10109">
        <v>2.8594312209999999</v>
      </c>
      <c r="L10109">
        <v>4.1302136010000003</v>
      </c>
      <c r="M10109">
        <v>3.5849561699999999</v>
      </c>
      <c r="N10109">
        <v>1.1798948920000001</v>
      </c>
      <c r="O10109">
        <v>6.4635399959999997</v>
      </c>
      <c r="P10109">
        <v>0.63045014399999999</v>
      </c>
      <c r="Q10109">
        <v>5.6168542549999998</v>
      </c>
    </row>
    <row r="10110" spans="1:17">
      <c r="A10110" t="e">
        <v>#N/A</v>
      </c>
      <c r="B10110" s="14" t="s">
        <v>21597</v>
      </c>
      <c r="C10110">
        <v>33.554164470000003</v>
      </c>
      <c r="D10110">
        <v>24.587303819999999</v>
      </c>
      <c r="E10110">
        <v>7.6887053229999998</v>
      </c>
      <c r="F10110">
        <v>10.89143546</v>
      </c>
      <c r="G10110">
        <v>5.348470313</v>
      </c>
      <c r="H10110">
        <v>10.904089369999999</v>
      </c>
      <c r="I10110">
        <v>3.7640534699999999</v>
      </c>
      <c r="J10110">
        <v>7.1985254909999998</v>
      </c>
      <c r="K10110">
        <v>11.709106090000001</v>
      </c>
      <c r="L10110">
        <v>3.2617624369999998</v>
      </c>
      <c r="M10110">
        <v>0</v>
      </c>
      <c r="N10110">
        <v>6.0453425640000003</v>
      </c>
      <c r="O10110">
        <v>20.009503939999998</v>
      </c>
      <c r="P10110">
        <v>6.1959239119999996</v>
      </c>
      <c r="Q10110">
        <v>10.645944829999999</v>
      </c>
    </row>
    <row r="10111" spans="1:17">
      <c r="A10111" t="s">
        <v>21598</v>
      </c>
      <c r="B10111" s="14" t="s">
        <v>21599</v>
      </c>
      <c r="C10111">
        <v>37.679048389999998</v>
      </c>
      <c r="D10111">
        <v>3.246121987</v>
      </c>
      <c r="E10111">
        <v>0.95442705999999999</v>
      </c>
      <c r="F10111">
        <v>0.93621925500000003</v>
      </c>
      <c r="G10111">
        <v>1.497520049</v>
      </c>
      <c r="H10111">
        <v>3.3305888160000001</v>
      </c>
      <c r="I10111">
        <v>9.1580156840000004</v>
      </c>
      <c r="J10111">
        <v>2.691569007</v>
      </c>
      <c r="K10111">
        <v>12.616328640000001</v>
      </c>
      <c r="L10111">
        <v>18.895075670000001</v>
      </c>
      <c r="M10111">
        <v>8.6103196929999992</v>
      </c>
      <c r="N10111">
        <v>2.9121967299999998</v>
      </c>
      <c r="O10111">
        <v>11.260132560000001</v>
      </c>
      <c r="P10111">
        <v>2.6919292879999999</v>
      </c>
      <c r="Q10111">
        <v>4.7281048730000004</v>
      </c>
    </row>
    <row r="10112" spans="1:17">
      <c r="A10112" t="e">
        <v>#N/A</v>
      </c>
      <c r="B10112" s="14" t="s">
        <v>21600</v>
      </c>
      <c r="C10112">
        <v>6.5292384500000002</v>
      </c>
      <c r="D10112">
        <v>2.8928898699999999</v>
      </c>
      <c r="E10112">
        <v>0.69463176299999996</v>
      </c>
      <c r="F10112">
        <v>0</v>
      </c>
      <c r="G10112">
        <v>1.127477273</v>
      </c>
      <c r="H10112">
        <v>1.2537939629999999</v>
      </c>
      <c r="I10112">
        <v>4.7608581440000002</v>
      </c>
      <c r="J10112">
        <v>2.2762135940000001</v>
      </c>
      <c r="K10112">
        <v>3.702484138</v>
      </c>
      <c r="L10112">
        <v>6.1883239919999999</v>
      </c>
      <c r="M10112">
        <v>0</v>
      </c>
      <c r="N10112">
        <v>1.408525831</v>
      </c>
      <c r="O10112">
        <v>3.615494784</v>
      </c>
      <c r="P10112">
        <v>2.693879962</v>
      </c>
      <c r="Q10112">
        <v>0</v>
      </c>
    </row>
    <row r="10113" spans="1:17">
      <c r="A10113" t="s">
        <v>21598</v>
      </c>
      <c r="B10113" s="14" t="s">
        <v>7446</v>
      </c>
      <c r="C10113">
        <v>78.383230150000003</v>
      </c>
      <c r="D10113">
        <v>4.9242640240000002</v>
      </c>
      <c r="E10113">
        <v>7.2188572840000003</v>
      </c>
      <c r="F10113">
        <v>2.1763628700000002</v>
      </c>
      <c r="G10113">
        <v>5.319850862</v>
      </c>
      <c r="H10113">
        <v>10.78333845</v>
      </c>
      <c r="I10113">
        <v>56.869551960000003</v>
      </c>
      <c r="J10113">
        <v>12.210736000000001</v>
      </c>
      <c r="K10113">
        <v>27.42075835</v>
      </c>
      <c r="L10113">
        <v>46.570205899999998</v>
      </c>
      <c r="M10113">
        <v>87.581342460000002</v>
      </c>
      <c r="N10113">
        <v>6.4897072400000004</v>
      </c>
      <c r="O10113">
        <v>76.874500510000004</v>
      </c>
      <c r="P10113">
        <v>5.4411796399999997</v>
      </c>
      <c r="Q10113">
        <v>23.85871174</v>
      </c>
    </row>
    <row r="10114" spans="1:17">
      <c r="A10114" t="s">
        <v>21523</v>
      </c>
      <c r="B10114" s="14" t="s">
        <v>209</v>
      </c>
      <c r="C10114">
        <v>13.81955378</v>
      </c>
      <c r="D10114">
        <v>3.31661837</v>
      </c>
      <c r="E10114">
        <v>3.1855045560000002</v>
      </c>
      <c r="F10114">
        <v>0.75244431199999995</v>
      </c>
      <c r="G10114">
        <v>6.8409510600000001</v>
      </c>
      <c r="H10114">
        <v>3.7594588930000001</v>
      </c>
      <c r="I10114">
        <v>4.8703870890000003</v>
      </c>
      <c r="J10114">
        <v>2.8760523689999999</v>
      </c>
      <c r="K10114">
        <v>4.4407095029999999</v>
      </c>
      <c r="L10114">
        <v>6.8400595449999999</v>
      </c>
      <c r="M10114">
        <v>10.38984979</v>
      </c>
      <c r="N10114">
        <v>3.364537382</v>
      </c>
      <c r="O10114">
        <v>9.6930749719999998</v>
      </c>
      <c r="P10114">
        <v>7.032183581</v>
      </c>
      <c r="Q10114">
        <v>10.212507029999999</v>
      </c>
    </row>
    <row r="10115" spans="1:17">
      <c r="A10115" t="s">
        <v>21601</v>
      </c>
      <c r="B10115" s="14" t="s">
        <v>4162</v>
      </c>
      <c r="C10115">
        <v>3.3469329019999998</v>
      </c>
      <c r="D10115">
        <v>2.1419889200000002</v>
      </c>
      <c r="E10115">
        <v>0.51432774999999997</v>
      </c>
      <c r="F10115">
        <v>0.50620315599999999</v>
      </c>
      <c r="G10115">
        <v>0.61006114899999997</v>
      </c>
      <c r="H10115">
        <v>0.99976096800000003</v>
      </c>
      <c r="I10115">
        <v>1.8981269190000001</v>
      </c>
      <c r="J10115">
        <v>0.306433077</v>
      </c>
      <c r="K10115">
        <v>1.94009502</v>
      </c>
      <c r="L10115">
        <v>1.6448329260000001</v>
      </c>
      <c r="M10115">
        <v>0.71384370399999997</v>
      </c>
      <c r="N10115">
        <v>0.45842546499999998</v>
      </c>
      <c r="O10115">
        <v>3.2948047909999998</v>
      </c>
      <c r="P10115">
        <v>0.39055801299999998</v>
      </c>
      <c r="Q10115">
        <v>1.2782163989999999</v>
      </c>
    </row>
    <row r="10116" spans="1:17">
      <c r="A10116" t="e">
        <v>#N/A</v>
      </c>
      <c r="B10116" s="14" t="s">
        <v>21602</v>
      </c>
      <c r="C10116">
        <v>0</v>
      </c>
      <c r="D10116">
        <v>1.1580714190000001</v>
      </c>
      <c r="E10116">
        <v>0.55614505000000003</v>
      </c>
      <c r="F10116">
        <v>0</v>
      </c>
      <c r="G10116">
        <v>0</v>
      </c>
      <c r="H10116">
        <v>2.0076574219999999</v>
      </c>
      <c r="I10116">
        <v>0</v>
      </c>
      <c r="J10116">
        <v>5.3015607759999996</v>
      </c>
      <c r="K10116">
        <v>2.3714645239999999</v>
      </c>
      <c r="L10116">
        <v>3.3030505689999998</v>
      </c>
      <c r="M10116">
        <v>0</v>
      </c>
      <c r="N10116">
        <v>0.64440693599999999</v>
      </c>
      <c r="O10116">
        <v>0</v>
      </c>
      <c r="P10116">
        <v>3.9214708310000002</v>
      </c>
      <c r="Q10116">
        <v>0</v>
      </c>
    </row>
    <row r="10117" spans="1:17">
      <c r="A10117" t="s">
        <v>21603</v>
      </c>
      <c r="B10117" s="14" t="s">
        <v>5975</v>
      </c>
      <c r="C10117">
        <v>2.7241050919999998</v>
      </c>
      <c r="D10117">
        <v>7.3624619649999996</v>
      </c>
      <c r="E10117">
        <v>5.9701217360000003</v>
      </c>
      <c r="F10117">
        <v>6.7486296860000001</v>
      </c>
      <c r="G10117">
        <v>5.8329843339999998</v>
      </c>
      <c r="H10117">
        <v>1.046206704</v>
      </c>
      <c r="I10117">
        <v>3.9726157999999998</v>
      </c>
      <c r="J10117">
        <v>13.2263625</v>
      </c>
      <c r="K10117">
        <v>10.99852709</v>
      </c>
      <c r="L10117">
        <v>4.4752413390000001</v>
      </c>
      <c r="M10117">
        <v>2.0916185569999999</v>
      </c>
      <c r="N10117">
        <v>5.9101807590000002</v>
      </c>
      <c r="O10117">
        <v>2.715198424</v>
      </c>
      <c r="P10117">
        <v>7.6835995749999997</v>
      </c>
      <c r="Q10117">
        <v>4.8688577950000003</v>
      </c>
    </row>
    <row r="10118" spans="1:17">
      <c r="A10118" t="e">
        <v>#N/A</v>
      </c>
      <c r="B10118" s="14" t="s">
        <v>21604</v>
      </c>
      <c r="C10118">
        <v>18.41286831</v>
      </c>
      <c r="D10118">
        <v>169.57263599999999</v>
      </c>
      <c r="E10118">
        <v>86.751543220000002</v>
      </c>
      <c r="F10118">
        <v>96.315467920000003</v>
      </c>
      <c r="G10118">
        <v>81.305833199999995</v>
      </c>
      <c r="H10118">
        <v>28.28623069</v>
      </c>
      <c r="I10118">
        <v>26.85184641</v>
      </c>
      <c r="J10118">
        <v>7.002618891</v>
      </c>
      <c r="K10118">
        <v>35.798540899999999</v>
      </c>
      <c r="L10118">
        <v>24.930668310000001</v>
      </c>
      <c r="M10118">
        <v>15.147581519999999</v>
      </c>
      <c r="N10118">
        <v>20.75236602</v>
      </c>
      <c r="O10118">
        <v>43.696823899999998</v>
      </c>
      <c r="P10118">
        <v>30.38765231</v>
      </c>
      <c r="Q10118">
        <v>74.137365279999997</v>
      </c>
    </row>
    <row r="10119" spans="1:17">
      <c r="A10119" t="e">
        <v>#N/A</v>
      </c>
      <c r="B10119" s="14" t="s">
        <v>21605</v>
      </c>
      <c r="C10119">
        <v>283.04982310000003</v>
      </c>
      <c r="D10119">
        <v>1805.5959929999999</v>
      </c>
      <c r="E10119">
        <v>892.77839970000002</v>
      </c>
      <c r="F10119">
        <v>1125.540442</v>
      </c>
      <c r="G10119">
        <v>689.89257510000004</v>
      </c>
      <c r="H10119">
        <v>945.39234539999995</v>
      </c>
      <c r="I10119">
        <v>720.66821489999995</v>
      </c>
      <c r="J10119">
        <v>396.76448979999998</v>
      </c>
      <c r="K10119">
        <v>1431.4053280000001</v>
      </c>
      <c r="L10119">
        <v>609.83962870000005</v>
      </c>
      <c r="M10119">
        <v>271.6636484</v>
      </c>
      <c r="N10119">
        <v>223.65264980000001</v>
      </c>
      <c r="O10119">
        <v>331.45759340000001</v>
      </c>
      <c r="P10119">
        <v>280.90508970000002</v>
      </c>
      <c r="Q10119">
        <v>629.98475029999997</v>
      </c>
    </row>
    <row r="10120" spans="1:17">
      <c r="A10120" t="s">
        <v>21606</v>
      </c>
      <c r="B10120" s="14" t="s">
        <v>21607</v>
      </c>
      <c r="C10120">
        <v>1.7800617759999999</v>
      </c>
      <c r="D10120">
        <v>0.39434328499999999</v>
      </c>
      <c r="E10120">
        <v>0.75750791399999995</v>
      </c>
      <c r="F10120">
        <v>0.24230112300000001</v>
      </c>
      <c r="G10120">
        <v>0</v>
      </c>
      <c r="H10120">
        <v>30.080246549999998</v>
      </c>
      <c r="I10120">
        <v>1430.3403189999999</v>
      </c>
      <c r="J10120">
        <v>0.225659106</v>
      </c>
      <c r="K10120">
        <v>381.15159130000001</v>
      </c>
      <c r="L10120">
        <v>1.1247456680000001</v>
      </c>
      <c r="M10120">
        <v>3228.981225</v>
      </c>
      <c r="N10120">
        <v>22.16259887</v>
      </c>
      <c r="O10120">
        <v>1955.608661</v>
      </c>
      <c r="P10120">
        <v>3.4718539160000002</v>
      </c>
      <c r="Q10120">
        <v>1.2236718200000001</v>
      </c>
    </row>
    <row r="10121" spans="1:17">
      <c r="A10121" t="s">
        <v>21608</v>
      </c>
      <c r="B10121" s="14" t="s">
        <v>4511</v>
      </c>
      <c r="C10121">
        <v>23.47958904</v>
      </c>
      <c r="D10121">
        <v>51.498688870000002</v>
      </c>
      <c r="E10121">
        <v>5.2261937100000004</v>
      </c>
      <c r="F10121">
        <v>1.620681864</v>
      </c>
      <c r="G10121">
        <v>6.7143431070000004</v>
      </c>
      <c r="H10121">
        <v>8.8575740669999998</v>
      </c>
      <c r="I10121">
        <v>5.8282118250000003</v>
      </c>
      <c r="J10121">
        <v>2.7443059060000001</v>
      </c>
      <c r="K10121">
        <v>15.9394928</v>
      </c>
      <c r="L10121">
        <v>28.198462360000001</v>
      </c>
      <c r="M10121">
        <v>18.859146190000001</v>
      </c>
      <c r="N10121">
        <v>2.9456932359999999</v>
      </c>
      <c r="O10121">
        <v>17.24321308</v>
      </c>
      <c r="P10121">
        <v>6.5332020289999999</v>
      </c>
      <c r="Q10121">
        <v>15.85444472</v>
      </c>
    </row>
    <row r="10122" spans="1:17">
      <c r="A10122" t="s">
        <v>21609</v>
      </c>
      <c r="B10122" s="14" t="s">
        <v>21610</v>
      </c>
      <c r="C10122">
        <v>2.8356539650000001</v>
      </c>
      <c r="D10122">
        <v>3.7691537949999998</v>
      </c>
      <c r="E10122">
        <v>4.2235085420000003</v>
      </c>
      <c r="F10122">
        <v>3.7896984580000002</v>
      </c>
      <c r="G10122">
        <v>3.7837700920000001</v>
      </c>
      <c r="H10122">
        <v>4.2571861819999999</v>
      </c>
      <c r="I10122">
        <v>12.78180454</v>
      </c>
      <c r="J10122">
        <v>6.4052252689999998</v>
      </c>
      <c r="K10122">
        <v>6.5489132669999996</v>
      </c>
      <c r="L10122">
        <v>5.5380735510000001</v>
      </c>
      <c r="M10122">
        <v>1.9793344150000001</v>
      </c>
      <c r="N10122">
        <v>4.8302362560000001</v>
      </c>
      <c r="O10122">
        <v>1.998452329</v>
      </c>
      <c r="P10122">
        <v>4.2157035360000004</v>
      </c>
      <c r="Q10122">
        <v>4.2530616060000002</v>
      </c>
    </row>
    <row r="10123" spans="1:17">
      <c r="A10123" t="s">
        <v>21611</v>
      </c>
      <c r="B10123" s="14" t="s">
        <v>5910</v>
      </c>
      <c r="C10123">
        <v>7.311511372</v>
      </c>
      <c r="D10123">
        <v>17.091097980000001</v>
      </c>
      <c r="E10123">
        <v>10.86316294</v>
      </c>
      <c r="F10123">
        <v>8.0305514939999991</v>
      </c>
      <c r="G10123">
        <v>9.7086599889999992</v>
      </c>
      <c r="H10123">
        <v>23.238818510000002</v>
      </c>
      <c r="I10123">
        <v>4.0444042170000003</v>
      </c>
      <c r="J10123">
        <v>6.8717193050000001</v>
      </c>
      <c r="K10123">
        <v>12.46683823</v>
      </c>
      <c r="L10123">
        <v>8.7617550210000008</v>
      </c>
      <c r="M10123">
        <v>5.8074976779999998</v>
      </c>
      <c r="N10123">
        <v>6.7131623610000002</v>
      </c>
      <c r="O10123">
        <v>10.051870109999999</v>
      </c>
      <c r="P10123">
        <v>9.6834952479999998</v>
      </c>
      <c r="Q10123">
        <v>13.17202779</v>
      </c>
    </row>
    <row r="10124" spans="1:17">
      <c r="A10124" t="s">
        <v>21609</v>
      </c>
      <c r="B10124" s="14" t="s">
        <v>4724</v>
      </c>
      <c r="C10124">
        <v>4.445364176</v>
      </c>
      <c r="D10124">
        <v>13.787158120000001</v>
      </c>
      <c r="E10124">
        <v>5.4387274310000002</v>
      </c>
      <c r="F10124">
        <v>6.2325378120000003</v>
      </c>
      <c r="G10124">
        <v>2.14936733</v>
      </c>
      <c r="H10124">
        <v>7.853419884</v>
      </c>
      <c r="I10124">
        <v>1.944828488</v>
      </c>
      <c r="J10124">
        <v>2.7613484609999999</v>
      </c>
      <c r="K10124">
        <v>4.6382680729999999</v>
      </c>
      <c r="L10124">
        <v>5.3367910710000004</v>
      </c>
      <c r="M10124">
        <v>0.85330832400000001</v>
      </c>
      <c r="N10124">
        <v>3.7263229899999999</v>
      </c>
      <c r="O10124">
        <v>1.969257654</v>
      </c>
      <c r="P10124">
        <v>7.2697062050000003</v>
      </c>
      <c r="Q10124">
        <v>6.1117731360000001</v>
      </c>
    </row>
    <row r="10125" spans="1:17">
      <c r="A10125" t="s">
        <v>21612</v>
      </c>
      <c r="B10125" s="14" t="s">
        <v>21613</v>
      </c>
      <c r="C10125">
        <v>2.5746529429999998</v>
      </c>
      <c r="D10125">
        <v>3.4222310020000002</v>
      </c>
      <c r="E10125">
        <v>1.698253402</v>
      </c>
      <c r="F10125">
        <v>2.172854955</v>
      </c>
      <c r="G10125">
        <v>2.045134118</v>
      </c>
      <c r="H10125">
        <v>2.3731411919999998</v>
      </c>
      <c r="I10125">
        <v>0</v>
      </c>
      <c r="J10125">
        <v>1.6319486489999999</v>
      </c>
      <c r="K10125">
        <v>3.036775644</v>
      </c>
      <c r="L10125">
        <v>1.626814183</v>
      </c>
      <c r="M10125">
        <v>3.9537328330000001</v>
      </c>
      <c r="N10125">
        <v>2.7929657200000002</v>
      </c>
      <c r="O10125">
        <v>3.9919209859999998</v>
      </c>
      <c r="P10125">
        <v>3.3992600020000001</v>
      </c>
      <c r="Q10125">
        <v>2.4778591460000001</v>
      </c>
    </row>
    <row r="10126" spans="1:17">
      <c r="A10126" t="s">
        <v>21614</v>
      </c>
      <c r="B10126" s="14" t="s">
        <v>5882</v>
      </c>
      <c r="C10126">
        <v>8.6408770760000007</v>
      </c>
      <c r="D10126">
        <v>32.0140739</v>
      </c>
      <c r="E10126">
        <v>31.984760550000001</v>
      </c>
      <c r="F10126">
        <v>24.65947126</v>
      </c>
      <c r="G10126">
        <v>28.29878472</v>
      </c>
      <c r="H10126">
        <v>5.8361123770000001</v>
      </c>
      <c r="I10126">
        <v>36.065389670000002</v>
      </c>
      <c r="J10126">
        <v>64.21352924</v>
      </c>
      <c r="K10126">
        <v>25.411970499999999</v>
      </c>
      <c r="L10126">
        <v>28.805174770000001</v>
      </c>
      <c r="M10126">
        <v>38.320685439999998</v>
      </c>
      <c r="N10126">
        <v>15.79401414</v>
      </c>
      <c r="O10126">
        <v>17.489238660000002</v>
      </c>
      <c r="P10126">
        <v>37.059314020000002</v>
      </c>
      <c r="Q10126">
        <v>19.458677420000001</v>
      </c>
    </row>
    <row r="10127" spans="1:17">
      <c r="A10127" t="s">
        <v>21615</v>
      </c>
      <c r="B10127" s="14" t="s">
        <v>21616</v>
      </c>
      <c r="C10127">
        <v>2.260808387</v>
      </c>
      <c r="D10127">
        <v>7.1787748379999998</v>
      </c>
      <c r="E10127">
        <v>9.5407292320000003</v>
      </c>
      <c r="F10127">
        <v>8.3089830239999998</v>
      </c>
      <c r="G10127">
        <v>6.6367879790000002</v>
      </c>
      <c r="H10127">
        <v>11.28757759</v>
      </c>
      <c r="I10127">
        <v>1.0989937139999999</v>
      </c>
      <c r="J10127">
        <v>9.9355892640000008</v>
      </c>
      <c r="K10127">
        <v>3.4187171059999999</v>
      </c>
      <c r="L10127">
        <v>3.3331878920000002</v>
      </c>
      <c r="M10127">
        <v>1.4465756080000001</v>
      </c>
      <c r="N10127">
        <v>2.6011462430000001</v>
      </c>
      <c r="O10127">
        <v>0.834598705</v>
      </c>
      <c r="P10127">
        <v>14.58529534</v>
      </c>
      <c r="Q10127">
        <v>9.3249151809999997</v>
      </c>
    </row>
    <row r="10128" spans="1:17">
      <c r="A10128" t="s">
        <v>21615</v>
      </c>
      <c r="B10128" s="14" t="s">
        <v>9186</v>
      </c>
      <c r="C10128">
        <v>15.88362815</v>
      </c>
      <c r="D10128">
        <v>6.3977372109999999</v>
      </c>
      <c r="E10128">
        <v>4.7622350649999996</v>
      </c>
      <c r="F10128">
        <v>4.127591153</v>
      </c>
      <c r="G10128">
        <v>3.3661701270000002</v>
      </c>
      <c r="H10128">
        <v>1.9409695010000001</v>
      </c>
      <c r="I10128">
        <v>5.2644104479999996</v>
      </c>
      <c r="J10128">
        <v>11.166180669999999</v>
      </c>
      <c r="K10128">
        <v>6.5505488600000001</v>
      </c>
      <c r="L10128">
        <v>6.8428582599999999</v>
      </c>
      <c r="M10128">
        <v>2.7717602549999998</v>
      </c>
      <c r="N10128">
        <v>7.2090209449999998</v>
      </c>
      <c r="O10128">
        <v>7.1962251940000002</v>
      </c>
      <c r="P10128">
        <v>12.45684003</v>
      </c>
      <c r="Q10128">
        <v>10.422603329999999</v>
      </c>
    </row>
    <row r="10129" spans="1:17">
      <c r="A10129" t="s">
        <v>21617</v>
      </c>
      <c r="B10129" s="14" t="s">
        <v>1403</v>
      </c>
      <c r="C10129">
        <v>93.410860810000003</v>
      </c>
      <c r="D10129">
        <v>887.28491010000005</v>
      </c>
      <c r="E10129">
        <v>542.39370199999996</v>
      </c>
      <c r="F10129">
        <v>1177.8142190000001</v>
      </c>
      <c r="G10129">
        <v>533.43209200000001</v>
      </c>
      <c r="H10129">
        <v>202.0324785</v>
      </c>
      <c r="I10129">
        <v>454.07629159999999</v>
      </c>
      <c r="J10129">
        <v>871.30204639999999</v>
      </c>
      <c r="K10129">
        <v>975.38712299999997</v>
      </c>
      <c r="L10129">
        <v>213.3089086</v>
      </c>
      <c r="M10129">
        <v>81.788925629999994</v>
      </c>
      <c r="N10129">
        <v>627.46312460000001</v>
      </c>
      <c r="O10129">
        <v>96.190812600000001</v>
      </c>
      <c r="P10129">
        <v>1961.5508319999999</v>
      </c>
      <c r="Q10129">
        <v>892.23156689999996</v>
      </c>
    </row>
    <row r="10130" spans="1:17">
      <c r="A10130" t="s">
        <v>21618</v>
      </c>
      <c r="B10130" s="14" t="s">
        <v>4562</v>
      </c>
      <c r="C10130">
        <v>41.306471809999998</v>
      </c>
      <c r="D10130">
        <v>2.9835103250000001</v>
      </c>
      <c r="E10130">
        <v>2.1251338230000001</v>
      </c>
      <c r="F10130">
        <v>2.8174598479999999</v>
      </c>
      <c r="G10130">
        <v>2.0446475839999998</v>
      </c>
      <c r="H10130">
        <v>7.1856471490000002</v>
      </c>
      <c r="I10130">
        <v>4.0861687919999996</v>
      </c>
      <c r="J10130">
        <v>2.8645717149999999</v>
      </c>
      <c r="K10130">
        <v>15.335366779999999</v>
      </c>
      <c r="L10130">
        <v>69.846976769999998</v>
      </c>
      <c r="M10130">
        <v>5.0315122690000003</v>
      </c>
      <c r="N10130">
        <v>1.682453564</v>
      </c>
      <c r="O10130">
        <v>33.934136690000003</v>
      </c>
      <c r="P10130">
        <v>2.0341181590000001</v>
      </c>
      <c r="Q10130">
        <v>12.426870750000001</v>
      </c>
    </row>
    <row r="10131" spans="1:17">
      <c r="A10131" t="s">
        <v>21619</v>
      </c>
      <c r="B10131" s="14" t="s">
        <v>8521</v>
      </c>
      <c r="C10131">
        <v>4.1926328120000003</v>
      </c>
      <c r="D10131">
        <v>1.459556292</v>
      </c>
      <c r="E10131">
        <v>1.0195320430000001</v>
      </c>
      <c r="F10131">
        <v>0.81528441600000001</v>
      </c>
      <c r="G10131">
        <v>1.0342703049999999</v>
      </c>
      <c r="H10131">
        <v>0.92011565699999998</v>
      </c>
      <c r="I10131">
        <v>5.6774700640000004</v>
      </c>
      <c r="J10131">
        <v>2.0500777979999998</v>
      </c>
      <c r="K10131">
        <v>2.7171239649999999</v>
      </c>
      <c r="L10131">
        <v>3.216821548</v>
      </c>
      <c r="M10131">
        <v>1.7245614929999999</v>
      </c>
      <c r="N10131">
        <v>1.5874186800000001</v>
      </c>
      <c r="O10131">
        <v>6.3015530909999997</v>
      </c>
      <c r="P10131">
        <v>1.3479167320000001</v>
      </c>
      <c r="Q10131">
        <v>1.2352075220000001</v>
      </c>
    </row>
    <row r="10132" spans="1:17">
      <c r="A10132" t="s">
        <v>21620</v>
      </c>
      <c r="B10132" s="14" t="s">
        <v>1531</v>
      </c>
      <c r="C10132">
        <v>50.800026369999998</v>
      </c>
      <c r="D10132">
        <v>0.92679232300000003</v>
      </c>
      <c r="E10132">
        <v>0.95373644700000004</v>
      </c>
      <c r="F10132">
        <v>0.40675731199999998</v>
      </c>
      <c r="G10132">
        <v>0.82562011599999996</v>
      </c>
      <c r="H10132">
        <v>0.22952957500000001</v>
      </c>
      <c r="I10132">
        <v>5.2293651680000002</v>
      </c>
      <c r="J10132">
        <v>2.045627557</v>
      </c>
      <c r="K10132">
        <v>15.18286404</v>
      </c>
      <c r="L10132">
        <v>23.412940219999999</v>
      </c>
      <c r="M10132">
        <v>16.06096681</v>
      </c>
      <c r="N10132">
        <v>2.2838677060000001</v>
      </c>
      <c r="O10132">
        <v>29.122784320000001</v>
      </c>
      <c r="P10132">
        <v>0.35866419199999999</v>
      </c>
      <c r="Q10132">
        <v>4.1084205819999999</v>
      </c>
    </row>
    <row r="10133" spans="1:17">
      <c r="A10133" t="s">
        <v>21621</v>
      </c>
      <c r="B10133" s="14" t="s">
        <v>21622</v>
      </c>
      <c r="C10133">
        <v>4.3933439569999999</v>
      </c>
      <c r="D10133">
        <v>2.1235042659999999</v>
      </c>
      <c r="E10133">
        <v>1.8695939989999999</v>
      </c>
      <c r="F10133">
        <v>1.5765976340000001</v>
      </c>
      <c r="G10133">
        <v>0.89658432099999996</v>
      </c>
      <c r="H10133">
        <v>5.5220287319999999</v>
      </c>
      <c r="I10133">
        <v>3.494672467</v>
      </c>
      <c r="J10133">
        <v>6.278299004</v>
      </c>
      <c r="K10133">
        <v>1.449483152</v>
      </c>
      <c r="L10133">
        <v>1.766525111</v>
      </c>
      <c r="M10133">
        <v>3.8332854599999999</v>
      </c>
      <c r="N10133">
        <v>1.6739623100000001</v>
      </c>
      <c r="O10133">
        <v>2.653927022</v>
      </c>
      <c r="P10133">
        <v>3.595313682</v>
      </c>
      <c r="Q10133">
        <v>3.0201261929999998</v>
      </c>
    </row>
    <row r="10134" spans="1:17">
      <c r="A10134" t="s">
        <v>21621</v>
      </c>
      <c r="B10134" s="14" t="s">
        <v>5804</v>
      </c>
      <c r="C10134">
        <v>8.2671770369999997</v>
      </c>
      <c r="D10134">
        <v>1.2351683529999999</v>
      </c>
      <c r="E10134">
        <v>0.961343842</v>
      </c>
      <c r="F10134">
        <v>0.41872521800000001</v>
      </c>
      <c r="G10134">
        <v>0.79679259800000002</v>
      </c>
      <c r="H10134">
        <v>1.40293007</v>
      </c>
      <c r="I10134">
        <v>0.560752845</v>
      </c>
      <c r="J10134">
        <v>0.73118593099999996</v>
      </c>
      <c r="K10134">
        <v>2.354904018</v>
      </c>
      <c r="L10134">
        <v>4.6162745850000002</v>
      </c>
      <c r="M10134">
        <v>0.73810375500000003</v>
      </c>
      <c r="N10134">
        <v>0.61620663200000003</v>
      </c>
      <c r="O10134">
        <v>4.045550145</v>
      </c>
      <c r="P10134">
        <v>1.44225417</v>
      </c>
      <c r="Q10134">
        <v>1.9824850709999999</v>
      </c>
    </row>
    <row r="10135" spans="1:17">
      <c r="A10135" t="s">
        <v>21623</v>
      </c>
      <c r="B10135" s="14" t="s">
        <v>8446</v>
      </c>
      <c r="C10135">
        <v>3.5652460320000001</v>
      </c>
      <c r="D10135">
        <v>23.299730440000001</v>
      </c>
      <c r="E10135">
        <v>17.32131764</v>
      </c>
      <c r="F10135">
        <v>32.43418424</v>
      </c>
      <c r="G10135">
        <v>13.95476187</v>
      </c>
      <c r="H10135">
        <v>13.69251249</v>
      </c>
      <c r="I10135">
        <v>1.733089367</v>
      </c>
      <c r="J10135">
        <v>27.193383409999999</v>
      </c>
      <c r="K10135">
        <v>22.37365883</v>
      </c>
      <c r="L10135">
        <v>7.1336387119999998</v>
      </c>
      <c r="M10135">
        <v>3.4218277690000001</v>
      </c>
      <c r="N10135">
        <v>17.946037749999999</v>
      </c>
      <c r="O10135">
        <v>5.9226486490000001</v>
      </c>
      <c r="P10135">
        <v>66.327588359999993</v>
      </c>
      <c r="Q10135">
        <v>26.959514970000001</v>
      </c>
    </row>
    <row r="10136" spans="1:17">
      <c r="A10136" t="s">
        <v>21624</v>
      </c>
      <c r="B10136" s="14" t="s">
        <v>21625</v>
      </c>
      <c r="C10136">
        <v>38.373721109999998</v>
      </c>
      <c r="D10136">
        <v>2.0240628790000001</v>
      </c>
      <c r="E10136">
        <v>1.166428115</v>
      </c>
      <c r="F10136">
        <v>0</v>
      </c>
      <c r="G10136">
        <v>0.63108794199999996</v>
      </c>
      <c r="H10136">
        <v>6.3161257839999996</v>
      </c>
      <c r="I10136">
        <v>0</v>
      </c>
      <c r="J10136">
        <v>3.0114507279999998</v>
      </c>
      <c r="K10136">
        <v>7.4606693650000002</v>
      </c>
      <c r="L10136">
        <v>11.546061720000001</v>
      </c>
      <c r="M10136">
        <v>0</v>
      </c>
      <c r="N10136">
        <v>0.67577187500000002</v>
      </c>
      <c r="O10136">
        <v>0</v>
      </c>
      <c r="P10136">
        <v>0.82246777599999998</v>
      </c>
      <c r="Q10136">
        <v>1.2561586819999999</v>
      </c>
    </row>
    <row r="10137" spans="1:17">
      <c r="A10137" t="s">
        <v>21624</v>
      </c>
      <c r="B10137" s="14" t="s">
        <v>4161</v>
      </c>
      <c r="C10137">
        <v>15.701628250000001</v>
      </c>
      <c r="D10137">
        <v>45.219673110000002</v>
      </c>
      <c r="E10137">
        <v>44.118523400000001</v>
      </c>
      <c r="F10137">
        <v>69.623208419999997</v>
      </c>
      <c r="G10137">
        <v>28.116611299999999</v>
      </c>
      <c r="H10137">
        <v>137.62282500000001</v>
      </c>
      <c r="I10137">
        <v>15.05621388</v>
      </c>
      <c r="J10137">
        <v>15.1877981</v>
      </c>
      <c r="K10137">
        <v>36.1030771</v>
      </c>
      <c r="L10137">
        <v>37.102547719999997</v>
      </c>
      <c r="M10137">
        <v>14.863564370000001</v>
      </c>
      <c r="N10137">
        <v>17.04892662</v>
      </c>
      <c r="O10137">
        <v>18.103836900000001</v>
      </c>
      <c r="P10137">
        <v>74.964225249999998</v>
      </c>
      <c r="Q10137">
        <v>57.961255199999997</v>
      </c>
    </row>
    <row r="10138" spans="1:17">
      <c r="A10138" t="s">
        <v>21626</v>
      </c>
      <c r="B10138" s="14" t="s">
        <v>2070</v>
      </c>
      <c r="C10138">
        <v>67.439845039999994</v>
      </c>
      <c r="D10138">
        <v>153.65447420000001</v>
      </c>
      <c r="E10138">
        <v>200.65203199999999</v>
      </c>
      <c r="F10138">
        <v>242.63071149999999</v>
      </c>
      <c r="G10138">
        <v>382.95265519999998</v>
      </c>
      <c r="H10138">
        <v>780.89892210000005</v>
      </c>
      <c r="I10138">
        <v>70.722766120000003</v>
      </c>
      <c r="J10138">
        <v>128.6889027</v>
      </c>
      <c r="K10138">
        <v>122.4908566</v>
      </c>
      <c r="L10138">
        <v>86.022750029999997</v>
      </c>
      <c r="M10138">
        <v>21.818076139999999</v>
      </c>
      <c r="N10138">
        <v>48.230410460000002</v>
      </c>
      <c r="O10138">
        <v>49.232645789999999</v>
      </c>
      <c r="P10138">
        <v>113.0803483</v>
      </c>
      <c r="Q10138">
        <v>384.94694709999999</v>
      </c>
    </row>
    <row r="10139" spans="1:17">
      <c r="A10139" t="s">
        <v>21627</v>
      </c>
      <c r="B10139" s="14" t="s">
        <v>21628</v>
      </c>
      <c r="C10139">
        <v>1.6869866499999999</v>
      </c>
      <c r="D10139">
        <v>15.023705939999999</v>
      </c>
      <c r="E10139">
        <v>3.9843430940000002</v>
      </c>
      <c r="F10139">
        <v>0.183705426</v>
      </c>
      <c r="G10139">
        <v>8.5645439650000004</v>
      </c>
      <c r="H10139">
        <v>2.8507423200000002</v>
      </c>
      <c r="I10139">
        <v>2.4601656670000001</v>
      </c>
      <c r="J10139">
        <v>1.7536514860000001</v>
      </c>
      <c r="K10139">
        <v>1.224481682</v>
      </c>
      <c r="L10139">
        <v>3.1978063109999999</v>
      </c>
      <c r="M10139">
        <v>1.295299727</v>
      </c>
      <c r="N10139">
        <v>0.99819897899999999</v>
      </c>
      <c r="O10139">
        <v>2.61562143</v>
      </c>
      <c r="P10139">
        <v>4.6570669929999999</v>
      </c>
      <c r="Q10139">
        <v>6.7261960810000003</v>
      </c>
    </row>
    <row r="10140" spans="1:17">
      <c r="A10140" t="e">
        <v>#N/A</v>
      </c>
      <c r="B10140" s="14" t="s">
        <v>21629</v>
      </c>
      <c r="C10140">
        <v>33.291068729999999</v>
      </c>
      <c r="D10140">
        <v>0.121902255</v>
      </c>
      <c r="E10140">
        <v>0.146353961</v>
      </c>
      <c r="F10140">
        <v>0.14980375900000001</v>
      </c>
      <c r="G10140">
        <v>0.190041139</v>
      </c>
      <c r="H10140">
        <v>0.42266471999999999</v>
      </c>
      <c r="I10140">
        <v>3.611083942</v>
      </c>
      <c r="J10140">
        <v>0.13951475699999999</v>
      </c>
      <c r="K10140">
        <v>4.2436733589999998</v>
      </c>
      <c r="L10140">
        <v>7.4753249730000002</v>
      </c>
      <c r="M10140">
        <v>8.9782134320000004</v>
      </c>
      <c r="N10140">
        <v>0.20349692699999999</v>
      </c>
      <c r="O10140">
        <v>10.96932928</v>
      </c>
      <c r="P10140">
        <v>0.33022912300000001</v>
      </c>
      <c r="Q10140">
        <v>1.7022163619999999</v>
      </c>
    </row>
    <row r="10141" spans="1:17">
      <c r="A10141" t="s">
        <v>17066</v>
      </c>
      <c r="B10141" s="14" t="s">
        <v>21630</v>
      </c>
      <c r="C10141">
        <v>1.156790846</v>
      </c>
      <c r="D10141">
        <v>1.1104942550000001</v>
      </c>
      <c r="E10141">
        <v>0.53329688799999997</v>
      </c>
      <c r="F10141">
        <v>0.26243632300000003</v>
      </c>
      <c r="G10141">
        <v>0.73243913400000005</v>
      </c>
      <c r="H10141">
        <v>3.9984437740000001</v>
      </c>
      <c r="I10141">
        <v>3.3739414860000001</v>
      </c>
      <c r="J10141">
        <v>0.68435179899999998</v>
      </c>
      <c r="K10141">
        <v>2.0991114550000001</v>
      </c>
      <c r="L10141">
        <v>3.1673510130000002</v>
      </c>
      <c r="M10141">
        <v>0.74017127299999996</v>
      </c>
      <c r="N10141">
        <v>0.285199708</v>
      </c>
      <c r="O10141">
        <v>0.42704023400000002</v>
      </c>
      <c r="P10141">
        <v>0.809924694</v>
      </c>
      <c r="Q10141">
        <v>1.325358834</v>
      </c>
    </row>
    <row r="10142" spans="1:17">
      <c r="A10142" t="s">
        <v>21631</v>
      </c>
      <c r="B10142" s="14" t="s">
        <v>21632</v>
      </c>
      <c r="C10142">
        <v>1.007254468</v>
      </c>
      <c r="D10142">
        <v>1.561984134</v>
      </c>
      <c r="E10142">
        <v>0.42863862400000002</v>
      </c>
      <c r="F10142">
        <v>0</v>
      </c>
      <c r="G10142">
        <v>0.86966997000000001</v>
      </c>
      <c r="H10142">
        <v>0</v>
      </c>
      <c r="I10142">
        <v>4.4066967449999996</v>
      </c>
      <c r="J10142">
        <v>0.25538006200000002</v>
      </c>
      <c r="K10142">
        <v>0.45694072499999999</v>
      </c>
      <c r="L10142">
        <v>3.8186487069999999</v>
      </c>
      <c r="M10142">
        <v>0</v>
      </c>
      <c r="N10142">
        <v>0.86916350099999995</v>
      </c>
      <c r="O10142">
        <v>0</v>
      </c>
      <c r="P10142">
        <v>0</v>
      </c>
      <c r="Q10142">
        <v>0</v>
      </c>
    </row>
    <row r="10143" spans="1:17">
      <c r="A10143" t="s">
        <v>21633</v>
      </c>
      <c r="B10143" s="14" t="s">
        <v>21634</v>
      </c>
      <c r="C10143">
        <v>0.71325445899999995</v>
      </c>
      <c r="D10143">
        <v>0.94805846800000004</v>
      </c>
      <c r="E10143">
        <v>0.53117135199999999</v>
      </c>
      <c r="F10143">
        <v>0.48543921000000001</v>
      </c>
      <c r="G10143">
        <v>1.108491256</v>
      </c>
      <c r="H10143">
        <v>2.739290783</v>
      </c>
      <c r="I10143">
        <v>0</v>
      </c>
      <c r="J10143">
        <v>1.717971227</v>
      </c>
      <c r="K10143">
        <v>1.294270794</v>
      </c>
      <c r="L10143">
        <v>0.90135058700000004</v>
      </c>
      <c r="M10143">
        <v>0</v>
      </c>
      <c r="N10143">
        <v>0.79131836099999997</v>
      </c>
      <c r="O10143">
        <v>0.7899138</v>
      </c>
      <c r="P10143">
        <v>0.53505387800000004</v>
      </c>
      <c r="Q10143">
        <v>2.9418845820000001</v>
      </c>
    </row>
    <row r="10144" spans="1:17">
      <c r="A10144" t="s">
        <v>21503</v>
      </c>
      <c r="B10144" s="14" t="s">
        <v>21635</v>
      </c>
      <c r="C10144">
        <v>4.7577688020000002</v>
      </c>
      <c r="D10144">
        <v>0.84320407500000005</v>
      </c>
      <c r="E10144">
        <v>0.60740265900000001</v>
      </c>
      <c r="F10144">
        <v>0.12952502399999999</v>
      </c>
      <c r="G10144">
        <v>0.82157762099999998</v>
      </c>
      <c r="H10144">
        <v>0.36544916199999999</v>
      </c>
      <c r="I10144">
        <v>9.7136863739999999</v>
      </c>
      <c r="J10144">
        <v>0.72377298599999995</v>
      </c>
      <c r="K10144">
        <v>5.6117374800000004</v>
      </c>
      <c r="L10144">
        <v>13.828670239999999</v>
      </c>
      <c r="M10144">
        <v>3.653103378</v>
      </c>
      <c r="N10144">
        <v>0.11729988</v>
      </c>
      <c r="O10144">
        <v>2.1076501849999998</v>
      </c>
      <c r="P10144">
        <v>0.85657934300000005</v>
      </c>
      <c r="Q10144">
        <v>1.9623861440000001</v>
      </c>
    </row>
    <row r="10145" spans="1:17">
      <c r="A10145" t="s">
        <v>21636</v>
      </c>
      <c r="B10145" s="14" t="s">
        <v>21637</v>
      </c>
      <c r="C10145">
        <v>2.4828116150000001</v>
      </c>
      <c r="D10145">
        <v>2.3834455860000001</v>
      </c>
      <c r="E10145">
        <v>2.553363348</v>
      </c>
      <c r="F10145">
        <v>0.45061210800000001</v>
      </c>
      <c r="G10145">
        <v>6.8597615230000004</v>
      </c>
      <c r="H10145">
        <v>1.271382255</v>
      </c>
      <c r="I10145">
        <v>0</v>
      </c>
      <c r="J10145">
        <v>2.308144446</v>
      </c>
      <c r="K10145">
        <v>3.0035382350000002</v>
      </c>
      <c r="L10145">
        <v>7.3209898390000001</v>
      </c>
      <c r="M10145">
        <v>4.7658723429999998</v>
      </c>
      <c r="N10145">
        <v>1.122223701</v>
      </c>
      <c r="O10145">
        <v>0.91655328700000005</v>
      </c>
      <c r="P10145">
        <v>0.62083405899999999</v>
      </c>
      <c r="Q10145">
        <v>3.9824509730000002</v>
      </c>
    </row>
    <row r="10146" spans="1:17">
      <c r="A10146" t="e">
        <v>#N/A</v>
      </c>
      <c r="B10146" s="14" t="s">
        <v>21638</v>
      </c>
      <c r="C10146">
        <v>0</v>
      </c>
      <c r="D10146">
        <v>0</v>
      </c>
      <c r="E10146">
        <v>0</v>
      </c>
      <c r="F10146">
        <v>0</v>
      </c>
      <c r="G10146">
        <v>0.79679259800000002</v>
      </c>
      <c r="H10146">
        <v>0</v>
      </c>
      <c r="I10146">
        <v>0</v>
      </c>
      <c r="J10146">
        <v>0</v>
      </c>
      <c r="K10146">
        <v>0</v>
      </c>
      <c r="L10146">
        <v>0</v>
      </c>
      <c r="M10146">
        <v>0</v>
      </c>
      <c r="N10146">
        <v>0</v>
      </c>
      <c r="O10146">
        <v>0</v>
      </c>
      <c r="P10146">
        <v>0.346141001</v>
      </c>
      <c r="Q10146">
        <v>0</v>
      </c>
    </row>
    <row r="10147" spans="1:17">
      <c r="A10147" t="s">
        <v>21639</v>
      </c>
      <c r="B10147" s="14" t="s">
        <v>2651</v>
      </c>
      <c r="C10147">
        <v>12.779680989999999</v>
      </c>
      <c r="D10147">
        <v>1.3295348920000001</v>
      </c>
      <c r="E10147">
        <v>1.0966963599999999</v>
      </c>
      <c r="F10147">
        <v>0.84575478199999998</v>
      </c>
      <c r="G10147">
        <v>0.90223241200000004</v>
      </c>
      <c r="H10147">
        <v>1.1931299710000001</v>
      </c>
      <c r="I10147">
        <v>1.235592864</v>
      </c>
      <c r="J10147">
        <v>1.7274939549999999</v>
      </c>
      <c r="K10147">
        <v>3.8116153169999998</v>
      </c>
      <c r="L10147">
        <v>5.7996801759999999</v>
      </c>
      <c r="M10147">
        <v>5.9633836650000003</v>
      </c>
      <c r="N10147">
        <v>1.166300533</v>
      </c>
      <c r="O10147">
        <v>7.5066795439999998</v>
      </c>
      <c r="P10147">
        <v>0.73092622699999998</v>
      </c>
      <c r="Q10147">
        <v>3.1548933219999999</v>
      </c>
    </row>
    <row r="10148" spans="1:17">
      <c r="A10148" t="s">
        <v>21640</v>
      </c>
      <c r="B10148" s="14" t="s">
        <v>6472</v>
      </c>
      <c r="C10148">
        <v>0</v>
      </c>
      <c r="D10148">
        <v>0.92598828099999997</v>
      </c>
      <c r="E10148">
        <v>0.266814528</v>
      </c>
      <c r="F10148">
        <v>1.0241391580000001</v>
      </c>
      <c r="G10148">
        <v>0.43307451899999999</v>
      </c>
      <c r="H10148">
        <v>0</v>
      </c>
      <c r="I10148">
        <v>1.2191266300000001</v>
      </c>
      <c r="J10148">
        <v>0.105977556</v>
      </c>
      <c r="K10148">
        <v>0.75848460500000003</v>
      </c>
      <c r="L10148">
        <v>0.52822063799999996</v>
      </c>
      <c r="M10148">
        <v>0</v>
      </c>
      <c r="N10148">
        <v>0.103052931</v>
      </c>
      <c r="O10148">
        <v>0.92583014200000002</v>
      </c>
      <c r="P10148">
        <v>0.75254136599999999</v>
      </c>
      <c r="Q10148">
        <v>0</v>
      </c>
    </row>
    <row r="10149" spans="1:17">
      <c r="A10149" t="s">
        <v>21641</v>
      </c>
      <c r="B10149" s="14" t="s">
        <v>4658</v>
      </c>
      <c r="C10149">
        <v>8.5240253579999994</v>
      </c>
      <c r="D10149">
        <v>1.9534727860000001</v>
      </c>
      <c r="E10149">
        <v>2.0951428839999999</v>
      </c>
      <c r="F10149">
        <v>2.0004932549999999</v>
      </c>
      <c r="G10149">
        <v>3.2484185050000001</v>
      </c>
      <c r="H10149">
        <v>2.9350379680000001</v>
      </c>
      <c r="I10149">
        <v>4.2864665850000003</v>
      </c>
      <c r="J10149">
        <v>4.0988045499999997</v>
      </c>
      <c r="K10149">
        <v>5.6003696019999998</v>
      </c>
      <c r="L10149">
        <v>5.0145244590000004</v>
      </c>
      <c r="M10149">
        <v>2.8210798330000002</v>
      </c>
      <c r="N10149">
        <v>3.7320563940000002</v>
      </c>
      <c r="O10149">
        <v>11.718835049999999</v>
      </c>
      <c r="P10149">
        <v>1.0583784620000001</v>
      </c>
      <c r="Q10149">
        <v>5.859689682</v>
      </c>
    </row>
    <row r="10150" spans="1:17">
      <c r="A10150" t="s">
        <v>21642</v>
      </c>
      <c r="B10150" s="14" t="s">
        <v>1865</v>
      </c>
      <c r="C10150">
        <v>8.9661617570000001</v>
      </c>
      <c r="D10150">
        <v>7.0696778159999996</v>
      </c>
      <c r="E10150">
        <v>5.1459900540000003</v>
      </c>
      <c r="F10150">
        <v>7.700198855</v>
      </c>
      <c r="G10150">
        <v>3.687370858</v>
      </c>
      <c r="H10150">
        <v>6.5471827749999996</v>
      </c>
      <c r="I10150">
        <v>7.8281129160000003</v>
      </c>
      <c r="J10150">
        <v>9.9157209240000004</v>
      </c>
      <c r="K10150">
        <v>10.24902187</v>
      </c>
      <c r="L10150">
        <v>5.8516977880000001</v>
      </c>
      <c r="M10150">
        <v>3.1704408119999998</v>
      </c>
      <c r="N10150">
        <v>7.7151185440000001</v>
      </c>
      <c r="O10150">
        <v>7.6433553129999998</v>
      </c>
      <c r="P10150">
        <v>13.05383198</v>
      </c>
      <c r="Q10150">
        <v>13.341011659999999</v>
      </c>
    </row>
    <row r="10151" spans="1:17">
      <c r="A10151" t="s">
        <v>21643</v>
      </c>
      <c r="B10151" s="14" t="s">
        <v>3567</v>
      </c>
      <c r="C10151">
        <v>22.642216059999999</v>
      </c>
      <c r="D10151">
        <v>6.10644572</v>
      </c>
      <c r="E10151">
        <v>9.7925278070000008</v>
      </c>
      <c r="F10151">
        <v>10.38515896</v>
      </c>
      <c r="G10151">
        <v>9.6897197560000006</v>
      </c>
      <c r="H10151">
        <v>57.657336819999998</v>
      </c>
      <c r="I10151">
        <v>5.0247197689999998</v>
      </c>
      <c r="J10151">
        <v>4.8671360989999997</v>
      </c>
      <c r="K10151">
        <v>13.62108169</v>
      </c>
      <c r="L10151">
        <v>8.3973860120000001</v>
      </c>
      <c r="M10151">
        <v>9.4484318599999995</v>
      </c>
      <c r="N10151">
        <v>6.0070400980000001</v>
      </c>
      <c r="O10151">
        <v>698.30545340000003</v>
      </c>
      <c r="P10151">
        <v>9.6742077769999995</v>
      </c>
      <c r="Q10151">
        <v>14.21151158</v>
      </c>
    </row>
    <row r="10152" spans="1:17">
      <c r="A10152" t="e">
        <v>#N/A</v>
      </c>
      <c r="B10152" s="14" t="s">
        <v>21644</v>
      </c>
      <c r="C10152">
        <v>14.02885204</v>
      </c>
      <c r="D10152">
        <v>3.8848255680000001</v>
      </c>
      <c r="E10152">
        <v>4.0110928589999997</v>
      </c>
      <c r="F10152">
        <v>3.8192007110000001</v>
      </c>
      <c r="G10152">
        <v>3.4823727440000001</v>
      </c>
      <c r="H10152">
        <v>9.4287435629999994</v>
      </c>
      <c r="I10152">
        <v>94.620792109999996</v>
      </c>
      <c r="J10152">
        <v>9.8925885919999992</v>
      </c>
      <c r="K10152">
        <v>56.879903880000001</v>
      </c>
      <c r="L10152">
        <v>38.227024739999997</v>
      </c>
      <c r="M10152">
        <v>10.09838768</v>
      </c>
      <c r="N10152">
        <v>2.7021309929999999</v>
      </c>
      <c r="O10152">
        <v>12.6235269</v>
      </c>
      <c r="P10152">
        <v>2.3678690109999998</v>
      </c>
      <c r="Q10152">
        <v>13.86308457</v>
      </c>
    </row>
    <row r="10153" spans="1:17">
      <c r="A10153" t="s">
        <v>21645</v>
      </c>
      <c r="B10153" s="14" t="s">
        <v>2635</v>
      </c>
      <c r="C10153">
        <v>5.997552539</v>
      </c>
      <c r="D10153">
        <v>1.3286587030000001</v>
      </c>
      <c r="E10153">
        <v>1.3672860680000001</v>
      </c>
      <c r="F10153">
        <v>1.516141465</v>
      </c>
      <c r="G10153">
        <v>1.3808867570000001</v>
      </c>
      <c r="H10153">
        <v>0.76779706400000003</v>
      </c>
      <c r="I10153">
        <v>4.5814205440000002</v>
      </c>
      <c r="J10153">
        <v>1.774061356</v>
      </c>
      <c r="K10153">
        <v>3.886840195</v>
      </c>
      <c r="L10153">
        <v>9.9251415789999999</v>
      </c>
      <c r="M10153">
        <v>3.2893088509999999</v>
      </c>
      <c r="N10153">
        <v>2.746082667</v>
      </c>
      <c r="O10153">
        <v>5.0606925599999997</v>
      </c>
      <c r="P10153">
        <v>2.570922785</v>
      </c>
      <c r="Q10153">
        <v>1.963290886</v>
      </c>
    </row>
    <row r="10154" spans="1:17">
      <c r="A10154" t="s">
        <v>21646</v>
      </c>
      <c r="B10154" s="14" t="s">
        <v>4572</v>
      </c>
      <c r="C10154">
        <v>2.1339716960000001</v>
      </c>
      <c r="D10154">
        <v>3.1741529380000002</v>
      </c>
      <c r="E10154">
        <v>3.1567800259999999</v>
      </c>
      <c r="F10154">
        <v>2.4067942219999998</v>
      </c>
      <c r="G10154">
        <v>2.7900484900000002</v>
      </c>
      <c r="H10154">
        <v>1.5220454029999999</v>
      </c>
      <c r="I10154">
        <v>3.2602037930000001</v>
      </c>
      <c r="J10154">
        <v>3.3879960699999998</v>
      </c>
      <c r="K10154">
        <v>4.2871923860000001</v>
      </c>
      <c r="L10154">
        <v>3.017772334</v>
      </c>
      <c r="M10154">
        <v>2.3407187980000002</v>
      </c>
      <c r="N10154">
        <v>2.593008518</v>
      </c>
      <c r="O10154">
        <v>2.926024199</v>
      </c>
      <c r="P10154">
        <v>1.570325204</v>
      </c>
      <c r="Q10154">
        <v>1.1875397780000001</v>
      </c>
    </row>
    <row r="10155" spans="1:17">
      <c r="A10155" t="s">
        <v>21647</v>
      </c>
      <c r="B10155" s="14" t="s">
        <v>4662</v>
      </c>
      <c r="C10155">
        <v>5.3776290309999997</v>
      </c>
      <c r="D10155">
        <v>2.0466350659999999</v>
      </c>
      <c r="E10155">
        <v>1.188237789</v>
      </c>
      <c r="F10155">
        <v>1.2575387819999999</v>
      </c>
      <c r="G10155">
        <v>1.2619651709999999</v>
      </c>
      <c r="H10155">
        <v>1.0061748880000001</v>
      </c>
      <c r="I10155">
        <v>3.2173545520000002</v>
      </c>
      <c r="J10155">
        <v>2.377294198</v>
      </c>
      <c r="K10155">
        <v>2.6897712820000002</v>
      </c>
      <c r="L10155">
        <v>3.1365194719999998</v>
      </c>
      <c r="M10155">
        <v>1.323411407</v>
      </c>
      <c r="N10155">
        <v>1.8187552010000001</v>
      </c>
      <c r="O10155">
        <v>2.4433260240000001</v>
      </c>
      <c r="P10155">
        <v>0.99300283099999997</v>
      </c>
      <c r="Q10155">
        <v>0.94788601699999997</v>
      </c>
    </row>
    <row r="10156" spans="1:17">
      <c r="A10156" t="s">
        <v>21648</v>
      </c>
      <c r="B10156" s="14" t="s">
        <v>8604</v>
      </c>
      <c r="C10156">
        <v>0.83429158000000003</v>
      </c>
      <c r="D10156">
        <v>2.2178822330000001</v>
      </c>
      <c r="E10156">
        <v>2.4852380840000001</v>
      </c>
      <c r="F10156">
        <v>1.7034503169999999</v>
      </c>
      <c r="G10156">
        <v>1.5126986739999999</v>
      </c>
      <c r="H10156">
        <v>0.80103503200000004</v>
      </c>
      <c r="I10156">
        <v>1.216663748</v>
      </c>
      <c r="J10156">
        <v>2.4325595779999998</v>
      </c>
      <c r="K10156">
        <v>2.2708569380000001</v>
      </c>
      <c r="L10156">
        <v>2.3721908630000001</v>
      </c>
      <c r="M10156">
        <v>0</v>
      </c>
      <c r="N10156">
        <v>3.0339199259999998</v>
      </c>
      <c r="O10156">
        <v>3.6958391119999998</v>
      </c>
      <c r="P10156">
        <v>2.503403601</v>
      </c>
      <c r="Q10156">
        <v>3.1543540239999999</v>
      </c>
    </row>
    <row r="10157" spans="1:17">
      <c r="A10157" t="s">
        <v>21649</v>
      </c>
      <c r="B10157" s="14" t="s">
        <v>4595</v>
      </c>
      <c r="C10157">
        <v>1.904204413</v>
      </c>
      <c r="D10157">
        <v>2.5838008440000002</v>
      </c>
      <c r="E10157">
        <v>0.88630608899999996</v>
      </c>
      <c r="F10157">
        <v>0.51839871299999996</v>
      </c>
      <c r="G10157">
        <v>0.49323069200000003</v>
      </c>
      <c r="H10157">
        <v>1.279809285</v>
      </c>
      <c r="I10157">
        <v>1.3884692919999999</v>
      </c>
      <c r="J10157">
        <v>2.4139671539999998</v>
      </c>
      <c r="K10157">
        <v>1.2957627490000001</v>
      </c>
      <c r="L10157">
        <v>3.308761896</v>
      </c>
      <c r="M10157">
        <v>0.91380222799999999</v>
      </c>
      <c r="N10157">
        <v>1.4670936000000001</v>
      </c>
      <c r="O10157">
        <v>0.52721624199999995</v>
      </c>
      <c r="P10157">
        <v>0.99991855600000001</v>
      </c>
      <c r="Q10157">
        <v>0.81813216799999999</v>
      </c>
    </row>
    <row r="10158" spans="1:17">
      <c r="A10158" t="s">
        <v>21650</v>
      </c>
      <c r="B10158" s="14" t="s">
        <v>4782</v>
      </c>
      <c r="C10158">
        <v>6.7948244750000004</v>
      </c>
      <c r="D10158">
        <v>2.3972995799999999</v>
      </c>
      <c r="E10158">
        <v>1.6867360849999999</v>
      </c>
      <c r="F10158">
        <v>2.1581189570000001</v>
      </c>
      <c r="G10158">
        <v>1.129882008</v>
      </c>
      <c r="H10158">
        <v>1.1598167189999999</v>
      </c>
      <c r="I10158">
        <v>2.2020056860000001</v>
      </c>
      <c r="J10158">
        <v>2.9031779719999999</v>
      </c>
      <c r="K10158">
        <v>3.5391326140000001</v>
      </c>
      <c r="L10158">
        <v>2.3852010510000001</v>
      </c>
      <c r="M10158">
        <v>4.3476605099999999</v>
      </c>
      <c r="N10158">
        <v>1.17886022</v>
      </c>
      <c r="O10158">
        <v>3.344497917</v>
      </c>
      <c r="P10158">
        <v>2.265420078</v>
      </c>
      <c r="Q10158">
        <v>1.729993066</v>
      </c>
    </row>
    <row r="10159" spans="1:17">
      <c r="A10159" t="s">
        <v>21651</v>
      </c>
      <c r="B10159" s="14" t="s">
        <v>466</v>
      </c>
      <c r="C10159">
        <v>3.4630971239999999</v>
      </c>
      <c r="D10159">
        <v>9.4620342659999999</v>
      </c>
      <c r="E10159">
        <v>11.666998189999999</v>
      </c>
      <c r="F10159">
        <v>10.33140832</v>
      </c>
      <c r="G10159">
        <v>8.8705121420000008</v>
      </c>
      <c r="H10159">
        <v>15.516905019999999</v>
      </c>
      <c r="I10159">
        <v>22.30550204</v>
      </c>
      <c r="J10159">
        <v>39.29212313</v>
      </c>
      <c r="K10159">
        <v>11.38998999</v>
      </c>
      <c r="L10159">
        <v>5.105763703</v>
      </c>
      <c r="M10159">
        <v>0</v>
      </c>
      <c r="N10159">
        <v>9.8187622789999995</v>
      </c>
      <c r="O10159">
        <v>1.2784349129999999</v>
      </c>
      <c r="P10159">
        <v>12.166698950000001</v>
      </c>
      <c r="Q10159">
        <v>10.11773932</v>
      </c>
    </row>
    <row r="10160" spans="1:17">
      <c r="A10160" t="e">
        <v>#N/A</v>
      </c>
      <c r="B10160" s="14" t="s">
        <v>21652</v>
      </c>
      <c r="C10160">
        <v>4.786846841</v>
      </c>
      <c r="D10160">
        <v>0.57842555600000001</v>
      </c>
      <c r="E10160">
        <v>0.138889754</v>
      </c>
      <c r="F10160">
        <v>0.23693934899999999</v>
      </c>
      <c r="G10160">
        <v>0.150290701</v>
      </c>
      <c r="H10160">
        <v>0.33425697900000001</v>
      </c>
      <c r="I10160">
        <v>0.63461386200000003</v>
      </c>
      <c r="J10160">
        <v>0.44133119199999998</v>
      </c>
      <c r="K10160">
        <v>1.1844828080000001</v>
      </c>
      <c r="L10160">
        <v>1.9247491729999999</v>
      </c>
      <c r="M10160">
        <v>5.8472750590000002</v>
      </c>
      <c r="N10160">
        <v>0.16093197400000001</v>
      </c>
      <c r="O10160">
        <v>2.891633868</v>
      </c>
      <c r="P10160">
        <v>6.5288976999999998E-2</v>
      </c>
      <c r="Q10160">
        <v>0.89744529699999998</v>
      </c>
    </row>
    <row r="10161" spans="1:17">
      <c r="A10161" t="s">
        <v>21653</v>
      </c>
      <c r="B10161" s="14" t="s">
        <v>3311</v>
      </c>
      <c r="C10161">
        <v>0.94903063700000001</v>
      </c>
      <c r="D10161">
        <v>2.8140091439999999</v>
      </c>
      <c r="E10161">
        <v>4.3803427380000004</v>
      </c>
      <c r="F10161">
        <v>2.6730649569999998</v>
      </c>
      <c r="G10161">
        <v>4.3365123739999998</v>
      </c>
      <c r="H10161">
        <v>6.6447533879999998</v>
      </c>
      <c r="I10161">
        <v>9.9008512700000004</v>
      </c>
      <c r="J10161">
        <v>12.104933669999999</v>
      </c>
      <c r="K10161">
        <v>8.1137874960000005</v>
      </c>
      <c r="L10161">
        <v>6.1810311699999998</v>
      </c>
      <c r="M10161">
        <v>1.261182764</v>
      </c>
      <c r="N10161">
        <v>2.6277495470000001</v>
      </c>
      <c r="O10161">
        <v>1.212727833</v>
      </c>
      <c r="P10161">
        <v>2.5081608200000001</v>
      </c>
      <c r="Q10161">
        <v>2.4088402659999999</v>
      </c>
    </row>
    <row r="10162" spans="1:17">
      <c r="A10162" t="s">
        <v>21654</v>
      </c>
      <c r="B10162" s="14" t="s">
        <v>6395</v>
      </c>
      <c r="C10162">
        <v>10.51207391</v>
      </c>
      <c r="D10162">
        <v>4.6575526900000002</v>
      </c>
      <c r="E10162">
        <v>3.7544846770000002</v>
      </c>
      <c r="F10162">
        <v>4.088280761</v>
      </c>
      <c r="G10162">
        <v>4.0194564770000003</v>
      </c>
      <c r="H10162">
        <v>0.86511783499999995</v>
      </c>
      <c r="I10162">
        <v>18.614955340000002</v>
      </c>
      <c r="J10162">
        <v>8.5668402530000005</v>
      </c>
      <c r="K10162">
        <v>2.7250283259999999</v>
      </c>
      <c r="L10162">
        <v>9.963201626</v>
      </c>
      <c r="M10162">
        <v>0</v>
      </c>
      <c r="N10162">
        <v>6.2015380179999999</v>
      </c>
      <c r="O10162">
        <v>2.4946914009999999</v>
      </c>
      <c r="P10162">
        <v>4.7314328059999999</v>
      </c>
      <c r="Q10162">
        <v>6.1940042660000003</v>
      </c>
    </row>
    <row r="10163" spans="1:17">
      <c r="A10163" t="s">
        <v>21655</v>
      </c>
      <c r="B10163" s="14" t="s">
        <v>8743</v>
      </c>
      <c r="C10163">
        <v>4.1006419899999997</v>
      </c>
      <c r="D10163">
        <v>1.0256462120000001</v>
      </c>
      <c r="E10163">
        <v>0.81622569499999997</v>
      </c>
      <c r="F10163">
        <v>1.07134039</v>
      </c>
      <c r="G10163">
        <v>0.67384101699999999</v>
      </c>
      <c r="H10163">
        <v>0.86363994799999999</v>
      </c>
      <c r="I10163">
        <v>1.9290472620000001</v>
      </c>
      <c r="J10163">
        <v>2.0961287899999999</v>
      </c>
      <c r="K10163">
        <v>2.700370398</v>
      </c>
      <c r="L10163">
        <v>1.713417808</v>
      </c>
      <c r="M10163">
        <v>1.523491543</v>
      </c>
      <c r="N10163">
        <v>1.5409416970000001</v>
      </c>
      <c r="O10163">
        <v>1.391710716</v>
      </c>
      <c r="P10163">
        <v>1.329682582</v>
      </c>
      <c r="Q10163">
        <v>0.818394222</v>
      </c>
    </row>
    <row r="10164" spans="1:17">
      <c r="A10164" t="s">
        <v>21656</v>
      </c>
      <c r="B10164" s="14" t="s">
        <v>1575</v>
      </c>
      <c r="C10164">
        <v>25.565077689999999</v>
      </c>
      <c r="D10164">
        <v>15.68359579</v>
      </c>
      <c r="E10164">
        <v>12.46930169</v>
      </c>
      <c r="F10164">
        <v>8.6729956139999995</v>
      </c>
      <c r="G10164">
        <v>13.107997080000001</v>
      </c>
      <c r="H10164">
        <v>20.39206325</v>
      </c>
      <c r="I10164">
        <v>15.48639142</v>
      </c>
      <c r="J10164">
        <v>10.719882119999999</v>
      </c>
      <c r="K10164">
        <v>15.522929209999999</v>
      </c>
      <c r="L10164">
        <v>14.41388353</v>
      </c>
      <c r="M10164">
        <v>15.85446866</v>
      </c>
      <c r="N10164">
        <v>5.527170344</v>
      </c>
      <c r="O10164">
        <v>20.907889829999998</v>
      </c>
      <c r="P10164">
        <v>3.54052795</v>
      </c>
      <c r="Q10164">
        <v>7.8408228600000003</v>
      </c>
    </row>
    <row r="10165" spans="1:17">
      <c r="A10165" t="s">
        <v>21657</v>
      </c>
      <c r="B10165" s="14" t="s">
        <v>5754</v>
      </c>
      <c r="C10165">
        <v>4.7217821600000001</v>
      </c>
      <c r="D10165">
        <v>2.735778217</v>
      </c>
      <c r="E10165">
        <v>2.8208342179999999</v>
      </c>
      <c r="F10165">
        <v>1.8292988889999999</v>
      </c>
      <c r="G10165">
        <v>2.1952091579999999</v>
      </c>
      <c r="H10165">
        <v>5.3007806349999997</v>
      </c>
      <c r="I10165">
        <v>4.7671389590000004</v>
      </c>
      <c r="J10165">
        <v>2.2561941249999999</v>
      </c>
      <c r="K10165">
        <v>4.2840704770000002</v>
      </c>
      <c r="L10165">
        <v>2.2949955580000001</v>
      </c>
      <c r="M10165">
        <v>5.5776494850000002</v>
      </c>
      <c r="N10165">
        <v>0.71638554700000001</v>
      </c>
      <c r="O10165">
        <v>5.2292710390000003</v>
      </c>
      <c r="P10165">
        <v>2.1797445600000001</v>
      </c>
      <c r="Q10165">
        <v>2.4968501509999999</v>
      </c>
    </row>
    <row r="10166" spans="1:17">
      <c r="A10166" t="s">
        <v>21658</v>
      </c>
      <c r="B10166" s="14" t="s">
        <v>5738</v>
      </c>
      <c r="C10166">
        <v>3.1728719399999998</v>
      </c>
      <c r="D10166">
        <v>1.2948109480000001</v>
      </c>
      <c r="E10166">
        <v>1.9542662710000001</v>
      </c>
      <c r="F10166">
        <v>1.2274761279999999</v>
      </c>
      <c r="G10166">
        <v>1.528340351</v>
      </c>
      <c r="H10166">
        <v>1.2185579419999999</v>
      </c>
      <c r="I10166">
        <v>1.948236329</v>
      </c>
      <c r="J10166">
        <v>2.1804892859999998</v>
      </c>
      <c r="K10166">
        <v>4.3938740190000001</v>
      </c>
      <c r="L10166">
        <v>4.853734642</v>
      </c>
      <c r="M10166">
        <v>3.8466159310000001</v>
      </c>
      <c r="N10166">
        <v>1.6468466770000001</v>
      </c>
      <c r="O10166">
        <v>3.5138866609999999</v>
      </c>
      <c r="P10166">
        <v>1.4030397859999999</v>
      </c>
      <c r="Q10166">
        <v>1.492355119</v>
      </c>
    </row>
    <row r="10167" spans="1:17">
      <c r="A10167" t="s">
        <v>21659</v>
      </c>
      <c r="B10167" s="14" t="s">
        <v>21660</v>
      </c>
      <c r="C10167">
        <v>45.966468149999997</v>
      </c>
      <c r="D10167">
        <v>6.0136486930000004</v>
      </c>
      <c r="E10167">
        <v>4.6977440809999997</v>
      </c>
      <c r="F10167">
        <v>4.8774515210000002</v>
      </c>
      <c r="G10167">
        <v>4.9375302909999998</v>
      </c>
      <c r="H10167">
        <v>8.4793173690000003</v>
      </c>
      <c r="I10167">
        <v>12.13997964</v>
      </c>
      <c r="J10167">
        <v>11.608489840000001</v>
      </c>
      <c r="K10167">
        <v>16.583624400000001</v>
      </c>
      <c r="L10167">
        <v>22.412109999999998</v>
      </c>
      <c r="M10167">
        <v>32.653813630000002</v>
      </c>
      <c r="N10167">
        <v>7.4064439550000003</v>
      </c>
      <c r="O10167">
        <v>34.873205820000003</v>
      </c>
      <c r="P10167">
        <v>5.7560730470000001</v>
      </c>
      <c r="Q10167">
        <v>11.694055669999999</v>
      </c>
    </row>
    <row r="10168" spans="1:17">
      <c r="A10168" t="s">
        <v>21661</v>
      </c>
      <c r="B10168" s="14" t="s">
        <v>886</v>
      </c>
      <c r="C10168">
        <v>13.168000019999999</v>
      </c>
      <c r="D10168">
        <v>4.849990418</v>
      </c>
      <c r="E10168">
        <v>5.0106362649999996</v>
      </c>
      <c r="F10168">
        <v>6.4769099790000002</v>
      </c>
      <c r="G10168">
        <v>5.6776927940000004</v>
      </c>
      <c r="H10168">
        <v>31.088056770000001</v>
      </c>
      <c r="I10168">
        <v>10.367346019999999</v>
      </c>
      <c r="J10168">
        <v>9.2580268080000003</v>
      </c>
      <c r="K10168">
        <v>10.957817589999999</v>
      </c>
      <c r="L10168">
        <v>9.0859736120000001</v>
      </c>
      <c r="M10168">
        <v>3.2564929760000001</v>
      </c>
      <c r="N10168">
        <v>3.565163723</v>
      </c>
      <c r="O10168">
        <v>9.8414729879999996</v>
      </c>
      <c r="P10168">
        <v>6.2419812500000003</v>
      </c>
      <c r="Q10168">
        <v>7.663747453</v>
      </c>
    </row>
    <row r="10169" spans="1:17">
      <c r="A10169" t="s">
        <v>21662</v>
      </c>
      <c r="B10169" s="14" t="s">
        <v>6410</v>
      </c>
      <c r="C10169">
        <v>31.952057100000001</v>
      </c>
      <c r="D10169">
        <v>2.2885215890000001</v>
      </c>
      <c r="E10169">
        <v>2.095815961</v>
      </c>
      <c r="F10169">
        <v>1.0137461750000001</v>
      </c>
      <c r="G10169">
        <v>2.3646523780000002</v>
      </c>
      <c r="H10169">
        <v>0.18453163</v>
      </c>
      <c r="I10169">
        <v>21.72158838</v>
      </c>
      <c r="J10169">
        <v>8.0706933420000002</v>
      </c>
      <c r="K10169">
        <v>5.7762198729999996</v>
      </c>
      <c r="L10169">
        <v>9.7150806739999993</v>
      </c>
      <c r="M10169">
        <v>7.3784612730000001</v>
      </c>
      <c r="N10169">
        <v>3.4353374969999999</v>
      </c>
      <c r="O10169">
        <v>13.835209239999999</v>
      </c>
      <c r="P10169">
        <v>2.4870200699999998</v>
      </c>
      <c r="Q10169">
        <v>4.2938850589999999</v>
      </c>
    </row>
    <row r="10170" spans="1:17">
      <c r="A10170" t="s">
        <v>21663</v>
      </c>
      <c r="B10170" s="14" t="s">
        <v>21664</v>
      </c>
      <c r="C10170">
        <v>204.89472000000001</v>
      </c>
      <c r="D10170">
        <v>2.8222408880000001</v>
      </c>
      <c r="E10170">
        <v>1.5812247450000001</v>
      </c>
      <c r="F10170">
        <v>1.589595026</v>
      </c>
      <c r="G10170">
        <v>1.8332374680000001</v>
      </c>
      <c r="H10170">
        <v>0.81544954400000003</v>
      </c>
      <c r="I10170">
        <v>12.385574399999999</v>
      </c>
      <c r="J10170">
        <v>4.3066663370000002</v>
      </c>
      <c r="K10170">
        <v>16.85629668</v>
      </c>
      <c r="L10170">
        <v>75.129540969999994</v>
      </c>
      <c r="M10170">
        <v>20.378494419999999</v>
      </c>
      <c r="N10170">
        <v>3.53347042</v>
      </c>
      <c r="O10170">
        <v>43.502116540000003</v>
      </c>
      <c r="P10170">
        <v>2.707730244</v>
      </c>
      <c r="Q10170">
        <v>13.13638437</v>
      </c>
    </row>
    <row r="10171" spans="1:17">
      <c r="A10171" t="s">
        <v>21663</v>
      </c>
      <c r="B10171" s="14" t="s">
        <v>1306</v>
      </c>
      <c r="C10171">
        <v>2.9657043590000001</v>
      </c>
      <c r="D10171">
        <v>14.12556054</v>
      </c>
      <c r="E10171">
        <v>8.7555403009999999</v>
      </c>
      <c r="F10171">
        <v>14.07869575</v>
      </c>
      <c r="G10171">
        <v>10.114402269999999</v>
      </c>
      <c r="H10171">
        <v>12.528935730000001</v>
      </c>
      <c r="I10171">
        <v>9.1905075749999998</v>
      </c>
      <c r="J10171">
        <v>7.5662647559999998</v>
      </c>
      <c r="K10171">
        <v>8.9132154060000008</v>
      </c>
      <c r="L10171">
        <v>5.6217090479999996</v>
      </c>
      <c r="M10171">
        <v>1.4232018550000001</v>
      </c>
      <c r="N10171">
        <v>3.6558813579999998</v>
      </c>
      <c r="O10171">
        <v>5.7477928739999999</v>
      </c>
      <c r="P10171">
        <v>16.018187489999999</v>
      </c>
      <c r="Q10171">
        <v>14.27104514</v>
      </c>
    </row>
    <row r="10172" spans="1:17">
      <c r="A10172" t="s">
        <v>21510</v>
      </c>
      <c r="B10172" s="14" t="s">
        <v>21665</v>
      </c>
      <c r="C10172">
        <v>10.983359889999999</v>
      </c>
      <c r="D10172">
        <v>3.1631365630000001</v>
      </c>
      <c r="E10172">
        <v>4.0897368739999997</v>
      </c>
      <c r="F10172">
        <v>4.0366335969999998</v>
      </c>
      <c r="G10172">
        <v>0.94831033899999995</v>
      </c>
      <c r="H10172">
        <v>0.42182163900000003</v>
      </c>
      <c r="I10172">
        <v>4.805174643</v>
      </c>
      <c r="J10172">
        <v>0.27847294</v>
      </c>
      <c r="K10172">
        <v>15.44605484</v>
      </c>
      <c r="L10172">
        <v>13.879840160000001</v>
      </c>
      <c r="M10172">
        <v>18.974763029999998</v>
      </c>
      <c r="N10172">
        <v>4.7387903639999998</v>
      </c>
      <c r="O10172">
        <v>14.59659862</v>
      </c>
      <c r="P10172">
        <v>4.6139858919999996</v>
      </c>
      <c r="Q10172">
        <v>7.5503154840000004</v>
      </c>
    </row>
    <row r="10173" spans="1:17">
      <c r="A10173" t="e">
        <v>#N/A</v>
      </c>
      <c r="B10173" s="14" t="s">
        <v>21666</v>
      </c>
      <c r="C10173">
        <v>0</v>
      </c>
      <c r="D10173">
        <v>1.143595527</v>
      </c>
      <c r="E10173">
        <v>0.549193237</v>
      </c>
      <c r="F10173">
        <v>0.70267325599999997</v>
      </c>
      <c r="G10173">
        <v>0</v>
      </c>
      <c r="H10173">
        <v>0</v>
      </c>
      <c r="I10173">
        <v>0</v>
      </c>
      <c r="J10173">
        <v>0</v>
      </c>
      <c r="K10173">
        <v>0</v>
      </c>
      <c r="L10173">
        <v>0</v>
      </c>
      <c r="M10173">
        <v>0</v>
      </c>
      <c r="N10173">
        <v>0</v>
      </c>
      <c r="O10173">
        <v>0</v>
      </c>
      <c r="P10173">
        <v>0</v>
      </c>
      <c r="Q10173">
        <v>0</v>
      </c>
    </row>
    <row r="10174" spans="1:17">
      <c r="A10174" t="s">
        <v>21667</v>
      </c>
      <c r="B10174" s="14" t="s">
        <v>21668</v>
      </c>
      <c r="C10174">
        <v>0.62414256700000004</v>
      </c>
      <c r="D10174">
        <v>4.6089492000000003E-2</v>
      </c>
      <c r="E10174">
        <v>0.15493612700000001</v>
      </c>
      <c r="F10174">
        <v>8.4957976000000004E-2</v>
      </c>
      <c r="G10174">
        <v>0.107777739</v>
      </c>
      <c r="H10174">
        <v>0.71911557999999998</v>
      </c>
      <c r="I10174">
        <v>0.30339977600000001</v>
      </c>
      <c r="J10174">
        <v>5.2748527000000003E-2</v>
      </c>
      <c r="K10174">
        <v>0.75504563199999997</v>
      </c>
      <c r="L10174">
        <v>0.65728210300000001</v>
      </c>
      <c r="M10174">
        <v>0.39935689299999999</v>
      </c>
      <c r="N10174">
        <v>0.12823211100000001</v>
      </c>
      <c r="O10174">
        <v>2.7648972700000001</v>
      </c>
      <c r="P10174">
        <v>0.12485489</v>
      </c>
      <c r="Q10174">
        <v>1.4301857039999999</v>
      </c>
    </row>
    <row r="10175" spans="1:17">
      <c r="A10175" t="s">
        <v>21667</v>
      </c>
      <c r="B10175" s="14" t="s">
        <v>2013</v>
      </c>
      <c r="C10175">
        <v>10.00830652</v>
      </c>
      <c r="D10175">
        <v>0</v>
      </c>
      <c r="E10175">
        <v>5.6040126000000003E-2</v>
      </c>
      <c r="F10175">
        <v>0.14340270499999999</v>
      </c>
      <c r="G10175">
        <v>0.18192075899999999</v>
      </c>
      <c r="H10175">
        <v>0</v>
      </c>
      <c r="I10175">
        <v>0.76817417799999999</v>
      </c>
      <c r="J10175">
        <v>0.267106697</v>
      </c>
      <c r="K10175">
        <v>1.433768092</v>
      </c>
      <c r="L10175">
        <v>11.64915156</v>
      </c>
      <c r="M10175">
        <v>0</v>
      </c>
      <c r="N10175">
        <v>0.12986772399999999</v>
      </c>
      <c r="O10175">
        <v>0.583367462</v>
      </c>
      <c r="P10175">
        <v>7.9029641999999997E-2</v>
      </c>
      <c r="Q10175">
        <v>0.362106967</v>
      </c>
    </row>
    <row r="10176" spans="1:17">
      <c r="A10176" t="s">
        <v>21669</v>
      </c>
      <c r="B10176" s="14" t="s">
        <v>348</v>
      </c>
      <c r="C10176">
        <v>19.296901569999999</v>
      </c>
      <c r="D10176">
        <v>0.91441921199999998</v>
      </c>
      <c r="E10176">
        <v>0.72457278700000005</v>
      </c>
      <c r="F10176">
        <v>0.94111160699999996</v>
      </c>
      <c r="G10176">
        <v>0.89096623600000002</v>
      </c>
      <c r="H10176">
        <v>2.0212023370000001</v>
      </c>
      <c r="I10176">
        <v>4.8155806510000003</v>
      </c>
      <c r="J10176">
        <v>1.4389856050000001</v>
      </c>
      <c r="K10176">
        <v>3.9791065159999999</v>
      </c>
      <c r="L10176">
        <v>4.1077667880000002</v>
      </c>
      <c r="M10176">
        <v>10.10217269</v>
      </c>
      <c r="N10176">
        <v>1.0303748079999999</v>
      </c>
      <c r="O10176">
        <v>11.999702510000001</v>
      </c>
      <c r="P10176">
        <v>1.2230834310000001</v>
      </c>
      <c r="Q10176">
        <v>5.816874737</v>
      </c>
    </row>
    <row r="10177" spans="1:17">
      <c r="A10177" t="e">
        <v>#N/A</v>
      </c>
      <c r="B10177" s="14" t="s">
        <v>21670</v>
      </c>
      <c r="C10177">
        <v>0</v>
      </c>
      <c r="D10177">
        <v>0.42751234599999999</v>
      </c>
      <c r="E10177">
        <v>0.61591764900000001</v>
      </c>
      <c r="F10177">
        <v>0.26268159099999999</v>
      </c>
      <c r="G10177">
        <v>0.33323802600000002</v>
      </c>
      <c r="H10177">
        <v>0</v>
      </c>
      <c r="I10177">
        <v>2.8142455850000001</v>
      </c>
      <c r="J10177">
        <v>1.223198894</v>
      </c>
      <c r="K10177">
        <v>0.87544718399999999</v>
      </c>
      <c r="L10177">
        <v>0</v>
      </c>
      <c r="M10177">
        <v>0</v>
      </c>
      <c r="N10177">
        <v>0.71366562499999997</v>
      </c>
      <c r="O10177">
        <v>2.137196683</v>
      </c>
      <c r="P10177">
        <v>0</v>
      </c>
      <c r="Q10177">
        <v>0</v>
      </c>
    </row>
    <row r="10178" spans="1:17">
      <c r="A10178" t="s">
        <v>21671</v>
      </c>
      <c r="B10178" s="14" t="s">
        <v>253</v>
      </c>
      <c r="C10178">
        <v>9.3469488619999996</v>
      </c>
      <c r="D10178">
        <v>0.33397776400000001</v>
      </c>
      <c r="E10178">
        <v>0.22454238000000001</v>
      </c>
      <c r="F10178">
        <v>0.205210004</v>
      </c>
      <c r="G10178">
        <v>0.46859316400000001</v>
      </c>
      <c r="H10178">
        <v>0.92638560999999997</v>
      </c>
      <c r="I10178">
        <v>0.29313631299999998</v>
      </c>
      <c r="J10178">
        <v>0.80268520300000001</v>
      </c>
      <c r="K10178">
        <v>0.91187976299999995</v>
      </c>
      <c r="L10178">
        <v>4.1913131339999996</v>
      </c>
      <c r="M10178">
        <v>0.57877106300000003</v>
      </c>
      <c r="N10178">
        <v>0.54513470600000002</v>
      </c>
      <c r="O10178">
        <v>4.118355642</v>
      </c>
      <c r="P10178">
        <v>0.55791965099999996</v>
      </c>
      <c r="Q10178">
        <v>1.381805121</v>
      </c>
    </row>
    <row r="10179" spans="1:17">
      <c r="A10179" t="s">
        <v>21672</v>
      </c>
      <c r="B10179" s="14" t="s">
        <v>7520</v>
      </c>
      <c r="C10179">
        <v>9.8494729949999993</v>
      </c>
      <c r="D10179">
        <v>6.3381557859999997</v>
      </c>
      <c r="E10179">
        <v>4.8151865899999997</v>
      </c>
      <c r="F10179">
        <v>5.2989783279999996</v>
      </c>
      <c r="G10179">
        <v>4.049570557</v>
      </c>
      <c r="H10179">
        <v>11.43828899</v>
      </c>
      <c r="I10179">
        <v>4.7878931140000001</v>
      </c>
      <c r="J10179">
        <v>3.5674897890000001</v>
      </c>
      <c r="K10179">
        <v>7.2342461230000001</v>
      </c>
      <c r="L10179">
        <v>4.5935098490000001</v>
      </c>
      <c r="M10179">
        <v>2.7009316289999998</v>
      </c>
      <c r="N10179">
        <v>2.890865866</v>
      </c>
      <c r="O10179">
        <v>4.6748901890000001</v>
      </c>
      <c r="P10179">
        <v>2.1462314519999999</v>
      </c>
      <c r="Q10179">
        <v>8.5441616669999991</v>
      </c>
    </row>
    <row r="10180" spans="1:17">
      <c r="A10180" t="s">
        <v>21673</v>
      </c>
      <c r="B10180" s="14" t="s">
        <v>1533</v>
      </c>
      <c r="C10180">
        <v>4.4492827149999998</v>
      </c>
      <c r="D10180">
        <v>16.845912559999999</v>
      </c>
      <c r="E10180">
        <v>20.440100900000001</v>
      </c>
      <c r="F10180">
        <v>23.839962369999999</v>
      </c>
      <c r="G10180">
        <v>17.25200349</v>
      </c>
      <c r="H10180">
        <v>43.80665235</v>
      </c>
      <c r="I10180">
        <v>35.391687869999998</v>
      </c>
      <c r="J10180">
        <v>52.301636549999998</v>
      </c>
      <c r="K10180">
        <v>17.798758710000001</v>
      </c>
      <c r="L10180">
        <v>8.0505791789999996</v>
      </c>
      <c r="M10180">
        <v>9.3170236989999999</v>
      </c>
      <c r="N10180">
        <v>14.88352806</v>
      </c>
      <c r="O10180">
        <v>4.0315776799999998</v>
      </c>
      <c r="P10180">
        <v>36.471599130000001</v>
      </c>
      <c r="Q10180">
        <v>19.18564005</v>
      </c>
    </row>
    <row r="10181" spans="1:17">
      <c r="A10181" t="e">
        <v>#N/A</v>
      </c>
      <c r="B10181" s="14" t="s">
        <v>21674</v>
      </c>
      <c r="C10181">
        <v>1.329031319</v>
      </c>
      <c r="D10181">
        <v>0.37293825400000002</v>
      </c>
      <c r="E10181">
        <v>0.26393324400000001</v>
      </c>
      <c r="F10181">
        <v>9.6483777000000007E-2</v>
      </c>
      <c r="G10181">
        <v>0.47429758900000002</v>
      </c>
      <c r="H10181">
        <v>0.272224735</v>
      </c>
      <c r="I10181">
        <v>0.64605079899999995</v>
      </c>
      <c r="J10181">
        <v>0.50544541300000001</v>
      </c>
      <c r="K10181">
        <v>0.72349765099999996</v>
      </c>
      <c r="L10181">
        <v>1.3995976990000001</v>
      </c>
      <c r="M10181">
        <v>0.68030331099999997</v>
      </c>
      <c r="N10181">
        <v>0.40411960400000002</v>
      </c>
      <c r="O10181">
        <v>0.78499908200000001</v>
      </c>
      <c r="P10181">
        <v>0.41208676500000002</v>
      </c>
      <c r="Q10181">
        <v>0.73089516099999996</v>
      </c>
    </row>
    <row r="10182" spans="1:17">
      <c r="A10182" t="s">
        <v>21675</v>
      </c>
      <c r="B10182" s="14" t="s">
        <v>672</v>
      </c>
      <c r="C10182">
        <v>7.8617733970000003</v>
      </c>
      <c r="D10182">
        <v>0.78117947499999996</v>
      </c>
      <c r="E10182">
        <v>0.71954769100000004</v>
      </c>
      <c r="F10182">
        <v>0.41704011800000002</v>
      </c>
      <c r="G10182">
        <v>0.668808344</v>
      </c>
      <c r="H10182">
        <v>0.46622391699999999</v>
      </c>
      <c r="I10182">
        <v>3.203449762</v>
      </c>
      <c r="J10182">
        <v>1.458318816</v>
      </c>
      <c r="K10182">
        <v>4.1434238790000002</v>
      </c>
      <c r="L10182">
        <v>6.8303423939999997</v>
      </c>
      <c r="M10182">
        <v>5.215285744</v>
      </c>
      <c r="N10182">
        <v>1.0403960800000001</v>
      </c>
      <c r="O10182">
        <v>4.5454320270000004</v>
      </c>
      <c r="P10182">
        <v>0.71117827700000003</v>
      </c>
      <c r="Q10182">
        <v>2.0664021319999999</v>
      </c>
    </row>
    <row r="10183" spans="1:17">
      <c r="A10183" t="s">
        <v>21676</v>
      </c>
      <c r="B10183" s="14" t="s">
        <v>7469</v>
      </c>
      <c r="C10183">
        <v>10.57552707</v>
      </c>
      <c r="D10183">
        <v>15.579841740000001</v>
      </c>
      <c r="E10183">
        <v>3.5440895210000001</v>
      </c>
      <c r="F10183">
        <v>4.8944206289999999</v>
      </c>
      <c r="G10183">
        <v>3.9263205029999999</v>
      </c>
      <c r="H10183">
        <v>11.37244102</v>
      </c>
      <c r="I10183">
        <v>6.9401241960000002</v>
      </c>
      <c r="J10183">
        <v>1.6087962920000001</v>
      </c>
      <c r="K10183">
        <v>4.0779473189999997</v>
      </c>
      <c r="L10183">
        <v>12.028010009999999</v>
      </c>
      <c r="M10183">
        <v>3.0450323930000001</v>
      </c>
      <c r="N10183">
        <v>3.1287978230000002</v>
      </c>
      <c r="O10183">
        <v>2.9280415500000001</v>
      </c>
      <c r="P10183">
        <v>1.1899981909999999</v>
      </c>
      <c r="Q10183">
        <v>3.998476932</v>
      </c>
    </row>
    <row r="10184" spans="1:17">
      <c r="A10184" t="s">
        <v>21677</v>
      </c>
      <c r="B10184" s="14" t="s">
        <v>3074</v>
      </c>
      <c r="C10184">
        <v>4.9830990289999999</v>
      </c>
      <c r="D10184">
        <v>3.3117698510000002</v>
      </c>
      <c r="E10184">
        <v>2.451903443</v>
      </c>
      <c r="F10184">
        <v>1.9501037569999999</v>
      </c>
      <c r="G10184">
        <v>1.183170909</v>
      </c>
      <c r="H10184">
        <v>3.8275701080000002</v>
      </c>
      <c r="I10184">
        <v>4.5418443079999999</v>
      </c>
      <c r="J10184">
        <v>5.1326384960000002</v>
      </c>
      <c r="K10184">
        <v>5.6514539189999997</v>
      </c>
      <c r="L10184">
        <v>3.542185452</v>
      </c>
      <c r="M10184">
        <v>3.5869838600000001</v>
      </c>
      <c r="N10184">
        <v>2.7642433249999998</v>
      </c>
      <c r="O10184">
        <v>6.2085080110000002</v>
      </c>
      <c r="P10184">
        <v>4.953001016</v>
      </c>
      <c r="Q10184">
        <v>2.9973499779999999</v>
      </c>
    </row>
    <row r="10185" spans="1:17">
      <c r="A10185" t="s">
        <v>21678</v>
      </c>
      <c r="B10185" s="14" t="s">
        <v>5163</v>
      </c>
      <c r="C10185">
        <v>2.2168867510000001</v>
      </c>
      <c r="D10185">
        <v>0.77175158200000005</v>
      </c>
      <c r="E10185">
        <v>1.8531060159999999</v>
      </c>
      <c r="F10185">
        <v>1.163937295</v>
      </c>
      <c r="G10185">
        <v>1.2578202169999999</v>
      </c>
      <c r="H10185">
        <v>0</v>
      </c>
      <c r="I10185">
        <v>1.3855411550000001</v>
      </c>
      <c r="J10185">
        <v>1.525621688</v>
      </c>
      <c r="K10185">
        <v>2.0113801869999999</v>
      </c>
      <c r="L10185">
        <v>2.2011893749999998</v>
      </c>
      <c r="M10185">
        <v>1.215833486</v>
      </c>
      <c r="N10185">
        <v>3.2403192299999999</v>
      </c>
      <c r="O10185">
        <v>2.104417593</v>
      </c>
      <c r="P10185">
        <v>2.4232524500000001</v>
      </c>
      <c r="Q10185">
        <v>1.959376349</v>
      </c>
    </row>
    <row r="10186" spans="1:17">
      <c r="A10186" t="s">
        <v>21679</v>
      </c>
      <c r="B10186" s="14" t="s">
        <v>21680</v>
      </c>
      <c r="C10186">
        <v>1.610821383</v>
      </c>
      <c r="D10186">
        <v>0.40145723</v>
      </c>
      <c r="E10186">
        <v>0.83543778700000004</v>
      </c>
      <c r="F10186">
        <v>0.657792614</v>
      </c>
      <c r="G10186">
        <v>0.45200789200000002</v>
      </c>
      <c r="H10186">
        <v>0.15466107900000001</v>
      </c>
      <c r="I10186">
        <v>2.3490923659999998</v>
      </c>
      <c r="J10186">
        <v>1.021022187</v>
      </c>
      <c r="K10186">
        <v>2.1922460930000001</v>
      </c>
      <c r="L10186">
        <v>1.6539409730000001</v>
      </c>
      <c r="M10186">
        <v>4.638069818</v>
      </c>
      <c r="N10186">
        <v>0.34749588999999997</v>
      </c>
      <c r="O10186">
        <v>4.0138866999999996</v>
      </c>
      <c r="P10186">
        <v>0.42292995999999999</v>
      </c>
      <c r="Q10186">
        <v>1.522579466</v>
      </c>
    </row>
    <row r="10187" spans="1:17">
      <c r="A10187" t="s">
        <v>21681</v>
      </c>
      <c r="B10187" s="14" t="s">
        <v>7406</v>
      </c>
      <c r="C10187">
        <v>6.3744659840000004</v>
      </c>
      <c r="D10187">
        <v>0.70607882600000005</v>
      </c>
      <c r="E10187">
        <v>0.85255135400000004</v>
      </c>
      <c r="F10187">
        <v>1.2271603499999999</v>
      </c>
      <c r="G10187">
        <v>0.66045057900000004</v>
      </c>
      <c r="H10187">
        <v>0.52460287699999997</v>
      </c>
      <c r="I10187">
        <v>4.3824040399999999</v>
      </c>
      <c r="J10187">
        <v>2.7475177980000001</v>
      </c>
      <c r="K10187">
        <v>4.46159544</v>
      </c>
      <c r="L10187">
        <v>14.55745793</v>
      </c>
      <c r="M10187">
        <v>5.9432407329999997</v>
      </c>
      <c r="N10187">
        <v>1.257268482</v>
      </c>
      <c r="O10187">
        <v>5.2442612320000004</v>
      </c>
      <c r="P10187">
        <v>1.011021763</v>
      </c>
      <c r="Q10187">
        <v>2.8796087450000001</v>
      </c>
    </row>
    <row r="10188" spans="1:17">
      <c r="A10188" t="s">
        <v>21682</v>
      </c>
      <c r="B10188" s="14" t="s">
        <v>7385</v>
      </c>
      <c r="C10188">
        <v>1.0455046379999999</v>
      </c>
      <c r="D10188">
        <v>34.510528290000003</v>
      </c>
      <c r="E10188">
        <v>32.756943470000003</v>
      </c>
      <c r="F10188">
        <v>42.338287309999998</v>
      </c>
      <c r="G10188">
        <v>33.760808390000001</v>
      </c>
      <c r="H10188">
        <v>53.202921689999997</v>
      </c>
      <c r="I10188">
        <v>12.959779040000001</v>
      </c>
      <c r="J10188">
        <v>20.543548009999999</v>
      </c>
      <c r="K10188">
        <v>29.406160100000001</v>
      </c>
      <c r="L10188">
        <v>16.51525285</v>
      </c>
      <c r="M10188">
        <v>8.0275790689999997</v>
      </c>
      <c r="N10188">
        <v>18.301156970000001</v>
      </c>
      <c r="O10188">
        <v>8.6840523439999995</v>
      </c>
      <c r="P10188">
        <v>37.489261140000004</v>
      </c>
      <c r="Q10188">
        <v>35.935678760000002</v>
      </c>
    </row>
    <row r="10189" spans="1:17">
      <c r="A10189" t="s">
        <v>21683</v>
      </c>
      <c r="B10189" s="14" t="s">
        <v>8839</v>
      </c>
      <c r="C10189">
        <v>22.818171549999999</v>
      </c>
      <c r="D10189">
        <v>2.2785745949999998</v>
      </c>
      <c r="E10189">
        <v>7.0988225910000002</v>
      </c>
      <c r="F10189">
        <v>2.1647865899999998</v>
      </c>
      <c r="G10189">
        <v>14.61183881</v>
      </c>
      <c r="H10189">
        <v>0.53111740900000004</v>
      </c>
      <c r="I10189">
        <v>9.453462043</v>
      </c>
      <c r="J10189">
        <v>4.1089037770000001</v>
      </c>
      <c r="K10189">
        <v>4.7836281039999999</v>
      </c>
      <c r="L10189">
        <v>8.1919525419999992</v>
      </c>
      <c r="M10189">
        <v>9.291023912</v>
      </c>
      <c r="N10189">
        <v>12.3061764</v>
      </c>
      <c r="O10189">
        <v>14.454033819999999</v>
      </c>
      <c r="P10189">
        <v>0.31122263300000003</v>
      </c>
      <c r="Q10189">
        <v>4.2779853660000002</v>
      </c>
    </row>
    <row r="10190" spans="1:17">
      <c r="A10190" t="s">
        <v>21684</v>
      </c>
      <c r="B10190" s="14" t="s">
        <v>3174</v>
      </c>
      <c r="C10190">
        <v>6.1576689660000001</v>
      </c>
      <c r="D10190">
        <v>49.351186669999997</v>
      </c>
      <c r="E10190">
        <v>29.217516960000001</v>
      </c>
      <c r="F10190">
        <v>65.787725359999996</v>
      </c>
      <c r="G10190">
        <v>41.540140530000002</v>
      </c>
      <c r="H10190">
        <v>46.50939983</v>
      </c>
      <c r="I10190">
        <v>16.36328082</v>
      </c>
      <c r="J10190">
        <v>42.187635380000003</v>
      </c>
      <c r="K10190">
        <v>46.370853529999998</v>
      </c>
      <c r="L10190">
        <v>27.581238370000001</v>
      </c>
      <c r="M10190">
        <v>6.5666288359999996</v>
      </c>
      <c r="N10190">
        <v>21.456316810000001</v>
      </c>
      <c r="O10190">
        <v>4.2432347659999996</v>
      </c>
      <c r="P10190">
        <v>61.096983309999999</v>
      </c>
      <c r="Q10190">
        <v>28.59613191</v>
      </c>
    </row>
    <row r="10191" spans="1:17">
      <c r="A10191" t="e">
        <v>#N/A</v>
      </c>
      <c r="B10191" s="14" t="s">
        <v>21685</v>
      </c>
      <c r="C10191">
        <v>4.4888514349999999</v>
      </c>
      <c r="D10191">
        <v>7.9554471409999996</v>
      </c>
      <c r="E10191">
        <v>4.059254363</v>
      </c>
      <c r="F10191">
        <v>0.61102022199999995</v>
      </c>
      <c r="G10191">
        <v>12.40225</v>
      </c>
      <c r="H10191">
        <v>37.927267389999997</v>
      </c>
      <c r="I10191">
        <v>13.0923599</v>
      </c>
      <c r="J10191">
        <v>7.9667475789999997</v>
      </c>
      <c r="K10191">
        <v>39.709142380000003</v>
      </c>
      <c r="L10191">
        <v>7.0907879070000002</v>
      </c>
      <c r="M10191">
        <v>21.54139764</v>
      </c>
      <c r="N10191">
        <v>9.4069403739999995</v>
      </c>
      <c r="O10191">
        <v>9.9426106549999993</v>
      </c>
      <c r="P10191">
        <v>23.90818466</v>
      </c>
      <c r="Q10191">
        <v>33.943592219999999</v>
      </c>
    </row>
    <row r="10192" spans="1:17">
      <c r="A10192" t="e">
        <v>#N/A</v>
      </c>
      <c r="B10192" s="14" t="s">
        <v>21686</v>
      </c>
      <c r="C10192">
        <v>0</v>
      </c>
      <c r="D10192">
        <v>0</v>
      </c>
      <c r="E10192">
        <v>0.51688775300000001</v>
      </c>
      <c r="F10192">
        <v>0</v>
      </c>
      <c r="G10192">
        <v>0</v>
      </c>
      <c r="H10192">
        <v>0</v>
      </c>
      <c r="I10192">
        <v>0</v>
      </c>
      <c r="J10192">
        <v>0</v>
      </c>
      <c r="K10192">
        <v>0</v>
      </c>
      <c r="L10192">
        <v>0</v>
      </c>
      <c r="M10192">
        <v>0</v>
      </c>
      <c r="N10192">
        <v>0</v>
      </c>
      <c r="O10192">
        <v>0</v>
      </c>
      <c r="P10192">
        <v>0.72893222499999999</v>
      </c>
      <c r="Q10192">
        <v>0</v>
      </c>
    </row>
    <row r="10193" spans="1:17">
      <c r="A10193" t="e">
        <v>#N/A</v>
      </c>
      <c r="B10193" s="14" t="s">
        <v>21687</v>
      </c>
      <c r="C10193">
        <v>1.8436354109999999</v>
      </c>
      <c r="D10193">
        <v>0</v>
      </c>
      <c r="E10193">
        <v>0</v>
      </c>
      <c r="F10193">
        <v>0</v>
      </c>
      <c r="G10193">
        <v>0</v>
      </c>
      <c r="H10193">
        <v>1.4161155030000001</v>
      </c>
      <c r="I10193">
        <v>0</v>
      </c>
      <c r="J10193">
        <v>0.23371836000000001</v>
      </c>
      <c r="K10193">
        <v>0.83636472100000003</v>
      </c>
      <c r="L10193">
        <v>1.164915156</v>
      </c>
      <c r="M10193">
        <v>0</v>
      </c>
      <c r="N10193">
        <v>0</v>
      </c>
      <c r="O10193">
        <v>0</v>
      </c>
      <c r="P10193">
        <v>0.55320749199999997</v>
      </c>
      <c r="Q10193">
        <v>0</v>
      </c>
    </row>
    <row r="10194" spans="1:17">
      <c r="A10194" t="e">
        <v>#N/A</v>
      </c>
      <c r="B10194" s="14" t="s">
        <v>21688</v>
      </c>
      <c r="C10194">
        <v>0</v>
      </c>
      <c r="D10194">
        <v>0</v>
      </c>
      <c r="E10194">
        <v>0</v>
      </c>
      <c r="F10194">
        <v>0</v>
      </c>
      <c r="G10194">
        <v>0</v>
      </c>
      <c r="H10194">
        <v>7.1283117459999996</v>
      </c>
      <c r="I10194">
        <v>0</v>
      </c>
      <c r="J10194">
        <v>0</v>
      </c>
      <c r="K10194">
        <v>0</v>
      </c>
      <c r="L10194">
        <v>0</v>
      </c>
      <c r="M10194">
        <v>0</v>
      </c>
      <c r="N10194">
        <v>0</v>
      </c>
      <c r="O10194">
        <v>0</v>
      </c>
      <c r="P10194">
        <v>0</v>
      </c>
      <c r="Q10194">
        <v>0</v>
      </c>
    </row>
    <row r="10195" spans="1:17">
      <c r="A10195" t="s">
        <v>21689</v>
      </c>
      <c r="B10195" s="14" t="s">
        <v>21690</v>
      </c>
      <c r="C10195">
        <v>6.2235098469999999</v>
      </c>
      <c r="D10195">
        <v>0.24619925200000001</v>
      </c>
      <c r="E10195">
        <v>0.68575258900000002</v>
      </c>
      <c r="F10195">
        <v>0.51433564499999995</v>
      </c>
      <c r="G10195">
        <v>0.76763118900000005</v>
      </c>
      <c r="H10195">
        <v>0.93899585600000002</v>
      </c>
      <c r="I10195">
        <v>2.2689665699999999</v>
      </c>
      <c r="J10195">
        <v>1.6060904309999999</v>
      </c>
      <c r="K10195">
        <v>3.3274531829999998</v>
      </c>
      <c r="L10195">
        <v>1.544860573</v>
      </c>
      <c r="M10195">
        <v>3.8398874580000002</v>
      </c>
      <c r="N10195">
        <v>0.57538810900000004</v>
      </c>
      <c r="O10195">
        <v>3.446200894</v>
      </c>
      <c r="P10195">
        <v>0.33347276199999998</v>
      </c>
      <c r="Q10195">
        <v>1.0695602989999999</v>
      </c>
    </row>
    <row r="10196" spans="1:17">
      <c r="A10196" t="s">
        <v>21691</v>
      </c>
      <c r="B10196" s="14" t="s">
        <v>4076</v>
      </c>
      <c r="C10196">
        <v>3.0674403080000001</v>
      </c>
      <c r="D10196">
        <v>0.96566315000000003</v>
      </c>
      <c r="E10196">
        <v>0.70420399499999997</v>
      </c>
      <c r="F10196">
        <v>0.48346557099999998</v>
      </c>
      <c r="G10196">
        <v>0.52968952800000002</v>
      </c>
      <c r="H10196">
        <v>0.62003493499999995</v>
      </c>
      <c r="I10196">
        <v>0.47087455499999997</v>
      </c>
      <c r="J10196">
        <v>0.69585575899999996</v>
      </c>
      <c r="K10196">
        <v>0.952108705</v>
      </c>
      <c r="L10196">
        <v>2.2442149690000002</v>
      </c>
      <c r="M10196">
        <v>0.92969910099999997</v>
      </c>
      <c r="N10196">
        <v>0.33832623699999997</v>
      </c>
      <c r="O10196">
        <v>0.17879597</v>
      </c>
      <c r="P10196">
        <v>0.87198303700000002</v>
      </c>
      <c r="Q10196">
        <v>0.88785570700000005</v>
      </c>
    </row>
    <row r="10197" spans="1:17">
      <c r="A10197" t="e">
        <v>#N/A</v>
      </c>
      <c r="B10197" s="14" t="s">
        <v>21692</v>
      </c>
      <c r="C10197">
        <v>1.835441476</v>
      </c>
      <c r="D10197">
        <v>0.32528939400000001</v>
      </c>
      <c r="E10197">
        <v>0.23432244799999999</v>
      </c>
      <c r="F10197">
        <v>0.14990362800000001</v>
      </c>
      <c r="G10197">
        <v>0.38033566699999999</v>
      </c>
      <c r="H10197">
        <v>0</v>
      </c>
      <c r="I10197">
        <v>0</v>
      </c>
      <c r="J10197">
        <v>0.41882330099999998</v>
      </c>
      <c r="K10197">
        <v>0.16652950899999999</v>
      </c>
      <c r="L10197">
        <v>0.92779020400000001</v>
      </c>
      <c r="M10197">
        <v>0.70464305199999999</v>
      </c>
      <c r="N10197">
        <v>0.36201349599999999</v>
      </c>
      <c r="O10197">
        <v>0.40654230200000002</v>
      </c>
      <c r="P10197">
        <v>0.38552415499999998</v>
      </c>
      <c r="Q10197">
        <v>1.2617416100000001</v>
      </c>
    </row>
    <row r="10198" spans="1:17">
      <c r="A10198" t="s">
        <v>21691</v>
      </c>
      <c r="B10198" s="14" t="s">
        <v>21693</v>
      </c>
      <c r="C10198">
        <v>5.9909235780000003</v>
      </c>
      <c r="D10198">
        <v>0.48663639400000003</v>
      </c>
      <c r="E10198">
        <v>0.53113465900000001</v>
      </c>
      <c r="F10198">
        <v>0.299009896</v>
      </c>
      <c r="G10198">
        <v>0.27587209899999998</v>
      </c>
      <c r="H10198">
        <v>0.53686390399999995</v>
      </c>
      <c r="I10198">
        <v>0</v>
      </c>
      <c r="J10198">
        <v>1.1138917589999999</v>
      </c>
      <c r="K10198">
        <v>1.3588904550000001</v>
      </c>
      <c r="L10198">
        <v>1.640344746</v>
      </c>
      <c r="M10198">
        <v>0</v>
      </c>
      <c r="N10198">
        <v>0.61542732</v>
      </c>
      <c r="O10198">
        <v>4.6443722879999996</v>
      </c>
      <c r="P10198">
        <v>0.599218947</v>
      </c>
      <c r="Q10198">
        <v>1.510063097</v>
      </c>
    </row>
    <row r="10199" spans="1:17">
      <c r="A10199" t="s">
        <v>21694</v>
      </c>
      <c r="B10199" s="14" t="s">
        <v>1786</v>
      </c>
      <c r="C10199">
        <v>29.249664079999999</v>
      </c>
      <c r="D10199">
        <v>62.200178530000002</v>
      </c>
      <c r="E10199">
        <v>55.052980750000003</v>
      </c>
      <c r="F10199">
        <v>61.624773390000001</v>
      </c>
      <c r="G10199">
        <v>74.828520690000005</v>
      </c>
      <c r="H10199">
        <v>46.814436749999999</v>
      </c>
      <c r="I10199">
        <v>86.156306569999998</v>
      </c>
      <c r="J10199">
        <v>83.380793339999997</v>
      </c>
      <c r="K10199">
        <v>158.9661854</v>
      </c>
      <c r="L10199">
        <v>128.47578469999999</v>
      </c>
      <c r="M10199">
        <v>24.11561146</v>
      </c>
      <c r="N10199">
        <v>40.130869169999997</v>
      </c>
      <c r="O10199">
        <v>25.615019090000001</v>
      </c>
      <c r="P10199">
        <v>32.429523750000001</v>
      </c>
      <c r="Q10199">
        <v>45.839013629999997</v>
      </c>
    </row>
    <row r="10200" spans="1:17">
      <c r="A10200" t="e">
        <v>#N/A</v>
      </c>
      <c r="B10200" s="14" t="s">
        <v>21695</v>
      </c>
      <c r="C10200">
        <v>23.777310020000002</v>
      </c>
      <c r="D10200">
        <v>6.0991761420000001</v>
      </c>
      <c r="E10200">
        <v>4.5266836530000001</v>
      </c>
      <c r="F10200">
        <v>2.7255205070000001</v>
      </c>
      <c r="G10200">
        <v>4.1058964019999999</v>
      </c>
      <c r="H10200">
        <v>8.6511783470000001</v>
      </c>
      <c r="I10200">
        <v>1.8249956220000001</v>
      </c>
      <c r="J10200">
        <v>7.9322594940000002</v>
      </c>
      <c r="K10200">
        <v>6.8125708149999999</v>
      </c>
      <c r="L10200">
        <v>17.39606633</v>
      </c>
      <c r="M10200">
        <v>9.608768886</v>
      </c>
      <c r="N10200">
        <v>4.7822805610000003</v>
      </c>
      <c r="O10200">
        <v>30.490672669999999</v>
      </c>
      <c r="P10200">
        <v>8.6367424229999994</v>
      </c>
      <c r="Q10200">
        <v>15.48501066</v>
      </c>
    </row>
    <row r="10201" spans="1:17">
      <c r="A10201" t="e">
        <v>#N/A</v>
      </c>
      <c r="B10201" s="14" t="s">
        <v>21696</v>
      </c>
      <c r="C10201">
        <v>2.625631539</v>
      </c>
      <c r="D10201">
        <v>7.1461736809999996</v>
      </c>
      <c r="E10201">
        <v>5.5068967669999997</v>
      </c>
      <c r="F10201">
        <v>9.2413340080000008</v>
      </c>
      <c r="G10201">
        <v>5.6998533150000004</v>
      </c>
      <c r="H10201">
        <v>7.0587119720000002</v>
      </c>
      <c r="I10201">
        <v>1.6410042380000001</v>
      </c>
      <c r="J10201">
        <v>3.3760733869999999</v>
      </c>
      <c r="K10201">
        <v>3.4031915970000002</v>
      </c>
      <c r="L10201">
        <v>5.2140798269999999</v>
      </c>
      <c r="M10201">
        <v>0.72000311800000005</v>
      </c>
      <c r="N10201">
        <v>4.4850956829999999</v>
      </c>
      <c r="O10201">
        <v>1.24621278</v>
      </c>
      <c r="P10201">
        <v>13.280999489999999</v>
      </c>
      <c r="Q10201">
        <v>8.2511712900000003</v>
      </c>
    </row>
    <row r="10202" spans="1:17">
      <c r="A10202" t="s">
        <v>21697</v>
      </c>
      <c r="B10202" s="14" t="s">
        <v>3171</v>
      </c>
      <c r="C10202">
        <v>32.877431479999998</v>
      </c>
      <c r="D10202">
        <v>66.471246289999996</v>
      </c>
      <c r="E10202">
        <v>52.833400560000001</v>
      </c>
      <c r="F10202">
        <v>74.459886769999997</v>
      </c>
      <c r="G10202">
        <v>64.419920869999999</v>
      </c>
      <c r="H10202">
        <v>102.50107629999999</v>
      </c>
      <c r="I10202">
        <v>35.11234331</v>
      </c>
      <c r="J10202">
        <v>48.747290990000003</v>
      </c>
      <c r="K10202">
        <v>78.821885640000005</v>
      </c>
      <c r="L10202">
        <v>57.51733831</v>
      </c>
      <c r="M10202">
        <v>15.94636296</v>
      </c>
      <c r="N10202">
        <v>23.006733740000001</v>
      </c>
      <c r="O10202">
        <v>23.624293779999999</v>
      </c>
      <c r="P10202">
        <v>74.982720509999993</v>
      </c>
      <c r="Q10202">
        <v>67.754621049999997</v>
      </c>
    </row>
    <row r="10203" spans="1:17">
      <c r="A10203" t="s">
        <v>21698</v>
      </c>
      <c r="B10203" s="14" t="s">
        <v>21699</v>
      </c>
      <c r="C10203">
        <v>20.206695140000001</v>
      </c>
      <c r="D10203">
        <v>0.55955744399999996</v>
      </c>
      <c r="E10203">
        <v>1.3435920180000001</v>
      </c>
      <c r="F10203">
        <v>0.42976957500000001</v>
      </c>
      <c r="G10203">
        <v>0.98137070000000004</v>
      </c>
      <c r="H10203">
        <v>3.152697512</v>
      </c>
      <c r="I10203">
        <v>6.4460854530000002</v>
      </c>
      <c r="J10203">
        <v>3.6823149580000001</v>
      </c>
      <c r="K10203">
        <v>2.8646131100000001</v>
      </c>
      <c r="L10203">
        <v>9.9748086770000004</v>
      </c>
      <c r="M10203">
        <v>0</v>
      </c>
      <c r="N10203">
        <v>1.323300481</v>
      </c>
      <c r="O10203">
        <v>8.3919282590000002</v>
      </c>
      <c r="P10203">
        <v>2.1789946480000002</v>
      </c>
      <c r="Q10203">
        <v>3.4726833290000001</v>
      </c>
    </row>
    <row r="10204" spans="1:17">
      <c r="A10204" t="s">
        <v>21700</v>
      </c>
      <c r="B10204" s="14" t="s">
        <v>4075</v>
      </c>
      <c r="C10204">
        <v>68.988751519999994</v>
      </c>
      <c r="D10204">
        <v>6.4388054390000002</v>
      </c>
      <c r="E10204">
        <v>7.8492583339999999</v>
      </c>
      <c r="F10204">
        <v>3.9127977120000001</v>
      </c>
      <c r="G10204">
        <v>6.8389824050000003</v>
      </c>
      <c r="H10204">
        <v>12.75708691</v>
      </c>
      <c r="I10204">
        <v>13.5075082</v>
      </c>
      <c r="J10204">
        <v>9.1911145970000003</v>
      </c>
      <c r="K10204">
        <v>21.878731869999999</v>
      </c>
      <c r="L10204">
        <v>32.693303319999998</v>
      </c>
      <c r="M10204">
        <v>46.59472615</v>
      </c>
      <c r="N10204">
        <v>5.3152358599999996</v>
      </c>
      <c r="O10204">
        <v>31.834809060000001</v>
      </c>
      <c r="P10204">
        <v>6.8044949389999996</v>
      </c>
      <c r="Q10204">
        <v>18.22353021</v>
      </c>
    </row>
    <row r="10205" spans="1:17">
      <c r="A10205" t="s">
        <v>21701</v>
      </c>
      <c r="B10205" s="14" t="s">
        <v>7250</v>
      </c>
      <c r="C10205">
        <v>3.3004941620000001</v>
      </c>
      <c r="D10205">
        <v>1.599434303</v>
      </c>
      <c r="E10205">
        <v>1.7337169130000001</v>
      </c>
      <c r="F10205">
        <v>2.330544664</v>
      </c>
      <c r="G10205">
        <v>1.2111088290000001</v>
      </c>
      <c r="H10205">
        <v>44.602686900000002</v>
      </c>
      <c r="I10205">
        <v>5.7156456289999999</v>
      </c>
      <c r="J10205">
        <v>4.6547544719999996</v>
      </c>
      <c r="K10205">
        <v>3.0881158910000002</v>
      </c>
      <c r="L10205">
        <v>1.564081888</v>
      </c>
      <c r="M10205">
        <v>1.583863003</v>
      </c>
      <c r="N10205">
        <v>1.2205749749999999</v>
      </c>
      <c r="O10205">
        <v>0.91380637399999998</v>
      </c>
      <c r="P10205">
        <v>4.209019241</v>
      </c>
      <c r="Q10205">
        <v>4.537732063</v>
      </c>
    </row>
    <row r="10206" spans="1:17">
      <c r="A10206" t="s">
        <v>21702</v>
      </c>
      <c r="B10206" s="14" t="s">
        <v>3172</v>
      </c>
      <c r="C10206">
        <v>8.9817707000000002</v>
      </c>
      <c r="D10206">
        <v>19.566002300000001</v>
      </c>
      <c r="E10206">
        <v>21.440185469999999</v>
      </c>
      <c r="F10206">
        <v>20.580334959999998</v>
      </c>
      <c r="G10206">
        <v>16.25301657</v>
      </c>
      <c r="H10206">
        <v>18.18171676</v>
      </c>
      <c r="I10206">
        <v>17.737270540000001</v>
      </c>
      <c r="J10206">
        <v>29.461856600000001</v>
      </c>
      <c r="K10206">
        <v>27.92783618</v>
      </c>
      <c r="L10206">
        <v>15.25210165</v>
      </c>
      <c r="M10206">
        <v>12.57150891</v>
      </c>
      <c r="N10206">
        <v>18.89160541</v>
      </c>
      <c r="O10206">
        <v>21.759315569999998</v>
      </c>
      <c r="P10206">
        <v>28.410851829999999</v>
      </c>
      <c r="Q10206">
        <v>23.668374549999999</v>
      </c>
    </row>
    <row r="10207" spans="1:17">
      <c r="A10207" t="s">
        <v>21703</v>
      </c>
      <c r="B10207" s="14" t="s">
        <v>4077</v>
      </c>
      <c r="C10207">
        <v>174.6105828</v>
      </c>
      <c r="D10207">
        <v>3.328458956</v>
      </c>
      <c r="E10207">
        <v>4.881717665</v>
      </c>
      <c r="F10207">
        <v>3.6480971389999999</v>
      </c>
      <c r="G10207">
        <v>3.5761650070000002</v>
      </c>
      <c r="H10207">
        <v>3.4309819070000001</v>
      </c>
      <c r="I10207">
        <v>17.765444110000001</v>
      </c>
      <c r="J10207">
        <v>11.83989175</v>
      </c>
      <c r="K10207">
        <v>24.132041650000001</v>
      </c>
      <c r="L10207">
        <v>14.368432370000001</v>
      </c>
      <c r="M10207">
        <v>35.8557305</v>
      </c>
      <c r="N10207">
        <v>6.1069754620000003</v>
      </c>
      <c r="O10207">
        <v>38.675484509999997</v>
      </c>
      <c r="P10207">
        <v>7.6154423700000002</v>
      </c>
      <c r="Q10207">
        <v>27.35634464</v>
      </c>
    </row>
    <row r="10208" spans="1:17">
      <c r="A10208" t="e">
        <v>#N/A</v>
      </c>
      <c r="B10208" s="14" t="s">
        <v>21704</v>
      </c>
      <c r="C10208">
        <v>7.4564809939999996</v>
      </c>
      <c r="D10208">
        <v>4.193183597</v>
      </c>
      <c r="E10208">
        <v>1.52553677</v>
      </c>
      <c r="F10208">
        <v>1.6395709300000001</v>
      </c>
      <c r="G10208">
        <v>1.980914931</v>
      </c>
      <c r="H10208">
        <v>5.5071158459999996</v>
      </c>
      <c r="I10208">
        <v>6.6916506130000002</v>
      </c>
      <c r="J10208">
        <v>1.9632342250000001</v>
      </c>
      <c r="K10208">
        <v>5.7244518649999998</v>
      </c>
      <c r="L10208">
        <v>6.885942923</v>
      </c>
      <c r="M10208">
        <v>27.525119199999999</v>
      </c>
      <c r="N10208">
        <v>1.3434094590000001</v>
      </c>
      <c r="O10208">
        <v>10.163557559999999</v>
      </c>
      <c r="P10208">
        <v>2.6676894619999998</v>
      </c>
      <c r="Q10208">
        <v>3.9429425299999998</v>
      </c>
    </row>
    <row r="10209" spans="1:17">
      <c r="A10209" t="s">
        <v>21705</v>
      </c>
      <c r="B10209" s="14" t="s">
        <v>21706</v>
      </c>
      <c r="C10209">
        <v>0</v>
      </c>
      <c r="D10209">
        <v>0.56127387799999995</v>
      </c>
      <c r="E10209">
        <v>0.539085386</v>
      </c>
      <c r="F10209">
        <v>1.0346109290000001</v>
      </c>
      <c r="G10209">
        <v>0.87500536799999995</v>
      </c>
      <c r="H10209">
        <v>0.97303641900000004</v>
      </c>
      <c r="I10209">
        <v>0</v>
      </c>
      <c r="J10209">
        <v>1.4453258099999999</v>
      </c>
      <c r="K10209">
        <v>1.1493601069999999</v>
      </c>
      <c r="L10209">
        <v>0.80043249999999999</v>
      </c>
      <c r="M10209">
        <v>2.431666973</v>
      </c>
      <c r="N10209">
        <v>0.15615996300000001</v>
      </c>
      <c r="O10209">
        <v>0</v>
      </c>
      <c r="P10209">
        <v>2.4707672039999999</v>
      </c>
      <c r="Q10209">
        <v>0.870833933</v>
      </c>
    </row>
    <row r="10210" spans="1:17">
      <c r="A10210" t="s">
        <v>21705</v>
      </c>
      <c r="B10210" s="14" t="s">
        <v>7333</v>
      </c>
      <c r="C10210">
        <v>12.339603289999999</v>
      </c>
      <c r="D10210">
        <v>45.402116650000004</v>
      </c>
      <c r="E10210">
        <v>34.945741820000002</v>
      </c>
      <c r="F10210">
        <v>40.786542470000001</v>
      </c>
      <c r="G10210">
        <v>39.234854210000002</v>
      </c>
      <c r="H10210">
        <v>15.917156650000001</v>
      </c>
      <c r="I10210">
        <v>47.92169406</v>
      </c>
      <c r="J10210">
        <v>44.667457470000002</v>
      </c>
      <c r="K10210">
        <v>67.965295220000002</v>
      </c>
      <c r="L10210">
        <v>40.42509081</v>
      </c>
      <c r="M10210">
        <v>7.9813012099999998</v>
      </c>
      <c r="N10210">
        <v>29.843847669999999</v>
      </c>
      <c r="O10210">
        <v>12.626049910000001</v>
      </c>
      <c r="P10210">
        <v>32.941628600000001</v>
      </c>
      <c r="Q10210">
        <v>52.832100369999999</v>
      </c>
    </row>
    <row r="10211" spans="1:17">
      <c r="A10211" t="e">
        <v>#N/A</v>
      </c>
      <c r="B10211" s="14" t="s">
        <v>21707</v>
      </c>
      <c r="C10211">
        <v>15.500377070000001</v>
      </c>
      <c r="D10211">
        <v>0.24527518000000001</v>
      </c>
      <c r="E10211">
        <v>0.47115773700000002</v>
      </c>
      <c r="F10211">
        <v>0.30141480100000001</v>
      </c>
      <c r="G10211">
        <v>0.38237500000000002</v>
      </c>
      <c r="H10211">
        <v>0.42521430700000001</v>
      </c>
      <c r="I10211">
        <v>4.8438221600000002</v>
      </c>
      <c r="J10211">
        <v>0.140356334</v>
      </c>
      <c r="K10211">
        <v>0.50226728499999995</v>
      </c>
      <c r="L10211">
        <v>4.1974422779999996</v>
      </c>
      <c r="M10211">
        <v>0</v>
      </c>
      <c r="N10211">
        <v>2.0472445540000002</v>
      </c>
      <c r="O10211">
        <v>4.9046658460000003</v>
      </c>
      <c r="P10211">
        <v>0</v>
      </c>
      <c r="Q10211">
        <v>2.283312564</v>
      </c>
    </row>
    <row r="10212" spans="1:17">
      <c r="A10212" t="e">
        <v>#N/A</v>
      </c>
      <c r="B10212" s="14" t="s">
        <v>21708</v>
      </c>
      <c r="C10212">
        <v>1929.2231569999999</v>
      </c>
      <c r="D10212">
        <v>470.12627780000003</v>
      </c>
      <c r="E10212">
        <v>481.36586820000002</v>
      </c>
      <c r="F10212">
        <v>484.99841650000002</v>
      </c>
      <c r="G10212">
        <v>706.88298629999997</v>
      </c>
      <c r="H10212">
        <v>781.44767909999996</v>
      </c>
      <c r="I10212">
        <v>861.61107170000002</v>
      </c>
      <c r="J10212">
        <v>539.1967866</v>
      </c>
      <c r="K10212">
        <v>1206.1233950000001</v>
      </c>
      <c r="L10212">
        <v>1563.741291</v>
      </c>
      <c r="M10212">
        <v>844.80015490000005</v>
      </c>
      <c r="N10212">
        <v>296.53067170000003</v>
      </c>
      <c r="O10212">
        <v>1375.4186649999999</v>
      </c>
      <c r="P10212">
        <v>410.64955559999999</v>
      </c>
      <c r="Q10212">
        <v>1009.163043</v>
      </c>
    </row>
    <row r="10213" spans="1:17">
      <c r="A10213" t="s">
        <v>21709</v>
      </c>
      <c r="B10213" s="14" t="s">
        <v>3173</v>
      </c>
      <c r="C10213">
        <v>7.8996152769999997</v>
      </c>
      <c r="D10213">
        <v>5.0070282349999999</v>
      </c>
      <c r="E10213">
        <v>5.8596175380000002</v>
      </c>
      <c r="F10213">
        <v>7.6166495310000002</v>
      </c>
      <c r="G10213">
        <v>4.8122970580000004</v>
      </c>
      <c r="H10213">
        <v>10.53433424</v>
      </c>
      <c r="I10213">
        <v>7.3601045540000003</v>
      </c>
      <c r="J10213">
        <v>4.5342852090000001</v>
      </c>
      <c r="K10213">
        <v>9.1582381300000009</v>
      </c>
      <c r="L10213">
        <v>8.5963558389999992</v>
      </c>
      <c r="M10213">
        <v>1.684853205</v>
      </c>
      <c r="N10213">
        <v>3.624703411</v>
      </c>
      <c r="O10213">
        <v>3.8882898199999998</v>
      </c>
      <c r="P10213">
        <v>2.1070091940000002</v>
      </c>
      <c r="Q10213">
        <v>8.7490584519999999</v>
      </c>
    </row>
    <row r="10214" spans="1:17">
      <c r="A10214" t="s">
        <v>21710</v>
      </c>
      <c r="B10214" s="14" t="s">
        <v>21711</v>
      </c>
      <c r="C10214">
        <v>25.912114949999999</v>
      </c>
      <c r="D10214">
        <v>45.923208600000002</v>
      </c>
      <c r="E10214">
        <v>59.786683410000002</v>
      </c>
      <c r="F10214">
        <v>57.536539529999999</v>
      </c>
      <c r="G10214">
        <v>57.609667160000001</v>
      </c>
      <c r="H10214">
        <v>176.6423605</v>
      </c>
      <c r="I10214">
        <v>25.97934944</v>
      </c>
      <c r="J10214">
        <v>48.246801859999998</v>
      </c>
      <c r="K10214">
        <v>30.856938400000001</v>
      </c>
      <c r="L10214">
        <v>49.118304940000002</v>
      </c>
      <c r="M10214">
        <v>18.652316070000001</v>
      </c>
      <c r="N10214">
        <v>25.154614259999999</v>
      </c>
      <c r="O10214">
        <v>17.93568981</v>
      </c>
      <c r="P10214">
        <v>18.952237849999999</v>
      </c>
      <c r="Q10214">
        <v>62.344879540000001</v>
      </c>
    </row>
    <row r="10215" spans="1:17">
      <c r="A10215" t="s">
        <v>21712</v>
      </c>
      <c r="B10215" s="14" t="s">
        <v>3175</v>
      </c>
      <c r="C10215">
        <v>3.7632367809999998</v>
      </c>
      <c r="D10215">
        <v>3.6972026530000002</v>
      </c>
      <c r="E10215">
        <v>4.3169547660000003</v>
      </c>
      <c r="F10215">
        <v>4.2539014850000001</v>
      </c>
      <c r="G10215">
        <v>3.0514252179999999</v>
      </c>
      <c r="H10215">
        <v>1.822322961</v>
      </c>
      <c r="I10215">
        <v>15.50957056</v>
      </c>
      <c r="J10215">
        <v>14.64388127</v>
      </c>
      <c r="K10215">
        <v>6.6803140909999996</v>
      </c>
      <c r="L10215">
        <v>5.9962669210000001</v>
      </c>
      <c r="M10215">
        <v>3.1407426030000001</v>
      </c>
      <c r="N10215">
        <v>6.4744514569999998</v>
      </c>
      <c r="O10215">
        <v>1.9932492040000001</v>
      </c>
      <c r="P10215">
        <v>6.014268457</v>
      </c>
      <c r="Q10215">
        <v>5.9612791979999997</v>
      </c>
    </row>
    <row r="10216" spans="1:17">
      <c r="A10216" t="s">
        <v>21713</v>
      </c>
      <c r="B10216" s="14" t="s">
        <v>4078</v>
      </c>
      <c r="C10216">
        <v>1.8436354109999999</v>
      </c>
      <c r="D10216">
        <v>1.71539329</v>
      </c>
      <c r="E10216">
        <v>0.94147412100000005</v>
      </c>
      <c r="F10216">
        <v>0.65248230900000004</v>
      </c>
      <c r="G10216">
        <v>1.1461007809999999</v>
      </c>
      <c r="H10216">
        <v>0.14161155</v>
      </c>
      <c r="I10216">
        <v>1.613165773</v>
      </c>
      <c r="J10216">
        <v>0.747898752</v>
      </c>
      <c r="K10216">
        <v>1.5054564969999999</v>
      </c>
      <c r="L10216">
        <v>1.6308812189999999</v>
      </c>
      <c r="M10216">
        <v>0.70778878000000001</v>
      </c>
      <c r="N10216">
        <v>1.1363425869999999</v>
      </c>
      <c r="O10216">
        <v>2.041786117</v>
      </c>
      <c r="P10216">
        <v>0.71916974</v>
      </c>
      <c r="Q10216">
        <v>0.50694975399999997</v>
      </c>
    </row>
    <row r="10217" spans="1:17">
      <c r="A10217" t="s">
        <v>21714</v>
      </c>
      <c r="B10217" s="14" t="s">
        <v>8091</v>
      </c>
      <c r="C10217">
        <v>27.552614599999998</v>
      </c>
      <c r="D10217">
        <v>5.8596736089999997</v>
      </c>
      <c r="E10217">
        <v>4.0032690420000003</v>
      </c>
      <c r="F10217">
        <v>5.9578548260000002</v>
      </c>
      <c r="G10217">
        <v>3.8742255409999999</v>
      </c>
      <c r="H10217">
        <v>5.5327303380000004</v>
      </c>
      <c r="I10217">
        <v>5.3956694799999996</v>
      </c>
      <c r="J10217">
        <v>3.5227941610000002</v>
      </c>
      <c r="K10217">
        <v>10.67791909</v>
      </c>
      <c r="L10217">
        <v>17.757517199999999</v>
      </c>
      <c r="M10217">
        <v>7.7066136270000003</v>
      </c>
      <c r="N10217">
        <v>2.6492421610000001</v>
      </c>
      <c r="O10217">
        <v>11.24655959</v>
      </c>
      <c r="P10217">
        <v>1.7716137759999999</v>
      </c>
      <c r="Q10217">
        <v>5.5739347700000001</v>
      </c>
    </row>
    <row r="10218" spans="1:17">
      <c r="A10218" t="s">
        <v>21714</v>
      </c>
      <c r="B10218" s="14" t="s">
        <v>21715</v>
      </c>
      <c r="C10218">
        <v>6.9700309200000001</v>
      </c>
      <c r="D10218">
        <v>33.777083060000002</v>
      </c>
      <c r="E10218">
        <v>45.047749090000003</v>
      </c>
      <c r="F10218">
        <v>29.767255219999999</v>
      </c>
      <c r="G10218">
        <v>38.966351930000002</v>
      </c>
      <c r="H10218">
        <v>13.71899239</v>
      </c>
      <c r="I10218">
        <v>6.3528328610000004</v>
      </c>
      <c r="J10218">
        <v>11.15536747</v>
      </c>
      <c r="K10218">
        <v>15.41451941</v>
      </c>
      <c r="L10218">
        <v>18.717286560000002</v>
      </c>
      <c r="M10218">
        <v>5.017236918</v>
      </c>
      <c r="N10218">
        <v>20.51362078</v>
      </c>
      <c r="O10218">
        <v>15.438315279999999</v>
      </c>
      <c r="P10218">
        <v>6.2743533290000002</v>
      </c>
      <c r="Q10218">
        <v>44.919598450000002</v>
      </c>
    </row>
    <row r="10219" spans="1:17">
      <c r="A10219" t="s">
        <v>21716</v>
      </c>
      <c r="B10219" s="14" t="s">
        <v>21717</v>
      </c>
      <c r="C10219">
        <v>22.123624929999998</v>
      </c>
      <c r="D10219">
        <v>3.675842764</v>
      </c>
      <c r="E10219">
        <v>3.726668396</v>
      </c>
      <c r="F10219">
        <v>0.50190946800000003</v>
      </c>
      <c r="G10219">
        <v>2.865251953</v>
      </c>
      <c r="H10219">
        <v>2.1241732550000001</v>
      </c>
      <c r="I10219">
        <v>2.6886096209999999</v>
      </c>
      <c r="J10219">
        <v>8.1801426030000002</v>
      </c>
      <c r="K10219">
        <v>36.8000477</v>
      </c>
      <c r="L10219">
        <v>15.14389703</v>
      </c>
      <c r="M10219">
        <v>14.155775589999999</v>
      </c>
      <c r="N10219">
        <v>2.7272222089999998</v>
      </c>
      <c r="O10219">
        <v>14.292502819999999</v>
      </c>
      <c r="P10219">
        <v>2.7660374609999998</v>
      </c>
      <c r="Q10219">
        <v>3.8021231539999998</v>
      </c>
    </row>
    <row r="10220" spans="1:17">
      <c r="A10220" t="s">
        <v>21718</v>
      </c>
      <c r="B10220" s="14" t="s">
        <v>8107</v>
      </c>
      <c r="C10220">
        <v>1.920810846</v>
      </c>
      <c r="D10220">
        <v>0.638285875</v>
      </c>
      <c r="E10220">
        <v>0.51087742999999997</v>
      </c>
      <c r="F10220">
        <v>0.26145981600000001</v>
      </c>
      <c r="G10220">
        <v>0.49753212200000002</v>
      </c>
      <c r="H10220">
        <v>0.36884868900000001</v>
      </c>
      <c r="I10220">
        <v>0</v>
      </c>
      <c r="J10220">
        <v>0.73050575799999995</v>
      </c>
      <c r="K10220">
        <v>0.43568766799999997</v>
      </c>
      <c r="L10220">
        <v>0.60683952299999999</v>
      </c>
      <c r="M10220">
        <v>0</v>
      </c>
      <c r="N10220">
        <v>0.118391042</v>
      </c>
      <c r="O10220">
        <v>2.1272562330000002</v>
      </c>
      <c r="P10220">
        <v>0.57636501500000004</v>
      </c>
      <c r="Q10220">
        <v>1.320427266</v>
      </c>
    </row>
    <row r="10221" spans="1:17">
      <c r="A10221" t="s">
        <v>21719</v>
      </c>
      <c r="B10221" s="14" t="s">
        <v>3820</v>
      </c>
      <c r="C10221">
        <v>6.4834472400000003</v>
      </c>
      <c r="D10221">
        <v>21.53273677</v>
      </c>
      <c r="E10221">
        <v>12.09341742</v>
      </c>
      <c r="F10221">
        <v>19.343181430000001</v>
      </c>
      <c r="G10221">
        <v>13.23295018</v>
      </c>
      <c r="H10221">
        <v>10.449842670000001</v>
      </c>
      <c r="I10221">
        <v>20.459865990000001</v>
      </c>
      <c r="J10221">
        <v>24.81222202</v>
      </c>
      <c r="K10221">
        <v>58.679632929999997</v>
      </c>
      <c r="L10221">
        <v>35.22418012</v>
      </c>
      <c r="M10221">
        <v>4.590471559</v>
      </c>
      <c r="N10221">
        <v>12.807287240000001</v>
      </c>
      <c r="O10221">
        <v>7.1214220700000004</v>
      </c>
      <c r="P10221">
        <v>13.243378740000001</v>
      </c>
      <c r="Q10221">
        <v>18.229576529999999</v>
      </c>
    </row>
    <row r="10222" spans="1:17">
      <c r="A10222" t="s">
        <v>21720</v>
      </c>
      <c r="B10222" s="14" t="s">
        <v>7577</v>
      </c>
      <c r="C10222">
        <v>3.7556252649999999</v>
      </c>
      <c r="D10222">
        <v>0.41599837299999998</v>
      </c>
      <c r="E10222">
        <v>0.476390076</v>
      </c>
      <c r="F10222">
        <v>0.37357934500000001</v>
      </c>
      <c r="G10222">
        <v>0.57369624399999997</v>
      </c>
      <c r="H10222">
        <v>0.99856203399999999</v>
      </c>
      <c r="I10222">
        <v>1.474550502</v>
      </c>
      <c r="J10222">
        <v>0.897269227</v>
      </c>
      <c r="K10222">
        <v>5.0456868479999999</v>
      </c>
      <c r="L10222">
        <v>4.9285812269999996</v>
      </c>
      <c r="M10222">
        <v>2.4954567669999999</v>
      </c>
      <c r="N10222">
        <v>0.23148161</v>
      </c>
      <c r="O10222">
        <v>3.1994409940000001</v>
      </c>
      <c r="P10222">
        <v>0.67182106100000005</v>
      </c>
      <c r="Q10222">
        <v>1.5887617329999999</v>
      </c>
    </row>
    <row r="10223" spans="1:17">
      <c r="A10223" t="s">
        <v>21721</v>
      </c>
      <c r="B10223" s="14" t="s">
        <v>21722</v>
      </c>
      <c r="C10223">
        <v>0.53424881199999996</v>
      </c>
      <c r="D10223">
        <v>0.59177000099999999</v>
      </c>
      <c r="E10223">
        <v>5.6837591999999999E-2</v>
      </c>
      <c r="F10223">
        <v>7.2721681999999996E-2</v>
      </c>
      <c r="G10223">
        <v>0</v>
      </c>
      <c r="H10223">
        <v>0</v>
      </c>
      <c r="I10223">
        <v>0</v>
      </c>
      <c r="J10223">
        <v>0.27090769799999997</v>
      </c>
      <c r="K10223">
        <v>0.242361834</v>
      </c>
      <c r="L10223">
        <v>1.0127076129999999</v>
      </c>
      <c r="M10223">
        <v>0</v>
      </c>
      <c r="N10223">
        <v>0.26343155400000001</v>
      </c>
      <c r="O10223">
        <v>0</v>
      </c>
      <c r="P10223">
        <v>0</v>
      </c>
      <c r="Q10223">
        <v>0.367259848</v>
      </c>
    </row>
    <row r="10224" spans="1:17">
      <c r="A10224" t="e">
        <v>#N/A</v>
      </c>
      <c r="B10224" s="14" t="s">
        <v>21723</v>
      </c>
      <c r="C10224">
        <v>3.0034496869999998</v>
      </c>
      <c r="D10224">
        <v>0.332682335</v>
      </c>
      <c r="E10224">
        <v>0.159765305</v>
      </c>
      <c r="F10224">
        <v>0</v>
      </c>
      <c r="G10224">
        <v>0.25931977299999998</v>
      </c>
      <c r="H10224">
        <v>0</v>
      </c>
      <c r="I10224">
        <v>0</v>
      </c>
      <c r="J10224">
        <v>0.38074845600000001</v>
      </c>
      <c r="K10224">
        <v>2.7250283259999999</v>
      </c>
      <c r="L10224">
        <v>0</v>
      </c>
      <c r="M10224">
        <v>0</v>
      </c>
      <c r="N10224">
        <v>0.55536161399999995</v>
      </c>
      <c r="O10224">
        <v>1.6631275999999999</v>
      </c>
      <c r="P10224">
        <v>0.225306324</v>
      </c>
      <c r="Q10224">
        <v>2.064668089</v>
      </c>
    </row>
    <row r="10225" spans="1:17">
      <c r="A10225" t="s">
        <v>21724</v>
      </c>
      <c r="B10225" s="14" t="s">
        <v>21725</v>
      </c>
      <c r="C10225">
        <v>0</v>
      </c>
      <c r="D10225">
        <v>10.22843204</v>
      </c>
      <c r="E10225">
        <v>4.9120388930000001</v>
      </c>
      <c r="F10225">
        <v>4.8881617789999998</v>
      </c>
      <c r="G10225">
        <v>2.2146875000000001</v>
      </c>
      <c r="H10225">
        <v>13.791733600000001</v>
      </c>
      <c r="I10225">
        <v>0</v>
      </c>
      <c r="J10225">
        <v>2.601386964</v>
      </c>
      <c r="K10225">
        <v>5.8181893599999999</v>
      </c>
      <c r="L10225">
        <v>4.8622545649999998</v>
      </c>
      <c r="M10225">
        <v>0</v>
      </c>
      <c r="N10225">
        <v>3.7943961169999998</v>
      </c>
      <c r="O10225">
        <v>0</v>
      </c>
      <c r="P10225">
        <v>7.6967998910000004</v>
      </c>
      <c r="Q10225">
        <v>5.2899104750000001</v>
      </c>
    </row>
    <row r="10226" spans="1:17">
      <c r="A10226" t="s">
        <v>21726</v>
      </c>
      <c r="B10226" s="14" t="s">
        <v>6625</v>
      </c>
      <c r="C10226">
        <v>2.8302770069999998</v>
      </c>
      <c r="D10226">
        <v>5.9428802090000001</v>
      </c>
      <c r="E10226">
        <v>5.5246614100000002</v>
      </c>
      <c r="F10226">
        <v>5.4103328150000003</v>
      </c>
      <c r="G10226">
        <v>5.418593284</v>
      </c>
      <c r="H10226">
        <v>15.69035723</v>
      </c>
      <c r="I10226">
        <v>6.1014454340000004</v>
      </c>
      <c r="J10226">
        <v>6.4583152090000002</v>
      </c>
      <c r="K10226">
        <v>6.2522997939999998</v>
      </c>
      <c r="L10226">
        <v>3.7321715609999999</v>
      </c>
      <c r="M10226">
        <v>2.8345295579999998</v>
      </c>
      <c r="N10226">
        <v>2.684964892</v>
      </c>
      <c r="O10226">
        <v>2.5893449679999998</v>
      </c>
      <c r="P10226">
        <v>2.6585609159999999</v>
      </c>
      <c r="Q10226">
        <v>3.7220625549999999</v>
      </c>
    </row>
    <row r="10227" spans="1:17">
      <c r="A10227" t="s">
        <v>21727</v>
      </c>
      <c r="B10227" s="14" t="s">
        <v>3869</v>
      </c>
      <c r="C10227">
        <v>15.105982879999999</v>
      </c>
      <c r="D10227">
        <v>3.655386939</v>
      </c>
      <c r="E10227">
        <v>2.4559682569999999</v>
      </c>
      <c r="F10227">
        <v>5.1985430890000002</v>
      </c>
      <c r="G10227">
        <v>3.451273284</v>
      </c>
      <c r="H10227">
        <v>3.0346470659999998</v>
      </c>
      <c r="I10227">
        <v>3.841014983</v>
      </c>
      <c r="J10227">
        <v>4.163878253</v>
      </c>
      <c r="K10227">
        <v>6.6068263199999997</v>
      </c>
      <c r="L10227">
        <v>13.02012843</v>
      </c>
      <c r="M10227">
        <v>3.271415406</v>
      </c>
      <c r="N10227">
        <v>4.4977935970000003</v>
      </c>
      <c r="O10227">
        <v>4.3754201080000001</v>
      </c>
      <c r="P10227">
        <v>1.5341623639999999</v>
      </c>
      <c r="Q10227">
        <v>3.4614464530000002</v>
      </c>
    </row>
    <row r="10228" spans="1:17">
      <c r="A10228" t="s">
        <v>21728</v>
      </c>
      <c r="B10228" s="14" t="s">
        <v>4805</v>
      </c>
      <c r="C10228">
        <v>1.7152288550000001</v>
      </c>
      <c r="D10228">
        <v>1.6368396030000001</v>
      </c>
      <c r="E10228">
        <v>1.1931354679999999</v>
      </c>
      <c r="F10228">
        <v>1.2571789879999999</v>
      </c>
      <c r="G10228">
        <v>0.93413113000000003</v>
      </c>
      <c r="H10228">
        <v>0.86143256199999996</v>
      </c>
      <c r="I10228">
        <v>4.8102919740000001</v>
      </c>
      <c r="J10228">
        <v>1.940235741</v>
      </c>
      <c r="K10228">
        <v>2.21462965</v>
      </c>
      <c r="L10228">
        <v>2.0008255209999999</v>
      </c>
      <c r="M10228">
        <v>2.7859289980000002</v>
      </c>
      <c r="N10228">
        <v>0.91081670400000003</v>
      </c>
      <c r="O10228">
        <v>3.653035864</v>
      </c>
      <c r="P10228">
        <v>1.1085359079999999</v>
      </c>
      <c r="Q10228">
        <v>2.9024088149999998</v>
      </c>
    </row>
    <row r="10229" spans="1:17">
      <c r="A10229" t="s">
        <v>21729</v>
      </c>
      <c r="B10229" s="14" t="s">
        <v>21730</v>
      </c>
      <c r="C10229">
        <v>17.238492990000001</v>
      </c>
      <c r="D10229">
        <v>14.11333862</v>
      </c>
      <c r="E10229">
        <v>4.5450474810000001</v>
      </c>
      <c r="F10229">
        <v>9.1819372799999996</v>
      </c>
      <c r="G10229">
        <v>4.1415862069999996</v>
      </c>
      <c r="H10229">
        <v>16.69525646</v>
      </c>
      <c r="I10229">
        <v>6.5580604920000001</v>
      </c>
      <c r="J10229">
        <v>4.9407467479999996</v>
      </c>
      <c r="K10229">
        <v>10.200310200000001</v>
      </c>
      <c r="L10229">
        <v>6.1565026039999999</v>
      </c>
      <c r="M10229">
        <v>10.07089661</v>
      </c>
      <c r="N10229">
        <v>0.83153054699999995</v>
      </c>
      <c r="O10229">
        <v>5.8103822699999998</v>
      </c>
      <c r="P10229">
        <v>6.2971277509999997</v>
      </c>
      <c r="Q10229">
        <v>14.941676960000001</v>
      </c>
    </row>
    <row r="10230" spans="1:17">
      <c r="A10230" t="e">
        <v>#N/A</v>
      </c>
      <c r="B10230" s="14" t="s">
        <v>21731</v>
      </c>
      <c r="C10230">
        <v>1.4389349549999999</v>
      </c>
      <c r="D10230">
        <v>0</v>
      </c>
      <c r="E10230">
        <v>0</v>
      </c>
      <c r="F10230">
        <v>0.19586711000000001</v>
      </c>
      <c r="G10230">
        <v>0</v>
      </c>
      <c r="H10230">
        <v>0</v>
      </c>
      <c r="I10230">
        <v>0</v>
      </c>
      <c r="J10230">
        <v>0.18241433000000001</v>
      </c>
      <c r="K10230">
        <v>0</v>
      </c>
      <c r="L10230">
        <v>0</v>
      </c>
      <c r="M10230">
        <v>0</v>
      </c>
      <c r="N10230">
        <v>0</v>
      </c>
      <c r="O10230">
        <v>1.5935891639999999</v>
      </c>
      <c r="P10230">
        <v>0</v>
      </c>
      <c r="Q10230">
        <v>0</v>
      </c>
    </row>
    <row r="10231" spans="1:17">
      <c r="A10231" t="s">
        <v>21732</v>
      </c>
      <c r="B10231" s="14" t="s">
        <v>9366</v>
      </c>
      <c r="C10231">
        <v>2.768361058</v>
      </c>
      <c r="D10231">
        <v>0.57720909899999995</v>
      </c>
      <c r="E10231">
        <v>0.60636477300000002</v>
      </c>
      <c r="F10231">
        <v>0.35466157999999998</v>
      </c>
      <c r="G10231">
        <v>0.506164383</v>
      </c>
      <c r="H10231">
        <v>1.1257448160000001</v>
      </c>
      <c r="I10231">
        <v>1.6623579989999999</v>
      </c>
      <c r="J10231">
        <v>0.76382404100000001</v>
      </c>
      <c r="K10231">
        <v>1.6252386999999999</v>
      </c>
      <c r="L10231">
        <v>3.4984202799999999</v>
      </c>
      <c r="M10231">
        <v>1.2503524180000001</v>
      </c>
      <c r="N10231">
        <v>0.62229991500000004</v>
      </c>
      <c r="O10231">
        <v>2.8855526189999998</v>
      </c>
      <c r="P10231">
        <v>0.56193316199999999</v>
      </c>
      <c r="Q10231">
        <v>1.231392147</v>
      </c>
    </row>
    <row r="10232" spans="1:17">
      <c r="A10232" t="s">
        <v>21733</v>
      </c>
      <c r="B10232" s="14" t="s">
        <v>7314</v>
      </c>
      <c r="C10232">
        <v>74.271931379999998</v>
      </c>
      <c r="D10232">
        <v>8.5162468489999998</v>
      </c>
      <c r="E10232">
        <v>9.0134199640000006</v>
      </c>
      <c r="F10232">
        <v>3.149805105</v>
      </c>
      <c r="G10232">
        <v>6.1871143240000004</v>
      </c>
      <c r="H10232">
        <v>5.1602148290000001</v>
      </c>
      <c r="I10232">
        <v>36.739066860000001</v>
      </c>
      <c r="J10232">
        <v>23.656987189999999</v>
      </c>
      <c r="K10232">
        <v>37.24903157</v>
      </c>
      <c r="L10232">
        <v>52.824928040000003</v>
      </c>
      <c r="M10232">
        <v>30.806242770000001</v>
      </c>
      <c r="N10232">
        <v>14.97569105</v>
      </c>
      <c r="O10232">
        <v>58.280861010000002</v>
      </c>
      <c r="P10232">
        <v>11.08714808</v>
      </c>
      <c r="Q10232">
        <v>20.39711075</v>
      </c>
    </row>
    <row r="10233" spans="1:17">
      <c r="A10233" t="e">
        <v>#N/A</v>
      </c>
      <c r="B10233" s="14" t="s">
        <v>21734</v>
      </c>
      <c r="C10233">
        <v>18.55158132</v>
      </c>
      <c r="D10233">
        <v>0.35737360200000001</v>
      </c>
      <c r="E10233">
        <v>0</v>
      </c>
      <c r="F10233">
        <v>0.32937808899999999</v>
      </c>
      <c r="G10233">
        <v>0</v>
      </c>
      <c r="H10233">
        <v>0.30977526599999999</v>
      </c>
      <c r="I10233">
        <v>1.1762667090000001</v>
      </c>
      <c r="J10233">
        <v>0.204503565</v>
      </c>
      <c r="K10233">
        <v>1.829547826</v>
      </c>
      <c r="L10233">
        <v>10.193007619999999</v>
      </c>
      <c r="M10233">
        <v>3.0965759099999999</v>
      </c>
      <c r="N10233">
        <v>0.59657985800000002</v>
      </c>
      <c r="O10233">
        <v>11.61265854</v>
      </c>
      <c r="P10233">
        <v>0.12101413900000001</v>
      </c>
      <c r="Q10233">
        <v>2.7723814670000002</v>
      </c>
    </row>
    <row r="10234" spans="1:17">
      <c r="A10234" t="e">
        <v>#N/A</v>
      </c>
      <c r="B10234" s="14" t="s">
        <v>21735</v>
      </c>
      <c r="C10234">
        <v>0</v>
      </c>
      <c r="D10234">
        <v>0</v>
      </c>
      <c r="E10234">
        <v>0.36012671299999999</v>
      </c>
      <c r="F10234">
        <v>0</v>
      </c>
      <c r="G10234">
        <v>0</v>
      </c>
      <c r="H10234">
        <v>0</v>
      </c>
      <c r="I10234">
        <v>0</v>
      </c>
      <c r="J10234">
        <v>0</v>
      </c>
      <c r="K10234">
        <v>1.53562047</v>
      </c>
      <c r="L10234">
        <v>0</v>
      </c>
      <c r="M10234">
        <v>0</v>
      </c>
      <c r="N10234">
        <v>0.41727990100000001</v>
      </c>
      <c r="O10234">
        <v>0</v>
      </c>
      <c r="P10234">
        <v>0</v>
      </c>
      <c r="Q10234">
        <v>0</v>
      </c>
    </row>
    <row r="10235" spans="1:17">
      <c r="A10235" t="s">
        <v>21736</v>
      </c>
      <c r="B10235" s="14" t="s">
        <v>7707</v>
      </c>
      <c r="C10235">
        <v>20.23911545</v>
      </c>
      <c r="D10235">
        <v>1.708053995</v>
      </c>
      <c r="E10235">
        <v>1.1791313379999999</v>
      </c>
      <c r="F10235">
        <v>1.1806878510000001</v>
      </c>
      <c r="G10235">
        <v>2.329944282</v>
      </c>
      <c r="H10235">
        <v>1.295489562</v>
      </c>
      <c r="I10235">
        <v>15.46028963</v>
      </c>
      <c r="J10235">
        <v>6.7808323279999998</v>
      </c>
      <c r="K10235">
        <v>8.3070437590000008</v>
      </c>
      <c r="L10235">
        <v>10.04790296</v>
      </c>
      <c r="M10235">
        <v>12.02497623</v>
      </c>
      <c r="N10235">
        <v>3.8611780790000001</v>
      </c>
      <c r="O10235">
        <v>26.683785889999999</v>
      </c>
      <c r="P10235">
        <v>4.2655718880000002</v>
      </c>
      <c r="Q10235">
        <v>10.600396249999999</v>
      </c>
    </row>
    <row r="10236" spans="1:17">
      <c r="A10236" t="s">
        <v>21737</v>
      </c>
      <c r="B10236" s="14" t="s">
        <v>8506</v>
      </c>
      <c r="C10236">
        <v>60.61397453</v>
      </c>
      <c r="D10236">
        <v>481.49060689999999</v>
      </c>
      <c r="E10236">
        <v>479.32168480000001</v>
      </c>
      <c r="F10236">
        <v>593.41889790000005</v>
      </c>
      <c r="G10236">
        <v>498.3854164</v>
      </c>
      <c r="H10236">
        <v>987.95526489999997</v>
      </c>
      <c r="I10236">
        <v>454.60052230000002</v>
      </c>
      <c r="J10236">
        <v>688.77856220000001</v>
      </c>
      <c r="K10236">
        <v>580.77166190000003</v>
      </c>
      <c r="L10236">
        <v>309.76221340000001</v>
      </c>
      <c r="M10236">
        <v>93.336791309999995</v>
      </c>
      <c r="N10236">
        <v>168.2432178</v>
      </c>
      <c r="O10236">
        <v>70.817046210000001</v>
      </c>
      <c r="P10236">
        <v>402.93492279999998</v>
      </c>
      <c r="Q10236">
        <v>516.95792319999998</v>
      </c>
    </row>
    <row r="10237" spans="1:17">
      <c r="A10237" t="s">
        <v>21738</v>
      </c>
      <c r="B10237" s="14" t="s">
        <v>21739</v>
      </c>
      <c r="C10237">
        <v>0</v>
      </c>
      <c r="D10237">
        <v>0</v>
      </c>
      <c r="E10237">
        <v>0</v>
      </c>
      <c r="F10237">
        <v>0.28976216700000001</v>
      </c>
      <c r="G10237">
        <v>0</v>
      </c>
      <c r="H10237">
        <v>0</v>
      </c>
      <c r="I10237">
        <v>0</v>
      </c>
      <c r="J10237">
        <v>0</v>
      </c>
      <c r="K10237">
        <v>7.7255957689999999</v>
      </c>
      <c r="L10237">
        <v>2.6901133499999998</v>
      </c>
      <c r="M10237">
        <v>4.0862032629999998</v>
      </c>
      <c r="N10237">
        <v>0</v>
      </c>
      <c r="O10237">
        <v>4.7150524750000002</v>
      </c>
      <c r="P10237">
        <v>0</v>
      </c>
      <c r="Q10237">
        <v>0</v>
      </c>
    </row>
    <row r="10238" spans="1:17">
      <c r="A10238" t="e">
        <v>#N/A</v>
      </c>
      <c r="B10238" s="14" t="s">
        <v>21740</v>
      </c>
      <c r="C10238">
        <v>24.720294519999999</v>
      </c>
      <c r="D10238">
        <v>0</v>
      </c>
      <c r="E10238">
        <v>0</v>
      </c>
      <c r="F10238">
        <v>0</v>
      </c>
      <c r="G10238">
        <v>0.50220378499999996</v>
      </c>
      <c r="H10238">
        <v>0.55846808599999997</v>
      </c>
      <c r="I10238">
        <v>0</v>
      </c>
      <c r="J10238">
        <v>0.18434124199999999</v>
      </c>
      <c r="K10238">
        <v>4.6176756399999999</v>
      </c>
      <c r="L10238">
        <v>10.10686952</v>
      </c>
      <c r="M10238">
        <v>5.582559388</v>
      </c>
      <c r="N10238">
        <v>0.358508084</v>
      </c>
      <c r="O10238">
        <v>12.88338282</v>
      </c>
      <c r="P10238">
        <v>0.21816633499999999</v>
      </c>
      <c r="Q10238">
        <v>0</v>
      </c>
    </row>
    <row r="10239" spans="1:17">
      <c r="A10239" t="s">
        <v>21741</v>
      </c>
      <c r="B10239" s="14" t="s">
        <v>21742</v>
      </c>
      <c r="C10239">
        <v>1.5395128870000001</v>
      </c>
      <c r="D10239">
        <v>0.25579023899999997</v>
      </c>
      <c r="E10239">
        <v>0.32757099000000001</v>
      </c>
      <c r="F10239">
        <v>5.2389432E-2</v>
      </c>
      <c r="G10239">
        <v>0.13292253000000001</v>
      </c>
      <c r="H10239">
        <v>0</v>
      </c>
      <c r="I10239">
        <v>0.56127544799999995</v>
      </c>
      <c r="J10239">
        <v>9.7582316000000002E-2</v>
      </c>
      <c r="K10239">
        <v>0.87299952199999997</v>
      </c>
      <c r="L10239">
        <v>0.48637650500000001</v>
      </c>
      <c r="M10239">
        <v>0</v>
      </c>
      <c r="N10239">
        <v>9.4889372E-2</v>
      </c>
      <c r="O10239">
        <v>0.42624425900000001</v>
      </c>
      <c r="P10239">
        <v>5.7743931999999998E-2</v>
      </c>
      <c r="Q10239">
        <v>4.4978207430000001</v>
      </c>
    </row>
    <row r="10240" spans="1:17">
      <c r="A10240" t="s">
        <v>21743</v>
      </c>
      <c r="B10240" s="14" t="s">
        <v>21744</v>
      </c>
      <c r="C10240">
        <v>5.0947486529999999</v>
      </c>
      <c r="D10240">
        <v>0.132783225</v>
      </c>
      <c r="E10240">
        <v>9.5650491000000004E-2</v>
      </c>
      <c r="F10240">
        <v>0.203969015</v>
      </c>
      <c r="G10240">
        <v>0.10350208599999999</v>
      </c>
      <c r="H10240">
        <v>0.11509792200000001</v>
      </c>
      <c r="I10240">
        <v>5.6815901430000002</v>
      </c>
      <c r="J10240">
        <v>0.18995977</v>
      </c>
      <c r="K10240">
        <v>0.40786436300000001</v>
      </c>
      <c r="L10240">
        <v>1.8936211540000001</v>
      </c>
      <c r="M10240">
        <v>5.7527099640000001</v>
      </c>
      <c r="N10240">
        <v>0.184717518</v>
      </c>
      <c r="O10240">
        <v>6.3061260609999996</v>
      </c>
      <c r="P10240">
        <v>0.584521124</v>
      </c>
      <c r="Q10240">
        <v>1.8541558490000001</v>
      </c>
    </row>
    <row r="10241" spans="1:17">
      <c r="A10241" t="e">
        <v>#N/A</v>
      </c>
      <c r="B10241" s="14" t="s">
        <v>21745</v>
      </c>
      <c r="C10241">
        <v>7.804239345</v>
      </c>
      <c r="D10241">
        <v>0.14407502699999999</v>
      </c>
      <c r="E10241">
        <v>6.9189698999999993E-2</v>
      </c>
      <c r="F10241">
        <v>0</v>
      </c>
      <c r="G10241">
        <v>0.112303839</v>
      </c>
      <c r="H10241">
        <v>0</v>
      </c>
      <c r="I10241">
        <v>7.5873833729999998</v>
      </c>
      <c r="J10241">
        <v>0</v>
      </c>
      <c r="K10241">
        <v>6.4907170750000001</v>
      </c>
      <c r="L10241">
        <v>18.080950829999999</v>
      </c>
      <c r="M10241">
        <v>1.248383359</v>
      </c>
      <c r="N10241">
        <v>0.24051093500000001</v>
      </c>
      <c r="O10241">
        <v>10.80378166</v>
      </c>
      <c r="P10241">
        <v>0.29272081500000002</v>
      </c>
      <c r="Q10241">
        <v>2.6824427919999998</v>
      </c>
    </row>
    <row r="10242" spans="1:17">
      <c r="A10242" t="s">
        <v>21746</v>
      </c>
      <c r="B10242" s="14" t="s">
        <v>7306</v>
      </c>
      <c r="C10242">
        <v>22.571471590000002</v>
      </c>
      <c r="D10242">
        <v>5.1855343710000001</v>
      </c>
      <c r="E10242">
        <v>2.9349598110000001</v>
      </c>
      <c r="F10242">
        <v>1.820691837</v>
      </c>
      <c r="G10242">
        <v>3.0315216349999998</v>
      </c>
      <c r="H10242">
        <v>5.4580646110000002</v>
      </c>
      <c r="I10242">
        <v>6.0956331500000003</v>
      </c>
      <c r="J10242">
        <v>4.4510573520000003</v>
      </c>
      <c r="K10242">
        <v>9.1018152580000002</v>
      </c>
      <c r="L10242">
        <v>12.14907466</v>
      </c>
      <c r="M10242">
        <v>9.6282198349999994</v>
      </c>
      <c r="N10242">
        <v>3.5037996530000002</v>
      </c>
      <c r="O10242">
        <v>11.109961699999999</v>
      </c>
      <c r="P10242">
        <v>1.881353415</v>
      </c>
      <c r="Q10242">
        <v>3.4480792980000001</v>
      </c>
    </row>
    <row r="10243" spans="1:17">
      <c r="A10243" t="e">
        <v>#N/A</v>
      </c>
      <c r="B10243" s="14" t="s">
        <v>21747</v>
      </c>
      <c r="C10243">
        <v>14.92678308</v>
      </c>
      <c r="D10243">
        <v>0</v>
      </c>
      <c r="E10243">
        <v>0</v>
      </c>
      <c r="F10243">
        <v>0</v>
      </c>
      <c r="G10243">
        <v>0</v>
      </c>
      <c r="H10243">
        <v>0</v>
      </c>
      <c r="I10243">
        <v>0</v>
      </c>
      <c r="J10243">
        <v>0.63075798400000005</v>
      </c>
      <c r="K10243">
        <v>0</v>
      </c>
      <c r="L10243">
        <v>9.4316022279999991</v>
      </c>
      <c r="M10243">
        <v>0</v>
      </c>
      <c r="N10243">
        <v>0</v>
      </c>
      <c r="O10243">
        <v>5.5103625320000003</v>
      </c>
      <c r="P10243">
        <v>0</v>
      </c>
      <c r="Q10243">
        <v>0</v>
      </c>
    </row>
    <row r="10244" spans="1:17">
      <c r="A10244" t="e">
        <v>#N/A</v>
      </c>
      <c r="B10244" s="14" t="s">
        <v>21748</v>
      </c>
      <c r="C10244">
        <v>6.607589312</v>
      </c>
      <c r="D10244">
        <v>0.73190113700000003</v>
      </c>
      <c r="E10244">
        <v>0</v>
      </c>
      <c r="F10244">
        <v>0.44971088399999998</v>
      </c>
      <c r="G10244">
        <v>0</v>
      </c>
      <c r="H10244">
        <v>0</v>
      </c>
      <c r="I10244">
        <v>0</v>
      </c>
      <c r="J10244">
        <v>0</v>
      </c>
      <c r="K10244">
        <v>0</v>
      </c>
      <c r="L10244">
        <v>0</v>
      </c>
      <c r="M10244">
        <v>0</v>
      </c>
      <c r="N10244">
        <v>1.22179555</v>
      </c>
      <c r="O10244">
        <v>0</v>
      </c>
      <c r="P10244">
        <v>0</v>
      </c>
      <c r="Q10244">
        <v>0</v>
      </c>
    </row>
    <row r="10245" spans="1:17">
      <c r="A10245" t="s">
        <v>21749</v>
      </c>
      <c r="B10245" s="14" t="s">
        <v>7883</v>
      </c>
      <c r="C10245">
        <v>32.835879609999999</v>
      </c>
      <c r="D10245">
        <v>39.728578540000001</v>
      </c>
      <c r="E10245">
        <v>26.267223950000002</v>
      </c>
      <c r="F10245">
        <v>31.63104075</v>
      </c>
      <c r="G10245">
        <v>21.044949450000001</v>
      </c>
      <c r="H10245">
        <v>40.25752207</v>
      </c>
      <c r="I10245">
        <v>23.94260311</v>
      </c>
      <c r="J10245">
        <v>44.588031119999997</v>
      </c>
      <c r="K10245">
        <v>43.828580580000001</v>
      </c>
      <c r="L10245">
        <v>42.293188790000002</v>
      </c>
      <c r="M10245">
        <v>0</v>
      </c>
      <c r="N10245">
        <v>21.172807689999999</v>
      </c>
      <c r="O10245">
        <v>20.979820650000001</v>
      </c>
      <c r="P10245">
        <v>39.411381460000001</v>
      </c>
      <c r="Q10245">
        <v>29.08372288</v>
      </c>
    </row>
    <row r="10246" spans="1:17">
      <c r="A10246" t="e">
        <v>#N/A</v>
      </c>
      <c r="B10246" s="14" t="s">
        <v>21750</v>
      </c>
      <c r="C10246">
        <v>116.25748</v>
      </c>
      <c r="D10246">
        <v>1.5376074310000001</v>
      </c>
      <c r="E10246">
        <v>2.7690415330000002</v>
      </c>
      <c r="F10246">
        <v>1.8895415280000001</v>
      </c>
      <c r="G10246">
        <v>2.397073529</v>
      </c>
      <c r="H10246">
        <v>0.66640729600000004</v>
      </c>
      <c r="I10246">
        <v>32.89592949</v>
      </c>
      <c r="J10246">
        <v>6.5991066380000003</v>
      </c>
      <c r="K10246">
        <v>14.95616912</v>
      </c>
      <c r="L10246">
        <v>30.698940589999999</v>
      </c>
      <c r="M10246">
        <v>73.276955999999998</v>
      </c>
      <c r="N10246">
        <v>4.7057951850000004</v>
      </c>
      <c r="O10246">
        <v>96.084052549999996</v>
      </c>
      <c r="P10246">
        <v>5.4669916870000002</v>
      </c>
      <c r="Q10246">
        <v>19.085167210000002</v>
      </c>
    </row>
    <row r="10247" spans="1:17">
      <c r="A10247" t="s">
        <v>21751</v>
      </c>
      <c r="B10247" s="14" t="s">
        <v>21752</v>
      </c>
      <c r="C10247">
        <v>4.9856056180000001</v>
      </c>
      <c r="D10247">
        <v>0.18407976300000001</v>
      </c>
      <c r="E10247">
        <v>0.176802652</v>
      </c>
      <c r="F10247">
        <v>0.22621271800000001</v>
      </c>
      <c r="G10247">
        <v>0.143486796</v>
      </c>
      <c r="H10247">
        <v>0</v>
      </c>
      <c r="I10247">
        <v>0</v>
      </c>
      <c r="J10247">
        <v>0</v>
      </c>
      <c r="K10247">
        <v>0.75390622699999998</v>
      </c>
      <c r="L10247">
        <v>4.2002574639999999</v>
      </c>
      <c r="M10247">
        <v>0</v>
      </c>
      <c r="N10247">
        <v>0.40972352400000001</v>
      </c>
      <c r="O10247">
        <v>4.6012081499999997</v>
      </c>
      <c r="P10247">
        <v>0</v>
      </c>
      <c r="Q10247">
        <v>0.57121098999999997</v>
      </c>
    </row>
    <row r="10248" spans="1:17">
      <c r="A10248" t="e">
        <v>#N/A</v>
      </c>
      <c r="B10248" s="14" t="s">
        <v>21753</v>
      </c>
      <c r="C10248">
        <v>2417.0312789999998</v>
      </c>
      <c r="D10248">
        <v>584.64363079999998</v>
      </c>
      <c r="E10248">
        <v>423.85680810000002</v>
      </c>
      <c r="F10248">
        <v>431.22961450000003</v>
      </c>
      <c r="G10248">
        <v>563.17682830000001</v>
      </c>
      <c r="H10248">
        <v>903.28770259999999</v>
      </c>
      <c r="I10248">
        <v>1163.2472090000001</v>
      </c>
      <c r="J10248">
        <v>569.06898899999999</v>
      </c>
      <c r="K10248">
        <v>1265.225052</v>
      </c>
      <c r="L10248">
        <v>1675.5628959999999</v>
      </c>
      <c r="M10248">
        <v>1349.25872</v>
      </c>
      <c r="N10248">
        <v>405.69609650000001</v>
      </c>
      <c r="O10248">
        <v>4366.84908</v>
      </c>
      <c r="P10248">
        <v>759.21286840000005</v>
      </c>
      <c r="Q10248">
        <v>1193.9013930000001</v>
      </c>
    </row>
    <row r="10249" spans="1:17">
      <c r="A10249" t="s">
        <v>21754</v>
      </c>
      <c r="B10249" s="14" t="s">
        <v>4261</v>
      </c>
      <c r="C10249">
        <v>3.056553444</v>
      </c>
      <c r="D10249">
        <v>0.60189238199999995</v>
      </c>
      <c r="E10249">
        <v>0.216786804</v>
      </c>
      <c r="F10249">
        <v>0.18491401499999999</v>
      </c>
      <c r="G10249">
        <v>0.26390478499999998</v>
      </c>
      <c r="H10249">
        <v>6.5215845999999994E-2</v>
      </c>
      <c r="I10249">
        <v>1.4858105800000001</v>
      </c>
      <c r="J10249">
        <v>0.92564771599999995</v>
      </c>
      <c r="K10249">
        <v>0.77033592699999998</v>
      </c>
      <c r="L10249">
        <v>1.3948326209999999</v>
      </c>
      <c r="M10249">
        <v>0.651910718</v>
      </c>
      <c r="N10249">
        <v>0.73264193099999997</v>
      </c>
      <c r="O10249">
        <v>1.1283554849999999</v>
      </c>
      <c r="P10249">
        <v>0.45857989500000002</v>
      </c>
      <c r="Q10249">
        <v>0</v>
      </c>
    </row>
    <row r="10250" spans="1:17">
      <c r="A10250" t="s">
        <v>21755</v>
      </c>
      <c r="B10250" s="14" t="s">
        <v>21756</v>
      </c>
      <c r="C10250">
        <v>113.7020239</v>
      </c>
      <c r="D10250">
        <v>927.47082390000003</v>
      </c>
      <c r="E10250">
        <v>618.17761380000002</v>
      </c>
      <c r="F10250">
        <v>1065.289158</v>
      </c>
      <c r="G10250">
        <v>481.59386360000002</v>
      </c>
      <c r="H10250">
        <v>2511.7254469999998</v>
      </c>
      <c r="I10250">
        <v>561.57722420000005</v>
      </c>
      <c r="J10250">
        <v>741.7795807</v>
      </c>
      <c r="K10250">
        <v>813.61560010000005</v>
      </c>
      <c r="L10250">
        <v>378.19500049999999</v>
      </c>
      <c r="M10250">
        <v>121.4822923</v>
      </c>
      <c r="N10250">
        <v>299.7630423</v>
      </c>
      <c r="O10250">
        <v>154.43327719999999</v>
      </c>
      <c r="P10250">
        <v>1172.719417</v>
      </c>
      <c r="Q10250">
        <v>1086.9002720000001</v>
      </c>
    </row>
    <row r="10251" spans="1:17">
      <c r="A10251" t="s">
        <v>21757</v>
      </c>
      <c r="B10251" s="14" t="s">
        <v>4709</v>
      </c>
      <c r="C10251">
        <v>2.8285913150000002</v>
      </c>
      <c r="D10251">
        <v>14.307998830000001</v>
      </c>
      <c r="E10251">
        <v>16.50087444</v>
      </c>
      <c r="F10251">
        <v>13.73260975</v>
      </c>
      <c r="G10251">
        <v>14.327713470000001</v>
      </c>
      <c r="H10251">
        <v>55.946261800000002</v>
      </c>
      <c r="I10251">
        <v>10.99997361</v>
      </c>
      <c r="J10251">
        <v>11.47461099</v>
      </c>
      <c r="K10251">
        <v>23.525144650000001</v>
      </c>
      <c r="L10251">
        <v>9.8299689889999993</v>
      </c>
      <c r="M10251">
        <v>2.7148062780000002</v>
      </c>
      <c r="N10251">
        <v>4.4166886310000004</v>
      </c>
      <c r="O10251">
        <v>1.044201119</v>
      </c>
      <c r="P10251">
        <v>9.1241345280000008</v>
      </c>
      <c r="Q10251">
        <v>8.7500916429999993</v>
      </c>
    </row>
    <row r="10252" spans="1:17">
      <c r="A10252" t="s">
        <v>21758</v>
      </c>
      <c r="B10252" s="14" t="s">
        <v>5636</v>
      </c>
      <c r="C10252">
        <v>3.852821756</v>
      </c>
      <c r="D10252">
        <v>0.90687458700000001</v>
      </c>
      <c r="E10252">
        <v>0.461130182</v>
      </c>
      <c r="F10252">
        <v>0.29499985099999998</v>
      </c>
      <c r="G10252">
        <v>0.45740076499999999</v>
      </c>
      <c r="H10252">
        <v>9.2481012000000001E-2</v>
      </c>
      <c r="I10252">
        <v>2.1069920299999998</v>
      </c>
      <c r="J10252">
        <v>0.58000311400000004</v>
      </c>
      <c r="K10252">
        <v>2.4032684209999999</v>
      </c>
      <c r="L10252">
        <v>4.2602611430000001</v>
      </c>
      <c r="M10252">
        <v>0.92445881399999996</v>
      </c>
      <c r="N10252">
        <v>0.47494481999999999</v>
      </c>
      <c r="O10252">
        <v>1.6000936100000001</v>
      </c>
      <c r="P10252">
        <v>0.72255672400000004</v>
      </c>
      <c r="Q10252">
        <v>0.99320768100000001</v>
      </c>
    </row>
    <row r="10253" spans="1:17">
      <c r="A10253" t="s">
        <v>21758</v>
      </c>
      <c r="B10253" s="14" t="s">
        <v>21759</v>
      </c>
      <c r="C10253">
        <v>0</v>
      </c>
      <c r="D10253">
        <v>1.582831179</v>
      </c>
      <c r="E10253">
        <v>0</v>
      </c>
      <c r="F10253">
        <v>0</v>
      </c>
      <c r="G10253">
        <v>0.49351513800000002</v>
      </c>
      <c r="H10253">
        <v>0</v>
      </c>
      <c r="I10253">
        <v>2.0839050349999999</v>
      </c>
      <c r="J10253">
        <v>0.18115194700000001</v>
      </c>
      <c r="K10253">
        <v>1.2965100169999999</v>
      </c>
      <c r="L10253">
        <v>2.7087300519999999</v>
      </c>
      <c r="M10253">
        <v>0</v>
      </c>
      <c r="N10253">
        <v>0</v>
      </c>
      <c r="O10253">
        <v>3.1651217310000002</v>
      </c>
      <c r="P10253">
        <v>0.42878366200000001</v>
      </c>
      <c r="Q10253">
        <v>0</v>
      </c>
    </row>
    <row r="10254" spans="1:17">
      <c r="A10254" t="s">
        <v>21760</v>
      </c>
      <c r="B10254" s="14" t="s">
        <v>7329</v>
      </c>
      <c r="C10254">
        <v>8.9388383549999997</v>
      </c>
      <c r="D10254">
        <v>25.941301119999999</v>
      </c>
      <c r="E10254">
        <v>29.195207589999999</v>
      </c>
      <c r="F10254">
        <v>44.289708240000003</v>
      </c>
      <c r="G10254">
        <v>24.234050190000001</v>
      </c>
      <c r="H10254">
        <v>20.59804368</v>
      </c>
      <c r="I10254">
        <v>48.23202715</v>
      </c>
      <c r="J10254">
        <v>60.398490150000001</v>
      </c>
      <c r="K10254">
        <v>77.857952170000004</v>
      </c>
      <c r="L10254">
        <v>28.240367419999998</v>
      </c>
      <c r="M10254">
        <v>10.29510952</v>
      </c>
      <c r="N10254">
        <v>30.74323218</v>
      </c>
      <c r="O10254">
        <v>6.9296983350000003</v>
      </c>
      <c r="P10254">
        <v>51.096255640000003</v>
      </c>
      <c r="Q10254">
        <v>21.506959259999999</v>
      </c>
    </row>
    <row r="10255" spans="1:17">
      <c r="A10255" t="s">
        <v>21761</v>
      </c>
      <c r="B10255" s="14" t="s">
        <v>7290</v>
      </c>
      <c r="C10255">
        <v>8.8179572670000006</v>
      </c>
      <c r="D10255">
        <v>5.9492125739999997</v>
      </c>
      <c r="E10255">
        <v>5.1738942320000003</v>
      </c>
      <c r="F10255">
        <v>6.7289318570000001</v>
      </c>
      <c r="G10255">
        <v>4.6373019859999998</v>
      </c>
      <c r="H10255">
        <v>15.54749133</v>
      </c>
      <c r="I10255">
        <v>15.19747244</v>
      </c>
      <c r="J10255">
        <v>6.7579463449999997</v>
      </c>
      <c r="K10255">
        <v>6.0610060629999998</v>
      </c>
      <c r="L10255">
        <v>4.8119174100000004</v>
      </c>
      <c r="M10255">
        <v>9.232624908</v>
      </c>
      <c r="N10255">
        <v>3.870402704</v>
      </c>
      <c r="O10255">
        <v>10.209591140000001</v>
      </c>
      <c r="P10255">
        <v>10.4033792</v>
      </c>
      <c r="Q10255">
        <v>10.83767057</v>
      </c>
    </row>
    <row r="10256" spans="1:17">
      <c r="A10256" t="s">
        <v>21762</v>
      </c>
      <c r="B10256" s="14" t="s">
        <v>8666</v>
      </c>
      <c r="C10256">
        <v>64.411230770000003</v>
      </c>
      <c r="D10256">
        <v>3.8378351689999999</v>
      </c>
      <c r="E10256">
        <v>3.9840543949999998</v>
      </c>
      <c r="F10256">
        <v>3.4396747919999999</v>
      </c>
      <c r="G10256">
        <v>3.7112867650000001</v>
      </c>
      <c r="H10256">
        <v>5.0275338600000001</v>
      </c>
      <c r="I10256">
        <v>24.883949130000001</v>
      </c>
      <c r="J10256">
        <v>8.7186052309999997</v>
      </c>
      <c r="K10256">
        <v>21.952034879999999</v>
      </c>
      <c r="L10256">
        <v>20.534546049999999</v>
      </c>
      <c r="M10256">
        <v>52.756550820000001</v>
      </c>
      <c r="N10256">
        <v>7.1613417330000004</v>
      </c>
      <c r="O10256">
        <v>55.2496182</v>
      </c>
      <c r="P10256">
        <v>5.1787410090000003</v>
      </c>
      <c r="Q10256">
        <v>15.84887545</v>
      </c>
    </row>
    <row r="10257" spans="1:17">
      <c r="A10257" t="s">
        <v>21763</v>
      </c>
      <c r="B10257" s="14" t="s">
        <v>1886</v>
      </c>
      <c r="C10257">
        <v>2.9163769959999999</v>
      </c>
      <c r="D10257">
        <v>7.3278523980000001</v>
      </c>
      <c r="E10257">
        <v>7.5443902810000001</v>
      </c>
      <c r="F10257">
        <v>7.2082445120000003</v>
      </c>
      <c r="G10257">
        <v>5.393860911</v>
      </c>
      <c r="H10257">
        <v>7.1034732690000002</v>
      </c>
      <c r="I10257">
        <v>17.79548788</v>
      </c>
      <c r="J10257">
        <v>29.820047819999999</v>
      </c>
      <c r="K10257">
        <v>7.7291850630000001</v>
      </c>
      <c r="L10257">
        <v>7.4679266359999996</v>
      </c>
      <c r="M10257">
        <v>0.88391388199999998</v>
      </c>
      <c r="N10257">
        <v>6.4616734840000003</v>
      </c>
      <c r="O10257">
        <v>3.9097870549999998</v>
      </c>
      <c r="P10257">
        <v>10.213314459999999</v>
      </c>
      <c r="Q10257">
        <v>6.8585657099999997</v>
      </c>
    </row>
    <row r="10258" spans="1:17">
      <c r="A10258" t="s">
        <v>21764</v>
      </c>
      <c r="B10258" s="14" t="s">
        <v>7195</v>
      </c>
      <c r="C10258">
        <v>1.597138301</v>
      </c>
      <c r="D10258">
        <v>0.40436526900000003</v>
      </c>
      <c r="E10258">
        <v>0.60684335599999994</v>
      </c>
      <c r="F10258">
        <v>0.43480334100000001</v>
      </c>
      <c r="G10258">
        <v>0.66979002099999996</v>
      </c>
      <c r="H10258">
        <v>0.17525407300000001</v>
      </c>
      <c r="I10258">
        <v>2.9946060760000002</v>
      </c>
      <c r="J10258">
        <v>1.8511527130000001</v>
      </c>
      <c r="K10258">
        <v>0.72454137100000005</v>
      </c>
      <c r="L10258">
        <v>2.4508270250000002</v>
      </c>
      <c r="M10258">
        <v>1.7518749899999999</v>
      </c>
      <c r="N10258">
        <v>1.068789846</v>
      </c>
      <c r="O10258">
        <v>3.2849067249999999</v>
      </c>
      <c r="P10258">
        <v>1.4034965770000001</v>
      </c>
      <c r="Q10258">
        <v>2.6663876559999999</v>
      </c>
    </row>
    <row r="10259" spans="1:17">
      <c r="A10259" t="s">
        <v>21765</v>
      </c>
      <c r="B10259" s="14" t="s">
        <v>7180</v>
      </c>
      <c r="C10259">
        <v>6.353451261</v>
      </c>
      <c r="D10259">
        <v>0.95346922300000003</v>
      </c>
      <c r="E10259">
        <v>0.85036372199999999</v>
      </c>
      <c r="F10259">
        <v>0.69744243699999997</v>
      </c>
      <c r="G10259">
        <v>0.38930139600000002</v>
      </c>
      <c r="H10259">
        <v>1.1806819079999999</v>
      </c>
      <c r="I10259">
        <v>5.3798878380000001</v>
      </c>
      <c r="J10259">
        <v>2.3123618989999999</v>
      </c>
      <c r="K10259">
        <v>2.1384372410000001</v>
      </c>
      <c r="L10259">
        <v>3.8849775929999999</v>
      </c>
      <c r="M10259">
        <v>3.9341113299999999</v>
      </c>
      <c r="N10259">
        <v>1.59166914</v>
      </c>
      <c r="O10259">
        <v>3.4046656830000002</v>
      </c>
      <c r="P10259">
        <v>1.4144540940000001</v>
      </c>
      <c r="Q10259">
        <v>1.6906711400000001</v>
      </c>
    </row>
    <row r="10260" spans="1:17">
      <c r="A10260" t="s">
        <v>21766</v>
      </c>
      <c r="B10260" s="14" t="s">
        <v>2108</v>
      </c>
      <c r="C10260">
        <v>7.0924553499999998</v>
      </c>
      <c r="D10260">
        <v>1.8568920339999999</v>
      </c>
      <c r="E10260">
        <v>1.646293545</v>
      </c>
      <c r="F10260">
        <v>0.78989031099999996</v>
      </c>
      <c r="G10260">
        <v>1.9484409149999999</v>
      </c>
      <c r="H10260">
        <v>1.8572006599999999</v>
      </c>
      <c r="I10260">
        <v>6.1118120359999999</v>
      </c>
      <c r="J10260">
        <v>2.4929958409999999</v>
      </c>
      <c r="K10260">
        <v>5.557483607</v>
      </c>
      <c r="L10260">
        <v>3.2592161750000002</v>
      </c>
      <c r="M10260">
        <v>4.3318220390000004</v>
      </c>
      <c r="N10260">
        <v>2.6229022340000001</v>
      </c>
      <c r="O10260">
        <v>1.0711009140000001</v>
      </c>
      <c r="P10260">
        <v>3.2890150349999998</v>
      </c>
      <c r="Q10260">
        <v>1.5513216510000001</v>
      </c>
    </row>
    <row r="10261" spans="1:17">
      <c r="A10261" t="s">
        <v>21767</v>
      </c>
      <c r="B10261" s="14" t="s">
        <v>7111</v>
      </c>
      <c r="C10261">
        <v>137.99800719999999</v>
      </c>
      <c r="D10261">
        <v>10.692382869999999</v>
      </c>
      <c r="E10261">
        <v>12.76478767</v>
      </c>
      <c r="F10261">
        <v>7.541447947</v>
      </c>
      <c r="G10261">
        <v>11.327898709999999</v>
      </c>
      <c r="H10261">
        <v>16.056302200000001</v>
      </c>
      <c r="I10261">
        <v>62.455405730000003</v>
      </c>
      <c r="J10261">
        <v>29.6451061</v>
      </c>
      <c r="K10261">
        <v>58.131134090000003</v>
      </c>
      <c r="L10261">
        <v>70.872862830000003</v>
      </c>
      <c r="M10261">
        <v>58.067807029999997</v>
      </c>
      <c r="N10261">
        <v>12.52801335</v>
      </c>
      <c r="O10261">
        <v>78.673464060000001</v>
      </c>
      <c r="P10261">
        <v>11.16796162</v>
      </c>
      <c r="Q10261">
        <v>43.92730049</v>
      </c>
    </row>
    <row r="10262" spans="1:17">
      <c r="A10262" t="s">
        <v>21768</v>
      </c>
      <c r="B10262" s="14" t="s">
        <v>7045</v>
      </c>
      <c r="C10262">
        <v>16.967162479999999</v>
      </c>
      <c r="D10262">
        <v>7.0211446280000001</v>
      </c>
      <c r="E10262">
        <v>6.2327046470000003</v>
      </c>
      <c r="F10262">
        <v>12.81153099</v>
      </c>
      <c r="G10262">
        <v>8.6791714629999994</v>
      </c>
      <c r="H10262">
        <v>28.27839951</v>
      </c>
      <c r="I10262">
        <v>0</v>
      </c>
      <c r="J10262">
        <v>5.113540306</v>
      </c>
      <c r="K10262">
        <v>8.4232949220000002</v>
      </c>
      <c r="L10262">
        <v>7.6866339610000001</v>
      </c>
      <c r="M10262">
        <v>3.072571446</v>
      </c>
      <c r="N10262">
        <v>6.2747252070000004</v>
      </c>
      <c r="O10262">
        <v>4.2545124660000004</v>
      </c>
      <c r="P10262">
        <v>29.68279828</v>
      </c>
      <c r="Q10262">
        <v>14.084557500000001</v>
      </c>
    </row>
    <row r="10263" spans="1:17">
      <c r="A10263" t="s">
        <v>21769</v>
      </c>
      <c r="B10263" s="14" t="s">
        <v>21770</v>
      </c>
      <c r="C10263">
        <v>10.960791349999999</v>
      </c>
      <c r="D10263">
        <v>20.913699009999998</v>
      </c>
      <c r="E10263">
        <v>11.9618801</v>
      </c>
      <c r="F10263">
        <v>45.625633319999999</v>
      </c>
      <c r="G10263">
        <v>20.392569460000001</v>
      </c>
      <c r="H10263">
        <v>46.305037069999997</v>
      </c>
      <c r="I10263">
        <v>9.2812277339999998</v>
      </c>
      <c r="J10263">
        <v>8.426667449</v>
      </c>
      <c r="K10263">
        <v>17.323061060000001</v>
      </c>
      <c r="L10263">
        <v>3.3511257919999999</v>
      </c>
      <c r="M10263">
        <v>4.7509109860000001</v>
      </c>
      <c r="N10263">
        <v>4.0534741050000003</v>
      </c>
      <c r="O10263">
        <v>7.8315083919999999</v>
      </c>
      <c r="P10263">
        <v>58.882496080000003</v>
      </c>
      <c r="Q10263">
        <v>191.0436675</v>
      </c>
    </row>
    <row r="10264" spans="1:17">
      <c r="A10264" t="s">
        <v>21771</v>
      </c>
      <c r="B10264" s="14" t="s">
        <v>2040</v>
      </c>
      <c r="C10264">
        <v>639.62835170000005</v>
      </c>
      <c r="D10264">
        <v>7.5119498719999998</v>
      </c>
      <c r="E10264">
        <v>6.9111957960000003</v>
      </c>
      <c r="F10264">
        <v>16.03333963</v>
      </c>
      <c r="G10264">
        <v>8.4441421240000007</v>
      </c>
      <c r="H10264">
        <v>19.739940220000001</v>
      </c>
      <c r="I10264">
        <v>1.0410519540000001</v>
      </c>
      <c r="J10264">
        <v>7.1040685290000001</v>
      </c>
      <c r="K10264">
        <v>61.045227240000003</v>
      </c>
      <c r="L10264">
        <v>402.57534659999999</v>
      </c>
      <c r="M10264">
        <v>8.9070048659999994</v>
      </c>
      <c r="N10264">
        <v>2.5080072869999999</v>
      </c>
      <c r="O10264">
        <v>16.207228780000001</v>
      </c>
      <c r="P10264">
        <v>21.259998209999999</v>
      </c>
      <c r="Q10264">
        <v>13.740660569999999</v>
      </c>
    </row>
    <row r="10265" spans="1:17">
      <c r="A10265" t="s">
        <v>21772</v>
      </c>
      <c r="B10265" s="14" t="s">
        <v>7057</v>
      </c>
      <c r="C10265">
        <v>0</v>
      </c>
      <c r="D10265">
        <v>0.16337078999999999</v>
      </c>
      <c r="E10265">
        <v>0.549193237</v>
      </c>
      <c r="F10265">
        <v>0.50190946800000003</v>
      </c>
      <c r="G10265">
        <v>0.25468906299999999</v>
      </c>
      <c r="H10265">
        <v>0</v>
      </c>
      <c r="I10265">
        <v>3.2263315459999999</v>
      </c>
      <c r="J10265">
        <v>9.3487344E-2</v>
      </c>
      <c r="K10265">
        <v>0.33454588800000001</v>
      </c>
      <c r="L10265">
        <v>1.86386425</v>
      </c>
      <c r="M10265">
        <v>1.4155775589999999</v>
      </c>
      <c r="N10265">
        <v>0.63635184899999997</v>
      </c>
      <c r="O10265">
        <v>1.633428893</v>
      </c>
      <c r="P10265">
        <v>0.33192449499999999</v>
      </c>
      <c r="Q10265">
        <v>0</v>
      </c>
    </row>
    <row r="10266" spans="1:17">
      <c r="A10266" t="s">
        <v>21772</v>
      </c>
      <c r="B10266" s="14" t="s">
        <v>21773</v>
      </c>
      <c r="C10266">
        <v>4.5886036890000002</v>
      </c>
      <c r="D10266">
        <v>22.566951719999999</v>
      </c>
      <c r="E10266">
        <v>28.021059399999999</v>
      </c>
      <c r="F10266">
        <v>22.360624489999999</v>
      </c>
      <c r="G10266">
        <v>21.710827640000002</v>
      </c>
      <c r="H10266">
        <v>16.56540446</v>
      </c>
      <c r="I10266">
        <v>28.10493258</v>
      </c>
      <c r="J10266">
        <v>50.026116539999997</v>
      </c>
      <c r="K10266">
        <v>35.803844390000002</v>
      </c>
      <c r="L10266">
        <v>28.413575009999999</v>
      </c>
      <c r="M10266">
        <v>10.569645769999999</v>
      </c>
      <c r="N10266">
        <v>16.516865760000002</v>
      </c>
      <c r="O10266">
        <v>7.1144902910000001</v>
      </c>
      <c r="P10266">
        <v>33.182614729999997</v>
      </c>
      <c r="Q10266">
        <v>10.724803680000001</v>
      </c>
    </row>
    <row r="10267" spans="1:17">
      <c r="A10267" t="s">
        <v>21774</v>
      </c>
      <c r="B10267" s="14" t="s">
        <v>3305</v>
      </c>
      <c r="C10267">
        <v>7.3453932569999996</v>
      </c>
      <c r="D10267">
        <v>7.1116875960000003</v>
      </c>
      <c r="E10267">
        <v>6.6858307149999998</v>
      </c>
      <c r="F10267">
        <v>6.2583283380000001</v>
      </c>
      <c r="G10267">
        <v>6.0132121209999996</v>
      </c>
      <c r="H10267">
        <v>1.985173775</v>
      </c>
      <c r="I10267">
        <v>13.489098070000001</v>
      </c>
      <c r="J10267">
        <v>10.58784202</v>
      </c>
      <c r="K10267">
        <v>10.24353945</v>
      </c>
      <c r="L10267">
        <v>7.3916092119999997</v>
      </c>
      <c r="M10267">
        <v>3.6555099019999999</v>
      </c>
      <c r="N10267">
        <v>6.8078748520000003</v>
      </c>
      <c r="O10267">
        <v>6.6284071029999998</v>
      </c>
      <c r="P10267">
        <v>6.3673526369999998</v>
      </c>
      <c r="Q10267">
        <v>4.4884088880000004</v>
      </c>
    </row>
    <row r="10268" spans="1:17">
      <c r="A10268" t="s">
        <v>21775</v>
      </c>
      <c r="B10268" s="14" t="s">
        <v>8994</v>
      </c>
      <c r="C10268">
        <v>6.3001423650000001</v>
      </c>
      <c r="D10268">
        <v>0.209353872</v>
      </c>
      <c r="E10268">
        <v>0.23459055100000001</v>
      </c>
      <c r="F10268">
        <v>0.21439306</v>
      </c>
      <c r="G10268">
        <v>0.19945138900000001</v>
      </c>
      <c r="H10268">
        <v>0.201633532</v>
      </c>
      <c r="I10268">
        <v>1.9906512119999999</v>
      </c>
      <c r="J10268">
        <v>1.10482882</v>
      </c>
      <c r="K10268">
        <v>4.1441840000000001</v>
      </c>
      <c r="L10268">
        <v>8.8240916180000006</v>
      </c>
      <c r="M10268">
        <v>2.217126307</v>
      </c>
      <c r="N10268">
        <v>0.53069770299999997</v>
      </c>
      <c r="O10268">
        <v>5.1166651319999996</v>
      </c>
      <c r="P10268">
        <v>0.20479789200000001</v>
      </c>
      <c r="Q10268">
        <v>0.866184171</v>
      </c>
    </row>
    <row r="10269" spans="1:17">
      <c r="A10269" t="s">
        <v>21776</v>
      </c>
      <c r="B10269" s="14" t="s">
        <v>21777</v>
      </c>
      <c r="C10269">
        <v>8.4870107580000003</v>
      </c>
      <c r="D10269">
        <v>0.84007017299999998</v>
      </c>
      <c r="E10269">
        <v>0.48027392899999999</v>
      </c>
      <c r="F10269">
        <v>0.29495685399999999</v>
      </c>
      <c r="G10269">
        <v>0.249454963</v>
      </c>
      <c r="H10269">
        <v>0.62415584899999998</v>
      </c>
      <c r="I10269">
        <v>2.1066849329999999</v>
      </c>
      <c r="J10269">
        <v>0.50361350199999999</v>
      </c>
      <c r="K10269">
        <v>1.228764959</v>
      </c>
      <c r="L10269">
        <v>2.3960476150000001</v>
      </c>
      <c r="M10269">
        <v>3.4662152740000001</v>
      </c>
      <c r="N10269">
        <v>0.26711752300000002</v>
      </c>
      <c r="O10269">
        <v>3.5996858860000001</v>
      </c>
      <c r="P10269">
        <v>0.65020626999999998</v>
      </c>
      <c r="Q10269">
        <v>1.73786011</v>
      </c>
    </row>
    <row r="10270" spans="1:17">
      <c r="A10270" t="s">
        <v>21778</v>
      </c>
      <c r="B10270" s="14" t="s">
        <v>8327</v>
      </c>
      <c r="C10270">
        <v>7.5584412170000004</v>
      </c>
      <c r="D10270">
        <v>0.64884852599999998</v>
      </c>
      <c r="E10270">
        <v>0.492527451</v>
      </c>
      <c r="F10270">
        <v>0.19290961000000001</v>
      </c>
      <c r="G10270">
        <v>0.24472524900000001</v>
      </c>
      <c r="H10270">
        <v>0.36285732399999998</v>
      </c>
      <c r="I10270">
        <v>2.204524567</v>
      </c>
      <c r="J10270">
        <v>0.92225446700000002</v>
      </c>
      <c r="K10270">
        <v>1.200109707</v>
      </c>
      <c r="L10270">
        <v>4.895255454</v>
      </c>
      <c r="M10270">
        <v>1.0881584529999999</v>
      </c>
      <c r="N10270">
        <v>0.83856935499999996</v>
      </c>
      <c r="O10270">
        <v>5.1271206630000004</v>
      </c>
      <c r="P10270">
        <v>0.51030258699999997</v>
      </c>
      <c r="Q10270">
        <v>1.3639279580000001</v>
      </c>
    </row>
    <row r="10271" spans="1:17">
      <c r="A10271" t="s">
        <v>21779</v>
      </c>
      <c r="B10271" s="14" t="s">
        <v>3436</v>
      </c>
      <c r="C10271">
        <v>18.4746764</v>
      </c>
      <c r="D10271">
        <v>43.697441359999999</v>
      </c>
      <c r="E10271">
        <v>36.053679860000003</v>
      </c>
      <c r="F10271">
        <v>42.395360650000001</v>
      </c>
      <c r="G10271">
        <v>37.509380589999999</v>
      </c>
      <c r="H10271">
        <v>84.570187480000001</v>
      </c>
      <c r="I10271">
        <v>25.036993710000001</v>
      </c>
      <c r="J10271">
        <v>35.296224889999998</v>
      </c>
      <c r="K10271">
        <v>29.46059769</v>
      </c>
      <c r="L10271">
        <v>23.700469949999999</v>
      </c>
      <c r="M10271">
        <v>24.000212390000002</v>
      </c>
      <c r="N10271">
        <v>17.04606308</v>
      </c>
      <c r="O10271">
        <v>36.373870699999998</v>
      </c>
      <c r="P10271">
        <v>40.512887040000003</v>
      </c>
      <c r="Q10271">
        <v>64.270141420000002</v>
      </c>
    </row>
    <row r="10272" spans="1:17">
      <c r="A10272" t="s">
        <v>21780</v>
      </c>
      <c r="B10272" s="14" t="s">
        <v>4431</v>
      </c>
      <c r="C10272">
        <v>24.129460630000001</v>
      </c>
      <c r="D10272">
        <v>1.751106649</v>
      </c>
      <c r="E10272">
        <v>1.9769481209999999</v>
      </c>
      <c r="F10272">
        <v>1.8498852670000001</v>
      </c>
      <c r="G10272">
        <v>1.795994061</v>
      </c>
      <c r="H10272">
        <v>3.089014879</v>
      </c>
      <c r="I10272">
        <v>21.436651059999999</v>
      </c>
      <c r="J10272">
        <v>5.0805882330000003</v>
      </c>
      <c r="K10272">
        <v>18.935881439999999</v>
      </c>
      <c r="L10272">
        <v>33.822439240000001</v>
      </c>
      <c r="M10272">
        <v>21.02926501</v>
      </c>
      <c r="N10272">
        <v>7.5900663770000003</v>
      </c>
      <c r="O10272">
        <v>25.340636289999999</v>
      </c>
      <c r="P10272">
        <v>3.3705160300000001</v>
      </c>
      <c r="Q10272">
        <v>8.4843437660000003</v>
      </c>
    </row>
    <row r="10273" spans="1:17">
      <c r="A10273" t="s">
        <v>21781</v>
      </c>
      <c r="B10273" s="14" t="s">
        <v>9193</v>
      </c>
      <c r="C10273">
        <v>14.775468050000001</v>
      </c>
      <c r="D10273">
        <v>55.563603759999999</v>
      </c>
      <c r="E10273">
        <v>45.075108640000003</v>
      </c>
      <c r="F10273">
        <v>69.437693469999999</v>
      </c>
      <c r="G10273">
        <v>33.551525159999997</v>
      </c>
      <c r="H10273">
        <v>30.642814179999998</v>
      </c>
      <c r="I10273">
        <v>28.55024457</v>
      </c>
      <c r="J10273">
        <v>65.277245300000004</v>
      </c>
      <c r="K10273">
        <v>70.715460019999995</v>
      </c>
      <c r="L10273">
        <v>29.641776709999998</v>
      </c>
      <c r="M10273">
        <v>2.836219796</v>
      </c>
      <c r="N10273">
        <v>33.786981879999999</v>
      </c>
      <c r="O10273">
        <v>5.3181405829999999</v>
      </c>
      <c r="P10273">
        <v>76.423784209999994</v>
      </c>
      <c r="Q10273">
        <v>36.819606450000002</v>
      </c>
    </row>
    <row r="10274" spans="1:17">
      <c r="A10274" t="s">
        <v>21782</v>
      </c>
      <c r="B10274" s="14" t="s">
        <v>6138</v>
      </c>
      <c r="C10274">
        <v>0.96942331500000001</v>
      </c>
      <c r="D10274">
        <v>3.5435354339999998</v>
      </c>
      <c r="E10274">
        <v>4.1253952099999998</v>
      </c>
      <c r="F10274">
        <v>4.1346657929999999</v>
      </c>
      <c r="G10274">
        <v>3.0969233420000002</v>
      </c>
      <c r="H10274">
        <v>2.4820803809999998</v>
      </c>
      <c r="I10274">
        <v>1.178107502</v>
      </c>
      <c r="J10274">
        <v>12.125557239999999</v>
      </c>
      <c r="K10274">
        <v>3.4449326199999999</v>
      </c>
      <c r="L10274">
        <v>3.8794044639999998</v>
      </c>
      <c r="M10274">
        <v>0.31014218799999999</v>
      </c>
      <c r="N10274">
        <v>4.5809366269999998</v>
      </c>
      <c r="O10274">
        <v>1.252551108</v>
      </c>
      <c r="P10274">
        <v>6.7146749750000003</v>
      </c>
      <c r="Q10274">
        <v>3.6652705210000001</v>
      </c>
    </row>
    <row r="10275" spans="1:17">
      <c r="A10275" t="s">
        <v>21783</v>
      </c>
      <c r="B10275" s="14" t="s">
        <v>3062</v>
      </c>
      <c r="C10275">
        <v>2.5181361710000001</v>
      </c>
      <c r="D10275">
        <v>3.7737011640000002</v>
      </c>
      <c r="E10275">
        <v>2.4110922609999998</v>
      </c>
      <c r="F10275">
        <v>3.0445813949999998</v>
      </c>
      <c r="G10275">
        <v>2.9159522510000002</v>
      </c>
      <c r="H10275">
        <v>4.2666320759999996</v>
      </c>
      <c r="I10275">
        <v>3.8882618340000001</v>
      </c>
      <c r="J10275">
        <v>2.2345755399999998</v>
      </c>
      <c r="K10275">
        <v>1.948717799</v>
      </c>
      <c r="L10275">
        <v>5.0540938769999997</v>
      </c>
      <c r="M10275">
        <v>3.1276749509999999</v>
      </c>
      <c r="N10275">
        <v>2.6659216620000001</v>
      </c>
      <c r="O10275">
        <v>2.1325972640000002</v>
      </c>
      <c r="P10275">
        <v>4.3335909719999997</v>
      </c>
      <c r="Q10275">
        <v>4.6840120729999999</v>
      </c>
    </row>
    <row r="10276" spans="1:17">
      <c r="A10276" t="s">
        <v>21784</v>
      </c>
      <c r="B10276" s="14" t="s">
        <v>4651</v>
      </c>
      <c r="C10276">
        <v>5.7649862430000001</v>
      </c>
      <c r="D10276">
        <v>0.52707261100000002</v>
      </c>
      <c r="E10276">
        <v>0.82750144299999995</v>
      </c>
      <c r="F10276">
        <v>0.89683092200000003</v>
      </c>
      <c r="G10276">
        <v>0.695273488</v>
      </c>
      <c r="H10276">
        <v>0.42172817099999999</v>
      </c>
      <c r="I10276">
        <v>1.7348174649999999</v>
      </c>
      <c r="J10276">
        <v>0.97443932300000002</v>
      </c>
      <c r="K10276">
        <v>2.7813343069999998</v>
      </c>
      <c r="L10276">
        <v>4.1630293900000002</v>
      </c>
      <c r="M10276">
        <v>0.70261328000000001</v>
      </c>
      <c r="N10276">
        <v>1.342359761</v>
      </c>
      <c r="O10276">
        <v>2.0268561489999999</v>
      </c>
      <c r="P10276">
        <v>1.441551099</v>
      </c>
      <c r="Q10276">
        <v>1.0064856630000001</v>
      </c>
    </row>
    <row r="10277" spans="1:17">
      <c r="A10277" t="s">
        <v>21785</v>
      </c>
      <c r="B10277" s="14" t="s">
        <v>8992</v>
      </c>
      <c r="C10277">
        <v>0.78932402899999998</v>
      </c>
      <c r="D10277">
        <v>3.3223723249999999</v>
      </c>
      <c r="E10277">
        <v>1.9985931269999999</v>
      </c>
      <c r="F10277">
        <v>2.27777875</v>
      </c>
      <c r="G10277">
        <v>1.4175354550000001</v>
      </c>
      <c r="H10277">
        <v>5.9416222339999996</v>
      </c>
      <c r="I10277">
        <v>3.9136947389999999</v>
      </c>
      <c r="J10277">
        <v>4.9030824170000002</v>
      </c>
      <c r="K10277">
        <v>3.5807663879999998</v>
      </c>
      <c r="L10277">
        <v>3.7904272969999999</v>
      </c>
      <c r="M10277">
        <v>1.2121153410000001</v>
      </c>
      <c r="N10277">
        <v>2.8217436720000002</v>
      </c>
      <c r="O10277">
        <v>1.7483183870000001</v>
      </c>
      <c r="P10277">
        <v>4.1685115010000002</v>
      </c>
      <c r="Q10277">
        <v>4.0152900999999996</v>
      </c>
    </row>
    <row r="10278" spans="1:17">
      <c r="A10278" t="s">
        <v>21786</v>
      </c>
      <c r="B10278" s="14" t="s">
        <v>6079</v>
      </c>
      <c r="C10278">
        <v>1.0621767799999999</v>
      </c>
      <c r="D10278">
        <v>0.61180007599999997</v>
      </c>
      <c r="E10278">
        <v>0.51981252899999997</v>
      </c>
      <c r="F10278">
        <v>0.925331036</v>
      </c>
      <c r="G10278">
        <v>0.69698858699999999</v>
      </c>
      <c r="H10278">
        <v>1.468564226</v>
      </c>
      <c r="I10278">
        <v>1.548993198</v>
      </c>
      <c r="J10278">
        <v>3.097008722</v>
      </c>
      <c r="K10278">
        <v>1.831053627</v>
      </c>
      <c r="L10278">
        <v>1.7449757889999999</v>
      </c>
      <c r="M10278">
        <v>2.4466772630000002</v>
      </c>
      <c r="N10278">
        <v>1.675988408</v>
      </c>
      <c r="O10278">
        <v>2.3526753610000002</v>
      </c>
      <c r="P10278">
        <v>2.8047392200000001</v>
      </c>
      <c r="Q10278">
        <v>1.168279268</v>
      </c>
    </row>
    <row r="10279" spans="1:17">
      <c r="A10279" t="s">
        <v>21787</v>
      </c>
      <c r="B10279" s="14" t="s">
        <v>3304</v>
      </c>
      <c r="C10279">
        <v>48.749601599999998</v>
      </c>
      <c r="D10279">
        <v>37.523690809999998</v>
      </c>
      <c r="E10279">
        <v>27.187129880000001</v>
      </c>
      <c r="F10279">
        <v>39.15950505</v>
      </c>
      <c r="G10279">
        <v>34.342809379999998</v>
      </c>
      <c r="H10279">
        <v>24.267747780000001</v>
      </c>
      <c r="I10279">
        <v>18.565556959999999</v>
      </c>
      <c r="J10279">
        <v>19.996450849999999</v>
      </c>
      <c r="K10279">
        <v>31.623390279999999</v>
      </c>
      <c r="L10279">
        <v>30.41041671</v>
      </c>
      <c r="M10279">
        <v>24.437338910000001</v>
      </c>
      <c r="N10279">
        <v>20.592919980000001</v>
      </c>
      <c r="O10279">
        <v>46.939588200000003</v>
      </c>
      <c r="P10279">
        <v>43.581103910000003</v>
      </c>
      <c r="Q10279">
        <v>158.91540710000001</v>
      </c>
    </row>
    <row r="10280" spans="1:17">
      <c r="A10280" t="e">
        <v>#N/A</v>
      </c>
      <c r="B10280" s="14" t="s">
        <v>21788</v>
      </c>
      <c r="C10280">
        <v>1.5409489999999999</v>
      </c>
      <c r="D10280">
        <v>0.34137179899999998</v>
      </c>
      <c r="E10280">
        <v>0</v>
      </c>
      <c r="F10280">
        <v>0.41950642100000002</v>
      </c>
      <c r="G10280">
        <v>0.79827915100000002</v>
      </c>
      <c r="H10280">
        <v>0</v>
      </c>
      <c r="I10280">
        <v>2.2471961020000002</v>
      </c>
      <c r="J10280">
        <v>1.5627735119999999</v>
      </c>
      <c r="K10280">
        <v>0</v>
      </c>
      <c r="L10280">
        <v>0.97366042900000005</v>
      </c>
      <c r="M10280">
        <v>0</v>
      </c>
      <c r="N10280">
        <v>1.519646206</v>
      </c>
      <c r="O10280">
        <v>0</v>
      </c>
      <c r="P10280">
        <v>1.155955954</v>
      </c>
      <c r="Q10280">
        <v>0</v>
      </c>
    </row>
    <row r="10281" spans="1:17">
      <c r="A10281" t="e">
        <v>#N/A</v>
      </c>
      <c r="B10281" s="14" t="s">
        <v>21789</v>
      </c>
      <c r="C10281">
        <v>0</v>
      </c>
      <c r="D10281">
        <v>0</v>
      </c>
      <c r="E10281">
        <v>0.21431931200000001</v>
      </c>
      <c r="F10281">
        <v>0.27421395300000001</v>
      </c>
      <c r="G10281">
        <v>0.34786798800000002</v>
      </c>
      <c r="H10281">
        <v>0</v>
      </c>
      <c r="I10281">
        <v>0</v>
      </c>
      <c r="J10281">
        <v>0.76614018500000003</v>
      </c>
      <c r="K10281">
        <v>0.91388145099999996</v>
      </c>
      <c r="L10281">
        <v>0</v>
      </c>
      <c r="M10281">
        <v>7.7338871520000003</v>
      </c>
      <c r="N10281">
        <v>0.49666485799999999</v>
      </c>
      <c r="O10281">
        <v>8.9240993189999998</v>
      </c>
      <c r="P10281">
        <v>0</v>
      </c>
      <c r="Q10281">
        <v>0</v>
      </c>
    </row>
    <row r="10282" spans="1:17">
      <c r="A10282" t="s">
        <v>21790</v>
      </c>
      <c r="B10282" s="14" t="s">
        <v>5821</v>
      </c>
      <c r="C10282">
        <v>2.652271872</v>
      </c>
      <c r="D10282">
        <v>1.0023202200000001</v>
      </c>
      <c r="E10282">
        <v>1.6266244729999999</v>
      </c>
      <c r="F10282">
        <v>1.2104986950000001</v>
      </c>
      <c r="G10282">
        <v>0.96987750299999997</v>
      </c>
      <c r="H10282">
        <v>2.3368313249999999</v>
      </c>
      <c r="I10282">
        <v>2.9577752990000001</v>
      </c>
      <c r="J10282">
        <v>2.3140501630000001</v>
      </c>
      <c r="K10282">
        <v>1.698638737</v>
      </c>
      <c r="L10282">
        <v>1.6758582980000001</v>
      </c>
      <c r="M10282">
        <v>0.59895990399999999</v>
      </c>
      <c r="N10282">
        <v>1.4616619719999999</v>
      </c>
      <c r="O10282">
        <v>0.69113727300000005</v>
      </c>
      <c r="P10282">
        <v>1.591699381</v>
      </c>
      <c r="Q10282">
        <v>2.1450084029999998</v>
      </c>
    </row>
    <row r="10283" spans="1:17">
      <c r="A10283" t="s">
        <v>21791</v>
      </c>
      <c r="B10283" s="14" t="s">
        <v>3306</v>
      </c>
      <c r="C10283">
        <v>6.2677385970000001</v>
      </c>
      <c r="D10283">
        <v>6.9425698069999999</v>
      </c>
      <c r="E10283">
        <v>6.816293806</v>
      </c>
      <c r="F10283">
        <v>7.6784531149999999</v>
      </c>
      <c r="G10283">
        <v>5.3514767599999997</v>
      </c>
      <c r="H10283">
        <v>19.524722350000001</v>
      </c>
      <c r="I10283">
        <v>2.0311924289999999</v>
      </c>
      <c r="J10283">
        <v>4.5908119029999996</v>
      </c>
      <c r="K10283">
        <v>7.7402522530000004</v>
      </c>
      <c r="L10283">
        <v>8.3606726889999994</v>
      </c>
      <c r="M10283">
        <v>4.6788060969999998</v>
      </c>
      <c r="N10283">
        <v>1.716969575</v>
      </c>
      <c r="O10283">
        <v>1.928162269</v>
      </c>
      <c r="P10283">
        <v>1.9329610859999999</v>
      </c>
      <c r="Q10283">
        <v>8.1385525419999993</v>
      </c>
    </row>
    <row r="10284" spans="1:17">
      <c r="A10284" t="s">
        <v>21792</v>
      </c>
      <c r="B10284" s="14" t="s">
        <v>21793</v>
      </c>
      <c r="C10284">
        <v>4.4405842150000003</v>
      </c>
      <c r="D10284">
        <v>5.4105594799999999</v>
      </c>
      <c r="E10284">
        <v>6.141515772</v>
      </c>
      <c r="F10284">
        <v>5.4400510119999996</v>
      </c>
      <c r="G10284">
        <v>6.1344462369999997</v>
      </c>
      <c r="H10284">
        <v>2.558144135</v>
      </c>
      <c r="I10284">
        <v>29.141059120000001</v>
      </c>
      <c r="J10284">
        <v>57.419323560000002</v>
      </c>
      <c r="K10284">
        <v>23.16640344</v>
      </c>
      <c r="L10284">
        <v>37.878531529999997</v>
      </c>
      <c r="M10284">
        <v>4.2619539409999998</v>
      </c>
      <c r="N10284">
        <v>9.3057904770000004</v>
      </c>
      <c r="O10284">
        <v>9.8357008629999996</v>
      </c>
      <c r="P10284">
        <v>7.661626343</v>
      </c>
      <c r="Q10284">
        <v>9.1578020060000007</v>
      </c>
    </row>
    <row r="10285" spans="1:17">
      <c r="A10285" t="s">
        <v>21794</v>
      </c>
      <c r="B10285" s="14" t="s">
        <v>21795</v>
      </c>
      <c r="C10285">
        <v>58.996333139999997</v>
      </c>
      <c r="D10285">
        <v>20.060413220000001</v>
      </c>
      <c r="E10285">
        <v>19.267377360000001</v>
      </c>
      <c r="F10285">
        <v>16.621374020000001</v>
      </c>
      <c r="G10285">
        <v>19.427444770000001</v>
      </c>
      <c r="H10285">
        <v>55.327303379999996</v>
      </c>
      <c r="I10285">
        <v>20.008257650000001</v>
      </c>
      <c r="J10285">
        <v>22.263032630000001</v>
      </c>
      <c r="K10285">
        <v>42.946355879999999</v>
      </c>
      <c r="L10285">
        <v>44.212593830000003</v>
      </c>
      <c r="M10285">
        <v>18.435428680000001</v>
      </c>
      <c r="N10285">
        <v>19.111696720000001</v>
      </c>
      <c r="O10285">
        <v>18.233624859999999</v>
      </c>
      <c r="P10285">
        <v>23.877979199999999</v>
      </c>
      <c r="Q10285">
        <v>49.044441310000003</v>
      </c>
    </row>
    <row r="10286" spans="1:17">
      <c r="A10286" t="s">
        <v>21796</v>
      </c>
      <c r="B10286" s="14" t="s">
        <v>21797</v>
      </c>
      <c r="C10286">
        <v>11.061812460000001</v>
      </c>
      <c r="D10286">
        <v>28.589888160000001</v>
      </c>
      <c r="E10286">
        <v>27.851942749999999</v>
      </c>
      <c r="F10286">
        <v>32.122205979999997</v>
      </c>
      <c r="G10286">
        <v>36.293191409999999</v>
      </c>
      <c r="H10286">
        <v>32.570656569999997</v>
      </c>
      <c r="I10286">
        <v>0</v>
      </c>
      <c r="J10286">
        <v>0</v>
      </c>
      <c r="K10286">
        <v>11.709106090000001</v>
      </c>
      <c r="L10286">
        <v>2.3298303119999999</v>
      </c>
      <c r="M10286">
        <v>7.0778877949999996</v>
      </c>
      <c r="N10286">
        <v>10.4543518</v>
      </c>
      <c r="O10286">
        <v>16.33428893</v>
      </c>
      <c r="P10286">
        <v>6.6384899060000002</v>
      </c>
      <c r="Q10286">
        <v>25.347487690000001</v>
      </c>
    </row>
    <row r="10287" spans="1:17">
      <c r="A10287" t="s">
        <v>21798</v>
      </c>
      <c r="B10287" s="14" t="s">
        <v>352</v>
      </c>
      <c r="C10287">
        <v>16.226889270000001</v>
      </c>
      <c r="D10287">
        <v>46.46278092</v>
      </c>
      <c r="E10287">
        <v>4.3590190150000003</v>
      </c>
      <c r="F10287">
        <v>4.0310528620000001</v>
      </c>
      <c r="G10287">
        <v>2.5218720530000001</v>
      </c>
      <c r="H10287">
        <v>1.7138057959999999</v>
      </c>
      <c r="I10287">
        <v>0</v>
      </c>
      <c r="J10287">
        <v>1.5942439020000001</v>
      </c>
      <c r="K10287">
        <v>7.3613240629999996</v>
      </c>
      <c r="L10287">
        <v>3.332252392</v>
      </c>
      <c r="M10287">
        <v>2.336120137</v>
      </c>
      <c r="N10287">
        <v>0.55008804200000005</v>
      </c>
      <c r="O10287">
        <v>17.07238057</v>
      </c>
      <c r="P10287">
        <v>1.278137546</v>
      </c>
      <c r="Q10287">
        <v>3.0675937960000002</v>
      </c>
    </row>
    <row r="10288" spans="1:17">
      <c r="A10288" t="e">
        <v>#N/A</v>
      </c>
      <c r="B10288" s="14" t="s">
        <v>21799</v>
      </c>
      <c r="C10288">
        <v>0</v>
      </c>
      <c r="D10288">
        <v>1.039632297</v>
      </c>
      <c r="E10288">
        <v>0.87371651400000006</v>
      </c>
      <c r="F10288">
        <v>0.31939693400000002</v>
      </c>
      <c r="G10288">
        <v>0.60778071700000003</v>
      </c>
      <c r="H10288">
        <v>0</v>
      </c>
      <c r="I10288">
        <v>10.26560037</v>
      </c>
      <c r="J10288">
        <v>3.4207869070000001</v>
      </c>
      <c r="K10288">
        <v>4.7900888540000004</v>
      </c>
      <c r="L10288">
        <v>3.7065482240000001</v>
      </c>
      <c r="M10288">
        <v>9.0082208300000008</v>
      </c>
      <c r="N10288">
        <v>1.5908796220000001</v>
      </c>
      <c r="O10288">
        <v>14.292502819999999</v>
      </c>
      <c r="P10288">
        <v>0.17602056599999999</v>
      </c>
      <c r="Q10288">
        <v>0</v>
      </c>
    </row>
    <row r="10289" spans="1:17">
      <c r="A10289" t="s">
        <v>21800</v>
      </c>
      <c r="B10289" s="14" t="s">
        <v>1382</v>
      </c>
      <c r="C10289">
        <v>10.255478220000001</v>
      </c>
      <c r="D10289">
        <v>1.59374321</v>
      </c>
      <c r="E10289">
        <v>2.6055127640000002</v>
      </c>
      <c r="F10289">
        <v>2.0210320479999999</v>
      </c>
      <c r="G10289">
        <v>2.1145422539999998</v>
      </c>
      <c r="H10289">
        <v>3.2920224</v>
      </c>
      <c r="I10289">
        <v>3.348305533</v>
      </c>
      <c r="J10289">
        <v>3.124098939</v>
      </c>
      <c r="K10289">
        <v>3.6802527660000002</v>
      </c>
      <c r="L10289">
        <v>10.25194421</v>
      </c>
      <c r="M10289">
        <v>4.1134648120000001</v>
      </c>
      <c r="N10289">
        <v>1.9434911909999999</v>
      </c>
      <c r="O10289">
        <v>9.8320553099999994</v>
      </c>
      <c r="P10289">
        <v>2.0438740850000001</v>
      </c>
      <c r="Q10289">
        <v>3.998476932</v>
      </c>
    </row>
    <row r="10290" spans="1:17">
      <c r="A10290" t="s">
        <v>21801</v>
      </c>
      <c r="B10290" s="14" t="s">
        <v>4267</v>
      </c>
      <c r="C10290">
        <v>8.5442965239999999</v>
      </c>
      <c r="D10290">
        <v>9.9374507820000009</v>
      </c>
      <c r="E10290">
        <v>7.3730770249999997</v>
      </c>
      <c r="F10290">
        <v>10.467408499999999</v>
      </c>
      <c r="G10290">
        <v>6.0656981319999996</v>
      </c>
      <c r="H10290">
        <v>13.12592577</v>
      </c>
      <c r="I10290">
        <v>12.46031494</v>
      </c>
      <c r="J10290">
        <v>14.472270679999999</v>
      </c>
      <c r="K10290">
        <v>7.5368958719999997</v>
      </c>
      <c r="L10290">
        <v>5.5487452959999999</v>
      </c>
      <c r="M10290">
        <v>3.1891172590000001</v>
      </c>
      <c r="N10290">
        <v>8.601721543</v>
      </c>
      <c r="O10290">
        <v>8.6740706749999994</v>
      </c>
      <c r="P10290">
        <v>16.6648988</v>
      </c>
      <c r="Q10290">
        <v>7.015718433</v>
      </c>
    </row>
    <row r="10291" spans="1:17">
      <c r="A10291" t="s">
        <v>21802</v>
      </c>
      <c r="B10291" s="14" t="s">
        <v>2534</v>
      </c>
      <c r="C10291">
        <v>2.4928028090000001</v>
      </c>
      <c r="D10291">
        <v>1.3805982210000001</v>
      </c>
      <c r="E10291">
        <v>4.2432636449999999</v>
      </c>
      <c r="F10291">
        <v>1.0745104110000001</v>
      </c>
      <c r="G10291">
        <v>4.0176302819999998</v>
      </c>
      <c r="H10291">
        <v>1.7551854119999999</v>
      </c>
      <c r="I10291">
        <v>9.088257875</v>
      </c>
      <c r="J10291">
        <v>4.213514097</v>
      </c>
      <c r="K10291">
        <v>6.9736325990000001</v>
      </c>
      <c r="L10291">
        <v>11.813224119999999</v>
      </c>
      <c r="M10291">
        <v>6.3800678719999997</v>
      </c>
      <c r="N10291">
        <v>2.1510485030000002</v>
      </c>
      <c r="O10291">
        <v>17.484590969999999</v>
      </c>
      <c r="P10291">
        <v>1.6829974409999999</v>
      </c>
      <c r="Q10291">
        <v>7.996953864</v>
      </c>
    </row>
    <row r="10292" spans="1:17">
      <c r="A10292" t="s">
        <v>21803</v>
      </c>
      <c r="B10292" s="14" t="s">
        <v>2961</v>
      </c>
      <c r="C10292">
        <v>3.0410480999999998</v>
      </c>
      <c r="D10292">
        <v>1.6168655460000001</v>
      </c>
      <c r="E10292">
        <v>2.1137334220000001</v>
      </c>
      <c r="F10292">
        <v>1.393618043</v>
      </c>
      <c r="G10292">
        <v>1.645413875</v>
      </c>
      <c r="H10292">
        <v>2.569446686</v>
      </c>
      <c r="I10292">
        <v>3.5478559949999999</v>
      </c>
      <c r="J10292">
        <v>3.4439323989999999</v>
      </c>
      <c r="K10292">
        <v>3.540898061</v>
      </c>
      <c r="L10292">
        <v>2.6260630319999998</v>
      </c>
      <c r="M10292">
        <v>3.1132977240000002</v>
      </c>
      <c r="N10292">
        <v>2.0868092049999998</v>
      </c>
      <c r="O10292">
        <v>3.2556314710000001</v>
      </c>
      <c r="P10292">
        <v>0.82125648299999998</v>
      </c>
      <c r="Q10292">
        <v>1.4633601140000001</v>
      </c>
    </row>
    <row r="10293" spans="1:17">
      <c r="A10293" t="e">
        <v>#N/A</v>
      </c>
      <c r="B10293" s="14" t="s">
        <v>21804</v>
      </c>
      <c r="C10293">
        <v>43.046184439999998</v>
      </c>
      <c r="D10293">
        <v>2.9800534889999999</v>
      </c>
      <c r="E10293">
        <v>0.85867346600000005</v>
      </c>
      <c r="F10293">
        <v>1.098642224</v>
      </c>
      <c r="G10293">
        <v>4.1812145770000004</v>
      </c>
      <c r="H10293">
        <v>0.51662845700000004</v>
      </c>
      <c r="I10293">
        <v>9.8086083909999999</v>
      </c>
      <c r="J10293">
        <v>3.5811438629999999</v>
      </c>
      <c r="K10293">
        <v>13.425424570000001</v>
      </c>
      <c r="L10293">
        <v>16.999413350000001</v>
      </c>
      <c r="M10293">
        <v>7.746483059</v>
      </c>
      <c r="N10293">
        <v>2.8190179620000002</v>
      </c>
      <c r="O10293">
        <v>22.34658421</v>
      </c>
      <c r="P10293">
        <v>1.4127513810000001</v>
      </c>
      <c r="Q10293">
        <v>3.6989167709999999</v>
      </c>
    </row>
    <row r="10294" spans="1:17">
      <c r="A10294" t="s">
        <v>21805</v>
      </c>
      <c r="B10294" s="14" t="s">
        <v>3310</v>
      </c>
      <c r="C10294">
        <v>26.98548727</v>
      </c>
      <c r="D10294">
        <v>1.708053995</v>
      </c>
      <c r="E10294">
        <v>1.461097528</v>
      </c>
      <c r="F10294">
        <v>1.459461371</v>
      </c>
      <c r="G10294">
        <v>1.2273813629999999</v>
      </c>
      <c r="H10294">
        <v>2.544711639</v>
      </c>
      <c r="I10294">
        <v>6.5003490499999996</v>
      </c>
      <c r="J10294">
        <v>2.9933403969999999</v>
      </c>
      <c r="K10294">
        <v>8.3616953620000007</v>
      </c>
      <c r="L10294">
        <v>10.809107729999999</v>
      </c>
      <c r="M10294">
        <v>18.268713890000001</v>
      </c>
      <c r="N10294">
        <v>3.1483452029999999</v>
      </c>
      <c r="O10294">
        <v>24.549083020000001</v>
      </c>
      <c r="P10294">
        <v>2.4219772590000002</v>
      </c>
      <c r="Q10294">
        <v>10.269133869999999</v>
      </c>
    </row>
    <row r="10295" spans="1:17">
      <c r="A10295" t="e">
        <v>#N/A</v>
      </c>
      <c r="B10295" s="14" t="s">
        <v>21806</v>
      </c>
      <c r="C10295">
        <v>5.328701058</v>
      </c>
      <c r="D10295">
        <v>0</v>
      </c>
      <c r="E10295">
        <v>0.28345457400000001</v>
      </c>
      <c r="F10295">
        <v>0.72534013500000005</v>
      </c>
      <c r="G10295">
        <v>0</v>
      </c>
      <c r="H10295">
        <v>0</v>
      </c>
      <c r="I10295">
        <v>3.8854745500000001</v>
      </c>
      <c r="J10295">
        <v>1.0132821809999999</v>
      </c>
      <c r="K10295">
        <v>1.208681919</v>
      </c>
      <c r="L10295">
        <v>1.6834902899999999</v>
      </c>
      <c r="M10295">
        <v>0</v>
      </c>
      <c r="N10295">
        <v>0.98531899199999995</v>
      </c>
      <c r="O10295">
        <v>0</v>
      </c>
      <c r="P10295">
        <v>0.39973702700000002</v>
      </c>
      <c r="Q10295">
        <v>1.8315604009999999</v>
      </c>
    </row>
    <row r="10296" spans="1:17">
      <c r="A10296" t="s">
        <v>21807</v>
      </c>
      <c r="B10296" s="14" t="s">
        <v>21808</v>
      </c>
      <c r="C10296">
        <v>0.50301380299999998</v>
      </c>
      <c r="D10296">
        <v>2.0058191939999999</v>
      </c>
      <c r="E10296">
        <v>0.74920392899999999</v>
      </c>
      <c r="F10296">
        <v>1.3009297790000001</v>
      </c>
      <c r="G10296">
        <v>0.69488855100000002</v>
      </c>
      <c r="H10296">
        <v>0.77274025000000002</v>
      </c>
      <c r="I10296">
        <v>2.934219514</v>
      </c>
      <c r="J10296">
        <v>1.3391122600000001</v>
      </c>
      <c r="K10296">
        <v>1.140960398</v>
      </c>
      <c r="L10296">
        <v>2.5426649939999999</v>
      </c>
      <c r="M10296">
        <v>0.96555838400000005</v>
      </c>
      <c r="N10296">
        <v>0.55806739500000002</v>
      </c>
      <c r="O10296">
        <v>0.55707684499999999</v>
      </c>
      <c r="P10296">
        <v>1.2074882170000001</v>
      </c>
      <c r="Q10296">
        <v>1.383151582</v>
      </c>
    </row>
    <row r="10297" spans="1:17">
      <c r="A10297" t="s">
        <v>21809</v>
      </c>
      <c r="B10297" s="14" t="s">
        <v>2838</v>
      </c>
      <c r="C10297">
        <v>3.8759322709999999</v>
      </c>
      <c r="D10297">
        <v>13.766078759999999</v>
      </c>
      <c r="E10297">
        <v>8.0608199050000007</v>
      </c>
      <c r="F10297">
        <v>27.21343109</v>
      </c>
      <c r="G10297">
        <v>8.7225028009999992</v>
      </c>
      <c r="H10297">
        <v>8.3552100899999999</v>
      </c>
      <c r="I10297">
        <v>4.0113436919999996</v>
      </c>
      <c r="J10297">
        <v>7.5129520440000004</v>
      </c>
      <c r="K10297">
        <v>14.91732317</v>
      </c>
      <c r="L10297">
        <v>10.90216691</v>
      </c>
      <c r="M10297">
        <v>1.920008315</v>
      </c>
      <c r="N10297">
        <v>5.6564608779999999</v>
      </c>
      <c r="O10297">
        <v>6.2310638980000004</v>
      </c>
      <c r="P10297">
        <v>5.0085125179999999</v>
      </c>
      <c r="Q10297">
        <v>10.22801441</v>
      </c>
    </row>
    <row r="10298" spans="1:17">
      <c r="A10298" t="e">
        <v>#N/A</v>
      </c>
      <c r="B10298" s="14" t="s">
        <v>21810</v>
      </c>
      <c r="C10298">
        <v>0</v>
      </c>
      <c r="D10298">
        <v>0.86309096299999999</v>
      </c>
      <c r="E10298">
        <v>0</v>
      </c>
      <c r="F10298">
        <v>1.590958315</v>
      </c>
      <c r="G10298">
        <v>0.67276356100000001</v>
      </c>
      <c r="H10298">
        <v>1.496272984</v>
      </c>
      <c r="I10298">
        <v>0</v>
      </c>
      <c r="J10298">
        <v>0.49389540199999998</v>
      </c>
      <c r="K10298">
        <v>3.5348244790000001</v>
      </c>
      <c r="L10298">
        <v>2.4617075000000002</v>
      </c>
      <c r="M10298">
        <v>0</v>
      </c>
      <c r="N10298">
        <v>0.96053109299999995</v>
      </c>
      <c r="O10298">
        <v>0</v>
      </c>
      <c r="P10298">
        <v>0</v>
      </c>
      <c r="Q10298">
        <v>0</v>
      </c>
    </row>
    <row r="10299" spans="1:17">
      <c r="A10299" t="s">
        <v>21811</v>
      </c>
      <c r="B10299" s="14" t="s">
        <v>21812</v>
      </c>
      <c r="C10299">
        <v>2.3531300970000002</v>
      </c>
      <c r="D10299">
        <v>0.26064855300000001</v>
      </c>
      <c r="E10299">
        <v>0.50068899099999997</v>
      </c>
      <c r="F10299">
        <v>0.64061379399999996</v>
      </c>
      <c r="G10299">
        <v>0.27089434899999998</v>
      </c>
      <c r="H10299">
        <v>3.3136833810000001</v>
      </c>
      <c r="I10299">
        <v>1.71580785</v>
      </c>
      <c r="J10299">
        <v>0.497178658</v>
      </c>
      <c r="K10299">
        <v>4.4479035470000001</v>
      </c>
      <c r="L10299">
        <v>3.221493765</v>
      </c>
      <c r="M10299">
        <v>6.0225901850000003</v>
      </c>
      <c r="N10299">
        <v>0.48345819499999998</v>
      </c>
      <c r="O10299">
        <v>6.0807609319999996</v>
      </c>
      <c r="P10299">
        <v>0.41188478000000001</v>
      </c>
      <c r="Q10299">
        <v>2.4264261729999999</v>
      </c>
    </row>
    <row r="10300" spans="1:17">
      <c r="A10300" t="s">
        <v>21813</v>
      </c>
      <c r="B10300" s="14" t="s">
        <v>21814</v>
      </c>
      <c r="C10300">
        <v>692.16824659999997</v>
      </c>
      <c r="D10300">
        <v>50.253775249999997</v>
      </c>
      <c r="E10300">
        <v>66.521997760000005</v>
      </c>
      <c r="F10300">
        <v>31.669780540000001</v>
      </c>
      <c r="G10300">
        <v>55.242416370000001</v>
      </c>
      <c r="H10300">
        <v>62.548425610000002</v>
      </c>
      <c r="I10300">
        <v>258.71240749999998</v>
      </c>
      <c r="J10300">
        <v>126.08940939999999</v>
      </c>
      <c r="K10300">
        <v>300.80858460000002</v>
      </c>
      <c r="L10300">
        <v>560.47185539999998</v>
      </c>
      <c r="M10300">
        <v>340.53612270000002</v>
      </c>
      <c r="N10300">
        <v>79.947302699999995</v>
      </c>
      <c r="O10300">
        <v>512.11446709999996</v>
      </c>
      <c r="P10300">
        <v>65.886233149999995</v>
      </c>
      <c r="Q10300">
        <v>187.92841580000001</v>
      </c>
    </row>
    <row r="10301" spans="1:17">
      <c r="A10301" t="s">
        <v>21815</v>
      </c>
      <c r="B10301" s="14" t="s">
        <v>2014</v>
      </c>
      <c r="C10301">
        <v>22.93410853</v>
      </c>
      <c r="D10301">
        <v>1.8119882519999999</v>
      </c>
      <c r="E10301">
        <v>1.5526705890000001</v>
      </c>
      <c r="F10301">
        <v>1.418990652</v>
      </c>
      <c r="G10301">
        <v>1.883215437</v>
      </c>
      <c r="H10301">
        <v>2.7101426019999999</v>
      </c>
      <c r="I10301">
        <v>33.211376639999997</v>
      </c>
      <c r="J10301">
        <v>1.748485627</v>
      </c>
      <c r="K10301">
        <v>17.243079720000001</v>
      </c>
      <c r="L10301">
        <v>21.989978990000001</v>
      </c>
      <c r="M10301">
        <v>17.23981058</v>
      </c>
      <c r="N10301">
        <v>1.304830199</v>
      </c>
      <c r="O10301">
        <v>25.576641930000001</v>
      </c>
      <c r="P10301">
        <v>1.467772267</v>
      </c>
      <c r="Q10301">
        <v>6.6149560120000004</v>
      </c>
    </row>
    <row r="10302" spans="1:17">
      <c r="A10302" t="s">
        <v>21816</v>
      </c>
      <c r="B10302" s="14" t="s">
        <v>3309</v>
      </c>
      <c r="C10302">
        <v>22.816261440000002</v>
      </c>
      <c r="D10302">
        <v>5.5600224499999999</v>
      </c>
      <c r="E10302">
        <v>5.0974841919999996</v>
      </c>
      <c r="F10302">
        <v>6.8326239229999999</v>
      </c>
      <c r="G10302">
        <v>1.1819823899999999</v>
      </c>
      <c r="H10302">
        <v>0.87627036700000005</v>
      </c>
      <c r="I10302">
        <v>8.3183502100000002</v>
      </c>
      <c r="J10302">
        <v>8.2434144239999991</v>
      </c>
      <c r="K10302">
        <v>5.1752955079999996</v>
      </c>
      <c r="L10302">
        <v>7.9291462560000001</v>
      </c>
      <c r="M10302">
        <v>8.7593749509999999</v>
      </c>
      <c r="N10302">
        <v>3.6563863140000001</v>
      </c>
      <c r="O10302">
        <v>18.951384950000001</v>
      </c>
      <c r="P10302">
        <v>7.8732734799999999</v>
      </c>
      <c r="Q10302">
        <v>3.9211583170000002</v>
      </c>
    </row>
    <row r="10303" spans="1:17">
      <c r="A10303" t="s">
        <v>21817</v>
      </c>
      <c r="B10303" s="14" t="s">
        <v>3308</v>
      </c>
      <c r="C10303">
        <v>2.6921403650000002</v>
      </c>
      <c r="D10303">
        <v>5.9242323670000001</v>
      </c>
      <c r="E10303">
        <v>5.8045977969999996</v>
      </c>
      <c r="F10303">
        <v>6.4495693879999996</v>
      </c>
      <c r="G10303">
        <v>5.0207283250000003</v>
      </c>
      <c r="H10303">
        <v>2.5503618619999999</v>
      </c>
      <c r="I10303">
        <v>7.590268623</v>
      </c>
      <c r="J10303">
        <v>5.8473266199999996</v>
      </c>
      <c r="K10303">
        <v>9.0375369019999994</v>
      </c>
      <c r="L10303">
        <v>4.3093254280000002</v>
      </c>
      <c r="M10303">
        <v>1.7225628710000001</v>
      </c>
      <c r="N10303">
        <v>3.9823844519999998</v>
      </c>
      <c r="O10303">
        <v>3.9753158640000001</v>
      </c>
      <c r="P10303">
        <v>9.1552113439999996</v>
      </c>
      <c r="Q10303">
        <v>6.2922577019999997</v>
      </c>
    </row>
    <row r="10304" spans="1:17">
      <c r="A10304" t="s">
        <v>21818</v>
      </c>
      <c r="B10304" s="14" t="s">
        <v>9095</v>
      </c>
      <c r="C10304">
        <v>373.33902460000002</v>
      </c>
      <c r="D10304">
        <v>60.189238240000002</v>
      </c>
      <c r="E10304">
        <v>43.119320430000002</v>
      </c>
      <c r="F10304">
        <v>36.37367442</v>
      </c>
      <c r="G10304">
        <v>42.500744490000002</v>
      </c>
      <c r="H10304">
        <v>87.404577930000002</v>
      </c>
      <c r="I10304">
        <v>127.72144280000001</v>
      </c>
      <c r="J10304">
        <v>64.671245049999996</v>
      </c>
      <c r="K10304">
        <v>109.0433161</v>
      </c>
      <c r="L10304">
        <v>227.41452039999999</v>
      </c>
      <c r="M10304">
        <v>100.6243367</v>
      </c>
      <c r="N10304">
        <v>53.745134479999997</v>
      </c>
      <c r="O10304">
        <v>240.00784909999999</v>
      </c>
      <c r="P10304">
        <v>37.309820459999997</v>
      </c>
      <c r="Q10304">
        <v>128.32263739999999</v>
      </c>
    </row>
    <row r="10305" spans="1:17">
      <c r="A10305" t="e">
        <v>#N/A</v>
      </c>
      <c r="B10305" s="14" t="s">
        <v>21819</v>
      </c>
      <c r="C10305">
        <v>0</v>
      </c>
      <c r="D10305">
        <v>0.40481257599999998</v>
      </c>
      <c r="E10305">
        <v>0.38880937199999999</v>
      </c>
      <c r="F10305">
        <v>0</v>
      </c>
      <c r="G10305">
        <v>0</v>
      </c>
      <c r="H10305">
        <v>0</v>
      </c>
      <c r="I10305">
        <v>2.664816616</v>
      </c>
      <c r="J10305">
        <v>0</v>
      </c>
      <c r="K10305">
        <v>0</v>
      </c>
      <c r="L10305">
        <v>1.154606172</v>
      </c>
      <c r="M10305">
        <v>0</v>
      </c>
      <c r="N10305">
        <v>0</v>
      </c>
      <c r="O10305">
        <v>0</v>
      </c>
      <c r="P10305">
        <v>0</v>
      </c>
      <c r="Q10305">
        <v>2.5123173639999998</v>
      </c>
    </row>
    <row r="10306" spans="1:17">
      <c r="A10306" t="s">
        <v>21820</v>
      </c>
      <c r="B10306" s="14" t="s">
        <v>21821</v>
      </c>
      <c r="C10306">
        <v>2.8579538549999999</v>
      </c>
      <c r="D10306">
        <v>0.63313247100000003</v>
      </c>
      <c r="E10306">
        <v>0.15202581000000001</v>
      </c>
      <c r="F10306">
        <v>0</v>
      </c>
      <c r="G10306">
        <v>0</v>
      </c>
      <c r="H10306">
        <v>0.54880600800000001</v>
      </c>
      <c r="I10306">
        <v>0</v>
      </c>
      <c r="J10306">
        <v>1.086911682</v>
      </c>
      <c r="K10306">
        <v>1.2965100169999999</v>
      </c>
      <c r="L10306">
        <v>0.90291001699999995</v>
      </c>
      <c r="M10306">
        <v>0</v>
      </c>
      <c r="N10306">
        <v>0.17615276099999999</v>
      </c>
      <c r="O10306">
        <v>0</v>
      </c>
      <c r="P10306">
        <v>0.42878366200000001</v>
      </c>
      <c r="Q10306">
        <v>1.964649565</v>
      </c>
    </row>
    <row r="10307" spans="1:17">
      <c r="A10307" t="s">
        <v>21822</v>
      </c>
      <c r="B10307" s="14" t="s">
        <v>21823</v>
      </c>
      <c r="C10307">
        <v>470.64191890000001</v>
      </c>
      <c r="D10307">
        <v>87.778683659999999</v>
      </c>
      <c r="E10307">
        <v>66.694818369999993</v>
      </c>
      <c r="F10307">
        <v>82.548281579999994</v>
      </c>
      <c r="G10307">
        <v>91.550392740000007</v>
      </c>
      <c r="H10307">
        <v>87.875707980000001</v>
      </c>
      <c r="I10307">
        <v>151.9185545</v>
      </c>
      <c r="J10307">
        <v>69.803883549999995</v>
      </c>
      <c r="K10307">
        <v>142.61902190000001</v>
      </c>
      <c r="L10307">
        <v>163.3819743</v>
      </c>
      <c r="M10307">
        <v>224.9620553</v>
      </c>
      <c r="N10307">
        <v>52.97199174</v>
      </c>
      <c r="O10307">
        <v>319.32799080000001</v>
      </c>
      <c r="P10307">
        <v>56.098230020000003</v>
      </c>
      <c r="Q10307">
        <v>190.54003359999999</v>
      </c>
    </row>
    <row r="10308" spans="1:17">
      <c r="A10308" t="s">
        <v>21824</v>
      </c>
      <c r="B10308" s="14" t="s">
        <v>3307</v>
      </c>
      <c r="C10308">
        <v>3.6385403699999999</v>
      </c>
      <c r="D10308">
        <v>8.5643717850000005</v>
      </c>
      <c r="E10308">
        <v>5.9999966020000004</v>
      </c>
      <c r="F10308">
        <v>9.7197974580000004</v>
      </c>
      <c r="G10308">
        <v>3.8483853940000001</v>
      </c>
      <c r="H10308">
        <v>8.0350518419999997</v>
      </c>
      <c r="I10308">
        <v>13.928656009999999</v>
      </c>
      <c r="J10308">
        <v>6.8035723499999996</v>
      </c>
      <c r="K10308">
        <v>6.8088193989999999</v>
      </c>
      <c r="L10308">
        <v>4.8854591569999997</v>
      </c>
      <c r="M10308">
        <v>6.1113039990000004</v>
      </c>
      <c r="N10308">
        <v>6.4476178510000004</v>
      </c>
      <c r="O10308">
        <v>5.5407059380000003</v>
      </c>
      <c r="P10308">
        <v>9.4167125540000001</v>
      </c>
      <c r="Q10308">
        <v>10.942968260000001</v>
      </c>
    </row>
    <row r="10309" spans="1:17">
      <c r="A10309" t="s">
        <v>21825</v>
      </c>
      <c r="B10309" s="14" t="s">
        <v>21826</v>
      </c>
      <c r="C10309">
        <v>119.992542</v>
      </c>
      <c r="D10309">
        <v>8.8607885829999997</v>
      </c>
      <c r="E10309">
        <v>14.99975718</v>
      </c>
      <c r="F10309">
        <v>9.6638840019999996</v>
      </c>
      <c r="G10309">
        <v>7.4248336860000004</v>
      </c>
      <c r="H10309">
        <v>14.209158950000001</v>
      </c>
      <c r="I10309">
        <v>94.784881569999996</v>
      </c>
      <c r="J10309">
        <v>11.78891254</v>
      </c>
      <c r="K10309">
        <v>59.878043720000001</v>
      </c>
      <c r="L10309">
        <v>40.436376950000003</v>
      </c>
      <c r="M10309">
        <v>61.42167036</v>
      </c>
      <c r="N10309">
        <v>14.91497796</v>
      </c>
      <c r="O10309">
        <v>50.94083328</v>
      </c>
      <c r="P10309">
        <v>13.952080479999999</v>
      </c>
      <c r="Q10309">
        <v>22.683853389999999</v>
      </c>
    </row>
    <row r="10310" spans="1:17">
      <c r="A10310" t="e">
        <v>#N/A</v>
      </c>
      <c r="B10310" s="14" t="s">
        <v>21827</v>
      </c>
      <c r="C10310">
        <v>0</v>
      </c>
      <c r="D10310">
        <v>0.40302926</v>
      </c>
      <c r="E10310">
        <v>0.19354827699999999</v>
      </c>
      <c r="F10310">
        <v>0.247638152</v>
      </c>
      <c r="G10310">
        <v>0</v>
      </c>
      <c r="H10310">
        <v>0</v>
      </c>
      <c r="I10310">
        <v>0</v>
      </c>
      <c r="J10310">
        <v>0</v>
      </c>
      <c r="K10310">
        <v>0</v>
      </c>
      <c r="L10310">
        <v>0</v>
      </c>
      <c r="M10310">
        <v>0</v>
      </c>
      <c r="N10310">
        <v>0</v>
      </c>
      <c r="O10310">
        <v>0</v>
      </c>
      <c r="P10310">
        <v>0</v>
      </c>
      <c r="Q10310">
        <v>0</v>
      </c>
    </row>
    <row r="10311" spans="1:17">
      <c r="A10311" t="s">
        <v>21825</v>
      </c>
      <c r="B10311" s="14" t="s">
        <v>4266</v>
      </c>
      <c r="C10311">
        <v>3.330438161</v>
      </c>
      <c r="D10311">
        <v>3.0058663779999999</v>
      </c>
      <c r="E10311">
        <v>1.24667521</v>
      </c>
      <c r="F10311">
        <v>1.645447528</v>
      </c>
      <c r="G10311">
        <v>2.0661155729999998</v>
      </c>
      <c r="H10311">
        <v>8.1955358389999997</v>
      </c>
      <c r="I10311">
        <v>3.2378954580000001</v>
      </c>
      <c r="J10311">
        <v>2.079730401</v>
      </c>
      <c r="K10311">
        <v>3.9170247370000002</v>
      </c>
      <c r="L10311">
        <v>5.2998768390000004</v>
      </c>
      <c r="M10311">
        <v>4.2619539409999998</v>
      </c>
      <c r="N10311">
        <v>1.23164874</v>
      </c>
      <c r="O10311">
        <v>5.8740991259999999</v>
      </c>
      <c r="P10311">
        <v>3.3496482319999998</v>
      </c>
      <c r="Q10311">
        <v>3.5613674469999999</v>
      </c>
    </row>
    <row r="10312" spans="1:17">
      <c r="A10312" t="s">
        <v>21828</v>
      </c>
      <c r="B10312" s="14" t="s">
        <v>21829</v>
      </c>
      <c r="C10312">
        <v>17.425077300000002</v>
      </c>
      <c r="D10312">
        <v>6.3050555050000003</v>
      </c>
      <c r="E10312">
        <v>2.5335496740000001</v>
      </c>
      <c r="F10312">
        <v>2.767208321</v>
      </c>
      <c r="G10312">
        <v>5.5164719590000004</v>
      </c>
      <c r="H10312">
        <v>8.0306296889999995</v>
      </c>
      <c r="I10312">
        <v>5.9293106699999996</v>
      </c>
      <c r="J10312">
        <v>4.1234361589999997</v>
      </c>
      <c r="K10312">
        <v>8.1683778050000004</v>
      </c>
      <c r="L10312">
        <v>9.9091517079999996</v>
      </c>
      <c r="M10312">
        <v>23.41377228</v>
      </c>
      <c r="N10312">
        <v>2.720829283</v>
      </c>
      <c r="O10312">
        <v>12.86526273</v>
      </c>
      <c r="P10312">
        <v>3.3986080529999998</v>
      </c>
      <c r="Q10312">
        <v>4.3921385150000001</v>
      </c>
    </row>
    <row r="10313" spans="1:17">
      <c r="A10313" t="s">
        <v>21828</v>
      </c>
      <c r="B10313" s="14" t="s">
        <v>21830</v>
      </c>
      <c r="C10313">
        <v>5.7927434059999996</v>
      </c>
      <c r="D10313">
        <v>3.5290382120000001</v>
      </c>
      <c r="E10313">
        <v>3.9287698569999998</v>
      </c>
      <c r="F10313">
        <v>3.4168565100000001</v>
      </c>
      <c r="G10313">
        <v>3.7094397649999999</v>
      </c>
      <c r="H10313">
        <v>12.328729709999999</v>
      </c>
      <c r="I10313">
        <v>20.41520526</v>
      </c>
      <c r="J10313">
        <v>10.097288819999999</v>
      </c>
      <c r="K10313">
        <v>4.2702993559999998</v>
      </c>
      <c r="L10313">
        <v>3.355173518</v>
      </c>
      <c r="M10313">
        <v>1.3899300400000001</v>
      </c>
      <c r="N10313">
        <v>4.0167153520000003</v>
      </c>
      <c r="O10313">
        <v>6.4153373250000003</v>
      </c>
      <c r="P10313">
        <v>4.1282017880000001</v>
      </c>
      <c r="Q10313">
        <v>6.6368641070000001</v>
      </c>
    </row>
    <row r="10314" spans="1:17">
      <c r="A10314" t="s">
        <v>21831</v>
      </c>
      <c r="B10314" s="14" t="s">
        <v>21832</v>
      </c>
      <c r="C10314">
        <v>86.293143999999998</v>
      </c>
      <c r="D10314">
        <v>0.455162399</v>
      </c>
      <c r="E10314">
        <v>1.967259358</v>
      </c>
      <c r="F10314">
        <v>1.11868379</v>
      </c>
      <c r="G10314">
        <v>3.1931166040000001</v>
      </c>
      <c r="H10314">
        <v>2.367237856</v>
      </c>
      <c r="I10314">
        <v>8.9887844060000006</v>
      </c>
      <c r="J10314">
        <v>3.3860092759999998</v>
      </c>
      <c r="K10314">
        <v>3.728272585</v>
      </c>
      <c r="L10314">
        <v>6.4910695269999996</v>
      </c>
      <c r="M10314">
        <v>7.8877953539999996</v>
      </c>
      <c r="N10314">
        <v>1.519646206</v>
      </c>
      <c r="O10314">
        <v>4.5508466680000002</v>
      </c>
      <c r="P10314">
        <v>1.5412746049999999</v>
      </c>
      <c r="Q10314">
        <v>1.4123973240000001</v>
      </c>
    </row>
    <row r="10315" spans="1:17">
      <c r="A10315" t="e">
        <v>#N/A</v>
      </c>
      <c r="B10315" s="14" t="s">
        <v>21833</v>
      </c>
      <c r="C10315">
        <v>1.947992132</v>
      </c>
      <c r="D10315">
        <v>0</v>
      </c>
      <c r="E10315">
        <v>0</v>
      </c>
      <c r="F10315">
        <v>0.26515971900000002</v>
      </c>
      <c r="G10315">
        <v>0</v>
      </c>
      <c r="H10315">
        <v>0.74813649199999999</v>
      </c>
      <c r="I10315">
        <v>0</v>
      </c>
      <c r="J10315">
        <v>0</v>
      </c>
      <c r="K10315">
        <v>1.7674122400000001</v>
      </c>
      <c r="L10315">
        <v>2.4617075000000002</v>
      </c>
      <c r="M10315">
        <v>0</v>
      </c>
      <c r="N10315">
        <v>0</v>
      </c>
      <c r="O10315">
        <v>0</v>
      </c>
      <c r="P10315">
        <v>0</v>
      </c>
      <c r="Q10315">
        <v>0</v>
      </c>
    </row>
    <row r="10316" spans="1:17">
      <c r="A10316" t="s">
        <v>21834</v>
      </c>
      <c r="B10316" s="14" t="s">
        <v>2871</v>
      </c>
      <c r="C10316">
        <v>1500.1924710000001</v>
      </c>
      <c r="D10316">
        <v>36.408347380000002</v>
      </c>
      <c r="E10316">
        <v>25.330137069999999</v>
      </c>
      <c r="F10316">
        <v>35.850676309999997</v>
      </c>
      <c r="G10316">
        <v>44.752506699999998</v>
      </c>
      <c r="H10316">
        <v>88.203765630000007</v>
      </c>
      <c r="I10316">
        <v>559.23080130000005</v>
      </c>
      <c r="J10316">
        <v>45.942351930000001</v>
      </c>
      <c r="K10316">
        <v>503.73052310000003</v>
      </c>
      <c r="L10316">
        <v>834.74491760000001</v>
      </c>
      <c r="M10316">
        <v>938.3256963</v>
      </c>
      <c r="N10316">
        <v>56.362592319999997</v>
      </c>
      <c r="O10316">
        <v>1052.3949009999999</v>
      </c>
      <c r="P10316">
        <v>36.037516629999999</v>
      </c>
      <c r="Q10316">
        <v>483.77490799999998</v>
      </c>
    </row>
    <row r="10317" spans="1:17">
      <c r="A10317" t="s">
        <v>21794</v>
      </c>
      <c r="B10317" s="14" t="s">
        <v>21835</v>
      </c>
      <c r="C10317">
        <v>46.83214074</v>
      </c>
      <c r="D10317">
        <v>0.94317156800000002</v>
      </c>
      <c r="E10317">
        <v>1.6985357860000001</v>
      </c>
      <c r="F10317">
        <v>1.8834540879999999</v>
      </c>
      <c r="G10317">
        <v>1.470369845</v>
      </c>
      <c r="H10317">
        <v>0.40877560899999998</v>
      </c>
      <c r="I10317">
        <v>6.2087479920000002</v>
      </c>
      <c r="J10317">
        <v>4.4526961800000002</v>
      </c>
      <c r="K10317">
        <v>8.2084455050000003</v>
      </c>
      <c r="L10317">
        <v>17.48573678</v>
      </c>
      <c r="M10317">
        <v>6.1293048949999998</v>
      </c>
      <c r="N10317">
        <v>2.230511635</v>
      </c>
      <c r="O10317">
        <v>24.754025500000001</v>
      </c>
      <c r="P10317">
        <v>2.874397691</v>
      </c>
      <c r="Q10317">
        <v>7.316800572</v>
      </c>
    </row>
    <row r="10318" spans="1:17">
      <c r="A10318" t="e">
        <v>#N/A</v>
      </c>
      <c r="B10318" s="14" t="s">
        <v>21836</v>
      </c>
      <c r="C10318">
        <v>10.3243583</v>
      </c>
      <c r="D10318">
        <v>0.45743821099999998</v>
      </c>
      <c r="E10318">
        <v>0.65903188499999998</v>
      </c>
      <c r="F10318">
        <v>0</v>
      </c>
      <c r="G10318">
        <v>1.4262587499999999</v>
      </c>
      <c r="H10318">
        <v>2.3790740449999999</v>
      </c>
      <c r="I10318">
        <v>3.011242776</v>
      </c>
      <c r="J10318">
        <v>1.3088228159999999</v>
      </c>
      <c r="K10318">
        <v>6.5570994090000001</v>
      </c>
      <c r="L10318">
        <v>3.9141149249999998</v>
      </c>
      <c r="M10318">
        <v>19.818085830000001</v>
      </c>
      <c r="N10318">
        <v>0</v>
      </c>
      <c r="O10318">
        <v>9.1472018019999997</v>
      </c>
      <c r="P10318">
        <v>1.8587771740000001</v>
      </c>
      <c r="Q10318">
        <v>4.2583779330000002</v>
      </c>
    </row>
    <row r="10319" spans="1:17">
      <c r="A10319" t="s">
        <v>21837</v>
      </c>
      <c r="B10319" s="14" t="s">
        <v>1303</v>
      </c>
      <c r="C10319">
        <v>56.102173399999998</v>
      </c>
      <c r="D10319">
        <v>32.538529320000002</v>
      </c>
      <c r="E10319">
        <v>9.1601287130000006</v>
      </c>
      <c r="F10319">
        <v>5.3668327160000002</v>
      </c>
      <c r="G10319">
        <v>10.56238791</v>
      </c>
      <c r="H10319">
        <v>15.441537200000001</v>
      </c>
      <c r="I10319">
        <v>35.7940179</v>
      </c>
      <c r="J10319">
        <v>24.931839920000002</v>
      </c>
      <c r="K10319">
        <v>60.69293631</v>
      </c>
      <c r="L10319">
        <v>150.6072648</v>
      </c>
      <c r="M10319">
        <v>21.089434730000001</v>
      </c>
      <c r="N10319">
        <v>8.8464913620000001</v>
      </c>
      <c r="O10319">
        <v>23.90353679</v>
      </c>
      <c r="P10319">
        <v>15.559952320000001</v>
      </c>
      <c r="Q10319">
        <v>18.319059790000001</v>
      </c>
    </row>
    <row r="10320" spans="1:17">
      <c r="A10320" t="s">
        <v>21838</v>
      </c>
      <c r="B10320" s="14" t="s">
        <v>7429</v>
      </c>
      <c r="C10320">
        <v>2.291119734</v>
      </c>
      <c r="D10320">
        <v>1.3957892700000001</v>
      </c>
      <c r="E10320">
        <v>1.8585735080000001</v>
      </c>
      <c r="F10320">
        <v>1.832213205</v>
      </c>
      <c r="G10320">
        <v>1.3352630459999999</v>
      </c>
      <c r="H10320">
        <v>4.0696134849999996</v>
      </c>
      <c r="I10320">
        <v>4.1764809649999997</v>
      </c>
      <c r="J10320">
        <v>3.7031879970000001</v>
      </c>
      <c r="K10320">
        <v>2.598414666</v>
      </c>
      <c r="L10320">
        <v>1.8095769420000001</v>
      </c>
      <c r="M10320">
        <v>1.649216574</v>
      </c>
      <c r="N10320">
        <v>2.1888385370000001</v>
      </c>
      <c r="O10320">
        <v>0.31717065900000002</v>
      </c>
      <c r="P10320">
        <v>1.9335407490000001</v>
      </c>
      <c r="Q10320">
        <v>2.9531053630000001</v>
      </c>
    </row>
    <row r="10321" spans="1:17">
      <c r="A10321" t="e">
        <v>#N/A</v>
      </c>
      <c r="B10321" s="14" t="s">
        <v>21839</v>
      </c>
      <c r="C10321">
        <v>0</v>
      </c>
      <c r="D10321">
        <v>0</v>
      </c>
      <c r="E10321">
        <v>0</v>
      </c>
      <c r="F10321">
        <v>0</v>
      </c>
      <c r="G10321">
        <v>0</v>
      </c>
      <c r="H10321">
        <v>0</v>
      </c>
      <c r="I10321">
        <v>0</v>
      </c>
      <c r="J10321">
        <v>0</v>
      </c>
      <c r="K10321">
        <v>1.5743335919999999</v>
      </c>
      <c r="L10321">
        <v>0</v>
      </c>
      <c r="M10321">
        <v>0</v>
      </c>
      <c r="N10321">
        <v>0</v>
      </c>
      <c r="O10321">
        <v>3.8433621019999999</v>
      </c>
      <c r="P10321">
        <v>0</v>
      </c>
      <c r="Q10321">
        <v>0</v>
      </c>
    </row>
    <row r="10322" spans="1:17">
      <c r="A10322" t="e">
        <v>#N/A</v>
      </c>
      <c r="B10322" s="14" t="s">
        <v>21840</v>
      </c>
      <c r="C10322">
        <v>3.970907038</v>
      </c>
      <c r="D10322">
        <v>0</v>
      </c>
      <c r="E10322">
        <v>0</v>
      </c>
      <c r="F10322">
        <v>0</v>
      </c>
      <c r="G10322">
        <v>0</v>
      </c>
      <c r="H10322">
        <v>0</v>
      </c>
      <c r="I10322">
        <v>0</v>
      </c>
      <c r="J10322">
        <v>0</v>
      </c>
      <c r="K10322">
        <v>1.8014009369999999</v>
      </c>
      <c r="L10322">
        <v>0</v>
      </c>
      <c r="M10322">
        <v>0</v>
      </c>
      <c r="N10322">
        <v>0</v>
      </c>
      <c r="O10322">
        <v>4.3976931739999996</v>
      </c>
      <c r="P10322">
        <v>0</v>
      </c>
      <c r="Q10322">
        <v>0</v>
      </c>
    </row>
    <row r="10323" spans="1:17">
      <c r="A10323" t="s">
        <v>21841</v>
      </c>
      <c r="B10323" s="14" t="s">
        <v>4263</v>
      </c>
      <c r="C10323">
        <v>314.0397466</v>
      </c>
      <c r="D10323">
        <v>84.385512980000001</v>
      </c>
      <c r="E10323">
        <v>39.094490219999997</v>
      </c>
      <c r="F10323">
        <v>17.549235240000002</v>
      </c>
      <c r="G10323">
        <v>57.919439220000001</v>
      </c>
      <c r="H10323">
        <v>48.984830090000003</v>
      </c>
      <c r="I10323">
        <v>124.1697772</v>
      </c>
      <c r="J10323">
        <v>60.568561719999998</v>
      </c>
      <c r="K10323">
        <v>148.56294869999999</v>
      </c>
      <c r="L10323">
        <v>206.7053458</v>
      </c>
      <c r="M10323">
        <v>177.9988343</v>
      </c>
      <c r="N10323">
        <v>53.245333330000001</v>
      </c>
      <c r="O10323">
        <v>274.87417770000002</v>
      </c>
      <c r="P10323">
        <v>71.32035956</v>
      </c>
      <c r="Q10323">
        <v>108.059006</v>
      </c>
    </row>
    <row r="10324" spans="1:17">
      <c r="A10324" t="s">
        <v>21842</v>
      </c>
      <c r="B10324" s="14" t="s">
        <v>5777</v>
      </c>
      <c r="C10324">
        <v>13.30356843</v>
      </c>
      <c r="D10324">
        <v>0.59942763099999996</v>
      </c>
      <c r="E10324">
        <v>0.97154577600000003</v>
      </c>
      <c r="F10324">
        <v>0.59850957100000002</v>
      </c>
      <c r="G10324">
        <v>0.75926960499999996</v>
      </c>
      <c r="H10324">
        <v>0.25979514599999998</v>
      </c>
      <c r="I10324">
        <v>0.98648411999999996</v>
      </c>
      <c r="J10324">
        <v>3.1443190790000002</v>
      </c>
      <c r="K10324">
        <v>3.7847615640000001</v>
      </c>
      <c r="L10324">
        <v>9.6169899870000002</v>
      </c>
      <c r="M10324">
        <v>1.947723423</v>
      </c>
      <c r="N10324">
        <v>1.709446408</v>
      </c>
      <c r="O10324">
        <v>7.2418469090000004</v>
      </c>
      <c r="P10324">
        <v>0.98106357300000002</v>
      </c>
      <c r="Q10324">
        <v>2.7125894559999999</v>
      </c>
    </row>
    <row r="10325" spans="1:17">
      <c r="A10325" t="s">
        <v>21843</v>
      </c>
      <c r="B10325" s="14" t="s">
        <v>5760</v>
      </c>
      <c r="C10325">
        <v>9.82209222</v>
      </c>
      <c r="D10325">
        <v>0.39562223600000002</v>
      </c>
      <c r="E10325">
        <v>0.28498676099999998</v>
      </c>
      <c r="F10325">
        <v>0.364630446</v>
      </c>
      <c r="G10325">
        <v>0.53966547300000001</v>
      </c>
      <c r="H10325">
        <v>0.51439438800000004</v>
      </c>
      <c r="I10325">
        <v>0</v>
      </c>
      <c r="J10325">
        <v>1.018759381</v>
      </c>
      <c r="K10325">
        <v>1.4177512240000001</v>
      </c>
      <c r="L10325">
        <v>3.667278848</v>
      </c>
      <c r="M10325">
        <v>2.5709949179999998</v>
      </c>
      <c r="N10325">
        <v>0.60539419100000003</v>
      </c>
      <c r="O10325">
        <v>12.361083519999999</v>
      </c>
      <c r="P10325">
        <v>0.87077849600000001</v>
      </c>
      <c r="Q10325">
        <v>3.6829214549999998</v>
      </c>
    </row>
    <row r="10326" spans="1:17">
      <c r="A10326" t="s">
        <v>21843</v>
      </c>
      <c r="B10326" s="14" t="s">
        <v>21844</v>
      </c>
      <c r="C10326">
        <v>3.3672921649999998</v>
      </c>
      <c r="D10326">
        <v>0.47955083199999998</v>
      </c>
      <c r="E10326">
        <v>0.48618155000000002</v>
      </c>
      <c r="F10326">
        <v>0.22917706700000001</v>
      </c>
      <c r="G10326">
        <v>0.33226761799999999</v>
      </c>
      <c r="H10326">
        <v>0.64661301999999998</v>
      </c>
      <c r="I10326">
        <v>0.70151258599999999</v>
      </c>
      <c r="J10326">
        <v>0.243927374</v>
      </c>
      <c r="K10326">
        <v>1.3093467489999999</v>
      </c>
      <c r="L10326">
        <v>0.91184971999999997</v>
      </c>
      <c r="M10326">
        <v>0.92338198400000004</v>
      </c>
      <c r="N10326">
        <v>0.47439159400000003</v>
      </c>
      <c r="O10326">
        <v>2.6637163080000001</v>
      </c>
      <c r="P10326">
        <v>0.50520055200000002</v>
      </c>
      <c r="Q10326">
        <v>1.984101541</v>
      </c>
    </row>
    <row r="10327" spans="1:17">
      <c r="A10327" t="s">
        <v>21845</v>
      </c>
      <c r="B10327" s="14" t="s">
        <v>6408</v>
      </c>
      <c r="C10327">
        <v>13.10435324</v>
      </c>
      <c r="D10327">
        <v>3.6495523599999999</v>
      </c>
      <c r="E10327">
        <v>3.4654441810000001</v>
      </c>
      <c r="F10327">
        <v>3.3126934989999999</v>
      </c>
      <c r="G10327">
        <v>2.3275301449999999</v>
      </c>
      <c r="H10327">
        <v>0.28758827999999997</v>
      </c>
      <c r="I10327">
        <v>0.54600957000000006</v>
      </c>
      <c r="J10327">
        <v>1.8036361569999999</v>
      </c>
      <c r="K10327">
        <v>2.3779145640000001</v>
      </c>
      <c r="L10327">
        <v>4.7314776969999999</v>
      </c>
      <c r="M10327">
        <v>2.874790328</v>
      </c>
      <c r="N10327">
        <v>2.4923299970000001</v>
      </c>
      <c r="O10327">
        <v>2.9025572359999998</v>
      </c>
      <c r="P10327">
        <v>5.7858582319999998</v>
      </c>
      <c r="Q10327">
        <v>3.0885787360000001</v>
      </c>
    </row>
    <row r="10328" spans="1:17">
      <c r="A10328" t="s">
        <v>21846</v>
      </c>
      <c r="B10328" s="14" t="s">
        <v>8867</v>
      </c>
      <c r="C10328">
        <v>28.789411980000001</v>
      </c>
      <c r="D10328">
        <v>0.43344399</v>
      </c>
      <c r="E10328">
        <v>0.40144074200000002</v>
      </c>
      <c r="F10328">
        <v>0.114139818</v>
      </c>
      <c r="G10328">
        <v>0.21719676399999999</v>
      </c>
      <c r="H10328">
        <v>0.48306072</v>
      </c>
      <c r="I10328">
        <v>0.61141985300000001</v>
      </c>
      <c r="J10328">
        <v>0.69095214699999996</v>
      </c>
      <c r="K10328">
        <v>2.0287858939999999</v>
      </c>
      <c r="L10328">
        <v>2.2959275360000002</v>
      </c>
      <c r="M10328">
        <v>2.6826512120000001</v>
      </c>
      <c r="N10328">
        <v>0.396239391</v>
      </c>
      <c r="O10328">
        <v>4.1789246809999998</v>
      </c>
      <c r="P10328">
        <v>0.33548149799999999</v>
      </c>
      <c r="Q10328">
        <v>0.67250187299999997</v>
      </c>
    </row>
    <row r="10329" spans="1:17">
      <c r="A10329" t="s">
        <v>21847</v>
      </c>
      <c r="B10329" s="14" t="s">
        <v>21848</v>
      </c>
      <c r="C10329">
        <v>8.4421696550000007</v>
      </c>
      <c r="D10329">
        <v>0.27593457700000001</v>
      </c>
      <c r="E10329">
        <v>0.117789434</v>
      </c>
      <c r="F10329">
        <v>0.15070740099999999</v>
      </c>
      <c r="G10329">
        <v>0.14339062499999999</v>
      </c>
      <c r="H10329">
        <v>0.42521430700000001</v>
      </c>
      <c r="I10329">
        <v>3.6328666200000002</v>
      </c>
      <c r="J10329">
        <v>0.421069003</v>
      </c>
      <c r="K10329">
        <v>1.067317981</v>
      </c>
      <c r="L10329">
        <v>3.148081709</v>
      </c>
      <c r="M10329">
        <v>1.8596059089999999</v>
      </c>
      <c r="N10329">
        <v>0.153543342</v>
      </c>
      <c r="O10329">
        <v>2.2990621149999999</v>
      </c>
      <c r="P10329">
        <v>0.22840202100000001</v>
      </c>
      <c r="Q10329">
        <v>0.38055209400000001</v>
      </c>
    </row>
    <row r="10330" spans="1:17">
      <c r="A10330" t="s">
        <v>21849</v>
      </c>
      <c r="B10330" s="14" t="s">
        <v>21850</v>
      </c>
      <c r="C10330">
        <v>82.229402390000004</v>
      </c>
      <c r="D10330">
        <v>45.743821060000002</v>
      </c>
      <c r="E10330">
        <v>38.492127779999997</v>
      </c>
      <c r="F10330">
        <v>73.376499269999996</v>
      </c>
      <c r="G10330">
        <v>34.07874889</v>
      </c>
      <c r="H10330">
        <v>131.93684970000001</v>
      </c>
      <c r="I10330">
        <v>31.977799390000001</v>
      </c>
      <c r="J10330">
        <v>47.25661143</v>
      </c>
      <c r="K10330">
        <v>67.14602429</v>
      </c>
      <c r="L10330">
        <v>65.812551830000004</v>
      </c>
      <c r="M10330">
        <v>7.0152516199999999</v>
      </c>
      <c r="N10330">
        <v>25.904588539999999</v>
      </c>
      <c r="O10330">
        <v>6.071151639</v>
      </c>
      <c r="P10330">
        <v>72.925476140000001</v>
      </c>
      <c r="Q10330">
        <v>54.01482334</v>
      </c>
    </row>
    <row r="10331" spans="1:17">
      <c r="A10331" t="s">
        <v>21847</v>
      </c>
      <c r="B10331" s="14" t="s">
        <v>5093</v>
      </c>
      <c r="C10331">
        <v>2.014508937</v>
      </c>
      <c r="D10331">
        <v>1.8966950199999999</v>
      </c>
      <c r="E10331">
        <v>2.6254115740000001</v>
      </c>
      <c r="F10331">
        <v>3.35912093</v>
      </c>
      <c r="G10331">
        <v>1.7393399389999999</v>
      </c>
      <c r="H10331">
        <v>1.934206541</v>
      </c>
      <c r="I10331">
        <v>7.3444945759999998</v>
      </c>
      <c r="J10331">
        <v>3.5753208650000001</v>
      </c>
      <c r="K10331">
        <v>2.9701147149999998</v>
      </c>
      <c r="L10331">
        <v>1.5911036279999999</v>
      </c>
      <c r="M10331">
        <v>0</v>
      </c>
      <c r="N10331">
        <v>0.68291417899999995</v>
      </c>
      <c r="O10331">
        <v>0</v>
      </c>
      <c r="P10331">
        <v>1.8134411450000001</v>
      </c>
      <c r="Q10331">
        <v>2.0772575280000001</v>
      </c>
    </row>
    <row r="10332" spans="1:17">
      <c r="A10332" t="s">
        <v>21851</v>
      </c>
      <c r="B10332" s="14" t="s">
        <v>6517</v>
      </c>
      <c r="C10332">
        <v>1.1037175910000001</v>
      </c>
      <c r="D10332">
        <v>2.404352287</v>
      </c>
      <c r="E10332">
        <v>0.97851801800000004</v>
      </c>
      <c r="F10332">
        <v>0.77622702600000004</v>
      </c>
      <c r="G10332">
        <v>1.30237436</v>
      </c>
      <c r="H10332">
        <v>1.4129615710000001</v>
      </c>
      <c r="I10332">
        <v>1.341310813</v>
      </c>
      <c r="J10332">
        <v>1.3292276270000001</v>
      </c>
      <c r="K10332">
        <v>1.835904384</v>
      </c>
      <c r="L10332">
        <v>1.511016897</v>
      </c>
      <c r="M10332">
        <v>1.7655310310000001</v>
      </c>
      <c r="N10332">
        <v>1.0204305819999999</v>
      </c>
      <c r="O10332">
        <v>1.0186193539999999</v>
      </c>
      <c r="P10332">
        <v>2.4562905490000002</v>
      </c>
      <c r="Q10332">
        <v>1.770372415</v>
      </c>
    </row>
    <row r="10333" spans="1:17">
      <c r="A10333" t="s">
        <v>21852</v>
      </c>
      <c r="B10333" s="14" t="s">
        <v>21853</v>
      </c>
      <c r="C10333">
        <v>4.9606526369999999</v>
      </c>
      <c r="D10333">
        <v>0.27473766399999999</v>
      </c>
      <c r="E10333">
        <v>0.52775326099999997</v>
      </c>
      <c r="F10333">
        <v>0.84405195899999996</v>
      </c>
      <c r="G10333">
        <v>0.42830593099999997</v>
      </c>
      <c r="H10333">
        <v>0</v>
      </c>
      <c r="I10333">
        <v>0</v>
      </c>
      <c r="J10333">
        <v>7.8607976969999998</v>
      </c>
      <c r="K10333">
        <v>1.1251993840000001</v>
      </c>
      <c r="L10333">
        <v>3.918032958</v>
      </c>
      <c r="M10333">
        <v>0</v>
      </c>
      <c r="N10333">
        <v>1.3758958889999999</v>
      </c>
      <c r="O10333">
        <v>0</v>
      </c>
      <c r="P10333">
        <v>0.930318906</v>
      </c>
      <c r="Q10333">
        <v>0</v>
      </c>
    </row>
    <row r="10334" spans="1:17">
      <c r="A10334" t="s">
        <v>21852</v>
      </c>
      <c r="B10334" s="14" t="s">
        <v>6128</v>
      </c>
      <c r="C10334">
        <v>2.5571166070000002</v>
      </c>
      <c r="D10334">
        <v>2.5491912669999999</v>
      </c>
      <c r="E10334">
        <v>4.4887620640000003</v>
      </c>
      <c r="F10334">
        <v>2.9586242349999998</v>
      </c>
      <c r="G10334">
        <v>2.4286139709999999</v>
      </c>
      <c r="H10334">
        <v>1.718629341</v>
      </c>
      <c r="I10334">
        <v>0</v>
      </c>
      <c r="J10334">
        <v>5.1866662699999999</v>
      </c>
      <c r="K10334">
        <v>4.930149932</v>
      </c>
      <c r="L10334">
        <v>5.6550680030000002</v>
      </c>
      <c r="M10334">
        <v>0</v>
      </c>
      <c r="N10334">
        <v>6.3044146010000004</v>
      </c>
      <c r="O10334">
        <v>2.1239632670000002</v>
      </c>
      <c r="P10334">
        <v>4.6996946079999997</v>
      </c>
      <c r="Q10334">
        <v>3.955149783</v>
      </c>
    </row>
    <row r="10335" spans="1:17">
      <c r="A10335" t="s">
        <v>21854</v>
      </c>
      <c r="B10335" s="14" t="s">
        <v>21855</v>
      </c>
      <c r="C10335">
        <v>4.5100946339999997</v>
      </c>
      <c r="D10335">
        <v>0.59948218399999997</v>
      </c>
      <c r="E10335">
        <v>0.41584344099999998</v>
      </c>
      <c r="F10335">
        <v>0.30695591799999999</v>
      </c>
      <c r="G10335">
        <v>0.28556327399999998</v>
      </c>
      <c r="H10335">
        <v>0.34642505200000001</v>
      </c>
      <c r="I10335">
        <v>3.288579661</v>
      </c>
      <c r="J10335">
        <v>1.505598872</v>
      </c>
      <c r="K10335">
        <v>1.9096030310000001</v>
      </c>
      <c r="L10335">
        <v>1.899825227</v>
      </c>
      <c r="M10335">
        <v>2.8857787880000001</v>
      </c>
      <c r="N10335">
        <v>1.260194415</v>
      </c>
      <c r="O10335">
        <v>2.3309214640000002</v>
      </c>
      <c r="P10335">
        <v>0.63154666699999995</v>
      </c>
      <c r="Q10335">
        <v>1.240153748</v>
      </c>
    </row>
    <row r="10336" spans="1:17">
      <c r="A10336" t="s">
        <v>21856</v>
      </c>
      <c r="B10336" s="14" t="s">
        <v>8431</v>
      </c>
      <c r="C10336">
        <v>23.44502417</v>
      </c>
      <c r="D10336">
        <v>5.8971927800000001</v>
      </c>
      <c r="E10336">
        <v>7.6256991200000002</v>
      </c>
      <c r="F10336">
        <v>1.977956651</v>
      </c>
      <c r="G10336">
        <v>5.6510547750000004</v>
      </c>
      <c r="H10336">
        <v>5.064853083</v>
      </c>
      <c r="I10336">
        <v>14.78019813</v>
      </c>
      <c r="J10336">
        <v>12.19813577</v>
      </c>
      <c r="K10336">
        <v>10.469644239999999</v>
      </c>
      <c r="L10336">
        <v>15.431164689999999</v>
      </c>
      <c r="M10336">
        <v>9.3757945960000004</v>
      </c>
      <c r="N10336">
        <v>9.3778167190000001</v>
      </c>
      <c r="O10336">
        <v>14.064296089999999</v>
      </c>
      <c r="P10336">
        <v>5.2579247870000003</v>
      </c>
      <c r="Q10336">
        <v>7.8066065</v>
      </c>
    </row>
    <row r="10337" spans="1:17">
      <c r="A10337" t="s">
        <v>21857</v>
      </c>
      <c r="B10337" s="14" t="s">
        <v>21858</v>
      </c>
      <c r="C10337">
        <v>12.23980892</v>
      </c>
      <c r="D10337">
        <v>2.9228153570000002</v>
      </c>
      <c r="E10337">
        <v>2.0631739790000001</v>
      </c>
      <c r="F10337">
        <v>1.5362525380000001</v>
      </c>
      <c r="G10337">
        <v>1.839094231</v>
      </c>
      <c r="H10337">
        <v>1.6483192</v>
      </c>
      <c r="I10337">
        <v>7.1861836840000004</v>
      </c>
      <c r="J10337">
        <v>1.148620486</v>
      </c>
      <c r="K10337">
        <v>5.9852551519999997</v>
      </c>
      <c r="L10337">
        <v>14.061485490000001</v>
      </c>
      <c r="M10337">
        <v>5.7974385020000003</v>
      </c>
      <c r="N10337">
        <v>1.6263957950000001</v>
      </c>
      <c r="O10337">
        <v>7.39381208</v>
      </c>
      <c r="P10337">
        <v>1.16859227</v>
      </c>
      <c r="Q10337">
        <v>3.7152899590000001</v>
      </c>
    </row>
    <row r="10338" spans="1:17">
      <c r="A10338" t="s">
        <v>21859</v>
      </c>
      <c r="B10338" s="14" t="s">
        <v>9164</v>
      </c>
      <c r="C10338">
        <v>41.2974332</v>
      </c>
      <c r="D10338">
        <v>64.984521049999998</v>
      </c>
      <c r="E10338">
        <v>52.994316509999997</v>
      </c>
      <c r="F10338">
        <v>80.495930079999994</v>
      </c>
      <c r="G10338">
        <v>39.847022809999999</v>
      </c>
      <c r="H10338">
        <v>36.135763849999996</v>
      </c>
      <c r="I10338">
        <v>37.873362749999998</v>
      </c>
      <c r="J10338">
        <v>72.970245270000007</v>
      </c>
      <c r="K10338">
        <v>88.458071559999993</v>
      </c>
      <c r="L10338">
        <v>48.691051639999998</v>
      </c>
      <c r="M10338">
        <v>7.3551658739999999</v>
      </c>
      <c r="N10338">
        <v>38.574730629999998</v>
      </c>
      <c r="O10338">
        <v>403.13698670000002</v>
      </c>
      <c r="P10338">
        <v>89.106328430000005</v>
      </c>
      <c r="Q10338">
        <v>235.01563440000001</v>
      </c>
    </row>
    <row r="10339" spans="1:17">
      <c r="A10339" t="s">
        <v>21860</v>
      </c>
      <c r="B10339" s="14" t="s">
        <v>6169</v>
      </c>
      <c r="C10339">
        <v>0.57357546100000001</v>
      </c>
      <c r="D10339">
        <v>0.44473159400000001</v>
      </c>
      <c r="E10339">
        <v>0.42715029599999998</v>
      </c>
      <c r="F10339">
        <v>0.23422441899999999</v>
      </c>
      <c r="G10339">
        <v>0.34666011299999999</v>
      </c>
      <c r="H10339">
        <v>0.110142317</v>
      </c>
      <c r="I10339">
        <v>1.672912653</v>
      </c>
      <c r="J10339">
        <v>0.36356189300000002</v>
      </c>
      <c r="K10339">
        <v>1.9515176809999999</v>
      </c>
      <c r="L10339">
        <v>1.993299267</v>
      </c>
      <c r="M10339">
        <v>0.55050238399999996</v>
      </c>
      <c r="N10339">
        <v>0.24747016299999999</v>
      </c>
      <c r="O10339">
        <v>1.5880558680000001</v>
      </c>
      <c r="P10339">
        <v>0.60238149100000005</v>
      </c>
      <c r="Q10339">
        <v>0</v>
      </c>
    </row>
    <row r="10340" spans="1:17">
      <c r="A10340" t="s">
        <v>21861</v>
      </c>
      <c r="B10340" s="14" t="s">
        <v>21862</v>
      </c>
      <c r="C10340">
        <v>22.88456489</v>
      </c>
      <c r="D10340">
        <v>63.458625650000002</v>
      </c>
      <c r="E10340">
        <v>54.093784849999999</v>
      </c>
      <c r="F10340">
        <v>61.763636490000003</v>
      </c>
      <c r="G10340">
        <v>56.41443846</v>
      </c>
      <c r="H10340">
        <v>118.4991021</v>
      </c>
      <c r="I10340">
        <v>29.53703105</v>
      </c>
      <c r="J10340">
        <v>46.317322089999998</v>
      </c>
      <c r="K10340">
        <v>37.82712489</v>
      </c>
      <c r="L10340">
        <v>33.074686620000001</v>
      </c>
      <c r="M10340">
        <v>31.809921200000002</v>
      </c>
      <c r="N10340">
        <v>23.184283919999999</v>
      </c>
      <c r="O10340">
        <v>48.06650629</v>
      </c>
      <c r="P10340">
        <v>58.959938379999997</v>
      </c>
      <c r="Q10340">
        <v>97.825157610000005</v>
      </c>
    </row>
    <row r="10341" spans="1:17">
      <c r="A10341" t="s">
        <v>21863</v>
      </c>
      <c r="B10341" s="14" t="s">
        <v>3437</v>
      </c>
      <c r="C10341">
        <v>133.20528440000001</v>
      </c>
      <c r="D10341">
        <v>3.9682197279999998</v>
      </c>
      <c r="E10341">
        <v>2.0106468089999998</v>
      </c>
      <c r="F10341">
        <v>3.1924430949999998</v>
      </c>
      <c r="G10341">
        <v>2.988301737</v>
      </c>
      <c r="H10341">
        <v>8.8324381029999994</v>
      </c>
      <c r="I10341">
        <v>133.04590390000001</v>
      </c>
      <c r="J10341">
        <v>2.2515312559999998</v>
      </c>
      <c r="K10341">
        <v>88.077613299999996</v>
      </c>
      <c r="L10341">
        <v>112.7978717</v>
      </c>
      <c r="M10341">
        <v>127.33693820000001</v>
      </c>
      <c r="N10341">
        <v>2.863057022</v>
      </c>
      <c r="O10341">
        <v>111.9653814</v>
      </c>
      <c r="P10341">
        <v>3.7806409460000001</v>
      </c>
      <c r="Q10341">
        <v>37.201782340000001</v>
      </c>
    </row>
    <row r="10342" spans="1:17">
      <c r="A10342" t="e">
        <v>#N/A</v>
      </c>
      <c r="B10342" s="14" t="s">
        <v>21864</v>
      </c>
      <c r="C10342">
        <v>487.60824739999998</v>
      </c>
      <c r="D10342">
        <v>74.953730899999996</v>
      </c>
      <c r="E10342">
        <v>80.989460539999996</v>
      </c>
      <c r="F10342">
        <v>86.013979259999999</v>
      </c>
      <c r="G10342">
        <v>69.59455346</v>
      </c>
      <c r="H10342">
        <v>91.723336689999996</v>
      </c>
      <c r="I10342">
        <v>148.74813710000001</v>
      </c>
      <c r="J10342">
        <v>133.08993459999999</v>
      </c>
      <c r="K10342">
        <v>132.044859</v>
      </c>
      <c r="L10342">
        <v>334.82187909999999</v>
      </c>
      <c r="M10342">
        <v>596.930296</v>
      </c>
      <c r="N10342">
        <v>107.9498076</v>
      </c>
      <c r="O10342">
        <v>658.48832249999998</v>
      </c>
      <c r="P10342">
        <v>106.3758021</v>
      </c>
      <c r="Q10342">
        <v>215.4841845</v>
      </c>
    </row>
    <row r="10343" spans="1:17">
      <c r="A10343" t="e">
        <v>#N/A</v>
      </c>
      <c r="B10343" s="14" t="s">
        <v>21865</v>
      </c>
      <c r="C10343">
        <v>60.435268100000002</v>
      </c>
      <c r="D10343">
        <v>76.760363150000003</v>
      </c>
      <c r="E10343">
        <v>42.435223800000003</v>
      </c>
      <c r="F10343">
        <v>61.423925580000002</v>
      </c>
      <c r="G10343">
        <v>56.702482009999997</v>
      </c>
      <c r="H10343">
        <v>85.105087800000007</v>
      </c>
      <c r="I10343">
        <v>64.63155227</v>
      </c>
      <c r="J10343">
        <v>66.14343599</v>
      </c>
      <c r="K10343">
        <v>174.55135709999999</v>
      </c>
      <c r="L10343">
        <v>133.65270469999999</v>
      </c>
      <c r="M10343">
        <v>19.334717879999999</v>
      </c>
      <c r="N10343">
        <v>38.988191319999999</v>
      </c>
      <c r="O10343">
        <v>44.620496600000003</v>
      </c>
      <c r="P10343">
        <v>49.567391299999997</v>
      </c>
      <c r="Q10343">
        <v>70.626755959999997</v>
      </c>
    </row>
    <row r="10344" spans="1:17">
      <c r="A10344" t="s">
        <v>21866</v>
      </c>
      <c r="B10344" s="14" t="s">
        <v>1864</v>
      </c>
      <c r="C10344">
        <v>4.7544822929999997</v>
      </c>
      <c r="D10344">
        <v>0.90581823900000003</v>
      </c>
      <c r="E10344">
        <v>1.2746644789999999</v>
      </c>
      <c r="F10344">
        <v>0.86721820199999999</v>
      </c>
      <c r="G10344">
        <v>0.90311111300000002</v>
      </c>
      <c r="H10344">
        <v>1.2416688549999999</v>
      </c>
      <c r="I10344">
        <v>7.6269100940000003</v>
      </c>
      <c r="J10344">
        <v>2.6761102029999999</v>
      </c>
      <c r="K10344">
        <v>7.7215933310000002</v>
      </c>
      <c r="L10344">
        <v>13.87920098</v>
      </c>
      <c r="M10344">
        <v>7.3011598720000004</v>
      </c>
      <c r="N10344">
        <v>1.3011292699999999</v>
      </c>
      <c r="O10344">
        <v>9.4778743060000004</v>
      </c>
      <c r="P10344">
        <v>0.64199073500000003</v>
      </c>
      <c r="Q10344">
        <v>1.961030593</v>
      </c>
    </row>
    <row r="10345" spans="1:17">
      <c r="A10345" t="s">
        <v>21867</v>
      </c>
      <c r="B10345" s="14" t="s">
        <v>21868</v>
      </c>
      <c r="C10345">
        <v>0</v>
      </c>
      <c r="D10345">
        <v>0</v>
      </c>
      <c r="E10345">
        <v>0.47242429000000002</v>
      </c>
      <c r="F10345">
        <v>0.40296674199999999</v>
      </c>
      <c r="G10345">
        <v>2.811621192</v>
      </c>
      <c r="H10345">
        <v>2.2739058980000002</v>
      </c>
      <c r="I10345">
        <v>8.6343878879999991</v>
      </c>
      <c r="J10345">
        <v>1.501158786</v>
      </c>
      <c r="K10345">
        <v>4.0289397290000002</v>
      </c>
      <c r="L10345">
        <v>2.8058171500000002</v>
      </c>
      <c r="M10345">
        <v>2.8413026270000001</v>
      </c>
      <c r="N10345">
        <v>2.7369971990000002</v>
      </c>
      <c r="O10345">
        <v>14.753551290000001</v>
      </c>
      <c r="P10345">
        <v>2.4428373849999998</v>
      </c>
      <c r="Q10345">
        <v>9.1578020060000007</v>
      </c>
    </row>
    <row r="10346" spans="1:17">
      <c r="A10346" t="s">
        <v>21869</v>
      </c>
      <c r="B10346" s="14" t="s">
        <v>6801</v>
      </c>
      <c r="C10346">
        <v>3.6438911649999999</v>
      </c>
      <c r="D10346">
        <v>0.627856368</v>
      </c>
      <c r="E10346">
        <v>0.64610969100000004</v>
      </c>
      <c r="F10346">
        <v>0.60622790699999995</v>
      </c>
      <c r="G10346">
        <v>0.978805025</v>
      </c>
      <c r="H10346">
        <v>0</v>
      </c>
      <c r="I10346">
        <v>0</v>
      </c>
      <c r="J10346">
        <v>0.46193746499999999</v>
      </c>
      <c r="K10346">
        <v>2.571411533</v>
      </c>
      <c r="L10346">
        <v>3.3257185630000001</v>
      </c>
      <c r="M10346">
        <v>2.3315395090000002</v>
      </c>
      <c r="N10346">
        <v>1.4972984680000001</v>
      </c>
      <c r="O10346">
        <v>1.793568981</v>
      </c>
      <c r="P10346">
        <v>0.91116528100000005</v>
      </c>
      <c r="Q10346">
        <v>1.66995213</v>
      </c>
    </row>
    <row r="10347" spans="1:17">
      <c r="A10347" t="s">
        <v>21870</v>
      </c>
      <c r="B10347" s="14" t="s">
        <v>21871</v>
      </c>
      <c r="C10347">
        <v>3.312628331</v>
      </c>
      <c r="D10347">
        <v>0.65231830400000002</v>
      </c>
      <c r="E10347">
        <v>0.43073979400000001</v>
      </c>
      <c r="F10347">
        <v>0.35071035900000003</v>
      </c>
      <c r="G10347">
        <v>0.38135260700000001</v>
      </c>
      <c r="H10347">
        <v>0.70679561700000004</v>
      </c>
      <c r="I10347">
        <v>0</v>
      </c>
      <c r="J10347">
        <v>2.8462813480000002</v>
      </c>
      <c r="K10347">
        <v>2.170672073</v>
      </c>
      <c r="L10347">
        <v>2.7908127810000001</v>
      </c>
      <c r="M10347">
        <v>0</v>
      </c>
      <c r="N10347">
        <v>0.45372680799999998</v>
      </c>
      <c r="O10347">
        <v>2.8534051969999998</v>
      </c>
      <c r="P10347">
        <v>0.60744352099999999</v>
      </c>
      <c r="Q10347">
        <v>1.26511525</v>
      </c>
    </row>
    <row r="10348" spans="1:17">
      <c r="A10348" t="e">
        <v>#N/A</v>
      </c>
      <c r="B10348" s="14" t="s">
        <v>21872</v>
      </c>
      <c r="C10348">
        <v>3.00709465</v>
      </c>
      <c r="D10348">
        <v>3.997032908</v>
      </c>
      <c r="E10348">
        <v>2.2394287350000002</v>
      </c>
      <c r="F10348">
        <v>1.2279726799999999</v>
      </c>
      <c r="G10348">
        <v>2.0770758499999999</v>
      </c>
      <c r="H10348">
        <v>4.6195612529999996</v>
      </c>
      <c r="I10348">
        <v>5.8470733519999998</v>
      </c>
      <c r="J10348">
        <v>3.4308947619999999</v>
      </c>
      <c r="K10348">
        <v>4.092503099</v>
      </c>
      <c r="L10348">
        <v>3.800111577</v>
      </c>
      <c r="M10348">
        <v>9.620430013</v>
      </c>
      <c r="N10348">
        <v>3.830467439</v>
      </c>
      <c r="O10348">
        <v>1.1100973059999999</v>
      </c>
      <c r="P10348">
        <v>1.503865027</v>
      </c>
      <c r="Q10348">
        <v>2.7562316720000002</v>
      </c>
    </row>
    <row r="10349" spans="1:17">
      <c r="A10349" t="s">
        <v>21873</v>
      </c>
      <c r="B10349" s="14" t="s">
        <v>21874</v>
      </c>
      <c r="C10349">
        <v>15.759923880000001</v>
      </c>
      <c r="D10349">
        <v>3.2775946560000002</v>
      </c>
      <c r="E10349">
        <v>2.66897648</v>
      </c>
      <c r="F10349">
        <v>2.028485619</v>
      </c>
      <c r="G10349">
        <v>2.4807719690000001</v>
      </c>
      <c r="H10349">
        <v>4.8586143540000002</v>
      </c>
      <c r="I10349">
        <v>8.2863897780000002</v>
      </c>
      <c r="J10349">
        <v>2.5551265779999999</v>
      </c>
      <c r="K10349">
        <v>8.170840385</v>
      </c>
      <c r="L10349">
        <v>8.399969724</v>
      </c>
      <c r="M10349">
        <v>11.318740610000001</v>
      </c>
      <c r="N10349">
        <v>1.8370281820000001</v>
      </c>
      <c r="O10349">
        <v>11.27964916</v>
      </c>
      <c r="P10349">
        <v>1.978449224</v>
      </c>
      <c r="Q10349">
        <v>6.1170884120000002</v>
      </c>
    </row>
    <row r="10350" spans="1:17">
      <c r="A10350" t="s">
        <v>21875</v>
      </c>
      <c r="B10350" s="14" t="s">
        <v>6882</v>
      </c>
      <c r="C10350">
        <v>4.2454665199999999</v>
      </c>
      <c r="D10350">
        <v>1.24390427</v>
      </c>
      <c r="E10350">
        <v>1.114595461</v>
      </c>
      <c r="F10350">
        <v>0.95072355600000003</v>
      </c>
      <c r="G10350">
        <v>1.288859258</v>
      </c>
      <c r="H10350">
        <v>3.9184439590000002</v>
      </c>
      <c r="I10350">
        <v>0.59915293199999997</v>
      </c>
      <c r="J10350">
        <v>0.82466037199999997</v>
      </c>
      <c r="K10350">
        <v>1.3668066130000001</v>
      </c>
      <c r="L10350">
        <v>1.903731351</v>
      </c>
      <c r="M10350">
        <v>3.1545949910000002</v>
      </c>
      <c r="N10350">
        <v>0.75125603799999996</v>
      </c>
      <c r="O10350">
        <v>1.5166973640000001</v>
      </c>
      <c r="P10350">
        <v>0.77050952299999997</v>
      </c>
      <c r="Q10350">
        <v>2.071172598</v>
      </c>
    </row>
    <row r="10351" spans="1:17">
      <c r="A10351" t="s">
        <v>21876</v>
      </c>
      <c r="B10351" s="14" t="s">
        <v>5025</v>
      </c>
      <c r="C10351">
        <v>126.5909437</v>
      </c>
      <c r="D10351">
        <v>25.254212500000001</v>
      </c>
      <c r="E10351">
        <v>16.025567420000002</v>
      </c>
      <c r="F10351">
        <v>16.27419089</v>
      </c>
      <c r="G10351">
        <v>20.25004998</v>
      </c>
      <c r="H10351">
        <v>16.834108100000002</v>
      </c>
      <c r="I10351">
        <v>135.4761106</v>
      </c>
      <c r="J10351">
        <v>26.76737039</v>
      </c>
      <c r="K10351">
        <v>82.432106860000005</v>
      </c>
      <c r="L10351">
        <v>85.981349629999997</v>
      </c>
      <c r="M10351">
        <v>173.30033069999999</v>
      </c>
      <c r="N10351">
        <v>16.955941540000001</v>
      </c>
      <c r="O10351">
        <v>130.95894860000001</v>
      </c>
      <c r="P10351">
        <v>12.440924450000001</v>
      </c>
      <c r="Q10351">
        <v>36.765401560000001</v>
      </c>
    </row>
    <row r="10352" spans="1:17">
      <c r="A10352" t="s">
        <v>21877</v>
      </c>
      <c r="B10352" s="14" t="s">
        <v>3085</v>
      </c>
      <c r="C10352">
        <v>3.475849191</v>
      </c>
      <c r="D10352">
        <v>2.3100509319999998</v>
      </c>
      <c r="E10352">
        <v>2.2649526459999998</v>
      </c>
      <c r="F10352">
        <v>1.862952766</v>
      </c>
      <c r="G10352">
        <v>1.2754549580000001</v>
      </c>
      <c r="H10352">
        <v>4.4219156379999998</v>
      </c>
      <c r="I10352">
        <v>1.5840309180000001</v>
      </c>
      <c r="J10352">
        <v>4.5165058790000003</v>
      </c>
      <c r="K10352">
        <v>2.4637782399999999</v>
      </c>
      <c r="L10352">
        <v>4.25521875</v>
      </c>
      <c r="M10352">
        <v>0.41700338399999998</v>
      </c>
      <c r="N10352">
        <v>1.0711866999999999</v>
      </c>
      <c r="O10352">
        <v>3.6088381649999999</v>
      </c>
      <c r="P10352">
        <v>2.3141009879999999</v>
      </c>
      <c r="Q10352">
        <v>2.240072558</v>
      </c>
    </row>
    <row r="10353" spans="1:17">
      <c r="A10353" t="s">
        <v>21878</v>
      </c>
      <c r="B10353" s="14" t="s">
        <v>4265</v>
      </c>
      <c r="C10353">
        <v>0.97284883899999997</v>
      </c>
      <c r="D10353">
        <v>0.32327788699999999</v>
      </c>
      <c r="E10353">
        <v>0.67274554399999997</v>
      </c>
      <c r="F10353">
        <v>0.59590664800000004</v>
      </c>
      <c r="G10353">
        <v>0.16799278600000001</v>
      </c>
      <c r="H10353">
        <v>0</v>
      </c>
      <c r="I10353">
        <v>4.2561735350000003</v>
      </c>
      <c r="J10353">
        <v>0.924963121</v>
      </c>
      <c r="K10353">
        <v>1.5446641720000001</v>
      </c>
      <c r="L10353">
        <v>1.5367549760000001</v>
      </c>
      <c r="M10353">
        <v>2.8011428729999999</v>
      </c>
      <c r="N10353">
        <v>0.59962482800000005</v>
      </c>
      <c r="O10353">
        <v>2.1548178569999998</v>
      </c>
      <c r="P10353">
        <v>0.29191632099999998</v>
      </c>
      <c r="Q10353">
        <v>0.33438381900000003</v>
      </c>
    </row>
    <row r="10354" spans="1:17">
      <c r="A10354" t="s">
        <v>21879</v>
      </c>
      <c r="B10354" s="14" t="s">
        <v>6993</v>
      </c>
      <c r="C10354">
        <v>3.9118001680000001</v>
      </c>
      <c r="D10354">
        <v>12.00852677</v>
      </c>
      <c r="E10354">
        <v>24.0782962</v>
      </c>
      <c r="F10354">
        <v>7.9110168979999997</v>
      </c>
      <c r="G10354">
        <v>10.61491627</v>
      </c>
      <c r="H10354">
        <v>15.23809267</v>
      </c>
      <c r="I10354">
        <v>20.373767090000001</v>
      </c>
      <c r="J10354">
        <v>33.721226559999998</v>
      </c>
      <c r="K10354">
        <v>34.984717510000003</v>
      </c>
      <c r="L10354">
        <v>10.23990373</v>
      </c>
      <c r="M10354">
        <v>7.5088823160000002</v>
      </c>
      <c r="N10354">
        <v>13.9842409</v>
      </c>
      <c r="O10354">
        <v>7.4266861720000001</v>
      </c>
      <c r="P10354">
        <v>26.661756480000001</v>
      </c>
      <c r="Q10354">
        <v>26.506817980000001</v>
      </c>
    </row>
    <row r="10355" spans="1:17">
      <c r="A10355" t="s">
        <v>21880</v>
      </c>
      <c r="B10355" s="14" t="s">
        <v>7008</v>
      </c>
      <c r="C10355">
        <v>28.480988409999998</v>
      </c>
      <c r="D10355">
        <v>0.15773731399999999</v>
      </c>
      <c r="E10355">
        <v>0.68175712200000005</v>
      </c>
      <c r="F10355">
        <v>0.67844314299999997</v>
      </c>
      <c r="G10355">
        <v>0.86067338400000004</v>
      </c>
      <c r="H10355">
        <v>2.4611110809999999</v>
      </c>
      <c r="I10355">
        <v>4.1534383119999996</v>
      </c>
      <c r="J10355">
        <v>1.895536493</v>
      </c>
      <c r="K10355">
        <v>1.615049116</v>
      </c>
      <c r="L10355">
        <v>4.0490844050000003</v>
      </c>
      <c r="M10355">
        <v>8.2005872390000007</v>
      </c>
      <c r="N10355">
        <v>0.87772668799999998</v>
      </c>
      <c r="O10355">
        <v>8.6740706749999994</v>
      </c>
      <c r="P10355">
        <v>1.2819152920000001</v>
      </c>
      <c r="Q10355">
        <v>0.97893745600000004</v>
      </c>
    </row>
    <row r="10356" spans="1:17">
      <c r="A10356" t="s">
        <v>21881</v>
      </c>
      <c r="B10356" s="14" t="s">
        <v>4264</v>
      </c>
      <c r="C10356">
        <v>24.920864859999998</v>
      </c>
      <c r="D10356">
        <v>1.3144776170000001</v>
      </c>
      <c r="E10356">
        <v>1.6412671459999999</v>
      </c>
      <c r="F10356">
        <v>1.292272654</v>
      </c>
      <c r="G10356">
        <v>0.61476670300000003</v>
      </c>
      <c r="H10356">
        <v>0</v>
      </c>
      <c r="I10356">
        <v>3.4611985930000002</v>
      </c>
      <c r="J10356">
        <v>5.265379147</v>
      </c>
      <c r="K10356">
        <v>5.921846757</v>
      </c>
      <c r="L10356">
        <v>21.745082910000001</v>
      </c>
      <c r="M10356">
        <v>1.13897045</v>
      </c>
      <c r="N10356">
        <v>1.6091655949999999</v>
      </c>
      <c r="O10356">
        <v>12.48540476</v>
      </c>
      <c r="P10356">
        <v>1.8694598010000001</v>
      </c>
      <c r="Q10356">
        <v>6.1183590990000001</v>
      </c>
    </row>
    <row r="10357" spans="1:17">
      <c r="A10357" t="e">
        <v>#N/A</v>
      </c>
      <c r="B10357" s="14" t="s">
        <v>21882</v>
      </c>
      <c r="C10357">
        <v>0</v>
      </c>
      <c r="D10357">
        <v>0.97327278900000003</v>
      </c>
      <c r="E10357">
        <v>1.16849625</v>
      </c>
      <c r="F10357">
        <v>0.299009896</v>
      </c>
      <c r="G10357">
        <v>0</v>
      </c>
      <c r="H10357">
        <v>0</v>
      </c>
      <c r="I10357">
        <v>0</v>
      </c>
      <c r="J10357">
        <v>0</v>
      </c>
      <c r="K10357">
        <v>0</v>
      </c>
      <c r="L10357">
        <v>1.3879840160000001</v>
      </c>
      <c r="M10357">
        <v>0</v>
      </c>
      <c r="N10357">
        <v>0</v>
      </c>
      <c r="O10357">
        <v>0</v>
      </c>
      <c r="P10357">
        <v>0.659140842</v>
      </c>
      <c r="Q10357">
        <v>1.510063097</v>
      </c>
    </row>
    <row r="10358" spans="1:17">
      <c r="A10358" t="e">
        <v>#N/A</v>
      </c>
      <c r="B10358" s="14" t="s">
        <v>21883</v>
      </c>
      <c r="C10358">
        <v>47.268146430000002</v>
      </c>
      <c r="D10358">
        <v>2.204521497</v>
      </c>
      <c r="E10358">
        <v>0.52934287899999999</v>
      </c>
      <c r="F10358">
        <v>0.33863771399999998</v>
      </c>
      <c r="G10358">
        <v>0.859192018</v>
      </c>
      <c r="H10358">
        <v>1.9109028480000001</v>
      </c>
      <c r="I10358">
        <v>39.908036789999997</v>
      </c>
      <c r="J10358">
        <v>0.31537899200000002</v>
      </c>
      <c r="K10358">
        <v>76.744020620000001</v>
      </c>
      <c r="L10358">
        <v>31.438674089999999</v>
      </c>
      <c r="M10358">
        <v>128.93694389999999</v>
      </c>
      <c r="N10358">
        <v>3.6801070770000002</v>
      </c>
      <c r="O10358">
        <v>68.879531639999996</v>
      </c>
      <c r="P10358">
        <v>2.2394905710000002</v>
      </c>
      <c r="Q10358">
        <v>106.0319003</v>
      </c>
    </row>
    <row r="10359" spans="1:17">
      <c r="A10359" t="s">
        <v>21884</v>
      </c>
      <c r="B10359" s="14" t="s">
        <v>7092</v>
      </c>
      <c r="C10359">
        <v>21.40415745</v>
      </c>
      <c r="D10359">
        <v>8.7123274689999999</v>
      </c>
      <c r="E10359">
        <v>8.8800685579999996</v>
      </c>
      <c r="F10359">
        <v>9.0631744179999991</v>
      </c>
      <c r="G10359">
        <v>11.71496606</v>
      </c>
      <c r="H10359">
        <v>30.805083589999999</v>
      </c>
      <c r="I10359">
        <v>10.80072732</v>
      </c>
      <c r="J10359">
        <v>10.365426039999999</v>
      </c>
      <c r="K10359">
        <v>12.532271359999999</v>
      </c>
      <c r="L10359">
        <v>16.37900793</v>
      </c>
      <c r="M10359">
        <v>9.2408578099999996</v>
      </c>
      <c r="N10359">
        <v>4.6927525149999996</v>
      </c>
      <c r="O10359">
        <v>14.10795113</v>
      </c>
      <c r="P10359">
        <v>13.04522</v>
      </c>
      <c r="Q10359">
        <v>11.659117009999999</v>
      </c>
    </row>
    <row r="10360" spans="1:17">
      <c r="A10360" t="e">
        <v>#N/A</v>
      </c>
      <c r="B10360" s="14" t="s">
        <v>21885</v>
      </c>
      <c r="C10360">
        <v>318.43803910000003</v>
      </c>
      <c r="D10360">
        <v>6.0624341169999996</v>
      </c>
      <c r="E10360">
        <v>25.408458209999999</v>
      </c>
      <c r="F10360">
        <v>9.4818559810000007</v>
      </c>
      <c r="G10360">
        <v>13.317476279999999</v>
      </c>
      <c r="H10360">
        <v>7.6436113910000003</v>
      </c>
      <c r="I10360">
        <v>3.6280033450000002</v>
      </c>
      <c r="J10360">
        <v>10.72288573</v>
      </c>
      <c r="K10360">
        <v>80.129786240000001</v>
      </c>
      <c r="L10360">
        <v>47.158011139999999</v>
      </c>
      <c r="M10360">
        <v>76.407077889999997</v>
      </c>
      <c r="N10360">
        <v>30.0542078</v>
      </c>
      <c r="O10360">
        <v>41.327718990000001</v>
      </c>
      <c r="P10360">
        <v>14.183440279999999</v>
      </c>
      <c r="Q10360">
        <v>6.8407677629999997</v>
      </c>
    </row>
    <row r="10361" spans="1:17">
      <c r="A10361" t="s">
        <v>21886</v>
      </c>
      <c r="B10361" s="14" t="s">
        <v>21887</v>
      </c>
      <c r="C10361">
        <v>0</v>
      </c>
      <c r="D10361">
        <v>0.37089584599999997</v>
      </c>
      <c r="E10361">
        <v>0.29686120900000001</v>
      </c>
      <c r="F10361">
        <v>0.30385870500000001</v>
      </c>
      <c r="G10361">
        <v>0.48184417200000002</v>
      </c>
      <c r="H10361">
        <v>0</v>
      </c>
      <c r="I10361">
        <v>0</v>
      </c>
      <c r="J10361">
        <v>0.49523025500000001</v>
      </c>
      <c r="K10361">
        <v>1.519019168</v>
      </c>
      <c r="L10361">
        <v>0</v>
      </c>
      <c r="M10361">
        <v>0</v>
      </c>
      <c r="N10361">
        <v>0.34397397200000002</v>
      </c>
      <c r="O10361">
        <v>1.236108352</v>
      </c>
      <c r="P10361">
        <v>0.418643508</v>
      </c>
      <c r="Q10361">
        <v>0.76727530300000002</v>
      </c>
    </row>
    <row r="10362" spans="1:17">
      <c r="A10362" t="s">
        <v>21888</v>
      </c>
      <c r="B10362" s="14" t="s">
        <v>7169</v>
      </c>
      <c r="C10362">
        <v>2.4221368449999998</v>
      </c>
      <c r="D10362">
        <v>11.581280209999999</v>
      </c>
      <c r="E10362">
        <v>15.160524949999999</v>
      </c>
      <c r="F10362">
        <v>13.023152420000001</v>
      </c>
      <c r="G10362">
        <v>10.90955495</v>
      </c>
      <c r="H10362">
        <v>11.395369329999999</v>
      </c>
      <c r="I10362">
        <v>38.8547455</v>
      </c>
      <c r="J10362">
        <v>71.390335440000001</v>
      </c>
      <c r="K10362">
        <v>11.72055194</v>
      </c>
      <c r="L10362">
        <v>8.2899143080000002</v>
      </c>
      <c r="M10362">
        <v>1.5498014330000001</v>
      </c>
      <c r="N10362">
        <v>14.15774006</v>
      </c>
      <c r="O10362">
        <v>4.4707731190000004</v>
      </c>
      <c r="P10362">
        <v>20.31996552</v>
      </c>
      <c r="Q10362">
        <v>13.597948430000001</v>
      </c>
    </row>
    <row r="10363" spans="1:17">
      <c r="A10363" t="s">
        <v>21889</v>
      </c>
      <c r="B10363" s="14" t="s">
        <v>7212</v>
      </c>
      <c r="C10363">
        <v>2.4998446250000002</v>
      </c>
      <c r="D10363">
        <v>1.790617693</v>
      </c>
      <c r="E10363">
        <v>2.1453553420000002</v>
      </c>
      <c r="F10363">
        <v>2.291202545</v>
      </c>
      <c r="G10363">
        <v>1.582813383</v>
      </c>
      <c r="H10363">
        <v>1.9521592249999999</v>
      </c>
      <c r="I10363">
        <v>1.215190789</v>
      </c>
      <c r="J10363">
        <v>3.369769802</v>
      </c>
      <c r="K10363">
        <v>2.7973328510000002</v>
      </c>
      <c r="L10363">
        <v>1.6321975070000001</v>
      </c>
      <c r="M10363">
        <v>1.279618132</v>
      </c>
      <c r="N10363">
        <v>3.6362962790000002</v>
      </c>
      <c r="O10363">
        <v>2.3071029570000001</v>
      </c>
      <c r="P10363">
        <v>2.8754287729999999</v>
      </c>
      <c r="Q10363">
        <v>3.1505351940000001</v>
      </c>
    </row>
    <row r="10364" spans="1:17">
      <c r="A10364" t="s">
        <v>21890</v>
      </c>
      <c r="B10364" s="14" t="s">
        <v>21891</v>
      </c>
      <c r="C10364">
        <v>7.4577757470000003</v>
      </c>
      <c r="D10364">
        <v>1.032591898</v>
      </c>
      <c r="E10364">
        <v>0.59506265000000003</v>
      </c>
      <c r="F10364">
        <v>0.63446795099999997</v>
      </c>
      <c r="G10364">
        <v>0.80488642799999999</v>
      </c>
      <c r="H10364">
        <v>1.7901234349999999</v>
      </c>
      <c r="I10364">
        <v>2.7189551029999999</v>
      </c>
      <c r="J10364">
        <v>0.47271253000000002</v>
      </c>
      <c r="K10364">
        <v>2.1145112570000002</v>
      </c>
      <c r="L10364">
        <v>2.3561263650000002</v>
      </c>
      <c r="M10364">
        <v>8.9472170769999995</v>
      </c>
      <c r="N10364">
        <v>1.6088353740000001</v>
      </c>
      <c r="O10364">
        <v>8.2593244269999992</v>
      </c>
      <c r="P10364">
        <v>0.279725685</v>
      </c>
      <c r="Q10364">
        <v>0.64083941799999999</v>
      </c>
    </row>
    <row r="10365" spans="1:17">
      <c r="A10365" t="e">
        <v>#N/A</v>
      </c>
      <c r="B10365" s="14" t="s">
        <v>21892</v>
      </c>
      <c r="C10365">
        <v>0</v>
      </c>
      <c r="D10365">
        <v>0.992273776</v>
      </c>
      <c r="E10365">
        <v>0.190609367</v>
      </c>
      <c r="F10365">
        <v>0.24387792</v>
      </c>
      <c r="G10365">
        <v>0.154691838</v>
      </c>
      <c r="H10365">
        <v>0.34404541500000002</v>
      </c>
      <c r="I10365">
        <v>0</v>
      </c>
      <c r="J10365">
        <v>0.45425520699999999</v>
      </c>
      <c r="K10365">
        <v>0.81277959799999999</v>
      </c>
      <c r="L10365">
        <v>1.6980975810000001</v>
      </c>
      <c r="M10365">
        <v>0</v>
      </c>
      <c r="N10365">
        <v>0.33128946599999998</v>
      </c>
      <c r="O10365">
        <v>0</v>
      </c>
      <c r="P10365">
        <v>0.26880364000000001</v>
      </c>
      <c r="Q10365">
        <v>0</v>
      </c>
    </row>
    <row r="10366" spans="1:17">
      <c r="A10366" t="s">
        <v>21893</v>
      </c>
      <c r="B10366" s="14" t="s">
        <v>8665</v>
      </c>
      <c r="C10366">
        <v>673.23626449999995</v>
      </c>
      <c r="D10366">
        <v>1.1605197730000001</v>
      </c>
      <c r="E10366">
        <v>0.59954210799999996</v>
      </c>
      <c r="F10366">
        <v>0.37814436200000001</v>
      </c>
      <c r="G10366">
        <v>0.60306923899999998</v>
      </c>
      <c r="H10366">
        <v>2.0423853040000002</v>
      </c>
      <c r="I10366">
        <v>146.88706830000001</v>
      </c>
      <c r="J10366">
        <v>0.70434439500000001</v>
      </c>
      <c r="K10366">
        <v>220.54437759999999</v>
      </c>
      <c r="L10366">
        <v>318.41521760000001</v>
      </c>
      <c r="M10366">
        <v>1092.4134180000001</v>
      </c>
      <c r="N10366">
        <v>9.8822274429999997</v>
      </c>
      <c r="O10366">
        <v>896.26051870000003</v>
      </c>
      <c r="P10366">
        <v>1.3337372249999999</v>
      </c>
      <c r="Q10366">
        <v>680.45654690000003</v>
      </c>
    </row>
    <row r="10367" spans="1:17">
      <c r="A10367" t="s">
        <v>21894</v>
      </c>
      <c r="B10367" s="14" t="s">
        <v>8852</v>
      </c>
      <c r="C10367">
        <v>2.167844262</v>
      </c>
      <c r="D10367">
        <v>1.5007815309999999</v>
      </c>
      <c r="E10367">
        <v>1.3549649420000001</v>
      </c>
      <c r="F10367">
        <v>2.1393726420000001</v>
      </c>
      <c r="G10367">
        <v>1.965317175</v>
      </c>
      <c r="H10367">
        <v>0</v>
      </c>
      <c r="I10367">
        <v>2.3710573039999998</v>
      </c>
      <c r="J10367">
        <v>3.0917074410000001</v>
      </c>
      <c r="K10367">
        <v>3.4420469339999999</v>
      </c>
      <c r="L10367">
        <v>2.397095754</v>
      </c>
      <c r="M10367">
        <v>0.52015973299999996</v>
      </c>
      <c r="N10367">
        <v>2.2046835709999999</v>
      </c>
      <c r="O10367">
        <v>0.90031513799999996</v>
      </c>
      <c r="P10367">
        <v>3.2931091659999998</v>
      </c>
      <c r="Q10367">
        <v>2.4216497430000001</v>
      </c>
    </row>
    <row r="10368" spans="1:17">
      <c r="A10368" t="s">
        <v>21895</v>
      </c>
      <c r="B10368" s="14" t="s">
        <v>4691</v>
      </c>
      <c r="C10368">
        <v>13.10613558</v>
      </c>
      <c r="D10368">
        <v>5.864964681</v>
      </c>
      <c r="E10368">
        <v>4.9777717729999997</v>
      </c>
      <c r="F10368">
        <v>6.4580823509999998</v>
      </c>
      <c r="G10368">
        <v>4.571632299</v>
      </c>
      <c r="H10368">
        <v>15.05010345</v>
      </c>
      <c r="I10368">
        <v>17.010511399999999</v>
      </c>
      <c r="J10368">
        <v>6.2138969639999999</v>
      </c>
      <c r="K10368">
        <v>7.2536258589999996</v>
      </c>
      <c r="L10368">
        <v>9.3577697339999997</v>
      </c>
      <c r="M10368">
        <v>12.32733996</v>
      </c>
      <c r="N10368">
        <v>3.7643917679999999</v>
      </c>
      <c r="O10368">
        <v>13.20843167</v>
      </c>
      <c r="P10368">
        <v>9.7923519779999992</v>
      </c>
      <c r="Q10368">
        <v>11.712453849999999</v>
      </c>
    </row>
    <row r="10369" spans="1:17">
      <c r="A10369" t="s">
        <v>21896</v>
      </c>
      <c r="B10369" s="14" t="s">
        <v>21897</v>
      </c>
      <c r="C10369">
        <v>20.259118170000001</v>
      </c>
      <c r="D10369">
        <v>0.69047277100000004</v>
      </c>
      <c r="E10369">
        <v>1.9895302180000001</v>
      </c>
      <c r="F10369">
        <v>0.21212777499999999</v>
      </c>
      <c r="G10369">
        <v>2.2873961089999999</v>
      </c>
      <c r="H10369">
        <v>0.29925459700000001</v>
      </c>
      <c r="I10369">
        <v>0</v>
      </c>
      <c r="J10369">
        <v>1.778023449</v>
      </c>
      <c r="K10369">
        <v>3.5348244790000001</v>
      </c>
      <c r="L10369">
        <v>4.4310735000000001</v>
      </c>
      <c r="M10369">
        <v>2.9914091809999999</v>
      </c>
      <c r="N10369">
        <v>1.825009076</v>
      </c>
      <c r="O10369">
        <v>9.4923792290000009</v>
      </c>
      <c r="P10369">
        <v>1.169042248</v>
      </c>
      <c r="Q10369">
        <v>1.6069350689999999</v>
      </c>
    </row>
    <row r="10370" spans="1:17">
      <c r="A10370" t="s">
        <v>21896</v>
      </c>
      <c r="B10370" s="14" t="s">
        <v>21898</v>
      </c>
      <c r="C10370">
        <v>24.947020869999999</v>
      </c>
      <c r="D10370">
        <v>1.045573053</v>
      </c>
      <c r="E10370">
        <v>0.93250770100000002</v>
      </c>
      <c r="F10370">
        <v>0.32122205999999998</v>
      </c>
      <c r="G10370">
        <v>0.81500499999999998</v>
      </c>
      <c r="H10370">
        <v>2.5894683490000001</v>
      </c>
      <c r="I10370">
        <v>0.98326294700000005</v>
      </c>
      <c r="J10370">
        <v>0.72653021600000001</v>
      </c>
      <c r="K10370">
        <v>3.5175110530000002</v>
      </c>
      <c r="L10370">
        <v>11.71571814</v>
      </c>
      <c r="M10370">
        <v>3.8827270189999998</v>
      </c>
      <c r="N10370">
        <v>0.54024973300000001</v>
      </c>
      <c r="O10370">
        <v>3.7335517560000002</v>
      </c>
      <c r="P10370">
        <v>0.75868456100000004</v>
      </c>
      <c r="Q10370">
        <v>1.1587422949999999</v>
      </c>
    </row>
    <row r="10371" spans="1:17">
      <c r="A10371" t="s">
        <v>21899</v>
      </c>
      <c r="B10371" s="14" t="s">
        <v>8616</v>
      </c>
      <c r="C10371">
        <v>23.06189419</v>
      </c>
      <c r="D10371">
        <v>4.6876224229999996</v>
      </c>
      <c r="E10371">
        <v>4.6540727999999998</v>
      </c>
      <c r="F10371">
        <v>6.9903246169999997</v>
      </c>
      <c r="G10371">
        <v>3.4896946959999999</v>
      </c>
      <c r="H10371">
        <v>7.9439432720000003</v>
      </c>
      <c r="I10371">
        <v>5.5474823740000003</v>
      </c>
      <c r="J10371">
        <v>3.646921377</v>
      </c>
      <c r="K10371">
        <v>6.0399303709999996</v>
      </c>
      <c r="L10371">
        <v>9.3139560669999995</v>
      </c>
      <c r="M10371">
        <v>2.7382502010000001</v>
      </c>
      <c r="N10371">
        <v>3.4876624070000002</v>
      </c>
      <c r="O10371">
        <v>8.9523563979999992</v>
      </c>
      <c r="P10371">
        <v>5.1721874919999999</v>
      </c>
      <c r="Q10371">
        <v>8.1719016169999996</v>
      </c>
    </row>
    <row r="10372" spans="1:17">
      <c r="A10372" t="s">
        <v>21900</v>
      </c>
      <c r="B10372" s="14" t="s">
        <v>4905</v>
      </c>
      <c r="C10372">
        <v>2.094190325</v>
      </c>
      <c r="D10372">
        <v>2.0413064169999999</v>
      </c>
      <c r="E10372">
        <v>1.7823715609999999</v>
      </c>
      <c r="F10372">
        <v>1.1402405769999999</v>
      </c>
      <c r="G10372">
        <v>0.94023142699999995</v>
      </c>
      <c r="H10372">
        <v>3.217138668</v>
      </c>
      <c r="I10372">
        <v>0.61079975200000003</v>
      </c>
      <c r="J10372">
        <v>2.6548130150000002</v>
      </c>
      <c r="K10372">
        <v>1.3300404480000001</v>
      </c>
      <c r="L10372">
        <v>1.3232301980000001</v>
      </c>
      <c r="M10372">
        <v>0</v>
      </c>
      <c r="N10372">
        <v>1.0326196329999999</v>
      </c>
      <c r="O10372">
        <v>0.46385404699999999</v>
      </c>
      <c r="P10372">
        <v>1.0682627440000001</v>
      </c>
      <c r="Q10372">
        <v>0.57584556200000003</v>
      </c>
    </row>
    <row r="10373" spans="1:17">
      <c r="A10373" t="s">
        <v>21901</v>
      </c>
      <c r="B10373" s="14" t="s">
        <v>5309</v>
      </c>
      <c r="C10373">
        <v>10.354226260000001</v>
      </c>
      <c r="D10373">
        <v>2.0291376749999999</v>
      </c>
      <c r="E10373">
        <v>1.800633565</v>
      </c>
      <c r="F10373">
        <v>1.3732733509999999</v>
      </c>
      <c r="G10373">
        <v>1.2492944690000001</v>
      </c>
      <c r="H10373">
        <v>1.580441346</v>
      </c>
      <c r="I10373">
        <v>2.9038020979999999</v>
      </c>
      <c r="J10373">
        <v>3.4329778790000001</v>
      </c>
      <c r="K10373">
        <v>3.0411307359999999</v>
      </c>
      <c r="L10373">
        <v>3.858336795</v>
      </c>
      <c r="M10373">
        <v>3.0577567330000002</v>
      </c>
      <c r="N10373">
        <v>6.7664799609999999</v>
      </c>
      <c r="O10373">
        <v>6.9096509920000004</v>
      </c>
      <c r="P10373">
        <v>4.5508473609999998</v>
      </c>
      <c r="Q10373">
        <v>4.3345752019999999</v>
      </c>
    </row>
    <row r="10374" spans="1:17">
      <c r="A10374" t="s">
        <v>21902</v>
      </c>
      <c r="B10374" s="14" t="s">
        <v>8567</v>
      </c>
      <c r="C10374">
        <v>40.127284060000001</v>
      </c>
      <c r="D10374">
        <v>0.96598820200000002</v>
      </c>
      <c r="E10374">
        <v>0.78099653099999999</v>
      </c>
      <c r="F10374">
        <v>0.67618917999999995</v>
      </c>
      <c r="G10374">
        <v>0.67671993600000002</v>
      </c>
      <c r="H10374">
        <v>1.165901029</v>
      </c>
      <c r="I10374">
        <v>2.4952827069999999</v>
      </c>
      <c r="J10374">
        <v>1.6163489470000001</v>
      </c>
      <c r="K10374">
        <v>4.807588065</v>
      </c>
      <c r="L10374">
        <v>15.27561558</v>
      </c>
      <c r="M10374">
        <v>9.3236650769999994</v>
      </c>
      <c r="N10374">
        <v>0.74844911400000003</v>
      </c>
      <c r="O10374">
        <v>89.552597169999999</v>
      </c>
      <c r="P10374">
        <v>1.0185761040000001</v>
      </c>
      <c r="Q10374">
        <v>59.305397030000002</v>
      </c>
    </row>
    <row r="10375" spans="1:17">
      <c r="A10375" t="s">
        <v>21903</v>
      </c>
      <c r="B10375" s="14" t="s">
        <v>7374</v>
      </c>
      <c r="C10375">
        <v>3.2723798099999999</v>
      </c>
      <c r="D10375">
        <v>4.5816315230000004</v>
      </c>
      <c r="E10375">
        <v>4.2751777840000003</v>
      </c>
      <c r="F10375">
        <v>4.097999336</v>
      </c>
      <c r="G10375">
        <v>2.712377971</v>
      </c>
      <c r="H10375">
        <v>4.2227621720000004</v>
      </c>
      <c r="I10375">
        <v>1.7179831999999999</v>
      </c>
      <c r="J10375">
        <v>6.1562379070000004</v>
      </c>
      <c r="K10375">
        <v>3.9784981699999999</v>
      </c>
      <c r="L10375">
        <v>4.4661850169999999</v>
      </c>
      <c r="M10375">
        <v>1.2562970410000001</v>
      </c>
      <c r="N10375">
        <v>2.904426822</v>
      </c>
      <c r="O10375">
        <v>3.4791258840000001</v>
      </c>
      <c r="P10375">
        <v>3.2207021290000002</v>
      </c>
      <c r="Q10375">
        <v>5.4888759409999999</v>
      </c>
    </row>
    <row r="10376" spans="1:17">
      <c r="A10376" t="s">
        <v>21904</v>
      </c>
      <c r="B10376" s="14" t="s">
        <v>21905</v>
      </c>
      <c r="C10376">
        <v>13.76838942</v>
      </c>
      <c r="D10376">
        <v>1.1995008330000001</v>
      </c>
      <c r="E10376">
        <v>0.66656156200000005</v>
      </c>
      <c r="F10376">
        <v>0.94760206800000002</v>
      </c>
      <c r="G10376">
        <v>0.62777824699999996</v>
      </c>
      <c r="H10376">
        <v>0.74267155100000004</v>
      </c>
      <c r="I10376">
        <v>2.0304315399999999</v>
      </c>
      <c r="J10376">
        <v>0.882517726</v>
      </c>
      <c r="K10376">
        <v>1.7194117200000001</v>
      </c>
      <c r="L10376">
        <v>4.2032076360000001</v>
      </c>
      <c r="M10376">
        <v>4.3058586920000002</v>
      </c>
      <c r="N10376">
        <v>0.61024938500000003</v>
      </c>
      <c r="O10376">
        <v>10.279679870000001</v>
      </c>
      <c r="P10376">
        <v>1.2417378880000001</v>
      </c>
      <c r="Q10376">
        <v>3.0308739729999998</v>
      </c>
    </row>
    <row r="10377" spans="1:17">
      <c r="A10377" t="s">
        <v>21906</v>
      </c>
      <c r="B10377" s="14" t="s">
        <v>5509</v>
      </c>
      <c r="C10377">
        <v>4.4844201889999997</v>
      </c>
      <c r="D10377">
        <v>0.63219495999999997</v>
      </c>
      <c r="E10377">
        <v>0.59274557999999999</v>
      </c>
      <c r="F10377">
        <v>0.72140196000000001</v>
      </c>
      <c r="G10377">
        <v>0.68051174299999995</v>
      </c>
      <c r="H10377">
        <v>1.7222648570000001</v>
      </c>
      <c r="I10377">
        <v>1.3872128619999999</v>
      </c>
      <c r="J10377">
        <v>1.705474943</v>
      </c>
      <c r="K10377">
        <v>2.8357690290000002</v>
      </c>
      <c r="L10377">
        <v>1.6314178690000001</v>
      </c>
      <c r="M10377">
        <v>3.130201118</v>
      </c>
      <c r="N10377">
        <v>2.579748199</v>
      </c>
      <c r="O10377">
        <v>5.417888531</v>
      </c>
      <c r="P10377">
        <v>1.2232821149999999</v>
      </c>
      <c r="Q10377">
        <v>1.77490799</v>
      </c>
    </row>
    <row r="10378" spans="1:17">
      <c r="A10378" t="s">
        <v>21907</v>
      </c>
      <c r="B10378" s="14" t="s">
        <v>4262</v>
      </c>
      <c r="C10378">
        <v>7.6932625190000001</v>
      </c>
      <c r="D10378">
        <v>1.2271069729999999</v>
      </c>
      <c r="E10378">
        <v>1.2440740990000001</v>
      </c>
      <c r="F10378">
        <v>0.56548965399999995</v>
      </c>
      <c r="G10378">
        <v>1.2222038470000001</v>
      </c>
      <c r="H10378">
        <v>1.8318751959999999</v>
      </c>
      <c r="I10378">
        <v>1.7950776610000001</v>
      </c>
      <c r="J10378">
        <v>1.6384667150000001</v>
      </c>
      <c r="K10378">
        <v>3.5598474539999998</v>
      </c>
      <c r="L10378">
        <v>8.2637796469999998</v>
      </c>
      <c r="M10378">
        <v>2.3628120209999999</v>
      </c>
      <c r="N10378">
        <v>1.1570033609999999</v>
      </c>
      <c r="O10378">
        <v>11.92816927</v>
      </c>
      <c r="P10378">
        <v>1.846773148</v>
      </c>
      <c r="Q10378">
        <v>8.4617544609999999</v>
      </c>
    </row>
    <row r="10379" spans="1:17">
      <c r="A10379" t="s">
        <v>21908</v>
      </c>
      <c r="B10379" s="14" t="s">
        <v>21909</v>
      </c>
      <c r="C10379">
        <v>33.185437389999997</v>
      </c>
      <c r="D10379">
        <v>21.238202640000001</v>
      </c>
      <c r="E10379">
        <v>9.8070220950000007</v>
      </c>
      <c r="F10379">
        <v>23.087835550000001</v>
      </c>
      <c r="G10379">
        <v>13.37117578</v>
      </c>
      <c r="H10379">
        <v>80.718583679999995</v>
      </c>
      <c r="I10379">
        <v>37.640534700000003</v>
      </c>
      <c r="J10379">
        <v>11.685917999999999</v>
      </c>
      <c r="K10379">
        <v>31.78185938</v>
      </c>
      <c r="L10379">
        <v>58.245757810000001</v>
      </c>
      <c r="M10379">
        <v>7.0778877949999996</v>
      </c>
      <c r="N10379">
        <v>14.090648079999999</v>
      </c>
      <c r="O10379">
        <v>57.170011260000003</v>
      </c>
      <c r="P10379">
        <v>38.171316959999999</v>
      </c>
      <c r="Q10379">
        <v>45.625477850000003</v>
      </c>
    </row>
    <row r="10380" spans="1:17">
      <c r="A10380" t="s">
        <v>21908</v>
      </c>
      <c r="B10380" s="14" t="s">
        <v>21910</v>
      </c>
      <c r="C10380">
        <v>340.92349109999998</v>
      </c>
      <c r="D10380">
        <v>26.862328959999999</v>
      </c>
      <c r="E10380">
        <v>15.891548999999999</v>
      </c>
      <c r="F10380">
        <v>18.419009599999999</v>
      </c>
      <c r="G10380">
        <v>16.993721279999999</v>
      </c>
      <c r="H10380">
        <v>41.16979199</v>
      </c>
      <c r="I10380">
        <v>84.571073709999993</v>
      </c>
      <c r="J10380">
        <v>28.96118573</v>
      </c>
      <c r="K10380">
        <v>66.966121619999996</v>
      </c>
      <c r="L10380">
        <v>158.7853714</v>
      </c>
      <c r="M10380">
        <v>104.5720273</v>
      </c>
      <c r="N10380">
        <v>23.829345830000001</v>
      </c>
      <c r="O10380">
        <v>87.579591719999996</v>
      </c>
      <c r="P10380">
        <v>25.838321000000001</v>
      </c>
      <c r="Q10380">
        <v>42.281766709999999</v>
      </c>
    </row>
    <row r="10381" spans="1:17">
      <c r="A10381" t="e">
        <v>#N/A</v>
      </c>
      <c r="B10381" s="14" t="s">
        <v>21911</v>
      </c>
      <c r="C10381">
        <v>7.5775106790000004</v>
      </c>
      <c r="D10381">
        <v>0</v>
      </c>
      <c r="E10381">
        <v>5.7582515000000001E-2</v>
      </c>
      <c r="F10381">
        <v>0.22102435300000001</v>
      </c>
      <c r="G10381">
        <v>0.280391628</v>
      </c>
      <c r="H10381">
        <v>0.207870166</v>
      </c>
      <c r="I10381">
        <v>0</v>
      </c>
      <c r="J10381">
        <v>0.13722912900000001</v>
      </c>
      <c r="K10381">
        <v>0.245538267</v>
      </c>
      <c r="L10381">
        <v>2.0519606420000001</v>
      </c>
      <c r="M10381">
        <v>1.0389560069999999</v>
      </c>
      <c r="N10381">
        <v>6.6721032999999999E-2</v>
      </c>
      <c r="O10381">
        <v>5.394811024</v>
      </c>
      <c r="P10381">
        <v>0.243614308</v>
      </c>
      <c r="Q10381">
        <v>2.604512497</v>
      </c>
    </row>
    <row r="10382" spans="1:17">
      <c r="A10382" t="s">
        <v>21912</v>
      </c>
      <c r="B10382" s="14" t="s">
        <v>21913</v>
      </c>
      <c r="C10382">
        <v>6.0569568690000004</v>
      </c>
      <c r="D10382">
        <v>4.6353738680000003</v>
      </c>
      <c r="E10382">
        <v>3.924901003</v>
      </c>
      <c r="F10382">
        <v>3.6726388829999999</v>
      </c>
      <c r="G10382">
        <v>3.4230209999999999</v>
      </c>
      <c r="H10382">
        <v>10.785135670000001</v>
      </c>
      <c r="I10382">
        <v>1.6059961469999999</v>
      </c>
      <c r="J10382">
        <v>2.0243126230000001</v>
      </c>
      <c r="K10382">
        <v>4.2465024739999997</v>
      </c>
      <c r="L10382">
        <v>4.8708985729999998</v>
      </c>
      <c r="M10382">
        <v>2.1139291550000001</v>
      </c>
      <c r="N10382">
        <v>2.239958508</v>
      </c>
      <c r="O10382">
        <v>7.9275748950000002</v>
      </c>
      <c r="P10382">
        <v>1.321797101</v>
      </c>
      <c r="Q10382">
        <v>0.37852248300000002</v>
      </c>
    </row>
    <row r="10383" spans="1:17">
      <c r="A10383" t="e">
        <v>#N/A</v>
      </c>
      <c r="B10383" s="14" t="s">
        <v>21914</v>
      </c>
      <c r="C10383">
        <v>7.7191463919999999</v>
      </c>
      <c r="D10383">
        <v>0</v>
      </c>
      <c r="E10383">
        <v>0</v>
      </c>
      <c r="F10383">
        <v>0</v>
      </c>
      <c r="G10383">
        <v>0</v>
      </c>
      <c r="H10383">
        <v>0</v>
      </c>
      <c r="I10383">
        <v>0</v>
      </c>
      <c r="J10383">
        <v>0</v>
      </c>
      <c r="K10383">
        <v>1.750894368</v>
      </c>
      <c r="L10383">
        <v>12.19350444</v>
      </c>
      <c r="M10383">
        <v>0</v>
      </c>
      <c r="N10383">
        <v>0</v>
      </c>
      <c r="O10383">
        <v>0</v>
      </c>
      <c r="P10383">
        <v>0</v>
      </c>
      <c r="Q10383">
        <v>0</v>
      </c>
    </row>
    <row r="10384" spans="1:17">
      <c r="A10384" t="s">
        <v>21915</v>
      </c>
      <c r="B10384" s="14" t="s">
        <v>3645</v>
      </c>
      <c r="C10384">
        <v>17.942183790000001</v>
      </c>
      <c r="D10384">
        <v>4.2218155910000004</v>
      </c>
      <c r="E10384">
        <v>4.6911940740000002</v>
      </c>
      <c r="F10384">
        <v>3.504742405</v>
      </c>
      <c r="G10384">
        <v>3.6934290160000001</v>
      </c>
      <c r="H10384">
        <v>11.134268970000001</v>
      </c>
      <c r="I10384">
        <v>9.9044313200000005</v>
      </c>
      <c r="J10384">
        <v>15.600499750000001</v>
      </c>
      <c r="K10384">
        <v>9.2891091990000003</v>
      </c>
      <c r="L10384">
        <v>9.2872960899999999</v>
      </c>
      <c r="M10384">
        <v>6.6157576640000002</v>
      </c>
      <c r="N10384">
        <v>5.0108412639999997</v>
      </c>
      <c r="O10384">
        <v>14.59421004</v>
      </c>
      <c r="P10384">
        <v>3.8781556149999998</v>
      </c>
      <c r="Q10384">
        <v>7.7349034620000001</v>
      </c>
    </row>
    <row r="10385" spans="1:17">
      <c r="A10385" t="s">
        <v>21916</v>
      </c>
      <c r="B10385" s="14" t="s">
        <v>369</v>
      </c>
      <c r="C10385">
        <v>7.8247768170000001</v>
      </c>
      <c r="D10385">
        <v>3.8521112469999998</v>
      </c>
      <c r="E10385">
        <v>12.94939844</v>
      </c>
      <c r="F10385">
        <v>8.8758727040000007</v>
      </c>
      <c r="G10385">
        <v>17.265237500000001</v>
      </c>
      <c r="H10385">
        <v>26.044600079999999</v>
      </c>
      <c r="I10385">
        <v>3.8036750860000001</v>
      </c>
      <c r="J10385">
        <v>11.021665820000001</v>
      </c>
      <c r="K10385">
        <v>4.3385319400000002</v>
      </c>
      <c r="L10385">
        <v>9.3389408730000003</v>
      </c>
      <c r="M10385">
        <v>5.0066743139999996</v>
      </c>
      <c r="N10385">
        <v>16.07625723</v>
      </c>
      <c r="O10385">
        <v>1.925726695</v>
      </c>
      <c r="P10385">
        <v>21.914004569999999</v>
      </c>
      <c r="Q10385">
        <v>23.30901605</v>
      </c>
    </row>
    <row r="10386" spans="1:17">
      <c r="A10386" t="s">
        <v>21917</v>
      </c>
      <c r="B10386" s="14" t="s">
        <v>400</v>
      </c>
      <c r="C10386">
        <v>9.2563212339999996</v>
      </c>
      <c r="D10386">
        <v>9.8585821249999999</v>
      </c>
      <c r="E10386">
        <v>7.6129545309999997</v>
      </c>
      <c r="F10386">
        <v>7.9474768239999998</v>
      </c>
      <c r="G10386">
        <v>11.06580065</v>
      </c>
      <c r="H10386">
        <v>14.62993809</v>
      </c>
      <c r="I10386">
        <v>18.690472400000001</v>
      </c>
      <c r="J10386">
        <v>7.3113550439999999</v>
      </c>
      <c r="K10386">
        <v>15.50447151</v>
      </c>
      <c r="L10386">
        <v>16.42128675</v>
      </c>
      <c r="M10386">
        <v>21.184850369999999</v>
      </c>
      <c r="N10386">
        <v>6.1440868159999997</v>
      </c>
      <c r="O10386">
        <v>13.799657890000001</v>
      </c>
      <c r="P10386">
        <v>7.4778392050000004</v>
      </c>
      <c r="Q10386">
        <v>13.949858750000001</v>
      </c>
    </row>
    <row r="10387" spans="1:17">
      <c r="A10387" t="s">
        <v>21918</v>
      </c>
      <c r="B10387" s="14" t="s">
        <v>4806</v>
      </c>
      <c r="C10387">
        <v>1.961514913</v>
      </c>
      <c r="D10387">
        <v>5.1142160189999997</v>
      </c>
      <c r="E10387">
        <v>6.0357079210000002</v>
      </c>
      <c r="F10387">
        <v>4.5390073659999999</v>
      </c>
      <c r="G10387">
        <v>4.8723124999999996</v>
      </c>
      <c r="H10387">
        <v>14.42916666</v>
      </c>
      <c r="I10387">
        <v>4.6208329040000002</v>
      </c>
      <c r="J10387">
        <v>18.171453060000001</v>
      </c>
      <c r="K10387">
        <v>5.1336964939999996</v>
      </c>
      <c r="L10387">
        <v>3.908871317</v>
      </c>
      <c r="M10387">
        <v>0.28963223700000001</v>
      </c>
      <c r="N10387">
        <v>2.1947977540000001</v>
      </c>
      <c r="O10387">
        <v>3.1749513020000002</v>
      </c>
      <c r="P10387">
        <v>3.8031246520000002</v>
      </c>
      <c r="Q10387">
        <v>6.5345952929999997</v>
      </c>
    </row>
    <row r="10388" spans="1:17">
      <c r="A10388" t="s">
        <v>21919</v>
      </c>
      <c r="B10388" s="14" t="s">
        <v>21920</v>
      </c>
      <c r="C10388">
        <v>34.973464309999997</v>
      </c>
      <c r="D10388">
        <v>3.8208296009999998</v>
      </c>
      <c r="E10388">
        <v>4.5362596870000003</v>
      </c>
      <c r="F10388">
        <v>3.9780110070000001</v>
      </c>
      <c r="G10388">
        <v>4.3019405449999999</v>
      </c>
      <c r="H10388">
        <v>5.8878862679999999</v>
      </c>
      <c r="I10388">
        <v>20.95992652</v>
      </c>
      <c r="J10388">
        <v>11.29656816</v>
      </c>
      <c r="K10388">
        <v>17.82174848</v>
      </c>
      <c r="L10388">
        <v>16.649367430000002</v>
      </c>
      <c r="M10388">
        <v>18.392655059999999</v>
      </c>
      <c r="N10388">
        <v>7.6775629089999997</v>
      </c>
      <c r="O10388">
        <v>34.487709809999998</v>
      </c>
      <c r="P10388">
        <v>6.4690620890000003</v>
      </c>
      <c r="Q10388">
        <v>17.784409</v>
      </c>
    </row>
    <row r="10389" spans="1:17">
      <c r="A10389" t="s">
        <v>21921</v>
      </c>
      <c r="B10389" s="14" t="s">
        <v>5604</v>
      </c>
      <c r="C10389">
        <v>13.48267489</v>
      </c>
      <c r="D10389">
        <v>0.53763550699999996</v>
      </c>
      <c r="E10389">
        <v>0.63113293999999998</v>
      </c>
      <c r="F10389">
        <v>0.56892904799999999</v>
      </c>
      <c r="G10389">
        <v>0.34923083999999999</v>
      </c>
      <c r="H10389">
        <v>0.41424730399999998</v>
      </c>
      <c r="I10389">
        <v>0.78648195300000001</v>
      </c>
      <c r="J10389">
        <v>0.92297005700000001</v>
      </c>
      <c r="K10389">
        <v>1.406774744</v>
      </c>
      <c r="L10389">
        <v>5.4522440999999997</v>
      </c>
      <c r="M10389">
        <v>0.77641864199999999</v>
      </c>
      <c r="N10389">
        <v>1.346248769</v>
      </c>
      <c r="O10389">
        <v>1.64249461</v>
      </c>
      <c r="P10389">
        <v>0.86981628499999997</v>
      </c>
      <c r="Q10389">
        <v>0.556105509</v>
      </c>
    </row>
    <row r="10390" spans="1:17">
      <c r="A10390" t="s">
        <v>21922</v>
      </c>
      <c r="B10390" s="14" t="s">
        <v>9185</v>
      </c>
      <c r="C10390">
        <v>6.9362613900000003</v>
      </c>
      <c r="D10390">
        <v>52.954087430000001</v>
      </c>
      <c r="E10390">
        <v>36.839939119999997</v>
      </c>
      <c r="F10390">
        <v>62.89561132</v>
      </c>
      <c r="G10390">
        <v>34.550841810000001</v>
      </c>
      <c r="H10390">
        <v>11.885124429999999</v>
      </c>
      <c r="I10390">
        <v>31.123956339999999</v>
      </c>
      <c r="J10390">
        <v>67.368864349999996</v>
      </c>
      <c r="K10390">
        <v>70.67822176</v>
      </c>
      <c r="L10390">
        <v>25.622113200000001</v>
      </c>
      <c r="M10390">
        <v>9.2177143380000004</v>
      </c>
      <c r="N10390">
        <v>48.671872669999999</v>
      </c>
      <c r="O10390">
        <v>12.9998992</v>
      </c>
      <c r="P10390">
        <v>82.772420220000001</v>
      </c>
      <c r="Q10390">
        <v>38.145676569999999</v>
      </c>
    </row>
    <row r="10391" spans="1:17">
      <c r="A10391" t="s">
        <v>21923</v>
      </c>
      <c r="B10391" s="14" t="s">
        <v>5241</v>
      </c>
      <c r="C10391">
        <v>5.716347259</v>
      </c>
      <c r="D10391">
        <v>8.2735671439999994</v>
      </c>
      <c r="E10391">
        <v>4.7165411219999998</v>
      </c>
      <c r="F10391">
        <v>5.6888219290000004</v>
      </c>
      <c r="G10391">
        <v>4.8697238159999996</v>
      </c>
      <c r="H10391">
        <v>16.00197451</v>
      </c>
      <c r="I10391">
        <v>7.7805104030000001</v>
      </c>
      <c r="J10391">
        <v>8.663754848</v>
      </c>
      <c r="K10391">
        <v>3.3423717160000002</v>
      </c>
      <c r="L10391">
        <v>4.093506842</v>
      </c>
      <c r="M10391">
        <v>3.4137582480000002</v>
      </c>
      <c r="N10391">
        <v>4.7134274129999998</v>
      </c>
      <c r="O10391">
        <v>4.9239013089999997</v>
      </c>
      <c r="P10391">
        <v>7.7568164639999999</v>
      </c>
      <c r="Q10391">
        <v>6.8986333780000004</v>
      </c>
    </row>
    <row r="10392" spans="1:17">
      <c r="A10392" t="s">
        <v>21924</v>
      </c>
      <c r="B10392" s="14" t="s">
        <v>8727</v>
      </c>
      <c r="C10392">
        <v>18.961467379999998</v>
      </c>
      <c r="D10392">
        <v>0.996752521</v>
      </c>
      <c r="E10392">
        <v>0.78639342899999998</v>
      </c>
      <c r="F10392">
        <v>0.65619292399999996</v>
      </c>
      <c r="G10392">
        <v>0.27748224700000002</v>
      </c>
      <c r="H10392">
        <v>0.61713982999999994</v>
      </c>
      <c r="I10392">
        <v>0.93735183700000002</v>
      </c>
      <c r="J10392">
        <v>1.222246988</v>
      </c>
      <c r="K10392">
        <v>1.8953261219999999</v>
      </c>
      <c r="L10392">
        <v>5.4828068979999998</v>
      </c>
      <c r="M10392">
        <v>1.233810791</v>
      </c>
      <c r="N10392">
        <v>0.594258536</v>
      </c>
      <c r="O10392">
        <v>1.779611246</v>
      </c>
      <c r="P10392">
        <v>1.5911711209999999</v>
      </c>
      <c r="Q10392">
        <v>0.88371007700000004</v>
      </c>
    </row>
    <row r="10393" spans="1:17">
      <c r="A10393" t="s">
        <v>21925</v>
      </c>
      <c r="B10393" s="14" t="s">
        <v>8478</v>
      </c>
      <c r="C10393">
        <v>108.32113630000001</v>
      </c>
      <c r="D10393">
        <v>709.59165050000001</v>
      </c>
      <c r="E10393">
        <v>689.192497</v>
      </c>
      <c r="F10393">
        <v>744.14249710000001</v>
      </c>
      <c r="G10393">
        <v>750.83170670000004</v>
      </c>
      <c r="H10393">
        <v>1075.458472</v>
      </c>
      <c r="I10393">
        <v>445.51583690000001</v>
      </c>
      <c r="J10393">
        <v>611.49918479999997</v>
      </c>
      <c r="K10393">
        <v>1078.00557</v>
      </c>
      <c r="L10393">
        <v>553.43018400000005</v>
      </c>
      <c r="M10393">
        <v>86.094963019999994</v>
      </c>
      <c r="N10393">
        <v>274.57017480000002</v>
      </c>
      <c r="O10393">
        <v>67.479357559999997</v>
      </c>
      <c r="P10393">
        <v>648.1596634</v>
      </c>
      <c r="Q10393">
        <v>505.53694309999997</v>
      </c>
    </row>
    <row r="10394" spans="1:17">
      <c r="A10394" t="s">
        <v>21926</v>
      </c>
      <c r="B10394" s="14" t="s">
        <v>9110</v>
      </c>
      <c r="C10394">
        <v>12.93332141</v>
      </c>
      <c r="D10394">
        <v>66.277494520000005</v>
      </c>
      <c r="E10394">
        <v>70.932517480000001</v>
      </c>
      <c r="F10394">
        <v>79.201241839999994</v>
      </c>
      <c r="G10394">
        <v>99.306730999999999</v>
      </c>
      <c r="H10394">
        <v>28.261138769999999</v>
      </c>
      <c r="I10394">
        <v>97.122877149999994</v>
      </c>
      <c r="J10394">
        <v>121.5160478</v>
      </c>
      <c r="K10394">
        <v>81.972172490000005</v>
      </c>
      <c r="L10394">
        <v>136.29423460000001</v>
      </c>
      <c r="M10394">
        <v>13.126449940000001</v>
      </c>
      <c r="N10394">
        <v>41.195650280000002</v>
      </c>
      <c r="O10394">
        <v>6.585458461</v>
      </c>
      <c r="P10394">
        <v>46.324456320000003</v>
      </c>
      <c r="Q10394">
        <v>38.169046270000003</v>
      </c>
    </row>
    <row r="10395" spans="1:17">
      <c r="A10395" t="s">
        <v>21927</v>
      </c>
      <c r="B10395" s="14" t="s">
        <v>21928</v>
      </c>
      <c r="C10395">
        <v>8.6036319169999995</v>
      </c>
      <c r="D10395">
        <v>9.4537230189999999</v>
      </c>
      <c r="E10395">
        <v>12.04563834</v>
      </c>
      <c r="F10395">
        <v>13.91293046</v>
      </c>
      <c r="G10395">
        <v>19.016783329999999</v>
      </c>
      <c r="H10395">
        <v>53.793507580000004</v>
      </c>
      <c r="I10395">
        <v>17.063709060000001</v>
      </c>
      <c r="J10395">
        <v>12.433816759999999</v>
      </c>
      <c r="K10395">
        <v>26.384519050000002</v>
      </c>
      <c r="L10395">
        <v>29.35586194</v>
      </c>
      <c r="M10395">
        <v>3.303014304</v>
      </c>
      <c r="N10395">
        <v>4.8362740510000002</v>
      </c>
      <c r="O10395">
        <v>10.290602030000001</v>
      </c>
      <c r="P10395">
        <v>15.48980978</v>
      </c>
      <c r="Q10395">
        <v>28.86233932</v>
      </c>
    </row>
    <row r="10396" spans="1:17">
      <c r="A10396" t="s">
        <v>21927</v>
      </c>
      <c r="B10396" s="14" t="s">
        <v>2971</v>
      </c>
      <c r="C10396">
        <v>2.3779712009999998</v>
      </c>
      <c r="D10396">
        <v>1.053600485</v>
      </c>
      <c r="E10396">
        <v>0.67463276800000005</v>
      </c>
      <c r="F10396">
        <v>0.53948042699999998</v>
      </c>
      <c r="G10396">
        <v>0.95813927499999996</v>
      </c>
      <c r="H10396">
        <v>4.5663609320000003</v>
      </c>
      <c r="I10396">
        <v>2.3118946459999998</v>
      </c>
      <c r="J10396">
        <v>0.90436893299999999</v>
      </c>
      <c r="K10396">
        <v>2.157532024</v>
      </c>
      <c r="L10396">
        <v>2.0033857579999998</v>
      </c>
      <c r="M10396">
        <v>0</v>
      </c>
      <c r="N10396">
        <v>1.1725485120000001</v>
      </c>
      <c r="O10396">
        <v>0</v>
      </c>
      <c r="P10396">
        <v>2.4973973539999998</v>
      </c>
      <c r="Q10396">
        <v>0</v>
      </c>
    </row>
    <row r="10397" spans="1:17">
      <c r="A10397" t="s">
        <v>21929</v>
      </c>
      <c r="B10397" s="14" t="s">
        <v>1662</v>
      </c>
      <c r="C10397">
        <v>19.151966290000001</v>
      </c>
      <c r="D10397">
        <v>9.4839099010000005</v>
      </c>
      <c r="E10397">
        <v>6.4721759539999999</v>
      </c>
      <c r="F10397">
        <v>6.6159726650000001</v>
      </c>
      <c r="G10397">
        <v>7.80940586</v>
      </c>
      <c r="H10397">
        <v>11.92936583</v>
      </c>
      <c r="I10397">
        <v>41.073069820000001</v>
      </c>
      <c r="J10397">
        <v>11.303006079999999</v>
      </c>
      <c r="K10397">
        <v>29.715393160000001</v>
      </c>
      <c r="L10397">
        <v>22.372181950000002</v>
      </c>
      <c r="M10397">
        <v>39.543491590000002</v>
      </c>
      <c r="N10397">
        <v>6.3684783620000003</v>
      </c>
      <c r="O10397">
        <v>38.499524340000001</v>
      </c>
      <c r="P10397">
        <v>7.3404554529999997</v>
      </c>
      <c r="Q10397">
        <v>14.382674229999999</v>
      </c>
    </row>
    <row r="10398" spans="1:17">
      <c r="A10398" t="s">
        <v>14503</v>
      </c>
      <c r="B10398" s="14" t="s">
        <v>21930</v>
      </c>
      <c r="C10398">
        <v>2.3200805170000001</v>
      </c>
      <c r="D10398">
        <v>5.653730693</v>
      </c>
      <c r="E10398">
        <v>3.2087694770000001</v>
      </c>
      <c r="F10398">
        <v>2.2106574339999998</v>
      </c>
      <c r="G10398">
        <v>0.801268961</v>
      </c>
      <c r="H10398">
        <v>3.5641558729999998</v>
      </c>
      <c r="I10398">
        <v>0</v>
      </c>
      <c r="J10398">
        <v>5.2941147629999996</v>
      </c>
      <c r="K10398">
        <v>1.052503918</v>
      </c>
      <c r="L10398">
        <v>5.8638425840000004</v>
      </c>
      <c r="M10398">
        <v>0</v>
      </c>
      <c r="N10398">
        <v>4.5760132950000001</v>
      </c>
      <c r="O10398">
        <v>5.1388774169999998</v>
      </c>
      <c r="P10398">
        <v>0.34808561300000002</v>
      </c>
      <c r="Q10398">
        <v>0</v>
      </c>
    </row>
    <row r="10399" spans="1:17">
      <c r="A10399" t="s">
        <v>21931</v>
      </c>
      <c r="B10399" s="14" t="s">
        <v>7583</v>
      </c>
      <c r="C10399">
        <v>3.9018738850000001</v>
      </c>
      <c r="D10399">
        <v>1.486760624</v>
      </c>
      <c r="E10399">
        <v>40.232659529999999</v>
      </c>
      <c r="F10399">
        <v>4.7376004849999998</v>
      </c>
      <c r="G10399">
        <v>36.411103009999998</v>
      </c>
      <c r="H10399">
        <v>162.14147879999999</v>
      </c>
      <c r="I10399">
        <v>109.2514386</v>
      </c>
      <c r="J10399">
        <v>19.389967649999999</v>
      </c>
      <c r="K10399">
        <v>13.240228800000001</v>
      </c>
      <c r="L10399">
        <v>77.414467520000002</v>
      </c>
      <c r="M10399">
        <v>3.59511761</v>
      </c>
      <c r="N10399">
        <v>5.0215520040000001</v>
      </c>
      <c r="O10399">
        <v>6.0497366420000001</v>
      </c>
      <c r="P10399">
        <v>1.4283875989999999</v>
      </c>
      <c r="Q10399">
        <v>15.66447917</v>
      </c>
    </row>
    <row r="10400" spans="1:17">
      <c r="A10400" t="s">
        <v>21932</v>
      </c>
      <c r="B10400" s="14" t="s">
        <v>21933</v>
      </c>
      <c r="C10400">
        <v>13.88525411</v>
      </c>
      <c r="D10400">
        <v>1.0915011530000001</v>
      </c>
      <c r="E10400">
        <v>0.57182809999999995</v>
      </c>
      <c r="F10400">
        <v>1.7681149169999999</v>
      </c>
      <c r="G10400">
        <v>0.61876735400000005</v>
      </c>
      <c r="H10400">
        <v>0</v>
      </c>
      <c r="I10400">
        <v>3.9191879950000001</v>
      </c>
      <c r="J10400">
        <v>1.760238929</v>
      </c>
      <c r="K10400">
        <v>3.8607030920000001</v>
      </c>
      <c r="L10400">
        <v>5.6603252709999996</v>
      </c>
      <c r="M10400">
        <v>6.0185076259999999</v>
      </c>
      <c r="N10400">
        <v>1.6012324179999999</v>
      </c>
      <c r="O10400">
        <v>8.928938853</v>
      </c>
      <c r="P10400">
        <v>5.4432737189999996</v>
      </c>
      <c r="Q10400">
        <v>4.0028136749999996</v>
      </c>
    </row>
    <row r="10401" spans="1:17">
      <c r="A10401" t="s">
        <v>21934</v>
      </c>
      <c r="B10401" s="14" t="s">
        <v>21935</v>
      </c>
      <c r="C10401">
        <v>0</v>
      </c>
      <c r="D10401">
        <v>0.88822953500000001</v>
      </c>
      <c r="E10401">
        <v>0</v>
      </c>
      <c r="F10401">
        <v>0.54576563600000005</v>
      </c>
      <c r="G10401">
        <v>0.34617930800000002</v>
      </c>
      <c r="H10401">
        <v>0.76992687599999998</v>
      </c>
      <c r="I10401">
        <v>0</v>
      </c>
      <c r="J10401">
        <v>0.25414035299999999</v>
      </c>
      <c r="K10401">
        <v>0</v>
      </c>
      <c r="L10401">
        <v>0</v>
      </c>
      <c r="M10401">
        <v>0</v>
      </c>
      <c r="N10401">
        <v>0.49425386300000002</v>
      </c>
      <c r="O10401">
        <v>0</v>
      </c>
      <c r="P10401">
        <v>0</v>
      </c>
      <c r="Q10401">
        <v>0</v>
      </c>
    </row>
    <row r="10402" spans="1:17">
      <c r="A10402" t="s">
        <v>21934</v>
      </c>
      <c r="B10402" s="14" t="s">
        <v>5633</v>
      </c>
      <c r="C10402">
        <v>29.315553080000001</v>
      </c>
      <c r="D10402">
        <v>22.088431960000001</v>
      </c>
      <c r="E10402">
        <v>8.1778340909999994</v>
      </c>
      <c r="F10402">
        <v>8.9552414930000008</v>
      </c>
      <c r="G10402">
        <v>6.6221258509999998</v>
      </c>
      <c r="H10402">
        <v>19.637425050000001</v>
      </c>
      <c r="I10402">
        <v>85.751445129999993</v>
      </c>
      <c r="J10402">
        <v>10.738504989999999</v>
      </c>
      <c r="K10402">
        <v>133.5311677</v>
      </c>
      <c r="L10402">
        <v>66.339105619999998</v>
      </c>
      <c r="M10402">
        <v>3.271660888</v>
      </c>
      <c r="N10402">
        <v>8.3201100169999993</v>
      </c>
      <c r="O10402">
        <v>155.72516479999999</v>
      </c>
      <c r="P10402">
        <v>2.6338430169999998</v>
      </c>
      <c r="Q10402">
        <v>9.7247315560000001</v>
      </c>
    </row>
    <row r="10403" spans="1:17">
      <c r="A10403" t="s">
        <v>21936</v>
      </c>
      <c r="B10403" s="14" t="s">
        <v>3731</v>
      </c>
      <c r="C10403">
        <v>13.743995200000001</v>
      </c>
      <c r="D10403">
        <v>5.3065732199999998</v>
      </c>
      <c r="E10403">
        <v>5.4170819479999999</v>
      </c>
      <c r="F10403">
        <v>4.9175992040000001</v>
      </c>
      <c r="G10403">
        <v>4.9048834980000002</v>
      </c>
      <c r="H10403">
        <v>10.80826032</v>
      </c>
      <c r="I10403">
        <v>4.7721755559999997</v>
      </c>
      <c r="J10403">
        <v>6.288986972</v>
      </c>
      <c r="K10403">
        <v>7.0069072239999999</v>
      </c>
      <c r="L10403">
        <v>7.1955203049999996</v>
      </c>
      <c r="M10403">
        <v>4.7739287570000002</v>
      </c>
      <c r="N10403">
        <v>3.0173767539999998</v>
      </c>
      <c r="O10403">
        <v>6.0884702959999997</v>
      </c>
      <c r="P10403">
        <v>3.6920243909999999</v>
      </c>
      <c r="Q10403">
        <v>5.3089127950000004</v>
      </c>
    </row>
    <row r="10404" spans="1:17">
      <c r="A10404" t="s">
        <v>21937</v>
      </c>
      <c r="B10404" s="14" t="s">
        <v>8011</v>
      </c>
      <c r="C10404">
        <v>9.1721117599999999</v>
      </c>
      <c r="D10404">
        <v>5.9941930990000003</v>
      </c>
      <c r="E10404">
        <v>3.6592553290000001</v>
      </c>
      <c r="F10404">
        <v>4.713099905</v>
      </c>
      <c r="G10404">
        <v>2.8905299489999998</v>
      </c>
      <c r="H10404">
        <v>3.8748568570000002</v>
      </c>
      <c r="I10404">
        <v>5.3503480750000003</v>
      </c>
      <c r="J10404">
        <v>5.2905219900000002</v>
      </c>
      <c r="K10404">
        <v>4.6810418560000002</v>
      </c>
      <c r="L10404">
        <v>4.3466018039999996</v>
      </c>
      <c r="M10404">
        <v>4.4015737540000002</v>
      </c>
      <c r="N10404">
        <v>3.2506590829999999</v>
      </c>
      <c r="O10404">
        <v>5.3329049929999996</v>
      </c>
      <c r="P10404">
        <v>9.3231281520000007</v>
      </c>
      <c r="Q10404">
        <v>3.783123094</v>
      </c>
    </row>
    <row r="10405" spans="1:17">
      <c r="A10405" t="e">
        <v>#N/A</v>
      </c>
      <c r="B10405" s="14" t="s">
        <v>21938</v>
      </c>
      <c r="C10405">
        <v>0</v>
      </c>
      <c r="D10405">
        <v>0.25484022899999997</v>
      </c>
      <c r="E10405">
        <v>0.61191447099999996</v>
      </c>
      <c r="F10405">
        <v>0.62633827799999997</v>
      </c>
      <c r="G10405">
        <v>0.9932164</v>
      </c>
      <c r="H10405">
        <v>0</v>
      </c>
      <c r="I10405">
        <v>0</v>
      </c>
      <c r="J10405">
        <v>2.6249371250000002</v>
      </c>
      <c r="K10405">
        <v>0.52185431000000004</v>
      </c>
      <c r="L10405">
        <v>0.72685513899999998</v>
      </c>
      <c r="M10405">
        <v>0</v>
      </c>
      <c r="N10405">
        <v>0</v>
      </c>
      <c r="O10405">
        <v>0</v>
      </c>
      <c r="P10405">
        <v>0.34517682</v>
      </c>
      <c r="Q10405">
        <v>0</v>
      </c>
    </row>
    <row r="10406" spans="1:17">
      <c r="A10406" t="s">
        <v>21939</v>
      </c>
      <c r="B10406" s="14" t="s">
        <v>2800</v>
      </c>
      <c r="C10406">
        <v>0</v>
      </c>
      <c r="D10406">
        <v>0.11927984599999999</v>
      </c>
      <c r="E10406">
        <v>0.20048775299999999</v>
      </c>
      <c r="F10406">
        <v>0.14658112200000001</v>
      </c>
      <c r="G10406">
        <v>0.27892935099999999</v>
      </c>
      <c r="H10406">
        <v>0.72375133899999999</v>
      </c>
      <c r="I10406">
        <v>0</v>
      </c>
      <c r="J10406">
        <v>0.47779711699999999</v>
      </c>
      <c r="K10406">
        <v>1.0991598929999999</v>
      </c>
      <c r="L10406">
        <v>0.85052475500000002</v>
      </c>
      <c r="M10406">
        <v>0.51676886099999997</v>
      </c>
      <c r="N10406">
        <v>0.26549229699999999</v>
      </c>
      <c r="O10406">
        <v>0.29814868999999999</v>
      </c>
      <c r="P10406">
        <v>0.323125106</v>
      </c>
      <c r="Q10406">
        <v>0.74026561199999996</v>
      </c>
    </row>
    <row r="10407" spans="1:17">
      <c r="A10407" t="s">
        <v>21940</v>
      </c>
      <c r="B10407" s="14" t="s">
        <v>5681</v>
      </c>
      <c r="C10407">
        <v>55.76257691</v>
      </c>
      <c r="D10407">
        <v>10.02939392</v>
      </c>
      <c r="E10407">
        <v>7.1365752230000004</v>
      </c>
      <c r="F10407">
        <v>7.3273414370000003</v>
      </c>
      <c r="G10407">
        <v>9.2478007190000007</v>
      </c>
      <c r="H10407">
        <v>15.37280466</v>
      </c>
      <c r="I10407">
        <v>18.115765360000001</v>
      </c>
      <c r="J10407">
        <v>13.648152359999999</v>
      </c>
      <c r="K10407">
        <v>23.167750009999999</v>
      </c>
      <c r="L10407">
        <v>29.477959989999999</v>
      </c>
      <c r="M10407">
        <v>34.443197290000001</v>
      </c>
      <c r="N10407">
        <v>8.4733481469999994</v>
      </c>
      <c r="O10407">
        <v>36.992360230000003</v>
      </c>
      <c r="P10407">
        <v>11.96939847</v>
      </c>
      <c r="Q10407">
        <v>20.494867060000001</v>
      </c>
    </row>
    <row r="10408" spans="1:17">
      <c r="A10408" t="s">
        <v>21941</v>
      </c>
      <c r="B10408" s="14" t="s">
        <v>3732</v>
      </c>
      <c r="C10408">
        <v>99.38464252</v>
      </c>
      <c r="D10408">
        <v>3.839481374</v>
      </c>
      <c r="E10408">
        <v>3.3995961709999998</v>
      </c>
      <c r="F10408">
        <v>2.3775698360000002</v>
      </c>
      <c r="G10408">
        <v>3.08633041</v>
      </c>
      <c r="H10408">
        <v>3.43210682</v>
      </c>
      <c r="I10408">
        <v>137.03622859999999</v>
      </c>
      <c r="J10408">
        <v>6.0420410679999996</v>
      </c>
      <c r="K10408">
        <v>27.64116847</v>
      </c>
      <c r="L10408">
        <v>52.188198999999997</v>
      </c>
      <c r="M10408">
        <v>45.224222079999997</v>
      </c>
      <c r="N10408">
        <v>3.9891958519999999</v>
      </c>
      <c r="O10408">
        <v>46.185871400000003</v>
      </c>
      <c r="P10408">
        <v>1.6251603699999999</v>
      </c>
      <c r="Q10408">
        <v>17.964304720000001</v>
      </c>
    </row>
    <row r="10409" spans="1:17">
      <c r="A10409" t="s">
        <v>21942</v>
      </c>
      <c r="B10409" s="14" t="s">
        <v>3733</v>
      </c>
      <c r="C10409">
        <v>6.8849546269999999</v>
      </c>
      <c r="D10409">
        <v>19.664804289999999</v>
      </c>
      <c r="E10409">
        <v>9.1167058389999998</v>
      </c>
      <c r="F10409">
        <v>12.95311938</v>
      </c>
      <c r="G10409">
        <v>11.167194139999999</v>
      </c>
      <c r="H10409">
        <v>16.998445100000001</v>
      </c>
      <c r="I10409">
        <v>16.315754250000001</v>
      </c>
      <c r="J10409">
        <v>7.4344564870000003</v>
      </c>
      <c r="K10409">
        <v>19.63253512</v>
      </c>
      <c r="L10409">
        <v>42.260167090000003</v>
      </c>
      <c r="M10409">
        <v>3.7759972990000001</v>
      </c>
      <c r="N10409">
        <v>2.6370996529999999</v>
      </c>
      <c r="O10409">
        <v>4.493266738</v>
      </c>
      <c r="P10409">
        <v>1.235864549</v>
      </c>
      <c r="Q10409">
        <v>10.39556387</v>
      </c>
    </row>
    <row r="10410" spans="1:17">
      <c r="A10410" t="s">
        <v>21943</v>
      </c>
      <c r="B10410" s="14" t="s">
        <v>2677</v>
      </c>
      <c r="C10410">
        <v>113.9770651</v>
      </c>
      <c r="D10410">
        <v>12.45426177</v>
      </c>
      <c r="E10410">
        <v>15.83315142</v>
      </c>
      <c r="F10410">
        <v>6.8400081960000003</v>
      </c>
      <c r="G10410">
        <v>19.914428699999998</v>
      </c>
      <c r="H10410">
        <v>19.372724160000001</v>
      </c>
      <c r="I10410">
        <v>66.822916609999993</v>
      </c>
      <c r="J10410">
        <v>32.241583970000001</v>
      </c>
      <c r="K10410">
        <v>44.718413550000001</v>
      </c>
      <c r="L10410">
        <v>56.445977470000003</v>
      </c>
      <c r="M10410">
        <v>55.804773140000002</v>
      </c>
      <c r="N10410">
        <v>15.853912729999999</v>
      </c>
      <c r="O10410">
        <v>64.819332119999999</v>
      </c>
      <c r="P10410">
        <v>13.92277541</v>
      </c>
      <c r="Q10410">
        <v>27.52890785</v>
      </c>
    </row>
    <row r="10411" spans="1:17">
      <c r="A10411" t="s">
        <v>21944</v>
      </c>
      <c r="B10411" s="14" t="s">
        <v>2678</v>
      </c>
      <c r="C10411">
        <v>191.78636119999999</v>
      </c>
      <c r="D10411">
        <v>13.85042045</v>
      </c>
      <c r="E10411">
        <v>2.426876826</v>
      </c>
      <c r="F10411">
        <v>1.49504948</v>
      </c>
      <c r="G10411">
        <v>3.034593085</v>
      </c>
      <c r="H10411">
        <v>0.324478184</v>
      </c>
      <c r="I10411">
        <v>34.005851319999998</v>
      </c>
      <c r="J10411">
        <v>1.2852597219999999</v>
      </c>
      <c r="K10411">
        <v>38.864267009999999</v>
      </c>
      <c r="L10411">
        <v>135.0615215</v>
      </c>
      <c r="M10411">
        <v>60.330015770000003</v>
      </c>
      <c r="N10411">
        <v>0.97900284400000004</v>
      </c>
      <c r="O10411">
        <v>47.719649339999997</v>
      </c>
      <c r="P10411">
        <v>0.76054712499999999</v>
      </c>
      <c r="Q10411">
        <v>25.787231340000002</v>
      </c>
    </row>
    <row r="10412" spans="1:17">
      <c r="A10412" t="s">
        <v>21945</v>
      </c>
      <c r="B10412" s="14" t="s">
        <v>1814</v>
      </c>
      <c r="C10412">
        <v>10.135662460000001</v>
      </c>
      <c r="D10412">
        <v>8.4321508279999993</v>
      </c>
      <c r="E10412">
        <v>10.10630271</v>
      </c>
      <c r="F10412">
        <v>8.8063488969999995</v>
      </c>
      <c r="G10412">
        <v>8.8070546830000005</v>
      </c>
      <c r="H10412">
        <v>10.973970789999999</v>
      </c>
      <c r="I10412">
        <v>93.403561830000001</v>
      </c>
      <c r="J10412">
        <v>8.8302823959999994</v>
      </c>
      <c r="K10412">
        <v>37.909377409999998</v>
      </c>
      <c r="L10412">
        <v>15.32943182</v>
      </c>
      <c r="M10412">
        <v>158.75166400000001</v>
      </c>
      <c r="N10412">
        <v>8.2277137210000006</v>
      </c>
      <c r="O10412">
        <v>88.606054009999994</v>
      </c>
      <c r="P10412">
        <v>3.5104843049999999</v>
      </c>
      <c r="Q10412">
        <v>4.8921313069999997</v>
      </c>
    </row>
    <row r="10413" spans="1:17">
      <c r="A10413" t="s">
        <v>21946</v>
      </c>
      <c r="B10413" s="14" t="s">
        <v>21947</v>
      </c>
      <c r="C10413">
        <v>4.7861263640000002</v>
      </c>
      <c r="D10413">
        <v>0.90881763699999996</v>
      </c>
      <c r="E10413">
        <v>0.80014908799999995</v>
      </c>
      <c r="F10413">
        <v>9.3069305000000005E-2</v>
      </c>
      <c r="G10413">
        <v>0.47227110900000002</v>
      </c>
      <c r="H10413">
        <v>0.26259095399999999</v>
      </c>
      <c r="I10413">
        <v>0.99710025700000005</v>
      </c>
      <c r="J10413">
        <v>1.386832123</v>
      </c>
      <c r="K10413">
        <v>2.1712249699999999</v>
      </c>
      <c r="L10413">
        <v>2.160107574</v>
      </c>
      <c r="M10413">
        <v>0</v>
      </c>
      <c r="N10413">
        <v>0.75856511800000004</v>
      </c>
      <c r="O10413">
        <v>4.5433121529999996</v>
      </c>
      <c r="P10413">
        <v>0.51290760899999999</v>
      </c>
      <c r="Q10413">
        <v>0.94003927899999995</v>
      </c>
    </row>
    <row r="10414" spans="1:17">
      <c r="A10414" t="s">
        <v>21946</v>
      </c>
      <c r="B10414" s="14" t="s">
        <v>2632</v>
      </c>
      <c r="C10414">
        <v>1.74250773</v>
      </c>
      <c r="D10414">
        <v>4.2462618709999997</v>
      </c>
      <c r="E10414">
        <v>5.4378627159999997</v>
      </c>
      <c r="F10414">
        <v>4.3484702180000001</v>
      </c>
      <c r="G10414">
        <v>4.5134770570000002</v>
      </c>
      <c r="H10414">
        <v>1.7845843749999999</v>
      </c>
      <c r="I10414">
        <v>5.0822662889999997</v>
      </c>
      <c r="J10414">
        <v>2.7244131760000001</v>
      </c>
      <c r="K10414">
        <v>1.5809763489999999</v>
      </c>
      <c r="L10414">
        <v>2.569039332</v>
      </c>
      <c r="M10414">
        <v>0</v>
      </c>
      <c r="N10414">
        <v>2.9356315949999998</v>
      </c>
      <c r="O10414">
        <v>1.286526273</v>
      </c>
      <c r="P10414">
        <v>1.3071569439999999</v>
      </c>
      <c r="Q10414">
        <v>3.1942825560000001</v>
      </c>
    </row>
    <row r="10415" spans="1:17">
      <c r="A10415" t="s">
        <v>21948</v>
      </c>
      <c r="B10415" s="14" t="s">
        <v>8678</v>
      </c>
      <c r="C10415">
        <v>6.4671595609999999</v>
      </c>
      <c r="D10415">
        <v>1.091575148</v>
      </c>
      <c r="E10415">
        <v>1.769213114</v>
      </c>
      <c r="F10415">
        <v>1.173742053</v>
      </c>
      <c r="G10415">
        <v>1.329473108</v>
      </c>
      <c r="H10415">
        <v>0.11827362900000001</v>
      </c>
      <c r="I10415">
        <v>1.7964162720000001</v>
      </c>
      <c r="J10415">
        <v>2.0300905729999998</v>
      </c>
      <c r="K10415">
        <v>1.11764771</v>
      </c>
      <c r="L10415">
        <v>4.0863243059999999</v>
      </c>
      <c r="M10415">
        <v>1.182286999</v>
      </c>
      <c r="N10415">
        <v>1.5944386370000001</v>
      </c>
      <c r="O10415">
        <v>2.3874128489999999</v>
      </c>
      <c r="P10415">
        <v>1.0626864279999999</v>
      </c>
      <c r="Q10415">
        <v>1.270209674</v>
      </c>
    </row>
    <row r="10416" spans="1:17">
      <c r="A10416" t="s">
        <v>21949</v>
      </c>
      <c r="B10416" s="14" t="s">
        <v>5299</v>
      </c>
      <c r="C10416">
        <v>6.2809784329999996</v>
      </c>
      <c r="D10416">
        <v>0.289884798</v>
      </c>
      <c r="E10416">
        <v>0.278424962</v>
      </c>
      <c r="F10416">
        <v>0.24936440000000001</v>
      </c>
      <c r="G10416">
        <v>0.18076790200000001</v>
      </c>
      <c r="H10416">
        <v>0.80408079300000002</v>
      </c>
      <c r="I10416">
        <v>0.38165307700000001</v>
      </c>
      <c r="J10416">
        <v>0.66353501500000001</v>
      </c>
      <c r="K10416">
        <v>0.59361754600000005</v>
      </c>
      <c r="L10416">
        <v>2.8111514030000002</v>
      </c>
      <c r="M10416">
        <v>2.5117979500000001</v>
      </c>
      <c r="N10416">
        <v>0.64522367400000002</v>
      </c>
      <c r="O10416">
        <v>0.57967058299999996</v>
      </c>
      <c r="P10416">
        <v>0.274850871</v>
      </c>
      <c r="Q10416">
        <v>0.359812246</v>
      </c>
    </row>
    <row r="10417" spans="1:17">
      <c r="A10417" t="s">
        <v>21950</v>
      </c>
      <c r="B10417" s="14" t="s">
        <v>1780</v>
      </c>
      <c r="C10417">
        <v>10.95099879</v>
      </c>
      <c r="D10417">
        <v>28.357395260000001</v>
      </c>
      <c r="E10417">
        <v>14.21365173</v>
      </c>
      <c r="F10417">
        <v>13.978932889999999</v>
      </c>
      <c r="G10417">
        <v>10.25359856</v>
      </c>
      <c r="H10417">
        <v>16.26238004</v>
      </c>
      <c r="I10417">
        <v>6.3880223889999996</v>
      </c>
      <c r="J10417">
        <v>27.364191829999999</v>
      </c>
      <c r="K10417">
        <v>18.326096499999998</v>
      </c>
      <c r="L10417">
        <v>13.37764677</v>
      </c>
      <c r="M10417">
        <v>8.4083805510000005</v>
      </c>
      <c r="N10417">
        <v>18.479327699999999</v>
      </c>
      <c r="O10417">
        <v>9.7023943690000003</v>
      </c>
      <c r="P10417">
        <v>35.269667060000003</v>
      </c>
      <c r="Q10417">
        <v>20.744013500000001</v>
      </c>
    </row>
    <row r="10418" spans="1:17">
      <c r="A10418" t="s">
        <v>21951</v>
      </c>
      <c r="B10418" s="14" t="s">
        <v>2606</v>
      </c>
      <c r="C10418">
        <v>0</v>
      </c>
      <c r="D10418">
        <v>0.22478536099999999</v>
      </c>
      <c r="E10418">
        <v>1.1874448369999999</v>
      </c>
      <c r="F10418">
        <v>0.55247037300000001</v>
      </c>
      <c r="G10418">
        <v>0.70086425100000005</v>
      </c>
      <c r="H10418">
        <v>0</v>
      </c>
      <c r="I10418">
        <v>0</v>
      </c>
      <c r="J10418">
        <v>1.80083729</v>
      </c>
      <c r="K10418">
        <v>0.92061767800000005</v>
      </c>
      <c r="L10418">
        <v>6.4113266580000001</v>
      </c>
      <c r="M10418">
        <v>0</v>
      </c>
      <c r="N10418">
        <v>1.876221667</v>
      </c>
      <c r="O10418">
        <v>0</v>
      </c>
      <c r="P10418">
        <v>0.60893601100000005</v>
      </c>
      <c r="Q10418">
        <v>0.69752300300000003</v>
      </c>
    </row>
    <row r="10419" spans="1:17">
      <c r="A10419" t="s">
        <v>21952</v>
      </c>
      <c r="B10419" s="14" t="s">
        <v>21953</v>
      </c>
      <c r="C10419">
        <v>22.279925429999999</v>
      </c>
      <c r="D10419">
        <v>21.15321205</v>
      </c>
      <c r="E10419">
        <v>21.75609433</v>
      </c>
      <c r="F10419">
        <v>15.813533</v>
      </c>
      <c r="G10419">
        <v>18.824417029999999</v>
      </c>
      <c r="H10419">
        <v>44.311591079999999</v>
      </c>
      <c r="I10419">
        <v>29.01004601</v>
      </c>
      <c r="J10419">
        <v>17.551843550000001</v>
      </c>
      <c r="K10419">
        <v>37.902308720000001</v>
      </c>
      <c r="L10419">
        <v>43.741554069999999</v>
      </c>
      <c r="M10419">
        <v>4.5822163759999999</v>
      </c>
      <c r="N10419">
        <v>9.1222692779999992</v>
      </c>
      <c r="O10419">
        <v>9.6935664569999993</v>
      </c>
      <c r="P10419">
        <v>6.9241538900000004</v>
      </c>
      <c r="Q10419">
        <v>20.785916690000001</v>
      </c>
    </row>
    <row r="10420" spans="1:17">
      <c r="A10420" t="s">
        <v>21954</v>
      </c>
      <c r="B10420" s="14" t="s">
        <v>2588</v>
      </c>
      <c r="C10420">
        <v>18.81657628</v>
      </c>
      <c r="D10420">
        <v>18.20977049</v>
      </c>
      <c r="E10420">
        <v>10.53608129</v>
      </c>
      <c r="F10420">
        <v>5.5270222520000001</v>
      </c>
      <c r="G10420">
        <v>13.168096370000001</v>
      </c>
      <c r="H10420">
        <v>20.91911631</v>
      </c>
      <c r="I10420">
        <v>24.552099370000001</v>
      </c>
      <c r="J10420">
        <v>9.7926311449999996</v>
      </c>
      <c r="K10420">
        <v>11.23175644</v>
      </c>
      <c r="L10420">
        <v>10.01212451</v>
      </c>
      <c r="M10420">
        <v>9.5050771350000005</v>
      </c>
      <c r="N10420">
        <v>9.7665511570000003</v>
      </c>
      <c r="O10420">
        <v>10.967867869999999</v>
      </c>
      <c r="P10420">
        <v>6.0919155969999998</v>
      </c>
      <c r="Q10420">
        <v>17.70069165</v>
      </c>
    </row>
    <row r="10421" spans="1:17">
      <c r="A10421" t="s">
        <v>21955</v>
      </c>
      <c r="B10421" s="14" t="s">
        <v>7416</v>
      </c>
      <c r="C10421">
        <v>13.53298551</v>
      </c>
      <c r="D10421">
        <v>10.976582860000001</v>
      </c>
      <c r="E10421">
        <v>57.427267479999998</v>
      </c>
      <c r="F10421">
        <v>19.52035218</v>
      </c>
      <c r="G10421">
        <v>49.790904040000001</v>
      </c>
      <c r="H10421">
        <v>24.310481790000001</v>
      </c>
      <c r="I10421">
        <v>26.738307949999999</v>
      </c>
      <c r="J10421">
        <v>88.656835180000002</v>
      </c>
      <c r="K10421">
        <v>28.121658589999999</v>
      </c>
      <c r="L10421">
        <v>21.791055610000001</v>
      </c>
      <c r="M10421">
        <v>3.7708831379999999</v>
      </c>
      <c r="N10421">
        <v>26.234378549999999</v>
      </c>
      <c r="O10421">
        <v>11.603215820000001</v>
      </c>
      <c r="P10421">
        <v>8.0232629939999995</v>
      </c>
      <c r="Q10421">
        <v>39.31272087</v>
      </c>
    </row>
    <row r="10422" spans="1:17">
      <c r="A10422" t="s">
        <v>21956</v>
      </c>
      <c r="B10422" s="14" t="s">
        <v>2520</v>
      </c>
      <c r="C10422">
        <v>2.392667045</v>
      </c>
      <c r="D10422">
        <v>0.42404469099999997</v>
      </c>
      <c r="E10422">
        <v>0.96729284000000004</v>
      </c>
      <c r="F10422">
        <v>0.71651502300000003</v>
      </c>
      <c r="G10422">
        <v>0.82633763000000005</v>
      </c>
      <c r="H10422">
        <v>1.4702659220000001</v>
      </c>
      <c r="I10422">
        <v>9.7699649740000005</v>
      </c>
      <c r="J10422">
        <v>3.7004955650000002</v>
      </c>
      <c r="K10422">
        <v>2.1708655549999998</v>
      </c>
      <c r="L10422">
        <v>2.41892</v>
      </c>
      <c r="M10422">
        <v>3.674268519</v>
      </c>
      <c r="N10422">
        <v>1.710702537</v>
      </c>
      <c r="O10422">
        <v>1.5898960259999999</v>
      </c>
      <c r="P10422">
        <v>1.1487228570000001</v>
      </c>
      <c r="Q10422">
        <v>1.9737557050000001</v>
      </c>
    </row>
    <row r="10423" spans="1:17">
      <c r="A10423" t="e">
        <v>#N/A</v>
      </c>
      <c r="B10423" s="14" t="s">
        <v>21957</v>
      </c>
      <c r="C10423">
        <v>60.275155390000002</v>
      </c>
      <c r="D10423">
        <v>0.52883030099999995</v>
      </c>
      <c r="E10423">
        <v>0.57141492900000002</v>
      </c>
      <c r="F10423">
        <v>1.056040731</v>
      </c>
      <c r="G10423">
        <v>1.133587157</v>
      </c>
      <c r="H10423">
        <v>1.375187309</v>
      </c>
      <c r="I10423">
        <v>27.849644170000001</v>
      </c>
      <c r="J10423">
        <v>2.5722529340000002</v>
      </c>
      <c r="K10423">
        <v>8.9341156270000006</v>
      </c>
      <c r="L10423">
        <v>46.758212970000002</v>
      </c>
      <c r="M10423">
        <v>13.74664913</v>
      </c>
      <c r="N10423">
        <v>2.5012673830000001</v>
      </c>
      <c r="O10423">
        <v>35.029024239999998</v>
      </c>
      <c r="P10423">
        <v>2.5070212359999999</v>
      </c>
      <c r="Q10423">
        <v>13.12794738</v>
      </c>
    </row>
    <row r="10424" spans="1:17">
      <c r="A10424" t="s">
        <v>21958</v>
      </c>
      <c r="B10424" s="14" t="s">
        <v>2358</v>
      </c>
      <c r="C10424">
        <v>181.73723630000001</v>
      </c>
      <c r="D10424">
        <v>6.4783995289999998</v>
      </c>
      <c r="E10424">
        <v>5.9339428200000004</v>
      </c>
      <c r="F10424">
        <v>4.2524474750000003</v>
      </c>
      <c r="G10424">
        <v>5.2468586139999998</v>
      </c>
      <c r="H10424">
        <v>7.9987290870000001</v>
      </c>
      <c r="I10424">
        <v>12.89789652</v>
      </c>
      <c r="J10424">
        <v>9.5302193339999999</v>
      </c>
      <c r="K10424">
        <v>41.869660179999997</v>
      </c>
      <c r="L10424">
        <v>159.8094591</v>
      </c>
      <c r="M10424">
        <v>11.50065084</v>
      </c>
      <c r="N10424">
        <v>5.8733407250000003</v>
      </c>
      <c r="O10424">
        <v>72.198121310000005</v>
      </c>
      <c r="P10424">
        <v>7.9830038659999998</v>
      </c>
      <c r="Q10424">
        <v>38.538688030000003</v>
      </c>
    </row>
    <row r="10425" spans="1:17">
      <c r="A10425" t="s">
        <v>21959</v>
      </c>
      <c r="B10425" s="14" t="s">
        <v>2305</v>
      </c>
      <c r="C10425">
        <v>8.397641385</v>
      </c>
      <c r="D10425">
        <v>3.4806711990000001</v>
      </c>
      <c r="E10425">
        <v>2.5937627480000001</v>
      </c>
      <c r="F10425">
        <v>4.2035946820000003</v>
      </c>
      <c r="G10425">
        <v>3.0171757750000001</v>
      </c>
      <c r="H10425">
        <v>7.4906890239999999</v>
      </c>
      <c r="I10425">
        <v>4.7405593059999998</v>
      </c>
      <c r="J10425">
        <v>2.6099188990000002</v>
      </c>
      <c r="K10425">
        <v>6.5131662590000001</v>
      </c>
      <c r="L10425">
        <v>5.3061140340000001</v>
      </c>
      <c r="M10425">
        <v>7.7998369930000004</v>
      </c>
      <c r="N10425">
        <v>2.1204771349999998</v>
      </c>
      <c r="O10425">
        <v>10.50023165</v>
      </c>
      <c r="P10425">
        <v>1.605372217</v>
      </c>
      <c r="Q10425">
        <v>4.7486011709999998</v>
      </c>
    </row>
    <row r="10426" spans="1:17">
      <c r="A10426" t="s">
        <v>21960</v>
      </c>
      <c r="B10426" s="14" t="s">
        <v>21961</v>
      </c>
      <c r="C10426">
        <v>20.6487166</v>
      </c>
      <c r="D10426">
        <v>168.33726150000001</v>
      </c>
      <c r="E10426">
        <v>164.31861660000001</v>
      </c>
      <c r="F10426">
        <v>287.81496559999999</v>
      </c>
      <c r="G10426">
        <v>151.89655690000001</v>
      </c>
      <c r="H10426">
        <v>160.1909857</v>
      </c>
      <c r="I10426">
        <v>174.65208100000001</v>
      </c>
      <c r="J10426">
        <v>236.63516519999999</v>
      </c>
      <c r="K10426">
        <v>376.56485179999999</v>
      </c>
      <c r="L10426">
        <v>106.9858079</v>
      </c>
      <c r="M10426">
        <v>31.70893732</v>
      </c>
      <c r="N10426">
        <v>86.543851439999997</v>
      </c>
      <c r="O10426">
        <v>13.7208027</v>
      </c>
      <c r="P10426">
        <v>285.63209239999998</v>
      </c>
      <c r="Q10426">
        <v>229.9524084</v>
      </c>
    </row>
    <row r="10427" spans="1:17">
      <c r="A10427" t="s">
        <v>21962</v>
      </c>
      <c r="B10427" s="14" t="s">
        <v>21963</v>
      </c>
      <c r="C10427">
        <v>103.73288909999999</v>
      </c>
      <c r="D10427">
        <v>9.9725865819999999</v>
      </c>
      <c r="E10427">
        <v>4.58094833</v>
      </c>
      <c r="F10427">
        <v>4.2626624050000004</v>
      </c>
      <c r="G10427">
        <v>5.0696401069999997</v>
      </c>
      <c r="H10427">
        <v>3.7584108139999999</v>
      </c>
      <c r="I10427">
        <v>14.27129278</v>
      </c>
      <c r="J10427">
        <v>4.9623613899999999</v>
      </c>
      <c r="K10427">
        <v>21.309463210000001</v>
      </c>
      <c r="L10427">
        <v>75.437917979999995</v>
      </c>
      <c r="M10427">
        <v>15.027932379999999</v>
      </c>
      <c r="N10427">
        <v>5.3079585490000003</v>
      </c>
      <c r="O10427">
        <v>26.01100039</v>
      </c>
      <c r="P10427">
        <v>6.1665593440000004</v>
      </c>
      <c r="Q10427">
        <v>14.80004969</v>
      </c>
    </row>
    <row r="10428" spans="1:17">
      <c r="A10428" t="s">
        <v>21964</v>
      </c>
      <c r="B10428" s="14" t="s">
        <v>21965</v>
      </c>
      <c r="C10428">
        <v>21.63198882</v>
      </c>
      <c r="D10428">
        <v>2.8317603509999998</v>
      </c>
      <c r="E10428">
        <v>3.242855306</v>
      </c>
      <c r="F10428">
        <v>1.0707401990000001</v>
      </c>
      <c r="G10428">
        <v>2.886476042</v>
      </c>
      <c r="H10428">
        <v>3.3986772080000001</v>
      </c>
      <c r="I10428">
        <v>2.8678502629999998</v>
      </c>
      <c r="J10428">
        <v>4.6120423060000002</v>
      </c>
      <c r="K10428">
        <v>6.2448565800000004</v>
      </c>
      <c r="L10428">
        <v>13.66833783</v>
      </c>
      <c r="M10428">
        <v>1.887436745</v>
      </c>
      <c r="N10428">
        <v>3.1514567750000002</v>
      </c>
      <c r="O10428">
        <v>6.5337155730000003</v>
      </c>
      <c r="P10428">
        <v>2.5078739649999999</v>
      </c>
      <c r="Q10428">
        <v>2.703732021</v>
      </c>
    </row>
    <row r="10429" spans="1:17">
      <c r="A10429" t="s">
        <v>21966</v>
      </c>
      <c r="B10429" s="14" t="s">
        <v>21967</v>
      </c>
      <c r="C10429">
        <v>79.779132320000002</v>
      </c>
      <c r="D10429">
        <v>2.0792645940000001</v>
      </c>
      <c r="E10429">
        <v>1.4977997380000001</v>
      </c>
      <c r="F10429">
        <v>21.718991540000001</v>
      </c>
      <c r="G10429">
        <v>0</v>
      </c>
      <c r="H10429">
        <v>5.4069864670000003</v>
      </c>
      <c r="I10429">
        <v>13.687467160000001</v>
      </c>
      <c r="J10429">
        <v>2.379677848</v>
      </c>
      <c r="K10429">
        <v>12.773570279999999</v>
      </c>
      <c r="L10429">
        <v>32.617624370000001</v>
      </c>
      <c r="M10429">
        <v>27.024662490000001</v>
      </c>
      <c r="N10429">
        <v>5.2065151270000003</v>
      </c>
      <c r="O10429">
        <v>62.367285019999997</v>
      </c>
      <c r="P10429">
        <v>4.9285758389999996</v>
      </c>
      <c r="Q10429">
        <v>9.6781316650000004</v>
      </c>
    </row>
    <row r="10430" spans="1:17">
      <c r="A10430" t="s">
        <v>21968</v>
      </c>
      <c r="B10430" s="14" t="s">
        <v>8497</v>
      </c>
      <c r="C10430">
        <v>104.5359227</v>
      </c>
      <c r="D10430">
        <v>1080.164943</v>
      </c>
      <c r="E10430">
        <v>1044.3073629999999</v>
      </c>
      <c r="F10430">
        <v>1155.4723839999999</v>
      </c>
      <c r="G10430">
        <v>1405.3310309999999</v>
      </c>
      <c r="H10430">
        <v>2034.7314779999999</v>
      </c>
      <c r="I10430">
        <v>1106.4956070000001</v>
      </c>
      <c r="J10430">
        <v>1292.5854039999999</v>
      </c>
      <c r="K10430">
        <v>1375.5186880000001</v>
      </c>
      <c r="L10430">
        <v>655.80024749999995</v>
      </c>
      <c r="M10430">
        <v>112.458679</v>
      </c>
      <c r="N10430">
        <v>552.76760879999995</v>
      </c>
      <c r="O10430">
        <v>71.879958529999996</v>
      </c>
      <c r="P10430">
        <v>1200.923444</v>
      </c>
      <c r="Q10430">
        <v>1033.698046</v>
      </c>
    </row>
    <row r="10431" spans="1:17">
      <c r="A10431" t="s">
        <v>21969</v>
      </c>
      <c r="B10431" s="14" t="s">
        <v>8138</v>
      </c>
      <c r="C10431">
        <v>13.776490519999999</v>
      </c>
      <c r="D10431">
        <v>110.79302509999999</v>
      </c>
      <c r="E10431">
        <v>76.077536429999995</v>
      </c>
      <c r="F10431">
        <v>167.07160540000001</v>
      </c>
      <c r="G10431">
        <v>64.286759790000005</v>
      </c>
      <c r="H10431">
        <v>147.40784619999999</v>
      </c>
      <c r="I10431">
        <v>41.582716380000001</v>
      </c>
      <c r="J10431">
        <v>118.8398933</v>
      </c>
      <c r="K10431">
        <v>138.36548020000001</v>
      </c>
      <c r="L10431">
        <v>26.114343170000001</v>
      </c>
      <c r="M10431">
        <v>7.9948833439999998</v>
      </c>
      <c r="N10431">
        <v>88.862166630000004</v>
      </c>
      <c r="O10431">
        <v>10.9993505</v>
      </c>
      <c r="P10431">
        <v>221.11132660000001</v>
      </c>
      <c r="Q10431">
        <v>148.00258450000001</v>
      </c>
    </row>
    <row r="10432" spans="1:17">
      <c r="A10432" t="s">
        <v>21970</v>
      </c>
      <c r="B10432" s="14" t="s">
        <v>21971</v>
      </c>
      <c r="C10432">
        <v>6.856534248</v>
      </c>
      <c r="D10432">
        <v>21.382169229999999</v>
      </c>
      <c r="E10432">
        <v>18.236301619999999</v>
      </c>
      <c r="F10432">
        <v>23.3327007</v>
      </c>
      <c r="G10432">
        <v>8.2879659159999992</v>
      </c>
      <c r="H10432">
        <v>4.8614539880000001</v>
      </c>
      <c r="I10432">
        <v>49.225935550000003</v>
      </c>
      <c r="J10432">
        <v>55.629148569999998</v>
      </c>
      <c r="K10432">
        <v>33.258048449999997</v>
      </c>
      <c r="L10432">
        <v>10.9975132</v>
      </c>
      <c r="M10432">
        <v>4.0496727100000003</v>
      </c>
      <c r="N10432">
        <v>30.037757769999999</v>
      </c>
      <c r="O10432">
        <v>5.841125033</v>
      </c>
      <c r="P10432">
        <v>72.641866559999997</v>
      </c>
      <c r="Q10432">
        <v>29.005554249999999</v>
      </c>
    </row>
    <row r="10433" spans="1:17">
      <c r="A10433" t="s">
        <v>21972</v>
      </c>
      <c r="B10433" s="14" t="s">
        <v>9181</v>
      </c>
      <c r="C10433">
        <v>0.53598226100000002</v>
      </c>
      <c r="D10433">
        <v>7.7179711070000003</v>
      </c>
      <c r="E10433">
        <v>6.8426412440000002</v>
      </c>
      <c r="F10433">
        <v>6.6756239219999998</v>
      </c>
      <c r="G10433">
        <v>7.1266660450000003</v>
      </c>
      <c r="H10433">
        <v>2.470161241</v>
      </c>
      <c r="I10433">
        <v>8.2071509789999997</v>
      </c>
      <c r="J10433">
        <v>13.89509492</v>
      </c>
      <c r="K10433">
        <v>8.7533356349999991</v>
      </c>
      <c r="L10433">
        <v>3.8946417160000002</v>
      </c>
      <c r="M10433">
        <v>1.028842872</v>
      </c>
      <c r="N10433">
        <v>4.558938618</v>
      </c>
      <c r="O10433">
        <v>0.59358869599999997</v>
      </c>
      <c r="P10433">
        <v>15.56017232</v>
      </c>
      <c r="Q10433">
        <v>4.4214177110000001</v>
      </c>
    </row>
    <row r="10434" spans="1:17">
      <c r="A10434" t="s">
        <v>21973</v>
      </c>
      <c r="B10434" s="14" t="s">
        <v>9344</v>
      </c>
      <c r="C10434">
        <v>12.245660150000001</v>
      </c>
      <c r="D10434">
        <v>1.1693205790000001</v>
      </c>
      <c r="E10434">
        <v>2.1338796539999998</v>
      </c>
      <c r="F10434">
        <v>0.77595819700000002</v>
      </c>
      <c r="G10434">
        <v>1.0572981530000001</v>
      </c>
      <c r="H10434">
        <v>2.7569365220000002</v>
      </c>
      <c r="I10434">
        <v>19.705474200000001</v>
      </c>
      <c r="J10434">
        <v>17.317144420000002</v>
      </c>
      <c r="K10434">
        <v>8.6202008009999993</v>
      </c>
      <c r="L10434">
        <v>35.752651659999998</v>
      </c>
      <c r="M10434">
        <v>4.0527782879999998</v>
      </c>
      <c r="N10434">
        <v>6.298451837</v>
      </c>
      <c r="O10434">
        <v>383.4716502</v>
      </c>
      <c r="P10434">
        <v>8.5843322099999995</v>
      </c>
      <c r="Q10434">
        <v>415.96834200000001</v>
      </c>
    </row>
    <row r="10435" spans="1:17">
      <c r="A10435" t="s">
        <v>21973</v>
      </c>
      <c r="B10435" s="14" t="s">
        <v>21974</v>
      </c>
      <c r="C10435">
        <v>3.8073847449999998</v>
      </c>
      <c r="D10435">
        <v>0.84346320299999999</v>
      </c>
      <c r="E10435">
        <v>1.2151786440000001</v>
      </c>
      <c r="F10435">
        <v>0.55280993700000003</v>
      </c>
      <c r="G10435">
        <v>0.56980220500000001</v>
      </c>
      <c r="H10435">
        <v>1.4622458789999999</v>
      </c>
      <c r="I10435">
        <v>5.1822248139999996</v>
      </c>
      <c r="J10435">
        <v>0.57919632899999995</v>
      </c>
      <c r="K10435">
        <v>3.108994364</v>
      </c>
      <c r="L10435">
        <v>2.8868702580000001</v>
      </c>
      <c r="M10435">
        <v>4.8723013709999998</v>
      </c>
      <c r="N10435">
        <v>0.84481868100000002</v>
      </c>
      <c r="O10435">
        <v>5.622127721</v>
      </c>
      <c r="P10435">
        <v>0.87588352800000002</v>
      </c>
      <c r="Q10435">
        <v>6.8050292719999996</v>
      </c>
    </row>
    <row r="10436" spans="1:17">
      <c r="A10436" t="s">
        <v>21975</v>
      </c>
      <c r="B10436" s="14" t="s">
        <v>1310</v>
      </c>
      <c r="C10436">
        <v>1.938570833</v>
      </c>
      <c r="D10436">
        <v>1.4315278279999999</v>
      </c>
      <c r="E10436">
        <v>1.456182353</v>
      </c>
      <c r="F10436">
        <v>1.447326991</v>
      </c>
      <c r="G10436">
        <v>0.963688345</v>
      </c>
      <c r="H10436">
        <v>1.28598597</v>
      </c>
      <c r="I10436">
        <v>1.54203044</v>
      </c>
      <c r="J10436">
        <v>1.9958151630000001</v>
      </c>
      <c r="K10436">
        <v>1.4923697090000001</v>
      </c>
      <c r="L10436">
        <v>1.8930285549999999</v>
      </c>
      <c r="M10436">
        <v>1.8042069599999999</v>
      </c>
      <c r="N10436">
        <v>1.7307321980000001</v>
      </c>
      <c r="O10436">
        <v>1.561400023</v>
      </c>
      <c r="P10436">
        <v>1.8420314330000001</v>
      </c>
      <c r="Q10436">
        <v>2.2210600880000002</v>
      </c>
    </row>
    <row r="10437" spans="1:17">
      <c r="A10437" t="s">
        <v>21976</v>
      </c>
      <c r="B10437" s="14" t="s">
        <v>5257</v>
      </c>
      <c r="C10437">
        <v>3.302143584</v>
      </c>
      <c r="D10437">
        <v>2.1488851470000001</v>
      </c>
      <c r="E10437">
        <v>1.4711023249999999</v>
      </c>
      <c r="F10437">
        <v>0.95515804900000001</v>
      </c>
      <c r="G10437">
        <v>1.104798132</v>
      </c>
      <c r="H10437">
        <v>1.109679715</v>
      </c>
      <c r="I10437">
        <v>2.4077903260000002</v>
      </c>
      <c r="J10437">
        <v>3.061114833</v>
      </c>
      <c r="K10437">
        <v>2.3406508920000002</v>
      </c>
      <c r="L10437">
        <v>2.347295307</v>
      </c>
      <c r="M10437">
        <v>3.9616363469999998</v>
      </c>
      <c r="N10437">
        <v>2.264280442</v>
      </c>
      <c r="O10437">
        <v>3.4284864329999998</v>
      </c>
      <c r="P10437">
        <v>1.3933861869999999</v>
      </c>
      <c r="Q10437">
        <v>4.2562498079999997</v>
      </c>
    </row>
    <row r="10438" spans="1:17">
      <c r="A10438" t="s">
        <v>21977</v>
      </c>
      <c r="B10438" s="14" t="s">
        <v>7741</v>
      </c>
      <c r="C10438">
        <v>13.84271504</v>
      </c>
      <c r="D10438">
        <v>24.532999010000001</v>
      </c>
      <c r="E10438">
        <v>16.985104809999999</v>
      </c>
      <c r="F10438">
        <v>31.215964970000002</v>
      </c>
      <c r="G10438">
        <v>12.27060601</v>
      </c>
      <c r="H10438">
        <v>31.01213839</v>
      </c>
      <c r="I10438">
        <v>18.168392170000001</v>
      </c>
      <c r="J10438">
        <v>23.982898540000001</v>
      </c>
      <c r="K10438">
        <v>30.98007063</v>
      </c>
      <c r="L10438">
        <v>7.8719629769999999</v>
      </c>
      <c r="M10438">
        <v>7.0857960499999999</v>
      </c>
      <c r="N10438">
        <v>19.851333650000001</v>
      </c>
      <c r="O10438">
        <v>17.88559012</v>
      </c>
      <c r="P10438">
        <v>55.936385710000003</v>
      </c>
      <c r="Q10438">
        <v>27.59619219</v>
      </c>
    </row>
    <row r="10439" spans="1:17">
      <c r="A10439" t="s">
        <v>21978</v>
      </c>
      <c r="B10439" s="14" t="s">
        <v>3579</v>
      </c>
      <c r="C10439">
        <v>6.1594183039999999</v>
      </c>
      <c r="D10439">
        <v>1.949310557</v>
      </c>
      <c r="E10439">
        <v>1.8098413499999999</v>
      </c>
      <c r="F10439">
        <v>1.8764569900000001</v>
      </c>
      <c r="G10439">
        <v>2.5324196560000001</v>
      </c>
      <c r="H10439">
        <v>2.0276199250000002</v>
      </c>
      <c r="I10439">
        <v>5.5605335350000002</v>
      </c>
      <c r="J10439">
        <v>4.0900713020000001</v>
      </c>
      <c r="K10439">
        <v>3.858682688</v>
      </c>
      <c r="L10439">
        <v>5.9304771589999996</v>
      </c>
      <c r="M10439">
        <v>3.3780828110000001</v>
      </c>
      <c r="N10439">
        <v>2.0609122379999998</v>
      </c>
      <c r="O10439">
        <v>9.4200586739999999</v>
      </c>
      <c r="P10439">
        <v>1.672195374</v>
      </c>
      <c r="Q10439">
        <v>2.2179051730000001</v>
      </c>
    </row>
    <row r="10440" spans="1:17">
      <c r="A10440" t="s">
        <v>21979</v>
      </c>
      <c r="B10440" s="14" t="s">
        <v>9165</v>
      </c>
      <c r="C10440">
        <v>68.206167949999994</v>
      </c>
      <c r="D10440">
        <v>43.053008060000003</v>
      </c>
      <c r="E10440">
        <v>27.73301597</v>
      </c>
      <c r="F10440">
        <v>66.642676199999997</v>
      </c>
      <c r="G10440">
        <v>17.58622214</v>
      </c>
      <c r="H10440">
        <v>11.482710320000001</v>
      </c>
      <c r="I10440">
        <v>28.613619140000001</v>
      </c>
      <c r="J10440">
        <v>37.54722469</v>
      </c>
      <c r="K10440">
        <v>65.274292759999994</v>
      </c>
      <c r="L10440">
        <v>53.132781780000002</v>
      </c>
      <c r="M10440">
        <v>17.934919300000001</v>
      </c>
      <c r="N10440">
        <v>37.432461689999997</v>
      </c>
      <c r="O10440">
        <v>22.764529370000002</v>
      </c>
      <c r="P10440">
        <v>90.415631750000003</v>
      </c>
      <c r="Q10440">
        <v>45.602538950000003</v>
      </c>
    </row>
    <row r="10441" spans="1:17">
      <c r="A10441" t="s">
        <v>21980</v>
      </c>
      <c r="B10441" s="14" t="s">
        <v>3102</v>
      </c>
      <c r="C10441">
        <v>22.873704190000002</v>
      </c>
      <c r="D10441">
        <v>26.994843039999999</v>
      </c>
      <c r="E10441">
        <v>18.273257359999999</v>
      </c>
      <c r="F10441">
        <v>26.380321219999999</v>
      </c>
      <c r="G10441">
        <v>19.462040349999999</v>
      </c>
      <c r="H10441">
        <v>68.680888859999996</v>
      </c>
      <c r="I10441">
        <v>10.310398230000001</v>
      </c>
      <c r="J10441">
        <v>7.5919631650000001</v>
      </c>
      <c r="K10441">
        <v>20.18730073</v>
      </c>
      <c r="L10441">
        <v>23.387460780000001</v>
      </c>
      <c r="M10441">
        <v>13.57129744</v>
      </c>
      <c r="N10441">
        <v>9.9458013029999996</v>
      </c>
      <c r="O10441">
        <v>22.568624790000001</v>
      </c>
      <c r="P10441">
        <v>35.316142339999999</v>
      </c>
      <c r="Q10441">
        <v>36.02253236</v>
      </c>
    </row>
    <row r="10442" spans="1:17">
      <c r="A10442" t="s">
        <v>21981</v>
      </c>
      <c r="B10442" s="14" t="s">
        <v>954</v>
      </c>
      <c r="C10442">
        <v>4.3807966670000003</v>
      </c>
      <c r="D10442">
        <v>5.4870189280000004</v>
      </c>
      <c r="E10442">
        <v>3.1369666760000001</v>
      </c>
      <c r="F10442">
        <v>5.5732223960000002</v>
      </c>
      <c r="G10442">
        <v>4.306125969</v>
      </c>
      <c r="H10442">
        <v>11.19488127</v>
      </c>
      <c r="I10442">
        <v>0.73714633399999996</v>
      </c>
      <c r="J10442">
        <v>2.6699771860000001</v>
      </c>
      <c r="K10442">
        <v>3.8218216520000001</v>
      </c>
      <c r="L10442">
        <v>5.9619321579999998</v>
      </c>
      <c r="M10442">
        <v>1.94057144</v>
      </c>
      <c r="N10442">
        <v>2.1393468929999999</v>
      </c>
      <c r="O10442">
        <v>2.2392170870000001</v>
      </c>
      <c r="P10442">
        <v>3.159895916</v>
      </c>
      <c r="Q10442">
        <v>5.0963859390000001</v>
      </c>
    </row>
    <row r="10443" spans="1:17">
      <c r="A10443" t="s">
        <v>21982</v>
      </c>
      <c r="B10443" s="14" t="s">
        <v>7005</v>
      </c>
      <c r="C10443">
        <v>46.190927500000001</v>
      </c>
      <c r="D10443">
        <v>22.25557629</v>
      </c>
      <c r="E10443">
        <v>18.2942775</v>
      </c>
      <c r="F10443">
        <v>19.152969070000001</v>
      </c>
      <c r="G10443">
        <v>23.11286789</v>
      </c>
      <c r="H10443">
        <v>17.739865529999999</v>
      </c>
      <c r="I10443">
        <v>21.342141489999999</v>
      </c>
      <c r="J10443">
        <v>22.45628812</v>
      </c>
      <c r="K10443">
        <v>26.556200740000001</v>
      </c>
      <c r="L10443">
        <v>38.818464740000003</v>
      </c>
      <c r="M10443">
        <v>20.776435490000001</v>
      </c>
      <c r="N10443">
        <v>12.13977983</v>
      </c>
      <c r="O10443">
        <v>25.830968540000001</v>
      </c>
      <c r="P10443">
        <v>6.5870287440000004</v>
      </c>
      <c r="Q10443">
        <v>18.129675949999999</v>
      </c>
    </row>
    <row r="10444" spans="1:17">
      <c r="A10444" t="s">
        <v>21983</v>
      </c>
      <c r="B10444" s="14" t="s">
        <v>820</v>
      </c>
      <c r="C10444">
        <v>22.095286460000001</v>
      </c>
      <c r="D10444">
        <v>3.272244959</v>
      </c>
      <c r="E10444">
        <v>2.1818377500000001</v>
      </c>
      <c r="F10444">
        <v>1.9773719759999999</v>
      </c>
      <c r="G10444">
        <v>2.6349740430000002</v>
      </c>
      <c r="H10444">
        <v>3.2818047720000001</v>
      </c>
      <c r="I10444">
        <v>4.2725289169999998</v>
      </c>
      <c r="J10444">
        <v>2.9248301780000001</v>
      </c>
      <c r="K10444">
        <v>7.6422424600000003</v>
      </c>
      <c r="L10444">
        <v>10.49009025</v>
      </c>
      <c r="M10444">
        <v>4.2178604179999999</v>
      </c>
      <c r="N10444">
        <v>2.227137419</v>
      </c>
      <c r="O10444">
        <v>9.8691358489999992</v>
      </c>
      <c r="P10444">
        <v>4.1574777660000004</v>
      </c>
      <c r="Q10444">
        <v>6.293789437</v>
      </c>
    </row>
    <row r="10445" spans="1:17">
      <c r="A10445" t="s">
        <v>21984</v>
      </c>
      <c r="B10445" s="14" t="s">
        <v>1086</v>
      </c>
      <c r="C10445">
        <v>13.58468197</v>
      </c>
      <c r="D10445">
        <v>11.23532447</v>
      </c>
      <c r="E10445">
        <v>18.210091550000001</v>
      </c>
      <c r="F10445">
        <v>11.75231293</v>
      </c>
      <c r="G10445">
        <v>6.5682968749999997</v>
      </c>
      <c r="H10445">
        <v>5.2172676429999996</v>
      </c>
      <c r="I10445">
        <v>5.7231222349999999</v>
      </c>
      <c r="J10445">
        <v>13.77708228</v>
      </c>
      <c r="K10445">
        <v>8.353865162</v>
      </c>
      <c r="L10445">
        <v>10.30030243</v>
      </c>
      <c r="M10445">
        <v>4.6358095500000003</v>
      </c>
      <c r="N10445">
        <v>30.142982310000001</v>
      </c>
      <c r="O10445">
        <v>7.0208785760000003</v>
      </c>
      <c r="P10445">
        <v>22.78179626</v>
      </c>
      <c r="Q10445">
        <v>15.771770119999999</v>
      </c>
    </row>
    <row r="10446" spans="1:17">
      <c r="A10446" t="s">
        <v>21985</v>
      </c>
      <c r="B10446" s="14" t="s">
        <v>21986</v>
      </c>
      <c r="C10446">
        <v>4.365479197</v>
      </c>
      <c r="D10446">
        <v>1.934199622</v>
      </c>
      <c r="E10446">
        <v>1.207528471</v>
      </c>
      <c r="F10446">
        <v>1.3667217659999999</v>
      </c>
      <c r="G10446">
        <v>1.5830567520000001</v>
      </c>
      <c r="H10446">
        <v>2.179560436</v>
      </c>
      <c r="I10446">
        <v>0.63662638000000005</v>
      </c>
      <c r="J10446">
        <v>1.5495576689999999</v>
      </c>
      <c r="K10446">
        <v>2.3764781909999999</v>
      </c>
      <c r="L10446">
        <v>5.2408867910000003</v>
      </c>
      <c r="M10446">
        <v>1.6759480609999999</v>
      </c>
      <c r="N10446">
        <v>1.0762821970000001</v>
      </c>
      <c r="O10446">
        <v>4.351205931</v>
      </c>
      <c r="P10446">
        <v>1.17892844</v>
      </c>
      <c r="Q10446">
        <v>1.200388424</v>
      </c>
    </row>
    <row r="10447" spans="1:17">
      <c r="A10447" t="s">
        <v>21987</v>
      </c>
      <c r="B10447" s="14" t="s">
        <v>6045</v>
      </c>
      <c r="C10447">
        <v>1.7415891699999999</v>
      </c>
      <c r="D10447">
        <v>2.6525146639999999</v>
      </c>
      <c r="E10447">
        <v>2.5244939529999999</v>
      </c>
      <c r="F10447">
        <v>2.4891746330000002</v>
      </c>
      <c r="G10447">
        <v>2.2931413749999998</v>
      </c>
      <c r="H10447">
        <v>1.2541244309999999</v>
      </c>
      <c r="I10447">
        <v>0.95242259699999998</v>
      </c>
      <c r="J10447">
        <v>4.0568677710000003</v>
      </c>
      <c r="K10447">
        <v>2.2714554769999999</v>
      </c>
      <c r="L10447">
        <v>2.613536587</v>
      </c>
      <c r="M10447">
        <v>1.253648023</v>
      </c>
      <c r="N10447">
        <v>2.8177941639999999</v>
      </c>
      <c r="O10447">
        <v>1.687675609</v>
      </c>
      <c r="P10447">
        <v>5.3565183010000004</v>
      </c>
      <c r="Q10447">
        <v>2.6937551499999999</v>
      </c>
    </row>
    <row r="10448" spans="1:17">
      <c r="A10448" t="s">
        <v>21988</v>
      </c>
      <c r="B10448" s="14" t="s">
        <v>8191</v>
      </c>
      <c r="C10448">
        <v>28.678773060000001</v>
      </c>
      <c r="D10448">
        <v>163.70358189999999</v>
      </c>
      <c r="E10448">
        <v>252.52718669999999</v>
      </c>
      <c r="F10448">
        <v>384.6485452</v>
      </c>
      <c r="G10448">
        <v>193.304282</v>
      </c>
      <c r="H10448">
        <v>401.2851746</v>
      </c>
      <c r="I10448">
        <v>27.88187756</v>
      </c>
      <c r="J10448">
        <v>43.869801809999998</v>
      </c>
      <c r="K10448">
        <v>38.596683030000001</v>
      </c>
      <c r="L10448">
        <v>20.537022749999998</v>
      </c>
      <c r="M10448">
        <v>7.3400317880000001</v>
      </c>
      <c r="N10448">
        <v>66.699101189999993</v>
      </c>
      <c r="O10448">
        <v>3.1761117369999998</v>
      </c>
      <c r="P10448">
        <v>86.915043769999997</v>
      </c>
      <c r="Q10448">
        <v>251.03400780000001</v>
      </c>
    </row>
    <row r="10449" spans="1:17">
      <c r="A10449" t="s">
        <v>21989</v>
      </c>
      <c r="B10449" s="14" t="s">
        <v>8192</v>
      </c>
      <c r="C10449">
        <v>18.41904298</v>
      </c>
      <c r="D10449">
        <v>6.4427916989999998</v>
      </c>
      <c r="E10449">
        <v>6.2912276949999999</v>
      </c>
      <c r="F10449">
        <v>6.8617857840000003</v>
      </c>
      <c r="G10449">
        <v>6.1938466840000004</v>
      </c>
      <c r="H10449">
        <v>3.723120572</v>
      </c>
      <c r="I10449">
        <v>2.8274580060000001</v>
      </c>
      <c r="J10449">
        <v>27.03671546</v>
      </c>
      <c r="K10449">
        <v>7.0364581179999997</v>
      </c>
      <c r="L10449">
        <v>2.4501501879999998</v>
      </c>
      <c r="M10449">
        <v>9.3042656459999993</v>
      </c>
      <c r="N10449">
        <v>5.4971239519999999</v>
      </c>
      <c r="O10449">
        <v>4.2944609399999996</v>
      </c>
      <c r="P10449">
        <v>10.18109563</v>
      </c>
      <c r="Q10449">
        <v>8.6633666859999998</v>
      </c>
    </row>
    <row r="10450" spans="1:17">
      <c r="A10450" t="s">
        <v>21990</v>
      </c>
      <c r="B10450" s="14" t="s">
        <v>21991</v>
      </c>
      <c r="C10450">
        <v>5.1407593189999998</v>
      </c>
      <c r="D10450">
        <v>31.12857533</v>
      </c>
      <c r="E10450">
        <v>25.97843529</v>
      </c>
      <c r="F10450">
        <v>38.136789149999998</v>
      </c>
      <c r="G10450">
        <v>26.187530989999999</v>
      </c>
      <c r="H10450">
        <v>18.427129539999999</v>
      </c>
      <c r="I10450">
        <v>26.239044939999999</v>
      </c>
      <c r="J10450">
        <v>60.824960769999997</v>
      </c>
      <c r="K10450">
        <v>40.423138029999997</v>
      </c>
      <c r="L10450">
        <v>13.534283970000001</v>
      </c>
      <c r="M10450">
        <v>9.8679265530000002</v>
      </c>
      <c r="N10450">
        <v>28.200156620000001</v>
      </c>
      <c r="O10450">
        <v>3.7955194200000002</v>
      </c>
      <c r="P10450">
        <v>58.48849336</v>
      </c>
      <c r="Q10450">
        <v>38.284172290000001</v>
      </c>
    </row>
    <row r="10451" spans="1:17">
      <c r="A10451" t="e">
        <v>#N/A</v>
      </c>
      <c r="B10451" s="14" t="s">
        <v>21992</v>
      </c>
      <c r="C10451">
        <v>7.7919685279999999</v>
      </c>
      <c r="D10451">
        <v>17.26181927</v>
      </c>
      <c r="E10451">
        <v>18.444603069999999</v>
      </c>
      <c r="F10451">
        <v>25.455333039999999</v>
      </c>
      <c r="G10451">
        <v>27.919687790000001</v>
      </c>
      <c r="H10451">
        <v>22.44409477</v>
      </c>
      <c r="I10451">
        <v>34.08954086</v>
      </c>
      <c r="J10451">
        <v>10.37180345</v>
      </c>
      <c r="K10451">
        <v>19.44153464</v>
      </c>
      <c r="L10451">
        <v>33.233051250000003</v>
      </c>
      <c r="M10451">
        <v>0</v>
      </c>
      <c r="N10451">
        <v>2.4013277309999999</v>
      </c>
      <c r="O10451">
        <v>2.1573589160000002</v>
      </c>
      <c r="P10451">
        <v>11.398161910000001</v>
      </c>
      <c r="Q10451">
        <v>33.477813939999997</v>
      </c>
    </row>
    <row r="10452" spans="1:17">
      <c r="A10452" t="e">
        <v>#N/A</v>
      </c>
      <c r="B10452" s="14" t="s">
        <v>21993</v>
      </c>
      <c r="C10452">
        <v>85.865950220000002</v>
      </c>
      <c r="D10452">
        <v>13.58727358</v>
      </c>
      <c r="E10452">
        <v>13.485140879999999</v>
      </c>
      <c r="F10452">
        <v>2.7828643789999998</v>
      </c>
      <c r="G10452">
        <v>7.7667555689999999</v>
      </c>
      <c r="H10452">
        <v>15.703459049999999</v>
      </c>
      <c r="I10452">
        <v>77.517140769999997</v>
      </c>
      <c r="J10452">
        <v>46.651110289999998</v>
      </c>
      <c r="K10452">
        <v>50.082513169999999</v>
      </c>
      <c r="L10452">
        <v>38.753613119999997</v>
      </c>
      <c r="M10452">
        <v>54.941228029999998</v>
      </c>
      <c r="N10452">
        <v>15.625273119999999</v>
      </c>
      <c r="O10452">
        <v>131.321214</v>
      </c>
      <c r="P10452">
        <v>20.244107830000001</v>
      </c>
      <c r="Q10452">
        <v>30.918915680000001</v>
      </c>
    </row>
    <row r="10453" spans="1:17">
      <c r="A10453" t="s">
        <v>21994</v>
      </c>
      <c r="B10453" s="14" t="s">
        <v>3981</v>
      </c>
      <c r="C10453">
        <v>8.0777375449999997</v>
      </c>
      <c r="D10453">
        <v>1.4819208530000001</v>
      </c>
      <c r="E10453">
        <v>1.1682105540000001</v>
      </c>
      <c r="F10453">
        <v>1.3400614660000001</v>
      </c>
      <c r="G10453">
        <v>1.2858995449999999</v>
      </c>
      <c r="H10453">
        <v>1.1148880000000001</v>
      </c>
      <c r="I10453">
        <v>0.92030647200000004</v>
      </c>
      <c r="J10453">
        <v>3.3120577390000001</v>
      </c>
      <c r="K10453">
        <v>6.870869098</v>
      </c>
      <c r="L10453">
        <v>25.918650169999999</v>
      </c>
      <c r="M10453">
        <v>1.4536493269999999</v>
      </c>
      <c r="N10453">
        <v>1.4780788659999999</v>
      </c>
      <c r="O10453">
        <v>2.935379551</v>
      </c>
      <c r="P10453">
        <v>0.90893749300000004</v>
      </c>
      <c r="Q10453">
        <v>1.561752298</v>
      </c>
    </row>
    <row r="10454" spans="1:17">
      <c r="A10454" t="s">
        <v>21995</v>
      </c>
      <c r="B10454" s="14" t="s">
        <v>21996</v>
      </c>
      <c r="C10454">
        <v>38.73783281</v>
      </c>
      <c r="D10454">
        <v>147.12499270000001</v>
      </c>
      <c r="E10454">
        <v>155.7290515</v>
      </c>
      <c r="F10454">
        <v>139.2710093</v>
      </c>
      <c r="G10454">
        <v>138.8788122</v>
      </c>
      <c r="H10454">
        <v>95.074929470000001</v>
      </c>
      <c r="I10454">
        <v>128.0265661</v>
      </c>
      <c r="J10454">
        <v>236.1644249</v>
      </c>
      <c r="K10454">
        <v>364.05029780000001</v>
      </c>
      <c r="L10454">
        <v>234.14686879999999</v>
      </c>
      <c r="M10454">
        <v>25.66634612</v>
      </c>
      <c r="N10454">
        <v>84.928542030000003</v>
      </c>
      <c r="O10454">
        <v>100.0184323</v>
      </c>
      <c r="P10454">
        <v>106.51716</v>
      </c>
      <c r="Q10454">
        <v>171.70073959999999</v>
      </c>
    </row>
    <row r="10455" spans="1:17">
      <c r="A10455" t="s">
        <v>21997</v>
      </c>
      <c r="B10455" s="14" t="s">
        <v>8305</v>
      </c>
      <c r="C10455">
        <v>99.55382582</v>
      </c>
      <c r="D10455">
        <v>16.594858890000001</v>
      </c>
      <c r="E10455">
        <v>7.1695084790000001</v>
      </c>
      <c r="F10455">
        <v>10.93573752</v>
      </c>
      <c r="G10455">
        <v>5.0010421440000004</v>
      </c>
      <c r="H10455">
        <v>29.892164340000001</v>
      </c>
      <c r="I10455">
        <v>14.61965475</v>
      </c>
      <c r="J10455">
        <v>25.946993129999999</v>
      </c>
      <c r="K10455">
        <v>20.086288530000001</v>
      </c>
      <c r="L10455">
        <v>46.540049340000003</v>
      </c>
      <c r="M10455">
        <v>10.69080827</v>
      </c>
      <c r="N10455">
        <v>14.349026179999999</v>
      </c>
      <c r="O10455">
        <v>214.64775639999999</v>
      </c>
      <c r="P10455">
        <v>27.115000800000001</v>
      </c>
      <c r="Q10455">
        <v>157.2603943</v>
      </c>
    </row>
    <row r="10456" spans="1:17">
      <c r="A10456" t="s">
        <v>21998</v>
      </c>
      <c r="B10456" s="14" t="s">
        <v>3973</v>
      </c>
      <c r="C10456">
        <v>3.349733863</v>
      </c>
      <c r="D10456">
        <v>6.9437318179999998</v>
      </c>
      <c r="E10456">
        <v>8.0183485399999999</v>
      </c>
      <c r="F10456">
        <v>4.983036298</v>
      </c>
      <c r="G10456">
        <v>7.7675737250000001</v>
      </c>
      <c r="H10456">
        <v>2.5729653639999999</v>
      </c>
      <c r="I10456">
        <v>24.075985119999999</v>
      </c>
      <c r="J10456">
        <v>19.897746640000001</v>
      </c>
      <c r="K10456">
        <v>14.653342500000001</v>
      </c>
      <c r="L10456">
        <v>8.3150374990000007</v>
      </c>
      <c r="M10456">
        <v>0</v>
      </c>
      <c r="N10456">
        <v>9.5563383089999991</v>
      </c>
      <c r="O10456">
        <v>1.854878697</v>
      </c>
      <c r="P10456">
        <v>5.1333552689999999</v>
      </c>
      <c r="Q10456">
        <v>6.5791856820000003</v>
      </c>
    </row>
    <row r="10457" spans="1:17">
      <c r="A10457" t="s">
        <v>21999</v>
      </c>
      <c r="B10457" s="14" t="s">
        <v>2342</v>
      </c>
      <c r="C10457">
        <v>30.437464179999999</v>
      </c>
      <c r="D10457">
        <v>3.3714587260000002</v>
      </c>
      <c r="E10457">
        <v>3.646878885</v>
      </c>
      <c r="F10457">
        <v>1.7899941260000001</v>
      </c>
      <c r="G10457">
        <v>6.3531024819999997</v>
      </c>
      <c r="H10457">
        <v>3.4615030830000002</v>
      </c>
      <c r="I10457">
        <v>10.34273011</v>
      </c>
      <c r="J10457">
        <v>5.7129296460000001</v>
      </c>
      <c r="K10457">
        <v>9.3840420879999993</v>
      </c>
      <c r="L10457">
        <v>22.873182029999999</v>
      </c>
      <c r="M10457">
        <v>4.8215736539999998</v>
      </c>
      <c r="N10457">
        <v>1.6392605769999999</v>
      </c>
      <c r="O10457">
        <v>7.1999441739999996</v>
      </c>
      <c r="P10457">
        <v>1.684759275</v>
      </c>
      <c r="Q10457">
        <v>8.3288489079999994</v>
      </c>
    </row>
    <row r="10458" spans="1:17">
      <c r="A10458" t="s">
        <v>22000</v>
      </c>
      <c r="B10458" s="14" t="s">
        <v>6604</v>
      </c>
      <c r="C10458">
        <v>65.667296609999994</v>
      </c>
      <c r="D10458">
        <v>1.293111549</v>
      </c>
      <c r="E10458">
        <v>0.56924622999999996</v>
      </c>
      <c r="F10458">
        <v>0.26484739899999998</v>
      </c>
      <c r="G10458">
        <v>0.58797474999999999</v>
      </c>
      <c r="H10458">
        <v>1.3076967660000001</v>
      </c>
      <c r="I10458">
        <v>7.0936225579999999</v>
      </c>
      <c r="J10458">
        <v>0.73997049699999995</v>
      </c>
      <c r="K10458">
        <v>5.2959914460000004</v>
      </c>
      <c r="L10458">
        <v>12.60139081</v>
      </c>
      <c r="M10458">
        <v>15.87314295</v>
      </c>
      <c r="N10458">
        <v>0.89943724199999997</v>
      </c>
      <c r="O10458">
        <v>17.777247320000001</v>
      </c>
      <c r="P10458">
        <v>0.218937241</v>
      </c>
      <c r="Q10458">
        <v>5.015757282</v>
      </c>
    </row>
    <row r="10459" spans="1:17">
      <c r="A10459" t="s">
        <v>22001</v>
      </c>
      <c r="B10459" s="14" t="s">
        <v>1411</v>
      </c>
      <c r="C10459">
        <v>11.594480989999999</v>
      </c>
      <c r="D10459">
        <v>3.128980103</v>
      </c>
      <c r="E10459">
        <v>2.3100317889999999</v>
      </c>
      <c r="F10459">
        <v>2.5538711489999999</v>
      </c>
      <c r="G10459">
        <v>1.947545766</v>
      </c>
      <c r="H10459">
        <v>0.89058412499999995</v>
      </c>
      <c r="I10459">
        <v>25.362688009999999</v>
      </c>
      <c r="J10459">
        <v>4.3293373409999996</v>
      </c>
      <c r="K10459">
        <v>13.962466470000001</v>
      </c>
      <c r="L10459">
        <v>16.716740619999999</v>
      </c>
      <c r="M10459">
        <v>8.2954723730000008</v>
      </c>
      <c r="N10459">
        <v>2.3258189059999999</v>
      </c>
      <c r="O10459">
        <v>8.8717118040000003</v>
      </c>
      <c r="P10459">
        <v>3.5739632569999999</v>
      </c>
      <c r="Q10459">
        <v>6.0140440430000002</v>
      </c>
    </row>
    <row r="10460" spans="1:17">
      <c r="A10460" t="s">
        <v>22002</v>
      </c>
      <c r="B10460" s="14" t="s">
        <v>3100</v>
      </c>
      <c r="C10460">
        <v>12.81592487</v>
      </c>
      <c r="D10460">
        <v>13.19372714</v>
      </c>
      <c r="E10460">
        <v>10.45853204</v>
      </c>
      <c r="F10460">
        <v>13.237656080000001</v>
      </c>
      <c r="G10460">
        <v>11.22156848</v>
      </c>
      <c r="H10460">
        <v>64.21791691</v>
      </c>
      <c r="I10460">
        <v>8.1355226520000006</v>
      </c>
      <c r="J10460">
        <v>11.640351880000001</v>
      </c>
      <c r="K10460">
        <v>18.741409669999999</v>
      </c>
      <c r="L10460">
        <v>8.5741838440000002</v>
      </c>
      <c r="M10460">
        <v>5.4989942420000002</v>
      </c>
      <c r="N10460">
        <v>5.6316790120000002</v>
      </c>
      <c r="O10460">
        <v>5.8443238969999998</v>
      </c>
      <c r="P10460">
        <v>15.065663839999999</v>
      </c>
      <c r="Q10460">
        <v>16.58367943</v>
      </c>
    </row>
    <row r="10461" spans="1:17">
      <c r="A10461" t="s">
        <v>22003</v>
      </c>
      <c r="B10461" s="14" t="s">
        <v>22004</v>
      </c>
      <c r="C10461">
        <v>1.856898975</v>
      </c>
      <c r="D10461">
        <v>9.3791287790000002</v>
      </c>
      <c r="E10461">
        <v>8.1786331029999992</v>
      </c>
      <c r="F10461">
        <v>11.98083177</v>
      </c>
      <c r="G10461">
        <v>5.5793395349999999</v>
      </c>
      <c r="H10461">
        <v>13.835142830000001</v>
      </c>
      <c r="I10461">
        <v>12.456579830000001</v>
      </c>
      <c r="J10461">
        <v>14.83018659</v>
      </c>
      <c r="K10461">
        <v>5.559719437</v>
      </c>
      <c r="L10461">
        <v>4.2238650270000004</v>
      </c>
      <c r="M10461">
        <v>1.4257615699999999</v>
      </c>
      <c r="N10461">
        <v>5.9057114029999997</v>
      </c>
      <c r="O10461">
        <v>2.8790653150000001</v>
      </c>
      <c r="P10461">
        <v>12.20240411</v>
      </c>
      <c r="Q10461">
        <v>5.8718640559999997</v>
      </c>
    </row>
    <row r="10462" spans="1:17">
      <c r="A10462" t="s">
        <v>22005</v>
      </c>
      <c r="B10462" s="14" t="s">
        <v>2262</v>
      </c>
      <c r="C10462">
        <v>0.796095098</v>
      </c>
      <c r="D10462">
        <v>1.014079889</v>
      </c>
      <c r="E10462">
        <v>0.63521145499999998</v>
      </c>
      <c r="F10462">
        <v>0.89400356400000003</v>
      </c>
      <c r="G10462">
        <v>0.61861825299999995</v>
      </c>
      <c r="H10462">
        <v>0.45861668300000002</v>
      </c>
      <c r="I10462">
        <v>1.1609610699999999</v>
      </c>
      <c r="J10462">
        <v>1.892273952</v>
      </c>
      <c r="K10462">
        <v>2.2571770770000001</v>
      </c>
      <c r="L10462">
        <v>2.012075142</v>
      </c>
      <c r="M10462">
        <v>1.146106168</v>
      </c>
      <c r="N10462">
        <v>7.2620779659999997</v>
      </c>
      <c r="O10462">
        <v>1.9837305110000001</v>
      </c>
      <c r="P10462">
        <v>2.7172485590000002</v>
      </c>
      <c r="Q10462">
        <v>0.68407677600000005</v>
      </c>
    </row>
    <row r="10463" spans="1:17">
      <c r="A10463" t="s">
        <v>22006</v>
      </c>
      <c r="B10463" s="14" t="s">
        <v>3101</v>
      </c>
      <c r="C10463">
        <v>5.2527436959999996</v>
      </c>
      <c r="D10463">
        <v>1.926055624</v>
      </c>
      <c r="E10463">
        <v>1.348895671</v>
      </c>
      <c r="F10463">
        <v>0.66569045299999996</v>
      </c>
      <c r="G10463">
        <v>0.93832812499999996</v>
      </c>
      <c r="H10463">
        <v>0.48694498000000003</v>
      </c>
      <c r="I10463">
        <v>1.584864619</v>
      </c>
      <c r="J10463">
        <v>1.653249873</v>
      </c>
      <c r="K10463">
        <v>2.5472441309999998</v>
      </c>
      <c r="L10463">
        <v>3.3189863399999999</v>
      </c>
      <c r="M10463">
        <v>2.433800014</v>
      </c>
      <c r="N10463">
        <v>1.2727036979999999</v>
      </c>
      <c r="O10463">
        <v>3.209544492</v>
      </c>
      <c r="P10463">
        <v>1.0326539850000001</v>
      </c>
      <c r="Q10463">
        <v>1.61868167</v>
      </c>
    </row>
    <row r="10464" spans="1:17">
      <c r="A10464" t="s">
        <v>22007</v>
      </c>
      <c r="B10464" s="14" t="s">
        <v>22008</v>
      </c>
      <c r="C10464">
        <v>2.2566903389999999</v>
      </c>
      <c r="D10464">
        <v>2.7912896279999999</v>
      </c>
      <c r="E10464">
        <v>1.480520931</v>
      </c>
      <c r="F10464">
        <v>1.791880798</v>
      </c>
      <c r="G10464">
        <v>1.2340125799999999</v>
      </c>
      <c r="H10464">
        <v>7.5113448910000002</v>
      </c>
      <c r="I10464">
        <v>5.4849595190000002</v>
      </c>
      <c r="J10464">
        <v>1.406567326</v>
      </c>
      <c r="K10464">
        <v>2.7299919479999999</v>
      </c>
      <c r="L10464">
        <v>2.3765117939999998</v>
      </c>
      <c r="M10464">
        <v>2.8878813590000001</v>
      </c>
      <c r="N10464">
        <v>0.92728866899999995</v>
      </c>
      <c r="O10464">
        <v>1.874426599</v>
      </c>
      <c r="P10464">
        <v>2.116094232</v>
      </c>
      <c r="Q10464">
        <v>4.0075809319999998</v>
      </c>
    </row>
    <row r="10465" spans="1:17">
      <c r="A10465" t="s">
        <v>22007</v>
      </c>
      <c r="B10465" s="14" t="s">
        <v>2251</v>
      </c>
      <c r="C10465">
        <v>19.04286321</v>
      </c>
      <c r="D10465">
        <v>14.23001178</v>
      </c>
      <c r="E10465">
        <v>15.69339519</v>
      </c>
      <c r="F10465">
        <v>20.195206580000001</v>
      </c>
      <c r="G10465">
        <v>10.208596699999999</v>
      </c>
      <c r="H10465">
        <v>28.271630089999999</v>
      </c>
      <c r="I10465">
        <v>14.09253329</v>
      </c>
      <c r="J10465">
        <v>15.88963144</v>
      </c>
      <c r="K10465">
        <v>15.859271010000001</v>
      </c>
      <c r="L10465">
        <v>14.90578292</v>
      </c>
      <c r="M10465">
        <v>9.2748096090000001</v>
      </c>
      <c r="N10465">
        <v>7.3927179680000004</v>
      </c>
      <c r="O10465">
        <v>260.62914979999999</v>
      </c>
      <c r="P10465">
        <v>7.1639037659999998</v>
      </c>
      <c r="Q10465">
        <v>513.66256410000005</v>
      </c>
    </row>
    <row r="10466" spans="1:17">
      <c r="A10466" t="s">
        <v>22009</v>
      </c>
      <c r="B10466" s="14" t="s">
        <v>22010</v>
      </c>
      <c r="C10466">
        <v>8.1570012399999996</v>
      </c>
      <c r="D10466">
        <v>4.1932801279999996</v>
      </c>
      <c r="E10466">
        <v>2.5589150589999998</v>
      </c>
      <c r="F10466">
        <v>2.9751068209999998</v>
      </c>
      <c r="G10466">
        <v>1.3182690399999999</v>
      </c>
      <c r="H10466">
        <v>4.4982914340000004</v>
      </c>
      <c r="I10466">
        <v>3.8126649480000001</v>
      </c>
      <c r="J10466">
        <v>2.6249371250000002</v>
      </c>
      <c r="K10466">
        <v>6.926429937</v>
      </c>
      <c r="L10466">
        <v>9.3169613299999998</v>
      </c>
      <c r="M10466">
        <v>5.6207283170000002</v>
      </c>
      <c r="N10466">
        <v>1.843470537</v>
      </c>
      <c r="O10466">
        <v>6.2541010039999998</v>
      </c>
      <c r="P10466">
        <v>2.1338203400000002</v>
      </c>
      <c r="Q10466">
        <v>5.8949437070000004</v>
      </c>
    </row>
    <row r="10467" spans="1:17">
      <c r="A10467" t="s">
        <v>22011</v>
      </c>
      <c r="B10467" s="14" t="s">
        <v>3971</v>
      </c>
      <c r="C10467">
        <v>15.19810172</v>
      </c>
      <c r="D10467">
        <v>11.331089560000001</v>
      </c>
      <c r="E10467">
        <v>12.8008557</v>
      </c>
      <c r="F10467">
        <v>10.86613442</v>
      </c>
      <c r="G10467">
        <v>9.0067568700000002</v>
      </c>
      <c r="H10467">
        <v>3.6844281579999998</v>
      </c>
      <c r="I10467">
        <v>6.6270167459999998</v>
      </c>
      <c r="J10467">
        <v>12.82099084</v>
      </c>
      <c r="K10467">
        <v>19.996673659999999</v>
      </c>
      <c r="L10467">
        <v>8.5502123310000009</v>
      </c>
      <c r="M10467">
        <v>16.96131566</v>
      </c>
      <c r="N10467">
        <v>9.1247517820000006</v>
      </c>
      <c r="O10467">
        <v>15.71319053</v>
      </c>
      <c r="P10467">
        <v>11.09039321</v>
      </c>
      <c r="Q10467">
        <v>8.7468821699999992</v>
      </c>
    </row>
    <row r="10468" spans="1:17">
      <c r="A10468" t="s">
        <v>22012</v>
      </c>
      <c r="B10468" s="14" t="s">
        <v>3104</v>
      </c>
      <c r="C10468">
        <v>7.4508502459999999</v>
      </c>
      <c r="D10468">
        <v>12.52523835</v>
      </c>
      <c r="E10468">
        <v>6.3880688579999996</v>
      </c>
      <c r="F10468">
        <v>10.35086738</v>
      </c>
      <c r="G10468">
        <v>6.1114563049999999</v>
      </c>
      <c r="H10468">
        <v>33.202253859999999</v>
      </c>
      <c r="I10468">
        <v>73.663195529999996</v>
      </c>
      <c r="J10468">
        <v>5.8061866520000001</v>
      </c>
      <c r="K10468">
        <v>45.531615500000001</v>
      </c>
      <c r="L10468">
        <v>7.6849165409999998</v>
      </c>
      <c r="M10468">
        <v>130.61322680000001</v>
      </c>
      <c r="N10468">
        <v>6.0511674879999999</v>
      </c>
      <c r="O10468">
        <v>103.9951173</v>
      </c>
      <c r="P10468">
        <v>16.78439457</v>
      </c>
      <c r="Q10468">
        <v>81.122721029999994</v>
      </c>
    </row>
    <row r="10469" spans="1:17">
      <c r="A10469" t="s">
        <v>22013</v>
      </c>
      <c r="B10469" s="14" t="s">
        <v>8456</v>
      </c>
      <c r="C10469">
        <v>12.902031020000001</v>
      </c>
      <c r="D10469">
        <v>2.3495634860000001</v>
      </c>
      <c r="E10469">
        <v>2.2450472819999998</v>
      </c>
      <c r="F10469">
        <v>3.0659399669999998</v>
      </c>
      <c r="G10469">
        <v>1.567109826</v>
      </c>
      <c r="H10469">
        <v>3.779307459</v>
      </c>
      <c r="I10469">
        <v>1.753967198</v>
      </c>
      <c r="J10469">
        <v>1.3445148339999999</v>
      </c>
      <c r="K10469">
        <v>2.8272980539999999</v>
      </c>
      <c r="L10469">
        <v>4.2833840849999998</v>
      </c>
      <c r="M10469">
        <v>1.679054134</v>
      </c>
      <c r="N10469">
        <v>1.7791568769999999</v>
      </c>
      <c r="O10469">
        <v>6.0545418340000001</v>
      </c>
      <c r="P10469">
        <v>3.8878315259999998</v>
      </c>
      <c r="Q10469">
        <v>5.0359424849999996</v>
      </c>
    </row>
    <row r="10470" spans="1:17">
      <c r="A10470" t="s">
        <v>22014</v>
      </c>
      <c r="B10470" s="14" t="s">
        <v>2558</v>
      </c>
      <c r="C10470">
        <v>7.3860106029999999</v>
      </c>
      <c r="D10470">
        <v>1.2094011790000001</v>
      </c>
      <c r="E10470">
        <v>0.95660408399999997</v>
      </c>
      <c r="F10470">
        <v>1.2676531520000001</v>
      </c>
      <c r="G10470">
        <v>0.66543954100000002</v>
      </c>
      <c r="H10470">
        <v>1.603315842</v>
      </c>
      <c r="I10470">
        <v>2.8098688420000002</v>
      </c>
      <c r="J10470">
        <v>2.8496919799999998</v>
      </c>
      <c r="K10470">
        <v>2.62225704</v>
      </c>
      <c r="L10470">
        <v>2.8407262279999999</v>
      </c>
      <c r="M10470">
        <v>6.4724697100000004</v>
      </c>
      <c r="N10470">
        <v>2.1574603890000001</v>
      </c>
      <c r="O10470">
        <v>7.1129096440000001</v>
      </c>
      <c r="P10470">
        <v>2.2162713840000001</v>
      </c>
      <c r="Q10470">
        <v>3.0905801479999999</v>
      </c>
    </row>
    <row r="10471" spans="1:17">
      <c r="A10471" t="e">
        <v>#N/A</v>
      </c>
      <c r="B10471" s="14" t="s">
        <v>22015</v>
      </c>
      <c r="C10471">
        <v>6.2257436979999996</v>
      </c>
      <c r="D10471">
        <v>0</v>
      </c>
      <c r="E10471">
        <v>0</v>
      </c>
      <c r="F10471">
        <v>0</v>
      </c>
      <c r="G10471">
        <v>0.35835646999999998</v>
      </c>
      <c r="H10471">
        <v>0.79700972999999997</v>
      </c>
      <c r="I10471">
        <v>0</v>
      </c>
      <c r="J10471">
        <v>0</v>
      </c>
      <c r="K10471">
        <v>0.94143566499999998</v>
      </c>
      <c r="L10471">
        <v>1.3112612809999999</v>
      </c>
      <c r="M10471">
        <v>0</v>
      </c>
      <c r="N10471">
        <v>0</v>
      </c>
      <c r="O10471">
        <v>0</v>
      </c>
      <c r="P10471">
        <v>0</v>
      </c>
      <c r="Q10471">
        <v>0</v>
      </c>
    </row>
    <row r="10472" spans="1:17">
      <c r="A10472" t="s">
        <v>22016</v>
      </c>
      <c r="B10472" s="14" t="s">
        <v>3983</v>
      </c>
      <c r="C10472">
        <v>6.5741210590000003</v>
      </c>
      <c r="D10472">
        <v>7.9439341929999996</v>
      </c>
      <c r="E10472">
        <v>7.8524300790000003</v>
      </c>
      <c r="F10472">
        <v>8.9079851239999996</v>
      </c>
      <c r="G10472">
        <v>11.55868162</v>
      </c>
      <c r="H10472">
        <v>56.119981099999997</v>
      </c>
      <c r="I10472">
        <v>4.7935847379999998</v>
      </c>
      <c r="J10472">
        <v>4.4700750319999996</v>
      </c>
      <c r="K10472">
        <v>2.8467870080000002</v>
      </c>
      <c r="L10472">
        <v>5.0979789179999999</v>
      </c>
      <c r="M10472">
        <v>4.0152417009999999</v>
      </c>
      <c r="N10472">
        <v>1.031424125</v>
      </c>
      <c r="O10472">
        <v>2.6475258469999998</v>
      </c>
      <c r="P10472">
        <v>4.3936363490000003</v>
      </c>
      <c r="Q10472">
        <v>16.2282613</v>
      </c>
    </row>
    <row r="10473" spans="1:17">
      <c r="A10473" t="s">
        <v>22017</v>
      </c>
      <c r="B10473" s="14" t="s">
        <v>22018</v>
      </c>
      <c r="C10473">
        <v>5.2474502159999998</v>
      </c>
      <c r="D10473">
        <v>1.5112317</v>
      </c>
      <c r="E10473">
        <v>0.69783130500000001</v>
      </c>
      <c r="F10473">
        <v>0.89285038900000002</v>
      </c>
      <c r="G10473">
        <v>0.72490914900000003</v>
      </c>
      <c r="H10473">
        <v>0.70535867500000005</v>
      </c>
      <c r="I10473">
        <v>5.7393445539999997</v>
      </c>
      <c r="J10473">
        <v>1.3304425070000001</v>
      </c>
      <c r="K10473">
        <v>5.3561349319999998</v>
      </c>
      <c r="L10473">
        <v>4.8076803400000001</v>
      </c>
      <c r="M10473">
        <v>5.0363623449999997</v>
      </c>
      <c r="N10473">
        <v>0.58217704100000001</v>
      </c>
      <c r="O10473">
        <v>9.0077273150000003</v>
      </c>
      <c r="P10473">
        <v>1.338382548</v>
      </c>
      <c r="Q10473">
        <v>1.8036331779999999</v>
      </c>
    </row>
    <row r="10474" spans="1:17">
      <c r="A10474" t="s">
        <v>22017</v>
      </c>
      <c r="B10474" s="14" t="s">
        <v>7527</v>
      </c>
      <c r="C10474">
        <v>3.467458707</v>
      </c>
      <c r="D10474">
        <v>1.075421486</v>
      </c>
      <c r="E10474">
        <v>0.66401197499999998</v>
      </c>
      <c r="F10474">
        <v>0.47198875299999998</v>
      </c>
      <c r="G10474">
        <v>0.47901217499999998</v>
      </c>
      <c r="H10474">
        <v>0.39950865600000002</v>
      </c>
      <c r="I10474">
        <v>3.033997759</v>
      </c>
      <c r="J10474">
        <v>1.6264129039999999</v>
      </c>
      <c r="K10474">
        <v>2.0449152530000001</v>
      </c>
      <c r="L10474">
        <v>3.2864105160000001</v>
      </c>
      <c r="M10474">
        <v>1.3311896439999999</v>
      </c>
      <c r="N10474">
        <v>0.470184406</v>
      </c>
      <c r="O10474">
        <v>1.5360540389999999</v>
      </c>
      <c r="P10474">
        <v>0.46820583700000001</v>
      </c>
      <c r="Q10474">
        <v>0.47672856800000002</v>
      </c>
    </row>
    <row r="10475" spans="1:17">
      <c r="A10475" t="s">
        <v>22019</v>
      </c>
      <c r="B10475" s="14" t="s">
        <v>2463</v>
      </c>
      <c r="C10475">
        <v>5.3607245020000001</v>
      </c>
      <c r="D10475">
        <v>10.5562664</v>
      </c>
      <c r="E10475">
        <v>13.708708120000001</v>
      </c>
      <c r="F10475">
        <v>9.0807005360000002</v>
      </c>
      <c r="G10475">
        <v>14.43401283</v>
      </c>
      <c r="H10475">
        <v>33.77980135</v>
      </c>
      <c r="I10475">
        <v>22.87386339</v>
      </c>
      <c r="J10475">
        <v>18.122162070000002</v>
      </c>
      <c r="K10475">
        <v>39.720890650000001</v>
      </c>
      <c r="L10475">
        <v>25.341385089999999</v>
      </c>
      <c r="M10475">
        <v>4.1922873860000003</v>
      </c>
      <c r="N10475">
        <v>8.1257236079999995</v>
      </c>
      <c r="O10475">
        <v>3.0783852220000001</v>
      </c>
      <c r="P10475">
        <v>6.6725334439999999</v>
      </c>
      <c r="Q10475">
        <v>11.19189072</v>
      </c>
    </row>
    <row r="10476" spans="1:17">
      <c r="A10476" t="s">
        <v>22020</v>
      </c>
      <c r="B10476" s="14" t="s">
        <v>7477</v>
      </c>
      <c r="C10476">
        <v>2.6424317400000001</v>
      </c>
      <c r="D10476">
        <v>10.28608773</v>
      </c>
      <c r="E10476">
        <v>10.48185996</v>
      </c>
      <c r="F10476">
        <v>12.743178609999999</v>
      </c>
      <c r="G10476">
        <v>8.4089295590000006</v>
      </c>
      <c r="H10476">
        <v>12.03309846</v>
      </c>
      <c r="I10476">
        <v>3.8535099509999999</v>
      </c>
      <c r="J10476">
        <v>9.4273526449999991</v>
      </c>
      <c r="K10476">
        <v>8.391169262</v>
      </c>
      <c r="L10476">
        <v>6.201522733</v>
      </c>
      <c r="M10476">
        <v>2.8984403400000001</v>
      </c>
      <c r="N10476">
        <v>5.0256672519999999</v>
      </c>
      <c r="O10476">
        <v>3.344497917</v>
      </c>
      <c r="P10476">
        <v>10.477567860000001</v>
      </c>
      <c r="Q10476">
        <v>11.41795424</v>
      </c>
    </row>
    <row r="10477" spans="1:17">
      <c r="A10477" t="s">
        <v>22021</v>
      </c>
      <c r="B10477" s="14" t="s">
        <v>2135</v>
      </c>
      <c r="C10477">
        <v>19.344113589999999</v>
      </c>
      <c r="D10477">
        <v>2.24234417</v>
      </c>
      <c r="E10477">
        <v>1.8904690959999999</v>
      </c>
      <c r="F10477">
        <v>1.4084082689999999</v>
      </c>
      <c r="G10477">
        <v>1.126402608</v>
      </c>
      <c r="H10477">
        <v>0.518316785</v>
      </c>
      <c r="I10477">
        <v>2.6241767110000001</v>
      </c>
      <c r="J10477">
        <v>2.4807752729999999</v>
      </c>
      <c r="K10477">
        <v>6.8366893930000003</v>
      </c>
      <c r="L10477">
        <v>5.2586148230000003</v>
      </c>
      <c r="M10477">
        <v>7.3400317880000001</v>
      </c>
      <c r="N10477">
        <v>2.2182199520000001</v>
      </c>
      <c r="O10477">
        <v>4.982136058</v>
      </c>
      <c r="P10477">
        <v>1.8560774250000001</v>
      </c>
      <c r="Q10477">
        <v>3.5563795370000002</v>
      </c>
    </row>
    <row r="10478" spans="1:17">
      <c r="A10478" t="e">
        <v>#N/A</v>
      </c>
      <c r="B10478" s="14" t="s">
        <v>7445</v>
      </c>
      <c r="C10478">
        <v>3.06815997</v>
      </c>
      <c r="D10478">
        <v>15.49716375</v>
      </c>
      <c r="E10478">
        <v>16.712447990000001</v>
      </c>
      <c r="F10478">
        <v>18.83540198</v>
      </c>
      <c r="G10478">
        <v>12.980438100000001</v>
      </c>
      <c r="H10478">
        <v>40.417156890000001</v>
      </c>
      <c r="I10478">
        <v>29.083325469999998</v>
      </c>
      <c r="J10478">
        <v>40.256511590000002</v>
      </c>
      <c r="K10478">
        <v>34.240001159999998</v>
      </c>
      <c r="L10478">
        <v>5.622057098</v>
      </c>
      <c r="M10478">
        <v>3.5336854369999999</v>
      </c>
      <c r="N10478">
        <v>20.575061259999998</v>
      </c>
      <c r="O10478">
        <v>2.0387522589999998</v>
      </c>
      <c r="P10478">
        <v>37.562213319999998</v>
      </c>
      <c r="Q10478">
        <v>23.200672239999999</v>
      </c>
    </row>
    <row r="10479" spans="1:17">
      <c r="A10479" t="s">
        <v>22022</v>
      </c>
      <c r="B10479" s="14" t="s">
        <v>8365</v>
      </c>
      <c r="C10479">
        <v>2.6331542149999998</v>
      </c>
      <c r="D10479">
        <v>5.1333200540000004</v>
      </c>
      <c r="E10479">
        <v>3.081492312</v>
      </c>
      <c r="F10479">
        <v>5.7412950460000003</v>
      </c>
      <c r="G10479">
        <v>4.5056284419999999</v>
      </c>
      <c r="H10479">
        <v>11.06888148</v>
      </c>
      <c r="I10479">
        <v>1.885081265</v>
      </c>
      <c r="J10479">
        <v>5.0010201749999998</v>
      </c>
      <c r="K10479">
        <v>6.233273262</v>
      </c>
      <c r="L10479">
        <v>4.507327643</v>
      </c>
      <c r="M10479">
        <v>1.654187549</v>
      </c>
      <c r="N10479">
        <v>2.3370770429999999</v>
      </c>
      <c r="O10479">
        <v>1.9617810499999999</v>
      </c>
      <c r="P10479">
        <v>4.0511257670000003</v>
      </c>
      <c r="Q10479">
        <v>5.364522784</v>
      </c>
    </row>
    <row r="10480" spans="1:17">
      <c r="A10480" t="s">
        <v>22023</v>
      </c>
      <c r="B10480" s="14" t="s">
        <v>3106</v>
      </c>
      <c r="C10480">
        <v>0.88668670299999996</v>
      </c>
      <c r="D10480">
        <v>14.04480174</v>
      </c>
      <c r="E10480">
        <v>13.300911899999999</v>
      </c>
      <c r="F10480">
        <v>13.306662620000001</v>
      </c>
      <c r="G10480">
        <v>8.3830023150000006</v>
      </c>
      <c r="H10480">
        <v>12.174184589999999</v>
      </c>
      <c r="I10480">
        <v>22.30550204</v>
      </c>
      <c r="J10480">
        <v>8.2056094989999995</v>
      </c>
      <c r="K10480">
        <v>14.88307204</v>
      </c>
      <c r="L10480">
        <v>18.068378070000001</v>
      </c>
      <c r="M10480">
        <v>2.978563624</v>
      </c>
      <c r="N10480">
        <v>7.268688858</v>
      </c>
      <c r="O10480">
        <v>9.8198623749999996</v>
      </c>
      <c r="P10480">
        <v>3.4255510629999999</v>
      </c>
      <c r="Q10480">
        <v>4.5715275709999998</v>
      </c>
    </row>
    <row r="10481" spans="1:17">
      <c r="A10481" t="s">
        <v>22024</v>
      </c>
      <c r="B10481" s="14" t="s">
        <v>3987</v>
      </c>
      <c r="C10481">
        <v>8.2272928850000007</v>
      </c>
      <c r="D10481">
        <v>6.8150170829999999</v>
      </c>
      <c r="E10481">
        <v>8.7718694639999999</v>
      </c>
      <c r="F10481">
        <v>6.9141344179999997</v>
      </c>
      <c r="G10481">
        <v>5.0805449190000003</v>
      </c>
      <c r="H10481">
        <v>7.5902319040000004</v>
      </c>
      <c r="I10481">
        <v>3.9123985829999999</v>
      </c>
      <c r="J10481">
        <v>3.7071031699999999</v>
      </c>
      <c r="K10481">
        <v>3.164349155</v>
      </c>
      <c r="L10481">
        <v>3.9553637180000001</v>
      </c>
      <c r="M10481">
        <v>1.0299568210000001</v>
      </c>
      <c r="N10481">
        <v>2.1827226689999999</v>
      </c>
      <c r="O10481">
        <v>2.178848415</v>
      </c>
      <c r="P10481">
        <v>3.1932219380000002</v>
      </c>
      <c r="Q10481">
        <v>4.1188295290000001</v>
      </c>
    </row>
    <row r="10482" spans="1:17">
      <c r="A10482" t="s">
        <v>22025</v>
      </c>
      <c r="B10482" s="14" t="s">
        <v>3985</v>
      </c>
      <c r="C10482">
        <v>7.4559056930000001</v>
      </c>
      <c r="D10482">
        <v>1.6517327559999999</v>
      </c>
      <c r="E10482">
        <v>0.74915025400000002</v>
      </c>
      <c r="F10482">
        <v>0.81755363800000003</v>
      </c>
      <c r="G10482">
        <v>1.072912801</v>
      </c>
      <c r="H10482">
        <v>0.71586982300000002</v>
      </c>
      <c r="I10482">
        <v>0.30203036900000002</v>
      </c>
      <c r="J10482">
        <v>0.73514621599999996</v>
      </c>
      <c r="K10482">
        <v>1.97304897</v>
      </c>
      <c r="L10482">
        <v>4.3184818629999997</v>
      </c>
      <c r="M10482">
        <v>1.192663139</v>
      </c>
      <c r="N10482">
        <v>1.1488799679999999</v>
      </c>
      <c r="O10482">
        <v>3.6698903920000001</v>
      </c>
      <c r="P10482">
        <v>1.4604233900000001</v>
      </c>
      <c r="Q10482">
        <v>1.566103553</v>
      </c>
    </row>
    <row r="10483" spans="1:17">
      <c r="A10483" t="s">
        <v>22026</v>
      </c>
      <c r="B10483" s="14" t="s">
        <v>7348</v>
      </c>
      <c r="C10483">
        <v>58.025107140000003</v>
      </c>
      <c r="D10483">
        <v>184.1311388</v>
      </c>
      <c r="E10483">
        <v>153.7909271</v>
      </c>
      <c r="F10483">
        <v>324.62858770000003</v>
      </c>
      <c r="G10483">
        <v>215.05819629999999</v>
      </c>
      <c r="H10483">
        <v>616.9319117</v>
      </c>
      <c r="I10483">
        <v>97.531063880000005</v>
      </c>
      <c r="J10483">
        <v>157.78029419999999</v>
      </c>
      <c r="K10483">
        <v>208.71974710000001</v>
      </c>
      <c r="L10483">
        <v>86.414226900000003</v>
      </c>
      <c r="M10483">
        <v>79.515137620000004</v>
      </c>
      <c r="N10483">
        <v>105.26604399999999</v>
      </c>
      <c r="O10483">
        <v>52.88007168</v>
      </c>
      <c r="P10483">
        <v>591.93371100000002</v>
      </c>
      <c r="Q10483">
        <v>564.7404732</v>
      </c>
    </row>
    <row r="10484" spans="1:17">
      <c r="A10484" t="s">
        <v>22027</v>
      </c>
      <c r="B10484" s="14" t="s">
        <v>3984</v>
      </c>
      <c r="C10484">
        <v>71.716518140000005</v>
      </c>
      <c r="D10484">
        <v>49.626467339999998</v>
      </c>
      <c r="E10484">
        <v>46.314403349999999</v>
      </c>
      <c r="F10484">
        <v>55.254111620000003</v>
      </c>
      <c r="G10484">
        <v>61.085618660000002</v>
      </c>
      <c r="H10484">
        <v>82.010357339999999</v>
      </c>
      <c r="I10484">
        <v>37.897592009999997</v>
      </c>
      <c r="J10484">
        <v>66.986190199999996</v>
      </c>
      <c r="K10484">
        <v>67.992779929999998</v>
      </c>
      <c r="L10484">
        <v>108.5769116</v>
      </c>
      <c r="M10484">
        <v>28.228688099999999</v>
      </c>
      <c r="N10484">
        <v>37.672029449999997</v>
      </c>
      <c r="O10484">
        <v>22.08714582</v>
      </c>
      <c r="P10484">
        <v>56.730483820000003</v>
      </c>
      <c r="Q10484">
        <v>71.04220746</v>
      </c>
    </row>
    <row r="10485" spans="1:17">
      <c r="A10485" t="s">
        <v>22027</v>
      </c>
      <c r="B10485" s="14" t="s">
        <v>22028</v>
      </c>
      <c r="C10485">
        <v>8.0133619510000003</v>
      </c>
      <c r="D10485">
        <v>29.988672709999999</v>
      </c>
      <c r="E10485">
        <v>8.4643503800000008</v>
      </c>
      <c r="F10485">
        <v>17.569266160000002</v>
      </c>
      <c r="G10485">
        <v>12.107879199999999</v>
      </c>
      <c r="H10485">
        <v>30.006339310000001</v>
      </c>
      <c r="I10485">
        <v>6.2603799919999998</v>
      </c>
      <c r="J10485">
        <v>4.8616010369999998</v>
      </c>
      <c r="K10485">
        <v>7.270519095</v>
      </c>
      <c r="L10485">
        <v>5.2441364200000002</v>
      </c>
      <c r="M10485">
        <v>4.394863108</v>
      </c>
      <c r="N10485">
        <v>5.2566278850000003</v>
      </c>
      <c r="O10485">
        <v>3.4864594530000002</v>
      </c>
      <c r="P10485">
        <v>43.453049200000002</v>
      </c>
      <c r="Q10485">
        <v>38.953976930000003</v>
      </c>
    </row>
    <row r="10486" spans="1:17">
      <c r="A10486" t="s">
        <v>22027</v>
      </c>
      <c r="B10486" s="14" t="s">
        <v>22029</v>
      </c>
      <c r="C10486">
        <v>95.301768920000001</v>
      </c>
      <c r="D10486">
        <v>614.65795690000004</v>
      </c>
      <c r="E10486">
        <v>386.61240629999998</v>
      </c>
      <c r="F10486">
        <v>650.020982</v>
      </c>
      <c r="G10486">
        <v>435.95808870000002</v>
      </c>
      <c r="H10486">
        <v>553.97823760000006</v>
      </c>
      <c r="I10486">
        <v>353.6984812</v>
      </c>
      <c r="J10486">
        <v>785.99551640000004</v>
      </c>
      <c r="K10486">
        <v>965.90968720000001</v>
      </c>
      <c r="L10486">
        <v>201.8898729</v>
      </c>
      <c r="M10486">
        <v>68.063390839999997</v>
      </c>
      <c r="N10486">
        <v>350.4586448</v>
      </c>
      <c r="O10486">
        <v>44.232399399999998</v>
      </c>
      <c r="P10486">
        <v>932.55279949999999</v>
      </c>
      <c r="Q10486">
        <v>504.44493990000001</v>
      </c>
    </row>
    <row r="10487" spans="1:17">
      <c r="A10487" t="s">
        <v>22030</v>
      </c>
      <c r="B10487" s="14" t="s">
        <v>5881</v>
      </c>
      <c r="C10487">
        <v>9.9072125100000008</v>
      </c>
      <c r="D10487">
        <v>4.505073286</v>
      </c>
      <c r="E10487">
        <v>2.9955994760000002</v>
      </c>
      <c r="F10487">
        <v>3.4069006339999999</v>
      </c>
      <c r="G10487">
        <v>3.4666011280000002</v>
      </c>
      <c r="H10487">
        <v>7.1091859099999999</v>
      </c>
      <c r="I10487">
        <v>5.3229038969999998</v>
      </c>
      <c r="J10487">
        <v>4.4288448840000001</v>
      </c>
      <c r="K10487">
        <v>7.8060707249999997</v>
      </c>
      <c r="L10487">
        <v>14.33198647</v>
      </c>
      <c r="M10487">
        <v>4.5041104150000004</v>
      </c>
      <c r="N10487">
        <v>2.5068406169999999</v>
      </c>
      <c r="O10487">
        <v>8.3733854880000003</v>
      </c>
      <c r="P10487">
        <v>5.5544267400000003</v>
      </c>
      <c r="Q10487">
        <v>5.1975151540000004</v>
      </c>
    </row>
    <row r="10488" spans="1:17">
      <c r="A10488" t="s">
        <v>22031</v>
      </c>
      <c r="B10488" s="14" t="s">
        <v>8726</v>
      </c>
      <c r="C10488">
        <v>12.80937754</v>
      </c>
      <c r="D10488">
        <v>3.8592801890000001</v>
      </c>
      <c r="E10488">
        <v>2.1804198010000002</v>
      </c>
      <c r="F10488">
        <v>3.1036188469999999</v>
      </c>
      <c r="G10488">
        <v>1.8137905940000001</v>
      </c>
      <c r="H10488">
        <v>2.9517047710000002</v>
      </c>
      <c r="I10488">
        <v>5.6040498310000002</v>
      </c>
      <c r="J10488">
        <v>5.1313648880000002</v>
      </c>
      <c r="K10488">
        <v>4.0676795339999998</v>
      </c>
      <c r="L10488">
        <v>5.6655923230000003</v>
      </c>
      <c r="M10488">
        <v>3.4423474139999999</v>
      </c>
      <c r="N10488">
        <v>2.7159433750000002</v>
      </c>
      <c r="O10488">
        <v>3.6883878239999999</v>
      </c>
      <c r="P10488">
        <v>5.5348203680000001</v>
      </c>
      <c r="Q10488">
        <v>5.283347311</v>
      </c>
    </row>
    <row r="10489" spans="1:17">
      <c r="A10489" t="s">
        <v>22032</v>
      </c>
      <c r="B10489" s="14" t="s">
        <v>22033</v>
      </c>
      <c r="C10489">
        <v>2.0752478989999998</v>
      </c>
      <c r="D10489">
        <v>17.470002010000002</v>
      </c>
      <c r="E10489">
        <v>18.104058479999999</v>
      </c>
      <c r="F10489">
        <v>18.36131121</v>
      </c>
      <c r="G10489">
        <v>12.184119969999999</v>
      </c>
      <c r="H10489">
        <v>8.7671070350000004</v>
      </c>
      <c r="I10489">
        <v>24.210997190000001</v>
      </c>
      <c r="J10489">
        <v>95.498026609999997</v>
      </c>
      <c r="K10489">
        <v>33.891683950000001</v>
      </c>
      <c r="L10489">
        <v>15.735135379999999</v>
      </c>
      <c r="M10489">
        <v>3.9835348399999999</v>
      </c>
      <c r="N10489">
        <v>36.07059726</v>
      </c>
      <c r="O10489">
        <v>22.9829191</v>
      </c>
      <c r="P10489">
        <v>26.465001640000001</v>
      </c>
      <c r="Q10489">
        <v>14.265922720000001</v>
      </c>
    </row>
    <row r="10490" spans="1:17">
      <c r="A10490" t="s">
        <v>22034</v>
      </c>
      <c r="B10490" s="14" t="s">
        <v>3521</v>
      </c>
      <c r="C10490">
        <v>3.9268557720000001</v>
      </c>
      <c r="D10490">
        <v>5.944521913</v>
      </c>
      <c r="E10490">
        <v>7.0324585700000002</v>
      </c>
      <c r="F10490">
        <v>9.7550201590000007</v>
      </c>
      <c r="G10490">
        <v>5.3682480689999998</v>
      </c>
      <c r="H10490">
        <v>10.43122799</v>
      </c>
      <c r="I10490">
        <v>2.3860877779999998</v>
      </c>
      <c r="J10490">
        <v>7.9649439229999999</v>
      </c>
      <c r="K10490">
        <v>8.1648283339999992</v>
      </c>
      <c r="L10490">
        <v>4.9624277970000001</v>
      </c>
      <c r="M10490">
        <v>0.62814852099999996</v>
      </c>
      <c r="N10490">
        <v>4.3566402330000003</v>
      </c>
      <c r="O10490">
        <v>1.8120447310000001</v>
      </c>
      <c r="P10490">
        <v>7.0207378719999998</v>
      </c>
      <c r="Q10490">
        <v>8.0983415520000008</v>
      </c>
    </row>
    <row r="10491" spans="1:17">
      <c r="A10491" t="s">
        <v>22035</v>
      </c>
      <c r="B10491" s="14" t="s">
        <v>5983</v>
      </c>
      <c r="C10491">
        <v>2.986384632</v>
      </c>
      <c r="D10491">
        <v>1.512192432</v>
      </c>
      <c r="E10491">
        <v>1.633963351</v>
      </c>
      <c r="F10491">
        <v>1.684092927</v>
      </c>
      <c r="G10491">
        <v>1.39973741</v>
      </c>
      <c r="H10491">
        <v>1.1469365229999999</v>
      </c>
      <c r="I10491">
        <v>3.7329455899999999</v>
      </c>
      <c r="J10491">
        <v>7.9502873559999996</v>
      </c>
      <c r="K10491">
        <v>2.1289283800000001</v>
      </c>
      <c r="L10491">
        <v>0.26956714399999998</v>
      </c>
      <c r="M10491">
        <v>0.81892916599999999</v>
      </c>
      <c r="N10491">
        <v>3.8917385800000002</v>
      </c>
      <c r="O10491">
        <v>1.8899177279999999</v>
      </c>
      <c r="P10491">
        <v>2.5602991369999999</v>
      </c>
      <c r="Q10491">
        <v>2.3462137369999998</v>
      </c>
    </row>
    <row r="10492" spans="1:17">
      <c r="A10492" t="e">
        <v>#N/A</v>
      </c>
      <c r="B10492" s="14" t="s">
        <v>22036</v>
      </c>
      <c r="C10492">
        <v>1.947992132</v>
      </c>
      <c r="D10492">
        <v>3.0208183719999999</v>
      </c>
      <c r="E10492">
        <v>2.3832914070000002</v>
      </c>
      <c r="F10492">
        <v>1.590958315</v>
      </c>
      <c r="G10492">
        <v>1.5137180130000001</v>
      </c>
      <c r="H10492">
        <v>0</v>
      </c>
      <c r="I10492">
        <v>1.4203975360000001</v>
      </c>
      <c r="J10492">
        <v>6.5441140820000001</v>
      </c>
      <c r="K10492">
        <v>2.2092653000000002</v>
      </c>
      <c r="L10492">
        <v>0.61542687500000004</v>
      </c>
      <c r="M10492">
        <v>0</v>
      </c>
      <c r="N10492">
        <v>6.0033193279999999</v>
      </c>
      <c r="O10492">
        <v>1.0786794580000001</v>
      </c>
      <c r="P10492">
        <v>2.630345057</v>
      </c>
      <c r="Q10492">
        <v>1.339112557</v>
      </c>
    </row>
    <row r="10493" spans="1:17">
      <c r="A10493" t="s">
        <v>22037</v>
      </c>
      <c r="B10493" s="14" t="s">
        <v>6015</v>
      </c>
      <c r="C10493">
        <v>18.017578199999999</v>
      </c>
      <c r="D10493">
        <v>2.0274269720000002</v>
      </c>
      <c r="E10493">
        <v>1.4300322519999999</v>
      </c>
      <c r="F10493">
        <v>1.4014535850000001</v>
      </c>
      <c r="G10493">
        <v>1.3334136510000001</v>
      </c>
      <c r="H10493">
        <v>0.43934885400000001</v>
      </c>
      <c r="I10493">
        <v>3.7536267290000001</v>
      </c>
      <c r="J10493">
        <v>3.9155918060000001</v>
      </c>
      <c r="K10493">
        <v>2.9840381159999998</v>
      </c>
      <c r="L10493">
        <v>3.6141412050000001</v>
      </c>
      <c r="M10493">
        <v>3.29386468</v>
      </c>
      <c r="N10493">
        <v>1.2339232529999999</v>
      </c>
      <c r="O10493">
        <v>7.2848213800000003</v>
      </c>
      <c r="P10493">
        <v>1.8879546549999999</v>
      </c>
      <c r="Q10493">
        <v>5.3082273400000002</v>
      </c>
    </row>
    <row r="10494" spans="1:17">
      <c r="A10494" t="s">
        <v>22038</v>
      </c>
      <c r="B10494" s="14" t="s">
        <v>3107</v>
      </c>
      <c r="C10494">
        <v>23.919657749999999</v>
      </c>
      <c r="D10494">
        <v>23.526305740000002</v>
      </c>
      <c r="E10494">
        <v>25.43228418</v>
      </c>
      <c r="F10494">
        <v>18.299906419999999</v>
      </c>
      <c r="G10494">
        <v>24.658451169999999</v>
      </c>
      <c r="H10494">
        <v>32.318661140000003</v>
      </c>
      <c r="I10494">
        <v>44.969012849999999</v>
      </c>
      <c r="J10494">
        <v>36.679919269999999</v>
      </c>
      <c r="K10494">
        <v>67.394771120000001</v>
      </c>
      <c r="L10494">
        <v>58.816428039999998</v>
      </c>
      <c r="M10494">
        <v>18.531915569999999</v>
      </c>
      <c r="N10494">
        <v>12.718155579999999</v>
      </c>
      <c r="O10494">
        <v>17.39436491</v>
      </c>
      <c r="P10494">
        <v>19.975693280000002</v>
      </c>
      <c r="Q10494">
        <v>33.381562299999999</v>
      </c>
    </row>
    <row r="10495" spans="1:17">
      <c r="A10495" t="s">
        <v>22039</v>
      </c>
      <c r="B10495" s="14" t="s">
        <v>22040</v>
      </c>
      <c r="C10495">
        <v>1.277240202</v>
      </c>
      <c r="D10495">
        <v>0.99033014699999999</v>
      </c>
      <c r="E10495">
        <v>0.27176572599999999</v>
      </c>
      <c r="F10495">
        <v>0.49259568399999998</v>
      </c>
      <c r="G10495">
        <v>0.441110954</v>
      </c>
      <c r="H10495">
        <v>1.79861268</v>
      </c>
      <c r="I10495">
        <v>2.793936596</v>
      </c>
      <c r="J10495">
        <v>0.26986037499999999</v>
      </c>
      <c r="K10495">
        <v>0.57941968300000002</v>
      </c>
      <c r="L10495">
        <v>0.672528338</v>
      </c>
      <c r="M10495">
        <v>8.1724065259999996</v>
      </c>
      <c r="N10495">
        <v>0.28865444699999998</v>
      </c>
      <c r="O10495">
        <v>8.7228470799999993</v>
      </c>
      <c r="P10495">
        <v>0.25550201700000003</v>
      </c>
      <c r="Q10495">
        <v>0.58534404600000001</v>
      </c>
    </row>
    <row r="10496" spans="1:17">
      <c r="A10496" t="s">
        <v>22041</v>
      </c>
      <c r="B10496" s="14" t="s">
        <v>22042</v>
      </c>
      <c r="C10496">
        <v>47.522618280000003</v>
      </c>
      <c r="D10496">
        <v>0.43096466700000002</v>
      </c>
      <c r="E10496">
        <v>0.63567454099999998</v>
      </c>
      <c r="F10496">
        <v>5.6743465999999999E-2</v>
      </c>
      <c r="G10496">
        <v>0.33592904600000001</v>
      </c>
      <c r="H10496">
        <v>0.32019839100000003</v>
      </c>
      <c r="I10496">
        <v>54.105102369999997</v>
      </c>
      <c r="J10496">
        <v>1.3739997269999999</v>
      </c>
      <c r="K10496">
        <v>45.071390860000001</v>
      </c>
      <c r="L10496">
        <v>46.094893120000002</v>
      </c>
      <c r="M10496">
        <v>90.154953019999994</v>
      </c>
      <c r="N10496">
        <v>2.7578101660000001</v>
      </c>
      <c r="O10496">
        <v>100.18217319999999</v>
      </c>
      <c r="P10496">
        <v>1.021535235</v>
      </c>
      <c r="Q10496">
        <v>45.564070749999999</v>
      </c>
    </row>
    <row r="10497" spans="1:17">
      <c r="A10497" t="s">
        <v>22043</v>
      </c>
      <c r="B10497" s="14" t="s">
        <v>2112</v>
      </c>
      <c r="C10497">
        <v>5.6528805899999996</v>
      </c>
      <c r="D10497">
        <v>0.62615116299999996</v>
      </c>
      <c r="E10497">
        <v>1.2696178259999999</v>
      </c>
      <c r="F10497">
        <v>0.17099273100000001</v>
      </c>
      <c r="G10497">
        <v>0.27115185400000003</v>
      </c>
      <c r="H10497">
        <v>0.24122423800000001</v>
      </c>
      <c r="I10497">
        <v>0</v>
      </c>
      <c r="J10497">
        <v>0.39812100900000003</v>
      </c>
      <c r="K10497">
        <v>2.9918324300000001</v>
      </c>
      <c r="L10497">
        <v>3.5718159009999999</v>
      </c>
      <c r="M10497">
        <v>0.60283150799999996</v>
      </c>
      <c r="N10497">
        <v>0.46456104599999998</v>
      </c>
      <c r="O10497">
        <v>2.7824187990000002</v>
      </c>
      <c r="P10497">
        <v>0.518290213</v>
      </c>
      <c r="Q10497">
        <v>1.2953240859999999</v>
      </c>
    </row>
    <row r="10498" spans="1:17">
      <c r="A10498" t="s">
        <v>22044</v>
      </c>
      <c r="B10498" s="14" t="s">
        <v>22045</v>
      </c>
      <c r="C10498">
        <v>0</v>
      </c>
      <c r="D10498">
        <v>0</v>
      </c>
      <c r="E10498">
        <v>0</v>
      </c>
      <c r="F10498">
        <v>0</v>
      </c>
      <c r="G10498">
        <v>0</v>
      </c>
      <c r="H10498">
        <v>0</v>
      </c>
      <c r="I10498">
        <v>0</v>
      </c>
      <c r="J10498">
        <v>0</v>
      </c>
      <c r="K10498">
        <v>0</v>
      </c>
      <c r="L10498">
        <v>3.574534178</v>
      </c>
      <c r="M10498">
        <v>5.4296125550000003</v>
      </c>
      <c r="N10498">
        <v>0</v>
      </c>
      <c r="O10498">
        <v>0</v>
      </c>
      <c r="P10498">
        <v>0</v>
      </c>
      <c r="Q10498">
        <v>0</v>
      </c>
    </row>
    <row r="10499" spans="1:17">
      <c r="A10499" t="s">
        <v>22046</v>
      </c>
      <c r="B10499" s="14" t="s">
        <v>3108</v>
      </c>
      <c r="C10499">
        <v>17.62144305</v>
      </c>
      <c r="D10499">
        <v>16.115438050000002</v>
      </c>
      <c r="E10499">
        <v>12.12951949</v>
      </c>
      <c r="F10499">
        <v>21.136575539999999</v>
      </c>
      <c r="G10499">
        <v>15.29248988</v>
      </c>
      <c r="H10499">
        <v>40.316426200000002</v>
      </c>
      <c r="I10499">
        <v>15.374689589999999</v>
      </c>
      <c r="J10499">
        <v>13.021402780000001</v>
      </c>
      <c r="K10499">
        <v>31.360931839999999</v>
      </c>
      <c r="L10499">
        <v>15.035987309999999</v>
      </c>
      <c r="M10499">
        <v>5.7820819329999997</v>
      </c>
      <c r="N10499">
        <v>5.8297441440000002</v>
      </c>
      <c r="O10499">
        <v>4.1699497640000001</v>
      </c>
      <c r="P10499">
        <v>12.04386377</v>
      </c>
      <c r="Q10499">
        <v>21.017522979999999</v>
      </c>
    </row>
    <row r="10500" spans="1:17">
      <c r="A10500" t="s">
        <v>22047</v>
      </c>
      <c r="B10500" s="14" t="s">
        <v>22048</v>
      </c>
      <c r="C10500">
        <v>0</v>
      </c>
      <c r="D10500">
        <v>3.9777235709999998</v>
      </c>
      <c r="E10500">
        <v>3.5816950259999998</v>
      </c>
      <c r="F10500">
        <v>2.1385707780000001</v>
      </c>
      <c r="G10500">
        <v>4.6508437499999999</v>
      </c>
      <c r="H10500">
        <v>0</v>
      </c>
      <c r="I10500">
        <v>3.2730899739999999</v>
      </c>
      <c r="J10500">
        <v>1.1381067970000001</v>
      </c>
      <c r="K10500">
        <v>0</v>
      </c>
      <c r="L10500">
        <v>4.2544727440000001</v>
      </c>
      <c r="M10500">
        <v>0</v>
      </c>
      <c r="N10500">
        <v>4.7034701869999997</v>
      </c>
      <c r="O10500">
        <v>0</v>
      </c>
      <c r="P10500">
        <v>2.0204099709999999</v>
      </c>
      <c r="Q10500">
        <v>3.0857811110000002</v>
      </c>
    </row>
    <row r="10501" spans="1:17">
      <c r="A10501" t="s">
        <v>22049</v>
      </c>
      <c r="B10501" s="14" t="s">
        <v>6103</v>
      </c>
      <c r="C10501">
        <v>5.8052620590000004</v>
      </c>
      <c r="D10501">
        <v>5.3659741619999997</v>
      </c>
      <c r="E10501">
        <v>5.2177350709999999</v>
      </c>
      <c r="F10501">
        <v>5.5314656680000001</v>
      </c>
      <c r="G10501">
        <v>4.1135431709999999</v>
      </c>
      <c r="H10501">
        <v>7.6111918080000001</v>
      </c>
      <c r="I10501">
        <v>7.0062846949999997</v>
      </c>
      <c r="J10501">
        <v>18.829792139999999</v>
      </c>
      <c r="K10501">
        <v>7.7190423069999996</v>
      </c>
      <c r="L10501">
        <v>6.9567400499999996</v>
      </c>
      <c r="M10501">
        <v>5.3796064289999999</v>
      </c>
      <c r="N10501">
        <v>6.4406333509999998</v>
      </c>
      <c r="O10501">
        <v>10.419740300000001</v>
      </c>
      <c r="P10501">
        <v>10.992283820000001</v>
      </c>
      <c r="Q10501">
        <v>9.4951713479999995</v>
      </c>
    </row>
    <row r="10502" spans="1:17">
      <c r="A10502" t="s">
        <v>22050</v>
      </c>
      <c r="B10502" s="14" t="s">
        <v>22051</v>
      </c>
      <c r="C10502">
        <v>3.5454292989999998</v>
      </c>
      <c r="D10502">
        <v>2.5375472800000001</v>
      </c>
      <c r="E10502">
        <v>2.7201249989999998</v>
      </c>
      <c r="F10502">
        <v>2.5707841089999999</v>
      </c>
      <c r="G10502">
        <v>2.4135962009999998</v>
      </c>
      <c r="H10502">
        <v>3.456472115</v>
      </c>
      <c r="I10502">
        <v>1.789743106</v>
      </c>
      <c r="J10502">
        <v>3.7771541740000001</v>
      </c>
      <c r="K10502">
        <v>2.1032701710000001</v>
      </c>
      <c r="L10502">
        <v>2.4556111459999999</v>
      </c>
      <c r="M10502">
        <v>0.39263171499999999</v>
      </c>
      <c r="N10502">
        <v>1.6221351399999999</v>
      </c>
      <c r="O10502">
        <v>1.963242916</v>
      </c>
      <c r="P10502">
        <v>1.5548628609999999</v>
      </c>
      <c r="Q10502">
        <v>3.70273355</v>
      </c>
    </row>
    <row r="10503" spans="1:17">
      <c r="A10503" t="s">
        <v>22052</v>
      </c>
      <c r="B10503" s="14" t="s">
        <v>3989</v>
      </c>
      <c r="C10503">
        <v>1.7151679689999999</v>
      </c>
      <c r="D10503">
        <v>1.6043056760000001</v>
      </c>
      <c r="E10503">
        <v>1.115113172</v>
      </c>
      <c r="F10503">
        <v>1.1413981820000001</v>
      </c>
      <c r="G10503">
        <v>0.59235481099999998</v>
      </c>
      <c r="H10503">
        <v>1.2442473089999999</v>
      </c>
      <c r="I10503">
        <v>1.1116724600000001</v>
      </c>
      <c r="J10503">
        <v>1.1113216349999999</v>
      </c>
      <c r="K10503">
        <v>2.2478025530000001</v>
      </c>
      <c r="L10503">
        <v>2.2878998180000001</v>
      </c>
      <c r="M10503">
        <v>1.463264297</v>
      </c>
      <c r="N10503">
        <v>1.3625623339999999</v>
      </c>
      <c r="O10503">
        <v>1.8995112190000001</v>
      </c>
      <c r="P10503">
        <v>1.8870834249999999</v>
      </c>
      <c r="Q10503">
        <v>1.8340960180000001</v>
      </c>
    </row>
    <row r="10504" spans="1:17">
      <c r="A10504" t="s">
        <v>22053</v>
      </c>
      <c r="B10504" s="14" t="s">
        <v>6157</v>
      </c>
      <c r="C10504">
        <v>7.7719720309999998</v>
      </c>
      <c r="D10504">
        <v>5.1652560989999996</v>
      </c>
      <c r="E10504">
        <v>3.608044536</v>
      </c>
      <c r="F10504">
        <v>6.5879374530000003</v>
      </c>
      <c r="G10504">
        <v>3.4771919910000002</v>
      </c>
      <c r="H10504">
        <v>13.703249420000001</v>
      </c>
      <c r="I10504">
        <v>5.667009502</v>
      </c>
      <c r="J10504">
        <v>8.9120869280000008</v>
      </c>
      <c r="K10504">
        <v>5.7694141200000004</v>
      </c>
      <c r="L10504">
        <v>5.1339973350000001</v>
      </c>
      <c r="M10504">
        <v>0</v>
      </c>
      <c r="N10504">
        <v>4.2242004680000003</v>
      </c>
      <c r="O10504">
        <v>1.9562022670000001</v>
      </c>
      <c r="P10504">
        <v>6.2542260189999999</v>
      </c>
      <c r="Q10504">
        <v>8.0140559899999992</v>
      </c>
    </row>
    <row r="10505" spans="1:17">
      <c r="A10505" t="s">
        <v>22054</v>
      </c>
      <c r="B10505" s="14" t="s">
        <v>1524</v>
      </c>
      <c r="C10505">
        <v>6.5080734549999999</v>
      </c>
      <c r="D10505">
        <v>3.2850140799999998</v>
      </c>
      <c r="E10505">
        <v>2.9272777379999999</v>
      </c>
      <c r="F10505">
        <v>2.8594722560000001</v>
      </c>
      <c r="G10505">
        <v>2.603284972</v>
      </c>
      <c r="H10505">
        <v>2.4678206729999999</v>
      </c>
      <c r="I10505">
        <v>4.0846700330000001</v>
      </c>
      <c r="J10505">
        <v>5.4096965409999997</v>
      </c>
      <c r="K10505">
        <v>3.8493131520000001</v>
      </c>
      <c r="L10505">
        <v>3.9560174780000001</v>
      </c>
      <c r="M10505">
        <v>2.0557360120000001</v>
      </c>
      <c r="N10505">
        <v>3.5035529680000002</v>
      </c>
      <c r="O10505">
        <v>4.744209991</v>
      </c>
      <c r="P10505">
        <v>3.127007281</v>
      </c>
      <c r="Q10505">
        <v>3.3978678900000001</v>
      </c>
    </row>
    <row r="10506" spans="1:17">
      <c r="A10506" t="s">
        <v>22055</v>
      </c>
      <c r="B10506" s="14" t="s">
        <v>3991</v>
      </c>
      <c r="C10506">
        <v>3.1970412779999999</v>
      </c>
      <c r="D10506">
        <v>5.7891877210000002</v>
      </c>
      <c r="E10506">
        <v>5.930029974</v>
      </c>
      <c r="F10506">
        <v>6.7358244110000003</v>
      </c>
      <c r="G10506">
        <v>5.3766738470000002</v>
      </c>
      <c r="H10506">
        <v>7.6873479759999999</v>
      </c>
      <c r="I10506">
        <v>13.378796579999999</v>
      </c>
      <c r="J10506">
        <v>20.000187100000002</v>
      </c>
      <c r="K10506">
        <v>17.908508269999999</v>
      </c>
      <c r="L10506">
        <v>20.903384989999999</v>
      </c>
      <c r="M10506">
        <v>1.0672816329999999</v>
      </c>
      <c r="N10506">
        <v>6.9568185959999997</v>
      </c>
      <c r="O10506">
        <v>3.5406536759999998</v>
      </c>
      <c r="P10506">
        <v>5.5056341729999998</v>
      </c>
      <c r="Q10506">
        <v>6.7843561809999997</v>
      </c>
    </row>
    <row r="10507" spans="1:17">
      <c r="A10507" t="s">
        <v>22056</v>
      </c>
      <c r="B10507" s="14" t="s">
        <v>22057</v>
      </c>
      <c r="C10507">
        <v>10.39863426</v>
      </c>
      <c r="D10507">
        <v>16.454611889999999</v>
      </c>
      <c r="E10507">
        <v>13.59154487</v>
      </c>
      <c r="F10507">
        <v>9.3015740329999996</v>
      </c>
      <c r="G10507">
        <v>28.473870730000002</v>
      </c>
      <c r="H10507">
        <v>7.9872989529999998</v>
      </c>
      <c r="I10507">
        <v>2.1663617089999998</v>
      </c>
      <c r="J10507">
        <v>5.084635402</v>
      </c>
      <c r="K10507">
        <v>8.0868646359999996</v>
      </c>
      <c r="L10507">
        <v>5.6318200359999997</v>
      </c>
      <c r="M10507">
        <v>0</v>
      </c>
      <c r="N10507">
        <v>12.26922989</v>
      </c>
      <c r="O10507">
        <v>4.9355405409999999</v>
      </c>
      <c r="P10507">
        <v>12.258122849999999</v>
      </c>
      <c r="Q10507">
        <v>24.50864997</v>
      </c>
    </row>
    <row r="10508" spans="1:17">
      <c r="A10508" t="s">
        <v>16170</v>
      </c>
      <c r="B10508" s="14" t="s">
        <v>1750</v>
      </c>
      <c r="C10508">
        <v>2.3014940130000001</v>
      </c>
      <c r="D10508">
        <v>1.0515820929999999</v>
      </c>
      <c r="E10508">
        <v>1.392590306</v>
      </c>
      <c r="F10508">
        <v>0.99857432400000001</v>
      </c>
      <c r="G10508">
        <v>0.67065458499999997</v>
      </c>
      <c r="H10508">
        <v>1.049632111</v>
      </c>
      <c r="I10508">
        <v>3.7758530110000001</v>
      </c>
      <c r="J10508">
        <v>2.771732053</v>
      </c>
      <c r="K10508">
        <v>1.5008537239999999</v>
      </c>
      <c r="L10508">
        <v>2.9993217809999999</v>
      </c>
      <c r="M10508">
        <v>1.1044561939999999</v>
      </c>
      <c r="N10508">
        <v>1.5781348529999999</v>
      </c>
      <c r="O10508">
        <v>2.2302477399999998</v>
      </c>
      <c r="P10508">
        <v>1.8343905700000001</v>
      </c>
      <c r="Q10508">
        <v>1.6810037120000001</v>
      </c>
    </row>
    <row r="10509" spans="1:17">
      <c r="A10509" t="s">
        <v>22058</v>
      </c>
      <c r="B10509" s="14" t="s">
        <v>22059</v>
      </c>
      <c r="C10509">
        <v>1.6237522879999999</v>
      </c>
      <c r="D10509">
        <v>0.23981033299999999</v>
      </c>
      <c r="E10509">
        <v>0.23033006</v>
      </c>
      <c r="F10509">
        <v>0.22102435300000001</v>
      </c>
      <c r="G10509">
        <v>0.186927752</v>
      </c>
      <c r="H10509">
        <v>0.207870166</v>
      </c>
      <c r="I10509">
        <v>27.626080510000001</v>
      </c>
      <c r="J10509">
        <v>2.4015097550000002</v>
      </c>
      <c r="K10509">
        <v>1.4732295989999999</v>
      </c>
      <c r="L10509">
        <v>3.7619278440000001</v>
      </c>
      <c r="M10509">
        <v>32.207636209999997</v>
      </c>
      <c r="N10509">
        <v>2.7355623379999998</v>
      </c>
      <c r="O10509">
        <v>22.778090989999999</v>
      </c>
      <c r="P10509">
        <v>0.97445723399999995</v>
      </c>
      <c r="Q10509">
        <v>0.37207321399999999</v>
      </c>
    </row>
    <row r="10510" spans="1:17">
      <c r="A10510" t="s">
        <v>22060</v>
      </c>
      <c r="B10510" s="14" t="s">
        <v>8818</v>
      </c>
      <c r="C10510">
        <v>222.6618364</v>
      </c>
      <c r="D10510">
        <v>30.21648647</v>
      </c>
      <c r="E10510">
        <v>32.12138916</v>
      </c>
      <c r="F10510">
        <v>10.480550259999999</v>
      </c>
      <c r="G10510">
        <v>47.923078019999998</v>
      </c>
      <c r="H10510">
        <v>13.00516885</v>
      </c>
      <c r="I10510">
        <v>292.43402129999998</v>
      </c>
      <c r="J10510">
        <v>33.526968349999997</v>
      </c>
      <c r="K10510">
        <v>88.223260159999995</v>
      </c>
      <c r="L10510">
        <v>113.317482</v>
      </c>
      <c r="M10510">
        <v>176.1204146</v>
      </c>
      <c r="N10510">
        <v>47.08362374</v>
      </c>
      <c r="O10510">
        <v>202.5960637</v>
      </c>
      <c r="P10510">
        <v>54.409464679999999</v>
      </c>
      <c r="Q10510">
        <v>83.62000338</v>
      </c>
    </row>
    <row r="10511" spans="1:17">
      <c r="A10511" t="s">
        <v>22061</v>
      </c>
      <c r="B10511" s="14" t="s">
        <v>2275</v>
      </c>
      <c r="C10511">
        <v>6.0078492319999999</v>
      </c>
      <c r="D10511">
        <v>18.864624500000001</v>
      </c>
      <c r="E10511">
        <v>17.146222770000001</v>
      </c>
      <c r="F10511">
        <v>24.533563390000001</v>
      </c>
      <c r="G10511">
        <v>14.83994715</v>
      </c>
      <c r="H10511">
        <v>5.316927025</v>
      </c>
      <c r="I10511">
        <v>56.758402740000001</v>
      </c>
      <c r="J10511">
        <v>54.803333619999997</v>
      </c>
      <c r="K10511">
        <v>67.899484259999994</v>
      </c>
      <c r="L10511">
        <v>15.184422229999999</v>
      </c>
      <c r="M10511">
        <v>3.509844422</v>
      </c>
      <c r="N10511">
        <v>38.25356085</v>
      </c>
      <c r="O10511">
        <v>4.6285651120000004</v>
      </c>
      <c r="P10511">
        <v>66.152558909999996</v>
      </c>
      <c r="Q10511">
        <v>20.111251459999998</v>
      </c>
    </row>
    <row r="10512" spans="1:17">
      <c r="A10512" t="s">
        <v>22062</v>
      </c>
      <c r="B10512" s="14" t="s">
        <v>6297</v>
      </c>
      <c r="C10512">
        <v>4.205976647</v>
      </c>
      <c r="D10512">
        <v>0.69882349200000005</v>
      </c>
      <c r="E10512">
        <v>0.53136455800000004</v>
      </c>
      <c r="F10512">
        <v>0.50095101600000003</v>
      </c>
      <c r="G10512">
        <v>0.272360041</v>
      </c>
      <c r="H10512">
        <v>0.40383179200000002</v>
      </c>
      <c r="I10512">
        <v>0.383353632</v>
      </c>
      <c r="J10512">
        <v>1.2330094009999999</v>
      </c>
      <c r="K10512">
        <v>1.1925251269999999</v>
      </c>
      <c r="L10512">
        <v>1.993183921</v>
      </c>
      <c r="M10512">
        <v>1.5137939520000001</v>
      </c>
      <c r="N10512">
        <v>1.9442959099999999</v>
      </c>
      <c r="O10512">
        <v>5.2402811089999997</v>
      </c>
      <c r="P10512">
        <v>1.2226202500000001</v>
      </c>
      <c r="Q10512">
        <v>3.2527393500000001</v>
      </c>
    </row>
    <row r="10513" spans="1:17">
      <c r="A10513" t="s">
        <v>22063</v>
      </c>
      <c r="B10513" s="14" t="s">
        <v>5329</v>
      </c>
      <c r="C10513">
        <v>5.8205882879999997</v>
      </c>
      <c r="D10513">
        <v>12.464733560000001</v>
      </c>
      <c r="E10513">
        <v>18.301981699999999</v>
      </c>
      <c r="F10513">
        <v>19.660668090000001</v>
      </c>
      <c r="G10513">
        <v>15.38681791</v>
      </c>
      <c r="H10513">
        <v>6.8994665199999998</v>
      </c>
      <c r="I10513">
        <v>13.72795558</v>
      </c>
      <c r="J10513">
        <v>31.519240960000001</v>
      </c>
      <c r="K10513">
        <v>21.67824757</v>
      </c>
      <c r="L10513">
        <v>8.4906848900000007</v>
      </c>
      <c r="M10513">
        <v>3.310485887</v>
      </c>
      <c r="N10513">
        <v>22.774464640000001</v>
      </c>
      <c r="O10513">
        <v>5.5707684549999996</v>
      </c>
      <c r="P10513">
        <v>38.510249199999997</v>
      </c>
      <c r="Q10513">
        <v>16.993005149999998</v>
      </c>
    </row>
    <row r="10514" spans="1:17">
      <c r="A10514" t="e">
        <v>#N/A</v>
      </c>
      <c r="B10514" s="14" t="s">
        <v>22064</v>
      </c>
      <c r="C10514">
        <v>0</v>
      </c>
      <c r="D10514">
        <v>0</v>
      </c>
      <c r="E10514">
        <v>0</v>
      </c>
      <c r="F10514">
        <v>0</v>
      </c>
      <c r="G10514">
        <v>0</v>
      </c>
      <c r="H10514">
        <v>0</v>
      </c>
      <c r="I10514">
        <v>0</v>
      </c>
      <c r="J10514">
        <v>0</v>
      </c>
      <c r="K10514">
        <v>0</v>
      </c>
      <c r="L10514">
        <v>0</v>
      </c>
      <c r="M10514">
        <v>0</v>
      </c>
      <c r="N10514">
        <v>0.388611816</v>
      </c>
      <c r="O10514">
        <v>0</v>
      </c>
      <c r="P10514">
        <v>0.47297129100000002</v>
      </c>
      <c r="Q10514">
        <v>0</v>
      </c>
    </row>
    <row r="10515" spans="1:17">
      <c r="A10515" t="e">
        <v>#N/A</v>
      </c>
      <c r="B10515" s="14" t="s">
        <v>22065</v>
      </c>
      <c r="C10515">
        <v>0</v>
      </c>
      <c r="D10515">
        <v>3.198868606</v>
      </c>
      <c r="E10515">
        <v>1.843445832</v>
      </c>
      <c r="F10515">
        <v>2.7517274349999998</v>
      </c>
      <c r="G10515">
        <v>0</v>
      </c>
      <c r="H10515">
        <v>0</v>
      </c>
      <c r="I10515">
        <v>0</v>
      </c>
      <c r="J10515">
        <v>0.73220856899999998</v>
      </c>
      <c r="K10515">
        <v>2.6202195439999998</v>
      </c>
      <c r="L10515">
        <v>1.8247622029999999</v>
      </c>
      <c r="M10515">
        <v>0</v>
      </c>
      <c r="N10515">
        <v>4.2720124119999996</v>
      </c>
      <c r="O10515">
        <v>0</v>
      </c>
      <c r="P10515">
        <v>1.7331255699999999</v>
      </c>
      <c r="Q10515">
        <v>3.970515555</v>
      </c>
    </row>
    <row r="10516" spans="1:17">
      <c r="A10516" t="s">
        <v>22066</v>
      </c>
      <c r="B10516" s="14" t="s">
        <v>7464</v>
      </c>
      <c r="C10516">
        <v>4.326080835</v>
      </c>
      <c r="D10516">
        <v>1.843022605</v>
      </c>
      <c r="E10516">
        <v>1.5223406420000001</v>
      </c>
      <c r="F10516">
        <v>2.1742669640000001</v>
      </c>
      <c r="G10516">
        <v>1.206745921</v>
      </c>
      <c r="H10516">
        <v>2.3004745</v>
      </c>
      <c r="I10516">
        <v>1.9411718140000001</v>
      </c>
      <c r="J10516">
        <v>1.1812099549999999</v>
      </c>
      <c r="K10516">
        <v>4.3779413570000001</v>
      </c>
      <c r="L10516">
        <v>5.2566679089999999</v>
      </c>
      <c r="M10516">
        <v>3.8326676860000002</v>
      </c>
      <c r="N10516">
        <v>1.517809406</v>
      </c>
      <c r="O10516">
        <v>4.7910404279999996</v>
      </c>
      <c r="P10516">
        <v>3.9941491779999998</v>
      </c>
      <c r="Q10516">
        <v>2.516366224</v>
      </c>
    </row>
    <row r="10517" spans="1:17">
      <c r="A10517" t="s">
        <v>22067</v>
      </c>
      <c r="B10517" s="14" t="s">
        <v>5522</v>
      </c>
      <c r="C10517">
        <v>13.85155881</v>
      </c>
      <c r="D10517">
        <v>7.4961125080000004</v>
      </c>
      <c r="E10517">
        <v>6.883993813</v>
      </c>
      <c r="F10517">
        <v>8.9963724930000009</v>
      </c>
      <c r="G10517">
        <v>5.8430820859999999</v>
      </c>
      <c r="H10517">
        <v>8.6636141569999996</v>
      </c>
      <c r="I10517">
        <v>7.5028569410000001</v>
      </c>
      <c r="J10517">
        <v>7.55065966</v>
      </c>
      <c r="K10517">
        <v>6.5530598519999996</v>
      </c>
      <c r="L10517">
        <v>6.6266759630000003</v>
      </c>
      <c r="M10517">
        <v>2.2790323899999998</v>
      </c>
      <c r="N10517">
        <v>5.5128133330000004</v>
      </c>
      <c r="O10517">
        <v>9.4233272039999996</v>
      </c>
      <c r="P10517">
        <v>11.489327039999999</v>
      </c>
      <c r="Q10517">
        <v>9.2499504689999998</v>
      </c>
    </row>
    <row r="10518" spans="1:17">
      <c r="A10518" t="s">
        <v>22068</v>
      </c>
      <c r="B10518" s="14" t="s">
        <v>22069</v>
      </c>
      <c r="C10518">
        <v>0.29103194599999999</v>
      </c>
      <c r="D10518">
        <v>0.193419962</v>
      </c>
      <c r="E10518">
        <v>0.46443402700000003</v>
      </c>
      <c r="F10518">
        <v>0.27730586600000001</v>
      </c>
      <c r="G10518">
        <v>0.50255769900000002</v>
      </c>
      <c r="H10518">
        <v>0.67063397999999996</v>
      </c>
      <c r="I10518">
        <v>0</v>
      </c>
      <c r="J10518">
        <v>0.295153842</v>
      </c>
      <c r="K10518">
        <v>0.79215939700000004</v>
      </c>
      <c r="L10518">
        <v>1.2872353519999999</v>
      </c>
      <c r="M10518">
        <v>0.55864935400000004</v>
      </c>
      <c r="N10518">
        <v>0.143504293</v>
      </c>
      <c r="O10518">
        <v>0</v>
      </c>
      <c r="P10518">
        <v>0.34931213</v>
      </c>
      <c r="Q10518">
        <v>0.80025894900000005</v>
      </c>
    </row>
    <row r="10519" spans="1:17">
      <c r="A10519" t="s">
        <v>22070</v>
      </c>
      <c r="B10519" s="14" t="s">
        <v>3013</v>
      </c>
      <c r="C10519">
        <v>7.5326269659999996</v>
      </c>
      <c r="D10519">
        <v>1.2730510559999999</v>
      </c>
      <c r="E10519">
        <v>0.64440876300000005</v>
      </c>
      <c r="F10519">
        <v>0.56023591699999997</v>
      </c>
      <c r="G10519">
        <v>0.72412535300000003</v>
      </c>
      <c r="H10519">
        <v>1.1929668019999999</v>
      </c>
      <c r="I10519">
        <v>1.1324718979999999</v>
      </c>
      <c r="J10519">
        <v>1.2797816179999999</v>
      </c>
      <c r="K10519">
        <v>3.6637744510000001</v>
      </c>
      <c r="L10519">
        <v>4.6614130359999999</v>
      </c>
      <c r="M10519">
        <v>1.4906420330000001</v>
      </c>
      <c r="N10519">
        <v>0.66052316799999999</v>
      </c>
      <c r="O10519">
        <v>3.0100795699999998</v>
      </c>
      <c r="P10519">
        <v>0.88546486899999999</v>
      </c>
      <c r="Q10519">
        <v>1.9751784320000001</v>
      </c>
    </row>
    <row r="10520" spans="1:17">
      <c r="A10520" t="s">
        <v>22071</v>
      </c>
      <c r="B10520" s="14" t="s">
        <v>22072</v>
      </c>
      <c r="C10520">
        <v>49.194434530000002</v>
      </c>
      <c r="D10520">
        <v>45.026833269999997</v>
      </c>
      <c r="E10520">
        <v>11.08716128</v>
      </c>
      <c r="F10520">
        <v>12.511548879999999</v>
      </c>
      <c r="G10520">
        <v>7.6007519590000001</v>
      </c>
      <c r="H10520">
        <v>6.712121131</v>
      </c>
      <c r="I10520">
        <v>4.7198162630000002</v>
      </c>
      <c r="J10520">
        <v>13.129257089999999</v>
      </c>
      <c r="K10520">
        <v>70.768515789999995</v>
      </c>
      <c r="L10520">
        <v>200.40922810000001</v>
      </c>
      <c r="M10520">
        <v>6.2125660900000002</v>
      </c>
      <c r="N10520">
        <v>5.74512014</v>
      </c>
      <c r="O10520">
        <v>58.066092949999998</v>
      </c>
      <c r="P10520">
        <v>10.294168259999999</v>
      </c>
      <c r="Q10520">
        <v>23.13852168</v>
      </c>
    </row>
    <row r="10521" spans="1:17">
      <c r="A10521" t="s">
        <v>22073</v>
      </c>
      <c r="B10521" s="14" t="s">
        <v>5000</v>
      </c>
      <c r="C10521">
        <v>8.653711264</v>
      </c>
      <c r="D10521">
        <v>1.9170867970000001</v>
      </c>
      <c r="E10521">
        <v>1.278680413</v>
      </c>
      <c r="F10521">
        <v>1.3415414889999999</v>
      </c>
      <c r="G10521">
        <v>1.909426732</v>
      </c>
      <c r="H10521">
        <v>7.2009226049999997</v>
      </c>
      <c r="I10521">
        <v>1.752760638</v>
      </c>
      <c r="J10521">
        <v>1.401765997</v>
      </c>
      <c r="K10521">
        <v>3.380510256</v>
      </c>
      <c r="L10521">
        <v>1.8226379159999999</v>
      </c>
      <c r="M10521">
        <v>6.9213338159999998</v>
      </c>
      <c r="N10521">
        <v>1.3038175249999999</v>
      </c>
      <c r="O10521">
        <v>9.0513638319999998</v>
      </c>
      <c r="P10521">
        <v>1.3343957200000001</v>
      </c>
      <c r="Q10521">
        <v>5.783594398</v>
      </c>
    </row>
    <row r="10522" spans="1:17">
      <c r="A10522" t="s">
        <v>22074</v>
      </c>
      <c r="B10522" s="14" t="s">
        <v>6051</v>
      </c>
      <c r="C10522">
        <v>12.03951084</v>
      </c>
      <c r="D10522">
        <v>5.2496379559999999</v>
      </c>
      <c r="E10522">
        <v>3.2733035149999998</v>
      </c>
      <c r="F10522">
        <v>1.638812221</v>
      </c>
      <c r="G10522">
        <v>2.474997831</v>
      </c>
      <c r="H10522">
        <v>5.5779616670000003</v>
      </c>
      <c r="I10522">
        <v>8.6393823279999999</v>
      </c>
      <c r="J10522">
        <v>5.9354297090000001</v>
      </c>
      <c r="K10522">
        <v>10.576665930000001</v>
      </c>
      <c r="L10522">
        <v>13.40326258</v>
      </c>
      <c r="M10522">
        <v>5.8693081579999999</v>
      </c>
      <c r="N10522">
        <v>6.4312468200000001</v>
      </c>
      <c r="O10522">
        <v>11.005425580000001</v>
      </c>
      <c r="P10522">
        <v>5.4189246620000002</v>
      </c>
      <c r="Q10522">
        <v>6.1744181039999999</v>
      </c>
    </row>
    <row r="10523" spans="1:17">
      <c r="A10523" t="s">
        <v>22075</v>
      </c>
      <c r="B10523" s="14" t="s">
        <v>7968</v>
      </c>
      <c r="C10523">
        <v>4.3738660779999998</v>
      </c>
      <c r="D10523">
        <v>3.5152887119999998</v>
      </c>
      <c r="E10523">
        <v>2.0885575329999999</v>
      </c>
      <c r="F10523">
        <v>1.9937920950000001</v>
      </c>
      <c r="G10523">
        <v>1.8443001080000001</v>
      </c>
      <c r="H10523">
        <v>5.1956789499999996</v>
      </c>
      <c r="I10523">
        <v>2.373393321</v>
      </c>
      <c r="J10523">
        <v>1.431323474</v>
      </c>
      <c r="K10523">
        <v>3.1839539710000002</v>
      </c>
      <c r="L10523">
        <v>4.6275250339999996</v>
      </c>
      <c r="M10523">
        <v>3.1240332340000001</v>
      </c>
      <c r="N10523">
        <v>1.49213537</v>
      </c>
      <c r="O10523">
        <v>4.5060107399999998</v>
      </c>
      <c r="P10523">
        <v>2.6553959620000001</v>
      </c>
      <c r="Q10523">
        <v>3.076660575</v>
      </c>
    </row>
    <row r="10524" spans="1:17">
      <c r="A10524" t="s">
        <v>22076</v>
      </c>
      <c r="B10524" s="14" t="s">
        <v>3005</v>
      </c>
      <c r="C10524">
        <v>13.337228659999999</v>
      </c>
      <c r="D10524">
        <v>3.1459505189999999</v>
      </c>
      <c r="E10524">
        <v>2.7765903449999998</v>
      </c>
      <c r="F10524">
        <v>2.1942213189999999</v>
      </c>
      <c r="G10524">
        <v>2.236813792</v>
      </c>
      <c r="H10524">
        <v>1.2529200359999999</v>
      </c>
      <c r="I10524">
        <v>8.675513574</v>
      </c>
      <c r="J10524">
        <v>6.7387345759999997</v>
      </c>
      <c r="K10524">
        <v>10.490314379999999</v>
      </c>
      <c r="L10524">
        <v>10.246056729999999</v>
      </c>
      <c r="M10524">
        <v>3.8678420290000002</v>
      </c>
      <c r="N10524">
        <v>2.3537921549999998</v>
      </c>
      <c r="O10524">
        <v>7.4384773019999999</v>
      </c>
      <c r="P10524">
        <v>2.9943126709999999</v>
      </c>
      <c r="Q10524">
        <v>3.495880273</v>
      </c>
    </row>
    <row r="10525" spans="1:17">
      <c r="A10525" t="e">
        <v>#N/A</v>
      </c>
      <c r="B10525" s="14" t="s">
        <v>22077</v>
      </c>
      <c r="C10525">
        <v>1.613180984</v>
      </c>
      <c r="D10525">
        <v>1.429494408</v>
      </c>
      <c r="E10525">
        <v>1.02973732</v>
      </c>
      <c r="F10525">
        <v>1.537097747</v>
      </c>
      <c r="G10525">
        <v>0.27856616200000001</v>
      </c>
      <c r="H10525">
        <v>0.61955053299999996</v>
      </c>
      <c r="I10525">
        <v>4.7050668379999996</v>
      </c>
      <c r="J10525">
        <v>0</v>
      </c>
      <c r="K10525">
        <v>2.1954573910000001</v>
      </c>
      <c r="L10525">
        <v>3.0579022849999999</v>
      </c>
      <c r="M10525">
        <v>9.2897277309999993</v>
      </c>
      <c r="N10525">
        <v>0.39771990600000001</v>
      </c>
      <c r="O10525">
        <v>3.5731257040000002</v>
      </c>
      <c r="P10525">
        <v>0.72608483300000004</v>
      </c>
      <c r="Q10525">
        <v>5.5447629330000003</v>
      </c>
    </row>
    <row r="10526" spans="1:17">
      <c r="A10526" t="s">
        <v>22078</v>
      </c>
      <c r="B10526" s="14" t="s">
        <v>3505</v>
      </c>
      <c r="C10526">
        <v>15.19928898</v>
      </c>
      <c r="D10526">
        <v>2.9796617780000001</v>
      </c>
      <c r="E10526">
        <v>1.366766871</v>
      </c>
      <c r="F10526">
        <v>1.5352697390000001</v>
      </c>
      <c r="G10526">
        <v>1.499790127</v>
      </c>
      <c r="H10526">
        <v>1.806803715</v>
      </c>
      <c r="I10526">
        <v>2.3748665099999999</v>
      </c>
      <c r="J10526">
        <v>2.0415112720000002</v>
      </c>
      <c r="K10526">
        <v>3.6938322110000001</v>
      </c>
      <c r="L10526">
        <v>5.9070913129999996</v>
      </c>
      <c r="M10526">
        <v>4.9784004120000001</v>
      </c>
      <c r="N10526">
        <v>1.204486631</v>
      </c>
      <c r="O10526">
        <v>10.15316689</v>
      </c>
      <c r="P10526">
        <v>1.7464777490000001</v>
      </c>
      <c r="Q10526">
        <v>5.0169293589999997</v>
      </c>
    </row>
    <row r="10527" spans="1:17">
      <c r="A10527" t="s">
        <v>22079</v>
      </c>
      <c r="B10527" s="14" t="s">
        <v>22080</v>
      </c>
      <c r="C10527">
        <v>82.150807979999996</v>
      </c>
      <c r="D10527">
        <v>0.49186904399999998</v>
      </c>
      <c r="E10527">
        <v>0.94484858000000005</v>
      </c>
      <c r="F10527">
        <v>1.8133503369999999</v>
      </c>
      <c r="G10527">
        <v>3.0672231179999998</v>
      </c>
      <c r="H10527">
        <v>0.85271471200000004</v>
      </c>
      <c r="I10527">
        <v>3.2378954580000001</v>
      </c>
      <c r="J10527">
        <v>5.6293454470000004</v>
      </c>
      <c r="K10527">
        <v>6.0434095939999999</v>
      </c>
      <c r="L10527">
        <v>9.8203600259999995</v>
      </c>
      <c r="M10527">
        <v>25.571723649999999</v>
      </c>
      <c r="N10527">
        <v>7.9372918779999999</v>
      </c>
      <c r="O10527">
        <v>27.048177370000001</v>
      </c>
      <c r="P10527">
        <v>3.9973702659999999</v>
      </c>
      <c r="Q10527">
        <v>6.1052013369999996</v>
      </c>
    </row>
    <row r="10528" spans="1:17">
      <c r="A10528" t="s">
        <v>10700</v>
      </c>
      <c r="B10528" s="14" t="s">
        <v>22081</v>
      </c>
      <c r="C10528">
        <v>0</v>
      </c>
      <c r="D10528">
        <v>0.120696098</v>
      </c>
      <c r="E10528">
        <v>0</v>
      </c>
      <c r="F10528">
        <v>0.59328612599999997</v>
      </c>
      <c r="G10528">
        <v>0</v>
      </c>
      <c r="H10528">
        <v>1.8831720679999999</v>
      </c>
      <c r="I10528">
        <v>0</v>
      </c>
      <c r="J10528">
        <v>6.9067166999999999E-2</v>
      </c>
      <c r="K10528">
        <v>0</v>
      </c>
      <c r="L10528">
        <v>0</v>
      </c>
      <c r="M10528">
        <v>0</v>
      </c>
      <c r="N10528">
        <v>0</v>
      </c>
      <c r="O10528">
        <v>0</v>
      </c>
      <c r="P10528">
        <v>2.2069913670000001</v>
      </c>
      <c r="Q10528">
        <v>0</v>
      </c>
    </row>
    <row r="10529" spans="1:17">
      <c r="A10529" t="s">
        <v>10700</v>
      </c>
      <c r="B10529" s="14" t="s">
        <v>22082</v>
      </c>
      <c r="C10529">
        <v>0</v>
      </c>
      <c r="D10529">
        <v>9.3929816999999999E-2</v>
      </c>
      <c r="E10529">
        <v>0</v>
      </c>
      <c r="F10529">
        <v>0.46171548600000001</v>
      </c>
      <c r="G10529">
        <v>0</v>
      </c>
      <c r="H10529">
        <v>2.4425811550000001</v>
      </c>
      <c r="I10529">
        <v>0.61832500499999998</v>
      </c>
      <c r="J10529">
        <v>0</v>
      </c>
      <c r="K10529">
        <v>0</v>
      </c>
      <c r="L10529">
        <v>0</v>
      </c>
      <c r="M10529">
        <v>0</v>
      </c>
      <c r="N10529">
        <v>0</v>
      </c>
      <c r="O10529">
        <v>0.93913776199999999</v>
      </c>
      <c r="P10529">
        <v>2.3536877280000001</v>
      </c>
      <c r="Q10529">
        <v>0</v>
      </c>
    </row>
    <row r="10530" spans="1:17">
      <c r="A10530" t="e">
        <v>#N/A</v>
      </c>
      <c r="B10530" s="14" t="s">
        <v>22083</v>
      </c>
      <c r="C10530">
        <v>19.49664228</v>
      </c>
      <c r="D10530">
        <v>7.4603656669999996</v>
      </c>
      <c r="E10530">
        <v>5.65692605</v>
      </c>
      <c r="F10530">
        <v>2.6538732409999999</v>
      </c>
      <c r="G10530">
        <v>1.836384657</v>
      </c>
      <c r="H10530">
        <v>1.3614157629999999</v>
      </c>
      <c r="I10530">
        <v>2.5847577479999999</v>
      </c>
      <c r="J10530">
        <v>0.449381225</v>
      </c>
      <c r="K10530">
        <v>5.6284115100000003</v>
      </c>
      <c r="L10530">
        <v>4.4796737340000004</v>
      </c>
      <c r="M10530">
        <v>0</v>
      </c>
      <c r="N10530">
        <v>1.310939431</v>
      </c>
      <c r="O10530">
        <v>11.77751305</v>
      </c>
      <c r="P10530">
        <v>4.7865506619999998</v>
      </c>
      <c r="Q10530">
        <v>20.713140159999998</v>
      </c>
    </row>
    <row r="10531" spans="1:17">
      <c r="A10531" t="e">
        <v>#N/A</v>
      </c>
      <c r="B10531" s="14" t="s">
        <v>22084</v>
      </c>
      <c r="C10531">
        <v>65.540295009999994</v>
      </c>
      <c r="D10531">
        <v>2.1857115870000001</v>
      </c>
      <c r="E10531">
        <v>1.574478906</v>
      </c>
      <c r="F10531">
        <v>1.0552089849999999</v>
      </c>
      <c r="G10531">
        <v>1.7037220559999999</v>
      </c>
      <c r="H10531">
        <v>3.2478826559999998</v>
      </c>
      <c r="I10531">
        <v>14.388190740000001</v>
      </c>
      <c r="J10531">
        <v>6.0750820149999996</v>
      </c>
      <c r="K10531">
        <v>9.9107792139999997</v>
      </c>
      <c r="L10531">
        <v>37.849803029999997</v>
      </c>
      <c r="M10531">
        <v>12.17493327</v>
      </c>
      <c r="N10531">
        <v>6.2549260220000003</v>
      </c>
      <c r="O10531">
        <v>21.072905179999999</v>
      </c>
      <c r="P10531">
        <v>4.5464970689999999</v>
      </c>
      <c r="Q10531">
        <v>7.2668565410000001</v>
      </c>
    </row>
    <row r="10532" spans="1:17">
      <c r="A10532" t="e">
        <v>#N/A</v>
      </c>
      <c r="B10532" s="14" t="s">
        <v>22085</v>
      </c>
      <c r="C10532">
        <v>3.7657233919999999</v>
      </c>
      <c r="D10532">
        <v>0.83423381900000004</v>
      </c>
      <c r="E10532">
        <v>0</v>
      </c>
      <c r="F10532">
        <v>1.0251767869999999</v>
      </c>
      <c r="G10532">
        <v>0</v>
      </c>
      <c r="H10532">
        <v>1.44624562</v>
      </c>
      <c r="I10532">
        <v>1.830542721</v>
      </c>
      <c r="J10532">
        <v>0</v>
      </c>
      <c r="K10532">
        <v>0</v>
      </c>
      <c r="L10532">
        <v>0</v>
      </c>
      <c r="M10532">
        <v>0</v>
      </c>
      <c r="N10532">
        <v>0</v>
      </c>
      <c r="O10532">
        <v>1.3901522500000001</v>
      </c>
      <c r="P10532">
        <v>0.75330381899999999</v>
      </c>
      <c r="Q10532">
        <v>0.86289319799999997</v>
      </c>
    </row>
    <row r="10533" spans="1:17">
      <c r="A10533" t="e">
        <v>#N/A</v>
      </c>
      <c r="B10533" s="14" t="s">
        <v>22086</v>
      </c>
      <c r="C10533">
        <v>0</v>
      </c>
      <c r="D10533">
        <v>0.61195747199999995</v>
      </c>
      <c r="E10533">
        <v>0</v>
      </c>
      <c r="F10533">
        <v>1.1280373340000001</v>
      </c>
      <c r="G10533">
        <v>0</v>
      </c>
      <c r="H10533">
        <v>3.1827077529999999</v>
      </c>
      <c r="I10533">
        <v>2.0142092150000002</v>
      </c>
      <c r="J10533">
        <v>0</v>
      </c>
      <c r="K10533">
        <v>0</v>
      </c>
      <c r="L10533">
        <v>0</v>
      </c>
      <c r="M10533">
        <v>0</v>
      </c>
      <c r="N10533">
        <v>0</v>
      </c>
      <c r="O10533">
        <v>1.5296324080000001</v>
      </c>
      <c r="P10533">
        <v>2.072215355</v>
      </c>
      <c r="Q10533">
        <v>0</v>
      </c>
    </row>
    <row r="10534" spans="1:17">
      <c r="A10534" t="e">
        <v>#N/A</v>
      </c>
      <c r="B10534" s="14" t="s">
        <v>22087</v>
      </c>
      <c r="C10534">
        <v>0</v>
      </c>
      <c r="D10534">
        <v>0</v>
      </c>
      <c r="E10534">
        <v>0</v>
      </c>
      <c r="F10534">
        <v>0</v>
      </c>
      <c r="G10534">
        <v>0</v>
      </c>
      <c r="H10534">
        <v>1.2107247050000001</v>
      </c>
      <c r="I10534">
        <v>0</v>
      </c>
      <c r="J10534">
        <v>0</v>
      </c>
      <c r="K10534">
        <v>0</v>
      </c>
      <c r="L10534">
        <v>0</v>
      </c>
      <c r="M10534">
        <v>0</v>
      </c>
      <c r="N10534">
        <v>0</v>
      </c>
      <c r="O10534">
        <v>0</v>
      </c>
      <c r="P10534">
        <v>0</v>
      </c>
      <c r="Q10534">
        <v>0</v>
      </c>
    </row>
    <row r="10535" spans="1:17">
      <c r="A10535" t="e">
        <v>#N/A</v>
      </c>
      <c r="B10535" s="14" t="s">
        <v>22088</v>
      </c>
      <c r="C10535">
        <v>0</v>
      </c>
      <c r="D10535">
        <v>0.82794246299999996</v>
      </c>
      <c r="E10535">
        <v>0.994014909</v>
      </c>
      <c r="F10535">
        <v>1.017445438</v>
      </c>
      <c r="G10535">
        <v>0.32268297499999998</v>
      </c>
      <c r="H10535">
        <v>3.588346976</v>
      </c>
      <c r="I10535">
        <v>0</v>
      </c>
      <c r="J10535">
        <v>0.23689100799999999</v>
      </c>
      <c r="K10535">
        <v>2.5431542629999999</v>
      </c>
      <c r="L10535">
        <v>0</v>
      </c>
      <c r="M10535">
        <v>0</v>
      </c>
      <c r="N10535">
        <v>3.9160113769999998</v>
      </c>
      <c r="O10535">
        <v>0</v>
      </c>
      <c r="P10535">
        <v>1.962509836</v>
      </c>
      <c r="Q10535">
        <v>1.2845785620000001</v>
      </c>
    </row>
    <row r="10536" spans="1:17">
      <c r="A10536" t="s">
        <v>22089</v>
      </c>
      <c r="B10536" s="14" t="s">
        <v>5676</v>
      </c>
      <c r="C10536">
        <v>2.4866448889999999</v>
      </c>
      <c r="D10536">
        <v>1.8645003490000001</v>
      </c>
      <c r="E10536">
        <v>1.668692745</v>
      </c>
      <c r="F10536">
        <v>1.0935535620000001</v>
      </c>
      <c r="G10536">
        <v>1.552435416</v>
      </c>
      <c r="H10536">
        <v>2.0569422039999998</v>
      </c>
      <c r="I10536">
        <v>0.55789583600000003</v>
      </c>
      <c r="J10536">
        <v>1.3821750909999999</v>
      </c>
      <c r="K10536">
        <v>2.5164544809999998</v>
      </c>
      <c r="L10536">
        <v>2.6589633579999998</v>
      </c>
      <c r="M10536">
        <v>1.101514729</v>
      </c>
      <c r="N10536">
        <v>1.50908822</v>
      </c>
      <c r="O10536">
        <v>1.271033136</v>
      </c>
      <c r="P10536">
        <v>1.8079815029999999</v>
      </c>
      <c r="Q10536">
        <v>3.6817842249999999</v>
      </c>
    </row>
    <row r="10537" spans="1:17">
      <c r="A10537" t="s">
        <v>22090</v>
      </c>
      <c r="B10537" s="14" t="s">
        <v>2824</v>
      </c>
      <c r="C10537">
        <v>2.5650579630000001</v>
      </c>
      <c r="D10537">
        <v>5.6824622439999999</v>
      </c>
      <c r="E10537">
        <v>5.8216757250000004</v>
      </c>
      <c r="F10537">
        <v>5.7028554089999997</v>
      </c>
      <c r="G10537">
        <v>3.76496875</v>
      </c>
      <c r="H10537">
        <v>2.1344349610000002</v>
      </c>
      <c r="I10537">
        <v>15.586142730000001</v>
      </c>
      <c r="J10537">
        <v>12.68176145</v>
      </c>
      <c r="K10537">
        <v>9.1151633309999998</v>
      </c>
      <c r="L10537">
        <v>7.0232565940000002</v>
      </c>
      <c r="M10537">
        <v>0.820624672</v>
      </c>
      <c r="N10537">
        <v>5.1645947149999998</v>
      </c>
      <c r="O10537">
        <v>0.47345765000000001</v>
      </c>
      <c r="P10537">
        <v>5.8367399170000001</v>
      </c>
      <c r="Q10537">
        <v>2.6449552380000001</v>
      </c>
    </row>
    <row r="10538" spans="1:17">
      <c r="A10538" t="s">
        <v>22091</v>
      </c>
      <c r="B10538" s="14" t="s">
        <v>7970</v>
      </c>
      <c r="C10538">
        <v>3.5601235519999999</v>
      </c>
      <c r="D10538">
        <v>1.209319407</v>
      </c>
      <c r="E10538">
        <v>1.035260815</v>
      </c>
      <c r="F10538">
        <v>1.0338181230000001</v>
      </c>
      <c r="G10538">
        <v>1.147564512</v>
      </c>
      <c r="H10538">
        <v>1.7318929830000001</v>
      </c>
      <c r="I10538">
        <v>1.7305992969999999</v>
      </c>
      <c r="J10538">
        <v>1.4442182800000001</v>
      </c>
      <c r="K10538">
        <v>2.9070884079999999</v>
      </c>
      <c r="L10538">
        <v>1.949559158</v>
      </c>
      <c r="M10538">
        <v>0.91117636000000002</v>
      </c>
      <c r="N10538">
        <v>1.0532720259999999</v>
      </c>
      <c r="O10538">
        <v>2.3656556389999999</v>
      </c>
      <c r="P10538">
        <v>0.71217516199999997</v>
      </c>
      <c r="Q10538">
        <v>1.468406184</v>
      </c>
    </row>
    <row r="10539" spans="1:17">
      <c r="A10539" t="s">
        <v>22092</v>
      </c>
      <c r="B10539" s="14" t="s">
        <v>2706</v>
      </c>
      <c r="C10539">
        <v>4.231294385</v>
      </c>
      <c r="D10539">
        <v>0.124983118</v>
      </c>
      <c r="E10539">
        <v>0.105036958</v>
      </c>
      <c r="F10539">
        <v>0.11519233700000001</v>
      </c>
      <c r="G10539">
        <v>0.146133069</v>
      </c>
      <c r="H10539">
        <v>0.16250505800000001</v>
      </c>
      <c r="I10539">
        <v>0.82274392799999996</v>
      </c>
      <c r="J10539">
        <v>0.39336204899999999</v>
      </c>
      <c r="K10539">
        <v>0.89577860799999998</v>
      </c>
      <c r="L10539">
        <v>2.3170989990000002</v>
      </c>
      <c r="M10539">
        <v>0.81221663200000005</v>
      </c>
      <c r="N10539">
        <v>0.53898653900000004</v>
      </c>
      <c r="O10539">
        <v>1.874426599</v>
      </c>
      <c r="P10539">
        <v>0.40205790400000002</v>
      </c>
      <c r="Q10539">
        <v>1.7452368579999999</v>
      </c>
    </row>
    <row r="10540" spans="1:17">
      <c r="A10540" t="s">
        <v>22093</v>
      </c>
      <c r="B10540" s="14" t="s">
        <v>4999</v>
      </c>
      <c r="C10540">
        <v>7.7419953699999997</v>
      </c>
      <c r="D10540">
        <v>0.94782460999999996</v>
      </c>
      <c r="E10540">
        <v>0.65025346299999998</v>
      </c>
      <c r="F10540">
        <v>0.97063893199999995</v>
      </c>
      <c r="G10540">
        <v>0.42217821900000002</v>
      </c>
      <c r="H10540">
        <v>1.8779074849999999</v>
      </c>
      <c r="I10540">
        <v>2.6740192390000002</v>
      </c>
      <c r="J10540">
        <v>1.265561283</v>
      </c>
      <c r="K10540">
        <v>1.386376646</v>
      </c>
      <c r="L10540">
        <v>3.861978219</v>
      </c>
      <c r="M10540">
        <v>1.5643284319999999</v>
      </c>
      <c r="N10540">
        <v>0.502300423</v>
      </c>
      <c r="O10540">
        <v>2.0307058759999999</v>
      </c>
      <c r="P10540">
        <v>1.497781311</v>
      </c>
      <c r="Q10540">
        <v>1.4005518610000001</v>
      </c>
    </row>
    <row r="10541" spans="1:17">
      <c r="A10541" t="s">
        <v>22094</v>
      </c>
      <c r="B10541" s="14" t="s">
        <v>7966</v>
      </c>
      <c r="C10541">
        <v>5.2228009469999996</v>
      </c>
      <c r="D10541">
        <v>5.0413244529999997</v>
      </c>
      <c r="E10541">
        <v>4.5245188120000002</v>
      </c>
      <c r="F10541">
        <v>1.3710697670000001</v>
      </c>
      <c r="G10541">
        <v>5.8622197949999997</v>
      </c>
      <c r="H10541">
        <v>23.067203930000002</v>
      </c>
      <c r="I10541">
        <v>10.33669607</v>
      </c>
      <c r="J10541">
        <v>3.0267266579999998</v>
      </c>
      <c r="K10541">
        <v>2.5385595849999998</v>
      </c>
      <c r="L10541">
        <v>13.200267139999999</v>
      </c>
      <c r="M10541">
        <v>5.7288052980000002</v>
      </c>
      <c r="N10541">
        <v>2.1614118800000002</v>
      </c>
      <c r="O10541">
        <v>4.9578329549999998</v>
      </c>
      <c r="P10541">
        <v>4.9253957030000004</v>
      </c>
      <c r="Q10541">
        <v>4.6161278399999999</v>
      </c>
    </row>
    <row r="10542" spans="1:17">
      <c r="A10542" t="s">
        <v>22095</v>
      </c>
      <c r="B10542" s="14" t="s">
        <v>3761</v>
      </c>
      <c r="C10542">
        <v>6.5360924640000002</v>
      </c>
      <c r="D10542">
        <v>1.063809792</v>
      </c>
      <c r="E10542">
        <v>0.96499070099999995</v>
      </c>
      <c r="F10542">
        <v>0.98047430999999996</v>
      </c>
      <c r="G10542">
        <v>0.73708462500000005</v>
      </c>
      <c r="H10542">
        <v>3.278655015</v>
      </c>
      <c r="I10542">
        <v>4.2795439970000002</v>
      </c>
      <c r="J10542">
        <v>1.927723528</v>
      </c>
      <c r="K10542">
        <v>2.6625357510000001</v>
      </c>
      <c r="L10542">
        <v>3.9613135540000002</v>
      </c>
      <c r="M10542">
        <v>2.3044285840000001</v>
      </c>
      <c r="N10542">
        <v>0.98659201399999996</v>
      </c>
      <c r="O10542">
        <v>3.3977009279999999</v>
      </c>
      <c r="P10542">
        <v>1.200760448</v>
      </c>
      <c r="Q10542">
        <v>1.7422304200000001</v>
      </c>
    </row>
    <row r="10543" spans="1:17">
      <c r="A10543" t="s">
        <v>22096</v>
      </c>
      <c r="B10543" s="14" t="s">
        <v>3781</v>
      </c>
      <c r="C10543">
        <v>4.1265690360000002</v>
      </c>
      <c r="D10543">
        <v>1.1251362600000001</v>
      </c>
      <c r="E10543">
        <v>0.76321396900000005</v>
      </c>
      <c r="F10543">
        <v>0.81231404799999996</v>
      </c>
      <c r="G10543">
        <v>0.54813941200000005</v>
      </c>
      <c r="H10543">
        <v>0.51202208500000002</v>
      </c>
      <c r="I10543">
        <v>3.0552194190000002</v>
      </c>
      <c r="J10543">
        <v>1.352081372</v>
      </c>
      <c r="K10543">
        <v>2.9376266160000002</v>
      </c>
      <c r="L10543">
        <v>4.6933276580000003</v>
      </c>
      <c r="M10543">
        <v>4.1433661370000001</v>
      </c>
      <c r="N10543">
        <v>1.972152694</v>
      </c>
      <c r="O10543">
        <v>5.905956583</v>
      </c>
      <c r="P10543">
        <v>0.93343665399999998</v>
      </c>
      <c r="Q10543">
        <v>1.483831409</v>
      </c>
    </row>
    <row r="10544" spans="1:17">
      <c r="A10544" t="s">
        <v>22097</v>
      </c>
      <c r="B10544" s="14" t="s">
        <v>4657</v>
      </c>
      <c r="C10544">
        <v>1.7875008400000001</v>
      </c>
      <c r="D10544">
        <v>1.065080013</v>
      </c>
      <c r="E10544">
        <v>0.970514616</v>
      </c>
      <c r="F10544">
        <v>1.040375925</v>
      </c>
      <c r="G10544">
        <v>0.80892287299999999</v>
      </c>
      <c r="H10544">
        <v>1.491359849</v>
      </c>
      <c r="I10544">
        <v>1.438205505</v>
      </c>
      <c r="J10544">
        <v>1.937839155</v>
      </c>
      <c r="K10544">
        <v>1.649760619</v>
      </c>
      <c r="L10544">
        <v>1.2073389320000001</v>
      </c>
      <c r="M10544">
        <v>1.3014862330000001</v>
      </c>
      <c r="N10544">
        <v>1.0865470370000001</v>
      </c>
      <c r="O10544">
        <v>1.365254</v>
      </c>
      <c r="P10544">
        <v>1.313165964</v>
      </c>
      <c r="Q10544">
        <v>1.3559014309999999</v>
      </c>
    </row>
    <row r="10545" spans="1:17">
      <c r="A10545" t="s">
        <v>22098</v>
      </c>
      <c r="B10545" s="14" t="s">
        <v>8469</v>
      </c>
      <c r="C10545">
        <v>67.870433390000002</v>
      </c>
      <c r="D10545">
        <v>435.26711069999999</v>
      </c>
      <c r="E10545">
        <v>373.5737843</v>
      </c>
      <c r="F10545">
        <v>624.22438639999996</v>
      </c>
      <c r="G10545">
        <v>436.91589420000003</v>
      </c>
      <c r="H10545">
        <v>1833.676291</v>
      </c>
      <c r="I10545">
        <v>327.96543880000002</v>
      </c>
      <c r="J10545">
        <v>318.71111589999998</v>
      </c>
      <c r="K10545">
        <v>605.351</v>
      </c>
      <c r="L10545">
        <v>309.64028930000001</v>
      </c>
      <c r="M10545">
        <v>89.429802339999995</v>
      </c>
      <c r="N10545">
        <v>146.55590770000001</v>
      </c>
      <c r="O10545">
        <v>87.904864119999999</v>
      </c>
      <c r="P10545">
        <v>469.44047469999998</v>
      </c>
      <c r="Q10545">
        <v>547.2233109</v>
      </c>
    </row>
    <row r="10546" spans="1:17">
      <c r="A10546" t="s">
        <v>22079</v>
      </c>
      <c r="B10546" s="14" t="s">
        <v>22099</v>
      </c>
      <c r="C10546">
        <v>105.5723856</v>
      </c>
      <c r="D10546">
        <v>0.68787700799999996</v>
      </c>
      <c r="E10546">
        <v>2.3123925779999999</v>
      </c>
      <c r="F10546">
        <v>2.113303025</v>
      </c>
      <c r="G10546">
        <v>5.8980625</v>
      </c>
      <c r="H10546">
        <v>2.3850366369999998</v>
      </c>
      <c r="I10546">
        <v>13.58455388</v>
      </c>
      <c r="J10546">
        <v>4.3299401450000001</v>
      </c>
      <c r="K10546">
        <v>22.537828260000001</v>
      </c>
      <c r="L10546">
        <v>5.8858871050000001</v>
      </c>
      <c r="M10546">
        <v>35.761959390000001</v>
      </c>
      <c r="N10546">
        <v>4.975984382</v>
      </c>
      <c r="O10546">
        <v>48.143167380000001</v>
      </c>
      <c r="P10546">
        <v>2.329294704</v>
      </c>
      <c r="Q10546">
        <v>8.5381011180000002</v>
      </c>
    </row>
    <row r="10547" spans="1:17">
      <c r="A10547" t="s">
        <v>22100</v>
      </c>
      <c r="B10547" s="14" t="s">
        <v>22101</v>
      </c>
      <c r="C10547">
        <v>35.724423180000002</v>
      </c>
      <c r="D10547">
        <v>0.63313247100000003</v>
      </c>
      <c r="E10547">
        <v>0.54294931999999996</v>
      </c>
      <c r="F10547">
        <v>0.34734219300000002</v>
      </c>
      <c r="G10547">
        <v>0.31725973200000002</v>
      </c>
      <c r="H10547">
        <v>0.19600214599999999</v>
      </c>
      <c r="I10547">
        <v>23.22065611</v>
      </c>
      <c r="J10547">
        <v>1.746822345</v>
      </c>
      <c r="K10547">
        <v>8.3347072499999992</v>
      </c>
      <c r="L10547">
        <v>23.346673299999999</v>
      </c>
      <c r="M10547">
        <v>48.590067079999997</v>
      </c>
      <c r="N10547">
        <v>1.2959810270000001</v>
      </c>
      <c r="O10547">
        <v>39.111861390000001</v>
      </c>
      <c r="P10547">
        <v>0.93413583499999997</v>
      </c>
      <c r="Q10547">
        <v>17.892344260000002</v>
      </c>
    </row>
    <row r="10548" spans="1:17">
      <c r="A10548" t="s">
        <v>22102</v>
      </c>
      <c r="B10548" s="14" t="s">
        <v>6514</v>
      </c>
      <c r="C10548">
        <v>85.015808930000006</v>
      </c>
      <c r="D10548">
        <v>24.87371177</v>
      </c>
      <c r="E10548">
        <v>20.28577349</v>
      </c>
      <c r="F10548">
        <v>19.240985800000001</v>
      </c>
      <c r="G10548">
        <v>19.94535247</v>
      </c>
      <c r="H10548">
        <v>18.638958420000002</v>
      </c>
      <c r="I10548">
        <v>28.8709758</v>
      </c>
      <c r="J10548">
        <v>32.146022109999997</v>
      </c>
      <c r="K10548">
        <v>42.955307140000002</v>
      </c>
      <c r="L10548">
        <v>58.971735610000003</v>
      </c>
      <c r="M10548">
        <v>23.018404029999999</v>
      </c>
      <c r="N10548">
        <v>22.647536559999999</v>
      </c>
      <c r="O10548">
        <v>39.214822140000003</v>
      </c>
      <c r="P10548">
        <v>37.365638930000003</v>
      </c>
      <c r="Q10548">
        <v>29.551816909999999</v>
      </c>
    </row>
    <row r="10549" spans="1:17">
      <c r="A10549" t="s">
        <v>22103</v>
      </c>
      <c r="B10549" s="14" t="s">
        <v>6470</v>
      </c>
      <c r="C10549">
        <v>16.967608349999999</v>
      </c>
      <c r="D10549">
        <v>26.630803910000001</v>
      </c>
      <c r="E10549">
        <v>13.21735256</v>
      </c>
      <c r="F10549">
        <v>27.95034566</v>
      </c>
      <c r="G10549">
        <v>10.130807280000001</v>
      </c>
      <c r="H10549">
        <v>19.328596000000001</v>
      </c>
      <c r="I10549">
        <v>11.323614900000001</v>
      </c>
      <c r="J10549">
        <v>9.5518545380000006</v>
      </c>
      <c r="K10549">
        <v>10.56754978</v>
      </c>
      <c r="L10549">
        <v>4.9062721900000001</v>
      </c>
      <c r="M10549">
        <v>3.3122149009999999</v>
      </c>
      <c r="N10549">
        <v>9.2882553980000004</v>
      </c>
      <c r="O10549">
        <v>10.510364190000001</v>
      </c>
      <c r="P10549">
        <v>46.555723550000003</v>
      </c>
      <c r="Q10549">
        <v>26.68899819</v>
      </c>
    </row>
    <row r="10550" spans="1:17">
      <c r="A10550" t="s">
        <v>22104</v>
      </c>
      <c r="B10550" s="14" t="s">
        <v>6215</v>
      </c>
      <c r="C10550">
        <v>4.4688501870000001</v>
      </c>
      <c r="D10550">
        <v>19.101175439999999</v>
      </c>
      <c r="E10550">
        <v>17.702829749999999</v>
      </c>
      <c r="F10550">
        <v>25.154897460000001</v>
      </c>
      <c r="G10550">
        <v>15.20676898</v>
      </c>
      <c r="H10550">
        <v>5.6536450900000004</v>
      </c>
      <c r="I10550">
        <v>56.35298384</v>
      </c>
      <c r="J10550">
        <v>54.952229770000002</v>
      </c>
      <c r="K10550">
        <v>68.212437249999994</v>
      </c>
      <c r="L10550">
        <v>15.114978069999999</v>
      </c>
      <c r="M10550">
        <v>3.532185889</v>
      </c>
      <c r="N10550">
        <v>37.200861740000001</v>
      </c>
      <c r="O10550">
        <v>4.0757741960000002</v>
      </c>
      <c r="P10550">
        <v>65.351024330000001</v>
      </c>
      <c r="Q10550">
        <v>20.419974809999999</v>
      </c>
    </row>
    <row r="10551" spans="1:17">
      <c r="A10551" t="s">
        <v>22105</v>
      </c>
      <c r="B10551" s="14" t="s">
        <v>22106</v>
      </c>
      <c r="C10551">
        <v>7.7505805929999996</v>
      </c>
      <c r="D10551">
        <v>3.6284050699999999</v>
      </c>
      <c r="E10551">
        <v>6.1764791849999998</v>
      </c>
      <c r="F10551">
        <v>11.6448684</v>
      </c>
      <c r="G10551">
        <v>3.5605963840000001</v>
      </c>
      <c r="H10551">
        <v>6.2902807620000001</v>
      </c>
      <c r="I10551">
        <v>5.9713029549999996</v>
      </c>
      <c r="J10551">
        <v>9.1951291360000003</v>
      </c>
      <c r="K10551">
        <v>4.2457948419999996</v>
      </c>
      <c r="L10551">
        <v>6.6528865579999996</v>
      </c>
      <c r="M10551">
        <v>2.2456754480000001</v>
      </c>
      <c r="N10551">
        <v>7.7335677939999998</v>
      </c>
      <c r="O10551">
        <v>5.344505302</v>
      </c>
      <c r="P10551">
        <v>1.6893985170000001</v>
      </c>
      <c r="Q10551">
        <v>2.513206995</v>
      </c>
    </row>
    <row r="10552" spans="1:17">
      <c r="A10552" t="s">
        <v>22056</v>
      </c>
      <c r="B10552" s="14" t="s">
        <v>9331</v>
      </c>
      <c r="C10552">
        <v>56.769263590000001</v>
      </c>
      <c r="D10552">
        <v>32.027190959999999</v>
      </c>
      <c r="E10552">
        <v>29.081685579999998</v>
      </c>
      <c r="F10552">
        <v>28.3805257</v>
      </c>
      <c r="G10552">
        <v>41.514559060000003</v>
      </c>
      <c r="H10552">
        <v>15.83413479</v>
      </c>
      <c r="I10552">
        <v>52.546615389999999</v>
      </c>
      <c r="J10552">
        <v>40.743791000000002</v>
      </c>
      <c r="K10552">
        <v>130.39029249999999</v>
      </c>
      <c r="L10552">
        <v>134.49736469999999</v>
      </c>
      <c r="M10552">
        <v>26.537037999999999</v>
      </c>
      <c r="N10552">
        <v>24.716800209999999</v>
      </c>
      <c r="O10552">
        <v>36.538858099999999</v>
      </c>
      <c r="P10552">
        <v>16.982892110000002</v>
      </c>
      <c r="Q10552">
        <v>34.711374409999998</v>
      </c>
    </row>
    <row r="10553" spans="1:17">
      <c r="A10553" t="s">
        <v>22107</v>
      </c>
      <c r="B10553" s="14" t="s">
        <v>3990</v>
      </c>
      <c r="C10553">
        <v>10.65211571</v>
      </c>
      <c r="D10553">
        <v>4.8103621350000001</v>
      </c>
      <c r="E10553">
        <v>8.1507250300000003</v>
      </c>
      <c r="F10553">
        <v>5.242165559</v>
      </c>
      <c r="G10553">
        <v>6.2964796009999997</v>
      </c>
      <c r="H10553">
        <v>7.237923683</v>
      </c>
      <c r="I10553">
        <v>9.5595008759999995</v>
      </c>
      <c r="J10553">
        <v>8.8293602700000005</v>
      </c>
      <c r="K10553">
        <v>5.3899059769999997</v>
      </c>
      <c r="L10553">
        <v>4.918530659</v>
      </c>
      <c r="M10553">
        <v>7.0778877949999996</v>
      </c>
      <c r="N10553">
        <v>6.0099896829999997</v>
      </c>
      <c r="O10553">
        <v>10.88952596</v>
      </c>
      <c r="P10553">
        <v>4.4256599369999998</v>
      </c>
      <c r="Q10553">
        <v>9.0124400690000002</v>
      </c>
    </row>
    <row r="10554" spans="1:17">
      <c r="A10554" t="s">
        <v>22108</v>
      </c>
      <c r="B10554" s="14" t="s">
        <v>6749</v>
      </c>
      <c r="C10554">
        <v>4.2858714960000004</v>
      </c>
      <c r="D10554">
        <v>6.7818859999999995E-2</v>
      </c>
      <c r="E10554">
        <v>0.16284454800000001</v>
      </c>
      <c r="F10554">
        <v>8.3341527999999998E-2</v>
      </c>
      <c r="G10554">
        <v>0</v>
      </c>
      <c r="H10554">
        <v>0.235144457</v>
      </c>
      <c r="I10554">
        <v>0.89288147500000004</v>
      </c>
      <c r="J10554">
        <v>0.27166077700000002</v>
      </c>
      <c r="K10554">
        <v>0.55550985100000005</v>
      </c>
      <c r="L10554">
        <v>2.321194915</v>
      </c>
      <c r="M10554">
        <v>0</v>
      </c>
      <c r="N10554">
        <v>0</v>
      </c>
      <c r="O10554">
        <v>0.67807278000000004</v>
      </c>
      <c r="P10554">
        <v>0.13778926399999999</v>
      </c>
      <c r="Q10554">
        <v>0.210446154</v>
      </c>
    </row>
    <row r="10555" spans="1:17">
      <c r="A10555" t="s">
        <v>22109</v>
      </c>
      <c r="B10555" s="14" t="s">
        <v>3109</v>
      </c>
      <c r="C10555">
        <v>268.85782819999997</v>
      </c>
      <c r="D10555">
        <v>69.39942911</v>
      </c>
      <c r="E10555">
        <v>44.352347899999998</v>
      </c>
      <c r="F10555">
        <v>33.070462980000002</v>
      </c>
      <c r="G10555">
        <v>59.546490779999999</v>
      </c>
      <c r="H10555">
        <v>103.42346139999999</v>
      </c>
      <c r="I10555">
        <v>131.75179249999999</v>
      </c>
      <c r="J10555">
        <v>59.528325039999999</v>
      </c>
      <c r="K10555">
        <v>148.82971319999999</v>
      </c>
      <c r="L10555">
        <v>194.63969839999999</v>
      </c>
      <c r="M10555">
        <v>162.55636029999999</v>
      </c>
      <c r="N10555">
        <v>42.910979699999999</v>
      </c>
      <c r="O10555">
        <v>183.4744484</v>
      </c>
      <c r="P10555">
        <v>50.4296601</v>
      </c>
      <c r="Q10555">
        <v>101.1654712</v>
      </c>
    </row>
    <row r="10556" spans="1:17">
      <c r="A10556" t="s">
        <v>22110</v>
      </c>
      <c r="B10556" s="14" t="s">
        <v>22111</v>
      </c>
      <c r="C10556">
        <v>36.326445870000001</v>
      </c>
      <c r="D10556">
        <v>16.09504815</v>
      </c>
      <c r="E10556">
        <v>10.17024514</v>
      </c>
      <c r="F10556">
        <v>12.49196899</v>
      </c>
      <c r="G10556">
        <v>10.56487963</v>
      </c>
      <c r="H10556">
        <v>38.182669859999997</v>
      </c>
      <c r="I10556">
        <v>33.458253069999998</v>
      </c>
      <c r="J10556">
        <v>16.239097910000002</v>
      </c>
      <c r="K10556">
        <v>29.48960052</v>
      </c>
      <c r="L10556">
        <v>33.825684529999997</v>
      </c>
      <c r="M10556">
        <v>51.380222510000003</v>
      </c>
      <c r="N10556">
        <v>9.1917489270000008</v>
      </c>
      <c r="O10556">
        <v>27.526301719999999</v>
      </c>
      <c r="P10556">
        <v>8.8922982069999996</v>
      </c>
      <c r="Q10556">
        <v>31.543540239999999</v>
      </c>
    </row>
    <row r="10557" spans="1:17">
      <c r="A10557" t="s">
        <v>22112</v>
      </c>
      <c r="B10557" s="14" t="s">
        <v>6826</v>
      </c>
      <c r="C10557">
        <v>12.52174159</v>
      </c>
      <c r="D10557">
        <v>9.2645713539999992</v>
      </c>
      <c r="E10557">
        <v>7.9929683999999996</v>
      </c>
      <c r="F10557">
        <v>8.3402371720000001</v>
      </c>
      <c r="G10557">
        <v>5.311207886</v>
      </c>
      <c r="H10557">
        <v>18.956021239999998</v>
      </c>
      <c r="I10557">
        <v>7.2688227149999998</v>
      </c>
      <c r="J10557">
        <v>12.806968039999999</v>
      </c>
      <c r="K10557">
        <v>16.324499979999999</v>
      </c>
      <c r="L10557">
        <v>15.43984103</v>
      </c>
      <c r="M10557">
        <v>3.7337577070000001</v>
      </c>
      <c r="N10557">
        <v>3.4318415870000001</v>
      </c>
      <c r="O10557">
        <v>6.1932776409999999</v>
      </c>
      <c r="P10557">
        <v>7.003929297</v>
      </c>
      <c r="Q10557">
        <v>9.6942761300000004</v>
      </c>
    </row>
    <row r="10558" spans="1:17">
      <c r="A10558" t="s">
        <v>22113</v>
      </c>
      <c r="B10558" s="14" t="s">
        <v>6844</v>
      </c>
      <c r="C10558">
        <v>13.65493764</v>
      </c>
      <c r="D10558">
        <v>2.7923315949999998</v>
      </c>
      <c r="E10558">
        <v>2.681944084</v>
      </c>
      <c r="F10558">
        <v>2.1684871989999999</v>
      </c>
      <c r="G10558">
        <v>2.4486426190000001</v>
      </c>
      <c r="H10558">
        <v>5.3787176380000004</v>
      </c>
      <c r="I10558">
        <v>4.3400701310000001</v>
      </c>
      <c r="J10558">
        <v>4.4607611040000004</v>
      </c>
      <c r="K10558">
        <v>4.4473756059999996</v>
      </c>
      <c r="L10558">
        <v>5.8625997180000002</v>
      </c>
      <c r="M10558">
        <v>6.7208430100000003</v>
      </c>
      <c r="N10558">
        <v>1.1869216339999999</v>
      </c>
      <c r="O10558">
        <v>10.08169762</v>
      </c>
      <c r="P10558">
        <v>2.258793796</v>
      </c>
      <c r="Q10558">
        <v>8.0630583999999992</v>
      </c>
    </row>
    <row r="10559" spans="1:17">
      <c r="A10559" t="s">
        <v>22114</v>
      </c>
      <c r="B10559" s="14" t="s">
        <v>22115</v>
      </c>
      <c r="C10559">
        <v>0</v>
      </c>
      <c r="D10559">
        <v>3.1821788560000002</v>
      </c>
      <c r="E10559">
        <v>2.2922848170000001</v>
      </c>
      <c r="F10559">
        <v>2.1996728010000002</v>
      </c>
      <c r="G10559">
        <v>1.5502812500000001</v>
      </c>
      <c r="H10559">
        <v>1.37917336</v>
      </c>
      <c r="I10559">
        <v>0</v>
      </c>
      <c r="J10559">
        <v>4.3248058279999997</v>
      </c>
      <c r="K10559">
        <v>2.4436395310000001</v>
      </c>
      <c r="L10559">
        <v>3.4035781950000001</v>
      </c>
      <c r="M10559">
        <v>0</v>
      </c>
      <c r="N10559">
        <v>0.22133977399999999</v>
      </c>
      <c r="O10559">
        <v>0</v>
      </c>
      <c r="P10559">
        <v>1.346939981</v>
      </c>
      <c r="Q10559">
        <v>4.9372497769999999</v>
      </c>
    </row>
    <row r="10560" spans="1:17">
      <c r="A10560" t="e">
        <v>#N/A</v>
      </c>
      <c r="B10560" s="14" t="s">
        <v>22116</v>
      </c>
      <c r="C10560">
        <v>0</v>
      </c>
      <c r="D10560">
        <v>2.178277193</v>
      </c>
      <c r="E10560">
        <v>1.743470595</v>
      </c>
      <c r="F10560">
        <v>1.7845669989999999</v>
      </c>
      <c r="G10560">
        <v>0.56597569400000003</v>
      </c>
      <c r="H10560">
        <v>1.2587693360000001</v>
      </c>
      <c r="I10560">
        <v>0</v>
      </c>
      <c r="J10560">
        <v>4.5704923749999997</v>
      </c>
      <c r="K10560">
        <v>1.4868706140000001</v>
      </c>
      <c r="L10560">
        <v>2.0709602779999998</v>
      </c>
      <c r="M10560">
        <v>6.2914558180000002</v>
      </c>
      <c r="N10560">
        <v>0.40403292000000002</v>
      </c>
      <c r="O10560">
        <v>3.6298419850000001</v>
      </c>
      <c r="P10560">
        <v>1.9669599719999999</v>
      </c>
      <c r="Q10560">
        <v>4.5062200350000001</v>
      </c>
    </row>
    <row r="10561" spans="1:17">
      <c r="A10561" t="s">
        <v>22114</v>
      </c>
      <c r="B10561" s="14" t="s">
        <v>22117</v>
      </c>
      <c r="C10561">
        <v>2.6816515060000001</v>
      </c>
      <c r="D10561">
        <v>0.59407559799999998</v>
      </c>
      <c r="E10561">
        <v>0.28529518799999998</v>
      </c>
      <c r="F10561">
        <v>0.36502506800000001</v>
      </c>
      <c r="G10561">
        <v>0.46307102300000003</v>
      </c>
      <c r="H10561">
        <v>1.029902184</v>
      </c>
      <c r="I10561">
        <v>0</v>
      </c>
      <c r="J10561">
        <v>1.359815913</v>
      </c>
      <c r="K10561">
        <v>1.216530503</v>
      </c>
      <c r="L10561">
        <v>3.3888440910000002</v>
      </c>
      <c r="M10561">
        <v>0</v>
      </c>
      <c r="N10561">
        <v>0.99171716700000001</v>
      </c>
      <c r="O10561">
        <v>0</v>
      </c>
      <c r="P10561">
        <v>2.0116636080000001</v>
      </c>
      <c r="Q10561">
        <v>1.8434536509999999</v>
      </c>
    </row>
    <row r="10562" spans="1:17">
      <c r="A10562" t="s">
        <v>22114</v>
      </c>
      <c r="B10562" s="14" t="s">
        <v>6878</v>
      </c>
      <c r="C10562">
        <v>4.6569799820000002</v>
      </c>
      <c r="D10562">
        <v>10.50099799</v>
      </c>
      <c r="E10562">
        <v>8.8295586119999996</v>
      </c>
      <c r="F10562">
        <v>10.68584057</v>
      </c>
      <c r="G10562">
        <v>6.5769885979999998</v>
      </c>
      <c r="H10562">
        <v>4.1519616849999998</v>
      </c>
      <c r="I10562">
        <v>5.5786213330000001</v>
      </c>
      <c r="J10562">
        <v>9.256113032</v>
      </c>
      <c r="K10562">
        <v>16.90110198</v>
      </c>
      <c r="L10562">
        <v>11.034556780000001</v>
      </c>
      <c r="M10562">
        <v>2.8733430919999998</v>
      </c>
      <c r="N10562">
        <v>6.5608567579999999</v>
      </c>
      <c r="O10562">
        <v>2.394555446</v>
      </c>
      <c r="P10562">
        <v>9.8815379350000008</v>
      </c>
      <c r="Q10562">
        <v>10.29007958</v>
      </c>
    </row>
    <row r="10563" spans="1:17">
      <c r="A10563" t="s">
        <v>22118</v>
      </c>
      <c r="B10563" s="14" t="s">
        <v>22119</v>
      </c>
      <c r="C10563">
        <v>241.56778130000001</v>
      </c>
      <c r="D10563">
        <v>41.513747289999998</v>
      </c>
      <c r="E10563">
        <v>39.589155519999998</v>
      </c>
      <c r="F10563">
        <v>33.970096320000003</v>
      </c>
      <c r="G10563">
        <v>45.088179840000002</v>
      </c>
      <c r="H10563">
        <v>106.418796</v>
      </c>
      <c r="I10563">
        <v>89.36591464</v>
      </c>
      <c r="J10563">
        <v>44.246655220000001</v>
      </c>
      <c r="K10563">
        <v>138.9984207</v>
      </c>
      <c r="L10563">
        <v>210.9974497</v>
      </c>
      <c r="M10563">
        <v>165.3638129</v>
      </c>
      <c r="N10563">
        <v>22.99077647</v>
      </c>
      <c r="O10563">
        <v>246.87609169999999</v>
      </c>
      <c r="P10563">
        <v>35.976332390000003</v>
      </c>
      <c r="Q10563">
        <v>122.10402670000001</v>
      </c>
    </row>
    <row r="10564" spans="1:17">
      <c r="A10564" t="s">
        <v>22120</v>
      </c>
      <c r="B10564" s="14" t="s">
        <v>22121</v>
      </c>
      <c r="C10564">
        <v>0</v>
      </c>
      <c r="D10564">
        <v>1.512192432</v>
      </c>
      <c r="E10564">
        <v>0.18155148300000001</v>
      </c>
      <c r="F10564">
        <v>1.626020757</v>
      </c>
      <c r="G10564">
        <v>2.357452479</v>
      </c>
      <c r="H10564">
        <v>0</v>
      </c>
      <c r="I10564">
        <v>0</v>
      </c>
      <c r="J10564">
        <v>0.43266870000000002</v>
      </c>
      <c r="K10564">
        <v>0.77415577400000002</v>
      </c>
      <c r="L10564">
        <v>0</v>
      </c>
      <c r="M10564">
        <v>0</v>
      </c>
      <c r="N10564">
        <v>1.6829139799999999</v>
      </c>
      <c r="O10564">
        <v>0</v>
      </c>
      <c r="P10564">
        <v>0.76808974100000005</v>
      </c>
      <c r="Q10564">
        <v>0</v>
      </c>
    </row>
    <row r="10565" spans="1:17">
      <c r="A10565" t="s">
        <v>22122</v>
      </c>
      <c r="B10565" s="14" t="s">
        <v>22123</v>
      </c>
      <c r="C10565">
        <v>67.634624869999996</v>
      </c>
      <c r="D10565">
        <v>12.93263488</v>
      </c>
      <c r="E10565">
        <v>5.3688304909999998</v>
      </c>
      <c r="F10565">
        <v>9.4705925430000004</v>
      </c>
      <c r="G10565">
        <v>6.6517490510000004</v>
      </c>
      <c r="H10565">
        <v>15.31002097</v>
      </c>
      <c r="I10565">
        <v>13.93489065</v>
      </c>
      <c r="J10565">
        <v>7.4195017219999997</v>
      </c>
      <c r="K10565">
        <v>20.116295059999999</v>
      </c>
      <c r="L10565">
        <v>36.037404219999999</v>
      </c>
      <c r="M10565">
        <v>12.896802060000001</v>
      </c>
      <c r="N10565">
        <v>3.184059865</v>
      </c>
      <c r="O10565">
        <v>26.2907644</v>
      </c>
      <c r="P10565">
        <v>8.1985110339999991</v>
      </c>
      <c r="Q10565">
        <v>16.62707219</v>
      </c>
    </row>
    <row r="10566" spans="1:17">
      <c r="A10566" t="s">
        <v>22124</v>
      </c>
      <c r="B10566" s="14" t="s">
        <v>7988</v>
      </c>
      <c r="C10566">
        <v>172.76419809999999</v>
      </c>
      <c r="D10566">
        <v>200.62434350000001</v>
      </c>
      <c r="E10566">
        <v>224.58933379999999</v>
      </c>
      <c r="F10566">
        <v>197.72409010000001</v>
      </c>
      <c r="G10566">
        <v>243.87617650000001</v>
      </c>
      <c r="H10566">
        <v>261.4634537</v>
      </c>
      <c r="I10566">
        <v>388.37000360000002</v>
      </c>
      <c r="J10566">
        <v>241.79509279999999</v>
      </c>
      <c r="K10566">
        <v>580.79219669999998</v>
      </c>
      <c r="L10566">
        <v>528.46033439999997</v>
      </c>
      <c r="M10566">
        <v>222.43755809999999</v>
      </c>
      <c r="N10566">
        <v>89.633308279999994</v>
      </c>
      <c r="O10566">
        <v>185.14979170000001</v>
      </c>
      <c r="P10566">
        <v>105.55934670000001</v>
      </c>
      <c r="Q10566">
        <v>197.17881990000001</v>
      </c>
    </row>
    <row r="10567" spans="1:17">
      <c r="A10567" t="s">
        <v>22125</v>
      </c>
      <c r="B10567" s="14" t="s">
        <v>1425</v>
      </c>
      <c r="C10567">
        <v>3.247574352</v>
      </c>
      <c r="D10567">
        <v>1.3563334849999999</v>
      </c>
      <c r="E10567">
        <v>1.3310342740000001</v>
      </c>
      <c r="F10567">
        <v>1.231965486</v>
      </c>
      <c r="G10567">
        <v>1.7007726489999999</v>
      </c>
      <c r="H10567">
        <v>2.1877953059999999</v>
      </c>
      <c r="I10567">
        <v>2.0186234930000002</v>
      </c>
      <c r="J10567">
        <v>1.4848060830000001</v>
      </c>
      <c r="K10567">
        <v>3.2363443919999999</v>
      </c>
      <c r="L10567">
        <v>3.9694517739999999</v>
      </c>
      <c r="M10567">
        <v>0.71536212899999996</v>
      </c>
      <c r="N10567">
        <v>0.99099269499999998</v>
      </c>
      <c r="O10567">
        <v>1.474023753</v>
      </c>
      <c r="P10567">
        <v>1.014415801</v>
      </c>
      <c r="Q10567">
        <v>2.159290946</v>
      </c>
    </row>
    <row r="10568" spans="1:17">
      <c r="A10568" t="s">
        <v>22044</v>
      </c>
      <c r="B10568" s="14" t="s">
        <v>22126</v>
      </c>
      <c r="C10568">
        <v>11.687952790000001</v>
      </c>
      <c r="D10568">
        <v>1.7261819270000001</v>
      </c>
      <c r="E10568">
        <v>0.41448546200000003</v>
      </c>
      <c r="F10568">
        <v>1.0606388769999999</v>
      </c>
      <c r="G10568">
        <v>0</v>
      </c>
      <c r="H10568">
        <v>0</v>
      </c>
      <c r="I10568">
        <v>5.6815901430000002</v>
      </c>
      <c r="J10568">
        <v>9.3840126470000005</v>
      </c>
      <c r="K10568">
        <v>8.8370611980000007</v>
      </c>
      <c r="L10568">
        <v>4.9234150000000003</v>
      </c>
      <c r="M10568">
        <v>14.95704591</v>
      </c>
      <c r="N10568">
        <v>4.8026554629999998</v>
      </c>
      <c r="O10568">
        <v>17.258871330000002</v>
      </c>
      <c r="P10568">
        <v>1.169042248</v>
      </c>
      <c r="Q10568">
        <v>2.678225115</v>
      </c>
    </row>
    <row r="10569" spans="1:17">
      <c r="A10569" t="s">
        <v>22044</v>
      </c>
      <c r="B10569" s="14" t="s">
        <v>9457</v>
      </c>
      <c r="C10569">
        <v>5.625296208</v>
      </c>
      <c r="D10569">
        <v>0.816470268</v>
      </c>
      <c r="E10569">
        <v>0.90801324299999997</v>
      </c>
      <c r="F10569">
        <v>0.63369311900000003</v>
      </c>
      <c r="G10569">
        <v>0.669919563</v>
      </c>
      <c r="H10569">
        <v>2.4584137620000002</v>
      </c>
      <c r="I10569">
        <v>1.414393037</v>
      </c>
      <c r="J10569">
        <v>1.2049284739999999</v>
      </c>
      <c r="K10569">
        <v>1.4079526339999999</v>
      </c>
      <c r="L10569">
        <v>1.47078062</v>
      </c>
      <c r="M10569">
        <v>3.351108923</v>
      </c>
      <c r="N10569">
        <v>0.62170589300000001</v>
      </c>
      <c r="O10569">
        <v>3.8668302589999999</v>
      </c>
      <c r="P10569">
        <v>0.55294764799999996</v>
      </c>
      <c r="Q10569">
        <v>1.3334516780000001</v>
      </c>
    </row>
    <row r="10570" spans="1:17">
      <c r="A10570" t="s">
        <v>22127</v>
      </c>
      <c r="B10570" s="14" t="s">
        <v>1536</v>
      </c>
      <c r="C10570">
        <v>87.227052479999998</v>
      </c>
      <c r="D10570">
        <v>27.82697392</v>
      </c>
      <c r="E10570">
        <v>23.895246239999999</v>
      </c>
      <c r="F10570">
        <v>36.535195600000002</v>
      </c>
      <c r="G10570">
        <v>31.431233649999999</v>
      </c>
      <c r="H10570">
        <v>27.976447390000001</v>
      </c>
      <c r="I10570">
        <v>28.192096549999999</v>
      </c>
      <c r="J10570">
        <v>28.260154350000001</v>
      </c>
      <c r="K10570">
        <v>45.162938359999998</v>
      </c>
      <c r="L10570">
        <v>59.953878539999998</v>
      </c>
      <c r="M10570">
        <v>38.363368309999998</v>
      </c>
      <c r="N10570">
        <v>14.563276139999999</v>
      </c>
      <c r="O10570">
        <v>61.746715020000003</v>
      </c>
      <c r="P10570">
        <v>16.65977732</v>
      </c>
      <c r="Q10570">
        <v>39.996524229999999</v>
      </c>
    </row>
    <row r="10571" spans="1:17">
      <c r="A10571" t="s">
        <v>22128</v>
      </c>
      <c r="B10571" s="14" t="s">
        <v>3988</v>
      </c>
      <c r="C10571">
        <v>4.3987433969999996</v>
      </c>
      <c r="D10571">
        <v>1.3117851190000001</v>
      </c>
      <c r="E10571">
        <v>0.57596668900000003</v>
      </c>
      <c r="F10571">
        <v>0.50663864400000003</v>
      </c>
      <c r="G10571">
        <v>0.32136104599999998</v>
      </c>
      <c r="H10571">
        <v>0.77970472599999996</v>
      </c>
      <c r="I10571">
        <v>1.4803323770000001</v>
      </c>
      <c r="J10571">
        <v>1.1796027019999999</v>
      </c>
      <c r="K10571">
        <v>1.91873922</v>
      </c>
      <c r="L10571">
        <v>2.56558127</v>
      </c>
      <c r="M10571">
        <v>1.6237677859999999</v>
      </c>
      <c r="N10571">
        <v>0.58395253599999997</v>
      </c>
      <c r="O10571">
        <v>3.7473174120000001</v>
      </c>
      <c r="P10571">
        <v>1.2437536739999999</v>
      </c>
      <c r="Q10571">
        <v>1.9771248079999999</v>
      </c>
    </row>
    <row r="10572" spans="1:17">
      <c r="A10572" t="s">
        <v>22129</v>
      </c>
      <c r="B10572" s="14" t="s">
        <v>3685</v>
      </c>
      <c r="C10572">
        <v>262.34400470000003</v>
      </c>
      <c r="D10572">
        <v>1659.7602830000001</v>
      </c>
      <c r="E10572">
        <v>1543.0990469999999</v>
      </c>
      <c r="F10572">
        <v>1814.7354800000001</v>
      </c>
      <c r="G10572">
        <v>2252.5242819999999</v>
      </c>
      <c r="H10572">
        <v>10598.7485</v>
      </c>
      <c r="I10572">
        <v>1550.356037</v>
      </c>
      <c r="J10572">
        <v>1489.0979239999999</v>
      </c>
      <c r="K10572">
        <v>1674.4800580000001</v>
      </c>
      <c r="L10572">
        <v>835.18475890000002</v>
      </c>
      <c r="M10572">
        <v>319.90169580000003</v>
      </c>
      <c r="N10572">
        <v>375.37704179999997</v>
      </c>
      <c r="O10572">
        <v>156.1717381</v>
      </c>
      <c r="P10572">
        <v>952.81220159999998</v>
      </c>
      <c r="Q10572">
        <v>2086.6996079999999</v>
      </c>
    </row>
    <row r="10573" spans="1:17">
      <c r="A10573" t="s">
        <v>22130</v>
      </c>
      <c r="B10573" s="14" t="s">
        <v>6003</v>
      </c>
      <c r="C10573">
        <v>2.3531300970000002</v>
      </c>
      <c r="D10573">
        <v>0.71678352099999998</v>
      </c>
      <c r="E10573">
        <v>1.0952571680000001</v>
      </c>
      <c r="F10573">
        <v>0.58055625099999997</v>
      </c>
      <c r="G10573">
        <v>0.58411594099999997</v>
      </c>
      <c r="H10573">
        <v>0.508349155</v>
      </c>
      <c r="I10573">
        <v>1.9302838309999999</v>
      </c>
      <c r="J10573">
        <v>2.2559481589999999</v>
      </c>
      <c r="K10573">
        <v>1.2676525110000001</v>
      </c>
      <c r="L10573">
        <v>0.37171081900000003</v>
      </c>
      <c r="M10573">
        <v>3.1053980640000001</v>
      </c>
      <c r="N10573">
        <v>1.522893313</v>
      </c>
      <c r="O10573">
        <v>6.8408560490000001</v>
      </c>
      <c r="P10573">
        <v>1.2797848540000001</v>
      </c>
      <c r="Q10573">
        <v>2.9319316249999998</v>
      </c>
    </row>
    <row r="10574" spans="1:17">
      <c r="A10574" t="s">
        <v>22032</v>
      </c>
      <c r="B10574" s="14" t="s">
        <v>824</v>
      </c>
      <c r="C10574">
        <v>6.1659362069999997</v>
      </c>
      <c r="D10574">
        <v>2.1601248829999999</v>
      </c>
      <c r="E10574">
        <v>1.952687066</v>
      </c>
      <c r="F10574">
        <v>2.108019767</v>
      </c>
      <c r="G10574">
        <v>1.114264648</v>
      </c>
      <c r="H10574">
        <v>1.3767789610000001</v>
      </c>
      <c r="I10574">
        <v>2.0911408169999999</v>
      </c>
      <c r="J10574">
        <v>7.871114994</v>
      </c>
      <c r="K10574">
        <v>3.9030353619999998</v>
      </c>
      <c r="L10574">
        <v>4.2584120710000004</v>
      </c>
      <c r="M10574">
        <v>1.651507152</v>
      </c>
      <c r="N10574">
        <v>2.9342890810000002</v>
      </c>
      <c r="O10574">
        <v>3.4937229109999999</v>
      </c>
      <c r="P10574">
        <v>2.517094089</v>
      </c>
      <c r="Q10574">
        <v>1.8728977019999999</v>
      </c>
    </row>
    <row r="10575" spans="1:17">
      <c r="A10575" t="s">
        <v>22131</v>
      </c>
      <c r="B10575" s="14" t="s">
        <v>1379</v>
      </c>
      <c r="C10575">
        <v>1.087346846</v>
      </c>
      <c r="D10575">
        <v>4.143200223</v>
      </c>
      <c r="E10575">
        <v>6.0847950040000001</v>
      </c>
      <c r="F10575">
        <v>3.7594314259999999</v>
      </c>
      <c r="G10575">
        <v>1.8025387049999999</v>
      </c>
      <c r="H10575">
        <v>1.3363238449999999</v>
      </c>
      <c r="I10575">
        <v>4.4399577529999998</v>
      </c>
      <c r="J10575">
        <v>14.721672119999999</v>
      </c>
      <c r="K10575">
        <v>2.2690632119999998</v>
      </c>
      <c r="L10575">
        <v>3.160422793</v>
      </c>
      <c r="M10575">
        <v>3.3395405290000002</v>
      </c>
      <c r="N10575">
        <v>6.24623405</v>
      </c>
      <c r="O10575">
        <v>3.6126389419999998</v>
      </c>
      <c r="P10575">
        <v>2.0881470790000001</v>
      </c>
      <c r="Q10575">
        <v>6.8767907639999999</v>
      </c>
    </row>
    <row r="10576" spans="1:17">
      <c r="A10576" t="s">
        <v>22132</v>
      </c>
      <c r="B10576" s="14" t="s">
        <v>5926</v>
      </c>
      <c r="C10576">
        <v>0.41714579000000002</v>
      </c>
      <c r="D10576">
        <v>1.1089411170000001</v>
      </c>
      <c r="E10576">
        <v>1.1538605390000001</v>
      </c>
      <c r="F10576">
        <v>0.85172515800000004</v>
      </c>
      <c r="G10576">
        <v>1.5126986739999999</v>
      </c>
      <c r="H10576">
        <v>0.320414013</v>
      </c>
      <c r="I10576">
        <v>7.9083143610000004</v>
      </c>
      <c r="J10576">
        <v>5.9227537549999996</v>
      </c>
      <c r="K10576">
        <v>0.94619039100000002</v>
      </c>
      <c r="L10576">
        <v>0.790730288</v>
      </c>
      <c r="M10576">
        <v>0</v>
      </c>
      <c r="N10576">
        <v>1.439826405</v>
      </c>
      <c r="O10576">
        <v>0</v>
      </c>
      <c r="P10576">
        <v>1.18911671</v>
      </c>
      <c r="Q10576">
        <v>1.720556741</v>
      </c>
    </row>
    <row r="10577" spans="1:17">
      <c r="A10577" t="s">
        <v>22133</v>
      </c>
      <c r="B10577" s="14" t="s">
        <v>5907</v>
      </c>
      <c r="C10577">
        <v>0.95009432199999999</v>
      </c>
      <c r="D10577">
        <v>3.8587579120000002</v>
      </c>
      <c r="E10577">
        <v>1.5498704860000001</v>
      </c>
      <c r="F10577">
        <v>3.8797909829999999</v>
      </c>
      <c r="G10577">
        <v>1.7500107359999999</v>
      </c>
      <c r="H10577">
        <v>9.3654755359999999</v>
      </c>
      <c r="I10577">
        <v>9.2369410310000006</v>
      </c>
      <c r="J10577">
        <v>3.452722767</v>
      </c>
      <c r="K10577">
        <v>8.6202008009999993</v>
      </c>
      <c r="L10577">
        <v>2.8015137499999998</v>
      </c>
      <c r="M10577">
        <v>1.8237502290000001</v>
      </c>
      <c r="N10577">
        <v>1.8739195550000001</v>
      </c>
      <c r="O10577">
        <v>2.4551538580000001</v>
      </c>
      <c r="P10577">
        <v>10.453245859999999</v>
      </c>
      <c r="Q10577">
        <v>5.2250035979999998</v>
      </c>
    </row>
    <row r="10578" spans="1:17">
      <c r="A10578" t="s">
        <v>22134</v>
      </c>
      <c r="B10578" s="14" t="s">
        <v>5892</v>
      </c>
      <c r="C10578">
        <v>3.296260347</v>
      </c>
      <c r="D10578">
        <v>5.8418562820000002</v>
      </c>
      <c r="E10578">
        <v>6.3623754750000003</v>
      </c>
      <c r="F10578">
        <v>4.3586573680000003</v>
      </c>
      <c r="G10578">
        <v>5.8546539339999999</v>
      </c>
      <c r="H10578">
        <v>1.989343557</v>
      </c>
      <c r="I10578">
        <v>9.6140020219999993</v>
      </c>
      <c r="J10578">
        <v>6.4471089709999996</v>
      </c>
      <c r="K10578">
        <v>4.9132851090000003</v>
      </c>
      <c r="L10578">
        <v>3.2729201190000001</v>
      </c>
      <c r="M10578">
        <v>0.90390357200000004</v>
      </c>
      <c r="N10578">
        <v>2.4960665450000001</v>
      </c>
      <c r="O10578">
        <v>2.0860209360000002</v>
      </c>
      <c r="P10578">
        <v>12.858131719999999</v>
      </c>
      <c r="Q10578">
        <v>6.4741587730000001</v>
      </c>
    </row>
    <row r="10579" spans="1:17">
      <c r="A10579" t="s">
        <v>22135</v>
      </c>
      <c r="B10579" s="14" t="s">
        <v>5340</v>
      </c>
      <c r="C10579">
        <v>53.51149101</v>
      </c>
      <c r="D10579">
        <v>324.85821090000002</v>
      </c>
      <c r="E10579">
        <v>279.21099070000002</v>
      </c>
      <c r="F10579">
        <v>385.29848809999999</v>
      </c>
      <c r="G10579">
        <v>304.60279109999999</v>
      </c>
      <c r="H10579">
        <v>1111.893409</v>
      </c>
      <c r="I10579">
        <v>165.17217779999999</v>
      </c>
      <c r="J10579">
        <v>209.7462712</v>
      </c>
      <c r="K10579">
        <v>284.44759290000002</v>
      </c>
      <c r="L10579">
        <v>214.39312430000001</v>
      </c>
      <c r="M10579">
        <v>41.455612420000001</v>
      </c>
      <c r="N10579">
        <v>93.001288209999998</v>
      </c>
      <c r="O10579">
        <v>35.876590450000002</v>
      </c>
      <c r="P10579">
        <v>209.53095389999999</v>
      </c>
      <c r="Q10579">
        <v>274.32432699999998</v>
      </c>
    </row>
    <row r="10580" spans="1:17">
      <c r="A10580" t="s">
        <v>22136</v>
      </c>
      <c r="B10580" s="14" t="s">
        <v>22137</v>
      </c>
      <c r="C10580">
        <v>4.1297433200000002</v>
      </c>
      <c r="D10580">
        <v>1.829752842</v>
      </c>
      <c r="E10580">
        <v>0.43935458999999999</v>
      </c>
      <c r="F10580">
        <v>0</v>
      </c>
      <c r="G10580">
        <v>0</v>
      </c>
      <c r="H10580">
        <v>0</v>
      </c>
      <c r="I10580">
        <v>0</v>
      </c>
      <c r="J10580">
        <v>14.13528642</v>
      </c>
      <c r="K10580">
        <v>0</v>
      </c>
      <c r="L10580">
        <v>5.2188198999999997</v>
      </c>
      <c r="M10580">
        <v>0</v>
      </c>
      <c r="N10580">
        <v>1.527244437</v>
      </c>
      <c r="O10580">
        <v>4.5736009009999998</v>
      </c>
      <c r="P10580">
        <v>0.61959239099999996</v>
      </c>
      <c r="Q10580">
        <v>0</v>
      </c>
    </row>
    <row r="10581" spans="1:17">
      <c r="A10581" t="s">
        <v>22138</v>
      </c>
      <c r="B10581" s="14" t="s">
        <v>3986</v>
      </c>
      <c r="C10581">
        <v>6.0267275690000002</v>
      </c>
      <c r="D10581">
        <v>6.9934959230000002</v>
      </c>
      <c r="E10581">
        <v>7.3887290300000004</v>
      </c>
      <c r="F10581">
        <v>7.2269382799999997</v>
      </c>
      <c r="G10581">
        <v>6.1451037179999997</v>
      </c>
      <c r="H10581">
        <v>21.272239549999998</v>
      </c>
      <c r="I10581">
        <v>10.462970029999999</v>
      </c>
      <c r="J10581">
        <v>6.803331944</v>
      </c>
      <c r="K10581">
        <v>5.4680467620000002</v>
      </c>
      <c r="L10581">
        <v>4.8960436859999996</v>
      </c>
      <c r="M10581">
        <v>2.7544247149999999</v>
      </c>
      <c r="N10581">
        <v>1.627362615</v>
      </c>
      <c r="O10581">
        <v>4.1318145739999999</v>
      </c>
      <c r="P10581">
        <v>5.7266009750000002</v>
      </c>
      <c r="Q10581">
        <v>7.4967969170000002</v>
      </c>
    </row>
    <row r="10582" spans="1:17">
      <c r="A10582" t="s">
        <v>22139</v>
      </c>
      <c r="B10582" s="14" t="s">
        <v>2092</v>
      </c>
      <c r="C10582">
        <v>2.4094185060000002</v>
      </c>
      <c r="D10582">
        <v>1.387793871</v>
      </c>
      <c r="E10582">
        <v>1.6405305569999999</v>
      </c>
      <c r="F10582">
        <v>0.72153146400000001</v>
      </c>
      <c r="G10582">
        <v>1.3313967330000001</v>
      </c>
      <c r="H10582">
        <v>2.7760490610000002</v>
      </c>
      <c r="I10582">
        <v>3.513702189</v>
      </c>
      <c r="J10582">
        <v>2.2602774430000001</v>
      </c>
      <c r="K10582">
        <v>1.967457732</v>
      </c>
      <c r="L10582">
        <v>2.7403371700000001</v>
      </c>
      <c r="M10582">
        <v>1.8499963429999999</v>
      </c>
      <c r="N10582">
        <v>0.29701369799999999</v>
      </c>
      <c r="O10582">
        <v>3.202054307</v>
      </c>
      <c r="P10582">
        <v>0.43378697199999999</v>
      </c>
      <c r="Q10582">
        <v>0</v>
      </c>
    </row>
    <row r="10583" spans="1:17">
      <c r="A10583" t="e">
        <v>#N/A</v>
      </c>
      <c r="B10583" s="14" t="s">
        <v>2117</v>
      </c>
      <c r="C10583">
        <v>3.1713045969999998</v>
      </c>
      <c r="D10583">
        <v>17.641814950000001</v>
      </c>
      <c r="E10583">
        <v>19.343597979999998</v>
      </c>
      <c r="F10583">
        <v>21.296035870000001</v>
      </c>
      <c r="G10583">
        <v>15.09010964</v>
      </c>
      <c r="H10583">
        <v>46.417656289999996</v>
      </c>
      <c r="I10583">
        <v>33.401157069999996</v>
      </c>
      <c r="J10583">
        <v>46.67985813</v>
      </c>
      <c r="K10583">
        <v>38.684009189999998</v>
      </c>
      <c r="L10583">
        <v>5.7887934039999998</v>
      </c>
      <c r="M10583">
        <v>4.0583110910000002</v>
      </c>
      <c r="N10583">
        <v>23.455972580000001</v>
      </c>
      <c r="O10583">
        <v>1.5609559390000001</v>
      </c>
      <c r="P10583">
        <v>44.883441990000001</v>
      </c>
      <c r="Q10583">
        <v>28.58296906</v>
      </c>
    </row>
    <row r="10584" spans="1:17">
      <c r="A10584" t="s">
        <v>22140</v>
      </c>
      <c r="B10584" s="14" t="s">
        <v>2419</v>
      </c>
      <c r="C10584">
        <v>28.461992649999999</v>
      </c>
      <c r="D10584">
        <v>1.301736126</v>
      </c>
      <c r="E10584">
        <v>1.289346506</v>
      </c>
      <c r="F10584">
        <v>0.94981178200000005</v>
      </c>
      <c r="G10584">
        <v>0.95126195000000002</v>
      </c>
      <c r="H10584">
        <v>0.70522426100000002</v>
      </c>
      <c r="I10584">
        <v>1.874495281</v>
      </c>
      <c r="J10584">
        <v>2.2114391740000001</v>
      </c>
      <c r="K10584">
        <v>3.082165764</v>
      </c>
      <c r="L10584">
        <v>4.7570390370000002</v>
      </c>
      <c r="M10584">
        <v>10.57434548</v>
      </c>
      <c r="N10584">
        <v>4.5498166869999999</v>
      </c>
      <c r="O10584">
        <v>9.7613536350000008</v>
      </c>
      <c r="P10584">
        <v>1.8733785060000001</v>
      </c>
      <c r="Q10584">
        <v>1.8934539500000001</v>
      </c>
    </row>
    <row r="10585" spans="1:17">
      <c r="A10585" t="s">
        <v>22141</v>
      </c>
      <c r="B10585" s="14" t="s">
        <v>5682</v>
      </c>
      <c r="C10585">
        <v>3.0056356040000001</v>
      </c>
      <c r="D10585">
        <v>5.4599611750000001</v>
      </c>
      <c r="E10585">
        <v>4.6365659050000003</v>
      </c>
      <c r="F10585">
        <v>6.6278350760000002</v>
      </c>
      <c r="G10585">
        <v>2.8026918670000001</v>
      </c>
      <c r="H10585">
        <v>14.31369149</v>
      </c>
      <c r="I10585">
        <v>6.1364481609999997</v>
      </c>
      <c r="J10585">
        <v>10.02097236</v>
      </c>
      <c r="K10585">
        <v>5.0449714730000004</v>
      </c>
      <c r="L10585">
        <v>2.468874043</v>
      </c>
      <c r="M10585">
        <v>2.88472865</v>
      </c>
      <c r="N10585">
        <v>5.4835559610000004</v>
      </c>
      <c r="O10585">
        <v>5.6587492949999998</v>
      </c>
      <c r="P10585">
        <v>20.24723316</v>
      </c>
      <c r="Q10585">
        <v>7.4382147300000003</v>
      </c>
    </row>
    <row r="10586" spans="1:17">
      <c r="A10586" t="s">
        <v>22142</v>
      </c>
      <c r="B10586" s="14" t="s">
        <v>3660</v>
      </c>
      <c r="C10586">
        <v>4.0727251679999998</v>
      </c>
      <c r="D10586">
        <v>11.59384814</v>
      </c>
      <c r="E10586">
        <v>14.99178384</v>
      </c>
      <c r="F10586">
        <v>10.20054273</v>
      </c>
      <c r="G10586">
        <v>15.683219980000001</v>
      </c>
      <c r="H10586">
        <v>35.740855969999998</v>
      </c>
      <c r="I10586">
        <v>22.866439230000001</v>
      </c>
      <c r="J10586">
        <v>17.760751429999999</v>
      </c>
      <c r="K10586">
        <v>41.29365224</v>
      </c>
      <c r="L10586">
        <v>25.733825929999998</v>
      </c>
      <c r="M10586">
        <v>3.908892668</v>
      </c>
      <c r="N10586">
        <v>8.9365387839999997</v>
      </c>
      <c r="O10586">
        <v>3.157318176</v>
      </c>
      <c r="P10586">
        <v>7.7296289439999999</v>
      </c>
      <c r="Q10586">
        <v>13.15869578</v>
      </c>
    </row>
    <row r="10587" spans="1:17">
      <c r="A10587" t="s">
        <v>22143</v>
      </c>
      <c r="B10587" s="14" t="s">
        <v>9144</v>
      </c>
      <c r="C10587">
        <v>11.23553259</v>
      </c>
      <c r="D10587">
        <v>1.8212536589999999</v>
      </c>
      <c r="E10587">
        <v>1.224478618</v>
      </c>
      <c r="F10587">
        <v>1.827789756</v>
      </c>
      <c r="G10587">
        <v>1.041064781</v>
      </c>
      <c r="H10587">
        <v>0.21049095700000001</v>
      </c>
      <c r="I10587">
        <v>1.5985363109999999</v>
      </c>
      <c r="J10587">
        <v>5.4888919710000001</v>
      </c>
      <c r="K10587">
        <v>3.2322416270000001</v>
      </c>
      <c r="L10587">
        <v>5.8871890039999997</v>
      </c>
      <c r="M10587">
        <v>2.1041099750000001</v>
      </c>
      <c r="N10587">
        <v>2.2295539230000001</v>
      </c>
      <c r="O10587">
        <v>2.1244330659999999</v>
      </c>
      <c r="P10587">
        <v>3.5358291739999999</v>
      </c>
      <c r="Q10587">
        <v>2.4489676230000001</v>
      </c>
    </row>
    <row r="10588" spans="1:17">
      <c r="A10588" t="s">
        <v>22144</v>
      </c>
      <c r="B10588" s="14" t="s">
        <v>22145</v>
      </c>
      <c r="C10588">
        <v>0.824300064</v>
      </c>
      <c r="D10588">
        <v>5.2956918589999997</v>
      </c>
      <c r="E10588">
        <v>6.9279466269999999</v>
      </c>
      <c r="F10588">
        <v>5.4979623999999996</v>
      </c>
      <c r="G10588">
        <v>3.985553393</v>
      </c>
      <c r="H10588">
        <v>9.4973015780000001</v>
      </c>
      <c r="I10588">
        <v>2.4041858490000001</v>
      </c>
      <c r="J10588">
        <v>8.2552497010000003</v>
      </c>
      <c r="K10588">
        <v>1.869717539</v>
      </c>
      <c r="L10588">
        <v>2.0833612370000001</v>
      </c>
      <c r="M10588">
        <v>0</v>
      </c>
      <c r="N10588">
        <v>4.2677489260000003</v>
      </c>
      <c r="O10588">
        <v>3.6515775659999998</v>
      </c>
      <c r="P10588">
        <v>3.4627918069999999</v>
      </c>
      <c r="Q10588">
        <v>7.9331059289999999</v>
      </c>
    </row>
    <row r="10589" spans="1:17">
      <c r="A10589" t="e">
        <v>#N/A</v>
      </c>
      <c r="B10589" s="14" t="s">
        <v>22146</v>
      </c>
      <c r="C10589">
        <v>0</v>
      </c>
      <c r="D10589">
        <v>0</v>
      </c>
      <c r="E10589">
        <v>0</v>
      </c>
      <c r="F10589">
        <v>0</v>
      </c>
      <c r="G10589">
        <v>0</v>
      </c>
      <c r="H10589">
        <v>0</v>
      </c>
      <c r="I10589">
        <v>0</v>
      </c>
      <c r="J10589">
        <v>0.52352912699999998</v>
      </c>
      <c r="K10589">
        <v>1.873456974</v>
      </c>
      <c r="L10589">
        <v>0</v>
      </c>
      <c r="M10589">
        <v>0</v>
      </c>
      <c r="N10589">
        <v>0.25454073999999999</v>
      </c>
      <c r="O10589">
        <v>0</v>
      </c>
      <c r="P10589">
        <v>0</v>
      </c>
      <c r="Q10589">
        <v>1.419459311</v>
      </c>
    </row>
    <row r="10590" spans="1:17">
      <c r="A10590" t="e">
        <v>#N/A</v>
      </c>
      <c r="B10590" s="14" t="s">
        <v>22147</v>
      </c>
      <c r="C10590">
        <v>3.514675166</v>
      </c>
      <c r="D10590">
        <v>5.0610185000000003</v>
      </c>
      <c r="E10590">
        <v>9.1610105970000006</v>
      </c>
      <c r="F10590">
        <v>2.1528712520000002</v>
      </c>
      <c r="G10590">
        <v>14.86950612</v>
      </c>
      <c r="H10590">
        <v>16.197950949999999</v>
      </c>
      <c r="I10590">
        <v>5.1255196190000003</v>
      </c>
      <c r="J10590">
        <v>5.1239020899999996</v>
      </c>
      <c r="K10590">
        <v>6.3777258689999998</v>
      </c>
      <c r="L10590">
        <v>9.9934849139999997</v>
      </c>
      <c r="M10590">
        <v>23.61303843</v>
      </c>
      <c r="N10590">
        <v>2.8161954159999998</v>
      </c>
      <c r="O10590">
        <v>23.354557790000001</v>
      </c>
      <c r="P10590">
        <v>6.5914084170000002</v>
      </c>
      <c r="Q10590">
        <v>28.993211460000001</v>
      </c>
    </row>
    <row r="10591" spans="1:17">
      <c r="A10591" t="s">
        <v>22148</v>
      </c>
      <c r="B10591" s="14" t="s">
        <v>3982</v>
      </c>
      <c r="C10591">
        <v>2.0648716600000001</v>
      </c>
      <c r="D10591">
        <v>0.79012054600000003</v>
      </c>
      <c r="E10591">
        <v>0.63906122200000004</v>
      </c>
      <c r="F10591">
        <v>0.63879386900000001</v>
      </c>
      <c r="G10591">
        <v>0.77795931799999996</v>
      </c>
      <c r="H10591">
        <v>0.64883837600000005</v>
      </c>
      <c r="I10591">
        <v>2.737493433</v>
      </c>
      <c r="J10591">
        <v>0.85668402499999996</v>
      </c>
      <c r="K10591">
        <v>4.0023853540000003</v>
      </c>
      <c r="L10591">
        <v>1.541924061</v>
      </c>
      <c r="M10591">
        <v>0.72065766600000003</v>
      </c>
      <c r="N10591">
        <v>0.39338114299999999</v>
      </c>
      <c r="O10591">
        <v>4.7814918510000002</v>
      </c>
      <c r="P10591">
        <v>0.50693922899999999</v>
      </c>
      <c r="Q10591">
        <v>0.90329228900000003</v>
      </c>
    </row>
    <row r="10592" spans="1:17">
      <c r="A10592" t="s">
        <v>22149</v>
      </c>
      <c r="B10592" s="14" t="s">
        <v>22150</v>
      </c>
      <c r="C10592">
        <v>4.8404023990000002</v>
      </c>
      <c r="D10592">
        <v>0.146224255</v>
      </c>
      <c r="E10592">
        <v>7.0221830999999998E-2</v>
      </c>
      <c r="F10592">
        <v>0.209641461</v>
      </c>
      <c r="G10592">
        <v>0.15197216299999999</v>
      </c>
      <c r="H10592">
        <v>0</v>
      </c>
      <c r="I10592">
        <v>0.64171396400000003</v>
      </c>
      <c r="J10592">
        <v>0.33470162599999997</v>
      </c>
      <c r="K10592">
        <v>9.9811239999999996E-2</v>
      </c>
      <c r="L10592">
        <v>1.3902024239999999</v>
      </c>
      <c r="M10592">
        <v>0.84467068000000001</v>
      </c>
      <c r="N10592">
        <v>0.48819747600000002</v>
      </c>
      <c r="O10592">
        <v>2.1929892440000001</v>
      </c>
      <c r="P10592">
        <v>0.165048586</v>
      </c>
      <c r="Q10592">
        <v>0.45374298699999999</v>
      </c>
    </row>
    <row r="10593" spans="1:17">
      <c r="A10593" t="s">
        <v>22151</v>
      </c>
      <c r="B10593" s="14" t="s">
        <v>1402</v>
      </c>
      <c r="C10593">
        <v>12.5143737</v>
      </c>
      <c r="D10593">
        <v>124.84251159999999</v>
      </c>
      <c r="E10593">
        <v>73.558609360000005</v>
      </c>
      <c r="F10593">
        <v>183.0144434</v>
      </c>
      <c r="G10593">
        <v>47.609489519999997</v>
      </c>
      <c r="H10593">
        <v>44.607638350000002</v>
      </c>
      <c r="I10593">
        <v>83.83573638</v>
      </c>
      <c r="J10593">
        <v>124.1894377</v>
      </c>
      <c r="K10593">
        <v>94.737312889999998</v>
      </c>
      <c r="L10593">
        <v>15.814605759999999</v>
      </c>
      <c r="M10593">
        <v>18.016441660000002</v>
      </c>
      <c r="N10593">
        <v>116.32704630000001</v>
      </c>
      <c r="O10593">
        <v>9.961441357</v>
      </c>
      <c r="P10593">
        <v>423.44680749999998</v>
      </c>
      <c r="Q10593">
        <v>198.4016991</v>
      </c>
    </row>
    <row r="10594" spans="1:17">
      <c r="A10594" t="s">
        <v>22152</v>
      </c>
      <c r="B10594" s="14" t="s">
        <v>6281</v>
      </c>
      <c r="C10594">
        <v>5.9292797129999997</v>
      </c>
      <c r="D10594">
        <v>1.9046242799999999</v>
      </c>
      <c r="E10594">
        <v>1.60854875</v>
      </c>
      <c r="F10594">
        <v>1.250990434</v>
      </c>
      <c r="G10594">
        <v>1.382232098</v>
      </c>
      <c r="H10594">
        <v>0.91086826300000001</v>
      </c>
      <c r="I10594">
        <v>2.5940354139999999</v>
      </c>
      <c r="J10594">
        <v>4.2468622619999996</v>
      </c>
      <c r="K10594">
        <v>1.3449080929999999</v>
      </c>
      <c r="L10594">
        <v>2.2478764820000001</v>
      </c>
      <c r="M10594">
        <v>2.2763056229999998</v>
      </c>
      <c r="N10594">
        <v>2.63128977</v>
      </c>
      <c r="O10594">
        <v>3.6116015730000002</v>
      </c>
      <c r="P10594">
        <v>2.3129077059999998</v>
      </c>
      <c r="Q10594">
        <v>1.0189944799999999</v>
      </c>
    </row>
    <row r="10595" spans="1:17">
      <c r="A10595" t="s">
        <v>22153</v>
      </c>
      <c r="B10595" s="14" t="s">
        <v>3105</v>
      </c>
      <c r="C10595">
        <v>1.4065883239999999</v>
      </c>
      <c r="D10595">
        <v>3.116064105</v>
      </c>
      <c r="E10595">
        <v>1.7657984200000001</v>
      </c>
      <c r="F10595">
        <v>3.4846466629999999</v>
      </c>
      <c r="G10595">
        <v>1.4087705639999999</v>
      </c>
      <c r="H10595">
        <v>2.160830196</v>
      </c>
      <c r="I10595">
        <v>1.6410042380000001</v>
      </c>
      <c r="J10595">
        <v>3.601937451</v>
      </c>
      <c r="K10595">
        <v>1.5314362189999999</v>
      </c>
      <c r="L10595">
        <v>2.1330326560000001</v>
      </c>
      <c r="M10595">
        <v>0</v>
      </c>
      <c r="N10595">
        <v>1.9766787669999999</v>
      </c>
      <c r="O10595">
        <v>0.62310639000000001</v>
      </c>
      <c r="P10595">
        <v>1.8992954769999999</v>
      </c>
      <c r="Q10595">
        <v>0.966934136</v>
      </c>
    </row>
    <row r="10596" spans="1:17">
      <c r="A10596" t="s">
        <v>22154</v>
      </c>
      <c r="B10596" s="14" t="s">
        <v>22155</v>
      </c>
      <c r="C10596">
        <v>49.795070170000002</v>
      </c>
      <c r="D10596">
        <v>140.64876039999999</v>
      </c>
      <c r="E10596">
        <v>43.705128930000001</v>
      </c>
      <c r="F10596">
        <v>143.51847989999999</v>
      </c>
      <c r="G10596">
        <v>83.650169149999996</v>
      </c>
      <c r="H10596">
        <v>214.3141407</v>
      </c>
      <c r="I10596">
        <v>2.367949758</v>
      </c>
      <c r="J10596">
        <v>32.248845279999998</v>
      </c>
      <c r="K10596">
        <v>27.745824120000002</v>
      </c>
      <c r="L10596">
        <v>27.359475230000001</v>
      </c>
      <c r="M10596">
        <v>70.649008449999997</v>
      </c>
      <c r="N10596">
        <v>66.921195740000002</v>
      </c>
      <c r="O10596">
        <v>17.982703409999999</v>
      </c>
      <c r="P10596">
        <v>570.3010961</v>
      </c>
      <c r="Q10596">
        <v>317.75052460000001</v>
      </c>
    </row>
    <row r="10597" spans="1:17">
      <c r="A10597" t="s">
        <v>22156</v>
      </c>
      <c r="B10597" s="14" t="s">
        <v>22157</v>
      </c>
      <c r="C10597">
        <v>34.315918699999997</v>
      </c>
      <c r="D10597">
        <v>100.4004783</v>
      </c>
      <c r="E10597">
        <v>58.412759229999999</v>
      </c>
      <c r="F10597">
        <v>166.70872660000001</v>
      </c>
      <c r="G10597">
        <v>65.523444010000006</v>
      </c>
      <c r="H10597">
        <v>239.8009687</v>
      </c>
      <c r="I10597">
        <v>79.379465730000007</v>
      </c>
      <c r="J10597">
        <v>182.31014279999999</v>
      </c>
      <c r="K10597">
        <v>96.983159490000006</v>
      </c>
      <c r="L10597">
        <v>17.196684479999998</v>
      </c>
      <c r="M10597">
        <v>40.885449270000002</v>
      </c>
      <c r="N10597">
        <v>132.35146</v>
      </c>
      <c r="O10597">
        <v>27.520234649999999</v>
      </c>
      <c r="P10597">
        <v>417.5591129</v>
      </c>
      <c r="Q10597">
        <v>229.1199843</v>
      </c>
    </row>
    <row r="10598" spans="1:17">
      <c r="A10598" t="s">
        <v>22158</v>
      </c>
      <c r="B10598" s="14" t="s">
        <v>22159</v>
      </c>
      <c r="C10598">
        <v>93.354350909999994</v>
      </c>
      <c r="D10598">
        <v>751.18014200000005</v>
      </c>
      <c r="E10598">
        <v>527.22550779999995</v>
      </c>
      <c r="F10598">
        <v>1111.7852399999999</v>
      </c>
      <c r="G10598">
        <v>614.49347290000003</v>
      </c>
      <c r="H10598">
        <v>2655.5692410000001</v>
      </c>
      <c r="I10598">
        <v>207.67191560000001</v>
      </c>
      <c r="J10598">
        <v>365.26687340000001</v>
      </c>
      <c r="K10598">
        <v>454.36715120000002</v>
      </c>
      <c r="L10598">
        <v>116.9735495</v>
      </c>
      <c r="M10598">
        <v>118.4529268</v>
      </c>
      <c r="N10598">
        <v>327.68463020000002</v>
      </c>
      <c r="O10598">
        <v>24.53272514</v>
      </c>
      <c r="P10598">
        <v>1808.4501290000001</v>
      </c>
      <c r="Q10598">
        <v>858.20183629999997</v>
      </c>
    </row>
    <row r="10599" spans="1:17">
      <c r="A10599" t="s">
        <v>22160</v>
      </c>
      <c r="B10599" s="14" t="s">
        <v>6258</v>
      </c>
      <c r="C10599">
        <v>4.428679163</v>
      </c>
      <c r="D10599">
        <v>2.146157825</v>
      </c>
      <c r="E10599">
        <v>2.9300121780000001</v>
      </c>
      <c r="F10599">
        <v>2.4301568360000001</v>
      </c>
      <c r="G10599">
        <v>1.911875</v>
      </c>
      <c r="H10599">
        <v>3.9863841240000002</v>
      </c>
      <c r="I10599">
        <v>6.0547776999999998</v>
      </c>
      <c r="J10599">
        <v>10.64953686</v>
      </c>
      <c r="K10599">
        <v>3.2019539429999999</v>
      </c>
      <c r="L10599">
        <v>3.760208708</v>
      </c>
      <c r="M10599">
        <v>2.1252638959999999</v>
      </c>
      <c r="N10599">
        <v>2.968504603</v>
      </c>
      <c r="O10599">
        <v>2.7588745380000002</v>
      </c>
      <c r="P10599">
        <v>3.841306715</v>
      </c>
      <c r="Q10599">
        <v>3.329830823</v>
      </c>
    </row>
    <row r="10600" spans="1:17">
      <c r="A10600" t="s">
        <v>22161</v>
      </c>
      <c r="B10600" s="14" t="s">
        <v>3979</v>
      </c>
      <c r="C10600">
        <v>4.6236885890000003</v>
      </c>
      <c r="D10600">
        <v>2.59822905</v>
      </c>
      <c r="E10600">
        <v>2.1595801799999998</v>
      </c>
      <c r="F10600">
        <v>1.504357817</v>
      </c>
      <c r="G10600">
        <v>1.8500079359999999</v>
      </c>
      <c r="H10600">
        <v>1.0827753710000001</v>
      </c>
      <c r="I10600">
        <v>13.321172300000001</v>
      </c>
      <c r="J10600">
        <v>5.8185787690000002</v>
      </c>
      <c r="K10600">
        <v>5.0136205199999999</v>
      </c>
      <c r="L10600">
        <v>5.7005132710000002</v>
      </c>
      <c r="M10600">
        <v>14.72015113</v>
      </c>
      <c r="N10600">
        <v>2.3493929539999998</v>
      </c>
      <c r="O10600">
        <v>15.237010099999999</v>
      </c>
      <c r="P10600">
        <v>2.3010531190000001</v>
      </c>
      <c r="Q10600">
        <v>3.1009487949999999</v>
      </c>
    </row>
    <row r="10601" spans="1:17">
      <c r="A10601" t="s">
        <v>22162</v>
      </c>
      <c r="B10601" s="14" t="s">
        <v>22163</v>
      </c>
      <c r="C10601">
        <v>4.8585215530000001</v>
      </c>
      <c r="D10601">
        <v>1.076325201</v>
      </c>
      <c r="E10601">
        <v>2.0675510109999999</v>
      </c>
      <c r="F10601">
        <v>2.6453581389999998</v>
      </c>
      <c r="G10601">
        <v>2.5169272060000001</v>
      </c>
      <c r="H10601">
        <v>0</v>
      </c>
      <c r="I10601">
        <v>0</v>
      </c>
      <c r="J10601">
        <v>4.3114163369999998</v>
      </c>
      <c r="K10601">
        <v>2.2040670279999999</v>
      </c>
      <c r="L10601">
        <v>6.1397881170000002</v>
      </c>
      <c r="M10601">
        <v>9.3261580360000007</v>
      </c>
      <c r="N10601">
        <v>4.1924357099999998</v>
      </c>
      <c r="O10601">
        <v>5.3807069429999999</v>
      </c>
      <c r="P10601">
        <v>1.45786445</v>
      </c>
      <c r="Q10601">
        <v>10.019712780000001</v>
      </c>
    </row>
    <row r="10602" spans="1:17">
      <c r="A10602" t="s">
        <v>22162</v>
      </c>
      <c r="B10602" s="14" t="s">
        <v>1586</v>
      </c>
      <c r="C10602">
        <v>7.0248981559999999</v>
      </c>
      <c r="D10602">
        <v>2.8807183730000001</v>
      </c>
      <c r="E10602">
        <v>2.925850327</v>
      </c>
      <c r="F10602">
        <v>2.705915107</v>
      </c>
      <c r="G10602">
        <v>3.0455760500000002</v>
      </c>
      <c r="H10602">
        <v>3.8460118479999998</v>
      </c>
      <c r="I10602">
        <v>3.2695361300000001</v>
      </c>
      <c r="J10602">
        <v>7.844410366</v>
      </c>
      <c r="K10602">
        <v>4.6107518719999998</v>
      </c>
      <c r="L10602">
        <v>5.4775887470000004</v>
      </c>
      <c r="M10602">
        <v>4.0166949199999999</v>
      </c>
      <c r="N10602">
        <v>1.2713218260000001</v>
      </c>
      <c r="O10602">
        <v>7.6143916559999996</v>
      </c>
      <c r="P10602">
        <v>2.9152012620000001</v>
      </c>
      <c r="Q10602">
        <v>4.1099075230000004</v>
      </c>
    </row>
    <row r="10603" spans="1:17">
      <c r="A10603" t="s">
        <v>22164</v>
      </c>
      <c r="B10603" s="14" t="s">
        <v>22165</v>
      </c>
      <c r="C10603">
        <v>0</v>
      </c>
      <c r="D10603">
        <v>0</v>
      </c>
      <c r="E10603">
        <v>0.32305484499999998</v>
      </c>
      <c r="F10603">
        <v>0.41333720899999998</v>
      </c>
      <c r="G10603">
        <v>0</v>
      </c>
      <c r="H10603">
        <v>1.166212767</v>
      </c>
      <c r="I10603">
        <v>4.4282982000000004</v>
      </c>
      <c r="J10603">
        <v>0.76989577399999998</v>
      </c>
      <c r="K10603">
        <v>0</v>
      </c>
      <c r="L10603">
        <v>0</v>
      </c>
      <c r="M10603">
        <v>0</v>
      </c>
      <c r="N10603">
        <v>0.74864923400000005</v>
      </c>
      <c r="O10603">
        <v>0</v>
      </c>
      <c r="P10603">
        <v>0.45558264100000001</v>
      </c>
      <c r="Q10603">
        <v>0</v>
      </c>
    </row>
    <row r="10604" spans="1:17">
      <c r="A10604" t="s">
        <v>22166</v>
      </c>
      <c r="B10604" s="14" t="s">
        <v>22167</v>
      </c>
      <c r="C10604">
        <v>0</v>
      </c>
      <c r="D10604">
        <v>0</v>
      </c>
      <c r="E10604">
        <v>0</v>
      </c>
      <c r="F10604">
        <v>1.2354694610000001</v>
      </c>
      <c r="G10604">
        <v>0</v>
      </c>
      <c r="H10604">
        <v>0</v>
      </c>
      <c r="I10604">
        <v>0</v>
      </c>
      <c r="J10604">
        <v>0</v>
      </c>
      <c r="K10604">
        <v>0</v>
      </c>
      <c r="L10604">
        <v>0</v>
      </c>
      <c r="M10604">
        <v>0</v>
      </c>
      <c r="N10604">
        <v>0</v>
      </c>
      <c r="O10604">
        <v>0</v>
      </c>
      <c r="P10604">
        <v>1.361741519</v>
      </c>
      <c r="Q10604">
        <v>0</v>
      </c>
    </row>
    <row r="10605" spans="1:17">
      <c r="A10605" t="s">
        <v>22168</v>
      </c>
      <c r="B10605" s="14" t="s">
        <v>22169</v>
      </c>
      <c r="C10605">
        <v>0</v>
      </c>
      <c r="D10605">
        <v>2.450561843</v>
      </c>
      <c r="E10605">
        <v>3.5305279540000001</v>
      </c>
      <c r="F10605">
        <v>2.0076378739999998</v>
      </c>
      <c r="G10605">
        <v>3.183613281</v>
      </c>
      <c r="H10605">
        <v>18.409501540000001</v>
      </c>
      <c r="I10605">
        <v>5.3772192429999999</v>
      </c>
      <c r="J10605">
        <v>1.4023101609999999</v>
      </c>
      <c r="K10605">
        <v>1.672729441</v>
      </c>
      <c r="L10605">
        <v>0</v>
      </c>
      <c r="M10605">
        <v>0</v>
      </c>
      <c r="N10605">
        <v>0</v>
      </c>
      <c r="O10605">
        <v>4.0835722329999999</v>
      </c>
      <c r="P10605">
        <v>1.1064149839999999</v>
      </c>
      <c r="Q10605">
        <v>0</v>
      </c>
    </row>
    <row r="10606" spans="1:17">
      <c r="A10606" t="s">
        <v>22006</v>
      </c>
      <c r="B10606" s="14" t="s">
        <v>22170</v>
      </c>
      <c r="C10606">
        <v>19.572243220000001</v>
      </c>
      <c r="D10606">
        <v>35.337643759999999</v>
      </c>
      <c r="E10606">
        <v>45.70537084</v>
      </c>
      <c r="F10606">
        <v>33.70167464</v>
      </c>
      <c r="G10606">
        <v>37.177360780000001</v>
      </c>
      <c r="H10606">
        <v>22.55046488</v>
      </c>
      <c r="I10606">
        <v>107.03469579999999</v>
      </c>
      <c r="J10606">
        <v>95.153279639999994</v>
      </c>
      <c r="K10606">
        <v>137.62361659999999</v>
      </c>
      <c r="L10606">
        <v>61.216015409999997</v>
      </c>
      <c r="M10606">
        <v>16.906423929999999</v>
      </c>
      <c r="N10606">
        <v>52.476408390000003</v>
      </c>
      <c r="O10606">
        <v>52.022000769999998</v>
      </c>
      <c r="P10606">
        <v>45.515080869999998</v>
      </c>
      <c r="Q10606">
        <v>26.90918125</v>
      </c>
    </row>
    <row r="10607" spans="1:17">
      <c r="A10607" t="s">
        <v>22171</v>
      </c>
      <c r="B10607" s="14" t="s">
        <v>3978</v>
      </c>
      <c r="C10607">
        <v>9.0432335469999998</v>
      </c>
      <c r="D10607">
        <v>2.5684346470000001</v>
      </c>
      <c r="E10607">
        <v>3.0096159440000001</v>
      </c>
      <c r="F10607">
        <v>2.8091148690000001</v>
      </c>
      <c r="G10607">
        <v>2.2823343280000001</v>
      </c>
      <c r="H10607">
        <v>1.424861865</v>
      </c>
      <c r="I10607">
        <v>10.14455736</v>
      </c>
      <c r="J10607">
        <v>11.023212940000001</v>
      </c>
      <c r="K10607">
        <v>5.4699473689999998</v>
      </c>
      <c r="L10607">
        <v>5.4210088790000004</v>
      </c>
      <c r="M10607">
        <v>5.3412022439999998</v>
      </c>
      <c r="N10607">
        <v>6.9745020149999997</v>
      </c>
      <c r="O10607">
        <v>7.9607876439999998</v>
      </c>
      <c r="P10607">
        <v>7.5144276530000003</v>
      </c>
      <c r="Q10607">
        <v>7.3324119369999998</v>
      </c>
    </row>
    <row r="10608" spans="1:17">
      <c r="A10608" t="s">
        <v>11979</v>
      </c>
      <c r="B10608" s="14" t="s">
        <v>3972</v>
      </c>
      <c r="C10608">
        <v>16.986210410000002</v>
      </c>
      <c r="D10608">
        <v>9.8353854619999996</v>
      </c>
      <c r="E10608">
        <v>7.6691487460000003</v>
      </c>
      <c r="F10608">
        <v>8.2287361659999991</v>
      </c>
      <c r="G10608">
        <v>10.13360539</v>
      </c>
      <c r="H10608">
        <v>9.3475751309999993</v>
      </c>
      <c r="I10608">
        <v>4.7506647360000001</v>
      </c>
      <c r="J10608">
        <v>4.2300020710000004</v>
      </c>
      <c r="K10608">
        <v>4.8768149760000004</v>
      </c>
      <c r="L10608">
        <v>8.939155113</v>
      </c>
      <c r="M10608">
        <v>4.1985577369999998</v>
      </c>
      <c r="N10608">
        <v>4.7385767599999999</v>
      </c>
      <c r="O10608">
        <v>5.463169884</v>
      </c>
      <c r="P10608">
        <v>5.9068645819999999</v>
      </c>
      <c r="Q10608">
        <v>11.932799709999999</v>
      </c>
    </row>
    <row r="10609" spans="1:17">
      <c r="A10609" t="s">
        <v>22172</v>
      </c>
      <c r="B10609" s="14" t="s">
        <v>22173</v>
      </c>
      <c r="C10609">
        <v>3.7543121089999998</v>
      </c>
      <c r="D10609">
        <v>2.1624351769999999</v>
      </c>
      <c r="E10609">
        <v>1.4378877489999999</v>
      </c>
      <c r="F10609">
        <v>0.459931586</v>
      </c>
      <c r="G10609">
        <v>1.685578523</v>
      </c>
      <c r="H10609">
        <v>2.162794587</v>
      </c>
      <c r="I10609">
        <v>4.379989492</v>
      </c>
      <c r="J10609">
        <v>0.618716241</v>
      </c>
      <c r="K10609">
        <v>2.7250283259999999</v>
      </c>
      <c r="L10609">
        <v>3.3210672090000002</v>
      </c>
      <c r="M10609">
        <v>3.603288332</v>
      </c>
      <c r="N10609">
        <v>0.323960941</v>
      </c>
      <c r="O10609">
        <v>6.2367285020000001</v>
      </c>
      <c r="P10609">
        <v>1.5208176879999999</v>
      </c>
      <c r="Q10609">
        <v>0.77425053300000002</v>
      </c>
    </row>
    <row r="10610" spans="1:17">
      <c r="A10610" t="s">
        <v>22174</v>
      </c>
      <c r="B10610" s="14" t="s">
        <v>3980</v>
      </c>
      <c r="C10610">
        <v>0.56727243400000005</v>
      </c>
      <c r="D10610">
        <v>6.1578220659999996</v>
      </c>
      <c r="E10610">
        <v>4.3452651739999997</v>
      </c>
      <c r="F10610">
        <v>7.4900336049999998</v>
      </c>
      <c r="G10610">
        <v>4.1142079330000003</v>
      </c>
      <c r="H10610">
        <v>1.7429113890000001</v>
      </c>
      <c r="I10610">
        <v>0</v>
      </c>
      <c r="J10610">
        <v>13.01631482</v>
      </c>
      <c r="K10610">
        <v>7.4629467370000002</v>
      </c>
      <c r="L10610">
        <v>5.3765314899999996</v>
      </c>
      <c r="M10610">
        <v>2.1778116289999998</v>
      </c>
      <c r="N10610">
        <v>6.2236609390000002</v>
      </c>
      <c r="O10610">
        <v>0.62824188199999997</v>
      </c>
      <c r="P10610">
        <v>15.91535401</v>
      </c>
      <c r="Q10610">
        <v>8.1891883320000005</v>
      </c>
    </row>
    <row r="10611" spans="1:17">
      <c r="A10611" t="s">
        <v>22175</v>
      </c>
      <c r="B10611" s="14" t="s">
        <v>2964</v>
      </c>
      <c r="C10611">
        <v>5.0813396549999998</v>
      </c>
      <c r="D10611">
        <v>7.3681322519999997</v>
      </c>
      <c r="E10611">
        <v>1.6709234959999999</v>
      </c>
      <c r="F10611">
        <v>1.7606130790000001</v>
      </c>
      <c r="G10611">
        <v>0.95722063800000001</v>
      </c>
      <c r="H10611">
        <v>1.5966939899999999</v>
      </c>
      <c r="I10611">
        <v>0</v>
      </c>
      <c r="J10611">
        <v>1.6396885400000001</v>
      </c>
      <c r="K10611">
        <v>2.514707348</v>
      </c>
      <c r="L10611">
        <v>3.7944439989999998</v>
      </c>
      <c r="M10611">
        <v>0</v>
      </c>
      <c r="N10611">
        <v>1.423605926</v>
      </c>
      <c r="O10611">
        <v>1.023176935</v>
      </c>
      <c r="P10611">
        <v>9.1483440320000007</v>
      </c>
      <c r="Q10611">
        <v>0.63510483699999998</v>
      </c>
    </row>
    <row r="10612" spans="1:17">
      <c r="A10612" t="s">
        <v>22176</v>
      </c>
      <c r="B10612" s="14" t="s">
        <v>2980</v>
      </c>
      <c r="C10612">
        <v>10.187222609999999</v>
      </c>
      <c r="D10612">
        <v>27.34213213</v>
      </c>
      <c r="E10612">
        <v>23.25994888</v>
      </c>
      <c r="F10612">
        <v>27.20025506</v>
      </c>
      <c r="G10612">
        <v>30.920315410000001</v>
      </c>
      <c r="H10612">
        <v>73.132826440000002</v>
      </c>
      <c r="I10612">
        <v>9.1422930579999999</v>
      </c>
      <c r="J10612">
        <v>13.063392820000001</v>
      </c>
      <c r="K10612">
        <v>29.15056392</v>
      </c>
      <c r="L10612">
        <v>52.980429719999997</v>
      </c>
      <c r="M10612">
        <v>6.016876152</v>
      </c>
      <c r="N10612">
        <v>6.0857937719999997</v>
      </c>
      <c r="O10612">
        <v>18.224975130000001</v>
      </c>
      <c r="P10612">
        <v>4.761573405</v>
      </c>
      <c r="Q10612">
        <v>28.281447369999999</v>
      </c>
    </row>
    <row r="10613" spans="1:17">
      <c r="A10613" t="s">
        <v>22177</v>
      </c>
      <c r="B10613" s="14" t="s">
        <v>2986</v>
      </c>
      <c r="C10613">
        <v>11.66045173</v>
      </c>
      <c r="D10613">
        <v>0.75342764100000004</v>
      </c>
      <c r="E10613">
        <v>0.72364285399999995</v>
      </c>
      <c r="F10613">
        <v>0.46293767400000002</v>
      </c>
      <c r="G10613">
        <v>0.41948786799999999</v>
      </c>
      <c r="H10613">
        <v>2.7989106420000001</v>
      </c>
      <c r="I10613">
        <v>1.417055424</v>
      </c>
      <c r="J10613">
        <v>1.1702415770000001</v>
      </c>
      <c r="K10613">
        <v>0.66122010799999997</v>
      </c>
      <c r="L10613">
        <v>1.841936435</v>
      </c>
      <c r="M10613">
        <v>0.93261580399999999</v>
      </c>
      <c r="N10613">
        <v>0.17967581599999999</v>
      </c>
      <c r="O10613">
        <v>2.1522827769999999</v>
      </c>
      <c r="P10613">
        <v>0.80182544700000002</v>
      </c>
      <c r="Q10613">
        <v>2.337932983</v>
      </c>
    </row>
    <row r="10614" spans="1:17">
      <c r="A10614" t="s">
        <v>22178</v>
      </c>
      <c r="B10614" s="14" t="s">
        <v>22179</v>
      </c>
      <c r="C10614">
        <v>51.660077129999998</v>
      </c>
      <c r="D10614">
        <v>1.1308732029999999</v>
      </c>
      <c r="E10614">
        <v>0.73859362399999995</v>
      </c>
      <c r="F10614">
        <v>0.58367914399999998</v>
      </c>
      <c r="G10614">
        <v>0.81097530900000003</v>
      </c>
      <c r="H10614">
        <v>1.8820857710000001</v>
      </c>
      <c r="I10614">
        <v>2.3821945320000002</v>
      </c>
      <c r="J10614">
        <v>1.591942709</v>
      </c>
      <c r="K10614">
        <v>3.010499464</v>
      </c>
      <c r="L10614">
        <v>9.4828989519999993</v>
      </c>
      <c r="M10614">
        <v>10.974663100000001</v>
      </c>
      <c r="N10614">
        <v>0.93132334900000002</v>
      </c>
      <c r="O10614">
        <v>13.34202488</v>
      </c>
      <c r="P10614">
        <v>0.85777932999999995</v>
      </c>
      <c r="Q10614">
        <v>5.193571768</v>
      </c>
    </row>
    <row r="10615" spans="1:17">
      <c r="A10615" t="s">
        <v>22178</v>
      </c>
      <c r="B10615" s="14" t="s">
        <v>6827</v>
      </c>
      <c r="C10615">
        <v>19.342348560000001</v>
      </c>
      <c r="D10615">
        <v>2.1537061409999998</v>
      </c>
      <c r="E10615">
        <v>2.4456471780000002</v>
      </c>
      <c r="F10615">
        <v>1.9160683190000001</v>
      </c>
      <c r="G10615">
        <v>1.6787743989999999</v>
      </c>
      <c r="H10615">
        <v>1.3223560169999999</v>
      </c>
      <c r="I10615">
        <v>101.16239830000001</v>
      </c>
      <c r="J10615">
        <v>3.3635270030000002</v>
      </c>
      <c r="K10615">
        <v>43.505732080000001</v>
      </c>
      <c r="L10615">
        <v>28.538421719999999</v>
      </c>
      <c r="M10615">
        <v>85.142928810000001</v>
      </c>
      <c r="N10615">
        <v>2.459270509</v>
      </c>
      <c r="O10615">
        <v>51.029632419999999</v>
      </c>
      <c r="P10615">
        <v>1.853611372</v>
      </c>
      <c r="Q10615">
        <v>4.0376969120000004</v>
      </c>
    </row>
    <row r="10616" spans="1:17">
      <c r="A10616" t="s">
        <v>22180</v>
      </c>
      <c r="B10616" s="14" t="s">
        <v>6060</v>
      </c>
      <c r="C10616">
        <v>9.7672143810000005</v>
      </c>
      <c r="D10616">
        <v>1.036169165</v>
      </c>
      <c r="E10616">
        <v>1.170831685</v>
      </c>
      <c r="F10616">
        <v>1.1984300699999999</v>
      </c>
      <c r="G10616">
        <v>0.66514398699999999</v>
      </c>
      <c r="H10616">
        <v>4.385146475</v>
      </c>
      <c r="I10616">
        <v>0.200615775</v>
      </c>
      <c r="J10616">
        <v>1.639298398</v>
      </c>
      <c r="K10616">
        <v>1.8098018739999999</v>
      </c>
      <c r="L10616">
        <v>2.3469043520000001</v>
      </c>
      <c r="M10616">
        <v>0.26406510100000002</v>
      </c>
      <c r="N10616">
        <v>0.72919732199999998</v>
      </c>
      <c r="O10616">
        <v>0.76175897800000003</v>
      </c>
      <c r="P10616">
        <v>0.82557280600000005</v>
      </c>
      <c r="Q10616">
        <v>1.513081211</v>
      </c>
    </row>
    <row r="10617" spans="1:17">
      <c r="A10617" t="s">
        <v>22181</v>
      </c>
      <c r="B10617" s="14" t="s">
        <v>8817</v>
      </c>
      <c r="C10617">
        <v>3.1655938720000001</v>
      </c>
      <c r="D10617">
        <v>2.3242589759999999</v>
      </c>
      <c r="E10617">
        <v>2.4151993439999999</v>
      </c>
      <c r="F10617">
        <v>1.748219051</v>
      </c>
      <c r="G10617">
        <v>2.0616092309999998</v>
      </c>
      <c r="H10617">
        <v>3.7862326020000001</v>
      </c>
      <c r="I10617">
        <v>2.1103760149999999</v>
      </c>
      <c r="J10617">
        <v>2.9925777930000002</v>
      </c>
      <c r="K10617">
        <v>2.3797745180000001</v>
      </c>
      <c r="L10617">
        <v>3.0860301639999999</v>
      </c>
      <c r="M10617">
        <v>1.2153009269999999</v>
      </c>
      <c r="N10617">
        <v>1.315628877</v>
      </c>
      <c r="O10617">
        <v>1.90316288</v>
      </c>
      <c r="P10617">
        <v>0.93630913299999996</v>
      </c>
      <c r="Q10617">
        <v>1.4922042689999999</v>
      </c>
    </row>
    <row r="10618" spans="1:17">
      <c r="A10618" t="s">
        <v>22181</v>
      </c>
      <c r="B10618" s="14" t="s">
        <v>22182</v>
      </c>
      <c r="C10618">
        <v>19.185421720000001</v>
      </c>
      <c r="D10618">
        <v>1.872975351</v>
      </c>
      <c r="E10618">
        <v>1.383793984</v>
      </c>
      <c r="F10618">
        <v>1.0623091739999999</v>
      </c>
      <c r="G10618">
        <v>1.628405659</v>
      </c>
      <c r="H10618">
        <v>1.748400873</v>
      </c>
      <c r="I10618">
        <v>1.422634382</v>
      </c>
      <c r="J10618">
        <v>1.9786927620000001</v>
      </c>
      <c r="K10618">
        <v>4.8680378060000002</v>
      </c>
      <c r="L10618">
        <v>8.6295447159999998</v>
      </c>
      <c r="M10618">
        <v>9.9870668729999998</v>
      </c>
      <c r="N10618">
        <v>2.0042577920000002</v>
      </c>
      <c r="O10618">
        <v>14.40504221</v>
      </c>
      <c r="P10618">
        <v>0.73180203700000002</v>
      </c>
      <c r="Q10618">
        <v>9.6120866720000002</v>
      </c>
    </row>
    <row r="10619" spans="1:17">
      <c r="A10619" t="s">
        <v>22183</v>
      </c>
      <c r="B10619" s="14" t="s">
        <v>22184</v>
      </c>
      <c r="C10619">
        <v>1.919025706</v>
      </c>
      <c r="D10619">
        <v>9.4378515570000001</v>
      </c>
      <c r="E10619">
        <v>5.9615027989999998</v>
      </c>
      <c r="F10619">
        <v>10.13521276</v>
      </c>
      <c r="G10619">
        <v>5.3020771379999996</v>
      </c>
      <c r="H10619">
        <v>1.4740235719999999</v>
      </c>
      <c r="I10619">
        <v>11.75392162</v>
      </c>
      <c r="J10619">
        <v>13.574779400000001</v>
      </c>
      <c r="K10619">
        <v>11.66557781</v>
      </c>
      <c r="L10619">
        <v>7.7603269880000001</v>
      </c>
      <c r="M10619">
        <v>0</v>
      </c>
      <c r="N10619">
        <v>5.5828638039999996</v>
      </c>
      <c r="O10619">
        <v>1.275167538</v>
      </c>
      <c r="P10619">
        <v>8.1767769099999992</v>
      </c>
      <c r="Q10619">
        <v>6.0683204740000001</v>
      </c>
    </row>
    <row r="10620" spans="1:17">
      <c r="A10620" t="s">
        <v>22185</v>
      </c>
      <c r="B10620" s="14" t="s">
        <v>22186</v>
      </c>
      <c r="C10620">
        <v>1.8519028340000001</v>
      </c>
      <c r="D10620">
        <v>2.0512924240000001</v>
      </c>
      <c r="E10620">
        <v>0.59105998599999998</v>
      </c>
      <c r="F10620">
        <v>0.50416018399999996</v>
      </c>
      <c r="G10620">
        <v>0.95936687200000004</v>
      </c>
      <c r="H10620">
        <v>4.2673973910000003</v>
      </c>
      <c r="I10620">
        <v>0</v>
      </c>
      <c r="J10620">
        <v>7.5125255830000004</v>
      </c>
      <c r="K10620">
        <v>1.6802304699999999</v>
      </c>
      <c r="L10620">
        <v>3.5104169729999999</v>
      </c>
      <c r="M10620">
        <v>3.5548136010000002</v>
      </c>
      <c r="N10620">
        <v>2.5111642459999999</v>
      </c>
      <c r="O10620">
        <v>2.0509421080000001</v>
      </c>
      <c r="P10620">
        <v>3.3341294600000002</v>
      </c>
      <c r="Q10620">
        <v>0</v>
      </c>
    </row>
    <row r="10621" spans="1:17">
      <c r="A10621" t="s">
        <v>22187</v>
      </c>
      <c r="B10621" s="14" t="s">
        <v>3103</v>
      </c>
      <c r="C10621">
        <v>4.2750966039999998</v>
      </c>
      <c r="D10621">
        <v>7.4819086209999996</v>
      </c>
      <c r="E10621">
        <v>3.9569202190000001</v>
      </c>
      <c r="F10621">
        <v>5.6446630070000001</v>
      </c>
      <c r="G10621">
        <v>5.0568697919999996</v>
      </c>
      <c r="H10621">
        <v>8.6198334980000002</v>
      </c>
      <c r="I10621">
        <v>3.428951401</v>
      </c>
      <c r="J10621">
        <v>3.1433425819999998</v>
      </c>
      <c r="K10621">
        <v>4.6545514880000001</v>
      </c>
      <c r="L10621">
        <v>4.1869414310000002</v>
      </c>
      <c r="M10621">
        <v>2.0515616799999998</v>
      </c>
      <c r="N10621">
        <v>1.4755984900000001</v>
      </c>
      <c r="O10621">
        <v>2.3672882510000002</v>
      </c>
      <c r="P10621">
        <v>3.3352799530000001</v>
      </c>
      <c r="Q10621">
        <v>5.4368524330000003</v>
      </c>
    </row>
    <row r="10622" spans="1:17">
      <c r="A10622" t="s">
        <v>22188</v>
      </c>
      <c r="B10622" s="14" t="s">
        <v>9207</v>
      </c>
      <c r="C10622">
        <v>3.5296951449999998</v>
      </c>
      <c r="D10622">
        <v>28.4851633</v>
      </c>
      <c r="E10622">
        <v>28.37833676</v>
      </c>
      <c r="F10622">
        <v>33.22040105</v>
      </c>
      <c r="G10622">
        <v>24.29341827</v>
      </c>
      <c r="H10622">
        <v>2.9048523140000002</v>
      </c>
      <c r="I10622">
        <v>127.21489630000001</v>
      </c>
      <c r="J10622">
        <v>229.29169440000001</v>
      </c>
      <c r="K10622">
        <v>30.19491094</v>
      </c>
      <c r="L10622">
        <v>7.9652318370000001</v>
      </c>
      <c r="M10622">
        <v>5.8074976779999998</v>
      </c>
      <c r="N10622">
        <v>76.393301309999998</v>
      </c>
      <c r="O10622">
        <v>2.233748914</v>
      </c>
      <c r="P10622">
        <v>111.05758609999999</v>
      </c>
      <c r="Q10622">
        <v>21.491203240000001</v>
      </c>
    </row>
    <row r="10623" spans="1:17">
      <c r="A10623" t="s">
        <v>22189</v>
      </c>
      <c r="B10623" s="14" t="s">
        <v>6109</v>
      </c>
      <c r="C10623">
        <v>8.5233031659999998</v>
      </c>
      <c r="D10623">
        <v>2.0230682529999999</v>
      </c>
      <c r="E10623">
        <v>3.000996953</v>
      </c>
      <c r="F10623">
        <v>2.983340015</v>
      </c>
      <c r="G10623">
        <v>2.3829384519999999</v>
      </c>
      <c r="H10623">
        <v>0.38969271799999999</v>
      </c>
      <c r="I10623">
        <v>1.183780944</v>
      </c>
      <c r="J10623">
        <v>3.3186858639999999</v>
      </c>
      <c r="K10623">
        <v>1.933297123</v>
      </c>
      <c r="L10623">
        <v>2.308077597</v>
      </c>
      <c r="M10623">
        <v>0.77908936900000003</v>
      </c>
      <c r="N10623">
        <v>2.8268406449999999</v>
      </c>
      <c r="O10623">
        <v>4.4949394610000004</v>
      </c>
      <c r="P10623">
        <v>2.8011056509999999</v>
      </c>
      <c r="Q10623">
        <v>3.7666242159999999</v>
      </c>
    </row>
    <row r="10624" spans="1:17">
      <c r="A10624" t="s">
        <v>22190</v>
      </c>
      <c r="B10624" s="14" t="s">
        <v>1893</v>
      </c>
      <c r="C10624">
        <v>6.5529350449999999</v>
      </c>
      <c r="D10624">
        <v>0.77217793800000001</v>
      </c>
      <c r="E10624">
        <v>1.171810013</v>
      </c>
      <c r="F10624">
        <v>0.39854526299999998</v>
      </c>
      <c r="G10624">
        <v>0.81858199700000001</v>
      </c>
      <c r="H10624">
        <v>0.16063970599999999</v>
      </c>
      <c r="I10624">
        <v>1.423274776</v>
      </c>
      <c r="J10624">
        <v>1.820509792</v>
      </c>
      <c r="K10624">
        <v>0.94874593600000001</v>
      </c>
      <c r="L10624">
        <v>1.585731907</v>
      </c>
      <c r="M10624">
        <v>1.3381556939999999</v>
      </c>
      <c r="N10624">
        <v>3.4374171439999999</v>
      </c>
      <c r="O10624">
        <v>1.0808644940000001</v>
      </c>
      <c r="P10624">
        <v>1.9244598239999999</v>
      </c>
      <c r="Q10624">
        <v>0.76675722400000001</v>
      </c>
    </row>
    <row r="10625" spans="1:17">
      <c r="A10625" t="s">
        <v>22191</v>
      </c>
      <c r="B10625" s="14" t="s">
        <v>5559</v>
      </c>
      <c r="C10625">
        <v>1.374290622</v>
      </c>
      <c r="D10625">
        <v>1.750595482</v>
      </c>
      <c r="E10625">
        <v>2.266221678</v>
      </c>
      <c r="F10625">
        <v>1.496542042</v>
      </c>
      <c r="G10625">
        <v>1.7798570090000001</v>
      </c>
      <c r="H10625">
        <v>1.583410346</v>
      </c>
      <c r="I10625">
        <v>1.002077463</v>
      </c>
      <c r="J10625">
        <v>5.9234576719999996</v>
      </c>
      <c r="K10625">
        <v>2.493786321</v>
      </c>
      <c r="L10625">
        <v>3.4734242260000001</v>
      </c>
      <c r="M10625">
        <v>0.65950368800000003</v>
      </c>
      <c r="N10625">
        <v>2.2870548980000001</v>
      </c>
      <c r="O10625">
        <v>3.4244931869999999</v>
      </c>
      <c r="P10625">
        <v>5.7216934630000003</v>
      </c>
      <c r="Q10625">
        <v>4.4874753590000003</v>
      </c>
    </row>
    <row r="10626" spans="1:17">
      <c r="A10626" t="s">
        <v>22192</v>
      </c>
      <c r="B10626" s="14" t="s">
        <v>7746</v>
      </c>
      <c r="C10626">
        <v>3.9231253829999999</v>
      </c>
      <c r="D10626">
        <v>0.637342662</v>
      </c>
      <c r="E10626">
        <v>0.890395622</v>
      </c>
      <c r="F10626">
        <v>1.032426823</v>
      </c>
      <c r="G10626">
        <v>0.63228697</v>
      </c>
      <c r="H10626">
        <v>1.104910893</v>
      </c>
      <c r="I10626">
        <v>4.5769364550000002</v>
      </c>
      <c r="J10626">
        <v>1.8898771510000001</v>
      </c>
      <c r="K10626">
        <v>4.271339523</v>
      </c>
      <c r="L10626">
        <v>3.6356566749999999</v>
      </c>
      <c r="M10626">
        <v>3.5142900770000001</v>
      </c>
      <c r="N10626">
        <v>0.93498181700000005</v>
      </c>
      <c r="O10626">
        <v>1.737910412</v>
      </c>
      <c r="P10626">
        <v>1.5695817379999999</v>
      </c>
      <c r="Q10626">
        <v>1.618129677</v>
      </c>
    </row>
    <row r="10627" spans="1:17">
      <c r="A10627" t="s">
        <v>22193</v>
      </c>
      <c r="B10627" s="14" t="s">
        <v>4439</v>
      </c>
      <c r="C10627">
        <v>1.1273184679999999</v>
      </c>
      <c r="D10627">
        <v>1.16544767</v>
      </c>
      <c r="E10627">
        <v>0.55968737599999996</v>
      </c>
      <c r="F10627">
        <v>0.56265010500000001</v>
      </c>
      <c r="G10627">
        <v>0.48666699800000002</v>
      </c>
      <c r="H10627">
        <v>0.72158751799999998</v>
      </c>
      <c r="I10627">
        <v>2.1919874620000002</v>
      </c>
      <c r="J10627">
        <v>1.64347178</v>
      </c>
      <c r="K10627">
        <v>1.7046924240000001</v>
      </c>
      <c r="L10627">
        <v>1.0684572130000001</v>
      </c>
      <c r="M10627">
        <v>2.5245969210000001</v>
      </c>
      <c r="N10627">
        <v>0.347416842</v>
      </c>
      <c r="O10627">
        <v>1.4565607970000001</v>
      </c>
      <c r="P10627">
        <v>1.381256923</v>
      </c>
      <c r="Q10627">
        <v>2.1957059399999999</v>
      </c>
    </row>
    <row r="10628" spans="1:17">
      <c r="A10628" t="s">
        <v>22194</v>
      </c>
      <c r="B10628" s="14" t="s">
        <v>7085</v>
      </c>
      <c r="C10628">
        <v>160.01861740000001</v>
      </c>
      <c r="D10628">
        <v>2.032472142</v>
      </c>
      <c r="E10628">
        <v>1.4197263149999999</v>
      </c>
      <c r="F10628">
        <v>1.2650551400000001</v>
      </c>
      <c r="G10628">
        <v>0.67897488100000003</v>
      </c>
      <c r="H10628">
        <v>1.37280672</v>
      </c>
      <c r="I10628">
        <v>7.8191531980000004</v>
      </c>
      <c r="J10628">
        <v>2.40164833</v>
      </c>
      <c r="K10628">
        <v>60.917080489999996</v>
      </c>
      <c r="L10628">
        <v>240.23736729999999</v>
      </c>
      <c r="M10628">
        <v>7.3188545459999998</v>
      </c>
      <c r="N10628">
        <v>2.0122378140000001</v>
      </c>
      <c r="O10628">
        <v>51.594863019999998</v>
      </c>
      <c r="P10628">
        <v>4.3081871400000002</v>
      </c>
      <c r="Q10628">
        <v>3.1943977569999999</v>
      </c>
    </row>
    <row r="10629" spans="1:17">
      <c r="A10629" t="s">
        <v>22195</v>
      </c>
      <c r="B10629" s="14" t="s">
        <v>1911</v>
      </c>
      <c r="C10629">
        <v>2.6158310820000001</v>
      </c>
      <c r="D10629">
        <v>1.0503331840000001</v>
      </c>
      <c r="E10629">
        <v>1.1131707740000001</v>
      </c>
      <c r="F10629">
        <v>0.80114765499999996</v>
      </c>
      <c r="G10629">
        <v>0.649326034</v>
      </c>
      <c r="H10629">
        <v>1.444146293</v>
      </c>
      <c r="I10629">
        <v>2.8610382670000001</v>
      </c>
      <c r="J10629">
        <v>4.3316542939999998</v>
      </c>
      <c r="K10629">
        <v>1.705839683</v>
      </c>
      <c r="L10629">
        <v>1.4462287920000001</v>
      </c>
      <c r="M10629">
        <v>0.62765117400000003</v>
      </c>
      <c r="N10629">
        <v>4.9981079499999996</v>
      </c>
      <c r="O10629">
        <v>2.8969760259999999</v>
      </c>
      <c r="P10629">
        <v>1.054729724</v>
      </c>
      <c r="Q10629">
        <v>2.0229823910000002</v>
      </c>
    </row>
    <row r="10630" spans="1:17">
      <c r="A10630" t="s">
        <v>22196</v>
      </c>
      <c r="B10630" s="14" t="s">
        <v>2059</v>
      </c>
      <c r="C10630">
        <v>5.0984485429999999</v>
      </c>
      <c r="D10630">
        <v>0.22589541299999999</v>
      </c>
      <c r="E10630">
        <v>0.32544784399999999</v>
      </c>
      <c r="F10630">
        <v>0.69399827700000005</v>
      </c>
      <c r="G10630">
        <v>0</v>
      </c>
      <c r="H10630">
        <v>0.39161712700000001</v>
      </c>
      <c r="I10630">
        <v>0</v>
      </c>
      <c r="J10630">
        <v>1.5511974120000001</v>
      </c>
      <c r="K10630">
        <v>0.92516393799999996</v>
      </c>
      <c r="L10630">
        <v>2.5771950119999998</v>
      </c>
      <c r="M10630">
        <v>0</v>
      </c>
      <c r="N10630">
        <v>0.62849565299999999</v>
      </c>
      <c r="O10630">
        <v>1.1292841730000001</v>
      </c>
      <c r="P10630">
        <v>0.30597155100000001</v>
      </c>
      <c r="Q10630">
        <v>0</v>
      </c>
    </row>
    <row r="10631" spans="1:17">
      <c r="A10631" t="s">
        <v>22197</v>
      </c>
      <c r="B10631" s="14" t="s">
        <v>22198</v>
      </c>
      <c r="C10631">
        <v>18.12781704</v>
      </c>
      <c r="D10631">
        <v>1.1294770629999999</v>
      </c>
      <c r="E10631">
        <v>0.54241307400000005</v>
      </c>
      <c r="F10631">
        <v>0.231332759</v>
      </c>
      <c r="G10631">
        <v>0.97822959499999995</v>
      </c>
      <c r="H10631">
        <v>2.6107808449999999</v>
      </c>
      <c r="I10631">
        <v>0</v>
      </c>
      <c r="J10631">
        <v>3.15984658</v>
      </c>
      <c r="K10631">
        <v>6.9387295330000001</v>
      </c>
      <c r="L10631">
        <v>4.2953250199999999</v>
      </c>
      <c r="M10631">
        <v>10.87412117</v>
      </c>
      <c r="N10631">
        <v>0.69832850300000004</v>
      </c>
      <c r="O10631">
        <v>7.5285611540000001</v>
      </c>
      <c r="P10631">
        <v>0.50995258499999996</v>
      </c>
      <c r="Q10631">
        <v>3.115411382</v>
      </c>
    </row>
    <row r="10632" spans="1:17">
      <c r="A10632" t="s">
        <v>21973</v>
      </c>
      <c r="B10632" s="14" t="s">
        <v>22199</v>
      </c>
      <c r="C10632">
        <v>7.8165488710000002</v>
      </c>
      <c r="D10632">
        <v>0</v>
      </c>
      <c r="E10632">
        <v>0.415792987</v>
      </c>
      <c r="F10632">
        <v>0</v>
      </c>
      <c r="G10632">
        <v>0.22496194799999999</v>
      </c>
      <c r="H10632">
        <v>2.5016551480000002</v>
      </c>
      <c r="I10632">
        <v>11.399026279999999</v>
      </c>
      <c r="J10632">
        <v>0</v>
      </c>
      <c r="K10632">
        <v>4.1369712359999999</v>
      </c>
      <c r="L10632">
        <v>1.6463154259999999</v>
      </c>
      <c r="M10632">
        <v>25.007048359999999</v>
      </c>
      <c r="N10632">
        <v>0.642374106</v>
      </c>
      <c r="O10632">
        <v>12.984986790000001</v>
      </c>
      <c r="P10632">
        <v>0.19545501300000001</v>
      </c>
      <c r="Q10632">
        <v>23.284506050000001</v>
      </c>
    </row>
    <row r="10633" spans="1:17">
      <c r="A10633" t="s">
        <v>22200</v>
      </c>
      <c r="B10633" s="14" t="s">
        <v>6163</v>
      </c>
      <c r="C10633">
        <v>0.658651247</v>
      </c>
      <c r="D10633">
        <v>2.2616562249999999</v>
      </c>
      <c r="E10633">
        <v>2.6277188389999999</v>
      </c>
      <c r="F10633">
        <v>3.3172453540000002</v>
      </c>
      <c r="G10633">
        <v>1.592314394</v>
      </c>
      <c r="H10633">
        <v>1.3912713720000001</v>
      </c>
      <c r="I10633">
        <v>1.440786017</v>
      </c>
      <c r="J10633">
        <v>6.8467924050000004</v>
      </c>
      <c r="K10633">
        <v>1.7927817930000001</v>
      </c>
      <c r="L10633">
        <v>2.0808691779999999</v>
      </c>
      <c r="M10633">
        <v>1.264311695</v>
      </c>
      <c r="N10633">
        <v>2.7605694239999998</v>
      </c>
      <c r="O10633">
        <v>1.8236048250000001</v>
      </c>
      <c r="P10633">
        <v>3.063375459</v>
      </c>
      <c r="Q10633">
        <v>1.8111123579999999</v>
      </c>
    </row>
    <row r="10634" spans="1:17">
      <c r="A10634" t="s">
        <v>22201</v>
      </c>
      <c r="B10634" s="14" t="s">
        <v>2095</v>
      </c>
      <c r="C10634">
        <v>6.5977486020000002</v>
      </c>
      <c r="D10634">
        <v>2.0314071629999999</v>
      </c>
      <c r="E10634">
        <v>1.213489525</v>
      </c>
      <c r="F10634">
        <v>1.369955982</v>
      </c>
      <c r="G10634">
        <v>0.94620469500000004</v>
      </c>
      <c r="H10634">
        <v>1.632003136</v>
      </c>
      <c r="I10634">
        <v>2.7723329109999999</v>
      </c>
      <c r="J10634">
        <v>0.70881278999999997</v>
      </c>
      <c r="K10634">
        <v>3.500366401</v>
      </c>
      <c r="L10634">
        <v>5.0873955149999999</v>
      </c>
      <c r="M10634">
        <v>8.1569159100000004</v>
      </c>
      <c r="N10634">
        <v>0.75817712800000003</v>
      </c>
      <c r="O10634">
        <v>5.4491860179999998</v>
      </c>
      <c r="P10634">
        <v>1.140868741</v>
      </c>
      <c r="Q10634">
        <v>1.537459313</v>
      </c>
    </row>
    <row r="10635" spans="1:17">
      <c r="A10635" t="s">
        <v>22202</v>
      </c>
      <c r="B10635" s="14" t="s">
        <v>7278</v>
      </c>
      <c r="C10635">
        <v>1.4566995840000001</v>
      </c>
      <c r="D10635">
        <v>14.84455569</v>
      </c>
      <c r="E10635">
        <v>20.844159550000001</v>
      </c>
      <c r="F10635">
        <v>11.40140027</v>
      </c>
      <c r="G10635">
        <v>14.841140429999999</v>
      </c>
      <c r="H10635">
        <v>3.6364447489999998</v>
      </c>
      <c r="I10635">
        <v>2.1243335280000002</v>
      </c>
      <c r="J10635">
        <v>38.410602590000003</v>
      </c>
      <c r="K10635">
        <v>7.9299766099999998</v>
      </c>
      <c r="L10635">
        <v>8.2838411099999991</v>
      </c>
      <c r="M10635">
        <v>1.3981012930000001</v>
      </c>
      <c r="N10635">
        <v>9.9661453570000003</v>
      </c>
      <c r="O10635">
        <v>3.2265262090000002</v>
      </c>
      <c r="P10635">
        <v>10.81827985</v>
      </c>
      <c r="Q10635">
        <v>8.0110578389999993</v>
      </c>
    </row>
    <row r="10636" spans="1:17">
      <c r="A10636" t="s">
        <v>22203</v>
      </c>
      <c r="B10636" s="14" t="s">
        <v>7263</v>
      </c>
      <c r="C10636">
        <v>3.8633738590000002</v>
      </c>
      <c r="D10636">
        <v>3.7838315800000002</v>
      </c>
      <c r="E10636">
        <v>3.1042532569999999</v>
      </c>
      <c r="F10636">
        <v>3.0722493900000001</v>
      </c>
      <c r="G10636">
        <v>2.5807488460000001</v>
      </c>
      <c r="H10636">
        <v>3.475095848</v>
      </c>
      <c r="I10636">
        <v>6.8201461200000004</v>
      </c>
      <c r="J10636">
        <v>3.8923140379999999</v>
      </c>
      <c r="K10636">
        <v>6.8721095300000004</v>
      </c>
      <c r="L10636">
        <v>6.3597140579999998</v>
      </c>
      <c r="M10636">
        <v>5.2692104119999996</v>
      </c>
      <c r="N10636">
        <v>2.5692196749999998</v>
      </c>
      <c r="O10636">
        <v>4.9541713359999999</v>
      </c>
      <c r="P10636">
        <v>4.1489200000000004</v>
      </c>
      <c r="Q10636">
        <v>4.7524979390000004</v>
      </c>
    </row>
    <row r="10637" spans="1:17">
      <c r="A10637" t="s">
        <v>22204</v>
      </c>
      <c r="B10637" s="14" t="s">
        <v>9243</v>
      </c>
      <c r="C10637">
        <v>23.270909679999999</v>
      </c>
      <c r="D10637">
        <v>4.071928539</v>
      </c>
      <c r="E10637">
        <v>3.6328829909999998</v>
      </c>
      <c r="F10637">
        <v>2.0314114540000001</v>
      </c>
      <c r="G10637">
        <v>3.5379836290000002</v>
      </c>
      <c r="H10637">
        <v>5.2458145549999999</v>
      </c>
      <c r="I10637">
        <v>5.6560705469999997</v>
      </c>
      <c r="J10637">
        <v>5.9963217640000002</v>
      </c>
      <c r="K10637">
        <v>10.862837499999999</v>
      </c>
      <c r="L10637">
        <v>11.98687707</v>
      </c>
      <c r="M10637">
        <v>8.2541639619999998</v>
      </c>
      <c r="N10637">
        <v>4.3965182860000001</v>
      </c>
      <c r="O10637">
        <v>12.04562099</v>
      </c>
      <c r="P10637">
        <v>3.3775248769999999</v>
      </c>
      <c r="Q10637">
        <v>6.5495672569999996</v>
      </c>
    </row>
    <row r="10638" spans="1:17">
      <c r="A10638" t="s">
        <v>21962</v>
      </c>
      <c r="B10638" s="14" t="s">
        <v>22205</v>
      </c>
      <c r="C10638">
        <v>15.017248439999999</v>
      </c>
      <c r="D10638">
        <v>2.2178822330000001</v>
      </c>
      <c r="E10638">
        <v>3.9941326350000002</v>
      </c>
      <c r="F10638">
        <v>1.02207019</v>
      </c>
      <c r="G10638">
        <v>5.1863954550000004</v>
      </c>
      <c r="H10638">
        <v>4.8062101930000001</v>
      </c>
      <c r="I10638">
        <v>21.89994746</v>
      </c>
      <c r="J10638">
        <v>9.2014210129999991</v>
      </c>
      <c r="K10638">
        <v>22.70856938</v>
      </c>
      <c r="L10638">
        <v>18.977526910000002</v>
      </c>
      <c r="M10638">
        <v>19.21753777</v>
      </c>
      <c r="N10638">
        <v>7.4048215129999999</v>
      </c>
      <c r="O10638">
        <v>27.718793340000001</v>
      </c>
      <c r="P10638">
        <v>11.64082674</v>
      </c>
      <c r="Q10638">
        <v>6.8822269619999998</v>
      </c>
    </row>
    <row r="10639" spans="1:17">
      <c r="A10639" t="s">
        <v>22206</v>
      </c>
      <c r="B10639" s="14" t="s">
        <v>2195</v>
      </c>
      <c r="C10639">
        <v>5.3566775609999997</v>
      </c>
      <c r="D10639">
        <v>0.45206988100000001</v>
      </c>
      <c r="E10639">
        <v>0.59702291399999996</v>
      </c>
      <c r="F10639">
        <v>0.38193481499999998</v>
      </c>
      <c r="G10639">
        <v>0.39642769500000002</v>
      </c>
      <c r="H10639">
        <v>0.195929508</v>
      </c>
      <c r="I10639">
        <v>2.9759039170000001</v>
      </c>
      <c r="J10639">
        <v>0.80841434000000001</v>
      </c>
      <c r="K10639">
        <v>1.967187681</v>
      </c>
      <c r="L10639">
        <v>1.4505676059999999</v>
      </c>
      <c r="M10639">
        <v>2.4481884900000002</v>
      </c>
      <c r="N10639">
        <v>0.72321643099999999</v>
      </c>
      <c r="O10639">
        <v>4.5199267709999997</v>
      </c>
      <c r="P10639">
        <v>0.84194148300000005</v>
      </c>
      <c r="Q10639">
        <v>1.753501311</v>
      </c>
    </row>
    <row r="10640" spans="1:17">
      <c r="A10640" t="s">
        <v>22207</v>
      </c>
      <c r="B10640" s="14" t="s">
        <v>22208</v>
      </c>
      <c r="C10640">
        <v>0</v>
      </c>
      <c r="D10640">
        <v>0.14096709099999999</v>
      </c>
      <c r="E10640">
        <v>0.27078865299999999</v>
      </c>
      <c r="F10640">
        <v>8.6616118000000006E-2</v>
      </c>
      <c r="G10640">
        <v>0.43952503900000001</v>
      </c>
      <c r="H10640">
        <v>0</v>
      </c>
      <c r="I10640">
        <v>1.8559277510000001</v>
      </c>
      <c r="J10640">
        <v>0.40333522900000002</v>
      </c>
      <c r="K10640">
        <v>1.7320095289999999</v>
      </c>
      <c r="L10640">
        <v>0.80413249600000003</v>
      </c>
      <c r="M10640">
        <v>0</v>
      </c>
      <c r="N10640">
        <v>0.470645435</v>
      </c>
      <c r="O10640">
        <v>0</v>
      </c>
      <c r="P10640">
        <v>0.190937563</v>
      </c>
      <c r="Q10640">
        <v>0</v>
      </c>
    </row>
    <row r="10641" spans="1:17">
      <c r="A10641" t="s">
        <v>22209</v>
      </c>
      <c r="B10641" s="14" t="s">
        <v>22210</v>
      </c>
      <c r="C10641">
        <v>55.063244269999998</v>
      </c>
      <c r="D10641">
        <v>10.020075090000001</v>
      </c>
      <c r="E10641">
        <v>2.0921647139999999</v>
      </c>
      <c r="F10641">
        <v>3.7475906970000001</v>
      </c>
      <c r="G10641">
        <v>3.7354395829999998</v>
      </c>
      <c r="H10641">
        <v>13.59470883</v>
      </c>
      <c r="I10641">
        <v>17.20710158</v>
      </c>
      <c r="J10641">
        <v>5.7338904340000001</v>
      </c>
      <c r="K10641">
        <v>15.16608027</v>
      </c>
      <c r="L10641">
        <v>3.7277285</v>
      </c>
      <c r="M10641">
        <v>143.44519260000001</v>
      </c>
      <c r="N10641">
        <v>5.0908147909999997</v>
      </c>
      <c r="O10641">
        <v>217.79051910000001</v>
      </c>
      <c r="P10641">
        <v>2.3603519670000002</v>
      </c>
      <c r="Q10641">
        <v>48.66717637</v>
      </c>
    </row>
    <row r="10642" spans="1:17">
      <c r="A10642" t="s">
        <v>21960</v>
      </c>
      <c r="B10642" s="14" t="s">
        <v>22211</v>
      </c>
      <c r="C10642">
        <v>71.821622959999999</v>
      </c>
      <c r="D10642">
        <v>0.99443089299999998</v>
      </c>
      <c r="E10642">
        <v>0.47755933699999997</v>
      </c>
      <c r="F10642">
        <v>1.527550556</v>
      </c>
      <c r="G10642">
        <v>0.77514062500000003</v>
      </c>
      <c r="H10642">
        <v>0</v>
      </c>
      <c r="I10642">
        <v>3.2730899739999999</v>
      </c>
      <c r="J10642">
        <v>0.56905339799999999</v>
      </c>
      <c r="K10642">
        <v>7.127281966</v>
      </c>
      <c r="L10642">
        <v>12.763418229999999</v>
      </c>
      <c r="M10642">
        <v>38.774515749999999</v>
      </c>
      <c r="N10642">
        <v>1.3833735840000001</v>
      </c>
      <c r="O10642">
        <v>37.284789959999998</v>
      </c>
      <c r="P10642">
        <v>1.346939981</v>
      </c>
      <c r="Q10642">
        <v>4.6286716659999998</v>
      </c>
    </row>
    <row r="10643" spans="1:17">
      <c r="A10643" t="s">
        <v>21960</v>
      </c>
      <c r="B10643" s="14" t="s">
        <v>7294</v>
      </c>
      <c r="C10643">
        <v>286.17950009999998</v>
      </c>
      <c r="D10643">
        <v>33.391297250000001</v>
      </c>
      <c r="E10643">
        <v>32.829701780000001</v>
      </c>
      <c r="F10643">
        <v>23.289589540000001</v>
      </c>
      <c r="G10643">
        <v>40.888429019999997</v>
      </c>
      <c r="H10643">
        <v>69.817462739999996</v>
      </c>
      <c r="I10643">
        <v>82.42859387</v>
      </c>
      <c r="J10643">
        <v>62.681477430000001</v>
      </c>
      <c r="K10643">
        <v>176.02641360000001</v>
      </c>
      <c r="L10643">
        <v>253.8624476</v>
      </c>
      <c r="M10643">
        <v>85.039381849999998</v>
      </c>
      <c r="N10643">
        <v>33.457512739999999</v>
      </c>
      <c r="O10643">
        <v>297.76341259999998</v>
      </c>
      <c r="P10643">
        <v>28.420267509999999</v>
      </c>
      <c r="Q10643">
        <v>85.062543169999998</v>
      </c>
    </row>
    <row r="10644" spans="1:17">
      <c r="A10644" t="s">
        <v>21960</v>
      </c>
      <c r="B10644" s="14" t="s">
        <v>22212</v>
      </c>
      <c r="C10644">
        <v>13.110296249999999</v>
      </c>
      <c r="D10644">
        <v>17.564520859999998</v>
      </c>
      <c r="E10644">
        <v>16.20597429</v>
      </c>
      <c r="F10644">
        <v>29.53033486</v>
      </c>
      <c r="G10644">
        <v>16.332441469999999</v>
      </c>
      <c r="H10644">
        <v>19.540895410000001</v>
      </c>
      <c r="I10644">
        <v>21.850287720000001</v>
      </c>
      <c r="J10644">
        <v>23.861531620000001</v>
      </c>
      <c r="K10644">
        <v>45.880578960000001</v>
      </c>
      <c r="L10644">
        <v>16.567682219999998</v>
      </c>
      <c r="M10644">
        <v>11.3845391</v>
      </c>
      <c r="N10644">
        <v>8.9272035630000008</v>
      </c>
      <c r="O10644">
        <v>8.6424809170000003</v>
      </c>
      <c r="P10644">
        <v>31.190365270000001</v>
      </c>
      <c r="Q10644">
        <v>24.46233733</v>
      </c>
    </row>
    <row r="10645" spans="1:17">
      <c r="A10645" t="s">
        <v>22213</v>
      </c>
      <c r="B10645" s="14" t="s">
        <v>3977</v>
      </c>
      <c r="C10645">
        <v>59.402853960000002</v>
      </c>
      <c r="D10645">
        <v>1.8912174079999999</v>
      </c>
      <c r="E10645">
        <v>2.573308537</v>
      </c>
      <c r="F10645">
        <v>2.541970434</v>
      </c>
      <c r="G10645">
        <v>1.5355929690000001</v>
      </c>
      <c r="H10645">
        <v>5.8059515890000002</v>
      </c>
      <c r="I10645">
        <v>4.1498608460000002</v>
      </c>
      <c r="J10645">
        <v>3.3819711020000001</v>
      </c>
      <c r="K10645">
        <v>4.9216569950000002</v>
      </c>
      <c r="L10645">
        <v>16.744275729999998</v>
      </c>
      <c r="M10645">
        <v>9.9005079929999997</v>
      </c>
      <c r="N10645">
        <v>1.5785472220000001</v>
      </c>
      <c r="O10645">
        <v>22.651339520000001</v>
      </c>
      <c r="P10645">
        <v>3.8691170000000001</v>
      </c>
      <c r="Q10645">
        <v>9.9032044950000007</v>
      </c>
    </row>
    <row r="10646" spans="1:17">
      <c r="A10646" t="s">
        <v>22214</v>
      </c>
      <c r="B10646" s="14" t="s">
        <v>2285</v>
      </c>
      <c r="C10646">
        <v>2.6606721800000002</v>
      </c>
      <c r="D10646">
        <v>0.46312197999999999</v>
      </c>
      <c r="E10646">
        <v>0.24262563600000001</v>
      </c>
      <c r="F10646">
        <v>0.232823168</v>
      </c>
      <c r="G10646">
        <v>0.29535961199999999</v>
      </c>
      <c r="H10646">
        <v>1.532767448</v>
      </c>
      <c r="I10646">
        <v>0.83145221599999997</v>
      </c>
      <c r="J10646">
        <v>0.62640392499999997</v>
      </c>
      <c r="K10646">
        <v>2.069165549</v>
      </c>
      <c r="L10646">
        <v>0.84058304900000003</v>
      </c>
      <c r="M10646">
        <v>0</v>
      </c>
      <c r="N10646">
        <v>0.65597245299999996</v>
      </c>
      <c r="O10646">
        <v>1.262844243</v>
      </c>
      <c r="P10646">
        <v>0.313645481</v>
      </c>
      <c r="Q10646">
        <v>0.653225638</v>
      </c>
    </row>
    <row r="10647" spans="1:17">
      <c r="A10647" t="s">
        <v>22215</v>
      </c>
      <c r="B10647" s="14" t="s">
        <v>22216</v>
      </c>
      <c r="C10647">
        <v>4.3778197739999998</v>
      </c>
      <c r="D10647">
        <v>0.32327788699999999</v>
      </c>
      <c r="E10647">
        <v>0.93149382999999997</v>
      </c>
      <c r="F10647">
        <v>0.59590664800000004</v>
      </c>
      <c r="G10647">
        <v>0.25198917799999998</v>
      </c>
      <c r="H10647">
        <v>2.241765885</v>
      </c>
      <c r="I10647">
        <v>0</v>
      </c>
      <c r="J10647">
        <v>1.29494837</v>
      </c>
      <c r="K10647">
        <v>0.66199893099999996</v>
      </c>
      <c r="L10647">
        <v>0.92205298599999996</v>
      </c>
      <c r="M10647">
        <v>0</v>
      </c>
      <c r="N10647">
        <v>0.35977489699999998</v>
      </c>
      <c r="O10647">
        <v>1.616113393</v>
      </c>
      <c r="P10647">
        <v>0.87574896300000005</v>
      </c>
      <c r="Q10647">
        <v>0</v>
      </c>
    </row>
    <row r="10648" spans="1:17">
      <c r="A10648" t="s">
        <v>22217</v>
      </c>
      <c r="B10648" s="14" t="s">
        <v>22218</v>
      </c>
      <c r="C10648">
        <v>260.5934287</v>
      </c>
      <c r="D10648">
        <v>14.18792311</v>
      </c>
      <c r="E10648">
        <v>17.856122370000001</v>
      </c>
      <c r="F10648">
        <v>14.72983509</v>
      </c>
      <c r="G10648">
        <v>17.16086731</v>
      </c>
      <c r="H10648">
        <v>7.6333926590000001</v>
      </c>
      <c r="I10648">
        <v>286.63166530000001</v>
      </c>
      <c r="J10648">
        <v>36.954997169999999</v>
      </c>
      <c r="K10648">
        <v>387.71542720000002</v>
      </c>
      <c r="L10648">
        <v>241.4053055</v>
      </c>
      <c r="M10648">
        <v>733.37515470000005</v>
      </c>
      <c r="N10648">
        <v>31.034913700000001</v>
      </c>
      <c r="O10648">
        <v>577.20310840000002</v>
      </c>
      <c r="P10648">
        <v>21.53663392</v>
      </c>
      <c r="Q10648">
        <v>63.761808619999996</v>
      </c>
    </row>
    <row r="10649" spans="1:17">
      <c r="A10649" t="s">
        <v>22219</v>
      </c>
      <c r="B10649" s="14" t="s">
        <v>9109</v>
      </c>
      <c r="C10649">
        <v>13.34327405</v>
      </c>
      <c r="D10649">
        <v>0.83752822599999999</v>
      </c>
      <c r="E10649">
        <v>0.82807811799999997</v>
      </c>
      <c r="F10649">
        <v>0.36325596399999999</v>
      </c>
      <c r="G10649">
        <v>0.65283787699999996</v>
      </c>
      <c r="H10649">
        <v>0.42704614000000002</v>
      </c>
      <c r="I10649">
        <v>5.8376273530000002</v>
      </c>
      <c r="J10649">
        <v>1.3532255289999999</v>
      </c>
      <c r="K10649">
        <v>5.2460830720000002</v>
      </c>
      <c r="L10649">
        <v>6.7448399349999999</v>
      </c>
      <c r="M10649">
        <v>11.95274966</v>
      </c>
      <c r="N10649">
        <v>0.93208240600000003</v>
      </c>
      <c r="O10649">
        <v>22.166078679999998</v>
      </c>
      <c r="P10649">
        <v>0.80076561099999999</v>
      </c>
      <c r="Q10649">
        <v>4.8920514749999997</v>
      </c>
    </row>
    <row r="10650" spans="1:17">
      <c r="A10650" t="e">
        <v>#N/A</v>
      </c>
      <c r="B10650" s="14" t="s">
        <v>22220</v>
      </c>
      <c r="C10650">
        <v>8.5295903339999999</v>
      </c>
      <c r="D10650">
        <v>0.62986328499999999</v>
      </c>
      <c r="E10650">
        <v>0.60496329100000001</v>
      </c>
      <c r="F10650">
        <v>0.628898611</v>
      </c>
      <c r="G10650">
        <v>0.245483434</v>
      </c>
      <c r="H10650">
        <v>0.54597224200000005</v>
      </c>
      <c r="I10650">
        <v>11.402296229999999</v>
      </c>
      <c r="J10650">
        <v>0.18021656699999999</v>
      </c>
      <c r="K10650">
        <v>4.8368080219999996</v>
      </c>
      <c r="L10650">
        <v>6.7368587340000001</v>
      </c>
      <c r="M10650">
        <v>2.72882421</v>
      </c>
      <c r="N10650">
        <v>0.17524319399999999</v>
      </c>
      <c r="O10650">
        <v>9.4463357680000009</v>
      </c>
      <c r="P10650">
        <v>0.58653324500000004</v>
      </c>
      <c r="Q10650">
        <v>2.4431313440000002</v>
      </c>
    </row>
    <row r="10651" spans="1:17">
      <c r="A10651" t="e">
        <v>#N/A</v>
      </c>
      <c r="B10651" s="14" t="s">
        <v>22221</v>
      </c>
      <c r="C10651">
        <v>2.4080135980000001</v>
      </c>
      <c r="D10651">
        <v>0</v>
      </c>
      <c r="E10651">
        <v>0.32022929300000003</v>
      </c>
      <c r="F10651">
        <v>8.1944402999999999E-2</v>
      </c>
      <c r="G10651">
        <v>0.51977359700000003</v>
      </c>
      <c r="H10651">
        <v>0.92481012500000004</v>
      </c>
      <c r="I10651">
        <v>0.87791334600000004</v>
      </c>
      <c r="J10651">
        <v>0.53421339400000001</v>
      </c>
      <c r="K10651">
        <v>0.54619736900000004</v>
      </c>
      <c r="L10651">
        <v>0</v>
      </c>
      <c r="M10651">
        <v>0</v>
      </c>
      <c r="N10651">
        <v>0.148420256</v>
      </c>
      <c r="O10651">
        <v>2.6668226829999999</v>
      </c>
      <c r="P10651">
        <v>0.27095877200000001</v>
      </c>
      <c r="Q10651">
        <v>0.82767306799999996</v>
      </c>
    </row>
    <row r="10652" spans="1:17">
      <c r="A10652" t="s">
        <v>22222</v>
      </c>
      <c r="B10652" s="14" t="s">
        <v>22223</v>
      </c>
      <c r="C10652">
        <v>31.213176260000001</v>
      </c>
      <c r="D10652">
        <v>1.5957146879999999</v>
      </c>
      <c r="E10652">
        <v>1.0217548599999999</v>
      </c>
      <c r="F10652">
        <v>0.98047430999999996</v>
      </c>
      <c r="G10652">
        <v>2.4876606099999998</v>
      </c>
      <c r="H10652">
        <v>0</v>
      </c>
      <c r="I10652">
        <v>0</v>
      </c>
      <c r="J10652">
        <v>3.6525287899999999</v>
      </c>
      <c r="K10652">
        <v>7.624534197</v>
      </c>
      <c r="L10652">
        <v>9.1025928480000005</v>
      </c>
      <c r="M10652">
        <v>23.044285840000001</v>
      </c>
      <c r="N10652">
        <v>2.6637984370000001</v>
      </c>
      <c r="O10652">
        <v>23.931632619999998</v>
      </c>
      <c r="P10652">
        <v>1.4409125380000001</v>
      </c>
      <c r="Q10652">
        <v>4.9516022470000003</v>
      </c>
    </row>
    <row r="10653" spans="1:17">
      <c r="A10653" t="s">
        <v>22222</v>
      </c>
      <c r="B10653" s="14" t="s">
        <v>22224</v>
      </c>
      <c r="C10653">
        <v>0</v>
      </c>
      <c r="D10653">
        <v>0</v>
      </c>
      <c r="E10653">
        <v>0</v>
      </c>
      <c r="F10653">
        <v>0</v>
      </c>
      <c r="G10653">
        <v>0</v>
      </c>
      <c r="H10653">
        <v>0</v>
      </c>
      <c r="I10653">
        <v>4.6326811939999999</v>
      </c>
      <c r="J10653">
        <v>1.208144138</v>
      </c>
      <c r="K10653">
        <v>0</v>
      </c>
      <c r="L10653">
        <v>0</v>
      </c>
      <c r="M10653">
        <v>0</v>
      </c>
      <c r="N10653">
        <v>0.78320227499999995</v>
      </c>
      <c r="O10653">
        <v>0</v>
      </c>
      <c r="P10653">
        <v>1.9064381269999999</v>
      </c>
      <c r="Q10653">
        <v>0</v>
      </c>
    </row>
    <row r="10654" spans="1:17">
      <c r="A10654" t="e">
        <v>#N/A</v>
      </c>
      <c r="B10654" s="14" t="s">
        <v>22225</v>
      </c>
      <c r="C10654">
        <v>10.867745579999999</v>
      </c>
      <c r="D10654">
        <v>1.203784765</v>
      </c>
      <c r="E10654">
        <v>0</v>
      </c>
      <c r="F10654">
        <v>0.73965605899999998</v>
      </c>
      <c r="G10654">
        <v>0</v>
      </c>
      <c r="H10654">
        <v>0</v>
      </c>
      <c r="I10654">
        <v>0</v>
      </c>
      <c r="J10654">
        <v>4.1331246840000002</v>
      </c>
      <c r="K10654">
        <v>2.465074966</v>
      </c>
      <c r="L10654">
        <v>3.433434144</v>
      </c>
      <c r="M10654">
        <v>0</v>
      </c>
      <c r="N10654">
        <v>0.669844051</v>
      </c>
      <c r="O10654">
        <v>0</v>
      </c>
      <c r="P10654">
        <v>0.81525314599999998</v>
      </c>
      <c r="Q10654">
        <v>0</v>
      </c>
    </row>
    <row r="10655" spans="1:17">
      <c r="A10655" t="s">
        <v>22226</v>
      </c>
      <c r="B10655" s="14" t="s">
        <v>22227</v>
      </c>
      <c r="C10655">
        <v>4.0094595340000003</v>
      </c>
      <c r="D10655">
        <v>1.77645907</v>
      </c>
      <c r="E10655">
        <v>3.4124628339999998</v>
      </c>
      <c r="F10655">
        <v>1.6372969070000001</v>
      </c>
      <c r="G10655">
        <v>4.8465103159999998</v>
      </c>
      <c r="H10655">
        <v>12.318830009999999</v>
      </c>
      <c r="I10655">
        <v>0</v>
      </c>
      <c r="J10655">
        <v>2.5414035269999999</v>
      </c>
      <c r="K10655">
        <v>7.2755610639999997</v>
      </c>
      <c r="L10655">
        <v>5.0668154359999997</v>
      </c>
      <c r="M10655">
        <v>0</v>
      </c>
      <c r="N10655">
        <v>4.9425386319999998</v>
      </c>
      <c r="O10655">
        <v>0</v>
      </c>
      <c r="P10655">
        <v>3.609276065</v>
      </c>
      <c r="Q10655">
        <v>5.5124633430000003</v>
      </c>
    </row>
    <row r="10656" spans="1:17">
      <c r="A10656" t="s">
        <v>22226</v>
      </c>
      <c r="B10656" s="14" t="s">
        <v>7383</v>
      </c>
      <c r="C10656">
        <v>29.987762700000001</v>
      </c>
      <c r="D10656">
        <v>0.69596408300000001</v>
      </c>
      <c r="E10656">
        <v>0.82037164100000004</v>
      </c>
      <c r="F10656">
        <v>0.81638386600000001</v>
      </c>
      <c r="G10656">
        <v>1.5288389090000001</v>
      </c>
      <c r="H10656">
        <v>1.6452794230000001</v>
      </c>
      <c r="I10656">
        <v>7.4968699819999998</v>
      </c>
      <c r="J10656">
        <v>2.8240160360000002</v>
      </c>
      <c r="K10656">
        <v>10.36490719</v>
      </c>
      <c r="L10656">
        <v>8.6619417419999998</v>
      </c>
      <c r="M10656">
        <v>13.157235399999999</v>
      </c>
      <c r="N10656">
        <v>1.8659279660000001</v>
      </c>
      <c r="O10656">
        <v>25.303462799999998</v>
      </c>
      <c r="P10656">
        <v>0.55703327000000002</v>
      </c>
      <c r="Q10656">
        <v>6.4788599250000001</v>
      </c>
    </row>
    <row r="10657" spans="1:17">
      <c r="A10657" t="s">
        <v>22228</v>
      </c>
      <c r="B10657" s="14" t="s">
        <v>7441</v>
      </c>
      <c r="C10657">
        <v>28.334431009999999</v>
      </c>
      <c r="D10657">
        <v>128.260548</v>
      </c>
      <c r="E10657">
        <v>180.89150380000001</v>
      </c>
      <c r="F10657">
        <v>206.40675350000001</v>
      </c>
      <c r="G10657">
        <v>158.07905009999999</v>
      </c>
      <c r="H10657">
        <v>70.551538300000004</v>
      </c>
      <c r="I10657">
        <v>61.636644590000003</v>
      </c>
      <c r="J10657">
        <v>118.0260347</v>
      </c>
      <c r="K10657">
        <v>171.92100880000001</v>
      </c>
      <c r="L10657">
        <v>229.46097789999999</v>
      </c>
      <c r="M10657">
        <v>14.503802090000001</v>
      </c>
      <c r="N10657">
        <v>90.930276759999998</v>
      </c>
      <c r="O10657">
        <v>21.18134208</v>
      </c>
      <c r="P10657">
        <v>85.375509600000001</v>
      </c>
      <c r="Q10657">
        <v>106.1551046</v>
      </c>
    </row>
    <row r="10658" spans="1:17">
      <c r="A10658" t="s">
        <v>22229</v>
      </c>
      <c r="B10658" s="14" t="s">
        <v>8419</v>
      </c>
      <c r="C10658">
        <v>3.2599586170000001</v>
      </c>
      <c r="D10658">
        <v>1.121699341</v>
      </c>
      <c r="E10658">
        <v>0.81170649800000005</v>
      </c>
      <c r="F10658">
        <v>0.89692924799999996</v>
      </c>
      <c r="G10658">
        <v>0.87434404399999999</v>
      </c>
      <c r="H10658">
        <v>2.4773696809999999</v>
      </c>
      <c r="I10658">
        <v>1.011502444</v>
      </c>
      <c r="J10658">
        <v>0.94084004899999996</v>
      </c>
      <c r="K10658">
        <v>1.7935345570000001</v>
      </c>
      <c r="L10658">
        <v>1.8845251569999999</v>
      </c>
      <c r="M10658">
        <v>2.662826446</v>
      </c>
      <c r="N10658">
        <v>0.74387115699999995</v>
      </c>
      <c r="O10658">
        <v>2.2276524379999998</v>
      </c>
      <c r="P10658">
        <v>0.59316033400000001</v>
      </c>
      <c r="Q10658">
        <v>1.764191955</v>
      </c>
    </row>
    <row r="10659" spans="1:17">
      <c r="A10659" t="s">
        <v>22230</v>
      </c>
      <c r="B10659" s="14" t="s">
        <v>7417</v>
      </c>
      <c r="C10659">
        <v>8.1053842720000002</v>
      </c>
      <c r="D10659">
        <v>1.596101341</v>
      </c>
      <c r="E10659">
        <v>1.59687881</v>
      </c>
      <c r="F10659">
        <v>1.8252137879999999</v>
      </c>
      <c r="G10659">
        <v>1.0713356249999999</v>
      </c>
      <c r="H10659">
        <v>2.7670354779999999</v>
      </c>
      <c r="I10659">
        <v>4.2319379939999999</v>
      </c>
      <c r="J10659">
        <v>8.7910270110000006</v>
      </c>
      <c r="K10659">
        <v>6.9000596090000004</v>
      </c>
      <c r="L10659">
        <v>5.6904990419999999</v>
      </c>
      <c r="M10659">
        <v>1.7287402220000001</v>
      </c>
      <c r="N10659">
        <v>3.3675610319999998</v>
      </c>
      <c r="O10659">
        <v>2.54889316</v>
      </c>
      <c r="P10659">
        <v>2.1468793779999999</v>
      </c>
      <c r="Q10659">
        <v>2.7515566969999998</v>
      </c>
    </row>
    <row r="10660" spans="1:17">
      <c r="A10660" t="s">
        <v>22231</v>
      </c>
      <c r="B10660" s="14" t="s">
        <v>22232</v>
      </c>
      <c r="C10660">
        <v>58.302258629999997</v>
      </c>
      <c r="D10660">
        <v>0</v>
      </c>
      <c r="E10660">
        <v>0</v>
      </c>
      <c r="F10660">
        <v>0</v>
      </c>
      <c r="G10660">
        <v>0.838975735</v>
      </c>
      <c r="H10660">
        <v>0</v>
      </c>
      <c r="I10660">
        <v>7.0852771199999998</v>
      </c>
      <c r="J10660">
        <v>4.3114163369999998</v>
      </c>
      <c r="K10660">
        <v>2.2040670279999999</v>
      </c>
      <c r="L10660">
        <v>9.2096821759999994</v>
      </c>
      <c r="M10660">
        <v>74.609264289999999</v>
      </c>
      <c r="N10660">
        <v>0.59891938700000003</v>
      </c>
      <c r="O10660">
        <v>37.664948600000002</v>
      </c>
      <c r="P10660">
        <v>0</v>
      </c>
      <c r="Q10660">
        <v>0</v>
      </c>
    </row>
    <row r="10661" spans="1:17">
      <c r="A10661" t="e">
        <v>#N/A</v>
      </c>
      <c r="B10661" s="14" t="s">
        <v>22233</v>
      </c>
      <c r="C10661">
        <v>2.0444273860000002</v>
      </c>
      <c r="D10661">
        <v>0.45290911900000003</v>
      </c>
      <c r="E10661">
        <v>0.29000302999999999</v>
      </c>
      <c r="F10661">
        <v>0.46381073</v>
      </c>
      <c r="G10661">
        <v>0.353034344</v>
      </c>
      <c r="H10661">
        <v>0</v>
      </c>
      <c r="I10661">
        <v>0</v>
      </c>
      <c r="J10661">
        <v>0.17278188999999999</v>
      </c>
      <c r="K10661">
        <v>1.236605263</v>
      </c>
      <c r="L10661">
        <v>0.86119140299999997</v>
      </c>
      <c r="M10661">
        <v>1.308124477</v>
      </c>
      <c r="N10661">
        <v>0.16801368899999999</v>
      </c>
      <c r="O10661">
        <v>0.75471962100000001</v>
      </c>
      <c r="P10661">
        <v>0.81794375100000005</v>
      </c>
      <c r="Q10661">
        <v>1.873873678</v>
      </c>
    </row>
    <row r="10662" spans="1:17">
      <c r="A10662" t="s">
        <v>22234</v>
      </c>
      <c r="B10662" s="14" t="s">
        <v>7490</v>
      </c>
      <c r="C10662">
        <v>29.313001839999998</v>
      </c>
      <c r="D10662">
        <v>11.75070633</v>
      </c>
      <c r="E10662">
        <v>7.9979082750000003</v>
      </c>
      <c r="F10662">
        <v>7.301558891</v>
      </c>
      <c r="G10662">
        <v>7.9887018349999996</v>
      </c>
      <c r="H10662">
        <v>25.961889630000002</v>
      </c>
      <c r="I10662">
        <v>9.0148262730000006</v>
      </c>
      <c r="J10662">
        <v>9.0751789689999995</v>
      </c>
      <c r="K10662">
        <v>16.463986930000001</v>
      </c>
      <c r="L10662">
        <v>29.60943207</v>
      </c>
      <c r="M10662">
        <v>10.717651439999999</v>
      </c>
      <c r="N10662">
        <v>7.4727556560000004</v>
      </c>
      <c r="O10662">
        <v>20.979820650000001</v>
      </c>
      <c r="P10662">
        <v>5.7142514110000002</v>
      </c>
      <c r="Q10662">
        <v>15.48999538</v>
      </c>
    </row>
    <row r="10663" spans="1:17">
      <c r="A10663" t="s">
        <v>22235</v>
      </c>
      <c r="B10663" s="14" t="s">
        <v>22236</v>
      </c>
      <c r="C10663">
        <v>1.7724220260000001</v>
      </c>
      <c r="D10663">
        <v>0.39265082499999998</v>
      </c>
      <c r="E10663">
        <v>17.725034959999999</v>
      </c>
      <c r="F10663">
        <v>0.48252240699999999</v>
      </c>
      <c r="G10663">
        <v>24.179064650000001</v>
      </c>
      <c r="H10663">
        <v>0</v>
      </c>
      <c r="I10663">
        <v>18.093304230000001</v>
      </c>
      <c r="J10663">
        <v>40.444310209999998</v>
      </c>
      <c r="K10663">
        <v>12.86494059</v>
      </c>
      <c r="L10663">
        <v>12.319102770000001</v>
      </c>
      <c r="M10663">
        <v>3.4022464939999999</v>
      </c>
      <c r="N10663">
        <v>5.0252678189999997</v>
      </c>
      <c r="O10663">
        <v>1.9629188420000001</v>
      </c>
      <c r="P10663">
        <v>6.3820675490000003</v>
      </c>
      <c r="Q10663">
        <v>6.0921000469999997</v>
      </c>
    </row>
    <row r="10664" spans="1:17">
      <c r="A10664" t="s">
        <v>22237</v>
      </c>
      <c r="B10664" s="14" t="s">
        <v>7518</v>
      </c>
      <c r="C10664">
        <v>5.7739420580000003</v>
      </c>
      <c r="D10664">
        <v>1.2486662209999999</v>
      </c>
      <c r="E10664">
        <v>0.775159563</v>
      </c>
      <c r="F10664">
        <v>0.35554705399999997</v>
      </c>
      <c r="G10664">
        <v>0.78339778199999999</v>
      </c>
      <c r="H10664">
        <v>2.3231082559999998</v>
      </c>
      <c r="I10664">
        <v>0.80192883500000001</v>
      </c>
      <c r="J10664">
        <v>0.90624216300000004</v>
      </c>
      <c r="K10664">
        <v>1.372039062</v>
      </c>
      <c r="L10664">
        <v>6.5148384229999996</v>
      </c>
      <c r="M10664">
        <v>1.31944646</v>
      </c>
      <c r="N10664">
        <v>1.186275084</v>
      </c>
      <c r="O10664">
        <v>80.69269233</v>
      </c>
      <c r="P10664">
        <v>1.5469184199999999</v>
      </c>
      <c r="Q10664">
        <v>0.94504614600000003</v>
      </c>
    </row>
    <row r="10665" spans="1:17">
      <c r="A10665" t="s">
        <v>22238</v>
      </c>
      <c r="B10665" s="14" t="s">
        <v>22239</v>
      </c>
      <c r="C10665">
        <v>0</v>
      </c>
      <c r="D10665">
        <v>0.72037513500000006</v>
      </c>
      <c r="E10665">
        <v>1.0378454880000001</v>
      </c>
      <c r="F10665">
        <v>0</v>
      </c>
      <c r="G10665">
        <v>0.56151919299999997</v>
      </c>
      <c r="H10665">
        <v>0</v>
      </c>
      <c r="I10665">
        <v>0</v>
      </c>
      <c r="J10665">
        <v>0.82445531699999997</v>
      </c>
      <c r="K10665">
        <v>2.9503259430000002</v>
      </c>
      <c r="L10665">
        <v>6.163960511</v>
      </c>
      <c r="M10665">
        <v>0</v>
      </c>
      <c r="N10665">
        <v>0.80170311699999997</v>
      </c>
      <c r="O10665">
        <v>3.6012605519999998</v>
      </c>
      <c r="P10665">
        <v>0.97573604899999999</v>
      </c>
      <c r="Q10665">
        <v>0</v>
      </c>
    </row>
    <row r="10666" spans="1:17">
      <c r="A10666" t="s">
        <v>22240</v>
      </c>
      <c r="B10666" s="14" t="s">
        <v>7551</v>
      </c>
      <c r="C10666">
        <v>61.694336180000001</v>
      </c>
      <c r="D10666">
        <v>18.409098719999999</v>
      </c>
      <c r="E10666">
        <v>8.5727724849999998</v>
      </c>
      <c r="F10666">
        <v>11.13994186</v>
      </c>
      <c r="G10666">
        <v>8.6966996949999995</v>
      </c>
      <c r="H10666">
        <v>11.12168761</v>
      </c>
      <c r="I10666">
        <v>14.688989149999999</v>
      </c>
      <c r="J10666">
        <v>7.022951698</v>
      </c>
      <c r="K10666">
        <v>6.8541108800000003</v>
      </c>
      <c r="L10666">
        <v>16.70658809</v>
      </c>
      <c r="M10666">
        <v>24.168397349999999</v>
      </c>
      <c r="N10666">
        <v>8.5364272400000001</v>
      </c>
      <c r="O10666">
        <v>22.310248300000001</v>
      </c>
      <c r="P10666">
        <v>21.5346136</v>
      </c>
      <c r="Q10666">
        <v>4.3276198499999996</v>
      </c>
    </row>
    <row r="10667" spans="1:17">
      <c r="A10667" t="s">
        <v>22241</v>
      </c>
      <c r="B10667" s="14" t="s">
        <v>22242</v>
      </c>
      <c r="C10667">
        <v>2.2616338009999999</v>
      </c>
      <c r="D10667">
        <v>6.9141810589999997</v>
      </c>
      <c r="E10667">
        <v>6.0152599929999999</v>
      </c>
      <c r="F10667">
        <v>5.6644853910000004</v>
      </c>
      <c r="G10667">
        <v>6.0924524919999996</v>
      </c>
      <c r="H10667">
        <v>14.59234902</v>
      </c>
      <c r="I10667">
        <v>3.9578218299999999</v>
      </c>
      <c r="J10667">
        <v>8.0278288849999999</v>
      </c>
      <c r="K10667">
        <v>10.67029164</v>
      </c>
      <c r="L10667">
        <v>6.8593470749999996</v>
      </c>
      <c r="M10667">
        <v>0</v>
      </c>
      <c r="N10667">
        <v>2.7322007089999998</v>
      </c>
      <c r="O10667">
        <v>2.003768193</v>
      </c>
      <c r="P10667">
        <v>6.9220617640000004</v>
      </c>
      <c r="Q10667">
        <v>5.5969918060000001</v>
      </c>
    </row>
    <row r="10668" spans="1:17">
      <c r="A10668" t="s">
        <v>22243</v>
      </c>
      <c r="B10668" s="14" t="s">
        <v>22244</v>
      </c>
      <c r="C10668">
        <v>0</v>
      </c>
      <c r="D10668">
        <v>3.8930911539999999</v>
      </c>
      <c r="E10668">
        <v>18.695939989999999</v>
      </c>
      <c r="F10668">
        <v>10.76435626</v>
      </c>
      <c r="G10668">
        <v>12.13837234</v>
      </c>
      <c r="H10668">
        <v>42.182163920000001</v>
      </c>
      <c r="I10668">
        <v>32.034497620000003</v>
      </c>
      <c r="J10668">
        <v>18.9361599</v>
      </c>
      <c r="K10668">
        <v>5.9791180019999999</v>
      </c>
      <c r="L10668">
        <v>33.311616379999997</v>
      </c>
      <c r="M10668">
        <v>8.4332280110000006</v>
      </c>
      <c r="N10668">
        <v>0</v>
      </c>
      <c r="O10668">
        <v>0</v>
      </c>
      <c r="P10668">
        <v>7.2505492589999996</v>
      </c>
      <c r="Q10668">
        <v>3.0201261929999998</v>
      </c>
    </row>
    <row r="10669" spans="1:17">
      <c r="A10669" t="s">
        <v>22245</v>
      </c>
      <c r="B10669" s="14" t="s">
        <v>2854</v>
      </c>
      <c r="C10669">
        <v>3.8302846979999998</v>
      </c>
      <c r="D10669">
        <v>6.3254524910000001</v>
      </c>
      <c r="E10669">
        <v>7.5571953059999997</v>
      </c>
      <c r="F10669">
        <v>5.4033558959999999</v>
      </c>
      <c r="G10669">
        <v>4.5096714269999998</v>
      </c>
      <c r="H10669">
        <v>2.1396956</v>
      </c>
      <c r="I10669">
        <v>51.795406939999999</v>
      </c>
      <c r="J10669">
        <v>7.9014935629999998</v>
      </c>
      <c r="K10669">
        <v>19.58757713</v>
      </c>
      <c r="L10669">
        <v>20.681664019999999</v>
      </c>
      <c r="M10669">
        <v>2.0052026129999998</v>
      </c>
      <c r="N10669">
        <v>11.117378</v>
      </c>
      <c r="O10669">
        <v>3.0850596299999999</v>
      </c>
      <c r="P10669">
        <v>6.791484895</v>
      </c>
      <c r="Q10669">
        <v>9.3353985030000004</v>
      </c>
    </row>
    <row r="10670" spans="1:17">
      <c r="A10670" t="s">
        <v>22246</v>
      </c>
      <c r="B10670" s="14" t="s">
        <v>22247</v>
      </c>
      <c r="C10670">
        <v>3.8062150410000002</v>
      </c>
      <c r="D10670">
        <v>3.7944183370000002</v>
      </c>
      <c r="E10670">
        <v>2.6320781879999999</v>
      </c>
      <c r="F10670">
        <v>3.6267006749999999</v>
      </c>
      <c r="G10670">
        <v>5.2580967740000002</v>
      </c>
      <c r="H10670">
        <v>4.385389945</v>
      </c>
      <c r="I10670">
        <v>5.5506779279999998</v>
      </c>
      <c r="J10670">
        <v>18.335582309999999</v>
      </c>
      <c r="K10670">
        <v>10.36013073</v>
      </c>
      <c r="L10670">
        <v>4.8099722580000002</v>
      </c>
      <c r="M10670">
        <v>3.653103378</v>
      </c>
      <c r="N10670">
        <v>5.6303942380000001</v>
      </c>
      <c r="O10670">
        <v>0</v>
      </c>
      <c r="P10670">
        <v>6.281581847</v>
      </c>
      <c r="Q10670">
        <v>2.616514859</v>
      </c>
    </row>
    <row r="10671" spans="1:17">
      <c r="A10671" t="s">
        <v>22248</v>
      </c>
      <c r="B10671" s="14" t="s">
        <v>3099</v>
      </c>
      <c r="C10671">
        <v>53.636153780000001</v>
      </c>
      <c r="D10671">
        <v>11.98877081</v>
      </c>
      <c r="E10671">
        <v>9.5445114750000002</v>
      </c>
      <c r="F10671">
        <v>7.4646244529999999</v>
      </c>
      <c r="G10671">
        <v>10.507963419999999</v>
      </c>
      <c r="H10671">
        <v>20.50687005</v>
      </c>
      <c r="I10671">
        <v>16.485545770000002</v>
      </c>
      <c r="J10671">
        <v>7.3178212220000001</v>
      </c>
      <c r="K10671">
        <v>25.423149389999999</v>
      </c>
      <c r="L10671">
        <v>33.738439649999997</v>
      </c>
      <c r="M10671">
        <v>22.16116761</v>
      </c>
      <c r="N10671">
        <v>5.9891938710000003</v>
      </c>
      <c r="O10671">
        <v>34.894683639999997</v>
      </c>
      <c r="P10671">
        <v>3.8250898929999999</v>
      </c>
      <c r="Q10671">
        <v>20.50238259</v>
      </c>
    </row>
    <row r="10672" spans="1:17">
      <c r="A10672" t="s">
        <v>19496</v>
      </c>
      <c r="B10672" s="14" t="s">
        <v>22249</v>
      </c>
      <c r="C10672">
        <v>0</v>
      </c>
      <c r="D10672">
        <v>0.86309096299999999</v>
      </c>
      <c r="E10672">
        <v>0.82897092400000005</v>
      </c>
      <c r="F10672">
        <v>0.53031943800000003</v>
      </c>
      <c r="G10672">
        <v>0.67276356100000001</v>
      </c>
      <c r="H10672">
        <v>1.496272984</v>
      </c>
      <c r="I10672">
        <v>0</v>
      </c>
      <c r="J10672">
        <v>0.49389540199999998</v>
      </c>
      <c r="K10672">
        <v>0</v>
      </c>
      <c r="L10672">
        <v>0</v>
      </c>
      <c r="M10672">
        <v>0</v>
      </c>
      <c r="N10672">
        <v>0.48026554599999999</v>
      </c>
      <c r="O10672">
        <v>0</v>
      </c>
      <c r="P10672">
        <v>0.584521124</v>
      </c>
      <c r="Q10672">
        <v>0</v>
      </c>
    </row>
    <row r="10673" spans="1:17">
      <c r="A10673" t="e">
        <v>#N/A</v>
      </c>
      <c r="B10673" s="14" t="s">
        <v>22250</v>
      </c>
      <c r="C10673">
        <v>77.626754129999995</v>
      </c>
      <c r="D10673">
        <v>11.00603214</v>
      </c>
      <c r="E10673">
        <v>14.20469727</v>
      </c>
      <c r="F10673">
        <v>5.4945878649999997</v>
      </c>
      <c r="G10673">
        <v>12.3323125</v>
      </c>
      <c r="H10673">
        <v>9.5401465479999992</v>
      </c>
      <c r="I10673">
        <v>22.640923130000001</v>
      </c>
      <c r="J10673">
        <v>17.319760580000001</v>
      </c>
      <c r="K10673">
        <v>16.903371190000001</v>
      </c>
      <c r="L10673">
        <v>13.73373658</v>
      </c>
      <c r="M10673">
        <v>5.9603265639999998</v>
      </c>
      <c r="N10673">
        <v>39.042338989999998</v>
      </c>
      <c r="O10673">
        <v>20.632786020000001</v>
      </c>
      <c r="P10673">
        <v>20.497793389999998</v>
      </c>
      <c r="Q10673">
        <v>12.80715168</v>
      </c>
    </row>
    <row r="10674" spans="1:17">
      <c r="A10674" t="s">
        <v>22251</v>
      </c>
      <c r="B10674" s="14" t="s">
        <v>22252</v>
      </c>
      <c r="C10674">
        <v>25.358073019999999</v>
      </c>
      <c r="D10674">
        <v>0</v>
      </c>
      <c r="E10674">
        <v>0.38539876299999998</v>
      </c>
      <c r="F10674">
        <v>0</v>
      </c>
      <c r="G10674">
        <v>0</v>
      </c>
      <c r="H10674">
        <v>0</v>
      </c>
      <c r="I10674">
        <v>10.56576413</v>
      </c>
      <c r="J10674">
        <v>3.44427057</v>
      </c>
      <c r="K10674">
        <v>11.50368317</v>
      </c>
      <c r="L10674">
        <v>14.87821463</v>
      </c>
      <c r="M10674">
        <v>41.72228595</v>
      </c>
      <c r="N10674">
        <v>0.22328134999999999</v>
      </c>
      <c r="O10674">
        <v>38.113340839999999</v>
      </c>
      <c r="P10674">
        <v>1.087004195</v>
      </c>
      <c r="Q10674">
        <v>13.696537210000001</v>
      </c>
    </row>
    <row r="10675" spans="1:17">
      <c r="A10675" t="s">
        <v>22253</v>
      </c>
      <c r="B10675" s="14" t="s">
        <v>22254</v>
      </c>
      <c r="C10675">
        <v>8.3302365950000006</v>
      </c>
      <c r="D10675">
        <v>0.15167887599999999</v>
      </c>
      <c r="E10675">
        <v>0.26708485700000001</v>
      </c>
      <c r="F10675">
        <v>4.6598945000000003E-2</v>
      </c>
      <c r="G10675">
        <v>0.27587209899999998</v>
      </c>
      <c r="H10675">
        <v>0.26295374900000001</v>
      </c>
      <c r="I10675">
        <v>1.497716772</v>
      </c>
      <c r="J10675">
        <v>0.67990795699999995</v>
      </c>
      <c r="K10675">
        <v>1.7600866850000001</v>
      </c>
      <c r="L10675">
        <v>2.8841226299999998</v>
      </c>
      <c r="M10675">
        <v>3.285673251</v>
      </c>
      <c r="N10675">
        <v>0.35167275399999998</v>
      </c>
      <c r="O10675">
        <v>7.0771387250000002</v>
      </c>
      <c r="P10675">
        <v>0.18832595499999999</v>
      </c>
      <c r="Q10675">
        <v>2.0395657410000001</v>
      </c>
    </row>
    <row r="10676" spans="1:17">
      <c r="A10676" t="e">
        <v>#N/A</v>
      </c>
      <c r="B10676" s="14" t="s">
        <v>22255</v>
      </c>
      <c r="C10676">
        <v>8.6486771099999995</v>
      </c>
      <c r="D10676">
        <v>0</v>
      </c>
      <c r="E10676">
        <v>0</v>
      </c>
      <c r="F10676">
        <v>0</v>
      </c>
      <c r="G10676">
        <v>0</v>
      </c>
      <c r="H10676">
        <v>0</v>
      </c>
      <c r="I10676">
        <v>0</v>
      </c>
      <c r="J10676">
        <v>0</v>
      </c>
      <c r="K10676">
        <v>0</v>
      </c>
      <c r="L10676">
        <v>0</v>
      </c>
      <c r="M10676">
        <v>0</v>
      </c>
      <c r="N10676">
        <v>0.26653480600000001</v>
      </c>
      <c r="O10676">
        <v>11.97277723</v>
      </c>
      <c r="P10676">
        <v>0</v>
      </c>
      <c r="Q10676">
        <v>1.486344828</v>
      </c>
    </row>
    <row r="10677" spans="1:17">
      <c r="A10677" t="e">
        <v>#N/A</v>
      </c>
      <c r="B10677" s="14" t="s">
        <v>22256</v>
      </c>
      <c r="C10677">
        <v>254.42168670000001</v>
      </c>
      <c r="D10677">
        <v>33.218727199999996</v>
      </c>
      <c r="E10677">
        <v>17.521879479999999</v>
      </c>
      <c r="F10677">
        <v>11.878524090000001</v>
      </c>
      <c r="G10677">
        <v>30.774928389999999</v>
      </c>
      <c r="H10677">
        <v>43.427542099999997</v>
      </c>
      <c r="I10677">
        <v>91.412727129999993</v>
      </c>
      <c r="J10677">
        <v>38.018186569999997</v>
      </c>
      <c r="K10677">
        <v>137.16381419999999</v>
      </c>
      <c r="L10677">
        <v>191.8226957</v>
      </c>
      <c r="M10677">
        <v>184.02508270000001</v>
      </c>
      <c r="N10677">
        <v>28.938857890000001</v>
      </c>
      <c r="O10677">
        <v>227.3188543</v>
      </c>
      <c r="P10677">
        <v>21.390689699999999</v>
      </c>
      <c r="Q10677">
        <v>59.144137950000001</v>
      </c>
    </row>
    <row r="10678" spans="1:17">
      <c r="A10678" t="e">
        <v>#N/A</v>
      </c>
      <c r="B10678" s="14" t="s">
        <v>22257</v>
      </c>
      <c r="C10678">
        <v>0</v>
      </c>
      <c r="D10678">
        <v>0</v>
      </c>
      <c r="E10678">
        <v>0</v>
      </c>
      <c r="F10678">
        <v>0</v>
      </c>
      <c r="G10678">
        <v>0</v>
      </c>
      <c r="H10678">
        <v>0</v>
      </c>
      <c r="I10678">
        <v>0</v>
      </c>
      <c r="J10678">
        <v>0</v>
      </c>
      <c r="K10678">
        <v>0</v>
      </c>
      <c r="L10678">
        <v>0</v>
      </c>
      <c r="M10678">
        <v>0</v>
      </c>
      <c r="N10678">
        <v>0</v>
      </c>
      <c r="O10678">
        <v>0</v>
      </c>
      <c r="P10678">
        <v>0</v>
      </c>
      <c r="Q10678">
        <v>0</v>
      </c>
    </row>
    <row r="10679" spans="1:17">
      <c r="A10679" t="s">
        <v>22258</v>
      </c>
      <c r="B10679" s="14" t="s">
        <v>7601</v>
      </c>
      <c r="C10679">
        <v>14.376688680000001</v>
      </c>
      <c r="D10679">
        <v>3.0799206219999999</v>
      </c>
      <c r="E10679">
        <v>4.3195917980000003</v>
      </c>
      <c r="F10679">
        <v>4.6880725249999999</v>
      </c>
      <c r="G10679">
        <v>4.5832339329999998</v>
      </c>
      <c r="H10679">
        <v>21.964417350000002</v>
      </c>
      <c r="I10679">
        <v>4.3774761089999998</v>
      </c>
      <c r="J10679">
        <v>6.6292326279999996</v>
      </c>
      <c r="K10679">
        <v>7.4536926279999998</v>
      </c>
      <c r="L10679">
        <v>7.2871815739999999</v>
      </c>
      <c r="M10679">
        <v>7.5815171489999997</v>
      </c>
      <c r="N10679">
        <v>3.9534636669999998</v>
      </c>
      <c r="O10679">
        <v>7.6984865969999996</v>
      </c>
      <c r="P10679">
        <v>2.7969358139999998</v>
      </c>
      <c r="Q10679">
        <v>6.5162630950000002</v>
      </c>
    </row>
    <row r="10680" spans="1:17">
      <c r="A10680" t="s">
        <v>22259</v>
      </c>
      <c r="B10680" s="14" t="s">
        <v>22260</v>
      </c>
      <c r="C10680">
        <v>2.8745313129999999</v>
      </c>
      <c r="D10680">
        <v>0.42453662199999997</v>
      </c>
      <c r="E10680">
        <v>0.30581525999999998</v>
      </c>
      <c r="F10680">
        <v>0</v>
      </c>
      <c r="G10680">
        <v>0.33091850299999997</v>
      </c>
      <c r="H10680">
        <v>0</v>
      </c>
      <c r="I10680">
        <v>1.3973284340000001</v>
      </c>
      <c r="J10680">
        <v>0.24293695000000001</v>
      </c>
      <c r="K10680">
        <v>1.304030376</v>
      </c>
      <c r="L10680">
        <v>3.0271577139999999</v>
      </c>
      <c r="M10680">
        <v>0</v>
      </c>
      <c r="N10680">
        <v>0.35434905700000002</v>
      </c>
      <c r="O10680">
        <v>0</v>
      </c>
      <c r="P10680">
        <v>0</v>
      </c>
      <c r="Q10680">
        <v>0</v>
      </c>
    </row>
    <row r="10681" spans="1:17">
      <c r="A10681" t="s">
        <v>22261</v>
      </c>
      <c r="B10681" s="14" t="s">
        <v>2008</v>
      </c>
      <c r="C10681">
        <v>7.3371074209999998</v>
      </c>
      <c r="D10681">
        <v>1.094667219</v>
      </c>
      <c r="E10681">
        <v>1.1549386429999999</v>
      </c>
      <c r="F10681">
        <v>1.2840729550000001</v>
      </c>
      <c r="G10681">
        <v>1.3574797750000001</v>
      </c>
      <c r="H10681">
        <v>2.530318056</v>
      </c>
      <c r="I10681">
        <v>1.3101853990000001</v>
      </c>
      <c r="J10681">
        <v>1.072494404</v>
      </c>
      <c r="K10681">
        <v>3.8039735509999999</v>
      </c>
      <c r="L10681">
        <v>4.9198447200000004</v>
      </c>
      <c r="M10681">
        <v>2.8742691549999999</v>
      </c>
      <c r="N10681">
        <v>0.90445948099999995</v>
      </c>
      <c r="O10681">
        <v>4.726164818</v>
      </c>
      <c r="P10681">
        <v>1.314218814</v>
      </c>
      <c r="Q10681">
        <v>2.6248159850000001</v>
      </c>
    </row>
    <row r="10682" spans="1:17">
      <c r="A10682" t="s">
        <v>22262</v>
      </c>
      <c r="B10682" s="14" t="s">
        <v>5149</v>
      </c>
      <c r="C10682">
        <v>4.1264421660000004</v>
      </c>
      <c r="D10682">
        <v>0.91414510500000001</v>
      </c>
      <c r="E10682">
        <v>0.66728514800000005</v>
      </c>
      <c r="F10682">
        <v>0.60662439300000004</v>
      </c>
      <c r="G10682">
        <v>0.76956407400000004</v>
      </c>
      <c r="H10682">
        <v>6.3391262000000004E-2</v>
      </c>
      <c r="I10682">
        <v>0.96282742600000004</v>
      </c>
      <c r="J10682">
        <v>1.1299189780000001</v>
      </c>
      <c r="K10682">
        <v>1.79708103</v>
      </c>
      <c r="L10682">
        <v>2.1901522359999999</v>
      </c>
      <c r="M10682">
        <v>0.950507714</v>
      </c>
      <c r="N10682">
        <v>0.93596115300000005</v>
      </c>
      <c r="O10682">
        <v>1.0967867870000001</v>
      </c>
      <c r="P10682">
        <v>1.0400831509999999</v>
      </c>
      <c r="Q10682">
        <v>1.134659721</v>
      </c>
    </row>
    <row r="10683" spans="1:17">
      <c r="A10683" t="s">
        <v>22263</v>
      </c>
      <c r="B10683" s="14" t="s">
        <v>22264</v>
      </c>
      <c r="C10683">
        <v>289.96070120000002</v>
      </c>
      <c r="D10683">
        <v>23.358546929999999</v>
      </c>
      <c r="E10683">
        <v>16.82634599</v>
      </c>
      <c r="F10683">
        <v>10.166336469999999</v>
      </c>
      <c r="G10683">
        <v>10.6210758</v>
      </c>
      <c r="H10683">
        <v>28.68387147</v>
      </c>
      <c r="I10683">
        <v>70.475894760000003</v>
      </c>
      <c r="J10683">
        <v>35.644536279999997</v>
      </c>
      <c r="K10683">
        <v>69.756376689999996</v>
      </c>
      <c r="L10683">
        <v>86.055008979999997</v>
      </c>
      <c r="M10683">
        <v>8.4332280110000006</v>
      </c>
      <c r="N10683">
        <v>23.287769789999999</v>
      </c>
      <c r="O10683">
        <v>43.789795859999998</v>
      </c>
      <c r="P10683">
        <v>34.934464609999999</v>
      </c>
      <c r="Q10683">
        <v>36.24151432</v>
      </c>
    </row>
    <row r="10684" spans="1:17">
      <c r="A10684" t="s">
        <v>22263</v>
      </c>
      <c r="B10684" s="14" t="s">
        <v>6098</v>
      </c>
      <c r="C10684">
        <v>25.517590120000001</v>
      </c>
      <c r="D10684">
        <v>6.0428627260000001</v>
      </c>
      <c r="E10684">
        <v>4.0565409580000003</v>
      </c>
      <c r="F10684">
        <v>4.4715570820000003</v>
      </c>
      <c r="G10684">
        <v>4.1531682349999999</v>
      </c>
      <c r="H10684">
        <v>3.942594299</v>
      </c>
      <c r="I10684">
        <v>15.826133909999999</v>
      </c>
      <c r="J10684">
        <v>3.2720570410000001</v>
      </c>
      <c r="K10684">
        <v>13.83803447</v>
      </c>
      <c r="L10684">
        <v>25.760510159999999</v>
      </c>
      <c r="M10684">
        <v>6.7561656230000002</v>
      </c>
      <c r="N10684">
        <v>4.917264286</v>
      </c>
      <c r="O10684">
        <v>9.0952290649999998</v>
      </c>
      <c r="P10684">
        <v>6.7767917789999998</v>
      </c>
      <c r="Q10684">
        <v>2.6211606590000001</v>
      </c>
    </row>
    <row r="10685" spans="1:17">
      <c r="A10685" t="s">
        <v>22265</v>
      </c>
      <c r="B10685" s="14" t="s">
        <v>8962</v>
      </c>
      <c r="C10685">
        <v>12.71593159</v>
      </c>
      <c r="D10685">
        <v>4.2471761859999999</v>
      </c>
      <c r="E10685">
        <v>3.1947384909999998</v>
      </c>
      <c r="F10685">
        <v>3.8745223580000001</v>
      </c>
      <c r="G10685">
        <v>2.0437862240000002</v>
      </c>
      <c r="H10685">
        <v>9.0159130090000001</v>
      </c>
      <c r="I10685">
        <v>7.1322661680000001</v>
      </c>
      <c r="J10685">
        <v>5.6544121680000003</v>
      </c>
      <c r="K10685">
        <v>5.9904474539999999</v>
      </c>
      <c r="L10685">
        <v>5.0062104669999998</v>
      </c>
      <c r="M10685">
        <v>5.8205652360000002</v>
      </c>
      <c r="N10685">
        <v>3.4244230230000001</v>
      </c>
      <c r="O10685">
        <v>6.1746862</v>
      </c>
      <c r="P10685">
        <v>6.5011707559999996</v>
      </c>
      <c r="Q10685">
        <v>5.4465279100000004</v>
      </c>
    </row>
    <row r="10686" spans="1:17">
      <c r="A10686" t="s">
        <v>22266</v>
      </c>
      <c r="B10686" s="14" t="s">
        <v>8115</v>
      </c>
      <c r="C10686">
        <v>11.31687919</v>
      </c>
      <c r="D10686">
        <v>1.5584474660000001</v>
      </c>
      <c r="E10686">
        <v>1.3146145330000001</v>
      </c>
      <c r="F10686">
        <v>1.057496708</v>
      </c>
      <c r="G10686">
        <v>1.3204143370000001</v>
      </c>
      <c r="H10686">
        <v>2.4668224439999999</v>
      </c>
      <c r="I10686">
        <v>7.0474945729999998</v>
      </c>
      <c r="J10686">
        <v>2.2256385619999999</v>
      </c>
      <c r="K10686">
        <v>10.65630985</v>
      </c>
      <c r="L10686">
        <v>13.296356429999999</v>
      </c>
      <c r="M10686">
        <v>5.5188862920000004</v>
      </c>
      <c r="N10686">
        <v>2.1717592350000001</v>
      </c>
      <c r="O10686">
        <v>10.09430506</v>
      </c>
      <c r="P10686">
        <v>1.7162461440000001</v>
      </c>
      <c r="Q10686">
        <v>3.6164568429999999</v>
      </c>
    </row>
    <row r="10687" spans="1:17">
      <c r="A10687" t="s">
        <v>22267</v>
      </c>
      <c r="B10687" s="14" t="s">
        <v>8941</v>
      </c>
      <c r="C10687">
        <v>30.857649349999999</v>
      </c>
      <c r="D10687">
        <v>5.3422366429999997</v>
      </c>
      <c r="E10687">
        <v>1.4382475509999999</v>
      </c>
      <c r="F10687">
        <v>0.415963578</v>
      </c>
      <c r="G10687">
        <v>1.663375845</v>
      </c>
      <c r="H10687">
        <v>2.4237865279999999</v>
      </c>
      <c r="I10687">
        <v>5.5705448280000001</v>
      </c>
      <c r="J10687">
        <v>2.8380811659999998</v>
      </c>
      <c r="K10687">
        <v>3.9328582820000002</v>
      </c>
      <c r="L10687">
        <v>9.5074616519999999</v>
      </c>
      <c r="M10687">
        <v>4.7819719679999997</v>
      </c>
      <c r="N10687">
        <v>2.0513940399999999</v>
      </c>
      <c r="O10687">
        <v>10.63114824</v>
      </c>
      <c r="P10687">
        <v>2.7408977330000002</v>
      </c>
      <c r="Q10687">
        <v>4.8179186779999998</v>
      </c>
    </row>
    <row r="10688" spans="1:17">
      <c r="A10688" t="s">
        <v>22268</v>
      </c>
      <c r="B10688" s="14" t="s">
        <v>8367</v>
      </c>
      <c r="C10688">
        <v>83.587991040000006</v>
      </c>
      <c r="D10688">
        <v>491.35647469999998</v>
      </c>
      <c r="E10688">
        <v>292.80033839999999</v>
      </c>
      <c r="F10688">
        <v>683.69122070000003</v>
      </c>
      <c r="G10688">
        <v>213.7959008</v>
      </c>
      <c r="H10688">
        <v>697.51208980000001</v>
      </c>
      <c r="I10688">
        <v>216.03705690000001</v>
      </c>
      <c r="J10688">
        <v>394.58778460000002</v>
      </c>
      <c r="K10688">
        <v>428.94280420000001</v>
      </c>
      <c r="L10688">
        <v>61.182557940000002</v>
      </c>
      <c r="M10688">
        <v>104.0548795</v>
      </c>
      <c r="N10688">
        <v>272.70035940000002</v>
      </c>
      <c r="O10688">
        <v>68.741496510000005</v>
      </c>
      <c r="P10688">
        <v>910.45314800000006</v>
      </c>
      <c r="Q10688">
        <v>724.52161620000004</v>
      </c>
    </row>
    <row r="10689" spans="1:17">
      <c r="A10689" t="s">
        <v>22269</v>
      </c>
      <c r="B10689" s="14" t="s">
        <v>22270</v>
      </c>
      <c r="C10689">
        <v>73.269639549999994</v>
      </c>
      <c r="D10689">
        <v>1.4756071310000001</v>
      </c>
      <c r="E10689">
        <v>2.1259093060000001</v>
      </c>
      <c r="F10689">
        <v>3.6267006749999999</v>
      </c>
      <c r="G10689">
        <v>2.300417339</v>
      </c>
      <c r="H10689">
        <v>6.3953603369999996</v>
      </c>
      <c r="I10689">
        <v>4.856843187</v>
      </c>
      <c r="J10689">
        <v>3.7998081770000001</v>
      </c>
      <c r="K10689">
        <v>10.575966790000001</v>
      </c>
      <c r="L10689">
        <v>10.52181431</v>
      </c>
      <c r="M10689">
        <v>19.178792739999999</v>
      </c>
      <c r="N10689">
        <v>4.926594959</v>
      </c>
      <c r="O10689">
        <v>62.702593</v>
      </c>
      <c r="P10689">
        <v>3.9973702659999999</v>
      </c>
      <c r="Q10689">
        <v>34.341757520000002</v>
      </c>
    </row>
    <row r="10690" spans="1:17">
      <c r="A10690" t="s">
        <v>22271</v>
      </c>
      <c r="B10690" s="14" t="s">
        <v>22272</v>
      </c>
      <c r="C10690">
        <v>9.3012236940000008</v>
      </c>
      <c r="D10690">
        <v>2.06053248</v>
      </c>
      <c r="E10690">
        <v>4.3539644040000001</v>
      </c>
      <c r="F10690">
        <v>2.2789402889999999</v>
      </c>
      <c r="G10690">
        <v>3.5335239299999999</v>
      </c>
      <c r="H10690">
        <v>7.8588031530000002</v>
      </c>
      <c r="I10690">
        <v>13.564156649999999</v>
      </c>
      <c r="J10690">
        <v>2.8298871710000002</v>
      </c>
      <c r="K10690">
        <v>31.224282899999999</v>
      </c>
      <c r="L10690">
        <v>9.4032790980000005</v>
      </c>
      <c r="M10690">
        <v>207.107924</v>
      </c>
      <c r="N10690">
        <v>4.8156356130000004</v>
      </c>
      <c r="O10690">
        <v>61.805417579999997</v>
      </c>
      <c r="P10690">
        <v>5.0237220909999998</v>
      </c>
      <c r="Q10690">
        <v>6.39396086</v>
      </c>
    </row>
    <row r="10691" spans="1:17">
      <c r="A10691" t="s">
        <v>22273</v>
      </c>
      <c r="B10691" s="14" t="s">
        <v>5433</v>
      </c>
      <c r="C10691">
        <v>227.20540690000001</v>
      </c>
      <c r="D10691">
        <v>28.031567119999998</v>
      </c>
      <c r="E10691">
        <v>20.769489700000001</v>
      </c>
      <c r="F10691">
        <v>15.97457853</v>
      </c>
      <c r="G10691">
        <v>15.12698674</v>
      </c>
      <c r="H10691">
        <v>20.933715509999999</v>
      </c>
      <c r="I10691">
        <v>68.133169879999997</v>
      </c>
      <c r="J10691">
        <v>27.745280990000001</v>
      </c>
      <c r="K10691">
        <v>59.673073989999999</v>
      </c>
      <c r="L10691">
        <v>87.858920870000006</v>
      </c>
      <c r="M10691">
        <v>77.93779207</v>
      </c>
      <c r="N10691">
        <v>15.083895679999999</v>
      </c>
      <c r="O10691">
        <v>137.05403369999999</v>
      </c>
      <c r="P10691">
        <v>16.063506440000001</v>
      </c>
      <c r="Q10691">
        <v>42.249226630000003</v>
      </c>
    </row>
    <row r="10692" spans="1:17">
      <c r="A10692" t="s">
        <v>22274</v>
      </c>
      <c r="B10692" s="14" t="s">
        <v>22275</v>
      </c>
      <c r="C10692">
        <v>18.21945582</v>
      </c>
      <c r="D10692">
        <v>1.3454065019999999</v>
      </c>
      <c r="E10692">
        <v>2.5844387640000002</v>
      </c>
      <c r="F10692">
        <v>0.41333720899999998</v>
      </c>
      <c r="G10692">
        <v>2.6217991729999999</v>
      </c>
      <c r="H10692">
        <v>23.324255350000001</v>
      </c>
      <c r="I10692">
        <v>13.284894599999999</v>
      </c>
      <c r="J10692">
        <v>16.167811260000001</v>
      </c>
      <c r="K10692">
        <v>16.53050271</v>
      </c>
      <c r="L10692">
        <v>17.268154079999999</v>
      </c>
      <c r="M10692">
        <v>11.65769755</v>
      </c>
      <c r="N10692">
        <v>10.10676466</v>
      </c>
      <c r="O10692">
        <v>10.08882552</v>
      </c>
      <c r="P10692">
        <v>15.48980978</v>
      </c>
      <c r="Q10692">
        <v>2.0874401630000001</v>
      </c>
    </row>
    <row r="10693" spans="1:17">
      <c r="A10693" t="s">
        <v>22276</v>
      </c>
      <c r="B10693" s="14" t="s">
        <v>4598</v>
      </c>
      <c r="C10693">
        <v>2.6577556019999999</v>
      </c>
      <c r="D10693">
        <v>8.6052732689999996</v>
      </c>
      <c r="E10693">
        <v>9.6353506590000002</v>
      </c>
      <c r="F10693">
        <v>12.35591784</v>
      </c>
      <c r="G10693">
        <v>7.0606868809999996</v>
      </c>
      <c r="H10693">
        <v>31.485435389999999</v>
      </c>
      <c r="I10693">
        <v>7.7517140769999999</v>
      </c>
      <c r="J10693">
        <v>11.662777569999999</v>
      </c>
      <c r="K10693">
        <v>11.40768355</v>
      </c>
      <c r="L10693">
        <v>5.5546845469999999</v>
      </c>
      <c r="M10693">
        <v>0.78487468599999999</v>
      </c>
      <c r="N10693">
        <v>8.0142529870000008</v>
      </c>
      <c r="O10693">
        <v>2.2641588619999999</v>
      </c>
      <c r="P10693">
        <v>11.778390010000001</v>
      </c>
      <c r="Q10693">
        <v>11.66486364</v>
      </c>
    </row>
    <row r="10694" spans="1:17">
      <c r="A10694" t="s">
        <v>22277</v>
      </c>
      <c r="B10694" s="14" t="s">
        <v>1782</v>
      </c>
      <c r="C10694">
        <v>41.557165480000002</v>
      </c>
      <c r="D10694">
        <v>4.5425840180000003</v>
      </c>
      <c r="E10694">
        <v>5.9191432659999998</v>
      </c>
      <c r="F10694">
        <v>6.0661100660000002</v>
      </c>
      <c r="G10694">
        <v>3.540860849</v>
      </c>
      <c r="H10694">
        <v>4.830074196</v>
      </c>
      <c r="I10694">
        <v>5.5819131229999996</v>
      </c>
      <c r="J10694">
        <v>8.0582934080000008</v>
      </c>
      <c r="K10694">
        <v>21.084917950000001</v>
      </c>
      <c r="L10694">
        <v>107.8832515</v>
      </c>
      <c r="M10694">
        <v>1.5744258849999999</v>
      </c>
      <c r="N10694">
        <v>3.7241644109999998</v>
      </c>
      <c r="O10694">
        <v>48.59734821</v>
      </c>
      <c r="P10694">
        <v>4.4095453200000003</v>
      </c>
      <c r="Q10694">
        <v>17.197024420000002</v>
      </c>
    </row>
    <row r="10695" spans="1:17">
      <c r="A10695" t="s">
        <v>22278</v>
      </c>
      <c r="B10695" s="14" t="s">
        <v>22279</v>
      </c>
      <c r="C10695">
        <v>35.643617939999999</v>
      </c>
      <c r="D10695">
        <v>0.816853948</v>
      </c>
      <c r="E10695">
        <v>0.392280884</v>
      </c>
      <c r="F10695">
        <v>0.50190946800000003</v>
      </c>
      <c r="G10695">
        <v>0.21224088499999999</v>
      </c>
      <c r="H10695">
        <v>0</v>
      </c>
      <c r="I10695">
        <v>10.75443849</v>
      </c>
      <c r="J10695">
        <v>2.337183601</v>
      </c>
      <c r="K10695">
        <v>11.709106090000001</v>
      </c>
      <c r="L10695">
        <v>17.08542229</v>
      </c>
      <c r="M10695">
        <v>25.95225525</v>
      </c>
      <c r="N10695">
        <v>1.2120987599999999</v>
      </c>
      <c r="O10695">
        <v>40.835722330000003</v>
      </c>
      <c r="P10695">
        <v>0.36880499500000002</v>
      </c>
      <c r="Q10695">
        <v>10.138995080000001</v>
      </c>
    </row>
    <row r="10696" spans="1:17">
      <c r="A10696" t="s">
        <v>22278</v>
      </c>
      <c r="B10696" s="14" t="s">
        <v>22280</v>
      </c>
      <c r="C10696">
        <v>7.8288972890000004</v>
      </c>
      <c r="D10696">
        <v>1.0117116820000001</v>
      </c>
      <c r="E10696">
        <v>0.55526646400000002</v>
      </c>
      <c r="F10696">
        <v>8.8805466999999999E-2</v>
      </c>
      <c r="G10696">
        <v>0.67595201400000005</v>
      </c>
      <c r="H10696">
        <v>1.252803605</v>
      </c>
      <c r="I10696">
        <v>1.9028390369999999</v>
      </c>
      <c r="J10696">
        <v>3.0601228570000001</v>
      </c>
      <c r="K10696">
        <v>2.071753368</v>
      </c>
      <c r="L10696">
        <v>6.1834359000000001</v>
      </c>
      <c r="M10696">
        <v>1.252327698</v>
      </c>
      <c r="N10696">
        <v>2.0105903600000001</v>
      </c>
      <c r="O10696">
        <v>7.2252778849999997</v>
      </c>
      <c r="P10696">
        <v>0.783055155</v>
      </c>
      <c r="Q10696">
        <v>2.2424317710000001</v>
      </c>
    </row>
    <row r="10697" spans="1:17">
      <c r="A10697" t="s">
        <v>22281</v>
      </c>
      <c r="B10697" s="14" t="s">
        <v>8500</v>
      </c>
      <c r="C10697">
        <v>28.143435960000001</v>
      </c>
      <c r="D10697">
        <v>261.04473890000003</v>
      </c>
      <c r="E10697">
        <v>263.48257480000001</v>
      </c>
      <c r="F10697">
        <v>278.98730749999999</v>
      </c>
      <c r="G10697">
        <v>338.18179689999999</v>
      </c>
      <c r="H10697">
        <v>135.81281960000001</v>
      </c>
      <c r="I10697">
        <v>687.90168310000001</v>
      </c>
      <c r="J10697">
        <v>803.52025949999995</v>
      </c>
      <c r="K10697">
        <v>346.38137829999999</v>
      </c>
      <c r="L10697">
        <v>164.68276130000001</v>
      </c>
      <c r="M10697">
        <v>50.4994187</v>
      </c>
      <c r="N10697">
        <v>245.33956319999999</v>
      </c>
      <c r="O10697">
        <v>23.037397129999999</v>
      </c>
      <c r="P10697">
        <v>388.36968999999999</v>
      </c>
      <c r="Q10697">
        <v>301.13566420000001</v>
      </c>
    </row>
    <row r="10698" spans="1:17">
      <c r="A10698" t="s">
        <v>22282</v>
      </c>
      <c r="B10698" s="14" t="s">
        <v>3056</v>
      </c>
      <c r="C10698">
        <v>1.1535595869999999</v>
      </c>
      <c r="D10698">
        <v>0.38332810899999997</v>
      </c>
      <c r="E10698">
        <v>0.24544949199999999</v>
      </c>
      <c r="F10698">
        <v>0.235532935</v>
      </c>
      <c r="G10698">
        <v>0.49799537399999999</v>
      </c>
      <c r="H10698">
        <v>0.22151527400000001</v>
      </c>
      <c r="I10698">
        <v>0</v>
      </c>
      <c r="J10698">
        <v>0.29247437199999998</v>
      </c>
      <c r="K10698">
        <v>1.30828001</v>
      </c>
      <c r="L10698">
        <v>0.36444272999999999</v>
      </c>
      <c r="M10698">
        <v>0</v>
      </c>
      <c r="N10698">
        <v>0</v>
      </c>
      <c r="O10698">
        <v>1.9163132270000001</v>
      </c>
      <c r="P10698">
        <v>0.259605751</v>
      </c>
      <c r="Q10698">
        <v>0</v>
      </c>
    </row>
    <row r="10699" spans="1:17">
      <c r="A10699" t="s">
        <v>22282</v>
      </c>
      <c r="B10699" s="14" t="s">
        <v>22283</v>
      </c>
      <c r="C10699">
        <v>2.9082699440000002</v>
      </c>
      <c r="D10699">
        <v>3.2213958489999999</v>
      </c>
      <c r="E10699">
        <v>3.403451048</v>
      </c>
      <c r="F10699">
        <v>1.5834890269999999</v>
      </c>
      <c r="G10699">
        <v>2.5110189260000002</v>
      </c>
      <c r="H10699">
        <v>3.3508085150000002</v>
      </c>
      <c r="I10699">
        <v>4.2411870079999998</v>
      </c>
      <c r="J10699">
        <v>6.2676022199999997</v>
      </c>
      <c r="K10699">
        <v>7.9160153830000004</v>
      </c>
      <c r="L10699">
        <v>3.6752252809999999</v>
      </c>
      <c r="M10699">
        <v>5.582559388</v>
      </c>
      <c r="N10699">
        <v>7.1701616770000003</v>
      </c>
      <c r="O10699">
        <v>0</v>
      </c>
      <c r="P10699">
        <v>1.30899801</v>
      </c>
      <c r="Q10699">
        <v>0</v>
      </c>
    </row>
    <row r="10700" spans="1:17">
      <c r="A10700" t="s">
        <v>22284</v>
      </c>
      <c r="B10700" s="14" t="s">
        <v>6078</v>
      </c>
      <c r="C10700">
        <v>6.0880736899999999</v>
      </c>
      <c r="D10700">
        <v>9.216199821</v>
      </c>
      <c r="E10700">
        <v>11.766498840000001</v>
      </c>
      <c r="F10700">
        <v>12.223407</v>
      </c>
      <c r="G10700">
        <v>7.3590746310000004</v>
      </c>
      <c r="H10700">
        <v>7.7938543659999997</v>
      </c>
      <c r="I10700">
        <v>4.4391785400000003</v>
      </c>
      <c r="J10700">
        <v>3.2157808760000002</v>
      </c>
      <c r="K10700">
        <v>7.1347870020000004</v>
      </c>
      <c r="L10700">
        <v>6.4113266580000001</v>
      </c>
      <c r="M10700">
        <v>1.947723423</v>
      </c>
      <c r="N10700">
        <v>6.8169387239999999</v>
      </c>
      <c r="O10700">
        <v>7.8661440560000004</v>
      </c>
      <c r="P10700">
        <v>12.63542223</v>
      </c>
      <c r="Q10700">
        <v>9.4165605390000007</v>
      </c>
    </row>
    <row r="10701" spans="1:17">
      <c r="A10701" t="s">
        <v>22285</v>
      </c>
      <c r="B10701" s="14" t="s">
        <v>22286</v>
      </c>
      <c r="C10701">
        <v>0.65760243900000004</v>
      </c>
      <c r="D10701">
        <v>1.6024905469999999</v>
      </c>
      <c r="E10701">
        <v>1.6790621269999999</v>
      </c>
      <c r="F10701">
        <v>2.0587878829999999</v>
      </c>
      <c r="G10701">
        <v>1.249111963</v>
      </c>
      <c r="H10701">
        <v>0</v>
      </c>
      <c r="I10701">
        <v>1.9179890289999999</v>
      </c>
      <c r="J10701">
        <v>3.0844868920000001</v>
      </c>
      <c r="K10701">
        <v>5.3697811360000003</v>
      </c>
      <c r="L10701">
        <v>2.4930668310000001</v>
      </c>
      <c r="M10701">
        <v>1.26229846</v>
      </c>
      <c r="N10701">
        <v>3.161493262</v>
      </c>
      <c r="O10701">
        <v>1.4565607970000001</v>
      </c>
      <c r="P10701">
        <v>2.4665302200000001</v>
      </c>
      <c r="Q10701">
        <v>1.356171316</v>
      </c>
    </row>
    <row r="10702" spans="1:17">
      <c r="A10702" t="s">
        <v>22287</v>
      </c>
      <c r="B10702" s="14" t="s">
        <v>1573</v>
      </c>
      <c r="C10702">
        <v>235.5047107</v>
      </c>
      <c r="D10702">
        <v>1460.0756899999999</v>
      </c>
      <c r="E10702">
        <v>721.13210579999998</v>
      </c>
      <c r="F10702">
        <v>2186.8451089999999</v>
      </c>
      <c r="G10702">
        <v>710.80553180000004</v>
      </c>
      <c r="H10702">
        <v>2247.9261750000001</v>
      </c>
      <c r="I10702">
        <v>659.89760220000005</v>
      </c>
      <c r="J10702">
        <v>734.00702799999999</v>
      </c>
      <c r="K10702">
        <v>2231.3597519999998</v>
      </c>
      <c r="L10702">
        <v>309.30276800000001</v>
      </c>
      <c r="M10702">
        <v>156.60727700000001</v>
      </c>
      <c r="N10702">
        <v>603.84735929999999</v>
      </c>
      <c r="O10702">
        <v>118.29884199999999</v>
      </c>
      <c r="P10702">
        <v>2003.6431749999999</v>
      </c>
      <c r="Q10702">
        <v>1264.504079</v>
      </c>
    </row>
    <row r="10703" spans="1:17">
      <c r="A10703" t="s">
        <v>22288</v>
      </c>
      <c r="B10703" s="14" t="s">
        <v>7154</v>
      </c>
      <c r="C10703">
        <v>5.967837168</v>
      </c>
      <c r="D10703">
        <v>0.78122658099999998</v>
      </c>
      <c r="E10703">
        <v>0.35208394599999998</v>
      </c>
      <c r="F10703">
        <v>0.45047891299999998</v>
      </c>
      <c r="G10703">
        <v>0.42158200000000001</v>
      </c>
      <c r="H10703">
        <v>0.60424896900000002</v>
      </c>
      <c r="I10703">
        <v>1.9779576830000001</v>
      </c>
      <c r="J10703">
        <v>0.88034325000000002</v>
      </c>
      <c r="K10703">
        <v>3.4210525409999999</v>
      </c>
      <c r="L10703">
        <v>3.016658901</v>
      </c>
      <c r="M10703">
        <v>3.9573686879999999</v>
      </c>
      <c r="N10703">
        <v>1.0633730320000001</v>
      </c>
      <c r="O10703">
        <v>4.3260544520000002</v>
      </c>
      <c r="P10703">
        <v>0.65117434699999999</v>
      </c>
      <c r="Q10703">
        <v>3.692235202</v>
      </c>
    </row>
    <row r="10704" spans="1:17">
      <c r="A10704" t="s">
        <v>22289</v>
      </c>
      <c r="B10704" s="14" t="s">
        <v>7165</v>
      </c>
      <c r="C10704">
        <v>2.361929747</v>
      </c>
      <c r="D10704">
        <v>7.6071994549999999</v>
      </c>
      <c r="E10704">
        <v>8.6015306860000003</v>
      </c>
      <c r="F10704">
        <v>10.90642871</v>
      </c>
      <c r="G10704">
        <v>6.1492898150000004</v>
      </c>
      <c r="H10704">
        <v>27.911119459999998</v>
      </c>
      <c r="I10704">
        <v>6.8888968039999998</v>
      </c>
      <c r="J10704">
        <v>10.01914519</v>
      </c>
      <c r="K10704">
        <v>10.22035481</v>
      </c>
      <c r="L10704">
        <v>5.0512115169999996</v>
      </c>
      <c r="M10704">
        <v>0.69751291999999998</v>
      </c>
      <c r="N10704">
        <v>6.7862599279999998</v>
      </c>
      <c r="O10704">
        <v>1.8109286449999999</v>
      </c>
      <c r="P10704">
        <v>10.05849504</v>
      </c>
      <c r="Q10704">
        <v>10.49138426</v>
      </c>
    </row>
    <row r="10705" spans="1:17">
      <c r="A10705" t="s">
        <v>22290</v>
      </c>
      <c r="B10705" s="14" t="s">
        <v>7201</v>
      </c>
      <c r="C10705">
        <v>644.56732910000005</v>
      </c>
      <c r="D10705">
        <v>3651.273267</v>
      </c>
      <c r="E10705">
        <v>7141.7594529999997</v>
      </c>
      <c r="F10705">
        <v>3925.2449630000001</v>
      </c>
      <c r="G10705">
        <v>9466.05717</v>
      </c>
      <c r="H10705">
        <v>256.2145089</v>
      </c>
      <c r="I10705">
        <v>1178.0459149999999</v>
      </c>
      <c r="J10705">
        <v>1781.9338729999999</v>
      </c>
      <c r="K10705">
        <v>2553.0994000000001</v>
      </c>
      <c r="L10705">
        <v>2330.0199929999999</v>
      </c>
      <c r="M10705">
        <v>377.89172760000002</v>
      </c>
      <c r="N10705">
        <v>6599.5992299999998</v>
      </c>
      <c r="O10705">
        <v>217.77885380000001</v>
      </c>
      <c r="P10705">
        <v>6313.3046450000002</v>
      </c>
      <c r="Q10705">
        <v>4946.5914130000001</v>
      </c>
    </row>
    <row r="10706" spans="1:17">
      <c r="A10706" t="s">
        <v>22291</v>
      </c>
      <c r="B10706" s="14" t="s">
        <v>5321</v>
      </c>
      <c r="C10706">
        <v>100.1060762</v>
      </c>
      <c r="D10706">
        <v>7.9063394430000002</v>
      </c>
      <c r="E10706">
        <v>8.6890402029999994</v>
      </c>
      <c r="F10706">
        <v>6.1659077709999996</v>
      </c>
      <c r="G10706">
        <v>6.5522570780000002</v>
      </c>
      <c r="H10706">
        <v>7.4934430990000003</v>
      </c>
      <c r="I10706">
        <v>38.748660600000001</v>
      </c>
      <c r="J10706">
        <v>10.565046479999999</v>
      </c>
      <c r="K10706">
        <v>33.492713709999997</v>
      </c>
      <c r="L10706">
        <v>64.863537930000007</v>
      </c>
      <c r="M10706">
        <v>47.616103649999999</v>
      </c>
      <c r="N10706">
        <v>8.0133195780000008</v>
      </c>
      <c r="O10706">
        <v>96.423494779999999</v>
      </c>
      <c r="P10706">
        <v>6.9284904149999997</v>
      </c>
      <c r="Q10706">
        <v>11.390722869999999</v>
      </c>
    </row>
    <row r="10707" spans="1:17">
      <c r="A10707" t="s">
        <v>22292</v>
      </c>
      <c r="B10707" s="14" t="s">
        <v>7401</v>
      </c>
      <c r="C10707">
        <v>50.708131469999998</v>
      </c>
      <c r="D10707">
        <v>36.93914754</v>
      </c>
      <c r="E10707">
        <v>57.543786990000001</v>
      </c>
      <c r="F10707">
        <v>42.802957910000003</v>
      </c>
      <c r="G10707">
        <v>76.887547659999996</v>
      </c>
      <c r="H10707">
        <v>84.858319559999998</v>
      </c>
      <c r="I10707">
        <v>101.0409634</v>
      </c>
      <c r="J10707">
        <v>109.4739556</v>
      </c>
      <c r="K10707">
        <v>86.419420149999993</v>
      </c>
      <c r="L10707">
        <v>166.64815759999999</v>
      </c>
      <c r="M10707">
        <v>82.429206539999996</v>
      </c>
      <c r="N10707">
        <v>28.682761800000002</v>
      </c>
      <c r="O10707">
        <v>101.3545037</v>
      </c>
      <c r="P10707">
        <v>17.980059440000002</v>
      </c>
      <c r="Q10707">
        <v>61.02837598</v>
      </c>
    </row>
    <row r="10708" spans="1:17">
      <c r="A10708" t="e">
        <v>#N/A</v>
      </c>
      <c r="B10708" s="14" t="s">
        <v>22293</v>
      </c>
      <c r="C10708">
        <v>1.2438985899999999</v>
      </c>
      <c r="D10708">
        <v>0</v>
      </c>
      <c r="E10708">
        <v>0</v>
      </c>
      <c r="F10708">
        <v>0.16931885699999999</v>
      </c>
      <c r="G10708">
        <v>0.429596009</v>
      </c>
      <c r="H10708">
        <v>0</v>
      </c>
      <c r="I10708">
        <v>0</v>
      </c>
      <c r="J10708">
        <v>0</v>
      </c>
      <c r="K10708">
        <v>1.1285885389999999</v>
      </c>
      <c r="L10708">
        <v>0</v>
      </c>
      <c r="M10708">
        <v>0</v>
      </c>
      <c r="N10708">
        <v>0</v>
      </c>
      <c r="O10708">
        <v>0</v>
      </c>
      <c r="P10708">
        <v>0</v>
      </c>
      <c r="Q10708">
        <v>0</v>
      </c>
    </row>
    <row r="10709" spans="1:17">
      <c r="A10709" t="s">
        <v>22294</v>
      </c>
      <c r="B10709" s="14" t="s">
        <v>5474</v>
      </c>
      <c r="C10709">
        <v>2.0752478989999998</v>
      </c>
      <c r="D10709">
        <v>0.84285097399999998</v>
      </c>
      <c r="E10709">
        <v>0.80953107000000002</v>
      </c>
      <c r="F10709">
        <v>0.84744513300000002</v>
      </c>
      <c r="G10709">
        <v>0.47780862600000001</v>
      </c>
      <c r="H10709">
        <v>2.9223690119999999</v>
      </c>
      <c r="I10709">
        <v>6.557145073</v>
      </c>
      <c r="J10709">
        <v>1.1838598339999999</v>
      </c>
      <c r="K10709">
        <v>2.1966832190000001</v>
      </c>
      <c r="L10709">
        <v>1.748348375</v>
      </c>
      <c r="M10709">
        <v>2.6556898929999999</v>
      </c>
      <c r="N10709">
        <v>0.89536943599999996</v>
      </c>
      <c r="O10709">
        <v>3.8304865170000002</v>
      </c>
      <c r="P10709">
        <v>0.622705921</v>
      </c>
      <c r="Q10709">
        <v>2.139888408</v>
      </c>
    </row>
    <row r="10710" spans="1:17">
      <c r="A10710" t="s">
        <v>22295</v>
      </c>
      <c r="B10710" s="14" t="s">
        <v>8751</v>
      </c>
      <c r="C10710">
        <v>101.40707690000001</v>
      </c>
      <c r="D10710">
        <v>504.5971538</v>
      </c>
      <c r="E10710">
        <v>518.37385500000005</v>
      </c>
      <c r="F10710">
        <v>925.74620089999996</v>
      </c>
      <c r="G10710">
        <v>710.48202700000002</v>
      </c>
      <c r="H10710">
        <v>1215.4805220000001</v>
      </c>
      <c r="I10710">
        <v>414.77365689999999</v>
      </c>
      <c r="J10710">
        <v>752.82111759999998</v>
      </c>
      <c r="K10710">
        <v>764.37913890000004</v>
      </c>
      <c r="L10710">
        <v>504.42538050000002</v>
      </c>
      <c r="M10710">
        <v>154.80484680000001</v>
      </c>
      <c r="N10710">
        <v>346.92741319999999</v>
      </c>
      <c r="O10710">
        <v>71.097740229999999</v>
      </c>
      <c r="P10710">
        <v>1204.3716449999999</v>
      </c>
      <c r="Q10710">
        <v>891.08671509999999</v>
      </c>
    </row>
    <row r="10711" spans="1:17">
      <c r="A10711" t="e">
        <v>#N/A</v>
      </c>
      <c r="B10711" s="14" t="s">
        <v>22296</v>
      </c>
      <c r="C10711">
        <v>1.260990327</v>
      </c>
      <c r="D10711">
        <v>0.55870315800000003</v>
      </c>
      <c r="E10711">
        <v>0.26830814600000003</v>
      </c>
      <c r="F10711">
        <v>0.17164537499999999</v>
      </c>
      <c r="G10711">
        <v>0.108874714</v>
      </c>
      <c r="H10711">
        <v>1.695014587</v>
      </c>
      <c r="I10711">
        <v>0</v>
      </c>
      <c r="J10711">
        <v>0.15985622199999999</v>
      </c>
      <c r="K10711">
        <v>1.1440958619999999</v>
      </c>
      <c r="L10711">
        <v>0.39838319799999999</v>
      </c>
      <c r="M10711">
        <v>0</v>
      </c>
      <c r="N10711">
        <v>0.15544472600000001</v>
      </c>
      <c r="O10711">
        <v>0.69825968000000005</v>
      </c>
      <c r="P10711">
        <v>9.4594258000000001E-2</v>
      </c>
      <c r="Q10711">
        <v>0</v>
      </c>
    </row>
    <row r="10712" spans="1:17">
      <c r="A10712" t="e">
        <v>#N/A</v>
      </c>
      <c r="B10712" s="14" t="s">
        <v>22297</v>
      </c>
      <c r="C10712">
        <v>3.5910811479999998</v>
      </c>
      <c r="D10712">
        <v>0.49721544600000001</v>
      </c>
      <c r="E10712">
        <v>0.238779668</v>
      </c>
      <c r="F10712">
        <v>0.244408089</v>
      </c>
      <c r="G10712">
        <v>0.31005624999999998</v>
      </c>
      <c r="H10712">
        <v>0.17239667</v>
      </c>
      <c r="I10712">
        <v>1.3092359899999999</v>
      </c>
      <c r="J10712">
        <v>0.28452669899999999</v>
      </c>
      <c r="K10712">
        <v>1.2218197660000001</v>
      </c>
      <c r="L10712">
        <v>0.28363151599999997</v>
      </c>
      <c r="M10712">
        <v>5.169935433</v>
      </c>
      <c r="N10712">
        <v>0.11066988699999999</v>
      </c>
      <c r="O10712">
        <v>5.9655663929999996</v>
      </c>
      <c r="P10712">
        <v>6.7346999000000005E-2</v>
      </c>
      <c r="Q10712">
        <v>2.468624889</v>
      </c>
    </row>
    <row r="10713" spans="1:17">
      <c r="A10713" t="e">
        <v>#N/A</v>
      </c>
      <c r="B10713" s="14" t="s">
        <v>22298</v>
      </c>
      <c r="C10713">
        <v>46.684054920000001</v>
      </c>
      <c r="D10713">
        <v>13.524260140000001</v>
      </c>
      <c r="E10713">
        <v>12.98961396</v>
      </c>
      <c r="F10713">
        <v>6.8434264909999998</v>
      </c>
      <c r="G10713">
        <v>15.502812499999999</v>
      </c>
      <c r="H10713">
        <v>9.6542135170000005</v>
      </c>
      <c r="I10713">
        <v>47.13249562</v>
      </c>
      <c r="J10713">
        <v>40.061359250000002</v>
      </c>
      <c r="K10713">
        <v>29.32367438</v>
      </c>
      <c r="L10713">
        <v>45.381042600000001</v>
      </c>
      <c r="M10713">
        <v>34.466236219999999</v>
      </c>
      <c r="N10713">
        <v>29.65952965</v>
      </c>
      <c r="O10713">
        <v>51.701575400000003</v>
      </c>
      <c r="P10713">
        <v>16.70205576</v>
      </c>
      <c r="Q10713">
        <v>24.686248890000002</v>
      </c>
    </row>
    <row r="10714" spans="1:17">
      <c r="A10714" t="e">
        <v>#N/A</v>
      </c>
      <c r="B10714" s="14" t="s">
        <v>22299</v>
      </c>
      <c r="C10714">
        <v>2.924287166</v>
      </c>
      <c r="D10714">
        <v>1.367635878</v>
      </c>
      <c r="E10714">
        <v>0.96789366799999998</v>
      </c>
      <c r="F10714">
        <v>0.398052513</v>
      </c>
      <c r="G10714">
        <v>0.84161609999999998</v>
      </c>
      <c r="H10714">
        <v>1.123087669</v>
      </c>
      <c r="I10714">
        <v>0</v>
      </c>
      <c r="J10714">
        <v>0.78261631799999998</v>
      </c>
      <c r="K10714">
        <v>2.9480046799999999</v>
      </c>
      <c r="L10714">
        <v>2.6689480209999998</v>
      </c>
      <c r="M10714">
        <v>1.2474011540000001</v>
      </c>
      <c r="N10714">
        <v>8.0107234999999999E-2</v>
      </c>
      <c r="O10714">
        <v>3.9582698590000001</v>
      </c>
      <c r="P10714">
        <v>0.53623259700000003</v>
      </c>
      <c r="Q10714">
        <v>1.116805123</v>
      </c>
    </row>
    <row r="10715" spans="1:17">
      <c r="A10715" t="s">
        <v>22300</v>
      </c>
      <c r="B10715" s="14" t="s">
        <v>9341</v>
      </c>
      <c r="C10715">
        <v>60.230935029999998</v>
      </c>
      <c r="D10715">
        <v>5.3138241849999996</v>
      </c>
      <c r="E10715">
        <v>5.1037560729999996</v>
      </c>
      <c r="F10715">
        <v>3.5411250980000002</v>
      </c>
      <c r="G10715">
        <v>5.5582366409999997</v>
      </c>
      <c r="H10715">
        <v>7.044592518</v>
      </c>
      <c r="I10715">
        <v>24.563201800000002</v>
      </c>
      <c r="J10715">
        <v>10.0837769</v>
      </c>
      <c r="K10715">
        <v>23.403210120000001</v>
      </c>
      <c r="L10715">
        <v>29.643521100000001</v>
      </c>
      <c r="M10715">
        <v>31.654768730000001</v>
      </c>
      <c r="N10715">
        <v>6.6529546269999997</v>
      </c>
      <c r="O10715">
        <v>40.237530880000001</v>
      </c>
      <c r="P10715">
        <v>6.4697988320000004</v>
      </c>
      <c r="Q10715">
        <v>14.06425625</v>
      </c>
    </row>
    <row r="10716" spans="1:17">
      <c r="A10716" t="s">
        <v>22301</v>
      </c>
      <c r="B10716" s="14" t="s">
        <v>7506</v>
      </c>
      <c r="C10716">
        <v>13.43999305</v>
      </c>
      <c r="D10716">
        <v>4.8721229529999999</v>
      </c>
      <c r="E10716">
        <v>4.1162412269999997</v>
      </c>
      <c r="F10716">
        <v>2.6055734140000002</v>
      </c>
      <c r="G10716">
        <v>4.1493721030000001</v>
      </c>
      <c r="H10716">
        <v>5.161699112</v>
      </c>
      <c r="I10716">
        <v>5.345401378</v>
      </c>
      <c r="J10716">
        <v>7.84777389</v>
      </c>
      <c r="K10716">
        <v>10.34650794</v>
      </c>
      <c r="L10716">
        <v>9.5215155960000004</v>
      </c>
      <c r="M10716">
        <v>4.6906712019999999</v>
      </c>
      <c r="N10716">
        <v>3.6649850069999999</v>
      </c>
      <c r="O10716">
        <v>10.82509089</v>
      </c>
      <c r="P10716">
        <v>3.8495385249999998</v>
      </c>
      <c r="Q10716">
        <v>4.7595282609999998</v>
      </c>
    </row>
    <row r="10717" spans="1:17">
      <c r="A10717" t="s">
        <v>22302</v>
      </c>
      <c r="B10717" s="14" t="s">
        <v>1388</v>
      </c>
      <c r="C10717">
        <v>5.6023649689999999</v>
      </c>
      <c r="D10717">
        <v>2.2340005629999999</v>
      </c>
      <c r="E10717">
        <v>0.83443313600000002</v>
      </c>
      <c r="F10717">
        <v>1.459817307</v>
      </c>
      <c r="G10717">
        <v>0.85686087700000002</v>
      </c>
      <c r="H10717">
        <v>2.5819408240000001</v>
      </c>
      <c r="I10717">
        <v>2.3342967259999998</v>
      </c>
      <c r="J10717">
        <v>1.2580932499999999</v>
      </c>
      <c r="K10717">
        <v>2.323667565</v>
      </c>
      <c r="L10717">
        <v>3.6410371389999998</v>
      </c>
      <c r="M10717">
        <v>1.536285723</v>
      </c>
      <c r="N10717">
        <v>1.203642257</v>
      </c>
      <c r="O10717">
        <v>10.63628117</v>
      </c>
      <c r="P10717">
        <v>1.8011406720000001</v>
      </c>
      <c r="Q10717">
        <v>2.20071211</v>
      </c>
    </row>
    <row r="10718" spans="1:17">
      <c r="A10718" t="s">
        <v>22302</v>
      </c>
      <c r="B10718" s="14" t="s">
        <v>22303</v>
      </c>
      <c r="C10718">
        <v>25.869690500000001</v>
      </c>
      <c r="D10718">
        <v>4.5848021110000001</v>
      </c>
      <c r="E10718">
        <v>5.4544020839999998</v>
      </c>
      <c r="F10718">
        <v>5.4421163320000003</v>
      </c>
      <c r="G10718">
        <v>2.9239928819999998</v>
      </c>
      <c r="H10718">
        <v>6.8644505479999998</v>
      </c>
      <c r="I10718">
        <v>9.6030521330000003</v>
      </c>
      <c r="J10718">
        <v>15.98016013</v>
      </c>
      <c r="K10718">
        <v>6.8280891989999999</v>
      </c>
      <c r="L10718">
        <v>7.1327834619999999</v>
      </c>
      <c r="M10718">
        <v>6.3201184870000002</v>
      </c>
      <c r="N10718">
        <v>4.7545195079999996</v>
      </c>
      <c r="O10718">
        <v>16.148249199999999</v>
      </c>
      <c r="P10718">
        <v>7.9036842619999996</v>
      </c>
      <c r="Q10718">
        <v>8.7301597710000003</v>
      </c>
    </row>
    <row r="10719" spans="1:17">
      <c r="A10719" t="s">
        <v>22304</v>
      </c>
      <c r="B10719" s="14" t="s">
        <v>1248</v>
      </c>
      <c r="C10719">
        <v>15.52967544</v>
      </c>
      <c r="D10719">
        <v>2.9306626310000001</v>
      </c>
      <c r="E10719">
        <v>5.6908045759999997</v>
      </c>
      <c r="F10719">
        <v>1.957307119</v>
      </c>
      <c r="G10719">
        <v>120.07986270000001</v>
      </c>
      <c r="H10719">
        <v>6.1851507210000003</v>
      </c>
      <c r="I10719">
        <v>22.647229790000001</v>
      </c>
      <c r="J10719">
        <v>11.5934723</v>
      </c>
      <c r="K10719">
        <v>17.743046549999999</v>
      </c>
      <c r="L10719">
        <v>30.891343419999998</v>
      </c>
      <c r="M10719">
        <v>26.49771921</v>
      </c>
      <c r="N10719">
        <v>52.964326579999998</v>
      </c>
      <c r="O10719">
        <v>107.65160899999999</v>
      </c>
      <c r="P10719">
        <v>1.6395898929999999</v>
      </c>
      <c r="Q10719">
        <v>6.3262810509999996</v>
      </c>
    </row>
    <row r="10720" spans="1:17">
      <c r="A10720" t="s">
        <v>22305</v>
      </c>
      <c r="B10720" s="14" t="s">
        <v>8735</v>
      </c>
      <c r="C10720">
        <v>6.660876322</v>
      </c>
      <c r="D10720">
        <v>55.253289240000001</v>
      </c>
      <c r="E10720">
        <v>39.919852519999999</v>
      </c>
      <c r="F10720">
        <v>84.925240799999997</v>
      </c>
      <c r="G10720">
        <v>35.784269709999997</v>
      </c>
      <c r="H10720">
        <v>55.426456250000001</v>
      </c>
      <c r="I10720">
        <v>55.044222789999999</v>
      </c>
      <c r="J10720">
        <v>79.373770809999996</v>
      </c>
      <c r="K10720">
        <v>165.8580188</v>
      </c>
      <c r="L10720">
        <v>45.828346789999998</v>
      </c>
      <c r="M10720">
        <v>9.9445591960000002</v>
      </c>
      <c r="N10720">
        <v>46.620185630000002</v>
      </c>
      <c r="O10720">
        <v>4.0982086930000001</v>
      </c>
      <c r="P10720">
        <v>93.827163189999993</v>
      </c>
      <c r="Q10720">
        <v>51.894211370000001</v>
      </c>
    </row>
    <row r="10721" spans="1:17">
      <c r="A10721" t="s">
        <v>22306</v>
      </c>
      <c r="B10721" s="14" t="s">
        <v>22307</v>
      </c>
      <c r="C10721">
        <v>23.266159550000001</v>
      </c>
      <c r="D10721">
        <v>16.321738969999998</v>
      </c>
      <c r="E10721">
        <v>10.932297309999999</v>
      </c>
      <c r="F10721">
        <v>18.210123809999999</v>
      </c>
      <c r="G10721">
        <v>10.37887823</v>
      </c>
      <c r="H10721">
        <v>46.166695089999997</v>
      </c>
      <c r="I10721">
        <v>16.964748029999999</v>
      </c>
      <c r="J10721">
        <v>6.6362847030000003</v>
      </c>
      <c r="K10721">
        <v>20.229817090000001</v>
      </c>
      <c r="L10721">
        <v>22.051351690000001</v>
      </c>
      <c r="M10721">
        <v>26.051943810000001</v>
      </c>
      <c r="N10721">
        <v>5.9751347309999998</v>
      </c>
      <c r="O10721">
        <v>27.913996109999999</v>
      </c>
      <c r="P10721">
        <v>37.524609609999999</v>
      </c>
      <c r="Q10721">
        <v>29.322164170000001</v>
      </c>
    </row>
    <row r="10722" spans="1:17">
      <c r="A10722" t="s">
        <v>22308</v>
      </c>
      <c r="B10722" s="14" t="s">
        <v>1591</v>
      </c>
      <c r="C10722">
        <v>13.1608371</v>
      </c>
      <c r="D10722">
        <v>42.651910260000001</v>
      </c>
      <c r="E10722">
        <v>56.09646884</v>
      </c>
      <c r="F10722">
        <v>68.797328070000006</v>
      </c>
      <c r="G10722">
        <v>64.201804179999996</v>
      </c>
      <c r="H10722">
        <v>39.702186589999997</v>
      </c>
      <c r="I10722">
        <v>101.6903883</v>
      </c>
      <c r="J10722">
        <v>113.8551393</v>
      </c>
      <c r="K10722">
        <v>92.108023419999995</v>
      </c>
      <c r="L10722">
        <v>193.1405977</v>
      </c>
      <c r="M10722">
        <v>17.317268519999999</v>
      </c>
      <c r="N10722">
        <v>51.209069880000001</v>
      </c>
      <c r="O10722">
        <v>10.578876409999999</v>
      </c>
      <c r="P10722">
        <v>45.589643180000003</v>
      </c>
      <c r="Q10722">
        <v>36.480578540000003</v>
      </c>
    </row>
    <row r="10723" spans="1:17">
      <c r="A10723" t="s">
        <v>16797</v>
      </c>
      <c r="B10723" s="14" t="s">
        <v>3040</v>
      </c>
      <c r="C10723">
        <v>8.9777028689999998</v>
      </c>
      <c r="D10723">
        <v>2.2201247839999998</v>
      </c>
      <c r="E10723">
        <v>1.910237347</v>
      </c>
      <c r="F10723">
        <v>1.0799427189999999</v>
      </c>
      <c r="G10723">
        <v>2.3073953490000001</v>
      </c>
      <c r="H10723">
        <v>1.523505455</v>
      </c>
      <c r="I10723">
        <v>1.8268409160000001</v>
      </c>
      <c r="J10723">
        <v>2.2232783939999998</v>
      </c>
      <c r="K10723">
        <v>1.9890089209999999</v>
      </c>
      <c r="L10723">
        <v>3.6938057930000001</v>
      </c>
      <c r="M10723">
        <v>2.0038509430000002</v>
      </c>
      <c r="N10723">
        <v>1.1581732330000001</v>
      </c>
      <c r="O10723">
        <v>3.6995760579999999</v>
      </c>
      <c r="P10723">
        <v>0.46986278399999998</v>
      </c>
      <c r="Q10723">
        <v>2.0093458399999999</v>
      </c>
    </row>
    <row r="10724" spans="1:17">
      <c r="A10724" t="s">
        <v>22309</v>
      </c>
      <c r="B10724" s="14" t="s">
        <v>22310</v>
      </c>
      <c r="C10724">
        <v>0</v>
      </c>
      <c r="D10724">
        <v>0</v>
      </c>
      <c r="E10724">
        <v>0.20387684</v>
      </c>
      <c r="F10724">
        <v>0.26085318099999999</v>
      </c>
      <c r="G10724">
        <v>0.165459252</v>
      </c>
      <c r="H10724">
        <v>0</v>
      </c>
      <c r="I10724">
        <v>1.3973284340000001</v>
      </c>
      <c r="J10724">
        <v>0</v>
      </c>
      <c r="K10724">
        <v>0.43467679199999998</v>
      </c>
      <c r="L10724">
        <v>0.60543154300000002</v>
      </c>
      <c r="M10724">
        <v>0</v>
      </c>
      <c r="N10724">
        <v>0.11811635199999999</v>
      </c>
      <c r="O10724">
        <v>0</v>
      </c>
      <c r="P10724">
        <v>0</v>
      </c>
      <c r="Q10724">
        <v>0</v>
      </c>
    </row>
    <row r="10725" spans="1:17">
      <c r="A10725" t="e">
        <v>#N/A</v>
      </c>
      <c r="B10725" s="14" t="s">
        <v>22311</v>
      </c>
      <c r="C10725">
        <v>0</v>
      </c>
      <c r="D10725">
        <v>0</v>
      </c>
      <c r="E10725">
        <v>0.17504166900000001</v>
      </c>
      <c r="F10725">
        <v>0.67187881000000005</v>
      </c>
      <c r="G10725">
        <v>0</v>
      </c>
      <c r="H10725">
        <v>0</v>
      </c>
      <c r="I10725">
        <v>0</v>
      </c>
      <c r="J10725">
        <v>0.208577341</v>
      </c>
      <c r="K10725">
        <v>0</v>
      </c>
      <c r="L10725">
        <v>0</v>
      </c>
      <c r="M10725">
        <v>0</v>
      </c>
      <c r="N10725">
        <v>0</v>
      </c>
      <c r="O10725">
        <v>0</v>
      </c>
      <c r="P10725">
        <v>0.246849558</v>
      </c>
      <c r="Q10725">
        <v>0</v>
      </c>
    </row>
    <row r="10726" spans="1:17">
      <c r="A10726" t="e">
        <v>#N/A</v>
      </c>
      <c r="B10726" s="14" t="s">
        <v>22312</v>
      </c>
      <c r="C10726">
        <v>276.48281550000002</v>
      </c>
      <c r="D10726">
        <v>53.497011069999999</v>
      </c>
      <c r="E10726">
        <v>43.935458990000001</v>
      </c>
      <c r="F10726">
        <v>35.252759949999998</v>
      </c>
      <c r="G10726">
        <v>53.18252966</v>
      </c>
      <c r="H10726">
        <v>91.399454849999998</v>
      </c>
      <c r="I10726">
        <v>71.453218410000005</v>
      </c>
      <c r="J10726">
        <v>56.78960017</v>
      </c>
      <c r="K10726">
        <v>93.672848700000003</v>
      </c>
      <c r="L10726">
        <v>203.44552150000001</v>
      </c>
      <c r="M10726">
        <v>141.0778991</v>
      </c>
      <c r="N10726">
        <v>34.513998579999999</v>
      </c>
      <c r="O10726">
        <v>162.7891846</v>
      </c>
      <c r="P10726">
        <v>48.832281680000001</v>
      </c>
      <c r="Q10726">
        <v>84.205213360000002</v>
      </c>
    </row>
    <row r="10727" spans="1:17">
      <c r="A10727" t="s">
        <v>22313</v>
      </c>
      <c r="B10727" s="14" t="s">
        <v>1694</v>
      </c>
      <c r="C10727">
        <v>94.360006440000006</v>
      </c>
      <c r="D10727">
        <v>25.269905489999999</v>
      </c>
      <c r="E10727">
        <v>22.078918290000001</v>
      </c>
      <c r="F10727">
        <v>22.111598040000001</v>
      </c>
      <c r="G10727">
        <v>29.752396919999999</v>
      </c>
      <c r="H10727">
        <v>61.240083890000001</v>
      </c>
      <c r="I10727">
        <v>33.530830620000003</v>
      </c>
      <c r="J10727">
        <v>25.70327382</v>
      </c>
      <c r="K10727">
        <v>59.739300470000003</v>
      </c>
      <c r="L10727">
        <v>87.923719199999994</v>
      </c>
      <c r="M10727">
        <v>34.964663350000002</v>
      </c>
      <c r="N10727">
        <v>12.404949999999999</v>
      </c>
      <c r="O10727">
        <v>52.91223024</v>
      </c>
      <c r="P10727">
        <v>17.517037240000001</v>
      </c>
      <c r="Q10727">
        <v>38.59122928</v>
      </c>
    </row>
    <row r="10728" spans="1:17">
      <c r="A10728" t="s">
        <v>22314</v>
      </c>
      <c r="B10728" s="14" t="s">
        <v>2416</v>
      </c>
      <c r="C10728">
        <v>39.96525793</v>
      </c>
      <c r="D10728">
        <v>1.736008389</v>
      </c>
      <c r="E10728">
        <v>1.417272871</v>
      </c>
      <c r="F10728">
        <v>1.706682671</v>
      </c>
      <c r="G10728">
        <v>1.2855273359999999</v>
      </c>
      <c r="H10728">
        <v>3.611497602</v>
      </c>
      <c r="I10728">
        <v>7.42811311</v>
      </c>
      <c r="J10728">
        <v>3.3279365730000001</v>
      </c>
      <c r="K10728">
        <v>10.664840460000001</v>
      </c>
      <c r="L10728">
        <v>11.88346087</v>
      </c>
      <c r="M10728">
        <v>33.844928359999997</v>
      </c>
      <c r="N10728">
        <v>3.4775964410000002</v>
      </c>
      <c r="O10728">
        <v>67.692764760000003</v>
      </c>
      <c r="P10728">
        <v>2.116254847</v>
      </c>
      <c r="Q10728">
        <v>11.04323183</v>
      </c>
    </row>
    <row r="10729" spans="1:17">
      <c r="A10729" t="e">
        <v>#N/A</v>
      </c>
      <c r="B10729" s="14" t="s">
        <v>22315</v>
      </c>
      <c r="C10729">
        <v>48.417680300000001</v>
      </c>
      <c r="D10729">
        <v>15.773731400000001</v>
      </c>
      <c r="E10729">
        <v>8.7870917970000004</v>
      </c>
      <c r="F10729">
        <v>8.1413177220000001</v>
      </c>
      <c r="G10729">
        <v>16.22984095</v>
      </c>
      <c r="H10729">
        <v>10.93827147</v>
      </c>
      <c r="I10729">
        <v>49.841259739999998</v>
      </c>
      <c r="J10729">
        <v>22.385383340000001</v>
      </c>
      <c r="K10729">
        <v>58.141768159999998</v>
      </c>
      <c r="L10729">
        <v>57.586978199999997</v>
      </c>
      <c r="M10729">
        <v>27.335290799999999</v>
      </c>
      <c r="N10729">
        <v>13.34144566</v>
      </c>
      <c r="O10729">
        <v>53.621527810000003</v>
      </c>
      <c r="P10729">
        <v>14.101068209999999</v>
      </c>
      <c r="Q10729">
        <v>21.536624029999999</v>
      </c>
    </row>
    <row r="10730" spans="1:17">
      <c r="A10730" t="e">
        <v>#N/A</v>
      </c>
      <c r="B10730" s="14" t="s">
        <v>22316</v>
      </c>
      <c r="C10730">
        <v>13.226935900000001</v>
      </c>
      <c r="D10730">
        <v>0.97673639300000004</v>
      </c>
      <c r="E10730">
        <v>1.2508315729999999</v>
      </c>
      <c r="F10730">
        <v>0.60014797600000003</v>
      </c>
      <c r="G10730">
        <v>4.5680885230000001</v>
      </c>
      <c r="H10730">
        <v>0</v>
      </c>
      <c r="I10730">
        <v>4.2864665850000003</v>
      </c>
      <c r="J10730">
        <v>3.5398766570000002</v>
      </c>
      <c r="K10730">
        <v>4.6669746679999999</v>
      </c>
      <c r="L10730">
        <v>2.7858469210000001</v>
      </c>
      <c r="M10730">
        <v>11.284319330000001</v>
      </c>
      <c r="N10730">
        <v>0.90583893100000001</v>
      </c>
      <c r="O10730">
        <v>11.39331185</v>
      </c>
      <c r="P10730">
        <v>1.7639641029999999</v>
      </c>
      <c r="Q10730">
        <v>8.0823305960000003</v>
      </c>
    </row>
    <row r="10731" spans="1:17">
      <c r="A10731" t="e">
        <v>#N/A</v>
      </c>
      <c r="B10731" s="14" t="s">
        <v>22317</v>
      </c>
      <c r="C10731">
        <v>2.8480988410000001</v>
      </c>
      <c r="D10731">
        <v>0.31547462799999998</v>
      </c>
      <c r="E10731">
        <v>0.151501583</v>
      </c>
      <c r="F10731">
        <v>0</v>
      </c>
      <c r="G10731">
        <v>0.24590668099999999</v>
      </c>
      <c r="H10731">
        <v>0</v>
      </c>
      <c r="I10731">
        <v>0</v>
      </c>
      <c r="J10731">
        <v>0</v>
      </c>
      <c r="K10731">
        <v>1.2920392919999999</v>
      </c>
      <c r="L10731">
        <v>1.7995930689999999</v>
      </c>
      <c r="M10731">
        <v>0</v>
      </c>
      <c r="N10731">
        <v>0</v>
      </c>
      <c r="O10731">
        <v>3.1542075180000002</v>
      </c>
      <c r="P10731">
        <v>0</v>
      </c>
      <c r="Q10731">
        <v>0.97893745600000004</v>
      </c>
    </row>
    <row r="10732" spans="1:17">
      <c r="A10732" t="s">
        <v>22318</v>
      </c>
      <c r="B10732" s="14" t="s">
        <v>6135</v>
      </c>
      <c r="C10732">
        <v>7.9136316280000001</v>
      </c>
      <c r="D10732">
        <v>1.688203474</v>
      </c>
      <c r="E10732">
        <v>1.808556864</v>
      </c>
      <c r="F10732">
        <v>1.3564735670000001</v>
      </c>
      <c r="G10732">
        <v>1.2653111690000001</v>
      </c>
      <c r="H10732">
        <v>2.2513120849999999</v>
      </c>
      <c r="I10732">
        <v>2.1371488830000001</v>
      </c>
      <c r="J10732">
        <v>4.9046021800000004</v>
      </c>
      <c r="K10732">
        <v>5.7174343419999998</v>
      </c>
      <c r="L10732">
        <v>7.5930310820000004</v>
      </c>
      <c r="M10732">
        <v>2.250456872</v>
      </c>
      <c r="N10732">
        <v>2.4207565010000001</v>
      </c>
      <c r="O10732">
        <v>5.1935851260000003</v>
      </c>
      <c r="P10732">
        <v>2.066773768</v>
      </c>
      <c r="Q10732">
        <v>2.4178157179999999</v>
      </c>
    </row>
    <row r="10733" spans="1:17">
      <c r="A10733" t="s">
        <v>22319</v>
      </c>
      <c r="B10733" s="14" t="s">
        <v>5642</v>
      </c>
      <c r="C10733">
        <v>4.3243385549999998</v>
      </c>
      <c r="D10733">
        <v>6.9986183469999999</v>
      </c>
      <c r="E10733">
        <v>4.4855573309999999</v>
      </c>
      <c r="F10733">
        <v>4.218492146</v>
      </c>
      <c r="G10733">
        <v>4.2729683319999996</v>
      </c>
      <c r="H10733">
        <v>3.8290313309999999</v>
      </c>
      <c r="I10733">
        <v>4.0290042960000001</v>
      </c>
      <c r="J10733">
        <v>6.4413269499999997</v>
      </c>
      <c r="K10733">
        <v>3.2150657790000001</v>
      </c>
      <c r="L10733">
        <v>6.0719254210000004</v>
      </c>
      <c r="M10733">
        <v>2.7669229780000002</v>
      </c>
      <c r="N10733">
        <v>6.8114450370000004</v>
      </c>
      <c r="O10733">
        <v>2.79364802</v>
      </c>
      <c r="P10733">
        <v>7.983694861</v>
      </c>
      <c r="Q10733">
        <v>4.7893333350000002</v>
      </c>
    </row>
    <row r="10734" spans="1:17">
      <c r="A10734" t="s">
        <v>22320</v>
      </c>
      <c r="B10734" s="14" t="s">
        <v>5648</v>
      </c>
      <c r="C10734">
        <v>5.3951516059999998</v>
      </c>
      <c r="D10734">
        <v>6.1390163659999999</v>
      </c>
      <c r="E10734">
        <v>2.0350153209999999</v>
      </c>
      <c r="F10734">
        <v>4.5064555589999999</v>
      </c>
      <c r="G10734">
        <v>2.1173675030000001</v>
      </c>
      <c r="H10734">
        <v>1.977852532</v>
      </c>
      <c r="I10734">
        <v>4.6491871839999996</v>
      </c>
      <c r="J10734">
        <v>2.891223799</v>
      </c>
      <c r="K10734">
        <v>6.0075223629999996</v>
      </c>
      <c r="L10734">
        <v>4.8035456319999996</v>
      </c>
      <c r="M10734">
        <v>2.3536919030000001</v>
      </c>
      <c r="N10734">
        <v>2.4486698219999998</v>
      </c>
      <c r="O10734">
        <v>4.6170555420000001</v>
      </c>
      <c r="P10734">
        <v>11.14824789</v>
      </c>
      <c r="Q10734">
        <v>5.3946197089999997</v>
      </c>
    </row>
    <row r="10735" spans="1:17">
      <c r="A10735" t="e">
        <v>#N/A</v>
      </c>
      <c r="B10735" s="14" t="s">
        <v>22321</v>
      </c>
      <c r="C10735">
        <v>0.51881197499999998</v>
      </c>
      <c r="D10735">
        <v>0.114934224</v>
      </c>
      <c r="E10735">
        <v>0.11039060000000001</v>
      </c>
      <c r="F10735">
        <v>0.141240855</v>
      </c>
      <c r="G10735">
        <v>0</v>
      </c>
      <c r="H10735">
        <v>0.79700972999999997</v>
      </c>
      <c r="I10735">
        <v>0</v>
      </c>
      <c r="J10735">
        <v>0.26307996300000003</v>
      </c>
      <c r="K10735">
        <v>0.47071783299999997</v>
      </c>
      <c r="L10735">
        <v>0.32781532000000002</v>
      </c>
      <c r="M10735">
        <v>0</v>
      </c>
      <c r="N10735">
        <v>0.19186487899999999</v>
      </c>
      <c r="O10735">
        <v>0</v>
      </c>
      <c r="P10735">
        <v>0</v>
      </c>
      <c r="Q10735">
        <v>0.35664806799999998</v>
      </c>
    </row>
    <row r="10736" spans="1:17">
      <c r="A10736" t="s">
        <v>22322</v>
      </c>
      <c r="B10736" s="14" t="s">
        <v>22323</v>
      </c>
      <c r="C10736">
        <v>2.7966659049999998</v>
      </c>
      <c r="D10736">
        <v>0.20651838</v>
      </c>
      <c r="E10736">
        <v>9.9177108E-2</v>
      </c>
      <c r="F10736">
        <v>0</v>
      </c>
      <c r="G10736">
        <v>0.32195457100000002</v>
      </c>
      <c r="H10736">
        <v>0.35802468700000001</v>
      </c>
      <c r="I10736">
        <v>0</v>
      </c>
      <c r="J10736">
        <v>0.23635626500000001</v>
      </c>
      <c r="K10736">
        <v>0</v>
      </c>
      <c r="L10736">
        <v>0</v>
      </c>
      <c r="M10736">
        <v>0</v>
      </c>
      <c r="N10736">
        <v>0.45966725000000003</v>
      </c>
      <c r="O10736">
        <v>1.0324155530000001</v>
      </c>
      <c r="P10736">
        <v>0</v>
      </c>
      <c r="Q10736">
        <v>0.64083941799999999</v>
      </c>
    </row>
    <row r="10737" spans="1:17">
      <c r="A10737" t="e">
        <v>#N/A</v>
      </c>
      <c r="B10737" s="14" t="s">
        <v>2732</v>
      </c>
      <c r="C10737">
        <v>10.3243583</v>
      </c>
      <c r="D10737">
        <v>0.54170314399999997</v>
      </c>
      <c r="E10737">
        <v>0.63590795899999997</v>
      </c>
      <c r="F10737">
        <v>0.369828029</v>
      </c>
      <c r="G10737">
        <v>0.37533125000000001</v>
      </c>
      <c r="H10737">
        <v>0.41738141099999998</v>
      </c>
      <c r="I10737">
        <v>4.3583777020000003</v>
      </c>
      <c r="J10737">
        <v>1.4810363449999999</v>
      </c>
      <c r="K10737">
        <v>3.9441199450000002</v>
      </c>
      <c r="L10737">
        <v>8.4119136539999992</v>
      </c>
      <c r="M10737">
        <v>11.473628639999999</v>
      </c>
      <c r="N10737">
        <v>0.97127387499999995</v>
      </c>
      <c r="O10737">
        <v>15.6465294</v>
      </c>
      <c r="P10737">
        <v>0.81525314599999998</v>
      </c>
      <c r="Q10737">
        <v>8.2179223260000001</v>
      </c>
    </row>
    <row r="10738" spans="1:17">
      <c r="A10738" t="s">
        <v>22324</v>
      </c>
      <c r="B10738" s="14" t="s">
        <v>7887</v>
      </c>
      <c r="C10738">
        <v>14.130929760000001</v>
      </c>
      <c r="D10738">
        <v>6.1498070829999998</v>
      </c>
      <c r="E10738">
        <v>4.8747988510000004</v>
      </c>
      <c r="F10738">
        <v>5.0192979270000002</v>
      </c>
      <c r="G10738">
        <v>3.884021095</v>
      </c>
      <c r="H10738">
        <v>5.1380420769999997</v>
      </c>
      <c r="I10738">
        <v>7.8039901870000001</v>
      </c>
      <c r="J10738">
        <v>5.2575510589999999</v>
      </c>
      <c r="K10738">
        <v>7.5863817530000004</v>
      </c>
      <c r="L10738">
        <v>7.0267569009999997</v>
      </c>
      <c r="M10738">
        <v>5.1360902729999998</v>
      </c>
      <c r="N10738">
        <v>4.4734027520000001</v>
      </c>
      <c r="O10738">
        <v>6.2043178860000001</v>
      </c>
      <c r="P10738">
        <v>4.9426888470000003</v>
      </c>
      <c r="Q10738">
        <v>8.1621065860000002</v>
      </c>
    </row>
    <row r="10739" spans="1:17">
      <c r="A10739" t="s">
        <v>22325</v>
      </c>
      <c r="B10739" s="14" t="s">
        <v>1832</v>
      </c>
      <c r="C10739">
        <v>16.128493949999999</v>
      </c>
      <c r="D10739">
        <v>3.6670277929999999</v>
      </c>
      <c r="E10739">
        <v>3.5672160939999999</v>
      </c>
      <c r="F10739">
        <v>3.0620088430000001</v>
      </c>
      <c r="G10739">
        <v>2.711797212</v>
      </c>
      <c r="H10739">
        <v>0.65202440399999995</v>
      </c>
      <c r="I10739">
        <v>3.0948024420000002</v>
      </c>
      <c r="J10739">
        <v>3.0131172749999999</v>
      </c>
      <c r="K10739">
        <v>5.0061542980000002</v>
      </c>
      <c r="L10739">
        <v>2.681819065</v>
      </c>
      <c r="M10739">
        <v>4.8883253839999998</v>
      </c>
      <c r="N10739">
        <v>3.5054942549999999</v>
      </c>
      <c r="O10739">
        <v>13.631492919999999</v>
      </c>
      <c r="P10739">
        <v>4.4574992169999996</v>
      </c>
      <c r="Q10739">
        <v>5.5436232079999996</v>
      </c>
    </row>
    <row r="10740" spans="1:17">
      <c r="A10740" t="s">
        <v>22326</v>
      </c>
      <c r="B10740" s="14" t="s">
        <v>2698</v>
      </c>
      <c r="C10740">
        <v>4.5886036890000002</v>
      </c>
      <c r="D10740">
        <v>0.38119850900000002</v>
      </c>
      <c r="E10740">
        <v>0.42715029599999998</v>
      </c>
      <c r="F10740">
        <v>7.8074805999999997E-2</v>
      </c>
      <c r="G10740">
        <v>0.59427447899999997</v>
      </c>
      <c r="H10740">
        <v>4.6259773099999997</v>
      </c>
      <c r="I10740">
        <v>3.3458253070000001</v>
      </c>
      <c r="J10740">
        <v>1.454247574</v>
      </c>
      <c r="K10740">
        <v>2.3418212170000001</v>
      </c>
      <c r="L10740">
        <v>3.6241804860000002</v>
      </c>
      <c r="M10740">
        <v>3.303014304</v>
      </c>
      <c r="N10740">
        <v>0.91917489299999999</v>
      </c>
      <c r="O10740">
        <v>4.4465564320000004</v>
      </c>
      <c r="P10740">
        <v>0.68843599</v>
      </c>
      <c r="Q10740">
        <v>1.5771770119999999</v>
      </c>
    </row>
    <row r="10741" spans="1:17">
      <c r="A10741" t="e">
        <v>#N/A</v>
      </c>
      <c r="B10741" s="14" t="s">
        <v>22327</v>
      </c>
      <c r="C10741">
        <v>6.9995649489999998</v>
      </c>
      <c r="D10741">
        <v>0</v>
      </c>
      <c r="E10741">
        <v>0</v>
      </c>
      <c r="F10741">
        <v>0</v>
      </c>
      <c r="G10741">
        <v>0</v>
      </c>
      <c r="H10741">
        <v>0</v>
      </c>
      <c r="I10741">
        <v>0</v>
      </c>
      <c r="J10741">
        <v>0</v>
      </c>
      <c r="K10741">
        <v>0</v>
      </c>
      <c r="L10741">
        <v>3.3170465459999998</v>
      </c>
      <c r="M10741">
        <v>0</v>
      </c>
      <c r="N10741">
        <v>0</v>
      </c>
      <c r="O10741">
        <v>0</v>
      </c>
      <c r="P10741">
        <v>0</v>
      </c>
      <c r="Q10741">
        <v>0</v>
      </c>
    </row>
    <row r="10742" spans="1:17">
      <c r="A10742" t="s">
        <v>22328</v>
      </c>
      <c r="B10742" s="14" t="s">
        <v>8007</v>
      </c>
      <c r="C10742">
        <v>31.531444220000001</v>
      </c>
      <c r="D10742">
        <v>3.1045647380000001</v>
      </c>
      <c r="E10742">
        <v>3.6807012299999999</v>
      </c>
      <c r="F10742">
        <v>3.4475449949999999</v>
      </c>
      <c r="G10742">
        <v>2.8232764229999998</v>
      </c>
      <c r="H10742">
        <v>0.868991344</v>
      </c>
      <c r="I10742">
        <v>5.7478653199999998</v>
      </c>
      <c r="J10742">
        <v>9.9191096450000007</v>
      </c>
      <c r="K10742">
        <v>3.1787180899999998</v>
      </c>
      <c r="L10742">
        <v>4.7502514109999998</v>
      </c>
      <c r="M10742">
        <v>4.3433061899999998</v>
      </c>
      <c r="N10742">
        <v>3.6530060180000001</v>
      </c>
      <c r="O10742">
        <v>66.849910660000006</v>
      </c>
      <c r="P10742">
        <v>4.4788492050000004</v>
      </c>
      <c r="Q10742">
        <v>31.811141859999999</v>
      </c>
    </row>
    <row r="10743" spans="1:17">
      <c r="A10743" t="s">
        <v>22329</v>
      </c>
      <c r="B10743" s="14" t="s">
        <v>5255</v>
      </c>
      <c r="C10743">
        <v>18.103258440000001</v>
      </c>
      <c r="D10743">
        <v>7.799382424</v>
      </c>
      <c r="E10743">
        <v>5.1926626269999998</v>
      </c>
      <c r="F10743">
        <v>4.9284130509999997</v>
      </c>
      <c r="G10743">
        <v>5.8894918110000001</v>
      </c>
      <c r="H10743">
        <v>5.8386898340000002</v>
      </c>
      <c r="I10743">
        <v>31.213657260000002</v>
      </c>
      <c r="J10743">
        <v>20.007967109999999</v>
      </c>
      <c r="K10743">
        <v>22.414331440000002</v>
      </c>
      <c r="L10743">
        <v>24.33089927</v>
      </c>
      <c r="M10743">
        <v>11.90333079</v>
      </c>
      <c r="N10743">
        <v>7.7675304379999996</v>
      </c>
      <c r="O10743">
        <v>16.725932090000001</v>
      </c>
      <c r="P10743">
        <v>5.4471309760000004</v>
      </c>
      <c r="Q10743">
        <v>6.1880037769999996</v>
      </c>
    </row>
    <row r="10744" spans="1:17">
      <c r="A10744" t="s">
        <v>22330</v>
      </c>
      <c r="B10744" s="14" t="s">
        <v>22331</v>
      </c>
      <c r="C10744">
        <v>3.047781048</v>
      </c>
      <c r="D10744">
        <v>12.82852546</v>
      </c>
      <c r="E10744">
        <v>5.8364447359999998</v>
      </c>
      <c r="F10744">
        <v>13.27559804</v>
      </c>
      <c r="G10744">
        <v>5.526094788</v>
      </c>
      <c r="H10744">
        <v>8.1936129480000002</v>
      </c>
      <c r="I10744">
        <v>0</v>
      </c>
      <c r="J10744">
        <v>5.7955253869999996</v>
      </c>
      <c r="K10744">
        <v>2.0739376100000002</v>
      </c>
      <c r="L10744">
        <v>1.925763801</v>
      </c>
      <c r="M10744">
        <v>20.476251040000001</v>
      </c>
      <c r="N10744">
        <v>3.381352997</v>
      </c>
      <c r="O10744">
        <v>32.065836580000003</v>
      </c>
      <c r="P10744">
        <v>10.288434540000001</v>
      </c>
      <c r="Q10744">
        <v>20.95142894</v>
      </c>
    </row>
    <row r="10745" spans="1:17">
      <c r="A10745" t="s">
        <v>22332</v>
      </c>
      <c r="B10745" s="14" t="s">
        <v>22333</v>
      </c>
      <c r="C10745">
        <v>19.902377449999999</v>
      </c>
      <c r="D10745">
        <v>9.0385381379999998</v>
      </c>
      <c r="E10745">
        <v>8.7870917970000004</v>
      </c>
      <c r="F10745">
        <v>6.9082093579999997</v>
      </c>
      <c r="G10745">
        <v>8.5919201810000008</v>
      </c>
      <c r="H10745">
        <v>19.491209049999998</v>
      </c>
      <c r="I10745">
        <v>20.316818730000001</v>
      </c>
      <c r="J10745">
        <v>15.768949599999999</v>
      </c>
      <c r="K10745">
        <v>32.503349909999997</v>
      </c>
      <c r="L10745">
        <v>30.80990061</v>
      </c>
      <c r="M10745">
        <v>7.6407077890000004</v>
      </c>
      <c r="N10745">
        <v>8.5869165140000003</v>
      </c>
      <c r="O10745">
        <v>17.633160100000001</v>
      </c>
      <c r="P10745">
        <v>14.631338400000001</v>
      </c>
      <c r="Q10745">
        <v>19.838226509999998</v>
      </c>
    </row>
    <row r="10746" spans="1:17">
      <c r="A10746" t="s">
        <v>22332</v>
      </c>
      <c r="B10746" s="14" t="s">
        <v>22334</v>
      </c>
      <c r="C10746">
        <v>16.08155498</v>
      </c>
      <c r="D10746">
        <v>4.7026358100000003</v>
      </c>
      <c r="E10746">
        <v>1.779317654</v>
      </c>
      <c r="F10746">
        <v>2.0138921970000001</v>
      </c>
      <c r="G10746">
        <v>1.332952103</v>
      </c>
      <c r="H10746">
        <v>3.7057228119999999</v>
      </c>
      <c r="I10746">
        <v>24.390128399999998</v>
      </c>
      <c r="J10746">
        <v>0.81546592900000003</v>
      </c>
      <c r="K10746">
        <v>154.95415159999999</v>
      </c>
      <c r="L10746">
        <v>1483.1365900000001</v>
      </c>
      <c r="M10746">
        <v>22.22589065</v>
      </c>
      <c r="N10746">
        <v>3.01325486</v>
      </c>
      <c r="O10746">
        <v>28.495955769999998</v>
      </c>
      <c r="P10746">
        <v>1.3511360560000001</v>
      </c>
      <c r="Q10746">
        <v>5.7485891100000002</v>
      </c>
    </row>
    <row r="10747" spans="1:17">
      <c r="A10747" t="s">
        <v>22335</v>
      </c>
      <c r="B10747" s="14" t="s">
        <v>6153</v>
      </c>
      <c r="C10747">
        <v>2.5137568030000002</v>
      </c>
      <c r="D10747">
        <v>8.1145560840000002</v>
      </c>
      <c r="E10747">
        <v>11.232195600000001</v>
      </c>
      <c r="F10747">
        <v>9.2875073799999992</v>
      </c>
      <c r="G10747">
        <v>8.6195637499999993</v>
      </c>
      <c r="H10747">
        <v>10.895469540000001</v>
      </c>
      <c r="I10747">
        <v>25.137331</v>
      </c>
      <c r="J10747">
        <v>33.870058280000002</v>
      </c>
      <c r="K10747">
        <v>11.566560450000001</v>
      </c>
      <c r="L10747">
        <v>9.0762085209999999</v>
      </c>
      <c r="M10747">
        <v>4.1359483460000002</v>
      </c>
      <c r="N10747">
        <v>8.8535909400000001</v>
      </c>
      <c r="O10747">
        <v>10.34031508</v>
      </c>
      <c r="P10747">
        <v>6.4653119090000004</v>
      </c>
      <c r="Q10747">
        <v>7.1590121770000001</v>
      </c>
    </row>
    <row r="10748" spans="1:17">
      <c r="A10748" t="s">
        <v>22336</v>
      </c>
      <c r="B10748" s="14" t="s">
        <v>22337</v>
      </c>
      <c r="C10748">
        <v>850.24127180000005</v>
      </c>
      <c r="D10748">
        <v>25.831804829999999</v>
      </c>
      <c r="E10748">
        <v>20.675510110000001</v>
      </c>
      <c r="F10748">
        <v>18.51750698</v>
      </c>
      <c r="G10748">
        <v>15.101563240000001</v>
      </c>
      <c r="H10748">
        <v>0</v>
      </c>
      <c r="I10748">
        <v>56.682216959999998</v>
      </c>
      <c r="J10748">
        <v>104.0899087</v>
      </c>
      <c r="K10748">
        <v>149.87655789999999</v>
      </c>
      <c r="L10748">
        <v>181.1237495</v>
      </c>
      <c r="M10748">
        <v>167.8708446</v>
      </c>
      <c r="N10748">
        <v>50.309228519999998</v>
      </c>
      <c r="O10748">
        <v>441.21796929999999</v>
      </c>
      <c r="P10748">
        <v>42.278069049999999</v>
      </c>
      <c r="Q10748">
        <v>90.177415049999993</v>
      </c>
    </row>
    <row r="10749" spans="1:17">
      <c r="A10749" t="s">
        <v>22336</v>
      </c>
      <c r="B10749" s="14" t="s">
        <v>22338</v>
      </c>
      <c r="C10749">
        <v>26.64350529</v>
      </c>
      <c r="D10749">
        <v>126.16440969999999</v>
      </c>
      <c r="E10749">
        <v>80.075917189999998</v>
      </c>
      <c r="F10749">
        <v>119.2277847</v>
      </c>
      <c r="G10749">
        <v>51.759390119999999</v>
      </c>
      <c r="H10749">
        <v>12.790720670000001</v>
      </c>
      <c r="I10749">
        <v>58.282118250000003</v>
      </c>
      <c r="J10749">
        <v>85.706784429999999</v>
      </c>
      <c r="K10749">
        <v>243.24723610000001</v>
      </c>
      <c r="L10749">
        <v>185.1839319</v>
      </c>
      <c r="M10749">
        <v>6.3929309119999997</v>
      </c>
      <c r="N10749">
        <v>27.917371429999999</v>
      </c>
      <c r="O10749">
        <v>3.6883878239999999</v>
      </c>
      <c r="P10749">
        <v>65.456938109999996</v>
      </c>
      <c r="Q10749">
        <v>57.236262539999998</v>
      </c>
    </row>
    <row r="10750" spans="1:17">
      <c r="A10750" t="s">
        <v>22339</v>
      </c>
      <c r="B10750" s="14" t="s">
        <v>22340</v>
      </c>
      <c r="C10750">
        <v>19.01686407</v>
      </c>
      <c r="D10750">
        <v>4.6683177689999997</v>
      </c>
      <c r="E10750">
        <v>3.7455867340000002</v>
      </c>
      <c r="F10750">
        <v>6.1565895709999996</v>
      </c>
      <c r="G10750">
        <v>2.3519512680000001</v>
      </c>
      <c r="H10750">
        <v>5.9217773380000001</v>
      </c>
      <c r="I10750">
        <v>2.248594481</v>
      </c>
      <c r="J10750">
        <v>3.3229602310000002</v>
      </c>
      <c r="K10750">
        <v>5.2461458509999996</v>
      </c>
      <c r="L10750">
        <v>5.0337092999999999</v>
      </c>
      <c r="M10750">
        <v>3.946351876</v>
      </c>
      <c r="N10750">
        <v>4.2766645719999996</v>
      </c>
      <c r="O10750">
        <v>9.6765669350000003</v>
      </c>
      <c r="P10750">
        <v>9.8702957159999993</v>
      </c>
      <c r="Q10750">
        <v>9.7162740640000003</v>
      </c>
    </row>
    <row r="10751" spans="1:17">
      <c r="A10751" t="s">
        <v>22341</v>
      </c>
      <c r="B10751" s="14" t="s">
        <v>2733</v>
      </c>
      <c r="C10751">
        <v>4.6857904540000002</v>
      </c>
      <c r="D10751">
        <v>0.48442775700000001</v>
      </c>
      <c r="E10751">
        <v>0.44866013300000002</v>
      </c>
      <c r="F10751">
        <v>0.25513098499999998</v>
      </c>
      <c r="G10751">
        <v>0.256230297</v>
      </c>
      <c r="H10751">
        <v>0.53988064599999996</v>
      </c>
      <c r="I10751">
        <v>1.2527863290000001</v>
      </c>
      <c r="J10751">
        <v>1.485048581</v>
      </c>
      <c r="K10751">
        <v>1.4171384069999999</v>
      </c>
      <c r="L10751">
        <v>1.0362634070000001</v>
      </c>
      <c r="M10751">
        <v>1.649008654</v>
      </c>
      <c r="N10751">
        <v>0.54874516500000003</v>
      </c>
      <c r="O10751">
        <v>2.9406662379999999</v>
      </c>
      <c r="P10751">
        <v>1.0076578220000001</v>
      </c>
      <c r="Q10751">
        <v>1.342151391</v>
      </c>
    </row>
    <row r="10752" spans="1:17">
      <c r="A10752" t="s">
        <v>22342</v>
      </c>
      <c r="B10752" s="14" t="s">
        <v>6095</v>
      </c>
      <c r="C10752">
        <v>17.492902440000002</v>
      </c>
      <c r="D10752">
        <v>21.890002519999999</v>
      </c>
      <c r="E10752">
        <v>16.875038910000001</v>
      </c>
      <c r="F10752">
        <v>29.08833993</v>
      </c>
      <c r="G10752">
        <v>18.532383299999999</v>
      </c>
      <c r="H10752">
        <v>255.2023332</v>
      </c>
      <c r="I10752">
        <v>50.675751349999999</v>
      </c>
      <c r="J10752">
        <v>52.982226439999998</v>
      </c>
      <c r="K10752">
        <v>33.029464679999997</v>
      </c>
      <c r="L10752">
        <v>20.911127239999999</v>
      </c>
      <c r="M10752">
        <v>5.8989150710000002</v>
      </c>
      <c r="N10752">
        <v>16.318582039999999</v>
      </c>
      <c r="O10752">
        <v>7.3303277180000004</v>
      </c>
      <c r="P10752">
        <v>33.976503190000003</v>
      </c>
      <c r="Q10752">
        <v>30.87547442</v>
      </c>
    </row>
    <row r="10753" spans="1:17">
      <c r="A10753" t="s">
        <v>22343</v>
      </c>
      <c r="B10753" s="14" t="s">
        <v>9019</v>
      </c>
      <c r="C10753">
        <v>40.745277569999999</v>
      </c>
      <c r="D10753">
        <v>41.061880870000003</v>
      </c>
      <c r="E10753">
        <v>28.176221049999999</v>
      </c>
      <c r="F10753">
        <v>31.087379259999999</v>
      </c>
      <c r="G10753">
        <v>28.110908970000001</v>
      </c>
      <c r="H10753">
        <v>29.066603140000002</v>
      </c>
      <c r="I10753">
        <v>24.295411980000001</v>
      </c>
      <c r="J10753">
        <v>25.597170989999999</v>
      </c>
      <c r="K10753">
        <v>46.037462750000003</v>
      </c>
      <c r="L10753">
        <v>48.422660430000001</v>
      </c>
      <c r="M10753">
        <v>15.35010797</v>
      </c>
      <c r="N10753">
        <v>26.08778534</v>
      </c>
      <c r="O10753">
        <v>21.824236670000001</v>
      </c>
      <c r="P10753">
        <v>39.335118610000002</v>
      </c>
      <c r="Q10753">
        <v>36.189995340000003</v>
      </c>
    </row>
    <row r="10754" spans="1:17">
      <c r="A10754" t="s">
        <v>22344</v>
      </c>
      <c r="B10754" s="14" t="s">
        <v>22345</v>
      </c>
      <c r="C10754">
        <v>17.606642300000001</v>
      </c>
      <c r="D10754">
        <v>13.01157577</v>
      </c>
      <c r="E10754">
        <v>22.492062130000001</v>
      </c>
      <c r="F10754">
        <v>21.449173420000001</v>
      </c>
      <c r="G10754">
        <v>16.164265830000002</v>
      </c>
      <c r="H10754">
        <v>48.116690980000001</v>
      </c>
      <c r="I10754">
        <v>17.943537200000002</v>
      </c>
      <c r="J10754">
        <v>19.72606042</v>
      </c>
      <c r="K10754">
        <v>31.270541099999999</v>
      </c>
      <c r="L10754">
        <v>39.688803190000002</v>
      </c>
      <c r="M10754">
        <v>9.2647512340000002</v>
      </c>
      <c r="N10754">
        <v>9.2095563039999995</v>
      </c>
      <c r="O10754">
        <v>13.25026763</v>
      </c>
      <c r="P10754">
        <v>10.69880524</v>
      </c>
      <c r="Q10754">
        <v>23.085198340000002</v>
      </c>
    </row>
    <row r="10755" spans="1:17">
      <c r="A10755" t="s">
        <v>22346</v>
      </c>
      <c r="B10755" s="14" t="s">
        <v>22347</v>
      </c>
      <c r="C10755">
        <v>57.457298360000003</v>
      </c>
      <c r="D10755">
        <v>8.7509918550000005</v>
      </c>
      <c r="E10755">
        <v>23.304895640000002</v>
      </c>
      <c r="F10755">
        <v>20.53027947</v>
      </c>
      <c r="G10755">
        <v>13.642474999999999</v>
      </c>
      <c r="H10755">
        <v>34.479333990000001</v>
      </c>
      <c r="I10755">
        <v>78.554159369999994</v>
      </c>
      <c r="J10755">
        <v>21.851650500000002</v>
      </c>
      <c r="K10755">
        <v>37.469139480000003</v>
      </c>
      <c r="L10755">
        <v>133.87407569999999</v>
      </c>
      <c r="M10755">
        <v>34.466236219999999</v>
      </c>
      <c r="N10755">
        <v>14.608425049999999</v>
      </c>
      <c r="O10755">
        <v>27.839309830000001</v>
      </c>
      <c r="P10755">
        <v>23.706143659999999</v>
      </c>
      <c r="Q10755">
        <v>24.686248890000002</v>
      </c>
    </row>
    <row r="10756" spans="1:17">
      <c r="A10756" t="s">
        <v>22348</v>
      </c>
      <c r="B10756" s="14" t="s">
        <v>22349</v>
      </c>
      <c r="C10756">
        <v>3.903737467</v>
      </c>
      <c r="D10756">
        <v>2.230295753</v>
      </c>
      <c r="E10756">
        <v>3.1694734090000001</v>
      </c>
      <c r="F10756">
        <v>3.1323146130000001</v>
      </c>
      <c r="G10756">
        <v>1.561079229</v>
      </c>
      <c r="H10756">
        <v>5.9180946399999996</v>
      </c>
      <c r="I10756">
        <v>4.4943922030000003</v>
      </c>
      <c r="J10756">
        <v>4.922736564</v>
      </c>
      <c r="K10756">
        <v>4.1943066580000004</v>
      </c>
      <c r="L10756">
        <v>3.1157133730000002</v>
      </c>
      <c r="M10756">
        <v>17.747539549999999</v>
      </c>
      <c r="N10756">
        <v>4.3563191239999997</v>
      </c>
      <c r="O10756">
        <v>9.5567780019999997</v>
      </c>
      <c r="P10756">
        <v>7.1823396600000002</v>
      </c>
      <c r="Q10756">
        <v>3.3897535780000001</v>
      </c>
    </row>
    <row r="10757" spans="1:17">
      <c r="A10757" t="s">
        <v>22350</v>
      </c>
      <c r="B10757" s="14" t="s">
        <v>3696</v>
      </c>
      <c r="C10757">
        <v>13.27891743</v>
      </c>
      <c r="D10757">
        <v>1.8385780169999999</v>
      </c>
      <c r="E10757">
        <v>2.0837556909999999</v>
      </c>
      <c r="F10757">
        <v>2.711279443</v>
      </c>
      <c r="G10757">
        <v>2.2356949859999999</v>
      </c>
      <c r="H10757">
        <v>9.8171865749999991</v>
      </c>
      <c r="I10757">
        <v>2.4206131640000002</v>
      </c>
      <c r="J10757">
        <v>3.5771684700000002</v>
      </c>
      <c r="K10757">
        <v>2.5601903990000001</v>
      </c>
      <c r="L10757">
        <v>3.7756735610000001</v>
      </c>
      <c r="M10757">
        <v>0</v>
      </c>
      <c r="N10757">
        <v>0.98215076300000004</v>
      </c>
      <c r="O10757">
        <v>3.676528056</v>
      </c>
      <c r="P10757">
        <v>1.544000332</v>
      </c>
      <c r="Q10757">
        <v>2.0538800319999999</v>
      </c>
    </row>
    <row r="10758" spans="1:17">
      <c r="A10758" t="s">
        <v>22350</v>
      </c>
      <c r="B10758" s="14" t="s">
        <v>22351</v>
      </c>
      <c r="C10758">
        <v>4.6663766329999996</v>
      </c>
      <c r="D10758">
        <v>9.3038280130000004</v>
      </c>
      <c r="E10758">
        <v>8.5636911579999992</v>
      </c>
      <c r="F10758">
        <v>11.11573512</v>
      </c>
      <c r="G10758">
        <v>6.4463672320000001</v>
      </c>
      <c r="H10758">
        <v>12.99305976</v>
      </c>
      <c r="I10758">
        <v>1.7012671049999999</v>
      </c>
      <c r="J10758">
        <v>24.99333966</v>
      </c>
      <c r="K10758">
        <v>14.28907862</v>
      </c>
      <c r="L10758">
        <v>14.00530764</v>
      </c>
      <c r="M10758">
        <v>2.2393317320000001</v>
      </c>
      <c r="N10758">
        <v>8.1970746630000004</v>
      </c>
      <c r="O10758">
        <v>3.8759329669999998</v>
      </c>
      <c r="P10758">
        <v>18.202714319999998</v>
      </c>
      <c r="Q10758">
        <v>7.2175897170000001</v>
      </c>
    </row>
    <row r="10759" spans="1:17">
      <c r="A10759" t="s">
        <v>22352</v>
      </c>
      <c r="B10759" s="14" t="s">
        <v>6920</v>
      </c>
      <c r="C10759">
        <v>35.898424169999998</v>
      </c>
      <c r="D10759">
        <v>7.605561142</v>
      </c>
      <c r="E10759">
        <v>6.8047675349999999</v>
      </c>
      <c r="F10759">
        <v>7.5042304240000002</v>
      </c>
      <c r="G10759">
        <v>6.2727833950000003</v>
      </c>
      <c r="H10759">
        <v>1.531886243</v>
      </c>
      <c r="I10759">
        <v>22.020816440000001</v>
      </c>
      <c r="J10759">
        <v>27.774673910000001</v>
      </c>
      <c r="K10759">
        <v>38.9037978</v>
      </c>
      <c r="L10759">
        <v>28.083335779999999</v>
      </c>
      <c r="M10759">
        <v>19.961645610000001</v>
      </c>
      <c r="N10759">
        <v>19.404451000000002</v>
      </c>
      <c r="O10759">
        <v>28.713189509999999</v>
      </c>
      <c r="P10759">
        <v>17.717905909999999</v>
      </c>
      <c r="Q10759">
        <v>22.327473120000001</v>
      </c>
    </row>
    <row r="10760" spans="1:17">
      <c r="A10760" t="s">
        <v>22353</v>
      </c>
      <c r="B10760" s="14" t="s">
        <v>3653</v>
      </c>
      <c r="C10760">
        <v>17.34309635</v>
      </c>
      <c r="D10760">
        <v>9.6774108339999998</v>
      </c>
      <c r="E10760">
        <v>7.7410755020000002</v>
      </c>
      <c r="F10760">
        <v>8.9991876390000005</v>
      </c>
      <c r="G10760">
        <v>7.4307765630000002</v>
      </c>
      <c r="H10760">
        <v>49.72993426</v>
      </c>
      <c r="I10760">
        <v>25.291777029999999</v>
      </c>
      <c r="J10760">
        <v>76.388635739999998</v>
      </c>
      <c r="K10760">
        <v>15.617071080000001</v>
      </c>
      <c r="L10760">
        <v>23.56461148</v>
      </c>
      <c r="M10760">
        <v>10.0122947</v>
      </c>
      <c r="N10760">
        <v>37.871675549999999</v>
      </c>
      <c r="O10760">
        <v>17.474130379999998</v>
      </c>
      <c r="P10760">
        <v>39.695388749999999</v>
      </c>
      <c r="Q10760">
        <v>15.597468900000001</v>
      </c>
    </row>
    <row r="10761" spans="1:17">
      <c r="A10761" t="s">
        <v>22354</v>
      </c>
      <c r="B10761" s="14" t="s">
        <v>22355</v>
      </c>
      <c r="C10761">
        <v>1.507205591</v>
      </c>
      <c r="D10761">
        <v>1.6694825209999999</v>
      </c>
      <c r="E10761">
        <v>0</v>
      </c>
      <c r="F10761">
        <v>0.41032014900000002</v>
      </c>
      <c r="G10761">
        <v>0.26026619499999998</v>
      </c>
      <c r="H10761">
        <v>0.57885013299999999</v>
      </c>
      <c r="I10761">
        <v>0</v>
      </c>
      <c r="J10761">
        <v>0.57320707299999996</v>
      </c>
      <c r="K10761">
        <v>0.68374342099999996</v>
      </c>
      <c r="L10761">
        <v>3.8093575909999999</v>
      </c>
      <c r="M10761">
        <v>0</v>
      </c>
      <c r="N10761">
        <v>0.18579615999999999</v>
      </c>
      <c r="O10761">
        <v>0</v>
      </c>
      <c r="P10761">
        <v>0.22612861000000001</v>
      </c>
      <c r="Q10761">
        <v>6.2166101210000004</v>
      </c>
    </row>
    <row r="10762" spans="1:17">
      <c r="A10762" t="s">
        <v>22356</v>
      </c>
      <c r="B10762" s="14" t="s">
        <v>22357</v>
      </c>
      <c r="C10762">
        <v>3.0590691259999998</v>
      </c>
      <c r="D10762">
        <v>0.67768623800000005</v>
      </c>
      <c r="E10762">
        <v>0.65089568900000006</v>
      </c>
      <c r="F10762">
        <v>2.4983937979999999</v>
      </c>
      <c r="G10762">
        <v>0.52824398100000003</v>
      </c>
      <c r="H10762">
        <v>0</v>
      </c>
      <c r="I10762">
        <v>0</v>
      </c>
      <c r="J10762">
        <v>1.938996765</v>
      </c>
      <c r="K10762">
        <v>4.1632377199999997</v>
      </c>
      <c r="L10762">
        <v>0</v>
      </c>
      <c r="M10762">
        <v>0</v>
      </c>
      <c r="N10762">
        <v>1.1312921760000001</v>
      </c>
      <c r="O10762">
        <v>0</v>
      </c>
      <c r="P10762">
        <v>1.3768719810000001</v>
      </c>
      <c r="Q10762">
        <v>2.1029026829999999</v>
      </c>
    </row>
    <row r="10763" spans="1:17">
      <c r="A10763" t="s">
        <v>22358</v>
      </c>
      <c r="B10763" s="14" t="s">
        <v>22359</v>
      </c>
      <c r="C10763">
        <v>64.151352540000005</v>
      </c>
      <c r="D10763">
        <v>7.1058362810000002</v>
      </c>
      <c r="E10763">
        <v>8.5311570850000003</v>
      </c>
      <c r="F10763">
        <v>6.5491876260000002</v>
      </c>
      <c r="G10763">
        <v>11.770096479999999</v>
      </c>
      <c r="H10763">
        <v>15.398537510000001</v>
      </c>
      <c r="I10763">
        <v>64.317806869999998</v>
      </c>
      <c r="J10763">
        <v>37.104491500000002</v>
      </c>
      <c r="K10763">
        <v>54.566707979999997</v>
      </c>
      <c r="L10763">
        <v>48.134746649999997</v>
      </c>
      <c r="M10763">
        <v>23.089032029999998</v>
      </c>
      <c r="N10763">
        <v>21.747169979999999</v>
      </c>
      <c r="O10763">
        <v>79.927006039999995</v>
      </c>
      <c r="P10763">
        <v>10.827828200000001</v>
      </c>
      <c r="Q10763">
        <v>22.049853370000001</v>
      </c>
    </row>
    <row r="10764" spans="1:17">
      <c r="A10764" t="e">
        <v>#N/A</v>
      </c>
      <c r="B10764" s="14" t="s">
        <v>22360</v>
      </c>
      <c r="C10764">
        <v>1.8065368850000001</v>
      </c>
      <c r="D10764">
        <v>1.0405418609999999</v>
      </c>
      <c r="E10764">
        <v>0.53814210500000004</v>
      </c>
      <c r="F10764">
        <v>0.34426686200000001</v>
      </c>
      <c r="G10764">
        <v>0.56151919299999997</v>
      </c>
      <c r="H10764">
        <v>1.5263817150000001</v>
      </c>
      <c r="I10764">
        <v>1.053803246</v>
      </c>
      <c r="J10764">
        <v>2.0153352199999999</v>
      </c>
      <c r="K10764">
        <v>2.130790959</v>
      </c>
      <c r="L10764">
        <v>2.739538005</v>
      </c>
      <c r="M10764">
        <v>4.854824174</v>
      </c>
      <c r="N10764">
        <v>0.97985936500000004</v>
      </c>
      <c r="O10764">
        <v>4.8016807359999998</v>
      </c>
      <c r="P10764">
        <v>0.70469825799999997</v>
      </c>
      <c r="Q10764">
        <v>0.248374333</v>
      </c>
    </row>
    <row r="10765" spans="1:17">
      <c r="A10765" t="e">
        <v>#N/A</v>
      </c>
      <c r="B10765" s="14" t="s">
        <v>22361</v>
      </c>
      <c r="C10765">
        <v>5.6442961089999999</v>
      </c>
      <c r="D10765">
        <v>0.41680019200000001</v>
      </c>
      <c r="E10765">
        <v>0.60048463299999999</v>
      </c>
      <c r="F10765">
        <v>0.38414938799999998</v>
      </c>
      <c r="G10765">
        <v>0.97466429399999999</v>
      </c>
      <c r="H10765">
        <v>1.8064343549999999</v>
      </c>
      <c r="I10765">
        <v>19.206104270000001</v>
      </c>
      <c r="J10765">
        <v>3.5776477899999999</v>
      </c>
      <c r="K10765">
        <v>13.22942282</v>
      </c>
      <c r="L10765">
        <v>3.566391731</v>
      </c>
      <c r="M10765">
        <v>16.251733250000001</v>
      </c>
      <c r="N10765">
        <v>3.0150611519999999</v>
      </c>
      <c r="O10765">
        <v>13.543692869999999</v>
      </c>
      <c r="P10765">
        <v>2.258195503</v>
      </c>
      <c r="Q10765">
        <v>5.1734280119999996</v>
      </c>
    </row>
    <row r="10766" spans="1:17">
      <c r="A10766" t="s">
        <v>22362</v>
      </c>
      <c r="B10766" s="14" t="s">
        <v>4650</v>
      </c>
      <c r="C10766">
        <v>3.5678128029999998</v>
      </c>
      <c r="D10766">
        <v>2.239438324</v>
      </c>
      <c r="E10766">
        <v>2.0876459989999998</v>
      </c>
      <c r="F10766">
        <v>1.6593004170000001</v>
      </c>
      <c r="G10766">
        <v>1.899624685</v>
      </c>
      <c r="H10766">
        <v>0</v>
      </c>
      <c r="I10766">
        <v>9.5388540059999993</v>
      </c>
      <c r="J10766">
        <v>9.6112258659999998</v>
      </c>
      <c r="K10766">
        <v>10.65537084</v>
      </c>
      <c r="L10766">
        <v>4.6965621850000003</v>
      </c>
      <c r="M10766">
        <v>2.8535760730000002</v>
      </c>
      <c r="N10766">
        <v>5.3510364250000002</v>
      </c>
      <c r="O10766">
        <v>0.98781876899999999</v>
      </c>
      <c r="P10766">
        <v>4.7283508620000001</v>
      </c>
      <c r="Q10766">
        <v>2.0438578989999998</v>
      </c>
    </row>
    <row r="10767" spans="1:17">
      <c r="A10767" t="e">
        <v>#N/A</v>
      </c>
      <c r="B10767" s="14" t="s">
        <v>22363</v>
      </c>
      <c r="C10767">
        <v>3.5317075139999998</v>
      </c>
      <c r="D10767">
        <v>0.57375374199999996</v>
      </c>
      <c r="E10767">
        <v>0.70136422600000004</v>
      </c>
      <c r="F10767">
        <v>0.70507692700000002</v>
      </c>
      <c r="G10767">
        <v>0.65051710399999996</v>
      </c>
      <c r="H10767">
        <v>0.45212353599999999</v>
      </c>
      <c r="I10767">
        <v>2.0601432900000001</v>
      </c>
      <c r="J10767">
        <v>2.119188597</v>
      </c>
      <c r="K10767">
        <v>2.0294003709999999</v>
      </c>
      <c r="L10767">
        <v>2.082767349</v>
      </c>
      <c r="M10767">
        <v>1.8078071449999999</v>
      </c>
      <c r="N10767">
        <v>1.7704658049999999</v>
      </c>
      <c r="O10767">
        <v>1.3037630849999999</v>
      </c>
      <c r="P10767">
        <v>0.91843797999999999</v>
      </c>
      <c r="Q10767">
        <v>1.456685724</v>
      </c>
    </row>
    <row r="10768" spans="1:17">
      <c r="A10768" t="s">
        <v>16736</v>
      </c>
      <c r="B10768" s="14" t="s">
        <v>5260</v>
      </c>
      <c r="C10768">
        <v>470.65501920000003</v>
      </c>
      <c r="D10768">
        <v>1.7180777860000001</v>
      </c>
      <c r="E10768">
        <v>0.83797090200000002</v>
      </c>
      <c r="F10768">
        <v>0.56081903</v>
      </c>
      <c r="G10768">
        <v>0.73238051999999998</v>
      </c>
      <c r="H10768">
        <v>2.6061844000000001</v>
      </c>
      <c r="I10768">
        <v>3.1808902560000001</v>
      </c>
      <c r="J10768">
        <v>1.474729934</v>
      </c>
      <c r="K10768">
        <v>29.08036207</v>
      </c>
      <c r="L10768">
        <v>156.19707450000001</v>
      </c>
      <c r="M10768">
        <v>3.0238863349999998</v>
      </c>
      <c r="N10768">
        <v>0.73195400499999996</v>
      </c>
      <c r="O10768">
        <v>6.7100952190000003</v>
      </c>
      <c r="P10768">
        <v>0.50905478199999998</v>
      </c>
      <c r="Q10768">
        <v>1.915936863</v>
      </c>
    </row>
    <row r="10769" spans="1:17">
      <c r="A10769" t="e">
        <v>#N/A</v>
      </c>
      <c r="B10769" s="14" t="s">
        <v>22364</v>
      </c>
      <c r="C10769">
        <v>20.6487166</v>
      </c>
      <c r="D10769">
        <v>3.2674157899999998</v>
      </c>
      <c r="E10769">
        <v>1.4122111820000001</v>
      </c>
      <c r="F10769">
        <v>1.4053465119999999</v>
      </c>
      <c r="G10769">
        <v>1.2734453130000001</v>
      </c>
      <c r="H10769">
        <v>7.9302468179999996</v>
      </c>
      <c r="I10769">
        <v>8.6035507889999998</v>
      </c>
      <c r="J10769">
        <v>2.056721569</v>
      </c>
      <c r="K10769">
        <v>12.71274375</v>
      </c>
      <c r="L10769">
        <v>67.099112989999995</v>
      </c>
      <c r="M10769">
        <v>16.986930709999999</v>
      </c>
      <c r="N10769">
        <v>5.2726296039999996</v>
      </c>
      <c r="O10769">
        <v>13.067431150000001</v>
      </c>
      <c r="P10769">
        <v>1.9915469720000001</v>
      </c>
      <c r="Q10769">
        <v>8.1111960619999994</v>
      </c>
    </row>
    <row r="10770" spans="1:17">
      <c r="A10770" t="s">
        <v>22365</v>
      </c>
      <c r="B10770" s="14" t="s">
        <v>22366</v>
      </c>
      <c r="C10770">
        <v>30.144111819999999</v>
      </c>
      <c r="D10770">
        <v>6.0101370740000002</v>
      </c>
      <c r="E10770">
        <v>0.96209034299999996</v>
      </c>
      <c r="F10770">
        <v>3.282561195</v>
      </c>
      <c r="G10770">
        <v>1.5615971719999999</v>
      </c>
      <c r="H10770">
        <v>17.36550398</v>
      </c>
      <c r="I10770">
        <v>0</v>
      </c>
      <c r="J10770">
        <v>3.4392424369999999</v>
      </c>
      <c r="K10770">
        <v>1.3674868419999999</v>
      </c>
      <c r="L10770">
        <v>1.9046787949999999</v>
      </c>
      <c r="M10770">
        <v>5.7863024310000002</v>
      </c>
      <c r="N10770">
        <v>0</v>
      </c>
      <c r="O10770">
        <v>10.01518446</v>
      </c>
      <c r="P10770">
        <v>0.45225722000000002</v>
      </c>
      <c r="Q10770">
        <v>10.36101687</v>
      </c>
    </row>
    <row r="10771" spans="1:17">
      <c r="A10771" t="s">
        <v>22367</v>
      </c>
      <c r="B10771" s="14" t="s">
        <v>5820</v>
      </c>
      <c r="C10771">
        <v>7.2705474929999996</v>
      </c>
      <c r="D10771">
        <v>1.7949751979999999</v>
      </c>
      <c r="E10771">
        <v>1.358431902</v>
      </c>
      <c r="F10771">
        <v>1.669133634</v>
      </c>
      <c r="G10771">
        <v>1.2117640249999999</v>
      </c>
      <c r="H10771">
        <v>2.6950475300000001</v>
      </c>
      <c r="I10771">
        <v>1.424254269</v>
      </c>
      <c r="J10771">
        <v>1.031742607</v>
      </c>
      <c r="K10771">
        <v>2.2809014570000001</v>
      </c>
      <c r="L10771">
        <v>2.4455361710000001</v>
      </c>
      <c r="M10771">
        <v>2.2913088629999998</v>
      </c>
      <c r="N10771">
        <v>0.89179553099999997</v>
      </c>
      <c r="O10771">
        <v>3.9258376830000001</v>
      </c>
      <c r="P10771">
        <v>1.3241704780000001</v>
      </c>
      <c r="Q10771">
        <v>4.2271714610000002</v>
      </c>
    </row>
    <row r="10772" spans="1:17">
      <c r="A10772" t="s">
        <v>22368</v>
      </c>
      <c r="B10772" s="14" t="s">
        <v>22369</v>
      </c>
      <c r="C10772">
        <v>0</v>
      </c>
      <c r="D10772">
        <v>2.5296122250000002</v>
      </c>
      <c r="E10772">
        <v>0.60740265900000001</v>
      </c>
      <c r="F10772">
        <v>0.25905004799999998</v>
      </c>
      <c r="G10772">
        <v>0.32863104799999998</v>
      </c>
      <c r="H10772">
        <v>7.308983242</v>
      </c>
      <c r="I10772">
        <v>0</v>
      </c>
      <c r="J10772">
        <v>4.8251532409999998</v>
      </c>
      <c r="K10772">
        <v>1.7266884549999999</v>
      </c>
      <c r="L10772">
        <v>9.6199445150000003</v>
      </c>
      <c r="M10772">
        <v>0</v>
      </c>
      <c r="N10772">
        <v>0.23459975999999999</v>
      </c>
      <c r="O10772">
        <v>0</v>
      </c>
      <c r="P10772">
        <v>0.571052895</v>
      </c>
      <c r="Q10772">
        <v>0</v>
      </c>
    </row>
    <row r="10773" spans="1:17">
      <c r="A10773" t="s">
        <v>22368</v>
      </c>
      <c r="B10773" s="14" t="s">
        <v>9098</v>
      </c>
      <c r="C10773">
        <v>27.1373192</v>
      </c>
      <c r="D10773">
        <v>3.391285807</v>
      </c>
      <c r="E10773">
        <v>2.035762632</v>
      </c>
      <c r="F10773">
        <v>1.941675045</v>
      </c>
      <c r="G10773">
        <v>1.922505476</v>
      </c>
      <c r="H10773">
        <v>5.6119691039999999</v>
      </c>
      <c r="I10773">
        <v>3.0442218460000001</v>
      </c>
      <c r="J10773">
        <v>1.279051784</v>
      </c>
      <c r="K10773">
        <v>4.5771063390000002</v>
      </c>
      <c r="L10773">
        <v>9.6726232339999996</v>
      </c>
      <c r="M10773">
        <v>14.024593169999999</v>
      </c>
      <c r="N10773">
        <v>1.2866423229999999</v>
      </c>
      <c r="O10773">
        <v>16.182918099999998</v>
      </c>
      <c r="P10773">
        <v>1.1483599499999999</v>
      </c>
      <c r="Q10773">
        <v>3.8266805349999999</v>
      </c>
    </row>
    <row r="10774" spans="1:17">
      <c r="A10774" t="s">
        <v>22370</v>
      </c>
      <c r="B10774" s="14" t="s">
        <v>22371</v>
      </c>
      <c r="C10774">
        <v>6.7770146789999997</v>
      </c>
      <c r="D10774">
        <v>1.0321682700000001</v>
      </c>
      <c r="E10774">
        <v>2.0728524240000001</v>
      </c>
      <c r="F10774">
        <v>1.037794347</v>
      </c>
      <c r="G10774">
        <v>0.80455621799999999</v>
      </c>
      <c r="H10774">
        <v>0.81335864800000002</v>
      </c>
      <c r="I10774">
        <v>4.9415266070000001</v>
      </c>
      <c r="J10774">
        <v>2.8995459320000001</v>
      </c>
      <c r="K10774">
        <v>2.497942632</v>
      </c>
      <c r="L10774">
        <v>2.6763178970000001</v>
      </c>
      <c r="M10774">
        <v>1.6260993500000001</v>
      </c>
      <c r="N10774">
        <v>3.0805956170000002</v>
      </c>
      <c r="O10774">
        <v>0</v>
      </c>
      <c r="P10774">
        <v>2.541917502</v>
      </c>
      <c r="Q10774">
        <v>1.7470268440000001</v>
      </c>
    </row>
    <row r="10775" spans="1:17">
      <c r="A10775" t="s">
        <v>22372</v>
      </c>
      <c r="B10775" s="14" t="s">
        <v>22373</v>
      </c>
      <c r="C10775">
        <v>204.69162539999999</v>
      </c>
      <c r="D10775">
        <v>17.10421135</v>
      </c>
      <c r="E10775">
        <v>17.192136130000002</v>
      </c>
      <c r="F10775">
        <v>9.2875073799999992</v>
      </c>
      <c r="G10775">
        <v>12.40225</v>
      </c>
      <c r="H10775">
        <v>11.72297356</v>
      </c>
      <c r="I10775">
        <v>89.028047290000003</v>
      </c>
      <c r="J10775">
        <v>29.135534</v>
      </c>
      <c r="K10775">
        <v>85.527383599999993</v>
      </c>
      <c r="L10775">
        <v>130.47049749999999</v>
      </c>
      <c r="M10775">
        <v>103.3987087</v>
      </c>
      <c r="N10775">
        <v>34.971684209999999</v>
      </c>
      <c r="O10775">
        <v>125.2768942</v>
      </c>
      <c r="P10775">
        <v>18.048995739999999</v>
      </c>
      <c r="Q10775">
        <v>58.012684880000002</v>
      </c>
    </row>
    <row r="10776" spans="1:17">
      <c r="A10776" t="s">
        <v>22370</v>
      </c>
      <c r="B10776" s="14" t="s">
        <v>3667</v>
      </c>
      <c r="C10776">
        <v>1.545893221</v>
      </c>
      <c r="D10776">
        <v>3.8160620779999999</v>
      </c>
      <c r="E10776">
        <v>3.0778316189999999</v>
      </c>
      <c r="F10776">
        <v>3.8778545449999999</v>
      </c>
      <c r="G10776">
        <v>2.7838740309999999</v>
      </c>
      <c r="H10776">
        <v>2.5444642200000001</v>
      </c>
      <c r="I10776">
        <v>0.96617415299999998</v>
      </c>
      <c r="J10776">
        <v>7.4189956439999998</v>
      </c>
      <c r="K10776">
        <v>4.5083189209999999</v>
      </c>
      <c r="L10776">
        <v>2.2326502239999999</v>
      </c>
      <c r="M10776">
        <v>1.271748823</v>
      </c>
      <c r="N10776">
        <v>3.9746468419999998</v>
      </c>
      <c r="O10776">
        <v>3.4240862359999999</v>
      </c>
      <c r="P10776">
        <v>8.7471867000000003</v>
      </c>
      <c r="Q10776">
        <v>3.7953457510000002</v>
      </c>
    </row>
    <row r="10777" spans="1:17">
      <c r="A10777" t="s">
        <v>22374</v>
      </c>
      <c r="B10777" s="14" t="s">
        <v>3232</v>
      </c>
      <c r="C10777">
        <v>1.39991299</v>
      </c>
      <c r="D10777">
        <v>2.4810208029999998</v>
      </c>
      <c r="E10777">
        <v>4.17014526</v>
      </c>
      <c r="F10777">
        <v>3.1918039409999999</v>
      </c>
      <c r="G10777">
        <v>2.477822405</v>
      </c>
      <c r="H10777">
        <v>3.0914521490000002</v>
      </c>
      <c r="I10777">
        <v>13.269883419999999</v>
      </c>
      <c r="J10777">
        <v>3.5937168860000002</v>
      </c>
      <c r="K10777">
        <v>7.1445393079999997</v>
      </c>
      <c r="L10777">
        <v>9.0665938930000003</v>
      </c>
      <c r="M10777">
        <v>1.3435990390000001</v>
      </c>
      <c r="N10777">
        <v>2.113982413</v>
      </c>
      <c r="O10777">
        <v>3.4883396699999998</v>
      </c>
      <c r="P10777">
        <v>1.9952975310000001</v>
      </c>
      <c r="Q10777">
        <v>2.646449563</v>
      </c>
    </row>
    <row r="10778" spans="1:17">
      <c r="A10778" t="s">
        <v>22375</v>
      </c>
      <c r="B10778" s="14" t="s">
        <v>3234</v>
      </c>
      <c r="C10778">
        <v>9.3728699829999993</v>
      </c>
      <c r="D10778">
        <v>5.5370787530000003</v>
      </c>
      <c r="E10778">
        <v>6.466429314</v>
      </c>
      <c r="F10778">
        <v>3.7115066049999998</v>
      </c>
      <c r="G10778">
        <v>8.9754247340000006</v>
      </c>
      <c r="H10778">
        <v>2.5088813870000002</v>
      </c>
      <c r="I10778">
        <v>8.2840241429999999</v>
      </c>
      <c r="J10778">
        <v>5.2208888140000003</v>
      </c>
      <c r="K10778">
        <v>5.2827878909999999</v>
      </c>
      <c r="L10778">
        <v>6.1017839269999996</v>
      </c>
      <c r="M10778">
        <v>3.8164126760000001</v>
      </c>
      <c r="N10778">
        <v>9.3833450060000008</v>
      </c>
      <c r="O10778">
        <v>3.4600832129999999</v>
      </c>
      <c r="P10778">
        <v>1.0227109619999999</v>
      </c>
      <c r="Q10778">
        <v>2.147737609</v>
      </c>
    </row>
    <row r="10779" spans="1:17">
      <c r="A10779" t="s">
        <v>22376</v>
      </c>
      <c r="B10779" s="14" t="s">
        <v>1330</v>
      </c>
      <c r="C10779">
        <v>8.3285526870000002</v>
      </c>
      <c r="D10779">
        <v>2.7450792769999999</v>
      </c>
      <c r="E10779">
        <v>3.6738947500000001</v>
      </c>
      <c r="F10779">
        <v>2.7374186840000001</v>
      </c>
      <c r="G10779">
        <v>2.9816033879999999</v>
      </c>
      <c r="H10779">
        <v>7.7235064930000004</v>
      </c>
      <c r="I10779">
        <v>7.4059094339999998</v>
      </c>
      <c r="J10779">
        <v>2.6781617889999998</v>
      </c>
      <c r="K10779">
        <v>6.7271204669999998</v>
      </c>
      <c r="L10779">
        <v>7.3161026629999997</v>
      </c>
      <c r="M10779">
        <v>9.3582697459999995</v>
      </c>
      <c r="N10779">
        <v>2.6543353060000001</v>
      </c>
      <c r="O10779">
        <v>6.974010228</v>
      </c>
      <c r="P10779">
        <v>4.3581756980000002</v>
      </c>
      <c r="Q10779">
        <v>5.72531547</v>
      </c>
    </row>
    <row r="10780" spans="1:17">
      <c r="A10780" t="e">
        <v>#N/A</v>
      </c>
      <c r="B10780" s="14" t="s">
        <v>22377</v>
      </c>
      <c r="C10780">
        <v>5.416056813</v>
      </c>
      <c r="D10780">
        <v>0</v>
      </c>
      <c r="E10780">
        <v>0.28810137000000002</v>
      </c>
      <c r="F10780">
        <v>0</v>
      </c>
      <c r="G10780">
        <v>0</v>
      </c>
      <c r="H10780">
        <v>0</v>
      </c>
      <c r="I10780">
        <v>0</v>
      </c>
      <c r="J10780">
        <v>0.34329778799999999</v>
      </c>
      <c r="K10780">
        <v>0.61424818800000003</v>
      </c>
      <c r="L10780">
        <v>7.6998982119999999</v>
      </c>
      <c r="M10780">
        <v>0</v>
      </c>
      <c r="N10780">
        <v>0</v>
      </c>
      <c r="O10780">
        <v>2.999082558</v>
      </c>
      <c r="P10780">
        <v>0.203145046</v>
      </c>
      <c r="Q10780">
        <v>3.723171963</v>
      </c>
    </row>
    <row r="10781" spans="1:17">
      <c r="A10781" t="e">
        <v>#N/A</v>
      </c>
      <c r="B10781" s="14" t="s">
        <v>22378</v>
      </c>
      <c r="C10781">
        <v>0</v>
      </c>
      <c r="D10781">
        <v>0.235186741</v>
      </c>
      <c r="E10781">
        <v>0</v>
      </c>
      <c r="F10781">
        <v>0</v>
      </c>
      <c r="G10781">
        <v>0</v>
      </c>
      <c r="H10781">
        <v>1.6308990880000001</v>
      </c>
      <c r="I10781">
        <v>0</v>
      </c>
      <c r="J10781">
        <v>0</v>
      </c>
      <c r="K10781">
        <v>0.48160847699999998</v>
      </c>
      <c r="L10781">
        <v>0.67079947299999998</v>
      </c>
      <c r="M10781">
        <v>0</v>
      </c>
      <c r="N10781">
        <v>0.13086927500000001</v>
      </c>
      <c r="O10781">
        <v>1.1757328789999999</v>
      </c>
      <c r="P10781">
        <v>0</v>
      </c>
      <c r="Q10781">
        <v>0</v>
      </c>
    </row>
    <row r="10782" spans="1:17">
      <c r="A10782" t="s">
        <v>22379</v>
      </c>
      <c r="B10782" s="14" t="s">
        <v>1329</v>
      </c>
      <c r="C10782">
        <v>191.53944190000001</v>
      </c>
      <c r="D10782">
        <v>11.47446017</v>
      </c>
      <c r="E10782">
        <v>8.6909367520000007</v>
      </c>
      <c r="F10782">
        <v>6.766483204</v>
      </c>
      <c r="G10782">
        <v>8.0437151730000007</v>
      </c>
      <c r="H10782">
        <v>16.554724</v>
      </c>
      <c r="I10782">
        <v>40.555458260000002</v>
      </c>
      <c r="J10782">
        <v>57.641085660000002</v>
      </c>
      <c r="K10782">
        <v>36.743726850000002</v>
      </c>
      <c r="L10782">
        <v>75.778319249999996</v>
      </c>
      <c r="M10782">
        <v>73.400317880000003</v>
      </c>
      <c r="N10782">
        <v>21.768803989999999</v>
      </c>
      <c r="O10782">
        <v>205.96603379999999</v>
      </c>
      <c r="P10782">
        <v>12.15193831</v>
      </c>
      <c r="Q10782">
        <v>171.81670779999999</v>
      </c>
    </row>
    <row r="10783" spans="1:17">
      <c r="A10783" t="e">
        <v>#N/A</v>
      </c>
      <c r="B10783" s="14" t="s">
        <v>22380</v>
      </c>
      <c r="C10783">
        <v>55.301098449999998</v>
      </c>
      <c r="D10783">
        <v>92.278032120000006</v>
      </c>
      <c r="E10783">
        <v>69.366782979999996</v>
      </c>
      <c r="F10783">
        <v>10.19862695</v>
      </c>
      <c r="G10783">
        <v>109.510796</v>
      </c>
      <c r="H10783">
        <v>36.653840580000001</v>
      </c>
      <c r="I10783">
        <v>27.3158092</v>
      </c>
      <c r="J10783">
        <v>30.190556539999999</v>
      </c>
      <c r="K10783">
        <v>57.86271</v>
      </c>
      <c r="L10783">
        <v>65.376145609999995</v>
      </c>
      <c r="M10783">
        <v>44.515786740000003</v>
      </c>
      <c r="N10783">
        <v>15.063534049999999</v>
      </c>
      <c r="O10783">
        <v>47.41530092</v>
      </c>
      <c r="P10783">
        <v>24.756931399999999</v>
      </c>
      <c r="Q10783">
        <v>31.884183230000001</v>
      </c>
    </row>
    <row r="10784" spans="1:17">
      <c r="A10784" t="e">
        <v>#N/A</v>
      </c>
      <c r="B10784" s="14" t="s">
        <v>22381</v>
      </c>
      <c r="C10784">
        <v>48.736101290000001</v>
      </c>
      <c r="D10784">
        <v>0</v>
      </c>
      <c r="E10784">
        <v>1.910237347</v>
      </c>
      <c r="F10784">
        <v>2.44408089</v>
      </c>
      <c r="G10784">
        <v>3.5434999999999999</v>
      </c>
      <c r="H10784">
        <v>5.9107429700000003</v>
      </c>
      <c r="I10784">
        <v>18.703371279999999</v>
      </c>
      <c r="J10784">
        <v>1.9510402229999999</v>
      </c>
      <c r="K10784">
        <v>5.8181893599999999</v>
      </c>
      <c r="L10784">
        <v>9.7245091299999995</v>
      </c>
      <c r="M10784">
        <v>68.932472439999998</v>
      </c>
      <c r="N10784">
        <v>5.3753944990000004</v>
      </c>
      <c r="O10784">
        <v>62.496409829999997</v>
      </c>
      <c r="P10784">
        <v>1.539359978</v>
      </c>
      <c r="Q10784">
        <v>29.97615936</v>
      </c>
    </row>
    <row r="10785" spans="1:17">
      <c r="A10785" t="s">
        <v>22382</v>
      </c>
      <c r="B10785" s="14" t="s">
        <v>8813</v>
      </c>
      <c r="C10785">
        <v>565.91235400000005</v>
      </c>
      <c r="D10785">
        <v>46.343891370000001</v>
      </c>
      <c r="E10785">
        <v>36.88627838</v>
      </c>
      <c r="F10785">
        <v>21.271642450000002</v>
      </c>
      <c r="G10785">
        <v>34.972843210000001</v>
      </c>
      <c r="H10785">
        <v>73.940949140000001</v>
      </c>
      <c r="I10785">
        <v>128.83621969999999</v>
      </c>
      <c r="J10785">
        <v>59.748884179999997</v>
      </c>
      <c r="K10785">
        <v>151.4267443</v>
      </c>
      <c r="L10785">
        <v>291.48504689999999</v>
      </c>
      <c r="M10785">
        <v>232.77751670000001</v>
      </c>
      <c r="N10785">
        <v>42.58612978</v>
      </c>
      <c r="O10785">
        <v>334.59744230000001</v>
      </c>
      <c r="P10785">
        <v>40.826824569999999</v>
      </c>
      <c r="Q10785">
        <v>143.52151660000001</v>
      </c>
    </row>
    <row r="10786" spans="1:17">
      <c r="A10786" t="e">
        <v>#N/A</v>
      </c>
      <c r="B10786" s="14" t="s">
        <v>22383</v>
      </c>
      <c r="C10786">
        <v>1178.5652090000001</v>
      </c>
      <c r="D10786">
        <v>162.56650250000001</v>
      </c>
      <c r="E10786">
        <v>149.3805606</v>
      </c>
      <c r="F10786">
        <v>92.104248290000001</v>
      </c>
      <c r="G10786">
        <v>160.1798288</v>
      </c>
      <c r="H10786">
        <v>320.8699866</v>
      </c>
      <c r="I10786">
        <v>486.4315254</v>
      </c>
      <c r="J10786">
        <v>216.6605155</v>
      </c>
      <c r="K10786">
        <v>575.00717889999999</v>
      </c>
      <c r="L10786">
        <v>654.35972589999994</v>
      </c>
      <c r="M10786">
        <v>487.82980500000002</v>
      </c>
      <c r="N10786">
        <v>202.84938930000001</v>
      </c>
      <c r="O10786">
        <v>559.38657179999996</v>
      </c>
      <c r="P10786">
        <v>199.2227843</v>
      </c>
      <c r="Q10786">
        <v>338.48645110000001</v>
      </c>
    </row>
    <row r="10787" spans="1:17">
      <c r="A10787" t="s">
        <v>22384</v>
      </c>
      <c r="B10787" s="14" t="s">
        <v>1017</v>
      </c>
      <c r="C10787">
        <v>82.04788053</v>
      </c>
      <c r="D10787">
        <v>5.1932436400000004</v>
      </c>
      <c r="E10787">
        <v>4.5307143139999999</v>
      </c>
      <c r="F10787">
        <v>5.9032530850000002</v>
      </c>
      <c r="G10787">
        <v>7.9611415560000003</v>
      </c>
      <c r="H10787">
        <v>16.80582107</v>
      </c>
      <c r="I10787">
        <v>20.511776709999999</v>
      </c>
      <c r="J10787">
        <v>11.04512727</v>
      </c>
      <c r="K10787">
        <v>31.549228129999999</v>
      </c>
      <c r="L10787">
        <v>41.967804299999997</v>
      </c>
      <c r="M10787">
        <v>27.749070029999999</v>
      </c>
      <c r="N10787">
        <v>7.1281039640000001</v>
      </c>
      <c r="O10787">
        <v>108.6067953</v>
      </c>
      <c r="P10787">
        <v>9.0857919240000005</v>
      </c>
      <c r="Q10787">
        <v>12.0862193</v>
      </c>
    </row>
    <row r="10788" spans="1:17">
      <c r="A10788" t="e">
        <v>#N/A</v>
      </c>
      <c r="B10788" s="14" t="s">
        <v>22385</v>
      </c>
      <c r="C10788">
        <v>372.82404969999999</v>
      </c>
      <c r="D10788">
        <v>30.284103760000001</v>
      </c>
      <c r="E10788">
        <v>16.984309379999999</v>
      </c>
      <c r="F10788">
        <v>10.409974160000001</v>
      </c>
      <c r="G10788">
        <v>17.993310619999999</v>
      </c>
      <c r="H10788">
        <v>53.602594230000001</v>
      </c>
      <c r="I10788">
        <v>770.93391440000005</v>
      </c>
      <c r="J10788">
        <v>33.084132310000001</v>
      </c>
      <c r="K10788">
        <v>442.77767829999999</v>
      </c>
      <c r="L10788">
        <v>109.9334747</v>
      </c>
      <c r="M10788">
        <v>374.34162120000002</v>
      </c>
      <c r="N10788">
        <v>20.976042419999999</v>
      </c>
      <c r="O10788">
        <v>266.79338589999998</v>
      </c>
      <c r="P10788">
        <v>27.53743961</v>
      </c>
      <c r="Q10788">
        <v>53.229724160000004</v>
      </c>
    </row>
    <row r="10789" spans="1:17">
      <c r="A10789" t="s">
        <v>22386</v>
      </c>
      <c r="B10789" s="14" t="s">
        <v>22387</v>
      </c>
      <c r="C10789">
        <v>6.4218496600000003</v>
      </c>
      <c r="D10789">
        <v>1.1308281120000001</v>
      </c>
      <c r="E10789">
        <v>0.36788063700000001</v>
      </c>
      <c r="F10789">
        <v>0.17931056000000001</v>
      </c>
      <c r="G10789">
        <v>0.36964441300000001</v>
      </c>
      <c r="H10789">
        <v>1.580990195</v>
      </c>
      <c r="I10789">
        <v>0.48026200600000002</v>
      </c>
      <c r="J10789">
        <v>1.0437183539999999</v>
      </c>
      <c r="K10789">
        <v>1.5686840689999999</v>
      </c>
      <c r="L10789">
        <v>2.7051299320000002</v>
      </c>
      <c r="M10789">
        <v>1.580389619</v>
      </c>
      <c r="N10789">
        <v>0.28417626400000001</v>
      </c>
      <c r="O10789">
        <v>2.9177677200000001</v>
      </c>
      <c r="P10789">
        <v>0.27175104900000002</v>
      </c>
      <c r="Q10789">
        <v>1.018750702</v>
      </c>
    </row>
    <row r="10790" spans="1:17">
      <c r="A10790" t="s">
        <v>22388</v>
      </c>
      <c r="B10790" s="14" t="s">
        <v>8576</v>
      </c>
      <c r="C10790">
        <v>49.223934399999997</v>
      </c>
      <c r="D10790">
        <v>14.91384876</v>
      </c>
      <c r="E10790">
        <v>10.74320163</v>
      </c>
      <c r="F10790">
        <v>8.9173608620000007</v>
      </c>
      <c r="G10790">
        <v>12.37507592</v>
      </c>
      <c r="H10790">
        <v>22.935858459999999</v>
      </c>
      <c r="I10790">
        <v>26.391260089999999</v>
      </c>
      <c r="J10790">
        <v>18.90394392</v>
      </c>
      <c r="K10790">
        <v>32.510471590000002</v>
      </c>
      <c r="L10790">
        <v>44.595525000000002</v>
      </c>
      <c r="M10790">
        <v>29.180003670000001</v>
      </c>
      <c r="N10790">
        <v>10.44040895</v>
      </c>
      <c r="O10790">
        <v>34.07152293</v>
      </c>
      <c r="P10790">
        <v>21.775332939999998</v>
      </c>
      <c r="Q10790">
        <v>26.871447079999999</v>
      </c>
    </row>
    <row r="10791" spans="1:17">
      <c r="A10791" t="s">
        <v>22389</v>
      </c>
      <c r="B10791" s="14" t="s">
        <v>22390</v>
      </c>
      <c r="C10791">
        <v>37.54312109</v>
      </c>
      <c r="D10791">
        <v>2.007565815</v>
      </c>
      <c r="E10791">
        <v>2.3413880960000002</v>
      </c>
      <c r="F10791">
        <v>1.0573139899999999</v>
      </c>
      <c r="G10791">
        <v>1.5648606979999999</v>
      </c>
      <c r="H10791">
        <v>3.4803591049999998</v>
      </c>
      <c r="I10791">
        <v>1019.480313</v>
      </c>
      <c r="J10791">
        <v>8.8622485379999993</v>
      </c>
      <c r="K10791">
        <v>390.54824070000001</v>
      </c>
      <c r="L10791">
        <v>60.531766859999998</v>
      </c>
      <c r="M10791">
        <v>1828.9794569999999</v>
      </c>
      <c r="N10791">
        <v>33.832374160000001</v>
      </c>
      <c r="O10791">
        <v>930.49121779999996</v>
      </c>
      <c r="P10791">
        <v>4.4672805640000002</v>
      </c>
      <c r="Q10791">
        <v>10.6793177</v>
      </c>
    </row>
    <row r="10792" spans="1:17">
      <c r="A10792" t="e">
        <v>#N/A</v>
      </c>
      <c r="B10792" s="14" t="s">
        <v>22391</v>
      </c>
      <c r="C10792">
        <v>67.577617959999998</v>
      </c>
      <c r="D10792">
        <v>22.178822329999999</v>
      </c>
      <c r="E10792">
        <v>34.083265150000003</v>
      </c>
      <c r="F10792">
        <v>6.8138012679999997</v>
      </c>
      <c r="G10792">
        <v>32.847171209999999</v>
      </c>
      <c r="H10792">
        <v>29.798503190000002</v>
      </c>
      <c r="I10792">
        <v>91.249781089999999</v>
      </c>
      <c r="J10792">
        <v>25.383230380000001</v>
      </c>
      <c r="K10792">
        <v>56.77142345</v>
      </c>
      <c r="L10792">
        <v>72.747186479999996</v>
      </c>
      <c r="M10792">
        <v>43.23945999</v>
      </c>
      <c r="N10792">
        <v>11.4157665</v>
      </c>
      <c r="O10792">
        <v>38.806310680000003</v>
      </c>
      <c r="P10792">
        <v>18.400016470000001</v>
      </c>
      <c r="Q10792">
        <v>17.20556741</v>
      </c>
    </row>
    <row r="10793" spans="1:17">
      <c r="A10793" t="e">
        <v>#N/A</v>
      </c>
      <c r="B10793" s="14" t="s">
        <v>22392</v>
      </c>
      <c r="C10793">
        <v>16.829674969999999</v>
      </c>
      <c r="D10793">
        <v>3.4415413969999999</v>
      </c>
      <c r="E10793">
        <v>3.5809465</v>
      </c>
      <c r="F10793">
        <v>4.2292559589999996</v>
      </c>
      <c r="G10793">
        <v>4.6945820930000002</v>
      </c>
      <c r="H10793">
        <v>8.9494948409999999</v>
      </c>
      <c r="I10793">
        <v>7.5517060210000002</v>
      </c>
      <c r="J10793">
        <v>3.7746614140000001</v>
      </c>
      <c r="K10793">
        <v>7.634777637</v>
      </c>
      <c r="L10793">
        <v>11.451955890000001</v>
      </c>
      <c r="M10793">
        <v>7.4550793080000002</v>
      </c>
      <c r="N10793">
        <v>1.276693364</v>
      </c>
      <c r="O10793">
        <v>15.771037590000001</v>
      </c>
      <c r="P10793">
        <v>2.9134438459999998</v>
      </c>
      <c r="Q10793">
        <v>7.1195451329999999</v>
      </c>
    </row>
    <row r="10794" spans="1:17">
      <c r="A10794" t="s">
        <v>22393</v>
      </c>
      <c r="B10794" s="14" t="s">
        <v>1647</v>
      </c>
      <c r="C10794">
        <v>4.1805066149999996</v>
      </c>
      <c r="D10794">
        <v>1.653789626</v>
      </c>
      <c r="E10794">
        <v>2.2873123980000001</v>
      </c>
      <c r="F10794">
        <v>2.0594135429999998</v>
      </c>
      <c r="G10794">
        <v>2.475069414</v>
      </c>
      <c r="H10794">
        <v>5.3135903000000004</v>
      </c>
      <c r="I10794">
        <v>4.9352737710000003</v>
      </c>
      <c r="J10794">
        <v>1.362765622</v>
      </c>
      <c r="K10794">
        <v>2.9350374380000002</v>
      </c>
      <c r="L10794">
        <v>3.0188401439999999</v>
      </c>
      <c r="M10794">
        <v>1.7195736079999999</v>
      </c>
      <c r="N10794">
        <v>0.907978536</v>
      </c>
      <c r="O10794">
        <v>4.5195863330000003</v>
      </c>
      <c r="P10794">
        <v>0.74667677899999996</v>
      </c>
      <c r="Q10794">
        <v>2.873814946</v>
      </c>
    </row>
    <row r="10795" spans="1:17">
      <c r="A10795" t="e">
        <v>#N/A</v>
      </c>
      <c r="B10795" s="14" t="s">
        <v>22394</v>
      </c>
      <c r="C10795">
        <v>588.8708067</v>
      </c>
      <c r="D10795">
        <v>45.743821060000002</v>
      </c>
      <c r="E10795">
        <v>41.765806689999998</v>
      </c>
      <c r="F10795">
        <v>37.649406540000001</v>
      </c>
      <c r="G10795">
        <v>53.48470313</v>
      </c>
      <c r="H10795">
        <v>93.498589030000005</v>
      </c>
      <c r="I10795">
        <v>120.8214694</v>
      </c>
      <c r="J10795">
        <v>78.529368989999995</v>
      </c>
      <c r="K10795">
        <v>176.35937559999999</v>
      </c>
      <c r="L10795">
        <v>258.5248747</v>
      </c>
      <c r="M10795">
        <v>210.41424459999999</v>
      </c>
      <c r="N10795">
        <v>54.364874</v>
      </c>
      <c r="O10795">
        <v>248.4425181</v>
      </c>
      <c r="P10795">
        <v>56.604736979999998</v>
      </c>
      <c r="Q10795">
        <v>115.6596476</v>
      </c>
    </row>
    <row r="10796" spans="1:17">
      <c r="A10796" t="s">
        <v>22395</v>
      </c>
      <c r="B10796" s="14" t="s">
        <v>22396</v>
      </c>
      <c r="C10796">
        <v>8.9259581840000006</v>
      </c>
      <c r="D10796">
        <v>0.988699302</v>
      </c>
      <c r="E10796">
        <v>0.66472956699999997</v>
      </c>
      <c r="F10796">
        <v>0.32399919599999999</v>
      </c>
      <c r="G10796">
        <v>1.130320335</v>
      </c>
      <c r="H10796">
        <v>1.1426868610000001</v>
      </c>
      <c r="I10796">
        <v>4.338966536</v>
      </c>
      <c r="J10796">
        <v>2.6779948120000001</v>
      </c>
      <c r="K10796">
        <v>4.0492585889999999</v>
      </c>
      <c r="L10796">
        <v>5.4519372150000001</v>
      </c>
      <c r="M10796">
        <v>11.42252785</v>
      </c>
      <c r="N10796">
        <v>0.99028817999999996</v>
      </c>
      <c r="O10796">
        <v>7.2492233300000004</v>
      </c>
      <c r="P10796">
        <v>1.160619753</v>
      </c>
      <c r="Q10796">
        <v>2.0453304189999999</v>
      </c>
    </row>
    <row r="10797" spans="1:17">
      <c r="A10797" t="s">
        <v>22397</v>
      </c>
      <c r="B10797" s="14" t="s">
        <v>8081</v>
      </c>
      <c r="C10797">
        <v>46.862335549999997</v>
      </c>
      <c r="D10797">
        <v>9.2136490650000002</v>
      </c>
      <c r="E10797">
        <v>8.4754927969999994</v>
      </c>
      <c r="F10797">
        <v>4.2858085099999998</v>
      </c>
      <c r="G10797">
        <v>13.807398539999999</v>
      </c>
      <c r="H10797">
        <v>13.66702111</v>
      </c>
      <c r="I10797">
        <v>30.753117710000001</v>
      </c>
      <c r="J10797">
        <v>19.158938249999999</v>
      </c>
      <c r="K10797">
        <v>23.25212556</v>
      </c>
      <c r="L10797">
        <v>30.628180619999998</v>
      </c>
      <c r="M10797">
        <v>68.590254490000007</v>
      </c>
      <c r="N10797">
        <v>11.788305169999999</v>
      </c>
      <c r="O10797">
        <v>60.008238769999998</v>
      </c>
      <c r="P10797">
        <v>9.9310553489999993</v>
      </c>
      <c r="Q10797">
        <v>25.268389150000001</v>
      </c>
    </row>
    <row r="10798" spans="1:17">
      <c r="A10798" t="s">
        <v>22398</v>
      </c>
      <c r="B10798" s="14" t="s">
        <v>9140</v>
      </c>
      <c r="C10798">
        <v>29.84842875</v>
      </c>
      <c r="D10798">
        <v>9.5880182499999993</v>
      </c>
      <c r="E10798">
        <v>5.4890970960000001</v>
      </c>
      <c r="F10798">
        <v>1.6832234930000001</v>
      </c>
      <c r="G10798">
        <v>4.0497796209999999</v>
      </c>
      <c r="H10798">
        <v>4.3397323840000004</v>
      </c>
      <c r="I10798">
        <v>20.20968306</v>
      </c>
      <c r="J10798">
        <v>8.5678230840000005</v>
      </c>
      <c r="K10798">
        <v>20.407817319999999</v>
      </c>
      <c r="L10798">
        <v>18.455816370000001</v>
      </c>
      <c r="M10798">
        <v>18.825646840000001</v>
      </c>
      <c r="N10798">
        <v>5.6243384880000002</v>
      </c>
      <c r="O10798">
        <v>20.070009120000002</v>
      </c>
      <c r="P10798">
        <v>9.8520628030000008</v>
      </c>
      <c r="Q10798">
        <v>9.2334472470000009</v>
      </c>
    </row>
    <row r="10799" spans="1:17">
      <c r="A10799" t="s">
        <v>22399</v>
      </c>
      <c r="B10799" s="14" t="s">
        <v>3037</v>
      </c>
      <c r="C10799">
        <v>13.833055079999999</v>
      </c>
      <c r="D10799">
        <v>24.324348669999999</v>
      </c>
      <c r="E10799">
        <v>15.75912486</v>
      </c>
      <c r="F10799">
        <v>28.714965710000001</v>
      </c>
      <c r="G10799">
        <v>14.282493410000001</v>
      </c>
      <c r="H10799">
        <v>50.470237949999998</v>
      </c>
      <c r="I10799">
        <v>19.75274396</v>
      </c>
      <c r="J10799">
        <v>40.881304440000001</v>
      </c>
      <c r="K10799">
        <v>24.970710539999999</v>
      </c>
      <c r="L10799">
        <v>8.7405218139999992</v>
      </c>
      <c r="M10799">
        <v>1.1063830189999999</v>
      </c>
      <c r="N10799">
        <v>15.73782939</v>
      </c>
      <c r="O10799">
        <v>5.106602541</v>
      </c>
      <c r="P10799">
        <v>45.658727499999998</v>
      </c>
      <c r="Q10799">
        <v>17.433694259999999</v>
      </c>
    </row>
    <row r="10800" spans="1:17">
      <c r="A10800" t="s">
        <v>22400</v>
      </c>
      <c r="B10800" s="14" t="s">
        <v>5508</v>
      </c>
      <c r="C10800">
        <v>5.3052821550000004</v>
      </c>
      <c r="D10800">
        <v>46.578900959999999</v>
      </c>
      <c r="E10800">
        <v>65.591273459999996</v>
      </c>
      <c r="F10800">
        <v>72.025196469999997</v>
      </c>
      <c r="G10800">
        <v>61.765972240000004</v>
      </c>
      <c r="H10800">
        <v>144.44952620000001</v>
      </c>
      <c r="I10800">
        <v>26.467989240000001</v>
      </c>
      <c r="J10800">
        <v>32.282526259999997</v>
      </c>
      <c r="K10800">
        <v>41.041248109999998</v>
      </c>
      <c r="L10800">
        <v>28.758202959999998</v>
      </c>
      <c r="M10800">
        <v>13.39965235</v>
      </c>
      <c r="N10800">
        <v>17.416851139999999</v>
      </c>
      <c r="O10800">
        <v>7.1124287170000002</v>
      </c>
      <c r="P10800">
        <v>35.734436090000003</v>
      </c>
      <c r="Q10800">
        <v>47.60323314</v>
      </c>
    </row>
    <row r="10801" spans="1:17">
      <c r="A10801" t="s">
        <v>22401</v>
      </c>
      <c r="B10801" s="14" t="s">
        <v>22402</v>
      </c>
      <c r="C10801">
        <v>19.022591819999999</v>
      </c>
      <c r="D10801">
        <v>17.740174289999999</v>
      </c>
      <c r="E10801">
        <v>78.796580980000002</v>
      </c>
      <c r="F10801">
        <v>19.628911160000001</v>
      </c>
      <c r="G10801">
        <v>212.2434083</v>
      </c>
      <c r="H10801">
        <v>27.219717899999999</v>
      </c>
      <c r="I10801">
        <v>39.821784110000003</v>
      </c>
      <c r="J10801">
        <v>28.860223770000001</v>
      </c>
      <c r="K10801">
        <v>25.888781359999999</v>
      </c>
      <c r="L10801">
        <v>78.127207260000006</v>
      </c>
      <c r="M10801">
        <v>42.404225250000003</v>
      </c>
      <c r="N10801">
        <v>66.906770910000006</v>
      </c>
      <c r="O10801">
        <v>149.508499</v>
      </c>
      <c r="P10801">
        <v>0.36825699299999998</v>
      </c>
      <c r="Q10801">
        <v>0.63274560700000004</v>
      </c>
    </row>
    <row r="10802" spans="1:17">
      <c r="A10802" t="s">
        <v>22403</v>
      </c>
      <c r="B10802" s="14" t="s">
        <v>22404</v>
      </c>
      <c r="C10802">
        <v>36.842108459999999</v>
      </c>
      <c r="D10802">
        <v>17.272563139999999</v>
      </c>
      <c r="E10802">
        <v>10.75598374</v>
      </c>
      <c r="F10802">
        <v>21.34260677</v>
      </c>
      <c r="G10802">
        <v>7.9894162340000001</v>
      </c>
      <c r="H10802">
        <v>52.648941530000002</v>
      </c>
      <c r="I10802">
        <v>3.7484349909999999</v>
      </c>
      <c r="J10802">
        <v>9.7754401229999992</v>
      </c>
      <c r="K10802">
        <v>8.1623644100000003</v>
      </c>
      <c r="L10802">
        <v>4.8723422300000001</v>
      </c>
      <c r="M10802">
        <v>0</v>
      </c>
      <c r="N10802">
        <v>3.8022683079999999</v>
      </c>
      <c r="O10802">
        <v>7.5910388400000004</v>
      </c>
      <c r="P10802">
        <v>28.665789050000001</v>
      </c>
      <c r="Q10802">
        <v>12.95771985</v>
      </c>
    </row>
    <row r="10803" spans="1:17">
      <c r="A10803" t="e">
        <v>#N/A</v>
      </c>
      <c r="B10803" s="14" t="s">
        <v>22405</v>
      </c>
      <c r="C10803">
        <v>45.88603689</v>
      </c>
      <c r="D10803">
        <v>24.72638976</v>
      </c>
      <c r="E10803">
        <v>13.65561563</v>
      </c>
      <c r="F10803">
        <v>1.8569143100000001</v>
      </c>
      <c r="G10803">
        <v>9.5298069630000004</v>
      </c>
      <c r="H10803">
        <v>6.906220952</v>
      </c>
      <c r="I10803">
        <v>54.256626599999997</v>
      </c>
      <c r="J10803">
        <v>27.51279194</v>
      </c>
      <c r="K10803">
        <v>41.351077349999997</v>
      </c>
      <c r="L10803">
        <v>30.168853769999998</v>
      </c>
      <c r="M10803">
        <v>41.65963988</v>
      </c>
      <c r="N10803">
        <v>16.357873349999998</v>
      </c>
      <c r="O10803">
        <v>47.384153480000002</v>
      </c>
      <c r="P10803">
        <v>28.374726630000001</v>
      </c>
      <c r="Q10803">
        <v>23.444523149999998</v>
      </c>
    </row>
    <row r="10804" spans="1:17">
      <c r="A10804" t="s">
        <v>22406</v>
      </c>
      <c r="B10804" s="14" t="s">
        <v>22407</v>
      </c>
      <c r="C10804">
        <v>16.037838140000002</v>
      </c>
      <c r="D10804">
        <v>0.88822953500000001</v>
      </c>
      <c r="E10804">
        <v>0.85311570800000003</v>
      </c>
      <c r="F10804">
        <v>0</v>
      </c>
      <c r="G10804">
        <v>1.3847172329999999</v>
      </c>
      <c r="H10804">
        <v>0</v>
      </c>
      <c r="I10804">
        <v>17.54122005</v>
      </c>
      <c r="J10804">
        <v>0</v>
      </c>
      <c r="K10804">
        <v>16.370012389999999</v>
      </c>
      <c r="L10804">
        <v>20.267261749999999</v>
      </c>
      <c r="M10804">
        <v>138.53419220000001</v>
      </c>
      <c r="N10804">
        <v>2.9655231789999998</v>
      </c>
      <c r="O10804">
        <v>173.1751798</v>
      </c>
      <c r="P10804">
        <v>1.2030920220000001</v>
      </c>
      <c r="Q10804">
        <v>27.562316719999998</v>
      </c>
    </row>
    <row r="10805" spans="1:17">
      <c r="A10805" t="s">
        <v>22408</v>
      </c>
      <c r="B10805" s="14" t="s">
        <v>22409</v>
      </c>
      <c r="C10805">
        <v>22.237079420000001</v>
      </c>
      <c r="D10805">
        <v>0.93833479099999995</v>
      </c>
      <c r="E10805">
        <v>1.6898253459999999</v>
      </c>
      <c r="F10805">
        <v>0.432414311</v>
      </c>
      <c r="G10805">
        <v>0.91426842900000005</v>
      </c>
      <c r="H10805">
        <v>0.81335864800000002</v>
      </c>
      <c r="I10805">
        <v>3.088454129</v>
      </c>
      <c r="J10805">
        <v>1.6108588509999999</v>
      </c>
      <c r="K10805">
        <v>4.803735831</v>
      </c>
      <c r="L10805">
        <v>6.6907947429999997</v>
      </c>
      <c r="M10805">
        <v>8.1304967490000006</v>
      </c>
      <c r="N10805">
        <v>2.4801405390000002</v>
      </c>
      <c r="O10805">
        <v>22.28164542</v>
      </c>
      <c r="P10805">
        <v>2.541917502</v>
      </c>
      <c r="Q10805">
        <v>5.8234228139999997</v>
      </c>
    </row>
    <row r="10806" spans="1:17">
      <c r="A10806" t="e">
        <v>#N/A</v>
      </c>
      <c r="B10806" s="14" t="s">
        <v>22410</v>
      </c>
      <c r="C10806">
        <v>2.9082699440000002</v>
      </c>
      <c r="D10806">
        <v>1.28855834</v>
      </c>
      <c r="E10806">
        <v>1.2376185630000001</v>
      </c>
      <c r="F10806">
        <v>0.39587225700000001</v>
      </c>
      <c r="G10806">
        <v>0.75330567800000003</v>
      </c>
      <c r="H10806">
        <v>4.4677446859999996</v>
      </c>
      <c r="I10806">
        <v>0</v>
      </c>
      <c r="J10806">
        <v>1.474729934</v>
      </c>
      <c r="K10806">
        <v>0.65966794900000003</v>
      </c>
      <c r="L10806">
        <v>2.7564189610000001</v>
      </c>
      <c r="M10806">
        <v>0</v>
      </c>
      <c r="N10806">
        <v>0.53776212599999995</v>
      </c>
      <c r="O10806">
        <v>0</v>
      </c>
      <c r="P10806">
        <v>1.5271643450000001</v>
      </c>
      <c r="Q10806">
        <v>0.999619233</v>
      </c>
    </row>
    <row r="10807" spans="1:17">
      <c r="A10807" t="s">
        <v>22411</v>
      </c>
      <c r="B10807" s="14" t="s">
        <v>22412</v>
      </c>
      <c r="C10807">
        <v>0.63485677500000004</v>
      </c>
      <c r="D10807">
        <v>0.56256813000000006</v>
      </c>
      <c r="E10807">
        <v>0.33770529599999999</v>
      </c>
      <c r="F10807">
        <v>0.25924916399999998</v>
      </c>
      <c r="G10807">
        <v>0.43851152999999998</v>
      </c>
      <c r="H10807">
        <v>1.0971901820000001</v>
      </c>
      <c r="I10807">
        <v>0.462912033</v>
      </c>
      <c r="J10807">
        <v>0.60360775499999997</v>
      </c>
      <c r="K10807">
        <v>0.72000652300000001</v>
      </c>
      <c r="L10807">
        <v>1.6045564640000001</v>
      </c>
      <c r="M10807">
        <v>0.60931855000000001</v>
      </c>
      <c r="N10807">
        <v>0.234780083</v>
      </c>
      <c r="O10807">
        <v>0</v>
      </c>
      <c r="P10807">
        <v>0.33337023399999999</v>
      </c>
      <c r="Q10807">
        <v>0.65463150400000003</v>
      </c>
    </row>
    <row r="10808" spans="1:17">
      <c r="A10808" t="s">
        <v>22413</v>
      </c>
      <c r="B10808" s="14" t="s">
        <v>22414</v>
      </c>
      <c r="C10808">
        <v>184.97808620000001</v>
      </c>
      <c r="D10808">
        <v>109.1180732</v>
      </c>
      <c r="E10808">
        <v>204.34565040000001</v>
      </c>
      <c r="F10808">
        <v>5.2700494180000002</v>
      </c>
      <c r="G10808">
        <v>141.69732110000001</v>
      </c>
      <c r="H10808">
        <v>21.4777518</v>
      </c>
      <c r="I10808">
        <v>89.396269910000001</v>
      </c>
      <c r="J10808">
        <v>208.7299721</v>
      </c>
      <c r="K10808">
        <v>198.0790446</v>
      </c>
      <c r="L10808">
        <v>118.91842219999999</v>
      </c>
      <c r="M10808">
        <v>28.901375160000001</v>
      </c>
      <c r="N10808">
        <v>33.938765269999998</v>
      </c>
      <c r="O10808">
        <v>111.9579387</v>
      </c>
      <c r="P10808">
        <v>59.377604159999997</v>
      </c>
      <c r="Q10808">
        <v>112.3738621</v>
      </c>
    </row>
    <row r="10809" spans="1:17">
      <c r="A10809" t="e">
        <v>#N/A</v>
      </c>
      <c r="B10809" s="14" t="s">
        <v>22415</v>
      </c>
      <c r="C10809">
        <v>5.3633030130000003</v>
      </c>
      <c r="D10809">
        <v>2.9703779909999999</v>
      </c>
      <c r="E10809">
        <v>2.5676566940000001</v>
      </c>
      <c r="F10809">
        <v>4.380300815</v>
      </c>
      <c r="G10809">
        <v>5.0937812500000001</v>
      </c>
      <c r="H10809">
        <v>13.388728390000001</v>
      </c>
      <c r="I10809">
        <v>7.8214098080000003</v>
      </c>
      <c r="J10809">
        <v>9.1787574139999997</v>
      </c>
      <c r="K10809">
        <v>21.897549049999999</v>
      </c>
      <c r="L10809">
        <v>6.7776881810000003</v>
      </c>
      <c r="M10809">
        <v>0</v>
      </c>
      <c r="N10809">
        <v>5.2891582240000004</v>
      </c>
      <c r="O10809">
        <v>11.87948286</v>
      </c>
      <c r="P10809">
        <v>6.0349908240000003</v>
      </c>
      <c r="Q10809">
        <v>18.434536510000001</v>
      </c>
    </row>
    <row r="10810" spans="1:17">
      <c r="A10810" t="s">
        <v>22416</v>
      </c>
      <c r="B10810" s="14" t="s">
        <v>22417</v>
      </c>
      <c r="C10810">
        <v>3.1404892169999998</v>
      </c>
      <c r="D10810">
        <v>7.8268895350000003</v>
      </c>
      <c r="E10810">
        <v>9.2297874869999994</v>
      </c>
      <c r="F10810">
        <v>7.4809320000000001</v>
      </c>
      <c r="G10810">
        <v>9.2869509860000008</v>
      </c>
      <c r="H10810">
        <v>10.25203011</v>
      </c>
      <c r="I10810">
        <v>20.60926615</v>
      </c>
      <c r="J10810">
        <v>20.552997080000001</v>
      </c>
      <c r="K10810">
        <v>22.61682849</v>
      </c>
      <c r="L10810">
        <v>8.6814969810000004</v>
      </c>
      <c r="M10810">
        <v>6.0283150799999996</v>
      </c>
      <c r="N10810">
        <v>6.8232403560000003</v>
      </c>
      <c r="O10810">
        <v>1.7390117490000001</v>
      </c>
      <c r="P10810">
        <v>7.1853870469999999</v>
      </c>
      <c r="Q10810">
        <v>3.5081693999999999</v>
      </c>
    </row>
    <row r="10811" spans="1:17">
      <c r="A10811" t="s">
        <v>22418</v>
      </c>
      <c r="B10811" s="14" t="s">
        <v>22419</v>
      </c>
      <c r="C10811">
        <v>1648.193522</v>
      </c>
      <c r="D10811">
        <v>301.95024489999997</v>
      </c>
      <c r="E10811">
        <v>232.28657459999999</v>
      </c>
      <c r="F10811">
        <v>194.10167060000001</v>
      </c>
      <c r="G10811">
        <v>291.9673181</v>
      </c>
      <c r="H10811">
        <v>508.53152239999997</v>
      </c>
      <c r="I10811">
        <v>626.55455070000005</v>
      </c>
      <c r="J10811">
        <v>419.9971334</v>
      </c>
      <c r="K10811">
        <v>1129.1148760000001</v>
      </c>
      <c r="L10811">
        <v>1113.972319</v>
      </c>
      <c r="M10811">
        <v>718.07234740000001</v>
      </c>
      <c r="N10811">
        <v>268.23799910000002</v>
      </c>
      <c r="O10811">
        <v>1263.380339</v>
      </c>
      <c r="P10811">
        <v>300.07165140000001</v>
      </c>
      <c r="Q10811">
        <v>521.95364800000004</v>
      </c>
    </row>
    <row r="10812" spans="1:17">
      <c r="A10812" t="s">
        <v>22420</v>
      </c>
      <c r="B10812" s="14" t="s">
        <v>22421</v>
      </c>
      <c r="C10812">
        <v>123.60147259999999</v>
      </c>
      <c r="D10812">
        <v>14.17414174</v>
      </c>
      <c r="E10812">
        <v>10.2877043</v>
      </c>
      <c r="F10812">
        <v>7.4226048139999996</v>
      </c>
      <c r="G10812">
        <v>10.16962665</v>
      </c>
      <c r="H10812">
        <v>24.851829819999999</v>
      </c>
      <c r="I10812">
        <v>24.386825300000002</v>
      </c>
      <c r="J10812">
        <v>14.65512872</v>
      </c>
      <c r="K10812">
        <v>38.920408969999997</v>
      </c>
      <c r="L10812">
        <v>123.12004690000001</v>
      </c>
      <c r="M10812">
        <v>44.660475099999999</v>
      </c>
      <c r="N10812">
        <v>8.1560589070000002</v>
      </c>
      <c r="O10812">
        <v>91.794102589999994</v>
      </c>
      <c r="P10812">
        <v>14.18081177</v>
      </c>
      <c r="Q10812">
        <v>27.989338530000001</v>
      </c>
    </row>
    <row r="10813" spans="1:17">
      <c r="A10813" t="s">
        <v>22382</v>
      </c>
      <c r="B10813" s="14" t="s">
        <v>22422</v>
      </c>
      <c r="C10813">
        <v>21.360741310000002</v>
      </c>
      <c r="D10813">
        <v>5.9151492750000001</v>
      </c>
      <c r="E10813">
        <v>4.7344244599999996</v>
      </c>
      <c r="F10813">
        <v>9.4497437840000007</v>
      </c>
      <c r="G10813">
        <v>7.6845837819999998</v>
      </c>
      <c r="H10813">
        <v>2.7345678680000001</v>
      </c>
      <c r="I10813">
        <v>5.1917978900000001</v>
      </c>
      <c r="J10813">
        <v>13.31388727</v>
      </c>
      <c r="K10813">
        <v>13.72791748</v>
      </c>
      <c r="L10813">
        <v>19.120676360000001</v>
      </c>
      <c r="M10813">
        <v>20.5014681</v>
      </c>
      <c r="N10813">
        <v>9.2161302240000005</v>
      </c>
      <c r="O10813">
        <v>49.284492470000004</v>
      </c>
      <c r="P10813">
        <v>2.4035911730000001</v>
      </c>
      <c r="Q10813">
        <v>14.68406184</v>
      </c>
    </row>
    <row r="10814" spans="1:17">
      <c r="A10814" t="e">
        <v>#N/A</v>
      </c>
      <c r="B10814" s="14" t="s">
        <v>22423</v>
      </c>
      <c r="C10814">
        <v>0</v>
      </c>
      <c r="D10814">
        <v>0.36890178299999998</v>
      </c>
      <c r="E10814">
        <v>0</v>
      </c>
      <c r="F10814">
        <v>0</v>
      </c>
      <c r="G10814">
        <v>0.57510433500000002</v>
      </c>
      <c r="H10814">
        <v>0.63953603400000003</v>
      </c>
      <c r="I10814">
        <v>0</v>
      </c>
      <c r="J10814">
        <v>0.21110045399999999</v>
      </c>
      <c r="K10814">
        <v>0.75542619899999996</v>
      </c>
      <c r="L10814">
        <v>3.1565442940000001</v>
      </c>
      <c r="M10814">
        <v>0</v>
      </c>
      <c r="N10814">
        <v>0.82109916000000005</v>
      </c>
      <c r="O10814">
        <v>1.8441939119999999</v>
      </c>
      <c r="P10814">
        <v>0.249835642</v>
      </c>
      <c r="Q10814">
        <v>0</v>
      </c>
    </row>
    <row r="10815" spans="1:17">
      <c r="A10815" t="e">
        <v>#N/A</v>
      </c>
      <c r="B10815" s="14" t="s">
        <v>22424</v>
      </c>
      <c r="C10815">
        <v>2690.3619800000001</v>
      </c>
      <c r="D10815">
        <v>31.052374879999999</v>
      </c>
      <c r="E10815">
        <v>28.702361889999999</v>
      </c>
      <c r="F10815">
        <v>25.23468918</v>
      </c>
      <c r="G10815">
        <v>51.792972859999999</v>
      </c>
      <c r="H10815">
        <v>50.938811680000001</v>
      </c>
      <c r="I10815">
        <v>1259.4467959999999</v>
      </c>
      <c r="J10815">
        <v>55.792155100000002</v>
      </c>
      <c r="K10815">
        <v>546.3109935</v>
      </c>
      <c r="L10815">
        <v>813.29784570000004</v>
      </c>
      <c r="M10815">
        <v>3535.430785</v>
      </c>
      <c r="N10815">
        <v>165.35858260000001</v>
      </c>
      <c r="O10815">
        <v>2200.0021849999998</v>
      </c>
      <c r="P10815">
        <v>39.120249520000002</v>
      </c>
      <c r="Q10815">
        <v>111.89898220000001</v>
      </c>
    </row>
    <row r="10816" spans="1:17">
      <c r="A10816" t="e">
        <v>#N/A</v>
      </c>
      <c r="B10816" s="14" t="s">
        <v>22425</v>
      </c>
      <c r="C10816">
        <v>1.0925246879999999</v>
      </c>
      <c r="D10816">
        <v>0.96812319700000005</v>
      </c>
      <c r="E10816">
        <v>0.116231373</v>
      </c>
      <c r="F10816">
        <v>0.148713917</v>
      </c>
      <c r="G10816">
        <v>0.188658565</v>
      </c>
      <c r="H10816">
        <v>0.419589779</v>
      </c>
      <c r="I10816">
        <v>0</v>
      </c>
      <c r="J10816">
        <v>0.13849976899999999</v>
      </c>
      <c r="K10816">
        <v>0</v>
      </c>
      <c r="L10816">
        <v>3.4516004630000001</v>
      </c>
      <c r="M10816">
        <v>0</v>
      </c>
      <c r="N10816">
        <v>0.40403292000000002</v>
      </c>
      <c r="O10816">
        <v>0</v>
      </c>
      <c r="P10816">
        <v>0.163913331</v>
      </c>
      <c r="Q10816">
        <v>0</v>
      </c>
    </row>
    <row r="10817" spans="1:17">
      <c r="A10817" t="s">
        <v>22426</v>
      </c>
      <c r="B10817" s="14" t="s">
        <v>22427</v>
      </c>
      <c r="C10817">
        <v>0.93857802700000004</v>
      </c>
      <c r="D10817">
        <v>2.0792645940000001</v>
      </c>
      <c r="E10817">
        <v>3.3950127399999999</v>
      </c>
      <c r="F10817">
        <v>1.533105285</v>
      </c>
      <c r="G10817">
        <v>3.8897965910000001</v>
      </c>
      <c r="H10817">
        <v>0.36046576400000002</v>
      </c>
      <c r="I10817">
        <v>8.2124802979999991</v>
      </c>
      <c r="J10817">
        <v>16.77672883</v>
      </c>
      <c r="K10817">
        <v>8.9414991940000004</v>
      </c>
      <c r="L10817">
        <v>13.047049749999999</v>
      </c>
      <c r="M10817">
        <v>0</v>
      </c>
      <c r="N10817">
        <v>1.5041043700000001</v>
      </c>
      <c r="O10817">
        <v>0</v>
      </c>
      <c r="P10817">
        <v>0.56326580999999998</v>
      </c>
      <c r="Q10817">
        <v>3.8712526660000002</v>
      </c>
    </row>
    <row r="10818" spans="1:17">
      <c r="A10818" t="e">
        <v>#N/A</v>
      </c>
      <c r="B10818" s="14" t="s">
        <v>22428</v>
      </c>
      <c r="C10818">
        <v>3614.9933230000001</v>
      </c>
      <c r="D10818">
        <v>43.792662819999997</v>
      </c>
      <c r="E10818">
        <v>37.896936189999998</v>
      </c>
      <c r="F10818">
        <v>24.51030883</v>
      </c>
      <c r="G10818">
        <v>43.598904920000003</v>
      </c>
      <c r="H10818">
        <v>64.644666000000001</v>
      </c>
      <c r="I10818">
        <v>134.15015210000001</v>
      </c>
      <c r="J10818">
        <v>59.052100539999998</v>
      </c>
      <c r="K10818">
        <v>1235.060972</v>
      </c>
      <c r="L10818">
        <v>6971.2056339999999</v>
      </c>
      <c r="M10818">
        <v>56.354746429999999</v>
      </c>
      <c r="N10818">
        <v>48.977981159999999</v>
      </c>
      <c r="O10818">
        <v>2046.198697</v>
      </c>
      <c r="P10818">
        <v>34.943836279999999</v>
      </c>
      <c r="Q10818">
        <v>1288.9497819999999</v>
      </c>
    </row>
    <row r="10819" spans="1:17">
      <c r="A10819" t="s">
        <v>22429</v>
      </c>
      <c r="B10819" s="14" t="s">
        <v>22430</v>
      </c>
      <c r="C10819">
        <v>0</v>
      </c>
      <c r="D10819">
        <v>2.7360790169999998</v>
      </c>
      <c r="E10819">
        <v>2.5457929510000001</v>
      </c>
      <c r="F10819">
        <v>1.155799</v>
      </c>
      <c r="G10819">
        <v>3.065789836</v>
      </c>
      <c r="H10819">
        <v>3.5574938999999999</v>
      </c>
      <c r="I10819">
        <v>2.2513964679999998</v>
      </c>
      <c r="J10819">
        <v>3.1313891680000001</v>
      </c>
      <c r="K10819">
        <v>3.85196761</v>
      </c>
      <c r="L10819">
        <v>2.4387008880000001</v>
      </c>
      <c r="M10819">
        <v>0</v>
      </c>
      <c r="N10819">
        <v>3.6159058329999998</v>
      </c>
      <c r="O10819">
        <v>6.8390293849999999</v>
      </c>
      <c r="P10819">
        <v>2.5478565620000002</v>
      </c>
      <c r="Q10819">
        <v>2.1225559789999999</v>
      </c>
    </row>
    <row r="10820" spans="1:17">
      <c r="A10820" t="e">
        <v>#N/A</v>
      </c>
      <c r="B10820" s="14" t="s">
        <v>22431</v>
      </c>
      <c r="C10820">
        <v>89.945229220000002</v>
      </c>
      <c r="D10820">
        <v>73.704329950000002</v>
      </c>
      <c r="E10820">
        <v>87.356451239999998</v>
      </c>
      <c r="F10820">
        <v>65.692544190000007</v>
      </c>
      <c r="G10820">
        <v>96.865348359999999</v>
      </c>
      <c r="H10820">
        <v>136.31852839999999</v>
      </c>
      <c r="I10820">
        <v>59.23756281</v>
      </c>
      <c r="J10820">
        <v>89.993062980000005</v>
      </c>
      <c r="K10820">
        <v>111.88092</v>
      </c>
      <c r="L10820">
        <v>138.1092854</v>
      </c>
      <c r="M10820">
        <v>38.986398350000002</v>
      </c>
      <c r="N10820">
        <v>70.818360319999996</v>
      </c>
      <c r="O10820">
        <v>66.408256640000005</v>
      </c>
      <c r="P10820">
        <v>49.915639949999999</v>
      </c>
      <c r="Q10820">
        <v>62.496100810000002</v>
      </c>
    </row>
    <row r="10821" spans="1:17">
      <c r="A10821" t="e">
        <v>#N/A</v>
      </c>
      <c r="B10821" s="14" t="s">
        <v>22432</v>
      </c>
      <c r="C10821">
        <v>70.165541840000003</v>
      </c>
      <c r="D10821">
        <v>46.409993210000003</v>
      </c>
      <c r="E10821">
        <v>51.080303039999997</v>
      </c>
      <c r="F10821">
        <v>41.341746890000003</v>
      </c>
      <c r="G10821">
        <v>46.56111696</v>
      </c>
      <c r="H10821">
        <v>140.89661820000001</v>
      </c>
      <c r="I10821">
        <v>54.085428499999999</v>
      </c>
      <c r="J10821">
        <v>43.966281019999997</v>
      </c>
      <c r="K10821">
        <v>107.3145257</v>
      </c>
      <c r="L10821">
        <v>102.6030126</v>
      </c>
      <c r="M10821">
        <v>42.329892059999999</v>
      </c>
      <c r="N10821">
        <v>30.64373952</v>
      </c>
      <c r="O10821">
        <v>46.624086859999998</v>
      </c>
      <c r="P10821">
        <v>51.582570439999998</v>
      </c>
      <c r="Q10821">
        <v>94.400934759999998</v>
      </c>
    </row>
    <row r="10822" spans="1:17">
      <c r="A10822" t="s">
        <v>22433</v>
      </c>
      <c r="B10822" s="14" t="s">
        <v>22434</v>
      </c>
      <c r="C10822">
        <v>0</v>
      </c>
      <c r="D10822">
        <v>0.57903570999999998</v>
      </c>
      <c r="E10822">
        <v>0.27807252500000001</v>
      </c>
      <c r="F10822">
        <v>0</v>
      </c>
      <c r="G10822">
        <v>0</v>
      </c>
      <c r="H10822">
        <v>1.0038287109999999</v>
      </c>
      <c r="I10822">
        <v>0</v>
      </c>
      <c r="J10822">
        <v>0.66269509699999996</v>
      </c>
      <c r="K10822">
        <v>1.1857322619999999</v>
      </c>
      <c r="L10822">
        <v>0</v>
      </c>
      <c r="M10822">
        <v>0</v>
      </c>
      <c r="N10822">
        <v>0</v>
      </c>
      <c r="O10822">
        <v>0</v>
      </c>
      <c r="P10822">
        <v>0</v>
      </c>
      <c r="Q10822">
        <v>0</v>
      </c>
    </row>
    <row r="10823" spans="1:17">
      <c r="A10823" t="e">
        <v>#N/A</v>
      </c>
      <c r="B10823" s="14" t="s">
        <v>22435</v>
      </c>
      <c r="C10823">
        <v>52.74563311</v>
      </c>
      <c r="D10823">
        <v>6.5063780319999998</v>
      </c>
      <c r="E10823">
        <v>5.4839614990000003</v>
      </c>
      <c r="F10823">
        <v>4.3241431119999998</v>
      </c>
      <c r="G10823">
        <v>10.246706550000001</v>
      </c>
      <c r="H10823">
        <v>14.732533999999999</v>
      </c>
      <c r="I10823">
        <v>25.348632949999999</v>
      </c>
      <c r="J10823">
        <v>11.70152184</v>
      </c>
      <c r="K10823">
        <v>42.417893749999998</v>
      </c>
      <c r="L10823">
        <v>29.919214230000001</v>
      </c>
      <c r="M10823">
        <v>73.634687540000002</v>
      </c>
      <c r="N10823">
        <v>7.240926698</v>
      </c>
      <c r="O10823">
        <v>77.001118219999995</v>
      </c>
      <c r="P10823">
        <v>7.7336641000000004</v>
      </c>
      <c r="Q10823">
        <v>46.559913539999997</v>
      </c>
    </row>
    <row r="10824" spans="1:17">
      <c r="A10824" t="s">
        <v>22436</v>
      </c>
      <c r="B10824" s="14" t="s">
        <v>22437</v>
      </c>
      <c r="C10824">
        <v>0</v>
      </c>
      <c r="D10824">
        <v>1.076325201</v>
      </c>
      <c r="E10824">
        <v>0.51688775300000001</v>
      </c>
      <c r="F10824">
        <v>1.32267907</v>
      </c>
      <c r="G10824">
        <v>0</v>
      </c>
      <c r="H10824">
        <v>5.597821283</v>
      </c>
      <c r="I10824">
        <v>0</v>
      </c>
      <c r="J10824">
        <v>0.61591662000000003</v>
      </c>
      <c r="K10824">
        <v>6.6122010849999997</v>
      </c>
      <c r="L10824">
        <v>0</v>
      </c>
      <c r="M10824">
        <v>0</v>
      </c>
      <c r="N10824">
        <v>1.7967581610000001</v>
      </c>
      <c r="O10824">
        <v>0</v>
      </c>
      <c r="P10824">
        <v>0.72893222499999999</v>
      </c>
      <c r="Q10824">
        <v>0</v>
      </c>
    </row>
    <row r="10825" spans="1:17">
      <c r="A10825" t="s">
        <v>22438</v>
      </c>
      <c r="B10825" s="14" t="s">
        <v>8131</v>
      </c>
      <c r="C10825">
        <v>17.207263829999999</v>
      </c>
      <c r="D10825">
        <v>158.37065319999999</v>
      </c>
      <c r="E10825">
        <v>113.55540980000001</v>
      </c>
      <c r="F10825">
        <v>210.44709119999999</v>
      </c>
      <c r="G10825">
        <v>78.516264519999993</v>
      </c>
      <c r="H10825">
        <v>585.55660850000004</v>
      </c>
      <c r="I10825">
        <v>100.3747592</v>
      </c>
      <c r="J10825">
        <v>144.96204230000001</v>
      </c>
      <c r="K10825">
        <v>110.94082330000001</v>
      </c>
      <c r="L10825">
        <v>17.461960520000002</v>
      </c>
      <c r="M10825">
        <v>12.01096111</v>
      </c>
      <c r="N10825">
        <v>145.20392190000001</v>
      </c>
      <c r="O10825">
        <v>12.126972090000001</v>
      </c>
      <c r="P10825">
        <v>429.8813371</v>
      </c>
      <c r="Q10825">
        <v>207.54215679999999</v>
      </c>
    </row>
    <row r="10826" spans="1:17">
      <c r="A10826" t="s">
        <v>22439</v>
      </c>
      <c r="B10826" s="14" t="s">
        <v>3233</v>
      </c>
      <c r="C10826">
        <v>0.91568587999999995</v>
      </c>
      <c r="D10826">
        <v>2.4680701680000001</v>
      </c>
      <c r="E10826">
        <v>3.247262305</v>
      </c>
      <c r="F10826">
        <v>2.638270613</v>
      </c>
      <c r="G10826">
        <v>2.4245344599999998</v>
      </c>
      <c r="H10826">
        <v>4.4545362759999998</v>
      </c>
      <c r="I10826">
        <v>7.121934134</v>
      </c>
      <c r="J10826">
        <v>3.4244144639999998</v>
      </c>
      <c r="K10826">
        <v>4.7078741400000004</v>
      </c>
      <c r="L10826">
        <v>4.4358040540000001</v>
      </c>
      <c r="M10826">
        <v>0.87885081300000001</v>
      </c>
      <c r="N10826">
        <v>1.6743625879999999</v>
      </c>
      <c r="O10826">
        <v>1.859187358</v>
      </c>
      <c r="P10826">
        <v>1.259334129</v>
      </c>
      <c r="Q10826">
        <v>3.1473598909999998</v>
      </c>
    </row>
    <row r="10827" spans="1:17">
      <c r="A10827" t="s">
        <v>22440</v>
      </c>
      <c r="B10827" s="14" t="s">
        <v>4695</v>
      </c>
      <c r="C10827">
        <v>6.4276160620000002</v>
      </c>
      <c r="D10827">
        <v>3.4072662710000001</v>
      </c>
      <c r="E10827">
        <v>4.1517665519999998</v>
      </c>
      <c r="F10827">
        <v>2.3435461559999999</v>
      </c>
      <c r="G10827">
        <v>2.6559015079999999</v>
      </c>
      <c r="H10827">
        <v>8.8162832999999996E-2</v>
      </c>
      <c r="I10827">
        <v>9.0387498560000008</v>
      </c>
      <c r="J10827">
        <v>9.1377512920000008</v>
      </c>
      <c r="K10827">
        <v>3.9572743199999998</v>
      </c>
      <c r="L10827">
        <v>3.4811472370000001</v>
      </c>
      <c r="M10827">
        <v>6.1690539539999998</v>
      </c>
      <c r="N10827">
        <v>9.9326069560000008</v>
      </c>
      <c r="O10827">
        <v>8.1353656940000008</v>
      </c>
      <c r="P10827">
        <v>8.9546426750000006</v>
      </c>
      <c r="Q10827">
        <v>6.6278255760000002</v>
      </c>
    </row>
    <row r="10828" spans="1:17">
      <c r="A10828" t="s">
        <v>22441</v>
      </c>
      <c r="B10828" s="14" t="s">
        <v>9067</v>
      </c>
      <c r="C10828">
        <v>732.97044300000005</v>
      </c>
      <c r="D10828">
        <v>6.2385858819999997</v>
      </c>
      <c r="E10828">
        <v>6.0589090109999999</v>
      </c>
      <c r="F10828">
        <v>6.3387819800000003</v>
      </c>
      <c r="G10828">
        <v>6.2755384999999997</v>
      </c>
      <c r="H10828">
        <v>14.56144368</v>
      </c>
      <c r="I10828">
        <v>683.23664659999997</v>
      </c>
      <c r="J10828">
        <v>3.0514269089999999</v>
      </c>
      <c r="K10828">
        <v>656.3165841</v>
      </c>
      <c r="L10828">
        <v>1377.470235</v>
      </c>
      <c r="M10828">
        <v>934.96066619999999</v>
      </c>
      <c r="N10828">
        <v>8.0871229240000009</v>
      </c>
      <c r="O10828">
        <v>811.57459040000003</v>
      </c>
      <c r="P10828">
        <v>2.8796293990000001</v>
      </c>
      <c r="Q10828">
        <v>330.28790370000002</v>
      </c>
    </row>
    <row r="10829" spans="1:17">
      <c r="A10829" t="s">
        <v>22442</v>
      </c>
      <c r="B10829" s="14" t="s">
        <v>8042</v>
      </c>
      <c r="C10829">
        <v>14.15390193</v>
      </c>
      <c r="D10829">
        <v>30.394733509999998</v>
      </c>
      <c r="E10829">
        <v>27.68735392</v>
      </c>
      <c r="F10829">
        <v>34.368451999999998</v>
      </c>
      <c r="G10829">
        <v>24.283454670000001</v>
      </c>
      <c r="H10829">
        <v>72.332267819999998</v>
      </c>
      <c r="I10829">
        <v>22.638419989999999</v>
      </c>
      <c r="J10829">
        <v>35.654388279999999</v>
      </c>
      <c r="K10829">
        <v>35.107900180000001</v>
      </c>
      <c r="L10829">
        <v>18.174994680000001</v>
      </c>
      <c r="M10829">
        <v>12.269903879999999</v>
      </c>
      <c r="N10829">
        <v>14.8869045</v>
      </c>
      <c r="O10829">
        <v>7.5847444460000002</v>
      </c>
      <c r="P10829">
        <v>36.47683232</v>
      </c>
      <c r="Q10829">
        <v>49.904705460000002</v>
      </c>
    </row>
    <row r="10830" spans="1:17">
      <c r="A10830" t="s">
        <v>22443</v>
      </c>
      <c r="B10830" s="14" t="s">
        <v>5417</v>
      </c>
      <c r="C10830">
        <v>15.695994130000001</v>
      </c>
      <c r="D10830">
        <v>67.805170820000001</v>
      </c>
      <c r="E10830">
        <v>45.131442200000002</v>
      </c>
      <c r="F10830">
        <v>91.49549245</v>
      </c>
      <c r="G10830">
        <v>31.462667339999999</v>
      </c>
      <c r="H10830">
        <v>25.41589119</v>
      </c>
      <c r="I10830">
        <v>15.77538588</v>
      </c>
      <c r="J10830">
        <v>49.42201</v>
      </c>
      <c r="K10830">
        <v>30.40638951</v>
      </c>
      <c r="L10830">
        <v>12.598075769999999</v>
      </c>
      <c r="M10830">
        <v>7.3287220309999999</v>
      </c>
      <c r="N10830">
        <v>35.32455461</v>
      </c>
      <c r="O10830">
        <v>11.04053633</v>
      </c>
      <c r="P10830">
        <v>136.0430135</v>
      </c>
      <c r="Q10830">
        <v>52.345751679999999</v>
      </c>
    </row>
    <row r="10831" spans="1:17">
      <c r="A10831" t="s">
        <v>22444</v>
      </c>
      <c r="B10831" s="14" t="s">
        <v>22445</v>
      </c>
      <c r="C10831">
        <v>62.267780899999998</v>
      </c>
      <c r="D10831">
        <v>10.20329467</v>
      </c>
      <c r="E10831">
        <v>13.4133177</v>
      </c>
      <c r="F10831">
        <v>10.332142579999999</v>
      </c>
      <c r="G10831">
        <v>14.21815576</v>
      </c>
      <c r="H10831">
        <v>15.0205298</v>
      </c>
      <c r="I10831">
        <v>24.014895660000001</v>
      </c>
      <c r="J10831">
        <v>20.223555050000002</v>
      </c>
      <c r="K10831">
        <v>26.496868110000001</v>
      </c>
      <c r="L10831">
        <v>21.62314787</v>
      </c>
      <c r="M10831">
        <v>15.80507779</v>
      </c>
      <c r="N10831">
        <v>10.21334805</v>
      </c>
      <c r="O10831">
        <v>25.93131975</v>
      </c>
      <c r="P10831">
        <v>7.6435696860000002</v>
      </c>
      <c r="Q10831">
        <v>15.03477152</v>
      </c>
    </row>
    <row r="10832" spans="1:17">
      <c r="A10832" t="s">
        <v>22446</v>
      </c>
      <c r="B10832" s="14" t="s">
        <v>7251</v>
      </c>
      <c r="C10832">
        <v>7.6036700939999999</v>
      </c>
      <c r="D10832">
        <v>2.7635795230000002</v>
      </c>
      <c r="E10832">
        <v>2.4204949359999999</v>
      </c>
      <c r="F10832">
        <v>2.7896694270000002</v>
      </c>
      <c r="G10832">
        <v>2.4311228690000002</v>
      </c>
      <c r="H10832">
        <v>4.905072111</v>
      </c>
      <c r="I10832">
        <v>6.0640677309999997</v>
      </c>
      <c r="J10832">
        <v>1.7922890119999999</v>
      </c>
      <c r="K10832">
        <v>3.1260214180000001</v>
      </c>
      <c r="L10832">
        <v>3.3405852349999998</v>
      </c>
      <c r="M10832">
        <v>11.40281118</v>
      </c>
      <c r="N10832">
        <v>1.5817261140000001</v>
      </c>
      <c r="O10832">
        <v>6.5130392580000001</v>
      </c>
      <c r="P10832">
        <v>2.0587721860000001</v>
      </c>
      <c r="Q10832">
        <v>4.900319831</v>
      </c>
    </row>
    <row r="10833" spans="1:17">
      <c r="A10833" t="s">
        <v>22447</v>
      </c>
      <c r="B10833" s="14" t="s">
        <v>22448</v>
      </c>
      <c r="C10833">
        <v>1.3027581450000001</v>
      </c>
      <c r="D10833">
        <v>9.6201516000000001E-2</v>
      </c>
      <c r="E10833">
        <v>0.27719532499999999</v>
      </c>
      <c r="F10833">
        <v>0.23644105300000001</v>
      </c>
      <c r="G10833">
        <v>0.67488584399999996</v>
      </c>
      <c r="H10833">
        <v>0.50033103000000001</v>
      </c>
      <c r="I10833">
        <v>5.0662339029999996</v>
      </c>
      <c r="J10833">
        <v>4.0737282199999996</v>
      </c>
      <c r="K10833">
        <v>0.39399726099999999</v>
      </c>
      <c r="L10833">
        <v>0.548771809</v>
      </c>
      <c r="M10833">
        <v>0</v>
      </c>
      <c r="N10833">
        <v>10.706235100000001</v>
      </c>
      <c r="O10833">
        <v>0</v>
      </c>
      <c r="P10833">
        <v>1.237881749</v>
      </c>
      <c r="Q10833">
        <v>0</v>
      </c>
    </row>
    <row r="10834" spans="1:17">
      <c r="A10834" t="s">
        <v>22449</v>
      </c>
      <c r="B10834" s="14" t="s">
        <v>2126</v>
      </c>
      <c r="C10834">
        <v>1.978056939</v>
      </c>
      <c r="D10834">
        <v>3.2621990539999999</v>
      </c>
      <c r="E10834">
        <v>3.6476485369999998</v>
      </c>
      <c r="F10834">
        <v>3.4105269250000001</v>
      </c>
      <c r="G10834">
        <v>3.681402308</v>
      </c>
      <c r="H10834">
        <v>3.2919598290000001</v>
      </c>
      <c r="I10834">
        <v>11.53855667</v>
      </c>
      <c r="J10834">
        <v>7.2162875890000002</v>
      </c>
      <c r="K10834">
        <v>7.3781700949999998</v>
      </c>
      <c r="L10834">
        <v>7.63797484</v>
      </c>
      <c r="M10834">
        <v>0.84377161599999995</v>
      </c>
      <c r="N10834">
        <v>4.7684055519999999</v>
      </c>
      <c r="O10834">
        <v>1.94724892</v>
      </c>
      <c r="P10834">
        <v>6.1332722070000001</v>
      </c>
      <c r="Q10834">
        <v>4.2304268980000002</v>
      </c>
    </row>
    <row r="10835" spans="1:17">
      <c r="A10835" t="s">
        <v>22365</v>
      </c>
      <c r="B10835" s="14" t="s">
        <v>22450</v>
      </c>
      <c r="C10835">
        <v>16.36788511</v>
      </c>
      <c r="D10835">
        <v>8.0888464070000001</v>
      </c>
      <c r="E10835">
        <v>3.0808401120000002</v>
      </c>
      <c r="F10835">
        <v>5.4842790690000003</v>
      </c>
      <c r="G10835">
        <v>2.1741749239999999</v>
      </c>
      <c r="H10835">
        <v>14.022997419999999</v>
      </c>
      <c r="I10835">
        <v>0</v>
      </c>
      <c r="J10835">
        <v>9.4171397769999992</v>
      </c>
      <c r="K10835">
        <v>13.708221760000001</v>
      </c>
      <c r="L10835">
        <v>11.137725400000001</v>
      </c>
      <c r="M10835">
        <v>4.8336794699999999</v>
      </c>
      <c r="N10835">
        <v>5.8978951840000002</v>
      </c>
      <c r="O10835">
        <v>11.155124150000001</v>
      </c>
      <c r="P10835">
        <v>7.1782045329999997</v>
      </c>
      <c r="Q10835">
        <v>9.5207636709999992</v>
      </c>
    </row>
    <row r="10836" spans="1:17">
      <c r="A10836" t="s">
        <v>22451</v>
      </c>
      <c r="B10836" s="14" t="s">
        <v>7194</v>
      </c>
      <c r="C10836">
        <v>24.76660987</v>
      </c>
      <c r="D10836">
        <v>6.5104548769999999</v>
      </c>
      <c r="E10836">
        <v>3.3156458290000002</v>
      </c>
      <c r="F10836">
        <v>3.822865116</v>
      </c>
      <c r="G10836">
        <v>2.6601669659999998</v>
      </c>
      <c r="H10836">
        <v>2.366558591</v>
      </c>
      <c r="I10836">
        <v>33.179834319999998</v>
      </c>
      <c r="J10836">
        <v>7.5262006430000001</v>
      </c>
      <c r="K10836">
        <v>15.15968054</v>
      </c>
      <c r="L10836">
        <v>18.79374168</v>
      </c>
      <c r="M10836">
        <v>76.656469709999996</v>
      </c>
      <c r="N10836">
        <v>3.1698904149999998</v>
      </c>
      <c r="O10836">
        <v>50.788624069999997</v>
      </c>
      <c r="P10836">
        <v>2.4712580310000001</v>
      </c>
      <c r="Q10836">
        <v>23.134946589999998</v>
      </c>
    </row>
    <row r="10837" spans="1:17">
      <c r="A10837" t="s">
        <v>22452</v>
      </c>
      <c r="B10837" s="14" t="s">
        <v>9190</v>
      </c>
      <c r="C10837">
        <v>1.9682485489999999</v>
      </c>
      <c r="D10837">
        <v>2.0216073429999999</v>
      </c>
      <c r="E10837">
        <v>1.979760717</v>
      </c>
      <c r="F10837">
        <v>2.4599652970000001</v>
      </c>
      <c r="G10837">
        <v>1.452213199</v>
      </c>
      <c r="H10837">
        <v>3.7108607290000002</v>
      </c>
      <c r="I10837">
        <v>4.1750333120000001</v>
      </c>
      <c r="J10837">
        <v>4.2190822160000003</v>
      </c>
      <c r="K10837">
        <v>3.6527540649999999</v>
      </c>
      <c r="L10837">
        <v>3.0526026279999998</v>
      </c>
      <c r="M10837">
        <v>4.808547688</v>
      </c>
      <c r="N10837">
        <v>2.7792143139999999</v>
      </c>
      <c r="O10837">
        <v>4.7559108160000001</v>
      </c>
      <c r="P10837">
        <v>3.9194319379999998</v>
      </c>
      <c r="Q10837">
        <v>3.0750851620000001</v>
      </c>
    </row>
    <row r="10838" spans="1:17">
      <c r="A10838" t="s">
        <v>22453</v>
      </c>
      <c r="B10838" s="14" t="s">
        <v>22454</v>
      </c>
      <c r="C10838">
        <v>2.9021386649999998</v>
      </c>
      <c r="D10838">
        <v>3.857525318</v>
      </c>
      <c r="E10838">
        <v>3.5506519910000001</v>
      </c>
      <c r="F10838">
        <v>3.2590607789999999</v>
      </c>
      <c r="G10838">
        <v>3.0319274200000002</v>
      </c>
      <c r="H10838">
        <v>1.2817686349999999</v>
      </c>
      <c r="I10838">
        <v>9.0993281360000005</v>
      </c>
      <c r="J10838">
        <v>5.8864835040000001</v>
      </c>
      <c r="K10838">
        <v>5.0687346099999999</v>
      </c>
      <c r="L10838">
        <v>4.2175986539999997</v>
      </c>
      <c r="M10838">
        <v>4.7351715959999998</v>
      </c>
      <c r="N10838">
        <v>5.4557221050000004</v>
      </c>
      <c r="O10838">
        <v>5.9460025769999998</v>
      </c>
      <c r="P10838">
        <v>5.1378708480000004</v>
      </c>
      <c r="Q10838">
        <v>3.9900472549999999</v>
      </c>
    </row>
    <row r="10839" spans="1:17">
      <c r="A10839" t="s">
        <v>22453</v>
      </c>
      <c r="B10839" s="14" t="s">
        <v>5870</v>
      </c>
      <c r="C10839">
        <v>6.8036999810000003</v>
      </c>
      <c r="D10839">
        <v>0.90889287600000002</v>
      </c>
      <c r="E10839">
        <v>0.57470010100000002</v>
      </c>
      <c r="F10839">
        <v>0.61430826900000002</v>
      </c>
      <c r="G10839">
        <v>0.47231020800000001</v>
      </c>
      <c r="H10839">
        <v>0.84036062</v>
      </c>
      <c r="I10839">
        <v>2.0940838909999999</v>
      </c>
      <c r="J10839">
        <v>1.720681044</v>
      </c>
      <c r="K10839">
        <v>2.49711543</v>
      </c>
      <c r="L10839">
        <v>3.413252521</v>
      </c>
      <c r="M10839">
        <v>2.7563858090000002</v>
      </c>
      <c r="N10839">
        <v>1.272809063</v>
      </c>
      <c r="O10839">
        <v>4.2029116650000002</v>
      </c>
      <c r="P10839">
        <v>1.0002526389999999</v>
      </c>
      <c r="Q10839">
        <v>2.5618191060000002</v>
      </c>
    </row>
    <row r="10840" spans="1:17">
      <c r="A10840" t="s">
        <v>22455</v>
      </c>
      <c r="B10840" s="14" t="s">
        <v>22456</v>
      </c>
      <c r="C10840">
        <v>4.9822640590000002</v>
      </c>
      <c r="D10840">
        <v>0.58252855199999998</v>
      </c>
      <c r="E10840">
        <v>0.75090764399999999</v>
      </c>
      <c r="F10840">
        <v>0.71586015300000005</v>
      </c>
      <c r="G10840">
        <v>0.47796875</v>
      </c>
      <c r="H10840">
        <v>0.37206251800000001</v>
      </c>
      <c r="I10840">
        <v>1.0091296169999999</v>
      </c>
      <c r="J10840">
        <v>0.666692587</v>
      </c>
      <c r="K10840">
        <v>1.192884802</v>
      </c>
      <c r="L10840">
        <v>2.6234014239999999</v>
      </c>
      <c r="M10840">
        <v>0.79697396099999995</v>
      </c>
      <c r="N10840">
        <v>1.1259845049999999</v>
      </c>
      <c r="O10840">
        <v>1.8392496920000001</v>
      </c>
      <c r="P10840">
        <v>0.29069348099999998</v>
      </c>
      <c r="Q10840">
        <v>0.76110418800000001</v>
      </c>
    </row>
    <row r="10841" spans="1:17">
      <c r="A10841" t="s">
        <v>22457</v>
      </c>
      <c r="B10841" s="14" t="s">
        <v>2186</v>
      </c>
      <c r="C10841">
        <v>3.6257623529999998</v>
      </c>
      <c r="D10841">
        <v>2.8916199439999999</v>
      </c>
      <c r="E10841">
        <v>3.6645027250000002</v>
      </c>
      <c r="F10841">
        <v>1.875440472</v>
      </c>
      <c r="G10841">
        <v>3.3809469929999998</v>
      </c>
      <c r="H10841">
        <v>3.6204814270000001</v>
      </c>
      <c r="I10841">
        <v>7.9312803580000004</v>
      </c>
      <c r="J10841">
        <v>10.29591961</v>
      </c>
      <c r="K10841">
        <v>6.5793045619999999</v>
      </c>
      <c r="L10841">
        <v>4.1237382880000002</v>
      </c>
      <c r="M10841">
        <v>0.69598194300000005</v>
      </c>
      <c r="N10841">
        <v>4.290765758</v>
      </c>
      <c r="O10841">
        <v>1.2046358829999999</v>
      </c>
      <c r="P10841">
        <v>1.9583253810000001</v>
      </c>
      <c r="Q10841">
        <v>2.2432192799999999</v>
      </c>
    </row>
    <row r="10842" spans="1:17">
      <c r="A10842" t="s">
        <v>22458</v>
      </c>
      <c r="B10842" s="14" t="s">
        <v>5911</v>
      </c>
      <c r="C10842">
        <v>8.8179572670000006</v>
      </c>
      <c r="D10842">
        <v>1.0077438970000001</v>
      </c>
      <c r="E10842">
        <v>0.88600569699999998</v>
      </c>
      <c r="F10842">
        <v>0.83830193500000005</v>
      </c>
      <c r="G10842">
        <v>0.74926319699999999</v>
      </c>
      <c r="H10842">
        <v>1.021350209</v>
      </c>
      <c r="I10842">
        <v>3.367938031</v>
      </c>
      <c r="J10842">
        <v>2.0848897599999998</v>
      </c>
      <c r="K10842">
        <v>3.0478201920000001</v>
      </c>
      <c r="L10842">
        <v>5.0410563340000003</v>
      </c>
      <c r="M10842">
        <v>5.5078225310000004</v>
      </c>
      <c r="N10842">
        <v>2.3034189949999999</v>
      </c>
      <c r="O10842">
        <v>9.3006627379999998</v>
      </c>
      <c r="P10842">
        <v>1.7324647440000001</v>
      </c>
      <c r="Q10842">
        <v>2.9346557519999998</v>
      </c>
    </row>
    <row r="10843" spans="1:17">
      <c r="A10843" t="s">
        <v>22459</v>
      </c>
      <c r="B10843" s="14" t="s">
        <v>9129</v>
      </c>
      <c r="C10843">
        <v>4.3728207059999997</v>
      </c>
      <c r="D10843">
        <v>0.34190336500000001</v>
      </c>
      <c r="E10843">
        <v>0.34206990799999998</v>
      </c>
      <c r="F10843">
        <v>0.25092868299999999</v>
      </c>
      <c r="G10843">
        <v>0.28871634600000001</v>
      </c>
      <c r="H10843">
        <v>0.1646475</v>
      </c>
      <c r="I10843">
        <v>1.875579431</v>
      </c>
      <c r="J10843">
        <v>0.54890939299999997</v>
      </c>
      <c r="K10843">
        <v>0.99186448299999996</v>
      </c>
      <c r="L10843">
        <v>1.4898530800000001</v>
      </c>
      <c r="M10843">
        <v>1.3166796359999999</v>
      </c>
      <c r="N10843">
        <v>0.54433086600000002</v>
      </c>
      <c r="O10843">
        <v>4.7478468820000002</v>
      </c>
      <c r="P10843">
        <v>0.34089480700000002</v>
      </c>
      <c r="Q10843">
        <v>1.6503627409999999</v>
      </c>
    </row>
    <row r="10844" spans="1:17">
      <c r="A10844" t="s">
        <v>22460</v>
      </c>
      <c r="B10844" s="14" t="s">
        <v>22461</v>
      </c>
      <c r="C10844">
        <v>12.37376276</v>
      </c>
      <c r="D10844">
        <v>0.68530069000000005</v>
      </c>
      <c r="E10844">
        <v>0.49365684300000001</v>
      </c>
      <c r="F10844">
        <v>0.42107760599999999</v>
      </c>
      <c r="G10844">
        <v>0.801268961</v>
      </c>
      <c r="H10844">
        <v>0</v>
      </c>
      <c r="I10844">
        <v>2.2556125659999999</v>
      </c>
      <c r="J10844">
        <v>1.372548272</v>
      </c>
      <c r="K10844">
        <v>2.105007836</v>
      </c>
      <c r="L10844">
        <v>2.9319212920000002</v>
      </c>
      <c r="M10844">
        <v>5.9380032439999999</v>
      </c>
      <c r="N10844">
        <v>0.57200166200000002</v>
      </c>
      <c r="O10844">
        <v>3.4259182780000002</v>
      </c>
      <c r="P10844">
        <v>0.46411415099999997</v>
      </c>
      <c r="Q10844">
        <v>2.1265308030000001</v>
      </c>
    </row>
    <row r="10845" spans="1:17">
      <c r="A10845" t="s">
        <v>22462</v>
      </c>
      <c r="B10845" s="14" t="s">
        <v>22463</v>
      </c>
      <c r="C10845">
        <v>0</v>
      </c>
      <c r="D10845">
        <v>0.67768623800000005</v>
      </c>
      <c r="E10845">
        <v>0.65089568900000006</v>
      </c>
      <c r="F10845">
        <v>1.040997416</v>
      </c>
      <c r="G10845">
        <v>0.79236597200000003</v>
      </c>
      <c r="H10845">
        <v>2.3497027610000001</v>
      </c>
      <c r="I10845">
        <v>0</v>
      </c>
      <c r="J10845">
        <v>1.357297736</v>
      </c>
      <c r="K10845">
        <v>0.69387295299999996</v>
      </c>
      <c r="L10845">
        <v>0.96644812999999996</v>
      </c>
      <c r="M10845">
        <v>0</v>
      </c>
      <c r="N10845">
        <v>0.37709739199999998</v>
      </c>
      <c r="O10845">
        <v>0</v>
      </c>
      <c r="P10845">
        <v>1.3768719810000001</v>
      </c>
      <c r="Q10845">
        <v>2.1029026829999999</v>
      </c>
    </row>
    <row r="10846" spans="1:17">
      <c r="A10846" t="s">
        <v>22464</v>
      </c>
      <c r="B10846" s="14" t="s">
        <v>22465</v>
      </c>
      <c r="C10846">
        <v>0</v>
      </c>
      <c r="D10846">
        <v>0</v>
      </c>
      <c r="E10846">
        <v>0</v>
      </c>
      <c r="F10846">
        <v>0</v>
      </c>
      <c r="G10846">
        <v>0</v>
      </c>
      <c r="H10846">
        <v>0</v>
      </c>
      <c r="I10846">
        <v>0</v>
      </c>
      <c r="J10846">
        <v>0</v>
      </c>
      <c r="K10846">
        <v>0</v>
      </c>
      <c r="L10846">
        <v>0</v>
      </c>
      <c r="M10846">
        <v>0</v>
      </c>
      <c r="N10846">
        <v>0</v>
      </c>
      <c r="O10846">
        <v>0</v>
      </c>
      <c r="P10846">
        <v>0.35005219799999998</v>
      </c>
      <c r="Q10846">
        <v>0</v>
      </c>
    </row>
    <row r="10847" spans="1:17">
      <c r="A10847" t="s">
        <v>22466</v>
      </c>
      <c r="B10847" s="14" t="s">
        <v>22467</v>
      </c>
      <c r="C10847">
        <v>0</v>
      </c>
      <c r="D10847">
        <v>0.44846883399999998</v>
      </c>
      <c r="E10847">
        <v>0.43073979400000001</v>
      </c>
      <c r="F10847">
        <v>0</v>
      </c>
      <c r="G10847">
        <v>0.34957322299999999</v>
      </c>
      <c r="H10847">
        <v>0</v>
      </c>
      <c r="I10847">
        <v>0</v>
      </c>
      <c r="J10847">
        <v>0</v>
      </c>
      <c r="K10847">
        <v>0.91836126200000001</v>
      </c>
      <c r="L10847">
        <v>0</v>
      </c>
      <c r="M10847">
        <v>0</v>
      </c>
      <c r="N10847">
        <v>0.49909948900000001</v>
      </c>
      <c r="O10847">
        <v>0</v>
      </c>
      <c r="P10847">
        <v>0</v>
      </c>
      <c r="Q10847">
        <v>0</v>
      </c>
    </row>
    <row r="10848" spans="1:17">
      <c r="A10848" t="s">
        <v>22466</v>
      </c>
      <c r="B10848" s="14" t="s">
        <v>9296</v>
      </c>
      <c r="C10848">
        <v>16.573312009999999</v>
      </c>
      <c r="D10848">
        <v>3.6715435329999999</v>
      </c>
      <c r="E10848">
        <v>5.2895980229999999</v>
      </c>
      <c r="F10848">
        <v>3.8647029069999999</v>
      </c>
      <c r="G10848">
        <v>4.2928511719999998</v>
      </c>
      <c r="H10848">
        <v>6.4694118779999998</v>
      </c>
      <c r="I10848">
        <v>3.962161547</v>
      </c>
      <c r="J10848">
        <v>4.8908642090000001</v>
      </c>
      <c r="K10848">
        <v>5.6696724209999996</v>
      </c>
      <c r="L10848">
        <v>9.9569590189999992</v>
      </c>
      <c r="M10848">
        <v>6.7798714670000004</v>
      </c>
      <c r="N10848">
        <v>3.1315209400000001</v>
      </c>
      <c r="O10848">
        <v>12.938476229999999</v>
      </c>
      <c r="P10848">
        <v>3.668639159</v>
      </c>
      <c r="Q10848">
        <v>10.83271579</v>
      </c>
    </row>
    <row r="10849" spans="1:17">
      <c r="A10849" t="s">
        <v>22468</v>
      </c>
      <c r="B10849" s="14" t="s">
        <v>4508</v>
      </c>
      <c r="C10849">
        <v>10.632841989999999</v>
      </c>
      <c r="D10849">
        <v>0.43620935500000002</v>
      </c>
      <c r="E10849">
        <v>0.58655094600000002</v>
      </c>
      <c r="F10849">
        <v>0.80407619900000005</v>
      </c>
      <c r="G10849">
        <v>0.43068843400000001</v>
      </c>
      <c r="H10849">
        <v>0.55456271499999998</v>
      </c>
      <c r="I10849">
        <v>0.95716553599999998</v>
      </c>
      <c r="J10849">
        <v>0.66564415300000002</v>
      </c>
      <c r="K10849">
        <v>2.441568212</v>
      </c>
      <c r="L10849">
        <v>12.93922289</v>
      </c>
      <c r="M10849">
        <v>7.3073679460000003</v>
      </c>
      <c r="N10849">
        <v>0.64727460800000003</v>
      </c>
      <c r="O10849">
        <v>10.031101789999999</v>
      </c>
      <c r="P10849">
        <v>0.41358678399999999</v>
      </c>
      <c r="Q10849">
        <v>2.0754967670000002</v>
      </c>
    </row>
    <row r="10850" spans="1:17">
      <c r="A10850" t="s">
        <v>22469</v>
      </c>
      <c r="B10850" s="14" t="s">
        <v>1608</v>
      </c>
      <c r="C10850">
        <v>7.1413545550000004</v>
      </c>
      <c r="D10850">
        <v>72.09623972</v>
      </c>
      <c r="E10850">
        <v>51.055434550000001</v>
      </c>
      <c r="F10850">
        <v>47.631803699999999</v>
      </c>
      <c r="G10850">
        <v>62.997792609999998</v>
      </c>
      <c r="H10850">
        <v>69.507202840000005</v>
      </c>
      <c r="I10850">
        <v>88.968536560000004</v>
      </c>
      <c r="J10850">
        <v>70.562621410000006</v>
      </c>
      <c r="K10850">
        <v>56.46288311</v>
      </c>
      <c r="L10850">
        <v>51.698290010000001</v>
      </c>
      <c r="M10850">
        <v>14.88314746</v>
      </c>
      <c r="N10850">
        <v>27.843537420000001</v>
      </c>
      <c r="O10850">
        <v>13.784073859999999</v>
      </c>
      <c r="P10850">
        <v>3.091839502</v>
      </c>
      <c r="Q10850">
        <v>16.691270549999999</v>
      </c>
    </row>
    <row r="10851" spans="1:17">
      <c r="A10851" t="s">
        <v>22470</v>
      </c>
      <c r="B10851" s="14" t="s">
        <v>2684</v>
      </c>
      <c r="C10851">
        <v>8.6404520250000001</v>
      </c>
      <c r="D10851">
        <v>0.87006792300000002</v>
      </c>
      <c r="E10851">
        <v>1.1072654900000001</v>
      </c>
      <c r="F10851">
        <v>1.0424824340000001</v>
      </c>
      <c r="G10851">
        <v>0.77993226900000001</v>
      </c>
      <c r="H10851">
        <v>0.452510517</v>
      </c>
      <c r="I10851">
        <v>5.154766521</v>
      </c>
      <c r="J10851">
        <v>2.3400731289999999</v>
      </c>
      <c r="K10851">
        <v>4.0979087400000003</v>
      </c>
      <c r="L10851">
        <v>2.9779286159999998</v>
      </c>
      <c r="M10851">
        <v>4.5233862089999999</v>
      </c>
      <c r="N10851">
        <v>2.7596428249999998</v>
      </c>
      <c r="O10851">
        <v>5.0020361729999996</v>
      </c>
      <c r="P10851">
        <v>1.06064318</v>
      </c>
      <c r="Q10851">
        <v>6.2097126300000003</v>
      </c>
    </row>
    <row r="10852" spans="1:17">
      <c r="A10852" t="s">
        <v>22471</v>
      </c>
      <c r="B10852" s="14" t="s">
        <v>4910</v>
      </c>
      <c r="C10852">
        <v>5.007194557</v>
      </c>
      <c r="D10852">
        <v>2.9580299989999999</v>
      </c>
      <c r="E10852">
        <v>3.627465725</v>
      </c>
      <c r="F10852">
        <v>3.8622687039999999</v>
      </c>
      <c r="G10852">
        <v>1.770471312</v>
      </c>
      <c r="H10852">
        <v>7.0511432440000004</v>
      </c>
      <c r="I10852">
        <v>4.8680599149999999</v>
      </c>
      <c r="J10852">
        <v>5.6524218629999998</v>
      </c>
      <c r="K10852">
        <v>3.7858541620000001</v>
      </c>
      <c r="L10852">
        <v>4.6704219660000001</v>
      </c>
      <c r="M10852">
        <v>2.7461550799999999</v>
      </c>
      <c r="N10852">
        <v>4.3501188739999996</v>
      </c>
      <c r="O10852">
        <v>6.6016179289999997</v>
      </c>
      <c r="P10852">
        <v>8.549802627</v>
      </c>
      <c r="Q10852">
        <v>6.0646644920000004</v>
      </c>
    </row>
    <row r="10853" spans="1:17">
      <c r="A10853" t="s">
        <v>22472</v>
      </c>
      <c r="B10853" s="14" t="s">
        <v>8474</v>
      </c>
      <c r="C10853">
        <v>34.230492759999997</v>
      </c>
      <c r="D10853">
        <v>280.94533949999999</v>
      </c>
      <c r="E10853">
        <v>238.35573869999999</v>
      </c>
      <c r="F10853">
        <v>359.97913319999998</v>
      </c>
      <c r="G10853">
        <v>292.21143510000002</v>
      </c>
      <c r="H10853">
        <v>917.70342849999997</v>
      </c>
      <c r="I10853">
        <v>307.56543859999999</v>
      </c>
      <c r="J10853">
        <v>348.41283320000002</v>
      </c>
      <c r="K10853">
        <v>283.02224339999998</v>
      </c>
      <c r="L10853">
        <v>143.72685820000001</v>
      </c>
      <c r="M10853">
        <v>37.092674010000003</v>
      </c>
      <c r="N10853">
        <v>162.38882469999999</v>
      </c>
      <c r="O10853">
        <v>52.584181479999998</v>
      </c>
      <c r="P10853">
        <v>383.18641739999998</v>
      </c>
      <c r="Q10853">
        <v>361.31691549999999</v>
      </c>
    </row>
    <row r="10854" spans="1:17">
      <c r="A10854" t="s">
        <v>22473</v>
      </c>
      <c r="B10854" s="14" t="s">
        <v>4471</v>
      </c>
      <c r="C10854">
        <v>6.9004065639999999</v>
      </c>
      <c r="D10854">
        <v>1.8388362499999999</v>
      </c>
      <c r="E10854">
        <v>1.2501311129999999</v>
      </c>
      <c r="F10854">
        <v>1.4974027489999999</v>
      </c>
      <c r="G10854">
        <v>1.027514174</v>
      </c>
      <c r="H10854">
        <v>1.4594957209999999</v>
      </c>
      <c r="I10854">
        <v>1.750086612</v>
      </c>
      <c r="J10854">
        <v>1.9713955489999999</v>
      </c>
      <c r="K10854">
        <v>2.3137499859999999</v>
      </c>
      <c r="L10854">
        <v>3.7597745979999999</v>
      </c>
      <c r="M10854">
        <v>4.031285166</v>
      </c>
      <c r="N10854">
        <v>1.4793504660000001</v>
      </c>
      <c r="O10854">
        <v>4.4301740169999997</v>
      </c>
      <c r="P10854">
        <v>2.6932276119999998</v>
      </c>
      <c r="Q10854">
        <v>3.677979084</v>
      </c>
    </row>
    <row r="10855" spans="1:17">
      <c r="A10855" t="s">
        <v>22474</v>
      </c>
      <c r="B10855" s="14" t="s">
        <v>4849</v>
      </c>
      <c r="C10855">
        <v>36.905915360000002</v>
      </c>
      <c r="D10855">
        <v>7.827311259</v>
      </c>
      <c r="E10855">
        <v>5.904730893</v>
      </c>
      <c r="F10855">
        <v>7.6717218640000002</v>
      </c>
      <c r="G10855">
        <v>4.0263279570000003</v>
      </c>
      <c r="H10855">
        <v>2.2524428090000002</v>
      </c>
      <c r="I10855">
        <v>7.3012467719999998</v>
      </c>
      <c r="J10855">
        <v>10.807875279999999</v>
      </c>
      <c r="K10855">
        <v>27.449681330000001</v>
      </c>
      <c r="L10855">
        <v>30.007762499999998</v>
      </c>
      <c r="M10855">
        <v>7.1391788219999999</v>
      </c>
      <c r="N10855">
        <v>4.6199981819999998</v>
      </c>
      <c r="O10855">
        <v>21.069931409999999</v>
      </c>
      <c r="P10855">
        <v>7.6402802660000004</v>
      </c>
      <c r="Q10855">
        <v>8.1617681199999996</v>
      </c>
    </row>
    <row r="10856" spans="1:17">
      <c r="A10856" t="e">
        <v>#N/A</v>
      </c>
      <c r="B10856" s="14" t="s">
        <v>22475</v>
      </c>
      <c r="C10856">
        <v>9.0763589450000008</v>
      </c>
      <c r="D10856">
        <v>3.0160761140000001</v>
      </c>
      <c r="E10856">
        <v>1.9312289659999999</v>
      </c>
      <c r="F10856">
        <v>0.61773473000000001</v>
      </c>
      <c r="G10856">
        <v>0.78365865400000001</v>
      </c>
      <c r="H10856">
        <v>8.7145569429999998</v>
      </c>
      <c r="I10856">
        <v>19.854347969999999</v>
      </c>
      <c r="J10856">
        <v>13.80736158</v>
      </c>
      <c r="K10856">
        <v>4.1174878550000003</v>
      </c>
      <c r="L10856">
        <v>2.867483461</v>
      </c>
      <c r="M10856">
        <v>0</v>
      </c>
      <c r="N10856">
        <v>0.55943019699999996</v>
      </c>
      <c r="O10856">
        <v>0</v>
      </c>
      <c r="P10856">
        <v>5.4469660769999999</v>
      </c>
      <c r="Q10856">
        <v>3.1196907930000002</v>
      </c>
    </row>
    <row r="10857" spans="1:17">
      <c r="A10857" t="e">
        <v>#N/A</v>
      </c>
      <c r="B10857" s="14" t="s">
        <v>22476</v>
      </c>
      <c r="C10857">
        <v>0</v>
      </c>
      <c r="D10857">
        <v>0</v>
      </c>
      <c r="E10857">
        <v>0</v>
      </c>
      <c r="F10857">
        <v>0</v>
      </c>
      <c r="G10857">
        <v>0</v>
      </c>
      <c r="H10857">
        <v>0</v>
      </c>
      <c r="I10857">
        <v>0</v>
      </c>
      <c r="J10857">
        <v>8.7693321000000005E-2</v>
      </c>
      <c r="K10857">
        <v>0.31381188799999998</v>
      </c>
      <c r="L10857">
        <v>0.43708709400000001</v>
      </c>
      <c r="M10857">
        <v>0</v>
      </c>
      <c r="N10857">
        <v>0</v>
      </c>
      <c r="O10857">
        <v>0</v>
      </c>
      <c r="P10857">
        <v>0.10378432</v>
      </c>
      <c r="Q10857">
        <v>0</v>
      </c>
    </row>
    <row r="10858" spans="1:17">
      <c r="A10858" t="s">
        <v>19838</v>
      </c>
      <c r="B10858" s="14" t="s">
        <v>22477</v>
      </c>
      <c r="C10858">
        <v>0</v>
      </c>
      <c r="D10858">
        <v>0</v>
      </c>
      <c r="E10858">
        <v>0.14843060499999999</v>
      </c>
      <c r="F10858">
        <v>0</v>
      </c>
      <c r="G10858">
        <v>0</v>
      </c>
      <c r="H10858">
        <v>1.071654975</v>
      </c>
      <c r="I10858">
        <v>0</v>
      </c>
      <c r="J10858">
        <v>0</v>
      </c>
      <c r="K10858">
        <v>0</v>
      </c>
      <c r="L10858">
        <v>0</v>
      </c>
      <c r="M10858">
        <v>0</v>
      </c>
      <c r="N10858">
        <v>0</v>
      </c>
      <c r="O10858">
        <v>0</v>
      </c>
      <c r="P10858">
        <v>0</v>
      </c>
      <c r="Q10858">
        <v>0</v>
      </c>
    </row>
    <row r="10859" spans="1:17">
      <c r="A10859" t="e">
        <v>#N/A</v>
      </c>
      <c r="B10859" s="14" t="s">
        <v>22478</v>
      </c>
      <c r="C10859">
        <v>1.7724220260000001</v>
      </c>
      <c r="D10859">
        <v>0</v>
      </c>
      <c r="E10859">
        <v>0</v>
      </c>
      <c r="F10859">
        <v>0</v>
      </c>
      <c r="G10859">
        <v>0</v>
      </c>
      <c r="H10859">
        <v>0</v>
      </c>
      <c r="I10859">
        <v>0</v>
      </c>
      <c r="J10859">
        <v>0</v>
      </c>
      <c r="K10859">
        <v>0</v>
      </c>
      <c r="L10859">
        <v>1.119918433</v>
      </c>
      <c r="M10859">
        <v>0</v>
      </c>
      <c r="N10859">
        <v>0</v>
      </c>
      <c r="O10859">
        <v>1.9629188420000001</v>
      </c>
      <c r="P10859">
        <v>0.26591948100000001</v>
      </c>
      <c r="Q10859">
        <v>2.4368400189999999</v>
      </c>
    </row>
    <row r="10860" spans="1:17">
      <c r="A10860" t="s">
        <v>22479</v>
      </c>
      <c r="B10860" s="14" t="s">
        <v>6704</v>
      </c>
      <c r="C10860">
        <v>11.420342809999999</v>
      </c>
      <c r="D10860">
        <v>0.97935031699999997</v>
      </c>
      <c r="E10860">
        <v>1.6069168760000001</v>
      </c>
      <c r="F10860">
        <v>1.5545313780000001</v>
      </c>
      <c r="G10860">
        <v>0.50892372900000005</v>
      </c>
      <c r="H10860">
        <v>1.2733670180000001</v>
      </c>
      <c r="I10860">
        <v>0.53724224399999998</v>
      </c>
      <c r="J10860">
        <v>1.494463162</v>
      </c>
      <c r="K10860">
        <v>4.3452168889999996</v>
      </c>
      <c r="L10860">
        <v>3.2588527470000002</v>
      </c>
      <c r="M10860">
        <v>3.5357869449999999</v>
      </c>
      <c r="N10860">
        <v>1.3169815250000001</v>
      </c>
      <c r="O10860">
        <v>5.7119012150000001</v>
      </c>
      <c r="P10860">
        <v>2.763569988</v>
      </c>
      <c r="Q10860">
        <v>2.5324876199999999</v>
      </c>
    </row>
    <row r="10861" spans="1:17">
      <c r="A10861" t="s">
        <v>22480</v>
      </c>
      <c r="B10861" s="14" t="s">
        <v>22481</v>
      </c>
      <c r="C10861">
        <v>14.43966196</v>
      </c>
      <c r="D10861">
        <v>7.6772846540000002</v>
      </c>
      <c r="E10861">
        <v>6.7593013830000004</v>
      </c>
      <c r="F10861">
        <v>6.5517319880000002</v>
      </c>
      <c r="G10861">
        <v>2.9921512240000001</v>
      </c>
      <c r="H10861">
        <v>1.848542382</v>
      </c>
      <c r="I10861">
        <v>5.615371144</v>
      </c>
      <c r="J10861">
        <v>23.79677848</v>
      </c>
      <c r="K10861">
        <v>13.53780098</v>
      </c>
      <c r="L10861">
        <v>16.422859819999999</v>
      </c>
      <c r="M10861">
        <v>3.6956803410000001</v>
      </c>
      <c r="N10861">
        <v>9.13735988</v>
      </c>
      <c r="O10861">
        <v>5.3305371810000004</v>
      </c>
      <c r="P10861">
        <v>21.80849675</v>
      </c>
      <c r="Q10861">
        <v>5.9557733329999998</v>
      </c>
    </row>
    <row r="10862" spans="1:17">
      <c r="A10862" t="s">
        <v>22482</v>
      </c>
      <c r="B10862" s="14" t="s">
        <v>22483</v>
      </c>
      <c r="C10862">
        <v>2.3615401399999998</v>
      </c>
      <c r="D10862">
        <v>1.765665716</v>
      </c>
      <c r="E10862">
        <v>0.81652747199999998</v>
      </c>
      <c r="F10862">
        <v>0.72326625300000003</v>
      </c>
      <c r="G10862">
        <v>0.76461334000000003</v>
      </c>
      <c r="H10862">
        <v>0.56685109499999997</v>
      </c>
      <c r="I10862">
        <v>22.385221489999999</v>
      </c>
      <c r="J10862">
        <v>1.9833483709999999</v>
      </c>
      <c r="K10862">
        <v>2.410452147</v>
      </c>
      <c r="L10862">
        <v>1.67867688</v>
      </c>
      <c r="M10862">
        <v>22.098794770000001</v>
      </c>
      <c r="N10862">
        <v>1.346391331</v>
      </c>
      <c r="O10862">
        <v>4.2499508019999999</v>
      </c>
      <c r="P10862">
        <v>0.53145880599999995</v>
      </c>
      <c r="Q10862">
        <v>1.014624239</v>
      </c>
    </row>
    <row r="10863" spans="1:17">
      <c r="A10863" t="s">
        <v>22484</v>
      </c>
      <c r="B10863" s="14" t="s">
        <v>8829</v>
      </c>
      <c r="C10863">
        <v>4.8322829130000002</v>
      </c>
      <c r="D10863">
        <v>6.9171574600000003</v>
      </c>
      <c r="E10863">
        <v>3.6382198259999998</v>
      </c>
      <c r="F10863">
        <v>3.6430224600000001</v>
      </c>
      <c r="G10863">
        <v>4.1080360039999997</v>
      </c>
      <c r="H10863">
        <v>10.278627739999999</v>
      </c>
      <c r="I10863">
        <v>5.9628569819999999</v>
      </c>
      <c r="J10863">
        <v>2.6388506829999998</v>
      </c>
      <c r="K10863">
        <v>5.5647236849999997</v>
      </c>
      <c r="L10863">
        <v>3.288185355</v>
      </c>
      <c r="M10863">
        <v>4.9946570939999999</v>
      </c>
      <c r="N10863">
        <v>2.6576710879999998</v>
      </c>
      <c r="O10863">
        <v>14.819948910000001</v>
      </c>
      <c r="P10863">
        <v>2.7326757129999999</v>
      </c>
      <c r="Q10863">
        <v>8.9434880079999992</v>
      </c>
    </row>
    <row r="10864" spans="1:17">
      <c r="A10864" t="s">
        <v>22485</v>
      </c>
      <c r="B10864" s="14" t="s">
        <v>7695</v>
      </c>
      <c r="C10864">
        <v>1.7635914530000001</v>
      </c>
      <c r="D10864">
        <v>3.3209037349999999</v>
      </c>
      <c r="E10864">
        <v>4.659347608</v>
      </c>
      <c r="F10864">
        <v>3.080759612</v>
      </c>
      <c r="G10864">
        <v>3.8574969750000001</v>
      </c>
      <c r="H10864">
        <v>1.467518984</v>
      </c>
      <c r="I10864">
        <v>0</v>
      </c>
      <c r="J10864">
        <v>4.4714231450000002</v>
      </c>
      <c r="K10864">
        <v>4.8003168020000002</v>
      </c>
      <c r="L10864">
        <v>3.343016306</v>
      </c>
      <c r="M10864">
        <v>0.56421596699999998</v>
      </c>
      <c r="N10864">
        <v>4.420493982</v>
      </c>
      <c r="O10864">
        <v>2.2786623709999998</v>
      </c>
      <c r="P10864">
        <v>4.8950003860000004</v>
      </c>
      <c r="Q10864">
        <v>4.6473400930000004</v>
      </c>
    </row>
    <row r="10865" spans="1:17">
      <c r="A10865" t="s">
        <v>22486</v>
      </c>
      <c r="B10865" s="14" t="s">
        <v>7881</v>
      </c>
      <c r="C10865">
        <v>19.074002440000001</v>
      </c>
      <c r="D10865">
        <v>28.596029919999999</v>
      </c>
      <c r="E10865">
        <v>27.890285989999999</v>
      </c>
      <c r="F10865">
        <v>26.02381725</v>
      </c>
      <c r="G10865">
        <v>22.443276789999999</v>
      </c>
      <c r="H10865">
        <v>24.702165170000001</v>
      </c>
      <c r="I10865">
        <v>17.46585498</v>
      </c>
      <c r="J10865">
        <v>11.19036479</v>
      </c>
      <c r="K10865">
        <v>18.311985459999999</v>
      </c>
      <c r="L10865">
        <v>13.45345624</v>
      </c>
      <c r="M10865">
        <v>21.286880589999999</v>
      </c>
      <c r="N10865">
        <v>14.599866260000001</v>
      </c>
      <c r="O10865">
        <v>16.702731539999998</v>
      </c>
      <c r="P10865">
        <v>14.84093483</v>
      </c>
      <c r="Q10865">
        <v>63.425894020000001</v>
      </c>
    </row>
    <row r="10866" spans="1:17">
      <c r="A10866" t="s">
        <v>22487</v>
      </c>
      <c r="B10866" s="14" t="s">
        <v>3759</v>
      </c>
      <c r="C10866">
        <v>17.57337583</v>
      </c>
      <c r="D10866">
        <v>25.781797539999999</v>
      </c>
      <c r="E10866">
        <v>23.16007261</v>
      </c>
      <c r="F10866">
        <v>24.799514649999999</v>
      </c>
      <c r="G10866">
        <v>29.107321429999999</v>
      </c>
      <c r="H10866">
        <v>53.648825629999997</v>
      </c>
      <c r="I10866">
        <v>18.305427210000001</v>
      </c>
      <c r="J10866">
        <v>20.93661857</v>
      </c>
      <c r="K10866">
        <v>22.289501120000001</v>
      </c>
      <c r="L10866">
        <v>18.015466</v>
      </c>
      <c r="M10866">
        <v>9.6379748700000007</v>
      </c>
      <c r="N10866">
        <v>10.588364240000001</v>
      </c>
      <c r="O10866">
        <v>13.10714978</v>
      </c>
      <c r="P10866">
        <v>12.7254538</v>
      </c>
      <c r="Q10866">
        <v>28.968557369999999</v>
      </c>
    </row>
    <row r="10867" spans="1:17">
      <c r="A10867" t="s">
        <v>22488</v>
      </c>
      <c r="B10867" s="14" t="s">
        <v>22489</v>
      </c>
      <c r="C10867">
        <v>1.2616323789999999</v>
      </c>
      <c r="D10867">
        <v>0.37265841999999999</v>
      </c>
      <c r="E10867">
        <v>4.4740793000000001E-2</v>
      </c>
      <c r="F10867">
        <v>5.7244257E-2</v>
      </c>
      <c r="G10867">
        <v>0.43572059600000002</v>
      </c>
      <c r="H10867">
        <v>0.16151215499999999</v>
      </c>
      <c r="I10867">
        <v>0.61328773400000003</v>
      </c>
      <c r="J10867">
        <v>0.37318776799999998</v>
      </c>
      <c r="K10867">
        <v>1.526237861</v>
      </c>
      <c r="L10867">
        <v>2.3915162470000002</v>
      </c>
      <c r="M10867">
        <v>0.807254005</v>
      </c>
      <c r="N10867">
        <v>0.103682582</v>
      </c>
      <c r="O10867">
        <v>1.3972304179999999</v>
      </c>
      <c r="P10867">
        <v>0.25237979300000002</v>
      </c>
      <c r="Q10867">
        <v>0.86728674800000005</v>
      </c>
    </row>
    <row r="10868" spans="1:17">
      <c r="A10868" t="s">
        <v>22490</v>
      </c>
      <c r="B10868" s="14" t="s">
        <v>22491</v>
      </c>
      <c r="C10868">
        <v>211.74026420000001</v>
      </c>
      <c r="D10868">
        <v>12.532553719999999</v>
      </c>
      <c r="E10868">
        <v>14.70247258</v>
      </c>
      <c r="F10868">
        <v>6.1604230639999997</v>
      </c>
      <c r="G10868">
        <v>9.7688955479999997</v>
      </c>
      <c r="H10868">
        <v>6.207629603</v>
      </c>
      <c r="I10868">
        <v>42.428469640000003</v>
      </c>
      <c r="J10868">
        <v>43.234694990000001</v>
      </c>
      <c r="K10868">
        <v>38.862316880000002</v>
      </c>
      <c r="L10868">
        <v>111.831855</v>
      </c>
      <c r="M10868">
        <v>60.501397040000001</v>
      </c>
      <c r="N10868">
        <v>72.128178250000005</v>
      </c>
      <c r="O10868">
        <v>117.2488685</v>
      </c>
      <c r="P10868">
        <v>46.317865650000002</v>
      </c>
      <c r="Q10868">
        <v>34.444805199999998</v>
      </c>
    </row>
    <row r="10869" spans="1:17">
      <c r="A10869" t="s">
        <v>22492</v>
      </c>
      <c r="B10869" s="14" t="s">
        <v>22493</v>
      </c>
      <c r="C10869">
        <v>81.575176690000006</v>
      </c>
      <c r="D10869">
        <v>2.7107449520000002</v>
      </c>
      <c r="E10869">
        <v>1.1933087630000001</v>
      </c>
      <c r="F10869">
        <v>1.804395521</v>
      </c>
      <c r="G10869">
        <v>0.52824398100000003</v>
      </c>
      <c r="H10869">
        <v>4.3077883950000002</v>
      </c>
      <c r="I10869">
        <v>14.870334700000001</v>
      </c>
      <c r="J10869">
        <v>3.748727079</v>
      </c>
      <c r="K10869">
        <v>16.652950879999999</v>
      </c>
      <c r="L10869">
        <v>16.751767579999999</v>
      </c>
      <c r="M10869">
        <v>33.274810770000002</v>
      </c>
      <c r="N10869">
        <v>4.5251687030000003</v>
      </c>
      <c r="O10869">
        <v>32.749241019999999</v>
      </c>
      <c r="P10869">
        <v>2.906729737</v>
      </c>
      <c r="Q10869">
        <v>18.92612415</v>
      </c>
    </row>
    <row r="10870" spans="1:17">
      <c r="A10870" t="s">
        <v>22490</v>
      </c>
      <c r="B10870" s="14" t="s">
        <v>1285</v>
      </c>
      <c r="C10870">
        <v>69.921580019999993</v>
      </c>
      <c r="D10870">
        <v>4.114523588</v>
      </c>
      <c r="E10870">
        <v>3.8588815830000001</v>
      </c>
      <c r="F10870">
        <v>1.457396382</v>
      </c>
      <c r="G10870">
        <v>3.6977078699999999</v>
      </c>
      <c r="H10870">
        <v>2.937128451</v>
      </c>
      <c r="I10870">
        <v>18.800351719999998</v>
      </c>
      <c r="J10870">
        <v>8.1991863209999991</v>
      </c>
      <c r="K10870">
        <v>13.97658377</v>
      </c>
      <c r="L10870">
        <v>22.642499040000001</v>
      </c>
      <c r="M10870">
        <v>41.104178009999998</v>
      </c>
      <c r="N10870">
        <v>6.0604937980000004</v>
      </c>
      <c r="O10870">
        <v>44.284072219999999</v>
      </c>
      <c r="P10870">
        <v>4.5240079360000003</v>
      </c>
      <c r="Q10870">
        <v>19.07633148</v>
      </c>
    </row>
    <row r="10871" spans="1:17">
      <c r="A10871" t="e">
        <v>#N/A</v>
      </c>
      <c r="B10871" s="14" t="s">
        <v>22494</v>
      </c>
      <c r="C10871">
        <v>0</v>
      </c>
      <c r="D10871">
        <v>0</v>
      </c>
      <c r="E10871">
        <v>0</v>
      </c>
      <c r="F10871">
        <v>0</v>
      </c>
      <c r="G10871">
        <v>0</v>
      </c>
      <c r="H10871">
        <v>0</v>
      </c>
      <c r="I10871">
        <v>0</v>
      </c>
      <c r="J10871">
        <v>0</v>
      </c>
      <c r="K10871">
        <v>0</v>
      </c>
      <c r="L10871">
        <v>0</v>
      </c>
      <c r="M10871">
        <v>0</v>
      </c>
      <c r="N10871">
        <v>0</v>
      </c>
      <c r="O10871">
        <v>0</v>
      </c>
      <c r="P10871">
        <v>0</v>
      </c>
      <c r="Q10871">
        <v>0</v>
      </c>
    </row>
    <row r="10872" spans="1:17">
      <c r="A10872" t="s">
        <v>22495</v>
      </c>
      <c r="B10872" s="14" t="s">
        <v>22496</v>
      </c>
      <c r="C10872">
        <v>19.479921319999999</v>
      </c>
      <c r="D10872">
        <v>0.12329870900000001</v>
      </c>
      <c r="E10872">
        <v>5.9212209000000002E-2</v>
      </c>
      <c r="F10872">
        <v>0</v>
      </c>
      <c r="G10872">
        <v>9.610908E-2</v>
      </c>
      <c r="H10872">
        <v>0</v>
      </c>
      <c r="I10872">
        <v>0.81165573499999999</v>
      </c>
      <c r="J10872">
        <v>0.141112972</v>
      </c>
      <c r="K10872">
        <v>1.7674122400000001</v>
      </c>
      <c r="L10872">
        <v>5.9784325000000003</v>
      </c>
      <c r="M10872">
        <v>3.2050812660000001</v>
      </c>
      <c r="N10872">
        <v>0.20582809099999999</v>
      </c>
      <c r="O10872">
        <v>12.327765230000001</v>
      </c>
      <c r="P10872">
        <v>8.3503017999999998E-2</v>
      </c>
      <c r="Q10872">
        <v>3.8260358779999999</v>
      </c>
    </row>
    <row r="10873" spans="1:17">
      <c r="A10873" t="s">
        <v>22497</v>
      </c>
      <c r="B10873" s="14" t="s">
        <v>22498</v>
      </c>
      <c r="C10873">
        <v>0</v>
      </c>
      <c r="D10873">
        <v>1.734362884</v>
      </c>
      <c r="E10873">
        <v>0.41644984800000001</v>
      </c>
      <c r="F10873">
        <v>0.3996246</v>
      </c>
      <c r="G10873">
        <v>4.0557120849999997</v>
      </c>
      <c r="H10873">
        <v>6.7651394649999999</v>
      </c>
      <c r="I10873">
        <v>0</v>
      </c>
      <c r="J10873">
        <v>1.488708417</v>
      </c>
      <c r="K10873">
        <v>0.44394715000000001</v>
      </c>
      <c r="L10873">
        <v>3.7100615399999999</v>
      </c>
      <c r="M10873">
        <v>0</v>
      </c>
      <c r="N10873">
        <v>0.24127084300000001</v>
      </c>
      <c r="O10873">
        <v>0</v>
      </c>
      <c r="P10873">
        <v>0.88093704900000003</v>
      </c>
      <c r="Q10873">
        <v>0.67272953099999999</v>
      </c>
    </row>
    <row r="10874" spans="1:17">
      <c r="A10874" t="s">
        <v>22499</v>
      </c>
      <c r="B10874" s="14" t="s">
        <v>3681</v>
      </c>
      <c r="C10874">
        <v>5.7093225619999997</v>
      </c>
      <c r="D10874">
        <v>5.1646249590000002</v>
      </c>
      <c r="E10874">
        <v>3.0370132939999999</v>
      </c>
      <c r="F10874">
        <v>2.9143130419999999</v>
      </c>
      <c r="G10874">
        <v>3.614941532</v>
      </c>
      <c r="H10874">
        <v>2.558144135</v>
      </c>
      <c r="I10874">
        <v>8.3260168920000002</v>
      </c>
      <c r="J10874">
        <v>2.7744631129999999</v>
      </c>
      <c r="K10874">
        <v>5.180065366</v>
      </c>
      <c r="L10874">
        <v>2.4049861290000001</v>
      </c>
      <c r="M10874">
        <v>5.4796550670000004</v>
      </c>
      <c r="N10874">
        <v>2.463297479</v>
      </c>
      <c r="O10874">
        <v>2.6345627309999999</v>
      </c>
      <c r="P10874">
        <v>2.8552644759999999</v>
      </c>
      <c r="Q10874">
        <v>2.9435792159999998</v>
      </c>
    </row>
    <row r="10875" spans="1:17">
      <c r="A10875" t="s">
        <v>22500</v>
      </c>
      <c r="B10875" s="14" t="s">
        <v>9249</v>
      </c>
      <c r="C10875">
        <v>3.202385773</v>
      </c>
      <c r="D10875">
        <v>0.32515801700000002</v>
      </c>
      <c r="E10875">
        <v>0.36198843400000003</v>
      </c>
      <c r="F10875">
        <v>0.29060477099999998</v>
      </c>
      <c r="G10875">
        <v>0.391702726</v>
      </c>
      <c r="H10875">
        <v>0.66619197799999996</v>
      </c>
      <c r="I10875">
        <v>1.362113049</v>
      </c>
      <c r="J10875">
        <v>0.58357850899999997</v>
      </c>
      <c r="K10875">
        <v>2.1488763350000002</v>
      </c>
      <c r="L10875">
        <v>5.5223376970000002</v>
      </c>
      <c r="M10875">
        <v>1.408716925</v>
      </c>
      <c r="N10875">
        <v>0.55102518700000003</v>
      </c>
      <c r="O10875">
        <v>1.847173223</v>
      </c>
      <c r="P10875">
        <v>0.34032538499999998</v>
      </c>
      <c r="Q10875">
        <v>1.0548485990000001</v>
      </c>
    </row>
    <row r="10876" spans="1:17">
      <c r="A10876" t="s">
        <v>22501</v>
      </c>
      <c r="B10876" s="14" t="s">
        <v>22502</v>
      </c>
      <c r="C10876">
        <v>1.6420450579999999</v>
      </c>
      <c r="D10876">
        <v>0.54565194100000003</v>
      </c>
      <c r="E10876">
        <v>1.659589902</v>
      </c>
      <c r="F10876">
        <v>0.223514356</v>
      </c>
      <c r="G10876">
        <v>0.99242656600000001</v>
      </c>
      <c r="H10876">
        <v>0.94595389500000004</v>
      </c>
      <c r="I10876">
        <v>3.591939693</v>
      </c>
      <c r="J10876">
        <v>1.8734640709999999</v>
      </c>
      <c r="K10876">
        <v>2.2347399289999998</v>
      </c>
      <c r="L10876">
        <v>3.1126162420000001</v>
      </c>
      <c r="M10876">
        <v>1.575990921</v>
      </c>
      <c r="N10876">
        <v>2.125389873</v>
      </c>
      <c r="O10876">
        <v>1.818529185</v>
      </c>
      <c r="P10876">
        <v>0.98543521499999998</v>
      </c>
      <c r="Q10876">
        <v>0.56439733999999997</v>
      </c>
    </row>
    <row r="10877" spans="1:17">
      <c r="A10877" t="s">
        <v>22503</v>
      </c>
      <c r="B10877" s="14" t="s">
        <v>1497</v>
      </c>
      <c r="C10877">
        <v>5.4012991650000002</v>
      </c>
      <c r="D10877">
        <v>0.89742646199999998</v>
      </c>
      <c r="E10877">
        <v>2.4182459710000002</v>
      </c>
      <c r="F10877">
        <v>0.49014810199999997</v>
      </c>
      <c r="G10877">
        <v>5.1687306199999998</v>
      </c>
      <c r="H10877">
        <v>0.51859924700000004</v>
      </c>
      <c r="I10877">
        <v>1.6410042380000001</v>
      </c>
      <c r="J10877">
        <v>2.0256440320000002</v>
      </c>
      <c r="K10877">
        <v>1.837723462</v>
      </c>
      <c r="L10877">
        <v>3.6972566050000002</v>
      </c>
      <c r="M10877">
        <v>7.776033676</v>
      </c>
      <c r="N10877">
        <v>2.5800859699999998</v>
      </c>
      <c r="O10877">
        <v>5.2340936740000004</v>
      </c>
      <c r="P10877">
        <v>0.40518303500000002</v>
      </c>
      <c r="Q10877">
        <v>3.4036081569999999</v>
      </c>
    </row>
    <row r="10878" spans="1:17">
      <c r="A10878" t="s">
        <v>22504</v>
      </c>
      <c r="B10878" s="14" t="s">
        <v>22505</v>
      </c>
      <c r="C10878">
        <v>37.235390590000002</v>
      </c>
      <c r="D10878">
        <v>0</v>
      </c>
      <c r="E10878">
        <v>1.4405068519999999</v>
      </c>
      <c r="F10878">
        <v>0.46076934800000002</v>
      </c>
      <c r="G10878">
        <v>2.338129098</v>
      </c>
      <c r="H10878">
        <v>1.3000404619999999</v>
      </c>
      <c r="I10878">
        <v>2.4682317839999999</v>
      </c>
      <c r="J10878">
        <v>2.145611175</v>
      </c>
      <c r="K10878">
        <v>2.3034307059999999</v>
      </c>
      <c r="L10878">
        <v>7.4860121509999997</v>
      </c>
      <c r="M10878">
        <v>3.2488665289999998</v>
      </c>
      <c r="N10878">
        <v>1.043199752</v>
      </c>
      <c r="O10878">
        <v>7.4977063949999998</v>
      </c>
      <c r="P10878">
        <v>1.5235878469999999</v>
      </c>
      <c r="Q10878">
        <v>1.163491238</v>
      </c>
    </row>
    <row r="10879" spans="1:17">
      <c r="A10879" t="s">
        <v>22504</v>
      </c>
      <c r="B10879" s="14" t="s">
        <v>4958</v>
      </c>
      <c r="C10879">
        <v>32.039724</v>
      </c>
      <c r="D10879">
        <v>1.212701689</v>
      </c>
      <c r="E10879">
        <v>0.94208586500000002</v>
      </c>
      <c r="F10879">
        <v>0.745134992</v>
      </c>
      <c r="G10879">
        <v>1.1120925930000001</v>
      </c>
      <c r="H10879">
        <v>2.8443770260000001</v>
      </c>
      <c r="I10879">
        <v>7.2786375090000002</v>
      </c>
      <c r="J10879">
        <v>1.6328393809999999</v>
      </c>
      <c r="K10879">
        <v>6.4274547259999997</v>
      </c>
      <c r="L10879">
        <v>11.190452029999999</v>
      </c>
      <c r="M10879">
        <v>5.8720254299999999</v>
      </c>
      <c r="N10879">
        <v>1.2702227939999999</v>
      </c>
      <c r="O10879">
        <v>6.597397011</v>
      </c>
      <c r="P10879">
        <v>2.2464753370000001</v>
      </c>
      <c r="Q10879">
        <v>3.9844471889999999</v>
      </c>
    </row>
    <row r="10880" spans="1:17">
      <c r="A10880" t="e">
        <v>#N/A</v>
      </c>
      <c r="B10880" s="14" t="s">
        <v>22506</v>
      </c>
      <c r="C10880">
        <v>1.9525973139999999</v>
      </c>
      <c r="D10880">
        <v>1.0814142099999999</v>
      </c>
      <c r="E10880">
        <v>0.62319800000000003</v>
      </c>
      <c r="F10880">
        <v>1.4618261589999999</v>
      </c>
      <c r="G10880">
        <v>1.0115310280000001</v>
      </c>
      <c r="H10880">
        <v>0.74990513599999997</v>
      </c>
      <c r="I10880">
        <v>1.42375545</v>
      </c>
      <c r="J10880">
        <v>2.59908077</v>
      </c>
      <c r="K10880">
        <v>1.7715905190000001</v>
      </c>
      <c r="L10880">
        <v>3.7012907089999998</v>
      </c>
      <c r="M10880">
        <v>0</v>
      </c>
      <c r="N10880">
        <v>2.045953935</v>
      </c>
      <c r="O10880">
        <v>1.0812295270000001</v>
      </c>
      <c r="P10880">
        <v>0.73237871300000001</v>
      </c>
      <c r="Q10880">
        <v>1.342278308</v>
      </c>
    </row>
    <row r="10881" spans="1:17">
      <c r="A10881" t="e">
        <v>#N/A</v>
      </c>
      <c r="B10881" s="14" t="s">
        <v>22507</v>
      </c>
      <c r="C10881">
        <v>2869.5926709999999</v>
      </c>
      <c r="D10881">
        <v>424.09224760000001</v>
      </c>
      <c r="E10881">
        <v>214.74995369999999</v>
      </c>
      <c r="F10881">
        <v>113.21576570000001</v>
      </c>
      <c r="G10881">
        <v>241.26433059999999</v>
      </c>
      <c r="H10881">
        <v>312.02186080000001</v>
      </c>
      <c r="I10881">
        <v>2242.9537310000001</v>
      </c>
      <c r="J10881">
        <v>339.31537320000001</v>
      </c>
      <c r="K10881">
        <v>1911.1012029999999</v>
      </c>
      <c r="L10881">
        <v>2447.2363409999998</v>
      </c>
      <c r="M10881">
        <v>3230.1627739999999</v>
      </c>
      <c r="N10881">
        <v>340.41850299999999</v>
      </c>
      <c r="O10881">
        <v>4693.283915</v>
      </c>
      <c r="P10881">
        <v>322.82500759999999</v>
      </c>
      <c r="Q10881">
        <v>1845.297104</v>
      </c>
    </row>
    <row r="10882" spans="1:17">
      <c r="A10882" t="e">
        <v>#N/A</v>
      </c>
      <c r="B10882" s="14" t="s">
        <v>22508</v>
      </c>
      <c r="C10882">
        <v>54.927620509999997</v>
      </c>
      <c r="D10882">
        <v>23.435258080000001</v>
      </c>
      <c r="E10882">
        <v>12.769419109999999</v>
      </c>
      <c r="F10882">
        <v>11.35353832</v>
      </c>
      <c r="G10882">
        <v>14.051810339999999</v>
      </c>
      <c r="H10882">
        <v>21.876542950000001</v>
      </c>
      <c r="I10882">
        <v>77.135282930000002</v>
      </c>
      <c r="J10882">
        <v>26.821196629999999</v>
      </c>
      <c r="K10882">
        <v>47.067145650000001</v>
      </c>
      <c r="L10882">
        <v>77.125417240000004</v>
      </c>
      <c r="M10882">
        <v>70.290747760000002</v>
      </c>
      <c r="N10882">
        <v>20.81466146</v>
      </c>
      <c r="O10882">
        <v>54.072128880000001</v>
      </c>
      <c r="P10882">
        <v>20.449601090000002</v>
      </c>
      <c r="Q10882">
        <v>53.142319030000003</v>
      </c>
    </row>
    <row r="10883" spans="1:17">
      <c r="A10883" t="s">
        <v>22509</v>
      </c>
      <c r="B10883" s="14" t="s">
        <v>22510</v>
      </c>
      <c r="C10883">
        <v>616.90596379999999</v>
      </c>
      <c r="D10883">
        <v>25.47613797</v>
      </c>
      <c r="E10883">
        <v>29.797811289999999</v>
      </c>
      <c r="F10883">
        <v>17.045044319999999</v>
      </c>
      <c r="G10883">
        <v>30.096177829999998</v>
      </c>
      <c r="H10883">
        <v>50.447362179999999</v>
      </c>
      <c r="I10883">
        <v>196.0289233</v>
      </c>
      <c r="J10883">
        <v>70.495011109999993</v>
      </c>
      <c r="K10883">
        <v>166.24612010000001</v>
      </c>
      <c r="L10883">
        <v>287.7455774</v>
      </c>
      <c r="M10883">
        <v>451.30294459999999</v>
      </c>
      <c r="N10883">
        <v>41.583388139999997</v>
      </c>
      <c r="O10883">
        <v>600.00209840000002</v>
      </c>
      <c r="P10883">
        <v>36.270693199999997</v>
      </c>
      <c r="Q10883">
        <v>217.83781500000001</v>
      </c>
    </row>
    <row r="10884" spans="1:17">
      <c r="A10884" t="e">
        <v>#N/A</v>
      </c>
      <c r="B10884" s="14" t="s">
        <v>22511</v>
      </c>
      <c r="C10884">
        <v>22.077244159999999</v>
      </c>
      <c r="D10884">
        <v>0.57539397599999997</v>
      </c>
      <c r="E10884">
        <v>0.55264728299999999</v>
      </c>
      <c r="F10884">
        <v>0.70709258399999997</v>
      </c>
      <c r="G10884">
        <v>0.67276356100000001</v>
      </c>
      <c r="H10884">
        <v>0.49875766100000002</v>
      </c>
      <c r="I10884">
        <v>0</v>
      </c>
      <c r="J10884">
        <v>1.152422606</v>
      </c>
      <c r="K10884">
        <v>4.1239618919999996</v>
      </c>
      <c r="L10884">
        <v>3.282276666</v>
      </c>
      <c r="M10884">
        <v>0</v>
      </c>
      <c r="N10884">
        <v>0.96053109299999995</v>
      </c>
      <c r="O10884">
        <v>4.3147178310000003</v>
      </c>
      <c r="P10884">
        <v>0.584521124</v>
      </c>
      <c r="Q10884">
        <v>5.3564502300000001</v>
      </c>
    </row>
    <row r="10885" spans="1:17">
      <c r="A10885" t="s">
        <v>22512</v>
      </c>
      <c r="B10885" s="14" t="s">
        <v>4959</v>
      </c>
      <c r="C10885">
        <v>49.000186210000003</v>
      </c>
      <c r="D10885">
        <v>5.7866144830000001</v>
      </c>
      <c r="E10885">
        <v>5.5375717010000001</v>
      </c>
      <c r="F10885">
        <v>4.3600778199999999</v>
      </c>
      <c r="G10885">
        <v>5.4324259870000002</v>
      </c>
      <c r="H10885">
        <v>7.8350545660000002</v>
      </c>
      <c r="I10885">
        <v>20.5754354</v>
      </c>
      <c r="J10885">
        <v>11.55341286</v>
      </c>
      <c r="K10885">
        <v>20.49904445</v>
      </c>
      <c r="L10885">
        <v>31.683971230000001</v>
      </c>
      <c r="M10885">
        <v>21.593112900000001</v>
      </c>
      <c r="N10885">
        <v>11.258080720000001</v>
      </c>
      <c r="O10885">
        <v>35.051604320000003</v>
      </c>
      <c r="P10885">
        <v>6.6364466650000002</v>
      </c>
      <c r="Q10885">
        <v>14.679542270000001</v>
      </c>
    </row>
    <row r="10886" spans="1:17">
      <c r="A10886" t="s">
        <v>22513</v>
      </c>
      <c r="B10886" s="14" t="s">
        <v>22514</v>
      </c>
      <c r="C10886">
        <v>557.51534819999995</v>
      </c>
      <c r="D10886">
        <v>70.694996189999998</v>
      </c>
      <c r="E10886">
        <v>90.666810819999995</v>
      </c>
      <c r="F10886">
        <v>50.336956870000002</v>
      </c>
      <c r="G10886">
        <v>123.5010418</v>
      </c>
      <c r="H10886">
        <v>87.95364653</v>
      </c>
      <c r="I10886">
        <v>495.48631130000001</v>
      </c>
      <c r="J10886">
        <v>173.00257959999999</v>
      </c>
      <c r="K10886">
        <v>660.81936900000005</v>
      </c>
      <c r="L10886">
        <v>260.94099499999999</v>
      </c>
      <c r="M10886">
        <v>378.34527489999999</v>
      </c>
      <c r="N10886">
        <v>97.651083709999995</v>
      </c>
      <c r="O10886">
        <v>451.12336160000001</v>
      </c>
      <c r="P10886">
        <v>65.620466890000003</v>
      </c>
      <c r="Q10886">
        <v>171.62553489999999</v>
      </c>
    </row>
    <row r="10887" spans="1:17">
      <c r="A10887" t="s">
        <v>22515</v>
      </c>
      <c r="B10887" s="14" t="s">
        <v>22516</v>
      </c>
      <c r="C10887">
        <v>3.5863560410000002</v>
      </c>
      <c r="D10887">
        <v>9.6302781000000004E-2</v>
      </c>
      <c r="E10887">
        <v>6.9371776999999996E-2</v>
      </c>
      <c r="F10887">
        <v>2.9586241999999999E-2</v>
      </c>
      <c r="G10887">
        <v>7.5066250000000001E-2</v>
      </c>
      <c r="H10887">
        <v>8.3476281999999999E-2</v>
      </c>
      <c r="I10887">
        <v>1.9018375430000001</v>
      </c>
      <c r="J10887">
        <v>0.15154790500000001</v>
      </c>
      <c r="K10887">
        <v>0.78882398899999995</v>
      </c>
      <c r="L10887">
        <v>1.373373658</v>
      </c>
      <c r="M10887">
        <v>6.258342893</v>
      </c>
      <c r="N10887">
        <v>0.18755633399999999</v>
      </c>
      <c r="O10887">
        <v>7.3418330259999998</v>
      </c>
      <c r="P10887">
        <v>0.22827088100000001</v>
      </c>
      <c r="Q10887">
        <v>1.4941676960000001</v>
      </c>
    </row>
    <row r="10888" spans="1:17">
      <c r="A10888" t="s">
        <v>22517</v>
      </c>
      <c r="B10888" s="14" t="s">
        <v>4458</v>
      </c>
      <c r="C10888">
        <v>6.3291085359999997</v>
      </c>
      <c r="D10888">
        <v>11.216875659999999</v>
      </c>
      <c r="E10888">
        <v>7.7854979999999996</v>
      </c>
      <c r="F10888">
        <v>11.63045389</v>
      </c>
      <c r="G10888">
        <v>4.7815187979999996</v>
      </c>
      <c r="H10888">
        <v>8.8113853530000004</v>
      </c>
      <c r="I10888">
        <v>10.960462209999999</v>
      </c>
      <c r="J10888">
        <v>8.4747531029999994</v>
      </c>
      <c r="K10888">
        <v>15.612141449999999</v>
      </c>
      <c r="L10888">
        <v>9.2479088259999997</v>
      </c>
      <c r="M10888">
        <v>5.3151954320000003</v>
      </c>
      <c r="N10888">
        <v>5.6076982849999997</v>
      </c>
      <c r="O10888">
        <v>2.1904218879999999</v>
      </c>
      <c r="P10888">
        <v>11.21675881</v>
      </c>
      <c r="Q10888">
        <v>8.4297392030000005</v>
      </c>
    </row>
    <row r="10889" spans="1:17">
      <c r="A10889" t="s">
        <v>22518</v>
      </c>
      <c r="B10889" s="14" t="s">
        <v>8412</v>
      </c>
      <c r="C10889">
        <v>8.9729452100000007</v>
      </c>
      <c r="D10889">
        <v>14.447968919999999</v>
      </c>
      <c r="E10889">
        <v>11.269084339999999</v>
      </c>
      <c r="F10889">
        <v>12.95868007</v>
      </c>
      <c r="G10889">
        <v>9.5990917459999991</v>
      </c>
      <c r="H10889">
        <v>22.609818700000002</v>
      </c>
      <c r="I10889">
        <v>17.234457859999999</v>
      </c>
      <c r="J10889">
        <v>15.23145154</v>
      </c>
      <c r="K10889">
        <v>13.8995218</v>
      </c>
      <c r="L10889">
        <v>6.2227582269999999</v>
      </c>
      <c r="M10889">
        <v>2.5205832529999999</v>
      </c>
      <c r="N10889">
        <v>6.0161722219999998</v>
      </c>
      <c r="O10889">
        <v>4.8474837319999997</v>
      </c>
      <c r="P10889">
        <v>12.542887840000001</v>
      </c>
      <c r="Q10889">
        <v>15.195059929999999</v>
      </c>
    </row>
    <row r="10890" spans="1:17">
      <c r="A10890" t="s">
        <v>22519</v>
      </c>
      <c r="B10890" s="14" t="s">
        <v>6311</v>
      </c>
      <c r="C10890">
        <v>4.2547258929999998</v>
      </c>
      <c r="D10890">
        <v>1.708397696</v>
      </c>
      <c r="E10890">
        <v>3.7343725600000002</v>
      </c>
      <c r="F10890">
        <v>1.484074874</v>
      </c>
      <c r="G10890">
        <v>3.9031549820000002</v>
      </c>
      <c r="H10890">
        <v>0.204256196</v>
      </c>
      <c r="I10890">
        <v>1.938984402</v>
      </c>
      <c r="J10890">
        <v>7.5175141810000001</v>
      </c>
      <c r="K10890">
        <v>5.18729233</v>
      </c>
      <c r="L10890">
        <v>3.1924526110000002</v>
      </c>
      <c r="M10890">
        <v>1.5313395359999999</v>
      </c>
      <c r="N10890">
        <v>2.5241000570000001</v>
      </c>
      <c r="O10890">
        <v>2.0615071669999998</v>
      </c>
      <c r="P10890">
        <v>2.5533749540000001</v>
      </c>
      <c r="Q10890">
        <v>2.1936267520000001</v>
      </c>
    </row>
    <row r="10891" spans="1:17">
      <c r="A10891" t="s">
        <v>22520</v>
      </c>
      <c r="B10891" s="14" t="s">
        <v>22521</v>
      </c>
      <c r="C10891">
        <v>7.4098265310000002</v>
      </c>
      <c r="D10891">
        <v>14.44541718</v>
      </c>
      <c r="E10891">
        <v>14.715225500000001</v>
      </c>
      <c r="F10891">
        <v>19.567264829999999</v>
      </c>
      <c r="G10891">
        <v>12.112963069999999</v>
      </c>
      <c r="H10891">
        <v>14.6083494</v>
      </c>
      <c r="I10891">
        <v>10.085502119999999</v>
      </c>
      <c r="J10891">
        <v>14.653805699999999</v>
      </c>
      <c r="K10891">
        <v>17.25552476</v>
      </c>
      <c r="L10891">
        <v>10.924563190000001</v>
      </c>
      <c r="M10891">
        <v>2.844701315</v>
      </c>
      <c r="N10891">
        <v>9.6822912880000001</v>
      </c>
      <c r="O10891">
        <v>5.4708144750000001</v>
      </c>
      <c r="P10891">
        <v>24.161138699999999</v>
      </c>
      <c r="Q10891">
        <v>25.468767540000002</v>
      </c>
    </row>
    <row r="10892" spans="1:17">
      <c r="A10892" t="s">
        <v>22522</v>
      </c>
      <c r="B10892" s="14" t="s">
        <v>1216</v>
      </c>
      <c r="C10892">
        <v>15.74714155</v>
      </c>
      <c r="D10892">
        <v>1.2447298250000001</v>
      </c>
      <c r="E10892">
        <v>1.171926851</v>
      </c>
      <c r="F10892">
        <v>0.95601803500000004</v>
      </c>
      <c r="G10892">
        <v>0.62555208299999998</v>
      </c>
      <c r="H10892">
        <v>2.1294969969999999</v>
      </c>
      <c r="I10892">
        <v>4.2047428670000002</v>
      </c>
      <c r="J10892">
        <v>3.2896298499999999</v>
      </c>
      <c r="K10892">
        <v>2.9178438369999999</v>
      </c>
      <c r="L10892">
        <v>3.3633640599999999</v>
      </c>
      <c r="M10892">
        <v>4.5412011919999999</v>
      </c>
      <c r="N10892">
        <v>1.075395892</v>
      </c>
      <c r="O10892">
        <v>9.0882509850000002</v>
      </c>
      <c r="P10892">
        <v>1.586138775</v>
      </c>
      <c r="Q10892">
        <v>3.100143858</v>
      </c>
    </row>
    <row r="10893" spans="1:17">
      <c r="A10893" t="s">
        <v>22523</v>
      </c>
      <c r="B10893" s="14" t="s">
        <v>6340</v>
      </c>
      <c r="C10893">
        <v>2.2133505960000002</v>
      </c>
      <c r="D10893">
        <v>1.7570203710000001</v>
      </c>
      <c r="E10893">
        <v>1.2951050879999999</v>
      </c>
      <c r="F10893">
        <v>1.3055474520000001</v>
      </c>
      <c r="G10893">
        <v>1.337714772</v>
      </c>
      <c r="H10893">
        <v>1.2750731820000001</v>
      </c>
      <c r="I10893">
        <v>2.4208293869999999</v>
      </c>
      <c r="J10893">
        <v>3.3670475309999999</v>
      </c>
      <c r="K10893">
        <v>3.2632792309999998</v>
      </c>
      <c r="L10893">
        <v>2.563957968</v>
      </c>
      <c r="M10893">
        <v>1.770262244</v>
      </c>
      <c r="N10893">
        <v>2.3646482280000001</v>
      </c>
      <c r="O10893">
        <v>1.6341584280000001</v>
      </c>
      <c r="P10893">
        <v>2.020109181</v>
      </c>
      <c r="Q10893">
        <v>1.648322558</v>
      </c>
    </row>
    <row r="10894" spans="1:17">
      <c r="A10894" t="s">
        <v>22524</v>
      </c>
      <c r="B10894" s="14" t="s">
        <v>7246</v>
      </c>
      <c r="C10894">
        <v>2.371011025</v>
      </c>
      <c r="D10894">
        <v>0.58705342800000004</v>
      </c>
      <c r="E10894">
        <v>0.63061702399999997</v>
      </c>
      <c r="F10894">
        <v>0.42715699400000001</v>
      </c>
      <c r="G10894">
        <v>0.44555533400000003</v>
      </c>
      <c r="H10894">
        <v>0.133911632</v>
      </c>
      <c r="I10894">
        <v>2.847510899</v>
      </c>
      <c r="J10894">
        <v>1.847645854</v>
      </c>
      <c r="K10894">
        <v>1.4868706140000001</v>
      </c>
      <c r="L10894">
        <v>3.1284719089999999</v>
      </c>
      <c r="M10894">
        <v>2.0079114310000001</v>
      </c>
      <c r="N10894">
        <v>0.92841607100000001</v>
      </c>
      <c r="O10894">
        <v>1.776305652</v>
      </c>
      <c r="P10894">
        <v>0.94162977400000003</v>
      </c>
      <c r="Q10894">
        <v>1.1984627750000001</v>
      </c>
    </row>
    <row r="10895" spans="1:17">
      <c r="A10895" t="e">
        <v>#N/A</v>
      </c>
      <c r="B10895" s="14" t="s">
        <v>22525</v>
      </c>
      <c r="C10895">
        <v>0</v>
      </c>
      <c r="D10895">
        <v>0</v>
      </c>
      <c r="E10895">
        <v>0</v>
      </c>
      <c r="F10895">
        <v>1.4053465119999999</v>
      </c>
      <c r="G10895">
        <v>0</v>
      </c>
      <c r="H10895">
        <v>0</v>
      </c>
      <c r="I10895">
        <v>0</v>
      </c>
      <c r="J10895">
        <v>0</v>
      </c>
      <c r="K10895">
        <v>0</v>
      </c>
      <c r="L10895">
        <v>0</v>
      </c>
      <c r="M10895">
        <v>0</v>
      </c>
      <c r="N10895">
        <v>0</v>
      </c>
      <c r="O10895">
        <v>0</v>
      </c>
      <c r="P10895">
        <v>0.77449048899999995</v>
      </c>
      <c r="Q10895">
        <v>0</v>
      </c>
    </row>
    <row r="10896" spans="1:17">
      <c r="A10896" t="e">
        <v>#N/A</v>
      </c>
      <c r="B10896" s="14" t="s">
        <v>22526</v>
      </c>
      <c r="C10896">
        <v>214.61658199999999</v>
      </c>
      <c r="D10896">
        <v>5.0426259440000001</v>
      </c>
      <c r="E10896">
        <v>1.7297424800000001</v>
      </c>
      <c r="F10896">
        <v>2.6557729349999999</v>
      </c>
      <c r="G10896">
        <v>1.1230383859999999</v>
      </c>
      <c r="H10896">
        <v>0</v>
      </c>
      <c r="I10896">
        <v>18.968458429999998</v>
      </c>
      <c r="J10896">
        <v>5.771187222</v>
      </c>
      <c r="K10896">
        <v>17.701955659999999</v>
      </c>
      <c r="L10896">
        <v>22.601188539999999</v>
      </c>
      <c r="M10896">
        <v>81.144918349999998</v>
      </c>
      <c r="N10896">
        <v>5.2110702580000003</v>
      </c>
      <c r="O10896">
        <v>86.430253250000007</v>
      </c>
      <c r="P10896">
        <v>5.854416295</v>
      </c>
      <c r="Q10896">
        <v>22.353689939999999</v>
      </c>
    </row>
    <row r="10897" spans="1:17">
      <c r="A10897" t="s">
        <v>22527</v>
      </c>
      <c r="B10897" s="14" t="s">
        <v>22528</v>
      </c>
      <c r="C10897">
        <v>29.151129319999999</v>
      </c>
      <c r="D10897">
        <v>140.99860140000001</v>
      </c>
      <c r="E10897">
        <v>66.161632359999999</v>
      </c>
      <c r="F10897">
        <v>75.392706970000006</v>
      </c>
      <c r="G10897">
        <v>53.694447060000002</v>
      </c>
      <c r="H10897">
        <v>151.1411746</v>
      </c>
      <c r="I10897">
        <v>49.596939839999997</v>
      </c>
      <c r="J10897">
        <v>49.889246180000001</v>
      </c>
      <c r="K10897">
        <v>79.34641302</v>
      </c>
      <c r="L10897">
        <v>64.467775230000001</v>
      </c>
      <c r="M10897">
        <v>0</v>
      </c>
      <c r="N10897">
        <v>20.363259159999998</v>
      </c>
      <c r="O10897">
        <v>16.14212083</v>
      </c>
      <c r="P10897">
        <v>16.765441169999999</v>
      </c>
      <c r="Q10897">
        <v>36.738946869999999</v>
      </c>
    </row>
    <row r="10898" spans="1:17">
      <c r="A10898" t="s">
        <v>22529</v>
      </c>
      <c r="B10898" s="14" t="s">
        <v>22530</v>
      </c>
      <c r="C10898">
        <v>4.795690316</v>
      </c>
      <c r="D10898">
        <v>2.0282295960000001</v>
      </c>
      <c r="E10898">
        <v>0.45222562700000002</v>
      </c>
      <c r="F10898">
        <v>0.43024596300000001</v>
      </c>
      <c r="G10898">
        <v>0.48934715600000001</v>
      </c>
      <c r="H10898">
        <v>1.0464828209999999</v>
      </c>
      <c r="I10898">
        <v>2.066305415</v>
      </c>
      <c r="J10898">
        <v>0.99482969399999999</v>
      </c>
      <c r="K10898">
        <v>2.0272297689999998</v>
      </c>
      <c r="L10898">
        <v>3.5122699239999999</v>
      </c>
      <c r="M10898">
        <v>2.7198217549999999</v>
      </c>
      <c r="N10898">
        <v>1.1823481170000001</v>
      </c>
      <c r="O10898">
        <v>3.5005126980000001</v>
      </c>
      <c r="P10898">
        <v>0.53962916100000002</v>
      </c>
      <c r="Q10898">
        <v>1.7982065700000001</v>
      </c>
    </row>
    <row r="10899" spans="1:17">
      <c r="A10899" t="s">
        <v>22529</v>
      </c>
      <c r="B10899" s="14" t="s">
        <v>4655</v>
      </c>
      <c r="C10899">
        <v>2.8365709049999999</v>
      </c>
      <c r="D10899">
        <v>5.936092565</v>
      </c>
      <c r="E10899">
        <v>1.7998826569999999</v>
      </c>
      <c r="F10899">
        <v>3.6198058070000001</v>
      </c>
      <c r="G10899">
        <v>2.0817464889999999</v>
      </c>
      <c r="H10899">
        <v>6.2835023229999996</v>
      </c>
      <c r="I10899">
        <v>5.023046946</v>
      </c>
      <c r="J10899">
        <v>3.5124547069999998</v>
      </c>
      <c r="K10899">
        <v>5.4919197449999997</v>
      </c>
      <c r="L10899">
        <v>5.1208830120000002</v>
      </c>
      <c r="M10899">
        <v>2.041848656</v>
      </c>
      <c r="N10899">
        <v>1.2488200149999999</v>
      </c>
      <c r="O10899">
        <v>102.9382761</v>
      </c>
      <c r="P10899">
        <v>2.9258318490000002</v>
      </c>
      <c r="Q10899">
        <v>3.029386975</v>
      </c>
    </row>
    <row r="10900" spans="1:17">
      <c r="A10900" t="s">
        <v>22531</v>
      </c>
      <c r="B10900" s="14" t="s">
        <v>22532</v>
      </c>
      <c r="C10900">
        <v>1.631020269</v>
      </c>
      <c r="D10900">
        <v>0.86718144200000002</v>
      </c>
      <c r="E10900">
        <v>2.3945866269999998</v>
      </c>
      <c r="F10900">
        <v>1.287679268</v>
      </c>
      <c r="G10900">
        <v>1.8025387049999999</v>
      </c>
      <c r="H10900">
        <v>4.3848126159999996</v>
      </c>
      <c r="I10900">
        <v>5.7085171109999999</v>
      </c>
      <c r="J10900">
        <v>2.2744156370000002</v>
      </c>
      <c r="K10900">
        <v>2.219735751</v>
      </c>
      <c r="L10900">
        <v>1.8550307699999999</v>
      </c>
      <c r="M10900">
        <v>0</v>
      </c>
      <c r="N10900">
        <v>0.68360072199999999</v>
      </c>
      <c r="O10900">
        <v>0.36126389399999997</v>
      </c>
      <c r="P10900">
        <v>0.88093704900000003</v>
      </c>
      <c r="Q10900">
        <v>2.2424317710000001</v>
      </c>
    </row>
    <row r="10901" spans="1:17">
      <c r="A10901" t="s">
        <v>22533</v>
      </c>
      <c r="B10901" s="14" t="s">
        <v>6319</v>
      </c>
      <c r="C10901">
        <v>2.4150545729999999</v>
      </c>
      <c r="D10901">
        <v>1.8725540789999999</v>
      </c>
      <c r="E10901">
        <v>1.798527561</v>
      </c>
      <c r="F10901">
        <v>2.383336189</v>
      </c>
      <c r="G10901">
        <v>1.1120925930000001</v>
      </c>
      <c r="H10901">
        <v>0.54104997799999999</v>
      </c>
      <c r="I10901">
        <v>0.88048034399999997</v>
      </c>
      <c r="J10901">
        <v>4.4647951829999997</v>
      </c>
      <c r="K10901">
        <v>3.6519629120000001</v>
      </c>
      <c r="L10901">
        <v>2.924777234</v>
      </c>
      <c r="M10901">
        <v>0</v>
      </c>
      <c r="N10901">
        <v>2.704185244</v>
      </c>
      <c r="O10901">
        <v>1.3373102050000001</v>
      </c>
      <c r="P10901">
        <v>2.8382887320000001</v>
      </c>
      <c r="Q10901">
        <v>3.1820237960000002</v>
      </c>
    </row>
    <row r="10902" spans="1:17">
      <c r="A10902" t="s">
        <v>22534</v>
      </c>
      <c r="B10902" s="14" t="s">
        <v>6911</v>
      </c>
      <c r="C10902">
        <v>80.02162208</v>
      </c>
      <c r="D10902">
        <v>8.8289745820000007</v>
      </c>
      <c r="E10902">
        <v>5.8090956409999999</v>
      </c>
      <c r="F10902">
        <v>5.0831682330000003</v>
      </c>
      <c r="G10902">
        <v>6.7736452790000001</v>
      </c>
      <c r="H10902">
        <v>10.846842150000001</v>
      </c>
      <c r="I10902">
        <v>29.74631922</v>
      </c>
      <c r="J10902">
        <v>10.62175356</v>
      </c>
      <c r="K10902">
        <v>30.465029820000002</v>
      </c>
      <c r="L10902">
        <v>46.398322819999997</v>
      </c>
      <c r="M10902">
        <v>56.623102359999997</v>
      </c>
      <c r="N10902">
        <v>8.7425846709999995</v>
      </c>
      <c r="O10902">
        <v>67.769922170000001</v>
      </c>
      <c r="P10902">
        <v>6.0735120419999999</v>
      </c>
      <c r="Q10902">
        <v>36.672960920000001</v>
      </c>
    </row>
    <row r="10903" spans="1:17">
      <c r="A10903" t="s">
        <v>22535</v>
      </c>
      <c r="B10903" s="14" t="s">
        <v>22536</v>
      </c>
      <c r="C10903">
        <v>3.986880116</v>
      </c>
      <c r="D10903">
        <v>2.9440914600000001</v>
      </c>
      <c r="E10903">
        <v>2.4388951489999999</v>
      </c>
      <c r="F10903">
        <v>3.663171921</v>
      </c>
      <c r="G10903">
        <v>1.5490340410000001</v>
      </c>
      <c r="H10903">
        <v>0.89318950500000005</v>
      </c>
      <c r="I10903">
        <v>1.453536336</v>
      </c>
      <c r="J10903">
        <v>7.2443290239999998</v>
      </c>
      <c r="K10903">
        <v>5.5766619500000001</v>
      </c>
      <c r="L10903">
        <v>4.1985678999999996</v>
      </c>
      <c r="M10903">
        <v>0</v>
      </c>
      <c r="N10903">
        <v>3.8498518929999999</v>
      </c>
      <c r="O10903">
        <v>2.2076915050000001</v>
      </c>
      <c r="P10903">
        <v>4.5360344010000002</v>
      </c>
      <c r="Q10903">
        <v>5.0246347289999997</v>
      </c>
    </row>
    <row r="10904" spans="1:17">
      <c r="A10904" t="s">
        <v>22535</v>
      </c>
      <c r="B10904" s="14" t="s">
        <v>6836</v>
      </c>
      <c r="C10904">
        <v>3.751688551</v>
      </c>
      <c r="D10904">
        <v>1.8220809229999999</v>
      </c>
      <c r="E10904">
        <v>1.412320834</v>
      </c>
      <c r="F10904">
        <v>1.865938764</v>
      </c>
      <c r="G10904">
        <v>1.4701129669999999</v>
      </c>
      <c r="H10904">
        <v>0.83126276899999996</v>
      </c>
      <c r="I10904">
        <v>6.7337364659999999</v>
      </c>
      <c r="J10904">
        <v>2.743863347</v>
      </c>
      <c r="K10904">
        <v>1.8983316649999999</v>
      </c>
      <c r="L10904">
        <v>1.641138333</v>
      </c>
      <c r="M10904">
        <v>2.7698233160000001</v>
      </c>
      <c r="N10904">
        <v>1.5653099290000001</v>
      </c>
      <c r="O10904">
        <v>2.71667419</v>
      </c>
      <c r="P10904">
        <v>1.1257443869999999</v>
      </c>
      <c r="Q10904">
        <v>2.678225115</v>
      </c>
    </row>
    <row r="10905" spans="1:17">
      <c r="A10905" t="s">
        <v>22537</v>
      </c>
      <c r="B10905" s="14" t="s">
        <v>6763</v>
      </c>
      <c r="C10905">
        <v>8.6534969250000007</v>
      </c>
      <c r="D10905">
        <v>1.7538870310000001</v>
      </c>
      <c r="E10905">
        <v>1.234032062</v>
      </c>
      <c r="F10905">
        <v>1.453590685</v>
      </c>
      <c r="G10905">
        <v>1.0173936690000001</v>
      </c>
      <c r="H10905">
        <v>4.0305311509999999</v>
      </c>
      <c r="I10905">
        <v>1.0740054480000001</v>
      </c>
      <c r="J10905">
        <v>1.750543223</v>
      </c>
      <c r="K10905">
        <v>2.1716398269999999</v>
      </c>
      <c r="L10905">
        <v>4.5370926459999996</v>
      </c>
      <c r="M10905">
        <v>9.188947508</v>
      </c>
      <c r="N10905">
        <v>0.88516173399999998</v>
      </c>
      <c r="O10905">
        <v>9.5835596239999994</v>
      </c>
      <c r="P10905">
        <v>1.491662467</v>
      </c>
      <c r="Q10905">
        <v>1.8985189179999999</v>
      </c>
    </row>
    <row r="10906" spans="1:17">
      <c r="A10906" t="s">
        <v>22538</v>
      </c>
      <c r="B10906" s="14" t="s">
        <v>3501</v>
      </c>
      <c r="C10906">
        <v>9.9571870279999999</v>
      </c>
      <c r="D10906">
        <v>10.312350260000001</v>
      </c>
      <c r="E10906">
        <v>9.0307362960000006</v>
      </c>
      <c r="F10906">
        <v>9.928065771</v>
      </c>
      <c r="G10906">
        <v>6.31886788</v>
      </c>
      <c r="H10906">
        <v>9.4646707049999996</v>
      </c>
      <c r="I10906">
        <v>23.233217320000001</v>
      </c>
      <c r="J10906">
        <v>17.734983069999998</v>
      </c>
      <c r="K10906">
        <v>7.5661011010000001</v>
      </c>
      <c r="L10906">
        <v>7.2352536279999997</v>
      </c>
      <c r="M10906">
        <v>4.3004887869999999</v>
      </c>
      <c r="N10906">
        <v>11.38452253</v>
      </c>
      <c r="O10906">
        <v>4.1352630210000001</v>
      </c>
      <c r="P10906">
        <v>15.275062569999999</v>
      </c>
      <c r="Q10906">
        <v>9.0694808289999997</v>
      </c>
    </row>
    <row r="10907" spans="1:17">
      <c r="A10907" t="s">
        <v>22539</v>
      </c>
      <c r="B10907" s="14" t="s">
        <v>22540</v>
      </c>
      <c r="C10907">
        <v>12.00506779</v>
      </c>
      <c r="D10907">
        <v>7.978573441</v>
      </c>
      <c r="E10907">
        <v>7.9186001660000001</v>
      </c>
      <c r="F10907">
        <v>0</v>
      </c>
      <c r="G10907">
        <v>1.2438303049999999</v>
      </c>
      <c r="H10907">
        <v>41.495477540000003</v>
      </c>
      <c r="I10907">
        <v>28.011560710000001</v>
      </c>
      <c r="J10907">
        <v>8.2181897779999993</v>
      </c>
      <c r="K10907">
        <v>23.962821760000001</v>
      </c>
      <c r="L10907">
        <v>12.13679046</v>
      </c>
      <c r="M10907">
        <v>4.6088571690000002</v>
      </c>
      <c r="N10907">
        <v>7.6954177069999998</v>
      </c>
      <c r="O10907">
        <v>5.3181405829999999</v>
      </c>
      <c r="P10907">
        <v>10.806844030000001</v>
      </c>
      <c r="Q10907">
        <v>11.553738579999999</v>
      </c>
    </row>
    <row r="10908" spans="1:17">
      <c r="A10908" t="s">
        <v>22541</v>
      </c>
      <c r="B10908" s="14" t="s">
        <v>7221</v>
      </c>
      <c r="C10908">
        <v>18.545397170000001</v>
      </c>
      <c r="D10908">
        <v>3.9080153809999998</v>
      </c>
      <c r="E10908">
        <v>7.7717159110000003</v>
      </c>
      <c r="F10908">
        <v>3.878941083</v>
      </c>
      <c r="G10908">
        <v>16.012214879999998</v>
      </c>
      <c r="H10908">
        <v>0.69487376300000003</v>
      </c>
      <c r="I10908">
        <v>5.6069142599999999</v>
      </c>
      <c r="J10908">
        <v>2.2076529429999998</v>
      </c>
      <c r="K10908">
        <v>17.23662495</v>
      </c>
      <c r="L10908">
        <v>25.293842340000001</v>
      </c>
      <c r="M10908">
        <v>9.5508847360000004</v>
      </c>
      <c r="N10908">
        <v>1.2267023589999999</v>
      </c>
      <c r="O10908">
        <v>15.529203499999999</v>
      </c>
      <c r="P10908">
        <v>0.88222355799999996</v>
      </c>
      <c r="Q10908">
        <v>4.3532158489999997</v>
      </c>
    </row>
    <row r="10909" spans="1:17">
      <c r="A10909" t="s">
        <v>22542</v>
      </c>
      <c r="B10909" s="14" t="s">
        <v>2564</v>
      </c>
      <c r="C10909">
        <v>9.4872481670000006</v>
      </c>
      <c r="D10909">
        <v>1.174503514</v>
      </c>
      <c r="E10909">
        <v>1.3952476840000001</v>
      </c>
      <c r="F10909">
        <v>0.60771741000000001</v>
      </c>
      <c r="G10909">
        <v>1.060057179</v>
      </c>
      <c r="H10909">
        <v>1.28598597</v>
      </c>
      <c r="I10909">
        <v>2.4415481969999999</v>
      </c>
      <c r="J10909">
        <v>1.98092102</v>
      </c>
      <c r="K10909">
        <v>2.2785287520000002</v>
      </c>
      <c r="L10909">
        <v>2.115737797</v>
      </c>
      <c r="M10909">
        <v>1.0712478830000001</v>
      </c>
      <c r="N10909">
        <v>1.3758958889999999</v>
      </c>
      <c r="O10909">
        <v>1.236108352</v>
      </c>
      <c r="P10909">
        <v>1.7164383809999999</v>
      </c>
      <c r="Q10909">
        <v>0.383637652</v>
      </c>
    </row>
    <row r="10910" spans="1:17">
      <c r="A10910" t="s">
        <v>20030</v>
      </c>
      <c r="B10910" s="14" t="s">
        <v>7276</v>
      </c>
      <c r="C10910">
        <v>82.594866400000001</v>
      </c>
      <c r="D10910">
        <v>201.6983366</v>
      </c>
      <c r="E10910">
        <v>1277.9088039999999</v>
      </c>
      <c r="F10910">
        <v>1549.0186799999999</v>
      </c>
      <c r="G10910">
        <v>884.44626900000003</v>
      </c>
      <c r="H10910">
        <v>1197.282845</v>
      </c>
      <c r="I10910">
        <v>291.32023140000001</v>
      </c>
      <c r="J10910">
        <v>353.68653790000002</v>
      </c>
      <c r="K10910">
        <v>810.81475079999996</v>
      </c>
      <c r="L10910">
        <v>452.70228429999997</v>
      </c>
      <c r="M10910">
        <v>70.054628969999996</v>
      </c>
      <c r="N10910">
        <v>807.42690400000004</v>
      </c>
      <c r="O10910">
        <v>17.018049860000001</v>
      </c>
      <c r="P10910">
        <v>63.688334169999997</v>
      </c>
      <c r="Q10910">
        <v>825.26704119999999</v>
      </c>
    </row>
    <row r="10911" spans="1:17">
      <c r="A10911" t="s">
        <v>22543</v>
      </c>
      <c r="B10911" s="14" t="s">
        <v>5809</v>
      </c>
      <c r="C10911">
        <v>4.7643554679999998</v>
      </c>
      <c r="D10911">
        <v>1.139901402</v>
      </c>
      <c r="E10911">
        <v>1.074563602</v>
      </c>
      <c r="F10911">
        <v>1.7899198759999999</v>
      </c>
      <c r="G10911">
        <v>0.88853221599999999</v>
      </c>
      <c r="H10911">
        <v>0.87829221800000001</v>
      </c>
      <c r="I10911">
        <v>1.3895905749999999</v>
      </c>
      <c r="J10911">
        <v>2.778304087</v>
      </c>
      <c r="K10911">
        <v>1.296809165</v>
      </c>
      <c r="L10911">
        <v>2.2878998180000001</v>
      </c>
      <c r="M10911">
        <v>1.463264297</v>
      </c>
      <c r="N10911">
        <v>1.644471783</v>
      </c>
      <c r="O10911">
        <v>1.688454417</v>
      </c>
      <c r="P10911">
        <v>0.88635736600000004</v>
      </c>
      <c r="Q10911">
        <v>1.3100685839999999</v>
      </c>
    </row>
    <row r="10912" spans="1:17">
      <c r="A10912" t="s">
        <v>22544</v>
      </c>
      <c r="B10912" s="14" t="s">
        <v>3644</v>
      </c>
      <c r="C10912">
        <v>29.31390772</v>
      </c>
      <c r="D10912">
        <v>3.3768862789999998</v>
      </c>
      <c r="E10912">
        <v>3.081220434</v>
      </c>
      <c r="F10912">
        <v>3.7029005189999999</v>
      </c>
      <c r="G10912">
        <v>3.2194085920000002</v>
      </c>
      <c r="H10912">
        <v>2.6118927620000001</v>
      </c>
      <c r="I10912">
        <v>3.5909198349999998</v>
      </c>
      <c r="J10912">
        <v>5.410692847</v>
      </c>
      <c r="K10912">
        <v>9.3619655710000007</v>
      </c>
      <c r="L10912">
        <v>12.44692991</v>
      </c>
      <c r="M10912">
        <v>11.253881789999999</v>
      </c>
      <c r="N10912">
        <v>3.223315441</v>
      </c>
      <c r="O10912">
        <v>35.840824779999998</v>
      </c>
      <c r="P10912">
        <v>4.4859755750000003</v>
      </c>
      <c r="Q10912">
        <v>7.0932662899999999</v>
      </c>
    </row>
    <row r="10913" spans="1:17">
      <c r="A10913" t="s">
        <v>22545</v>
      </c>
      <c r="B10913" s="14" t="s">
        <v>22546</v>
      </c>
      <c r="C10913">
        <v>2.79982598</v>
      </c>
      <c r="D10913">
        <v>17.987400820000001</v>
      </c>
      <c r="E10913">
        <v>11.17003195</v>
      </c>
      <c r="F10913">
        <v>15.053881280000001</v>
      </c>
      <c r="G10913">
        <v>5.8017305090000004</v>
      </c>
      <c r="H10913">
        <v>2.1505754079999999</v>
      </c>
      <c r="I10913">
        <v>4.0830410519999996</v>
      </c>
      <c r="J10913">
        <v>4.9690900149999999</v>
      </c>
      <c r="K10913">
        <v>28.578157229999999</v>
      </c>
      <c r="L10913">
        <v>9.7300032030000008</v>
      </c>
      <c r="M10913">
        <v>0</v>
      </c>
      <c r="N10913">
        <v>1.7256999289999999</v>
      </c>
      <c r="O10913">
        <v>1.5503731869999999</v>
      </c>
      <c r="P10913">
        <v>1.2601879140000001</v>
      </c>
      <c r="Q10913">
        <v>0</v>
      </c>
    </row>
    <row r="10914" spans="1:17">
      <c r="A10914" t="e">
        <v>#N/A</v>
      </c>
      <c r="B10914" s="14" t="s">
        <v>22547</v>
      </c>
      <c r="C10914">
        <v>0</v>
      </c>
      <c r="D10914">
        <v>0.3101276</v>
      </c>
      <c r="E10914">
        <v>0.59573503699999997</v>
      </c>
      <c r="F10914">
        <v>0.38111091800000002</v>
      </c>
      <c r="G10914">
        <v>0.24173877099999999</v>
      </c>
      <c r="H10914">
        <v>0</v>
      </c>
      <c r="I10914">
        <v>0</v>
      </c>
      <c r="J10914">
        <v>0.35493500100000003</v>
      </c>
      <c r="K10914">
        <v>0.63507016100000002</v>
      </c>
      <c r="L10914">
        <v>0</v>
      </c>
      <c r="M10914">
        <v>0</v>
      </c>
      <c r="N10914">
        <v>0</v>
      </c>
      <c r="O10914">
        <v>0</v>
      </c>
      <c r="P10914">
        <v>0.21003131899999999</v>
      </c>
      <c r="Q10914">
        <v>0</v>
      </c>
    </row>
    <row r="10915" spans="1:17">
      <c r="A10915" t="s">
        <v>22548</v>
      </c>
      <c r="B10915" s="14" t="s">
        <v>22549</v>
      </c>
      <c r="C10915">
        <v>0</v>
      </c>
      <c r="D10915">
        <v>3.1071274679999998</v>
      </c>
      <c r="E10915">
        <v>3.3711484249999999</v>
      </c>
      <c r="F10915">
        <v>4.1011369899999996</v>
      </c>
      <c r="G10915">
        <v>2.6910542450000001</v>
      </c>
      <c r="H10915">
        <v>0.39900612899999999</v>
      </c>
      <c r="I10915">
        <v>4.5452721150000004</v>
      </c>
      <c r="J10915">
        <v>4.609690423</v>
      </c>
      <c r="K10915">
        <v>2.1208946879999999</v>
      </c>
      <c r="L10915">
        <v>3.282276666</v>
      </c>
      <c r="M10915">
        <v>0.99713639399999998</v>
      </c>
      <c r="N10915">
        <v>5.5710803369999997</v>
      </c>
      <c r="O10915">
        <v>0.57529571099999999</v>
      </c>
      <c r="P10915">
        <v>7.0142534860000003</v>
      </c>
      <c r="Q10915">
        <v>3.2138701379999999</v>
      </c>
    </row>
    <row r="10916" spans="1:17">
      <c r="A10916" t="s">
        <v>22550</v>
      </c>
      <c r="B10916" s="14" t="s">
        <v>6306</v>
      </c>
      <c r="C10916">
        <v>6.2953404270000002</v>
      </c>
      <c r="D10916">
        <v>2.11983561</v>
      </c>
      <c r="E10916">
        <v>1.9824536370000001</v>
      </c>
      <c r="F10916">
        <v>1.850944186</v>
      </c>
      <c r="G10916">
        <v>2.3046254190000002</v>
      </c>
      <c r="H10916">
        <v>0.48355163499999998</v>
      </c>
      <c r="I10916">
        <v>5.1411462029999999</v>
      </c>
      <c r="J10916">
        <v>2.9687932180000001</v>
      </c>
      <c r="K10916">
        <v>2.0562332639999998</v>
      </c>
      <c r="L10916">
        <v>6.0461937859999999</v>
      </c>
      <c r="M10916">
        <v>0.48336794700000002</v>
      </c>
      <c r="N10916">
        <v>3.0420722530000002</v>
      </c>
      <c r="O10916">
        <v>2.23102483</v>
      </c>
      <c r="P10916">
        <v>5.1003032209999999</v>
      </c>
      <c r="Q10916">
        <v>3.8083054679999999</v>
      </c>
    </row>
    <row r="10917" spans="1:17">
      <c r="A10917" t="s">
        <v>22551</v>
      </c>
      <c r="B10917" s="14" t="s">
        <v>72</v>
      </c>
      <c r="C10917">
        <v>10.35672306</v>
      </c>
      <c r="D10917">
        <v>5.3535088389999999</v>
      </c>
      <c r="E10917">
        <v>5.9223345969999999</v>
      </c>
      <c r="F10917">
        <v>4.6404336219999998</v>
      </c>
      <c r="G10917">
        <v>4.6200649159999996</v>
      </c>
      <c r="H10917">
        <v>3.9775532629999999</v>
      </c>
      <c r="I10917">
        <v>10.6982502</v>
      </c>
      <c r="J10917">
        <v>11.706920909999999</v>
      </c>
      <c r="K10917">
        <v>10.96275763</v>
      </c>
      <c r="L10917">
        <v>11.451955890000001</v>
      </c>
      <c r="M10917">
        <v>0.82834214500000003</v>
      </c>
      <c r="N10917">
        <v>6.1174890380000004</v>
      </c>
      <c r="O10917">
        <v>131.4253133</v>
      </c>
      <c r="P10917">
        <v>11.00634342</v>
      </c>
      <c r="Q10917">
        <v>142.68755039999999</v>
      </c>
    </row>
    <row r="10918" spans="1:17">
      <c r="A10918" t="s">
        <v>22552</v>
      </c>
      <c r="B10918" s="14" t="s">
        <v>7885</v>
      </c>
      <c r="C10918">
        <v>2.572320301</v>
      </c>
      <c r="D10918">
        <v>0.621660082</v>
      </c>
      <c r="E10918">
        <v>0.82099102300000004</v>
      </c>
      <c r="F10918">
        <v>0.47746767099999998</v>
      </c>
      <c r="G10918">
        <v>0.201905259</v>
      </c>
      <c r="H10918">
        <v>0.179620539</v>
      </c>
      <c r="I10918">
        <v>0</v>
      </c>
      <c r="J10918">
        <v>0.68183295099999996</v>
      </c>
      <c r="K10918">
        <v>0.42433906500000002</v>
      </c>
      <c r="L10918">
        <v>1.1820656620000001</v>
      </c>
      <c r="M10918">
        <v>0.44888076599999999</v>
      </c>
      <c r="N10918">
        <v>1.095418811</v>
      </c>
      <c r="O10918">
        <v>0.517961597</v>
      </c>
      <c r="P10918">
        <v>0.63152112400000004</v>
      </c>
      <c r="Q10918">
        <v>0.80377084399999998</v>
      </c>
    </row>
    <row r="10919" spans="1:17">
      <c r="A10919" t="s">
        <v>17326</v>
      </c>
      <c r="B10919" s="14" t="s">
        <v>7977</v>
      </c>
      <c r="C10919">
        <v>8.3919917730000009</v>
      </c>
      <c r="D10919">
        <v>0.24461936400000001</v>
      </c>
      <c r="E10919">
        <v>0.75183673100000004</v>
      </c>
      <c r="F10919">
        <v>0.36073065500000001</v>
      </c>
      <c r="G10919">
        <v>0.30508208599999997</v>
      </c>
      <c r="H10919">
        <v>0.25444642200000001</v>
      </c>
      <c r="I10919">
        <v>4.1867546620000002</v>
      </c>
      <c r="J10919">
        <v>0.86788250899999997</v>
      </c>
      <c r="K10919">
        <v>2.304251893</v>
      </c>
      <c r="L10919">
        <v>1.9535689460000001</v>
      </c>
      <c r="M10919">
        <v>7.206576664</v>
      </c>
      <c r="N10919">
        <v>0.87115547199999999</v>
      </c>
      <c r="O10919">
        <v>16.631276</v>
      </c>
      <c r="P10919">
        <v>0.39759939500000002</v>
      </c>
      <c r="Q10919">
        <v>5.3134840519999997</v>
      </c>
    </row>
    <row r="10920" spans="1:17">
      <c r="A10920" t="s">
        <v>22553</v>
      </c>
      <c r="B10920" s="14" t="s">
        <v>7167</v>
      </c>
      <c r="C10920">
        <v>0</v>
      </c>
      <c r="D10920">
        <v>7.9821432730000001</v>
      </c>
      <c r="E10920">
        <v>4.5704672100000003</v>
      </c>
      <c r="F10920">
        <v>9.6204928980000002</v>
      </c>
      <c r="G10920">
        <v>3.8288825499999999</v>
      </c>
      <c r="H10920">
        <v>0</v>
      </c>
      <c r="I10920">
        <v>12.125809840000001</v>
      </c>
      <c r="J10920">
        <v>11.41925947</v>
      </c>
      <c r="K10920">
        <v>6.9154452060000002</v>
      </c>
      <c r="L10920">
        <v>0.87564092299999996</v>
      </c>
      <c r="M10920">
        <v>0</v>
      </c>
      <c r="N10920">
        <v>4.0999850660000003</v>
      </c>
      <c r="O10920">
        <v>0</v>
      </c>
      <c r="P10920">
        <v>8.9404271219999991</v>
      </c>
      <c r="Q10920">
        <v>1.905314511</v>
      </c>
    </row>
    <row r="10921" spans="1:17">
      <c r="A10921" t="s">
        <v>22554</v>
      </c>
      <c r="B10921" s="14" t="s">
        <v>22555</v>
      </c>
      <c r="C10921">
        <v>269.80989690000001</v>
      </c>
      <c r="D10921">
        <v>3.1367191590000001</v>
      </c>
      <c r="E10921">
        <v>1.8411049479999999</v>
      </c>
      <c r="F10921">
        <v>2.034406379</v>
      </c>
      <c r="G10921">
        <v>1.2225075000000001</v>
      </c>
      <c r="H10921">
        <v>3.9273603289999999</v>
      </c>
      <c r="I10921">
        <v>63.092705780000003</v>
      </c>
      <c r="J10921">
        <v>5.6840305170000001</v>
      </c>
      <c r="K10921">
        <v>62.448565799999997</v>
      </c>
      <c r="L10921">
        <v>130.22198230000001</v>
      </c>
      <c r="M10921">
        <v>120.7959517</v>
      </c>
      <c r="N10921">
        <v>9.4058863749999997</v>
      </c>
      <c r="O10921">
        <v>148.9687151</v>
      </c>
      <c r="P10921">
        <v>5.7828623180000003</v>
      </c>
      <c r="Q10921">
        <v>130.8606298</v>
      </c>
    </row>
    <row r="10922" spans="1:17">
      <c r="A10922" t="s">
        <v>22554</v>
      </c>
      <c r="B10922" s="14" t="s">
        <v>7816</v>
      </c>
      <c r="C10922">
        <v>7.7305539980000004</v>
      </c>
      <c r="D10922">
        <v>2.4336614160000001</v>
      </c>
      <c r="E10922">
        <v>1.73144666</v>
      </c>
      <c r="F10922">
        <v>1.9937920950000001</v>
      </c>
      <c r="G10922">
        <v>1.2646629309999999</v>
      </c>
      <c r="H10922">
        <v>0.937566126</v>
      </c>
      <c r="I10922">
        <v>6.5268316329999996</v>
      </c>
      <c r="J10922">
        <v>3.8168625980000002</v>
      </c>
      <c r="K10922">
        <v>4.614426044</v>
      </c>
      <c r="L10922">
        <v>7.4554569989999999</v>
      </c>
      <c r="M10922">
        <v>0.78100830799999998</v>
      </c>
      <c r="N10922">
        <v>1.755453376</v>
      </c>
      <c r="O10922">
        <v>5.4072128880000001</v>
      </c>
      <c r="P10922">
        <v>2.9911356819999999</v>
      </c>
      <c r="Q10922">
        <v>1.9578749120000001</v>
      </c>
    </row>
    <row r="10923" spans="1:17">
      <c r="A10923" t="s">
        <v>22556</v>
      </c>
      <c r="B10923" s="14" t="s">
        <v>7934</v>
      </c>
      <c r="C10923">
        <v>1.311029625</v>
      </c>
      <c r="D10923">
        <v>2.613932632</v>
      </c>
      <c r="E10923">
        <v>2.9987694230000002</v>
      </c>
      <c r="F10923">
        <v>3.8368190470000001</v>
      </c>
      <c r="G10923">
        <v>2.8298784719999999</v>
      </c>
      <c r="H10923">
        <v>2.5175386720000001</v>
      </c>
      <c r="I10923">
        <v>14.33925131</v>
      </c>
      <c r="J10923">
        <v>13.87767685</v>
      </c>
      <c r="K10923">
        <v>4.7579859659999997</v>
      </c>
      <c r="L10923">
        <v>1.656768222</v>
      </c>
      <c r="M10923">
        <v>1.2582911640000001</v>
      </c>
      <c r="N10923">
        <v>8.8887242369999999</v>
      </c>
      <c r="O10923">
        <v>2.1779051909999998</v>
      </c>
      <c r="P10923">
        <v>14.358807799999999</v>
      </c>
      <c r="Q10923">
        <v>4.0555980309999997</v>
      </c>
    </row>
    <row r="10924" spans="1:17">
      <c r="A10924" t="s">
        <v>22557</v>
      </c>
      <c r="B10924" s="14" t="s">
        <v>7726</v>
      </c>
      <c r="C10924">
        <v>2.5335848589999999</v>
      </c>
      <c r="D10924">
        <v>0.84191081700000003</v>
      </c>
      <c r="E10924">
        <v>1.111863609</v>
      </c>
      <c r="F10924">
        <v>0.77595819700000002</v>
      </c>
      <c r="G10924">
        <v>0.54687835500000004</v>
      </c>
      <c r="H10924">
        <v>0.72977731499999998</v>
      </c>
      <c r="I10924">
        <v>1.847388206</v>
      </c>
      <c r="J10924">
        <v>2.6899119229999999</v>
      </c>
      <c r="K10924">
        <v>1.1493601069999999</v>
      </c>
      <c r="L10924">
        <v>1.4007568749999999</v>
      </c>
      <c r="M10924">
        <v>1.8237502290000001</v>
      </c>
      <c r="N10924">
        <v>1.4835196479999999</v>
      </c>
      <c r="O10924">
        <v>4.5595714510000001</v>
      </c>
      <c r="P10924">
        <v>0.66520655500000003</v>
      </c>
      <c r="Q10924">
        <v>1.523959383</v>
      </c>
    </row>
    <row r="10925" spans="1:17">
      <c r="A10925" t="e">
        <v>#N/A</v>
      </c>
      <c r="B10925" s="14" t="s">
        <v>22558</v>
      </c>
      <c r="C10925">
        <v>11.79926663</v>
      </c>
      <c r="D10925">
        <v>110.4386537</v>
      </c>
      <c r="E10925">
        <v>54.605499029999997</v>
      </c>
      <c r="F10925">
        <v>78.297877069999998</v>
      </c>
      <c r="G10925">
        <v>48.39092188</v>
      </c>
      <c r="H10925">
        <v>9.0631392200000001</v>
      </c>
      <c r="I10925">
        <v>73.130181699999994</v>
      </c>
      <c r="J10925">
        <v>95.357090920000005</v>
      </c>
      <c r="K10925">
        <v>20.072753290000001</v>
      </c>
      <c r="L10925">
        <v>13.047049749999999</v>
      </c>
      <c r="M10925">
        <v>0</v>
      </c>
      <c r="N10925">
        <v>63.998814510000003</v>
      </c>
      <c r="O10925">
        <v>3.2668577870000002</v>
      </c>
      <c r="P10925">
        <v>93.381424679999995</v>
      </c>
      <c r="Q10925">
        <v>40.555980310000002</v>
      </c>
    </row>
    <row r="10926" spans="1:17">
      <c r="A10926" t="s">
        <v>22559</v>
      </c>
      <c r="B10926" s="14" t="s">
        <v>7844</v>
      </c>
      <c r="C10926">
        <v>2.5335848589999999</v>
      </c>
      <c r="D10926">
        <v>165.68804879999999</v>
      </c>
      <c r="E10926">
        <v>7.7628295630000004</v>
      </c>
      <c r="F10926">
        <v>4.9661324579999997</v>
      </c>
      <c r="G10926">
        <v>10.587564950000001</v>
      </c>
      <c r="H10926">
        <v>1.3622509869999999</v>
      </c>
      <c r="I10926">
        <v>0.73895528200000005</v>
      </c>
      <c r="J10926">
        <v>0.57813032399999997</v>
      </c>
      <c r="K10926">
        <v>2.5285922350000001</v>
      </c>
      <c r="L10926">
        <v>2.8815569999999999</v>
      </c>
      <c r="M10926">
        <v>0</v>
      </c>
      <c r="N10926">
        <v>3.1231992580000001</v>
      </c>
      <c r="O10926">
        <v>1.122356049</v>
      </c>
      <c r="P10926">
        <v>0.15204721299999999</v>
      </c>
      <c r="Q10926">
        <v>0</v>
      </c>
    </row>
    <row r="10927" spans="1:17">
      <c r="A10927" t="s">
        <v>22560</v>
      </c>
      <c r="B10927" s="14" t="s">
        <v>22561</v>
      </c>
      <c r="C10927">
        <v>2430.0056949999998</v>
      </c>
      <c r="D10927">
        <v>7.7928144909999997</v>
      </c>
      <c r="E10927">
        <v>6.8859663150000001</v>
      </c>
      <c r="F10927">
        <v>2.01105804</v>
      </c>
      <c r="G10927">
        <v>9.4759951020000006</v>
      </c>
      <c r="H10927">
        <v>22.426251650000001</v>
      </c>
      <c r="I10927">
        <v>56.428740269999999</v>
      </c>
      <c r="J10927">
        <v>6.8674178450000003</v>
      </c>
      <c r="K10927">
        <v>144.57853650000001</v>
      </c>
      <c r="L10927">
        <v>944.63307380000003</v>
      </c>
      <c r="M10927">
        <v>141.79891050000001</v>
      </c>
      <c r="N10927">
        <v>8.8460495510000001</v>
      </c>
      <c r="O10927">
        <v>2932.7144450000001</v>
      </c>
      <c r="P10927">
        <v>8.1275322190000008</v>
      </c>
      <c r="Q10927">
        <v>1137.501976</v>
      </c>
    </row>
    <row r="10928" spans="1:17">
      <c r="A10928" t="e">
        <v>#N/A</v>
      </c>
      <c r="B10928" s="14" t="s">
        <v>22562</v>
      </c>
      <c r="C10928">
        <v>7.1407665470000001</v>
      </c>
      <c r="D10928">
        <v>0</v>
      </c>
      <c r="E10928">
        <v>0</v>
      </c>
      <c r="F10928">
        <v>0.16199959799999999</v>
      </c>
      <c r="G10928">
        <v>0.411025576</v>
      </c>
      <c r="H10928">
        <v>0</v>
      </c>
      <c r="I10928">
        <v>3.4711732290000001</v>
      </c>
      <c r="J10928">
        <v>0.15087294700000001</v>
      </c>
      <c r="K10928">
        <v>1.0798022899999999</v>
      </c>
      <c r="L10928">
        <v>8.2719047400000001</v>
      </c>
      <c r="M10928">
        <v>2.284505571</v>
      </c>
      <c r="N10928">
        <v>0.14670936000000001</v>
      </c>
      <c r="O10928">
        <v>6.5902030280000004</v>
      </c>
      <c r="P10928">
        <v>0</v>
      </c>
      <c r="Q10928">
        <v>0</v>
      </c>
    </row>
    <row r="10929" spans="1:17">
      <c r="A10929" t="e">
        <v>#N/A</v>
      </c>
      <c r="B10929" s="14" t="s">
        <v>22563</v>
      </c>
      <c r="C10929">
        <v>1.827320053</v>
      </c>
      <c r="D10929">
        <v>0.80962515199999996</v>
      </c>
      <c r="E10929">
        <v>0.58321405699999995</v>
      </c>
      <c r="F10929">
        <v>0.49746779200000002</v>
      </c>
      <c r="G10929">
        <v>0.31554397099999998</v>
      </c>
      <c r="H10929">
        <v>0</v>
      </c>
      <c r="I10929">
        <v>2.664816616</v>
      </c>
      <c r="J10929">
        <v>0.92660022399999997</v>
      </c>
      <c r="K10929">
        <v>1.657926526</v>
      </c>
      <c r="L10929">
        <v>4.6184246900000003</v>
      </c>
      <c r="M10929">
        <v>0</v>
      </c>
      <c r="N10929">
        <v>0.45051458300000002</v>
      </c>
      <c r="O10929">
        <v>8.0948688519999994</v>
      </c>
      <c r="P10929">
        <v>0</v>
      </c>
      <c r="Q10929">
        <v>3.7684760470000001</v>
      </c>
    </row>
    <row r="10930" spans="1:17">
      <c r="A10930" t="s">
        <v>22564</v>
      </c>
      <c r="B10930" s="14" t="s">
        <v>7948</v>
      </c>
      <c r="C10930">
        <v>22.30727714</v>
      </c>
      <c r="D10930">
        <v>54.809152140000002</v>
      </c>
      <c r="E10930">
        <v>38.125684159999999</v>
      </c>
      <c r="F10930">
        <v>49.47056327</v>
      </c>
      <c r="G10930">
        <v>47.925495699999999</v>
      </c>
      <c r="H10930">
        <v>31.042284980000002</v>
      </c>
      <c r="I10930">
        <v>16.476810700000001</v>
      </c>
      <c r="J10930">
        <v>31.767989790000001</v>
      </c>
      <c r="K10930">
        <v>59.666746140000001</v>
      </c>
      <c r="L10930">
        <v>47.502061169999998</v>
      </c>
      <c r="M10930">
        <v>13.624499549999999</v>
      </c>
      <c r="N10930">
        <v>32.498361690000003</v>
      </c>
      <c r="O10930">
        <v>15.881672719999999</v>
      </c>
      <c r="P10930">
        <v>38.379521670000003</v>
      </c>
      <c r="Q10930">
        <v>47.796595529999998</v>
      </c>
    </row>
    <row r="10931" spans="1:17">
      <c r="A10931" t="s">
        <v>22565</v>
      </c>
      <c r="B10931" s="14" t="s">
        <v>2911</v>
      </c>
      <c r="C10931">
        <v>12.38922996</v>
      </c>
      <c r="D10931">
        <v>18.975214659999999</v>
      </c>
      <c r="E10931">
        <v>5.3698894319999999</v>
      </c>
      <c r="F10931">
        <v>2.456753902</v>
      </c>
      <c r="G10931">
        <v>5.0183178240000004</v>
      </c>
      <c r="H10931">
        <v>5.9917420400000001</v>
      </c>
      <c r="I10931">
        <v>11.375806040000001</v>
      </c>
      <c r="J10931">
        <v>7.8141569640000004</v>
      </c>
      <c r="K10931">
        <v>9.2978975750000004</v>
      </c>
      <c r="L10931">
        <v>19.03902815</v>
      </c>
      <c r="M10931">
        <v>15.26726612</v>
      </c>
      <c r="N10931">
        <v>5.56218653</v>
      </c>
      <c r="O10931">
        <v>12.873839569999999</v>
      </c>
      <c r="P10931">
        <v>3.8552415450000002</v>
      </c>
      <c r="Q10931">
        <v>8.7270461340000001</v>
      </c>
    </row>
    <row r="10932" spans="1:17">
      <c r="A10932" t="e">
        <v>#N/A</v>
      </c>
      <c r="B10932" s="14" t="s">
        <v>22566</v>
      </c>
      <c r="C10932">
        <v>14.74908329</v>
      </c>
      <c r="D10932">
        <v>1.375754017</v>
      </c>
      <c r="E10932">
        <v>3.055661621</v>
      </c>
      <c r="F10932">
        <v>1.6906424200000001</v>
      </c>
      <c r="G10932">
        <v>2.1447500000000002</v>
      </c>
      <c r="H10932">
        <v>1.7887774780000001</v>
      </c>
      <c r="I10932">
        <v>4.5281846259999998</v>
      </c>
      <c r="J10932">
        <v>5.5108329119999997</v>
      </c>
      <c r="K10932">
        <v>4.2258427980000004</v>
      </c>
      <c r="L10932">
        <v>9.3193212489999997</v>
      </c>
      <c r="M10932">
        <v>1.490081641</v>
      </c>
      <c r="N10932">
        <v>4.3061403299999998</v>
      </c>
      <c r="O10932">
        <v>13.75519068</v>
      </c>
      <c r="P10932">
        <v>1.397576822</v>
      </c>
      <c r="Q10932">
        <v>2.668156599</v>
      </c>
    </row>
    <row r="10933" spans="1:17">
      <c r="A10933" t="e">
        <v>#N/A</v>
      </c>
      <c r="B10933" s="14" t="s">
        <v>22567</v>
      </c>
      <c r="C10933">
        <v>0</v>
      </c>
      <c r="D10933">
        <v>0.38440185799999999</v>
      </c>
      <c r="E10933">
        <v>0.184602769</v>
      </c>
      <c r="F10933">
        <v>0.23619269100000001</v>
      </c>
      <c r="G10933">
        <v>0.29963419099999999</v>
      </c>
      <c r="H10933">
        <v>0</v>
      </c>
      <c r="I10933">
        <v>0</v>
      </c>
      <c r="J10933">
        <v>0.43994044300000001</v>
      </c>
      <c r="K10933">
        <v>0.78716679599999995</v>
      </c>
      <c r="L10933">
        <v>2.1927814699999999</v>
      </c>
      <c r="M10933">
        <v>0</v>
      </c>
      <c r="N10933">
        <v>3.6362962790000002</v>
      </c>
      <c r="O10933">
        <v>0</v>
      </c>
      <c r="P10933">
        <v>0</v>
      </c>
      <c r="Q10933">
        <v>0</v>
      </c>
    </row>
    <row r="10934" spans="1:17">
      <c r="A10934" t="s">
        <v>22568</v>
      </c>
      <c r="B10934" s="14" t="s">
        <v>6600</v>
      </c>
      <c r="C10934">
        <v>4.0956132099999998</v>
      </c>
      <c r="D10934">
        <v>0.60487697299999998</v>
      </c>
      <c r="E10934">
        <v>0.79882652700000001</v>
      </c>
      <c r="F10934">
        <v>0.65040830299999997</v>
      </c>
      <c r="G10934">
        <v>0.53042680799999997</v>
      </c>
      <c r="H10934">
        <v>0.52431383899999995</v>
      </c>
      <c r="I10934">
        <v>0.995452157</v>
      </c>
      <c r="J10934">
        <v>0.64900304900000005</v>
      </c>
      <c r="K10934">
        <v>1.083818084</v>
      </c>
      <c r="L10934">
        <v>3.0191520079999998</v>
      </c>
      <c r="M10934">
        <v>0</v>
      </c>
      <c r="N10934">
        <v>1.5987682809999999</v>
      </c>
      <c r="O10934">
        <v>1.5119341820000001</v>
      </c>
      <c r="P10934">
        <v>0.56326580999999998</v>
      </c>
      <c r="Q10934">
        <v>0.938485495</v>
      </c>
    </row>
    <row r="10935" spans="1:17">
      <c r="A10935" t="s">
        <v>22569</v>
      </c>
      <c r="B10935" s="14" t="s">
        <v>22570</v>
      </c>
      <c r="C10935">
        <v>34.264245889999998</v>
      </c>
      <c r="D10935">
        <v>6.7916590220000002</v>
      </c>
      <c r="E10935">
        <v>0.57557369899999999</v>
      </c>
      <c r="F10935">
        <v>2.8229667919999999</v>
      </c>
      <c r="G10935">
        <v>1.868461245</v>
      </c>
      <c r="H10935">
        <v>3.809288864</v>
      </c>
      <c r="I10935">
        <v>0</v>
      </c>
      <c r="J10935">
        <v>1.4859997039999999</v>
      </c>
      <c r="K10935">
        <v>0.81810348200000005</v>
      </c>
      <c r="L10935">
        <v>1.139480327</v>
      </c>
      <c r="M10935">
        <v>0</v>
      </c>
      <c r="N10935">
        <v>0.44461264499999997</v>
      </c>
      <c r="O10935">
        <v>0.99860281699999998</v>
      </c>
      <c r="P10935">
        <v>3.3820545370000001</v>
      </c>
      <c r="Q10935">
        <v>4.338958592</v>
      </c>
    </row>
    <row r="10936" spans="1:17">
      <c r="A10936" t="s">
        <v>22571</v>
      </c>
      <c r="B10936" s="14" t="s">
        <v>22572</v>
      </c>
      <c r="C10936">
        <v>4.8814932860000004</v>
      </c>
      <c r="D10936">
        <v>3.8930911539999999</v>
      </c>
      <c r="E10936">
        <v>0.93479699999999999</v>
      </c>
      <c r="F10936">
        <v>0.39867986100000002</v>
      </c>
      <c r="G10936">
        <v>0.84294252400000003</v>
      </c>
      <c r="H10936">
        <v>0.37495256799999999</v>
      </c>
      <c r="I10936">
        <v>2.847510899</v>
      </c>
      <c r="J10936">
        <v>0.86636025699999997</v>
      </c>
      <c r="K10936">
        <v>3.1002834090000002</v>
      </c>
      <c r="L10936">
        <v>6.1688178479999998</v>
      </c>
      <c r="M10936">
        <v>0</v>
      </c>
      <c r="N10936">
        <v>0.96280185200000001</v>
      </c>
      <c r="O10936">
        <v>9.7310657470000006</v>
      </c>
      <c r="P10936">
        <v>4.1013207930000002</v>
      </c>
      <c r="Q10936">
        <v>1.342278308</v>
      </c>
    </row>
    <row r="10937" spans="1:17">
      <c r="A10937" t="s">
        <v>22573</v>
      </c>
      <c r="B10937" s="14" t="s">
        <v>7802</v>
      </c>
      <c r="C10937">
        <v>3.8309307239999999</v>
      </c>
      <c r="D10937">
        <v>1.824660766</v>
      </c>
      <c r="E10937">
        <v>1.0800460700000001</v>
      </c>
      <c r="F10937">
        <v>0.83434301200000005</v>
      </c>
      <c r="G10937">
        <v>1.3561365670000001</v>
      </c>
      <c r="H10937">
        <v>1.544853276</v>
      </c>
      <c r="I10937">
        <v>0.83800819400000004</v>
      </c>
      <c r="J10937">
        <v>0.50993096699999996</v>
      </c>
      <c r="K10937">
        <v>1.998585826</v>
      </c>
      <c r="L10937">
        <v>3.146783798</v>
      </c>
      <c r="M10937">
        <v>1.4707299309999999</v>
      </c>
      <c r="N10937">
        <v>0.61392015099999997</v>
      </c>
      <c r="O10937">
        <v>2.5456034700000001</v>
      </c>
      <c r="P10937">
        <v>0.63223713400000003</v>
      </c>
      <c r="Q10937">
        <v>1.185077347</v>
      </c>
    </row>
    <row r="10938" spans="1:17">
      <c r="A10938" t="s">
        <v>12718</v>
      </c>
      <c r="B10938" s="14" t="s">
        <v>22574</v>
      </c>
      <c r="C10938">
        <v>120.72689920000001</v>
      </c>
      <c r="D10938">
        <v>146.77161839999999</v>
      </c>
      <c r="E10938">
        <v>13.31377545</v>
      </c>
      <c r="F10938">
        <v>2.5050739960000001</v>
      </c>
      <c r="G10938">
        <v>27.203152630000002</v>
      </c>
      <c r="H10938">
        <v>44.386764720000002</v>
      </c>
      <c r="I10938">
        <v>23.617590400000001</v>
      </c>
      <c r="J10938">
        <v>10.078635589999999</v>
      </c>
      <c r="K10938">
        <v>33.72890452</v>
      </c>
      <c r="L10938">
        <v>61.397881169999998</v>
      </c>
      <c r="M10938">
        <v>52.283007169999998</v>
      </c>
      <c r="N10938">
        <v>12.885841360000001</v>
      </c>
      <c r="O10938">
        <v>70.112241979999993</v>
      </c>
      <c r="P10938">
        <v>56.105692470000001</v>
      </c>
      <c r="Q10938">
        <v>56.171117119999998</v>
      </c>
    </row>
    <row r="10939" spans="1:17">
      <c r="A10939" t="s">
        <v>22575</v>
      </c>
      <c r="B10939" s="14" t="s">
        <v>22576</v>
      </c>
      <c r="C10939">
        <v>3.136513914</v>
      </c>
      <c r="D10939">
        <v>0.231614284</v>
      </c>
      <c r="E10939">
        <v>0.22245802000000001</v>
      </c>
      <c r="F10939">
        <v>0</v>
      </c>
      <c r="G10939">
        <v>0.18053908199999999</v>
      </c>
      <c r="H10939">
        <v>0</v>
      </c>
      <c r="I10939">
        <v>0</v>
      </c>
      <c r="J10939">
        <v>0.13253901900000001</v>
      </c>
      <c r="K10939">
        <v>0.47429290499999999</v>
      </c>
      <c r="L10939">
        <v>0.66061011400000003</v>
      </c>
      <c r="M10939">
        <v>0</v>
      </c>
      <c r="N10939">
        <v>0.12888138699999999</v>
      </c>
      <c r="O10939">
        <v>0</v>
      </c>
      <c r="P10939">
        <v>0.31371766600000001</v>
      </c>
      <c r="Q10939">
        <v>0</v>
      </c>
    </row>
    <row r="10940" spans="1:17">
      <c r="A10940" t="e">
        <v>#N/A</v>
      </c>
      <c r="B10940" s="14" t="s">
        <v>22577</v>
      </c>
      <c r="C10940">
        <v>0</v>
      </c>
      <c r="D10940">
        <v>0</v>
      </c>
      <c r="E10940">
        <v>0</v>
      </c>
      <c r="F10940">
        <v>0</v>
      </c>
      <c r="G10940">
        <v>0.59926838199999999</v>
      </c>
      <c r="H10940">
        <v>2.665629182</v>
      </c>
      <c r="I10940">
        <v>0</v>
      </c>
      <c r="J10940">
        <v>0</v>
      </c>
      <c r="K10940">
        <v>0</v>
      </c>
      <c r="L10940">
        <v>0</v>
      </c>
      <c r="M10940">
        <v>0</v>
      </c>
      <c r="N10940">
        <v>0</v>
      </c>
      <c r="O10940">
        <v>0</v>
      </c>
      <c r="P10940">
        <v>0</v>
      </c>
      <c r="Q10940">
        <v>2.3856459010000002</v>
      </c>
    </row>
    <row r="10941" spans="1:17">
      <c r="A10941" t="e">
        <v>#N/A</v>
      </c>
      <c r="B10941" s="14" t="s">
        <v>22578</v>
      </c>
      <c r="C10941">
        <v>0</v>
      </c>
      <c r="D10941">
        <v>0</v>
      </c>
      <c r="E10941">
        <v>0</v>
      </c>
      <c r="F10941">
        <v>0</v>
      </c>
      <c r="G10941">
        <v>0</v>
      </c>
      <c r="H10941">
        <v>0</v>
      </c>
      <c r="I10941">
        <v>0</v>
      </c>
      <c r="J10941">
        <v>7.0651703999999996E-2</v>
      </c>
      <c r="K10941">
        <v>0.252828202</v>
      </c>
      <c r="L10941">
        <v>0</v>
      </c>
      <c r="M10941">
        <v>0</v>
      </c>
      <c r="N10941">
        <v>0.13740390799999999</v>
      </c>
      <c r="O10941">
        <v>0</v>
      </c>
      <c r="P10941">
        <v>0</v>
      </c>
      <c r="Q10941">
        <v>0</v>
      </c>
    </row>
    <row r="10942" spans="1:17">
      <c r="A10942" t="e">
        <v>#N/A</v>
      </c>
      <c r="B10942" s="14" t="s">
        <v>22579</v>
      </c>
      <c r="C10942">
        <v>2.0086300189999999</v>
      </c>
      <c r="D10942">
        <v>0.26698728199999999</v>
      </c>
      <c r="E10942">
        <v>8.5477547000000001E-2</v>
      </c>
      <c r="F10942">
        <v>0.109365487</v>
      </c>
      <c r="G10942">
        <v>0.20811168499999999</v>
      </c>
      <c r="H10942">
        <v>0</v>
      </c>
      <c r="I10942">
        <v>1.1716897959999999</v>
      </c>
      <c r="J10942">
        <v>0.30556174699999999</v>
      </c>
      <c r="K10942">
        <v>0.364485793</v>
      </c>
      <c r="L10942">
        <v>0.25383365299999999</v>
      </c>
      <c r="M10942">
        <v>0</v>
      </c>
      <c r="N10942">
        <v>0.297129268</v>
      </c>
      <c r="O10942">
        <v>0.88980562299999999</v>
      </c>
      <c r="P10942">
        <v>6.0271632999999998E-2</v>
      </c>
      <c r="Q10942">
        <v>0</v>
      </c>
    </row>
    <row r="10943" spans="1:17">
      <c r="A10943" t="e">
        <v>#N/A</v>
      </c>
      <c r="B10943" s="14" t="s">
        <v>22580</v>
      </c>
      <c r="C10943">
        <v>0</v>
      </c>
      <c r="D10943">
        <v>0</v>
      </c>
      <c r="E10943">
        <v>0</v>
      </c>
      <c r="F10943">
        <v>0.61102022199999995</v>
      </c>
      <c r="G10943">
        <v>0</v>
      </c>
      <c r="H10943">
        <v>0</v>
      </c>
      <c r="I10943">
        <v>0</v>
      </c>
      <c r="J10943">
        <v>0</v>
      </c>
      <c r="K10943">
        <v>0</v>
      </c>
      <c r="L10943">
        <v>0</v>
      </c>
      <c r="M10943">
        <v>0</v>
      </c>
      <c r="N10943">
        <v>0</v>
      </c>
      <c r="O10943">
        <v>0</v>
      </c>
      <c r="P10943">
        <v>0</v>
      </c>
      <c r="Q10943">
        <v>0</v>
      </c>
    </row>
    <row r="10944" spans="1:17">
      <c r="A10944" t="e">
        <v>#N/A</v>
      </c>
      <c r="B10944" s="14" t="s">
        <v>22581</v>
      </c>
      <c r="C10944">
        <v>1.123230277</v>
      </c>
      <c r="D10944">
        <v>0</v>
      </c>
      <c r="E10944">
        <v>0.23899614999999999</v>
      </c>
      <c r="F10944">
        <v>0.101929031</v>
      </c>
      <c r="G10944">
        <v>0.25861446100000002</v>
      </c>
      <c r="H10944">
        <v>0.43138241999999999</v>
      </c>
      <c r="I10944">
        <v>0.54600957000000006</v>
      </c>
      <c r="J10944">
        <v>0.47464109399999999</v>
      </c>
      <c r="K10944">
        <v>0.84925520099999996</v>
      </c>
      <c r="L10944">
        <v>0.47314777000000002</v>
      </c>
      <c r="M10944">
        <v>0</v>
      </c>
      <c r="N10944">
        <v>0.64615962900000001</v>
      </c>
      <c r="O10944">
        <v>0.41465103399999997</v>
      </c>
      <c r="P10944">
        <v>0.337040285</v>
      </c>
      <c r="Q10944">
        <v>0.25738156099999998</v>
      </c>
    </row>
    <row r="10945" spans="1:17">
      <c r="A10945" t="s">
        <v>22582</v>
      </c>
      <c r="B10945" s="14" t="s">
        <v>22583</v>
      </c>
      <c r="C10945">
        <v>79.200556820000003</v>
      </c>
      <c r="D10945">
        <v>7.8328460719999997</v>
      </c>
      <c r="E10945">
        <v>10.532473039999999</v>
      </c>
      <c r="F10945">
        <v>5.1978569600000002</v>
      </c>
      <c r="G10945">
        <v>7.0824492719999999</v>
      </c>
      <c r="H10945">
        <v>10.863351809999999</v>
      </c>
      <c r="I10945">
        <v>18.56245547</v>
      </c>
      <c r="J10945">
        <v>25.99716553</v>
      </c>
      <c r="K10945">
        <v>21.17263019</v>
      </c>
      <c r="L10945">
        <v>30.38354051</v>
      </c>
      <c r="M10945">
        <v>8.1444188329999996</v>
      </c>
      <c r="N10945">
        <v>16.562582370000001</v>
      </c>
      <c r="O10945">
        <v>15.66301678</v>
      </c>
      <c r="P10945">
        <v>9.5485128790000005</v>
      </c>
      <c r="Q10945">
        <v>6.8056268329999998</v>
      </c>
    </row>
    <row r="10946" spans="1:17">
      <c r="A10946" t="s">
        <v>18139</v>
      </c>
      <c r="B10946" s="14" t="s">
        <v>22584</v>
      </c>
      <c r="C10946">
        <v>142.49883539999999</v>
      </c>
      <c r="D10946">
        <v>3.2171478549999999</v>
      </c>
      <c r="E10946">
        <v>3.3796506910000002</v>
      </c>
      <c r="F10946">
        <v>1.7296572450000001</v>
      </c>
      <c r="G10946">
        <v>2.0375125000000001</v>
      </c>
      <c r="H10946">
        <v>3.1372404989999998</v>
      </c>
      <c r="I10946">
        <v>3.9708695949999999</v>
      </c>
      <c r="J10946">
        <v>4.832576553</v>
      </c>
      <c r="K10946">
        <v>14.411207490000001</v>
      </c>
      <c r="L10946">
        <v>45.306238690000001</v>
      </c>
      <c r="M10946">
        <v>20.906991640000001</v>
      </c>
      <c r="N10946">
        <v>3.46846722</v>
      </c>
      <c r="O10946">
        <v>27.140049300000001</v>
      </c>
      <c r="P10946">
        <v>1.9064381269999999</v>
      </c>
      <c r="Q10946">
        <v>6.2393815860000004</v>
      </c>
    </row>
    <row r="10947" spans="1:17">
      <c r="A10947" t="s">
        <v>22585</v>
      </c>
      <c r="B10947" s="14" t="s">
        <v>22586</v>
      </c>
      <c r="C10947">
        <v>556.25114110000004</v>
      </c>
      <c r="D10947">
        <v>4190.2273640000003</v>
      </c>
      <c r="E10947">
        <v>395.41913090000003</v>
      </c>
      <c r="F10947">
        <v>85.181206919999994</v>
      </c>
      <c r="G10947">
        <v>743.69206250000002</v>
      </c>
      <c r="H10947">
        <v>644.93946059999996</v>
      </c>
      <c r="I10947">
        <v>427.10484270000001</v>
      </c>
      <c r="J10947">
        <v>298.35818080000001</v>
      </c>
      <c r="K10947">
        <v>840.18810210000004</v>
      </c>
      <c r="L10947">
        <v>1620.230566</v>
      </c>
      <c r="M10947">
        <v>910.01414509999995</v>
      </c>
      <c r="N10947">
        <v>304.9294165</v>
      </c>
      <c r="O10947">
        <v>809.71403710000004</v>
      </c>
      <c r="P10947">
        <v>1053.623184</v>
      </c>
      <c r="Q10947">
        <v>925.54540780000002</v>
      </c>
    </row>
    <row r="10948" spans="1:17">
      <c r="A10948" t="e">
        <v>#N/A</v>
      </c>
      <c r="B10948" s="14" t="s">
        <v>22587</v>
      </c>
      <c r="C10948">
        <v>0</v>
      </c>
      <c r="D10948">
        <v>0</v>
      </c>
      <c r="E10948">
        <v>5.8894716999999999E-2</v>
      </c>
      <c r="F10948">
        <v>7.5353699999999996E-2</v>
      </c>
      <c r="G10948">
        <v>0</v>
      </c>
      <c r="H10948">
        <v>0</v>
      </c>
      <c r="I10948">
        <v>0</v>
      </c>
      <c r="J10948">
        <v>0.140356334</v>
      </c>
      <c r="K10948">
        <v>0</v>
      </c>
      <c r="L10948">
        <v>1.0493605699999999</v>
      </c>
      <c r="M10948">
        <v>0</v>
      </c>
      <c r="N10948">
        <v>6.8241485000000005E-2</v>
      </c>
      <c r="O10948">
        <v>0</v>
      </c>
      <c r="P10948">
        <v>0</v>
      </c>
      <c r="Q10948">
        <v>0</v>
      </c>
    </row>
    <row r="10949" spans="1:17">
      <c r="A10949" t="e">
        <v>#N/A</v>
      </c>
      <c r="B10949" s="14" t="s">
        <v>22588</v>
      </c>
      <c r="C10949">
        <v>2.4041196560000002</v>
      </c>
      <c r="D10949">
        <v>0</v>
      </c>
      <c r="E10949">
        <v>8.5256389000000002E-2</v>
      </c>
      <c r="F10949">
        <v>3.6360840999999998E-2</v>
      </c>
      <c r="G10949">
        <v>4.6127385E-2</v>
      </c>
      <c r="H10949">
        <v>0</v>
      </c>
      <c r="I10949">
        <v>0.389552752</v>
      </c>
      <c r="J10949">
        <v>0.40636154699999999</v>
      </c>
      <c r="K10949">
        <v>0.48472366700000002</v>
      </c>
      <c r="L10949">
        <v>0.843923011</v>
      </c>
      <c r="M10949">
        <v>0.512757719</v>
      </c>
      <c r="N10949">
        <v>0.36221838699999998</v>
      </c>
      <c r="O10949">
        <v>1.183337879</v>
      </c>
      <c r="P10949">
        <v>0.200385638</v>
      </c>
      <c r="Q10949">
        <v>0.367259848</v>
      </c>
    </row>
    <row r="10950" spans="1:17">
      <c r="A10950" t="s">
        <v>22589</v>
      </c>
      <c r="B10950" s="14" t="s">
        <v>22590</v>
      </c>
      <c r="C10950">
        <v>5.3218341750000002</v>
      </c>
      <c r="D10950">
        <v>0</v>
      </c>
      <c r="E10950">
        <v>0.169853579</v>
      </c>
      <c r="F10950">
        <v>0</v>
      </c>
      <c r="G10950">
        <v>0.183796231</v>
      </c>
      <c r="H10950">
        <v>0</v>
      </c>
      <c r="I10950">
        <v>1.552186998</v>
      </c>
      <c r="J10950">
        <v>6.7465094000000003E-2</v>
      </c>
      <c r="K10950">
        <v>0.96569947099999998</v>
      </c>
      <c r="L10950">
        <v>2.0175850130000001</v>
      </c>
      <c r="M10950">
        <v>8.1724065259999996</v>
      </c>
      <c r="N10950">
        <v>6.5603282999999998E-2</v>
      </c>
      <c r="O10950">
        <v>7.661960273</v>
      </c>
      <c r="P10950">
        <v>7.9844380000000006E-2</v>
      </c>
      <c r="Q10950">
        <v>0</v>
      </c>
    </row>
    <row r="10951" spans="1:17">
      <c r="A10951" t="s">
        <v>22591</v>
      </c>
      <c r="B10951" s="14" t="s">
        <v>22592</v>
      </c>
      <c r="C10951">
        <v>3.0590691259999998</v>
      </c>
      <c r="D10951">
        <v>0.22589541299999999</v>
      </c>
      <c r="E10951">
        <v>0.43393045899999999</v>
      </c>
      <c r="F10951">
        <v>0.27759931100000002</v>
      </c>
      <c r="G10951">
        <v>1.0564879629999999</v>
      </c>
      <c r="H10951">
        <v>0.39161712700000001</v>
      </c>
      <c r="I10951">
        <v>0</v>
      </c>
      <c r="J10951">
        <v>1.29266451</v>
      </c>
      <c r="K10951">
        <v>0.92516393799999996</v>
      </c>
      <c r="L10951">
        <v>2.5771950119999998</v>
      </c>
      <c r="M10951">
        <v>1.95734181</v>
      </c>
      <c r="N10951">
        <v>0.25139826100000001</v>
      </c>
      <c r="O10951">
        <v>5.6464208659999997</v>
      </c>
      <c r="P10951">
        <v>1.529857756</v>
      </c>
      <c r="Q10951">
        <v>0</v>
      </c>
    </row>
    <row r="10952" spans="1:17">
      <c r="A10952" t="s">
        <v>22593</v>
      </c>
      <c r="B10952" s="14" t="s">
        <v>6101</v>
      </c>
      <c r="C10952">
        <v>0</v>
      </c>
      <c r="D10952">
        <v>1.2230968200000001</v>
      </c>
      <c r="E10952">
        <v>1.350956627</v>
      </c>
      <c r="F10952">
        <v>0.52606553899999997</v>
      </c>
      <c r="G10952">
        <v>0.95338151699999996</v>
      </c>
      <c r="H10952">
        <v>0.42407737000000001</v>
      </c>
      <c r="I10952">
        <v>0</v>
      </c>
      <c r="J10952">
        <v>2.5196588979999999</v>
      </c>
      <c r="K10952">
        <v>0.50092432499999995</v>
      </c>
      <c r="L10952">
        <v>0.697703195</v>
      </c>
      <c r="M10952">
        <v>0</v>
      </c>
      <c r="N10952">
        <v>0.81670825499999999</v>
      </c>
      <c r="O10952">
        <v>0</v>
      </c>
      <c r="P10952">
        <v>1.3253313179999999</v>
      </c>
      <c r="Q10952">
        <v>0</v>
      </c>
    </row>
    <row r="10953" spans="1:17">
      <c r="A10953" t="s">
        <v>22594</v>
      </c>
      <c r="B10953" s="14" t="s">
        <v>22595</v>
      </c>
      <c r="C10953">
        <v>2.4185905239999999</v>
      </c>
      <c r="D10953">
        <v>21.431951300000001</v>
      </c>
      <c r="E10953">
        <v>21.356621350000001</v>
      </c>
      <c r="F10953">
        <v>26.584300039999999</v>
      </c>
      <c r="G10953">
        <v>11.798480140000001</v>
      </c>
      <c r="H10953">
        <v>9.9853766670000006</v>
      </c>
      <c r="I10953">
        <v>16.753620130000002</v>
      </c>
      <c r="J10953">
        <v>26.90464472</v>
      </c>
      <c r="K10953">
        <v>32.915788710000001</v>
      </c>
      <c r="L10953">
        <v>20.630766810000001</v>
      </c>
      <c r="M10953">
        <v>4.6425969729999998</v>
      </c>
      <c r="N10953">
        <v>13.71464014</v>
      </c>
      <c r="O10953">
        <v>2.678536399</v>
      </c>
      <c r="P10953">
        <v>32.204289729999999</v>
      </c>
      <c r="Q10953">
        <v>17.041824819999999</v>
      </c>
    </row>
    <row r="10954" spans="1:17">
      <c r="A10954" t="s">
        <v>22596</v>
      </c>
      <c r="B10954" s="14" t="s">
        <v>4499</v>
      </c>
      <c r="C10954">
        <v>3.9856468569999999</v>
      </c>
      <c r="D10954">
        <v>2.7167822460000002</v>
      </c>
      <c r="E10954">
        <v>2.4680398889999999</v>
      </c>
      <c r="F10954">
        <v>2.754353965</v>
      </c>
      <c r="G10954">
        <v>2.558865612</v>
      </c>
      <c r="H10954">
        <v>2.5904295469999998</v>
      </c>
      <c r="I10954">
        <v>4.3220015099999998</v>
      </c>
      <c r="J10954">
        <v>2.526309817</v>
      </c>
      <c r="K10954">
        <v>3.6625365240000001</v>
      </c>
      <c r="L10954">
        <v>3.7452555580000002</v>
      </c>
      <c r="M10954">
        <v>4.9042528650000001</v>
      </c>
      <c r="N10954">
        <v>2.695952401</v>
      </c>
      <c r="O10954">
        <v>4.0744774179999999</v>
      </c>
      <c r="P10954">
        <v>2.7445443709999999</v>
      </c>
      <c r="Q10954">
        <v>1.8265747130000001</v>
      </c>
    </row>
    <row r="10955" spans="1:17">
      <c r="A10955" t="s">
        <v>22597</v>
      </c>
      <c r="B10955" s="14" t="s">
        <v>8601</v>
      </c>
      <c r="C10955">
        <v>15.07205591</v>
      </c>
      <c r="D10955">
        <v>1.812581022</v>
      </c>
      <c r="E10955">
        <v>1.6722046429999999</v>
      </c>
      <c r="F10955">
        <v>1.992983583</v>
      </c>
      <c r="G10955">
        <v>0.81797947100000001</v>
      </c>
      <c r="H10955">
        <v>3.5557936720000001</v>
      </c>
      <c r="I10955">
        <v>3.767978448</v>
      </c>
      <c r="J10955">
        <v>3.7940849110000001</v>
      </c>
      <c r="K10955">
        <v>3.1256842109999998</v>
      </c>
      <c r="L10955">
        <v>4.0814545620000002</v>
      </c>
      <c r="M10955">
        <v>4.1330731649999999</v>
      </c>
      <c r="N10955">
        <v>1.4067423560000001</v>
      </c>
      <c r="O10955">
        <v>5.007592228</v>
      </c>
      <c r="P10955">
        <v>2.8427596679999998</v>
      </c>
      <c r="Q10955">
        <v>5.9205810669999996</v>
      </c>
    </row>
    <row r="10956" spans="1:17">
      <c r="A10956" t="e">
        <v>#N/A</v>
      </c>
      <c r="B10956" s="14" t="s">
        <v>22598</v>
      </c>
      <c r="C10956">
        <v>0</v>
      </c>
      <c r="D10956">
        <v>0</v>
      </c>
      <c r="E10956">
        <v>0</v>
      </c>
      <c r="F10956">
        <v>0</v>
      </c>
      <c r="G10956">
        <v>0</v>
      </c>
      <c r="H10956">
        <v>0</v>
      </c>
      <c r="I10956">
        <v>0</v>
      </c>
      <c r="J10956">
        <v>0.39964055500000001</v>
      </c>
      <c r="K10956">
        <v>0</v>
      </c>
      <c r="L10956">
        <v>0</v>
      </c>
      <c r="M10956">
        <v>0</v>
      </c>
      <c r="N10956">
        <v>0</v>
      </c>
      <c r="O10956">
        <v>0</v>
      </c>
      <c r="P10956">
        <v>0.47297129100000002</v>
      </c>
      <c r="Q10956">
        <v>2.1671134520000002</v>
      </c>
    </row>
    <row r="10957" spans="1:17">
      <c r="A10957" t="s">
        <v>22599</v>
      </c>
      <c r="B10957" s="14" t="s">
        <v>2699</v>
      </c>
      <c r="C10957">
        <v>2.0096074549999998</v>
      </c>
      <c r="D10957">
        <v>25.932628489999999</v>
      </c>
      <c r="E10957">
        <v>67.346323990000002</v>
      </c>
      <c r="F10957">
        <v>31.321104729999998</v>
      </c>
      <c r="G10957">
        <v>63.41819624</v>
      </c>
      <c r="H10957">
        <v>45.922110529999998</v>
      </c>
      <c r="I10957">
        <v>12.45526209</v>
      </c>
      <c r="J10957">
        <v>4.6493462579999996</v>
      </c>
      <c r="K10957">
        <v>36.694230269999998</v>
      </c>
      <c r="L10957">
        <v>31.427200129999999</v>
      </c>
      <c r="M10957">
        <v>8.6794536470000008</v>
      </c>
      <c r="N10957">
        <v>15.85460567</v>
      </c>
      <c r="O10957">
        <v>7.7895879099999998</v>
      </c>
      <c r="P10957">
        <v>2.7135433189999998</v>
      </c>
      <c r="Q10957">
        <v>29.35621446</v>
      </c>
    </row>
    <row r="10958" spans="1:17">
      <c r="A10958" t="e">
        <v>#N/A</v>
      </c>
      <c r="B10958" s="14" t="s">
        <v>22600</v>
      </c>
      <c r="C10958">
        <v>14.454101619999999</v>
      </c>
      <c r="D10958">
        <v>0</v>
      </c>
      <c r="E10958">
        <v>0.21967729499999999</v>
      </c>
      <c r="F10958">
        <v>0</v>
      </c>
      <c r="G10958">
        <v>0</v>
      </c>
      <c r="H10958">
        <v>0</v>
      </c>
      <c r="I10958">
        <v>3.011242776</v>
      </c>
      <c r="J10958">
        <v>0</v>
      </c>
      <c r="K10958">
        <v>4.6836424350000003</v>
      </c>
      <c r="L10958">
        <v>11.742344770000001</v>
      </c>
      <c r="M10958">
        <v>7.9272343310000002</v>
      </c>
      <c r="N10958">
        <v>0.509081479</v>
      </c>
      <c r="O10958">
        <v>4.5736009009999998</v>
      </c>
      <c r="P10958">
        <v>0</v>
      </c>
      <c r="Q10958">
        <v>2.838918622</v>
      </c>
    </row>
    <row r="10959" spans="1:17">
      <c r="A10959" t="e">
        <v>#N/A</v>
      </c>
      <c r="B10959" s="14" t="s">
        <v>22601</v>
      </c>
      <c r="C10959">
        <v>6.699467726</v>
      </c>
      <c r="D10959">
        <v>0.212022346</v>
      </c>
      <c r="E10959">
        <v>0.25455074700000002</v>
      </c>
      <c r="F10959">
        <v>0</v>
      </c>
      <c r="G10959">
        <v>0</v>
      </c>
      <c r="H10959">
        <v>0</v>
      </c>
      <c r="I10959">
        <v>0.69785464100000005</v>
      </c>
      <c r="J10959">
        <v>0</v>
      </c>
      <c r="K10959">
        <v>3.9075579989999998</v>
      </c>
      <c r="L10959">
        <v>6.0472999999999999</v>
      </c>
      <c r="M10959">
        <v>6.4299699090000004</v>
      </c>
      <c r="N10959">
        <v>0.412928199</v>
      </c>
      <c r="O10959">
        <v>5.2996534200000003</v>
      </c>
      <c r="P10959">
        <v>0.287180714</v>
      </c>
      <c r="Q10959">
        <v>4.2764706930000003</v>
      </c>
    </row>
    <row r="10960" spans="1:17">
      <c r="A10960" t="e">
        <v>#N/A</v>
      </c>
      <c r="B10960" s="14" t="s">
        <v>22602</v>
      </c>
      <c r="C10960">
        <v>0</v>
      </c>
      <c r="D10960">
        <v>0</v>
      </c>
      <c r="E10960">
        <v>0.13115062399999999</v>
      </c>
      <c r="F10960">
        <v>0</v>
      </c>
      <c r="G10960">
        <v>0.21287444</v>
      </c>
      <c r="H10960">
        <v>0</v>
      </c>
      <c r="I10960">
        <v>0</v>
      </c>
      <c r="J10960">
        <v>0.15627735100000001</v>
      </c>
      <c r="K10960">
        <v>0.55924088800000005</v>
      </c>
      <c r="L10960">
        <v>0.77892834300000002</v>
      </c>
      <c r="M10960">
        <v>0</v>
      </c>
      <c r="N10960">
        <v>0.15196462099999999</v>
      </c>
      <c r="O10960">
        <v>2.730508001</v>
      </c>
      <c r="P10960">
        <v>0</v>
      </c>
      <c r="Q10960">
        <v>0.84743839499999996</v>
      </c>
    </row>
    <row r="10961" spans="1:17">
      <c r="A10961" t="s">
        <v>10813</v>
      </c>
      <c r="B10961" s="14" t="s">
        <v>22603</v>
      </c>
      <c r="C10961">
        <v>0</v>
      </c>
      <c r="D10961">
        <v>0</v>
      </c>
      <c r="E10961">
        <v>0.30092780099999999</v>
      </c>
      <c r="F10961">
        <v>0</v>
      </c>
      <c r="G10961">
        <v>0</v>
      </c>
      <c r="H10961">
        <v>0</v>
      </c>
      <c r="I10961">
        <v>0</v>
      </c>
      <c r="J10961">
        <v>0</v>
      </c>
      <c r="K10961">
        <v>0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</row>
    <row r="10962" spans="1:17">
      <c r="A10962" t="e">
        <v>#N/A</v>
      </c>
      <c r="B10962" s="14" t="s">
        <v>22604</v>
      </c>
      <c r="C10962">
        <v>0</v>
      </c>
      <c r="D10962">
        <v>0</v>
      </c>
      <c r="E10962">
        <v>0</v>
      </c>
      <c r="F10962">
        <v>0</v>
      </c>
      <c r="G10962">
        <v>0</v>
      </c>
      <c r="H10962">
        <v>0</v>
      </c>
      <c r="I10962">
        <v>0</v>
      </c>
      <c r="J10962">
        <v>0</v>
      </c>
      <c r="K10962">
        <v>0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</row>
    <row r="10963" spans="1:17">
      <c r="A10963" t="e">
        <v>#N/A</v>
      </c>
      <c r="B10963" s="14" t="s">
        <v>22605</v>
      </c>
      <c r="C10963">
        <v>8.4472022449999997</v>
      </c>
      <c r="D10963">
        <v>0</v>
      </c>
      <c r="E10963">
        <v>0</v>
      </c>
      <c r="F10963">
        <v>0</v>
      </c>
      <c r="G10963">
        <v>0</v>
      </c>
      <c r="H10963">
        <v>0</v>
      </c>
      <c r="I10963">
        <v>2.737493433</v>
      </c>
      <c r="J10963">
        <v>0.35695167700000002</v>
      </c>
      <c r="K10963">
        <v>0</v>
      </c>
      <c r="L10963">
        <v>0.59304771599999995</v>
      </c>
      <c r="M10963">
        <v>3.603288332</v>
      </c>
      <c r="N10963">
        <v>0.34710100799999999</v>
      </c>
      <c r="O10963">
        <v>4.157819001</v>
      </c>
      <c r="P10963">
        <v>0</v>
      </c>
      <c r="Q10963">
        <v>1.2904175550000001</v>
      </c>
    </row>
    <row r="10964" spans="1:17">
      <c r="A10964" t="s">
        <v>19688</v>
      </c>
      <c r="B10964" s="14" t="s">
        <v>22606</v>
      </c>
      <c r="C10964">
        <v>0</v>
      </c>
      <c r="D10964">
        <v>0</v>
      </c>
      <c r="E10964">
        <v>1.7342944339999999</v>
      </c>
      <c r="F10964">
        <v>0</v>
      </c>
      <c r="G10964">
        <v>2.3458203129999999</v>
      </c>
      <c r="H10964">
        <v>0</v>
      </c>
      <c r="I10964">
        <v>0</v>
      </c>
      <c r="J10964">
        <v>0</v>
      </c>
      <c r="K10964">
        <v>0</v>
      </c>
      <c r="L10964">
        <v>0</v>
      </c>
      <c r="M10964">
        <v>0</v>
      </c>
      <c r="N10964">
        <v>2.3444541800000001</v>
      </c>
      <c r="O10964">
        <v>3.0089479610000001</v>
      </c>
      <c r="P10964">
        <v>0.40762657299999999</v>
      </c>
      <c r="Q10964">
        <v>3.7354192390000001</v>
      </c>
    </row>
    <row r="10965" spans="1:17">
      <c r="A10965" t="s">
        <v>22607</v>
      </c>
      <c r="B10965" s="14" t="s">
        <v>22608</v>
      </c>
      <c r="C10965">
        <v>1.598094803</v>
      </c>
      <c r="D10965">
        <v>0.20651838</v>
      </c>
      <c r="E10965">
        <v>0.12751342500000001</v>
      </c>
      <c r="F10965">
        <v>7.2510622999999996E-2</v>
      </c>
      <c r="G10965">
        <v>4.5993510000000001E-2</v>
      </c>
      <c r="H10965">
        <v>0</v>
      </c>
      <c r="I10965">
        <v>0.38842215800000002</v>
      </c>
      <c r="J10965">
        <v>0.202591084</v>
      </c>
      <c r="K10965">
        <v>0.78538989599999998</v>
      </c>
      <c r="L10965">
        <v>0.92562107199999999</v>
      </c>
      <c r="M10965">
        <v>0.25563477400000001</v>
      </c>
      <c r="N10965">
        <v>0.29550037499999998</v>
      </c>
      <c r="O10965">
        <v>0.44246380899999999</v>
      </c>
      <c r="P10965">
        <v>0.21978446600000001</v>
      </c>
      <c r="Q10965">
        <v>0</v>
      </c>
    </row>
    <row r="10966" spans="1:17">
      <c r="A10966" t="e">
        <v>#N/A</v>
      </c>
      <c r="B10966" s="14" t="s">
        <v>22609</v>
      </c>
      <c r="C10966">
        <v>13.614538420000001</v>
      </c>
      <c r="D10966">
        <v>0.27418873799999999</v>
      </c>
      <c r="E10966">
        <v>0.131674702</v>
      </c>
      <c r="F10966">
        <v>0</v>
      </c>
      <c r="G10966">
        <v>7.1241695999999993E-2</v>
      </c>
      <c r="H10966">
        <v>0.15844649</v>
      </c>
      <c r="I10966">
        <v>3.60988145</v>
      </c>
      <c r="J10966">
        <v>0.31380367199999998</v>
      </c>
      <c r="K10966">
        <v>3.5560122380000001</v>
      </c>
      <c r="L10966">
        <v>2.867483461</v>
      </c>
      <c r="M10966">
        <v>13.46283553</v>
      </c>
      <c r="N10966">
        <v>0.45771561599999999</v>
      </c>
      <c r="O10966">
        <v>15.991611539999999</v>
      </c>
      <c r="P10966">
        <v>0.247589367</v>
      </c>
      <c r="Q10966">
        <v>3.6869073010000002</v>
      </c>
    </row>
    <row r="10967" spans="1:17">
      <c r="A10967" t="s">
        <v>12312</v>
      </c>
      <c r="B10967" s="14" t="s">
        <v>22610</v>
      </c>
      <c r="C10967">
        <v>323.9861391</v>
      </c>
      <c r="D10967">
        <v>6.6988859300000003</v>
      </c>
      <c r="E10967">
        <v>8.2723667550000002</v>
      </c>
      <c r="F10967">
        <v>4.4688843040000004</v>
      </c>
      <c r="G10967">
        <v>8.3546537660000002</v>
      </c>
      <c r="H10967">
        <v>10.94971318</v>
      </c>
      <c r="I10967">
        <v>124.7334874</v>
      </c>
      <c r="J10967">
        <v>29.681253829999999</v>
      </c>
      <c r="K10967">
        <v>116.7971084</v>
      </c>
      <c r="L10967">
        <v>220.54427190000001</v>
      </c>
      <c r="M10967">
        <v>189.0595635</v>
      </c>
      <c r="N10967">
        <v>34.719782879999997</v>
      </c>
      <c r="O10967">
        <v>253.55737210000001</v>
      </c>
      <c r="P10967">
        <v>17.887813810000001</v>
      </c>
      <c r="Q10967">
        <v>51.670694580000003</v>
      </c>
    </row>
    <row r="10968" spans="1:17">
      <c r="A10968" t="s">
        <v>22611</v>
      </c>
      <c r="B10968" s="14" t="s">
        <v>22612</v>
      </c>
      <c r="C10968">
        <v>29.151129319999999</v>
      </c>
      <c r="D10968">
        <v>152.83817859999999</v>
      </c>
      <c r="E10968">
        <v>96.141122019999997</v>
      </c>
      <c r="F10968">
        <v>171.28693949999999</v>
      </c>
      <c r="G10968">
        <v>98.160161029999998</v>
      </c>
      <c r="H10968">
        <v>238.84037470000001</v>
      </c>
      <c r="I10968">
        <v>226.72886779999999</v>
      </c>
      <c r="J10968">
        <v>137.9653228</v>
      </c>
      <c r="K10968">
        <v>90.36674816</v>
      </c>
      <c r="L10968">
        <v>27.62904653</v>
      </c>
      <c r="M10968">
        <v>55.956948220000001</v>
      </c>
      <c r="N10968">
        <v>88.64006929</v>
      </c>
      <c r="O10968">
        <v>43.045655539999998</v>
      </c>
      <c r="P10968">
        <v>185.1487851</v>
      </c>
      <c r="Q10968">
        <v>233.7932983</v>
      </c>
    </row>
    <row r="10969" spans="1:17">
      <c r="A10969" t="s">
        <v>22613</v>
      </c>
      <c r="B10969" s="14" t="s">
        <v>3934</v>
      </c>
      <c r="C10969">
        <v>19.718344030000001</v>
      </c>
      <c r="D10969">
        <v>11.443645890000001</v>
      </c>
      <c r="E10969">
        <v>5.6433575429999996</v>
      </c>
      <c r="F10969">
        <v>7.2204756879999996</v>
      </c>
      <c r="G10969">
        <v>4.6518863059999997</v>
      </c>
      <c r="H10969">
        <v>10.98608503</v>
      </c>
      <c r="I10969">
        <v>139.32313579999999</v>
      </c>
      <c r="J10969">
        <v>5.1050251080000004</v>
      </c>
      <c r="K10969">
        <v>33.009127579999998</v>
      </c>
      <c r="L10969">
        <v>9.826964169</v>
      </c>
      <c r="M10969">
        <v>391.83034520000001</v>
      </c>
      <c r="N10969">
        <v>6.1281496129999997</v>
      </c>
      <c r="O10969">
        <v>374.31555459999998</v>
      </c>
      <c r="P10969">
        <v>4.8750712690000002</v>
      </c>
      <c r="Q10969">
        <v>129.63185910000001</v>
      </c>
    </row>
    <row r="10970" spans="1:17">
      <c r="A10970" t="e">
        <v>#N/A</v>
      </c>
      <c r="B10970" s="14" t="s">
        <v>22614</v>
      </c>
      <c r="C10970">
        <v>92.048495689999996</v>
      </c>
      <c r="D10970">
        <v>536.24985409999999</v>
      </c>
      <c r="E10970">
        <v>595.51073929999995</v>
      </c>
      <c r="F10970">
        <v>460.54729049999997</v>
      </c>
      <c r="G10970">
        <v>539.57258739999997</v>
      </c>
      <c r="H10970">
        <v>104.1442052</v>
      </c>
      <c r="I10970">
        <v>1193.6131</v>
      </c>
      <c r="J10970">
        <v>1123.695348</v>
      </c>
      <c r="K10970">
        <v>3811.2434950000002</v>
      </c>
      <c r="L10970">
        <v>729.37723900000003</v>
      </c>
      <c r="M10970">
        <v>47.754423680000002</v>
      </c>
      <c r="N10970">
        <v>442.53287610000001</v>
      </c>
      <c r="O10970">
        <v>66.124350379999996</v>
      </c>
      <c r="P10970">
        <v>481.4904727</v>
      </c>
      <c r="Q10970">
        <v>461.751824</v>
      </c>
    </row>
    <row r="10971" spans="1:17">
      <c r="A10971" t="s">
        <v>22615</v>
      </c>
      <c r="B10971" s="14" t="s">
        <v>775</v>
      </c>
      <c r="C10971">
        <v>75.498049719999997</v>
      </c>
      <c r="D10971">
        <v>4.4823927039999996</v>
      </c>
      <c r="E10971">
        <v>5.5100045460000002</v>
      </c>
      <c r="F10971">
        <v>4.7067546780000002</v>
      </c>
      <c r="G10971">
        <v>5.5146933389999999</v>
      </c>
      <c r="H10971">
        <v>8.4376666319999991</v>
      </c>
      <c r="I10971">
        <v>7.0464181960000003</v>
      </c>
      <c r="J10971">
        <v>6.5082231459999997</v>
      </c>
      <c r="K10971">
        <v>6.7471850800000004</v>
      </c>
      <c r="L10971">
        <v>6.7739709850000001</v>
      </c>
      <c r="M10971">
        <v>23.477366759999999</v>
      </c>
      <c r="N10971">
        <v>4.0205338020000001</v>
      </c>
      <c r="O10971">
        <v>23.913160099999999</v>
      </c>
      <c r="P10971">
        <v>3.7945786300000002</v>
      </c>
      <c r="Q10971">
        <v>12.87114841</v>
      </c>
    </row>
    <row r="10972" spans="1:17">
      <c r="A10972" t="s">
        <v>22616</v>
      </c>
      <c r="B10972" s="14" t="s">
        <v>5279</v>
      </c>
      <c r="C10972">
        <v>9.2823670919999994</v>
      </c>
      <c r="D10972">
        <v>5.1812084680000003</v>
      </c>
      <c r="E10972">
        <v>4.3470738400000002</v>
      </c>
      <c r="F10972">
        <v>5.3017920399999996</v>
      </c>
      <c r="G10972">
        <v>4.8715316489999996</v>
      </c>
      <c r="H10972">
        <v>17.090747879999999</v>
      </c>
      <c r="I10972">
        <v>14.863780999999999</v>
      </c>
      <c r="J10972">
        <v>9.9791250439999999</v>
      </c>
      <c r="K10972">
        <v>9.1237106929999996</v>
      </c>
      <c r="L10972">
        <v>10.120232509999999</v>
      </c>
      <c r="M10972">
        <v>6.812739949</v>
      </c>
      <c r="N10972">
        <v>3.5337299670000002</v>
      </c>
      <c r="O10972">
        <v>4.5353027890000002</v>
      </c>
      <c r="P10972">
        <v>9.024913411</v>
      </c>
      <c r="Q10972">
        <v>7.1317038979999996</v>
      </c>
    </row>
    <row r="10973" spans="1:17">
      <c r="A10973" t="s">
        <v>22617</v>
      </c>
      <c r="B10973" s="14" t="s">
        <v>9410</v>
      </c>
      <c r="C10973">
        <v>4.4189860430000003</v>
      </c>
      <c r="D10973">
        <v>18.155135210000001</v>
      </c>
      <c r="E10973">
        <v>15.51417472</v>
      </c>
      <c r="F10973">
        <v>22.419924890000001</v>
      </c>
      <c r="G10973">
        <v>13.319147859999999</v>
      </c>
      <c r="H10973">
        <v>39.959803999999998</v>
      </c>
      <c r="I10973">
        <v>8.7876734709999997</v>
      </c>
      <c r="J10973">
        <v>27.19499549</v>
      </c>
      <c r="K10973">
        <v>19.317747010000001</v>
      </c>
      <c r="L10973">
        <v>12.94551629</v>
      </c>
      <c r="M10973">
        <v>1.5422634879999999</v>
      </c>
      <c r="N10973">
        <v>9.9538304760000003</v>
      </c>
      <c r="O10973">
        <v>4.4490281139999999</v>
      </c>
      <c r="P10973">
        <v>12.83785791</v>
      </c>
      <c r="Q10973">
        <v>14.08412935</v>
      </c>
    </row>
    <row r="10974" spans="1:17">
      <c r="A10974" t="s">
        <v>22618</v>
      </c>
      <c r="B10974" s="14" t="s">
        <v>9216</v>
      </c>
      <c r="C10974">
        <v>5.1142332140000004</v>
      </c>
      <c r="D10974">
        <v>20.676773610000001</v>
      </c>
      <c r="E10974">
        <v>12.038043719999999</v>
      </c>
      <c r="F10974">
        <v>23.4079388</v>
      </c>
      <c r="G10974">
        <v>7.6170165440000002</v>
      </c>
      <c r="H10974">
        <v>70.218284519999997</v>
      </c>
      <c r="I10974">
        <v>13.984099580000001</v>
      </c>
      <c r="J10974">
        <v>16.046248769999998</v>
      </c>
      <c r="K10974">
        <v>12.76038806</v>
      </c>
      <c r="L10974">
        <v>8.4826020040000003</v>
      </c>
      <c r="M10974">
        <v>1.227126057</v>
      </c>
      <c r="N10974">
        <v>11.03272555</v>
      </c>
      <c r="O10974">
        <v>1.4159755110000001</v>
      </c>
      <c r="P10974">
        <v>25.416715740000001</v>
      </c>
      <c r="Q10974">
        <v>12.30491044</v>
      </c>
    </row>
    <row r="10975" spans="1:17">
      <c r="A10975" t="s">
        <v>22619</v>
      </c>
      <c r="B10975" s="14" t="s">
        <v>22620</v>
      </c>
      <c r="C10975">
        <v>6.7014090380000004</v>
      </c>
      <c r="D10975">
        <v>0.37114662100000001</v>
      </c>
      <c r="E10975">
        <v>0.17823715600000001</v>
      </c>
      <c r="F10975">
        <v>0.34207217299999998</v>
      </c>
      <c r="G10975">
        <v>0.86790593299999996</v>
      </c>
      <c r="H10975">
        <v>2.2519970680000001</v>
      </c>
      <c r="I10975">
        <v>0</v>
      </c>
      <c r="J10975">
        <v>2.4424279740000001</v>
      </c>
      <c r="K10975">
        <v>0</v>
      </c>
      <c r="L10975">
        <v>1.0585841579999999</v>
      </c>
      <c r="M10975">
        <v>0</v>
      </c>
      <c r="N10975">
        <v>0.30978589000000001</v>
      </c>
      <c r="O10975">
        <v>0</v>
      </c>
      <c r="P10975">
        <v>1.0054237589999999</v>
      </c>
      <c r="Q10975">
        <v>2.3033822490000002</v>
      </c>
    </row>
    <row r="10976" spans="1:17">
      <c r="A10976" t="s">
        <v>22621</v>
      </c>
      <c r="B10976" s="14" t="s">
        <v>4956</v>
      </c>
      <c r="C10976">
        <v>1.629337273</v>
      </c>
      <c r="D10976">
        <v>1.610404626</v>
      </c>
      <c r="E10976">
        <v>1.5600754779999999</v>
      </c>
      <c r="F10976">
        <v>1.313647118</v>
      </c>
      <c r="G10976">
        <v>1.5149941200000001</v>
      </c>
      <c r="H10976">
        <v>1.492186048</v>
      </c>
      <c r="I10976">
        <v>1.644988466</v>
      </c>
      <c r="J10976">
        <v>3.5272675599999999</v>
      </c>
      <c r="K10976">
        <v>1.7057271389999999</v>
      </c>
      <c r="L10976">
        <v>1.9798254550000001</v>
      </c>
      <c r="M10976">
        <v>0.96233497199999996</v>
      </c>
      <c r="N10976">
        <v>0.71070555499999999</v>
      </c>
      <c r="O10976">
        <v>0.971629933</v>
      </c>
      <c r="P10976">
        <v>1.0530250050000001</v>
      </c>
      <c r="Q10976">
        <v>1.1200589400000001</v>
      </c>
    </row>
    <row r="10977" spans="1:17">
      <c r="A10977" t="s">
        <v>22622</v>
      </c>
      <c r="B10977" s="14" t="s">
        <v>6018</v>
      </c>
      <c r="C10977">
        <v>36.053314700000001</v>
      </c>
      <c r="D10977">
        <v>8.8038703229999999</v>
      </c>
      <c r="E10977">
        <v>16.279656679999999</v>
      </c>
      <c r="F10977">
        <v>21.470571700000001</v>
      </c>
      <c r="G10977">
        <v>13.08818793</v>
      </c>
      <c r="H10977">
        <v>30.289137149999998</v>
      </c>
      <c r="I10977">
        <v>16.131657730000001</v>
      </c>
      <c r="J10977">
        <v>17.035471579999999</v>
      </c>
      <c r="K10977">
        <v>30.666706420000001</v>
      </c>
      <c r="L10977">
        <v>34.041409559999998</v>
      </c>
      <c r="M10977">
        <v>14.548991579999999</v>
      </c>
      <c r="N10977">
        <v>11.767458789999999</v>
      </c>
      <c r="O10977">
        <v>23.593972900000001</v>
      </c>
      <c r="P10977">
        <v>9.2201248699999994</v>
      </c>
      <c r="Q10977">
        <v>27.037320210000001</v>
      </c>
    </row>
    <row r="10978" spans="1:17">
      <c r="A10978" t="s">
        <v>22623</v>
      </c>
      <c r="B10978" s="14" t="s">
        <v>22624</v>
      </c>
      <c r="C10978">
        <v>6.353451261</v>
      </c>
      <c r="D10978">
        <v>4.2225065600000002</v>
      </c>
      <c r="E10978">
        <v>4.0555808300000002</v>
      </c>
      <c r="F10978">
        <v>1.297242934</v>
      </c>
      <c r="G10978">
        <v>4.3884884619999998</v>
      </c>
      <c r="H10978">
        <v>0</v>
      </c>
      <c r="I10978">
        <v>0</v>
      </c>
      <c r="J10978">
        <v>2.416288277</v>
      </c>
      <c r="K10978">
        <v>10.08784524</v>
      </c>
      <c r="L10978">
        <v>20.072384230000001</v>
      </c>
      <c r="M10978">
        <v>0</v>
      </c>
      <c r="N10978">
        <v>4.6992136530000002</v>
      </c>
      <c r="O10978">
        <v>3.5181545390000002</v>
      </c>
      <c r="P10978">
        <v>3.336266722</v>
      </c>
      <c r="Q10978">
        <v>15.286484890000001</v>
      </c>
    </row>
    <row r="10979" spans="1:17">
      <c r="A10979" t="s">
        <v>22625</v>
      </c>
      <c r="B10979" s="14" t="s">
        <v>3726</v>
      </c>
      <c r="C10979">
        <v>5.9292797129999997</v>
      </c>
      <c r="D10979">
        <v>3.6778951609999999</v>
      </c>
      <c r="E10979">
        <v>3.62711973</v>
      </c>
      <c r="F10979">
        <v>3.712616771</v>
      </c>
      <c r="G10979">
        <v>3.4811771359999999</v>
      </c>
      <c r="H10979">
        <v>3.4157559879999999</v>
      </c>
      <c r="I10979">
        <v>8.6467847120000005</v>
      </c>
      <c r="J10979">
        <v>6.5018333740000003</v>
      </c>
      <c r="K10979">
        <v>6.5900496569999998</v>
      </c>
      <c r="L10979">
        <v>9.9281211299999992</v>
      </c>
      <c r="M10979">
        <v>5.6907640559999999</v>
      </c>
      <c r="N10979">
        <v>4.641302788</v>
      </c>
      <c r="O10979">
        <v>2.9549467420000002</v>
      </c>
      <c r="P10979">
        <v>2.8021766440000002</v>
      </c>
      <c r="Q10979">
        <v>6.317765777</v>
      </c>
    </row>
    <row r="10980" spans="1:17">
      <c r="A10980" t="s">
        <v>22626</v>
      </c>
      <c r="B10980" s="14" t="s">
        <v>8600</v>
      </c>
      <c r="C10980">
        <v>6.8854002430000003</v>
      </c>
      <c r="D10980">
        <v>4.3770818269999996</v>
      </c>
      <c r="E10980">
        <v>4.9684172540000002</v>
      </c>
      <c r="F10980">
        <v>4.2583170849999998</v>
      </c>
      <c r="G10980">
        <v>4.52329252</v>
      </c>
      <c r="H10980">
        <v>3.2767239479999999</v>
      </c>
      <c r="I10980">
        <v>18.335947310000002</v>
      </c>
      <c r="J10980">
        <v>16.375702660000002</v>
      </c>
      <c r="K10980">
        <v>7.3335756869999997</v>
      </c>
      <c r="L10980">
        <v>10.876482210000001</v>
      </c>
      <c r="M10980">
        <v>3.4478728510000001</v>
      </c>
      <c r="N10980">
        <v>8.1556365979999992</v>
      </c>
      <c r="O10980">
        <v>5.9677286130000002</v>
      </c>
      <c r="P10980">
        <v>3.0990848130000002</v>
      </c>
      <c r="Q10980">
        <v>3.9100727669999999</v>
      </c>
    </row>
    <row r="10981" spans="1:17">
      <c r="A10981" t="e">
        <v>#N/A</v>
      </c>
      <c r="B10981" s="14" t="s">
        <v>22627</v>
      </c>
      <c r="C10981">
        <v>0</v>
      </c>
      <c r="D10981">
        <v>0</v>
      </c>
      <c r="E10981">
        <v>0</v>
      </c>
      <c r="F10981">
        <v>0</v>
      </c>
      <c r="G10981">
        <v>0.838975735</v>
      </c>
      <c r="H10981">
        <v>0</v>
      </c>
      <c r="I10981">
        <v>0</v>
      </c>
      <c r="J10981">
        <v>0</v>
      </c>
      <c r="K10981">
        <v>0</v>
      </c>
      <c r="L10981">
        <v>0</v>
      </c>
      <c r="M10981">
        <v>0</v>
      </c>
      <c r="N10981">
        <v>0</v>
      </c>
      <c r="O10981">
        <v>0</v>
      </c>
      <c r="P10981">
        <v>0</v>
      </c>
      <c r="Q10981">
        <v>0</v>
      </c>
    </row>
    <row r="10982" spans="1:17">
      <c r="A10982" t="e">
        <v>#N/A</v>
      </c>
      <c r="B10982" s="14" t="s">
        <v>22628</v>
      </c>
      <c r="C10982">
        <v>0</v>
      </c>
      <c r="D10982">
        <v>0.68787700799999996</v>
      </c>
      <c r="E10982">
        <v>0.33034179699999999</v>
      </c>
      <c r="F10982">
        <v>0</v>
      </c>
      <c r="G10982">
        <v>0</v>
      </c>
      <c r="H10982">
        <v>0</v>
      </c>
      <c r="I10982">
        <v>0</v>
      </c>
      <c r="J10982">
        <v>1.180892767</v>
      </c>
      <c r="K10982">
        <v>0</v>
      </c>
      <c r="L10982">
        <v>0</v>
      </c>
      <c r="M10982">
        <v>0</v>
      </c>
      <c r="N10982">
        <v>0</v>
      </c>
      <c r="O10982">
        <v>0</v>
      </c>
      <c r="P10982">
        <v>0</v>
      </c>
      <c r="Q10982">
        <v>0</v>
      </c>
    </row>
    <row r="10983" spans="1:17">
      <c r="A10983" t="s">
        <v>22629</v>
      </c>
      <c r="B10983" s="14" t="s">
        <v>4955</v>
      </c>
      <c r="C10983">
        <v>11.311981279999999</v>
      </c>
      <c r="D10983">
        <v>0.424089365</v>
      </c>
      <c r="E10983">
        <v>0.35177990799999997</v>
      </c>
      <c r="F10983">
        <v>0.11844471199999999</v>
      </c>
      <c r="G10983">
        <v>0.240414454</v>
      </c>
      <c r="H10983">
        <v>0.93572233800000004</v>
      </c>
      <c r="I10983">
        <v>10.40547441</v>
      </c>
      <c r="J10983">
        <v>1.036909775</v>
      </c>
      <c r="K10983">
        <v>2.4474153470000002</v>
      </c>
      <c r="L10983">
        <v>3.078949793</v>
      </c>
      <c r="M10983">
        <v>14.03050324</v>
      </c>
      <c r="N10983">
        <v>1.5875275790000001</v>
      </c>
      <c r="O10983">
        <v>19.080762289999999</v>
      </c>
      <c r="P10983">
        <v>0.88774299599999995</v>
      </c>
      <c r="Q10983">
        <v>4.9050005690000003</v>
      </c>
    </row>
    <row r="10984" spans="1:17">
      <c r="A10984" t="s">
        <v>22630</v>
      </c>
      <c r="B10984" s="14" t="s">
        <v>8302</v>
      </c>
      <c r="C10984">
        <v>6.1828888109999998</v>
      </c>
      <c r="D10984">
        <v>2.0781911480000002</v>
      </c>
      <c r="E10984">
        <v>2.177493063</v>
      </c>
      <c r="F10984">
        <v>1.2479070729999999</v>
      </c>
      <c r="G10984">
        <v>1.7303603830000001</v>
      </c>
      <c r="H10984">
        <v>2.374570549</v>
      </c>
      <c r="I10984">
        <v>0.93275460300000002</v>
      </c>
      <c r="J10984">
        <v>0.81083499199999998</v>
      </c>
      <c r="K10984">
        <v>2.8048658880000001</v>
      </c>
      <c r="L10984">
        <v>4.4455616080000002</v>
      </c>
      <c r="M10984">
        <v>4.092531921</v>
      </c>
      <c r="N10984">
        <v>1.261533867</v>
      </c>
      <c r="O10984">
        <v>2.1250597889999998</v>
      </c>
      <c r="P10984">
        <v>1.503399194</v>
      </c>
      <c r="Q10984">
        <v>2.7846904399999999</v>
      </c>
    </row>
    <row r="10985" spans="1:17">
      <c r="A10985" t="s">
        <v>22631</v>
      </c>
      <c r="B10985" s="14" t="s">
        <v>3595</v>
      </c>
      <c r="C10985">
        <v>14.116099459999999</v>
      </c>
      <c r="D10985">
        <v>3.7873729549999999</v>
      </c>
      <c r="E10985">
        <v>2.8867582239999998</v>
      </c>
      <c r="F10985">
        <v>3.394608361</v>
      </c>
      <c r="G10985">
        <v>2.2750804219999998</v>
      </c>
      <c r="H10985">
        <v>3.313054121</v>
      </c>
      <c r="I10985">
        <v>8.234313706</v>
      </c>
      <c r="J10985">
        <v>8.8679829269999999</v>
      </c>
      <c r="K10985">
        <v>9.1075766300000005</v>
      </c>
      <c r="L10985">
        <v>10.00951025</v>
      </c>
      <c r="M10985">
        <v>4.5160848830000004</v>
      </c>
      <c r="N10985">
        <v>3.596245921</v>
      </c>
      <c r="O10985">
        <v>50.547583070000002</v>
      </c>
      <c r="P10985">
        <v>5.9535463340000003</v>
      </c>
      <c r="Q10985">
        <v>45.392508159999998</v>
      </c>
    </row>
    <row r="10986" spans="1:17">
      <c r="A10986" t="s">
        <v>22632</v>
      </c>
      <c r="B10986" s="14" t="s">
        <v>2202</v>
      </c>
      <c r="C10986">
        <v>5.6397375729999997</v>
      </c>
      <c r="D10986">
        <v>1.491208264</v>
      </c>
      <c r="E10986">
        <v>1.2580638040000001</v>
      </c>
      <c r="F10986">
        <v>1.2381907590000001</v>
      </c>
      <c r="G10986">
        <v>1.0995386840000001</v>
      </c>
      <c r="H10986">
        <v>0.97818022400000004</v>
      </c>
      <c r="I10986">
        <v>1.857154135</v>
      </c>
      <c r="J10986">
        <v>1.775847698</v>
      </c>
      <c r="K10986">
        <v>2.0632786059999999</v>
      </c>
      <c r="L10986">
        <v>2.2990396030000002</v>
      </c>
      <c r="M10986">
        <v>0.69843474299999997</v>
      </c>
      <c r="N10986">
        <v>1.6147077750000001</v>
      </c>
      <c r="O10986">
        <v>1.4103615110000001</v>
      </c>
      <c r="P10986">
        <v>2.265469977</v>
      </c>
      <c r="Q10986">
        <v>2.3761873929999999</v>
      </c>
    </row>
    <row r="10987" spans="1:17">
      <c r="A10987" t="s">
        <v>22633</v>
      </c>
      <c r="B10987" s="14" t="s">
        <v>8518</v>
      </c>
      <c r="C10987">
        <v>2.4655184000000001</v>
      </c>
      <c r="D10987">
        <v>9.8315078099999997</v>
      </c>
      <c r="E10987">
        <v>9.5739955400000003</v>
      </c>
      <c r="F10987">
        <v>10.6554631</v>
      </c>
      <c r="G10987">
        <v>5.3218610069999999</v>
      </c>
      <c r="H10987">
        <v>5.2079232830000004</v>
      </c>
      <c r="I10987">
        <v>0.89887844100000003</v>
      </c>
      <c r="J10987">
        <v>21.25371977</v>
      </c>
      <c r="K10987">
        <v>5.0331679899999999</v>
      </c>
      <c r="L10987">
        <v>5.0630342309999996</v>
      </c>
      <c r="M10987">
        <v>1.1831693029999999</v>
      </c>
      <c r="N10987">
        <v>7.7501956510000003</v>
      </c>
      <c r="O10987">
        <v>1.365254</v>
      </c>
      <c r="P10987">
        <v>14.70375973</v>
      </c>
      <c r="Q10987">
        <v>9.7455415379999994</v>
      </c>
    </row>
    <row r="10988" spans="1:17">
      <c r="A10988" t="s">
        <v>22634</v>
      </c>
      <c r="B10988" s="14" t="s">
        <v>40</v>
      </c>
      <c r="C10988">
        <v>0.21587785300000001</v>
      </c>
      <c r="D10988">
        <v>0.52606589800000003</v>
      </c>
      <c r="E10988">
        <v>1.263173154</v>
      </c>
      <c r="F10988">
        <v>0.79340001699999996</v>
      </c>
      <c r="G10988">
        <v>0.78283935599999999</v>
      </c>
      <c r="H10988">
        <v>0.497454061</v>
      </c>
      <c r="I10988">
        <v>1.259275599</v>
      </c>
      <c r="J10988">
        <v>2.5724902200000002</v>
      </c>
      <c r="K10988">
        <v>1.0772622430000001</v>
      </c>
      <c r="L10988">
        <v>0.95482852299999998</v>
      </c>
      <c r="M10988">
        <v>0.82877515199999996</v>
      </c>
      <c r="N10988">
        <v>2.0224878409999998</v>
      </c>
      <c r="O10988">
        <v>1.195400131</v>
      </c>
      <c r="P10988">
        <v>1.263152287</v>
      </c>
      <c r="Q10988">
        <v>1.3356125249999999</v>
      </c>
    </row>
    <row r="10989" spans="1:17">
      <c r="A10989" t="s">
        <v>22635</v>
      </c>
      <c r="B10989" s="14" t="s">
        <v>22636</v>
      </c>
      <c r="C10989">
        <v>15.992172310000001</v>
      </c>
      <c r="D10989">
        <v>0.83360038400000003</v>
      </c>
      <c r="E10989">
        <v>1.3510904239999999</v>
      </c>
      <c r="F10989">
        <v>0.64024897999999997</v>
      </c>
      <c r="G10989">
        <v>0.81222024500000001</v>
      </c>
      <c r="H10989">
        <v>0.72257374200000002</v>
      </c>
      <c r="I10989">
        <v>1.3718645899999999</v>
      </c>
      <c r="J10989">
        <v>1.3714316529999999</v>
      </c>
      <c r="K10989">
        <v>4.4809335370000003</v>
      </c>
      <c r="L10989">
        <v>6.53838484</v>
      </c>
      <c r="M10989">
        <v>7.2229925560000003</v>
      </c>
      <c r="N10989">
        <v>0.927711124</v>
      </c>
      <c r="O10989">
        <v>6.7718464369999998</v>
      </c>
      <c r="P10989">
        <v>0.56454887600000003</v>
      </c>
      <c r="Q10989">
        <v>5.8201065139999999</v>
      </c>
    </row>
    <row r="10990" spans="1:17">
      <c r="A10990" t="s">
        <v>22637</v>
      </c>
      <c r="B10990" s="14" t="s">
        <v>521</v>
      </c>
      <c r="C10990">
        <v>22.582390969999999</v>
      </c>
      <c r="D10990">
        <v>4.435641715</v>
      </c>
      <c r="E10990">
        <v>5.3594062210000004</v>
      </c>
      <c r="F10990">
        <v>3.3476928190000002</v>
      </c>
      <c r="G10990">
        <v>5.6993514359999997</v>
      </c>
      <c r="H10990">
        <v>7.1981430050000004</v>
      </c>
      <c r="I10990">
        <v>20.666045180000001</v>
      </c>
      <c r="J10990">
        <v>11.12658759</v>
      </c>
      <c r="K10990">
        <v>25.631977200000001</v>
      </c>
      <c r="L10990">
        <v>13.864476160000001</v>
      </c>
      <c r="M10990">
        <v>13.33783062</v>
      </c>
      <c r="N10990">
        <v>3.2233186410000001</v>
      </c>
      <c r="O10990">
        <v>14.78294734</v>
      </c>
      <c r="P10990">
        <v>7.1053544090000003</v>
      </c>
      <c r="Q10990">
        <v>7.7305067630000002</v>
      </c>
    </row>
    <row r="10991" spans="1:17">
      <c r="A10991" t="s">
        <v>22638</v>
      </c>
      <c r="B10991" s="14" t="s">
        <v>22639</v>
      </c>
      <c r="C10991">
        <v>3.5910811479999998</v>
      </c>
      <c r="D10991">
        <v>3.9777235709999998</v>
      </c>
      <c r="E10991">
        <v>3.4384272249999999</v>
      </c>
      <c r="F10991">
        <v>4.8881617789999998</v>
      </c>
      <c r="G10991">
        <v>1.2402249999999999</v>
      </c>
      <c r="H10991">
        <v>5.5166934379999999</v>
      </c>
      <c r="I10991">
        <v>0</v>
      </c>
      <c r="J10991">
        <v>7.2838835</v>
      </c>
      <c r="K10991">
        <v>8.1454651039999995</v>
      </c>
      <c r="L10991">
        <v>6.8071563910000004</v>
      </c>
      <c r="M10991">
        <v>13.786494490000001</v>
      </c>
      <c r="N10991">
        <v>8.8535909400000001</v>
      </c>
      <c r="O10991">
        <v>11.931132789999999</v>
      </c>
      <c r="P10991">
        <v>5.387759924</v>
      </c>
      <c r="Q10991">
        <v>7.4058746659999999</v>
      </c>
    </row>
    <row r="10992" spans="1:17">
      <c r="A10992" t="s">
        <v>22640</v>
      </c>
      <c r="B10992" s="14" t="s">
        <v>4888</v>
      </c>
      <c r="C10992">
        <v>26.105113209999999</v>
      </c>
      <c r="D10992">
        <v>4.6834088300000003</v>
      </c>
      <c r="E10992">
        <v>7.1207313839999999</v>
      </c>
      <c r="F10992">
        <v>4.5670120829999998</v>
      </c>
      <c r="G10992">
        <v>5.7789344170000003</v>
      </c>
      <c r="H10992">
        <v>10.946205969999999</v>
      </c>
      <c r="I10992">
        <v>15.97674924</v>
      </c>
      <c r="J10992">
        <v>21.34262781</v>
      </c>
      <c r="K10992">
        <v>9.4352340869999995</v>
      </c>
      <c r="L10992">
        <v>11.5192605</v>
      </c>
      <c r="M10992">
        <v>14.786551080000001</v>
      </c>
      <c r="N10992">
        <v>6.2039359520000001</v>
      </c>
      <c r="O10992">
        <v>15.261134609999999</v>
      </c>
      <c r="P10992">
        <v>5.9583599899999999</v>
      </c>
      <c r="Q10992">
        <v>10.473109109999999</v>
      </c>
    </row>
    <row r="10993" spans="1:17">
      <c r="A10993" t="s">
        <v>22641</v>
      </c>
      <c r="B10993" s="14" t="s">
        <v>9354</v>
      </c>
      <c r="C10993">
        <v>21.913650919999998</v>
      </c>
      <c r="D10993">
        <v>6.275468118</v>
      </c>
      <c r="E10993">
        <v>3.2221863800000001</v>
      </c>
      <c r="F10993">
        <v>2.982875253</v>
      </c>
      <c r="G10993">
        <v>3.8456070699999998</v>
      </c>
      <c r="H10993">
        <v>7.7318195889999997</v>
      </c>
      <c r="I10993">
        <v>8.314043903</v>
      </c>
      <c r="J10993">
        <v>5.4430767690000001</v>
      </c>
      <c r="K10993">
        <v>8.4055015229999999</v>
      </c>
      <c r="L10993">
        <v>11.14458952</v>
      </c>
      <c r="M10993">
        <v>98.833939670000007</v>
      </c>
      <c r="N10993">
        <v>2.3279826049999999</v>
      </c>
      <c r="O10993">
        <v>61.560115670000002</v>
      </c>
      <c r="P10993">
        <v>1.7106951269999999</v>
      </c>
      <c r="Q10993">
        <v>38.08902896</v>
      </c>
    </row>
    <row r="10994" spans="1:17">
      <c r="A10994" t="s">
        <v>22642</v>
      </c>
      <c r="B10994" s="14" t="s">
        <v>3947</v>
      </c>
      <c r="C10994">
        <v>10.201741220000001</v>
      </c>
      <c r="D10994">
        <v>1.0430895060000001</v>
      </c>
      <c r="E10994">
        <v>1.3566768810000001</v>
      </c>
      <c r="F10994">
        <v>0.58750827999999999</v>
      </c>
      <c r="G10994">
        <v>0.81306912099999995</v>
      </c>
      <c r="H10994">
        <v>0.60277410499999995</v>
      </c>
      <c r="I10994">
        <v>3.7193497469999999</v>
      </c>
      <c r="J10994">
        <v>2.6362986899999998</v>
      </c>
      <c r="K10994">
        <v>2.4030089449999998</v>
      </c>
      <c r="L10994">
        <v>1.859437019</v>
      </c>
      <c r="M10994">
        <v>8.6615862040000007</v>
      </c>
      <c r="N10994">
        <v>1.402694812</v>
      </c>
      <c r="O10994">
        <v>9.1254744819999996</v>
      </c>
      <c r="P10994">
        <v>0.61812067500000001</v>
      </c>
      <c r="Q10994">
        <v>1.3486549269999999</v>
      </c>
    </row>
    <row r="10995" spans="1:17">
      <c r="A10995" t="s">
        <v>22643</v>
      </c>
      <c r="B10995" s="14" t="s">
        <v>5626</v>
      </c>
      <c r="C10995">
        <v>7.6225779080000002</v>
      </c>
      <c r="D10995">
        <v>1.3509249860000001</v>
      </c>
      <c r="E10995">
        <v>1.0452242089999999</v>
      </c>
      <c r="F10995">
        <v>1.1989830779999999</v>
      </c>
      <c r="G10995">
        <v>1.053021226</v>
      </c>
      <c r="H10995">
        <v>0.58549812400000001</v>
      </c>
      <c r="I10995">
        <v>2.7172822430000001</v>
      </c>
      <c r="J10995">
        <v>0.77305367300000005</v>
      </c>
      <c r="K10995">
        <v>1.6137242190000001</v>
      </c>
      <c r="L10995">
        <v>2.247645978</v>
      </c>
      <c r="M10995">
        <v>3.901838063</v>
      </c>
      <c r="N10995">
        <v>1.7540132989999999</v>
      </c>
      <c r="O10995">
        <v>5.8154892509999998</v>
      </c>
      <c r="P10995">
        <v>1.397767905</v>
      </c>
      <c r="Q10995">
        <v>4.0755599580000004</v>
      </c>
    </row>
    <row r="10996" spans="1:17">
      <c r="A10996" t="s">
        <v>22644</v>
      </c>
      <c r="B10996" s="14" t="s">
        <v>1343</v>
      </c>
      <c r="C10996">
        <v>31.641631960000002</v>
      </c>
      <c r="D10996">
        <v>0.99492245499999998</v>
      </c>
      <c r="E10996">
        <v>0.56466729299999996</v>
      </c>
      <c r="F10996">
        <v>0.38902325599999998</v>
      </c>
      <c r="G10996">
        <v>0.52876621999999995</v>
      </c>
      <c r="H10996">
        <v>0.70560772500000002</v>
      </c>
      <c r="I10996">
        <v>4.4655107899999997</v>
      </c>
      <c r="J10996">
        <v>1.3457001770000001</v>
      </c>
      <c r="K10996">
        <v>5.0008243500000003</v>
      </c>
      <c r="L10996">
        <v>11.995804509999999</v>
      </c>
      <c r="M10996">
        <v>15.282359810000001</v>
      </c>
      <c r="N10996">
        <v>0.83043444399999999</v>
      </c>
      <c r="O10996">
        <v>18.538570140000001</v>
      </c>
      <c r="P10996">
        <v>1.1025865589999999</v>
      </c>
      <c r="Q10996">
        <v>6.8762734779999999</v>
      </c>
    </row>
    <row r="10997" spans="1:17">
      <c r="A10997" t="s">
        <v>22645</v>
      </c>
      <c r="B10997" s="14" t="s">
        <v>2245</v>
      </c>
      <c r="C10997">
        <v>1.352746993</v>
      </c>
      <c r="D10997">
        <v>8.2197600790000003</v>
      </c>
      <c r="E10997">
        <v>6.6201299919999999</v>
      </c>
      <c r="F10997">
        <v>8.4965264059999992</v>
      </c>
      <c r="G10997">
        <v>5.1724404829999999</v>
      </c>
      <c r="H10997">
        <v>14.546826169999999</v>
      </c>
      <c r="I10997">
        <v>10.70914604</v>
      </c>
      <c r="J10997">
        <v>7.5944796090000004</v>
      </c>
      <c r="K10997">
        <v>10.43244642</v>
      </c>
      <c r="L10997">
        <v>5.738992402</v>
      </c>
      <c r="M10997">
        <v>2.5966607540000002</v>
      </c>
      <c r="N10997">
        <v>5.3361839639999999</v>
      </c>
      <c r="O10997">
        <v>2.7822560470000002</v>
      </c>
      <c r="P10997">
        <v>8.6400810759999995</v>
      </c>
      <c r="Q10997">
        <v>9.5649106580000005</v>
      </c>
    </row>
    <row r="10998" spans="1:17">
      <c r="A10998" t="s">
        <v>22646</v>
      </c>
      <c r="B10998" s="14" t="s">
        <v>22647</v>
      </c>
      <c r="C10998">
        <v>6.5137907249999998</v>
      </c>
      <c r="D10998">
        <v>4.9062773379999998</v>
      </c>
      <c r="E10998">
        <v>3.6035392229999998</v>
      </c>
      <c r="F10998">
        <v>4.078608172</v>
      </c>
      <c r="G10998">
        <v>2.924505323</v>
      </c>
      <c r="H10998">
        <v>3.5023172069999999</v>
      </c>
      <c r="I10998">
        <v>11.399026279999999</v>
      </c>
      <c r="J10998">
        <v>19.487835</v>
      </c>
      <c r="K10998">
        <v>8.8649383630000003</v>
      </c>
      <c r="L10998">
        <v>8.2315771289999997</v>
      </c>
      <c r="M10998">
        <v>7.502114508</v>
      </c>
      <c r="N10998">
        <v>9.3144245380000008</v>
      </c>
      <c r="O10998">
        <v>8.6566578570000008</v>
      </c>
      <c r="P10998">
        <v>12.118210810000001</v>
      </c>
      <c r="Q10998">
        <v>3.5822316989999998</v>
      </c>
    </row>
    <row r="10999" spans="1:17">
      <c r="A10999" t="e">
        <v>#N/A</v>
      </c>
      <c r="B10999" s="14" t="s">
        <v>22648</v>
      </c>
      <c r="C10999">
        <v>0</v>
      </c>
      <c r="D10999">
        <v>0</v>
      </c>
      <c r="E10999">
        <v>0</v>
      </c>
      <c r="F10999">
        <v>0</v>
      </c>
      <c r="G10999">
        <v>0</v>
      </c>
      <c r="H10999">
        <v>0</v>
      </c>
      <c r="I10999">
        <v>0</v>
      </c>
      <c r="J10999">
        <v>1.5550370099999999</v>
      </c>
      <c r="K10999">
        <v>0</v>
      </c>
      <c r="L10999">
        <v>0</v>
      </c>
      <c r="M10999">
        <v>0</v>
      </c>
      <c r="N10999">
        <v>0</v>
      </c>
      <c r="O10999">
        <v>0</v>
      </c>
      <c r="P10999">
        <v>0</v>
      </c>
      <c r="Q10999">
        <v>0</v>
      </c>
    </row>
    <row r="11000" spans="1:17">
      <c r="A11000" t="s">
        <v>22649</v>
      </c>
      <c r="B11000" s="14" t="s">
        <v>8387</v>
      </c>
      <c r="C11000">
        <v>58.694283509999998</v>
      </c>
      <c r="D11000">
        <v>1.648763569</v>
      </c>
      <c r="E11000">
        <v>0.998737651</v>
      </c>
      <c r="F11000">
        <v>0.97853330699999996</v>
      </c>
      <c r="G11000">
        <v>0.86165539899999999</v>
      </c>
      <c r="H11000">
        <v>1.266760704</v>
      </c>
      <c r="I11000">
        <v>6.1667884009999998</v>
      </c>
      <c r="J11000">
        <v>1.822649017</v>
      </c>
      <c r="K11000">
        <v>6.8676796710000003</v>
      </c>
      <c r="L11000">
        <v>10.901487400000001</v>
      </c>
      <c r="M11000">
        <v>12.662794959999999</v>
      </c>
      <c r="N11000">
        <v>1.960010609</v>
      </c>
      <c r="O11000">
        <v>22.479299940000001</v>
      </c>
      <c r="P11000">
        <v>2.7027069290000001</v>
      </c>
      <c r="Q11000">
        <v>5.8720209050000003</v>
      </c>
    </row>
    <row r="11001" spans="1:17">
      <c r="A11001" t="e">
        <v>#N/A</v>
      </c>
      <c r="B11001" s="14" t="s">
        <v>6125</v>
      </c>
      <c r="C11001">
        <v>6.9995649489999998</v>
      </c>
      <c r="D11001">
        <v>2.3602631540000001</v>
      </c>
      <c r="E11001">
        <v>1.8715569750000001</v>
      </c>
      <c r="F11001">
        <v>1.627309895</v>
      </c>
      <c r="G11001">
        <v>1.6579429000000001</v>
      </c>
      <c r="H11001">
        <v>1.808005874</v>
      </c>
      <c r="I11001">
        <v>3.1616468320000002</v>
      </c>
      <c r="J11001">
        <v>3.839894149</v>
      </c>
      <c r="K11001">
        <v>4.4679714840000004</v>
      </c>
      <c r="L11001">
        <v>6.575384304</v>
      </c>
      <c r="M11001">
        <v>5.8262259219999999</v>
      </c>
      <c r="N11001">
        <v>2.9703419129999999</v>
      </c>
      <c r="O11001">
        <v>7.4774636000000001</v>
      </c>
      <c r="P11001">
        <v>3.512913213</v>
      </c>
      <c r="Q11001">
        <v>4.0452567730000002</v>
      </c>
    </row>
    <row r="11002" spans="1:17">
      <c r="A11002" t="s">
        <v>22650</v>
      </c>
      <c r="B11002" s="14" t="s">
        <v>3725</v>
      </c>
      <c r="C11002">
        <v>4.5010826379999997</v>
      </c>
      <c r="D11002">
        <v>2.6922793870000001</v>
      </c>
      <c r="E11002">
        <v>2.4302174860000001</v>
      </c>
      <c r="F11002">
        <v>1.8380553829999999</v>
      </c>
      <c r="G11002">
        <v>2.1763076290000001</v>
      </c>
      <c r="H11002">
        <v>0.73468226700000006</v>
      </c>
      <c r="I11002">
        <v>4.9230127130000003</v>
      </c>
      <c r="J11002">
        <v>4.2795296450000002</v>
      </c>
      <c r="K11002">
        <v>8.8312821939999999</v>
      </c>
      <c r="L11002">
        <v>5.9724914379999996</v>
      </c>
      <c r="M11002">
        <v>1.080004677</v>
      </c>
      <c r="N11002">
        <v>6.2698863359999999</v>
      </c>
      <c r="O11002">
        <v>1.6200766129999999</v>
      </c>
      <c r="P11002">
        <v>4.4232481339999996</v>
      </c>
      <c r="Q11002">
        <v>2.1659324639999999</v>
      </c>
    </row>
    <row r="11003" spans="1:17">
      <c r="A11003" t="e">
        <v>#N/A</v>
      </c>
      <c r="B11003" s="14" t="s">
        <v>22651</v>
      </c>
      <c r="C11003">
        <v>3.4130110079999998</v>
      </c>
      <c r="D11003">
        <v>14.3658281</v>
      </c>
      <c r="E11003">
        <v>30.863752179999999</v>
      </c>
      <c r="F11003">
        <v>5.5749283099999998</v>
      </c>
      <c r="G11003">
        <v>18.85961983</v>
      </c>
      <c r="H11003">
        <v>292.30496540000001</v>
      </c>
      <c r="I11003">
        <v>119.4542589</v>
      </c>
      <c r="J11003">
        <v>138.88665259999999</v>
      </c>
      <c r="K11003">
        <v>58.835838850000002</v>
      </c>
      <c r="L11003">
        <v>12.93922289</v>
      </c>
      <c r="M11003">
        <v>6.5514333310000001</v>
      </c>
      <c r="N11003">
        <v>50.066690909999998</v>
      </c>
      <c r="O11003">
        <v>3.7798354559999998</v>
      </c>
      <c r="P11003">
        <v>68.616016880000004</v>
      </c>
      <c r="Q11003">
        <v>28.154564839999999</v>
      </c>
    </row>
    <row r="11004" spans="1:17">
      <c r="A11004" t="s">
        <v>22652</v>
      </c>
      <c r="B11004" s="14" t="s">
        <v>2373</v>
      </c>
      <c r="C11004">
        <v>18.372165639999999</v>
      </c>
      <c r="D11004">
        <v>2.2473753479999998</v>
      </c>
      <c r="E11004">
        <v>1.9460773899999999</v>
      </c>
      <c r="F11004">
        <v>1.5765976340000001</v>
      </c>
      <c r="G11004">
        <v>1.848343061</v>
      </c>
      <c r="H11004">
        <v>1.902032119</v>
      </c>
      <c r="I11004">
        <v>3.494672467</v>
      </c>
      <c r="J11004">
        <v>2.734097953</v>
      </c>
      <c r="K11004">
        <v>5.5080359779999997</v>
      </c>
      <c r="L11004">
        <v>7.5203497590000001</v>
      </c>
      <c r="M11004">
        <v>3.6799540409999998</v>
      </c>
      <c r="N11004">
        <v>1.7527370069999999</v>
      </c>
      <c r="O11004">
        <v>6.6348175549999997</v>
      </c>
      <c r="P11004">
        <v>1.7736880829999999</v>
      </c>
      <c r="Q11004">
        <v>2.5259237250000002</v>
      </c>
    </row>
    <row r="11005" spans="1:17">
      <c r="A11005" t="s">
        <v>22653</v>
      </c>
      <c r="B11005" s="14" t="s">
        <v>22654</v>
      </c>
      <c r="C11005">
        <v>6.2101403309999998</v>
      </c>
      <c r="D11005">
        <v>14.44541718</v>
      </c>
      <c r="E11005">
        <v>6.2764941409999997</v>
      </c>
      <c r="F11005">
        <v>2.5359636299999999</v>
      </c>
      <c r="G11005">
        <v>2.6809375000000002</v>
      </c>
      <c r="H11005">
        <v>0</v>
      </c>
      <c r="I11005">
        <v>0</v>
      </c>
      <c r="J11005">
        <v>3.9363092229999999</v>
      </c>
      <c r="K11005">
        <v>9.8602998629999998</v>
      </c>
      <c r="L11005">
        <v>13.73373658</v>
      </c>
      <c r="M11005">
        <v>11.92065313</v>
      </c>
      <c r="N11005">
        <v>4.5932163519999998</v>
      </c>
      <c r="O11005">
        <v>13.75519068</v>
      </c>
      <c r="P11005">
        <v>6.0561662299999997</v>
      </c>
      <c r="Q11005">
        <v>4.2690505590000001</v>
      </c>
    </row>
    <row r="11006" spans="1:17">
      <c r="A11006" t="s">
        <v>22653</v>
      </c>
      <c r="B11006" s="14" t="s">
        <v>22655</v>
      </c>
      <c r="C11006">
        <v>7.3400489320000002</v>
      </c>
      <c r="D11006">
        <v>1.882813963</v>
      </c>
      <c r="E11006">
        <v>1.438485561</v>
      </c>
      <c r="F11006">
        <v>0.63102556200000004</v>
      </c>
      <c r="G11006">
        <v>1.6010388209999999</v>
      </c>
      <c r="H11006">
        <v>0.44510272099999998</v>
      </c>
      <c r="I11006">
        <v>0.56337563599999996</v>
      </c>
      <c r="J11006">
        <v>2.0568964749999998</v>
      </c>
      <c r="K11006">
        <v>3.8555709469999999</v>
      </c>
      <c r="L11006">
        <v>7.0788483199999996</v>
      </c>
      <c r="M11006">
        <v>3.7077803230000002</v>
      </c>
      <c r="N11006">
        <v>1.2857998070000001</v>
      </c>
      <c r="O11006">
        <v>5.9897486080000002</v>
      </c>
      <c r="P11006">
        <v>0.40571999399999997</v>
      </c>
      <c r="Q11006">
        <v>3.186812298</v>
      </c>
    </row>
    <row r="11007" spans="1:17">
      <c r="A11007" t="s">
        <v>22656</v>
      </c>
      <c r="B11007" s="14" t="s">
        <v>6699</v>
      </c>
      <c r="C11007">
        <v>7.6774302959999998</v>
      </c>
      <c r="D11007">
        <v>2.4523276319999998</v>
      </c>
      <c r="E11007">
        <v>2.3553812860000001</v>
      </c>
      <c r="F11007">
        <v>2.7462889029999999</v>
      </c>
      <c r="G11007">
        <v>2.5281715849999999</v>
      </c>
      <c r="H11007">
        <v>4.5942631799999996</v>
      </c>
      <c r="I11007">
        <v>7.2905142869999997</v>
      </c>
      <c r="J11007">
        <v>7.3561161320000004</v>
      </c>
      <c r="K11007">
        <v>8.1806811229999994</v>
      </c>
      <c r="L11007">
        <v>10.604605940000001</v>
      </c>
      <c r="M11007">
        <v>0.68545043900000002</v>
      </c>
      <c r="N11007">
        <v>4.6660299849999998</v>
      </c>
      <c r="O11007">
        <v>4.943364571</v>
      </c>
      <c r="P11007">
        <v>2.5715896909999998</v>
      </c>
      <c r="Q11007">
        <v>4.1730753629999997</v>
      </c>
    </row>
    <row r="11008" spans="1:17">
      <c r="A11008" t="e">
        <v>#N/A</v>
      </c>
      <c r="B11008" s="14" t="s">
        <v>22657</v>
      </c>
      <c r="C11008">
        <v>0</v>
      </c>
      <c r="D11008">
        <v>0.45067804</v>
      </c>
      <c r="E11008">
        <v>0</v>
      </c>
      <c r="F11008">
        <v>0</v>
      </c>
      <c r="G11008">
        <v>0.35129525900000003</v>
      </c>
      <c r="H11008">
        <v>0.78130510500000006</v>
      </c>
      <c r="I11008">
        <v>0</v>
      </c>
      <c r="J11008">
        <v>0.25789612099999998</v>
      </c>
      <c r="K11008">
        <v>0</v>
      </c>
      <c r="L11008">
        <v>1.2854236210000001</v>
      </c>
      <c r="M11008">
        <v>0</v>
      </c>
      <c r="N11008">
        <v>0.250779054</v>
      </c>
      <c r="O11008">
        <v>2.2530053699999999</v>
      </c>
      <c r="P11008">
        <v>0.305217927</v>
      </c>
      <c r="Q11008">
        <v>1.39848208</v>
      </c>
    </row>
    <row r="11009" spans="1:17">
      <c r="A11009" t="e">
        <v>#N/A</v>
      </c>
      <c r="B11009" s="14" t="s">
        <v>22658</v>
      </c>
      <c r="C11009">
        <v>4.0754045919999999</v>
      </c>
      <c r="D11009">
        <v>1.504730956</v>
      </c>
      <c r="E11009">
        <v>1.300720825</v>
      </c>
      <c r="F11009">
        <v>0.73965605899999998</v>
      </c>
      <c r="G11009">
        <v>0.234582031</v>
      </c>
      <c r="H11009">
        <v>11.99971558</v>
      </c>
      <c r="I11009">
        <v>0</v>
      </c>
      <c r="J11009">
        <v>2.7554164559999998</v>
      </c>
      <c r="K11009">
        <v>9.8602998629999998</v>
      </c>
      <c r="L11009">
        <v>1.716717072</v>
      </c>
      <c r="M11009">
        <v>2.607642872</v>
      </c>
      <c r="N11009">
        <v>1.004766077</v>
      </c>
      <c r="O11009">
        <v>3.0089479610000001</v>
      </c>
      <c r="P11009">
        <v>1.6305062930000001</v>
      </c>
      <c r="Q11009">
        <v>4.6692740490000002</v>
      </c>
    </row>
    <row r="11010" spans="1:17">
      <c r="A11010" t="s">
        <v>22659</v>
      </c>
      <c r="B11010" s="14" t="s">
        <v>22660</v>
      </c>
      <c r="C11010">
        <v>5.1860623319999997</v>
      </c>
      <c r="D11010">
        <v>0.54420937199999997</v>
      </c>
      <c r="E11010">
        <v>0.46461820500000001</v>
      </c>
      <c r="F11010">
        <v>0.222923439</v>
      </c>
      <c r="G11010">
        <v>0.37706774599999998</v>
      </c>
      <c r="H11010">
        <v>1.048281139</v>
      </c>
      <c r="I11010">
        <v>2.3882956580000001</v>
      </c>
      <c r="J11010">
        <v>1.280276119</v>
      </c>
      <c r="K11010">
        <v>1.3620638940000001</v>
      </c>
      <c r="L11010">
        <v>3.966717042</v>
      </c>
      <c r="M11010">
        <v>0.523941463</v>
      </c>
      <c r="N11010">
        <v>0.60564881800000003</v>
      </c>
      <c r="O11010">
        <v>1.209147628</v>
      </c>
      <c r="P11010">
        <v>1.187586209</v>
      </c>
      <c r="Q11010">
        <v>0.56290521299999996</v>
      </c>
    </row>
    <row r="11011" spans="1:17">
      <c r="A11011" t="s">
        <v>22659</v>
      </c>
      <c r="B11011" s="14" t="s">
        <v>6677</v>
      </c>
      <c r="C11011">
        <v>3.7749024859999998</v>
      </c>
      <c r="D11011">
        <v>0.83626729499999997</v>
      </c>
      <c r="E11011">
        <v>2.5301041280000001</v>
      </c>
      <c r="F11011">
        <v>0.87352434000000001</v>
      </c>
      <c r="G11011">
        <v>2.3466780159999998</v>
      </c>
      <c r="H11011">
        <v>0.72488545000000004</v>
      </c>
      <c r="I11011">
        <v>0.55050142199999996</v>
      </c>
      <c r="J11011">
        <v>1.8663286960000001</v>
      </c>
      <c r="K11011">
        <v>2.397476932</v>
      </c>
      <c r="L11011">
        <v>2.146680946</v>
      </c>
      <c r="M11011">
        <v>0</v>
      </c>
      <c r="N11011">
        <v>3.1177750550000001</v>
      </c>
      <c r="O11011">
        <v>0.83612447899999998</v>
      </c>
      <c r="P11011">
        <v>1.019439035</v>
      </c>
      <c r="Q11011">
        <v>1.2974947999999999</v>
      </c>
    </row>
    <row r="11012" spans="1:17">
      <c r="A11012" t="s">
        <v>22661</v>
      </c>
      <c r="B11012" s="14" t="s">
        <v>4957</v>
      </c>
      <c r="C11012">
        <v>0.850491416</v>
      </c>
      <c r="D11012">
        <v>0.29607651200000001</v>
      </c>
      <c r="E11012">
        <v>0.45240984499999998</v>
      </c>
      <c r="F11012">
        <v>0.231536936</v>
      </c>
      <c r="G11012">
        <v>0.29372789799999999</v>
      </c>
      <c r="H11012">
        <v>0.27997340900000001</v>
      </c>
      <c r="I11012">
        <v>0.70873616399999995</v>
      </c>
      <c r="J11012">
        <v>0.75471983499999995</v>
      </c>
      <c r="K11012">
        <v>0.27558943400000002</v>
      </c>
      <c r="L11012">
        <v>0.76769930900000005</v>
      </c>
      <c r="M11012">
        <v>0.46644509200000001</v>
      </c>
      <c r="N11012">
        <v>0.74886949000000003</v>
      </c>
      <c r="O11012">
        <v>0.80734349500000002</v>
      </c>
      <c r="P11012">
        <v>0.43748800799999998</v>
      </c>
      <c r="Q11012">
        <v>0.334088687</v>
      </c>
    </row>
    <row r="11013" spans="1:17">
      <c r="A11013" t="s">
        <v>22662</v>
      </c>
      <c r="B11013" s="14" t="s">
        <v>2503</v>
      </c>
      <c r="C11013">
        <v>3.8607371210000001</v>
      </c>
      <c r="D11013">
        <v>5.8490289899999999</v>
      </c>
      <c r="E11013">
        <v>4.9950748000000003</v>
      </c>
      <c r="F11013">
        <v>6.9673994720000003</v>
      </c>
      <c r="G11013">
        <v>4.258130768</v>
      </c>
      <c r="H11013">
        <v>13.20113463</v>
      </c>
      <c r="I11013">
        <v>3.632379706</v>
      </c>
      <c r="J11013">
        <v>8.7781120139999995</v>
      </c>
      <c r="K11013">
        <v>7.0621870250000001</v>
      </c>
      <c r="L11013">
        <v>5.1936386209999998</v>
      </c>
      <c r="M11013">
        <v>9.5624057059999998</v>
      </c>
      <c r="N11013">
        <v>4.083705471</v>
      </c>
      <c r="O11013">
        <v>9.3789162029999993</v>
      </c>
      <c r="P11013">
        <v>3.9985757460000002</v>
      </c>
      <c r="Q11013">
        <v>7.9619852780000002</v>
      </c>
    </row>
    <row r="11014" spans="1:17">
      <c r="A11014" t="s">
        <v>22663</v>
      </c>
      <c r="B11014" s="14" t="s">
        <v>9075</v>
      </c>
      <c r="C11014">
        <v>7.9113856699999996</v>
      </c>
      <c r="D11014">
        <v>5.6960696720000001</v>
      </c>
      <c r="E11014">
        <v>7.6171629090000001</v>
      </c>
      <c r="F11014">
        <v>6.4613632709999997</v>
      </c>
      <c r="G11014">
        <v>7.7870448989999996</v>
      </c>
      <c r="H11014">
        <v>3.19032918</v>
      </c>
      <c r="I11014">
        <v>17.882859400000001</v>
      </c>
      <c r="J11014">
        <v>14.793208079999999</v>
      </c>
      <c r="K11014">
        <v>6.101296659</v>
      </c>
      <c r="L11014">
        <v>8.4980783809999991</v>
      </c>
      <c r="M11014">
        <v>5.3151954320000003</v>
      </c>
      <c r="N11014">
        <v>4.3398708460000002</v>
      </c>
      <c r="O11014">
        <v>4.3808437749999998</v>
      </c>
      <c r="P11014">
        <v>5.9941409500000002</v>
      </c>
      <c r="Q11014">
        <v>7.0701038470000004</v>
      </c>
    </row>
    <row r="11015" spans="1:17">
      <c r="A11015" t="s">
        <v>22664</v>
      </c>
      <c r="B11015" s="14" t="s">
        <v>22665</v>
      </c>
      <c r="C11015">
        <v>3.2993954620000001</v>
      </c>
      <c r="D11015">
        <v>1.583674231</v>
      </c>
      <c r="E11015">
        <v>1.6380730379999999</v>
      </c>
      <c r="F11015">
        <v>1.79644827</v>
      </c>
      <c r="G11015">
        <v>1.519316911</v>
      </c>
      <c r="H11015">
        <v>20.696782639999999</v>
      </c>
      <c r="I11015">
        <v>93.023744879999995</v>
      </c>
      <c r="J11015">
        <v>1.8124843260000001</v>
      </c>
      <c r="K11015">
        <v>122.2362074</v>
      </c>
      <c r="L11015">
        <v>3.1271224430000002</v>
      </c>
      <c r="M11015">
        <v>61.222315739999999</v>
      </c>
      <c r="N11015">
        <v>2.5759116120000001</v>
      </c>
      <c r="O11015">
        <v>28.014066769999999</v>
      </c>
      <c r="P11015">
        <v>2.5575717880000002</v>
      </c>
      <c r="Q11015">
        <v>4.5362214999999999</v>
      </c>
    </row>
    <row r="11016" spans="1:17">
      <c r="A11016" t="s">
        <v>22666</v>
      </c>
      <c r="B11016" s="14" t="s">
        <v>3935</v>
      </c>
      <c r="C11016">
        <v>3.537253379</v>
      </c>
      <c r="D11016">
        <v>5.5179912629999999</v>
      </c>
      <c r="E11016">
        <v>7.1030560029999998</v>
      </c>
      <c r="F11016">
        <v>6.3195453410000004</v>
      </c>
      <c r="G11016">
        <v>6.6426397890000004</v>
      </c>
      <c r="H11016">
        <v>14.77369322</v>
      </c>
      <c r="I11016">
        <v>8.1675392930000008</v>
      </c>
      <c r="J11016">
        <v>10.16416291</v>
      </c>
      <c r="K11016">
        <v>4.7471607840000001</v>
      </c>
      <c r="L11016">
        <v>2.7006741089999999</v>
      </c>
      <c r="M11016">
        <v>2.829134308</v>
      </c>
      <c r="N11016">
        <v>4.1242503829999997</v>
      </c>
      <c r="O11016">
        <v>1.6322629909999999</v>
      </c>
      <c r="P11016">
        <v>4.8868636140000001</v>
      </c>
      <c r="Q11016">
        <v>9.0172647159999997</v>
      </c>
    </row>
    <row r="11017" spans="1:17">
      <c r="A11017" t="s">
        <v>22667</v>
      </c>
      <c r="B11017" s="14" t="s">
        <v>22668</v>
      </c>
      <c r="C11017">
        <v>21.178170869999999</v>
      </c>
      <c r="D11017">
        <v>0</v>
      </c>
      <c r="E11017">
        <v>0.42245633599999999</v>
      </c>
      <c r="F11017">
        <v>0.18017263</v>
      </c>
      <c r="G11017">
        <v>0</v>
      </c>
      <c r="H11017">
        <v>0</v>
      </c>
      <c r="I11017">
        <v>1.9302838309999999</v>
      </c>
      <c r="J11017">
        <v>0.50339339100000002</v>
      </c>
      <c r="K11017">
        <v>3.6028018730000002</v>
      </c>
      <c r="L11017">
        <v>5.0180960570000002</v>
      </c>
      <c r="M11017">
        <v>15.24468141</v>
      </c>
      <c r="N11017">
        <v>0.326334281</v>
      </c>
      <c r="O11017">
        <v>20.522568150000001</v>
      </c>
      <c r="P11017">
        <v>0.39717460999999998</v>
      </c>
      <c r="Q11017">
        <v>0.90990981500000001</v>
      </c>
    </row>
    <row r="11018" spans="1:17">
      <c r="A11018" t="s">
        <v>22613</v>
      </c>
      <c r="B11018" s="14" t="s">
        <v>22669</v>
      </c>
      <c r="C11018">
        <v>72.877823289999995</v>
      </c>
      <c r="D11018">
        <v>8.0724390110000002</v>
      </c>
      <c r="E11018">
        <v>3.6182142690000001</v>
      </c>
      <c r="F11018">
        <v>4.0782604649999996</v>
      </c>
      <c r="G11018">
        <v>3.4957322300000002</v>
      </c>
      <c r="H11018">
        <v>3.109900713</v>
      </c>
      <c r="I11018">
        <v>3.5426385599999999</v>
      </c>
      <c r="J11018">
        <v>1.950402628</v>
      </c>
      <c r="K11018">
        <v>5.1428230660000001</v>
      </c>
      <c r="L11018">
        <v>10.7446292</v>
      </c>
      <c r="M11018">
        <v>4.6630790180000004</v>
      </c>
      <c r="N11018">
        <v>1.5971183659999999</v>
      </c>
      <c r="O11018">
        <v>11.65819838</v>
      </c>
      <c r="P11018">
        <v>0.971909633</v>
      </c>
      <c r="Q11018">
        <v>3.339904261</v>
      </c>
    </row>
    <row r="11019" spans="1:17">
      <c r="A11019" t="s">
        <v>12310</v>
      </c>
      <c r="B11019" s="14" t="s">
        <v>22670</v>
      </c>
      <c r="C11019">
        <v>0</v>
      </c>
      <c r="D11019">
        <v>0</v>
      </c>
      <c r="E11019">
        <v>0</v>
      </c>
      <c r="F11019">
        <v>0</v>
      </c>
      <c r="G11019">
        <v>0</v>
      </c>
      <c r="H11019">
        <v>0</v>
      </c>
      <c r="I11019">
        <v>3.8854745500000001</v>
      </c>
      <c r="J11019">
        <v>0</v>
      </c>
      <c r="K11019">
        <v>2.4173638369999999</v>
      </c>
      <c r="L11019">
        <v>0</v>
      </c>
      <c r="M11019">
        <v>0</v>
      </c>
      <c r="N11019">
        <v>0</v>
      </c>
      <c r="O11019">
        <v>2.9507102590000001</v>
      </c>
      <c r="P11019">
        <v>0.39973702700000002</v>
      </c>
      <c r="Q11019">
        <v>0</v>
      </c>
    </row>
    <row r="11020" spans="1:17">
      <c r="A11020" t="s">
        <v>14165</v>
      </c>
      <c r="B11020" s="14" t="s">
        <v>22671</v>
      </c>
      <c r="C11020">
        <v>12.49071704</v>
      </c>
      <c r="D11020">
        <v>0.172944503</v>
      </c>
      <c r="E11020">
        <v>1.7441297520000001</v>
      </c>
      <c r="F11020">
        <v>0.42505754600000001</v>
      </c>
      <c r="G11020">
        <v>1.078456522</v>
      </c>
      <c r="H11020">
        <v>0.89946088700000004</v>
      </c>
      <c r="I11020">
        <v>10.2461947</v>
      </c>
      <c r="J11020">
        <v>1.6824187429999999</v>
      </c>
      <c r="K11020">
        <v>2.1249039399999998</v>
      </c>
      <c r="L11020">
        <v>1.4798166070000001</v>
      </c>
      <c r="M11020">
        <v>5.9941280380000004</v>
      </c>
      <c r="N11020">
        <v>1.9246936830000001</v>
      </c>
      <c r="O11020">
        <v>10.37489807</v>
      </c>
      <c r="P11020">
        <v>0.70275129400000003</v>
      </c>
      <c r="Q11020">
        <v>1.6099727530000001</v>
      </c>
    </row>
    <row r="11021" spans="1:17">
      <c r="A11021" t="s">
        <v>22672</v>
      </c>
      <c r="B11021" s="14" t="s">
        <v>5703</v>
      </c>
      <c r="C11021">
        <v>18.948234060000001</v>
      </c>
      <c r="D11021">
        <v>2.3679154429999998</v>
      </c>
      <c r="E11021">
        <v>2.4810612129999998</v>
      </c>
      <c r="F11021">
        <v>2.1162865110000002</v>
      </c>
      <c r="G11021">
        <v>1.4262587499999999</v>
      </c>
      <c r="H11021">
        <v>2.9855046839999999</v>
      </c>
      <c r="I11021">
        <v>12.0449711</v>
      </c>
      <c r="J11021">
        <v>1.539791549</v>
      </c>
      <c r="K11021">
        <v>5.5101675710000002</v>
      </c>
      <c r="L11021">
        <v>7.6747351459999997</v>
      </c>
      <c r="M11021">
        <v>2.7978474109999998</v>
      </c>
      <c r="N11021">
        <v>3.1742727519999998</v>
      </c>
      <c r="O11021">
        <v>8.6091311079999997</v>
      </c>
      <c r="P11021">
        <v>2.0410102299999999</v>
      </c>
      <c r="Q11021">
        <v>3.339904261</v>
      </c>
    </row>
    <row r="11022" spans="1:17">
      <c r="A11022" t="s">
        <v>22673</v>
      </c>
      <c r="B11022" s="14" t="s">
        <v>5690</v>
      </c>
      <c r="C11022">
        <v>2.4782965909999999</v>
      </c>
      <c r="D11022">
        <v>2.3458369779999999</v>
      </c>
      <c r="E11022">
        <v>1.821655692</v>
      </c>
      <c r="F11022">
        <v>2.576085258</v>
      </c>
      <c r="G11022">
        <v>1.167151187</v>
      </c>
      <c r="H11022">
        <v>0.34611006300000002</v>
      </c>
      <c r="I11022">
        <v>7.5568558479999997</v>
      </c>
      <c r="J11022">
        <v>5.083916232</v>
      </c>
      <c r="K11022">
        <v>1.635314325</v>
      </c>
      <c r="L11022">
        <v>1.8506453540000001</v>
      </c>
      <c r="M11022">
        <v>0.43247323100000001</v>
      </c>
      <c r="N11022">
        <v>4.3881545930000003</v>
      </c>
      <c r="O11022">
        <v>1.746601544</v>
      </c>
      <c r="P11022">
        <v>6.3547937560000003</v>
      </c>
      <c r="Q11022">
        <v>2.9426870599999999</v>
      </c>
    </row>
    <row r="11023" spans="1:17">
      <c r="A11023" t="s">
        <v>22674</v>
      </c>
      <c r="B11023" s="14" t="s">
        <v>2785</v>
      </c>
      <c r="C11023">
        <v>0.67369385299999995</v>
      </c>
      <c r="D11023">
        <v>1.663024024</v>
      </c>
      <c r="E11023">
        <v>1.88397214</v>
      </c>
      <c r="F11023">
        <v>0.83842625699999995</v>
      </c>
      <c r="G11023">
        <v>1.412631016</v>
      </c>
      <c r="H11023">
        <v>0.22177338999999999</v>
      </c>
      <c r="I11023">
        <v>2.8070312519999998</v>
      </c>
      <c r="J11023">
        <v>6.649344535</v>
      </c>
      <c r="K11023">
        <v>2.2266675760000001</v>
      </c>
      <c r="L11023">
        <v>2.8581278870000002</v>
      </c>
      <c r="M11023">
        <v>1.108445723</v>
      </c>
      <c r="N11023">
        <v>7.7352860479999999</v>
      </c>
      <c r="O11023">
        <v>1.4922025779999999</v>
      </c>
      <c r="P11023">
        <v>5.5591486980000004</v>
      </c>
      <c r="Q11023">
        <v>1.852475447</v>
      </c>
    </row>
    <row r="11024" spans="1:17">
      <c r="A11024" t="s">
        <v>22675</v>
      </c>
      <c r="B11024" s="14" t="s">
        <v>4799</v>
      </c>
      <c r="C11024">
        <v>0.35942065400000001</v>
      </c>
      <c r="D11024">
        <v>0.39811854699999999</v>
      </c>
      <c r="E11024">
        <v>0.34414197600000002</v>
      </c>
      <c r="F11024">
        <v>0.14677248200000001</v>
      </c>
      <c r="G11024">
        <v>0.62065219800000004</v>
      </c>
      <c r="H11024">
        <v>0.27607473700000001</v>
      </c>
      <c r="I11024">
        <v>1.5724505360000001</v>
      </c>
      <c r="J11024">
        <v>4.6019531579999997</v>
      </c>
      <c r="K11024">
        <v>4.2393282269999997</v>
      </c>
      <c r="L11024">
        <v>3.1794377109999998</v>
      </c>
      <c r="M11024">
        <v>1.379849318</v>
      </c>
      <c r="N11024">
        <v>2.835614853</v>
      </c>
      <c r="O11024">
        <v>1.194151671</v>
      </c>
      <c r="P11024">
        <v>0.539244901</v>
      </c>
      <c r="Q11024">
        <v>0.49415467699999999</v>
      </c>
    </row>
    <row r="11025" spans="1:17">
      <c r="A11025" t="s">
        <v>22676</v>
      </c>
      <c r="B11025" s="14" t="s">
        <v>9196</v>
      </c>
      <c r="C11025">
        <v>1.645316064</v>
      </c>
      <c r="D11025">
        <v>19.318107699999999</v>
      </c>
      <c r="E11025">
        <v>23.193021179999999</v>
      </c>
      <c r="F11025">
        <v>27.547031220000001</v>
      </c>
      <c r="G11025">
        <v>16.052513820000001</v>
      </c>
      <c r="H11025">
        <v>38.86136887</v>
      </c>
      <c r="I11025">
        <v>15.59607812</v>
      </c>
      <c r="J11025">
        <v>23.15208488</v>
      </c>
      <c r="K11025">
        <v>18.659930020000001</v>
      </c>
      <c r="L11025">
        <v>7.7970416829999998</v>
      </c>
      <c r="M11025">
        <v>1.579130345</v>
      </c>
      <c r="N11025">
        <v>16.529936469999999</v>
      </c>
      <c r="O11025">
        <v>4.5553793840000001</v>
      </c>
      <c r="P11025">
        <v>38.385106309999998</v>
      </c>
      <c r="Q11025">
        <v>22.620865510000002</v>
      </c>
    </row>
    <row r="11026" spans="1:17">
      <c r="A11026" t="e">
        <v>#N/A</v>
      </c>
      <c r="B11026" s="14" t="s">
        <v>22677</v>
      </c>
      <c r="C11026">
        <v>0</v>
      </c>
      <c r="D11026">
        <v>0</v>
      </c>
      <c r="E11026">
        <v>0</v>
      </c>
      <c r="F11026">
        <v>0</v>
      </c>
      <c r="G11026">
        <v>0</v>
      </c>
      <c r="H11026">
        <v>0</v>
      </c>
      <c r="I11026">
        <v>0</v>
      </c>
      <c r="J11026">
        <v>0</v>
      </c>
      <c r="K11026">
        <v>0</v>
      </c>
      <c r="L11026">
        <v>0</v>
      </c>
      <c r="M11026">
        <v>0</v>
      </c>
      <c r="N11026">
        <v>0</v>
      </c>
      <c r="O11026">
        <v>0</v>
      </c>
      <c r="P11026">
        <v>0.59291137900000002</v>
      </c>
      <c r="Q11026">
        <v>1.358334269</v>
      </c>
    </row>
    <row r="11027" spans="1:17">
      <c r="A11027" t="s">
        <v>22678</v>
      </c>
      <c r="B11027" s="14" t="s">
        <v>9200</v>
      </c>
      <c r="C11027">
        <v>5.1221622570000003</v>
      </c>
      <c r="D11027">
        <v>48.509726520000001</v>
      </c>
      <c r="E11027">
        <v>49.384818240000001</v>
      </c>
      <c r="F11027">
        <v>81.488309349999994</v>
      </c>
      <c r="G11027">
        <v>36.043438180000003</v>
      </c>
      <c r="H11027">
        <v>11.80315805</v>
      </c>
      <c r="I11027">
        <v>63.492870940000003</v>
      </c>
      <c r="J11027">
        <v>145.2894785</v>
      </c>
      <c r="K11027">
        <v>83.942490770000006</v>
      </c>
      <c r="L11027">
        <v>29.93741648</v>
      </c>
      <c r="M11027">
        <v>3.6870857350000001</v>
      </c>
      <c r="N11027">
        <v>78.453796929999996</v>
      </c>
      <c r="O11027">
        <v>3.5454270550000002</v>
      </c>
      <c r="P11027">
        <v>153.79339820000001</v>
      </c>
      <c r="Q11027">
        <v>46.655096729999997</v>
      </c>
    </row>
    <row r="11028" spans="1:17">
      <c r="A11028" t="s">
        <v>22679</v>
      </c>
      <c r="B11028" s="14" t="s">
        <v>2273</v>
      </c>
      <c r="C11028">
        <v>0.39181625399999997</v>
      </c>
      <c r="D11028">
        <v>2.343611326</v>
      </c>
      <c r="E11028">
        <v>2.0008558170000001</v>
      </c>
      <c r="F11028">
        <v>1.120010503</v>
      </c>
      <c r="G11028">
        <v>1.4885053370000001</v>
      </c>
      <c r="H11028">
        <v>1.354311601</v>
      </c>
      <c r="I11028">
        <v>5.1425398449999999</v>
      </c>
      <c r="J11028">
        <v>4.1723383900000002</v>
      </c>
      <c r="K11028">
        <v>4.443683525</v>
      </c>
      <c r="L11028">
        <v>3.218437319</v>
      </c>
      <c r="M11028">
        <v>1.504219038</v>
      </c>
      <c r="N11028">
        <v>3.091196837</v>
      </c>
      <c r="O11028">
        <v>1.7357119169999999</v>
      </c>
      <c r="P11028">
        <v>4.173724837</v>
      </c>
      <c r="Q11028">
        <v>2.42412406</v>
      </c>
    </row>
    <row r="11029" spans="1:17">
      <c r="A11029" t="s">
        <v>22680</v>
      </c>
      <c r="B11029" s="14" t="s">
        <v>4759</v>
      </c>
      <c r="C11029">
        <v>11.3788652</v>
      </c>
      <c r="D11029">
        <v>2.346951389</v>
      </c>
      <c r="E11029">
        <v>1.3984207850000001</v>
      </c>
      <c r="F11029">
        <v>1.548885466</v>
      </c>
      <c r="G11029">
        <v>1.016336401</v>
      </c>
      <c r="H11029">
        <v>2.7124834720000002</v>
      </c>
      <c r="I11029">
        <v>3.7193497469999999</v>
      </c>
      <c r="J11029">
        <v>2.7855231439999999</v>
      </c>
      <c r="K11029">
        <v>4.361016234</v>
      </c>
      <c r="L11029">
        <v>3.3469866339999998</v>
      </c>
      <c r="M11029">
        <v>7.5318140910000002</v>
      </c>
      <c r="N11029">
        <v>0.62879422600000001</v>
      </c>
      <c r="O11029">
        <v>10.21184049</v>
      </c>
      <c r="P11029">
        <v>3.5615524629999999</v>
      </c>
      <c r="Q11029">
        <v>5.7992161869999999</v>
      </c>
    </row>
    <row r="11030" spans="1:17">
      <c r="A11030" t="s">
        <v>22681</v>
      </c>
      <c r="B11030" s="14" t="s">
        <v>1412</v>
      </c>
      <c r="C11030">
        <v>1.7543048750000001</v>
      </c>
      <c r="D11030">
        <v>2.914779518</v>
      </c>
      <c r="E11030">
        <v>2.2104790859999999</v>
      </c>
      <c r="F11030">
        <v>1.8655867669999999</v>
      </c>
      <c r="G11030">
        <v>1.7513465340000001</v>
      </c>
      <c r="H11030">
        <v>1.200117002</v>
      </c>
      <c r="I11030">
        <v>3.5976616199999998</v>
      </c>
      <c r="J11030">
        <v>4.3019318909999997</v>
      </c>
      <c r="K11030">
        <v>3.6807597520000002</v>
      </c>
      <c r="L11030">
        <v>4.3646044560000004</v>
      </c>
      <c r="M11030">
        <v>0.21046686100000001</v>
      </c>
      <c r="N11030">
        <v>1.466489857</v>
      </c>
      <c r="O11030">
        <v>1.5178550710000001</v>
      </c>
      <c r="P11030">
        <v>1.5463078400000001</v>
      </c>
      <c r="Q11030">
        <v>1.394397836</v>
      </c>
    </row>
    <row r="11031" spans="1:17">
      <c r="A11031" t="s">
        <v>22682</v>
      </c>
      <c r="B11031" s="14" t="s">
        <v>8461</v>
      </c>
      <c r="C11031">
        <v>62.326187529999999</v>
      </c>
      <c r="D11031">
        <v>553.75280810000004</v>
      </c>
      <c r="E11031">
        <v>509.11223890000002</v>
      </c>
      <c r="F11031">
        <v>612.83454010000003</v>
      </c>
      <c r="G11031">
        <v>508.29061830000001</v>
      </c>
      <c r="H11031">
        <v>1148.3775820000001</v>
      </c>
      <c r="I11031">
        <v>563.08392519999995</v>
      </c>
      <c r="J11031">
        <v>594.31797289999997</v>
      </c>
      <c r="K11031">
        <v>681.57054330000005</v>
      </c>
      <c r="L11031">
        <v>361.79548999999997</v>
      </c>
      <c r="M11031">
        <v>109.91134719999999</v>
      </c>
      <c r="N11031">
        <v>184.01890030000001</v>
      </c>
      <c r="O11031">
        <v>73.514321229999993</v>
      </c>
      <c r="P11031">
        <v>545.69744590000005</v>
      </c>
      <c r="Q11031">
        <v>783.05387259999998</v>
      </c>
    </row>
    <row r="11032" spans="1:17">
      <c r="A11032" t="s">
        <v>22683</v>
      </c>
      <c r="B11032" s="14" t="s">
        <v>5619</v>
      </c>
      <c r="C11032">
        <v>3.393215874</v>
      </c>
      <c r="D11032">
        <v>0.50851033599999995</v>
      </c>
      <c r="E11032">
        <v>0.424702358</v>
      </c>
      <c r="F11032">
        <v>0.40754369600000001</v>
      </c>
      <c r="G11032">
        <v>0.36190712600000002</v>
      </c>
      <c r="H11032">
        <v>0.26830221199999998</v>
      </c>
      <c r="I11032">
        <v>2.0375736519999998</v>
      </c>
      <c r="J11032">
        <v>1.0374429279999999</v>
      </c>
      <c r="K11032">
        <v>3.395584172</v>
      </c>
      <c r="L11032">
        <v>6.1167898770000004</v>
      </c>
      <c r="M11032">
        <v>1.532573094</v>
      </c>
      <c r="N11032">
        <v>0.393683116</v>
      </c>
      <c r="O11032">
        <v>2.6526443120000001</v>
      </c>
      <c r="P11032">
        <v>0.46417023000000002</v>
      </c>
      <c r="Q11032">
        <v>1.1663029620000001</v>
      </c>
    </row>
    <row r="11033" spans="1:17">
      <c r="A11033" t="s">
        <v>22684</v>
      </c>
      <c r="B11033" s="14" t="s">
        <v>5313</v>
      </c>
      <c r="C11033">
        <v>9.7607889389999993</v>
      </c>
      <c r="D11033">
        <v>2.6154036129999998</v>
      </c>
      <c r="E11033">
        <v>1.8642282539999999</v>
      </c>
      <c r="F11033">
        <v>2.043565214</v>
      </c>
      <c r="G11033">
        <v>1.4045879640000001</v>
      </c>
      <c r="H11033">
        <v>2.6419280340000002</v>
      </c>
      <c r="I11033">
        <v>5.4226093879999997</v>
      </c>
      <c r="J11033">
        <v>3.5117992060000001</v>
      </c>
      <c r="K11033">
        <v>4.2592944150000003</v>
      </c>
      <c r="L11033">
        <v>8.1645015870000002</v>
      </c>
      <c r="M11033">
        <v>4.5502414279999996</v>
      </c>
      <c r="N11033">
        <v>1.3006358549999999</v>
      </c>
      <c r="O11033">
        <v>5.0446020069999999</v>
      </c>
      <c r="P11033">
        <v>1.457454246</v>
      </c>
      <c r="Q11033">
        <v>2.3963860060000002</v>
      </c>
    </row>
    <row r="11034" spans="1:17">
      <c r="A11034" t="s">
        <v>22684</v>
      </c>
      <c r="B11034" s="14" t="s">
        <v>22685</v>
      </c>
      <c r="C11034">
        <v>305.36583480000002</v>
      </c>
      <c r="D11034">
        <v>36.231948000000003</v>
      </c>
      <c r="E11034">
        <v>35.027061349999997</v>
      </c>
      <c r="F11034">
        <v>26.676120149999999</v>
      </c>
      <c r="G11034">
        <v>37.96383299</v>
      </c>
      <c r="H11034">
        <v>74.033883149999994</v>
      </c>
      <c r="I11034">
        <v>75.346022869999999</v>
      </c>
      <c r="J11034">
        <v>38.892025709999999</v>
      </c>
      <c r="K11034">
        <v>124.304436</v>
      </c>
      <c r="L11034">
        <v>238.20152949999999</v>
      </c>
      <c r="M11034">
        <v>130.63863309999999</v>
      </c>
      <c r="N11034">
        <v>28.199336460000001</v>
      </c>
      <c r="O11034">
        <v>967.20412499999998</v>
      </c>
      <c r="P11034">
        <v>32.39628896</v>
      </c>
      <c r="Q11034">
        <v>106.7962484</v>
      </c>
    </row>
    <row r="11035" spans="1:17">
      <c r="A11035" t="s">
        <v>22686</v>
      </c>
      <c r="B11035" s="14" t="s">
        <v>22687</v>
      </c>
      <c r="C11035">
        <v>8.8539673019999992</v>
      </c>
      <c r="D11035">
        <v>4.6234183619999998</v>
      </c>
      <c r="E11035">
        <v>3.7005363619999998</v>
      </c>
      <c r="F11035">
        <v>3.95993504</v>
      </c>
      <c r="G11035">
        <v>3.2762452139999998</v>
      </c>
      <c r="H11035">
        <v>17.00206056</v>
      </c>
      <c r="I11035">
        <v>6.4559569469999998</v>
      </c>
      <c r="J11035">
        <v>3.6879540309999999</v>
      </c>
      <c r="K11035">
        <v>6.0248999159999999</v>
      </c>
      <c r="L11035">
        <v>9.5904806730000001</v>
      </c>
      <c r="M11035">
        <v>6.0698578339999996</v>
      </c>
      <c r="N11035">
        <v>2.8845351799999999</v>
      </c>
      <c r="O11035">
        <v>2.1011949009999999</v>
      </c>
      <c r="P11035">
        <v>6.7367625999999996</v>
      </c>
      <c r="Q11035">
        <v>5.6517522329999998</v>
      </c>
    </row>
    <row r="11036" spans="1:17">
      <c r="A11036" t="s">
        <v>22684</v>
      </c>
      <c r="B11036" s="14" t="s">
        <v>22688</v>
      </c>
      <c r="C11036">
        <v>313.76486870000002</v>
      </c>
      <c r="D11036">
        <v>224.28374210000001</v>
      </c>
      <c r="E11036">
        <v>63.773177080000004</v>
      </c>
      <c r="F11036">
        <v>41.977354560000002</v>
      </c>
      <c r="G11036">
        <v>77.917898429999994</v>
      </c>
      <c r="H11036">
        <v>81.253469569999993</v>
      </c>
      <c r="I11036">
        <v>358.21151400000002</v>
      </c>
      <c r="J11036">
        <v>100.6145702</v>
      </c>
      <c r="K11036">
        <v>251.60174699999999</v>
      </c>
      <c r="L11036">
        <v>257.91997040000001</v>
      </c>
      <c r="M11036">
        <v>682.59108930000002</v>
      </c>
      <c r="N11036">
        <v>47.22449031</v>
      </c>
      <c r="O11036">
        <v>368.6679742</v>
      </c>
      <c r="P11036">
        <v>72.450166730000007</v>
      </c>
      <c r="Q11036">
        <v>98.191251899999997</v>
      </c>
    </row>
    <row r="11037" spans="1:17">
      <c r="A11037" t="e">
        <v>#N/A</v>
      </c>
      <c r="B11037" s="14" t="s">
        <v>22689</v>
      </c>
      <c r="C11037">
        <v>319.05374810000001</v>
      </c>
      <c r="D11037">
        <v>0.61195747199999995</v>
      </c>
      <c r="E11037">
        <v>0</v>
      </c>
      <c r="F11037">
        <v>0</v>
      </c>
      <c r="G11037">
        <v>0.23850480800000001</v>
      </c>
      <c r="H11037">
        <v>1.0609025839999999</v>
      </c>
      <c r="I11037">
        <v>16.113673720000001</v>
      </c>
      <c r="J11037">
        <v>0.17509335300000001</v>
      </c>
      <c r="K11037">
        <v>34.461583130000001</v>
      </c>
      <c r="L11037">
        <v>48.871892039999999</v>
      </c>
      <c r="M11037">
        <v>100.74745969999999</v>
      </c>
      <c r="N11037">
        <v>2.5539204629999999</v>
      </c>
      <c r="O11037">
        <v>149.903976</v>
      </c>
      <c r="P11037">
        <v>0.20722153600000001</v>
      </c>
      <c r="Q11037">
        <v>32.282017770000003</v>
      </c>
    </row>
    <row r="11038" spans="1:17">
      <c r="A11038" t="s">
        <v>22684</v>
      </c>
      <c r="B11038" s="14" t="s">
        <v>22690</v>
      </c>
      <c r="C11038">
        <v>43.926699589999998</v>
      </c>
      <c r="D11038">
        <v>221.90022329999999</v>
      </c>
      <c r="E11038">
        <v>201.9727991</v>
      </c>
      <c r="F11038">
        <v>292.92725039999999</v>
      </c>
      <c r="G11038">
        <v>205.82470939999999</v>
      </c>
      <c r="H11038">
        <v>30.536823590000001</v>
      </c>
      <c r="I11038">
        <v>169.69519500000001</v>
      </c>
      <c r="J11038">
        <v>309.56621280000002</v>
      </c>
      <c r="K11038">
        <v>61.171172480000003</v>
      </c>
      <c r="L11038">
        <v>55.510843219999998</v>
      </c>
      <c r="M11038">
        <v>84.522033129999997</v>
      </c>
      <c r="N11038">
        <v>2051.1779230000002</v>
      </c>
      <c r="O11038">
        <v>91.799455570000006</v>
      </c>
      <c r="P11038">
        <v>1011.705183</v>
      </c>
      <c r="Q11038">
        <v>396.5485152</v>
      </c>
    </row>
    <row r="11039" spans="1:17">
      <c r="A11039" t="s">
        <v>22691</v>
      </c>
      <c r="B11039" s="14" t="s">
        <v>1548</v>
      </c>
      <c r="C11039">
        <v>59.226248699999999</v>
      </c>
      <c r="D11039">
        <v>12.692751599999999</v>
      </c>
      <c r="E11039">
        <v>71.433645709999993</v>
      </c>
      <c r="F11039">
        <v>21.29379282</v>
      </c>
      <c r="G11039">
        <v>64.920897120000006</v>
      </c>
      <c r="H11039">
        <v>41.907305870000002</v>
      </c>
      <c r="I11039">
        <v>54.920561929999998</v>
      </c>
      <c r="J11039">
        <v>93.9740903</v>
      </c>
      <c r="K11039">
        <v>25.11571314</v>
      </c>
      <c r="L11039">
        <v>92.336096429999998</v>
      </c>
      <c r="M11039">
        <v>12.357341119999999</v>
      </c>
      <c r="N11039">
        <v>20.47436034</v>
      </c>
      <c r="O11039">
        <v>31.72645988</v>
      </c>
      <c r="P11039">
        <v>9.4170316669999998</v>
      </c>
      <c r="Q11039">
        <v>35.624777719999997</v>
      </c>
    </row>
    <row r="11040" spans="1:17">
      <c r="A11040" t="s">
        <v>22692</v>
      </c>
      <c r="B11040" s="14" t="s">
        <v>2682</v>
      </c>
      <c r="C11040">
        <v>5.4843868789999997</v>
      </c>
      <c r="D11040">
        <v>2.3084531209999999</v>
      </c>
      <c r="E11040">
        <v>1.808763916</v>
      </c>
      <c r="F11040">
        <v>3.4340472530000001</v>
      </c>
      <c r="G11040">
        <v>2.2729223109999999</v>
      </c>
      <c r="H11040">
        <v>0.631892177</v>
      </c>
      <c r="I11040">
        <v>2.3993966339999999</v>
      </c>
      <c r="J11040">
        <v>7.508784286</v>
      </c>
      <c r="K11040">
        <v>4.9759813389999996</v>
      </c>
      <c r="L11040">
        <v>1.732675929</v>
      </c>
      <c r="M11040">
        <v>5.2637678159999997</v>
      </c>
      <c r="N11040">
        <v>5.1381397619999998</v>
      </c>
      <c r="O11040">
        <v>6.6812230960000001</v>
      </c>
      <c r="P11040">
        <v>11.355079679999999</v>
      </c>
      <c r="Q11040">
        <v>4.5241731029999999</v>
      </c>
    </row>
    <row r="11041" spans="1:17">
      <c r="A11041" t="s">
        <v>22693</v>
      </c>
      <c r="B11041" s="14" t="s">
        <v>6822</v>
      </c>
      <c r="C11041">
        <v>5.5619438649999999</v>
      </c>
      <c r="D11041">
        <v>1.7455554609999999</v>
      </c>
      <c r="E11041">
        <v>1.7505149200000001</v>
      </c>
      <c r="F11041">
        <v>1.4510873070000001</v>
      </c>
      <c r="G11041">
        <v>1.4006469210000001</v>
      </c>
      <c r="H11041">
        <v>0.267011677</v>
      </c>
      <c r="I11041">
        <v>1.6898107609999999</v>
      </c>
      <c r="J11041">
        <v>2.6440864980000001</v>
      </c>
      <c r="K11041">
        <v>4.1001583610000001</v>
      </c>
      <c r="L11041">
        <v>4.832240648</v>
      </c>
      <c r="M11041">
        <v>3.1139528799999998</v>
      </c>
      <c r="N11041">
        <v>2.7139585020000001</v>
      </c>
      <c r="O11041">
        <v>4.1064879019999996</v>
      </c>
      <c r="P11041">
        <v>2.781559557</v>
      </c>
      <c r="Q11041">
        <v>3.6641486140000001</v>
      </c>
    </row>
    <row r="11042" spans="1:17">
      <c r="A11042" t="s">
        <v>22694</v>
      </c>
      <c r="B11042" s="14" t="s">
        <v>22695</v>
      </c>
      <c r="C11042">
        <v>4.1349119600000002</v>
      </c>
      <c r="D11042">
        <v>6.5266528170000004</v>
      </c>
      <c r="E11042">
        <v>2.74940294</v>
      </c>
      <c r="F11042">
        <v>4.0806056399999999</v>
      </c>
      <c r="G11042">
        <v>2.4098239210000001</v>
      </c>
      <c r="H11042">
        <v>2.1835473090000002</v>
      </c>
      <c r="I11042">
        <v>6.0300230810000004</v>
      </c>
      <c r="J11042">
        <v>2.2933065620000002</v>
      </c>
      <c r="K11042">
        <v>3.9860786680000002</v>
      </c>
      <c r="L11042">
        <v>4.8987671150000001</v>
      </c>
      <c r="M11042">
        <v>5.9528668319999998</v>
      </c>
      <c r="N11042">
        <v>0.191144485</v>
      </c>
      <c r="O11042">
        <v>2.2896625290000001</v>
      </c>
      <c r="P11042">
        <v>1.5509196279999999</v>
      </c>
      <c r="Q11042">
        <v>2.4871627479999998</v>
      </c>
    </row>
    <row r="11043" spans="1:17">
      <c r="A11043" t="s">
        <v>22696</v>
      </c>
      <c r="B11043" s="14" t="s">
        <v>6842</v>
      </c>
      <c r="C11043">
        <v>6.6634352449999996</v>
      </c>
      <c r="D11043">
        <v>0.31632300400000002</v>
      </c>
      <c r="E11043">
        <v>0.32069678099999999</v>
      </c>
      <c r="F11043">
        <v>0.32393696</v>
      </c>
      <c r="G11043">
        <v>0.246567974</v>
      </c>
      <c r="H11043">
        <v>0.60931592899999998</v>
      </c>
      <c r="I11043">
        <v>0.925468391</v>
      </c>
      <c r="J11043">
        <v>0.42236310599999999</v>
      </c>
      <c r="K11043">
        <v>0.719729917</v>
      </c>
      <c r="L11043">
        <v>1.5036937859999999</v>
      </c>
      <c r="M11043">
        <v>3.3499645650000001</v>
      </c>
      <c r="N11043">
        <v>0.938759546</v>
      </c>
      <c r="O11043">
        <v>4.7440347420000002</v>
      </c>
      <c r="P11043">
        <v>0.71409034699999996</v>
      </c>
      <c r="Q11043">
        <v>2.8356467219999999</v>
      </c>
    </row>
    <row r="11044" spans="1:17">
      <c r="A11044" t="s">
        <v>22697</v>
      </c>
      <c r="B11044" s="14" t="s">
        <v>2087</v>
      </c>
      <c r="C11044">
        <v>20.159503879999999</v>
      </c>
      <c r="D11044">
        <v>3.4331505070000001</v>
      </c>
      <c r="E11044">
        <v>1.585840227</v>
      </c>
      <c r="F11044">
        <v>1.5552888730000001</v>
      </c>
      <c r="G11044">
        <v>2.0750942220000002</v>
      </c>
      <c r="H11044">
        <v>2.6984780079999999</v>
      </c>
      <c r="I11044">
        <v>5.1711594820000002</v>
      </c>
      <c r="J11044">
        <v>3.3131593640000001</v>
      </c>
      <c r="K11044">
        <v>11.43913942</v>
      </c>
      <c r="L11044">
        <v>12.613461989999999</v>
      </c>
      <c r="M11044">
        <v>8.5713457539999993</v>
      </c>
      <c r="N11044">
        <v>1.9751292869999999</v>
      </c>
      <c r="O11044">
        <v>12.43577284</v>
      </c>
      <c r="P11044">
        <v>2.5615204600000001</v>
      </c>
      <c r="Q11044">
        <v>4.649524854</v>
      </c>
    </row>
    <row r="11045" spans="1:17">
      <c r="A11045" t="e">
        <v>#N/A</v>
      </c>
      <c r="B11045" s="14" t="s">
        <v>22698</v>
      </c>
      <c r="C11045">
        <v>0</v>
      </c>
      <c r="D11045">
        <v>4.1118041400000003</v>
      </c>
      <c r="E11045">
        <v>1.9746273700000001</v>
      </c>
      <c r="F11045">
        <v>1.8948492290000001</v>
      </c>
      <c r="G11045">
        <v>1.201903441</v>
      </c>
      <c r="H11045">
        <v>1.7820779369999999</v>
      </c>
      <c r="I11045">
        <v>0</v>
      </c>
      <c r="J11045">
        <v>2.0588224080000002</v>
      </c>
      <c r="K11045">
        <v>4.2100156719999999</v>
      </c>
      <c r="L11045">
        <v>2.9319212920000002</v>
      </c>
      <c r="M11045">
        <v>4.4535024329999997</v>
      </c>
      <c r="N11045">
        <v>3.4320099709999998</v>
      </c>
      <c r="O11045">
        <v>0</v>
      </c>
      <c r="P11045">
        <v>2.4365992909999998</v>
      </c>
      <c r="Q11045">
        <v>3.1897962039999999</v>
      </c>
    </row>
    <row r="11046" spans="1:17">
      <c r="A11046" t="s">
        <v>22699</v>
      </c>
      <c r="B11046" s="14" t="s">
        <v>6917</v>
      </c>
      <c r="C11046">
        <v>2.4253698090000002</v>
      </c>
      <c r="D11046">
        <v>1.0501784869999999</v>
      </c>
      <c r="E11046">
        <v>0.71544660900000001</v>
      </c>
      <c r="F11046">
        <v>0.58524841400000005</v>
      </c>
      <c r="G11046">
        <v>1.0470399260000001</v>
      </c>
      <c r="H11046">
        <v>0.88913605500000004</v>
      </c>
      <c r="I11046">
        <v>0.48231331199999999</v>
      </c>
      <c r="J11046">
        <v>1.3416656739999999</v>
      </c>
      <c r="K11046">
        <v>2.3005611529999999</v>
      </c>
      <c r="L11046">
        <v>1.811122763</v>
      </c>
      <c r="M11046">
        <v>1.2697118519999999</v>
      </c>
      <c r="N11046">
        <v>0.62514009699999995</v>
      </c>
      <c r="O11046">
        <v>2.1976726169999998</v>
      </c>
      <c r="P11046">
        <v>1.1247272450000001</v>
      </c>
      <c r="Q11046">
        <v>1.0609946800000001</v>
      </c>
    </row>
    <row r="11047" spans="1:17">
      <c r="A11047" t="s">
        <v>22700</v>
      </c>
      <c r="B11047" s="14" t="s">
        <v>4178</v>
      </c>
      <c r="C11047">
        <v>2.4403028710000001</v>
      </c>
      <c r="D11047">
        <v>1.289144048</v>
      </c>
      <c r="E11047">
        <v>0.75888520100000001</v>
      </c>
      <c r="F11047">
        <v>1.379794757</v>
      </c>
      <c r="G11047">
        <v>0.74554434700000005</v>
      </c>
      <c r="H11047">
        <v>1.802328822</v>
      </c>
      <c r="I11047">
        <v>1.64249606</v>
      </c>
      <c r="J11047">
        <v>1.7609616079999999</v>
      </c>
      <c r="K11047">
        <v>1.192199893</v>
      </c>
      <c r="L11047">
        <v>1.6605336040000001</v>
      </c>
      <c r="M11047">
        <v>1.801644166</v>
      </c>
      <c r="N11047">
        <v>1.4809643029999999</v>
      </c>
      <c r="O11047">
        <v>1.6631275999999999</v>
      </c>
      <c r="P11047">
        <v>1.3800012349999999</v>
      </c>
      <c r="Q11047">
        <v>1.419459311</v>
      </c>
    </row>
    <row r="11048" spans="1:17">
      <c r="A11048" t="s">
        <v>22701</v>
      </c>
      <c r="B11048" s="14" t="s">
        <v>22702</v>
      </c>
      <c r="C11048">
        <v>1.471404983</v>
      </c>
      <c r="D11048">
        <v>1.5211721970000001</v>
      </c>
      <c r="E11048">
        <v>1.0435976010000001</v>
      </c>
      <c r="F11048">
        <v>0.86790995999999998</v>
      </c>
      <c r="G11048">
        <v>2.5408410039999998</v>
      </c>
      <c r="H11048">
        <v>0</v>
      </c>
      <c r="I11048">
        <v>1.4305191340000001</v>
      </c>
      <c r="J11048">
        <v>3.4197270739999999</v>
      </c>
      <c r="K11048">
        <v>0.66750248499999998</v>
      </c>
      <c r="L11048">
        <v>2.1693431890000001</v>
      </c>
      <c r="M11048">
        <v>0.941476761</v>
      </c>
      <c r="N11048">
        <v>3.9904248949999999</v>
      </c>
      <c r="O11048">
        <v>1.629549015</v>
      </c>
      <c r="P11048">
        <v>2.1339880459999998</v>
      </c>
      <c r="Q11048">
        <v>3.7088010499999999</v>
      </c>
    </row>
    <row r="11049" spans="1:17">
      <c r="A11049" t="s">
        <v>22703</v>
      </c>
      <c r="B11049" s="14" t="s">
        <v>22704</v>
      </c>
      <c r="C11049">
        <v>2.949816657</v>
      </c>
      <c r="D11049">
        <v>0</v>
      </c>
      <c r="E11049">
        <v>0.31382470699999998</v>
      </c>
      <c r="F11049">
        <v>0</v>
      </c>
      <c r="G11049">
        <v>0</v>
      </c>
      <c r="H11049">
        <v>0</v>
      </c>
      <c r="I11049">
        <v>0</v>
      </c>
      <c r="J11049">
        <v>0</v>
      </c>
      <c r="K11049">
        <v>0</v>
      </c>
      <c r="L11049">
        <v>0</v>
      </c>
      <c r="M11049">
        <v>0</v>
      </c>
      <c r="N11049">
        <v>0</v>
      </c>
      <c r="O11049">
        <v>0</v>
      </c>
      <c r="P11049">
        <v>0.44256599400000002</v>
      </c>
      <c r="Q11049">
        <v>0</v>
      </c>
    </row>
    <row r="11050" spans="1:17">
      <c r="A11050" t="s">
        <v>22705</v>
      </c>
      <c r="B11050" s="14" t="s">
        <v>5841</v>
      </c>
      <c r="C11050">
        <v>7.2324751660000004</v>
      </c>
      <c r="D11050">
        <v>46.625050539999997</v>
      </c>
      <c r="E11050">
        <v>40.47294471</v>
      </c>
      <c r="F11050">
        <v>72.162451340000004</v>
      </c>
      <c r="G11050">
        <v>32.471740369999999</v>
      </c>
      <c r="H11050">
        <v>43.887180290000003</v>
      </c>
      <c r="I11050">
        <v>18.985068290000001</v>
      </c>
      <c r="J11050">
        <v>26.589044959999999</v>
      </c>
      <c r="K11050">
        <v>81.697160510000003</v>
      </c>
      <c r="L11050">
        <v>24.677432100000001</v>
      </c>
      <c r="M11050">
        <v>4.1649217150000002</v>
      </c>
      <c r="N11050">
        <v>38.782914779999999</v>
      </c>
      <c r="O11050">
        <v>7.2088280400000002</v>
      </c>
      <c r="P11050">
        <v>140.84604619999999</v>
      </c>
      <c r="Q11050">
        <v>64.13669041</v>
      </c>
    </row>
    <row r="11051" spans="1:17">
      <c r="A11051" t="s">
        <v>22706</v>
      </c>
      <c r="B11051" s="14" t="s">
        <v>7021</v>
      </c>
      <c r="C11051">
        <v>1.5986103169999999</v>
      </c>
      <c r="D11051">
        <v>1.0624371340000001</v>
      </c>
      <c r="E11051">
        <v>1.9841820189999999</v>
      </c>
      <c r="F11051">
        <v>1.088010202</v>
      </c>
      <c r="G11051">
        <v>0.64411685500000004</v>
      </c>
      <c r="H11051">
        <v>0.61395459200000002</v>
      </c>
      <c r="I11051">
        <v>1.5541898199999999</v>
      </c>
      <c r="J11051">
        <v>1.4861471980000001</v>
      </c>
      <c r="K11051">
        <v>5.5599368260000004</v>
      </c>
      <c r="L11051">
        <v>1.3467922320000001</v>
      </c>
      <c r="M11051">
        <v>1.022868946</v>
      </c>
      <c r="N11051">
        <v>1.707886252</v>
      </c>
      <c r="O11051">
        <v>2.360568207</v>
      </c>
      <c r="P11051">
        <v>0.87942145900000002</v>
      </c>
      <c r="Q11051">
        <v>0.36631207999999998</v>
      </c>
    </row>
    <row r="11052" spans="1:17">
      <c r="A11052" t="s">
        <v>22707</v>
      </c>
      <c r="B11052" s="14" t="s">
        <v>2018</v>
      </c>
      <c r="C11052">
        <v>3.330438161</v>
      </c>
      <c r="D11052">
        <v>2.1700104869999999</v>
      </c>
      <c r="E11052">
        <v>1.6882220960000001</v>
      </c>
      <c r="F11052">
        <v>1.280012003</v>
      </c>
      <c r="G11052">
        <v>1.217868003</v>
      </c>
      <c r="H11052">
        <v>1.805748801</v>
      </c>
      <c r="I11052">
        <v>1.714179948</v>
      </c>
      <c r="J11052">
        <v>1.316273421</v>
      </c>
      <c r="K11052">
        <v>1.77747341</v>
      </c>
      <c r="L11052">
        <v>3.218437319</v>
      </c>
      <c r="M11052">
        <v>4.5126571139999996</v>
      </c>
      <c r="N11052">
        <v>1.3765485909999999</v>
      </c>
      <c r="O11052">
        <v>2.3866038860000001</v>
      </c>
      <c r="P11052">
        <v>1.11691228</v>
      </c>
      <c r="Q11052">
        <v>2.42412406</v>
      </c>
    </row>
    <row r="11053" spans="1:17">
      <c r="A11053" t="e">
        <v>#N/A</v>
      </c>
      <c r="B11053" s="14" t="s">
        <v>22708</v>
      </c>
      <c r="C11053">
        <v>28.285913149999999</v>
      </c>
      <c r="D11053">
        <v>1.566569214</v>
      </c>
      <c r="E11053">
        <v>2.25695851</v>
      </c>
      <c r="F11053">
        <v>1.3475925449999999</v>
      </c>
      <c r="G11053">
        <v>2.6864462759999999</v>
      </c>
      <c r="H11053">
        <v>1.0863351809999999</v>
      </c>
      <c r="I11053">
        <v>2.0624950520000001</v>
      </c>
      <c r="J11053">
        <v>1.613617171</v>
      </c>
      <c r="K11053">
        <v>1.2831897080000001</v>
      </c>
      <c r="L11053">
        <v>1.787267089</v>
      </c>
      <c r="M11053">
        <v>10.859225110000001</v>
      </c>
      <c r="N11053">
        <v>2.2664586400000002</v>
      </c>
      <c r="O11053">
        <v>15.66301678</v>
      </c>
      <c r="P11053">
        <v>1.4853242259999999</v>
      </c>
      <c r="Q11053">
        <v>2.916697214</v>
      </c>
    </row>
    <row r="11054" spans="1:17">
      <c r="A11054" t="e">
        <v>#N/A</v>
      </c>
      <c r="B11054" s="14" t="s">
        <v>22709</v>
      </c>
      <c r="C11054">
        <v>3.303794656</v>
      </c>
      <c r="D11054">
        <v>1.829752842</v>
      </c>
      <c r="E11054">
        <v>1.054451016</v>
      </c>
      <c r="F11054">
        <v>0.44971088399999998</v>
      </c>
      <c r="G11054">
        <v>0.85575524999999997</v>
      </c>
      <c r="H11054">
        <v>12.68839491</v>
      </c>
      <c r="I11054">
        <v>0</v>
      </c>
      <c r="J11054">
        <v>1.256469904</v>
      </c>
      <c r="K11054">
        <v>0</v>
      </c>
      <c r="L11054">
        <v>2.0875279600000001</v>
      </c>
      <c r="M11054">
        <v>0</v>
      </c>
      <c r="N11054">
        <v>0.203632592</v>
      </c>
      <c r="O11054">
        <v>0</v>
      </c>
      <c r="P11054">
        <v>1.487021739</v>
      </c>
      <c r="Q11054">
        <v>5.677837244</v>
      </c>
    </row>
    <row r="11055" spans="1:17">
      <c r="A11055" t="e">
        <v>#N/A</v>
      </c>
      <c r="B11055" s="14" t="s">
        <v>22710</v>
      </c>
      <c r="C11055">
        <v>508.27610090000002</v>
      </c>
      <c r="D11055">
        <v>16.63411675</v>
      </c>
      <c r="E11055">
        <v>24.886518729999999</v>
      </c>
      <c r="F11055">
        <v>25.15865084</v>
      </c>
      <c r="G11055">
        <v>21.942442310000001</v>
      </c>
      <c r="H11055">
        <v>100.930414</v>
      </c>
      <c r="I11055">
        <v>155.82654919999999</v>
      </c>
      <c r="J11055">
        <v>162.18419800000001</v>
      </c>
      <c r="K11055">
        <v>153.2828433</v>
      </c>
      <c r="L11055">
        <v>364.95244050000002</v>
      </c>
      <c r="M11055">
        <v>188.47969739999999</v>
      </c>
      <c r="N11055">
        <v>286.58083260000001</v>
      </c>
      <c r="O11055">
        <v>1231.3540889999999</v>
      </c>
      <c r="P11055">
        <v>90.989092420000006</v>
      </c>
      <c r="Q11055">
        <v>113.1596933</v>
      </c>
    </row>
    <row r="11056" spans="1:17">
      <c r="A11056" t="s">
        <v>22711</v>
      </c>
      <c r="B11056" s="14" t="s">
        <v>4917</v>
      </c>
      <c r="C11056">
        <v>2.9059960810000001</v>
      </c>
      <c r="D11056">
        <v>9.5851008950000001</v>
      </c>
      <c r="E11056">
        <v>9.8416802190000006</v>
      </c>
      <c r="F11056">
        <v>9.0320158910000004</v>
      </c>
      <c r="G11056">
        <v>7.4714101839999998</v>
      </c>
      <c r="H11056">
        <v>4.8982759859999998</v>
      </c>
      <c r="I11056">
        <v>9.8883656450000004</v>
      </c>
      <c r="J11056">
        <v>12.586802690000001</v>
      </c>
      <c r="K11056">
        <v>11.71826098</v>
      </c>
      <c r="L11056">
        <v>5.5085276500000004</v>
      </c>
      <c r="M11056">
        <v>2.1692979010000002</v>
      </c>
      <c r="N11056">
        <v>7.1446540650000001</v>
      </c>
      <c r="O11056">
        <v>4.2911032689999997</v>
      </c>
      <c r="P11056">
        <v>12.06243201</v>
      </c>
      <c r="Q11056">
        <v>12.65194382</v>
      </c>
    </row>
    <row r="11057" spans="1:17">
      <c r="A11057" t="s">
        <v>22712</v>
      </c>
      <c r="B11057" s="14" t="s">
        <v>7141</v>
      </c>
      <c r="C11057">
        <v>1.3975442709999999</v>
      </c>
      <c r="D11057">
        <v>2.3220213740000002</v>
      </c>
      <c r="E11057">
        <v>2.973635126</v>
      </c>
      <c r="F11057">
        <v>4.3753596970000004</v>
      </c>
      <c r="G11057">
        <v>1.2066486890000001</v>
      </c>
      <c r="H11057">
        <v>1.6102023999999999</v>
      </c>
      <c r="I11057">
        <v>5.0951654419999999</v>
      </c>
      <c r="J11057">
        <v>5.5807673390000003</v>
      </c>
      <c r="K11057">
        <v>5.0719647349999999</v>
      </c>
      <c r="L11057">
        <v>1.766098105</v>
      </c>
      <c r="M11057">
        <v>0</v>
      </c>
      <c r="N11057">
        <v>4.6515059000000001</v>
      </c>
      <c r="O11057">
        <v>2.3216248230000001</v>
      </c>
      <c r="P11057">
        <v>5.3467363710000004</v>
      </c>
      <c r="Q11057">
        <v>1.4410754429999999</v>
      </c>
    </row>
    <row r="11058" spans="1:17">
      <c r="A11058" t="s">
        <v>22712</v>
      </c>
      <c r="B11058" s="14" t="s">
        <v>22713</v>
      </c>
      <c r="C11058">
        <v>33.712190370000002</v>
      </c>
      <c r="D11058">
        <v>231.0529737</v>
      </c>
      <c r="E11058">
        <v>167.44789729999999</v>
      </c>
      <c r="F11058">
        <v>672.27188220000005</v>
      </c>
      <c r="G11058">
        <v>154.26880360000001</v>
      </c>
      <c r="H11058">
        <v>328.53879669999998</v>
      </c>
      <c r="I11058">
        <v>156.7075322</v>
      </c>
      <c r="J11058">
        <v>170.94828620000001</v>
      </c>
      <c r="K11058">
        <v>188.30154279999999</v>
      </c>
      <c r="L11058">
        <v>141.12115030000001</v>
      </c>
      <c r="M11058">
        <v>40.445073120000004</v>
      </c>
      <c r="N11058">
        <v>176.10063410000001</v>
      </c>
      <c r="O11058">
        <v>58.33674619</v>
      </c>
      <c r="P11058">
        <v>338.8791038</v>
      </c>
      <c r="Q11058">
        <v>651.79254070000002</v>
      </c>
    </row>
    <row r="11059" spans="1:17">
      <c r="A11059" t="s">
        <v>22714</v>
      </c>
      <c r="B11059" s="14" t="s">
        <v>7173</v>
      </c>
      <c r="C11059">
        <v>0</v>
      </c>
      <c r="D11059">
        <v>4.4846883389999999</v>
      </c>
      <c r="E11059">
        <v>3.4459183520000001</v>
      </c>
      <c r="F11059">
        <v>3.3755872089999999</v>
      </c>
      <c r="G11059">
        <v>4.8066318170000004</v>
      </c>
      <c r="H11059">
        <v>6.4141702199999999</v>
      </c>
      <c r="I11059">
        <v>5.9043976000000002</v>
      </c>
      <c r="J11059">
        <v>2.0530553980000001</v>
      </c>
      <c r="K11059">
        <v>5.9693482009999999</v>
      </c>
      <c r="L11059">
        <v>5.4362707290000003</v>
      </c>
      <c r="M11059">
        <v>0</v>
      </c>
      <c r="N11059">
        <v>2.5578848820000002</v>
      </c>
      <c r="O11059">
        <v>0.56049030700000002</v>
      </c>
      <c r="P11059">
        <v>2.9612871639999998</v>
      </c>
      <c r="Q11059">
        <v>4.52278702</v>
      </c>
    </row>
    <row r="11060" spans="1:17">
      <c r="A11060" t="s">
        <v>22715</v>
      </c>
      <c r="B11060" s="14" t="s">
        <v>22716</v>
      </c>
      <c r="C11060">
        <v>20.6487166</v>
      </c>
      <c r="D11060">
        <v>4.5743821059999998</v>
      </c>
      <c r="E11060">
        <v>6.041125611</v>
      </c>
      <c r="F11060">
        <v>1.6395709300000001</v>
      </c>
      <c r="G11060">
        <v>5.0513330730000003</v>
      </c>
      <c r="H11060">
        <v>32.381841170000001</v>
      </c>
      <c r="I11060">
        <v>10.03747592</v>
      </c>
      <c r="J11060">
        <v>15.269599530000001</v>
      </c>
      <c r="K11060">
        <v>35.907925329999998</v>
      </c>
      <c r="L11060">
        <v>45.664674120000001</v>
      </c>
      <c r="M11060">
        <v>16.515071519999999</v>
      </c>
      <c r="N11060">
        <v>13.36338883</v>
      </c>
      <c r="O11060">
        <v>22.868004509999999</v>
      </c>
      <c r="P11060">
        <v>12.391847820000001</v>
      </c>
      <c r="Q11060">
        <v>14.19459311</v>
      </c>
    </row>
    <row r="11061" spans="1:17">
      <c r="A11061" t="s">
        <v>22715</v>
      </c>
      <c r="B11061" s="14" t="s">
        <v>22717</v>
      </c>
      <c r="C11061">
        <v>6.525553779</v>
      </c>
      <c r="D11061">
        <v>1.239110277</v>
      </c>
      <c r="E11061">
        <v>1.1901253000000001</v>
      </c>
      <c r="F11061">
        <v>1.0151487219999999</v>
      </c>
      <c r="G11061">
        <v>1.609772856</v>
      </c>
      <c r="H11061">
        <v>3.222222183</v>
      </c>
      <c r="I11061">
        <v>6.797387756</v>
      </c>
      <c r="J11061">
        <v>0.354534397</v>
      </c>
      <c r="K11061">
        <v>0.84580450299999999</v>
      </c>
      <c r="L11061">
        <v>2.9451579570000002</v>
      </c>
      <c r="M11061">
        <v>3.5788868310000002</v>
      </c>
      <c r="N11061">
        <v>0.34475043700000002</v>
      </c>
      <c r="O11061">
        <v>0</v>
      </c>
      <c r="P11061">
        <v>2.0979426339999998</v>
      </c>
      <c r="Q11061">
        <v>0</v>
      </c>
    </row>
    <row r="11062" spans="1:17">
      <c r="A11062" t="s">
        <v>22718</v>
      </c>
      <c r="B11062" s="14" t="s">
        <v>3241</v>
      </c>
      <c r="C11062">
        <v>24.372894949999999</v>
      </c>
      <c r="D11062">
        <v>13.174566029999999</v>
      </c>
      <c r="E11062">
        <v>9.9363006869999992</v>
      </c>
      <c r="F11062">
        <v>17.33127992</v>
      </c>
      <c r="G11062">
        <v>8.1481260029999998</v>
      </c>
      <c r="H11062">
        <v>9.0609996689999992</v>
      </c>
      <c r="I11062">
        <v>80.186068259999999</v>
      </c>
      <c r="J11062">
        <v>27.140461800000001</v>
      </c>
      <c r="K11062">
        <v>36.000802100000001</v>
      </c>
      <c r="L11062">
        <v>39.424512929999999</v>
      </c>
      <c r="M11062">
        <v>69.990218119999994</v>
      </c>
      <c r="N11062">
        <v>21.416033890000001</v>
      </c>
      <c r="O11062">
        <v>70.396312269999996</v>
      </c>
      <c r="P11062">
        <v>46.337787900000002</v>
      </c>
      <c r="Q11062">
        <v>31.76693642</v>
      </c>
    </row>
    <row r="11063" spans="1:17">
      <c r="A11063" t="s">
        <v>22719</v>
      </c>
      <c r="B11063" s="14" t="s">
        <v>7260</v>
      </c>
      <c r="C11063">
        <v>20.82223523</v>
      </c>
      <c r="D11063">
        <v>100.32888490000001</v>
      </c>
      <c r="E11063">
        <v>112.60768899999999</v>
      </c>
      <c r="F11063">
        <v>114.55345509999999</v>
      </c>
      <c r="G11063">
        <v>83.597939339999996</v>
      </c>
      <c r="H11063">
        <v>854.33415300000001</v>
      </c>
      <c r="I11063">
        <v>210.02785750000001</v>
      </c>
      <c r="J11063">
        <v>243.50703490000001</v>
      </c>
      <c r="K11063">
        <v>295.18754840000003</v>
      </c>
      <c r="L11063">
        <v>128.277716</v>
      </c>
      <c r="M11063">
        <v>26.64616582</v>
      </c>
      <c r="N11063">
        <v>89.196208720000001</v>
      </c>
      <c r="O11063">
        <v>5.7650431529999997</v>
      </c>
      <c r="P11063">
        <v>106.7365044</v>
      </c>
      <c r="Q11063">
        <v>75.147845869999998</v>
      </c>
    </row>
    <row r="11064" spans="1:17">
      <c r="A11064" t="s">
        <v>22720</v>
      </c>
      <c r="B11064" s="14" t="s">
        <v>8930</v>
      </c>
      <c r="C11064">
        <v>66.615255309999995</v>
      </c>
      <c r="D11064">
        <v>3.0763388429999998</v>
      </c>
      <c r="E11064">
        <v>2.6335582139999998</v>
      </c>
      <c r="F11064">
        <v>2.9586242349999998</v>
      </c>
      <c r="G11064">
        <v>1.8766562499999999</v>
      </c>
      <c r="H11064">
        <v>0.85022139399999996</v>
      </c>
      <c r="I11064">
        <v>19.957554460000001</v>
      </c>
      <c r="J11064">
        <v>6.4293050630000002</v>
      </c>
      <c r="K11064">
        <v>15.977337739999999</v>
      </c>
      <c r="L11064">
        <v>26.83165202</v>
      </c>
      <c r="M11064">
        <v>22.792730290000002</v>
      </c>
      <c r="N11064">
        <v>3.8205919970000002</v>
      </c>
      <c r="O11064">
        <v>28.306399339999999</v>
      </c>
      <c r="P11064">
        <v>5.0424916829999997</v>
      </c>
      <c r="Q11064">
        <v>17.016909869999999</v>
      </c>
    </row>
    <row r="11065" spans="1:17">
      <c r="A11065" t="s">
        <v>22721</v>
      </c>
      <c r="B11065" s="14" t="s">
        <v>2552</v>
      </c>
      <c r="C11065">
        <v>4.5381794720000004</v>
      </c>
      <c r="D11065">
        <v>6.0321522280000002</v>
      </c>
      <c r="E11065">
        <v>5.6863964009999997</v>
      </c>
      <c r="F11065">
        <v>5.0105150350000001</v>
      </c>
      <c r="G11065">
        <v>4.1795128210000003</v>
      </c>
      <c r="H11065">
        <v>2.1302250300000001</v>
      </c>
      <c r="I11065">
        <v>4.4120773279999996</v>
      </c>
      <c r="J11065">
        <v>6.5840659390000003</v>
      </c>
      <c r="K11065">
        <v>10.751218290000001</v>
      </c>
      <c r="L11065">
        <v>4.4605298290000004</v>
      </c>
      <c r="M11065">
        <v>0.96791627999999996</v>
      </c>
      <c r="N11065">
        <v>5.5943019679999999</v>
      </c>
      <c r="O11065">
        <v>4.4674978279999999</v>
      </c>
      <c r="P11065">
        <v>6.3547937560000003</v>
      </c>
      <c r="Q11065">
        <v>3.8129554140000002</v>
      </c>
    </row>
    <row r="11066" spans="1:17">
      <c r="A11066" t="s">
        <v>22722</v>
      </c>
      <c r="B11066" s="14" t="s">
        <v>9084</v>
      </c>
      <c r="C11066">
        <v>12.094248289999999</v>
      </c>
      <c r="D11066">
        <v>3.071370843</v>
      </c>
      <c r="E11066">
        <v>2.2281554200000002</v>
      </c>
      <c r="F11066">
        <v>1.3250409970000001</v>
      </c>
      <c r="G11066">
        <v>2.7506418749999999</v>
      </c>
      <c r="H11066">
        <v>4.9847265710000004</v>
      </c>
      <c r="I11066">
        <v>7.3130181700000003</v>
      </c>
      <c r="J11066">
        <v>7.51638246</v>
      </c>
      <c r="K11066">
        <v>6.9585544749999997</v>
      </c>
      <c r="L11066">
        <v>8.3873891240000003</v>
      </c>
      <c r="M11066">
        <v>5.6623102359999997</v>
      </c>
      <c r="N11066">
        <v>2.1817777669999998</v>
      </c>
      <c r="O11066">
        <v>12.414059590000001</v>
      </c>
      <c r="P11066">
        <v>3.0979619559999998</v>
      </c>
      <c r="Q11066">
        <v>6.4889568500000001</v>
      </c>
    </row>
    <row r="11067" spans="1:17">
      <c r="A11067" t="s">
        <v>22723</v>
      </c>
      <c r="B11067" s="14" t="s">
        <v>6435</v>
      </c>
      <c r="C11067">
        <v>14.515793739999999</v>
      </c>
      <c r="D11067">
        <v>0.80393358599999998</v>
      </c>
      <c r="E11067">
        <v>2.0075956650000002</v>
      </c>
      <c r="F11067">
        <v>0.82328442400000001</v>
      </c>
      <c r="G11067">
        <v>1.796400886</v>
      </c>
      <c r="H11067">
        <v>1.114973191</v>
      </c>
      <c r="I11067">
        <v>2.1168666260000002</v>
      </c>
      <c r="J11067">
        <v>4.907127139</v>
      </c>
      <c r="K11067">
        <v>4.7193116509999999</v>
      </c>
      <c r="L11067">
        <v>7.9489934030000002</v>
      </c>
      <c r="M11067">
        <v>3.715165474</v>
      </c>
      <c r="N11067">
        <v>5.6664019339999996</v>
      </c>
      <c r="O11067">
        <v>8.8417592109999994</v>
      </c>
      <c r="P11067">
        <v>2.685989277</v>
      </c>
      <c r="Q11067">
        <v>1.995724866</v>
      </c>
    </row>
    <row r="11068" spans="1:17">
      <c r="A11068" t="s">
        <v>22724</v>
      </c>
      <c r="B11068" s="14" t="s">
        <v>6448</v>
      </c>
      <c r="C11068">
        <v>89.418943679999998</v>
      </c>
      <c r="D11068">
        <v>11.381653480000001</v>
      </c>
      <c r="E11068">
        <v>10.389296570000001</v>
      </c>
      <c r="F11068">
        <v>3.8436827669999998</v>
      </c>
      <c r="G11068">
        <v>12.596587250000001</v>
      </c>
      <c r="H11068">
        <v>13.40535549</v>
      </c>
      <c r="I11068">
        <v>16.586142550000002</v>
      </c>
      <c r="J11068">
        <v>20.682632160000001</v>
      </c>
      <c r="K11068">
        <v>29.534079550000001</v>
      </c>
      <c r="L11068">
        <v>42.127226159999999</v>
      </c>
      <c r="M11068">
        <v>20.32624187</v>
      </c>
      <c r="N11068">
        <v>11.651342489999999</v>
      </c>
      <c r="O11068">
        <v>38.656265930000004</v>
      </c>
      <c r="P11068">
        <v>9.8852347320000007</v>
      </c>
      <c r="Q11068">
        <v>15.36736576</v>
      </c>
    </row>
    <row r="11069" spans="1:17">
      <c r="A11069" t="s">
        <v>22725</v>
      </c>
      <c r="B11069" s="14" t="s">
        <v>2898</v>
      </c>
      <c r="C11069">
        <v>10.09637562</v>
      </c>
      <c r="D11069">
        <v>93.435722830000003</v>
      </c>
      <c r="E11069">
        <v>72.833071599999997</v>
      </c>
      <c r="F11069">
        <v>101.69920810000001</v>
      </c>
      <c r="G11069">
        <v>54.497031890000002</v>
      </c>
      <c r="H11069">
        <v>92.811405980000004</v>
      </c>
      <c r="I11069">
        <v>93.092047969999996</v>
      </c>
      <c r="J11069">
        <v>114.9451962</v>
      </c>
      <c r="K11069">
        <v>94.707091509999998</v>
      </c>
      <c r="L11069">
        <v>13.582102259999999</v>
      </c>
      <c r="M11069">
        <v>6.8769382989999999</v>
      </c>
      <c r="N11069">
        <v>70.380112990000001</v>
      </c>
      <c r="O11069">
        <v>10.09943417</v>
      </c>
      <c r="P11069">
        <v>211.4823241</v>
      </c>
      <c r="Q11069">
        <v>102.09360340000001</v>
      </c>
    </row>
    <row r="11070" spans="1:17">
      <c r="A11070" t="s">
        <v>22726</v>
      </c>
      <c r="B11070" s="14" t="s">
        <v>5569</v>
      </c>
      <c r="C11070">
        <v>1.4142956579999999</v>
      </c>
      <c r="D11070">
        <v>7.8720103029999997</v>
      </c>
      <c r="E11070">
        <v>7.3163071689999999</v>
      </c>
      <c r="F11070">
        <v>7.6764646780000003</v>
      </c>
      <c r="G11070">
        <v>6.5940044950000001</v>
      </c>
      <c r="H11070">
        <v>3.870069081</v>
      </c>
      <c r="I11070">
        <v>6.4452970379999996</v>
      </c>
      <c r="J11070">
        <v>9.4575895299999999</v>
      </c>
      <c r="K11070">
        <v>8.741729887</v>
      </c>
      <c r="L11070">
        <v>6.9256599689999998</v>
      </c>
      <c r="M11070">
        <v>1.0180523539999999</v>
      </c>
      <c r="N11070">
        <v>5.8840753140000004</v>
      </c>
      <c r="O11070">
        <v>2.7410279370000001</v>
      </c>
      <c r="P11070">
        <v>12.519161329999999</v>
      </c>
      <c r="Q11070">
        <v>7.4132720860000001</v>
      </c>
    </row>
    <row r="11071" spans="1:17">
      <c r="A11071" t="s">
        <v>22727</v>
      </c>
      <c r="B11071" s="14" t="s">
        <v>8945</v>
      </c>
      <c r="C11071">
        <v>6.7195823509999997</v>
      </c>
      <c r="D11071">
        <v>2.3569697629999999</v>
      </c>
      <c r="E11071">
        <v>2.502087156</v>
      </c>
      <c r="F11071">
        <v>2.8202207960000001</v>
      </c>
      <c r="G11071">
        <v>2.4657354659999999</v>
      </c>
      <c r="H11071">
        <v>1.5054027860000001</v>
      </c>
      <c r="I11071">
        <v>2.4498246309999998</v>
      </c>
      <c r="J11071">
        <v>3.3008955100000001</v>
      </c>
      <c r="K11071">
        <v>0.88909822500000002</v>
      </c>
      <c r="L11071">
        <v>1.9460006409999999</v>
      </c>
      <c r="M11071">
        <v>0.53743961600000001</v>
      </c>
      <c r="N11071">
        <v>2.450493899</v>
      </c>
      <c r="O11071">
        <v>0.93022391199999999</v>
      </c>
      <c r="P11071">
        <v>3.9065825350000001</v>
      </c>
      <c r="Q11071">
        <v>1.7322215320000001</v>
      </c>
    </row>
    <row r="11072" spans="1:17">
      <c r="A11072" t="s">
        <v>22728</v>
      </c>
      <c r="B11072" s="14" t="s">
        <v>3577</v>
      </c>
      <c r="C11072">
        <v>3.4283583420000001</v>
      </c>
      <c r="D11072">
        <v>2.4050711869999999</v>
      </c>
      <c r="E11072">
        <v>2.264401034</v>
      </c>
      <c r="F11072">
        <v>1.1277772070000001</v>
      </c>
      <c r="G11072">
        <v>1.5540349579999999</v>
      </c>
      <c r="H11072">
        <v>1.810433379</v>
      </c>
      <c r="I11072">
        <v>2.0831842100000002</v>
      </c>
      <c r="J11072">
        <v>2.9698642949999998</v>
      </c>
      <c r="K11072">
        <v>3.9529877349999998</v>
      </c>
      <c r="L11072">
        <v>1.8954551690000001</v>
      </c>
      <c r="M11072">
        <v>3.0162427410000001</v>
      </c>
      <c r="N11072">
        <v>1.97222849</v>
      </c>
      <c r="O11072">
        <v>3.0058255659999999</v>
      </c>
      <c r="P11072">
        <v>3.107606251</v>
      </c>
      <c r="Q11072">
        <v>2.5531609880000001</v>
      </c>
    </row>
    <row r="11073" spans="1:17">
      <c r="A11073" t="s">
        <v>22729</v>
      </c>
      <c r="B11073" s="14" t="s">
        <v>2490</v>
      </c>
      <c r="C11073">
        <v>2.4279624009999998</v>
      </c>
      <c r="D11073">
        <v>0.39118179400000003</v>
      </c>
      <c r="E11073">
        <v>0.39137234100000001</v>
      </c>
      <c r="F11073">
        <v>0.33049303299999999</v>
      </c>
      <c r="G11073">
        <v>0.35573886500000002</v>
      </c>
      <c r="H11073">
        <v>0.79118799500000003</v>
      </c>
      <c r="I11073">
        <v>2.2532014359999999</v>
      </c>
      <c r="J11073">
        <v>0.97001655399999998</v>
      </c>
      <c r="K11073">
        <v>1.935872163</v>
      </c>
      <c r="L11073">
        <v>2.1849682459999999</v>
      </c>
      <c r="M11073">
        <v>2.1184485120000001</v>
      </c>
      <c r="N11073">
        <v>0.56232053599999998</v>
      </c>
      <c r="O11073">
        <v>2.281504102</v>
      </c>
      <c r="P11073">
        <v>0.34219426600000002</v>
      </c>
      <c r="Q11073">
        <v>0.85981857399999995</v>
      </c>
    </row>
    <row r="11074" spans="1:17">
      <c r="A11074" t="s">
        <v>22730</v>
      </c>
      <c r="B11074" s="14" t="s">
        <v>5679</v>
      </c>
      <c r="C11074">
        <v>0.87125386500000002</v>
      </c>
      <c r="D11074">
        <v>3.8602380639999998</v>
      </c>
      <c r="E11074">
        <v>2.3172710439999999</v>
      </c>
      <c r="F11074">
        <v>2.3718928460000002</v>
      </c>
      <c r="G11074">
        <v>1.354043117</v>
      </c>
      <c r="H11074">
        <v>4.0153148439999997</v>
      </c>
      <c r="I11074">
        <v>13.97623229</v>
      </c>
      <c r="J11074">
        <v>2.6507803879999998</v>
      </c>
      <c r="K11074">
        <v>3.161952699</v>
      </c>
      <c r="L11074">
        <v>3.3030505689999998</v>
      </c>
      <c r="M11074">
        <v>0</v>
      </c>
      <c r="N11074">
        <v>3.222034678</v>
      </c>
      <c r="O11074">
        <v>0</v>
      </c>
      <c r="P11074">
        <v>6.9279318009999997</v>
      </c>
      <c r="Q11074">
        <v>4.1924958549999998</v>
      </c>
    </row>
    <row r="11075" spans="1:17">
      <c r="A11075" t="s">
        <v>22731</v>
      </c>
      <c r="B11075" s="14" t="s">
        <v>1867</v>
      </c>
      <c r="C11075">
        <v>7.1385780079999996</v>
      </c>
      <c r="D11075">
        <v>0.97577845600000002</v>
      </c>
      <c r="E11075">
        <v>0.56555390400000005</v>
      </c>
      <c r="F11075">
        <v>0.70293168699999997</v>
      </c>
      <c r="G11075">
        <v>0.39341451399999999</v>
      </c>
      <c r="H11075">
        <v>0.69998500799999996</v>
      </c>
      <c r="I11075">
        <v>1.5504743969999999</v>
      </c>
      <c r="J11075">
        <v>1.232286285</v>
      </c>
      <c r="K11075">
        <v>0.96463396999999995</v>
      </c>
      <c r="L11075">
        <v>3.0710231110000001</v>
      </c>
      <c r="M11075">
        <v>6.705641398</v>
      </c>
      <c r="N11075">
        <v>0.56169343000000005</v>
      </c>
      <c r="O11075">
        <v>8.0740288069999995</v>
      </c>
      <c r="P11075">
        <v>0.56968774499999997</v>
      </c>
      <c r="Q11075">
        <v>2.0882078869999998</v>
      </c>
    </row>
    <row r="11076" spans="1:17">
      <c r="A11076" t="s">
        <v>22732</v>
      </c>
      <c r="B11076" s="14" t="s">
        <v>3446</v>
      </c>
      <c r="C11076">
        <v>1.5633097739999999</v>
      </c>
      <c r="D11076">
        <v>7.0419510030000003</v>
      </c>
      <c r="E11076">
        <v>5.6825041589999996</v>
      </c>
      <c r="F11076">
        <v>6.5257730760000001</v>
      </c>
      <c r="G11076">
        <v>4.2742770109999997</v>
      </c>
      <c r="H11076">
        <v>19.412843949999999</v>
      </c>
      <c r="I11076">
        <v>12.538928909999999</v>
      </c>
      <c r="J11076">
        <v>7.4978619389999999</v>
      </c>
      <c r="K11076">
        <v>10.992523569999999</v>
      </c>
      <c r="L11076">
        <v>5.2682093620000003</v>
      </c>
      <c r="M11076">
        <v>2.0005638690000001</v>
      </c>
      <c r="N11076">
        <v>5.6850108390000003</v>
      </c>
      <c r="O11076">
        <v>0.86566578599999999</v>
      </c>
      <c r="P11076">
        <v>7.3491084889999998</v>
      </c>
      <c r="Q11076">
        <v>4.8360127940000002</v>
      </c>
    </row>
    <row r="11077" spans="1:17">
      <c r="A11077" t="s">
        <v>22733</v>
      </c>
      <c r="B11077" s="14" t="s">
        <v>22734</v>
      </c>
      <c r="C11077">
        <v>4.6569049619999996</v>
      </c>
      <c r="D11077">
        <v>4.0441086730000002</v>
      </c>
      <c r="E11077">
        <v>2.4573734389999999</v>
      </c>
      <c r="F11077">
        <v>2.4595148689999999</v>
      </c>
      <c r="G11077">
        <v>2.701978687</v>
      </c>
      <c r="H11077">
        <v>5.0078238810000002</v>
      </c>
      <c r="I11077">
        <v>1.086600912</v>
      </c>
      <c r="J11077">
        <v>3.2351596909999998</v>
      </c>
      <c r="K11077">
        <v>4.7322323199999996</v>
      </c>
      <c r="L11077">
        <v>7.8859028699999998</v>
      </c>
      <c r="M11077">
        <v>2.1453949470000002</v>
      </c>
      <c r="N11077">
        <v>1.3318324669999999</v>
      </c>
      <c r="O11077">
        <v>1.856671543</v>
      </c>
      <c r="P11077">
        <v>1.565050695</v>
      </c>
      <c r="Q11077">
        <v>1.792731651</v>
      </c>
    </row>
    <row r="11078" spans="1:17">
      <c r="A11078" t="s">
        <v>22735</v>
      </c>
      <c r="B11078" s="14" t="s">
        <v>22736</v>
      </c>
      <c r="C11078">
        <v>0</v>
      </c>
      <c r="D11078">
        <v>0.16543877400000001</v>
      </c>
      <c r="E11078">
        <v>0</v>
      </c>
      <c r="F11078">
        <v>0</v>
      </c>
      <c r="G11078">
        <v>0</v>
      </c>
      <c r="H11078">
        <v>0.28680820299999998</v>
      </c>
      <c r="I11078">
        <v>0</v>
      </c>
      <c r="J11078">
        <v>0.18934145599999999</v>
      </c>
      <c r="K11078">
        <v>0.67756129300000001</v>
      </c>
      <c r="L11078">
        <v>0</v>
      </c>
      <c r="M11078">
        <v>0</v>
      </c>
      <c r="N11078">
        <v>0.27617440100000001</v>
      </c>
      <c r="O11078">
        <v>0.82705260400000002</v>
      </c>
      <c r="P11078">
        <v>0.33612607100000003</v>
      </c>
      <c r="Q11078">
        <v>0.51336683900000002</v>
      </c>
    </row>
    <row r="11079" spans="1:17">
      <c r="A11079" t="s">
        <v>22737</v>
      </c>
      <c r="B11079" s="14" t="s">
        <v>22738</v>
      </c>
      <c r="C11079">
        <v>225.5320988</v>
      </c>
      <c r="D11079">
        <v>11.769041339999999</v>
      </c>
      <c r="E11079">
        <v>8.4245176209999997</v>
      </c>
      <c r="F11079">
        <v>8.3229259419999995</v>
      </c>
      <c r="G11079">
        <v>9.5199309769999996</v>
      </c>
      <c r="H11079">
        <v>13.08875688</v>
      </c>
      <c r="I11079">
        <v>54.085428499999999</v>
      </c>
      <c r="J11079">
        <v>16.392052750000001</v>
      </c>
      <c r="K11079">
        <v>67.753662410000004</v>
      </c>
      <c r="L11079">
        <v>74.735527689999998</v>
      </c>
      <c r="M11079">
        <v>167.3954822</v>
      </c>
      <c r="N11079">
        <v>14.33336203</v>
      </c>
      <c r="O11079">
        <v>512.86495539999999</v>
      </c>
      <c r="P11079">
        <v>13.38439874</v>
      </c>
      <c r="Q11079">
        <v>68.905791789999995</v>
      </c>
    </row>
    <row r="11080" spans="1:17">
      <c r="A11080" t="s">
        <v>22739</v>
      </c>
      <c r="B11080" s="14" t="s">
        <v>8096</v>
      </c>
      <c r="C11080">
        <v>4.5991245620000001</v>
      </c>
      <c r="D11080">
        <v>0.77912829800000005</v>
      </c>
      <c r="E11080">
        <v>0.39575012199999998</v>
      </c>
      <c r="F11080">
        <v>0.34063426699999999</v>
      </c>
      <c r="G11080">
        <v>0.37373304899999998</v>
      </c>
      <c r="H11080">
        <v>0.62340623500000003</v>
      </c>
      <c r="I11080">
        <v>2.5644386560000001</v>
      </c>
      <c r="J11080">
        <v>1.0888994279999999</v>
      </c>
      <c r="K11080">
        <v>9.6955847330000005</v>
      </c>
      <c r="L11080">
        <v>2.3076995949999999</v>
      </c>
      <c r="M11080">
        <v>18.695082599999999</v>
      </c>
      <c r="N11080">
        <v>1.258946992</v>
      </c>
      <c r="O11080">
        <v>14.38145059</v>
      </c>
      <c r="P11080">
        <v>1.0553162250000001</v>
      </c>
      <c r="Q11080">
        <v>1.162347945</v>
      </c>
    </row>
    <row r="11081" spans="1:17">
      <c r="A11081" t="s">
        <v>22740</v>
      </c>
      <c r="B11081" s="14" t="s">
        <v>8871</v>
      </c>
      <c r="C11081">
        <v>0</v>
      </c>
      <c r="D11081">
        <v>8.2133544050000005</v>
      </c>
      <c r="E11081">
        <v>9.2034377930000009</v>
      </c>
      <c r="F11081">
        <v>7.009209534</v>
      </c>
      <c r="G11081">
        <v>6.6689156020000002</v>
      </c>
      <c r="H11081">
        <v>1.779855894</v>
      </c>
      <c r="I11081">
        <v>6.0074668850000004</v>
      </c>
      <c r="J11081">
        <v>15.20976141</v>
      </c>
      <c r="K11081">
        <v>20.55663513</v>
      </c>
      <c r="L11081">
        <v>7.1579824060000004</v>
      </c>
      <c r="M11081">
        <v>0.98843320800000001</v>
      </c>
      <c r="N11081">
        <v>17.519512249999998</v>
      </c>
      <c r="O11081">
        <v>1.1405488530000001</v>
      </c>
      <c r="P11081">
        <v>12.36094546</v>
      </c>
      <c r="Q11081">
        <v>8.1415371949999997</v>
      </c>
    </row>
    <row r="11082" spans="1:17">
      <c r="A11082" t="s">
        <v>22741</v>
      </c>
      <c r="B11082" s="14" t="s">
        <v>8640</v>
      </c>
      <c r="C11082">
        <v>9.9569012309999998</v>
      </c>
      <c r="D11082">
        <v>10.39871018</v>
      </c>
      <c r="E11082">
        <v>14.12391334</v>
      </c>
      <c r="F11082">
        <v>12.649732090000001</v>
      </c>
      <c r="G11082">
        <v>14.573711680000001</v>
      </c>
      <c r="H11082">
        <v>19.484188509999999</v>
      </c>
      <c r="I11082">
        <v>11.06311927</v>
      </c>
      <c r="J11082">
        <v>20.79690905</v>
      </c>
      <c r="K11082">
        <v>11.3999104</v>
      </c>
      <c r="L11082">
        <v>6.2913443109999996</v>
      </c>
      <c r="M11082">
        <v>5.460781399</v>
      </c>
      <c r="N11082">
        <v>9.0594293060000002</v>
      </c>
      <c r="O11082">
        <v>8.926660772</v>
      </c>
      <c r="P11082">
        <v>7.6115253569999997</v>
      </c>
      <c r="Q11082">
        <v>8.8003217899999999</v>
      </c>
    </row>
    <row r="11083" spans="1:17">
      <c r="A11083" t="s">
        <v>22742</v>
      </c>
      <c r="B11083" s="14" t="s">
        <v>3576</v>
      </c>
      <c r="C11083">
        <v>19.641045569999999</v>
      </c>
      <c r="D11083">
        <v>3.594427627</v>
      </c>
      <c r="E11083">
        <v>4.7969235619999999</v>
      </c>
      <c r="F11083">
        <v>3.4174679440000002</v>
      </c>
      <c r="G11083">
        <v>5.0137300969999998</v>
      </c>
      <c r="H11083">
        <v>4.1979801190000003</v>
      </c>
      <c r="I11083">
        <v>6.4757909160000002</v>
      </c>
      <c r="J11083">
        <v>6.8851225090000003</v>
      </c>
      <c r="K11083">
        <v>6.5857668650000001</v>
      </c>
      <c r="L11083">
        <v>10.03619211</v>
      </c>
      <c r="M11083">
        <v>9.1795931040000003</v>
      </c>
      <c r="N11083">
        <v>1.7474674429999999</v>
      </c>
      <c r="O11083">
        <v>11.7271818</v>
      </c>
      <c r="P11083">
        <v>3.4848868990000001</v>
      </c>
      <c r="Q11083">
        <v>5.283347311</v>
      </c>
    </row>
    <row r="11084" spans="1:17">
      <c r="A11084" t="s">
        <v>22743</v>
      </c>
      <c r="B11084" s="14" t="s">
        <v>4674</v>
      </c>
      <c r="C11084">
        <v>7.9545617719999999</v>
      </c>
      <c r="D11084">
        <v>0.44055044399999999</v>
      </c>
      <c r="E11084">
        <v>0.77574646700000005</v>
      </c>
      <c r="F11084">
        <v>0.27069274700000001</v>
      </c>
      <c r="G11084">
        <v>0.34340098299999999</v>
      </c>
      <c r="H11084">
        <v>0</v>
      </c>
      <c r="I11084">
        <v>0</v>
      </c>
      <c r="J11084">
        <v>2.4369734620000001</v>
      </c>
      <c r="K11084">
        <v>2.105007836</v>
      </c>
      <c r="L11084">
        <v>11.727685170000001</v>
      </c>
      <c r="M11084">
        <v>1.2724292669999999</v>
      </c>
      <c r="N11084">
        <v>1.9611485550000001</v>
      </c>
      <c r="O11084">
        <v>0.73412534500000004</v>
      </c>
      <c r="P11084">
        <v>0.69617122600000003</v>
      </c>
      <c r="Q11084">
        <v>1.8227406880000001</v>
      </c>
    </row>
    <row r="11085" spans="1:17">
      <c r="A11085" t="s">
        <v>22744</v>
      </c>
      <c r="B11085" s="14" t="s">
        <v>22745</v>
      </c>
      <c r="C11085">
        <v>1.1514154240000001</v>
      </c>
      <c r="D11085">
        <v>0.34010275899999998</v>
      </c>
      <c r="E11085">
        <v>0.44915432</v>
      </c>
      <c r="F11085">
        <v>0.208973459</v>
      </c>
      <c r="G11085">
        <v>0.265103857</v>
      </c>
      <c r="H11085">
        <v>0.29480471400000002</v>
      </c>
      <c r="I11085">
        <v>2.7985527659999998</v>
      </c>
      <c r="J11085">
        <v>2.967962521</v>
      </c>
      <c r="K11085">
        <v>2.6116965250000002</v>
      </c>
      <c r="L11085">
        <v>3.880163494</v>
      </c>
      <c r="M11085">
        <v>0.73673181499999996</v>
      </c>
      <c r="N11085">
        <v>2.2709954460000001</v>
      </c>
      <c r="O11085">
        <v>0</v>
      </c>
      <c r="P11085">
        <v>2.4760662469999999</v>
      </c>
      <c r="Q11085">
        <v>1.319200103</v>
      </c>
    </row>
    <row r="11086" spans="1:17">
      <c r="A11086" t="s">
        <v>22746</v>
      </c>
      <c r="B11086" s="14" t="s">
        <v>2506</v>
      </c>
      <c r="C11086">
        <v>9.6217195679999996</v>
      </c>
      <c r="D11086">
        <v>72.640402539999997</v>
      </c>
      <c r="E11086">
        <v>56.623135980000001</v>
      </c>
      <c r="F11086">
        <v>79.064743039999996</v>
      </c>
      <c r="G11086">
        <v>42.411740880000004</v>
      </c>
      <c r="H11086">
        <v>72.155035420000004</v>
      </c>
      <c r="I11086">
        <v>73.480970260000007</v>
      </c>
      <c r="J11086">
        <v>89.458962339999999</v>
      </c>
      <c r="K11086">
        <v>74.203139500000006</v>
      </c>
      <c r="L11086">
        <v>11.519161029999999</v>
      </c>
      <c r="M11086">
        <v>5.3463873470000003</v>
      </c>
      <c r="N11086">
        <v>54.809753350000001</v>
      </c>
      <c r="O11086">
        <v>8.1320923440000001</v>
      </c>
      <c r="P11086">
        <v>164.60415889999999</v>
      </c>
      <c r="Q11086">
        <v>79.893540610000002</v>
      </c>
    </row>
    <row r="11087" spans="1:17">
      <c r="A11087" t="s">
        <v>22747</v>
      </c>
      <c r="B11087" s="14" t="s">
        <v>3240</v>
      </c>
      <c r="C11087">
        <v>19.292231569999998</v>
      </c>
      <c r="D11087">
        <v>1.535923919</v>
      </c>
      <c r="E11087">
        <v>1.603483905</v>
      </c>
      <c r="F11087">
        <v>1.29250847</v>
      </c>
      <c r="G11087">
        <v>1.431464074</v>
      </c>
      <c r="H11087">
        <v>0.81039018600000001</v>
      </c>
      <c r="I11087">
        <v>1.0989937139999999</v>
      </c>
      <c r="J11087">
        <v>2.789607755</v>
      </c>
      <c r="K11087">
        <v>3.9657118429999998</v>
      </c>
      <c r="L11087">
        <v>4.1902933500000001</v>
      </c>
      <c r="M11087">
        <v>3.4717814589999998</v>
      </c>
      <c r="N11087">
        <v>1.412050818</v>
      </c>
      <c r="O11087">
        <v>6.3429501549999996</v>
      </c>
      <c r="P11087">
        <v>1.673351714</v>
      </c>
      <c r="Q11087">
        <v>1.346932193</v>
      </c>
    </row>
    <row r="11088" spans="1:17">
      <c r="A11088" t="s">
        <v>22748</v>
      </c>
      <c r="B11088" s="14" t="s">
        <v>8537</v>
      </c>
      <c r="C11088">
        <v>765.20515409999996</v>
      </c>
      <c r="D11088">
        <v>52.833435969999996</v>
      </c>
      <c r="E11088">
        <v>77.721957059999994</v>
      </c>
      <c r="F11088">
        <v>39.566122909999997</v>
      </c>
      <c r="G11088">
        <v>102.5695458</v>
      </c>
      <c r="H11088">
        <v>26.77339005</v>
      </c>
      <c r="I11088">
        <v>161.1148652</v>
      </c>
      <c r="J11088">
        <v>22.791346969999999</v>
      </c>
      <c r="K11088">
        <v>111.33475799999999</v>
      </c>
      <c r="L11088">
        <v>198.34606729999999</v>
      </c>
      <c r="M11088">
        <v>417.88184919999998</v>
      </c>
      <c r="N11088">
        <v>149.25686010000001</v>
      </c>
      <c r="O11088">
        <v>304.75622980000003</v>
      </c>
      <c r="P11088">
        <v>181.41273760000001</v>
      </c>
      <c r="Q11088">
        <v>214.67045060000001</v>
      </c>
    </row>
    <row r="11089" spans="1:17">
      <c r="A11089" t="e">
        <v>#N/A</v>
      </c>
      <c r="B11089" s="14" t="s">
        <v>22749</v>
      </c>
      <c r="C11089">
        <v>29.748151029999999</v>
      </c>
      <c r="D11089">
        <v>1.1629785020000001</v>
      </c>
      <c r="E11089">
        <v>1.3031703939999999</v>
      </c>
      <c r="F11089">
        <v>0.23819432400000001</v>
      </c>
      <c r="G11089">
        <v>0</v>
      </c>
      <c r="H11089">
        <v>0</v>
      </c>
      <c r="I11089">
        <v>5.1038013150000001</v>
      </c>
      <c r="J11089">
        <v>3.1056812589999998</v>
      </c>
      <c r="K11089">
        <v>0</v>
      </c>
      <c r="L11089">
        <v>3.3170465459999998</v>
      </c>
      <c r="M11089">
        <v>3.3589975980000002</v>
      </c>
      <c r="N11089">
        <v>0.64713747300000002</v>
      </c>
      <c r="O11089">
        <v>5.8138994510000002</v>
      </c>
      <c r="P11089">
        <v>1.575234893</v>
      </c>
      <c r="Q11089">
        <v>0</v>
      </c>
    </row>
    <row r="11090" spans="1:17">
      <c r="A11090" t="s">
        <v>22750</v>
      </c>
      <c r="B11090" s="14" t="s">
        <v>22751</v>
      </c>
      <c r="C11090">
        <v>12.05381933</v>
      </c>
      <c r="D11090">
        <v>1.277111756</v>
      </c>
      <c r="E11090">
        <v>0.83633487900000003</v>
      </c>
      <c r="F11090">
        <v>0.99872340900000001</v>
      </c>
      <c r="G11090">
        <v>1.1764824709999999</v>
      </c>
      <c r="H11090">
        <v>1.0063765</v>
      </c>
      <c r="I11090">
        <v>0.76427481600000002</v>
      </c>
      <c r="J11090">
        <v>1.8602557799999999</v>
      </c>
      <c r="K11090">
        <v>2.8529801629999998</v>
      </c>
      <c r="L11090">
        <v>7.2851546819999999</v>
      </c>
      <c r="M11090">
        <v>4.0239768180000004</v>
      </c>
      <c r="N11090">
        <v>0.83985523200000001</v>
      </c>
      <c r="O11090">
        <v>8.1256868799999999</v>
      </c>
      <c r="P11090">
        <v>2.2802258050000002</v>
      </c>
      <c r="Q11090">
        <v>3.9629574669999998</v>
      </c>
    </row>
    <row r="11091" spans="1:17">
      <c r="A11091" t="s">
        <v>22752</v>
      </c>
      <c r="B11091" s="14" t="s">
        <v>4643</v>
      </c>
      <c r="C11091">
        <v>18.338114210000001</v>
      </c>
      <c r="D11091">
        <v>2.8708377930000002</v>
      </c>
      <c r="E11091">
        <v>2.0289910010000001</v>
      </c>
      <c r="F11091">
        <v>1.597551985</v>
      </c>
      <c r="G11091">
        <v>2.997761138</v>
      </c>
      <c r="H11091">
        <v>1.4085695949999999</v>
      </c>
      <c r="I11091">
        <v>2.4959975640000001</v>
      </c>
      <c r="J11091">
        <v>2.8826648179999999</v>
      </c>
      <c r="K11091">
        <v>6.2115802569999996</v>
      </c>
      <c r="L11091">
        <v>6.7977523849999999</v>
      </c>
      <c r="M11091">
        <v>10.7949313</v>
      </c>
      <c r="N11091">
        <v>4.1594579109999996</v>
      </c>
      <c r="O11091">
        <v>8.6652000499999993</v>
      </c>
      <c r="P11091">
        <v>2.0909867549999999</v>
      </c>
      <c r="Q11091">
        <v>7.2275607309999996</v>
      </c>
    </row>
    <row r="11092" spans="1:17">
      <c r="A11092" t="s">
        <v>22753</v>
      </c>
      <c r="B11092" s="14" t="s">
        <v>2568</v>
      </c>
      <c r="C11092">
        <v>14.631654279999999</v>
      </c>
      <c r="D11092">
        <v>5.5722966740000004</v>
      </c>
      <c r="E11092">
        <v>4.6349110790000001</v>
      </c>
      <c r="F11092">
        <v>7.340026366</v>
      </c>
      <c r="G11092">
        <v>3.9460582450000001</v>
      </c>
      <c r="H11092">
        <v>4.0408900980000002</v>
      </c>
      <c r="I11092">
        <v>61.375648939999998</v>
      </c>
      <c r="J11092">
        <v>17.256453700000002</v>
      </c>
      <c r="K11092">
        <v>24.313175699999999</v>
      </c>
      <c r="L11092">
        <v>28.047001850000001</v>
      </c>
      <c r="M11092">
        <v>59.012453020000002</v>
      </c>
      <c r="N11092">
        <v>10.90309856</v>
      </c>
      <c r="O11092">
        <v>53.710679370000001</v>
      </c>
      <c r="P11092">
        <v>20.274878409999999</v>
      </c>
      <c r="Q11092">
        <v>20.681612569999999</v>
      </c>
    </row>
    <row r="11093" spans="1:17">
      <c r="A11093" t="s">
        <v>22754</v>
      </c>
      <c r="B11093" s="14" t="s">
        <v>22755</v>
      </c>
      <c r="C11093">
        <v>2983.0378930000002</v>
      </c>
      <c r="D11093">
        <v>420.13257010000001</v>
      </c>
      <c r="E11093">
        <v>155.6936168</v>
      </c>
      <c r="F11093">
        <v>111.3361896</v>
      </c>
      <c r="G11093">
        <v>215.32352969999999</v>
      </c>
      <c r="H11093">
        <v>508.15173779999998</v>
      </c>
      <c r="I11093">
        <v>1338.979797</v>
      </c>
      <c r="J11093">
        <v>260.74800190000002</v>
      </c>
      <c r="K11093">
        <v>831.2328516</v>
      </c>
      <c r="L11093">
        <v>1117.232804</v>
      </c>
      <c r="M11093">
        <v>1416.1272980000001</v>
      </c>
      <c r="N11093">
        <v>239.21886979999999</v>
      </c>
      <c r="O11093">
        <v>2730.8393729999998</v>
      </c>
      <c r="P11093">
        <v>407.24664940000002</v>
      </c>
      <c r="Q11093">
        <v>733.15762470000004</v>
      </c>
    </row>
    <row r="11094" spans="1:17">
      <c r="A11094" t="s">
        <v>22756</v>
      </c>
      <c r="B11094" s="14" t="s">
        <v>5982</v>
      </c>
      <c r="C11094">
        <v>920.16238009999995</v>
      </c>
      <c r="D11094">
        <v>53.99729336</v>
      </c>
      <c r="E11094">
        <v>40.4824275</v>
      </c>
      <c r="F11094">
        <v>36.942992699999998</v>
      </c>
      <c r="G11094">
        <v>49.766398590000001</v>
      </c>
      <c r="H11094">
        <v>97.491107670000005</v>
      </c>
      <c r="I11094">
        <v>466.8807607</v>
      </c>
      <c r="J11094">
        <v>54.546291570000001</v>
      </c>
      <c r="K11094">
        <v>436.6816225</v>
      </c>
      <c r="L11094">
        <v>699.91237520000004</v>
      </c>
      <c r="M11094">
        <v>683.1482062</v>
      </c>
      <c r="N11094">
        <v>40.415153510000003</v>
      </c>
      <c r="O11094">
        <v>718.34905900000001</v>
      </c>
      <c r="P11094">
        <v>42.708295100000001</v>
      </c>
      <c r="Q11094">
        <v>326.432233</v>
      </c>
    </row>
    <row r="11095" spans="1:17">
      <c r="A11095" t="s">
        <v>22757</v>
      </c>
      <c r="B11095" s="14" t="s">
        <v>22758</v>
      </c>
      <c r="C11095">
        <v>282.39424650000001</v>
      </c>
      <c r="D11095">
        <v>27.111338459999999</v>
      </c>
      <c r="E11095">
        <v>27.839741660000001</v>
      </c>
      <c r="F11095">
        <v>40.665208589999999</v>
      </c>
      <c r="G11095">
        <v>38.017742990000002</v>
      </c>
      <c r="H11095">
        <v>19.98717091</v>
      </c>
      <c r="I11095">
        <v>104.99432520000001</v>
      </c>
      <c r="J11095">
        <v>32.139989649999997</v>
      </c>
      <c r="K11095">
        <v>104.82156259999999</v>
      </c>
      <c r="L11095">
        <v>142.5247555</v>
      </c>
      <c r="M11095">
        <v>806.18872260000001</v>
      </c>
      <c r="N11095">
        <v>24.574735459999999</v>
      </c>
      <c r="O11095">
        <v>549.74546350000003</v>
      </c>
      <c r="P11095">
        <v>26.33249885</v>
      </c>
      <c r="Q11095">
        <v>229.60931400000001</v>
      </c>
    </row>
    <row r="11096" spans="1:17">
      <c r="A11096" t="s">
        <v>22759</v>
      </c>
      <c r="B11096" s="14" t="s">
        <v>3242</v>
      </c>
      <c r="C11096">
        <v>15.57321318</v>
      </c>
      <c r="D11096">
        <v>23.318898050000001</v>
      </c>
      <c r="E11096">
        <v>15.80612301</v>
      </c>
      <c r="F11096">
        <v>52.345579389999997</v>
      </c>
      <c r="G11096">
        <v>14.721911130000001</v>
      </c>
      <c r="H11096">
        <v>50.991072299999999</v>
      </c>
      <c r="I11096">
        <v>53.378484659999998</v>
      </c>
      <c r="J11096">
        <v>19.281089219999998</v>
      </c>
      <c r="K11096">
        <v>33.364345229999998</v>
      </c>
      <c r="L11096">
        <v>22.8404174</v>
      </c>
      <c r="M11096">
        <v>27.71149904</v>
      </c>
      <c r="N11096">
        <v>15.806328329999999</v>
      </c>
      <c r="O11096">
        <v>128.66006390000001</v>
      </c>
      <c r="P11096">
        <v>30.52767356</v>
      </c>
      <c r="Q11096">
        <v>260.13652880000001</v>
      </c>
    </row>
    <row r="11097" spans="1:17">
      <c r="A11097" t="s">
        <v>22760</v>
      </c>
      <c r="B11097" s="14" t="s">
        <v>5906</v>
      </c>
      <c r="C11097">
        <v>5.4367342279999997</v>
      </c>
      <c r="D11097">
        <v>12.52595416</v>
      </c>
      <c r="E11097">
        <v>12.817400879999999</v>
      </c>
      <c r="F11097">
        <v>12.107145300000001</v>
      </c>
      <c r="G11097">
        <v>10.026621540000001</v>
      </c>
      <c r="H11097">
        <v>6.3475382639999998</v>
      </c>
      <c r="I11097">
        <v>16.491271650000002</v>
      </c>
      <c r="J11097">
        <v>16.899597400000001</v>
      </c>
      <c r="K11097">
        <v>15.88344249</v>
      </c>
      <c r="L11097">
        <v>8.3819908870000006</v>
      </c>
      <c r="M11097">
        <v>6.2616384920000003</v>
      </c>
      <c r="N11097">
        <v>9.1950999109999998</v>
      </c>
      <c r="O11097">
        <v>5.2985371160000003</v>
      </c>
      <c r="P11097">
        <v>16.444158250000001</v>
      </c>
      <c r="Q11097">
        <v>14.65055424</v>
      </c>
    </row>
    <row r="11098" spans="1:17">
      <c r="A11098" t="s">
        <v>22761</v>
      </c>
      <c r="B11098" s="14" t="s">
        <v>9386</v>
      </c>
      <c r="C11098">
        <v>25.043397800000001</v>
      </c>
      <c r="D11098">
        <v>2.7846858989999999</v>
      </c>
      <c r="E11098">
        <v>2.8494783749999999</v>
      </c>
      <c r="F11098">
        <v>2.2901455679999998</v>
      </c>
      <c r="G11098">
        <v>2.1038234899999999</v>
      </c>
      <c r="H11098">
        <v>2.78514873</v>
      </c>
      <c r="I11098">
        <v>5.3583341369999999</v>
      </c>
      <c r="J11098">
        <v>3.505720679</v>
      </c>
      <c r="K11098">
        <v>9.4308885369999995</v>
      </c>
      <c r="L11098">
        <v>14.296462849999999</v>
      </c>
      <c r="M11098">
        <v>7.2386358910000004</v>
      </c>
      <c r="N11098">
        <v>2.9560338750000001</v>
      </c>
      <c r="O11098">
        <v>13.70688165</v>
      </c>
      <c r="P11098">
        <v>1.943933047</v>
      </c>
      <c r="Q11098">
        <v>6.1816771680000002</v>
      </c>
    </row>
    <row r="11099" spans="1:17">
      <c r="A11099" t="e">
        <v>#N/A</v>
      </c>
      <c r="B11099" s="14" t="s">
        <v>22762</v>
      </c>
      <c r="C11099">
        <v>0</v>
      </c>
      <c r="D11099">
        <v>0</v>
      </c>
      <c r="E11099">
        <v>0.253962191</v>
      </c>
      <c r="F11099">
        <v>0.32493560999999999</v>
      </c>
      <c r="G11099">
        <v>0</v>
      </c>
      <c r="H11099">
        <v>0</v>
      </c>
      <c r="I11099">
        <v>0</v>
      </c>
      <c r="J11099">
        <v>0.302617992</v>
      </c>
      <c r="K11099">
        <v>0</v>
      </c>
      <c r="L11099">
        <v>1.508329451</v>
      </c>
      <c r="M11099">
        <v>0</v>
      </c>
      <c r="N11099">
        <v>0.58853350199999999</v>
      </c>
      <c r="O11099">
        <v>0</v>
      </c>
      <c r="P11099">
        <v>0</v>
      </c>
      <c r="Q11099">
        <v>0</v>
      </c>
    </row>
    <row r="11100" spans="1:17">
      <c r="A11100" t="s">
        <v>22763</v>
      </c>
      <c r="B11100" s="14" t="s">
        <v>5850</v>
      </c>
      <c r="C11100">
        <v>2.763690558</v>
      </c>
      <c r="D11100">
        <v>4.1982856809999998</v>
      </c>
      <c r="E11100">
        <v>4.9563902110000004</v>
      </c>
      <c r="F11100">
        <v>4.9979818570000001</v>
      </c>
      <c r="G11100">
        <v>2.113480939</v>
      </c>
      <c r="H11100">
        <v>2.8809692070000001</v>
      </c>
      <c r="I11100">
        <v>7.4849246819999999</v>
      </c>
      <c r="J11100">
        <v>4.2542997859999998</v>
      </c>
      <c r="K11100">
        <v>2.8657085640000002</v>
      </c>
      <c r="L11100">
        <v>4.4903804110000003</v>
      </c>
      <c r="M11100">
        <v>3.0314471630000002</v>
      </c>
      <c r="N11100">
        <v>5.2562906060000003</v>
      </c>
      <c r="O11100">
        <v>4.8097141409999997</v>
      </c>
      <c r="P11100">
        <v>9.0036370429999995</v>
      </c>
      <c r="Q11100">
        <v>6.5137712160000003</v>
      </c>
    </row>
    <row r="11101" spans="1:17">
      <c r="A11101" t="s">
        <v>22764</v>
      </c>
      <c r="B11101" s="14" t="s">
        <v>22765</v>
      </c>
      <c r="C11101">
        <v>0</v>
      </c>
      <c r="D11101">
        <v>3.7726862730000001</v>
      </c>
      <c r="E11101">
        <v>0.90588575199999999</v>
      </c>
      <c r="F11101">
        <v>4.6361946769999998</v>
      </c>
      <c r="G11101">
        <v>4.4111095359999997</v>
      </c>
      <c r="H11101">
        <v>0</v>
      </c>
      <c r="I11101">
        <v>0</v>
      </c>
      <c r="J11101">
        <v>1.079441498</v>
      </c>
      <c r="K11101">
        <v>3.862797885</v>
      </c>
      <c r="L11101">
        <v>0</v>
      </c>
      <c r="M11101">
        <v>8.1724065259999996</v>
      </c>
      <c r="N11101">
        <v>3.1489576019999999</v>
      </c>
      <c r="O11101">
        <v>0</v>
      </c>
      <c r="P11101">
        <v>0.63875504299999997</v>
      </c>
      <c r="Q11101">
        <v>11.706880910000001</v>
      </c>
    </row>
    <row r="11102" spans="1:17">
      <c r="A11102" t="s">
        <v>22703</v>
      </c>
      <c r="B11102" s="14" t="s">
        <v>9379</v>
      </c>
      <c r="C11102">
        <v>6.9942112610000002</v>
      </c>
      <c r="D11102">
        <v>2.1492398439999998</v>
      </c>
      <c r="E11102">
        <v>1.5554074200000001</v>
      </c>
      <c r="F11102">
        <v>2.119075815</v>
      </c>
      <c r="G11102">
        <v>1.6207485800000001</v>
      </c>
      <c r="H11102">
        <v>1.4730572099999999</v>
      </c>
      <c r="I11102">
        <v>7.4359797570000001</v>
      </c>
      <c r="J11102">
        <v>2.6828579590000001</v>
      </c>
      <c r="K11102">
        <v>3.7870360600000001</v>
      </c>
      <c r="L11102">
        <v>5.5027985169999996</v>
      </c>
      <c r="M11102">
        <v>6.0632255590000002</v>
      </c>
      <c r="N11102">
        <v>2.3529443360000002</v>
      </c>
      <c r="O11102">
        <v>7.1462514080000004</v>
      </c>
      <c r="P11102">
        <v>1.38785446</v>
      </c>
      <c r="Q11102">
        <v>2.7917687500000001</v>
      </c>
    </row>
    <row r="11103" spans="1:17">
      <c r="A11103" t="s">
        <v>22766</v>
      </c>
      <c r="B11103" s="14" t="s">
        <v>4179</v>
      </c>
      <c r="C11103">
        <v>2.9515735460000001</v>
      </c>
      <c r="D11103">
        <v>2.4520213790000001</v>
      </c>
      <c r="E11103">
        <v>1.962572617</v>
      </c>
      <c r="F11103">
        <v>3.0467309720000002</v>
      </c>
      <c r="G11103">
        <v>2.7607748289999998</v>
      </c>
      <c r="H11103">
        <v>8.9740732300000001</v>
      </c>
      <c r="I11103">
        <v>7.8912854169999997</v>
      </c>
      <c r="J11103">
        <v>3.523453919</v>
      </c>
      <c r="K11103">
        <v>2.3432159889999999</v>
      </c>
      <c r="L11103">
        <v>3.1082905890000001</v>
      </c>
      <c r="M11103">
        <v>6.6099631109999999</v>
      </c>
      <c r="N11103">
        <v>1.849551532</v>
      </c>
      <c r="O11103">
        <v>2.1792023349999998</v>
      </c>
      <c r="P11103">
        <v>3.2843194059999998</v>
      </c>
      <c r="Q11103">
        <v>2.87442624</v>
      </c>
    </row>
    <row r="11104" spans="1:17">
      <c r="A11104" t="s">
        <v>22767</v>
      </c>
      <c r="B11104" s="14" t="s">
        <v>22768</v>
      </c>
      <c r="C11104">
        <v>426.77848790000002</v>
      </c>
      <c r="D11104">
        <v>156.72674069999999</v>
      </c>
      <c r="E11104">
        <v>84.199431149999995</v>
      </c>
      <c r="F11104">
        <v>196.043881</v>
      </c>
      <c r="G11104">
        <v>72.107510619999999</v>
      </c>
      <c r="H11104">
        <v>78.639773460000001</v>
      </c>
      <c r="I11104">
        <v>218.08443500000001</v>
      </c>
      <c r="J11104">
        <v>230.70280729999999</v>
      </c>
      <c r="K11104">
        <v>218.65695600000001</v>
      </c>
      <c r="L11104">
        <v>290.74205569999998</v>
      </c>
      <c r="M11104">
        <v>267.18533539999999</v>
      </c>
      <c r="N11104">
        <v>350.9684292</v>
      </c>
      <c r="O11104">
        <v>519.78528349999999</v>
      </c>
      <c r="P11104">
        <v>315.3190247</v>
      </c>
      <c r="Q11104">
        <v>228.536903</v>
      </c>
    </row>
    <row r="11105" spans="1:17">
      <c r="A11105" t="s">
        <v>22769</v>
      </c>
      <c r="B11105" s="14" t="s">
        <v>9396</v>
      </c>
      <c r="C11105">
        <v>143.65972629999999</v>
      </c>
      <c r="D11105">
        <v>50.005406960000002</v>
      </c>
      <c r="E11105">
        <v>38.793860989999999</v>
      </c>
      <c r="F11105">
        <v>53.066503429999997</v>
      </c>
      <c r="G11105">
        <v>62.280183600000001</v>
      </c>
      <c r="H11105">
        <v>63.107149990000003</v>
      </c>
      <c r="I11105">
        <v>127.9674534</v>
      </c>
      <c r="J11105">
        <v>55.043837949999997</v>
      </c>
      <c r="K11105">
        <v>175.9106457</v>
      </c>
      <c r="L11105">
        <v>174.4795914</v>
      </c>
      <c r="M11105">
        <v>123.6925045</v>
      </c>
      <c r="N11105">
        <v>29.273937279999998</v>
      </c>
      <c r="O11105">
        <v>139.16004580000001</v>
      </c>
      <c r="P11105">
        <v>41.116594659999997</v>
      </c>
      <c r="Q11105">
        <v>218.0977408</v>
      </c>
    </row>
    <row r="11106" spans="1:17">
      <c r="A11106" t="s">
        <v>22770</v>
      </c>
      <c r="B11106" s="14" t="s">
        <v>1344</v>
      </c>
      <c r="C11106">
        <v>5.9615717220000004</v>
      </c>
      <c r="D11106">
        <v>40.581132599999997</v>
      </c>
      <c r="E11106">
        <v>31.365996970000001</v>
      </c>
      <c r="F11106">
        <v>50.164599889999998</v>
      </c>
      <c r="G11106">
        <v>28.169546180000001</v>
      </c>
      <c r="H11106">
        <v>72.433750459999999</v>
      </c>
      <c r="I11106">
        <v>103.53616890000001</v>
      </c>
      <c r="J11106">
        <v>168.73852160000001</v>
      </c>
      <c r="K11106">
        <v>63.923728769999997</v>
      </c>
      <c r="L11106">
        <v>20.546535039999998</v>
      </c>
      <c r="M11106">
        <v>13.52415306</v>
      </c>
      <c r="N11106">
        <v>48.235804180000002</v>
      </c>
      <c r="O11106">
        <v>6.0021009200000002</v>
      </c>
      <c r="P11106">
        <v>125.8699503</v>
      </c>
      <c r="Q11106">
        <v>56.629347840000001</v>
      </c>
    </row>
    <row r="11107" spans="1:17">
      <c r="A11107" t="s">
        <v>22771</v>
      </c>
      <c r="B11107" s="14" t="s">
        <v>9213</v>
      </c>
      <c r="C11107">
        <v>4.7129738320000003</v>
      </c>
      <c r="D11107">
        <v>43.590402949999998</v>
      </c>
      <c r="E11107">
        <v>32.152482820000003</v>
      </c>
      <c r="F11107">
        <v>63.030091759999998</v>
      </c>
      <c r="G11107">
        <v>21.465092460000001</v>
      </c>
      <c r="H11107">
        <v>48.644880620000002</v>
      </c>
      <c r="I11107">
        <v>25.773832609999999</v>
      </c>
      <c r="J11107">
        <v>42.718781800000002</v>
      </c>
      <c r="K11107">
        <v>41.691767179999999</v>
      </c>
      <c r="L11107">
        <v>15.261884159999999</v>
      </c>
      <c r="M11107">
        <v>7.9159258650000002</v>
      </c>
      <c r="N11107">
        <v>44.081663020000001</v>
      </c>
      <c r="O11107">
        <v>6.524395009</v>
      </c>
      <c r="P11107">
        <v>103.8546448</v>
      </c>
      <c r="Q11107">
        <v>53.052544859999998</v>
      </c>
    </row>
    <row r="11108" spans="1:17">
      <c r="A11108" t="s">
        <v>22772</v>
      </c>
      <c r="B11108" s="14" t="s">
        <v>6607</v>
      </c>
      <c r="C11108">
        <v>7.4859395529999997</v>
      </c>
      <c r="D11108">
        <v>13.54348781</v>
      </c>
      <c r="E11108">
        <v>16.52557294</v>
      </c>
      <c r="F11108">
        <v>23.0969336</v>
      </c>
      <c r="G11108">
        <v>14.11177464</v>
      </c>
      <c r="H11108">
        <v>7.1875348800000003</v>
      </c>
      <c r="I11108">
        <v>135.551412</v>
      </c>
      <c r="J11108">
        <v>70.779239919999995</v>
      </c>
      <c r="K11108">
        <v>153.6687518</v>
      </c>
      <c r="L11108">
        <v>56.760578969999997</v>
      </c>
      <c r="M11108">
        <v>0</v>
      </c>
      <c r="N11108">
        <v>34.297634389999999</v>
      </c>
      <c r="O11108">
        <v>5.5270101519999999</v>
      </c>
      <c r="P11108">
        <v>44.64434601</v>
      </c>
      <c r="Q11108">
        <v>23.5861819</v>
      </c>
    </row>
    <row r="11109" spans="1:17">
      <c r="A11109" t="s">
        <v>22773</v>
      </c>
      <c r="B11109" s="14" t="s">
        <v>5608</v>
      </c>
      <c r="C11109">
        <v>2.472900192</v>
      </c>
      <c r="D11109">
        <v>5.4783019240000002</v>
      </c>
      <c r="E11109">
        <v>4.2093852920000003</v>
      </c>
      <c r="F11109">
        <v>5.5540640569999997</v>
      </c>
      <c r="G11109">
        <v>4.4303696199999996</v>
      </c>
      <c r="H11109">
        <v>7.1229761839999997</v>
      </c>
      <c r="I11109">
        <v>1.8031393870000001</v>
      </c>
      <c r="J11109">
        <v>6.5833003940000001</v>
      </c>
      <c r="K11109">
        <v>8.133271294</v>
      </c>
      <c r="L11109">
        <v>7.0313441760000002</v>
      </c>
      <c r="M11109">
        <v>2.3734234519999999</v>
      </c>
      <c r="N11109">
        <v>5.1060567509999997</v>
      </c>
      <c r="O11109">
        <v>2.396347778</v>
      </c>
      <c r="P11109">
        <v>8.1622949739999999</v>
      </c>
      <c r="Q11109">
        <v>6.3748172649999999</v>
      </c>
    </row>
    <row r="11110" spans="1:17">
      <c r="A11110" t="s">
        <v>22774</v>
      </c>
      <c r="B11110" s="14" t="s">
        <v>5554</v>
      </c>
      <c r="C11110">
        <v>1.79035115</v>
      </c>
      <c r="D11110">
        <v>0.79324545199999996</v>
      </c>
      <c r="E11110">
        <v>1.4602825960000001</v>
      </c>
      <c r="F11110">
        <v>0.37909154499999997</v>
      </c>
      <c r="G11110">
        <v>0.72137364500000001</v>
      </c>
      <c r="H11110">
        <v>0.53479506499999996</v>
      </c>
      <c r="I11110">
        <v>1.450502301</v>
      </c>
      <c r="J11110">
        <v>2.4209439380000002</v>
      </c>
      <c r="K11110">
        <v>1.62438466</v>
      </c>
      <c r="L11110">
        <v>1.508329451</v>
      </c>
      <c r="M11110">
        <v>1.145554094</v>
      </c>
      <c r="N11110">
        <v>1.4958559840000001</v>
      </c>
      <c r="O11110">
        <v>0.88123331400000005</v>
      </c>
      <c r="P11110">
        <v>1.134128654</v>
      </c>
      <c r="Q11110">
        <v>1.0939956150000001</v>
      </c>
    </row>
    <row r="11111" spans="1:17">
      <c r="A11111" t="s">
        <v>22775</v>
      </c>
      <c r="B11111" s="14" t="s">
        <v>5524</v>
      </c>
      <c r="C11111">
        <v>7.6095867950000002</v>
      </c>
      <c r="D11111">
        <v>2.7336944860000001</v>
      </c>
      <c r="E11111">
        <v>3.2601510899999999</v>
      </c>
      <c r="F11111">
        <v>2.3795707859999999</v>
      </c>
      <c r="G11111">
        <v>2.1663790770000002</v>
      </c>
      <c r="H11111">
        <v>4.9761508919999997</v>
      </c>
      <c r="I11111">
        <v>4.7987932689999999</v>
      </c>
      <c r="J11111">
        <v>6.4919697469999997</v>
      </c>
      <c r="K11111">
        <v>5.6912786559999997</v>
      </c>
      <c r="L11111">
        <v>2.599013894</v>
      </c>
      <c r="M11111">
        <v>8.685216896</v>
      </c>
      <c r="N11111">
        <v>3.321198892</v>
      </c>
      <c r="O11111">
        <v>7.5163759829999996</v>
      </c>
      <c r="P11111">
        <v>3.1164756730000001</v>
      </c>
      <c r="Q11111">
        <v>4.3827926929999999</v>
      </c>
    </row>
    <row r="11112" spans="1:17">
      <c r="A11112" t="s">
        <v>22776</v>
      </c>
      <c r="B11112" s="14" t="s">
        <v>5490</v>
      </c>
      <c r="C11112">
        <v>3.8639065490000002</v>
      </c>
      <c r="D11112">
        <v>4.0402476690000002</v>
      </c>
      <c r="E11112">
        <v>2.9432811220000001</v>
      </c>
      <c r="F11112">
        <v>3.408175672</v>
      </c>
      <c r="G11112">
        <v>2.50876352</v>
      </c>
      <c r="H11112">
        <v>2.5523997989999998</v>
      </c>
      <c r="I11112">
        <v>1.5777469630000001</v>
      </c>
      <c r="J11112">
        <v>2.6842623630000002</v>
      </c>
      <c r="K11112">
        <v>4.2769788699999998</v>
      </c>
      <c r="L11112">
        <v>2.7344116239999998</v>
      </c>
      <c r="M11112">
        <v>0.89003379500000002</v>
      </c>
      <c r="N11112">
        <v>3.486598453</v>
      </c>
      <c r="O11112">
        <v>2.2251800789999998</v>
      </c>
      <c r="P11112">
        <v>3.9420174590000001</v>
      </c>
      <c r="Q11112">
        <v>4.8873599030000001</v>
      </c>
    </row>
    <row r="11113" spans="1:17">
      <c r="A11113" t="s">
        <v>22777</v>
      </c>
      <c r="B11113" s="14" t="s">
        <v>6418</v>
      </c>
      <c r="C11113">
        <v>680.55124939999996</v>
      </c>
      <c r="D11113">
        <v>82.338877909999994</v>
      </c>
      <c r="E11113">
        <v>89.247697329999994</v>
      </c>
      <c r="F11113">
        <v>56.162050450000002</v>
      </c>
      <c r="G11113">
        <v>105.4577034</v>
      </c>
      <c r="H11113">
        <v>99.767621259999999</v>
      </c>
      <c r="I11113">
        <v>182.6173038</v>
      </c>
      <c r="J11113">
        <v>106.70826390000001</v>
      </c>
      <c r="K11113">
        <v>233.5346136</v>
      </c>
      <c r="L11113">
        <v>386.96226810000002</v>
      </c>
      <c r="M11113">
        <v>282.01958080000003</v>
      </c>
      <c r="N11113">
        <v>158.47213780000001</v>
      </c>
      <c r="O11113">
        <v>603.63101289999997</v>
      </c>
      <c r="P11113">
        <v>150.27256940000001</v>
      </c>
      <c r="Q11113">
        <v>532.59159950000003</v>
      </c>
    </row>
    <row r="11114" spans="1:17">
      <c r="A11114" t="s">
        <v>22778</v>
      </c>
      <c r="B11114" s="14" t="s">
        <v>246</v>
      </c>
      <c r="C11114">
        <v>1187.845634</v>
      </c>
      <c r="D11114">
        <v>14.122253479999999</v>
      </c>
      <c r="E11114">
        <v>80.878313759999998</v>
      </c>
      <c r="F11114">
        <v>76.802254219999995</v>
      </c>
      <c r="G11114">
        <v>101.3286418</v>
      </c>
      <c r="H11114">
        <v>202.09583929999999</v>
      </c>
      <c r="I11114">
        <v>484.45497390000003</v>
      </c>
      <c r="J11114">
        <v>12.197274950000001</v>
      </c>
      <c r="K11114">
        <v>506.17466469999999</v>
      </c>
      <c r="L11114">
        <v>1280.1870289999999</v>
      </c>
      <c r="M11114">
        <v>2204.1207629999999</v>
      </c>
      <c r="N11114">
        <v>52.518856319999998</v>
      </c>
      <c r="O11114">
        <v>2395.9880459999999</v>
      </c>
      <c r="P11114">
        <v>32.791466919999998</v>
      </c>
      <c r="Q11114">
        <v>869.91216829999996</v>
      </c>
    </row>
    <row r="11115" spans="1:17">
      <c r="A11115" t="s">
        <v>22779</v>
      </c>
      <c r="B11115" s="14" t="s">
        <v>22780</v>
      </c>
      <c r="C11115">
        <v>2.0536698250000001</v>
      </c>
      <c r="D11115">
        <v>1.1167117259999999</v>
      </c>
      <c r="E11115">
        <v>4.6477836359999998</v>
      </c>
      <c r="F11115">
        <v>1.4485488449999999</v>
      </c>
      <c r="G11115">
        <v>3.8042163769999999</v>
      </c>
      <c r="H11115">
        <v>0.64531845700000001</v>
      </c>
      <c r="I11115">
        <v>4.0839639820000002</v>
      </c>
      <c r="J11115">
        <v>5.9642558729999999</v>
      </c>
      <c r="K11115">
        <v>5.2511000179999998</v>
      </c>
      <c r="L11115">
        <v>3.4210166609999999</v>
      </c>
      <c r="M11115">
        <v>2.8669925250000001</v>
      </c>
      <c r="N11115">
        <v>4.6029066820000004</v>
      </c>
      <c r="O11115">
        <v>4.3420261719999997</v>
      </c>
      <c r="P11115">
        <v>1.708640862</v>
      </c>
      <c r="Q11115">
        <v>2.0534673579999998</v>
      </c>
    </row>
    <row r="11116" spans="1:17">
      <c r="A11116" t="s">
        <v>22781</v>
      </c>
      <c r="B11116" s="14" t="s">
        <v>7835</v>
      </c>
      <c r="C11116">
        <v>9.2152385209999998</v>
      </c>
      <c r="D11116">
        <v>1.779007386</v>
      </c>
      <c r="E11116">
        <v>0.82632836499999995</v>
      </c>
      <c r="F11116">
        <v>0.68094571199999998</v>
      </c>
      <c r="G11116">
        <v>1.113909448</v>
      </c>
      <c r="H11116">
        <v>2.679649865</v>
      </c>
      <c r="I11116">
        <v>0</v>
      </c>
      <c r="J11116">
        <v>1.4352408320000001</v>
      </c>
      <c r="K11116">
        <v>1.672196215</v>
      </c>
      <c r="L11116">
        <v>2.578632721</v>
      </c>
      <c r="M11116">
        <v>14.90936645</v>
      </c>
      <c r="N11116">
        <v>0.40570726699999998</v>
      </c>
      <c r="O11116">
        <v>10.788857719999999</v>
      </c>
      <c r="P11116">
        <v>0.71104004099999996</v>
      </c>
      <c r="Q11116">
        <v>6.6063455339999999</v>
      </c>
    </row>
    <row r="11117" spans="1:17">
      <c r="A11117" t="s">
        <v>22782</v>
      </c>
      <c r="B11117" s="14" t="s">
        <v>8310</v>
      </c>
      <c r="C11117">
        <v>1.0433914399999999</v>
      </c>
      <c r="D11117">
        <v>0.23114614</v>
      </c>
      <c r="E11117">
        <v>0.71042682499999998</v>
      </c>
      <c r="F11117">
        <v>0.42607777000000002</v>
      </c>
      <c r="G11117">
        <v>0.36034834500000001</v>
      </c>
      <c r="H11117">
        <v>1.0418717399999999</v>
      </c>
      <c r="I11117">
        <v>4.2604748729999997</v>
      </c>
      <c r="J11117">
        <v>1.7988873480000001</v>
      </c>
      <c r="K11117">
        <v>1.9880038630000001</v>
      </c>
      <c r="L11117">
        <v>2.6370994940000001</v>
      </c>
      <c r="M11117">
        <v>0</v>
      </c>
      <c r="N11117">
        <v>1.2090363580000001</v>
      </c>
      <c r="O11117">
        <v>3.0043866459999999</v>
      </c>
      <c r="P11117">
        <v>0.75140057599999999</v>
      </c>
      <c r="Q11117">
        <v>0.86071307399999997</v>
      </c>
    </row>
    <row r="11118" spans="1:17">
      <c r="A11118" t="s">
        <v>22783</v>
      </c>
      <c r="B11118" s="14" t="s">
        <v>1545</v>
      </c>
      <c r="C11118">
        <v>0</v>
      </c>
      <c r="D11118">
        <v>1.9531069670000001</v>
      </c>
      <c r="E11118">
        <v>1.332873475</v>
      </c>
      <c r="F11118">
        <v>2.0843341519999998</v>
      </c>
      <c r="G11118">
        <v>0.801268961</v>
      </c>
      <c r="H11118">
        <v>0.178207794</v>
      </c>
      <c r="I11118">
        <v>0</v>
      </c>
      <c r="J11118">
        <v>1.823528418</v>
      </c>
      <c r="K11118">
        <v>2.105007836</v>
      </c>
      <c r="L11118">
        <v>1.172768517</v>
      </c>
      <c r="M11118">
        <v>0</v>
      </c>
      <c r="N11118">
        <v>2.002005816</v>
      </c>
      <c r="O11118">
        <v>0.51388774199999998</v>
      </c>
      <c r="P11118">
        <v>2.4365992909999998</v>
      </c>
      <c r="Q11118">
        <v>1.275918482</v>
      </c>
    </row>
    <row r="11119" spans="1:17">
      <c r="A11119" t="s">
        <v>22784</v>
      </c>
      <c r="B11119" s="14" t="s">
        <v>7080</v>
      </c>
      <c r="C11119">
        <v>1.257151696</v>
      </c>
      <c r="D11119">
        <v>30.913632499999999</v>
      </c>
      <c r="E11119">
        <v>30.025907279999998</v>
      </c>
      <c r="F11119">
        <v>45.860927259999997</v>
      </c>
      <c r="G11119">
        <v>20.514680649999999</v>
      </c>
      <c r="H11119">
        <v>15.45010035</v>
      </c>
      <c r="I11119">
        <v>36.666578700000002</v>
      </c>
      <c r="J11119">
        <v>48.049933539999998</v>
      </c>
      <c r="K11119">
        <v>31.652012800000001</v>
      </c>
      <c r="L11119">
        <v>11.120773</v>
      </c>
      <c r="M11119">
        <v>0</v>
      </c>
      <c r="N11119">
        <v>24.098073060000001</v>
      </c>
      <c r="O11119">
        <v>0.69613407900000002</v>
      </c>
      <c r="P11119">
        <v>52.905834319999997</v>
      </c>
      <c r="Q11119">
        <v>30.24723037</v>
      </c>
    </row>
    <row r="11120" spans="1:17">
      <c r="A11120" t="s">
        <v>22785</v>
      </c>
      <c r="B11120" s="14" t="s">
        <v>5717</v>
      </c>
      <c r="C11120">
        <v>2.1635852359999999</v>
      </c>
      <c r="D11120">
        <v>2.0370529350000002</v>
      </c>
      <c r="E11120">
        <v>2.1579302060000001</v>
      </c>
      <c r="F11120">
        <v>1.2884643849999999</v>
      </c>
      <c r="G11120">
        <v>1.7746507039999999</v>
      </c>
      <c r="H11120">
        <v>1.142537197</v>
      </c>
      <c r="I11120">
        <v>4.3383982369999998</v>
      </c>
      <c r="J11120">
        <v>5.2112918949999996</v>
      </c>
      <c r="K11120">
        <v>1.594953547</v>
      </c>
      <c r="L11120">
        <v>3.4176947609999999</v>
      </c>
      <c r="M11120">
        <v>0.51913780799999998</v>
      </c>
      <c r="N11120">
        <v>2.7337708759999999</v>
      </c>
      <c r="O11120">
        <v>1.7970926920000001</v>
      </c>
      <c r="P11120">
        <v>2.6374266820000001</v>
      </c>
      <c r="Q11120">
        <v>2.4168920809999999</v>
      </c>
    </row>
    <row r="11121" spans="1:17">
      <c r="A11121" t="s">
        <v>22786</v>
      </c>
      <c r="B11121" s="14" t="s">
        <v>22787</v>
      </c>
      <c r="C11121">
        <v>0.64780287400000003</v>
      </c>
      <c r="D11121">
        <v>0.28702005400000002</v>
      </c>
      <c r="E11121">
        <v>0.13783673399999999</v>
      </c>
      <c r="F11121">
        <v>8.8178604999999993E-2</v>
      </c>
      <c r="G11121">
        <v>0.39152200999999998</v>
      </c>
      <c r="H11121">
        <v>0</v>
      </c>
      <c r="I11121">
        <v>0</v>
      </c>
      <c r="J11121">
        <v>0.369549972</v>
      </c>
      <c r="K11121">
        <v>1.0285646129999999</v>
      </c>
      <c r="L11121">
        <v>0.61397881200000004</v>
      </c>
      <c r="M11121">
        <v>0</v>
      </c>
      <c r="N11121">
        <v>0.35935163199999998</v>
      </c>
      <c r="O11121">
        <v>0</v>
      </c>
      <c r="P11121">
        <v>0.340168372</v>
      </c>
      <c r="Q11121">
        <v>0.22266028400000001</v>
      </c>
    </row>
    <row r="11122" spans="1:17">
      <c r="A11122" t="e">
        <v>#N/A</v>
      </c>
      <c r="B11122" s="14" t="s">
        <v>22788</v>
      </c>
      <c r="C11122">
        <v>0</v>
      </c>
      <c r="D11122">
        <v>0</v>
      </c>
      <c r="E11122">
        <v>0.47755933699999997</v>
      </c>
      <c r="F11122">
        <v>0</v>
      </c>
      <c r="G11122">
        <v>0</v>
      </c>
      <c r="H11122">
        <v>0</v>
      </c>
      <c r="I11122">
        <v>0</v>
      </c>
      <c r="J11122">
        <v>0.56905339799999999</v>
      </c>
      <c r="K11122">
        <v>0</v>
      </c>
      <c r="L11122">
        <v>0</v>
      </c>
      <c r="M11122">
        <v>0</v>
      </c>
      <c r="N11122">
        <v>0</v>
      </c>
      <c r="O11122">
        <v>0</v>
      </c>
      <c r="P11122">
        <v>0</v>
      </c>
      <c r="Q11122">
        <v>0</v>
      </c>
    </row>
    <row r="11123" spans="1:17">
      <c r="A11123" t="e">
        <v>#N/A</v>
      </c>
      <c r="B11123" s="14" t="s">
        <v>22789</v>
      </c>
      <c r="C11123">
        <v>3.9033490739999999</v>
      </c>
      <c r="D11123">
        <v>0.172944503</v>
      </c>
      <c r="E11123">
        <v>0.29068829200000001</v>
      </c>
      <c r="F11123">
        <v>0.106264387</v>
      </c>
      <c r="G11123">
        <v>0.134807065</v>
      </c>
      <c r="H11123">
        <v>0.14991014799999999</v>
      </c>
      <c r="I11123">
        <v>0</v>
      </c>
      <c r="J11123">
        <v>0.494829042</v>
      </c>
      <c r="K11123">
        <v>0.70830131299999999</v>
      </c>
      <c r="L11123">
        <v>2.466361011</v>
      </c>
      <c r="M11123">
        <v>3.7463300240000001</v>
      </c>
      <c r="N11123">
        <v>0.28870405199999999</v>
      </c>
      <c r="O11123">
        <v>4.3228741980000001</v>
      </c>
      <c r="P11123">
        <v>0.117125216</v>
      </c>
      <c r="Q11123">
        <v>0.53665758399999997</v>
      </c>
    </row>
    <row r="11124" spans="1:17">
      <c r="A11124" t="s">
        <v>22790</v>
      </c>
      <c r="B11124" s="14" t="s">
        <v>7289</v>
      </c>
      <c r="C11124">
        <v>34.371776699999998</v>
      </c>
      <c r="D11124">
        <v>4.8869175299999998</v>
      </c>
      <c r="E11124">
        <v>6.167337721</v>
      </c>
      <c r="F11124">
        <v>3.701036776</v>
      </c>
      <c r="G11124">
        <v>4.4293750000000003</v>
      </c>
      <c r="H11124">
        <v>4.3345448449999999</v>
      </c>
      <c r="I11124">
        <v>17.955236429999999</v>
      </c>
      <c r="J11124">
        <v>26.859320409999999</v>
      </c>
      <c r="K11124">
        <v>18.61820595</v>
      </c>
      <c r="L11124">
        <v>20.421469170000002</v>
      </c>
      <c r="M11124">
        <v>4.9237480309999997</v>
      </c>
      <c r="N11124">
        <v>10.87726887</v>
      </c>
      <c r="O11124">
        <v>17.04447541</v>
      </c>
      <c r="P11124">
        <v>10.00583986</v>
      </c>
      <c r="Q11124">
        <v>12.69578514</v>
      </c>
    </row>
    <row r="11125" spans="1:17">
      <c r="A11125" t="s">
        <v>22791</v>
      </c>
      <c r="B11125" s="14" t="s">
        <v>4811</v>
      </c>
      <c r="C11125">
        <v>11.737783</v>
      </c>
      <c r="D11125">
        <v>3.7271137959999998</v>
      </c>
      <c r="E11125">
        <v>2.9553932619999999</v>
      </c>
      <c r="F11125">
        <v>4.2340141229999997</v>
      </c>
      <c r="G11125">
        <v>3.8173197239999999</v>
      </c>
      <c r="H11125">
        <v>10.59369779</v>
      </c>
      <c r="I11125">
        <v>2.5676158199999999</v>
      </c>
      <c r="J11125">
        <v>3.3232071510000001</v>
      </c>
      <c r="K11125">
        <v>7.4547790530000002</v>
      </c>
      <c r="L11125">
        <v>9.2707601250000007</v>
      </c>
      <c r="M11125">
        <v>3.3796830400000002</v>
      </c>
      <c r="N11125">
        <v>2.6044907500000001</v>
      </c>
      <c r="O11125">
        <v>4.7664244350000002</v>
      </c>
      <c r="P11125">
        <v>1.584935534</v>
      </c>
      <c r="Q11125">
        <v>3.496536436</v>
      </c>
    </row>
    <row r="11126" spans="1:17">
      <c r="A11126" t="s">
        <v>22792</v>
      </c>
      <c r="B11126" s="14" t="s">
        <v>5535</v>
      </c>
      <c r="C11126">
        <v>1.02857866</v>
      </c>
      <c r="D11126">
        <v>8.6588552940000003</v>
      </c>
      <c r="E11126">
        <v>11.106971570000001</v>
      </c>
      <c r="F11126">
        <v>9.6606634420000006</v>
      </c>
      <c r="G11126">
        <v>6.3053780359999996</v>
      </c>
      <c r="H11126">
        <v>3.9503097469999999</v>
      </c>
      <c r="I11126">
        <v>10.499974809999999</v>
      </c>
      <c r="J11126">
        <v>30.512033779999999</v>
      </c>
      <c r="K11126">
        <v>14.69835484</v>
      </c>
      <c r="L11126">
        <v>3.574534178</v>
      </c>
      <c r="M11126">
        <v>0.98720228300000001</v>
      </c>
      <c r="N11126">
        <v>11.728527229999999</v>
      </c>
      <c r="O11126">
        <v>3.9869497269999998</v>
      </c>
      <c r="P11126">
        <v>20.833119010000001</v>
      </c>
      <c r="Q11126">
        <v>5.3030858439999999</v>
      </c>
    </row>
    <row r="11127" spans="1:17">
      <c r="A11127" t="s">
        <v>22793</v>
      </c>
      <c r="B11127" s="14" t="s">
        <v>22794</v>
      </c>
      <c r="C11127">
        <v>55.633012309999998</v>
      </c>
      <c r="D11127">
        <v>6.0372555720000003</v>
      </c>
      <c r="E11127">
        <v>6.6220566840000004</v>
      </c>
      <c r="F11127">
        <v>5.9703904899999998</v>
      </c>
      <c r="G11127">
        <v>4.0097864120000004</v>
      </c>
      <c r="H11127">
        <v>3.591989968</v>
      </c>
      <c r="I11127">
        <v>11.7580741</v>
      </c>
      <c r="J11127">
        <v>25.041904729999999</v>
      </c>
      <c r="K11127">
        <v>21.43392789</v>
      </c>
      <c r="L11127">
        <v>68.470264979999996</v>
      </c>
      <c r="M11127">
        <v>1.5476833910000001</v>
      </c>
      <c r="N11127">
        <v>9.3626464909999996</v>
      </c>
      <c r="O11127">
        <v>4.286076596</v>
      </c>
      <c r="P11127">
        <v>17.201491220000001</v>
      </c>
      <c r="Q11127">
        <v>6.651117427</v>
      </c>
    </row>
    <row r="11128" spans="1:17">
      <c r="A11128" t="s">
        <v>16173</v>
      </c>
      <c r="B11128" s="14" t="s">
        <v>22795</v>
      </c>
      <c r="C11128">
        <v>31.329087250000001</v>
      </c>
      <c r="D11128">
        <v>54.892585269999998</v>
      </c>
      <c r="E11128">
        <v>19.99820892</v>
      </c>
      <c r="F11128">
        <v>23.26090778</v>
      </c>
      <c r="G11128">
        <v>22.131601289999999</v>
      </c>
      <c r="H11128">
        <v>37.190123010000001</v>
      </c>
      <c r="I11128">
        <v>29.074068180000001</v>
      </c>
      <c r="J11128">
        <v>37.188620720000003</v>
      </c>
      <c r="K11128">
        <v>85.274593300000006</v>
      </c>
      <c r="L11128">
        <v>246.54425040000001</v>
      </c>
      <c r="M11128">
        <v>49.203523429999997</v>
      </c>
      <c r="N11128">
        <v>29.140526040000001</v>
      </c>
      <c r="O11128">
        <v>31.542075180000001</v>
      </c>
      <c r="P11128">
        <v>37.175543470000001</v>
      </c>
      <c r="Q11128">
        <v>21.536624029999999</v>
      </c>
    </row>
    <row r="11129" spans="1:17">
      <c r="A11129" t="s">
        <v>16173</v>
      </c>
      <c r="B11129" s="14" t="s">
        <v>7036</v>
      </c>
      <c r="C11129">
        <v>24.420515380000001</v>
      </c>
      <c r="D11129">
        <v>9.152469666</v>
      </c>
      <c r="E11129">
        <v>11.370902510000001</v>
      </c>
      <c r="F11129">
        <v>9.0843784220000003</v>
      </c>
      <c r="G11129">
        <v>12.30429784</v>
      </c>
      <c r="H11129">
        <v>41.81928456</v>
      </c>
      <c r="I11129">
        <v>58.785703439999999</v>
      </c>
      <c r="J11129">
        <v>8.9269243540000005</v>
      </c>
      <c r="K11129">
        <v>28.378813619999999</v>
      </c>
      <c r="L11129">
        <v>22.828373800000001</v>
      </c>
      <c r="M11129">
        <v>110.4483034</v>
      </c>
      <c r="N11129">
        <v>5.299066023</v>
      </c>
      <c r="O11129">
        <v>73.355445799999998</v>
      </c>
      <c r="P11129">
        <v>5.1946385169999996</v>
      </c>
      <c r="Q11129">
        <v>47.372801629999998</v>
      </c>
    </row>
    <row r="11130" spans="1:17">
      <c r="A11130" t="s">
        <v>22796</v>
      </c>
      <c r="B11130" s="14" t="s">
        <v>3410</v>
      </c>
      <c r="C11130">
        <v>15.28248159</v>
      </c>
      <c r="D11130">
        <v>4.4243392950000002</v>
      </c>
      <c r="E11130">
        <v>9.2009497790000001</v>
      </c>
      <c r="F11130">
        <v>5.7679486759999996</v>
      </c>
      <c r="G11130">
        <v>5.1280539579999997</v>
      </c>
      <c r="H11130">
        <v>10.271303700000001</v>
      </c>
      <c r="I11130">
        <v>11.14337108</v>
      </c>
      <c r="J11130">
        <v>6.0102376599999996</v>
      </c>
      <c r="K11130">
        <v>9.9266433440000004</v>
      </c>
      <c r="L11130">
        <v>10.86339718</v>
      </c>
      <c r="M11130">
        <v>11.667502170000001</v>
      </c>
      <c r="N11130">
        <v>4.2173696959999996</v>
      </c>
      <c r="O11130">
        <v>10.7704647</v>
      </c>
      <c r="P11130">
        <v>1.771752843</v>
      </c>
      <c r="Q11130">
        <v>12.057644270000001</v>
      </c>
    </row>
    <row r="11131" spans="1:17">
      <c r="A11131" t="s">
        <v>22797</v>
      </c>
      <c r="B11131" s="14" t="s">
        <v>6967</v>
      </c>
      <c r="C11131">
        <v>13.15425366</v>
      </c>
      <c r="D11131">
        <v>0.46012225699999998</v>
      </c>
      <c r="E11131">
        <v>0.81020963800000001</v>
      </c>
      <c r="F11131">
        <v>0.235598745</v>
      </c>
      <c r="G11131">
        <v>0.53798527900000004</v>
      </c>
      <c r="H11131">
        <v>0.26589260100000001</v>
      </c>
      <c r="I11131">
        <v>2.5240928550000001</v>
      </c>
      <c r="J11131">
        <v>3.5545565180000001</v>
      </c>
      <c r="K11131">
        <v>1.570374664</v>
      </c>
      <c r="L11131">
        <v>1.7498138809999999</v>
      </c>
      <c r="M11131">
        <v>2.6579159529999998</v>
      </c>
      <c r="N11131">
        <v>2.3043084550000001</v>
      </c>
      <c r="O11131">
        <v>5.7505459779999999</v>
      </c>
      <c r="P11131">
        <v>1.2983914320000001</v>
      </c>
      <c r="Q11131">
        <v>1.427788075</v>
      </c>
    </row>
    <row r="11132" spans="1:17">
      <c r="A11132" t="s">
        <v>22798</v>
      </c>
      <c r="B11132" s="14" t="s">
        <v>8550</v>
      </c>
      <c r="C11132">
        <v>108.2433971</v>
      </c>
      <c r="D11132">
        <v>1.2103956650000001</v>
      </c>
      <c r="E11132">
        <v>0.77868636700000005</v>
      </c>
      <c r="F11132">
        <v>0.701620825</v>
      </c>
      <c r="G11132">
        <v>0.99688579600000005</v>
      </c>
      <c r="H11132">
        <v>0.51469400200000004</v>
      </c>
      <c r="I11132">
        <v>1.2026930709999999</v>
      </c>
      <c r="J11132">
        <v>2.0256369099999998</v>
      </c>
      <c r="K11132">
        <v>18.051782129999999</v>
      </c>
      <c r="L11132">
        <v>75.689824299999998</v>
      </c>
      <c r="M11132">
        <v>3.166144515</v>
      </c>
      <c r="N11132">
        <v>1.397877252</v>
      </c>
      <c r="O11132">
        <v>27.62884219</v>
      </c>
      <c r="P11132">
        <v>1.3919948879999999</v>
      </c>
      <c r="Q11132">
        <v>3.4015999460000002</v>
      </c>
    </row>
    <row r="11133" spans="1:17">
      <c r="A11133" t="s">
        <v>22799</v>
      </c>
      <c r="B11133" s="14" t="s">
        <v>5828</v>
      </c>
      <c r="C11133">
        <v>1.7364022370000001</v>
      </c>
      <c r="D11133">
        <v>1.154013706</v>
      </c>
      <c r="E11133">
        <v>1.108392799</v>
      </c>
      <c r="F11133">
        <v>0.70907462399999999</v>
      </c>
      <c r="G11133">
        <v>0.84955847100000004</v>
      </c>
      <c r="H11133">
        <v>1.333748589</v>
      </c>
      <c r="I11133">
        <v>7.5966881529999997</v>
      </c>
      <c r="J11133">
        <v>2.56811765</v>
      </c>
      <c r="K11133">
        <v>3.2821600809999998</v>
      </c>
      <c r="L11133">
        <v>3.4743370040000001</v>
      </c>
      <c r="M11133">
        <v>3.3331048339999998</v>
      </c>
      <c r="N11133">
        <v>2.0334719209999998</v>
      </c>
      <c r="O11133">
        <v>3.2050461819999998</v>
      </c>
      <c r="P11133">
        <v>0.78154611399999996</v>
      </c>
      <c r="Q11133">
        <v>2.1883745509999999</v>
      </c>
    </row>
    <row r="11134" spans="1:17">
      <c r="A11134" t="s">
        <v>22800</v>
      </c>
      <c r="B11134" s="14" t="s">
        <v>5092</v>
      </c>
      <c r="C11134">
        <v>2.9882368449999999</v>
      </c>
      <c r="D11134">
        <v>3.1334407089999998</v>
      </c>
      <c r="E11134">
        <v>15.937995730000001</v>
      </c>
      <c r="F11134">
        <v>10.087581330000001</v>
      </c>
      <c r="G11134">
        <v>13.553930230000001</v>
      </c>
      <c r="H11134">
        <v>23.947585660000001</v>
      </c>
      <c r="I11134">
        <v>44.159083639999999</v>
      </c>
      <c r="J11134">
        <v>33.76548202</v>
      </c>
      <c r="K11134">
        <v>5.0609546810000001</v>
      </c>
      <c r="L11134">
        <v>8.6854455640000001</v>
      </c>
      <c r="M11134">
        <v>2.2944238289999999</v>
      </c>
      <c r="N11134">
        <v>7.195411161</v>
      </c>
      <c r="O11134">
        <v>3.0887801549999998</v>
      </c>
      <c r="P11134">
        <v>5.3799628759999996</v>
      </c>
      <c r="Q11134">
        <v>7.6690517519999997</v>
      </c>
    </row>
    <row r="11135" spans="1:17">
      <c r="A11135" t="s">
        <v>22801</v>
      </c>
      <c r="B11135" s="14" t="s">
        <v>22802</v>
      </c>
      <c r="C11135">
        <v>48.900448070000003</v>
      </c>
      <c r="D11135">
        <v>138.01055500000001</v>
      </c>
      <c r="E11135">
        <v>38.875576440000003</v>
      </c>
      <c r="F11135">
        <v>82.200803250000007</v>
      </c>
      <c r="G11135">
        <v>70.387546580000006</v>
      </c>
      <c r="H11135">
        <v>261.38299319999999</v>
      </c>
      <c r="I11135">
        <v>31.748707289999999</v>
      </c>
      <c r="J11135">
        <v>34.647183069999997</v>
      </c>
      <c r="K11135">
        <v>107.57563159999999</v>
      </c>
      <c r="L11135">
        <v>71.319639339999995</v>
      </c>
      <c r="M11135">
        <v>34.717814590000003</v>
      </c>
      <c r="N11135">
        <v>30.59443439</v>
      </c>
      <c r="O11135">
        <v>13.72451203</v>
      </c>
      <c r="P11135">
        <v>160.85281789999999</v>
      </c>
      <c r="Q11135">
        <v>133.5419952</v>
      </c>
    </row>
    <row r="11136" spans="1:17">
      <c r="A11136" t="s">
        <v>22803</v>
      </c>
      <c r="B11136" s="14" t="s">
        <v>8047</v>
      </c>
      <c r="C11136">
        <v>51.920386409999999</v>
      </c>
      <c r="D11136">
        <v>223.86300729999999</v>
      </c>
      <c r="E11136">
        <v>110.8402384</v>
      </c>
      <c r="F11136">
        <v>195.53395560000001</v>
      </c>
      <c r="G11136">
        <v>160.31458929999999</v>
      </c>
      <c r="H11136">
        <v>556.81719410000005</v>
      </c>
      <c r="I11136">
        <v>60.860095579999999</v>
      </c>
      <c r="J11136">
        <v>92.022846819999998</v>
      </c>
      <c r="K11136">
        <v>136.79614380000001</v>
      </c>
      <c r="L11136">
        <v>104.5450907</v>
      </c>
      <c r="M11136">
        <v>83.614924889999998</v>
      </c>
      <c r="N11136">
        <v>68.394291260000003</v>
      </c>
      <c r="O11136">
        <v>19.996860009999999</v>
      </c>
      <c r="P11136">
        <v>520.13927430000001</v>
      </c>
      <c r="Q11136">
        <v>405.3114167</v>
      </c>
    </row>
    <row r="11137" spans="1:17">
      <c r="A11137" t="s">
        <v>22804</v>
      </c>
      <c r="B11137" s="14" t="s">
        <v>3619</v>
      </c>
      <c r="C11137">
        <v>6.8807001809999999</v>
      </c>
      <c r="D11137">
        <v>2.4916531819999999</v>
      </c>
      <c r="E11137">
        <v>1.6611291770000001</v>
      </c>
      <c r="F11137">
        <v>2.3414937070000001</v>
      </c>
      <c r="G11137">
        <v>1.2338669099999999</v>
      </c>
      <c r="H11137">
        <v>4.217946081</v>
      </c>
      <c r="I11137">
        <v>4.631196836</v>
      </c>
      <c r="J11137">
        <v>2.4993860899999998</v>
      </c>
      <c r="K11137">
        <v>2.3410708740000001</v>
      </c>
      <c r="L11137">
        <v>3.1771091990000002</v>
      </c>
      <c r="M11137">
        <v>2.7939627570000001</v>
      </c>
      <c r="N11137">
        <v>1.239672938</v>
      </c>
      <c r="O11137">
        <v>2.3446848579999999</v>
      </c>
      <c r="P11137">
        <v>2.0050891229999999</v>
      </c>
      <c r="Q11137">
        <v>3.8203967360000002</v>
      </c>
    </row>
    <row r="11138" spans="1:17">
      <c r="A11138" t="s">
        <v>22805</v>
      </c>
      <c r="B11138" s="14" t="s">
        <v>4992</v>
      </c>
      <c r="C11138">
        <v>3.8688047839999999</v>
      </c>
      <c r="D11138">
        <v>4.2306424099999997</v>
      </c>
      <c r="E11138">
        <v>3.5379560360000002</v>
      </c>
      <c r="F11138">
        <v>5.3110165150000004</v>
      </c>
      <c r="G11138">
        <v>3.070279948</v>
      </c>
      <c r="H11138">
        <v>4.1413686790000002</v>
      </c>
      <c r="I11138">
        <v>5.401870637</v>
      </c>
      <c r="J11138">
        <v>9.3811577600000007</v>
      </c>
      <c r="K11138">
        <v>4.4810611299999996</v>
      </c>
      <c r="L11138">
        <v>5.6172269200000002</v>
      </c>
      <c r="M11138">
        <v>3.318156686</v>
      </c>
      <c r="N11138">
        <v>6.5753398130000003</v>
      </c>
      <c r="O11138">
        <v>3.6464826800000001</v>
      </c>
      <c r="P11138">
        <v>6.7306727769999997</v>
      </c>
      <c r="Q11138">
        <v>3.6215027270000002</v>
      </c>
    </row>
    <row r="11139" spans="1:17">
      <c r="A11139" t="s">
        <v>22806</v>
      </c>
      <c r="B11139" s="14" t="s">
        <v>6684</v>
      </c>
      <c r="C11139">
        <v>5.7758647830000003</v>
      </c>
      <c r="D11139">
        <v>19.705030610000001</v>
      </c>
      <c r="E11139">
        <v>12.596879850000001</v>
      </c>
      <c r="F11139">
        <v>25.630375539999999</v>
      </c>
      <c r="G11139">
        <v>10.372790910000001</v>
      </c>
      <c r="H11139">
        <v>7.0984027459999997</v>
      </c>
      <c r="I11139">
        <v>15.161502090000001</v>
      </c>
      <c r="J11139">
        <v>23.57711591</v>
      </c>
      <c r="K11139">
        <v>18.341536810000001</v>
      </c>
      <c r="L11139">
        <v>8.028953692</v>
      </c>
      <c r="M11139">
        <v>0</v>
      </c>
      <c r="N11139">
        <v>15.16564406</v>
      </c>
      <c r="O11139">
        <v>3.1983223089999999</v>
      </c>
      <c r="P11139">
        <v>39.861888110000002</v>
      </c>
      <c r="Q11139">
        <v>16.67616533</v>
      </c>
    </row>
    <row r="11140" spans="1:17">
      <c r="A11140" t="s">
        <v>22807</v>
      </c>
      <c r="B11140" s="14" t="s">
        <v>22808</v>
      </c>
      <c r="C11140">
        <v>8.9311057960000007</v>
      </c>
      <c r="D11140">
        <v>24.53388327</v>
      </c>
      <c r="E11140">
        <v>11.782000249999999</v>
      </c>
      <c r="F11140">
        <v>30.392441860000002</v>
      </c>
      <c r="G11140">
        <v>17.704855590000001</v>
      </c>
      <c r="H11140">
        <v>41.709256619999998</v>
      </c>
      <c r="I11140">
        <v>3.1258575529999999</v>
      </c>
      <c r="J11140">
        <v>13.04294018</v>
      </c>
      <c r="K11140">
        <v>16.854630220000001</v>
      </c>
      <c r="L11140">
        <v>8.3519176589999997</v>
      </c>
      <c r="M11140">
        <v>4.800228401</v>
      </c>
      <c r="N11140">
        <v>11.58204403</v>
      </c>
      <c r="O11140">
        <v>2.3738412979999999</v>
      </c>
      <c r="P11140">
        <v>41.967200890000001</v>
      </c>
      <c r="Q11140">
        <v>30.697649460000001</v>
      </c>
    </row>
    <row r="11141" spans="1:17">
      <c r="A11141" t="s">
        <v>22809</v>
      </c>
      <c r="B11141" s="14" t="s">
        <v>5070</v>
      </c>
      <c r="C11141">
        <v>3.1718458680000001</v>
      </c>
      <c r="D11141">
        <v>28.317603510000001</v>
      </c>
      <c r="E11141">
        <v>27.9742669</v>
      </c>
      <c r="F11141">
        <v>25.51642975</v>
      </c>
      <c r="G11141">
        <v>26.619114920000001</v>
      </c>
      <c r="H11141">
        <v>4.750839107</v>
      </c>
      <c r="I11141">
        <v>21.27759872</v>
      </c>
      <c r="J11141">
        <v>42.461348520000001</v>
      </c>
      <c r="K11141">
        <v>49.498402390000003</v>
      </c>
      <c r="L11141">
        <v>19.640720049999999</v>
      </c>
      <c r="M11141">
        <v>2.4354022519999998</v>
      </c>
      <c r="N11141">
        <v>26.392472990000002</v>
      </c>
      <c r="O11141">
        <v>3.1614752770000001</v>
      </c>
      <c r="P11141">
        <v>36.214271099999998</v>
      </c>
      <c r="Q11141">
        <v>18.751689819999999</v>
      </c>
    </row>
    <row r="11142" spans="1:17">
      <c r="A11142" t="s">
        <v>22810</v>
      </c>
      <c r="B11142" s="14" t="s">
        <v>6031</v>
      </c>
      <c r="C11142">
        <v>29.250744860000001</v>
      </c>
      <c r="D11142">
        <v>1.6200048469999999</v>
      </c>
      <c r="E11142">
        <v>2.2520505540000002</v>
      </c>
      <c r="F11142">
        <v>0.94300977500000005</v>
      </c>
      <c r="G11142">
        <v>1.794454159</v>
      </c>
      <c r="H11142">
        <v>1.4781447940000001</v>
      </c>
      <c r="I11142">
        <v>6.174029923</v>
      </c>
      <c r="J11142">
        <v>0.53670273899999998</v>
      </c>
      <c r="K11142">
        <v>6.6347963659999998</v>
      </c>
      <c r="L11142">
        <v>9.4843418489999998</v>
      </c>
      <c r="M11142">
        <v>5.9103331450000001</v>
      </c>
      <c r="N11142">
        <v>2.7992364639999998</v>
      </c>
      <c r="O11142">
        <v>15.34479333</v>
      </c>
      <c r="P11142">
        <v>1.3281104379999999</v>
      </c>
      <c r="Q11142">
        <v>6.0852868869999996</v>
      </c>
    </row>
    <row r="11143" spans="1:17">
      <c r="A11143" t="s">
        <v>22811</v>
      </c>
      <c r="B11143" s="14" t="s">
        <v>7973</v>
      </c>
      <c r="C11143">
        <v>4.1556179220000002</v>
      </c>
      <c r="D11143">
        <v>0.88586856800000002</v>
      </c>
      <c r="E11143">
        <v>0.68401511999999998</v>
      </c>
      <c r="F11143">
        <v>0.52296927299999996</v>
      </c>
      <c r="G11143">
        <v>0.487424672</v>
      </c>
      <c r="H11143">
        <v>0.27101659900000002</v>
      </c>
      <c r="I11143">
        <v>0.91475003600000004</v>
      </c>
      <c r="J11143">
        <v>1.3319328450000001</v>
      </c>
      <c r="K11143">
        <v>1.3516492309999999</v>
      </c>
      <c r="L11143">
        <v>1.3871934420000001</v>
      </c>
      <c r="M11143">
        <v>1.0535530719999999</v>
      </c>
      <c r="N11143">
        <v>0.82156684499999999</v>
      </c>
      <c r="O11143">
        <v>3.0392259639999999</v>
      </c>
      <c r="P11143">
        <v>0.76463841700000001</v>
      </c>
      <c r="Q11143">
        <v>0.64680128100000001</v>
      </c>
    </row>
    <row r="11144" spans="1:17">
      <c r="A11144" t="s">
        <v>22812</v>
      </c>
      <c r="B11144" s="14" t="s">
        <v>6069</v>
      </c>
      <c r="C11144">
        <v>6.0376364330000003</v>
      </c>
      <c r="D11144">
        <v>3.5444773629999999</v>
      </c>
      <c r="E11144">
        <v>4.432085775</v>
      </c>
      <c r="F11144">
        <v>3.1640842509999998</v>
      </c>
      <c r="G11144">
        <v>2.7107256940000002</v>
      </c>
      <c r="H11144">
        <v>1.2753320909999999</v>
      </c>
      <c r="I11144">
        <v>14.087685499999999</v>
      </c>
      <c r="J11144">
        <v>23.19142184</v>
      </c>
      <c r="K11144">
        <v>6.4365846329999998</v>
      </c>
      <c r="L11144">
        <v>5.5316438989999996</v>
      </c>
      <c r="M11144">
        <v>1.738428581</v>
      </c>
      <c r="N11144">
        <v>6.2518778130000001</v>
      </c>
      <c r="O11144">
        <v>4.0119306149999998</v>
      </c>
      <c r="P11144">
        <v>4.1668494149999997</v>
      </c>
      <c r="Q11144">
        <v>2.9053260750000001</v>
      </c>
    </row>
    <row r="11145" spans="1:17">
      <c r="A11145" t="s">
        <v>22813</v>
      </c>
      <c r="B11145" s="14" t="s">
        <v>6081</v>
      </c>
      <c r="C11145">
        <v>4.8153586739999996</v>
      </c>
      <c r="D11145">
        <v>3.047894796</v>
      </c>
      <c r="E11145">
        <v>1.4149120610000001</v>
      </c>
      <c r="F11145">
        <v>3.0276204689999999</v>
      </c>
      <c r="G11145">
        <v>1.900622432</v>
      </c>
      <c r="H11145">
        <v>1.232909</v>
      </c>
      <c r="I11145">
        <v>2.0063805280000002</v>
      </c>
      <c r="J11145">
        <v>2.0057473479999999</v>
      </c>
      <c r="K11145">
        <v>2.6005788089999999</v>
      </c>
      <c r="L11145">
        <v>4.2017150770000002</v>
      </c>
      <c r="M11145">
        <v>3.5212590029999999</v>
      </c>
      <c r="N11145">
        <v>2.6570604680000001</v>
      </c>
      <c r="O11145">
        <v>2.0315828539999998</v>
      </c>
      <c r="P11145">
        <v>3.440268691</v>
      </c>
      <c r="Q11145">
        <v>2.522082063</v>
      </c>
    </row>
    <row r="11146" spans="1:17">
      <c r="A11146" t="s">
        <v>22814</v>
      </c>
      <c r="B11146" s="14" t="s">
        <v>22815</v>
      </c>
      <c r="C11146">
        <v>0</v>
      </c>
      <c r="D11146">
        <v>1.7077693199999999</v>
      </c>
      <c r="E11146">
        <v>0.35148367200000002</v>
      </c>
      <c r="F11146">
        <v>1.499036279</v>
      </c>
      <c r="G11146">
        <v>0.76067133300000001</v>
      </c>
      <c r="H11146">
        <v>6.7671439510000004</v>
      </c>
      <c r="I11146">
        <v>4.8179884419999999</v>
      </c>
      <c r="J11146">
        <v>0.27921553399999999</v>
      </c>
      <c r="K11146">
        <v>1.9983541060000001</v>
      </c>
      <c r="L11146">
        <v>2.7833706130000002</v>
      </c>
      <c r="M11146">
        <v>2.1139291550000001</v>
      </c>
      <c r="N11146">
        <v>0.27151012200000002</v>
      </c>
      <c r="O11146">
        <v>0</v>
      </c>
      <c r="P11146">
        <v>0.33044927499999999</v>
      </c>
      <c r="Q11146">
        <v>0.75704496600000004</v>
      </c>
    </row>
    <row r="11147" spans="1:17">
      <c r="A11147" t="s">
        <v>22814</v>
      </c>
      <c r="B11147" s="14" t="s">
        <v>8810</v>
      </c>
      <c r="C11147">
        <v>7.4275958989999999</v>
      </c>
      <c r="D11147">
        <v>5.7591141620000004</v>
      </c>
      <c r="E11147">
        <v>3.476906826</v>
      </c>
      <c r="F11147">
        <v>1.011040656</v>
      </c>
      <c r="G11147">
        <v>2.6934742580000002</v>
      </c>
      <c r="H11147">
        <v>4.2789101540000001</v>
      </c>
      <c r="I11147">
        <v>2.1663617089999998</v>
      </c>
      <c r="J11147">
        <v>1.4123987229999999</v>
      </c>
      <c r="K11147">
        <v>2.3586688520000001</v>
      </c>
      <c r="L11147">
        <v>9.3863667260000003</v>
      </c>
      <c r="M11147">
        <v>2.8515231409999999</v>
      </c>
      <c r="N11147">
        <v>3.0215267639999999</v>
      </c>
      <c r="O11147">
        <v>1.6451801800000001</v>
      </c>
      <c r="P11147">
        <v>2.2287496089999999</v>
      </c>
      <c r="Q11147">
        <v>2.0423874980000001</v>
      </c>
    </row>
    <row r="11148" spans="1:17">
      <c r="A11148" t="s">
        <v>22816</v>
      </c>
      <c r="B11148" s="14" t="s">
        <v>22817</v>
      </c>
      <c r="C11148">
        <v>3.3520643830000001</v>
      </c>
      <c r="D11148">
        <v>2.0297582940000001</v>
      </c>
      <c r="E11148">
        <v>3.2808946649999999</v>
      </c>
      <c r="F11148">
        <v>2.3422441859999998</v>
      </c>
      <c r="G11148">
        <v>2.7784261360000002</v>
      </c>
      <c r="H11148">
        <v>4.8062101930000001</v>
      </c>
      <c r="I11148">
        <v>2.6071366029999998</v>
      </c>
      <c r="J11148">
        <v>5.0426506780000002</v>
      </c>
      <c r="K11148">
        <v>2.8385711730000001</v>
      </c>
      <c r="L11148">
        <v>2.682834905</v>
      </c>
      <c r="M11148">
        <v>1.715851587</v>
      </c>
      <c r="N11148">
        <v>4.1597025619999997</v>
      </c>
      <c r="O11148">
        <v>3.7123383940000001</v>
      </c>
      <c r="P11148">
        <v>3.3192449530000001</v>
      </c>
      <c r="Q11148">
        <v>2.9188016129999999</v>
      </c>
    </row>
    <row r="11149" spans="1:17">
      <c r="A11149" t="s">
        <v>22818</v>
      </c>
      <c r="B11149" s="14" t="s">
        <v>8786</v>
      </c>
      <c r="C11149">
        <v>5.16217915</v>
      </c>
      <c r="D11149">
        <v>5.6682560879999997</v>
      </c>
      <c r="E11149">
        <v>3.9159865620000001</v>
      </c>
      <c r="F11149">
        <v>4.1549375120000001</v>
      </c>
      <c r="G11149">
        <v>4.1470023439999997</v>
      </c>
      <c r="H11149">
        <v>3.189338394</v>
      </c>
      <c r="I11149">
        <v>2.6184719790000002</v>
      </c>
      <c r="J11149">
        <v>3.7842050999999999</v>
      </c>
      <c r="K11149">
        <v>5.1927340040000001</v>
      </c>
      <c r="L11149">
        <v>6.6653406329999996</v>
      </c>
      <c r="M11149">
        <v>1.7233118110000001</v>
      </c>
      <c r="N11149">
        <v>3.071089357</v>
      </c>
      <c r="O11149">
        <v>4.2256095279999997</v>
      </c>
      <c r="P11149">
        <v>2.9632679579999999</v>
      </c>
      <c r="Q11149">
        <v>4.3200935549999997</v>
      </c>
    </row>
    <row r="11150" spans="1:17">
      <c r="A11150" t="s">
        <v>22819</v>
      </c>
      <c r="B11150" s="14" t="s">
        <v>4722</v>
      </c>
      <c r="C11150">
        <v>14.173543130000001</v>
      </c>
      <c r="D11150">
        <v>4.0001648879999996</v>
      </c>
      <c r="E11150">
        <v>2.3754479470000001</v>
      </c>
      <c r="F11150">
        <v>3.3564458290000001</v>
      </c>
      <c r="G11150">
        <v>2.7827803539999998</v>
      </c>
      <c r="H11150">
        <v>16.106566170000001</v>
      </c>
      <c r="I11150">
        <v>8.4943378729999992</v>
      </c>
      <c r="J11150">
        <v>3.9135463619999999</v>
      </c>
      <c r="K11150">
        <v>13.388126939999999</v>
      </c>
      <c r="L11150">
        <v>16.684520599999999</v>
      </c>
      <c r="M11150">
        <v>3.3542599420000001</v>
      </c>
      <c r="N11150">
        <v>1.6035946919999999</v>
      </c>
      <c r="O11150">
        <v>11.611398619999999</v>
      </c>
      <c r="P11150">
        <v>3.9907925529999999</v>
      </c>
      <c r="Q11150">
        <v>5.2053514930000002</v>
      </c>
    </row>
    <row r="11151" spans="1:17">
      <c r="A11151" t="e">
        <v>#N/A</v>
      </c>
      <c r="B11151" s="14" t="s">
        <v>22820</v>
      </c>
      <c r="C11151">
        <v>87.711362550000004</v>
      </c>
      <c r="D11151">
        <v>8.0962515150000005</v>
      </c>
      <c r="E11151">
        <v>4.8601171450000002</v>
      </c>
      <c r="F11151">
        <v>4.477210125</v>
      </c>
      <c r="G11151">
        <v>3.786527655</v>
      </c>
      <c r="H11151">
        <v>9.8250845529999999</v>
      </c>
      <c r="I11151">
        <v>25.315757850000001</v>
      </c>
      <c r="J11151">
        <v>4.6330011200000003</v>
      </c>
      <c r="K11151">
        <v>27.355787670000002</v>
      </c>
      <c r="L11151">
        <v>23.66942654</v>
      </c>
      <c r="M11151">
        <v>45.599135529999998</v>
      </c>
      <c r="N11151">
        <v>10.361835409999999</v>
      </c>
      <c r="O11151">
        <v>100.174002</v>
      </c>
      <c r="P11151">
        <v>6.3055862820000002</v>
      </c>
      <c r="Q11151">
        <v>45.22171256</v>
      </c>
    </row>
    <row r="11152" spans="1:17">
      <c r="A11152" t="s">
        <v>22821</v>
      </c>
      <c r="B11152" s="14" t="s">
        <v>6428</v>
      </c>
      <c r="C11152">
        <v>11.24916986</v>
      </c>
      <c r="D11152">
        <v>0.479243804</v>
      </c>
      <c r="E11152">
        <v>0.32220870899999998</v>
      </c>
      <c r="F11152">
        <v>0.41225460800000002</v>
      </c>
      <c r="G11152">
        <v>0.485630271</v>
      </c>
      <c r="H11152">
        <v>0.33233093000000002</v>
      </c>
      <c r="I11152">
        <v>2.523828414</v>
      </c>
      <c r="J11152">
        <v>1.947122472</v>
      </c>
      <c r="K11152">
        <v>4.3180778870000003</v>
      </c>
      <c r="L11152">
        <v>8.201393242</v>
      </c>
      <c r="M11152">
        <v>6.6440937289999997</v>
      </c>
      <c r="N11152">
        <v>1.946723309</v>
      </c>
      <c r="O11152">
        <v>6.4686864499999999</v>
      </c>
      <c r="P11152">
        <v>0.68158408699999995</v>
      </c>
      <c r="Q11152">
        <v>5.3536443370000004</v>
      </c>
    </row>
    <row r="11153" spans="1:17">
      <c r="A11153" t="s">
        <v>22822</v>
      </c>
      <c r="B11153" s="14" t="s">
        <v>4413</v>
      </c>
      <c r="C11153">
        <v>61.647511340000001</v>
      </c>
      <c r="D11153">
        <v>7.7972422259999998</v>
      </c>
      <c r="E11153">
        <v>7.2166714660000002</v>
      </c>
      <c r="F11153">
        <v>6.968660388</v>
      </c>
      <c r="G11153">
        <v>10.75587694</v>
      </c>
      <c r="H11153">
        <v>14.82825076</v>
      </c>
      <c r="I11153">
        <v>24.88630393</v>
      </c>
      <c r="J11153">
        <v>13.683147630000001</v>
      </c>
      <c r="K11153">
        <v>30.579153089999998</v>
      </c>
      <c r="L11153">
        <v>50.274272279999998</v>
      </c>
      <c r="M11153">
        <v>17.197512490000001</v>
      </c>
      <c r="N11153">
        <v>4.6806045080000001</v>
      </c>
      <c r="O11153">
        <v>27.403807050000001</v>
      </c>
      <c r="P11153">
        <v>5.4086319280000001</v>
      </c>
      <c r="Q11153">
        <v>10.557961819999999</v>
      </c>
    </row>
    <row r="11154" spans="1:17">
      <c r="A11154" t="s">
        <v>22823</v>
      </c>
      <c r="B11154" s="14" t="s">
        <v>9271</v>
      </c>
      <c r="C11154">
        <v>5.627205129</v>
      </c>
      <c r="D11154">
        <v>0.34628176399999999</v>
      </c>
      <c r="E11154">
        <v>1.130814236</v>
      </c>
      <c r="F11154">
        <v>0.46809422000000001</v>
      </c>
      <c r="G11154">
        <v>0.86374488999999999</v>
      </c>
      <c r="H11154">
        <v>0.72038578200000003</v>
      </c>
      <c r="I11154">
        <v>3.191324668</v>
      </c>
      <c r="J11154">
        <v>2.853451712</v>
      </c>
      <c r="K11154">
        <v>7.8001615119999999</v>
      </c>
      <c r="L11154">
        <v>7.5062511799999996</v>
      </c>
      <c r="M11154">
        <v>0.60009343900000001</v>
      </c>
      <c r="N11154">
        <v>1.580040927</v>
      </c>
      <c r="O11154">
        <v>5.1933394030000004</v>
      </c>
      <c r="P11154">
        <v>0.46903284699999997</v>
      </c>
      <c r="Q11154">
        <v>2.793788197</v>
      </c>
    </row>
    <row r="11155" spans="1:17">
      <c r="A11155" t="s">
        <v>22824</v>
      </c>
      <c r="B11155" s="14" t="s">
        <v>4629</v>
      </c>
      <c r="C11155">
        <v>4.3308396509999998</v>
      </c>
      <c r="D11155">
        <v>0.42268417800000002</v>
      </c>
      <c r="E11155">
        <v>0.37375427100000003</v>
      </c>
      <c r="F11155">
        <v>0.193755606</v>
      </c>
      <c r="G11155">
        <v>0.376542351</v>
      </c>
      <c r="H11155">
        <v>0.58156694200000003</v>
      </c>
      <c r="I11155">
        <v>0.88332143600000002</v>
      </c>
      <c r="J11155">
        <v>0.84464951499999996</v>
      </c>
      <c r="K11155">
        <v>1.305209831</v>
      </c>
      <c r="L11155">
        <v>3.1000616889999999</v>
      </c>
      <c r="M11155">
        <v>1.7440380600000001</v>
      </c>
      <c r="N11155">
        <v>0.60480492500000005</v>
      </c>
      <c r="O11155">
        <v>3.0521977269999998</v>
      </c>
      <c r="P11155">
        <v>0.59523762999999996</v>
      </c>
      <c r="Q11155">
        <v>1.9778327149999999</v>
      </c>
    </row>
    <row r="11156" spans="1:17">
      <c r="A11156" t="s">
        <v>22825</v>
      </c>
      <c r="B11156" s="14" t="s">
        <v>5875</v>
      </c>
      <c r="C11156">
        <v>14.94929709</v>
      </c>
      <c r="D11156">
        <v>2.276841772</v>
      </c>
      <c r="E11156">
        <v>2.8826432369999999</v>
      </c>
      <c r="F11156">
        <v>1.335397138</v>
      </c>
      <c r="G11156">
        <v>2.4201223129999998</v>
      </c>
      <c r="H11156">
        <v>0.89708674399999999</v>
      </c>
      <c r="I11156">
        <v>4.7689365229999998</v>
      </c>
      <c r="J11156">
        <v>4.8562656540000004</v>
      </c>
      <c r="K11156">
        <v>10.80840562</v>
      </c>
      <c r="L11156">
        <v>6.7891887830000002</v>
      </c>
      <c r="M11156">
        <v>15.24468141</v>
      </c>
      <c r="N11156">
        <v>0.921414442</v>
      </c>
      <c r="O11156">
        <v>17.590772699999999</v>
      </c>
      <c r="P11156">
        <v>0.70089637000000005</v>
      </c>
      <c r="Q11156">
        <v>5.7806035290000004</v>
      </c>
    </row>
    <row r="11157" spans="1:17">
      <c r="A11157" t="s">
        <v>22826</v>
      </c>
      <c r="B11157" s="14" t="s">
        <v>5285</v>
      </c>
      <c r="C11157">
        <v>3.6041396250000002</v>
      </c>
      <c r="D11157">
        <v>0.66536466999999999</v>
      </c>
      <c r="E11157">
        <v>1.18226326</v>
      </c>
      <c r="F11157">
        <v>0.89942176699999998</v>
      </c>
      <c r="G11157">
        <v>0.72609536399999997</v>
      </c>
      <c r="H11157">
        <v>0.80744331199999997</v>
      </c>
      <c r="I11157">
        <v>1.9709952719999999</v>
      </c>
      <c r="J11157">
        <v>1.522993823</v>
      </c>
      <c r="K11157">
        <v>2.0437712440000002</v>
      </c>
      <c r="L11157">
        <v>2.7517414019999999</v>
      </c>
      <c r="M11157">
        <v>0.86478920000000004</v>
      </c>
      <c r="N11157">
        <v>0.57387366699999998</v>
      </c>
      <c r="O11157">
        <v>0.99787656000000002</v>
      </c>
      <c r="P11157">
        <v>0.87869466399999996</v>
      </c>
      <c r="Q11157">
        <v>0.82586723500000003</v>
      </c>
    </row>
    <row r="11158" spans="1:17">
      <c r="A11158" t="s">
        <v>22827</v>
      </c>
      <c r="B11158" s="14" t="s">
        <v>22828</v>
      </c>
      <c r="C11158">
        <v>3.4414527669999999</v>
      </c>
      <c r="D11158">
        <v>0.914876421</v>
      </c>
      <c r="E11158">
        <v>0.73225764999999998</v>
      </c>
      <c r="F11158">
        <v>0.65582837199999999</v>
      </c>
      <c r="G11158">
        <v>1.069694063</v>
      </c>
      <c r="H11158">
        <v>0</v>
      </c>
      <c r="I11158">
        <v>1.0037475920000001</v>
      </c>
      <c r="J11158">
        <v>3.1411747600000002</v>
      </c>
      <c r="K11158">
        <v>4.995885264</v>
      </c>
      <c r="L11158">
        <v>2.6094099499999999</v>
      </c>
      <c r="M11158">
        <v>1.321205722</v>
      </c>
      <c r="N11158">
        <v>1.018162958</v>
      </c>
      <c r="O11158">
        <v>6.0981345349999998</v>
      </c>
      <c r="P11158">
        <v>0.72285778999999994</v>
      </c>
      <c r="Q11158">
        <v>0.94630620700000001</v>
      </c>
    </row>
    <row r="11159" spans="1:17">
      <c r="A11159" t="s">
        <v>22829</v>
      </c>
      <c r="B11159" s="14" t="s">
        <v>22830</v>
      </c>
      <c r="C11159">
        <v>6740.926316</v>
      </c>
      <c r="D11159">
        <v>361.02746669999999</v>
      </c>
      <c r="E11159">
        <v>116.63583730000001</v>
      </c>
      <c r="F11159">
        <v>79.153148810000005</v>
      </c>
      <c r="G11159">
        <v>168.20899159999999</v>
      </c>
      <c r="H11159">
        <v>260.31124080000001</v>
      </c>
      <c r="I11159">
        <v>2333.3755679999999</v>
      </c>
      <c r="J11159">
        <v>219.74137329999999</v>
      </c>
      <c r="K11159">
        <v>1702.0734660000001</v>
      </c>
      <c r="L11159">
        <v>4728.5316620000003</v>
      </c>
      <c r="M11159">
        <v>3725.4446539999999</v>
      </c>
      <c r="N11159">
        <v>247.92039740000001</v>
      </c>
      <c r="O11159">
        <v>4239.2973380000003</v>
      </c>
      <c r="P11159">
        <v>201.99267639999999</v>
      </c>
      <c r="Q11159">
        <v>1579.8645779999999</v>
      </c>
    </row>
    <row r="11160" spans="1:17">
      <c r="A11160" t="e">
        <v>#N/A</v>
      </c>
      <c r="B11160" s="14" t="s">
        <v>22831</v>
      </c>
      <c r="C11160">
        <v>41.2974332</v>
      </c>
      <c r="D11160">
        <v>8.4168630750000002</v>
      </c>
      <c r="E11160">
        <v>6.1509642580000001</v>
      </c>
      <c r="F11160">
        <v>5.1716751619999997</v>
      </c>
      <c r="G11160">
        <v>8.8428042500000004</v>
      </c>
      <c r="H11160">
        <v>5.7097777089999999</v>
      </c>
      <c r="I11160">
        <v>151.76663590000001</v>
      </c>
      <c r="J11160">
        <v>10.26117088</v>
      </c>
      <c r="K11160">
        <v>23.980249270000002</v>
      </c>
      <c r="L11160">
        <v>40.706795219999997</v>
      </c>
      <c r="M11160">
        <v>209.27898630000001</v>
      </c>
      <c r="N11160">
        <v>10.792527359999999</v>
      </c>
      <c r="O11160">
        <v>51.224330090000002</v>
      </c>
      <c r="P11160">
        <v>12.144010870000001</v>
      </c>
      <c r="Q11160">
        <v>45.42269795</v>
      </c>
    </row>
    <row r="11161" spans="1:17">
      <c r="A11161" t="s">
        <v>22832</v>
      </c>
      <c r="B11161" s="14" t="s">
        <v>22833</v>
      </c>
      <c r="C11161">
        <v>3.4271728800000001</v>
      </c>
      <c r="D11161">
        <v>11.38850317</v>
      </c>
      <c r="E11161">
        <v>4.1930106089999999</v>
      </c>
      <c r="F11161">
        <v>5.8313133260000001</v>
      </c>
      <c r="G11161">
        <v>4.438564575</v>
      </c>
      <c r="H11161">
        <v>6.5811176910000002</v>
      </c>
      <c r="I11161">
        <v>0</v>
      </c>
      <c r="J11161">
        <v>4.9963360630000002</v>
      </c>
      <c r="K11161">
        <v>6.9963123510000003</v>
      </c>
      <c r="L11161">
        <v>8.6619417419999998</v>
      </c>
      <c r="M11161">
        <v>0</v>
      </c>
      <c r="N11161">
        <v>1.0561856409999999</v>
      </c>
      <c r="O11161">
        <v>1.8977597100000001</v>
      </c>
      <c r="P11161">
        <v>3.3421996209999998</v>
      </c>
      <c r="Q11161">
        <v>2.3559490639999998</v>
      </c>
    </row>
    <row r="11162" spans="1:17">
      <c r="A11162" t="s">
        <v>22834</v>
      </c>
      <c r="B11162" s="14" t="s">
        <v>5077</v>
      </c>
      <c r="C11162">
        <v>9.7801407880000006</v>
      </c>
      <c r="D11162">
        <v>2.795649874</v>
      </c>
      <c r="E11162">
        <v>1.443258011</v>
      </c>
      <c r="F11162">
        <v>1.073603141</v>
      </c>
      <c r="G11162">
        <v>1.3619735959999999</v>
      </c>
      <c r="H11162">
        <v>2.302134294</v>
      </c>
      <c r="I11162">
        <v>3.2205805089999999</v>
      </c>
      <c r="J11162">
        <v>2.5996480690000001</v>
      </c>
      <c r="K11162">
        <v>5.1523644820000003</v>
      </c>
      <c r="L11162">
        <v>3.9868754009999998</v>
      </c>
      <c r="M11162">
        <v>3.633568066</v>
      </c>
      <c r="N11162">
        <v>1.0889443400000001</v>
      </c>
      <c r="O11162">
        <v>3.4939655470000002</v>
      </c>
      <c r="P11162">
        <v>1.3253313179999999</v>
      </c>
      <c r="Q11162">
        <v>3.036276601</v>
      </c>
    </row>
    <row r="11163" spans="1:17">
      <c r="A11163" t="s">
        <v>22835</v>
      </c>
      <c r="B11163" s="14" t="s">
        <v>22836</v>
      </c>
      <c r="C11163">
        <v>14.38219067</v>
      </c>
      <c r="D11163">
        <v>13.654871959999999</v>
      </c>
      <c r="E11163">
        <v>9.3991280419999992</v>
      </c>
      <c r="F11163">
        <v>10.34782506</v>
      </c>
      <c r="G11163">
        <v>7.8053961440000004</v>
      </c>
      <c r="H11163">
        <v>20.51606142</v>
      </c>
      <c r="I11163">
        <v>5.9925229370000004</v>
      </c>
      <c r="J11163">
        <v>15.627735120000001</v>
      </c>
      <c r="K11163">
        <v>17.70929478</v>
      </c>
      <c r="L11163">
        <v>50.630342310000003</v>
      </c>
      <c r="M11163">
        <v>15.775590709999999</v>
      </c>
      <c r="N11163">
        <v>5.8253104569999996</v>
      </c>
      <c r="O11163">
        <v>6.8262700020000002</v>
      </c>
      <c r="P11163">
        <v>5.5485885780000004</v>
      </c>
      <c r="Q11163">
        <v>7.061986621</v>
      </c>
    </row>
    <row r="11164" spans="1:17">
      <c r="A11164" t="s">
        <v>22835</v>
      </c>
      <c r="B11164" s="14" t="s">
        <v>3677</v>
      </c>
      <c r="C11164">
        <v>17.95540574</v>
      </c>
      <c r="D11164">
        <v>65.253608099999994</v>
      </c>
      <c r="E11164">
        <v>81.548941990000003</v>
      </c>
      <c r="F11164">
        <v>61.509369049999997</v>
      </c>
      <c r="G11164">
        <v>90.285427080000005</v>
      </c>
      <c r="H11164">
        <v>216.72724220000001</v>
      </c>
      <c r="I11164">
        <v>77.307267960000004</v>
      </c>
      <c r="J11164">
        <v>40.484084629999998</v>
      </c>
      <c r="K11164">
        <v>76.412220259999998</v>
      </c>
      <c r="L11164">
        <v>77.525947779999996</v>
      </c>
      <c r="M11164">
        <v>25.439364829999999</v>
      </c>
      <c r="N11164">
        <v>24.768974650000001</v>
      </c>
      <c r="O11164">
        <v>23.199424860000001</v>
      </c>
      <c r="P11164">
        <v>38.099159460000003</v>
      </c>
      <c r="Q11164">
        <v>84.050799780000006</v>
      </c>
    </row>
    <row r="11165" spans="1:17">
      <c r="A11165" t="s">
        <v>22837</v>
      </c>
      <c r="B11165" s="14" t="s">
        <v>7681</v>
      </c>
      <c r="C11165">
        <v>3.7380008330000001</v>
      </c>
      <c r="D11165">
        <v>1.391195137</v>
      </c>
      <c r="E11165">
        <v>1.7975042960000001</v>
      </c>
      <c r="F11165">
        <v>2.0556118419999998</v>
      </c>
      <c r="G11165">
        <v>1.110230381</v>
      </c>
      <c r="H11165">
        <v>1.1484789019999999</v>
      </c>
      <c r="I11165">
        <v>3.4887678800000002</v>
      </c>
      <c r="J11165">
        <v>5.041953211</v>
      </c>
      <c r="K11165">
        <v>5.7655265309999999</v>
      </c>
      <c r="L11165">
        <v>5.1016704300000004</v>
      </c>
      <c r="M11165">
        <v>2.5830959080000002</v>
      </c>
      <c r="N11165">
        <v>2.359247984</v>
      </c>
      <c r="O11165">
        <v>2.8150331400000002</v>
      </c>
      <c r="P11165">
        <v>4.9576364399999999</v>
      </c>
      <c r="Q11165">
        <v>2.4668373250000002</v>
      </c>
    </row>
    <row r="11166" spans="1:17">
      <c r="A11166" t="s">
        <v>22838</v>
      </c>
      <c r="B11166" s="14" t="s">
        <v>2561</v>
      </c>
      <c r="C11166">
        <v>0.76382428899999999</v>
      </c>
      <c r="D11166">
        <v>0.39482952799999999</v>
      </c>
      <c r="E11166">
        <v>0.51465704099999998</v>
      </c>
      <c r="F11166">
        <v>0.48519978200000002</v>
      </c>
      <c r="G11166">
        <v>0.39569447400000002</v>
      </c>
      <c r="H11166">
        <v>9.7783561000000005E-2</v>
      </c>
      <c r="I11166">
        <v>1.4851998900000001</v>
      </c>
      <c r="J11166">
        <v>2.1302664830000002</v>
      </c>
      <c r="K11166">
        <v>0.92402316799999995</v>
      </c>
      <c r="L11166">
        <v>1.287008607</v>
      </c>
      <c r="M11166">
        <v>0.48873208000000001</v>
      </c>
      <c r="N11166">
        <v>1.9459341370000001</v>
      </c>
      <c r="O11166">
        <v>0.56394585699999999</v>
      </c>
      <c r="P11166">
        <v>0.68758711699999997</v>
      </c>
      <c r="Q11166">
        <v>0.70010323600000002</v>
      </c>
    </row>
    <row r="11167" spans="1:17">
      <c r="A11167" t="e">
        <v>#N/A</v>
      </c>
      <c r="B11167" s="14" t="s">
        <v>22839</v>
      </c>
      <c r="C11167">
        <v>17.57337583</v>
      </c>
      <c r="D11167">
        <v>11.679273459999999</v>
      </c>
      <c r="E11167">
        <v>7.4783759979999997</v>
      </c>
      <c r="F11167">
        <v>5.3821781289999997</v>
      </c>
      <c r="G11167">
        <v>3.034593085</v>
      </c>
      <c r="H11167">
        <v>3.3745731139999999</v>
      </c>
      <c r="I11167">
        <v>6.4068995229999999</v>
      </c>
      <c r="J11167">
        <v>11.695863470000001</v>
      </c>
      <c r="K11167">
        <v>5.9791180019999999</v>
      </c>
      <c r="L11167">
        <v>2.7759680320000002</v>
      </c>
      <c r="M11167">
        <v>8.4332280110000006</v>
      </c>
      <c r="N11167">
        <v>4.3326083320000004</v>
      </c>
      <c r="O11167">
        <v>24.327664370000001</v>
      </c>
      <c r="P11167">
        <v>2.6365633669999999</v>
      </c>
      <c r="Q11167">
        <v>12.080504769999999</v>
      </c>
    </row>
    <row r="11168" spans="1:17">
      <c r="A11168" t="s">
        <v>22840</v>
      </c>
      <c r="B11168" s="14" t="s">
        <v>22841</v>
      </c>
      <c r="C11168">
        <v>3.9330888759999998</v>
      </c>
      <c r="D11168">
        <v>2.613932632</v>
      </c>
      <c r="E11168">
        <v>3.7658964849999998</v>
      </c>
      <c r="F11168">
        <v>6.9598112949999997</v>
      </c>
      <c r="G11168">
        <v>1.3583416669999999</v>
      </c>
      <c r="H11168">
        <v>2.265784805</v>
      </c>
      <c r="I11168">
        <v>2.8678502629999998</v>
      </c>
      <c r="J11168">
        <v>7.7282871069999999</v>
      </c>
      <c r="K11168">
        <v>2.6763671059999998</v>
      </c>
      <c r="L11168">
        <v>2.4851523329999998</v>
      </c>
      <c r="M11168">
        <v>0</v>
      </c>
      <c r="N11168">
        <v>2.6666172709999998</v>
      </c>
      <c r="O11168">
        <v>2.1779051909999998</v>
      </c>
      <c r="P11168">
        <v>2.0653079710000002</v>
      </c>
      <c r="Q11168">
        <v>2.703732021</v>
      </c>
    </row>
    <row r="11169" spans="1:17">
      <c r="A11169" t="s">
        <v>22842</v>
      </c>
      <c r="B11169" s="14" t="s">
        <v>4774</v>
      </c>
      <c r="C11169">
        <v>3.8377412670000002</v>
      </c>
      <c r="D11169">
        <v>3.973705668</v>
      </c>
      <c r="E11169">
        <v>3.4704574670000001</v>
      </c>
      <c r="F11169">
        <v>4.4516834950000002</v>
      </c>
      <c r="G11169">
        <v>3.3279370830000001</v>
      </c>
      <c r="H11169">
        <v>5.7994936319999999</v>
      </c>
      <c r="I11169">
        <v>3.284992119</v>
      </c>
      <c r="J11169">
        <v>4.7805083880000003</v>
      </c>
      <c r="K11169">
        <v>4.2010853360000002</v>
      </c>
      <c r="L11169">
        <v>4.0063667919999997</v>
      </c>
      <c r="M11169">
        <v>0.96087688900000001</v>
      </c>
      <c r="N11169">
        <v>4.2577723699999996</v>
      </c>
      <c r="O11169">
        <v>2.402295423</v>
      </c>
      <c r="P11169">
        <v>2.5910227269999999</v>
      </c>
      <c r="Q11169">
        <v>5.7351891349999997</v>
      </c>
    </row>
    <row r="11170" spans="1:17">
      <c r="A11170" t="s">
        <v>22843</v>
      </c>
      <c r="B11170" s="14" t="s">
        <v>7475</v>
      </c>
      <c r="C11170">
        <v>1.021370978</v>
      </c>
      <c r="D11170">
        <v>0.60338098699999998</v>
      </c>
      <c r="E11170">
        <v>1.1952762960000001</v>
      </c>
      <c r="F11170">
        <v>0.97319956299999999</v>
      </c>
      <c r="G11170">
        <v>0.94064880500000003</v>
      </c>
      <c r="H11170">
        <v>2.353576962</v>
      </c>
      <c r="I11170">
        <v>2.4824754950000001</v>
      </c>
      <c r="J11170">
        <v>1.3379557230000001</v>
      </c>
      <c r="K11170">
        <v>1.5444822540000001</v>
      </c>
      <c r="L11170">
        <v>1.7209628690000001</v>
      </c>
      <c r="M11170">
        <v>0.65352302799999995</v>
      </c>
      <c r="N11170">
        <v>2.0145021430000001</v>
      </c>
      <c r="O11170">
        <v>1.131146142</v>
      </c>
      <c r="P11170">
        <v>1.787776891</v>
      </c>
      <c r="Q11170">
        <v>1.638287745</v>
      </c>
    </row>
    <row r="11171" spans="1:17">
      <c r="A11171" t="s">
        <v>22844</v>
      </c>
      <c r="B11171" s="14" t="s">
        <v>7451</v>
      </c>
      <c r="C11171">
        <v>3.7919179060000001</v>
      </c>
      <c r="D11171">
        <v>9.9277074089999999</v>
      </c>
      <c r="E11171">
        <v>7.5181711959999999</v>
      </c>
      <c r="F11171">
        <v>11.16769515</v>
      </c>
      <c r="G11171">
        <v>5.357399311</v>
      </c>
      <c r="H11171">
        <v>7.4139202300000004</v>
      </c>
      <c r="I11171">
        <v>10.556944619999999</v>
      </c>
      <c r="J11171">
        <v>21.850130490000002</v>
      </c>
      <c r="K11171">
        <v>3.5967871790000001</v>
      </c>
      <c r="L11171">
        <v>3.4850216359999999</v>
      </c>
      <c r="M11171">
        <v>3.3085285189999998</v>
      </c>
      <c r="N11171">
        <v>11.64343283</v>
      </c>
      <c r="O11171">
        <v>2.6723878390000002</v>
      </c>
      <c r="P11171">
        <v>24.514757379999999</v>
      </c>
      <c r="Q11171">
        <v>8.7679456600000005</v>
      </c>
    </row>
    <row r="11172" spans="1:17">
      <c r="A11172" t="s">
        <v>22845</v>
      </c>
      <c r="B11172" s="14" t="s">
        <v>8000</v>
      </c>
      <c r="C11172">
        <v>9.875473156</v>
      </c>
      <c r="D11172">
        <v>0.56351083899999999</v>
      </c>
      <c r="E11172">
        <v>0.47755933699999997</v>
      </c>
      <c r="F11172">
        <v>0.31569378199999998</v>
      </c>
      <c r="G11172">
        <v>0.50384140600000005</v>
      </c>
      <c r="H11172">
        <v>0.34479334</v>
      </c>
      <c r="I11172">
        <v>4.800531962</v>
      </c>
      <c r="J11172">
        <v>1.4131492729999999</v>
      </c>
      <c r="K11172">
        <v>2.9527310999999998</v>
      </c>
      <c r="L11172">
        <v>3.687209712</v>
      </c>
      <c r="M11172">
        <v>5.0263261149999998</v>
      </c>
      <c r="N11172">
        <v>1.235813735</v>
      </c>
      <c r="O11172">
        <v>8.285508879</v>
      </c>
      <c r="P11172">
        <v>0.57244949199999995</v>
      </c>
      <c r="Q11172">
        <v>1.954328037</v>
      </c>
    </row>
    <row r="11173" spans="1:17">
      <c r="A11173" t="s">
        <v>22846</v>
      </c>
      <c r="B11173" s="14" t="s">
        <v>7247</v>
      </c>
      <c r="C11173">
        <v>8.5627952920000006</v>
      </c>
      <c r="D11173">
        <v>1.302721859</v>
      </c>
      <c r="E11173">
        <v>2.1731753380000001</v>
      </c>
      <c r="F11173">
        <v>1.3059927609999999</v>
      </c>
      <c r="G11173">
        <v>1.247041125</v>
      </c>
      <c r="H11173">
        <v>2.9716138459999999</v>
      </c>
      <c r="I11173">
        <v>58.82567701</v>
      </c>
      <c r="J11173">
        <v>3.2042127410000001</v>
      </c>
      <c r="K11173">
        <v>16.146456560000001</v>
      </c>
      <c r="L11173">
        <v>3.3245043079999999</v>
      </c>
      <c r="M11173">
        <v>394.282377</v>
      </c>
      <c r="N11173">
        <v>4.4638420969999997</v>
      </c>
      <c r="O11173">
        <v>309.85774780000003</v>
      </c>
      <c r="P11173">
        <v>2.9718146170000002</v>
      </c>
      <c r="Q11173">
        <v>70.494257059999995</v>
      </c>
    </row>
    <row r="11174" spans="1:17">
      <c r="A11174" t="s">
        <v>22847</v>
      </c>
      <c r="B11174" s="14" t="s">
        <v>802</v>
      </c>
      <c r="C11174">
        <v>0.82312651599999997</v>
      </c>
      <c r="D11174">
        <v>1.510900696</v>
      </c>
      <c r="E11174">
        <v>1.7138832239999999</v>
      </c>
      <c r="F11174">
        <v>1.0724170420000001</v>
      </c>
      <c r="G11174">
        <v>1.25894138</v>
      </c>
      <c r="H11174">
        <v>0.85805631900000001</v>
      </c>
      <c r="I11174">
        <v>7.5452552470000001</v>
      </c>
      <c r="J11174">
        <v>8.2434967829999994</v>
      </c>
      <c r="K11174">
        <v>1.920400087</v>
      </c>
      <c r="L11174">
        <v>1.7831958649999999</v>
      </c>
      <c r="M11174">
        <v>0.90287406999999997</v>
      </c>
      <c r="N11174">
        <v>2.0003771100000001</v>
      </c>
      <c r="O11174">
        <v>0.91159471299999995</v>
      </c>
      <c r="P11174">
        <v>1.3231614279999999</v>
      </c>
      <c r="Q11174">
        <v>1.050852565</v>
      </c>
    </row>
    <row r="11175" spans="1:17">
      <c r="A11175" t="s">
        <v>22848</v>
      </c>
      <c r="B11175" s="14" t="s">
        <v>22849</v>
      </c>
      <c r="C11175">
        <v>0.88054228599999995</v>
      </c>
      <c r="D11175">
        <v>0.19506959900000001</v>
      </c>
      <c r="E11175">
        <v>9.3679017000000003E-2</v>
      </c>
      <c r="F11175">
        <v>0</v>
      </c>
      <c r="G11175">
        <v>0</v>
      </c>
      <c r="H11175">
        <v>0</v>
      </c>
      <c r="I11175">
        <v>0</v>
      </c>
      <c r="J11175">
        <v>1.339520153</v>
      </c>
      <c r="K11175">
        <v>0.79891555400000003</v>
      </c>
      <c r="L11175">
        <v>1.1127547760000001</v>
      </c>
      <c r="M11175">
        <v>0</v>
      </c>
      <c r="N11175">
        <v>0.32563847299999998</v>
      </c>
      <c r="O11175">
        <v>0.97518142900000004</v>
      </c>
      <c r="P11175">
        <v>0.26421850400000002</v>
      </c>
      <c r="Q11175">
        <v>0</v>
      </c>
    </row>
    <row r="11176" spans="1:17">
      <c r="A11176" t="s">
        <v>22850</v>
      </c>
      <c r="B11176" s="14" t="s">
        <v>1859</v>
      </c>
      <c r="C11176">
        <v>3.4689150099999999</v>
      </c>
      <c r="D11176">
        <v>4.8030051509999998</v>
      </c>
      <c r="E11176">
        <v>11.846520229999999</v>
      </c>
      <c r="F11176">
        <v>5.6662438100000001</v>
      </c>
      <c r="G11176">
        <v>19.018780060000001</v>
      </c>
      <c r="H11176">
        <v>2.7311223820000001</v>
      </c>
      <c r="I11176">
        <v>8.8528767039999998</v>
      </c>
      <c r="J11176">
        <v>5.1231535700000004</v>
      </c>
      <c r="K11176">
        <v>4.6423335349999997</v>
      </c>
      <c r="L11176">
        <v>5.4796513019999997</v>
      </c>
      <c r="M11176">
        <v>6.9916808460000004</v>
      </c>
      <c r="N11176">
        <v>12.0374999</v>
      </c>
      <c r="O11176">
        <v>2.4971361490000001</v>
      </c>
      <c r="P11176">
        <v>0.46840248000000001</v>
      </c>
      <c r="Q11176">
        <v>1.192321975</v>
      </c>
    </row>
    <row r="11177" spans="1:17">
      <c r="A11177" t="s">
        <v>22851</v>
      </c>
      <c r="B11177" s="14" t="s">
        <v>1848</v>
      </c>
      <c r="C11177">
        <v>8.1850768499999997</v>
      </c>
      <c r="D11177">
        <v>7.2118636809999996</v>
      </c>
      <c r="E11177">
        <v>5.3039202740000002</v>
      </c>
      <c r="F11177">
        <v>3.2664810809999998</v>
      </c>
      <c r="G11177">
        <v>11.50001425</v>
      </c>
      <c r="H11177">
        <v>2.5719719410000002</v>
      </c>
      <c r="I11177">
        <v>7.3246445900000001</v>
      </c>
      <c r="J11177">
        <v>5.5890271619999998</v>
      </c>
      <c r="K11177">
        <v>7.2575360250000003</v>
      </c>
      <c r="L11177">
        <v>8.4629511879999999</v>
      </c>
      <c r="M11177">
        <v>9.2841483149999995</v>
      </c>
      <c r="N11177">
        <v>4.6551144259999999</v>
      </c>
      <c r="O11177">
        <v>5.768505641</v>
      </c>
      <c r="P11177">
        <v>3.6282437320000001</v>
      </c>
      <c r="Q11177">
        <v>3.8363765160000001</v>
      </c>
    </row>
    <row r="11178" spans="1:17">
      <c r="A11178" t="s">
        <v>22852</v>
      </c>
      <c r="B11178" s="14" t="s">
        <v>1858</v>
      </c>
      <c r="C11178">
        <v>29.1612197</v>
      </c>
      <c r="D11178">
        <v>2.61257545</v>
      </c>
      <c r="E11178">
        <v>6.6838470839999999</v>
      </c>
      <c r="F11178">
        <v>2.4516948489999999</v>
      </c>
      <c r="G11178">
        <v>12.40385985</v>
      </c>
      <c r="H11178">
        <v>1.399939729</v>
      </c>
      <c r="I11178">
        <v>4.6904093080000004</v>
      </c>
      <c r="J11178">
        <v>4.1588762389999996</v>
      </c>
      <c r="K11178">
        <v>7.3926651100000003</v>
      </c>
      <c r="L11178">
        <v>14.49672194</v>
      </c>
      <c r="M11178">
        <v>10.28976419</v>
      </c>
      <c r="N11178">
        <v>12.2116118</v>
      </c>
      <c r="O11178">
        <v>15.43530938</v>
      </c>
      <c r="P11178">
        <v>0.54688840299999997</v>
      </c>
      <c r="Q11178">
        <v>3.3901935769999998</v>
      </c>
    </row>
    <row r="11179" spans="1:17">
      <c r="A11179" t="s">
        <v>22853</v>
      </c>
      <c r="B11179" s="14" t="s">
        <v>3599</v>
      </c>
      <c r="C11179">
        <v>8.8748065609999998</v>
      </c>
      <c r="D11179">
        <v>3.8447528690000001</v>
      </c>
      <c r="E11179">
        <v>3.1682207770000002</v>
      </c>
      <c r="F11179">
        <v>3.516721929</v>
      </c>
      <c r="G11179">
        <v>2.58824415</v>
      </c>
      <c r="H11179">
        <v>12.1188108</v>
      </c>
      <c r="I11179">
        <v>2.3008540790000001</v>
      </c>
      <c r="J11179">
        <v>2.5751432680000002</v>
      </c>
      <c r="K11179">
        <v>7.7837037599999999</v>
      </c>
      <c r="L11179">
        <v>8.7229558970000003</v>
      </c>
      <c r="M11179">
        <v>0.75713794899999998</v>
      </c>
      <c r="N11179">
        <v>2.5770122629999999</v>
      </c>
      <c r="O11179">
        <v>3.4946329710000001</v>
      </c>
      <c r="P11179">
        <v>3.1068386380000002</v>
      </c>
      <c r="Q11179">
        <v>5.1518102969999999</v>
      </c>
    </row>
    <row r="11180" spans="1:17">
      <c r="A11180" t="s">
        <v>22854</v>
      </c>
      <c r="B11180" s="14" t="s">
        <v>8929</v>
      </c>
      <c r="C11180">
        <v>21.128919310000001</v>
      </c>
      <c r="D11180">
        <v>3.2978103559999998</v>
      </c>
      <c r="E11180">
        <v>3.1163523230000001</v>
      </c>
      <c r="F11180">
        <v>3.3989776090000001</v>
      </c>
      <c r="G11180">
        <v>2.4876606099999998</v>
      </c>
      <c r="H11180">
        <v>5.1638816490000004</v>
      </c>
      <c r="I11180">
        <v>5.6023121409999996</v>
      </c>
      <c r="J11180">
        <v>4.4439100280000003</v>
      </c>
      <c r="K11180">
        <v>2.1784383420000002</v>
      </c>
      <c r="L11180">
        <v>3.9444569010000001</v>
      </c>
      <c r="M11180">
        <v>6.4524000370000003</v>
      </c>
      <c r="N11180">
        <v>3.1965581240000001</v>
      </c>
      <c r="O11180">
        <v>23.931632619999998</v>
      </c>
      <c r="P11180">
        <v>3.6022813440000001</v>
      </c>
      <c r="Q11180">
        <v>4.9516022470000003</v>
      </c>
    </row>
    <row r="11181" spans="1:17">
      <c r="A11181" t="s">
        <v>22855</v>
      </c>
      <c r="B11181" s="14" t="s">
        <v>9385</v>
      </c>
      <c r="C11181">
        <v>5.8165398870000002</v>
      </c>
      <c r="D11181">
        <v>0.78745231900000001</v>
      </c>
      <c r="E11181">
        <v>0.75632245499999995</v>
      </c>
      <c r="F11181">
        <v>0.35188645000000002</v>
      </c>
      <c r="G11181">
        <v>0.446403365</v>
      </c>
      <c r="H11181">
        <v>0.62052009500000005</v>
      </c>
      <c r="I11181">
        <v>1.884972004</v>
      </c>
      <c r="J11181">
        <v>3.1542834700000002</v>
      </c>
      <c r="K11181">
        <v>1.0261501420000001</v>
      </c>
      <c r="L11181">
        <v>1.6334334580000001</v>
      </c>
      <c r="M11181">
        <v>3.1014218819999999</v>
      </c>
      <c r="N11181">
        <v>0.79668463099999998</v>
      </c>
      <c r="O11181">
        <v>3.2208457049999999</v>
      </c>
      <c r="P11181">
        <v>1.8422934950000001</v>
      </c>
      <c r="Q11181">
        <v>1.999238466</v>
      </c>
    </row>
    <row r="11182" spans="1:17">
      <c r="A11182" t="s">
        <v>22856</v>
      </c>
      <c r="B11182" s="14" t="s">
        <v>7652</v>
      </c>
      <c r="C11182">
        <v>29.18994971</v>
      </c>
      <c r="D11182">
        <v>2.6147359300000002</v>
      </c>
      <c r="E11182">
        <v>1.971289801</v>
      </c>
      <c r="F11182">
        <v>1.883008848</v>
      </c>
      <c r="G11182">
        <v>2.2353778809999998</v>
      </c>
      <c r="H11182">
        <v>1.9984027010000001</v>
      </c>
      <c r="I11182">
        <v>2.220953492</v>
      </c>
      <c r="J11182">
        <v>1.303191741</v>
      </c>
      <c r="K11182">
        <v>6.5634325459999996</v>
      </c>
      <c r="L11182">
        <v>14.11358793</v>
      </c>
      <c r="M11182">
        <v>4.1414561650000001</v>
      </c>
      <c r="N11182">
        <v>0.59450203499999998</v>
      </c>
      <c r="O11182">
        <v>10.541489479999999</v>
      </c>
      <c r="P11182">
        <v>1.2376615070000001</v>
      </c>
      <c r="Q11182">
        <v>4.9729060059999997</v>
      </c>
    </row>
    <row r="11183" spans="1:17">
      <c r="A11183" t="s">
        <v>22857</v>
      </c>
      <c r="B11183" s="14" t="s">
        <v>22858</v>
      </c>
      <c r="C11183">
        <v>7.309280212</v>
      </c>
      <c r="D11183">
        <v>0.57830367999999999</v>
      </c>
      <c r="E11183">
        <v>0.444353567</v>
      </c>
      <c r="F11183">
        <v>0.42640096399999999</v>
      </c>
      <c r="G11183">
        <v>0.36062168100000003</v>
      </c>
      <c r="H11183">
        <v>0</v>
      </c>
      <c r="I11183">
        <v>3.80688088</v>
      </c>
      <c r="J11183">
        <v>3.441657975</v>
      </c>
      <c r="K11183">
        <v>0.94738658600000003</v>
      </c>
      <c r="L11183">
        <v>3.9586497340000002</v>
      </c>
      <c r="M11183">
        <v>0</v>
      </c>
      <c r="N11183">
        <v>2.1238544639999999</v>
      </c>
      <c r="O11183">
        <v>2.8910245899999998</v>
      </c>
      <c r="P11183">
        <v>1.5666052880000001</v>
      </c>
      <c r="Q11183">
        <v>1.076707442</v>
      </c>
    </row>
    <row r="11184" spans="1:17">
      <c r="A11184" t="s">
        <v>22859</v>
      </c>
      <c r="B11184" s="14" t="s">
        <v>22860</v>
      </c>
      <c r="C11184">
        <v>25.117250739999999</v>
      </c>
      <c r="D11184">
        <v>8.6699745719999992</v>
      </c>
      <c r="E11184">
        <v>5.0336240139999999</v>
      </c>
      <c r="F11184">
        <v>7.8715306729999996</v>
      </c>
      <c r="G11184">
        <v>5.1442147279999997</v>
      </c>
      <c r="H11184">
        <v>12.114096979999999</v>
      </c>
      <c r="I11184">
        <v>12.777550679999999</v>
      </c>
      <c r="J11184">
        <v>14.661777519999999</v>
      </c>
      <c r="K11184">
        <v>9.2745394749999992</v>
      </c>
      <c r="L11184">
        <v>18.085019450000001</v>
      </c>
      <c r="M11184">
        <v>2.2424991030000001</v>
      </c>
      <c r="N11184">
        <v>11.59294457</v>
      </c>
      <c r="O11184">
        <v>5.1752202560000002</v>
      </c>
      <c r="P11184">
        <v>13.2331614</v>
      </c>
      <c r="Q11184">
        <v>11.243242070000001</v>
      </c>
    </row>
    <row r="11185" spans="1:17">
      <c r="A11185" t="s">
        <v>22859</v>
      </c>
      <c r="B11185" s="14" t="s">
        <v>6727</v>
      </c>
      <c r="C11185">
        <v>2.3397979150000001</v>
      </c>
      <c r="D11185">
        <v>2.980475593</v>
      </c>
      <c r="E11185">
        <v>2.5307488180000002</v>
      </c>
      <c r="F11185">
        <v>1.6986246789999999</v>
      </c>
      <c r="G11185">
        <v>1.818176877</v>
      </c>
      <c r="H11185">
        <v>2.770718907</v>
      </c>
      <c r="I11185">
        <v>2.8434775980000002</v>
      </c>
      <c r="J11185">
        <v>2.9414525999999999</v>
      </c>
      <c r="K11185">
        <v>2.653621776</v>
      </c>
      <c r="L11185">
        <v>2.587233661</v>
      </c>
      <c r="M11185">
        <v>5.2399093780000001</v>
      </c>
      <c r="N11185">
        <v>2.9564221869999998</v>
      </c>
      <c r="O11185">
        <v>11.87667845</v>
      </c>
      <c r="P11185">
        <v>1.082385197</v>
      </c>
      <c r="Q11185">
        <v>2.5467164219999998</v>
      </c>
    </row>
    <row r="11186" spans="1:17">
      <c r="A11186" t="s">
        <v>17031</v>
      </c>
      <c r="B11186" s="14" t="s">
        <v>2855</v>
      </c>
      <c r="C11186">
        <v>5.6738377309999999</v>
      </c>
      <c r="D11186">
        <v>2.6036718560000001</v>
      </c>
      <c r="E11186">
        <v>1.7677662599999999</v>
      </c>
      <c r="F11186">
        <v>2.2838604739999999</v>
      </c>
      <c r="G11186">
        <v>1.73558474</v>
      </c>
      <c r="H11186">
        <v>1.8055125240000001</v>
      </c>
      <c r="I11186">
        <v>3.7825228200000001</v>
      </c>
      <c r="J11186">
        <v>3.6271988560000001</v>
      </c>
      <c r="K11186">
        <v>4.6330829979999999</v>
      </c>
      <c r="L11186">
        <v>3.8923485019999999</v>
      </c>
      <c r="M11186">
        <v>2.4894160799999998</v>
      </c>
      <c r="N11186">
        <v>2.547905342</v>
      </c>
      <c r="O11186">
        <v>5.565520233</v>
      </c>
      <c r="P11186">
        <v>2.7483391639999999</v>
      </c>
      <c r="Q11186">
        <v>3.5660606829999999</v>
      </c>
    </row>
    <row r="11187" spans="1:17">
      <c r="A11187" t="s">
        <v>22861</v>
      </c>
      <c r="B11187" s="14" t="s">
        <v>5563</v>
      </c>
      <c r="C11187">
        <v>6.8207041430000004</v>
      </c>
      <c r="D11187">
        <v>39.143824440000003</v>
      </c>
      <c r="E11187">
        <v>3.381757049</v>
      </c>
      <c r="F11187">
        <v>0.61311471399999995</v>
      </c>
      <c r="G11187">
        <v>7.0668476550000001</v>
      </c>
      <c r="H11187">
        <v>230.07353649999999</v>
      </c>
      <c r="I11187">
        <v>14.8263122</v>
      </c>
      <c r="J11187">
        <v>16.966976989999999</v>
      </c>
      <c r="K11187">
        <v>15.58781589</v>
      </c>
      <c r="L11187">
        <v>42.77188014</v>
      </c>
      <c r="M11187">
        <v>2.9643755679999999</v>
      </c>
      <c r="N11187">
        <v>4.6640683960000002</v>
      </c>
      <c r="O11187">
        <v>4.2757253669999997</v>
      </c>
      <c r="P11187">
        <v>14.77058832</v>
      </c>
      <c r="Q11187">
        <v>7.6966631379999999</v>
      </c>
    </row>
    <row r="11188" spans="1:17">
      <c r="A11188" t="s">
        <v>22862</v>
      </c>
      <c r="B11188" s="14" t="s">
        <v>22863</v>
      </c>
      <c r="C11188">
        <v>2.9517333670000001</v>
      </c>
      <c r="D11188">
        <v>1.3078155469999999</v>
      </c>
      <c r="E11188">
        <v>1.9127197869999999</v>
      </c>
      <c r="F11188">
        <v>1.5341014550000001</v>
      </c>
      <c r="G11188">
        <v>0.97308101899999999</v>
      </c>
      <c r="H11188">
        <v>0.20611427700000001</v>
      </c>
      <c r="I11188">
        <v>3.913245973</v>
      </c>
      <c r="J11188">
        <v>3.7759410689999999</v>
      </c>
      <c r="K11188">
        <v>2.06944565</v>
      </c>
      <c r="L11188">
        <v>1.5259707309999999</v>
      </c>
      <c r="M11188">
        <v>1.5452698499999999</v>
      </c>
      <c r="N11188">
        <v>1.6208572109999999</v>
      </c>
      <c r="O11188">
        <v>0.29718004599999998</v>
      </c>
      <c r="P11188">
        <v>2.455824293</v>
      </c>
      <c r="Q11188">
        <v>0.73786059000000004</v>
      </c>
    </row>
    <row r="11189" spans="1:17">
      <c r="A11189" t="s">
        <v>22864</v>
      </c>
      <c r="B11189" s="14" t="s">
        <v>4665</v>
      </c>
      <c r="C11189">
        <v>13.0584769</v>
      </c>
      <c r="D11189">
        <v>75.649070089999995</v>
      </c>
      <c r="E11189">
        <v>53.660303659999997</v>
      </c>
      <c r="F11189">
        <v>80.388042350000006</v>
      </c>
      <c r="G11189">
        <v>49.778121589999998</v>
      </c>
      <c r="H11189">
        <v>83.50267796</v>
      </c>
      <c r="I11189">
        <v>23.804290720000001</v>
      </c>
      <c r="J11189">
        <v>65.265251590000005</v>
      </c>
      <c r="K11189">
        <v>41.467822349999999</v>
      </c>
      <c r="L11189">
        <v>17.327307179999998</v>
      </c>
      <c r="M11189">
        <v>12.533176810000001</v>
      </c>
      <c r="N11189">
        <v>35.776556120000002</v>
      </c>
      <c r="O11189">
        <v>14.46197913</v>
      </c>
      <c r="P11189">
        <v>82.775584280000004</v>
      </c>
      <c r="Q11189">
        <v>94.929847989999999</v>
      </c>
    </row>
    <row r="11190" spans="1:17">
      <c r="A11190" t="s">
        <v>22865</v>
      </c>
      <c r="B11190" s="14" t="s">
        <v>572</v>
      </c>
      <c r="C11190">
        <v>5.478230935</v>
      </c>
      <c r="D11190">
        <v>23.432038949999999</v>
      </c>
      <c r="E11190">
        <v>21.878065289999999</v>
      </c>
      <c r="F11190">
        <v>24.321098809999999</v>
      </c>
      <c r="G11190">
        <v>14.91750223</v>
      </c>
      <c r="H11190">
        <v>20.87758856</v>
      </c>
      <c r="I11190">
        <v>29.497888419999999</v>
      </c>
      <c r="J11190">
        <v>54.86371561</v>
      </c>
      <c r="K11190">
        <v>22.175613160000001</v>
      </c>
      <c r="L11190">
        <v>15.709712959999999</v>
      </c>
      <c r="M11190">
        <v>4.853408774</v>
      </c>
      <c r="N11190">
        <v>22.545036929999998</v>
      </c>
      <c r="O11190">
        <v>7.9337974820000001</v>
      </c>
      <c r="P11190">
        <v>40.968966279999997</v>
      </c>
      <c r="Q11190">
        <v>21.436732450000001</v>
      </c>
    </row>
    <row r="11191" spans="1:17">
      <c r="A11191" t="s">
        <v>22866</v>
      </c>
      <c r="B11191" s="14" t="s">
        <v>4809</v>
      </c>
      <c r="C11191">
        <v>1.461175476</v>
      </c>
      <c r="D11191">
        <v>0.74961941399999998</v>
      </c>
      <c r="E11191">
        <v>0.62180537899999999</v>
      </c>
      <c r="F11191">
        <v>0.55481091299999996</v>
      </c>
      <c r="G11191">
        <v>0.61087432500000005</v>
      </c>
      <c r="H11191">
        <v>1.3586270149999999</v>
      </c>
      <c r="I11191">
        <v>1.4579573960000001</v>
      </c>
      <c r="J11191">
        <v>2.525028748</v>
      </c>
      <c r="K11191">
        <v>1.7443733459999999</v>
      </c>
      <c r="L11191">
        <v>1.3605861939999999</v>
      </c>
      <c r="M11191">
        <v>1.0333452569999999</v>
      </c>
      <c r="N11191">
        <v>1.1660525500000001</v>
      </c>
      <c r="O11191">
        <v>1.873728488</v>
      </c>
      <c r="P11191">
        <v>1.119189236</v>
      </c>
      <c r="Q11191">
        <v>1.691720594</v>
      </c>
    </row>
    <row r="11192" spans="1:17">
      <c r="A11192" t="s">
        <v>22867</v>
      </c>
      <c r="B11192" s="14" t="s">
        <v>3026</v>
      </c>
      <c r="C11192">
        <v>2.0303556149999999</v>
      </c>
      <c r="D11192">
        <v>0.80962515199999996</v>
      </c>
      <c r="E11192">
        <v>1.5120364449999999</v>
      </c>
      <c r="F11192">
        <v>2.0451453659999999</v>
      </c>
      <c r="G11192">
        <v>0.91157147199999999</v>
      </c>
      <c r="H11192">
        <v>0.46786116900000002</v>
      </c>
      <c r="I11192">
        <v>6.5139961719999997</v>
      </c>
      <c r="J11192">
        <v>5.8169902960000002</v>
      </c>
      <c r="K11192">
        <v>6.8159201610000002</v>
      </c>
      <c r="L11192">
        <v>1.5394748970000001</v>
      </c>
      <c r="M11192">
        <v>2.338417207</v>
      </c>
      <c r="N11192">
        <v>3.5540594900000002</v>
      </c>
      <c r="O11192">
        <v>1.349144809</v>
      </c>
      <c r="P11192">
        <v>3.411718182</v>
      </c>
      <c r="Q11192">
        <v>1.116585495</v>
      </c>
    </row>
    <row r="11193" spans="1:17">
      <c r="A11193" t="e">
        <v>#N/A</v>
      </c>
      <c r="B11193" s="14" t="s">
        <v>22868</v>
      </c>
      <c r="C11193">
        <v>7.6732182770000001</v>
      </c>
      <c r="D11193">
        <v>1.126883275</v>
      </c>
      <c r="E11193">
        <v>0.72461404200000001</v>
      </c>
      <c r="F11193">
        <v>0.927117949</v>
      </c>
      <c r="G11193">
        <v>0.53596362200000003</v>
      </c>
      <c r="H11193">
        <v>0.23178174400000001</v>
      </c>
      <c r="I11193">
        <v>1.634495035</v>
      </c>
      <c r="J11193">
        <v>1.4645699990000001</v>
      </c>
      <c r="K11193">
        <v>2.4640457069999999</v>
      </c>
      <c r="L11193">
        <v>3.3775243609999999</v>
      </c>
      <c r="M11193">
        <v>0.82747748799999998</v>
      </c>
      <c r="N11193">
        <v>1.2753606989999999</v>
      </c>
      <c r="O11193">
        <v>3.0554327520000002</v>
      </c>
      <c r="P11193">
        <v>0.97013422400000004</v>
      </c>
      <c r="Q11193">
        <v>1.0075494060000001</v>
      </c>
    </row>
    <row r="11194" spans="1:17">
      <c r="A11194" t="s">
        <v>22869</v>
      </c>
      <c r="B11194" s="14" t="s">
        <v>8470</v>
      </c>
      <c r="C11194">
        <v>57.765734780000003</v>
      </c>
      <c r="D11194">
        <v>268.62567799999999</v>
      </c>
      <c r="E11194">
        <v>250.83643029999999</v>
      </c>
      <c r="F11194">
        <v>320.10862129999998</v>
      </c>
      <c r="G11194">
        <v>275.62669099999999</v>
      </c>
      <c r="H11194">
        <v>173.39508989999999</v>
      </c>
      <c r="I11194">
        <v>268.97972279999999</v>
      </c>
      <c r="J11194">
        <v>489.16249069999998</v>
      </c>
      <c r="K11194">
        <v>295.84529149999997</v>
      </c>
      <c r="L11194">
        <v>137.67438999999999</v>
      </c>
      <c r="M11194">
        <v>49.606006239999999</v>
      </c>
      <c r="N11194">
        <v>176.96046999999999</v>
      </c>
      <c r="O11194">
        <v>45.455419999999997</v>
      </c>
      <c r="P11194">
        <v>443.0655774</v>
      </c>
      <c r="Q11194">
        <v>286.33019719999999</v>
      </c>
    </row>
    <row r="11195" spans="1:17">
      <c r="A11195" t="s">
        <v>22870</v>
      </c>
      <c r="B11195" s="14" t="s">
        <v>5839</v>
      </c>
      <c r="C11195">
        <v>2.913622588</v>
      </c>
      <c r="D11195">
        <v>0.58933757200000003</v>
      </c>
      <c r="E11195">
        <v>0.56603965599999995</v>
      </c>
      <c r="F11195">
        <v>0.62076655700000005</v>
      </c>
      <c r="G11195">
        <v>0.32812701300000002</v>
      </c>
      <c r="H11195">
        <v>0.63247367300000001</v>
      </c>
      <c r="I11195">
        <v>0.184738821</v>
      </c>
      <c r="J11195">
        <v>1.172319823</v>
      </c>
      <c r="K11195">
        <v>0.80455207500000003</v>
      </c>
      <c r="L11195">
        <v>0.96051900000000001</v>
      </c>
      <c r="M11195">
        <v>1.9453335780000001</v>
      </c>
      <c r="N11195">
        <v>0.31231992600000003</v>
      </c>
      <c r="O11195">
        <v>1.543239568</v>
      </c>
      <c r="P11195">
        <v>0.855265571</v>
      </c>
      <c r="Q11195">
        <v>1.1320841129999999</v>
      </c>
    </row>
    <row r="11196" spans="1:17">
      <c r="A11196" t="s">
        <v>22871</v>
      </c>
      <c r="B11196" s="14" t="s">
        <v>7670</v>
      </c>
      <c r="C11196">
        <v>3.0558354379999999</v>
      </c>
      <c r="D11196">
        <v>1.353939735</v>
      </c>
      <c r="E11196">
        <v>3.06526458</v>
      </c>
      <c r="F11196">
        <v>1.1884537100000001</v>
      </c>
      <c r="G11196">
        <v>1.055371168</v>
      </c>
      <c r="H11196">
        <v>0</v>
      </c>
      <c r="I11196">
        <v>3.1831318990000002</v>
      </c>
      <c r="J11196">
        <v>6.25357202</v>
      </c>
      <c r="K11196">
        <v>1.188239096</v>
      </c>
      <c r="L11196">
        <v>3.0341976160000002</v>
      </c>
      <c r="M11196">
        <v>0</v>
      </c>
      <c r="N11196">
        <v>2.2063785029999998</v>
      </c>
      <c r="O11196">
        <v>1.4504019770000001</v>
      </c>
      <c r="P11196">
        <v>2.8163290509999999</v>
      </c>
      <c r="Q11196">
        <v>0.90029131799999995</v>
      </c>
    </row>
    <row r="11197" spans="1:17">
      <c r="A11197" t="s">
        <v>22872</v>
      </c>
      <c r="B11197" s="14" t="s">
        <v>1923</v>
      </c>
      <c r="C11197">
        <v>1.5032867000000001</v>
      </c>
      <c r="D11197">
        <v>4.5196703080000002</v>
      </c>
      <c r="E11197">
        <v>3.8612025839999999</v>
      </c>
      <c r="F11197">
        <v>4.9402716680000003</v>
      </c>
      <c r="G11197">
        <v>3.7455052979999999</v>
      </c>
      <c r="H11197">
        <v>4.5362826309999997</v>
      </c>
      <c r="I11197">
        <v>14.093179920000001</v>
      </c>
      <c r="J11197">
        <v>11.24376127</v>
      </c>
      <c r="K11197">
        <v>6.0402668950000002</v>
      </c>
      <c r="L11197">
        <v>3.7994528650000001</v>
      </c>
      <c r="M11197">
        <v>0</v>
      </c>
      <c r="N11197">
        <v>6.0359114519999997</v>
      </c>
      <c r="O11197">
        <v>0.951347041</v>
      </c>
      <c r="P11197">
        <v>8.8283055220000008</v>
      </c>
      <c r="Q11197">
        <v>4.4288902060000002</v>
      </c>
    </row>
    <row r="11198" spans="1:17">
      <c r="A11198" t="s">
        <v>22873</v>
      </c>
      <c r="B11198" s="14" t="s">
        <v>2497</v>
      </c>
      <c r="C11198">
        <v>1.710038642</v>
      </c>
      <c r="D11198">
        <v>3.598892754</v>
      </c>
      <c r="E11198">
        <v>6.7313125569999999</v>
      </c>
      <c r="F11198">
        <v>3.6079289320000001</v>
      </c>
      <c r="G11198">
        <v>2.87909375</v>
      </c>
      <c r="H11198">
        <v>4.4330572269999999</v>
      </c>
      <c r="I11198">
        <v>8.1047942210000006</v>
      </c>
      <c r="J11198">
        <v>11.11009016</v>
      </c>
      <c r="K11198">
        <v>6.5939479419999998</v>
      </c>
      <c r="L11198">
        <v>6.7531313400000004</v>
      </c>
      <c r="M11198">
        <v>0.820624672</v>
      </c>
      <c r="N11198">
        <v>8.6427911559999995</v>
      </c>
      <c r="O11198">
        <v>2.840745901</v>
      </c>
      <c r="P11198">
        <v>6.8629799030000003</v>
      </c>
      <c r="Q11198">
        <v>3.2327230679999999</v>
      </c>
    </row>
    <row r="11199" spans="1:17">
      <c r="A11199" t="s">
        <v>22874</v>
      </c>
      <c r="B11199" s="14" t="s">
        <v>7256</v>
      </c>
      <c r="C11199">
        <v>14.540294080000001</v>
      </c>
      <c r="D11199">
        <v>2.3577577459999999</v>
      </c>
      <c r="E11199">
        <v>2.8067661639999999</v>
      </c>
      <c r="F11199">
        <v>1.856791761</v>
      </c>
      <c r="G11199">
        <v>0.93185689699999996</v>
      </c>
      <c r="H11199">
        <v>0.1151397</v>
      </c>
      <c r="I11199">
        <v>1.0930100819999999</v>
      </c>
      <c r="J11199">
        <v>2.774419328</v>
      </c>
      <c r="K11199">
        <v>4.2161282169999996</v>
      </c>
      <c r="L11199">
        <v>5.967071754</v>
      </c>
      <c r="M11199">
        <v>8.0567172869999997</v>
      </c>
      <c r="N11199">
        <v>2.1435009639999998</v>
      </c>
      <c r="O11199">
        <v>10.62469901</v>
      </c>
      <c r="P11199">
        <v>2.3164434229999999</v>
      </c>
      <c r="Q11199">
        <v>7.3162694070000001</v>
      </c>
    </row>
    <row r="11200" spans="1:17">
      <c r="A11200" t="s">
        <v>22875</v>
      </c>
      <c r="B11200" s="14" t="s">
        <v>8795</v>
      </c>
      <c r="C11200">
        <v>7.1861509080000001</v>
      </c>
      <c r="D11200">
        <v>2.7436131110000002</v>
      </c>
      <c r="E11200">
        <v>2.6351515569999999</v>
      </c>
      <c r="F11200">
        <v>1.5609180060000001</v>
      </c>
      <c r="G11200">
        <v>2.772254142</v>
      </c>
      <c r="H11200">
        <v>2.5837161050000002</v>
      </c>
      <c r="I11200">
        <v>5.7972833899999996</v>
      </c>
      <c r="J11200">
        <v>4.4192758559999996</v>
      </c>
      <c r="K11200">
        <v>7.074883797</v>
      </c>
      <c r="L11200">
        <v>6.8592412600000001</v>
      </c>
      <c r="M11200">
        <v>2.934925706</v>
      </c>
      <c r="N11200">
        <v>4.3161665569999998</v>
      </c>
      <c r="O11200">
        <v>7.450516092</v>
      </c>
      <c r="P11200">
        <v>2.156300806</v>
      </c>
      <c r="Q11200">
        <v>3.678717207</v>
      </c>
    </row>
    <row r="11201" spans="1:17">
      <c r="A11201" t="s">
        <v>22876</v>
      </c>
      <c r="B11201" s="14" t="s">
        <v>8162</v>
      </c>
      <c r="C11201">
        <v>0.92512171099999996</v>
      </c>
      <c r="D11201">
        <v>3.566050567</v>
      </c>
      <c r="E11201">
        <v>2.145593651</v>
      </c>
      <c r="F11201">
        <v>4.5081904220000002</v>
      </c>
      <c r="G11201">
        <v>2.3643178200000001</v>
      </c>
      <c r="H11201">
        <v>1.5633103049999999</v>
      </c>
      <c r="I11201">
        <v>4.5870185660000002</v>
      </c>
      <c r="J11201">
        <v>4.0578198429999999</v>
      </c>
      <c r="K11201">
        <v>5.8755371050000003</v>
      </c>
      <c r="L11201">
        <v>4.0918166779999998</v>
      </c>
      <c r="M11201">
        <v>1.4206513140000001</v>
      </c>
      <c r="N11201">
        <v>2.6913805790000001</v>
      </c>
      <c r="O11201">
        <v>1.8441939119999999</v>
      </c>
      <c r="P11201">
        <v>4.6635986440000003</v>
      </c>
      <c r="Q11201">
        <v>3.0526006689999998</v>
      </c>
    </row>
    <row r="11202" spans="1:17">
      <c r="A11202" t="s">
        <v>22877</v>
      </c>
      <c r="B11202" s="14" t="s">
        <v>7437</v>
      </c>
      <c r="C11202">
        <v>7.861498289</v>
      </c>
      <c r="D11202">
        <v>0.70751894599999998</v>
      </c>
      <c r="E11202">
        <v>0.88864105000000004</v>
      </c>
      <c r="F11202">
        <v>0.30096653400000001</v>
      </c>
      <c r="G11202">
        <v>0.38180632799999997</v>
      </c>
      <c r="H11202">
        <v>0.94351538599999996</v>
      </c>
      <c r="I11202">
        <v>13.972453099999999</v>
      </c>
      <c r="J11202">
        <v>1.276900309</v>
      </c>
      <c r="K11202">
        <v>4.9037541259999999</v>
      </c>
      <c r="L11202">
        <v>14.12589562</v>
      </c>
      <c r="M11202">
        <v>4.2442063640000001</v>
      </c>
      <c r="N11202">
        <v>1.059955489</v>
      </c>
      <c r="O11202">
        <v>7.0739811680000004</v>
      </c>
      <c r="P11202">
        <v>1.0688982359999999</v>
      </c>
      <c r="Q11202">
        <v>2.1954754360000002</v>
      </c>
    </row>
    <row r="11203" spans="1:17">
      <c r="A11203" t="s">
        <v>22878</v>
      </c>
      <c r="B11203" s="14" t="s">
        <v>4915</v>
      </c>
      <c r="C11203">
        <v>4.7975642660000002</v>
      </c>
      <c r="D11203">
        <v>3.1459505189999999</v>
      </c>
      <c r="E11203">
        <v>3.6748989860000001</v>
      </c>
      <c r="F11203">
        <v>3.683157214</v>
      </c>
      <c r="G11203">
        <v>2.6179005869999998</v>
      </c>
      <c r="H11203">
        <v>2.6532424300000002</v>
      </c>
      <c r="I11203">
        <v>2.518697489</v>
      </c>
      <c r="J11203">
        <v>6.0818904109999998</v>
      </c>
      <c r="K11203">
        <v>4.7010537450000003</v>
      </c>
      <c r="L11203">
        <v>3.880163494</v>
      </c>
      <c r="M11203">
        <v>1.4734636299999999</v>
      </c>
      <c r="N11203">
        <v>4.6366157010000002</v>
      </c>
      <c r="O11203">
        <v>2.9753909209999998</v>
      </c>
      <c r="P11203">
        <v>5.384004515</v>
      </c>
      <c r="Q11203">
        <v>2.9022402270000001</v>
      </c>
    </row>
    <row r="11204" spans="1:17">
      <c r="A11204" t="s">
        <v>22879</v>
      </c>
      <c r="B11204" s="14" t="s">
        <v>5530</v>
      </c>
      <c r="C11204">
        <v>6.8811678650000001</v>
      </c>
      <c r="D11204">
        <v>1.362729332</v>
      </c>
      <c r="E11204">
        <v>1.3199494119999999</v>
      </c>
      <c r="F11204">
        <v>0.936661144</v>
      </c>
      <c r="G11204">
        <v>1.0262149549999999</v>
      </c>
      <c r="H11204">
        <v>0.44045804100000002</v>
      </c>
      <c r="I11204">
        <v>3.1929360409999998</v>
      </c>
      <c r="J11204">
        <v>2.6302018729999999</v>
      </c>
      <c r="K11204">
        <v>1.7500103010000001</v>
      </c>
      <c r="L11204">
        <v>3.7550206300000002</v>
      </c>
      <c r="M11204">
        <v>1.2007928800000001</v>
      </c>
      <c r="N11204">
        <v>1.2466776939999999</v>
      </c>
      <c r="O11204">
        <v>2.3093162839999999</v>
      </c>
      <c r="P11204">
        <v>1.6111592100000001</v>
      </c>
      <c r="Q11204">
        <v>1.3617635400000001</v>
      </c>
    </row>
    <row r="11205" spans="1:17">
      <c r="A11205" t="s">
        <v>22880</v>
      </c>
      <c r="B11205" s="14" t="s">
        <v>5749</v>
      </c>
      <c r="C11205">
        <v>32.005510729999997</v>
      </c>
      <c r="D11205">
        <v>45.457922179999997</v>
      </c>
      <c r="E11205">
        <v>32.92413458</v>
      </c>
      <c r="F11205">
        <v>53.965306040000002</v>
      </c>
      <c r="G11205">
        <v>18.363081409999999</v>
      </c>
      <c r="H11205">
        <v>209.75502829999999</v>
      </c>
      <c r="I11205">
        <v>47.803479070000002</v>
      </c>
      <c r="J11205">
        <v>50.782325280000002</v>
      </c>
      <c r="K11205">
        <v>43.440783580000002</v>
      </c>
      <c r="L11205">
        <v>18.755134009999999</v>
      </c>
      <c r="M11205">
        <v>16.34992081</v>
      </c>
      <c r="N11205">
        <v>27.7767582</v>
      </c>
      <c r="O11205">
        <v>551.11890860000005</v>
      </c>
      <c r="P11205">
        <v>86.704210250000003</v>
      </c>
      <c r="Q11205">
        <v>462.21143810000001</v>
      </c>
    </row>
    <row r="11206" spans="1:17">
      <c r="A11206" t="s">
        <v>22881</v>
      </c>
      <c r="B11206" s="14" t="s">
        <v>7675</v>
      </c>
      <c r="C11206">
        <v>1.2522806559999999</v>
      </c>
      <c r="D11206">
        <v>1.0172143499999999</v>
      </c>
      <c r="E11206">
        <v>2.7089585559999998</v>
      </c>
      <c r="F11206">
        <v>1.4773184349999999</v>
      </c>
      <c r="G11206">
        <v>2.1624543040000002</v>
      </c>
      <c r="H11206">
        <v>0.32062992499999998</v>
      </c>
      <c r="I11206">
        <v>2.4349672039999999</v>
      </c>
      <c r="J11206">
        <v>8.0434394109999996</v>
      </c>
      <c r="K11206">
        <v>3.5348244790000001</v>
      </c>
      <c r="L11206">
        <v>1.4946081250000001</v>
      </c>
      <c r="M11206">
        <v>1.068360422</v>
      </c>
      <c r="N11206">
        <v>1.732386435</v>
      </c>
      <c r="O11206">
        <v>0.61638826199999996</v>
      </c>
      <c r="P11206">
        <v>2.0249481789999999</v>
      </c>
      <c r="Q11206">
        <v>1.434763454</v>
      </c>
    </row>
    <row r="11207" spans="1:17">
      <c r="A11207" t="s">
        <v>22882</v>
      </c>
      <c r="B11207" s="14" t="s">
        <v>7587</v>
      </c>
      <c r="C11207">
        <v>10.94673304</v>
      </c>
      <c r="D11207">
        <v>17.17104527</v>
      </c>
      <c r="E11207">
        <v>4.7523177099999998</v>
      </c>
      <c r="F11207">
        <v>5.7679891019999996</v>
      </c>
      <c r="G11207">
        <v>6.4940810979999997</v>
      </c>
      <c r="H11207">
        <v>5.4925181040000002</v>
      </c>
      <c r="I11207">
        <v>6.6945115160000004</v>
      </c>
      <c r="J11207">
        <v>3.6035993749999999</v>
      </c>
      <c r="K11207">
        <v>8.7305177500000006</v>
      </c>
      <c r="L11207">
        <v>10.37516568</v>
      </c>
      <c r="M11207">
        <v>4.7448174700000001</v>
      </c>
      <c r="N11207">
        <v>2.5247307210000001</v>
      </c>
      <c r="O11207">
        <v>8.7991466680000006</v>
      </c>
      <c r="P11207">
        <v>2.4105561180000001</v>
      </c>
      <c r="Q11207">
        <v>4.9763002780000001</v>
      </c>
    </row>
    <row r="11208" spans="1:17">
      <c r="A11208" t="s">
        <v>22883</v>
      </c>
      <c r="B11208" s="14" t="s">
        <v>22884</v>
      </c>
      <c r="C11208">
        <v>55.718759079999998</v>
      </c>
      <c r="D11208">
        <v>7.2609239780000001</v>
      </c>
      <c r="E11208">
        <v>1.743470595</v>
      </c>
      <c r="F11208">
        <v>1.7845669989999999</v>
      </c>
      <c r="G11208">
        <v>2.2639027779999998</v>
      </c>
      <c r="H11208">
        <v>5.0350773450000004</v>
      </c>
      <c r="I11208">
        <v>14.33925131</v>
      </c>
      <c r="J11208">
        <v>8.3099861359999991</v>
      </c>
      <c r="K11208">
        <v>22.303059210000001</v>
      </c>
      <c r="L11208">
        <v>49.703046659999998</v>
      </c>
      <c r="M11208">
        <v>31.45727909</v>
      </c>
      <c r="N11208">
        <v>4.0403291990000003</v>
      </c>
      <c r="O11208">
        <v>21.77905191</v>
      </c>
      <c r="P11208">
        <v>7.8678398889999999</v>
      </c>
      <c r="Q11208">
        <v>4.5062200350000001</v>
      </c>
    </row>
    <row r="11209" spans="1:17">
      <c r="A11209" t="s">
        <v>22885</v>
      </c>
      <c r="B11209" s="14" t="s">
        <v>22886</v>
      </c>
      <c r="C11209">
        <v>0</v>
      </c>
      <c r="D11209">
        <v>0.68787700799999996</v>
      </c>
      <c r="E11209">
        <v>0.66068359399999999</v>
      </c>
      <c r="F11209">
        <v>0.42266060500000002</v>
      </c>
      <c r="G11209">
        <v>0</v>
      </c>
      <c r="H11209">
        <v>0</v>
      </c>
      <c r="I11209">
        <v>4.5281846259999998</v>
      </c>
      <c r="J11209">
        <v>0.39363092199999999</v>
      </c>
      <c r="K11209">
        <v>1.4086142660000001</v>
      </c>
      <c r="L11209">
        <v>1.961962368</v>
      </c>
      <c r="M11209">
        <v>0</v>
      </c>
      <c r="N11209">
        <v>0.38276802900000001</v>
      </c>
      <c r="O11209">
        <v>0</v>
      </c>
      <c r="P11209">
        <v>0.93171788200000005</v>
      </c>
      <c r="Q11209">
        <v>0</v>
      </c>
    </row>
    <row r="11210" spans="1:17">
      <c r="A11210" t="s">
        <v>22885</v>
      </c>
      <c r="B11210" s="14" t="s">
        <v>3039</v>
      </c>
      <c r="C11210">
        <v>17.27581867</v>
      </c>
      <c r="D11210">
        <v>9.2945612519999994</v>
      </c>
      <c r="E11210">
        <v>7.2642292749999999</v>
      </c>
      <c r="F11210">
        <v>9.2943235420000008</v>
      </c>
      <c r="G11210">
        <v>10.51226569</v>
      </c>
      <c r="H11210">
        <v>20.22054966</v>
      </c>
      <c r="I11210">
        <v>11.99698317</v>
      </c>
      <c r="J11210">
        <v>12.72321782</v>
      </c>
      <c r="K11210">
        <v>28.73629223</v>
      </c>
      <c r="L11210">
        <v>20.79211115</v>
      </c>
      <c r="M11210">
        <v>4.7373910339999998</v>
      </c>
      <c r="N11210">
        <v>6.5916924579999998</v>
      </c>
      <c r="O11210">
        <v>7.2886070140000001</v>
      </c>
      <c r="P11210">
        <v>7.7757610850000001</v>
      </c>
      <c r="Q11210">
        <v>15.83460586</v>
      </c>
    </row>
    <row r="11211" spans="1:17">
      <c r="A11211" t="s">
        <v>22887</v>
      </c>
      <c r="B11211" s="14" t="s">
        <v>7562</v>
      </c>
      <c r="C11211">
        <v>12.19755411</v>
      </c>
      <c r="D11211">
        <v>11.902400699999999</v>
      </c>
      <c r="E11211">
        <v>1.4212595729999999</v>
      </c>
      <c r="F11211">
        <v>1.3045410660000001</v>
      </c>
      <c r="G11211">
        <v>2.056139548</v>
      </c>
      <c r="H11211">
        <v>2.5653400400000002</v>
      </c>
      <c r="I11211">
        <v>4.2352219069999997</v>
      </c>
      <c r="J11211">
        <v>3.497557456</v>
      </c>
      <c r="K11211">
        <v>5.9286613099999999</v>
      </c>
      <c r="L11211">
        <v>8.9916376610000004</v>
      </c>
      <c r="M11211">
        <v>1.114941537</v>
      </c>
      <c r="N11211">
        <v>1.575216953</v>
      </c>
      <c r="O11211">
        <v>9.6489470490000002</v>
      </c>
      <c r="P11211">
        <v>1.4814445359999999</v>
      </c>
      <c r="Q11211">
        <v>1.996426598</v>
      </c>
    </row>
    <row r="11212" spans="1:17">
      <c r="A11212" t="s">
        <v>22888</v>
      </c>
      <c r="B11212" s="14" t="s">
        <v>8048</v>
      </c>
      <c r="C11212">
        <v>22.910306429999999</v>
      </c>
      <c r="D11212">
        <v>5.0635415669999997</v>
      </c>
      <c r="E11212">
        <v>5.0000431609999998</v>
      </c>
      <c r="F11212">
        <v>3.679585163</v>
      </c>
      <c r="G11212">
        <v>5.4073970759999996</v>
      </c>
      <c r="H11212">
        <v>11.59470954</v>
      </c>
      <c r="I11212">
        <v>15.30015772</v>
      </c>
      <c r="J11212">
        <v>11.257742329999999</v>
      </c>
      <c r="K11212">
        <v>12.65160186</v>
      </c>
      <c r="L11212">
        <v>22.05230444</v>
      </c>
      <c r="M11212">
        <v>37.29858797</v>
      </c>
      <c r="N11212">
        <v>3.49725449</v>
      </c>
      <c r="O11212">
        <v>29.403837289999998</v>
      </c>
      <c r="P11212">
        <v>4.3528072069999997</v>
      </c>
      <c r="Q11212">
        <v>16.706014960000001</v>
      </c>
    </row>
    <row r="11213" spans="1:17">
      <c r="A11213" t="s">
        <v>22889</v>
      </c>
      <c r="B11213" s="14" t="s">
        <v>6469</v>
      </c>
      <c r="C11213">
        <v>1.2438985899999999</v>
      </c>
      <c r="D11213">
        <v>8.9558685810000007</v>
      </c>
      <c r="E11213">
        <v>7.8739753300000004</v>
      </c>
      <c r="F11213">
        <v>12.5295954</v>
      </c>
      <c r="G11213">
        <v>9.1289151919999991</v>
      </c>
      <c r="H11213">
        <v>19.109028479999999</v>
      </c>
      <c r="I11213">
        <v>11.791010869999999</v>
      </c>
      <c r="J11213">
        <v>21.051547710000001</v>
      </c>
      <c r="K11213">
        <v>18.057416620000001</v>
      </c>
      <c r="L11213">
        <v>12.18248621</v>
      </c>
      <c r="M11213">
        <v>3.5815817760000002</v>
      </c>
      <c r="N11213">
        <v>9.3536054889999996</v>
      </c>
      <c r="O11213">
        <v>2.0663859489999998</v>
      </c>
      <c r="P11213">
        <v>15.39649767</v>
      </c>
      <c r="Q11213">
        <v>9.8336036599999996</v>
      </c>
    </row>
    <row r="11214" spans="1:17">
      <c r="A11214" t="s">
        <v>22890</v>
      </c>
      <c r="B11214" s="14" t="s">
        <v>8798</v>
      </c>
      <c r="C11214">
        <v>6.1529917999999997</v>
      </c>
      <c r="D11214">
        <v>7.2965604150000001</v>
      </c>
      <c r="E11214">
        <v>6.8155795269999997</v>
      </c>
      <c r="F11214">
        <v>7.291543688</v>
      </c>
      <c r="G11214">
        <v>7.0000429449999997</v>
      </c>
      <c r="H11214">
        <v>7.9232965579999997</v>
      </c>
      <c r="I11214">
        <v>48.55991856</v>
      </c>
      <c r="J11214">
        <v>18.90394392</v>
      </c>
      <c r="K11214">
        <v>17.568790199999999</v>
      </c>
      <c r="L11214">
        <v>17.83821</v>
      </c>
      <c r="M11214">
        <v>4.1685719529999998</v>
      </c>
      <c r="N11214">
        <v>3.1231992580000001</v>
      </c>
      <c r="O11214">
        <v>6.8143045850000004</v>
      </c>
      <c r="P11214">
        <v>7.4394529010000001</v>
      </c>
      <c r="Q11214">
        <v>7.2154811600000004</v>
      </c>
    </row>
    <row r="11215" spans="1:17">
      <c r="A11215" t="s">
        <v>22891</v>
      </c>
      <c r="B11215" s="14" t="s">
        <v>22892</v>
      </c>
      <c r="C11215">
        <v>13.887632399999999</v>
      </c>
      <c r="D11215">
        <v>7.286626364</v>
      </c>
      <c r="E11215">
        <v>5.5210930759999997</v>
      </c>
      <c r="F11215">
        <v>6.5665748500000003</v>
      </c>
      <c r="G11215">
        <v>6.1215530420000004</v>
      </c>
      <c r="H11215">
        <v>11.36902641</v>
      </c>
      <c r="I11215">
        <v>11.725193109999999</v>
      </c>
      <c r="J11215">
        <v>4.2623610310000002</v>
      </c>
      <c r="K11215">
        <v>6.7974987550000003</v>
      </c>
      <c r="L11215">
        <v>12.931589130000001</v>
      </c>
      <c r="M11215">
        <v>16.13507873</v>
      </c>
      <c r="N11215">
        <v>3.649168124</v>
      </c>
      <c r="O11215">
        <v>10.52332951</v>
      </c>
      <c r="P11215">
        <v>7.7311970939999997</v>
      </c>
      <c r="Q11215">
        <v>10.30050119</v>
      </c>
    </row>
    <row r="11216" spans="1:17">
      <c r="A11216" t="s">
        <v>22893</v>
      </c>
      <c r="B11216" s="14" t="s">
        <v>9231</v>
      </c>
      <c r="C11216">
        <v>35.683633069999999</v>
      </c>
      <c r="D11216">
        <v>11.349493020000001</v>
      </c>
      <c r="E11216">
        <v>10.372049410000001</v>
      </c>
      <c r="F11216">
        <v>11.83951852</v>
      </c>
      <c r="G11216">
        <v>11.20144582</v>
      </c>
      <c r="H11216">
        <v>14.120513539999999</v>
      </c>
      <c r="I11216">
        <v>54.361272149999998</v>
      </c>
      <c r="J11216">
        <v>31.003005519999999</v>
      </c>
      <c r="K11216">
        <v>24.570875300000001</v>
      </c>
      <c r="L11216">
        <v>23.754850650000002</v>
      </c>
      <c r="M11216">
        <v>72.655102490000004</v>
      </c>
      <c r="N11216">
        <v>15.81208174</v>
      </c>
      <c r="O11216">
        <v>37.684043840000001</v>
      </c>
      <c r="P11216">
        <v>32.5331416</v>
      </c>
      <c r="Q11216">
        <v>28.03437615</v>
      </c>
    </row>
    <row r="11217" spans="1:17">
      <c r="A11217" t="s">
        <v>22894</v>
      </c>
      <c r="B11217" s="14" t="s">
        <v>5446</v>
      </c>
      <c r="C11217">
        <v>7.7719720309999998</v>
      </c>
      <c r="D11217">
        <v>5.7130862919999998</v>
      </c>
      <c r="E11217">
        <v>3.5328769420000001</v>
      </c>
      <c r="F11217">
        <v>5.7223690290000002</v>
      </c>
      <c r="G11217">
        <v>4.6362559880000003</v>
      </c>
      <c r="H11217">
        <v>2.3064875260000002</v>
      </c>
      <c r="I11217">
        <v>7.2125575470000003</v>
      </c>
      <c r="J11217">
        <v>6.852006533</v>
      </c>
      <c r="K11217">
        <v>5.9296756229999996</v>
      </c>
      <c r="L11217">
        <v>4.0179109579999999</v>
      </c>
      <c r="M11217">
        <v>0</v>
      </c>
      <c r="N11217">
        <v>6.1838810970000004</v>
      </c>
      <c r="O11217">
        <v>11.345973150000001</v>
      </c>
      <c r="P11217">
        <v>4.8761762180000003</v>
      </c>
      <c r="Q11217">
        <v>4.8570036300000003</v>
      </c>
    </row>
    <row r="11218" spans="1:17">
      <c r="A11218" t="s">
        <v>22895</v>
      </c>
      <c r="B11218" s="14" t="s">
        <v>8790</v>
      </c>
      <c r="C11218">
        <v>162.63854000000001</v>
      </c>
      <c r="D11218">
        <v>1.412936558</v>
      </c>
      <c r="E11218">
        <v>1.5945687820000001</v>
      </c>
      <c r="F11218">
        <v>1.3890683669999999</v>
      </c>
      <c r="G11218">
        <v>0.82601858100000003</v>
      </c>
      <c r="H11218">
        <v>1.224748543</v>
      </c>
      <c r="I11218">
        <v>22.322726370000002</v>
      </c>
      <c r="J11218">
        <v>4.4469655540000002</v>
      </c>
      <c r="K11218">
        <v>21.55560534</v>
      </c>
      <c r="L11218">
        <v>100.5479201</v>
      </c>
      <c r="M11218">
        <v>6.7335581189999996</v>
      </c>
      <c r="N11218">
        <v>2.79110309</v>
      </c>
      <c r="O11218">
        <v>25.78168848</v>
      </c>
      <c r="P11218">
        <v>1.818108947</v>
      </c>
      <c r="Q11218">
        <v>3.0691012130000002</v>
      </c>
    </row>
    <row r="11219" spans="1:17">
      <c r="A11219" t="s">
        <v>22896</v>
      </c>
      <c r="B11219" s="14" t="s">
        <v>92</v>
      </c>
      <c r="C11219">
        <v>1.7474231259999999</v>
      </c>
      <c r="D11219">
        <v>7.8712922000000001</v>
      </c>
      <c r="E11219">
        <v>10.65853166</v>
      </c>
      <c r="F11219">
        <v>8.4043289259999998</v>
      </c>
      <c r="G11219">
        <v>12.371637959999999</v>
      </c>
      <c r="H11219">
        <v>2.6844276960000002</v>
      </c>
      <c r="I11219">
        <v>3.3977351489999998</v>
      </c>
      <c r="J11219">
        <v>9.0823811810000006</v>
      </c>
      <c r="K11219">
        <v>4.7563082559999996</v>
      </c>
      <c r="L11219">
        <v>11.041226869999999</v>
      </c>
      <c r="M11219">
        <v>2.2361732949999999</v>
      </c>
      <c r="N11219">
        <v>6.4622472660000003</v>
      </c>
      <c r="O11219">
        <v>0.64507770099999995</v>
      </c>
      <c r="P11219">
        <v>2.272130067</v>
      </c>
      <c r="Q11219">
        <v>4.4045281860000003</v>
      </c>
    </row>
    <row r="11220" spans="1:17">
      <c r="A11220" t="e">
        <v>#N/A</v>
      </c>
      <c r="B11220" s="14" t="s">
        <v>22897</v>
      </c>
      <c r="C11220">
        <v>3.7611505649999999</v>
      </c>
      <c r="D11220">
        <v>1.833085726</v>
      </c>
      <c r="E11220">
        <v>3.4412108130000001</v>
      </c>
      <c r="F11220">
        <v>2.8670092770000002</v>
      </c>
      <c r="G11220">
        <v>1.4288566709999999</v>
      </c>
      <c r="H11220">
        <v>0.28889788</v>
      </c>
      <c r="I11220">
        <v>9.8729271349999994</v>
      </c>
      <c r="J11220">
        <v>1.8118494359999999</v>
      </c>
      <c r="K11220">
        <v>1.3649959739999999</v>
      </c>
      <c r="L11220">
        <v>0.95060471800000002</v>
      </c>
      <c r="M11220">
        <v>0</v>
      </c>
      <c r="N11220">
        <v>0.370915467</v>
      </c>
      <c r="O11220">
        <v>0</v>
      </c>
      <c r="P11220">
        <v>1.24144195</v>
      </c>
      <c r="Q11220">
        <v>2.0684288679999998</v>
      </c>
    </row>
    <row r="11221" spans="1:17">
      <c r="A11221" t="s">
        <v>22898</v>
      </c>
      <c r="B11221" s="14" t="s">
        <v>981</v>
      </c>
      <c r="C11221">
        <v>14.80194738</v>
      </c>
      <c r="D11221">
        <v>1.705146018</v>
      </c>
      <c r="E11221">
        <v>0.50391924300000002</v>
      </c>
      <c r="F11221">
        <v>0.48356009</v>
      </c>
      <c r="G11221">
        <v>0.61344462399999999</v>
      </c>
      <c r="H11221">
        <v>0.56847647400000001</v>
      </c>
      <c r="I11221">
        <v>0.86343878900000004</v>
      </c>
      <c r="J11221">
        <v>1.2759849679999999</v>
      </c>
      <c r="K11221">
        <v>1.208681919</v>
      </c>
      <c r="L11221">
        <v>3.5540350570000001</v>
      </c>
      <c r="M11221">
        <v>1.1365210509999999</v>
      </c>
      <c r="N11221">
        <v>0.21895977599999999</v>
      </c>
      <c r="O11221">
        <v>0.98357008599999995</v>
      </c>
      <c r="P11221">
        <v>1.110380629</v>
      </c>
      <c r="Q11221">
        <v>0.61052013400000005</v>
      </c>
    </row>
    <row r="11222" spans="1:17">
      <c r="A11222" t="s">
        <v>22899</v>
      </c>
      <c r="B11222" s="14" t="s">
        <v>6525</v>
      </c>
      <c r="C11222">
        <v>6.2792730360000002</v>
      </c>
      <c r="D11222">
        <v>1.0929829630000001</v>
      </c>
      <c r="E11222">
        <v>1.0974917799999999</v>
      </c>
      <c r="F11222">
        <v>0.73262701699999999</v>
      </c>
      <c r="G11222">
        <v>1.064950193</v>
      </c>
      <c r="H11222">
        <v>1.9378827409999999</v>
      </c>
      <c r="I11222">
        <v>4.0880298340000003</v>
      </c>
      <c r="J11222">
        <v>1.5351926600000001</v>
      </c>
      <c r="K11222">
        <v>3.815076651</v>
      </c>
      <c r="L11222">
        <v>2.763154712</v>
      </c>
      <c r="M11222">
        <v>6.6723938159999996</v>
      </c>
      <c r="N11222">
        <v>0.93992779199999998</v>
      </c>
      <c r="O11222">
        <v>12.79068403</v>
      </c>
      <c r="P11222">
        <v>0.62245230699999998</v>
      </c>
      <c r="Q11222">
        <v>4.4707379869999997</v>
      </c>
    </row>
    <row r="11223" spans="1:17">
      <c r="A11223" t="s">
        <v>22900</v>
      </c>
      <c r="B11223" s="14" t="s">
        <v>934</v>
      </c>
      <c r="C11223">
        <v>1.76635728</v>
      </c>
      <c r="D11223">
        <v>0.54783019200000005</v>
      </c>
      <c r="E11223">
        <v>0.67650835099999995</v>
      </c>
      <c r="F11223">
        <v>0.47125391999999999</v>
      </c>
      <c r="G11223">
        <v>0.463625599</v>
      </c>
      <c r="H11223">
        <v>0.92259500999999999</v>
      </c>
      <c r="I11223">
        <v>2.8850230190000001</v>
      </c>
      <c r="J11223">
        <v>1.262918851</v>
      </c>
      <c r="K11223">
        <v>1.92313804</v>
      </c>
      <c r="L11223">
        <v>1.1607298319999999</v>
      </c>
      <c r="M11223">
        <v>2.0343629590000001</v>
      </c>
      <c r="N11223">
        <v>0.992904852</v>
      </c>
      <c r="O11223">
        <v>1.330217542</v>
      </c>
      <c r="P11223">
        <v>0.72082605</v>
      </c>
      <c r="Q11223">
        <v>0.58284043600000002</v>
      </c>
    </row>
    <row r="11224" spans="1:17">
      <c r="A11224" t="s">
        <v>22901</v>
      </c>
      <c r="B11224" s="14" t="s">
        <v>6011</v>
      </c>
      <c r="C11224">
        <v>2.3542479730000001</v>
      </c>
      <c r="D11224">
        <v>18.16714224</v>
      </c>
      <c r="E11224">
        <v>17.949878729999998</v>
      </c>
      <c r="F11224">
        <v>17.09114997</v>
      </c>
      <c r="G11224">
        <v>17.413230339999998</v>
      </c>
      <c r="H11224">
        <v>3.6919913929999999</v>
      </c>
      <c r="I11224">
        <v>12.874672199999999</v>
      </c>
      <c r="J11224">
        <v>29.720537119999999</v>
      </c>
      <c r="K11224">
        <v>31.684117950000001</v>
      </c>
      <c r="L11224">
        <v>13.01605913</v>
      </c>
      <c r="M11224">
        <v>2.2595442270000001</v>
      </c>
      <c r="N11224">
        <v>18.210848160000001</v>
      </c>
      <c r="O11224">
        <v>3.259098029</v>
      </c>
      <c r="P11224">
        <v>24.989735870000001</v>
      </c>
      <c r="Q11224">
        <v>13.621414769999999</v>
      </c>
    </row>
    <row r="11225" spans="1:17">
      <c r="A11225" t="e">
        <v>#N/A</v>
      </c>
      <c r="B11225" s="14" t="s">
        <v>22902</v>
      </c>
      <c r="C11225">
        <v>216.98651340000001</v>
      </c>
      <c r="D11225">
        <v>17.832337020000001</v>
      </c>
      <c r="E11225">
        <v>23.829401480000001</v>
      </c>
      <c r="F11225">
        <v>2.8583318879999999</v>
      </c>
      <c r="G11225">
        <v>16.92171398</v>
      </c>
      <c r="H11225">
        <v>36.290960009999999</v>
      </c>
      <c r="I11225">
        <v>102.0760263</v>
      </c>
      <c r="J11225">
        <v>120.2342316</v>
      </c>
      <c r="K11225">
        <v>74.620743880000006</v>
      </c>
      <c r="L11225">
        <v>95.088667659999999</v>
      </c>
      <c r="M11225">
        <v>87.333937539999994</v>
      </c>
      <c r="N11225">
        <v>62.125197440000001</v>
      </c>
      <c r="O11225">
        <v>120.15392199999999</v>
      </c>
      <c r="P11225">
        <v>83.487449330000004</v>
      </c>
      <c r="Q11225">
        <v>98.640392790000007</v>
      </c>
    </row>
    <row r="11226" spans="1:17">
      <c r="A11226" t="s">
        <v>22903</v>
      </c>
      <c r="B11226" s="14" t="s">
        <v>6597</v>
      </c>
      <c r="C11226">
        <v>27.995826430000001</v>
      </c>
      <c r="D11226">
        <v>17.476954410000001</v>
      </c>
      <c r="E11226">
        <v>10.225895980000001</v>
      </c>
      <c r="F11226">
        <v>15.897783929999999</v>
      </c>
      <c r="G11226">
        <v>12.879218160000001</v>
      </c>
      <c r="H11226">
        <v>41.215779570000002</v>
      </c>
      <c r="I11226">
        <v>15.80732345</v>
      </c>
      <c r="J11226">
        <v>11.275031950000001</v>
      </c>
      <c r="K11226">
        <v>29.210688439999998</v>
      </c>
      <c r="L11226">
        <v>22.769403700000002</v>
      </c>
      <c r="M11226">
        <v>19.015441289999998</v>
      </c>
      <c r="N11226">
        <v>8.5835048609999998</v>
      </c>
      <c r="O11226">
        <v>23.37282574</v>
      </c>
      <c r="P11226">
        <v>19.051954460000001</v>
      </c>
      <c r="Q11226">
        <v>25.16684334</v>
      </c>
    </row>
    <row r="11227" spans="1:17">
      <c r="A11227" t="s">
        <v>22904</v>
      </c>
      <c r="B11227" s="14" t="s">
        <v>1816</v>
      </c>
      <c r="C11227">
        <v>32.352827849999997</v>
      </c>
      <c r="D11227">
        <v>12.0390804</v>
      </c>
      <c r="E11227">
        <v>5.5566095080000002</v>
      </c>
      <c r="F11227">
        <v>5.9005844310000004</v>
      </c>
      <c r="G11227">
        <v>5.9153588709999996</v>
      </c>
      <c r="H11227">
        <v>11.36952949</v>
      </c>
      <c r="I11227">
        <v>12.02646884</v>
      </c>
      <c r="J11227">
        <v>12.867075310000001</v>
      </c>
      <c r="K11227">
        <v>15.44426896</v>
      </c>
      <c r="L11227">
        <v>19.90794073</v>
      </c>
      <c r="M11227">
        <v>16.236015009999999</v>
      </c>
      <c r="N11227">
        <v>12.79872024</v>
      </c>
      <c r="O11227">
        <v>22.949968680000001</v>
      </c>
      <c r="P11227">
        <v>7.4554127980000002</v>
      </c>
      <c r="Q11227">
        <v>10.46605944</v>
      </c>
    </row>
    <row r="11228" spans="1:17">
      <c r="A11228" t="s">
        <v>22904</v>
      </c>
      <c r="B11228" s="14" t="s">
        <v>22905</v>
      </c>
      <c r="C11228">
        <v>14.74908329</v>
      </c>
      <c r="D11228">
        <v>168.2719132</v>
      </c>
      <c r="E11228">
        <v>123.1761975</v>
      </c>
      <c r="F11228">
        <v>140.0327417</v>
      </c>
      <c r="G11228">
        <v>159.81738669999999</v>
      </c>
      <c r="H11228">
        <v>83.550814689999996</v>
      </c>
      <c r="I11228">
        <v>263.48374289999998</v>
      </c>
      <c r="J11228">
        <v>266.43893050000003</v>
      </c>
      <c r="K11228">
        <v>433.23692519999997</v>
      </c>
      <c r="L11228">
        <v>328.50607400000001</v>
      </c>
      <c r="M11228">
        <v>7.0778877949999996</v>
      </c>
      <c r="N11228">
        <v>144.08824010000001</v>
      </c>
      <c r="O11228">
        <v>28.585005630000001</v>
      </c>
      <c r="P11228">
        <v>63.065654109999997</v>
      </c>
      <c r="Q11228">
        <v>134.3416848</v>
      </c>
    </row>
    <row r="11229" spans="1:17">
      <c r="A11229" t="s">
        <v>22906</v>
      </c>
      <c r="B11229" s="14" t="s">
        <v>3816</v>
      </c>
      <c r="C11229">
        <v>8.2695102889999994</v>
      </c>
      <c r="D11229">
        <v>8.3826662380000005</v>
      </c>
      <c r="E11229">
        <v>7.251483522</v>
      </c>
      <c r="F11229">
        <v>9.2780158040000007</v>
      </c>
      <c r="G11229">
        <v>6.4908620299999997</v>
      </c>
      <c r="H11229">
        <v>9.8646880929999998</v>
      </c>
      <c r="I11229">
        <v>9.8669362809999992</v>
      </c>
      <c r="J11229">
        <v>9.9432413000000004</v>
      </c>
      <c r="K11229">
        <v>13.47115603</v>
      </c>
      <c r="L11229">
        <v>9.8961238989999991</v>
      </c>
      <c r="M11229">
        <v>3.607661255</v>
      </c>
      <c r="N11229">
        <v>5.560355961</v>
      </c>
      <c r="O11229">
        <v>7.770681143</v>
      </c>
      <c r="P11229">
        <v>13.10242405</v>
      </c>
      <c r="Q11229">
        <v>7.579637097</v>
      </c>
    </row>
    <row r="11230" spans="1:17">
      <c r="A11230" t="s">
        <v>22907</v>
      </c>
      <c r="B11230" s="14" t="s">
        <v>22908</v>
      </c>
      <c r="C11230">
        <v>6.5551481269999998</v>
      </c>
      <c r="D11230">
        <v>1.4521847960000001</v>
      </c>
      <c r="E11230">
        <v>3.7194039349999999</v>
      </c>
      <c r="F11230">
        <v>0.29742783299999997</v>
      </c>
      <c r="G11230">
        <v>1.5092685189999999</v>
      </c>
      <c r="H11230">
        <v>15.94441159</v>
      </c>
      <c r="I11230">
        <v>0</v>
      </c>
      <c r="J11230">
        <v>8.0329865989999991</v>
      </c>
      <c r="K11230">
        <v>5.9474824569999996</v>
      </c>
      <c r="L11230">
        <v>9.6644812949999999</v>
      </c>
      <c r="M11230">
        <v>0</v>
      </c>
      <c r="N11230">
        <v>3.2322633590000001</v>
      </c>
      <c r="O11230">
        <v>4.8397893129999998</v>
      </c>
      <c r="P11230">
        <v>3.2782666200000001</v>
      </c>
      <c r="Q11230">
        <v>1.5020733449999999</v>
      </c>
    </row>
    <row r="11231" spans="1:17">
      <c r="A11231" t="s">
        <v>22909</v>
      </c>
      <c r="B11231" s="14" t="s">
        <v>2198</v>
      </c>
      <c r="C11231">
        <v>6.1351804200000002</v>
      </c>
      <c r="D11231">
        <v>5.4365915469999999</v>
      </c>
      <c r="E11231">
        <v>4.8953157650000003</v>
      </c>
      <c r="F11231">
        <v>5.9502136419999996</v>
      </c>
      <c r="G11231">
        <v>4.5687954389999996</v>
      </c>
      <c r="H11231">
        <v>5.7433542409999996</v>
      </c>
      <c r="I11231">
        <v>8.3878628860000006</v>
      </c>
      <c r="J11231">
        <v>18.909269290000001</v>
      </c>
      <c r="K11231">
        <v>5.7403974130000002</v>
      </c>
      <c r="L11231">
        <v>16.717668199999999</v>
      </c>
      <c r="M11231">
        <v>5.1523342909999998</v>
      </c>
      <c r="N11231">
        <v>4.6323105800000004</v>
      </c>
      <c r="O11231">
        <v>5.9452565100000001</v>
      </c>
      <c r="P11231">
        <v>7.8240079119999999</v>
      </c>
      <c r="Q11231">
        <v>7.1170661830000004</v>
      </c>
    </row>
    <row r="11232" spans="1:17">
      <c r="A11232" t="e">
        <v>#N/A</v>
      </c>
      <c r="B11232" s="14" t="s">
        <v>22910</v>
      </c>
      <c r="C11232">
        <v>10.521639029999999</v>
      </c>
      <c r="D11232">
        <v>6.992686022</v>
      </c>
      <c r="E11232">
        <v>6.1565611320000002</v>
      </c>
      <c r="F11232">
        <v>11.09955207</v>
      </c>
      <c r="G11232">
        <v>4.99644785</v>
      </c>
      <c r="H11232">
        <v>22.224895539999999</v>
      </c>
      <c r="I11232">
        <v>0</v>
      </c>
      <c r="J11232">
        <v>12.004489530000001</v>
      </c>
      <c r="K11232">
        <v>2.3865693939999999</v>
      </c>
      <c r="L11232">
        <v>3.3240891079999999</v>
      </c>
      <c r="M11232">
        <v>0</v>
      </c>
      <c r="N11232">
        <v>7.4578815399999998</v>
      </c>
      <c r="O11232">
        <v>2.9131215930000001</v>
      </c>
      <c r="P11232">
        <v>8.2875415389999993</v>
      </c>
      <c r="Q11232">
        <v>9.0411421080000007</v>
      </c>
    </row>
    <row r="11233" spans="1:17">
      <c r="A11233" t="s">
        <v>22911</v>
      </c>
      <c r="B11233" s="14" t="s">
        <v>9005</v>
      </c>
      <c r="C11233">
        <v>5.8731379549999998</v>
      </c>
      <c r="D11233">
        <v>1.3010967069999999</v>
      </c>
      <c r="E11233">
        <v>1.8744918880000001</v>
      </c>
      <c r="F11233">
        <v>1.0519060710000001</v>
      </c>
      <c r="G11233">
        <v>1.441204575</v>
      </c>
      <c r="H11233">
        <v>2.7304742040000001</v>
      </c>
      <c r="I11233">
        <v>1.1269621169999999</v>
      </c>
      <c r="J11233">
        <v>1.4890798510000001</v>
      </c>
      <c r="K11233">
        <v>2.8746907159999999</v>
      </c>
      <c r="L11233">
        <v>5.5664808060000004</v>
      </c>
      <c r="M11233">
        <v>2.3734234519999999</v>
      </c>
      <c r="N11233">
        <v>0.93357007800000003</v>
      </c>
      <c r="O11233">
        <v>3.7656893650000001</v>
      </c>
      <c r="P11233">
        <v>0.55652011199999996</v>
      </c>
      <c r="Q11233">
        <v>2.0186921340000001</v>
      </c>
    </row>
    <row r="11234" spans="1:17">
      <c r="A11234" t="s">
        <v>22912</v>
      </c>
      <c r="B11234" s="14" t="s">
        <v>2315</v>
      </c>
      <c r="C11234">
        <v>8.0831274949999994</v>
      </c>
      <c r="D11234">
        <v>3.4185773749999999</v>
      </c>
      <c r="E11234">
        <v>3.4397868250000001</v>
      </c>
      <c r="F11234">
        <v>3.4008385329999999</v>
      </c>
      <c r="G11234">
        <v>2.8339067689999999</v>
      </c>
      <c r="H11234">
        <v>3.010295352</v>
      </c>
      <c r="I11234">
        <v>57.510093349999998</v>
      </c>
      <c r="J11234">
        <v>2.794639466</v>
      </c>
      <c r="K11234">
        <v>13.11197645</v>
      </c>
      <c r="L11234">
        <v>3.8692318349999999</v>
      </c>
      <c r="M11234">
        <v>31.031878160000002</v>
      </c>
      <c r="N11234">
        <v>2.385375851</v>
      </c>
      <c r="O11234">
        <v>18.988853089999999</v>
      </c>
      <c r="P11234">
        <v>2.0579581199999999</v>
      </c>
      <c r="Q11234">
        <v>3.704401523</v>
      </c>
    </row>
    <row r="11235" spans="1:17">
      <c r="A11235" t="s">
        <v>22913</v>
      </c>
      <c r="B11235" s="14" t="s">
        <v>4756</v>
      </c>
      <c r="C11235">
        <v>25.264312069999999</v>
      </c>
      <c r="D11235">
        <v>4.6640758729999998</v>
      </c>
      <c r="E11235">
        <v>4.169561206</v>
      </c>
      <c r="F11235">
        <v>4.3648409299999997</v>
      </c>
      <c r="G11235">
        <v>2.1813369119999999</v>
      </c>
      <c r="H11235">
        <v>6.7173855400000004</v>
      </c>
      <c r="I11235">
        <v>0.47235180799999998</v>
      </c>
      <c r="J11235">
        <v>2.4636664779999999</v>
      </c>
      <c r="K11235">
        <v>3.5265072449999999</v>
      </c>
      <c r="L11235">
        <v>10.846959010000001</v>
      </c>
      <c r="M11235">
        <v>3.1087193449999999</v>
      </c>
      <c r="N11235">
        <v>1.2776946929999999</v>
      </c>
      <c r="O11235">
        <v>8.9678449039999997</v>
      </c>
      <c r="P11235">
        <v>4.1306159420000004</v>
      </c>
      <c r="Q11235">
        <v>7.7931099420000001</v>
      </c>
    </row>
    <row r="11236" spans="1:17">
      <c r="A11236" t="s">
        <v>22914</v>
      </c>
      <c r="B11236" s="14" t="s">
        <v>22915</v>
      </c>
      <c r="C11236">
        <v>334.02335679999999</v>
      </c>
      <c r="D11236">
        <v>57.179776330000003</v>
      </c>
      <c r="E11236">
        <v>48.135171980000003</v>
      </c>
      <c r="F11236">
        <v>70.680662780000006</v>
      </c>
      <c r="G11236">
        <v>54.533422790000003</v>
      </c>
      <c r="H11236">
        <v>184.26161719999999</v>
      </c>
      <c r="I11236">
        <v>39.854683799999997</v>
      </c>
      <c r="J11236">
        <v>59.281974630000001</v>
      </c>
      <c r="K11236">
        <v>114.33597709999999</v>
      </c>
      <c r="L11236">
        <v>143.901284</v>
      </c>
      <c r="M11236">
        <v>75.775034039999994</v>
      </c>
      <c r="N11236">
        <v>24.3311001</v>
      </c>
      <c r="O11236">
        <v>117.7029644</v>
      </c>
      <c r="P11236">
        <v>56.036664799999997</v>
      </c>
      <c r="Q11236">
        <v>125.2464098</v>
      </c>
    </row>
    <row r="11237" spans="1:17">
      <c r="A11237" t="s">
        <v>22916</v>
      </c>
      <c r="B11237" s="14" t="s">
        <v>22917</v>
      </c>
      <c r="C11237">
        <v>7.8777201989999996</v>
      </c>
      <c r="D11237">
        <v>2.2821568829999999</v>
      </c>
      <c r="E11237">
        <v>1.9018283789999999</v>
      </c>
      <c r="F11237">
        <v>2.5570501459999999</v>
      </c>
      <c r="G11237">
        <v>3.8194016419999999</v>
      </c>
      <c r="H11237">
        <v>3.3745731139999999</v>
      </c>
      <c r="I11237">
        <v>3.5348411159999999</v>
      </c>
      <c r="J11237">
        <v>1.8820929719999999</v>
      </c>
      <c r="K11237">
        <v>5.9103925080000002</v>
      </c>
      <c r="L11237">
        <v>7.4663967749999998</v>
      </c>
      <c r="M11237">
        <v>1.744805795</v>
      </c>
      <c r="N11237">
        <v>1.2325523700000001</v>
      </c>
      <c r="O11237">
        <v>3.3555399129999999</v>
      </c>
      <c r="P11237">
        <v>2.0456095090000002</v>
      </c>
      <c r="Q11237">
        <v>2.291130216</v>
      </c>
    </row>
    <row r="11238" spans="1:17">
      <c r="A11238" t="s">
        <v>22916</v>
      </c>
      <c r="B11238" s="14" t="s">
        <v>8873</v>
      </c>
      <c r="C11238">
        <v>991.43193699999995</v>
      </c>
      <c r="D11238">
        <v>3532.0895329999998</v>
      </c>
      <c r="E11238">
        <v>3372.3929250000001</v>
      </c>
      <c r="F11238">
        <v>7079.6749760000002</v>
      </c>
      <c r="G11238">
        <v>5015.0007519999999</v>
      </c>
      <c r="H11238">
        <v>9884.800765</v>
      </c>
      <c r="I11238">
        <v>2129.1399390000001</v>
      </c>
      <c r="J11238">
        <v>4862.9134409999997</v>
      </c>
      <c r="K11238">
        <v>12832.30638</v>
      </c>
      <c r="L11238">
        <v>3220.3202310000001</v>
      </c>
      <c r="M11238">
        <v>775.11518269999999</v>
      </c>
      <c r="N11238">
        <v>2972.6649389999998</v>
      </c>
      <c r="O11238">
        <v>179.20550840000001</v>
      </c>
      <c r="P11238">
        <v>7611.5177409999997</v>
      </c>
      <c r="Q11238">
        <v>6003.4741999999997</v>
      </c>
    </row>
    <row r="11239" spans="1:17">
      <c r="A11239" t="s">
        <v>22918</v>
      </c>
      <c r="B11239" s="14" t="s">
        <v>6867</v>
      </c>
      <c r="C11239">
        <v>3.8297465100000001</v>
      </c>
      <c r="D11239">
        <v>2.8280569440000001</v>
      </c>
      <c r="E11239">
        <v>22.205401989999999</v>
      </c>
      <c r="F11239">
        <v>13.59732483</v>
      </c>
      <c r="G11239">
        <v>17.5802373</v>
      </c>
      <c r="H11239">
        <v>30.88751465</v>
      </c>
      <c r="I11239">
        <v>70.743261509999996</v>
      </c>
      <c r="J11239">
        <v>52.75749467</v>
      </c>
      <c r="K11239">
        <v>6.2255525409999999</v>
      </c>
      <c r="L11239">
        <v>8.8728004469999995</v>
      </c>
      <c r="M11239">
        <v>0.61261470900000004</v>
      </c>
      <c r="N11239">
        <v>10.779623279999999</v>
      </c>
      <c r="O11239">
        <v>0.35344674700000001</v>
      </c>
      <c r="P11239">
        <v>6.6077086549999997</v>
      </c>
      <c r="Q11239">
        <v>8.7756371620000007</v>
      </c>
    </row>
    <row r="11240" spans="1:17">
      <c r="A11240" t="s">
        <v>22919</v>
      </c>
      <c r="B11240" s="14" t="s">
        <v>9435</v>
      </c>
      <c r="C11240">
        <v>4.5586730070000003</v>
      </c>
      <c r="D11240">
        <v>1.0558031960000001</v>
      </c>
      <c r="E11240">
        <v>1.0361096700000001</v>
      </c>
      <c r="F11240">
        <v>1.0436090499999999</v>
      </c>
      <c r="G11240">
        <v>0.85876091300000001</v>
      </c>
      <c r="H11240">
        <v>1.1141340239999999</v>
      </c>
      <c r="I11240">
        <v>9.9720031720000009</v>
      </c>
      <c r="J11240">
        <v>1.4447617639999999</v>
      </c>
      <c r="K11240">
        <v>2.1620426689999999</v>
      </c>
      <c r="L11240">
        <v>2.6185749619999998</v>
      </c>
      <c r="M11240">
        <v>1.193261565</v>
      </c>
      <c r="N11240">
        <v>1.430434663</v>
      </c>
      <c r="O11240">
        <v>2.5243156</v>
      </c>
      <c r="P11240">
        <v>0.87047601399999996</v>
      </c>
      <c r="Q11240">
        <v>3.133778709</v>
      </c>
    </row>
    <row r="11241" spans="1:17">
      <c r="A11241" t="s">
        <v>22920</v>
      </c>
      <c r="B11241" s="14" t="s">
        <v>4395</v>
      </c>
      <c r="C11241">
        <v>4.0580036130000003</v>
      </c>
      <c r="D11241">
        <v>2.0548198270000002</v>
      </c>
      <c r="E11241">
        <v>3.8392452320000001</v>
      </c>
      <c r="F11241">
        <v>2.2686765929999999</v>
      </c>
      <c r="G11241">
        <v>2.352488551</v>
      </c>
      <c r="H11241">
        <v>4.258037421</v>
      </c>
      <c r="I11241">
        <v>2.9589330660000002</v>
      </c>
      <c r="J11241">
        <v>2.847763279</v>
      </c>
      <c r="K11241">
        <v>2.5641278110000001</v>
      </c>
      <c r="L11241">
        <v>2.5182935120000001</v>
      </c>
      <c r="M11241">
        <v>0.97369082799999995</v>
      </c>
      <c r="N11241">
        <v>2.1974740100000001</v>
      </c>
      <c r="O11241">
        <v>2.487833443</v>
      </c>
      <c r="P11241">
        <v>1.0219632350000001</v>
      </c>
      <c r="Q11241">
        <v>2.6401594479999999</v>
      </c>
    </row>
    <row r="11242" spans="1:17">
      <c r="A11242" t="s">
        <v>22921</v>
      </c>
      <c r="B11242" s="14" t="s">
        <v>2440</v>
      </c>
      <c r="C11242">
        <v>4.7448114739999996</v>
      </c>
      <c r="D11242">
        <v>1.674029196</v>
      </c>
      <c r="E11242">
        <v>2.3182965590000002</v>
      </c>
      <c r="F11242">
        <v>1.196039584</v>
      </c>
      <c r="G11242">
        <v>2.9739012229999999</v>
      </c>
      <c r="H11242">
        <v>3.8470133500000001</v>
      </c>
      <c r="I11242">
        <v>7.6882794280000004</v>
      </c>
      <c r="J11242">
        <v>3.386230946</v>
      </c>
      <c r="K11242">
        <v>5.8196748549999997</v>
      </c>
      <c r="L11242">
        <v>3.7753165229999999</v>
      </c>
      <c r="M11242">
        <v>10.457202730000001</v>
      </c>
      <c r="N11242">
        <v>2.6212280410000002</v>
      </c>
      <c r="O11242">
        <v>15.5697052</v>
      </c>
      <c r="P11242">
        <v>1.687400555</v>
      </c>
      <c r="Q11242">
        <v>6.8858877209999996</v>
      </c>
    </row>
    <row r="11243" spans="1:17">
      <c r="A11243" t="s">
        <v>22922</v>
      </c>
      <c r="B11243" s="14" t="s">
        <v>22923</v>
      </c>
      <c r="C11243">
        <v>0</v>
      </c>
      <c r="D11243">
        <v>4.6072913299999998</v>
      </c>
      <c r="E11243">
        <v>2.2125770710000001</v>
      </c>
      <c r="F11243">
        <v>4.0441626230000001</v>
      </c>
      <c r="G11243">
        <v>1.539128147</v>
      </c>
      <c r="H11243">
        <v>1.1410427080000001</v>
      </c>
      <c r="I11243">
        <v>0</v>
      </c>
      <c r="J11243">
        <v>0.37663965900000002</v>
      </c>
      <c r="K11243">
        <v>4.0434323179999998</v>
      </c>
      <c r="L11243">
        <v>0</v>
      </c>
      <c r="M11243">
        <v>0</v>
      </c>
      <c r="N11243">
        <v>2.1974740100000001</v>
      </c>
      <c r="O11243">
        <v>3.2903603609999998</v>
      </c>
      <c r="P11243">
        <v>3.1202494519999999</v>
      </c>
      <c r="Q11243">
        <v>2.0423874980000001</v>
      </c>
    </row>
    <row r="11244" spans="1:17">
      <c r="A11244" t="s">
        <v>22922</v>
      </c>
      <c r="B11244" s="14" t="s">
        <v>22924</v>
      </c>
      <c r="C11244">
        <v>11.44261373</v>
      </c>
      <c r="D11244">
        <v>8.1808848750000003</v>
      </c>
      <c r="E11244">
        <v>5.2567614660000004</v>
      </c>
      <c r="F11244">
        <v>5.026680217</v>
      </c>
      <c r="G11244">
        <v>4.8499982680000002</v>
      </c>
      <c r="H11244">
        <v>4.3945952139999997</v>
      </c>
      <c r="I11244">
        <v>18.962485999999998</v>
      </c>
      <c r="J11244">
        <v>16.945464170000001</v>
      </c>
      <c r="K11244">
        <v>6.606649279</v>
      </c>
      <c r="L11244">
        <v>8.8733083930000003</v>
      </c>
      <c r="M11244">
        <v>3.9935689320000001</v>
      </c>
      <c r="N11244">
        <v>5.3216325900000001</v>
      </c>
      <c r="O11244">
        <v>12.67244582</v>
      </c>
      <c r="P11244">
        <v>5.0722299030000002</v>
      </c>
      <c r="Q11244">
        <v>9.2962070739999998</v>
      </c>
    </row>
    <row r="11245" spans="1:17">
      <c r="A11245" t="s">
        <v>22922</v>
      </c>
      <c r="B11245" s="14" t="s">
        <v>8017</v>
      </c>
      <c r="C11245">
        <v>12.713422230000001</v>
      </c>
      <c r="D11245">
        <v>7.2758258229999999</v>
      </c>
      <c r="E11245">
        <v>6.5373438200000002</v>
      </c>
      <c r="F11245">
        <v>6.9221788149999997</v>
      </c>
      <c r="G11245">
        <v>5.6347831580000003</v>
      </c>
      <c r="H11245">
        <v>5.7778093799999999</v>
      </c>
      <c r="I11245">
        <v>7.107089158</v>
      </c>
      <c r="J11245">
        <v>6.1781271990000004</v>
      </c>
      <c r="K11245">
        <v>17.398445989999999</v>
      </c>
      <c r="L11245">
        <v>13.522339909999999</v>
      </c>
      <c r="M11245">
        <v>7.3212015370000003</v>
      </c>
      <c r="N11245">
        <v>4.5187837799999997</v>
      </c>
      <c r="O11245">
        <v>12.202526779999999</v>
      </c>
      <c r="P11245">
        <v>5.1182337090000001</v>
      </c>
      <c r="Q11245">
        <v>14.27470626</v>
      </c>
    </row>
    <row r="11246" spans="1:17">
      <c r="A11246" t="s">
        <v>22925</v>
      </c>
      <c r="B11246" s="14" t="s">
        <v>7886</v>
      </c>
      <c r="C11246">
        <v>23.140803089999999</v>
      </c>
      <c r="D11246">
        <v>1.340767169</v>
      </c>
      <c r="E11246">
        <v>0.22725237400000001</v>
      </c>
      <c r="F11246">
        <v>9.6920449000000006E-2</v>
      </c>
      <c r="G11246">
        <v>0.30738335100000003</v>
      </c>
      <c r="H11246">
        <v>1.504012328</v>
      </c>
      <c r="I11246">
        <v>1.0383595779999999</v>
      </c>
      <c r="J11246">
        <v>0.18052728500000001</v>
      </c>
      <c r="K11246">
        <v>1.2920392919999999</v>
      </c>
      <c r="L11246">
        <v>9.6728127449999999</v>
      </c>
      <c r="M11246">
        <v>3.4169113489999998</v>
      </c>
      <c r="N11246">
        <v>0.70218135000000004</v>
      </c>
      <c r="O11246">
        <v>6.7026909760000004</v>
      </c>
      <c r="P11246">
        <v>0.69437078299999999</v>
      </c>
      <c r="Q11246">
        <v>2.6920780030000002</v>
      </c>
    </row>
    <row r="11247" spans="1:17">
      <c r="A11247" t="e">
        <v>#N/A</v>
      </c>
      <c r="B11247" s="14" t="s">
        <v>22926</v>
      </c>
      <c r="C11247">
        <v>0</v>
      </c>
      <c r="D11247">
        <v>0.299959482</v>
      </c>
      <c r="E11247">
        <v>0</v>
      </c>
      <c r="F11247">
        <v>0.184307739</v>
      </c>
      <c r="G11247">
        <v>0</v>
      </c>
      <c r="H11247">
        <v>0</v>
      </c>
      <c r="I11247">
        <v>0</v>
      </c>
      <c r="J11247">
        <v>0.34329778799999999</v>
      </c>
      <c r="K11247">
        <v>0.61424818800000003</v>
      </c>
      <c r="L11247">
        <v>1.711088492</v>
      </c>
      <c r="M11247">
        <v>0</v>
      </c>
      <c r="N11247">
        <v>0</v>
      </c>
      <c r="O11247">
        <v>0</v>
      </c>
      <c r="P11247">
        <v>0.203145046</v>
      </c>
      <c r="Q11247">
        <v>0</v>
      </c>
    </row>
    <row r="11248" spans="1:17">
      <c r="A11248" t="s">
        <v>22927</v>
      </c>
      <c r="B11248" s="14" t="s">
        <v>2792</v>
      </c>
      <c r="C11248">
        <v>5.1806815840000002</v>
      </c>
      <c r="D11248">
        <v>1.0657162609999999</v>
      </c>
      <c r="E11248">
        <v>0.43305559900000001</v>
      </c>
      <c r="F11248">
        <v>0.55407927000000001</v>
      </c>
      <c r="G11248">
        <v>0.38340289</v>
      </c>
      <c r="H11248">
        <v>0.85271471200000004</v>
      </c>
      <c r="I11248">
        <v>0</v>
      </c>
      <c r="J11248">
        <v>0.70366818099999995</v>
      </c>
      <c r="K11248">
        <v>1.007234932</v>
      </c>
      <c r="L11248">
        <v>1.4029085750000001</v>
      </c>
      <c r="M11248">
        <v>0.71032565700000005</v>
      </c>
      <c r="N11248">
        <v>0.86671578000000005</v>
      </c>
      <c r="O11248">
        <v>2.049104346</v>
      </c>
      <c r="P11248">
        <v>0.333114189</v>
      </c>
      <c r="Q11248">
        <v>1.5263003340000001</v>
      </c>
    </row>
    <row r="11249" spans="1:17">
      <c r="A11249" t="s">
        <v>22928</v>
      </c>
      <c r="B11249" s="14" t="s">
        <v>22929</v>
      </c>
      <c r="C11249">
        <v>2.294301844</v>
      </c>
      <c r="D11249">
        <v>0.40661174300000003</v>
      </c>
      <c r="E11249">
        <v>0.50444415899999995</v>
      </c>
      <c r="F11249">
        <v>0.74951813899999997</v>
      </c>
      <c r="G11249">
        <v>0.66030497700000002</v>
      </c>
      <c r="H11249">
        <v>1.938504778</v>
      </c>
      <c r="I11249">
        <v>0.44611004100000001</v>
      </c>
      <c r="J11249">
        <v>0.52352912699999998</v>
      </c>
      <c r="K11249">
        <v>0.90203483900000003</v>
      </c>
      <c r="L11249">
        <v>1.5463170070000001</v>
      </c>
      <c r="M11249">
        <v>0.29360127200000002</v>
      </c>
      <c r="N11249">
        <v>0.30167791399999999</v>
      </c>
      <c r="O11249">
        <v>1.69392626</v>
      </c>
      <c r="P11249">
        <v>0.75727958900000003</v>
      </c>
      <c r="Q11249">
        <v>2.2080478170000002</v>
      </c>
    </row>
    <row r="11250" spans="1:17">
      <c r="A11250" t="s">
        <v>22930</v>
      </c>
      <c r="B11250" s="14" t="s">
        <v>22931</v>
      </c>
      <c r="C11250">
        <v>11.14224662</v>
      </c>
      <c r="D11250">
        <v>1.050374766</v>
      </c>
      <c r="E11250">
        <v>2.2699146429999999</v>
      </c>
      <c r="F11250">
        <v>0.90355229199999998</v>
      </c>
      <c r="G11250">
        <v>2.701867896</v>
      </c>
      <c r="H11250">
        <v>1.274666538</v>
      </c>
      <c r="I11250">
        <v>2.0743348629999998</v>
      </c>
      <c r="J11250">
        <v>3.2457603719999999</v>
      </c>
      <c r="K11250">
        <v>3.8716676849999998</v>
      </c>
      <c r="L11250">
        <v>4.6436112769999998</v>
      </c>
      <c r="M11250">
        <v>4.0955860489999996</v>
      </c>
      <c r="N11250">
        <v>1.9580056889999999</v>
      </c>
      <c r="O11250">
        <v>6.5637211559999997</v>
      </c>
      <c r="P11250">
        <v>1.4582828960000001</v>
      </c>
      <c r="Q11250">
        <v>4.0742230509999997</v>
      </c>
    </row>
    <row r="11251" spans="1:17">
      <c r="A11251" t="s">
        <v>17349</v>
      </c>
      <c r="B11251" s="14" t="s">
        <v>5199</v>
      </c>
      <c r="C11251">
        <v>15.211031520000001</v>
      </c>
      <c r="D11251">
        <v>17.71985652</v>
      </c>
      <c r="E11251">
        <v>4.9392071990000002</v>
      </c>
      <c r="F11251">
        <v>2.9625779630000002</v>
      </c>
      <c r="G11251">
        <v>5.8846723670000003</v>
      </c>
      <c r="H11251">
        <v>11.564529309999999</v>
      </c>
      <c r="I11251">
        <v>28.671316839999999</v>
      </c>
      <c r="J11251">
        <v>12.29132527</v>
      </c>
      <c r="K11251">
        <v>30.13679222</v>
      </c>
      <c r="L11251">
        <v>70.656536020000004</v>
      </c>
      <c r="M11251">
        <v>143.47545969999999</v>
      </c>
      <c r="N11251">
        <v>6.1950364569999996</v>
      </c>
      <c r="O11251">
        <v>117.0426222</v>
      </c>
      <c r="P11251">
        <v>10.14283043</v>
      </c>
      <c r="Q11251">
        <v>31.559347580000001</v>
      </c>
    </row>
    <row r="11252" spans="1:17">
      <c r="A11252" t="s">
        <v>22932</v>
      </c>
      <c r="B11252" s="14" t="s">
        <v>8092</v>
      </c>
      <c r="C11252">
        <v>5.2631583510000004</v>
      </c>
      <c r="D11252">
        <v>5.9111754540000003</v>
      </c>
      <c r="E11252">
        <v>4.7008597200000004</v>
      </c>
      <c r="F11252">
        <v>4.4984417079999997</v>
      </c>
      <c r="G11252">
        <v>4.6499247930000003</v>
      </c>
      <c r="H11252">
        <v>2.021343291</v>
      </c>
      <c r="I11252">
        <v>5.35490713</v>
      </c>
      <c r="J11252">
        <v>7.2152058050000001</v>
      </c>
      <c r="K11252">
        <v>10.216837079999999</v>
      </c>
      <c r="L11252">
        <v>5.8777461820000001</v>
      </c>
      <c r="M11252">
        <v>2.8194075860000001</v>
      </c>
      <c r="N11252">
        <v>3.5759428139999998</v>
      </c>
      <c r="O11252">
        <v>3.2533023600000002</v>
      </c>
      <c r="P11252">
        <v>1.707827279</v>
      </c>
      <c r="Q11252">
        <v>4.9643212410000004</v>
      </c>
    </row>
    <row r="11253" spans="1:17">
      <c r="A11253" t="e">
        <v>#N/A</v>
      </c>
      <c r="B11253" s="14" t="s">
        <v>22933</v>
      </c>
      <c r="C11253">
        <v>96.289352019999995</v>
      </c>
      <c r="D11253">
        <v>22.753403219999999</v>
      </c>
      <c r="E11253">
        <v>18.666878950000001</v>
      </c>
      <c r="F11253">
        <v>15.72823039</v>
      </c>
      <c r="G11253">
        <v>29.929263930000001</v>
      </c>
      <c r="H11253">
        <v>25.47540429</v>
      </c>
      <c r="I11253">
        <v>2212.4053140000001</v>
      </c>
      <c r="J11253">
        <v>165.46775500000001</v>
      </c>
      <c r="K11253">
        <v>2496.648361</v>
      </c>
      <c r="L11253">
        <v>151.42689859999999</v>
      </c>
      <c r="M11253">
        <v>6711.4512420000001</v>
      </c>
      <c r="N11253">
        <v>208.11672899999999</v>
      </c>
      <c r="O11253">
        <v>2303.3886400000001</v>
      </c>
      <c r="P11253">
        <v>40.450073209999999</v>
      </c>
      <c r="Q11253">
        <v>127.9719793</v>
      </c>
    </row>
    <row r="11254" spans="1:17">
      <c r="A11254" t="e">
        <v>#N/A</v>
      </c>
      <c r="B11254" s="14" t="s">
        <v>22934</v>
      </c>
      <c r="C11254">
        <v>0</v>
      </c>
      <c r="D11254">
        <v>0.47899289099999998</v>
      </c>
      <c r="E11254">
        <v>0</v>
      </c>
      <c r="F11254">
        <v>0</v>
      </c>
      <c r="G11254">
        <v>0.37336616500000003</v>
      </c>
      <c r="H11254">
        <v>0</v>
      </c>
      <c r="I11254">
        <v>0</v>
      </c>
      <c r="J11254">
        <v>0.548198038</v>
      </c>
      <c r="K11254">
        <v>1.961735051</v>
      </c>
      <c r="L11254">
        <v>1.3661832199999999</v>
      </c>
      <c r="M11254">
        <v>0</v>
      </c>
      <c r="N11254">
        <v>0</v>
      </c>
      <c r="O11254">
        <v>0</v>
      </c>
      <c r="P11254">
        <v>2.5951513770000001</v>
      </c>
      <c r="Q11254">
        <v>0</v>
      </c>
    </row>
    <row r="11255" spans="1:17">
      <c r="A11255" t="e">
        <v>#N/A</v>
      </c>
      <c r="B11255" s="14" t="s">
        <v>22935</v>
      </c>
      <c r="C11255">
        <v>2.7716398120000001</v>
      </c>
      <c r="D11255">
        <v>0.61401102100000005</v>
      </c>
      <c r="E11255">
        <v>0</v>
      </c>
      <c r="F11255">
        <v>0.37727423100000002</v>
      </c>
      <c r="G11255">
        <v>0</v>
      </c>
      <c r="H11255">
        <v>0</v>
      </c>
      <c r="I11255">
        <v>0</v>
      </c>
      <c r="J11255">
        <v>0.35136182999999999</v>
      </c>
      <c r="K11255">
        <v>0</v>
      </c>
      <c r="L11255">
        <v>0</v>
      </c>
      <c r="M11255">
        <v>5.3202914970000004</v>
      </c>
      <c r="N11255">
        <v>0</v>
      </c>
      <c r="O11255">
        <v>0</v>
      </c>
      <c r="P11255">
        <v>0</v>
      </c>
      <c r="Q11255">
        <v>0</v>
      </c>
    </row>
    <row r="11256" spans="1:17">
      <c r="A11256" t="e">
        <v>#N/A</v>
      </c>
      <c r="B11256" s="14" t="s">
        <v>22936</v>
      </c>
      <c r="C11256">
        <v>0.715726745</v>
      </c>
      <c r="D11256">
        <v>1.26845951</v>
      </c>
      <c r="E11256">
        <v>0.60915714399999998</v>
      </c>
      <c r="F11256">
        <v>0.87681931400000002</v>
      </c>
      <c r="G11256">
        <v>1.8538891900000001</v>
      </c>
      <c r="H11256">
        <v>1.0995142899999999</v>
      </c>
      <c r="I11256">
        <v>1.043758328</v>
      </c>
      <c r="J11256">
        <v>1.360994263</v>
      </c>
      <c r="K11256">
        <v>1.298757001</v>
      </c>
      <c r="L11256">
        <v>0.90447485299999997</v>
      </c>
      <c r="M11256">
        <v>0</v>
      </c>
      <c r="N11256">
        <v>0.35291610299999998</v>
      </c>
      <c r="O11256">
        <v>0</v>
      </c>
      <c r="P11256">
        <v>0.75167187800000002</v>
      </c>
      <c r="Q11256">
        <v>0.49201362599999998</v>
      </c>
    </row>
    <row r="11257" spans="1:17">
      <c r="A11257" t="s">
        <v>22937</v>
      </c>
      <c r="B11257" s="14" t="s">
        <v>2533</v>
      </c>
      <c r="C11257">
        <v>27.315566799999999</v>
      </c>
      <c r="D11257">
        <v>0.30769386399999998</v>
      </c>
      <c r="E11257">
        <v>0.54180498799999999</v>
      </c>
      <c r="F11257">
        <v>0.25208009199999998</v>
      </c>
      <c r="G11257">
        <v>0.15989447900000001</v>
      </c>
      <c r="H11257">
        <v>0.53342467400000004</v>
      </c>
      <c r="I11257">
        <v>4.0509992500000003</v>
      </c>
      <c r="J11257">
        <v>1.8194397899999999</v>
      </c>
      <c r="K11257">
        <v>3.570489749</v>
      </c>
      <c r="L11257">
        <v>7.6059034409999997</v>
      </c>
      <c r="M11257">
        <v>7.9983306030000003</v>
      </c>
      <c r="N11257">
        <v>0.97022255000000002</v>
      </c>
      <c r="O11257">
        <v>8.7165039600000007</v>
      </c>
      <c r="P11257">
        <v>0.41676618199999999</v>
      </c>
      <c r="Q11257">
        <v>1.5913220969999999</v>
      </c>
    </row>
    <row r="11258" spans="1:17">
      <c r="A11258" t="s">
        <v>22938</v>
      </c>
      <c r="B11258" s="14" t="s">
        <v>3962</v>
      </c>
      <c r="C11258">
        <v>12.18786523</v>
      </c>
      <c r="D11258">
        <v>3.2869811539999998</v>
      </c>
      <c r="E11258">
        <v>2.8751604899999998</v>
      </c>
      <c r="F11258">
        <v>1.9715725230000001</v>
      </c>
      <c r="G11258">
        <v>2.3791313619999999</v>
      </c>
      <c r="H11258">
        <v>6.7159489729999997</v>
      </c>
      <c r="I11258">
        <v>9.0156969339999993</v>
      </c>
      <c r="J11258">
        <v>4.3664747510000002</v>
      </c>
      <c r="K11258">
        <v>3.3654915700000001</v>
      </c>
      <c r="L11258">
        <v>7.2545614509999998</v>
      </c>
      <c r="M11258">
        <v>5.7640283840000004</v>
      </c>
      <c r="N11258">
        <v>3.004843632</v>
      </c>
      <c r="O11258">
        <v>8.4116697499999997</v>
      </c>
      <c r="P11258">
        <v>1.431051716</v>
      </c>
      <c r="Q11258">
        <v>3.8856029040000002</v>
      </c>
    </row>
    <row r="11259" spans="1:17">
      <c r="A11259" t="s">
        <v>22939</v>
      </c>
      <c r="B11259" s="14" t="s">
        <v>3963</v>
      </c>
      <c r="C11259">
        <v>5.3740403560000001</v>
      </c>
      <c r="D11259">
        <v>2.4268493659999999</v>
      </c>
      <c r="E11259">
        <v>1.869126133</v>
      </c>
      <c r="F11259">
        <v>0.84405195899999996</v>
      </c>
      <c r="G11259">
        <v>1.855992367</v>
      </c>
      <c r="H11259">
        <v>0.63505480000000003</v>
      </c>
      <c r="I11259">
        <v>18.085542199999999</v>
      </c>
      <c r="J11259">
        <v>1.3625382669999999</v>
      </c>
      <c r="K11259">
        <v>2.625465229</v>
      </c>
      <c r="L11259">
        <v>3.0038252679999999</v>
      </c>
      <c r="M11259">
        <v>28.5666102</v>
      </c>
      <c r="N11259">
        <v>1.044661694</v>
      </c>
      <c r="O11259">
        <v>5.035996988</v>
      </c>
      <c r="P11259">
        <v>0.71324449400000001</v>
      </c>
      <c r="Q11259">
        <v>2.2734083059999999</v>
      </c>
    </row>
    <row r="11260" spans="1:17">
      <c r="A11260" t="s">
        <v>22940</v>
      </c>
      <c r="B11260" s="14" t="s">
        <v>22941</v>
      </c>
      <c r="C11260">
        <v>3.4997824749999999</v>
      </c>
      <c r="D11260">
        <v>3.876595005</v>
      </c>
      <c r="E11260">
        <v>1.4893375929999999</v>
      </c>
      <c r="F11260">
        <v>1.9055545920000001</v>
      </c>
      <c r="G11260">
        <v>2.417387712</v>
      </c>
      <c r="H11260">
        <v>1.3441096299999999</v>
      </c>
      <c r="I11260">
        <v>0</v>
      </c>
      <c r="J11260">
        <v>4.8803562649999996</v>
      </c>
      <c r="K11260">
        <v>1.5876754019999999</v>
      </c>
      <c r="L11260">
        <v>4.4227287280000001</v>
      </c>
      <c r="M11260">
        <v>6.7179951950000003</v>
      </c>
      <c r="N11260">
        <v>8.1970746630000004</v>
      </c>
      <c r="O11260">
        <v>3.8759329669999998</v>
      </c>
      <c r="P11260">
        <v>1.050156595</v>
      </c>
      <c r="Q11260">
        <v>7.2175897170000001</v>
      </c>
    </row>
    <row r="11261" spans="1:17">
      <c r="A11261" t="e">
        <v>#N/A</v>
      </c>
      <c r="B11261" s="14" t="s">
        <v>22942</v>
      </c>
      <c r="C11261">
        <v>3.895984264</v>
      </c>
      <c r="D11261">
        <v>0</v>
      </c>
      <c r="E11261">
        <v>0</v>
      </c>
      <c r="F11261">
        <v>0</v>
      </c>
      <c r="G11261">
        <v>0</v>
      </c>
      <c r="H11261">
        <v>10.473910890000001</v>
      </c>
      <c r="I11261">
        <v>0</v>
      </c>
      <c r="J11261">
        <v>3.457267817</v>
      </c>
      <c r="K11261">
        <v>5.3022367189999997</v>
      </c>
      <c r="L11261">
        <v>0</v>
      </c>
      <c r="M11261">
        <v>0</v>
      </c>
      <c r="N11261">
        <v>0.96053109299999995</v>
      </c>
      <c r="O11261">
        <v>0</v>
      </c>
      <c r="P11261">
        <v>0</v>
      </c>
      <c r="Q11261">
        <v>5.3564502300000001</v>
      </c>
    </row>
    <row r="11262" spans="1:17">
      <c r="A11262" t="s">
        <v>22943</v>
      </c>
      <c r="B11262" s="14" t="s">
        <v>22944</v>
      </c>
      <c r="C11262">
        <v>0.958177104</v>
      </c>
      <c r="D11262">
        <v>0.31840246700000002</v>
      </c>
      <c r="E11262">
        <v>0.91744577900000002</v>
      </c>
      <c r="F11262">
        <v>0.13042659000000001</v>
      </c>
      <c r="G11262">
        <v>1.3236740140000001</v>
      </c>
      <c r="H11262">
        <v>4.4159147010000002</v>
      </c>
      <c r="I11262">
        <v>0</v>
      </c>
      <c r="J11262">
        <v>0.78954508700000003</v>
      </c>
      <c r="K11262">
        <v>0.65201518800000002</v>
      </c>
      <c r="L11262">
        <v>0.60543154300000002</v>
      </c>
      <c r="M11262">
        <v>0.91963275300000002</v>
      </c>
      <c r="N11262">
        <v>0.64963993799999997</v>
      </c>
      <c r="O11262">
        <v>0.530580151</v>
      </c>
      <c r="P11262">
        <v>1.5813262889999999</v>
      </c>
      <c r="Q11262">
        <v>1.646704537</v>
      </c>
    </row>
    <row r="11263" spans="1:17">
      <c r="A11263" t="s">
        <v>22945</v>
      </c>
      <c r="B11263" s="14" t="s">
        <v>3920</v>
      </c>
      <c r="C11263">
        <v>222.6241216</v>
      </c>
      <c r="D11263">
        <v>1096.392572</v>
      </c>
      <c r="E11263">
        <v>824.19277290000002</v>
      </c>
      <c r="F11263">
        <v>2358.0235149999999</v>
      </c>
      <c r="G11263">
        <v>772.15874429999997</v>
      </c>
      <c r="H11263">
        <v>2871.8370690000002</v>
      </c>
      <c r="I11263">
        <v>186.34165820000001</v>
      </c>
      <c r="J11263">
        <v>224.52469239999999</v>
      </c>
      <c r="K11263">
        <v>357.06237379999999</v>
      </c>
      <c r="L11263">
        <v>129.84623669999999</v>
      </c>
      <c r="M11263">
        <v>149.1887801</v>
      </c>
      <c r="N11263">
        <v>472.62572399999999</v>
      </c>
      <c r="O11263">
        <v>72.944192999999999</v>
      </c>
      <c r="P11263">
        <v>2896.075632</v>
      </c>
      <c r="Q11263">
        <v>3168.0882929999998</v>
      </c>
    </row>
    <row r="11264" spans="1:17">
      <c r="A11264" t="e">
        <v>#N/A</v>
      </c>
      <c r="B11264" s="14" t="s">
        <v>22946</v>
      </c>
      <c r="C11264">
        <v>14.078670410000001</v>
      </c>
      <c r="D11264">
        <v>9.3566906719999992</v>
      </c>
      <c r="E11264">
        <v>2.9955994760000002</v>
      </c>
      <c r="F11264">
        <v>3.8327632129999998</v>
      </c>
      <c r="G11264">
        <v>1.6207485800000001</v>
      </c>
      <c r="H11264">
        <v>12.616301760000001</v>
      </c>
      <c r="I11264">
        <v>6.8437335819999996</v>
      </c>
      <c r="J11264">
        <v>4.1644362340000001</v>
      </c>
      <c r="K11264">
        <v>10.6446419</v>
      </c>
      <c r="L11264">
        <v>26.687147209999999</v>
      </c>
      <c r="M11264">
        <v>9.0082208300000008</v>
      </c>
      <c r="N11264">
        <v>2.892508404</v>
      </c>
      <c r="O11264">
        <v>0</v>
      </c>
      <c r="P11264">
        <v>1.408164526</v>
      </c>
      <c r="Q11264">
        <v>3.226043888</v>
      </c>
    </row>
    <row r="11265" spans="1:17">
      <c r="A11265" t="e">
        <v>#N/A</v>
      </c>
      <c r="B11265" s="14" t="s">
        <v>22947</v>
      </c>
      <c r="C11265">
        <v>0</v>
      </c>
      <c r="D11265">
        <v>0</v>
      </c>
      <c r="E11265">
        <v>0</v>
      </c>
      <c r="F11265">
        <v>0</v>
      </c>
      <c r="G11265">
        <v>0</v>
      </c>
      <c r="H11265">
        <v>0</v>
      </c>
      <c r="I11265">
        <v>0</v>
      </c>
      <c r="J11265">
        <v>0</v>
      </c>
      <c r="K11265">
        <v>1.3981022190000001</v>
      </c>
      <c r="L11265">
        <v>7.7892834320000004</v>
      </c>
      <c r="M11265">
        <v>0</v>
      </c>
      <c r="N11265">
        <v>0</v>
      </c>
      <c r="O11265">
        <v>3.4131350010000001</v>
      </c>
      <c r="P11265">
        <v>0</v>
      </c>
      <c r="Q11265">
        <v>0</v>
      </c>
    </row>
    <row r="11266" spans="1:17">
      <c r="A11266" t="s">
        <v>22948</v>
      </c>
      <c r="B11266" s="14" t="s">
        <v>7689</v>
      </c>
      <c r="C11266">
        <v>131.60485700000001</v>
      </c>
      <c r="D11266">
        <v>3.9756657729999998</v>
      </c>
      <c r="E11266">
        <v>3.022977778</v>
      </c>
      <c r="F11266">
        <v>1.9484369640000001</v>
      </c>
      <c r="G11266">
        <v>4.7222224519999996</v>
      </c>
      <c r="H11266">
        <v>3.6923032259999999</v>
      </c>
      <c r="I11266">
        <v>7.4774781819999996</v>
      </c>
      <c r="J11266">
        <v>6.5271867309999996</v>
      </c>
      <c r="K11266">
        <v>31.983486880000001</v>
      </c>
      <c r="L11266">
        <v>101.6495443</v>
      </c>
      <c r="M11266">
        <v>12.30300207</v>
      </c>
      <c r="N11266">
        <v>3.8451058429999998</v>
      </c>
      <c r="O11266">
        <v>126.11118879999999</v>
      </c>
      <c r="P11266">
        <v>2.7565931529999999</v>
      </c>
      <c r="Q11266">
        <v>6.1683694840000003</v>
      </c>
    </row>
    <row r="11267" spans="1:17">
      <c r="A11267" t="s">
        <v>22949</v>
      </c>
      <c r="B11267" s="14" t="s">
        <v>7834</v>
      </c>
      <c r="C11267">
        <v>16.085891579999998</v>
      </c>
      <c r="D11267">
        <v>2.2614922769999999</v>
      </c>
      <c r="E11267">
        <v>1.4809705280000001</v>
      </c>
      <c r="F11267">
        <v>2.1159149720000001</v>
      </c>
      <c r="G11267">
        <v>1.722728265</v>
      </c>
      <c r="H11267">
        <v>0.95044156599999996</v>
      </c>
      <c r="I11267">
        <v>2.142831938</v>
      </c>
      <c r="J11267">
        <v>3.8431351619999998</v>
      </c>
      <c r="K11267">
        <v>5.4028534459999999</v>
      </c>
      <c r="L11267">
        <v>4.1535551640000001</v>
      </c>
      <c r="M11267">
        <v>4.3050523519999997</v>
      </c>
      <c r="N11267">
        <v>1.706471625</v>
      </c>
      <c r="O11267">
        <v>7.1087804270000001</v>
      </c>
      <c r="P11267">
        <v>2.9123162960000002</v>
      </c>
      <c r="Q11267">
        <v>4.3593881459999997</v>
      </c>
    </row>
    <row r="11268" spans="1:17">
      <c r="A11268" t="s">
        <v>22950</v>
      </c>
      <c r="B11268" s="14" t="s">
        <v>22951</v>
      </c>
      <c r="C11268">
        <v>4.0115093599999998</v>
      </c>
      <c r="D11268">
        <v>10.14970263</v>
      </c>
      <c r="E11268">
        <v>8.4232091619999991</v>
      </c>
      <c r="F11268">
        <v>10.518544439999999</v>
      </c>
      <c r="G11268">
        <v>9.4063077069999999</v>
      </c>
      <c r="H11268">
        <v>15.811841810000001</v>
      </c>
      <c r="I11268">
        <v>10.160635129999999</v>
      </c>
      <c r="J11268">
        <v>7.3604555119999997</v>
      </c>
      <c r="K11268">
        <v>6.991940649</v>
      </c>
      <c r="L11268">
        <v>5.6030274999999996</v>
      </c>
      <c r="M11268">
        <v>3.2422226300000001</v>
      </c>
      <c r="N11268">
        <v>4.6067189060000002</v>
      </c>
      <c r="O11268">
        <v>4.2088351849999999</v>
      </c>
      <c r="P11268">
        <v>5.8284764820000001</v>
      </c>
      <c r="Q11268">
        <v>11.32084113</v>
      </c>
    </row>
    <row r="11269" spans="1:17">
      <c r="A11269" t="s">
        <v>22952</v>
      </c>
      <c r="B11269" s="14" t="s">
        <v>3823</v>
      </c>
      <c r="C11269">
        <v>7.5544085120000002</v>
      </c>
      <c r="D11269">
        <v>2.2933894029999999</v>
      </c>
      <c r="E11269">
        <v>2.0836599790000001</v>
      </c>
      <c r="F11269">
        <v>1.790007752</v>
      </c>
      <c r="G11269">
        <v>1.7393399389999999</v>
      </c>
      <c r="H11269">
        <v>5.0504281899999999</v>
      </c>
      <c r="I11269">
        <v>6.1204121459999996</v>
      </c>
      <c r="J11269">
        <v>2.0217588219999998</v>
      </c>
      <c r="K11269">
        <v>8.5041746109999998</v>
      </c>
      <c r="L11269">
        <v>4.4197322999999997</v>
      </c>
      <c r="M11269">
        <v>17.72349139</v>
      </c>
      <c r="N11269">
        <v>1.3106433740000001</v>
      </c>
      <c r="O11269">
        <v>13.634040629999999</v>
      </c>
      <c r="P11269">
        <v>3.022401908</v>
      </c>
      <c r="Q11269">
        <v>5.3854824800000003</v>
      </c>
    </row>
    <row r="11270" spans="1:17">
      <c r="A11270" t="s">
        <v>22953</v>
      </c>
      <c r="B11270" s="14" t="s">
        <v>22954</v>
      </c>
      <c r="C11270">
        <v>7.1687171310000002</v>
      </c>
      <c r="D11270">
        <v>0.74734629399999997</v>
      </c>
      <c r="E11270">
        <v>0.73275612300000004</v>
      </c>
      <c r="F11270">
        <v>0.91840207699999998</v>
      </c>
      <c r="G11270">
        <v>0.436907037</v>
      </c>
      <c r="H11270">
        <v>1.6735034129999999</v>
      </c>
      <c r="I11270">
        <v>87.938948330000002</v>
      </c>
      <c r="J11270">
        <v>2.8688968479999999</v>
      </c>
      <c r="K11270">
        <v>45.274147429999999</v>
      </c>
      <c r="L11270">
        <v>2.486844064</v>
      </c>
      <c r="M11270">
        <v>159.46206570000001</v>
      </c>
      <c r="N11270">
        <v>3.3442044059999998</v>
      </c>
      <c r="O11270">
        <v>126.24881999999999</v>
      </c>
      <c r="P11270">
        <v>1.1388015359999999</v>
      </c>
      <c r="Q11270">
        <v>92.569232119999995</v>
      </c>
    </row>
    <row r="11271" spans="1:17">
      <c r="A11271" t="e">
        <v>#N/A</v>
      </c>
      <c r="B11271" s="14" t="s">
        <v>22955</v>
      </c>
      <c r="C11271">
        <v>43.470982319999997</v>
      </c>
      <c r="D11271">
        <v>4.8151390589999998</v>
      </c>
      <c r="E11271">
        <v>6.9371777349999997</v>
      </c>
      <c r="F11271">
        <v>3.8039454450000001</v>
      </c>
      <c r="G11271">
        <v>2.6809375000000002</v>
      </c>
      <c r="H11271">
        <v>4.7700732739999996</v>
      </c>
      <c r="I11271">
        <v>54.338215509999998</v>
      </c>
      <c r="J11271">
        <v>19.28791519</v>
      </c>
      <c r="K11271">
        <v>39.441199449999999</v>
      </c>
      <c r="L11271">
        <v>19.61962368</v>
      </c>
      <c r="M11271">
        <v>47.682612519999999</v>
      </c>
      <c r="N11271">
        <v>7.6553605869999997</v>
      </c>
      <c r="O11271">
        <v>92.847537090000003</v>
      </c>
      <c r="P11271">
        <v>6.5220251710000001</v>
      </c>
      <c r="Q11271">
        <v>17.076202240000001</v>
      </c>
    </row>
    <row r="11272" spans="1:17">
      <c r="A11272" t="e">
        <v>#N/A</v>
      </c>
      <c r="B11272" s="14" t="s">
        <v>22956</v>
      </c>
      <c r="C11272">
        <v>0</v>
      </c>
      <c r="D11272">
        <v>1.2946364450000001</v>
      </c>
      <c r="E11272">
        <v>0.20724273100000001</v>
      </c>
      <c r="F11272">
        <v>0</v>
      </c>
      <c r="G11272">
        <v>0.33638178099999999</v>
      </c>
      <c r="H11272">
        <v>0</v>
      </c>
      <c r="I11272">
        <v>0</v>
      </c>
      <c r="J11272">
        <v>0</v>
      </c>
      <c r="K11272">
        <v>0.88370612000000004</v>
      </c>
      <c r="L11272">
        <v>0</v>
      </c>
      <c r="M11272">
        <v>0</v>
      </c>
      <c r="N11272">
        <v>0.48026554599999999</v>
      </c>
      <c r="O11272">
        <v>0</v>
      </c>
      <c r="P11272">
        <v>0</v>
      </c>
      <c r="Q11272">
        <v>1.339112557</v>
      </c>
    </row>
    <row r="11273" spans="1:17">
      <c r="A11273" t="s">
        <v>22957</v>
      </c>
      <c r="B11273" s="14" t="s">
        <v>7704</v>
      </c>
      <c r="C11273">
        <v>12.630563950000001</v>
      </c>
      <c r="D11273">
        <v>2.1985015040000002</v>
      </c>
      <c r="E11273">
        <v>1.8236454849999999</v>
      </c>
      <c r="F11273">
        <v>2.2104849550000001</v>
      </c>
      <c r="G11273">
        <v>1.7136915619999999</v>
      </c>
      <c r="H11273">
        <v>3.0317710390000001</v>
      </c>
      <c r="I11273">
        <v>4.9337675189999999</v>
      </c>
      <c r="J11273">
        <v>2.1444393499999999</v>
      </c>
      <c r="K11273">
        <v>5.5252144510000001</v>
      </c>
      <c r="L11273">
        <v>5.8430261029999997</v>
      </c>
      <c r="M11273">
        <v>4.7624018369999996</v>
      </c>
      <c r="N11273">
        <v>1.9462426829999999</v>
      </c>
      <c r="O11273">
        <v>5.74510217</v>
      </c>
      <c r="P11273">
        <v>1.894984921</v>
      </c>
      <c r="Q11273">
        <v>2.9459013550000002</v>
      </c>
    </row>
    <row r="11274" spans="1:17">
      <c r="A11274" t="s">
        <v>22957</v>
      </c>
      <c r="B11274" s="14" t="s">
        <v>22958</v>
      </c>
      <c r="C11274">
        <v>2.1605533060000002</v>
      </c>
      <c r="D11274">
        <v>1.7777867679999999</v>
      </c>
      <c r="E11274">
        <v>2.1343832840000001</v>
      </c>
      <c r="F11274">
        <v>1.722547294</v>
      </c>
      <c r="G11274">
        <v>0.58627975499999996</v>
      </c>
      <c r="H11274">
        <v>1.65954343</v>
      </c>
      <c r="I11274">
        <v>2.2505551389999998</v>
      </c>
      <c r="J11274">
        <v>1.408598547</v>
      </c>
      <c r="K11274">
        <v>6.7209218799999997</v>
      </c>
      <c r="L11274">
        <v>11.11632041</v>
      </c>
      <c r="M11274">
        <v>1.1849378669999999</v>
      </c>
      <c r="N11274">
        <v>1.483869782</v>
      </c>
      <c r="O11274">
        <v>2.0509421080000001</v>
      </c>
      <c r="P11274">
        <v>1.389220608</v>
      </c>
      <c r="Q11274">
        <v>3.182644195</v>
      </c>
    </row>
    <row r="11275" spans="1:17">
      <c r="A11275" t="s">
        <v>22959</v>
      </c>
      <c r="B11275" s="14" t="s">
        <v>8944</v>
      </c>
      <c r="C11275">
        <v>1.443245294</v>
      </c>
      <c r="D11275">
        <v>1.964038248</v>
      </c>
      <c r="E11275">
        <v>0.76771895400000001</v>
      </c>
      <c r="F11275">
        <v>0.44903732800000001</v>
      </c>
      <c r="G11275">
        <v>1.0680919250000001</v>
      </c>
      <c r="H11275">
        <v>1.1085716969999999</v>
      </c>
      <c r="I11275">
        <v>2.4053861419999998</v>
      </c>
      <c r="J11275">
        <v>3.6069405630000002</v>
      </c>
      <c r="K11275">
        <v>4.1154321950000003</v>
      </c>
      <c r="L11275">
        <v>3.7779774609999999</v>
      </c>
      <c r="M11275">
        <v>2.3746083869999999</v>
      </c>
      <c r="N11275">
        <v>2.9990821030000001</v>
      </c>
      <c r="O11275">
        <v>8.4484889340000002</v>
      </c>
      <c r="P11275">
        <v>0.89706337199999997</v>
      </c>
      <c r="Q11275">
        <v>3.259866615</v>
      </c>
    </row>
    <row r="11276" spans="1:17">
      <c r="A11276" t="s">
        <v>22960</v>
      </c>
      <c r="B11276" s="14" t="s">
        <v>3466</v>
      </c>
      <c r="C11276">
        <v>16.387870320000001</v>
      </c>
      <c r="D11276">
        <v>71.610862729999994</v>
      </c>
      <c r="E11276">
        <v>39.140914850000001</v>
      </c>
      <c r="F11276">
        <v>108.9422385</v>
      </c>
      <c r="G11276">
        <v>32.755843319999997</v>
      </c>
      <c r="H11276">
        <v>40.359291839999997</v>
      </c>
      <c r="I11276">
        <v>37.043065900000002</v>
      </c>
      <c r="J11276">
        <v>80.165397510000005</v>
      </c>
      <c r="K11276">
        <v>81.870813200000001</v>
      </c>
      <c r="L11276">
        <v>18.89751253</v>
      </c>
      <c r="M11276">
        <v>5.1118078520000001</v>
      </c>
      <c r="N11276">
        <v>56.135323810000003</v>
      </c>
      <c r="O11276">
        <v>8.3940095899999996</v>
      </c>
      <c r="P11276">
        <v>212.76974820000001</v>
      </c>
      <c r="Q11276">
        <v>107.5860033</v>
      </c>
    </row>
    <row r="11277" spans="1:17">
      <c r="A11277" t="e">
        <v>#N/A</v>
      </c>
      <c r="B11277" s="14" t="s">
        <v>22961</v>
      </c>
      <c r="C11277">
        <v>22.28750363</v>
      </c>
      <c r="D11277">
        <v>2.323495673</v>
      </c>
      <c r="E11277">
        <v>1.6737317709999999</v>
      </c>
      <c r="F11277">
        <v>1.606110299</v>
      </c>
      <c r="G11277">
        <v>0.90556111100000003</v>
      </c>
      <c r="H11277">
        <v>0.50350773400000004</v>
      </c>
      <c r="I11277">
        <v>5.7357005259999996</v>
      </c>
      <c r="J11277">
        <v>11.13538142</v>
      </c>
      <c r="K11277">
        <v>7.7317271940000003</v>
      </c>
      <c r="L11277">
        <v>12.42576167</v>
      </c>
      <c r="M11277">
        <v>2.5165823270000001</v>
      </c>
      <c r="N11277">
        <v>2.100971183</v>
      </c>
      <c r="O11277">
        <v>21.77905191</v>
      </c>
      <c r="P11277">
        <v>3.7372239469999999</v>
      </c>
      <c r="Q11277">
        <v>7.2099520549999996</v>
      </c>
    </row>
    <row r="11278" spans="1:17">
      <c r="A11278" t="s">
        <v>22962</v>
      </c>
      <c r="B11278" s="14" t="s">
        <v>5584</v>
      </c>
      <c r="C11278">
        <v>5.4909113420000004</v>
      </c>
      <c r="D11278">
        <v>6.9784135699999998</v>
      </c>
      <c r="E11278">
        <v>6.010764333</v>
      </c>
      <c r="F11278">
        <v>6.274395202</v>
      </c>
      <c r="G11278">
        <v>4.8157442049999997</v>
      </c>
      <c r="H11278">
        <v>4.2731210979999998</v>
      </c>
      <c r="I11278">
        <v>17.911521059999998</v>
      </c>
      <c r="J11278">
        <v>20.77263924</v>
      </c>
      <c r="K11278">
        <v>16.650037489999999</v>
      </c>
      <c r="L11278">
        <v>8.6736859769999999</v>
      </c>
      <c r="M11278">
        <v>2.773699906</v>
      </c>
      <c r="N11278">
        <v>9.351566708</v>
      </c>
      <c r="O11278">
        <v>3.200560463</v>
      </c>
      <c r="P11278">
        <v>19.07772233</v>
      </c>
      <c r="Q11278">
        <v>8.4432499249999999</v>
      </c>
    </row>
    <row r="11279" spans="1:17">
      <c r="A11279" t="e">
        <v>#N/A</v>
      </c>
      <c r="B11279" s="14" t="s">
        <v>22963</v>
      </c>
      <c r="C11279">
        <v>14.14901352</v>
      </c>
      <c r="D11279">
        <v>2.1549551679999999</v>
      </c>
      <c r="E11279">
        <v>1.8816042390000001</v>
      </c>
      <c r="F11279">
        <v>1.2037229220000001</v>
      </c>
      <c r="G11279">
        <v>1.0689305410000001</v>
      </c>
      <c r="H11279">
        <v>2.0377507879999999</v>
      </c>
      <c r="I11279">
        <v>6.4480573359999998</v>
      </c>
      <c r="J11279">
        <v>1.233152118</v>
      </c>
      <c r="K11279">
        <v>11.633886990000001</v>
      </c>
      <c r="L11279">
        <v>7.8226422480000002</v>
      </c>
      <c r="M11279">
        <v>20.369767020000001</v>
      </c>
      <c r="N11279">
        <v>0.98109921</v>
      </c>
      <c r="O11279">
        <v>25.46330266</v>
      </c>
      <c r="P11279">
        <v>1.724775393</v>
      </c>
      <c r="Q11279">
        <v>11.550204239999999</v>
      </c>
    </row>
    <row r="11280" spans="1:17">
      <c r="A11280" t="s">
        <v>22964</v>
      </c>
      <c r="B11280" s="14" t="s">
        <v>4200</v>
      </c>
      <c r="C11280">
        <v>88.079032580000003</v>
      </c>
      <c r="D11280">
        <v>127.65931550000001</v>
      </c>
      <c r="E11280">
        <v>127.34211000000001</v>
      </c>
      <c r="F11280">
        <v>146.4161818</v>
      </c>
      <c r="G11280">
        <v>146.2489166</v>
      </c>
      <c r="H11280">
        <v>124.1394773</v>
      </c>
      <c r="I11280">
        <v>84.217856310000002</v>
      </c>
      <c r="J11280">
        <v>144.12851660000001</v>
      </c>
      <c r="K11280">
        <v>164.16308090000001</v>
      </c>
      <c r="L11280">
        <v>158.29720320000001</v>
      </c>
      <c r="M11280">
        <v>128.00011169999999</v>
      </c>
      <c r="N11280">
        <v>104.81239909999999</v>
      </c>
      <c r="O11280">
        <v>125.8430429</v>
      </c>
      <c r="P11280">
        <v>154.36826529999999</v>
      </c>
      <c r="Q11280">
        <v>156.6546141</v>
      </c>
    </row>
    <row r="11281" spans="1:17">
      <c r="A11281" t="s">
        <v>22965</v>
      </c>
      <c r="B11281" s="14" t="s">
        <v>9049</v>
      </c>
      <c r="C11281">
        <v>25.767757759999999</v>
      </c>
      <c r="D11281">
        <v>5.4026128499999997</v>
      </c>
      <c r="E11281">
        <v>4.4547373459999999</v>
      </c>
      <c r="F11281">
        <v>5.8875798140000004</v>
      </c>
      <c r="G11281">
        <v>4.3304235029999996</v>
      </c>
      <c r="H11281">
        <v>18.113655680000001</v>
      </c>
      <c r="I11281">
        <v>10.736464489999999</v>
      </c>
      <c r="J11281">
        <v>4.1415674640000004</v>
      </c>
      <c r="K11281">
        <v>6.7841060339999997</v>
      </c>
      <c r="L11281">
        <v>9.303745782</v>
      </c>
      <c r="M11281">
        <v>2.2081432680000002</v>
      </c>
      <c r="N11281">
        <v>3.6302189039999999</v>
      </c>
      <c r="O11281">
        <v>5.6055275670000002</v>
      </c>
      <c r="P11281">
        <v>5.6608998420000001</v>
      </c>
      <c r="Q11281">
        <v>8.6986364460000001</v>
      </c>
    </row>
    <row r="11282" spans="1:17">
      <c r="A11282" t="s">
        <v>22966</v>
      </c>
      <c r="B11282" s="14" t="s">
        <v>8311</v>
      </c>
      <c r="C11282">
        <v>5.333001866</v>
      </c>
      <c r="D11282">
        <v>2.4367168600000002</v>
      </c>
      <c r="E11282">
        <v>2.5176897399999998</v>
      </c>
      <c r="F11282">
        <v>2.5861098029999998</v>
      </c>
      <c r="G11282">
        <v>2.417387712</v>
      </c>
      <c r="H11282">
        <v>3.4562819060000001</v>
      </c>
      <c r="I11282">
        <v>1.944305263</v>
      </c>
      <c r="J11282">
        <v>4.0564000120000001</v>
      </c>
      <c r="K11282">
        <v>3.1753508030000002</v>
      </c>
      <c r="L11282">
        <v>2.9484858190000001</v>
      </c>
      <c r="M11282">
        <v>0.63980906599999998</v>
      </c>
      <c r="N11282">
        <v>2.6296379870000002</v>
      </c>
      <c r="O11282">
        <v>1.1074094189999999</v>
      </c>
      <c r="P11282">
        <v>5.3507978899999999</v>
      </c>
      <c r="Q11282">
        <v>3.895207149</v>
      </c>
    </row>
    <row r="11283" spans="1:17">
      <c r="A11283" t="s">
        <v>22966</v>
      </c>
      <c r="B11283" s="14" t="s">
        <v>22967</v>
      </c>
      <c r="C11283">
        <v>1443.9373579999999</v>
      </c>
      <c r="D11283">
        <v>10.571325270000001</v>
      </c>
      <c r="E11283">
        <v>4.2619275480000001</v>
      </c>
      <c r="F11283">
        <v>2.485919649</v>
      </c>
      <c r="G11283">
        <v>5.3917056880000001</v>
      </c>
      <c r="H11283">
        <v>6.7876577610000002</v>
      </c>
      <c r="I11283">
        <v>203.6132776</v>
      </c>
      <c r="J11283">
        <v>5.8999716119999999</v>
      </c>
      <c r="K11283">
        <v>206.05354159999999</v>
      </c>
      <c r="L11283">
        <v>257.59082530000001</v>
      </c>
      <c r="M11283">
        <v>1116.1455470000001</v>
      </c>
      <c r="N11283">
        <v>17.356700929999999</v>
      </c>
      <c r="O11283">
        <v>605.46385680000003</v>
      </c>
      <c r="P11283">
        <v>8.0432107849999994</v>
      </c>
      <c r="Q11283">
        <v>39.283182070000002</v>
      </c>
    </row>
    <row r="11284" spans="1:17">
      <c r="A11284" t="s">
        <v>22966</v>
      </c>
      <c r="B11284" s="14" t="s">
        <v>22968</v>
      </c>
      <c r="C11284">
        <v>85.41480713</v>
      </c>
      <c r="D11284">
        <v>5.607929553</v>
      </c>
      <c r="E11284">
        <v>3.9499054880000002</v>
      </c>
      <c r="F11284">
        <v>3.3123643060000001</v>
      </c>
      <c r="G11284">
        <v>3.468820714</v>
      </c>
      <c r="H11284">
        <v>4.6623913530000003</v>
      </c>
      <c r="I11284">
        <v>13.734379130000001</v>
      </c>
      <c r="J11284">
        <v>5.2242492599999997</v>
      </c>
      <c r="K11284">
        <v>15.682114139999999</v>
      </c>
      <c r="L11284">
        <v>60.883938980000003</v>
      </c>
      <c r="M11284">
        <v>8.7778497729999998</v>
      </c>
      <c r="N11284">
        <v>2.529972549</v>
      </c>
      <c r="O11284">
        <v>24.176297940000001</v>
      </c>
      <c r="P11284">
        <v>3.4548850710000001</v>
      </c>
      <c r="Q11284">
        <v>8.0085497639999996</v>
      </c>
    </row>
    <row r="11285" spans="1:17">
      <c r="A11285" t="e">
        <v>#N/A</v>
      </c>
      <c r="B11285" s="14" t="s">
        <v>22969</v>
      </c>
      <c r="C11285">
        <v>2.69917864</v>
      </c>
      <c r="D11285">
        <v>0.59795844499999995</v>
      </c>
      <c r="E11285">
        <v>1.435799313</v>
      </c>
      <c r="F11285">
        <v>0</v>
      </c>
      <c r="G11285">
        <v>0</v>
      </c>
      <c r="H11285">
        <v>0</v>
      </c>
      <c r="I11285">
        <v>0</v>
      </c>
      <c r="J11285">
        <v>1.368703599</v>
      </c>
      <c r="K11285">
        <v>1.224481682</v>
      </c>
      <c r="L11285">
        <v>1.705496699</v>
      </c>
      <c r="M11285">
        <v>0</v>
      </c>
      <c r="N11285">
        <v>0.33273299299999998</v>
      </c>
      <c r="O11285">
        <v>8.9678449039999997</v>
      </c>
      <c r="P11285">
        <v>0.809924694</v>
      </c>
      <c r="Q11285">
        <v>3.7110047339999999</v>
      </c>
    </row>
    <row r="11286" spans="1:17">
      <c r="A11286" t="s">
        <v>22970</v>
      </c>
      <c r="B11286" s="14" t="s">
        <v>22971</v>
      </c>
      <c r="C11286">
        <v>21.256031790000002</v>
      </c>
      <c r="D11286">
        <v>0</v>
      </c>
      <c r="E11286">
        <v>0.96916453599999997</v>
      </c>
      <c r="F11286">
        <v>0</v>
      </c>
      <c r="G11286">
        <v>1.5730795040000001</v>
      </c>
      <c r="H11286">
        <v>0</v>
      </c>
      <c r="I11286">
        <v>8.8565964000000008</v>
      </c>
      <c r="J11286">
        <v>3.8494788720000002</v>
      </c>
      <c r="K11286">
        <v>6.8877094630000002</v>
      </c>
      <c r="L11286">
        <v>9.5934189330000006</v>
      </c>
      <c r="M11286">
        <v>0</v>
      </c>
      <c r="N11286">
        <v>0.74864923400000005</v>
      </c>
      <c r="O11286">
        <v>20.17765103</v>
      </c>
      <c r="P11286">
        <v>1.3667479220000001</v>
      </c>
      <c r="Q11286">
        <v>0</v>
      </c>
    </row>
    <row r="11287" spans="1:17">
      <c r="A11287" t="s">
        <v>22970</v>
      </c>
      <c r="B11287" s="14" t="s">
        <v>1761</v>
      </c>
      <c r="C11287">
        <v>20.572118289999999</v>
      </c>
      <c r="D11287">
        <v>0.24241558599999999</v>
      </c>
      <c r="E11287">
        <v>0.44238140999999997</v>
      </c>
      <c r="F11287">
        <v>0.20853048399999999</v>
      </c>
      <c r="G11287">
        <v>0.41570869799999999</v>
      </c>
      <c r="H11287">
        <v>1.5969760420000001</v>
      </c>
      <c r="I11287">
        <v>3.510722897</v>
      </c>
      <c r="J11287">
        <v>0.47164786199999997</v>
      </c>
      <c r="K11287">
        <v>1.2906698809999999</v>
      </c>
      <c r="L11287">
        <v>2.2125362580000001</v>
      </c>
      <c r="M11287">
        <v>5.4612637150000003</v>
      </c>
      <c r="N11287">
        <v>0.29676185799999999</v>
      </c>
      <c r="O11287">
        <v>15.75432213</v>
      </c>
      <c r="P11287">
        <v>0.45968698899999999</v>
      </c>
      <c r="Q11287">
        <v>6.6196300670000001</v>
      </c>
    </row>
    <row r="11288" spans="1:17">
      <c r="A11288" t="s">
        <v>22972</v>
      </c>
      <c r="B11288" s="14" t="s">
        <v>1768</v>
      </c>
      <c r="C11288">
        <v>11.05020511</v>
      </c>
      <c r="D11288">
        <v>0.67199737100000001</v>
      </c>
      <c r="E11288">
        <v>0.829840778</v>
      </c>
      <c r="F11288">
        <v>0.47188970000000002</v>
      </c>
      <c r="G11288">
        <v>0.59863955899999999</v>
      </c>
      <c r="H11288">
        <v>3.8278211290000002</v>
      </c>
      <c r="I11288">
        <v>4.7396266149999997</v>
      </c>
      <c r="J11288">
        <v>1.812850071</v>
      </c>
      <c r="K11288">
        <v>3.1453632300000001</v>
      </c>
      <c r="L11288">
        <v>3.8333409550000002</v>
      </c>
      <c r="M11288">
        <v>2.4954567669999999</v>
      </c>
      <c r="N11288">
        <v>0.64102599699999996</v>
      </c>
      <c r="O11288">
        <v>4.559203417</v>
      </c>
      <c r="P11288">
        <v>0.68265688400000002</v>
      </c>
      <c r="Q11288">
        <v>4.3194459619999996</v>
      </c>
    </row>
    <row r="11289" spans="1:17">
      <c r="A11289" t="s">
        <v>22973</v>
      </c>
      <c r="B11289" s="14" t="s">
        <v>1769</v>
      </c>
      <c r="C11289">
        <v>6.8337738259999998</v>
      </c>
      <c r="D11289">
        <v>1.4248562039999999</v>
      </c>
      <c r="E11289">
        <v>1.938748352</v>
      </c>
      <c r="F11289">
        <v>0.94844930000000005</v>
      </c>
      <c r="G11289">
        <v>2.1981599809999999</v>
      </c>
      <c r="H11289">
        <v>1.5953124679999999</v>
      </c>
      <c r="I11289">
        <v>2.735716993</v>
      </c>
      <c r="J11289">
        <v>4.6033871939999997</v>
      </c>
      <c r="K11289">
        <v>3.951158446</v>
      </c>
      <c r="L11289">
        <v>4.9953013320000004</v>
      </c>
      <c r="M11289">
        <v>1.800475026</v>
      </c>
      <c r="N11289">
        <v>1.58571778</v>
      </c>
      <c r="O11289">
        <v>3.8583265230000001</v>
      </c>
      <c r="P11289">
        <v>1.0453862540000001</v>
      </c>
      <c r="Q11289">
        <v>1.8422573799999999</v>
      </c>
    </row>
    <row r="11290" spans="1:17">
      <c r="A11290" t="s">
        <v>22974</v>
      </c>
      <c r="B11290" s="14" t="s">
        <v>1770</v>
      </c>
      <c r="C11290">
        <v>13.16780986</v>
      </c>
      <c r="D11290">
        <v>0.62649359000000004</v>
      </c>
      <c r="E11290">
        <v>0.31966736699999998</v>
      </c>
      <c r="F11290">
        <v>0.32479654000000002</v>
      </c>
      <c r="G11290">
        <v>0.25943075900000001</v>
      </c>
      <c r="H11290">
        <v>1.3915690970000001</v>
      </c>
      <c r="I11290">
        <v>1.8042969769999999</v>
      </c>
      <c r="J11290">
        <v>0.997091638</v>
      </c>
      <c r="K11290">
        <v>2.8063768069999999</v>
      </c>
      <c r="L11290">
        <v>4.0204903999999999</v>
      </c>
      <c r="M11290">
        <v>3.392781652</v>
      </c>
      <c r="N11290">
        <v>0.69722265500000002</v>
      </c>
      <c r="O11290">
        <v>9.2000531720000005</v>
      </c>
      <c r="P11290">
        <v>0.78228014300000004</v>
      </c>
      <c r="Q11290">
        <v>2.430060879</v>
      </c>
    </row>
    <row r="11291" spans="1:17">
      <c r="A11291" t="s">
        <v>22975</v>
      </c>
      <c r="B11291" s="14" t="s">
        <v>1771</v>
      </c>
      <c r="C11291">
        <v>5.9530896289999999</v>
      </c>
      <c r="D11291">
        <v>0.226081488</v>
      </c>
      <c r="E11291">
        <v>0.28952526499999998</v>
      </c>
      <c r="F11291">
        <v>0.16206631899999999</v>
      </c>
      <c r="G11291">
        <v>0.32308167700000001</v>
      </c>
      <c r="H11291">
        <v>0.26129314100000001</v>
      </c>
      <c r="I11291">
        <v>0.74412918699999997</v>
      </c>
      <c r="J11291">
        <v>0.38811879199999999</v>
      </c>
      <c r="K11291">
        <v>1.697531031</v>
      </c>
      <c r="L11291">
        <v>2.686789487</v>
      </c>
      <c r="M11291">
        <v>0.65298470600000003</v>
      </c>
      <c r="N11291">
        <v>0.20967111999999999</v>
      </c>
      <c r="O11291">
        <v>1.318583456</v>
      </c>
      <c r="P11291">
        <v>0.25518632299999999</v>
      </c>
      <c r="Q11291">
        <v>1.169241607</v>
      </c>
    </row>
    <row r="11292" spans="1:17">
      <c r="A11292" t="s">
        <v>22976</v>
      </c>
      <c r="B11292" s="14" t="s">
        <v>1772</v>
      </c>
      <c r="C11292">
        <v>1.3131139329999999</v>
      </c>
      <c r="D11292">
        <v>0.67876364099999997</v>
      </c>
      <c r="E11292">
        <v>0.46566464200000002</v>
      </c>
      <c r="F11292">
        <v>0.68517159000000005</v>
      </c>
      <c r="G11292">
        <v>1.436084592</v>
      </c>
      <c r="H11292">
        <v>3.698260307</v>
      </c>
      <c r="I11292">
        <v>0.95746988099999997</v>
      </c>
      <c r="J11292">
        <v>0.52713584599999996</v>
      </c>
      <c r="K11292">
        <v>1.4892344790000001</v>
      </c>
      <c r="L11292">
        <v>3.0422373550000001</v>
      </c>
      <c r="M11292">
        <v>0.84019441800000005</v>
      </c>
      <c r="N11292">
        <v>0.56654536600000005</v>
      </c>
      <c r="O11292">
        <v>1.4542451199999999</v>
      </c>
      <c r="P11292">
        <v>0.39401741899999998</v>
      </c>
      <c r="Q11292">
        <v>0.75223068900000001</v>
      </c>
    </row>
    <row r="11293" spans="1:17">
      <c r="A11293" t="s">
        <v>22977</v>
      </c>
      <c r="B11293" s="14" t="s">
        <v>1773</v>
      </c>
      <c r="C11293">
        <v>6.2980834940000001</v>
      </c>
      <c r="D11293">
        <v>0.34880909300000001</v>
      </c>
      <c r="E11293">
        <v>0.26322987399999997</v>
      </c>
      <c r="F11293">
        <v>0.244940568</v>
      </c>
      <c r="G11293">
        <v>0.58262203800000001</v>
      </c>
      <c r="H11293">
        <v>0.95024744000000005</v>
      </c>
      <c r="I11293">
        <v>0.65604417800000003</v>
      </c>
      <c r="J11293">
        <v>0.34217589999999998</v>
      </c>
      <c r="K11293">
        <v>1.224481682</v>
      </c>
      <c r="L11293">
        <v>1.4212472490000001</v>
      </c>
      <c r="M11293">
        <v>0.43176657600000001</v>
      </c>
      <c r="N11293">
        <v>0.52682723899999995</v>
      </c>
      <c r="O11293">
        <v>0.74732040899999996</v>
      </c>
      <c r="P11293">
        <v>0.74243097000000002</v>
      </c>
      <c r="Q11293">
        <v>0.15462519699999999</v>
      </c>
    </row>
    <row r="11294" spans="1:17">
      <c r="A11294" t="s">
        <v>22978</v>
      </c>
      <c r="B11294" s="14" t="s">
        <v>4201</v>
      </c>
      <c r="C11294">
        <v>213.17801929999999</v>
      </c>
      <c r="D11294">
        <v>1.9763307029999999</v>
      </c>
      <c r="E11294">
        <v>1.9377475159999999</v>
      </c>
      <c r="F11294">
        <v>1.39143219</v>
      </c>
      <c r="G11294">
        <v>1.444231408</v>
      </c>
      <c r="H11294">
        <v>1.2134491080000001</v>
      </c>
      <c r="I11294">
        <v>116.8177891</v>
      </c>
      <c r="J11294">
        <v>2.1205050129999998</v>
      </c>
      <c r="K11294">
        <v>127.1455048</v>
      </c>
      <c r="L11294">
        <v>393.87763150000001</v>
      </c>
      <c r="M11294">
        <v>23.189479370000001</v>
      </c>
      <c r="N11294">
        <v>2.909691622</v>
      </c>
      <c r="O11294">
        <v>43.63651625</v>
      </c>
      <c r="P11294">
        <v>1.19903118</v>
      </c>
      <c r="Q11294">
        <v>7.7936109780000002</v>
      </c>
    </row>
    <row r="11295" spans="1:17">
      <c r="A11295" t="s">
        <v>22979</v>
      </c>
      <c r="B11295" s="14" t="s">
        <v>1774</v>
      </c>
      <c r="C11295">
        <v>3.053414654</v>
      </c>
      <c r="D11295">
        <v>0.295939693</v>
      </c>
      <c r="E11295">
        <v>0.16242313899999999</v>
      </c>
      <c r="F11295">
        <v>0.129884151</v>
      </c>
      <c r="G11295">
        <v>0.197725335</v>
      </c>
      <c r="H11295">
        <v>2.1254820489999999</v>
      </c>
      <c r="I11295">
        <v>0</v>
      </c>
      <c r="J11295">
        <v>0.21773392499999999</v>
      </c>
      <c r="K11295">
        <v>0.51944278399999999</v>
      </c>
      <c r="L11295">
        <v>0.72349628899999996</v>
      </c>
      <c r="M11295">
        <v>0.73264642599999996</v>
      </c>
      <c r="N11295">
        <v>0.117625111</v>
      </c>
      <c r="O11295">
        <v>1.690795158</v>
      </c>
      <c r="P11295">
        <v>0.229054488</v>
      </c>
      <c r="Q11295">
        <v>1.1806962839999999</v>
      </c>
    </row>
    <row r="11296" spans="1:17">
      <c r="A11296" t="s">
        <v>22980</v>
      </c>
      <c r="B11296" s="14" t="s">
        <v>1762</v>
      </c>
      <c r="C11296">
        <v>1.8554687569999999</v>
      </c>
      <c r="D11296">
        <v>1.409308993</v>
      </c>
      <c r="E11296">
        <v>0.338398914</v>
      </c>
      <c r="F11296">
        <v>0.10824235</v>
      </c>
      <c r="G11296">
        <v>9.1544207000000002E-2</v>
      </c>
      <c r="H11296">
        <v>0</v>
      </c>
      <c r="I11296">
        <v>0.38655234599999999</v>
      </c>
      <c r="J11296">
        <v>0.67205279399999995</v>
      </c>
      <c r="K11296">
        <v>1.6834658300000001</v>
      </c>
      <c r="L11296">
        <v>1.5073613320000001</v>
      </c>
      <c r="M11296">
        <v>0</v>
      </c>
      <c r="N11296">
        <v>0</v>
      </c>
      <c r="O11296">
        <v>0.58711179700000005</v>
      </c>
      <c r="P11296">
        <v>0.27837912300000001</v>
      </c>
      <c r="Q11296">
        <v>0.36443114500000001</v>
      </c>
    </row>
    <row r="11297" spans="1:17">
      <c r="A11297" t="s">
        <v>22981</v>
      </c>
      <c r="B11297" s="14" t="s">
        <v>8650</v>
      </c>
      <c r="C11297">
        <v>2.4957567169999999</v>
      </c>
      <c r="D11297">
        <v>2.309144184</v>
      </c>
      <c r="E11297">
        <v>1.2963537490000001</v>
      </c>
      <c r="F11297">
        <v>2.1182613610000001</v>
      </c>
      <c r="G11297">
        <v>1.2168578029999999</v>
      </c>
      <c r="H11297">
        <v>2.480845076</v>
      </c>
      <c r="I11297">
        <v>1.9268528250000001</v>
      </c>
      <c r="J11297">
        <v>1.2283299809999999</v>
      </c>
      <c r="K11297">
        <v>5.3945970460000003</v>
      </c>
      <c r="L11297">
        <v>3.432213585</v>
      </c>
      <c r="M11297">
        <v>2.5362640939999999</v>
      </c>
      <c r="N11297">
        <v>1.284919481</v>
      </c>
      <c r="O11297">
        <v>3.9021123929999999</v>
      </c>
      <c r="P11297">
        <v>1.7180308040000001</v>
      </c>
      <c r="Q11297">
        <v>1.8165849700000001</v>
      </c>
    </row>
    <row r="11298" spans="1:17">
      <c r="A11298" t="s">
        <v>22982</v>
      </c>
      <c r="B11298" s="14" t="s">
        <v>22983</v>
      </c>
      <c r="C11298">
        <v>1.1535595869999999</v>
      </c>
      <c r="D11298">
        <v>0.63888018199999996</v>
      </c>
      <c r="E11298">
        <v>0.404991661</v>
      </c>
      <c r="F11298">
        <v>0.42395928300000002</v>
      </c>
      <c r="G11298">
        <v>0.55775481800000004</v>
      </c>
      <c r="H11298">
        <v>0.310121384</v>
      </c>
      <c r="I11298">
        <v>1.8504843879999999</v>
      </c>
      <c r="J11298">
        <v>0.58494874500000005</v>
      </c>
      <c r="K11298">
        <v>1.674598413</v>
      </c>
      <c r="L11298">
        <v>1.1662167370000001</v>
      </c>
      <c r="M11298">
        <v>2.6571735190000001</v>
      </c>
      <c r="N11298">
        <v>0.241742602</v>
      </c>
      <c r="O11298">
        <v>2.0440674419999998</v>
      </c>
      <c r="P11298">
        <v>1.471099253</v>
      </c>
      <c r="Q11298">
        <v>0.55509582000000002</v>
      </c>
    </row>
    <row r="11299" spans="1:17">
      <c r="A11299" t="e">
        <v>#N/A</v>
      </c>
      <c r="B11299" s="14" t="s">
        <v>22984</v>
      </c>
      <c r="C11299">
        <v>5.0362723410000001</v>
      </c>
      <c r="D11299">
        <v>0</v>
      </c>
      <c r="E11299">
        <v>0</v>
      </c>
      <c r="F11299">
        <v>0.68553488399999996</v>
      </c>
      <c r="G11299">
        <v>0</v>
      </c>
      <c r="H11299">
        <v>0</v>
      </c>
      <c r="I11299">
        <v>0</v>
      </c>
      <c r="J11299">
        <v>0</v>
      </c>
      <c r="K11299">
        <v>9.1388145069999993</v>
      </c>
      <c r="L11299">
        <v>0</v>
      </c>
      <c r="M11299">
        <v>0</v>
      </c>
      <c r="N11299">
        <v>1.241662144</v>
      </c>
      <c r="O11299">
        <v>5.5775620750000003</v>
      </c>
      <c r="P11299">
        <v>0.75560047699999999</v>
      </c>
      <c r="Q11299">
        <v>0</v>
      </c>
    </row>
    <row r="11300" spans="1:17">
      <c r="A11300" t="e">
        <v>#N/A</v>
      </c>
      <c r="B11300" s="14" t="s">
        <v>22985</v>
      </c>
      <c r="C11300">
        <v>8.3009915979999995</v>
      </c>
      <c r="D11300">
        <v>1.3792106850000001</v>
      </c>
      <c r="E11300">
        <v>0.66234360299999995</v>
      </c>
      <c r="F11300">
        <v>1.129926843</v>
      </c>
      <c r="G11300">
        <v>0.71671293999999997</v>
      </c>
      <c r="H11300">
        <v>6.376077843</v>
      </c>
      <c r="I11300">
        <v>0</v>
      </c>
      <c r="J11300">
        <v>0</v>
      </c>
      <c r="K11300">
        <v>2.8243069959999998</v>
      </c>
      <c r="L11300">
        <v>2.622522563</v>
      </c>
      <c r="M11300">
        <v>15.93413936</v>
      </c>
      <c r="N11300">
        <v>0.51163967700000001</v>
      </c>
      <c r="O11300">
        <v>32.176086740000002</v>
      </c>
      <c r="P11300">
        <v>5.6043532880000004</v>
      </c>
      <c r="Q11300">
        <v>1.4265922719999999</v>
      </c>
    </row>
    <row r="11301" spans="1:17">
      <c r="A11301" t="e">
        <v>#N/A</v>
      </c>
      <c r="B11301" s="14" t="s">
        <v>22986</v>
      </c>
      <c r="C11301">
        <v>0</v>
      </c>
      <c r="D11301">
        <v>0.65348315800000001</v>
      </c>
      <c r="E11301">
        <v>0.31382470699999998</v>
      </c>
      <c r="F11301">
        <v>0</v>
      </c>
      <c r="G11301">
        <v>1.01875625</v>
      </c>
      <c r="H11301">
        <v>0</v>
      </c>
      <c r="I11301">
        <v>0</v>
      </c>
      <c r="J11301">
        <v>0</v>
      </c>
      <c r="K11301">
        <v>0</v>
      </c>
      <c r="L11301">
        <v>0</v>
      </c>
      <c r="M11301">
        <v>0</v>
      </c>
      <c r="N11301">
        <v>0.36362962799999998</v>
      </c>
      <c r="O11301">
        <v>0</v>
      </c>
      <c r="P11301">
        <v>0</v>
      </c>
      <c r="Q11301">
        <v>0</v>
      </c>
    </row>
    <row r="11302" spans="1:17">
      <c r="A11302" t="e">
        <v>#N/A</v>
      </c>
      <c r="B11302" s="14" t="s">
        <v>22987</v>
      </c>
      <c r="C11302">
        <v>1.7351862689999999</v>
      </c>
      <c r="D11302">
        <v>2.6908130039999998</v>
      </c>
      <c r="E11302">
        <v>2.3998359950000001</v>
      </c>
      <c r="F11302">
        <v>2.5981196010000001</v>
      </c>
      <c r="G11302">
        <v>3.8952444850000001</v>
      </c>
      <c r="H11302">
        <v>0.66640729600000004</v>
      </c>
      <c r="I11302">
        <v>2.5304561140000001</v>
      </c>
      <c r="J11302">
        <v>5.9391959740000004</v>
      </c>
      <c r="K11302">
        <v>8.6588347540000008</v>
      </c>
      <c r="L11302">
        <v>2.1927814699999999</v>
      </c>
      <c r="M11302">
        <v>0</v>
      </c>
      <c r="N11302">
        <v>3.85019606</v>
      </c>
      <c r="O11302">
        <v>1.921681051</v>
      </c>
      <c r="P11302">
        <v>9.1116528120000009</v>
      </c>
      <c r="Q11302">
        <v>8.3497606520000005</v>
      </c>
    </row>
    <row r="11303" spans="1:17">
      <c r="A11303" t="s">
        <v>22988</v>
      </c>
      <c r="B11303" s="14" t="s">
        <v>7187</v>
      </c>
      <c r="C11303">
        <v>2.752397658</v>
      </c>
      <c r="D11303">
        <v>2.5914300190000001</v>
      </c>
      <c r="E11303">
        <v>1.769131228</v>
      </c>
      <c r="F11303">
        <v>1.7171687449999999</v>
      </c>
      <c r="G11303">
        <v>2.5150633330000001</v>
      </c>
      <c r="H11303">
        <v>6.474569743</v>
      </c>
      <c r="I11303">
        <v>4.0138754030000001</v>
      </c>
      <c r="J11303">
        <v>3.5183018229999998</v>
      </c>
      <c r="K11303">
        <v>4.4222116849999997</v>
      </c>
      <c r="L11303">
        <v>4.6376627819999996</v>
      </c>
      <c r="M11303">
        <v>2.641677644</v>
      </c>
      <c r="N11303">
        <v>2.431602732</v>
      </c>
      <c r="O11303">
        <v>1.1430827020000001</v>
      </c>
      <c r="P11303">
        <v>2.2884139970000001</v>
      </c>
      <c r="Q11303">
        <v>3.0746411070000002</v>
      </c>
    </row>
    <row r="11304" spans="1:17">
      <c r="A11304" t="s">
        <v>22989</v>
      </c>
      <c r="B11304" s="14" t="s">
        <v>2410</v>
      </c>
      <c r="C11304">
        <v>3.3943095780000001</v>
      </c>
      <c r="D11304">
        <v>1.6292319829999999</v>
      </c>
      <c r="E11304">
        <v>1.3240823260000001</v>
      </c>
      <c r="F11304">
        <v>1.848126919</v>
      </c>
      <c r="G11304">
        <v>2.1491570210000002</v>
      </c>
      <c r="H11304">
        <v>1.3036022169999999</v>
      </c>
      <c r="I11304">
        <v>0</v>
      </c>
      <c r="J11304">
        <v>1.2191774179999999</v>
      </c>
      <c r="K11304">
        <v>3.5929311830000001</v>
      </c>
      <c r="L11304">
        <v>2.502173924</v>
      </c>
      <c r="M11304">
        <v>0</v>
      </c>
      <c r="N11304">
        <v>1.4644809670000001</v>
      </c>
      <c r="O11304">
        <v>0</v>
      </c>
      <c r="P11304">
        <v>2.2916430910000001</v>
      </c>
      <c r="Q11304">
        <v>0.77778592400000002</v>
      </c>
    </row>
    <row r="11305" spans="1:17">
      <c r="A11305" t="s">
        <v>22990</v>
      </c>
      <c r="B11305" s="14" t="s">
        <v>22991</v>
      </c>
      <c r="C11305">
        <v>19.783201529999999</v>
      </c>
      <c r="D11305">
        <v>4.9304717309999999</v>
      </c>
      <c r="E11305">
        <v>1.3154329039999999</v>
      </c>
      <c r="F11305">
        <v>3.3660994290000001</v>
      </c>
      <c r="G11305">
        <v>0.85404715600000003</v>
      </c>
      <c r="H11305">
        <v>4.748650789</v>
      </c>
      <c r="I11305">
        <v>0</v>
      </c>
      <c r="J11305">
        <v>0.31349049499999998</v>
      </c>
      <c r="K11305">
        <v>5.6091526170000003</v>
      </c>
      <c r="L11305">
        <v>4.6875627839999998</v>
      </c>
      <c r="M11305">
        <v>14.240540709999999</v>
      </c>
      <c r="N11305">
        <v>2.7435528809999998</v>
      </c>
      <c r="O11305">
        <v>5.4773663490000004</v>
      </c>
      <c r="P11305">
        <v>7.0492547510000003</v>
      </c>
      <c r="Q11305">
        <v>1.699951271</v>
      </c>
    </row>
    <row r="11306" spans="1:17">
      <c r="A11306" t="s">
        <v>22992</v>
      </c>
      <c r="B11306" s="14" t="s">
        <v>22993</v>
      </c>
      <c r="C11306">
        <v>13.110296249999999</v>
      </c>
      <c r="D11306">
        <v>5.0826467849999997</v>
      </c>
      <c r="E11306">
        <v>15.34254123</v>
      </c>
      <c r="F11306">
        <v>6.6921262449999999</v>
      </c>
      <c r="G11306">
        <v>9.0556111109999993</v>
      </c>
      <c r="H11306">
        <v>8.8113853530000004</v>
      </c>
      <c r="I11306">
        <v>86.035507890000005</v>
      </c>
      <c r="J11306">
        <v>103.45932740000001</v>
      </c>
      <c r="K11306">
        <v>29.737412290000002</v>
      </c>
      <c r="L11306">
        <v>37.277284999999999</v>
      </c>
      <c r="M11306">
        <v>6.2914558180000002</v>
      </c>
      <c r="N11306">
        <v>23.43390935</v>
      </c>
      <c r="O11306">
        <v>7.2596839700000002</v>
      </c>
      <c r="P11306">
        <v>28.520919599999999</v>
      </c>
      <c r="Q11306">
        <v>15.771770119999999</v>
      </c>
    </row>
    <row r="11307" spans="1:17">
      <c r="A11307" t="s">
        <v>22994</v>
      </c>
      <c r="B11307" s="14" t="s">
        <v>7019</v>
      </c>
      <c r="C11307">
        <v>1.238303844</v>
      </c>
      <c r="D11307">
        <v>5.9322946349999999</v>
      </c>
      <c r="E11307">
        <v>3.5899288079999998</v>
      </c>
      <c r="F11307">
        <v>2.2965932499999999</v>
      </c>
      <c r="G11307">
        <v>3.180749461</v>
      </c>
      <c r="H11307">
        <v>4.5179816949999996</v>
      </c>
      <c r="I11307">
        <v>2.2573034299999999</v>
      </c>
      <c r="J11307">
        <v>2.3350811870000001</v>
      </c>
      <c r="K11307">
        <v>6.6708550420000003</v>
      </c>
      <c r="L11307">
        <v>2.2494913360000002</v>
      </c>
      <c r="M11307">
        <v>1.188490904</v>
      </c>
      <c r="N11307">
        <v>1.144860897</v>
      </c>
      <c r="O11307">
        <v>2.3999405029999998</v>
      </c>
      <c r="P11307">
        <v>1.230824465</v>
      </c>
      <c r="Q11307">
        <v>2.1281249039999999</v>
      </c>
    </row>
    <row r="11308" spans="1:17">
      <c r="A11308" t="s">
        <v>22995</v>
      </c>
      <c r="B11308" s="14" t="s">
        <v>7003</v>
      </c>
      <c r="C11308">
        <v>3.2001110580000001</v>
      </c>
      <c r="D11308">
        <v>5.0688620010000003</v>
      </c>
      <c r="E11308">
        <v>2.6725560100000001</v>
      </c>
      <c r="F11308">
        <v>2.0908681150000001</v>
      </c>
      <c r="G11308">
        <v>3.2603357709999998</v>
      </c>
      <c r="H11308">
        <v>3.3183520199999998</v>
      </c>
      <c r="I11308">
        <v>2.3333923099999998</v>
      </c>
      <c r="J11308">
        <v>2.0892483550000001</v>
      </c>
      <c r="K11308">
        <v>2.8308726069999999</v>
      </c>
      <c r="L11308">
        <v>2.4264176210000001</v>
      </c>
      <c r="M11308">
        <v>0.92141429600000002</v>
      </c>
      <c r="N11308">
        <v>1.5384872279999999</v>
      </c>
      <c r="O11308">
        <v>1.772026696</v>
      </c>
      <c r="P11308">
        <v>1.4883660700000001</v>
      </c>
      <c r="Q11308">
        <v>1.869880534</v>
      </c>
    </row>
    <row r="11309" spans="1:17">
      <c r="A11309" t="e">
        <v>#N/A</v>
      </c>
      <c r="B11309" s="14" t="s">
        <v>22996</v>
      </c>
      <c r="C11309">
        <v>0.67811877200000004</v>
      </c>
      <c r="D11309">
        <v>0.45067804</v>
      </c>
      <c r="E11309">
        <v>0.21643083199999999</v>
      </c>
      <c r="F11309">
        <v>0.18461037899999999</v>
      </c>
      <c r="G11309">
        <v>0.46839367799999998</v>
      </c>
      <c r="H11309">
        <v>0</v>
      </c>
      <c r="I11309">
        <v>1.977827768</v>
      </c>
      <c r="J11309">
        <v>0.68772299100000001</v>
      </c>
      <c r="K11309">
        <v>0.30762840299999999</v>
      </c>
      <c r="L11309">
        <v>1.2854236210000001</v>
      </c>
      <c r="M11309">
        <v>2.6033610280000001</v>
      </c>
      <c r="N11309">
        <v>0.250779054</v>
      </c>
      <c r="O11309">
        <v>5.2570125299999999</v>
      </c>
      <c r="P11309">
        <v>0.101739309</v>
      </c>
      <c r="Q11309">
        <v>1.8646427729999999</v>
      </c>
    </row>
    <row r="11310" spans="1:17">
      <c r="A11310" t="s">
        <v>22997</v>
      </c>
      <c r="B11310" s="14" t="s">
        <v>6876</v>
      </c>
      <c r="C11310">
        <v>3.0050107320000001</v>
      </c>
      <c r="D11310">
        <v>1.8386289819999999</v>
      </c>
      <c r="E11310">
        <v>1.720272649</v>
      </c>
      <c r="F11310">
        <v>1.538771648</v>
      </c>
      <c r="G11310">
        <v>0.98839830200000001</v>
      </c>
      <c r="H11310">
        <v>0.87930664599999997</v>
      </c>
      <c r="I11310">
        <v>51.752474599999999</v>
      </c>
      <c r="J11310">
        <v>3.1926932180000001</v>
      </c>
      <c r="K11310">
        <v>8.049503284</v>
      </c>
      <c r="L11310">
        <v>1.627490613</v>
      </c>
      <c r="M11310">
        <v>7.4163314939999996</v>
      </c>
      <c r="N11310">
        <v>1.39353558</v>
      </c>
      <c r="O11310">
        <v>5.5466400399999998</v>
      </c>
      <c r="P11310">
        <v>2.7050811260000001</v>
      </c>
      <c r="Q11310">
        <v>8.1645961749999998</v>
      </c>
    </row>
    <row r="11311" spans="1:17">
      <c r="A11311" t="s">
        <v>12503</v>
      </c>
      <c r="B11311" s="14" t="s">
        <v>22998</v>
      </c>
      <c r="C11311">
        <v>5.8996333139999999</v>
      </c>
      <c r="D11311">
        <v>6.8615731589999998</v>
      </c>
      <c r="E11311">
        <v>6.2764941409999997</v>
      </c>
      <c r="F11311">
        <v>10.03818937</v>
      </c>
      <c r="G11311">
        <v>3.8203359379999999</v>
      </c>
      <c r="H11311">
        <v>9.0631392200000001</v>
      </c>
      <c r="I11311">
        <v>2.1508876969999999</v>
      </c>
      <c r="J11311">
        <v>7.2920128350000004</v>
      </c>
      <c r="K11311">
        <v>4.6836424350000003</v>
      </c>
      <c r="L11311">
        <v>5.5915927500000002</v>
      </c>
      <c r="M11311">
        <v>0</v>
      </c>
      <c r="N11311">
        <v>3.6362962790000002</v>
      </c>
      <c r="O11311">
        <v>3.2668577870000002</v>
      </c>
      <c r="P11311">
        <v>8.1874708839999997</v>
      </c>
      <c r="Q11311">
        <v>7.0972965549999998</v>
      </c>
    </row>
    <row r="11312" spans="1:17">
      <c r="A11312" t="s">
        <v>22999</v>
      </c>
      <c r="B11312" s="14" t="s">
        <v>6274</v>
      </c>
      <c r="C11312">
        <v>2.4751804129999999</v>
      </c>
      <c r="D11312">
        <v>0.84359282700000005</v>
      </c>
      <c r="E11312">
        <v>0.46589006799999999</v>
      </c>
      <c r="F11312">
        <v>0.31100337700000003</v>
      </c>
      <c r="G11312">
        <v>0.39453907300000002</v>
      </c>
      <c r="H11312">
        <v>0.14624706000000001</v>
      </c>
      <c r="I11312">
        <v>0.55532370200000003</v>
      </c>
      <c r="J11312">
        <v>1.8585404679999999</v>
      </c>
      <c r="K11312">
        <v>0.69099381199999999</v>
      </c>
      <c r="L11312">
        <v>0.48121898600000002</v>
      </c>
      <c r="M11312">
        <v>0.36547876099999999</v>
      </c>
      <c r="N11312">
        <v>0.469415841</v>
      </c>
      <c r="O11312">
        <v>1.2651731399999999</v>
      </c>
      <c r="P11312">
        <v>0.51418455699999999</v>
      </c>
      <c r="Q11312">
        <v>0.65443029500000005</v>
      </c>
    </row>
    <row r="11313" spans="1:17">
      <c r="A11313" t="s">
        <v>23000</v>
      </c>
      <c r="B11313" s="14" t="s">
        <v>23001</v>
      </c>
      <c r="C11313">
        <v>1.1970270489999999</v>
      </c>
      <c r="D11313">
        <v>0</v>
      </c>
      <c r="E11313">
        <v>0.25469831300000001</v>
      </c>
      <c r="F11313">
        <v>0.16293872600000001</v>
      </c>
      <c r="G11313">
        <v>0</v>
      </c>
      <c r="H11313">
        <v>0</v>
      </c>
      <c r="I11313">
        <v>1.745647986</v>
      </c>
      <c r="J11313">
        <v>0.91048543800000004</v>
      </c>
      <c r="K11313">
        <v>1.0860620139999999</v>
      </c>
      <c r="L11313">
        <v>2.2690521299999999</v>
      </c>
      <c r="M11313">
        <v>0</v>
      </c>
      <c r="N11313">
        <v>0.44267954700000001</v>
      </c>
      <c r="O11313">
        <v>2.6513628410000001</v>
      </c>
      <c r="P11313">
        <v>0.179591997</v>
      </c>
      <c r="Q11313">
        <v>0.82287496299999996</v>
      </c>
    </row>
    <row r="11314" spans="1:17">
      <c r="A11314" t="s">
        <v>23002</v>
      </c>
      <c r="B11314" s="14" t="s">
        <v>3782</v>
      </c>
      <c r="C11314">
        <v>0</v>
      </c>
      <c r="D11314">
        <v>0.88229921899999997</v>
      </c>
      <c r="E11314">
        <v>0.55408219800000003</v>
      </c>
      <c r="F11314">
        <v>0.41701676900000001</v>
      </c>
      <c r="G11314">
        <v>0.84644436199999995</v>
      </c>
      <c r="H11314">
        <v>1.058935035</v>
      </c>
      <c r="I11314">
        <v>0</v>
      </c>
      <c r="J11314">
        <v>0.42721219500000002</v>
      </c>
      <c r="K11314">
        <v>1.1118439010000001</v>
      </c>
      <c r="L11314">
        <v>2.1293404630000001</v>
      </c>
      <c r="M11314">
        <v>0.58807376300000003</v>
      </c>
      <c r="N11314">
        <v>0.26435981800000002</v>
      </c>
      <c r="O11314">
        <v>0.339287901</v>
      </c>
      <c r="P11314">
        <v>0.32174679099999998</v>
      </c>
      <c r="Q11314">
        <v>0.21060227200000001</v>
      </c>
    </row>
    <row r="11315" spans="1:17">
      <c r="A11315" t="s">
        <v>23003</v>
      </c>
      <c r="B11315" s="14" t="s">
        <v>2303</v>
      </c>
      <c r="C11315">
        <v>10.945594760000001</v>
      </c>
      <c r="D11315">
        <v>9.3715851170000004</v>
      </c>
      <c r="E11315">
        <v>19.969232609999999</v>
      </c>
      <c r="F11315">
        <v>12.26154764</v>
      </c>
      <c r="G11315">
        <v>14.91645971</v>
      </c>
      <c r="H11315">
        <v>51.580688469999998</v>
      </c>
      <c r="I11315">
        <v>15.96217517</v>
      </c>
      <c r="J11315">
        <v>22.16373308</v>
      </c>
      <c r="K11315">
        <v>8.5218135989999997</v>
      </c>
      <c r="L11315">
        <v>14.86017844</v>
      </c>
      <c r="M11315">
        <v>3.6910475040000001</v>
      </c>
      <c r="N11315">
        <v>8.2233433760000008</v>
      </c>
      <c r="O11315">
        <v>5.7333822190000001</v>
      </c>
      <c r="P11315">
        <v>4.8377915930000004</v>
      </c>
      <c r="Q11315">
        <v>11.1848513</v>
      </c>
    </row>
    <row r="11316" spans="1:17">
      <c r="A11316" t="s">
        <v>23004</v>
      </c>
      <c r="B11316" s="14" t="s">
        <v>23005</v>
      </c>
      <c r="C11316">
        <v>3.242647587</v>
      </c>
      <c r="D11316">
        <v>0.30786643499999999</v>
      </c>
      <c r="E11316">
        <v>0.36961967699999998</v>
      </c>
      <c r="F11316">
        <v>0.126110736</v>
      </c>
      <c r="G11316">
        <v>0.27997227299999999</v>
      </c>
      <c r="H11316">
        <v>1.8680334620000001</v>
      </c>
      <c r="I11316">
        <v>1.6888630259999999</v>
      </c>
      <c r="J11316">
        <v>0.58724523500000003</v>
      </c>
      <c r="K11316">
        <v>1.7862461329999999</v>
      </c>
      <c r="L11316">
        <v>0.87809645000000003</v>
      </c>
      <c r="M11316">
        <v>4.0014082430000002</v>
      </c>
      <c r="N11316">
        <v>0.25696765599999999</v>
      </c>
      <c r="O11316">
        <v>2.0520923839999998</v>
      </c>
      <c r="P11316">
        <v>0.104249982</v>
      </c>
      <c r="Q11316">
        <v>1.273771676</v>
      </c>
    </row>
    <row r="11317" spans="1:17">
      <c r="A11317" t="s">
        <v>23006</v>
      </c>
      <c r="B11317" s="14" t="s">
        <v>6958</v>
      </c>
      <c r="C11317">
        <v>6.2172230639999997</v>
      </c>
      <c r="D11317">
        <v>7.4083286849999999</v>
      </c>
      <c r="E11317">
        <v>13.66970029</v>
      </c>
      <c r="F11317">
        <v>7.5011652299999998</v>
      </c>
      <c r="G11317">
        <v>10.833580380000001</v>
      </c>
      <c r="H11317">
        <v>11.649358919999999</v>
      </c>
      <c r="I11317">
        <v>11.127311349999999</v>
      </c>
      <c r="J11317">
        <v>12.849391880000001</v>
      </c>
      <c r="K11317">
        <v>12.820189149999999</v>
      </c>
      <c r="L11317">
        <v>23.68944252</v>
      </c>
      <c r="M11317">
        <v>3.2547951180000001</v>
      </c>
      <c r="N11317">
        <v>5.0164963260000004</v>
      </c>
      <c r="O11317">
        <v>6.4681399610000003</v>
      </c>
      <c r="P11317">
        <v>5.2716232190000003</v>
      </c>
      <c r="Q11317">
        <v>7.1231990969999996</v>
      </c>
    </row>
    <row r="11318" spans="1:17">
      <c r="A11318" t="s">
        <v>23007</v>
      </c>
      <c r="B11318" s="14" t="s">
        <v>8110</v>
      </c>
      <c r="C11318">
        <v>12.206137890000001</v>
      </c>
      <c r="D11318">
        <v>3.5732330320000001</v>
      </c>
      <c r="E11318">
        <v>3.3082998670000001</v>
      </c>
      <c r="F11318">
        <v>3.679021128</v>
      </c>
      <c r="G11318">
        <v>3.9144328819999998</v>
      </c>
      <c r="H11318">
        <v>2.0090702710000001</v>
      </c>
      <c r="I11318">
        <v>2.7548315329999999</v>
      </c>
      <c r="J11318">
        <v>2.5789612150000001</v>
      </c>
      <c r="K11318">
        <v>4.6803464159999999</v>
      </c>
      <c r="L11318">
        <v>5.3253264280000003</v>
      </c>
      <c r="M11318">
        <v>7.5311515460000003</v>
      </c>
      <c r="N11318">
        <v>1.9524940609999999</v>
      </c>
      <c r="O11318">
        <v>5.7934423800000001</v>
      </c>
      <c r="P11318">
        <v>1.046461463</v>
      </c>
      <c r="Q11318">
        <v>3.6959883539999998</v>
      </c>
    </row>
    <row r="11319" spans="1:17">
      <c r="A11319" t="s">
        <v>23008</v>
      </c>
      <c r="B11319" s="14" t="s">
        <v>23009</v>
      </c>
      <c r="C11319">
        <v>1.7926178269999999</v>
      </c>
      <c r="D11319">
        <v>5.7583106270000002</v>
      </c>
      <c r="E11319">
        <v>3.0037264420000001</v>
      </c>
      <c r="F11319">
        <v>1.98258325</v>
      </c>
      <c r="G11319">
        <v>3.5211488399999999</v>
      </c>
      <c r="H11319">
        <v>4.2168431259999997</v>
      </c>
      <c r="I11319">
        <v>3.9213145210000002</v>
      </c>
      <c r="J11319">
        <v>3.2951372050000001</v>
      </c>
      <c r="K11319">
        <v>1.829746366</v>
      </c>
      <c r="L11319">
        <v>1.6990189579999999</v>
      </c>
      <c r="M11319">
        <v>0</v>
      </c>
      <c r="N11319">
        <v>1.767835847</v>
      </c>
      <c r="O11319">
        <v>0.24816065700000001</v>
      </c>
      <c r="P11319">
        <v>1.5800782630000001</v>
      </c>
      <c r="Q11319">
        <v>1.386341161</v>
      </c>
    </row>
    <row r="11320" spans="1:17">
      <c r="A11320" t="s">
        <v>23010</v>
      </c>
      <c r="B11320" s="14" t="s">
        <v>5028</v>
      </c>
      <c r="C11320">
        <v>34.098798049999999</v>
      </c>
      <c r="D11320">
        <v>0.74607659199999998</v>
      </c>
      <c r="E11320">
        <v>1.47795122</v>
      </c>
      <c r="F11320">
        <v>1.489867861</v>
      </c>
      <c r="G11320">
        <v>1.090411888</v>
      </c>
      <c r="H11320">
        <v>0.323353591</v>
      </c>
      <c r="I11320">
        <v>0</v>
      </c>
      <c r="J11320">
        <v>0.85387013499999997</v>
      </c>
      <c r="K11320">
        <v>3.4375357320000002</v>
      </c>
      <c r="L11320">
        <v>8.2458418390000006</v>
      </c>
      <c r="M11320">
        <v>0</v>
      </c>
      <c r="N11320">
        <v>0.93409445700000004</v>
      </c>
      <c r="O11320">
        <v>8.3919282590000002</v>
      </c>
      <c r="P11320">
        <v>1.3263445679999999</v>
      </c>
      <c r="Q11320">
        <v>6.0771958269999997</v>
      </c>
    </row>
    <row r="11321" spans="1:17">
      <c r="A11321" t="s">
        <v>23011</v>
      </c>
      <c r="B11321" s="14" t="s">
        <v>1446</v>
      </c>
      <c r="C11321">
        <v>13.21517862</v>
      </c>
      <c r="D11321">
        <v>3.2776442220000002</v>
      </c>
      <c r="E11321">
        <v>3.6523738080000001</v>
      </c>
      <c r="F11321">
        <v>3.0893182440000002</v>
      </c>
      <c r="G11321">
        <v>2.7036905</v>
      </c>
      <c r="H11321">
        <v>1.2136725559999999</v>
      </c>
      <c r="I11321">
        <v>11.52127671</v>
      </c>
      <c r="J11321">
        <v>8.6314019480000006</v>
      </c>
      <c r="K11321">
        <v>5.2782613879999998</v>
      </c>
      <c r="L11321">
        <v>8.9854464360000001</v>
      </c>
      <c r="M11321">
        <v>3.5844885670000002</v>
      </c>
      <c r="N11321">
        <v>4.4267954700000001</v>
      </c>
      <c r="O11321">
        <v>8.9085791469999993</v>
      </c>
      <c r="P11321">
        <v>3.5990236289999999</v>
      </c>
      <c r="Q11321">
        <v>5.9246997329999997</v>
      </c>
    </row>
    <row r="11322" spans="1:17">
      <c r="A11322" t="s">
        <v>23012</v>
      </c>
      <c r="B11322" s="14" t="s">
        <v>23013</v>
      </c>
      <c r="C11322">
        <v>16.46520933</v>
      </c>
      <c r="D11322">
        <v>1.6376957910000001</v>
      </c>
      <c r="E11322">
        <v>0.96522163800000005</v>
      </c>
      <c r="F11322">
        <v>1.189227316</v>
      </c>
      <c r="G11322">
        <v>0.58025172899999999</v>
      </c>
      <c r="H11322">
        <v>0.64526011500000002</v>
      </c>
      <c r="I11322">
        <v>3.4302195979999999</v>
      </c>
      <c r="J11322">
        <v>1.5761251169999999</v>
      </c>
      <c r="K11322">
        <v>3.2011876689999998</v>
      </c>
      <c r="L11322">
        <v>5.5203139700000001</v>
      </c>
      <c r="M11322">
        <v>2.580059994</v>
      </c>
      <c r="N11322">
        <v>0.95271554300000005</v>
      </c>
      <c r="O11322">
        <v>7.4428004899999998</v>
      </c>
      <c r="P11322">
        <v>0.70580093399999999</v>
      </c>
      <c r="Q11322">
        <v>3.0029244980000001</v>
      </c>
    </row>
    <row r="11323" spans="1:17">
      <c r="A11323" t="s">
        <v>23014</v>
      </c>
      <c r="B11323" s="14" t="s">
        <v>23015</v>
      </c>
      <c r="C11323">
        <v>0</v>
      </c>
      <c r="D11323">
        <v>0</v>
      </c>
      <c r="E11323">
        <v>0.15804121900000001</v>
      </c>
      <c r="F11323">
        <v>0.60662439300000004</v>
      </c>
      <c r="G11323">
        <v>0.76956407400000004</v>
      </c>
      <c r="H11323">
        <v>0</v>
      </c>
      <c r="I11323">
        <v>2.1663617089999998</v>
      </c>
      <c r="J11323">
        <v>1.1299189780000001</v>
      </c>
      <c r="K11323">
        <v>2.6956215449999998</v>
      </c>
      <c r="L11323">
        <v>11.263640069999999</v>
      </c>
      <c r="M11323">
        <v>5.7030462809999998</v>
      </c>
      <c r="N11323">
        <v>0.36624566800000002</v>
      </c>
      <c r="O11323">
        <v>0</v>
      </c>
      <c r="P11323">
        <v>0.22287496100000001</v>
      </c>
      <c r="Q11323">
        <v>0</v>
      </c>
    </row>
    <row r="11324" spans="1:17">
      <c r="A11324" t="s">
        <v>23016</v>
      </c>
      <c r="B11324" s="14" t="s">
        <v>2357</v>
      </c>
      <c r="C11324">
        <v>1.1314365260000001</v>
      </c>
      <c r="D11324">
        <v>6.4333775739999997</v>
      </c>
      <c r="E11324">
        <v>6.3395456799999996</v>
      </c>
      <c r="F11324">
        <v>4.2609592860000003</v>
      </c>
      <c r="G11324">
        <v>3.9726841899999998</v>
      </c>
      <c r="H11324">
        <v>2.3175150520000001</v>
      </c>
      <c r="I11324">
        <v>1.6499960419999999</v>
      </c>
      <c r="J11324">
        <v>14.53450726</v>
      </c>
      <c r="K11324">
        <v>8.5545980549999996</v>
      </c>
      <c r="L11324">
        <v>4.7660455700000002</v>
      </c>
      <c r="M11324">
        <v>1.447896681</v>
      </c>
      <c r="N11324">
        <v>7.3921420250000001</v>
      </c>
      <c r="O11324">
        <v>1.253041343</v>
      </c>
      <c r="P11324">
        <v>5.4320428820000002</v>
      </c>
      <c r="Q11324">
        <v>3.8889296189999998</v>
      </c>
    </row>
    <row r="11325" spans="1:17">
      <c r="A11325" t="s">
        <v>23017</v>
      </c>
      <c r="B11325" s="14" t="s">
        <v>3783</v>
      </c>
      <c r="C11325">
        <v>10.33518048</v>
      </c>
      <c r="D11325">
        <v>3.7400608420000001</v>
      </c>
      <c r="E11325">
        <v>2.9532089180000001</v>
      </c>
      <c r="F11325">
        <v>3.1156267</v>
      </c>
      <c r="G11325">
        <v>2.1584497589999998</v>
      </c>
      <c r="H11325">
        <v>3.3458326459999999</v>
      </c>
      <c r="I11325">
        <v>4.261192608</v>
      </c>
      <c r="J11325">
        <v>5.6317795200000003</v>
      </c>
      <c r="K11325">
        <v>4.590362345</v>
      </c>
      <c r="L11325">
        <v>3.282276666</v>
      </c>
      <c r="M11325">
        <v>8.4133383229999996</v>
      </c>
      <c r="N11325">
        <v>4.1356199819999997</v>
      </c>
      <c r="O11325">
        <v>8.8691422089999996</v>
      </c>
      <c r="P11325">
        <v>5.6422525139999999</v>
      </c>
      <c r="Q11325">
        <v>4.8356842350000004</v>
      </c>
    </row>
    <row r="11326" spans="1:17">
      <c r="A11326" t="s">
        <v>23018</v>
      </c>
      <c r="B11326" s="14" t="s">
        <v>2146</v>
      </c>
      <c r="C11326">
        <v>3.2517663940000001</v>
      </c>
      <c r="D11326">
        <v>5.0426259440000001</v>
      </c>
      <c r="E11326">
        <v>3.4594849600000002</v>
      </c>
      <c r="F11326">
        <v>4.4262882250000004</v>
      </c>
      <c r="G11326">
        <v>4.1178074149999997</v>
      </c>
      <c r="H11326">
        <v>3.7465733000000001</v>
      </c>
      <c r="I11326">
        <v>7.9035243470000003</v>
      </c>
      <c r="J11326">
        <v>4.2596858070000003</v>
      </c>
      <c r="K11326">
        <v>4.4254889149999999</v>
      </c>
      <c r="L11326">
        <v>4.794191509</v>
      </c>
      <c r="M11326">
        <v>2.0806389319999998</v>
      </c>
      <c r="N11326">
        <v>2.2714921640000001</v>
      </c>
      <c r="O11326">
        <v>7.2025211039999997</v>
      </c>
      <c r="P11326">
        <v>0.97573604899999999</v>
      </c>
      <c r="Q11326">
        <v>10.43172197</v>
      </c>
    </row>
    <row r="11327" spans="1:17">
      <c r="A11327" t="s">
        <v>23019</v>
      </c>
      <c r="B11327" s="14" t="s">
        <v>2399</v>
      </c>
      <c r="C11327">
        <v>24.186862340000001</v>
      </c>
      <c r="D11327">
        <v>5.7926484919999996</v>
      </c>
      <c r="E11327">
        <v>5.6592765729999996</v>
      </c>
      <c r="F11327">
        <v>5.2498896200000003</v>
      </c>
      <c r="G11327">
        <v>4.7269161180000001</v>
      </c>
      <c r="H11327">
        <v>6.4333225079999998</v>
      </c>
      <c r="I11327">
        <v>7.745578965</v>
      </c>
      <c r="J11327">
        <v>8.0383577810000002</v>
      </c>
      <c r="K11327">
        <v>13.49304192</v>
      </c>
      <c r="L11327">
        <v>14.92124012</v>
      </c>
      <c r="M11327">
        <v>12.077503829999999</v>
      </c>
      <c r="N11327">
        <v>5.701229069</v>
      </c>
      <c r="O11327">
        <v>20.7232807</v>
      </c>
      <c r="P11327">
        <v>5.2470428069999997</v>
      </c>
      <c r="Q11327">
        <v>13.70589916</v>
      </c>
    </row>
    <row r="11328" spans="1:17">
      <c r="A11328" t="e">
        <v>#N/A</v>
      </c>
      <c r="B11328" s="14" t="s">
        <v>23020</v>
      </c>
      <c r="C11328">
        <v>128.55232119999999</v>
      </c>
      <c r="D11328">
        <v>7.4756439090000004</v>
      </c>
      <c r="E11328">
        <v>0.68382037299999998</v>
      </c>
      <c r="F11328">
        <v>1.312385847</v>
      </c>
      <c r="G11328">
        <v>1.1099289880000001</v>
      </c>
      <c r="H11328">
        <v>0</v>
      </c>
      <c r="I11328">
        <v>2.3433795919999998</v>
      </c>
      <c r="J11328">
        <v>2.240786145</v>
      </c>
      <c r="K11328">
        <v>45.925209870000003</v>
      </c>
      <c r="L11328">
        <v>106.6101341</v>
      </c>
      <c r="M11328">
        <v>15.42263488</v>
      </c>
      <c r="N11328">
        <v>0.594258536</v>
      </c>
      <c r="O11328">
        <v>40.931058649999997</v>
      </c>
      <c r="P11328">
        <v>0.96434613400000002</v>
      </c>
      <c r="Q11328">
        <v>7.7324631720000001</v>
      </c>
    </row>
    <row r="11329" spans="1:17">
      <c r="A11329" t="s">
        <v>23021</v>
      </c>
      <c r="B11329" s="14" t="s">
        <v>23022</v>
      </c>
      <c r="C11329">
        <v>142.12752979999999</v>
      </c>
      <c r="D11329">
        <v>0</v>
      </c>
      <c r="E11329">
        <v>0.57059037599999995</v>
      </c>
      <c r="F11329">
        <v>0.73005013600000002</v>
      </c>
      <c r="G11329">
        <v>0.92614204499999997</v>
      </c>
      <c r="H11329">
        <v>1.029902184</v>
      </c>
      <c r="I11329">
        <v>19.55352452</v>
      </c>
      <c r="J11329">
        <v>0.67990795699999995</v>
      </c>
      <c r="K11329">
        <v>15.81489653</v>
      </c>
      <c r="L11329">
        <v>16.94422045</v>
      </c>
      <c r="M11329">
        <v>87.508430919999995</v>
      </c>
      <c r="N11329">
        <v>1.6528619449999999</v>
      </c>
      <c r="O11329">
        <v>68.307026449999995</v>
      </c>
      <c r="P11329">
        <v>0.40233272199999998</v>
      </c>
      <c r="Q11329">
        <v>0</v>
      </c>
    </row>
    <row r="11330" spans="1:17">
      <c r="A11330" t="s">
        <v>23023</v>
      </c>
      <c r="B11330" s="14" t="s">
        <v>23024</v>
      </c>
      <c r="C11330">
        <v>0</v>
      </c>
      <c r="D11330">
        <v>0.86309096299999999</v>
      </c>
      <c r="E11330">
        <v>2.0724273110000002</v>
      </c>
      <c r="F11330">
        <v>4.2425555060000004</v>
      </c>
      <c r="G11330">
        <v>2.0182906840000001</v>
      </c>
      <c r="H11330">
        <v>0</v>
      </c>
      <c r="I11330">
        <v>5.6815901430000002</v>
      </c>
      <c r="J11330">
        <v>0.98779080500000005</v>
      </c>
      <c r="K11330">
        <v>7.0696489580000001</v>
      </c>
      <c r="L11330">
        <v>0</v>
      </c>
      <c r="M11330">
        <v>0</v>
      </c>
      <c r="N11330">
        <v>1.440796639</v>
      </c>
      <c r="O11330">
        <v>0</v>
      </c>
      <c r="P11330">
        <v>6.4297323620000002</v>
      </c>
      <c r="Q11330">
        <v>0</v>
      </c>
    </row>
    <row r="11331" spans="1:17">
      <c r="A11331" t="s">
        <v>23025</v>
      </c>
      <c r="B11331" s="14" t="s">
        <v>23026</v>
      </c>
      <c r="C11331">
        <v>10.1219199</v>
      </c>
      <c r="D11331">
        <v>9.4178455129999996</v>
      </c>
      <c r="E11331">
        <v>2.9074936089999999</v>
      </c>
      <c r="F11331">
        <v>1.5155697669999999</v>
      </c>
      <c r="G11331">
        <v>1.5730795040000001</v>
      </c>
      <c r="H11331">
        <v>1.554950356</v>
      </c>
      <c r="I11331">
        <v>10.3326958</v>
      </c>
      <c r="J11331">
        <v>15.654547409999999</v>
      </c>
      <c r="K11331">
        <v>13.775418930000001</v>
      </c>
      <c r="L11331">
        <v>9.5934189330000006</v>
      </c>
      <c r="M11331">
        <v>0</v>
      </c>
      <c r="N11331">
        <v>3.2441466800000001</v>
      </c>
      <c r="O11331">
        <v>3.3629418389999999</v>
      </c>
      <c r="P11331">
        <v>1.670469682</v>
      </c>
      <c r="Q11331">
        <v>9.7413874279999995</v>
      </c>
    </row>
    <row r="11332" spans="1:17">
      <c r="A11332" t="s">
        <v>23027</v>
      </c>
      <c r="B11332" s="14" t="s">
        <v>1744</v>
      </c>
      <c r="C11332">
        <v>6.1017026889999997</v>
      </c>
      <c r="D11332">
        <v>2.0583183420000002</v>
      </c>
      <c r="E11332">
        <v>1.6523745489999999</v>
      </c>
      <c r="F11332">
        <v>2.227412873</v>
      </c>
      <c r="G11332">
        <v>1.652314536</v>
      </c>
      <c r="H11332">
        <v>2.9292382469999998</v>
      </c>
      <c r="I11332">
        <v>3.6401860290000001</v>
      </c>
      <c r="J11332">
        <v>2.7424628530000001</v>
      </c>
      <c r="K11332">
        <v>5.7248013640000002</v>
      </c>
      <c r="L11332">
        <v>2.5410640880000002</v>
      </c>
      <c r="M11332">
        <v>3.4605119640000002</v>
      </c>
      <c r="N11332">
        <v>1.555621712</v>
      </c>
      <c r="O11332">
        <v>4.607388416</v>
      </c>
      <c r="P11332">
        <v>2.247010687</v>
      </c>
      <c r="Q11332">
        <v>2.7645614520000001</v>
      </c>
    </row>
    <row r="11333" spans="1:17">
      <c r="A11333" t="s">
        <v>23028</v>
      </c>
      <c r="B11333" s="14" t="s">
        <v>23029</v>
      </c>
      <c r="C11333">
        <v>0</v>
      </c>
      <c r="D11333">
        <v>0.67270325099999995</v>
      </c>
      <c r="E11333">
        <v>0.32305484499999998</v>
      </c>
      <c r="F11333">
        <v>0</v>
      </c>
      <c r="G11333">
        <v>0</v>
      </c>
      <c r="H11333">
        <v>0</v>
      </c>
      <c r="I11333">
        <v>0</v>
      </c>
      <c r="J11333">
        <v>0.76989577399999998</v>
      </c>
      <c r="K11333">
        <v>1.3775418930000001</v>
      </c>
      <c r="L11333">
        <v>3.8373675729999999</v>
      </c>
      <c r="M11333">
        <v>0</v>
      </c>
      <c r="N11333">
        <v>0</v>
      </c>
      <c r="O11333">
        <v>0</v>
      </c>
      <c r="P11333">
        <v>0.91116528100000005</v>
      </c>
      <c r="Q11333">
        <v>0</v>
      </c>
    </row>
    <row r="11334" spans="1:17">
      <c r="A11334" t="s">
        <v>23030</v>
      </c>
      <c r="B11334" s="14" t="s">
        <v>1392</v>
      </c>
      <c r="C11334">
        <v>38.184883839999998</v>
      </c>
      <c r="D11334">
        <v>1.4217193800000001</v>
      </c>
      <c r="E11334">
        <v>1.2118949450000001</v>
      </c>
      <c r="F11334">
        <v>1.070116225</v>
      </c>
      <c r="G11334">
        <v>1.2744347810000001</v>
      </c>
      <c r="H11334">
        <v>1.848542382</v>
      </c>
      <c r="I11334">
        <v>5.615371144</v>
      </c>
      <c r="J11334">
        <v>4.0474862549999999</v>
      </c>
      <c r="K11334">
        <v>5.1676552119999997</v>
      </c>
      <c r="L11334">
        <v>8.5155569460000002</v>
      </c>
      <c r="M11334">
        <v>20.32624187</v>
      </c>
      <c r="N11334">
        <v>2.2151175470000002</v>
      </c>
      <c r="O11334">
        <v>18.123826409999999</v>
      </c>
      <c r="P11334">
        <v>1.5886984390000001</v>
      </c>
      <c r="Q11334">
        <v>6.3969417279999998</v>
      </c>
    </row>
    <row r="11335" spans="1:17">
      <c r="A11335" t="s">
        <v>23031</v>
      </c>
      <c r="B11335" s="14" t="s">
        <v>8815</v>
      </c>
      <c r="C11335">
        <v>6.135923537</v>
      </c>
      <c r="D11335">
        <v>11.761008260000001</v>
      </c>
      <c r="E11335">
        <v>10.302694839999999</v>
      </c>
      <c r="F11335">
        <v>11.14835605</v>
      </c>
      <c r="G11335">
        <v>8.1539986679999998</v>
      </c>
      <c r="H11335">
        <v>7.5818897219999997</v>
      </c>
      <c r="I11335">
        <v>26.45536289</v>
      </c>
      <c r="J11335">
        <v>37.303141259999997</v>
      </c>
      <c r="K11335">
        <v>28.31969844</v>
      </c>
      <c r="L11335">
        <v>13.991022340000001</v>
      </c>
      <c r="M11335">
        <v>3.072571446</v>
      </c>
      <c r="N11335">
        <v>15.75258582</v>
      </c>
      <c r="O11335">
        <v>6.7954018559999998</v>
      </c>
      <c r="P11335">
        <v>32.940861630000001</v>
      </c>
      <c r="Q11335">
        <v>15.40498477</v>
      </c>
    </row>
    <row r="11336" spans="1:17">
      <c r="A11336" t="e">
        <v>#N/A</v>
      </c>
      <c r="B11336" s="14" t="s">
        <v>23032</v>
      </c>
      <c r="C11336">
        <v>0</v>
      </c>
      <c r="D11336">
        <v>0</v>
      </c>
      <c r="E11336">
        <v>0</v>
      </c>
      <c r="F11336">
        <v>0</v>
      </c>
      <c r="G11336">
        <v>0.66647605099999996</v>
      </c>
      <c r="H11336">
        <v>0</v>
      </c>
      <c r="I11336">
        <v>0</v>
      </c>
      <c r="J11336">
        <v>0</v>
      </c>
      <c r="K11336">
        <v>0</v>
      </c>
      <c r="L11336">
        <v>0</v>
      </c>
      <c r="M11336">
        <v>0</v>
      </c>
      <c r="N11336">
        <v>0.47577708299999999</v>
      </c>
      <c r="O11336">
        <v>0</v>
      </c>
      <c r="P11336">
        <v>0</v>
      </c>
      <c r="Q11336">
        <v>0</v>
      </c>
    </row>
    <row r="11337" spans="1:17">
      <c r="A11337" t="e">
        <v>#N/A</v>
      </c>
      <c r="B11337" s="14" t="s">
        <v>23033</v>
      </c>
      <c r="C11337">
        <v>0</v>
      </c>
      <c r="D11337">
        <v>0</v>
      </c>
      <c r="E11337">
        <v>0</v>
      </c>
      <c r="F11337">
        <v>0.38768179600000002</v>
      </c>
      <c r="G11337">
        <v>1.4754400860000001</v>
      </c>
      <c r="H11337">
        <v>1.0938271470000001</v>
      </c>
      <c r="I11337">
        <v>8.3068766239999992</v>
      </c>
      <c r="J11337">
        <v>0.72210914000000004</v>
      </c>
      <c r="K11337">
        <v>0</v>
      </c>
      <c r="L11337">
        <v>1.7995930689999999</v>
      </c>
      <c r="M11337">
        <v>0</v>
      </c>
      <c r="N11337">
        <v>0.70218135000000004</v>
      </c>
      <c r="O11337">
        <v>0</v>
      </c>
      <c r="P11337">
        <v>1.2819152920000001</v>
      </c>
      <c r="Q11337">
        <v>0</v>
      </c>
    </row>
    <row r="11338" spans="1:17">
      <c r="A11338" t="s">
        <v>23034</v>
      </c>
      <c r="B11338" s="14" t="s">
        <v>23035</v>
      </c>
      <c r="C11338">
        <v>4.4565575390000003</v>
      </c>
      <c r="D11338">
        <v>0.32909223799999998</v>
      </c>
      <c r="E11338">
        <v>0.15804121900000001</v>
      </c>
      <c r="F11338">
        <v>0.20220813100000001</v>
      </c>
      <c r="G11338">
        <v>0.25652135799999998</v>
      </c>
      <c r="H11338">
        <v>0</v>
      </c>
      <c r="I11338">
        <v>0</v>
      </c>
      <c r="J11338">
        <v>1.318238808</v>
      </c>
      <c r="K11338">
        <v>2.0217161589999999</v>
      </c>
      <c r="L11338">
        <v>0</v>
      </c>
      <c r="M11338">
        <v>0</v>
      </c>
      <c r="N11338">
        <v>1.098737005</v>
      </c>
      <c r="O11338">
        <v>0</v>
      </c>
      <c r="P11338">
        <v>0.668624883</v>
      </c>
      <c r="Q11338">
        <v>0</v>
      </c>
    </row>
    <row r="11339" spans="1:17">
      <c r="A11339" t="s">
        <v>23036</v>
      </c>
      <c r="B11339" s="14" t="s">
        <v>23037</v>
      </c>
      <c r="C11339">
        <v>0</v>
      </c>
      <c r="D11339">
        <v>3.701812109</v>
      </c>
      <c r="E11339">
        <v>3.0475462879999999</v>
      </c>
      <c r="F11339">
        <v>0.649871219</v>
      </c>
      <c r="G11339">
        <v>2.061067558</v>
      </c>
      <c r="H11339">
        <v>7.3343323170000003</v>
      </c>
      <c r="I11339">
        <v>0</v>
      </c>
      <c r="J11339">
        <v>2.7235619299999998</v>
      </c>
      <c r="K11339">
        <v>2.165846213</v>
      </c>
      <c r="L11339">
        <v>0</v>
      </c>
      <c r="M11339">
        <v>0</v>
      </c>
      <c r="N11339">
        <v>0</v>
      </c>
      <c r="O11339">
        <v>2.6436999430000001</v>
      </c>
      <c r="P11339">
        <v>1.7907294540000001</v>
      </c>
      <c r="Q11339">
        <v>4.922980269</v>
      </c>
    </row>
    <row r="11340" spans="1:17">
      <c r="A11340" t="e">
        <v>#N/A</v>
      </c>
      <c r="B11340" s="14" t="s">
        <v>23038</v>
      </c>
      <c r="C11340">
        <v>2.6947754129999999</v>
      </c>
      <c r="D11340">
        <v>0.18655718199999999</v>
      </c>
      <c r="E11340">
        <v>0.19710034600000001</v>
      </c>
      <c r="F11340">
        <v>4.5851436000000002E-2</v>
      </c>
      <c r="G11340">
        <v>0.20358505800000001</v>
      </c>
      <c r="H11340">
        <v>6.4683905999999999E-2</v>
      </c>
      <c r="I11340">
        <v>3.6842285189999999</v>
      </c>
      <c r="J11340">
        <v>0.23486216900000001</v>
      </c>
      <c r="K11340">
        <v>8.7866048939999999</v>
      </c>
      <c r="L11340">
        <v>1.064196554</v>
      </c>
      <c r="M11340">
        <v>4.202856701</v>
      </c>
      <c r="N11340">
        <v>0.29066642399999998</v>
      </c>
      <c r="O11340">
        <v>4.849658378</v>
      </c>
      <c r="P11340">
        <v>0.22741971899999999</v>
      </c>
      <c r="Q11340">
        <v>3.126052316</v>
      </c>
    </row>
    <row r="11341" spans="1:17">
      <c r="A11341" t="s">
        <v>11977</v>
      </c>
      <c r="B11341" s="14" t="s">
        <v>23039</v>
      </c>
      <c r="C11341">
        <v>27.941429769999999</v>
      </c>
      <c r="D11341">
        <v>0</v>
      </c>
      <c r="E11341">
        <v>0.11890516600000001</v>
      </c>
      <c r="F11341">
        <v>7.6067469999999998E-2</v>
      </c>
      <c r="G11341">
        <v>9.6499239000000001E-2</v>
      </c>
      <c r="H11341">
        <v>0</v>
      </c>
      <c r="I11341">
        <v>0</v>
      </c>
      <c r="J11341">
        <v>0.14168582599999999</v>
      </c>
      <c r="K11341">
        <v>2.2816120120000001</v>
      </c>
      <c r="L11341">
        <v>11.652304239999999</v>
      </c>
      <c r="M11341">
        <v>1.0726974739999999</v>
      </c>
      <c r="N11341">
        <v>0.41332731700000003</v>
      </c>
      <c r="O11341">
        <v>3.0944525719999998</v>
      </c>
      <c r="P11341">
        <v>0</v>
      </c>
      <c r="Q11341">
        <v>0</v>
      </c>
    </row>
    <row r="11342" spans="1:17">
      <c r="A11342" t="s">
        <v>23040</v>
      </c>
      <c r="B11342" s="14" t="s">
        <v>6248</v>
      </c>
      <c r="C11342">
        <v>7.9418140770000001</v>
      </c>
      <c r="D11342">
        <v>1.6667789049999999</v>
      </c>
      <c r="E11342">
        <v>1.445245361</v>
      </c>
      <c r="F11342">
        <v>1.1094840880000001</v>
      </c>
      <c r="G11342">
        <v>1.407492188</v>
      </c>
      <c r="H11342">
        <v>2.006641401</v>
      </c>
      <c r="I11342">
        <v>2.4382532600000002</v>
      </c>
      <c r="J11342">
        <v>0.847820448</v>
      </c>
      <c r="K11342">
        <v>1.232537483</v>
      </c>
      <c r="L11342">
        <v>1.980827391</v>
      </c>
      <c r="M11342">
        <v>1.2035274789999999</v>
      </c>
      <c r="N11342">
        <v>0.87594991300000002</v>
      </c>
      <c r="O11342">
        <v>4.8606082449999999</v>
      </c>
      <c r="P11342">
        <v>1.9127093049999999</v>
      </c>
      <c r="Q11342">
        <v>2.5860594730000002</v>
      </c>
    </row>
    <row r="11343" spans="1:17">
      <c r="A11343" t="e">
        <v>#N/A</v>
      </c>
      <c r="B11343" s="14" t="s">
        <v>23041</v>
      </c>
      <c r="C11343">
        <v>0</v>
      </c>
      <c r="D11343">
        <v>0</v>
      </c>
      <c r="E11343">
        <v>0.89664202000000004</v>
      </c>
      <c r="F11343">
        <v>0</v>
      </c>
      <c r="G11343">
        <v>0</v>
      </c>
      <c r="H11343">
        <v>0</v>
      </c>
      <c r="I11343">
        <v>0</v>
      </c>
      <c r="J11343">
        <v>1.0684267890000001</v>
      </c>
      <c r="K11343">
        <v>0</v>
      </c>
      <c r="L11343">
        <v>0</v>
      </c>
      <c r="M11343">
        <v>0</v>
      </c>
      <c r="N11343">
        <v>0</v>
      </c>
      <c r="O11343">
        <v>0</v>
      </c>
      <c r="P11343">
        <v>0</v>
      </c>
      <c r="Q11343">
        <v>0</v>
      </c>
    </row>
    <row r="11344" spans="1:17">
      <c r="A11344" t="e">
        <v>#N/A</v>
      </c>
      <c r="B11344" s="14" t="s">
        <v>23042</v>
      </c>
      <c r="C11344">
        <v>1.008894948</v>
      </c>
      <c r="D11344">
        <v>0.223504012</v>
      </c>
      <c r="E11344">
        <v>0.214668366</v>
      </c>
      <c r="F11344">
        <v>0.274660556</v>
      </c>
      <c r="G11344">
        <v>0.23228969899999999</v>
      </c>
      <c r="H11344">
        <v>0</v>
      </c>
      <c r="I11344">
        <v>0</v>
      </c>
      <c r="J11344">
        <v>0.42632664999999997</v>
      </c>
      <c r="K11344">
        <v>0.152561643</v>
      </c>
      <c r="L11344">
        <v>0.42498533399999999</v>
      </c>
      <c r="M11344">
        <v>0</v>
      </c>
      <c r="N11344">
        <v>0.37310531899999999</v>
      </c>
      <c r="O11344">
        <v>0</v>
      </c>
      <c r="P11344">
        <v>0.40364325200000001</v>
      </c>
      <c r="Q11344">
        <v>0</v>
      </c>
    </row>
    <row r="11345" spans="1:17">
      <c r="A11345" t="e">
        <v>#N/A</v>
      </c>
      <c r="B11345" s="14" t="s">
        <v>23043</v>
      </c>
      <c r="C11345">
        <v>12.078636449999999</v>
      </c>
      <c r="D11345">
        <v>0</v>
      </c>
      <c r="E11345">
        <v>0.12238289400000001</v>
      </c>
      <c r="F11345">
        <v>0.15658457000000001</v>
      </c>
      <c r="G11345">
        <v>9.9321640000000003E-2</v>
      </c>
      <c r="H11345">
        <v>0</v>
      </c>
      <c r="I11345">
        <v>1.6775725770000001</v>
      </c>
      <c r="J11345">
        <v>7.2914919999999994E-2</v>
      </c>
      <c r="K11345">
        <v>2.8701987070000001</v>
      </c>
      <c r="L11345">
        <v>7.6319789619999998</v>
      </c>
      <c r="M11345">
        <v>9.9366447040000008</v>
      </c>
      <c r="N11345">
        <v>0.21270813899999999</v>
      </c>
      <c r="O11345">
        <v>7.0069094590000001</v>
      </c>
      <c r="P11345">
        <v>0.17258841</v>
      </c>
      <c r="Q11345">
        <v>0.79078513100000003</v>
      </c>
    </row>
    <row r="11346" spans="1:17">
      <c r="A11346" t="e">
        <v>#N/A</v>
      </c>
      <c r="B11346" s="14" t="s">
        <v>23044</v>
      </c>
      <c r="C11346">
        <v>0</v>
      </c>
      <c r="D11346">
        <v>3.1547462799999999</v>
      </c>
      <c r="E11346">
        <v>3.4087856109999999</v>
      </c>
      <c r="F11346">
        <v>4.3614202080000002</v>
      </c>
      <c r="G11346">
        <v>1.229533405</v>
      </c>
      <c r="H11346">
        <v>0</v>
      </c>
      <c r="I11346">
        <v>0</v>
      </c>
      <c r="J11346">
        <v>4.0618639129999998</v>
      </c>
      <c r="K11346">
        <v>1.615049116</v>
      </c>
      <c r="L11346">
        <v>0</v>
      </c>
      <c r="M11346">
        <v>0</v>
      </c>
      <c r="N11346">
        <v>5.7052234720000001</v>
      </c>
      <c r="O11346">
        <v>3.9427593980000002</v>
      </c>
      <c r="P11346">
        <v>5.3413137180000003</v>
      </c>
      <c r="Q11346">
        <v>4.8946872790000002</v>
      </c>
    </row>
    <row r="11347" spans="1:17">
      <c r="A11347" t="e">
        <v>#N/A</v>
      </c>
      <c r="B11347" s="14" t="s">
        <v>23045</v>
      </c>
      <c r="C11347">
        <v>456.77463990000001</v>
      </c>
      <c r="D11347">
        <v>23.564998729999999</v>
      </c>
      <c r="E11347">
        <v>29.765797970000001</v>
      </c>
      <c r="F11347">
        <v>14.84435276</v>
      </c>
      <c r="G11347">
        <v>23.616622159999999</v>
      </c>
      <c r="H11347">
        <v>49.092004109999998</v>
      </c>
      <c r="I11347">
        <v>135.5711033</v>
      </c>
      <c r="J11347">
        <v>119.09721039999999</v>
      </c>
      <c r="K11347">
        <v>94.483869040000002</v>
      </c>
      <c r="L11347">
        <v>206.1546822</v>
      </c>
      <c r="M11347">
        <v>169.86930709999999</v>
      </c>
      <c r="N11347">
        <v>59.392839219999999</v>
      </c>
      <c r="O11347">
        <v>222.7403036</v>
      </c>
      <c r="P11347">
        <v>51.230366549999999</v>
      </c>
      <c r="Q11347">
        <v>95.859589830000004</v>
      </c>
    </row>
    <row r="11348" spans="1:17">
      <c r="A11348" t="s">
        <v>11327</v>
      </c>
      <c r="B11348" s="14" t="s">
        <v>23046</v>
      </c>
      <c r="C11348">
        <v>7.3965551999999999</v>
      </c>
      <c r="D11348">
        <v>34.956472210000001</v>
      </c>
      <c r="E11348">
        <v>36.328722800000001</v>
      </c>
      <c r="F11348">
        <v>29.197646930000001</v>
      </c>
      <c r="G11348">
        <v>19.797322950000002</v>
      </c>
      <c r="H11348">
        <v>13.256531989999999</v>
      </c>
      <c r="I11348">
        <v>14.38205505</v>
      </c>
      <c r="J11348">
        <v>17.81561804</v>
      </c>
      <c r="K11348">
        <v>20.691912850000001</v>
      </c>
      <c r="L11348">
        <v>12.462853490000001</v>
      </c>
      <c r="M11348">
        <v>0</v>
      </c>
      <c r="N11348">
        <v>8.3580541339999996</v>
      </c>
      <c r="O11348">
        <v>6.8262700020000002</v>
      </c>
      <c r="P11348">
        <v>12.94670668</v>
      </c>
      <c r="Q11348">
        <v>8.4743839459999997</v>
      </c>
    </row>
    <row r="11349" spans="1:17">
      <c r="A11349" t="s">
        <v>23047</v>
      </c>
      <c r="B11349" s="14" t="s">
        <v>2675</v>
      </c>
      <c r="C11349">
        <v>37.807509269999997</v>
      </c>
      <c r="D11349">
        <v>2.57711668</v>
      </c>
      <c r="E11349">
        <v>0.30940464099999998</v>
      </c>
      <c r="F11349">
        <v>0</v>
      </c>
      <c r="G11349">
        <v>2.5110189260000002</v>
      </c>
      <c r="H11349">
        <v>8.9354893719999993</v>
      </c>
      <c r="I11349">
        <v>8.4823740169999997</v>
      </c>
      <c r="J11349">
        <v>1.474729934</v>
      </c>
      <c r="K11349">
        <v>7.9160153830000004</v>
      </c>
      <c r="L11349">
        <v>36.752252810000002</v>
      </c>
      <c r="M11349">
        <v>0</v>
      </c>
      <c r="N11349">
        <v>0</v>
      </c>
      <c r="O11349">
        <v>6.4416914099999998</v>
      </c>
      <c r="P11349">
        <v>6.1086573780000002</v>
      </c>
      <c r="Q11349">
        <v>7.996953864</v>
      </c>
    </row>
    <row r="11350" spans="1:17">
      <c r="A11350" t="s">
        <v>23048</v>
      </c>
      <c r="B11350" s="14" t="s">
        <v>8594</v>
      </c>
      <c r="C11350">
        <v>6.7321337870000004</v>
      </c>
      <c r="D11350">
        <v>0.55927239200000001</v>
      </c>
      <c r="E11350">
        <v>0.62669019400000003</v>
      </c>
      <c r="F11350">
        <v>0.400913931</v>
      </c>
      <c r="G11350">
        <v>0.29062837499999999</v>
      </c>
      <c r="H11350">
        <v>0.80797216699999996</v>
      </c>
      <c r="I11350">
        <v>5.8292015020000001</v>
      </c>
      <c r="J11350">
        <v>1.040124093</v>
      </c>
      <c r="K11350">
        <v>4.4856076299999996</v>
      </c>
      <c r="L11350">
        <v>2.7915236349999999</v>
      </c>
      <c r="M11350">
        <v>3.63449358</v>
      </c>
      <c r="N11350">
        <v>0.38900775300000001</v>
      </c>
      <c r="O11350">
        <v>4.1938266029999998</v>
      </c>
      <c r="P11350">
        <v>0.94690635400000001</v>
      </c>
      <c r="Q11350">
        <v>2.89242855</v>
      </c>
    </row>
    <row r="11351" spans="1:17">
      <c r="A11351" t="s">
        <v>23049</v>
      </c>
      <c r="B11351" s="14" t="s">
        <v>4913</v>
      </c>
      <c r="C11351">
        <v>3.962115362</v>
      </c>
      <c r="D11351">
        <v>1.958038097</v>
      </c>
      <c r="E11351">
        <v>2.5291260520000001</v>
      </c>
      <c r="F11351">
        <v>2.8625508279999998</v>
      </c>
      <c r="G11351">
        <v>1.473625277</v>
      </c>
      <c r="H11351">
        <v>1.170516135</v>
      </c>
      <c r="I11351">
        <v>1.3333916349999999</v>
      </c>
      <c r="J11351">
        <v>4.327325622</v>
      </c>
      <c r="K11351">
        <v>2.0739376100000002</v>
      </c>
      <c r="L11351">
        <v>3.2737984610000002</v>
      </c>
      <c r="M11351">
        <v>0</v>
      </c>
      <c r="N11351">
        <v>1.6155353210000001</v>
      </c>
      <c r="O11351">
        <v>3.7128863399999998</v>
      </c>
      <c r="P11351">
        <v>3.0179407989999998</v>
      </c>
      <c r="Q11351">
        <v>1.885628605</v>
      </c>
    </row>
    <row r="11352" spans="1:17">
      <c r="A11352" t="s">
        <v>23050</v>
      </c>
      <c r="B11352" s="14" t="s">
        <v>2390</v>
      </c>
      <c r="C11352">
        <v>5.8786381780000001</v>
      </c>
      <c r="D11352">
        <v>0.27417161899999998</v>
      </c>
      <c r="E11352">
        <v>0.41145775400000001</v>
      </c>
      <c r="F11352">
        <v>0.27375170900000001</v>
      </c>
      <c r="G11352">
        <v>6.6784919999999998E-2</v>
      </c>
      <c r="H11352">
        <v>0.56443037799999995</v>
      </c>
      <c r="I11352">
        <v>31.358887119999999</v>
      </c>
      <c r="J11352">
        <v>1.412028362</v>
      </c>
      <c r="K11352">
        <v>10.456830460000001</v>
      </c>
      <c r="L11352">
        <v>1.2707371919999999</v>
      </c>
      <c r="M11352">
        <v>153.2291783</v>
      </c>
      <c r="N11352">
        <v>4.6912921460000003</v>
      </c>
      <c r="O11352">
        <v>188.3751336</v>
      </c>
      <c r="P11352">
        <v>1.0908725370000001</v>
      </c>
      <c r="Q11352">
        <v>35.46654281</v>
      </c>
    </row>
    <row r="11353" spans="1:17">
      <c r="A11353" t="e">
        <v>#N/A</v>
      </c>
      <c r="B11353" s="14" t="s">
        <v>23051</v>
      </c>
      <c r="C11353">
        <v>90.930128150000002</v>
      </c>
      <c r="D11353">
        <v>5.036016998</v>
      </c>
      <c r="E11353">
        <v>6.8523192909999997</v>
      </c>
      <c r="F11353">
        <v>2.578617452</v>
      </c>
      <c r="G11353">
        <v>0.65424713300000004</v>
      </c>
      <c r="H11353">
        <v>0</v>
      </c>
      <c r="I11353">
        <v>11.05043221</v>
      </c>
      <c r="J11353">
        <v>13.92875658</v>
      </c>
      <c r="K11353">
        <v>15.468910790000001</v>
      </c>
      <c r="L11353">
        <v>57.454897979999998</v>
      </c>
      <c r="M11353">
        <v>43.636152279999997</v>
      </c>
      <c r="N11353">
        <v>17.747794679999998</v>
      </c>
      <c r="O11353">
        <v>58.743497810000001</v>
      </c>
      <c r="P11353">
        <v>10.800234339999999</v>
      </c>
      <c r="Q11353">
        <v>31.25414997</v>
      </c>
    </row>
    <row r="11354" spans="1:17">
      <c r="A11354" t="s">
        <v>23052</v>
      </c>
      <c r="B11354" s="14" t="s">
        <v>2364</v>
      </c>
      <c r="C11354">
        <v>1.053207421</v>
      </c>
      <c r="D11354">
        <v>0.285169754</v>
      </c>
      <c r="E11354">
        <v>0.28634614800000002</v>
      </c>
      <c r="F11354">
        <v>0.12743295099999999</v>
      </c>
      <c r="G11354">
        <v>0.32332303800000001</v>
      </c>
      <c r="H11354">
        <v>0.44943308700000001</v>
      </c>
      <c r="I11354">
        <v>0.34131400099999998</v>
      </c>
      <c r="J11354">
        <v>0.47472179199999998</v>
      </c>
      <c r="K11354">
        <v>0.47778726999999999</v>
      </c>
      <c r="L11354">
        <v>1.1830705349999999</v>
      </c>
      <c r="M11354">
        <v>0.449262359</v>
      </c>
      <c r="N11354">
        <v>0.21638487300000001</v>
      </c>
      <c r="O11354">
        <v>1.0368038310000001</v>
      </c>
      <c r="P11354">
        <v>0.63205797900000005</v>
      </c>
      <c r="Q11354">
        <v>0.32178165199999997</v>
      </c>
    </row>
    <row r="11355" spans="1:17">
      <c r="A11355" t="s">
        <v>23053</v>
      </c>
      <c r="B11355" s="14" t="s">
        <v>2562</v>
      </c>
      <c r="C11355">
        <v>6.2942743229999998</v>
      </c>
      <c r="D11355">
        <v>0.50353062999999998</v>
      </c>
      <c r="E11355">
        <v>0.42782199700000001</v>
      </c>
      <c r="F11355">
        <v>9.5197054000000003E-2</v>
      </c>
      <c r="G11355">
        <v>0.18115056099999999</v>
      </c>
      <c r="H11355">
        <v>0.134297152</v>
      </c>
      <c r="I11355">
        <v>3.824609792</v>
      </c>
      <c r="J11355">
        <v>0.55411634899999995</v>
      </c>
      <c r="K11355">
        <v>2.1415469219999999</v>
      </c>
      <c r="L11355">
        <v>5.0818314009999996</v>
      </c>
      <c r="M11355">
        <v>4.02738408</v>
      </c>
      <c r="N11355">
        <v>0.86211935500000003</v>
      </c>
      <c r="O11355">
        <v>4.8408138239999996</v>
      </c>
      <c r="P11355">
        <v>0.60332874700000005</v>
      </c>
      <c r="Q11355">
        <v>1.5624869640000001</v>
      </c>
    </row>
    <row r="11356" spans="1:17">
      <c r="A11356" t="s">
        <v>23054</v>
      </c>
      <c r="B11356" s="14" t="s">
        <v>5138</v>
      </c>
      <c r="C11356">
        <v>2.196671979</v>
      </c>
      <c r="D11356">
        <v>1.251350728</v>
      </c>
      <c r="E11356">
        <v>1.034953821</v>
      </c>
      <c r="F11356">
        <v>0.93974538799999996</v>
      </c>
      <c r="G11356">
        <v>0.65026994699999996</v>
      </c>
      <c r="H11356">
        <v>0.60260234199999996</v>
      </c>
      <c r="I11356">
        <v>1.3729070409999999</v>
      </c>
      <c r="J11356">
        <v>1.989092426</v>
      </c>
      <c r="K11356">
        <v>2.4201191909999999</v>
      </c>
      <c r="L11356">
        <v>3.1725348929999999</v>
      </c>
      <c r="M11356">
        <v>1.2047468589999999</v>
      </c>
      <c r="N11356">
        <v>1.895516145</v>
      </c>
      <c r="O11356">
        <v>1.737690312</v>
      </c>
      <c r="P11356">
        <v>1.2241187060000001</v>
      </c>
      <c r="Q11356">
        <v>0.43144659899999999</v>
      </c>
    </row>
    <row r="11357" spans="1:17">
      <c r="A11357" t="s">
        <v>23055</v>
      </c>
      <c r="B11357" s="14" t="s">
        <v>23056</v>
      </c>
      <c r="C11357">
        <v>15.68256957</v>
      </c>
      <c r="D11357">
        <v>3.4742142579999999</v>
      </c>
      <c r="E11357">
        <v>4.4491604039999997</v>
      </c>
      <c r="F11357">
        <v>1.897514277</v>
      </c>
      <c r="G11357">
        <v>5.4161724680000001</v>
      </c>
      <c r="H11357">
        <v>8.6998488300000005</v>
      </c>
      <c r="I11357">
        <v>10.164532579999999</v>
      </c>
      <c r="J11357">
        <v>6.6269509700000002</v>
      </c>
      <c r="K11357">
        <v>9.4858580959999994</v>
      </c>
      <c r="L11357">
        <v>3.3030505689999998</v>
      </c>
      <c r="M11357">
        <v>13.37929845</v>
      </c>
      <c r="N11357">
        <v>4.0812439249999999</v>
      </c>
      <c r="O11357">
        <v>17.368104689999999</v>
      </c>
      <c r="P11357">
        <v>3.3986080529999998</v>
      </c>
      <c r="Q11357">
        <v>14.374271500000001</v>
      </c>
    </row>
    <row r="11358" spans="1:17">
      <c r="A11358" t="s">
        <v>23057</v>
      </c>
      <c r="B11358" s="14" t="s">
        <v>5135</v>
      </c>
      <c r="C11358">
        <v>5.8165398870000002</v>
      </c>
      <c r="D11358">
        <v>3.766555147</v>
      </c>
      <c r="E11358">
        <v>2.1658324850000001</v>
      </c>
      <c r="F11358">
        <v>2.8015575089999998</v>
      </c>
      <c r="G11358">
        <v>1.622504537</v>
      </c>
      <c r="H11358">
        <v>2.1479541759999998</v>
      </c>
      <c r="I11358">
        <v>2.6099612360000002</v>
      </c>
      <c r="J11358">
        <v>5.5018770620000002</v>
      </c>
      <c r="K11358">
        <v>6.3937047329999999</v>
      </c>
      <c r="L11358">
        <v>4.6647090110000002</v>
      </c>
      <c r="M11358">
        <v>1.2882829360000001</v>
      </c>
      <c r="N11358">
        <v>2.812909581</v>
      </c>
      <c r="O11358">
        <v>1.982058895</v>
      </c>
      <c r="P11358">
        <v>3.8934299769999998</v>
      </c>
      <c r="Q11358">
        <v>1.999238466</v>
      </c>
    </row>
    <row r="11359" spans="1:17">
      <c r="A11359" t="s">
        <v>23058</v>
      </c>
      <c r="B11359" s="14" t="s">
        <v>482</v>
      </c>
      <c r="C11359">
        <v>2.7770759229999999</v>
      </c>
      <c r="D11359">
        <v>1.486770312</v>
      </c>
      <c r="E11359">
        <v>1.4772359420000001</v>
      </c>
      <c r="F11359">
        <v>1.4175532200000001</v>
      </c>
      <c r="G11359">
        <v>1.178891374</v>
      </c>
      <c r="H11359">
        <v>2.1775404539999998</v>
      </c>
      <c r="I11359">
        <v>1.687443416</v>
      </c>
      <c r="J11359">
        <v>3.5645160480000002</v>
      </c>
      <c r="K11359">
        <v>2.047207116</v>
      </c>
      <c r="L11359">
        <v>2.851414627</v>
      </c>
      <c r="M11359">
        <v>0.44422719700000002</v>
      </c>
      <c r="N11359">
        <v>1.141118474</v>
      </c>
      <c r="O11359">
        <v>1.5377755900000001</v>
      </c>
      <c r="P11359">
        <v>1.9790846900000001</v>
      </c>
      <c r="Q11359">
        <v>1.749963846</v>
      </c>
    </row>
    <row r="11360" spans="1:17">
      <c r="A11360" t="s">
        <v>23059</v>
      </c>
      <c r="B11360" s="14" t="s">
        <v>5134</v>
      </c>
      <c r="C11360">
        <v>10.7376152</v>
      </c>
      <c r="D11360">
        <v>0.95462643999999997</v>
      </c>
      <c r="E11360">
        <v>0.81918662799999997</v>
      </c>
      <c r="F11360">
        <v>0.711567854</v>
      </c>
      <c r="G11360">
        <v>0.85390106499999996</v>
      </c>
      <c r="H11360">
        <v>5.1005350729999996</v>
      </c>
      <c r="I11360">
        <v>4.5328320949999998</v>
      </c>
      <c r="J11360">
        <v>2.767199797</v>
      </c>
      <c r="K11360">
        <v>3.4290095150000002</v>
      </c>
      <c r="L11360">
        <v>3.3923222059999998</v>
      </c>
      <c r="M11360">
        <v>5.5596409089999996</v>
      </c>
      <c r="N11360">
        <v>1.4107286969999999</v>
      </c>
      <c r="O11360">
        <v>7.9017052860000003</v>
      </c>
      <c r="P11360">
        <v>1.197638389</v>
      </c>
      <c r="Q11360">
        <v>1.9424691220000001</v>
      </c>
    </row>
    <row r="11361" spans="1:17">
      <c r="A11361" t="e">
        <v>#N/A</v>
      </c>
      <c r="B11361" s="14" t="s">
        <v>23060</v>
      </c>
      <c r="C11361">
        <v>13.15204879</v>
      </c>
      <c r="D11361">
        <v>0.58272383500000002</v>
      </c>
      <c r="E11361">
        <v>0.55968737599999996</v>
      </c>
      <c r="F11361">
        <v>0</v>
      </c>
      <c r="G11361">
        <v>0.90844506400000002</v>
      </c>
      <c r="H11361">
        <v>1.0102225250000001</v>
      </c>
      <c r="I11361">
        <v>3.8359780589999999</v>
      </c>
      <c r="J11361">
        <v>1.0003741269999999</v>
      </c>
      <c r="K11361">
        <v>3.57985409</v>
      </c>
      <c r="L11361">
        <v>3.3240891079999999</v>
      </c>
      <c r="M11361">
        <v>0</v>
      </c>
      <c r="N11361">
        <v>0.97276715700000005</v>
      </c>
      <c r="O11361">
        <v>0</v>
      </c>
      <c r="P11361">
        <v>0</v>
      </c>
      <c r="Q11361">
        <v>3.6164568429999999</v>
      </c>
    </row>
    <row r="11362" spans="1:17">
      <c r="A11362" t="s">
        <v>23061</v>
      </c>
      <c r="B11362" s="14" t="s">
        <v>1513</v>
      </c>
      <c r="C11362">
        <v>119.3881117</v>
      </c>
      <c r="D11362">
        <v>16.450143270000002</v>
      </c>
      <c r="E11362">
        <v>21.977351800000001</v>
      </c>
      <c r="F11362">
        <v>9.0365688960000004</v>
      </c>
      <c r="G11362">
        <v>13.61911553</v>
      </c>
      <c r="H11362">
        <v>85.311809830000001</v>
      </c>
      <c r="I11362">
        <v>100.7704547</v>
      </c>
      <c r="J11362">
        <v>107.0792491</v>
      </c>
      <c r="K11362">
        <v>46.815909050000002</v>
      </c>
      <c r="L11362">
        <v>122.18393500000001</v>
      </c>
      <c r="M11362">
        <v>35.590955710000003</v>
      </c>
      <c r="N11362">
        <v>15.241226060000001</v>
      </c>
      <c r="O11362">
        <v>83.238334399999999</v>
      </c>
      <c r="P11362">
        <v>21.399413070000001</v>
      </c>
      <c r="Q11362">
        <v>61.118199850000003</v>
      </c>
    </row>
    <row r="11363" spans="1:17">
      <c r="A11363" t="s">
        <v>23061</v>
      </c>
      <c r="B11363" s="14" t="s">
        <v>23062</v>
      </c>
      <c r="C11363">
        <v>33.307486920000002</v>
      </c>
      <c r="D11363">
        <v>8.5303162819999994</v>
      </c>
      <c r="E11363">
        <v>5.0592346709999996</v>
      </c>
      <c r="F11363">
        <v>9.0675970719999999</v>
      </c>
      <c r="G11363">
        <v>5.7848256989999998</v>
      </c>
      <c r="H11363">
        <v>7.3941695269999999</v>
      </c>
      <c r="I11363">
        <v>16.003807760000001</v>
      </c>
      <c r="J11363">
        <v>10.299733870000001</v>
      </c>
      <c r="K11363">
        <v>34.41221668</v>
      </c>
      <c r="L11363">
        <v>52.066548179999998</v>
      </c>
      <c r="M11363">
        <v>74.283174849999995</v>
      </c>
      <c r="N11363">
        <v>10.58509742</v>
      </c>
      <c r="O11363">
        <v>62.473895759999998</v>
      </c>
      <c r="P11363">
        <v>4.8238661690000004</v>
      </c>
      <c r="Q11363">
        <v>37.1904957</v>
      </c>
    </row>
    <row r="11364" spans="1:17">
      <c r="A11364" t="e">
        <v>#N/A</v>
      </c>
      <c r="B11364" s="14" t="s">
        <v>23063</v>
      </c>
      <c r="C11364">
        <v>23.47433045</v>
      </c>
      <c r="D11364">
        <v>0.19260556200000001</v>
      </c>
      <c r="E11364">
        <v>0.36998281300000002</v>
      </c>
      <c r="F11364">
        <v>0.17751745399999999</v>
      </c>
      <c r="G11364">
        <v>0.22519875</v>
      </c>
      <c r="H11364">
        <v>0.166952565</v>
      </c>
      <c r="I11364">
        <v>2.5357833900000002</v>
      </c>
      <c r="J11364">
        <v>0.99194992400000004</v>
      </c>
      <c r="K11364">
        <v>2.958089959</v>
      </c>
      <c r="L11364">
        <v>2.746747316</v>
      </c>
      <c r="M11364">
        <v>0.83444571899999997</v>
      </c>
      <c r="N11364">
        <v>0.16076257199999999</v>
      </c>
      <c r="O11364">
        <v>9.1472018019999997</v>
      </c>
      <c r="P11364">
        <v>0.32610125899999998</v>
      </c>
      <c r="Q11364">
        <v>3.2871689310000001</v>
      </c>
    </row>
    <row r="11365" spans="1:17">
      <c r="A11365" t="s">
        <v>23064</v>
      </c>
      <c r="B11365" s="14" t="s">
        <v>2415</v>
      </c>
      <c r="C11365">
        <v>1.8878826609999999</v>
      </c>
      <c r="D11365">
        <v>6.3779956220000003</v>
      </c>
      <c r="E11365">
        <v>5.5735267970000004</v>
      </c>
      <c r="F11365">
        <v>6.8741520789999999</v>
      </c>
      <c r="G11365">
        <v>5.1345314999999996</v>
      </c>
      <c r="H11365">
        <v>0.72505113799999998</v>
      </c>
      <c r="I11365">
        <v>3.4414203149999998</v>
      </c>
      <c r="J11365">
        <v>14.539151739999999</v>
      </c>
      <c r="K11365">
        <v>17.342858849999999</v>
      </c>
      <c r="L11365">
        <v>10.437639799999999</v>
      </c>
      <c r="M11365">
        <v>0</v>
      </c>
      <c r="N11365">
        <v>6.9816888559999999</v>
      </c>
      <c r="O11365">
        <v>1.5680917379999999</v>
      </c>
      <c r="P11365">
        <v>4.9567391299999999</v>
      </c>
      <c r="Q11365">
        <v>6.4889568500000001</v>
      </c>
    </row>
    <row r="11366" spans="1:17">
      <c r="A11366" t="s">
        <v>23065</v>
      </c>
      <c r="B11366" s="14" t="s">
        <v>4293</v>
      </c>
      <c r="C11366">
        <v>23.734157010000001</v>
      </c>
      <c r="D11366">
        <v>4.83727763</v>
      </c>
      <c r="E11366">
        <v>5.5045575050000002</v>
      </c>
      <c r="F11366">
        <v>2.1537877569999999</v>
      </c>
      <c r="G11366">
        <v>5.3279780890000001</v>
      </c>
      <c r="H11366">
        <v>4.6183812890000002</v>
      </c>
      <c r="I11366">
        <v>19.84420527</v>
      </c>
      <c r="J11366">
        <v>20.018470050000001</v>
      </c>
      <c r="K11366">
        <v>19.02168958</v>
      </c>
      <c r="L11366">
        <v>16.196337620000001</v>
      </c>
      <c r="M11366">
        <v>12.14901813</v>
      </c>
      <c r="N11366">
        <v>12.210153480000001</v>
      </c>
      <c r="O11366">
        <v>14.544401329999999</v>
      </c>
      <c r="P11366">
        <v>11.323585080000001</v>
      </c>
      <c r="Q11366">
        <v>7.7227288180000002</v>
      </c>
    </row>
    <row r="11367" spans="1:17">
      <c r="A11367" t="s">
        <v>23066</v>
      </c>
      <c r="B11367" s="14" t="s">
        <v>23067</v>
      </c>
      <c r="C11367">
        <v>0</v>
      </c>
      <c r="D11367">
        <v>0.33107711299999998</v>
      </c>
      <c r="E11367">
        <v>5.2998140999999999E-2</v>
      </c>
      <c r="F11367">
        <v>0.20342772200000001</v>
      </c>
      <c r="G11367">
        <v>0</v>
      </c>
      <c r="H11367">
        <v>0.19132079199999999</v>
      </c>
      <c r="I11367">
        <v>1.452951882</v>
      </c>
      <c r="J11367">
        <v>0.12630377000000001</v>
      </c>
      <c r="K11367">
        <v>0</v>
      </c>
      <c r="L11367">
        <v>0.62953195399999995</v>
      </c>
      <c r="M11367">
        <v>0</v>
      </c>
      <c r="N11367">
        <v>0</v>
      </c>
      <c r="O11367">
        <v>0</v>
      </c>
      <c r="P11367">
        <v>0.67265760200000002</v>
      </c>
      <c r="Q11367">
        <v>0.34245098000000002</v>
      </c>
    </row>
    <row r="11368" spans="1:17">
      <c r="A11368" t="s">
        <v>23068</v>
      </c>
      <c r="B11368" s="14" t="s">
        <v>5822</v>
      </c>
      <c r="C11368">
        <v>30.30032297</v>
      </c>
      <c r="D11368">
        <v>3.4266792590000001</v>
      </c>
      <c r="E11368">
        <v>3.2912144749999999</v>
      </c>
      <c r="F11368">
        <v>3.5187742310000001</v>
      </c>
      <c r="G11368">
        <v>3.1101075869999999</v>
      </c>
      <c r="H11368">
        <v>1.871684729</v>
      </c>
      <c r="I11368">
        <v>3.7080465170000001</v>
      </c>
      <c r="J11368">
        <v>8.1927338949999999</v>
      </c>
      <c r="K11368">
        <v>13.36123753</v>
      </c>
      <c r="L11368">
        <v>21.555413130000002</v>
      </c>
      <c r="M11368">
        <v>8.9481352120000004</v>
      </c>
      <c r="N11368">
        <v>5.041186529</v>
      </c>
      <c r="O11368">
        <v>11.49853485</v>
      </c>
      <c r="P11368">
        <v>2.8293341619999999</v>
      </c>
      <c r="Q11368">
        <v>5.0981093770000001</v>
      </c>
    </row>
    <row r="11369" spans="1:17">
      <c r="A11369" t="s">
        <v>23069</v>
      </c>
      <c r="B11369" s="14" t="s">
        <v>9039</v>
      </c>
      <c r="C11369">
        <v>1179.3593900000001</v>
      </c>
      <c r="D11369">
        <v>143.46259269999999</v>
      </c>
      <c r="E11369">
        <v>27.917322899999998</v>
      </c>
      <c r="F11369">
        <v>16.440752459999999</v>
      </c>
      <c r="G11369">
        <v>88.569754110000005</v>
      </c>
      <c r="H11369">
        <v>85.656832620000003</v>
      </c>
      <c r="I11369">
        <v>1675.003794</v>
      </c>
      <c r="J11369">
        <v>38.761291100000001</v>
      </c>
      <c r="K11369">
        <v>904.30327009999996</v>
      </c>
      <c r="L11369">
        <v>498.67329569999998</v>
      </c>
      <c r="M11369">
        <v>9855.6865280000002</v>
      </c>
      <c r="N11369">
        <v>144.19896059999999</v>
      </c>
      <c r="O11369">
        <v>4779.9260059999997</v>
      </c>
      <c r="P11369">
        <v>92.789918209999996</v>
      </c>
      <c r="Q11369">
        <v>1401.033637</v>
      </c>
    </row>
    <row r="11370" spans="1:17">
      <c r="A11370" t="s">
        <v>23070</v>
      </c>
      <c r="B11370" s="14" t="s">
        <v>23071</v>
      </c>
      <c r="C11370">
        <v>169.08007069999999</v>
      </c>
      <c r="D11370">
        <v>59.997330519999998</v>
      </c>
      <c r="E11370">
        <v>87.234172189999995</v>
      </c>
      <c r="F11370">
        <v>52.547739129999997</v>
      </c>
      <c r="G11370">
        <v>56.585265630000002</v>
      </c>
      <c r="H11370">
        <v>20.11294483</v>
      </c>
      <c r="I11370">
        <v>56.733559550000003</v>
      </c>
      <c r="J11370">
        <v>115.8972088</v>
      </c>
      <c r="K11370">
        <v>129.6486529</v>
      </c>
      <c r="L11370">
        <v>244.8685424</v>
      </c>
      <c r="M11370">
        <v>17.233118109999999</v>
      </c>
      <c r="N11370">
        <v>26.37632301</v>
      </c>
      <c r="O11370">
        <v>28.17073019</v>
      </c>
      <c r="P11370">
        <v>37.265339470000001</v>
      </c>
      <c r="Q11370">
        <v>51.42968518</v>
      </c>
    </row>
    <row r="11371" spans="1:17">
      <c r="A11371" t="s">
        <v>23061</v>
      </c>
      <c r="B11371" s="14" t="s">
        <v>23072</v>
      </c>
      <c r="C11371">
        <v>98.189701310000004</v>
      </c>
      <c r="D11371">
        <v>4.4784160479999997</v>
      </c>
      <c r="E11371">
        <v>5.2230965229999997</v>
      </c>
      <c r="F11371">
        <v>6.093110749</v>
      </c>
      <c r="G11371">
        <v>4.737572771</v>
      </c>
      <c r="H11371">
        <v>18.300569580000001</v>
      </c>
      <c r="I11371">
        <v>82.124802979999998</v>
      </c>
      <c r="J11371">
        <v>10.250919959999999</v>
      </c>
      <c r="K11371">
        <v>119.8750441</v>
      </c>
      <c r="L11371">
        <v>96.712396740000003</v>
      </c>
      <c r="M11371">
        <v>526.63444849999996</v>
      </c>
      <c r="N11371">
        <v>28.658083260000002</v>
      </c>
      <c r="O11371">
        <v>396.59196630000002</v>
      </c>
      <c r="P11371">
        <v>10.182112719999999</v>
      </c>
      <c r="Q11371">
        <v>171.7247978</v>
      </c>
    </row>
    <row r="11372" spans="1:17">
      <c r="A11372" t="s">
        <v>23073</v>
      </c>
      <c r="B11372" s="14" t="s">
        <v>23074</v>
      </c>
      <c r="C11372">
        <v>3.6671217999999999</v>
      </c>
      <c r="D11372">
        <v>0.18747467600000001</v>
      </c>
      <c r="E11372">
        <v>0.120042238</v>
      </c>
      <c r="F11372">
        <v>7.6794891000000004E-2</v>
      </c>
      <c r="G11372">
        <v>0.146133069</v>
      </c>
      <c r="H11372">
        <v>0.10833670500000001</v>
      </c>
      <c r="I11372">
        <v>2.4682317839999999</v>
      </c>
      <c r="J11372">
        <v>0.85824447000000004</v>
      </c>
      <c r="K11372">
        <v>1.791557216</v>
      </c>
      <c r="L11372">
        <v>1.782383845</v>
      </c>
      <c r="M11372">
        <v>0</v>
      </c>
      <c r="N11372">
        <v>0.90410645199999995</v>
      </c>
      <c r="O11372">
        <v>2.8116398980000001</v>
      </c>
      <c r="P11372">
        <v>0.25393130800000002</v>
      </c>
      <c r="Q11372">
        <v>0.38783041299999998</v>
      </c>
    </row>
    <row r="11373" spans="1:17">
      <c r="A11373" t="s">
        <v>23075</v>
      </c>
      <c r="B11373" s="14" t="s">
        <v>5136</v>
      </c>
      <c r="C11373">
        <v>0.27133661799999997</v>
      </c>
      <c r="D11373">
        <v>0.601101459</v>
      </c>
      <c r="E11373">
        <v>1.645414693</v>
      </c>
      <c r="F11373">
        <v>1.3296313909999999</v>
      </c>
      <c r="G11373">
        <v>1.171368881</v>
      </c>
      <c r="H11373">
        <v>3.0220388659999999</v>
      </c>
      <c r="I11373">
        <v>0</v>
      </c>
      <c r="J11373">
        <v>1.9262569700000001</v>
      </c>
      <c r="K11373">
        <v>0.61545892700000004</v>
      </c>
      <c r="L11373">
        <v>0.34289224000000001</v>
      </c>
      <c r="M11373">
        <v>1.041686509</v>
      </c>
      <c r="N11373">
        <v>0.535171069</v>
      </c>
      <c r="O11373">
        <v>1.502497011</v>
      </c>
      <c r="P11373">
        <v>0.36638183400000002</v>
      </c>
      <c r="Q11373">
        <v>2.05178087</v>
      </c>
    </row>
    <row r="11374" spans="1:17">
      <c r="A11374" t="s">
        <v>23076</v>
      </c>
      <c r="B11374" s="14" t="s">
        <v>5912</v>
      </c>
      <c r="C11374">
        <v>2.279107792</v>
      </c>
      <c r="D11374">
        <v>2.9789022549999999</v>
      </c>
      <c r="E11374">
        <v>3.1278555240000001</v>
      </c>
      <c r="F11374">
        <v>2.9782177729999999</v>
      </c>
      <c r="G11374">
        <v>2.282643695</v>
      </c>
      <c r="H11374">
        <v>1.050363817</v>
      </c>
      <c r="I11374">
        <v>6.3149682939999998</v>
      </c>
      <c r="J11374">
        <v>6.1251752120000003</v>
      </c>
      <c r="K11374">
        <v>5.4797582570000003</v>
      </c>
      <c r="L11374">
        <v>5.0402510070000002</v>
      </c>
      <c r="M11374">
        <v>0</v>
      </c>
      <c r="N11374">
        <v>3.652350567</v>
      </c>
      <c r="O11374">
        <v>2.2716560769999998</v>
      </c>
      <c r="P11374">
        <v>3.1116394920000001</v>
      </c>
      <c r="Q11374">
        <v>2.6634446230000002</v>
      </c>
    </row>
    <row r="11375" spans="1:17">
      <c r="A11375" t="s">
        <v>23077</v>
      </c>
      <c r="B11375" s="14" t="s">
        <v>5137</v>
      </c>
      <c r="C11375">
        <v>0.30636078</v>
      </c>
      <c r="D11375">
        <v>0.40721502399999998</v>
      </c>
      <c r="E11375">
        <v>0.42370991600000002</v>
      </c>
      <c r="F11375">
        <v>0.29191173799999998</v>
      </c>
      <c r="G11375">
        <v>0.52902772600000003</v>
      </c>
      <c r="H11375">
        <v>0</v>
      </c>
      <c r="I11375">
        <v>0.89354385000000003</v>
      </c>
      <c r="J11375">
        <v>1.1262866970000001</v>
      </c>
      <c r="K11375">
        <v>0.277960975</v>
      </c>
      <c r="L11375">
        <v>0.77430562300000005</v>
      </c>
      <c r="M11375">
        <v>0.58807376300000003</v>
      </c>
      <c r="N11375">
        <v>0.37765688400000003</v>
      </c>
      <c r="O11375">
        <v>1.6964395029999999</v>
      </c>
      <c r="P11375">
        <v>0.82734889</v>
      </c>
      <c r="Q11375">
        <v>0.21060227200000001</v>
      </c>
    </row>
    <row r="11376" spans="1:17">
      <c r="A11376" t="s">
        <v>23078</v>
      </c>
      <c r="B11376" s="14" t="s">
        <v>3840</v>
      </c>
      <c r="C11376">
        <v>4.1560788689999999</v>
      </c>
      <c r="D11376">
        <v>1.622638531</v>
      </c>
      <c r="E11376">
        <v>0.91495724700000003</v>
      </c>
      <c r="F11376">
        <v>0.81217713899999999</v>
      </c>
      <c r="G11376">
        <v>0.74609988400000005</v>
      </c>
      <c r="H11376">
        <v>1.1220556479999999</v>
      </c>
      <c r="I11376">
        <v>1.9202823600000001</v>
      </c>
      <c r="J11376">
        <v>1.778830532</v>
      </c>
      <c r="K11376">
        <v>2.3894230040000002</v>
      </c>
      <c r="L11376">
        <v>3.6140691810000001</v>
      </c>
      <c r="M11376">
        <v>1.579759731</v>
      </c>
      <c r="N11376">
        <v>0.94856752300000002</v>
      </c>
      <c r="O11376">
        <v>3.1900364990000001</v>
      </c>
      <c r="P11376">
        <v>1.5002087589999999</v>
      </c>
      <c r="Q11376">
        <v>1.697241105</v>
      </c>
    </row>
    <row r="11377" spans="1:17">
      <c r="A11377" t="s">
        <v>23079</v>
      </c>
      <c r="B11377" s="14" t="s">
        <v>5988</v>
      </c>
      <c r="C11377">
        <v>0.52843804500000002</v>
      </c>
      <c r="D11377">
        <v>0.117066721</v>
      </c>
      <c r="E11377">
        <v>0.30920668499999998</v>
      </c>
      <c r="F11377">
        <v>0.32368825600000001</v>
      </c>
      <c r="G11377">
        <v>0.13687703900000001</v>
      </c>
      <c r="H11377">
        <v>0.50737343700000004</v>
      </c>
      <c r="I11377">
        <v>0</v>
      </c>
      <c r="J11377">
        <v>1.373300972</v>
      </c>
      <c r="K11377">
        <v>0.11986289</v>
      </c>
      <c r="L11377">
        <v>0.83474406599999995</v>
      </c>
      <c r="M11377">
        <v>0</v>
      </c>
      <c r="N11377">
        <v>1.1725485120000001</v>
      </c>
      <c r="O11377">
        <v>0</v>
      </c>
      <c r="P11377">
        <v>0.31712982299999998</v>
      </c>
      <c r="Q11377">
        <v>0</v>
      </c>
    </row>
    <row r="11378" spans="1:17">
      <c r="A11378" t="s">
        <v>23080</v>
      </c>
      <c r="B11378" s="14" t="s">
        <v>23081</v>
      </c>
      <c r="C11378">
        <v>4.8374433679999997</v>
      </c>
      <c r="D11378">
        <v>1.1510375799999999</v>
      </c>
      <c r="E11378">
        <v>0.45746248</v>
      </c>
      <c r="F11378">
        <v>0.56091921499999997</v>
      </c>
      <c r="G11378">
        <v>0.30938367700000002</v>
      </c>
      <c r="H11378">
        <v>0.41285449800000001</v>
      </c>
      <c r="I11378">
        <v>1.0451167990000001</v>
      </c>
      <c r="J11378">
        <v>1.362765622</v>
      </c>
      <c r="K11378">
        <v>1.6255591970000001</v>
      </c>
      <c r="L11378">
        <v>2.0377170969999998</v>
      </c>
      <c r="M11378">
        <v>1.0317441650000001</v>
      </c>
      <c r="N11378">
        <v>1.082212255</v>
      </c>
      <c r="O11378">
        <v>4.7621007210000004</v>
      </c>
      <c r="P11378">
        <v>0.75265019300000002</v>
      </c>
      <c r="Q11378">
        <v>1.970615963</v>
      </c>
    </row>
    <row r="11379" spans="1:17">
      <c r="A11379" t="s">
        <v>11447</v>
      </c>
      <c r="B11379" s="14" t="s">
        <v>23082</v>
      </c>
      <c r="C11379">
        <v>4.5216167739999999</v>
      </c>
      <c r="D11379">
        <v>7.3457230899999999</v>
      </c>
      <c r="E11379">
        <v>5.2914968849999999</v>
      </c>
      <c r="F11379">
        <v>0.82064029900000002</v>
      </c>
      <c r="G11379">
        <v>7.2874534669999997</v>
      </c>
      <c r="H11379">
        <v>14.471253320000001</v>
      </c>
      <c r="I11379">
        <v>0</v>
      </c>
      <c r="J11379">
        <v>11.08200341</v>
      </c>
      <c r="K11379">
        <v>15.726098690000001</v>
      </c>
      <c r="L11379">
        <v>11.42807277</v>
      </c>
      <c r="M11379">
        <v>5.7863024310000002</v>
      </c>
      <c r="N11379">
        <v>7.2460502489999996</v>
      </c>
      <c r="O11379">
        <v>5.007592228</v>
      </c>
      <c r="P11379">
        <v>24.195761260000001</v>
      </c>
      <c r="Q11379">
        <v>19.685932050000002</v>
      </c>
    </row>
    <row r="11380" spans="1:17">
      <c r="A11380" t="s">
        <v>23083</v>
      </c>
      <c r="B11380" s="14" t="s">
        <v>1725</v>
      </c>
      <c r="C11380">
        <v>4.2212027120000002</v>
      </c>
      <c r="D11380">
        <v>1.6105149949999999</v>
      </c>
      <c r="E11380">
        <v>2.869152631</v>
      </c>
      <c r="F11380">
        <v>1.181097579</v>
      </c>
      <c r="G11380">
        <v>1.376853989</v>
      </c>
      <c r="H11380">
        <v>0.81058740900000004</v>
      </c>
      <c r="I11380">
        <v>4.7878931140000001</v>
      </c>
      <c r="J11380">
        <v>4.8161112160000004</v>
      </c>
      <c r="K11380">
        <v>6.595930289</v>
      </c>
      <c r="L11380">
        <v>4.445332112</v>
      </c>
      <c r="M11380">
        <v>4.5015527149999999</v>
      </c>
      <c r="N11380">
        <v>3.2088611120000001</v>
      </c>
      <c r="O11380">
        <v>4.4151740669999997</v>
      </c>
      <c r="P11380">
        <v>4.3628311479999997</v>
      </c>
      <c r="Q11380">
        <v>3.2242119499999999</v>
      </c>
    </row>
    <row r="11381" spans="1:17">
      <c r="A11381" t="s">
        <v>23084</v>
      </c>
      <c r="B11381" s="14" t="s">
        <v>5980</v>
      </c>
      <c r="C11381">
        <v>5.0074354840000002</v>
      </c>
      <c r="D11381">
        <v>0.98605744299999998</v>
      </c>
      <c r="E11381">
        <v>1.2430375730000001</v>
      </c>
      <c r="F11381">
        <v>0.90881283300000004</v>
      </c>
      <c r="G11381">
        <v>1.08086298</v>
      </c>
      <c r="H11381">
        <v>1.9231315959999999</v>
      </c>
      <c r="I11381">
        <v>0.60853676800000001</v>
      </c>
      <c r="J11381">
        <v>1.4106544329999999</v>
      </c>
      <c r="K11381">
        <v>1.325112713</v>
      </c>
      <c r="L11381">
        <v>1.6698817459999999</v>
      </c>
      <c r="M11381">
        <v>1.0680005829999999</v>
      </c>
      <c r="N11381">
        <v>1.045940391</v>
      </c>
      <c r="O11381">
        <v>1.2323613069999999</v>
      </c>
      <c r="P11381">
        <v>1.0434361590000001</v>
      </c>
      <c r="Q11381">
        <v>0.38247472199999999</v>
      </c>
    </row>
    <row r="11382" spans="1:17">
      <c r="A11382" t="s">
        <v>23085</v>
      </c>
      <c r="B11382" s="14" t="s">
        <v>23086</v>
      </c>
      <c r="C11382">
        <v>75.865891660000003</v>
      </c>
      <c r="D11382">
        <v>0.58458557300000002</v>
      </c>
      <c r="E11382">
        <v>0.631659953</v>
      </c>
      <c r="F11382">
        <v>1.0775819900000001</v>
      </c>
      <c r="G11382">
        <v>0.683510583</v>
      </c>
      <c r="H11382">
        <v>0</v>
      </c>
      <c r="I11382">
        <v>0.96205839500000001</v>
      </c>
      <c r="J11382">
        <v>1.7562478690000001</v>
      </c>
      <c r="K11382">
        <v>3.890565601</v>
      </c>
      <c r="L11382">
        <v>7.9199343520000003</v>
      </c>
      <c r="M11382">
        <v>10.130650899999999</v>
      </c>
      <c r="N11382">
        <v>0.97587504000000003</v>
      </c>
      <c r="O11382">
        <v>18.99578649</v>
      </c>
      <c r="P11382">
        <v>0.19795284099999999</v>
      </c>
      <c r="Q11382">
        <v>1.814005509</v>
      </c>
    </row>
    <row r="11383" spans="1:17">
      <c r="A11383" t="s">
        <v>23087</v>
      </c>
      <c r="B11383" s="14" t="s">
        <v>23088</v>
      </c>
      <c r="C11383">
        <v>8.0659049219999996</v>
      </c>
      <c r="D11383">
        <v>7.1474720410000003</v>
      </c>
      <c r="E11383">
        <v>5.8351781469999997</v>
      </c>
      <c r="F11383">
        <v>3.513366279</v>
      </c>
      <c r="G11383">
        <v>4.4570585940000003</v>
      </c>
      <c r="H11383">
        <v>14.86921278</v>
      </c>
      <c r="I11383">
        <v>32.935467860000003</v>
      </c>
      <c r="J11383">
        <v>12.679221030000001</v>
      </c>
      <c r="K11383">
        <v>15.36820174</v>
      </c>
      <c r="L11383">
        <v>24.46321828</v>
      </c>
      <c r="M11383">
        <v>9.2897277309999993</v>
      </c>
      <c r="N11383">
        <v>7.9543981099999996</v>
      </c>
      <c r="O11383">
        <v>17.865628520000001</v>
      </c>
      <c r="P11383">
        <v>9.9231593910000004</v>
      </c>
      <c r="Q11383">
        <v>14.41638363</v>
      </c>
    </row>
    <row r="11384" spans="1:17">
      <c r="A11384" t="s">
        <v>23087</v>
      </c>
      <c r="B11384" s="14" t="s">
        <v>23089</v>
      </c>
      <c r="C11384">
        <v>4600.4763000000003</v>
      </c>
      <c r="D11384">
        <v>11427.638209999999</v>
      </c>
      <c r="E11384">
        <v>12669.388720000001</v>
      </c>
      <c r="F11384">
        <v>10277.50542</v>
      </c>
      <c r="G11384">
        <v>11196.62988</v>
      </c>
      <c r="H11384">
        <v>3474.8899689999998</v>
      </c>
      <c r="I11384">
        <v>7134.3290390000002</v>
      </c>
      <c r="J11384">
        <v>11507.572920000001</v>
      </c>
      <c r="K11384">
        <v>7531.8210790000003</v>
      </c>
      <c r="L11384">
        <v>4770.8407790000001</v>
      </c>
      <c r="M11384">
        <v>1535.5551820000001</v>
      </c>
      <c r="N11384">
        <v>22599.479660000001</v>
      </c>
      <c r="O11384">
        <v>12235.181989999999</v>
      </c>
      <c r="P11384">
        <v>22750.08943</v>
      </c>
      <c r="Q11384">
        <v>11360.637629999999</v>
      </c>
    </row>
    <row r="11385" spans="1:17">
      <c r="A11385" t="e">
        <v>#N/A</v>
      </c>
      <c r="B11385" s="14" t="s">
        <v>23090</v>
      </c>
      <c r="C11385">
        <v>16.05200584</v>
      </c>
      <c r="D11385">
        <v>0</v>
      </c>
      <c r="E11385">
        <v>0</v>
      </c>
      <c r="F11385">
        <v>0.19863554899999999</v>
      </c>
      <c r="G11385">
        <v>0</v>
      </c>
      <c r="H11385">
        <v>0</v>
      </c>
      <c r="I11385">
        <v>0</v>
      </c>
      <c r="J11385">
        <v>0</v>
      </c>
      <c r="K11385">
        <v>2.6479957230000002</v>
      </c>
      <c r="L11385">
        <v>2.766158957</v>
      </c>
      <c r="M11385">
        <v>5.6022857459999997</v>
      </c>
      <c r="N11385">
        <v>0.35977489699999998</v>
      </c>
      <c r="O11385">
        <v>8.0805669630000008</v>
      </c>
      <c r="P11385">
        <v>0</v>
      </c>
      <c r="Q11385">
        <v>1.0031514560000001</v>
      </c>
    </row>
    <row r="11386" spans="1:17">
      <c r="A11386" t="e">
        <v>#N/A</v>
      </c>
      <c r="B11386" s="14" t="s">
        <v>23091</v>
      </c>
      <c r="C11386">
        <v>0</v>
      </c>
      <c r="D11386">
        <v>0</v>
      </c>
      <c r="E11386">
        <v>0</v>
      </c>
      <c r="F11386">
        <v>0</v>
      </c>
      <c r="G11386">
        <v>0</v>
      </c>
      <c r="H11386">
        <v>0</v>
      </c>
      <c r="I11386">
        <v>0</v>
      </c>
      <c r="J11386">
        <v>0</v>
      </c>
      <c r="K11386">
        <v>0</v>
      </c>
      <c r="L11386">
        <v>0</v>
      </c>
      <c r="M11386">
        <v>0</v>
      </c>
      <c r="N11386">
        <v>0</v>
      </c>
      <c r="O11386">
        <v>0</v>
      </c>
      <c r="P11386">
        <v>0</v>
      </c>
      <c r="Q11386">
        <v>0</v>
      </c>
    </row>
    <row r="11387" spans="1:17">
      <c r="A11387" t="s">
        <v>23092</v>
      </c>
      <c r="B11387" s="14" t="s">
        <v>23093</v>
      </c>
      <c r="C11387">
        <v>6.3049516329999999</v>
      </c>
      <c r="D11387">
        <v>0.39907368399999998</v>
      </c>
      <c r="E11387">
        <v>0.91033121100000003</v>
      </c>
      <c r="F11387">
        <v>0.55171727800000003</v>
      </c>
      <c r="G11387">
        <v>1.0887471369999999</v>
      </c>
      <c r="H11387">
        <v>0</v>
      </c>
      <c r="I11387">
        <v>1.9702788069999999</v>
      </c>
      <c r="J11387">
        <v>1.484379203</v>
      </c>
      <c r="K11387">
        <v>1.838725492</v>
      </c>
      <c r="L11387">
        <v>2.5610348470000002</v>
      </c>
      <c r="M11387">
        <v>1.7289496900000001</v>
      </c>
      <c r="N11387">
        <v>1.4989312910000001</v>
      </c>
      <c r="O11387">
        <v>1.4962707420000001</v>
      </c>
      <c r="P11387">
        <v>1.0135099089999999</v>
      </c>
      <c r="Q11387">
        <v>0.92876290800000005</v>
      </c>
    </row>
    <row r="11388" spans="1:17">
      <c r="A11388" t="s">
        <v>23094</v>
      </c>
      <c r="B11388" s="14" t="s">
        <v>23095</v>
      </c>
      <c r="C11388">
        <v>3.6676228420000001</v>
      </c>
      <c r="D11388">
        <v>3.4125053009999999</v>
      </c>
      <c r="E11388">
        <v>1.7168385390000001</v>
      </c>
      <c r="F11388">
        <v>0.89862299099999998</v>
      </c>
      <c r="G11388">
        <v>0.88666174499999995</v>
      </c>
      <c r="H11388">
        <v>1.971997432</v>
      </c>
      <c r="I11388">
        <v>1.069713242</v>
      </c>
      <c r="J11388">
        <v>0.65092431399999995</v>
      </c>
      <c r="K11388">
        <v>1.9965793679999999</v>
      </c>
      <c r="L11388">
        <v>3.2443818200000001</v>
      </c>
      <c r="M11388">
        <v>4.2241035509999998</v>
      </c>
      <c r="N11388">
        <v>0.90422998099999996</v>
      </c>
      <c r="O11388">
        <v>4.0618125230000004</v>
      </c>
      <c r="P11388">
        <v>1.1005193449999999</v>
      </c>
      <c r="Q11388">
        <v>2.5212421150000002</v>
      </c>
    </row>
    <row r="11389" spans="1:17">
      <c r="A11389" t="e">
        <v>#N/A</v>
      </c>
      <c r="B11389" s="14" t="s">
        <v>23096</v>
      </c>
      <c r="C11389">
        <v>0</v>
      </c>
      <c r="D11389">
        <v>0</v>
      </c>
      <c r="E11389">
        <v>0</v>
      </c>
      <c r="F11389">
        <v>0</v>
      </c>
      <c r="G11389">
        <v>0</v>
      </c>
      <c r="H11389">
        <v>0.49564042600000002</v>
      </c>
      <c r="I11389">
        <v>0</v>
      </c>
      <c r="J11389">
        <v>0.16360285199999999</v>
      </c>
      <c r="K11389">
        <v>0.58545530400000001</v>
      </c>
      <c r="L11389">
        <v>0</v>
      </c>
      <c r="M11389">
        <v>0</v>
      </c>
      <c r="N11389">
        <v>0.159087962</v>
      </c>
      <c r="O11389">
        <v>1.4292502819999999</v>
      </c>
      <c r="P11389">
        <v>0.19362262199999999</v>
      </c>
      <c r="Q11389">
        <v>0</v>
      </c>
    </row>
    <row r="11390" spans="1:17">
      <c r="A11390" t="e">
        <v>#N/A</v>
      </c>
      <c r="B11390" s="14" t="s">
        <v>23097</v>
      </c>
      <c r="C11390">
        <v>3.6332052670000001</v>
      </c>
      <c r="D11390">
        <v>0</v>
      </c>
      <c r="E11390">
        <v>0</v>
      </c>
      <c r="F11390">
        <v>0</v>
      </c>
      <c r="G11390">
        <v>0.20912884900000001</v>
      </c>
      <c r="H11390">
        <v>0</v>
      </c>
      <c r="I11390">
        <v>0</v>
      </c>
      <c r="J11390">
        <v>0.15352760300000001</v>
      </c>
      <c r="K11390">
        <v>3.2964052330000002</v>
      </c>
      <c r="L11390">
        <v>3.8261142960000001</v>
      </c>
      <c r="M11390">
        <v>6.9741064489999998</v>
      </c>
      <c r="N11390">
        <v>0.59716302499999996</v>
      </c>
      <c r="O11390">
        <v>12.07108742</v>
      </c>
      <c r="P11390">
        <v>0.54509594500000003</v>
      </c>
      <c r="Q11390">
        <v>3.3301098200000001</v>
      </c>
    </row>
    <row r="11391" spans="1:17">
      <c r="A11391" t="e">
        <v>#N/A</v>
      </c>
      <c r="B11391" s="14" t="s">
        <v>23098</v>
      </c>
      <c r="C11391">
        <v>0</v>
      </c>
      <c r="D11391">
        <v>1.076325201</v>
      </c>
      <c r="E11391">
        <v>0</v>
      </c>
      <c r="F11391">
        <v>0</v>
      </c>
      <c r="G11391">
        <v>0</v>
      </c>
      <c r="H11391">
        <v>0</v>
      </c>
      <c r="I11391">
        <v>0</v>
      </c>
      <c r="J11391">
        <v>0</v>
      </c>
      <c r="K11391">
        <v>0</v>
      </c>
      <c r="L11391">
        <v>0</v>
      </c>
      <c r="M11391">
        <v>0</v>
      </c>
      <c r="N11391">
        <v>0.299459694</v>
      </c>
      <c r="O11391">
        <v>0</v>
      </c>
      <c r="P11391">
        <v>0</v>
      </c>
      <c r="Q11391">
        <v>0</v>
      </c>
    </row>
    <row r="11392" spans="1:17">
      <c r="A11392" t="e">
        <v>#N/A</v>
      </c>
      <c r="B11392" s="14" t="s">
        <v>23099</v>
      </c>
      <c r="C11392">
        <v>0</v>
      </c>
      <c r="D11392">
        <v>0</v>
      </c>
      <c r="E11392">
        <v>0</v>
      </c>
      <c r="F11392">
        <v>0</v>
      </c>
      <c r="G11392">
        <v>0</v>
      </c>
      <c r="H11392">
        <v>3.9651234089999998</v>
      </c>
      <c r="I11392">
        <v>0</v>
      </c>
      <c r="J11392">
        <v>0</v>
      </c>
      <c r="K11392">
        <v>0</v>
      </c>
      <c r="L11392">
        <v>0</v>
      </c>
      <c r="M11392">
        <v>0</v>
      </c>
      <c r="N11392">
        <v>0</v>
      </c>
      <c r="O11392">
        <v>0</v>
      </c>
      <c r="P11392">
        <v>0.77449048899999995</v>
      </c>
      <c r="Q11392">
        <v>0</v>
      </c>
    </row>
    <row r="11393" spans="1:17">
      <c r="A11393" t="e">
        <v>#N/A</v>
      </c>
      <c r="B11393" s="14" t="s">
        <v>23100</v>
      </c>
      <c r="C11393">
        <v>0</v>
      </c>
      <c r="D11393">
        <v>2.204521497</v>
      </c>
      <c r="E11393">
        <v>0</v>
      </c>
      <c r="F11393">
        <v>0</v>
      </c>
      <c r="G11393">
        <v>0</v>
      </c>
      <c r="H11393">
        <v>0</v>
      </c>
      <c r="I11393">
        <v>0</v>
      </c>
      <c r="J11393">
        <v>0</v>
      </c>
      <c r="K11393">
        <v>0</v>
      </c>
      <c r="L11393">
        <v>0</v>
      </c>
      <c r="M11393">
        <v>0</v>
      </c>
      <c r="N11393">
        <v>0</v>
      </c>
      <c r="O11393">
        <v>0</v>
      </c>
      <c r="P11393">
        <v>0</v>
      </c>
      <c r="Q11393">
        <v>0</v>
      </c>
    </row>
    <row r="11394" spans="1:17">
      <c r="A11394" t="s">
        <v>23101</v>
      </c>
      <c r="B11394" s="14" t="s">
        <v>8718</v>
      </c>
      <c r="C11394">
        <v>17.37052061</v>
      </c>
      <c r="D11394">
        <v>0.43400209699999998</v>
      </c>
      <c r="E11394">
        <v>0.23621214500000001</v>
      </c>
      <c r="F11394">
        <v>0.24889122299999999</v>
      </c>
      <c r="G11394">
        <v>0.27063733400000001</v>
      </c>
      <c r="H11394">
        <v>0.35111782200000002</v>
      </c>
      <c r="I11394">
        <v>2.0951088260000001</v>
      </c>
      <c r="J11394">
        <v>0.38080866299999999</v>
      </c>
      <c r="K11394">
        <v>2.903206569</v>
      </c>
      <c r="L11394">
        <v>2.393196981</v>
      </c>
      <c r="M11394">
        <v>3.7605475949999998</v>
      </c>
      <c r="N11394">
        <v>0.53129945599999995</v>
      </c>
      <c r="O11394">
        <v>5.4964210700000002</v>
      </c>
      <c r="P11394">
        <v>0.27432933199999998</v>
      </c>
      <c r="Q11394">
        <v>6.1052013369999996</v>
      </c>
    </row>
    <row r="11395" spans="1:17">
      <c r="A11395" t="e">
        <v>#N/A</v>
      </c>
      <c r="B11395" s="14" t="s">
        <v>23102</v>
      </c>
      <c r="C11395">
        <v>6.9602415500000001</v>
      </c>
      <c r="D11395">
        <v>3.5978286229999998</v>
      </c>
      <c r="E11395">
        <v>0.98731368500000005</v>
      </c>
      <c r="F11395">
        <v>2.2106574339999998</v>
      </c>
      <c r="G11395">
        <v>2.8044413619999999</v>
      </c>
      <c r="H11395">
        <v>0</v>
      </c>
      <c r="I11395">
        <v>0</v>
      </c>
      <c r="J11395">
        <v>3.2352923549999999</v>
      </c>
      <c r="K11395">
        <v>5.2625195900000001</v>
      </c>
      <c r="L11395">
        <v>1.4659606460000001</v>
      </c>
      <c r="M11395">
        <v>4.4535024329999997</v>
      </c>
      <c r="N11395">
        <v>1.716004986</v>
      </c>
      <c r="O11395">
        <v>2.5694387089999999</v>
      </c>
      <c r="P11395">
        <v>2.4365992909999998</v>
      </c>
      <c r="Q11395">
        <v>1.5948981019999999</v>
      </c>
    </row>
    <row r="11396" spans="1:17">
      <c r="A11396" t="e">
        <v>#N/A</v>
      </c>
      <c r="B11396" s="14" t="s">
        <v>23103</v>
      </c>
      <c r="C11396">
        <v>4.6228470000000002</v>
      </c>
      <c r="D11396">
        <v>1.7068589949999999</v>
      </c>
      <c r="E11396">
        <v>1.311506238</v>
      </c>
      <c r="F11396">
        <v>1.048766053</v>
      </c>
      <c r="G11396">
        <v>0.53218610099999997</v>
      </c>
      <c r="H11396">
        <v>0.59180946400000001</v>
      </c>
      <c r="I11396">
        <v>2.2471961020000002</v>
      </c>
      <c r="J11396">
        <v>1.5627735119999999</v>
      </c>
      <c r="K11396">
        <v>2.0971533290000002</v>
      </c>
      <c r="L11396">
        <v>0</v>
      </c>
      <c r="M11396">
        <v>0</v>
      </c>
      <c r="N11396">
        <v>1.519646206</v>
      </c>
      <c r="O11396">
        <v>1.7065675</v>
      </c>
      <c r="P11396">
        <v>1.155955954</v>
      </c>
      <c r="Q11396">
        <v>1.0592979929999999</v>
      </c>
    </row>
    <row r="11397" spans="1:17">
      <c r="A11397" t="e">
        <v>#N/A</v>
      </c>
      <c r="B11397" s="14" t="s">
        <v>23104</v>
      </c>
      <c r="C11397">
        <v>85.943306930000006</v>
      </c>
      <c r="D11397">
        <v>3.7089584640000002</v>
      </c>
      <c r="E11397">
        <v>2.968612094</v>
      </c>
      <c r="F11397">
        <v>1.519293526</v>
      </c>
      <c r="G11397">
        <v>2.6983273649999999</v>
      </c>
      <c r="H11397">
        <v>5.1439438820000003</v>
      </c>
      <c r="I11397">
        <v>19.532385569999999</v>
      </c>
      <c r="J11397">
        <v>5.0937969069999998</v>
      </c>
      <c r="K11397">
        <v>13.67117251</v>
      </c>
      <c r="L11397">
        <v>13.39967272</v>
      </c>
      <c r="M11397">
        <v>12.854974589999999</v>
      </c>
      <c r="N11397">
        <v>4.5404564350000003</v>
      </c>
      <c r="O11397">
        <v>13.59719187</v>
      </c>
      <c r="P11397">
        <v>4.0189776730000002</v>
      </c>
      <c r="Q11397">
        <v>6.1382024260000003</v>
      </c>
    </row>
    <row r="11398" spans="1:17">
      <c r="A11398" t="e">
        <v>#N/A</v>
      </c>
      <c r="B11398" s="14" t="s">
        <v>23105</v>
      </c>
      <c r="C11398">
        <v>3.036575971</v>
      </c>
      <c r="D11398">
        <v>0</v>
      </c>
      <c r="E11398">
        <v>0.96916453599999997</v>
      </c>
      <c r="F11398">
        <v>0.82667441900000005</v>
      </c>
      <c r="G11398">
        <v>0</v>
      </c>
      <c r="H11398">
        <v>0</v>
      </c>
      <c r="I11398">
        <v>0</v>
      </c>
      <c r="J11398">
        <v>0.76989577399999998</v>
      </c>
      <c r="K11398">
        <v>0</v>
      </c>
      <c r="L11398">
        <v>0</v>
      </c>
      <c r="M11398">
        <v>5.8288487729999998</v>
      </c>
      <c r="N11398">
        <v>1.4972984680000001</v>
      </c>
      <c r="O11398">
        <v>0</v>
      </c>
      <c r="P11398">
        <v>0</v>
      </c>
      <c r="Q11398">
        <v>0</v>
      </c>
    </row>
    <row r="11399" spans="1:17">
      <c r="A11399" t="e">
        <v>#N/A</v>
      </c>
      <c r="B11399" s="14" t="s">
        <v>23106</v>
      </c>
      <c r="C11399">
        <v>132.1517862</v>
      </c>
      <c r="D11399">
        <v>0</v>
      </c>
      <c r="E11399">
        <v>0.87870917999999998</v>
      </c>
      <c r="F11399">
        <v>1.1242772089999999</v>
      </c>
      <c r="G11399">
        <v>0</v>
      </c>
      <c r="H11399">
        <v>1.586049364</v>
      </c>
      <c r="I11399">
        <v>0</v>
      </c>
      <c r="J11399">
        <v>2.0941165060000002</v>
      </c>
      <c r="K11399">
        <v>3.746913948</v>
      </c>
      <c r="L11399">
        <v>65.235248740000003</v>
      </c>
      <c r="M11399">
        <v>0</v>
      </c>
      <c r="N11399">
        <v>3.5635703529999998</v>
      </c>
      <c r="O11399">
        <v>73.177614419999998</v>
      </c>
      <c r="P11399">
        <v>1.8587771740000001</v>
      </c>
      <c r="Q11399">
        <v>19.872430349999998</v>
      </c>
    </row>
    <row r="11400" spans="1:17">
      <c r="A11400" t="s">
        <v>23107</v>
      </c>
      <c r="B11400" s="14" t="s">
        <v>23108</v>
      </c>
      <c r="C11400">
        <v>362.57195289999999</v>
      </c>
      <c r="D11400">
        <v>16.08837801</v>
      </c>
      <c r="E11400">
        <v>13.26135901</v>
      </c>
      <c r="F11400">
        <v>9.0001193910000001</v>
      </c>
      <c r="G11400">
        <v>16.471229659999999</v>
      </c>
      <c r="H11400">
        <v>80.967611869999999</v>
      </c>
      <c r="I11400">
        <v>85.358062939999996</v>
      </c>
      <c r="J11400">
        <v>34.764532549999998</v>
      </c>
      <c r="K11400">
        <v>75.233311549999996</v>
      </c>
      <c r="L11400">
        <v>177.04264359999999</v>
      </c>
      <c r="M11400">
        <v>143.56408630000001</v>
      </c>
      <c r="N11400">
        <v>28.126417669999999</v>
      </c>
      <c r="O11400">
        <v>1262.241824</v>
      </c>
      <c r="P11400">
        <v>20.002589010000001</v>
      </c>
      <c r="Q11400">
        <v>63.708016319999999</v>
      </c>
    </row>
    <row r="11401" spans="1:17">
      <c r="A11401" t="s">
        <v>23109</v>
      </c>
      <c r="B11401" s="14" t="s">
        <v>9090</v>
      </c>
      <c r="C11401">
        <v>2.6977093000000001</v>
      </c>
      <c r="D11401">
        <v>3.5857976229999999</v>
      </c>
      <c r="E11401">
        <v>2.5830318839999999</v>
      </c>
      <c r="F11401">
        <v>3.3660994290000001</v>
      </c>
      <c r="G11401">
        <v>2.406860166</v>
      </c>
      <c r="H11401">
        <v>6.6481111049999999</v>
      </c>
      <c r="I11401">
        <v>2.9505917240000001</v>
      </c>
      <c r="J11401">
        <v>3.248901493</v>
      </c>
      <c r="K11401">
        <v>4.0793837210000001</v>
      </c>
      <c r="L11401">
        <v>4.1193733559999997</v>
      </c>
      <c r="M11401">
        <v>3.8837838310000001</v>
      </c>
      <c r="N11401">
        <v>5.0714159319999998</v>
      </c>
      <c r="O11401">
        <v>2.7386831740000002</v>
      </c>
      <c r="P11401">
        <v>4.2160614540000001</v>
      </c>
      <c r="Q11401">
        <v>6.0270999590000001</v>
      </c>
    </row>
    <row r="11402" spans="1:17">
      <c r="A11402" t="s">
        <v>23110</v>
      </c>
      <c r="B11402" s="14" t="s">
        <v>5698</v>
      </c>
      <c r="C11402">
        <v>6.5891397209999996</v>
      </c>
      <c r="D11402">
        <v>0.65687178199999996</v>
      </c>
      <c r="E11402">
        <v>0.43812783199999999</v>
      </c>
      <c r="F11402">
        <v>0.224227605</v>
      </c>
      <c r="G11402">
        <v>0.28445527500000001</v>
      </c>
      <c r="H11402">
        <v>1.0122373280000001</v>
      </c>
      <c r="I11402">
        <v>4.0838553800000001</v>
      </c>
      <c r="J11402">
        <v>1.712380869</v>
      </c>
      <c r="K11402">
        <v>2.6902453560000001</v>
      </c>
      <c r="L11402">
        <v>1.769444322</v>
      </c>
      <c r="M11402">
        <v>3.7944480239999998</v>
      </c>
      <c r="N11402">
        <v>1.1371584690000001</v>
      </c>
      <c r="O11402">
        <v>4.5608305759999999</v>
      </c>
      <c r="P11402">
        <v>0.66729136700000002</v>
      </c>
      <c r="Q11402">
        <v>2.604512497</v>
      </c>
    </row>
    <row r="11403" spans="1:17">
      <c r="A11403" t="s">
        <v>23111</v>
      </c>
      <c r="B11403" s="14" t="s">
        <v>23112</v>
      </c>
      <c r="C11403">
        <v>1.1191716309999999</v>
      </c>
      <c r="D11403">
        <v>0.99173595800000003</v>
      </c>
      <c r="E11403">
        <v>1.547861699</v>
      </c>
      <c r="F11403">
        <v>0.60936434100000003</v>
      </c>
      <c r="G11403">
        <v>2.1258599249999999</v>
      </c>
      <c r="H11403">
        <v>0.42982367599999999</v>
      </c>
      <c r="I11403">
        <v>1.6321099059999999</v>
      </c>
      <c r="J11403">
        <v>0.99314468499999997</v>
      </c>
      <c r="K11403">
        <v>3.0462715020000002</v>
      </c>
      <c r="L11403">
        <v>2.8286286719999998</v>
      </c>
      <c r="M11403">
        <v>0</v>
      </c>
      <c r="N11403">
        <v>2.4833242879999999</v>
      </c>
      <c r="O11403">
        <v>3.718374716</v>
      </c>
      <c r="P11403">
        <v>1.17537852</v>
      </c>
      <c r="Q11403">
        <v>0.76935463999999998</v>
      </c>
    </row>
    <row r="11404" spans="1:17">
      <c r="A11404" t="s">
        <v>23113</v>
      </c>
      <c r="B11404" s="14" t="s">
        <v>5665</v>
      </c>
      <c r="C11404">
        <v>19.56095212</v>
      </c>
      <c r="D11404">
        <v>41.959035499999999</v>
      </c>
      <c r="E11404">
        <v>40.293624979999997</v>
      </c>
      <c r="F11404">
        <v>63.459278329999997</v>
      </c>
      <c r="G11404">
        <v>52.854070270000001</v>
      </c>
      <c r="H11404">
        <v>58.751486980000003</v>
      </c>
      <c r="I11404">
        <v>78.263968919999996</v>
      </c>
      <c r="J11404">
        <v>113.6710728</v>
      </c>
      <c r="K11404">
        <v>82.054400639999997</v>
      </c>
      <c r="L11404">
        <v>40.802979329999999</v>
      </c>
      <c r="M11404">
        <v>18.172345289999999</v>
      </c>
      <c r="N11404">
        <v>47.955830839999997</v>
      </c>
      <c r="O11404">
        <v>15.83089427</v>
      </c>
      <c r="P11404">
        <v>77.347931279999997</v>
      </c>
      <c r="Q11404">
        <v>77.750253439999994</v>
      </c>
    </row>
    <row r="11405" spans="1:17">
      <c r="A11405" t="s">
        <v>23114</v>
      </c>
      <c r="B11405" s="14" t="s">
        <v>5649</v>
      </c>
      <c r="C11405">
        <v>16.451232910000002</v>
      </c>
      <c r="D11405">
        <v>4.8771970900000001</v>
      </c>
      <c r="E11405">
        <v>4.4012674199999999</v>
      </c>
      <c r="F11405">
        <v>4.6762555270000004</v>
      </c>
      <c r="G11405">
        <v>4.6372208920000002</v>
      </c>
      <c r="H11405">
        <v>2.8803474090000001</v>
      </c>
      <c r="I11405">
        <v>61.036321059999999</v>
      </c>
      <c r="J11405">
        <v>6.1645784680000002</v>
      </c>
      <c r="K11405">
        <v>12.731166310000001</v>
      </c>
      <c r="L11405">
        <v>19.108157219999999</v>
      </c>
      <c r="M11405">
        <v>26.470554</v>
      </c>
      <c r="N11405">
        <v>5.1594080770000001</v>
      </c>
      <c r="O11405">
        <v>23.845956659999999</v>
      </c>
      <c r="P11405">
        <v>4.3919554390000002</v>
      </c>
      <c r="Q11405">
        <v>4.9893121650000003</v>
      </c>
    </row>
    <row r="11406" spans="1:17">
      <c r="A11406" t="s">
        <v>23115</v>
      </c>
      <c r="B11406" s="14" t="s">
        <v>3762</v>
      </c>
      <c r="C11406">
        <v>1.2751743820000001</v>
      </c>
      <c r="D11406">
        <v>2.5424443999999999</v>
      </c>
      <c r="E11406">
        <v>3.0621096250000002</v>
      </c>
      <c r="F11406">
        <v>2.6284381159999999</v>
      </c>
      <c r="G11406">
        <v>3.177153369</v>
      </c>
      <c r="H11406">
        <v>1.9589493680000001</v>
      </c>
      <c r="I11406">
        <v>7.4384470870000001</v>
      </c>
      <c r="J11406">
        <v>13.92536671</v>
      </c>
      <c r="K11406">
        <v>5.3716234370000002</v>
      </c>
      <c r="L11406">
        <v>6.3307255070000004</v>
      </c>
      <c r="M11406">
        <v>0.69935900600000001</v>
      </c>
      <c r="N11406">
        <v>5.3670257389999998</v>
      </c>
      <c r="O11406">
        <v>1.6139747339999999</v>
      </c>
      <c r="P11406">
        <v>1.585194472</v>
      </c>
      <c r="Q11406">
        <v>1.502735927</v>
      </c>
    </row>
    <row r="11407" spans="1:17">
      <c r="A11407" t="e">
        <v>#N/A</v>
      </c>
      <c r="B11407" s="14" t="s">
        <v>23116</v>
      </c>
      <c r="C11407">
        <v>0</v>
      </c>
      <c r="D11407">
        <v>0</v>
      </c>
      <c r="E11407">
        <v>0</v>
      </c>
      <c r="F11407">
        <v>0</v>
      </c>
      <c r="G11407">
        <v>0</v>
      </c>
      <c r="H11407">
        <v>0</v>
      </c>
      <c r="I11407">
        <v>0</v>
      </c>
      <c r="J11407">
        <v>0</v>
      </c>
      <c r="K11407">
        <v>2.6202195439999998</v>
      </c>
      <c r="L11407">
        <v>0</v>
      </c>
      <c r="M11407">
        <v>0</v>
      </c>
      <c r="N11407">
        <v>0</v>
      </c>
      <c r="O11407">
        <v>0</v>
      </c>
      <c r="P11407">
        <v>0.43328139199999999</v>
      </c>
      <c r="Q11407">
        <v>0</v>
      </c>
    </row>
    <row r="11408" spans="1:17">
      <c r="A11408" t="s">
        <v>23117</v>
      </c>
      <c r="B11408" s="14" t="s">
        <v>8219</v>
      </c>
      <c r="C11408">
        <v>1.769384456</v>
      </c>
      <c r="D11408">
        <v>1.254329284</v>
      </c>
      <c r="E11408">
        <v>0.11294462500000001</v>
      </c>
      <c r="F11408">
        <v>0.48169546200000002</v>
      </c>
      <c r="G11408">
        <v>0.18332374700000001</v>
      </c>
      <c r="H11408">
        <v>1.2231743159999999</v>
      </c>
      <c r="I11408">
        <v>2.5803280000000002</v>
      </c>
      <c r="J11408">
        <v>0.40374996899999999</v>
      </c>
      <c r="K11408">
        <v>0.64214463499999996</v>
      </c>
      <c r="L11408">
        <v>1.341598946</v>
      </c>
      <c r="M11408">
        <v>0.67928314700000003</v>
      </c>
      <c r="N11408">
        <v>0.30536164100000002</v>
      </c>
      <c r="O11408">
        <v>0.39191095999999997</v>
      </c>
      <c r="P11408">
        <v>1.1680404980000001</v>
      </c>
      <c r="Q11408">
        <v>1.459598263</v>
      </c>
    </row>
    <row r="11409" spans="1:17">
      <c r="A11409" t="e">
        <v>#N/A</v>
      </c>
      <c r="B11409" s="14" t="s">
        <v>23118</v>
      </c>
      <c r="C11409">
        <v>0</v>
      </c>
      <c r="D11409">
        <v>0</v>
      </c>
      <c r="E11409">
        <v>0</v>
      </c>
      <c r="F11409">
        <v>0</v>
      </c>
      <c r="G11409">
        <v>0</v>
      </c>
      <c r="H11409">
        <v>0</v>
      </c>
      <c r="I11409">
        <v>0</v>
      </c>
      <c r="J11409">
        <v>0.22469061200000001</v>
      </c>
      <c r="K11409">
        <v>0</v>
      </c>
      <c r="L11409">
        <v>1.119918433</v>
      </c>
      <c r="M11409">
        <v>0</v>
      </c>
      <c r="N11409">
        <v>0</v>
      </c>
      <c r="O11409">
        <v>0</v>
      </c>
      <c r="P11409">
        <v>0</v>
      </c>
      <c r="Q11409">
        <v>0</v>
      </c>
    </row>
    <row r="11410" spans="1:17">
      <c r="A11410" t="s">
        <v>23119</v>
      </c>
      <c r="B11410" s="14" t="s">
        <v>6709</v>
      </c>
      <c r="C11410">
        <v>811.82622570000001</v>
      </c>
      <c r="D11410">
        <v>45.886029829999998</v>
      </c>
      <c r="E11410">
        <v>40.83948882</v>
      </c>
      <c r="F11410">
        <v>28.01955117</v>
      </c>
      <c r="G11410">
        <v>38.797193980000003</v>
      </c>
      <c r="H11410">
        <v>60.483540499999997</v>
      </c>
      <c r="I11410">
        <v>356.35639900000001</v>
      </c>
      <c r="J11410">
        <v>74.216357009999996</v>
      </c>
      <c r="K11410">
        <v>313.14881860000003</v>
      </c>
      <c r="L11410">
        <v>424.53612650000002</v>
      </c>
      <c r="M11410">
        <v>376.2355776</v>
      </c>
      <c r="N11410">
        <v>68.422660969999995</v>
      </c>
      <c r="O11410">
        <v>490.06252139999998</v>
      </c>
      <c r="P11410">
        <v>50.851520610000001</v>
      </c>
      <c r="Q11410">
        <v>215.05176299999999</v>
      </c>
    </row>
    <row r="11411" spans="1:17">
      <c r="A11411" t="e">
        <v>#N/A</v>
      </c>
      <c r="B11411" s="14" t="s">
        <v>23120</v>
      </c>
      <c r="C11411">
        <v>8.724809831</v>
      </c>
      <c r="D11411">
        <v>1.28855834</v>
      </c>
      <c r="E11411">
        <v>2.1658324850000001</v>
      </c>
      <c r="F11411">
        <v>1.18761677</v>
      </c>
      <c r="G11411">
        <v>0</v>
      </c>
      <c r="H11411">
        <v>0</v>
      </c>
      <c r="I11411">
        <v>0</v>
      </c>
      <c r="J11411">
        <v>0.73736496699999998</v>
      </c>
      <c r="K11411">
        <v>1.319335897</v>
      </c>
      <c r="L11411">
        <v>11.02567584</v>
      </c>
      <c r="M11411">
        <v>0</v>
      </c>
      <c r="N11411">
        <v>0.71701616800000001</v>
      </c>
      <c r="O11411">
        <v>0</v>
      </c>
      <c r="P11411">
        <v>0.87266533999999996</v>
      </c>
      <c r="Q11411">
        <v>0</v>
      </c>
    </row>
    <row r="11412" spans="1:17">
      <c r="A11412" t="s">
        <v>23121</v>
      </c>
      <c r="B11412" s="14" t="s">
        <v>23122</v>
      </c>
      <c r="C11412">
        <v>6.7811877169999999</v>
      </c>
      <c r="D11412">
        <v>0.75113006699999996</v>
      </c>
      <c r="E11412">
        <v>0.79357971900000002</v>
      </c>
      <c r="F11412">
        <v>0.73844151700000005</v>
      </c>
      <c r="G11412">
        <v>0.23419683899999999</v>
      </c>
      <c r="H11412">
        <v>0.26043503499999998</v>
      </c>
      <c r="I11412">
        <v>0</v>
      </c>
      <c r="J11412">
        <v>0.94561911200000004</v>
      </c>
      <c r="K11412">
        <v>1.8457704180000001</v>
      </c>
      <c r="L11412">
        <v>2.1423727010000002</v>
      </c>
      <c r="M11412">
        <v>3.9050415420000002</v>
      </c>
      <c r="N11412">
        <v>0.75233716100000003</v>
      </c>
      <c r="O11412">
        <v>8.2610196899999995</v>
      </c>
      <c r="P11412">
        <v>0.50869654500000006</v>
      </c>
      <c r="Q11412">
        <v>2.7969641589999998</v>
      </c>
    </row>
    <row r="11413" spans="1:17">
      <c r="A11413" t="s">
        <v>23123</v>
      </c>
      <c r="B11413" s="14" t="s">
        <v>23124</v>
      </c>
      <c r="C11413">
        <v>3.4271728800000001</v>
      </c>
      <c r="D11413">
        <v>0</v>
      </c>
      <c r="E11413">
        <v>0</v>
      </c>
      <c r="F11413">
        <v>0.46650506600000002</v>
      </c>
      <c r="G11413">
        <v>0</v>
      </c>
      <c r="H11413">
        <v>0</v>
      </c>
      <c r="I11413">
        <v>4.9979133210000004</v>
      </c>
      <c r="J11413">
        <v>0.21723200300000001</v>
      </c>
      <c r="K11413">
        <v>1.5547360779999999</v>
      </c>
      <c r="L11413">
        <v>1.082742718</v>
      </c>
      <c r="M11413">
        <v>0</v>
      </c>
      <c r="N11413">
        <v>0.63371138500000002</v>
      </c>
      <c r="O11413">
        <v>1.8977597100000001</v>
      </c>
      <c r="P11413">
        <v>0</v>
      </c>
      <c r="Q11413">
        <v>3.5339235960000002</v>
      </c>
    </row>
    <row r="11414" spans="1:17">
      <c r="A11414" t="e">
        <v>#N/A</v>
      </c>
      <c r="B11414" s="14" t="s">
        <v>23125</v>
      </c>
      <c r="C11414">
        <v>0</v>
      </c>
      <c r="D11414">
        <v>0.53816260100000002</v>
      </c>
      <c r="E11414">
        <v>0</v>
      </c>
      <c r="F11414">
        <v>0</v>
      </c>
      <c r="G11414">
        <v>0</v>
      </c>
      <c r="H11414">
        <v>0.93297021400000002</v>
      </c>
      <c r="I11414">
        <v>0</v>
      </c>
      <c r="J11414">
        <v>0</v>
      </c>
      <c r="K11414">
        <v>0</v>
      </c>
      <c r="L11414">
        <v>1.534947029</v>
      </c>
      <c r="M11414">
        <v>0</v>
      </c>
      <c r="N11414">
        <v>0</v>
      </c>
      <c r="O11414">
        <v>18.832474300000001</v>
      </c>
      <c r="P11414">
        <v>0</v>
      </c>
      <c r="Q11414">
        <v>11.689664909999999</v>
      </c>
    </row>
    <row r="11415" spans="1:17">
      <c r="A11415" t="s">
        <v>19930</v>
      </c>
      <c r="B11415" s="14" t="s">
        <v>23126</v>
      </c>
      <c r="C11415">
        <v>3.6353374299999999</v>
      </c>
      <c r="D11415">
        <v>0.96641875499999996</v>
      </c>
      <c r="E11415">
        <v>0.54145812100000001</v>
      </c>
      <c r="F11415">
        <v>0.69277644900000002</v>
      </c>
      <c r="G11415">
        <v>0.37665283900000002</v>
      </c>
      <c r="H11415">
        <v>4.7469787290000003</v>
      </c>
      <c r="I11415">
        <v>5.3014837610000001</v>
      </c>
      <c r="J11415">
        <v>1.1982180710000001</v>
      </c>
      <c r="K11415">
        <v>1.319335897</v>
      </c>
      <c r="L11415">
        <v>6.891047403</v>
      </c>
      <c r="M11415">
        <v>0</v>
      </c>
      <c r="N11415">
        <v>0.89627020999999996</v>
      </c>
      <c r="O11415">
        <v>0</v>
      </c>
      <c r="P11415">
        <v>0.65449900500000002</v>
      </c>
      <c r="Q11415">
        <v>0.999619233</v>
      </c>
    </row>
    <row r="11416" spans="1:17">
      <c r="A11416" t="s">
        <v>23127</v>
      </c>
      <c r="B11416" s="14" t="s">
        <v>7485</v>
      </c>
      <c r="C11416">
        <v>19.858432059999998</v>
      </c>
      <c r="D11416">
        <v>8.3272608510000001</v>
      </c>
      <c r="E11416">
        <v>17.052476970000001</v>
      </c>
      <c r="F11416">
        <v>7.9990282300000004</v>
      </c>
      <c r="G11416">
        <v>21.44986785</v>
      </c>
      <c r="H11416">
        <v>2.52927401</v>
      </c>
      <c r="I11416">
        <v>8.2742686679999995</v>
      </c>
      <c r="J11416">
        <v>7.7835782809999996</v>
      </c>
      <c r="K11416">
        <v>9.2845512449999994</v>
      </c>
      <c r="L11416">
        <v>15.23649578</v>
      </c>
      <c r="M11416">
        <v>6.4180258319999997</v>
      </c>
      <c r="N11416">
        <v>37.069524770000001</v>
      </c>
      <c r="O11416">
        <v>11.44522306</v>
      </c>
      <c r="P11416">
        <v>40.617047829999997</v>
      </c>
      <c r="Q11416">
        <v>9.3330494440000002</v>
      </c>
    </row>
    <row r="11417" spans="1:17">
      <c r="A11417" t="s">
        <v>23128</v>
      </c>
      <c r="B11417" s="14" t="s">
        <v>6292</v>
      </c>
      <c r="C11417">
        <v>3.2263619690000001</v>
      </c>
      <c r="D11417">
        <v>2.8589888160000001</v>
      </c>
      <c r="E11417">
        <v>3.020562805</v>
      </c>
      <c r="F11417">
        <v>3.18398819</v>
      </c>
      <c r="G11417">
        <v>2.2006726809999999</v>
      </c>
      <c r="H11417">
        <v>0.80541569199999996</v>
      </c>
      <c r="I11417">
        <v>3.2935467859999998</v>
      </c>
      <c r="J11417">
        <v>6.4827630129999996</v>
      </c>
      <c r="K11417">
        <v>3.805459478</v>
      </c>
      <c r="L11417">
        <v>4.7907135800000002</v>
      </c>
      <c r="M11417">
        <v>2.4772607280000001</v>
      </c>
      <c r="N11417">
        <v>3.0624432719999999</v>
      </c>
      <c r="O11417">
        <v>4.2877508449999997</v>
      </c>
      <c r="P11417">
        <v>4.6469429340000001</v>
      </c>
      <c r="Q11417">
        <v>5.5447629330000003</v>
      </c>
    </row>
    <row r="11418" spans="1:17">
      <c r="A11418" t="s">
        <v>23129</v>
      </c>
      <c r="B11418" s="14" t="s">
        <v>9477</v>
      </c>
      <c r="C11418">
        <v>9.5793015149999992</v>
      </c>
      <c r="D11418">
        <v>8.3942269580000008</v>
      </c>
      <c r="E11418">
        <v>8.7191503659999992</v>
      </c>
      <c r="F11418">
        <v>13.1552024</v>
      </c>
      <c r="G11418">
        <v>5.2933314429999996</v>
      </c>
      <c r="H11418">
        <v>4.9870624320000001</v>
      </c>
      <c r="I11418">
        <v>13.348808180000001</v>
      </c>
      <c r="J11418">
        <v>13.38507458</v>
      </c>
      <c r="K11418">
        <v>18.54142985</v>
      </c>
      <c r="L11418">
        <v>10.3569364</v>
      </c>
      <c r="M11418">
        <v>3.2689626110000001</v>
      </c>
      <c r="N11418">
        <v>7.0064306649999999</v>
      </c>
      <c r="O11418">
        <v>2.3575262380000002</v>
      </c>
      <c r="P11418">
        <v>14.91493024</v>
      </c>
      <c r="Q11418">
        <v>3.658400286</v>
      </c>
    </row>
    <row r="11419" spans="1:17">
      <c r="A11419" t="s">
        <v>23130</v>
      </c>
      <c r="B11419" s="14" t="s">
        <v>4765</v>
      </c>
      <c r="C11419">
        <v>12.96956295</v>
      </c>
      <c r="D11419">
        <v>5.2485813139999999</v>
      </c>
      <c r="E11419">
        <v>3.6742807549999998</v>
      </c>
      <c r="F11419">
        <v>3.2814691429999998</v>
      </c>
      <c r="G11419">
        <v>3.2265434819999999</v>
      </c>
      <c r="H11419">
        <v>4.9153647180000002</v>
      </c>
      <c r="I11419">
        <v>5.8415402800000003</v>
      </c>
      <c r="J11419">
        <v>5.7189395359999997</v>
      </c>
      <c r="K11419">
        <v>5.6620328469999999</v>
      </c>
      <c r="L11419">
        <v>5.5867423809999996</v>
      </c>
      <c r="M11419">
        <v>4.5946827800000003</v>
      </c>
      <c r="N11419">
        <v>2.4839852150000001</v>
      </c>
      <c r="O11419">
        <v>7.032979858</v>
      </c>
      <c r="P11419">
        <v>5.2622112239999996</v>
      </c>
      <c r="Q11419">
        <v>4.3990813749999997</v>
      </c>
    </row>
    <row r="11420" spans="1:17">
      <c r="A11420" t="s">
        <v>23131</v>
      </c>
      <c r="B11420" s="14" t="s">
        <v>23132</v>
      </c>
      <c r="C11420">
        <v>0.73482977199999999</v>
      </c>
      <c r="D11420">
        <v>0.48836819599999998</v>
      </c>
      <c r="E11420">
        <v>0.46906184000000001</v>
      </c>
      <c r="F11420">
        <v>0.100024663</v>
      </c>
      <c r="G11420">
        <v>0.25378269599999997</v>
      </c>
      <c r="H11420">
        <v>0</v>
      </c>
      <c r="I11420">
        <v>0</v>
      </c>
      <c r="J11420">
        <v>1.397319733</v>
      </c>
      <c r="K11420">
        <v>1.3334213340000001</v>
      </c>
      <c r="L11420">
        <v>0.46430781999999998</v>
      </c>
      <c r="M11420">
        <v>0</v>
      </c>
      <c r="N11420">
        <v>0.99642282400000004</v>
      </c>
      <c r="O11420">
        <v>0</v>
      </c>
      <c r="P11420">
        <v>0.77173429500000001</v>
      </c>
      <c r="Q11420">
        <v>0.505145662</v>
      </c>
    </row>
    <row r="11421" spans="1:17">
      <c r="A11421" t="e">
        <v>#N/A</v>
      </c>
      <c r="B11421" s="14" t="s">
        <v>23133</v>
      </c>
      <c r="C11421">
        <v>0</v>
      </c>
      <c r="D11421">
        <v>0.33635162499999999</v>
      </c>
      <c r="E11421">
        <v>0</v>
      </c>
      <c r="F11421">
        <v>0.62000581399999999</v>
      </c>
      <c r="G11421">
        <v>0</v>
      </c>
      <c r="H11421">
        <v>0</v>
      </c>
      <c r="I11421">
        <v>0</v>
      </c>
      <c r="J11421">
        <v>0.19247394400000001</v>
      </c>
      <c r="K11421">
        <v>0</v>
      </c>
      <c r="L11421">
        <v>0</v>
      </c>
      <c r="M11421">
        <v>0</v>
      </c>
      <c r="N11421">
        <v>0.187162308</v>
      </c>
      <c r="O11421">
        <v>0</v>
      </c>
      <c r="P11421">
        <v>0.68337396100000003</v>
      </c>
      <c r="Q11421">
        <v>0</v>
      </c>
    </row>
    <row r="11422" spans="1:17">
      <c r="A11422" t="s">
        <v>23134</v>
      </c>
      <c r="B11422" s="14" t="s">
        <v>23135</v>
      </c>
      <c r="C11422">
        <v>31.628231119999999</v>
      </c>
      <c r="D11422">
        <v>0.20019177699999999</v>
      </c>
      <c r="E11422">
        <v>0.28841657999999998</v>
      </c>
      <c r="F11422">
        <v>0.184509389</v>
      </c>
      <c r="G11422">
        <v>0.23406872300000001</v>
      </c>
      <c r="H11422">
        <v>0.17352837700000001</v>
      </c>
      <c r="I11422">
        <v>0</v>
      </c>
      <c r="J11422">
        <v>0.343673387</v>
      </c>
      <c r="K11422">
        <v>2.6646543390000001</v>
      </c>
      <c r="L11422">
        <v>7.9938160390000004</v>
      </c>
      <c r="M11422">
        <v>6.0711860299999998</v>
      </c>
      <c r="N11422">
        <v>0.66837830899999995</v>
      </c>
      <c r="O11422">
        <v>9.507485462</v>
      </c>
      <c r="P11422">
        <v>0</v>
      </c>
      <c r="Q11422">
        <v>2.4848303039999999</v>
      </c>
    </row>
    <row r="11423" spans="1:17">
      <c r="A11423" t="e">
        <v>#N/A</v>
      </c>
      <c r="B11423" s="14" t="s">
        <v>23136</v>
      </c>
      <c r="C11423">
        <v>0</v>
      </c>
      <c r="D11423">
        <v>0</v>
      </c>
      <c r="E11423">
        <v>0</v>
      </c>
      <c r="F11423">
        <v>0</v>
      </c>
      <c r="G11423">
        <v>0</v>
      </c>
      <c r="H11423">
        <v>0</v>
      </c>
      <c r="I11423">
        <v>0</v>
      </c>
      <c r="J11423">
        <v>1.176469947</v>
      </c>
      <c r="K11423">
        <v>0</v>
      </c>
      <c r="L11423">
        <v>0</v>
      </c>
      <c r="M11423">
        <v>0</v>
      </c>
      <c r="N11423">
        <v>0</v>
      </c>
      <c r="O11423">
        <v>0</v>
      </c>
      <c r="P11423">
        <v>0</v>
      </c>
      <c r="Q11423">
        <v>0</v>
      </c>
    </row>
    <row r="11424" spans="1:17">
      <c r="A11424" t="s">
        <v>23137</v>
      </c>
      <c r="B11424" s="14" t="s">
        <v>957</v>
      </c>
      <c r="C11424">
        <v>25.37968747</v>
      </c>
      <c r="D11424">
        <v>4.2782481810000004</v>
      </c>
      <c r="E11424">
        <v>2.706644475</v>
      </c>
      <c r="F11424">
        <v>3.123458088</v>
      </c>
      <c r="G11424">
        <v>2.2178919260000001</v>
      </c>
      <c r="H11424">
        <v>3.6197128969999999</v>
      </c>
      <c r="I11424">
        <v>2.470440822</v>
      </c>
      <c r="J11424">
        <v>4.7831382759999999</v>
      </c>
      <c r="K11424">
        <v>4.4153669730000003</v>
      </c>
      <c r="L11424">
        <v>6.5974789149999999</v>
      </c>
      <c r="M11424">
        <v>4.7889765869999996</v>
      </c>
      <c r="N11424">
        <v>3.538663026</v>
      </c>
      <c r="O11424">
        <v>10.983737250000001</v>
      </c>
      <c r="P11424">
        <v>4.6164439049999997</v>
      </c>
      <c r="Q11424">
        <v>7.9823412920000001</v>
      </c>
    </row>
    <row r="11425" spans="1:17">
      <c r="A11425" t="s">
        <v>23138</v>
      </c>
      <c r="B11425" s="14" t="s">
        <v>2559</v>
      </c>
      <c r="C11425">
        <v>2.7458399729999998</v>
      </c>
      <c r="D11425">
        <v>23.784353769999999</v>
      </c>
      <c r="E11425">
        <v>20.65317121</v>
      </c>
      <c r="F11425">
        <v>21.229702620000001</v>
      </c>
      <c r="G11425">
        <v>12.89702061</v>
      </c>
      <c r="H11425">
        <v>6.2218691789999996</v>
      </c>
      <c r="I11425">
        <v>52.056058630000003</v>
      </c>
      <c r="J11425">
        <v>91.23469686</v>
      </c>
      <c r="K11425">
        <v>66.766817689999996</v>
      </c>
      <c r="L11425">
        <v>19.95227023</v>
      </c>
      <c r="M11425">
        <v>2.6353837539999998</v>
      </c>
      <c r="N11425">
        <v>35.777867239999999</v>
      </c>
      <c r="O11425">
        <v>3.9532454600000002</v>
      </c>
      <c r="P11425">
        <v>63.442306019999997</v>
      </c>
      <c r="Q11425">
        <v>16.61069406</v>
      </c>
    </row>
    <row r="11426" spans="1:17">
      <c r="A11426" t="s">
        <v>23139</v>
      </c>
      <c r="B11426" s="14" t="s">
        <v>1729</v>
      </c>
      <c r="C11426">
        <v>3.2238433409999998</v>
      </c>
      <c r="D11426">
        <v>2.8210475129999999</v>
      </c>
      <c r="E11426">
        <v>2.5037381000000001</v>
      </c>
      <c r="F11426">
        <v>1.2726010560000001</v>
      </c>
      <c r="G11426">
        <v>2.0319455259999999</v>
      </c>
      <c r="H11426">
        <v>2.1048274149999999</v>
      </c>
      <c r="I11426">
        <v>3.9961847929999998</v>
      </c>
      <c r="J11426">
        <v>2.615602194</v>
      </c>
      <c r="K11426">
        <v>14.25933294</v>
      </c>
      <c r="L11426">
        <v>17.31458593</v>
      </c>
      <c r="M11426">
        <v>0.92824757999999996</v>
      </c>
      <c r="N11426">
        <v>2.742125063</v>
      </c>
      <c r="O11426">
        <v>1.9636850079999999</v>
      </c>
      <c r="P11426">
        <v>3.0713596289999998</v>
      </c>
      <c r="Q11426">
        <v>1.4405129619999999</v>
      </c>
    </row>
    <row r="11427" spans="1:17">
      <c r="A11427" t="s">
        <v>23140</v>
      </c>
      <c r="B11427" s="14" t="s">
        <v>23141</v>
      </c>
      <c r="C11427">
        <v>3.800377288</v>
      </c>
      <c r="D11427">
        <v>0.420955409</v>
      </c>
      <c r="E11427">
        <v>0.30323552999999998</v>
      </c>
      <c r="F11427">
        <v>0.129326366</v>
      </c>
      <c r="G11427">
        <v>0.21875134199999999</v>
      </c>
      <c r="H11427">
        <v>0</v>
      </c>
      <c r="I11427">
        <v>1.3855411550000001</v>
      </c>
      <c r="J11427">
        <v>3.6133145240000002</v>
      </c>
      <c r="K11427">
        <v>1.436700133</v>
      </c>
      <c r="L11427">
        <v>1.8009731250000001</v>
      </c>
      <c r="M11427">
        <v>1.215833486</v>
      </c>
      <c r="N11427">
        <v>0.35135991700000002</v>
      </c>
      <c r="O11427">
        <v>1.0522087959999999</v>
      </c>
      <c r="P11427">
        <v>1.09283934</v>
      </c>
      <c r="Q11427">
        <v>0.870833933</v>
      </c>
    </row>
    <row r="11428" spans="1:17">
      <c r="A11428" t="s">
        <v>23142</v>
      </c>
      <c r="B11428" s="14" t="s">
        <v>7567</v>
      </c>
      <c r="C11428">
        <v>0.784483127</v>
      </c>
      <c r="D11428">
        <v>1.3654871959999999</v>
      </c>
      <c r="E11428">
        <v>1.311506238</v>
      </c>
      <c r="F11428">
        <v>1.1593632009999999</v>
      </c>
      <c r="G11428">
        <v>1.1804855329999999</v>
      </c>
      <c r="H11428">
        <v>4.3040688000000001E-2</v>
      </c>
      <c r="I11428">
        <v>1.9611893250000001</v>
      </c>
      <c r="J11428">
        <v>3.1255470239999998</v>
      </c>
      <c r="K11428">
        <v>0.91512145300000003</v>
      </c>
      <c r="L11428">
        <v>2.1243500270000002</v>
      </c>
      <c r="M11428">
        <v>1.075608457</v>
      </c>
      <c r="N11428">
        <v>2.1965795159999999</v>
      </c>
      <c r="O11428">
        <v>1.489368</v>
      </c>
      <c r="P11428">
        <v>1.93359905</v>
      </c>
      <c r="Q11428">
        <v>1.0785579569999999</v>
      </c>
    </row>
    <row r="11429" spans="1:17">
      <c r="A11429" t="s">
        <v>23143</v>
      </c>
      <c r="B11429" s="14" t="s">
        <v>3160</v>
      </c>
      <c r="C11429">
        <v>143.74522390000001</v>
      </c>
      <c r="D11429">
        <v>22.343026600000002</v>
      </c>
      <c r="E11429">
        <v>16.611702950000002</v>
      </c>
      <c r="F11429">
        <v>10.855090300000001</v>
      </c>
      <c r="G11429">
        <v>17.589560240000001</v>
      </c>
      <c r="H11429">
        <v>18.98111814</v>
      </c>
      <c r="I11429">
        <v>101.6370787</v>
      </c>
      <c r="J11429">
        <v>44.388473609999998</v>
      </c>
      <c r="K11429">
        <v>93.330838299999996</v>
      </c>
      <c r="L11429">
        <v>94.531565319999999</v>
      </c>
      <c r="M11429">
        <v>127.0287043</v>
      </c>
      <c r="N11429">
        <v>30.730760279999998</v>
      </c>
      <c r="O11429">
        <v>128.3948001</v>
      </c>
      <c r="P11429">
        <v>20.963085370000002</v>
      </c>
      <c r="Q11429">
        <v>58.160401790000002</v>
      </c>
    </row>
    <row r="11430" spans="1:17">
      <c r="A11430" t="s">
        <v>23144</v>
      </c>
      <c r="B11430" s="14" t="s">
        <v>1564</v>
      </c>
      <c r="C11430">
        <v>12.22224993</v>
      </c>
      <c r="D11430">
        <v>0.68644333400000002</v>
      </c>
      <c r="E11430">
        <v>0.60436438000000003</v>
      </c>
      <c r="F11430">
        <v>0.44521189999999999</v>
      </c>
      <c r="G11430">
        <v>0.297261098</v>
      </c>
      <c r="H11430">
        <v>0.39667762299999998</v>
      </c>
      <c r="I11430">
        <v>7.0291619619999999</v>
      </c>
      <c r="J11430">
        <v>0.785621032</v>
      </c>
      <c r="K11430">
        <v>26.551703669999998</v>
      </c>
      <c r="L11430">
        <v>11.638468720000001</v>
      </c>
      <c r="M11430">
        <v>7.9305387219999997</v>
      </c>
      <c r="N11430">
        <v>0.50929368500000005</v>
      </c>
      <c r="O11430">
        <v>13.535875949999999</v>
      </c>
      <c r="P11430">
        <v>1.11056577</v>
      </c>
      <c r="Q11430">
        <v>2.6034268310000002</v>
      </c>
    </row>
    <row r="11431" spans="1:17">
      <c r="A11431" t="s">
        <v>23145</v>
      </c>
      <c r="B11431" s="14" t="s">
        <v>23146</v>
      </c>
      <c r="C11431">
        <v>9.5189119079999998</v>
      </c>
      <c r="D11431">
        <v>3.0820304969999999</v>
      </c>
      <c r="E11431">
        <v>1.0126967499999999</v>
      </c>
      <c r="F11431">
        <v>0.79735972300000002</v>
      </c>
      <c r="G11431">
        <v>1.7701792999999999</v>
      </c>
      <c r="H11431">
        <v>2.8121442619999999</v>
      </c>
      <c r="I11431">
        <v>9.6103492849999999</v>
      </c>
      <c r="J11431">
        <v>3.8986211549999998</v>
      </c>
      <c r="K11431">
        <v>3.653905446</v>
      </c>
      <c r="L11431">
        <v>4.1639520479999996</v>
      </c>
      <c r="M11431">
        <v>5.6221520079999996</v>
      </c>
      <c r="N11431">
        <v>1.26367743</v>
      </c>
      <c r="O11431">
        <v>10.54198789</v>
      </c>
      <c r="P11431">
        <v>4.6139858919999996</v>
      </c>
      <c r="Q11431">
        <v>4.53018929</v>
      </c>
    </row>
    <row r="11432" spans="1:17">
      <c r="A11432" t="s">
        <v>23145</v>
      </c>
      <c r="B11432" s="14" t="s">
        <v>23147</v>
      </c>
      <c r="C11432">
        <v>1.1111416999999999</v>
      </c>
      <c r="D11432">
        <v>0.49231018199999999</v>
      </c>
      <c r="E11432">
        <v>0.31523199299999999</v>
      </c>
      <c r="F11432">
        <v>0.25208009199999998</v>
      </c>
      <c r="G11432">
        <v>0.767493498</v>
      </c>
      <c r="H11432">
        <v>1.8492055359999999</v>
      </c>
      <c r="I11432">
        <v>1.080266467</v>
      </c>
      <c r="J11432">
        <v>0.70429927299999995</v>
      </c>
      <c r="K11432">
        <v>2.1842996110000001</v>
      </c>
      <c r="L11432">
        <v>1.8722223849999999</v>
      </c>
      <c r="M11432">
        <v>0.71096272000000005</v>
      </c>
      <c r="N11432">
        <v>0.228287659</v>
      </c>
      <c r="O11432">
        <v>1.6407536869999999</v>
      </c>
      <c r="P11432">
        <v>0.66682589199999998</v>
      </c>
      <c r="Q11432">
        <v>0.76383460700000005</v>
      </c>
    </row>
    <row r="11433" spans="1:17">
      <c r="A11433" t="s">
        <v>23148</v>
      </c>
      <c r="B11433" s="14" t="s">
        <v>23149</v>
      </c>
      <c r="C11433">
        <v>4.2110603470000001</v>
      </c>
      <c r="D11433">
        <v>5.3078273380000001</v>
      </c>
      <c r="E11433">
        <v>5.2370325590000002</v>
      </c>
      <c r="F11433">
        <v>5.0600380720000002</v>
      </c>
      <c r="G11433">
        <v>6.9708145659999996</v>
      </c>
      <c r="H11433">
        <v>23.478438189999999</v>
      </c>
      <c r="I11433">
        <v>5.2940273839999996</v>
      </c>
      <c r="J11433">
        <v>5.540867338</v>
      </c>
      <c r="K11433">
        <v>8.3659998489999996</v>
      </c>
      <c r="L11433">
        <v>8.1658750189999996</v>
      </c>
      <c r="M11433">
        <v>1.672412306</v>
      </c>
      <c r="N11433">
        <v>4.2781460439999996</v>
      </c>
      <c r="O11433">
        <v>1.768973626</v>
      </c>
      <c r="P11433">
        <v>2.7450295809999998</v>
      </c>
      <c r="Q11433">
        <v>1.996426598</v>
      </c>
    </row>
    <row r="11434" spans="1:17">
      <c r="A11434" t="s">
        <v>23150</v>
      </c>
      <c r="B11434" s="14" t="s">
        <v>4058</v>
      </c>
      <c r="C11434">
        <v>4.027231961</v>
      </c>
      <c r="D11434">
        <v>8.1106065709999999</v>
      </c>
      <c r="E11434">
        <v>4.167636624</v>
      </c>
      <c r="F11434">
        <v>6.7277226609999996</v>
      </c>
      <c r="G11434">
        <v>4.5518896279999996</v>
      </c>
      <c r="H11434">
        <v>8.7176472109999992</v>
      </c>
      <c r="I11434">
        <v>2.6695414679999998</v>
      </c>
      <c r="J11434">
        <v>5.569458794</v>
      </c>
      <c r="K11434">
        <v>5.6469447800000001</v>
      </c>
      <c r="L11434">
        <v>2.544637362</v>
      </c>
      <c r="M11434">
        <v>2.8110760039999998</v>
      </c>
      <c r="N11434">
        <v>2.2565668400000001</v>
      </c>
      <c r="O11434">
        <v>1.6218442909999999</v>
      </c>
      <c r="P11434">
        <v>10.656110269999999</v>
      </c>
      <c r="Q11434">
        <v>11.32547323</v>
      </c>
    </row>
    <row r="11435" spans="1:17">
      <c r="A11435" t="s">
        <v>23151</v>
      </c>
      <c r="B11435" s="14" t="s">
        <v>23152</v>
      </c>
      <c r="C11435">
        <v>2.581089575</v>
      </c>
      <c r="D11435">
        <v>5.146179869</v>
      </c>
      <c r="E11435">
        <v>17.574183590000001</v>
      </c>
      <c r="F11435">
        <v>1.7566831389999999</v>
      </c>
      <c r="G11435">
        <v>12.0340582</v>
      </c>
      <c r="H11435">
        <v>0.99128085200000005</v>
      </c>
      <c r="I11435">
        <v>3.7640534699999999</v>
      </c>
      <c r="J11435">
        <v>9.4889654199999995</v>
      </c>
      <c r="K11435">
        <v>5.8545530440000002</v>
      </c>
      <c r="L11435">
        <v>3.2617624369999998</v>
      </c>
      <c r="M11435">
        <v>0</v>
      </c>
      <c r="N11435">
        <v>3.4999351679999999</v>
      </c>
      <c r="O11435">
        <v>8.5755016899999994</v>
      </c>
      <c r="P11435">
        <v>3.872452445</v>
      </c>
      <c r="Q11435">
        <v>7.0972965549999998</v>
      </c>
    </row>
    <row r="11436" spans="1:17">
      <c r="A11436" t="s">
        <v>23153</v>
      </c>
      <c r="B11436" s="14" t="s">
        <v>7656</v>
      </c>
      <c r="C11436">
        <v>2.1920081320000002</v>
      </c>
      <c r="D11436">
        <v>12.33432118</v>
      </c>
      <c r="E11436">
        <v>8.9549980100000006</v>
      </c>
      <c r="F11436">
        <v>12.114027249999999</v>
      </c>
      <c r="G11436">
        <v>4.8450403399999997</v>
      </c>
      <c r="H11436">
        <v>11.617559030000001</v>
      </c>
      <c r="I11436">
        <v>7.6719561169999997</v>
      </c>
      <c r="J11436">
        <v>19.562871820000002</v>
      </c>
      <c r="K11436">
        <v>7.7563505289999997</v>
      </c>
      <c r="L11436">
        <v>4.4321188109999996</v>
      </c>
      <c r="M11436">
        <v>0</v>
      </c>
      <c r="N11436">
        <v>8.6468191769999994</v>
      </c>
      <c r="O11436">
        <v>1.942081062</v>
      </c>
      <c r="P11436">
        <v>21.047724540000001</v>
      </c>
      <c r="Q11436">
        <v>11.753484739999999</v>
      </c>
    </row>
    <row r="11437" spans="1:17">
      <c r="A11437" t="s">
        <v>23154</v>
      </c>
      <c r="B11437" s="14" t="s">
        <v>8916</v>
      </c>
      <c r="C11437">
        <v>1.7279260750000001</v>
      </c>
      <c r="D11437">
        <v>1.4035761</v>
      </c>
      <c r="E11437">
        <v>2.1446876769999998</v>
      </c>
      <c r="F11437">
        <v>1.332825143</v>
      </c>
      <c r="G11437">
        <v>1.5913626219999999</v>
      </c>
      <c r="H11437">
        <v>1.106031634</v>
      </c>
      <c r="I11437">
        <v>1.6799122879999999</v>
      </c>
      <c r="J11437">
        <v>2.1904984380000001</v>
      </c>
      <c r="K11437">
        <v>2.0903285619999998</v>
      </c>
      <c r="L11437">
        <v>2.5475410950000001</v>
      </c>
      <c r="M11437">
        <v>0</v>
      </c>
      <c r="N11437">
        <v>2.0590464289999999</v>
      </c>
      <c r="O11437">
        <v>1.2757603630000001</v>
      </c>
      <c r="P11437">
        <v>3.8886551749999998</v>
      </c>
      <c r="Q11437">
        <v>0.79188804000000002</v>
      </c>
    </row>
    <row r="11438" spans="1:17">
      <c r="A11438" t="s">
        <v>23155</v>
      </c>
      <c r="B11438" s="14" t="s">
        <v>6016</v>
      </c>
      <c r="C11438">
        <v>20.026675910000002</v>
      </c>
      <c r="D11438">
        <v>21.107361959999999</v>
      </c>
      <c r="E11438">
        <v>16.10859224</v>
      </c>
      <c r="F11438">
        <v>14.580082839999999</v>
      </c>
      <c r="G11438">
        <v>16.662390980000001</v>
      </c>
      <c r="H11438">
        <v>23.656724530000002</v>
      </c>
      <c r="I11438">
        <v>22.125222449999999</v>
      </c>
      <c r="J11438">
        <v>55.007101470000002</v>
      </c>
      <c r="K11438">
        <v>38.680485650000001</v>
      </c>
      <c r="L11438">
        <v>38.537207930000001</v>
      </c>
      <c r="M11438">
        <v>10.48421881</v>
      </c>
      <c r="N11438">
        <v>22.667404579999999</v>
      </c>
      <c r="O11438">
        <v>12.433742349999999</v>
      </c>
      <c r="P11438">
        <v>6.5100449630000004</v>
      </c>
      <c r="Q11438">
        <v>19.607520239999999</v>
      </c>
    </row>
    <row r="11439" spans="1:17">
      <c r="A11439" t="s">
        <v>23156</v>
      </c>
      <c r="B11439" s="14" t="s">
        <v>2205</v>
      </c>
      <c r="C11439">
        <v>11.09603725</v>
      </c>
      <c r="D11439">
        <v>0.893870465</v>
      </c>
      <c r="E11439">
        <v>0.96585034400000003</v>
      </c>
      <c r="F11439">
        <v>0.68653957600000004</v>
      </c>
      <c r="G11439">
        <v>0.48772893299999998</v>
      </c>
      <c r="H11439">
        <v>7.7481649E-2</v>
      </c>
      <c r="I11439">
        <v>5.295786025</v>
      </c>
      <c r="J11439">
        <v>3.682862444</v>
      </c>
      <c r="K11439">
        <v>4.4845819110000003</v>
      </c>
      <c r="L11439">
        <v>10.197987100000001</v>
      </c>
      <c r="M11439">
        <v>3.4853497299999998</v>
      </c>
      <c r="N11439">
        <v>2.06417991</v>
      </c>
      <c r="O11439">
        <v>7.8200308520000004</v>
      </c>
      <c r="P11439">
        <v>1.6344889659999999</v>
      </c>
      <c r="Q11439">
        <v>2.2189886639999998</v>
      </c>
    </row>
    <row r="11440" spans="1:17">
      <c r="A11440" t="s">
        <v>23157</v>
      </c>
      <c r="B11440" s="14" t="s">
        <v>8416</v>
      </c>
      <c r="C11440">
        <v>3.5731556179999999</v>
      </c>
      <c r="D11440">
        <v>0.54801249900000004</v>
      </c>
      <c r="E11440">
        <v>0.48248590600000002</v>
      </c>
      <c r="F11440">
        <v>0.26189485699999998</v>
      </c>
      <c r="G11440">
        <v>0.49835996300000002</v>
      </c>
      <c r="H11440">
        <v>0.21112138</v>
      </c>
      <c r="I11440">
        <v>3.2066478809999999</v>
      </c>
      <c r="J11440">
        <v>1.4111766809999999</v>
      </c>
      <c r="K11440">
        <v>1.433927135</v>
      </c>
      <c r="L11440">
        <v>2.084054536</v>
      </c>
      <c r="M11440">
        <v>3.693220653</v>
      </c>
      <c r="N11440">
        <v>1.2875272019999999</v>
      </c>
      <c r="O11440">
        <v>1.978596064</v>
      </c>
      <c r="P11440">
        <v>0.88660475299999997</v>
      </c>
      <c r="Q11440">
        <v>1.417097482</v>
      </c>
    </row>
    <row r="11441" spans="1:17">
      <c r="A11441" t="s">
        <v>23158</v>
      </c>
      <c r="B11441" s="14" t="s">
        <v>2833</v>
      </c>
      <c r="C11441">
        <v>12.295950339999999</v>
      </c>
      <c r="D11441">
        <v>0.52835522300000004</v>
      </c>
      <c r="E11441">
        <v>0.281926713</v>
      </c>
      <c r="F11441">
        <v>0.14428608900000001</v>
      </c>
      <c r="G11441">
        <v>0.24710591800000001</v>
      </c>
      <c r="H11441">
        <v>2.7682586429999998</v>
      </c>
      <c r="I11441">
        <v>1.9322656419999999</v>
      </c>
      <c r="J11441">
        <v>0.47031620699999999</v>
      </c>
      <c r="K11441">
        <v>2.6207239499999999</v>
      </c>
      <c r="L11441">
        <v>9.3097531579999995</v>
      </c>
      <c r="M11441">
        <v>1.0173555350000001</v>
      </c>
      <c r="N11441">
        <v>0.23520191500000001</v>
      </c>
      <c r="O11441">
        <v>2.8761093959999999</v>
      </c>
      <c r="P11441">
        <v>0.580470284</v>
      </c>
      <c r="Q11441">
        <v>1.0565790559999999</v>
      </c>
    </row>
    <row r="11442" spans="1:17">
      <c r="A11442" t="e">
        <v>#N/A</v>
      </c>
      <c r="B11442" s="14" t="s">
        <v>23159</v>
      </c>
      <c r="C11442">
        <v>1.7065055039999999</v>
      </c>
      <c r="D11442">
        <v>1.89024054</v>
      </c>
      <c r="E11442">
        <v>0.363102967</v>
      </c>
      <c r="F11442">
        <v>0.23228868</v>
      </c>
      <c r="G11442">
        <v>2.357452479</v>
      </c>
      <c r="H11442">
        <v>0.65539229899999996</v>
      </c>
      <c r="I11442">
        <v>9.9545215739999993</v>
      </c>
      <c r="J11442">
        <v>0.43266870000000002</v>
      </c>
      <c r="K11442">
        <v>10.06402507</v>
      </c>
      <c r="L11442">
        <v>5.391342871</v>
      </c>
      <c r="M11442">
        <v>29.481449990000002</v>
      </c>
      <c r="N11442">
        <v>2.3140067229999999</v>
      </c>
      <c r="O11442">
        <v>34.018519099999999</v>
      </c>
      <c r="P11442">
        <v>1.280149569</v>
      </c>
      <c r="Q11442">
        <v>8.2117480799999996</v>
      </c>
    </row>
    <row r="11443" spans="1:17">
      <c r="A11443" t="e">
        <v>#N/A</v>
      </c>
      <c r="B11443" s="14" t="s">
        <v>23160</v>
      </c>
      <c r="C11443">
        <v>453.51168969999998</v>
      </c>
      <c r="D11443">
        <v>4163.5296269999999</v>
      </c>
      <c r="E11443">
        <v>431.26830910000001</v>
      </c>
      <c r="F11443">
        <v>70.698413459999998</v>
      </c>
      <c r="G11443">
        <v>851.38022320000005</v>
      </c>
      <c r="H11443">
        <v>619.82419909999999</v>
      </c>
      <c r="I11443">
        <v>798.07170510000003</v>
      </c>
      <c r="J11443">
        <v>257.91036109999999</v>
      </c>
      <c r="K11443">
        <v>848.22775879999995</v>
      </c>
      <c r="L11443">
        <v>1155.8245300000001</v>
      </c>
      <c r="M11443">
        <v>1269.33016</v>
      </c>
      <c r="N11443">
        <v>262.34873770000002</v>
      </c>
      <c r="O11443">
        <v>740.75499260000004</v>
      </c>
      <c r="P11443">
        <v>1171.9038909999999</v>
      </c>
      <c r="Q11443">
        <v>783.75053979999996</v>
      </c>
    </row>
    <row r="11444" spans="1:17">
      <c r="A11444" t="s">
        <v>23161</v>
      </c>
      <c r="B11444" s="14" t="s">
        <v>23162</v>
      </c>
      <c r="C11444">
        <v>395.46992549999999</v>
      </c>
      <c r="D11444">
        <v>90.913151439999993</v>
      </c>
      <c r="E11444">
        <v>64.075418209999995</v>
      </c>
      <c r="F11444">
        <v>48.624548060000002</v>
      </c>
      <c r="G11444">
        <v>59.446106460000003</v>
      </c>
      <c r="H11444">
        <v>89.635442839999996</v>
      </c>
      <c r="I11444">
        <v>244.8702917</v>
      </c>
      <c r="J11444">
        <v>106.7604922</v>
      </c>
      <c r="K11444">
        <v>231.1675324</v>
      </c>
      <c r="L11444">
        <v>421.52006879999999</v>
      </c>
      <c r="M11444">
        <v>287.47113510000003</v>
      </c>
      <c r="N11444">
        <v>84.793634109999999</v>
      </c>
      <c r="O11444">
        <v>336.73764879999999</v>
      </c>
      <c r="P11444">
        <v>95.8082426</v>
      </c>
      <c r="Q11444">
        <v>129.24433289999999</v>
      </c>
    </row>
    <row r="11445" spans="1:17">
      <c r="A11445" t="s">
        <v>23163</v>
      </c>
      <c r="B11445" s="14" t="s">
        <v>23164</v>
      </c>
      <c r="C11445">
        <v>4.0787588350000004</v>
      </c>
      <c r="D11445">
        <v>0.90358165099999999</v>
      </c>
      <c r="E11445">
        <v>0.21696523000000001</v>
      </c>
      <c r="F11445">
        <v>0.13879965499999999</v>
      </c>
      <c r="G11445">
        <v>0.35216265400000002</v>
      </c>
      <c r="H11445">
        <v>0</v>
      </c>
      <c r="I11445">
        <v>1.4870334700000001</v>
      </c>
      <c r="J11445">
        <v>0</v>
      </c>
      <c r="K11445">
        <v>0.92516393799999996</v>
      </c>
      <c r="L11445">
        <v>0.64429875299999995</v>
      </c>
      <c r="M11445">
        <v>0</v>
      </c>
      <c r="N11445">
        <v>0.12569913099999999</v>
      </c>
      <c r="O11445">
        <v>0</v>
      </c>
      <c r="P11445">
        <v>0.30597155100000001</v>
      </c>
      <c r="Q11445">
        <v>2.1029026829999999</v>
      </c>
    </row>
    <row r="11446" spans="1:17">
      <c r="A11446" t="s">
        <v>23165</v>
      </c>
      <c r="B11446" s="14" t="s">
        <v>23166</v>
      </c>
      <c r="C11446">
        <v>745.25253009999994</v>
      </c>
      <c r="D11446">
        <v>78.868656999999999</v>
      </c>
      <c r="E11446">
        <v>65.398183200000005</v>
      </c>
      <c r="F11446">
        <v>66.875109859999995</v>
      </c>
      <c r="G11446">
        <v>61.886514730000002</v>
      </c>
      <c r="H11446">
        <v>42.841563270000002</v>
      </c>
      <c r="I11446">
        <v>141.90914230000001</v>
      </c>
      <c r="J11446">
        <v>94.776824640000001</v>
      </c>
      <c r="K11446">
        <v>183.0388998</v>
      </c>
      <c r="L11446">
        <v>296.93285639999999</v>
      </c>
      <c r="M11446">
        <v>113.89704500000001</v>
      </c>
      <c r="N11446">
        <v>90.40584887</v>
      </c>
      <c r="O11446">
        <v>299.64971420000001</v>
      </c>
      <c r="P11446">
        <v>72.641866559999997</v>
      </c>
      <c r="Q11446">
        <v>140.31436869999999</v>
      </c>
    </row>
    <row r="11447" spans="1:17">
      <c r="A11447" t="s">
        <v>23165</v>
      </c>
      <c r="B11447" s="14" t="s">
        <v>23167</v>
      </c>
      <c r="C11447">
        <v>4.0172600389999999</v>
      </c>
      <c r="D11447">
        <v>2.1358982599999998</v>
      </c>
      <c r="E11447">
        <v>1.6240733869999999</v>
      </c>
      <c r="F11447">
        <v>1.093654873</v>
      </c>
      <c r="G11447">
        <v>0.97118786499999998</v>
      </c>
      <c r="H11447">
        <v>1.2342796599999999</v>
      </c>
      <c r="I11447">
        <v>0</v>
      </c>
      <c r="J11447">
        <v>0.20370783100000001</v>
      </c>
      <c r="K11447">
        <v>1.8224289629999999</v>
      </c>
      <c r="L11447">
        <v>0.50766730500000001</v>
      </c>
      <c r="M11447">
        <v>0</v>
      </c>
      <c r="N11447">
        <v>1.8818186969999999</v>
      </c>
      <c r="O11447">
        <v>0.88980562299999999</v>
      </c>
      <c r="P11447">
        <v>0.84380286699999996</v>
      </c>
      <c r="Q11447">
        <v>4.4185503840000004</v>
      </c>
    </row>
    <row r="11448" spans="1:17">
      <c r="A11448" t="s">
        <v>23165</v>
      </c>
      <c r="B11448" s="14" t="s">
        <v>23168</v>
      </c>
      <c r="C11448">
        <v>0</v>
      </c>
      <c r="D11448">
        <v>1.1580714190000001</v>
      </c>
      <c r="E11448">
        <v>2.7807252519999999</v>
      </c>
      <c r="F11448">
        <v>1.423135708</v>
      </c>
      <c r="G11448">
        <v>0.90269541099999995</v>
      </c>
      <c r="H11448">
        <v>2.0076574219999999</v>
      </c>
      <c r="I11448">
        <v>0</v>
      </c>
      <c r="J11448">
        <v>3.976170582</v>
      </c>
      <c r="K11448">
        <v>4.7429290479999997</v>
      </c>
      <c r="L11448">
        <v>0</v>
      </c>
      <c r="M11448">
        <v>0</v>
      </c>
      <c r="N11448">
        <v>5.1552554840000004</v>
      </c>
      <c r="O11448">
        <v>0</v>
      </c>
      <c r="P11448">
        <v>7.0586474949999998</v>
      </c>
      <c r="Q11448">
        <v>14.374271500000001</v>
      </c>
    </row>
    <row r="11449" spans="1:17">
      <c r="A11449" t="s">
        <v>23169</v>
      </c>
      <c r="B11449" s="14" t="s">
        <v>23170</v>
      </c>
      <c r="C11449">
        <v>5.020964523</v>
      </c>
      <c r="D11449">
        <v>43.936314449999998</v>
      </c>
      <c r="E11449">
        <v>50.345495560000003</v>
      </c>
      <c r="F11449">
        <v>64.586137550000004</v>
      </c>
      <c r="G11449">
        <v>38.799440160000003</v>
      </c>
      <c r="H11449">
        <v>339.3856389</v>
      </c>
      <c r="I11449">
        <v>56.746824349999997</v>
      </c>
      <c r="J11449">
        <v>69.379543830000003</v>
      </c>
      <c r="K11449">
        <v>83.707652030000006</v>
      </c>
      <c r="L11449">
        <v>34.104750099999997</v>
      </c>
      <c r="M11449">
        <v>9.6379748700000007</v>
      </c>
      <c r="N11449">
        <v>39.76715505</v>
      </c>
      <c r="O11449">
        <v>8.3409134980000008</v>
      </c>
      <c r="P11449">
        <v>83.616723919999998</v>
      </c>
      <c r="Q11449">
        <v>62.991203460000001</v>
      </c>
    </row>
    <row r="11450" spans="1:17">
      <c r="A11450" t="s">
        <v>23171</v>
      </c>
      <c r="B11450" s="14" t="s">
        <v>3821</v>
      </c>
      <c r="C11450">
        <v>15.37670385</v>
      </c>
      <c r="D11450">
        <v>74.650022879999995</v>
      </c>
      <c r="E11450">
        <v>74.877239680000002</v>
      </c>
      <c r="F11450">
        <v>70.984949330000006</v>
      </c>
      <c r="G11450">
        <v>68.657668549999997</v>
      </c>
      <c r="H11450">
        <v>133.97055259999999</v>
      </c>
      <c r="I11450">
        <v>65.991065090000006</v>
      </c>
      <c r="J11450">
        <v>59.760292849999999</v>
      </c>
      <c r="K11450">
        <v>65.770298019999998</v>
      </c>
      <c r="L11450">
        <v>45.525875720000002</v>
      </c>
      <c r="M11450">
        <v>18.55310162</v>
      </c>
      <c r="N11450">
        <v>31.79051364</v>
      </c>
      <c r="O11450">
        <v>8.2714058850000001</v>
      </c>
      <c r="P11450">
        <v>46.864913850000001</v>
      </c>
      <c r="Q11450">
        <v>53.456233619999999</v>
      </c>
    </row>
    <row r="11451" spans="1:17">
      <c r="A11451" t="s">
        <v>23172</v>
      </c>
      <c r="B11451" s="14" t="s">
        <v>6569</v>
      </c>
      <c r="C11451">
        <v>2.3871348669999999</v>
      </c>
      <c r="D11451">
        <v>0.352553534</v>
      </c>
      <c r="E11451">
        <v>0.80421360399999997</v>
      </c>
      <c r="F11451">
        <v>0.32493560999999999</v>
      </c>
      <c r="G11451">
        <v>0.51526688899999995</v>
      </c>
      <c r="H11451">
        <v>0.381996475</v>
      </c>
      <c r="I11451">
        <v>3.4812055210000001</v>
      </c>
      <c r="J11451">
        <v>0.47914515400000002</v>
      </c>
      <c r="K11451">
        <v>1.263410291</v>
      </c>
      <c r="L11451">
        <v>1.2569412090000001</v>
      </c>
      <c r="M11451">
        <v>0.76370272900000002</v>
      </c>
      <c r="N11451">
        <v>0.24522229200000001</v>
      </c>
      <c r="O11451">
        <v>1.321849971</v>
      </c>
      <c r="P11451">
        <v>0.417836873</v>
      </c>
      <c r="Q11451">
        <v>0.68374725999999997</v>
      </c>
    </row>
    <row r="11452" spans="1:17">
      <c r="A11452" t="s">
        <v>23173</v>
      </c>
      <c r="B11452" s="14" t="s">
        <v>5416</v>
      </c>
      <c r="C11452">
        <v>3.1669810740000002</v>
      </c>
      <c r="D11452">
        <v>2.9466878599999999</v>
      </c>
      <c r="E11452">
        <v>2.6954269320000002</v>
      </c>
      <c r="F11452">
        <v>1.6381339699999999</v>
      </c>
      <c r="G11452">
        <v>1.9687620779999999</v>
      </c>
      <c r="H11452">
        <v>5.3517003069999998</v>
      </c>
      <c r="I11452">
        <v>14.77910565</v>
      </c>
      <c r="J11452">
        <v>7.7887001959999997</v>
      </c>
      <c r="K11452">
        <v>10.056900929999999</v>
      </c>
      <c r="L11452">
        <v>10.605730619999999</v>
      </c>
      <c r="M11452">
        <v>14.590001839999999</v>
      </c>
      <c r="N11452">
        <v>4.0601590349999999</v>
      </c>
      <c r="O11452">
        <v>25.954483639999999</v>
      </c>
      <c r="P11452">
        <v>4.0862688379999996</v>
      </c>
      <c r="Q11452">
        <v>5.2250035979999998</v>
      </c>
    </row>
    <row r="11453" spans="1:17">
      <c r="A11453" t="s">
        <v>23174</v>
      </c>
      <c r="B11453" s="14" t="s">
        <v>23175</v>
      </c>
      <c r="C11453">
        <v>69.935377689999996</v>
      </c>
      <c r="D11453">
        <v>1.050374766</v>
      </c>
      <c r="E11453">
        <v>1.336727512</v>
      </c>
      <c r="F11453">
        <v>1.064900916</v>
      </c>
      <c r="G11453">
        <v>0.94156002400000005</v>
      </c>
      <c r="H11453">
        <v>0.45523804899999998</v>
      </c>
      <c r="I11453">
        <v>6.5687270660000001</v>
      </c>
      <c r="J11453">
        <v>0.81144009299999997</v>
      </c>
      <c r="K11453">
        <v>24.305469349999999</v>
      </c>
      <c r="L11453">
        <v>39.096211070000003</v>
      </c>
      <c r="M11453">
        <v>43.68625119</v>
      </c>
      <c r="N11453">
        <v>1.5780941369999999</v>
      </c>
      <c r="O11453">
        <v>64.587016169999998</v>
      </c>
      <c r="P11453">
        <v>1.493850771</v>
      </c>
      <c r="Q11453">
        <v>24.282369379999999</v>
      </c>
    </row>
    <row r="11454" spans="1:17">
      <c r="A11454" t="s">
        <v>23176</v>
      </c>
      <c r="B11454" s="14" t="s">
        <v>5246</v>
      </c>
      <c r="C11454">
        <v>6.9988792550000003</v>
      </c>
      <c r="D11454">
        <v>0.69906309600000005</v>
      </c>
      <c r="E11454">
        <v>0.37875395699999997</v>
      </c>
      <c r="F11454">
        <v>0.41301327700000001</v>
      </c>
      <c r="G11454">
        <v>0.356285248</v>
      </c>
      <c r="H11454">
        <v>1.3517466170000001</v>
      </c>
      <c r="I11454">
        <v>0.88496554900000002</v>
      </c>
      <c r="J11454">
        <v>0.71287763100000001</v>
      </c>
      <c r="K11454">
        <v>1.688460439</v>
      </c>
      <c r="L11454">
        <v>3.9366098379999999</v>
      </c>
      <c r="M11454">
        <v>1.553141522</v>
      </c>
      <c r="N11454">
        <v>0.61341126499999998</v>
      </c>
      <c r="O11454">
        <v>3.5843267249999999</v>
      </c>
      <c r="P11454">
        <v>0.59482811899999999</v>
      </c>
      <c r="Q11454">
        <v>1.390536159</v>
      </c>
    </row>
    <row r="11455" spans="1:17">
      <c r="A11455" t="s">
        <v>23177</v>
      </c>
      <c r="B11455" s="14" t="s">
        <v>1320</v>
      </c>
      <c r="C11455">
        <v>1.992295192</v>
      </c>
      <c r="D11455">
        <v>1.9545946970000001</v>
      </c>
      <c r="E11455">
        <v>1.756207182</v>
      </c>
      <c r="F11455">
        <v>1.41406334</v>
      </c>
      <c r="G11455">
        <v>1.3761283600000001</v>
      </c>
      <c r="H11455">
        <v>1.093073304</v>
      </c>
      <c r="I11455">
        <v>4.9806910149999997</v>
      </c>
      <c r="J11455">
        <v>2.8503653340000001</v>
      </c>
      <c r="K11455">
        <v>1.6784934979999999</v>
      </c>
      <c r="L11455">
        <v>2.697529238</v>
      </c>
      <c r="M11455">
        <v>0.54632903700000002</v>
      </c>
      <c r="N11455">
        <v>1.3332250999999999</v>
      </c>
      <c r="O11455">
        <v>1.891220221</v>
      </c>
      <c r="P11455">
        <v>1.6866918989999999</v>
      </c>
      <c r="Q11455">
        <v>2.5434832589999998</v>
      </c>
    </row>
    <row r="11456" spans="1:17">
      <c r="A11456" t="s">
        <v>23178</v>
      </c>
      <c r="B11456" s="14" t="s">
        <v>23179</v>
      </c>
      <c r="C11456">
        <v>3.4997824749999999</v>
      </c>
      <c r="D11456">
        <v>6.7840412590000003</v>
      </c>
      <c r="E11456">
        <v>4.3749291789999996</v>
      </c>
      <c r="F11456">
        <v>1.3100687820000001</v>
      </c>
      <c r="G11456">
        <v>5.7412958160000001</v>
      </c>
      <c r="H11456">
        <v>11.76095926</v>
      </c>
      <c r="I11456">
        <v>2.5519006580000001</v>
      </c>
      <c r="J11456">
        <v>2.883846884</v>
      </c>
      <c r="K11456">
        <v>42.470317000000001</v>
      </c>
      <c r="L11456">
        <v>21.560802549999998</v>
      </c>
      <c r="M11456">
        <v>5.0384963970000003</v>
      </c>
      <c r="N11456">
        <v>3.3435436119999999</v>
      </c>
      <c r="O11456">
        <v>3.8759329669999998</v>
      </c>
      <c r="P11456">
        <v>6.5634787210000001</v>
      </c>
      <c r="Q11456">
        <v>12.029316189999999</v>
      </c>
    </row>
    <row r="11457" spans="1:17">
      <c r="A11457" t="s">
        <v>23180</v>
      </c>
      <c r="B11457" s="14" t="s">
        <v>23181</v>
      </c>
      <c r="C11457">
        <v>33.208245249999997</v>
      </c>
      <c r="D11457">
        <v>13.20440196</v>
      </c>
      <c r="E11457">
        <v>10.74984426</v>
      </c>
      <c r="F11457">
        <v>7.3792765280000001</v>
      </c>
      <c r="G11457">
        <v>12.54715601</v>
      </c>
      <c r="H11457">
        <v>19.948249730000001</v>
      </c>
      <c r="I11457">
        <v>34.768988749999998</v>
      </c>
      <c r="J11457">
        <v>13.16918628</v>
      </c>
      <c r="K11457">
        <v>34.765180960000002</v>
      </c>
      <c r="L11457">
        <v>38.558291349999998</v>
      </c>
      <c r="M11457">
        <v>57.206845680000001</v>
      </c>
      <c r="N11457">
        <v>8.9570349579999995</v>
      </c>
      <c r="O11457">
        <v>42.749809110000001</v>
      </c>
      <c r="P11457">
        <v>12.264096820000001</v>
      </c>
      <c r="Q11457">
        <v>22.828417779999999</v>
      </c>
    </row>
    <row r="11458" spans="1:17">
      <c r="A11458" t="s">
        <v>23182</v>
      </c>
      <c r="B11458" s="14" t="s">
        <v>3162</v>
      </c>
      <c r="C11458">
        <v>13.773549020000001</v>
      </c>
      <c r="D11458">
        <v>4.4398162470000004</v>
      </c>
      <c r="E11458">
        <v>4.0502615369999999</v>
      </c>
      <c r="F11458">
        <v>2.4436229389999999</v>
      </c>
      <c r="G11458">
        <v>4.703420274</v>
      </c>
      <c r="H11458">
        <v>13.72971343</v>
      </c>
      <c r="I11458">
        <v>4.7394490009999997</v>
      </c>
      <c r="J11458">
        <v>6.9941215530000003</v>
      </c>
      <c r="K11458">
        <v>8.6353834660000004</v>
      </c>
      <c r="L11458">
        <v>9.5829932580000001</v>
      </c>
      <c r="M11458">
        <v>4.1589387530000002</v>
      </c>
      <c r="N11458">
        <v>4.7216663319999999</v>
      </c>
      <c r="O11458">
        <v>13.197199530000001</v>
      </c>
      <c r="P11458">
        <v>5.1661722709999998</v>
      </c>
      <c r="Q11458">
        <v>10.79821023</v>
      </c>
    </row>
    <row r="11459" spans="1:17">
      <c r="A11459" t="s">
        <v>23183</v>
      </c>
      <c r="B11459" s="14" t="s">
        <v>2099</v>
      </c>
      <c r="C11459">
        <v>59.489651019999997</v>
      </c>
      <c r="D11459">
        <v>7.37186626</v>
      </c>
      <c r="E11459">
        <v>4.1747870569999996</v>
      </c>
      <c r="F11459">
        <v>2.7348438380000002</v>
      </c>
      <c r="G11459">
        <v>3.4965294330000001</v>
      </c>
      <c r="H11459">
        <v>7.8368079540000002</v>
      </c>
      <c r="I11459">
        <v>24.263909859999998</v>
      </c>
      <c r="J11459">
        <v>9.7701558780000006</v>
      </c>
      <c r="K11459">
        <v>21.931765410000001</v>
      </c>
      <c r="L11459">
        <v>30.547254450000001</v>
      </c>
      <c r="M11459">
        <v>29.226215509999999</v>
      </c>
      <c r="N11459">
        <v>5.4758669160000002</v>
      </c>
      <c r="O11459">
        <v>43.111099330000002</v>
      </c>
      <c r="P11459">
        <v>4.1211960650000004</v>
      </c>
      <c r="Q11459">
        <v>14.243149300000001</v>
      </c>
    </row>
    <row r="11460" spans="1:17">
      <c r="A11460" t="e">
        <v>#N/A</v>
      </c>
      <c r="B11460" s="14" t="s">
        <v>23184</v>
      </c>
      <c r="C11460">
        <v>0</v>
      </c>
      <c r="D11460">
        <v>0</v>
      </c>
      <c r="E11460">
        <v>0.17715910900000001</v>
      </c>
      <c r="F11460">
        <v>0.22666879200000001</v>
      </c>
      <c r="G11460">
        <v>0</v>
      </c>
      <c r="H11460">
        <v>0</v>
      </c>
      <c r="I11460">
        <v>0</v>
      </c>
      <c r="J11460">
        <v>0.42220090900000001</v>
      </c>
      <c r="K11460">
        <v>0.75542619899999996</v>
      </c>
      <c r="L11460">
        <v>0</v>
      </c>
      <c r="M11460">
        <v>0</v>
      </c>
      <c r="N11460">
        <v>0.41054958000000003</v>
      </c>
      <c r="O11460">
        <v>0</v>
      </c>
      <c r="P11460">
        <v>0</v>
      </c>
      <c r="Q11460">
        <v>2.2894505010000001</v>
      </c>
    </row>
    <row r="11461" spans="1:17">
      <c r="A11461" t="s">
        <v>23185</v>
      </c>
      <c r="B11461" s="14" t="s">
        <v>23186</v>
      </c>
      <c r="C11461">
        <v>3944.064938</v>
      </c>
      <c r="D11461">
        <v>265.24324150000001</v>
      </c>
      <c r="E11461">
        <v>195.8363482</v>
      </c>
      <c r="F11461">
        <v>131.1656744</v>
      </c>
      <c r="G11461">
        <v>206.75223740000001</v>
      </c>
      <c r="H11461">
        <v>317.20987270000001</v>
      </c>
      <c r="I11461">
        <v>1867.4373800000001</v>
      </c>
      <c r="J11461">
        <v>408.67738800000001</v>
      </c>
      <c r="K11461">
        <v>1266.398823</v>
      </c>
      <c r="L11461">
        <v>2388.924923</v>
      </c>
      <c r="M11461">
        <v>2421.186299</v>
      </c>
      <c r="N11461">
        <v>298.74006170000001</v>
      </c>
      <c r="O11461">
        <v>2687.433708</v>
      </c>
      <c r="P11461">
        <v>256.96273589999998</v>
      </c>
      <c r="Q11461">
        <v>1144.3702969999999</v>
      </c>
    </row>
    <row r="11462" spans="1:17">
      <c r="A11462" t="s">
        <v>23187</v>
      </c>
      <c r="B11462" s="14" t="s">
        <v>4062</v>
      </c>
      <c r="C11462">
        <v>54.922417549999999</v>
      </c>
      <c r="D11462">
        <v>2.3398373939999999</v>
      </c>
      <c r="E11462">
        <v>0.95511867399999995</v>
      </c>
      <c r="F11462">
        <v>1.222040445</v>
      </c>
      <c r="G11462">
        <v>1.0031231620000001</v>
      </c>
      <c r="H11462">
        <v>2.6366549520000002</v>
      </c>
      <c r="I11462">
        <v>12.32222108</v>
      </c>
      <c r="J11462">
        <v>2.0084237589999998</v>
      </c>
      <c r="K11462">
        <v>9.1037551170000004</v>
      </c>
      <c r="L11462">
        <v>7.3410510100000002</v>
      </c>
      <c r="M11462">
        <v>37.507374710000001</v>
      </c>
      <c r="N11462">
        <v>1.822798135</v>
      </c>
      <c r="O11462">
        <v>47.95847492</v>
      </c>
      <c r="P11462">
        <v>2.297721144</v>
      </c>
      <c r="Q11462">
        <v>13.06919059</v>
      </c>
    </row>
    <row r="11463" spans="1:17">
      <c r="A11463" t="s">
        <v>23188</v>
      </c>
      <c r="B11463" s="14" t="s">
        <v>8739</v>
      </c>
      <c r="C11463">
        <v>10.049967730000001</v>
      </c>
      <c r="D11463">
        <v>3.837618033</v>
      </c>
      <c r="E11463">
        <v>3.5452243559999999</v>
      </c>
      <c r="F11463">
        <v>4.1039898130000001</v>
      </c>
      <c r="G11463">
        <v>3.5165521530000001</v>
      </c>
      <c r="H11463">
        <v>2.5393041360000002</v>
      </c>
      <c r="I11463">
        <v>7.328032372</v>
      </c>
      <c r="J11463">
        <v>5.7834629739999999</v>
      </c>
      <c r="K11463">
        <v>9.7782096309999993</v>
      </c>
      <c r="L11463">
        <v>4.9297210070000004</v>
      </c>
      <c r="M11463">
        <v>4.5690111419999999</v>
      </c>
      <c r="N11463">
        <v>2.6407684790000001</v>
      </c>
      <c r="O11463">
        <v>9.3727331950000004</v>
      </c>
      <c r="P11463">
        <v>8.7691270229999994</v>
      </c>
      <c r="Q11463">
        <v>6.817768064</v>
      </c>
    </row>
    <row r="11464" spans="1:17">
      <c r="A11464" t="s">
        <v>23189</v>
      </c>
      <c r="B11464" s="14" t="s">
        <v>2072</v>
      </c>
      <c r="C11464">
        <v>15.67394329</v>
      </c>
      <c r="D11464">
        <v>12.983394759999999</v>
      </c>
      <c r="E11464">
        <v>10.94761437</v>
      </c>
      <c r="F11464">
        <v>14.192608330000001</v>
      </c>
      <c r="G11464">
        <v>9.2377320029999996</v>
      </c>
      <c r="H11464">
        <v>13.08621587</v>
      </c>
      <c r="I11464">
        <v>16.894761450000001</v>
      </c>
      <c r="J11464">
        <v>19.99950376</v>
      </c>
      <c r="K11464">
        <v>10.35656908</v>
      </c>
      <c r="L11464">
        <v>9.0425097270000006</v>
      </c>
      <c r="M11464">
        <v>3.9243734309999998</v>
      </c>
      <c r="N11464">
        <v>9.2407529200000003</v>
      </c>
      <c r="O11464">
        <v>4.5283177239999999</v>
      </c>
      <c r="P11464">
        <v>16.61448244</v>
      </c>
      <c r="Q11464">
        <v>14.99098942</v>
      </c>
    </row>
    <row r="11465" spans="1:17">
      <c r="A11465" t="s">
        <v>23190</v>
      </c>
      <c r="B11465" s="14" t="s">
        <v>7107</v>
      </c>
      <c r="C11465">
        <v>2.2169812040000001</v>
      </c>
      <c r="D11465">
        <v>1.091412372</v>
      </c>
      <c r="E11465">
        <v>0.93033629200000001</v>
      </c>
      <c r="F11465">
        <v>0.63707924199999999</v>
      </c>
      <c r="G11465">
        <v>0.95707789700000001</v>
      </c>
      <c r="H11465">
        <v>0.85144314200000004</v>
      </c>
      <c r="I11465">
        <v>1.7961483899999999</v>
      </c>
      <c r="J11465">
        <v>0.85875639599999998</v>
      </c>
      <c r="K11465">
        <v>2.3467101970000002</v>
      </c>
      <c r="L11465">
        <v>1.2451702710000001</v>
      </c>
      <c r="M11465">
        <v>1.891377114</v>
      </c>
      <c r="N11465">
        <v>1.229812103</v>
      </c>
      <c r="O11465">
        <v>3.1372747009999999</v>
      </c>
      <c r="P11465">
        <v>1.2011185630000001</v>
      </c>
      <c r="Q11465">
        <v>0.76201215600000005</v>
      </c>
    </row>
    <row r="11466" spans="1:17">
      <c r="A11466" t="s">
        <v>23190</v>
      </c>
      <c r="B11466" s="14" t="s">
        <v>23191</v>
      </c>
      <c r="C11466">
        <v>0</v>
      </c>
      <c r="D11466">
        <v>3.0641794010000001</v>
      </c>
      <c r="E11466">
        <v>3.7839151279999999</v>
      </c>
      <c r="F11466">
        <v>7.5310435069999997</v>
      </c>
      <c r="G11466">
        <v>3.7533124999999998</v>
      </c>
      <c r="H11466">
        <v>5.3121270550000004</v>
      </c>
      <c r="I11466">
        <v>46.10515255</v>
      </c>
      <c r="J11466">
        <v>58.114237979999999</v>
      </c>
      <c r="K11466">
        <v>3.5855635870000002</v>
      </c>
      <c r="L11466">
        <v>12.485215070000001</v>
      </c>
      <c r="M11466">
        <v>0</v>
      </c>
      <c r="N11466">
        <v>18.268474130000001</v>
      </c>
      <c r="O11466">
        <v>0</v>
      </c>
      <c r="P11466">
        <v>34.981771369999997</v>
      </c>
      <c r="Q11466">
        <v>12.22500842</v>
      </c>
    </row>
    <row r="11467" spans="1:17">
      <c r="A11467" t="s">
        <v>23192</v>
      </c>
      <c r="B11467" s="14" t="s">
        <v>2694</v>
      </c>
      <c r="C11467">
        <v>11.90985817</v>
      </c>
      <c r="D11467">
        <v>2.6054519570000001</v>
      </c>
      <c r="E11467">
        <v>1.916434945</v>
      </c>
      <c r="F11467">
        <v>2.3506877479999999</v>
      </c>
      <c r="G11467">
        <v>2.0823172090000002</v>
      </c>
      <c r="H11467">
        <v>0.51457982199999996</v>
      </c>
      <c r="I11467">
        <v>1.953942681</v>
      </c>
      <c r="J11467">
        <v>6.3601051069999999</v>
      </c>
      <c r="K11467">
        <v>7.5640656479999997</v>
      </c>
      <c r="L11467">
        <v>4.7974011330000002</v>
      </c>
      <c r="M11467">
        <v>4.0007671460000003</v>
      </c>
      <c r="N11467">
        <v>3.6703783639999998</v>
      </c>
      <c r="O11467">
        <v>6.2652067139999996</v>
      </c>
      <c r="P11467">
        <v>4.1991120960000003</v>
      </c>
      <c r="Q11467">
        <v>2.6608465809999999</v>
      </c>
    </row>
    <row r="11468" spans="1:17">
      <c r="A11468" t="s">
        <v>23193</v>
      </c>
      <c r="B11468" s="14" t="s">
        <v>4064</v>
      </c>
      <c r="C11468">
        <v>5.7979804110000002</v>
      </c>
      <c r="D11468">
        <v>5.8383945199999996</v>
      </c>
      <c r="E11468">
        <v>2.8318323919999999</v>
      </c>
      <c r="F11468">
        <v>5.0222976800000003</v>
      </c>
      <c r="G11468">
        <v>1.911386966</v>
      </c>
      <c r="H11468">
        <v>5.9717238320000003</v>
      </c>
      <c r="I11468">
        <v>0.38433219899999999</v>
      </c>
      <c r="J11468">
        <v>5.7798684680000001</v>
      </c>
      <c r="K11468">
        <v>3.9453784390000002</v>
      </c>
      <c r="L11468">
        <v>1.9982718189999999</v>
      </c>
      <c r="M11468">
        <v>3.0353162720000002</v>
      </c>
      <c r="N11468">
        <v>1.6568701619999999</v>
      </c>
      <c r="O11468">
        <v>15.17723337</v>
      </c>
      <c r="P11468">
        <v>9.8454693950000003</v>
      </c>
      <c r="Q11468">
        <v>10.145465400000001</v>
      </c>
    </row>
    <row r="11469" spans="1:17">
      <c r="A11469" t="s">
        <v>23194</v>
      </c>
      <c r="B11469" s="14" t="s">
        <v>3163</v>
      </c>
      <c r="C11469">
        <v>3.3031654819999998</v>
      </c>
      <c r="D11469">
        <v>6.150283312</v>
      </c>
      <c r="E11469">
        <v>8.1913567599999997</v>
      </c>
      <c r="F11469">
        <v>2.6228139050000001</v>
      </c>
      <c r="G11469">
        <v>5.1335536800000003</v>
      </c>
      <c r="H11469">
        <v>8.2156813349999993</v>
      </c>
      <c r="I11469">
        <v>4.8170709040000004</v>
      </c>
      <c r="J11469">
        <v>10.54834919</v>
      </c>
      <c r="K11469">
        <v>6.136633013</v>
      </c>
      <c r="L11469">
        <v>4.2239544039999997</v>
      </c>
      <c r="M11469">
        <v>3.774154604</v>
      </c>
      <c r="N11469">
        <v>7.3099873400000002</v>
      </c>
      <c r="O11469">
        <v>2.700088134</v>
      </c>
      <c r="P11469">
        <v>11.15053913</v>
      </c>
      <c r="Q11469">
        <v>8.0555870239999994</v>
      </c>
    </row>
    <row r="11470" spans="1:17">
      <c r="A11470" t="s">
        <v>23195</v>
      </c>
      <c r="B11470" s="14" t="s">
        <v>8266</v>
      </c>
      <c r="C11470">
        <v>1.0437430459999999</v>
      </c>
      <c r="D11470">
        <v>0.53952274200000006</v>
      </c>
      <c r="E11470">
        <v>0.44416639200000002</v>
      </c>
      <c r="F11470">
        <v>0.85244270300000002</v>
      </c>
      <c r="G11470">
        <v>0.84109614600000004</v>
      </c>
      <c r="H11470">
        <v>1.603419744</v>
      </c>
      <c r="I11470">
        <v>0.50737030800000005</v>
      </c>
      <c r="J11470">
        <v>0.66157850900000004</v>
      </c>
      <c r="K11470">
        <v>4.2614438330000004</v>
      </c>
      <c r="L11470">
        <v>3.077652847</v>
      </c>
      <c r="M11470">
        <v>0.66783777</v>
      </c>
      <c r="N11470">
        <v>0.81487347099999996</v>
      </c>
      <c r="O11470">
        <v>1.155922721</v>
      </c>
      <c r="P11470">
        <v>0.88736905200000005</v>
      </c>
      <c r="Q11470">
        <v>1.9133402669999999</v>
      </c>
    </row>
    <row r="11471" spans="1:17">
      <c r="A11471" t="e">
        <v>#N/A</v>
      </c>
      <c r="B11471" s="14" t="s">
        <v>23196</v>
      </c>
      <c r="C11471">
        <v>87.248098310000003</v>
      </c>
      <c r="D11471">
        <v>4.8965216910000002</v>
      </c>
      <c r="E11471">
        <v>5.4455216770000003</v>
      </c>
      <c r="F11471">
        <v>5.0671648869999997</v>
      </c>
      <c r="G11471">
        <v>4.2185117959999996</v>
      </c>
      <c r="H11471">
        <v>8.0419404350000008</v>
      </c>
      <c r="I11471">
        <v>35.625970870000003</v>
      </c>
      <c r="J11471">
        <v>4.8666087820000001</v>
      </c>
      <c r="K11471">
        <v>25.85898358</v>
      </c>
      <c r="L11471">
        <v>85.265226530000007</v>
      </c>
      <c r="M11471">
        <v>11.16511878</v>
      </c>
      <c r="N11471">
        <v>4.1586937730000004</v>
      </c>
      <c r="O11471">
        <v>51.533531279999998</v>
      </c>
      <c r="P11471">
        <v>2.7925290870000001</v>
      </c>
      <c r="Q11471">
        <v>22.391470819999999</v>
      </c>
    </row>
    <row r="11472" spans="1:17">
      <c r="A11472" t="s">
        <v>23197</v>
      </c>
      <c r="B11472" s="14" t="s">
        <v>3033</v>
      </c>
      <c r="C11472">
        <v>45.09078495</v>
      </c>
      <c r="D11472">
        <v>9.5927250409999996</v>
      </c>
      <c r="E11472">
        <v>17.932063419999999</v>
      </c>
      <c r="F11472">
        <v>9.9859977420000003</v>
      </c>
      <c r="G11472">
        <v>15.88165073</v>
      </c>
      <c r="H11472">
        <v>14.56856434</v>
      </c>
      <c r="I11472">
        <v>61.059862180000003</v>
      </c>
      <c r="J11472">
        <v>55.120267660000003</v>
      </c>
      <c r="K11472">
        <v>15.90977326</v>
      </c>
      <c r="L11472">
        <v>30.299907560000001</v>
      </c>
      <c r="M11472">
        <v>13.051772290000001</v>
      </c>
      <c r="N11472">
        <v>11.55800238</v>
      </c>
      <c r="O11472">
        <v>30.120768500000001</v>
      </c>
      <c r="P11472">
        <v>6.3892109670000004</v>
      </c>
      <c r="Q11472">
        <v>16.236449660000002</v>
      </c>
    </row>
    <row r="11473" spans="1:17">
      <c r="A11473" t="e">
        <v>#N/A</v>
      </c>
      <c r="B11473" s="14" t="s">
        <v>23198</v>
      </c>
      <c r="C11473">
        <v>8.6036319169999995</v>
      </c>
      <c r="D11473">
        <v>0</v>
      </c>
      <c r="E11473">
        <v>0.305107354</v>
      </c>
      <c r="F11473">
        <v>0.39037403100000001</v>
      </c>
      <c r="G11473">
        <v>0.99045746499999998</v>
      </c>
      <c r="H11473">
        <v>0</v>
      </c>
      <c r="I11473">
        <v>0</v>
      </c>
      <c r="J11473">
        <v>1.817809467</v>
      </c>
      <c r="K11473">
        <v>0</v>
      </c>
      <c r="L11473">
        <v>5.4362707290000003</v>
      </c>
      <c r="M11473">
        <v>0</v>
      </c>
      <c r="N11473">
        <v>4.5958744640000004</v>
      </c>
      <c r="O11473">
        <v>0</v>
      </c>
      <c r="P11473">
        <v>0.86054498800000001</v>
      </c>
      <c r="Q11473">
        <v>3.9429425299999998</v>
      </c>
    </row>
    <row r="11474" spans="1:17">
      <c r="A11474" t="s">
        <v>23199</v>
      </c>
      <c r="B11474" s="14" t="s">
        <v>23200</v>
      </c>
      <c r="C11474">
        <v>65.088345799999999</v>
      </c>
      <c r="D11474">
        <v>7.9554471409999996</v>
      </c>
      <c r="E11474">
        <v>3.104135689</v>
      </c>
      <c r="F11474">
        <v>3.6661213340000001</v>
      </c>
      <c r="G11474">
        <v>7.7514062499999996</v>
      </c>
      <c r="H11474">
        <v>21.549583739999999</v>
      </c>
      <c r="I11474">
        <v>29.457809770000001</v>
      </c>
      <c r="J11474">
        <v>3.1297936919999998</v>
      </c>
      <c r="K11474">
        <v>27.490944729999999</v>
      </c>
      <c r="L11474">
        <v>60.980775999999999</v>
      </c>
      <c r="M11474">
        <v>12.924838579999999</v>
      </c>
      <c r="N11474">
        <v>2.4900724520000002</v>
      </c>
      <c r="O11474">
        <v>19.885221309999999</v>
      </c>
      <c r="P11474">
        <v>3.3673499520000001</v>
      </c>
      <c r="Q11474">
        <v>7.714452777</v>
      </c>
    </row>
    <row r="11475" spans="1:17">
      <c r="A11475" t="s">
        <v>23201</v>
      </c>
      <c r="B11475" s="14" t="s">
        <v>23202</v>
      </c>
      <c r="C11475">
        <v>564.53730229999996</v>
      </c>
      <c r="D11475">
        <v>44.357644669999999</v>
      </c>
      <c r="E11475">
        <v>26.03582755</v>
      </c>
      <c r="F11475">
        <v>21.76630961</v>
      </c>
      <c r="G11475">
        <v>35.056191499999997</v>
      </c>
      <c r="H11475">
        <v>71.025106179999995</v>
      </c>
      <c r="I11475">
        <v>109.49973730000001</v>
      </c>
      <c r="J11475">
        <v>47.593556960000001</v>
      </c>
      <c r="K11475">
        <v>159.59077930000001</v>
      </c>
      <c r="L11475">
        <v>334.74248849999998</v>
      </c>
      <c r="M11475">
        <v>205.5208901</v>
      </c>
      <c r="N11475">
        <v>35.138620609999997</v>
      </c>
      <c r="O11475">
        <v>298.7469949</v>
      </c>
      <c r="P11475">
        <v>38.802755810000001</v>
      </c>
      <c r="Q11475">
        <v>109.92445840000001</v>
      </c>
    </row>
    <row r="11476" spans="1:17">
      <c r="A11476" t="s">
        <v>23203</v>
      </c>
      <c r="B11476" s="14" t="s">
        <v>2996</v>
      </c>
      <c r="C11476">
        <v>6.5783521909999996</v>
      </c>
      <c r="D11476">
        <v>7.5357417949999999</v>
      </c>
      <c r="E11476">
        <v>8.3085571859999998</v>
      </c>
      <c r="F11476">
        <v>10.760611000000001</v>
      </c>
      <c r="G11476">
        <v>11.582891010000001</v>
      </c>
      <c r="H11476">
        <v>5.4199916989999997</v>
      </c>
      <c r="I11476">
        <v>17.546792490000001</v>
      </c>
      <c r="J11476">
        <v>18.809984549999999</v>
      </c>
      <c r="K11476">
        <v>35.785706390000001</v>
      </c>
      <c r="L11476">
        <v>29.842128769999999</v>
      </c>
      <c r="M11476">
        <v>7.5548863600000002</v>
      </c>
      <c r="N11476">
        <v>8.3171923060000008</v>
      </c>
      <c r="O11476">
        <v>7.596723076</v>
      </c>
      <c r="P11476">
        <v>4.420237073</v>
      </c>
      <c r="Q11476">
        <v>7.536952093</v>
      </c>
    </row>
    <row r="11477" spans="1:17">
      <c r="A11477" t="s">
        <v>23204</v>
      </c>
      <c r="B11477" s="14" t="s">
        <v>23205</v>
      </c>
      <c r="C11477">
        <v>145.67245270000001</v>
      </c>
      <c r="D11477">
        <v>19.738772099999998</v>
      </c>
      <c r="E11477">
        <v>14.59499836</v>
      </c>
      <c r="F11477">
        <v>10.2032007</v>
      </c>
      <c r="G11477">
        <v>15.630232879999999</v>
      </c>
      <c r="H11477">
        <v>19.55403325</v>
      </c>
      <c r="I11477">
        <v>51.562376299999997</v>
      </c>
      <c r="J11477">
        <v>50.2014231</v>
      </c>
      <c r="K11477">
        <v>36.57090668</v>
      </c>
      <c r="L11477">
        <v>60.767081019999999</v>
      </c>
      <c r="M11477">
        <v>10.859225110000001</v>
      </c>
      <c r="N11477">
        <v>26.151445840000001</v>
      </c>
      <c r="O11477">
        <v>50.121653709999997</v>
      </c>
      <c r="P11477">
        <v>19.30921493</v>
      </c>
      <c r="Q11477">
        <v>36.944831379999997</v>
      </c>
    </row>
    <row r="11478" spans="1:17">
      <c r="A11478" t="s">
        <v>23206</v>
      </c>
      <c r="B11478" s="14" t="s">
        <v>1496</v>
      </c>
      <c r="C11478">
        <v>1.537761269</v>
      </c>
      <c r="D11478">
        <v>6.491572455</v>
      </c>
      <c r="E11478">
        <v>4.4898876169999999</v>
      </c>
      <c r="F11478">
        <v>3.6165723220000001</v>
      </c>
      <c r="G11478">
        <v>4.5289763780000003</v>
      </c>
      <c r="H11478">
        <v>3.0841671530000001</v>
      </c>
      <c r="I11478">
        <v>3.8621649179999999</v>
      </c>
      <c r="J11478">
        <v>3.9746625870000001</v>
      </c>
      <c r="K11478">
        <v>13.25449493</v>
      </c>
      <c r="L11478">
        <v>8.4749143999999994</v>
      </c>
      <c r="M11478">
        <v>0.983934753</v>
      </c>
      <c r="N11478">
        <v>2.495910437</v>
      </c>
      <c r="O11478">
        <v>2.5545557369999998</v>
      </c>
      <c r="P11478">
        <v>2.2045902210000001</v>
      </c>
      <c r="Q11478">
        <v>5.0506206349999996</v>
      </c>
    </row>
    <row r="11479" spans="1:17">
      <c r="A11479" t="s">
        <v>23207</v>
      </c>
      <c r="B11479" s="14" t="s">
        <v>23208</v>
      </c>
      <c r="C11479">
        <v>0</v>
      </c>
      <c r="D11479">
        <v>0.55113037399999998</v>
      </c>
      <c r="E11479">
        <v>0</v>
      </c>
      <c r="F11479">
        <v>0.33863771399999998</v>
      </c>
      <c r="G11479">
        <v>0.429596009</v>
      </c>
      <c r="H11479">
        <v>0</v>
      </c>
      <c r="I11479">
        <v>0</v>
      </c>
      <c r="J11479">
        <v>2.2076529429999998</v>
      </c>
      <c r="K11479">
        <v>0</v>
      </c>
      <c r="L11479">
        <v>0</v>
      </c>
      <c r="M11479">
        <v>0</v>
      </c>
      <c r="N11479">
        <v>0.30667559</v>
      </c>
      <c r="O11479">
        <v>8.2655437969999994</v>
      </c>
      <c r="P11479">
        <v>0</v>
      </c>
      <c r="Q11479">
        <v>3.4203838819999999</v>
      </c>
    </row>
    <row r="11480" spans="1:17">
      <c r="A11480" t="s">
        <v>23209</v>
      </c>
      <c r="B11480" s="14" t="s">
        <v>8148</v>
      </c>
      <c r="C11480">
        <v>11.499974509999999</v>
      </c>
      <c r="D11480">
        <v>14.30203835</v>
      </c>
      <c r="E11480">
        <v>23.42739942</v>
      </c>
      <c r="F11480">
        <v>91.194473380000005</v>
      </c>
      <c r="G11480">
        <v>16.043936309999999</v>
      </c>
      <c r="H11480">
        <v>8.9207077520000002</v>
      </c>
      <c r="I11480">
        <v>18.929234990000001</v>
      </c>
      <c r="J11480">
        <v>17.277760260000001</v>
      </c>
      <c r="K11480">
        <v>132.903358</v>
      </c>
      <c r="L11480">
        <v>57.123559419999999</v>
      </c>
      <c r="M11480">
        <v>16.173568800000002</v>
      </c>
      <c r="N11480">
        <v>74.58668265</v>
      </c>
      <c r="O11480">
        <v>7.5659237409999998</v>
      </c>
      <c r="P11480">
        <v>94.040697919999999</v>
      </c>
      <c r="Q11480">
        <v>104.7276845</v>
      </c>
    </row>
    <row r="11481" spans="1:17">
      <c r="A11481" t="s">
        <v>23210</v>
      </c>
      <c r="B11481" s="14" t="s">
        <v>7332</v>
      </c>
      <c r="C11481">
        <v>3.2394524279999999</v>
      </c>
      <c r="D11481">
        <v>2.548884809</v>
      </c>
      <c r="E11481">
        <v>2.6501507580000001</v>
      </c>
      <c r="F11481">
        <v>3.390773839</v>
      </c>
      <c r="G11481">
        <v>2.6040699379999999</v>
      </c>
      <c r="H11481">
        <v>3.1746727859999999</v>
      </c>
      <c r="I11481">
        <v>3.746745137</v>
      </c>
      <c r="J11481">
        <v>3.0729191359999999</v>
      </c>
      <c r="K11481">
        <v>4.4087302340000001</v>
      </c>
      <c r="L11481">
        <v>3.2467638000000001</v>
      </c>
      <c r="M11481">
        <v>2.7875046330000002</v>
      </c>
      <c r="N11481">
        <v>2.9330363820000001</v>
      </c>
      <c r="O11481">
        <v>6.4329793579999999</v>
      </c>
      <c r="P11481">
        <v>4.0054796189999999</v>
      </c>
      <c r="Q11481">
        <v>3.6859100310000001</v>
      </c>
    </row>
    <row r="11482" spans="1:17">
      <c r="A11482" t="s">
        <v>23211</v>
      </c>
      <c r="B11482" s="14" t="s">
        <v>2622</v>
      </c>
      <c r="C11482">
        <v>4.8207120469999998</v>
      </c>
      <c r="D11482">
        <v>0.44497880400000001</v>
      </c>
      <c r="E11482">
        <v>0.12821631999999999</v>
      </c>
      <c r="F11482">
        <v>0.16404823099999999</v>
      </c>
      <c r="G11482">
        <v>0.13874112399999999</v>
      </c>
      <c r="H11482">
        <v>0.30856991499999997</v>
      </c>
      <c r="I11482">
        <v>0.58584489799999995</v>
      </c>
      <c r="J11482">
        <v>0.101853916</v>
      </c>
      <c r="K11482">
        <v>1.4579431700000001</v>
      </c>
      <c r="L11482">
        <v>2.2845028740000002</v>
      </c>
      <c r="M11482">
        <v>0.77113174399999995</v>
      </c>
      <c r="N11482">
        <v>0.49521544699999998</v>
      </c>
      <c r="O11482">
        <v>4.0041253030000004</v>
      </c>
      <c r="P11482">
        <v>0.120543267</v>
      </c>
      <c r="Q11482">
        <v>2.2092751920000002</v>
      </c>
    </row>
    <row r="11483" spans="1:17">
      <c r="A11483" t="s">
        <v>23212</v>
      </c>
      <c r="B11483" s="14" t="s">
        <v>1692</v>
      </c>
      <c r="C11483">
        <v>69.634710200000001</v>
      </c>
      <c r="D11483">
        <v>408.0331473</v>
      </c>
      <c r="E11483">
        <v>482.66458360000001</v>
      </c>
      <c r="F11483">
        <v>601.93823120000002</v>
      </c>
      <c r="G11483">
        <v>544.37873520000005</v>
      </c>
      <c r="H11483">
        <v>2430.704694</v>
      </c>
      <c r="I11483">
        <v>265.97247170000003</v>
      </c>
      <c r="J11483">
        <v>427.46873640000001</v>
      </c>
      <c r="K11483">
        <v>517.17132409999999</v>
      </c>
      <c r="L11483">
        <v>115.4050968</v>
      </c>
      <c r="M11483">
        <v>79.247265060000004</v>
      </c>
      <c r="N11483">
        <v>158.7638475</v>
      </c>
      <c r="O11483">
        <v>28.503618400000001</v>
      </c>
      <c r="P11483">
        <v>664.75344370000005</v>
      </c>
      <c r="Q11483">
        <v>790.60425899999996</v>
      </c>
    </row>
    <row r="11484" spans="1:17">
      <c r="A11484" t="s">
        <v>23213</v>
      </c>
      <c r="B11484" s="14" t="s">
        <v>3156</v>
      </c>
      <c r="C11484">
        <v>1.7977738329999999</v>
      </c>
      <c r="D11484">
        <v>3.1861367899999999</v>
      </c>
      <c r="E11484">
        <v>2.7869507570000001</v>
      </c>
      <c r="F11484">
        <v>2.7967094760000002</v>
      </c>
      <c r="G11484">
        <v>3.4148608130000002</v>
      </c>
      <c r="H11484">
        <v>3.1563171410000002</v>
      </c>
      <c r="I11484">
        <v>0.374532684</v>
      </c>
      <c r="J11484">
        <v>3.3208937129999998</v>
      </c>
      <c r="K11484">
        <v>2.213661847</v>
      </c>
      <c r="L11484">
        <v>5.0305788829999996</v>
      </c>
      <c r="M11484">
        <v>0.49298721000000001</v>
      </c>
      <c r="N11484">
        <v>2.0895135329999999</v>
      </c>
      <c r="O11484">
        <v>2.8442791669999998</v>
      </c>
      <c r="P11484">
        <v>3.4678678610000002</v>
      </c>
      <c r="Q11484">
        <v>4.0606423070000002</v>
      </c>
    </row>
    <row r="11485" spans="1:17">
      <c r="A11485" t="s">
        <v>23214</v>
      </c>
      <c r="B11485" s="14" t="s">
        <v>3157</v>
      </c>
      <c r="C11485">
        <v>35.351888340000002</v>
      </c>
      <c r="D11485">
        <v>19.833340979999999</v>
      </c>
      <c r="E11485">
        <v>18.218928519999999</v>
      </c>
      <c r="F11485">
        <v>12.530160110000001</v>
      </c>
      <c r="G11485">
        <v>16.728215469999999</v>
      </c>
      <c r="H11485">
        <v>19.66031173</v>
      </c>
      <c r="I11485">
        <v>52.558656569999997</v>
      </c>
      <c r="J11485">
        <v>58.900664380000002</v>
      </c>
      <c r="K11485">
        <v>52.79837053</v>
      </c>
      <c r="L11485">
        <v>41.62871904</v>
      </c>
      <c r="M11485">
        <v>42.742730969999997</v>
      </c>
      <c r="N11485">
        <v>22.921400670000001</v>
      </c>
      <c r="O11485">
        <v>39.405677580000003</v>
      </c>
      <c r="P11485">
        <v>22.386606690000001</v>
      </c>
      <c r="Q11485">
        <v>20.830308949999999</v>
      </c>
    </row>
    <row r="11486" spans="1:17">
      <c r="A11486" t="e">
        <v>#N/A</v>
      </c>
      <c r="B11486" s="14" t="s">
        <v>23215</v>
      </c>
      <c r="C11486">
        <v>0</v>
      </c>
      <c r="D11486">
        <v>0.64427917000000001</v>
      </c>
      <c r="E11486">
        <v>0.92821392199999997</v>
      </c>
      <c r="F11486">
        <v>0.39587225700000001</v>
      </c>
      <c r="G11486">
        <v>1.5066113560000001</v>
      </c>
      <c r="H11486">
        <v>0</v>
      </c>
      <c r="I11486">
        <v>4.2411870079999998</v>
      </c>
      <c r="J11486">
        <v>1.843412418</v>
      </c>
      <c r="K11486">
        <v>6.5966794860000002</v>
      </c>
      <c r="L11486">
        <v>1.837612641</v>
      </c>
      <c r="M11486">
        <v>0</v>
      </c>
      <c r="N11486">
        <v>0.358508084</v>
      </c>
      <c r="O11486">
        <v>3.2208457049999999</v>
      </c>
      <c r="P11486">
        <v>1.7453306799999999</v>
      </c>
      <c r="Q11486">
        <v>1.999238466</v>
      </c>
    </row>
    <row r="11487" spans="1:17">
      <c r="A11487" t="s">
        <v>23216</v>
      </c>
      <c r="B11487" s="14" t="s">
        <v>2730</v>
      </c>
      <c r="C11487">
        <v>1.7648475729999999</v>
      </c>
      <c r="D11487">
        <v>2.2899837160000001</v>
      </c>
      <c r="E11487">
        <v>3.3796506910000002</v>
      </c>
      <c r="F11487">
        <v>1.6129740180000001</v>
      </c>
      <c r="G11487">
        <v>4.6584153309999996</v>
      </c>
      <c r="H11487">
        <v>6.1970182700000001</v>
      </c>
      <c r="I11487">
        <v>8.8241546549999992</v>
      </c>
      <c r="J11487">
        <v>8.9811773240000008</v>
      </c>
      <c r="K11487">
        <v>3.545614542</v>
      </c>
      <c r="L11487">
        <v>6.0535761959999999</v>
      </c>
      <c r="M11487">
        <v>0</v>
      </c>
      <c r="N11487">
        <v>1.398575492</v>
      </c>
      <c r="O11487">
        <v>2.7921861419999998</v>
      </c>
      <c r="P11487">
        <v>1.626524592</v>
      </c>
      <c r="Q11487">
        <v>1.5598453969999999</v>
      </c>
    </row>
    <row r="11488" spans="1:17">
      <c r="A11488" t="s">
        <v>23217</v>
      </c>
      <c r="B11488" s="14" t="s">
        <v>23218</v>
      </c>
      <c r="C11488">
        <v>11.01264885</v>
      </c>
      <c r="D11488">
        <v>8.5388465979999992</v>
      </c>
      <c r="E11488">
        <v>6.4438673179999997</v>
      </c>
      <c r="F11488">
        <v>2.9980725580000001</v>
      </c>
      <c r="G11488">
        <v>0</v>
      </c>
      <c r="H11488">
        <v>2.1147324850000002</v>
      </c>
      <c r="I11488">
        <v>8.0299807360000006</v>
      </c>
      <c r="J11488">
        <v>18.847048560000001</v>
      </c>
      <c r="K11488">
        <v>0</v>
      </c>
      <c r="L11488">
        <v>13.91685307</v>
      </c>
      <c r="M11488">
        <v>0</v>
      </c>
      <c r="N11488">
        <v>10.86040489</v>
      </c>
      <c r="O11488">
        <v>6.0981345349999998</v>
      </c>
      <c r="P11488">
        <v>3.3044927529999999</v>
      </c>
      <c r="Q11488">
        <v>7.5704496580000002</v>
      </c>
    </row>
    <row r="11489" spans="1:17">
      <c r="A11489" t="s">
        <v>23217</v>
      </c>
      <c r="B11489" s="14" t="s">
        <v>23219</v>
      </c>
      <c r="C11489">
        <v>9.2803220670000002</v>
      </c>
      <c r="D11489">
        <v>4.1118041400000003</v>
      </c>
      <c r="E11489">
        <v>4.1960831619999999</v>
      </c>
      <c r="F11489">
        <v>1.5790410239999999</v>
      </c>
      <c r="G11489">
        <v>4.0063448030000002</v>
      </c>
      <c r="H11489">
        <v>4.455194841</v>
      </c>
      <c r="I11489">
        <v>0</v>
      </c>
      <c r="J11489">
        <v>10.88234701</v>
      </c>
      <c r="K11489">
        <v>6.3150235080000003</v>
      </c>
      <c r="L11489">
        <v>14.659606459999999</v>
      </c>
      <c r="M11489">
        <v>4.4535024329999997</v>
      </c>
      <c r="N11489">
        <v>9.4380274209999993</v>
      </c>
      <c r="O11489">
        <v>12.847193539999999</v>
      </c>
      <c r="P11489">
        <v>6.265541035</v>
      </c>
      <c r="Q11489">
        <v>4.7846943059999996</v>
      </c>
    </row>
    <row r="11490" spans="1:17">
      <c r="A11490" t="s">
        <v>23220</v>
      </c>
      <c r="B11490" s="14" t="s">
        <v>7405</v>
      </c>
      <c r="C11490">
        <v>209.74994290000001</v>
      </c>
      <c r="D11490">
        <v>52.610557180000001</v>
      </c>
      <c r="E11490">
        <v>20.653632810000001</v>
      </c>
      <c r="F11490">
        <v>48.72713864</v>
      </c>
      <c r="G11490">
        <v>26.118564580000001</v>
      </c>
      <c r="H11490">
        <v>48.064814230000003</v>
      </c>
      <c r="I11490">
        <v>44.183020419999998</v>
      </c>
      <c r="J11490">
        <v>26.235545399999999</v>
      </c>
      <c r="K11490">
        <v>67.981536919999996</v>
      </c>
      <c r="L11490">
        <v>93.361507230000001</v>
      </c>
      <c r="M11490">
        <v>73.814540890000004</v>
      </c>
      <c r="N11490">
        <v>25.425344750000001</v>
      </c>
      <c r="O11490">
        <v>444.19679180000003</v>
      </c>
      <c r="P11490">
        <v>56.854245380000002</v>
      </c>
      <c r="Q11490">
        <v>94.203394450000005</v>
      </c>
    </row>
    <row r="11491" spans="1:17">
      <c r="A11491" t="s">
        <v>23221</v>
      </c>
      <c r="B11491" s="14" t="s">
        <v>4057</v>
      </c>
      <c r="C11491">
        <v>4.2176101990000001</v>
      </c>
      <c r="D11491">
        <v>1.7129601080000001</v>
      </c>
      <c r="E11491">
        <v>1.52371911</v>
      </c>
      <c r="F11491">
        <v>1.4352475010000001</v>
      </c>
      <c r="G11491">
        <v>0.84968606400000002</v>
      </c>
      <c r="H11491">
        <v>1.4510664390000001</v>
      </c>
      <c r="I11491">
        <v>4.6129676570000004</v>
      </c>
      <c r="J11491">
        <v>2.4282840339999998</v>
      </c>
      <c r="K11491">
        <v>3.4280276550000002</v>
      </c>
      <c r="L11491">
        <v>6.3292071119999997</v>
      </c>
      <c r="M11491">
        <v>2.5299684029999998</v>
      </c>
      <c r="N11491">
        <v>1.158972729</v>
      </c>
      <c r="O11491">
        <v>30.94478908</v>
      </c>
      <c r="P11491">
        <v>1.964239708</v>
      </c>
      <c r="Q11491">
        <v>23.013361589999999</v>
      </c>
    </row>
    <row r="11492" spans="1:17">
      <c r="A11492" t="s">
        <v>15947</v>
      </c>
      <c r="B11492" s="14" t="s">
        <v>23222</v>
      </c>
      <c r="C11492">
        <v>25.962342750000001</v>
      </c>
      <c r="D11492">
        <v>6.9018338569999997</v>
      </c>
      <c r="E11492">
        <v>5.8187783069999996</v>
      </c>
      <c r="F11492">
        <v>4.0051786580000002</v>
      </c>
      <c r="G11492">
        <v>5.2005243610000003</v>
      </c>
      <c r="H11492">
        <v>7.9767780229999996</v>
      </c>
      <c r="I11492">
        <v>20.192742840000001</v>
      </c>
      <c r="J11492">
        <v>12.02405538</v>
      </c>
      <c r="K11492">
        <v>16.488933970000001</v>
      </c>
      <c r="L11492">
        <v>25.591028009999999</v>
      </c>
      <c r="M11492">
        <v>13.95405875</v>
      </c>
      <c r="N11492">
        <v>8.4918033810000004</v>
      </c>
      <c r="O11492">
        <v>18.018377399999999</v>
      </c>
      <c r="P11492">
        <v>7.3229276749999999</v>
      </c>
      <c r="Q11492">
        <v>11.66026928</v>
      </c>
    </row>
    <row r="11493" spans="1:17">
      <c r="A11493" t="s">
        <v>23223</v>
      </c>
      <c r="B11493" s="14" t="s">
        <v>7384</v>
      </c>
      <c r="C11493">
        <v>23.41465874</v>
      </c>
      <c r="D11493">
        <v>9.1912319510000007</v>
      </c>
      <c r="E11493">
        <v>12.673690089999999</v>
      </c>
      <c r="F11493">
        <v>7.7349973780000001</v>
      </c>
      <c r="G11493">
        <v>14.636176499999999</v>
      </c>
      <c r="H11493">
        <v>40.492639590000003</v>
      </c>
      <c r="I11493">
        <v>25.958989450000001</v>
      </c>
      <c r="J11493">
        <v>24.596842590000001</v>
      </c>
      <c r="K11493">
        <v>15.40508387</v>
      </c>
      <c r="L11493">
        <v>21.71624328</v>
      </c>
      <c r="M11493">
        <v>6.0453046949999996</v>
      </c>
      <c r="N11493">
        <v>4.439271518</v>
      </c>
      <c r="O11493">
        <v>10.61512145</v>
      </c>
      <c r="P11493">
        <v>5.033161003</v>
      </c>
      <c r="Q11493">
        <v>11.48368939</v>
      </c>
    </row>
    <row r="11494" spans="1:17">
      <c r="A11494" t="s">
        <v>23224</v>
      </c>
      <c r="B11494" s="14" t="s">
        <v>4056</v>
      </c>
      <c r="C11494">
        <v>7.6356896230000002</v>
      </c>
      <c r="D11494">
        <v>0.91745676799999998</v>
      </c>
      <c r="E11494">
        <v>0.44059376</v>
      </c>
      <c r="F11494">
        <v>1.3036119319999999</v>
      </c>
      <c r="G11494">
        <v>0.96097032699999996</v>
      </c>
      <c r="H11494">
        <v>1.0437805280000001</v>
      </c>
      <c r="I11494">
        <v>0.37746697299999998</v>
      </c>
      <c r="J11494">
        <v>3.0187828049999998</v>
      </c>
      <c r="K11494">
        <v>1.4090556999999999</v>
      </c>
      <c r="L11494">
        <v>1.5537069590000001</v>
      </c>
      <c r="M11494">
        <v>2.2358229070000002</v>
      </c>
      <c r="N11494">
        <v>1.691088586</v>
      </c>
      <c r="O11494">
        <v>4.5865004340000004</v>
      </c>
      <c r="P11494">
        <v>2.4465258950000002</v>
      </c>
      <c r="Q11494">
        <v>2.6689927500000001</v>
      </c>
    </row>
    <row r="11495" spans="1:17">
      <c r="A11495" t="s">
        <v>12503</v>
      </c>
      <c r="B11495" s="14" t="s">
        <v>23225</v>
      </c>
      <c r="C11495">
        <v>13.89817463</v>
      </c>
      <c r="D11495">
        <v>14.07502187</v>
      </c>
      <c r="E11495">
        <v>5.6503534990000004</v>
      </c>
      <c r="F11495">
        <v>10.472534100000001</v>
      </c>
      <c r="G11495">
        <v>5.9998865690000001</v>
      </c>
      <c r="H11495">
        <v>17.728676780000001</v>
      </c>
      <c r="I11495">
        <v>128.12258929999999</v>
      </c>
      <c r="J11495">
        <v>3.9012987799999999</v>
      </c>
      <c r="K11495">
        <v>38.730120139999997</v>
      </c>
      <c r="L11495">
        <v>68.685189780000002</v>
      </c>
      <c r="M11495">
        <v>37.158910919999997</v>
      </c>
      <c r="N11495">
        <v>3.3041345999999998</v>
      </c>
      <c r="O11495">
        <v>35.181545389999997</v>
      </c>
      <c r="P11495">
        <v>7.2980834540000004</v>
      </c>
      <c r="Q11495">
        <v>21.837835550000001</v>
      </c>
    </row>
    <row r="11496" spans="1:17">
      <c r="A11496" t="s">
        <v>23226</v>
      </c>
      <c r="B11496" s="14" t="s">
        <v>7361</v>
      </c>
      <c r="C11496">
        <v>13.52086781</v>
      </c>
      <c r="D11496">
        <v>1.497662469</v>
      </c>
      <c r="E11496">
        <v>1.5948102550000001</v>
      </c>
      <c r="F11496">
        <v>1.2002959529999999</v>
      </c>
      <c r="G11496">
        <v>2.7916096530000001</v>
      </c>
      <c r="H11496">
        <v>0.90308860599999996</v>
      </c>
      <c r="I11496">
        <v>1.714586634</v>
      </c>
      <c r="J11496">
        <v>0.93154648900000003</v>
      </c>
      <c r="K11496">
        <v>2.1334741340000001</v>
      </c>
      <c r="L11496">
        <v>5.7574169709999996</v>
      </c>
      <c r="M11496">
        <v>0.56421596699999998</v>
      </c>
      <c r="N11496">
        <v>1.2319409459999999</v>
      </c>
      <c r="O11496">
        <v>1.953139175</v>
      </c>
      <c r="P11496">
        <v>2.1167569240000002</v>
      </c>
      <c r="Q11496">
        <v>5.4555731520000004</v>
      </c>
    </row>
    <row r="11497" spans="1:17">
      <c r="A11497" t="s">
        <v>23227</v>
      </c>
      <c r="B11497" s="14" t="s">
        <v>3155</v>
      </c>
      <c r="C11497">
        <v>1.737271829</v>
      </c>
      <c r="D11497">
        <v>0.43984443299999998</v>
      </c>
      <c r="E11497">
        <v>0.23763168900000001</v>
      </c>
      <c r="F11497">
        <v>0.405388417</v>
      </c>
      <c r="G11497">
        <v>0.17142533099999999</v>
      </c>
      <c r="H11497">
        <v>0.28594639999999999</v>
      </c>
      <c r="I11497">
        <v>1.0857846550000001</v>
      </c>
      <c r="J11497">
        <v>0.81801425999999999</v>
      </c>
      <c r="K11497">
        <v>0.22517511700000001</v>
      </c>
      <c r="L11497">
        <v>1.411339516</v>
      </c>
      <c r="M11497">
        <v>0.476396294</v>
      </c>
      <c r="N11497">
        <v>0.39771990600000001</v>
      </c>
      <c r="O11497">
        <v>2.7485582339999999</v>
      </c>
      <c r="P11497">
        <v>0.33511607700000001</v>
      </c>
      <c r="Q11497">
        <v>2.5591213540000002</v>
      </c>
    </row>
    <row r="11498" spans="1:17">
      <c r="A11498" t="s">
        <v>23227</v>
      </c>
      <c r="B11498" s="14" t="s">
        <v>23228</v>
      </c>
      <c r="C11498">
        <v>3.282784833</v>
      </c>
      <c r="D11498">
        <v>33.38062618</v>
      </c>
      <c r="E11498">
        <v>3.6671090569999998</v>
      </c>
      <c r="F11498">
        <v>1.429923319</v>
      </c>
      <c r="G11498">
        <v>4.1948786760000001</v>
      </c>
      <c r="H11498">
        <v>2.5215411190000001</v>
      </c>
      <c r="I11498">
        <v>6.2235542270000002</v>
      </c>
      <c r="J11498">
        <v>2.4553432810000002</v>
      </c>
      <c r="K11498">
        <v>8.0418661839999999</v>
      </c>
      <c r="L11498">
        <v>13.275217550000001</v>
      </c>
      <c r="M11498">
        <v>0.63014581300000005</v>
      </c>
      <c r="N11498">
        <v>2.4685190960000001</v>
      </c>
      <c r="O11498">
        <v>1.0906838400000001</v>
      </c>
      <c r="P11498">
        <v>3.7924176570000001</v>
      </c>
      <c r="Q11498">
        <v>2.7080304819999999</v>
      </c>
    </row>
    <row r="11499" spans="1:17">
      <c r="A11499" t="s">
        <v>23229</v>
      </c>
      <c r="B11499" s="14" t="s">
        <v>23230</v>
      </c>
      <c r="C11499">
        <v>95.346765039999994</v>
      </c>
      <c r="D11499">
        <v>13.08817543</v>
      </c>
      <c r="E11499">
        <v>10.890517450000001</v>
      </c>
      <c r="F11499">
        <v>7.7234340860000001</v>
      </c>
      <c r="G11499">
        <v>10.707041609999999</v>
      </c>
      <c r="H11499">
        <v>41.111477839999999</v>
      </c>
      <c r="I11499">
        <v>50.329553480000001</v>
      </c>
      <c r="J11499">
        <v>24.619216720000001</v>
      </c>
      <c r="K11499">
        <v>36.089256159999998</v>
      </c>
      <c r="L11499">
        <v>59.136769399999999</v>
      </c>
      <c r="M11499">
        <v>58.387561640000001</v>
      </c>
      <c r="N11499">
        <v>22.425543909999998</v>
      </c>
      <c r="O11499">
        <v>63.486244800000001</v>
      </c>
      <c r="P11499">
        <v>13.690710060000001</v>
      </c>
      <c r="Q11499">
        <v>20.909882199999998</v>
      </c>
    </row>
    <row r="11500" spans="1:17">
      <c r="A11500" t="s">
        <v>23229</v>
      </c>
      <c r="B11500" s="14" t="s">
        <v>23231</v>
      </c>
      <c r="C11500">
        <v>10.05059217</v>
      </c>
      <c r="D11500">
        <v>0.96372743199999999</v>
      </c>
      <c r="E11500">
        <v>0.63836482400000005</v>
      </c>
      <c r="F11500">
        <v>0.69425036500000004</v>
      </c>
      <c r="G11500">
        <v>0.77711156000000003</v>
      </c>
      <c r="H11500">
        <v>3.1110303539999999</v>
      </c>
      <c r="I11500">
        <v>0.21876082599999999</v>
      </c>
      <c r="J11500">
        <v>0.51345028800000003</v>
      </c>
      <c r="K11500">
        <v>2.1095955759999998</v>
      </c>
      <c r="L11500">
        <v>5.1183486120000001</v>
      </c>
      <c r="M11500">
        <v>2.8794894050000002</v>
      </c>
      <c r="N11500">
        <v>0.554756425</v>
      </c>
      <c r="O11500">
        <v>2.65810441</v>
      </c>
      <c r="P11500">
        <v>0.65267632900000006</v>
      </c>
      <c r="Q11500">
        <v>3.4029899929999998</v>
      </c>
    </row>
    <row r="11501" spans="1:17">
      <c r="A11501" t="s">
        <v>23232</v>
      </c>
      <c r="B11501" s="14" t="s">
        <v>23233</v>
      </c>
      <c r="C11501">
        <v>4.9088689260000002</v>
      </c>
      <c r="D11501">
        <v>0.808638105</v>
      </c>
      <c r="E11501">
        <v>0.254426614</v>
      </c>
      <c r="F11501">
        <v>0.17133148600000001</v>
      </c>
      <c r="G11501">
        <v>0.34776196300000001</v>
      </c>
      <c r="H11501">
        <v>2.272000003</v>
      </c>
      <c r="I11501">
        <v>1.2848948149999999</v>
      </c>
      <c r="J11501">
        <v>0.31912778200000003</v>
      </c>
      <c r="K11501">
        <v>1.65590528</v>
      </c>
      <c r="L11501">
        <v>1.8292114859999999</v>
      </c>
      <c r="M11501">
        <v>6.0402577949999996</v>
      </c>
      <c r="N11501">
        <v>0.248256741</v>
      </c>
      <c r="O11501">
        <v>9.4789655980000003</v>
      </c>
      <c r="P11501">
        <v>0.566527636</v>
      </c>
      <c r="Q11501">
        <v>2.9418845820000001</v>
      </c>
    </row>
    <row r="11502" spans="1:17">
      <c r="A11502" t="e">
        <v>#N/A</v>
      </c>
      <c r="B11502" s="14" t="s">
        <v>23234</v>
      </c>
      <c r="C11502">
        <v>10.232992299999999</v>
      </c>
      <c r="D11502">
        <v>6.7198887579999997</v>
      </c>
      <c r="E11502">
        <v>5.4433312020000004</v>
      </c>
      <c r="F11502">
        <v>8.5564460170000007</v>
      </c>
      <c r="G11502">
        <v>6.0584442479999998</v>
      </c>
      <c r="H11502">
        <v>6.3161257839999996</v>
      </c>
      <c r="I11502">
        <v>4.2637065859999996</v>
      </c>
      <c r="J11502">
        <v>6.0229014559999996</v>
      </c>
      <c r="K11502">
        <v>8.7870105859999992</v>
      </c>
      <c r="L11502">
        <v>6.9276370350000001</v>
      </c>
      <c r="M11502">
        <v>0.70152516200000004</v>
      </c>
      <c r="N11502">
        <v>5.0457633319999999</v>
      </c>
      <c r="O11502">
        <v>3.237947541</v>
      </c>
      <c r="P11502">
        <v>1.7545979220000001</v>
      </c>
      <c r="Q11502">
        <v>4.7734029920000003</v>
      </c>
    </row>
    <row r="11503" spans="1:17">
      <c r="A11503" t="s">
        <v>23204</v>
      </c>
      <c r="B11503" s="14" t="s">
        <v>23235</v>
      </c>
      <c r="C11503">
        <v>0</v>
      </c>
      <c r="D11503">
        <v>0</v>
      </c>
      <c r="E11503">
        <v>0</v>
      </c>
      <c r="F11503">
        <v>0.432414311</v>
      </c>
      <c r="G11503">
        <v>0</v>
      </c>
      <c r="H11503">
        <v>3.6601139159999998</v>
      </c>
      <c r="I11503">
        <v>0</v>
      </c>
      <c r="J11503">
        <v>0.20135735599999999</v>
      </c>
      <c r="K11503">
        <v>0</v>
      </c>
      <c r="L11503">
        <v>0</v>
      </c>
      <c r="M11503">
        <v>0</v>
      </c>
      <c r="N11503">
        <v>0</v>
      </c>
      <c r="O11503">
        <v>1.7590772699999999</v>
      </c>
      <c r="P11503">
        <v>0.95321906300000003</v>
      </c>
      <c r="Q11503">
        <v>0</v>
      </c>
    </row>
    <row r="11504" spans="1:17">
      <c r="A11504" t="e">
        <v>#N/A</v>
      </c>
      <c r="B11504" s="14" t="s">
        <v>23236</v>
      </c>
      <c r="C11504">
        <v>0</v>
      </c>
      <c r="D11504">
        <v>0.90581823900000003</v>
      </c>
      <c r="E11504">
        <v>0</v>
      </c>
      <c r="F11504">
        <v>0.27828643800000002</v>
      </c>
      <c r="G11504">
        <v>0.353034344</v>
      </c>
      <c r="H11504">
        <v>0</v>
      </c>
      <c r="I11504">
        <v>0</v>
      </c>
      <c r="J11504">
        <v>0.25917283499999999</v>
      </c>
      <c r="K11504">
        <v>0.92745394800000003</v>
      </c>
      <c r="L11504">
        <v>0</v>
      </c>
      <c r="M11504">
        <v>0</v>
      </c>
      <c r="N11504">
        <v>0</v>
      </c>
      <c r="O11504">
        <v>0</v>
      </c>
      <c r="P11504">
        <v>0.306728907</v>
      </c>
      <c r="Q11504">
        <v>0</v>
      </c>
    </row>
    <row r="11505" spans="1:17">
      <c r="A11505" t="s">
        <v>11327</v>
      </c>
      <c r="B11505" s="14" t="s">
        <v>23237</v>
      </c>
      <c r="C11505">
        <v>1.4670491370000001</v>
      </c>
      <c r="D11505">
        <v>15.762524490000001</v>
      </c>
      <c r="E11505">
        <v>5.2285537340000001</v>
      </c>
      <c r="F11505">
        <v>10.983169889999999</v>
      </c>
      <c r="G11505">
        <v>5.1933045069999997</v>
      </c>
      <c r="H11505">
        <v>14.08569595</v>
      </c>
      <c r="I11505">
        <v>4.2788529679999998</v>
      </c>
      <c r="J11505">
        <v>5.2073945100000003</v>
      </c>
      <c r="K11505">
        <v>9.6501336139999996</v>
      </c>
      <c r="L11505">
        <v>6.9522467580000002</v>
      </c>
      <c r="M11505">
        <v>1.4080345169999999</v>
      </c>
      <c r="N11505">
        <v>2.6222669440000002</v>
      </c>
      <c r="O11505">
        <v>1.6247250090000001</v>
      </c>
      <c r="P11505">
        <v>7.5935834800000004</v>
      </c>
      <c r="Q11505">
        <v>4.5382358079999996</v>
      </c>
    </row>
    <row r="11506" spans="1:17">
      <c r="A11506" t="s">
        <v>23238</v>
      </c>
      <c r="B11506" s="14" t="s">
        <v>3164</v>
      </c>
      <c r="C11506">
        <v>29.30899492</v>
      </c>
      <c r="D11506">
        <v>4.3807678140000004</v>
      </c>
      <c r="E11506">
        <v>6.9875975810000002</v>
      </c>
      <c r="F11506">
        <v>4.2538919630000001</v>
      </c>
      <c r="G11506">
        <v>5.9452855119999999</v>
      </c>
      <c r="H11506">
        <v>2.7123546190000001</v>
      </c>
      <c r="I11506">
        <v>24.718196370000001</v>
      </c>
      <c r="J11506">
        <v>22.293074390000001</v>
      </c>
      <c r="K11506">
        <v>7.7693598320000001</v>
      </c>
      <c r="L11506">
        <v>16.622577280000002</v>
      </c>
      <c r="M11506">
        <v>8.4728883400000008</v>
      </c>
      <c r="N11506">
        <v>7.4436026440000003</v>
      </c>
      <c r="O11506">
        <v>20.531342219999999</v>
      </c>
      <c r="P11506">
        <v>4.1853611720000004</v>
      </c>
      <c r="Q11506">
        <v>7.8892565379999997</v>
      </c>
    </row>
    <row r="11507" spans="1:17">
      <c r="A11507" t="e">
        <v>#N/A</v>
      </c>
      <c r="B11507" s="14" t="s">
        <v>23239</v>
      </c>
      <c r="C11507">
        <v>0.52742571100000002</v>
      </c>
      <c r="D11507">
        <v>0.817897184</v>
      </c>
      <c r="E11507">
        <v>0.112223395</v>
      </c>
      <c r="F11507">
        <v>0.35896462600000001</v>
      </c>
      <c r="G11507">
        <v>0.36430619400000003</v>
      </c>
      <c r="H11507">
        <v>0</v>
      </c>
      <c r="I11507">
        <v>0.76915524300000004</v>
      </c>
      <c r="J11507">
        <v>0.53489565900000002</v>
      </c>
      <c r="K11507">
        <v>0.47853307099999998</v>
      </c>
      <c r="L11507">
        <v>0</v>
      </c>
      <c r="M11507">
        <v>2.0248363550000001</v>
      </c>
      <c r="N11507">
        <v>0.26006716699999999</v>
      </c>
      <c r="O11507">
        <v>1.168225007</v>
      </c>
      <c r="P11507">
        <v>0.71217516199999997</v>
      </c>
      <c r="Q11507">
        <v>0</v>
      </c>
    </row>
    <row r="11508" spans="1:17">
      <c r="A11508" t="s">
        <v>23240</v>
      </c>
      <c r="B11508" s="14" t="s">
        <v>23241</v>
      </c>
      <c r="C11508">
        <v>9.8327221900000001</v>
      </c>
      <c r="D11508">
        <v>0.79210079799999999</v>
      </c>
      <c r="E11508">
        <v>0.57059037599999995</v>
      </c>
      <c r="F11508">
        <v>0.85172515800000004</v>
      </c>
      <c r="G11508">
        <v>0.61742803000000002</v>
      </c>
      <c r="H11508">
        <v>0.686601456</v>
      </c>
      <c r="I11508">
        <v>19.55352452</v>
      </c>
      <c r="J11508">
        <v>1.5864518990000001</v>
      </c>
      <c r="K11508">
        <v>13.38183553</v>
      </c>
      <c r="L11508">
        <v>7.3424955299999999</v>
      </c>
      <c r="M11508">
        <v>25.737773799999999</v>
      </c>
      <c r="N11508">
        <v>0.88152637099999998</v>
      </c>
      <c r="O11508">
        <v>43.558103819999999</v>
      </c>
      <c r="P11508">
        <v>1.2069981649999999</v>
      </c>
      <c r="Q11508">
        <v>5.5303609519999997</v>
      </c>
    </row>
    <row r="11509" spans="1:17">
      <c r="A11509" t="s">
        <v>23240</v>
      </c>
      <c r="B11509" s="14" t="s">
        <v>23242</v>
      </c>
      <c r="C11509">
        <v>144.75388960000001</v>
      </c>
      <c r="D11509">
        <v>18.391845579999998</v>
      </c>
      <c r="E11509">
        <v>13.36181485</v>
      </c>
      <c r="F11509">
        <v>14.77787053</v>
      </c>
      <c r="G11509">
        <v>12.498143689999999</v>
      </c>
      <c r="H11509">
        <v>21.256331679999999</v>
      </c>
      <c r="I11509">
        <v>58.98310592</v>
      </c>
      <c r="J11509">
        <v>36.701010940000003</v>
      </c>
      <c r="K11509">
        <v>84.015853989999997</v>
      </c>
      <c r="L11509">
        <v>121.05510080000001</v>
      </c>
      <c r="M11509">
        <v>61.293048949999999</v>
      </c>
      <c r="N11509">
        <v>51.170561040000003</v>
      </c>
      <c r="O11509">
        <v>94.301049509999999</v>
      </c>
      <c r="P11509">
        <v>21.078916400000001</v>
      </c>
      <c r="Q11509">
        <v>57.071044460000003</v>
      </c>
    </row>
    <row r="11510" spans="1:17">
      <c r="A11510" t="s">
        <v>23243</v>
      </c>
      <c r="B11510" s="14" t="s">
        <v>1906</v>
      </c>
      <c r="C11510">
        <v>38.067866109999997</v>
      </c>
      <c r="D11510">
        <v>50.219391860000002</v>
      </c>
      <c r="E11510">
        <v>50.152501530000002</v>
      </c>
      <c r="F11510">
        <v>41.188000099999996</v>
      </c>
      <c r="G11510">
        <v>65.41481306</v>
      </c>
      <c r="H11510">
        <v>18.39428856</v>
      </c>
      <c r="I11510">
        <v>96.629691949999994</v>
      </c>
      <c r="J11510">
        <v>104.14945849999999</v>
      </c>
      <c r="K11510">
        <v>182.13022860000001</v>
      </c>
      <c r="L11510">
        <v>250.87350140000001</v>
      </c>
      <c r="M11510">
        <v>24.540820149999998</v>
      </c>
      <c r="N11510">
        <v>40.33487195</v>
      </c>
      <c r="O11510">
        <v>27.15526006</v>
      </c>
      <c r="P11510">
        <v>23.6042013</v>
      </c>
      <c r="Q11510">
        <v>29.350030799999999</v>
      </c>
    </row>
    <row r="11511" spans="1:17">
      <c r="A11511" t="s">
        <v>23244</v>
      </c>
      <c r="B11511" s="14" t="s">
        <v>7119</v>
      </c>
      <c r="C11511">
        <v>4.5347817839999998</v>
      </c>
      <c r="D11511">
        <v>5.0686939239999997</v>
      </c>
      <c r="E11511">
        <v>2.8727452590000002</v>
      </c>
      <c r="F11511">
        <v>4.138529782</v>
      </c>
      <c r="G11511">
        <v>1.9220856630000001</v>
      </c>
      <c r="H11511">
        <v>2.3353359729999998</v>
      </c>
      <c r="I11511">
        <v>3.306580538</v>
      </c>
      <c r="J11511">
        <v>16.109593539999999</v>
      </c>
      <c r="K11511">
        <v>6.2651169080000004</v>
      </c>
      <c r="L11511">
        <v>3.4514281840000001</v>
      </c>
      <c r="M11511">
        <v>2.9675197139999998</v>
      </c>
      <c r="N11511">
        <v>5.9077336599999999</v>
      </c>
      <c r="O11511">
        <v>7.1908374540000004</v>
      </c>
      <c r="P11511">
        <v>11.968168479999999</v>
      </c>
      <c r="Q11511">
        <v>8.7144245189999996</v>
      </c>
    </row>
    <row r="11512" spans="1:17">
      <c r="A11512" t="s">
        <v>23245</v>
      </c>
      <c r="B11512" s="14" t="s">
        <v>4063</v>
      </c>
      <c r="C11512">
        <v>2.2566903389999999</v>
      </c>
      <c r="D11512">
        <v>3.9994597650000001</v>
      </c>
      <c r="E11512">
        <v>3.0810841</v>
      </c>
      <c r="F11512">
        <v>3.0205990589999998</v>
      </c>
      <c r="G11512">
        <v>3.3772975870000002</v>
      </c>
      <c r="H11512">
        <v>1.8778362230000001</v>
      </c>
      <c r="I11512">
        <v>1.096991904</v>
      </c>
      <c r="J11512">
        <v>3.2422568859999998</v>
      </c>
      <c r="K11512">
        <v>4.2656124179999999</v>
      </c>
      <c r="L11512">
        <v>3.5647676910000001</v>
      </c>
      <c r="M11512">
        <v>2.1659110190000002</v>
      </c>
      <c r="N11512">
        <v>1.947306204</v>
      </c>
      <c r="O11512">
        <v>0.41653924399999998</v>
      </c>
      <c r="P11512">
        <v>4.7964802600000001</v>
      </c>
      <c r="Q11512">
        <v>3.8783041279999999</v>
      </c>
    </row>
    <row r="11513" spans="1:17">
      <c r="A11513" t="s">
        <v>23246</v>
      </c>
      <c r="B11513" s="14" t="s">
        <v>3609</v>
      </c>
      <c r="C11513">
        <v>2.4786086410000001</v>
      </c>
      <c r="D11513">
        <v>6.6313757219999996</v>
      </c>
      <c r="E11513">
        <v>7.3022923520000003</v>
      </c>
      <c r="F11513">
        <v>6.773692327</v>
      </c>
      <c r="G11513">
        <v>7.1773870610000001</v>
      </c>
      <c r="H11513">
        <v>18.013303019999999</v>
      </c>
      <c r="I11513">
        <v>10.2877177</v>
      </c>
      <c r="J11513">
        <v>23.372699229999998</v>
      </c>
      <c r="K11513">
        <v>6.9195086760000004</v>
      </c>
      <c r="L11513">
        <v>9.1558243850000007</v>
      </c>
      <c r="M11513">
        <v>0.73196992900000002</v>
      </c>
      <c r="N11513">
        <v>9.8713860199999992</v>
      </c>
      <c r="O11513">
        <v>3.8007763720000001</v>
      </c>
      <c r="P11513">
        <v>10.55538284</v>
      </c>
      <c r="Q11513">
        <v>3.8009529099999999</v>
      </c>
    </row>
    <row r="11514" spans="1:17">
      <c r="A11514" t="s">
        <v>23247</v>
      </c>
      <c r="B11514" s="14" t="s">
        <v>4731</v>
      </c>
      <c r="C11514">
        <v>12.30463559</v>
      </c>
      <c r="D11514">
        <v>2.55552073</v>
      </c>
      <c r="E11514">
        <v>1.186339209</v>
      </c>
      <c r="F11514">
        <v>1.6225602180000001</v>
      </c>
      <c r="G11514">
        <v>1.195188897</v>
      </c>
      <c r="H11514">
        <v>2.6581832909999998</v>
      </c>
      <c r="I11514">
        <v>5.0467756020000003</v>
      </c>
      <c r="J11514">
        <v>2.3397949790000001</v>
      </c>
      <c r="K11514">
        <v>5.9308693779999997</v>
      </c>
      <c r="L11514">
        <v>6.0740455070000001</v>
      </c>
      <c r="M11514">
        <v>5.9048300410000003</v>
      </c>
      <c r="N11514">
        <v>1.848619896</v>
      </c>
      <c r="O11514">
        <v>9.3686424420000005</v>
      </c>
      <c r="P11514">
        <v>1.78839517</v>
      </c>
      <c r="Q11514">
        <v>2.9076447710000002</v>
      </c>
    </row>
    <row r="11515" spans="1:17">
      <c r="A11515" t="s">
        <v>23248</v>
      </c>
      <c r="B11515" s="14" t="s">
        <v>7025</v>
      </c>
      <c r="C11515">
        <v>2.0887430089999999</v>
      </c>
      <c r="D11515">
        <v>1.7186984789999999</v>
      </c>
      <c r="E11515">
        <v>1.5555184179999999</v>
      </c>
      <c r="F11515">
        <v>1.299742438</v>
      </c>
      <c r="G11515">
        <v>0.92748040099999995</v>
      </c>
      <c r="H11515">
        <v>0.57299471199999996</v>
      </c>
      <c r="I11515">
        <v>1.3054520709999999</v>
      </c>
      <c r="J11515">
        <v>2.4209439380000002</v>
      </c>
      <c r="K11515">
        <v>3.5195000959999998</v>
      </c>
      <c r="L11515">
        <v>1.319788269</v>
      </c>
      <c r="M11515">
        <v>0</v>
      </c>
      <c r="N11515">
        <v>2.4644840389999998</v>
      </c>
      <c r="O11515">
        <v>0.99138747900000002</v>
      </c>
      <c r="P11515">
        <v>2.6413259450000002</v>
      </c>
      <c r="Q11515">
        <v>1.6409934230000001</v>
      </c>
    </row>
    <row r="11516" spans="1:17">
      <c r="A11516" t="s">
        <v>23249</v>
      </c>
      <c r="B11516" s="14" t="s">
        <v>23250</v>
      </c>
      <c r="C11516">
        <v>141.39882019999999</v>
      </c>
      <c r="D11516">
        <v>1.9888617850000001</v>
      </c>
      <c r="E11516">
        <v>1.4326780100000001</v>
      </c>
      <c r="F11516">
        <v>0.61102022199999995</v>
      </c>
      <c r="G11516">
        <v>1.162710938</v>
      </c>
      <c r="H11516">
        <v>3.4479333990000001</v>
      </c>
      <c r="I11516">
        <v>3.2730899739999999</v>
      </c>
      <c r="J11516">
        <v>2.845266992</v>
      </c>
      <c r="K11516">
        <v>13.23638079</v>
      </c>
      <c r="L11516">
        <v>12.763418229999999</v>
      </c>
      <c r="M11516">
        <v>0</v>
      </c>
      <c r="N11516">
        <v>2.4900724520000002</v>
      </c>
      <c r="O11516">
        <v>32.313484629999998</v>
      </c>
      <c r="P11516">
        <v>1.683674976</v>
      </c>
      <c r="Q11516">
        <v>3.0857811110000002</v>
      </c>
    </row>
    <row r="11517" spans="1:17">
      <c r="A11517" t="s">
        <v>23251</v>
      </c>
      <c r="B11517" s="14" t="s">
        <v>4061</v>
      </c>
      <c r="C11517">
        <v>426.57262780000002</v>
      </c>
      <c r="D11517">
        <v>15.58629837</v>
      </c>
      <c r="E11517">
        <v>10.158305840000001</v>
      </c>
      <c r="F11517">
        <v>14.52627318</v>
      </c>
      <c r="G11517">
        <v>12.251327849999999</v>
      </c>
      <c r="H11517">
        <v>16.121618439999999</v>
      </c>
      <c r="I11517">
        <v>469.0382449</v>
      </c>
      <c r="J11517">
        <v>19.449650439999999</v>
      </c>
      <c r="K11517">
        <v>204.24301869999999</v>
      </c>
      <c r="L11517">
        <v>282.60825010000002</v>
      </c>
      <c r="M11517">
        <v>565.17719350000004</v>
      </c>
      <c r="N11517">
        <v>27.585875420000001</v>
      </c>
      <c r="O11517">
        <v>579.80294890000005</v>
      </c>
      <c r="P11517">
        <v>14.41428254</v>
      </c>
      <c r="Q11517">
        <v>161.3529983</v>
      </c>
    </row>
    <row r="11518" spans="1:17">
      <c r="A11518" t="s">
        <v>23252</v>
      </c>
      <c r="B11518" s="14" t="s">
        <v>23253</v>
      </c>
      <c r="C11518">
        <v>0</v>
      </c>
      <c r="D11518">
        <v>0</v>
      </c>
      <c r="E11518">
        <v>0</v>
      </c>
      <c r="F11518">
        <v>0</v>
      </c>
      <c r="G11518">
        <v>0</v>
      </c>
      <c r="H11518">
        <v>0</v>
      </c>
      <c r="I11518">
        <v>0</v>
      </c>
      <c r="J11518">
        <v>0</v>
      </c>
      <c r="K11518">
        <v>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</row>
    <row r="11519" spans="1:17">
      <c r="A11519" t="s">
        <v>23254</v>
      </c>
      <c r="B11519" s="14" t="s">
        <v>23255</v>
      </c>
      <c r="C11519">
        <v>30.144111819999999</v>
      </c>
      <c r="D11519">
        <v>1.261386793</v>
      </c>
      <c r="E11519">
        <v>1.567850929</v>
      </c>
      <c r="F11519">
        <v>1.4133249590000001</v>
      </c>
      <c r="G11519">
        <v>1.966455697</v>
      </c>
      <c r="H11519">
        <v>2.1867671679999998</v>
      </c>
      <c r="I11519">
        <v>12.699482919999999</v>
      </c>
      <c r="J11519">
        <v>2.2079087249999998</v>
      </c>
      <c r="K11519">
        <v>14.7384693</v>
      </c>
      <c r="L11519">
        <v>26.87713411</v>
      </c>
      <c r="M11519">
        <v>23.788132220000001</v>
      </c>
      <c r="N11519">
        <v>2.1056898159999999</v>
      </c>
      <c r="O11519">
        <v>37.093275759999997</v>
      </c>
      <c r="P11519">
        <v>1.507524066</v>
      </c>
      <c r="Q11519">
        <v>15.196158069999999</v>
      </c>
    </row>
    <row r="11520" spans="1:17">
      <c r="A11520" t="e">
        <v>#N/A</v>
      </c>
      <c r="B11520" s="14" t="s">
        <v>23256</v>
      </c>
      <c r="C11520">
        <v>9.1772073780000003</v>
      </c>
      <c r="D11520">
        <v>1.7426217550000001</v>
      </c>
      <c r="E11520">
        <v>2.231642361</v>
      </c>
      <c r="F11520">
        <v>0.89228349900000004</v>
      </c>
      <c r="G11520">
        <v>3.6222444440000001</v>
      </c>
      <c r="H11520">
        <v>5.0350773450000004</v>
      </c>
      <c r="I11520">
        <v>9.5595008759999995</v>
      </c>
      <c r="J11520">
        <v>5.9831900180000002</v>
      </c>
      <c r="K11520">
        <v>6.5422307030000004</v>
      </c>
      <c r="L11520">
        <v>9.1122252209999992</v>
      </c>
      <c r="M11520">
        <v>12.582911640000001</v>
      </c>
      <c r="N11520">
        <v>3.2322633590000001</v>
      </c>
      <c r="O11520">
        <v>18.87517832</v>
      </c>
      <c r="P11520">
        <v>4.1306159420000004</v>
      </c>
      <c r="Q11520">
        <v>7.2099520549999996</v>
      </c>
    </row>
    <row r="11521" spans="1:17">
      <c r="A11521" t="s">
        <v>23257</v>
      </c>
      <c r="B11521" s="14" t="s">
        <v>23258</v>
      </c>
      <c r="C11521">
        <v>191.0006285</v>
      </c>
      <c r="D11521">
        <v>8.0051686859999993</v>
      </c>
      <c r="E11521">
        <v>7.4141087040000002</v>
      </c>
      <c r="F11521">
        <v>7.7294058129999996</v>
      </c>
      <c r="G11521">
        <v>6.2398820309999996</v>
      </c>
      <c r="H11521">
        <v>20.816897900000001</v>
      </c>
      <c r="I11521">
        <v>41.404588169999997</v>
      </c>
      <c r="J11521">
        <v>14.397050979999999</v>
      </c>
      <c r="K11521">
        <v>154.56020040000001</v>
      </c>
      <c r="L11521">
        <v>683.33923059999995</v>
      </c>
      <c r="M11521">
        <v>104.04495060000001</v>
      </c>
      <c r="N11521">
        <v>11.13615735</v>
      </c>
      <c r="O11521">
        <v>2852.7835620000001</v>
      </c>
      <c r="P11521">
        <v>9.6811311129999993</v>
      </c>
      <c r="Q11521">
        <v>67.424317270000003</v>
      </c>
    </row>
    <row r="11522" spans="1:17">
      <c r="A11522" t="s">
        <v>23259</v>
      </c>
      <c r="B11522" s="14" t="s">
        <v>23260</v>
      </c>
      <c r="C11522">
        <v>26.15626902</v>
      </c>
      <c r="D11522">
        <v>2.2851507400000002</v>
      </c>
      <c r="E11522">
        <v>2.547551146</v>
      </c>
      <c r="F11522">
        <v>2.2565778060000001</v>
      </c>
      <c r="G11522">
        <v>1.5267711859999999</v>
      </c>
      <c r="H11522">
        <v>1.980793139</v>
      </c>
      <c r="I11522">
        <v>12.893813850000001</v>
      </c>
      <c r="J11522">
        <v>5.1839190950000003</v>
      </c>
      <c r="K11522">
        <v>6.3507016070000004</v>
      </c>
      <c r="L11522">
        <v>8.6126822609999998</v>
      </c>
      <c r="M11522">
        <v>7.7787312789999996</v>
      </c>
      <c r="N11522">
        <v>1.0445025889999999</v>
      </c>
      <c r="O11522">
        <v>25.295562520000001</v>
      </c>
      <c r="P11522">
        <v>1.823956192</v>
      </c>
      <c r="Q11522">
        <v>2.2792388579999998</v>
      </c>
    </row>
    <row r="11523" spans="1:17">
      <c r="A11523" t="s">
        <v>23261</v>
      </c>
      <c r="B11523" s="14" t="s">
        <v>6847</v>
      </c>
      <c r="C11523">
        <v>4.2284061299999998</v>
      </c>
      <c r="D11523">
        <v>5.620401223</v>
      </c>
      <c r="E11523">
        <v>5.9230396929999998</v>
      </c>
      <c r="F11523">
        <v>6.2353258189999998</v>
      </c>
      <c r="G11523">
        <v>4.5026940059999996</v>
      </c>
      <c r="H11523">
        <v>0.54131377599999997</v>
      </c>
      <c r="I11523">
        <v>9.249551189</v>
      </c>
      <c r="J11523">
        <v>2.9482015659999998</v>
      </c>
      <c r="K11523">
        <v>13.74720988</v>
      </c>
      <c r="L11523">
        <v>5.3435016040000001</v>
      </c>
      <c r="M11523">
        <v>0</v>
      </c>
      <c r="N11523">
        <v>3.9093287640000001</v>
      </c>
      <c r="O11523">
        <v>1.5609559390000001</v>
      </c>
      <c r="P11523">
        <v>6.555414378</v>
      </c>
      <c r="Q11523">
        <v>1.4533713079999999</v>
      </c>
    </row>
    <row r="11524" spans="1:17">
      <c r="A11524" t="s">
        <v>23262</v>
      </c>
      <c r="B11524" s="14" t="s">
        <v>23263</v>
      </c>
      <c r="C11524">
        <v>3.2347858899999999</v>
      </c>
      <c r="D11524">
        <v>23.6482417</v>
      </c>
      <c r="E11524">
        <v>29.59620997</v>
      </c>
      <c r="F11524">
        <v>24.217459470000001</v>
      </c>
      <c r="G11524">
        <v>21.0401095</v>
      </c>
      <c r="H11524">
        <v>35.199528960000002</v>
      </c>
      <c r="I11524">
        <v>81.767427859999998</v>
      </c>
      <c r="J11524">
        <v>101.8353001</v>
      </c>
      <c r="K11524">
        <v>34.240727980000003</v>
      </c>
      <c r="L11524">
        <v>18.39531818</v>
      </c>
      <c r="M11524">
        <v>4.1395479530000001</v>
      </c>
      <c r="N11524">
        <v>21.931708629999999</v>
      </c>
      <c r="O11524">
        <v>4.776606685</v>
      </c>
      <c r="P11524">
        <v>40.11982063</v>
      </c>
      <c r="Q11524">
        <v>27.425584600000001</v>
      </c>
    </row>
    <row r="11525" spans="1:17">
      <c r="A11525" t="s">
        <v>23264</v>
      </c>
      <c r="B11525" s="14" t="s">
        <v>3043</v>
      </c>
      <c r="C11525">
        <v>3.0515344729999998</v>
      </c>
      <c r="D11525">
        <v>0.37556503299999999</v>
      </c>
      <c r="E11525">
        <v>0.324646249</v>
      </c>
      <c r="F11525">
        <v>0.18461037899999999</v>
      </c>
      <c r="G11525">
        <v>0.23419683899999999</v>
      </c>
      <c r="H11525">
        <v>0</v>
      </c>
      <c r="I11525">
        <v>1.977827768</v>
      </c>
      <c r="J11525">
        <v>1.289480607</v>
      </c>
      <c r="K11525">
        <v>0.46144260399999998</v>
      </c>
      <c r="L11525">
        <v>0.64271180999999999</v>
      </c>
      <c r="M11525">
        <v>1.3016805140000001</v>
      </c>
      <c r="N11525">
        <v>0.45976159799999999</v>
      </c>
      <c r="O11525">
        <v>0.75100179</v>
      </c>
      <c r="P11525">
        <v>0.81391447100000003</v>
      </c>
      <c r="Q11525">
        <v>0</v>
      </c>
    </row>
    <row r="11526" spans="1:17">
      <c r="A11526" t="s">
        <v>23265</v>
      </c>
      <c r="B11526" s="14" t="s">
        <v>3921</v>
      </c>
      <c r="C11526">
        <v>65.654899869999994</v>
      </c>
      <c r="D11526">
        <v>82.753385030000004</v>
      </c>
      <c r="E11526">
        <v>51.32912846</v>
      </c>
      <c r="F11526">
        <v>62.149061750000001</v>
      </c>
      <c r="G11526">
        <v>38.74323425</v>
      </c>
      <c r="H11526">
        <v>17.83663928</v>
      </c>
      <c r="I11526">
        <v>93.553173619999995</v>
      </c>
      <c r="J11526">
        <v>138.4429571</v>
      </c>
      <c r="K11526">
        <v>216.4479417</v>
      </c>
      <c r="L11526">
        <v>83.919130670000001</v>
      </c>
      <c r="M11526">
        <v>15.71336902</v>
      </c>
      <c r="N11526">
        <v>101.4044176</v>
      </c>
      <c r="O11526">
        <v>33.117902970000003</v>
      </c>
      <c r="P11526">
        <v>109.50643839999999</v>
      </c>
      <c r="Q11526">
        <v>24.80608505</v>
      </c>
    </row>
    <row r="11527" spans="1:17">
      <c r="A11527" t="s">
        <v>23266</v>
      </c>
      <c r="B11527" s="14" t="s">
        <v>8307</v>
      </c>
      <c r="C11527">
        <v>7.5734235639999996</v>
      </c>
      <c r="D11527">
        <v>11.99109872</v>
      </c>
      <c r="E11527">
        <v>8.7681336699999992</v>
      </c>
      <c r="F11527">
        <v>8.3077657850000008</v>
      </c>
      <c r="G11527">
        <v>4.7311172130000001</v>
      </c>
      <c r="H11527">
        <v>13.85868376</v>
      </c>
      <c r="I11527">
        <v>4.2228863089999997</v>
      </c>
      <c r="J11527">
        <v>5.6475633939999996</v>
      </c>
      <c r="K11527">
        <v>12.226984570000001</v>
      </c>
      <c r="L11527">
        <v>8.3039475209999996</v>
      </c>
      <c r="M11527">
        <v>4.2757466720000004</v>
      </c>
      <c r="N11527">
        <v>3.4048599460000002</v>
      </c>
      <c r="O11527">
        <v>4.9337658050000002</v>
      </c>
      <c r="P11527">
        <v>2.7403762719999998</v>
      </c>
      <c r="Q11527">
        <v>8.8811909419999999</v>
      </c>
    </row>
    <row r="11528" spans="1:17">
      <c r="A11528" t="s">
        <v>23267</v>
      </c>
      <c r="B11528" s="14" t="s">
        <v>4706</v>
      </c>
      <c r="C11528">
        <v>4.6445098260000002</v>
      </c>
      <c r="D11528">
        <v>3.1296147489999999</v>
      </c>
      <c r="E11528">
        <v>3.026481945</v>
      </c>
      <c r="F11528">
        <v>3.0029897339999998</v>
      </c>
      <c r="G11528">
        <v>2.9073221939999998</v>
      </c>
      <c r="H11528">
        <v>2.749945007</v>
      </c>
      <c r="I11528">
        <v>1.6932949070000001</v>
      </c>
      <c r="J11528">
        <v>1.0549087370000001</v>
      </c>
      <c r="K11528">
        <v>2.1069806639999999</v>
      </c>
      <c r="L11528">
        <v>2.0787239519999998</v>
      </c>
      <c r="M11528">
        <v>0.74294604799999997</v>
      </c>
      <c r="N11528">
        <v>1.383632886</v>
      </c>
      <c r="O11528">
        <v>1.500243969</v>
      </c>
      <c r="P11528">
        <v>3.8615645750000001</v>
      </c>
      <c r="Q11528">
        <v>4.9222112940000002</v>
      </c>
    </row>
    <row r="11529" spans="1:17">
      <c r="A11529" t="s">
        <v>23268</v>
      </c>
      <c r="B11529" s="14" t="s">
        <v>23269</v>
      </c>
      <c r="C11529">
        <v>20.844130320000001</v>
      </c>
      <c r="D11529">
        <v>12.12139107</v>
      </c>
      <c r="E11529">
        <v>11.365008319999999</v>
      </c>
      <c r="F11529">
        <v>15.073117160000001</v>
      </c>
      <c r="G11529">
        <v>9.6733637619999993</v>
      </c>
      <c r="H11529">
        <v>30.5201928</v>
      </c>
      <c r="I11529">
        <v>45.596105129999998</v>
      </c>
      <c r="J11529">
        <v>32.534775379999999</v>
      </c>
      <c r="K11529">
        <v>24.230831519999999</v>
      </c>
      <c r="L11529">
        <v>27.164204519999998</v>
      </c>
      <c r="M11529">
        <v>10.00281934</v>
      </c>
      <c r="N11529">
        <v>6.2631475339999998</v>
      </c>
      <c r="O11529">
        <v>20.19886833</v>
      </c>
      <c r="P11529">
        <v>10.94548073</v>
      </c>
      <c r="Q11529">
        <v>22.388948119999998</v>
      </c>
    </row>
    <row r="11530" spans="1:17">
      <c r="A11530" t="s">
        <v>23270</v>
      </c>
      <c r="B11530" s="14" t="s">
        <v>8303</v>
      </c>
      <c r="C11530">
        <v>40.31860013</v>
      </c>
      <c r="D11530">
        <v>5.6792554370000001</v>
      </c>
      <c r="E11530">
        <v>3.22325602</v>
      </c>
      <c r="F11530">
        <v>2.506148407</v>
      </c>
      <c r="G11530">
        <v>3.9036991749999999</v>
      </c>
      <c r="H11530">
        <v>12.97839491</v>
      </c>
      <c r="I11530">
        <v>18.013077549999998</v>
      </c>
      <c r="J11530">
        <v>4.1657791680000003</v>
      </c>
      <c r="K11530">
        <v>20.193582509999999</v>
      </c>
      <c r="L11530">
        <v>16.64014246</v>
      </c>
      <c r="M11530">
        <v>25.946929520000001</v>
      </c>
      <c r="N11530">
        <v>4.2806512630000002</v>
      </c>
      <c r="O11530">
        <v>18.583479959999998</v>
      </c>
      <c r="P11530">
        <v>4.5455423740000001</v>
      </c>
      <c r="Q11530">
        <v>7.2094434529999996</v>
      </c>
    </row>
    <row r="11531" spans="1:17">
      <c r="A11531" t="s">
        <v>23270</v>
      </c>
      <c r="B11531" s="14" t="s">
        <v>23271</v>
      </c>
      <c r="C11531">
        <v>34.799970379999998</v>
      </c>
      <c r="D11531">
        <v>4.5377870490000003</v>
      </c>
      <c r="E11531">
        <v>4.5692877349999996</v>
      </c>
      <c r="F11531">
        <v>3.4777641670000001</v>
      </c>
      <c r="G11531">
        <v>3.6512224</v>
      </c>
      <c r="H11531">
        <v>4.483232868</v>
      </c>
      <c r="I11531">
        <v>13.169168409999999</v>
      </c>
      <c r="J11531">
        <v>7.9297211709999997</v>
      </c>
      <c r="K11531">
        <v>9.6920174120000002</v>
      </c>
      <c r="L11531">
        <v>9.8809656770000007</v>
      </c>
      <c r="M11531">
        <v>14.374718250000001</v>
      </c>
      <c r="N11531">
        <v>4.04550082</v>
      </c>
      <c r="O11531">
        <v>7.5616868229999996</v>
      </c>
      <c r="P11531">
        <v>6.2454913039999997</v>
      </c>
      <c r="Q11531">
        <v>3.1795888560000001</v>
      </c>
    </row>
    <row r="11532" spans="1:17">
      <c r="A11532" t="s">
        <v>23272</v>
      </c>
      <c r="B11532" s="14" t="s">
        <v>9352</v>
      </c>
      <c r="C11532">
        <v>5.1025793500000001</v>
      </c>
      <c r="D11532">
        <v>2.5572806589999999</v>
      </c>
      <c r="E11532">
        <v>2.9189448140000001</v>
      </c>
      <c r="F11532">
        <v>3.1539881200000002</v>
      </c>
      <c r="G11532">
        <v>2.7444719719999999</v>
      </c>
      <c r="H11532">
        <v>2.634313304</v>
      </c>
      <c r="I11532">
        <v>6.221323945</v>
      </c>
      <c r="J11532">
        <v>3.5099886749999998</v>
      </c>
      <c r="K11532">
        <v>5.8818276479999998</v>
      </c>
      <c r="L11532">
        <v>3.9112079460000002</v>
      </c>
      <c r="M11532">
        <v>4.9776030840000001</v>
      </c>
      <c r="N11532">
        <v>1.5157986109999999</v>
      </c>
      <c r="O11532">
        <v>5.0025207350000001</v>
      </c>
      <c r="P11532">
        <v>4.6309417130000003</v>
      </c>
      <c r="Q11532">
        <v>3.7951920000000001</v>
      </c>
    </row>
    <row r="11533" spans="1:17">
      <c r="A11533" t="s">
        <v>23273</v>
      </c>
      <c r="B11533" s="14" t="s">
        <v>1809</v>
      </c>
      <c r="C11533">
        <v>5.266115643</v>
      </c>
      <c r="D11533">
        <v>2.3332418800000001</v>
      </c>
      <c r="E11533">
        <v>1.828186884</v>
      </c>
      <c r="F11533">
        <v>1.131822694</v>
      </c>
      <c r="G11533">
        <v>1.4836919879999999</v>
      </c>
      <c r="H11533">
        <v>0.53223133</v>
      </c>
      <c r="I11533">
        <v>5.2545175960000003</v>
      </c>
      <c r="J11533">
        <v>6.7110109519999996</v>
      </c>
      <c r="K11533">
        <v>3.017648817</v>
      </c>
      <c r="L11533">
        <v>5.078717352</v>
      </c>
      <c r="M11533">
        <v>1.5960874490000001</v>
      </c>
      <c r="N11533">
        <v>2.7333233770000001</v>
      </c>
      <c r="O11533">
        <v>1.841718484</v>
      </c>
      <c r="P11533">
        <v>1.6633352779999999</v>
      </c>
      <c r="Q11533">
        <v>1.143188707</v>
      </c>
    </row>
    <row r="11534" spans="1:17">
      <c r="A11534" t="s">
        <v>23274</v>
      </c>
      <c r="B11534" s="14" t="s">
        <v>23275</v>
      </c>
      <c r="C11534">
        <v>0</v>
      </c>
      <c r="D11534">
        <v>0</v>
      </c>
      <c r="E11534">
        <v>0</v>
      </c>
      <c r="F11534">
        <v>0</v>
      </c>
      <c r="G11534">
        <v>0.72768303599999995</v>
      </c>
      <c r="H11534">
        <v>0</v>
      </c>
      <c r="I11534">
        <v>0</v>
      </c>
      <c r="J11534">
        <v>0</v>
      </c>
      <c r="K11534">
        <v>1.91169079</v>
      </c>
      <c r="L11534">
        <v>0</v>
      </c>
      <c r="M11534">
        <v>0</v>
      </c>
      <c r="N11534">
        <v>0</v>
      </c>
      <c r="O11534">
        <v>0</v>
      </c>
      <c r="P11534">
        <v>0</v>
      </c>
      <c r="Q11534">
        <v>0</v>
      </c>
    </row>
    <row r="11535" spans="1:17">
      <c r="A11535" t="s">
        <v>23274</v>
      </c>
      <c r="B11535" s="14" t="s">
        <v>9097</v>
      </c>
      <c r="C11535">
        <v>138.96970809999999</v>
      </c>
      <c r="D11535">
        <v>247.28210240000001</v>
      </c>
      <c r="E11535">
        <v>363.07167299999998</v>
      </c>
      <c r="F11535">
        <v>241.0939195</v>
      </c>
      <c r="G11535">
        <v>287.16660580000001</v>
      </c>
      <c r="H11535">
        <v>39.084542570000004</v>
      </c>
      <c r="I11535">
        <v>414.19259670000002</v>
      </c>
      <c r="J11535">
        <v>680.22509000000002</v>
      </c>
      <c r="K11535">
        <v>112.61837509999999</v>
      </c>
      <c r="L11535">
        <v>102.3874151</v>
      </c>
      <c r="M11535">
        <v>93.382751749999997</v>
      </c>
      <c r="N11535">
        <v>1221.971931</v>
      </c>
      <c r="O11535">
        <v>107.55588090000001</v>
      </c>
      <c r="P11535">
        <v>386.94336429999998</v>
      </c>
      <c r="Q11535">
        <v>220.69549269999999</v>
      </c>
    </row>
    <row r="11536" spans="1:17">
      <c r="A11536" t="e">
        <v>#N/A</v>
      </c>
      <c r="B11536" s="14" t="s">
        <v>23276</v>
      </c>
      <c r="C11536">
        <v>10.99171226</v>
      </c>
      <c r="D11536">
        <v>0.34786175699999999</v>
      </c>
      <c r="E11536">
        <v>0</v>
      </c>
      <c r="F11536">
        <v>0</v>
      </c>
      <c r="G11536">
        <v>0</v>
      </c>
      <c r="H11536">
        <v>7.2367271339999997</v>
      </c>
      <c r="I11536">
        <v>4.5798369220000001</v>
      </c>
      <c r="J11536">
        <v>0.199060504</v>
      </c>
      <c r="K11536">
        <v>1.42468211</v>
      </c>
      <c r="L11536">
        <v>6.9451975849999998</v>
      </c>
      <c r="M11536">
        <v>3.0141575399999998</v>
      </c>
      <c r="N11536">
        <v>0.77426840900000005</v>
      </c>
      <c r="O11536">
        <v>19.129129240000001</v>
      </c>
      <c r="P11536">
        <v>0.235586461</v>
      </c>
      <c r="Q11536">
        <v>12.953240859999999</v>
      </c>
    </row>
    <row r="11537" spans="1:17">
      <c r="A11537" t="s">
        <v>23274</v>
      </c>
      <c r="B11537" s="14" t="s">
        <v>23277</v>
      </c>
      <c r="C11537">
        <v>7.127073802</v>
      </c>
      <c r="D11537">
        <v>0.789442741</v>
      </c>
      <c r="E11537">
        <v>0.80035831300000004</v>
      </c>
      <c r="F11537">
        <v>0.59285950600000004</v>
      </c>
      <c r="G11537">
        <v>0.47861031900000001</v>
      </c>
      <c r="H11537">
        <v>2.4330575090000002</v>
      </c>
      <c r="I11537">
        <v>1.1548390319999999</v>
      </c>
      <c r="J11537">
        <v>0.50194547099999998</v>
      </c>
      <c r="K11537">
        <v>0.35924390699999997</v>
      </c>
      <c r="L11537">
        <v>1.000732483</v>
      </c>
      <c r="M11537">
        <v>0.76004164200000002</v>
      </c>
      <c r="N11537">
        <v>0.29285607600000002</v>
      </c>
      <c r="O11537">
        <v>1.3155132030000001</v>
      </c>
      <c r="P11537">
        <v>1.0098821330000001</v>
      </c>
      <c r="Q11537">
        <v>1.633126724</v>
      </c>
    </row>
    <row r="11538" spans="1:17">
      <c r="A11538" t="s">
        <v>23278</v>
      </c>
      <c r="B11538" s="14" t="s">
        <v>23279</v>
      </c>
      <c r="C11538">
        <v>2.3318708749999999</v>
      </c>
      <c r="D11538">
        <v>0.51658747699999996</v>
      </c>
      <c r="E11538">
        <v>0.42174071299999999</v>
      </c>
      <c r="F11538">
        <v>0.69830882599999999</v>
      </c>
      <c r="G11538">
        <v>0.44293749999999998</v>
      </c>
      <c r="H11538">
        <v>0.26867013499999998</v>
      </c>
      <c r="I11538">
        <v>1.7003064800000001</v>
      </c>
      <c r="J11538">
        <v>2.098846301</v>
      </c>
      <c r="K11538">
        <v>2.009919961</v>
      </c>
      <c r="L11538">
        <v>2.7994799010000002</v>
      </c>
      <c r="M11538">
        <v>0.89522691499999996</v>
      </c>
      <c r="N11538">
        <v>1.207307855</v>
      </c>
      <c r="O11538">
        <v>1.5494977640000001</v>
      </c>
      <c r="P11538">
        <v>1.4693890700000001</v>
      </c>
      <c r="Q11538">
        <v>1.1221022220000001</v>
      </c>
    </row>
    <row r="11539" spans="1:17">
      <c r="A11539" t="s">
        <v>23278</v>
      </c>
      <c r="B11539" s="14" t="s">
        <v>6778</v>
      </c>
      <c r="C11539">
        <v>1.883081837</v>
      </c>
      <c r="D11539">
        <v>0.97873485999999998</v>
      </c>
      <c r="E11539">
        <v>0.69347444899999999</v>
      </c>
      <c r="F11539">
        <v>0.759113865</v>
      </c>
      <c r="G11539">
        <v>0.77541250900000003</v>
      </c>
      <c r="H11539">
        <v>0.41723501299999999</v>
      </c>
      <c r="I11539">
        <v>1.373067558</v>
      </c>
      <c r="J11539">
        <v>1.2945914919999999</v>
      </c>
      <c r="K11539">
        <v>2.365641917</v>
      </c>
      <c r="L11539">
        <v>3.2491775939999998</v>
      </c>
      <c r="M11539">
        <v>1.1122040449999999</v>
      </c>
      <c r="N11539">
        <v>0.69639346499999999</v>
      </c>
      <c r="O11539">
        <v>1.764630302</v>
      </c>
      <c r="P11539">
        <v>0.83669965099999999</v>
      </c>
      <c r="Q11539">
        <v>0.99576240699999996</v>
      </c>
    </row>
    <row r="11540" spans="1:17">
      <c r="A11540" t="s">
        <v>23280</v>
      </c>
      <c r="B11540" s="14" t="s">
        <v>2803</v>
      </c>
      <c r="C11540">
        <v>2.6600601089999998</v>
      </c>
      <c r="D11540">
        <v>0.54018468200000003</v>
      </c>
      <c r="E11540">
        <v>0.58957942799999996</v>
      </c>
      <c r="F11540">
        <v>0.24139070500000001</v>
      </c>
      <c r="G11540">
        <v>0.421064043</v>
      </c>
      <c r="H11540">
        <v>0.25540247399999999</v>
      </c>
      <c r="I11540">
        <v>5.172290329</v>
      </c>
      <c r="J11540">
        <v>1.5736785339999999</v>
      </c>
      <c r="K11540">
        <v>1.407858166</v>
      </c>
      <c r="L11540">
        <v>1.540714409</v>
      </c>
      <c r="M11540">
        <v>0.42550908900000001</v>
      </c>
      <c r="N11540">
        <v>0.79245104099999997</v>
      </c>
      <c r="O11540">
        <v>2.4549655939999999</v>
      </c>
      <c r="P11540">
        <v>0.86470221000000003</v>
      </c>
      <c r="Q11540">
        <v>1.523842524</v>
      </c>
    </row>
    <row r="11541" spans="1:17">
      <c r="A11541" t="s">
        <v>23281</v>
      </c>
      <c r="B11541" s="14" t="s">
        <v>23282</v>
      </c>
      <c r="C11541">
        <v>1617.104619</v>
      </c>
      <c r="D11541">
        <v>182.3050451</v>
      </c>
      <c r="E11541">
        <v>127.94391899999999</v>
      </c>
      <c r="F11541">
        <v>110.3686052</v>
      </c>
      <c r="G11541">
        <v>163.26221960000001</v>
      </c>
      <c r="H11541">
        <v>298.61881790000001</v>
      </c>
      <c r="I11541">
        <v>450.03188740000002</v>
      </c>
      <c r="J11541">
        <v>246.99835719999999</v>
      </c>
      <c r="K11541">
        <v>706.83541509999998</v>
      </c>
      <c r="L11541">
        <v>1083.9087480000001</v>
      </c>
      <c r="M11541">
        <v>702.70721909999997</v>
      </c>
      <c r="N11541">
        <v>163.5400942</v>
      </c>
      <c r="O11541">
        <v>1169.3675559999999</v>
      </c>
      <c r="P11541">
        <v>184.062062</v>
      </c>
      <c r="Q11541">
        <v>501.23032080000002</v>
      </c>
    </row>
    <row r="11542" spans="1:17">
      <c r="A11542" t="e">
        <v>#N/A</v>
      </c>
      <c r="B11542" s="14" t="s">
        <v>23283</v>
      </c>
      <c r="C11542">
        <v>0</v>
      </c>
      <c r="D11542">
        <v>1.095660385</v>
      </c>
      <c r="E11542">
        <v>1.7100627749999999</v>
      </c>
      <c r="F11542">
        <v>0.50491491399999999</v>
      </c>
      <c r="G11542">
        <v>0.64053536700000002</v>
      </c>
      <c r="H11542">
        <v>0</v>
      </c>
      <c r="I11542">
        <v>16.22825448</v>
      </c>
      <c r="J11542">
        <v>0.31349049499999998</v>
      </c>
      <c r="K11542">
        <v>0.56091526199999997</v>
      </c>
      <c r="L11542">
        <v>3.90630232</v>
      </c>
      <c r="M11542">
        <v>7.1202703569999999</v>
      </c>
      <c r="N11542">
        <v>0</v>
      </c>
      <c r="O11542">
        <v>6.8467079359999996</v>
      </c>
      <c r="P11542">
        <v>4.081147487</v>
      </c>
      <c r="Q11542">
        <v>0.84997563499999995</v>
      </c>
    </row>
    <row r="11543" spans="1:17">
      <c r="A11543" t="s">
        <v>23284</v>
      </c>
      <c r="B11543" s="14" t="s">
        <v>6123</v>
      </c>
      <c r="C11543">
        <v>52.752195690000001</v>
      </c>
      <c r="D11543">
        <v>20.59028442</v>
      </c>
      <c r="E11543">
        <v>14.003759430000001</v>
      </c>
      <c r="F11543">
        <v>12.651537940000001</v>
      </c>
      <c r="G11543">
        <v>19.433209250000001</v>
      </c>
      <c r="H11543">
        <v>49.009311230000002</v>
      </c>
      <c r="I11543">
        <v>30.771823990000001</v>
      </c>
      <c r="J11543">
        <v>17.323591539999999</v>
      </c>
      <c r="K11543">
        <v>28.26139474</v>
      </c>
      <c r="L11543">
        <v>31.109753659999999</v>
      </c>
      <c r="M11543">
        <v>26.03836094</v>
      </c>
      <c r="N11543">
        <v>8.0511669440000002</v>
      </c>
      <c r="O11543">
        <v>28.932755090000001</v>
      </c>
      <c r="P11543">
        <v>13.86922141</v>
      </c>
      <c r="Q11543">
        <v>35.227457350000002</v>
      </c>
    </row>
    <row r="11544" spans="1:17">
      <c r="A11544" t="s">
        <v>23285</v>
      </c>
      <c r="B11544" s="14" t="s">
        <v>4060</v>
      </c>
      <c r="C11544">
        <v>3.9495453149999999</v>
      </c>
      <c r="D11544">
        <v>2.0780217580000002</v>
      </c>
      <c r="E11544">
        <v>1.6938655739999999</v>
      </c>
      <c r="F11544">
        <v>2.0832392999999998</v>
      </c>
      <c r="G11544">
        <v>1.2574606429999999</v>
      </c>
      <c r="H11544">
        <v>0.52141491299999998</v>
      </c>
      <c r="I11544">
        <v>2.6998590340000002</v>
      </c>
      <c r="J11544">
        <v>4.5061682149999998</v>
      </c>
      <c r="K11544">
        <v>2.799547182</v>
      </c>
      <c r="L11544">
        <v>2.729508316</v>
      </c>
      <c r="M11544">
        <v>1.421500478</v>
      </c>
      <c r="N11544">
        <v>2.3278382039999999</v>
      </c>
      <c r="O11544">
        <v>1.5035747129999999</v>
      </c>
      <c r="P11544">
        <v>1.6665665039999999</v>
      </c>
      <c r="Q11544">
        <v>1.187832059</v>
      </c>
    </row>
    <row r="11545" spans="1:17">
      <c r="A11545" t="s">
        <v>23286</v>
      </c>
      <c r="B11545" s="14" t="s">
        <v>23287</v>
      </c>
      <c r="C11545">
        <v>1977.741237</v>
      </c>
      <c r="D11545">
        <v>198.0469478</v>
      </c>
      <c r="E11545">
        <v>140.4410914</v>
      </c>
      <c r="F11545">
        <v>112.9151243</v>
      </c>
      <c r="G11545">
        <v>219.91590840000001</v>
      </c>
      <c r="H11545">
        <v>271.82869149999999</v>
      </c>
      <c r="I11545">
        <v>447.33490949999998</v>
      </c>
      <c r="J11545">
        <v>256.01482140000002</v>
      </c>
      <c r="K11545">
        <v>696.31955740000001</v>
      </c>
      <c r="L11545">
        <v>961.56002479999995</v>
      </c>
      <c r="M11545">
        <v>785.85010850000003</v>
      </c>
      <c r="N11545">
        <v>139.04103979999999</v>
      </c>
      <c r="O11545">
        <v>1126.2161759999999</v>
      </c>
      <c r="P11545">
        <v>164.38896389999999</v>
      </c>
      <c r="Q11545">
        <v>525.11789539999995</v>
      </c>
    </row>
    <row r="11546" spans="1:17">
      <c r="A11546" t="s">
        <v>23288</v>
      </c>
      <c r="B11546" s="14" t="s">
        <v>23289</v>
      </c>
      <c r="C11546">
        <v>38.252820919999998</v>
      </c>
      <c r="D11546">
        <v>18.159172819999998</v>
      </c>
      <c r="E11546">
        <v>36.79283238</v>
      </c>
      <c r="F11546">
        <v>16.045922359999999</v>
      </c>
      <c r="G11546">
        <v>22.377972830000001</v>
      </c>
      <c r="H11546">
        <v>80.052018919999995</v>
      </c>
      <c r="I11546">
        <v>20.4923894</v>
      </c>
      <c r="J11546">
        <v>13.657281559999999</v>
      </c>
      <c r="K11546">
        <v>16.645080870000001</v>
      </c>
      <c r="L11546">
        <v>21.703976900000001</v>
      </c>
      <c r="M11546">
        <v>62.938344399999998</v>
      </c>
      <c r="N11546">
        <v>12.895447669999999</v>
      </c>
      <c r="O11546">
        <v>46.68704134</v>
      </c>
      <c r="P11546">
        <v>11.00977028</v>
      </c>
      <c r="Q11546">
        <v>53.665758449999998</v>
      </c>
    </row>
    <row r="11547" spans="1:17">
      <c r="A11547" t="s">
        <v>23286</v>
      </c>
      <c r="B11547" s="14" t="s">
        <v>23290</v>
      </c>
      <c r="C11547">
        <v>113.6933384</v>
      </c>
      <c r="D11547">
        <v>119.2672905</v>
      </c>
      <c r="E11547">
        <v>236.5755484</v>
      </c>
      <c r="F11547">
        <v>172.28296510000001</v>
      </c>
      <c r="G11547">
        <v>313.2572356</v>
      </c>
      <c r="H11547">
        <v>393.6227773</v>
      </c>
      <c r="I11547">
        <v>134.1039293</v>
      </c>
      <c r="J11547">
        <v>113.8198951</v>
      </c>
      <c r="K11547">
        <v>125.1499598</v>
      </c>
      <c r="L11547">
        <v>123.6036292</v>
      </c>
      <c r="M11547">
        <v>64.188132229999994</v>
      </c>
      <c r="N11547">
        <v>48.84708929</v>
      </c>
      <c r="O11547">
        <v>48.143167380000001</v>
      </c>
      <c r="P11547">
        <v>45.152481950000002</v>
      </c>
      <c r="Q11547">
        <v>364.34704579999999</v>
      </c>
    </row>
    <row r="11548" spans="1:17">
      <c r="A11548" t="s">
        <v>23288</v>
      </c>
      <c r="B11548" s="14" t="s">
        <v>23291</v>
      </c>
      <c r="C11548">
        <v>29.3710193</v>
      </c>
      <c r="D11548">
        <v>65.658156959999999</v>
      </c>
      <c r="E11548">
        <v>120.0650043</v>
      </c>
      <c r="F11548">
        <v>60.090678420000003</v>
      </c>
      <c r="G11548">
        <v>88.680096849999998</v>
      </c>
      <c r="H11548">
        <v>194.49613959999999</v>
      </c>
      <c r="I11548">
        <v>118.11340199999999</v>
      </c>
      <c r="J11548">
        <v>180.0759668</v>
      </c>
      <c r="K11548">
        <v>185.73064830000001</v>
      </c>
      <c r="L11548">
        <v>162.52574899999999</v>
      </c>
      <c r="M11548">
        <v>30.752202140000001</v>
      </c>
      <c r="N11548">
        <v>47.616672829999999</v>
      </c>
      <c r="O11548">
        <v>28.585005630000001</v>
      </c>
      <c r="P11548">
        <v>46.469429339999998</v>
      </c>
      <c r="Q11548">
        <v>84.433355559999995</v>
      </c>
    </row>
    <row r="11549" spans="1:17">
      <c r="A11549" t="s">
        <v>23292</v>
      </c>
      <c r="B11549" s="14" t="s">
        <v>2174</v>
      </c>
      <c r="C11549">
        <v>3.802710239</v>
      </c>
      <c r="D11549">
        <v>1.0109131730000001</v>
      </c>
      <c r="E11549">
        <v>0.44501846099999998</v>
      </c>
      <c r="F11549">
        <v>0.31057381499999998</v>
      </c>
      <c r="G11549">
        <v>0.72232257099999997</v>
      </c>
      <c r="H11549">
        <v>0.58418024400000002</v>
      </c>
      <c r="I11549">
        <v>1.1091133609999999</v>
      </c>
      <c r="J11549">
        <v>2.3139408910000001</v>
      </c>
      <c r="K11549">
        <v>3.6227068560000002</v>
      </c>
      <c r="L11549">
        <v>2.4027715930000002</v>
      </c>
      <c r="M11549">
        <v>1.459895825</v>
      </c>
      <c r="N11549">
        <v>1.2656721849999999</v>
      </c>
      <c r="O11549">
        <v>4.2114188779999999</v>
      </c>
      <c r="P11549">
        <v>1.0269487150000001</v>
      </c>
      <c r="Q11549">
        <v>1.8298738809999999</v>
      </c>
    </row>
    <row r="11550" spans="1:17">
      <c r="A11550" t="s">
        <v>23293</v>
      </c>
      <c r="B11550" s="14" t="s">
        <v>360</v>
      </c>
      <c r="C11550">
        <v>19.036235479999998</v>
      </c>
      <c r="D11550">
        <v>9.724283002</v>
      </c>
      <c r="E11550">
        <v>7.3384606120000004</v>
      </c>
      <c r="F11550">
        <v>6.4017953890000001</v>
      </c>
      <c r="G11550">
        <v>7.3091893639999999</v>
      </c>
      <c r="H11550">
        <v>5.9347834099999996</v>
      </c>
      <c r="I11550">
        <v>9.7979699870000001</v>
      </c>
      <c r="J11550">
        <v>7.8075113780000001</v>
      </c>
      <c r="K11550">
        <v>25.094570099999999</v>
      </c>
      <c r="L11550">
        <v>11.74517494</v>
      </c>
      <c r="M11550">
        <v>11.60712185</v>
      </c>
      <c r="N11550">
        <v>8.0889844560000004</v>
      </c>
      <c r="O11550">
        <v>13.393408279999999</v>
      </c>
      <c r="P11550">
        <v>5.9808810000000001</v>
      </c>
      <c r="Q11550">
        <v>10.4688973</v>
      </c>
    </row>
    <row r="11551" spans="1:17">
      <c r="A11551" t="s">
        <v>23294</v>
      </c>
      <c r="B11551" s="14" t="s">
        <v>3897</v>
      </c>
      <c r="C11551">
        <v>10.989165610000001</v>
      </c>
      <c r="D11551">
        <v>1.0166514769999999</v>
      </c>
      <c r="E11551">
        <v>0.91312282600000005</v>
      </c>
      <c r="F11551">
        <v>0.68882914100000003</v>
      </c>
      <c r="G11551">
        <v>0.68108824300000004</v>
      </c>
      <c r="H11551">
        <v>0.70499551199999999</v>
      </c>
      <c r="I11551">
        <v>8.1032962739999999</v>
      </c>
      <c r="J11551">
        <v>2.0566317199999999</v>
      </c>
      <c r="K11551">
        <v>5.1540322810000001</v>
      </c>
      <c r="L11551">
        <v>6.1128656919999997</v>
      </c>
      <c r="M11551">
        <v>7.3805941930000003</v>
      </c>
      <c r="N11551">
        <v>1.7827637089999999</v>
      </c>
      <c r="O11551">
        <v>7.6647924759999997</v>
      </c>
      <c r="P11551">
        <v>1.179786089</v>
      </c>
      <c r="Q11551">
        <v>1.9781028359999999</v>
      </c>
    </row>
    <row r="11552" spans="1:17">
      <c r="A11552" t="e">
        <v>#N/A</v>
      </c>
      <c r="B11552" s="14" t="s">
        <v>23295</v>
      </c>
      <c r="C11552">
        <v>0</v>
      </c>
      <c r="D11552">
        <v>0</v>
      </c>
      <c r="E11552">
        <v>0</v>
      </c>
      <c r="F11552">
        <v>0.579524335</v>
      </c>
      <c r="G11552">
        <v>0</v>
      </c>
      <c r="H11552">
        <v>0</v>
      </c>
      <c r="I11552">
        <v>49.669983930000001</v>
      </c>
      <c r="J11552">
        <v>1.619162247</v>
      </c>
      <c r="K11552">
        <v>13.519792600000001</v>
      </c>
      <c r="L11552">
        <v>0</v>
      </c>
      <c r="M11552">
        <v>204.31016320000001</v>
      </c>
      <c r="N11552">
        <v>1.5744788009999999</v>
      </c>
      <c r="O11552">
        <v>108.44620690000001</v>
      </c>
      <c r="P11552">
        <v>0</v>
      </c>
      <c r="Q11552">
        <v>11.706880910000001</v>
      </c>
    </row>
    <row r="11553" spans="1:17">
      <c r="A11553" t="s">
        <v>23296</v>
      </c>
      <c r="B11553" s="14" t="s">
        <v>23297</v>
      </c>
      <c r="C11553">
        <v>20.924843469999999</v>
      </c>
      <c r="D11553">
        <v>23.469593880000001</v>
      </c>
      <c r="E11553">
        <v>3.0562391419999999</v>
      </c>
      <c r="F11553">
        <v>3.3034522339999999</v>
      </c>
      <c r="G11553">
        <v>7.585365822</v>
      </c>
      <c r="H11553">
        <v>5.8180439169999998</v>
      </c>
      <c r="I11553">
        <v>3.2510043469999998</v>
      </c>
      <c r="J11553">
        <v>1.1753874390000001</v>
      </c>
      <c r="K11553">
        <v>5.2404390879999996</v>
      </c>
      <c r="L11553">
        <v>10.43635926</v>
      </c>
      <c r="M11553">
        <v>11.476060009999999</v>
      </c>
      <c r="N11553">
        <v>1.94863724</v>
      </c>
      <c r="O11553">
        <v>15.82327879</v>
      </c>
      <c r="P11553">
        <v>1.679915574</v>
      </c>
      <c r="Q11553">
        <v>8.4982964509999999</v>
      </c>
    </row>
    <row r="11554" spans="1:17">
      <c r="A11554" t="s">
        <v>23298</v>
      </c>
      <c r="B11554" s="14" t="s">
        <v>23299</v>
      </c>
      <c r="C11554">
        <v>56.521246259999998</v>
      </c>
      <c r="D11554">
        <v>3.0202247739999999</v>
      </c>
      <c r="E11554">
        <v>3.1727807380000002</v>
      </c>
      <c r="F11554">
        <v>1.778430248</v>
      </c>
      <c r="G11554">
        <v>2.2070716560000001</v>
      </c>
      <c r="H11554">
        <v>2.2907177879999998</v>
      </c>
      <c r="I11554">
        <v>15.32544466</v>
      </c>
      <c r="J11554">
        <v>5.580950112</v>
      </c>
      <c r="K11554">
        <v>12.24060609</v>
      </c>
      <c r="L11554">
        <v>18.305351779999999</v>
      </c>
      <c r="M11554">
        <v>21.80807244</v>
      </c>
      <c r="N11554">
        <v>8.5080329720000005</v>
      </c>
      <c r="O11554">
        <v>24.220582490000002</v>
      </c>
      <c r="P11554">
        <v>4.0908438489999996</v>
      </c>
      <c r="Q11554">
        <v>7.8099549430000001</v>
      </c>
    </row>
    <row r="11555" spans="1:17">
      <c r="A11555" t="s">
        <v>23300</v>
      </c>
      <c r="B11555" s="14" t="s">
        <v>8510</v>
      </c>
      <c r="C11555">
        <v>94.950925729999994</v>
      </c>
      <c r="D11555">
        <v>760.83548159999998</v>
      </c>
      <c r="E11555">
        <v>642.66636740000001</v>
      </c>
      <c r="F11555">
        <v>847.61019720000002</v>
      </c>
      <c r="G11555">
        <v>547.94970950000004</v>
      </c>
      <c r="H11555">
        <v>1475.535482</v>
      </c>
      <c r="I11555">
        <v>535.13049330000001</v>
      </c>
      <c r="J11555">
        <v>664.3984097</v>
      </c>
      <c r="K11555">
        <v>881.61574670000005</v>
      </c>
      <c r="L11555">
        <v>281.63812209999998</v>
      </c>
      <c r="M11555">
        <v>81.978427310000001</v>
      </c>
      <c r="N11555">
        <v>277.03028280000001</v>
      </c>
      <c r="O11555">
        <v>70.257122280000004</v>
      </c>
      <c r="P11555">
        <v>780.77350430000001</v>
      </c>
      <c r="Q11555">
        <v>846.25997870000003</v>
      </c>
    </row>
    <row r="11556" spans="1:17">
      <c r="A11556" t="s">
        <v>23301</v>
      </c>
      <c r="B11556" s="14" t="s">
        <v>48</v>
      </c>
      <c r="C11556">
        <v>3.514675166</v>
      </c>
      <c r="D11556">
        <v>0.38930911499999998</v>
      </c>
      <c r="E11556">
        <v>0.62319800000000003</v>
      </c>
      <c r="F11556">
        <v>0.39867986100000002</v>
      </c>
      <c r="G11556">
        <v>0.30345930900000001</v>
      </c>
      <c r="H11556">
        <v>0.224971541</v>
      </c>
      <c r="I11556">
        <v>2.5627598090000001</v>
      </c>
      <c r="J11556">
        <v>1.26241066</v>
      </c>
      <c r="K11556">
        <v>1.0629543109999999</v>
      </c>
      <c r="L11556">
        <v>1.1103872130000001</v>
      </c>
      <c r="M11556">
        <v>0</v>
      </c>
      <c r="N11556">
        <v>0.79431152800000004</v>
      </c>
      <c r="O11556">
        <v>0.64873771599999996</v>
      </c>
      <c r="P11556">
        <v>0.52731267299999995</v>
      </c>
      <c r="Q11556">
        <v>0.40268349199999998</v>
      </c>
    </row>
    <row r="11557" spans="1:17">
      <c r="A11557" t="s">
        <v>23302</v>
      </c>
      <c r="B11557" s="14" t="s">
        <v>7645</v>
      </c>
      <c r="C11557">
        <v>3.6430339799999998</v>
      </c>
      <c r="D11557">
        <v>1.2912864100000001</v>
      </c>
      <c r="E11557">
        <v>0.97668804399999998</v>
      </c>
      <c r="F11557">
        <v>1.0512824999999999</v>
      </c>
      <c r="G11557">
        <v>1.3336576170000001</v>
      </c>
      <c r="H11557">
        <v>1.6229862930000001</v>
      </c>
      <c r="I11557">
        <v>3.6126412979999998</v>
      </c>
      <c r="J11557">
        <v>2.567768123</v>
      </c>
      <c r="K11557">
        <v>3.7019615579999998</v>
      </c>
      <c r="L11557">
        <v>6.0769603630000004</v>
      </c>
      <c r="M11557">
        <v>2.237751399</v>
      </c>
      <c r="N11557">
        <v>1.9220789789999999</v>
      </c>
      <c r="O11557">
        <v>4.6801138370000004</v>
      </c>
      <c r="P11557">
        <v>1.595986047</v>
      </c>
      <c r="Q11557">
        <v>1.5026033640000001</v>
      </c>
    </row>
    <row r="11558" spans="1:17">
      <c r="A11558" t="s">
        <v>23303</v>
      </c>
      <c r="B11558" s="14" t="s">
        <v>2920</v>
      </c>
      <c r="C11558">
        <v>118.530514</v>
      </c>
      <c r="D11558">
        <v>0.97786225500000001</v>
      </c>
      <c r="E11558">
        <v>1.4088075499999999</v>
      </c>
      <c r="F11558">
        <v>0.72454205599999999</v>
      </c>
      <c r="G11558">
        <v>1.524451352</v>
      </c>
      <c r="H11558">
        <v>0.598321043</v>
      </c>
      <c r="I11558">
        <v>9.4663400689999992</v>
      </c>
      <c r="J11558">
        <v>0.98748027699999996</v>
      </c>
      <c r="K11558">
        <v>19.671003750000001</v>
      </c>
      <c r="L11558">
        <v>80.144404929999993</v>
      </c>
      <c r="M11558">
        <v>18.192018430000001</v>
      </c>
      <c r="N11558">
        <v>1.0882596849999999</v>
      </c>
      <c r="O11558">
        <v>82.241424570000007</v>
      </c>
      <c r="P11558">
        <v>0.50642572100000005</v>
      </c>
      <c r="Q11558">
        <v>5.9794890809999997</v>
      </c>
    </row>
    <row r="11559" spans="1:17">
      <c r="A11559" t="s">
        <v>23304</v>
      </c>
      <c r="B11559" s="14" t="s">
        <v>9443</v>
      </c>
      <c r="C11559">
        <v>30.3186201</v>
      </c>
      <c r="D11559">
        <v>5.3851070070000002</v>
      </c>
      <c r="E11559">
        <v>4.61094969</v>
      </c>
      <c r="F11559">
        <v>3.8087981129999999</v>
      </c>
      <c r="G11559">
        <v>6.0426874599999998</v>
      </c>
      <c r="H11559">
        <v>14.46526263</v>
      </c>
      <c r="I11559">
        <v>12.46568808</v>
      </c>
      <c r="J11559">
        <v>6.1631501320000002</v>
      </c>
      <c r="K11559">
        <v>13.6934436</v>
      </c>
      <c r="L11559">
        <v>17.975560130000002</v>
      </c>
      <c r="M11559">
        <v>11.024290949999999</v>
      </c>
      <c r="N11559">
        <v>4.3466206490000001</v>
      </c>
      <c r="O11559">
        <v>18.711530209999999</v>
      </c>
      <c r="P11559">
        <v>3.827365677</v>
      </c>
      <c r="Q11559">
        <v>8.1256241280000001</v>
      </c>
    </row>
    <row r="11560" spans="1:17">
      <c r="A11560" t="s">
        <v>23305</v>
      </c>
      <c r="B11560" s="14" t="s">
        <v>3158</v>
      </c>
      <c r="C11560">
        <v>704.76833220000003</v>
      </c>
      <c r="D11560">
        <v>193.1659277</v>
      </c>
      <c r="E11560">
        <v>295.95261169999998</v>
      </c>
      <c r="F11560">
        <v>198.1737176</v>
      </c>
      <c r="G11560">
        <v>393.02142609999999</v>
      </c>
      <c r="H11560">
        <v>1154.599111</v>
      </c>
      <c r="I11560">
        <v>349.43432380000002</v>
      </c>
      <c r="J11560">
        <v>230.23531539999999</v>
      </c>
      <c r="K11560">
        <v>299.86212829999999</v>
      </c>
      <c r="L11560">
        <v>564.50452159999998</v>
      </c>
      <c r="M11560">
        <v>91.265332900000004</v>
      </c>
      <c r="N11560">
        <v>55.605408429999997</v>
      </c>
      <c r="O11560">
        <v>23.38125149</v>
      </c>
      <c r="P11560">
        <v>31.0311235</v>
      </c>
      <c r="Q11560">
        <v>232.80076650000001</v>
      </c>
    </row>
    <row r="11561" spans="1:17">
      <c r="A11561" t="s">
        <v>23306</v>
      </c>
      <c r="B11561" s="14" t="s">
        <v>23307</v>
      </c>
      <c r="C11561">
        <v>280.00002430000001</v>
      </c>
      <c r="D11561">
        <v>23.612163240000001</v>
      </c>
      <c r="E11561">
        <v>18.59509053</v>
      </c>
      <c r="F11561">
        <v>12.409034760000001</v>
      </c>
      <c r="G11561">
        <v>18.405247769999999</v>
      </c>
      <c r="H11561">
        <v>36.327769660000001</v>
      </c>
      <c r="I11561">
        <v>115.95158910000001</v>
      </c>
      <c r="J11561">
        <v>26.067840329999999</v>
      </c>
      <c r="K11561">
        <v>81.312696880000004</v>
      </c>
      <c r="L11561">
        <v>104.1598494</v>
      </c>
      <c r="M11561">
        <v>240.11954610000001</v>
      </c>
      <c r="N11561">
        <v>20.701238570000001</v>
      </c>
      <c r="O11561">
        <v>259.99308029999997</v>
      </c>
      <c r="P11561">
        <v>18.407807139999999</v>
      </c>
      <c r="Q11561">
        <v>95.651531989999995</v>
      </c>
    </row>
    <row r="11562" spans="1:17">
      <c r="A11562" t="s">
        <v>23306</v>
      </c>
      <c r="B11562" s="14" t="s">
        <v>7626</v>
      </c>
      <c r="C11562">
        <v>20.001501650000002</v>
      </c>
      <c r="D11562">
        <v>21.76618509</v>
      </c>
      <c r="E11562">
        <v>21.48534974</v>
      </c>
      <c r="F11562">
        <v>42.590933589999999</v>
      </c>
      <c r="G11562">
        <v>20.035058500000002</v>
      </c>
      <c r="H11562">
        <v>99.83376063</v>
      </c>
      <c r="I11562">
        <v>17.06388681</v>
      </c>
      <c r="J11562">
        <v>41.413221329999999</v>
      </c>
      <c r="K11562">
        <v>28.713954510000001</v>
      </c>
      <c r="L11562">
        <v>18.645243749999999</v>
      </c>
      <c r="M11562">
        <v>13.54662853</v>
      </c>
      <c r="N11562">
        <v>18.7468556</v>
      </c>
      <c r="O11562">
        <v>13.52561272</v>
      </c>
      <c r="P11562">
        <v>63.533730149999997</v>
      </c>
      <c r="Q11562">
        <v>28.454541169999999</v>
      </c>
    </row>
    <row r="11563" spans="1:17">
      <c r="A11563" t="s">
        <v>23308</v>
      </c>
      <c r="B11563" s="14" t="s">
        <v>23309</v>
      </c>
      <c r="C11563">
        <v>30.10016997</v>
      </c>
      <c r="D11563">
        <v>4.8011007530000001</v>
      </c>
      <c r="E11563">
        <v>3.714659798</v>
      </c>
      <c r="F11563">
        <v>2.4583320899999999</v>
      </c>
      <c r="G11563">
        <v>1.6632755100000001</v>
      </c>
      <c r="H11563">
        <v>7.398480996</v>
      </c>
      <c r="I11563">
        <v>8.7791334580000004</v>
      </c>
      <c r="J11563">
        <v>5.9526635389999996</v>
      </c>
      <c r="K11563">
        <v>6.008171054</v>
      </c>
      <c r="L11563">
        <v>15.215218370000001</v>
      </c>
      <c r="M11563">
        <v>4.6222940699999997</v>
      </c>
      <c r="N11563">
        <v>4.304187432</v>
      </c>
      <c r="O11563">
        <v>17.334347439999998</v>
      </c>
      <c r="P11563">
        <v>3.6127836219999998</v>
      </c>
      <c r="Q11563">
        <v>6.6213845410000003</v>
      </c>
    </row>
    <row r="11564" spans="1:17">
      <c r="A11564" t="s">
        <v>23310</v>
      </c>
      <c r="B11564" s="14" t="s">
        <v>23311</v>
      </c>
      <c r="C11564">
        <v>259.04753549999998</v>
      </c>
      <c r="D11564">
        <v>2.0792645940000001</v>
      </c>
      <c r="E11564">
        <v>3.5947193720000001</v>
      </c>
      <c r="F11564">
        <v>1.533105285</v>
      </c>
      <c r="G11564">
        <v>3.8897965910000001</v>
      </c>
      <c r="H11564">
        <v>7.9302468179999996</v>
      </c>
      <c r="I11564">
        <v>62.962348949999999</v>
      </c>
      <c r="J11564">
        <v>6.9010657599999998</v>
      </c>
      <c r="K11564">
        <v>36.617568130000002</v>
      </c>
      <c r="L11564">
        <v>29.65238579</v>
      </c>
      <c r="M11564">
        <v>36.032883320000003</v>
      </c>
      <c r="N11564">
        <v>6.0164174800000003</v>
      </c>
      <c r="O11564">
        <v>118.49784150000001</v>
      </c>
      <c r="P11564">
        <v>6.7591897230000004</v>
      </c>
      <c r="Q11564">
        <v>16.775428219999998</v>
      </c>
    </row>
    <row r="11565" spans="1:17">
      <c r="A11565" t="e">
        <v>#N/A</v>
      </c>
      <c r="B11565" s="14" t="s">
        <v>23312</v>
      </c>
      <c r="C11565">
        <v>0</v>
      </c>
      <c r="D11565">
        <v>1.134144324</v>
      </c>
      <c r="E11565">
        <v>0.18155148300000001</v>
      </c>
      <c r="F11565">
        <v>0</v>
      </c>
      <c r="G11565">
        <v>0.29468156000000001</v>
      </c>
      <c r="H11565">
        <v>0</v>
      </c>
      <c r="I11565">
        <v>0</v>
      </c>
      <c r="J11565">
        <v>0.21633435000000001</v>
      </c>
      <c r="K11565">
        <v>3.0966230979999998</v>
      </c>
      <c r="L11565">
        <v>0</v>
      </c>
      <c r="M11565">
        <v>0</v>
      </c>
      <c r="N11565">
        <v>0.210364248</v>
      </c>
      <c r="O11565">
        <v>0</v>
      </c>
      <c r="P11565">
        <v>0.25602991400000003</v>
      </c>
      <c r="Q11565">
        <v>0</v>
      </c>
    </row>
    <row r="11566" spans="1:17">
      <c r="A11566" t="s">
        <v>23313</v>
      </c>
      <c r="B11566" t="s">
        <v>23314</v>
      </c>
      <c r="C11566">
        <v>12.42028066</v>
      </c>
      <c r="D11566">
        <v>9.2863396139999992</v>
      </c>
      <c r="E11566">
        <v>5.9461523439999997</v>
      </c>
      <c r="F11566">
        <v>23.457663579999998</v>
      </c>
      <c r="G11566">
        <v>12.3323125</v>
      </c>
      <c r="H11566">
        <v>84.668800610000005</v>
      </c>
      <c r="I11566">
        <v>11.32046156</v>
      </c>
      <c r="J11566">
        <v>4.3299401450000001</v>
      </c>
      <c r="K11566">
        <v>30.989513859999999</v>
      </c>
      <c r="L11566">
        <v>27.467473160000001</v>
      </c>
      <c r="M11566">
        <v>44.702449229999999</v>
      </c>
      <c r="N11566">
        <v>4.7846003670000004</v>
      </c>
      <c r="O11566">
        <v>22.352184860000001</v>
      </c>
      <c r="P11566">
        <v>6.7549546410000003</v>
      </c>
      <c r="Q11566">
        <v>33.085141829999998</v>
      </c>
    </row>
    <row r="11567" spans="1:17">
      <c r="A11567" t="s">
        <v>23315</v>
      </c>
      <c r="B11567" t="s">
        <v>3159</v>
      </c>
      <c r="C11567">
        <v>14.512605560000001</v>
      </c>
      <c r="D11567">
        <v>12.156824840000001</v>
      </c>
      <c r="E11567">
        <v>9.4567866919999997</v>
      </c>
      <c r="F11567">
        <v>11.618107330000001</v>
      </c>
      <c r="G11567">
        <v>10.97965499</v>
      </c>
      <c r="H11567">
        <v>12.018164519999999</v>
      </c>
      <c r="I11567">
        <v>26.190470879999999</v>
      </c>
      <c r="J11567">
        <v>7.2210914009999998</v>
      </c>
      <c r="K11567">
        <v>23.413068710000001</v>
      </c>
      <c r="L11567">
        <v>20.976148510000002</v>
      </c>
      <c r="M11567">
        <v>21.763766560000001</v>
      </c>
      <c r="N11567">
        <v>5.2999038230000002</v>
      </c>
      <c r="O11567">
        <v>25.21356965</v>
      </c>
      <c r="P11567">
        <v>10.41045858</v>
      </c>
      <c r="Q11567">
        <v>13.468184109999999</v>
      </c>
    </row>
    <row r="11568" spans="1:17">
      <c r="A11568" t="s">
        <v>23316</v>
      </c>
      <c r="B11568" t="s">
        <v>1470</v>
      </c>
      <c r="C11568">
        <v>3.2494403799999998</v>
      </c>
      <c r="D11568">
        <v>25.849512619999999</v>
      </c>
      <c r="E11568">
        <v>14.142315119999999</v>
      </c>
      <c r="F11568">
        <v>13.3899968</v>
      </c>
      <c r="G11568">
        <v>12.395596429999999</v>
      </c>
      <c r="H11568">
        <v>6.0129196189999998</v>
      </c>
      <c r="I11568">
        <v>20.678061979999999</v>
      </c>
      <c r="J11568">
        <v>18.57442395</v>
      </c>
      <c r="K11568">
        <v>24.25577341</v>
      </c>
      <c r="L11568">
        <v>12.692408909999999</v>
      </c>
      <c r="M11568">
        <v>3.4022464939999999</v>
      </c>
      <c r="N11568">
        <v>8.6667662379999992</v>
      </c>
      <c r="O11568">
        <v>3.271531403</v>
      </c>
      <c r="P11568">
        <v>11.07997838</v>
      </c>
      <c r="Q11568">
        <v>9.950430077</v>
      </c>
    </row>
    <row r="11569" spans="1:17">
      <c r="A11569" t="s">
        <v>23317</v>
      </c>
      <c r="B11569" t="s">
        <v>8484</v>
      </c>
      <c r="C11569">
        <v>44.39137771</v>
      </c>
      <c r="D11569">
        <v>270.58885679999997</v>
      </c>
      <c r="E11569">
        <v>241.43035610000001</v>
      </c>
      <c r="F11569">
        <v>227.78515440000001</v>
      </c>
      <c r="G11569">
        <v>226.25016650000001</v>
      </c>
      <c r="H11569">
        <v>129.41542849999999</v>
      </c>
      <c r="I11569">
        <v>266.7941482</v>
      </c>
      <c r="J11569">
        <v>266.36889109999998</v>
      </c>
      <c r="K11569">
        <v>645.94599579999999</v>
      </c>
      <c r="L11569">
        <v>440.28480589999998</v>
      </c>
      <c r="M11569">
        <v>33.568093259999998</v>
      </c>
      <c r="N11569">
        <v>115.165175</v>
      </c>
      <c r="O11569">
        <v>40.968737709999999</v>
      </c>
      <c r="P11569">
        <v>307.4752469</v>
      </c>
      <c r="Q11569">
        <v>229.33283979999999</v>
      </c>
    </row>
    <row r="11570" spans="1:17">
      <c r="A11570" t="e">
        <v>#N/A</v>
      </c>
      <c r="B11570" t="s">
        <v>23318</v>
      </c>
      <c r="C11570">
        <v>20.502271799999999</v>
      </c>
      <c r="D11570">
        <v>7.1373337829999999</v>
      </c>
      <c r="E11570">
        <v>11.529163</v>
      </c>
      <c r="F11570">
        <v>1.993399307</v>
      </c>
      <c r="G11570">
        <v>10.115310279999999</v>
      </c>
      <c r="H11570">
        <v>32.620873439999997</v>
      </c>
      <c r="I11570">
        <v>115.3241914</v>
      </c>
      <c r="J11570">
        <v>22.277835169999999</v>
      </c>
      <c r="K11570">
        <v>29.23124357</v>
      </c>
      <c r="L11570">
        <v>38.863552439999999</v>
      </c>
      <c r="M11570">
        <v>39.355064050000003</v>
      </c>
      <c r="N11570">
        <v>20.21883888</v>
      </c>
      <c r="O11570">
        <v>19.462131490000001</v>
      </c>
      <c r="P11570">
        <v>25.047351989999999</v>
      </c>
      <c r="Q11570">
        <v>66.442776260000002</v>
      </c>
    </row>
    <row r="11571" spans="1:17">
      <c r="A11571" t="s">
        <v>23319</v>
      </c>
      <c r="B11571" t="s">
        <v>4059</v>
      </c>
      <c r="C11571">
        <v>5.1336588230000002</v>
      </c>
      <c r="D11571">
        <v>18.070072960000001</v>
      </c>
      <c r="E11571">
        <v>14.746293550000001</v>
      </c>
      <c r="F11571">
        <v>23.008343440000001</v>
      </c>
      <c r="G11571">
        <v>11.32733123</v>
      </c>
      <c r="H11571">
        <v>51.261816449999998</v>
      </c>
      <c r="I11571">
        <v>15.25030872</v>
      </c>
      <c r="J11571">
        <v>19.162323000000001</v>
      </c>
      <c r="K11571">
        <v>24.582653659999998</v>
      </c>
      <c r="L11571">
        <v>15.61801535</v>
      </c>
      <c r="M11571">
        <v>4.744661432</v>
      </c>
      <c r="N11571">
        <v>12.117639260000001</v>
      </c>
      <c r="O11571">
        <v>2.9479932139999998</v>
      </c>
      <c r="P11571">
        <v>28.41224777</v>
      </c>
      <c r="Q11571">
        <v>19.475086309999998</v>
      </c>
    </row>
    <row r="11572" spans="1:17">
      <c r="A11572" t="e">
        <v>#N/A</v>
      </c>
      <c r="B11572" t="s">
        <v>23320</v>
      </c>
      <c r="C11572">
        <v>1.5569249089999999</v>
      </c>
      <c r="D11572">
        <v>0.34491099800000002</v>
      </c>
      <c r="E11572">
        <v>0.12422844199999999</v>
      </c>
      <c r="F11572">
        <v>0.211927843</v>
      </c>
      <c r="G11572">
        <v>0.33606473799999997</v>
      </c>
      <c r="H11572">
        <v>1.046403916</v>
      </c>
      <c r="I11572">
        <v>0.56762352000000005</v>
      </c>
      <c r="J11572">
        <v>0.98685980500000003</v>
      </c>
      <c r="K11572">
        <v>0.176574644</v>
      </c>
      <c r="L11572">
        <v>0.73781619700000001</v>
      </c>
      <c r="M11572">
        <v>0</v>
      </c>
      <c r="N11572">
        <v>0.62375676000000002</v>
      </c>
      <c r="O11572">
        <v>0.86213023600000005</v>
      </c>
      <c r="P11572">
        <v>0.116794042</v>
      </c>
      <c r="Q11572">
        <v>0</v>
      </c>
    </row>
    <row r="11573" spans="1:17">
      <c r="A11573" t="s">
        <v>23321</v>
      </c>
      <c r="B11573" t="s">
        <v>8757</v>
      </c>
      <c r="C11573">
        <v>6.5288749880000001</v>
      </c>
      <c r="D11573">
        <v>11.61165798</v>
      </c>
      <c r="E11573">
        <v>12.228751669999999</v>
      </c>
      <c r="F11573">
        <v>13.03020012</v>
      </c>
      <c r="G11573">
        <v>9.9720607329999993</v>
      </c>
      <c r="H11573">
        <v>6.0390657130000003</v>
      </c>
      <c r="I11573">
        <v>22.529004069999999</v>
      </c>
      <c r="J11573">
        <v>25.389588910000001</v>
      </c>
      <c r="K11573">
        <v>9.8866466899999992</v>
      </c>
      <c r="L11573">
        <v>6.3913403359999998</v>
      </c>
      <c r="M11573">
        <v>4.5893585530000003</v>
      </c>
      <c r="N11573">
        <v>13.27397934</v>
      </c>
      <c r="O11573">
        <v>5.6011589749999997</v>
      </c>
      <c r="P11573">
        <v>18.735392279999999</v>
      </c>
      <c r="Q11573">
        <v>12.895555529999999</v>
      </c>
    </row>
    <row r="11574" spans="1:17">
      <c r="A11574" t="s">
        <v>23322</v>
      </c>
      <c r="B11574" t="s">
        <v>8920</v>
      </c>
      <c r="C11574">
        <v>80.242918779999997</v>
      </c>
      <c r="D11574">
        <v>5.2103514779999998</v>
      </c>
      <c r="E11574">
        <v>5.2987488220000003</v>
      </c>
      <c r="F11574">
        <v>8.6627724659999998</v>
      </c>
      <c r="G11574">
        <v>6.2115121440000003</v>
      </c>
      <c r="H11574">
        <v>9.5641167649999996</v>
      </c>
      <c r="I11574">
        <v>3.0263746490000001</v>
      </c>
      <c r="J11574">
        <v>12.189371619999999</v>
      </c>
      <c r="K11574">
        <v>5.6486139919999996</v>
      </c>
      <c r="L11574">
        <v>7.4304805939999996</v>
      </c>
      <c r="M11574">
        <v>6.6392247329999998</v>
      </c>
      <c r="N11574">
        <v>5.6280364519999999</v>
      </c>
      <c r="O11574">
        <v>5.3626811239999999</v>
      </c>
      <c r="P11574">
        <v>8.5103142510000005</v>
      </c>
      <c r="Q11574">
        <v>6.657430604</v>
      </c>
    </row>
    <row r="11575" spans="1:17">
      <c r="A11575" t="e">
        <v>#N/A</v>
      </c>
      <c r="B11575" t="s">
        <v>23323</v>
      </c>
      <c r="C11575">
        <v>0</v>
      </c>
      <c r="D11575">
        <v>0</v>
      </c>
      <c r="E11575">
        <v>0</v>
      </c>
      <c r="F11575">
        <v>0</v>
      </c>
      <c r="G11575">
        <v>0</v>
      </c>
      <c r="H11575">
        <v>0</v>
      </c>
      <c r="I11575">
        <v>0</v>
      </c>
      <c r="J11575">
        <v>2.204333165</v>
      </c>
      <c r="K11575">
        <v>2.958089959</v>
      </c>
      <c r="L11575">
        <v>1.373373658</v>
      </c>
      <c r="M11575">
        <v>0</v>
      </c>
      <c r="N11575">
        <v>0.53587524099999995</v>
      </c>
      <c r="O11575">
        <v>0</v>
      </c>
      <c r="P11575">
        <v>1.6305062930000001</v>
      </c>
      <c r="Q11575">
        <v>0</v>
      </c>
    </row>
    <row r="11576" spans="1:17">
      <c r="A11576" t="e">
        <v>#N/A</v>
      </c>
      <c r="B11576" t="s">
        <v>23324</v>
      </c>
      <c r="C11576">
        <v>11.79926663</v>
      </c>
      <c r="D11576">
        <v>1.089138597</v>
      </c>
      <c r="E11576">
        <v>0.418432943</v>
      </c>
      <c r="F11576">
        <v>0.13384252499999999</v>
      </c>
      <c r="G11576">
        <v>0.339585417</v>
      </c>
      <c r="H11576">
        <v>0.75526160200000003</v>
      </c>
      <c r="I11576">
        <v>0</v>
      </c>
      <c r="J11576">
        <v>4.3627427220000001</v>
      </c>
      <c r="K11576">
        <v>2.2303059209999998</v>
      </c>
      <c r="L11576">
        <v>4.9703046659999996</v>
      </c>
      <c r="M11576">
        <v>3.7748734910000001</v>
      </c>
      <c r="N11576">
        <v>0.24241975199999999</v>
      </c>
      <c r="O11576">
        <v>3.2668577870000002</v>
      </c>
      <c r="P11576">
        <v>0.29504399599999998</v>
      </c>
      <c r="Q11576">
        <v>0.67593300499999998</v>
      </c>
    </row>
    <row r="11577" spans="1:17">
      <c r="A11577" t="e">
        <v>#N/A</v>
      </c>
      <c r="B11577" t="s">
        <v>23325</v>
      </c>
      <c r="C11577">
        <v>0</v>
      </c>
      <c r="D11577">
        <v>0.76558696299999995</v>
      </c>
      <c r="E11577">
        <v>0.36766074500000001</v>
      </c>
      <c r="F11577">
        <v>0.23520443699999999</v>
      </c>
      <c r="G11577">
        <v>0</v>
      </c>
      <c r="H11577">
        <v>0</v>
      </c>
      <c r="I11577">
        <v>0</v>
      </c>
      <c r="J11577">
        <v>0</v>
      </c>
      <c r="K11577">
        <v>0</v>
      </c>
      <c r="L11577">
        <v>0</v>
      </c>
      <c r="M11577">
        <v>0</v>
      </c>
      <c r="N11577">
        <v>0</v>
      </c>
      <c r="O11577">
        <v>0</v>
      </c>
      <c r="P11577">
        <v>0</v>
      </c>
      <c r="Q11577">
        <v>0</v>
      </c>
    </row>
    <row r="11578" spans="1:17">
      <c r="A11578" t="s">
        <v>23326</v>
      </c>
      <c r="B11578" t="s">
        <v>23327</v>
      </c>
      <c r="C11578">
        <v>3.4510389859999999</v>
      </c>
      <c r="D11578">
        <v>0</v>
      </c>
      <c r="E11578">
        <v>0</v>
      </c>
      <c r="F11578">
        <v>0</v>
      </c>
      <c r="G11578">
        <v>0</v>
      </c>
      <c r="H11578">
        <v>0</v>
      </c>
      <c r="I11578">
        <v>0</v>
      </c>
      <c r="J11578">
        <v>0.14582983999999999</v>
      </c>
      <c r="K11578">
        <v>0</v>
      </c>
      <c r="L11578">
        <v>0.72685513899999998</v>
      </c>
      <c r="M11578">
        <v>0</v>
      </c>
      <c r="N11578">
        <v>0</v>
      </c>
      <c r="O11578">
        <v>0</v>
      </c>
      <c r="P11578">
        <v>0</v>
      </c>
      <c r="Q11578">
        <v>0</v>
      </c>
    </row>
    <row r="11579" spans="1:17">
      <c r="A11579" t="s">
        <v>23328</v>
      </c>
      <c r="B11579" t="s">
        <v>23329</v>
      </c>
      <c r="C11579">
        <v>462.22022509999999</v>
      </c>
      <c r="D11579">
        <v>20.862244749999999</v>
      </c>
      <c r="E11579">
        <v>16.728563879999999</v>
      </c>
      <c r="F11579">
        <v>9.7609841389999996</v>
      </c>
      <c r="G11579">
        <v>16.85849778</v>
      </c>
      <c r="H11579">
        <v>26.876568710000001</v>
      </c>
      <c r="I11579">
        <v>573.27006819999997</v>
      </c>
      <c r="J11579">
        <v>49.83383946</v>
      </c>
      <c r="K11579">
        <v>241.04101230000001</v>
      </c>
      <c r="L11579">
        <v>241.28853509999999</v>
      </c>
      <c r="M11579">
        <v>887.25321480000002</v>
      </c>
      <c r="N11579">
        <v>41.322931769999997</v>
      </c>
      <c r="O11579">
        <v>445.87824690000002</v>
      </c>
      <c r="P11579">
        <v>33.31281267</v>
      </c>
      <c r="Q11579">
        <v>51.670694580000003</v>
      </c>
    </row>
    <row r="11580" spans="1:17">
      <c r="A11580" t="e">
        <v>#N/A</v>
      </c>
      <c r="B11580" t="s">
        <v>23330</v>
      </c>
      <c r="C11580">
        <v>9.6040542319999993</v>
      </c>
      <c r="D11580">
        <v>0.60789130999999996</v>
      </c>
      <c r="E11580">
        <v>0.87578988000000002</v>
      </c>
      <c r="F11580">
        <v>0.560271034</v>
      </c>
      <c r="G11580">
        <v>1.6584404070000001</v>
      </c>
      <c r="H11580">
        <v>3.6884868919999998</v>
      </c>
      <c r="I11580">
        <v>0</v>
      </c>
      <c r="J11580">
        <v>3.8264587329999999</v>
      </c>
      <c r="K11580">
        <v>7.4689314580000001</v>
      </c>
      <c r="L11580">
        <v>11.26987686</v>
      </c>
      <c r="M11580">
        <v>15.80179601</v>
      </c>
      <c r="N11580">
        <v>3.720861309</v>
      </c>
      <c r="O11580">
        <v>4.5584062139999997</v>
      </c>
      <c r="P11580">
        <v>2.470135779</v>
      </c>
      <c r="Q11580">
        <v>0</v>
      </c>
    </row>
    <row r="11581" spans="1:17">
      <c r="A11581" t="e">
        <v>#N/A</v>
      </c>
      <c r="B11581" t="s">
        <v>23331</v>
      </c>
      <c r="C11581">
        <v>0</v>
      </c>
      <c r="D11581">
        <v>0</v>
      </c>
      <c r="E11581">
        <v>0.18155148300000001</v>
      </c>
      <c r="F11581">
        <v>0</v>
      </c>
      <c r="G11581">
        <v>0</v>
      </c>
      <c r="H11581">
        <v>0</v>
      </c>
      <c r="I11581">
        <v>0</v>
      </c>
      <c r="J11581">
        <v>0</v>
      </c>
      <c r="K11581">
        <v>0</v>
      </c>
      <c r="L11581">
        <v>2.156537149</v>
      </c>
      <c r="M11581">
        <v>0</v>
      </c>
      <c r="N11581">
        <v>0</v>
      </c>
      <c r="O11581">
        <v>1.8899177279999999</v>
      </c>
      <c r="P11581">
        <v>0.25602991400000003</v>
      </c>
      <c r="Q11581">
        <v>0</v>
      </c>
    </row>
    <row r="11582" spans="1:17">
      <c r="A11582" t="e">
        <v>#N/A</v>
      </c>
      <c r="B11582" t="s">
        <v>23332</v>
      </c>
      <c r="C11582">
        <v>351.96676020000001</v>
      </c>
      <c r="D11582">
        <v>0</v>
      </c>
      <c r="E11582">
        <v>2.9955994760000002</v>
      </c>
      <c r="F11582">
        <v>0.63879386900000001</v>
      </c>
      <c r="G11582">
        <v>2.4311228690000002</v>
      </c>
      <c r="H11582">
        <v>0</v>
      </c>
      <c r="I11582">
        <v>41.062401489999999</v>
      </c>
      <c r="J11582">
        <v>13.683147630000001</v>
      </c>
      <c r="K11582">
        <v>36.191782449999998</v>
      </c>
      <c r="L11582">
        <v>65.235248740000003</v>
      </c>
      <c r="M11582">
        <v>45.041104150000002</v>
      </c>
      <c r="N11582">
        <v>8.6775252110000007</v>
      </c>
      <c r="O11582">
        <v>150.7209388</v>
      </c>
      <c r="P11582">
        <v>3.520411314</v>
      </c>
      <c r="Q11582">
        <v>51.616702220000001</v>
      </c>
    </row>
    <row r="11583" spans="1:17">
      <c r="A11583" t="e">
        <v>#N/A</v>
      </c>
      <c r="B11583" t="s">
        <v>23333</v>
      </c>
      <c r="C11583">
        <v>241.80733910000001</v>
      </c>
      <c r="D11583">
        <v>17.856140679999999</v>
      </c>
      <c r="E11583">
        <v>19.75168661</v>
      </c>
      <c r="F11583">
        <v>9.122424724</v>
      </c>
      <c r="G11583">
        <v>17.046294270000001</v>
      </c>
      <c r="H11583">
        <v>21.21688842</v>
      </c>
      <c r="I11583">
        <v>235.08825179999999</v>
      </c>
      <c r="J11583">
        <v>44.431090349999998</v>
      </c>
      <c r="K11583">
        <v>142.97434799999999</v>
      </c>
      <c r="L11583">
        <v>156.79349260000001</v>
      </c>
      <c r="M11583">
        <v>147.76642939999999</v>
      </c>
      <c r="N11583">
        <v>34.608609319999999</v>
      </c>
      <c r="O11583">
        <v>193.57565220000001</v>
      </c>
      <c r="P11583">
        <v>25.40872306</v>
      </c>
      <c r="Q11583">
        <v>101.47888930000001</v>
      </c>
    </row>
    <row r="11584" spans="1:17">
      <c r="A11584" t="e">
        <v>#N/A</v>
      </c>
      <c r="B11584" t="s">
        <v>23334</v>
      </c>
      <c r="C11584">
        <v>22.663225539999999</v>
      </c>
      <c r="D11584">
        <v>1.115702953</v>
      </c>
      <c r="E11584">
        <v>0.26789913999999998</v>
      </c>
      <c r="F11584">
        <v>1.0283023250000001</v>
      </c>
      <c r="G11584">
        <v>0.43483498500000001</v>
      </c>
      <c r="H11584">
        <v>0</v>
      </c>
      <c r="I11584">
        <v>3.6722472879999999</v>
      </c>
      <c r="J11584">
        <v>1.915350463</v>
      </c>
      <c r="K11584">
        <v>1.1423518130000001</v>
      </c>
      <c r="L11584">
        <v>1.5911036279999999</v>
      </c>
      <c r="M11584">
        <v>53.170474169999999</v>
      </c>
      <c r="N11584">
        <v>1.241662144</v>
      </c>
      <c r="O11584">
        <v>44.620496600000003</v>
      </c>
      <c r="P11584">
        <v>0.37780023899999998</v>
      </c>
      <c r="Q11584">
        <v>5.1931438200000004</v>
      </c>
    </row>
    <row r="11585" spans="1:17">
      <c r="A11585" t="s">
        <v>23328</v>
      </c>
      <c r="B11585" t="s">
        <v>23335</v>
      </c>
      <c r="C11585">
        <v>26.557834849999999</v>
      </c>
      <c r="D11585">
        <v>0.29417248299999998</v>
      </c>
      <c r="E11585">
        <v>0</v>
      </c>
      <c r="F11585">
        <v>0</v>
      </c>
      <c r="G11585">
        <v>0</v>
      </c>
      <c r="H11585">
        <v>4.5898534639999999</v>
      </c>
      <c r="I11585">
        <v>0</v>
      </c>
      <c r="J11585">
        <v>0.16833734</v>
      </c>
      <c r="K11585">
        <v>3.0119887040000002</v>
      </c>
      <c r="L11585">
        <v>10.907501399999999</v>
      </c>
      <c r="M11585">
        <v>0</v>
      </c>
      <c r="N11585">
        <v>0</v>
      </c>
      <c r="O11585">
        <v>11.764889780000001</v>
      </c>
      <c r="P11585">
        <v>0.99612924599999997</v>
      </c>
      <c r="Q11585">
        <v>10.041191270000001</v>
      </c>
    </row>
    <row r="11586" spans="1:17">
      <c r="A11586" t="s">
        <v>23336</v>
      </c>
      <c r="B11586" t="s">
        <v>7234</v>
      </c>
      <c r="C11586">
        <v>249.86995200000001</v>
      </c>
      <c r="D11586">
        <v>8.5795444369999991</v>
      </c>
      <c r="E11586">
        <v>8.3988433770000004</v>
      </c>
      <c r="F11586">
        <v>6.0826539720000001</v>
      </c>
      <c r="G11586">
        <v>6.2374706379999996</v>
      </c>
      <c r="H11586">
        <v>10.440180659999999</v>
      </c>
      <c r="I11586">
        <v>26.066664249999999</v>
      </c>
      <c r="J11586">
        <v>23.50924302</v>
      </c>
      <c r="K11586">
        <v>44.429141940000001</v>
      </c>
      <c r="L11586">
        <v>103.0587518</v>
      </c>
      <c r="M11586">
        <v>32.166415229999998</v>
      </c>
      <c r="N11586">
        <v>11.20071063</v>
      </c>
      <c r="O11586">
        <v>53.612995230000003</v>
      </c>
      <c r="P11586">
        <v>8.2686811450000004</v>
      </c>
      <c r="Q11586">
        <v>30.974675680000001</v>
      </c>
    </row>
    <row r="11587" spans="1:17">
      <c r="A11587" t="e">
        <v>#N/A</v>
      </c>
      <c r="B11587" t="s">
        <v>23337</v>
      </c>
      <c r="C11587">
        <v>1745.5973859999999</v>
      </c>
      <c r="D11587">
        <v>255.6272353</v>
      </c>
      <c r="E11587">
        <v>262.32053450000001</v>
      </c>
      <c r="F11587">
        <v>237.60984719999999</v>
      </c>
      <c r="G11587">
        <v>255.58796509999999</v>
      </c>
      <c r="H11587">
        <v>487.81014040000002</v>
      </c>
      <c r="I11587">
        <v>2532.98657</v>
      </c>
      <c r="J11587">
        <v>378.78872100000001</v>
      </c>
      <c r="K11587">
        <v>1309.0583810000001</v>
      </c>
      <c r="L11587">
        <v>1418.729611</v>
      </c>
      <c r="M11587">
        <v>1132.462047</v>
      </c>
      <c r="N11587">
        <v>138.1792586</v>
      </c>
      <c r="O11587">
        <v>1560.4050130000001</v>
      </c>
      <c r="P11587">
        <v>117.9308207</v>
      </c>
      <c r="Q11587">
        <v>527.2277441</v>
      </c>
    </row>
    <row r="11588" spans="1:17">
      <c r="A11588" t="s">
        <v>13570</v>
      </c>
      <c r="B11588" t="s">
        <v>23338</v>
      </c>
      <c r="C11588">
        <v>5.3633030130000003</v>
      </c>
      <c r="D11588">
        <v>0</v>
      </c>
      <c r="E11588">
        <v>0</v>
      </c>
      <c r="F11588">
        <v>0</v>
      </c>
      <c r="G11588">
        <v>0</v>
      </c>
      <c r="H11588">
        <v>0</v>
      </c>
      <c r="I11588">
        <v>0</v>
      </c>
      <c r="J11588">
        <v>0</v>
      </c>
      <c r="K11588">
        <v>2.4330610049999999</v>
      </c>
      <c r="L11588">
        <v>0</v>
      </c>
      <c r="M11588">
        <v>0</v>
      </c>
      <c r="N11588">
        <v>0.66114477800000004</v>
      </c>
      <c r="O11588">
        <v>0</v>
      </c>
      <c r="P11588">
        <v>0</v>
      </c>
      <c r="Q11588">
        <v>0</v>
      </c>
    </row>
    <row r="11589" spans="1:17">
      <c r="A11589" t="e">
        <v>#N/A</v>
      </c>
      <c r="B11589" t="s">
        <v>23339</v>
      </c>
      <c r="C11589">
        <v>0.91366002700000004</v>
      </c>
      <c r="D11589">
        <v>0</v>
      </c>
      <c r="E11589">
        <v>9.7202342999999997E-2</v>
      </c>
      <c r="F11589">
        <v>0</v>
      </c>
      <c r="G11589">
        <v>0</v>
      </c>
      <c r="H11589">
        <v>0</v>
      </c>
      <c r="I11589">
        <v>1.332408308</v>
      </c>
      <c r="J11589">
        <v>0.81077519600000003</v>
      </c>
      <c r="K11589">
        <v>0</v>
      </c>
      <c r="L11589">
        <v>0</v>
      </c>
      <c r="M11589">
        <v>0</v>
      </c>
      <c r="N11589">
        <v>0.67577187500000002</v>
      </c>
      <c r="O11589">
        <v>0</v>
      </c>
      <c r="P11589">
        <v>0.137077963</v>
      </c>
      <c r="Q11589">
        <v>0</v>
      </c>
    </row>
    <row r="11590" spans="1:17">
      <c r="A11590" t="e">
        <v>#N/A</v>
      </c>
      <c r="B11590" t="s">
        <v>23340</v>
      </c>
      <c r="C11590">
        <v>1.0222136930000001</v>
      </c>
      <c r="D11590">
        <v>0.22645456</v>
      </c>
      <c r="E11590">
        <v>0.32625340800000002</v>
      </c>
      <c r="F11590">
        <v>0</v>
      </c>
      <c r="G11590">
        <v>0.176517172</v>
      </c>
      <c r="H11590">
        <v>1.5703459049999999</v>
      </c>
      <c r="I11590">
        <v>4.4721427370000004</v>
      </c>
      <c r="J11590">
        <v>4.1467653589999998</v>
      </c>
      <c r="K11590">
        <v>3.7098157899999999</v>
      </c>
      <c r="L11590">
        <v>1.9376806559999999</v>
      </c>
      <c r="M11590">
        <v>0</v>
      </c>
      <c r="N11590">
        <v>6.0484928199999999</v>
      </c>
      <c r="O11590">
        <v>0</v>
      </c>
      <c r="P11590">
        <v>1.073551173</v>
      </c>
      <c r="Q11590">
        <v>0</v>
      </c>
    </row>
    <row r="11591" spans="1:17">
      <c r="A11591" t="s">
        <v>20157</v>
      </c>
      <c r="B11591" t="s">
        <v>23341</v>
      </c>
      <c r="C11591">
        <v>7.7626754130000002</v>
      </c>
      <c r="D11591">
        <v>0</v>
      </c>
      <c r="E11591">
        <v>0.16517089800000001</v>
      </c>
      <c r="F11591">
        <v>0</v>
      </c>
      <c r="G11591">
        <v>0.26809375000000002</v>
      </c>
      <c r="H11591">
        <v>0</v>
      </c>
      <c r="I11591">
        <v>0</v>
      </c>
      <c r="J11591">
        <v>0.78726184499999996</v>
      </c>
      <c r="K11591">
        <v>0.70430713300000003</v>
      </c>
      <c r="L11591">
        <v>1.961962368</v>
      </c>
      <c r="M11591">
        <v>0</v>
      </c>
      <c r="N11591">
        <v>0.95692007300000004</v>
      </c>
      <c r="O11591">
        <v>5.1581965050000003</v>
      </c>
      <c r="P11591">
        <v>0</v>
      </c>
      <c r="Q11591">
        <v>1.06726264</v>
      </c>
    </row>
    <row r="11592" spans="1:17">
      <c r="A11592" t="e">
        <v>#N/A</v>
      </c>
      <c r="B11592" t="s">
        <v>23342</v>
      </c>
      <c r="C11592">
        <v>0</v>
      </c>
      <c r="D11592">
        <v>1.4407502700000001</v>
      </c>
      <c r="E11592">
        <v>0.34594849599999999</v>
      </c>
      <c r="F11592">
        <v>0.442628823</v>
      </c>
      <c r="G11592">
        <v>0.56151919299999997</v>
      </c>
      <c r="H11592">
        <v>0</v>
      </c>
      <c r="I11592">
        <v>0</v>
      </c>
      <c r="J11592">
        <v>0.206113829</v>
      </c>
      <c r="K11592">
        <v>1.4751629719999999</v>
      </c>
      <c r="L11592">
        <v>1.027326752</v>
      </c>
      <c r="M11592">
        <v>0</v>
      </c>
      <c r="N11592">
        <v>0.400851558</v>
      </c>
      <c r="O11592">
        <v>1.8006302759999999</v>
      </c>
      <c r="P11592">
        <v>0.48786802499999998</v>
      </c>
      <c r="Q11592">
        <v>2.2353689939999999</v>
      </c>
    </row>
    <row r="11593" spans="1:17">
      <c r="A11593" t="s">
        <v>23343</v>
      </c>
      <c r="B11593" t="s">
        <v>6199</v>
      </c>
      <c r="C11593">
        <v>18.15915502</v>
      </c>
      <c r="D11593">
        <v>2.6602789549999999</v>
      </c>
      <c r="E11593">
        <v>1.713794499</v>
      </c>
      <c r="F11593">
        <v>3.4286468079999999</v>
      </c>
      <c r="G11593">
        <v>2.2759448139999998</v>
      </c>
      <c r="H11593">
        <v>2.924630032</v>
      </c>
      <c r="I11593">
        <v>8.115406063</v>
      </c>
      <c r="J11593">
        <v>2.0421348909999999</v>
      </c>
      <c r="K11593">
        <v>3.8532093789999999</v>
      </c>
      <c r="L11593">
        <v>7.7727104889999996</v>
      </c>
      <c r="M11593">
        <v>6.7465824090000002</v>
      </c>
      <c r="N11593">
        <v>1.6969382639999999</v>
      </c>
      <c r="O11593">
        <v>6.4873771649999998</v>
      </c>
      <c r="P11593">
        <v>5.1412985659999997</v>
      </c>
      <c r="Q11593">
        <v>7.0469611179999996</v>
      </c>
    </row>
    <row r="11594" spans="1:17">
      <c r="A11594" t="s">
        <v>23344</v>
      </c>
      <c r="B11594" t="s">
        <v>23345</v>
      </c>
      <c r="C11594">
        <v>37.377367800000002</v>
      </c>
      <c r="D11594">
        <v>0.605878425</v>
      </c>
      <c r="E11594">
        <v>0.67891437700000001</v>
      </c>
      <c r="F11594">
        <v>0.248184814</v>
      </c>
      <c r="G11594">
        <v>0.62969481199999999</v>
      </c>
      <c r="H11594">
        <v>2.1007276340000001</v>
      </c>
      <c r="I11594">
        <v>26.589340190000001</v>
      </c>
      <c r="J11594">
        <v>1.849109498</v>
      </c>
      <c r="K11594">
        <v>12.40699983</v>
      </c>
      <c r="L11594">
        <v>30.529520380000001</v>
      </c>
      <c r="M11594">
        <v>26.249120300000001</v>
      </c>
      <c r="N11594">
        <v>2.9218804540000001</v>
      </c>
      <c r="O11594">
        <v>59.567870460000002</v>
      </c>
      <c r="P11594">
        <v>0.68387681199999995</v>
      </c>
      <c r="Q11594">
        <v>17.54739987</v>
      </c>
    </row>
    <row r="11595" spans="1:17">
      <c r="A11595" t="s">
        <v>23346</v>
      </c>
      <c r="B11595" t="s">
        <v>2402</v>
      </c>
      <c r="C11595">
        <v>1.469659544</v>
      </c>
      <c r="D11595">
        <v>2.0619990509999999</v>
      </c>
      <c r="E11595">
        <v>1.407185519</v>
      </c>
      <c r="F11595">
        <v>2.8006905569999998</v>
      </c>
      <c r="G11595">
        <v>2.1994500299999999</v>
      </c>
      <c r="H11595">
        <v>0.376286919</v>
      </c>
      <c r="I11595">
        <v>3.5720554880000002</v>
      </c>
      <c r="J11595">
        <v>1.2420619850000001</v>
      </c>
      <c r="K11595">
        <v>2.0001320009999999</v>
      </c>
      <c r="L11595">
        <v>1.2381541869999999</v>
      </c>
      <c r="M11595">
        <v>2.8210798330000002</v>
      </c>
      <c r="N11595">
        <v>1.8720671230000001</v>
      </c>
      <c r="O11595">
        <v>0.54253865999999995</v>
      </c>
      <c r="P11595">
        <v>4.409910258</v>
      </c>
      <c r="Q11595">
        <v>2.3573464240000002</v>
      </c>
    </row>
    <row r="11596" spans="1:17">
      <c r="A11596" t="s">
        <v>23347</v>
      </c>
      <c r="B11596" t="s">
        <v>23348</v>
      </c>
      <c r="C11596">
        <v>1.9572243220000001</v>
      </c>
      <c r="D11596">
        <v>1.300772163</v>
      </c>
      <c r="E11596">
        <v>0.20822492400000001</v>
      </c>
      <c r="F11596">
        <v>0.53283280099999997</v>
      </c>
      <c r="G11596">
        <v>0</v>
      </c>
      <c r="H11596">
        <v>0.75168216300000001</v>
      </c>
      <c r="I11596">
        <v>1.427129278</v>
      </c>
      <c r="J11596">
        <v>0.868413243</v>
      </c>
      <c r="K11596">
        <v>1.3318414510000001</v>
      </c>
      <c r="L11596">
        <v>0.61834359000000005</v>
      </c>
      <c r="M11596">
        <v>3.7569830949999998</v>
      </c>
      <c r="N11596">
        <v>0.12063542200000001</v>
      </c>
      <c r="O11596">
        <v>1.0837916830000001</v>
      </c>
      <c r="P11596">
        <v>1.468228415</v>
      </c>
      <c r="Q11596">
        <v>0.67272953099999999</v>
      </c>
    </row>
    <row r="11597" spans="1:17">
      <c r="A11597" t="s">
        <v>23349</v>
      </c>
      <c r="B11597" t="s">
        <v>7271</v>
      </c>
      <c r="C11597">
        <v>74.526824809999994</v>
      </c>
      <c r="D11597">
        <v>8.1793587330000008</v>
      </c>
      <c r="E11597">
        <v>5.4410137949999999</v>
      </c>
      <c r="F11597">
        <v>3.4063365779999999</v>
      </c>
      <c r="G11597">
        <v>6.1631379759999998</v>
      </c>
      <c r="H11597">
        <v>16.49071193</v>
      </c>
      <c r="I11597">
        <v>25.92460668</v>
      </c>
      <c r="J11597">
        <v>10.66127195</v>
      </c>
      <c r="K11597">
        <v>30.583254579999998</v>
      </c>
      <c r="L11597">
        <v>46.399110700000001</v>
      </c>
      <c r="M11597">
        <v>45.935960530000003</v>
      </c>
      <c r="N11597">
        <v>9.6927765049999994</v>
      </c>
      <c r="O11597">
        <v>62.091932759999999</v>
      </c>
      <c r="P11597">
        <v>6.4010869560000003</v>
      </c>
      <c r="Q11597">
        <v>22.18492698</v>
      </c>
    </row>
    <row r="11598" spans="1:17">
      <c r="A11598" t="s">
        <v>23350</v>
      </c>
      <c r="B11598" t="s">
        <v>23351</v>
      </c>
      <c r="C11598">
        <v>10.564459660000001</v>
      </c>
      <c r="D11598">
        <v>2.1276195840000001</v>
      </c>
      <c r="E11598">
        <v>0.919579374</v>
      </c>
      <c r="F11598">
        <v>0.91510935599999998</v>
      </c>
      <c r="G11598">
        <v>1.1609082850000001</v>
      </c>
      <c r="H11598">
        <v>4.4261842700000003</v>
      </c>
      <c r="I11598">
        <v>0</v>
      </c>
      <c r="J11598">
        <v>3.409026871</v>
      </c>
      <c r="K11598">
        <v>3.485501347</v>
      </c>
      <c r="L11598">
        <v>1.213679046</v>
      </c>
      <c r="M11598">
        <v>0</v>
      </c>
      <c r="N11598">
        <v>0.47356416699999998</v>
      </c>
      <c r="O11598">
        <v>1.0636281169999999</v>
      </c>
      <c r="P11598">
        <v>0.86454752300000004</v>
      </c>
      <c r="Q11598">
        <v>2.6408545320000001</v>
      </c>
    </row>
    <row r="11599" spans="1:17">
      <c r="A11599" t="s">
        <v>23352</v>
      </c>
      <c r="B11599" t="s">
        <v>23353</v>
      </c>
      <c r="C11599">
        <v>4.8872702009999998</v>
      </c>
      <c r="D11599">
        <v>2.7067349740000002</v>
      </c>
      <c r="E11599">
        <v>4.939489472</v>
      </c>
      <c r="F11599">
        <v>5.3220222919999998</v>
      </c>
      <c r="G11599">
        <v>3.7977303990000002</v>
      </c>
      <c r="H11599">
        <v>2.8154722429999999</v>
      </c>
      <c r="I11599">
        <v>14.25440367</v>
      </c>
      <c r="J11599">
        <v>6.5053915140000003</v>
      </c>
      <c r="K11599">
        <v>2.2171088449999998</v>
      </c>
      <c r="L11599">
        <v>6.1761182239999997</v>
      </c>
      <c r="M11599">
        <v>0</v>
      </c>
      <c r="N11599">
        <v>0.90369493300000003</v>
      </c>
      <c r="O11599">
        <v>0</v>
      </c>
      <c r="P11599">
        <v>0.36662271699999999</v>
      </c>
      <c r="Q11599">
        <v>6.7193340160000004</v>
      </c>
    </row>
    <row r="11600" spans="1:17">
      <c r="A11600" t="s">
        <v>23354</v>
      </c>
      <c r="B11600" t="s">
        <v>23355</v>
      </c>
      <c r="C11600">
        <v>8.8336755510000007</v>
      </c>
      <c r="D11600">
        <v>0.48923872800000001</v>
      </c>
      <c r="E11600">
        <v>0.70484693600000003</v>
      </c>
      <c r="F11600">
        <v>0.60121775899999996</v>
      </c>
      <c r="G11600">
        <v>0</v>
      </c>
      <c r="H11600">
        <v>4.240773699</v>
      </c>
      <c r="I11600">
        <v>3.2205805089999999</v>
      </c>
      <c r="J11600">
        <v>2.5196588979999999</v>
      </c>
      <c r="K11600">
        <v>3.005545948</v>
      </c>
      <c r="L11600">
        <v>11.16325112</v>
      </c>
      <c r="M11600">
        <v>0</v>
      </c>
      <c r="N11600">
        <v>1.3611804249999999</v>
      </c>
      <c r="O11600">
        <v>4.8915517660000001</v>
      </c>
      <c r="P11600">
        <v>2.9819954659999999</v>
      </c>
      <c r="Q11600">
        <v>3.036276601</v>
      </c>
    </row>
    <row r="11601" spans="1:17">
      <c r="A11601" t="e">
        <v>#N/A</v>
      </c>
      <c r="B11601" t="s">
        <v>23356</v>
      </c>
      <c r="C11601">
        <v>660.27872850000006</v>
      </c>
      <c r="D11601">
        <v>49.999060229999998</v>
      </c>
      <c r="E11601">
        <v>96.811273</v>
      </c>
      <c r="F11601">
        <v>41.179921030000003</v>
      </c>
      <c r="G11601">
        <v>101.1648648</v>
      </c>
      <c r="H11601">
        <v>73.769737840000005</v>
      </c>
      <c r="I11601">
        <v>210.08670530000001</v>
      </c>
      <c r="J11601">
        <v>93.443861549999994</v>
      </c>
      <c r="K11601">
        <v>180.81038240000001</v>
      </c>
      <c r="L11601">
        <v>280.66327949999999</v>
      </c>
      <c r="M11601">
        <v>235.05171559999999</v>
      </c>
      <c r="N11601">
        <v>89.977191649999995</v>
      </c>
      <c r="O11601">
        <v>335.04285670000002</v>
      </c>
      <c r="P11601">
        <v>41.066007329999998</v>
      </c>
      <c r="Q11601">
        <v>275.63919179999999</v>
      </c>
    </row>
    <row r="11602" spans="1:17">
      <c r="A11602" t="s">
        <v>23357</v>
      </c>
      <c r="B11602" t="s">
        <v>23358</v>
      </c>
      <c r="C11602">
        <v>60.435268100000002</v>
      </c>
      <c r="D11602">
        <v>15.619841340000001</v>
      </c>
      <c r="E11602">
        <v>21.074732359999999</v>
      </c>
      <c r="F11602">
        <v>3.1991627899999999</v>
      </c>
      <c r="G11602">
        <v>16.23383943</v>
      </c>
      <c r="H11602">
        <v>2.5789420550000002</v>
      </c>
      <c r="I11602">
        <v>83.237605189999996</v>
      </c>
      <c r="J11602">
        <v>86.403587560000005</v>
      </c>
      <c r="K11602">
        <v>219.33154819999999</v>
      </c>
      <c r="L11602">
        <v>120.9238757</v>
      </c>
      <c r="M11602">
        <v>51.559247679999999</v>
      </c>
      <c r="N11602">
        <v>52.149810049999999</v>
      </c>
      <c r="O11602">
        <v>37.183747160000003</v>
      </c>
      <c r="P11602">
        <v>74.048846760000004</v>
      </c>
      <c r="Q11602">
        <v>36.929022719999999</v>
      </c>
    </row>
    <row r="11603" spans="1:17">
      <c r="A11603" t="e">
        <v>#N/A</v>
      </c>
      <c r="B11603" t="s">
        <v>23359</v>
      </c>
      <c r="C11603">
        <v>2.4010135579999998</v>
      </c>
      <c r="D11603">
        <v>5.8509538570000004</v>
      </c>
      <c r="E11603">
        <v>1.53263229</v>
      </c>
      <c r="F11603">
        <v>0.98047430999999996</v>
      </c>
      <c r="G11603">
        <v>1.451135356</v>
      </c>
      <c r="H11603">
        <v>14.753947569999999</v>
      </c>
      <c r="I11603">
        <v>8.7536127209999997</v>
      </c>
      <c r="J11603">
        <v>5.3266044859999999</v>
      </c>
      <c r="K11603">
        <v>3.2676575130000001</v>
      </c>
      <c r="L11603">
        <v>5.3098458280000003</v>
      </c>
      <c r="M11603">
        <v>0</v>
      </c>
      <c r="N11603">
        <v>2.6637984370000001</v>
      </c>
      <c r="O11603">
        <v>5.3181405829999999</v>
      </c>
      <c r="P11603">
        <v>2.5215969409999999</v>
      </c>
      <c r="Q11603">
        <v>1.6505340820000001</v>
      </c>
    </row>
    <row r="11604" spans="1:17">
      <c r="A11604" t="s">
        <v>23360</v>
      </c>
      <c r="B11604" t="s">
        <v>23361</v>
      </c>
      <c r="C11604">
        <v>5.7528762670000004</v>
      </c>
      <c r="D11604">
        <v>3.4592342299999999</v>
      </c>
      <c r="E11604">
        <v>6.1203624459999997</v>
      </c>
      <c r="F11604">
        <v>3.8594590759999998</v>
      </c>
      <c r="G11604">
        <v>6.7410239430000001</v>
      </c>
      <c r="H11604">
        <v>5.2079232830000004</v>
      </c>
      <c r="I11604">
        <v>2.9962614689999998</v>
      </c>
      <c r="J11604">
        <v>6.3031864989999997</v>
      </c>
      <c r="K11604">
        <v>7.6429587989999996</v>
      </c>
      <c r="L11604">
        <v>8.3085689939999998</v>
      </c>
      <c r="M11604">
        <v>0</v>
      </c>
      <c r="N11604">
        <v>6.4331689389999998</v>
      </c>
      <c r="O11604">
        <v>0.910169334</v>
      </c>
      <c r="P11604">
        <v>9.4942515669999992</v>
      </c>
      <c r="Q11604">
        <v>5.9320687620000001</v>
      </c>
    </row>
    <row r="11605" spans="1:17">
      <c r="A11605" t="s">
        <v>23362</v>
      </c>
      <c r="B11605" t="s">
        <v>7079</v>
      </c>
      <c r="C11605">
        <v>26.307259129999998</v>
      </c>
      <c r="D11605">
        <v>12.095721920000001</v>
      </c>
      <c r="E11605">
        <v>17.584745000000002</v>
      </c>
      <c r="F11605">
        <v>14.458853530000001</v>
      </c>
      <c r="G11605">
        <v>12.599761790000001</v>
      </c>
      <c r="H11605">
        <v>24.591390369999999</v>
      </c>
      <c r="I11605">
        <v>14.47712873</v>
      </c>
      <c r="J11605">
        <v>18.3109346</v>
      </c>
      <c r="K11605">
        <v>17.338484009999998</v>
      </c>
      <c r="L11605">
        <v>16.936074189999999</v>
      </c>
      <c r="M11605">
        <v>12.38630364</v>
      </c>
      <c r="N11605">
        <v>8.3215241770000006</v>
      </c>
      <c r="O11605">
        <v>12.093656230000001</v>
      </c>
      <c r="P11605">
        <v>13.106762120000001</v>
      </c>
      <c r="Q11605">
        <v>18.084457570000001</v>
      </c>
    </row>
    <row r="11606" spans="1:17">
      <c r="A11606" t="s">
        <v>23363</v>
      </c>
      <c r="B11606" t="s">
        <v>4983</v>
      </c>
      <c r="C11606">
        <v>16.155276600000001</v>
      </c>
      <c r="D11606">
        <v>8.1470221899999995</v>
      </c>
      <c r="E11606">
        <v>7.7472197190000003</v>
      </c>
      <c r="F11606">
        <v>8.9730007260000004</v>
      </c>
      <c r="G11606">
        <v>6.9532567329999999</v>
      </c>
      <c r="H11606">
        <v>2.8060633519999998</v>
      </c>
      <c r="I11606">
        <v>13.02287027</v>
      </c>
      <c r="J11606">
        <v>12.884970839999999</v>
      </c>
      <c r="K11606">
        <v>25.44837368</v>
      </c>
      <c r="L11606">
        <v>14.00371371</v>
      </c>
      <c r="M11606">
        <v>7.9474926449999996</v>
      </c>
      <c r="N11606">
        <v>8.6164567220000006</v>
      </c>
      <c r="O11606">
        <v>14.385220049999999</v>
      </c>
      <c r="P11606">
        <v>13.25174998</v>
      </c>
      <c r="Q11606">
        <v>12.44503347</v>
      </c>
    </row>
    <row r="11607" spans="1:17">
      <c r="A11607" t="s">
        <v>23364</v>
      </c>
      <c r="B11607" t="s">
        <v>7095</v>
      </c>
      <c r="C11607">
        <v>5.9651847949999999</v>
      </c>
      <c r="D11607">
        <v>7.3528956819999998</v>
      </c>
      <c r="E11607">
        <v>7.9409274019999998</v>
      </c>
      <c r="F11607">
        <v>7.1620622220000003</v>
      </c>
      <c r="G11607">
        <v>7.0784693519999999</v>
      </c>
      <c r="H11607">
        <v>16.50666189</v>
      </c>
      <c r="I11607">
        <v>35.24269323</v>
      </c>
      <c r="J11607">
        <v>5.1189514599999999</v>
      </c>
      <c r="K11607">
        <v>14.29378284</v>
      </c>
      <c r="L11607">
        <v>19.618897029999999</v>
      </c>
      <c r="M11607">
        <v>7.6336330590000001</v>
      </c>
      <c r="N11607">
        <v>4.5628784419999997</v>
      </c>
      <c r="O11607">
        <v>12.026876440000001</v>
      </c>
      <c r="P11607">
        <v>3.3733363519999999</v>
      </c>
      <c r="Q11607">
        <v>7.5704496580000002</v>
      </c>
    </row>
    <row r="11608" spans="1:17">
      <c r="A11608" t="s">
        <v>23365</v>
      </c>
      <c r="B11608" t="s">
        <v>23366</v>
      </c>
      <c r="C11608">
        <v>3.6872708209999998</v>
      </c>
      <c r="D11608">
        <v>4.0842697379999997</v>
      </c>
      <c r="E11608">
        <v>3.5305279540000001</v>
      </c>
      <c r="F11608">
        <v>6.0229136209999998</v>
      </c>
      <c r="G11608">
        <v>3.183613281</v>
      </c>
      <c r="H11608">
        <v>7.080577516</v>
      </c>
      <c r="I11608">
        <v>0</v>
      </c>
      <c r="J11608">
        <v>2.8046203209999998</v>
      </c>
      <c r="K11608">
        <v>21.745482729999999</v>
      </c>
      <c r="L11608">
        <v>6.9894909370000002</v>
      </c>
      <c r="M11608">
        <v>0</v>
      </c>
      <c r="N11608">
        <v>3.6362962790000002</v>
      </c>
      <c r="O11608">
        <v>0</v>
      </c>
      <c r="P11608">
        <v>3.3192449530000001</v>
      </c>
      <c r="Q11608">
        <v>5.0694975390000003</v>
      </c>
    </row>
    <row r="11609" spans="1:17">
      <c r="A11609" t="s">
        <v>23367</v>
      </c>
      <c r="B11609" t="s">
        <v>23368</v>
      </c>
      <c r="C11609">
        <v>23.789700490000001</v>
      </c>
      <c r="D11609">
        <v>4.6937854190000001</v>
      </c>
      <c r="E11609">
        <v>4.1523161059999998</v>
      </c>
      <c r="F11609">
        <v>3.288839721</v>
      </c>
      <c r="G11609">
        <v>2.7600866900000001</v>
      </c>
      <c r="H11609">
        <v>4.1400028390000001</v>
      </c>
      <c r="I11609">
        <v>7.5890907050000003</v>
      </c>
      <c r="J11609">
        <v>4.3352546939999996</v>
      </c>
      <c r="K11609">
        <v>10.96081938</v>
      </c>
      <c r="L11609">
        <v>17.850149070000001</v>
      </c>
      <c r="M11609">
        <v>15.697493720000001</v>
      </c>
      <c r="N11609">
        <v>6.6899996350000004</v>
      </c>
      <c r="O11609">
        <v>23.053253869999999</v>
      </c>
      <c r="P11609">
        <v>4.2384358000000004</v>
      </c>
      <c r="Q11609">
        <v>8.9434880079999992</v>
      </c>
    </row>
    <row r="11610" spans="1:17">
      <c r="A11610" t="s">
        <v>23367</v>
      </c>
      <c r="B11610" t="s">
        <v>4698</v>
      </c>
      <c r="C11610">
        <v>12.30519449</v>
      </c>
      <c r="D11610">
        <v>7.0477398730000003</v>
      </c>
      <c r="E11610">
        <v>3.3845629740000001</v>
      </c>
      <c r="F11610">
        <v>2.5328919679999999</v>
      </c>
      <c r="G11610">
        <v>4.4052323309999997</v>
      </c>
      <c r="H11610">
        <v>6.4548520610000004</v>
      </c>
      <c r="I11610">
        <v>6.1275289050000001</v>
      </c>
      <c r="J11610">
        <v>6.4680197330000002</v>
      </c>
      <c r="K11610">
        <v>8.0329913860000008</v>
      </c>
      <c r="L11610">
        <v>15.170988080000001</v>
      </c>
      <c r="M11610">
        <v>2.8805357310000002</v>
      </c>
      <c r="N11610">
        <v>5.7715632799999996</v>
      </c>
      <c r="O11610">
        <v>9.6391298059999997</v>
      </c>
      <c r="P11610">
        <v>4.4578231639999997</v>
      </c>
      <c r="Q11610">
        <v>7.4274033709999996</v>
      </c>
    </row>
    <row r="11611" spans="1:17">
      <c r="A11611" t="s">
        <v>10680</v>
      </c>
      <c r="B11611" t="s">
        <v>613</v>
      </c>
      <c r="C11611">
        <v>28.047437070000001</v>
      </c>
      <c r="D11611">
        <v>9.2130412439999994</v>
      </c>
      <c r="E11611">
        <v>7.1202195829999999</v>
      </c>
      <c r="F11611">
        <v>7.8725734320000003</v>
      </c>
      <c r="G11611">
        <v>10.321169879999999</v>
      </c>
      <c r="H11611">
        <v>27.56085779</v>
      </c>
      <c r="I11611">
        <v>12.97584709</v>
      </c>
      <c r="J11611">
        <v>2.7463823029999999</v>
      </c>
      <c r="K11611">
        <v>11.05646739</v>
      </c>
      <c r="L11611">
        <v>11.48873702</v>
      </c>
      <c r="M11611">
        <v>5.9407845100000003</v>
      </c>
      <c r="N11611">
        <v>6.1042088349999997</v>
      </c>
      <c r="O11611">
        <v>12.85321096</v>
      </c>
      <c r="P11611">
        <v>23.767970420000001</v>
      </c>
      <c r="Q11611">
        <v>11.16951589</v>
      </c>
    </row>
    <row r="11612" spans="1:17">
      <c r="A11612" t="s">
        <v>23369</v>
      </c>
      <c r="B11612" t="s">
        <v>23370</v>
      </c>
      <c r="C11612">
        <v>1.1108926210000001</v>
      </c>
      <c r="D11612">
        <v>0.36914986700000002</v>
      </c>
      <c r="E11612">
        <v>0.35455649500000003</v>
      </c>
      <c r="F11612">
        <v>0.34023183899999998</v>
      </c>
      <c r="G11612">
        <v>0.43161831699999997</v>
      </c>
      <c r="H11612">
        <v>0.31998305900000001</v>
      </c>
      <c r="I11612">
        <v>0.405009116</v>
      </c>
      <c r="J11612">
        <v>0.140828279</v>
      </c>
      <c r="K11612">
        <v>0.50395614600000005</v>
      </c>
      <c r="L11612">
        <v>1.7548150300000001</v>
      </c>
      <c r="M11612">
        <v>0</v>
      </c>
      <c r="N11612">
        <v>0.58200303600000003</v>
      </c>
      <c r="O11612">
        <v>0.61514470799999998</v>
      </c>
      <c r="P11612">
        <v>0.16666910300000001</v>
      </c>
      <c r="Q11612">
        <v>0.38183169099999997</v>
      </c>
    </row>
    <row r="11613" spans="1:17">
      <c r="A11613" t="s">
        <v>23371</v>
      </c>
      <c r="B11613" t="s">
        <v>23372</v>
      </c>
      <c r="C11613">
        <v>9.0547279659999997</v>
      </c>
      <c r="D11613">
        <v>1.700675902</v>
      </c>
      <c r="E11613">
        <v>1.9685096019999999</v>
      </c>
      <c r="F11613">
        <v>1.3664951780000001</v>
      </c>
      <c r="G11613">
        <v>1.9374820960000001</v>
      </c>
      <c r="H11613">
        <v>2.8727300200000001</v>
      </c>
      <c r="I11613">
        <v>1.4352920760000001</v>
      </c>
      <c r="J11613">
        <v>1.74676067</v>
      </c>
      <c r="K11613">
        <v>2.411026611</v>
      </c>
      <c r="L11613">
        <v>3.7312821020000002</v>
      </c>
      <c r="M11613">
        <v>0.37784720399999999</v>
      </c>
      <c r="N11613">
        <v>0.84927796799999999</v>
      </c>
      <c r="O11613">
        <v>3.2699720459999999</v>
      </c>
      <c r="P11613">
        <v>1.5947563929999999</v>
      </c>
      <c r="Q11613">
        <v>2.435678513</v>
      </c>
    </row>
    <row r="11614" spans="1:17">
      <c r="A11614" t="s">
        <v>23373</v>
      </c>
      <c r="B11614" t="s">
        <v>1463</v>
      </c>
      <c r="C11614">
        <v>3.328201467</v>
      </c>
      <c r="D11614">
        <v>21.19760681</v>
      </c>
      <c r="E11614">
        <v>19.002307309999999</v>
      </c>
      <c r="F11614">
        <v>10.19324535</v>
      </c>
      <c r="G11614">
        <v>16.762611230000001</v>
      </c>
      <c r="H11614">
        <v>5.325887722</v>
      </c>
      <c r="I11614">
        <v>52.580464859999999</v>
      </c>
      <c r="J11614">
        <v>95.42364336</v>
      </c>
      <c r="K11614">
        <v>67.187778649999998</v>
      </c>
      <c r="L11614">
        <v>32.245227049999997</v>
      </c>
      <c r="M11614">
        <v>3.194318736</v>
      </c>
      <c r="N11614">
        <v>12.68430012</v>
      </c>
      <c r="O11614">
        <v>7.9861399210000004</v>
      </c>
      <c r="P11614">
        <v>2.829569013</v>
      </c>
      <c r="Q11614">
        <v>8.7703328809999999</v>
      </c>
    </row>
    <row r="11615" spans="1:17">
      <c r="A11615" t="s">
        <v>23374</v>
      </c>
      <c r="B11615" t="s">
        <v>23375</v>
      </c>
      <c r="C11615">
        <v>30.609906519999999</v>
      </c>
      <c r="D11615">
        <v>1.321743573</v>
      </c>
      <c r="E11615">
        <v>1.517870756</v>
      </c>
      <c r="F11615">
        <v>0.84744513300000002</v>
      </c>
      <c r="G11615">
        <v>1.590206835</v>
      </c>
      <c r="H11615">
        <v>1.9427112179999999</v>
      </c>
      <c r="I11615">
        <v>3.2155230650000002</v>
      </c>
      <c r="J11615">
        <v>1.0852048480000001</v>
      </c>
      <c r="K11615">
        <v>3.0596659119999998</v>
      </c>
      <c r="L11615">
        <v>5.900675766</v>
      </c>
      <c r="M11615">
        <v>9.7098661709999998</v>
      </c>
      <c r="N11615">
        <v>1.1032230540000001</v>
      </c>
      <c r="O11615">
        <v>12.353319020000001</v>
      </c>
      <c r="P11615">
        <v>0.87568020099999999</v>
      </c>
      <c r="Q11615">
        <v>4.5472628679999998</v>
      </c>
    </row>
    <row r="11616" spans="1:17">
      <c r="A11616" t="s">
        <v>23376</v>
      </c>
      <c r="B11616" t="s">
        <v>23377</v>
      </c>
      <c r="C11616">
        <v>9.9179959649999994</v>
      </c>
      <c r="D11616">
        <v>1.9835546159999999</v>
      </c>
      <c r="E11616">
        <v>1.6560062929999999</v>
      </c>
      <c r="F11616">
        <v>0.281256807</v>
      </c>
      <c r="G11616">
        <v>2.093241661</v>
      </c>
      <c r="H11616">
        <v>0.105807162</v>
      </c>
      <c r="I11616">
        <v>1.8079509659999999</v>
      </c>
      <c r="J11616">
        <v>1.641485587</v>
      </c>
      <c r="K11616">
        <v>4.5617864939999997</v>
      </c>
      <c r="L11616">
        <v>3.8296877180000002</v>
      </c>
      <c r="M11616">
        <v>2.1153393810000001</v>
      </c>
      <c r="N11616">
        <v>1.273552733</v>
      </c>
      <c r="O11616">
        <v>7.7803084040000003</v>
      </c>
      <c r="P11616">
        <v>1.033342881</v>
      </c>
      <c r="Q11616">
        <v>2.2726499969999998</v>
      </c>
    </row>
    <row r="11617" spans="1:17">
      <c r="A11617" t="s">
        <v>23378</v>
      </c>
      <c r="B11617" t="s">
        <v>1541</v>
      </c>
      <c r="C11617">
        <v>11.280027280000001</v>
      </c>
      <c r="D11617">
        <v>3.05421567</v>
      </c>
      <c r="E11617">
        <v>2.6334607430000001</v>
      </c>
      <c r="F11617">
        <v>1.8766387410000001</v>
      </c>
      <c r="G11617">
        <v>2.3265981130000002</v>
      </c>
      <c r="H11617">
        <v>2.0457389359999998</v>
      </c>
      <c r="I11617">
        <v>0</v>
      </c>
      <c r="J11617">
        <v>3.5352118560000001</v>
      </c>
      <c r="K11617">
        <v>2.2743028519999999</v>
      </c>
      <c r="L11617">
        <v>1.3858778190000001</v>
      </c>
      <c r="M11617">
        <v>1.804378072</v>
      </c>
      <c r="N11617">
        <v>1.5450120759999999</v>
      </c>
      <c r="O11617">
        <v>3.1230962149999999</v>
      </c>
      <c r="P11617">
        <v>2.8206026909999999</v>
      </c>
      <c r="Q11617">
        <v>2.5847514010000001</v>
      </c>
    </row>
    <row r="11618" spans="1:17">
      <c r="A11618" t="s">
        <v>23379</v>
      </c>
      <c r="B11618" t="s">
        <v>8882</v>
      </c>
      <c r="C11618">
        <v>9.4169105549999994</v>
      </c>
      <c r="D11618">
        <v>0.70170869800000002</v>
      </c>
      <c r="E11618">
        <v>0.29144583099999999</v>
      </c>
      <c r="F11618">
        <v>0.34958868399999998</v>
      </c>
      <c r="G11618">
        <v>0.23652715599999999</v>
      </c>
      <c r="H11618">
        <v>0.62468776800000003</v>
      </c>
      <c r="I11618">
        <v>2.2471961020000002</v>
      </c>
      <c r="J11618">
        <v>2.1705187669999999</v>
      </c>
      <c r="K11618">
        <v>3.0292214749999999</v>
      </c>
      <c r="L11618">
        <v>2.758704549</v>
      </c>
      <c r="M11618">
        <v>3.6152395369999999</v>
      </c>
      <c r="N11618">
        <v>1.0975222600000001</v>
      </c>
      <c r="O11618">
        <v>2.8442791669999998</v>
      </c>
      <c r="P11618">
        <v>0.70641752700000005</v>
      </c>
      <c r="Q11618">
        <v>1.0592979929999999</v>
      </c>
    </row>
    <row r="11619" spans="1:17">
      <c r="A11619" t="s">
        <v>23380</v>
      </c>
      <c r="B11619" t="s">
        <v>23381</v>
      </c>
      <c r="C11619">
        <v>1.0415493870000001</v>
      </c>
      <c r="D11619">
        <v>0.57684515800000002</v>
      </c>
      <c r="E11619">
        <v>0.55404109700000004</v>
      </c>
      <c r="F11619">
        <v>0.63798832800000005</v>
      </c>
      <c r="G11619">
        <v>0.62949629600000001</v>
      </c>
      <c r="H11619">
        <v>0.40001245000000002</v>
      </c>
      <c r="I11619">
        <v>0.75945593300000003</v>
      </c>
      <c r="J11619">
        <v>0.39611283200000003</v>
      </c>
      <c r="K11619">
        <v>1.1812465160000001</v>
      </c>
      <c r="L11619">
        <v>0.32905547899999998</v>
      </c>
      <c r="M11619">
        <v>0</v>
      </c>
      <c r="N11619">
        <v>0.32098453900000001</v>
      </c>
      <c r="O11619">
        <v>1.1534932920000001</v>
      </c>
      <c r="P11619">
        <v>0.70319439100000003</v>
      </c>
      <c r="Q11619">
        <v>1.4319892169999999</v>
      </c>
    </row>
    <row r="11620" spans="1:17">
      <c r="A11620" t="e">
        <v>#N/A</v>
      </c>
      <c r="B11620" t="s">
        <v>23382</v>
      </c>
      <c r="C11620">
        <v>16.116071489999999</v>
      </c>
      <c r="D11620">
        <v>0.17851247200000001</v>
      </c>
      <c r="E11620">
        <v>4.2863862000000003E-2</v>
      </c>
      <c r="F11620">
        <v>0.21937116300000001</v>
      </c>
      <c r="G11620">
        <v>0.48701518300000002</v>
      </c>
      <c r="H11620">
        <v>0</v>
      </c>
      <c r="I11620">
        <v>5.2880360939999997</v>
      </c>
      <c r="J11620">
        <v>0.45968411100000001</v>
      </c>
      <c r="K11620">
        <v>1.096657741</v>
      </c>
      <c r="L11620">
        <v>1.5274594829999999</v>
      </c>
      <c r="M11620">
        <v>6.960498437</v>
      </c>
      <c r="N11620">
        <v>2.4833242879999999</v>
      </c>
      <c r="O11620">
        <v>33.01916748</v>
      </c>
      <c r="P11620">
        <v>0.24179215300000001</v>
      </c>
      <c r="Q11620">
        <v>5.2623857379999999</v>
      </c>
    </row>
    <row r="11621" spans="1:17">
      <c r="A11621" t="s">
        <v>23380</v>
      </c>
      <c r="B11621" t="s">
        <v>4434</v>
      </c>
      <c r="C11621">
        <v>7.1829148270000003</v>
      </c>
      <c r="D11621">
        <v>1.2461644460000001</v>
      </c>
      <c r="E11621">
        <v>1.150865963</v>
      </c>
      <c r="F11621">
        <v>1.3075730329999999</v>
      </c>
      <c r="G11621">
        <v>1.404739339</v>
      </c>
      <c r="H11621">
        <v>1.8612482050000001</v>
      </c>
      <c r="I11621">
        <v>2.1454789270000001</v>
      </c>
      <c r="J11621">
        <v>1.6236863100000001</v>
      </c>
      <c r="K11621">
        <v>2.4733400959999998</v>
      </c>
      <c r="L11621">
        <v>3.4996277619999998</v>
      </c>
      <c r="M11621">
        <v>2.1595567120000001</v>
      </c>
      <c r="N11621">
        <v>1.045473281</v>
      </c>
      <c r="O11621">
        <v>5.5588611119999998</v>
      </c>
      <c r="P11621">
        <v>1.3762949179999999</v>
      </c>
      <c r="Q11621">
        <v>2.3201556210000001</v>
      </c>
    </row>
    <row r="11622" spans="1:17">
      <c r="A11622" t="s">
        <v>23383</v>
      </c>
      <c r="B11622" t="s">
        <v>23384</v>
      </c>
      <c r="C11622">
        <v>38.006616409999999</v>
      </c>
      <c r="D11622">
        <v>1.02679733</v>
      </c>
      <c r="E11622">
        <v>0.98620558899999999</v>
      </c>
      <c r="F11622">
        <v>0.56781677200000003</v>
      </c>
      <c r="G11622">
        <v>0.80036966899999995</v>
      </c>
      <c r="H11622">
        <v>1.780077849</v>
      </c>
      <c r="I11622">
        <v>2.7036972179999998</v>
      </c>
      <c r="J11622">
        <v>1.8214818100000001</v>
      </c>
      <c r="K11622">
        <v>3.9950260950000001</v>
      </c>
      <c r="L11622">
        <v>7.6144398090000003</v>
      </c>
      <c r="M11622">
        <v>11.566110699999999</v>
      </c>
      <c r="N11622">
        <v>2.9710703600000001</v>
      </c>
      <c r="O11622">
        <v>13.34608568</v>
      </c>
      <c r="P11622">
        <v>1.321240789</v>
      </c>
      <c r="Q11622">
        <v>6.3724323719999996</v>
      </c>
    </row>
    <row r="11623" spans="1:17">
      <c r="A11623" t="s">
        <v>23383</v>
      </c>
      <c r="B11623" t="s">
        <v>23385</v>
      </c>
      <c r="C11623">
        <v>47.047708710000002</v>
      </c>
      <c r="D11623">
        <v>16.599023679999998</v>
      </c>
      <c r="E11623">
        <v>12.42057279</v>
      </c>
      <c r="F11623">
        <v>11.38508566</v>
      </c>
      <c r="G11623">
        <v>13.54043117</v>
      </c>
      <c r="H11623">
        <v>20.076574220000001</v>
      </c>
      <c r="I11623">
        <v>33.034730879999998</v>
      </c>
      <c r="J11623">
        <v>15.68378396</v>
      </c>
      <c r="K11623">
        <v>51.381731350000003</v>
      </c>
      <c r="L11623">
        <v>70.465078809999994</v>
      </c>
      <c r="M11623">
        <v>23.41377228</v>
      </c>
      <c r="N11623">
        <v>22.33944043</v>
      </c>
      <c r="O11623">
        <v>42.455367019999997</v>
      </c>
      <c r="P11623">
        <v>12.810138050000001</v>
      </c>
      <c r="Q11623">
        <v>22.75926321</v>
      </c>
    </row>
    <row r="11624" spans="1:17">
      <c r="A11624" t="s">
        <v>23383</v>
      </c>
      <c r="B11624" t="s">
        <v>23386</v>
      </c>
      <c r="C11624">
        <v>112.59059240000001</v>
      </c>
      <c r="D11624">
        <v>2.928864275</v>
      </c>
      <c r="E11624">
        <v>1.996378859</v>
      </c>
      <c r="F11624">
        <v>1.4319537600000001</v>
      </c>
      <c r="G11624">
        <v>1.988415813</v>
      </c>
      <c r="H11624">
        <v>4.3677779379999997</v>
      </c>
      <c r="I11624">
        <v>11.609610699999999</v>
      </c>
      <c r="J11624">
        <v>3.1357682630000001</v>
      </c>
      <c r="K11624">
        <v>16.05820263</v>
      </c>
      <c r="L11624">
        <v>31.348849309999999</v>
      </c>
      <c r="M11624">
        <v>28.92553663</v>
      </c>
      <c r="N11624">
        <v>2.8389397449999998</v>
      </c>
      <c r="O11624">
        <v>44.240339179999999</v>
      </c>
      <c r="P11624">
        <v>1.9195633459999999</v>
      </c>
      <c r="Q11624">
        <v>10.84750317</v>
      </c>
    </row>
    <row r="11625" spans="1:17">
      <c r="A11625" t="s">
        <v>23383</v>
      </c>
      <c r="B11625" t="s">
        <v>23387</v>
      </c>
      <c r="C11625">
        <v>1.8007601689999999</v>
      </c>
      <c r="D11625">
        <v>3.390893712</v>
      </c>
      <c r="E11625">
        <v>4.3823704550000002</v>
      </c>
      <c r="F11625">
        <v>5.065783937</v>
      </c>
      <c r="G11625">
        <v>2.8374878840000002</v>
      </c>
      <c r="H11625">
        <v>5.936158592</v>
      </c>
      <c r="I11625">
        <v>3.3920249290000002</v>
      </c>
      <c r="J11625">
        <v>4.8224794180000004</v>
      </c>
      <c r="K11625">
        <v>5.0376386660000003</v>
      </c>
      <c r="L11625">
        <v>3.9349750330000002</v>
      </c>
      <c r="M11625">
        <v>0.57610714600000001</v>
      </c>
      <c r="N11625">
        <v>2.6730477370000001</v>
      </c>
      <c r="O11625">
        <v>0.99715135899999996</v>
      </c>
      <c r="P11625">
        <v>0.90057033600000003</v>
      </c>
      <c r="Q11625">
        <v>5.0547606280000004</v>
      </c>
    </row>
    <row r="11626" spans="1:17">
      <c r="A11626" t="s">
        <v>23388</v>
      </c>
      <c r="B11626" t="s">
        <v>23389</v>
      </c>
      <c r="C11626">
        <v>0</v>
      </c>
      <c r="D11626">
        <v>4.6717093849999998</v>
      </c>
      <c r="E11626">
        <v>5.4218225980000003</v>
      </c>
      <c r="F11626">
        <v>5.9801979210000002</v>
      </c>
      <c r="G11626">
        <v>5.4622675530000002</v>
      </c>
      <c r="H11626">
        <v>7.4240608510000001</v>
      </c>
      <c r="I11626">
        <v>2.5627598090000001</v>
      </c>
      <c r="J11626">
        <v>0.66833505500000001</v>
      </c>
      <c r="K11626">
        <v>2.3916472010000001</v>
      </c>
      <c r="L11626">
        <v>0</v>
      </c>
      <c r="M11626">
        <v>0</v>
      </c>
      <c r="N11626">
        <v>3.8993474990000001</v>
      </c>
      <c r="O11626">
        <v>0</v>
      </c>
      <c r="P11626">
        <v>6.5914084170000002</v>
      </c>
      <c r="Q11626">
        <v>6.0402523869999998</v>
      </c>
    </row>
    <row r="11627" spans="1:17">
      <c r="A11627" t="s">
        <v>23390</v>
      </c>
      <c r="B11627" t="s">
        <v>2839</v>
      </c>
      <c r="C11627">
        <v>2.1113207159999998</v>
      </c>
      <c r="D11627">
        <v>0.56127387799999995</v>
      </c>
      <c r="E11627">
        <v>0.157233238</v>
      </c>
      <c r="F11627">
        <v>0.31613111700000002</v>
      </c>
      <c r="G11627">
        <v>0.43750268399999998</v>
      </c>
      <c r="H11627">
        <v>0.810863683</v>
      </c>
      <c r="I11627">
        <v>3.0789803440000001</v>
      </c>
      <c r="J11627">
        <v>0.56207114800000002</v>
      </c>
      <c r="K11627">
        <v>0.67046006199999997</v>
      </c>
      <c r="L11627">
        <v>2.8015137499999998</v>
      </c>
      <c r="M11627">
        <v>8.5108344040000006</v>
      </c>
      <c r="N11627">
        <v>0.78079981399999998</v>
      </c>
      <c r="O11627">
        <v>10.98973632</v>
      </c>
      <c r="P11627">
        <v>0.158382513</v>
      </c>
      <c r="Q11627">
        <v>1.1611119110000001</v>
      </c>
    </row>
    <row r="11628" spans="1:17">
      <c r="A11628" t="e">
        <v>#N/A</v>
      </c>
      <c r="B11628" t="s">
        <v>23391</v>
      </c>
      <c r="C11628">
        <v>226.97825879999999</v>
      </c>
      <c r="D11628">
        <v>0.698378948</v>
      </c>
      <c r="E11628">
        <v>0</v>
      </c>
      <c r="F11628">
        <v>0</v>
      </c>
      <c r="G11628">
        <v>0.544373569</v>
      </c>
      <c r="H11628">
        <v>0</v>
      </c>
      <c r="I11628">
        <v>9.1946344310000008</v>
      </c>
      <c r="J11628">
        <v>0</v>
      </c>
      <c r="K11628">
        <v>4.2903594820000004</v>
      </c>
      <c r="L11628">
        <v>17.927243929999999</v>
      </c>
      <c r="M11628">
        <v>12.10264783</v>
      </c>
      <c r="N11628">
        <v>0.777223632</v>
      </c>
      <c r="O11628">
        <v>38.404282379999998</v>
      </c>
      <c r="P11628">
        <v>0</v>
      </c>
      <c r="Q11628">
        <v>13.00268071</v>
      </c>
    </row>
    <row r="11629" spans="1:17">
      <c r="A11629" t="s">
        <v>23392</v>
      </c>
      <c r="B11629" t="s">
        <v>23393</v>
      </c>
      <c r="C11629">
        <v>921.98920629999998</v>
      </c>
      <c r="D11629">
        <v>25.91827494</v>
      </c>
      <c r="E11629">
        <v>26.93717359</v>
      </c>
      <c r="F11629">
        <v>23.53138345</v>
      </c>
      <c r="G11629">
        <v>27.28888306</v>
      </c>
      <c r="H11629">
        <v>30.849163099999998</v>
      </c>
      <c r="I11629">
        <v>71.302154529999996</v>
      </c>
      <c r="J11629">
        <v>34.422316780000003</v>
      </c>
      <c r="K11629">
        <v>436.87590749999998</v>
      </c>
      <c r="L11629">
        <v>1874.030782</v>
      </c>
      <c r="M11629">
        <v>73.741714700000003</v>
      </c>
      <c r="N11629">
        <v>27.768080680000001</v>
      </c>
      <c r="O11629">
        <v>439.95526640000003</v>
      </c>
      <c r="P11629">
        <v>25.54344953</v>
      </c>
      <c r="Q11629">
        <v>47.415342729999999</v>
      </c>
    </row>
    <row r="11630" spans="1:17">
      <c r="A11630" t="e">
        <v>#N/A</v>
      </c>
      <c r="B11630" t="s">
        <v>23394</v>
      </c>
      <c r="C11630">
        <v>1.4541349720000001</v>
      </c>
      <c r="D11630">
        <v>0</v>
      </c>
      <c r="E11630">
        <v>0</v>
      </c>
      <c r="F11630">
        <v>0</v>
      </c>
      <c r="G11630">
        <v>0.25110189300000002</v>
      </c>
      <c r="H11630">
        <v>0</v>
      </c>
      <c r="I11630">
        <v>0</v>
      </c>
      <c r="J11630">
        <v>0</v>
      </c>
      <c r="K11630">
        <v>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</row>
    <row r="11631" spans="1:17">
      <c r="A11631" t="s">
        <v>23395</v>
      </c>
      <c r="B11631" t="s">
        <v>7287</v>
      </c>
      <c r="C11631">
        <v>3.3524045220000001</v>
      </c>
      <c r="D11631">
        <v>0.60341925299999999</v>
      </c>
      <c r="E11631">
        <v>0.245200431</v>
      </c>
      <c r="F11631">
        <v>0.142602386</v>
      </c>
      <c r="G11631">
        <v>0.36181094600000002</v>
      </c>
      <c r="H11631">
        <v>0.321877091</v>
      </c>
      <c r="I11631">
        <v>0.61110964499999998</v>
      </c>
      <c r="J11631">
        <v>0.82340958500000005</v>
      </c>
      <c r="K11631">
        <v>1.0455619840000001</v>
      </c>
      <c r="L11631">
        <v>3.0449735590000002</v>
      </c>
      <c r="M11631">
        <v>1.60877409</v>
      </c>
      <c r="N11631">
        <v>0.28411447299999998</v>
      </c>
      <c r="O11631">
        <v>1.8563575450000001</v>
      </c>
      <c r="P11631">
        <v>0.220048033</v>
      </c>
      <c r="Q11631">
        <v>0.28806886100000001</v>
      </c>
    </row>
    <row r="11632" spans="1:17">
      <c r="A11632" t="e">
        <v>#N/A</v>
      </c>
      <c r="B11632" t="s">
        <v>23396</v>
      </c>
      <c r="C11632">
        <v>31.308523359999999</v>
      </c>
      <c r="D11632">
        <v>0.33028029599999997</v>
      </c>
      <c r="E11632">
        <v>0</v>
      </c>
      <c r="F11632">
        <v>0.202938124</v>
      </c>
      <c r="G11632">
        <v>0</v>
      </c>
      <c r="H11632">
        <v>2.2903239910000002</v>
      </c>
      <c r="I11632">
        <v>2.1741825100000001</v>
      </c>
      <c r="J11632">
        <v>0</v>
      </c>
      <c r="K11632">
        <v>0</v>
      </c>
      <c r="L11632">
        <v>2.826075758</v>
      </c>
      <c r="M11632">
        <v>14.30908724</v>
      </c>
      <c r="N11632">
        <v>0.18378392700000001</v>
      </c>
      <c r="O11632">
        <v>14.86007513</v>
      </c>
      <c r="P11632">
        <v>0.67103869100000002</v>
      </c>
      <c r="Q11632">
        <v>10.248803690000001</v>
      </c>
    </row>
    <row r="11633" spans="1:17">
      <c r="A11633" t="s">
        <v>23397</v>
      </c>
      <c r="B11633" t="s">
        <v>23398</v>
      </c>
      <c r="C11633">
        <v>0</v>
      </c>
      <c r="D11633">
        <v>0</v>
      </c>
      <c r="E11633">
        <v>0</v>
      </c>
      <c r="F11633">
        <v>0.23228868</v>
      </c>
      <c r="G11633">
        <v>0</v>
      </c>
      <c r="H11633">
        <v>0.65539229899999996</v>
      </c>
      <c r="I11633">
        <v>0</v>
      </c>
      <c r="J11633">
        <v>0.43266870000000002</v>
      </c>
      <c r="K11633">
        <v>0</v>
      </c>
      <c r="L11633">
        <v>0</v>
      </c>
      <c r="M11633">
        <v>0</v>
      </c>
      <c r="N11633">
        <v>0</v>
      </c>
      <c r="O11633">
        <v>0</v>
      </c>
      <c r="P11633">
        <v>0.25602991400000003</v>
      </c>
      <c r="Q11633">
        <v>0</v>
      </c>
    </row>
    <row r="11634" spans="1:17">
      <c r="A11634" t="e">
        <v>#N/A</v>
      </c>
      <c r="B11634" t="s">
        <v>23399</v>
      </c>
      <c r="C11634">
        <v>1142.2694289999999</v>
      </c>
      <c r="D11634">
        <v>9.7327278859999993</v>
      </c>
      <c r="E11634">
        <v>7.4783759979999997</v>
      </c>
      <c r="F11634">
        <v>4.784158337</v>
      </c>
      <c r="G11634">
        <v>20.483503320000001</v>
      </c>
      <c r="H11634">
        <v>11.8110059</v>
      </c>
      <c r="I11634">
        <v>0</v>
      </c>
      <c r="J11634">
        <v>8.9111340699999992</v>
      </c>
      <c r="K11634">
        <v>185.35265810000001</v>
      </c>
      <c r="L11634">
        <v>716.19975220000003</v>
      </c>
      <c r="M11634">
        <v>8.4332280110000006</v>
      </c>
      <c r="N11634">
        <v>4.8741843740000004</v>
      </c>
      <c r="O11634">
        <v>0</v>
      </c>
      <c r="P11634">
        <v>7.9096901009999998</v>
      </c>
      <c r="Q11634">
        <v>0</v>
      </c>
    </row>
    <row r="11635" spans="1:17">
      <c r="A11635" t="s">
        <v>23400</v>
      </c>
      <c r="B11635" t="s">
        <v>23401</v>
      </c>
      <c r="C11635">
        <v>6.8880077609999999</v>
      </c>
      <c r="D11635">
        <v>1.0172829000000001</v>
      </c>
      <c r="E11635">
        <v>0.407111369</v>
      </c>
      <c r="F11635">
        <v>0.29169534699999999</v>
      </c>
      <c r="G11635">
        <v>0.42290845100000002</v>
      </c>
      <c r="H11635">
        <v>1.2345084</v>
      </c>
      <c r="I11635">
        <v>0.66966110700000003</v>
      </c>
      <c r="J11635">
        <v>0.54332155500000001</v>
      </c>
      <c r="K11635">
        <v>1.249897166</v>
      </c>
      <c r="L11635">
        <v>3.0949265530000001</v>
      </c>
      <c r="M11635">
        <v>1.1752756609999999</v>
      </c>
      <c r="N11635">
        <v>0.58493424199999999</v>
      </c>
      <c r="O11635">
        <v>1.3561455600000001</v>
      </c>
      <c r="P11635">
        <v>0.826735585</v>
      </c>
      <c r="Q11635">
        <v>1.683569235</v>
      </c>
    </row>
    <row r="11636" spans="1:17">
      <c r="A11636" t="s">
        <v>23402</v>
      </c>
      <c r="B11636" t="s">
        <v>2618</v>
      </c>
      <c r="C11636">
        <v>2.8745313129999999</v>
      </c>
      <c r="D11636">
        <v>0.49529272600000002</v>
      </c>
      <c r="E11636">
        <v>1.087343146</v>
      </c>
      <c r="F11636">
        <v>0.69560848200000003</v>
      </c>
      <c r="G11636">
        <v>4.2467874610000003</v>
      </c>
      <c r="H11636">
        <v>3.9252575119999999</v>
      </c>
      <c r="I11636">
        <v>2.3288807239999998</v>
      </c>
      <c r="J11636">
        <v>0.56685288300000003</v>
      </c>
      <c r="K11636">
        <v>1.304030376</v>
      </c>
      <c r="L11636">
        <v>1.6144841139999999</v>
      </c>
      <c r="M11636">
        <v>1.839265506</v>
      </c>
      <c r="N11636">
        <v>0.82681446700000005</v>
      </c>
      <c r="O11636">
        <v>3.1834809060000002</v>
      </c>
      <c r="P11636">
        <v>0.62294671999999995</v>
      </c>
      <c r="Q11636">
        <v>1.7564848390000001</v>
      </c>
    </row>
    <row r="11637" spans="1:17">
      <c r="A11637" t="s">
        <v>23403</v>
      </c>
      <c r="B11637" t="s">
        <v>224</v>
      </c>
      <c r="C11637">
        <v>13.35327099</v>
      </c>
      <c r="D11637">
        <v>6.2049978100000001</v>
      </c>
      <c r="E11637">
        <v>2.3215108459999998</v>
      </c>
      <c r="F11637">
        <v>1.8619732959999999</v>
      </c>
      <c r="G11637">
        <v>1.8559360709999999</v>
      </c>
      <c r="H11637">
        <v>5.0033102950000004</v>
      </c>
      <c r="I11637">
        <v>10.924066850000001</v>
      </c>
      <c r="J11637">
        <v>8.5878594899999996</v>
      </c>
      <c r="K11637">
        <v>12.410913710000001</v>
      </c>
      <c r="L11637">
        <v>15.022628259999999</v>
      </c>
      <c r="M11637">
        <v>6.2517620899999997</v>
      </c>
      <c r="N11637">
        <v>1.365044975</v>
      </c>
      <c r="O11637">
        <v>15.149151249999999</v>
      </c>
      <c r="P11637">
        <v>0.73295629900000003</v>
      </c>
      <c r="Q11637">
        <v>3.1344527370000002</v>
      </c>
    </row>
    <row r="11638" spans="1:17">
      <c r="A11638" t="s">
        <v>23404</v>
      </c>
      <c r="B11638" t="s">
        <v>8555</v>
      </c>
      <c r="C11638">
        <v>2.5846794069999999</v>
      </c>
      <c r="D11638">
        <v>3.8172868759999998</v>
      </c>
      <c r="E11638">
        <v>2.963657526</v>
      </c>
      <c r="F11638">
        <v>1.7982180679999999</v>
      </c>
      <c r="G11638">
        <v>1.6365277730000001</v>
      </c>
      <c r="H11638">
        <v>1.5441370720000001</v>
      </c>
      <c r="I11638">
        <v>1.6752393750000001</v>
      </c>
      <c r="J11638">
        <v>3.1673876230000002</v>
      </c>
      <c r="K11638">
        <v>2.6056425230000002</v>
      </c>
      <c r="L11638">
        <v>3.0848379100000001</v>
      </c>
      <c r="M11638">
        <v>0.55126803400000002</v>
      </c>
      <c r="N11638">
        <v>1.0974635500000001</v>
      </c>
      <c r="O11638">
        <v>571.2230333</v>
      </c>
      <c r="P11638">
        <v>0.68939348099999997</v>
      </c>
      <c r="Q11638">
        <v>0.98710661399999999</v>
      </c>
    </row>
    <row r="11639" spans="1:17">
      <c r="A11639" t="e">
        <v>#N/A</v>
      </c>
      <c r="B11639" t="s">
        <v>23405</v>
      </c>
      <c r="C11639">
        <v>420.8032293</v>
      </c>
      <c r="D11639">
        <v>36.855211279999999</v>
      </c>
      <c r="E11639">
        <v>36.64758664</v>
      </c>
      <c r="F11639">
        <v>19.44839722</v>
      </c>
      <c r="G11639">
        <v>33.121648700000001</v>
      </c>
      <c r="H11639">
        <v>58.631208700000002</v>
      </c>
      <c r="I11639">
        <v>165.5469962</v>
      </c>
      <c r="J11639">
        <v>119.8410276</v>
      </c>
      <c r="K11639">
        <v>139.39940519999999</v>
      </c>
      <c r="L11639">
        <v>298.04161040000002</v>
      </c>
      <c r="M11639">
        <v>150.27932379999999</v>
      </c>
      <c r="N11639">
        <v>82.755899200000002</v>
      </c>
      <c r="O11639">
        <v>238.43417020000001</v>
      </c>
      <c r="P11639">
        <v>58.141845240000002</v>
      </c>
      <c r="Q11639">
        <v>96.8730525</v>
      </c>
    </row>
    <row r="11640" spans="1:17">
      <c r="A11640" t="s">
        <v>23406</v>
      </c>
      <c r="B11640" t="s">
        <v>23407</v>
      </c>
      <c r="C11640">
        <v>9.7809710209999992</v>
      </c>
      <c r="D11640">
        <v>1.8056771469999999</v>
      </c>
      <c r="E11640">
        <v>0.75152758799999997</v>
      </c>
      <c r="F11640">
        <v>0.66569045299999996</v>
      </c>
      <c r="G11640">
        <v>0.65682968799999997</v>
      </c>
      <c r="H11640">
        <v>0.41738141099999998</v>
      </c>
      <c r="I11640">
        <v>1.584864619</v>
      </c>
      <c r="J11640">
        <v>2.2732185760000001</v>
      </c>
      <c r="K11640">
        <v>5.6696724209999996</v>
      </c>
      <c r="L11640">
        <v>9.6136156039999996</v>
      </c>
      <c r="M11640">
        <v>11.473628639999999</v>
      </c>
      <c r="N11640">
        <v>0.80381286200000002</v>
      </c>
      <c r="O11640">
        <v>10.83221266</v>
      </c>
      <c r="P11640">
        <v>0.97830377599999996</v>
      </c>
      <c r="Q11640">
        <v>3.3618773150000001</v>
      </c>
    </row>
    <row r="11641" spans="1:17">
      <c r="A11641" t="s">
        <v>23408</v>
      </c>
      <c r="B11641" t="s">
        <v>5113</v>
      </c>
      <c r="C11641">
        <v>17.678199469999999</v>
      </c>
      <c r="D11641">
        <v>1.690648825</v>
      </c>
      <c r="E11641">
        <v>1.0174527339999999</v>
      </c>
      <c r="F11641">
        <v>1.0914036069999999</v>
      </c>
      <c r="G11641">
        <v>0.98420194400000005</v>
      </c>
      <c r="H11641">
        <v>13.319104599999999</v>
      </c>
      <c r="I11641">
        <v>8.7343650109999995</v>
      </c>
      <c r="J11641">
        <v>1.861436895</v>
      </c>
      <c r="K11641">
        <v>3.81264928</v>
      </c>
      <c r="L11641">
        <v>10.010367990000001</v>
      </c>
      <c r="M11641">
        <v>12.42396959</v>
      </c>
      <c r="N11641">
        <v>1.321825595</v>
      </c>
      <c r="O11641">
        <v>131.5913242</v>
      </c>
      <c r="P11641">
        <v>1.0290306380000001</v>
      </c>
      <c r="Q11641">
        <v>4.1172620950000001</v>
      </c>
    </row>
    <row r="11642" spans="1:17">
      <c r="A11642" t="s">
        <v>23409</v>
      </c>
      <c r="B11642" t="s">
        <v>5737</v>
      </c>
      <c r="C11642">
        <v>2.9753193950000001</v>
      </c>
      <c r="D11642">
        <v>2.6365314729999998</v>
      </c>
      <c r="E11642">
        <v>2.215765223</v>
      </c>
      <c r="F11642">
        <v>3.1994920580000001</v>
      </c>
      <c r="G11642">
        <v>1.952371488</v>
      </c>
      <c r="H11642">
        <v>0.68561211700000002</v>
      </c>
      <c r="I11642">
        <v>1.3016899609999999</v>
      </c>
      <c r="J11642">
        <v>7.8831114879999999</v>
      </c>
      <c r="K11642">
        <v>2.2945798669999999</v>
      </c>
      <c r="L11642">
        <v>2.443971855</v>
      </c>
      <c r="M11642">
        <v>0</v>
      </c>
      <c r="N11642">
        <v>6.4918891780000001</v>
      </c>
      <c r="O11642">
        <v>1.9770609079999999</v>
      </c>
      <c r="P11642">
        <v>7.3208322880000001</v>
      </c>
      <c r="Q11642">
        <v>4.9087930059999998</v>
      </c>
    </row>
    <row r="11643" spans="1:17">
      <c r="A11643" t="s">
        <v>23410</v>
      </c>
      <c r="B11643" t="s">
        <v>276</v>
      </c>
      <c r="C11643">
        <v>14.261646069999999</v>
      </c>
      <c r="D11643">
        <v>1.834508977</v>
      </c>
      <c r="E11643">
        <v>2.2351124699999998</v>
      </c>
      <c r="F11643">
        <v>1.4611846390000001</v>
      </c>
      <c r="G11643">
        <v>1.721255454</v>
      </c>
      <c r="H11643">
        <v>0.88342890699999999</v>
      </c>
      <c r="I11643">
        <v>8.2744881330000002</v>
      </c>
      <c r="J11643">
        <v>4.0435966700000003</v>
      </c>
      <c r="K11643">
        <v>3.8957887320000002</v>
      </c>
      <c r="L11643">
        <v>6.4920336660000002</v>
      </c>
      <c r="M11643">
        <v>3.8267377009999999</v>
      </c>
      <c r="N11643">
        <v>2.2495616790000001</v>
      </c>
      <c r="O11643">
        <v>8.4916466790000005</v>
      </c>
      <c r="P11643">
        <v>3.4051122870000001</v>
      </c>
      <c r="Q11643">
        <v>3.900482325</v>
      </c>
    </row>
    <row r="11644" spans="1:17">
      <c r="A11644" t="s">
        <v>23411</v>
      </c>
      <c r="B11644" t="s">
        <v>4484</v>
      </c>
      <c r="C11644">
        <v>6.7776812580000003</v>
      </c>
      <c r="D11644">
        <v>0.84329885999999998</v>
      </c>
      <c r="E11644">
        <v>0.721063063</v>
      </c>
      <c r="F11644">
        <v>0.55607236100000001</v>
      </c>
      <c r="G11644">
        <v>0.78559665899999997</v>
      </c>
      <c r="H11644">
        <v>0.32091826200000001</v>
      </c>
      <c r="I11644">
        <v>0.94778324800000002</v>
      </c>
      <c r="J11644">
        <v>1.353548776</v>
      </c>
      <c r="K11644">
        <v>2.527145199</v>
      </c>
      <c r="L11644">
        <v>3.4025579380000002</v>
      </c>
      <c r="M11644">
        <v>1.7822019629999999</v>
      </c>
      <c r="N11644">
        <v>0.91561417099999998</v>
      </c>
      <c r="O11644">
        <v>2.9818890769999999</v>
      </c>
      <c r="P11644">
        <v>0.59897645700000002</v>
      </c>
      <c r="Q11644">
        <v>2.233861326</v>
      </c>
    </row>
    <row r="11645" spans="1:17">
      <c r="A11645" t="s">
        <v>23411</v>
      </c>
      <c r="B11645" t="s">
        <v>23412</v>
      </c>
      <c r="C11645">
        <v>108.88848</v>
      </c>
      <c r="D11645">
        <v>0.18699569199999999</v>
      </c>
      <c r="E11645">
        <v>0.269404961</v>
      </c>
      <c r="F11645">
        <v>8.6173521000000003E-2</v>
      </c>
      <c r="G11645">
        <v>0.25507949000000002</v>
      </c>
      <c r="H11645">
        <v>0.32417973700000002</v>
      </c>
      <c r="I11645">
        <v>2.4619256219999999</v>
      </c>
      <c r="J11645">
        <v>0.85605171400000002</v>
      </c>
      <c r="K11645">
        <v>10.051762</v>
      </c>
      <c r="L11645">
        <v>53.868248319999999</v>
      </c>
      <c r="M11645">
        <v>4.8608488489999999</v>
      </c>
      <c r="N11645">
        <v>0.67634739200000005</v>
      </c>
      <c r="O11645">
        <v>5.842617401</v>
      </c>
      <c r="P11645">
        <v>0.284942847</v>
      </c>
      <c r="Q11645">
        <v>1.015453774</v>
      </c>
    </row>
    <row r="11646" spans="1:17">
      <c r="A11646" t="s">
        <v>23413</v>
      </c>
      <c r="B11646" t="s">
        <v>3636</v>
      </c>
      <c r="C11646">
        <v>49.526720619999999</v>
      </c>
      <c r="D11646">
        <v>1.772886666</v>
      </c>
      <c r="E11646">
        <v>2.2971739069999999</v>
      </c>
      <c r="F11646">
        <v>1.233210833</v>
      </c>
      <c r="G11646">
        <v>2.059861814</v>
      </c>
      <c r="H11646">
        <v>2.4936059460000002</v>
      </c>
      <c r="I11646">
        <v>7.4868193329999997</v>
      </c>
      <c r="J11646">
        <v>1.5887721210000001</v>
      </c>
      <c r="K11646">
        <v>5.8909433189999998</v>
      </c>
      <c r="L11646">
        <v>10.01784441</v>
      </c>
      <c r="M11646">
        <v>15.65157784</v>
      </c>
      <c r="N11646">
        <v>1.8613582420000001</v>
      </c>
      <c r="O11646">
        <v>19.398087919999998</v>
      </c>
      <c r="P11646">
        <v>1.3365978460000001</v>
      </c>
      <c r="Q11646">
        <v>6.4355742070000002</v>
      </c>
    </row>
    <row r="11647" spans="1:17">
      <c r="A11647" t="s">
        <v>23414</v>
      </c>
      <c r="B11647" t="s">
        <v>1677</v>
      </c>
      <c r="C11647">
        <v>6.2034770899999998</v>
      </c>
      <c r="D11647">
        <v>3.7301828330000002</v>
      </c>
      <c r="E11647">
        <v>2.1684883190000002</v>
      </c>
      <c r="F11647">
        <v>1.881837389</v>
      </c>
      <c r="G11647">
        <v>1.713959013</v>
      </c>
      <c r="H11647">
        <v>3.8800349239999998</v>
      </c>
      <c r="I11647">
        <v>3.877136621</v>
      </c>
      <c r="J11647">
        <v>3.8871475919999998</v>
      </c>
      <c r="K11647">
        <v>6.0304409029999997</v>
      </c>
      <c r="L11647">
        <v>11.08719249</v>
      </c>
      <c r="M11647">
        <v>4.7631450910000002</v>
      </c>
      <c r="N11647">
        <v>2.3159929950000002</v>
      </c>
      <c r="O11647">
        <v>7.2627997139999998</v>
      </c>
      <c r="P11647">
        <v>3.510137152</v>
      </c>
      <c r="Q11647">
        <v>2.8023660220000002</v>
      </c>
    </row>
    <row r="11648" spans="1:17">
      <c r="A11648" t="s">
        <v>23415</v>
      </c>
      <c r="B11648" t="s">
        <v>23416</v>
      </c>
      <c r="C11648">
        <v>22.12058639</v>
      </c>
      <c r="D11648">
        <v>0.64082814799999999</v>
      </c>
      <c r="E11648">
        <v>0.488775193</v>
      </c>
      <c r="F11648">
        <v>0.62537051200000005</v>
      </c>
      <c r="G11648">
        <v>0.35259795999999999</v>
      </c>
      <c r="H11648">
        <v>0.84955260499999996</v>
      </c>
      <c r="I11648">
        <v>17.618313730000001</v>
      </c>
      <c r="J11648">
        <v>2.006106666</v>
      </c>
      <c r="K11648">
        <v>9.3402675669999997</v>
      </c>
      <c r="L11648">
        <v>20.64304534</v>
      </c>
      <c r="M11648">
        <v>34.622449070000002</v>
      </c>
      <c r="N11648">
        <v>1.1746420609999999</v>
      </c>
      <c r="O11648">
        <v>26.947875109999998</v>
      </c>
      <c r="P11648">
        <v>0.66375781499999997</v>
      </c>
      <c r="Q11648">
        <v>7.1353125640000004</v>
      </c>
    </row>
    <row r="11649" spans="1:17">
      <c r="A11649" t="s">
        <v>23417</v>
      </c>
      <c r="B11649" t="s">
        <v>23418</v>
      </c>
      <c r="C11649">
        <v>17.547084120000001</v>
      </c>
      <c r="D11649">
        <v>3.9420168960000002</v>
      </c>
      <c r="E11649">
        <v>3.6810079340000001</v>
      </c>
      <c r="F11649">
        <v>2.5230637549999999</v>
      </c>
      <c r="G11649">
        <v>3.115406605</v>
      </c>
      <c r="H11649">
        <v>3.3220662910000001</v>
      </c>
      <c r="I11649">
        <v>16.21854278</v>
      </c>
      <c r="J11649">
        <v>8.0205539439999995</v>
      </c>
      <c r="K11649">
        <v>6.7269550230000004</v>
      </c>
      <c r="L11649">
        <v>10.150308000000001</v>
      </c>
      <c r="M11649">
        <v>4.2696055639999999</v>
      </c>
      <c r="N11649">
        <v>4.874508477</v>
      </c>
      <c r="O11649">
        <v>6.2952017189999996</v>
      </c>
      <c r="P11649">
        <v>2.4843022270000001</v>
      </c>
      <c r="Q11649">
        <v>5.0968018349999999</v>
      </c>
    </row>
    <row r="11650" spans="1:17">
      <c r="A11650" t="s">
        <v>23417</v>
      </c>
      <c r="B11650" t="s">
        <v>9370</v>
      </c>
      <c r="C11650">
        <v>24.818607669999999</v>
      </c>
      <c r="D11650">
        <v>387.43783400000001</v>
      </c>
      <c r="E11650">
        <v>312.85813250000001</v>
      </c>
      <c r="F11650">
        <v>8.3587998429999999</v>
      </c>
      <c r="G11650">
        <v>134.779246</v>
      </c>
      <c r="H11650">
        <v>1.647024306</v>
      </c>
      <c r="I11650">
        <v>20.092693730000001</v>
      </c>
      <c r="J11650">
        <v>44.76486345</v>
      </c>
      <c r="K11650">
        <v>6.5401281899999999</v>
      </c>
      <c r="L11650">
        <v>8.3021438970000005</v>
      </c>
      <c r="M11650">
        <v>12.08526666</v>
      </c>
      <c r="N11650">
        <v>189.30272410000001</v>
      </c>
      <c r="O11650">
        <v>22.534533830000001</v>
      </c>
      <c r="P11650">
        <v>234.2979182</v>
      </c>
      <c r="Q11650">
        <v>41.774631069999998</v>
      </c>
    </row>
    <row r="11651" spans="1:17">
      <c r="A11651" t="s">
        <v>23419</v>
      </c>
      <c r="B11651" t="s">
        <v>2913</v>
      </c>
      <c r="C11651">
        <v>31.464711009999998</v>
      </c>
      <c r="D11651">
        <v>2.3961049129999998</v>
      </c>
      <c r="E11651">
        <v>1.3599070639999999</v>
      </c>
      <c r="F11651">
        <v>2.1414803980000001</v>
      </c>
      <c r="G11651">
        <v>0.67917083300000003</v>
      </c>
      <c r="H11651">
        <v>6.797354415</v>
      </c>
      <c r="I11651">
        <v>2.8678502629999998</v>
      </c>
      <c r="J11651">
        <v>6.2324896020000002</v>
      </c>
      <c r="K11651">
        <v>8.4751625009999998</v>
      </c>
      <c r="L11651">
        <v>12.42576167</v>
      </c>
      <c r="M11651">
        <v>7.5497469820000003</v>
      </c>
      <c r="N11651">
        <v>3.7575061550000002</v>
      </c>
      <c r="O11651">
        <v>9.8005733599999996</v>
      </c>
      <c r="P11651">
        <v>7.6711438909999998</v>
      </c>
      <c r="Q11651">
        <v>3.3796650260000001</v>
      </c>
    </row>
    <row r="11652" spans="1:17">
      <c r="A11652" t="s">
        <v>23420</v>
      </c>
      <c r="B11652" t="s">
        <v>23421</v>
      </c>
      <c r="C11652">
        <v>0</v>
      </c>
      <c r="D11652">
        <v>2.0792645940000001</v>
      </c>
      <c r="E11652">
        <v>0</v>
      </c>
      <c r="F11652">
        <v>0</v>
      </c>
      <c r="G11652">
        <v>0</v>
      </c>
      <c r="H11652">
        <v>1.802328822</v>
      </c>
      <c r="I11652">
        <v>0</v>
      </c>
      <c r="J11652">
        <v>5.3542751580000001</v>
      </c>
      <c r="K11652">
        <v>6.3867851389999997</v>
      </c>
      <c r="L11652">
        <v>8.8957157379999998</v>
      </c>
      <c r="M11652">
        <v>0</v>
      </c>
      <c r="N11652">
        <v>3.471010084</v>
      </c>
      <c r="O11652">
        <v>10.3945475</v>
      </c>
      <c r="P11652">
        <v>1.408164526</v>
      </c>
      <c r="Q11652">
        <v>0</v>
      </c>
    </row>
    <row r="11653" spans="1:17">
      <c r="A11653" t="s">
        <v>23422</v>
      </c>
      <c r="B11653" t="s">
        <v>23423</v>
      </c>
      <c r="C11653">
        <v>3.883771147</v>
      </c>
      <c r="D11653">
        <v>0.86038534899999997</v>
      </c>
      <c r="E11653">
        <v>0.96410098099999997</v>
      </c>
      <c r="F11653">
        <v>0.52865699499999996</v>
      </c>
      <c r="G11653">
        <v>0.89420611299999997</v>
      </c>
      <c r="H11653">
        <v>1.4915824740000001</v>
      </c>
      <c r="I11653">
        <v>5.663779516</v>
      </c>
      <c r="J11653">
        <v>3.1181985600000002</v>
      </c>
      <c r="K11653">
        <v>2.9364529369999999</v>
      </c>
      <c r="L11653">
        <v>6.5439747959999996</v>
      </c>
      <c r="M11653">
        <v>2.4850264360000001</v>
      </c>
      <c r="N11653">
        <v>1.755453376</v>
      </c>
      <c r="O11653">
        <v>4.3011920699999999</v>
      </c>
      <c r="P11653">
        <v>0.582688769</v>
      </c>
      <c r="Q11653">
        <v>0.88994314200000002</v>
      </c>
    </row>
    <row r="11654" spans="1:17">
      <c r="A11654" t="s">
        <v>23424</v>
      </c>
      <c r="B11654" t="s">
        <v>23425</v>
      </c>
      <c r="C11654">
        <v>33.896661999999999</v>
      </c>
      <c r="D11654">
        <v>0.25030818599999999</v>
      </c>
      <c r="E11654">
        <v>0.360619362</v>
      </c>
      <c r="F11654">
        <v>0</v>
      </c>
      <c r="G11654">
        <v>0.39022127200000001</v>
      </c>
      <c r="H11654">
        <v>0</v>
      </c>
      <c r="I11654">
        <v>1.647738865</v>
      </c>
      <c r="J11654">
        <v>0.50132748100000002</v>
      </c>
      <c r="K11654">
        <v>4.1005898199999997</v>
      </c>
      <c r="L11654">
        <v>3.2126798289999998</v>
      </c>
      <c r="M11654">
        <v>2.1688739620000002</v>
      </c>
      <c r="N11654">
        <v>0.83570146999999995</v>
      </c>
      <c r="O11654">
        <v>29.406189099999999</v>
      </c>
      <c r="P11654">
        <v>0.50855736600000001</v>
      </c>
      <c r="Q11654">
        <v>6.6021363300000004</v>
      </c>
    </row>
    <row r="11655" spans="1:17">
      <c r="A11655" t="s">
        <v>23426</v>
      </c>
      <c r="B11655" t="s">
        <v>3510</v>
      </c>
      <c r="C11655">
        <v>8.7664140620000008</v>
      </c>
      <c r="D11655">
        <v>1.6465242470000001</v>
      </c>
      <c r="E11655">
        <v>1.9261045699999999</v>
      </c>
      <c r="F11655">
        <v>1.322984256</v>
      </c>
      <c r="G11655">
        <v>1.908698835</v>
      </c>
      <c r="H11655">
        <v>2.78125869</v>
      </c>
      <c r="I11655">
        <v>1.3895905749999999</v>
      </c>
      <c r="J11655">
        <v>1.7394599500000001</v>
      </c>
      <c r="K11655">
        <v>2.3342564970000002</v>
      </c>
      <c r="L11655">
        <v>3.732889176</v>
      </c>
      <c r="M11655">
        <v>0.36581607399999999</v>
      </c>
      <c r="N11655">
        <v>0.82223589100000005</v>
      </c>
      <c r="O11655">
        <v>3.165852031</v>
      </c>
      <c r="P11655">
        <v>1.5439773480000001</v>
      </c>
      <c r="Q11655">
        <v>2.358123451</v>
      </c>
    </row>
    <row r="11656" spans="1:17">
      <c r="A11656" t="s">
        <v>23427</v>
      </c>
      <c r="B11656" t="s">
        <v>2646</v>
      </c>
      <c r="C11656">
        <v>6.8474494840000002</v>
      </c>
      <c r="D11656">
        <v>1.325480971</v>
      </c>
      <c r="E11656">
        <v>1.166991425</v>
      </c>
      <c r="F11656">
        <v>0.81443133300000004</v>
      </c>
      <c r="G11656">
        <v>1.113547157</v>
      </c>
      <c r="H11656">
        <v>0.58723656400000002</v>
      </c>
      <c r="I11656">
        <v>3.1993242629999998</v>
      </c>
      <c r="J11656">
        <v>2.1912036850000001</v>
      </c>
      <c r="K11656">
        <v>4.8253882140000002</v>
      </c>
      <c r="L11656">
        <v>5.1667325149999996</v>
      </c>
      <c r="M11656">
        <v>1.6589511640000001</v>
      </c>
      <c r="N11656">
        <v>1.48331854</v>
      </c>
      <c r="O11656">
        <v>2.0615071669999998</v>
      </c>
      <c r="P11656">
        <v>1.366454565</v>
      </c>
      <c r="Q11656">
        <v>2.1936267520000001</v>
      </c>
    </row>
    <row r="11657" spans="1:17">
      <c r="A11657" t="s">
        <v>10680</v>
      </c>
      <c r="B11657" t="s">
        <v>23428</v>
      </c>
      <c r="C11657">
        <v>83.736730910000006</v>
      </c>
      <c r="D11657">
        <v>9.6968468609999992</v>
      </c>
      <c r="E11657">
        <v>6.6814292469999996</v>
      </c>
      <c r="F11657">
        <v>4.6629008680000004</v>
      </c>
      <c r="G11657">
        <v>11.173455649999999</v>
      </c>
      <c r="H11657">
        <v>14.61796648</v>
      </c>
      <c r="I11657">
        <v>8.3260168920000002</v>
      </c>
      <c r="J11657">
        <v>4.3426379160000002</v>
      </c>
      <c r="K11657">
        <v>18.993573009999999</v>
      </c>
      <c r="L11657">
        <v>33.669805799999999</v>
      </c>
      <c r="M11657">
        <v>7.3062067559999999</v>
      </c>
      <c r="N11657">
        <v>1.6421983200000001</v>
      </c>
      <c r="O11657">
        <v>54.798904810000003</v>
      </c>
      <c r="P11657">
        <v>9.1368463220000002</v>
      </c>
      <c r="Q11657">
        <v>9.1578020060000007</v>
      </c>
    </row>
    <row r="11658" spans="1:17">
      <c r="A11658" t="s">
        <v>23429</v>
      </c>
      <c r="B11658" t="s">
        <v>23430</v>
      </c>
      <c r="C11658">
        <v>6.979847865</v>
      </c>
      <c r="D11658">
        <v>3.092540015</v>
      </c>
      <c r="E11658">
        <v>2.3514752699999999</v>
      </c>
      <c r="F11658">
        <v>3.48367586</v>
      </c>
      <c r="G11658">
        <v>3.8167487680000001</v>
      </c>
      <c r="H11658">
        <v>0.44677446900000001</v>
      </c>
      <c r="I11658">
        <v>5.0894244100000003</v>
      </c>
      <c r="J11658">
        <v>2.6545138810000002</v>
      </c>
      <c r="K11658">
        <v>9.4992184599999998</v>
      </c>
      <c r="L11658">
        <v>12.49576596</v>
      </c>
      <c r="M11658">
        <v>4.4660475100000001</v>
      </c>
      <c r="N11658">
        <v>2.2944517370000002</v>
      </c>
      <c r="O11658">
        <v>5.153353128</v>
      </c>
      <c r="P11658">
        <v>5.9341243099999996</v>
      </c>
      <c r="Q11658">
        <v>4.7981723189999999</v>
      </c>
    </row>
    <row r="11659" spans="1:17">
      <c r="A11659" t="e">
        <v>#N/A</v>
      </c>
      <c r="B11659" t="s">
        <v>7114</v>
      </c>
      <c r="C11659">
        <v>10.67117137</v>
      </c>
      <c r="D11659">
        <v>29.313869830000002</v>
      </c>
      <c r="E11659">
        <v>26.906211320000001</v>
      </c>
      <c r="F11659">
        <v>32.972987920000001</v>
      </c>
      <c r="G11659">
        <v>24.938029820000001</v>
      </c>
      <c r="H11659">
        <v>8.8796906660000001</v>
      </c>
      <c r="I11659">
        <v>12.44958254</v>
      </c>
      <c r="J11659">
        <v>34.992127670000002</v>
      </c>
      <c r="K11659">
        <v>78.101048700000007</v>
      </c>
      <c r="L11659">
        <v>37.758903670000002</v>
      </c>
      <c r="M11659">
        <v>3.4139682730000001</v>
      </c>
      <c r="N11659">
        <v>25.563695289999998</v>
      </c>
      <c r="O11659">
        <v>5.5151087529999998</v>
      </c>
      <c r="P11659">
        <v>41.146058019999998</v>
      </c>
      <c r="Q11659">
        <v>20.05093256</v>
      </c>
    </row>
    <row r="11660" spans="1:17">
      <c r="A11660" t="s">
        <v>23431</v>
      </c>
      <c r="B11660" t="s">
        <v>4984</v>
      </c>
      <c r="C11660">
        <v>17.28729762</v>
      </c>
      <c r="D11660">
        <v>0.44916413399999999</v>
      </c>
      <c r="E11660">
        <v>0.36329061699999998</v>
      </c>
      <c r="F11660">
        <v>0.29051090699999998</v>
      </c>
      <c r="G11660">
        <v>0.42382365999999999</v>
      </c>
      <c r="H11660">
        <v>0.53278144000000005</v>
      </c>
      <c r="I11660">
        <v>5.4466923600000001</v>
      </c>
      <c r="J11660">
        <v>0.90636825499999996</v>
      </c>
      <c r="K11660">
        <v>2.759355233</v>
      </c>
      <c r="L11660">
        <v>3.4387572980000001</v>
      </c>
      <c r="M11660">
        <v>7.5790095669999999</v>
      </c>
      <c r="N11660">
        <v>1.0392102539999999</v>
      </c>
      <c r="O11660">
        <v>14.29988912</v>
      </c>
      <c r="P11660">
        <v>0.78449682600000004</v>
      </c>
      <c r="Q11660">
        <v>8.1426348070000003</v>
      </c>
    </row>
    <row r="11661" spans="1:17">
      <c r="A11661" t="s">
        <v>23432</v>
      </c>
      <c r="B11661" t="s">
        <v>8887</v>
      </c>
      <c r="C11661">
        <v>7.3015649150000002</v>
      </c>
      <c r="D11661">
        <v>6.4822356269999997</v>
      </c>
      <c r="E11661">
        <v>6.4926394070000004</v>
      </c>
      <c r="F11661">
        <v>5.5034548699999997</v>
      </c>
      <c r="G11661">
        <v>6.0972138149999999</v>
      </c>
      <c r="H11661">
        <v>7.7429511089999998</v>
      </c>
      <c r="I11661">
        <v>9.1382219090000003</v>
      </c>
      <c r="J11661">
        <v>11.73605998</v>
      </c>
      <c r="K11661">
        <v>6.0314487620000001</v>
      </c>
      <c r="L11661">
        <v>6.2661645449999996</v>
      </c>
      <c r="M11661">
        <v>3.8700048850000002</v>
      </c>
      <c r="N11661">
        <v>4.117521397</v>
      </c>
      <c r="O11661">
        <v>3.98281646</v>
      </c>
      <c r="P11661">
        <v>6.1558658209999999</v>
      </c>
      <c r="Q11661">
        <v>5.4688233119999996</v>
      </c>
    </row>
    <row r="11662" spans="1:17">
      <c r="A11662" t="s">
        <v>23433</v>
      </c>
      <c r="B11662" t="s">
        <v>3746</v>
      </c>
      <c r="C11662">
        <v>21.896296270000001</v>
      </c>
      <c r="D11662">
        <v>87.163318720000007</v>
      </c>
      <c r="E11662">
        <v>85.649766529999994</v>
      </c>
      <c r="F11662">
        <v>72.918595809999999</v>
      </c>
      <c r="G11662">
        <v>80.956158400000007</v>
      </c>
      <c r="H11662">
        <v>123.7939885</v>
      </c>
      <c r="I11662">
        <v>80.44832735</v>
      </c>
      <c r="J11662">
        <v>84.306909910000002</v>
      </c>
      <c r="K11662">
        <v>67.838700950000003</v>
      </c>
      <c r="L11662">
        <v>59.416897339999998</v>
      </c>
      <c r="M11662">
        <v>24.436603980000001</v>
      </c>
      <c r="N11662">
        <v>38.500202280000003</v>
      </c>
      <c r="O11662">
        <v>26.129491380000001</v>
      </c>
      <c r="P11662">
        <v>43.11425887</v>
      </c>
      <c r="Q11662">
        <v>72.694052670000005</v>
      </c>
    </row>
    <row r="11663" spans="1:17">
      <c r="A11663" t="s">
        <v>23434</v>
      </c>
      <c r="B11663" t="s">
        <v>1720</v>
      </c>
      <c r="C11663">
        <v>37.685641330000003</v>
      </c>
      <c r="D11663">
        <v>3.312736932</v>
      </c>
      <c r="E11663">
        <v>1.8859723960000001</v>
      </c>
      <c r="F11663">
        <v>1.017742546</v>
      </c>
      <c r="G11663">
        <v>1.63471035</v>
      </c>
      <c r="H11663">
        <v>4.4693754879999998</v>
      </c>
      <c r="I11663">
        <v>8.8811657289999992</v>
      </c>
      <c r="J11663">
        <v>3.4932517280000002</v>
      </c>
      <c r="K11663">
        <v>8.3428876780000003</v>
      </c>
      <c r="L11663">
        <v>15.773043059999999</v>
      </c>
      <c r="M11663">
        <v>12.037266320000001</v>
      </c>
      <c r="N11663">
        <v>4.6307163300000003</v>
      </c>
      <c r="O11663">
        <v>18.430630000000001</v>
      </c>
      <c r="P11663">
        <v>2.8677294209999999</v>
      </c>
      <c r="Q11663">
        <v>8.7045249029999994</v>
      </c>
    </row>
    <row r="11664" spans="1:17">
      <c r="A11664" t="s">
        <v>23435</v>
      </c>
      <c r="B11664" t="s">
        <v>23436</v>
      </c>
      <c r="C11664">
        <v>169.95777910000001</v>
      </c>
      <c r="D11664">
        <v>4.7703053620000002</v>
      </c>
      <c r="E11664">
        <v>4.6635403389999999</v>
      </c>
      <c r="F11664">
        <v>2.1983073919999998</v>
      </c>
      <c r="G11664">
        <v>4.1167617549999997</v>
      </c>
      <c r="H11664">
        <v>7.0884887760000002</v>
      </c>
      <c r="I11664">
        <v>38.131193439999997</v>
      </c>
      <c r="J11664">
        <v>18.42588546</v>
      </c>
      <c r="K11664">
        <v>67.68168584</v>
      </c>
      <c r="L11664">
        <v>41.30350945</v>
      </c>
      <c r="M11664">
        <v>79.715205560000001</v>
      </c>
      <c r="N11664">
        <v>11.850127540000001</v>
      </c>
      <c r="O11664">
        <v>64.728802329999994</v>
      </c>
      <c r="P11664">
        <v>4.3844526750000004</v>
      </c>
      <c r="Q11664">
        <v>46.522316340000003</v>
      </c>
    </row>
    <row r="11665" spans="1:17">
      <c r="A11665" t="s">
        <v>23437</v>
      </c>
      <c r="B11665" t="s">
        <v>7227</v>
      </c>
      <c r="C11665">
        <v>26.86123907</v>
      </c>
      <c r="D11665">
        <v>1.8614897159999999</v>
      </c>
      <c r="E11665">
        <v>1.318943065</v>
      </c>
      <c r="F11665">
        <v>0.91877223600000002</v>
      </c>
      <c r="G11665">
        <v>1.5461444090000001</v>
      </c>
      <c r="H11665">
        <v>3.8090578439999998</v>
      </c>
      <c r="I11665">
        <v>50.823510499999998</v>
      </c>
      <c r="J11665">
        <v>2.1828265789999999</v>
      </c>
      <c r="K11665">
        <v>15.560066259999999</v>
      </c>
      <c r="L11665">
        <v>41.430258039999998</v>
      </c>
      <c r="M11665">
        <v>28.821499070000002</v>
      </c>
      <c r="N11665">
        <v>1.8848580450000001</v>
      </c>
      <c r="O11665">
        <v>29.290572820000001</v>
      </c>
      <c r="P11665">
        <v>1.5706811789999999</v>
      </c>
      <c r="Q11665">
        <v>16.571406230000001</v>
      </c>
    </row>
    <row r="11666" spans="1:17">
      <c r="A11666" t="s">
        <v>23435</v>
      </c>
      <c r="B11666" t="s">
        <v>23438</v>
      </c>
      <c r="C11666">
        <v>2.3598533260000001</v>
      </c>
      <c r="D11666">
        <v>0</v>
      </c>
      <c r="E11666">
        <v>0</v>
      </c>
      <c r="F11666">
        <v>0.64244411999999995</v>
      </c>
      <c r="G11666">
        <v>0.81500499999999998</v>
      </c>
      <c r="H11666">
        <v>0</v>
      </c>
      <c r="I11666">
        <v>0</v>
      </c>
      <c r="J11666">
        <v>0</v>
      </c>
      <c r="K11666">
        <v>0</v>
      </c>
      <c r="L11666">
        <v>0</v>
      </c>
      <c r="M11666">
        <v>0</v>
      </c>
      <c r="N11666">
        <v>0</v>
      </c>
      <c r="O11666">
        <v>2.6134862289999998</v>
      </c>
      <c r="P11666">
        <v>0</v>
      </c>
      <c r="Q11666">
        <v>1.622239212</v>
      </c>
    </row>
    <row r="11667" spans="1:17">
      <c r="A11667" t="e">
        <v>#N/A</v>
      </c>
      <c r="B11667" t="s">
        <v>23439</v>
      </c>
      <c r="C11667">
        <v>0</v>
      </c>
      <c r="D11667">
        <v>1.0053587049999999</v>
      </c>
      <c r="E11667">
        <v>0</v>
      </c>
      <c r="F11667">
        <v>0</v>
      </c>
      <c r="G11667">
        <v>0.39182932700000001</v>
      </c>
      <c r="H11667">
        <v>0</v>
      </c>
      <c r="I11667">
        <v>6.6181159909999998</v>
      </c>
      <c r="J11667">
        <v>2.3012269299999999</v>
      </c>
      <c r="K11667">
        <v>5.1468598190000003</v>
      </c>
      <c r="L11667">
        <v>7.1687086530000004</v>
      </c>
      <c r="M11667">
        <v>0</v>
      </c>
      <c r="N11667">
        <v>0.55943019699999996</v>
      </c>
      <c r="O11667">
        <v>0</v>
      </c>
      <c r="P11667">
        <v>0</v>
      </c>
      <c r="Q11667">
        <v>0</v>
      </c>
    </row>
    <row r="11668" spans="1:17">
      <c r="A11668" t="s">
        <v>16746</v>
      </c>
      <c r="B11668" t="s">
        <v>23440</v>
      </c>
      <c r="C11668">
        <v>0.35057243799999999</v>
      </c>
      <c r="D11668">
        <v>0.69897179899999995</v>
      </c>
      <c r="E11668">
        <v>0.22377992699999999</v>
      </c>
      <c r="F11668">
        <v>0.23859872900000001</v>
      </c>
      <c r="G11668">
        <v>0.181611895</v>
      </c>
      <c r="H11668">
        <v>0.26927833000000001</v>
      </c>
      <c r="I11668">
        <v>0</v>
      </c>
      <c r="J11668">
        <v>1.288823826</v>
      </c>
      <c r="K11668">
        <v>0.95422256699999997</v>
      </c>
      <c r="L11668">
        <v>1.1075594010000001</v>
      </c>
      <c r="M11668">
        <v>0.67294009600000004</v>
      </c>
      <c r="N11668">
        <v>0.345725962</v>
      </c>
      <c r="O11668">
        <v>0.38825135</v>
      </c>
      <c r="P11668">
        <v>0.89414861199999995</v>
      </c>
      <c r="Q11668">
        <v>1.9279583170000001</v>
      </c>
    </row>
    <row r="11669" spans="1:17">
      <c r="A11669" t="s">
        <v>23441</v>
      </c>
      <c r="B11669" t="s">
        <v>23442</v>
      </c>
      <c r="C11669">
        <v>0.907635894</v>
      </c>
      <c r="D11669">
        <v>0.80428696399999999</v>
      </c>
      <c r="E11669">
        <v>0.48280724200000003</v>
      </c>
      <c r="F11669">
        <v>0.74128167599999994</v>
      </c>
      <c r="G11669">
        <v>0.15673173100000001</v>
      </c>
      <c r="H11669">
        <v>0.34858227800000002</v>
      </c>
      <c r="I11669">
        <v>0</v>
      </c>
      <c r="J11669">
        <v>1.8409815439999999</v>
      </c>
      <c r="K11669">
        <v>0</v>
      </c>
      <c r="L11669">
        <v>0</v>
      </c>
      <c r="M11669">
        <v>1.7422493029999999</v>
      </c>
      <c r="N11669">
        <v>0.447544157</v>
      </c>
      <c r="O11669">
        <v>0</v>
      </c>
      <c r="P11669">
        <v>0.13617415199999999</v>
      </c>
      <c r="Q11669">
        <v>1.247876317</v>
      </c>
    </row>
    <row r="11670" spans="1:17">
      <c r="A11670" t="s">
        <v>23443</v>
      </c>
      <c r="B11670" t="s">
        <v>9355</v>
      </c>
      <c r="C11670">
        <v>4.2356341740000003</v>
      </c>
      <c r="D11670">
        <v>8.7968886659999992</v>
      </c>
      <c r="E11670">
        <v>9.5756769590000008</v>
      </c>
      <c r="F11670">
        <v>11.963462610000001</v>
      </c>
      <c r="G11670">
        <v>6.4913058489999997</v>
      </c>
      <c r="H11670">
        <v>5.0834915499999997</v>
      </c>
      <c r="I11670">
        <v>19.302838309999999</v>
      </c>
      <c r="J11670">
        <v>13.2224664</v>
      </c>
      <c r="K11670">
        <v>15.612141449999999</v>
      </c>
      <c r="L11670">
        <v>11.37435106</v>
      </c>
      <c r="M11670">
        <v>7.1141846559999999</v>
      </c>
      <c r="N11670">
        <v>13.575506109999999</v>
      </c>
      <c r="O11670">
        <v>5.8635908990000001</v>
      </c>
      <c r="P11670">
        <v>20.573644789999999</v>
      </c>
      <c r="Q11670">
        <v>12.738737410000001</v>
      </c>
    </row>
    <row r="11671" spans="1:17">
      <c r="A11671" t="s">
        <v>23444</v>
      </c>
      <c r="B11671" t="s">
        <v>23445</v>
      </c>
      <c r="C11671">
        <v>17.95540574</v>
      </c>
      <c r="D11671">
        <v>2.3126299829999999</v>
      </c>
      <c r="E11671">
        <v>0.133272373</v>
      </c>
      <c r="F11671">
        <v>0.28419545200000002</v>
      </c>
      <c r="G11671">
        <v>0.21631831400000001</v>
      </c>
      <c r="H11671">
        <v>0.64147598100000003</v>
      </c>
      <c r="I11671">
        <v>7.3073636630000003</v>
      </c>
      <c r="J11671">
        <v>0.68815759799999998</v>
      </c>
      <c r="K11671">
        <v>4.9251649469999998</v>
      </c>
      <c r="L11671">
        <v>5.5407086899999998</v>
      </c>
      <c r="M11671">
        <v>4.8092422629999998</v>
      </c>
      <c r="N11671">
        <v>0.77211548900000004</v>
      </c>
      <c r="O11671">
        <v>14.335857219999999</v>
      </c>
      <c r="P11671">
        <v>1.0023739389999999</v>
      </c>
      <c r="Q11671">
        <v>5.7409881130000002</v>
      </c>
    </row>
    <row r="11672" spans="1:17">
      <c r="A11672" t="s">
        <v>12185</v>
      </c>
      <c r="B11672" t="s">
        <v>23446</v>
      </c>
      <c r="C11672">
        <v>0</v>
      </c>
      <c r="D11672">
        <v>0</v>
      </c>
      <c r="E11672">
        <v>0.40806927900000001</v>
      </c>
      <c r="F11672">
        <v>0</v>
      </c>
      <c r="G11672">
        <v>0.22078308799999999</v>
      </c>
      <c r="H11672">
        <v>0</v>
      </c>
      <c r="I11672">
        <v>0</v>
      </c>
      <c r="J11672">
        <v>1.134583246</v>
      </c>
      <c r="K11672">
        <v>1.1600352780000001</v>
      </c>
      <c r="L11672">
        <v>0</v>
      </c>
      <c r="M11672">
        <v>0</v>
      </c>
      <c r="N11672">
        <v>0.31522073</v>
      </c>
      <c r="O11672">
        <v>0</v>
      </c>
      <c r="P11672">
        <v>0.19182426999999999</v>
      </c>
      <c r="Q11672">
        <v>0</v>
      </c>
    </row>
    <row r="11673" spans="1:17">
      <c r="A11673" t="e">
        <v>#N/A</v>
      </c>
      <c r="B11673" t="s">
        <v>23447</v>
      </c>
      <c r="C11673">
        <v>22.57415963</v>
      </c>
      <c r="D11673">
        <v>1.470862414</v>
      </c>
      <c r="E11673">
        <v>0.282543145</v>
      </c>
      <c r="F11673">
        <v>0.54225588899999999</v>
      </c>
      <c r="G11673">
        <v>0.91720819899999995</v>
      </c>
      <c r="H11673">
        <v>7.1397720549999999</v>
      </c>
      <c r="I11673">
        <v>0</v>
      </c>
      <c r="J11673">
        <v>0.84168669900000004</v>
      </c>
      <c r="K11673">
        <v>6.0239774080000004</v>
      </c>
      <c r="L11673">
        <v>10.907501399999999</v>
      </c>
      <c r="M11673">
        <v>10.19579978</v>
      </c>
      <c r="N11673">
        <v>0.491075382</v>
      </c>
      <c r="O11673">
        <v>19.117945890000001</v>
      </c>
      <c r="P11673">
        <v>0.19922584900000001</v>
      </c>
      <c r="Q11673">
        <v>1.825671139</v>
      </c>
    </row>
    <row r="11674" spans="1:17">
      <c r="A11674" t="s">
        <v>23448</v>
      </c>
      <c r="B11674" t="s">
        <v>6236</v>
      </c>
      <c r="C11674">
        <v>5.6751229560000001</v>
      </c>
      <c r="D11674">
        <v>1.4506497169999999</v>
      </c>
      <c r="E11674">
        <v>0.40637977400000003</v>
      </c>
      <c r="F11674">
        <v>0.371391784</v>
      </c>
      <c r="G11674">
        <v>0.56537741100000005</v>
      </c>
      <c r="H11674">
        <v>2.0119019410000001</v>
      </c>
      <c r="I11674">
        <v>1.9098791390000001</v>
      </c>
      <c r="J11674">
        <v>0.51190744399999999</v>
      </c>
      <c r="K11674">
        <v>1.93088853</v>
      </c>
      <c r="L11674">
        <v>5.4477639020000002</v>
      </c>
      <c r="M11674">
        <v>3.9803766459999999</v>
      </c>
      <c r="N11674">
        <v>0.55159462599999998</v>
      </c>
      <c r="O11674">
        <v>3.7468717740000002</v>
      </c>
      <c r="P11674">
        <v>0.75320428100000003</v>
      </c>
      <c r="Q11674">
        <v>3.9012623770000001</v>
      </c>
    </row>
    <row r="11675" spans="1:17">
      <c r="A11675" t="s">
        <v>11956</v>
      </c>
      <c r="B11675" t="s">
        <v>23449</v>
      </c>
      <c r="C11675">
        <v>51.39636883</v>
      </c>
      <c r="D11675">
        <v>0.19975467699999999</v>
      </c>
      <c r="E11675">
        <v>0</v>
      </c>
      <c r="F11675">
        <v>0.122737687</v>
      </c>
      <c r="G11675">
        <v>0</v>
      </c>
      <c r="H11675">
        <v>1.038896963</v>
      </c>
      <c r="I11675">
        <v>53.913080270000002</v>
      </c>
      <c r="J11675">
        <v>0</v>
      </c>
      <c r="K11675">
        <v>38.450863660000003</v>
      </c>
      <c r="L11675">
        <v>17.09220491</v>
      </c>
      <c r="M11675">
        <v>154.04450990000001</v>
      </c>
      <c r="N11675">
        <v>1.0003784520000001</v>
      </c>
      <c r="O11675">
        <v>105.8518986</v>
      </c>
      <c r="P11675">
        <v>0.27056436299999997</v>
      </c>
      <c r="Q11675">
        <v>11.777173319999999</v>
      </c>
    </row>
    <row r="11676" spans="1:17">
      <c r="A11676" t="s">
        <v>20293</v>
      </c>
      <c r="B11676" t="s">
        <v>23450</v>
      </c>
      <c r="C11676">
        <v>4.8100171779999998</v>
      </c>
      <c r="D11676">
        <v>6.8501562319999998</v>
      </c>
      <c r="E11676">
        <v>4.093819806</v>
      </c>
      <c r="F11676">
        <v>6.2667698019999998</v>
      </c>
      <c r="G11676">
        <v>5.1022567600000004</v>
      </c>
      <c r="H11676">
        <v>7.6531500069999998</v>
      </c>
      <c r="I11676">
        <v>0</v>
      </c>
      <c r="J11676">
        <v>2.8746191639999998</v>
      </c>
      <c r="K11676">
        <v>4.3641260629999996</v>
      </c>
      <c r="L11676">
        <v>6.5126704240000004</v>
      </c>
      <c r="M11676">
        <v>5.2760295050000003</v>
      </c>
      <c r="N11676">
        <v>4.4046983209999997</v>
      </c>
      <c r="O11676">
        <v>13.69797275</v>
      </c>
      <c r="P11676">
        <v>12.37122911</v>
      </c>
      <c r="Q11676">
        <v>8.5025848909999997</v>
      </c>
    </row>
    <row r="11677" spans="1:17">
      <c r="A11677" t="e">
        <v>#N/A</v>
      </c>
      <c r="B11677" t="s">
        <v>23451</v>
      </c>
      <c r="C11677">
        <v>3.6385403699999999</v>
      </c>
      <c r="D11677">
        <v>1.6121170419999999</v>
      </c>
      <c r="E11677">
        <v>0</v>
      </c>
      <c r="F11677">
        <v>0.74291445499999997</v>
      </c>
      <c r="G11677">
        <v>0</v>
      </c>
      <c r="H11677">
        <v>0.69870016000000001</v>
      </c>
      <c r="I11677">
        <v>0</v>
      </c>
      <c r="J11677">
        <v>0.92251828499999999</v>
      </c>
      <c r="K11677">
        <v>0.82531144199999995</v>
      </c>
      <c r="L11677">
        <v>1.1495198019999999</v>
      </c>
      <c r="M11677">
        <v>0</v>
      </c>
      <c r="N11677">
        <v>0</v>
      </c>
      <c r="O11677">
        <v>0</v>
      </c>
      <c r="P11677">
        <v>1.3647409500000001</v>
      </c>
      <c r="Q11677">
        <v>1.2506249439999999</v>
      </c>
    </row>
    <row r="11678" spans="1:17">
      <c r="A11678" t="e">
        <v>#N/A</v>
      </c>
      <c r="B11678" t="s">
        <v>23452</v>
      </c>
      <c r="C11678">
        <v>60.767994799999997</v>
      </c>
      <c r="D11678">
        <v>28.572717059999999</v>
      </c>
      <c r="E11678">
        <v>32.061010609999997</v>
      </c>
      <c r="F11678">
        <v>36.37863943</v>
      </c>
      <c r="G11678">
        <v>28.48234441</v>
      </c>
      <c r="H11678">
        <v>35.959978059999997</v>
      </c>
      <c r="I11678">
        <v>69.629337460000002</v>
      </c>
      <c r="J11678">
        <v>64.222717180000004</v>
      </c>
      <c r="K11678">
        <v>99.298845619999994</v>
      </c>
      <c r="L11678">
        <v>50.150821860000001</v>
      </c>
      <c r="M11678">
        <v>176.16076290000001</v>
      </c>
      <c r="N11678">
        <v>56.029538160000001</v>
      </c>
      <c r="O11678">
        <v>90.647945789999994</v>
      </c>
      <c r="P11678">
        <v>52.190890609999997</v>
      </c>
      <c r="Q11678">
        <v>44.75772602</v>
      </c>
    </row>
    <row r="11679" spans="1:17">
      <c r="A11679" t="s">
        <v>23453</v>
      </c>
      <c r="B11679" t="s">
        <v>7049</v>
      </c>
      <c r="C11679">
        <v>9.6414240929999995</v>
      </c>
      <c r="D11679">
        <v>24.473834230000001</v>
      </c>
      <c r="E11679">
        <v>25.686002770000002</v>
      </c>
      <c r="F11679">
        <v>22.966752329999998</v>
      </c>
      <c r="G11679">
        <v>22.961655950000001</v>
      </c>
      <c r="H11679">
        <v>9.8742372829999994</v>
      </c>
      <c r="I11679">
        <v>38.079918370000001</v>
      </c>
      <c r="J11679">
        <v>26.889433740000001</v>
      </c>
      <c r="K11679">
        <v>33.168207129999999</v>
      </c>
      <c r="L11679">
        <v>14.976185510000001</v>
      </c>
      <c r="M11679">
        <v>3.0845269769999999</v>
      </c>
      <c r="N11679">
        <v>9.5081365739999999</v>
      </c>
      <c r="O11679">
        <v>9.3429590390000001</v>
      </c>
      <c r="P11679">
        <v>16.21306938</v>
      </c>
      <c r="Q11679">
        <v>22.092751920000001</v>
      </c>
    </row>
    <row r="11680" spans="1:17">
      <c r="A11680" t="s">
        <v>23454</v>
      </c>
      <c r="B11680" t="s">
        <v>23455</v>
      </c>
      <c r="C11680">
        <v>1.9388466289999999</v>
      </c>
      <c r="D11680">
        <v>3.0066361260000001</v>
      </c>
      <c r="E11680">
        <v>2.5439937129999999</v>
      </c>
      <c r="F11680">
        <v>2.2872619279999999</v>
      </c>
      <c r="G11680">
        <v>2.0088151409999999</v>
      </c>
      <c r="H11680">
        <v>1.737456267</v>
      </c>
      <c r="I11680">
        <v>0.94248600199999999</v>
      </c>
      <c r="J11680">
        <v>2.785600987</v>
      </c>
      <c r="K11680">
        <v>1.17274302</v>
      </c>
      <c r="L11680">
        <v>0.81671672900000003</v>
      </c>
      <c r="M11680">
        <v>0</v>
      </c>
      <c r="N11680">
        <v>2.1510485030000002</v>
      </c>
      <c r="O11680">
        <v>2.8629739600000002</v>
      </c>
      <c r="P11680">
        <v>3.3936985439999998</v>
      </c>
      <c r="Q11680">
        <v>3.1099265030000001</v>
      </c>
    </row>
    <row r="11681" spans="1:17">
      <c r="A11681" t="s">
        <v>23456</v>
      </c>
      <c r="B11681" t="s">
        <v>23457</v>
      </c>
      <c r="C11681">
        <v>1.9182616619999999</v>
      </c>
      <c r="D11681">
        <v>6.0708455000000001E-2</v>
      </c>
      <c r="E11681">
        <v>0.14577126400000001</v>
      </c>
      <c r="F11681">
        <v>0.22381099099999999</v>
      </c>
      <c r="G11681">
        <v>4.7321125999999998E-2</v>
      </c>
      <c r="H11681">
        <v>0</v>
      </c>
      <c r="I11681">
        <v>2.3978044669999998</v>
      </c>
      <c r="J11681">
        <v>0.555837162</v>
      </c>
      <c r="K11681">
        <v>0.99453588500000001</v>
      </c>
      <c r="L11681">
        <v>1.2120683240000001</v>
      </c>
      <c r="M11681">
        <v>1.052054987</v>
      </c>
      <c r="N11681">
        <v>0.74318464100000003</v>
      </c>
      <c r="O11681">
        <v>3.3383948179999998</v>
      </c>
      <c r="P11681">
        <v>0.16445717100000001</v>
      </c>
      <c r="Q11681">
        <v>0.75352849899999996</v>
      </c>
    </row>
    <row r="11682" spans="1:17">
      <c r="A11682" t="e">
        <v>#N/A</v>
      </c>
      <c r="B11682" t="s">
        <v>23458</v>
      </c>
      <c r="C11682">
        <v>1.4289769269999999</v>
      </c>
      <c r="D11682">
        <v>1.107981825</v>
      </c>
      <c r="E11682">
        <v>1.178200025</v>
      </c>
      <c r="F11682">
        <v>1.701976744</v>
      </c>
      <c r="G11682">
        <v>0.86365149200000002</v>
      </c>
      <c r="H11682">
        <v>8.3692916240000006</v>
      </c>
      <c r="I11682">
        <v>6.2517151059999998</v>
      </c>
      <c r="J11682">
        <v>4.9816785399999999</v>
      </c>
      <c r="K11682">
        <v>1.782701273</v>
      </c>
      <c r="L11682">
        <v>4.2888225819999999</v>
      </c>
      <c r="M11682">
        <v>6.8574691440000004</v>
      </c>
      <c r="N11682">
        <v>2.157871321</v>
      </c>
      <c r="O11682">
        <v>5.9346032449999999</v>
      </c>
      <c r="P11682">
        <v>4.287836618</v>
      </c>
      <c r="Q11682">
        <v>3.4381367389999999</v>
      </c>
    </row>
    <row r="11683" spans="1:17">
      <c r="A11683" t="s">
        <v>23459</v>
      </c>
      <c r="B11683" t="s">
        <v>2613</v>
      </c>
      <c r="C11683">
        <v>1.214630388</v>
      </c>
      <c r="D11683">
        <v>0.13454065000000001</v>
      </c>
      <c r="E11683">
        <v>0.32305484499999998</v>
      </c>
      <c r="F11683">
        <v>0.41333720899999998</v>
      </c>
      <c r="G11683">
        <v>0</v>
      </c>
      <c r="H11683">
        <v>0.46648510700000001</v>
      </c>
      <c r="I11683">
        <v>0.88565963999999997</v>
      </c>
      <c r="J11683">
        <v>0.38494788699999999</v>
      </c>
      <c r="K11683">
        <v>1.92855865</v>
      </c>
      <c r="L11683">
        <v>1.534947029</v>
      </c>
      <c r="M11683">
        <v>1.1657697549999999</v>
      </c>
      <c r="N11683">
        <v>1.122973851</v>
      </c>
      <c r="O11683">
        <v>2.6903534709999999</v>
      </c>
      <c r="P11683">
        <v>0.45558264100000001</v>
      </c>
      <c r="Q11683">
        <v>0.41748803299999998</v>
      </c>
    </row>
    <row r="11684" spans="1:17">
      <c r="A11684" t="s">
        <v>23460</v>
      </c>
      <c r="B11684" t="s">
        <v>6989</v>
      </c>
      <c r="C11684">
        <v>7.9197701819999997</v>
      </c>
      <c r="D11684">
        <v>28.441275569999998</v>
      </c>
      <c r="E11684">
        <v>23.33690163</v>
      </c>
      <c r="F11684">
        <v>33.802076579999998</v>
      </c>
      <c r="G11684">
        <v>27.11799062</v>
      </c>
      <c r="H11684">
        <v>30.576374309999999</v>
      </c>
      <c r="I11684">
        <v>15.65268766</v>
      </c>
      <c r="J11684">
        <v>24.399654219999999</v>
      </c>
      <c r="K11684">
        <v>25.19688537</v>
      </c>
      <c r="L11684">
        <v>15.60510114</v>
      </c>
      <c r="M11684">
        <v>4.8007475130000001</v>
      </c>
      <c r="N11684">
        <v>13.3083122</v>
      </c>
      <c r="O11684">
        <v>9.4634184680000004</v>
      </c>
      <c r="P11684">
        <v>41.087277419999999</v>
      </c>
      <c r="Q11684">
        <v>20.41614452</v>
      </c>
    </row>
    <row r="11685" spans="1:17">
      <c r="A11685" t="e">
        <v>#N/A</v>
      </c>
      <c r="B11685" t="s">
        <v>23461</v>
      </c>
      <c r="C11685">
        <v>1.8519028340000001</v>
      </c>
      <c r="D11685">
        <v>0</v>
      </c>
      <c r="E11685">
        <v>0.59105998599999998</v>
      </c>
      <c r="F11685">
        <v>0.50416018399999996</v>
      </c>
      <c r="G11685">
        <v>0.95936687200000004</v>
      </c>
      <c r="H11685">
        <v>0</v>
      </c>
      <c r="I11685">
        <v>0</v>
      </c>
      <c r="J11685">
        <v>1.8781313959999999</v>
      </c>
      <c r="K11685">
        <v>0</v>
      </c>
      <c r="L11685">
        <v>0</v>
      </c>
      <c r="M11685">
        <v>0</v>
      </c>
      <c r="N11685">
        <v>2.0545889289999999</v>
      </c>
      <c r="O11685">
        <v>2.0509421080000001</v>
      </c>
      <c r="P11685">
        <v>0.83353236500000005</v>
      </c>
      <c r="Q11685">
        <v>1.273057678</v>
      </c>
    </row>
    <row r="11686" spans="1:17">
      <c r="A11686" t="s">
        <v>23462</v>
      </c>
      <c r="B11686" t="s">
        <v>23463</v>
      </c>
      <c r="C11686">
        <v>8.0014797420000008</v>
      </c>
      <c r="D11686">
        <v>3.5813667740000001</v>
      </c>
      <c r="E11686">
        <v>1.9457380019999999</v>
      </c>
      <c r="F11686">
        <v>2.5339581230000001</v>
      </c>
      <c r="G11686">
        <v>1.4381019420000001</v>
      </c>
      <c r="H11686">
        <v>3.512011244</v>
      </c>
      <c r="I11686">
        <v>1.1906851629999999</v>
      </c>
      <c r="J11686">
        <v>2.0908043410000001</v>
      </c>
      <c r="K11686">
        <v>3.48171126</v>
      </c>
      <c r="L11686">
        <v>4.6430782019999999</v>
      </c>
      <c r="M11686">
        <v>4.7017997219999996</v>
      </c>
      <c r="N11686">
        <v>1.5298613050000001</v>
      </c>
      <c r="O11686">
        <v>4.8828479370000002</v>
      </c>
      <c r="P11686">
        <v>4.2629132490000003</v>
      </c>
      <c r="Q11686">
        <v>3.4798923400000001</v>
      </c>
    </row>
    <row r="11687" spans="1:17">
      <c r="A11687" t="s">
        <v>23464</v>
      </c>
      <c r="B11687" t="s">
        <v>8940</v>
      </c>
      <c r="C11687">
        <v>43.87981396</v>
      </c>
      <c r="D11687">
        <v>14.645345409999999</v>
      </c>
      <c r="E11687">
        <v>10.699240339999999</v>
      </c>
      <c r="F11687">
        <v>15.05597843</v>
      </c>
      <c r="G11687">
        <v>12.293365809999999</v>
      </c>
      <c r="H11687">
        <v>15.78908571</v>
      </c>
      <c r="I11687">
        <v>10.424112060000001</v>
      </c>
      <c r="J11687">
        <v>11.57578159</v>
      </c>
      <c r="K11687">
        <v>17.544329439999998</v>
      </c>
      <c r="L11687">
        <v>30.936976390000002</v>
      </c>
      <c r="M11687">
        <v>10.151935910000001</v>
      </c>
      <c r="N11687">
        <v>6.7079570579999999</v>
      </c>
      <c r="O11687">
        <v>34.959790779999999</v>
      </c>
      <c r="P11687">
        <v>18.293318119999999</v>
      </c>
      <c r="Q11687">
        <v>11.531775489999999</v>
      </c>
    </row>
    <row r="11688" spans="1:17">
      <c r="A11688" t="s">
        <v>23465</v>
      </c>
      <c r="B11688" t="s">
        <v>23466</v>
      </c>
      <c r="C11688">
        <v>0.958177104</v>
      </c>
      <c r="D11688">
        <v>0</v>
      </c>
      <c r="E11688">
        <v>0.30581525999999998</v>
      </c>
      <c r="F11688">
        <v>0</v>
      </c>
      <c r="G11688">
        <v>0</v>
      </c>
      <c r="H11688">
        <v>0.36799289200000002</v>
      </c>
      <c r="I11688">
        <v>0</v>
      </c>
      <c r="J11688">
        <v>0</v>
      </c>
      <c r="K11688">
        <v>2.1733839609999999</v>
      </c>
      <c r="L11688">
        <v>1.8162946289999999</v>
      </c>
      <c r="M11688">
        <v>0</v>
      </c>
      <c r="N11688">
        <v>0.23623270499999999</v>
      </c>
      <c r="O11688">
        <v>4.244641208</v>
      </c>
      <c r="P11688">
        <v>0.143756935</v>
      </c>
      <c r="Q11688">
        <v>0.658681815</v>
      </c>
    </row>
    <row r="11689" spans="1:17">
      <c r="A11689" t="e">
        <v>#N/A</v>
      </c>
      <c r="B11689" t="s">
        <v>23467</v>
      </c>
      <c r="C11689">
        <v>0</v>
      </c>
      <c r="D11689">
        <v>0</v>
      </c>
      <c r="E11689">
        <v>0</v>
      </c>
      <c r="F11689">
        <v>0</v>
      </c>
      <c r="G11689">
        <v>0</v>
      </c>
      <c r="H11689">
        <v>0</v>
      </c>
      <c r="I11689">
        <v>0</v>
      </c>
      <c r="J11689">
        <v>0.60875479799999999</v>
      </c>
      <c r="K11689">
        <v>0</v>
      </c>
      <c r="L11689">
        <v>0</v>
      </c>
      <c r="M11689">
        <v>0</v>
      </c>
      <c r="N11689">
        <v>0</v>
      </c>
      <c r="O11689">
        <v>0</v>
      </c>
      <c r="P11689">
        <v>0</v>
      </c>
      <c r="Q11689">
        <v>0</v>
      </c>
    </row>
    <row r="11690" spans="1:17">
      <c r="A11690" t="e">
        <v>#N/A</v>
      </c>
      <c r="B11690" t="s">
        <v>23468</v>
      </c>
      <c r="C11690">
        <v>4.4888514349999999</v>
      </c>
      <c r="D11690">
        <v>0.99443089299999998</v>
      </c>
      <c r="E11690">
        <v>0</v>
      </c>
      <c r="F11690">
        <v>0</v>
      </c>
      <c r="G11690">
        <v>0</v>
      </c>
      <c r="H11690">
        <v>0</v>
      </c>
      <c r="I11690">
        <v>0</v>
      </c>
      <c r="J11690">
        <v>0</v>
      </c>
      <c r="K11690">
        <v>0</v>
      </c>
      <c r="L11690">
        <v>0</v>
      </c>
      <c r="M11690">
        <v>0</v>
      </c>
      <c r="N11690">
        <v>0</v>
      </c>
      <c r="O11690">
        <v>0</v>
      </c>
      <c r="P11690">
        <v>0</v>
      </c>
      <c r="Q11690">
        <v>0</v>
      </c>
    </row>
    <row r="11691" spans="1:17">
      <c r="A11691" t="e">
        <v>#N/A</v>
      </c>
      <c r="B11691" t="s">
        <v>23469</v>
      </c>
      <c r="C11691">
        <v>0</v>
      </c>
      <c r="D11691">
        <v>0</v>
      </c>
      <c r="E11691">
        <v>0</v>
      </c>
      <c r="F11691">
        <v>0</v>
      </c>
      <c r="G11691">
        <v>0</v>
      </c>
      <c r="H11691">
        <v>0</v>
      </c>
      <c r="I11691">
        <v>0</v>
      </c>
      <c r="J11691">
        <v>0</v>
      </c>
      <c r="K11691">
        <v>3.6976124490000002</v>
      </c>
      <c r="L11691">
        <v>0</v>
      </c>
      <c r="M11691">
        <v>0</v>
      </c>
      <c r="N11691">
        <v>1.6746101280000001</v>
      </c>
      <c r="O11691">
        <v>0</v>
      </c>
      <c r="P11691">
        <v>0</v>
      </c>
      <c r="Q11691">
        <v>1.8677096200000001</v>
      </c>
    </row>
    <row r="11692" spans="1:17">
      <c r="A11692" t="s">
        <v>23470</v>
      </c>
      <c r="B11692" t="s">
        <v>8720</v>
      </c>
      <c r="C11692">
        <v>0.59363823500000001</v>
      </c>
      <c r="D11692">
        <v>0.78906447400000002</v>
      </c>
      <c r="E11692">
        <v>1.073650411</v>
      </c>
      <c r="F11692">
        <v>0.350158211</v>
      </c>
      <c r="G11692">
        <v>1.264292615</v>
      </c>
      <c r="H11692">
        <v>0.15199323100000001</v>
      </c>
      <c r="I11692">
        <v>0.28857142099999999</v>
      </c>
      <c r="J11692">
        <v>3.436678981</v>
      </c>
      <c r="K11692">
        <v>1.7055909199999999</v>
      </c>
      <c r="L11692">
        <v>2.5006324389999999</v>
      </c>
      <c r="M11692">
        <v>1.1395161949999999</v>
      </c>
      <c r="N11692">
        <v>1.317220885</v>
      </c>
      <c r="O11692">
        <v>0.438294289</v>
      </c>
      <c r="P11692">
        <v>0.92033369099999995</v>
      </c>
      <c r="Q11692">
        <v>1.0882294669999999</v>
      </c>
    </row>
    <row r="11693" spans="1:17">
      <c r="A11693" t="s">
        <v>23471</v>
      </c>
      <c r="B11693" t="s">
        <v>2242</v>
      </c>
      <c r="C11693">
        <v>5.212859731</v>
      </c>
      <c r="D11693">
        <v>1.496992742</v>
      </c>
      <c r="E11693">
        <v>1.581594363</v>
      </c>
      <c r="F11693">
        <v>0.99865670799999995</v>
      </c>
      <c r="G11693">
        <v>1.3002358869999999</v>
      </c>
      <c r="H11693">
        <v>0.51904373699999995</v>
      </c>
      <c r="I11693">
        <v>3.941785775</v>
      </c>
      <c r="J11693">
        <v>2.0069840289999998</v>
      </c>
      <c r="K11693">
        <v>2.1896411570000001</v>
      </c>
      <c r="L11693">
        <v>1.58589665</v>
      </c>
      <c r="M11693">
        <v>3.335442215</v>
      </c>
      <c r="N11693">
        <v>2.213397735</v>
      </c>
      <c r="O11693">
        <v>1.282917504</v>
      </c>
      <c r="P11693">
        <v>2.7228464130000001</v>
      </c>
      <c r="Q11693">
        <v>1.194495914</v>
      </c>
    </row>
    <row r="11694" spans="1:17">
      <c r="A11694" t="s">
        <v>23472</v>
      </c>
      <c r="B11694" t="s">
        <v>7056</v>
      </c>
      <c r="C11694">
        <v>4.936510116</v>
      </c>
      <c r="D11694">
        <v>8.6550808979999996</v>
      </c>
      <c r="E11694">
        <v>6.2572016379999997</v>
      </c>
      <c r="F11694">
        <v>7.44910446</v>
      </c>
      <c r="G11694">
        <v>6.0645223489999998</v>
      </c>
      <c r="H11694">
        <v>4.5501416170000004</v>
      </c>
      <c r="I11694">
        <v>3.08528973</v>
      </c>
      <c r="J11694">
        <v>6.2401524989999997</v>
      </c>
      <c r="K11694">
        <v>6.334434441</v>
      </c>
      <c r="L11694">
        <v>6.5948202279999997</v>
      </c>
      <c r="M11694">
        <v>2.707388774</v>
      </c>
      <c r="N11694">
        <v>7.2850116030000001</v>
      </c>
      <c r="O11694">
        <v>6.4042908790000004</v>
      </c>
      <c r="P11694">
        <v>8.1681237370000002</v>
      </c>
      <c r="Q11694">
        <v>9.3079299080000002</v>
      </c>
    </row>
    <row r="11695" spans="1:17">
      <c r="A11695" t="s">
        <v>23473</v>
      </c>
      <c r="B11695" t="s">
        <v>2229</v>
      </c>
      <c r="C11695">
        <v>6.1956832009999996</v>
      </c>
      <c r="D11695">
        <v>3.6680249690000002</v>
      </c>
      <c r="E11695">
        <v>2.693405013</v>
      </c>
      <c r="F11695">
        <v>3.4315755480000001</v>
      </c>
      <c r="G11695">
        <v>1.992187597</v>
      </c>
      <c r="H11695">
        <v>3.6923032259999999</v>
      </c>
      <c r="I11695">
        <v>2.1809311359999999</v>
      </c>
      <c r="J11695">
        <v>3.9406874250000001</v>
      </c>
      <c r="K11695">
        <v>6.1543982330000002</v>
      </c>
      <c r="L11695">
        <v>4.7247464170000004</v>
      </c>
      <c r="M11695">
        <v>12.713102129999999</v>
      </c>
      <c r="N11695">
        <v>2.014730116</v>
      </c>
      <c r="O11695">
        <v>7.2164939209999996</v>
      </c>
      <c r="P11695">
        <v>3.509848259</v>
      </c>
      <c r="Q11695">
        <v>3.671648502</v>
      </c>
    </row>
    <row r="11696" spans="1:17">
      <c r="A11696" t="s">
        <v>23474</v>
      </c>
      <c r="B11696" t="s">
        <v>2255</v>
      </c>
      <c r="C11696">
        <v>3.7567515579999999</v>
      </c>
      <c r="D11696">
        <v>3.2695388670000001</v>
      </c>
      <c r="E11696">
        <v>1.7128833910000001</v>
      </c>
      <c r="F11696">
        <v>2.666414434</v>
      </c>
      <c r="G11696">
        <v>2.641219907</v>
      </c>
      <c r="H11696">
        <v>9.7904281700000002</v>
      </c>
      <c r="I11696">
        <v>1.5652983890000001</v>
      </c>
      <c r="J11696">
        <v>2.0750667140000001</v>
      </c>
      <c r="K11696">
        <v>2.6781061359999998</v>
      </c>
      <c r="L11696">
        <v>3.730150675</v>
      </c>
      <c r="M11696">
        <v>0</v>
      </c>
      <c r="N11696">
        <v>1.9516443969999999</v>
      </c>
      <c r="O11696">
        <v>1.485900228</v>
      </c>
      <c r="P11696">
        <v>1.5701171709999999</v>
      </c>
      <c r="Q11696">
        <v>3.3203726570000001</v>
      </c>
    </row>
    <row r="11697" spans="1:17">
      <c r="A11697" t="s">
        <v>23475</v>
      </c>
      <c r="B11697" t="s">
        <v>3687</v>
      </c>
      <c r="C11697">
        <v>5.423677906</v>
      </c>
      <c r="D11697">
        <v>1.47616083</v>
      </c>
      <c r="E11697">
        <v>1.4342907810000001</v>
      </c>
      <c r="F11697">
        <v>1.0124822899999999</v>
      </c>
      <c r="G11697">
        <v>1.2041584190000001</v>
      </c>
      <c r="H11697">
        <v>0.74392559300000005</v>
      </c>
      <c r="I11697">
        <v>1.468898915</v>
      </c>
      <c r="J11697">
        <v>3.3199408030000002</v>
      </c>
      <c r="K11697">
        <v>3.0228386450000002</v>
      </c>
      <c r="L11697">
        <v>3.084293186</v>
      </c>
      <c r="M11697">
        <v>1.487285991</v>
      </c>
      <c r="N11697">
        <v>1.11749593</v>
      </c>
      <c r="O11697">
        <v>7.8943955519999998</v>
      </c>
      <c r="P11697">
        <v>1.825065768</v>
      </c>
      <c r="Q11697">
        <v>5.2730383410000004</v>
      </c>
    </row>
    <row r="11698" spans="1:17">
      <c r="A11698" t="s">
        <v>23476</v>
      </c>
      <c r="B11698" t="s">
        <v>2106</v>
      </c>
      <c r="C11698">
        <v>0.65970340599999999</v>
      </c>
      <c r="D11698">
        <v>4.8228309749999996</v>
      </c>
      <c r="E11698">
        <v>5.8954928989999997</v>
      </c>
      <c r="F11698">
        <v>6.9144844340000002</v>
      </c>
      <c r="G11698">
        <v>4.4428187899999996</v>
      </c>
      <c r="H11698">
        <v>0.50672503599999996</v>
      </c>
      <c r="I11698">
        <v>1.92411679</v>
      </c>
      <c r="J11698">
        <v>9.2830244489999991</v>
      </c>
      <c r="K11698">
        <v>5.3869369860000003</v>
      </c>
      <c r="L11698">
        <v>4.5852251510000004</v>
      </c>
      <c r="M11698">
        <v>1.2663313629999999</v>
      </c>
      <c r="N11698">
        <v>6.831125278</v>
      </c>
      <c r="O11698">
        <v>2.9224286909999999</v>
      </c>
      <c r="P11698">
        <v>10.887406240000001</v>
      </c>
      <c r="Q11698">
        <v>2.721008264</v>
      </c>
    </row>
    <row r="11699" spans="1:17">
      <c r="A11699" t="s">
        <v>23477</v>
      </c>
      <c r="B11699" t="s">
        <v>8895</v>
      </c>
      <c r="C11699">
        <v>9.053400195</v>
      </c>
      <c r="D11699">
        <v>1.4913668470000001</v>
      </c>
      <c r="E11699">
        <v>1.7534668849999999</v>
      </c>
      <c r="F11699">
        <v>1.674724342</v>
      </c>
      <c r="G11699">
        <v>1.9642124439999999</v>
      </c>
      <c r="H11699">
        <v>2.5854655169999998</v>
      </c>
      <c r="I11699">
        <v>7.7862376449999999</v>
      </c>
      <c r="J11699">
        <v>3.0605412680000001</v>
      </c>
      <c r="K11699">
        <v>3.0539770800000001</v>
      </c>
      <c r="L11699">
        <v>4.10699711</v>
      </c>
      <c r="M11699">
        <v>4.4560058070000004</v>
      </c>
      <c r="N11699">
        <v>1.5166564579999999</v>
      </c>
      <c r="O11699">
        <v>7.1984724699999996</v>
      </c>
      <c r="P11699">
        <v>1.3582969789999999</v>
      </c>
      <c r="Q11699">
        <v>4.1490660019999996</v>
      </c>
    </row>
    <row r="11700" spans="1:17">
      <c r="A11700" t="s">
        <v>23478</v>
      </c>
      <c r="B11700" t="s">
        <v>1847</v>
      </c>
      <c r="C11700">
        <v>8.434891103</v>
      </c>
      <c r="D11700">
        <v>1.7714658999999999</v>
      </c>
      <c r="E11700">
        <v>1.2486342189999999</v>
      </c>
      <c r="F11700">
        <v>1.4290469210000001</v>
      </c>
      <c r="G11700">
        <v>1.2605597319999999</v>
      </c>
      <c r="H11700">
        <v>2.4766542220000001</v>
      </c>
      <c r="I11700">
        <v>2.3322554919999998</v>
      </c>
      <c r="J11700">
        <v>1.399565685</v>
      </c>
      <c r="K11700">
        <v>3.60415208</v>
      </c>
      <c r="L11700">
        <v>4.5799137779999999</v>
      </c>
      <c r="M11700">
        <v>4.5553126700000002</v>
      </c>
      <c r="N11700">
        <v>0.73770707800000002</v>
      </c>
      <c r="O11700">
        <v>5.2277886630000001</v>
      </c>
      <c r="P11700">
        <v>0.99846868799999999</v>
      </c>
      <c r="Q11700">
        <v>3.493235281</v>
      </c>
    </row>
    <row r="11701" spans="1:17">
      <c r="A11701" t="s">
        <v>23479</v>
      </c>
      <c r="B11701" t="s">
        <v>3535</v>
      </c>
      <c r="C11701">
        <v>12.61094587</v>
      </c>
      <c r="D11701">
        <v>7.5945534690000001</v>
      </c>
      <c r="E11701">
        <v>5.5070683349999996</v>
      </c>
      <c r="F11701">
        <v>6.7300465730000001</v>
      </c>
      <c r="G11701">
        <v>4.7877388310000004</v>
      </c>
      <c r="H11701">
        <v>8.3227813590000004</v>
      </c>
      <c r="I11701">
        <v>3.8507789880000001</v>
      </c>
      <c r="J11701">
        <v>6.4755779960000002</v>
      </c>
      <c r="K11701">
        <v>8.09607688</v>
      </c>
      <c r="L11701">
        <v>10.873740059999999</v>
      </c>
      <c r="M11701">
        <v>7.6030138550000004</v>
      </c>
      <c r="N11701">
        <v>5.7749403810000004</v>
      </c>
      <c r="O11701">
        <v>99.428298720000001</v>
      </c>
      <c r="P11701">
        <v>5.0955343830000004</v>
      </c>
      <c r="Q11701">
        <v>9.6706631479999992</v>
      </c>
    </row>
    <row r="11702" spans="1:17">
      <c r="A11702" t="s">
        <v>23480</v>
      </c>
      <c r="B11702" t="s">
        <v>7897</v>
      </c>
      <c r="C11702">
        <v>4.6537174309999996</v>
      </c>
      <c r="D11702">
        <v>5.3075051149999997</v>
      </c>
      <c r="E11702">
        <v>4.7126097490000003</v>
      </c>
      <c r="F11702">
        <v>7.1557710520000004</v>
      </c>
      <c r="G11702">
        <v>4.3156827790000003</v>
      </c>
      <c r="H11702">
        <v>10.723706050000001</v>
      </c>
      <c r="I11702">
        <v>1.508134946</v>
      </c>
      <c r="J11702">
        <v>7.5382950199999996</v>
      </c>
      <c r="K11702">
        <v>4.2223153839999998</v>
      </c>
      <c r="L11702">
        <v>3.049393931</v>
      </c>
      <c r="M11702">
        <v>1.6542642590000001</v>
      </c>
      <c r="N11702">
        <v>6.6291077410000003</v>
      </c>
      <c r="O11702">
        <v>3.2450423759999998</v>
      </c>
      <c r="P11702">
        <v>11.63675192</v>
      </c>
      <c r="Q11702">
        <v>7.1091451299999999</v>
      </c>
    </row>
    <row r="11703" spans="1:17">
      <c r="A11703" t="s">
        <v>23481</v>
      </c>
      <c r="B11703" t="s">
        <v>6007</v>
      </c>
      <c r="C11703">
        <v>1.774499083</v>
      </c>
      <c r="D11703">
        <v>13.50872216</v>
      </c>
      <c r="E11703">
        <v>8.8042540860000003</v>
      </c>
      <c r="F11703">
        <v>17.325287459999998</v>
      </c>
      <c r="G11703">
        <v>9.2762531979999991</v>
      </c>
      <c r="H11703">
        <v>18.338695770000001</v>
      </c>
      <c r="I11703">
        <v>7.2928535979999998</v>
      </c>
      <c r="J11703">
        <v>13.12912888</v>
      </c>
      <c r="K11703">
        <v>9.2209210440000007</v>
      </c>
      <c r="L11703">
        <v>4.3829932749999996</v>
      </c>
      <c r="M11703">
        <v>3.0965759099999999</v>
      </c>
      <c r="N11703">
        <v>11.653193229999999</v>
      </c>
      <c r="O11703">
        <v>3.394469419</v>
      </c>
      <c r="P11703">
        <v>23.379931639999999</v>
      </c>
      <c r="Q11703">
        <v>14.19459311</v>
      </c>
    </row>
    <row r="11704" spans="1:17">
      <c r="A11704" t="s">
        <v>23482</v>
      </c>
      <c r="B11704" t="s">
        <v>8491</v>
      </c>
      <c r="C11704">
        <v>35.85884214</v>
      </c>
      <c r="D11704">
        <v>115.8490403</v>
      </c>
      <c r="E11704">
        <v>95.659765620000002</v>
      </c>
      <c r="F11704">
        <v>122.96273530000001</v>
      </c>
      <c r="G11704">
        <v>87.309327240000002</v>
      </c>
      <c r="H11704">
        <v>125.5526776</v>
      </c>
      <c r="I11704">
        <v>138.57817700000001</v>
      </c>
      <c r="J11704">
        <v>154.5206445</v>
      </c>
      <c r="K11704">
        <v>196.83498739999999</v>
      </c>
      <c r="L11704">
        <v>71.749332920000001</v>
      </c>
      <c r="M11704">
        <v>15.48736085</v>
      </c>
      <c r="N11704">
        <v>67.668789939999996</v>
      </c>
      <c r="O11704">
        <v>24.820554820000002</v>
      </c>
      <c r="P11704">
        <v>176.37311629999999</v>
      </c>
      <c r="Q11704">
        <v>139.2754577</v>
      </c>
    </row>
    <row r="11705" spans="1:17">
      <c r="A11705" t="s">
        <v>23483</v>
      </c>
      <c r="B11705" t="s">
        <v>1960</v>
      </c>
      <c r="C11705">
        <v>12.9582669</v>
      </c>
      <c r="D11705">
        <v>16.475264339999999</v>
      </c>
      <c r="E11705">
        <v>14.205598609999999</v>
      </c>
      <c r="F11705">
        <v>22.47020616</v>
      </c>
      <c r="G11705">
        <v>12.939455239999999</v>
      </c>
      <c r="H11705">
        <v>35.053205579999997</v>
      </c>
      <c r="I11705">
        <v>4.9297289649999998</v>
      </c>
      <c r="J11705">
        <v>22.641027709999999</v>
      </c>
      <c r="K11705">
        <v>13.29055425</v>
      </c>
      <c r="L11705">
        <v>10.32372286</v>
      </c>
      <c r="M11705">
        <v>5.407390403</v>
      </c>
      <c r="N11705">
        <v>21.460597140000001</v>
      </c>
      <c r="O11705">
        <v>9.9833034680000008</v>
      </c>
      <c r="P11705">
        <v>37.699618890000004</v>
      </c>
      <c r="Q11705">
        <v>21.688873510000001</v>
      </c>
    </row>
    <row r="11706" spans="1:17">
      <c r="A11706" t="s">
        <v>23484</v>
      </c>
      <c r="B11706" t="s">
        <v>5751</v>
      </c>
      <c r="C11706">
        <v>8.5679321989999995</v>
      </c>
      <c r="D11706">
        <v>28.281449540000001</v>
      </c>
      <c r="E11706">
        <v>26.61650212</v>
      </c>
      <c r="F11706">
        <v>22.158990639999999</v>
      </c>
      <c r="G11706">
        <v>21.009205649999998</v>
      </c>
      <c r="H11706">
        <v>46.725935610000001</v>
      </c>
      <c r="I11706">
        <v>23.740088279999998</v>
      </c>
      <c r="J11706">
        <v>40.948232519999998</v>
      </c>
      <c r="K11706">
        <v>30.317353520000001</v>
      </c>
      <c r="L11706">
        <v>16.782512130000001</v>
      </c>
      <c r="M11706">
        <v>14.80188983</v>
      </c>
      <c r="N11706">
        <v>14.57536185</v>
      </c>
      <c r="O11706">
        <v>30.364155360000002</v>
      </c>
      <c r="P11706">
        <v>51.161363430000002</v>
      </c>
      <c r="Q11706">
        <v>21.203541569999999</v>
      </c>
    </row>
    <row r="11707" spans="1:17">
      <c r="A11707" t="s">
        <v>23485</v>
      </c>
      <c r="B11707" t="s">
        <v>2036</v>
      </c>
      <c r="C11707">
        <v>25.610811290000001</v>
      </c>
      <c r="D11707">
        <v>4.9644456970000004</v>
      </c>
      <c r="E11707">
        <v>4.4276043940000003</v>
      </c>
      <c r="F11707">
        <v>3.9218972409999999</v>
      </c>
      <c r="G11707">
        <v>4.2013823639999996</v>
      </c>
      <c r="H11707">
        <v>1.721293883</v>
      </c>
      <c r="I11707">
        <v>94.92806684</v>
      </c>
      <c r="J11707">
        <v>11.63398059</v>
      </c>
      <c r="K11707">
        <v>37.953236889999999</v>
      </c>
      <c r="L11707">
        <v>7.5517807330000002</v>
      </c>
      <c r="M11707">
        <v>267.10887769999999</v>
      </c>
      <c r="N11707">
        <v>9.2608103679999996</v>
      </c>
      <c r="O11707">
        <v>206.10749279999999</v>
      </c>
      <c r="P11707">
        <v>8.9656780129999998</v>
      </c>
      <c r="Q11707">
        <v>25.821688760000001</v>
      </c>
    </row>
    <row r="11708" spans="1:17">
      <c r="A11708" t="s">
        <v>23486</v>
      </c>
      <c r="B11708" t="s">
        <v>4883</v>
      </c>
      <c r="C11708">
        <v>2.5565889309999998</v>
      </c>
      <c r="D11708">
        <v>1.5858361409999999</v>
      </c>
      <c r="E11708">
        <v>1.396215577</v>
      </c>
      <c r="F11708">
        <v>1.4848068800000001</v>
      </c>
      <c r="G11708">
        <v>1.206698488</v>
      </c>
      <c r="H11708">
        <v>2.0292005890000002</v>
      </c>
      <c r="I11708">
        <v>1.2427745670000001</v>
      </c>
      <c r="J11708">
        <v>2.290304887</v>
      </c>
      <c r="K11708">
        <v>1.4690748039999999</v>
      </c>
      <c r="L11708">
        <v>4.4154274840000003</v>
      </c>
      <c r="M11708">
        <v>0.65433217799999999</v>
      </c>
      <c r="N11708">
        <v>1.575778412</v>
      </c>
      <c r="O11708">
        <v>1.6988199799999999</v>
      </c>
      <c r="P11708">
        <v>1.6109913600000001</v>
      </c>
      <c r="Q11708">
        <v>2.5776396899999998</v>
      </c>
    </row>
    <row r="11709" spans="1:17">
      <c r="A11709" t="s">
        <v>23487</v>
      </c>
      <c r="B11709" t="s">
        <v>6063</v>
      </c>
      <c r="C11709">
        <v>14.249853720000001</v>
      </c>
      <c r="D11709">
        <v>17.467735810000001</v>
      </c>
      <c r="E11709">
        <v>11.65163175</v>
      </c>
      <c r="F11709">
        <v>19.96949824</v>
      </c>
      <c r="G11709">
        <v>13.59234431</v>
      </c>
      <c r="H11709">
        <v>17.252130770000001</v>
      </c>
      <c r="I11709">
        <v>12.270591659999999</v>
      </c>
      <c r="J11709">
        <v>18.821586079999999</v>
      </c>
      <c r="K11709">
        <v>31.583418590000001</v>
      </c>
      <c r="L11709">
        <v>22.295319979999999</v>
      </c>
      <c r="M11709">
        <v>11.983331550000001</v>
      </c>
      <c r="N11709">
        <v>17.398775489999998</v>
      </c>
      <c r="O11709">
        <v>21.192169799999999</v>
      </c>
      <c r="P11709">
        <v>31.41738612</v>
      </c>
      <c r="Q11709">
        <v>19.778203999999999</v>
      </c>
    </row>
    <row r="11710" spans="1:17">
      <c r="A11710" t="s">
        <v>23488</v>
      </c>
      <c r="B11710" t="s">
        <v>5601</v>
      </c>
      <c r="C11710">
        <v>9.1356815519999994</v>
      </c>
      <c r="D11710">
        <v>14.02902506</v>
      </c>
      <c r="E11710">
        <v>14.44635001</v>
      </c>
      <c r="F11710">
        <v>17.607458560000001</v>
      </c>
      <c r="G11710">
        <v>12.22609939</v>
      </c>
      <c r="H11710">
        <v>13.077531199999999</v>
      </c>
      <c r="I11710">
        <v>26.039907360000001</v>
      </c>
      <c r="J11710">
        <v>29.374484930000001</v>
      </c>
      <c r="K11710">
        <v>24.489633649999998</v>
      </c>
      <c r="L11710">
        <v>16.530198779999999</v>
      </c>
      <c r="M11710">
        <v>11.159505340000001</v>
      </c>
      <c r="N11710">
        <v>13.078966100000001</v>
      </c>
      <c r="O11710">
        <v>13.33679499</v>
      </c>
      <c r="P11710">
        <v>23.955080379999998</v>
      </c>
      <c r="Q11710">
        <v>17.270445110000001</v>
      </c>
    </row>
    <row r="11711" spans="1:17">
      <c r="A11711" t="e">
        <v>#N/A</v>
      </c>
      <c r="B11711" t="s">
        <v>23489</v>
      </c>
      <c r="C11711">
        <v>0</v>
      </c>
      <c r="D11711">
        <v>0</v>
      </c>
      <c r="E11711">
        <v>0</v>
      </c>
      <c r="F11711">
        <v>0</v>
      </c>
      <c r="G11711">
        <v>0</v>
      </c>
      <c r="H11711">
        <v>0</v>
      </c>
      <c r="I11711">
        <v>0</v>
      </c>
      <c r="J11711">
        <v>0</v>
      </c>
      <c r="K11711">
        <v>0</v>
      </c>
      <c r="L11711">
        <v>0</v>
      </c>
      <c r="M11711">
        <v>0</v>
      </c>
      <c r="N11711">
        <v>0</v>
      </c>
      <c r="O11711">
        <v>0</v>
      </c>
      <c r="P11711">
        <v>0</v>
      </c>
      <c r="Q11711">
        <v>0</v>
      </c>
    </row>
    <row r="11712" spans="1:17">
      <c r="A11712" t="s">
        <v>23490</v>
      </c>
      <c r="B11712" t="s">
        <v>23491</v>
      </c>
      <c r="C11712">
        <v>8.46258877</v>
      </c>
      <c r="D11712">
        <v>0.37494935299999999</v>
      </c>
      <c r="E11712">
        <v>0.72025342599999997</v>
      </c>
      <c r="F11712">
        <v>0.46076934800000002</v>
      </c>
      <c r="G11712">
        <v>0</v>
      </c>
      <c r="H11712">
        <v>0.65002023099999995</v>
      </c>
      <c r="I11712">
        <v>0</v>
      </c>
      <c r="J11712">
        <v>0.42912223500000002</v>
      </c>
      <c r="K11712">
        <v>1.53562047</v>
      </c>
      <c r="L11712">
        <v>5.3471515360000001</v>
      </c>
      <c r="M11712">
        <v>3.2488665289999998</v>
      </c>
      <c r="N11712">
        <v>0</v>
      </c>
      <c r="O11712">
        <v>3.7488531979999999</v>
      </c>
      <c r="P11712">
        <v>0.25393130800000002</v>
      </c>
      <c r="Q11712">
        <v>1.163491238</v>
      </c>
    </row>
    <row r="11713" spans="1:17">
      <c r="A11713" t="e">
        <v>#N/A</v>
      </c>
      <c r="B11713" t="s">
        <v>23492</v>
      </c>
      <c r="C11713">
        <v>0</v>
      </c>
      <c r="D11713">
        <v>0.51981614799999998</v>
      </c>
      <c r="E11713">
        <v>0.49926657899999999</v>
      </c>
      <c r="F11713">
        <v>0.31939693400000002</v>
      </c>
      <c r="G11713">
        <v>1.6207485800000001</v>
      </c>
      <c r="H11713">
        <v>5.4069864670000003</v>
      </c>
      <c r="I11713">
        <v>0</v>
      </c>
      <c r="J11713">
        <v>0.59491946200000001</v>
      </c>
      <c r="K11713">
        <v>1.06446419</v>
      </c>
      <c r="L11713">
        <v>2.9652385790000002</v>
      </c>
      <c r="M11713">
        <v>0</v>
      </c>
      <c r="N11713">
        <v>0.28925084000000001</v>
      </c>
      <c r="O11713">
        <v>7.7959106269999996</v>
      </c>
      <c r="P11713">
        <v>1.0561233940000001</v>
      </c>
      <c r="Q11713">
        <v>3.226043888</v>
      </c>
    </row>
    <row r="11714" spans="1:17">
      <c r="A11714" t="s">
        <v>23493</v>
      </c>
      <c r="B11714" t="s">
        <v>3261</v>
      </c>
      <c r="C11714">
        <v>8.5337029619999996</v>
      </c>
      <c r="D11714">
        <v>18.602529239999999</v>
      </c>
      <c r="E11714">
        <v>69.477219140000003</v>
      </c>
      <c r="F11714">
        <v>63.121528669999996</v>
      </c>
      <c r="G11714">
        <v>114.73533500000001</v>
      </c>
      <c r="H11714">
        <v>74.200628719999997</v>
      </c>
      <c r="I11714">
        <v>83.629500429999993</v>
      </c>
      <c r="J11714">
        <v>81.764013059999996</v>
      </c>
      <c r="K11714">
        <v>70.974055359999994</v>
      </c>
      <c r="L11714">
        <v>174.0924699</v>
      </c>
      <c r="M11714">
        <v>13.10467171</v>
      </c>
      <c r="N11714">
        <v>39.511848090000001</v>
      </c>
      <c r="O11714">
        <v>8.4427954369999991</v>
      </c>
      <c r="P11714">
        <v>24.00184329</v>
      </c>
      <c r="Q11714">
        <v>47.400046420000002</v>
      </c>
    </row>
    <row r="11715" spans="1:17">
      <c r="A11715" t="s">
        <v>23494</v>
      </c>
      <c r="B11715" t="s">
        <v>2647</v>
      </c>
      <c r="C11715">
        <v>1.3268251630000001</v>
      </c>
      <c r="D11715">
        <v>0.88180859899999997</v>
      </c>
      <c r="E11715">
        <v>0.247026677</v>
      </c>
      <c r="F11715">
        <v>0.54182034199999995</v>
      </c>
      <c r="G11715">
        <v>0.28639733899999997</v>
      </c>
      <c r="H11715">
        <v>1.401328755</v>
      </c>
      <c r="I11715">
        <v>0.48373377899999997</v>
      </c>
      <c r="J11715">
        <v>1.1353643710000001</v>
      </c>
      <c r="K11715">
        <v>0.45143541500000001</v>
      </c>
      <c r="L11715">
        <v>1.2575469640000001</v>
      </c>
      <c r="M11715">
        <v>1.9101769470000001</v>
      </c>
      <c r="N11715">
        <v>0.94047180900000005</v>
      </c>
      <c r="O11715">
        <v>1.469430008</v>
      </c>
      <c r="P11715">
        <v>0.64696394300000004</v>
      </c>
      <c r="Q11715">
        <v>0.912102368</v>
      </c>
    </row>
    <row r="11716" spans="1:17">
      <c r="A11716" t="s">
        <v>23495</v>
      </c>
      <c r="B11716" t="s">
        <v>23496</v>
      </c>
      <c r="C11716">
        <v>1299.6545149999999</v>
      </c>
      <c r="D11716">
        <v>2.152650403</v>
      </c>
      <c r="E11716">
        <v>0.904553567</v>
      </c>
      <c r="F11716">
        <v>0.330669767</v>
      </c>
      <c r="G11716">
        <v>0.20974393399999999</v>
      </c>
      <c r="H11716">
        <v>0.93297021400000002</v>
      </c>
      <c r="I11716">
        <v>244.44206059999999</v>
      </c>
      <c r="J11716">
        <v>0.61591662000000003</v>
      </c>
      <c r="K11716">
        <v>245.20245689999999</v>
      </c>
      <c r="L11716">
        <v>929.41042619999996</v>
      </c>
      <c r="M11716">
        <v>422.00865110000001</v>
      </c>
      <c r="N11716">
        <v>3.1443267819999998</v>
      </c>
      <c r="O11716">
        <v>316.11653289999998</v>
      </c>
      <c r="P11716">
        <v>1.8223305620000001</v>
      </c>
      <c r="Q11716">
        <v>176.1799498</v>
      </c>
    </row>
    <row r="11717" spans="1:17">
      <c r="A11717" t="s">
        <v>23497</v>
      </c>
      <c r="B11717" t="s">
        <v>23498</v>
      </c>
      <c r="C11717">
        <v>138.74890389999999</v>
      </c>
      <c r="D11717">
        <v>58.285312410000003</v>
      </c>
      <c r="E11717">
        <v>105.3012031</v>
      </c>
      <c r="F11717">
        <v>61.291816160000003</v>
      </c>
      <c r="G11717">
        <v>60.35040987</v>
      </c>
      <c r="H11717">
        <v>2.1784090570000001</v>
      </c>
      <c r="I11717">
        <v>13.04394652</v>
      </c>
      <c r="J11717">
        <v>24.47560893</v>
      </c>
      <c r="K11717">
        <v>12.8657901</v>
      </c>
      <c r="L11717">
        <v>31.842245030000001</v>
      </c>
      <c r="M11717">
        <v>12.14420473</v>
      </c>
      <c r="N11717">
        <v>63.305747580000002</v>
      </c>
      <c r="O11717">
        <v>11.11387435</v>
      </c>
      <c r="P11717">
        <v>27.330145099999999</v>
      </c>
      <c r="Q11717">
        <v>29.393980450000001</v>
      </c>
    </row>
    <row r="11718" spans="1:17">
      <c r="A11718" t="e">
        <v>#N/A</v>
      </c>
      <c r="B11718" t="s">
        <v>23499</v>
      </c>
      <c r="C11718">
        <v>1.255241131</v>
      </c>
      <c r="D11718">
        <v>0.55615587899999996</v>
      </c>
      <c r="E11718">
        <v>0.26708485700000001</v>
      </c>
      <c r="F11718">
        <v>0</v>
      </c>
      <c r="G11718">
        <v>0</v>
      </c>
      <c r="H11718">
        <v>0.48208187299999999</v>
      </c>
      <c r="I11718">
        <v>1.830542721</v>
      </c>
      <c r="J11718">
        <v>0.15912739400000001</v>
      </c>
      <c r="K11718">
        <v>3.4166388579999998</v>
      </c>
      <c r="L11718">
        <v>0</v>
      </c>
      <c r="M11718">
        <v>2.4094937179999998</v>
      </c>
      <c r="N11718">
        <v>0.30947202400000001</v>
      </c>
      <c r="O11718">
        <v>8.3409134980000008</v>
      </c>
      <c r="P11718">
        <v>0</v>
      </c>
      <c r="Q11718">
        <v>0</v>
      </c>
    </row>
    <row r="11719" spans="1:17">
      <c r="A11719" t="e">
        <v>#N/A</v>
      </c>
      <c r="B11719" t="s">
        <v>23500</v>
      </c>
      <c r="C11719">
        <v>27.661030459999999</v>
      </c>
      <c r="D11719">
        <v>0.32251812699999999</v>
      </c>
      <c r="E11719">
        <v>0.103256073</v>
      </c>
      <c r="F11719">
        <v>0</v>
      </c>
      <c r="G11719">
        <v>8.3798986000000006E-2</v>
      </c>
      <c r="H11719">
        <v>0</v>
      </c>
      <c r="I11719">
        <v>2.1230853889999999</v>
      </c>
      <c r="J11719">
        <v>0</v>
      </c>
      <c r="K11719">
        <v>1.7611816440000001</v>
      </c>
      <c r="L11719">
        <v>6.745830657</v>
      </c>
      <c r="M11719">
        <v>8.3836790810000004</v>
      </c>
      <c r="N11719">
        <v>0.23928624200000001</v>
      </c>
      <c r="O11719">
        <v>12.361083519999999</v>
      </c>
      <c r="P11719">
        <v>0.14561513300000001</v>
      </c>
      <c r="Q11719">
        <v>3.6695775369999999</v>
      </c>
    </row>
    <row r="11720" spans="1:17">
      <c r="A11720" t="s">
        <v>11327</v>
      </c>
      <c r="B11720" t="s">
        <v>23501</v>
      </c>
      <c r="C11720">
        <v>138.04974110000001</v>
      </c>
      <c r="D11720">
        <v>14.44541718</v>
      </c>
      <c r="E11720">
        <v>7.562148702</v>
      </c>
      <c r="F11720">
        <v>9.1157611559999996</v>
      </c>
      <c r="G11720">
        <v>4.5648395270000002</v>
      </c>
      <c r="H11720">
        <v>16.018421740000001</v>
      </c>
      <c r="I11720">
        <v>63.394584760000001</v>
      </c>
      <c r="J11720">
        <v>11.9153144</v>
      </c>
      <c r="K11720">
        <v>33.045329270000003</v>
      </c>
      <c r="L11720">
        <v>57.162038729999999</v>
      </c>
      <c r="M11720">
        <v>60.891984899999997</v>
      </c>
      <c r="N11720">
        <v>5.5759991299999996</v>
      </c>
      <c r="O11720">
        <v>74.817084440000002</v>
      </c>
      <c r="P11720">
        <v>8.6372765779999998</v>
      </c>
      <c r="Q11720">
        <v>37.152277840000004</v>
      </c>
    </row>
    <row r="11721" spans="1:17">
      <c r="A11721" t="e">
        <v>#N/A</v>
      </c>
      <c r="B11721" t="s">
        <v>23502</v>
      </c>
      <c r="C11721">
        <v>0</v>
      </c>
      <c r="D11721">
        <v>0</v>
      </c>
      <c r="E11721">
        <v>0</v>
      </c>
      <c r="F11721">
        <v>0</v>
      </c>
      <c r="G11721">
        <v>0</v>
      </c>
      <c r="H11721">
        <v>0</v>
      </c>
      <c r="I11721">
        <v>5.0609122290000004</v>
      </c>
      <c r="J11721">
        <v>0</v>
      </c>
      <c r="K11721">
        <v>1.5743335919999999</v>
      </c>
      <c r="L11721">
        <v>0</v>
      </c>
      <c r="M11721">
        <v>0</v>
      </c>
      <c r="N11721">
        <v>0.42779956200000002</v>
      </c>
      <c r="O11721">
        <v>0</v>
      </c>
      <c r="P11721">
        <v>0</v>
      </c>
      <c r="Q11721">
        <v>0</v>
      </c>
    </row>
    <row r="11722" spans="1:17">
      <c r="A11722" t="e">
        <v>#N/A</v>
      </c>
      <c r="B11722" t="s">
        <v>23503</v>
      </c>
      <c r="C11722">
        <v>0</v>
      </c>
      <c r="D11722">
        <v>0</v>
      </c>
      <c r="E11722">
        <v>0.549193237</v>
      </c>
      <c r="F11722">
        <v>0</v>
      </c>
      <c r="G11722">
        <v>1.7828234380000001</v>
      </c>
      <c r="H11722">
        <v>1.9825617040000001</v>
      </c>
      <c r="I11722">
        <v>0</v>
      </c>
      <c r="J11722">
        <v>0</v>
      </c>
      <c r="K11722">
        <v>0</v>
      </c>
      <c r="L11722">
        <v>3.2617624369999998</v>
      </c>
      <c r="M11722">
        <v>0</v>
      </c>
      <c r="N11722">
        <v>0</v>
      </c>
      <c r="O11722">
        <v>0</v>
      </c>
      <c r="P11722">
        <v>0</v>
      </c>
      <c r="Q11722">
        <v>0</v>
      </c>
    </row>
    <row r="11723" spans="1:17">
      <c r="A11723" t="s">
        <v>23504</v>
      </c>
      <c r="B11723" t="s">
        <v>7701</v>
      </c>
      <c r="C11723">
        <v>53.083158210000001</v>
      </c>
      <c r="D11723">
        <v>4.4798845419999997</v>
      </c>
      <c r="E11723">
        <v>4.6389390510000004</v>
      </c>
      <c r="F11723">
        <v>2.66661006</v>
      </c>
      <c r="G11723">
        <v>3.110051597</v>
      </c>
      <c r="H11723">
        <v>4.975365257</v>
      </c>
      <c r="I11723">
        <v>23.960921859999999</v>
      </c>
      <c r="J11723">
        <v>12.737740029999999</v>
      </c>
      <c r="K11723">
        <v>21.64437667</v>
      </c>
      <c r="L11723">
        <v>34.539244170000003</v>
      </c>
      <c r="M11723">
        <v>36.391282310000001</v>
      </c>
      <c r="N11723">
        <v>10.24395019</v>
      </c>
      <c r="O11723">
        <v>47.940575629999998</v>
      </c>
      <c r="P11723">
        <v>6.1627399279999997</v>
      </c>
      <c r="Q11723">
        <v>18.462745439999999</v>
      </c>
    </row>
    <row r="11724" spans="1:17">
      <c r="A11724" t="e">
        <v>#N/A</v>
      </c>
      <c r="B11724" t="s">
        <v>23505</v>
      </c>
      <c r="C11724">
        <v>20.75247899</v>
      </c>
      <c r="D11724">
        <v>10.114211689999999</v>
      </c>
      <c r="E11724">
        <v>0.66234360299999995</v>
      </c>
      <c r="F11724">
        <v>1.9773719759999999</v>
      </c>
      <c r="G11724">
        <v>1.791782349</v>
      </c>
      <c r="H11724">
        <v>6.376077843</v>
      </c>
      <c r="I11724">
        <v>6.0527492990000002</v>
      </c>
      <c r="J11724">
        <v>2.6307996309999999</v>
      </c>
      <c r="K11724">
        <v>5.6486139919999996</v>
      </c>
      <c r="L11724">
        <v>20.980180499999999</v>
      </c>
      <c r="M11724">
        <v>0</v>
      </c>
      <c r="N11724">
        <v>4.3489372580000003</v>
      </c>
      <c r="O11724">
        <v>11.49145955</v>
      </c>
      <c r="P11724">
        <v>4.670294406</v>
      </c>
      <c r="Q11724">
        <v>9.9861459060000008</v>
      </c>
    </row>
    <row r="11725" spans="1:17">
      <c r="A11725" t="e">
        <v>#N/A</v>
      </c>
      <c r="B11725" t="s">
        <v>23506</v>
      </c>
      <c r="C11725">
        <v>11.392395369999999</v>
      </c>
      <c r="D11725">
        <v>0.210316419</v>
      </c>
      <c r="E11725">
        <v>0.20200211000000001</v>
      </c>
      <c r="F11725">
        <v>0.25845453099999999</v>
      </c>
      <c r="G11725">
        <v>0.163937787</v>
      </c>
      <c r="H11725">
        <v>1.0938271470000001</v>
      </c>
      <c r="I11725">
        <v>2.768958875</v>
      </c>
      <c r="J11725">
        <v>0.842460663</v>
      </c>
      <c r="K11725">
        <v>3.876117877</v>
      </c>
      <c r="L11725">
        <v>5.3987792060000004</v>
      </c>
      <c r="M11725">
        <v>5.4670581589999996</v>
      </c>
      <c r="N11725">
        <v>0.35109067500000002</v>
      </c>
      <c r="O11725">
        <v>14.71963508</v>
      </c>
      <c r="P11725">
        <v>0.28487006500000001</v>
      </c>
      <c r="Q11725">
        <v>1.9578749120000001</v>
      </c>
    </row>
    <row r="11726" spans="1:17">
      <c r="A11726" t="s">
        <v>23507</v>
      </c>
      <c r="B11726" t="s">
        <v>818</v>
      </c>
      <c r="C11726">
        <v>5.0310134419999999</v>
      </c>
      <c r="D11726">
        <v>22.13153891</v>
      </c>
      <c r="E11726">
        <v>37.329082970000002</v>
      </c>
      <c r="F11726">
        <v>24.43825678</v>
      </c>
      <c r="G11726">
        <v>46.044378369999997</v>
      </c>
      <c r="H11726">
        <v>65.639146999999994</v>
      </c>
      <c r="I11726">
        <v>32.491655430000002</v>
      </c>
      <c r="J11726">
        <v>55.796943460000001</v>
      </c>
      <c r="K11726">
        <v>42.842367969999998</v>
      </c>
      <c r="L11726">
        <v>53.950209190000002</v>
      </c>
      <c r="M11726">
        <v>7.1739677200000003</v>
      </c>
      <c r="N11726">
        <v>20.164800670000002</v>
      </c>
      <c r="O11726">
        <v>13.690556129999999</v>
      </c>
      <c r="P11726">
        <v>19.754494619999999</v>
      </c>
      <c r="Q11726">
        <v>25.691571239999998</v>
      </c>
    </row>
    <row r="11727" spans="1:17">
      <c r="A11727" t="s">
        <v>23508</v>
      </c>
      <c r="B11727" t="s">
        <v>8175</v>
      </c>
      <c r="C11727">
        <v>480.61894849999999</v>
      </c>
      <c r="D11727">
        <v>84.752892180000003</v>
      </c>
      <c r="E11727">
        <v>89.243026</v>
      </c>
      <c r="F11727">
        <v>45.555081950000002</v>
      </c>
      <c r="G11727">
        <v>73.290064830000006</v>
      </c>
      <c r="H11727">
        <v>46.499853870000003</v>
      </c>
      <c r="I11727">
        <v>421.07499369999999</v>
      </c>
      <c r="J11727">
        <v>670.37754510000002</v>
      </c>
      <c r="K11727">
        <v>251.52562879999999</v>
      </c>
      <c r="L11727">
        <v>211.54681049999999</v>
      </c>
      <c r="M11727">
        <v>999.3670813</v>
      </c>
      <c r="N11727">
        <v>336.01324390000002</v>
      </c>
      <c r="O11727">
        <v>766.49353540000004</v>
      </c>
      <c r="P11727">
        <v>318.48391559999999</v>
      </c>
      <c r="Q11727">
        <v>265.345708</v>
      </c>
    </row>
    <row r="11728" spans="1:17">
      <c r="A11728" t="s">
        <v>23508</v>
      </c>
      <c r="B11728" t="s">
        <v>23509</v>
      </c>
      <c r="C11728">
        <v>53.866217220000003</v>
      </c>
      <c r="D11728">
        <v>18.43335313</v>
      </c>
      <c r="E11728">
        <v>4.4261597070000001</v>
      </c>
      <c r="F11728">
        <v>5.9015611720000001</v>
      </c>
      <c r="G11728">
        <v>5.6717606710000004</v>
      </c>
      <c r="H11728">
        <v>1.5137268580000001</v>
      </c>
      <c r="I11728">
        <v>6.3865170219999996</v>
      </c>
      <c r="J11728">
        <v>2.9424224510000001</v>
      </c>
      <c r="K11728">
        <v>14.304231400000001</v>
      </c>
      <c r="L11728">
        <v>24.35080335</v>
      </c>
      <c r="M11728">
        <v>8.4063990779999997</v>
      </c>
      <c r="N11728">
        <v>6.4782372730000004</v>
      </c>
      <c r="O11728">
        <v>16.975188920000001</v>
      </c>
      <c r="P11728">
        <v>2.431062405</v>
      </c>
      <c r="Q11728">
        <v>4.816829051</v>
      </c>
    </row>
    <row r="11729" spans="1:17">
      <c r="A11729" t="e">
        <v>#N/A</v>
      </c>
      <c r="B11729" t="s">
        <v>23510</v>
      </c>
      <c r="C11729">
        <v>8.8349524620000004</v>
      </c>
      <c r="D11729">
        <v>10.15647718</v>
      </c>
      <c r="E11729">
        <v>18.912951270000001</v>
      </c>
      <c r="F11729">
        <v>1.4626329689999999</v>
      </c>
      <c r="G11729">
        <v>7.9786374130000004</v>
      </c>
      <c r="H11729">
        <v>87.212081220000002</v>
      </c>
      <c r="I11729">
        <v>117.0023212</v>
      </c>
      <c r="J11729">
        <v>124.44222259999999</v>
      </c>
      <c r="K11729">
        <v>16.356866320000002</v>
      </c>
      <c r="L11729">
        <v>8.6754016830000005</v>
      </c>
      <c r="M11729">
        <v>9.8546133630000003</v>
      </c>
      <c r="N11729">
        <v>9.9932444139999994</v>
      </c>
      <c r="O11729">
        <v>7.2722766569999999</v>
      </c>
      <c r="P11729">
        <v>19.936580849999999</v>
      </c>
      <c r="Q11729">
        <v>33.321797060000002</v>
      </c>
    </row>
    <row r="11730" spans="1:17">
      <c r="A11730" t="s">
        <v>23511</v>
      </c>
      <c r="B11730" t="s">
        <v>2048</v>
      </c>
      <c r="C11730">
        <v>2.6977093000000001</v>
      </c>
      <c r="D11730">
        <v>5.6277101580000002</v>
      </c>
      <c r="E11730">
        <v>6.3619118620000004</v>
      </c>
      <c r="F11730">
        <v>7.0382078970000004</v>
      </c>
      <c r="G11730">
        <v>4.4643374050000002</v>
      </c>
      <c r="H11730">
        <v>4.3169552629999997</v>
      </c>
      <c r="I11730">
        <v>8.5239316469999995</v>
      </c>
      <c r="J11730">
        <v>10.174191520000001</v>
      </c>
      <c r="K11730">
        <v>8.4647212219999997</v>
      </c>
      <c r="L11730">
        <v>3.8352786409999999</v>
      </c>
      <c r="M11730">
        <v>1.726126147</v>
      </c>
      <c r="N11730">
        <v>3.5472198869999998</v>
      </c>
      <c r="O11730">
        <v>3.2366255700000002</v>
      </c>
      <c r="P11730">
        <v>3.9799620120000001</v>
      </c>
      <c r="Q11730">
        <v>6.3361820079999998</v>
      </c>
    </row>
    <row r="11731" spans="1:17">
      <c r="A11731" t="s">
        <v>23512</v>
      </c>
      <c r="B11731" t="s">
        <v>8826</v>
      </c>
      <c r="C11731">
        <v>0</v>
      </c>
      <c r="D11731">
        <v>0.68787700799999996</v>
      </c>
      <c r="E11731">
        <v>0.495512695</v>
      </c>
      <c r="F11731">
        <v>0.105665151</v>
      </c>
      <c r="G11731">
        <v>0.40214062499999997</v>
      </c>
      <c r="H11731">
        <v>0</v>
      </c>
      <c r="I11731">
        <v>0</v>
      </c>
      <c r="J11731">
        <v>0.49203865299999999</v>
      </c>
      <c r="K11731">
        <v>2.465074966</v>
      </c>
      <c r="L11731">
        <v>1.471471776</v>
      </c>
      <c r="M11731">
        <v>2.9801632819999999</v>
      </c>
      <c r="N11731">
        <v>2.2009161690000001</v>
      </c>
      <c r="O11731">
        <v>0.85969941800000005</v>
      </c>
      <c r="P11731">
        <v>0.46585894100000003</v>
      </c>
      <c r="Q11731">
        <v>0.53363132000000002</v>
      </c>
    </row>
    <row r="11732" spans="1:17">
      <c r="A11732" t="s">
        <v>23513</v>
      </c>
      <c r="B11732" t="s">
        <v>7808</v>
      </c>
      <c r="C11732">
        <v>3.9675896559999999</v>
      </c>
      <c r="D11732">
        <v>7.6430779000000004E-2</v>
      </c>
      <c r="E11732">
        <v>0.16517089800000001</v>
      </c>
      <c r="F11732">
        <v>9.3924578999999994E-2</v>
      </c>
      <c r="G11732">
        <v>0.17872916699999999</v>
      </c>
      <c r="H11732">
        <v>0</v>
      </c>
      <c r="I11732">
        <v>1.7609606879999999</v>
      </c>
      <c r="J11732">
        <v>1.0059456899999999</v>
      </c>
      <c r="K11732">
        <v>1.643383311</v>
      </c>
      <c r="L11732">
        <v>1.416972822</v>
      </c>
      <c r="M11732">
        <v>3.6424217890000001</v>
      </c>
      <c r="N11732">
        <v>0.40403292000000002</v>
      </c>
      <c r="O11732">
        <v>9.5522157500000002</v>
      </c>
      <c r="P11732">
        <v>0.181167366</v>
      </c>
      <c r="Q11732">
        <v>1.423016853</v>
      </c>
    </row>
    <row r="11733" spans="1:17">
      <c r="A11733" t="s">
        <v>23513</v>
      </c>
      <c r="B11733" t="s">
        <v>4608</v>
      </c>
      <c r="C11733">
        <v>9.6816941209999996</v>
      </c>
      <c r="D11733">
        <v>0.46840883900000002</v>
      </c>
      <c r="E11733">
        <v>0.56828402899999997</v>
      </c>
      <c r="F11733">
        <v>0.287810118</v>
      </c>
      <c r="G11733">
        <v>0.49963254499999998</v>
      </c>
      <c r="H11733">
        <v>0.42739136700000002</v>
      </c>
      <c r="I11733">
        <v>2.1097362479999999</v>
      </c>
      <c r="J11733">
        <v>2.5534565319999998</v>
      </c>
      <c r="K11733">
        <v>2.5746781369999998</v>
      </c>
      <c r="L11733">
        <v>3.5157773510000001</v>
      </c>
      <c r="M11733">
        <v>4.6995191399999996</v>
      </c>
      <c r="N11733">
        <v>1.6461810160000001</v>
      </c>
      <c r="O11733">
        <v>6.4087105060000003</v>
      </c>
      <c r="P11733">
        <v>0.51757920000000002</v>
      </c>
      <c r="Q11733">
        <v>1.5300019520000001</v>
      </c>
    </row>
    <row r="11734" spans="1:17">
      <c r="A11734" t="e">
        <v>#N/A</v>
      </c>
      <c r="B11734" t="s">
        <v>23514</v>
      </c>
      <c r="C11734">
        <v>7.683243386</v>
      </c>
      <c r="D11734">
        <v>0</v>
      </c>
      <c r="E11734">
        <v>0.20435097199999999</v>
      </c>
      <c r="F11734">
        <v>0</v>
      </c>
      <c r="G11734">
        <v>0.66337616300000002</v>
      </c>
      <c r="H11734">
        <v>0</v>
      </c>
      <c r="I11734">
        <v>0</v>
      </c>
      <c r="J11734">
        <v>0</v>
      </c>
      <c r="K11734">
        <v>0</v>
      </c>
      <c r="L11734">
        <v>2.427358093</v>
      </c>
      <c r="M11734">
        <v>0</v>
      </c>
      <c r="N11734">
        <v>0</v>
      </c>
      <c r="O11734">
        <v>4.2545124660000004</v>
      </c>
      <c r="P11734">
        <v>0.57636501500000004</v>
      </c>
      <c r="Q11734">
        <v>3.9612817979999999</v>
      </c>
    </row>
    <row r="11735" spans="1:17">
      <c r="A11735" t="s">
        <v>23515</v>
      </c>
      <c r="B11735" t="s">
        <v>23516</v>
      </c>
      <c r="C11735">
        <v>139.59151109999999</v>
      </c>
      <c r="D11735">
        <v>35.978286230000002</v>
      </c>
      <c r="E11735">
        <v>26.82202178</v>
      </c>
      <c r="F11735">
        <v>31.528185780000001</v>
      </c>
      <c r="G11735">
        <v>28.511820520000001</v>
      </c>
      <c r="H11735">
        <v>85.539740960000003</v>
      </c>
      <c r="I11735">
        <v>51.315185880000001</v>
      </c>
      <c r="J11735">
        <v>33.18625643</v>
      </c>
      <c r="K11735">
        <v>67.360250750000006</v>
      </c>
      <c r="L11735">
        <v>117.0325249</v>
      </c>
      <c r="M11735">
        <v>62.349034060000001</v>
      </c>
      <c r="N11735">
        <v>22.880066469999999</v>
      </c>
      <c r="O11735">
        <v>111.342344</v>
      </c>
      <c r="P11735">
        <v>24.59804999</v>
      </c>
      <c r="Q11735">
        <v>61.669393280000001</v>
      </c>
    </row>
    <row r="11736" spans="1:17">
      <c r="A11736" t="s">
        <v>23515</v>
      </c>
      <c r="B11736" t="s">
        <v>23517</v>
      </c>
      <c r="C11736">
        <v>3.5196676020000002</v>
      </c>
      <c r="D11736">
        <v>7.5373341519999997</v>
      </c>
      <c r="E11736">
        <v>3.3700494110000001</v>
      </c>
      <c r="F11736">
        <v>9.2625110989999992</v>
      </c>
      <c r="G11736">
        <v>4.6596521659999999</v>
      </c>
      <c r="H11736">
        <v>10.363390730000001</v>
      </c>
      <c r="I11736">
        <v>1.7109333950000001</v>
      </c>
      <c r="J11736">
        <v>8.3288724690000002</v>
      </c>
      <c r="K11736">
        <v>4.257856759</v>
      </c>
      <c r="L11736">
        <v>5.1891675140000002</v>
      </c>
      <c r="M11736">
        <v>6.7561656230000002</v>
      </c>
      <c r="N11736">
        <v>0.72312710099999999</v>
      </c>
      <c r="O11736">
        <v>19.48977657</v>
      </c>
      <c r="P11736">
        <v>3.69643188</v>
      </c>
      <c r="Q11736">
        <v>8.8716206930000006</v>
      </c>
    </row>
    <row r="11737" spans="1:17">
      <c r="A11737" t="s">
        <v>23518</v>
      </c>
      <c r="B11737" t="s">
        <v>4322</v>
      </c>
      <c r="C11737">
        <v>53.496403979999997</v>
      </c>
      <c r="D11737">
        <v>7.8843008660000002</v>
      </c>
      <c r="E11737">
        <v>7.0963505570000001</v>
      </c>
      <c r="F11737">
        <v>5.7280248059999996</v>
      </c>
      <c r="G11737">
        <v>7.6144437329999999</v>
      </c>
      <c r="H11737">
        <v>9.4561208669999992</v>
      </c>
      <c r="I11737">
        <v>14.036145189999999</v>
      </c>
      <c r="J11737">
        <v>10.66921147</v>
      </c>
      <c r="K11737">
        <v>15.434442280000001</v>
      </c>
      <c r="L11737">
        <v>26.306246649999999</v>
      </c>
      <c r="M11737">
        <v>28.787246620000001</v>
      </c>
      <c r="N11737">
        <v>7.4775653560000004</v>
      </c>
      <c r="O11737">
        <v>38.175313760000002</v>
      </c>
      <c r="P11737">
        <v>5.5746524089999996</v>
      </c>
      <c r="Q11737">
        <v>21.849671780000001</v>
      </c>
    </row>
    <row r="11738" spans="1:17">
      <c r="A11738" t="s">
        <v>23519</v>
      </c>
      <c r="B11738" t="s">
        <v>23520</v>
      </c>
      <c r="C11738">
        <v>108.2594656</v>
      </c>
      <c r="D11738">
        <v>16.29739374</v>
      </c>
      <c r="E11738">
        <v>14.319046350000001</v>
      </c>
      <c r="F11738">
        <v>8.6482862249999997</v>
      </c>
      <c r="G11738">
        <v>20.065786060000001</v>
      </c>
      <c r="H11738">
        <v>19.74535139</v>
      </c>
      <c r="I11738">
        <v>39.621615470000002</v>
      </c>
      <c r="J11738">
        <v>19.817802969999999</v>
      </c>
      <c r="K11738">
        <v>51.387331979999999</v>
      </c>
      <c r="L11738">
        <v>70.517455119999994</v>
      </c>
      <c r="M11738">
        <v>57.769319009999997</v>
      </c>
      <c r="N11738">
        <v>22.92927714</v>
      </c>
      <c r="O11738">
        <v>94.434674479999998</v>
      </c>
      <c r="P11738">
        <v>14.42370951</v>
      </c>
      <c r="Q11738">
        <v>56.031288590000003</v>
      </c>
    </row>
    <row r="11739" spans="1:17">
      <c r="A11739" t="s">
        <v>23519</v>
      </c>
      <c r="B11739" t="s">
        <v>23521</v>
      </c>
      <c r="C11739">
        <v>31.013882639999999</v>
      </c>
      <c r="D11739">
        <v>7.593835908</v>
      </c>
      <c r="E11739">
        <v>6.2516858639999997</v>
      </c>
      <c r="F11739">
        <v>2.8884592329999998</v>
      </c>
      <c r="G11739">
        <v>7.3286022729999996</v>
      </c>
      <c r="H11739">
        <v>13.791733600000001</v>
      </c>
      <c r="I11739">
        <v>30.94557794</v>
      </c>
      <c r="J11739">
        <v>8.8979258669999997</v>
      </c>
      <c r="K11739">
        <v>17.031427040000001</v>
      </c>
      <c r="L11739">
        <v>25.784683300000001</v>
      </c>
      <c r="M11739">
        <v>21.933059409999998</v>
      </c>
      <c r="N11739">
        <v>11.670642600000001</v>
      </c>
      <c r="O11739">
        <v>19.885221309999999</v>
      </c>
      <c r="P11739">
        <v>8.0816398859999996</v>
      </c>
      <c r="Q11739">
        <v>8.9768177770000008</v>
      </c>
    </row>
    <row r="11740" spans="1:17">
      <c r="A11740" t="s">
        <v>23519</v>
      </c>
      <c r="B11740" t="s">
        <v>23522</v>
      </c>
      <c r="C11740">
        <v>1.6404144270000001</v>
      </c>
      <c r="D11740">
        <v>3.4523638540000001</v>
      </c>
      <c r="E11740">
        <v>3.839444281</v>
      </c>
      <c r="F11740">
        <v>3.5168552219999998</v>
      </c>
      <c r="G11740">
        <v>3.3284091980000001</v>
      </c>
      <c r="H11740">
        <v>4.0950629049999998</v>
      </c>
      <c r="I11740">
        <v>1.1961242409999999</v>
      </c>
      <c r="J11740">
        <v>4.6790090759999998</v>
      </c>
      <c r="K11740">
        <v>6.1394319900000003</v>
      </c>
      <c r="L11740">
        <v>0.77738131600000004</v>
      </c>
      <c r="M11740">
        <v>3.1488517699999998</v>
      </c>
      <c r="N11740">
        <v>2.6288219380000002</v>
      </c>
      <c r="O11740">
        <v>3.1792657700000002</v>
      </c>
      <c r="P11740">
        <v>2.5226701130000002</v>
      </c>
      <c r="Q11740">
        <v>3.1011027649999998</v>
      </c>
    </row>
    <row r="11741" spans="1:17">
      <c r="A11741" t="s">
        <v>23519</v>
      </c>
      <c r="B11741" t="s">
        <v>23523</v>
      </c>
      <c r="C11741">
        <v>2.6416268569999999</v>
      </c>
      <c r="D11741">
        <v>0.58520879800000003</v>
      </c>
      <c r="E11741">
        <v>2.154617392</v>
      </c>
      <c r="F11741">
        <v>1.797884663</v>
      </c>
      <c r="G11741">
        <v>0.60821268699999997</v>
      </c>
      <c r="H11741">
        <v>3.043591529</v>
      </c>
      <c r="I11741">
        <v>0</v>
      </c>
      <c r="J11741">
        <v>2.4557869480000001</v>
      </c>
      <c r="K11741">
        <v>1.5978311080000001</v>
      </c>
      <c r="L11741">
        <v>0.55637738800000003</v>
      </c>
      <c r="M11741">
        <v>3.3804837230000002</v>
      </c>
      <c r="N11741">
        <v>2.1709231519999999</v>
      </c>
      <c r="O11741">
        <v>0.97518142900000004</v>
      </c>
      <c r="P11741">
        <v>1.321092519</v>
      </c>
      <c r="Q11741">
        <v>0</v>
      </c>
    </row>
    <row r="11742" spans="1:17">
      <c r="A11742" t="s">
        <v>23524</v>
      </c>
      <c r="B11742" t="s">
        <v>23525</v>
      </c>
      <c r="C11742">
        <v>0</v>
      </c>
      <c r="D11742">
        <v>1.5290413730000001</v>
      </c>
      <c r="E11742">
        <v>0.48953157600000002</v>
      </c>
      <c r="F11742">
        <v>0.15658457000000001</v>
      </c>
      <c r="G11742">
        <v>0.39728656000000001</v>
      </c>
      <c r="H11742">
        <v>0.44179647999999999</v>
      </c>
      <c r="I11742">
        <v>1.6775725770000001</v>
      </c>
      <c r="J11742">
        <v>0.14582983999999999</v>
      </c>
      <c r="K11742">
        <v>0</v>
      </c>
      <c r="L11742">
        <v>2.907420557</v>
      </c>
      <c r="M11742">
        <v>0</v>
      </c>
      <c r="N11742">
        <v>0.14180542600000001</v>
      </c>
      <c r="O11742">
        <v>0</v>
      </c>
      <c r="P11742">
        <v>0.34517682</v>
      </c>
      <c r="Q11742">
        <v>0</v>
      </c>
    </row>
    <row r="11743" spans="1:17">
      <c r="A11743" t="e">
        <v>#N/A</v>
      </c>
      <c r="B11743" t="s">
        <v>23526</v>
      </c>
      <c r="C11743">
        <v>4.035579791</v>
      </c>
      <c r="D11743">
        <v>0.59601069799999995</v>
      </c>
      <c r="E11743">
        <v>0.71556122099999997</v>
      </c>
      <c r="F11743">
        <v>0.549321112</v>
      </c>
      <c r="G11743">
        <v>0.92915879499999998</v>
      </c>
      <c r="H11743">
        <v>1.5498853720000001</v>
      </c>
      <c r="I11743">
        <v>19.61721678</v>
      </c>
      <c r="J11743">
        <v>0.17053066</v>
      </c>
      <c r="K11743">
        <v>6.102465713</v>
      </c>
      <c r="L11743">
        <v>6.7997653409999996</v>
      </c>
      <c r="M11743">
        <v>5.164322039</v>
      </c>
      <c r="N11743">
        <v>0.82912293000000004</v>
      </c>
      <c r="O11743">
        <v>38.734079289999997</v>
      </c>
      <c r="P11743">
        <v>0.40364325200000001</v>
      </c>
      <c r="Q11743">
        <v>18.494583859999999</v>
      </c>
    </row>
    <row r="11744" spans="1:17">
      <c r="A11744" t="e">
        <v>#N/A</v>
      </c>
      <c r="B11744" t="s">
        <v>23527</v>
      </c>
      <c r="C11744">
        <v>19.479921319999999</v>
      </c>
      <c r="D11744">
        <v>0</v>
      </c>
      <c r="E11744">
        <v>0</v>
      </c>
      <c r="F11744">
        <v>0.53031943800000003</v>
      </c>
      <c r="G11744">
        <v>0</v>
      </c>
      <c r="H11744">
        <v>0</v>
      </c>
      <c r="I11744">
        <v>2.8407950720000001</v>
      </c>
      <c r="J11744">
        <v>0</v>
      </c>
      <c r="K11744">
        <v>2.6511183589999998</v>
      </c>
      <c r="L11744">
        <v>3.6925612499999998</v>
      </c>
      <c r="M11744">
        <v>14.95704591</v>
      </c>
      <c r="N11744">
        <v>0.48026554599999999</v>
      </c>
      <c r="O11744">
        <v>12.94415349</v>
      </c>
      <c r="P11744">
        <v>0</v>
      </c>
      <c r="Q11744">
        <v>9.3737879020000001</v>
      </c>
    </row>
    <row r="11745" spans="1:17">
      <c r="A11745" t="e">
        <v>#N/A</v>
      </c>
      <c r="B11745" t="s">
        <v>23528</v>
      </c>
      <c r="C11745">
        <v>2.0047297670000002</v>
      </c>
      <c r="D11745">
        <v>0</v>
      </c>
      <c r="E11745">
        <v>0</v>
      </c>
      <c r="F11745">
        <v>0</v>
      </c>
      <c r="G11745">
        <v>0.34617930800000002</v>
      </c>
      <c r="H11745">
        <v>0</v>
      </c>
      <c r="I11745">
        <v>8.770610027</v>
      </c>
      <c r="J11745">
        <v>0</v>
      </c>
      <c r="K11745">
        <v>0</v>
      </c>
      <c r="L11745">
        <v>0</v>
      </c>
      <c r="M11745">
        <v>0</v>
      </c>
      <c r="N11745">
        <v>0</v>
      </c>
      <c r="O11745">
        <v>2.2201946119999998</v>
      </c>
      <c r="P11745">
        <v>1.804638033</v>
      </c>
      <c r="Q11745">
        <v>0</v>
      </c>
    </row>
    <row r="11746" spans="1:17">
      <c r="A11746" t="e">
        <v>#N/A</v>
      </c>
      <c r="B11746" t="s">
        <v>23529</v>
      </c>
      <c r="C11746">
        <v>593.05034890000002</v>
      </c>
      <c r="D11746">
        <v>48.935250439999997</v>
      </c>
      <c r="E11746">
        <v>29.63089094</v>
      </c>
      <c r="F11746">
        <v>25.49233207</v>
      </c>
      <c r="G11746">
        <v>34.412638440000002</v>
      </c>
      <c r="H11746">
        <v>67.314885779999997</v>
      </c>
      <c r="I11746">
        <v>115.5476879</v>
      </c>
      <c r="J11746">
        <v>77.920614189999995</v>
      </c>
      <c r="K11746">
        <v>161.2044373</v>
      </c>
      <c r="L11746">
        <v>247.28710570000001</v>
      </c>
      <c r="M11746">
        <v>304.18457319999999</v>
      </c>
      <c r="N11746">
        <v>47.356416660000001</v>
      </c>
      <c r="O11746">
        <v>356.31541900000002</v>
      </c>
      <c r="P11746">
        <v>42.146691730000001</v>
      </c>
      <c r="Q11746">
        <v>135.34379480000001</v>
      </c>
    </row>
    <row r="11747" spans="1:17">
      <c r="A11747" t="e">
        <v>#N/A</v>
      </c>
      <c r="B11747" t="s">
        <v>23530</v>
      </c>
      <c r="C11747">
        <v>246.26909710000001</v>
      </c>
      <c r="D11747">
        <v>0</v>
      </c>
      <c r="E11747">
        <v>0.40307760500000001</v>
      </c>
      <c r="F11747">
        <v>1.031446981</v>
      </c>
      <c r="G11747">
        <v>0.65424713300000004</v>
      </c>
      <c r="H11747">
        <v>1.455091159</v>
      </c>
      <c r="I11747">
        <v>5.525216103</v>
      </c>
      <c r="J11747">
        <v>0.480301951</v>
      </c>
      <c r="K11747">
        <v>13.750142930000001</v>
      </c>
      <c r="L11747">
        <v>26.333494909999999</v>
      </c>
      <c r="M11747">
        <v>14.545384090000001</v>
      </c>
      <c r="N11747">
        <v>3.2693305989999999</v>
      </c>
      <c r="O11747">
        <v>104.8991032</v>
      </c>
      <c r="P11747">
        <v>0</v>
      </c>
      <c r="Q11747">
        <v>36.463174960000003</v>
      </c>
    </row>
    <row r="11748" spans="1:17">
      <c r="A11748" t="s">
        <v>16494</v>
      </c>
      <c r="B11748" t="s">
        <v>23531</v>
      </c>
      <c r="C11748">
        <v>0</v>
      </c>
      <c r="D11748">
        <v>1.035709156</v>
      </c>
      <c r="E11748">
        <v>0.497382555</v>
      </c>
      <c r="F11748">
        <v>1.0606388769999999</v>
      </c>
      <c r="G11748">
        <v>0.26910542500000001</v>
      </c>
      <c r="H11748">
        <v>0</v>
      </c>
      <c r="I11748">
        <v>0</v>
      </c>
      <c r="J11748">
        <v>0</v>
      </c>
      <c r="K11748">
        <v>0</v>
      </c>
      <c r="L11748">
        <v>0.98468299999999997</v>
      </c>
      <c r="M11748">
        <v>0</v>
      </c>
      <c r="N11748">
        <v>0</v>
      </c>
      <c r="O11748">
        <v>0</v>
      </c>
      <c r="P11748">
        <v>1.636659147</v>
      </c>
      <c r="Q11748">
        <v>0</v>
      </c>
    </row>
    <row r="11749" spans="1:17">
      <c r="A11749" t="s">
        <v>23532</v>
      </c>
      <c r="B11749" t="s">
        <v>3083</v>
      </c>
      <c r="C11749">
        <v>635.0232287</v>
      </c>
      <c r="D11749">
        <v>58.461704179999998</v>
      </c>
      <c r="E11749">
        <v>47.051843660000003</v>
      </c>
      <c r="F11749">
        <v>39.196618350000001</v>
      </c>
      <c r="G11749">
        <v>53.383085579999999</v>
      </c>
      <c r="H11749">
        <v>99.944212590000006</v>
      </c>
      <c r="I11749">
        <v>513.76111709999998</v>
      </c>
      <c r="J11749">
        <v>92.703447620000006</v>
      </c>
      <c r="K11749">
        <v>299.34971159999998</v>
      </c>
      <c r="L11749">
        <v>499.07650719999998</v>
      </c>
      <c r="M11749">
        <v>619.51913639999998</v>
      </c>
      <c r="N11749">
        <v>81.246695829999993</v>
      </c>
      <c r="O11749">
        <v>1209.2959949999999</v>
      </c>
      <c r="P11749">
        <v>60.389657380000003</v>
      </c>
      <c r="Q11749">
        <v>408.66763950000001</v>
      </c>
    </row>
    <row r="11750" spans="1:17">
      <c r="A11750" t="s">
        <v>23533</v>
      </c>
      <c r="B11750" t="s">
        <v>3351</v>
      </c>
      <c r="C11750">
        <v>15.31911</v>
      </c>
      <c r="D11750">
        <v>5.7568452219999999</v>
      </c>
      <c r="E11750">
        <v>3.7544381339999999</v>
      </c>
      <c r="F11750">
        <v>4.4979822309999999</v>
      </c>
      <c r="G11750">
        <v>4.1272587639999996</v>
      </c>
      <c r="H11750">
        <v>7.1155059810000001</v>
      </c>
      <c r="I11750">
        <v>8.5383850320000008</v>
      </c>
      <c r="J11750">
        <v>5.1956376710000001</v>
      </c>
      <c r="K11750">
        <v>11.206540070000001</v>
      </c>
      <c r="L11750">
        <v>15.760856370000001</v>
      </c>
      <c r="M11750">
        <v>3.541005819</v>
      </c>
      <c r="N11750">
        <v>3.233048041</v>
      </c>
      <c r="O11750">
        <v>167.0798853</v>
      </c>
      <c r="P11750">
        <v>3.7543761130000002</v>
      </c>
      <c r="Q11750">
        <v>6.175158004</v>
      </c>
    </row>
    <row r="11751" spans="1:17">
      <c r="A11751" t="e">
        <v>#N/A</v>
      </c>
      <c r="B11751" t="s">
        <v>23534</v>
      </c>
      <c r="C11751">
        <v>2.79982598</v>
      </c>
      <c r="D11751">
        <v>3.4114036049999998</v>
      </c>
      <c r="E11751">
        <v>3.127608945</v>
      </c>
      <c r="F11751">
        <v>1.3338882139999999</v>
      </c>
      <c r="G11751">
        <v>3.626081568</v>
      </c>
      <c r="H11751">
        <v>10.215233189999999</v>
      </c>
      <c r="I11751">
        <v>4.0830410519999996</v>
      </c>
      <c r="J11751">
        <v>4.6141550139999996</v>
      </c>
      <c r="K11751">
        <v>7.6208419279999999</v>
      </c>
      <c r="L11751">
        <v>5.3072744739999997</v>
      </c>
      <c r="M11751">
        <v>0</v>
      </c>
      <c r="N11751">
        <v>1.7256999289999999</v>
      </c>
      <c r="O11751">
        <v>0</v>
      </c>
      <c r="P11751">
        <v>1.4702192329999999</v>
      </c>
      <c r="Q11751">
        <v>1.9246905910000001</v>
      </c>
    </row>
    <row r="11752" spans="1:17">
      <c r="A11752" t="s">
        <v>23535</v>
      </c>
      <c r="B11752" t="s">
        <v>8438</v>
      </c>
      <c r="C11752">
        <v>18.093129210000001</v>
      </c>
      <c r="D11752">
        <v>0.73741989200000002</v>
      </c>
      <c r="E11752">
        <v>0.34842212700000003</v>
      </c>
      <c r="F11752">
        <v>0.33617233200000002</v>
      </c>
      <c r="G11752">
        <v>0.21323421200000001</v>
      </c>
      <c r="H11752">
        <v>0.49486719600000001</v>
      </c>
      <c r="I11752">
        <v>2.34886332</v>
      </c>
      <c r="J11752">
        <v>0.52407361900000005</v>
      </c>
      <c r="K11752">
        <v>2.7035065540000001</v>
      </c>
      <c r="L11752">
        <v>4.6475450220000001</v>
      </c>
      <c r="M11752">
        <v>3.4009195650000001</v>
      </c>
      <c r="N11752">
        <v>0.73463396000000003</v>
      </c>
      <c r="O11752">
        <v>5.0540311569999998</v>
      </c>
      <c r="P11752">
        <v>0.45913632700000001</v>
      </c>
      <c r="Q11752">
        <v>1.660833827</v>
      </c>
    </row>
    <row r="11753" spans="1:17">
      <c r="A11753" t="s">
        <v>23536</v>
      </c>
      <c r="B11753" t="s">
        <v>6557</v>
      </c>
      <c r="C11753">
        <v>13.206374370000001</v>
      </c>
      <c r="D11753">
        <v>0.48760901899999998</v>
      </c>
      <c r="E11753">
        <v>0.64395742700000003</v>
      </c>
      <c r="F11753">
        <v>0.543038625</v>
      </c>
      <c r="G11753">
        <v>0.308816851</v>
      </c>
      <c r="H11753">
        <v>0</v>
      </c>
      <c r="I11753">
        <v>2.006157746</v>
      </c>
      <c r="J11753">
        <v>2.2671148049999998</v>
      </c>
      <c r="K11753">
        <v>0.68647657299999998</v>
      </c>
      <c r="L11753">
        <v>1.8253700509999999</v>
      </c>
      <c r="M11753">
        <v>2.64065101</v>
      </c>
      <c r="N11753">
        <v>1.373604257</v>
      </c>
      <c r="O11753">
        <v>3.504091297</v>
      </c>
      <c r="P11753">
        <v>1.1145232890000001</v>
      </c>
      <c r="Q11753">
        <v>0.75654060499999998</v>
      </c>
    </row>
    <row r="11754" spans="1:17">
      <c r="A11754" t="s">
        <v>23537</v>
      </c>
      <c r="B11754" t="s">
        <v>6578</v>
      </c>
      <c r="C11754">
        <v>2.3397979150000001</v>
      </c>
      <c r="D11754">
        <v>2.5398835489999998</v>
      </c>
      <c r="E11754">
        <v>2.290120242</v>
      </c>
      <c r="F11754">
        <v>1.8154051250000001</v>
      </c>
      <c r="G11754">
        <v>2.222216183</v>
      </c>
      <c r="H11754">
        <v>2.3363899969999999</v>
      </c>
      <c r="I11754">
        <v>3.0709558060000002</v>
      </c>
      <c r="J11754">
        <v>3.8560218960000001</v>
      </c>
      <c r="K11754">
        <v>17.40775885</v>
      </c>
      <c r="L11754">
        <v>5.4701511700000003</v>
      </c>
      <c r="M11754">
        <v>0.89827017899999995</v>
      </c>
      <c r="N11754">
        <v>2.567039753</v>
      </c>
      <c r="O11754">
        <v>2.5912752979999998</v>
      </c>
      <c r="P11754">
        <v>2.0009499320000002</v>
      </c>
      <c r="Q11754">
        <v>3.5385954489999998</v>
      </c>
    </row>
    <row r="11755" spans="1:17">
      <c r="A11755" t="e">
        <v>#N/A</v>
      </c>
      <c r="B11755" t="s">
        <v>23538</v>
      </c>
      <c r="C11755">
        <v>5.4698587019999998</v>
      </c>
      <c r="D11755">
        <v>0.605878425</v>
      </c>
      <c r="E11755">
        <v>1.1638532180000001</v>
      </c>
      <c r="F11755">
        <v>0</v>
      </c>
      <c r="G11755">
        <v>1.8890844369999999</v>
      </c>
      <c r="H11755">
        <v>4.2014552680000001</v>
      </c>
      <c r="I11755">
        <v>11.96520308</v>
      </c>
      <c r="J11755">
        <v>5.8940365249999997</v>
      </c>
      <c r="K11755">
        <v>1.2406999830000001</v>
      </c>
      <c r="L11755">
        <v>8.640430297</v>
      </c>
      <c r="M11755">
        <v>5.2498240599999999</v>
      </c>
      <c r="N11755">
        <v>1.6857002619999999</v>
      </c>
      <c r="O11755">
        <v>12.115499079999999</v>
      </c>
      <c r="P11755">
        <v>2.4619565209999998</v>
      </c>
      <c r="Q11755">
        <v>0</v>
      </c>
    </row>
    <row r="11756" spans="1:17">
      <c r="A11756" t="e">
        <v>#N/A</v>
      </c>
      <c r="B11756" t="s">
        <v>23539</v>
      </c>
      <c r="C11756">
        <v>875.62978659999999</v>
      </c>
      <c r="D11756">
        <v>47.463513579999997</v>
      </c>
      <c r="E11756">
        <v>28.079052740000002</v>
      </c>
      <c r="F11756">
        <v>27.895599929999999</v>
      </c>
      <c r="G11756">
        <v>34.316000000000003</v>
      </c>
      <c r="H11756">
        <v>39.353104510000001</v>
      </c>
      <c r="I11756">
        <v>81.507323260000007</v>
      </c>
      <c r="J11756">
        <v>92.89689765</v>
      </c>
      <c r="K11756">
        <v>178.89401179999999</v>
      </c>
      <c r="L11756">
        <v>258.97903259999998</v>
      </c>
      <c r="M11756">
        <v>137.08751100000001</v>
      </c>
      <c r="N11756">
        <v>65.453333020000002</v>
      </c>
      <c r="O11756">
        <v>110.0415254</v>
      </c>
      <c r="P11756">
        <v>43.324881490000003</v>
      </c>
      <c r="Q11756">
        <v>117.3988904</v>
      </c>
    </row>
    <row r="11757" spans="1:17">
      <c r="A11757" t="e">
        <v>#N/A</v>
      </c>
      <c r="B11757" t="s">
        <v>23540</v>
      </c>
      <c r="C11757">
        <v>1.7065055039999999</v>
      </c>
      <c r="D11757">
        <v>0.37804810799999999</v>
      </c>
      <c r="E11757">
        <v>0.90775741700000001</v>
      </c>
      <c r="F11757">
        <v>1.1614433980000001</v>
      </c>
      <c r="G11757">
        <v>2.9468155989999998</v>
      </c>
      <c r="H11757">
        <v>7.8647075879999999</v>
      </c>
      <c r="I11757">
        <v>2.4886303930000002</v>
      </c>
      <c r="J11757">
        <v>0.64900304900000005</v>
      </c>
      <c r="K11757">
        <v>1.5483115489999999</v>
      </c>
      <c r="L11757">
        <v>1.078268574</v>
      </c>
      <c r="M11757">
        <v>3.2757166660000001</v>
      </c>
      <c r="N11757">
        <v>2.3140067229999999</v>
      </c>
      <c r="O11757">
        <v>7.5596709110000004</v>
      </c>
      <c r="P11757">
        <v>1.024119655</v>
      </c>
      <c r="Q11757">
        <v>1.1731068689999999</v>
      </c>
    </row>
    <row r="11758" spans="1:17">
      <c r="A11758" t="s">
        <v>23541</v>
      </c>
      <c r="B11758" t="s">
        <v>23542</v>
      </c>
      <c r="C11758">
        <v>0</v>
      </c>
      <c r="D11758">
        <v>0.44411476799999999</v>
      </c>
      <c r="E11758">
        <v>0.42655785400000001</v>
      </c>
      <c r="F11758">
        <v>0</v>
      </c>
      <c r="G11758">
        <v>0</v>
      </c>
      <c r="H11758">
        <v>0</v>
      </c>
      <c r="I11758">
        <v>0</v>
      </c>
      <c r="J11758">
        <v>0</v>
      </c>
      <c r="K11758">
        <v>0.90944513299999996</v>
      </c>
      <c r="L11758">
        <v>0</v>
      </c>
      <c r="M11758">
        <v>0</v>
      </c>
      <c r="N11758">
        <v>0.24712693199999999</v>
      </c>
      <c r="O11758">
        <v>0</v>
      </c>
      <c r="P11758">
        <v>0</v>
      </c>
      <c r="Q11758">
        <v>0</v>
      </c>
    </row>
    <row r="11759" spans="1:17">
      <c r="A11759" t="e">
        <v>#N/A</v>
      </c>
      <c r="B11759" t="s">
        <v>23543</v>
      </c>
      <c r="C11759">
        <v>1.564296712</v>
      </c>
      <c r="D11759">
        <v>0.69308819799999999</v>
      </c>
      <c r="E11759">
        <v>0.99853315899999995</v>
      </c>
      <c r="F11759">
        <v>0.21293129</v>
      </c>
      <c r="G11759">
        <v>0.81037429000000005</v>
      </c>
      <c r="H11759">
        <v>0.600776274</v>
      </c>
      <c r="I11759">
        <v>0</v>
      </c>
      <c r="J11759">
        <v>0.99153243700000004</v>
      </c>
      <c r="K11759">
        <v>5.677142345</v>
      </c>
      <c r="L11759">
        <v>3.9536514390000002</v>
      </c>
      <c r="M11759">
        <v>6.005480554</v>
      </c>
      <c r="N11759">
        <v>2.892508404</v>
      </c>
      <c r="O11759">
        <v>6.9296983350000003</v>
      </c>
      <c r="P11759">
        <v>0.93877635000000004</v>
      </c>
      <c r="Q11759">
        <v>0</v>
      </c>
    </row>
    <row r="11760" spans="1:17">
      <c r="A11760" t="s">
        <v>23544</v>
      </c>
      <c r="B11760" t="s">
        <v>1824</v>
      </c>
      <c r="C11760">
        <v>3.0274099369999998</v>
      </c>
      <c r="D11760">
        <v>9.2316120119999994</v>
      </c>
      <c r="E11760">
        <v>7.8435877620000003</v>
      </c>
      <c r="F11760">
        <v>9.4053375849999998</v>
      </c>
      <c r="G11760">
        <v>7.8416554820000002</v>
      </c>
      <c r="H11760">
        <v>4.5823763409999998</v>
      </c>
      <c r="I11760">
        <v>8.8298623880000005</v>
      </c>
      <c r="J11760">
        <v>15.73522213</v>
      </c>
      <c r="K11760">
        <v>11.229431630000001</v>
      </c>
      <c r="L11760">
        <v>5.738676474</v>
      </c>
      <c r="M11760">
        <v>1.3673539159999999</v>
      </c>
      <c r="N11760">
        <v>7.0028888240000002</v>
      </c>
      <c r="O11760">
        <v>3.1555676770000001</v>
      </c>
      <c r="P11760">
        <v>15.950696750000001</v>
      </c>
      <c r="Q11760">
        <v>6.7330972060000001</v>
      </c>
    </row>
    <row r="11761" spans="1:17">
      <c r="A11761" t="s">
        <v>23545</v>
      </c>
      <c r="B11761" t="s">
        <v>7038</v>
      </c>
      <c r="C11761">
        <v>10.611027180000001</v>
      </c>
      <c r="D11761">
        <v>2.274868847</v>
      </c>
      <c r="E11761">
        <v>1.3473783530000001</v>
      </c>
      <c r="F11761">
        <v>1.118220183</v>
      </c>
      <c r="G11761">
        <v>1.1821456690000001</v>
      </c>
      <c r="H11761">
        <v>1.4460458350000001</v>
      </c>
      <c r="I11761">
        <v>1.9966798349999999</v>
      </c>
      <c r="J11761">
        <v>1.3451639390000001</v>
      </c>
      <c r="K11761">
        <v>3.4161668820000002</v>
      </c>
      <c r="L11761">
        <v>6.704658802</v>
      </c>
      <c r="M11761">
        <v>3.9422632389999999</v>
      </c>
      <c r="N11761">
        <v>0.67511841399999994</v>
      </c>
      <c r="O11761">
        <v>8.9083813660000004</v>
      </c>
      <c r="P11761">
        <v>0.718963405</v>
      </c>
      <c r="Q11761">
        <v>2.3530199930000002</v>
      </c>
    </row>
    <row r="11762" spans="1:17">
      <c r="A11762" t="s">
        <v>23546</v>
      </c>
      <c r="B11762" t="s">
        <v>8902</v>
      </c>
      <c r="C11762">
        <v>65.424607429999995</v>
      </c>
      <c r="D11762">
        <v>3.0331924360000002</v>
      </c>
      <c r="E11762">
        <v>2.8739144319999999</v>
      </c>
      <c r="F11762">
        <v>2.0652045509999999</v>
      </c>
      <c r="G11762">
        <v>1.5847319440000001</v>
      </c>
      <c r="H11762">
        <v>2.21705825</v>
      </c>
      <c r="I11762">
        <v>28.277620330000001</v>
      </c>
      <c r="J11762">
        <v>8.6879564739999999</v>
      </c>
      <c r="K11762">
        <v>38.039905939999997</v>
      </c>
      <c r="L11762">
        <v>44.191620120000003</v>
      </c>
      <c r="M11762">
        <v>56.399857160000003</v>
      </c>
      <c r="N11762">
        <v>3.777056135</v>
      </c>
      <c r="O11762">
        <v>33.113526239999999</v>
      </c>
      <c r="P11762">
        <v>2.642705898</v>
      </c>
      <c r="Q11762">
        <v>5.3420511700000004</v>
      </c>
    </row>
    <row r="11763" spans="1:17">
      <c r="A11763" t="s">
        <v>23547</v>
      </c>
      <c r="B11763" t="s">
        <v>23548</v>
      </c>
      <c r="C11763">
        <v>19.06035378</v>
      </c>
      <c r="D11763">
        <v>62.985722850000002</v>
      </c>
      <c r="E11763">
        <v>8.956074332</v>
      </c>
      <c r="F11763">
        <v>16.647950980000001</v>
      </c>
      <c r="G11763">
        <v>16.73111226</v>
      </c>
      <c r="H11763">
        <v>0</v>
      </c>
      <c r="I11763">
        <v>2.3163405969999999</v>
      </c>
      <c r="J11763">
        <v>1.409501495</v>
      </c>
      <c r="K11763">
        <v>41.071941350000003</v>
      </c>
      <c r="L11763">
        <v>67.242487170000004</v>
      </c>
      <c r="M11763">
        <v>21.342553970000001</v>
      </c>
      <c r="N11763">
        <v>8.2236238920000009</v>
      </c>
      <c r="O11763">
        <v>38.699699930000001</v>
      </c>
      <c r="P11763">
        <v>0.71491429799999995</v>
      </c>
      <c r="Q11763">
        <v>6.5513506660000003</v>
      </c>
    </row>
    <row r="11764" spans="1:17">
      <c r="A11764" t="s">
        <v>23549</v>
      </c>
      <c r="B11764" t="s">
        <v>23550</v>
      </c>
      <c r="C11764">
        <v>1.9572243220000001</v>
      </c>
      <c r="D11764">
        <v>1.083976802</v>
      </c>
      <c r="E11764">
        <v>1.145237083</v>
      </c>
      <c r="F11764">
        <v>1.0656656010000001</v>
      </c>
      <c r="G11764">
        <v>0.50696401099999999</v>
      </c>
      <c r="H11764">
        <v>0</v>
      </c>
      <c r="I11764">
        <v>4.2813878330000001</v>
      </c>
      <c r="J11764">
        <v>3.1014758680000001</v>
      </c>
      <c r="K11764">
        <v>0.88789430000000003</v>
      </c>
      <c r="L11764">
        <v>5.5650923099999998</v>
      </c>
      <c r="M11764">
        <v>0</v>
      </c>
      <c r="N11764">
        <v>0.12063542200000001</v>
      </c>
      <c r="O11764">
        <v>2.167583365</v>
      </c>
      <c r="P11764">
        <v>0.29364568299999999</v>
      </c>
      <c r="Q11764">
        <v>0</v>
      </c>
    </row>
    <row r="11765" spans="1:17">
      <c r="A11765" t="e">
        <v>#N/A</v>
      </c>
      <c r="B11765" t="s">
        <v>23551</v>
      </c>
      <c r="C11765">
        <v>0</v>
      </c>
      <c r="D11765">
        <v>0</v>
      </c>
      <c r="E11765">
        <v>0</v>
      </c>
      <c r="F11765">
        <v>0.38502644200000002</v>
      </c>
      <c r="G11765">
        <v>0</v>
      </c>
      <c r="H11765">
        <v>0</v>
      </c>
      <c r="I11765">
        <v>0</v>
      </c>
      <c r="J11765">
        <v>0.71716318700000004</v>
      </c>
      <c r="K11765">
        <v>0</v>
      </c>
      <c r="L11765">
        <v>0</v>
      </c>
      <c r="M11765">
        <v>0</v>
      </c>
      <c r="N11765">
        <v>0.348685945</v>
      </c>
      <c r="O11765">
        <v>0</v>
      </c>
      <c r="P11765">
        <v>0</v>
      </c>
      <c r="Q11765">
        <v>0</v>
      </c>
    </row>
    <row r="11766" spans="1:17">
      <c r="A11766" t="s">
        <v>23552</v>
      </c>
      <c r="B11766" t="s">
        <v>23553</v>
      </c>
      <c r="C11766">
        <v>20.221811689999999</v>
      </c>
      <c r="D11766">
        <v>0.19910259399999999</v>
      </c>
      <c r="E11766">
        <v>0.191231595</v>
      </c>
      <c r="F11766">
        <v>0.12233702</v>
      </c>
      <c r="G11766">
        <v>0.38799204300000001</v>
      </c>
      <c r="H11766">
        <v>0.862921308</v>
      </c>
      <c r="I11766">
        <v>4.5873121719999999</v>
      </c>
      <c r="J11766">
        <v>0.34180356499999998</v>
      </c>
      <c r="K11766">
        <v>7.1350374419999998</v>
      </c>
      <c r="L11766">
        <v>4.5430423500000003</v>
      </c>
      <c r="M11766">
        <v>9.4885285790000005</v>
      </c>
      <c r="N11766">
        <v>1.4402740430000001</v>
      </c>
      <c r="O11766">
        <v>12.939458480000001</v>
      </c>
      <c r="P11766">
        <v>0.943883947</v>
      </c>
      <c r="Q11766">
        <v>4.9426221930000001</v>
      </c>
    </row>
    <row r="11767" spans="1:17">
      <c r="A11767" t="s">
        <v>20608</v>
      </c>
      <c r="B11767" t="s">
        <v>6499</v>
      </c>
      <c r="C11767">
        <v>20.572522070000002</v>
      </c>
      <c r="D11767">
        <v>4.262108789</v>
      </c>
      <c r="E11767">
        <v>6.4646731629999996</v>
      </c>
      <c r="F11767">
        <v>4.4079134120000001</v>
      </c>
      <c r="G11767">
        <v>10.591681680000001</v>
      </c>
      <c r="H11767">
        <v>10.82727425</v>
      </c>
      <c r="I11767">
        <v>5.8335884040000003</v>
      </c>
      <c r="J11767">
        <v>5.9162654989999997</v>
      </c>
      <c r="K11767">
        <v>9.8512036460000001</v>
      </c>
      <c r="L11767">
        <v>13.480346600000001</v>
      </c>
      <c r="M11767">
        <v>10.238125520000001</v>
      </c>
      <c r="N11767">
        <v>4.0388383020000003</v>
      </c>
      <c r="O11767">
        <v>17.50963445</v>
      </c>
      <c r="P11767">
        <v>3.7438470129999999</v>
      </c>
      <c r="Q11767">
        <v>11.785178780000001</v>
      </c>
    </row>
    <row r="11768" spans="1:17">
      <c r="A11768" t="s">
        <v>23554</v>
      </c>
      <c r="B11768" t="s">
        <v>6520</v>
      </c>
      <c r="C11768">
        <v>3.128593424</v>
      </c>
      <c r="D11768">
        <v>1.241783021</v>
      </c>
      <c r="E11768">
        <v>0.91532206199999999</v>
      </c>
      <c r="F11768">
        <v>1.1711220929999999</v>
      </c>
      <c r="G11768">
        <v>2.4761436630000002</v>
      </c>
      <c r="H11768">
        <v>0.20025875800000001</v>
      </c>
      <c r="I11768">
        <v>1.3307259739999999</v>
      </c>
      <c r="J11768">
        <v>3.007648391</v>
      </c>
      <c r="K11768">
        <v>3.07511877</v>
      </c>
      <c r="L11768">
        <v>1.729722505</v>
      </c>
      <c r="M11768">
        <v>1.0009134260000001</v>
      </c>
      <c r="N11768">
        <v>3.0692728059999999</v>
      </c>
      <c r="O11768">
        <v>1.299318438</v>
      </c>
      <c r="P11768">
        <v>2.0535732659999999</v>
      </c>
      <c r="Q11768">
        <v>0.985735633</v>
      </c>
    </row>
    <row r="11769" spans="1:17">
      <c r="A11769" t="s">
        <v>23555</v>
      </c>
      <c r="B11769" t="s">
        <v>23556</v>
      </c>
      <c r="C11769">
        <v>8.5713899980000008</v>
      </c>
      <c r="D11769">
        <v>2.4263081799999999</v>
      </c>
      <c r="E11769">
        <v>1.798453496</v>
      </c>
      <c r="F11769">
        <v>1.8635324170000001</v>
      </c>
      <c r="G11769">
        <v>1.6034618410000001</v>
      </c>
      <c r="H11769">
        <v>1.874546668</v>
      </c>
      <c r="I11769">
        <v>5.9026955540000001</v>
      </c>
      <c r="J11769">
        <v>1.841180555</v>
      </c>
      <c r="K11769">
        <v>8.1548573960000006</v>
      </c>
      <c r="L11769">
        <v>6.0928857289999998</v>
      </c>
      <c r="M11769">
        <v>5.7129102989999998</v>
      </c>
      <c r="N11769">
        <v>2.5388035709999999</v>
      </c>
      <c r="O11769">
        <v>7.2513130459999999</v>
      </c>
      <c r="P11769">
        <v>1.7860835719999999</v>
      </c>
      <c r="Q11769">
        <v>1.3093888140000001</v>
      </c>
    </row>
    <row r="11770" spans="1:17">
      <c r="A11770" t="s">
        <v>23557</v>
      </c>
      <c r="B11770" t="s">
        <v>1476</v>
      </c>
      <c r="C11770">
        <v>1148.8810510000001</v>
      </c>
      <c r="D11770">
        <v>11411.80853</v>
      </c>
      <c r="E11770">
        <v>4806.2511119999999</v>
      </c>
      <c r="F11770">
        <v>5807.8133239999997</v>
      </c>
      <c r="G11770">
        <v>5101.2131600000002</v>
      </c>
      <c r="H11770">
        <v>2585.0004549999999</v>
      </c>
      <c r="I11770">
        <v>2652.855521</v>
      </c>
      <c r="J11770">
        <v>3495.4580769999998</v>
      </c>
      <c r="K11770">
        <v>8857.4588739999999</v>
      </c>
      <c r="L11770">
        <v>6184.7293529999997</v>
      </c>
      <c r="M11770">
        <v>687.46015750000004</v>
      </c>
      <c r="N11770">
        <v>1860.81799</v>
      </c>
      <c r="O11770">
        <v>833.74495119999995</v>
      </c>
      <c r="P11770">
        <v>490.79843190000003</v>
      </c>
      <c r="Q11770">
        <v>1484.61482</v>
      </c>
    </row>
    <row r="11771" spans="1:17">
      <c r="A11771" t="s">
        <v>23558</v>
      </c>
      <c r="B11771" t="s">
        <v>6579</v>
      </c>
      <c r="C11771">
        <v>15.710980019999999</v>
      </c>
      <c r="D11771">
        <v>5.1529600799999997</v>
      </c>
      <c r="E11771">
        <v>2.6482835950000001</v>
      </c>
      <c r="F11771">
        <v>2.9162328799999999</v>
      </c>
      <c r="G11771">
        <v>3.4528991480000002</v>
      </c>
      <c r="H11771">
        <v>6.347331939</v>
      </c>
      <c r="I11771">
        <v>9.8192699220000002</v>
      </c>
      <c r="J11771">
        <v>4.1385701709999996</v>
      </c>
      <c r="K11771">
        <v>18.14217228</v>
      </c>
      <c r="L11771">
        <v>11.216337230000001</v>
      </c>
      <c r="M11771">
        <v>7.0499119539999997</v>
      </c>
      <c r="N11771">
        <v>2.7918994160000001</v>
      </c>
      <c r="O11771">
        <v>4.7453369030000001</v>
      </c>
      <c r="P11771">
        <v>2.1734713330000002</v>
      </c>
      <c r="Q11771">
        <v>5.7507738880000003</v>
      </c>
    </row>
    <row r="11772" spans="1:17">
      <c r="A11772" t="s">
        <v>23559</v>
      </c>
      <c r="B11772" t="s">
        <v>1477</v>
      </c>
      <c r="C11772">
        <v>13.879799759999999</v>
      </c>
      <c r="D11772">
        <v>1.8716419719999999</v>
      </c>
      <c r="E11772">
        <v>0.83462391599999997</v>
      </c>
      <c r="F11772">
        <v>1.3416849310000001</v>
      </c>
      <c r="G11772">
        <v>1.3547026609999999</v>
      </c>
      <c r="H11772">
        <v>0.54078643699999995</v>
      </c>
      <c r="I11772">
        <v>4.9869583239999997</v>
      </c>
      <c r="J11772">
        <v>1.275034405</v>
      </c>
      <c r="K11772">
        <v>6.1140583169999996</v>
      </c>
      <c r="L11772">
        <v>2.287841164</v>
      </c>
      <c r="M11772">
        <v>6.5641979360000002</v>
      </c>
      <c r="N11772">
        <v>1.239847733</v>
      </c>
      <c r="O11772">
        <v>8.9110587460000001</v>
      </c>
      <c r="P11772">
        <v>1.0864747239999999</v>
      </c>
      <c r="Q11772">
        <v>2.2125035529999999</v>
      </c>
    </row>
    <row r="11773" spans="1:17">
      <c r="A11773" t="s">
        <v>23560</v>
      </c>
      <c r="B11773" t="s">
        <v>2086</v>
      </c>
      <c r="C11773">
        <v>131.87790889999999</v>
      </c>
      <c r="D11773">
        <v>3.8085502490000001</v>
      </c>
      <c r="E11773">
        <v>2.2723872279999999</v>
      </c>
      <c r="F11773">
        <v>2.8162647700000001</v>
      </c>
      <c r="G11773">
        <v>2.59600169</v>
      </c>
      <c r="H11773">
        <v>5.2592013499999997</v>
      </c>
      <c r="I11773">
        <v>108.315743</v>
      </c>
      <c r="J11773">
        <v>5.0192376169999999</v>
      </c>
      <c r="K11773">
        <v>38.691326220000001</v>
      </c>
      <c r="L11773">
        <v>55.536369630000003</v>
      </c>
      <c r="M11773">
        <v>71.572254450000003</v>
      </c>
      <c r="N11773">
        <v>4.1651286990000003</v>
      </c>
      <c r="O11773">
        <v>99.977976089999999</v>
      </c>
      <c r="P11773">
        <v>2.9589472639999999</v>
      </c>
      <c r="Q11773">
        <v>28.49662412</v>
      </c>
    </row>
    <row r="11774" spans="1:17">
      <c r="A11774" t="e">
        <v>#N/A</v>
      </c>
      <c r="B11774" t="s">
        <v>23561</v>
      </c>
      <c r="C11774">
        <v>3.3104154870000002</v>
      </c>
      <c r="D11774">
        <v>0</v>
      </c>
      <c r="E11774">
        <v>0.44023506000000001</v>
      </c>
      <c r="F11774">
        <v>0.22530605400000001</v>
      </c>
      <c r="G11774">
        <v>0.42873509500000001</v>
      </c>
      <c r="H11774">
        <v>0.31784556400000002</v>
      </c>
      <c r="I11774">
        <v>1.206910932</v>
      </c>
      <c r="J11774">
        <v>0.52457828299999998</v>
      </c>
      <c r="K11774">
        <v>1.501769117</v>
      </c>
      <c r="L11774">
        <v>3.1375670740000001</v>
      </c>
      <c r="M11774">
        <v>1.5886241139999999</v>
      </c>
      <c r="N11774">
        <v>0.30606100899999999</v>
      </c>
      <c r="O11774">
        <v>5.499319721</v>
      </c>
      <c r="P11774">
        <v>0.37250043599999999</v>
      </c>
      <c r="Q11774">
        <v>4.55137254</v>
      </c>
    </row>
    <row r="11775" spans="1:17">
      <c r="A11775" t="s">
        <v>23562</v>
      </c>
      <c r="B11775" t="s">
        <v>23563</v>
      </c>
      <c r="C11775">
        <v>51.383903060000002</v>
      </c>
      <c r="D11775">
        <v>20.65849983</v>
      </c>
      <c r="E11775">
        <v>7.6937670110000003</v>
      </c>
      <c r="F11775">
        <v>5.6991010610000004</v>
      </c>
      <c r="G11775">
        <v>8.8730383069999998</v>
      </c>
      <c r="H11775">
        <v>16.810661459999999</v>
      </c>
      <c r="I11775">
        <v>24.978050679999999</v>
      </c>
      <c r="J11775">
        <v>7.237729861</v>
      </c>
      <c r="K11775">
        <v>12.08681919</v>
      </c>
      <c r="L11775">
        <v>21.644875160000002</v>
      </c>
      <c r="M11775">
        <v>32.877930399999997</v>
      </c>
      <c r="N11775">
        <v>7.9763918379999996</v>
      </c>
      <c r="O11775">
        <v>42.153003699999999</v>
      </c>
      <c r="P11775">
        <v>15.13290172</v>
      </c>
      <c r="Q11775">
        <v>11.774316860000001</v>
      </c>
    </row>
    <row r="11776" spans="1:17">
      <c r="A11776" t="s">
        <v>23562</v>
      </c>
      <c r="B11776" t="s">
        <v>1933</v>
      </c>
      <c r="C11776">
        <v>7.2512215480000002</v>
      </c>
      <c r="D11776">
        <v>2.9832926780000002</v>
      </c>
      <c r="E11776">
        <v>2.0939140150000002</v>
      </c>
      <c r="F11776">
        <v>1.5510513340000001</v>
      </c>
      <c r="G11776">
        <v>3.1601887020000001</v>
      </c>
      <c r="H11776">
        <v>6.1001898600000004</v>
      </c>
      <c r="I11776">
        <v>6.5461799479999998</v>
      </c>
      <c r="J11776">
        <v>4.3335604959999996</v>
      </c>
      <c r="K11776">
        <v>7.2056037460000004</v>
      </c>
      <c r="L11776">
        <v>10.690726379999999</v>
      </c>
      <c r="M11776">
        <v>1.988436705</v>
      </c>
      <c r="N11776">
        <v>3.0647045560000001</v>
      </c>
      <c r="O11776">
        <v>13.766691679999999</v>
      </c>
      <c r="P11776">
        <v>2.693879962</v>
      </c>
      <c r="Q11776">
        <v>3.7978844440000001</v>
      </c>
    </row>
    <row r="11777" spans="1:17">
      <c r="A11777" t="s">
        <v>23562</v>
      </c>
      <c r="B11777" t="s">
        <v>23564</v>
      </c>
      <c r="C11777">
        <v>28.908203239999999</v>
      </c>
      <c r="D11777">
        <v>35.68018043</v>
      </c>
      <c r="E11777">
        <v>46.132231939999997</v>
      </c>
      <c r="F11777">
        <v>35.976870689999998</v>
      </c>
      <c r="G11777">
        <v>54.197832499999997</v>
      </c>
      <c r="H11777">
        <v>66.614073270000006</v>
      </c>
      <c r="I11777">
        <v>102.38225439999999</v>
      </c>
      <c r="J11777">
        <v>53.39997091</v>
      </c>
      <c r="K11777">
        <v>93.672848700000003</v>
      </c>
      <c r="L11777">
        <v>135.68931739999999</v>
      </c>
      <c r="M11777">
        <v>23.781702989999999</v>
      </c>
      <c r="N11777">
        <v>31.05397022</v>
      </c>
      <c r="O11777">
        <v>36.588807209999999</v>
      </c>
      <c r="P11777">
        <v>22.924918479999999</v>
      </c>
      <c r="Q11777">
        <v>31.22810484</v>
      </c>
    </row>
    <row r="11778" spans="1:17">
      <c r="A11778" t="e">
        <v>#N/A</v>
      </c>
      <c r="B11778" t="s">
        <v>23565</v>
      </c>
      <c r="C11778">
        <v>6.0509059629999999</v>
      </c>
      <c r="D11778">
        <v>0.33511956799999998</v>
      </c>
      <c r="E11778">
        <v>0.48280724200000003</v>
      </c>
      <c r="F11778">
        <v>0.20591157700000001</v>
      </c>
      <c r="G11778">
        <v>0.26121955099999999</v>
      </c>
      <c r="H11778">
        <v>0.77462728400000003</v>
      </c>
      <c r="I11778">
        <v>3.6767311060000001</v>
      </c>
      <c r="J11778">
        <v>0.31961485099999998</v>
      </c>
      <c r="K11778">
        <v>0.91499730099999999</v>
      </c>
      <c r="L11778">
        <v>3.8233112820000001</v>
      </c>
      <c r="M11778">
        <v>1.9358325590000001</v>
      </c>
      <c r="N11778">
        <v>0.37295346499999998</v>
      </c>
      <c r="O11778">
        <v>2.233748914</v>
      </c>
      <c r="P11778">
        <v>0.60521845299999999</v>
      </c>
      <c r="Q11778">
        <v>2.0797938619999998</v>
      </c>
    </row>
    <row r="11779" spans="1:17">
      <c r="A11779" t="e">
        <v>#N/A</v>
      </c>
      <c r="B11779" t="s">
        <v>23566</v>
      </c>
      <c r="C11779">
        <v>24.633556649999999</v>
      </c>
      <c r="D11779">
        <v>1.284037082</v>
      </c>
      <c r="E11779">
        <v>1.3874355469999999</v>
      </c>
      <c r="F11779">
        <v>1.38069131</v>
      </c>
      <c r="G11779">
        <v>4.003533333</v>
      </c>
      <c r="H11779">
        <v>2.782542743</v>
      </c>
      <c r="I11779">
        <v>8.4526113009999992</v>
      </c>
      <c r="J11779">
        <v>1.836944304</v>
      </c>
      <c r="K11779">
        <v>9.8602998629999998</v>
      </c>
      <c r="L11779">
        <v>27.467473160000001</v>
      </c>
      <c r="M11779">
        <v>25.03337157</v>
      </c>
      <c r="N11779">
        <v>1.429000643</v>
      </c>
      <c r="O11779">
        <v>14.442950209999999</v>
      </c>
      <c r="P11779">
        <v>3.0436117459999998</v>
      </c>
      <c r="Q11779">
        <v>11.953341569999999</v>
      </c>
    </row>
    <row r="11780" spans="1:17">
      <c r="A11780" t="e">
        <v>#N/A</v>
      </c>
      <c r="B11780" t="s">
        <v>23567</v>
      </c>
      <c r="C11780">
        <v>0</v>
      </c>
      <c r="D11780">
        <v>0</v>
      </c>
      <c r="E11780">
        <v>0</v>
      </c>
      <c r="F11780">
        <v>0</v>
      </c>
      <c r="G11780">
        <v>0</v>
      </c>
      <c r="H11780">
        <v>0</v>
      </c>
      <c r="I11780">
        <v>0</v>
      </c>
      <c r="J11780">
        <v>0.20370783100000001</v>
      </c>
      <c r="K11780">
        <v>0</v>
      </c>
      <c r="L11780">
        <v>0</v>
      </c>
      <c r="M11780">
        <v>0</v>
      </c>
      <c r="N11780">
        <v>0</v>
      </c>
      <c r="O11780">
        <v>0</v>
      </c>
      <c r="P11780">
        <v>0</v>
      </c>
      <c r="Q11780">
        <v>0</v>
      </c>
    </row>
    <row r="11781" spans="1:17">
      <c r="A11781" t="e">
        <v>#N/A</v>
      </c>
      <c r="B11781" t="s">
        <v>23568</v>
      </c>
      <c r="C11781">
        <v>322.74464599999999</v>
      </c>
      <c r="D11781">
        <v>4.6128222919999997</v>
      </c>
      <c r="E11781">
        <v>0.73841107500000003</v>
      </c>
      <c r="F11781">
        <v>3.306697674</v>
      </c>
      <c r="G11781">
        <v>1.797805147</v>
      </c>
      <c r="H11781">
        <v>0</v>
      </c>
      <c r="I11781">
        <v>0</v>
      </c>
      <c r="J11781">
        <v>1.319821328</v>
      </c>
      <c r="K11781">
        <v>23.615003869999999</v>
      </c>
      <c r="L11781">
        <v>107.446292</v>
      </c>
      <c r="M11781">
        <v>0</v>
      </c>
      <c r="N11781">
        <v>2.9945969360000002</v>
      </c>
      <c r="O11781">
        <v>103.7707767</v>
      </c>
      <c r="P11781">
        <v>1.0413317499999999</v>
      </c>
      <c r="Q11781">
        <v>0</v>
      </c>
    </row>
    <row r="11782" spans="1:17">
      <c r="A11782" t="e">
        <v>#N/A</v>
      </c>
      <c r="B11782" t="s">
        <v>23569</v>
      </c>
      <c r="C11782">
        <v>0.41883806499999998</v>
      </c>
      <c r="D11782">
        <v>9.2786654999999996E-2</v>
      </c>
      <c r="E11782">
        <v>4.4559289000000002E-2</v>
      </c>
      <c r="F11782">
        <v>0</v>
      </c>
      <c r="G11782">
        <v>0</v>
      </c>
      <c r="H11782">
        <v>0.16085693300000001</v>
      </c>
      <c r="I11782">
        <v>0</v>
      </c>
      <c r="J11782">
        <v>0.37167382199999999</v>
      </c>
      <c r="K11782">
        <v>0.19000577799999999</v>
      </c>
      <c r="L11782">
        <v>0.26464604000000003</v>
      </c>
      <c r="M11782">
        <v>0</v>
      </c>
      <c r="N11782">
        <v>5.1630981999999999E-2</v>
      </c>
      <c r="O11782">
        <v>0.92770809399999998</v>
      </c>
      <c r="P11782">
        <v>6.2838985E-2</v>
      </c>
      <c r="Q11782">
        <v>0</v>
      </c>
    </row>
    <row r="11783" spans="1:17">
      <c r="A11783" t="e">
        <v>#N/A</v>
      </c>
      <c r="B11783" t="s">
        <v>23570</v>
      </c>
      <c r="C11783">
        <v>0</v>
      </c>
      <c r="D11783">
        <v>0</v>
      </c>
      <c r="E11783">
        <v>0</v>
      </c>
      <c r="F11783">
        <v>0</v>
      </c>
      <c r="G11783">
        <v>1.0643722010000001</v>
      </c>
      <c r="H11783">
        <v>3.550856784</v>
      </c>
      <c r="I11783">
        <v>0</v>
      </c>
      <c r="J11783">
        <v>0</v>
      </c>
      <c r="K11783">
        <v>0</v>
      </c>
      <c r="L11783">
        <v>0</v>
      </c>
      <c r="M11783">
        <v>0</v>
      </c>
      <c r="N11783">
        <v>0</v>
      </c>
      <c r="O11783">
        <v>0</v>
      </c>
      <c r="P11783">
        <v>0</v>
      </c>
      <c r="Q11783">
        <v>0</v>
      </c>
    </row>
    <row r="11784" spans="1:17">
      <c r="A11784" t="s">
        <v>23571</v>
      </c>
      <c r="B11784" t="s">
        <v>4622</v>
      </c>
      <c r="C11784">
        <v>0.68943961899999995</v>
      </c>
      <c r="D11784">
        <v>1.450972621</v>
      </c>
      <c r="E11784">
        <v>0.66013210499999997</v>
      </c>
      <c r="F11784">
        <v>0.70384633299999999</v>
      </c>
      <c r="G11784">
        <v>0.47621327200000002</v>
      </c>
      <c r="H11784">
        <v>0</v>
      </c>
      <c r="I11784">
        <v>2.0108465949999998</v>
      </c>
      <c r="J11784">
        <v>2.141312788</v>
      </c>
      <c r="K11784">
        <v>2.3457307690000002</v>
      </c>
      <c r="L11784">
        <v>1.524696966</v>
      </c>
      <c r="M11784">
        <v>2.6468228150000002</v>
      </c>
      <c r="N11784">
        <v>2.039725459</v>
      </c>
      <c r="O11784">
        <v>3.8176969129999998</v>
      </c>
      <c r="P11784">
        <v>0.82750235900000002</v>
      </c>
      <c r="Q11784">
        <v>0.47394300900000003</v>
      </c>
    </row>
    <row r="11785" spans="1:17">
      <c r="A11785" t="s">
        <v>23572</v>
      </c>
      <c r="B11785" t="s">
        <v>1876</v>
      </c>
      <c r="C11785">
        <v>11.479481079999999</v>
      </c>
      <c r="D11785">
        <v>1.0808130060000001</v>
      </c>
      <c r="E11785">
        <v>0.77856442299999995</v>
      </c>
      <c r="F11785">
        <v>0.91801648400000002</v>
      </c>
      <c r="G11785">
        <v>0.71858067699999995</v>
      </c>
      <c r="H11785">
        <v>1.708392296</v>
      </c>
      <c r="I11785">
        <v>2.9296316099999999</v>
      </c>
      <c r="J11785">
        <v>1.164206536</v>
      </c>
      <c r="K11785">
        <v>3.319885534</v>
      </c>
      <c r="L11785">
        <v>12.693446590000001</v>
      </c>
      <c r="M11785">
        <v>1.377212358</v>
      </c>
      <c r="N11785">
        <v>0.54835044700000002</v>
      </c>
      <c r="O11785">
        <v>3.8139826829999999</v>
      </c>
      <c r="P11785">
        <v>0.68891440299999995</v>
      </c>
      <c r="Q11785">
        <v>1.4796309700000001</v>
      </c>
    </row>
    <row r="11786" spans="1:17">
      <c r="A11786" t="s">
        <v>23572</v>
      </c>
      <c r="B11786" t="s">
        <v>23573</v>
      </c>
      <c r="C11786">
        <v>11.07298862</v>
      </c>
      <c r="D11786">
        <v>1.301176538</v>
      </c>
      <c r="E11786">
        <v>1.044862862</v>
      </c>
      <c r="F11786">
        <v>0.74707158900000004</v>
      </c>
      <c r="G11786">
        <v>0.88122771899999996</v>
      </c>
      <c r="H11786">
        <v>1.3682403000000001</v>
      </c>
      <c r="I11786">
        <v>29.627989079999999</v>
      </c>
      <c r="J11786">
        <v>1.6478533950000001</v>
      </c>
      <c r="K11786">
        <v>12.623666719999999</v>
      </c>
      <c r="L11786">
        <v>6.083958848</v>
      </c>
      <c r="M11786">
        <v>12.937897019999999</v>
      </c>
      <c r="N11786">
        <v>1.091991049</v>
      </c>
      <c r="O11786">
        <v>8.2109412309999996</v>
      </c>
      <c r="P11786">
        <v>0.80898050600000004</v>
      </c>
      <c r="Q11786">
        <v>2.1181020259999999</v>
      </c>
    </row>
    <row r="11787" spans="1:17">
      <c r="A11787" t="s">
        <v>23574</v>
      </c>
      <c r="B11787" t="s">
        <v>23575</v>
      </c>
      <c r="C11787">
        <v>14.24049421</v>
      </c>
      <c r="D11787">
        <v>3.785695536</v>
      </c>
      <c r="E11787">
        <v>2.424025323</v>
      </c>
      <c r="F11787">
        <v>2.3260907780000002</v>
      </c>
      <c r="G11787">
        <v>0.98362672399999995</v>
      </c>
      <c r="H11787">
        <v>4.3753085890000003</v>
      </c>
      <c r="I11787">
        <v>4.1534383119999996</v>
      </c>
      <c r="J11787">
        <v>0</v>
      </c>
      <c r="K11787">
        <v>3.876117877</v>
      </c>
      <c r="L11787">
        <v>8.9979653440000007</v>
      </c>
      <c r="M11787">
        <v>0</v>
      </c>
      <c r="N11787">
        <v>0</v>
      </c>
      <c r="O11787">
        <v>3.1542075180000002</v>
      </c>
      <c r="P11787">
        <v>1.2819152920000001</v>
      </c>
      <c r="Q11787">
        <v>9.7893745580000004</v>
      </c>
    </row>
    <row r="11788" spans="1:17">
      <c r="A11788" t="s">
        <v>23574</v>
      </c>
      <c r="B11788" t="s">
        <v>1145</v>
      </c>
      <c r="C11788">
        <v>4.3446261819999998</v>
      </c>
      <c r="D11788">
        <v>6.6593222589999996</v>
      </c>
      <c r="E11788">
        <v>8.9819718539999993</v>
      </c>
      <c r="F11788">
        <v>6.633139634</v>
      </c>
      <c r="G11788">
        <v>6.6304607799999999</v>
      </c>
      <c r="H11788">
        <v>6.7644982809999998</v>
      </c>
      <c r="I11788">
        <v>10.959314060000001</v>
      </c>
      <c r="J11788">
        <v>11.20891192</v>
      </c>
      <c r="K11788">
        <v>8.7893204639999993</v>
      </c>
      <c r="L11788">
        <v>9.4968573660000004</v>
      </c>
      <c r="M11788">
        <v>4.0571571779999998</v>
      </c>
      <c r="N11788">
        <v>7.107165374</v>
      </c>
      <c r="O11788">
        <v>4.2914082950000001</v>
      </c>
      <c r="P11788">
        <v>5.5846115449999996</v>
      </c>
      <c r="Q11788">
        <v>7.5069500089999996</v>
      </c>
    </row>
    <row r="11789" spans="1:17">
      <c r="A11789" t="s">
        <v>23576</v>
      </c>
      <c r="B11789" t="s">
        <v>23577</v>
      </c>
      <c r="C11789">
        <v>4.0459346729999996</v>
      </c>
      <c r="D11789">
        <v>0.76826571399999999</v>
      </c>
      <c r="E11789">
        <v>0.15372798800000001</v>
      </c>
      <c r="F11789">
        <v>3.9337901000000002E-2</v>
      </c>
      <c r="G11789">
        <v>0.19961634</v>
      </c>
      <c r="H11789">
        <v>0.22198031700000001</v>
      </c>
      <c r="I11789">
        <v>3.3715804349999998</v>
      </c>
      <c r="J11789">
        <v>0.476268625</v>
      </c>
      <c r="K11789">
        <v>1.311026574</v>
      </c>
      <c r="L11789">
        <v>1.826039153</v>
      </c>
      <c r="M11789">
        <v>1.109479962</v>
      </c>
      <c r="N11789">
        <v>0.60562527200000005</v>
      </c>
      <c r="O11789">
        <v>0.64011209300000005</v>
      </c>
      <c r="P11789">
        <v>0.34686767899999998</v>
      </c>
      <c r="Q11789">
        <v>0.198664704</v>
      </c>
    </row>
    <row r="11790" spans="1:17">
      <c r="A11790" t="s">
        <v>23578</v>
      </c>
      <c r="B11790" t="s">
        <v>1538</v>
      </c>
      <c r="C11790">
        <v>20.974994290000001</v>
      </c>
      <c r="D11790">
        <v>8.3639943700000003</v>
      </c>
      <c r="E11790">
        <v>7.3143117389999999</v>
      </c>
      <c r="F11790">
        <v>9.4852958679999997</v>
      </c>
      <c r="G11790">
        <v>7.1232448860000002</v>
      </c>
      <c r="H11790">
        <v>13.515431939999999</v>
      </c>
      <c r="I11790">
        <v>19.37255511</v>
      </c>
      <c r="J11790">
        <v>14.772266549999999</v>
      </c>
      <c r="K11790">
        <v>24.739781709999999</v>
      </c>
      <c r="L11790">
        <v>13.105952909999999</v>
      </c>
      <c r="M11790">
        <v>19.236516720000001</v>
      </c>
      <c r="N11790">
        <v>6.693904324</v>
      </c>
      <c r="O11790">
        <v>19.615895510000001</v>
      </c>
      <c r="P11790">
        <v>12.55269009</v>
      </c>
      <c r="Q11790">
        <v>13.61783763</v>
      </c>
    </row>
    <row r="11791" spans="1:17">
      <c r="A11791" t="s">
        <v>23579</v>
      </c>
      <c r="B11791" t="s">
        <v>1547</v>
      </c>
      <c r="C11791">
        <v>7.7349016439999998</v>
      </c>
      <c r="D11791">
        <v>3.591842835</v>
      </c>
      <c r="E11791">
        <v>3.0964238709999998</v>
      </c>
      <c r="F11791">
        <v>3.2126062649999998</v>
      </c>
      <c r="G11791">
        <v>2.697031494</v>
      </c>
      <c r="H11791">
        <v>2.6849917190000001</v>
      </c>
      <c r="I11791">
        <v>5.567671839</v>
      </c>
      <c r="J11791">
        <v>8.1524465989999992</v>
      </c>
      <c r="K11791">
        <v>8.7048607150000006</v>
      </c>
      <c r="L11791">
        <v>7.5190105410000001</v>
      </c>
      <c r="M11791">
        <v>1.9035260730000001</v>
      </c>
      <c r="N11791">
        <v>3.8139853879999999</v>
      </c>
      <c r="O11791">
        <v>5.0518823739999998</v>
      </c>
      <c r="P11791">
        <v>5.6536224920000002</v>
      </c>
      <c r="Q11791">
        <v>5.4876443520000002</v>
      </c>
    </row>
    <row r="11792" spans="1:17">
      <c r="A11792" t="s">
        <v>23580</v>
      </c>
      <c r="B11792" t="s">
        <v>5949</v>
      </c>
      <c r="C11792">
        <v>4.9504809510000003</v>
      </c>
      <c r="D11792">
        <v>1.7893482060000001</v>
      </c>
      <c r="E11792">
        <v>2.771953248</v>
      </c>
      <c r="F11792">
        <v>1.666909427</v>
      </c>
      <c r="G11792">
        <v>2.5195738169999999</v>
      </c>
      <c r="H11792">
        <v>2.6017213529999998</v>
      </c>
      <c r="I11792">
        <v>7.9793183970000001</v>
      </c>
      <c r="J11792">
        <v>7.6630130830000001</v>
      </c>
      <c r="K11792">
        <v>3.782373701</v>
      </c>
      <c r="L11792">
        <v>7.4084194160000001</v>
      </c>
      <c r="M11792">
        <v>4.5012687050000002</v>
      </c>
      <c r="N11792">
        <v>3.404582762</v>
      </c>
      <c r="O11792">
        <v>9.8108789049999992</v>
      </c>
      <c r="P11792">
        <v>1.8372771219999999</v>
      </c>
      <c r="Q11792">
        <v>7.7017981539999996</v>
      </c>
    </row>
    <row r="11793" spans="1:17">
      <c r="A11793" t="s">
        <v>23580</v>
      </c>
      <c r="B11793" t="s">
        <v>23581</v>
      </c>
      <c r="C11793">
        <v>24.848034420000001</v>
      </c>
      <c r="D11793">
        <v>4.6973197720000002</v>
      </c>
      <c r="E11793">
        <v>3.8066823670000001</v>
      </c>
      <c r="F11793">
        <v>1.9617352029999999</v>
      </c>
      <c r="G11793">
        <v>3.632869259</v>
      </c>
      <c r="H11793">
        <v>1.8449832150000001</v>
      </c>
      <c r="I11793">
        <v>12.56194339</v>
      </c>
      <c r="J11793">
        <v>5.8169902960000002</v>
      </c>
      <c r="K11793">
        <v>8.1912077879999998</v>
      </c>
      <c r="L11793">
        <v>7.3268630760000004</v>
      </c>
      <c r="M11793">
        <v>13.03716837</v>
      </c>
      <c r="N11793">
        <v>2.6954976030000002</v>
      </c>
      <c r="O11793">
        <v>16.511194589999999</v>
      </c>
      <c r="P11793">
        <v>2.5847416239999998</v>
      </c>
      <c r="Q11793">
        <v>8.0851673549999994</v>
      </c>
    </row>
    <row r="11794" spans="1:17">
      <c r="A11794" t="s">
        <v>23582</v>
      </c>
      <c r="B11794" t="s">
        <v>8872</v>
      </c>
      <c r="C11794">
        <v>0.68966989300000003</v>
      </c>
      <c r="D11794">
        <v>2.5973445489999998</v>
      </c>
      <c r="E11794">
        <v>2.5093398420000002</v>
      </c>
      <c r="F11794">
        <v>1.9714279720000001</v>
      </c>
      <c r="G11794">
        <v>2.000763778</v>
      </c>
      <c r="H11794">
        <v>1.3773307770000001</v>
      </c>
      <c r="I11794">
        <v>2.2126700430000001</v>
      </c>
      <c r="J11794">
        <v>4.773662377</v>
      </c>
      <c r="K11794">
        <v>2.9409645219999998</v>
      </c>
      <c r="L11794">
        <v>1.5687835370000001</v>
      </c>
      <c r="M11794">
        <v>0.52954137099999998</v>
      </c>
      <c r="N11794">
        <v>1.5813152150000001</v>
      </c>
      <c r="O11794">
        <v>0.61103552500000002</v>
      </c>
      <c r="P11794">
        <v>3.600837544</v>
      </c>
      <c r="Q11794">
        <v>2.3705065310000002</v>
      </c>
    </row>
    <row r="11795" spans="1:17">
      <c r="A11795" t="s">
        <v>23583</v>
      </c>
      <c r="B11795" t="s">
        <v>19</v>
      </c>
      <c r="C11795">
        <v>3.9242949380000001</v>
      </c>
      <c r="D11795">
        <v>1.7387254510000001</v>
      </c>
      <c r="E11795">
        <v>0.68764273399999998</v>
      </c>
      <c r="F11795">
        <v>1.0997680919999999</v>
      </c>
      <c r="G11795">
        <v>0.47834278899999999</v>
      </c>
      <c r="H11795">
        <v>0.79790074200000005</v>
      </c>
      <c r="I11795">
        <v>12.455671629999999</v>
      </c>
      <c r="J11795">
        <v>1.8143547149999999</v>
      </c>
      <c r="K11795">
        <v>4.2935570670000001</v>
      </c>
      <c r="L11795">
        <v>2.4795958159999998</v>
      </c>
      <c r="M11795">
        <v>27.02969783</v>
      </c>
      <c r="N11795">
        <v>1.9350218320000001</v>
      </c>
      <c r="O11795">
        <v>22.241658940000001</v>
      </c>
      <c r="P11795">
        <v>1.5931386249999999</v>
      </c>
      <c r="Q11795">
        <v>0.63474983200000001</v>
      </c>
    </row>
    <row r="11796" spans="1:17">
      <c r="A11796" t="s">
        <v>23584</v>
      </c>
      <c r="B11796" t="s">
        <v>5830</v>
      </c>
      <c r="C11796">
        <v>24.468854010000001</v>
      </c>
      <c r="D11796">
        <v>4.3881617950000003</v>
      </c>
      <c r="E11796">
        <v>1.9125471869999999</v>
      </c>
      <c r="F11796">
        <v>2.492351733</v>
      </c>
      <c r="G11796">
        <v>1.4084377020000001</v>
      </c>
      <c r="H11796">
        <v>2.1735460849999999</v>
      </c>
      <c r="I11796">
        <v>1.941954229</v>
      </c>
      <c r="J11796">
        <v>2.6376920930000001</v>
      </c>
      <c r="K11796">
        <v>3.62458423</v>
      </c>
      <c r="L11796">
        <v>10.41239762</v>
      </c>
      <c r="M11796">
        <v>3.1951770779999999</v>
      </c>
      <c r="N11796">
        <v>1.969843692</v>
      </c>
      <c r="O11796">
        <v>6.8207671640000003</v>
      </c>
      <c r="P11796">
        <v>4.8948048640000001</v>
      </c>
      <c r="Q11796">
        <v>3.2039387910000001</v>
      </c>
    </row>
    <row r="11797" spans="1:17">
      <c r="A11797" t="s">
        <v>23585</v>
      </c>
      <c r="B11797" t="s">
        <v>3835</v>
      </c>
      <c r="C11797">
        <v>4.89544041</v>
      </c>
      <c r="D11797">
        <v>0.69519484899999995</v>
      </c>
      <c r="E11797">
        <v>0.734483357</v>
      </c>
      <c r="F11797">
        <v>0.358811875</v>
      </c>
      <c r="G11797">
        <v>0.43351329799999999</v>
      </c>
      <c r="H11797">
        <v>0.43387368599999998</v>
      </c>
      <c r="I11797">
        <v>1.6474884489999999</v>
      </c>
      <c r="J11797">
        <v>1.7822268139999999</v>
      </c>
      <c r="K11797">
        <v>2.8471990489999999</v>
      </c>
      <c r="L11797">
        <v>7.2968302549999997</v>
      </c>
      <c r="M11797">
        <v>4.5780380630000002</v>
      </c>
      <c r="N11797">
        <v>0.80462726200000001</v>
      </c>
      <c r="O11797">
        <v>8.7579591719999996</v>
      </c>
      <c r="P11797">
        <v>0.69680603299999999</v>
      </c>
      <c r="Q11797">
        <v>2.5886795939999998</v>
      </c>
    </row>
    <row r="11798" spans="1:17">
      <c r="A11798" t="s">
        <v>23586</v>
      </c>
      <c r="B11798" t="s">
        <v>23587</v>
      </c>
      <c r="C11798">
        <v>5.6738377309999999</v>
      </c>
      <c r="D11798">
        <v>4.2197440430000004</v>
      </c>
      <c r="E11798">
        <v>3.5139743939999999</v>
      </c>
      <c r="F11798">
        <v>6.1785597369999996</v>
      </c>
      <c r="G11798">
        <v>3.8490790600000002</v>
      </c>
      <c r="H11798">
        <v>2.1790668389999999</v>
      </c>
      <c r="I11798">
        <v>4.7281535249999997</v>
      </c>
      <c r="J11798">
        <v>14.231360949999999</v>
      </c>
      <c r="K11798">
        <v>7.0783212459999998</v>
      </c>
      <c r="L11798">
        <v>3.4570200510000002</v>
      </c>
      <c r="M11798">
        <v>1.5558850500000001</v>
      </c>
      <c r="N11798">
        <v>7.8685312019999998</v>
      </c>
      <c r="O11798">
        <v>6.0592357379999999</v>
      </c>
      <c r="P11798">
        <v>23.561535979999999</v>
      </c>
      <c r="Q11798">
        <v>10.86534114</v>
      </c>
    </row>
    <row r="11799" spans="1:17">
      <c r="A11799" t="s">
        <v>23588</v>
      </c>
      <c r="B11799" t="s">
        <v>23589</v>
      </c>
      <c r="C11799">
        <v>30.515344729999999</v>
      </c>
      <c r="D11799">
        <v>3.1547462799999999</v>
      </c>
      <c r="E11799">
        <v>3.3546779029999998</v>
      </c>
      <c r="F11799">
        <v>4.9844802379999997</v>
      </c>
      <c r="G11799">
        <v>4.2155431029999999</v>
      </c>
      <c r="H11799">
        <v>12.500881680000001</v>
      </c>
      <c r="I11799">
        <v>23.73393321</v>
      </c>
      <c r="J11799">
        <v>4.2552860040000002</v>
      </c>
      <c r="K11799">
        <v>14.30472074</v>
      </c>
      <c r="L11799">
        <v>11.56881259</v>
      </c>
      <c r="M11799">
        <v>29.287811569999999</v>
      </c>
      <c r="N11799">
        <v>7.2725925580000004</v>
      </c>
      <c r="O11799">
        <v>34.921583239999997</v>
      </c>
      <c r="P11799">
        <v>4.1204420109999997</v>
      </c>
      <c r="Q11799">
        <v>9.090133518</v>
      </c>
    </row>
    <row r="11800" spans="1:17">
      <c r="A11800" t="e">
        <v>#N/A</v>
      </c>
      <c r="B11800" t="s">
        <v>23590</v>
      </c>
      <c r="C11800">
        <v>396.0799275</v>
      </c>
      <c r="D11800">
        <v>24.119469290000001</v>
      </c>
      <c r="E11800">
        <v>25.96186213</v>
      </c>
      <c r="F11800">
        <v>18.141745879999998</v>
      </c>
      <c r="G11800">
        <v>23.014629830000001</v>
      </c>
      <c r="H11800">
        <v>75.697810529999998</v>
      </c>
      <c r="I11800">
        <v>90.337283279999994</v>
      </c>
      <c r="J11800">
        <v>40.930458989999998</v>
      </c>
      <c r="K11800">
        <v>137.95455899999999</v>
      </c>
      <c r="L11800">
        <v>257.38270870000002</v>
      </c>
      <c r="M11800">
        <v>158.54468660000001</v>
      </c>
      <c r="N11800">
        <v>22.214464540000002</v>
      </c>
      <c r="O11800">
        <v>180.8651265</v>
      </c>
      <c r="P11800">
        <v>21.685733689999999</v>
      </c>
      <c r="Q11800">
        <v>94.200481539999998</v>
      </c>
    </row>
    <row r="11801" spans="1:17">
      <c r="A11801" t="s">
        <v>23588</v>
      </c>
      <c r="B11801" t="s">
        <v>8572</v>
      </c>
      <c r="C11801">
        <v>58.503004240000003</v>
      </c>
      <c r="D11801">
        <v>11.970345699999999</v>
      </c>
      <c r="E11801">
        <v>7.0236223170000001</v>
      </c>
      <c r="F11801">
        <v>6.3596595699999998</v>
      </c>
      <c r="G11801">
        <v>7.7872464949999998</v>
      </c>
      <c r="H11801">
        <v>19.81586514</v>
      </c>
      <c r="I11801">
        <v>12.441927850000001</v>
      </c>
      <c r="J11801">
        <v>10.300622260000001</v>
      </c>
      <c r="K11801">
        <v>21.65579876</v>
      </c>
      <c r="L11801">
        <v>34.783575820000003</v>
      </c>
      <c r="M11801">
        <v>18.326611589999999</v>
      </c>
      <c r="N11801">
        <v>6.9363290549999999</v>
      </c>
      <c r="O11801">
        <v>33.745210780000001</v>
      </c>
      <c r="P11801">
        <v>8.4115838650000008</v>
      </c>
      <c r="Q11801">
        <v>15.63988616</v>
      </c>
    </row>
    <row r="11802" spans="1:17">
      <c r="A11802" t="e">
        <v>#N/A</v>
      </c>
      <c r="B11802" t="s">
        <v>23591</v>
      </c>
      <c r="C11802">
        <v>2.9710383600000001</v>
      </c>
      <c r="D11802">
        <v>0.65818447599999996</v>
      </c>
      <c r="E11802">
        <v>0.94824731600000001</v>
      </c>
      <c r="F11802">
        <v>0</v>
      </c>
      <c r="G11802">
        <v>0.51304271599999995</v>
      </c>
      <c r="H11802">
        <v>1.1410427080000001</v>
      </c>
      <c r="I11802">
        <v>8.6654468369999993</v>
      </c>
      <c r="J11802">
        <v>2.6364776160000001</v>
      </c>
      <c r="K11802">
        <v>6.7390538629999996</v>
      </c>
      <c r="L11802">
        <v>5.6318200359999997</v>
      </c>
      <c r="M11802">
        <v>0</v>
      </c>
      <c r="N11802">
        <v>5.4936850259999996</v>
      </c>
      <c r="O11802">
        <v>0</v>
      </c>
      <c r="P11802">
        <v>1.782999687</v>
      </c>
      <c r="Q11802">
        <v>2.0423874980000001</v>
      </c>
    </row>
    <row r="11803" spans="1:17">
      <c r="A11803" t="e">
        <v>#N/A</v>
      </c>
      <c r="B11803" t="s">
        <v>23592</v>
      </c>
      <c r="C11803">
        <v>81.964371240000006</v>
      </c>
      <c r="D11803">
        <v>72.980600010000003</v>
      </c>
      <c r="E11803">
        <v>75.797051379999999</v>
      </c>
      <c r="F11803">
        <v>66.941696429999993</v>
      </c>
      <c r="G11803">
        <v>31.573666979999999</v>
      </c>
      <c r="H11803">
        <v>75.064931709999996</v>
      </c>
      <c r="I11803">
        <v>144.81549229999999</v>
      </c>
      <c r="J11803">
        <v>191.8274662</v>
      </c>
      <c r="K11803">
        <v>102.2535677</v>
      </c>
      <c r="L11803">
        <v>43.822151830000003</v>
      </c>
      <c r="M11803">
        <v>33.28228154</v>
      </c>
      <c r="N11803">
        <v>69.950126890000007</v>
      </c>
      <c r="O11803">
        <v>48.878177569999998</v>
      </c>
      <c r="P11803">
        <v>91.28345917</v>
      </c>
      <c r="Q11803">
        <v>91.018764970000007</v>
      </c>
    </row>
    <row r="11804" spans="1:17">
      <c r="A11804" t="s">
        <v>23593</v>
      </c>
      <c r="B11804" t="s">
        <v>3301</v>
      </c>
      <c r="C11804">
        <v>23.955210430000001</v>
      </c>
      <c r="D11804">
        <v>70.98265044</v>
      </c>
      <c r="E11804">
        <v>65.352798739999997</v>
      </c>
      <c r="F11804">
        <v>117.93888370000001</v>
      </c>
      <c r="G11804">
        <v>65.467296379999993</v>
      </c>
      <c r="H11804">
        <v>49.024129289999998</v>
      </c>
      <c r="I11804">
        <v>88.565963999999994</v>
      </c>
      <c r="J11804">
        <v>84.189528659999993</v>
      </c>
      <c r="K11804">
        <v>104.795224</v>
      </c>
      <c r="L11804">
        <v>44.271851820000002</v>
      </c>
      <c r="M11804">
        <v>25.25834468</v>
      </c>
      <c r="N11804">
        <v>50.603142660000003</v>
      </c>
      <c r="O11804">
        <v>26.529874509999999</v>
      </c>
      <c r="P11804">
        <v>85.109586640000003</v>
      </c>
      <c r="Q11804">
        <v>106.6913861</v>
      </c>
    </row>
    <row r="11805" spans="1:17">
      <c r="A11805" t="s">
        <v>23594</v>
      </c>
      <c r="B11805" t="s">
        <v>23595</v>
      </c>
      <c r="C11805">
        <v>1.830791845</v>
      </c>
      <c r="D11805">
        <v>5.7940242000000003E-2</v>
      </c>
      <c r="E11805">
        <v>0.11129945300000001</v>
      </c>
      <c r="F11805">
        <v>7.1201849999999997E-2</v>
      </c>
      <c r="G11805">
        <v>9.0326710000000004E-2</v>
      </c>
      <c r="H11805">
        <v>0.100446445</v>
      </c>
      <c r="I11805">
        <v>3.8141137129999998</v>
      </c>
      <c r="J11805">
        <v>0.56364757099999996</v>
      </c>
      <c r="K11805">
        <v>0.94918656099999998</v>
      </c>
      <c r="L11805">
        <v>1.8178283369999999</v>
      </c>
      <c r="M11805">
        <v>2.0081657580000001</v>
      </c>
      <c r="N11805">
        <v>0.19344451400000001</v>
      </c>
      <c r="O11805">
        <v>1.737910412</v>
      </c>
      <c r="P11805">
        <v>0.19619771699999999</v>
      </c>
      <c r="Q11805">
        <v>0.71916874500000005</v>
      </c>
    </row>
    <row r="11806" spans="1:17">
      <c r="A11806" t="s">
        <v>23596</v>
      </c>
      <c r="B11806" t="s">
        <v>23597</v>
      </c>
      <c r="C11806">
        <v>3.997517733</v>
      </c>
      <c r="D11806">
        <v>0.136243696</v>
      </c>
      <c r="E11806">
        <v>0.16357207400000001</v>
      </c>
      <c r="F11806">
        <v>0.16742773</v>
      </c>
      <c r="G11806">
        <v>0.10619946</v>
      </c>
      <c r="H11806">
        <v>0.23619499099999999</v>
      </c>
      <c r="I11806">
        <v>0</v>
      </c>
      <c r="J11806">
        <v>0.23389238700000001</v>
      </c>
      <c r="K11806">
        <v>0.139497913</v>
      </c>
      <c r="L11806">
        <v>2.3315651079999999</v>
      </c>
      <c r="M11806">
        <v>1.1805263340000001</v>
      </c>
      <c r="N11806">
        <v>0.113718871</v>
      </c>
      <c r="O11806">
        <v>2.0433064339999998</v>
      </c>
      <c r="P11806">
        <v>0.13840485299999999</v>
      </c>
      <c r="Q11806">
        <v>1.268318074</v>
      </c>
    </row>
    <row r="11807" spans="1:17">
      <c r="A11807" t="s">
        <v>23598</v>
      </c>
      <c r="B11807" t="s">
        <v>23599</v>
      </c>
      <c r="C11807">
        <v>2.6903865279999999</v>
      </c>
      <c r="D11807">
        <v>0.29800534899999997</v>
      </c>
      <c r="E11807">
        <v>0.48658162999999999</v>
      </c>
      <c r="F11807">
        <v>0.14648563000000001</v>
      </c>
      <c r="G11807">
        <v>0.46457939700000001</v>
      </c>
      <c r="H11807">
        <v>20.355161209999999</v>
      </c>
      <c r="I11807">
        <v>2.3540660139999998</v>
      </c>
      <c r="J11807">
        <v>2.3533231099999998</v>
      </c>
      <c r="K11807">
        <v>0.97639451399999999</v>
      </c>
      <c r="L11807">
        <v>0.67997653400000002</v>
      </c>
      <c r="M11807">
        <v>0.51643220400000001</v>
      </c>
      <c r="N11807">
        <v>1.2934317710000001</v>
      </c>
      <c r="O11807">
        <v>0.89386336799999999</v>
      </c>
      <c r="P11807">
        <v>1.977851933</v>
      </c>
      <c r="Q11807">
        <v>0.55483751599999998</v>
      </c>
    </row>
    <row r="11808" spans="1:17">
      <c r="A11808" t="s">
        <v>23600</v>
      </c>
      <c r="B11808" t="s">
        <v>8233</v>
      </c>
      <c r="C11808">
        <v>3.987338378</v>
      </c>
      <c r="D11808">
        <v>0</v>
      </c>
      <c r="E11808">
        <v>0.121201266</v>
      </c>
      <c r="F11808">
        <v>0.116304539</v>
      </c>
      <c r="G11808">
        <v>0.147544009</v>
      </c>
      <c r="H11808">
        <v>0.10938271500000001</v>
      </c>
      <c r="I11808">
        <v>21.182535390000002</v>
      </c>
      <c r="J11808">
        <v>0.75821459700000005</v>
      </c>
      <c r="K11808">
        <v>58.141768159999998</v>
      </c>
      <c r="L11808">
        <v>1.259715148</v>
      </c>
      <c r="M11808">
        <v>17.49458611</v>
      </c>
      <c r="N11808">
        <v>0.70218135000000004</v>
      </c>
      <c r="O11808">
        <v>8.8317810510000001</v>
      </c>
      <c r="P11808">
        <v>0.47003560700000002</v>
      </c>
      <c r="Q11808">
        <v>1.1747249470000001</v>
      </c>
    </row>
    <row r="11809" spans="1:17">
      <c r="A11809" t="s">
        <v>23601</v>
      </c>
      <c r="B11809" t="s">
        <v>23602</v>
      </c>
      <c r="C11809">
        <v>1.2870972060000001</v>
      </c>
      <c r="D11809">
        <v>0</v>
      </c>
      <c r="E11809">
        <v>0.23473976299999999</v>
      </c>
      <c r="F11809">
        <v>0.125142165</v>
      </c>
      <c r="G11809">
        <v>0.25400868199999999</v>
      </c>
      <c r="H11809">
        <v>0.21184987</v>
      </c>
      <c r="I11809">
        <v>0.26814272300000003</v>
      </c>
      <c r="J11809">
        <v>0.30302220200000002</v>
      </c>
      <c r="K11809">
        <v>0.500478266</v>
      </c>
      <c r="L11809">
        <v>0.23236063700000001</v>
      </c>
      <c r="M11809">
        <v>1.7647449529999999</v>
      </c>
      <c r="N11809">
        <v>0.22666138899999999</v>
      </c>
      <c r="O11809">
        <v>1.221798994</v>
      </c>
      <c r="P11809">
        <v>0.303451305</v>
      </c>
      <c r="Q11809">
        <v>1.1375898310000001</v>
      </c>
    </row>
    <row r="11810" spans="1:17">
      <c r="A11810" t="s">
        <v>23601</v>
      </c>
      <c r="B11810" t="s">
        <v>23603</v>
      </c>
      <c r="C11810">
        <v>1.3867506110000001</v>
      </c>
      <c r="D11810">
        <v>6.1442338999999999E-2</v>
      </c>
      <c r="E11810">
        <v>0.236053507</v>
      </c>
      <c r="F11810">
        <v>7.5505521000000006E-2</v>
      </c>
      <c r="G11810">
        <v>9.5786350000000006E-2</v>
      </c>
      <c r="H11810">
        <v>0.21303550900000001</v>
      </c>
      <c r="I11810">
        <v>0</v>
      </c>
      <c r="J11810">
        <v>0.14063912100000001</v>
      </c>
      <c r="K11810">
        <v>0.75491886100000005</v>
      </c>
      <c r="L11810">
        <v>0.35049159800000002</v>
      </c>
      <c r="M11810">
        <v>2.6619322799999998</v>
      </c>
      <c r="N11810">
        <v>0.273515905</v>
      </c>
      <c r="O11810">
        <v>2.1501145940000002</v>
      </c>
      <c r="P11810">
        <v>0.37450178099999998</v>
      </c>
      <c r="Q11810">
        <v>1.715934694</v>
      </c>
    </row>
    <row r="11811" spans="1:17">
      <c r="A11811" t="s">
        <v>23604</v>
      </c>
      <c r="B11811" t="s">
        <v>23605</v>
      </c>
      <c r="C11811">
        <v>0.43107967800000002</v>
      </c>
      <c r="D11811">
        <v>0.190997165</v>
      </c>
      <c r="E11811">
        <v>0.18344659299999999</v>
      </c>
      <c r="F11811">
        <v>0.11735670199999999</v>
      </c>
      <c r="G11811">
        <v>0.22331817600000001</v>
      </c>
      <c r="H11811">
        <v>0</v>
      </c>
      <c r="I11811">
        <v>0.62865193699999999</v>
      </c>
      <c r="J11811">
        <v>0.109296269</v>
      </c>
      <c r="K11811">
        <v>0.58667754900000002</v>
      </c>
      <c r="L11811">
        <v>0</v>
      </c>
      <c r="M11811">
        <v>1.6549549750000001</v>
      </c>
      <c r="N11811">
        <v>0.21256011699999999</v>
      </c>
      <c r="O11811">
        <v>0</v>
      </c>
      <c r="P11811">
        <v>0.58208053500000001</v>
      </c>
      <c r="Q11811">
        <v>0.88901418200000004</v>
      </c>
    </row>
    <row r="11812" spans="1:17">
      <c r="A11812" t="s">
        <v>23606</v>
      </c>
      <c r="B11812" t="s">
        <v>23607</v>
      </c>
      <c r="C11812">
        <v>0.43107967800000002</v>
      </c>
      <c r="D11812">
        <v>0</v>
      </c>
      <c r="E11812">
        <v>4.5861647999999998E-2</v>
      </c>
      <c r="F11812">
        <v>0.176035054</v>
      </c>
      <c r="G11812">
        <v>0</v>
      </c>
      <c r="H11812">
        <v>0.165558389</v>
      </c>
      <c r="I11812">
        <v>1.2573038729999999</v>
      </c>
      <c r="J11812">
        <v>0.43718507400000001</v>
      </c>
      <c r="K11812">
        <v>0.97779591499999996</v>
      </c>
      <c r="L11812">
        <v>0.54476199400000003</v>
      </c>
      <c r="M11812">
        <v>0</v>
      </c>
      <c r="N11812">
        <v>0.21256011699999999</v>
      </c>
      <c r="O11812">
        <v>0.95482273500000003</v>
      </c>
      <c r="P11812">
        <v>0.71143176399999997</v>
      </c>
      <c r="Q11812">
        <v>0</v>
      </c>
    </row>
    <row r="11813" spans="1:17">
      <c r="A11813" t="s">
        <v>23608</v>
      </c>
      <c r="B11813" t="s">
        <v>23609</v>
      </c>
      <c r="C11813">
        <v>5.6461334450000003</v>
      </c>
      <c r="D11813">
        <v>0.268030202</v>
      </c>
      <c r="E11813">
        <v>0.38615149500000001</v>
      </c>
      <c r="F11813">
        <v>0.109792696</v>
      </c>
      <c r="G11813">
        <v>0.208924622</v>
      </c>
      <c r="H11813">
        <v>0.30977526599999999</v>
      </c>
      <c r="I11813">
        <v>2.9406667729999998</v>
      </c>
      <c r="J11813">
        <v>0.30675534799999998</v>
      </c>
      <c r="K11813">
        <v>1.4636382610000001</v>
      </c>
      <c r="L11813">
        <v>3.0579022849999999</v>
      </c>
      <c r="M11813">
        <v>2.3224319329999998</v>
      </c>
      <c r="N11813">
        <v>0.24857494099999999</v>
      </c>
      <c r="O11813">
        <v>4.0197664169999996</v>
      </c>
      <c r="P11813">
        <v>0.36304241700000001</v>
      </c>
      <c r="Q11813">
        <v>0.83171444000000005</v>
      </c>
    </row>
    <row r="11814" spans="1:17">
      <c r="A11814" t="s">
        <v>23610</v>
      </c>
      <c r="B11814" t="s">
        <v>8210</v>
      </c>
      <c r="C11814">
        <v>4.6228470000000002</v>
      </c>
      <c r="D11814">
        <v>0.20482307899999999</v>
      </c>
      <c r="E11814">
        <v>0.26230124799999999</v>
      </c>
      <c r="F11814">
        <v>0.20975321099999999</v>
      </c>
      <c r="G11814">
        <v>0.37253027100000002</v>
      </c>
      <c r="H11814">
        <v>0</v>
      </c>
      <c r="I11814">
        <v>1.797756881</v>
      </c>
      <c r="J11814">
        <v>0.27348536499999998</v>
      </c>
      <c r="K11814">
        <v>1.3981022190000001</v>
      </c>
      <c r="L11814">
        <v>3.5051775439999999</v>
      </c>
      <c r="M11814">
        <v>2.9579232580000001</v>
      </c>
      <c r="N11814">
        <v>0.22794693099999999</v>
      </c>
      <c r="O11814">
        <v>5.1197025009999999</v>
      </c>
      <c r="P11814">
        <v>9.2476476000000002E-2</v>
      </c>
      <c r="Q11814">
        <v>2.1185959859999999</v>
      </c>
    </row>
    <row r="11815" spans="1:17">
      <c r="A11815" t="s">
        <v>23611</v>
      </c>
      <c r="B11815" t="s">
        <v>8213</v>
      </c>
      <c r="C11815">
        <v>13.183293450000001</v>
      </c>
      <c r="D11815">
        <v>0.271678225</v>
      </c>
      <c r="E11815">
        <v>0.39140720699999998</v>
      </c>
      <c r="F11815">
        <v>0.125197907</v>
      </c>
      <c r="G11815">
        <v>0.37059433000000003</v>
      </c>
      <c r="H11815">
        <v>1.5307083690000001</v>
      </c>
      <c r="I11815">
        <v>4.0239324400000003</v>
      </c>
      <c r="J11815">
        <v>0.58299457300000002</v>
      </c>
      <c r="K11815">
        <v>0.41725099599999999</v>
      </c>
      <c r="L11815">
        <v>1.7434810350000001</v>
      </c>
      <c r="M11815">
        <v>1.177020688</v>
      </c>
      <c r="N11815">
        <v>0.45352470299999997</v>
      </c>
      <c r="O11815">
        <v>2.3767784939999999</v>
      </c>
      <c r="P11815">
        <v>0.45997950399999998</v>
      </c>
      <c r="Q11815">
        <v>0.42151724200000001</v>
      </c>
    </row>
    <row r="11816" spans="1:17">
      <c r="A11816" t="s">
        <v>23612</v>
      </c>
      <c r="B11816" t="s">
        <v>23613</v>
      </c>
      <c r="C11816">
        <v>4.0888547720000004</v>
      </c>
      <c r="D11816">
        <v>0</v>
      </c>
      <c r="E11816">
        <v>0.34800363600000001</v>
      </c>
      <c r="F11816">
        <v>0</v>
      </c>
      <c r="G11816">
        <v>0</v>
      </c>
      <c r="H11816">
        <v>0.31406918099999998</v>
      </c>
      <c r="I11816">
        <v>2.385142793</v>
      </c>
      <c r="J11816">
        <v>0.41467653599999998</v>
      </c>
      <c r="K11816">
        <v>0.74196315800000001</v>
      </c>
      <c r="L11816">
        <v>1.033429683</v>
      </c>
      <c r="M11816">
        <v>0</v>
      </c>
      <c r="N11816">
        <v>0.70565749600000005</v>
      </c>
      <c r="O11816">
        <v>4.5283177239999999</v>
      </c>
      <c r="P11816">
        <v>0.24538312500000001</v>
      </c>
      <c r="Q11816">
        <v>2.2486484130000002</v>
      </c>
    </row>
    <row r="11817" spans="1:17">
      <c r="A11817" t="s">
        <v>23614</v>
      </c>
      <c r="B11817" t="s">
        <v>23615</v>
      </c>
      <c r="C11817">
        <v>7.6932625190000001</v>
      </c>
      <c r="D11817">
        <v>6.8172609999999995E-2</v>
      </c>
      <c r="E11817">
        <v>0.36012671299999999</v>
      </c>
      <c r="F11817">
        <v>4.1888122999999999E-2</v>
      </c>
      <c r="G11817">
        <v>0.21255719100000001</v>
      </c>
      <c r="H11817">
        <v>0.236370993</v>
      </c>
      <c r="I11817">
        <v>0.448769415</v>
      </c>
      <c r="J11817">
        <v>0.27307778599999999</v>
      </c>
      <c r="K11817">
        <v>0.55840744399999998</v>
      </c>
      <c r="L11817">
        <v>1.3610931180000001</v>
      </c>
      <c r="M11817">
        <v>3.5442180319999999</v>
      </c>
      <c r="N11817">
        <v>0.37934536400000002</v>
      </c>
      <c r="O11817">
        <v>5.4528773780000002</v>
      </c>
      <c r="P11817">
        <v>0.18467731500000001</v>
      </c>
      <c r="Q11817">
        <v>1.6923508920000001</v>
      </c>
    </row>
    <row r="11818" spans="1:17">
      <c r="A11818" t="s">
        <v>23616</v>
      </c>
      <c r="B11818" t="s">
        <v>23617</v>
      </c>
      <c r="C11818">
        <v>3.2723798099999999</v>
      </c>
      <c r="D11818">
        <v>0.21748250899999999</v>
      </c>
      <c r="E11818">
        <v>0.41776981600000002</v>
      </c>
      <c r="F11818">
        <v>4.4543471000000001E-2</v>
      </c>
      <c r="G11818">
        <v>0.33904724600000002</v>
      </c>
      <c r="H11818">
        <v>0.377032337</v>
      </c>
      <c r="I11818">
        <v>0.954435111</v>
      </c>
      <c r="J11818">
        <v>0.53929307800000004</v>
      </c>
      <c r="K11818">
        <v>1.03915997</v>
      </c>
      <c r="L11818">
        <v>0.82707129899999998</v>
      </c>
      <c r="M11818">
        <v>0</v>
      </c>
      <c r="N11818">
        <v>0.40339261399999998</v>
      </c>
      <c r="O11818">
        <v>1.8120447310000001</v>
      </c>
      <c r="P11818">
        <v>0.196384276</v>
      </c>
      <c r="Q11818">
        <v>2.2495393199999998</v>
      </c>
    </row>
    <row r="11819" spans="1:17">
      <c r="A11819" t="s">
        <v>23618</v>
      </c>
      <c r="B11819" t="s">
        <v>23619</v>
      </c>
      <c r="C11819">
        <v>3.0947285490000001</v>
      </c>
      <c r="D11819">
        <v>0.152352443</v>
      </c>
      <c r="E11819">
        <v>0.21949438299999999</v>
      </c>
      <c r="F11819">
        <v>0</v>
      </c>
      <c r="G11819">
        <v>0</v>
      </c>
      <c r="H11819">
        <v>0.264121459</v>
      </c>
      <c r="I11819">
        <v>2.0058236639999998</v>
      </c>
      <c r="J11819">
        <v>0.69745762099999997</v>
      </c>
      <c r="K11819">
        <v>1.87189706</v>
      </c>
      <c r="L11819">
        <v>0.217269771</v>
      </c>
      <c r="M11819">
        <v>5.940475352</v>
      </c>
      <c r="N11819">
        <v>0.29671693199999999</v>
      </c>
      <c r="O11819">
        <v>6.0930569869999998</v>
      </c>
      <c r="P11819">
        <v>0.25794853899999998</v>
      </c>
      <c r="Q11819">
        <v>0.94551827499999996</v>
      </c>
    </row>
    <row r="11820" spans="1:17">
      <c r="A11820" t="s">
        <v>23620</v>
      </c>
      <c r="B11820" t="s">
        <v>23621</v>
      </c>
      <c r="C11820">
        <v>1.6980852470000001</v>
      </c>
      <c r="D11820">
        <v>1.730440599</v>
      </c>
      <c r="E11820">
        <v>1.120065155</v>
      </c>
      <c r="F11820">
        <v>0.78588456200000001</v>
      </c>
      <c r="G11820">
        <v>2.0525927730000002</v>
      </c>
      <c r="H11820">
        <v>0.39129507299999999</v>
      </c>
      <c r="I11820">
        <v>1.981080774</v>
      </c>
      <c r="J11820">
        <v>8.0079290749999998</v>
      </c>
      <c r="K11820">
        <v>2.3110077800000002</v>
      </c>
      <c r="L11820">
        <v>1.0729481700000001</v>
      </c>
      <c r="M11820">
        <v>1.303821436</v>
      </c>
      <c r="N11820">
        <v>10.131391280000001</v>
      </c>
      <c r="O11820">
        <v>1.1283554849999999</v>
      </c>
      <c r="P11820">
        <v>4.9934255209999998</v>
      </c>
      <c r="Q11820">
        <v>3.2684918340000002</v>
      </c>
    </row>
    <row r="11821" spans="1:17">
      <c r="A11821" t="s">
        <v>23622</v>
      </c>
      <c r="B11821" t="s">
        <v>8221</v>
      </c>
      <c r="C11821">
        <v>1.497058687</v>
      </c>
      <c r="D11821">
        <v>0.66329724999999995</v>
      </c>
      <c r="E11821">
        <v>0.59157013700000005</v>
      </c>
      <c r="F11821">
        <v>0.20377888299999999</v>
      </c>
      <c r="G11821">
        <v>0.332375162</v>
      </c>
      <c r="H11821">
        <v>0.73922549299999996</v>
      </c>
      <c r="I11821">
        <v>0.31188428499999998</v>
      </c>
      <c r="J11821">
        <v>0.48801264999999999</v>
      </c>
      <c r="K11821">
        <v>0.19404008</v>
      </c>
      <c r="L11821">
        <v>0.81079542699999996</v>
      </c>
      <c r="M11821">
        <v>0</v>
      </c>
      <c r="N11821">
        <v>0.289999807</v>
      </c>
      <c r="O11821">
        <v>0.94740567600000003</v>
      </c>
      <c r="P11821">
        <v>0.481299113</v>
      </c>
      <c r="Q11821">
        <v>0.29403610800000002</v>
      </c>
    </row>
    <row r="11822" spans="1:17">
      <c r="A11822" t="s">
        <v>23623</v>
      </c>
      <c r="B11822" t="s">
        <v>23624</v>
      </c>
      <c r="C11822">
        <v>2.0227314220000001</v>
      </c>
      <c r="D11822">
        <v>0.149367579</v>
      </c>
      <c r="E11822">
        <v>0.28692544599999997</v>
      </c>
      <c r="F11822">
        <v>0.275333194</v>
      </c>
      <c r="G11822">
        <v>0.11642928600000001</v>
      </c>
      <c r="H11822">
        <v>0.25894683499999999</v>
      </c>
      <c r="I11822">
        <v>0.98326294700000005</v>
      </c>
      <c r="J11822">
        <v>0.641056073</v>
      </c>
      <c r="K11822">
        <v>1.0705468419999999</v>
      </c>
      <c r="L11822">
        <v>0.63903917099999996</v>
      </c>
      <c r="M11822">
        <v>1.94136351</v>
      </c>
      <c r="N11822">
        <v>0.41557671800000001</v>
      </c>
      <c r="O11822">
        <v>0.37335517600000001</v>
      </c>
      <c r="P11822">
        <v>0.35405279499999998</v>
      </c>
      <c r="Q11822">
        <v>0.695245377</v>
      </c>
    </row>
    <row r="11823" spans="1:17">
      <c r="A11823" t="s">
        <v>23625</v>
      </c>
      <c r="B11823" t="s">
        <v>23626</v>
      </c>
      <c r="C11823">
        <v>3.3878124039999999</v>
      </c>
      <c r="D11823">
        <v>7.5051387999999997E-2</v>
      </c>
      <c r="E11823">
        <v>0.14416885600000001</v>
      </c>
      <c r="F11823">
        <v>0.18445893499999999</v>
      </c>
      <c r="G11823">
        <v>5.8501179E-2</v>
      </c>
      <c r="H11823">
        <v>0</v>
      </c>
      <c r="I11823">
        <v>0</v>
      </c>
      <c r="J11823">
        <v>0.34357940999999997</v>
      </c>
      <c r="K11823">
        <v>1.229504167</v>
      </c>
      <c r="L11823">
        <v>1.4984306519999999</v>
      </c>
      <c r="M11823">
        <v>0</v>
      </c>
      <c r="N11823">
        <v>0.12528666399999999</v>
      </c>
      <c r="O11823">
        <v>3.0015428389999999</v>
      </c>
      <c r="P11823">
        <v>5.0827923999999997E-2</v>
      </c>
      <c r="Q11823">
        <v>0.23288913999999999</v>
      </c>
    </row>
    <row r="11824" spans="1:17">
      <c r="A11824" t="s">
        <v>23627</v>
      </c>
      <c r="B11824" t="s">
        <v>23628</v>
      </c>
      <c r="C11824">
        <v>8.4687136840000008</v>
      </c>
      <c r="D11824">
        <v>0.33107711299999998</v>
      </c>
      <c r="E11824">
        <v>0.68897583500000004</v>
      </c>
      <c r="F11824">
        <v>0.27123696200000003</v>
      </c>
      <c r="G11824">
        <v>0.51613706299999995</v>
      </c>
      <c r="H11824">
        <v>0</v>
      </c>
      <c r="I11824">
        <v>0.72647594100000001</v>
      </c>
      <c r="J11824">
        <v>0.69467073499999998</v>
      </c>
      <c r="K11824">
        <v>0.90395993900000005</v>
      </c>
      <c r="L11824">
        <v>1.2590639079999999</v>
      </c>
      <c r="M11824">
        <v>3.8249622830000001</v>
      </c>
      <c r="N11824">
        <v>1.2895912009999999</v>
      </c>
      <c r="O11824">
        <v>3.3102057189999998</v>
      </c>
      <c r="P11824">
        <v>0.37369866800000001</v>
      </c>
      <c r="Q11824">
        <v>0.68490195899999995</v>
      </c>
    </row>
    <row r="11825" spans="1:17">
      <c r="A11825" t="s">
        <v>23629</v>
      </c>
      <c r="B11825" t="s">
        <v>8223</v>
      </c>
      <c r="C11825">
        <v>3.8623498679999999</v>
      </c>
      <c r="D11825">
        <v>0.26327379000000001</v>
      </c>
      <c r="E11825">
        <v>0.126432976</v>
      </c>
      <c r="F11825">
        <v>8.0883252000000003E-2</v>
      </c>
      <c r="G11825">
        <v>5.1304271999999998E-2</v>
      </c>
      <c r="H11825">
        <v>0.11410427099999999</v>
      </c>
      <c r="I11825">
        <v>22.963434119999999</v>
      </c>
      <c r="J11825">
        <v>0.26364776200000001</v>
      </c>
      <c r="K11825">
        <v>3.6390890859999998</v>
      </c>
      <c r="L11825">
        <v>6.3827293740000002</v>
      </c>
      <c r="M11825">
        <v>9.1248740500000007</v>
      </c>
      <c r="N11825">
        <v>0.84236503699999998</v>
      </c>
      <c r="O11825">
        <v>4.2774684690000004</v>
      </c>
      <c r="P11825">
        <v>0.26744995300000002</v>
      </c>
      <c r="Q11825">
        <v>1.633909998</v>
      </c>
    </row>
    <row r="11826" spans="1:17">
      <c r="A11826" t="s">
        <v>23627</v>
      </c>
      <c r="B11826" t="s">
        <v>23630</v>
      </c>
      <c r="C11826">
        <v>0.95301768899999995</v>
      </c>
      <c r="D11826">
        <v>0.211125328</v>
      </c>
      <c r="E11826">
        <v>3.3796507000000003E-2</v>
      </c>
      <c r="F11826">
        <v>0.17296572399999999</v>
      </c>
      <c r="G11826">
        <v>5.4856106000000002E-2</v>
      </c>
      <c r="H11826">
        <v>0.24400759399999999</v>
      </c>
      <c r="I11826">
        <v>0.46326811899999998</v>
      </c>
      <c r="J11826">
        <v>0.84570089699999995</v>
      </c>
      <c r="K11826">
        <v>0.28822415000000001</v>
      </c>
      <c r="L11826">
        <v>1.204343054</v>
      </c>
      <c r="M11826">
        <v>0</v>
      </c>
      <c r="N11826">
        <v>0.35244102399999999</v>
      </c>
      <c r="O11826">
        <v>2.1108927240000002</v>
      </c>
      <c r="P11826">
        <v>9.5321905999999998E-2</v>
      </c>
      <c r="Q11826">
        <v>1.0918917779999999</v>
      </c>
    </row>
    <row r="11827" spans="1:17">
      <c r="A11827" t="s">
        <v>23631</v>
      </c>
      <c r="B11827" t="s">
        <v>23632</v>
      </c>
      <c r="C11827">
        <v>4.0159578480000002</v>
      </c>
      <c r="D11827">
        <v>0.22241728199999999</v>
      </c>
      <c r="E11827">
        <v>0.213624598</v>
      </c>
      <c r="F11827">
        <v>9.1108363999999997E-2</v>
      </c>
      <c r="G11827">
        <v>0.17337018800000001</v>
      </c>
      <c r="H11827">
        <v>0.51411648700000001</v>
      </c>
      <c r="I11827">
        <v>0</v>
      </c>
      <c r="J11827">
        <v>0.97578362299999999</v>
      </c>
      <c r="K11827">
        <v>0.91091911199999998</v>
      </c>
      <c r="L11827">
        <v>2.748973205</v>
      </c>
      <c r="M11827">
        <v>3.8544089129999999</v>
      </c>
      <c r="N11827">
        <v>0.61881865400000002</v>
      </c>
      <c r="O11827">
        <v>2.9650573100000002</v>
      </c>
      <c r="P11827">
        <v>1.656932651</v>
      </c>
      <c r="Q11827">
        <v>0.690174705</v>
      </c>
    </row>
    <row r="11828" spans="1:17">
      <c r="A11828" t="s">
        <v>23633</v>
      </c>
      <c r="B11828" t="s">
        <v>23634</v>
      </c>
      <c r="C11828">
        <v>4.3800307939999996</v>
      </c>
      <c r="D11828">
        <v>0.13861763999999999</v>
      </c>
      <c r="E11828">
        <v>0.33284438599999999</v>
      </c>
      <c r="F11828">
        <v>0.21293129</v>
      </c>
      <c r="G11828">
        <v>0.32414971599999998</v>
      </c>
      <c r="H11828">
        <v>1.922484077</v>
      </c>
      <c r="I11828">
        <v>0.45624890499999998</v>
      </c>
      <c r="J11828">
        <v>0.99153243700000004</v>
      </c>
      <c r="K11828">
        <v>0.56771423499999996</v>
      </c>
      <c r="L11828">
        <v>1.1860954319999999</v>
      </c>
      <c r="M11828">
        <v>0</v>
      </c>
      <c r="N11828">
        <v>0.30853423000000002</v>
      </c>
      <c r="O11828">
        <v>1.3859396669999999</v>
      </c>
      <c r="P11828">
        <v>0.98571516800000003</v>
      </c>
      <c r="Q11828">
        <v>0.64520877799999998</v>
      </c>
    </row>
    <row r="11829" spans="1:17">
      <c r="A11829" t="s">
        <v>23635</v>
      </c>
      <c r="B11829" t="s">
        <v>8224</v>
      </c>
      <c r="C11829">
        <v>5.16217915</v>
      </c>
      <c r="D11829">
        <v>0.35737360200000001</v>
      </c>
      <c r="E11829">
        <v>0.102973732</v>
      </c>
      <c r="F11829">
        <v>0.13175123499999999</v>
      </c>
      <c r="G11829">
        <v>0</v>
      </c>
      <c r="H11829">
        <v>0.61955053299999996</v>
      </c>
      <c r="I11829">
        <v>0.47050668400000001</v>
      </c>
      <c r="J11829">
        <v>0.245404278</v>
      </c>
      <c r="K11829">
        <v>0.292727652</v>
      </c>
      <c r="L11829">
        <v>0.20386015199999999</v>
      </c>
      <c r="M11829">
        <v>2.4772607280000001</v>
      </c>
      <c r="N11829">
        <v>0.27840393400000002</v>
      </c>
      <c r="O11829">
        <v>1.0719377109999999</v>
      </c>
      <c r="P11829">
        <v>0.338839589</v>
      </c>
      <c r="Q11829">
        <v>0.66537155199999998</v>
      </c>
    </row>
    <row r="11830" spans="1:17">
      <c r="A11830" t="s">
        <v>23636</v>
      </c>
      <c r="B11830" t="s">
        <v>8225</v>
      </c>
      <c r="C11830">
        <v>0.34045699299999999</v>
      </c>
      <c r="D11830">
        <v>1.35760722</v>
      </c>
      <c r="E11830">
        <v>0.18110246899999999</v>
      </c>
      <c r="F11830">
        <v>0.18537134499999999</v>
      </c>
      <c r="G11830">
        <v>0.29395275100000001</v>
      </c>
      <c r="H11830">
        <v>0.130754276</v>
      </c>
      <c r="I11830">
        <v>1.4894852970000001</v>
      </c>
      <c r="J11830">
        <v>0.90635710300000005</v>
      </c>
      <c r="K11830">
        <v>0.61779290200000003</v>
      </c>
      <c r="L11830">
        <v>1.5058425099999999</v>
      </c>
      <c r="M11830">
        <v>0</v>
      </c>
      <c r="N11830">
        <v>0.377719152</v>
      </c>
      <c r="O11830">
        <v>0.37704871400000001</v>
      </c>
      <c r="P11830">
        <v>0.45971405799999998</v>
      </c>
      <c r="Q11830">
        <v>0.234041106</v>
      </c>
    </row>
    <row r="11831" spans="1:17">
      <c r="A11831" t="e">
        <v>#N/A</v>
      </c>
      <c r="B11831" t="s">
        <v>8226</v>
      </c>
      <c r="C11831">
        <v>0.40016892599999998</v>
      </c>
      <c r="D11831">
        <v>0.70920652799999995</v>
      </c>
      <c r="E11831">
        <v>0.170292477</v>
      </c>
      <c r="F11831">
        <v>0.27235397500000003</v>
      </c>
      <c r="G11831">
        <v>0.96742357099999998</v>
      </c>
      <c r="H11831">
        <v>0.30737390799999997</v>
      </c>
      <c r="I11831">
        <v>0.58357418100000003</v>
      </c>
      <c r="J11831">
        <v>0.50729566500000001</v>
      </c>
      <c r="K11831">
        <v>1.270755699</v>
      </c>
      <c r="L11831">
        <v>0.75854940400000004</v>
      </c>
      <c r="M11831">
        <v>0</v>
      </c>
      <c r="N11831">
        <v>0.34530720500000001</v>
      </c>
      <c r="O11831">
        <v>0</v>
      </c>
      <c r="P11831">
        <v>6.0038022000000003E-2</v>
      </c>
      <c r="Q11831">
        <v>0.27508901400000002</v>
      </c>
    </row>
    <row r="11832" spans="1:17">
      <c r="A11832" t="s">
        <v>23637</v>
      </c>
      <c r="B11832" t="s">
        <v>23638</v>
      </c>
      <c r="C11832">
        <v>2.0528964310000002</v>
      </c>
      <c r="D11832">
        <v>0.227392648</v>
      </c>
      <c r="E11832">
        <v>0.36400546</v>
      </c>
      <c r="F11832">
        <v>0.32601244699999998</v>
      </c>
      <c r="G11832">
        <v>0</v>
      </c>
      <c r="H11832">
        <v>0.65702127700000001</v>
      </c>
      <c r="I11832">
        <v>0.49896317699999998</v>
      </c>
      <c r="J11832">
        <v>0.34699527899999999</v>
      </c>
      <c r="K11832">
        <v>0.46564796400000003</v>
      </c>
      <c r="L11832">
        <v>0.86475888999999995</v>
      </c>
      <c r="M11832">
        <v>0.65677169300000005</v>
      </c>
      <c r="N11832">
        <v>0.168709687</v>
      </c>
      <c r="O11832">
        <v>0.75784604799999999</v>
      </c>
      <c r="P11832">
        <v>0.35933278699999999</v>
      </c>
      <c r="Q11832">
        <v>0.47040905100000002</v>
      </c>
    </row>
    <row r="11833" spans="1:17">
      <c r="A11833" t="s">
        <v>23639</v>
      </c>
      <c r="B11833" t="s">
        <v>8227</v>
      </c>
      <c r="C11833">
        <v>4.4479422670000002</v>
      </c>
      <c r="D11833">
        <v>0.15159509900000001</v>
      </c>
      <c r="E11833">
        <v>0.43680655200000001</v>
      </c>
      <c r="F11833">
        <v>0.18629282699999999</v>
      </c>
      <c r="G11833">
        <v>0.23633119299999999</v>
      </c>
      <c r="H11833">
        <v>0.52561702200000004</v>
      </c>
      <c r="I11833">
        <v>0.49896317699999998</v>
      </c>
      <c r="J11833">
        <v>0.30362086900000002</v>
      </c>
      <c r="K11833">
        <v>1.396943891</v>
      </c>
      <c r="L11833">
        <v>1.9457075020000001</v>
      </c>
      <c r="M11833">
        <v>1.313543385</v>
      </c>
      <c r="N11833">
        <v>0.21088710799999999</v>
      </c>
      <c r="O11833">
        <v>2.2735381449999998</v>
      </c>
      <c r="P11833">
        <v>0.76999882900000005</v>
      </c>
      <c r="Q11833">
        <v>0.70561357599999996</v>
      </c>
    </row>
    <row r="11834" spans="1:17">
      <c r="A11834" t="s">
        <v>23640</v>
      </c>
      <c r="B11834" t="s">
        <v>8228</v>
      </c>
      <c r="C11834">
        <v>1.6980852470000001</v>
      </c>
      <c r="D11834">
        <v>0.451419287</v>
      </c>
      <c r="E11834">
        <v>7.2262268000000004E-2</v>
      </c>
      <c r="F11834">
        <v>0.23114251799999999</v>
      </c>
      <c r="G11834">
        <v>0.17593652300000001</v>
      </c>
      <c r="H11834">
        <v>0.26086338199999998</v>
      </c>
      <c r="I11834">
        <v>0</v>
      </c>
      <c r="J11834">
        <v>0.25832029299999998</v>
      </c>
      <c r="K11834">
        <v>0.61626874099999995</v>
      </c>
      <c r="L11834">
        <v>1.716717072</v>
      </c>
      <c r="M11834">
        <v>3.2595535899999999</v>
      </c>
      <c r="N11834">
        <v>0.20932626600000001</v>
      </c>
      <c r="O11834">
        <v>2.632829466</v>
      </c>
      <c r="P11834">
        <v>0.45857989500000002</v>
      </c>
      <c r="Q11834">
        <v>0.233463702</v>
      </c>
    </row>
    <row r="11835" spans="1:17">
      <c r="A11835" t="s">
        <v>23641</v>
      </c>
      <c r="B11835" t="s">
        <v>8229</v>
      </c>
      <c r="C11835">
        <v>7.4531872879999996</v>
      </c>
      <c r="D11835">
        <v>0.37525694100000001</v>
      </c>
      <c r="E11835">
        <v>0.32437992700000001</v>
      </c>
      <c r="F11835">
        <v>0.36891786999999998</v>
      </c>
      <c r="G11835">
        <v>0.17550353799999999</v>
      </c>
      <c r="H11835">
        <v>0.52044277699999997</v>
      </c>
      <c r="I11835">
        <v>6.4226671189999998</v>
      </c>
      <c r="J11835">
        <v>0.85894852600000005</v>
      </c>
      <c r="K11835">
        <v>1.9979442709999999</v>
      </c>
      <c r="L11835">
        <v>2.1406152170000001</v>
      </c>
      <c r="M11835">
        <v>18.208577630000001</v>
      </c>
      <c r="N11835">
        <v>0.41762221399999999</v>
      </c>
      <c r="O11835">
        <v>6.3782785329999996</v>
      </c>
      <c r="P11835">
        <v>0.20331169499999999</v>
      </c>
      <c r="Q11835">
        <v>2.096002264</v>
      </c>
    </row>
    <row r="11836" spans="1:17">
      <c r="A11836" t="s">
        <v>23642</v>
      </c>
      <c r="B11836" t="s">
        <v>8230</v>
      </c>
      <c r="C11836">
        <v>0.33878123999999998</v>
      </c>
      <c r="D11836">
        <v>0.30020555199999999</v>
      </c>
      <c r="E11836">
        <v>0.18021107</v>
      </c>
      <c r="F11836">
        <v>9.2229467999999995E-2</v>
      </c>
      <c r="G11836">
        <v>0.17550353799999999</v>
      </c>
      <c r="H11836">
        <v>1.0408855539999999</v>
      </c>
      <c r="I11836">
        <v>9.8810263359999997</v>
      </c>
      <c r="J11836">
        <v>0.34357940999999997</v>
      </c>
      <c r="K11836">
        <v>1.229504167</v>
      </c>
      <c r="L11836">
        <v>1.28436913</v>
      </c>
      <c r="M11836">
        <v>1.950919031</v>
      </c>
      <c r="N11836">
        <v>0.66819554299999995</v>
      </c>
      <c r="O11836">
        <v>3.0015428389999999</v>
      </c>
      <c r="P11836">
        <v>0.25413961899999998</v>
      </c>
      <c r="Q11836">
        <v>0.46577828100000002</v>
      </c>
    </row>
    <row r="11837" spans="1:17">
      <c r="A11837" t="s">
        <v>23642</v>
      </c>
      <c r="B11837" t="s">
        <v>23643</v>
      </c>
      <c r="C11837">
        <v>9.741029224</v>
      </c>
      <c r="D11837">
        <v>0.200740849</v>
      </c>
      <c r="E11837">
        <v>0.16870445000000001</v>
      </c>
      <c r="F11837">
        <v>0.12334363199999999</v>
      </c>
      <c r="G11837">
        <v>0.23471070999999999</v>
      </c>
      <c r="H11837">
        <v>8.7002158999999996E-2</v>
      </c>
      <c r="I11837">
        <v>0.330361248</v>
      </c>
      <c r="J11837">
        <v>0.57435998499999996</v>
      </c>
      <c r="K11837">
        <v>1.335981386</v>
      </c>
      <c r="L11837">
        <v>1.57452054</v>
      </c>
      <c r="M11837">
        <v>4.3484554749999997</v>
      </c>
      <c r="N11837">
        <v>0.30718026700000001</v>
      </c>
      <c r="O11837">
        <v>5.770313808</v>
      </c>
      <c r="P11837">
        <v>0.271900117</v>
      </c>
      <c r="Q11837">
        <v>2.3359176810000002</v>
      </c>
    </row>
    <row r="11838" spans="1:17">
      <c r="A11838" t="s">
        <v>23644</v>
      </c>
      <c r="B11838" t="s">
        <v>8231</v>
      </c>
      <c r="C11838">
        <v>1.666899423</v>
      </c>
      <c r="D11838">
        <v>0.92318508700000002</v>
      </c>
      <c r="E11838">
        <v>0.177337877</v>
      </c>
      <c r="F11838">
        <v>0.28362189900000001</v>
      </c>
      <c r="G11838">
        <v>0.14392116499999999</v>
      </c>
      <c r="H11838">
        <v>0.16004534400000001</v>
      </c>
      <c r="I11838">
        <v>0</v>
      </c>
      <c r="J11838">
        <v>0.26414184000000002</v>
      </c>
      <c r="K11838">
        <v>0.94523560699999998</v>
      </c>
      <c r="L11838">
        <v>1.5798647530000001</v>
      </c>
      <c r="M11838">
        <v>2.3997682130000002</v>
      </c>
      <c r="N11838">
        <v>0.35959337600000002</v>
      </c>
      <c r="O11838">
        <v>4.1536234219999999</v>
      </c>
      <c r="P11838">
        <v>0.250087746</v>
      </c>
      <c r="Q11838">
        <v>1.1458803719999999</v>
      </c>
    </row>
    <row r="11839" spans="1:17">
      <c r="A11839" t="s">
        <v>23645</v>
      </c>
      <c r="B11839" t="s">
        <v>2389</v>
      </c>
      <c r="C11839">
        <v>0</v>
      </c>
      <c r="D11839">
        <v>0.45216297599999999</v>
      </c>
      <c r="E11839">
        <v>0.47047855599999999</v>
      </c>
      <c r="F11839">
        <v>0.64826527700000003</v>
      </c>
      <c r="G11839">
        <v>0.41119486199999999</v>
      </c>
      <c r="H11839">
        <v>1.698405414</v>
      </c>
      <c r="I11839">
        <v>1.4882583739999999</v>
      </c>
      <c r="J11839">
        <v>0.73311327400000004</v>
      </c>
      <c r="K11839">
        <v>2.0061730359999999</v>
      </c>
      <c r="L11839">
        <v>0.42988631799999999</v>
      </c>
      <c r="M11839">
        <v>0.65298470600000003</v>
      </c>
      <c r="N11839">
        <v>0.41934223999999998</v>
      </c>
      <c r="O11839">
        <v>3.767381302</v>
      </c>
      <c r="P11839">
        <v>5.1037264999999998E-2</v>
      </c>
      <c r="Q11839">
        <v>0.93539328600000005</v>
      </c>
    </row>
    <row r="11840" spans="1:17">
      <c r="A11840" t="s">
        <v>23646</v>
      </c>
      <c r="B11840" t="s">
        <v>8232</v>
      </c>
      <c r="C11840">
        <v>0.33933798799999998</v>
      </c>
      <c r="D11840">
        <v>0.37587363200000001</v>
      </c>
      <c r="E11840">
        <v>0.28881156299999999</v>
      </c>
      <c r="F11840">
        <v>0.60047673499999998</v>
      </c>
      <c r="G11840">
        <v>0.29298659599999999</v>
      </c>
      <c r="H11840">
        <v>0.39097354899999998</v>
      </c>
      <c r="I11840">
        <v>0.49486323399999999</v>
      </c>
      <c r="J11840">
        <v>0.43018005500000001</v>
      </c>
      <c r="K11840">
        <v>1.3854653050000001</v>
      </c>
      <c r="L11840">
        <v>0.42882661500000002</v>
      </c>
      <c r="M11840">
        <v>0.65137504800000001</v>
      </c>
      <c r="N11840">
        <v>0.41830852800000001</v>
      </c>
      <c r="O11840">
        <v>4.1339038549999998</v>
      </c>
      <c r="P11840">
        <v>0.101822907</v>
      </c>
      <c r="Q11840">
        <v>1.1663593350000001</v>
      </c>
    </row>
    <row r="11841" spans="1:17">
      <c r="A11841" t="s">
        <v>23647</v>
      </c>
      <c r="B11841" t="s">
        <v>23648</v>
      </c>
      <c r="C11841">
        <v>0.67479465999999999</v>
      </c>
      <c r="D11841">
        <v>0.44846883399999998</v>
      </c>
      <c r="E11841">
        <v>0.35894982800000003</v>
      </c>
      <c r="F11841">
        <v>0.36741085299999998</v>
      </c>
      <c r="G11841">
        <v>0.17478661200000001</v>
      </c>
      <c r="H11841">
        <v>0.12957919600000001</v>
      </c>
      <c r="I11841">
        <v>0.49203313300000001</v>
      </c>
      <c r="J11841">
        <v>0.29940391199999999</v>
      </c>
      <c r="K11841">
        <v>1.6836623129999999</v>
      </c>
      <c r="L11841">
        <v>1.065935437</v>
      </c>
      <c r="M11841">
        <v>1.9429495910000001</v>
      </c>
      <c r="N11841">
        <v>0.207958121</v>
      </c>
      <c r="O11841">
        <v>3.3629418389999999</v>
      </c>
      <c r="P11841">
        <v>0.20248117400000001</v>
      </c>
      <c r="Q11841">
        <v>0.69581338800000003</v>
      </c>
    </row>
    <row r="11842" spans="1:17">
      <c r="A11842" t="s">
        <v>23649</v>
      </c>
      <c r="B11842" t="s">
        <v>2341</v>
      </c>
      <c r="C11842">
        <v>1.3573519540000001</v>
      </c>
      <c r="D11842">
        <v>0.15034945299999999</v>
      </c>
      <c r="E11842">
        <v>0.108304336</v>
      </c>
      <c r="F11842">
        <v>9.2381036E-2</v>
      </c>
      <c r="G11842">
        <v>0</v>
      </c>
      <c r="H11842">
        <v>0.26064903299999997</v>
      </c>
      <c r="I11842">
        <v>0</v>
      </c>
      <c r="J11842">
        <v>0.43018005500000001</v>
      </c>
      <c r="K11842">
        <v>1.0775841260000001</v>
      </c>
      <c r="L11842">
        <v>1.5008931510000001</v>
      </c>
      <c r="M11842">
        <v>0.65137504800000001</v>
      </c>
      <c r="N11842">
        <v>0.54380108699999996</v>
      </c>
      <c r="O11842">
        <v>6.3887605030000003</v>
      </c>
      <c r="P11842">
        <v>0.40729162899999999</v>
      </c>
      <c r="Q11842">
        <v>1.1663593350000001</v>
      </c>
    </row>
    <row r="11843" spans="1:17">
      <c r="A11843" t="s">
        <v>23650</v>
      </c>
      <c r="B11843" t="s">
        <v>2328</v>
      </c>
      <c r="C11843">
        <v>6.1080837929999996</v>
      </c>
      <c r="D11843">
        <v>0.15034945299999999</v>
      </c>
      <c r="E11843">
        <v>0.28881156299999999</v>
      </c>
      <c r="F11843">
        <v>0.23095259000000001</v>
      </c>
      <c r="G11843">
        <v>0.117194638</v>
      </c>
      <c r="H11843">
        <v>0.39097354899999998</v>
      </c>
      <c r="I11843">
        <v>3.4640426350000002</v>
      </c>
      <c r="J11843">
        <v>0.559234071</v>
      </c>
      <c r="K11843">
        <v>2.1551682529999998</v>
      </c>
      <c r="L11843">
        <v>7.504465755</v>
      </c>
      <c r="M11843">
        <v>2.605500191</v>
      </c>
      <c r="N11843">
        <v>0.50197023399999996</v>
      </c>
      <c r="O11843">
        <v>6.012951062</v>
      </c>
      <c r="P11843">
        <v>0.76367180499999998</v>
      </c>
      <c r="Q11843">
        <v>1.3996312019999999</v>
      </c>
    </row>
    <row r="11844" spans="1:17">
      <c r="A11844" t="s">
        <v>23651</v>
      </c>
      <c r="B11844" t="s">
        <v>23652</v>
      </c>
      <c r="C11844">
        <v>42.649742099999997</v>
      </c>
      <c r="D11844">
        <v>7.6815820000000007E-2</v>
      </c>
      <c r="E11844">
        <v>0.44267465</v>
      </c>
      <c r="F11844">
        <v>0.188795501</v>
      </c>
      <c r="G11844">
        <v>0.29938260900000002</v>
      </c>
      <c r="H11844">
        <v>0</v>
      </c>
      <c r="I11844">
        <v>1.51699888</v>
      </c>
      <c r="J11844">
        <v>1.75828422</v>
      </c>
      <c r="K11844">
        <v>3.4606258130000001</v>
      </c>
      <c r="L11844">
        <v>7.8873852390000003</v>
      </c>
      <c r="M11844">
        <v>9.9839223310000005</v>
      </c>
      <c r="N11844">
        <v>0.34195229500000002</v>
      </c>
      <c r="O11844">
        <v>15.360540390000001</v>
      </c>
      <c r="P11844">
        <v>0.36416009599999999</v>
      </c>
      <c r="Q11844">
        <v>9.5345713580000009</v>
      </c>
    </row>
    <row r="11845" spans="1:17">
      <c r="A11845" t="s">
        <v>23653</v>
      </c>
      <c r="B11845" t="s">
        <v>23654</v>
      </c>
      <c r="C11845">
        <v>37.683907789999999</v>
      </c>
      <c r="D11845">
        <v>0.114359553</v>
      </c>
      <c r="E11845">
        <v>0.21967729499999999</v>
      </c>
      <c r="F11845">
        <v>7.0267326000000005E-2</v>
      </c>
      <c r="G11845">
        <v>8.9141172000000005E-2</v>
      </c>
      <c r="H11845">
        <v>0.19825617000000001</v>
      </c>
      <c r="I11845">
        <v>3.011242776</v>
      </c>
      <c r="J11845">
        <v>0.58897026699999999</v>
      </c>
      <c r="K11845">
        <v>2.5760033390000001</v>
      </c>
      <c r="L11845">
        <v>8.8067585810000004</v>
      </c>
      <c r="M11845">
        <v>0.99090429099999999</v>
      </c>
      <c r="N11845">
        <v>0.12727036999999999</v>
      </c>
      <c r="O11845">
        <v>2.286800451</v>
      </c>
      <c r="P11845">
        <v>0.30979619600000002</v>
      </c>
      <c r="Q11845">
        <v>1.064594483</v>
      </c>
    </row>
    <row r="11846" spans="1:17">
      <c r="A11846" t="s">
        <v>23655</v>
      </c>
      <c r="B11846" t="s">
        <v>2294</v>
      </c>
      <c r="C11846">
        <v>1.692517754</v>
      </c>
      <c r="D11846">
        <v>0.149979741</v>
      </c>
      <c r="E11846">
        <v>7.2025343000000006E-2</v>
      </c>
      <c r="F11846">
        <v>0.276461609</v>
      </c>
      <c r="G11846">
        <v>0.17535968199999999</v>
      </c>
      <c r="H11846">
        <v>0.13000404600000001</v>
      </c>
      <c r="I11846">
        <v>0.98729271299999999</v>
      </c>
      <c r="J11846">
        <v>1.9739622809999999</v>
      </c>
      <c r="K11846">
        <v>1.689182518</v>
      </c>
      <c r="L11846">
        <v>1.069430307</v>
      </c>
      <c r="M11846">
        <v>1.949319917</v>
      </c>
      <c r="N11846">
        <v>1.7108475940000001</v>
      </c>
      <c r="O11846">
        <v>0.74977064000000004</v>
      </c>
      <c r="P11846">
        <v>0.45707635400000002</v>
      </c>
      <c r="Q11846">
        <v>0.69809474299999996</v>
      </c>
    </row>
    <row r="11847" spans="1:17">
      <c r="A11847" t="s">
        <v>23656</v>
      </c>
      <c r="B11847" t="s">
        <v>2274</v>
      </c>
      <c r="C11847">
        <v>8.4834497120000005</v>
      </c>
      <c r="D11847">
        <v>7.5174725999999997E-2</v>
      </c>
      <c r="E11847">
        <v>0.25271011700000001</v>
      </c>
      <c r="F11847">
        <v>0.13857155400000001</v>
      </c>
      <c r="G11847">
        <v>5.8597319000000002E-2</v>
      </c>
      <c r="H11847">
        <v>0.26064903299999997</v>
      </c>
      <c r="I11847">
        <v>2.9691794009999999</v>
      </c>
      <c r="J11847">
        <v>0.60225207700000005</v>
      </c>
      <c r="K11847">
        <v>2.3091088420000001</v>
      </c>
      <c r="L11847">
        <v>3.859439531</v>
      </c>
      <c r="M11847">
        <v>1.954125143</v>
      </c>
      <c r="N11847">
        <v>0.41830852800000001</v>
      </c>
      <c r="O11847">
        <v>4.1339038549999998</v>
      </c>
      <c r="P11847">
        <v>0.61093744400000005</v>
      </c>
      <c r="Q11847">
        <v>0.93308746799999998</v>
      </c>
    </row>
    <row r="11848" spans="1:17">
      <c r="A11848" t="s">
        <v>23657</v>
      </c>
      <c r="B11848" t="s">
        <v>2261</v>
      </c>
      <c r="C11848">
        <v>5.0900698269999998</v>
      </c>
      <c r="D11848">
        <v>0.15034945299999999</v>
      </c>
      <c r="E11848">
        <v>0.14440578100000001</v>
      </c>
      <c r="F11848">
        <v>0.13857155400000001</v>
      </c>
      <c r="G11848">
        <v>0.175791958</v>
      </c>
      <c r="H11848">
        <v>0.26064903299999997</v>
      </c>
      <c r="I11848">
        <v>1.979452934</v>
      </c>
      <c r="J11848">
        <v>0.73130609300000005</v>
      </c>
      <c r="K11848">
        <v>1.231524716</v>
      </c>
      <c r="L11848">
        <v>5.3603326820000001</v>
      </c>
      <c r="M11848">
        <v>2.605500191</v>
      </c>
      <c r="N11848">
        <v>0.54380108699999996</v>
      </c>
      <c r="O11848">
        <v>4.5097132960000001</v>
      </c>
      <c r="P11848">
        <v>0.35638017599999999</v>
      </c>
      <c r="Q11848">
        <v>0.23327186699999999</v>
      </c>
    </row>
    <row r="11849" spans="1:17">
      <c r="A11849" t="s">
        <v>23658</v>
      </c>
      <c r="B11849" t="s">
        <v>2250</v>
      </c>
      <c r="C11849">
        <v>7.1319580360000003</v>
      </c>
      <c r="D11849">
        <v>0.30094619099999997</v>
      </c>
      <c r="E11849">
        <v>0.108393402</v>
      </c>
      <c r="F11849">
        <v>4.6228503999999997E-2</v>
      </c>
      <c r="G11849">
        <v>0.17593652300000001</v>
      </c>
      <c r="H11849">
        <v>0</v>
      </c>
      <c r="I11849">
        <v>0.49527019300000003</v>
      </c>
      <c r="J11849">
        <v>0.64580073199999999</v>
      </c>
      <c r="K11849">
        <v>3.2354108930000001</v>
      </c>
      <c r="L11849">
        <v>3.8626134130000001</v>
      </c>
      <c r="M11849">
        <v>2.607642872</v>
      </c>
      <c r="N11849">
        <v>0.58611354500000001</v>
      </c>
      <c r="O11849">
        <v>0.75223698999999999</v>
      </c>
      <c r="P11849">
        <v>0.20381328700000001</v>
      </c>
      <c r="Q11849">
        <v>0.46692740500000002</v>
      </c>
    </row>
    <row r="11850" spans="1:17">
      <c r="A11850" t="s">
        <v>23659</v>
      </c>
      <c r="B11850" t="s">
        <v>23660</v>
      </c>
      <c r="C11850">
        <v>24.771673159999999</v>
      </c>
      <c r="D11850">
        <v>0.15034945299999999</v>
      </c>
      <c r="E11850">
        <v>0.28881156299999999</v>
      </c>
      <c r="F11850">
        <v>4.6190518E-2</v>
      </c>
      <c r="G11850">
        <v>0.23438927700000001</v>
      </c>
      <c r="H11850">
        <v>0</v>
      </c>
      <c r="I11850">
        <v>1.979452934</v>
      </c>
      <c r="J11850">
        <v>0.47319805999999998</v>
      </c>
      <c r="K11850">
        <v>1.539405895</v>
      </c>
      <c r="L11850">
        <v>2.3585463799999999</v>
      </c>
      <c r="M11850">
        <v>7.1651255249999997</v>
      </c>
      <c r="N11850">
        <v>0.37647767599999998</v>
      </c>
      <c r="O11850">
        <v>19.91790039</v>
      </c>
      <c r="P11850">
        <v>0.20364581500000001</v>
      </c>
      <c r="Q11850">
        <v>2.3327186700000002</v>
      </c>
    </row>
    <row r="11851" spans="1:17">
      <c r="A11851" t="s">
        <v>23659</v>
      </c>
      <c r="B11851" t="s">
        <v>2223</v>
      </c>
      <c r="C11851">
        <v>3.3933798849999999</v>
      </c>
      <c r="D11851">
        <v>0.30069890599999999</v>
      </c>
      <c r="E11851">
        <v>0.28881156299999999</v>
      </c>
      <c r="F11851">
        <v>9.2381036E-2</v>
      </c>
      <c r="G11851">
        <v>0.41018123499999998</v>
      </c>
      <c r="H11851">
        <v>0.130324516</v>
      </c>
      <c r="I11851">
        <v>1.979452934</v>
      </c>
      <c r="J11851">
        <v>0.43018005500000001</v>
      </c>
      <c r="K11851">
        <v>0.92364353700000001</v>
      </c>
      <c r="L11851">
        <v>1.5008931510000001</v>
      </c>
      <c r="M11851">
        <v>0.65137504800000001</v>
      </c>
      <c r="N11851">
        <v>0.16732341100000001</v>
      </c>
      <c r="O11851">
        <v>3.3822849719999999</v>
      </c>
      <c r="P11851">
        <v>0.20364581500000001</v>
      </c>
      <c r="Q11851">
        <v>0.23327186699999999</v>
      </c>
    </row>
    <row r="11852" spans="1:17">
      <c r="A11852" t="s">
        <v>23661</v>
      </c>
      <c r="B11852" t="s">
        <v>2208</v>
      </c>
      <c r="C11852">
        <v>7.9012946169999996</v>
      </c>
      <c r="D11852">
        <v>0.155591228</v>
      </c>
      <c r="E11852">
        <v>0.26152058900000003</v>
      </c>
      <c r="F11852">
        <v>0.16730315600000001</v>
      </c>
      <c r="G11852">
        <v>0.18192075899999999</v>
      </c>
      <c r="H11852">
        <v>0.40460442899999999</v>
      </c>
      <c r="I11852">
        <v>2.3045225330000001</v>
      </c>
      <c r="J11852">
        <v>0.40066004599999999</v>
      </c>
      <c r="K11852">
        <v>2.070998356</v>
      </c>
      <c r="L11852">
        <v>6.7676023360000004</v>
      </c>
      <c r="M11852">
        <v>2.3592959320000002</v>
      </c>
      <c r="N11852">
        <v>0.28138006900000001</v>
      </c>
      <c r="O11852">
        <v>3.694660592</v>
      </c>
      <c r="P11852">
        <v>0.31611856700000002</v>
      </c>
      <c r="Q11852">
        <v>1.0863209009999999</v>
      </c>
    </row>
    <row r="11853" spans="1:17">
      <c r="A11853" t="e">
        <v>#N/A</v>
      </c>
      <c r="B11853" t="s">
        <v>23662</v>
      </c>
      <c r="C11853">
        <v>0</v>
      </c>
      <c r="D11853">
        <v>0</v>
      </c>
      <c r="E11853">
        <v>0.12809171699999999</v>
      </c>
      <c r="F11853">
        <v>0.163888806</v>
      </c>
      <c r="G11853">
        <v>0</v>
      </c>
      <c r="H11853">
        <v>0</v>
      </c>
      <c r="I11853">
        <v>0</v>
      </c>
      <c r="J11853">
        <v>0.30526479699999998</v>
      </c>
      <c r="K11853">
        <v>0</v>
      </c>
      <c r="L11853">
        <v>0.76076091800000001</v>
      </c>
      <c r="M11853">
        <v>0</v>
      </c>
      <c r="N11853">
        <v>0.148420256</v>
      </c>
      <c r="O11853">
        <v>0</v>
      </c>
      <c r="P11853">
        <v>0</v>
      </c>
      <c r="Q11853">
        <v>0</v>
      </c>
    </row>
    <row r="11854" spans="1:17">
      <c r="A11854" t="s">
        <v>23663</v>
      </c>
      <c r="B11854" t="s">
        <v>8234</v>
      </c>
      <c r="C11854">
        <v>6.0784100810000004</v>
      </c>
      <c r="D11854">
        <v>0.19802519900000001</v>
      </c>
      <c r="E11854">
        <v>0.20921647099999999</v>
      </c>
      <c r="F11854">
        <v>2.4335005E-2</v>
      </c>
      <c r="G11854">
        <v>9.2614205000000005E-2</v>
      </c>
      <c r="H11854">
        <v>0.20598043699999999</v>
      </c>
      <c r="I11854">
        <v>1.5642819619999999</v>
      </c>
      <c r="J11854">
        <v>0.47593556999999997</v>
      </c>
      <c r="K11854">
        <v>2.5952650720000001</v>
      </c>
      <c r="L11854">
        <v>1.0166532269999999</v>
      </c>
      <c r="M11854">
        <v>2.0590219040000002</v>
      </c>
      <c r="N11854">
        <v>0.440763185</v>
      </c>
      <c r="O11854">
        <v>2.9698707149999999</v>
      </c>
      <c r="P11854">
        <v>0.268221814</v>
      </c>
      <c r="Q11854">
        <v>0.98317527999999998</v>
      </c>
    </row>
    <row r="11855" spans="1:17">
      <c r="A11855" t="s">
        <v>23664</v>
      </c>
      <c r="B11855" t="s">
        <v>23665</v>
      </c>
      <c r="C11855">
        <v>40.629550180000003</v>
      </c>
      <c r="D11855">
        <v>0</v>
      </c>
      <c r="E11855">
        <v>0.59212208899999996</v>
      </c>
      <c r="F11855">
        <v>7.5759919999999994E-2</v>
      </c>
      <c r="G11855">
        <v>0.28832724100000001</v>
      </c>
      <c r="H11855">
        <v>0.427506567</v>
      </c>
      <c r="I11855">
        <v>43.017753939999999</v>
      </c>
      <c r="J11855">
        <v>1.3405732349999999</v>
      </c>
      <c r="K11855">
        <v>16.15919762</v>
      </c>
      <c r="L11855">
        <v>30.947179999999999</v>
      </c>
      <c r="M11855">
        <v>16.025406329999999</v>
      </c>
      <c r="N11855">
        <v>0.891921729</v>
      </c>
      <c r="O11855">
        <v>30.20302482</v>
      </c>
      <c r="P11855">
        <v>0.25050905299999998</v>
      </c>
      <c r="Q11855">
        <v>13.77372916</v>
      </c>
    </row>
    <row r="11856" spans="1:17">
      <c r="A11856" t="s">
        <v>23666</v>
      </c>
      <c r="B11856" t="s">
        <v>23667</v>
      </c>
      <c r="C11856">
        <v>5.5006827009999997</v>
      </c>
      <c r="D11856">
        <v>1.218585397</v>
      </c>
      <c r="E11856">
        <v>0.72025342599999997</v>
      </c>
      <c r="F11856">
        <v>5.7596169000000003E-2</v>
      </c>
      <c r="G11856">
        <v>0.58453227500000005</v>
      </c>
      <c r="H11856">
        <v>0.65002023099999995</v>
      </c>
      <c r="I11856">
        <v>32.08701319</v>
      </c>
      <c r="J11856">
        <v>0.42912223500000002</v>
      </c>
      <c r="K11856">
        <v>7.8700549110000004</v>
      </c>
      <c r="L11856">
        <v>17.64560007</v>
      </c>
      <c r="M11856">
        <v>0</v>
      </c>
      <c r="N11856">
        <v>0.36511991300000002</v>
      </c>
      <c r="O11856">
        <v>5.1546731469999996</v>
      </c>
      <c r="P11856">
        <v>0.88875957800000005</v>
      </c>
      <c r="Q11856">
        <v>2.326982477</v>
      </c>
    </row>
    <row r="11857" spans="1:17">
      <c r="A11857" t="s">
        <v>23668</v>
      </c>
      <c r="B11857" t="s">
        <v>8235</v>
      </c>
      <c r="C11857">
        <v>10.703002250000001</v>
      </c>
      <c r="D11857">
        <v>1.0736935990000001</v>
      </c>
      <c r="E11857">
        <v>1.48241891</v>
      </c>
      <c r="F11857">
        <v>0.96209541099999996</v>
      </c>
      <c r="G11857">
        <v>0.66256518900000005</v>
      </c>
      <c r="H11857">
        <v>7.7557425999999999E-2</v>
      </c>
      <c r="I11857">
        <v>2.6504826389999998</v>
      </c>
      <c r="J11857">
        <v>1.228821422</v>
      </c>
      <c r="K11857">
        <v>1.8322317589999999</v>
      </c>
      <c r="L11857">
        <v>7.2731719869999996</v>
      </c>
      <c r="M11857">
        <v>2.7134787440000001</v>
      </c>
      <c r="N11857">
        <v>1.8670469890000001</v>
      </c>
      <c r="O11857">
        <v>5.1439032139999998</v>
      </c>
      <c r="P11857">
        <v>0.78774582699999995</v>
      </c>
      <c r="Q11857">
        <v>2.3599812500000001</v>
      </c>
    </row>
    <row r="11858" spans="1:17">
      <c r="A11858" t="s">
        <v>22251</v>
      </c>
      <c r="B11858" t="s">
        <v>8236</v>
      </c>
      <c r="C11858">
        <v>5.3659833240000001</v>
      </c>
      <c r="D11858">
        <v>0.274325763</v>
      </c>
      <c r="E11858">
        <v>0.24152426199999999</v>
      </c>
      <c r="F11858">
        <v>0.11237153499999999</v>
      </c>
      <c r="G11858">
        <v>3.5638649000000001E-2</v>
      </c>
      <c r="H11858">
        <v>7.9262837000000003E-2</v>
      </c>
      <c r="I11858">
        <v>1.2038951630000001</v>
      </c>
      <c r="J11858">
        <v>0.47094074400000002</v>
      </c>
      <c r="K11858">
        <v>0.74900828500000005</v>
      </c>
      <c r="L11858">
        <v>2.6081058970000002</v>
      </c>
      <c r="M11858">
        <v>1.9808181739999999</v>
      </c>
      <c r="N11858">
        <v>0.50882706600000005</v>
      </c>
      <c r="O11858">
        <v>1.8285260969999999</v>
      </c>
      <c r="P11858">
        <v>0.309641375</v>
      </c>
      <c r="Q11858">
        <v>0.70937496799999999</v>
      </c>
    </row>
    <row r="11859" spans="1:17">
      <c r="A11859" t="s">
        <v>23669</v>
      </c>
      <c r="B11859" t="s">
        <v>23670</v>
      </c>
      <c r="C11859">
        <v>3.6278857859999998</v>
      </c>
      <c r="D11859">
        <v>0.13394969600000001</v>
      </c>
      <c r="E11859">
        <v>0.107211955</v>
      </c>
      <c r="F11859">
        <v>5.4869556E-2</v>
      </c>
      <c r="G11859">
        <v>0.17401888099999999</v>
      </c>
      <c r="H11859">
        <v>0.15481204100000001</v>
      </c>
      <c r="I11859">
        <v>0.58784632000000003</v>
      </c>
      <c r="J11859">
        <v>0.434357987</v>
      </c>
      <c r="K11859">
        <v>0.45716373199999999</v>
      </c>
      <c r="L11859">
        <v>1.273504124</v>
      </c>
      <c r="M11859">
        <v>0</v>
      </c>
      <c r="N11859">
        <v>0.17391753800000001</v>
      </c>
      <c r="O11859">
        <v>6.2499182639999997</v>
      </c>
      <c r="P11859">
        <v>0.12095507899999999</v>
      </c>
      <c r="Q11859">
        <v>0.27710284299999999</v>
      </c>
    </row>
    <row r="11860" spans="1:17">
      <c r="A11860" t="s">
        <v>23671</v>
      </c>
      <c r="B11860" t="s">
        <v>23672</v>
      </c>
      <c r="C11860">
        <v>6.0571183919999996</v>
      </c>
      <c r="D11860">
        <v>0.187859635</v>
      </c>
      <c r="E11860">
        <v>0.23198541</v>
      </c>
      <c r="F11860">
        <v>0.16489838800000001</v>
      </c>
      <c r="G11860">
        <v>0.27194725400000003</v>
      </c>
      <c r="H11860">
        <v>0.37220284300000001</v>
      </c>
      <c r="I11860">
        <v>1.236650011</v>
      </c>
      <c r="J11860">
        <v>0.66036234800000004</v>
      </c>
      <c r="K11860">
        <v>2.033379526</v>
      </c>
      <c r="L11860">
        <v>2.6025209239999998</v>
      </c>
      <c r="M11860">
        <v>3.4880761210000002</v>
      </c>
      <c r="N11860">
        <v>0.61227165299999997</v>
      </c>
      <c r="O11860">
        <v>2.0124380620000002</v>
      </c>
      <c r="P11860">
        <v>0.290803117</v>
      </c>
      <c r="Q11860">
        <v>1.415711838</v>
      </c>
    </row>
    <row r="11861" spans="1:17">
      <c r="A11861" t="s">
        <v>23673</v>
      </c>
      <c r="B11861" t="s">
        <v>8557</v>
      </c>
      <c r="C11861">
        <v>6.7316328839999997</v>
      </c>
      <c r="D11861">
        <v>0.93833479099999995</v>
      </c>
      <c r="E11861">
        <v>0.94147412100000005</v>
      </c>
      <c r="F11861">
        <v>0.66921262500000001</v>
      </c>
      <c r="G11861">
        <v>0.94039038500000005</v>
      </c>
      <c r="H11861">
        <v>0.49382489299999999</v>
      </c>
      <c r="I11861">
        <v>4.6326811939999999</v>
      </c>
      <c r="J11861">
        <v>1.562916623</v>
      </c>
      <c r="K11861">
        <v>5.3184218129999996</v>
      </c>
      <c r="L11861">
        <v>9.2715298579999992</v>
      </c>
      <c r="M11861">
        <v>3.629686049</v>
      </c>
      <c r="N11861">
        <v>1.6223475709999999</v>
      </c>
      <c r="O11861">
        <v>5.1097006409999999</v>
      </c>
      <c r="P11861">
        <v>0.81704491199999996</v>
      </c>
      <c r="Q11861">
        <v>2.703732021</v>
      </c>
    </row>
    <row r="11862" spans="1:17">
      <c r="A11862" t="e">
        <v>#N/A</v>
      </c>
      <c r="B11862" t="s">
        <v>23674</v>
      </c>
      <c r="C11862">
        <v>0</v>
      </c>
      <c r="D11862">
        <v>1.2321567959999999</v>
      </c>
      <c r="E11862">
        <v>0.29586167699999999</v>
      </c>
      <c r="F11862">
        <v>1.1356335449999999</v>
      </c>
      <c r="G11862">
        <v>0.24011090099999999</v>
      </c>
      <c r="H11862">
        <v>1.6020700640000001</v>
      </c>
      <c r="I11862">
        <v>0</v>
      </c>
      <c r="J11862">
        <v>1.5864518990000001</v>
      </c>
      <c r="K11862">
        <v>0</v>
      </c>
      <c r="L11862">
        <v>1.757178417</v>
      </c>
      <c r="M11862">
        <v>2.6691024680000002</v>
      </c>
      <c r="N11862">
        <v>1.542671149</v>
      </c>
      <c r="O11862">
        <v>0</v>
      </c>
      <c r="P11862">
        <v>1.0430848340000001</v>
      </c>
      <c r="Q11862">
        <v>0</v>
      </c>
    </row>
    <row r="11863" spans="1:17">
      <c r="A11863" t="s">
        <v>23675</v>
      </c>
      <c r="B11863" t="s">
        <v>2134</v>
      </c>
      <c r="C11863">
        <v>0</v>
      </c>
      <c r="D11863">
        <v>1.1695863339999999</v>
      </c>
      <c r="E11863">
        <v>1.372983093</v>
      </c>
      <c r="F11863">
        <v>1.4372862049999999</v>
      </c>
      <c r="G11863">
        <v>0.70907750400000003</v>
      </c>
      <c r="H11863">
        <v>0</v>
      </c>
      <c r="I11863">
        <v>0</v>
      </c>
      <c r="J11863">
        <v>3.8669765030000001</v>
      </c>
      <c r="K11863">
        <v>1.5966962849999999</v>
      </c>
      <c r="L11863">
        <v>2.2239289339999999</v>
      </c>
      <c r="M11863">
        <v>3.3780828110000001</v>
      </c>
      <c r="N11863">
        <v>2.1693813030000002</v>
      </c>
      <c r="O11863">
        <v>1.299318438</v>
      </c>
      <c r="P11863">
        <v>2.1122467880000002</v>
      </c>
      <c r="Q11863">
        <v>3.6292993739999999</v>
      </c>
    </row>
    <row r="11864" spans="1:17">
      <c r="A11864" t="s">
        <v>23676</v>
      </c>
      <c r="B11864" t="s">
        <v>5344</v>
      </c>
      <c r="C11864">
        <v>4.0421631189999996</v>
      </c>
      <c r="D11864">
        <v>3.7311436429999998</v>
      </c>
      <c r="E11864">
        <v>3.4402969520000002</v>
      </c>
      <c r="F11864">
        <v>5.1353608250000002</v>
      </c>
      <c r="G11864">
        <v>2.094017741</v>
      </c>
      <c r="H11864">
        <v>4.1397699540000001</v>
      </c>
      <c r="I11864">
        <v>2.9473828150000001</v>
      </c>
      <c r="J11864">
        <v>3.2453681579999998</v>
      </c>
      <c r="K11864">
        <v>0.61124208000000002</v>
      </c>
      <c r="L11864">
        <v>1.2770358639999999</v>
      </c>
      <c r="M11864">
        <v>2.586373354</v>
      </c>
      <c r="N11864">
        <v>2.8236166859999998</v>
      </c>
      <c r="O11864">
        <v>0.74610128899999995</v>
      </c>
      <c r="P11864">
        <v>4.4473189580000003</v>
      </c>
      <c r="Q11864">
        <v>6.020545201</v>
      </c>
    </row>
    <row r="11865" spans="1:17">
      <c r="A11865" t="s">
        <v>23677</v>
      </c>
      <c r="B11865" t="s">
        <v>9149</v>
      </c>
      <c r="C11865">
        <v>42.715214799999998</v>
      </c>
      <c r="D11865">
        <v>0.92615130700000003</v>
      </c>
      <c r="E11865">
        <v>0.67682265200000002</v>
      </c>
      <c r="F11865">
        <v>1.1381327379999999</v>
      </c>
      <c r="G11865">
        <v>0.65914246799999998</v>
      </c>
      <c r="H11865">
        <v>1.3961702140000001</v>
      </c>
      <c r="I11865">
        <v>3.1808902560000001</v>
      </c>
      <c r="J11865">
        <v>0.73736496699999998</v>
      </c>
      <c r="K11865">
        <v>24.984923550000001</v>
      </c>
      <c r="L11865">
        <v>67.187712180000005</v>
      </c>
      <c r="M11865">
        <v>24.772607279999999</v>
      </c>
      <c r="N11865">
        <v>1.1651512719999999</v>
      </c>
      <c r="O11865">
        <v>52.13743985</v>
      </c>
      <c r="P11865">
        <v>0.709040589</v>
      </c>
      <c r="Q11865">
        <v>14.244574070000001</v>
      </c>
    </row>
    <row r="11866" spans="1:17">
      <c r="A11866" t="s">
        <v>23678</v>
      </c>
      <c r="B11866" t="s">
        <v>7614</v>
      </c>
      <c r="C11866">
        <v>12.243044360000001</v>
      </c>
      <c r="D11866">
        <v>4.1290882729999998</v>
      </c>
      <c r="E11866">
        <v>2.857748881</v>
      </c>
      <c r="F11866">
        <v>3.7061350480000002</v>
      </c>
      <c r="G11866">
        <v>2.1772534019999998</v>
      </c>
      <c r="H11866">
        <v>9.6847262020000002</v>
      </c>
      <c r="I11866">
        <v>2.3983349540000001</v>
      </c>
      <c r="J11866">
        <v>2.965120717</v>
      </c>
      <c r="K11866">
        <v>3.9790236619999999</v>
      </c>
      <c r="L11866">
        <v>3.5792791350000002</v>
      </c>
      <c r="M11866">
        <v>3.1568632289999998</v>
      </c>
      <c r="N11866">
        <v>0.991132083</v>
      </c>
      <c r="O11866">
        <v>4.8569213109999998</v>
      </c>
      <c r="P11866">
        <v>2.3303253650000002</v>
      </c>
      <c r="Q11866">
        <v>3.014780837</v>
      </c>
    </row>
    <row r="11867" spans="1:17">
      <c r="A11867" t="s">
        <v>23679</v>
      </c>
      <c r="B11867" t="s">
        <v>4671</v>
      </c>
      <c r="C11867">
        <v>5.59728023</v>
      </c>
      <c r="D11867">
        <v>1.54998123</v>
      </c>
      <c r="E11867">
        <v>1.3956626110000001</v>
      </c>
      <c r="F11867">
        <v>1.1904671849999999</v>
      </c>
      <c r="G11867">
        <v>0.78531824400000005</v>
      </c>
      <c r="H11867">
        <v>2.0824875170000001</v>
      </c>
      <c r="I11867">
        <v>2.5508198019999999</v>
      </c>
      <c r="J11867">
        <v>2.1508820530000001</v>
      </c>
      <c r="K11867">
        <v>5.475160153</v>
      </c>
      <c r="L11867">
        <v>5.5260693559999998</v>
      </c>
      <c r="M11867">
        <v>10.072724689999999</v>
      </c>
      <c r="N11867">
        <v>0.73311182900000005</v>
      </c>
      <c r="O11867">
        <v>6.7800098069999999</v>
      </c>
      <c r="P11867">
        <v>1.049711802</v>
      </c>
      <c r="Q11867">
        <v>6.2525950159999999</v>
      </c>
    </row>
    <row r="11868" spans="1:17">
      <c r="A11868" t="s">
        <v>23680</v>
      </c>
      <c r="B11868" t="s">
        <v>2995</v>
      </c>
      <c r="C11868">
        <v>10.73946529</v>
      </c>
      <c r="D11868">
        <v>6.9687193279999997</v>
      </c>
      <c r="E11868">
        <v>11.13377363</v>
      </c>
      <c r="F11868">
        <v>7.9935238679999996</v>
      </c>
      <c r="G11868">
        <v>9.1409980750000006</v>
      </c>
      <c r="H11868">
        <v>12.37364221</v>
      </c>
      <c r="I11868">
        <v>23.325746330000001</v>
      </c>
      <c r="J11868">
        <v>26.050932929999998</v>
      </c>
      <c r="K11868">
        <v>14.304890950000001</v>
      </c>
      <c r="L11868">
        <v>10.82842565</v>
      </c>
      <c r="M11868">
        <v>10.234349010000001</v>
      </c>
      <c r="N11868">
        <v>10.42199265</v>
      </c>
      <c r="O11868">
        <v>15.099125069999999</v>
      </c>
      <c r="P11868">
        <v>10.204647830000001</v>
      </c>
      <c r="Q11868">
        <v>12.25206487</v>
      </c>
    </row>
    <row r="11869" spans="1:17">
      <c r="A11869" t="s">
        <v>23681</v>
      </c>
      <c r="B11869" t="s">
        <v>23682</v>
      </c>
      <c r="C11869">
        <v>10.499347419999999</v>
      </c>
      <c r="D11869">
        <v>3.4889355050000002</v>
      </c>
      <c r="E11869">
        <v>4.2818455789999996</v>
      </c>
      <c r="F11869">
        <v>3.0965262120000001</v>
      </c>
      <c r="G11869">
        <v>3.02173464</v>
      </c>
      <c r="H11869">
        <v>3.360274075</v>
      </c>
      <c r="I11869">
        <v>7.6557019730000002</v>
      </c>
      <c r="J11869">
        <v>7.3205343970000003</v>
      </c>
      <c r="K11869">
        <v>11.11372781</v>
      </c>
      <c r="L11869">
        <v>5.5284109109999999</v>
      </c>
      <c r="M11869">
        <v>13.435990390000001</v>
      </c>
      <c r="N11869">
        <v>3.4513998579999998</v>
      </c>
      <c r="O11869">
        <v>23.2555978</v>
      </c>
      <c r="P11869">
        <v>6.5634787210000001</v>
      </c>
      <c r="Q11869">
        <v>12.029316189999999</v>
      </c>
    </row>
    <row r="11870" spans="1:17">
      <c r="A11870" t="s">
        <v>23683</v>
      </c>
      <c r="B11870" t="s">
        <v>9147</v>
      </c>
      <c r="C11870">
        <v>76.427883519999995</v>
      </c>
      <c r="D11870">
        <v>2.0033790250000001</v>
      </c>
      <c r="E11870">
        <v>1.269424758</v>
      </c>
      <c r="F11870">
        <v>1.572893906</v>
      </c>
      <c r="G11870">
        <v>1.0844424800000001</v>
      </c>
      <c r="H11870">
        <v>1.7847879090000001</v>
      </c>
      <c r="I11870">
        <v>5.9528826170000002</v>
      </c>
      <c r="J11870">
        <v>2.9774922949999998</v>
      </c>
      <c r="K11870">
        <v>4.3303750010000002</v>
      </c>
      <c r="L11870">
        <v>5.4362707290000003</v>
      </c>
      <c r="M11870">
        <v>34.115074749999998</v>
      </c>
      <c r="N11870">
        <v>1.9508596819999999</v>
      </c>
      <c r="O11870">
        <v>47.085276919999998</v>
      </c>
      <c r="P11870">
        <v>1.8844050830000001</v>
      </c>
      <c r="Q11870">
        <v>14.2895691</v>
      </c>
    </row>
    <row r="11871" spans="1:17">
      <c r="A11871" t="s">
        <v>23684</v>
      </c>
      <c r="B11871" t="s">
        <v>1742</v>
      </c>
      <c r="C11871">
        <v>26.868414430000001</v>
      </c>
      <c r="D11871">
        <v>52.684977359999998</v>
      </c>
      <c r="E11871">
        <v>56.038741700000003</v>
      </c>
      <c r="F11871">
        <v>45.010439230000003</v>
      </c>
      <c r="G11871">
        <v>72.51690309</v>
      </c>
      <c r="H11871">
        <v>48.06803918</v>
      </c>
      <c r="I11871">
        <v>65.097898180000001</v>
      </c>
      <c r="J11871">
        <v>40.797977029999998</v>
      </c>
      <c r="K11871">
        <v>110.66395009999999</v>
      </c>
      <c r="L11871">
        <v>129.36914060000001</v>
      </c>
      <c r="M11871">
        <v>19.259082790000001</v>
      </c>
      <c r="N11871">
        <v>13.793519180000001</v>
      </c>
      <c r="O11871">
        <v>26.837065200000001</v>
      </c>
      <c r="P11871">
        <v>14.019601359999999</v>
      </c>
      <c r="Q11871">
        <v>53.306439840000003</v>
      </c>
    </row>
    <row r="11872" spans="1:17">
      <c r="A11872" t="s">
        <v>23685</v>
      </c>
      <c r="B11872" t="s">
        <v>23686</v>
      </c>
      <c r="C11872">
        <v>0</v>
      </c>
      <c r="D11872">
        <v>6.3931123410000001</v>
      </c>
      <c r="E11872">
        <v>6.4579831280000004</v>
      </c>
      <c r="F11872">
        <v>5.418203418</v>
      </c>
      <c r="G11872">
        <v>4.639636898</v>
      </c>
      <c r="H11872">
        <v>3.0574445560000001</v>
      </c>
      <c r="I11872">
        <v>4.3536040140000001</v>
      </c>
      <c r="J11872">
        <v>1.0092127740000001</v>
      </c>
      <c r="K11872">
        <v>26.183254089999998</v>
      </c>
      <c r="L11872">
        <v>24.522165789999999</v>
      </c>
      <c r="M11872">
        <v>1.9101769470000001</v>
      </c>
      <c r="N11872">
        <v>9.9362891090000005</v>
      </c>
      <c r="O11872">
        <v>9.9186525569999997</v>
      </c>
      <c r="P11872">
        <v>0.89579622800000003</v>
      </c>
      <c r="Q11872">
        <v>4.7885374340000002</v>
      </c>
    </row>
    <row r="11873" spans="1:17">
      <c r="A11873" t="s">
        <v>23687</v>
      </c>
      <c r="B11873" t="s">
        <v>2847</v>
      </c>
      <c r="C11873">
        <v>6.663918282</v>
      </c>
      <c r="D11873">
        <v>2.49296513</v>
      </c>
      <c r="E11873">
        <v>2.5214900349999998</v>
      </c>
      <c r="F11873">
        <v>2.284837988</v>
      </c>
      <c r="G11873">
        <v>3.1048104919999999</v>
      </c>
      <c r="H11873">
        <v>3.3802239439999999</v>
      </c>
      <c r="I11873">
        <v>9.0763597150000006</v>
      </c>
      <c r="J11873">
        <v>3.5863618050000001</v>
      </c>
      <c r="K11873">
        <v>8.527380655</v>
      </c>
      <c r="L11873">
        <v>6.7529257339999997</v>
      </c>
      <c r="M11873">
        <v>3.4996163130000002</v>
      </c>
      <c r="N11873">
        <v>2.7201643959999999</v>
      </c>
      <c r="O11873">
        <v>6.1269124570000004</v>
      </c>
      <c r="P11873">
        <v>2.0656223730000001</v>
      </c>
      <c r="Q11873">
        <v>5.1428119350000001</v>
      </c>
    </row>
    <row r="11874" spans="1:17">
      <c r="A11874" t="s">
        <v>23688</v>
      </c>
      <c r="B11874" t="s">
        <v>23689</v>
      </c>
      <c r="C11874">
        <v>20.6487166</v>
      </c>
      <c r="D11874">
        <v>1.829752842</v>
      </c>
      <c r="E11874">
        <v>1.31806377</v>
      </c>
      <c r="F11874">
        <v>1.1242772089999999</v>
      </c>
      <c r="G11874">
        <v>1.4262587499999999</v>
      </c>
      <c r="H11874">
        <v>0</v>
      </c>
      <c r="I11874">
        <v>12.0449711</v>
      </c>
      <c r="J11874">
        <v>4.1882330129999996</v>
      </c>
      <c r="K11874">
        <v>1.873456974</v>
      </c>
      <c r="L11874">
        <v>13.047049749999999</v>
      </c>
      <c r="M11874">
        <v>7.9272343310000002</v>
      </c>
      <c r="N11874">
        <v>0.509081479</v>
      </c>
      <c r="O11874">
        <v>22.868004509999999</v>
      </c>
      <c r="P11874">
        <v>1.8587771740000001</v>
      </c>
      <c r="Q11874">
        <v>82.328640030000003</v>
      </c>
    </row>
    <row r="11875" spans="1:17">
      <c r="A11875" t="s">
        <v>23690</v>
      </c>
      <c r="B11875" t="s">
        <v>23691</v>
      </c>
      <c r="C11875">
        <v>87.777945059999993</v>
      </c>
      <c r="D11875">
        <v>3.8891507789999999</v>
      </c>
      <c r="E11875">
        <v>3.3796506910000002</v>
      </c>
      <c r="F11875">
        <v>3.072417475</v>
      </c>
      <c r="G11875">
        <v>4.1863870189999997</v>
      </c>
      <c r="H11875">
        <v>12.200379720000001</v>
      </c>
      <c r="I11875">
        <v>8.5338864099999991</v>
      </c>
      <c r="J11875">
        <v>10.597755599999999</v>
      </c>
      <c r="K11875">
        <v>24.650749659999999</v>
      </c>
      <c r="L11875">
        <v>69.19690353</v>
      </c>
      <c r="M11875">
        <v>46.53639587</v>
      </c>
      <c r="N11875">
        <v>3.709905515</v>
      </c>
      <c r="O11875">
        <v>137.94869109999999</v>
      </c>
      <c r="P11875">
        <v>2.884741902</v>
      </c>
      <c r="Q11875">
        <v>38.503552159999998</v>
      </c>
    </row>
    <row r="11876" spans="1:17">
      <c r="A11876" t="s">
        <v>23692</v>
      </c>
      <c r="B11876" t="s">
        <v>3300</v>
      </c>
      <c r="C11876">
        <v>12.49502727</v>
      </c>
      <c r="D11876">
        <v>3.0711399300000002</v>
      </c>
      <c r="E11876">
        <v>2.581014154</v>
      </c>
      <c r="F11876">
        <v>3.2899012860000001</v>
      </c>
      <c r="G11876">
        <v>2.5356411080000001</v>
      </c>
      <c r="H11876">
        <v>5.884635448</v>
      </c>
      <c r="I11876">
        <v>9.3103796079999999</v>
      </c>
      <c r="J11876">
        <v>6.8447270969999998</v>
      </c>
      <c r="K11876">
        <v>5.8338655770000001</v>
      </c>
      <c r="L11876">
        <v>9.9120695970000003</v>
      </c>
      <c r="M11876">
        <v>9.4538571959999995</v>
      </c>
      <c r="N11876">
        <v>2.9006851060000001</v>
      </c>
      <c r="O11876">
        <v>12.322864620000001</v>
      </c>
      <c r="P11876">
        <v>3.7356166700000002</v>
      </c>
      <c r="Q11876">
        <v>4.4514845879999996</v>
      </c>
    </row>
    <row r="11877" spans="1:17">
      <c r="A11877" t="s">
        <v>23693</v>
      </c>
      <c r="B11877" t="s">
        <v>7686</v>
      </c>
      <c r="C11877">
        <v>1.060267861</v>
      </c>
      <c r="D11877">
        <v>1.879078657</v>
      </c>
      <c r="E11877">
        <v>2.1431931209999999</v>
      </c>
      <c r="F11877">
        <v>1.0824235010000001</v>
      </c>
      <c r="G11877">
        <v>1.922428354</v>
      </c>
      <c r="H11877">
        <v>0.40720137699999998</v>
      </c>
      <c r="I11877">
        <v>14.688989149999999</v>
      </c>
      <c r="J11877">
        <v>3.4274692500000001</v>
      </c>
      <c r="K11877">
        <v>4.3289121350000004</v>
      </c>
      <c r="L11877">
        <v>4.6895685880000002</v>
      </c>
      <c r="M11877">
        <v>0</v>
      </c>
      <c r="N11877">
        <v>1.8951685359999999</v>
      </c>
      <c r="O11877">
        <v>1.174223595</v>
      </c>
      <c r="P11877">
        <v>1.0339796000000001</v>
      </c>
      <c r="Q11877">
        <v>0.36443114500000001</v>
      </c>
    </row>
    <row r="11878" spans="1:17">
      <c r="A11878" t="s">
        <v>23694</v>
      </c>
      <c r="B11878" t="s">
        <v>4255</v>
      </c>
      <c r="C11878">
        <v>1.910935212</v>
      </c>
      <c r="D11878">
        <v>3.7159505030000002</v>
      </c>
      <c r="E11878">
        <v>4.2918957359999999</v>
      </c>
      <c r="F11878">
        <v>3.2080917790000001</v>
      </c>
      <c r="G11878">
        <v>3.116503695</v>
      </c>
      <c r="H11878">
        <v>3.6695229490000001</v>
      </c>
      <c r="I11878">
        <v>8.9795414400000002</v>
      </c>
      <c r="J11878">
        <v>12.46241571</v>
      </c>
      <c r="K11878">
        <v>7.9947007120000002</v>
      </c>
      <c r="L11878">
        <v>4.5614364160000003</v>
      </c>
      <c r="M11878">
        <v>2.8529892189999999</v>
      </c>
      <c r="N11878">
        <v>3.79520897</v>
      </c>
      <c r="O11878">
        <v>2.5866123349999999</v>
      </c>
      <c r="P11878">
        <v>9.4611280309999994</v>
      </c>
      <c r="Q11878">
        <v>5.2545537470000001</v>
      </c>
    </row>
    <row r="11879" spans="1:17">
      <c r="A11879" t="s">
        <v>23695</v>
      </c>
      <c r="B11879" t="s">
        <v>8901</v>
      </c>
      <c r="C11879">
        <v>5.8237350130000003</v>
      </c>
      <c r="D11879">
        <v>1.788105821</v>
      </c>
      <c r="E11879">
        <v>1.5869809530000001</v>
      </c>
      <c r="F11879">
        <v>1.571540384</v>
      </c>
      <c r="G11879">
        <v>1.5349395260000001</v>
      </c>
      <c r="H11879">
        <v>1.648047335</v>
      </c>
      <c r="I11879">
        <v>3.1289509299999998</v>
      </c>
      <c r="J11879">
        <v>3.6395765600000001</v>
      </c>
      <c r="K11879">
        <v>1.9930393340000001</v>
      </c>
      <c r="L11879">
        <v>4.260788142</v>
      </c>
      <c r="M11879">
        <v>2.7457021429999999</v>
      </c>
      <c r="N11879">
        <v>1.196505208</v>
      </c>
      <c r="O11879">
        <v>3.8471655280000001</v>
      </c>
      <c r="P11879">
        <v>1.226308543</v>
      </c>
      <c r="Q11879">
        <v>1.8963583079999999</v>
      </c>
    </row>
    <row r="11880" spans="1:17">
      <c r="A11880" t="s">
        <v>23696</v>
      </c>
      <c r="B11880" t="s">
        <v>1852</v>
      </c>
      <c r="C11880">
        <v>6.1332821580000001</v>
      </c>
      <c r="D11880">
        <v>2.3433124009999999</v>
      </c>
      <c r="E11880">
        <v>1.1347944640000001</v>
      </c>
      <c r="F11880">
        <v>1.101046341</v>
      </c>
      <c r="G11880">
        <v>1.350740099</v>
      </c>
      <c r="H11880">
        <v>5.291382939</v>
      </c>
      <c r="I11880">
        <v>5.9628569819999999</v>
      </c>
      <c r="J11880">
        <v>1.859283381</v>
      </c>
      <c r="K11880">
        <v>5.2018069230000004</v>
      </c>
      <c r="L11880">
        <v>5.9534536090000003</v>
      </c>
      <c r="M11880">
        <v>3.0712487720000001</v>
      </c>
      <c r="N11880">
        <v>0.84372091900000001</v>
      </c>
      <c r="O11880">
        <v>4.2329926550000003</v>
      </c>
      <c r="P11880">
        <v>0.880178601</v>
      </c>
      <c r="Q11880">
        <v>2.9330196700000002</v>
      </c>
    </row>
    <row r="11881" spans="1:17">
      <c r="A11881" t="s">
        <v>23697</v>
      </c>
      <c r="B11881" t="s">
        <v>7711</v>
      </c>
      <c r="C11881">
        <v>6.1676315920000002</v>
      </c>
      <c r="D11881">
        <v>3.814357201</v>
      </c>
      <c r="E11881">
        <v>3.4448461930000001</v>
      </c>
      <c r="F11881">
        <v>3.3231591439999999</v>
      </c>
      <c r="G11881">
        <v>3.1507271700000001</v>
      </c>
      <c r="H11881">
        <v>0.88826660099999999</v>
      </c>
      <c r="I11881">
        <v>8.2448464309999991</v>
      </c>
      <c r="J11881">
        <v>9.4802100710000001</v>
      </c>
      <c r="K11881">
        <v>13.057074119999999</v>
      </c>
      <c r="L11881">
        <v>5.0337092999999999</v>
      </c>
      <c r="M11881">
        <v>0.49329398400000002</v>
      </c>
      <c r="N11881">
        <v>3.1362206860000001</v>
      </c>
      <c r="O11881">
        <v>1.9922343689999999</v>
      </c>
      <c r="P11881">
        <v>11.52819695</v>
      </c>
      <c r="Q11881">
        <v>3.5331905689999998</v>
      </c>
    </row>
    <row r="11882" spans="1:17">
      <c r="A11882" t="s">
        <v>23698</v>
      </c>
      <c r="B11882" t="s">
        <v>7725</v>
      </c>
      <c r="C11882">
        <v>68.038658400000003</v>
      </c>
      <c r="D11882">
        <v>28.945000440000001</v>
      </c>
      <c r="E11882">
        <v>20.57254442</v>
      </c>
      <c r="F11882">
        <v>23.818762530000001</v>
      </c>
      <c r="G11882">
        <v>16.411836099999999</v>
      </c>
      <c r="H11882">
        <v>24.978326039999999</v>
      </c>
      <c r="I11882">
        <v>25.405376130000001</v>
      </c>
      <c r="J11882">
        <v>25.875859569999999</v>
      </c>
      <c r="K11882">
        <v>41.051846040000001</v>
      </c>
      <c r="L11882">
        <v>36.569654319999998</v>
      </c>
      <c r="M11882">
        <v>33.811967379999999</v>
      </c>
      <c r="N11882">
        <v>16.905752419999999</v>
      </c>
      <c r="O11882">
        <v>42.445417319999997</v>
      </c>
      <c r="P11882">
        <v>15.987139040000001</v>
      </c>
      <c r="Q11882">
        <v>32.667191080000002</v>
      </c>
    </row>
    <row r="11883" spans="1:17">
      <c r="A11883" t="s">
        <v>23699</v>
      </c>
      <c r="B11883" t="s">
        <v>8433</v>
      </c>
      <c r="C11883">
        <v>3.0144111819999999</v>
      </c>
      <c r="D11883">
        <v>0.303542276</v>
      </c>
      <c r="E11883">
        <v>0.29154252800000002</v>
      </c>
      <c r="F11883">
        <v>0.149207327</v>
      </c>
      <c r="G11883">
        <v>0.23660563200000001</v>
      </c>
      <c r="H11883">
        <v>1.262945744</v>
      </c>
      <c r="I11883">
        <v>1.1989022330000001</v>
      </c>
      <c r="J11883">
        <v>0.31265840299999997</v>
      </c>
      <c r="K11883">
        <v>0.74590191400000005</v>
      </c>
      <c r="L11883">
        <v>1.3852209419999999</v>
      </c>
      <c r="M11883">
        <v>0.52602749400000004</v>
      </c>
      <c r="N11883">
        <v>0.472935681</v>
      </c>
      <c r="O11883">
        <v>1.8209426280000001</v>
      </c>
      <c r="P11883">
        <v>0.41114292699999999</v>
      </c>
      <c r="Q11883">
        <v>0</v>
      </c>
    </row>
    <row r="11884" spans="1:17">
      <c r="A11884" t="e">
        <v>#N/A</v>
      </c>
      <c r="B11884" t="s">
        <v>23700</v>
      </c>
      <c r="C11884">
        <v>1620.755001</v>
      </c>
      <c r="D11884">
        <v>181.17552739999999</v>
      </c>
      <c r="E11884">
        <v>114.7363708</v>
      </c>
      <c r="F11884">
        <v>68.654632860000007</v>
      </c>
      <c r="G11884">
        <v>169.74817250000001</v>
      </c>
      <c r="H11884">
        <v>255.06793859999999</v>
      </c>
      <c r="I11884">
        <v>368.26018210000001</v>
      </c>
      <c r="J11884">
        <v>162.46567809999999</v>
      </c>
      <c r="K11884">
        <v>523.33945630000005</v>
      </c>
      <c r="L11884">
        <v>827.73905779999996</v>
      </c>
      <c r="M11884">
        <v>617.28464050000002</v>
      </c>
      <c r="N11884">
        <v>127.5207377</v>
      </c>
      <c r="O11884">
        <v>794.00710730000003</v>
      </c>
      <c r="P11884">
        <v>127.98137920000001</v>
      </c>
      <c r="Q11884">
        <v>373.71338580000003</v>
      </c>
    </row>
    <row r="11885" spans="1:17">
      <c r="A11885" t="s">
        <v>23701</v>
      </c>
      <c r="B11885" t="s">
        <v>23702</v>
      </c>
      <c r="C11885">
        <v>0.63242623600000003</v>
      </c>
      <c r="D11885">
        <v>1.26093228</v>
      </c>
      <c r="E11885">
        <v>0.63918355299999996</v>
      </c>
      <c r="F11885">
        <v>0.43042772200000001</v>
      </c>
      <c r="G11885">
        <v>0.43683269499999999</v>
      </c>
      <c r="H11885">
        <v>1.5787627660000001</v>
      </c>
      <c r="I11885">
        <v>0</v>
      </c>
      <c r="J11885">
        <v>0.48103748200000002</v>
      </c>
      <c r="K11885">
        <v>0.43034999400000001</v>
      </c>
      <c r="L11885">
        <v>0.19980168100000001</v>
      </c>
      <c r="M11885">
        <v>0</v>
      </c>
      <c r="N11885">
        <v>0.35082184599999999</v>
      </c>
      <c r="O11885">
        <v>1.050597451</v>
      </c>
      <c r="P11885">
        <v>0.42697791099999999</v>
      </c>
      <c r="Q11885">
        <v>1.3042505150000001</v>
      </c>
    </row>
    <row r="11886" spans="1:17">
      <c r="A11886" t="s">
        <v>23701</v>
      </c>
      <c r="B11886" t="s">
        <v>23703</v>
      </c>
      <c r="C11886">
        <v>6.7517927379999998</v>
      </c>
      <c r="D11886">
        <v>7.8080798509999996</v>
      </c>
      <c r="E11886">
        <v>5.2126815750000004</v>
      </c>
      <c r="F11886">
        <v>6.610419469</v>
      </c>
      <c r="G11886">
        <v>6.4766737150000004</v>
      </c>
      <c r="H11886">
        <v>6.8157063549999997</v>
      </c>
      <c r="I11886">
        <v>6.3232936649999996</v>
      </c>
      <c r="J11886">
        <v>6.2859616899999997</v>
      </c>
      <c r="K11886">
        <v>7.4606693650000002</v>
      </c>
      <c r="L11886">
        <v>10.72413869</v>
      </c>
      <c r="M11886">
        <v>8.2637286030000006</v>
      </c>
      <c r="N11886">
        <v>4.1386254930000002</v>
      </c>
      <c r="O11886">
        <v>9.4325802299999992</v>
      </c>
      <c r="P11886">
        <v>3.949704009</v>
      </c>
      <c r="Q11886">
        <v>7.536952093</v>
      </c>
    </row>
    <row r="11887" spans="1:17">
      <c r="A11887" t="s">
        <v>20641</v>
      </c>
      <c r="B11887" t="s">
        <v>23704</v>
      </c>
      <c r="C11887">
        <v>4.6401610340000001</v>
      </c>
      <c r="D11887">
        <v>2.7412027600000002</v>
      </c>
      <c r="E11887">
        <v>5.2656729870000003</v>
      </c>
      <c r="F11887">
        <v>4.0002372609999997</v>
      </c>
      <c r="G11887">
        <v>7.2114206459999997</v>
      </c>
      <c r="H11887">
        <v>10.098441640000001</v>
      </c>
      <c r="I11887">
        <v>2.2556125659999999</v>
      </c>
      <c r="J11887">
        <v>3.9215664910000001</v>
      </c>
      <c r="K11887">
        <v>6.3150235080000003</v>
      </c>
      <c r="L11887">
        <v>13.68229936</v>
      </c>
      <c r="M11887">
        <v>5.9380032439999999</v>
      </c>
      <c r="N11887">
        <v>2.478673868</v>
      </c>
      <c r="O11887">
        <v>5.1388774169999998</v>
      </c>
      <c r="P11887">
        <v>1.3923424520000001</v>
      </c>
      <c r="Q11887">
        <v>3.1897962039999999</v>
      </c>
    </row>
    <row r="11888" spans="1:17">
      <c r="A11888" t="s">
        <v>23705</v>
      </c>
      <c r="B11888" t="s">
        <v>23706</v>
      </c>
      <c r="C11888">
        <v>195.86782600000001</v>
      </c>
      <c r="D11888">
        <v>62.734383170000001</v>
      </c>
      <c r="E11888">
        <v>22.093259379999999</v>
      </c>
      <c r="F11888">
        <v>14.133770630000001</v>
      </c>
      <c r="G11888">
        <v>35.045214999999999</v>
      </c>
      <c r="H11888">
        <v>55.285149240000003</v>
      </c>
      <c r="I11888">
        <v>72.269826620000003</v>
      </c>
      <c r="J11888">
        <v>19.744527059999999</v>
      </c>
      <c r="K11888">
        <v>49.245154749999998</v>
      </c>
      <c r="L11888">
        <v>140.16259160000001</v>
      </c>
      <c r="M11888">
        <v>158.54468660000001</v>
      </c>
      <c r="N11888">
        <v>17.454222139999999</v>
      </c>
      <c r="O11888">
        <v>117.6068803</v>
      </c>
      <c r="P11888">
        <v>54.878183219999997</v>
      </c>
      <c r="Q11888">
        <v>73.000764559999993</v>
      </c>
    </row>
    <row r="11889" spans="1:17">
      <c r="A11889" t="s">
        <v>23707</v>
      </c>
      <c r="B11889" t="s">
        <v>2400</v>
      </c>
      <c r="C11889">
        <v>7.0640346259999998</v>
      </c>
      <c r="D11889">
        <v>0.72227085899999999</v>
      </c>
      <c r="E11889">
        <v>0.98276684599999997</v>
      </c>
      <c r="F11889">
        <v>0.96155287599999995</v>
      </c>
      <c r="G11889">
        <v>0.56299687499999995</v>
      </c>
      <c r="H11889">
        <v>1.252144234</v>
      </c>
      <c r="I11889">
        <v>106.1859295</v>
      </c>
      <c r="J11889">
        <v>1.515479051</v>
      </c>
      <c r="K11889">
        <v>35.990094499999998</v>
      </c>
      <c r="L11889">
        <v>3.433434144</v>
      </c>
      <c r="M11889">
        <v>68.841771820000005</v>
      </c>
      <c r="N11889">
        <v>1.8755633439999999</v>
      </c>
      <c r="O11889">
        <v>34.90379635</v>
      </c>
      <c r="P11889">
        <v>1.467455663</v>
      </c>
      <c r="Q11889">
        <v>1.4941676960000001</v>
      </c>
    </row>
    <row r="11890" spans="1:17">
      <c r="A11890" t="s">
        <v>23708</v>
      </c>
      <c r="B11890" t="s">
        <v>7748</v>
      </c>
      <c r="C11890">
        <v>23.439083709999998</v>
      </c>
      <c r="D11890">
        <v>4.7804353539999997</v>
      </c>
      <c r="E11890">
        <v>13.457708159999999</v>
      </c>
      <c r="F11890">
        <v>21.62461119</v>
      </c>
      <c r="G11890">
        <v>16.189964190000001</v>
      </c>
      <c r="H11890">
        <v>18.289578250000002</v>
      </c>
      <c r="I11890">
        <v>35.538090420000003</v>
      </c>
      <c r="J11890">
        <v>38.910948599999998</v>
      </c>
      <c r="K11890">
        <v>11.983373439999999</v>
      </c>
      <c r="L11890">
        <v>14.22245964</v>
      </c>
      <c r="M11890">
        <v>13.21205722</v>
      </c>
      <c r="N11890">
        <v>25.70632153</v>
      </c>
      <c r="O11890">
        <v>11.9490474</v>
      </c>
      <c r="P11890">
        <v>11.52665124</v>
      </c>
      <c r="Q11890">
        <v>27.877669350000001</v>
      </c>
    </row>
    <row r="11891" spans="1:17">
      <c r="A11891" t="s">
        <v>17927</v>
      </c>
      <c r="B11891" t="s">
        <v>2963</v>
      </c>
      <c r="C11891">
        <v>79.671154310000006</v>
      </c>
      <c r="D11891">
        <v>2.8336880299999998</v>
      </c>
      <c r="E11891">
        <v>14.11378019</v>
      </c>
      <c r="F11891">
        <v>4.9249311379999998</v>
      </c>
      <c r="G11891">
        <v>18.869529480000001</v>
      </c>
      <c r="H11891">
        <v>14.59726848</v>
      </c>
      <c r="I11891">
        <v>63.422635460000002</v>
      </c>
      <c r="J11891">
        <v>69.35602677</v>
      </c>
      <c r="K11891">
        <v>8.7870105859999992</v>
      </c>
      <c r="L11891">
        <v>15.702643950000001</v>
      </c>
      <c r="M11891">
        <v>18.239654210000001</v>
      </c>
      <c r="N11891">
        <v>6.1269983320000003</v>
      </c>
      <c r="O11891">
        <v>28.736784419999999</v>
      </c>
      <c r="P11891">
        <v>1.864260292</v>
      </c>
      <c r="Q11891">
        <v>13.56651377</v>
      </c>
    </row>
    <row r="11892" spans="1:17">
      <c r="A11892" t="s">
        <v>23709</v>
      </c>
      <c r="B11892" t="s">
        <v>2029</v>
      </c>
      <c r="C11892">
        <v>5.5933318099999996</v>
      </c>
      <c r="D11892">
        <v>0.72281432800000001</v>
      </c>
      <c r="E11892">
        <v>0.59506265000000003</v>
      </c>
      <c r="F11892">
        <v>0.38068077099999997</v>
      </c>
      <c r="G11892">
        <v>0.96586371299999996</v>
      </c>
      <c r="H11892">
        <v>0.71604937400000002</v>
      </c>
      <c r="I11892">
        <v>0.67973877599999999</v>
      </c>
      <c r="J11892">
        <v>1.1817813239999999</v>
      </c>
      <c r="K11892">
        <v>2.7488646349999999</v>
      </c>
      <c r="L11892">
        <v>6.7738633009999996</v>
      </c>
      <c r="M11892">
        <v>0.89472170799999995</v>
      </c>
      <c r="N11892">
        <v>0.40220884299999998</v>
      </c>
      <c r="O11892">
        <v>2.5810388830000002</v>
      </c>
      <c r="P11892">
        <v>0.69931421100000002</v>
      </c>
      <c r="Q11892">
        <v>1.602098545</v>
      </c>
    </row>
    <row r="11893" spans="1:17">
      <c r="A11893" t="e">
        <v>#N/A</v>
      </c>
      <c r="B11893" t="s">
        <v>23710</v>
      </c>
      <c r="C11893">
        <v>2.5537282010000002</v>
      </c>
      <c r="D11893">
        <v>0.32327788699999999</v>
      </c>
      <c r="E11893">
        <v>0.54337140100000003</v>
      </c>
      <c r="F11893">
        <v>0.39727109900000002</v>
      </c>
      <c r="G11893">
        <v>0.62997294599999998</v>
      </c>
      <c r="H11893">
        <v>0.56044147099999997</v>
      </c>
      <c r="I11893">
        <v>3.1921301510000002</v>
      </c>
      <c r="J11893">
        <v>1.3411965260000001</v>
      </c>
      <c r="K11893">
        <v>1.8204970599999999</v>
      </c>
      <c r="L11893">
        <v>3.2271854499999999</v>
      </c>
      <c r="M11893">
        <v>0.70028571799999995</v>
      </c>
      <c r="N11893">
        <v>0.58463420700000002</v>
      </c>
      <c r="O11893">
        <v>1.616113393</v>
      </c>
      <c r="P11893">
        <v>0.82101465299999998</v>
      </c>
      <c r="Q11893">
        <v>1.0031514560000001</v>
      </c>
    </row>
    <row r="11894" spans="1:17">
      <c r="A11894" t="s">
        <v>23711</v>
      </c>
      <c r="B11894" t="s">
        <v>23712</v>
      </c>
      <c r="C11894">
        <v>58.021187140000002</v>
      </c>
      <c r="D11894">
        <v>2.52032072</v>
      </c>
      <c r="E11894">
        <v>0.84724025599999997</v>
      </c>
      <c r="F11894">
        <v>0.61943647899999998</v>
      </c>
      <c r="G11894">
        <v>0.78581749300000003</v>
      </c>
      <c r="H11894">
        <v>5.2431383919999996</v>
      </c>
      <c r="I11894">
        <v>3.3181738580000002</v>
      </c>
      <c r="J11894">
        <v>1.8748976989999999</v>
      </c>
      <c r="K11894">
        <v>5.1610384959999998</v>
      </c>
      <c r="L11894">
        <v>8.626148594</v>
      </c>
      <c r="M11894">
        <v>8.7352444410000007</v>
      </c>
      <c r="N11894">
        <v>0.98169982200000006</v>
      </c>
      <c r="O11894">
        <v>20.15912243</v>
      </c>
      <c r="P11894">
        <v>2.730985746</v>
      </c>
      <c r="Q11894">
        <v>7.820712457</v>
      </c>
    </row>
    <row r="11895" spans="1:17">
      <c r="A11895" t="s">
        <v>23713</v>
      </c>
      <c r="B11895" t="s">
        <v>2621</v>
      </c>
      <c r="C11895">
        <v>441.872027</v>
      </c>
      <c r="D11895">
        <v>34.918947379999999</v>
      </c>
      <c r="E11895">
        <v>23.644655409999999</v>
      </c>
      <c r="F11895">
        <v>16.23479176</v>
      </c>
      <c r="G11895">
        <v>28.67034129</v>
      </c>
      <c r="H11895">
        <v>49.437925450000002</v>
      </c>
      <c r="I11895">
        <v>106.5045155</v>
      </c>
      <c r="J11895">
        <v>56.882172279999999</v>
      </c>
      <c r="K11895">
        <v>131.57102409999999</v>
      </c>
      <c r="L11895">
        <v>300.77931480000001</v>
      </c>
      <c r="M11895">
        <v>108.92383049999999</v>
      </c>
      <c r="N11895">
        <v>28.239125300000001</v>
      </c>
      <c r="O11895">
        <v>214.71485150000001</v>
      </c>
      <c r="P11895">
        <v>31.05844811</v>
      </c>
      <c r="Q11895">
        <v>89.212837100000002</v>
      </c>
    </row>
    <row r="11896" spans="1:17">
      <c r="A11896" t="e">
        <v>#N/A</v>
      </c>
      <c r="B11896" t="s">
        <v>23714</v>
      </c>
      <c r="C11896">
        <v>0</v>
      </c>
      <c r="D11896">
        <v>0.46440427499999998</v>
      </c>
      <c r="E11896">
        <v>0</v>
      </c>
      <c r="F11896">
        <v>0</v>
      </c>
      <c r="G11896">
        <v>0</v>
      </c>
      <c r="H11896">
        <v>0</v>
      </c>
      <c r="I11896">
        <v>0</v>
      </c>
      <c r="J11896">
        <v>0</v>
      </c>
      <c r="K11896">
        <v>0</v>
      </c>
      <c r="L11896">
        <v>0</v>
      </c>
      <c r="M11896">
        <v>0</v>
      </c>
      <c r="N11896">
        <v>0</v>
      </c>
      <c r="O11896">
        <v>0</v>
      </c>
      <c r="P11896">
        <v>0</v>
      </c>
      <c r="Q11896">
        <v>0</v>
      </c>
    </row>
    <row r="11897" spans="1:17">
      <c r="A11897" t="s">
        <v>23715</v>
      </c>
      <c r="B11897" t="s">
        <v>2817</v>
      </c>
      <c r="C11897">
        <v>3.1550937170000002</v>
      </c>
      <c r="D11897">
        <v>0.34947945000000002</v>
      </c>
      <c r="E11897">
        <v>0.452416286</v>
      </c>
      <c r="F11897">
        <v>0.31743419</v>
      </c>
      <c r="G11897">
        <v>0.31978895699999998</v>
      </c>
      <c r="H11897">
        <v>0.60586506200000001</v>
      </c>
      <c r="I11897">
        <v>2.600641494</v>
      </c>
      <c r="J11897">
        <v>1.2173073860000001</v>
      </c>
      <c r="K11897">
        <v>1.275730542</v>
      </c>
      <c r="L11897">
        <v>2.4269549439999998</v>
      </c>
      <c r="M11897">
        <v>2.3698757339999998</v>
      </c>
      <c r="N11897">
        <v>1.412001445</v>
      </c>
      <c r="O11897">
        <v>3.6461193029999999</v>
      </c>
      <c r="P11897">
        <v>0.66888399700000001</v>
      </c>
      <c r="Q11897">
        <v>1.6502599529999999</v>
      </c>
    </row>
    <row r="11898" spans="1:17">
      <c r="A11898" t="s">
        <v>23716</v>
      </c>
      <c r="B11898" t="s">
        <v>5066</v>
      </c>
      <c r="C11898">
        <v>2.8745313129999999</v>
      </c>
      <c r="D11898">
        <v>4.1922991459999999</v>
      </c>
      <c r="E11898">
        <v>3.1091218079999998</v>
      </c>
      <c r="F11898">
        <v>5.0540303780000002</v>
      </c>
      <c r="G11898">
        <v>2.2750647110000002</v>
      </c>
      <c r="H11898">
        <v>0.73598578400000003</v>
      </c>
      <c r="I11898">
        <v>11.527959579999999</v>
      </c>
      <c r="J11898">
        <v>10.841061379999999</v>
      </c>
      <c r="K11898">
        <v>7.8241822579999996</v>
      </c>
      <c r="L11898">
        <v>4.843452343</v>
      </c>
      <c r="M11898">
        <v>3.218714635</v>
      </c>
      <c r="N11898">
        <v>5.3447649479999999</v>
      </c>
      <c r="O11898">
        <v>4.5099312830000002</v>
      </c>
      <c r="P11898">
        <v>2.4079286670000002</v>
      </c>
      <c r="Q11898">
        <v>1.4820340830000001</v>
      </c>
    </row>
    <row r="11899" spans="1:17">
      <c r="A11899" t="s">
        <v>23717</v>
      </c>
      <c r="B11899" t="s">
        <v>7736</v>
      </c>
      <c r="C11899">
        <v>1.7538929489999999</v>
      </c>
      <c r="D11899">
        <v>0.56787494299999997</v>
      </c>
      <c r="E11899">
        <v>0.66025191599999999</v>
      </c>
      <c r="F11899">
        <v>0.40401990500000001</v>
      </c>
      <c r="G11899">
        <v>0.72221531000000005</v>
      </c>
      <c r="H11899">
        <v>0.98448016699999996</v>
      </c>
      <c r="I11899">
        <v>5.3122218200000004</v>
      </c>
      <c r="J11899">
        <v>2.1892103299999999</v>
      </c>
      <c r="K11899">
        <v>1.346489821</v>
      </c>
      <c r="L11899">
        <v>2.3016683649999998</v>
      </c>
      <c r="M11899">
        <v>2.8487284430000002</v>
      </c>
      <c r="N11899">
        <v>0.59872372600000001</v>
      </c>
      <c r="O11899">
        <v>3.7353813310000001</v>
      </c>
      <c r="P11899">
        <v>0.384588547</v>
      </c>
      <c r="Q11899">
        <v>0.74195847699999995</v>
      </c>
    </row>
    <row r="11900" spans="1:17">
      <c r="A11900" t="s">
        <v>23718</v>
      </c>
      <c r="B11900" t="s">
        <v>2078</v>
      </c>
      <c r="C11900">
        <v>6.4933071069999997</v>
      </c>
      <c r="D11900">
        <v>0.61135609899999999</v>
      </c>
      <c r="E11900">
        <v>1.0880243380000001</v>
      </c>
      <c r="F11900">
        <v>0.55241608200000003</v>
      </c>
      <c r="G11900">
        <v>0.92504989699999995</v>
      </c>
      <c r="H11900">
        <v>1.122204738</v>
      </c>
      <c r="I11900">
        <v>4.9713913759999997</v>
      </c>
      <c r="J11900">
        <v>4.6302693980000003</v>
      </c>
      <c r="K11900">
        <v>2.430191829</v>
      </c>
      <c r="L11900">
        <v>4.3079881249999996</v>
      </c>
      <c r="M11900">
        <v>1.2464204919999999</v>
      </c>
      <c r="N11900">
        <v>0.72039831899999995</v>
      </c>
      <c r="O11900">
        <v>3.0562584639999999</v>
      </c>
      <c r="P11900">
        <v>0.90113673299999997</v>
      </c>
      <c r="Q11900">
        <v>1.673890697</v>
      </c>
    </row>
    <row r="11901" spans="1:17">
      <c r="A11901" t="s">
        <v>23719</v>
      </c>
      <c r="B11901" t="s">
        <v>9132</v>
      </c>
      <c r="C11901">
        <v>16.29201977</v>
      </c>
      <c r="D11901">
        <v>0.59255980200000002</v>
      </c>
      <c r="E11901">
        <v>1.422836258</v>
      </c>
      <c r="F11901">
        <v>0.41925941100000003</v>
      </c>
      <c r="G11901">
        <v>1.175718695</v>
      </c>
      <c r="H11901">
        <v>0.24903621000000001</v>
      </c>
      <c r="I11901">
        <v>2.3640767619999998</v>
      </c>
      <c r="J11901">
        <v>3.462793242</v>
      </c>
      <c r="K11901">
        <v>2.6474759990000001</v>
      </c>
      <c r="L11901">
        <v>4.3020693970000004</v>
      </c>
      <c r="M11901">
        <v>4.0453011300000004</v>
      </c>
      <c r="N11901">
        <v>0.97919499399999999</v>
      </c>
      <c r="O11901">
        <v>4.0394904919999997</v>
      </c>
      <c r="P11901">
        <v>0.70532598000000002</v>
      </c>
      <c r="Q11901">
        <v>1.5044318510000001</v>
      </c>
    </row>
    <row r="11902" spans="1:17">
      <c r="A11902" t="s">
        <v>23720</v>
      </c>
      <c r="B11902" t="s">
        <v>4257</v>
      </c>
      <c r="C11902">
        <v>6.5065464730000002</v>
      </c>
      <c r="D11902">
        <v>13.31191827</v>
      </c>
      <c r="E11902">
        <v>15.55453692</v>
      </c>
      <c r="F11902">
        <v>16.098315920000001</v>
      </c>
      <c r="G11902">
        <v>10.045937439999999</v>
      </c>
      <c r="H11902">
        <v>28.22256513</v>
      </c>
      <c r="I11902">
        <v>5.0233892459999998</v>
      </c>
      <c r="J11902">
        <v>14.07075502</v>
      </c>
      <c r="K11902">
        <v>12.84854644</v>
      </c>
      <c r="L11902">
        <v>12.57546964</v>
      </c>
      <c r="M11902">
        <v>2.9387337649999998</v>
      </c>
      <c r="N11902">
        <v>9.1059059740000006</v>
      </c>
      <c r="O11902">
        <v>5.9342365719999997</v>
      </c>
      <c r="P11902">
        <v>8.5560024370000001</v>
      </c>
      <c r="Q11902">
        <v>13.15532262</v>
      </c>
    </row>
    <row r="11903" spans="1:17">
      <c r="A11903" t="s">
        <v>23720</v>
      </c>
      <c r="B11903" t="s">
        <v>23721</v>
      </c>
      <c r="C11903">
        <v>6.8373233769999997</v>
      </c>
      <c r="D11903">
        <v>14.541082189999999</v>
      </c>
      <c r="E11903">
        <v>16.730390010000001</v>
      </c>
      <c r="F11903">
        <v>17.621121819999999</v>
      </c>
      <c r="G11903">
        <v>10.468676260000001</v>
      </c>
      <c r="H11903">
        <v>32.56127832</v>
      </c>
      <c r="I11903">
        <v>7.3120685510000003</v>
      </c>
      <c r="J11903">
        <v>14.677306639999999</v>
      </c>
      <c r="K11903">
        <v>13.44091648</v>
      </c>
      <c r="L11903">
        <v>12.6726311</v>
      </c>
      <c r="M11903">
        <v>3.4998827069999998</v>
      </c>
      <c r="N11903">
        <v>9.9456315439999994</v>
      </c>
      <c r="O11903">
        <v>6.5625619989999997</v>
      </c>
      <c r="P11903">
        <v>8.6852355059999997</v>
      </c>
      <c r="Q11903">
        <v>9.4003927879999996</v>
      </c>
    </row>
    <row r="11904" spans="1:17">
      <c r="A11904" t="s">
        <v>23722</v>
      </c>
      <c r="B11904" t="s">
        <v>2063</v>
      </c>
      <c r="C11904">
        <v>20.947973359999999</v>
      </c>
      <c r="D11904">
        <v>0</v>
      </c>
      <c r="E11904">
        <v>0.95511867399999995</v>
      </c>
      <c r="F11904">
        <v>0</v>
      </c>
      <c r="G11904">
        <v>0.51676041699999997</v>
      </c>
      <c r="H11904">
        <v>2.2986222660000002</v>
      </c>
      <c r="I11904">
        <v>4.3641199650000004</v>
      </c>
      <c r="J11904">
        <v>2.2762135940000001</v>
      </c>
      <c r="K11904">
        <v>2.715155035</v>
      </c>
      <c r="L11904">
        <v>3.7817535499999999</v>
      </c>
      <c r="M11904">
        <v>0</v>
      </c>
      <c r="N11904">
        <v>0</v>
      </c>
      <c r="O11904">
        <v>0</v>
      </c>
      <c r="P11904">
        <v>0</v>
      </c>
      <c r="Q11904">
        <v>0</v>
      </c>
    </row>
    <row r="11905" spans="1:17">
      <c r="A11905" t="s">
        <v>23723</v>
      </c>
      <c r="B11905" t="s">
        <v>23724</v>
      </c>
      <c r="C11905">
        <v>330.3794656</v>
      </c>
      <c r="D11905">
        <v>14.43185341</v>
      </c>
      <c r="E11905">
        <v>21.287039279999998</v>
      </c>
      <c r="F11905">
        <v>11.084423190000001</v>
      </c>
      <c r="G11905">
        <v>17.27581021</v>
      </c>
      <c r="H11905">
        <v>65.229072419999994</v>
      </c>
      <c r="I11905">
        <v>105.1814378</v>
      </c>
      <c r="J11905">
        <v>43.06211407</v>
      </c>
      <c r="K11905">
        <v>96.047653310000001</v>
      </c>
      <c r="L11905">
        <v>224.92378719999999</v>
      </c>
      <c r="M11905">
        <v>133.98142530000001</v>
      </c>
      <c r="N11905">
        <v>24.23514647</v>
      </c>
      <c r="O11905">
        <v>271.83937750000001</v>
      </c>
      <c r="P11905">
        <v>15.35890998</v>
      </c>
      <c r="Q11905">
        <v>88.766187889999998</v>
      </c>
    </row>
    <row r="11906" spans="1:17">
      <c r="A11906" t="s">
        <v>23725</v>
      </c>
      <c r="B11906" t="s">
        <v>4256</v>
      </c>
      <c r="C11906">
        <v>1.447001864</v>
      </c>
      <c r="D11906">
        <v>2.9491461370000001</v>
      </c>
      <c r="E11906">
        <v>3.0788688849999999</v>
      </c>
      <c r="F11906">
        <v>2.3832785969999999</v>
      </c>
      <c r="G11906">
        <v>2.248831246</v>
      </c>
      <c r="H11906">
        <v>2.5007786040000002</v>
      </c>
      <c r="I11906">
        <v>6.1195543450000001</v>
      </c>
      <c r="J11906">
        <v>8.5665067320000006</v>
      </c>
      <c r="K11906">
        <v>5.5796721370000002</v>
      </c>
      <c r="L11906">
        <v>3.1086173189999999</v>
      </c>
      <c r="M11906">
        <v>1.9443111529999999</v>
      </c>
      <c r="N11906">
        <v>2.907508097</v>
      </c>
      <c r="O11906">
        <v>1.7627754</v>
      </c>
      <c r="P11906">
        <v>6.7733996520000002</v>
      </c>
      <c r="Q11906">
        <v>3.6804481080000002</v>
      </c>
    </row>
    <row r="11907" spans="1:17">
      <c r="A11907" t="e">
        <v>#N/A</v>
      </c>
      <c r="B11907" t="s">
        <v>23726</v>
      </c>
      <c r="C11907">
        <v>1.0535059490000001</v>
      </c>
      <c r="D11907">
        <v>2.9562333340000002</v>
      </c>
      <c r="E11907">
        <v>2.6899260599999999</v>
      </c>
      <c r="F11907">
        <v>2.6768504979999999</v>
      </c>
      <c r="G11907">
        <v>1.455366071</v>
      </c>
      <c r="H11907">
        <v>7.2828797310000004</v>
      </c>
      <c r="I11907">
        <v>0.51211611800000001</v>
      </c>
      <c r="J11907">
        <v>2.1813713610000001</v>
      </c>
      <c r="K11907">
        <v>1.7523832239999999</v>
      </c>
      <c r="L11907">
        <v>1.5532202079999999</v>
      </c>
      <c r="M11907">
        <v>0</v>
      </c>
      <c r="N11907">
        <v>1.948015864</v>
      </c>
      <c r="O11907">
        <v>0.77782328300000003</v>
      </c>
      <c r="P11907">
        <v>2.950439958</v>
      </c>
      <c r="Q11907">
        <v>2.414046447</v>
      </c>
    </row>
    <row r="11908" spans="1:17">
      <c r="A11908" t="s">
        <v>23727</v>
      </c>
      <c r="B11908" t="s">
        <v>7662</v>
      </c>
      <c r="C11908">
        <v>3.7128873329999998</v>
      </c>
      <c r="D11908">
        <v>39.63093611</v>
      </c>
      <c r="E11908">
        <v>36.484206239999999</v>
      </c>
      <c r="F11908">
        <v>53.801741399999997</v>
      </c>
      <c r="G11908">
        <v>36.603616469999999</v>
      </c>
      <c r="H11908">
        <v>185.1795272</v>
      </c>
      <c r="I11908">
        <v>6.6451618269999999</v>
      </c>
      <c r="J11908">
        <v>18.271102330000002</v>
      </c>
      <c r="K11908">
        <v>27.715219640000001</v>
      </c>
      <c r="L11908">
        <v>3.7322986610000002</v>
      </c>
      <c r="M11908">
        <v>4.2114444750000004</v>
      </c>
      <c r="N11908">
        <v>14.52140876</v>
      </c>
      <c r="O11908">
        <v>1.869064528</v>
      </c>
      <c r="P11908">
        <v>11.16633611</v>
      </c>
      <c r="Q11908">
        <v>59.632373180000002</v>
      </c>
    </row>
    <row r="11909" spans="1:17">
      <c r="A11909" t="s">
        <v>23728</v>
      </c>
      <c r="B11909" t="s">
        <v>7657</v>
      </c>
      <c r="C11909">
        <v>3.3422303040000001</v>
      </c>
      <c r="D11909">
        <v>0.55531193999999995</v>
      </c>
      <c r="E11909">
        <v>0.48891254299999998</v>
      </c>
      <c r="F11909">
        <v>0.14216960200000001</v>
      </c>
      <c r="G11909">
        <v>0.25249902000000002</v>
      </c>
      <c r="H11909">
        <v>0.64180045100000005</v>
      </c>
      <c r="I11909">
        <v>0.91388248100000002</v>
      </c>
      <c r="J11909">
        <v>0.68850568000000001</v>
      </c>
      <c r="K11909">
        <v>2.0847776140000001</v>
      </c>
      <c r="L11909">
        <v>4.0916392740000003</v>
      </c>
      <c r="M11909">
        <v>1.60389162</v>
      </c>
      <c r="N11909">
        <v>0.90125704399999995</v>
      </c>
      <c r="O11909">
        <v>2.776085524</v>
      </c>
      <c r="P11909">
        <v>0.47010044899999998</v>
      </c>
      <c r="Q11909">
        <v>0.71798649999999997</v>
      </c>
    </row>
    <row r="11910" spans="1:17">
      <c r="A11910" t="s">
        <v>23729</v>
      </c>
      <c r="B11910" t="s">
        <v>3299</v>
      </c>
      <c r="C11910">
        <v>8.2198048230000005</v>
      </c>
      <c r="D11910">
        <v>44.39379752</v>
      </c>
      <c r="E11910">
        <v>83.408016169999996</v>
      </c>
      <c r="F11910">
        <v>75.967804560000005</v>
      </c>
      <c r="G11910">
        <v>58.978784959999999</v>
      </c>
      <c r="H11910">
        <v>277.8035673</v>
      </c>
      <c r="I11910">
        <v>30.587778369999999</v>
      </c>
      <c r="J11910">
        <v>91.482852179999995</v>
      </c>
      <c r="K11910">
        <v>33.174461170000001</v>
      </c>
      <c r="L11910">
        <v>7.7010726040000002</v>
      </c>
      <c r="M11910">
        <v>6.5289507179999999</v>
      </c>
      <c r="N11910">
        <v>17.889479569999999</v>
      </c>
      <c r="O11910">
        <v>18.20651011</v>
      </c>
      <c r="P11910">
        <v>19.774225250000001</v>
      </c>
      <c r="Q11910">
        <v>92.16256061</v>
      </c>
    </row>
    <row r="11911" spans="1:17">
      <c r="A11911" t="s">
        <v>23730</v>
      </c>
      <c r="B11911" t="s">
        <v>3298</v>
      </c>
      <c r="C11911">
        <v>13.44407258</v>
      </c>
      <c r="D11911">
        <v>111.4957909</v>
      </c>
      <c r="E11911">
        <v>193.74877280000001</v>
      </c>
      <c r="F11911">
        <v>167.14004249999999</v>
      </c>
      <c r="G11911">
        <v>181.67536329999999</v>
      </c>
      <c r="H11911">
        <v>321.31400710000003</v>
      </c>
      <c r="I11911">
        <v>72.893189070000005</v>
      </c>
      <c r="J11911">
        <v>239.04042759999999</v>
      </c>
      <c r="K11911">
        <v>141.83852049999999</v>
      </c>
      <c r="L11911">
        <v>29.40487005</v>
      </c>
      <c r="M11911">
        <v>17.866053999999998</v>
      </c>
      <c r="N11911">
        <v>84.606112249999995</v>
      </c>
      <c r="O11911">
        <v>41.994666039999998</v>
      </c>
      <c r="P11911">
        <v>54.822031279999997</v>
      </c>
      <c r="Q11911">
        <v>224.17504310000001</v>
      </c>
    </row>
    <row r="11912" spans="1:17">
      <c r="A11912" t="s">
        <v>23731</v>
      </c>
      <c r="B11912" t="s">
        <v>7639</v>
      </c>
      <c r="C11912">
        <v>12.71994862</v>
      </c>
      <c r="D11912">
        <v>118.3515699</v>
      </c>
      <c r="E11912">
        <v>61.347252789999999</v>
      </c>
      <c r="F11912">
        <v>142.20836980000001</v>
      </c>
      <c r="G11912">
        <v>40.269112550000003</v>
      </c>
      <c r="H11912">
        <v>30.288006330000002</v>
      </c>
      <c r="I11912">
        <v>69.252400600000001</v>
      </c>
      <c r="J11912">
        <v>79.658127890000003</v>
      </c>
      <c r="K11912">
        <v>158.49369060000001</v>
      </c>
      <c r="L11912">
        <v>31.077161619999998</v>
      </c>
      <c r="M11912">
        <v>16.277688560000001</v>
      </c>
      <c r="N11912">
        <v>81.954800730000002</v>
      </c>
      <c r="O11912">
        <v>4.69568881</v>
      </c>
      <c r="P11912">
        <v>305.47049929999997</v>
      </c>
      <c r="Q11912">
        <v>136.40799949999999</v>
      </c>
    </row>
    <row r="11913" spans="1:17">
      <c r="A11913" t="s">
        <v>23681</v>
      </c>
      <c r="B11913" t="s">
        <v>3297</v>
      </c>
      <c r="C11913">
        <v>36.556689380000002</v>
      </c>
      <c r="D11913">
        <v>14.451441750000001</v>
      </c>
      <c r="E11913">
        <v>15.597981219999999</v>
      </c>
      <c r="F11913">
        <v>15.31506802</v>
      </c>
      <c r="G11913">
        <v>14.11982779</v>
      </c>
      <c r="H11913">
        <v>10.91432155</v>
      </c>
      <c r="I11913">
        <v>18.461169349999999</v>
      </c>
      <c r="J11913">
        <v>28.493609020000001</v>
      </c>
      <c r="K11913">
        <v>18.927951289999999</v>
      </c>
      <c r="L11913">
        <v>23.017003620000001</v>
      </c>
      <c r="M11913">
        <v>6.6948804170000003</v>
      </c>
      <c r="N11913">
        <v>6.7994304520000002</v>
      </c>
      <c r="O11913">
        <v>15.45038778</v>
      </c>
      <c r="P11913">
        <v>12.403476080000001</v>
      </c>
      <c r="Q11913">
        <v>18.470286940000001</v>
      </c>
    </row>
    <row r="11914" spans="1:17">
      <c r="A11914" t="s">
        <v>23732</v>
      </c>
      <c r="B11914" t="s">
        <v>7627</v>
      </c>
      <c r="C11914">
        <v>1.042864475</v>
      </c>
      <c r="D11914">
        <v>7.854999576</v>
      </c>
      <c r="E11914">
        <v>12.53713855</v>
      </c>
      <c r="F11914">
        <v>11.498289639999999</v>
      </c>
      <c r="G11914">
        <v>7.0232438449999997</v>
      </c>
      <c r="H11914">
        <v>5.6072452249999998</v>
      </c>
      <c r="I11914">
        <v>6.0833187390000001</v>
      </c>
      <c r="J11914">
        <v>13.61704546</v>
      </c>
      <c r="K11914">
        <v>10.4080943</v>
      </c>
      <c r="L11914">
        <v>10.543070500000001</v>
      </c>
      <c r="M11914">
        <v>4.0036537020000003</v>
      </c>
      <c r="N11914">
        <v>5.2707930909999998</v>
      </c>
      <c r="O11914">
        <v>1.1549497230000001</v>
      </c>
      <c r="P11914">
        <v>16.115660680000001</v>
      </c>
      <c r="Q11914">
        <v>5.7351891349999997</v>
      </c>
    </row>
    <row r="11915" spans="1:17">
      <c r="A11915" t="s">
        <v>23733</v>
      </c>
      <c r="B11915" t="s">
        <v>9073</v>
      </c>
      <c r="C11915">
        <v>9.6614927270000006</v>
      </c>
      <c r="D11915">
        <v>3.250748234</v>
      </c>
      <c r="E11915">
        <v>1.8857083539999999</v>
      </c>
      <c r="F11915">
        <v>1.8886275020000001</v>
      </c>
      <c r="G11915">
        <v>1.1916849709999999</v>
      </c>
      <c r="H11915">
        <v>2.5387949359999999</v>
      </c>
      <c r="I11915">
        <v>4.1315204310000002</v>
      </c>
      <c r="J11915">
        <v>3.536238955</v>
      </c>
      <c r="K11915">
        <v>4.2181616999999996</v>
      </c>
      <c r="L11915">
        <v>6.3800876520000003</v>
      </c>
      <c r="M11915">
        <v>2.5099422680000001</v>
      </c>
      <c r="N11915">
        <v>1.6118674799999999</v>
      </c>
      <c r="O11915">
        <v>6.1142246</v>
      </c>
      <c r="P11915">
        <v>3.2042245029999998</v>
      </c>
      <c r="Q11915">
        <v>4.5942042780000003</v>
      </c>
    </row>
    <row r="11916" spans="1:17">
      <c r="A11916" t="s">
        <v>23734</v>
      </c>
      <c r="B11916" t="s">
        <v>1628</v>
      </c>
      <c r="C11916">
        <v>4.1559101619999996</v>
      </c>
      <c r="D11916">
        <v>0.647881178</v>
      </c>
      <c r="E11916">
        <v>0.91702784299999995</v>
      </c>
      <c r="F11916">
        <v>0.77521909700000002</v>
      </c>
      <c r="G11916">
        <v>0.53159103600000002</v>
      </c>
      <c r="H11916">
        <v>1.0049511440000001</v>
      </c>
      <c r="I11916">
        <v>4.2648984529999998</v>
      </c>
      <c r="J11916">
        <v>1.4634619639999999</v>
      </c>
      <c r="K11916">
        <v>1.606019769</v>
      </c>
      <c r="L11916">
        <v>2.9177151879999998</v>
      </c>
      <c r="M11916">
        <v>0.29546158500000003</v>
      </c>
      <c r="N11916">
        <v>0.92974254499999998</v>
      </c>
      <c r="O11916">
        <v>2.0455911599999999</v>
      </c>
      <c r="P11916">
        <v>1.362502836</v>
      </c>
      <c r="Q11916">
        <v>0.63486812299999995</v>
      </c>
    </row>
    <row r="11917" spans="1:17">
      <c r="A11917" t="s">
        <v>23627</v>
      </c>
      <c r="B11917" t="s">
        <v>23735</v>
      </c>
      <c r="C11917">
        <v>16.195071840000001</v>
      </c>
      <c r="D11917">
        <v>2.3918337809999999</v>
      </c>
      <c r="E11917">
        <v>0.86147958800000002</v>
      </c>
      <c r="F11917">
        <v>0.73482170499999999</v>
      </c>
      <c r="G11917">
        <v>0.46609763100000001</v>
      </c>
      <c r="H11917">
        <v>2.0732671420000002</v>
      </c>
      <c r="I11917">
        <v>7.8725301329999997</v>
      </c>
      <c r="J11917">
        <v>2.7374071980000001</v>
      </c>
      <c r="K11917">
        <v>1.224481682</v>
      </c>
      <c r="L11917">
        <v>10.2329802</v>
      </c>
      <c r="M11917">
        <v>0</v>
      </c>
      <c r="N11917">
        <v>1.330931971</v>
      </c>
      <c r="O11917">
        <v>11.957126540000001</v>
      </c>
      <c r="P11917">
        <v>2.0248117360000002</v>
      </c>
      <c r="Q11917">
        <v>7.4220094689999998</v>
      </c>
    </row>
    <row r="11918" spans="1:17">
      <c r="A11918" t="e">
        <v>#N/A</v>
      </c>
      <c r="B11918" t="s">
        <v>23736</v>
      </c>
      <c r="C11918">
        <v>3.2517663940000001</v>
      </c>
      <c r="D11918">
        <v>1.4407502700000001</v>
      </c>
      <c r="E11918">
        <v>0.34594849599999999</v>
      </c>
      <c r="F11918">
        <v>0.442628823</v>
      </c>
      <c r="G11918">
        <v>0.56151919299999997</v>
      </c>
      <c r="H11918">
        <v>0</v>
      </c>
      <c r="I11918">
        <v>0</v>
      </c>
      <c r="J11918">
        <v>0.82445531699999997</v>
      </c>
      <c r="K11918">
        <v>0</v>
      </c>
      <c r="L11918">
        <v>2.054653504</v>
      </c>
      <c r="M11918">
        <v>6.2419167959999999</v>
      </c>
      <c r="N11918">
        <v>0</v>
      </c>
      <c r="O11918">
        <v>7.2025211039999997</v>
      </c>
      <c r="P11918">
        <v>0.48786802499999998</v>
      </c>
      <c r="Q11918">
        <v>0</v>
      </c>
    </row>
    <row r="11919" spans="1:17">
      <c r="A11919" t="s">
        <v>23616</v>
      </c>
      <c r="B11919" t="s">
        <v>23737</v>
      </c>
      <c r="C11919">
        <v>18.39984647</v>
      </c>
      <c r="D11919">
        <v>1.3587273580000001</v>
      </c>
      <c r="E11919">
        <v>1.9575204500000001</v>
      </c>
      <c r="F11919">
        <v>0.55657287600000005</v>
      </c>
      <c r="G11919">
        <v>1.412137376</v>
      </c>
      <c r="H11919">
        <v>3.9258647610000001</v>
      </c>
      <c r="I11919">
        <v>2.981428491</v>
      </c>
      <c r="J11919">
        <v>5.1834566989999997</v>
      </c>
      <c r="K11919">
        <v>6.4921776329999998</v>
      </c>
      <c r="L11919">
        <v>6.4589355189999997</v>
      </c>
      <c r="M11919">
        <v>0</v>
      </c>
      <c r="N11919">
        <v>1.0080821369999999</v>
      </c>
      <c r="O11919">
        <v>9.0566354479999998</v>
      </c>
      <c r="P11919">
        <v>0.92018672000000001</v>
      </c>
      <c r="Q11919">
        <v>15.459457840000001</v>
      </c>
    </row>
    <row r="11920" spans="1:17">
      <c r="A11920" t="e">
        <v>#N/A</v>
      </c>
      <c r="B11920" t="s">
        <v>23738</v>
      </c>
      <c r="C11920">
        <v>449.9069958</v>
      </c>
      <c r="D11920">
        <v>26.0330689</v>
      </c>
      <c r="E11920">
        <v>25.003919750000001</v>
      </c>
      <c r="F11920">
        <v>10.968558140000001</v>
      </c>
      <c r="G11920">
        <v>20.87207927</v>
      </c>
      <c r="H11920">
        <v>14.184181300000001</v>
      </c>
      <c r="I11920">
        <v>249.7128156</v>
      </c>
      <c r="J11920">
        <v>59.163047640000002</v>
      </c>
      <c r="K11920">
        <v>124.89713159999999</v>
      </c>
      <c r="L11920">
        <v>207.90420739999999</v>
      </c>
      <c r="M11920">
        <v>238.46152050000001</v>
      </c>
      <c r="N11920">
        <v>32.697103130000002</v>
      </c>
      <c r="O11920">
        <v>427.61309240000003</v>
      </c>
      <c r="P11920">
        <v>13.60080859</v>
      </c>
      <c r="Q11920">
        <v>80.782237210000005</v>
      </c>
    </row>
    <row r="11921" spans="1:17">
      <c r="A11921" t="s">
        <v>23606</v>
      </c>
      <c r="B11921" t="s">
        <v>23739</v>
      </c>
      <c r="C11921">
        <v>96.959190989999996</v>
      </c>
      <c r="D11921">
        <v>0</v>
      </c>
      <c r="E11921">
        <v>0.38204746899999997</v>
      </c>
      <c r="F11921">
        <v>0</v>
      </c>
      <c r="G11921">
        <v>1.2402249999999999</v>
      </c>
      <c r="H11921">
        <v>2.7583467189999999</v>
      </c>
      <c r="I11921">
        <v>31.42166375</v>
      </c>
      <c r="J11921">
        <v>1.820970875</v>
      </c>
      <c r="K11921">
        <v>19.549116250000001</v>
      </c>
      <c r="L11921">
        <v>22.6905213</v>
      </c>
      <c r="M11921">
        <v>13.786494490000001</v>
      </c>
      <c r="N11921">
        <v>2.656077282</v>
      </c>
      <c r="O11921">
        <v>47.724531140000003</v>
      </c>
      <c r="P11921">
        <v>1.6163279770000001</v>
      </c>
      <c r="Q11921">
        <v>9.8744995539999998</v>
      </c>
    </row>
    <row r="11922" spans="1:17">
      <c r="A11922" t="s">
        <v>23596</v>
      </c>
      <c r="B11922" t="s">
        <v>23740</v>
      </c>
      <c r="C11922">
        <v>2.9082699440000002</v>
      </c>
      <c r="D11922">
        <v>0</v>
      </c>
      <c r="E11922">
        <v>0.30940464099999998</v>
      </c>
      <c r="F11922">
        <v>0</v>
      </c>
      <c r="G11922">
        <v>0</v>
      </c>
      <c r="H11922">
        <v>0</v>
      </c>
      <c r="I11922">
        <v>12.723561030000001</v>
      </c>
      <c r="J11922">
        <v>0</v>
      </c>
      <c r="K11922">
        <v>0</v>
      </c>
      <c r="L11922">
        <v>1.837612641</v>
      </c>
      <c r="M11922">
        <v>0</v>
      </c>
      <c r="N11922">
        <v>0.358508084</v>
      </c>
      <c r="O11922">
        <v>16.10422853</v>
      </c>
      <c r="P11922">
        <v>0</v>
      </c>
      <c r="Q11922">
        <v>11.995430799999999</v>
      </c>
    </row>
    <row r="11923" spans="1:17">
      <c r="A11923" t="e">
        <v>#N/A</v>
      </c>
      <c r="B11923" t="s">
        <v>23741</v>
      </c>
      <c r="C11923">
        <v>52.348858989999997</v>
      </c>
      <c r="D11923">
        <v>0</v>
      </c>
      <c r="E11923">
        <v>0</v>
      </c>
      <c r="F11923">
        <v>0.39587225700000001</v>
      </c>
      <c r="G11923">
        <v>0</v>
      </c>
      <c r="H11923">
        <v>0</v>
      </c>
      <c r="I11923">
        <v>8.4823740169999997</v>
      </c>
      <c r="J11923">
        <v>1.843412418</v>
      </c>
      <c r="K11923">
        <v>13.19335897</v>
      </c>
      <c r="L11923">
        <v>49.615541299999997</v>
      </c>
      <c r="M11923">
        <v>22.33023755</v>
      </c>
      <c r="N11923">
        <v>0.71701616800000001</v>
      </c>
      <c r="O11923">
        <v>32.20845705</v>
      </c>
      <c r="P11923">
        <v>0</v>
      </c>
      <c r="Q11923">
        <v>1.999238466</v>
      </c>
    </row>
    <row r="11924" spans="1:17">
      <c r="A11924" t="s">
        <v>23596</v>
      </c>
      <c r="B11924" t="s">
        <v>23742</v>
      </c>
      <c r="C11924">
        <v>3.5703832740000001</v>
      </c>
      <c r="D11924">
        <v>0.52730629500000004</v>
      </c>
      <c r="E11924">
        <v>0.88630608899999996</v>
      </c>
      <c r="F11924">
        <v>0.48599879400000001</v>
      </c>
      <c r="G11924">
        <v>0.411025576</v>
      </c>
      <c r="H11924">
        <v>0.457074745</v>
      </c>
      <c r="I11924">
        <v>0</v>
      </c>
      <c r="J11924">
        <v>0.30174589400000001</v>
      </c>
      <c r="K11924">
        <v>0.53990114499999997</v>
      </c>
      <c r="L11924">
        <v>5.2639393800000001</v>
      </c>
      <c r="M11924">
        <v>2.284505571</v>
      </c>
      <c r="N11924">
        <v>0</v>
      </c>
      <c r="O11924">
        <v>3.9541218169999999</v>
      </c>
      <c r="P11924">
        <v>0.89278442499999999</v>
      </c>
      <c r="Q11924">
        <v>4.0906608379999998</v>
      </c>
    </row>
    <row r="11925" spans="1:17">
      <c r="A11925" t="s">
        <v>23594</v>
      </c>
      <c r="B11925" t="s">
        <v>23743</v>
      </c>
      <c r="C11925">
        <v>11.82037444</v>
      </c>
      <c r="D11925">
        <v>0.32732609000000001</v>
      </c>
      <c r="E11925">
        <v>7.8596527999999999E-2</v>
      </c>
      <c r="F11925">
        <v>0.201122935</v>
      </c>
      <c r="G11925">
        <v>0.38271701699999999</v>
      </c>
      <c r="H11925">
        <v>0</v>
      </c>
      <c r="I11925">
        <v>1.07736772</v>
      </c>
      <c r="J11925">
        <v>1.1238550119999999</v>
      </c>
      <c r="K11925">
        <v>0.33514435999999997</v>
      </c>
      <c r="L11925">
        <v>2.3339981660000002</v>
      </c>
      <c r="M11925">
        <v>1.418109898</v>
      </c>
      <c r="N11925">
        <v>9.1070031999999995E-2</v>
      </c>
      <c r="O11925">
        <v>6.5454037940000003</v>
      </c>
      <c r="P11925">
        <v>0.332518278</v>
      </c>
      <c r="Q11925">
        <v>2.5392832040000002</v>
      </c>
    </row>
    <row r="11926" spans="1:17">
      <c r="A11926" t="s">
        <v>23744</v>
      </c>
      <c r="B11926" t="s">
        <v>6883</v>
      </c>
      <c r="C11926">
        <v>6.9075754460000001</v>
      </c>
      <c r="D11926">
        <v>1.3116507829999999</v>
      </c>
      <c r="E11926">
        <v>0.36744111499999998</v>
      </c>
      <c r="F11926">
        <v>6.7161124000000003E-2</v>
      </c>
      <c r="G11926">
        <v>0.17040128399999999</v>
      </c>
      <c r="H11926">
        <v>0.56847647400000001</v>
      </c>
      <c r="I11926">
        <v>5.756258592</v>
      </c>
      <c r="J11926">
        <v>0.68803110999999995</v>
      </c>
      <c r="K11926">
        <v>2.4621298340000002</v>
      </c>
      <c r="L11926">
        <v>1.5587873059999999</v>
      </c>
      <c r="M11926">
        <v>19.88911839</v>
      </c>
      <c r="N11926">
        <v>0.54739943999999996</v>
      </c>
      <c r="O11926">
        <v>3.278566954</v>
      </c>
      <c r="P11926">
        <v>0.29610150099999999</v>
      </c>
      <c r="Q11926">
        <v>2.0350671120000001</v>
      </c>
    </row>
    <row r="11927" spans="1:17">
      <c r="A11927" t="s">
        <v>23745</v>
      </c>
      <c r="B11927" t="s">
        <v>23746</v>
      </c>
      <c r="C11927">
        <v>4.1297433200000002</v>
      </c>
      <c r="D11927">
        <v>9.1487642119999997</v>
      </c>
      <c r="E11927">
        <v>2.6361275389999999</v>
      </c>
      <c r="F11927">
        <v>2.2485544179999999</v>
      </c>
      <c r="G11927">
        <v>2.139388125</v>
      </c>
      <c r="H11927">
        <v>1.586049364</v>
      </c>
      <c r="I11927">
        <v>42.157398860000001</v>
      </c>
      <c r="J11927">
        <v>29.317631089999999</v>
      </c>
      <c r="K11927">
        <v>9.3672848700000007</v>
      </c>
      <c r="L11927">
        <v>10.437639799999999</v>
      </c>
      <c r="M11927">
        <v>0</v>
      </c>
      <c r="N11927">
        <v>4.072651832</v>
      </c>
      <c r="O11927">
        <v>4.5736009009999998</v>
      </c>
      <c r="P11927">
        <v>6.815516304</v>
      </c>
      <c r="Q11927">
        <v>0</v>
      </c>
    </row>
    <row r="11928" spans="1:17">
      <c r="A11928" t="e">
        <v>#N/A</v>
      </c>
      <c r="B11928" t="s">
        <v>23747</v>
      </c>
      <c r="C11928">
        <v>20.550855380000002</v>
      </c>
      <c r="D11928">
        <v>34.904053040000001</v>
      </c>
      <c r="E11928">
        <v>40.499747739999997</v>
      </c>
      <c r="F11928">
        <v>30.637886030000001</v>
      </c>
      <c r="G11928">
        <v>42.922952899999999</v>
      </c>
      <c r="H11928">
        <v>22.174623799999999</v>
      </c>
      <c r="I11928">
        <v>19.979809889999999</v>
      </c>
      <c r="J11928">
        <v>49.003318720000003</v>
      </c>
      <c r="K11928">
        <v>17.31393886</v>
      </c>
      <c r="L11928">
        <v>14.84024616</v>
      </c>
      <c r="M11928">
        <v>3.7569830949999998</v>
      </c>
      <c r="N11928">
        <v>32.089022139999997</v>
      </c>
      <c r="O11928">
        <v>24.927208700000001</v>
      </c>
      <c r="P11928">
        <v>49.038829069999998</v>
      </c>
      <c r="Q11928">
        <v>32.96374703</v>
      </c>
    </row>
    <row r="11929" spans="1:17">
      <c r="A11929" t="s">
        <v>23748</v>
      </c>
      <c r="B11929" t="s">
        <v>23749</v>
      </c>
      <c r="C11929">
        <v>9.8718963819999992</v>
      </c>
      <c r="D11929">
        <v>84.343587200000002</v>
      </c>
      <c r="E11929">
        <v>114.05715170000001</v>
      </c>
      <c r="F11929">
        <v>91.465102040000005</v>
      </c>
      <c r="G11929">
        <v>85.973286400000006</v>
      </c>
      <c r="H11929">
        <v>32.858393190000001</v>
      </c>
      <c r="I11929">
        <v>102.6941759</v>
      </c>
      <c r="J11929">
        <v>164.90124599999999</v>
      </c>
      <c r="K11929">
        <v>64.936556469999999</v>
      </c>
      <c r="L11929">
        <v>21.207953379999999</v>
      </c>
      <c r="M11929">
        <v>17.68625986</v>
      </c>
      <c r="N11929">
        <v>73.664698479999998</v>
      </c>
      <c r="O11929">
        <v>32.79873156</v>
      </c>
      <c r="P11929">
        <v>78.991858640000004</v>
      </c>
      <c r="Q11929">
        <v>109.0325718</v>
      </c>
    </row>
    <row r="11930" spans="1:17">
      <c r="A11930" t="s">
        <v>23750</v>
      </c>
      <c r="B11930" t="s">
        <v>23751</v>
      </c>
      <c r="C11930">
        <v>293.7825532</v>
      </c>
      <c r="D11930">
        <v>32.72728661</v>
      </c>
      <c r="E11930">
        <v>28.754507709999999</v>
      </c>
      <c r="F11930">
        <v>18.966465110000001</v>
      </c>
      <c r="G11930">
        <v>33.337348830000003</v>
      </c>
      <c r="H11930">
        <v>47.710428010000001</v>
      </c>
      <c r="I11930">
        <v>53.859626890000001</v>
      </c>
      <c r="J11930">
        <v>52.7785461</v>
      </c>
      <c r="K11930">
        <v>124.13556370000001</v>
      </c>
      <c r="L11930">
        <v>217.45082909999999</v>
      </c>
      <c r="M11930">
        <v>225.57170859999999</v>
      </c>
      <c r="N11930">
        <v>35.387371100000003</v>
      </c>
      <c r="O11930">
        <v>767.84437890000004</v>
      </c>
      <c r="P11930">
        <v>43.572960850000001</v>
      </c>
      <c r="Q11930">
        <v>68.087885650000004</v>
      </c>
    </row>
    <row r="11931" spans="1:17">
      <c r="A11931" t="s">
        <v>23752</v>
      </c>
      <c r="B11931" t="s">
        <v>23753</v>
      </c>
      <c r="C11931">
        <v>0.76229687499999998</v>
      </c>
      <c r="D11931">
        <v>0.67549712699999998</v>
      </c>
      <c r="E11931">
        <v>0.20274784900000001</v>
      </c>
      <c r="F11931">
        <v>0.129704339</v>
      </c>
      <c r="G11931">
        <v>6.5817201000000006E-2</v>
      </c>
      <c r="H11931">
        <v>0.36595509100000001</v>
      </c>
      <c r="I11931">
        <v>0.27791811500000002</v>
      </c>
      <c r="J11931">
        <v>0.57981998300000004</v>
      </c>
      <c r="K11931">
        <v>0.60517761000000003</v>
      </c>
      <c r="L11931">
        <v>0.84291045899999995</v>
      </c>
      <c r="M11931">
        <v>1.097448223</v>
      </c>
      <c r="N11931">
        <v>0.32889435700000003</v>
      </c>
      <c r="O11931">
        <v>0.42211360399999998</v>
      </c>
      <c r="P11931">
        <v>0.17155303899999999</v>
      </c>
      <c r="Q11931">
        <v>0.26201371699999998</v>
      </c>
    </row>
    <row r="11932" spans="1:17">
      <c r="A11932" t="s">
        <v>23754</v>
      </c>
      <c r="B11932" t="s">
        <v>4258</v>
      </c>
      <c r="C11932">
        <v>1.7207263829999999</v>
      </c>
      <c r="D11932">
        <v>1.9059925440000001</v>
      </c>
      <c r="E11932">
        <v>1.2814508870000001</v>
      </c>
      <c r="F11932">
        <v>0.79636302299999995</v>
      </c>
      <c r="G11932">
        <v>0.59427447899999997</v>
      </c>
      <c r="H11932">
        <v>0.13217077999999999</v>
      </c>
      <c r="I11932">
        <v>2.5093689800000001</v>
      </c>
      <c r="J11932">
        <v>6.3696043739999997</v>
      </c>
      <c r="K11932">
        <v>1.40509273</v>
      </c>
      <c r="L11932">
        <v>2.3919591210000002</v>
      </c>
      <c r="M11932">
        <v>0.66060286099999999</v>
      </c>
      <c r="N11932">
        <v>9.5028542760000008</v>
      </c>
      <c r="O11932">
        <v>1.9056670419999999</v>
      </c>
      <c r="P11932">
        <v>5.4730661229999997</v>
      </c>
      <c r="Q11932">
        <v>2.3657655179999999</v>
      </c>
    </row>
    <row r="11933" spans="1:17">
      <c r="A11933" t="s">
        <v>23755</v>
      </c>
      <c r="B11933" t="s">
        <v>5276</v>
      </c>
      <c r="C11933">
        <v>5.9934077209999996</v>
      </c>
      <c r="D11933">
        <v>28.95738776</v>
      </c>
      <c r="E11933">
        <v>24.108330639999998</v>
      </c>
      <c r="F11933">
        <v>33.914789339999999</v>
      </c>
      <c r="G11933">
        <v>22.473185560000001</v>
      </c>
      <c r="H11933">
        <v>170.55237109999999</v>
      </c>
      <c r="I11933">
        <v>28.718141200000002</v>
      </c>
      <c r="J11933">
        <v>29.12515183</v>
      </c>
      <c r="K11933">
        <v>45.44460248</v>
      </c>
      <c r="L11933">
        <v>16.229916759999998</v>
      </c>
      <c r="M11933">
        <v>4.3827142119999998</v>
      </c>
      <c r="N11933">
        <v>17.87238365</v>
      </c>
      <c r="O11933">
        <v>7.5857927869999999</v>
      </c>
      <c r="P11933">
        <v>42.390909970000003</v>
      </c>
      <c r="Q11933">
        <v>38.846294890000003</v>
      </c>
    </row>
    <row r="11934" spans="1:17">
      <c r="A11934" t="s">
        <v>23756</v>
      </c>
      <c r="B11934" t="s">
        <v>23757</v>
      </c>
      <c r="C11934">
        <v>3.644963213</v>
      </c>
      <c r="D11934">
        <v>6.782843723</v>
      </c>
      <c r="E11934">
        <v>5.1962502239999999</v>
      </c>
      <c r="F11934">
        <v>6.946108089</v>
      </c>
      <c r="G11934">
        <v>2.5176676960000002</v>
      </c>
      <c r="H11934">
        <v>2.519760684</v>
      </c>
      <c r="I11934">
        <v>2.1262084909999999</v>
      </c>
      <c r="J11934">
        <v>3.1420989060000002</v>
      </c>
      <c r="K11934">
        <v>4.2991951740000003</v>
      </c>
      <c r="L11934">
        <v>2.072788133</v>
      </c>
      <c r="M11934">
        <v>2.099002912</v>
      </c>
      <c r="N11934">
        <v>5.2121316479999997</v>
      </c>
      <c r="O11934">
        <v>3.2293739810000002</v>
      </c>
      <c r="P11934">
        <v>16.5698583</v>
      </c>
      <c r="Q11934">
        <v>7.2664289530000001</v>
      </c>
    </row>
    <row r="11935" spans="1:17">
      <c r="A11935" t="s">
        <v>23756</v>
      </c>
      <c r="B11935" t="s">
        <v>6697</v>
      </c>
      <c r="C11935">
        <v>1.5732355499999999</v>
      </c>
      <c r="D11935">
        <v>2.7881948080000001</v>
      </c>
      <c r="E11935">
        <v>2.795132057</v>
      </c>
      <c r="F11935">
        <v>2.2485544179999999</v>
      </c>
      <c r="G11935">
        <v>2.3363476670000001</v>
      </c>
      <c r="H11935">
        <v>1.027155778</v>
      </c>
      <c r="I11935">
        <v>2.2942802100000002</v>
      </c>
      <c r="J11935">
        <v>5.2652072160000003</v>
      </c>
      <c r="K11935">
        <v>4.7817758960000001</v>
      </c>
      <c r="L11935">
        <v>3.0815888930000002</v>
      </c>
      <c r="M11935">
        <v>0.30198987900000002</v>
      </c>
      <c r="N11935">
        <v>2.3272296190000001</v>
      </c>
      <c r="O11935">
        <v>2.2650213990000001</v>
      </c>
      <c r="P11935">
        <v>3.54052795</v>
      </c>
      <c r="Q11935">
        <v>2.8118813020000002</v>
      </c>
    </row>
    <row r="11936" spans="1:17">
      <c r="A11936" t="s">
        <v>23758</v>
      </c>
      <c r="B11936" t="s">
        <v>1736</v>
      </c>
      <c r="C11936">
        <v>6.6833337610000001</v>
      </c>
      <c r="D11936">
        <v>6.2307834489999996</v>
      </c>
      <c r="E11936">
        <v>5.3030661889999999</v>
      </c>
      <c r="F11936">
        <v>8.2633995819999999</v>
      </c>
      <c r="G11936">
        <v>4.0393032699999996</v>
      </c>
      <c r="H11936">
        <v>12.085204190000001</v>
      </c>
      <c r="I11936">
        <v>7.7159288930000001</v>
      </c>
      <c r="J11936">
        <v>5.9307412859999999</v>
      </c>
      <c r="K11936">
        <v>10.9906107</v>
      </c>
      <c r="L11936">
        <v>10.733243890000001</v>
      </c>
      <c r="M11936">
        <v>9.0871870280000007</v>
      </c>
      <c r="N11936">
        <v>3.0208476169999998</v>
      </c>
      <c r="O11936">
        <v>5.5512350789999996</v>
      </c>
      <c r="P11936">
        <v>3.6348306159999999</v>
      </c>
      <c r="Q11936">
        <v>6.1257852929999999</v>
      </c>
    </row>
    <row r="11937" spans="1:17">
      <c r="A11937" t="s">
        <v>23759</v>
      </c>
      <c r="B11937" t="s">
        <v>2663</v>
      </c>
      <c r="C11937">
        <v>3.036575971</v>
      </c>
      <c r="D11937">
        <v>0.22423441699999999</v>
      </c>
      <c r="E11937">
        <v>0.215369897</v>
      </c>
      <c r="F11937">
        <v>0</v>
      </c>
      <c r="G11937">
        <v>0.17478661200000001</v>
      </c>
      <c r="H11937">
        <v>0</v>
      </c>
      <c r="I11937">
        <v>1.4760994000000001</v>
      </c>
      <c r="J11937">
        <v>0.89821173700000001</v>
      </c>
      <c r="K11937">
        <v>0.45918063100000001</v>
      </c>
      <c r="L11937">
        <v>1.918683787</v>
      </c>
      <c r="M11937">
        <v>0</v>
      </c>
      <c r="N11937">
        <v>0.124774872</v>
      </c>
      <c r="O11937">
        <v>1.120980613</v>
      </c>
      <c r="P11937">
        <v>0.60744352099999999</v>
      </c>
      <c r="Q11937">
        <v>0.69581338800000003</v>
      </c>
    </row>
    <row r="11938" spans="1:17">
      <c r="A11938" t="s">
        <v>23760</v>
      </c>
      <c r="B11938" t="s">
        <v>23761</v>
      </c>
      <c r="C11938">
        <v>1.08534647</v>
      </c>
      <c r="D11938">
        <v>1.0819826269999999</v>
      </c>
      <c r="E11938">
        <v>1.50108007</v>
      </c>
      <c r="F11938">
        <v>1.477368212</v>
      </c>
      <c r="G11938">
        <v>1.4056426580000001</v>
      </c>
      <c r="H11938">
        <v>1.458915315</v>
      </c>
      <c r="I11938">
        <v>0</v>
      </c>
      <c r="J11938">
        <v>0.82553870200000001</v>
      </c>
      <c r="K11938">
        <v>2.4618357080000002</v>
      </c>
      <c r="L11938">
        <v>1.0286767210000001</v>
      </c>
      <c r="M11938">
        <v>0</v>
      </c>
      <c r="N11938">
        <v>0.535171069</v>
      </c>
      <c r="O11938">
        <v>0</v>
      </c>
      <c r="P11938">
        <v>0.89560004000000004</v>
      </c>
      <c r="Q11938">
        <v>1.8652553359999999</v>
      </c>
    </row>
    <row r="11939" spans="1:17">
      <c r="A11939" t="s">
        <v>23762</v>
      </c>
      <c r="B11939" t="s">
        <v>5121</v>
      </c>
      <c r="C11939">
        <v>8.1870114560000005</v>
      </c>
      <c r="D11939">
        <v>2.824610335</v>
      </c>
      <c r="E11939">
        <v>2.4273734249999999</v>
      </c>
      <c r="F11939">
        <v>2.5393976610000002</v>
      </c>
      <c r="G11939">
        <v>1.969970649</v>
      </c>
      <c r="H11939">
        <v>2.8865376779999998</v>
      </c>
      <c r="I11939">
        <v>2.348710648</v>
      </c>
      <c r="J11939">
        <v>1.9906697369999999</v>
      </c>
      <c r="K11939">
        <v>4.5055513840000003</v>
      </c>
      <c r="L11939">
        <v>4.1553814600000001</v>
      </c>
      <c r="M11939">
        <v>2.3186580750000001</v>
      </c>
      <c r="N11939">
        <v>0.992684067</v>
      </c>
      <c r="O11939">
        <v>3.4186812070000001</v>
      </c>
      <c r="P11939">
        <v>3.0204373960000002</v>
      </c>
      <c r="Q11939">
        <v>5.0744401760000004</v>
      </c>
    </row>
    <row r="11940" spans="1:17">
      <c r="A11940" t="s">
        <v>23763</v>
      </c>
      <c r="B11940" t="s">
        <v>5120</v>
      </c>
      <c r="C11940">
        <v>16.30877134</v>
      </c>
      <c r="D11940">
        <v>2.6093447730000001</v>
      </c>
      <c r="E11940">
        <v>2.8146454639999998</v>
      </c>
      <c r="F11940">
        <v>2.8119263239999999</v>
      </c>
      <c r="G11940">
        <v>2.7536369020000002</v>
      </c>
      <c r="H11940">
        <v>8.838449722</v>
      </c>
      <c r="I11940">
        <v>2.6426000670000001</v>
      </c>
      <c r="J11940">
        <v>1.4472283889999999</v>
      </c>
      <c r="K11940">
        <v>3.2882088180000002</v>
      </c>
      <c r="L11940">
        <v>8.9308458129999995</v>
      </c>
      <c r="M11940">
        <v>12.52217797</v>
      </c>
      <c r="N11940">
        <v>1.742358726</v>
      </c>
      <c r="O11940">
        <v>5.0171137569999997</v>
      </c>
      <c r="P11940">
        <v>2.582767756</v>
      </c>
      <c r="Q11940">
        <v>4.8581757899999998</v>
      </c>
    </row>
    <row r="11941" spans="1:17">
      <c r="A11941" t="s">
        <v>23764</v>
      </c>
      <c r="B11941" t="s">
        <v>2718</v>
      </c>
      <c r="C11941">
        <v>7.1891082940000004</v>
      </c>
      <c r="D11941">
        <v>0.44239672200000002</v>
      </c>
      <c r="E11941">
        <v>0.55238004500000004</v>
      </c>
      <c r="F11941">
        <v>0.32619261399999999</v>
      </c>
      <c r="G11941">
        <v>0.62071222199999998</v>
      </c>
      <c r="H11941">
        <v>1.687286557</v>
      </c>
      <c r="I11941">
        <v>0.58244541100000002</v>
      </c>
      <c r="J11941">
        <v>1.3670489770000001</v>
      </c>
      <c r="K11941">
        <v>2.174224728</v>
      </c>
      <c r="L11941">
        <v>2.0188858409999999</v>
      </c>
      <c r="M11941">
        <v>0.76665709199999998</v>
      </c>
      <c r="N11941">
        <v>0.93544952599999998</v>
      </c>
      <c r="O11941">
        <v>5.7501752140000004</v>
      </c>
      <c r="P11941">
        <v>0.29960947399999999</v>
      </c>
      <c r="Q11941">
        <v>1.921898487</v>
      </c>
    </row>
    <row r="11942" spans="1:17">
      <c r="A11942" t="s">
        <v>23765</v>
      </c>
      <c r="B11942" t="s">
        <v>2729</v>
      </c>
      <c r="C11942">
        <v>2.8513762850000002</v>
      </c>
      <c r="D11942">
        <v>13.47574015</v>
      </c>
      <c r="E11942">
        <v>9.5050244989999992</v>
      </c>
      <c r="F11942">
        <v>7.5684944459999999</v>
      </c>
      <c r="G11942">
        <v>7.0574368529999996</v>
      </c>
      <c r="H11942">
        <v>2.0076574219999999</v>
      </c>
      <c r="I11942">
        <v>13.86072624</v>
      </c>
      <c r="J11942">
        <v>9.1572413400000006</v>
      </c>
      <c r="K11942">
        <v>16.600251669999999</v>
      </c>
      <c r="L11942">
        <v>10.209429030000001</v>
      </c>
      <c r="M11942">
        <v>29.191196609999999</v>
      </c>
      <c r="N11942">
        <v>7.1470587390000002</v>
      </c>
      <c r="O11942">
        <v>42.104496210000001</v>
      </c>
      <c r="P11942">
        <v>7.1299469650000002</v>
      </c>
      <c r="Q11942">
        <v>14.047583510000001</v>
      </c>
    </row>
    <row r="11943" spans="1:17">
      <c r="A11943" t="s">
        <v>23766</v>
      </c>
      <c r="B11943" t="s">
        <v>3467</v>
      </c>
      <c r="C11943">
        <v>4.8647087820000001</v>
      </c>
      <c r="D11943">
        <v>0.37864990399999998</v>
      </c>
      <c r="E11943">
        <v>0.53153372899999995</v>
      </c>
      <c r="F11943">
        <v>0.41162648499999999</v>
      </c>
      <c r="G11943">
        <v>0.454077921</v>
      </c>
      <c r="H11943">
        <v>0.60594053999999997</v>
      </c>
      <c r="I11943">
        <v>2.109116239</v>
      </c>
      <c r="J11943">
        <v>1.8001001489999999</v>
      </c>
      <c r="K11943">
        <v>7.4556549429999999</v>
      </c>
      <c r="L11943">
        <v>61.89144898</v>
      </c>
      <c r="M11943">
        <v>2.5237931649999998</v>
      </c>
      <c r="N11943">
        <v>0.66451259600000001</v>
      </c>
      <c r="O11943">
        <v>5.9699979929999998</v>
      </c>
      <c r="P11943">
        <v>0.53260090900000001</v>
      </c>
      <c r="Q11943">
        <v>0.632678458</v>
      </c>
    </row>
    <row r="11944" spans="1:17">
      <c r="A11944" t="s">
        <v>23767</v>
      </c>
      <c r="B11944" t="s">
        <v>4623</v>
      </c>
      <c r="C11944">
        <v>10.68958582</v>
      </c>
      <c r="D11944">
        <v>2.8417214120000001</v>
      </c>
      <c r="E11944">
        <v>3.3738186799999998</v>
      </c>
      <c r="F11944">
        <v>3.928664967</v>
      </c>
      <c r="G11944">
        <v>4.060961066</v>
      </c>
      <c r="H11944">
        <v>28.190351069999998</v>
      </c>
      <c r="I11944">
        <v>18.18697104</v>
      </c>
      <c r="J11944">
        <v>7.9952247979999997</v>
      </c>
      <c r="K11944">
        <v>2.4246639010000002</v>
      </c>
      <c r="L11944">
        <v>3.1520051160000002</v>
      </c>
      <c r="M11944">
        <v>5.4717752070000003</v>
      </c>
      <c r="N11944">
        <v>7.2914172150000001</v>
      </c>
      <c r="O11944">
        <v>3.551545135</v>
      </c>
      <c r="P11944">
        <v>2.993716472</v>
      </c>
      <c r="Q11944">
        <v>6.1236380969999997</v>
      </c>
    </row>
    <row r="11945" spans="1:17">
      <c r="A11945" t="s">
        <v>23768</v>
      </c>
      <c r="B11945" t="s">
        <v>23769</v>
      </c>
      <c r="C11945">
        <v>0</v>
      </c>
      <c r="D11945">
        <v>0</v>
      </c>
      <c r="E11945">
        <v>0.11122901</v>
      </c>
      <c r="F11945">
        <v>0</v>
      </c>
      <c r="G11945">
        <v>0</v>
      </c>
      <c r="H11945">
        <v>0</v>
      </c>
      <c r="I11945">
        <v>0</v>
      </c>
      <c r="J11945">
        <v>0</v>
      </c>
      <c r="K11945">
        <v>0</v>
      </c>
      <c r="L11945">
        <v>0.66061011400000003</v>
      </c>
      <c r="M11945">
        <v>0</v>
      </c>
      <c r="N11945">
        <v>0.25776277399999997</v>
      </c>
      <c r="O11945">
        <v>0</v>
      </c>
      <c r="P11945">
        <v>0</v>
      </c>
      <c r="Q11945">
        <v>0</v>
      </c>
    </row>
    <row r="11946" spans="1:17">
      <c r="A11946" t="s">
        <v>23770</v>
      </c>
      <c r="B11946" t="s">
        <v>8617</v>
      </c>
      <c r="C11946">
        <v>11.294802539999999</v>
      </c>
      <c r="D11946">
        <v>1.1504261819999999</v>
      </c>
      <c r="E11946">
        <v>1.4364312269999999</v>
      </c>
      <c r="F11946">
        <v>1.2723665369999999</v>
      </c>
      <c r="G11946">
        <v>1.1657569160000001</v>
      </c>
      <c r="H11946">
        <v>1.146781998</v>
      </c>
      <c r="I11946">
        <v>1.3252876099999999</v>
      </c>
      <c r="J11946">
        <v>1.03685429</v>
      </c>
      <c r="K11946">
        <v>2.17912317</v>
      </c>
      <c r="L11946">
        <v>3.9374937939999999</v>
      </c>
      <c r="M11946">
        <v>2.4920573190000002</v>
      </c>
      <c r="N11946">
        <v>0.192045827</v>
      </c>
      <c r="O11946">
        <v>4.7446975709999997</v>
      </c>
      <c r="P11946">
        <v>1.1491968269999999</v>
      </c>
      <c r="Q11946">
        <v>3.480598122</v>
      </c>
    </row>
    <row r="11947" spans="1:17">
      <c r="A11947" t="s">
        <v>23771</v>
      </c>
      <c r="B11947" t="s">
        <v>7870</v>
      </c>
      <c r="C11947">
        <v>7.7699780240000003</v>
      </c>
      <c r="D11947">
        <v>1.1188516909999999</v>
      </c>
      <c r="E11947">
        <v>1.363941812</v>
      </c>
      <c r="F11947">
        <v>1.216292371</v>
      </c>
      <c r="G11947">
        <v>1.140470308</v>
      </c>
      <c r="H11947">
        <v>2.0888702810000002</v>
      </c>
      <c r="I11947">
        <v>3.9658888870000002</v>
      </c>
      <c r="J11947">
        <v>4.5802642310000001</v>
      </c>
      <c r="K11947">
        <v>3.348606068</v>
      </c>
      <c r="L11947">
        <v>3.6821400980000001</v>
      </c>
      <c r="M11947">
        <v>1.4914834109999999</v>
      </c>
      <c r="N11947">
        <v>1.293057379</v>
      </c>
      <c r="O11947">
        <v>6.884065326</v>
      </c>
      <c r="P11947">
        <v>1.1657429749999999</v>
      </c>
      <c r="Q11947">
        <v>5.3413332489999998</v>
      </c>
    </row>
    <row r="11948" spans="1:17">
      <c r="A11948" t="s">
        <v>23772</v>
      </c>
      <c r="B11948" t="s">
        <v>8475</v>
      </c>
      <c r="C11948">
        <v>90.774551239999994</v>
      </c>
      <c r="D11948">
        <v>582.0735492</v>
      </c>
      <c r="E11948">
        <v>580.92440220000003</v>
      </c>
      <c r="F11948">
        <v>637.7693299</v>
      </c>
      <c r="G11948">
        <v>634.58179170000005</v>
      </c>
      <c r="H11948">
        <v>157.07252149999999</v>
      </c>
      <c r="I11948">
        <v>674.98388799999998</v>
      </c>
      <c r="J11948">
        <v>680.71432089999996</v>
      </c>
      <c r="K11948">
        <v>1082.4418069999999</v>
      </c>
      <c r="L11948">
        <v>494.14913059999998</v>
      </c>
      <c r="M11948">
        <v>149.35369030000001</v>
      </c>
      <c r="N11948">
        <v>428.78432789999999</v>
      </c>
      <c r="O11948">
        <v>71.807743619999997</v>
      </c>
      <c r="P11948">
        <v>755.03468929999997</v>
      </c>
      <c r="Q11948">
        <v>477.95320759999998</v>
      </c>
    </row>
    <row r="11949" spans="1:17">
      <c r="A11949" t="s">
        <v>23773</v>
      </c>
      <c r="B11949" t="s">
        <v>8977</v>
      </c>
      <c r="C11949">
        <v>51.208817170000003</v>
      </c>
      <c r="D11949">
        <v>51.599030159999998</v>
      </c>
      <c r="E11949">
        <v>40.332751350000002</v>
      </c>
      <c r="F11949">
        <v>70.941891900000002</v>
      </c>
      <c r="G11949">
        <v>39.07948975</v>
      </c>
      <c r="H11949">
        <v>115.7816035</v>
      </c>
      <c r="I11949">
        <v>33.725919089999998</v>
      </c>
      <c r="J11949">
        <v>47.745856349999997</v>
      </c>
      <c r="K11949">
        <v>37.843830869999998</v>
      </c>
      <c r="L11949">
        <v>28.181627460000001</v>
      </c>
      <c r="M11949">
        <v>6.3417874650000003</v>
      </c>
      <c r="N11949">
        <v>21.585054710000001</v>
      </c>
      <c r="O11949">
        <v>6.4030412620000003</v>
      </c>
      <c r="P11949">
        <v>68.650836949999999</v>
      </c>
      <c r="Q11949">
        <v>57.34615616</v>
      </c>
    </row>
    <row r="11950" spans="1:17">
      <c r="A11950" t="s">
        <v>23774</v>
      </c>
      <c r="B11950" t="s">
        <v>7507</v>
      </c>
      <c r="C11950">
        <v>8.4211731650000008</v>
      </c>
      <c r="D11950">
        <v>1.417834584</v>
      </c>
      <c r="E11950">
        <v>1.1467656509999999</v>
      </c>
      <c r="F11950">
        <v>0.87117728299999997</v>
      </c>
      <c r="G11950">
        <v>1.570513305</v>
      </c>
      <c r="H11950">
        <v>2.7167240320000001</v>
      </c>
      <c r="I11950">
        <v>2.9473828150000001</v>
      </c>
      <c r="J11950">
        <v>3.074559308</v>
      </c>
      <c r="K11950">
        <v>4.7371261169999999</v>
      </c>
      <c r="L11950">
        <v>4.6824648360000003</v>
      </c>
      <c r="M11950">
        <v>2.586373354</v>
      </c>
      <c r="N11950">
        <v>3.1142831100000001</v>
      </c>
      <c r="O11950">
        <v>6.3418609559999997</v>
      </c>
      <c r="P11950">
        <v>1.5666691779999999</v>
      </c>
      <c r="Q11950">
        <v>1.389356585</v>
      </c>
    </row>
    <row r="11951" spans="1:17">
      <c r="A11951" t="e">
        <v>#N/A</v>
      </c>
      <c r="B11951" t="s">
        <v>948</v>
      </c>
      <c r="C11951">
        <v>1.173222534</v>
      </c>
      <c r="D11951">
        <v>5.4580695590000001</v>
      </c>
      <c r="E11951">
        <v>5.7415656630000003</v>
      </c>
      <c r="F11951">
        <v>3.3536678119999999</v>
      </c>
      <c r="G11951">
        <v>4.0518714490000001</v>
      </c>
      <c r="H11951">
        <v>3.604657644</v>
      </c>
      <c r="I11951">
        <v>20.53120075</v>
      </c>
      <c r="J11951">
        <v>22.606939560000001</v>
      </c>
      <c r="K11951">
        <v>12.24133818</v>
      </c>
      <c r="L11951">
        <v>17.79143148</v>
      </c>
      <c r="M11951">
        <v>4.5041104150000004</v>
      </c>
      <c r="N11951">
        <v>35.57785337</v>
      </c>
      <c r="O11951">
        <v>9.0952290649999998</v>
      </c>
      <c r="P11951">
        <v>21.122467879999999</v>
      </c>
      <c r="Q11951">
        <v>4.8390658330000003</v>
      </c>
    </row>
    <row r="11952" spans="1:17">
      <c r="A11952" t="s">
        <v>23775</v>
      </c>
      <c r="B11952" t="s">
        <v>7767</v>
      </c>
      <c r="C11952">
        <v>2.8937140380000002</v>
      </c>
      <c r="D11952">
        <v>1.740005206</v>
      </c>
      <c r="E11952">
        <v>1.8031569750000001</v>
      </c>
      <c r="F11952">
        <v>1.575563657</v>
      </c>
      <c r="G11952">
        <v>1.9273766889999999</v>
      </c>
      <c r="H11952">
        <v>4.1278562010000002</v>
      </c>
      <c r="I11952">
        <v>0</v>
      </c>
      <c r="J11952">
        <v>2.672671217</v>
      </c>
      <c r="K11952">
        <v>2.2503987680000002</v>
      </c>
      <c r="L11952">
        <v>2.8732241690000002</v>
      </c>
      <c r="M11952">
        <v>0</v>
      </c>
      <c r="N11952">
        <v>0.91726392599999995</v>
      </c>
      <c r="O11952">
        <v>1.373453724</v>
      </c>
      <c r="P11952">
        <v>2.232765374</v>
      </c>
      <c r="Q11952">
        <v>1.9892322680000001</v>
      </c>
    </row>
    <row r="11953" spans="1:17">
      <c r="A11953" t="s">
        <v>23776</v>
      </c>
      <c r="B11953" t="s">
        <v>3672</v>
      </c>
      <c r="C11953">
        <v>20.6487166</v>
      </c>
      <c r="D11953">
        <v>6.1684849609999999</v>
      </c>
      <c r="E11953">
        <v>3.9275637579999998</v>
      </c>
      <c r="F11953">
        <v>3.7475906970000001</v>
      </c>
      <c r="G11953">
        <v>6.4289693659999996</v>
      </c>
      <c r="H11953">
        <v>8.5310230919999999</v>
      </c>
      <c r="I11953">
        <v>4.1062401489999996</v>
      </c>
      <c r="J11953">
        <v>3.6488393669999999</v>
      </c>
      <c r="K11953">
        <v>3.9739996419999999</v>
      </c>
      <c r="L11953">
        <v>5.1397468709999998</v>
      </c>
      <c r="M11953">
        <v>6.005480554</v>
      </c>
      <c r="N11953">
        <v>3.6252771990000001</v>
      </c>
      <c r="O11953">
        <v>18.017215669999999</v>
      </c>
      <c r="P11953">
        <v>4.3183712119999997</v>
      </c>
      <c r="Q11953">
        <v>10.10827085</v>
      </c>
    </row>
    <row r="11954" spans="1:17">
      <c r="A11954" t="e">
        <v>#N/A</v>
      </c>
      <c r="B11954" t="s">
        <v>23777</v>
      </c>
      <c r="C11954">
        <v>49.127058079999998</v>
      </c>
      <c r="D11954">
        <v>19.725960010000001</v>
      </c>
      <c r="E11954">
        <v>28.58254767</v>
      </c>
      <c r="F11954">
        <v>25.912708909999999</v>
      </c>
      <c r="G11954">
        <v>14.05050441</v>
      </c>
      <c r="H11954">
        <v>67.215474889999996</v>
      </c>
      <c r="I11954">
        <v>4.4776844249999996</v>
      </c>
      <c r="J11954">
        <v>49.238984770000002</v>
      </c>
      <c r="K11954">
        <v>12.536143320000001</v>
      </c>
      <c r="L11954">
        <v>4.850204368</v>
      </c>
      <c r="M11954">
        <v>0</v>
      </c>
      <c r="N11954">
        <v>14.193721529999999</v>
      </c>
      <c r="O11954">
        <v>8.5011169169999992</v>
      </c>
      <c r="P11954">
        <v>5.7582935989999999</v>
      </c>
      <c r="Q11954">
        <v>18.99648148</v>
      </c>
    </row>
    <row r="11955" spans="1:17">
      <c r="A11955" t="e">
        <v>#N/A</v>
      </c>
      <c r="B11955" t="s">
        <v>23778</v>
      </c>
      <c r="C11955">
        <v>0</v>
      </c>
      <c r="D11955">
        <v>8.4885441149999998</v>
      </c>
      <c r="E11955">
        <v>4.5294287610000001</v>
      </c>
      <c r="F11955">
        <v>12.17001103</v>
      </c>
      <c r="G11955">
        <v>2.2055547679999998</v>
      </c>
      <c r="H11955">
        <v>22.891434109999999</v>
      </c>
      <c r="I11955">
        <v>6.2087479920000002</v>
      </c>
      <c r="J11955">
        <v>7.0163697379999999</v>
      </c>
      <c r="K11955">
        <v>9.6569947109999994</v>
      </c>
      <c r="L11955">
        <v>8.0703400510000005</v>
      </c>
      <c r="M11955">
        <v>0</v>
      </c>
      <c r="N11955">
        <v>1.049652534</v>
      </c>
      <c r="O11955">
        <v>4.7150524750000002</v>
      </c>
      <c r="P11955">
        <v>7.0263054680000003</v>
      </c>
      <c r="Q11955">
        <v>8.7801606860000003</v>
      </c>
    </row>
    <row r="11956" spans="1:17">
      <c r="A11956" t="s">
        <v>23779</v>
      </c>
      <c r="B11956" t="s">
        <v>7382</v>
      </c>
      <c r="C11956">
        <v>21.131727510000001</v>
      </c>
      <c r="D11956">
        <v>59.038955020000003</v>
      </c>
      <c r="E11956">
        <v>53.107949550000001</v>
      </c>
      <c r="F11956">
        <v>50.230864789999998</v>
      </c>
      <c r="G11956">
        <v>55.861801040000003</v>
      </c>
      <c r="H11956">
        <v>32.694877230000003</v>
      </c>
      <c r="I11956">
        <v>85.054401220000003</v>
      </c>
      <c r="J11956">
        <v>73.462464280000006</v>
      </c>
      <c r="K11956">
        <v>143.24824520000001</v>
      </c>
      <c r="L11956">
        <v>136.34548480000001</v>
      </c>
      <c r="M11956">
        <v>7.649085758</v>
      </c>
      <c r="N11956">
        <v>22.432333010000001</v>
      </c>
      <c r="O11956">
        <v>14.57668123</v>
      </c>
      <c r="P11956">
        <v>16.884798499999999</v>
      </c>
      <c r="Q11956">
        <v>46.402207879999999</v>
      </c>
    </row>
    <row r="11957" spans="1:17">
      <c r="A11957" t="e">
        <v>#N/A</v>
      </c>
      <c r="B11957" t="s">
        <v>23780</v>
      </c>
      <c r="C11957">
        <v>417.70304570000002</v>
      </c>
      <c r="D11957">
        <v>22.871910530000001</v>
      </c>
      <c r="E11957">
        <v>24.399272069999999</v>
      </c>
      <c r="F11957">
        <v>12.65884644</v>
      </c>
      <c r="G11957">
        <v>23.135876669999998</v>
      </c>
      <c r="H11957">
        <v>36.624422330000002</v>
      </c>
      <c r="I11957">
        <v>424.10251310000001</v>
      </c>
      <c r="J11957">
        <v>50.45462002</v>
      </c>
      <c r="K11957">
        <v>147.6598722</v>
      </c>
      <c r="L11957">
        <v>203.67341020000001</v>
      </c>
      <c r="M11957">
        <v>252.6427735</v>
      </c>
      <c r="N11957">
        <v>47.119182700000003</v>
      </c>
      <c r="O11957">
        <v>315.08968040000002</v>
      </c>
      <c r="P11957">
        <v>26.959363589999999</v>
      </c>
      <c r="Q11957">
        <v>121.3583533</v>
      </c>
    </row>
    <row r="11958" spans="1:17">
      <c r="A11958" t="e">
        <v>#N/A</v>
      </c>
      <c r="B11958" t="s">
        <v>23781</v>
      </c>
      <c r="C11958">
        <v>149.88257609999999</v>
      </c>
      <c r="D11958">
        <v>4.2388096739999996</v>
      </c>
      <c r="E11958">
        <v>7.9728439089999998</v>
      </c>
      <c r="F11958">
        <v>3.6897128490000002</v>
      </c>
      <c r="G11958">
        <v>4.6807719590000003</v>
      </c>
      <c r="H11958">
        <v>5.5113684449999996</v>
      </c>
      <c r="I11958">
        <v>51.156247929999999</v>
      </c>
      <c r="J11958">
        <v>29.511680500000001</v>
      </c>
      <c r="K11958">
        <v>23.870301210000001</v>
      </c>
      <c r="L11958">
        <v>46.344732700000002</v>
      </c>
      <c r="M11958">
        <v>61.214164719999999</v>
      </c>
      <c r="N11958">
        <v>7.6657056690000003</v>
      </c>
      <c r="O11958">
        <v>61.805417579999997</v>
      </c>
      <c r="P11958">
        <v>8.1336452900000005</v>
      </c>
      <c r="Q11958">
        <v>21.92215152</v>
      </c>
    </row>
    <row r="11959" spans="1:17">
      <c r="A11959" t="s">
        <v>23782</v>
      </c>
      <c r="B11959" t="s">
        <v>7371</v>
      </c>
      <c r="C11959">
        <v>2.212721701</v>
      </c>
      <c r="D11959">
        <v>0.80213227399999998</v>
      </c>
      <c r="E11959">
        <v>0.34240981199999998</v>
      </c>
      <c r="F11959">
        <v>0.383338552</v>
      </c>
      <c r="G11959">
        <v>0.41683158799999998</v>
      </c>
      <c r="H11959">
        <v>2.6266769779999999</v>
      </c>
      <c r="I11959">
        <v>0.29335049000000002</v>
      </c>
      <c r="J11959">
        <v>0.204005505</v>
      </c>
      <c r="K11959">
        <v>2.5551288489999999</v>
      </c>
      <c r="L11959">
        <v>2.7962503120000002</v>
      </c>
      <c r="M11959">
        <v>0.772258581</v>
      </c>
      <c r="N11959">
        <v>0.44634518400000001</v>
      </c>
      <c r="O11959">
        <v>2.6733176240000001</v>
      </c>
      <c r="P11959">
        <v>0.54323736199999995</v>
      </c>
      <c r="Q11959">
        <v>2.6273479700000002</v>
      </c>
    </row>
    <row r="11960" spans="1:17">
      <c r="A11960" t="s">
        <v>23783</v>
      </c>
      <c r="B11960" t="s">
        <v>6729</v>
      </c>
      <c r="C11960">
        <v>3.241556766</v>
      </c>
      <c r="D11960">
        <v>2.0107174090000002</v>
      </c>
      <c r="E11960">
        <v>2.4830086709999999</v>
      </c>
      <c r="F11960">
        <v>2.8239301960000001</v>
      </c>
      <c r="G11960">
        <v>1.79121978</v>
      </c>
      <c r="H11960">
        <v>7.2206328949999996</v>
      </c>
      <c r="I11960">
        <v>0</v>
      </c>
      <c r="J11960">
        <v>2.6299736340000002</v>
      </c>
      <c r="K11960">
        <v>2.9410627539999998</v>
      </c>
      <c r="L11960">
        <v>1.2289214829999999</v>
      </c>
      <c r="M11960">
        <v>0</v>
      </c>
      <c r="N11960">
        <v>2.956988183</v>
      </c>
      <c r="O11960">
        <v>0.71799072200000003</v>
      </c>
      <c r="P11960">
        <v>1.1672070160000001</v>
      </c>
      <c r="Q11960">
        <v>2.2283505670000001</v>
      </c>
    </row>
    <row r="11961" spans="1:17">
      <c r="A11961" t="s">
        <v>23784</v>
      </c>
      <c r="B11961" t="s">
        <v>4779</v>
      </c>
      <c r="C11961">
        <v>8.584805588</v>
      </c>
      <c r="D11961">
        <v>1.4013424400000001</v>
      </c>
      <c r="E11961">
        <v>1.1536663190000001</v>
      </c>
      <c r="F11961">
        <v>0.86104381399999996</v>
      </c>
      <c r="G11961">
        <v>1.560458151</v>
      </c>
      <c r="H11961">
        <v>0.69411350699999996</v>
      </c>
      <c r="I11961">
        <v>1.976745805</v>
      </c>
      <c r="J11961">
        <v>0.630067877</v>
      </c>
      <c r="K11961">
        <v>3.484547982</v>
      </c>
      <c r="L11961">
        <v>2.2839474399999999</v>
      </c>
      <c r="M11961">
        <v>5.2038737399999997</v>
      </c>
      <c r="N11961">
        <v>1.1696620419999999</v>
      </c>
      <c r="O11961">
        <v>7.0055156040000002</v>
      </c>
      <c r="P11961">
        <v>0.67789101900000004</v>
      </c>
      <c r="Q11961">
        <v>1.863622728</v>
      </c>
    </row>
    <row r="11962" spans="1:17">
      <c r="A11962" t="s">
        <v>23785</v>
      </c>
      <c r="B11962" t="s">
        <v>7772</v>
      </c>
      <c r="C11962">
        <v>5.5882859539999998</v>
      </c>
      <c r="D11962">
        <v>1.423691319</v>
      </c>
      <c r="E11962">
        <v>1.1593253720000001</v>
      </c>
      <c r="F11962">
        <v>0.45640482100000002</v>
      </c>
      <c r="G11962">
        <v>0.48249619399999999</v>
      </c>
      <c r="H11962">
        <v>0.21462102299999999</v>
      </c>
      <c r="I11962">
        <v>0</v>
      </c>
      <c r="J11962">
        <v>1.133486607</v>
      </c>
      <c r="K11962">
        <v>0.50702489100000003</v>
      </c>
      <c r="L11962">
        <v>2.1186007710000001</v>
      </c>
      <c r="M11962">
        <v>1.6090462109999999</v>
      </c>
      <c r="N11962">
        <v>0.79221069099999997</v>
      </c>
      <c r="O11962">
        <v>2.7850073150000001</v>
      </c>
      <c r="P11962">
        <v>0.75457801400000002</v>
      </c>
      <c r="Q11962">
        <v>1.9207839120000001</v>
      </c>
    </row>
    <row r="11963" spans="1:17">
      <c r="A11963" t="s">
        <v>23785</v>
      </c>
      <c r="B11963" t="s">
        <v>23786</v>
      </c>
      <c r="C11963">
        <v>2.780971933</v>
      </c>
      <c r="D11963">
        <v>3.0803919909999999</v>
      </c>
      <c r="E11963">
        <v>1.77517006</v>
      </c>
      <c r="F11963">
        <v>2.4605393470000001</v>
      </c>
      <c r="G11963">
        <v>3.3615526089999999</v>
      </c>
      <c r="H11963">
        <v>7.4763269660000002</v>
      </c>
      <c r="I11963">
        <v>4.0555458260000004</v>
      </c>
      <c r="J11963">
        <v>1.057634599</v>
      </c>
      <c r="K11963">
        <v>2.5231743760000001</v>
      </c>
      <c r="L11963">
        <v>0.87858920900000004</v>
      </c>
      <c r="M11963">
        <v>2.6691024680000002</v>
      </c>
      <c r="N11963">
        <v>2.742526486</v>
      </c>
      <c r="O11963">
        <v>1.539932963</v>
      </c>
      <c r="P11963">
        <v>1.2517018</v>
      </c>
      <c r="Q11963">
        <v>4.7793242789999999</v>
      </c>
    </row>
    <row r="11964" spans="1:17">
      <c r="A11964" t="s">
        <v>23787</v>
      </c>
      <c r="B11964" t="s">
        <v>2252</v>
      </c>
      <c r="C11964">
        <v>2.455257622</v>
      </c>
      <c r="D11964">
        <v>1.0878435449999999</v>
      </c>
      <c r="E11964">
        <v>1.253806202</v>
      </c>
      <c r="F11964">
        <v>1.0694670239999999</v>
      </c>
      <c r="G11964">
        <v>0.93274948000000002</v>
      </c>
      <c r="H11964">
        <v>1.131545325</v>
      </c>
      <c r="I11964">
        <v>12.88998097</v>
      </c>
      <c r="J11964">
        <v>5.353567763</v>
      </c>
      <c r="K11964">
        <v>5.1236040909999998</v>
      </c>
      <c r="L11964">
        <v>2.482197336</v>
      </c>
      <c r="M11964">
        <v>2.827788703</v>
      </c>
      <c r="N11964">
        <v>2.9055780019999999</v>
      </c>
      <c r="O11964">
        <v>4.8944599420000001</v>
      </c>
      <c r="P11964">
        <v>1.768159024</v>
      </c>
      <c r="Q11964">
        <v>2.0253878400000001</v>
      </c>
    </row>
    <row r="11965" spans="1:17">
      <c r="A11965" t="s">
        <v>23788</v>
      </c>
      <c r="B11965" t="s">
        <v>3699</v>
      </c>
      <c r="C11965">
        <v>8.5346020469999999</v>
      </c>
      <c r="D11965">
        <v>18.995975290000001</v>
      </c>
      <c r="E11965">
        <v>24.64359443</v>
      </c>
      <c r="F11965">
        <v>18.040918019999999</v>
      </c>
      <c r="G11965">
        <v>19.176296829999998</v>
      </c>
      <c r="H11965">
        <v>14.61494551</v>
      </c>
      <c r="I11965">
        <v>47.295473700000002</v>
      </c>
      <c r="J11965">
        <v>66.749008989999993</v>
      </c>
      <c r="K11965">
        <v>42.224522610000001</v>
      </c>
      <c r="L11965">
        <v>25.123421839999999</v>
      </c>
      <c r="M11965">
        <v>7.1312343839999999</v>
      </c>
      <c r="N11965">
        <v>15.521229630000001</v>
      </c>
      <c r="O11965">
        <v>6.3383236409999997</v>
      </c>
      <c r="P11965">
        <v>15.621621920000001</v>
      </c>
      <c r="Q11965">
        <v>11.871967010000001</v>
      </c>
    </row>
    <row r="11966" spans="1:17">
      <c r="A11966" t="s">
        <v>23789</v>
      </c>
      <c r="B11966" t="s">
        <v>8821</v>
      </c>
      <c r="C11966">
        <v>4.3300061019999996</v>
      </c>
      <c r="D11966">
        <v>12.11042183</v>
      </c>
      <c r="E11966">
        <v>12.984857140000001</v>
      </c>
      <c r="F11966">
        <v>16.061102989999998</v>
      </c>
      <c r="G11966">
        <v>10.467954130000001</v>
      </c>
      <c r="H11966">
        <v>28.790017939999998</v>
      </c>
      <c r="I11966">
        <v>9.8664573260000008</v>
      </c>
      <c r="J11966">
        <v>13.41414735</v>
      </c>
      <c r="K11966">
        <v>13.9956812</v>
      </c>
      <c r="L11966">
        <v>9.4048196090000005</v>
      </c>
      <c r="M11966">
        <v>2.0779120130000002</v>
      </c>
      <c r="N11966">
        <v>10.40848109</v>
      </c>
      <c r="O11966">
        <v>2.697405512</v>
      </c>
      <c r="P11966">
        <v>13.56119651</v>
      </c>
      <c r="Q11966">
        <v>10.7901232</v>
      </c>
    </row>
    <row r="11967" spans="1:17">
      <c r="A11967" t="s">
        <v>23790</v>
      </c>
      <c r="B11967" t="s">
        <v>6224</v>
      </c>
      <c r="C11967">
        <v>19.70374125</v>
      </c>
      <c r="D11967">
        <v>56.923664379999998</v>
      </c>
      <c r="E11967">
        <v>48.897984049999998</v>
      </c>
      <c r="F11967">
        <v>65.354770579999993</v>
      </c>
      <c r="G11967">
        <v>41.246236490000001</v>
      </c>
      <c r="H11967">
        <v>62.700685649999997</v>
      </c>
      <c r="I11967">
        <v>34.012089779999997</v>
      </c>
      <c r="J11967">
        <v>74.578686680000004</v>
      </c>
      <c r="K11967">
        <v>106.53348320000001</v>
      </c>
      <c r="L11967">
        <v>49.037596909999998</v>
      </c>
      <c r="M11967">
        <v>6.1750608219999998</v>
      </c>
      <c r="N11967">
        <v>33.261311829999997</v>
      </c>
      <c r="O11967">
        <v>7.5707123000000003</v>
      </c>
      <c r="P11967">
        <v>65.45839771</v>
      </c>
      <c r="Q11967">
        <v>54.45637473</v>
      </c>
    </row>
    <row r="11968" spans="1:17">
      <c r="A11968" t="s">
        <v>23791</v>
      </c>
      <c r="B11968" t="s">
        <v>6221</v>
      </c>
      <c r="C11968">
        <v>3.4909072870000002</v>
      </c>
      <c r="D11968">
        <v>2.7067349740000002</v>
      </c>
      <c r="E11968">
        <v>2.933982468</v>
      </c>
      <c r="F11968">
        <v>3.1837097640000001</v>
      </c>
      <c r="G11968">
        <v>2.1098502219999999</v>
      </c>
      <c r="H11968">
        <v>2.681402136</v>
      </c>
      <c r="I11968">
        <v>5.5999442999999998</v>
      </c>
      <c r="J11968">
        <v>6.7266633340000004</v>
      </c>
      <c r="K11968">
        <v>5.0676773600000002</v>
      </c>
      <c r="L11968">
        <v>3.529210414</v>
      </c>
      <c r="M11968">
        <v>2.0102876580000002</v>
      </c>
      <c r="N11968">
        <v>2.2807538790000002</v>
      </c>
      <c r="O11968">
        <v>2.3196623340000002</v>
      </c>
      <c r="P11968">
        <v>5.3422167290000004</v>
      </c>
      <c r="Q11968">
        <v>1.4398572890000001</v>
      </c>
    </row>
    <row r="11969" spans="1:17">
      <c r="A11969" t="s">
        <v>15551</v>
      </c>
      <c r="B11969" t="s">
        <v>23792</v>
      </c>
      <c r="C11969">
        <v>0</v>
      </c>
      <c r="D11969">
        <v>0</v>
      </c>
      <c r="E11969">
        <v>0.34324577299999998</v>
      </c>
      <c r="F11969">
        <v>1.3175123550000001</v>
      </c>
      <c r="G11969">
        <v>0</v>
      </c>
      <c r="H11969">
        <v>0</v>
      </c>
      <c r="I11969">
        <v>0</v>
      </c>
      <c r="J11969">
        <v>0</v>
      </c>
      <c r="K11969">
        <v>0</v>
      </c>
      <c r="L11969">
        <v>0</v>
      </c>
      <c r="M11969">
        <v>0</v>
      </c>
      <c r="N11969">
        <v>0.39771990600000001</v>
      </c>
      <c r="O11969">
        <v>0</v>
      </c>
      <c r="P11969">
        <v>0.96811311099999997</v>
      </c>
      <c r="Q11969">
        <v>0</v>
      </c>
    </row>
    <row r="11970" spans="1:17">
      <c r="A11970" t="e">
        <v>#N/A</v>
      </c>
      <c r="B11970" t="s">
        <v>23793</v>
      </c>
      <c r="C11970">
        <v>0</v>
      </c>
      <c r="D11970">
        <v>0</v>
      </c>
      <c r="E11970">
        <v>0.38880937199999999</v>
      </c>
      <c r="F11970">
        <v>0</v>
      </c>
      <c r="G11970">
        <v>0</v>
      </c>
      <c r="H11970">
        <v>0</v>
      </c>
      <c r="I11970">
        <v>0</v>
      </c>
      <c r="J11970">
        <v>0.46330011199999999</v>
      </c>
      <c r="K11970">
        <v>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</row>
    <row r="11971" spans="1:17">
      <c r="A11971" t="s">
        <v>14366</v>
      </c>
      <c r="B11971" t="s">
        <v>23794</v>
      </c>
      <c r="C11971">
        <v>1.8033813620000001</v>
      </c>
      <c r="D11971">
        <v>2.6633956950000002</v>
      </c>
      <c r="E11971">
        <v>1.6627684620000001</v>
      </c>
      <c r="F11971">
        <v>1.6365024880000001</v>
      </c>
      <c r="G11971">
        <v>1.7646578420000001</v>
      </c>
      <c r="H11971">
        <v>7.156845745</v>
      </c>
      <c r="I11971">
        <v>4.3831772579999999</v>
      </c>
      <c r="J11971">
        <v>3.4292300870000001</v>
      </c>
      <c r="K11971">
        <v>3.5451150889999998</v>
      </c>
      <c r="L11971">
        <v>1.139480327</v>
      </c>
      <c r="M11971">
        <v>3.4616743799999998</v>
      </c>
      <c r="N11971">
        <v>0.66691896799999995</v>
      </c>
      <c r="O11971">
        <v>1.331470422</v>
      </c>
      <c r="P11971">
        <v>2.254703025</v>
      </c>
      <c r="Q11971">
        <v>1.652936607</v>
      </c>
    </row>
    <row r="11972" spans="1:17">
      <c r="A11972" t="s">
        <v>23795</v>
      </c>
      <c r="B11972" t="s">
        <v>6879</v>
      </c>
      <c r="C11972">
        <v>11.014102859999999</v>
      </c>
      <c r="D11972">
        <v>1.642767273</v>
      </c>
      <c r="E11972">
        <v>1.7228454339999999</v>
      </c>
      <c r="F11972">
        <v>1.4843902950000001</v>
      </c>
      <c r="G11972">
        <v>1.610049157</v>
      </c>
      <c r="H11972">
        <v>0.376932777</v>
      </c>
      <c r="I11972">
        <v>3.4191560440000002</v>
      </c>
      <c r="J11972">
        <v>4.7970585400000001</v>
      </c>
      <c r="K11972">
        <v>2.4240663250000001</v>
      </c>
      <c r="L11972">
        <v>5.1678306369999998</v>
      </c>
      <c r="M11972">
        <v>2.4072668290000001</v>
      </c>
      <c r="N11972">
        <v>2.1575806019999999</v>
      </c>
      <c r="O11972">
        <v>4.4081445180000003</v>
      </c>
      <c r="P11972">
        <v>2.2987254020000001</v>
      </c>
      <c r="Q11972">
        <v>2.2489453039999998</v>
      </c>
    </row>
    <row r="11973" spans="1:17">
      <c r="A11973" t="s">
        <v>23796</v>
      </c>
      <c r="B11973" t="s">
        <v>4479</v>
      </c>
      <c r="C11973">
        <v>3.999105862</v>
      </c>
      <c r="D11973">
        <v>1.83093409</v>
      </c>
      <c r="E11973">
        <v>0.472729277</v>
      </c>
      <c r="F11973">
        <v>0.38709781300000001</v>
      </c>
      <c r="G11973">
        <v>0.44503447099999999</v>
      </c>
      <c r="H11973">
        <v>0.95565703000000002</v>
      </c>
      <c r="I11973">
        <v>1.6847926010000001</v>
      </c>
      <c r="J11973">
        <v>1.4420427849999999</v>
      </c>
      <c r="K11973">
        <v>1.612616289</v>
      </c>
      <c r="L11973">
        <v>2.1899502480000002</v>
      </c>
      <c r="M11973">
        <v>1.364705716</v>
      </c>
      <c r="N11973">
        <v>0.71207867700000005</v>
      </c>
      <c r="O11973">
        <v>2.4605126429999999</v>
      </c>
      <c r="P11973">
        <v>0.62665897100000001</v>
      </c>
      <c r="Q11973">
        <v>0.67200569899999996</v>
      </c>
    </row>
    <row r="11974" spans="1:17">
      <c r="A11974" t="e">
        <v>#N/A</v>
      </c>
      <c r="B11974" t="s">
        <v>23797</v>
      </c>
      <c r="C11974">
        <v>19.10149547</v>
      </c>
      <c r="D11974">
        <v>2.1158104099999999</v>
      </c>
      <c r="E11974">
        <v>1.463160521</v>
      </c>
      <c r="F11974">
        <v>0.88402925799999998</v>
      </c>
      <c r="G11974">
        <v>0.65969414900000001</v>
      </c>
      <c r="H11974">
        <v>0.733602851</v>
      </c>
      <c r="I11974">
        <v>4.4569735819999998</v>
      </c>
      <c r="J11974">
        <v>3.7291158879999999</v>
      </c>
      <c r="K11974">
        <v>5.0259252769999998</v>
      </c>
      <c r="L11974">
        <v>7.7244327840000002</v>
      </c>
      <c r="M11974">
        <v>4.3999450490000003</v>
      </c>
      <c r="N11974">
        <v>1.412807065</v>
      </c>
      <c r="O11974">
        <v>12.269604640000001</v>
      </c>
      <c r="P11974">
        <v>1.547548063</v>
      </c>
      <c r="Q11974">
        <v>2.8888163589999998</v>
      </c>
    </row>
    <row r="11975" spans="1:17">
      <c r="A11975" t="s">
        <v>23798</v>
      </c>
      <c r="B11975" t="s">
        <v>2122</v>
      </c>
      <c r="C11975">
        <v>3.0675902100000001</v>
      </c>
      <c r="D11975">
        <v>0.46720708599999999</v>
      </c>
      <c r="E11975">
        <v>0.73429736499999998</v>
      </c>
      <c r="F11975">
        <v>0.495851137</v>
      </c>
      <c r="G11975">
        <v>0.36417934699999999</v>
      </c>
      <c r="H11975">
        <v>0.29453098700000002</v>
      </c>
      <c r="I11975">
        <v>6.9898857379999999</v>
      </c>
      <c r="J11975">
        <v>2.0659227370000002</v>
      </c>
      <c r="K11975">
        <v>3.6529801719999999</v>
      </c>
      <c r="L11975">
        <v>6.5416962529999996</v>
      </c>
      <c r="M11975">
        <v>1.1040716340000001</v>
      </c>
      <c r="N11975">
        <v>1.4416884969999999</v>
      </c>
      <c r="O11975">
        <v>51.171672110000003</v>
      </c>
      <c r="P11975">
        <v>0.66158890400000003</v>
      </c>
      <c r="Q11975">
        <v>60.62686008</v>
      </c>
    </row>
    <row r="11976" spans="1:17">
      <c r="A11976" t="e">
        <v>#N/A</v>
      </c>
      <c r="B11976" t="s">
        <v>23799</v>
      </c>
      <c r="C11976">
        <v>1.392830799</v>
      </c>
      <c r="D11976">
        <v>1.079955303</v>
      </c>
      <c r="E11976">
        <v>1.4077128510000001</v>
      </c>
      <c r="F11976">
        <v>1.042752892</v>
      </c>
      <c r="G11976">
        <v>3.126705523</v>
      </c>
      <c r="H11976">
        <v>2.6746194999999999</v>
      </c>
      <c r="I11976">
        <v>2.0311924289999999</v>
      </c>
      <c r="J11976">
        <v>0.52970906600000001</v>
      </c>
      <c r="K11976">
        <v>0.94778598999999997</v>
      </c>
      <c r="L11976">
        <v>1.3201062139999999</v>
      </c>
      <c r="M11976">
        <v>0</v>
      </c>
      <c r="N11976">
        <v>8.5848479000000005E-2</v>
      </c>
      <c r="O11976">
        <v>2.3137947219999999</v>
      </c>
      <c r="P11976">
        <v>0.835875064</v>
      </c>
      <c r="Q11976">
        <v>2.3936919240000001</v>
      </c>
    </row>
    <row r="11977" spans="1:17">
      <c r="A11977" t="s">
        <v>23800</v>
      </c>
      <c r="B11977" t="s">
        <v>4919</v>
      </c>
      <c r="C11977">
        <v>3.527867708</v>
      </c>
      <c r="D11977">
        <v>1.42098331</v>
      </c>
      <c r="E11977">
        <v>1.501289305</v>
      </c>
      <c r="F11977">
        <v>1.789879585</v>
      </c>
      <c r="G11977">
        <v>1.107630404</v>
      </c>
      <c r="H11977">
        <v>2.0528725909999999</v>
      </c>
      <c r="I11977">
        <v>4.5211514629999998</v>
      </c>
      <c r="J11977">
        <v>2.5207459889999999</v>
      </c>
      <c r="K11977">
        <v>3.879796995</v>
      </c>
      <c r="L11977">
        <v>3.3774397490000001</v>
      </c>
      <c r="M11977">
        <v>2.4625113120000002</v>
      </c>
      <c r="N11977">
        <v>1.831797194</v>
      </c>
      <c r="O11977">
        <v>3.5518515929999999</v>
      </c>
      <c r="P11977">
        <v>1.1548188500000001</v>
      </c>
      <c r="Q11977">
        <v>4.115439887</v>
      </c>
    </row>
    <row r="11978" spans="1:17">
      <c r="A11978" t="s">
        <v>23801</v>
      </c>
      <c r="B11978" t="s">
        <v>23802</v>
      </c>
      <c r="C11978">
        <v>2.6816515060000001</v>
      </c>
      <c r="D11978">
        <v>0.92411759699999996</v>
      </c>
      <c r="E11978">
        <v>1.4581754060000001</v>
      </c>
      <c r="F11978">
        <v>0.486700091</v>
      </c>
      <c r="G11978">
        <v>0.97759438099999996</v>
      </c>
      <c r="H11978">
        <v>1.8309372159999999</v>
      </c>
      <c r="I11978">
        <v>1.7380910679999999</v>
      </c>
      <c r="J11978">
        <v>1.8886332130000001</v>
      </c>
      <c r="K11978">
        <v>0.81102033500000004</v>
      </c>
      <c r="L11978">
        <v>1.694422045</v>
      </c>
      <c r="M11978">
        <v>1.143901058</v>
      </c>
      <c r="N11978">
        <v>1.542671149</v>
      </c>
      <c r="O11978">
        <v>0.329985635</v>
      </c>
      <c r="P11978">
        <v>0.84936907900000003</v>
      </c>
      <c r="Q11978">
        <v>1.4337972839999999</v>
      </c>
    </row>
    <row r="11979" spans="1:17">
      <c r="A11979" t="s">
        <v>23803</v>
      </c>
      <c r="B11979" t="s">
        <v>7106</v>
      </c>
      <c r="C11979">
        <v>3.799648828</v>
      </c>
      <c r="D11979">
        <v>2.8935136959999999</v>
      </c>
      <c r="E11979">
        <v>8.0594660250000008</v>
      </c>
      <c r="F11979">
        <v>3.7174203289999999</v>
      </c>
      <c r="G11979">
        <v>6.7663224199999998</v>
      </c>
      <c r="H11979">
        <v>4.7426432949999997</v>
      </c>
      <c r="I11979">
        <v>1.731594466</v>
      </c>
      <c r="J11979">
        <v>7.6166112149999998</v>
      </c>
      <c r="K11979">
        <v>4.0938105240000002</v>
      </c>
      <c r="L11979">
        <v>2.2507848909999999</v>
      </c>
      <c r="M11979">
        <v>3.6468013020000001</v>
      </c>
      <c r="N11979">
        <v>5.0059190869999997</v>
      </c>
      <c r="O11979">
        <v>1.3150088849999999</v>
      </c>
      <c r="P11979">
        <v>3.4204065300000002</v>
      </c>
      <c r="Q11979">
        <v>7.5095029670000004</v>
      </c>
    </row>
    <row r="11980" spans="1:17">
      <c r="A11980" t="e">
        <v>#N/A</v>
      </c>
      <c r="B11980" t="s">
        <v>23804</v>
      </c>
      <c r="C11980">
        <v>16.05200584</v>
      </c>
      <c r="D11980">
        <v>6.7888356349999999</v>
      </c>
      <c r="E11980">
        <v>5.1232160660000003</v>
      </c>
      <c r="F11980">
        <v>8.7399641710000004</v>
      </c>
      <c r="G11980">
        <v>5.2917727470000004</v>
      </c>
      <c r="H11980">
        <v>5.6044147119999996</v>
      </c>
      <c r="I11980">
        <v>8.5123470700000006</v>
      </c>
      <c r="J11980">
        <v>7.3997049700000002</v>
      </c>
      <c r="K11980">
        <v>23.16996258</v>
      </c>
      <c r="L11980">
        <v>23.973377630000002</v>
      </c>
      <c r="M11980">
        <v>11.204571489999999</v>
      </c>
      <c r="N11980">
        <v>9.5340347669999996</v>
      </c>
      <c r="O11980">
        <v>9.6966803559999999</v>
      </c>
      <c r="P11980">
        <v>3.2840586109999998</v>
      </c>
      <c r="Q11980">
        <v>9.0283631080000006</v>
      </c>
    </row>
    <row r="11981" spans="1:17">
      <c r="A11981" t="e">
        <v>#N/A</v>
      </c>
      <c r="B11981" t="s">
        <v>23805</v>
      </c>
      <c r="C11981">
        <v>0</v>
      </c>
      <c r="D11981">
        <v>2.0698561569999998</v>
      </c>
      <c r="E11981">
        <v>0</v>
      </c>
      <c r="F11981">
        <v>1.2718067980000001</v>
      </c>
      <c r="G11981">
        <v>0.64536594999999997</v>
      </c>
      <c r="H11981">
        <v>0.71766939500000004</v>
      </c>
      <c r="I11981">
        <v>0</v>
      </c>
      <c r="J11981">
        <v>0.473782015</v>
      </c>
      <c r="K11981">
        <v>1.6954361760000001</v>
      </c>
      <c r="L11981">
        <v>0</v>
      </c>
      <c r="M11981">
        <v>0</v>
      </c>
      <c r="N11981">
        <v>0</v>
      </c>
      <c r="O11981">
        <v>0</v>
      </c>
      <c r="P11981">
        <v>0.84107564400000001</v>
      </c>
      <c r="Q11981">
        <v>0</v>
      </c>
    </row>
    <row r="11982" spans="1:17">
      <c r="A11982" t="e">
        <v>#N/A</v>
      </c>
      <c r="B11982" t="s">
        <v>23806</v>
      </c>
      <c r="C11982">
        <v>0</v>
      </c>
      <c r="D11982">
        <v>0</v>
      </c>
      <c r="E11982">
        <v>0</v>
      </c>
      <c r="F11982">
        <v>0</v>
      </c>
      <c r="G11982">
        <v>0</v>
      </c>
      <c r="H11982">
        <v>0</v>
      </c>
      <c r="I11982">
        <v>0</v>
      </c>
      <c r="J11982">
        <v>0.18630929800000001</v>
      </c>
      <c r="K11982">
        <v>0</v>
      </c>
      <c r="L11982">
        <v>0</v>
      </c>
      <c r="M11982">
        <v>0</v>
      </c>
      <c r="N11982">
        <v>0.181167786</v>
      </c>
      <c r="O11982">
        <v>0</v>
      </c>
      <c r="P11982">
        <v>0.44099102600000001</v>
      </c>
      <c r="Q11982">
        <v>0</v>
      </c>
    </row>
    <row r="11983" spans="1:17">
      <c r="A11983" t="s">
        <v>23807</v>
      </c>
      <c r="B11983" t="s">
        <v>23808</v>
      </c>
      <c r="C11983">
        <v>296.82530109999999</v>
      </c>
      <c r="D11983">
        <v>109.1180732</v>
      </c>
      <c r="E11983">
        <v>75.285239619999999</v>
      </c>
      <c r="F11983">
        <v>137.3140654</v>
      </c>
      <c r="G11983">
        <v>158.2255801</v>
      </c>
      <c r="H11983">
        <v>70.215727029999996</v>
      </c>
      <c r="I11983">
        <v>423.45601540000001</v>
      </c>
      <c r="J11983">
        <v>95.980339880000002</v>
      </c>
      <c r="K11983">
        <v>505.44307939999999</v>
      </c>
      <c r="L11983">
        <v>248.70938580000001</v>
      </c>
      <c r="M11983">
        <v>701.89053969999998</v>
      </c>
      <c r="N11983">
        <v>72.119876199999993</v>
      </c>
      <c r="O11983">
        <v>440.68550349999998</v>
      </c>
      <c r="P11983">
        <v>118.1097996</v>
      </c>
      <c r="Q11983">
        <v>158.21056899999999</v>
      </c>
    </row>
    <row r="11984" spans="1:17">
      <c r="A11984" t="e">
        <v>#N/A</v>
      </c>
      <c r="B11984" t="s">
        <v>23809</v>
      </c>
      <c r="C11984">
        <v>0</v>
      </c>
      <c r="D11984">
        <v>0.50897158300000001</v>
      </c>
      <c r="E11984">
        <v>0.122212681</v>
      </c>
      <c r="F11984">
        <v>0.234550183</v>
      </c>
      <c r="G11984">
        <v>0.29755050399999999</v>
      </c>
      <c r="H11984">
        <v>0</v>
      </c>
      <c r="I11984">
        <v>0</v>
      </c>
      <c r="J11984">
        <v>0.65532157700000004</v>
      </c>
      <c r="K11984">
        <v>1.8239497659999999</v>
      </c>
      <c r="L11984">
        <v>0</v>
      </c>
      <c r="M11984">
        <v>0</v>
      </c>
      <c r="N11984">
        <v>1.0620615</v>
      </c>
      <c r="O11984">
        <v>0</v>
      </c>
      <c r="P11984">
        <v>1.1202644070000001</v>
      </c>
      <c r="Q11984">
        <v>0</v>
      </c>
    </row>
    <row r="11985" spans="1:17">
      <c r="A11985" t="e">
        <v>#N/A</v>
      </c>
      <c r="B11985" t="s">
        <v>23810</v>
      </c>
      <c r="C11985">
        <v>0</v>
      </c>
      <c r="D11985">
        <v>0</v>
      </c>
      <c r="E11985">
        <v>0.191023735</v>
      </c>
      <c r="F11985">
        <v>0</v>
      </c>
      <c r="G11985">
        <v>0</v>
      </c>
      <c r="H11985">
        <v>0.68958668000000001</v>
      </c>
      <c r="I11985">
        <v>10.473887919999999</v>
      </c>
      <c r="J11985">
        <v>0</v>
      </c>
      <c r="K11985">
        <v>2.4436395310000001</v>
      </c>
      <c r="L11985">
        <v>0</v>
      </c>
      <c r="M11985">
        <v>6.8932472440000003</v>
      </c>
      <c r="N11985">
        <v>0.44267954700000001</v>
      </c>
      <c r="O11985">
        <v>13.919654919999999</v>
      </c>
      <c r="P11985">
        <v>0</v>
      </c>
      <c r="Q11985">
        <v>1.234312444</v>
      </c>
    </row>
    <row r="11986" spans="1:17">
      <c r="A11986" t="e">
        <v>#N/A</v>
      </c>
      <c r="B11986" t="s">
        <v>23811</v>
      </c>
      <c r="C11986">
        <v>0</v>
      </c>
      <c r="D11986">
        <v>0</v>
      </c>
      <c r="E11986">
        <v>0</v>
      </c>
      <c r="F11986">
        <v>0</v>
      </c>
      <c r="G11986">
        <v>0</v>
      </c>
      <c r="H11986">
        <v>0</v>
      </c>
      <c r="I11986">
        <v>0</v>
      </c>
      <c r="J11986">
        <v>0</v>
      </c>
      <c r="K11986">
        <v>0</v>
      </c>
      <c r="L11986">
        <v>1.5170988080000001</v>
      </c>
      <c r="M11986">
        <v>0</v>
      </c>
      <c r="N11986">
        <v>0.147988802</v>
      </c>
      <c r="O11986">
        <v>0</v>
      </c>
      <c r="P11986">
        <v>0.18011406699999999</v>
      </c>
      <c r="Q11986">
        <v>0</v>
      </c>
    </row>
    <row r="11987" spans="1:17">
      <c r="A11987" t="e">
        <v>#N/A</v>
      </c>
      <c r="B11987" t="s">
        <v>23812</v>
      </c>
      <c r="C11987">
        <v>5.2215145420000004</v>
      </c>
      <c r="D11987">
        <v>0.52579104700000001</v>
      </c>
      <c r="E11987">
        <v>0.151501583</v>
      </c>
      <c r="F11987">
        <v>0.51690906199999997</v>
      </c>
      <c r="G11987">
        <v>8.1968894E-2</v>
      </c>
      <c r="H11987">
        <v>1.0938271470000001</v>
      </c>
      <c r="I11987">
        <v>3.4611985930000002</v>
      </c>
      <c r="J11987">
        <v>0.90263642499999996</v>
      </c>
      <c r="K11987">
        <v>3.2300982309999999</v>
      </c>
      <c r="L11987">
        <v>2.399457425</v>
      </c>
      <c r="M11987">
        <v>2.7335290799999998</v>
      </c>
      <c r="N11987">
        <v>0.643666238</v>
      </c>
      <c r="O11987">
        <v>5.7827137830000002</v>
      </c>
      <c r="P11987">
        <v>0.56974013000000001</v>
      </c>
      <c r="Q11987">
        <v>2.2841873970000002</v>
      </c>
    </row>
    <row r="11988" spans="1:17">
      <c r="A11988" t="s">
        <v>23813</v>
      </c>
      <c r="B11988" t="s">
        <v>7062</v>
      </c>
      <c r="C11988">
        <v>127.52250220000001</v>
      </c>
      <c r="D11988">
        <v>2.4744967070000001</v>
      </c>
      <c r="E11988">
        <v>3.69704839</v>
      </c>
      <c r="F11988">
        <v>1.562669299</v>
      </c>
      <c r="G11988">
        <v>2.035981687</v>
      </c>
      <c r="H11988">
        <v>4.0515160300000002</v>
      </c>
      <c r="I11988">
        <v>16.741695369999999</v>
      </c>
      <c r="J11988">
        <v>4.9953568050000001</v>
      </c>
      <c r="K11988">
        <v>12.104981199999999</v>
      </c>
      <c r="L11988">
        <v>22.349566809999999</v>
      </c>
      <c r="M11988">
        <v>11.31611212</v>
      </c>
      <c r="N11988">
        <v>4.6280134459999998</v>
      </c>
      <c r="O11988">
        <v>18.89917728</v>
      </c>
      <c r="P11988">
        <v>3.3982152189999999</v>
      </c>
      <c r="Q11988">
        <v>10.877900049999999</v>
      </c>
    </row>
    <row r="11989" spans="1:17">
      <c r="A11989" t="e">
        <v>#N/A</v>
      </c>
      <c r="B11989" t="s">
        <v>23814</v>
      </c>
      <c r="C11989">
        <v>313.78835709999998</v>
      </c>
      <c r="D11989">
        <v>36.355351239999997</v>
      </c>
      <c r="E11989">
        <v>25.133384840000002</v>
      </c>
      <c r="F11989">
        <v>21.11088209</v>
      </c>
      <c r="G11989">
        <v>25.84704722</v>
      </c>
      <c r="H11989">
        <v>60.94862183</v>
      </c>
      <c r="I11989">
        <v>57.857939799999997</v>
      </c>
      <c r="J11989">
        <v>39.779069010000001</v>
      </c>
      <c r="K11989">
        <v>85.900865620000005</v>
      </c>
      <c r="L11989">
        <v>108.25063110000001</v>
      </c>
      <c r="M11989">
        <v>100.38855700000001</v>
      </c>
      <c r="N11989">
        <v>28.010596660000001</v>
      </c>
      <c r="O11989">
        <v>163.77086199999999</v>
      </c>
      <c r="P11989">
        <v>28.40925811</v>
      </c>
      <c r="Q11989">
        <v>86.779171849999997</v>
      </c>
    </row>
    <row r="11990" spans="1:17">
      <c r="A11990" t="s">
        <v>23815</v>
      </c>
      <c r="B11990" t="s">
        <v>4965</v>
      </c>
      <c r="C11990">
        <v>93.609640630000001</v>
      </c>
      <c r="D11990">
        <v>12.165393310000001</v>
      </c>
      <c r="E11990">
        <v>8.8439030630000008</v>
      </c>
      <c r="F11990">
        <v>6.840266143</v>
      </c>
      <c r="G11990">
        <v>9.2969003729999997</v>
      </c>
      <c r="H11990">
        <v>13.988701320000001</v>
      </c>
      <c r="I11990">
        <v>31.672822790000001</v>
      </c>
      <c r="J11990">
        <v>33.327430749999998</v>
      </c>
      <c r="K11990">
        <v>30.769311680000001</v>
      </c>
      <c r="L11990">
        <v>52.173090960000003</v>
      </c>
      <c r="M11990">
        <v>53.164410500000002</v>
      </c>
      <c r="N11990">
        <v>13.35706399</v>
      </c>
      <c r="O11990">
        <v>85.310919060000003</v>
      </c>
      <c r="P11990">
        <v>10.49893119</v>
      </c>
      <c r="Q11990">
        <v>57.802936330000001</v>
      </c>
    </row>
    <row r="11991" spans="1:17">
      <c r="A11991" t="s">
        <v>23816</v>
      </c>
      <c r="B11991" t="s">
        <v>3632</v>
      </c>
      <c r="C11991">
        <v>11.79614595</v>
      </c>
      <c r="D11991">
        <v>5.613629456</v>
      </c>
      <c r="E11991">
        <v>4.6945055360000003</v>
      </c>
      <c r="F11991">
        <v>4.4602375399999996</v>
      </c>
      <c r="G11991">
        <v>4.0928081030000003</v>
      </c>
      <c r="H11991">
        <v>7.2150354539999997</v>
      </c>
      <c r="I11991">
        <v>3.8227890310000001</v>
      </c>
      <c r="J11991">
        <v>2.035408136</v>
      </c>
      <c r="K11991">
        <v>3.9639396429999998</v>
      </c>
      <c r="L11991">
        <v>5.3830726279999999</v>
      </c>
      <c r="M11991">
        <v>3.3545556539999999</v>
      </c>
      <c r="N11991">
        <v>3.2044800850000001</v>
      </c>
      <c r="O11991">
        <v>6.1690993379999997</v>
      </c>
      <c r="P11991">
        <v>3.5232045520000002</v>
      </c>
      <c r="Q11991">
        <v>6.30703952</v>
      </c>
    </row>
    <row r="11992" spans="1:17">
      <c r="A11992" t="s">
        <v>23817</v>
      </c>
      <c r="B11992" t="s">
        <v>23818</v>
      </c>
      <c r="C11992">
        <v>0</v>
      </c>
      <c r="D11992">
        <v>0.41966808300000003</v>
      </c>
      <c r="E11992">
        <v>0</v>
      </c>
      <c r="F11992">
        <v>0.25786174499999998</v>
      </c>
      <c r="G11992">
        <v>0</v>
      </c>
      <c r="H11992">
        <v>0</v>
      </c>
      <c r="I11992">
        <v>0</v>
      </c>
      <c r="J11992">
        <v>0</v>
      </c>
      <c r="K11992">
        <v>0</v>
      </c>
      <c r="L11992">
        <v>0</v>
      </c>
      <c r="M11992">
        <v>0</v>
      </c>
      <c r="N11992">
        <v>1.6346653</v>
      </c>
      <c r="O11992">
        <v>0</v>
      </c>
      <c r="P11992">
        <v>0</v>
      </c>
      <c r="Q11992">
        <v>0</v>
      </c>
    </row>
    <row r="11993" spans="1:17">
      <c r="A11993" t="s">
        <v>23817</v>
      </c>
      <c r="B11993" t="s">
        <v>23819</v>
      </c>
      <c r="C11993">
        <v>14.655870800000001</v>
      </c>
      <c r="D11993">
        <v>2.0014311600000001</v>
      </c>
      <c r="E11993">
        <v>1.7514378399999999</v>
      </c>
      <c r="F11993">
        <v>1.0111389580000001</v>
      </c>
      <c r="G11993">
        <v>1.282731496</v>
      </c>
      <c r="H11993">
        <v>0.84815474000000002</v>
      </c>
      <c r="I11993">
        <v>2.3422403699999998</v>
      </c>
      <c r="J11993">
        <v>1.2471038990000001</v>
      </c>
      <c r="K11993">
        <v>4.0073945970000002</v>
      </c>
      <c r="L11993">
        <v>5.4547704350000004</v>
      </c>
      <c r="M11993">
        <v>1.5415137249999999</v>
      </c>
      <c r="N11993">
        <v>1.0889443400000001</v>
      </c>
      <c r="O11993">
        <v>3.1128056690000001</v>
      </c>
      <c r="P11993">
        <v>1.3855736510000001</v>
      </c>
      <c r="Q11993">
        <v>2.2082011640000001</v>
      </c>
    </row>
    <row r="11994" spans="1:17">
      <c r="A11994" t="s">
        <v>23820</v>
      </c>
      <c r="B11994" t="s">
        <v>9311</v>
      </c>
      <c r="C11994">
        <v>116.4960571</v>
      </c>
      <c r="D11994">
        <v>0.32491805899999998</v>
      </c>
      <c r="E11994">
        <v>0.33436422399999999</v>
      </c>
      <c r="F11994">
        <v>0.25668429399999998</v>
      </c>
      <c r="G11994">
        <v>0.14472437799999999</v>
      </c>
      <c r="H11994">
        <v>0.48281563599999999</v>
      </c>
      <c r="I11994">
        <v>0.30555482299999998</v>
      </c>
      <c r="J11994">
        <v>1.620257571</v>
      </c>
      <c r="K11994">
        <v>2.0911239689999999</v>
      </c>
      <c r="L11994">
        <v>14.29813671</v>
      </c>
      <c r="M11994">
        <v>0</v>
      </c>
      <c r="N11994">
        <v>1.6788582519999999</v>
      </c>
      <c r="O11994">
        <v>47.337117390000003</v>
      </c>
      <c r="P11994">
        <v>0.84875670000000003</v>
      </c>
      <c r="Q11994">
        <v>15.699752910000001</v>
      </c>
    </row>
    <row r="11995" spans="1:17">
      <c r="A11995" t="e">
        <v>#N/A</v>
      </c>
      <c r="B11995" t="s">
        <v>23821</v>
      </c>
      <c r="C11995">
        <v>0</v>
      </c>
      <c r="D11995">
        <v>0</v>
      </c>
      <c r="E11995">
        <v>0.10485789700000001</v>
      </c>
      <c r="F11995">
        <v>0</v>
      </c>
      <c r="G11995">
        <v>0.51059382499999995</v>
      </c>
      <c r="H11995">
        <v>0</v>
      </c>
      <c r="I11995">
        <v>1.437347387</v>
      </c>
      <c r="J11995">
        <v>0.374841857</v>
      </c>
      <c r="K11995">
        <v>0.44712576900000001</v>
      </c>
      <c r="L11995">
        <v>0</v>
      </c>
      <c r="M11995">
        <v>0</v>
      </c>
      <c r="N11995">
        <v>0</v>
      </c>
      <c r="O11995">
        <v>2.1831030550000001</v>
      </c>
      <c r="P11995">
        <v>0.14787407899999999</v>
      </c>
      <c r="Q11995">
        <v>1.3550924209999999</v>
      </c>
    </row>
    <row r="11996" spans="1:17">
      <c r="A11996" t="s">
        <v>10466</v>
      </c>
      <c r="B11996" t="s">
        <v>3053</v>
      </c>
      <c r="C11996">
        <v>14.378216589999999</v>
      </c>
      <c r="D11996">
        <v>2.300462955</v>
      </c>
      <c r="E11996">
        <v>2.5919371359999999</v>
      </c>
      <c r="F11996">
        <v>1.7396939410000001</v>
      </c>
      <c r="G11996">
        <v>2.8966570360000001</v>
      </c>
      <c r="H11996">
        <v>2.9144040530000002</v>
      </c>
      <c r="I11996">
        <v>8.7366811680000005</v>
      </c>
      <c r="J11996">
        <v>6.8352448829999997</v>
      </c>
      <c r="K11996">
        <v>6.3414887899999997</v>
      </c>
      <c r="L11996">
        <v>8.0755433649999997</v>
      </c>
      <c r="M11996">
        <v>4.5999425519999999</v>
      </c>
      <c r="N11996">
        <v>2.9048169499999998</v>
      </c>
      <c r="O11996">
        <v>10.61570809</v>
      </c>
      <c r="P11996">
        <v>1.917500631</v>
      </c>
      <c r="Q11996">
        <v>5.4911385340000001</v>
      </c>
    </row>
    <row r="11997" spans="1:17">
      <c r="A11997" t="s">
        <v>23822</v>
      </c>
      <c r="B11997" t="s">
        <v>767</v>
      </c>
      <c r="C11997">
        <v>25.78935675</v>
      </c>
      <c r="D11997">
        <v>8.4489282849999991</v>
      </c>
      <c r="E11997">
        <v>6.5139359219999999</v>
      </c>
      <c r="F11997">
        <v>8.7878135129999997</v>
      </c>
      <c r="G11997">
        <v>5.0186851700000004</v>
      </c>
      <c r="H11997">
        <v>5.6030116599999999</v>
      </c>
      <c r="I11997">
        <v>15.328440280000001</v>
      </c>
      <c r="J11997">
        <v>9.4075053069999992</v>
      </c>
      <c r="K11997">
        <v>31.00714602</v>
      </c>
      <c r="L11997">
        <v>56.833601969999997</v>
      </c>
      <c r="M11997">
        <v>23.04300383</v>
      </c>
      <c r="N11997">
        <v>4.1491202600000001</v>
      </c>
      <c r="O11997">
        <v>21.500376979999999</v>
      </c>
      <c r="P11997">
        <v>6.7043516050000003</v>
      </c>
      <c r="Q11997">
        <v>11.13456261</v>
      </c>
    </row>
    <row r="11998" spans="1:17">
      <c r="A11998" t="e">
        <v>#N/A</v>
      </c>
      <c r="B11998" t="s">
        <v>23823</v>
      </c>
      <c r="C11998">
        <v>0</v>
      </c>
      <c r="D11998">
        <v>0</v>
      </c>
      <c r="E11998">
        <v>0</v>
      </c>
      <c r="F11998">
        <v>0</v>
      </c>
      <c r="G11998">
        <v>0</v>
      </c>
      <c r="H11998">
        <v>0</v>
      </c>
      <c r="I11998">
        <v>0</v>
      </c>
      <c r="J11998">
        <v>0</v>
      </c>
      <c r="K11998">
        <v>0.72056037500000003</v>
      </c>
      <c r="L11998">
        <v>0</v>
      </c>
      <c r="M11998">
        <v>0</v>
      </c>
      <c r="N11998">
        <v>0.19580056900000001</v>
      </c>
      <c r="O11998">
        <v>0</v>
      </c>
      <c r="P11998">
        <v>0</v>
      </c>
      <c r="Q11998">
        <v>0</v>
      </c>
    </row>
    <row r="11999" spans="1:17">
      <c r="A11999" t="e">
        <v>#N/A</v>
      </c>
      <c r="B11999" t="s">
        <v>23824</v>
      </c>
      <c r="C11999">
        <v>6.0068993739999996</v>
      </c>
      <c r="D11999">
        <v>0.332682335</v>
      </c>
      <c r="E11999">
        <v>1.597653054</v>
      </c>
      <c r="F11999">
        <v>2.2485544179999999</v>
      </c>
      <c r="G11999">
        <v>0.77795931799999996</v>
      </c>
      <c r="H11999">
        <v>1.730235669</v>
      </c>
      <c r="I11999">
        <v>2.189994746</v>
      </c>
      <c r="J11999">
        <v>3.4267361009999999</v>
      </c>
      <c r="K11999">
        <v>0</v>
      </c>
      <c r="L11999">
        <v>1.897752691</v>
      </c>
      <c r="M11999">
        <v>0</v>
      </c>
      <c r="N11999">
        <v>0.55536161399999995</v>
      </c>
      <c r="O11999">
        <v>0</v>
      </c>
      <c r="P11999">
        <v>1.8024505930000001</v>
      </c>
      <c r="Q11999">
        <v>1.032334044</v>
      </c>
    </row>
    <row r="12000" spans="1:17">
      <c r="A12000" t="s">
        <v>23825</v>
      </c>
      <c r="B12000" t="s">
        <v>23826</v>
      </c>
      <c r="C12000">
        <v>52.02997646</v>
      </c>
      <c r="D12000">
        <v>0.57873047200000005</v>
      </c>
      <c r="E12000">
        <v>0.440049405</v>
      </c>
      <c r="F12000">
        <v>0.38522940700000002</v>
      </c>
      <c r="G12000">
        <v>0.30073985199999997</v>
      </c>
      <c r="H12000">
        <v>3.0935069290000001</v>
      </c>
      <c r="I12000">
        <v>144.13328630000001</v>
      </c>
      <c r="J12000">
        <v>0.68994349799999999</v>
      </c>
      <c r="K12000">
        <v>75.155548609999997</v>
      </c>
      <c r="L12000">
        <v>15.818774080000001</v>
      </c>
      <c r="M12000">
        <v>259.92302339999998</v>
      </c>
      <c r="N12000">
        <v>4.2937815840000004</v>
      </c>
      <c r="O12000">
        <v>210.2361616</v>
      </c>
      <c r="P12000">
        <v>0.88186581799999997</v>
      </c>
      <c r="Q12000">
        <v>146.36069649999999</v>
      </c>
    </row>
    <row r="12001" spans="1:17">
      <c r="A12001" t="s">
        <v>23827</v>
      </c>
      <c r="B12001" t="s">
        <v>5386</v>
      </c>
      <c r="C12001">
        <v>3.058260062</v>
      </c>
      <c r="D12001">
        <v>3.0003881570000002</v>
      </c>
      <c r="E12001">
        <v>2.9514960549999998</v>
      </c>
      <c r="F12001">
        <v>2.720744899</v>
      </c>
      <c r="G12001">
        <v>2.5084952889999999</v>
      </c>
      <c r="H12001">
        <v>2.013498266</v>
      </c>
      <c r="I12001">
        <v>2.0706773919999999</v>
      </c>
      <c r="J12001">
        <v>2.2292565299999998</v>
      </c>
      <c r="K12001">
        <v>4.8062768179999997</v>
      </c>
      <c r="L12001">
        <v>3.243646327</v>
      </c>
      <c r="M12001">
        <v>1.8869375559999999</v>
      </c>
      <c r="N12001">
        <v>2.935196044</v>
      </c>
      <c r="O12001">
        <v>2.782142839</v>
      </c>
      <c r="P12001">
        <v>4.0967494789999996</v>
      </c>
      <c r="Q12001">
        <v>3.2286035640000001</v>
      </c>
    </row>
    <row r="12002" spans="1:17">
      <c r="A12002" t="s">
        <v>23828</v>
      </c>
      <c r="B12002" t="s">
        <v>4909</v>
      </c>
      <c r="C12002">
        <v>1.6254261029999999</v>
      </c>
      <c r="D12002">
        <v>1.774711079</v>
      </c>
      <c r="E12002">
        <v>1.556330569</v>
      </c>
      <c r="F12002">
        <v>1.611980255</v>
      </c>
      <c r="G12002">
        <v>1.2229657540000001</v>
      </c>
      <c r="H12002">
        <v>0.62425333400000005</v>
      </c>
      <c r="I12002">
        <v>2.5397043369999999</v>
      </c>
      <c r="J12002">
        <v>3.8561886749999998</v>
      </c>
      <c r="K12002">
        <v>3.1601748230000002</v>
      </c>
      <c r="L12002">
        <v>2.5675948339999999</v>
      </c>
      <c r="M12002">
        <v>0.445725855</v>
      </c>
      <c r="N12002">
        <v>2.0323185279999998</v>
      </c>
      <c r="O12002">
        <v>1.5429634750000001</v>
      </c>
      <c r="P12002">
        <v>3.083155841</v>
      </c>
      <c r="Q12002">
        <v>1.6760554139999999</v>
      </c>
    </row>
    <row r="12003" spans="1:17">
      <c r="A12003" t="s">
        <v>23829</v>
      </c>
      <c r="B12003" t="s">
        <v>7467</v>
      </c>
      <c r="C12003">
        <v>1.4219480200000001</v>
      </c>
      <c r="D12003">
        <v>0.18000519800000001</v>
      </c>
      <c r="E12003">
        <v>0.324167184</v>
      </c>
      <c r="F12003">
        <v>0.16590416299999999</v>
      </c>
      <c r="G12003">
        <v>0.17538843500000001</v>
      </c>
      <c r="H12003">
        <v>0.156030434</v>
      </c>
      <c r="I12003">
        <v>0.296236377</v>
      </c>
      <c r="J12003">
        <v>0.84980133700000005</v>
      </c>
      <c r="K12003">
        <v>0.92152335200000002</v>
      </c>
      <c r="L12003">
        <v>0.89846874799999998</v>
      </c>
      <c r="M12003">
        <v>1.1697837179999999</v>
      </c>
      <c r="N12003">
        <v>0.22536809199999999</v>
      </c>
      <c r="O12003">
        <v>2.0247126469999999</v>
      </c>
      <c r="P12003">
        <v>0.39619779100000002</v>
      </c>
      <c r="Q12003">
        <v>0.83785104399999999</v>
      </c>
    </row>
    <row r="12004" spans="1:17">
      <c r="A12004" t="e">
        <v>#N/A</v>
      </c>
      <c r="B12004" t="s">
        <v>23830</v>
      </c>
      <c r="C12004">
        <v>136.5479646</v>
      </c>
      <c r="D12004">
        <v>6.6402320899999996</v>
      </c>
      <c r="E12004">
        <v>5.6690914819999998</v>
      </c>
      <c r="F12004">
        <v>3.6267006749999999</v>
      </c>
      <c r="G12004">
        <v>2.8755216730000002</v>
      </c>
      <c r="H12004">
        <v>10.23257654</v>
      </c>
      <c r="I12004">
        <v>14.570529560000001</v>
      </c>
      <c r="J12004">
        <v>20.265643610000001</v>
      </c>
      <c r="K12004">
        <v>22.662785979999999</v>
      </c>
      <c r="L12004">
        <v>42.08725725</v>
      </c>
      <c r="M12004">
        <v>19.178792739999999</v>
      </c>
      <c r="N12004">
        <v>20.527478989999999</v>
      </c>
      <c r="O12004">
        <v>55.325817350000001</v>
      </c>
      <c r="P12004">
        <v>12.99145336</v>
      </c>
      <c r="Q12004">
        <v>16.02615351</v>
      </c>
    </row>
    <row r="12005" spans="1:17">
      <c r="A12005" t="s">
        <v>23831</v>
      </c>
      <c r="B12005" t="s">
        <v>23832</v>
      </c>
      <c r="C12005">
        <v>8.4712683490000007</v>
      </c>
      <c r="D12005">
        <v>0.15638913199999999</v>
      </c>
      <c r="E12005">
        <v>0.150206697</v>
      </c>
      <c r="F12005">
        <v>0</v>
      </c>
      <c r="G12005">
        <v>6.0951229000000003E-2</v>
      </c>
      <c r="H12005">
        <v>0.27111954900000002</v>
      </c>
      <c r="I12005">
        <v>0</v>
      </c>
      <c r="J12005">
        <v>0.178984317</v>
      </c>
      <c r="K12005">
        <v>1.441120749</v>
      </c>
      <c r="L12005">
        <v>1.784211931</v>
      </c>
      <c r="M12005">
        <v>2.7101655830000002</v>
      </c>
      <c r="N12005">
        <v>0.39160113800000002</v>
      </c>
      <c r="O12005">
        <v>2.3454363599999999</v>
      </c>
      <c r="P12005">
        <v>0.42365291700000002</v>
      </c>
      <c r="Q12005">
        <v>0.72792785199999999</v>
      </c>
    </row>
    <row r="12006" spans="1:17">
      <c r="A12006" t="e">
        <v>#N/A</v>
      </c>
      <c r="B12006" t="s">
        <v>23833</v>
      </c>
      <c r="C12006">
        <v>0</v>
      </c>
      <c r="D12006">
        <v>0</v>
      </c>
      <c r="E12006">
        <v>0.38709655500000001</v>
      </c>
      <c r="F12006">
        <v>0</v>
      </c>
      <c r="G12006">
        <v>0.62830781899999999</v>
      </c>
      <c r="H12006">
        <v>0</v>
      </c>
      <c r="I12006">
        <v>7.9592320069999998</v>
      </c>
      <c r="J12006">
        <v>4.1513322810000002</v>
      </c>
      <c r="K12006">
        <v>0.82531144199999995</v>
      </c>
      <c r="L12006">
        <v>0</v>
      </c>
      <c r="M12006">
        <v>0</v>
      </c>
      <c r="N12006">
        <v>0</v>
      </c>
      <c r="O12006">
        <v>0</v>
      </c>
      <c r="P12006">
        <v>0.27294818999999998</v>
      </c>
      <c r="Q12006">
        <v>0</v>
      </c>
    </row>
    <row r="12007" spans="1:17">
      <c r="A12007" t="e">
        <v>#N/A</v>
      </c>
      <c r="B12007" t="s">
        <v>23834</v>
      </c>
      <c r="C12007">
        <v>0</v>
      </c>
      <c r="D12007">
        <v>0</v>
      </c>
      <c r="E12007">
        <v>0</v>
      </c>
      <c r="F12007">
        <v>0.200049325</v>
      </c>
      <c r="G12007">
        <v>0</v>
      </c>
      <c r="H12007">
        <v>0</v>
      </c>
      <c r="I12007">
        <v>6.4296998780000001</v>
      </c>
      <c r="J12007">
        <v>0</v>
      </c>
      <c r="K12007">
        <v>0.66671066700000003</v>
      </c>
      <c r="L12007">
        <v>0.92861563999999996</v>
      </c>
      <c r="M12007">
        <v>2.8210798330000002</v>
      </c>
      <c r="N12007">
        <v>0.181167786</v>
      </c>
      <c r="O12007">
        <v>0</v>
      </c>
      <c r="P12007">
        <v>0</v>
      </c>
      <c r="Q12007">
        <v>0</v>
      </c>
    </row>
    <row r="12008" spans="1:17">
      <c r="A12008" t="s">
        <v>23835</v>
      </c>
      <c r="B12008" t="s">
        <v>23836</v>
      </c>
      <c r="C12008">
        <v>4.6650364900000003</v>
      </c>
      <c r="D12008">
        <v>0.99842917899999994</v>
      </c>
      <c r="E12008">
        <v>0.656129772</v>
      </c>
      <c r="F12008">
        <v>0.462798392</v>
      </c>
      <c r="G12008">
        <v>0.36864815499999998</v>
      </c>
      <c r="H12008">
        <v>1.245032049</v>
      </c>
      <c r="I12008">
        <v>0.57653509000000003</v>
      </c>
      <c r="J12008">
        <v>1.6137888069999999</v>
      </c>
      <c r="K12008">
        <v>1.398905265</v>
      </c>
      <c r="L12008">
        <v>2.1482793</v>
      </c>
      <c r="M12008">
        <v>1.5177549930000001</v>
      </c>
      <c r="N12008">
        <v>1.0039324590000001</v>
      </c>
      <c r="O12008">
        <v>2.5394299469999999</v>
      </c>
      <c r="P12008">
        <v>1.1744140670000001</v>
      </c>
      <c r="Q12008">
        <v>0.97837517100000004</v>
      </c>
    </row>
    <row r="12009" spans="1:17">
      <c r="A12009" t="s">
        <v>23837</v>
      </c>
      <c r="B12009" t="s">
        <v>7859</v>
      </c>
      <c r="C12009">
        <v>13.68597621</v>
      </c>
      <c r="D12009">
        <v>1.7054448609999999</v>
      </c>
      <c r="E12009">
        <v>1.2376185630000001</v>
      </c>
      <c r="F12009">
        <v>1.2109033739999999</v>
      </c>
      <c r="G12009">
        <v>0.827159176</v>
      </c>
      <c r="H12009">
        <v>2.168170215</v>
      </c>
      <c r="I12009">
        <v>2.245334299</v>
      </c>
      <c r="J12009">
        <v>1.734976393</v>
      </c>
      <c r="K12009">
        <v>2.3282398190000002</v>
      </c>
      <c r="L12009">
        <v>3.9995098649999998</v>
      </c>
      <c r="M12009">
        <v>1.9703150780000001</v>
      </c>
      <c r="N12009">
        <v>1.117701673</v>
      </c>
      <c r="O12009">
        <v>4.5470762889999996</v>
      </c>
      <c r="P12009">
        <v>1.770997307</v>
      </c>
      <c r="Q12009">
        <v>3.0576588299999998</v>
      </c>
    </row>
    <row r="12010" spans="1:17">
      <c r="A12010" t="s">
        <v>23838</v>
      </c>
      <c r="B12010" t="s">
        <v>1733</v>
      </c>
      <c r="C12010">
        <v>4.6173337659999998</v>
      </c>
      <c r="D12010">
        <v>0.57282065699999996</v>
      </c>
      <c r="E12010">
        <v>0.53052656200000003</v>
      </c>
      <c r="F12010">
        <v>0.62850917299999998</v>
      </c>
      <c r="G12010">
        <v>0.60596861000000002</v>
      </c>
      <c r="H12010">
        <v>0.14186488</v>
      </c>
      <c r="I12010">
        <v>1.885393509</v>
      </c>
      <c r="J12010">
        <v>0.95995949000000003</v>
      </c>
      <c r="K12010">
        <v>1.5919357110000001</v>
      </c>
      <c r="L12010">
        <v>1.633798716</v>
      </c>
      <c r="M12010">
        <v>1.063582424</v>
      </c>
      <c r="N12010">
        <v>0.36428012799999998</v>
      </c>
      <c r="O12010">
        <v>2.86361416</v>
      </c>
      <c r="P12010">
        <v>0.52648727299999998</v>
      </c>
      <c r="Q12010">
        <v>1.3966057620000001</v>
      </c>
    </row>
    <row r="12011" spans="1:17">
      <c r="A12011" t="s">
        <v>23839</v>
      </c>
      <c r="B12011" t="s">
        <v>23840</v>
      </c>
      <c r="C12011">
        <v>1.6959931500000001</v>
      </c>
      <c r="D12011">
        <v>10.14442028</v>
      </c>
      <c r="E12011">
        <v>10.104253399999999</v>
      </c>
      <c r="F12011">
        <v>13.851464590000001</v>
      </c>
      <c r="G12011">
        <v>7.1752236910000002</v>
      </c>
      <c r="H12011">
        <v>3.9081298489999998</v>
      </c>
      <c r="I12011">
        <v>8.6565500750000002</v>
      </c>
      <c r="J12011">
        <v>21.285167779999998</v>
      </c>
      <c r="K12011">
        <v>13.464269829999999</v>
      </c>
      <c r="L12011">
        <v>5.3581313140000004</v>
      </c>
      <c r="M12011">
        <v>3.2555377129999998</v>
      </c>
      <c r="N12011">
        <v>19.12975578</v>
      </c>
      <c r="O12011">
        <v>6.5739643340000002</v>
      </c>
      <c r="P12011">
        <v>26.84476274</v>
      </c>
      <c r="Q12011">
        <v>11.65880338</v>
      </c>
    </row>
    <row r="12012" spans="1:17">
      <c r="A12012" t="s">
        <v>23839</v>
      </c>
      <c r="B12012" t="s">
        <v>23841</v>
      </c>
      <c r="C12012">
        <v>1.744961966</v>
      </c>
      <c r="D12012">
        <v>3.7368191849999999</v>
      </c>
      <c r="E12012">
        <v>2.5989989819999999</v>
      </c>
      <c r="F12012">
        <v>4.4337692759999996</v>
      </c>
      <c r="G12012">
        <v>2.5110189260000002</v>
      </c>
      <c r="H12012">
        <v>12.062910649999999</v>
      </c>
      <c r="I12012">
        <v>0.84823740199999997</v>
      </c>
      <c r="J12012">
        <v>8.4059606240000004</v>
      </c>
      <c r="K12012">
        <v>2.902538974</v>
      </c>
      <c r="L12012">
        <v>2.2051351690000001</v>
      </c>
      <c r="M12012">
        <v>1.1165118780000001</v>
      </c>
      <c r="N12012">
        <v>8.4607907789999999</v>
      </c>
      <c r="O12012">
        <v>2.576676564</v>
      </c>
      <c r="P12012">
        <v>17.976906</v>
      </c>
      <c r="Q12012">
        <v>8.7966492509999998</v>
      </c>
    </row>
    <row r="12013" spans="1:17">
      <c r="A12013" t="e">
        <v>#N/A</v>
      </c>
      <c r="B12013" t="s">
        <v>23842</v>
      </c>
      <c r="C12013">
        <v>0</v>
      </c>
      <c r="D12013">
        <v>0</v>
      </c>
      <c r="E12013">
        <v>0.237488967</v>
      </c>
      <c r="F12013">
        <v>0</v>
      </c>
      <c r="G12013">
        <v>0</v>
      </c>
      <c r="H12013">
        <v>0</v>
      </c>
      <c r="I12013">
        <v>0</v>
      </c>
      <c r="J12013">
        <v>0.282988717</v>
      </c>
      <c r="K12013">
        <v>0</v>
      </c>
      <c r="L12013">
        <v>1.410491865</v>
      </c>
      <c r="M12013">
        <v>0</v>
      </c>
      <c r="N12013">
        <v>0</v>
      </c>
      <c r="O12013">
        <v>0</v>
      </c>
      <c r="P12013">
        <v>0</v>
      </c>
      <c r="Q12013">
        <v>0</v>
      </c>
    </row>
    <row r="12014" spans="1:17">
      <c r="A12014" t="e">
        <v>#N/A</v>
      </c>
      <c r="B12014" t="s">
        <v>23843</v>
      </c>
      <c r="C12014">
        <v>0</v>
      </c>
      <c r="D12014">
        <v>0</v>
      </c>
      <c r="E12014">
        <v>0.121368671</v>
      </c>
      <c r="F12014">
        <v>0</v>
      </c>
      <c r="G12014">
        <v>0</v>
      </c>
      <c r="H12014">
        <v>0</v>
      </c>
      <c r="I12014">
        <v>0</v>
      </c>
      <c r="J12014">
        <v>0</v>
      </c>
      <c r="K12014">
        <v>0</v>
      </c>
      <c r="L12014">
        <v>0</v>
      </c>
      <c r="M12014">
        <v>0</v>
      </c>
      <c r="N12014">
        <v>0</v>
      </c>
      <c r="O12014">
        <v>0</v>
      </c>
      <c r="P12014">
        <v>0</v>
      </c>
      <c r="Q12014">
        <v>0</v>
      </c>
    </row>
    <row r="12015" spans="1:17">
      <c r="A12015" t="s">
        <v>21822</v>
      </c>
      <c r="B12015" t="s">
        <v>23844</v>
      </c>
      <c r="C12015">
        <v>16.30161837</v>
      </c>
      <c r="D12015">
        <v>95.098996420000006</v>
      </c>
      <c r="E12015">
        <v>57.809814459999998</v>
      </c>
      <c r="F12015">
        <v>57.693172580000002</v>
      </c>
      <c r="G12015">
        <v>88.20284375</v>
      </c>
      <c r="H12015">
        <v>43.825048199999998</v>
      </c>
      <c r="I12015">
        <v>63.394584760000001</v>
      </c>
      <c r="J12015">
        <v>47.186506799999997</v>
      </c>
      <c r="K12015">
        <v>73.952248969999999</v>
      </c>
      <c r="L12015">
        <v>36.051058519999998</v>
      </c>
      <c r="M12015">
        <v>5.215285744</v>
      </c>
      <c r="N12015">
        <v>45.884317520000003</v>
      </c>
      <c r="O12015">
        <v>18.05368777</v>
      </c>
      <c r="P12015">
        <v>25.272847540000001</v>
      </c>
      <c r="Q12015">
        <v>85.914642499999999</v>
      </c>
    </row>
    <row r="12016" spans="1:17">
      <c r="A12016" t="s">
        <v>23845</v>
      </c>
      <c r="B12016" t="s">
        <v>23846</v>
      </c>
      <c r="C12016">
        <v>2071.6417310000002</v>
      </c>
      <c r="D12016">
        <v>225.4695443</v>
      </c>
      <c r="E12016">
        <v>193.26800259999999</v>
      </c>
      <c r="F12016">
        <v>152.05388490000001</v>
      </c>
      <c r="G12016">
        <v>215.1078771</v>
      </c>
      <c r="H12016">
        <v>562.48417319999999</v>
      </c>
      <c r="I12016">
        <v>638.44928800000002</v>
      </c>
      <c r="J12016">
        <v>432.26913130000003</v>
      </c>
      <c r="K12016">
        <v>756.54901849999999</v>
      </c>
      <c r="L12016">
        <v>986.72769689999996</v>
      </c>
      <c r="M12016">
        <v>1104.6146200000001</v>
      </c>
      <c r="N12016">
        <v>667.64784139999995</v>
      </c>
      <c r="O12016">
        <v>1269.6116159999999</v>
      </c>
      <c r="P12016">
        <v>316.5676972</v>
      </c>
      <c r="Q12016">
        <v>546.0652212</v>
      </c>
    </row>
    <row r="12017" spans="1:17">
      <c r="A12017" t="s">
        <v>23847</v>
      </c>
      <c r="B12017" t="s">
        <v>23848</v>
      </c>
      <c r="C12017">
        <v>4.0278621020000003</v>
      </c>
      <c r="D12017">
        <v>2.8343847819999999</v>
      </c>
      <c r="E12017">
        <v>2.5710939850000001</v>
      </c>
      <c r="F12017">
        <v>1.773816595</v>
      </c>
      <c r="G12017">
        <v>2.1684369979999998</v>
      </c>
      <c r="H12017">
        <v>3.0938427060000002</v>
      </c>
      <c r="I12017">
        <v>1.72762064</v>
      </c>
      <c r="J12017">
        <v>3.5742952419999998</v>
      </c>
      <c r="K12017">
        <v>5.9116542499999998</v>
      </c>
      <c r="L12017">
        <v>4.4912391559999998</v>
      </c>
      <c r="M12017">
        <v>1.364412105</v>
      </c>
      <c r="N12017">
        <v>3.1251702959999998</v>
      </c>
      <c r="O12017">
        <v>1.574389295</v>
      </c>
      <c r="P12017">
        <v>2.4883228559999999</v>
      </c>
      <c r="Q12017">
        <v>3.2575084589999999</v>
      </c>
    </row>
    <row r="12018" spans="1:17">
      <c r="A12018" t="s">
        <v>23849</v>
      </c>
      <c r="B12018" t="s">
        <v>23850</v>
      </c>
      <c r="C12018">
        <v>3.895984264</v>
      </c>
      <c r="D12018">
        <v>4.315454817</v>
      </c>
      <c r="E12018">
        <v>0.41448546200000003</v>
      </c>
      <c r="F12018">
        <v>1.590958315</v>
      </c>
      <c r="G12018">
        <v>4.0365813680000002</v>
      </c>
      <c r="H12018">
        <v>11.97018388</v>
      </c>
      <c r="I12018">
        <v>17.04477043</v>
      </c>
      <c r="J12018">
        <v>2.469477012</v>
      </c>
      <c r="K12018">
        <v>8.8370611980000007</v>
      </c>
      <c r="L12018">
        <v>4.9234150000000003</v>
      </c>
      <c r="M12018">
        <v>0</v>
      </c>
      <c r="N12018">
        <v>4.3223899159999997</v>
      </c>
      <c r="O12018">
        <v>4.3147178310000003</v>
      </c>
      <c r="P12018">
        <v>5.260690114</v>
      </c>
      <c r="Q12018">
        <v>5.3564502300000001</v>
      </c>
    </row>
    <row r="12019" spans="1:17">
      <c r="A12019" t="s">
        <v>23851</v>
      </c>
      <c r="B12019" t="s">
        <v>23852</v>
      </c>
      <c r="C12019">
        <v>24.752404760000001</v>
      </c>
      <c r="D12019">
        <v>13.27580927</v>
      </c>
      <c r="E12019">
        <v>6.9298831209999996</v>
      </c>
      <c r="F12019">
        <v>9.5758626650000007</v>
      </c>
      <c r="G12019">
        <v>6.5238964910000004</v>
      </c>
      <c r="H12019">
        <v>24.516220449999999</v>
      </c>
      <c r="I12019">
        <v>17.098539420000002</v>
      </c>
      <c r="J12019">
        <v>10.734824359999999</v>
      </c>
      <c r="K12019">
        <v>44.915687699999999</v>
      </c>
      <c r="L12019">
        <v>29.63367766</v>
      </c>
      <c r="M12019">
        <v>5.0014096720000003</v>
      </c>
      <c r="N12019">
        <v>5.4601799010000001</v>
      </c>
      <c r="O12019">
        <v>31.741078810000001</v>
      </c>
      <c r="P12019">
        <v>4.8863753250000004</v>
      </c>
      <c r="Q12019">
        <v>18.806716420000001</v>
      </c>
    </row>
    <row r="12020" spans="1:17">
      <c r="A12020" t="s">
        <v>23853</v>
      </c>
      <c r="B12020" t="s">
        <v>6605</v>
      </c>
      <c r="C12020">
        <v>4.446208768</v>
      </c>
      <c r="D12020">
        <v>0.69528290400000003</v>
      </c>
      <c r="E12020">
        <v>1.919915561</v>
      </c>
      <c r="F12020">
        <v>0.92562404799999998</v>
      </c>
      <c r="G12020">
        <v>0.76777703500000005</v>
      </c>
      <c r="H12020">
        <v>1.8080360069999999</v>
      </c>
      <c r="I12020">
        <v>1.1442341140000001</v>
      </c>
      <c r="J12020">
        <v>2.4866804619999998</v>
      </c>
      <c r="K12020">
        <v>1.5424281609999999</v>
      </c>
      <c r="L12020">
        <v>1.1567998509999999</v>
      </c>
      <c r="M12020">
        <v>2.0081657580000001</v>
      </c>
      <c r="N12020">
        <v>2.2890934139999999</v>
      </c>
      <c r="O12020">
        <v>2.0275621469999998</v>
      </c>
      <c r="P12020">
        <v>1.4911026510000001</v>
      </c>
      <c r="Q12020">
        <v>1.4383374900000001</v>
      </c>
    </row>
    <row r="12021" spans="1:17">
      <c r="A12021" t="s">
        <v>23854</v>
      </c>
      <c r="B12021" t="s">
        <v>584</v>
      </c>
      <c r="C12021">
        <v>1.40220766</v>
      </c>
      <c r="D12021">
        <v>1.596026071</v>
      </c>
      <c r="E12021">
        <v>2.0113294069999998</v>
      </c>
      <c r="F12021">
        <v>1.7573001690000001</v>
      </c>
      <c r="G12021">
        <v>1.4695090740000001</v>
      </c>
      <c r="H12021">
        <v>2.4697876750000001</v>
      </c>
      <c r="I12021">
        <v>3.314094614</v>
      </c>
      <c r="J12021">
        <v>2.5989503530000002</v>
      </c>
      <c r="K12021">
        <v>2.7418583509999999</v>
      </c>
      <c r="L12021">
        <v>2.627435379</v>
      </c>
      <c r="M12021">
        <v>1.392208347</v>
      </c>
      <c r="N12021">
        <v>1.2934162389999999</v>
      </c>
      <c r="O12021">
        <v>1.5529144850000001</v>
      </c>
      <c r="P12021">
        <v>1.617715762</v>
      </c>
      <c r="Q12021">
        <v>1.9943228820000001</v>
      </c>
    </row>
    <row r="12022" spans="1:17">
      <c r="A12022" t="s">
        <v>23855</v>
      </c>
      <c r="B12022" t="s">
        <v>5639</v>
      </c>
      <c r="C12022">
        <v>2.4145990739999998</v>
      </c>
      <c r="D12022">
        <v>0.96629723899999997</v>
      </c>
      <c r="E12022">
        <v>0.80379847599999998</v>
      </c>
      <c r="F12022">
        <v>0.60433610800000004</v>
      </c>
      <c r="G12022">
        <v>0.69941017500000002</v>
      </c>
      <c r="H12022">
        <v>0.837596797</v>
      </c>
      <c r="I12022">
        <v>0.79512257399999997</v>
      </c>
      <c r="J12022">
        <v>1.2441469249999999</v>
      </c>
      <c r="K12022">
        <v>1.342726613</v>
      </c>
      <c r="L12022">
        <v>1.4764673420000001</v>
      </c>
      <c r="M12022">
        <v>0.299028077</v>
      </c>
      <c r="N12022">
        <v>0.70092319800000003</v>
      </c>
      <c r="O12022">
        <v>0.51757083000000004</v>
      </c>
      <c r="P12022">
        <v>1.156915253</v>
      </c>
      <c r="Q12022">
        <v>0.58898726599999995</v>
      </c>
    </row>
    <row r="12023" spans="1:17">
      <c r="A12023" t="s">
        <v>23856</v>
      </c>
      <c r="B12023" t="s">
        <v>4653</v>
      </c>
      <c r="C12023">
        <v>10.62367616</v>
      </c>
      <c r="D12023">
        <v>0.75959523200000001</v>
      </c>
      <c r="E12023">
        <v>0.40066363900000002</v>
      </c>
      <c r="F12023">
        <v>0.39021463000000001</v>
      </c>
      <c r="G12023">
        <v>0.38825609100000003</v>
      </c>
      <c r="H12023">
        <v>0.53969285499999997</v>
      </c>
      <c r="I12023">
        <v>4.1805738830000001</v>
      </c>
      <c r="J12023">
        <v>1.6531748660000001</v>
      </c>
      <c r="K12023">
        <v>2.8559572759999998</v>
      </c>
      <c r="L12023">
        <v>4.4040674260000001</v>
      </c>
      <c r="M12023">
        <v>3.668517316</v>
      </c>
      <c r="N12023">
        <v>1.6907020669999999</v>
      </c>
      <c r="O12023">
        <v>4.35758899</v>
      </c>
      <c r="P12023">
        <v>0.80116070699999997</v>
      </c>
      <c r="Q12023">
        <v>1.4296990469999999</v>
      </c>
    </row>
    <row r="12024" spans="1:17">
      <c r="A12024" t="s">
        <v>23857</v>
      </c>
      <c r="B12024" t="s">
        <v>2056</v>
      </c>
      <c r="C12024">
        <v>1.7069204090000001</v>
      </c>
      <c r="D12024">
        <v>1.3568553779999999</v>
      </c>
      <c r="E12024">
        <v>1.121620032</v>
      </c>
      <c r="F12024">
        <v>1.1617257809999999</v>
      </c>
      <c r="G12024">
        <v>0.50281429300000002</v>
      </c>
      <c r="H12024">
        <v>1.1568558449999999</v>
      </c>
      <c r="I12024">
        <v>2.7820866880000001</v>
      </c>
      <c r="J12024">
        <v>4.0095228509999998</v>
      </c>
      <c r="K12024">
        <v>1.0020922299999999</v>
      </c>
      <c r="L12024">
        <v>1.3957456580000001</v>
      </c>
      <c r="M12024">
        <v>1.3491524509999999</v>
      </c>
      <c r="N12024">
        <v>1.5595493890000001</v>
      </c>
      <c r="O12024">
        <v>2.4463705280000001</v>
      </c>
      <c r="P12024">
        <v>2.1089942810000002</v>
      </c>
      <c r="Q12024">
        <v>1.5875304720000001</v>
      </c>
    </row>
    <row r="12025" spans="1:17">
      <c r="A12025" t="s">
        <v>23858</v>
      </c>
      <c r="B12025" t="s">
        <v>2196</v>
      </c>
      <c r="C12025">
        <v>2.408452456</v>
      </c>
      <c r="D12025">
        <v>1.18382041</v>
      </c>
      <c r="E12025">
        <v>1.8656755869999999</v>
      </c>
      <c r="F12025">
        <v>1.280614645</v>
      </c>
      <c r="G12025">
        <v>1.338660937</v>
      </c>
      <c r="H12025">
        <v>2.225729925</v>
      </c>
      <c r="I12025">
        <v>5.0489217310000001</v>
      </c>
      <c r="J12025">
        <v>2.7955901970000001</v>
      </c>
      <c r="K12025">
        <v>2.2193312070000002</v>
      </c>
      <c r="L12025">
        <v>3.5191604939999999</v>
      </c>
      <c r="M12025">
        <v>4.9120825090000002</v>
      </c>
      <c r="N12025">
        <v>1.6236424060000001</v>
      </c>
      <c r="O12025">
        <v>8.1686329200000003</v>
      </c>
      <c r="P12025">
        <v>2.3713213440000001</v>
      </c>
      <c r="Q12025">
        <v>7.0365032359999997</v>
      </c>
    </row>
    <row r="12026" spans="1:17">
      <c r="A12026" t="s">
        <v>23859</v>
      </c>
      <c r="B12026" t="s">
        <v>23860</v>
      </c>
      <c r="C12026">
        <v>2.3871348669999999</v>
      </c>
      <c r="D12026">
        <v>2.697034537</v>
      </c>
      <c r="E12026">
        <v>3.174527383</v>
      </c>
      <c r="F12026">
        <v>2.6969655600000002</v>
      </c>
      <c r="G12026">
        <v>2.473281069</v>
      </c>
      <c r="H12026">
        <v>3.2087703890000001</v>
      </c>
      <c r="I12026">
        <v>1.392482209</v>
      </c>
      <c r="J12026">
        <v>5.1445058680000004</v>
      </c>
      <c r="K12026">
        <v>3.35706163</v>
      </c>
      <c r="L12026">
        <v>2.5641600659999999</v>
      </c>
      <c r="M12026">
        <v>0.916443275</v>
      </c>
      <c r="N12026">
        <v>2.0892939309999998</v>
      </c>
      <c r="O12026">
        <v>2.3793299490000002</v>
      </c>
      <c r="P12026">
        <v>1.7549148649999999</v>
      </c>
      <c r="Q12026">
        <v>3.6101855309999999</v>
      </c>
    </row>
    <row r="12027" spans="1:17">
      <c r="A12027" t="e">
        <v>#N/A</v>
      </c>
      <c r="B12027" t="s">
        <v>23861</v>
      </c>
      <c r="C12027">
        <v>0</v>
      </c>
      <c r="D12027">
        <v>0</v>
      </c>
      <c r="E12027">
        <v>0</v>
      </c>
      <c r="F12027">
        <v>0.54842790699999999</v>
      </c>
      <c r="G12027">
        <v>0</v>
      </c>
      <c r="H12027">
        <v>0</v>
      </c>
      <c r="I12027">
        <v>8.8133934909999994</v>
      </c>
      <c r="J12027">
        <v>1.276900309</v>
      </c>
      <c r="K12027">
        <v>1.8277629010000001</v>
      </c>
      <c r="L12027">
        <v>0</v>
      </c>
      <c r="M12027">
        <v>3.8669435760000002</v>
      </c>
      <c r="N12027">
        <v>0.993329715</v>
      </c>
      <c r="O12027">
        <v>6.6930744899999999</v>
      </c>
      <c r="P12027">
        <v>1.511200954</v>
      </c>
      <c r="Q12027">
        <v>0</v>
      </c>
    </row>
    <row r="12028" spans="1:17">
      <c r="A12028" t="s">
        <v>23862</v>
      </c>
      <c r="B12028" t="s">
        <v>5593</v>
      </c>
      <c r="C12028">
        <v>17.342546250000002</v>
      </c>
      <c r="D12028">
        <v>4.412107765</v>
      </c>
      <c r="E12028">
        <v>3.3615049159999999</v>
      </c>
      <c r="F12028">
        <v>3.3146236029999998</v>
      </c>
      <c r="G12028">
        <v>3.7194859060000001</v>
      </c>
      <c r="H12028">
        <v>5.0485943310000003</v>
      </c>
      <c r="I12028">
        <v>11.028712759999999</v>
      </c>
      <c r="J12028">
        <v>5.6418670979999996</v>
      </c>
      <c r="K12028">
        <v>12.59149893</v>
      </c>
      <c r="L12028">
        <v>18.263367819999999</v>
      </c>
      <c r="M12028">
        <v>7.2203956030000001</v>
      </c>
      <c r="N12028">
        <v>3.2018930989999999</v>
      </c>
      <c r="O12028">
        <v>11.401114420000001</v>
      </c>
      <c r="P12028">
        <v>6.083054733</v>
      </c>
      <c r="Q12028">
        <v>8.5194777429999995</v>
      </c>
    </row>
    <row r="12029" spans="1:17">
      <c r="A12029" t="s">
        <v>23863</v>
      </c>
      <c r="B12029" t="s">
        <v>9267</v>
      </c>
      <c r="C12029">
        <v>2.6668084169999999</v>
      </c>
      <c r="D12029">
        <v>10.359878289999999</v>
      </c>
      <c r="E12029">
        <v>10.061787539999999</v>
      </c>
      <c r="F12029">
        <v>12.186584140000001</v>
      </c>
      <c r="G12029">
        <v>7.9108678360000004</v>
      </c>
      <c r="H12029">
        <v>10.35175207</v>
      </c>
      <c r="I12029">
        <v>5.8335884040000003</v>
      </c>
      <c r="J12029">
        <v>11.409940600000001</v>
      </c>
      <c r="K12029">
        <v>16.721121979999999</v>
      </c>
      <c r="L12029">
        <v>15.526470639999999</v>
      </c>
      <c r="M12029">
        <v>2.3767077099999998</v>
      </c>
      <c r="N12029">
        <v>8.0894174139999997</v>
      </c>
      <c r="O12029">
        <v>3.3753512190000001</v>
      </c>
      <c r="P12029">
        <v>10.68854033</v>
      </c>
      <c r="Q12029">
        <v>9.9519287480000003</v>
      </c>
    </row>
    <row r="12030" spans="1:17">
      <c r="A12030" t="s">
        <v>23864</v>
      </c>
      <c r="B12030" t="s">
        <v>256</v>
      </c>
      <c r="C12030">
        <v>4.6773874319999997</v>
      </c>
      <c r="D12030">
        <v>1.338422325</v>
      </c>
      <c r="E12030">
        <v>1.6794583190000001</v>
      </c>
      <c r="F12030">
        <v>1.5386521500000001</v>
      </c>
      <c r="G12030">
        <v>1.480778315</v>
      </c>
      <c r="H12030">
        <v>3.5927498560000002</v>
      </c>
      <c r="I12030">
        <v>1.9894949909999999</v>
      </c>
      <c r="J12030">
        <v>1.4823854460000001</v>
      </c>
      <c r="K12030">
        <v>3.359668004</v>
      </c>
      <c r="L12030">
        <v>2.5860126920000002</v>
      </c>
      <c r="M12030">
        <v>2.9928208889999999</v>
      </c>
      <c r="N12030">
        <v>1.0330582159999999</v>
      </c>
      <c r="O12030">
        <v>2.8058901230000002</v>
      </c>
      <c r="P12030">
        <v>2.0175495510000001</v>
      </c>
      <c r="Q12030">
        <v>1.2057700609999999</v>
      </c>
    </row>
    <row r="12031" spans="1:17">
      <c r="A12031" t="s">
        <v>23864</v>
      </c>
      <c r="B12031" t="s">
        <v>193</v>
      </c>
      <c r="C12031">
        <v>146.56802070000001</v>
      </c>
      <c r="D12031">
        <v>149.71602279999999</v>
      </c>
      <c r="E12031">
        <v>141.1195568</v>
      </c>
      <c r="F12031">
        <v>80.348829679999994</v>
      </c>
      <c r="G12031">
        <v>158.97323119999999</v>
      </c>
      <c r="H12031">
        <v>731.68717400000003</v>
      </c>
      <c r="I12031">
        <v>287.48110639999999</v>
      </c>
      <c r="J12031">
        <v>96.996901289999997</v>
      </c>
      <c r="K12031">
        <v>300.8242401</v>
      </c>
      <c r="L12031">
        <v>396.05607329999998</v>
      </c>
      <c r="M12031">
        <v>85.514933450000001</v>
      </c>
      <c r="N12031">
        <v>88.251773119999996</v>
      </c>
      <c r="O12031">
        <v>230.40686310000001</v>
      </c>
      <c r="P12031">
        <v>13.36768913</v>
      </c>
      <c r="Q12031">
        <v>136.2803438</v>
      </c>
    </row>
    <row r="12032" spans="1:17">
      <c r="A12032" t="s">
        <v>23865</v>
      </c>
      <c r="B12032" t="s">
        <v>23866</v>
      </c>
      <c r="C12032">
        <v>41.389409669999999</v>
      </c>
      <c r="D12032">
        <v>3.8714146999999999</v>
      </c>
      <c r="E12032">
        <v>1.174221621</v>
      </c>
      <c r="F12032">
        <v>1.0015832600000001</v>
      </c>
      <c r="G12032">
        <v>2.064739839</v>
      </c>
      <c r="H12032">
        <v>2.1194423570000001</v>
      </c>
      <c r="I12032">
        <v>17.437040570000001</v>
      </c>
      <c r="J12032">
        <v>2.6817750359999999</v>
      </c>
      <c r="K12032">
        <v>10.014023910000001</v>
      </c>
      <c r="L12032">
        <v>11.042046559999999</v>
      </c>
      <c r="M12032">
        <v>40.607213719999997</v>
      </c>
      <c r="N12032">
        <v>1.1338117569999999</v>
      </c>
      <c r="O12032">
        <v>22.409625800000001</v>
      </c>
      <c r="P12032">
        <v>2.6218831699999998</v>
      </c>
      <c r="Q12032">
        <v>5.058206899</v>
      </c>
    </row>
    <row r="12033" spans="1:17">
      <c r="A12033" t="s">
        <v>23867</v>
      </c>
      <c r="B12033" t="s">
        <v>5006</v>
      </c>
      <c r="C12033">
        <v>1.4651902299999999</v>
      </c>
      <c r="D12033">
        <v>1.6229434739999999</v>
      </c>
      <c r="E12033">
        <v>0.86846573800000004</v>
      </c>
      <c r="F12033">
        <v>1.0826795220000001</v>
      </c>
      <c r="G12033">
        <v>0.542166276</v>
      </c>
      <c r="H12033">
        <v>3.7782220010000001</v>
      </c>
      <c r="I12033">
        <v>0.305245086</v>
      </c>
      <c r="J12033">
        <v>3.4495076770000002</v>
      </c>
      <c r="K12033">
        <v>1.519275803</v>
      </c>
      <c r="L12033">
        <v>2.2483511979999999</v>
      </c>
      <c r="M12033">
        <v>3.214286601</v>
      </c>
      <c r="N12033">
        <v>0.67086256700000002</v>
      </c>
      <c r="O12033">
        <v>5.5634273509999996</v>
      </c>
      <c r="P12033">
        <v>0.87929989600000003</v>
      </c>
      <c r="Q12033">
        <v>3.5972106209999999</v>
      </c>
    </row>
    <row r="12034" spans="1:17">
      <c r="A12034" t="s">
        <v>23868</v>
      </c>
      <c r="B12034" t="s">
        <v>2065</v>
      </c>
      <c r="C12034">
        <v>161.71331609999999</v>
      </c>
      <c r="D12034">
        <v>47.27082815</v>
      </c>
      <c r="E12034">
        <v>38.132662519999997</v>
      </c>
      <c r="F12034">
        <v>34.674732499999998</v>
      </c>
      <c r="G12034">
        <v>42.477256240000003</v>
      </c>
      <c r="H12034">
        <v>52.622769890000001</v>
      </c>
      <c r="I12034">
        <v>119.5756202</v>
      </c>
      <c r="J12034">
        <v>88.809991749999995</v>
      </c>
      <c r="K12034">
        <v>125.73098760000001</v>
      </c>
      <c r="L12034">
        <v>141.94584169999999</v>
      </c>
      <c r="M12034">
        <v>93.884226620000007</v>
      </c>
      <c r="N12034">
        <v>68.833135830000003</v>
      </c>
      <c r="O12034">
        <v>353.54134110000001</v>
      </c>
      <c r="P12034">
        <v>42.157461980000001</v>
      </c>
      <c r="Q12034">
        <v>71.446805370000007</v>
      </c>
    </row>
    <row r="12035" spans="1:17">
      <c r="A12035" t="s">
        <v>23869</v>
      </c>
      <c r="B12035" t="s">
        <v>23870</v>
      </c>
      <c r="C12035">
        <v>4.8656769600000001</v>
      </c>
      <c r="D12035">
        <v>0.13473879499999999</v>
      </c>
      <c r="E12035">
        <v>0.12941225000000001</v>
      </c>
      <c r="F12035">
        <v>0.24836757200000001</v>
      </c>
      <c r="G12035">
        <v>0.21005283499999999</v>
      </c>
      <c r="H12035">
        <v>1.4015163740000001</v>
      </c>
      <c r="I12035">
        <v>1.773927998</v>
      </c>
      <c r="J12035">
        <v>0.15420592799999999</v>
      </c>
      <c r="K12035">
        <v>0.55182826900000004</v>
      </c>
      <c r="L12035">
        <v>3.4587171649999999</v>
      </c>
      <c r="M12035">
        <v>3.50245994</v>
      </c>
      <c r="N12035">
        <v>0.22492554300000001</v>
      </c>
      <c r="O12035">
        <v>2.6943157000000002</v>
      </c>
      <c r="P12035">
        <v>0.365002881</v>
      </c>
      <c r="Q12035">
        <v>0</v>
      </c>
    </row>
    <row r="12036" spans="1:17">
      <c r="A12036" t="s">
        <v>23871</v>
      </c>
      <c r="B12036" t="s">
        <v>23872</v>
      </c>
      <c r="C12036">
        <v>24.272497990000002</v>
      </c>
      <c r="D12036">
        <v>4.2411489729999996</v>
      </c>
      <c r="E12036">
        <v>2.145854371</v>
      </c>
      <c r="F12036">
        <v>1.3960395809999999</v>
      </c>
      <c r="G12036">
        <v>3.0107283219999998</v>
      </c>
      <c r="H12036">
        <v>11.685297459999999</v>
      </c>
      <c r="I12036">
        <v>11.96520308</v>
      </c>
      <c r="J12036">
        <v>2.9903567660000001</v>
      </c>
      <c r="K12036">
        <v>7.5992873950000002</v>
      </c>
      <c r="L12036">
        <v>11.23255939</v>
      </c>
      <c r="M12036">
        <v>12.468332139999999</v>
      </c>
      <c r="N12036">
        <v>2.9078329520000001</v>
      </c>
      <c r="O12036">
        <v>25.366826190000001</v>
      </c>
      <c r="P12036">
        <v>1.9490489129999999</v>
      </c>
      <c r="Q12036">
        <v>5.4052258530000001</v>
      </c>
    </row>
    <row r="12037" spans="1:17">
      <c r="A12037" t="s">
        <v>23869</v>
      </c>
      <c r="B12037" t="s">
        <v>4396</v>
      </c>
      <c r="C12037">
        <v>68.239332700000006</v>
      </c>
      <c r="D12037">
        <v>17.9167965</v>
      </c>
      <c r="E12037">
        <v>15.43387605</v>
      </c>
      <c r="F12037">
        <v>10.974431750000001</v>
      </c>
      <c r="G12037">
        <v>18.591989829999999</v>
      </c>
      <c r="H12037">
        <v>31.25507314</v>
      </c>
      <c r="I12037">
        <v>60.814572589999997</v>
      </c>
      <c r="J12037">
        <v>23.03656316</v>
      </c>
      <c r="K12037">
        <v>51.709246960000002</v>
      </c>
      <c r="L12037">
        <v>57.49006009</v>
      </c>
      <c r="M12037">
        <v>51.425143149999997</v>
      </c>
      <c r="N12037">
        <v>13.67728086</v>
      </c>
      <c r="O12037">
        <v>47.863265239999997</v>
      </c>
      <c r="P12037">
        <v>17.632219209999999</v>
      </c>
      <c r="Q12037">
        <v>28.319690049999998</v>
      </c>
    </row>
    <row r="12038" spans="1:17">
      <c r="A12038" t="e">
        <v>#N/A</v>
      </c>
      <c r="B12038" t="s">
        <v>23873</v>
      </c>
      <c r="C12038">
        <v>0</v>
      </c>
      <c r="D12038">
        <v>0.413971231</v>
      </c>
      <c r="E12038">
        <v>0.19880298199999999</v>
      </c>
      <c r="F12038">
        <v>0</v>
      </c>
      <c r="G12038">
        <v>0</v>
      </c>
      <c r="H12038">
        <v>0</v>
      </c>
      <c r="I12038">
        <v>0</v>
      </c>
      <c r="J12038">
        <v>0</v>
      </c>
      <c r="K12038">
        <v>0.84771808800000004</v>
      </c>
      <c r="L12038">
        <v>0</v>
      </c>
      <c r="M12038">
        <v>0</v>
      </c>
      <c r="N12038">
        <v>0</v>
      </c>
      <c r="O12038">
        <v>0</v>
      </c>
      <c r="P12038">
        <v>0</v>
      </c>
      <c r="Q12038">
        <v>0</v>
      </c>
    </row>
    <row r="12039" spans="1:17">
      <c r="A12039" t="s">
        <v>23874</v>
      </c>
      <c r="B12039" t="s">
        <v>23875</v>
      </c>
      <c r="C12039">
        <v>34.065141599999997</v>
      </c>
      <c r="D12039">
        <v>0.34830320599999998</v>
      </c>
      <c r="E12039">
        <v>0.111511317</v>
      </c>
      <c r="F12039">
        <v>7.1337386000000003E-2</v>
      </c>
      <c r="G12039">
        <v>0</v>
      </c>
      <c r="H12039">
        <v>0.40255059999999998</v>
      </c>
      <c r="I12039">
        <v>0</v>
      </c>
      <c r="J12039">
        <v>0.265750826</v>
      </c>
      <c r="K12039">
        <v>1.901986776</v>
      </c>
      <c r="L12039">
        <v>12.2523056</v>
      </c>
      <c r="M12039">
        <v>0</v>
      </c>
      <c r="N12039">
        <v>0.19381274600000001</v>
      </c>
      <c r="O12039">
        <v>23.796654440000001</v>
      </c>
      <c r="P12039">
        <v>0.62902780800000002</v>
      </c>
      <c r="Q12039">
        <v>7.5656460729999999</v>
      </c>
    </row>
    <row r="12040" spans="1:17">
      <c r="A12040" t="s">
        <v>23876</v>
      </c>
      <c r="B12040" t="s">
        <v>23877</v>
      </c>
      <c r="C12040">
        <v>0</v>
      </c>
      <c r="D12040">
        <v>0</v>
      </c>
      <c r="E12040">
        <v>9.9177108E-2</v>
      </c>
      <c r="F12040">
        <v>0</v>
      </c>
      <c r="G12040">
        <v>0.160977286</v>
      </c>
      <c r="H12040">
        <v>0</v>
      </c>
      <c r="I12040">
        <v>0</v>
      </c>
      <c r="J12040">
        <v>0.11817813200000001</v>
      </c>
      <c r="K12040">
        <v>0</v>
      </c>
      <c r="L12040">
        <v>0</v>
      </c>
      <c r="M12040">
        <v>0</v>
      </c>
      <c r="N12040">
        <v>0</v>
      </c>
      <c r="O12040">
        <v>9.2917399799999991</v>
      </c>
      <c r="P12040">
        <v>0</v>
      </c>
      <c r="Q12040">
        <v>1.9225182540000001</v>
      </c>
    </row>
    <row r="12041" spans="1:17">
      <c r="A12041" t="s">
        <v>22100</v>
      </c>
      <c r="B12041" t="s">
        <v>23878</v>
      </c>
      <c r="C12041">
        <v>31.213176260000001</v>
      </c>
      <c r="D12041">
        <v>3.1914293759999999</v>
      </c>
      <c r="E12041">
        <v>4.0870194409999998</v>
      </c>
      <c r="F12041">
        <v>1.634123851</v>
      </c>
      <c r="G12041">
        <v>3.3168808140000001</v>
      </c>
      <c r="H12041">
        <v>8.2990955070000005</v>
      </c>
      <c r="I12041">
        <v>21.00867053</v>
      </c>
      <c r="J12041">
        <v>13.08822816</v>
      </c>
      <c r="K12041">
        <v>16.338287560000001</v>
      </c>
      <c r="L12041">
        <v>25.790679740000002</v>
      </c>
      <c r="M12041">
        <v>13.826571510000001</v>
      </c>
      <c r="N12041">
        <v>7.3994401019999998</v>
      </c>
      <c r="O12041">
        <v>29.249773210000001</v>
      </c>
      <c r="P12041">
        <v>4.682965748</v>
      </c>
      <c r="Q12041">
        <v>16.505340820000001</v>
      </c>
    </row>
    <row r="12042" spans="1:17">
      <c r="A12042" t="s">
        <v>23879</v>
      </c>
      <c r="B12042" t="s">
        <v>23880</v>
      </c>
      <c r="C12042">
        <v>0</v>
      </c>
      <c r="D12042">
        <v>2.1679536050000001</v>
      </c>
      <c r="E12042">
        <v>8.0166595780000005</v>
      </c>
      <c r="F12042">
        <v>2.1313312020000001</v>
      </c>
      <c r="G12042">
        <v>2.5348200529999998</v>
      </c>
      <c r="H12042">
        <v>9.3960270349999995</v>
      </c>
      <c r="I12042">
        <v>0</v>
      </c>
      <c r="J12042">
        <v>2.977416834</v>
      </c>
      <c r="K12042">
        <v>0.88789430000000003</v>
      </c>
      <c r="L12042">
        <v>2.4733743600000002</v>
      </c>
      <c r="M12042">
        <v>0</v>
      </c>
      <c r="N12042">
        <v>0.48254168600000003</v>
      </c>
      <c r="O12042">
        <v>0</v>
      </c>
      <c r="P12042">
        <v>1.7618740980000001</v>
      </c>
      <c r="Q12042">
        <v>4.7091067190000002</v>
      </c>
    </row>
    <row r="12043" spans="1:17">
      <c r="A12043" t="s">
        <v>23881</v>
      </c>
      <c r="B12043" t="s">
        <v>3992</v>
      </c>
      <c r="C12043">
        <v>18.585638920000001</v>
      </c>
      <c r="D12043">
        <v>13.210465790000001</v>
      </c>
      <c r="E12043">
        <v>16.826021130000001</v>
      </c>
      <c r="F12043">
        <v>30.670985550000001</v>
      </c>
      <c r="G12043">
        <v>11.846249909999999</v>
      </c>
      <c r="H12043">
        <v>135.04156180000001</v>
      </c>
      <c r="I12043">
        <v>17.37154825</v>
      </c>
      <c r="J12043">
        <v>17.038576089999999</v>
      </c>
      <c r="K12043">
        <v>25.880074619999998</v>
      </c>
      <c r="L12043">
        <v>12.19689447</v>
      </c>
      <c r="M12043">
        <v>11.983829480000001</v>
      </c>
      <c r="N12043">
        <v>13.03885491</v>
      </c>
      <c r="O12043">
        <v>9.9339724179999997</v>
      </c>
      <c r="P12043">
        <v>52.915666430000002</v>
      </c>
      <c r="Q12043">
        <v>40.992899649999998</v>
      </c>
    </row>
    <row r="12044" spans="1:17">
      <c r="A12044" t="s">
        <v>23882</v>
      </c>
      <c r="B12044" t="s">
        <v>6390</v>
      </c>
      <c r="C12044">
        <v>9.5131890549999998</v>
      </c>
      <c r="D12044">
        <v>1.99458866</v>
      </c>
      <c r="E12044">
        <v>1.789226837</v>
      </c>
      <c r="F12044">
        <v>1.595539437</v>
      </c>
      <c r="G12044">
        <v>1.58408006</v>
      </c>
      <c r="H12044">
        <v>1.3048534460000001</v>
      </c>
      <c r="I12044">
        <v>5.6979501319999999</v>
      </c>
      <c r="J12044">
        <v>3.3380096510000001</v>
      </c>
      <c r="K12044">
        <v>5.0863085269999999</v>
      </c>
      <c r="L12044">
        <v>6.2256592800000004</v>
      </c>
      <c r="M12044">
        <v>2.2826260930000002</v>
      </c>
      <c r="N12044">
        <v>4.2091887000000003</v>
      </c>
      <c r="O12044">
        <v>6.2085080110000002</v>
      </c>
      <c r="P12044">
        <v>5.9639909319999997</v>
      </c>
      <c r="Q12044">
        <v>3.2698363389999998</v>
      </c>
    </row>
    <row r="12045" spans="1:17">
      <c r="A12045" t="s">
        <v>23883</v>
      </c>
      <c r="B12045" t="s">
        <v>7138</v>
      </c>
      <c r="C12045">
        <v>16.14029708</v>
      </c>
      <c r="D12045">
        <v>1.976903203</v>
      </c>
      <c r="E12045">
        <v>1.44057452</v>
      </c>
      <c r="F12045">
        <v>1.985758318</v>
      </c>
      <c r="G12045">
        <v>1.0853716529999999</v>
      </c>
      <c r="H12045">
        <v>2.2947350809999998</v>
      </c>
      <c r="I12045">
        <v>1.980336286</v>
      </c>
      <c r="J12045">
        <v>1.8247773949999999</v>
      </c>
      <c r="K12045">
        <v>3.4146059090000001</v>
      </c>
      <c r="L12045">
        <v>4.7804860969999998</v>
      </c>
      <c r="M12045">
        <v>2.7556150910000001</v>
      </c>
      <c r="N12045">
        <v>1.186134976</v>
      </c>
      <c r="O12045">
        <v>6.1015720399999998</v>
      </c>
      <c r="P12045">
        <v>1.7521355670000001</v>
      </c>
      <c r="Q12045">
        <v>3.4939716220000001</v>
      </c>
    </row>
    <row r="12046" spans="1:17">
      <c r="A12046" t="s">
        <v>23884</v>
      </c>
      <c r="B12046" t="s">
        <v>1563</v>
      </c>
      <c r="C12046">
        <v>5.6068612489999996</v>
      </c>
      <c r="D12046">
        <v>1.2849387940000001</v>
      </c>
      <c r="E12046">
        <v>0.80219236900000002</v>
      </c>
      <c r="F12046">
        <v>1.2105981189999999</v>
      </c>
      <c r="G12046">
        <v>1.101744821</v>
      </c>
      <c r="H12046">
        <v>1.4850649469999999</v>
      </c>
      <c r="I12046">
        <v>3.3834188489999999</v>
      </c>
      <c r="J12046">
        <v>1.9607832460000001</v>
      </c>
      <c r="K12046">
        <v>2.982094434</v>
      </c>
      <c r="L12046">
        <v>3.4205748410000001</v>
      </c>
      <c r="M12046">
        <v>3.711252027</v>
      </c>
      <c r="N12046">
        <v>1.6206713749999999</v>
      </c>
      <c r="O12046">
        <v>5.352997309</v>
      </c>
      <c r="P12046">
        <v>1.305321049</v>
      </c>
      <c r="Q12046">
        <v>1.993622628</v>
      </c>
    </row>
    <row r="12047" spans="1:17">
      <c r="A12047" t="s">
        <v>23885</v>
      </c>
      <c r="B12047" t="s">
        <v>3744</v>
      </c>
      <c r="C12047">
        <v>6.452723937</v>
      </c>
      <c r="D12047">
        <v>3.759040851</v>
      </c>
      <c r="E12047">
        <v>3.1019247659999998</v>
      </c>
      <c r="F12047">
        <v>4.3266455099999996</v>
      </c>
      <c r="G12047">
        <v>2.641219907</v>
      </c>
      <c r="H12047">
        <v>2.2946316019999999</v>
      </c>
      <c r="I12047">
        <v>3.4852346939999999</v>
      </c>
      <c r="J12047">
        <v>2.7873078499999999</v>
      </c>
      <c r="K12047">
        <v>1.9515176809999999</v>
      </c>
      <c r="L12047">
        <v>3.775188006</v>
      </c>
      <c r="M12047">
        <v>1.3762559599999999</v>
      </c>
      <c r="N12047">
        <v>2.2095550309999998</v>
      </c>
      <c r="O12047">
        <v>2.382083803</v>
      </c>
      <c r="P12047">
        <v>4.5178611860000002</v>
      </c>
      <c r="Q12047">
        <v>4.2715210749999999</v>
      </c>
    </row>
    <row r="12048" spans="1:17">
      <c r="A12048" t="s">
        <v>23886</v>
      </c>
      <c r="B12048" t="s">
        <v>23887</v>
      </c>
      <c r="C12048">
        <v>203.90607639999999</v>
      </c>
      <c r="D12048">
        <v>215.56775680000001</v>
      </c>
      <c r="E12048">
        <v>208.69343019999999</v>
      </c>
      <c r="F12048">
        <v>190.07311569999999</v>
      </c>
      <c r="G12048">
        <v>157.33416840000001</v>
      </c>
      <c r="H12048">
        <v>192.3084853</v>
      </c>
      <c r="I12048">
        <v>112.9216041</v>
      </c>
      <c r="J12048">
        <v>121.3933162</v>
      </c>
      <c r="K12048">
        <v>199.05480349999999</v>
      </c>
      <c r="L12048">
        <v>309.86743150000001</v>
      </c>
      <c r="M12048">
        <v>133.7720793</v>
      </c>
      <c r="N12048">
        <v>68.089647819999996</v>
      </c>
      <c r="O12048">
        <v>182.94403600000001</v>
      </c>
      <c r="P12048">
        <v>115.78632810000001</v>
      </c>
      <c r="Q12048">
        <v>180.9810621</v>
      </c>
    </row>
    <row r="12049" spans="1:17">
      <c r="A12049" t="s">
        <v>23888</v>
      </c>
      <c r="B12049" t="s">
        <v>4975</v>
      </c>
      <c r="C12049">
        <v>7.6808617229999996</v>
      </c>
      <c r="D12049">
        <v>19.085921620000001</v>
      </c>
      <c r="E12049">
        <v>16.60177449</v>
      </c>
      <c r="F12049">
        <v>15.578174600000001</v>
      </c>
      <c r="G12049">
        <v>4.3106084349999998</v>
      </c>
      <c r="H12049">
        <v>13.42193045</v>
      </c>
      <c r="I12049">
        <v>4.8538321250000003</v>
      </c>
      <c r="J12049">
        <v>5.2417826380000001</v>
      </c>
      <c r="K12049">
        <v>4.1813050880000002</v>
      </c>
      <c r="L12049">
        <v>15.206728780000001</v>
      </c>
      <c r="M12049">
        <v>6.634697053</v>
      </c>
      <c r="N12049">
        <v>3.1718963819999999</v>
      </c>
      <c r="O12049">
        <v>7.7975216850000004</v>
      </c>
      <c r="P12049">
        <v>5.1856771740000003</v>
      </c>
      <c r="Q12049">
        <v>13.288180779999999</v>
      </c>
    </row>
    <row r="12050" spans="1:17">
      <c r="A12050" t="s">
        <v>23889</v>
      </c>
      <c r="B12050" t="s">
        <v>2485</v>
      </c>
      <c r="C12050">
        <v>2.6137615950000002</v>
      </c>
      <c r="D12050">
        <v>3.269848713</v>
      </c>
      <c r="E12050">
        <v>4.6454468919999998</v>
      </c>
      <c r="F12050">
        <v>2.762557551</v>
      </c>
      <c r="G12050">
        <v>3.4514824549999998</v>
      </c>
      <c r="H12050">
        <v>3.1295836289999999</v>
      </c>
      <c r="I12050">
        <v>4.9327878680000001</v>
      </c>
      <c r="J12050">
        <v>4.8532670339999999</v>
      </c>
      <c r="K12050">
        <v>4.952175918</v>
      </c>
      <c r="L12050">
        <v>4.2745360310000002</v>
      </c>
      <c r="M12050">
        <v>1.1805263340000001</v>
      </c>
      <c r="N12050">
        <v>2.6913466129999999</v>
      </c>
      <c r="O12050">
        <v>1.0216532169999999</v>
      </c>
      <c r="P12050">
        <v>3.252514042</v>
      </c>
      <c r="Q12050">
        <v>3.804954221</v>
      </c>
    </row>
    <row r="12051" spans="1:17">
      <c r="A12051" t="s">
        <v>23890</v>
      </c>
      <c r="B12051" t="s">
        <v>8287</v>
      </c>
      <c r="C12051">
        <v>4.1297433200000002</v>
      </c>
      <c r="D12051">
        <v>5.1842997200000003</v>
      </c>
      <c r="E12051">
        <v>2.9656434819999999</v>
      </c>
      <c r="F12051">
        <v>3.5602111619999999</v>
      </c>
      <c r="G12051">
        <v>3.9816390099999999</v>
      </c>
      <c r="H12051">
        <v>4.7581480909999998</v>
      </c>
      <c r="I12051">
        <v>5.5206117560000001</v>
      </c>
      <c r="J12051">
        <v>2.3995084969999998</v>
      </c>
      <c r="K12051">
        <v>3.9030353619999998</v>
      </c>
      <c r="L12051">
        <v>5.4362707290000003</v>
      </c>
      <c r="M12051">
        <v>1.321205722</v>
      </c>
      <c r="N12051">
        <v>1.824208633</v>
      </c>
      <c r="O12051">
        <v>4.1924674929999997</v>
      </c>
      <c r="P12051">
        <v>2.6332676629999998</v>
      </c>
      <c r="Q12051">
        <v>2.3657655179999999</v>
      </c>
    </row>
    <row r="12052" spans="1:17">
      <c r="A12052" t="s">
        <v>23891</v>
      </c>
      <c r="B12052" t="s">
        <v>23892</v>
      </c>
      <c r="C12052">
        <v>4.6524609970000004</v>
      </c>
      <c r="D12052">
        <v>33.406024389999999</v>
      </c>
      <c r="E12052">
        <v>19.880140090000001</v>
      </c>
      <c r="F12052">
        <v>40.195331629999998</v>
      </c>
      <c r="G12052">
        <v>15.42514433</v>
      </c>
      <c r="H12052">
        <v>2.3543741379999998</v>
      </c>
      <c r="I12052">
        <v>12.13277407</v>
      </c>
      <c r="J12052">
        <v>18.921987120000001</v>
      </c>
      <c r="K12052">
        <v>48.096569369999997</v>
      </c>
      <c r="L12052">
        <v>13.972188470000001</v>
      </c>
      <c r="M12052">
        <v>3.4671800250000002</v>
      </c>
      <c r="N12052">
        <v>27.265715799999999</v>
      </c>
      <c r="O12052">
        <v>3.5158230920000002</v>
      </c>
      <c r="P12052">
        <v>68.832649750000002</v>
      </c>
      <c r="Q12052">
        <v>31.68150404</v>
      </c>
    </row>
    <row r="12053" spans="1:17">
      <c r="A12053" t="e">
        <v>#N/A</v>
      </c>
      <c r="B12053" t="s">
        <v>23893</v>
      </c>
      <c r="C12053">
        <v>0</v>
      </c>
      <c r="D12053">
        <v>1.568359579</v>
      </c>
      <c r="E12053">
        <v>5.0211953129999998</v>
      </c>
      <c r="F12053">
        <v>0.32122205999999998</v>
      </c>
      <c r="G12053">
        <v>2.4450150000000002</v>
      </c>
      <c r="H12053">
        <v>9.0631392200000001</v>
      </c>
      <c r="I12053">
        <v>24.08994221</v>
      </c>
      <c r="J12053">
        <v>9.2739445279999995</v>
      </c>
      <c r="K12053">
        <v>6.4232810540000003</v>
      </c>
      <c r="L12053">
        <v>2.9821827999999999</v>
      </c>
      <c r="M12053">
        <v>0</v>
      </c>
      <c r="N12053">
        <v>2.6181333210000002</v>
      </c>
      <c r="O12053">
        <v>2.6134862289999998</v>
      </c>
      <c r="P12053">
        <v>1.4162111799999999</v>
      </c>
      <c r="Q12053">
        <v>4.8667176369999998</v>
      </c>
    </row>
    <row r="12054" spans="1:17">
      <c r="A12054" t="s">
        <v>23894</v>
      </c>
      <c r="B12054" t="s">
        <v>23895</v>
      </c>
      <c r="C12054">
        <v>134.03552880000001</v>
      </c>
      <c r="D12054">
        <v>21.467494970000001</v>
      </c>
      <c r="E12054">
        <v>23.412974850000001</v>
      </c>
      <c r="F12054">
        <v>6.410352509</v>
      </c>
      <c r="G12054">
        <v>23.301815099999999</v>
      </c>
      <c r="H12054">
        <v>36.173055660000003</v>
      </c>
      <c r="I12054">
        <v>56.79098218</v>
      </c>
      <c r="J12054">
        <v>12.97341915</v>
      </c>
      <c r="K12054">
        <v>60.39433666</v>
      </c>
      <c r="L12054">
        <v>74.963312149999993</v>
      </c>
      <c r="M12054">
        <v>67.798714669999995</v>
      </c>
      <c r="N12054">
        <v>8.2614099670000005</v>
      </c>
      <c r="O12054">
        <v>89.265456189999995</v>
      </c>
      <c r="P12054">
        <v>9.6471622319999994</v>
      </c>
      <c r="Q12054">
        <v>61.634417450000001</v>
      </c>
    </row>
    <row r="12055" spans="1:17">
      <c r="A12055" t="s">
        <v>23896</v>
      </c>
      <c r="B12055" t="s">
        <v>23897</v>
      </c>
      <c r="C12055">
        <v>219.17904849999999</v>
      </c>
      <c r="D12055">
        <v>18.708465820000001</v>
      </c>
      <c r="E12055">
        <v>12.983291660000001</v>
      </c>
      <c r="F12055">
        <v>12.09328913</v>
      </c>
      <c r="G12055">
        <v>22.75944814</v>
      </c>
      <c r="H12055">
        <v>39.370019659999997</v>
      </c>
      <c r="I12055">
        <v>61.221484340000003</v>
      </c>
      <c r="J12055">
        <v>23.329844059999999</v>
      </c>
      <c r="K12055">
        <v>65.770298019999998</v>
      </c>
      <c r="L12055">
        <v>74.642695959999998</v>
      </c>
      <c r="M12055">
        <v>67.465824089999998</v>
      </c>
      <c r="N12055">
        <v>14.32167754</v>
      </c>
      <c r="O12055">
        <v>104.87926419999999</v>
      </c>
      <c r="P12055">
        <v>20.067176740000001</v>
      </c>
      <c r="Q12055">
        <v>55.704549790000002</v>
      </c>
    </row>
    <row r="12056" spans="1:17">
      <c r="A12056" t="s">
        <v>23894</v>
      </c>
      <c r="B12056" t="s">
        <v>995</v>
      </c>
      <c r="C12056">
        <v>12.294229100000001</v>
      </c>
      <c r="D12056">
        <v>34.317150740000002</v>
      </c>
      <c r="E12056">
        <v>29.964101930000002</v>
      </c>
      <c r="F12056">
        <v>36.238542789999997</v>
      </c>
      <c r="G12056">
        <v>32.250045620000002</v>
      </c>
      <c r="H12056">
        <v>61.081143279999999</v>
      </c>
      <c r="I12056">
        <v>19.395826270000001</v>
      </c>
      <c r="J12056">
        <v>28.776391230000002</v>
      </c>
      <c r="K12056">
        <v>63.885136330000002</v>
      </c>
      <c r="L12056">
        <v>98.02059568</v>
      </c>
      <c r="M12056">
        <v>9.0106587789999999</v>
      </c>
      <c r="N12056">
        <v>16.684646040000001</v>
      </c>
      <c r="O12056">
        <v>11.016251159999999</v>
      </c>
      <c r="P12056">
        <v>16.248579889999998</v>
      </c>
      <c r="Q12056">
        <v>34.727773130000003</v>
      </c>
    </row>
    <row r="12057" spans="1:17">
      <c r="A12057" t="s">
        <v>23898</v>
      </c>
      <c r="B12057" t="s">
        <v>23899</v>
      </c>
      <c r="C12057">
        <v>1.4118780580000001</v>
      </c>
      <c r="D12057">
        <v>2.033058714</v>
      </c>
      <c r="E12057">
        <v>2.5284794060000002</v>
      </c>
      <c r="F12057">
        <v>1.6335651760000001</v>
      </c>
      <c r="G12057">
        <v>0.93458550600000001</v>
      </c>
      <c r="H12057">
        <v>0.63261228199999997</v>
      </c>
      <c r="I12057">
        <v>0.68632314000000005</v>
      </c>
      <c r="J12057">
        <v>6.4434354039999997</v>
      </c>
      <c r="K12057">
        <v>1.8147446469999999</v>
      </c>
      <c r="L12057">
        <v>2.5276335699999999</v>
      </c>
      <c r="M12057">
        <v>1.806777055</v>
      </c>
      <c r="N12057">
        <v>2.0015169259999999</v>
      </c>
      <c r="O12057">
        <v>2.6060403999999999</v>
      </c>
      <c r="P12057">
        <v>1.059132293</v>
      </c>
      <c r="Q12057">
        <v>1.779379193</v>
      </c>
    </row>
    <row r="12058" spans="1:17">
      <c r="A12058" t="s">
        <v>23900</v>
      </c>
      <c r="B12058" t="s">
        <v>7262</v>
      </c>
      <c r="C12058">
        <v>12.033051629999999</v>
      </c>
      <c r="D12058">
        <v>0.99520356600000004</v>
      </c>
      <c r="E12058">
        <v>0.733964544</v>
      </c>
      <c r="F12058">
        <v>0.764368732</v>
      </c>
      <c r="G12058">
        <v>0.554102078</v>
      </c>
      <c r="H12058">
        <v>0.80103503200000004</v>
      </c>
      <c r="I12058">
        <v>1.8717903810000001</v>
      </c>
      <c r="J12058">
        <v>1.2610258679999999</v>
      </c>
      <c r="K12058">
        <v>1.1645420200000001</v>
      </c>
      <c r="L12058">
        <v>2.7371433039999999</v>
      </c>
      <c r="M12058">
        <v>0.923920085</v>
      </c>
      <c r="N12058">
        <v>1.166892279</v>
      </c>
      <c r="O12058">
        <v>1.4214765819999999</v>
      </c>
      <c r="P12058">
        <v>1.131345858</v>
      </c>
      <c r="Q12058">
        <v>2.4264261729999999</v>
      </c>
    </row>
    <row r="12059" spans="1:17">
      <c r="A12059" t="s">
        <v>23901</v>
      </c>
      <c r="B12059" t="s">
        <v>1887</v>
      </c>
      <c r="C12059">
        <v>2.2869246680000002</v>
      </c>
      <c r="D12059">
        <v>2.8273244169999998</v>
      </c>
      <c r="E12059">
        <v>2.4094651499999999</v>
      </c>
      <c r="F12059">
        <v>2.8317807519999998</v>
      </c>
      <c r="G12059">
        <v>1.9108504150000001</v>
      </c>
      <c r="H12059">
        <v>2.2665943030000002</v>
      </c>
      <c r="I12059">
        <v>5.5943059789999996</v>
      </c>
      <c r="J12059">
        <v>6.3500585379999999</v>
      </c>
      <c r="K12059">
        <v>3.5474533629999998</v>
      </c>
      <c r="L12059">
        <v>4.2418060989999997</v>
      </c>
      <c r="M12059">
        <v>1.5576916329999999</v>
      </c>
      <c r="N12059">
        <v>4.3196445609999996</v>
      </c>
      <c r="O12059">
        <v>8.0883617220000001</v>
      </c>
      <c r="P12059">
        <v>6.3309547659999996</v>
      </c>
      <c r="Q12059">
        <v>6.1869966390000002</v>
      </c>
    </row>
    <row r="12060" spans="1:17">
      <c r="A12060" t="s">
        <v>23902</v>
      </c>
      <c r="B12060" t="s">
        <v>2668</v>
      </c>
      <c r="C12060">
        <v>1.8334043600000001</v>
      </c>
      <c r="D12060">
        <v>0.71078079299999997</v>
      </c>
      <c r="E12060">
        <v>0.92649691499999998</v>
      </c>
      <c r="F12060">
        <v>0.53031943800000003</v>
      </c>
      <c r="G12060">
        <v>0.71233788799999997</v>
      </c>
      <c r="H12060">
        <v>0.35206423199999998</v>
      </c>
      <c r="I12060">
        <v>2.005267109</v>
      </c>
      <c r="J12060">
        <v>1.2783175120000001</v>
      </c>
      <c r="K12060">
        <v>3.3268936280000001</v>
      </c>
      <c r="L12060">
        <v>1.8824822059999999</v>
      </c>
      <c r="M12060">
        <v>1.3197393449999999</v>
      </c>
      <c r="N12060">
        <v>1.7515566979999999</v>
      </c>
      <c r="O12060">
        <v>2.0304554499999998</v>
      </c>
      <c r="P12060">
        <v>1.3409602249999999</v>
      </c>
      <c r="Q12060">
        <v>0.63017061500000005</v>
      </c>
    </row>
    <row r="12061" spans="1:17">
      <c r="A12061" t="s">
        <v>23903</v>
      </c>
      <c r="B12061" t="s">
        <v>23904</v>
      </c>
      <c r="C12061">
        <v>34.466750009999998</v>
      </c>
      <c r="D12061">
        <v>7.635539176</v>
      </c>
      <c r="E12061">
        <v>8.4004064219999997</v>
      </c>
      <c r="F12061">
        <v>4.0091827640000002</v>
      </c>
      <c r="G12061">
        <v>3.5710575680000001</v>
      </c>
      <c r="H12061">
        <v>9.145656421</v>
      </c>
      <c r="I12061">
        <v>5.4832948879999996</v>
      </c>
      <c r="J12061">
        <v>10.724800009999999</v>
      </c>
      <c r="K12061">
        <v>4.5486057029999998</v>
      </c>
      <c r="L12061">
        <v>7.1273716379999996</v>
      </c>
      <c r="M12061">
        <v>8.4204310039999992</v>
      </c>
      <c r="N12061">
        <v>8.1885640029999998</v>
      </c>
      <c r="O12061">
        <v>11.1043421</v>
      </c>
      <c r="P12061">
        <v>3.9488437680000001</v>
      </c>
      <c r="Q12061">
        <v>4.3079190010000001</v>
      </c>
    </row>
    <row r="12062" spans="1:17">
      <c r="A12062" t="s">
        <v>23905</v>
      </c>
      <c r="B12062" t="s">
        <v>76</v>
      </c>
      <c r="C12062">
        <v>4.5068996600000002</v>
      </c>
      <c r="D12062">
        <v>5.4650860320000003</v>
      </c>
      <c r="E12062">
        <v>4.996680574</v>
      </c>
      <c r="F12062">
        <v>5.5212924399999999</v>
      </c>
      <c r="G12062">
        <v>5.2020350730000002</v>
      </c>
      <c r="H12062">
        <v>6.468093326</v>
      </c>
      <c r="I12062">
        <v>5.5347368660000003</v>
      </c>
      <c r="J12062">
        <v>3.7588248609999999</v>
      </c>
      <c r="K12062">
        <v>6.9945263249999998</v>
      </c>
      <c r="L12062">
        <v>5.5455581929999997</v>
      </c>
      <c r="M12062">
        <v>4.097938482</v>
      </c>
      <c r="N12062">
        <v>3.07027888</v>
      </c>
      <c r="O12062">
        <v>10.50798599</v>
      </c>
      <c r="P12062">
        <v>3.0961825410000001</v>
      </c>
      <c r="Q12062">
        <v>3.2612505710000002</v>
      </c>
    </row>
    <row r="12063" spans="1:17">
      <c r="A12063" t="s">
        <v>23906</v>
      </c>
      <c r="B12063" t="s">
        <v>6270</v>
      </c>
      <c r="C12063">
        <v>7.3745416429999997</v>
      </c>
      <c r="D12063">
        <v>24.80265623</v>
      </c>
      <c r="E12063">
        <v>16.047854340000001</v>
      </c>
      <c r="F12063">
        <v>30.1145681</v>
      </c>
      <c r="G12063">
        <v>14.70250497</v>
      </c>
      <c r="H12063">
        <v>10.556497390000001</v>
      </c>
      <c r="I12063">
        <v>1.9553524520000001</v>
      </c>
      <c r="J12063">
        <v>11.218481280000001</v>
      </c>
      <c r="K12063">
        <v>23.11407955</v>
      </c>
      <c r="L12063">
        <v>4.2360551129999999</v>
      </c>
      <c r="M12063">
        <v>12.8688869</v>
      </c>
      <c r="N12063">
        <v>24.379713689999999</v>
      </c>
      <c r="O12063">
        <v>11.87948286</v>
      </c>
      <c r="P12063">
        <v>61.25515686</v>
      </c>
      <c r="Q12063">
        <v>40.095116900000001</v>
      </c>
    </row>
    <row r="12064" spans="1:17">
      <c r="A12064" t="e">
        <v>#N/A</v>
      </c>
      <c r="B12064" t="s">
        <v>23907</v>
      </c>
      <c r="C12064">
        <v>0.72072309199999995</v>
      </c>
      <c r="D12064">
        <v>0.798321485</v>
      </c>
      <c r="E12064">
        <v>0.69008574300000003</v>
      </c>
      <c r="F12064">
        <v>1.1772536220000001</v>
      </c>
      <c r="G12064">
        <v>0.124455388</v>
      </c>
      <c r="H12064">
        <v>0.83039233700000004</v>
      </c>
      <c r="I12064">
        <v>1.0510445989999999</v>
      </c>
      <c r="J12064">
        <v>2.558257512</v>
      </c>
      <c r="K12064">
        <v>0.326955842</v>
      </c>
      <c r="L12064">
        <v>1.3661832199999999</v>
      </c>
      <c r="M12064">
        <v>0</v>
      </c>
      <c r="N12064">
        <v>0.177689871</v>
      </c>
      <c r="O12064">
        <v>0</v>
      </c>
      <c r="P12064">
        <v>1.297575688</v>
      </c>
      <c r="Q12064">
        <v>1.486344828</v>
      </c>
    </row>
    <row r="12065" spans="1:17">
      <c r="A12065" t="s">
        <v>23908</v>
      </c>
      <c r="B12065" t="s">
        <v>7084</v>
      </c>
      <c r="C12065">
        <v>57.880074559999997</v>
      </c>
      <c r="D12065">
        <v>6.0906278919999997</v>
      </c>
      <c r="E12065">
        <v>7.9126930340000001</v>
      </c>
      <c r="F12065">
        <v>4.6877711250000003</v>
      </c>
      <c r="G12065">
        <v>8.2956885949999997</v>
      </c>
      <c r="H12065">
        <v>5.2238486399999999</v>
      </c>
      <c r="I12065">
        <v>1.6881529230000001</v>
      </c>
      <c r="J12065">
        <v>4.9894857190000002</v>
      </c>
      <c r="K12065">
        <v>18.117523640000002</v>
      </c>
      <c r="L12065">
        <v>26.697536979999999</v>
      </c>
      <c r="M12065">
        <v>18.887594060000001</v>
      </c>
      <c r="N12065">
        <v>2.7826457859999998</v>
      </c>
      <c r="O12065">
        <v>17.627753999999999</v>
      </c>
      <c r="P12065">
        <v>1.823607599</v>
      </c>
      <c r="Q12065">
        <v>8.3556119209999995</v>
      </c>
    </row>
    <row r="12066" spans="1:17">
      <c r="A12066" t="e">
        <v>#N/A</v>
      </c>
      <c r="B12066" t="s">
        <v>23909</v>
      </c>
      <c r="C12066">
        <v>2.814135141</v>
      </c>
      <c r="D12066">
        <v>1.8702754779999999</v>
      </c>
      <c r="E12066">
        <v>1.047864439</v>
      </c>
      <c r="F12066">
        <v>0.95764668600000002</v>
      </c>
      <c r="G12066">
        <v>1.2148711670000001</v>
      </c>
      <c r="H12066">
        <v>3.2423496360000001</v>
      </c>
      <c r="I12066">
        <v>4.1039083830000003</v>
      </c>
      <c r="J12066">
        <v>1.6945576499999999</v>
      </c>
      <c r="K12066">
        <v>2.8724212549999999</v>
      </c>
      <c r="L12066">
        <v>4.0007989009999996</v>
      </c>
      <c r="M12066">
        <v>8.1027948869999999</v>
      </c>
      <c r="N12066">
        <v>1.647793544</v>
      </c>
      <c r="O12066">
        <v>3.8957418239999999</v>
      </c>
      <c r="P12066">
        <v>0.84441893199999996</v>
      </c>
      <c r="Q12066">
        <v>2.4181589620000001</v>
      </c>
    </row>
    <row r="12067" spans="1:17">
      <c r="A12067" t="s">
        <v>23910</v>
      </c>
      <c r="B12067" t="s">
        <v>7124</v>
      </c>
      <c r="C12067">
        <v>38.118443329999998</v>
      </c>
      <c r="D12067">
        <v>7.7924256830000003</v>
      </c>
      <c r="E12067">
        <v>34.086776270000001</v>
      </c>
      <c r="F12067">
        <v>9.3756545599999992</v>
      </c>
      <c r="G12067">
        <v>24.906157790000002</v>
      </c>
      <c r="H12067">
        <v>12.60474013</v>
      </c>
      <c r="I12067">
        <v>82.417478689999996</v>
      </c>
      <c r="J12067">
        <v>68.640900099999996</v>
      </c>
      <c r="K12067">
        <v>30.6456433</v>
      </c>
      <c r="L12067">
        <v>40.54535774</v>
      </c>
      <c r="M12067">
        <v>13.842996510000001</v>
      </c>
      <c r="N12067">
        <v>20.591855979999998</v>
      </c>
      <c r="O12067">
        <v>16.9513362</v>
      </c>
      <c r="P12067">
        <v>17.443976800000002</v>
      </c>
      <c r="Q12067">
        <v>14.265414310000001</v>
      </c>
    </row>
    <row r="12068" spans="1:17">
      <c r="A12068" t="s">
        <v>23911</v>
      </c>
      <c r="B12068" t="s">
        <v>8627</v>
      </c>
      <c r="C12068">
        <v>25.731150450000001</v>
      </c>
      <c r="D12068">
        <v>1.9315104670000001</v>
      </c>
      <c r="E12068">
        <v>2.1718867469999998</v>
      </c>
      <c r="F12068">
        <v>1.3604796299999999</v>
      </c>
      <c r="G12068">
        <v>1.2852486160000001</v>
      </c>
      <c r="H12068">
        <v>1.3067348000000001</v>
      </c>
      <c r="I12068">
        <v>5.2720007410000003</v>
      </c>
      <c r="J12068">
        <v>3.9628620809999999</v>
      </c>
      <c r="K12068">
        <v>5.5952885940000003</v>
      </c>
      <c r="L12068">
        <v>9.9431687069999999</v>
      </c>
      <c r="M12068">
        <v>15.511581079999999</v>
      </c>
      <c r="N12068">
        <v>3.1195003090000002</v>
      </c>
      <c r="O12068">
        <v>16.72119794</v>
      </c>
      <c r="P12068">
        <v>2.1376256549999999</v>
      </c>
      <c r="Q12068">
        <v>7.6016358569999998</v>
      </c>
    </row>
    <row r="12069" spans="1:17">
      <c r="A12069" t="s">
        <v>23912</v>
      </c>
      <c r="B12069" t="s">
        <v>7174</v>
      </c>
      <c r="C12069">
        <v>10.17363774</v>
      </c>
      <c r="D12069">
        <v>4.2571804269999998</v>
      </c>
      <c r="E12069">
        <v>5.8527162519999996</v>
      </c>
      <c r="F12069">
        <v>5.0777118479999999</v>
      </c>
      <c r="G12069">
        <v>7.7429193090000004</v>
      </c>
      <c r="H12069">
        <v>0.72356266599999997</v>
      </c>
      <c r="I12069">
        <v>37.365786270000001</v>
      </c>
      <c r="J12069">
        <v>60.951018750000003</v>
      </c>
      <c r="K12069">
        <v>27.520672699999999</v>
      </c>
      <c r="L12069">
        <v>11.66615762</v>
      </c>
      <c r="M12069">
        <v>0</v>
      </c>
      <c r="N12069">
        <v>15.51397938</v>
      </c>
      <c r="O12069">
        <v>0.834598705</v>
      </c>
      <c r="P12069">
        <v>23.686971889999999</v>
      </c>
      <c r="Q12069">
        <v>4.6624575909999999</v>
      </c>
    </row>
    <row r="12070" spans="1:17">
      <c r="A12070" t="s">
        <v>23913</v>
      </c>
      <c r="B12070" t="s">
        <v>23914</v>
      </c>
      <c r="C12070">
        <v>2.8120820270000002</v>
      </c>
      <c r="D12070">
        <v>1.9579067379999999</v>
      </c>
      <c r="E12070">
        <v>2.0941998929999999</v>
      </c>
      <c r="F12070">
        <v>1.312385847</v>
      </c>
      <c r="G12070">
        <v>0.55496449400000003</v>
      </c>
      <c r="H12070">
        <v>4.9371186409999996</v>
      </c>
      <c r="I12070">
        <v>2.3433795919999998</v>
      </c>
      <c r="J12070">
        <v>2.0370783139999999</v>
      </c>
      <c r="K12070">
        <v>2.7336434449999998</v>
      </c>
      <c r="L12070">
        <v>1.2691682639999999</v>
      </c>
      <c r="M12070">
        <v>6.1690539539999998</v>
      </c>
      <c r="N12070">
        <v>1.3866032500000001</v>
      </c>
      <c r="O12070">
        <v>4.4490281139999999</v>
      </c>
      <c r="P12070">
        <v>1.687605735</v>
      </c>
      <c r="Q12070">
        <v>1.933115793</v>
      </c>
    </row>
    <row r="12071" spans="1:17">
      <c r="A12071" t="s">
        <v>23915</v>
      </c>
      <c r="B12071" t="s">
        <v>7235</v>
      </c>
      <c r="C12071">
        <v>5.2870113630000004</v>
      </c>
      <c r="D12071">
        <v>1.2363194879999999</v>
      </c>
      <c r="E12071">
        <v>0.54684959600000005</v>
      </c>
      <c r="F12071">
        <v>0.63970253700000002</v>
      </c>
      <c r="G12071">
        <v>0.710086149</v>
      </c>
      <c r="H12071">
        <v>1.1844607620000001</v>
      </c>
      <c r="I12071">
        <v>1.499196261</v>
      </c>
      <c r="J12071">
        <v>0.59576572000000005</v>
      </c>
      <c r="K12071">
        <v>1.8654621360000001</v>
      </c>
      <c r="L12071">
        <v>1.9487058660000001</v>
      </c>
      <c r="M12071">
        <v>4.2286100629999996</v>
      </c>
      <c r="N12071">
        <v>0.43449343899999998</v>
      </c>
      <c r="O12071">
        <v>1.626458357</v>
      </c>
      <c r="P12071">
        <v>0.74915153999999995</v>
      </c>
      <c r="Q12071">
        <v>1.3124445979999999</v>
      </c>
    </row>
    <row r="12072" spans="1:17">
      <c r="A12072" t="s">
        <v>23916</v>
      </c>
      <c r="B12072" t="s">
        <v>6312</v>
      </c>
      <c r="C12072">
        <v>5.9772600679999996</v>
      </c>
      <c r="D12072">
        <v>3.4909758179999999</v>
      </c>
      <c r="E12072">
        <v>2.601441651</v>
      </c>
      <c r="F12072">
        <v>2.3299165849999999</v>
      </c>
      <c r="G12072">
        <v>2.1112382809999999</v>
      </c>
      <c r="H12072">
        <v>0.41738141099999998</v>
      </c>
      <c r="I12072">
        <v>3.1697292379999999</v>
      </c>
      <c r="J12072">
        <v>1.9976769299999999</v>
      </c>
      <c r="K12072">
        <v>3.2045974560000001</v>
      </c>
      <c r="L12072">
        <v>4.635136095</v>
      </c>
      <c r="M12072">
        <v>2.607642872</v>
      </c>
      <c r="N12072">
        <v>3.6841422829999999</v>
      </c>
      <c r="O12072">
        <v>3.9116323500000001</v>
      </c>
      <c r="P12072">
        <v>2.4865220959999998</v>
      </c>
      <c r="Q12072">
        <v>2.2412515439999998</v>
      </c>
    </row>
    <row r="12073" spans="1:17">
      <c r="A12073" t="s">
        <v>23917</v>
      </c>
      <c r="B12073" t="s">
        <v>6316</v>
      </c>
      <c r="C12073">
        <v>2.496390608</v>
      </c>
      <c r="D12073">
        <v>1.02706334</v>
      </c>
      <c r="E12073">
        <v>1.0054314879999999</v>
      </c>
      <c r="F12073">
        <v>0.82524665600000002</v>
      </c>
      <c r="G12073">
        <v>0.67741132299999995</v>
      </c>
      <c r="H12073">
        <v>3.698042558</v>
      </c>
      <c r="I12073">
        <v>1.560229418</v>
      </c>
      <c r="J12073">
        <v>1.2432686509999999</v>
      </c>
      <c r="K12073">
        <v>1.941406191</v>
      </c>
      <c r="L12073">
        <v>2.028038821</v>
      </c>
      <c r="M12073">
        <v>0</v>
      </c>
      <c r="N12073">
        <v>1.5826367219999999</v>
      </c>
      <c r="O12073">
        <v>1.5798276</v>
      </c>
      <c r="P12073">
        <v>2.809032862</v>
      </c>
      <c r="Q12073">
        <v>1.8386778640000001</v>
      </c>
    </row>
    <row r="12074" spans="1:17">
      <c r="A12074" t="s">
        <v>23918</v>
      </c>
      <c r="B12074" t="s">
        <v>6320</v>
      </c>
      <c r="C12074">
        <v>1.079671456</v>
      </c>
      <c r="D12074">
        <v>3.3485672929999999</v>
      </c>
      <c r="E12074">
        <v>2.4839328119999999</v>
      </c>
      <c r="F12074">
        <v>2.3330589150000001</v>
      </c>
      <c r="G12074">
        <v>1.1652440770000001</v>
      </c>
      <c r="H12074">
        <v>4.1465342840000003</v>
      </c>
      <c r="I12074">
        <v>1.3776927729999999</v>
      </c>
      <c r="J12074">
        <v>4.396960312</v>
      </c>
      <c r="K12074">
        <v>2.7550837850000001</v>
      </c>
      <c r="L12074">
        <v>3.410993398</v>
      </c>
      <c r="M12074">
        <v>1.295299727</v>
      </c>
      <c r="N12074">
        <v>2.7117738920000001</v>
      </c>
      <c r="O12074">
        <v>2.839817553</v>
      </c>
      <c r="P12074">
        <v>1.680593741</v>
      </c>
      <c r="Q12074">
        <v>2.5977033139999999</v>
      </c>
    </row>
    <row r="12075" spans="1:17">
      <c r="A12075" t="s">
        <v>23919</v>
      </c>
      <c r="B12075" t="s">
        <v>1315</v>
      </c>
      <c r="C12075">
        <v>37.867888569999998</v>
      </c>
      <c r="D12075">
        <v>442.08474819999998</v>
      </c>
      <c r="E12075">
        <v>258.3678635</v>
      </c>
      <c r="F12075">
        <v>530.62772089999999</v>
      </c>
      <c r="G12075">
        <v>199.9970098</v>
      </c>
      <c r="H12075">
        <v>27.714703409999998</v>
      </c>
      <c r="I12075">
        <v>146.91530499999999</v>
      </c>
      <c r="J12075">
        <v>227.16454139999999</v>
      </c>
      <c r="K12075">
        <v>623.62131799999997</v>
      </c>
      <c r="L12075">
        <v>167.03835319999999</v>
      </c>
      <c r="M12075">
        <v>41.144814859999997</v>
      </c>
      <c r="N12075">
        <v>352.39359819999999</v>
      </c>
      <c r="O12075">
        <v>37.190180339999998</v>
      </c>
      <c r="P12075">
        <v>944.61040679999996</v>
      </c>
      <c r="Q12075">
        <v>438.11685310000001</v>
      </c>
    </row>
    <row r="12076" spans="1:17">
      <c r="A12076" t="s">
        <v>23920</v>
      </c>
      <c r="B12076" t="s">
        <v>8330</v>
      </c>
      <c r="C12076">
        <v>1.7207263829999999</v>
      </c>
      <c r="D12076">
        <v>5.146179869</v>
      </c>
      <c r="E12076">
        <v>2.8558048340000002</v>
      </c>
      <c r="F12076">
        <v>3.255719418</v>
      </c>
      <c r="G12076">
        <v>3.0307998440000001</v>
      </c>
      <c r="H12076">
        <v>3.5686110680000001</v>
      </c>
      <c r="I12076">
        <v>7.0262331439999999</v>
      </c>
      <c r="J12076">
        <v>5.4098009749999996</v>
      </c>
      <c r="K12076">
        <v>4.6055817279999998</v>
      </c>
      <c r="L12076">
        <v>2.9355861939999999</v>
      </c>
      <c r="M12076">
        <v>0.66060286099999999</v>
      </c>
      <c r="N12076">
        <v>2.884795048</v>
      </c>
      <c r="O12076">
        <v>0.57170011300000001</v>
      </c>
      <c r="P12076">
        <v>4.2338813399999999</v>
      </c>
      <c r="Q12076">
        <v>2.247477242</v>
      </c>
    </row>
    <row r="12077" spans="1:17">
      <c r="A12077" t="s">
        <v>23921</v>
      </c>
      <c r="B12077" t="s">
        <v>8291</v>
      </c>
      <c r="C12077">
        <v>10.54138685</v>
      </c>
      <c r="D12077">
        <v>0.96158182400000003</v>
      </c>
      <c r="E12077">
        <v>0.989537365</v>
      </c>
      <c r="F12077">
        <v>0.67524156700000004</v>
      </c>
      <c r="G12077">
        <v>1.0707648270000001</v>
      </c>
      <c r="H12077">
        <v>2.8577466010000001</v>
      </c>
      <c r="I12077">
        <v>3.61710844</v>
      </c>
      <c r="J12077">
        <v>1.4935515619999999</v>
      </c>
      <c r="K12077">
        <v>2.8129984590000001</v>
      </c>
      <c r="L12077">
        <v>3.526229662</v>
      </c>
      <c r="M12077">
        <v>5.9513771249999996</v>
      </c>
      <c r="N12077">
        <v>1.2230185680000001</v>
      </c>
      <c r="O12077">
        <v>4.8070880340000004</v>
      </c>
      <c r="P12077">
        <v>1.488510249</v>
      </c>
      <c r="Q12077">
        <v>2.5575843439999999</v>
      </c>
    </row>
    <row r="12078" spans="1:17">
      <c r="A12078" t="s">
        <v>23921</v>
      </c>
      <c r="B12078" t="s">
        <v>23922</v>
      </c>
      <c r="C12078">
        <v>1.107169791</v>
      </c>
      <c r="D12078">
        <v>8.8299064779999998</v>
      </c>
      <c r="E12078">
        <v>12.60346947</v>
      </c>
      <c r="F12078">
        <v>7.9874922369999997</v>
      </c>
      <c r="G12078">
        <v>8.0298750000000005</v>
      </c>
      <c r="H12078">
        <v>16.583357960000001</v>
      </c>
      <c r="I12078">
        <v>14.531466480000001</v>
      </c>
      <c r="J12078">
        <v>8.2810237180000001</v>
      </c>
      <c r="K12078">
        <v>13.561216699999999</v>
      </c>
      <c r="L12078">
        <v>4.1974422779999996</v>
      </c>
      <c r="M12078">
        <v>4.2505277909999997</v>
      </c>
      <c r="N12078">
        <v>9.4173249479999992</v>
      </c>
      <c r="O12078">
        <v>1.226166461</v>
      </c>
      <c r="P12078">
        <v>8.6377491539999998</v>
      </c>
      <c r="Q12078">
        <v>12.17766701</v>
      </c>
    </row>
    <row r="12079" spans="1:17">
      <c r="A12079" t="s">
        <v>23923</v>
      </c>
      <c r="B12079" t="s">
        <v>9226</v>
      </c>
      <c r="C12079">
        <v>15.333205400000001</v>
      </c>
      <c r="D12079">
        <v>0.98130309199999999</v>
      </c>
      <c r="E12079">
        <v>1.160012118</v>
      </c>
      <c r="F12079">
        <v>1.066764679</v>
      </c>
      <c r="G12079">
        <v>0.76490774500000003</v>
      </c>
      <c r="H12079">
        <v>1.832070222</v>
      </c>
      <c r="I12079">
        <v>1.987618994</v>
      </c>
      <c r="J12079">
        <v>2.2461645699999999</v>
      </c>
      <c r="K12079">
        <v>3.2460888159999999</v>
      </c>
      <c r="L12079">
        <v>7.1048290710000002</v>
      </c>
      <c r="M12079">
        <v>7.8487468619999996</v>
      </c>
      <c r="N12079">
        <v>1.3861129379999999</v>
      </c>
      <c r="O12079">
        <v>11.69815412</v>
      </c>
      <c r="P12079">
        <v>2.6071957060000002</v>
      </c>
      <c r="Q12079">
        <v>4.6846841939999999</v>
      </c>
    </row>
    <row r="12080" spans="1:17">
      <c r="A12080" t="s">
        <v>23924</v>
      </c>
      <c r="B12080" t="s">
        <v>7453</v>
      </c>
      <c r="C12080">
        <v>50.05749479</v>
      </c>
      <c r="D12080">
        <v>15.093920750000001</v>
      </c>
      <c r="E12080">
        <v>9.3196428149999999</v>
      </c>
      <c r="F12080">
        <v>15.709597369999999</v>
      </c>
      <c r="G12080">
        <v>7.923659722</v>
      </c>
      <c r="H12080">
        <v>12.81656051</v>
      </c>
      <c r="I12080">
        <v>20.277729130000001</v>
      </c>
      <c r="J12080">
        <v>13.396704919999999</v>
      </c>
      <c r="K12080">
        <v>93.357451900000001</v>
      </c>
      <c r="L12080">
        <v>89.616099289999994</v>
      </c>
      <c r="M12080">
        <v>26.691024680000002</v>
      </c>
      <c r="N12080">
        <v>10.113066419999999</v>
      </c>
      <c r="O12080">
        <v>29.258726299999999</v>
      </c>
      <c r="P12080">
        <v>26.494354779999998</v>
      </c>
      <c r="Q12080">
        <v>19.11729712</v>
      </c>
    </row>
    <row r="12081" spans="1:17">
      <c r="A12081" t="s">
        <v>23925</v>
      </c>
      <c r="B12081" t="s">
        <v>2536</v>
      </c>
      <c r="C12081">
        <v>8.0107323200000007</v>
      </c>
      <c r="D12081">
        <v>0.63046614000000001</v>
      </c>
      <c r="E12081">
        <v>0.63918355299999996</v>
      </c>
      <c r="F12081">
        <v>0.61694640099999998</v>
      </c>
      <c r="G12081">
        <v>0.58244359400000001</v>
      </c>
      <c r="H12081">
        <v>0.64769754499999999</v>
      </c>
      <c r="I12081">
        <v>1.844559128</v>
      </c>
      <c r="J12081">
        <v>1.723717645</v>
      </c>
      <c r="K12081">
        <v>1.769216642</v>
      </c>
      <c r="L12081">
        <v>6.3936537820000003</v>
      </c>
      <c r="M12081">
        <v>4.046571889</v>
      </c>
      <c r="N12081">
        <v>1.572201607</v>
      </c>
      <c r="O12081">
        <v>7.4709152039999998</v>
      </c>
      <c r="P12081">
        <v>1.5655856749999999</v>
      </c>
      <c r="Q12081">
        <v>2.825876117</v>
      </c>
    </row>
    <row r="12082" spans="1:17">
      <c r="A12082" t="s">
        <v>23926</v>
      </c>
      <c r="B12082" t="s">
        <v>4520</v>
      </c>
      <c r="C12082">
        <v>4.3029365149999999</v>
      </c>
      <c r="D12082">
        <v>2.287786831</v>
      </c>
      <c r="E12082">
        <v>2.4834578280000001</v>
      </c>
      <c r="F12082">
        <v>3.748566887</v>
      </c>
      <c r="G12082">
        <v>2.4148689440000002</v>
      </c>
      <c r="H12082">
        <v>1.611250981</v>
      </c>
      <c r="I12082">
        <v>11.13822543</v>
      </c>
      <c r="J12082">
        <v>11.114254710000001</v>
      </c>
      <c r="K12082">
        <v>8.7841170959999992</v>
      </c>
      <c r="L12082">
        <v>3.942322925</v>
      </c>
      <c r="M12082">
        <v>2.2714138479999999</v>
      </c>
      <c r="N12082">
        <v>2.8643292389999999</v>
      </c>
      <c r="O12082">
        <v>3.9314620929999999</v>
      </c>
      <c r="P12082">
        <v>4.9225235559999998</v>
      </c>
      <c r="Q12082">
        <v>2.6621794840000002</v>
      </c>
    </row>
    <row r="12083" spans="1:17">
      <c r="A12083" t="s">
        <v>23927</v>
      </c>
      <c r="B12083" t="s">
        <v>6400</v>
      </c>
      <c r="C12083">
        <v>3.9763690839999999</v>
      </c>
      <c r="D12083">
        <v>0.50337079600000001</v>
      </c>
      <c r="E12083">
        <v>1.118027498</v>
      </c>
      <c r="F12083">
        <v>1.1598458140000001</v>
      </c>
      <c r="G12083">
        <v>0.98092073599999996</v>
      </c>
      <c r="H12083">
        <v>0.65449079700000001</v>
      </c>
      <c r="I12083">
        <v>0.41420120700000002</v>
      </c>
      <c r="J12083">
        <v>3.7806436240000001</v>
      </c>
      <c r="K12083">
        <v>1.288484851</v>
      </c>
      <c r="L12083">
        <v>1.7946423309999999</v>
      </c>
      <c r="M12083">
        <v>0.54520181099999998</v>
      </c>
      <c r="N12083">
        <v>1.5755616610000001</v>
      </c>
      <c r="O12083">
        <v>0.94365905800000005</v>
      </c>
      <c r="P12083">
        <v>2.173260795</v>
      </c>
      <c r="Q12083">
        <v>1.5619909890000001</v>
      </c>
    </row>
    <row r="12084" spans="1:17">
      <c r="A12084" t="s">
        <v>23928</v>
      </c>
      <c r="B12084" t="s">
        <v>5480</v>
      </c>
      <c r="C12084">
        <v>9.7958955149999998</v>
      </c>
      <c r="D12084">
        <v>7.1956572459999997</v>
      </c>
      <c r="E12084">
        <v>4.9365684249999999</v>
      </c>
      <c r="F12084">
        <v>6.6319723020000003</v>
      </c>
      <c r="G12084">
        <v>5.5198528400000004</v>
      </c>
      <c r="H12084">
        <v>6.2372727780000004</v>
      </c>
      <c r="I12084">
        <v>4.1352897049999999</v>
      </c>
      <c r="J12084">
        <v>5.2941147629999996</v>
      </c>
      <c r="K12084">
        <v>7.3675274259999997</v>
      </c>
      <c r="L12084">
        <v>8.4699948430000003</v>
      </c>
      <c r="M12084">
        <v>3.463835226</v>
      </c>
      <c r="N12084">
        <v>4.2582345940000002</v>
      </c>
      <c r="O12084">
        <v>2.8549318979999998</v>
      </c>
      <c r="P12084">
        <v>7.6965596659999997</v>
      </c>
      <c r="Q12084">
        <v>3.3670071049999999</v>
      </c>
    </row>
    <row r="12085" spans="1:17">
      <c r="A12085" t="s">
        <v>23929</v>
      </c>
      <c r="B12085" t="s">
        <v>7053</v>
      </c>
      <c r="C12085">
        <v>9.948525128</v>
      </c>
      <c r="D12085">
        <v>2.4977889439999998</v>
      </c>
      <c r="E12085">
        <v>1.9521643980000001</v>
      </c>
      <c r="F12085">
        <v>2.0162358939999998</v>
      </c>
      <c r="G12085">
        <v>1.756100174</v>
      </c>
      <c r="H12085">
        <v>1.613219374</v>
      </c>
      <c r="I12085">
        <v>6.7704602029999998</v>
      </c>
      <c r="J12085">
        <v>4.5402418899999999</v>
      </c>
      <c r="K12085">
        <v>8.2239545970000005</v>
      </c>
      <c r="L12085">
        <v>7.8226422480000002</v>
      </c>
      <c r="M12085">
        <v>3.819331316</v>
      </c>
      <c r="N12085">
        <v>4.523957469</v>
      </c>
      <c r="O12085">
        <v>5.8761467679999999</v>
      </c>
      <c r="P12085">
        <v>4.6104573010000003</v>
      </c>
      <c r="Q12085">
        <v>4.5592911489999999</v>
      </c>
    </row>
    <row r="12086" spans="1:17">
      <c r="A12086" t="s">
        <v>23930</v>
      </c>
      <c r="B12086" t="s">
        <v>8647</v>
      </c>
      <c r="C12086">
        <v>6.6117651640000004</v>
      </c>
      <c r="D12086">
        <v>5.6276367179999998</v>
      </c>
      <c r="E12086">
        <v>5.8864444730000001</v>
      </c>
      <c r="F12086">
        <v>5.7196744480000001</v>
      </c>
      <c r="G12086">
        <v>6.504845574</v>
      </c>
      <c r="H12086">
        <v>2.4390478940000002</v>
      </c>
      <c r="I12086">
        <v>21.440911280000002</v>
      </c>
      <c r="J12086">
        <v>21.704346350000002</v>
      </c>
      <c r="K12086">
        <v>30.15211983</v>
      </c>
      <c r="L12086">
        <v>20.943441979999999</v>
      </c>
      <c r="M12086">
        <v>13.69355835</v>
      </c>
      <c r="N12086">
        <v>9.3408461819999999</v>
      </c>
      <c r="O12086">
        <v>18.1132709</v>
      </c>
      <c r="P12086">
        <v>5.9518460160000002</v>
      </c>
      <c r="Q12086">
        <v>5.0235762429999999</v>
      </c>
    </row>
    <row r="12087" spans="1:17">
      <c r="A12087" t="s">
        <v>23931</v>
      </c>
      <c r="B12087" t="s">
        <v>1220</v>
      </c>
      <c r="C12087">
        <v>40.522733879999997</v>
      </c>
      <c r="D12087">
        <v>33.004199900000003</v>
      </c>
      <c r="E12087">
        <v>59.024404500000003</v>
      </c>
      <c r="F12087">
        <v>34.555706430000001</v>
      </c>
      <c r="G12087">
        <v>65.550275880000001</v>
      </c>
      <c r="H12087">
        <v>145.33064150000001</v>
      </c>
      <c r="I12087">
        <v>140.78537650000001</v>
      </c>
      <c r="J12087">
        <v>67.310887710000003</v>
      </c>
      <c r="K12087">
        <v>53.527342109999999</v>
      </c>
      <c r="L12087">
        <v>97.523402160000003</v>
      </c>
      <c r="M12087">
        <v>48.04384443</v>
      </c>
      <c r="N12087">
        <v>34.893752169999999</v>
      </c>
      <c r="O12087">
        <v>56.097557950000002</v>
      </c>
      <c r="P12087">
        <v>44.703635730000002</v>
      </c>
      <c r="Q12087">
        <v>64.725705950000005</v>
      </c>
    </row>
    <row r="12088" spans="1:17">
      <c r="A12088" t="s">
        <v>23932</v>
      </c>
      <c r="B12088" t="s">
        <v>3070</v>
      </c>
      <c r="C12088">
        <v>9.6823747559999997</v>
      </c>
      <c r="D12088">
        <v>1.9584510550000001</v>
      </c>
      <c r="E12088">
        <v>2.3288928310000001</v>
      </c>
      <c r="F12088">
        <v>0.63032871099999999</v>
      </c>
      <c r="G12088">
        <v>1.4538825179999999</v>
      </c>
      <c r="H12088">
        <v>6.4670718190000001</v>
      </c>
      <c r="I12088">
        <v>3.6834774019999998</v>
      </c>
      <c r="J12088">
        <v>6.2972922469999997</v>
      </c>
      <c r="K12088">
        <v>16.423781829999999</v>
      </c>
      <c r="L12088">
        <v>17.289668370000001</v>
      </c>
      <c r="M12088">
        <v>5.6565382580000003</v>
      </c>
      <c r="N12088">
        <v>4.1515309199999999</v>
      </c>
      <c r="O12088">
        <v>9.7905829690000008</v>
      </c>
      <c r="P12088">
        <v>3.1579632580000001</v>
      </c>
      <c r="Q12088">
        <v>2.8939027749999999</v>
      </c>
    </row>
    <row r="12089" spans="1:17">
      <c r="A12089" t="s">
        <v>23933</v>
      </c>
      <c r="B12089" t="s">
        <v>7828</v>
      </c>
      <c r="C12089">
        <v>5.0049296700000001</v>
      </c>
      <c r="D12089">
        <v>5.7535628189999999</v>
      </c>
      <c r="E12089">
        <v>31.731964319999999</v>
      </c>
      <c r="F12089">
        <v>12.70473754</v>
      </c>
      <c r="G12089">
        <v>22.237116440000001</v>
      </c>
      <c r="H12089">
        <v>6.9613696269999998</v>
      </c>
      <c r="I12089">
        <v>262.75632999999999</v>
      </c>
      <c r="J12089">
        <v>275.91168190000002</v>
      </c>
      <c r="K12089">
        <v>32.70725736</v>
      </c>
      <c r="L12089">
        <v>81.966070810000005</v>
      </c>
      <c r="M12089">
        <v>10.64581093</v>
      </c>
      <c r="N12089">
        <v>52.1587575</v>
      </c>
      <c r="O12089">
        <v>8.2393727339999998</v>
      </c>
      <c r="P12089">
        <v>18.28538305</v>
      </c>
      <c r="Q12089">
        <v>13.669211839999999</v>
      </c>
    </row>
    <row r="12090" spans="1:17">
      <c r="A12090" t="s">
        <v>23934</v>
      </c>
      <c r="B12090" t="s">
        <v>5752</v>
      </c>
      <c r="C12090">
        <v>23.143019850000002</v>
      </c>
      <c r="D12090">
        <v>3.3040368889999998</v>
      </c>
      <c r="E12090">
        <v>3.829990198</v>
      </c>
      <c r="F12090">
        <v>1.4000961510000001</v>
      </c>
      <c r="G12090">
        <v>3.641133795</v>
      </c>
      <c r="H12090">
        <v>0.59254646200000005</v>
      </c>
      <c r="I12090">
        <v>1.4999964020000001</v>
      </c>
      <c r="J12090">
        <v>3.0642427090000002</v>
      </c>
      <c r="K12090">
        <v>3.032993856</v>
      </c>
      <c r="L12090">
        <v>2.924618873</v>
      </c>
      <c r="M12090">
        <v>0</v>
      </c>
      <c r="N12090">
        <v>2.9162824449999998</v>
      </c>
      <c r="O12090">
        <v>3.9869497269999998</v>
      </c>
      <c r="P12090">
        <v>3.0092283009999998</v>
      </c>
      <c r="Q12090">
        <v>4.9495467880000001</v>
      </c>
    </row>
    <row r="12091" spans="1:17">
      <c r="A12091" t="s">
        <v>23935</v>
      </c>
      <c r="B12091" t="s">
        <v>23936</v>
      </c>
      <c r="C12091">
        <v>1.7171489900000001</v>
      </c>
      <c r="D12091">
        <v>0.19020299800000001</v>
      </c>
      <c r="E12091">
        <v>9.1341910999999998E-2</v>
      </c>
      <c r="F12091">
        <v>0.70121239700000004</v>
      </c>
      <c r="G12091">
        <v>0.74129872699999999</v>
      </c>
      <c r="H12091">
        <v>0</v>
      </c>
      <c r="I12091">
        <v>0</v>
      </c>
      <c r="J12091">
        <v>0.43536725700000001</v>
      </c>
      <c r="K12091">
        <v>0.38949209400000001</v>
      </c>
      <c r="L12091">
        <v>0.54249687099999999</v>
      </c>
      <c r="M12091">
        <v>0</v>
      </c>
      <c r="N12091">
        <v>0.63502887200000002</v>
      </c>
      <c r="O12091">
        <v>1.901705156</v>
      </c>
      <c r="P12091">
        <v>1.28813387</v>
      </c>
      <c r="Q12091">
        <v>0</v>
      </c>
    </row>
    <row r="12092" spans="1:17">
      <c r="A12092" t="s">
        <v>23937</v>
      </c>
      <c r="B12092" t="s">
        <v>4797</v>
      </c>
      <c r="C12092">
        <v>20.852710510000001</v>
      </c>
      <c r="D12092">
        <v>1.044425333</v>
      </c>
      <c r="E12092">
        <v>0.65589708300000005</v>
      </c>
      <c r="F12092">
        <v>0.51832758300000004</v>
      </c>
      <c r="G12092">
        <v>0.861078279</v>
      </c>
      <c r="H12092">
        <v>0.94013902999999999</v>
      </c>
      <c r="I12092">
        <v>26.178971229999998</v>
      </c>
      <c r="J12092">
        <v>2.344674903</v>
      </c>
      <c r="K12092">
        <v>23.320529180000001</v>
      </c>
      <c r="L12092">
        <v>34.372030070000001</v>
      </c>
      <c r="M12092">
        <v>23.494547409999999</v>
      </c>
      <c r="N12092">
        <v>2.045266974</v>
      </c>
      <c r="O12092">
        <v>19.780447370000001</v>
      </c>
      <c r="P12092">
        <v>1.3058368730000001</v>
      </c>
      <c r="Q12092">
        <v>6.7934605880000003</v>
      </c>
    </row>
    <row r="12093" spans="1:17">
      <c r="A12093" t="s">
        <v>23938</v>
      </c>
      <c r="B12093" t="s">
        <v>1370</v>
      </c>
      <c r="C12093">
        <v>1.3918249030000001</v>
      </c>
      <c r="D12093">
        <v>3.5678858990000002</v>
      </c>
      <c r="E12093">
        <v>2.5807058239999998</v>
      </c>
      <c r="F12093">
        <v>3.0042072750000002</v>
      </c>
      <c r="G12093">
        <v>2.300417339</v>
      </c>
      <c r="H12093">
        <v>0.83998762599999999</v>
      </c>
      <c r="I12093">
        <v>1.739764724</v>
      </c>
      <c r="J12093">
        <v>4.4614663170000002</v>
      </c>
      <c r="K12093">
        <v>5.5924088779999996</v>
      </c>
      <c r="L12093">
        <v>2.261404867</v>
      </c>
      <c r="M12093">
        <v>0.76333503400000002</v>
      </c>
      <c r="N12093">
        <v>1.5441566289999999</v>
      </c>
      <c r="O12093">
        <v>0.88080903200000005</v>
      </c>
      <c r="P12093">
        <v>1.3722315839999999</v>
      </c>
      <c r="Q12093">
        <v>1.6402033439999999</v>
      </c>
    </row>
    <row r="12094" spans="1:17">
      <c r="A12094" t="s">
        <v>23939</v>
      </c>
      <c r="B12094" t="s">
        <v>23940</v>
      </c>
      <c r="C12094">
        <v>2.3006926569999999</v>
      </c>
      <c r="D12094">
        <v>1.2742011440000001</v>
      </c>
      <c r="E12094">
        <v>1.101446047</v>
      </c>
      <c r="F12094">
        <v>1.2526765559999999</v>
      </c>
      <c r="G12094">
        <v>1.58914624</v>
      </c>
      <c r="H12094">
        <v>0</v>
      </c>
      <c r="I12094">
        <v>3.3551451540000001</v>
      </c>
      <c r="J12094">
        <v>2.770766965</v>
      </c>
      <c r="K12094">
        <v>2.609271552</v>
      </c>
      <c r="L12094">
        <v>0.72685513899999998</v>
      </c>
      <c r="M12094">
        <v>0</v>
      </c>
      <c r="N12094">
        <v>0.70902712999999995</v>
      </c>
      <c r="O12094">
        <v>1.273983538</v>
      </c>
      <c r="P12094">
        <v>1.208118869</v>
      </c>
      <c r="Q12094">
        <v>0.79078513100000003</v>
      </c>
    </row>
    <row r="12095" spans="1:17">
      <c r="A12095" t="e">
        <v>#N/A</v>
      </c>
      <c r="B12095" t="s">
        <v>23941</v>
      </c>
      <c r="C12095">
        <v>0</v>
      </c>
      <c r="D12095">
        <v>0</v>
      </c>
      <c r="E12095">
        <v>0</v>
      </c>
      <c r="F12095">
        <v>0</v>
      </c>
      <c r="G12095">
        <v>0</v>
      </c>
      <c r="H12095">
        <v>1.687286557</v>
      </c>
      <c r="I12095">
        <v>0</v>
      </c>
      <c r="J12095">
        <v>0</v>
      </c>
      <c r="K12095">
        <v>0</v>
      </c>
      <c r="L12095">
        <v>0</v>
      </c>
      <c r="M12095">
        <v>0</v>
      </c>
      <c r="N12095">
        <v>0</v>
      </c>
      <c r="O12095">
        <v>0</v>
      </c>
      <c r="P12095">
        <v>0.329570421</v>
      </c>
      <c r="Q12095">
        <v>0</v>
      </c>
    </row>
    <row r="12096" spans="1:17">
      <c r="A12096" t="s">
        <v>23942</v>
      </c>
      <c r="B12096" t="s">
        <v>23943</v>
      </c>
      <c r="C12096">
        <v>37.193340460000002</v>
      </c>
      <c r="D12096">
        <v>2.2729848970000002</v>
      </c>
      <c r="E12096">
        <v>1.637346298</v>
      </c>
      <c r="F12096">
        <v>2.44408089</v>
      </c>
      <c r="G12096">
        <v>1.3288125</v>
      </c>
      <c r="H12096">
        <v>4.4330572269999999</v>
      </c>
      <c r="I12096">
        <v>9.3516856399999995</v>
      </c>
      <c r="J12096">
        <v>7.1538141519999998</v>
      </c>
      <c r="K12096">
        <v>1.7454568079999999</v>
      </c>
      <c r="L12096">
        <v>13.77638793</v>
      </c>
      <c r="M12096">
        <v>0</v>
      </c>
      <c r="N12096">
        <v>2.213397735</v>
      </c>
      <c r="O12096">
        <v>14.203729510000001</v>
      </c>
      <c r="P12096">
        <v>6.1574399130000002</v>
      </c>
      <c r="Q12096">
        <v>3.5266069839999998</v>
      </c>
    </row>
    <row r="12097" spans="1:17">
      <c r="A12097" t="s">
        <v>23944</v>
      </c>
      <c r="B12097" t="s">
        <v>2912</v>
      </c>
      <c r="C12097">
        <v>2.866972327</v>
      </c>
      <c r="D12097">
        <v>0.54852167900000004</v>
      </c>
      <c r="E12097">
        <v>1.0536746239999999</v>
      </c>
      <c r="F12097">
        <v>0.72728566699999997</v>
      </c>
      <c r="G12097">
        <v>1.1926745620000001</v>
      </c>
      <c r="H12097">
        <v>2.6025423449999998</v>
      </c>
      <c r="I12097">
        <v>4.1809618850000003</v>
      </c>
      <c r="J12097">
        <v>1.9493984520000001</v>
      </c>
      <c r="K12097">
        <v>1.773547151</v>
      </c>
      <c r="L12097">
        <v>3.2936698639999999</v>
      </c>
      <c r="M12097">
        <v>2.501493951</v>
      </c>
      <c r="N12097">
        <v>1.1245094200000001</v>
      </c>
      <c r="O12097">
        <v>1.5875547459999999</v>
      </c>
      <c r="P12097">
        <v>0.72341175400000002</v>
      </c>
      <c r="Q12097">
        <v>0.80625647199999995</v>
      </c>
    </row>
    <row r="12098" spans="1:17">
      <c r="A12098" t="s">
        <v>23945</v>
      </c>
      <c r="B12098" t="s">
        <v>6021</v>
      </c>
      <c r="C12098">
        <v>9.2042218649999992</v>
      </c>
      <c r="D12098">
        <v>1.1926479839999999</v>
      </c>
      <c r="E12098">
        <v>0.83141112500000003</v>
      </c>
      <c r="F12098">
        <v>0.80373055299999996</v>
      </c>
      <c r="G12098">
        <v>0.62976101200000001</v>
      </c>
      <c r="H12098">
        <v>0.60027099500000003</v>
      </c>
      <c r="I12098">
        <v>12.91618012</v>
      </c>
      <c r="J12098">
        <v>1.739226283</v>
      </c>
      <c r="K12098">
        <v>5.042104556</v>
      </c>
      <c r="L12098">
        <v>5.7060268040000004</v>
      </c>
      <c r="M12098">
        <v>6.0004296869999996</v>
      </c>
      <c r="N12098">
        <v>2.0337569599999998</v>
      </c>
      <c r="O12098">
        <v>5.5775620750000003</v>
      </c>
      <c r="P12098">
        <v>1.6154217099999999</v>
      </c>
      <c r="Q12098">
        <v>2.1488870979999999</v>
      </c>
    </row>
    <row r="12099" spans="1:17">
      <c r="A12099" t="s">
        <v>23946</v>
      </c>
      <c r="B12099" t="s">
        <v>23947</v>
      </c>
      <c r="C12099">
        <v>1.532372289</v>
      </c>
      <c r="D12099">
        <v>0.33947177000000001</v>
      </c>
      <c r="E12099">
        <v>0.32605164399999997</v>
      </c>
      <c r="F12099">
        <v>0.20858575300000001</v>
      </c>
      <c r="G12099">
        <v>0</v>
      </c>
      <c r="H12099">
        <v>0</v>
      </c>
      <c r="I12099">
        <v>0</v>
      </c>
      <c r="J12099">
        <v>0.38851883199999998</v>
      </c>
      <c r="K12099">
        <v>1.0427404309999999</v>
      </c>
      <c r="L12099">
        <v>1.4523617529999999</v>
      </c>
      <c r="M12099">
        <v>0</v>
      </c>
      <c r="N12099">
        <v>0.37779701599999999</v>
      </c>
      <c r="O12099">
        <v>0.84853449000000003</v>
      </c>
      <c r="P12099">
        <v>0.229904412</v>
      </c>
      <c r="Q12099">
        <v>0</v>
      </c>
    </row>
    <row r="12100" spans="1:17">
      <c r="A12100" t="e">
        <v>#N/A</v>
      </c>
      <c r="B12100" t="s">
        <v>23948</v>
      </c>
      <c r="C12100">
        <v>9.0432335469999998</v>
      </c>
      <c r="D12100">
        <v>0</v>
      </c>
      <c r="E12100">
        <v>0</v>
      </c>
      <c r="F12100">
        <v>0.41032014900000002</v>
      </c>
      <c r="G12100">
        <v>0</v>
      </c>
      <c r="H12100">
        <v>0</v>
      </c>
      <c r="I12100">
        <v>0</v>
      </c>
      <c r="J12100">
        <v>0</v>
      </c>
      <c r="K12100">
        <v>1.3674868419999999</v>
      </c>
      <c r="L12100">
        <v>7.6187151819999999</v>
      </c>
      <c r="M12100">
        <v>0</v>
      </c>
      <c r="N12100">
        <v>0</v>
      </c>
      <c r="O12100">
        <v>0</v>
      </c>
      <c r="P12100">
        <v>1.3567716599999999</v>
      </c>
      <c r="Q12100">
        <v>0</v>
      </c>
    </row>
    <row r="12101" spans="1:17">
      <c r="A12101" t="s">
        <v>23949</v>
      </c>
      <c r="B12101" t="s">
        <v>23950</v>
      </c>
      <c r="C12101">
        <v>0</v>
      </c>
      <c r="D12101">
        <v>14.107907429999999</v>
      </c>
      <c r="E12101">
        <v>9.2387647400000006</v>
      </c>
      <c r="F12101">
        <v>7.6177661370000003</v>
      </c>
      <c r="G12101">
        <v>12.32980695</v>
      </c>
      <c r="H12101">
        <v>4.446867374</v>
      </c>
      <c r="I12101">
        <v>16.885473510000001</v>
      </c>
      <c r="J12101">
        <v>3.9142364609999998</v>
      </c>
      <c r="K12101">
        <v>9.6299190249999995</v>
      </c>
      <c r="L12101">
        <v>6.0967522189999999</v>
      </c>
      <c r="M12101">
        <v>0</v>
      </c>
      <c r="N12101">
        <v>4.7577708320000003</v>
      </c>
      <c r="O12101">
        <v>0</v>
      </c>
      <c r="P12101">
        <v>0.28952915499999998</v>
      </c>
      <c r="Q12101">
        <v>0</v>
      </c>
    </row>
    <row r="12102" spans="1:17">
      <c r="A12102" t="s">
        <v>23951</v>
      </c>
      <c r="B12102" t="s">
        <v>5595</v>
      </c>
      <c r="C12102">
        <v>341.4813906</v>
      </c>
      <c r="D12102">
        <v>6.5074891890000002</v>
      </c>
      <c r="E12102">
        <v>5.5149111700000004</v>
      </c>
      <c r="F12102">
        <v>4.1160776490000002</v>
      </c>
      <c r="G12102">
        <v>6.3778830089999996</v>
      </c>
      <c r="H12102">
        <v>8.2122848850000008</v>
      </c>
      <c r="I12102">
        <v>189.62009950000001</v>
      </c>
      <c r="J12102">
        <v>6.3250642389999996</v>
      </c>
      <c r="K12102">
        <v>72.606256160000001</v>
      </c>
      <c r="L12102">
        <v>98.125823949999997</v>
      </c>
      <c r="M12102">
        <v>473.47811739999997</v>
      </c>
      <c r="N12102">
        <v>10.623614549999999</v>
      </c>
      <c r="O12102">
        <v>297.57110469999998</v>
      </c>
      <c r="P12102">
        <v>4.2451152329999999</v>
      </c>
      <c r="Q12102">
        <v>5.7906812890000001</v>
      </c>
    </row>
    <row r="12103" spans="1:17">
      <c r="A12103" t="s">
        <v>23952</v>
      </c>
      <c r="B12103" t="s">
        <v>23953</v>
      </c>
      <c r="C12103">
        <v>12.90544787</v>
      </c>
      <c r="D12103">
        <v>28.27222274</v>
      </c>
      <c r="E12103">
        <v>25.629017739999998</v>
      </c>
      <c r="F12103">
        <v>32.401044570000003</v>
      </c>
      <c r="G12103">
        <v>31.447024519999999</v>
      </c>
      <c r="H12103">
        <v>24.782021310000001</v>
      </c>
      <c r="I12103">
        <v>16.729126529999998</v>
      </c>
      <c r="J12103">
        <v>25.085770650000001</v>
      </c>
      <c r="K12103">
        <v>41.632377200000001</v>
      </c>
      <c r="L12103">
        <v>19.026947549999999</v>
      </c>
      <c r="M12103">
        <v>8.2575357609999998</v>
      </c>
      <c r="N12103">
        <v>13.78762339</v>
      </c>
      <c r="O12103">
        <v>0</v>
      </c>
      <c r="P12103">
        <v>23.019578419999998</v>
      </c>
      <c r="Q12103">
        <v>19.714712649999999</v>
      </c>
    </row>
    <row r="12104" spans="1:17">
      <c r="A12104" t="s">
        <v>23954</v>
      </c>
      <c r="B12104" t="s">
        <v>2616</v>
      </c>
      <c r="C12104">
        <v>2.0208688700000002</v>
      </c>
      <c r="D12104">
        <v>2.4983996980000001</v>
      </c>
      <c r="E12104">
        <v>2.6423693570000002</v>
      </c>
      <c r="F12104">
        <v>4.2149303419999997</v>
      </c>
      <c r="G12104">
        <v>2.397735704</v>
      </c>
      <c r="H12104">
        <v>12.16763995</v>
      </c>
      <c r="I12104">
        <v>4.9434766960000003</v>
      </c>
      <c r="J12104">
        <v>7.1153682399999996</v>
      </c>
      <c r="K12104">
        <v>2.9868848360000002</v>
      </c>
      <c r="L12104">
        <v>2.5126125799999999</v>
      </c>
      <c r="M12104">
        <v>1.251339279</v>
      </c>
      <c r="N12104">
        <v>3.688530369</v>
      </c>
      <c r="O12104">
        <v>1.516110796</v>
      </c>
      <c r="P12104">
        <v>5.9171806900000004</v>
      </c>
      <c r="Q12104">
        <v>6.0049738799999997</v>
      </c>
    </row>
    <row r="12105" spans="1:17">
      <c r="A12105" t="s">
        <v>23955</v>
      </c>
      <c r="B12105" t="s">
        <v>2532</v>
      </c>
      <c r="C12105">
        <v>1.245774757</v>
      </c>
      <c r="D12105">
        <v>3.2427746449999999</v>
      </c>
      <c r="E12105">
        <v>3.5784536729999998</v>
      </c>
      <c r="F12105">
        <v>2.246858676</v>
      </c>
      <c r="G12105">
        <v>2.2587808260000002</v>
      </c>
      <c r="H12105">
        <v>4.3060163720000002</v>
      </c>
      <c r="I12105">
        <v>1.8167377229999999</v>
      </c>
      <c r="J12105">
        <v>2.0925372329999998</v>
      </c>
      <c r="K12105">
        <v>2.260581567</v>
      </c>
      <c r="L12105">
        <v>2.9518212099999999</v>
      </c>
      <c r="M12105">
        <v>0.59783064299999999</v>
      </c>
      <c r="N12105">
        <v>2.4954974459999999</v>
      </c>
      <c r="O12105">
        <v>0</v>
      </c>
      <c r="P12105">
        <v>2.1961419599999998</v>
      </c>
      <c r="Q12105">
        <v>3.4255428320000001</v>
      </c>
    </row>
    <row r="12106" spans="1:17">
      <c r="A12106" t="s">
        <v>23956</v>
      </c>
      <c r="B12106" t="s">
        <v>8527</v>
      </c>
      <c r="C12106">
        <v>16.70116784</v>
      </c>
      <c r="D12106">
        <v>24.957290610000001</v>
      </c>
      <c r="E12106">
        <v>25.876693119999999</v>
      </c>
      <c r="F12106">
        <v>25.998910460000001</v>
      </c>
      <c r="G12106">
        <v>20.502469529999999</v>
      </c>
      <c r="H12106">
        <v>20.641965979999998</v>
      </c>
      <c r="I12106">
        <v>11.513575319999999</v>
      </c>
      <c r="J12106">
        <v>17.55362366</v>
      </c>
      <c r="K12106">
        <v>15.152960820000001</v>
      </c>
      <c r="L12106">
        <v>10.55276083</v>
      </c>
      <c r="M12106">
        <v>13.98923705</v>
      </c>
      <c r="N12106">
        <v>14.03717314</v>
      </c>
      <c r="O12106">
        <v>12.4428848</v>
      </c>
      <c r="P12106">
        <v>19.453378749999999</v>
      </c>
      <c r="Q12106">
        <v>21.709377700000001</v>
      </c>
    </row>
    <row r="12107" spans="1:17">
      <c r="A12107" t="s">
        <v>23957</v>
      </c>
      <c r="B12107" t="s">
        <v>7524</v>
      </c>
      <c r="C12107">
        <v>2.9543682050000002</v>
      </c>
      <c r="D12107">
        <v>2.4639679179999998</v>
      </c>
      <c r="E12107">
        <v>2.5761006950000001</v>
      </c>
      <c r="F12107">
        <v>3.8637665349999999</v>
      </c>
      <c r="G12107">
        <v>2.2407207179999999</v>
      </c>
      <c r="H12107">
        <v>11.27966092</v>
      </c>
      <c r="I12107">
        <v>4.2239343189999996</v>
      </c>
      <c r="J12107">
        <v>6.4624159270000003</v>
      </c>
      <c r="K12107">
        <v>2.5228204449999998</v>
      </c>
      <c r="L12107">
        <v>2.196164918</v>
      </c>
      <c r="M12107">
        <v>0.88957602300000005</v>
      </c>
      <c r="N12107">
        <v>3.4348182270000001</v>
      </c>
      <c r="O12107">
        <v>1.4755620810000001</v>
      </c>
      <c r="P12107">
        <v>5.4232802939999996</v>
      </c>
      <c r="Q12107">
        <v>5.5352740699999998</v>
      </c>
    </row>
    <row r="12108" spans="1:17">
      <c r="A12108" t="s">
        <v>23958</v>
      </c>
      <c r="B12108" t="s">
        <v>5546</v>
      </c>
      <c r="C12108">
        <v>1.0077460519999999</v>
      </c>
      <c r="D12108">
        <v>3.5273419850000001</v>
      </c>
      <c r="E12108">
        <v>3.194916246</v>
      </c>
      <c r="F12108">
        <v>3.7997167759999999</v>
      </c>
      <c r="G12108">
        <v>3.5673870640000001</v>
      </c>
      <c r="H12108">
        <v>3.4445679199999999</v>
      </c>
      <c r="I12108">
        <v>2.3513852810000002</v>
      </c>
      <c r="J12108">
        <v>6.0043604080000001</v>
      </c>
      <c r="K12108">
        <v>4.1601899619999996</v>
      </c>
      <c r="L12108">
        <v>3.056409897</v>
      </c>
      <c r="M12108">
        <v>0.96720770300000003</v>
      </c>
      <c r="N12108">
        <v>2.1863919059999999</v>
      </c>
      <c r="O12108">
        <v>1.897296616</v>
      </c>
      <c r="P12108">
        <v>3.2657871279999999</v>
      </c>
      <c r="Q12108">
        <v>3.8101640849999998</v>
      </c>
    </row>
    <row r="12109" spans="1:17">
      <c r="A12109" t="s">
        <v>23959</v>
      </c>
      <c r="B12109" t="s">
        <v>23960</v>
      </c>
      <c r="C12109">
        <v>0</v>
      </c>
      <c r="D12109">
        <v>1.1580714190000001</v>
      </c>
      <c r="E12109">
        <v>3.336870303</v>
      </c>
      <c r="F12109">
        <v>2.1347035619999999</v>
      </c>
      <c r="G12109">
        <v>1.805390823</v>
      </c>
      <c r="H12109">
        <v>2.0076574219999999</v>
      </c>
      <c r="I12109">
        <v>0</v>
      </c>
      <c r="J12109">
        <v>1.988085291</v>
      </c>
      <c r="K12109">
        <v>0</v>
      </c>
      <c r="L12109">
        <v>0</v>
      </c>
      <c r="M12109">
        <v>0</v>
      </c>
      <c r="N12109">
        <v>0.64440693599999999</v>
      </c>
      <c r="O12109">
        <v>0</v>
      </c>
      <c r="P12109">
        <v>0.78429416600000001</v>
      </c>
      <c r="Q12109">
        <v>3.5935678759999998</v>
      </c>
    </row>
    <row r="12110" spans="1:17">
      <c r="A12110" t="s">
        <v>23961</v>
      </c>
      <c r="B12110" t="s">
        <v>3485</v>
      </c>
      <c r="C12110">
        <v>4.0860646970000003</v>
      </c>
      <c r="D12110">
        <v>0.81155875</v>
      </c>
      <c r="E12110">
        <v>0.80945574399999998</v>
      </c>
      <c r="F12110">
        <v>0.32604422599999999</v>
      </c>
      <c r="G12110">
        <v>0.90023155499999996</v>
      </c>
      <c r="H12110">
        <v>1.082258181</v>
      </c>
      <c r="I12110">
        <v>2.6711809</v>
      </c>
      <c r="J12110">
        <v>1.0359839420000001</v>
      </c>
      <c r="K12110">
        <v>1.8536421780000001</v>
      </c>
      <c r="L12110">
        <v>1.335419626</v>
      </c>
      <c r="M12110">
        <v>7.5729294190000003</v>
      </c>
      <c r="N12110">
        <v>1.441615925</v>
      </c>
      <c r="O12110">
        <v>3.4329314169999998</v>
      </c>
      <c r="P12110">
        <v>1.395192693</v>
      </c>
      <c r="Q12110">
        <v>1.452875446</v>
      </c>
    </row>
    <row r="12111" spans="1:17">
      <c r="A12111" t="s">
        <v>23962</v>
      </c>
      <c r="B12111" t="s">
        <v>23963</v>
      </c>
      <c r="C12111">
        <v>1.9707152640000001</v>
      </c>
      <c r="D12111">
        <v>0.97017648099999998</v>
      </c>
      <c r="E12111">
        <v>1.421030222</v>
      </c>
      <c r="F12111">
        <v>1.102816987</v>
      </c>
      <c r="G12111">
        <v>0.86966997000000001</v>
      </c>
      <c r="H12111">
        <v>2.102398414</v>
      </c>
      <c r="I12111">
        <v>2.554606809</v>
      </c>
      <c r="J12111">
        <v>3.6641487119999998</v>
      </c>
      <c r="K12111">
        <v>2.2847036269999998</v>
      </c>
      <c r="L12111">
        <v>2.0753525580000001</v>
      </c>
      <c r="M12111">
        <v>3.7828795849999999</v>
      </c>
      <c r="N12111">
        <v>2.915206773</v>
      </c>
      <c r="O12111">
        <v>5.8200647740000004</v>
      </c>
      <c r="P12111">
        <v>1.675461928</v>
      </c>
      <c r="Q12111">
        <v>3.6126217879999998</v>
      </c>
    </row>
    <row r="12112" spans="1:17">
      <c r="A12112" t="s">
        <v>23964</v>
      </c>
      <c r="B12112" t="s">
        <v>23965</v>
      </c>
      <c r="C12112">
        <v>59.381930089999997</v>
      </c>
      <c r="D12112">
        <v>34.08363138</v>
      </c>
      <c r="E12112">
        <v>79.256122090000005</v>
      </c>
      <c r="F12112">
        <v>22.779472869999999</v>
      </c>
      <c r="G12112">
        <v>87.626354579999997</v>
      </c>
      <c r="H12112">
        <v>144.09206639999999</v>
      </c>
      <c r="I12112">
        <v>133.83301230000001</v>
      </c>
      <c r="J12112">
        <v>81.780040040000003</v>
      </c>
      <c r="K12112">
        <v>66.122010849999995</v>
      </c>
      <c r="L12112">
        <v>90.39132506</v>
      </c>
      <c r="M12112">
        <v>103.6239782</v>
      </c>
      <c r="N12112">
        <v>25.95317344</v>
      </c>
      <c r="O12112">
        <v>77.721322499999999</v>
      </c>
      <c r="P12112">
        <v>10.529021029999999</v>
      </c>
      <c r="Q12112">
        <v>29.68803788</v>
      </c>
    </row>
    <row r="12113" spans="1:17">
      <c r="A12113" t="s">
        <v>23966</v>
      </c>
      <c r="B12113" t="s">
        <v>23967</v>
      </c>
      <c r="C12113">
        <v>244.52427549999999</v>
      </c>
      <c r="D12113">
        <v>107.5381057</v>
      </c>
      <c r="E12113">
        <v>106.9481567</v>
      </c>
      <c r="F12113">
        <v>69.774221539999999</v>
      </c>
      <c r="G12113">
        <v>128.55095309999999</v>
      </c>
      <c r="H12113">
        <v>142.60531560000001</v>
      </c>
      <c r="I12113">
        <v>229.8053697</v>
      </c>
      <c r="J12113">
        <v>327.43532219999997</v>
      </c>
      <c r="K12113">
        <v>170.09017259999999</v>
      </c>
      <c r="L12113">
        <v>226.60665349999999</v>
      </c>
      <c r="M12113">
        <v>73.014000409999994</v>
      </c>
      <c r="N12113">
        <v>42.20017524</v>
      </c>
      <c r="O12113">
        <v>134.39967559999999</v>
      </c>
      <c r="P12113">
        <v>35.871138440000003</v>
      </c>
      <c r="Q12113">
        <v>98.366039970000003</v>
      </c>
    </row>
    <row r="12114" spans="1:17">
      <c r="A12114" t="s">
        <v>23968</v>
      </c>
      <c r="B12114" t="s">
        <v>8771</v>
      </c>
      <c r="C12114">
        <v>5.0739367709999996</v>
      </c>
      <c r="D12114">
        <v>51.901643129999997</v>
      </c>
      <c r="E12114">
        <v>35.627151040000001</v>
      </c>
      <c r="F12114">
        <v>85.041481210000001</v>
      </c>
      <c r="G12114">
        <v>38.399274040000002</v>
      </c>
      <c r="H12114">
        <v>98.619736070000002</v>
      </c>
      <c r="I12114">
        <v>40.535960449999997</v>
      </c>
      <c r="J12114">
        <v>83.647201800000005</v>
      </c>
      <c r="K12114">
        <v>41.43222154</v>
      </c>
      <c r="L12114">
        <v>11.569499240000001</v>
      </c>
      <c r="M12114">
        <v>8.469267447</v>
      </c>
      <c r="N12114">
        <v>53.953934529999998</v>
      </c>
      <c r="O12114">
        <v>7.3294886239999997</v>
      </c>
      <c r="P12114">
        <v>128.91625880000001</v>
      </c>
      <c r="Q12114">
        <v>82.195186590000006</v>
      </c>
    </row>
    <row r="12115" spans="1:17">
      <c r="A12115" t="s">
        <v>23969</v>
      </c>
      <c r="B12115" t="s">
        <v>1998</v>
      </c>
      <c r="C12115">
        <v>11.732225339999999</v>
      </c>
      <c r="D12115">
        <v>49.159755750000002</v>
      </c>
      <c r="E12115">
        <v>37.338007760000004</v>
      </c>
      <c r="F12115">
        <v>45.719389759999999</v>
      </c>
      <c r="G12115">
        <v>22.864131749999999</v>
      </c>
      <c r="H12115">
        <v>5.5357242400000004</v>
      </c>
      <c r="I12115">
        <v>62.571278460000002</v>
      </c>
      <c r="J12115">
        <v>114.4795022</v>
      </c>
      <c r="K12115">
        <v>63.56371876</v>
      </c>
      <c r="L12115">
        <v>21.180275569999999</v>
      </c>
      <c r="M12115">
        <v>12.225442559999999</v>
      </c>
      <c r="N12115">
        <v>78.924157870000002</v>
      </c>
      <c r="O12115">
        <v>12.2507167</v>
      </c>
      <c r="P12115">
        <v>150.5227295</v>
      </c>
      <c r="Q12115">
        <v>55.994904640000001</v>
      </c>
    </row>
    <row r="12116" spans="1:17">
      <c r="A12116" t="s">
        <v>23970</v>
      </c>
      <c r="B12116" t="s">
        <v>3953</v>
      </c>
      <c r="C12116">
        <v>0.80501819100000005</v>
      </c>
      <c r="D12116">
        <v>0.47556928999999998</v>
      </c>
      <c r="E12116">
        <v>0.727975441</v>
      </c>
      <c r="F12116">
        <v>0.32873602600000001</v>
      </c>
      <c r="G12116">
        <v>0.32436034000000002</v>
      </c>
      <c r="H12116">
        <v>0.10305713900000001</v>
      </c>
      <c r="I12116">
        <v>0.58698689599999998</v>
      </c>
      <c r="J12116">
        <v>1.088559587</v>
      </c>
      <c r="K12116">
        <v>0.24346419399999999</v>
      </c>
      <c r="L12116">
        <v>0.678209214</v>
      </c>
      <c r="M12116">
        <v>1.0301799</v>
      </c>
      <c r="N12116">
        <v>0.52925949699999997</v>
      </c>
      <c r="O12116">
        <v>1.6344902509999999</v>
      </c>
      <c r="P12116">
        <v>0.34220502400000002</v>
      </c>
      <c r="Q12116">
        <v>0.46116286899999998</v>
      </c>
    </row>
    <row r="12117" spans="1:17">
      <c r="A12117" t="s">
        <v>23971</v>
      </c>
      <c r="B12117" t="s">
        <v>6516</v>
      </c>
      <c r="C12117">
        <v>6.8778108590000002</v>
      </c>
      <c r="D12117">
        <v>1.523665394</v>
      </c>
      <c r="E12117">
        <v>1.0894432839999999</v>
      </c>
      <c r="F12117">
        <v>1.0402268779999999</v>
      </c>
      <c r="G12117">
        <v>0.60703092599999997</v>
      </c>
      <c r="H12117">
        <v>2.2892644400000002</v>
      </c>
      <c r="I12117">
        <v>4.2349084189999999</v>
      </c>
      <c r="J12117">
        <v>2.8288398400000001</v>
      </c>
      <c r="K12117">
        <v>3.9521483169999998</v>
      </c>
      <c r="L12117">
        <v>4.8286638599999998</v>
      </c>
      <c r="M12117">
        <v>5.2809111010000001</v>
      </c>
      <c r="N12117">
        <v>1.205818455</v>
      </c>
      <c r="O12117">
        <v>5.7550862560000002</v>
      </c>
      <c r="P12117">
        <v>1.307060189</v>
      </c>
      <c r="Q12117">
        <v>2.2064134370000001</v>
      </c>
    </row>
    <row r="12118" spans="1:17">
      <c r="A12118" t="s">
        <v>23972</v>
      </c>
      <c r="B12118" t="s">
        <v>3831</v>
      </c>
      <c r="C12118">
        <v>7.237350116</v>
      </c>
      <c r="D12118">
        <v>7.0792540549999998</v>
      </c>
      <c r="E12118">
        <v>7.4390585720000004</v>
      </c>
      <c r="F12118">
        <v>6.880855392</v>
      </c>
      <c r="G12118">
        <v>6.556406494</v>
      </c>
      <c r="H12118">
        <v>5.6446081420000001</v>
      </c>
      <c r="I12118">
        <v>13.47711784</v>
      </c>
      <c r="J12118">
        <v>16.83931647</v>
      </c>
      <c r="K12118">
        <v>13.536976790000001</v>
      </c>
      <c r="L12118">
        <v>9.7791313839999994</v>
      </c>
      <c r="M12118">
        <v>2.3510266280000001</v>
      </c>
      <c r="N12118">
        <v>7.452985795</v>
      </c>
      <c r="O12118">
        <v>5.6723009290000004</v>
      </c>
      <c r="P12118">
        <v>8.7200654679999996</v>
      </c>
      <c r="Q12118">
        <v>7.4245108200000001</v>
      </c>
    </row>
    <row r="12119" spans="1:17">
      <c r="A12119" t="s">
        <v>23973</v>
      </c>
      <c r="B12119" t="s">
        <v>6591</v>
      </c>
      <c r="C12119">
        <v>7.6224662460000001</v>
      </c>
      <c r="D12119">
        <v>5.9705185040000002</v>
      </c>
      <c r="E12119">
        <v>4.9814759039999998</v>
      </c>
      <c r="F12119">
        <v>6.781236957</v>
      </c>
      <c r="G12119">
        <v>5.8291392550000003</v>
      </c>
      <c r="H12119">
        <v>21.53765121</v>
      </c>
      <c r="I12119">
        <v>3.3744975080000001</v>
      </c>
      <c r="J12119">
        <v>5.6770297510000001</v>
      </c>
      <c r="K12119">
        <v>12.65849307</v>
      </c>
      <c r="L12119">
        <v>11.524750600000001</v>
      </c>
      <c r="M12119">
        <v>6.2707193119999998</v>
      </c>
      <c r="N12119">
        <v>2.1309607069999998</v>
      </c>
      <c r="O12119">
        <v>6.4820316</v>
      </c>
      <c r="P12119">
        <v>4.3702297870000004</v>
      </c>
      <c r="Q12119">
        <v>6.3627708070000004</v>
      </c>
    </row>
    <row r="12120" spans="1:17">
      <c r="A12120" t="s">
        <v>23974</v>
      </c>
      <c r="B12120" t="s">
        <v>23975</v>
      </c>
      <c r="C12120">
        <v>3.71379795</v>
      </c>
      <c r="D12120">
        <v>18.758257560000001</v>
      </c>
      <c r="E12120">
        <v>14.539792179999999</v>
      </c>
      <c r="F12120">
        <v>24.871600130000001</v>
      </c>
      <c r="G12120">
        <v>9.6195509220000002</v>
      </c>
      <c r="H12120">
        <v>17.686161970000001</v>
      </c>
      <c r="I12120">
        <v>12.99817026</v>
      </c>
      <c r="J12120">
        <v>39.26468449</v>
      </c>
      <c r="K12120">
        <v>11.456391569999999</v>
      </c>
      <c r="L12120">
        <v>7.5090933809999996</v>
      </c>
      <c r="M12120">
        <v>11.406092559999999</v>
      </c>
      <c r="N12120">
        <v>23.348161359999999</v>
      </c>
      <c r="O12120">
        <v>4.9355405409999999</v>
      </c>
      <c r="P12120">
        <v>63.742238810000003</v>
      </c>
      <c r="Q12120">
        <v>23.487456219999999</v>
      </c>
    </row>
    <row r="12121" spans="1:17">
      <c r="A12121" t="s">
        <v>23976</v>
      </c>
      <c r="B12121" t="s">
        <v>9128</v>
      </c>
      <c r="C12121">
        <v>3.6766502459999999</v>
      </c>
      <c r="D12121">
        <v>5.4859046989999998</v>
      </c>
      <c r="E12121">
        <v>6.5345223109999999</v>
      </c>
      <c r="F12121">
        <v>5.799492281</v>
      </c>
      <c r="G12121">
        <v>4.9483970770000001</v>
      </c>
      <c r="H12121">
        <v>6.3956952600000001</v>
      </c>
      <c r="I12121">
        <v>10.56576413</v>
      </c>
      <c r="J12121">
        <v>9.0202190439999992</v>
      </c>
      <c r="K12121">
        <v>8.8791754990000005</v>
      </c>
      <c r="L12121">
        <v>5.6028179070000004</v>
      </c>
      <c r="M12121">
        <v>3.3211769910000002</v>
      </c>
      <c r="N12121">
        <v>4.3056642509999996</v>
      </c>
      <c r="O12121">
        <v>3.952051054</v>
      </c>
      <c r="P12121">
        <v>5.159213941</v>
      </c>
      <c r="Q12121">
        <v>5.7982627000000004</v>
      </c>
    </row>
    <row r="12122" spans="1:17">
      <c r="A12122" t="s">
        <v>23977</v>
      </c>
      <c r="B12122" t="s">
        <v>5599</v>
      </c>
      <c r="C12122">
        <v>3.6495406080000001</v>
      </c>
      <c r="D12122">
        <v>1.063809792</v>
      </c>
      <c r="E12122">
        <v>1.4508919010000001</v>
      </c>
      <c r="F12122">
        <v>1.0719852459999999</v>
      </c>
      <c r="G12122">
        <v>0.89555781999999995</v>
      </c>
      <c r="H12122">
        <v>1.8442434459999999</v>
      </c>
      <c r="I12122">
        <v>3.6415028920000001</v>
      </c>
      <c r="J12122">
        <v>3.8716805179999998</v>
      </c>
      <c r="K12122">
        <v>3.746913948</v>
      </c>
      <c r="L12122">
        <v>2.184622284</v>
      </c>
      <c r="M12122">
        <v>1.8435428679999999</v>
      </c>
      <c r="N12122">
        <v>2.4388554579999999</v>
      </c>
      <c r="O12122">
        <v>3.8290612199999998</v>
      </c>
      <c r="P12122">
        <v>2.4783695649999999</v>
      </c>
      <c r="Q12122">
        <v>2.9049399849999999</v>
      </c>
    </row>
    <row r="12123" spans="1:17">
      <c r="A12123" t="s">
        <v>23978</v>
      </c>
      <c r="B12123" t="s">
        <v>5547</v>
      </c>
      <c r="C12123">
        <v>43.00588621</v>
      </c>
      <c r="D12123">
        <v>2.7407139580000002</v>
      </c>
      <c r="E12123">
        <v>2.0682883689999998</v>
      </c>
      <c r="F12123">
        <v>1.7642010420000001</v>
      </c>
      <c r="G12123">
        <v>2.5432573999999999</v>
      </c>
      <c r="H12123">
        <v>7.2401682789999997</v>
      </c>
      <c r="I12123">
        <v>0</v>
      </c>
      <c r="J12123">
        <v>1.9417628090000001</v>
      </c>
      <c r="K12123">
        <v>1.0690196709999999</v>
      </c>
      <c r="L12123">
        <v>3.3501696929999998</v>
      </c>
      <c r="M12123">
        <v>2.2616931039999999</v>
      </c>
      <c r="N12123">
        <v>1.016710515</v>
      </c>
      <c r="O12123">
        <v>5.2195160070000002</v>
      </c>
      <c r="P12123">
        <v>1.1490301119999999</v>
      </c>
      <c r="Q12123">
        <v>0.80996251699999999</v>
      </c>
    </row>
    <row r="12124" spans="1:17">
      <c r="A12124" t="s">
        <v>23979</v>
      </c>
      <c r="B12124" t="s">
        <v>4492</v>
      </c>
      <c r="C12124">
        <v>24.874361069999999</v>
      </c>
      <c r="D12124">
        <v>65.462130000000002</v>
      </c>
      <c r="E12124">
        <v>58.793168629999997</v>
      </c>
      <c r="F12124">
        <v>91.051768179999996</v>
      </c>
      <c r="G12124">
        <v>46.265432599999997</v>
      </c>
      <c r="H12124">
        <v>139.61377920000001</v>
      </c>
      <c r="I12124">
        <v>59.875219199999997</v>
      </c>
      <c r="J12124">
        <v>91.940528760000007</v>
      </c>
      <c r="K12124">
        <v>107.1323727</v>
      </c>
      <c r="L12124">
        <v>55.104375570000002</v>
      </c>
      <c r="M12124">
        <v>8.6290649459999997</v>
      </c>
      <c r="N12124">
        <v>45.95771843</v>
      </c>
      <c r="O12124">
        <v>14.935561720000001</v>
      </c>
      <c r="P12124">
        <v>110.4744924</v>
      </c>
      <c r="Q12124">
        <v>71.694026149999999</v>
      </c>
    </row>
    <row r="12125" spans="1:17">
      <c r="A12125" t="s">
        <v>23980</v>
      </c>
      <c r="B12125" t="s">
        <v>8599</v>
      </c>
      <c r="C12125">
        <v>1.526304289</v>
      </c>
      <c r="D12125">
        <v>4.7820890020000002</v>
      </c>
      <c r="E12125">
        <v>5.2193655080000001</v>
      </c>
      <c r="F12125">
        <v>5.1643145300000004</v>
      </c>
      <c r="G12125">
        <v>3.5016384309999999</v>
      </c>
      <c r="H12125">
        <v>4.9407028750000004</v>
      </c>
      <c r="I12125">
        <v>8.5853806709999994</v>
      </c>
      <c r="J12125">
        <v>9.5086599550000006</v>
      </c>
      <c r="K12125">
        <v>5.5392603239999998</v>
      </c>
      <c r="L12125">
        <v>7.4397115779999998</v>
      </c>
      <c r="M12125">
        <v>0.83708915800000006</v>
      </c>
      <c r="N12125">
        <v>3.7361312350000002</v>
      </c>
      <c r="O12125">
        <v>85.483353699999995</v>
      </c>
      <c r="P12125">
        <v>5.1032953030000003</v>
      </c>
      <c r="Q12125">
        <v>5.9956042700000003</v>
      </c>
    </row>
    <row r="12126" spans="1:17">
      <c r="A12126" t="s">
        <v>23981</v>
      </c>
      <c r="B12126" t="s">
        <v>6833</v>
      </c>
      <c r="C12126">
        <v>0.59592255699999996</v>
      </c>
      <c r="D12126">
        <v>5.9407559819999998</v>
      </c>
      <c r="E12126">
        <v>5.8961005569999996</v>
      </c>
      <c r="F12126">
        <v>6.367659518</v>
      </c>
      <c r="G12126">
        <v>4.5278055559999997</v>
      </c>
      <c r="H12126">
        <v>10.527888989999999</v>
      </c>
      <c r="I12126">
        <v>3.9107049040000001</v>
      </c>
      <c r="J12126">
        <v>11.55843526</v>
      </c>
      <c r="K12126">
        <v>8.2453734060000006</v>
      </c>
      <c r="L12126">
        <v>6.4011499489999997</v>
      </c>
      <c r="M12126">
        <v>1.143901058</v>
      </c>
      <c r="N12126">
        <v>4.2607107910000002</v>
      </c>
      <c r="O12126">
        <v>4.6197988900000002</v>
      </c>
      <c r="P12126">
        <v>9.3430598679999992</v>
      </c>
      <c r="Q12126">
        <v>5.3255327680000004</v>
      </c>
    </row>
    <row r="12127" spans="1:17">
      <c r="A12127" t="s">
        <v>23347</v>
      </c>
      <c r="B12127" t="s">
        <v>8242</v>
      </c>
      <c r="C12127">
        <v>2.7882738090000001</v>
      </c>
      <c r="D12127">
        <v>0.960860457</v>
      </c>
      <c r="E12127">
        <v>0.36255817600000001</v>
      </c>
      <c r="F12127">
        <v>0.16868375199999999</v>
      </c>
      <c r="G12127">
        <v>0.16049423299999999</v>
      </c>
      <c r="H12127">
        <v>0</v>
      </c>
      <c r="I12127">
        <v>0.90359873199999996</v>
      </c>
      <c r="J12127">
        <v>0.70694105600000001</v>
      </c>
      <c r="K12127">
        <v>0.421633227</v>
      </c>
      <c r="L12127">
        <v>2.740565589</v>
      </c>
      <c r="M12127">
        <v>1.784073743</v>
      </c>
      <c r="N12127">
        <v>0.30552526899999999</v>
      </c>
      <c r="O12127">
        <v>1.0293175320000001</v>
      </c>
      <c r="P12127">
        <v>0.51129154600000004</v>
      </c>
      <c r="Q12127">
        <v>0.85188855900000005</v>
      </c>
    </row>
    <row r="12128" spans="1:17">
      <c r="A12128" t="s">
        <v>23982</v>
      </c>
      <c r="B12128" t="s">
        <v>6953</v>
      </c>
      <c r="C12128">
        <v>22.652600490000001</v>
      </c>
      <c r="D12128">
        <v>89.750534990000006</v>
      </c>
      <c r="E12128">
        <v>83.746175519999994</v>
      </c>
      <c r="F12128">
        <v>75.307597869999995</v>
      </c>
      <c r="G12128">
        <v>73.344002180000004</v>
      </c>
      <c r="H12128">
        <v>66.085390149999995</v>
      </c>
      <c r="I12128">
        <v>186.77328610000001</v>
      </c>
      <c r="J12128">
        <v>356.75086049999999</v>
      </c>
      <c r="K12128">
        <v>187.34569740000001</v>
      </c>
      <c r="L12128">
        <v>198.73354259999999</v>
      </c>
      <c r="M12128">
        <v>10.03447384</v>
      </c>
      <c r="N12128">
        <v>78.026939769999998</v>
      </c>
      <c r="O12128">
        <v>24.60481497</v>
      </c>
      <c r="P12128">
        <v>48.953027540000001</v>
      </c>
      <c r="Q12128">
        <v>39.229782640000003</v>
      </c>
    </row>
    <row r="12129" spans="1:17">
      <c r="A12129" t="s">
        <v>23983</v>
      </c>
      <c r="B12129" t="s">
        <v>4116</v>
      </c>
      <c r="C12129">
        <v>2.3244333880000001</v>
      </c>
      <c r="D12129">
        <v>0</v>
      </c>
      <c r="E12129">
        <v>0.20607626200000001</v>
      </c>
      <c r="F12129">
        <v>0.31640071600000003</v>
      </c>
      <c r="G12129">
        <v>0.33448844999999999</v>
      </c>
      <c r="H12129">
        <v>2.5293470149999999</v>
      </c>
      <c r="I12129">
        <v>2.2598444849999999</v>
      </c>
      <c r="J12129">
        <v>0.442003953</v>
      </c>
      <c r="K12129">
        <v>0.87873216399999998</v>
      </c>
      <c r="L12129">
        <v>1.7134962149999999</v>
      </c>
      <c r="M12129">
        <v>3.7182149770000001</v>
      </c>
      <c r="N12129">
        <v>0.38204989</v>
      </c>
      <c r="O12129">
        <v>4.290432365</v>
      </c>
      <c r="P12129">
        <v>0.17436934100000001</v>
      </c>
      <c r="Q12129">
        <v>1.331575339</v>
      </c>
    </row>
    <row r="12130" spans="1:17">
      <c r="A12130" t="s">
        <v>23984</v>
      </c>
      <c r="B12130" t="s">
        <v>3200</v>
      </c>
      <c r="C12130">
        <v>3.1034034610000001</v>
      </c>
      <c r="D12130">
        <v>4.0923081999999997</v>
      </c>
      <c r="E12130">
        <v>4.9760503739999997</v>
      </c>
      <c r="F12130">
        <v>2.8866305159999999</v>
      </c>
      <c r="G12130">
        <v>4.1468428499999996</v>
      </c>
      <c r="H12130">
        <v>5.5337202699999999</v>
      </c>
      <c r="I12130">
        <v>3.4481935529999999</v>
      </c>
      <c r="J12130">
        <v>7.0628191349999998</v>
      </c>
      <c r="K12130">
        <v>6.4694434779999996</v>
      </c>
      <c r="L12130">
        <v>10.45818266</v>
      </c>
      <c r="M12130">
        <v>3.9714181649999998</v>
      </c>
      <c r="N12130">
        <v>2.386461755</v>
      </c>
      <c r="O12130">
        <v>3.5187840179999998</v>
      </c>
      <c r="P12130">
        <v>2.4056458919999999</v>
      </c>
      <c r="Q12130">
        <v>4.0127853130000002</v>
      </c>
    </row>
    <row r="12131" spans="1:17">
      <c r="A12131" t="s">
        <v>23985</v>
      </c>
      <c r="B12131" t="s">
        <v>6238</v>
      </c>
      <c r="C12131">
        <v>12.67903651</v>
      </c>
      <c r="D12131">
        <v>6.1393022999999998</v>
      </c>
      <c r="E12131">
        <v>7.4189261889999996</v>
      </c>
      <c r="F12131">
        <v>3.0325898410000001</v>
      </c>
      <c r="G12131">
        <v>5.5048583329999996</v>
      </c>
      <c r="H12131">
        <v>5.4259583490000001</v>
      </c>
      <c r="I12131">
        <v>8.1884671979999997</v>
      </c>
      <c r="J12131">
        <v>12.21567962</v>
      </c>
      <c r="K12131">
        <v>11.50368317</v>
      </c>
      <c r="L12131">
        <v>10.30030243</v>
      </c>
      <c r="M12131">
        <v>6.258342893</v>
      </c>
      <c r="N12131">
        <v>2.7240324760000001</v>
      </c>
      <c r="O12131">
        <v>9.8292300069999996</v>
      </c>
      <c r="P12131">
        <v>4.7012931440000001</v>
      </c>
      <c r="Q12131">
        <v>4.108961163</v>
      </c>
    </row>
    <row r="12132" spans="1:17">
      <c r="A12132" t="s">
        <v>23986</v>
      </c>
      <c r="B12132" t="s">
        <v>23987</v>
      </c>
      <c r="C12132">
        <v>0</v>
      </c>
      <c r="D12132">
        <v>0.74079062399999995</v>
      </c>
      <c r="E12132">
        <v>0.35575270399999998</v>
      </c>
      <c r="F12132">
        <v>2.0482783160000002</v>
      </c>
      <c r="G12132">
        <v>0</v>
      </c>
      <c r="H12132">
        <v>3.210626242</v>
      </c>
      <c r="I12132">
        <v>2.4382532600000002</v>
      </c>
      <c r="J12132">
        <v>9.7499351510000007</v>
      </c>
      <c r="K12132">
        <v>0.75848460500000003</v>
      </c>
      <c r="L12132">
        <v>3.1693238259999998</v>
      </c>
      <c r="M12132">
        <v>0</v>
      </c>
      <c r="N12132">
        <v>0</v>
      </c>
      <c r="O12132">
        <v>0</v>
      </c>
      <c r="P12132">
        <v>5.2677895609999998</v>
      </c>
      <c r="Q12132">
        <v>2.2987195319999998</v>
      </c>
    </row>
    <row r="12133" spans="1:17">
      <c r="A12133" t="s">
        <v>23986</v>
      </c>
      <c r="B12133" t="s">
        <v>8984</v>
      </c>
      <c r="C12133">
        <v>5.4626234389999997</v>
      </c>
      <c r="D12133">
        <v>5.8571453419999999</v>
      </c>
      <c r="E12133">
        <v>3.7658964849999998</v>
      </c>
      <c r="F12133">
        <v>5.8593283129999998</v>
      </c>
      <c r="G12133">
        <v>3.7731712960000001</v>
      </c>
      <c r="H12133">
        <v>3.8602259640000001</v>
      </c>
      <c r="I12133">
        <v>1.5932501459999999</v>
      </c>
      <c r="J12133">
        <v>0.94179842899999999</v>
      </c>
      <c r="K12133">
        <v>2.8746165210000001</v>
      </c>
      <c r="L12133">
        <v>3.4516004630000001</v>
      </c>
      <c r="M12133">
        <v>1.6777215510000001</v>
      </c>
      <c r="N12133">
        <v>0.94274347999999997</v>
      </c>
      <c r="O12133">
        <v>2.1779051909999998</v>
      </c>
      <c r="P12133">
        <v>6.2287065789999998</v>
      </c>
      <c r="Q12133">
        <v>5.5576713760000001</v>
      </c>
    </row>
    <row r="12134" spans="1:17">
      <c r="A12134" t="s">
        <v>23988</v>
      </c>
      <c r="B12134" t="s">
        <v>2367</v>
      </c>
      <c r="C12134">
        <v>30.848685039999999</v>
      </c>
      <c r="D12134">
        <v>2.6454257960000001</v>
      </c>
      <c r="E12134">
        <v>2.117371517</v>
      </c>
      <c r="F12134">
        <v>0.81273051299999999</v>
      </c>
      <c r="G12134">
        <v>0.859192018</v>
      </c>
      <c r="H12134">
        <v>2.6752639870000001</v>
      </c>
      <c r="I12134">
        <v>1.451201338</v>
      </c>
      <c r="J12134">
        <v>3.9106995000000002</v>
      </c>
      <c r="K12134">
        <v>1.3543062459999999</v>
      </c>
      <c r="L12134">
        <v>4.4014143729999997</v>
      </c>
      <c r="M12134">
        <v>9.5508847360000004</v>
      </c>
      <c r="N12134">
        <v>4.0481177849999996</v>
      </c>
      <c r="O12134">
        <v>19.837305109999999</v>
      </c>
      <c r="P12134">
        <v>2.538089313</v>
      </c>
      <c r="Q12134">
        <v>8.2089213159999996</v>
      </c>
    </row>
    <row r="12135" spans="1:17">
      <c r="A12135" t="s">
        <v>23989</v>
      </c>
      <c r="B12135" t="s">
        <v>330</v>
      </c>
      <c r="C12135">
        <v>14.32482877</v>
      </c>
      <c r="D12135">
        <v>4.4118406099999996</v>
      </c>
      <c r="E12135">
        <v>1.5239880020000001</v>
      </c>
      <c r="F12135">
        <v>1.2840729550000001</v>
      </c>
      <c r="G12135">
        <v>2.2323000739999999</v>
      </c>
      <c r="H12135">
        <v>3.7571389320000002</v>
      </c>
      <c r="I12135">
        <v>3.0570992650000002</v>
      </c>
      <c r="J12135">
        <v>2.1260066050000002</v>
      </c>
      <c r="K12135">
        <v>4.2794702449999997</v>
      </c>
      <c r="L12135">
        <v>7.9474414710000003</v>
      </c>
      <c r="M12135">
        <v>2.0119884090000002</v>
      </c>
      <c r="N12135">
        <v>1.765849462</v>
      </c>
      <c r="O12135">
        <v>3.0954997639999999</v>
      </c>
      <c r="P12135">
        <v>2.9354631059999998</v>
      </c>
      <c r="Q12135">
        <v>3.122330126</v>
      </c>
    </row>
    <row r="12136" spans="1:17">
      <c r="A12136" t="s">
        <v>23990</v>
      </c>
      <c r="B12136" t="s">
        <v>23991</v>
      </c>
      <c r="C12136">
        <v>22.943018439999999</v>
      </c>
      <c r="D12136">
        <v>217.86072350000001</v>
      </c>
      <c r="E12136">
        <v>7.1561543050000003</v>
      </c>
      <c r="F12136">
        <v>1.561496124</v>
      </c>
      <c r="G12136">
        <v>22.420355350000001</v>
      </c>
      <c r="H12136">
        <v>154.80001999999999</v>
      </c>
      <c r="I12136">
        <v>15.968711689999999</v>
      </c>
      <c r="J12136">
        <v>12.16279789</v>
      </c>
      <c r="K12136">
        <v>51.567376299999999</v>
      </c>
      <c r="L12136">
        <v>58.97530063</v>
      </c>
      <c r="M12136">
        <v>24.02192221</v>
      </c>
      <c r="N12136">
        <v>3.9209558360000001</v>
      </c>
      <c r="O12136">
        <v>13.859396670000001</v>
      </c>
      <c r="P12136">
        <v>23.312946029999999</v>
      </c>
      <c r="Q12136">
        <v>16.130219440000001</v>
      </c>
    </row>
    <row r="12137" spans="1:17">
      <c r="A12137" t="s">
        <v>23990</v>
      </c>
      <c r="B12137" t="s">
        <v>7177</v>
      </c>
      <c r="C12137">
        <v>21.319203269999999</v>
      </c>
      <c r="D12137">
        <v>17.532194270000002</v>
      </c>
      <c r="E12137">
        <v>8.4679128989999999</v>
      </c>
      <c r="F12137">
        <v>23.586927469999999</v>
      </c>
      <c r="G12137">
        <v>14.662913290000001</v>
      </c>
      <c r="H12137">
        <v>15.29311219</v>
      </c>
      <c r="I12137">
        <v>9.9435644780000008</v>
      </c>
      <c r="J12137">
        <v>17.80056656</v>
      </c>
      <c r="K12137">
        <v>26.43667409</v>
      </c>
      <c r="L12137">
        <v>15.53869877</v>
      </c>
      <c r="M12137">
        <v>12.215881189999999</v>
      </c>
      <c r="N12137">
        <v>12.4510627</v>
      </c>
      <c r="O12137">
        <v>13.79379909</v>
      </c>
      <c r="P12137">
        <v>41.806289030000002</v>
      </c>
      <c r="Q12137">
        <v>27.27986744</v>
      </c>
    </row>
    <row r="12138" spans="1:17">
      <c r="A12138" t="s">
        <v>23992</v>
      </c>
      <c r="B12138" t="s">
        <v>23993</v>
      </c>
      <c r="C12138">
        <v>1.9178374549999999</v>
      </c>
      <c r="D12138">
        <v>4.1070303739999998</v>
      </c>
      <c r="E12138">
        <v>3.672623507</v>
      </c>
      <c r="F12138">
        <v>2.523532436</v>
      </c>
      <c r="G12138">
        <v>2.2078308820000001</v>
      </c>
      <c r="H12138">
        <v>11.53936843</v>
      </c>
      <c r="I12138">
        <v>0</v>
      </c>
      <c r="J12138">
        <v>0.40520830200000002</v>
      </c>
      <c r="K12138">
        <v>1.7400529170000001</v>
      </c>
      <c r="L12138">
        <v>2.8275340010000001</v>
      </c>
      <c r="M12138">
        <v>0</v>
      </c>
      <c r="N12138">
        <v>0.55163627800000004</v>
      </c>
      <c r="O12138">
        <v>1.4159755110000001</v>
      </c>
      <c r="P12138">
        <v>1.1509456179999999</v>
      </c>
      <c r="Q12138">
        <v>6.1524552180000001</v>
      </c>
    </row>
    <row r="12139" spans="1:17">
      <c r="A12139" t="s">
        <v>23994</v>
      </c>
      <c r="B12139" t="s">
        <v>23995</v>
      </c>
      <c r="C12139">
        <v>17.986686930000001</v>
      </c>
      <c r="D12139">
        <v>3.1080296540000001</v>
      </c>
      <c r="E12139">
        <v>2.6407200959999999</v>
      </c>
      <c r="F12139">
        <v>0.34276744199999998</v>
      </c>
      <c r="G12139">
        <v>2.2362942069999998</v>
      </c>
      <c r="H12139">
        <v>5.2499891830000003</v>
      </c>
      <c r="I12139">
        <v>6.8198878199999999</v>
      </c>
      <c r="J12139">
        <v>2.9642328600000001</v>
      </c>
      <c r="K12139">
        <v>3.7534416730000002</v>
      </c>
      <c r="L12139">
        <v>5.909813475</v>
      </c>
      <c r="M12139">
        <v>0.69052563899999997</v>
      </c>
      <c r="N12139">
        <v>1.3303522969999999</v>
      </c>
      <c r="O12139">
        <v>3.1871783279999999</v>
      </c>
      <c r="P12139">
        <v>1.9429726549999999</v>
      </c>
      <c r="Q12139">
        <v>2.9675107550000002</v>
      </c>
    </row>
    <row r="12140" spans="1:17">
      <c r="A12140" t="s">
        <v>23996</v>
      </c>
      <c r="B12140" t="s">
        <v>2992</v>
      </c>
      <c r="C12140">
        <v>118.7382755</v>
      </c>
      <c r="D12140">
        <v>124.48871370000001</v>
      </c>
      <c r="E12140">
        <v>21.07698954</v>
      </c>
      <c r="F12140">
        <v>16.192196769999999</v>
      </c>
      <c r="G12140">
        <v>38.45415903</v>
      </c>
      <c r="H12140">
        <v>15.200683740000001</v>
      </c>
      <c r="I12140">
        <v>21.24836925</v>
      </c>
      <c r="J12140">
        <v>14.5286914</v>
      </c>
      <c r="K12140">
        <v>48.932841449999998</v>
      </c>
      <c r="L12140">
        <v>60.460262129999997</v>
      </c>
      <c r="M12140">
        <v>27.1337668</v>
      </c>
      <c r="N12140">
        <v>10.32103051</v>
      </c>
      <c r="O12140">
        <v>38.775657979999998</v>
      </c>
      <c r="P12140">
        <v>32.105261349999999</v>
      </c>
      <c r="Q12140">
        <v>35.280926530000002</v>
      </c>
    </row>
    <row r="12141" spans="1:17">
      <c r="A12141" t="s">
        <v>23997</v>
      </c>
      <c r="B12141" t="s">
        <v>23998</v>
      </c>
      <c r="C12141">
        <v>17.762336860000001</v>
      </c>
      <c r="D12141">
        <v>18.691023659999999</v>
      </c>
      <c r="E12141">
        <v>12.755455830000001</v>
      </c>
      <c r="F12141">
        <v>15.413477869999999</v>
      </c>
      <c r="G12141">
        <v>11.502086690000001</v>
      </c>
      <c r="H12141">
        <v>13.64343539</v>
      </c>
      <c r="I12141">
        <v>48.568431869999998</v>
      </c>
      <c r="J12141">
        <v>8.1625508989999993</v>
      </c>
      <c r="K12141">
        <v>26.188108239999998</v>
      </c>
      <c r="L12141">
        <v>25.252354350000001</v>
      </c>
      <c r="M12141">
        <v>17.047815759999999</v>
      </c>
      <c r="N12141">
        <v>6.2950935579999996</v>
      </c>
      <c r="O12141">
        <v>22.13032694</v>
      </c>
      <c r="P12141">
        <v>9.3271972870000006</v>
      </c>
      <c r="Q12141">
        <v>16.78930368</v>
      </c>
    </row>
    <row r="12142" spans="1:17">
      <c r="A12142" t="s">
        <v>23997</v>
      </c>
      <c r="B12142" t="s">
        <v>23999</v>
      </c>
      <c r="C12142">
        <v>5.0362723410000001</v>
      </c>
      <c r="D12142">
        <v>21.198356100000002</v>
      </c>
      <c r="E12142">
        <v>10.71596561</v>
      </c>
      <c r="F12142">
        <v>12.339627910000001</v>
      </c>
      <c r="G12142">
        <v>9.5663696649999999</v>
      </c>
      <c r="H12142">
        <v>9.671032705</v>
      </c>
      <c r="I12142">
        <v>0</v>
      </c>
      <c r="J12142">
        <v>8.9383021609999993</v>
      </c>
      <c r="K12142">
        <v>22.84703627</v>
      </c>
      <c r="L12142">
        <v>0</v>
      </c>
      <c r="M12142">
        <v>0</v>
      </c>
      <c r="N12142">
        <v>1.8624932160000001</v>
      </c>
      <c r="O12142">
        <v>5.5775620750000003</v>
      </c>
      <c r="P12142">
        <v>7.5560047709999996</v>
      </c>
      <c r="Q12142">
        <v>0</v>
      </c>
    </row>
    <row r="12143" spans="1:17">
      <c r="A12143" t="s">
        <v>24000</v>
      </c>
      <c r="B12143" t="s">
        <v>24001</v>
      </c>
      <c r="C12143">
        <v>0</v>
      </c>
      <c r="D12143">
        <v>1.4220877009999999</v>
      </c>
      <c r="E12143">
        <v>2.0488037870000002</v>
      </c>
      <c r="F12143">
        <v>1.1650541029999999</v>
      </c>
      <c r="G12143">
        <v>0.73899417099999998</v>
      </c>
      <c r="H12143">
        <v>0</v>
      </c>
      <c r="I12143">
        <v>0</v>
      </c>
      <c r="J12143">
        <v>0</v>
      </c>
      <c r="K12143">
        <v>1.941406191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8.8256537470000005</v>
      </c>
    </row>
    <row r="12144" spans="1:17">
      <c r="A12144" t="s">
        <v>24002</v>
      </c>
      <c r="B12144" t="s">
        <v>3201</v>
      </c>
      <c r="C12144">
        <v>32.878164820000002</v>
      </c>
      <c r="D12144">
        <v>9.1215357469999994</v>
      </c>
      <c r="E12144">
        <v>9.6108816529999999</v>
      </c>
      <c r="F12144">
        <v>6.0647394099999996</v>
      </c>
      <c r="G12144">
        <v>7.3223105469999998</v>
      </c>
      <c r="H12144">
        <v>9.9128085220000006</v>
      </c>
      <c r="I12144">
        <v>4.9291176390000002</v>
      </c>
      <c r="J12144">
        <v>6.0766773619999999</v>
      </c>
      <c r="K12144">
        <v>8.0848589650000005</v>
      </c>
      <c r="L12144">
        <v>14.75559198</v>
      </c>
      <c r="M12144">
        <v>18.284543469999999</v>
      </c>
      <c r="N12144">
        <v>3.9014428830000001</v>
      </c>
      <c r="O12144">
        <v>19.05667042</v>
      </c>
      <c r="P12144">
        <v>5.0710686779999996</v>
      </c>
      <c r="Q12144">
        <v>13.72988917</v>
      </c>
    </row>
    <row r="12145" spans="1:17">
      <c r="A12145" t="s">
        <v>24003</v>
      </c>
      <c r="B12145" t="s">
        <v>4119</v>
      </c>
      <c r="C12145">
        <v>5.0020524699999998</v>
      </c>
      <c r="D12145">
        <v>2.9189557900000001</v>
      </c>
      <c r="E12145">
        <v>3.141028382</v>
      </c>
      <c r="F12145">
        <v>2.3415522379999998</v>
      </c>
      <c r="G12145">
        <v>2.9915619279999999</v>
      </c>
      <c r="H12145">
        <v>4.3106806930000001</v>
      </c>
      <c r="I12145">
        <v>4.4479213829999997</v>
      </c>
      <c r="J12145">
        <v>8.5373139699999996</v>
      </c>
      <c r="K12145">
        <v>3.0440216709999999</v>
      </c>
      <c r="L12145">
        <v>4.5481591440000004</v>
      </c>
      <c r="M12145">
        <v>1.873497035</v>
      </c>
      <c r="N12145">
        <v>10.121472239999999</v>
      </c>
      <c r="O12145">
        <v>2.56716151</v>
      </c>
      <c r="P12145">
        <v>4.5211025300000003</v>
      </c>
      <c r="Q12145">
        <v>3.3547044279999998</v>
      </c>
    </row>
    <row r="12146" spans="1:17">
      <c r="A12146" t="s">
        <v>24004</v>
      </c>
      <c r="B12146" t="s">
        <v>4121</v>
      </c>
      <c r="C12146">
        <v>24.287048819999999</v>
      </c>
      <c r="D12146">
        <v>3.161243469</v>
      </c>
      <c r="E12146">
        <v>2.6944400480000001</v>
      </c>
      <c r="F12146">
        <v>2.2511271349999999</v>
      </c>
      <c r="G12146">
        <v>2.7578687500000001</v>
      </c>
      <c r="H12146">
        <v>6.061103975</v>
      </c>
      <c r="I12146">
        <v>5.9260155320000001</v>
      </c>
      <c r="J12146">
        <v>3.8935232530000001</v>
      </c>
      <c r="K12146">
        <v>8.574173794</v>
      </c>
      <c r="L12146">
        <v>12.957481899999999</v>
      </c>
      <c r="M12146">
        <v>7.8002534600000004</v>
      </c>
      <c r="N12146">
        <v>2.2250471969999999</v>
      </c>
      <c r="O12146">
        <v>10.256587830000001</v>
      </c>
      <c r="P12146">
        <v>2.3394220720000001</v>
      </c>
      <c r="Q12146">
        <v>5.4569602799999997</v>
      </c>
    </row>
    <row r="12147" spans="1:17">
      <c r="A12147" t="s">
        <v>24005</v>
      </c>
      <c r="B12147" t="s">
        <v>7349</v>
      </c>
      <c r="C12147">
        <v>4.1748314999999998</v>
      </c>
      <c r="D12147">
        <v>2.071697517</v>
      </c>
      <c r="E12147">
        <v>1.225857934</v>
      </c>
      <c r="F12147">
        <v>1.2729382069999999</v>
      </c>
      <c r="G12147">
        <v>1.2976474680000001</v>
      </c>
      <c r="H12147">
        <v>2.2447119990000002</v>
      </c>
      <c r="I12147">
        <v>2.6788249519999998</v>
      </c>
      <c r="J12147">
        <v>1.439546325</v>
      </c>
      <c r="K12147">
        <v>4.8484127109999999</v>
      </c>
      <c r="L12147">
        <v>5.3813144939999997</v>
      </c>
      <c r="M12147">
        <v>2.2438592929999999</v>
      </c>
      <c r="N12147">
        <v>0.72049542099999997</v>
      </c>
      <c r="O12147">
        <v>3.1440038540000002</v>
      </c>
      <c r="P12147">
        <v>0.92700842999999999</v>
      </c>
      <c r="Q12147">
        <v>1.607151666</v>
      </c>
    </row>
    <row r="12148" spans="1:17">
      <c r="A12148" t="e">
        <v>#N/A</v>
      </c>
      <c r="B12148" t="s">
        <v>24006</v>
      </c>
      <c r="C12148">
        <v>0</v>
      </c>
      <c r="D12148">
        <v>0.46440427499999998</v>
      </c>
      <c r="E12148">
        <v>0.223022634</v>
      </c>
      <c r="F12148">
        <v>0</v>
      </c>
      <c r="G12148">
        <v>0.36199460700000002</v>
      </c>
      <c r="H12148">
        <v>0</v>
      </c>
      <c r="I12148">
        <v>3.0570992650000002</v>
      </c>
      <c r="J12148">
        <v>0.265750826</v>
      </c>
      <c r="K12148">
        <v>0</v>
      </c>
      <c r="L12148">
        <v>1.3245735789999999</v>
      </c>
      <c r="M12148">
        <v>0</v>
      </c>
      <c r="N12148">
        <v>1.033667978</v>
      </c>
      <c r="O12148">
        <v>6.9648744689999997</v>
      </c>
      <c r="P12148">
        <v>0</v>
      </c>
      <c r="Q12148">
        <v>5.7643017700000003</v>
      </c>
    </row>
    <row r="12149" spans="1:17">
      <c r="A12149" t="s">
        <v>24007</v>
      </c>
      <c r="B12149" t="s">
        <v>910</v>
      </c>
      <c r="C12149">
        <v>32.729900440000002</v>
      </c>
      <c r="D12149">
        <v>14.96359648</v>
      </c>
      <c r="E12149">
        <v>6.4861982960000004</v>
      </c>
      <c r="F12149">
        <v>7.0540314410000002</v>
      </c>
      <c r="G12149">
        <v>7.9513648259999998</v>
      </c>
      <c r="H12149">
        <v>19.717785410000001</v>
      </c>
      <c r="I12149">
        <v>9.3589519069999998</v>
      </c>
      <c r="J12149">
        <v>9.3966766310000001</v>
      </c>
      <c r="K12149">
        <v>26.420547070000001</v>
      </c>
      <c r="L12149">
        <v>25.34391948</v>
      </c>
      <c r="M12149">
        <v>14.474748</v>
      </c>
      <c r="N12149">
        <v>6.0124619130000001</v>
      </c>
      <c r="O12149">
        <v>23.098994449999999</v>
      </c>
      <c r="P12149">
        <v>6.6195768289999997</v>
      </c>
      <c r="Q12149">
        <v>14.337972840000001</v>
      </c>
    </row>
    <row r="12150" spans="1:17">
      <c r="A12150" t="s">
        <v>24008</v>
      </c>
      <c r="B12150" t="s">
        <v>4123</v>
      </c>
      <c r="C12150">
        <v>85.44911664</v>
      </c>
      <c r="D12150">
        <v>3.5172354860000001</v>
      </c>
      <c r="E12150">
        <v>3.4920623989999999</v>
      </c>
      <c r="F12150">
        <v>4.1765805609999997</v>
      </c>
      <c r="G12150">
        <v>3.6041527809999998</v>
      </c>
      <c r="H12150">
        <v>5.0013651640000001</v>
      </c>
      <c r="I12150">
        <v>2.6015056379999999</v>
      </c>
      <c r="J12150">
        <v>1.198576402</v>
      </c>
      <c r="K12150">
        <v>3.560782154</v>
      </c>
      <c r="L12150">
        <v>10.14457432</v>
      </c>
      <c r="M12150">
        <v>4.1091495450000002</v>
      </c>
      <c r="N12150">
        <v>1.7152637310000001</v>
      </c>
      <c r="O12150">
        <v>4.7415300919999996</v>
      </c>
      <c r="P12150">
        <v>3.5328810210000001</v>
      </c>
      <c r="Q12150">
        <v>8.2163087539999999</v>
      </c>
    </row>
    <row r="12151" spans="1:17">
      <c r="A12151" t="s">
        <v>24009</v>
      </c>
      <c r="B12151" t="s">
        <v>7442</v>
      </c>
      <c r="C12151">
        <v>12.68629411</v>
      </c>
      <c r="D12151">
        <v>24.787722160000001</v>
      </c>
      <c r="E12151">
        <v>43.541456590000003</v>
      </c>
      <c r="F12151">
        <v>58.498453529999999</v>
      </c>
      <c r="G12151">
        <v>40.248744350000003</v>
      </c>
      <c r="H12151">
        <v>210.95878870000001</v>
      </c>
      <c r="I12151">
        <v>47.343332330000003</v>
      </c>
      <c r="J12151">
        <v>74.658589809999995</v>
      </c>
      <c r="K12151">
        <v>38.856091030000002</v>
      </c>
      <c r="L12151">
        <v>14.687577470000001</v>
      </c>
      <c r="M12151">
        <v>9.9827793519999997</v>
      </c>
      <c r="N12151">
        <v>22.865441740000001</v>
      </c>
      <c r="O12151">
        <v>7.1557961060000004</v>
      </c>
      <c r="P12151">
        <v>81.536514449999999</v>
      </c>
      <c r="Q12151">
        <v>79.355386010000004</v>
      </c>
    </row>
    <row r="12152" spans="1:17">
      <c r="A12152" t="s">
        <v>24010</v>
      </c>
      <c r="B12152" t="s">
        <v>4124</v>
      </c>
      <c r="C12152">
        <v>3.2475045769999999</v>
      </c>
      <c r="D12152">
        <v>3.3273683730000001</v>
      </c>
      <c r="E12152">
        <v>2.3033006020000002</v>
      </c>
      <c r="F12152">
        <v>1.8602883050000001</v>
      </c>
      <c r="G12152">
        <v>2.7104524080000001</v>
      </c>
      <c r="H12152">
        <v>4.9888839750000002</v>
      </c>
      <c r="I12152">
        <v>6.1172035420000004</v>
      </c>
      <c r="J12152">
        <v>2.332895191</v>
      </c>
      <c r="K12152">
        <v>2.8850746319999998</v>
      </c>
      <c r="L12152">
        <v>5.3863966850000002</v>
      </c>
      <c r="M12152">
        <v>7.0129530449999997</v>
      </c>
      <c r="N12152">
        <v>1.9849507209999999</v>
      </c>
      <c r="O12152">
        <v>6.5936579179999999</v>
      </c>
      <c r="P12152">
        <v>3.9384313199999998</v>
      </c>
      <c r="Q12152">
        <v>2.4184758899999999</v>
      </c>
    </row>
    <row r="12153" spans="1:17">
      <c r="A12153" t="s">
        <v>24011</v>
      </c>
      <c r="B12153" t="s">
        <v>4125</v>
      </c>
      <c r="C12153">
        <v>1.9752786630000001</v>
      </c>
      <c r="D12153">
        <v>0.65638554299999996</v>
      </c>
      <c r="E12153">
        <v>0.54037462400000003</v>
      </c>
      <c r="F12153">
        <v>0.40331092200000002</v>
      </c>
      <c r="G12153">
        <v>0.41418515099999997</v>
      </c>
      <c r="H12153">
        <v>0.70442916700000002</v>
      </c>
      <c r="I12153">
        <v>1.234537523</v>
      </c>
      <c r="J12153">
        <v>1.699189171</v>
      </c>
      <c r="K12153">
        <v>1.0881027860000001</v>
      </c>
      <c r="L12153">
        <v>1.6046935120000001</v>
      </c>
      <c r="M12153">
        <v>0</v>
      </c>
      <c r="N12153">
        <v>1.008770953</v>
      </c>
      <c r="O12153">
        <v>1.0937890779999999</v>
      </c>
      <c r="P12153">
        <v>1.3759311729999999</v>
      </c>
      <c r="Q12153">
        <v>0.77592582799999998</v>
      </c>
    </row>
    <row r="12154" spans="1:17">
      <c r="A12154" t="s">
        <v>24012</v>
      </c>
      <c r="B12154" t="s">
        <v>4126</v>
      </c>
      <c r="C12154">
        <v>5.7011124349999998</v>
      </c>
      <c r="D12154">
        <v>0.82883541199999999</v>
      </c>
      <c r="E12154">
        <v>0.473850938</v>
      </c>
      <c r="F12154">
        <v>0.92153869600000005</v>
      </c>
      <c r="G12154">
        <v>0.61529713100000005</v>
      </c>
      <c r="H12154">
        <v>0.136846364</v>
      </c>
      <c r="I12154">
        <v>2.078510976</v>
      </c>
      <c r="J12154">
        <v>0.72273218500000003</v>
      </c>
      <c r="K12154">
        <v>1.45479834</v>
      </c>
      <c r="L12154">
        <v>2.7017186710000001</v>
      </c>
      <c r="M12154">
        <v>2.3939016529999999</v>
      </c>
      <c r="N12154">
        <v>0.17569679999999999</v>
      </c>
      <c r="O12154">
        <v>3.9461612609999999</v>
      </c>
      <c r="P12154">
        <v>0.48113300399999998</v>
      </c>
      <c r="Q12154">
        <v>1.837091429</v>
      </c>
    </row>
    <row r="12155" spans="1:17">
      <c r="A12155" t="s">
        <v>24013</v>
      </c>
      <c r="B12155" t="s">
        <v>8422</v>
      </c>
      <c r="C12155">
        <v>3.70818162</v>
      </c>
      <c r="D12155">
        <v>14.2679215</v>
      </c>
      <c r="E12155">
        <v>10.09103642</v>
      </c>
      <c r="F12155">
        <v>20.26993173</v>
      </c>
      <c r="G12155">
        <v>6.5044408970000003</v>
      </c>
      <c r="H12155">
        <v>4.1974841380000001</v>
      </c>
      <c r="I12155">
        <v>8.5384955839999996</v>
      </c>
      <c r="J12155">
        <v>17.41798228</v>
      </c>
      <c r="K12155">
        <v>12.74942364</v>
      </c>
      <c r="L12155">
        <v>7.8923552360000002</v>
      </c>
      <c r="M12155">
        <v>2.9970640190000002</v>
      </c>
      <c r="N12155">
        <v>13.328503749999999</v>
      </c>
      <c r="O12155">
        <v>1.7291496790000001</v>
      </c>
      <c r="P12155">
        <v>39.178384659999999</v>
      </c>
      <c r="Q12155">
        <v>22.53961855</v>
      </c>
    </row>
    <row r="12156" spans="1:17">
      <c r="A12156" t="s">
        <v>24014</v>
      </c>
      <c r="B12156" t="s">
        <v>5868</v>
      </c>
      <c r="C12156">
        <v>6.952429832</v>
      </c>
      <c r="D12156">
        <v>57.356898870000002</v>
      </c>
      <c r="E12156">
        <v>45.82897372</v>
      </c>
      <c r="F12156">
        <v>72.415565700000002</v>
      </c>
      <c r="G12156">
        <v>38.897965910000003</v>
      </c>
      <c r="H12156">
        <v>21.89495754</v>
      </c>
      <c r="I12156">
        <v>55.560977819999998</v>
      </c>
      <c r="J12156">
        <v>180.92602539999999</v>
      </c>
      <c r="K12156">
        <v>42.641646950000002</v>
      </c>
      <c r="L12156">
        <v>12.30024892</v>
      </c>
      <c r="M12156">
        <v>8.5411278979999992</v>
      </c>
      <c r="N12156">
        <v>83.132834119999998</v>
      </c>
      <c r="O12156">
        <v>6.1597318530000003</v>
      </c>
      <c r="P12156">
        <v>165.01602070000001</v>
      </c>
      <c r="Q12156">
        <v>66.910539909999997</v>
      </c>
    </row>
    <row r="12157" spans="1:17">
      <c r="A12157" t="s">
        <v>24015</v>
      </c>
      <c r="B12157" t="s">
        <v>1317</v>
      </c>
      <c r="C12157">
        <v>3.6528442139999999</v>
      </c>
      <c r="D12157">
        <v>8.4519295920000008</v>
      </c>
      <c r="E12157">
        <v>7.2326185560000003</v>
      </c>
      <c r="F12157">
        <v>10.93891339</v>
      </c>
      <c r="G12157">
        <v>7.3590746310000004</v>
      </c>
      <c r="H12157">
        <v>18.081742129999999</v>
      </c>
      <c r="I12157">
        <v>3.8472880680000001</v>
      </c>
      <c r="J12157">
        <v>5.5311431070000001</v>
      </c>
      <c r="K12157">
        <v>12.15215334</v>
      </c>
      <c r="L12157">
        <v>6.026647058</v>
      </c>
      <c r="M12157">
        <v>2.3372681069999999</v>
      </c>
      <c r="N12157">
        <v>6.0789582019999999</v>
      </c>
      <c r="O12157">
        <v>3.371204595</v>
      </c>
      <c r="P12157">
        <v>14.705804669999999</v>
      </c>
      <c r="Q12157">
        <v>7.9517622330000002</v>
      </c>
    </row>
    <row r="12158" spans="1:17">
      <c r="A12158" t="s">
        <v>24016</v>
      </c>
      <c r="B12158" t="s">
        <v>8290</v>
      </c>
      <c r="C12158">
        <v>0</v>
      </c>
      <c r="D12158">
        <v>0.44957072300000001</v>
      </c>
      <c r="E12158">
        <v>0.32384859199999999</v>
      </c>
      <c r="F12158">
        <v>0.48341157600000001</v>
      </c>
      <c r="G12158">
        <v>0.26282409400000001</v>
      </c>
      <c r="H12158">
        <v>0</v>
      </c>
      <c r="I12158">
        <v>0.73986308999999995</v>
      </c>
      <c r="J12158">
        <v>0.192946853</v>
      </c>
      <c r="K12158">
        <v>0.92061767800000005</v>
      </c>
      <c r="L12158">
        <v>0.32056633299999998</v>
      </c>
      <c r="M12158">
        <v>0.97386171099999996</v>
      </c>
      <c r="N12158">
        <v>0.18762216700000001</v>
      </c>
      <c r="O12158">
        <v>1.1237348650000001</v>
      </c>
      <c r="P12158">
        <v>0.53281900999999998</v>
      </c>
      <c r="Q12158">
        <v>0.69752300300000003</v>
      </c>
    </row>
    <row r="12159" spans="1:17">
      <c r="A12159" t="s">
        <v>24017</v>
      </c>
      <c r="B12159" t="s">
        <v>4775</v>
      </c>
      <c r="C12159">
        <v>3.0393695090000001</v>
      </c>
      <c r="D12159">
        <v>9.0056832629999999</v>
      </c>
      <c r="E12159">
        <v>6.9924879530000004</v>
      </c>
      <c r="F12159">
        <v>3.723457179</v>
      </c>
      <c r="G12159">
        <v>5.1828169849999997</v>
      </c>
      <c r="H12159">
        <v>8.0250887760000005</v>
      </c>
      <c r="I12159">
        <v>4.4323720709999996</v>
      </c>
      <c r="J12159">
        <v>9.2472486020000009</v>
      </c>
      <c r="K12159">
        <v>13.960442949999999</v>
      </c>
      <c r="L12159">
        <v>8.1619078470000002</v>
      </c>
      <c r="M12159">
        <v>2.1878291619999999</v>
      </c>
      <c r="N12159">
        <v>4.3555269140000004</v>
      </c>
      <c r="O12159">
        <v>3.3660356220000001</v>
      </c>
      <c r="P12159">
        <v>5.8710226580000002</v>
      </c>
      <c r="Q12159">
        <v>12.013823049999999</v>
      </c>
    </row>
    <row r="12160" spans="1:17">
      <c r="A12160" t="e">
        <v>#N/A</v>
      </c>
      <c r="B12160" t="s">
        <v>24018</v>
      </c>
      <c r="C12160">
        <v>17.207263829999999</v>
      </c>
      <c r="D12160">
        <v>10.48295899</v>
      </c>
      <c r="E12160">
        <v>7.7802375289999999</v>
      </c>
      <c r="F12160">
        <v>3.513366279</v>
      </c>
      <c r="G12160">
        <v>0</v>
      </c>
      <c r="H12160">
        <v>8.2606737690000003</v>
      </c>
      <c r="I12160">
        <v>0</v>
      </c>
      <c r="J12160">
        <v>4.9080855620000001</v>
      </c>
      <c r="K12160">
        <v>7.8060707249999997</v>
      </c>
      <c r="L12160">
        <v>19.026947549999999</v>
      </c>
      <c r="M12160">
        <v>0</v>
      </c>
      <c r="N12160">
        <v>4.2423456589999997</v>
      </c>
      <c r="O12160">
        <v>9.5283352109999999</v>
      </c>
      <c r="P12160">
        <v>9.0357223720000004</v>
      </c>
      <c r="Q12160">
        <v>0</v>
      </c>
    </row>
    <row r="12161" spans="1:17">
      <c r="A12161" t="e">
        <v>#N/A</v>
      </c>
      <c r="B12161" t="s">
        <v>24019</v>
      </c>
      <c r="C12161">
        <v>11208.60922</v>
      </c>
      <c r="D12161">
        <v>20.450178829999999</v>
      </c>
      <c r="E12161">
        <v>55.823877299999999</v>
      </c>
      <c r="F12161">
        <v>17.85616744</v>
      </c>
      <c r="G12161">
        <v>19.296441909999999</v>
      </c>
      <c r="H12161">
        <v>22.39128513</v>
      </c>
      <c r="I12161">
        <v>1431.2259779999999</v>
      </c>
      <c r="J12161">
        <v>59.127995470000002</v>
      </c>
      <c r="K12161">
        <v>1463.500507</v>
      </c>
      <c r="L12161">
        <v>1651.6030040000001</v>
      </c>
      <c r="M12161">
        <v>8775.9147119999998</v>
      </c>
      <c r="N12161">
        <v>104.8108927</v>
      </c>
      <c r="O12161">
        <v>4213.0935360000003</v>
      </c>
      <c r="P12161">
        <v>20.410102299999998</v>
      </c>
      <c r="Q12161">
        <v>63.45818096</v>
      </c>
    </row>
    <row r="12162" spans="1:17">
      <c r="A12162" t="s">
        <v>24020</v>
      </c>
      <c r="B12162" t="s">
        <v>5363</v>
      </c>
      <c r="C12162">
        <v>1.4240494210000001</v>
      </c>
      <c r="D12162">
        <v>4.4166447919999996</v>
      </c>
      <c r="E12162">
        <v>4.0147919419999996</v>
      </c>
      <c r="F12162">
        <v>4.4583406569999999</v>
      </c>
      <c r="G12162">
        <v>2.582020151</v>
      </c>
      <c r="H12162">
        <v>9.8444443259999996</v>
      </c>
      <c r="I12162">
        <v>6.2301574679999998</v>
      </c>
      <c r="J12162">
        <v>1.2636909949999999</v>
      </c>
      <c r="K12162">
        <v>4.1991277</v>
      </c>
      <c r="L12162">
        <v>1.3496948019999999</v>
      </c>
      <c r="M12162">
        <v>1.3667645399999999</v>
      </c>
      <c r="N12162">
        <v>2.1065440510000002</v>
      </c>
      <c r="O12162">
        <v>7.0969669160000004</v>
      </c>
      <c r="P12162">
        <v>4.1662246999999999</v>
      </c>
      <c r="Q12162">
        <v>6.3630934630000002</v>
      </c>
    </row>
    <row r="12163" spans="1:17">
      <c r="A12163" t="s">
        <v>24021</v>
      </c>
      <c r="B12163" t="s">
        <v>1400</v>
      </c>
      <c r="C12163">
        <v>62.002721630000003</v>
      </c>
      <c r="D12163">
        <v>398.73572899999999</v>
      </c>
      <c r="E12163">
        <v>233.43571399999999</v>
      </c>
      <c r="F12163">
        <v>483.96283590000002</v>
      </c>
      <c r="G12163">
        <v>220.71842599999999</v>
      </c>
      <c r="H12163">
        <v>261.89368530000002</v>
      </c>
      <c r="I12163">
        <v>237.4344304</v>
      </c>
      <c r="J12163">
        <v>432.26293939999999</v>
      </c>
      <c r="K12163">
        <v>338.14615190000001</v>
      </c>
      <c r="L12163">
        <v>48.542174129999999</v>
      </c>
      <c r="M12163">
        <v>34.749520349999997</v>
      </c>
      <c r="N12163">
        <v>216.65949850000001</v>
      </c>
      <c r="O12163">
        <v>33.832116259999999</v>
      </c>
      <c r="P12163">
        <v>701.65018899999995</v>
      </c>
      <c r="Q12163">
        <v>414.55989740000001</v>
      </c>
    </row>
    <row r="12164" spans="1:17">
      <c r="A12164" t="s">
        <v>24022</v>
      </c>
      <c r="B12164" t="s">
        <v>9157</v>
      </c>
      <c r="C12164">
        <v>10.91562111</v>
      </c>
      <c r="D12164">
        <v>2.26703959</v>
      </c>
      <c r="E12164">
        <v>1.5967732889999999</v>
      </c>
      <c r="F12164">
        <v>1.6406027560000001</v>
      </c>
      <c r="G12164">
        <v>1.2173464000000001</v>
      </c>
      <c r="H12164">
        <v>5.6769388010000004</v>
      </c>
      <c r="I12164">
        <v>2.4872600020000002</v>
      </c>
      <c r="J12164">
        <v>4.6414201200000003</v>
      </c>
      <c r="K12164">
        <v>4.3328850719999998</v>
      </c>
      <c r="L12164">
        <v>4.1670092810000003</v>
      </c>
      <c r="M12164">
        <v>2.1826085709999998</v>
      </c>
      <c r="N12164">
        <v>3.5181566970000002</v>
      </c>
      <c r="O12164">
        <v>5.0370053979999998</v>
      </c>
      <c r="P12164">
        <v>2.0982892099999999</v>
      </c>
      <c r="Q12164">
        <v>2.110429592</v>
      </c>
    </row>
    <row r="12165" spans="1:17">
      <c r="A12165" t="s">
        <v>24023</v>
      </c>
      <c r="B12165" t="s">
        <v>24024</v>
      </c>
      <c r="C12165">
        <v>4.4405842150000003</v>
      </c>
      <c r="D12165">
        <v>1.4209550150000001</v>
      </c>
      <c r="E12165">
        <v>1.6534850160000001</v>
      </c>
      <c r="F12165">
        <v>1.2424807870000001</v>
      </c>
      <c r="G12165">
        <v>0.93720706399999998</v>
      </c>
      <c r="H12165">
        <v>2.1791598190000001</v>
      </c>
      <c r="I12165">
        <v>7.5550894020000001</v>
      </c>
      <c r="J12165">
        <v>3.7216228230000001</v>
      </c>
      <c r="K12165">
        <v>2.0144698650000001</v>
      </c>
      <c r="L12165">
        <v>3.4293320729999999</v>
      </c>
      <c r="M12165">
        <v>6.1561556929999997</v>
      </c>
      <c r="N12165">
        <v>2.0375423590000001</v>
      </c>
      <c r="O12165">
        <v>3.5517808670000002</v>
      </c>
      <c r="P12165">
        <v>0.81427912800000002</v>
      </c>
      <c r="Q12165">
        <v>2.3742449639999998</v>
      </c>
    </row>
    <row r="12166" spans="1:17">
      <c r="A12166" t="s">
        <v>24023</v>
      </c>
      <c r="B12166" t="s">
        <v>1327</v>
      </c>
      <c r="C12166">
        <v>5.2877635339999998</v>
      </c>
      <c r="D12166">
        <v>14.057000070000001</v>
      </c>
      <c r="E12166">
        <v>11.138567070000001</v>
      </c>
      <c r="F12166">
        <v>13.279714800000001</v>
      </c>
      <c r="G12166">
        <v>12.189855509999999</v>
      </c>
      <c r="H12166">
        <v>14.114011619999999</v>
      </c>
      <c r="I12166">
        <v>12.723561030000001</v>
      </c>
      <c r="J12166">
        <v>10.490692490000001</v>
      </c>
      <c r="K12166">
        <v>12.71360046</v>
      </c>
      <c r="L12166">
        <v>8.6868961200000001</v>
      </c>
      <c r="M12166">
        <v>3.5525377919999999</v>
      </c>
      <c r="N12166">
        <v>9.0604770279999993</v>
      </c>
      <c r="O12166">
        <v>2.6352373949999999</v>
      </c>
      <c r="P12166">
        <v>13.40731295</v>
      </c>
      <c r="Q12166">
        <v>9.6326944270000006</v>
      </c>
    </row>
    <row r="12167" spans="1:17">
      <c r="A12167" t="s">
        <v>24025</v>
      </c>
      <c r="B12167" t="s">
        <v>2947</v>
      </c>
      <c r="C12167">
        <v>5.2470580299999998</v>
      </c>
      <c r="D12167">
        <v>1.7094103540000001</v>
      </c>
      <c r="E12167">
        <v>1.477649966</v>
      </c>
      <c r="F12167">
        <v>1.5124805509999999</v>
      </c>
      <c r="G12167">
        <v>2.0786282229999999</v>
      </c>
      <c r="H12167">
        <v>2.8449315940000002</v>
      </c>
      <c r="I12167">
        <v>3.600888222</v>
      </c>
      <c r="J12167">
        <v>2.5041751940000001</v>
      </c>
      <c r="K12167">
        <v>2.520345705</v>
      </c>
      <c r="L12167">
        <v>2.1452548170000001</v>
      </c>
      <c r="M12167">
        <v>3.5548136010000002</v>
      </c>
      <c r="N12167">
        <v>0.95119857799999996</v>
      </c>
      <c r="O12167">
        <v>5.8110026399999999</v>
      </c>
      <c r="P12167">
        <v>0.64830295000000004</v>
      </c>
      <c r="Q12167">
        <v>19.520217729999999</v>
      </c>
    </row>
    <row r="12168" spans="1:17">
      <c r="A12168" t="s">
        <v>24026</v>
      </c>
      <c r="B12168" t="s">
        <v>7611</v>
      </c>
      <c r="C12168">
        <v>10.169121710000001</v>
      </c>
      <c r="D12168">
        <v>4.3859841509999997</v>
      </c>
      <c r="E12168">
        <v>2.613724189</v>
      </c>
      <c r="F12168">
        <v>3.638160069</v>
      </c>
      <c r="G12168">
        <v>3.1701545539999998</v>
      </c>
      <c r="H12168">
        <v>6.3939667089999999</v>
      </c>
      <c r="I12168">
        <v>4.5933099659999996</v>
      </c>
      <c r="J12168">
        <v>5.6243159599999997</v>
      </c>
      <c r="K12168">
        <v>3.0618712800000001</v>
      </c>
      <c r="L12168">
        <v>6.0842637750000002</v>
      </c>
      <c r="M12168">
        <v>3.8003738349999998</v>
      </c>
      <c r="N12168">
        <v>2.6291634460000002</v>
      </c>
      <c r="O12168">
        <v>21.52751786</v>
      </c>
      <c r="P12168">
        <v>3.0243777650000001</v>
      </c>
      <c r="Q12168">
        <v>5.3821294420000001</v>
      </c>
    </row>
    <row r="12169" spans="1:17">
      <c r="A12169" t="e">
        <v>#N/A</v>
      </c>
      <c r="B12169" t="s">
        <v>2879</v>
      </c>
      <c r="C12169">
        <v>61.354324900000002</v>
      </c>
      <c r="D12169">
        <v>20.039233729999999</v>
      </c>
      <c r="E12169">
        <v>35.779152369999998</v>
      </c>
      <c r="F12169">
        <v>26.724864499999999</v>
      </c>
      <c r="G12169">
        <v>41.872676689999999</v>
      </c>
      <c r="H12169">
        <v>80.574477270000003</v>
      </c>
      <c r="I12169">
        <v>60.969154289999999</v>
      </c>
      <c r="J12169">
        <v>41.229811570000003</v>
      </c>
      <c r="K12169">
        <v>49.853759080000003</v>
      </c>
      <c r="L12169">
        <v>76.093495509999997</v>
      </c>
      <c r="M12169">
        <v>36.061307890000002</v>
      </c>
      <c r="N12169">
        <v>19.87867464</v>
      </c>
      <c r="O12169">
        <v>44.136511460000001</v>
      </c>
      <c r="P12169">
        <v>18.03546613</v>
      </c>
      <c r="Q12169">
        <v>40.683950799999998</v>
      </c>
    </row>
    <row r="12170" spans="1:17">
      <c r="A12170" t="s">
        <v>24027</v>
      </c>
      <c r="B12170" t="s">
        <v>9032</v>
      </c>
      <c r="C12170">
        <v>21.99138808</v>
      </c>
      <c r="D12170">
        <v>14.69834062</v>
      </c>
      <c r="E12170">
        <v>11.92886307</v>
      </c>
      <c r="F12170">
        <v>15.130193200000001</v>
      </c>
      <c r="G12170">
        <v>11.876878469999999</v>
      </c>
      <c r="H12170">
        <v>12.68322395</v>
      </c>
      <c r="I12170">
        <v>14.235362520000001</v>
      </c>
      <c r="J12170">
        <v>17.386173769999999</v>
      </c>
      <c r="K12170">
        <v>29.69162927</v>
      </c>
      <c r="L12170">
        <v>23.277203409999998</v>
      </c>
      <c r="M12170">
        <v>4.5946657960000001</v>
      </c>
      <c r="N12170">
        <v>9.2346513540000004</v>
      </c>
      <c r="O12170">
        <v>8.242588112</v>
      </c>
      <c r="P12170">
        <v>13.590407280000001</v>
      </c>
      <c r="Q12170">
        <v>15.528951709999999</v>
      </c>
    </row>
    <row r="12171" spans="1:17">
      <c r="A12171" t="s">
        <v>24028</v>
      </c>
      <c r="B12171" t="s">
        <v>5666</v>
      </c>
      <c r="C12171">
        <v>7.2233146130000003</v>
      </c>
      <c r="D12171">
        <v>2.3727193070000001</v>
      </c>
      <c r="E12171">
        <v>2.86189962</v>
      </c>
      <c r="F12171">
        <v>3.2887481690000002</v>
      </c>
      <c r="G12171">
        <v>2.7957424230000001</v>
      </c>
      <c r="H12171">
        <v>0.57396237500000002</v>
      </c>
      <c r="I12171">
        <v>7.9912353530000004</v>
      </c>
      <c r="J12171">
        <v>13.32504773</v>
      </c>
      <c r="K12171">
        <v>5.3107646429999997</v>
      </c>
      <c r="L12171">
        <v>4.5641066669999999</v>
      </c>
      <c r="M12171">
        <v>3.8249622830000001</v>
      </c>
      <c r="N12171">
        <v>4.7592056239999998</v>
      </c>
      <c r="O12171">
        <v>6.0687104840000003</v>
      </c>
      <c r="P12171">
        <v>9.6040557629999999</v>
      </c>
      <c r="Q12171">
        <v>4.1094117570000002</v>
      </c>
    </row>
    <row r="12172" spans="1:17">
      <c r="A12172" t="s">
        <v>24029</v>
      </c>
      <c r="B12172" t="s">
        <v>7596</v>
      </c>
      <c r="C12172">
        <v>9.1193070160000005</v>
      </c>
      <c r="D12172">
        <v>4.3290682389999997</v>
      </c>
      <c r="E12172">
        <v>4.0539816259999997</v>
      </c>
      <c r="F12172">
        <v>5.452921795</v>
      </c>
      <c r="G12172">
        <v>2.6995433750000002</v>
      </c>
      <c r="H12172">
        <v>3.8775654789999998</v>
      </c>
      <c r="I12172">
        <v>6.6494319979999998</v>
      </c>
      <c r="J12172">
        <v>7.6795281979999999</v>
      </c>
      <c r="K12172">
        <v>5.1712140450000001</v>
      </c>
      <c r="L12172">
        <v>6.3794722750000004</v>
      </c>
      <c r="M12172">
        <v>1.875528627</v>
      </c>
      <c r="N12172">
        <v>3.9746897809999999</v>
      </c>
      <c r="O12172">
        <v>5.4104111609999999</v>
      </c>
      <c r="P12172">
        <v>10.065933169999999</v>
      </c>
      <c r="Q12172">
        <v>4.7016791060000003</v>
      </c>
    </row>
    <row r="12173" spans="1:17">
      <c r="A12173" t="s">
        <v>24030</v>
      </c>
      <c r="B12173" t="s">
        <v>2970</v>
      </c>
      <c r="C12173">
        <v>2.8814555930000001</v>
      </c>
      <c r="D12173">
        <v>0.91191270499999999</v>
      </c>
      <c r="E12173">
        <v>0.86491434300000003</v>
      </c>
      <c r="F12173">
        <v>0.58833345100000001</v>
      </c>
      <c r="G12173">
        <v>0.62196681099999995</v>
      </c>
      <c r="H12173">
        <v>0.82997848600000002</v>
      </c>
      <c r="I12173">
        <v>1.9509671609999999</v>
      </c>
      <c r="J12173">
        <v>1.1610788009999999</v>
      </c>
      <c r="K12173">
        <v>3.6414065280000001</v>
      </c>
      <c r="L12173">
        <v>3.9664591809999998</v>
      </c>
      <c r="M12173">
        <v>0.98769428500000001</v>
      </c>
      <c r="N12173">
        <v>0.82457752600000001</v>
      </c>
      <c r="O12173">
        <v>3.305119017</v>
      </c>
      <c r="P12173">
        <v>1.42044605</v>
      </c>
      <c r="Q12173">
        <v>2.122291519</v>
      </c>
    </row>
    <row r="12174" spans="1:17">
      <c r="A12174" t="s">
        <v>24031</v>
      </c>
      <c r="B12174" t="s">
        <v>24032</v>
      </c>
      <c r="C12174">
        <v>1.3754349109999999</v>
      </c>
      <c r="D12174">
        <v>2.1329342040000001</v>
      </c>
      <c r="E12174">
        <v>1.4998782829999999</v>
      </c>
      <c r="F12174">
        <v>0.88931169799999998</v>
      </c>
      <c r="G12174">
        <v>1.840716955</v>
      </c>
      <c r="H12174">
        <v>4.2259433499999997</v>
      </c>
      <c r="I12174">
        <v>3.0087354959999999</v>
      </c>
      <c r="J12174">
        <v>6.2335274859999998</v>
      </c>
      <c r="K12174">
        <v>2.3398713249999998</v>
      </c>
      <c r="L12174">
        <v>0.869079084</v>
      </c>
      <c r="M12174">
        <v>0</v>
      </c>
      <c r="N12174">
        <v>2.7552286540000002</v>
      </c>
      <c r="O12174">
        <v>0</v>
      </c>
      <c r="P12174">
        <v>1.5992809429999999</v>
      </c>
      <c r="Q12174">
        <v>1.891036551</v>
      </c>
    </row>
    <row r="12175" spans="1:17">
      <c r="A12175" t="s">
        <v>24033</v>
      </c>
      <c r="B12175" t="s">
        <v>24034</v>
      </c>
      <c r="C12175">
        <v>1.9978025740000001</v>
      </c>
      <c r="D12175">
        <v>2.8451581859999999</v>
      </c>
      <c r="E12175">
        <v>1.973603894</v>
      </c>
      <c r="F12175">
        <v>1.9812763529999999</v>
      </c>
      <c r="G12175">
        <v>1.379932446</v>
      </c>
      <c r="H12175">
        <v>5.2612556640000001</v>
      </c>
      <c r="I12175">
        <v>3.3296395589999999</v>
      </c>
      <c r="J12175">
        <v>6.6933578730000001</v>
      </c>
      <c r="K12175">
        <v>2.8483796429999999</v>
      </c>
      <c r="L12175">
        <v>3.42631576</v>
      </c>
      <c r="M12175">
        <v>4.3827142119999998</v>
      </c>
      <c r="N12175">
        <v>3.5181857569999999</v>
      </c>
      <c r="O12175">
        <v>3.792896394</v>
      </c>
      <c r="P12175">
        <v>2.355050554</v>
      </c>
      <c r="Q12175">
        <v>2.3543209030000001</v>
      </c>
    </row>
    <row r="12176" spans="1:17">
      <c r="A12176" t="s">
        <v>24035</v>
      </c>
      <c r="B12176" t="s">
        <v>5758</v>
      </c>
      <c r="C12176">
        <v>2.5615223899999999</v>
      </c>
      <c r="D12176">
        <v>17.213043620000001</v>
      </c>
      <c r="E12176">
        <v>13.444068769999999</v>
      </c>
      <c r="F12176">
        <v>20.920389140000001</v>
      </c>
      <c r="G12176">
        <v>9.1905715459999993</v>
      </c>
      <c r="H12176">
        <v>10.82142571</v>
      </c>
      <c r="I12176">
        <v>17.432418550000001</v>
      </c>
      <c r="J12176">
        <v>51.342656589999997</v>
      </c>
      <c r="K12176">
        <v>10.200075869999999</v>
      </c>
      <c r="L12176">
        <v>5.7547290420000001</v>
      </c>
      <c r="M12176">
        <v>2.7316451860000002</v>
      </c>
      <c r="N12176">
        <v>22.17363851</v>
      </c>
      <c r="O12176">
        <v>2.5216269609999999</v>
      </c>
      <c r="P12176">
        <v>42.957267100000003</v>
      </c>
      <c r="Q12176">
        <v>18.000035369999999</v>
      </c>
    </row>
    <row r="12177" spans="1:17">
      <c r="A12177" t="s">
        <v>24036</v>
      </c>
      <c r="B12177" t="s">
        <v>7542</v>
      </c>
      <c r="C12177">
        <v>0.87866879099999995</v>
      </c>
      <c r="D12177">
        <v>4.0877457120000003</v>
      </c>
      <c r="E12177">
        <v>3.598968449</v>
      </c>
      <c r="F12177">
        <v>6.9968315680000002</v>
      </c>
      <c r="G12177">
        <v>2.8828634310000001</v>
      </c>
      <c r="H12177">
        <v>4.72440236</v>
      </c>
      <c r="I12177">
        <v>9.6103492849999999</v>
      </c>
      <c r="J12177">
        <v>11.361695940000001</v>
      </c>
      <c r="K12177">
        <v>6.7763337359999998</v>
      </c>
      <c r="L12177">
        <v>3.053564835</v>
      </c>
      <c r="M12177">
        <v>1.686645602</v>
      </c>
      <c r="N12177">
        <v>4.9283419779999997</v>
      </c>
      <c r="O12177">
        <v>1.9462131490000001</v>
      </c>
      <c r="P12177">
        <v>7.9756041849999999</v>
      </c>
      <c r="Q12177">
        <v>3.0201261929999998</v>
      </c>
    </row>
    <row r="12178" spans="1:17">
      <c r="A12178" t="s">
        <v>24037</v>
      </c>
      <c r="B12178" t="s">
        <v>5803</v>
      </c>
      <c r="C12178">
        <v>71.015981089999997</v>
      </c>
      <c r="D12178">
        <v>5.9119322199999997</v>
      </c>
      <c r="E12178">
        <v>4.5086194490000002</v>
      </c>
      <c r="F12178">
        <v>4.0428602949999997</v>
      </c>
      <c r="G12178">
        <v>3.276292105</v>
      </c>
      <c r="H12178">
        <v>5.9928013739999999</v>
      </c>
      <c r="I12178">
        <v>24.436448460000001</v>
      </c>
      <c r="J12178">
        <v>6.9459210010000003</v>
      </c>
      <c r="K12178">
        <v>16.329401709999999</v>
      </c>
      <c r="L12178">
        <v>42.855272900000003</v>
      </c>
      <c r="M12178">
        <v>40.504117020000002</v>
      </c>
      <c r="N12178">
        <v>5.8908311979999999</v>
      </c>
      <c r="O12178">
        <v>157.39549690000001</v>
      </c>
      <c r="P12178">
        <v>6.1586791999999999</v>
      </c>
      <c r="Q12178">
        <v>110.9847748</v>
      </c>
    </row>
    <row r="12179" spans="1:17">
      <c r="A12179" t="s">
        <v>24038</v>
      </c>
      <c r="B12179" t="s">
        <v>7529</v>
      </c>
      <c r="C12179">
        <v>32.281796370000002</v>
      </c>
      <c r="D12179">
        <v>0.83756292099999996</v>
      </c>
      <c r="E12179">
        <v>0.58786881700000004</v>
      </c>
      <c r="F12179">
        <v>0.83133173900000001</v>
      </c>
      <c r="G12179">
        <v>0.40176302800000002</v>
      </c>
      <c r="H12179">
        <v>3.6858893660000001</v>
      </c>
      <c r="I12179">
        <v>1.2723561029999999</v>
      </c>
      <c r="J12179">
        <v>0.88483796000000003</v>
      </c>
      <c r="K12179">
        <v>9.3672848700000007</v>
      </c>
      <c r="L12179">
        <v>33.2607888</v>
      </c>
      <c r="M12179">
        <v>4.4660475100000001</v>
      </c>
      <c r="N12179">
        <v>0.250955659</v>
      </c>
      <c r="O12179">
        <v>84.386157470000001</v>
      </c>
      <c r="P12179">
        <v>0.61086573799999999</v>
      </c>
      <c r="Q12179">
        <v>6.7974107850000003</v>
      </c>
    </row>
    <row r="12180" spans="1:17">
      <c r="A12180" t="s">
        <v>24039</v>
      </c>
      <c r="B12180" t="s">
        <v>8580</v>
      </c>
      <c r="C12180">
        <v>5.9145439289999997</v>
      </c>
      <c r="D12180">
        <v>23.661925969999999</v>
      </c>
      <c r="E12180">
        <v>16.730267449999999</v>
      </c>
      <c r="F12180">
        <v>34.902792890000001</v>
      </c>
      <c r="G12180">
        <v>11.05440649</v>
      </c>
      <c r="H12180">
        <v>7.3490071610000003</v>
      </c>
      <c r="I12180">
        <v>11.66951708</v>
      </c>
      <c r="J12180">
        <v>31.094189910000001</v>
      </c>
      <c r="K12180">
        <v>23.516856709999999</v>
      </c>
      <c r="L12180">
        <v>14.508934849999999</v>
      </c>
      <c r="M12180">
        <v>4.6748643899999998</v>
      </c>
      <c r="N12180">
        <v>22.77356911</v>
      </c>
      <c r="O12180">
        <v>3.4677681640000002</v>
      </c>
      <c r="P12180">
        <v>68.014227950000006</v>
      </c>
      <c r="Q12180">
        <v>38.266805349999998</v>
      </c>
    </row>
    <row r="12181" spans="1:17">
      <c r="A12181" t="s">
        <v>24040</v>
      </c>
      <c r="B12181" t="s">
        <v>5927</v>
      </c>
      <c r="C12181">
        <v>7.2146118240000003</v>
      </c>
      <c r="D12181">
        <v>4.9601733680000004</v>
      </c>
      <c r="E12181">
        <v>4.0494730270000003</v>
      </c>
      <c r="F12181">
        <v>5.8922962170000002</v>
      </c>
      <c r="G12181">
        <v>2.7923740590000001</v>
      </c>
      <c r="H12181">
        <v>1.815357705</v>
      </c>
      <c r="I12181">
        <v>6.8932063550000002</v>
      </c>
      <c r="J12181">
        <v>12.42593228</v>
      </c>
      <c r="K12181">
        <v>8.2386963309999999</v>
      </c>
      <c r="L12181">
        <v>5.0301878550000003</v>
      </c>
      <c r="M12181">
        <v>1.43263271</v>
      </c>
      <c r="N12181">
        <v>6.8081980929999997</v>
      </c>
      <c r="O12181">
        <v>1.928626886</v>
      </c>
      <c r="P12181">
        <v>9.5551597679999993</v>
      </c>
      <c r="Q12181">
        <v>7.0117869580000001</v>
      </c>
    </row>
    <row r="12182" spans="1:17">
      <c r="A12182" t="s">
        <v>24041</v>
      </c>
      <c r="B12182" t="s">
        <v>7470</v>
      </c>
      <c r="C12182">
        <v>1.2451487400000001</v>
      </c>
      <c r="D12182">
        <v>1.6090791330000001</v>
      </c>
      <c r="E12182">
        <v>1.7883277280000001</v>
      </c>
      <c r="F12182">
        <v>1.7231384359999999</v>
      </c>
      <c r="G12182">
        <v>1.3617545849999999</v>
      </c>
      <c r="H12182">
        <v>0.87671070299999998</v>
      </c>
      <c r="I12182">
        <v>3.934287044</v>
      </c>
      <c r="J12182">
        <v>2.2361796859999998</v>
      </c>
      <c r="K12182">
        <v>2.259445597</v>
      </c>
      <c r="L12182">
        <v>3.409279331</v>
      </c>
      <c r="M12182">
        <v>0</v>
      </c>
      <c r="N12182">
        <v>1.227935226</v>
      </c>
      <c r="O12182">
        <v>3.6772670559999998</v>
      </c>
      <c r="P12182">
        <v>2.0549295390000002</v>
      </c>
      <c r="Q12182">
        <v>2.9958437720000002</v>
      </c>
    </row>
    <row r="12183" spans="1:17">
      <c r="A12183" t="s">
        <v>24042</v>
      </c>
      <c r="B12183" t="s">
        <v>3204</v>
      </c>
      <c r="C12183">
        <v>17.47775287</v>
      </c>
      <c r="D12183">
        <v>17.478896559999999</v>
      </c>
      <c r="E12183">
        <v>7.4642466599999997</v>
      </c>
      <c r="F12183">
        <v>5.8456977019999998</v>
      </c>
      <c r="G12183">
        <v>9.2267041259999996</v>
      </c>
      <c r="H12183">
        <v>19.561914760000001</v>
      </c>
      <c r="I12183">
        <v>7.6464447760000001</v>
      </c>
      <c r="J12183">
        <v>4.8428026830000004</v>
      </c>
      <c r="K12183">
        <v>8.6083875469999995</v>
      </c>
      <c r="L12183">
        <v>9.3080524209999993</v>
      </c>
      <c r="M12183">
        <v>8.6269781109999997</v>
      </c>
      <c r="N12183">
        <v>2.1237377300000002</v>
      </c>
      <c r="O12183">
        <v>10.50766833</v>
      </c>
      <c r="P12183">
        <v>3.7834843720000002</v>
      </c>
      <c r="Q12183">
        <v>8.2386997490000002</v>
      </c>
    </row>
    <row r="12184" spans="1:17">
      <c r="A12184" t="s">
        <v>24043</v>
      </c>
      <c r="B12184" t="s">
        <v>3203</v>
      </c>
      <c r="C12184">
        <v>1281.1085459999999</v>
      </c>
      <c r="D12184">
        <v>11.312988000000001</v>
      </c>
      <c r="E12184">
        <v>9.0351145499999994</v>
      </c>
      <c r="F12184">
        <v>8.2356327829999998</v>
      </c>
      <c r="G12184">
        <v>16.007070649999999</v>
      </c>
      <c r="H12184">
        <v>20.89151043</v>
      </c>
      <c r="I12184">
        <v>496.20747899999998</v>
      </c>
      <c r="J12184">
        <v>13.299328620000001</v>
      </c>
      <c r="K12184">
        <v>231.91584320000001</v>
      </c>
      <c r="L12184">
        <v>323.01969939999998</v>
      </c>
      <c r="M12184">
        <v>1330.795118</v>
      </c>
      <c r="N12184">
        <v>25.933048459999998</v>
      </c>
      <c r="O12184">
        <v>909.80232980000005</v>
      </c>
      <c r="P12184">
        <v>13.241289009999999</v>
      </c>
      <c r="Q12184">
        <v>64.867764210000004</v>
      </c>
    </row>
    <row r="12185" spans="1:17">
      <c r="A12185" t="s">
        <v>24044</v>
      </c>
      <c r="B12185" t="s">
        <v>7418</v>
      </c>
      <c r="C12185">
        <v>28.926667070000001</v>
      </c>
      <c r="D12185">
        <v>42.880571459999999</v>
      </c>
      <c r="E12185">
        <v>79.899022099999996</v>
      </c>
      <c r="F12185">
        <v>102.542124</v>
      </c>
      <c r="G12185">
        <v>70.462708739999997</v>
      </c>
      <c r="H12185">
        <v>388.83028359999997</v>
      </c>
      <c r="I12185">
        <v>89.529498329999996</v>
      </c>
      <c r="J12185">
        <v>141.84440420000001</v>
      </c>
      <c r="K12185">
        <v>69.45192582</v>
      </c>
      <c r="L12185">
        <v>25.083001750000001</v>
      </c>
      <c r="M12185">
        <v>16.24433264</v>
      </c>
      <c r="N12185">
        <v>41.386579259999998</v>
      </c>
      <c r="O12185">
        <v>16.869839389999999</v>
      </c>
      <c r="P12185">
        <v>139.38520339999999</v>
      </c>
      <c r="Q12185">
        <v>132.42645730000001</v>
      </c>
    </row>
    <row r="12186" spans="1:17">
      <c r="A12186" t="s">
        <v>24045</v>
      </c>
      <c r="B12186" t="s">
        <v>3202</v>
      </c>
      <c r="C12186">
        <v>5.673755849</v>
      </c>
      <c r="D12186">
        <v>2.9482329360000001</v>
      </c>
      <c r="E12186">
        <v>2.4677356499999998</v>
      </c>
      <c r="F12186">
        <v>3.0097329070000001</v>
      </c>
      <c r="G12186">
        <v>3.1697840689999999</v>
      </c>
      <c r="H12186">
        <v>4.3260261460000002</v>
      </c>
      <c r="I12186">
        <v>5.1713432859999999</v>
      </c>
      <c r="J12186">
        <v>4.7122381229999997</v>
      </c>
      <c r="K12186">
        <v>5.7534187299999999</v>
      </c>
      <c r="L12186">
        <v>6.6428054080000001</v>
      </c>
      <c r="M12186">
        <v>2.9630030330000001</v>
      </c>
      <c r="N12186">
        <v>2.206242595</v>
      </c>
      <c r="O12186">
        <v>3.7424151229999998</v>
      </c>
      <c r="P12186">
        <v>2.4535833660000002</v>
      </c>
      <c r="Q12186">
        <v>4.9901185999999997</v>
      </c>
    </row>
    <row r="12187" spans="1:17">
      <c r="A12187" t="s">
        <v>24046</v>
      </c>
      <c r="B12187" t="s">
        <v>24047</v>
      </c>
      <c r="C12187">
        <v>12.803293930000001</v>
      </c>
      <c r="D12187">
        <v>0.66382853799999997</v>
      </c>
      <c r="E12187">
        <v>0.78249168400000002</v>
      </c>
      <c r="F12187">
        <v>0.59328612599999997</v>
      </c>
      <c r="G12187">
        <v>0.79968333599999997</v>
      </c>
      <c r="H12187">
        <v>1.569310056</v>
      </c>
      <c r="I12187">
        <v>5.5616621190000002</v>
      </c>
      <c r="J12187">
        <v>2.2792165139999998</v>
      </c>
      <c r="K12187">
        <v>11.74000083</v>
      </c>
      <c r="L12187">
        <v>18.76158869</v>
      </c>
      <c r="M12187">
        <v>6.2748556710000001</v>
      </c>
      <c r="N12187">
        <v>1.443964617</v>
      </c>
      <c r="O12187">
        <v>5.732085562</v>
      </c>
      <c r="P12187">
        <v>1.4713275779999999</v>
      </c>
      <c r="Q12187">
        <v>4.8688577950000003</v>
      </c>
    </row>
    <row r="12188" spans="1:17">
      <c r="A12188" t="s">
        <v>24048</v>
      </c>
      <c r="B12188" t="s">
        <v>4122</v>
      </c>
      <c r="C12188">
        <v>10.555602159999999</v>
      </c>
      <c r="D12188">
        <v>2.338419311</v>
      </c>
      <c r="E12188">
        <v>1.748156603</v>
      </c>
      <c r="F12188">
        <v>1.1850089159999999</v>
      </c>
      <c r="G12188">
        <v>2.4992412879999999</v>
      </c>
      <c r="H12188">
        <v>5.1823483819999998</v>
      </c>
      <c r="I12188">
        <v>4.9195534150000002</v>
      </c>
      <c r="J12188">
        <v>2.8969991190000002</v>
      </c>
      <c r="K12188">
        <v>9.3796264839999992</v>
      </c>
      <c r="L12188">
        <v>12.857962069999999</v>
      </c>
      <c r="M12188">
        <v>5.6399295629999999</v>
      </c>
      <c r="N12188">
        <v>1.985350696</v>
      </c>
      <c r="O12188">
        <v>13.25681421</v>
      </c>
      <c r="P12188">
        <v>1.9755119720000001</v>
      </c>
      <c r="Q12188">
        <v>5.4608974809999999</v>
      </c>
    </row>
    <row r="12189" spans="1:17">
      <c r="A12189" t="s">
        <v>24049</v>
      </c>
      <c r="B12189" t="s">
        <v>4120</v>
      </c>
      <c r="C12189">
        <v>3.8625814369999998</v>
      </c>
      <c r="D12189">
        <v>2.448227368</v>
      </c>
      <c r="E12189">
        <v>2.7167158320000002</v>
      </c>
      <c r="F12189">
        <v>2.0300666679999999</v>
      </c>
      <c r="G12189">
        <v>2.5938714599999999</v>
      </c>
      <c r="H12189">
        <v>3.7910247190000002</v>
      </c>
      <c r="I12189">
        <v>3.911720935</v>
      </c>
      <c r="J12189">
        <v>7.412922161</v>
      </c>
      <c r="K12189">
        <v>2.3363454080000001</v>
      </c>
      <c r="L12189">
        <v>2.3728071769999999</v>
      </c>
      <c r="M12189">
        <v>1.4416897980000001</v>
      </c>
      <c r="N12189">
        <v>8.7822837640000007</v>
      </c>
      <c r="O12189">
        <v>1.6635596939999999</v>
      </c>
      <c r="P12189">
        <v>3.9438850570000001</v>
      </c>
      <c r="Q12189">
        <v>2.6552629350000001</v>
      </c>
    </row>
    <row r="12190" spans="1:17">
      <c r="A12190" t="s">
        <v>24050</v>
      </c>
      <c r="B12190" t="s">
        <v>2984</v>
      </c>
      <c r="C12190">
        <v>10.04803727</v>
      </c>
      <c r="D12190">
        <v>1.261386793</v>
      </c>
      <c r="E12190">
        <v>0.99772331800000003</v>
      </c>
      <c r="F12190">
        <v>0.88902698999999996</v>
      </c>
      <c r="G12190">
        <v>1.214575578</v>
      </c>
      <c r="H12190">
        <v>1.8008670790000001</v>
      </c>
      <c r="I12190">
        <v>1.465324952</v>
      </c>
      <c r="J12190">
        <v>1.507322303</v>
      </c>
      <c r="K12190">
        <v>4.0264890360000001</v>
      </c>
      <c r="L12190">
        <v>8.4652390910000008</v>
      </c>
      <c r="M12190">
        <v>6.1077636770000003</v>
      </c>
      <c r="N12190">
        <v>0.84640473000000005</v>
      </c>
      <c r="O12190">
        <v>7.4186551520000004</v>
      </c>
      <c r="P12190">
        <v>1.206019253</v>
      </c>
      <c r="Q12190">
        <v>6.4468549399999997</v>
      </c>
    </row>
    <row r="12191" spans="1:17">
      <c r="A12191" t="s">
        <v>24051</v>
      </c>
      <c r="B12191" t="s">
        <v>24052</v>
      </c>
      <c r="C12191">
        <v>196.8169681</v>
      </c>
      <c r="D12191">
        <v>28.227592059999999</v>
      </c>
      <c r="E12191">
        <v>24.448933100000001</v>
      </c>
      <c r="F12191">
        <v>11.14985662</v>
      </c>
      <c r="G12191">
        <v>20.431254819999999</v>
      </c>
      <c r="H12191">
        <v>70.345440089999997</v>
      </c>
      <c r="I12191">
        <v>63.0453033</v>
      </c>
      <c r="J12191">
        <v>24.95056168</v>
      </c>
      <c r="K12191">
        <v>89.28596598</v>
      </c>
      <c r="L12191">
        <v>79.791874500000006</v>
      </c>
      <c r="M12191">
        <v>85.168633299999996</v>
      </c>
      <c r="N12191">
        <v>15.566954320000001</v>
      </c>
      <c r="O12191">
        <v>1026.8552990000001</v>
      </c>
      <c r="P12191">
        <v>22.70131902</v>
      </c>
      <c r="Q12191">
        <v>61.001557159999997</v>
      </c>
    </row>
    <row r="12192" spans="1:17">
      <c r="A12192" t="s">
        <v>24053</v>
      </c>
      <c r="B12192" t="s">
        <v>24054</v>
      </c>
      <c r="C12192">
        <v>60.681942659999997</v>
      </c>
      <c r="D12192">
        <v>115.63540070000001</v>
      </c>
      <c r="E12192">
        <v>91.21838151</v>
      </c>
      <c r="F12192">
        <v>100.03772720000001</v>
      </c>
      <c r="G12192">
        <v>85.866598210000006</v>
      </c>
      <c r="H12192">
        <v>296.49412589999997</v>
      </c>
      <c r="I12192">
        <v>23.76218789</v>
      </c>
      <c r="J12192">
        <v>29.417350920000001</v>
      </c>
      <c r="K12192">
        <v>83.604610539999996</v>
      </c>
      <c r="L12192">
        <v>35.50217619</v>
      </c>
      <c r="M12192">
        <v>40.984340760000002</v>
      </c>
      <c r="N12192">
        <v>26.250595990000001</v>
      </c>
      <c r="O12192">
        <v>59.114569469999999</v>
      </c>
      <c r="P12192">
        <v>36.838350339999998</v>
      </c>
      <c r="Q12192">
        <v>138.27658049999999</v>
      </c>
    </row>
    <row r="12193" spans="1:17">
      <c r="A12193" t="s">
        <v>24051</v>
      </c>
      <c r="B12193" t="s">
        <v>2219</v>
      </c>
      <c r="C12193">
        <v>15.93470091</v>
      </c>
      <c r="D12193">
        <v>47.950114679999999</v>
      </c>
      <c r="E12193">
        <v>43.370372699999997</v>
      </c>
      <c r="F12193">
        <v>58.262382709999997</v>
      </c>
      <c r="G12193">
        <v>58.854192789999999</v>
      </c>
      <c r="H12193">
        <v>108.4565374</v>
      </c>
      <c r="I12193">
        <v>16.782917940000001</v>
      </c>
      <c r="J12193">
        <v>17.002071310000002</v>
      </c>
      <c r="K12193">
        <v>25.099905870000001</v>
      </c>
      <c r="L12193">
        <v>22.09468232</v>
      </c>
      <c r="M12193">
        <v>8.4964998180000002</v>
      </c>
      <c r="N12193">
        <v>11.34929771</v>
      </c>
      <c r="O12193">
        <v>12.255093520000001</v>
      </c>
      <c r="P12193">
        <v>16.004476560000001</v>
      </c>
      <c r="Q12193">
        <v>75.156795239999994</v>
      </c>
    </row>
    <row r="12194" spans="1:17">
      <c r="A12194" t="s">
        <v>24055</v>
      </c>
      <c r="B12194" t="s">
        <v>4118</v>
      </c>
      <c r="C12194">
        <v>17.325786000000001</v>
      </c>
      <c r="D12194">
        <v>14.149935879999999</v>
      </c>
      <c r="E12194">
        <v>9.2162672259999994</v>
      </c>
      <c r="F12194">
        <v>9.1871118220000003</v>
      </c>
      <c r="G12194">
        <v>11.65477563</v>
      </c>
      <c r="H12194">
        <v>13.10948754</v>
      </c>
      <c r="I12194">
        <v>5.6566864920000004</v>
      </c>
      <c r="J12194">
        <v>4.8845234729999998</v>
      </c>
      <c r="K12194">
        <v>4.2231966849999996</v>
      </c>
      <c r="L12194">
        <v>6.6991739470000002</v>
      </c>
      <c r="M12194">
        <v>3.9710629079999999</v>
      </c>
      <c r="N12194">
        <v>6.0566988740000003</v>
      </c>
      <c r="O12194">
        <v>6.8732887680000001</v>
      </c>
      <c r="P12194">
        <v>10.708046339999999</v>
      </c>
      <c r="Q12194">
        <v>14.576789420000001</v>
      </c>
    </row>
    <row r="12195" spans="1:17">
      <c r="A12195" t="s">
        <v>24056</v>
      </c>
      <c r="B12195" t="s">
        <v>24057</v>
      </c>
      <c r="C12195">
        <v>0</v>
      </c>
      <c r="D12195">
        <v>3.5978286229999998</v>
      </c>
      <c r="E12195">
        <v>1.234142106</v>
      </c>
      <c r="F12195">
        <v>0.94742461499999997</v>
      </c>
      <c r="G12195">
        <v>2.8044413619999999</v>
      </c>
      <c r="H12195">
        <v>11.583506590000001</v>
      </c>
      <c r="I12195">
        <v>0</v>
      </c>
      <c r="J12195">
        <v>0.29411748700000001</v>
      </c>
      <c r="K12195">
        <v>7.3675274259999997</v>
      </c>
      <c r="L12195">
        <v>0</v>
      </c>
      <c r="M12195">
        <v>0</v>
      </c>
      <c r="N12195">
        <v>3.1460091399999999</v>
      </c>
      <c r="O12195">
        <v>2.5694387089999999</v>
      </c>
      <c r="P12195">
        <v>0.34808561300000002</v>
      </c>
      <c r="Q12195">
        <v>1.5948981019999999</v>
      </c>
    </row>
    <row r="12196" spans="1:17">
      <c r="A12196" t="s">
        <v>24058</v>
      </c>
      <c r="B12196" t="s">
        <v>24059</v>
      </c>
      <c r="C12196">
        <v>10.64366835</v>
      </c>
      <c r="D12196">
        <v>1.650550245</v>
      </c>
      <c r="E12196">
        <v>1.925007224</v>
      </c>
      <c r="F12196">
        <v>1.4488108369999999</v>
      </c>
      <c r="G12196">
        <v>1.470369845</v>
      </c>
      <c r="H12196">
        <v>4.9053073100000004</v>
      </c>
      <c r="I12196">
        <v>12.41749598</v>
      </c>
      <c r="J12196">
        <v>2.9684641200000002</v>
      </c>
      <c r="K12196">
        <v>8.6912952400000005</v>
      </c>
      <c r="L12196">
        <v>4.7076983630000004</v>
      </c>
      <c r="M12196">
        <v>12.25860979</v>
      </c>
      <c r="N12196">
        <v>1.4432722339999999</v>
      </c>
      <c r="O12196">
        <v>9.4301049510000006</v>
      </c>
      <c r="P12196">
        <v>1.916265128</v>
      </c>
      <c r="Q12196">
        <v>2.1950401720000001</v>
      </c>
    </row>
    <row r="12197" spans="1:17">
      <c r="A12197" t="s">
        <v>24058</v>
      </c>
      <c r="B12197" t="s">
        <v>3018</v>
      </c>
      <c r="C12197">
        <v>3.0451056780000001</v>
      </c>
      <c r="D12197">
        <v>4.2081745499999998</v>
      </c>
      <c r="E12197">
        <v>5.491932373</v>
      </c>
      <c r="F12197">
        <v>6.3161640969999997</v>
      </c>
      <c r="G12197">
        <v>3.8310672179999998</v>
      </c>
      <c r="H12197">
        <v>5.9031331649999998</v>
      </c>
      <c r="I12197">
        <v>4.2292735620000004</v>
      </c>
      <c r="J12197">
        <v>5.7169086509999998</v>
      </c>
      <c r="K12197">
        <v>7.4333089210000001</v>
      </c>
      <c r="L12197">
        <v>3.6649016149999998</v>
      </c>
      <c r="M12197">
        <v>1.948407314</v>
      </c>
      <c r="N12197">
        <v>3.9503864769999999</v>
      </c>
      <c r="O12197">
        <v>2.7300286279999999</v>
      </c>
      <c r="P12197">
        <v>1.4358531539999999</v>
      </c>
      <c r="Q12197">
        <v>7.1770414599999999</v>
      </c>
    </row>
    <row r="12198" spans="1:17">
      <c r="A12198" t="s">
        <v>24060</v>
      </c>
      <c r="B12198" t="s">
        <v>8166</v>
      </c>
      <c r="C12198">
        <v>3.5530551400000001</v>
      </c>
      <c r="D12198">
        <v>18.497335979999999</v>
      </c>
      <c r="E12198">
        <v>20.33941334</v>
      </c>
      <c r="F12198">
        <v>20.052462469999998</v>
      </c>
      <c r="G12198">
        <v>17.202889290000002</v>
      </c>
      <c r="H12198">
        <v>16.374831279999999</v>
      </c>
      <c r="I12198">
        <v>22.320264120000001</v>
      </c>
      <c r="J12198">
        <v>34.561237839999997</v>
      </c>
      <c r="K12198">
        <v>16.428395040000002</v>
      </c>
      <c r="L12198">
        <v>6.4760339589999996</v>
      </c>
      <c r="M12198">
        <v>4.197079725</v>
      </c>
      <c r="N12198">
        <v>10.07381616</v>
      </c>
      <c r="O12198">
        <v>2.2701526639999998</v>
      </c>
      <c r="P12198">
        <v>17.427317420000001</v>
      </c>
      <c r="Q12198">
        <v>12.30636464</v>
      </c>
    </row>
    <row r="12199" spans="1:17">
      <c r="A12199" t="s">
        <v>24061</v>
      </c>
      <c r="B12199" t="s">
        <v>3093</v>
      </c>
      <c r="C12199">
        <v>4.0371268799999998</v>
      </c>
      <c r="D12199">
        <v>28.935136960000001</v>
      </c>
      <c r="E12199">
        <v>63.515666410000001</v>
      </c>
      <c r="F12199">
        <v>42.895798059999997</v>
      </c>
      <c r="G12199">
        <v>75.741803079999997</v>
      </c>
      <c r="H12199">
        <v>174.83936919999999</v>
      </c>
      <c r="I12199">
        <v>9.3506101150000003</v>
      </c>
      <c r="J12199">
        <v>17.461005950000001</v>
      </c>
      <c r="K12199">
        <v>14.866996110000001</v>
      </c>
      <c r="L12199">
        <v>30.460622189999999</v>
      </c>
      <c r="M12199">
        <v>4.5585016280000001</v>
      </c>
      <c r="N12199">
        <v>8.9872348520000003</v>
      </c>
      <c r="O12199">
        <v>0.26300177699999999</v>
      </c>
      <c r="P12199">
        <v>8.4084993860000008</v>
      </c>
      <c r="Q12199">
        <v>29.54826168</v>
      </c>
    </row>
    <row r="12200" spans="1:17">
      <c r="A12200" t="s">
        <v>24061</v>
      </c>
      <c r="B12200" t="s">
        <v>24062</v>
      </c>
      <c r="C12200">
        <v>4.5747408380000003</v>
      </c>
      <c r="D12200">
        <v>15.93893463</v>
      </c>
      <c r="E12200">
        <v>17.034392459999999</v>
      </c>
      <c r="F12200">
        <v>14.831854420000001</v>
      </c>
      <c r="G12200">
        <v>20.826537640000002</v>
      </c>
      <c r="H12200">
        <v>28.27097053</v>
      </c>
      <c r="I12200">
        <v>3.63896408</v>
      </c>
      <c r="J12200">
        <v>2.7415422540000001</v>
      </c>
      <c r="K12200">
        <v>6.4146563060000004</v>
      </c>
      <c r="L12200">
        <v>7.6206332870000004</v>
      </c>
      <c r="M12200">
        <v>3.1932464569999999</v>
      </c>
      <c r="N12200">
        <v>4.5114974979999998</v>
      </c>
      <c r="O12200">
        <v>5.9875943319999996</v>
      </c>
      <c r="P12200">
        <v>9.4841937030000008</v>
      </c>
      <c r="Q12200">
        <v>14.58054881</v>
      </c>
    </row>
    <row r="12201" spans="1:17">
      <c r="A12201" t="s">
        <v>24063</v>
      </c>
      <c r="B12201" t="s">
        <v>24064</v>
      </c>
      <c r="C12201">
        <v>1.3811850569999999</v>
      </c>
      <c r="D12201">
        <v>1.5298936809999999</v>
      </c>
      <c r="E12201">
        <v>0</v>
      </c>
      <c r="F12201">
        <v>0.56401866700000003</v>
      </c>
      <c r="G12201">
        <v>0.71551442300000001</v>
      </c>
      <c r="H12201">
        <v>4.2436103369999998</v>
      </c>
      <c r="I12201">
        <v>0</v>
      </c>
      <c r="J12201">
        <v>0</v>
      </c>
      <c r="K12201">
        <v>3.7594454329999998</v>
      </c>
      <c r="L12201">
        <v>0</v>
      </c>
      <c r="M12201">
        <v>0</v>
      </c>
      <c r="N12201">
        <v>0</v>
      </c>
      <c r="O12201">
        <v>0</v>
      </c>
      <c r="P12201">
        <v>0.414443071</v>
      </c>
      <c r="Q12201">
        <v>2.8484133329999999</v>
      </c>
    </row>
    <row r="12202" spans="1:17">
      <c r="A12202" t="s">
        <v>24063</v>
      </c>
      <c r="B12202" t="s">
        <v>4117</v>
      </c>
      <c r="C12202">
        <v>3.2983620600000001</v>
      </c>
      <c r="D12202">
        <v>2.7508616849999998</v>
      </c>
      <c r="E12202">
        <v>1.1765662029999999</v>
      </c>
      <c r="F12202">
        <v>1.228068833</v>
      </c>
      <c r="G12202">
        <v>1.3904096340000001</v>
      </c>
      <c r="H12202">
        <v>3.2413975719999999</v>
      </c>
      <c r="I12202">
        <v>1.273252759</v>
      </c>
      <c r="J12202">
        <v>0.67639422000000005</v>
      </c>
      <c r="K12202">
        <v>2.068416203</v>
      </c>
      <c r="L12202">
        <v>2.574470705</v>
      </c>
      <c r="M12202">
        <v>0.93108225600000005</v>
      </c>
      <c r="N12202">
        <v>0.62185193599999999</v>
      </c>
      <c r="O12202">
        <v>2.14874367</v>
      </c>
      <c r="P12202">
        <v>1.702896636</v>
      </c>
      <c r="Q12202">
        <v>2.267400356</v>
      </c>
    </row>
    <row r="12203" spans="1:17">
      <c r="A12203" t="s">
        <v>24065</v>
      </c>
      <c r="B12203" t="s">
        <v>8341</v>
      </c>
      <c r="C12203">
        <v>2.8157340820000001</v>
      </c>
      <c r="D12203">
        <v>1.8713381339999999</v>
      </c>
      <c r="E12203">
        <v>1.597653054</v>
      </c>
      <c r="F12203">
        <v>2.4274167019999999</v>
      </c>
      <c r="G12203">
        <v>3.0794223010000001</v>
      </c>
      <c r="H12203">
        <v>2.8837261160000001</v>
      </c>
      <c r="I12203">
        <v>1.368746716</v>
      </c>
      <c r="J12203">
        <v>1.189838924</v>
      </c>
      <c r="K12203">
        <v>2.9804997310000001</v>
      </c>
      <c r="L12203">
        <v>2.3721908630000001</v>
      </c>
      <c r="M12203">
        <v>1.801644166</v>
      </c>
      <c r="N12203">
        <v>3.5867104209999998</v>
      </c>
      <c r="O12203">
        <v>15.591821250000001</v>
      </c>
      <c r="P12203">
        <v>3.0979619559999998</v>
      </c>
      <c r="Q12203">
        <v>10.96854922</v>
      </c>
    </row>
    <row r="12204" spans="1:17">
      <c r="A12204" t="s">
        <v>24066</v>
      </c>
      <c r="B12204" t="s">
        <v>7043</v>
      </c>
      <c r="C12204">
        <v>3.303794656</v>
      </c>
      <c r="D12204">
        <v>3.6595056850000001</v>
      </c>
      <c r="E12204">
        <v>0.93728979199999995</v>
      </c>
      <c r="F12204">
        <v>3.0730243719999999</v>
      </c>
      <c r="G12204">
        <v>1.3311748329999999</v>
      </c>
      <c r="H12204">
        <v>6.3441974539999997</v>
      </c>
      <c r="I12204">
        <v>0</v>
      </c>
      <c r="J12204">
        <v>0.55843106799999997</v>
      </c>
      <c r="K12204">
        <v>2.497942632</v>
      </c>
      <c r="L12204">
        <v>2.4354492859999999</v>
      </c>
      <c r="M12204">
        <v>0</v>
      </c>
      <c r="N12204">
        <v>0.33938765300000001</v>
      </c>
      <c r="O12204">
        <v>5.4883210809999996</v>
      </c>
      <c r="P12204">
        <v>3.3871050720000002</v>
      </c>
      <c r="Q12204">
        <v>1.5140899320000001</v>
      </c>
    </row>
    <row r="12205" spans="1:17">
      <c r="A12205" t="s">
        <v>24067</v>
      </c>
      <c r="B12205" t="s">
        <v>24068</v>
      </c>
      <c r="C12205">
        <v>6.0435268100000004</v>
      </c>
      <c r="D12205">
        <v>46.562003230000002</v>
      </c>
      <c r="E12205">
        <v>44.006898759999999</v>
      </c>
      <c r="F12205">
        <v>55.848241860000002</v>
      </c>
      <c r="G12205">
        <v>29.68473496</v>
      </c>
      <c r="H12205">
        <v>31.720987269999998</v>
      </c>
      <c r="I12205">
        <v>45.046233399999998</v>
      </c>
      <c r="J12205">
        <v>48.096578299999997</v>
      </c>
      <c r="K12205">
        <v>80.116940510000006</v>
      </c>
      <c r="L12205">
        <v>33.519249760000001</v>
      </c>
      <c r="M12205">
        <v>5.1559247680000002</v>
      </c>
      <c r="N12205">
        <v>38.077639079999997</v>
      </c>
      <c r="O12205">
        <v>8.9240993189999998</v>
      </c>
      <c r="P12205">
        <v>71.227938309999999</v>
      </c>
      <c r="Q12205">
        <v>44.314827270000002</v>
      </c>
    </row>
    <row r="12206" spans="1:17">
      <c r="A12206" t="e">
        <v>#N/A</v>
      </c>
      <c r="B12206" t="s">
        <v>24069</v>
      </c>
      <c r="C12206">
        <v>14.159119949999999</v>
      </c>
      <c r="D12206">
        <v>93.970878119999995</v>
      </c>
      <c r="E12206">
        <v>69.104200489999997</v>
      </c>
      <c r="F12206">
        <v>112.3474154</v>
      </c>
      <c r="G12206">
        <v>57.254101249999998</v>
      </c>
      <c r="H12206">
        <v>17.446542999999998</v>
      </c>
      <c r="I12206">
        <v>118.7290009</v>
      </c>
      <c r="J12206">
        <v>382.17626239999998</v>
      </c>
      <c r="K12206">
        <v>171.28749479999999</v>
      </c>
      <c r="L12206">
        <v>52.933744699999998</v>
      </c>
      <c r="M12206">
        <v>9.0596963779999999</v>
      </c>
      <c r="N12206">
        <v>129.0885179</v>
      </c>
      <c r="O12206">
        <v>8.4938302449999998</v>
      </c>
      <c r="P12206">
        <v>325.28600540000002</v>
      </c>
      <c r="Q12206">
        <v>84.356439050000006</v>
      </c>
    </row>
    <row r="12207" spans="1:17">
      <c r="A12207" t="e">
        <v>#N/A</v>
      </c>
      <c r="B12207" t="s">
        <v>24070</v>
      </c>
      <c r="C12207">
        <v>76.995214439999998</v>
      </c>
      <c r="D12207">
        <v>0.77531900099999995</v>
      </c>
      <c r="E12207">
        <v>2.6063407870000002</v>
      </c>
      <c r="F12207">
        <v>0</v>
      </c>
      <c r="G12207">
        <v>1.208693856</v>
      </c>
      <c r="H12207">
        <v>0</v>
      </c>
      <c r="I12207">
        <v>5.1038013150000001</v>
      </c>
      <c r="J12207">
        <v>1.774675005</v>
      </c>
      <c r="K12207">
        <v>4.7630262050000001</v>
      </c>
      <c r="L12207">
        <v>8.8454574570000002</v>
      </c>
      <c r="M12207">
        <v>0</v>
      </c>
      <c r="N12207">
        <v>0.43142498200000001</v>
      </c>
      <c r="O12207">
        <v>11.6277989</v>
      </c>
      <c r="P12207">
        <v>0.52507829800000005</v>
      </c>
      <c r="Q12207">
        <v>0</v>
      </c>
    </row>
    <row r="12208" spans="1:17">
      <c r="A12208" t="s">
        <v>24071</v>
      </c>
      <c r="B12208" t="s">
        <v>9273</v>
      </c>
      <c r="C12208">
        <v>10.13037244</v>
      </c>
      <c r="D12208">
        <v>0.28649574799999999</v>
      </c>
      <c r="E12208">
        <v>0.29810071300000002</v>
      </c>
      <c r="F12208">
        <v>0.20537422899999999</v>
      </c>
      <c r="G12208">
        <v>0.29775756799999997</v>
      </c>
      <c r="H12208">
        <v>0.496675166</v>
      </c>
      <c r="I12208">
        <v>76.06688432</v>
      </c>
      <c r="J12208">
        <v>2.404517909</v>
      </c>
      <c r="K12208">
        <v>13.59136322</v>
      </c>
      <c r="L12208">
        <v>6.1285724290000001</v>
      </c>
      <c r="M12208">
        <v>11.17094608</v>
      </c>
      <c r="N12208">
        <v>11.18597613</v>
      </c>
      <c r="O12208">
        <v>9.5482273509999995</v>
      </c>
      <c r="P12208">
        <v>1.1641610689999999</v>
      </c>
      <c r="Q12208">
        <v>10.52000116</v>
      </c>
    </row>
    <row r="12209" spans="1:17">
      <c r="A12209" t="s">
        <v>24072</v>
      </c>
      <c r="B12209" t="s">
        <v>3199</v>
      </c>
      <c r="C12209">
        <v>48.483359729999997</v>
      </c>
      <c r="D12209">
        <v>9.9734955769999996</v>
      </c>
      <c r="E12209">
        <v>15.93466332</v>
      </c>
      <c r="F12209">
        <v>9.6635986539999994</v>
      </c>
      <c r="G12209">
        <v>18.6878767</v>
      </c>
      <c r="H12209">
        <v>22.610347319999999</v>
      </c>
      <c r="I12209">
        <v>18.938633809999999</v>
      </c>
      <c r="J12209">
        <v>30.292251350000001</v>
      </c>
      <c r="K12209">
        <v>21.99446343</v>
      </c>
      <c r="L12209">
        <v>15.864337219999999</v>
      </c>
      <c r="M12209">
        <v>11.633257929999999</v>
      </c>
      <c r="N12209">
        <v>12.59362988</v>
      </c>
      <c r="O12209">
        <v>23.970654620000001</v>
      </c>
      <c r="P12209">
        <v>10.78116739</v>
      </c>
      <c r="Q12209">
        <v>21.42580092</v>
      </c>
    </row>
    <row r="12210" spans="1:17">
      <c r="A12210" t="s">
        <v>24072</v>
      </c>
      <c r="B12210" t="s">
        <v>24073</v>
      </c>
      <c r="C12210">
        <v>31.244768539999999</v>
      </c>
      <c r="D12210">
        <v>20.765287189999999</v>
      </c>
      <c r="E12210">
        <v>20.233435060000001</v>
      </c>
      <c r="F12210">
        <v>32.359952569999997</v>
      </c>
      <c r="G12210">
        <v>17.593652339999998</v>
      </c>
      <c r="H12210">
        <v>19.303890280000001</v>
      </c>
      <c r="I12210">
        <v>1.981080774</v>
      </c>
      <c r="J12210">
        <v>12.74380111</v>
      </c>
      <c r="K12210">
        <v>29.580899590000001</v>
      </c>
      <c r="L12210">
        <v>36.909417050000002</v>
      </c>
      <c r="M12210">
        <v>28.684071589999999</v>
      </c>
      <c r="N12210">
        <v>14.736569129999999</v>
      </c>
      <c r="O12210">
        <v>10.53131786</v>
      </c>
      <c r="P12210">
        <v>12.84023706</v>
      </c>
      <c r="Q12210">
        <v>37.354192390000001</v>
      </c>
    </row>
    <row r="12211" spans="1:17">
      <c r="A12211" t="s">
        <v>24074</v>
      </c>
      <c r="B12211" t="s">
        <v>24075</v>
      </c>
      <c r="C12211">
        <v>23.375905580000001</v>
      </c>
      <c r="D12211">
        <v>124.28509870000001</v>
      </c>
      <c r="E12211">
        <v>103.7871597</v>
      </c>
      <c r="F12211">
        <v>187.5209534</v>
      </c>
      <c r="G12211">
        <v>96.070636559999997</v>
      </c>
      <c r="H12211">
        <v>43.691171150000002</v>
      </c>
      <c r="I12211">
        <v>77.269625950000005</v>
      </c>
      <c r="J12211">
        <v>87.518265310000004</v>
      </c>
      <c r="K12211">
        <v>147.04869830000001</v>
      </c>
      <c r="L12211">
        <v>43.326051999999997</v>
      </c>
      <c r="M12211">
        <v>0</v>
      </c>
      <c r="N12211">
        <v>110.65318190000001</v>
      </c>
      <c r="O12211">
        <v>17.258871330000002</v>
      </c>
      <c r="P12211">
        <v>21.744185810000001</v>
      </c>
      <c r="Q12211">
        <v>106.0577146</v>
      </c>
    </row>
    <row r="12212" spans="1:17">
      <c r="A12212" t="s">
        <v>24076</v>
      </c>
      <c r="B12212" t="s">
        <v>8468</v>
      </c>
      <c r="C12212">
        <v>100.2654027</v>
      </c>
      <c r="D12212">
        <v>593.57006269999999</v>
      </c>
      <c r="E12212">
        <v>561.97254150000003</v>
      </c>
      <c r="F12212">
        <v>684.97129489999998</v>
      </c>
      <c r="G12212">
        <v>627.75956040000005</v>
      </c>
      <c r="H12212">
        <v>134.58543879999999</v>
      </c>
      <c r="I12212">
        <v>1431.788031</v>
      </c>
      <c r="J12212">
        <v>1829.2057339999999</v>
      </c>
      <c r="K12212">
        <v>1045.713244</v>
      </c>
      <c r="L12212">
        <v>705.04249600000003</v>
      </c>
      <c r="M12212">
        <v>55.261970089999998</v>
      </c>
      <c r="N12212">
        <v>480.69039659999999</v>
      </c>
      <c r="O12212">
        <v>85.755016900000001</v>
      </c>
      <c r="P12212">
        <v>842.25840679999999</v>
      </c>
      <c r="Q12212">
        <v>416.96617259999999</v>
      </c>
    </row>
    <row r="12213" spans="1:17">
      <c r="A12213" t="s">
        <v>24077</v>
      </c>
      <c r="B12213" t="s">
        <v>1397</v>
      </c>
      <c r="C12213">
        <v>4.7062601940000004</v>
      </c>
      <c r="D12213">
        <v>30.756529260000001</v>
      </c>
      <c r="E12213">
        <v>29.0399615</v>
      </c>
      <c r="F12213">
        <v>30.749462130000001</v>
      </c>
      <c r="G12213">
        <v>18.691710109999999</v>
      </c>
      <c r="H12213">
        <v>22.593295779999998</v>
      </c>
      <c r="I12213">
        <v>5.147423549</v>
      </c>
      <c r="J12213">
        <v>13.423823759999999</v>
      </c>
      <c r="K12213">
        <v>17.61369805</v>
      </c>
      <c r="L12213">
        <v>17.842119310000001</v>
      </c>
      <c r="M12213">
        <v>9.0338852769999995</v>
      </c>
      <c r="N12213">
        <v>8.4121725880000007</v>
      </c>
      <c r="O12213">
        <v>14.3332222</v>
      </c>
      <c r="P12213">
        <v>15.53394029</v>
      </c>
      <c r="Q12213">
        <v>30.73473152</v>
      </c>
    </row>
    <row r="12214" spans="1:17">
      <c r="A12214" t="s">
        <v>24078</v>
      </c>
      <c r="B12214" t="s">
        <v>6271</v>
      </c>
      <c r="C12214">
        <v>2.9440814340000001</v>
      </c>
      <c r="D12214">
        <v>0.77079672600000004</v>
      </c>
      <c r="E12214">
        <v>0.68337719699999999</v>
      </c>
      <c r="F12214">
        <v>0.61933611700000002</v>
      </c>
      <c r="G12214">
        <v>0.64703896599999999</v>
      </c>
      <c r="H12214">
        <v>0.30836993499999998</v>
      </c>
      <c r="I12214">
        <v>1.1709304380000001</v>
      </c>
      <c r="J12214">
        <v>1.9000409</v>
      </c>
      <c r="K12214">
        <v>3.0354131139999998</v>
      </c>
      <c r="L12214">
        <v>1.8602404050000001</v>
      </c>
      <c r="M12214">
        <v>1.541263966</v>
      </c>
      <c r="N12214">
        <v>1.154753841</v>
      </c>
      <c r="O12214">
        <v>1.7784579009999999</v>
      </c>
      <c r="P12214">
        <v>1.284961537</v>
      </c>
      <c r="Q12214">
        <v>0.73594779600000004</v>
      </c>
    </row>
    <row r="12215" spans="1:17">
      <c r="A12215" t="s">
        <v>23346</v>
      </c>
      <c r="B12215" t="s">
        <v>6881</v>
      </c>
      <c r="C12215">
        <v>4.1372656210000001</v>
      </c>
      <c r="D12215">
        <v>13.83146502</v>
      </c>
      <c r="E12215">
        <v>13.124617990000001</v>
      </c>
      <c r="F12215">
        <v>17.81641479</v>
      </c>
      <c r="G12215">
        <v>14.743202930000001</v>
      </c>
      <c r="H12215">
        <v>13.43375144</v>
      </c>
      <c r="I12215">
        <v>10.421423089999999</v>
      </c>
      <c r="J12215">
        <v>19.88266355</v>
      </c>
      <c r="K12215">
        <v>25.764299000000001</v>
      </c>
      <c r="L12215">
        <v>10.21900071</v>
      </c>
      <c r="M12215">
        <v>2.8878813590000001</v>
      </c>
      <c r="N12215">
        <v>5.6564608779999999</v>
      </c>
      <c r="O12215">
        <v>2.9157747089999999</v>
      </c>
      <c r="P12215">
        <v>15.01016175</v>
      </c>
      <c r="Q12215">
        <v>8.0151618649999996</v>
      </c>
    </row>
    <row r="12216" spans="1:17">
      <c r="A12216" t="s">
        <v>24079</v>
      </c>
      <c r="B12216" t="s">
        <v>4987</v>
      </c>
      <c r="C12216">
        <v>5.6810688550000004</v>
      </c>
      <c r="D12216">
        <v>3.0030675229999999</v>
      </c>
      <c r="E12216">
        <v>2.710809442</v>
      </c>
      <c r="F12216">
        <v>2.741019074</v>
      </c>
      <c r="G12216">
        <v>2.1174367169999999</v>
      </c>
      <c r="H12216">
        <v>9.1594242730000008</v>
      </c>
      <c r="I12216">
        <v>6.3981731550000003</v>
      </c>
      <c r="J12216">
        <v>5.4620445520000001</v>
      </c>
      <c r="K12216">
        <v>8.1399179339999996</v>
      </c>
      <c r="L12216">
        <v>4.229362354</v>
      </c>
      <c r="M12216">
        <v>3.671015626</v>
      </c>
      <c r="N12216">
        <v>2.4892434080000001</v>
      </c>
      <c r="O12216">
        <v>3.0523895959999998</v>
      </c>
      <c r="P12216">
        <v>1.8903390849999999</v>
      </c>
      <c r="Q12216">
        <v>4.756020028</v>
      </c>
    </row>
    <row r="12217" spans="1:17">
      <c r="A12217" t="e">
        <v>#N/A</v>
      </c>
      <c r="B12217" t="s">
        <v>24080</v>
      </c>
      <c r="C12217">
        <v>11.392395369999999</v>
      </c>
      <c r="D12217">
        <v>1.2618985119999999</v>
      </c>
      <c r="E12217">
        <v>1.212012662</v>
      </c>
      <c r="F12217">
        <v>1.550727185</v>
      </c>
      <c r="G12217">
        <v>4.918133621</v>
      </c>
      <c r="H12217">
        <v>3.281481442</v>
      </c>
      <c r="I12217">
        <v>24.920629869999999</v>
      </c>
      <c r="J12217">
        <v>5.0547639809999998</v>
      </c>
      <c r="K12217">
        <v>0</v>
      </c>
      <c r="L12217">
        <v>0</v>
      </c>
      <c r="M12217">
        <v>0</v>
      </c>
      <c r="N12217">
        <v>4.2130881020000004</v>
      </c>
      <c r="O12217">
        <v>0</v>
      </c>
      <c r="P12217">
        <v>0.42730509700000002</v>
      </c>
      <c r="Q12217">
        <v>9.7893745580000004</v>
      </c>
    </row>
    <row r="12218" spans="1:17">
      <c r="A12218" t="e">
        <v>#N/A</v>
      </c>
      <c r="B12218" t="s">
        <v>24081</v>
      </c>
      <c r="C12218">
        <v>4.6928901359999999</v>
      </c>
      <c r="D12218">
        <v>10.39632297</v>
      </c>
      <c r="E12218">
        <v>7.9882652700000003</v>
      </c>
      <c r="F12218">
        <v>4.4715570820000003</v>
      </c>
      <c r="G12218">
        <v>5.6726200279999999</v>
      </c>
      <c r="H12218">
        <v>25.232603510000001</v>
      </c>
      <c r="I12218">
        <v>0</v>
      </c>
      <c r="J12218">
        <v>6.5441140820000001</v>
      </c>
      <c r="K12218">
        <v>14.902498659999999</v>
      </c>
      <c r="L12218">
        <v>5.9304771589999996</v>
      </c>
      <c r="M12218">
        <v>0</v>
      </c>
      <c r="N12218">
        <v>0</v>
      </c>
      <c r="O12218">
        <v>0</v>
      </c>
      <c r="P12218">
        <v>2.1122467880000002</v>
      </c>
      <c r="Q12218">
        <v>3.226043888</v>
      </c>
    </row>
    <row r="12219" spans="1:17">
      <c r="A12219" t="s">
        <v>24082</v>
      </c>
      <c r="B12219" t="s">
        <v>9451</v>
      </c>
      <c r="C12219">
        <v>13.7049004</v>
      </c>
      <c r="D12219">
        <v>5.5155713449999997</v>
      </c>
      <c r="E12219">
        <v>4.8601171450000002</v>
      </c>
      <c r="F12219">
        <v>4.9746779170000002</v>
      </c>
      <c r="G12219">
        <v>4.0231856329999998</v>
      </c>
      <c r="H12219">
        <v>7.4565373839999998</v>
      </c>
      <c r="I12219">
        <v>3.3310207699999999</v>
      </c>
      <c r="J12219">
        <v>9.4107835259999995</v>
      </c>
      <c r="K12219">
        <v>6.631706103</v>
      </c>
      <c r="L12219">
        <v>7.793591664</v>
      </c>
      <c r="M12219">
        <v>0.87690645300000003</v>
      </c>
      <c r="N12219">
        <v>3.716745312</v>
      </c>
      <c r="O12219">
        <v>5.5652223359999997</v>
      </c>
      <c r="P12219">
        <v>9.2527624799999995</v>
      </c>
      <c r="Q12219">
        <v>5.9667537409999998</v>
      </c>
    </row>
    <row r="12220" spans="1:17">
      <c r="A12220" t="s">
        <v>24083</v>
      </c>
      <c r="B12220" t="s">
        <v>1678</v>
      </c>
      <c r="C12220">
        <v>5.7897304079999996</v>
      </c>
      <c r="D12220">
        <v>8.1525381110000001</v>
      </c>
      <c r="E12220">
        <v>11.41630037</v>
      </c>
      <c r="F12220">
        <v>1.889269364</v>
      </c>
      <c r="G12220">
        <v>8.8199600060000005</v>
      </c>
      <c r="H12220">
        <v>2.924154771</v>
      </c>
      <c r="I12220">
        <v>7.9806319009999998</v>
      </c>
      <c r="J12220">
        <v>15.78530303</v>
      </c>
      <c r="K12220">
        <v>6.2604477330000003</v>
      </c>
      <c r="L12220">
        <v>9.5716785180000006</v>
      </c>
      <c r="M12220">
        <v>6.0896749229999996</v>
      </c>
      <c r="N12220">
        <v>64.146026199999994</v>
      </c>
      <c r="O12220">
        <v>9.6619185539999997</v>
      </c>
      <c r="P12220">
        <v>68.920282889999996</v>
      </c>
      <c r="Q12220">
        <v>11.23136616</v>
      </c>
    </row>
    <row r="12221" spans="1:17">
      <c r="A12221" t="s">
        <v>24084</v>
      </c>
      <c r="B12221" t="s">
        <v>2605</v>
      </c>
      <c r="C12221">
        <v>11.61098046</v>
      </c>
      <c r="D12221">
        <v>2.1203442890000002</v>
      </c>
      <c r="E12221">
        <v>2.7042341780000001</v>
      </c>
      <c r="F12221">
        <v>2.7338047639999998</v>
      </c>
      <c r="G12221">
        <v>1.571485705</v>
      </c>
      <c r="H12221">
        <v>1.385985386</v>
      </c>
      <c r="I12221">
        <v>6.1780816830000003</v>
      </c>
      <c r="J12221">
        <v>6.663459628</v>
      </c>
      <c r="K12221">
        <v>3.2030989299999999</v>
      </c>
      <c r="L12221">
        <v>4.0648103320000004</v>
      </c>
      <c r="M12221">
        <v>4.8189874350000004</v>
      </c>
      <c r="N12221">
        <v>2.7272222089999998</v>
      </c>
      <c r="O12221">
        <v>6.7769922170000001</v>
      </c>
      <c r="P12221">
        <v>3.1073782539999999</v>
      </c>
      <c r="Q12221">
        <v>4.7459125899999997</v>
      </c>
    </row>
    <row r="12222" spans="1:17">
      <c r="A12222" t="s">
        <v>24085</v>
      </c>
      <c r="B12222" t="s">
        <v>6736</v>
      </c>
      <c r="C12222">
        <v>19.385398500000001</v>
      </c>
      <c r="D12222">
        <v>47.287916289999998</v>
      </c>
      <c r="E12222">
        <v>42.915859730000001</v>
      </c>
      <c r="F12222">
        <v>66.531594339999998</v>
      </c>
      <c r="G12222">
        <v>33.286893300000003</v>
      </c>
      <c r="H12222">
        <v>101.7213094</v>
      </c>
      <c r="I12222">
        <v>43.83454674</v>
      </c>
      <c r="J12222">
        <v>67.34638923</v>
      </c>
      <c r="K12222">
        <v>78.455951339999999</v>
      </c>
      <c r="L12222">
        <v>41.28813212</v>
      </c>
      <c r="M12222">
        <v>6.2715461479999997</v>
      </c>
      <c r="N12222">
        <v>35.469231739999998</v>
      </c>
      <c r="O12222">
        <v>10.372618080000001</v>
      </c>
      <c r="P12222">
        <v>86.533789659999997</v>
      </c>
      <c r="Q12222">
        <v>53.753786140000003</v>
      </c>
    </row>
    <row r="12223" spans="1:17">
      <c r="A12223" t="s">
        <v>24086</v>
      </c>
      <c r="B12223" t="s">
        <v>4993</v>
      </c>
      <c r="C12223">
        <v>8.4760980339999996</v>
      </c>
      <c r="D12223">
        <v>15.96078591</v>
      </c>
      <c r="E12223">
        <v>16.381864409999999</v>
      </c>
      <c r="F12223">
        <v>17.691021079999999</v>
      </c>
      <c r="G12223">
        <v>10.32695902</v>
      </c>
      <c r="H12223">
        <v>37.797527590000001</v>
      </c>
      <c r="I12223">
        <v>38.456008089999997</v>
      </c>
      <c r="J12223">
        <v>43.27920374</v>
      </c>
      <c r="K12223">
        <v>22.216593530000001</v>
      </c>
      <c r="L12223">
        <v>7.4384548170000002</v>
      </c>
      <c r="M12223">
        <v>0.90390357200000004</v>
      </c>
      <c r="N12223">
        <v>17.76270611</v>
      </c>
      <c r="O12223">
        <v>2.6075261689999998</v>
      </c>
      <c r="P12223">
        <v>44.791513799999997</v>
      </c>
      <c r="Q12223">
        <v>20.717308070000001</v>
      </c>
    </row>
    <row r="12224" spans="1:17">
      <c r="A12224" t="s">
        <v>24087</v>
      </c>
      <c r="B12224" t="s">
        <v>3556</v>
      </c>
      <c r="C12224">
        <v>30.390436170000001</v>
      </c>
      <c r="D12224">
        <v>1.569539684</v>
      </c>
      <c r="E12224">
        <v>0.87275855300000005</v>
      </c>
      <c r="F12224">
        <v>0.86287641299999995</v>
      </c>
      <c r="G12224">
        <v>0.64390914200000005</v>
      </c>
      <c r="H12224">
        <v>0.85925924899999995</v>
      </c>
      <c r="I12224">
        <v>3.2627461229999999</v>
      </c>
      <c r="J12224">
        <v>1.7490363600000001</v>
      </c>
      <c r="K12224">
        <v>3.8061202629999999</v>
      </c>
      <c r="L12224">
        <v>14.961402420000001</v>
      </c>
      <c r="M12224">
        <v>2.5052207819999999</v>
      </c>
      <c r="N12224">
        <v>1.333035024</v>
      </c>
      <c r="O12224">
        <v>7.433391984</v>
      </c>
      <c r="P12224">
        <v>0.86714962200000001</v>
      </c>
      <c r="Q12224">
        <v>2.563357672</v>
      </c>
    </row>
    <row r="12225" spans="1:17">
      <c r="A12225" t="s">
        <v>24088</v>
      </c>
      <c r="B12225" t="s">
        <v>24089</v>
      </c>
      <c r="C12225">
        <v>10.39946555</v>
      </c>
      <c r="D12225">
        <v>0.92153193</v>
      </c>
      <c r="E12225">
        <v>0.78675695999999995</v>
      </c>
      <c r="F12225">
        <v>0.72351359299999995</v>
      </c>
      <c r="G12225">
        <v>0.83803675899999996</v>
      </c>
      <c r="H12225">
        <v>0.71003888699999995</v>
      </c>
      <c r="I12225">
        <v>3.7071819289999999</v>
      </c>
      <c r="J12225">
        <v>0.52733767600000003</v>
      </c>
      <c r="K12225">
        <v>2.4112764630000001</v>
      </c>
      <c r="L12225">
        <v>2.6283927870000001</v>
      </c>
      <c r="M12225">
        <v>3.9924515380000001</v>
      </c>
      <c r="N12225">
        <v>0.37034466900000002</v>
      </c>
      <c r="O12225">
        <v>5.8865596379999996</v>
      </c>
      <c r="P12225">
        <v>0.69344419800000001</v>
      </c>
      <c r="Q12225">
        <v>2.54184096</v>
      </c>
    </row>
    <row r="12226" spans="1:17">
      <c r="A12226" t="s">
        <v>24090</v>
      </c>
      <c r="B12226" t="s">
        <v>6546</v>
      </c>
      <c r="C12226">
        <v>3.184892021</v>
      </c>
      <c r="D12226">
        <v>16.227885109999999</v>
      </c>
      <c r="E12226">
        <v>14.08042987</v>
      </c>
      <c r="F12226">
        <v>15.99228935</v>
      </c>
      <c r="G12226">
        <v>16.254705550000001</v>
      </c>
      <c r="H12226">
        <v>6.9313211260000003</v>
      </c>
      <c r="I12226">
        <v>7.2249184</v>
      </c>
      <c r="J12226">
        <v>13.18916566</v>
      </c>
      <c r="K12226">
        <v>22.153989920000001</v>
      </c>
      <c r="L12226">
        <v>15.875587530000001</v>
      </c>
      <c r="M12226">
        <v>0.67928314700000003</v>
      </c>
      <c r="N12226">
        <v>8.1575181299999997</v>
      </c>
      <c r="O12226">
        <v>2.3514657589999999</v>
      </c>
      <c r="P12226">
        <v>19.32576096</v>
      </c>
      <c r="Q12226">
        <v>21.40744119</v>
      </c>
    </row>
    <row r="12227" spans="1:17">
      <c r="A12227" t="s">
        <v>24091</v>
      </c>
      <c r="B12227" t="s">
        <v>5107</v>
      </c>
      <c r="C12227">
        <v>6.1815386480000001</v>
      </c>
      <c r="D12227">
        <v>5.9517003800000001</v>
      </c>
      <c r="E12227">
        <v>6.6269949649999997</v>
      </c>
      <c r="F12227">
        <v>5.6958200579999998</v>
      </c>
      <c r="G12227">
        <v>4.3929097940000004</v>
      </c>
      <c r="H12227">
        <v>3.9263167889999999</v>
      </c>
      <c r="I12227">
        <v>12.82855299</v>
      </c>
      <c r="J12227">
        <v>12.206637669999999</v>
      </c>
      <c r="K12227">
        <v>7.6577688630000003</v>
      </c>
      <c r="L12227">
        <v>6.9103545009999996</v>
      </c>
      <c r="M12227">
        <v>6.3892504680000002</v>
      </c>
      <c r="N12227">
        <v>4.7772182550000002</v>
      </c>
      <c r="O12227">
        <v>7.3725287990000004</v>
      </c>
      <c r="P12227">
        <v>6.8130193849999996</v>
      </c>
      <c r="Q12227">
        <v>5.5568930999999999</v>
      </c>
    </row>
    <row r="12228" spans="1:17">
      <c r="A12228" t="s">
        <v>24092</v>
      </c>
      <c r="B12228" t="s">
        <v>6481</v>
      </c>
      <c r="C12228">
        <v>1.8412868309999999</v>
      </c>
      <c r="D12228">
        <v>0.81581336900000001</v>
      </c>
      <c r="E12228">
        <v>1.1753434890000001</v>
      </c>
      <c r="F12228">
        <v>0.75190513999999997</v>
      </c>
      <c r="G12228">
        <v>0.68133379800000005</v>
      </c>
      <c r="H12228">
        <v>0.80817802000000005</v>
      </c>
      <c r="I12228">
        <v>1.9179890289999999</v>
      </c>
      <c r="J12228">
        <v>2.9344307729999999</v>
      </c>
      <c r="K12228">
        <v>2.9832117419999999</v>
      </c>
      <c r="L12228">
        <v>2.3268623759999998</v>
      </c>
      <c r="M12228">
        <v>1.0098387680000001</v>
      </c>
      <c r="N12228">
        <v>2.6913224690000002</v>
      </c>
      <c r="O12228">
        <v>1.1652486369999999</v>
      </c>
      <c r="P12228">
        <v>1.578579341</v>
      </c>
      <c r="Q12228">
        <v>1.6274055789999999</v>
      </c>
    </row>
    <row r="12229" spans="1:17">
      <c r="A12229" t="s">
        <v>24093</v>
      </c>
      <c r="B12229" t="s">
        <v>2006</v>
      </c>
      <c r="C12229">
        <v>2.6203955080000001</v>
      </c>
      <c r="D12229">
        <v>6.7338619839999998</v>
      </c>
      <c r="E12229">
        <v>5.8543441539999996</v>
      </c>
      <c r="F12229">
        <v>6.6343769330000004</v>
      </c>
      <c r="G12229">
        <v>4.0724393240000003</v>
      </c>
      <c r="H12229">
        <v>1.8114777</v>
      </c>
      <c r="I12229">
        <v>17.578320770000001</v>
      </c>
      <c r="J12229">
        <v>24.515513670000001</v>
      </c>
      <c r="K12229">
        <v>17.593377669999999</v>
      </c>
      <c r="L12229">
        <v>10.265445229999999</v>
      </c>
      <c r="M12229">
        <v>1.0059942040000001</v>
      </c>
      <c r="N12229">
        <v>10.336679780000001</v>
      </c>
      <c r="O12229">
        <v>3.4824372339999998</v>
      </c>
      <c r="P12229">
        <v>15.17529588</v>
      </c>
      <c r="Q12229">
        <v>12.60941012</v>
      </c>
    </row>
    <row r="12230" spans="1:17">
      <c r="A12230" t="s">
        <v>23966</v>
      </c>
      <c r="B12230" t="s">
        <v>24094</v>
      </c>
      <c r="C12230">
        <v>29.252348520000002</v>
      </c>
      <c r="D12230">
        <v>0.38119850900000002</v>
      </c>
      <c r="E12230">
        <v>0.73225764999999998</v>
      </c>
      <c r="F12230">
        <v>0.46844883700000001</v>
      </c>
      <c r="G12230">
        <v>2.0799606769999999</v>
      </c>
      <c r="H12230">
        <v>9.2519546209999994</v>
      </c>
      <c r="I12230">
        <v>7.5281069399999998</v>
      </c>
      <c r="J12230">
        <v>0.43627427200000002</v>
      </c>
      <c r="K12230">
        <v>5.4642495069999999</v>
      </c>
      <c r="L12230">
        <v>8.6980331660000001</v>
      </c>
      <c r="M12230">
        <v>9.9090429130000004</v>
      </c>
      <c r="N12230">
        <v>1.909055546</v>
      </c>
      <c r="O12230">
        <v>24.77367155</v>
      </c>
      <c r="P12230">
        <v>1.5489809779999999</v>
      </c>
      <c r="Q12230">
        <v>7.0972965549999998</v>
      </c>
    </row>
    <row r="12231" spans="1:17">
      <c r="A12231" t="s">
        <v>23964</v>
      </c>
      <c r="B12231" t="s">
        <v>24095</v>
      </c>
      <c r="C12231">
        <v>8.2913765500000007</v>
      </c>
      <c r="D12231">
        <v>5.9343335430000002</v>
      </c>
      <c r="E12231">
        <v>2.4427436660000001</v>
      </c>
      <c r="F12231">
        <v>2.300644482</v>
      </c>
      <c r="G12231">
        <v>4.5155682429999997</v>
      </c>
      <c r="H12231">
        <v>12.98233456</v>
      </c>
      <c r="I12231">
        <v>9.3011359880000004</v>
      </c>
      <c r="J12231">
        <v>3.88098812</v>
      </c>
      <c r="K12231">
        <v>4.3400547659999997</v>
      </c>
      <c r="L12231">
        <v>10.88093724</v>
      </c>
      <c r="M12231">
        <v>3.672849883</v>
      </c>
      <c r="N12231">
        <v>0.47173573299999999</v>
      </c>
      <c r="O12231">
        <v>7.41665011</v>
      </c>
      <c r="P12231">
        <v>1.004744418</v>
      </c>
      <c r="Q12231">
        <v>3.5075442429999999</v>
      </c>
    </row>
    <row r="12232" spans="1:17">
      <c r="A12232" t="s">
        <v>9799</v>
      </c>
      <c r="B12232" t="s">
        <v>4640</v>
      </c>
      <c r="C12232">
        <v>9.9113839680000009</v>
      </c>
      <c r="D12232">
        <v>5.7179776330000003</v>
      </c>
      <c r="E12232">
        <v>6.9967218439999996</v>
      </c>
      <c r="F12232">
        <v>5.4527444650000003</v>
      </c>
      <c r="G12232">
        <v>5.2236726720000002</v>
      </c>
      <c r="H12232">
        <v>7.0182684340000003</v>
      </c>
      <c r="I12232">
        <v>7.377544801</v>
      </c>
      <c r="J12232">
        <v>8.9785245210000006</v>
      </c>
      <c r="K12232">
        <v>8.3837199590000004</v>
      </c>
      <c r="L12232">
        <v>5.9364076360000002</v>
      </c>
      <c r="M12232">
        <v>3.7654363069999999</v>
      </c>
      <c r="N12232">
        <v>3.2199403549999999</v>
      </c>
      <c r="O12232">
        <v>4.8022809459999998</v>
      </c>
      <c r="P12232">
        <v>4.8638002709999997</v>
      </c>
      <c r="Q12232">
        <v>6.3875668990000003</v>
      </c>
    </row>
    <row r="12233" spans="1:17">
      <c r="A12233" t="s">
        <v>24096</v>
      </c>
      <c r="B12233" t="s">
        <v>5532</v>
      </c>
      <c r="C12233">
        <v>7.6951738880000002</v>
      </c>
      <c r="D12233">
        <v>0.82080010199999998</v>
      </c>
      <c r="E12233">
        <v>0.576103327</v>
      </c>
      <c r="F12233">
        <v>0.38794934800000003</v>
      </c>
      <c r="G12233">
        <v>0.54136805600000004</v>
      </c>
      <c r="H12233">
        <v>2.2986222660000002</v>
      </c>
      <c r="I12233">
        <v>2.0781523640000001</v>
      </c>
      <c r="J12233">
        <v>1.698127602</v>
      </c>
      <c r="K12233">
        <v>1.163637872</v>
      </c>
      <c r="L12233">
        <v>3.7817535499999999</v>
      </c>
      <c r="M12233">
        <v>6.5649973749999999</v>
      </c>
      <c r="N12233">
        <v>0.28106637899999998</v>
      </c>
      <c r="O12233">
        <v>6.944045537</v>
      </c>
      <c r="P12233">
        <v>0.98347998599999997</v>
      </c>
      <c r="Q12233">
        <v>1.1755356610000001</v>
      </c>
    </row>
    <row r="12234" spans="1:17">
      <c r="A12234" t="s">
        <v>24097</v>
      </c>
      <c r="B12234" t="s">
        <v>24098</v>
      </c>
      <c r="C12234">
        <v>31.61791393</v>
      </c>
      <c r="D12234">
        <v>0.30721169300000001</v>
      </c>
      <c r="E12234">
        <v>0.59013376699999998</v>
      </c>
      <c r="F12234">
        <v>0.566291408</v>
      </c>
      <c r="G12234">
        <v>0.38314540000000002</v>
      </c>
      <c r="H12234">
        <v>0.21303550900000001</v>
      </c>
      <c r="I12234">
        <v>3.2357209139999998</v>
      </c>
      <c r="J12234">
        <v>0.59771626300000003</v>
      </c>
      <c r="K12234">
        <v>2.7680358250000001</v>
      </c>
      <c r="L12234">
        <v>3.5049159840000002</v>
      </c>
      <c r="M12234">
        <v>25.022163429999999</v>
      </c>
      <c r="N12234">
        <v>0.82054771599999998</v>
      </c>
      <c r="O12234">
        <v>19.04387212</v>
      </c>
      <c r="P12234">
        <v>0.74900356199999996</v>
      </c>
      <c r="Q12234">
        <v>4.7664852619999998</v>
      </c>
    </row>
    <row r="12235" spans="1:17">
      <c r="A12235" t="e">
        <v>#N/A</v>
      </c>
      <c r="B12235" t="s">
        <v>24099</v>
      </c>
      <c r="C12235">
        <v>0</v>
      </c>
      <c r="D12235">
        <v>0</v>
      </c>
      <c r="E12235">
        <v>0</v>
      </c>
      <c r="F12235">
        <v>0</v>
      </c>
      <c r="G12235">
        <v>0</v>
      </c>
      <c r="H12235">
        <v>0</v>
      </c>
      <c r="I12235">
        <v>0</v>
      </c>
      <c r="J12235">
        <v>0.65441140799999997</v>
      </c>
      <c r="K12235">
        <v>0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</row>
    <row r="12236" spans="1:17">
      <c r="A12236" t="s">
        <v>19824</v>
      </c>
      <c r="B12236" t="s">
        <v>24100</v>
      </c>
      <c r="C12236">
        <v>0</v>
      </c>
      <c r="D12236">
        <v>0.44411476799999999</v>
      </c>
      <c r="E12236">
        <v>0</v>
      </c>
      <c r="F12236">
        <v>0</v>
      </c>
      <c r="G12236">
        <v>0</v>
      </c>
      <c r="H12236">
        <v>0</v>
      </c>
      <c r="I12236">
        <v>0</v>
      </c>
      <c r="J12236">
        <v>1.0165614110000001</v>
      </c>
      <c r="K12236">
        <v>0</v>
      </c>
      <c r="L12236">
        <v>1.2667038589999999</v>
      </c>
      <c r="M12236">
        <v>0</v>
      </c>
      <c r="N12236">
        <v>0</v>
      </c>
      <c r="O12236">
        <v>0</v>
      </c>
      <c r="P12236">
        <v>0</v>
      </c>
      <c r="Q12236">
        <v>0</v>
      </c>
    </row>
    <row r="12237" spans="1:17">
      <c r="A12237" t="s">
        <v>10813</v>
      </c>
      <c r="B12237" t="s">
        <v>24101</v>
      </c>
      <c r="C12237">
        <v>0</v>
      </c>
      <c r="D12237">
        <v>1.33072934</v>
      </c>
      <c r="E12237">
        <v>0.47929591599999999</v>
      </c>
      <c r="F12237">
        <v>0.20441403799999999</v>
      </c>
      <c r="G12237">
        <v>0.51863954499999998</v>
      </c>
      <c r="H12237">
        <v>8.0744331240000005</v>
      </c>
      <c r="I12237">
        <v>0</v>
      </c>
      <c r="J12237">
        <v>0.76149691100000005</v>
      </c>
      <c r="K12237">
        <v>0.68125708100000004</v>
      </c>
      <c r="L12237">
        <v>1.897752691</v>
      </c>
      <c r="M12237">
        <v>0</v>
      </c>
      <c r="N12237">
        <v>0</v>
      </c>
      <c r="O12237">
        <v>0</v>
      </c>
      <c r="P12237">
        <v>0</v>
      </c>
      <c r="Q12237">
        <v>0</v>
      </c>
    </row>
    <row r="12238" spans="1:17">
      <c r="A12238" t="e">
        <v>#N/A</v>
      </c>
      <c r="B12238" t="s">
        <v>24102</v>
      </c>
      <c r="C12238">
        <v>0</v>
      </c>
      <c r="D12238">
        <v>0</v>
      </c>
      <c r="E12238">
        <v>8.3846296000000001E-2</v>
      </c>
      <c r="F12238">
        <v>0</v>
      </c>
      <c r="G12238">
        <v>0.13609339200000001</v>
      </c>
      <c r="H12238">
        <v>0</v>
      </c>
      <c r="I12238">
        <v>6.8959758229999997</v>
      </c>
      <c r="J12238">
        <v>0.299730416</v>
      </c>
      <c r="K12238">
        <v>4.2903594820000004</v>
      </c>
      <c r="L12238">
        <v>0.49797899800000001</v>
      </c>
      <c r="M12238">
        <v>3.0256619580000002</v>
      </c>
      <c r="N12238">
        <v>0.194305908</v>
      </c>
      <c r="O12238">
        <v>11.34671979</v>
      </c>
      <c r="P12238">
        <v>0.118242823</v>
      </c>
      <c r="Q12238">
        <v>5.4177836289999997</v>
      </c>
    </row>
    <row r="12239" spans="1:17">
      <c r="A12239" t="s">
        <v>24103</v>
      </c>
      <c r="B12239" t="s">
        <v>5671</v>
      </c>
      <c r="C12239">
        <v>2.5973228430000002</v>
      </c>
      <c r="D12239">
        <v>2.7810708819999999</v>
      </c>
      <c r="E12239">
        <v>8.4278710629999996</v>
      </c>
      <c r="F12239">
        <v>2.180202135</v>
      </c>
      <c r="G12239">
        <v>5.5316115039999998</v>
      </c>
      <c r="H12239">
        <v>7.8138700300000004</v>
      </c>
      <c r="I12239">
        <v>18.938633809999999</v>
      </c>
      <c r="J12239">
        <v>17.505848149999998</v>
      </c>
      <c r="K12239">
        <v>10.60447344</v>
      </c>
      <c r="L12239">
        <v>8.2056916659999999</v>
      </c>
      <c r="M12239">
        <v>14.95704591</v>
      </c>
      <c r="N12239">
        <v>13.07389543</v>
      </c>
      <c r="O12239">
        <v>15.341218960000001</v>
      </c>
      <c r="P12239">
        <v>5.1957433230000003</v>
      </c>
      <c r="Q12239">
        <v>13.98628671</v>
      </c>
    </row>
    <row r="12240" spans="1:17">
      <c r="A12240" t="s">
        <v>24104</v>
      </c>
      <c r="B12240" t="s">
        <v>7734</v>
      </c>
      <c r="C12240">
        <v>20.692279289999998</v>
      </c>
      <c r="D12240">
        <v>3.281202355</v>
      </c>
      <c r="E12240">
        <v>2.409961885</v>
      </c>
      <c r="F12240">
        <v>1.1859464230000001</v>
      </c>
      <c r="G12240">
        <v>1.843003132</v>
      </c>
      <c r="H12240">
        <v>1.6730478520000001</v>
      </c>
      <c r="I12240">
        <v>3.4940580730000002</v>
      </c>
      <c r="J12240">
        <v>5.7985820979999998</v>
      </c>
      <c r="K12240">
        <v>9.0906140089999994</v>
      </c>
      <c r="L12240">
        <v>11.560676989999999</v>
      </c>
      <c r="M12240">
        <v>11.288783069999999</v>
      </c>
      <c r="N12240">
        <v>3.248884967</v>
      </c>
      <c r="O12240">
        <v>20.262788799999999</v>
      </c>
      <c r="P12240">
        <v>4.0848654489999996</v>
      </c>
      <c r="Q12240">
        <v>9.1336516840000002</v>
      </c>
    </row>
    <row r="12241" spans="1:17">
      <c r="A12241" t="e">
        <v>#N/A</v>
      </c>
      <c r="B12241" t="s">
        <v>24105</v>
      </c>
      <c r="C12241">
        <v>0</v>
      </c>
      <c r="D12241">
        <v>0</v>
      </c>
      <c r="E12241">
        <v>0</v>
      </c>
      <c r="F12241">
        <v>0</v>
      </c>
      <c r="G12241">
        <v>0</v>
      </c>
      <c r="H12241">
        <v>0</v>
      </c>
      <c r="I12241">
        <v>0</v>
      </c>
      <c r="J12241">
        <v>0.35136182999999999</v>
      </c>
      <c r="K12241">
        <v>1.257353674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</row>
    <row r="12242" spans="1:17">
      <c r="A12242" t="e">
        <v>#N/A</v>
      </c>
      <c r="B12242" t="s">
        <v>24106</v>
      </c>
      <c r="C12242">
        <v>30.310042719999998</v>
      </c>
      <c r="D12242">
        <v>0</v>
      </c>
      <c r="E12242">
        <v>0.20153880299999999</v>
      </c>
      <c r="F12242">
        <v>0.51572348999999995</v>
      </c>
      <c r="G12242">
        <v>0.65424713300000004</v>
      </c>
      <c r="H12242">
        <v>0</v>
      </c>
      <c r="I12242">
        <v>2.762608051</v>
      </c>
      <c r="J12242">
        <v>0.72045292699999997</v>
      </c>
      <c r="K12242">
        <v>0.85938393300000004</v>
      </c>
      <c r="L12242">
        <v>9.5758163290000002</v>
      </c>
      <c r="M12242">
        <v>0</v>
      </c>
      <c r="N12242">
        <v>0.46704722799999998</v>
      </c>
      <c r="O12242">
        <v>4.1959641300000001</v>
      </c>
      <c r="P12242">
        <v>0</v>
      </c>
      <c r="Q12242">
        <v>0</v>
      </c>
    </row>
    <row r="12243" spans="1:17">
      <c r="A12243" t="s">
        <v>24107</v>
      </c>
      <c r="B12243" t="s">
        <v>1458</v>
      </c>
      <c r="C12243">
        <v>37.54312109</v>
      </c>
      <c r="D12243">
        <v>2.8024870609999999</v>
      </c>
      <c r="E12243">
        <v>2.8653560210000002</v>
      </c>
      <c r="F12243">
        <v>2.1663444250000001</v>
      </c>
      <c r="G12243">
        <v>4.0871051139999999</v>
      </c>
      <c r="H12243">
        <v>8.9332819879999992</v>
      </c>
      <c r="I12243">
        <v>8.9266090200000008</v>
      </c>
      <c r="J12243">
        <v>2.5348742299999998</v>
      </c>
      <c r="K12243">
        <v>14.25456393</v>
      </c>
      <c r="L12243">
        <v>13.150188480000001</v>
      </c>
      <c r="M12243">
        <v>16.449794560000001</v>
      </c>
      <c r="N12243">
        <v>3.118878627</v>
      </c>
      <c r="O12243">
        <v>29.375895119999999</v>
      </c>
      <c r="P12243">
        <v>2.1428590609999998</v>
      </c>
      <c r="Q12243">
        <v>13.184701110000001</v>
      </c>
    </row>
    <row r="12244" spans="1:17">
      <c r="A12244" t="s">
        <v>24108</v>
      </c>
      <c r="B12244" t="s">
        <v>4538</v>
      </c>
      <c r="C12244">
        <v>44.687520999999997</v>
      </c>
      <c r="D12244">
        <v>1.7068589949999999</v>
      </c>
      <c r="E12244">
        <v>0.71722997399999999</v>
      </c>
      <c r="F12244">
        <v>1.0749852049999999</v>
      </c>
      <c r="G12244">
        <v>0.99784893900000005</v>
      </c>
      <c r="H12244">
        <v>1.2575951110000001</v>
      </c>
      <c r="I12244">
        <v>3.9325931779999999</v>
      </c>
      <c r="J12244">
        <v>1.8069568739999999</v>
      </c>
      <c r="K12244">
        <v>3.757399715</v>
      </c>
      <c r="L12244">
        <v>6.5722078960000001</v>
      </c>
      <c r="M12244">
        <v>16.63831832</v>
      </c>
      <c r="N12244">
        <v>0.68858968700000001</v>
      </c>
      <c r="O12244">
        <v>25.811833440000001</v>
      </c>
      <c r="P12244">
        <v>1.213753751</v>
      </c>
      <c r="Q12244">
        <v>10.99021668</v>
      </c>
    </row>
    <row r="12245" spans="1:17">
      <c r="A12245" t="s">
        <v>24109</v>
      </c>
      <c r="B12245" t="s">
        <v>6143</v>
      </c>
      <c r="C12245">
        <v>22.00135066</v>
      </c>
      <c r="D12245">
        <v>2.8348983969999999</v>
      </c>
      <c r="E12245">
        <v>3.164690577</v>
      </c>
      <c r="F12245">
        <v>2.521143511</v>
      </c>
      <c r="G12245">
        <v>2.5586593500000001</v>
      </c>
      <c r="H12245">
        <v>3.8368685340000002</v>
      </c>
      <c r="I12245">
        <v>7.6938521590000004</v>
      </c>
      <c r="J12245">
        <v>4.3544417710000003</v>
      </c>
      <c r="K12245">
        <v>6.6709123019999996</v>
      </c>
      <c r="L12245">
        <v>5.67417222</v>
      </c>
      <c r="M12245">
        <v>2.8011428729999999</v>
      </c>
      <c r="N12245">
        <v>1.951086941</v>
      </c>
      <c r="O12245">
        <v>4.351074519</v>
      </c>
      <c r="P12245">
        <v>2.8461841290000001</v>
      </c>
      <c r="Q12245">
        <v>3.4724473489999998</v>
      </c>
    </row>
    <row r="12246" spans="1:17">
      <c r="A12246" t="s">
        <v>24110</v>
      </c>
      <c r="B12246" t="s">
        <v>2775</v>
      </c>
      <c r="C12246">
        <v>207.26958379999999</v>
      </c>
      <c r="D12246">
        <v>14.0556281</v>
      </c>
      <c r="E12246">
        <v>12.803788600000001</v>
      </c>
      <c r="F12246">
        <v>10.088674230000001</v>
      </c>
      <c r="G12246">
        <v>13.09328133</v>
      </c>
      <c r="H12246">
        <v>18.411940600000001</v>
      </c>
      <c r="I12246">
        <v>220.11220019999999</v>
      </c>
      <c r="J12246">
        <v>23.15574917</v>
      </c>
      <c r="K12246">
        <v>79.507371410000005</v>
      </c>
      <c r="L12246">
        <v>100.0438606</v>
      </c>
      <c r="M12246">
        <v>275.52805510000002</v>
      </c>
      <c r="N12246">
        <v>19.693368960000001</v>
      </c>
      <c r="O12246">
        <v>264.36453019999999</v>
      </c>
      <c r="P12246">
        <v>9.6471154269999992</v>
      </c>
      <c r="Q12246">
        <v>74.615739180000006</v>
      </c>
    </row>
    <row r="12247" spans="1:17">
      <c r="A12247" t="s">
        <v>24111</v>
      </c>
      <c r="B12247" t="s">
        <v>5112</v>
      </c>
      <c r="C12247">
        <v>67.292692489999993</v>
      </c>
      <c r="D12247">
        <v>206.11947939999999</v>
      </c>
      <c r="E12247">
        <v>466.84694180000002</v>
      </c>
      <c r="F12247">
        <v>278.30880020000001</v>
      </c>
      <c r="G12247">
        <v>786.14023959999997</v>
      </c>
      <c r="H12247">
        <v>1224.821901</v>
      </c>
      <c r="I12247">
        <v>408.66866249999998</v>
      </c>
      <c r="J12247">
        <v>207.23027930000001</v>
      </c>
      <c r="K12247">
        <v>634.80082289999996</v>
      </c>
      <c r="L12247">
        <v>683.80519670000001</v>
      </c>
      <c r="M12247">
        <v>121.50374050000001</v>
      </c>
      <c r="N12247">
        <v>98.748170819999999</v>
      </c>
      <c r="O12247">
        <v>68.059537219999996</v>
      </c>
      <c r="P12247">
        <v>91.924644950000001</v>
      </c>
      <c r="Q12247">
        <v>386.1267292</v>
      </c>
    </row>
    <row r="12248" spans="1:17">
      <c r="A12248" t="s">
        <v>24112</v>
      </c>
      <c r="B12248" t="s">
        <v>24113</v>
      </c>
      <c r="C12248">
        <v>31.421960039999998</v>
      </c>
      <c r="D12248">
        <v>2.486077232</v>
      </c>
      <c r="E12248">
        <v>4.2980340310000003</v>
      </c>
      <c r="F12248">
        <v>3.055101112</v>
      </c>
      <c r="G12248">
        <v>1.9378515629999999</v>
      </c>
      <c r="H12248">
        <v>6.0338834480000001</v>
      </c>
      <c r="I12248">
        <v>16.365449869999999</v>
      </c>
      <c r="J12248">
        <v>10.52748787</v>
      </c>
      <c r="K12248">
        <v>8.1454651039999995</v>
      </c>
      <c r="L12248">
        <v>22.6905213</v>
      </c>
      <c r="M12248">
        <v>4.3082795279999999</v>
      </c>
      <c r="N12248">
        <v>9.1302656570000007</v>
      </c>
      <c r="O12248">
        <v>4.9713053269999996</v>
      </c>
      <c r="P12248">
        <v>3.0306149570000001</v>
      </c>
      <c r="Q12248">
        <v>0</v>
      </c>
    </row>
    <row r="12249" spans="1:17">
      <c r="A12249" t="s">
        <v>24114</v>
      </c>
      <c r="B12249" t="s">
        <v>24115</v>
      </c>
      <c r="C12249">
        <v>1.138454396</v>
      </c>
      <c r="D12249">
        <v>6.3051441999999999E-2</v>
      </c>
      <c r="E12249">
        <v>0.33307377599999999</v>
      </c>
      <c r="F12249">
        <v>0.193707307</v>
      </c>
      <c r="G12249">
        <v>0.24573720700000001</v>
      </c>
      <c r="H12249">
        <v>0.21861466099999999</v>
      </c>
      <c r="I12249">
        <v>3.7355182610000002</v>
      </c>
      <c r="J12249">
        <v>0.64945032899999999</v>
      </c>
      <c r="K12249">
        <v>0.90380419099999998</v>
      </c>
      <c r="L12249">
        <v>0.71934113</v>
      </c>
      <c r="M12249">
        <v>1.0926580749999999</v>
      </c>
      <c r="N12249">
        <v>0.105254613</v>
      </c>
      <c r="O12249">
        <v>1.260813481</v>
      </c>
      <c r="P12249">
        <v>0.59781485000000001</v>
      </c>
      <c r="Q12249">
        <v>0.39130511699999998</v>
      </c>
    </row>
    <row r="12250" spans="1:17">
      <c r="A12250" t="s">
        <v>24116</v>
      </c>
      <c r="B12250" t="s">
        <v>24117</v>
      </c>
      <c r="C12250">
        <v>0.81214224599999996</v>
      </c>
      <c r="D12250">
        <v>0.17991670000000001</v>
      </c>
      <c r="E12250">
        <v>0.12960312399999999</v>
      </c>
      <c r="F12250">
        <v>0.60801618999999996</v>
      </c>
      <c r="G12250">
        <v>0.56096705999999996</v>
      </c>
      <c r="H12250">
        <v>3.1190744609999999</v>
      </c>
      <c r="I12250">
        <v>0.59218146999999999</v>
      </c>
      <c r="J12250">
        <v>1.0810335950000001</v>
      </c>
      <c r="K12250">
        <v>0.92107029200000001</v>
      </c>
      <c r="L12250">
        <v>0.76973744799999999</v>
      </c>
      <c r="M12250">
        <v>0</v>
      </c>
      <c r="N12250">
        <v>0.150171528</v>
      </c>
      <c r="O12250">
        <v>0.44971493600000001</v>
      </c>
      <c r="P12250">
        <v>0.67015892899999996</v>
      </c>
      <c r="Q12250">
        <v>2.2331709910000002</v>
      </c>
    </row>
    <row r="12251" spans="1:17">
      <c r="A12251" t="s">
        <v>24118</v>
      </c>
      <c r="B12251" t="s">
        <v>2934</v>
      </c>
      <c r="C12251">
        <v>6.4192901349999998</v>
      </c>
      <c r="D12251">
        <v>4.1714572570000001</v>
      </c>
      <c r="E12251">
        <v>3.1870281130000002</v>
      </c>
      <c r="F12251">
        <v>3.4369096030000001</v>
      </c>
      <c r="G12251">
        <v>3.3993731870000001</v>
      </c>
      <c r="H12251">
        <v>6.2455829859999996</v>
      </c>
      <c r="I12251">
        <v>2.4963670680000001</v>
      </c>
      <c r="J12251">
        <v>3.5263619930000001</v>
      </c>
      <c r="K12251">
        <v>2.7179686670000001</v>
      </c>
      <c r="L12251">
        <v>3.7856724659999998</v>
      </c>
      <c r="M12251">
        <v>7.3932755419999996</v>
      </c>
      <c r="N12251">
        <v>5.3809648560000003</v>
      </c>
      <c r="O12251">
        <v>1.89579312</v>
      </c>
      <c r="P12251">
        <v>2.7608780130000001</v>
      </c>
      <c r="Q12251">
        <v>2.3535076660000001</v>
      </c>
    </row>
    <row r="12252" spans="1:17">
      <c r="A12252" t="e">
        <v>#N/A</v>
      </c>
      <c r="B12252" t="s">
        <v>24119</v>
      </c>
      <c r="C12252">
        <v>26.933108610000001</v>
      </c>
      <c r="D12252">
        <v>2.9832926780000002</v>
      </c>
      <c r="E12252">
        <v>2.1490170160000002</v>
      </c>
      <c r="F12252">
        <v>0.61102022199999995</v>
      </c>
      <c r="G12252">
        <v>1.5502812500000001</v>
      </c>
      <c r="H12252">
        <v>0</v>
      </c>
      <c r="I12252">
        <v>9.8192699220000002</v>
      </c>
      <c r="J12252">
        <v>2.2762135940000001</v>
      </c>
      <c r="K12252">
        <v>16.290930209999999</v>
      </c>
      <c r="L12252">
        <v>11.34526065</v>
      </c>
      <c r="M12252">
        <v>8.6165590549999997</v>
      </c>
      <c r="N12252">
        <v>6.0868437709999998</v>
      </c>
      <c r="O12252">
        <v>29.827831960000001</v>
      </c>
      <c r="P12252">
        <v>2.357144967</v>
      </c>
      <c r="Q12252">
        <v>1.5428905550000001</v>
      </c>
    </row>
    <row r="12253" spans="1:17">
      <c r="A12253" t="e">
        <v>#N/A</v>
      </c>
      <c r="B12253" t="s">
        <v>24120</v>
      </c>
      <c r="C12253">
        <v>13.550394539999999</v>
      </c>
      <c r="D12253">
        <v>0.36946044300000003</v>
      </c>
      <c r="E12253">
        <v>0.310497943</v>
      </c>
      <c r="F12253">
        <v>0.11350602799999999</v>
      </c>
      <c r="G12253">
        <v>0.683970627</v>
      </c>
      <c r="H12253">
        <v>3.762964164</v>
      </c>
      <c r="I12253">
        <v>2.7361115580000002</v>
      </c>
      <c r="J12253">
        <v>0.89853560300000002</v>
      </c>
      <c r="K12253">
        <v>1.702282965</v>
      </c>
      <c r="L12253">
        <v>2.5027152469999998</v>
      </c>
      <c r="M12253">
        <v>6.8027755489999997</v>
      </c>
      <c r="N12253">
        <v>0.30837848299999998</v>
      </c>
      <c r="O12253">
        <v>7.3879469379999998</v>
      </c>
      <c r="P12253">
        <v>0.37532098400000002</v>
      </c>
      <c r="Q12253">
        <v>1.719688211</v>
      </c>
    </row>
    <row r="12254" spans="1:17">
      <c r="A12254" t="s">
        <v>17033</v>
      </c>
      <c r="B12254" t="s">
        <v>24121</v>
      </c>
      <c r="C12254">
        <v>50.499578640000003</v>
      </c>
      <c r="D12254">
        <v>78.808648239999997</v>
      </c>
      <c r="E12254">
        <v>15.52067845</v>
      </c>
      <c r="F12254">
        <v>8.8597932250000007</v>
      </c>
      <c r="G12254">
        <v>12.20846484</v>
      </c>
      <c r="H12254">
        <v>34.910325669999999</v>
      </c>
      <c r="I12254">
        <v>18.00199486</v>
      </c>
      <c r="J12254">
        <v>23.473452689999998</v>
      </c>
      <c r="K12254">
        <v>57.527347300000002</v>
      </c>
      <c r="L12254">
        <v>92.180242789999994</v>
      </c>
      <c r="M12254">
        <v>12.924838579999999</v>
      </c>
      <c r="N12254">
        <v>3.735108678</v>
      </c>
      <c r="O12254">
        <v>7.4569579910000003</v>
      </c>
      <c r="P12254">
        <v>0.67346998999999996</v>
      </c>
      <c r="Q12254">
        <v>7.714452777</v>
      </c>
    </row>
    <row r="12255" spans="1:17">
      <c r="A12255" t="s">
        <v>24122</v>
      </c>
      <c r="B12255" t="s">
        <v>24123</v>
      </c>
      <c r="C12255">
        <v>6.9059252840000003</v>
      </c>
      <c r="D12255">
        <v>9.7913195579999996</v>
      </c>
      <c r="E12255">
        <v>3.2327093570000001</v>
      </c>
      <c r="F12255">
        <v>3.5721182229999999</v>
      </c>
      <c r="G12255">
        <v>3.8160769229999998</v>
      </c>
      <c r="H12255">
        <v>1.0609025839999999</v>
      </c>
      <c r="I12255">
        <v>10.07104607</v>
      </c>
      <c r="J12255">
        <v>6.4784540750000001</v>
      </c>
      <c r="K12255">
        <v>3.7594454329999998</v>
      </c>
      <c r="L12255">
        <v>20.072384230000001</v>
      </c>
      <c r="M12255">
        <v>2.6512489399999999</v>
      </c>
      <c r="N12255">
        <v>4.0862727420000002</v>
      </c>
      <c r="O12255">
        <v>0</v>
      </c>
      <c r="P12255">
        <v>0.20722153600000001</v>
      </c>
      <c r="Q12255">
        <v>5.6968266659999998</v>
      </c>
    </row>
    <row r="12256" spans="1:17">
      <c r="A12256" t="s">
        <v>24124</v>
      </c>
      <c r="B12256" t="s">
        <v>24125</v>
      </c>
      <c r="C12256">
        <v>654.56649660000005</v>
      </c>
      <c r="D12256">
        <v>1989.349025</v>
      </c>
      <c r="E12256">
        <v>1614.3381529999999</v>
      </c>
      <c r="F12256">
        <v>84.113030910000006</v>
      </c>
      <c r="G12256">
        <v>712.90346280000006</v>
      </c>
      <c r="H12256">
        <v>70.174728970000004</v>
      </c>
      <c r="I12256">
        <v>381.57247430000001</v>
      </c>
      <c r="J12256">
        <v>605.29254560000004</v>
      </c>
      <c r="K12256">
        <v>274.78687819999999</v>
      </c>
      <c r="L12256">
        <v>406.15314319999999</v>
      </c>
      <c r="M12256">
        <v>329.81312839999998</v>
      </c>
      <c r="N12256">
        <v>1512.084883</v>
      </c>
      <c r="O12256">
        <v>439.49068849999998</v>
      </c>
      <c r="P12256">
        <v>1825.6057539999999</v>
      </c>
      <c r="Q12256">
        <v>438.87823259999999</v>
      </c>
    </row>
    <row r="12257" spans="1:17">
      <c r="A12257" t="s">
        <v>24124</v>
      </c>
      <c r="B12257" t="s">
        <v>24126</v>
      </c>
      <c r="C12257">
        <v>10.867745579999999</v>
      </c>
      <c r="D12257">
        <v>1.203784765</v>
      </c>
      <c r="E12257">
        <v>0.57809814500000001</v>
      </c>
      <c r="F12257">
        <v>0</v>
      </c>
      <c r="G12257">
        <v>0</v>
      </c>
      <c r="H12257">
        <v>0</v>
      </c>
      <c r="I12257">
        <v>0</v>
      </c>
      <c r="J12257">
        <v>0.68885411399999996</v>
      </c>
      <c r="K12257">
        <v>0</v>
      </c>
      <c r="L12257">
        <v>0</v>
      </c>
      <c r="M12257">
        <v>0</v>
      </c>
      <c r="N12257">
        <v>0</v>
      </c>
      <c r="O12257">
        <v>0</v>
      </c>
      <c r="P12257">
        <v>3.261012585</v>
      </c>
      <c r="Q12257">
        <v>0</v>
      </c>
    </row>
    <row r="12258" spans="1:17">
      <c r="A12258" t="e">
        <v>#N/A</v>
      </c>
      <c r="B12258" t="s">
        <v>5191</v>
      </c>
      <c r="C12258">
        <v>102.2070008</v>
      </c>
      <c r="D12258">
        <v>9.1855062370000002</v>
      </c>
      <c r="E12258">
        <v>6.9476252919999997</v>
      </c>
      <c r="F12258">
        <v>5.5875222750000004</v>
      </c>
      <c r="G12258">
        <v>10.381903550000001</v>
      </c>
      <c r="H12258">
        <v>10.43034471</v>
      </c>
      <c r="I12258">
        <v>40.815037629999999</v>
      </c>
      <c r="J12258">
        <v>12.74656759</v>
      </c>
      <c r="K12258">
        <v>35.36244087</v>
      </c>
      <c r="L12258">
        <v>42.704198980000001</v>
      </c>
      <c r="M12258">
        <v>73.223449639999998</v>
      </c>
      <c r="N12258">
        <v>11.142546429999999</v>
      </c>
      <c r="O12258">
        <v>76.685878560000006</v>
      </c>
      <c r="P12258">
        <v>7.7138008549999997</v>
      </c>
      <c r="Q12258">
        <v>30.070874960000001</v>
      </c>
    </row>
    <row r="12259" spans="1:17">
      <c r="A12259" t="s">
        <v>24127</v>
      </c>
      <c r="B12259" t="s">
        <v>2709</v>
      </c>
      <c r="C12259">
        <v>35.099656090000003</v>
      </c>
      <c r="D12259">
        <v>1.47108766</v>
      </c>
      <c r="E12259">
        <v>2.556734214</v>
      </c>
      <c r="F12259">
        <v>1.721710887</v>
      </c>
      <c r="G12259">
        <v>2.3479757370000001</v>
      </c>
      <c r="H12259">
        <v>4.7362882989999999</v>
      </c>
      <c r="I12259">
        <v>19.829010619999998</v>
      </c>
      <c r="J12259">
        <v>10.86342981</v>
      </c>
      <c r="K12259">
        <v>12.04979983</v>
      </c>
      <c r="L12259">
        <v>15.38472941</v>
      </c>
      <c r="M12259">
        <v>12.139715669999999</v>
      </c>
      <c r="N12259">
        <v>3.4302580520000001</v>
      </c>
      <c r="O12259">
        <v>17.860156660000001</v>
      </c>
      <c r="P12259">
        <v>3.8902431919999998</v>
      </c>
      <c r="Q12259">
        <v>7.1733778350000001</v>
      </c>
    </row>
    <row r="12260" spans="1:17">
      <c r="A12260" t="s">
        <v>24128</v>
      </c>
      <c r="B12260" t="s">
        <v>8380</v>
      </c>
      <c r="C12260">
        <v>8.710376729</v>
      </c>
      <c r="D12260">
        <v>10.102233439999999</v>
      </c>
      <c r="E12260">
        <v>5.451049502</v>
      </c>
      <c r="F12260">
        <v>8.0205880310000008</v>
      </c>
      <c r="G12260">
        <v>7.7860279160000001</v>
      </c>
      <c r="H12260">
        <v>9.839015903</v>
      </c>
      <c r="I12260">
        <v>8.2192730859999994</v>
      </c>
      <c r="J12260">
        <v>3.5724692259999999</v>
      </c>
      <c r="K12260">
        <v>7.9029202380000001</v>
      </c>
      <c r="L12260">
        <v>7.7699551849999997</v>
      </c>
      <c r="M12260">
        <v>10.818806159999999</v>
      </c>
      <c r="N12260">
        <v>6.1266629610000001</v>
      </c>
      <c r="O12260">
        <v>10.78144133</v>
      </c>
      <c r="P12260">
        <v>1.844940123</v>
      </c>
      <c r="Q12260">
        <v>5.9877936189999996</v>
      </c>
    </row>
    <row r="12261" spans="1:17">
      <c r="A12261" t="s">
        <v>24129</v>
      </c>
      <c r="B12261" t="s">
        <v>24130</v>
      </c>
      <c r="C12261">
        <v>11.49279217</v>
      </c>
      <c r="D12261">
        <v>7.4683789489999999</v>
      </c>
      <c r="E12261">
        <v>3.9126197239999998</v>
      </c>
      <c r="F12261">
        <v>8.0305514939999991</v>
      </c>
      <c r="G12261">
        <v>3.4399561689999998</v>
      </c>
      <c r="H12261">
        <v>10.00476407</v>
      </c>
      <c r="I12261">
        <v>2.2346885169999999</v>
      </c>
      <c r="J12261">
        <v>7.770376647</v>
      </c>
      <c r="K12261">
        <v>12.165305030000001</v>
      </c>
      <c r="L12261">
        <v>16.94422045</v>
      </c>
      <c r="M12261">
        <v>0</v>
      </c>
      <c r="N12261">
        <v>6.0447522559999998</v>
      </c>
      <c r="O12261">
        <v>0.84853449000000003</v>
      </c>
      <c r="P12261">
        <v>13.679312530000001</v>
      </c>
      <c r="Q12261">
        <v>9.4806187739999999</v>
      </c>
    </row>
    <row r="12262" spans="1:17">
      <c r="A12262" t="s">
        <v>24131</v>
      </c>
      <c r="B12262" t="s">
        <v>24132</v>
      </c>
      <c r="C12262">
        <v>105.1156963</v>
      </c>
      <c r="D12262">
        <v>32.072900730000001</v>
      </c>
      <c r="E12262">
        <v>14.782850870000001</v>
      </c>
      <c r="F12262">
        <v>28.8053563</v>
      </c>
      <c r="G12262">
        <v>18.007833779999999</v>
      </c>
      <c r="H12262">
        <v>30.464077769999999</v>
      </c>
      <c r="I12262">
        <v>30.73934869</v>
      </c>
      <c r="J12262">
        <v>22.678058199999999</v>
      </c>
      <c r="K12262">
        <v>47.685708069999997</v>
      </c>
      <c r="L12262">
        <v>54.676689340000003</v>
      </c>
      <c r="M12262">
        <v>51.641486239999999</v>
      </c>
      <c r="N12262">
        <v>21.33424063</v>
      </c>
      <c r="O12262">
        <v>75.254010800000003</v>
      </c>
      <c r="P12262">
        <v>32.123930559999998</v>
      </c>
      <c r="Q12262">
        <v>41.563751480000001</v>
      </c>
    </row>
    <row r="12263" spans="1:17">
      <c r="A12263" t="s">
        <v>24131</v>
      </c>
      <c r="B12263" t="s">
        <v>24133</v>
      </c>
      <c r="C12263">
        <v>68.271283409999995</v>
      </c>
      <c r="D12263">
        <v>40.405806290000001</v>
      </c>
      <c r="E12263">
        <v>15.06053416</v>
      </c>
      <c r="F12263">
        <v>42.2742808</v>
      </c>
      <c r="G12263">
        <v>18.203869780000002</v>
      </c>
      <c r="H12263">
        <v>44.342547039999999</v>
      </c>
      <c r="I12263">
        <v>18.545741570000001</v>
      </c>
      <c r="J12263">
        <v>13.91552298</v>
      </c>
      <c r="K12263">
        <v>38.106782860000003</v>
      </c>
      <c r="L12263">
        <v>32.564759500000001</v>
      </c>
      <c r="M12263">
        <v>54.604126260000001</v>
      </c>
      <c r="N12263">
        <v>16.213048730000001</v>
      </c>
      <c r="O12263">
        <v>47.811549130000003</v>
      </c>
      <c r="P12263">
        <v>34.946215909999999</v>
      </c>
      <c r="Q12263">
        <v>40.260191149999997</v>
      </c>
    </row>
    <row r="12264" spans="1:17">
      <c r="A12264" t="s">
        <v>24131</v>
      </c>
      <c r="B12264" t="s">
        <v>24134</v>
      </c>
      <c r="C12264">
        <v>1.6152842190000001</v>
      </c>
      <c r="D12264">
        <v>1.4313581559999999</v>
      </c>
      <c r="E12264">
        <v>0.63010436599999997</v>
      </c>
      <c r="F12264">
        <v>1.6123923469999999</v>
      </c>
      <c r="G12264">
        <v>1.8595290090000001</v>
      </c>
      <c r="H12264">
        <v>7.857871684</v>
      </c>
      <c r="I12264">
        <v>0.78520020199999996</v>
      </c>
      <c r="J12264">
        <v>1.8429317359999999</v>
      </c>
      <c r="K12264">
        <v>1.954062033</v>
      </c>
      <c r="L12264">
        <v>2.7216792179999998</v>
      </c>
      <c r="M12264">
        <v>2.067075445</v>
      </c>
      <c r="N12264">
        <v>2.1903114480000001</v>
      </c>
      <c r="O12264">
        <v>1.7888921390000001</v>
      </c>
      <c r="P12264">
        <v>2.8273446799999999</v>
      </c>
      <c r="Q12264">
        <v>2.9610624479999998</v>
      </c>
    </row>
    <row r="12265" spans="1:17">
      <c r="A12265" t="s">
        <v>24131</v>
      </c>
      <c r="B12265" t="s">
        <v>24135</v>
      </c>
      <c r="C12265">
        <v>37.311849299999999</v>
      </c>
      <c r="D12265">
        <v>4.8843505040000004</v>
      </c>
      <c r="E12265">
        <v>10.645552690000001</v>
      </c>
      <c r="F12265">
        <v>5.8868724510000003</v>
      </c>
      <c r="G12265">
        <v>8.2002556470000005</v>
      </c>
      <c r="H12265">
        <v>8.4676146719999998</v>
      </c>
      <c r="I12265">
        <v>24.73300021</v>
      </c>
      <c r="J12265">
        <v>13.97511016</v>
      </c>
      <c r="K12265">
        <v>7.3091750529999997</v>
      </c>
      <c r="L12265">
        <v>22.504151520000001</v>
      </c>
      <c r="M12265">
        <v>3.2555377129999998</v>
      </c>
      <c r="N12265">
        <v>5.2267092310000001</v>
      </c>
      <c r="O12265">
        <v>6.5739643340000002</v>
      </c>
      <c r="P12265">
        <v>9.0330718230000002</v>
      </c>
      <c r="Q12265">
        <v>11.07586321</v>
      </c>
    </row>
    <row r="12266" spans="1:17">
      <c r="A12266" t="s">
        <v>24136</v>
      </c>
      <c r="B12266" t="s">
        <v>2949</v>
      </c>
      <c r="C12266">
        <v>23.380361529999998</v>
      </c>
      <c r="D12266">
        <v>4.7493584709999999</v>
      </c>
      <c r="E12266">
        <v>3.2969740160000001</v>
      </c>
      <c r="F12266">
        <v>4.3540917459999999</v>
      </c>
      <c r="G12266">
        <v>4.0146945369999996</v>
      </c>
      <c r="H12266">
        <v>6.5102801430000001</v>
      </c>
      <c r="I12266">
        <v>14.35018479</v>
      </c>
      <c r="J12266">
        <v>5.4920993009999997</v>
      </c>
      <c r="K12266">
        <v>12.59446866</v>
      </c>
      <c r="L12266">
        <v>11.32435504</v>
      </c>
      <c r="M12266">
        <v>31.43089479</v>
      </c>
      <c r="N12266">
        <v>3.6164258070000002</v>
      </c>
      <c r="O12266">
        <v>20.691344780000001</v>
      </c>
      <c r="P12266">
        <v>4.3109268549999999</v>
      </c>
      <c r="Q12266">
        <v>8.0452262379999997</v>
      </c>
    </row>
    <row r="12267" spans="1:17">
      <c r="A12267" t="s">
        <v>24137</v>
      </c>
      <c r="B12267" t="s">
        <v>9288</v>
      </c>
      <c r="C12267">
        <v>3.4024661749999998</v>
      </c>
      <c r="D12267">
        <v>2.4497205919999998</v>
      </c>
      <c r="E12267">
        <v>1.7344928879999999</v>
      </c>
      <c r="F12267">
        <v>2.566578593</v>
      </c>
      <c r="G12267">
        <v>1.3219700050000001</v>
      </c>
      <c r="H12267">
        <v>3.3212842829999998</v>
      </c>
      <c r="I12267">
        <v>2.894431779</v>
      </c>
      <c r="J12267">
        <v>2.731768872</v>
      </c>
      <c r="K12267">
        <v>2.0580371839999998</v>
      </c>
      <c r="L12267">
        <v>2.2394524109999998</v>
      </c>
      <c r="M12267">
        <v>2.1770640110000001</v>
      </c>
      <c r="N12267">
        <v>1.695190644</v>
      </c>
      <c r="O12267">
        <v>1.8840786410000001</v>
      </c>
      <c r="P12267">
        <v>4.4241406579999998</v>
      </c>
      <c r="Q12267">
        <v>2.7287923589999998</v>
      </c>
    </row>
    <row r="12268" spans="1:17">
      <c r="A12268" t="s">
        <v>24109</v>
      </c>
      <c r="B12268" t="s">
        <v>24138</v>
      </c>
      <c r="C12268">
        <v>6.8260220159999996</v>
      </c>
      <c r="D12268">
        <v>12.853635669999999</v>
      </c>
      <c r="E12268">
        <v>20.696869110000002</v>
      </c>
      <c r="F12268">
        <v>10.68527926</v>
      </c>
      <c r="G12268">
        <v>8.2510836780000005</v>
      </c>
      <c r="H12268">
        <v>19.661768970000001</v>
      </c>
      <c r="I12268">
        <v>0</v>
      </c>
      <c r="J12268">
        <v>8.2207052940000001</v>
      </c>
      <c r="K12268">
        <v>6.1932461950000004</v>
      </c>
      <c r="L12268">
        <v>12.93922289</v>
      </c>
      <c r="M12268">
        <v>6.5514333310000001</v>
      </c>
      <c r="N12268">
        <v>8.8352983970000007</v>
      </c>
      <c r="O12268">
        <v>0</v>
      </c>
      <c r="P12268">
        <v>14.849735000000001</v>
      </c>
      <c r="Q12268">
        <v>11.731068690000001</v>
      </c>
    </row>
    <row r="12269" spans="1:17">
      <c r="A12269" t="s">
        <v>24139</v>
      </c>
      <c r="B12269" t="s">
        <v>24140</v>
      </c>
      <c r="C12269">
        <v>7.9801803280000003</v>
      </c>
      <c r="D12269">
        <v>0</v>
      </c>
      <c r="E12269">
        <v>0.42449718800000003</v>
      </c>
      <c r="F12269">
        <v>0.54312908699999995</v>
      </c>
      <c r="G12269">
        <v>1.722534722</v>
      </c>
      <c r="H12269">
        <v>0</v>
      </c>
      <c r="I12269">
        <v>8.7282399309999992</v>
      </c>
      <c r="J12269">
        <v>1.011650486</v>
      </c>
      <c r="K12269">
        <v>5.43031007</v>
      </c>
      <c r="L12269">
        <v>5.0423380670000002</v>
      </c>
      <c r="M12269">
        <v>19.147909009999999</v>
      </c>
      <c r="N12269">
        <v>0.73779924500000005</v>
      </c>
      <c r="O12269">
        <v>8.8378761380000004</v>
      </c>
      <c r="P12269">
        <v>0</v>
      </c>
      <c r="Q12269">
        <v>0</v>
      </c>
    </row>
    <row r="12270" spans="1:17">
      <c r="A12270" t="s">
        <v>24141</v>
      </c>
      <c r="B12270" t="s">
        <v>4539</v>
      </c>
      <c r="C12270">
        <v>1.7126981109999999</v>
      </c>
      <c r="D12270">
        <v>1.0908324359999999</v>
      </c>
      <c r="E12270">
        <v>0.56940719299999998</v>
      </c>
      <c r="F12270">
        <v>0.58282903500000005</v>
      </c>
      <c r="G12270">
        <v>0.29575090700000001</v>
      </c>
      <c r="H12270">
        <v>0.49332795099999999</v>
      </c>
      <c r="I12270">
        <v>0.93662294700000004</v>
      </c>
      <c r="J12270">
        <v>0.35281900700000002</v>
      </c>
      <c r="K12270">
        <v>0.87408567999999998</v>
      </c>
      <c r="L12270">
        <v>1.8938174860000001</v>
      </c>
      <c r="M12270">
        <v>1.2328513729999999</v>
      </c>
      <c r="N12270">
        <v>0.44864619700000002</v>
      </c>
      <c r="O12270">
        <v>1.4225819289999999</v>
      </c>
      <c r="P12270">
        <v>0.99571612899999995</v>
      </c>
      <c r="Q12270">
        <v>0.88302289899999997</v>
      </c>
    </row>
    <row r="12271" spans="1:17">
      <c r="A12271" t="s">
        <v>24142</v>
      </c>
      <c r="B12271" t="s">
        <v>24143</v>
      </c>
      <c r="C12271">
        <v>15.39904289</v>
      </c>
      <c r="D12271">
        <v>0</v>
      </c>
      <c r="E12271">
        <v>0.44680127800000002</v>
      </c>
      <c r="F12271">
        <v>0.57166637799999998</v>
      </c>
      <c r="G12271">
        <v>0.24173877099999999</v>
      </c>
      <c r="H12271">
        <v>0.53764385199999998</v>
      </c>
      <c r="I12271">
        <v>2.0415205259999998</v>
      </c>
      <c r="J12271">
        <v>0.177467501</v>
      </c>
      <c r="K12271">
        <v>5.0805612849999999</v>
      </c>
      <c r="L12271">
        <v>4.4227287280000001</v>
      </c>
      <c r="M12271">
        <v>5.3743961560000004</v>
      </c>
      <c r="N12271">
        <v>0.86284996400000002</v>
      </c>
      <c r="O12271">
        <v>6.2014927469999996</v>
      </c>
      <c r="P12271">
        <v>0.63009395700000004</v>
      </c>
      <c r="Q12271">
        <v>0.96234529599999996</v>
      </c>
    </row>
    <row r="12272" spans="1:17">
      <c r="A12272" t="s">
        <v>24144</v>
      </c>
      <c r="B12272" t="s">
        <v>1579</v>
      </c>
      <c r="C12272">
        <v>12.401631589999999</v>
      </c>
      <c r="D12272">
        <v>3.3884311899999999</v>
      </c>
      <c r="E12272">
        <v>3.0785606900000002</v>
      </c>
      <c r="F12272">
        <v>1.3504831340000001</v>
      </c>
      <c r="G12272">
        <v>4.9255182059999996</v>
      </c>
      <c r="H12272">
        <v>0.95258220000000005</v>
      </c>
      <c r="I12272">
        <v>19.89409642</v>
      </c>
      <c r="J12272">
        <v>6.3934487930000001</v>
      </c>
      <c r="K12272">
        <v>15.37772491</v>
      </c>
      <c r="L12272">
        <v>6.7912571269999997</v>
      </c>
      <c r="M12272">
        <v>42.849915299999999</v>
      </c>
      <c r="N12272">
        <v>4.6882378449999997</v>
      </c>
      <c r="O12272">
        <v>52.191241509999998</v>
      </c>
      <c r="P12272">
        <v>1.488510249</v>
      </c>
      <c r="Q12272">
        <v>3.9784645350000001</v>
      </c>
    </row>
    <row r="12273" spans="1:17">
      <c r="A12273" t="s">
        <v>24145</v>
      </c>
      <c r="B12273" t="s">
        <v>24146</v>
      </c>
      <c r="C12273">
        <v>0</v>
      </c>
      <c r="D12273">
        <v>1.644721656</v>
      </c>
      <c r="E12273">
        <v>2.8632096869999999</v>
      </c>
      <c r="F12273">
        <v>1.8948492290000001</v>
      </c>
      <c r="G12273">
        <v>2.083299298</v>
      </c>
      <c r="H12273">
        <v>5.3462338100000002</v>
      </c>
      <c r="I12273">
        <v>1.35336754</v>
      </c>
      <c r="J12273">
        <v>4.2352918109999997</v>
      </c>
      <c r="K12273">
        <v>3.3680125379999999</v>
      </c>
      <c r="L12273">
        <v>1.172768517</v>
      </c>
      <c r="M12273">
        <v>0</v>
      </c>
      <c r="N12273">
        <v>1.4872043210000001</v>
      </c>
      <c r="O12273">
        <v>0</v>
      </c>
      <c r="P12273">
        <v>4.037793111</v>
      </c>
      <c r="Q12273">
        <v>1.275918482</v>
      </c>
    </row>
    <row r="12274" spans="1:17">
      <c r="A12274" t="s">
        <v>24147</v>
      </c>
      <c r="B12274" t="s">
        <v>6114</v>
      </c>
      <c r="C12274">
        <v>4.3933439569999999</v>
      </c>
      <c r="D12274">
        <v>9.2460914909999996</v>
      </c>
      <c r="E12274">
        <v>3.6223383739999999</v>
      </c>
      <c r="F12274">
        <v>4.784158337</v>
      </c>
      <c r="G12274">
        <v>5.1208758310000002</v>
      </c>
      <c r="H12274">
        <v>5.4836813099999997</v>
      </c>
      <c r="I12274">
        <v>2.4025873209999999</v>
      </c>
      <c r="J12274">
        <v>1.810074108</v>
      </c>
      <c r="K12274">
        <v>28.151680590000002</v>
      </c>
      <c r="L12274">
        <v>12.838852149999999</v>
      </c>
      <c r="M12274">
        <v>6.3249210079999996</v>
      </c>
      <c r="N12274">
        <v>3.8587292959999999</v>
      </c>
      <c r="O12274">
        <v>12.16383218</v>
      </c>
      <c r="P12274">
        <v>9.8871126260000004</v>
      </c>
      <c r="Q12274">
        <v>7.5503154840000004</v>
      </c>
    </row>
    <row r="12275" spans="1:17">
      <c r="A12275" t="s">
        <v>12347</v>
      </c>
      <c r="B12275" t="s">
        <v>24148</v>
      </c>
      <c r="C12275">
        <v>26.721868539999999</v>
      </c>
      <c r="D12275">
        <v>98.483755930000001</v>
      </c>
      <c r="E12275">
        <v>73.139617020000003</v>
      </c>
      <c r="F12275">
        <v>29.429609299999999</v>
      </c>
      <c r="G12275">
        <v>61.245228679999997</v>
      </c>
      <c r="H12275">
        <v>49.447421329999997</v>
      </c>
      <c r="I12275">
        <v>21.255831359999998</v>
      </c>
      <c r="J12275">
        <v>26.176456330000001</v>
      </c>
      <c r="K12275">
        <v>11.02033514</v>
      </c>
      <c r="L12275">
        <v>61.397881169999998</v>
      </c>
      <c r="M12275">
        <v>0</v>
      </c>
      <c r="N12275">
        <v>4.491895403</v>
      </c>
      <c r="O12275">
        <v>32.284241659999999</v>
      </c>
      <c r="P12275">
        <v>0</v>
      </c>
      <c r="Q12275">
        <v>3.339904261</v>
      </c>
    </row>
    <row r="12276" spans="1:17">
      <c r="A12276" t="e">
        <v>#N/A</v>
      </c>
      <c r="B12276" t="s">
        <v>24149</v>
      </c>
      <c r="C12276">
        <v>34.745436589999997</v>
      </c>
      <c r="D12276">
        <v>0</v>
      </c>
      <c r="E12276">
        <v>0.105614084</v>
      </c>
      <c r="F12276">
        <v>0</v>
      </c>
      <c r="G12276">
        <v>0</v>
      </c>
      <c r="H12276">
        <v>0</v>
      </c>
      <c r="I12276">
        <v>0</v>
      </c>
      <c r="J12276">
        <v>0.125848348</v>
      </c>
      <c r="K12276">
        <v>0.90070046800000003</v>
      </c>
      <c r="L12276">
        <v>15.05428817</v>
      </c>
      <c r="M12276">
        <v>0</v>
      </c>
      <c r="N12276">
        <v>0</v>
      </c>
      <c r="O12276">
        <v>17.590772699999999</v>
      </c>
      <c r="P12276">
        <v>0.14894047899999999</v>
      </c>
      <c r="Q12276">
        <v>8.8716206930000006</v>
      </c>
    </row>
    <row r="12277" spans="1:17">
      <c r="A12277" t="s">
        <v>24150</v>
      </c>
      <c r="B12277" t="s">
        <v>24151</v>
      </c>
      <c r="C12277">
        <v>0.78066981499999999</v>
      </c>
      <c r="D12277">
        <v>0</v>
      </c>
      <c r="E12277">
        <v>4.1526898999999999E-2</v>
      </c>
      <c r="F12277">
        <v>0.15939658000000001</v>
      </c>
      <c r="G12277">
        <v>0</v>
      </c>
      <c r="H12277">
        <v>0</v>
      </c>
      <c r="I12277">
        <v>7.4000295060000001</v>
      </c>
      <c r="J12277">
        <v>9.8965808000000002E-2</v>
      </c>
      <c r="K12277">
        <v>3.18735591</v>
      </c>
      <c r="L12277">
        <v>0.73990830299999999</v>
      </c>
      <c r="M12277">
        <v>6.7433940430000003</v>
      </c>
      <c r="N12277">
        <v>0.43305607899999998</v>
      </c>
      <c r="O12277">
        <v>1.7291496790000001</v>
      </c>
      <c r="P12277">
        <v>0.17568782399999999</v>
      </c>
      <c r="Q12277">
        <v>0</v>
      </c>
    </row>
    <row r="12278" spans="1:17">
      <c r="A12278" t="s">
        <v>24152</v>
      </c>
      <c r="B12278" t="s">
        <v>24153</v>
      </c>
      <c r="C12278">
        <v>3.5210966190000001</v>
      </c>
      <c r="D12278">
        <v>0.22286879900000001</v>
      </c>
      <c r="E12278">
        <v>0</v>
      </c>
      <c r="F12278">
        <v>0</v>
      </c>
      <c r="G12278">
        <v>0.173722138</v>
      </c>
      <c r="H12278">
        <v>0.38637012500000001</v>
      </c>
      <c r="I12278">
        <v>2.934219514</v>
      </c>
      <c r="J12278">
        <v>6.3767249999999998E-2</v>
      </c>
      <c r="K12278">
        <v>11.637796059999999</v>
      </c>
      <c r="L12278">
        <v>0.31783312400000002</v>
      </c>
      <c r="M12278">
        <v>0.96555838400000005</v>
      </c>
      <c r="N12278">
        <v>6.2007487999999999E-2</v>
      </c>
      <c r="O12278">
        <v>11.141536909999999</v>
      </c>
      <c r="P12278">
        <v>0</v>
      </c>
      <c r="Q12278">
        <v>2.4205152679999999</v>
      </c>
    </row>
    <row r="12279" spans="1:17">
      <c r="A12279" t="e">
        <v>#N/A</v>
      </c>
      <c r="B12279" t="s">
        <v>24154</v>
      </c>
      <c r="C12279">
        <v>0.958177104</v>
      </c>
      <c r="D12279">
        <v>0.63680493400000004</v>
      </c>
      <c r="E12279">
        <v>0.30581525999999998</v>
      </c>
      <c r="F12279">
        <v>0.13042659000000001</v>
      </c>
      <c r="G12279">
        <v>0.165459252</v>
      </c>
      <c r="H12279">
        <v>0.36799289200000002</v>
      </c>
      <c r="I12279">
        <v>4.1919853030000001</v>
      </c>
      <c r="J12279">
        <v>0.36440542500000001</v>
      </c>
      <c r="K12279">
        <v>1.7387071679999999</v>
      </c>
      <c r="L12279">
        <v>3.6325892569999998</v>
      </c>
      <c r="M12279">
        <v>14.714124050000001</v>
      </c>
      <c r="N12279">
        <v>0.35434905700000002</v>
      </c>
      <c r="O12279">
        <v>14.85624423</v>
      </c>
      <c r="P12279">
        <v>0.143756935</v>
      </c>
      <c r="Q12279">
        <v>1.31736363</v>
      </c>
    </row>
    <row r="12280" spans="1:17">
      <c r="A12280" t="e">
        <v>#N/A</v>
      </c>
      <c r="B12280" t="s">
        <v>24155</v>
      </c>
      <c r="C12280">
        <v>1.5155021360000001</v>
      </c>
      <c r="D12280">
        <v>0</v>
      </c>
      <c r="E12280">
        <v>0</v>
      </c>
      <c r="F12280">
        <v>5.1572349000000003E-2</v>
      </c>
      <c r="G12280">
        <v>0.26169885300000001</v>
      </c>
      <c r="H12280">
        <v>0</v>
      </c>
      <c r="I12280">
        <v>0</v>
      </c>
      <c r="J12280">
        <v>0.624392536</v>
      </c>
      <c r="K12280">
        <v>0.171876787</v>
      </c>
      <c r="L12280">
        <v>0.71818622499999996</v>
      </c>
      <c r="M12280">
        <v>0</v>
      </c>
      <c r="N12280">
        <v>9.3409445999999993E-2</v>
      </c>
      <c r="O12280">
        <v>0.419596413</v>
      </c>
      <c r="P12280">
        <v>0</v>
      </c>
      <c r="Q12280">
        <v>0</v>
      </c>
    </row>
    <row r="12281" spans="1:17">
      <c r="A12281" t="s">
        <v>24156</v>
      </c>
      <c r="B12281" t="s">
        <v>7915</v>
      </c>
      <c r="C12281">
        <v>3.7887553390000002</v>
      </c>
      <c r="D12281">
        <v>8.8130297459999998</v>
      </c>
      <c r="E12281">
        <v>8.7669379169999999</v>
      </c>
      <c r="F12281">
        <v>4.7704422869999998</v>
      </c>
      <c r="G12281">
        <v>9.9772687789999992</v>
      </c>
      <c r="H12281">
        <v>19.643730649999998</v>
      </c>
      <c r="I12281">
        <v>2.762608051</v>
      </c>
      <c r="J12281">
        <v>5.1632459730000004</v>
      </c>
      <c r="K12281">
        <v>9.0235312969999999</v>
      </c>
      <c r="L12281">
        <v>10.17430485</v>
      </c>
      <c r="M12281">
        <v>7.2726920460000004</v>
      </c>
      <c r="N12281">
        <v>2.8022833710000001</v>
      </c>
      <c r="O12281">
        <v>9.4409192910000002</v>
      </c>
      <c r="P12281">
        <v>0.56843338600000004</v>
      </c>
      <c r="Q12281">
        <v>1.953384373</v>
      </c>
    </row>
    <row r="12282" spans="1:17">
      <c r="A12282" t="s">
        <v>24157</v>
      </c>
      <c r="B12282" t="s">
        <v>6387</v>
      </c>
      <c r="C12282">
        <v>13.42070717</v>
      </c>
      <c r="D12282">
        <v>19.282910640000001</v>
      </c>
      <c r="E12282">
        <v>13.543706950000001</v>
      </c>
      <c r="F12282">
        <v>9.2906844589999995</v>
      </c>
      <c r="G12282">
        <v>17.61303749</v>
      </c>
      <c r="H12282">
        <v>18.997248639999999</v>
      </c>
      <c r="I12282">
        <v>3.9143360129999998</v>
      </c>
      <c r="J12282">
        <v>11.03445791</v>
      </c>
      <c r="K12282">
        <v>8.0017660910000004</v>
      </c>
      <c r="L12282">
        <v>10.902827090000001</v>
      </c>
      <c r="M12282">
        <v>3.6802387790000002</v>
      </c>
      <c r="N12282">
        <v>6.4285126420000003</v>
      </c>
      <c r="O12282">
        <v>8.0685624069999999</v>
      </c>
      <c r="P12282">
        <v>3.5668271360000001</v>
      </c>
      <c r="Q12282">
        <v>7.1170661830000004</v>
      </c>
    </row>
    <row r="12283" spans="1:17">
      <c r="A12283" t="s">
        <v>24158</v>
      </c>
      <c r="B12283" t="s">
        <v>24159</v>
      </c>
      <c r="C12283">
        <v>11.5571175</v>
      </c>
      <c r="D12283">
        <v>0.170685899</v>
      </c>
      <c r="E12283">
        <v>8.1969139999999996E-2</v>
      </c>
      <c r="F12283">
        <v>0</v>
      </c>
      <c r="G12283">
        <v>0.133046525</v>
      </c>
      <c r="H12283">
        <v>0.295904732</v>
      </c>
      <c r="I12283">
        <v>0</v>
      </c>
      <c r="J12283">
        <v>9.7673344999999995E-2</v>
      </c>
      <c r="K12283">
        <v>3.1457299939999999</v>
      </c>
      <c r="L12283">
        <v>2.920981287</v>
      </c>
      <c r="M12283">
        <v>2.9579232580000001</v>
      </c>
      <c r="N12283">
        <v>0.37991155199999999</v>
      </c>
      <c r="O12283">
        <v>5.1197025009999999</v>
      </c>
      <c r="P12283">
        <v>0.115595595</v>
      </c>
      <c r="Q12283">
        <v>1.0592979929999999</v>
      </c>
    </row>
    <row r="12284" spans="1:17">
      <c r="A12284" t="e">
        <v>#N/A</v>
      </c>
      <c r="B12284" t="s">
        <v>24160</v>
      </c>
      <c r="C12284">
        <v>1.681035273</v>
      </c>
      <c r="D12284">
        <v>0</v>
      </c>
      <c r="E12284">
        <v>5.9613920000000001E-2</v>
      </c>
      <c r="F12284">
        <v>7.6273894999999994E-2</v>
      </c>
      <c r="G12284">
        <v>9.6761108999999998E-2</v>
      </c>
      <c r="H12284">
        <v>0</v>
      </c>
      <c r="I12284">
        <v>0.81716221899999997</v>
      </c>
      <c r="J12284">
        <v>0.63931643699999996</v>
      </c>
      <c r="K12284">
        <v>0.25420040399999999</v>
      </c>
      <c r="L12284">
        <v>1.416233351</v>
      </c>
      <c r="M12284">
        <v>2.151216915</v>
      </c>
      <c r="N12284">
        <v>0.20722448299999999</v>
      </c>
      <c r="O12284">
        <v>0.62056999999999995</v>
      </c>
      <c r="P12284">
        <v>0.25220857200000002</v>
      </c>
      <c r="Q12284">
        <v>0</v>
      </c>
    </row>
    <row r="12285" spans="1:17">
      <c r="A12285" t="e">
        <v>#N/A</v>
      </c>
      <c r="B12285" t="s">
        <v>24161</v>
      </c>
      <c r="C12285">
        <v>7.6274942579999996</v>
      </c>
      <c r="D12285">
        <v>0</v>
      </c>
      <c r="E12285">
        <v>5.7962346999999997E-2</v>
      </c>
      <c r="F12285">
        <v>0.37080382899999997</v>
      </c>
      <c r="G12285">
        <v>0</v>
      </c>
      <c r="H12285">
        <v>0</v>
      </c>
      <c r="I12285">
        <v>7.1507084389999997</v>
      </c>
      <c r="J12285">
        <v>0.138134334</v>
      </c>
      <c r="K12285">
        <v>1.4829474730000001</v>
      </c>
      <c r="L12285">
        <v>2.0654960020000002</v>
      </c>
      <c r="M12285">
        <v>3.137427835</v>
      </c>
      <c r="N12285">
        <v>0.26864458000000002</v>
      </c>
      <c r="O12285">
        <v>14.481058259999999</v>
      </c>
      <c r="P12285">
        <v>8.1740420999999994E-2</v>
      </c>
      <c r="Q12285">
        <v>2.6216926589999998</v>
      </c>
    </row>
    <row r="12286" spans="1:17">
      <c r="A12286" t="e">
        <v>#N/A</v>
      </c>
      <c r="B12286" t="s">
        <v>24162</v>
      </c>
      <c r="C12286">
        <v>0</v>
      </c>
      <c r="D12286">
        <v>0.22478536099999999</v>
      </c>
      <c r="E12286">
        <v>0.215899061</v>
      </c>
      <c r="F12286">
        <v>0</v>
      </c>
      <c r="G12286">
        <v>0.17521606300000001</v>
      </c>
      <c r="H12286">
        <v>0</v>
      </c>
      <c r="I12286">
        <v>0</v>
      </c>
      <c r="J12286">
        <v>0</v>
      </c>
      <c r="K12286">
        <v>0</v>
      </c>
      <c r="L12286">
        <v>0.64113266599999996</v>
      </c>
      <c r="M12286">
        <v>0</v>
      </c>
      <c r="N12286">
        <v>0.12508144400000001</v>
      </c>
      <c r="O12286">
        <v>1.1237348650000001</v>
      </c>
      <c r="P12286">
        <v>0</v>
      </c>
      <c r="Q12286">
        <v>0.69752300300000003</v>
      </c>
    </row>
    <row r="12287" spans="1:17">
      <c r="A12287" t="e">
        <v>#N/A</v>
      </c>
      <c r="B12287" t="s">
        <v>24163</v>
      </c>
      <c r="C12287">
        <v>0</v>
      </c>
      <c r="D12287">
        <v>0</v>
      </c>
      <c r="E12287">
        <v>0</v>
      </c>
      <c r="F12287">
        <v>0</v>
      </c>
      <c r="G12287">
        <v>0</v>
      </c>
      <c r="H12287">
        <v>3.717303196</v>
      </c>
      <c r="I12287">
        <v>0</v>
      </c>
      <c r="J12287">
        <v>0</v>
      </c>
      <c r="K12287">
        <v>0</v>
      </c>
      <c r="L12287">
        <v>2.0386015230000001</v>
      </c>
      <c r="M12287">
        <v>6.1931518209999998</v>
      </c>
      <c r="N12287">
        <v>0</v>
      </c>
      <c r="O12287">
        <v>3.5731257040000002</v>
      </c>
      <c r="P12287">
        <v>0</v>
      </c>
      <c r="Q12287">
        <v>0</v>
      </c>
    </row>
    <row r="12288" spans="1:17">
      <c r="A12288" t="e">
        <v>#N/A</v>
      </c>
      <c r="B12288" t="s">
        <v>24164</v>
      </c>
      <c r="C12288">
        <v>451.01144149999999</v>
      </c>
      <c r="D12288">
        <v>7.2227085889999998</v>
      </c>
      <c r="E12288">
        <v>10.98386475</v>
      </c>
      <c r="F12288">
        <v>6.6569045280000001</v>
      </c>
      <c r="G12288">
        <v>6.5682968749999997</v>
      </c>
      <c r="H12288">
        <v>14.6083494</v>
      </c>
      <c r="I12288">
        <v>79.243230949999997</v>
      </c>
      <c r="J12288">
        <v>17.91020696</v>
      </c>
      <c r="K12288">
        <v>34.51104952</v>
      </c>
      <c r="L12288">
        <v>96.136156040000003</v>
      </c>
      <c r="M12288">
        <v>52.152857439999998</v>
      </c>
      <c r="N12288">
        <v>12.727036979999999</v>
      </c>
      <c r="O12288">
        <v>66.196855150000005</v>
      </c>
      <c r="P12288">
        <v>9.7830377560000006</v>
      </c>
      <c r="Q12288">
        <v>22.41251544</v>
      </c>
    </row>
    <row r="12289" spans="1:17">
      <c r="A12289" t="e">
        <v>#N/A</v>
      </c>
      <c r="B12289" t="s">
        <v>24165</v>
      </c>
      <c r="C12289">
        <v>0</v>
      </c>
      <c r="D12289">
        <v>0</v>
      </c>
      <c r="E12289">
        <v>0.40307760500000001</v>
      </c>
      <c r="F12289">
        <v>0.25786174499999998</v>
      </c>
      <c r="G12289">
        <v>0.98137070000000004</v>
      </c>
      <c r="H12289">
        <v>1.455091159</v>
      </c>
      <c r="I12289">
        <v>0</v>
      </c>
      <c r="J12289">
        <v>0.24015097599999999</v>
      </c>
      <c r="K12289">
        <v>0</v>
      </c>
      <c r="L12289">
        <v>1.196977041</v>
      </c>
      <c r="M12289">
        <v>0</v>
      </c>
      <c r="N12289">
        <v>0.46704722799999998</v>
      </c>
      <c r="O12289">
        <v>0</v>
      </c>
      <c r="P12289">
        <v>0.85265007999999998</v>
      </c>
      <c r="Q12289">
        <v>0</v>
      </c>
    </row>
    <row r="12290" spans="1:17">
      <c r="A12290" t="s">
        <v>24166</v>
      </c>
      <c r="B12290" t="s">
        <v>24167</v>
      </c>
      <c r="C12290">
        <v>0.61272156099999997</v>
      </c>
      <c r="D12290">
        <v>2.8505051699999999</v>
      </c>
      <c r="E12290">
        <v>0.52148912700000005</v>
      </c>
      <c r="F12290">
        <v>0.33361341500000002</v>
      </c>
      <c r="G12290">
        <v>0.42322218099999998</v>
      </c>
      <c r="H12290">
        <v>1.6472322770000001</v>
      </c>
      <c r="I12290">
        <v>0</v>
      </c>
      <c r="J12290">
        <v>0.15534988899999999</v>
      </c>
      <c r="K12290">
        <v>1.1118439010000001</v>
      </c>
      <c r="L12290">
        <v>3.0972224920000002</v>
      </c>
      <c r="M12290">
        <v>1.1761475269999999</v>
      </c>
      <c r="N12290">
        <v>0.37765688400000003</v>
      </c>
      <c r="O12290">
        <v>0</v>
      </c>
      <c r="P12290">
        <v>0.45963827200000001</v>
      </c>
      <c r="Q12290">
        <v>1.26361363</v>
      </c>
    </row>
    <row r="12291" spans="1:17">
      <c r="A12291" t="e">
        <v>#N/A</v>
      </c>
      <c r="B12291" t="s">
        <v>24168</v>
      </c>
      <c r="C12291">
        <v>0</v>
      </c>
      <c r="D12291">
        <v>4.275123464</v>
      </c>
      <c r="E12291">
        <v>2.053058831</v>
      </c>
      <c r="F12291">
        <v>0</v>
      </c>
      <c r="G12291">
        <v>6.6647605140000001</v>
      </c>
      <c r="H12291">
        <v>53.36240849</v>
      </c>
      <c r="I12291">
        <v>0</v>
      </c>
      <c r="J12291">
        <v>0</v>
      </c>
      <c r="K12291">
        <v>8.7544718410000009</v>
      </c>
      <c r="L12291">
        <v>2.4387008880000001</v>
      </c>
      <c r="M12291">
        <v>0</v>
      </c>
      <c r="N12291">
        <v>2.3788854160000001</v>
      </c>
      <c r="O12291">
        <v>0</v>
      </c>
      <c r="P12291">
        <v>16.213632669999999</v>
      </c>
      <c r="Q12291">
        <v>7.9595849210000003</v>
      </c>
    </row>
    <row r="12292" spans="1:17">
      <c r="A12292" t="e">
        <v>#N/A</v>
      </c>
      <c r="B12292" t="s">
        <v>24169</v>
      </c>
      <c r="C12292">
        <v>6.0435268100000004</v>
      </c>
      <c r="D12292">
        <v>0.89256236200000005</v>
      </c>
      <c r="E12292">
        <v>1.071596561</v>
      </c>
      <c r="F12292">
        <v>0.82264185999999995</v>
      </c>
      <c r="G12292">
        <v>1.391471951</v>
      </c>
      <c r="H12292">
        <v>26.305208960000002</v>
      </c>
      <c r="I12292">
        <v>32.315776130000003</v>
      </c>
      <c r="J12292">
        <v>0.25538006200000002</v>
      </c>
      <c r="K12292">
        <v>4.5694072539999997</v>
      </c>
      <c r="L12292">
        <v>11.45594612</v>
      </c>
      <c r="M12292">
        <v>0</v>
      </c>
      <c r="N12292">
        <v>1.7383270019999999</v>
      </c>
      <c r="O12292">
        <v>2.23102483</v>
      </c>
      <c r="P12292">
        <v>6.9515243890000002</v>
      </c>
      <c r="Q12292">
        <v>4.1545150560000002</v>
      </c>
    </row>
    <row r="12293" spans="1:17">
      <c r="A12293" t="s">
        <v>24170</v>
      </c>
      <c r="B12293" t="s">
        <v>5900</v>
      </c>
      <c r="C12293">
        <v>13.222734470000001</v>
      </c>
      <c r="D12293">
        <v>5.8585568429999997</v>
      </c>
      <c r="E12293">
        <v>8.3022694080000008</v>
      </c>
      <c r="F12293">
        <v>3.647954924</v>
      </c>
      <c r="G12293">
        <v>7.2780785269999999</v>
      </c>
      <c r="H12293">
        <v>5.395651065</v>
      </c>
      <c r="I12293">
        <v>19.282972610000002</v>
      </c>
      <c r="J12293">
        <v>17.72036838</v>
      </c>
      <c r="K12293">
        <v>15.74603632</v>
      </c>
      <c r="L12293">
        <v>10.59280197</v>
      </c>
      <c r="M12293">
        <v>13.14407065</v>
      </c>
      <c r="N12293">
        <v>15.28117647</v>
      </c>
      <c r="O12293">
        <v>10.85216909</v>
      </c>
      <c r="P12293">
        <v>5.4909560109999997</v>
      </c>
      <c r="Q12293">
        <v>6.4926669449999999</v>
      </c>
    </row>
    <row r="12294" spans="1:17">
      <c r="A12294" t="s">
        <v>24171</v>
      </c>
      <c r="B12294" t="s">
        <v>24172</v>
      </c>
      <c r="C12294">
        <v>42.874423489999998</v>
      </c>
      <c r="D12294">
        <v>1.855954554</v>
      </c>
      <c r="E12294">
        <v>0.70779080699999997</v>
      </c>
      <c r="F12294">
        <v>0.67080979100000004</v>
      </c>
      <c r="G12294">
        <v>1.191385591</v>
      </c>
      <c r="H12294">
        <v>2.9336235240000001</v>
      </c>
      <c r="I12294">
        <v>2.156021081</v>
      </c>
      <c r="J12294">
        <v>0.87463099899999996</v>
      </c>
      <c r="K12294">
        <v>4.3594762520000003</v>
      </c>
      <c r="L12294">
        <v>10.898490239999999</v>
      </c>
      <c r="M12294">
        <v>10.405677519999999</v>
      </c>
      <c r="N12294">
        <v>0.88086890799999995</v>
      </c>
      <c r="O12294">
        <v>13.6443941</v>
      </c>
      <c r="P12294">
        <v>0.70240187600000004</v>
      </c>
      <c r="Q12294">
        <v>5.928529342</v>
      </c>
    </row>
    <row r="12295" spans="1:17">
      <c r="A12295" t="s">
        <v>24173</v>
      </c>
      <c r="B12295" t="s">
        <v>7623</v>
      </c>
      <c r="C12295">
        <v>7.0665561449999998</v>
      </c>
      <c r="D12295">
        <v>0.71640554999999995</v>
      </c>
      <c r="E12295">
        <v>0.66259972899999997</v>
      </c>
      <c r="F12295">
        <v>0.53800968500000002</v>
      </c>
      <c r="G12295">
        <v>0.55842497499999999</v>
      </c>
      <c r="H12295">
        <v>1.011980452</v>
      </c>
      <c r="I12295">
        <v>2.969322923</v>
      </c>
      <c r="J12295">
        <v>1.5335394950000001</v>
      </c>
      <c r="K12295">
        <v>2.6623953519999999</v>
      </c>
      <c r="L12295">
        <v>6.7354259140000003</v>
      </c>
      <c r="M12295">
        <v>3.218714635</v>
      </c>
      <c r="N12295">
        <v>0.70869811500000002</v>
      </c>
      <c r="O12295">
        <v>4.244641208</v>
      </c>
      <c r="P12295">
        <v>0.80863276100000003</v>
      </c>
      <c r="Q12295">
        <v>2.1407158979999998</v>
      </c>
    </row>
    <row r="12296" spans="1:17">
      <c r="A12296" t="s">
        <v>24174</v>
      </c>
      <c r="B12296" t="s">
        <v>24175</v>
      </c>
      <c r="C12296">
        <v>8.8661156020000007</v>
      </c>
      <c r="D12296">
        <v>0.82700693400000003</v>
      </c>
      <c r="E12296">
        <v>0.29786751900000003</v>
      </c>
      <c r="F12296">
        <v>0.25407394599999999</v>
      </c>
      <c r="G12296">
        <v>0.32231836200000002</v>
      </c>
      <c r="H12296">
        <v>1.792146174</v>
      </c>
      <c r="I12296">
        <v>0.680506842</v>
      </c>
      <c r="J12296">
        <v>0.65071416900000001</v>
      </c>
      <c r="K12296">
        <v>1.270140321</v>
      </c>
      <c r="L12296">
        <v>2.0639400729999999</v>
      </c>
      <c r="M12296">
        <v>3.582930771</v>
      </c>
      <c r="N12296">
        <v>0.51770997900000004</v>
      </c>
      <c r="O12296">
        <v>6.2014927469999996</v>
      </c>
      <c r="P12296">
        <v>0.56008351700000003</v>
      </c>
      <c r="Q12296">
        <v>1.6039088260000001</v>
      </c>
    </row>
    <row r="12297" spans="1:17">
      <c r="A12297" t="s">
        <v>24176</v>
      </c>
      <c r="B12297" t="s">
        <v>5003</v>
      </c>
      <c r="C12297">
        <v>504.30772469999999</v>
      </c>
      <c r="D12297">
        <v>10.728952290000001</v>
      </c>
      <c r="E12297">
        <v>5.8524607570000002</v>
      </c>
      <c r="F12297">
        <v>8.4195393299999992</v>
      </c>
      <c r="G12297">
        <v>5.0450835329999997</v>
      </c>
      <c r="H12297">
        <v>13.343436329999999</v>
      </c>
      <c r="I12297">
        <v>167.35523910000001</v>
      </c>
      <c r="J12297">
        <v>6.6734114289999997</v>
      </c>
      <c r="K12297">
        <v>121.9120185</v>
      </c>
      <c r="L12297">
        <v>193.5852888</v>
      </c>
      <c r="M12297">
        <v>810.40687479999997</v>
      </c>
      <c r="N12297">
        <v>12.1997856</v>
      </c>
      <c r="O12297">
        <v>963.98331299999995</v>
      </c>
      <c r="P12297">
        <v>8.1743546840000008</v>
      </c>
      <c r="Q12297">
        <v>293.66251899999997</v>
      </c>
    </row>
    <row r="12298" spans="1:17">
      <c r="A12298" t="s">
        <v>24176</v>
      </c>
      <c r="B12298" t="s">
        <v>24177</v>
      </c>
      <c r="C12298">
        <v>447.66417589999998</v>
      </c>
      <c r="D12298">
        <v>555.14701239999999</v>
      </c>
      <c r="E12298">
        <v>55.007194650000002</v>
      </c>
      <c r="F12298">
        <v>1.3491326509999999</v>
      </c>
      <c r="G12298">
        <v>157.458966</v>
      </c>
      <c r="H12298">
        <v>43.774962430000002</v>
      </c>
      <c r="I12298">
        <v>38.543907529999998</v>
      </c>
      <c r="J12298">
        <v>30.574100990000002</v>
      </c>
      <c r="K12298">
        <v>65.196302700000004</v>
      </c>
      <c r="L12298">
        <v>261.984759</v>
      </c>
      <c r="M12298">
        <v>117.3230681</v>
      </c>
      <c r="N12298">
        <v>9.7743643979999995</v>
      </c>
      <c r="O12298">
        <v>91.472018019999993</v>
      </c>
      <c r="P12298">
        <v>38.662565209999997</v>
      </c>
      <c r="Q12298">
        <v>74.947451619999995</v>
      </c>
    </row>
    <row r="12299" spans="1:17">
      <c r="A12299" t="s">
        <v>10740</v>
      </c>
      <c r="B12299" t="s">
        <v>24178</v>
      </c>
      <c r="C12299">
        <v>25.149077909999999</v>
      </c>
      <c r="D12299">
        <v>1.172918489</v>
      </c>
      <c r="E12299">
        <v>1.5490065669999999</v>
      </c>
      <c r="F12299">
        <v>1.6215536669999999</v>
      </c>
      <c r="G12299">
        <v>2.5142381810000001</v>
      </c>
      <c r="H12299">
        <v>26.94250521</v>
      </c>
      <c r="I12299">
        <v>34.745108950000002</v>
      </c>
      <c r="J12299">
        <v>2.0135735640000001</v>
      </c>
      <c r="K12299">
        <v>4.2032688519999999</v>
      </c>
      <c r="L12299">
        <v>8.363493429</v>
      </c>
      <c r="M12299">
        <v>2.5407802340000001</v>
      </c>
      <c r="N12299">
        <v>2.9370085330000002</v>
      </c>
      <c r="O12299">
        <v>7.3294886239999997</v>
      </c>
      <c r="P12299">
        <v>5.7590318419999997</v>
      </c>
      <c r="Q12299">
        <v>4.5495490729999997</v>
      </c>
    </row>
    <row r="12300" spans="1:17">
      <c r="A12300" t="s">
        <v>24179</v>
      </c>
      <c r="B12300" t="s">
        <v>7602</v>
      </c>
      <c r="C12300">
        <v>3.1669810740000002</v>
      </c>
      <c r="D12300">
        <v>4.0131082280000001</v>
      </c>
      <c r="E12300">
        <v>2.5606555850000001</v>
      </c>
      <c r="F12300">
        <v>1.465698816</v>
      </c>
      <c r="G12300">
        <v>1.9687620779999999</v>
      </c>
      <c r="H12300">
        <v>0.92438459799999995</v>
      </c>
      <c r="I12300">
        <v>4.8032093360000001</v>
      </c>
      <c r="J12300">
        <v>6.1827826300000002</v>
      </c>
      <c r="K12300">
        <v>2.7009962509999998</v>
      </c>
      <c r="L12300">
        <v>2.8015137499999998</v>
      </c>
      <c r="M12300">
        <v>0.486333395</v>
      </c>
      <c r="N12300">
        <v>4.4817909350000003</v>
      </c>
      <c r="O12300">
        <v>1.4029450619999999</v>
      </c>
      <c r="P12300">
        <v>4.4663868689999999</v>
      </c>
      <c r="Q12300">
        <v>2.0900014389999999</v>
      </c>
    </row>
    <row r="12301" spans="1:17">
      <c r="A12301" t="s">
        <v>24180</v>
      </c>
      <c r="B12301" t="s">
        <v>5069</v>
      </c>
      <c r="C12301">
        <v>1.8554687569999999</v>
      </c>
      <c r="D12301">
        <v>4.6389754349999999</v>
      </c>
      <c r="E12301">
        <v>4.2017865140000001</v>
      </c>
      <c r="F12301">
        <v>3.4276744180000001</v>
      </c>
      <c r="G12301">
        <v>3.570224085</v>
      </c>
      <c r="H12301">
        <v>1.7306058520000001</v>
      </c>
      <c r="I12301">
        <v>1.93276173</v>
      </c>
      <c r="J12301">
        <v>7.3253754559999997</v>
      </c>
      <c r="K12301">
        <v>7.2148535579999997</v>
      </c>
      <c r="L12301">
        <v>4.6895685880000002</v>
      </c>
      <c r="M12301">
        <v>1.5264250960000001</v>
      </c>
      <c r="N12301">
        <v>4.6072200609999996</v>
      </c>
      <c r="O12301">
        <v>2.3484471889999998</v>
      </c>
      <c r="P12301">
        <v>7.1583203089999996</v>
      </c>
      <c r="Q12301">
        <v>4.737604889</v>
      </c>
    </row>
    <row r="12302" spans="1:17">
      <c r="A12302" t="e">
        <v>#N/A</v>
      </c>
      <c r="B12302" t="s">
        <v>24181</v>
      </c>
      <c r="C12302">
        <v>5.16217915</v>
      </c>
      <c r="D12302">
        <v>1.143595527</v>
      </c>
      <c r="E12302">
        <v>0</v>
      </c>
      <c r="F12302">
        <v>0</v>
      </c>
      <c r="G12302">
        <v>0</v>
      </c>
      <c r="H12302">
        <v>0</v>
      </c>
      <c r="I12302">
        <v>0</v>
      </c>
      <c r="J12302">
        <v>0.65441140799999997</v>
      </c>
      <c r="K12302">
        <v>0</v>
      </c>
      <c r="L12302">
        <v>6.5235248739999996</v>
      </c>
      <c r="M12302">
        <v>0</v>
      </c>
      <c r="N12302">
        <v>0</v>
      </c>
      <c r="O12302">
        <v>0</v>
      </c>
      <c r="P12302">
        <v>0</v>
      </c>
      <c r="Q12302">
        <v>0</v>
      </c>
    </row>
    <row r="12303" spans="1:17">
      <c r="A12303" t="e">
        <v>#N/A</v>
      </c>
      <c r="B12303" t="s">
        <v>24182</v>
      </c>
      <c r="C12303">
        <v>13.28603749</v>
      </c>
      <c r="D12303">
        <v>1.2263759000000001</v>
      </c>
      <c r="E12303">
        <v>2.002420383</v>
      </c>
      <c r="F12303">
        <v>1.205659206</v>
      </c>
      <c r="G12303">
        <v>2.8678124999999999</v>
      </c>
      <c r="H12303">
        <v>0.85042861300000006</v>
      </c>
      <c r="I12303">
        <v>8.0730369329999991</v>
      </c>
      <c r="J12303">
        <v>3.3685520210000002</v>
      </c>
      <c r="K12303">
        <v>6.0272074230000001</v>
      </c>
      <c r="L12303">
        <v>5.5965897050000004</v>
      </c>
      <c r="M12303">
        <v>0</v>
      </c>
      <c r="N12303">
        <v>8.1889782150000006</v>
      </c>
      <c r="O12303">
        <v>4.9046658460000003</v>
      </c>
      <c r="P12303">
        <v>1.993326728</v>
      </c>
      <c r="Q12303">
        <v>1.522208376</v>
      </c>
    </row>
    <row r="12304" spans="1:17">
      <c r="A12304" t="s">
        <v>24183</v>
      </c>
      <c r="B12304" t="s">
        <v>24184</v>
      </c>
      <c r="C12304">
        <v>2.4233212640000001</v>
      </c>
      <c r="D12304">
        <v>0.178948933</v>
      </c>
      <c r="E12304">
        <v>8.5937327999999993E-2</v>
      </c>
      <c r="F12304">
        <v>0.19241908199999999</v>
      </c>
      <c r="G12304">
        <v>0.13948740800000001</v>
      </c>
      <c r="H12304">
        <v>1.39603367</v>
      </c>
      <c r="I12304">
        <v>0.88349421299999997</v>
      </c>
      <c r="J12304">
        <v>0.17920312399999999</v>
      </c>
      <c r="K12304">
        <v>0.91611587999999999</v>
      </c>
      <c r="L12304">
        <v>1.0207960679999999</v>
      </c>
      <c r="M12304">
        <v>0.77527964100000002</v>
      </c>
      <c r="N12304">
        <v>0.22404563899999999</v>
      </c>
      <c r="O12304">
        <v>2.0128316919999998</v>
      </c>
      <c r="P12304">
        <v>0.33327708099999998</v>
      </c>
      <c r="Q12304">
        <v>0.41646727900000002</v>
      </c>
    </row>
    <row r="12305" spans="1:17">
      <c r="A12305" t="s">
        <v>24185</v>
      </c>
      <c r="B12305" t="s">
        <v>24186</v>
      </c>
      <c r="C12305">
        <v>104.2676402</v>
      </c>
      <c r="D12305">
        <v>3.1760813539999999</v>
      </c>
      <c r="E12305">
        <v>2.911863152</v>
      </c>
      <c r="F12305">
        <v>1.393941535</v>
      </c>
      <c r="G12305">
        <v>2.6043047509999999</v>
      </c>
      <c r="H12305">
        <v>4.2904852040000003</v>
      </c>
      <c r="I12305">
        <v>138.47915380000001</v>
      </c>
      <c r="J12305">
        <v>12.13228003</v>
      </c>
      <c r="K12305">
        <v>56.761185150000003</v>
      </c>
      <c r="L12305">
        <v>65.529366190000005</v>
      </c>
      <c r="M12305">
        <v>458.55011930000001</v>
      </c>
      <c r="N12305">
        <v>20.496382359999998</v>
      </c>
      <c r="O12305">
        <v>551.59523939999997</v>
      </c>
      <c r="P12305">
        <v>4.3298837079999997</v>
      </c>
      <c r="Q12305">
        <v>103.80356190000001</v>
      </c>
    </row>
    <row r="12306" spans="1:17">
      <c r="A12306" t="s">
        <v>24187</v>
      </c>
      <c r="B12306" t="s">
        <v>7805</v>
      </c>
      <c r="C12306">
        <v>0.56034509099999996</v>
      </c>
      <c r="D12306">
        <v>1.737892795</v>
      </c>
      <c r="E12306">
        <v>2.1461011170000002</v>
      </c>
      <c r="F12306">
        <v>2.0593951590000001</v>
      </c>
      <c r="G12306">
        <v>0.67732776500000003</v>
      </c>
      <c r="H12306">
        <v>0.215203441</v>
      </c>
      <c r="I12306">
        <v>4.0858110940000003</v>
      </c>
      <c r="J12306">
        <v>7.1745511239999997</v>
      </c>
      <c r="K12306">
        <v>3.558805649</v>
      </c>
      <c r="L12306">
        <v>2.8324667030000001</v>
      </c>
      <c r="M12306">
        <v>2.151216915</v>
      </c>
      <c r="N12306">
        <v>24.245264469999999</v>
      </c>
      <c r="O12306">
        <v>1.86171</v>
      </c>
      <c r="P12306">
        <v>8.8273000110000002</v>
      </c>
      <c r="Q12306">
        <v>1.925996351</v>
      </c>
    </row>
    <row r="12307" spans="1:17">
      <c r="A12307" t="s">
        <v>24188</v>
      </c>
      <c r="B12307" t="s">
        <v>2287</v>
      </c>
      <c r="C12307">
        <v>1.88764296</v>
      </c>
      <c r="D12307">
        <v>6.2261777780000003</v>
      </c>
      <c r="E12307">
        <v>4.7081675199999999</v>
      </c>
      <c r="F12307">
        <v>7.3086583430000003</v>
      </c>
      <c r="G12307">
        <v>3.0785168550000002</v>
      </c>
      <c r="H12307">
        <v>26.904036940000001</v>
      </c>
      <c r="I12307">
        <v>3.9762474440000002</v>
      </c>
      <c r="J12307">
        <v>4.3871155860000002</v>
      </c>
      <c r="K12307">
        <v>7.4215156919999998</v>
      </c>
      <c r="L12307">
        <v>3.4456403600000001</v>
      </c>
      <c r="M12307">
        <v>1.2078061449999999</v>
      </c>
      <c r="N12307">
        <v>1.422015305</v>
      </c>
      <c r="O12307">
        <v>1.161401956</v>
      </c>
      <c r="P12307">
        <v>4.908908737</v>
      </c>
      <c r="Q12307">
        <v>5.9114100299999999</v>
      </c>
    </row>
    <row r="12308" spans="1:17">
      <c r="A12308" t="s">
        <v>24189</v>
      </c>
      <c r="B12308" t="s">
        <v>24190</v>
      </c>
      <c r="C12308">
        <v>20.456932850000001</v>
      </c>
      <c r="D12308">
        <v>1.41621737</v>
      </c>
      <c r="E12308">
        <v>0.13602309300000001</v>
      </c>
      <c r="F12308">
        <v>0.52211015900000002</v>
      </c>
      <c r="G12308">
        <v>0.22078308799999999</v>
      </c>
      <c r="H12308">
        <v>3.9282956370000002</v>
      </c>
      <c r="I12308">
        <v>0</v>
      </c>
      <c r="J12308">
        <v>0</v>
      </c>
      <c r="K12308">
        <v>2.9000881949999999</v>
      </c>
      <c r="L12308">
        <v>5.6550680030000002</v>
      </c>
      <c r="M12308">
        <v>0</v>
      </c>
      <c r="N12308">
        <v>0</v>
      </c>
      <c r="O12308">
        <v>0</v>
      </c>
      <c r="P12308">
        <v>0.19182426999999999</v>
      </c>
      <c r="Q12308">
        <v>0.87892217399999994</v>
      </c>
    </row>
    <row r="12309" spans="1:17">
      <c r="A12309" t="s">
        <v>18143</v>
      </c>
      <c r="B12309" t="s">
        <v>24191</v>
      </c>
      <c r="C12309">
        <v>0</v>
      </c>
      <c r="D12309">
        <v>0.588344965</v>
      </c>
      <c r="E12309">
        <v>0.56508628900000002</v>
      </c>
      <c r="F12309">
        <v>1.0845117769999999</v>
      </c>
      <c r="G12309">
        <v>0.45860410000000001</v>
      </c>
      <c r="H12309">
        <v>2.549918591</v>
      </c>
      <c r="I12309">
        <v>0</v>
      </c>
      <c r="J12309">
        <v>0.84168669900000004</v>
      </c>
      <c r="K12309">
        <v>1.204795482</v>
      </c>
      <c r="L12309">
        <v>0</v>
      </c>
      <c r="M12309">
        <v>5.097899891</v>
      </c>
      <c r="N12309">
        <v>0.163691794</v>
      </c>
      <c r="O12309">
        <v>0</v>
      </c>
      <c r="P12309">
        <v>1.394580945</v>
      </c>
      <c r="Q12309">
        <v>0.91283557000000004</v>
      </c>
    </row>
    <row r="12310" spans="1:17">
      <c r="A12310" t="s">
        <v>24192</v>
      </c>
      <c r="B12310" t="s">
        <v>24193</v>
      </c>
      <c r="C12310">
        <v>6.5137907249999998</v>
      </c>
      <c r="D12310">
        <v>0.28860454899999999</v>
      </c>
      <c r="E12310">
        <v>0.97018363699999999</v>
      </c>
      <c r="F12310">
        <v>1.7733079009999999</v>
      </c>
      <c r="G12310">
        <v>1.1248097399999999</v>
      </c>
      <c r="H12310">
        <v>0</v>
      </c>
      <c r="I12310">
        <v>7.5993508539999999</v>
      </c>
      <c r="J12310">
        <v>1.6515114399999999</v>
      </c>
      <c r="K12310">
        <v>10.046930140000001</v>
      </c>
      <c r="L12310">
        <v>9.8778925540000007</v>
      </c>
      <c r="M12310">
        <v>5.0014096720000003</v>
      </c>
      <c r="N12310">
        <v>0.96356115899999994</v>
      </c>
      <c r="O12310">
        <v>8.6566578570000008</v>
      </c>
      <c r="P12310">
        <v>0.97727506500000005</v>
      </c>
      <c r="Q12310">
        <v>0.89555792499999998</v>
      </c>
    </row>
    <row r="12311" spans="1:17">
      <c r="A12311" t="s">
        <v>24194</v>
      </c>
      <c r="B12311" t="s">
        <v>3560</v>
      </c>
      <c r="C12311">
        <v>10.224949069999999</v>
      </c>
      <c r="D12311">
        <v>10.90636724</v>
      </c>
      <c r="E12311">
        <v>10.938539309999999</v>
      </c>
      <c r="F12311">
        <v>10.05199706</v>
      </c>
      <c r="G12311">
        <v>8.6647998340000001</v>
      </c>
      <c r="H12311">
        <v>5.3086475719999999</v>
      </c>
      <c r="I12311">
        <v>8.8362924189999994</v>
      </c>
      <c r="J12311">
        <v>10.39376946</v>
      </c>
      <c r="K12311">
        <v>9.6206868910000001</v>
      </c>
      <c r="L12311">
        <v>11.3660681</v>
      </c>
      <c r="M12311">
        <v>2.5442751179999998</v>
      </c>
      <c r="N12311">
        <v>5.5786553640000003</v>
      </c>
      <c r="O12311">
        <v>9.2268885669999996</v>
      </c>
      <c r="P12311">
        <v>8.2100963349999994</v>
      </c>
      <c r="Q12311">
        <v>6.5082957859999997</v>
      </c>
    </row>
    <row r="12312" spans="1:17">
      <c r="A12312" t="s">
        <v>24195</v>
      </c>
      <c r="B12312" t="s">
        <v>7099</v>
      </c>
      <c r="C12312">
        <v>29.684568890000001</v>
      </c>
      <c r="D12312">
        <v>2.6738094459999999</v>
      </c>
      <c r="E12312">
        <v>2.8457406289999998</v>
      </c>
      <c r="F12312">
        <v>1.287679268</v>
      </c>
      <c r="G12312">
        <v>2.1405147119999999</v>
      </c>
      <c r="H12312">
        <v>1.8792054069999999</v>
      </c>
      <c r="I12312">
        <v>14.74700254</v>
      </c>
      <c r="J12312">
        <v>13.97731791</v>
      </c>
      <c r="K12312">
        <v>17.75788601</v>
      </c>
      <c r="L12312">
        <v>24.7337436</v>
      </c>
      <c r="M12312">
        <v>20.03724317</v>
      </c>
      <c r="N12312">
        <v>9.3291392690000006</v>
      </c>
      <c r="O12312">
        <v>29.62363933</v>
      </c>
      <c r="P12312">
        <v>5.4324451360000001</v>
      </c>
      <c r="Q12312">
        <v>4.4848635420000003</v>
      </c>
    </row>
    <row r="12313" spans="1:17">
      <c r="A12313" t="s">
        <v>24196</v>
      </c>
      <c r="B12313" t="s">
        <v>4855</v>
      </c>
      <c r="C12313">
        <v>29.974959139999999</v>
      </c>
      <c r="D12313">
        <v>3.236525308</v>
      </c>
      <c r="E12313">
        <v>4.5824723919999997</v>
      </c>
      <c r="F12313">
        <v>5.074505244</v>
      </c>
      <c r="G12313">
        <v>2.6533023409999998</v>
      </c>
      <c r="H12313">
        <v>6.9652671039999996</v>
      </c>
      <c r="I12313">
        <v>15.060805589999999</v>
      </c>
      <c r="J12313">
        <v>5.6200747959999999</v>
      </c>
      <c r="K12313">
        <v>8.5131164720000001</v>
      </c>
      <c r="L12313">
        <v>14.72219703</v>
      </c>
      <c r="M12313">
        <v>21.274675850000001</v>
      </c>
      <c r="N12313">
        <v>6.1481020339999999</v>
      </c>
      <c r="O12313">
        <v>26.222536430000002</v>
      </c>
      <c r="P12313">
        <v>5.3852952580000002</v>
      </c>
      <c r="Q12313">
        <v>10.04313999</v>
      </c>
    </row>
    <row r="12314" spans="1:17">
      <c r="A12314" t="s">
        <v>24197</v>
      </c>
      <c r="B12314" t="s">
        <v>24198</v>
      </c>
      <c r="C12314">
        <v>2.6416268569999999</v>
      </c>
      <c r="D12314">
        <v>4.2915311870000004</v>
      </c>
      <c r="E12314">
        <v>4.777629868</v>
      </c>
      <c r="F12314">
        <v>4.7943591010000004</v>
      </c>
      <c r="G12314">
        <v>3.1931166040000001</v>
      </c>
      <c r="H12314">
        <v>1.0145305099999999</v>
      </c>
      <c r="I12314">
        <v>23.11401704</v>
      </c>
      <c r="J12314">
        <v>17.413761990000001</v>
      </c>
      <c r="K12314">
        <v>15.17939552</v>
      </c>
      <c r="L12314">
        <v>9.458415596</v>
      </c>
      <c r="M12314">
        <v>0</v>
      </c>
      <c r="N12314">
        <v>8.7922387640000004</v>
      </c>
      <c r="O12314">
        <v>3.9007257150000001</v>
      </c>
      <c r="P12314">
        <v>5.6806978299999997</v>
      </c>
      <c r="Q12314">
        <v>1.2106262779999999</v>
      </c>
    </row>
    <row r="12315" spans="1:17">
      <c r="A12315" t="s">
        <v>9797</v>
      </c>
      <c r="B12315" t="s">
        <v>24199</v>
      </c>
      <c r="C12315">
        <v>691.40499020000004</v>
      </c>
      <c r="D12315">
        <v>11.177223250000001</v>
      </c>
      <c r="E12315">
        <v>15.3078296</v>
      </c>
      <c r="F12315">
        <v>13.989874779999999</v>
      </c>
      <c r="G12315">
        <v>12.907318999999999</v>
      </c>
      <c r="H12315">
        <v>31.577453389999999</v>
      </c>
      <c r="I12315">
        <v>218.0085268</v>
      </c>
      <c r="J12315">
        <v>41.455926310000002</v>
      </c>
      <c r="K12315">
        <v>212.77724000000001</v>
      </c>
      <c r="L12315">
        <v>263.30245189999999</v>
      </c>
      <c r="M12315">
        <v>312.06759579999999</v>
      </c>
      <c r="N12315">
        <v>50.217087069999998</v>
      </c>
      <c r="O12315">
        <v>488.40263019999998</v>
      </c>
      <c r="P12315">
        <v>21.307249649999999</v>
      </c>
      <c r="Q12315">
        <v>106.6200206</v>
      </c>
    </row>
    <row r="12316" spans="1:17">
      <c r="A12316" t="e">
        <v>#N/A</v>
      </c>
      <c r="B12316" t="s">
        <v>24200</v>
      </c>
      <c r="C12316">
        <v>0</v>
      </c>
      <c r="D12316">
        <v>0</v>
      </c>
      <c r="E12316">
        <v>0</v>
      </c>
      <c r="F12316">
        <v>0.49746779200000002</v>
      </c>
      <c r="G12316">
        <v>0</v>
      </c>
      <c r="H12316">
        <v>0</v>
      </c>
      <c r="I12316">
        <v>0</v>
      </c>
      <c r="J12316">
        <v>0</v>
      </c>
      <c r="K12316">
        <v>0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</row>
    <row r="12317" spans="1:17">
      <c r="A12317" t="e">
        <v>#N/A</v>
      </c>
      <c r="B12317" t="s">
        <v>24201</v>
      </c>
      <c r="C12317">
        <v>0</v>
      </c>
      <c r="D12317">
        <v>0</v>
      </c>
      <c r="E12317">
        <v>0</v>
      </c>
      <c r="F12317">
        <v>0</v>
      </c>
      <c r="G12317">
        <v>0</v>
      </c>
      <c r="H12317">
        <v>0</v>
      </c>
      <c r="I12317">
        <v>0</v>
      </c>
      <c r="J12317">
        <v>1.0684267890000001</v>
      </c>
      <c r="K12317">
        <v>0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</row>
    <row r="12318" spans="1:17">
      <c r="A12318" t="e">
        <v>#N/A</v>
      </c>
      <c r="B12318" t="s">
        <v>24202</v>
      </c>
      <c r="C12318">
        <v>1.645316064</v>
      </c>
      <c r="D12318">
        <v>0</v>
      </c>
      <c r="E12318">
        <v>0</v>
      </c>
      <c r="F12318">
        <v>0.22395960300000001</v>
      </c>
      <c r="G12318">
        <v>0</v>
      </c>
      <c r="H12318">
        <v>0</v>
      </c>
      <c r="I12318">
        <v>0</v>
      </c>
      <c r="J12318">
        <v>0.41715468300000003</v>
      </c>
      <c r="K12318">
        <v>0.74639720099999995</v>
      </c>
      <c r="L12318">
        <v>0</v>
      </c>
      <c r="M12318">
        <v>0</v>
      </c>
      <c r="N12318">
        <v>0</v>
      </c>
      <c r="O12318">
        <v>3.6443035070000001</v>
      </c>
      <c r="P12318">
        <v>0.246849558</v>
      </c>
      <c r="Q12318">
        <v>1.131043276</v>
      </c>
    </row>
    <row r="12319" spans="1:17">
      <c r="A12319" t="e">
        <v>#N/A</v>
      </c>
      <c r="B12319" t="s">
        <v>24203</v>
      </c>
      <c r="C12319">
        <v>0</v>
      </c>
      <c r="D12319">
        <v>0</v>
      </c>
      <c r="E12319">
        <v>0</v>
      </c>
      <c r="F12319">
        <v>0</v>
      </c>
      <c r="G12319">
        <v>0</v>
      </c>
      <c r="H12319">
        <v>0</v>
      </c>
      <c r="I12319">
        <v>0</v>
      </c>
      <c r="J12319">
        <v>0</v>
      </c>
      <c r="K12319">
        <v>0</v>
      </c>
      <c r="L12319">
        <v>0</v>
      </c>
      <c r="M12319">
        <v>0</v>
      </c>
      <c r="N12319">
        <v>0.90102916600000005</v>
      </c>
      <c r="O12319">
        <v>4.0474344259999997</v>
      </c>
      <c r="P12319">
        <v>0</v>
      </c>
      <c r="Q12319">
        <v>0</v>
      </c>
    </row>
    <row r="12320" spans="1:17">
      <c r="A12320" t="s">
        <v>20315</v>
      </c>
      <c r="B12320" t="s">
        <v>2001</v>
      </c>
      <c r="C12320">
        <v>3.8081649469999999</v>
      </c>
      <c r="D12320">
        <v>2.2496961180000001</v>
      </c>
      <c r="E12320">
        <v>1.3504751740000001</v>
      </c>
      <c r="F12320">
        <v>1.2671157070000001</v>
      </c>
      <c r="G12320">
        <v>1.0959980149999999</v>
      </c>
      <c r="H12320">
        <v>3.2501011549999999</v>
      </c>
      <c r="I12320">
        <v>0.61705794599999997</v>
      </c>
      <c r="J12320">
        <v>1.609208381</v>
      </c>
      <c r="K12320">
        <v>2.4953832650000001</v>
      </c>
      <c r="L12320">
        <v>2.4062181909999998</v>
      </c>
      <c r="M12320">
        <v>0</v>
      </c>
      <c r="N12320">
        <v>0.67807983900000002</v>
      </c>
      <c r="O12320">
        <v>11.71516624</v>
      </c>
      <c r="P12320">
        <v>1.3331393659999999</v>
      </c>
      <c r="Q12320">
        <v>7.8535658599999998</v>
      </c>
    </row>
    <row r="12321" spans="1:17">
      <c r="A12321" t="s">
        <v>20315</v>
      </c>
      <c r="B12321" t="s">
        <v>24204</v>
      </c>
      <c r="C12321">
        <v>4.2647951669999999</v>
      </c>
      <c r="D12321">
        <v>3.9366455299999998</v>
      </c>
      <c r="E12321">
        <v>1.890510283</v>
      </c>
      <c r="F12321">
        <v>2.805855341</v>
      </c>
      <c r="G12321">
        <v>1.718384036</v>
      </c>
      <c r="H12321">
        <v>0.27298612100000003</v>
      </c>
      <c r="I12321">
        <v>1.0365723840000001</v>
      </c>
      <c r="J12321">
        <v>0.36043313399999999</v>
      </c>
      <c r="K12321">
        <v>1.9347232089999999</v>
      </c>
      <c r="L12321">
        <v>3.5929913249999998</v>
      </c>
      <c r="M12321">
        <v>2.72882421</v>
      </c>
      <c r="N12321">
        <v>2.015296733</v>
      </c>
      <c r="O12321">
        <v>12.59511436</v>
      </c>
      <c r="P12321">
        <v>0.31992722400000001</v>
      </c>
      <c r="Q12321">
        <v>7.8180203009999998</v>
      </c>
    </row>
    <row r="12322" spans="1:17">
      <c r="A12322" t="s">
        <v>24205</v>
      </c>
      <c r="B12322" t="s">
        <v>1877</v>
      </c>
      <c r="C12322">
        <v>2.1333155330000002</v>
      </c>
      <c r="D12322">
        <v>0.51198422200000004</v>
      </c>
      <c r="E12322">
        <v>0.45391778500000002</v>
      </c>
      <c r="F12322">
        <v>0.58077169699999998</v>
      </c>
      <c r="G12322">
        <v>0.42978094100000003</v>
      </c>
      <c r="H12322">
        <v>1.22896636</v>
      </c>
      <c r="I12322">
        <v>1.81478256</v>
      </c>
      <c r="J12322">
        <v>0.31551475600000001</v>
      </c>
      <c r="K12322">
        <v>2.0162042339999999</v>
      </c>
      <c r="L12322">
        <v>2.2465862680000002</v>
      </c>
      <c r="M12322">
        <v>1.706249318</v>
      </c>
      <c r="N12322">
        <v>0.52595589700000001</v>
      </c>
      <c r="O12322">
        <v>4.3314343449999999</v>
      </c>
      <c r="P12322">
        <v>0.56011365499999999</v>
      </c>
      <c r="Q12322">
        <v>1.3443006820000001</v>
      </c>
    </row>
    <row r="12323" spans="1:17">
      <c r="A12323" t="s">
        <v>24206</v>
      </c>
      <c r="B12323" t="s">
        <v>24207</v>
      </c>
      <c r="C12323">
        <v>2.3071191729999998</v>
      </c>
      <c r="D12323">
        <v>3.3221769490000002</v>
      </c>
      <c r="E12323">
        <v>0.736348475</v>
      </c>
      <c r="F12323">
        <v>0.62808782600000002</v>
      </c>
      <c r="G12323">
        <v>0.99599074700000001</v>
      </c>
      <c r="H12323">
        <v>3.9872749359999999</v>
      </c>
      <c r="I12323">
        <v>0</v>
      </c>
      <c r="J12323">
        <v>1.023660303</v>
      </c>
      <c r="K12323">
        <v>1.046624008</v>
      </c>
      <c r="L12323">
        <v>1.4577709219999999</v>
      </c>
      <c r="M12323">
        <v>0</v>
      </c>
      <c r="N12323">
        <v>0.28440306100000001</v>
      </c>
      <c r="O12323">
        <v>0</v>
      </c>
      <c r="P12323">
        <v>0.17307049999999999</v>
      </c>
      <c r="Q12323">
        <v>0.79299402799999996</v>
      </c>
    </row>
    <row r="12324" spans="1:17">
      <c r="A12324" t="s">
        <v>24206</v>
      </c>
      <c r="B12324" t="s">
        <v>9003</v>
      </c>
      <c r="C12324">
        <v>24.777109670000002</v>
      </c>
      <c r="D12324">
        <v>3.0959525779999999</v>
      </c>
      <c r="E12324">
        <v>2.0613824959999998</v>
      </c>
      <c r="F12324">
        <v>2.6374657429999999</v>
      </c>
      <c r="G12324">
        <v>2.203391399</v>
      </c>
      <c r="H12324">
        <v>2.9817831749999999</v>
      </c>
      <c r="I12324">
        <v>12.89759044</v>
      </c>
      <c r="J12324">
        <v>2.1567654059999999</v>
      </c>
      <c r="K12324">
        <v>7.626136775</v>
      </c>
      <c r="L12324">
        <v>12.413573570000001</v>
      </c>
      <c r="M12324">
        <v>6.2204879489999998</v>
      </c>
      <c r="N12324">
        <v>1.4064863489999999</v>
      </c>
      <c r="O12324">
        <v>12.03775944</v>
      </c>
      <c r="P12324">
        <v>1.7725791799999999</v>
      </c>
      <c r="Q12324">
        <v>7.0079567090000001</v>
      </c>
    </row>
    <row r="12325" spans="1:17">
      <c r="A12325" t="s">
        <v>24208</v>
      </c>
      <c r="B12325" t="s">
        <v>24209</v>
      </c>
      <c r="C12325">
        <v>1580.342369</v>
      </c>
      <c r="D12325">
        <v>70.200913510000007</v>
      </c>
      <c r="E12325">
        <v>63.728165760000003</v>
      </c>
      <c r="F12325">
        <v>31.44636749</v>
      </c>
      <c r="G12325">
        <v>63.193147590000002</v>
      </c>
      <c r="H12325">
        <v>80.872814079999998</v>
      </c>
      <c r="I12325">
        <v>295.16142059999999</v>
      </c>
      <c r="J12325">
        <v>111.44431899999999</v>
      </c>
      <c r="K12325">
        <v>366.34430930000002</v>
      </c>
      <c r="L12325">
        <v>1001.135005</v>
      </c>
      <c r="M12325">
        <v>427.75670400000001</v>
      </c>
      <c r="N12325">
        <v>74.850098650000007</v>
      </c>
      <c r="O12325">
        <v>751.70074220000004</v>
      </c>
      <c r="P12325">
        <v>74.535124289999999</v>
      </c>
      <c r="Q12325">
        <v>244.54051490000001</v>
      </c>
    </row>
    <row r="12326" spans="1:17">
      <c r="A12326" t="s">
        <v>24208</v>
      </c>
      <c r="B12326" t="s">
        <v>24210</v>
      </c>
      <c r="C12326">
        <v>262.46813100000003</v>
      </c>
      <c r="D12326">
        <v>60.178537929999997</v>
      </c>
      <c r="E12326">
        <v>94.510053999999997</v>
      </c>
      <c r="F12326">
        <v>70.704544490000004</v>
      </c>
      <c r="G12326">
        <v>80.187436390000002</v>
      </c>
      <c r="H12326">
        <v>49.343757979999999</v>
      </c>
      <c r="I12326">
        <v>211.45615939999999</v>
      </c>
      <c r="J12326">
        <v>254.31881569999999</v>
      </c>
      <c r="K12326">
        <v>166.5295088</v>
      </c>
      <c r="L12326">
        <v>168.16197450000001</v>
      </c>
      <c r="M12326">
        <v>133.88217979999999</v>
      </c>
      <c r="N12326">
        <v>344.13907979999999</v>
      </c>
      <c r="O12326">
        <v>581.35549230000004</v>
      </c>
      <c r="P12326">
        <v>165.22463769999999</v>
      </c>
      <c r="Q12326">
        <v>132.48286899999999</v>
      </c>
    </row>
    <row r="12327" spans="1:17">
      <c r="A12327" t="s">
        <v>24211</v>
      </c>
      <c r="B12327" t="s">
        <v>8187</v>
      </c>
      <c r="C12327">
        <v>12.168672770000001</v>
      </c>
      <c r="D12327">
        <v>3.0327395180000001</v>
      </c>
      <c r="E12327">
        <v>2.3194901610000001</v>
      </c>
      <c r="F12327">
        <v>1.69090188</v>
      </c>
      <c r="G12327">
        <v>2.5390732809999998</v>
      </c>
      <c r="H12327">
        <v>2.1419942289999998</v>
      </c>
      <c r="I12327">
        <v>5.1758623530000003</v>
      </c>
      <c r="J12327">
        <v>4.3707772389999997</v>
      </c>
      <c r="K12327">
        <v>5.7503283429999996</v>
      </c>
      <c r="L12327">
        <v>8.0092386429999998</v>
      </c>
      <c r="M12327">
        <v>22.871701259999998</v>
      </c>
      <c r="N12327">
        <v>2.8751071869999998</v>
      </c>
      <c r="O12327">
        <v>25.549274520000001</v>
      </c>
      <c r="P12327">
        <v>2.5863893560000002</v>
      </c>
      <c r="Q12327">
        <v>16.73027549</v>
      </c>
    </row>
    <row r="12328" spans="1:17">
      <c r="A12328" t="s">
        <v>24212</v>
      </c>
      <c r="B12328" t="s">
        <v>5946</v>
      </c>
      <c r="C12328">
        <v>22.702777409999999</v>
      </c>
      <c r="D12328">
        <v>2.3949644540000001</v>
      </c>
      <c r="E12328">
        <v>2.2619477140000002</v>
      </c>
      <c r="F12328">
        <v>1.765880433</v>
      </c>
      <c r="G12328">
        <v>1.8046031300000001</v>
      </c>
      <c r="H12328">
        <v>2.7679744560000001</v>
      </c>
      <c r="I12328">
        <v>0.52552229900000003</v>
      </c>
      <c r="J12328">
        <v>2.4212080029999998</v>
      </c>
      <c r="K12328">
        <v>5.8852051540000003</v>
      </c>
      <c r="L12328">
        <v>7.7417049120000003</v>
      </c>
      <c r="M12328">
        <v>7.6090381880000004</v>
      </c>
      <c r="N12328">
        <v>0.75518194999999999</v>
      </c>
      <c r="O12328">
        <v>9.1791292080000009</v>
      </c>
      <c r="P12328">
        <v>2.0004291859999999</v>
      </c>
      <c r="Q12328">
        <v>3.71586207</v>
      </c>
    </row>
    <row r="12329" spans="1:17">
      <c r="A12329" t="s">
        <v>24213</v>
      </c>
      <c r="B12329" t="s">
        <v>9031</v>
      </c>
      <c r="C12329">
        <v>100.8675243</v>
      </c>
      <c r="D12329">
        <v>25.198155329999999</v>
      </c>
      <c r="E12329">
        <v>13.63401771</v>
      </c>
      <c r="F12329">
        <v>10.307961049999999</v>
      </c>
      <c r="G12329">
        <v>19.165021070000002</v>
      </c>
      <c r="H12329">
        <v>25.551055080000001</v>
      </c>
      <c r="I12329">
        <v>40.68642801</v>
      </c>
      <c r="J12329">
        <v>23.436381839999999</v>
      </c>
      <c r="K12329">
        <v>74.687928360000001</v>
      </c>
      <c r="L12329">
        <v>166.59929890000001</v>
      </c>
      <c r="M12329">
        <v>45.903806809999999</v>
      </c>
      <c r="N12329">
        <v>15.45763363</v>
      </c>
      <c r="O12329">
        <v>63.15439997</v>
      </c>
      <c r="P12329">
        <v>20.515085859999999</v>
      </c>
      <c r="Q12329">
        <v>37.725793119999999</v>
      </c>
    </row>
    <row r="12330" spans="1:17">
      <c r="A12330" t="s">
        <v>24214</v>
      </c>
      <c r="B12330" t="s">
        <v>4167</v>
      </c>
      <c r="C12330">
        <v>84.461146690000007</v>
      </c>
      <c r="D12330">
        <v>4.1344357389999997</v>
      </c>
      <c r="E12330">
        <v>1.4763943340000001</v>
      </c>
      <c r="F12330">
        <v>0.71651502300000003</v>
      </c>
      <c r="G12330">
        <v>1.239506446</v>
      </c>
      <c r="H12330">
        <v>2.0216156430000001</v>
      </c>
      <c r="I12330">
        <v>14.654947460000001</v>
      </c>
      <c r="J12330">
        <v>19.29110803</v>
      </c>
      <c r="K12330">
        <v>31.586093829999999</v>
      </c>
      <c r="L12330">
        <v>48.227217500000002</v>
      </c>
      <c r="M12330">
        <v>28.016297460000001</v>
      </c>
      <c r="N12330">
        <v>9.231894724</v>
      </c>
      <c r="O12330">
        <v>50.876672829999997</v>
      </c>
      <c r="P12330">
        <v>4.5230962510000001</v>
      </c>
      <c r="Q12330">
        <v>8.3884617450000007</v>
      </c>
    </row>
    <row r="12331" spans="1:17">
      <c r="A12331" t="e">
        <v>#N/A</v>
      </c>
      <c r="B12331" t="s">
        <v>24215</v>
      </c>
      <c r="C12331">
        <v>2.7840966200000001</v>
      </c>
      <c r="D12331">
        <v>0.71956572500000004</v>
      </c>
      <c r="E12331">
        <v>0.44429115800000002</v>
      </c>
      <c r="F12331">
        <v>1.7685259470000001</v>
      </c>
      <c r="G12331">
        <v>0.32050758400000001</v>
      </c>
      <c r="H12331">
        <v>0</v>
      </c>
      <c r="I12331">
        <v>1.35336754</v>
      </c>
      <c r="J12331">
        <v>0.70588196800000003</v>
      </c>
      <c r="K12331">
        <v>1.2630047019999999</v>
      </c>
      <c r="L12331">
        <v>4.9842661960000001</v>
      </c>
      <c r="M12331">
        <v>0.89070048700000004</v>
      </c>
      <c r="N12331">
        <v>1.258403656</v>
      </c>
      <c r="O12331">
        <v>1.0277754830000001</v>
      </c>
      <c r="P12331">
        <v>0.76578834900000003</v>
      </c>
      <c r="Q12331">
        <v>0</v>
      </c>
    </row>
    <row r="12332" spans="1:17">
      <c r="A12332" t="s">
        <v>24216</v>
      </c>
      <c r="B12332" t="s">
        <v>7193</v>
      </c>
      <c r="C12332">
        <v>1.172112579</v>
      </c>
      <c r="D12332">
        <v>5.5394598830000001</v>
      </c>
      <c r="E12332">
        <v>4.1566186360000001</v>
      </c>
      <c r="F12332">
        <v>4.3077792779999999</v>
      </c>
      <c r="G12332">
        <v>4.4528418869999999</v>
      </c>
      <c r="H12332">
        <v>2.1007276340000001</v>
      </c>
      <c r="I12332">
        <v>7.9768020560000004</v>
      </c>
      <c r="J12332">
        <v>3.2689614339999999</v>
      </c>
      <c r="K12332">
        <v>4.7855570759999999</v>
      </c>
      <c r="L12332">
        <v>2.2218249339999998</v>
      </c>
      <c r="M12332">
        <v>1.4999497310000001</v>
      </c>
      <c r="N12332">
        <v>4.1420063569999996</v>
      </c>
      <c r="O12332">
        <v>1.298089187</v>
      </c>
      <c r="P12332">
        <v>5.1583850929999997</v>
      </c>
      <c r="Q12332">
        <v>2.9544091620000001</v>
      </c>
    </row>
    <row r="12333" spans="1:17">
      <c r="A12333" t="s">
        <v>24217</v>
      </c>
      <c r="B12333" t="s">
        <v>3227</v>
      </c>
      <c r="C12333">
        <v>4.0495950839999999</v>
      </c>
      <c r="D12333">
        <v>2.3362523519999998</v>
      </c>
      <c r="E12333">
        <v>2.0913098969999999</v>
      </c>
      <c r="F12333">
        <v>2.06710825</v>
      </c>
      <c r="G12333">
        <v>1.73365466</v>
      </c>
      <c r="H12333">
        <v>2.5597119450000001</v>
      </c>
      <c r="I12333">
        <v>3.5679689689999998</v>
      </c>
      <c r="J12333">
        <v>3.9037411889999998</v>
      </c>
      <c r="K12333">
        <v>3.6359226260000002</v>
      </c>
      <c r="L12333">
        <v>2.7186906519999998</v>
      </c>
      <c r="M12333">
        <v>3.4008564030000001</v>
      </c>
      <c r="N12333">
        <v>3.0576088829999999</v>
      </c>
      <c r="O12333">
        <v>4.6717067429999997</v>
      </c>
      <c r="P12333">
        <v>2.4809010969999998</v>
      </c>
      <c r="Q12333">
        <v>2.8998147310000002</v>
      </c>
    </row>
    <row r="12334" spans="1:17">
      <c r="A12334" t="s">
        <v>24218</v>
      </c>
      <c r="B12334" t="s">
        <v>24219</v>
      </c>
      <c r="C12334">
        <v>11.33727914</v>
      </c>
      <c r="D12334">
        <v>1.1116860200000001</v>
      </c>
      <c r="E12334">
        <v>1.146830163</v>
      </c>
      <c r="F12334">
        <v>1.3408346550000001</v>
      </c>
      <c r="G12334">
        <v>0.73816271899999997</v>
      </c>
      <c r="H12334">
        <v>1.498966545</v>
      </c>
      <c r="I12334">
        <v>1.3551947689999999</v>
      </c>
      <c r="J12334">
        <v>1.9791380119999999</v>
      </c>
      <c r="K12334">
        <v>2.5294198570000002</v>
      </c>
      <c r="L12334">
        <v>3.1707501640000002</v>
      </c>
      <c r="M12334">
        <v>2.1405673260000002</v>
      </c>
      <c r="N12334">
        <v>1.512123205</v>
      </c>
      <c r="O12334">
        <v>3.0874893569999999</v>
      </c>
      <c r="P12334">
        <v>2.3980623599999999</v>
      </c>
      <c r="Q12334">
        <v>1.277641144</v>
      </c>
    </row>
    <row r="12335" spans="1:17">
      <c r="A12335" t="s">
        <v>24220</v>
      </c>
      <c r="B12335" t="s">
        <v>1889</v>
      </c>
      <c r="C12335">
        <v>9.2284766929999993</v>
      </c>
      <c r="D12335">
        <v>2.55552073</v>
      </c>
      <c r="E12335">
        <v>1.869192282</v>
      </c>
      <c r="F12335">
        <v>3.7685269579999998</v>
      </c>
      <c r="G12335">
        <v>2.2677943169999999</v>
      </c>
      <c r="H12335">
        <v>2.5218661990000002</v>
      </c>
      <c r="I12335">
        <v>3.8821350790000002</v>
      </c>
      <c r="J12335">
        <v>3.6446806409999999</v>
      </c>
      <c r="K12335">
        <v>3.4619101799999998</v>
      </c>
      <c r="L12335">
        <v>5.8310836869999996</v>
      </c>
      <c r="M12335">
        <v>1.3626530859999999</v>
      </c>
      <c r="N12335">
        <v>2.2314701700000001</v>
      </c>
      <c r="O12335">
        <v>4.5205337659999998</v>
      </c>
      <c r="P12335">
        <v>2.7957542360000001</v>
      </c>
      <c r="Q12335">
        <v>2.8059788700000001</v>
      </c>
    </row>
    <row r="12336" spans="1:17">
      <c r="A12336" t="s">
        <v>24221</v>
      </c>
      <c r="B12336" t="s">
        <v>24222</v>
      </c>
      <c r="C12336">
        <v>2.4623682489999998</v>
      </c>
      <c r="D12336">
        <v>0.93513773899999997</v>
      </c>
      <c r="E12336">
        <v>0.74847459900000002</v>
      </c>
      <c r="F12336">
        <v>0.38305867399999999</v>
      </c>
      <c r="G12336">
        <v>0.66817914199999995</v>
      </c>
      <c r="H12336">
        <v>0.54039160600000002</v>
      </c>
      <c r="I12336">
        <v>0</v>
      </c>
      <c r="J12336">
        <v>1.2486214259999999</v>
      </c>
      <c r="K12336">
        <v>0.47873687599999998</v>
      </c>
      <c r="L12336">
        <v>1.333599634</v>
      </c>
      <c r="M12336">
        <v>0</v>
      </c>
      <c r="N12336">
        <v>0.43362988000000002</v>
      </c>
      <c r="O12336">
        <v>1.168722547</v>
      </c>
      <c r="P12336">
        <v>0.58053801599999999</v>
      </c>
      <c r="Q12336">
        <v>0.96726358499999998</v>
      </c>
    </row>
    <row r="12337" spans="1:17">
      <c r="A12337" t="s">
        <v>24223</v>
      </c>
      <c r="B12337" t="s">
        <v>1451</v>
      </c>
      <c r="C12337">
        <v>2.6570039740000002</v>
      </c>
      <c r="D12337">
        <v>5.4657139140000002</v>
      </c>
      <c r="E12337">
        <v>20.31207341</v>
      </c>
      <c r="F12337">
        <v>20.176022530000001</v>
      </c>
      <c r="G12337">
        <v>24.808774669999998</v>
      </c>
      <c r="H12337">
        <v>104.7404842</v>
      </c>
      <c r="I12337">
        <v>12.45458869</v>
      </c>
      <c r="J12337">
        <v>34.741546820000003</v>
      </c>
      <c r="K12337">
        <v>8.0069622509999991</v>
      </c>
      <c r="L12337">
        <v>5.276380413</v>
      </c>
      <c r="M12337">
        <v>9.4718792549999993</v>
      </c>
      <c r="N12337">
        <v>14.13075429</v>
      </c>
      <c r="O12337">
        <v>5.2545966240000004</v>
      </c>
      <c r="P12337">
        <v>17.539931660000001</v>
      </c>
      <c r="Q12337">
        <v>13.176966030000001</v>
      </c>
    </row>
    <row r="12338" spans="1:17">
      <c r="A12338" t="s">
        <v>24224</v>
      </c>
      <c r="B12338" t="s">
        <v>24225</v>
      </c>
      <c r="C12338">
        <v>59.576624940000002</v>
      </c>
      <c r="D12338">
        <v>1.1998379290000001</v>
      </c>
      <c r="E12338">
        <v>1.152405482</v>
      </c>
      <c r="F12338">
        <v>0.368615478</v>
      </c>
      <c r="G12338">
        <v>0.70143873000000001</v>
      </c>
      <c r="H12338">
        <v>0.52001618500000002</v>
      </c>
      <c r="I12338">
        <v>0</v>
      </c>
      <c r="J12338">
        <v>0.85824447000000004</v>
      </c>
      <c r="K12338">
        <v>1.8427445650000001</v>
      </c>
      <c r="L12338">
        <v>20.5330619</v>
      </c>
      <c r="M12338">
        <v>12.99546612</v>
      </c>
      <c r="N12338">
        <v>1.168383722</v>
      </c>
      <c r="O12338">
        <v>8.9972476740000005</v>
      </c>
      <c r="P12338">
        <v>1.0157252320000001</v>
      </c>
      <c r="Q12338">
        <v>2.7923789719999998</v>
      </c>
    </row>
    <row r="12339" spans="1:17">
      <c r="A12339" t="e">
        <v>#N/A</v>
      </c>
      <c r="B12339" t="s">
        <v>24226</v>
      </c>
      <c r="C12339">
        <v>532.5195334</v>
      </c>
      <c r="D12339">
        <v>155.2882347</v>
      </c>
      <c r="E12339">
        <v>108.6824512</v>
      </c>
      <c r="F12339">
        <v>181.9553904</v>
      </c>
      <c r="G12339">
        <v>110.7227188</v>
      </c>
      <c r="H12339">
        <v>45.911955259999999</v>
      </c>
      <c r="I12339">
        <v>221.88104670000001</v>
      </c>
      <c r="J12339">
        <v>252.80945980000001</v>
      </c>
      <c r="K12339">
        <v>872.63653790000001</v>
      </c>
      <c r="L12339">
        <v>782.82298490000005</v>
      </c>
      <c r="M12339">
        <v>10.43057149</v>
      </c>
      <c r="N12339">
        <v>94.44801124</v>
      </c>
      <c r="O12339">
        <v>24.071583690000001</v>
      </c>
      <c r="P12339">
        <v>133.701516</v>
      </c>
      <c r="Q12339">
        <v>112.06257720000001</v>
      </c>
    </row>
    <row r="12340" spans="1:17">
      <c r="A12340" t="s">
        <v>24227</v>
      </c>
      <c r="B12340" t="s">
        <v>5819</v>
      </c>
      <c r="C12340">
        <v>8.0650971200000008</v>
      </c>
      <c r="D12340">
        <v>7.8797568580000004</v>
      </c>
      <c r="E12340">
        <v>7.0182330579999999</v>
      </c>
      <c r="F12340">
        <v>5.5453833299999999</v>
      </c>
      <c r="G12340">
        <v>6.999166625</v>
      </c>
      <c r="H12340">
        <v>7.2273656529999997</v>
      </c>
      <c r="I12340">
        <v>16.586715340000001</v>
      </c>
      <c r="J12340">
        <v>13.73706872</v>
      </c>
      <c r="K12340">
        <v>12.289577550000001</v>
      </c>
      <c r="L12340">
        <v>12.41331724</v>
      </c>
      <c r="M12340">
        <v>1.587828609</v>
      </c>
      <c r="N12340">
        <v>3.5944160510000001</v>
      </c>
      <c r="O12340">
        <v>5.2675423500000003</v>
      </c>
      <c r="P12340">
        <v>3.6610867379999998</v>
      </c>
      <c r="Q12340">
        <v>3.8382975859999999</v>
      </c>
    </row>
    <row r="12341" spans="1:17">
      <c r="A12341" t="s">
        <v>24228</v>
      </c>
      <c r="B12341" t="s">
        <v>24229</v>
      </c>
      <c r="C12341">
        <v>30.71709907</v>
      </c>
      <c r="D12341">
        <v>3.7804810789999999</v>
      </c>
      <c r="E12341">
        <v>3.631029668</v>
      </c>
      <c r="F12341">
        <v>2.3228867960000001</v>
      </c>
      <c r="G12341">
        <v>1.7680893600000001</v>
      </c>
      <c r="H12341">
        <v>2.6215691959999998</v>
      </c>
      <c r="I12341">
        <v>9.9545215739999993</v>
      </c>
      <c r="J12341">
        <v>3.8940182970000001</v>
      </c>
      <c r="K12341">
        <v>10.83818084</v>
      </c>
      <c r="L12341">
        <v>17.25229719</v>
      </c>
      <c r="M12341">
        <v>32.757166660000003</v>
      </c>
      <c r="N12341">
        <v>3.786556456</v>
      </c>
      <c r="O12341">
        <v>15.119341820000001</v>
      </c>
      <c r="P12341">
        <v>1.5361794820000001</v>
      </c>
      <c r="Q12341">
        <v>14.07728242</v>
      </c>
    </row>
    <row r="12342" spans="1:17">
      <c r="A12342" t="s">
        <v>24228</v>
      </c>
      <c r="B12342" t="s">
        <v>6412</v>
      </c>
      <c r="C12342">
        <v>33.067436919999999</v>
      </c>
      <c r="D12342">
        <v>60.860696070000003</v>
      </c>
      <c r="E12342">
        <v>74.528180399999997</v>
      </c>
      <c r="F12342">
        <v>66.673117489999996</v>
      </c>
      <c r="G12342">
        <v>59.906828279999999</v>
      </c>
      <c r="H12342">
        <v>29.531307909999999</v>
      </c>
      <c r="I12342">
        <v>46.669882749999999</v>
      </c>
      <c r="J12342">
        <v>75.915877249999994</v>
      </c>
      <c r="K12342">
        <v>80.381263579999995</v>
      </c>
      <c r="L12342">
        <v>84.541845769999995</v>
      </c>
      <c r="M12342">
        <v>47.17343889</v>
      </c>
      <c r="N12342">
        <v>259.01758669999998</v>
      </c>
      <c r="O12342">
        <v>53.193361449999998</v>
      </c>
      <c r="P12342">
        <v>235.5057406</v>
      </c>
      <c r="Q12342">
        <v>90.175648370000005</v>
      </c>
    </row>
    <row r="12343" spans="1:17">
      <c r="A12343" t="s">
        <v>24230</v>
      </c>
      <c r="B12343" t="s">
        <v>24231</v>
      </c>
      <c r="C12343">
        <v>37.840408250000003</v>
      </c>
      <c r="D12343">
        <v>3.3462674529999998</v>
      </c>
      <c r="E12343">
        <v>2.551304934</v>
      </c>
      <c r="F12343">
        <v>2.0984812160000001</v>
      </c>
      <c r="G12343">
        <v>5.0015861140000002</v>
      </c>
      <c r="H12343">
        <v>5.7413551619999996</v>
      </c>
      <c r="I12343">
        <v>13.625532919999999</v>
      </c>
      <c r="J12343">
        <v>6.0012388569999997</v>
      </c>
      <c r="K12343">
        <v>16.10664367</v>
      </c>
      <c r="L12343">
        <v>20.859536550000001</v>
      </c>
      <c r="M12343">
        <v>34.375261989999998</v>
      </c>
      <c r="N12343">
        <v>3.7048539009999999</v>
      </c>
      <c r="O12343">
        <v>39.148092179999999</v>
      </c>
      <c r="P12343">
        <v>3.1540336660000001</v>
      </c>
      <c r="Q12343">
        <v>18.947533790000001</v>
      </c>
    </row>
    <row r="12344" spans="1:17">
      <c r="A12344" t="s">
        <v>24232</v>
      </c>
      <c r="B12344" t="s">
        <v>24233</v>
      </c>
      <c r="C12344">
        <v>2.3917432349999999</v>
      </c>
      <c r="D12344">
        <v>0.70646827899999998</v>
      </c>
      <c r="E12344">
        <v>1.0178098609999999</v>
      </c>
      <c r="F12344">
        <v>0.54260483100000001</v>
      </c>
      <c r="G12344">
        <v>0.963688345</v>
      </c>
      <c r="H12344">
        <v>1.9902163829999999</v>
      </c>
      <c r="I12344">
        <v>0.581320999</v>
      </c>
      <c r="J12344">
        <v>0.555870694</v>
      </c>
      <c r="K12344">
        <v>0.904178076</v>
      </c>
      <c r="L12344">
        <v>1.259367736</v>
      </c>
      <c r="M12344">
        <v>1.530354118</v>
      </c>
      <c r="N12344">
        <v>0.34397397200000002</v>
      </c>
      <c r="O12344">
        <v>1.3244018049999999</v>
      </c>
      <c r="P12344">
        <v>0.65786836900000001</v>
      </c>
      <c r="Q12344">
        <v>1.918188258</v>
      </c>
    </row>
    <row r="12345" spans="1:17">
      <c r="A12345" t="s">
        <v>24234</v>
      </c>
      <c r="B12345" t="s">
        <v>24235</v>
      </c>
      <c r="C12345">
        <v>191.4699176</v>
      </c>
      <c r="D12345">
        <v>152.03582710000001</v>
      </c>
      <c r="E12345">
        <v>27.719280489999999</v>
      </c>
      <c r="F12345">
        <v>16.966365159999999</v>
      </c>
      <c r="G12345">
        <v>65.218922840000005</v>
      </c>
      <c r="H12345">
        <v>101.2187867</v>
      </c>
      <c r="I12345">
        <v>78.83981086</v>
      </c>
      <c r="J12345">
        <v>51.686602860000001</v>
      </c>
      <c r="K12345">
        <v>107.97924740000001</v>
      </c>
      <c r="L12345">
        <v>160.8345405</v>
      </c>
      <c r="M12345">
        <v>147.0141639</v>
      </c>
      <c r="N12345">
        <v>38.505071870000002</v>
      </c>
      <c r="O12345">
        <v>175.4599618</v>
      </c>
      <c r="P12345">
        <v>80.659664019999994</v>
      </c>
      <c r="Q12345">
        <v>484.16466680000002</v>
      </c>
    </row>
    <row r="12346" spans="1:17">
      <c r="A12346" t="s">
        <v>24234</v>
      </c>
      <c r="B12346" t="s">
        <v>9364</v>
      </c>
      <c r="C12346">
        <v>25.211290930000001</v>
      </c>
      <c r="D12346">
        <v>2.4218770740000002</v>
      </c>
      <c r="E12346">
        <v>1.827677116</v>
      </c>
      <c r="F12346">
        <v>1.4273643659999999</v>
      </c>
      <c r="G12346">
        <v>1.0402211299999999</v>
      </c>
      <c r="H12346">
        <v>4.1129318990000003</v>
      </c>
      <c r="I12346">
        <v>6.8326416310000004</v>
      </c>
      <c r="J12346">
        <v>2.2061194959999999</v>
      </c>
      <c r="K12346">
        <v>6.9837131929999998</v>
      </c>
      <c r="L12346">
        <v>12.123676700000001</v>
      </c>
      <c r="M12346">
        <v>10.27842377</v>
      </c>
      <c r="N12346">
        <v>1.787698333</v>
      </c>
      <c r="O12346">
        <v>12.848581680000001</v>
      </c>
      <c r="P12346">
        <v>1.3724088619999999</v>
      </c>
      <c r="Q12346">
        <v>4.4477925459999996</v>
      </c>
    </row>
    <row r="12347" spans="1:17">
      <c r="A12347" t="e">
        <v>#N/A</v>
      </c>
      <c r="B12347" t="s">
        <v>24236</v>
      </c>
      <c r="C12347">
        <v>1003.790212</v>
      </c>
      <c r="D12347">
        <v>1432.6012860000001</v>
      </c>
      <c r="E12347">
        <v>513.89249280000001</v>
      </c>
      <c r="F12347">
        <v>279.11968860000002</v>
      </c>
      <c r="G12347">
        <v>484.35087609999999</v>
      </c>
      <c r="H12347">
        <v>324.08580929999999</v>
      </c>
      <c r="I12347">
        <v>845.93294170000001</v>
      </c>
      <c r="J12347">
        <v>1224.3923970000001</v>
      </c>
      <c r="K12347">
        <v>889.07987030000004</v>
      </c>
      <c r="L12347">
        <v>1397.467236</v>
      </c>
      <c r="M12347">
        <v>643.80140080000001</v>
      </c>
      <c r="N12347">
        <v>2310.1411280000002</v>
      </c>
      <c r="O12347">
        <v>991.38747860000001</v>
      </c>
      <c r="P12347">
        <v>2876.806869</v>
      </c>
      <c r="Q12347">
        <v>803.26628059999996</v>
      </c>
    </row>
    <row r="12348" spans="1:17">
      <c r="A12348" t="e">
        <v>#N/A</v>
      </c>
      <c r="B12348" t="s">
        <v>24237</v>
      </c>
      <c r="C12348">
        <v>207.35112899999999</v>
      </c>
      <c r="D12348">
        <v>0</v>
      </c>
      <c r="E12348">
        <v>0.18383037199999999</v>
      </c>
      <c r="F12348">
        <v>0</v>
      </c>
      <c r="G12348">
        <v>0</v>
      </c>
      <c r="H12348">
        <v>0</v>
      </c>
      <c r="I12348">
        <v>0</v>
      </c>
      <c r="J12348">
        <v>0.43809968799999999</v>
      </c>
      <c r="K12348">
        <v>8.6226053199999999</v>
      </c>
      <c r="L12348">
        <v>39.304919750000003</v>
      </c>
      <c r="M12348">
        <v>0</v>
      </c>
      <c r="N12348">
        <v>0.42600960599999999</v>
      </c>
      <c r="O12348">
        <v>0</v>
      </c>
      <c r="P12348">
        <v>0.25924367799999998</v>
      </c>
      <c r="Q12348">
        <v>0</v>
      </c>
    </row>
    <row r="12349" spans="1:17">
      <c r="A12349" t="e">
        <v>#N/A</v>
      </c>
      <c r="B12349" t="s">
        <v>24238</v>
      </c>
      <c r="C12349">
        <v>10.81084639</v>
      </c>
      <c r="D12349">
        <v>0</v>
      </c>
      <c r="E12349">
        <v>0.23002858100000001</v>
      </c>
      <c r="F12349">
        <v>0</v>
      </c>
      <c r="G12349">
        <v>0</v>
      </c>
      <c r="H12349">
        <v>0</v>
      </c>
      <c r="I12349">
        <v>0</v>
      </c>
      <c r="J12349">
        <v>0</v>
      </c>
      <c r="K12349">
        <v>4.9043376280000004</v>
      </c>
      <c r="L12349">
        <v>8.1970993189999994</v>
      </c>
      <c r="M12349">
        <v>0</v>
      </c>
      <c r="N12349">
        <v>0.26653480600000001</v>
      </c>
      <c r="O12349">
        <v>2.394555446</v>
      </c>
      <c r="P12349">
        <v>0.648787844</v>
      </c>
      <c r="Q12349">
        <v>0</v>
      </c>
    </row>
    <row r="12350" spans="1:17">
      <c r="A12350" t="s">
        <v>24239</v>
      </c>
      <c r="B12350" t="s">
        <v>4362</v>
      </c>
      <c r="C12350">
        <v>3.4558521510000002</v>
      </c>
      <c r="D12350">
        <v>1.301497838</v>
      </c>
      <c r="E12350">
        <v>0.66178934</v>
      </c>
      <c r="F12350">
        <v>0.352806656</v>
      </c>
      <c r="G12350">
        <v>0.53708488499999996</v>
      </c>
      <c r="H12350">
        <v>6.1052946209999996</v>
      </c>
      <c r="I12350">
        <v>1.259934216</v>
      </c>
      <c r="J12350">
        <v>1.226679125</v>
      </c>
      <c r="K12350">
        <v>2.2732323120000002</v>
      </c>
      <c r="L12350">
        <v>3.275409979</v>
      </c>
      <c r="M12350">
        <v>0.99505033399999998</v>
      </c>
      <c r="N12350">
        <v>1.0224230540000001</v>
      </c>
      <c r="O12350">
        <v>7.4631981229999997</v>
      </c>
      <c r="P12350">
        <v>0.54441172500000001</v>
      </c>
      <c r="Q12350">
        <v>1.6629648829999999</v>
      </c>
    </row>
    <row r="12351" spans="1:17">
      <c r="A12351" t="e">
        <v>#N/A</v>
      </c>
      <c r="B12351" t="s">
        <v>24240</v>
      </c>
      <c r="C12351">
        <v>0</v>
      </c>
      <c r="D12351">
        <v>0</v>
      </c>
      <c r="E12351">
        <v>0</v>
      </c>
      <c r="F12351">
        <v>0</v>
      </c>
      <c r="G12351">
        <v>0</v>
      </c>
      <c r="H12351">
        <v>0</v>
      </c>
      <c r="I12351">
        <v>0</v>
      </c>
      <c r="J12351">
        <v>0</v>
      </c>
      <c r="K12351">
        <v>0</v>
      </c>
      <c r="L12351">
        <v>1.1495198019999999</v>
      </c>
      <c r="M12351">
        <v>0</v>
      </c>
      <c r="N12351">
        <v>0</v>
      </c>
      <c r="O12351">
        <v>0</v>
      </c>
      <c r="P12351">
        <v>0.27294818999999998</v>
      </c>
      <c r="Q12351">
        <v>0</v>
      </c>
    </row>
    <row r="12352" spans="1:17">
      <c r="A12352" t="e">
        <v>#N/A</v>
      </c>
      <c r="B12352" t="s">
        <v>24241</v>
      </c>
      <c r="C12352">
        <v>0</v>
      </c>
      <c r="D12352">
        <v>0</v>
      </c>
      <c r="E12352">
        <v>0</v>
      </c>
      <c r="F12352">
        <v>0</v>
      </c>
      <c r="G12352">
        <v>0</v>
      </c>
      <c r="H12352">
        <v>0</v>
      </c>
      <c r="I12352">
        <v>0</v>
      </c>
      <c r="J12352">
        <v>0.21633435000000001</v>
      </c>
      <c r="K12352">
        <v>0</v>
      </c>
      <c r="L12352">
        <v>0</v>
      </c>
      <c r="M12352">
        <v>0</v>
      </c>
      <c r="N12352">
        <v>0.210364248</v>
      </c>
      <c r="O12352">
        <v>0</v>
      </c>
      <c r="P12352">
        <v>0</v>
      </c>
      <c r="Q12352">
        <v>0</v>
      </c>
    </row>
    <row r="12353" spans="1:17">
      <c r="A12353" t="e">
        <v>#N/A</v>
      </c>
      <c r="B12353" t="s">
        <v>24242</v>
      </c>
      <c r="C12353">
        <v>0</v>
      </c>
      <c r="D12353">
        <v>0</v>
      </c>
      <c r="E12353">
        <v>0</v>
      </c>
      <c r="F12353">
        <v>0</v>
      </c>
      <c r="G12353">
        <v>0</v>
      </c>
      <c r="H12353">
        <v>0</v>
      </c>
      <c r="I12353">
        <v>0</v>
      </c>
      <c r="J12353">
        <v>0.60875479799999999</v>
      </c>
      <c r="K12353">
        <v>0</v>
      </c>
      <c r="L12353">
        <v>3.0341976160000002</v>
      </c>
      <c r="M12353">
        <v>0</v>
      </c>
      <c r="N12353">
        <v>0</v>
      </c>
      <c r="O12353">
        <v>0</v>
      </c>
      <c r="P12353">
        <v>0</v>
      </c>
      <c r="Q12353">
        <v>0</v>
      </c>
    </row>
    <row r="12354" spans="1:17">
      <c r="A12354" t="s">
        <v>24243</v>
      </c>
      <c r="B12354" t="s">
        <v>24244</v>
      </c>
      <c r="C12354">
        <v>8.7407684589999999</v>
      </c>
      <c r="D12354">
        <v>6.1438003730000004</v>
      </c>
      <c r="E12354">
        <v>4.2936664909999998</v>
      </c>
      <c r="F12354">
        <v>5.229196322</v>
      </c>
      <c r="G12354">
        <v>7.2300548080000002</v>
      </c>
      <c r="H12354">
        <v>13.179088</v>
      </c>
      <c r="I12354">
        <v>9.5994674329999992</v>
      </c>
      <c r="J12354">
        <v>4.733239556</v>
      </c>
      <c r="K12354">
        <v>8.2731703319999994</v>
      </c>
      <c r="L12354">
        <v>8.4548427949999994</v>
      </c>
      <c r="M12354">
        <v>4.7642119049999998</v>
      </c>
      <c r="N12354">
        <v>2.8733106739999998</v>
      </c>
      <c r="O12354">
        <v>6.4534739659999998</v>
      </c>
      <c r="P12354">
        <v>3.6751364729999998</v>
      </c>
      <c r="Q12354">
        <v>10.16283907</v>
      </c>
    </row>
    <row r="12355" spans="1:17">
      <c r="A12355" t="s">
        <v>24245</v>
      </c>
      <c r="B12355" t="s">
        <v>2016</v>
      </c>
      <c r="C12355">
        <v>4.5674580499999999</v>
      </c>
      <c r="D12355">
        <v>0.80104387099999996</v>
      </c>
      <c r="E12355">
        <v>0.56690914800000003</v>
      </c>
      <c r="F12355">
        <v>0.77715014500000001</v>
      </c>
      <c r="G12355">
        <v>1.1830717740000001</v>
      </c>
      <c r="H12355">
        <v>0.73089832399999999</v>
      </c>
      <c r="I12355">
        <v>2.2202711709999998</v>
      </c>
      <c r="J12355">
        <v>1.375168674</v>
      </c>
      <c r="K12355">
        <v>2.6763671059999998</v>
      </c>
      <c r="L12355">
        <v>3.1264819670000001</v>
      </c>
      <c r="M12355">
        <v>4.0184137160000004</v>
      </c>
      <c r="N12355">
        <v>1.1026188720000001</v>
      </c>
      <c r="O12355">
        <v>2.9507102590000001</v>
      </c>
      <c r="P12355">
        <v>1.713158685</v>
      </c>
      <c r="Q12355">
        <v>1.9623861440000001</v>
      </c>
    </row>
    <row r="12356" spans="1:17">
      <c r="A12356" t="e">
        <v>#N/A</v>
      </c>
      <c r="B12356" t="s">
        <v>24246</v>
      </c>
      <c r="C12356">
        <v>0</v>
      </c>
      <c r="D12356">
        <v>0</v>
      </c>
      <c r="E12356">
        <v>0</v>
      </c>
      <c r="F12356">
        <v>0.33660994300000002</v>
      </c>
      <c r="G12356">
        <v>0</v>
      </c>
      <c r="H12356">
        <v>0.94973015800000005</v>
      </c>
      <c r="I12356">
        <v>0</v>
      </c>
      <c r="J12356">
        <v>0</v>
      </c>
      <c r="K12356">
        <v>1.1218305230000001</v>
      </c>
      <c r="L12356">
        <v>0</v>
      </c>
      <c r="M12356">
        <v>0</v>
      </c>
      <c r="N12356">
        <v>0</v>
      </c>
      <c r="O12356">
        <v>0</v>
      </c>
      <c r="P12356">
        <v>0</v>
      </c>
      <c r="Q12356">
        <v>0</v>
      </c>
    </row>
    <row r="12357" spans="1:17">
      <c r="A12357" t="e">
        <v>#N/A</v>
      </c>
      <c r="B12357" t="s">
        <v>24247</v>
      </c>
      <c r="C12357">
        <v>0</v>
      </c>
      <c r="D12357">
        <v>0.26672782</v>
      </c>
      <c r="E12357">
        <v>0.51236686899999995</v>
      </c>
      <c r="F12357">
        <v>0.163888806</v>
      </c>
      <c r="G12357">
        <v>0.207909439</v>
      </c>
      <c r="H12357">
        <v>0</v>
      </c>
      <c r="I12357">
        <v>0</v>
      </c>
      <c r="J12357">
        <v>0.76316199200000001</v>
      </c>
      <c r="K12357">
        <v>2.184789474</v>
      </c>
      <c r="L12357">
        <v>3.8038045920000001</v>
      </c>
      <c r="M12357">
        <v>2.3111470349999998</v>
      </c>
      <c r="N12357">
        <v>0.445260769</v>
      </c>
      <c r="O12357">
        <v>1.3334113409999999</v>
      </c>
      <c r="P12357">
        <v>0.36127836200000002</v>
      </c>
      <c r="Q12357">
        <v>1.6553461350000001</v>
      </c>
    </row>
    <row r="12358" spans="1:17">
      <c r="A12358" t="e">
        <v>#N/A</v>
      </c>
      <c r="B12358" t="s">
        <v>24248</v>
      </c>
      <c r="C12358">
        <v>3.1404892169999998</v>
      </c>
      <c r="D12358">
        <v>1.7393087860000001</v>
      </c>
      <c r="E12358">
        <v>2.1717147030000001</v>
      </c>
      <c r="F12358">
        <v>1.2824454860000001</v>
      </c>
      <c r="G12358">
        <v>1.0846074139999999</v>
      </c>
      <c r="H12358">
        <v>0</v>
      </c>
      <c r="I12358">
        <v>0</v>
      </c>
      <c r="J12358">
        <v>2.3887260530000001</v>
      </c>
      <c r="K12358">
        <v>2.1370231639999999</v>
      </c>
      <c r="L12358">
        <v>0.99217108399999998</v>
      </c>
      <c r="M12358">
        <v>0</v>
      </c>
      <c r="N12358">
        <v>4.2584762510000003</v>
      </c>
      <c r="O12358">
        <v>0</v>
      </c>
      <c r="P12358">
        <v>1.8846916840000001</v>
      </c>
      <c r="Q12358">
        <v>1.0794367380000001</v>
      </c>
    </row>
    <row r="12359" spans="1:17">
      <c r="A12359" t="e">
        <v>#N/A</v>
      </c>
      <c r="B12359" t="s">
        <v>24249</v>
      </c>
      <c r="C12359">
        <v>0</v>
      </c>
      <c r="D12359">
        <v>0.43773991400000001</v>
      </c>
      <c r="E12359">
        <v>0</v>
      </c>
      <c r="F12359">
        <v>1.8827608769999999</v>
      </c>
      <c r="G12359">
        <v>1.0236306820000001</v>
      </c>
      <c r="H12359">
        <v>0</v>
      </c>
      <c r="I12359">
        <v>0</v>
      </c>
      <c r="J12359">
        <v>0</v>
      </c>
      <c r="K12359">
        <v>2.6891726899999999</v>
      </c>
      <c r="L12359">
        <v>0</v>
      </c>
      <c r="M12359">
        <v>0</v>
      </c>
      <c r="N12359">
        <v>0.73073896500000002</v>
      </c>
      <c r="O12359">
        <v>0</v>
      </c>
      <c r="P12359">
        <v>1.482278448</v>
      </c>
      <c r="Q12359">
        <v>0</v>
      </c>
    </row>
    <row r="12360" spans="1:17">
      <c r="A12360" t="e">
        <v>#N/A</v>
      </c>
      <c r="B12360" t="s">
        <v>24250</v>
      </c>
      <c r="C12360">
        <v>0</v>
      </c>
      <c r="D12360">
        <v>0.38930911499999998</v>
      </c>
      <c r="E12360">
        <v>0.3739188</v>
      </c>
      <c r="F12360">
        <v>0.71762375099999998</v>
      </c>
      <c r="G12360">
        <v>0.910377926</v>
      </c>
      <c r="H12360">
        <v>0</v>
      </c>
      <c r="I12360">
        <v>0</v>
      </c>
      <c r="J12360">
        <v>2.2277835170000002</v>
      </c>
      <c r="K12360">
        <v>0.79721573400000001</v>
      </c>
      <c r="L12360">
        <v>11.103872129999999</v>
      </c>
      <c r="M12360">
        <v>3.3732912050000001</v>
      </c>
      <c r="N12360">
        <v>0.86652166600000002</v>
      </c>
      <c r="O12360">
        <v>0</v>
      </c>
      <c r="P12360">
        <v>0</v>
      </c>
      <c r="Q12360">
        <v>2.4161009550000001</v>
      </c>
    </row>
    <row r="12361" spans="1:17">
      <c r="A12361" t="e">
        <v>#N/A</v>
      </c>
      <c r="B12361" t="s">
        <v>24251</v>
      </c>
      <c r="C12361">
        <v>0</v>
      </c>
      <c r="D12361">
        <v>0.29417248299999998</v>
      </c>
      <c r="E12361">
        <v>0</v>
      </c>
      <c r="F12361">
        <v>0.18075196299999999</v>
      </c>
      <c r="G12361">
        <v>0</v>
      </c>
      <c r="H12361">
        <v>0</v>
      </c>
      <c r="I12361">
        <v>0</v>
      </c>
      <c r="J12361">
        <v>0</v>
      </c>
      <c r="K12361">
        <v>0</v>
      </c>
      <c r="L12361">
        <v>0</v>
      </c>
      <c r="M12361">
        <v>0</v>
      </c>
      <c r="N12361">
        <v>0</v>
      </c>
      <c r="O12361">
        <v>0</v>
      </c>
      <c r="P12361">
        <v>0</v>
      </c>
      <c r="Q12361">
        <v>0</v>
      </c>
    </row>
    <row r="12362" spans="1:17">
      <c r="A12362" t="e">
        <v>#N/A</v>
      </c>
      <c r="B12362" t="s">
        <v>24252</v>
      </c>
      <c r="C12362">
        <v>8877.8073249999998</v>
      </c>
      <c r="D12362">
        <v>305.80123470000001</v>
      </c>
      <c r="E12362">
        <v>233.7560608</v>
      </c>
      <c r="F12362">
        <v>154.35518590000001</v>
      </c>
      <c r="G12362">
        <v>262.00609630000002</v>
      </c>
      <c r="H12362">
        <v>688.74850819999995</v>
      </c>
      <c r="I12362">
        <v>4575.0926159999999</v>
      </c>
      <c r="J12362">
        <v>418.82330130000003</v>
      </c>
      <c r="K12362">
        <v>2086.6791490000001</v>
      </c>
      <c r="L12362">
        <v>3121.2002990000001</v>
      </c>
      <c r="M12362">
        <v>8426.5187029999997</v>
      </c>
      <c r="N12362">
        <v>400.51493160000001</v>
      </c>
      <c r="O12362">
        <v>5596.9756880000004</v>
      </c>
      <c r="P12362">
        <v>296.78817859999998</v>
      </c>
      <c r="Q12362">
        <v>686.98693720000006</v>
      </c>
    </row>
    <row r="12363" spans="1:17">
      <c r="A12363" t="s">
        <v>24253</v>
      </c>
      <c r="B12363" t="s">
        <v>5421</v>
      </c>
      <c r="C12363">
        <v>3.2013514110000001</v>
      </c>
      <c r="D12363">
        <v>8.1052174640000008</v>
      </c>
      <c r="E12363">
        <v>4.3302944070000002</v>
      </c>
      <c r="F12363">
        <v>7.7815421459999996</v>
      </c>
      <c r="G12363">
        <v>4.1066143410000002</v>
      </c>
      <c r="H12363">
        <v>15.28087427</v>
      </c>
      <c r="I12363">
        <v>10.67107075</v>
      </c>
      <c r="J12363">
        <v>3.1307389630000002</v>
      </c>
      <c r="K12363">
        <v>8.2988127309999999</v>
      </c>
      <c r="L12363">
        <v>4.9125104259999999</v>
      </c>
      <c r="M12363">
        <v>8.7787755599999997</v>
      </c>
      <c r="N12363">
        <v>2.198690773</v>
      </c>
      <c r="O12363">
        <v>9.1168124279999994</v>
      </c>
      <c r="P12363">
        <v>5.6264203850000003</v>
      </c>
      <c r="Q12363">
        <v>4.0870367759999997</v>
      </c>
    </row>
    <row r="12364" spans="1:17">
      <c r="A12364" t="s">
        <v>24254</v>
      </c>
      <c r="B12364" t="s">
        <v>3377</v>
      </c>
      <c r="C12364">
        <v>5.5040663480000003</v>
      </c>
      <c r="D12364">
        <v>1.8008639829999999</v>
      </c>
      <c r="E12364">
        <v>1.891828252</v>
      </c>
      <c r="F12364">
        <v>1.371632027</v>
      </c>
      <c r="G12364">
        <v>1.5207187820000001</v>
      </c>
      <c r="H12364">
        <v>3.0569743730000001</v>
      </c>
      <c r="I12364">
        <v>1.481850044</v>
      </c>
      <c r="J12364">
        <v>1.6638715319999999</v>
      </c>
      <c r="K12364">
        <v>2.0743628580000002</v>
      </c>
      <c r="L12364">
        <v>4.7083878529999996</v>
      </c>
      <c r="M12364">
        <v>1.950519007</v>
      </c>
      <c r="N12364">
        <v>0.66805853299999995</v>
      </c>
      <c r="O12364">
        <v>2.90714841</v>
      </c>
      <c r="P12364">
        <v>0.343018137</v>
      </c>
      <c r="Q12364">
        <v>1.7463104089999999</v>
      </c>
    </row>
    <row r="12365" spans="1:17">
      <c r="A12365" t="s">
        <v>24255</v>
      </c>
      <c r="B12365" t="s">
        <v>5763</v>
      </c>
      <c r="C12365">
        <v>11.56627688</v>
      </c>
      <c r="D12365">
        <v>1.769658199</v>
      </c>
      <c r="E12365">
        <v>2.4344652870000001</v>
      </c>
      <c r="F12365">
        <v>2.7410345020000002</v>
      </c>
      <c r="G12365">
        <v>2.2271822110000001</v>
      </c>
      <c r="H12365">
        <v>1.310256375</v>
      </c>
      <c r="I12365">
        <v>1.698867575</v>
      </c>
      <c r="J12365">
        <v>2.9747171809999999</v>
      </c>
      <c r="K12365">
        <v>3.3596145609999999</v>
      </c>
      <c r="L12365">
        <v>5.1525725380000003</v>
      </c>
      <c r="M12365">
        <v>4.4723465899999999</v>
      </c>
      <c r="N12365">
        <v>1.8976440379999999</v>
      </c>
      <c r="O12365">
        <v>7.9252403280000001</v>
      </c>
      <c r="P12365">
        <v>1.885118901</v>
      </c>
      <c r="Q12365">
        <v>2.974486567</v>
      </c>
    </row>
    <row r="12366" spans="1:17">
      <c r="A12366" t="s">
        <v>24239</v>
      </c>
      <c r="B12366" t="s">
        <v>24256</v>
      </c>
      <c r="C12366">
        <v>16.037838140000002</v>
      </c>
      <c r="D12366">
        <v>3.5529181410000001</v>
      </c>
      <c r="E12366">
        <v>5.5452521050000003</v>
      </c>
      <c r="F12366">
        <v>7.6407188980000003</v>
      </c>
      <c r="G12366">
        <v>5.5388689319999997</v>
      </c>
      <c r="H12366">
        <v>4.6195612529999996</v>
      </c>
      <c r="I12366">
        <v>52.62366016</v>
      </c>
      <c r="J12366">
        <v>48.286667020000003</v>
      </c>
      <c r="K12366">
        <v>140.0545505</v>
      </c>
      <c r="L12366">
        <v>48.134746649999997</v>
      </c>
      <c r="M12366">
        <v>7.6963440099999998</v>
      </c>
      <c r="N12366">
        <v>21.252916119999998</v>
      </c>
      <c r="O12366">
        <v>13.321167669999999</v>
      </c>
      <c r="P12366">
        <v>6.0154601090000002</v>
      </c>
      <c r="Q12366">
        <v>2.7562316720000002</v>
      </c>
    </row>
    <row r="12367" spans="1:17">
      <c r="A12367" t="e">
        <v>#N/A</v>
      </c>
      <c r="B12367" t="s">
        <v>24257</v>
      </c>
      <c r="C12367">
        <v>2426.7914730000002</v>
      </c>
      <c r="D12367">
        <v>477.04270539999999</v>
      </c>
      <c r="E12367">
        <v>199.88219799999999</v>
      </c>
      <c r="F12367">
        <v>154.4336826</v>
      </c>
      <c r="G12367">
        <v>231.37521749999999</v>
      </c>
      <c r="H12367">
        <v>267.10117029999998</v>
      </c>
      <c r="I12367">
        <v>2150.8876970000001</v>
      </c>
      <c r="J12367">
        <v>874.46623339999996</v>
      </c>
      <c r="K12367">
        <v>1937.2780359999999</v>
      </c>
      <c r="L12367">
        <v>3806.5842950000001</v>
      </c>
      <c r="M12367">
        <v>901.61401450000005</v>
      </c>
      <c r="N12367">
        <v>534.53555300000005</v>
      </c>
      <c r="O12367">
        <v>1705.048468</v>
      </c>
      <c r="P12367">
        <v>427.75705470000003</v>
      </c>
      <c r="Q12367">
        <v>512.40921279999998</v>
      </c>
    </row>
    <row r="12368" spans="1:17">
      <c r="A12368" t="e">
        <v>#N/A</v>
      </c>
      <c r="B12368" t="s">
        <v>24258</v>
      </c>
      <c r="C12368">
        <v>20.910092760000001</v>
      </c>
      <c r="D12368">
        <v>0.57903570999999998</v>
      </c>
      <c r="E12368">
        <v>0</v>
      </c>
      <c r="F12368">
        <v>0</v>
      </c>
      <c r="G12368">
        <v>0</v>
      </c>
      <c r="H12368">
        <v>0</v>
      </c>
      <c r="I12368">
        <v>0</v>
      </c>
      <c r="J12368">
        <v>0.33134754799999999</v>
      </c>
      <c r="K12368">
        <v>4.7429290479999997</v>
      </c>
      <c r="L12368">
        <v>4.9545758539999998</v>
      </c>
      <c r="M12368">
        <v>10.03447384</v>
      </c>
      <c r="N12368">
        <v>1.2888138710000001</v>
      </c>
      <c r="O12368">
        <v>17.368104689999999</v>
      </c>
      <c r="P12368">
        <v>0</v>
      </c>
      <c r="Q12368">
        <v>1.7967839379999999</v>
      </c>
    </row>
    <row r="12369" spans="1:17">
      <c r="A12369" t="s">
        <v>24259</v>
      </c>
      <c r="B12369" t="s">
        <v>1841</v>
      </c>
      <c r="C12369">
        <v>38.357460199999998</v>
      </c>
      <c r="D12369">
        <v>7.6324506779999997</v>
      </c>
      <c r="E12369">
        <v>5.3514268730000003</v>
      </c>
      <c r="F12369">
        <v>4.1581999119999997</v>
      </c>
      <c r="G12369">
        <v>6.4253036010000004</v>
      </c>
      <c r="H12369">
        <v>14.90780548</v>
      </c>
      <c r="I12369">
        <v>18.087553939999999</v>
      </c>
      <c r="J12369">
        <v>9.1719507720000006</v>
      </c>
      <c r="K12369">
        <v>22.08970403</v>
      </c>
      <c r="L12369">
        <v>35.55647596</v>
      </c>
      <c r="M12369">
        <v>30.4215333</v>
      </c>
      <c r="N12369">
        <v>7.1350685609999998</v>
      </c>
      <c r="O12369">
        <v>44.515025459999997</v>
      </c>
      <c r="P12369">
        <v>5.6169944259999998</v>
      </c>
      <c r="Q12369">
        <v>18.789283430000001</v>
      </c>
    </row>
    <row r="12370" spans="1:17">
      <c r="A12370" t="s">
        <v>24260</v>
      </c>
      <c r="B12370" t="s">
        <v>1827</v>
      </c>
      <c r="C12370">
        <v>56.741696210000001</v>
      </c>
      <c r="D12370">
        <v>34.588821930000002</v>
      </c>
      <c r="E12370">
        <v>43.27582744</v>
      </c>
      <c r="F12370">
        <v>31.48283086</v>
      </c>
      <c r="G12370">
        <v>61.320041799999998</v>
      </c>
      <c r="H12370">
        <v>70.859894220000001</v>
      </c>
      <c r="I12370">
        <v>55.073684980000003</v>
      </c>
      <c r="J12370">
        <v>38.228582719999999</v>
      </c>
      <c r="K12370">
        <v>48.839437949999997</v>
      </c>
      <c r="L12370">
        <v>49.623901680000003</v>
      </c>
      <c r="M12370">
        <v>60.229669389999998</v>
      </c>
      <c r="N12370">
        <v>18.158320270000001</v>
      </c>
      <c r="O12370">
        <v>57.846271629999997</v>
      </c>
      <c r="P12370">
        <v>17.928151079999999</v>
      </c>
      <c r="Q12370">
        <v>64.708745660000005</v>
      </c>
    </row>
    <row r="12371" spans="1:17">
      <c r="A12371" t="s">
        <v>24261</v>
      </c>
      <c r="B12371" t="s">
        <v>8671</v>
      </c>
      <c r="C12371">
        <v>45.086248570000002</v>
      </c>
      <c r="D12371">
        <v>5.03029818</v>
      </c>
      <c r="E12371">
        <v>9.1337858010000001</v>
      </c>
      <c r="F12371">
        <v>4.7653961889999996</v>
      </c>
      <c r="G12371">
        <v>8.113244989</v>
      </c>
      <c r="H12371">
        <v>8.0672135269999998</v>
      </c>
      <c r="I12371">
        <v>41.893062229999998</v>
      </c>
      <c r="J12371">
        <v>14.86553945</v>
      </c>
      <c r="K12371">
        <v>22.204814079999998</v>
      </c>
      <c r="L12371">
        <v>25.635147660000001</v>
      </c>
      <c r="M12371">
        <v>39.567086260000004</v>
      </c>
      <c r="N12371">
        <v>7.0824518870000004</v>
      </c>
      <c r="O12371">
        <v>32.539166610000002</v>
      </c>
      <c r="P12371">
        <v>4.201957589</v>
      </c>
      <c r="Q12371">
        <v>16.823887890000002</v>
      </c>
    </row>
    <row r="12372" spans="1:17">
      <c r="A12372" t="s">
        <v>24262</v>
      </c>
      <c r="B12372" t="s">
        <v>5382</v>
      </c>
      <c r="C12372">
        <v>5.9749477820000001</v>
      </c>
      <c r="D12372">
        <v>0.15572364599999999</v>
      </c>
      <c r="E12372">
        <v>7.4783760000000005E-2</v>
      </c>
      <c r="F12372">
        <v>9.5683167E-2</v>
      </c>
      <c r="G12372">
        <v>0.30345930900000001</v>
      </c>
      <c r="H12372">
        <v>1.0798633959999999</v>
      </c>
      <c r="I12372">
        <v>2.0502078479999999</v>
      </c>
      <c r="J12372">
        <v>0.22277835200000001</v>
      </c>
      <c r="K12372">
        <v>2.3916472010000001</v>
      </c>
      <c r="L12372">
        <v>5.3298586209999996</v>
      </c>
      <c r="M12372">
        <v>1.3493164820000001</v>
      </c>
      <c r="N12372">
        <v>0.12997824999999999</v>
      </c>
      <c r="O12372">
        <v>3.5031836689999998</v>
      </c>
      <c r="P12372">
        <v>0.36911887100000002</v>
      </c>
      <c r="Q12372">
        <v>0.48322019100000002</v>
      </c>
    </row>
    <row r="12373" spans="1:17">
      <c r="A12373" t="s">
        <v>24263</v>
      </c>
      <c r="B12373" t="s">
        <v>24264</v>
      </c>
      <c r="C12373">
        <v>2.2587474859999999</v>
      </c>
      <c r="D12373">
        <v>0.41699016500000002</v>
      </c>
      <c r="E12373">
        <v>1.1614660990000001</v>
      </c>
      <c r="F12373">
        <v>2.357190138</v>
      </c>
      <c r="G12373">
        <v>1.4301591840000001</v>
      </c>
      <c r="H12373">
        <v>1.012064316</v>
      </c>
      <c r="I12373">
        <v>0.54899594799999996</v>
      </c>
      <c r="J12373">
        <v>0.143171138</v>
      </c>
      <c r="K12373">
        <v>1.195460239</v>
      </c>
      <c r="L12373">
        <v>0.71360345000000003</v>
      </c>
      <c r="M12373">
        <v>1.445256943</v>
      </c>
      <c r="N12373">
        <v>0.41766028399999999</v>
      </c>
      <c r="O12373">
        <v>2.9184326629999999</v>
      </c>
      <c r="P12373">
        <v>1.468496096</v>
      </c>
      <c r="Q12373">
        <v>1.811525101</v>
      </c>
    </row>
    <row r="12374" spans="1:17">
      <c r="A12374" t="s">
        <v>24265</v>
      </c>
      <c r="B12374" t="s">
        <v>24266</v>
      </c>
      <c r="C12374">
        <v>35.186153849999997</v>
      </c>
      <c r="D12374">
        <v>19.282148790000001</v>
      </c>
      <c r="E12374">
        <v>11.23013974</v>
      </c>
      <c r="F12374">
        <v>4.537441652</v>
      </c>
      <c r="G12374">
        <v>9.9134576790000004</v>
      </c>
      <c r="H12374">
        <v>11.379726379999999</v>
      </c>
      <c r="I12374">
        <v>29.707327840000001</v>
      </c>
      <c r="J12374">
        <v>13.61645262</v>
      </c>
      <c r="K12374">
        <v>117.6161329</v>
      </c>
      <c r="L12374">
        <v>146.2673739</v>
      </c>
      <c r="M12374">
        <v>46.212576820000002</v>
      </c>
      <c r="N12374">
        <v>7.0769174220000002</v>
      </c>
      <c r="O12374">
        <v>26.662247409999999</v>
      </c>
      <c r="P12374">
        <v>6.6682589190000003</v>
      </c>
      <c r="Q12374">
        <v>22.915038200000001</v>
      </c>
    </row>
    <row r="12375" spans="1:17">
      <c r="A12375" t="s">
        <v>24267</v>
      </c>
      <c r="B12375" t="s">
        <v>24268</v>
      </c>
      <c r="C12375">
        <v>0</v>
      </c>
      <c r="D12375">
        <v>0.96302781199999998</v>
      </c>
      <c r="E12375">
        <v>0</v>
      </c>
      <c r="F12375">
        <v>0</v>
      </c>
      <c r="G12375">
        <v>0</v>
      </c>
      <c r="H12375">
        <v>0</v>
      </c>
      <c r="I12375">
        <v>0</v>
      </c>
      <c r="J12375">
        <v>0</v>
      </c>
      <c r="K12375">
        <v>0</v>
      </c>
      <c r="L12375">
        <v>0</v>
      </c>
      <c r="M12375">
        <v>0</v>
      </c>
      <c r="N12375">
        <v>0.53587524099999995</v>
      </c>
      <c r="O12375">
        <v>0</v>
      </c>
      <c r="P12375">
        <v>0</v>
      </c>
      <c r="Q12375">
        <v>0</v>
      </c>
    </row>
    <row r="12376" spans="1:17">
      <c r="A12376" t="s">
        <v>24269</v>
      </c>
      <c r="B12376" t="s">
        <v>24270</v>
      </c>
      <c r="C12376">
        <v>16.355419090000002</v>
      </c>
      <c r="D12376">
        <v>0</v>
      </c>
      <c r="E12376">
        <v>0</v>
      </c>
      <c r="F12376">
        <v>0</v>
      </c>
      <c r="G12376">
        <v>0.706068688</v>
      </c>
      <c r="H12376">
        <v>0</v>
      </c>
      <c r="I12376">
        <v>0</v>
      </c>
      <c r="J12376">
        <v>0</v>
      </c>
      <c r="K12376">
        <v>0</v>
      </c>
      <c r="L12376">
        <v>2.5835742079999999</v>
      </c>
      <c r="M12376">
        <v>0</v>
      </c>
      <c r="N12376">
        <v>0</v>
      </c>
      <c r="O12376">
        <v>9.0566354479999998</v>
      </c>
      <c r="P12376">
        <v>1.226915626</v>
      </c>
      <c r="Q12376">
        <v>2.8108105170000002</v>
      </c>
    </row>
    <row r="12377" spans="1:17">
      <c r="A12377" t="s">
        <v>24271</v>
      </c>
      <c r="B12377" t="s">
        <v>7843</v>
      </c>
      <c r="C12377">
        <v>19.847195249999999</v>
      </c>
      <c r="D12377">
        <v>7.5253236130000003</v>
      </c>
      <c r="E12377">
        <v>8.4053974220000001</v>
      </c>
      <c r="F12377">
        <v>5.9746709359999999</v>
      </c>
      <c r="G12377">
        <v>10.28171742</v>
      </c>
      <c r="H12377">
        <v>12.899477259999999</v>
      </c>
      <c r="I12377">
        <v>7.7924951690000004</v>
      </c>
      <c r="J12377">
        <v>6.5320177529999999</v>
      </c>
      <c r="K12377">
        <v>9.1768225159999997</v>
      </c>
      <c r="L12377">
        <v>10.12894805</v>
      </c>
      <c r="M12377">
        <v>10.257049970000001</v>
      </c>
      <c r="N12377">
        <v>6.2106058439999998</v>
      </c>
      <c r="O12377">
        <v>14.79445763</v>
      </c>
      <c r="P12377">
        <v>5.6118349670000001</v>
      </c>
      <c r="Q12377">
        <v>11.01983199</v>
      </c>
    </row>
    <row r="12378" spans="1:17">
      <c r="A12378" t="e">
        <v>#N/A</v>
      </c>
      <c r="B12378" t="s">
        <v>24272</v>
      </c>
      <c r="C12378">
        <v>0</v>
      </c>
      <c r="D12378">
        <v>0.29417248299999998</v>
      </c>
      <c r="E12378">
        <v>0</v>
      </c>
      <c r="F12378">
        <v>0</v>
      </c>
      <c r="G12378">
        <v>0</v>
      </c>
      <c r="H12378">
        <v>0.50998371799999997</v>
      </c>
      <c r="I12378">
        <v>0</v>
      </c>
      <c r="J12378">
        <v>0</v>
      </c>
      <c r="K12378">
        <v>0.60239774099999999</v>
      </c>
      <c r="L12378">
        <v>0</v>
      </c>
      <c r="M12378">
        <v>0</v>
      </c>
      <c r="N12378">
        <v>0.163691794</v>
      </c>
      <c r="O12378">
        <v>0</v>
      </c>
      <c r="P12378">
        <v>0.99612924599999997</v>
      </c>
      <c r="Q12378">
        <v>0</v>
      </c>
    </row>
    <row r="12379" spans="1:17">
      <c r="A12379" t="e">
        <v>#N/A</v>
      </c>
      <c r="B12379" t="s">
        <v>24273</v>
      </c>
      <c r="C12379">
        <v>0</v>
      </c>
      <c r="D12379">
        <v>0</v>
      </c>
      <c r="E12379">
        <v>0</v>
      </c>
      <c r="F12379">
        <v>0.247638152</v>
      </c>
      <c r="G12379">
        <v>0</v>
      </c>
      <c r="H12379">
        <v>0</v>
      </c>
      <c r="I12379">
        <v>0</v>
      </c>
      <c r="J12379">
        <v>0.23062957100000001</v>
      </c>
      <c r="K12379">
        <v>0</v>
      </c>
      <c r="L12379">
        <v>0</v>
      </c>
      <c r="M12379">
        <v>0</v>
      </c>
      <c r="N12379">
        <v>0</v>
      </c>
      <c r="O12379">
        <v>0</v>
      </c>
      <c r="P12379">
        <v>0</v>
      </c>
      <c r="Q12379">
        <v>0</v>
      </c>
    </row>
    <row r="12380" spans="1:17">
      <c r="A12380" t="e">
        <v>#N/A</v>
      </c>
      <c r="B12380" t="s">
        <v>24274</v>
      </c>
      <c r="C12380">
        <v>0</v>
      </c>
      <c r="D12380">
        <v>0</v>
      </c>
      <c r="E12380">
        <v>0.98362967899999998</v>
      </c>
      <c r="F12380">
        <v>0</v>
      </c>
      <c r="G12380">
        <v>1.0643722010000001</v>
      </c>
      <c r="H12380">
        <v>0</v>
      </c>
      <c r="I12380">
        <v>0</v>
      </c>
      <c r="J12380">
        <v>0</v>
      </c>
      <c r="K12380">
        <v>0</v>
      </c>
      <c r="L12380">
        <v>1.9473208580000001</v>
      </c>
      <c r="M12380">
        <v>0</v>
      </c>
      <c r="N12380">
        <v>0.37991155199999999</v>
      </c>
      <c r="O12380">
        <v>0</v>
      </c>
      <c r="P12380">
        <v>0</v>
      </c>
      <c r="Q12380">
        <v>0</v>
      </c>
    </row>
    <row r="12381" spans="1:17">
      <c r="A12381" t="e">
        <v>#N/A</v>
      </c>
      <c r="B12381" t="s">
        <v>24275</v>
      </c>
      <c r="C12381">
        <v>12.287722690000001</v>
      </c>
      <c r="D12381">
        <v>0.118354</v>
      </c>
      <c r="E12381">
        <v>0.22735037</v>
      </c>
      <c r="F12381">
        <v>7.2721681999999996E-2</v>
      </c>
      <c r="G12381">
        <v>0.184509541</v>
      </c>
      <c r="H12381">
        <v>0</v>
      </c>
      <c r="I12381">
        <v>0.77910550499999998</v>
      </c>
      <c r="J12381">
        <v>4.9440654899999998</v>
      </c>
      <c r="K12381">
        <v>1.454171002</v>
      </c>
      <c r="L12381">
        <v>2.7005536349999999</v>
      </c>
      <c r="M12381">
        <v>12.30618525</v>
      </c>
      <c r="N12381">
        <v>2.5684576560000001</v>
      </c>
      <c r="O12381">
        <v>13.016716669999999</v>
      </c>
      <c r="P12381">
        <v>0.40077127499999998</v>
      </c>
      <c r="Q12381">
        <v>2.9380787810000002</v>
      </c>
    </row>
    <row r="12382" spans="1:17">
      <c r="A12382" t="e">
        <v>#N/A</v>
      </c>
      <c r="B12382" t="s">
        <v>24276</v>
      </c>
      <c r="C12382">
        <v>3.7121288269999999</v>
      </c>
      <c r="D12382">
        <v>0.51397551799999996</v>
      </c>
      <c r="E12382">
        <v>0</v>
      </c>
      <c r="F12382">
        <v>0.12632328200000001</v>
      </c>
      <c r="G12382">
        <v>8.0126896000000003E-2</v>
      </c>
      <c r="H12382">
        <v>0.89103896800000004</v>
      </c>
      <c r="I12382">
        <v>0</v>
      </c>
      <c r="J12382">
        <v>0.23529398900000001</v>
      </c>
      <c r="K12382">
        <v>1.473505485</v>
      </c>
      <c r="L12382">
        <v>2.6387291629999998</v>
      </c>
      <c r="M12382">
        <v>0.89070048700000004</v>
      </c>
      <c r="N12382">
        <v>0.11440033199999999</v>
      </c>
      <c r="O12382">
        <v>1.0277754830000001</v>
      </c>
      <c r="P12382">
        <v>0.13923424500000001</v>
      </c>
      <c r="Q12382">
        <v>1.5948981019999999</v>
      </c>
    </row>
    <row r="12383" spans="1:17">
      <c r="A12383" t="e">
        <v>#N/A</v>
      </c>
      <c r="B12383" t="s">
        <v>24277</v>
      </c>
      <c r="C12383">
        <v>6.2257436979999996</v>
      </c>
      <c r="D12383">
        <v>0</v>
      </c>
      <c r="E12383">
        <v>0.22078120100000001</v>
      </c>
      <c r="F12383">
        <v>0.141240855</v>
      </c>
      <c r="G12383">
        <v>0</v>
      </c>
      <c r="H12383">
        <v>0.39850486499999999</v>
      </c>
      <c r="I12383">
        <v>3.0263746490000001</v>
      </c>
      <c r="J12383">
        <v>0.52615992600000006</v>
      </c>
      <c r="K12383">
        <v>0</v>
      </c>
      <c r="L12383">
        <v>5.2450451249999999</v>
      </c>
      <c r="M12383">
        <v>11.950604520000001</v>
      </c>
      <c r="N12383">
        <v>1.0232793549999999</v>
      </c>
      <c r="O12383">
        <v>18.386335280000001</v>
      </c>
      <c r="P12383">
        <v>0.31135296000000001</v>
      </c>
      <c r="Q12383">
        <v>6.4196652250000001</v>
      </c>
    </row>
    <row r="12384" spans="1:17">
      <c r="A12384" t="e">
        <v>#N/A</v>
      </c>
      <c r="B12384" t="s">
        <v>24278</v>
      </c>
      <c r="C12384">
        <v>5.0485859660000001</v>
      </c>
      <c r="D12384">
        <v>0.111843083</v>
      </c>
      <c r="E12384">
        <v>5.3710830000000001E-2</v>
      </c>
      <c r="F12384">
        <v>0.13744220200000001</v>
      </c>
      <c r="G12384">
        <v>8.7179629999999994E-2</v>
      </c>
      <c r="H12384">
        <v>0</v>
      </c>
      <c r="I12384">
        <v>0</v>
      </c>
      <c r="J12384">
        <v>6.4001115999999997E-2</v>
      </c>
      <c r="K12384">
        <v>0</v>
      </c>
      <c r="L12384">
        <v>3.8279852559999998</v>
      </c>
      <c r="M12384">
        <v>0</v>
      </c>
      <c r="N12384">
        <v>0.186704699</v>
      </c>
      <c r="O12384">
        <v>3.9138394019999998</v>
      </c>
      <c r="P12384">
        <v>7.5744791000000006E-2</v>
      </c>
      <c r="Q12384">
        <v>0</v>
      </c>
    </row>
    <row r="12385" spans="1:17">
      <c r="A12385" t="s">
        <v>24279</v>
      </c>
      <c r="B12385" t="s">
        <v>24280</v>
      </c>
      <c r="C12385">
        <v>12.43586445</v>
      </c>
      <c r="D12385">
        <v>0.34437004599999999</v>
      </c>
      <c r="E12385">
        <v>5.5126045999999998E-2</v>
      </c>
      <c r="F12385">
        <v>0</v>
      </c>
      <c r="G12385">
        <v>0.178953419</v>
      </c>
      <c r="H12385">
        <v>0</v>
      </c>
      <c r="I12385">
        <v>0</v>
      </c>
      <c r="J12385">
        <v>0.52549975100000001</v>
      </c>
      <c r="K12385">
        <v>1.410381662</v>
      </c>
      <c r="L12385">
        <v>4.5836561229999999</v>
      </c>
      <c r="M12385">
        <v>0</v>
      </c>
      <c r="N12385">
        <v>0.31937357500000002</v>
      </c>
      <c r="O12385">
        <v>0.57385205800000005</v>
      </c>
      <c r="P12385">
        <v>0</v>
      </c>
      <c r="Q12385">
        <v>0.35620057999999999</v>
      </c>
    </row>
    <row r="12386" spans="1:17">
      <c r="A12386" t="s">
        <v>24281</v>
      </c>
      <c r="B12386" t="s">
        <v>24282</v>
      </c>
      <c r="C12386">
        <v>0</v>
      </c>
      <c r="D12386">
        <v>1.3116507829999999</v>
      </c>
      <c r="E12386">
        <v>0.47242429000000002</v>
      </c>
      <c r="F12386">
        <v>1.2089002250000001</v>
      </c>
      <c r="G12386">
        <v>0.51120385300000004</v>
      </c>
      <c r="H12386">
        <v>2.8423823719999999</v>
      </c>
      <c r="I12386">
        <v>0</v>
      </c>
      <c r="J12386">
        <v>16.51274665</v>
      </c>
      <c r="K12386">
        <v>2.6859598189999998</v>
      </c>
      <c r="L12386">
        <v>2.8058171500000002</v>
      </c>
      <c r="M12386">
        <v>0</v>
      </c>
      <c r="N12386">
        <v>1.0947988799999999</v>
      </c>
      <c r="O12386">
        <v>3.278566954</v>
      </c>
      <c r="P12386">
        <v>0.44415225200000003</v>
      </c>
      <c r="Q12386">
        <v>0</v>
      </c>
    </row>
    <row r="12387" spans="1:17">
      <c r="A12387" t="e">
        <v>#N/A</v>
      </c>
      <c r="B12387" t="s">
        <v>24283</v>
      </c>
      <c r="C12387">
        <v>0</v>
      </c>
      <c r="D12387">
        <v>1.300772163</v>
      </c>
      <c r="E12387">
        <v>0.72878723400000001</v>
      </c>
      <c r="F12387">
        <v>0.2664164</v>
      </c>
      <c r="G12387">
        <v>0.84494001799999996</v>
      </c>
      <c r="H12387">
        <v>0.37584108100000002</v>
      </c>
      <c r="I12387">
        <v>1.427129278</v>
      </c>
      <c r="J12387">
        <v>0.248118069</v>
      </c>
      <c r="K12387">
        <v>0</v>
      </c>
      <c r="L12387">
        <v>0.61834359000000005</v>
      </c>
      <c r="M12387">
        <v>1.878491548</v>
      </c>
      <c r="N12387">
        <v>0.12063542200000001</v>
      </c>
      <c r="O12387">
        <v>0</v>
      </c>
      <c r="P12387">
        <v>0.88093704900000003</v>
      </c>
      <c r="Q12387">
        <v>0.67272953099999999</v>
      </c>
    </row>
    <row r="12388" spans="1:17">
      <c r="A12388" t="s">
        <v>24284</v>
      </c>
      <c r="B12388" t="s">
        <v>961</v>
      </c>
      <c r="C12388">
        <v>20.382853300000001</v>
      </c>
      <c r="D12388">
        <v>3.3129913320000002</v>
      </c>
      <c r="E12388">
        <v>1.9917093800000001</v>
      </c>
      <c r="F12388">
        <v>1.884853154</v>
      </c>
      <c r="G12388">
        <v>2.3528678410000001</v>
      </c>
      <c r="H12388">
        <v>1.9570351589999999</v>
      </c>
      <c r="I12388">
        <v>3.2309471850000002</v>
      </c>
      <c r="J12388">
        <v>2.626071531</v>
      </c>
      <c r="K12388">
        <v>4.7740990490000002</v>
      </c>
      <c r="L12388">
        <v>4.9696380480000002</v>
      </c>
      <c r="M12388">
        <v>11.695222319999999</v>
      </c>
      <c r="N12388">
        <v>3.154448006</v>
      </c>
      <c r="O12388">
        <v>15.58066831</v>
      </c>
      <c r="P12388">
        <v>2.6924347470000001</v>
      </c>
      <c r="Q12388">
        <v>6.5490075499999998</v>
      </c>
    </row>
    <row r="12389" spans="1:17">
      <c r="A12389" t="s">
        <v>24285</v>
      </c>
      <c r="B12389" t="s">
        <v>24286</v>
      </c>
      <c r="C12389">
        <v>129.36545340000001</v>
      </c>
      <c r="D12389">
        <v>2.204521497</v>
      </c>
      <c r="E12389">
        <v>2.3820429569999999</v>
      </c>
      <c r="F12389">
        <v>1.354550854</v>
      </c>
      <c r="G12389">
        <v>0.859192018</v>
      </c>
      <c r="H12389">
        <v>1.9109028480000001</v>
      </c>
      <c r="I12389">
        <v>18.140016719999998</v>
      </c>
      <c r="J12389">
        <v>1.57689496</v>
      </c>
      <c r="K12389">
        <v>13.54306246</v>
      </c>
      <c r="L12389">
        <v>59.733480780000001</v>
      </c>
      <c r="M12389">
        <v>76.407077889999997</v>
      </c>
      <c r="N12389">
        <v>8.5869165140000003</v>
      </c>
      <c r="O12389">
        <v>96.431344300000006</v>
      </c>
      <c r="P12389">
        <v>1.119745285</v>
      </c>
      <c r="Q12389">
        <v>3.4203838819999999</v>
      </c>
    </row>
    <row r="12390" spans="1:17">
      <c r="A12390" t="s">
        <v>24285</v>
      </c>
      <c r="B12390" t="s">
        <v>3736</v>
      </c>
      <c r="C12390">
        <v>56.925700450000001</v>
      </c>
      <c r="D12390">
        <v>21.000984370000001</v>
      </c>
      <c r="E12390">
        <v>13.66687501</v>
      </c>
      <c r="F12390">
        <v>10.87522605</v>
      </c>
      <c r="G12390">
        <v>12.83753984</v>
      </c>
      <c r="H12390">
        <v>26.800777530000001</v>
      </c>
      <c r="I12390">
        <v>18.921480219999999</v>
      </c>
      <c r="J12390">
        <v>14.98867001</v>
      </c>
      <c r="K12390">
        <v>34.626872460000001</v>
      </c>
      <c r="L12390">
        <v>82.056452140000005</v>
      </c>
      <c r="M12390">
        <v>29.393368169999999</v>
      </c>
      <c r="N12390">
        <v>7.9395384929999997</v>
      </c>
      <c r="O12390">
        <v>38.253582399999999</v>
      </c>
      <c r="P12390">
        <v>10.45222375</v>
      </c>
      <c r="Q12390">
        <v>24.749134890000001</v>
      </c>
    </row>
    <row r="12391" spans="1:17">
      <c r="A12391" t="s">
        <v>24287</v>
      </c>
      <c r="B12391" t="s">
        <v>24288</v>
      </c>
      <c r="C12391">
        <v>6.9236327849999997</v>
      </c>
      <c r="D12391">
        <v>20.932083800000001</v>
      </c>
      <c r="E12391">
        <v>16.464964909999999</v>
      </c>
      <c r="F12391">
        <v>25.224168160000001</v>
      </c>
      <c r="G12391">
        <v>19.762263749999999</v>
      </c>
      <c r="H12391">
        <v>30.344534169999999</v>
      </c>
      <c r="I12391">
        <v>17.224071110000001</v>
      </c>
      <c r="J12391">
        <v>24.575923499999998</v>
      </c>
      <c r="K12391">
        <v>20.50825682</v>
      </c>
      <c r="L12391">
        <v>5.6614417059999997</v>
      </c>
      <c r="M12391">
        <v>28.925805740000001</v>
      </c>
      <c r="N12391">
        <v>13.25419235</v>
      </c>
      <c r="O12391">
        <v>56.831727170000001</v>
      </c>
      <c r="P12391">
        <v>23.83047659</v>
      </c>
      <c r="Q12391">
        <v>33.876642330000003</v>
      </c>
    </row>
    <row r="12392" spans="1:17">
      <c r="A12392" t="s">
        <v>24289</v>
      </c>
      <c r="B12392" t="s">
        <v>6096</v>
      </c>
      <c r="C12392">
        <v>4.8244664950000002</v>
      </c>
      <c r="D12392">
        <v>8.9777592740000003</v>
      </c>
      <c r="E12392">
        <v>6.9461823789999997</v>
      </c>
      <c r="F12392">
        <v>8.9311740919999991</v>
      </c>
      <c r="G12392">
        <v>7.4978555780000002</v>
      </c>
      <c r="H12392">
        <v>3.0881023430000001</v>
      </c>
      <c r="I12392">
        <v>3.7523274469999999</v>
      </c>
      <c r="J12392">
        <v>8.6439388499999996</v>
      </c>
      <c r="K12392">
        <v>13.423523489999999</v>
      </c>
      <c r="L12392">
        <v>8.1290029589999993</v>
      </c>
      <c r="M12392">
        <v>3.7043151079999999</v>
      </c>
      <c r="N12392">
        <v>8.7622279489999997</v>
      </c>
      <c r="O12392">
        <v>3.2057950239999999</v>
      </c>
      <c r="P12392">
        <v>9.8439912629999995</v>
      </c>
      <c r="Q12392">
        <v>10.612779890000001</v>
      </c>
    </row>
    <row r="12393" spans="1:17">
      <c r="A12393" t="s">
        <v>24290</v>
      </c>
      <c r="B12393" t="s">
        <v>8393</v>
      </c>
      <c r="C12393">
        <v>8.2622874149999994</v>
      </c>
      <c r="D12393">
        <v>4.5604216319999997</v>
      </c>
      <c r="E12393">
        <v>4.1715593479999997</v>
      </c>
      <c r="F12393">
        <v>3.2786653100000001</v>
      </c>
      <c r="G12393">
        <v>2.297297071</v>
      </c>
      <c r="H12393">
        <v>8.4976534229999992</v>
      </c>
      <c r="I12393">
        <v>6.3308596850000001</v>
      </c>
      <c r="J12393">
        <v>8.9296422750000009</v>
      </c>
      <c r="K12393">
        <v>2.5411420470000001</v>
      </c>
      <c r="L12393">
        <v>3.008475357</v>
      </c>
      <c r="M12393">
        <v>5.107407673</v>
      </c>
      <c r="N12393">
        <v>4.6264440960000002</v>
      </c>
      <c r="O12393">
        <v>4.3425169629999996</v>
      </c>
      <c r="P12393">
        <v>6.8493428129999998</v>
      </c>
      <c r="Q12393">
        <v>5.4872282620000004</v>
      </c>
    </row>
    <row r="12394" spans="1:17">
      <c r="A12394" t="s">
        <v>24291</v>
      </c>
      <c r="B12394" t="s">
        <v>4295</v>
      </c>
      <c r="C12394">
        <v>2.7270281930000002</v>
      </c>
      <c r="D12394">
        <v>6.3055865600000001</v>
      </c>
      <c r="E12394">
        <v>7.035475892</v>
      </c>
      <c r="F12394">
        <v>4.8024222510000003</v>
      </c>
      <c r="G12394">
        <v>5.7097440669999999</v>
      </c>
      <c r="H12394">
        <v>20.422922060000001</v>
      </c>
      <c r="I12394">
        <v>2.9826589609999998</v>
      </c>
      <c r="J12394">
        <v>3.6083105299999998</v>
      </c>
      <c r="K12394">
        <v>2.6288707019999999</v>
      </c>
      <c r="L12394">
        <v>2.5846404789999999</v>
      </c>
      <c r="M12394">
        <v>0.32716608899999999</v>
      </c>
      <c r="N12394">
        <v>2.7733700059999999</v>
      </c>
      <c r="O12394">
        <v>1.510062204</v>
      </c>
      <c r="P12394">
        <v>3.3498391769999998</v>
      </c>
      <c r="Q12394">
        <v>8.5530771520000002</v>
      </c>
    </row>
    <row r="12395" spans="1:17">
      <c r="A12395" t="s">
        <v>24292</v>
      </c>
      <c r="B12395" t="s">
        <v>6141</v>
      </c>
      <c r="C12395">
        <v>8.3209896069999996</v>
      </c>
      <c r="D12395">
        <v>1.322423211</v>
      </c>
      <c r="E12395">
        <v>1.4241016049999999</v>
      </c>
      <c r="F12395">
        <v>1.0341577479999999</v>
      </c>
      <c r="G12395">
        <v>1.030804616</v>
      </c>
      <c r="H12395">
        <v>1.736803946</v>
      </c>
      <c r="I12395">
        <v>3.9569550279999999</v>
      </c>
      <c r="J12395">
        <v>1.7886671869999999</v>
      </c>
      <c r="K12395">
        <v>3.8568759429999999</v>
      </c>
      <c r="L12395">
        <v>3.7718146450000001</v>
      </c>
      <c r="M12395">
        <v>3.8195171979999998</v>
      </c>
      <c r="N12395">
        <v>0.73586021899999998</v>
      </c>
      <c r="O12395">
        <v>10.817978480000001</v>
      </c>
      <c r="P12395">
        <v>0.65134548400000003</v>
      </c>
      <c r="Q12395">
        <v>3.1087588940000002</v>
      </c>
    </row>
    <row r="12396" spans="1:17">
      <c r="A12396" t="s">
        <v>24293</v>
      </c>
      <c r="B12396" t="s">
        <v>9063</v>
      </c>
      <c r="C12396">
        <v>0</v>
      </c>
      <c r="D12396">
        <v>0.68274359799999995</v>
      </c>
      <c r="E12396">
        <v>0.882744584</v>
      </c>
      <c r="F12396">
        <v>0.70993394399999998</v>
      </c>
      <c r="G12396">
        <v>0.81874784700000003</v>
      </c>
      <c r="H12396">
        <v>0.54628565900000003</v>
      </c>
      <c r="I12396">
        <v>0.69144495399999995</v>
      </c>
      <c r="J12396">
        <v>2.1337869110000001</v>
      </c>
      <c r="K12396">
        <v>0.96791692100000004</v>
      </c>
      <c r="L12396">
        <v>1.0485573850000001</v>
      </c>
      <c r="M12396">
        <v>0.45506511700000002</v>
      </c>
      <c r="N12396">
        <v>0.496807414</v>
      </c>
      <c r="O12396">
        <v>0.525097692</v>
      </c>
      <c r="P12396">
        <v>1.9562331529999999</v>
      </c>
      <c r="Q12396">
        <v>0.97781353199999999</v>
      </c>
    </row>
    <row r="12397" spans="1:17">
      <c r="A12397" t="s">
        <v>24294</v>
      </c>
      <c r="B12397" t="s">
        <v>9407</v>
      </c>
      <c r="C12397">
        <v>1.981371024</v>
      </c>
      <c r="D12397">
        <v>2.1319944020000001</v>
      </c>
      <c r="E12397">
        <v>2.3488456480000002</v>
      </c>
      <c r="F12397">
        <v>2.542916237</v>
      </c>
      <c r="G12397">
        <v>1.270826851</v>
      </c>
      <c r="H12397">
        <v>0.32612392699999998</v>
      </c>
      <c r="I12397">
        <v>7.0172895400000002</v>
      </c>
      <c r="J12397">
        <v>5.9206515340000001</v>
      </c>
      <c r="K12397">
        <v>3.9806145439999998</v>
      </c>
      <c r="L12397">
        <v>2.6827381250000002</v>
      </c>
      <c r="M12397">
        <v>0</v>
      </c>
      <c r="N12397">
        <v>3.8730667699999999</v>
      </c>
      <c r="O12397">
        <v>0.62695008900000004</v>
      </c>
      <c r="P12397">
        <v>4.3316260389999997</v>
      </c>
      <c r="Q12397">
        <v>1.7512177929999999</v>
      </c>
    </row>
    <row r="12398" spans="1:17">
      <c r="A12398" t="s">
        <v>24295</v>
      </c>
      <c r="B12398" t="s">
        <v>5443</v>
      </c>
      <c r="C12398">
        <v>26.291048830000001</v>
      </c>
      <c r="D12398">
        <v>4.0089665419999996</v>
      </c>
      <c r="E12398">
        <v>3.3419282570000002</v>
      </c>
      <c r="F12398">
        <v>4.9497942449999996</v>
      </c>
      <c r="G12398">
        <v>2.830112443</v>
      </c>
      <c r="H12398">
        <v>11.474106600000001</v>
      </c>
      <c r="I12398">
        <v>6.9710456990000003</v>
      </c>
      <c r="J12398">
        <v>4.1336942199999998</v>
      </c>
      <c r="K12398">
        <v>4.02727419</v>
      </c>
      <c r="L12398">
        <v>3.3440144040000002</v>
      </c>
      <c r="M12398">
        <v>15.0745258</v>
      </c>
      <c r="N12398">
        <v>2.9884071940000001</v>
      </c>
      <c r="O12398">
        <v>16.638151270000002</v>
      </c>
      <c r="P12398">
        <v>8.4012527620000004</v>
      </c>
      <c r="Q12398">
        <v>12.087995790000001</v>
      </c>
    </row>
    <row r="12399" spans="1:17">
      <c r="A12399" t="e">
        <v>#N/A</v>
      </c>
      <c r="B12399" t="s">
        <v>24296</v>
      </c>
      <c r="C12399">
        <v>48.149473690000001</v>
      </c>
      <c r="D12399">
        <v>7.7949112119999997</v>
      </c>
      <c r="E12399">
        <v>4.5314598950000002</v>
      </c>
      <c r="F12399">
        <v>6.806162477</v>
      </c>
      <c r="G12399">
        <v>4.7968343610000002</v>
      </c>
      <c r="H12399">
        <v>16.358356659999998</v>
      </c>
      <c r="I12399">
        <v>0</v>
      </c>
      <c r="J12399">
        <v>3.9910292159999998</v>
      </c>
      <c r="K12399">
        <v>5.04069141</v>
      </c>
      <c r="L12399">
        <v>19.892362850000001</v>
      </c>
      <c r="M12399">
        <v>3.5548136010000002</v>
      </c>
      <c r="N12399">
        <v>4.7940408339999996</v>
      </c>
      <c r="O12399">
        <v>8.2037684330000005</v>
      </c>
      <c r="P12399">
        <v>4.4455059459999999</v>
      </c>
      <c r="Q12399">
        <v>5.0922307120000001</v>
      </c>
    </row>
    <row r="12400" spans="1:17">
      <c r="A12400" t="s">
        <v>24297</v>
      </c>
      <c r="B12400" t="s">
        <v>496</v>
      </c>
      <c r="C12400">
        <v>8.3097945850000006</v>
      </c>
      <c r="D12400">
        <v>10.80656726</v>
      </c>
      <c r="E12400">
        <v>7.5025745710000002</v>
      </c>
      <c r="F12400">
        <v>10.86491517</v>
      </c>
      <c r="G12400">
        <v>7.2910769249999996</v>
      </c>
      <c r="H12400">
        <v>10.005532199999999</v>
      </c>
      <c r="I12400">
        <v>4.2577937879999999</v>
      </c>
      <c r="J12400">
        <v>3.8493113939999999</v>
      </c>
      <c r="K12400">
        <v>9.2715131950000007</v>
      </c>
      <c r="L12400">
        <v>7.975246855</v>
      </c>
      <c r="M12400">
        <v>5.1733093300000004</v>
      </c>
      <c r="N12400">
        <v>4.235885702</v>
      </c>
      <c r="O12400">
        <v>6.1186960069999996</v>
      </c>
      <c r="P12400">
        <v>11.597982439999999</v>
      </c>
      <c r="Q12400">
        <v>11.20869545</v>
      </c>
    </row>
    <row r="12401" spans="1:17">
      <c r="A12401" t="s">
        <v>24298</v>
      </c>
      <c r="B12401" t="s">
        <v>6315</v>
      </c>
      <c r="C12401">
        <v>14.83740115</v>
      </c>
      <c r="D12401">
        <v>45.013380810000001</v>
      </c>
      <c r="E12401">
        <v>40.427637910000001</v>
      </c>
      <c r="F12401">
        <v>55.3723356</v>
      </c>
      <c r="G12401">
        <v>35.58529815</v>
      </c>
      <c r="H12401">
        <v>46.061912649999996</v>
      </c>
      <c r="I12401">
        <v>40.87115944</v>
      </c>
      <c r="J12401">
        <v>39.6042992</v>
      </c>
      <c r="K12401">
        <v>36.833435520000002</v>
      </c>
      <c r="L12401">
        <v>16.666889900000001</v>
      </c>
      <c r="M12401">
        <v>5.5379880549999996</v>
      </c>
      <c r="N12401">
        <v>24.08229751</v>
      </c>
      <c r="O12401">
        <v>9.1289439150000007</v>
      </c>
      <c r="P12401">
        <v>64.370826269999995</v>
      </c>
      <c r="Q12401">
        <v>47.315310359999998</v>
      </c>
    </row>
    <row r="12402" spans="1:17">
      <c r="A12402" t="s">
        <v>24299</v>
      </c>
      <c r="B12402" t="s">
        <v>24300</v>
      </c>
      <c r="C12402">
        <v>16.387870320000001</v>
      </c>
      <c r="D12402">
        <v>2.904369591</v>
      </c>
      <c r="E12402">
        <v>1.5110078490000001</v>
      </c>
      <c r="F12402">
        <v>0.89228349900000004</v>
      </c>
      <c r="G12402">
        <v>1.6979270829999999</v>
      </c>
      <c r="H12402">
        <v>2.5175386720000001</v>
      </c>
      <c r="I12402">
        <v>9.5595008759999995</v>
      </c>
      <c r="J12402">
        <v>9.4179842879999995</v>
      </c>
      <c r="K12402">
        <v>5.4518589190000002</v>
      </c>
      <c r="L12402">
        <v>15.87736213</v>
      </c>
      <c r="M12402">
        <v>10.485759699999999</v>
      </c>
      <c r="N12402">
        <v>3.097585719</v>
      </c>
      <c r="O12402">
        <v>19.359157249999999</v>
      </c>
      <c r="P12402">
        <v>1.311306648</v>
      </c>
      <c r="Q12402">
        <v>4.5062200350000001</v>
      </c>
    </row>
    <row r="12403" spans="1:17">
      <c r="A12403" t="s">
        <v>24301</v>
      </c>
      <c r="B12403" t="s">
        <v>24302</v>
      </c>
      <c r="C12403">
        <v>1.4089344150000001</v>
      </c>
      <c r="D12403">
        <v>0.52021024699999996</v>
      </c>
      <c r="E12403">
        <v>0.56626444499999995</v>
      </c>
      <c r="F12403">
        <v>0.25571126799999999</v>
      </c>
      <c r="G12403">
        <v>0.32439547000000002</v>
      </c>
      <c r="H12403">
        <v>0.42086222699999998</v>
      </c>
      <c r="I12403">
        <v>0.45659481099999999</v>
      </c>
      <c r="J12403">
        <v>2.1036424340000002</v>
      </c>
      <c r="K12403">
        <v>0.63916272799999996</v>
      </c>
      <c r="L12403">
        <v>1.18699467</v>
      </c>
      <c r="M12403">
        <v>0</v>
      </c>
      <c r="N12403">
        <v>0.46315221699999998</v>
      </c>
      <c r="O12403">
        <v>1.2136166150000001</v>
      </c>
      <c r="P12403">
        <v>0.56369285000000002</v>
      </c>
      <c r="Q12403">
        <v>0.64569794300000005</v>
      </c>
    </row>
    <row r="12404" spans="1:17">
      <c r="A12404" t="s">
        <v>24303</v>
      </c>
      <c r="B12404" t="s">
        <v>24304</v>
      </c>
      <c r="C12404">
        <v>5.8872877570000002</v>
      </c>
      <c r="D12404">
        <v>1.9264334789999999</v>
      </c>
      <c r="E12404">
        <v>1.488266267</v>
      </c>
      <c r="F12404">
        <v>1.6174534789999999</v>
      </c>
      <c r="G12404">
        <v>1.22181465</v>
      </c>
      <c r="H12404">
        <v>1.2446110619999999</v>
      </c>
      <c r="I12404">
        <v>4.3321567529999996</v>
      </c>
      <c r="J12404">
        <v>4.3821428329999996</v>
      </c>
      <c r="K12404">
        <v>4.4839475049999997</v>
      </c>
      <c r="L12404">
        <v>3.7881834219999999</v>
      </c>
      <c r="M12404">
        <v>3.7324148039999998</v>
      </c>
      <c r="N12404">
        <v>2.3436657159999998</v>
      </c>
      <c r="O12404">
        <v>4.8451696699999998</v>
      </c>
      <c r="P12404">
        <v>4.084155966</v>
      </c>
      <c r="Q12404">
        <v>3.0446158379999999</v>
      </c>
    </row>
    <row r="12405" spans="1:17">
      <c r="A12405" t="s">
        <v>24305</v>
      </c>
      <c r="B12405" t="s">
        <v>6719</v>
      </c>
      <c r="C12405">
        <v>0.75809881999999995</v>
      </c>
      <c r="D12405">
        <v>2.3512198070000001</v>
      </c>
      <c r="E12405">
        <v>3.3067532229999999</v>
      </c>
      <c r="F12405">
        <v>3.2247510589999999</v>
      </c>
      <c r="G12405">
        <v>1.4400042449999999</v>
      </c>
      <c r="H12405">
        <v>4.9495803909999996</v>
      </c>
      <c r="I12405">
        <v>5.527751769</v>
      </c>
      <c r="J12405">
        <v>13.02215634</v>
      </c>
      <c r="K12405">
        <v>4.4708472989999999</v>
      </c>
      <c r="L12405">
        <v>2.9938159130000002</v>
      </c>
      <c r="M12405">
        <v>1.0914044510000001</v>
      </c>
      <c r="N12405">
        <v>4.8595203140000001</v>
      </c>
      <c r="O12405">
        <v>0.20989448799999999</v>
      </c>
      <c r="P12405">
        <v>8.8431956710000001</v>
      </c>
      <c r="Q12405">
        <v>3.3874201089999998</v>
      </c>
    </row>
    <row r="12406" spans="1:17">
      <c r="A12406" t="s">
        <v>24306</v>
      </c>
      <c r="B12406" t="s">
        <v>6759</v>
      </c>
      <c r="C12406">
        <v>71.950181950000001</v>
      </c>
      <c r="D12406">
        <v>1.8923458200000001</v>
      </c>
      <c r="E12406">
        <v>1.85248952</v>
      </c>
      <c r="F12406">
        <v>1.7888261089999999</v>
      </c>
      <c r="G12406">
        <v>1.81544471</v>
      </c>
      <c r="H12406">
        <v>2.9020791859999999</v>
      </c>
      <c r="I12406">
        <v>184.2200234</v>
      </c>
      <c r="J12406">
        <v>6.2473642790000001</v>
      </c>
      <c r="K12406">
        <v>69.677099069999997</v>
      </c>
      <c r="L12406">
        <v>81.790574399999997</v>
      </c>
      <c r="M12406">
        <v>279.06135169999999</v>
      </c>
      <c r="N12406">
        <v>5.7914599449999997</v>
      </c>
      <c r="O12406">
        <v>142.81132489999999</v>
      </c>
      <c r="P12406">
        <v>2.6617334229999998</v>
      </c>
      <c r="Q12406">
        <v>1.8067898950000001</v>
      </c>
    </row>
    <row r="12407" spans="1:17">
      <c r="A12407" t="s">
        <v>24307</v>
      </c>
      <c r="B12407" t="s">
        <v>3868</v>
      </c>
      <c r="C12407">
        <v>74.473133529999998</v>
      </c>
      <c r="D12407">
        <v>4.9908130000000002</v>
      </c>
      <c r="E12407">
        <v>5.8010682469999999</v>
      </c>
      <c r="F12407">
        <v>3.5744046090000001</v>
      </c>
      <c r="G12407">
        <v>5.0052860929999996</v>
      </c>
      <c r="H12407">
        <v>9.8645877720000001</v>
      </c>
      <c r="I12407">
        <v>19.461124259999998</v>
      </c>
      <c r="J12407">
        <v>6.9306670339999998</v>
      </c>
      <c r="K12407">
        <v>33.329046929999997</v>
      </c>
      <c r="L12407">
        <v>46.603082489999998</v>
      </c>
      <c r="M12407">
        <v>29.472344450000001</v>
      </c>
      <c r="N12407">
        <v>3.537744816</v>
      </c>
      <c r="O12407">
        <v>42.430557350000001</v>
      </c>
      <c r="P12407">
        <v>2.9278862129999998</v>
      </c>
      <c r="Q12407">
        <v>18.840634359999999</v>
      </c>
    </row>
    <row r="12408" spans="1:17">
      <c r="A12408" t="s">
        <v>24308</v>
      </c>
      <c r="B12408" t="s">
        <v>8276</v>
      </c>
      <c r="C12408">
        <v>6.5115633649999998</v>
      </c>
      <c r="D12408">
        <v>1.9117858350000001</v>
      </c>
      <c r="E12408">
        <v>1.21857466</v>
      </c>
      <c r="F12408">
        <v>1.0892503360000001</v>
      </c>
      <c r="G12408">
        <v>1.002499501</v>
      </c>
      <c r="H12408">
        <v>2.4405394839999999</v>
      </c>
      <c r="I12408">
        <v>2.631405161</v>
      </c>
      <c r="J12408">
        <v>1.5117102440000001</v>
      </c>
      <c r="K12408">
        <v>3.2386889179999998</v>
      </c>
      <c r="L12408">
        <v>3.9160977589999999</v>
      </c>
      <c r="M12408">
        <v>4.0660206480000003</v>
      </c>
      <c r="N12408">
        <v>0.97677107500000004</v>
      </c>
      <c r="O12408">
        <v>5.5606089980000002</v>
      </c>
      <c r="P12408">
        <v>1.24765945</v>
      </c>
      <c r="Q12408">
        <v>3.667296092</v>
      </c>
    </row>
    <row r="12409" spans="1:17">
      <c r="A12409" t="s">
        <v>24309</v>
      </c>
      <c r="B12409" t="s">
        <v>1700</v>
      </c>
      <c r="C12409">
        <v>4.990626368</v>
      </c>
      <c r="D12409">
        <v>8.2129605360000006</v>
      </c>
      <c r="E12409">
        <v>9.1777134870000001</v>
      </c>
      <c r="F12409">
        <v>9.6803324659999994</v>
      </c>
      <c r="G12409">
        <v>5.2015047210000001</v>
      </c>
      <c r="H12409">
        <v>4.2440682150000004</v>
      </c>
      <c r="I12409">
        <v>19.754376430000001</v>
      </c>
      <c r="J12409">
        <v>48.421360309999997</v>
      </c>
      <c r="K12409">
        <v>9.4602704339999999</v>
      </c>
      <c r="L12409">
        <v>8.5591349240000003</v>
      </c>
      <c r="M12409">
        <v>4.105602588</v>
      </c>
      <c r="N12409">
        <v>15.116446160000001</v>
      </c>
      <c r="O12409">
        <v>8.2905152290000004</v>
      </c>
      <c r="P12409">
        <v>16.31210007</v>
      </c>
      <c r="Q12409">
        <v>8.0866909380000003</v>
      </c>
    </row>
    <row r="12410" spans="1:17">
      <c r="A12410" t="s">
        <v>24310</v>
      </c>
      <c r="B12410" t="s">
        <v>6862</v>
      </c>
      <c r="C12410">
        <v>21.621692769999999</v>
      </c>
      <c r="D12410">
        <v>2.794125196</v>
      </c>
      <c r="E12410">
        <v>4.7155859119999999</v>
      </c>
      <c r="F12410">
        <v>3.8015481549999999</v>
      </c>
      <c r="G12410">
        <v>6.0983140269999998</v>
      </c>
      <c r="H12410">
        <v>3.5983667929999998</v>
      </c>
      <c r="I12410">
        <v>8.145595642</v>
      </c>
      <c r="J12410">
        <v>7.7432972910000002</v>
      </c>
      <c r="K12410">
        <v>6.620855798</v>
      </c>
      <c r="L12410">
        <v>12.295648979999999</v>
      </c>
      <c r="M12410">
        <v>7.6090381880000004</v>
      </c>
      <c r="N12410">
        <v>2.4210244859999999</v>
      </c>
      <c r="O12410">
        <v>35.31969282</v>
      </c>
      <c r="P12410">
        <v>1.703068091</v>
      </c>
      <c r="Q12410">
        <v>3.5920000010000002</v>
      </c>
    </row>
    <row r="12411" spans="1:17">
      <c r="A12411" t="s">
        <v>24311</v>
      </c>
      <c r="B12411" t="s">
        <v>2487</v>
      </c>
      <c r="C12411">
        <v>0.52922810600000003</v>
      </c>
      <c r="D12411">
        <v>1.2505786189999999</v>
      </c>
      <c r="E12411">
        <v>0.957158654</v>
      </c>
      <c r="F12411">
        <v>0.24012755399999999</v>
      </c>
      <c r="G12411">
        <v>0.48740153800000002</v>
      </c>
      <c r="H12411">
        <v>0.20325280200000001</v>
      </c>
      <c r="I12411">
        <v>0.25726123699999998</v>
      </c>
      <c r="J12411">
        <v>1.6101707439999999</v>
      </c>
      <c r="K12411">
        <v>0.80028063800000004</v>
      </c>
      <c r="L12411">
        <v>1.1146561079999999</v>
      </c>
      <c r="M12411">
        <v>0</v>
      </c>
      <c r="N12411">
        <v>0.95683832000000002</v>
      </c>
      <c r="O12411">
        <v>1.953695387</v>
      </c>
      <c r="P12411">
        <v>0.79400989899999996</v>
      </c>
      <c r="Q12411">
        <v>1.333964325</v>
      </c>
    </row>
    <row r="12412" spans="1:17">
      <c r="A12412" t="s">
        <v>24312</v>
      </c>
      <c r="B12412" t="s">
        <v>3331</v>
      </c>
      <c r="C12412">
        <v>12.292167879999999</v>
      </c>
      <c r="D12412">
        <v>1.4518110989999999</v>
      </c>
      <c r="E12412">
        <v>0.68967138400000005</v>
      </c>
      <c r="F12412">
        <v>0.80043754</v>
      </c>
      <c r="G12412">
        <v>0.86862558999999995</v>
      </c>
      <c r="H12412">
        <v>2.2856089640000001</v>
      </c>
      <c r="I12412">
        <v>1.8597484980000001</v>
      </c>
      <c r="J12412">
        <v>1.3921258299999999</v>
      </c>
      <c r="K12412">
        <v>2.4265912080000001</v>
      </c>
      <c r="L12412">
        <v>2.9993217809999999</v>
      </c>
      <c r="M12412">
        <v>5.235864157</v>
      </c>
      <c r="N12412">
        <v>0.99999707199999999</v>
      </c>
      <c r="O12412">
        <v>7.4539729899999996</v>
      </c>
      <c r="P12412">
        <v>1.312740784</v>
      </c>
      <c r="Q12412">
        <v>2.581277869</v>
      </c>
    </row>
    <row r="12413" spans="1:17">
      <c r="A12413" t="s">
        <v>24313</v>
      </c>
      <c r="B12413" t="s">
        <v>6977</v>
      </c>
      <c r="C12413">
        <v>21.24150272</v>
      </c>
      <c r="D12413">
        <v>0.109434979</v>
      </c>
      <c r="E12413">
        <v>0.26277188400000001</v>
      </c>
      <c r="F12413">
        <v>0.26896584000000001</v>
      </c>
      <c r="G12413">
        <v>0.170605114</v>
      </c>
      <c r="H12413">
        <v>0</v>
      </c>
      <c r="I12413">
        <v>3.6019650429999999</v>
      </c>
      <c r="J12413">
        <v>0.50098480999999995</v>
      </c>
      <c r="K12413">
        <v>2.465074966</v>
      </c>
      <c r="L12413">
        <v>4.3698252750000002</v>
      </c>
      <c r="M12413">
        <v>8.5341039439999999</v>
      </c>
      <c r="N12413">
        <v>0.669844051</v>
      </c>
      <c r="O12413">
        <v>14.224117639999999</v>
      </c>
      <c r="P12413">
        <v>0.51879745700000002</v>
      </c>
      <c r="Q12413">
        <v>2.3770849699999999</v>
      </c>
    </row>
    <row r="12414" spans="1:17">
      <c r="A12414" t="s">
        <v>24314</v>
      </c>
      <c r="B12414" t="s">
        <v>641</v>
      </c>
      <c r="C12414">
        <v>752.22707479999997</v>
      </c>
      <c r="D12414">
        <v>314.6458063</v>
      </c>
      <c r="E12414">
        <v>209.17253249999999</v>
      </c>
      <c r="F12414">
        <v>221.99480109999999</v>
      </c>
      <c r="G12414">
        <v>308.62430610000001</v>
      </c>
      <c r="H12414">
        <v>324.8006178</v>
      </c>
      <c r="I12414">
        <v>481.84749110000001</v>
      </c>
      <c r="J12414">
        <v>331.28652490000002</v>
      </c>
      <c r="K12414">
        <v>870.25708350000002</v>
      </c>
      <c r="L12414">
        <v>839.1529372</v>
      </c>
      <c r="M12414">
        <v>1242.232197</v>
      </c>
      <c r="N12414">
        <v>124.0937507</v>
      </c>
      <c r="O12414">
        <v>1000.059583</v>
      </c>
      <c r="P12414">
        <v>112.7828315</v>
      </c>
      <c r="Q12414">
        <v>934.45827010000005</v>
      </c>
    </row>
    <row r="12415" spans="1:17">
      <c r="A12415" t="s">
        <v>24315</v>
      </c>
      <c r="B12415" t="s">
        <v>8490</v>
      </c>
      <c r="C12415">
        <v>18.257812569999999</v>
      </c>
      <c r="D12415">
        <v>79.786854210000001</v>
      </c>
      <c r="E12415">
        <v>73.973438580000007</v>
      </c>
      <c r="F12415">
        <v>95.415631570000002</v>
      </c>
      <c r="G12415">
        <v>68.610552499999997</v>
      </c>
      <c r="H12415">
        <v>181.4774377</v>
      </c>
      <c r="I12415">
        <v>137.56624890000001</v>
      </c>
      <c r="J12415">
        <v>164.0023874</v>
      </c>
      <c r="K12415">
        <v>76.910338929999995</v>
      </c>
      <c r="L12415">
        <v>51.638849530000002</v>
      </c>
      <c r="M12415">
        <v>19.6094744</v>
      </c>
      <c r="N12415">
        <v>44.959932729999998</v>
      </c>
      <c r="O12415">
        <v>28.88590043</v>
      </c>
      <c r="P12415">
        <v>99.134782599999994</v>
      </c>
      <c r="Q12415">
        <v>106.5341567</v>
      </c>
    </row>
    <row r="12416" spans="1:17">
      <c r="A12416" t="s">
        <v>24316</v>
      </c>
      <c r="B12416" t="s">
        <v>2404</v>
      </c>
      <c r="C12416">
        <v>34.947324350000002</v>
      </c>
      <c r="D12416">
        <v>1.182614944</v>
      </c>
      <c r="E12416">
        <v>1.2613366399999999</v>
      </c>
      <c r="F12416">
        <v>1.318106453</v>
      </c>
      <c r="G12416">
        <v>0.53594571999999996</v>
      </c>
      <c r="H12416">
        <v>1.2396598059999999</v>
      </c>
      <c r="I12416">
        <v>2.3535942329999999</v>
      </c>
      <c r="J12416">
        <v>2.7148286289999999</v>
      </c>
      <c r="K12416">
        <v>2.6188411029999998</v>
      </c>
      <c r="L12416">
        <v>5.8047899080000001</v>
      </c>
      <c r="M12416">
        <v>2.6213611189999999</v>
      </c>
      <c r="N12416">
        <v>1.124830564</v>
      </c>
      <c r="O12416">
        <v>9.7617815720000003</v>
      </c>
      <c r="P12416">
        <v>0.81022903999999996</v>
      </c>
      <c r="Q12416">
        <v>6.8274008640000003</v>
      </c>
    </row>
    <row r="12417" spans="1:17">
      <c r="A12417" t="s">
        <v>24317</v>
      </c>
      <c r="B12417" t="s">
        <v>1687</v>
      </c>
      <c r="C12417">
        <v>14.722429780000001</v>
      </c>
      <c r="D12417">
        <v>9.3787232930000002</v>
      </c>
      <c r="E12417">
        <v>8.6109746299999994</v>
      </c>
      <c r="F12417">
        <v>11.82088736</v>
      </c>
      <c r="G12417">
        <v>7.2519645659999998</v>
      </c>
      <c r="H12417">
        <v>7.0352115680000002</v>
      </c>
      <c r="I12417">
        <v>7.5194496790000001</v>
      </c>
      <c r="J12417">
        <v>9.7360764139999993</v>
      </c>
      <c r="K12417">
        <v>11.233970680000001</v>
      </c>
      <c r="L12417">
        <v>8.6165828799999993</v>
      </c>
      <c r="M12417">
        <v>5.0790560029999998</v>
      </c>
      <c r="N12417">
        <v>6.4147444460000003</v>
      </c>
      <c r="O12417">
        <v>11.72140201</v>
      </c>
      <c r="P12417">
        <v>3.9596096630000002</v>
      </c>
      <c r="Q12417">
        <v>12.919015249999999</v>
      </c>
    </row>
    <row r="12418" spans="1:17">
      <c r="A12418" t="e">
        <v>#N/A</v>
      </c>
      <c r="B12418" t="s">
        <v>24318</v>
      </c>
      <c r="C12418">
        <v>0</v>
      </c>
      <c r="D12418">
        <v>0</v>
      </c>
      <c r="E12418">
        <v>0</v>
      </c>
      <c r="F12418">
        <v>0</v>
      </c>
      <c r="G12418">
        <v>0</v>
      </c>
      <c r="H12418">
        <v>1.1520939690000001</v>
      </c>
      <c r="I12418">
        <v>0</v>
      </c>
      <c r="J12418">
        <v>0</v>
      </c>
      <c r="K12418">
        <v>0</v>
      </c>
      <c r="L12418">
        <v>0</v>
      </c>
      <c r="M12418">
        <v>0</v>
      </c>
      <c r="N12418">
        <v>0</v>
      </c>
      <c r="O12418">
        <v>0</v>
      </c>
      <c r="P12418">
        <v>0.30004474199999998</v>
      </c>
      <c r="Q12418">
        <v>0</v>
      </c>
    </row>
    <row r="12419" spans="1:17">
      <c r="A12419" t="s">
        <v>24319</v>
      </c>
      <c r="B12419" t="s">
        <v>7330</v>
      </c>
      <c r="C12419">
        <v>17.488807130000001</v>
      </c>
      <c r="D12419">
        <v>43.762616110000003</v>
      </c>
      <c r="E12419">
        <v>33.110167840000003</v>
      </c>
      <c r="F12419">
        <v>54.861265170000003</v>
      </c>
      <c r="G12419">
        <v>33.288522319999998</v>
      </c>
      <c r="H12419">
        <v>52.817428280000001</v>
      </c>
      <c r="I12419">
        <v>44.632472329999999</v>
      </c>
      <c r="J12419">
        <v>41.670701409999999</v>
      </c>
      <c r="K12419">
        <v>137.5791791</v>
      </c>
      <c r="L12419">
        <v>65.046889030000003</v>
      </c>
      <c r="M12419">
        <v>15.259353859999999</v>
      </c>
      <c r="N12419">
        <v>13.08226707</v>
      </c>
      <c r="O12419">
        <v>12.76558481</v>
      </c>
      <c r="P12419">
        <v>38.225093630000003</v>
      </c>
      <c r="Q12419">
        <v>45.357121390000003</v>
      </c>
    </row>
    <row r="12420" spans="1:17">
      <c r="A12420" t="s">
        <v>24320</v>
      </c>
      <c r="B12420" t="s">
        <v>24321</v>
      </c>
      <c r="C12420">
        <v>2.5913962650000002</v>
      </c>
      <c r="D12420">
        <v>0.36532429799999999</v>
      </c>
      <c r="E12420">
        <v>0.12531505700000001</v>
      </c>
      <c r="F12420">
        <v>0.288605102</v>
      </c>
      <c r="G12420">
        <v>0.12204153600000001</v>
      </c>
      <c r="H12420">
        <v>2.9857175699999998</v>
      </c>
      <c r="I12420">
        <v>1.7177654170000001</v>
      </c>
      <c r="J12420">
        <v>0.29864753399999999</v>
      </c>
      <c r="K12420">
        <v>0.53435737999999999</v>
      </c>
      <c r="L12420">
        <v>1.0419777320000001</v>
      </c>
      <c r="M12420">
        <v>0.90441920499999995</v>
      </c>
      <c r="N12420">
        <v>0.17424351799999999</v>
      </c>
      <c r="O12420">
        <v>2.0872109079999999</v>
      </c>
      <c r="P12420">
        <v>0.848272527</v>
      </c>
      <c r="Q12420">
        <v>0.48583889699999999</v>
      </c>
    </row>
    <row r="12421" spans="1:17">
      <c r="A12421" t="e">
        <v>#N/A</v>
      </c>
      <c r="B12421" t="s">
        <v>24322</v>
      </c>
      <c r="C12421">
        <v>2.5650579630000001</v>
      </c>
      <c r="D12421">
        <v>0.85236933699999995</v>
      </c>
      <c r="E12421">
        <v>1.3644552480000001</v>
      </c>
      <c r="F12421">
        <v>0.69830882599999999</v>
      </c>
      <c r="G12421">
        <v>1.7717499999999999</v>
      </c>
      <c r="H12421">
        <v>3.940495313</v>
      </c>
      <c r="I12421">
        <v>1.8703371280000001</v>
      </c>
      <c r="J12421">
        <v>0.81293342599999996</v>
      </c>
      <c r="K12421">
        <v>4.6545514880000001</v>
      </c>
      <c r="L12421">
        <v>4.0518788040000002</v>
      </c>
      <c r="M12421">
        <v>9.8474960629999995</v>
      </c>
      <c r="N12421">
        <v>1.2647987060000001</v>
      </c>
      <c r="O12421">
        <v>7.1018647530000001</v>
      </c>
      <c r="P12421">
        <v>1.539359978</v>
      </c>
      <c r="Q12421">
        <v>1.7633034919999999</v>
      </c>
    </row>
    <row r="12422" spans="1:17">
      <c r="A12422" t="s">
        <v>24323</v>
      </c>
      <c r="B12422" t="s">
        <v>3329</v>
      </c>
      <c r="C12422">
        <v>39.587186269999997</v>
      </c>
      <c r="D12422">
        <v>11.778616039999999</v>
      </c>
      <c r="E12422">
        <v>6.4056935939999997</v>
      </c>
      <c r="F12422">
        <v>5.9431949910000004</v>
      </c>
      <c r="G12422">
        <v>9.2507038290000008</v>
      </c>
      <c r="H12422">
        <v>22.81515589</v>
      </c>
      <c r="I12422">
        <v>15.99149635</v>
      </c>
      <c r="J12422">
        <v>8.8126340190000008</v>
      </c>
      <c r="K12422">
        <v>19.807072510000001</v>
      </c>
      <c r="L12422">
        <v>32.38719536</v>
      </c>
      <c r="M12422">
        <v>25.297629650000001</v>
      </c>
      <c r="N12422">
        <v>6.3743697990000001</v>
      </c>
      <c r="O12422">
        <v>24.56708888</v>
      </c>
      <c r="P12422">
        <v>9.4787825019999996</v>
      </c>
      <c r="Q12422">
        <v>13.969830979999999</v>
      </c>
    </row>
    <row r="12423" spans="1:17">
      <c r="A12423" t="s">
        <v>24324</v>
      </c>
      <c r="B12423" t="s">
        <v>1756</v>
      </c>
      <c r="C12423">
        <v>20.891203789999999</v>
      </c>
      <c r="D12423">
        <v>6.446283727</v>
      </c>
      <c r="E12423">
        <v>4.8420289040000002</v>
      </c>
      <c r="F12423">
        <v>1.650361757</v>
      </c>
      <c r="G12423">
        <v>3.6880448709999998</v>
      </c>
      <c r="H12423">
        <v>3.0087657299999999</v>
      </c>
      <c r="I12423">
        <v>9.9286685929999994</v>
      </c>
      <c r="J12423">
        <v>14.873523970000001</v>
      </c>
      <c r="K12423">
        <v>9.5619077719999996</v>
      </c>
      <c r="L12423">
        <v>11.49130398</v>
      </c>
      <c r="M12423">
        <v>4.2966039729999999</v>
      </c>
      <c r="N12423">
        <v>25.362098979999999</v>
      </c>
      <c r="O12423">
        <v>10.53539503</v>
      </c>
      <c r="P12423">
        <v>10.92822172</v>
      </c>
      <c r="Q12423">
        <v>7.501207741</v>
      </c>
    </row>
    <row r="12424" spans="1:17">
      <c r="A12424" t="s">
        <v>24325</v>
      </c>
      <c r="B12424" t="s">
        <v>5657</v>
      </c>
      <c r="C12424">
        <v>82.694498319999994</v>
      </c>
      <c r="D12424">
        <v>547.93262140000002</v>
      </c>
      <c r="E12424">
        <v>400.6129487</v>
      </c>
      <c r="F12424">
        <v>828.83234789999995</v>
      </c>
      <c r="G12424">
        <v>221.7668913</v>
      </c>
      <c r="H12424">
        <v>357.38723900000002</v>
      </c>
      <c r="I12424">
        <v>513.61849040000004</v>
      </c>
      <c r="J12424">
        <v>1110.9679610000001</v>
      </c>
      <c r="K12424">
        <v>1805.8859689999999</v>
      </c>
      <c r="L12424">
        <v>155.1796267</v>
      </c>
      <c r="M12424">
        <v>78.411726790000003</v>
      </c>
      <c r="N12424">
        <v>689.68565639999997</v>
      </c>
      <c r="O12424">
        <v>28.136748610000001</v>
      </c>
      <c r="P12424">
        <v>1478.0529710000001</v>
      </c>
      <c r="Q12424">
        <v>796.88342980000004</v>
      </c>
    </row>
    <row r="12425" spans="1:17">
      <c r="A12425" t="s">
        <v>24326</v>
      </c>
      <c r="B12425" t="s">
        <v>1721</v>
      </c>
      <c r="C12425">
        <v>13.022651740000001</v>
      </c>
      <c r="D12425">
        <v>39.420003219999998</v>
      </c>
      <c r="E12425">
        <v>36.099341549999998</v>
      </c>
      <c r="F12425">
        <v>46.20200741</v>
      </c>
      <c r="G12425">
        <v>33.371720250000003</v>
      </c>
      <c r="H12425">
        <v>88.224996129999994</v>
      </c>
      <c r="I12425">
        <v>67.152840920000003</v>
      </c>
      <c r="J12425">
        <v>79.533107979999997</v>
      </c>
      <c r="K12425">
        <v>37.762162519999997</v>
      </c>
      <c r="L12425">
        <v>26.331079209999999</v>
      </c>
      <c r="M12425">
        <v>11.598879699999999</v>
      </c>
      <c r="N12425">
        <v>22.243418810000001</v>
      </c>
      <c r="O12425">
        <v>15.80684469</v>
      </c>
      <c r="P12425">
        <v>48.892154380000001</v>
      </c>
      <c r="Q12425">
        <v>52.280791979999996</v>
      </c>
    </row>
    <row r="12426" spans="1:17">
      <c r="A12426" t="s">
        <v>24327</v>
      </c>
      <c r="B12426" t="s">
        <v>1157</v>
      </c>
      <c r="C12426">
        <v>27.91538645</v>
      </c>
      <c r="D12426">
        <v>35.338244500000002</v>
      </c>
      <c r="E12426">
        <v>37.364877710000002</v>
      </c>
      <c r="F12426">
        <v>44.564199899999998</v>
      </c>
      <c r="G12426">
        <v>29.11440945</v>
      </c>
      <c r="H12426">
        <v>38.222870710000002</v>
      </c>
      <c r="I12426">
        <v>23.667169690000001</v>
      </c>
      <c r="J12426">
        <v>29.379000359999999</v>
      </c>
      <c r="K12426">
        <v>51.693505889999997</v>
      </c>
      <c r="L12426">
        <v>61.307658410000002</v>
      </c>
      <c r="M12426">
        <v>16.84096302</v>
      </c>
      <c r="N12426">
        <v>19.044067420000001</v>
      </c>
      <c r="O12426">
        <v>20.81527994</v>
      </c>
      <c r="P12426">
        <v>8.5428726709999996</v>
      </c>
      <c r="Q12426">
        <v>50.847371070000001</v>
      </c>
    </row>
    <row r="12427" spans="1:17">
      <c r="A12427" t="s">
        <v>24328</v>
      </c>
      <c r="B12427" t="s">
        <v>1166</v>
      </c>
      <c r="C12427">
        <v>14.25453809</v>
      </c>
      <c r="D12427">
        <v>9.1577866619999995</v>
      </c>
      <c r="E12427">
        <v>6.0443752750000002</v>
      </c>
      <c r="F12427">
        <v>7.6226881789999998</v>
      </c>
      <c r="G12427">
        <v>5.5559389179999998</v>
      </c>
      <c r="H12427">
        <v>28.623967799999999</v>
      </c>
      <c r="I12427">
        <v>7.7211353230000004</v>
      </c>
      <c r="J12427">
        <v>8.5705951690000006</v>
      </c>
      <c r="K12427">
        <v>10.716026080000001</v>
      </c>
      <c r="L12427">
        <v>10.03619211</v>
      </c>
      <c r="M12427">
        <v>3.1271141340000002</v>
      </c>
      <c r="N12427">
        <v>4.0917298369999999</v>
      </c>
      <c r="O12427">
        <v>6.314636353</v>
      </c>
      <c r="P12427">
        <v>3.9106423119999998</v>
      </c>
      <c r="Q12427">
        <v>9.6590426479999998</v>
      </c>
    </row>
    <row r="12428" spans="1:17">
      <c r="A12428" t="s">
        <v>24329</v>
      </c>
      <c r="B12428" t="s">
        <v>387</v>
      </c>
      <c r="C12428">
        <v>19.803447500000001</v>
      </c>
      <c r="D12428">
        <v>3.9056127919999999</v>
      </c>
      <c r="E12428">
        <v>0.97634353299999999</v>
      </c>
      <c r="F12428">
        <v>2.1039105669999998</v>
      </c>
      <c r="G12428">
        <v>2.2936909719999998</v>
      </c>
      <c r="H12428">
        <v>7.4201139820000002</v>
      </c>
      <c r="I12428">
        <v>3.8741135130000002</v>
      </c>
      <c r="J12428">
        <v>1.0409351060000001</v>
      </c>
      <c r="K12428">
        <v>5.1492677059999998</v>
      </c>
      <c r="L12428">
        <v>8.0876448740000004</v>
      </c>
      <c r="M12428">
        <v>11.12594292</v>
      </c>
      <c r="N12428">
        <v>1.1312921760000001</v>
      </c>
      <c r="O12428">
        <v>10.431019600000001</v>
      </c>
      <c r="P12428">
        <v>1.4131054540000001</v>
      </c>
      <c r="Q12428">
        <v>2.6562981259999998</v>
      </c>
    </row>
    <row r="12429" spans="1:17">
      <c r="A12429" t="s">
        <v>24330</v>
      </c>
      <c r="B12429" t="s">
        <v>7066</v>
      </c>
      <c r="C12429">
        <v>25.61565448</v>
      </c>
      <c r="D12429">
        <v>11.90308203</v>
      </c>
      <c r="E12429">
        <v>9.6711184299999999</v>
      </c>
      <c r="F12429">
        <v>6.9735802690000002</v>
      </c>
      <c r="G12429">
        <v>10.46498478</v>
      </c>
      <c r="H12429">
        <v>19.195756289999999</v>
      </c>
      <c r="I12429">
        <v>5.4667039810000002</v>
      </c>
      <c r="J12429">
        <v>7.4846448509999997</v>
      </c>
      <c r="K12429">
        <v>20.265079220000001</v>
      </c>
      <c r="L12429">
        <v>64.149639460000003</v>
      </c>
      <c r="M12429">
        <v>7.7953136379999997</v>
      </c>
      <c r="N12429">
        <v>3.4657589350000002</v>
      </c>
      <c r="O12429">
        <v>24.21725137</v>
      </c>
      <c r="P12429">
        <v>3.936895678</v>
      </c>
      <c r="Q12429">
        <v>12.669909130000001</v>
      </c>
    </row>
    <row r="12430" spans="1:17">
      <c r="A12430" t="s">
        <v>24331</v>
      </c>
      <c r="B12430" t="s">
        <v>734</v>
      </c>
      <c r="C12430">
        <v>77.213331190000005</v>
      </c>
      <c r="D12430">
        <v>11.40355879</v>
      </c>
      <c r="E12430">
        <v>10.20597064</v>
      </c>
      <c r="F12430">
        <v>7.5907290329999997</v>
      </c>
      <c r="G12430">
        <v>12.99659767</v>
      </c>
      <c r="H12430">
        <v>28.156494840000001</v>
      </c>
      <c r="I12430">
        <v>26.728689419999998</v>
      </c>
      <c r="J12430">
        <v>15.275779050000001</v>
      </c>
      <c r="K12430">
        <v>27.24385024</v>
      </c>
      <c r="L12430">
        <v>38.192496900000002</v>
      </c>
      <c r="M12430">
        <v>30.690897790000001</v>
      </c>
      <c r="N12430">
        <v>8.0280082149999998</v>
      </c>
      <c r="O12430">
        <v>51.393626750000003</v>
      </c>
      <c r="P12430">
        <v>12.63757852</v>
      </c>
      <c r="Q12430">
        <v>30.292521650000001</v>
      </c>
    </row>
    <row r="12431" spans="1:17">
      <c r="A12431" t="s">
        <v>24331</v>
      </c>
      <c r="B12431" t="s">
        <v>24332</v>
      </c>
      <c r="C12431">
        <v>5.9054514930000002</v>
      </c>
      <c r="D12431">
        <v>11.32317464</v>
      </c>
      <c r="E12431">
        <v>14.86179727</v>
      </c>
      <c r="F12431">
        <v>11.83595583</v>
      </c>
      <c r="G12431">
        <v>13.25689223</v>
      </c>
      <c r="H12431">
        <v>19.082645200000002</v>
      </c>
      <c r="I12431">
        <v>14.25440367</v>
      </c>
      <c r="J12431">
        <v>20.858556920000002</v>
      </c>
      <c r="K12431">
        <v>10.06936934</v>
      </c>
      <c r="L12431">
        <v>10.55086863</v>
      </c>
      <c r="M12431">
        <v>3.908892668</v>
      </c>
      <c r="N12431">
        <v>7.1291489180000003</v>
      </c>
      <c r="O12431">
        <v>5.8635908990000001</v>
      </c>
      <c r="P12431">
        <v>9.9293652439999995</v>
      </c>
      <c r="Q12431">
        <v>10.638945530000001</v>
      </c>
    </row>
    <row r="12432" spans="1:17">
      <c r="A12432" t="s">
        <v>24333</v>
      </c>
      <c r="B12432" t="s">
        <v>7028</v>
      </c>
      <c r="C12432">
        <v>24.250651619999999</v>
      </c>
      <c r="D12432">
        <v>139.39619669999999</v>
      </c>
      <c r="E12432">
        <v>104.7773433</v>
      </c>
      <c r="F12432">
        <v>101.0490259</v>
      </c>
      <c r="G12432">
        <v>136.245892</v>
      </c>
      <c r="H12432">
        <v>92.533242659999999</v>
      </c>
      <c r="I12432">
        <v>116.7051604</v>
      </c>
      <c r="J12432">
        <v>150.11451740000001</v>
      </c>
      <c r="K12432">
        <v>161.395568</v>
      </c>
      <c r="L12432">
        <v>98.427484120000003</v>
      </c>
      <c r="M12432">
        <v>37.514027749999997</v>
      </c>
      <c r="N12432">
        <v>55.919830859999998</v>
      </c>
      <c r="O12432">
        <v>22.27556916</v>
      </c>
      <c r="P12432">
        <v>73.858837379999997</v>
      </c>
      <c r="Q12432">
        <v>92.473238699999996</v>
      </c>
    </row>
    <row r="12433" spans="1:17">
      <c r="A12433" t="s">
        <v>24334</v>
      </c>
      <c r="B12433" t="s">
        <v>3330</v>
      </c>
      <c r="C12433">
        <v>3.4468384520000002</v>
      </c>
      <c r="D12433">
        <v>3.5793287220000001</v>
      </c>
      <c r="E12433">
        <v>2.1543730540000001</v>
      </c>
      <c r="F12433">
        <v>3.1963019250000002</v>
      </c>
      <c r="G12433">
        <v>2.641219907</v>
      </c>
      <c r="H12433">
        <v>6.9498250669999999</v>
      </c>
      <c r="I12433">
        <v>1.256648003</v>
      </c>
      <c r="J12433">
        <v>3.2225580040000001</v>
      </c>
      <c r="K12433">
        <v>4.4955149089999997</v>
      </c>
      <c r="L12433">
        <v>4.2197031010000003</v>
      </c>
      <c r="M12433">
        <v>0.41352291800000002</v>
      </c>
      <c r="N12433">
        <v>2.6556154360000002</v>
      </c>
      <c r="O12433">
        <v>2.1472304699999998</v>
      </c>
      <c r="P12433">
        <v>3.167451974</v>
      </c>
      <c r="Q12433">
        <v>2.3694678119999999</v>
      </c>
    </row>
    <row r="12434" spans="1:17">
      <c r="A12434" t="s">
        <v>24335</v>
      </c>
      <c r="B12434" t="s">
        <v>1758</v>
      </c>
      <c r="C12434">
        <v>9.3135025369999997</v>
      </c>
      <c r="D12434">
        <v>0.402585884</v>
      </c>
      <c r="E12434">
        <v>0.531672221</v>
      </c>
      <c r="F12434">
        <v>0.92762146000000001</v>
      </c>
      <c r="G12434">
        <v>0.54916453499999995</v>
      </c>
      <c r="H12434">
        <v>1.395863026</v>
      </c>
      <c r="I12434">
        <v>2.981428491</v>
      </c>
      <c r="J12434">
        <v>1.4974430460000001</v>
      </c>
      <c r="K12434">
        <v>2.2671096500000001</v>
      </c>
      <c r="L12434">
        <v>4.1624251120000002</v>
      </c>
      <c r="M12434">
        <v>5.6685394000000002</v>
      </c>
      <c r="N12434">
        <v>1.2040981079999999</v>
      </c>
      <c r="O12434">
        <v>6.5409033790000004</v>
      </c>
      <c r="P12434">
        <v>0.95426770900000002</v>
      </c>
      <c r="Q12434">
        <v>2.4984982370000002</v>
      </c>
    </row>
    <row r="12435" spans="1:17">
      <c r="A12435" t="s">
        <v>24336</v>
      </c>
      <c r="B12435" t="s">
        <v>4866</v>
      </c>
      <c r="C12435">
        <v>5.7048341010000003</v>
      </c>
      <c r="D12435">
        <v>0.55484419100000004</v>
      </c>
      <c r="E12435">
        <v>0.35527325300000001</v>
      </c>
      <c r="F12435">
        <v>0.35985961900000002</v>
      </c>
      <c r="G12435">
        <v>0.28832724100000001</v>
      </c>
      <c r="H12435">
        <v>3.740682461</v>
      </c>
      <c r="I12435">
        <v>82.788884949999996</v>
      </c>
      <c r="J12435">
        <v>0.63500837499999996</v>
      </c>
      <c r="K12435">
        <v>20.514606350000001</v>
      </c>
      <c r="L12435">
        <v>2.1979531250000002</v>
      </c>
      <c r="M12435">
        <v>547.53471620000005</v>
      </c>
      <c r="N12435">
        <v>3.8764290520000002</v>
      </c>
      <c r="O12435">
        <v>420.37679439999999</v>
      </c>
      <c r="P12435">
        <v>0.68889989600000001</v>
      </c>
      <c r="Q12435">
        <v>92.781370050000007</v>
      </c>
    </row>
    <row r="12436" spans="1:17">
      <c r="A12436" t="s">
        <v>24337</v>
      </c>
      <c r="B12436" t="s">
        <v>24338</v>
      </c>
      <c r="C12436">
        <v>0</v>
      </c>
      <c r="D12436">
        <v>0</v>
      </c>
      <c r="E12436">
        <v>1.4809705280000001</v>
      </c>
      <c r="F12436">
        <v>0</v>
      </c>
      <c r="G12436">
        <v>0</v>
      </c>
      <c r="H12436">
        <v>0</v>
      </c>
      <c r="I12436">
        <v>0</v>
      </c>
      <c r="J12436">
        <v>2.352939895</v>
      </c>
      <c r="K12436">
        <v>0</v>
      </c>
      <c r="L12436">
        <v>0</v>
      </c>
      <c r="M12436">
        <v>0</v>
      </c>
      <c r="N12436">
        <v>1.716004986</v>
      </c>
      <c r="O12436">
        <v>0</v>
      </c>
      <c r="P12436">
        <v>0.69617122600000003</v>
      </c>
      <c r="Q12436">
        <v>3.1897962039999999</v>
      </c>
    </row>
    <row r="12437" spans="1:17">
      <c r="A12437" t="s">
        <v>24339</v>
      </c>
      <c r="B12437" t="s">
        <v>4533</v>
      </c>
      <c r="C12437">
        <v>18.122543820000001</v>
      </c>
      <c r="D12437">
        <v>1.70322738</v>
      </c>
      <c r="E12437">
        <v>2.3369924989999999</v>
      </c>
      <c r="F12437">
        <v>1.6819306650000001</v>
      </c>
      <c r="G12437">
        <v>1.70695861</v>
      </c>
      <c r="H12437">
        <v>0.21091082</v>
      </c>
      <c r="I12437">
        <v>1.601724881</v>
      </c>
      <c r="J12437">
        <v>2.784729397</v>
      </c>
      <c r="K12437">
        <v>21.92343267</v>
      </c>
      <c r="L12437">
        <v>5.8989320669999996</v>
      </c>
      <c r="M12437">
        <v>4.7436907560000003</v>
      </c>
      <c r="N12437">
        <v>2.030910156</v>
      </c>
      <c r="O12437">
        <v>7.6023951150000002</v>
      </c>
      <c r="P12437">
        <v>2.7601522749999998</v>
      </c>
      <c r="Q12437">
        <v>2.8313683059999999</v>
      </c>
    </row>
    <row r="12438" spans="1:17">
      <c r="A12438" t="s">
        <v>24340</v>
      </c>
      <c r="B12438" t="s">
        <v>24341</v>
      </c>
      <c r="C12438">
        <v>17.44961966</v>
      </c>
      <c r="D12438">
        <v>1.6567178650000001</v>
      </c>
      <c r="E12438">
        <v>4.0664609929999997</v>
      </c>
      <c r="F12438">
        <v>3.3931907720000001</v>
      </c>
      <c r="G12438">
        <v>3.4436830989999998</v>
      </c>
      <c r="H12438">
        <v>0.31912462000000003</v>
      </c>
      <c r="I12438">
        <v>10.905909449999999</v>
      </c>
      <c r="J12438">
        <v>4.1081762450000001</v>
      </c>
      <c r="K12438">
        <v>10.931640290000001</v>
      </c>
      <c r="L12438">
        <v>24.151480419999999</v>
      </c>
      <c r="M12438">
        <v>6.3800678719999997</v>
      </c>
      <c r="N12438">
        <v>4.0972352440000002</v>
      </c>
      <c r="O12438">
        <v>31.28821542</v>
      </c>
      <c r="P12438">
        <v>6.6073232869999998</v>
      </c>
      <c r="Q12438">
        <v>10.853008819999999</v>
      </c>
    </row>
    <row r="12439" spans="1:17">
      <c r="A12439" t="s">
        <v>24342</v>
      </c>
      <c r="B12439" t="s">
        <v>6805</v>
      </c>
      <c r="C12439">
        <v>7.8719447450000004</v>
      </c>
      <c r="D12439">
        <v>0.46951135999999999</v>
      </c>
      <c r="E12439">
        <v>1.5461158589999999</v>
      </c>
      <c r="F12439">
        <v>0.65940012299999995</v>
      </c>
      <c r="G12439">
        <v>0.47053991000000001</v>
      </c>
      <c r="H12439">
        <v>0.93023423100000002</v>
      </c>
      <c r="I12439">
        <v>4.415311988</v>
      </c>
      <c r="J12439">
        <v>2.3412959469999999</v>
      </c>
      <c r="K12439">
        <v>4.6699074129999998</v>
      </c>
      <c r="L12439">
        <v>6.5043943029999998</v>
      </c>
      <c r="M12439">
        <v>2.3247021499999998</v>
      </c>
      <c r="N12439">
        <v>0.59716302499999996</v>
      </c>
      <c r="O12439">
        <v>7.7120836309999996</v>
      </c>
      <c r="P12439">
        <v>1.2264658770000001</v>
      </c>
      <c r="Q12439">
        <v>1.040659319</v>
      </c>
    </row>
    <row r="12440" spans="1:17">
      <c r="A12440" t="s">
        <v>24343</v>
      </c>
      <c r="B12440" t="s">
        <v>24344</v>
      </c>
      <c r="C12440">
        <v>39.144486440000001</v>
      </c>
      <c r="D12440">
        <v>0.43359072100000001</v>
      </c>
      <c r="E12440">
        <v>0.41644984800000001</v>
      </c>
      <c r="F12440">
        <v>1.0656656010000001</v>
      </c>
      <c r="G12440">
        <v>1.0139280209999999</v>
      </c>
      <c r="H12440">
        <v>0.75168216300000001</v>
      </c>
      <c r="I12440">
        <v>74.210722439999998</v>
      </c>
      <c r="J12440">
        <v>2.2330626250000001</v>
      </c>
      <c r="K12440">
        <v>35.51577202</v>
      </c>
      <c r="L12440">
        <v>11.13018462</v>
      </c>
      <c r="M12440">
        <v>63.868712619999997</v>
      </c>
      <c r="N12440">
        <v>4.3428751769999998</v>
      </c>
      <c r="O12440">
        <v>121.3846685</v>
      </c>
      <c r="P12440">
        <v>0.58729136599999998</v>
      </c>
      <c r="Q12440">
        <v>39.018312809999998</v>
      </c>
    </row>
    <row r="12441" spans="1:17">
      <c r="A12441" t="s">
        <v>24345</v>
      </c>
      <c r="B12441" t="s">
        <v>8013</v>
      </c>
      <c r="C12441">
        <v>1.4726542659999999</v>
      </c>
      <c r="D12441">
        <v>1.724423209</v>
      </c>
      <c r="E12441">
        <v>1.723398035</v>
      </c>
      <c r="F12441">
        <v>1.575019014</v>
      </c>
      <c r="G12441">
        <v>1.6711131560000001</v>
      </c>
      <c r="H12441">
        <v>1.858335984</v>
      </c>
      <c r="I12441">
        <v>4.6020011859999999</v>
      </c>
      <c r="J12441">
        <v>6.240744555</v>
      </c>
      <c r="K12441">
        <v>3.912976869</v>
      </c>
      <c r="L12441">
        <v>1.5951563630000001</v>
      </c>
      <c r="M12441">
        <v>1.2114978599999999</v>
      </c>
      <c r="N12441">
        <v>1.42636176</v>
      </c>
      <c r="O12441">
        <v>0.69897110100000004</v>
      </c>
      <c r="P12441">
        <v>1.8938127090000001</v>
      </c>
      <c r="Q12441">
        <v>1.1569714200000001</v>
      </c>
    </row>
    <row r="12442" spans="1:17">
      <c r="A12442" t="s">
        <v>24346</v>
      </c>
      <c r="B12442" t="s">
        <v>6740</v>
      </c>
      <c r="C12442">
        <v>4.9068883379999999</v>
      </c>
      <c r="D12442">
        <v>0.61696868500000002</v>
      </c>
      <c r="E12442">
        <v>0.493815371</v>
      </c>
      <c r="F12442">
        <v>0.55961132800000002</v>
      </c>
      <c r="G12442">
        <v>0.54961801499999996</v>
      </c>
      <c r="H12442">
        <v>1.375187309</v>
      </c>
      <c r="I12442">
        <v>4.061406442</v>
      </c>
      <c r="J12442">
        <v>1.24409619</v>
      </c>
      <c r="K12442">
        <v>2.526820582</v>
      </c>
      <c r="L12442">
        <v>2.0949020150000002</v>
      </c>
      <c r="M12442">
        <v>6.8733245639999998</v>
      </c>
      <c r="N12442">
        <v>1.0789780870000001</v>
      </c>
      <c r="O12442">
        <v>9.6935664569999993</v>
      </c>
      <c r="P12442">
        <v>0.33824889699999999</v>
      </c>
      <c r="Q12442">
        <v>3.0084879419999999</v>
      </c>
    </row>
    <row r="12443" spans="1:17">
      <c r="A12443" t="s">
        <v>24347</v>
      </c>
      <c r="B12443" t="s">
        <v>8273</v>
      </c>
      <c r="C12443">
        <v>30.603285199999998</v>
      </c>
      <c r="D12443">
        <v>1.3182657369999999</v>
      </c>
      <c r="E12443">
        <v>1.229975797</v>
      </c>
      <c r="F12443">
        <v>1.2728539830000001</v>
      </c>
      <c r="G12443">
        <v>1.5560253959999999</v>
      </c>
      <c r="H12443">
        <v>0.848853097</v>
      </c>
      <c r="I12443">
        <v>3.719114174</v>
      </c>
      <c r="J12443">
        <v>2.1553278159999998</v>
      </c>
      <c r="K12443">
        <v>3.0851494009999998</v>
      </c>
      <c r="L12443">
        <v>4.0822387029999998</v>
      </c>
      <c r="M12443">
        <v>9.4643802220000008</v>
      </c>
      <c r="N12443">
        <v>1.6138029599999999</v>
      </c>
      <c r="O12443">
        <v>10.73261636</v>
      </c>
      <c r="P12443">
        <v>1.3519307009999999</v>
      </c>
      <c r="Q12443">
        <v>12.15510649</v>
      </c>
    </row>
    <row r="12444" spans="1:17">
      <c r="A12444" t="s">
        <v>24348</v>
      </c>
      <c r="B12444" t="s">
        <v>6019</v>
      </c>
      <c r="C12444">
        <v>12.043465940000001</v>
      </c>
      <c r="D12444">
        <v>1.635244779</v>
      </c>
      <c r="E12444">
        <v>2.3972310640000001</v>
      </c>
      <c r="F12444">
        <v>1.533586033</v>
      </c>
      <c r="G12444">
        <v>1.8113351950000001</v>
      </c>
      <c r="H12444">
        <v>0.82062760999999995</v>
      </c>
      <c r="I12444">
        <v>1.6996666659999999</v>
      </c>
      <c r="J12444">
        <v>2.9057590279999999</v>
      </c>
      <c r="K12444">
        <v>2.0267878829999999</v>
      </c>
      <c r="L12444">
        <v>1.9638080529999999</v>
      </c>
      <c r="M12444">
        <v>6.7116753500000002</v>
      </c>
      <c r="N12444">
        <v>1.676185491</v>
      </c>
      <c r="O12444">
        <v>4.0874137880000001</v>
      </c>
      <c r="P12444">
        <v>1.311460847</v>
      </c>
      <c r="Q12444">
        <v>2.4035999619999999</v>
      </c>
    </row>
    <row r="12445" spans="1:17">
      <c r="A12445" t="s">
        <v>24349</v>
      </c>
      <c r="B12445" t="s">
        <v>8642</v>
      </c>
      <c r="C12445">
        <v>3.136513914</v>
      </c>
      <c r="D12445">
        <v>22.543790300000001</v>
      </c>
      <c r="E12445">
        <v>19.61338211</v>
      </c>
      <c r="F12445">
        <v>22.95992275</v>
      </c>
      <c r="G12445">
        <v>14.86438444</v>
      </c>
      <c r="H12445">
        <v>5.7552846100000004</v>
      </c>
      <c r="I12445">
        <v>25.411331440000001</v>
      </c>
      <c r="J12445">
        <v>41.705611439999998</v>
      </c>
      <c r="K12445">
        <v>32.726210430000002</v>
      </c>
      <c r="L12445">
        <v>12.77179553</v>
      </c>
      <c r="M12445">
        <v>1.3379298449999999</v>
      </c>
      <c r="N12445">
        <v>12.24373177</v>
      </c>
      <c r="O12445">
        <v>2.7017051740000002</v>
      </c>
      <c r="P12445">
        <v>34.508943309999999</v>
      </c>
      <c r="Q12445">
        <v>19.165695339999999</v>
      </c>
    </row>
    <row r="12446" spans="1:17">
      <c r="A12446" t="e">
        <v>#N/A</v>
      </c>
      <c r="B12446" t="s">
        <v>24350</v>
      </c>
      <c r="C12446">
        <v>5.7005659319999999</v>
      </c>
      <c r="D12446">
        <v>22.029999709999998</v>
      </c>
      <c r="E12446">
        <v>20.148316309999998</v>
      </c>
      <c r="F12446">
        <v>25.434185329999998</v>
      </c>
      <c r="G12446">
        <v>13.125080519999999</v>
      </c>
      <c r="H12446">
        <v>2.4325910479999999</v>
      </c>
      <c r="I12446">
        <v>36.024070020000003</v>
      </c>
      <c r="J12446">
        <v>116.10784</v>
      </c>
      <c r="K12446">
        <v>55.456625150000001</v>
      </c>
      <c r="L12446">
        <v>14.407785000000001</v>
      </c>
      <c r="M12446">
        <v>6.0791674310000001</v>
      </c>
      <c r="N12446">
        <v>60.04350573</v>
      </c>
      <c r="O12446">
        <v>3.507362654</v>
      </c>
      <c r="P12446">
        <v>90.183002959999996</v>
      </c>
      <c r="Q12446">
        <v>24.818767090000001</v>
      </c>
    </row>
    <row r="12447" spans="1:17">
      <c r="A12447" t="s">
        <v>24351</v>
      </c>
      <c r="B12447" t="s">
        <v>6661</v>
      </c>
      <c r="C12447">
        <v>2.6827402810000001</v>
      </c>
      <c r="D12447">
        <v>4.2716519870000003</v>
      </c>
      <c r="E12447">
        <v>5.3514566370000001</v>
      </c>
      <c r="F12447">
        <v>4.2223159499999996</v>
      </c>
      <c r="G12447">
        <v>3.3586279939999999</v>
      </c>
      <c r="H12447">
        <v>2.8977759380000001</v>
      </c>
      <c r="I12447">
        <v>4.1568109780000002</v>
      </c>
      <c r="J12447">
        <v>7.588302809</v>
      </c>
      <c r="K12447">
        <v>2.3579848229999998</v>
      </c>
      <c r="L12447">
        <v>3.6021087409999999</v>
      </c>
      <c r="M12447">
        <v>0.32185279500000002</v>
      </c>
      <c r="N12447">
        <v>8.7430558519999995</v>
      </c>
      <c r="O12447">
        <v>1.8569228179999999</v>
      </c>
      <c r="P12447">
        <v>6.2638451249999996</v>
      </c>
      <c r="Q12447">
        <v>4.149454746</v>
      </c>
    </row>
    <row r="12448" spans="1:17">
      <c r="A12448" t="s">
        <v>24352</v>
      </c>
      <c r="B12448" t="s">
        <v>8122</v>
      </c>
      <c r="C12448">
        <v>13.92805544</v>
      </c>
      <c r="D12448">
        <v>10.932068210000001</v>
      </c>
      <c r="E12448">
        <v>7.4088806629999997</v>
      </c>
      <c r="F12448">
        <v>12.618814009999999</v>
      </c>
      <c r="G12448">
        <v>9.1290904580000003</v>
      </c>
      <c r="H12448">
        <v>17.140261479999999</v>
      </c>
      <c r="I12448">
        <v>8.6269511990000005</v>
      </c>
      <c r="J12448">
        <v>9.2080372219999997</v>
      </c>
      <c r="K12448">
        <v>20.585946079999999</v>
      </c>
      <c r="L12448">
        <v>14.71489564</v>
      </c>
      <c r="M12448">
        <v>7.0432363049999998</v>
      </c>
      <c r="N12448">
        <v>6.3877494739999996</v>
      </c>
      <c r="O12448">
        <v>6.3856259179999997</v>
      </c>
      <c r="P12448">
        <v>6.7295710309999999</v>
      </c>
      <c r="Q12448">
        <v>14.87665425</v>
      </c>
    </row>
    <row r="12449" spans="1:17">
      <c r="A12449" t="s">
        <v>24353</v>
      </c>
      <c r="B12449" t="s">
        <v>8596</v>
      </c>
      <c r="C12449">
        <v>4.4854889990000002</v>
      </c>
      <c r="D12449">
        <v>12.335412420000001</v>
      </c>
      <c r="E12449">
        <v>7.1580242170000004</v>
      </c>
      <c r="F12449">
        <v>11.36909537</v>
      </c>
      <c r="G12449">
        <v>7.1580027150000003</v>
      </c>
      <c r="H12449">
        <v>6.3560779739999997</v>
      </c>
      <c r="I12449">
        <v>11.729185340000001</v>
      </c>
      <c r="J12449">
        <v>15.96077562</v>
      </c>
      <c r="K12449">
        <v>30.943615189999999</v>
      </c>
      <c r="L12449">
        <v>11.62995446</v>
      </c>
      <c r="M12449">
        <v>5.3442029199999999</v>
      </c>
      <c r="N12449">
        <v>8.9041592030000007</v>
      </c>
      <c r="O12449">
        <v>4.9675815029999999</v>
      </c>
      <c r="P12449">
        <v>12.73993344</v>
      </c>
      <c r="Q12449">
        <v>11.16428672</v>
      </c>
    </row>
    <row r="12450" spans="1:17">
      <c r="A12450" t="s">
        <v>24354</v>
      </c>
      <c r="B12450" t="s">
        <v>4555</v>
      </c>
      <c r="C12450">
        <v>2.0588163179999999</v>
      </c>
      <c r="D12450">
        <v>0.85853505799999996</v>
      </c>
      <c r="E12450">
        <v>0.54114055100000003</v>
      </c>
      <c r="F12450">
        <v>0.57697510699999999</v>
      </c>
      <c r="G12450">
        <v>0.460083468</v>
      </c>
      <c r="H12450">
        <v>1.023257654</v>
      </c>
      <c r="I12450">
        <v>3.5322495909999998</v>
      </c>
      <c r="J12450">
        <v>0.291702446</v>
      </c>
      <c r="K12450">
        <v>1.867962965</v>
      </c>
      <c r="L12450">
        <v>1.6834902899999999</v>
      </c>
      <c r="M12450">
        <v>5.1143447289999999</v>
      </c>
      <c r="N12450">
        <v>0.46280134499999998</v>
      </c>
      <c r="O12450">
        <v>2.8165870649999998</v>
      </c>
      <c r="P12450">
        <v>0.72679459400000002</v>
      </c>
      <c r="Q12450">
        <v>0.74927471000000001</v>
      </c>
    </row>
    <row r="12451" spans="1:17">
      <c r="A12451" t="s">
        <v>24355</v>
      </c>
      <c r="B12451" t="s">
        <v>4554</v>
      </c>
      <c r="C12451">
        <v>18.710811159999999</v>
      </c>
      <c r="D12451">
        <v>265.87670750000001</v>
      </c>
      <c r="E12451">
        <v>170.19658380000001</v>
      </c>
      <c r="F12451">
        <v>346.92502230000002</v>
      </c>
      <c r="G12451">
        <v>133.16364060000001</v>
      </c>
      <c r="H12451">
        <v>415.76051280000001</v>
      </c>
      <c r="I12451">
        <v>144.22780929999999</v>
      </c>
      <c r="J12451">
        <v>382.39651739999999</v>
      </c>
      <c r="K12451">
        <v>273.4398367</v>
      </c>
      <c r="L12451">
        <v>34.623238819999997</v>
      </c>
      <c r="M12451">
        <v>10.261792010000001</v>
      </c>
      <c r="N12451">
        <v>159.8087491</v>
      </c>
      <c r="O12451">
        <v>23.682075860000001</v>
      </c>
      <c r="P12451">
        <v>406.44458800000001</v>
      </c>
      <c r="Q12451">
        <v>187.42375369999999</v>
      </c>
    </row>
    <row r="12452" spans="1:17">
      <c r="A12452" t="s">
        <v>24356</v>
      </c>
      <c r="B12452" t="s">
        <v>3332</v>
      </c>
      <c r="C12452">
        <v>11.072797380000001</v>
      </c>
      <c r="D12452">
        <v>9.857407319</v>
      </c>
      <c r="E12452">
        <v>7.6570735369999996</v>
      </c>
      <c r="F12452">
        <v>5.2473712839999997</v>
      </c>
      <c r="G12452">
        <v>6.6568183960000002</v>
      </c>
      <c r="H12452">
        <v>16.537754039999999</v>
      </c>
      <c r="I12452">
        <v>16.446708310000002</v>
      </c>
      <c r="J12452">
        <v>12.347385060000001</v>
      </c>
      <c r="K12452">
        <v>12.74397246</v>
      </c>
      <c r="L12452">
        <v>14.251990790000001</v>
      </c>
      <c r="M12452">
        <v>11.41458767</v>
      </c>
      <c r="N12452">
        <v>6.8753804519999999</v>
      </c>
      <c r="O12452">
        <v>7.0398027770000002</v>
      </c>
      <c r="P12452">
        <v>7.8756530370000002</v>
      </c>
      <c r="Q12452">
        <v>9.4442675109999996</v>
      </c>
    </row>
    <row r="12453" spans="1:17">
      <c r="A12453" t="s">
        <v>24357</v>
      </c>
      <c r="B12453" t="s">
        <v>24358</v>
      </c>
      <c r="C12453">
        <v>22.98267109</v>
      </c>
      <c r="D12453">
        <v>56.701466410000002</v>
      </c>
      <c r="E12453">
        <v>47.648635519999999</v>
      </c>
      <c r="F12453">
        <v>52.832867819999997</v>
      </c>
      <c r="G12453">
        <v>51.05049898</v>
      </c>
      <c r="H12453">
        <v>74.368336040000003</v>
      </c>
      <c r="I12453">
        <v>55.270304670000002</v>
      </c>
      <c r="J12453">
        <v>55.736941229999999</v>
      </c>
      <c r="K12453">
        <v>96.198421530000005</v>
      </c>
      <c r="L12453">
        <v>86.950265869999996</v>
      </c>
      <c r="M12453">
        <v>12.33064448</v>
      </c>
      <c r="N12453">
        <v>22.515373400000001</v>
      </c>
      <c r="O12453">
        <v>11.85689829</v>
      </c>
      <c r="P12453">
        <v>24.008402019999998</v>
      </c>
      <c r="Q12453">
        <v>46.268583829999997</v>
      </c>
    </row>
    <row r="12454" spans="1:17">
      <c r="A12454" t="s">
        <v>24359</v>
      </c>
      <c r="B12454" t="s">
        <v>4294</v>
      </c>
      <c r="C12454">
        <v>58.03403411</v>
      </c>
      <c r="D12454">
        <v>20.585676060000001</v>
      </c>
      <c r="E12454">
        <v>34.123022730000002</v>
      </c>
      <c r="F12454">
        <v>8.4403077809999996</v>
      </c>
      <c r="G12454">
        <v>32.68882455</v>
      </c>
      <c r="H12454">
        <v>86.897727570000001</v>
      </c>
      <c r="I12454">
        <v>15.61665011</v>
      </c>
      <c r="J12454">
        <v>13.0718063</v>
      </c>
      <c r="K12454">
        <v>19.745343259999999</v>
      </c>
      <c r="L12454">
        <v>17.134143120000001</v>
      </c>
      <c r="M12454">
        <v>14.256423099999999</v>
      </c>
      <c r="N12454">
        <v>8.1972550999999996</v>
      </c>
      <c r="O12454">
        <v>8.9903489069999996</v>
      </c>
      <c r="P12454">
        <v>12.10161634</v>
      </c>
      <c r="Q12454">
        <v>32.414252769999997</v>
      </c>
    </row>
    <row r="12455" spans="1:17">
      <c r="A12455" t="s">
        <v>24360</v>
      </c>
      <c r="B12455" t="s">
        <v>24361</v>
      </c>
      <c r="C12455">
        <v>7.3745416429999997</v>
      </c>
      <c r="D12455">
        <v>6.5348315799999996</v>
      </c>
      <c r="E12455">
        <v>6.1784239200000002</v>
      </c>
      <c r="F12455">
        <v>3.262411545</v>
      </c>
      <c r="G12455">
        <v>4.1386972660000003</v>
      </c>
      <c r="H12455">
        <v>16.285328289999999</v>
      </c>
      <c r="I12455">
        <v>0</v>
      </c>
      <c r="J12455">
        <v>3.8563529409999999</v>
      </c>
      <c r="K12455">
        <v>4.6000059630000001</v>
      </c>
      <c r="L12455">
        <v>4.6596606249999999</v>
      </c>
      <c r="M12455">
        <v>0</v>
      </c>
      <c r="N12455">
        <v>3.5226620199999998</v>
      </c>
      <c r="O12455">
        <v>4.0835722329999999</v>
      </c>
      <c r="P12455">
        <v>3.042641207</v>
      </c>
      <c r="Q12455">
        <v>8.2379335010000005</v>
      </c>
    </row>
    <row r="12456" spans="1:17">
      <c r="A12456" t="s">
        <v>24362</v>
      </c>
      <c r="B12456" t="s">
        <v>1290</v>
      </c>
      <c r="C12456">
        <v>6.4768914430000004</v>
      </c>
      <c r="D12456">
        <v>4.3473762530000002</v>
      </c>
      <c r="E12456">
        <v>1.8820667120000001</v>
      </c>
      <c r="F12456">
        <v>1.8290558530000001</v>
      </c>
      <c r="G12456">
        <v>1.7861620579999999</v>
      </c>
      <c r="H12456">
        <v>1.7820779369999999</v>
      </c>
      <c r="I12456">
        <v>4.9341524889999997</v>
      </c>
      <c r="J12456">
        <v>4.4240171979999996</v>
      </c>
      <c r="K12456">
        <v>8.9462833029999995</v>
      </c>
      <c r="L12456">
        <v>3.8481466960000001</v>
      </c>
      <c r="M12456">
        <v>2.969001622</v>
      </c>
      <c r="N12456">
        <v>2.4190903619999999</v>
      </c>
      <c r="O12456">
        <v>6.316536825</v>
      </c>
      <c r="P12456">
        <v>2.146527947</v>
      </c>
      <c r="Q12456">
        <v>2.3923471529999998</v>
      </c>
    </row>
    <row r="12457" spans="1:17">
      <c r="A12457" t="s">
        <v>24363</v>
      </c>
      <c r="B12457" t="s">
        <v>24364</v>
      </c>
      <c r="C12457">
        <v>1.7207263829999999</v>
      </c>
      <c r="D12457">
        <v>21.347116499999998</v>
      </c>
      <c r="E12457">
        <v>14.27902417</v>
      </c>
      <c r="F12457">
        <v>30.917623249999998</v>
      </c>
      <c r="G12457">
        <v>17.233959899999999</v>
      </c>
      <c r="H12457">
        <v>2.643415606</v>
      </c>
      <c r="I12457">
        <v>12.5468449</v>
      </c>
      <c r="J12457">
        <v>18.323519430000001</v>
      </c>
      <c r="K12457">
        <v>27.321247540000002</v>
      </c>
      <c r="L12457">
        <v>7.6107790199999998</v>
      </c>
      <c r="M12457">
        <v>6.606028609</v>
      </c>
      <c r="N12457">
        <v>32.453944290000003</v>
      </c>
      <c r="O12457">
        <v>0</v>
      </c>
      <c r="P12457">
        <v>65.057201079999999</v>
      </c>
      <c r="Q12457">
        <v>26.023420699999999</v>
      </c>
    </row>
    <row r="12458" spans="1:17">
      <c r="A12458" t="s">
        <v>24365</v>
      </c>
      <c r="B12458" t="s">
        <v>5338</v>
      </c>
      <c r="C12458">
        <v>12.273209769999999</v>
      </c>
      <c r="D12458">
        <v>3.0163095379999998</v>
      </c>
      <c r="E12458">
        <v>2.019786598</v>
      </c>
      <c r="F12458">
        <v>1.9838650550000001</v>
      </c>
      <c r="G12458">
        <v>1.688859908</v>
      </c>
      <c r="H12458">
        <v>1.9148959109999999</v>
      </c>
      <c r="I12458">
        <v>6.0126974400000002</v>
      </c>
      <c r="J12458">
        <v>7.4025827279999996</v>
      </c>
      <c r="K12458">
        <v>10.743995180000001</v>
      </c>
      <c r="L12458">
        <v>6.9067270550000002</v>
      </c>
      <c r="M12458">
        <v>9.3867878069999993</v>
      </c>
      <c r="N12458">
        <v>3.0849841200000001</v>
      </c>
      <c r="O12458">
        <v>12.105653650000001</v>
      </c>
      <c r="P12458">
        <v>2.45995586</v>
      </c>
      <c r="Q12458">
        <v>7.3823748699999996</v>
      </c>
    </row>
    <row r="12459" spans="1:17">
      <c r="A12459" t="s">
        <v>24366</v>
      </c>
      <c r="B12459" t="s">
        <v>6463</v>
      </c>
      <c r="C12459">
        <v>3.115611709</v>
      </c>
      <c r="D12459">
        <v>5.6597409689999996</v>
      </c>
      <c r="E12459">
        <v>7.1430338830000002</v>
      </c>
      <c r="F12459">
        <v>6.2978183919999999</v>
      </c>
      <c r="G12459">
        <v>6.2408907960000004</v>
      </c>
      <c r="H12459">
        <v>9.8716765370000008</v>
      </c>
      <c r="I12459">
        <v>17.7198745</v>
      </c>
      <c r="J12459">
        <v>14.199073629999999</v>
      </c>
      <c r="K12459">
        <v>35.970939260000002</v>
      </c>
      <c r="L12459">
        <v>31.30110766</v>
      </c>
      <c r="M12459">
        <v>3.887365006</v>
      </c>
      <c r="N12459">
        <v>6.0106564669999996</v>
      </c>
      <c r="O12459">
        <v>4.3130902500000001</v>
      </c>
      <c r="P12459">
        <v>9.4422982290000004</v>
      </c>
      <c r="Q12459">
        <v>8.2458217230000006</v>
      </c>
    </row>
    <row r="12460" spans="1:17">
      <c r="A12460" t="s">
        <v>24367</v>
      </c>
      <c r="B12460" t="s">
        <v>8368</v>
      </c>
      <c r="C12460">
        <v>8.1575176690000006</v>
      </c>
      <c r="D12460">
        <v>31.286514650000001</v>
      </c>
      <c r="E12460">
        <v>9.6007114080000004</v>
      </c>
      <c r="F12460">
        <v>13.047167610000001</v>
      </c>
      <c r="G12460">
        <v>5.722643133</v>
      </c>
      <c r="H12460">
        <v>9.3988110430000003</v>
      </c>
      <c r="I12460">
        <v>31.971219600000001</v>
      </c>
      <c r="J12460">
        <v>17.192437980000001</v>
      </c>
      <c r="K12460">
        <v>9.9455123309999998</v>
      </c>
      <c r="L12460">
        <v>9.0201825420000006</v>
      </c>
      <c r="M12460">
        <v>4.8933545250000003</v>
      </c>
      <c r="N12460">
        <v>10.118780020000001</v>
      </c>
      <c r="O12460">
        <v>5.0817787790000004</v>
      </c>
      <c r="P12460">
        <v>12.08587627</v>
      </c>
      <c r="Q12460">
        <v>10.86499719</v>
      </c>
    </row>
    <row r="12461" spans="1:17">
      <c r="A12461" t="s">
        <v>24368</v>
      </c>
      <c r="B12461" t="s">
        <v>24369</v>
      </c>
      <c r="C12461">
        <v>293.88195339999999</v>
      </c>
      <c r="D12461">
        <v>38.32048168</v>
      </c>
      <c r="E12461">
        <v>36.420183110000004</v>
      </c>
      <c r="F12461">
        <v>37.229354950000001</v>
      </c>
      <c r="G12461">
        <v>32.528708330000001</v>
      </c>
      <c r="H12461">
        <v>37.738235950000004</v>
      </c>
      <c r="I12461">
        <v>79.903591210000002</v>
      </c>
      <c r="J12461">
        <v>48.21978798</v>
      </c>
      <c r="K12461">
        <v>68.405830300000005</v>
      </c>
      <c r="L12461">
        <v>126.7509438</v>
      </c>
      <c r="M12461">
        <v>130.38214360000001</v>
      </c>
      <c r="N12461">
        <v>49.68010048</v>
      </c>
      <c r="O12461">
        <v>170.50705110000001</v>
      </c>
      <c r="P12461">
        <v>30.368179699999999</v>
      </c>
      <c r="Q12461">
        <v>66.926261370000006</v>
      </c>
    </row>
    <row r="12462" spans="1:17">
      <c r="A12462" t="e">
        <v>#N/A</v>
      </c>
      <c r="B12462" t="s">
        <v>24370</v>
      </c>
      <c r="C12462">
        <v>2114.8494449999998</v>
      </c>
      <c r="D12462">
        <v>1087.9454000000001</v>
      </c>
      <c r="E12462">
        <v>1143.1614649999999</v>
      </c>
      <c r="F12462">
        <v>506.99889430000002</v>
      </c>
      <c r="G12462">
        <v>792.61831810000001</v>
      </c>
      <c r="H12462">
        <v>308.11786999999998</v>
      </c>
      <c r="I12462">
        <v>1971.692722</v>
      </c>
      <c r="J12462">
        <v>2435.9110000000001</v>
      </c>
      <c r="K12462">
        <v>1560.8163830000001</v>
      </c>
      <c r="L12462">
        <v>1349.5801779999999</v>
      </c>
      <c r="M12462">
        <v>1459.21702</v>
      </c>
      <c r="N12462">
        <v>3822.6506730000001</v>
      </c>
      <c r="O12462">
        <v>3160.7369290000001</v>
      </c>
      <c r="P12462">
        <v>3246.348414</v>
      </c>
      <c r="Q12462">
        <v>2945.6040990000001</v>
      </c>
    </row>
    <row r="12463" spans="1:17">
      <c r="A12463" t="s">
        <v>15053</v>
      </c>
      <c r="B12463" t="s">
        <v>24371</v>
      </c>
      <c r="C12463">
        <v>166.63876550000001</v>
      </c>
      <c r="D12463">
        <v>1.203784765</v>
      </c>
      <c r="E12463">
        <v>0.77079752599999996</v>
      </c>
      <c r="F12463">
        <v>0.49310403899999999</v>
      </c>
      <c r="G12463">
        <v>0.31277604199999998</v>
      </c>
      <c r="H12463">
        <v>0</v>
      </c>
      <c r="I12463">
        <v>2.6414410319999999</v>
      </c>
      <c r="J12463">
        <v>1.6073262660000001</v>
      </c>
      <c r="K12463">
        <v>14.79044979</v>
      </c>
      <c r="L12463">
        <v>24.034039010000001</v>
      </c>
      <c r="M12463">
        <v>45.199143110000001</v>
      </c>
      <c r="N12463">
        <v>1.3396881030000001</v>
      </c>
      <c r="O12463">
        <v>62.184924530000004</v>
      </c>
      <c r="P12463">
        <v>0.81525314599999998</v>
      </c>
      <c r="Q12463">
        <v>6.2256987319999997</v>
      </c>
    </row>
    <row r="12464" spans="1:17">
      <c r="A12464" t="s">
        <v>24372</v>
      </c>
      <c r="B12464" t="s">
        <v>24373</v>
      </c>
      <c r="C12464">
        <v>74.564809940000004</v>
      </c>
      <c r="D12464">
        <v>7.1157054989999997</v>
      </c>
      <c r="E12464">
        <v>7.4446194390000002</v>
      </c>
      <c r="F12464">
        <v>4.3721891470000003</v>
      </c>
      <c r="G12464">
        <v>7.1312937500000002</v>
      </c>
      <c r="H12464">
        <v>3.9651234089999998</v>
      </c>
      <c r="I12464">
        <v>11.710388569999999</v>
      </c>
      <c r="J12464">
        <v>28.93952672</v>
      </c>
      <c r="K12464">
        <v>31.224282899999999</v>
      </c>
      <c r="L12464">
        <v>32.617624370000001</v>
      </c>
      <c r="M12464">
        <v>19.818085830000001</v>
      </c>
      <c r="N12464">
        <v>13.15127154</v>
      </c>
      <c r="O12464">
        <v>34.302006759999998</v>
      </c>
      <c r="P12464">
        <v>9.8102128610000001</v>
      </c>
      <c r="Q12464">
        <v>14.98318162</v>
      </c>
    </row>
    <row r="12465" spans="1:17">
      <c r="A12465" t="s">
        <v>24372</v>
      </c>
      <c r="B12465" t="s">
        <v>24374</v>
      </c>
      <c r="C12465">
        <v>19.119182039999998</v>
      </c>
      <c r="D12465">
        <v>0.84710779700000005</v>
      </c>
      <c r="E12465">
        <v>0.81361961100000002</v>
      </c>
      <c r="F12465">
        <v>0.17349956899999999</v>
      </c>
      <c r="G12465">
        <v>0.66030497700000002</v>
      </c>
      <c r="H12465">
        <v>0.97904281699999995</v>
      </c>
      <c r="I12465">
        <v>11.15275102</v>
      </c>
      <c r="J12465">
        <v>1.777413701</v>
      </c>
      <c r="K12465">
        <v>5.7822746110000001</v>
      </c>
      <c r="L12465">
        <v>45.100912710000003</v>
      </c>
      <c r="M12465">
        <v>22.020095359999999</v>
      </c>
      <c r="N12465">
        <v>2.1997347860000001</v>
      </c>
      <c r="O12465">
        <v>18.35086781</v>
      </c>
      <c r="P12465">
        <v>1.1473933169999999</v>
      </c>
      <c r="Q12465">
        <v>7.8858850609999998</v>
      </c>
    </row>
    <row r="12466" spans="1:17">
      <c r="A12466" t="s">
        <v>24372</v>
      </c>
      <c r="B12466" t="s">
        <v>9261</v>
      </c>
      <c r="C12466">
        <v>13.58795821</v>
      </c>
      <c r="D12466">
        <v>2.36402176</v>
      </c>
      <c r="E12466">
        <v>2.807933727</v>
      </c>
      <c r="F12466">
        <v>1.6849632590000001</v>
      </c>
      <c r="G12466">
        <v>2.4815182390000001</v>
      </c>
      <c r="H12466">
        <v>2.2677363850000001</v>
      </c>
      <c r="I12466">
        <v>6.4322843110000001</v>
      </c>
      <c r="J12466">
        <v>5.9612877290000004</v>
      </c>
      <c r="K12466">
        <v>6.0350810360000002</v>
      </c>
      <c r="L12466">
        <v>9.3048726889999998</v>
      </c>
      <c r="M12466">
        <v>3.4139682730000001</v>
      </c>
      <c r="N12466">
        <v>4.1042227770000004</v>
      </c>
      <c r="O12466">
        <v>6.8544923070000001</v>
      </c>
      <c r="P12466">
        <v>1.9318901429999999</v>
      </c>
      <c r="Q12466">
        <v>3.2277110950000001</v>
      </c>
    </row>
    <row r="12467" spans="1:17">
      <c r="A12467" t="s">
        <v>24375</v>
      </c>
      <c r="B12467" t="s">
        <v>2666</v>
      </c>
      <c r="C12467">
        <v>13.269866560000001</v>
      </c>
      <c r="D12467">
        <v>2.5388488809999998</v>
      </c>
      <c r="E12467">
        <v>1.9678978709999999</v>
      </c>
      <c r="F12467">
        <v>1.8336556239999999</v>
      </c>
      <c r="G12467">
        <v>3.2288720479999999</v>
      </c>
      <c r="H12467">
        <v>6.5634954189999997</v>
      </c>
      <c r="I12467">
        <v>4.6913227280000003</v>
      </c>
      <c r="J12467">
        <v>3.4664051229999999</v>
      </c>
      <c r="K12467">
        <v>6.0198714840000003</v>
      </c>
      <c r="L12467">
        <v>6.4790607319999998</v>
      </c>
      <c r="M12467">
        <v>9.6485325349999993</v>
      </c>
      <c r="N12467">
        <v>2.20585451</v>
      </c>
      <c r="O12467">
        <v>13.80541655</v>
      </c>
      <c r="P12467">
        <v>2.6545341009999999</v>
      </c>
      <c r="Q12467">
        <v>6.3578508569999999</v>
      </c>
    </row>
    <row r="12468" spans="1:17">
      <c r="A12468" t="s">
        <v>24376</v>
      </c>
      <c r="B12468" t="s">
        <v>9264</v>
      </c>
      <c r="C12468">
        <v>12.72321434</v>
      </c>
      <c r="D12468">
        <v>0.76337570399999999</v>
      </c>
      <c r="E12468">
        <v>0.50759837100000005</v>
      </c>
      <c r="F12468">
        <v>0.25256548299999998</v>
      </c>
      <c r="G12468">
        <v>0.27463262199999999</v>
      </c>
      <c r="H12468">
        <v>1.6288055079999999</v>
      </c>
      <c r="I12468">
        <v>0.77310469199999998</v>
      </c>
      <c r="J12468">
        <v>0.53764223499999997</v>
      </c>
      <c r="K12468">
        <v>0.96198047399999997</v>
      </c>
      <c r="L12468">
        <v>1.674845924</v>
      </c>
      <c r="M12468">
        <v>4.0704669219999996</v>
      </c>
      <c r="N12468">
        <v>0.29407787600000002</v>
      </c>
      <c r="O12468">
        <v>4.4033384800000004</v>
      </c>
      <c r="P12468">
        <v>0.47722135399999999</v>
      </c>
      <c r="Q12468">
        <v>0.54664671799999998</v>
      </c>
    </row>
    <row r="12469" spans="1:17">
      <c r="A12469" t="s">
        <v>24377</v>
      </c>
      <c r="B12469" t="s">
        <v>24378</v>
      </c>
      <c r="C12469">
        <v>2.2690897360000002</v>
      </c>
      <c r="D12469">
        <v>8.0428696370000008</v>
      </c>
      <c r="E12469">
        <v>5.0694760370000003</v>
      </c>
      <c r="F12469">
        <v>6.4862146689999998</v>
      </c>
      <c r="G12469">
        <v>9.7957331730000003</v>
      </c>
      <c r="H12469">
        <v>13.943291110000001</v>
      </c>
      <c r="I12469">
        <v>3.3090579959999999</v>
      </c>
      <c r="J12469">
        <v>5.1777605930000004</v>
      </c>
      <c r="K12469">
        <v>22.646183199999999</v>
      </c>
      <c r="L12469">
        <v>15.771159040000001</v>
      </c>
      <c r="M12469">
        <v>4.3556232589999997</v>
      </c>
      <c r="N12469">
        <v>3.6362962790000002</v>
      </c>
      <c r="O12469">
        <v>7.5389025839999997</v>
      </c>
      <c r="P12469">
        <v>4.7660953170000004</v>
      </c>
      <c r="Q12469">
        <v>9.3590723800000006</v>
      </c>
    </row>
    <row r="12470" spans="1:17">
      <c r="A12470" t="s">
        <v>20038</v>
      </c>
      <c r="B12470" t="s">
        <v>24379</v>
      </c>
      <c r="C12470">
        <v>3.8595731959999999</v>
      </c>
      <c r="D12470">
        <v>2.8500823089999998</v>
      </c>
      <c r="E12470">
        <v>1.642447065</v>
      </c>
      <c r="F12470">
        <v>0.52536318199999998</v>
      </c>
      <c r="G12470">
        <v>1.555110787</v>
      </c>
      <c r="H12470">
        <v>1.9763854999999999</v>
      </c>
      <c r="I12470">
        <v>15.00930979</v>
      </c>
      <c r="J12470">
        <v>1.9571182300000001</v>
      </c>
      <c r="K12470">
        <v>2.334525824</v>
      </c>
      <c r="L12470">
        <v>3.2516011840000001</v>
      </c>
      <c r="M12470">
        <v>0</v>
      </c>
      <c r="N12470">
        <v>0</v>
      </c>
      <c r="O12470">
        <v>0</v>
      </c>
      <c r="P12470">
        <v>1.1581166190000001</v>
      </c>
      <c r="Q12470">
        <v>3.537593298</v>
      </c>
    </row>
    <row r="12471" spans="1:17">
      <c r="A12471" t="e">
        <v>#N/A</v>
      </c>
      <c r="B12471" t="s">
        <v>24380</v>
      </c>
      <c r="C12471">
        <v>0</v>
      </c>
      <c r="D12471">
        <v>0</v>
      </c>
      <c r="E12471">
        <v>0</v>
      </c>
      <c r="F12471">
        <v>0</v>
      </c>
      <c r="G12471">
        <v>0.636722656</v>
      </c>
      <c r="H12471">
        <v>0</v>
      </c>
      <c r="I12471">
        <v>0</v>
      </c>
      <c r="J12471">
        <v>0.23371836000000001</v>
      </c>
      <c r="K12471">
        <v>0</v>
      </c>
      <c r="L12471">
        <v>0</v>
      </c>
      <c r="M12471">
        <v>0</v>
      </c>
      <c r="N12471">
        <v>0</v>
      </c>
      <c r="O12471">
        <v>0</v>
      </c>
      <c r="P12471">
        <v>0</v>
      </c>
      <c r="Q12471">
        <v>0</v>
      </c>
    </row>
    <row r="12472" spans="1:17">
      <c r="A12472" t="s">
        <v>24381</v>
      </c>
      <c r="B12472" t="s">
        <v>24382</v>
      </c>
      <c r="C12472">
        <v>55.229097410000001</v>
      </c>
      <c r="D12472">
        <v>0</v>
      </c>
      <c r="E12472">
        <v>0.15880286399999999</v>
      </c>
      <c r="F12472">
        <v>0.135455085</v>
      </c>
      <c r="G12472">
        <v>0</v>
      </c>
      <c r="H12472">
        <v>0</v>
      </c>
      <c r="I12472">
        <v>2.9024026759999999</v>
      </c>
      <c r="J12472">
        <v>6.3075798000000002E-2</v>
      </c>
      <c r="K12472">
        <v>2.2571770770000001</v>
      </c>
      <c r="L12472">
        <v>14.14740334</v>
      </c>
      <c r="M12472">
        <v>18.146681000000001</v>
      </c>
      <c r="N12472">
        <v>1.1040321230000001</v>
      </c>
      <c r="O12472">
        <v>30.85803018</v>
      </c>
      <c r="P12472">
        <v>0.14929937099999999</v>
      </c>
      <c r="Q12472">
        <v>6.4987293749999999</v>
      </c>
    </row>
    <row r="12473" spans="1:17">
      <c r="A12473" t="s">
        <v>24383</v>
      </c>
      <c r="B12473" t="s">
        <v>24384</v>
      </c>
      <c r="C12473">
        <v>27.497034670000001</v>
      </c>
      <c r="D12473">
        <v>4.942171622</v>
      </c>
      <c r="E12473">
        <v>3.1461321130000002</v>
      </c>
      <c r="F12473">
        <v>2.966057964</v>
      </c>
      <c r="G12473">
        <v>2.8668517590000002</v>
      </c>
      <c r="H12473">
        <v>3.5865437870000001</v>
      </c>
      <c r="I12473">
        <v>15.13187325</v>
      </c>
      <c r="J12473">
        <v>1.446939797</v>
      </c>
      <c r="K12473">
        <v>9.8850744860000006</v>
      </c>
      <c r="L12473">
        <v>13.76824345</v>
      </c>
      <c r="M12473">
        <v>18.921790489999999</v>
      </c>
      <c r="N12473">
        <v>2.558198387</v>
      </c>
      <c r="O12473">
        <v>24.706638030000001</v>
      </c>
      <c r="P12473">
        <v>4.2032649659999999</v>
      </c>
      <c r="Q12473">
        <v>19.615643739999999</v>
      </c>
    </row>
    <row r="12474" spans="1:17">
      <c r="A12474" t="s">
        <v>10700</v>
      </c>
      <c r="B12474" t="s">
        <v>24385</v>
      </c>
      <c r="C12474">
        <v>3.514675166</v>
      </c>
      <c r="D12474">
        <v>0.38930911499999998</v>
      </c>
      <c r="E12474">
        <v>0.1869594</v>
      </c>
      <c r="F12474">
        <v>0.23920791699999999</v>
      </c>
      <c r="G12474">
        <v>0</v>
      </c>
      <c r="H12474">
        <v>0.33745731099999998</v>
      </c>
      <c r="I12474">
        <v>2.5627598090000001</v>
      </c>
      <c r="J12474">
        <v>0.33416752799999999</v>
      </c>
      <c r="K12474">
        <v>0</v>
      </c>
      <c r="L12474">
        <v>0.55519360600000001</v>
      </c>
      <c r="M12474">
        <v>3.3732912050000001</v>
      </c>
      <c r="N12474">
        <v>1.4080977079999999</v>
      </c>
      <c r="O12474">
        <v>1.9462131490000001</v>
      </c>
      <c r="P12474">
        <v>1.186453515</v>
      </c>
      <c r="Q12474">
        <v>1.208050477</v>
      </c>
    </row>
    <row r="12475" spans="1:17">
      <c r="A12475" t="s">
        <v>24386</v>
      </c>
      <c r="B12475" t="s">
        <v>3474</v>
      </c>
      <c r="C12475">
        <v>12.627754210000001</v>
      </c>
      <c r="D12475">
        <v>18.183557409999999</v>
      </c>
      <c r="E12475">
        <v>19.479877909999999</v>
      </c>
      <c r="F12475">
        <v>19.989979819999999</v>
      </c>
      <c r="G12475">
        <v>23.360438469999998</v>
      </c>
      <c r="H12475">
        <v>23.305765000000001</v>
      </c>
      <c r="I12475">
        <v>26.258855459999999</v>
      </c>
      <c r="J12475">
        <v>25.850362310000001</v>
      </c>
      <c r="K12475">
        <v>42.327821780000001</v>
      </c>
      <c r="L12475">
        <v>59.324920429999999</v>
      </c>
      <c r="M12475">
        <v>8.9776153230000002</v>
      </c>
      <c r="N12475">
        <v>16.042120220000001</v>
      </c>
      <c r="O12475">
        <v>123.5338409</v>
      </c>
      <c r="P12475">
        <v>14.717950630000001</v>
      </c>
      <c r="Q12475">
        <v>127.96031840000001</v>
      </c>
    </row>
    <row r="12476" spans="1:17">
      <c r="A12476" t="e">
        <v>#N/A</v>
      </c>
      <c r="B12476" t="s">
        <v>24387</v>
      </c>
      <c r="C12476">
        <v>7.4746485429999998</v>
      </c>
      <c r="D12476">
        <v>38.08535328</v>
      </c>
      <c r="E12476">
        <v>46.519897749999998</v>
      </c>
      <c r="F12476">
        <v>40.18909481</v>
      </c>
      <c r="G12476">
        <v>55.82415469</v>
      </c>
      <c r="H12476">
        <v>33.012792179999998</v>
      </c>
      <c r="I12476">
        <v>5.4502131690000004</v>
      </c>
      <c r="J12476">
        <v>2.132019068</v>
      </c>
      <c r="K12476">
        <v>4.2385904390000002</v>
      </c>
      <c r="L12476">
        <v>5.9036424199999997</v>
      </c>
      <c r="M12476">
        <v>10.76095158</v>
      </c>
      <c r="N12476">
        <v>23.956775480000001</v>
      </c>
      <c r="O12476">
        <v>14.48651869</v>
      </c>
      <c r="P12476">
        <v>23.83047659</v>
      </c>
      <c r="Q12476">
        <v>64.228928100000005</v>
      </c>
    </row>
    <row r="12477" spans="1:17">
      <c r="A12477" t="s">
        <v>24388</v>
      </c>
      <c r="B12477" t="s">
        <v>5306</v>
      </c>
      <c r="C12477">
        <v>32.7982905</v>
      </c>
      <c r="D12477">
        <v>65.543793859999994</v>
      </c>
      <c r="E12477">
        <v>70.457073179999995</v>
      </c>
      <c r="F12477">
        <v>89.937132120000001</v>
      </c>
      <c r="G12477">
        <v>68.422449009999994</v>
      </c>
      <c r="H12477">
        <v>142.18934920000001</v>
      </c>
      <c r="I12477">
        <v>105.92944970000001</v>
      </c>
      <c r="J12477">
        <v>132.9572924</v>
      </c>
      <c r="K12477">
        <v>148.53717349999999</v>
      </c>
      <c r="L12477">
        <v>52.1803934</v>
      </c>
      <c r="M12477">
        <v>27.507005159999999</v>
      </c>
      <c r="N12477">
        <v>60.46389508</v>
      </c>
      <c r="O12477">
        <v>21.137341889999998</v>
      </c>
      <c r="P12477">
        <v>152.68328210000001</v>
      </c>
      <c r="Q12477">
        <v>122.37157449999999</v>
      </c>
    </row>
    <row r="12478" spans="1:17">
      <c r="A12478" t="s">
        <v>24389</v>
      </c>
      <c r="B12478" t="s">
        <v>24390</v>
      </c>
      <c r="C12478">
        <v>57.084154570000003</v>
      </c>
      <c r="D12478">
        <v>469.386549</v>
      </c>
      <c r="E12478">
        <v>468.54716839999998</v>
      </c>
      <c r="F12478">
        <v>437.278457</v>
      </c>
      <c r="G12478">
        <v>514.4864738</v>
      </c>
      <c r="H12478">
        <v>941.95305389999999</v>
      </c>
      <c r="I12478">
        <v>549.42980680000005</v>
      </c>
      <c r="J12478">
        <v>673.20156229999998</v>
      </c>
      <c r="K12478">
        <v>570.25244210000005</v>
      </c>
      <c r="L12478">
        <v>197.50919920000001</v>
      </c>
      <c r="M12478">
        <v>87.660551229999996</v>
      </c>
      <c r="N12478">
        <v>231.3918486</v>
      </c>
      <c r="O12478">
        <v>65.399440909999996</v>
      </c>
      <c r="P12478">
        <v>522.66664160000005</v>
      </c>
      <c r="Q12478">
        <v>537.2024275</v>
      </c>
    </row>
    <row r="12479" spans="1:17">
      <c r="A12479" t="s">
        <v>24389</v>
      </c>
      <c r="B12479" t="s">
        <v>7328</v>
      </c>
      <c r="C12479">
        <v>3.3297668370000002</v>
      </c>
      <c r="D12479">
        <v>4.2783981000000004</v>
      </c>
      <c r="E12479">
        <v>2.8693990550000001</v>
      </c>
      <c r="F12479">
        <v>5.7675579470000002</v>
      </c>
      <c r="G12479">
        <v>4.0249188670000002</v>
      </c>
      <c r="H12479">
        <v>3.7725020140000001</v>
      </c>
      <c r="I12479">
        <v>2.4279320910000002</v>
      </c>
      <c r="J12479">
        <v>4.062864619</v>
      </c>
      <c r="K12479">
        <v>5.8156092319999999</v>
      </c>
      <c r="L12479">
        <v>3.3137034230000002</v>
      </c>
      <c r="M12479">
        <v>1.278328455</v>
      </c>
      <c r="N12479">
        <v>2.319137558</v>
      </c>
      <c r="O12479">
        <v>2.3047777169999999</v>
      </c>
      <c r="P12479">
        <v>2.747638099</v>
      </c>
      <c r="Q12479">
        <v>3.4907082429999998</v>
      </c>
    </row>
    <row r="12480" spans="1:17">
      <c r="A12480" t="s">
        <v>24391</v>
      </c>
      <c r="B12480" t="s">
        <v>6154</v>
      </c>
      <c r="C12480">
        <v>20.36455995</v>
      </c>
      <c r="D12480">
        <v>1.8885063740000001</v>
      </c>
      <c r="E12480">
        <v>1.864233925</v>
      </c>
      <c r="F12480">
        <v>2.578617452</v>
      </c>
      <c r="G12480">
        <v>2.5352076399999999</v>
      </c>
      <c r="H12480">
        <v>2.9101823179999999</v>
      </c>
      <c r="I12480">
        <v>13.813040259999999</v>
      </c>
      <c r="J12480">
        <v>2.641660731</v>
      </c>
      <c r="K12480">
        <v>5.3711495810000001</v>
      </c>
      <c r="L12480">
        <v>10.47354911</v>
      </c>
      <c r="M12480">
        <v>5.4545190349999997</v>
      </c>
      <c r="N12480">
        <v>1.8681889140000001</v>
      </c>
      <c r="O12480">
        <v>13.63688342</v>
      </c>
      <c r="P12480">
        <v>2.4868960659999999</v>
      </c>
      <c r="Q12480">
        <v>3.5812046839999998</v>
      </c>
    </row>
    <row r="12481" spans="1:17">
      <c r="A12481" t="s">
        <v>24392</v>
      </c>
      <c r="B12481" t="s">
        <v>1445</v>
      </c>
      <c r="C12481">
        <v>3.6592662329999999</v>
      </c>
      <c r="D12481">
        <v>2.0266249840000001</v>
      </c>
      <c r="E12481">
        <v>1.724049656</v>
      </c>
      <c r="F12481">
        <v>2.3837523109999998</v>
      </c>
      <c r="G12481">
        <v>1.5345821989999999</v>
      </c>
      <c r="H12481">
        <v>0.40153148399999999</v>
      </c>
      <c r="I12481">
        <v>0.76233994299999996</v>
      </c>
      <c r="J12481">
        <v>1.8224115169999999</v>
      </c>
      <c r="K12481">
        <v>3.3200503339999998</v>
      </c>
      <c r="L12481">
        <v>3.1378980410000001</v>
      </c>
      <c r="M12481">
        <v>2.508618459</v>
      </c>
      <c r="N12481">
        <v>3.4153567580000002</v>
      </c>
      <c r="O12481">
        <v>0.86840523400000003</v>
      </c>
      <c r="P12481">
        <v>2.588170748</v>
      </c>
      <c r="Q12481">
        <v>1.9764623320000001</v>
      </c>
    </row>
    <row r="12482" spans="1:17">
      <c r="A12482" t="s">
        <v>24393</v>
      </c>
      <c r="B12482" t="s">
        <v>2256</v>
      </c>
      <c r="C12482">
        <v>5.5432796240000002</v>
      </c>
      <c r="D12482">
        <v>3.6840661259999998</v>
      </c>
      <c r="E12482">
        <v>4.4967499970000002</v>
      </c>
      <c r="F12482">
        <v>4.4329722179999997</v>
      </c>
      <c r="G12482">
        <v>1.435830956</v>
      </c>
      <c r="H12482">
        <v>1.862809655</v>
      </c>
      <c r="I12482">
        <v>14.14677814</v>
      </c>
      <c r="J12482">
        <v>13.35174954</v>
      </c>
      <c r="K12482">
        <v>4.4007378580000003</v>
      </c>
      <c r="L12482">
        <v>4.3782046140000004</v>
      </c>
      <c r="M12482">
        <v>0</v>
      </c>
      <c r="N12482">
        <v>6.833308444</v>
      </c>
      <c r="O12482">
        <v>2.3021481050000001</v>
      </c>
      <c r="P12482">
        <v>13.30668223</v>
      </c>
      <c r="Q12482">
        <v>3.8106290230000002</v>
      </c>
    </row>
    <row r="12483" spans="1:17">
      <c r="A12483" t="s">
        <v>24394</v>
      </c>
      <c r="B12483" t="s">
        <v>3328</v>
      </c>
      <c r="C12483">
        <v>54.413221200000002</v>
      </c>
      <c r="D12483">
        <v>18.743469709999999</v>
      </c>
      <c r="E12483">
        <v>19.54174261</v>
      </c>
      <c r="F12483">
        <v>16.311866590000001</v>
      </c>
      <c r="G12483">
        <v>26.287480389999999</v>
      </c>
      <c r="H12483">
        <v>27.420655409999998</v>
      </c>
      <c r="I12483">
        <v>7.7975822079999997</v>
      </c>
      <c r="J12483">
        <v>15.829479299999999</v>
      </c>
      <c r="K12483">
        <v>21.83083907</v>
      </c>
      <c r="L12483">
        <v>32.791518789999998</v>
      </c>
      <c r="M12483">
        <v>30.18748793</v>
      </c>
      <c r="N12483">
        <v>10.274683319999999</v>
      </c>
      <c r="O12483">
        <v>57.126469749999998</v>
      </c>
      <c r="P12483">
        <v>8.8243546960000003</v>
      </c>
      <c r="Q12483">
        <v>39.56756343</v>
      </c>
    </row>
    <row r="12484" spans="1:17">
      <c r="A12484" t="s">
        <v>24395</v>
      </c>
      <c r="B12484" t="s">
        <v>24396</v>
      </c>
      <c r="C12484">
        <v>697.64595889999998</v>
      </c>
      <c r="D12484">
        <v>1361.6558769999999</v>
      </c>
      <c r="E12484">
        <v>1590.2076810000001</v>
      </c>
      <c r="F12484">
        <v>1610.55439</v>
      </c>
      <c r="G12484">
        <v>1665.1224729999999</v>
      </c>
      <c r="H12484">
        <v>378.80402279999998</v>
      </c>
      <c r="I12484">
        <v>3753.8210920000001</v>
      </c>
      <c r="J12484">
        <v>3020.7122319999999</v>
      </c>
      <c r="K12484">
        <v>6236.9747219999999</v>
      </c>
      <c r="L12484">
        <v>12160.357050000001</v>
      </c>
      <c r="M12484">
        <v>253.97935229999999</v>
      </c>
      <c r="N12484">
        <v>1559.370938</v>
      </c>
      <c r="O12484">
        <v>408.51580860000001</v>
      </c>
      <c r="P12484">
        <v>500.48628109999999</v>
      </c>
      <c r="Q12484">
        <v>1207.229472</v>
      </c>
    </row>
    <row r="12485" spans="1:17">
      <c r="A12485" t="s">
        <v>24395</v>
      </c>
      <c r="B12485" t="s">
        <v>24397</v>
      </c>
      <c r="C12485">
        <v>29.498166569999999</v>
      </c>
      <c r="D12485">
        <v>156.83595790000001</v>
      </c>
      <c r="E12485">
        <v>166.71937560000001</v>
      </c>
      <c r="F12485">
        <v>170.14730979999999</v>
      </c>
      <c r="G12485">
        <v>177.00889839999999</v>
      </c>
      <c r="H12485">
        <v>83.550814689999996</v>
      </c>
      <c r="I12485">
        <v>5.3772192429999999</v>
      </c>
      <c r="J12485">
        <v>46.743672019999998</v>
      </c>
      <c r="K12485">
        <v>60.218259879999998</v>
      </c>
      <c r="L12485">
        <v>37.277284999999999</v>
      </c>
      <c r="M12485">
        <v>42.46732677</v>
      </c>
      <c r="N12485">
        <v>60.907962670000003</v>
      </c>
      <c r="O12485">
        <v>16.33428893</v>
      </c>
      <c r="P12485">
        <v>59.746409149999998</v>
      </c>
      <c r="Q12485">
        <v>228.1273893</v>
      </c>
    </row>
    <row r="12486" spans="1:17">
      <c r="A12486" t="s">
        <v>24398</v>
      </c>
      <c r="B12486" t="s">
        <v>24399</v>
      </c>
      <c r="C12486">
        <v>2.5241994729999999</v>
      </c>
      <c r="D12486">
        <v>0.28806999700000002</v>
      </c>
      <c r="E12486">
        <v>0.23599339</v>
      </c>
      <c r="F12486">
        <v>0.16659043700000001</v>
      </c>
      <c r="G12486">
        <v>0.26417091100000001</v>
      </c>
      <c r="H12486">
        <v>1.028185363</v>
      </c>
      <c r="I12486">
        <v>1.4501261750000001</v>
      </c>
      <c r="J12486">
        <v>0.38787118100000001</v>
      </c>
      <c r="K12486">
        <v>0.83280176699999997</v>
      </c>
      <c r="L12486">
        <v>1.6432661289999999</v>
      </c>
      <c r="M12486">
        <v>0.88096695700000005</v>
      </c>
      <c r="N12486">
        <v>8.4862627999999996E-2</v>
      </c>
      <c r="O12486">
        <v>2.20251201</v>
      </c>
      <c r="P12486">
        <v>0.39018598399999999</v>
      </c>
      <c r="Q12486">
        <v>0.63098765400000001</v>
      </c>
    </row>
    <row r="12487" spans="1:17">
      <c r="A12487" t="e">
        <v>#N/A</v>
      </c>
      <c r="B12487" t="s">
        <v>24400</v>
      </c>
      <c r="C12487">
        <v>4.6928901359999999</v>
      </c>
      <c r="D12487">
        <v>2.5990807419999999</v>
      </c>
      <c r="E12487">
        <v>1.7474330280000001</v>
      </c>
      <c r="F12487">
        <v>7.9849233609999999</v>
      </c>
      <c r="G12487">
        <v>4.0518714490000001</v>
      </c>
      <c r="H12487">
        <v>38.750069680000003</v>
      </c>
      <c r="I12487">
        <v>0</v>
      </c>
      <c r="J12487">
        <v>1.487298655</v>
      </c>
      <c r="K12487">
        <v>5.3223209489999999</v>
      </c>
      <c r="L12487">
        <v>5.9304771589999996</v>
      </c>
      <c r="M12487">
        <v>0</v>
      </c>
      <c r="N12487">
        <v>0.28925084000000001</v>
      </c>
      <c r="O12487">
        <v>0</v>
      </c>
      <c r="P12487">
        <v>1.760205657</v>
      </c>
      <c r="Q12487">
        <v>4.8390658330000003</v>
      </c>
    </row>
    <row r="12488" spans="1:17">
      <c r="A12488" t="e">
        <v>#N/A</v>
      </c>
      <c r="B12488" t="s">
        <v>24401</v>
      </c>
      <c r="C12488">
        <v>305.70827170000001</v>
      </c>
      <c r="D12488">
        <v>63.566089009999999</v>
      </c>
      <c r="E12488">
        <v>48.500182000000002</v>
      </c>
      <c r="F12488">
        <v>44.168033219999998</v>
      </c>
      <c r="G12488">
        <v>55.568522729999998</v>
      </c>
      <c r="H12488">
        <v>82.392174729999994</v>
      </c>
      <c r="I12488">
        <v>211.17806479999999</v>
      </c>
      <c r="J12488">
        <v>92.127528119999994</v>
      </c>
      <c r="K12488">
        <v>201.9440634</v>
      </c>
      <c r="L12488">
        <v>260.94099499999999</v>
      </c>
      <c r="M12488">
        <v>82.360876160000004</v>
      </c>
      <c r="N12488">
        <v>38.676969509999999</v>
      </c>
      <c r="O12488">
        <v>754.34716160000005</v>
      </c>
      <c r="P12488">
        <v>55.119582860000001</v>
      </c>
      <c r="Q12488">
        <v>442.42887610000002</v>
      </c>
    </row>
    <row r="12489" spans="1:17">
      <c r="A12489" t="s">
        <v>24402</v>
      </c>
      <c r="B12489" t="s">
        <v>7634</v>
      </c>
      <c r="C12489">
        <v>53.28701058</v>
      </c>
      <c r="D12489">
        <v>25.240648289999999</v>
      </c>
      <c r="E12489">
        <v>113.90398279999999</v>
      </c>
      <c r="F12489">
        <v>38.366675559999997</v>
      </c>
      <c r="G12489">
        <v>133.00044460000001</v>
      </c>
      <c r="H12489">
        <v>191.7261709</v>
      </c>
      <c r="I12489">
        <v>299.5905376</v>
      </c>
      <c r="J12489">
        <v>341.8049671</v>
      </c>
      <c r="K12489">
        <v>66.795579720000006</v>
      </c>
      <c r="L12489">
        <v>101.4524412</v>
      </c>
      <c r="M12489">
        <v>28.936424129999999</v>
      </c>
      <c r="N12489">
        <v>47.450888290000002</v>
      </c>
      <c r="O12489">
        <v>46.978413330000002</v>
      </c>
      <c r="P12489">
        <v>15.568705250000001</v>
      </c>
      <c r="Q12489">
        <v>67.719535890000003</v>
      </c>
    </row>
    <row r="12490" spans="1:17">
      <c r="A12490" t="s">
        <v>24403</v>
      </c>
      <c r="B12490" t="s">
        <v>3057</v>
      </c>
      <c r="C12490">
        <v>330.88463300000001</v>
      </c>
      <c r="D12490">
        <v>33.15377857</v>
      </c>
      <c r="E12490">
        <v>31.84313083</v>
      </c>
      <c r="F12490">
        <v>19.855354380000001</v>
      </c>
      <c r="G12490">
        <v>26.93317364</v>
      </c>
      <c r="H12490">
        <v>37.589854950000003</v>
      </c>
      <c r="I12490">
        <v>93.928673750000002</v>
      </c>
      <c r="J12490">
        <v>45.068333070000001</v>
      </c>
      <c r="K12490">
        <v>108.56883689999999</v>
      </c>
      <c r="L12490">
        <v>223.036722</v>
      </c>
      <c r="M12490">
        <v>110.302496</v>
      </c>
      <c r="N12490">
        <v>74.727556559999996</v>
      </c>
      <c r="O12490">
        <v>170.63587459999999</v>
      </c>
      <c r="P12490">
        <v>50.022138009999999</v>
      </c>
      <c r="Q12490">
        <v>80.305801990000006</v>
      </c>
    </row>
    <row r="12491" spans="1:17">
      <c r="A12491" t="s">
        <v>24404</v>
      </c>
      <c r="B12491" t="s">
        <v>4496</v>
      </c>
      <c r="C12491">
        <v>7.5086242179999996</v>
      </c>
      <c r="D12491">
        <v>1.44877791</v>
      </c>
      <c r="E12491">
        <v>1.9841820189999999</v>
      </c>
      <c r="F12491">
        <v>2.2089904109999998</v>
      </c>
      <c r="G12491">
        <v>0.66921231699999995</v>
      </c>
      <c r="H12491">
        <v>1.302327923</v>
      </c>
      <c r="I12491">
        <v>7.4177241399999998</v>
      </c>
      <c r="J12491">
        <v>4.5751225729999998</v>
      </c>
      <c r="K12491">
        <v>3.7359259310000001</v>
      </c>
      <c r="L12491">
        <v>4.7443817270000004</v>
      </c>
      <c r="M12491">
        <v>3.2545830100000002</v>
      </c>
      <c r="N12491">
        <v>1.4929075629999999</v>
      </c>
      <c r="O12491">
        <v>6.7061596789999998</v>
      </c>
      <c r="P12491">
        <v>3.3795948610000002</v>
      </c>
      <c r="Q12491">
        <v>2.8305933470000002</v>
      </c>
    </row>
    <row r="12492" spans="1:17">
      <c r="A12492" t="s">
        <v>24405</v>
      </c>
      <c r="B12492" t="s">
        <v>4497</v>
      </c>
      <c r="C12492">
        <v>7.4335379760000002</v>
      </c>
      <c r="D12492">
        <v>3.9644644919999998</v>
      </c>
      <c r="E12492">
        <v>4.6864489589999998</v>
      </c>
      <c r="F12492">
        <v>3.3728316280000001</v>
      </c>
      <c r="G12492">
        <v>4.0886084169999997</v>
      </c>
      <c r="H12492">
        <v>2.74915223</v>
      </c>
      <c r="I12492">
        <v>4.8179884419999999</v>
      </c>
      <c r="J12492">
        <v>5.7239184510000003</v>
      </c>
      <c r="K12492">
        <v>6.8693422379999998</v>
      </c>
      <c r="L12492">
        <v>10.61160046</v>
      </c>
      <c r="M12492">
        <v>5.2848228869999998</v>
      </c>
      <c r="N12492">
        <v>3.5975091190000001</v>
      </c>
      <c r="O12492">
        <v>8.5373883490000004</v>
      </c>
      <c r="P12492">
        <v>2.3131449270000002</v>
      </c>
      <c r="Q12492">
        <v>4.7315310359999998</v>
      </c>
    </row>
    <row r="12493" spans="1:17">
      <c r="A12493" t="s">
        <v>24406</v>
      </c>
      <c r="B12493" t="s">
        <v>5432</v>
      </c>
      <c r="C12493">
        <v>0.77919685299999997</v>
      </c>
      <c r="D12493">
        <v>0.77678186699999996</v>
      </c>
      <c r="E12493">
        <v>0.82897092400000005</v>
      </c>
      <c r="F12493">
        <v>0.68941527000000002</v>
      </c>
      <c r="G12493">
        <v>0.40365813699999997</v>
      </c>
      <c r="H12493">
        <v>0.74813649199999999</v>
      </c>
      <c r="I12493">
        <v>2.2726360570000002</v>
      </c>
      <c r="J12493">
        <v>2.1731397710000002</v>
      </c>
      <c r="K12493">
        <v>0.70696489600000001</v>
      </c>
      <c r="L12493">
        <v>1.2308537500000001</v>
      </c>
      <c r="M12493">
        <v>0.74785229499999994</v>
      </c>
      <c r="N12493">
        <v>0.72039831899999995</v>
      </c>
      <c r="O12493">
        <v>0.862943566</v>
      </c>
      <c r="P12493">
        <v>1.753563371</v>
      </c>
      <c r="Q12493">
        <v>2.4104026030000001</v>
      </c>
    </row>
    <row r="12494" spans="1:17">
      <c r="A12494" t="s">
        <v>24407</v>
      </c>
      <c r="B12494" t="s">
        <v>2185</v>
      </c>
      <c r="C12494">
        <v>9.8055749730000006</v>
      </c>
      <c r="D12494">
        <v>1.4650147</v>
      </c>
      <c r="E12494">
        <v>1.3100578599999999</v>
      </c>
      <c r="F12494">
        <v>2.0796955549999998</v>
      </c>
      <c r="G12494">
        <v>0.94506377699999999</v>
      </c>
      <c r="H12494">
        <v>1.576415712</v>
      </c>
      <c r="I12494">
        <v>3.3255027899999998</v>
      </c>
      <c r="J12494">
        <v>1.9657636999999999</v>
      </c>
      <c r="K12494">
        <v>2.2758726349999998</v>
      </c>
      <c r="L12494">
        <v>4.4666873799999998</v>
      </c>
      <c r="M12494">
        <v>2.1886345469999999</v>
      </c>
      <c r="N12494">
        <v>3.4013726649999998</v>
      </c>
      <c r="O12494">
        <v>3.2830928610000001</v>
      </c>
      <c r="P12494">
        <v>5.9872263099999996</v>
      </c>
      <c r="Q12494">
        <v>1.4108375259999999</v>
      </c>
    </row>
    <row r="12495" spans="1:17">
      <c r="A12495" t="s">
        <v>24408</v>
      </c>
      <c r="B12495" t="s">
        <v>5371</v>
      </c>
      <c r="C12495">
        <v>4.1926328120000003</v>
      </c>
      <c r="D12495">
        <v>0.48651876399999999</v>
      </c>
      <c r="E12495">
        <v>0.307983638</v>
      </c>
      <c r="F12495">
        <v>0.108704589</v>
      </c>
      <c r="G12495">
        <v>0.15514054599999999</v>
      </c>
      <c r="H12495">
        <v>0.38338152399999997</v>
      </c>
      <c r="I12495">
        <v>1.455761555</v>
      </c>
      <c r="J12495">
        <v>0.87318128399999995</v>
      </c>
      <c r="K12495">
        <v>1.4944181809999999</v>
      </c>
      <c r="L12495">
        <v>2.4599223600000002</v>
      </c>
      <c r="M12495">
        <v>1.5329435499999999</v>
      </c>
      <c r="N12495">
        <v>0.36916713499999998</v>
      </c>
      <c r="O12495">
        <v>2.7638390749999999</v>
      </c>
      <c r="P12495">
        <v>0.70391207099999997</v>
      </c>
      <c r="Q12495">
        <v>1.0293396020000001</v>
      </c>
    </row>
    <row r="12496" spans="1:17">
      <c r="A12496" t="s">
        <v>24409</v>
      </c>
      <c r="B12496" t="s">
        <v>9332</v>
      </c>
      <c r="C12496">
        <v>9.599841928</v>
      </c>
      <c r="D12496">
        <v>1.163658606</v>
      </c>
      <c r="E12496">
        <v>0.30831901</v>
      </c>
      <c r="F12496">
        <v>0.46844883700000001</v>
      </c>
      <c r="G12496">
        <v>0.40660885400000002</v>
      </c>
      <c r="H12496">
        <v>0.97388996000000005</v>
      </c>
      <c r="I12496">
        <v>2.6414410319999999</v>
      </c>
      <c r="J12496">
        <v>0.61996870299999995</v>
      </c>
      <c r="K12496">
        <v>5.5053340899999998</v>
      </c>
      <c r="L12496">
        <v>5.2645990210000004</v>
      </c>
      <c r="M12496">
        <v>5.910657176</v>
      </c>
      <c r="N12496">
        <v>1.4513287779999999</v>
      </c>
      <c r="O12496">
        <v>8.4250542920000004</v>
      </c>
      <c r="P12496">
        <v>1.0054788809999999</v>
      </c>
      <c r="Q12496">
        <v>1.8677096200000001</v>
      </c>
    </row>
    <row r="12497" spans="1:17">
      <c r="A12497" t="s">
        <v>24410</v>
      </c>
      <c r="B12497" t="s">
        <v>2748</v>
      </c>
      <c r="C12497">
        <v>27.21607346</v>
      </c>
      <c r="D12497">
        <v>2.3592801689999998</v>
      </c>
      <c r="E12497">
        <v>4.4061348550000003</v>
      </c>
      <c r="F12497">
        <v>4.6710657690000001</v>
      </c>
      <c r="G12497">
        <v>3.6780311600000002</v>
      </c>
      <c r="H12497">
        <v>3.8628709429999999</v>
      </c>
      <c r="I12497">
        <v>1.7256405589999999</v>
      </c>
      <c r="J12497">
        <v>5.2502921010000003</v>
      </c>
      <c r="K12497">
        <v>5.0996679809999996</v>
      </c>
      <c r="L12497">
        <v>4.8599325709999999</v>
      </c>
      <c r="M12497">
        <v>0</v>
      </c>
      <c r="N12497">
        <v>1.969226352</v>
      </c>
      <c r="O12497">
        <v>3.9314620929999999</v>
      </c>
      <c r="P12497">
        <v>3.6394395469999998</v>
      </c>
      <c r="Q12497">
        <v>2.0336093279999998</v>
      </c>
    </row>
    <row r="12498" spans="1:17">
      <c r="A12498" t="s">
        <v>24411</v>
      </c>
      <c r="B12498" t="s">
        <v>1730</v>
      </c>
      <c r="C12498">
        <v>10.163607369999999</v>
      </c>
      <c r="D12498">
        <v>29.01014468</v>
      </c>
      <c r="E12498">
        <v>35.196914659999997</v>
      </c>
      <c r="F12498">
        <v>38.501741690000003</v>
      </c>
      <c r="G12498">
        <v>35.077416769999999</v>
      </c>
      <c r="H12498">
        <v>20.04800384</v>
      </c>
      <c r="I12498">
        <v>23.593866049999999</v>
      </c>
      <c r="J12498">
        <v>41.475637489999997</v>
      </c>
      <c r="K12498">
        <v>41.276902360000001</v>
      </c>
      <c r="L12498">
        <v>32.765067170000002</v>
      </c>
      <c r="M12498">
        <v>5.1759942890000001</v>
      </c>
      <c r="N12498">
        <v>18.222270250000001</v>
      </c>
      <c r="O12498">
        <v>9.8776915499999998</v>
      </c>
      <c r="P12498">
        <v>9.8856780319999995</v>
      </c>
      <c r="Q12498">
        <v>23.099187180000001</v>
      </c>
    </row>
    <row r="12499" spans="1:17">
      <c r="A12499" t="e">
        <v>#N/A</v>
      </c>
      <c r="B12499" t="s">
        <v>24412</v>
      </c>
      <c r="C12499">
        <v>0</v>
      </c>
      <c r="D12499">
        <v>1.4916463390000001</v>
      </c>
      <c r="E12499">
        <v>0</v>
      </c>
      <c r="F12499">
        <v>0</v>
      </c>
      <c r="G12499">
        <v>0</v>
      </c>
      <c r="H12499">
        <v>0</v>
      </c>
      <c r="I12499">
        <v>0</v>
      </c>
      <c r="J12499">
        <v>0.99584344700000005</v>
      </c>
      <c r="K12499">
        <v>1.5272747069999999</v>
      </c>
      <c r="L12499">
        <v>1.418157581</v>
      </c>
      <c r="M12499">
        <v>0</v>
      </c>
      <c r="N12499">
        <v>1.3833735840000001</v>
      </c>
      <c r="O12499">
        <v>0</v>
      </c>
      <c r="P12499">
        <v>1.5153074790000001</v>
      </c>
      <c r="Q12499">
        <v>0</v>
      </c>
    </row>
    <row r="12500" spans="1:17">
      <c r="A12500" t="s">
        <v>24413</v>
      </c>
      <c r="B12500" t="s">
        <v>7770</v>
      </c>
      <c r="C12500">
        <v>3.0159836449999999</v>
      </c>
      <c r="D12500">
        <v>2.8157385939999999</v>
      </c>
      <c r="E12500">
        <v>2.1314541920000001</v>
      </c>
      <c r="F12500">
        <v>2.3459096700000002</v>
      </c>
      <c r="G12500">
        <v>2.1204159819999999</v>
      </c>
      <c r="H12500">
        <v>1.985664305</v>
      </c>
      <c r="I12500">
        <v>3.4557820069999998</v>
      </c>
      <c r="J12500">
        <v>5.188864583</v>
      </c>
      <c r="K12500">
        <v>3.5182290589999998</v>
      </c>
      <c r="L12500">
        <v>3.130747462</v>
      </c>
      <c r="M12500">
        <v>1.240568753</v>
      </c>
      <c r="N12500">
        <v>1.7261500329999999</v>
      </c>
      <c r="O12500">
        <v>0.71574349000000004</v>
      </c>
      <c r="P12500">
        <v>1.680688803</v>
      </c>
      <c r="Q12500">
        <v>1.7771008589999999</v>
      </c>
    </row>
    <row r="12501" spans="1:17">
      <c r="A12501" t="s">
        <v>24414</v>
      </c>
      <c r="B12501" t="s">
        <v>9476</v>
      </c>
      <c r="C12501">
        <v>4.7065039909999999</v>
      </c>
      <c r="D12501">
        <v>1.137434423</v>
      </c>
      <c r="E12501">
        <v>0.71920871500000005</v>
      </c>
      <c r="F12501">
        <v>0.71053574100000005</v>
      </c>
      <c r="G12501">
        <v>0.72406422199999998</v>
      </c>
      <c r="H12501">
        <v>0.72302291699999999</v>
      </c>
      <c r="I12501">
        <v>1.372717387</v>
      </c>
      <c r="J12501">
        <v>1.811632079</v>
      </c>
      <c r="K12501">
        <v>1.3198826589999999</v>
      </c>
      <c r="L12501">
        <v>2.9738405979999998</v>
      </c>
      <c r="M12501">
        <v>1.314087746</v>
      </c>
      <c r="N12501">
        <v>1.065421247</v>
      </c>
      <c r="O12501">
        <v>2.3692503629999999</v>
      </c>
      <c r="P12501">
        <v>1.296701855</v>
      </c>
      <c r="Q12501">
        <v>2.0588924940000002</v>
      </c>
    </row>
    <row r="12502" spans="1:17">
      <c r="A12502" t="s">
        <v>24415</v>
      </c>
      <c r="B12502" t="s">
        <v>24416</v>
      </c>
      <c r="C12502">
        <v>3.9305932609999998</v>
      </c>
      <c r="D12502">
        <v>17.4151603</v>
      </c>
      <c r="E12502">
        <v>15.91824053</v>
      </c>
      <c r="F12502">
        <v>23.22031926</v>
      </c>
      <c r="G12502">
        <v>15.475269430000001</v>
      </c>
      <c r="H12502">
        <v>31.600222089999999</v>
      </c>
      <c r="I12502">
        <v>38.213740809999997</v>
      </c>
      <c r="J12502">
        <v>75.008170550000003</v>
      </c>
      <c r="K12502">
        <v>26.508940689999999</v>
      </c>
      <c r="L12502">
        <v>6.6228678929999996</v>
      </c>
      <c r="M12502">
        <v>3.5209797150000002</v>
      </c>
      <c r="N12502">
        <v>38.924059790000001</v>
      </c>
      <c r="O12502">
        <v>8.9962961890000006</v>
      </c>
      <c r="P12502">
        <v>86.923780269999995</v>
      </c>
      <c r="Q12502">
        <v>32.604331889999997</v>
      </c>
    </row>
    <row r="12503" spans="1:17">
      <c r="A12503" t="s">
        <v>24417</v>
      </c>
      <c r="B12503" t="s">
        <v>4791</v>
      </c>
      <c r="C12503">
        <v>2.054598667</v>
      </c>
      <c r="D12503">
        <v>13.654871959999999</v>
      </c>
      <c r="E12503">
        <v>13.825461600000001</v>
      </c>
      <c r="F12503">
        <v>11.53642659</v>
      </c>
      <c r="G12503">
        <v>10.377628959999999</v>
      </c>
      <c r="H12503">
        <v>42.018471949999999</v>
      </c>
      <c r="I12503">
        <v>11.235980509999999</v>
      </c>
      <c r="J12503">
        <v>14.39053943</v>
      </c>
      <c r="K12503">
        <v>13.048954050000001</v>
      </c>
      <c r="L12503">
        <v>12.00847862</v>
      </c>
      <c r="M12503">
        <v>1.9719488380000001</v>
      </c>
      <c r="N12503">
        <v>6.7117707439999998</v>
      </c>
      <c r="O12503">
        <v>4.5508466680000002</v>
      </c>
      <c r="P12503">
        <v>8.091691677</v>
      </c>
      <c r="Q12503">
        <v>11.29917859</v>
      </c>
    </row>
    <row r="12504" spans="1:17">
      <c r="A12504" t="s">
        <v>24418</v>
      </c>
      <c r="B12504" t="s">
        <v>4838</v>
      </c>
      <c r="C12504">
        <v>10.46786941</v>
      </c>
      <c r="D12504">
        <v>0.52364145100000004</v>
      </c>
      <c r="E12504">
        <v>0.50294065899999996</v>
      </c>
      <c r="F12504">
        <v>0.39069322499999998</v>
      </c>
      <c r="G12504">
        <v>0.174929528</v>
      </c>
      <c r="H12504">
        <v>0.129685148</v>
      </c>
      <c r="I12504">
        <v>2.2159595240000001</v>
      </c>
      <c r="J12504">
        <v>0.57789396599999998</v>
      </c>
      <c r="K12504">
        <v>1.8382243410000001</v>
      </c>
      <c r="L12504">
        <v>2.8803789310000001</v>
      </c>
      <c r="M12504">
        <v>8.4263324859999997</v>
      </c>
      <c r="N12504">
        <v>0.790887008</v>
      </c>
      <c r="O12504">
        <v>12.527852019999999</v>
      </c>
      <c r="P12504">
        <v>0.32930094399999998</v>
      </c>
      <c r="Q12504">
        <v>4.0622302440000002</v>
      </c>
    </row>
    <row r="12505" spans="1:17">
      <c r="A12505" t="s">
        <v>24419</v>
      </c>
      <c r="B12505" t="s">
        <v>3350</v>
      </c>
      <c r="C12505">
        <v>5.9291807260000002</v>
      </c>
      <c r="D12505">
        <v>7.3006832949999998</v>
      </c>
      <c r="E12505">
        <v>5.2517176350000003</v>
      </c>
      <c r="F12505">
        <v>8.0895405199999999</v>
      </c>
      <c r="G12505">
        <v>4.7621327210000004</v>
      </c>
      <c r="H12505">
        <v>10.37948832</v>
      </c>
      <c r="I12505">
        <v>4.0216931899999997</v>
      </c>
      <c r="J12505">
        <v>9.2819354329999992</v>
      </c>
      <c r="K12505">
        <v>7.7565497419999998</v>
      </c>
      <c r="L12505">
        <v>3.7463982580000001</v>
      </c>
      <c r="M12505">
        <v>1.058729126</v>
      </c>
      <c r="N12505">
        <v>3.7055012500000002</v>
      </c>
      <c r="O12505">
        <v>2.5960339010000002</v>
      </c>
      <c r="P12505">
        <v>12.47459806</v>
      </c>
      <c r="Q12505">
        <v>12.51209543</v>
      </c>
    </row>
    <row r="12506" spans="1:17">
      <c r="A12506" t="e">
        <v>#N/A</v>
      </c>
      <c r="B12506" t="s">
        <v>24420</v>
      </c>
      <c r="C12506">
        <v>66.370874779999994</v>
      </c>
      <c r="D12506">
        <v>0.816853948</v>
      </c>
      <c r="E12506">
        <v>0.392280884</v>
      </c>
      <c r="F12506">
        <v>0.50190946800000003</v>
      </c>
      <c r="G12506">
        <v>2.5468906250000001</v>
      </c>
      <c r="H12506">
        <v>8.4966930190000003</v>
      </c>
      <c r="I12506">
        <v>5.3772192429999999</v>
      </c>
      <c r="J12506">
        <v>0.93487344000000006</v>
      </c>
      <c r="K12506">
        <v>8.3636472049999995</v>
      </c>
      <c r="L12506">
        <v>13.97898187</v>
      </c>
      <c r="M12506">
        <v>7.0778877949999996</v>
      </c>
      <c r="N12506">
        <v>0.90907406999999996</v>
      </c>
      <c r="O12506">
        <v>32.66857787</v>
      </c>
      <c r="P12506">
        <v>1.6596224770000001</v>
      </c>
      <c r="Q12506">
        <v>5.0694975390000003</v>
      </c>
    </row>
    <row r="12507" spans="1:17">
      <c r="A12507" t="s">
        <v>24421</v>
      </c>
      <c r="B12507" t="s">
        <v>7786</v>
      </c>
      <c r="C12507">
        <v>4.4553247430000003</v>
      </c>
      <c r="D12507">
        <v>1.974007216</v>
      </c>
      <c r="E12507">
        <v>1.20321174</v>
      </c>
      <c r="F12507">
        <v>1.399515198</v>
      </c>
      <c r="G12507">
        <v>2.219282287</v>
      </c>
      <c r="H12507">
        <v>2.0401464840000001</v>
      </c>
      <c r="I12507">
        <v>3.9983306569999999</v>
      </c>
      <c r="J12507">
        <v>2.8891856360000001</v>
      </c>
      <c r="K12507">
        <v>3.2649457640000001</v>
      </c>
      <c r="L12507">
        <v>10.28605582</v>
      </c>
      <c r="M12507">
        <v>3.618239736</v>
      </c>
      <c r="N12507">
        <v>1.3519176209999999</v>
      </c>
      <c r="O12507">
        <v>3.2261915069999998</v>
      </c>
      <c r="P12507">
        <v>0.48847532900000001</v>
      </c>
      <c r="Q12507">
        <v>1.1779745319999999</v>
      </c>
    </row>
    <row r="12508" spans="1:17">
      <c r="A12508" t="e">
        <v>#N/A</v>
      </c>
      <c r="B12508" t="s">
        <v>24422</v>
      </c>
      <c r="C12508">
        <v>0</v>
      </c>
      <c r="D12508">
        <v>0</v>
      </c>
      <c r="E12508">
        <v>0</v>
      </c>
      <c r="F12508">
        <v>0</v>
      </c>
      <c r="G12508">
        <v>0</v>
      </c>
      <c r="H12508">
        <v>0</v>
      </c>
      <c r="I12508">
        <v>0</v>
      </c>
      <c r="J12508">
        <v>0.52352912699999998</v>
      </c>
      <c r="K12508">
        <v>0.936728487</v>
      </c>
      <c r="L12508">
        <v>1.3047049749999999</v>
      </c>
      <c r="M12508">
        <v>0</v>
      </c>
      <c r="N12508">
        <v>0.25454073999999999</v>
      </c>
      <c r="O12508">
        <v>0</v>
      </c>
      <c r="P12508">
        <v>0</v>
      </c>
      <c r="Q12508">
        <v>0</v>
      </c>
    </row>
    <row r="12509" spans="1:17">
      <c r="A12509" t="e">
        <v>#N/A</v>
      </c>
      <c r="B12509" t="s">
        <v>24423</v>
      </c>
      <c r="C12509">
        <v>1.273302154</v>
      </c>
      <c r="D12509">
        <v>0.18805270700000001</v>
      </c>
      <c r="E12509">
        <v>9.0309267999999998E-2</v>
      </c>
      <c r="F12509">
        <v>0.23109500699999999</v>
      </c>
      <c r="G12509">
        <v>0.21987545</v>
      </c>
      <c r="H12509">
        <v>0</v>
      </c>
      <c r="I12509">
        <v>1.8568814650000001</v>
      </c>
      <c r="J12509">
        <v>0.26902832799999998</v>
      </c>
      <c r="K12509">
        <v>1.5403551689999999</v>
      </c>
      <c r="L12509">
        <v>1.609091439</v>
      </c>
      <c r="M12509">
        <v>0.81472089700000005</v>
      </c>
      <c r="N12509">
        <v>0.36624566800000002</v>
      </c>
      <c r="O12509">
        <v>1.8802059200000001</v>
      </c>
      <c r="P12509">
        <v>0</v>
      </c>
      <c r="Q12509">
        <v>1.458848213</v>
      </c>
    </row>
    <row r="12510" spans="1:17">
      <c r="A12510" t="s">
        <v>24424</v>
      </c>
      <c r="B12510" t="s">
        <v>24425</v>
      </c>
      <c r="C12510">
        <v>435.63410329999999</v>
      </c>
      <c r="D12510">
        <v>150.4714443</v>
      </c>
      <c r="E12510">
        <v>32.394114139999999</v>
      </c>
      <c r="F12510">
        <v>18.892175330000001</v>
      </c>
      <c r="G12510">
        <v>94.154598550000003</v>
      </c>
      <c r="H12510">
        <v>88.11385353</v>
      </c>
      <c r="I12510">
        <v>124.3325207</v>
      </c>
      <c r="J12510">
        <v>47.182254620000002</v>
      </c>
      <c r="K12510">
        <v>151.23860479999999</v>
      </c>
      <c r="L12510">
        <v>284.92322630000001</v>
      </c>
      <c r="M12510">
        <v>227.26913239999999</v>
      </c>
      <c r="N12510">
        <v>37.081243540000003</v>
      </c>
      <c r="O12510">
        <v>234.32646589999999</v>
      </c>
      <c r="P12510">
        <v>89.709158979999998</v>
      </c>
      <c r="Q12510">
        <v>128.51071949999999</v>
      </c>
    </row>
    <row r="12511" spans="1:17">
      <c r="A12511" t="s">
        <v>24424</v>
      </c>
      <c r="B12511" t="s">
        <v>7788</v>
      </c>
      <c r="C12511">
        <v>6.3335656550000001</v>
      </c>
      <c r="D12511">
        <v>1.3458275989999999</v>
      </c>
      <c r="E12511">
        <v>0.89383562900000002</v>
      </c>
      <c r="F12511">
        <v>0.56301832100000004</v>
      </c>
      <c r="G12511">
        <v>0.46872353300000003</v>
      </c>
      <c r="H12511">
        <v>1.241040191</v>
      </c>
      <c r="I12511">
        <v>2.638960805</v>
      </c>
      <c r="J12511">
        <v>0.72097907900000002</v>
      </c>
      <c r="K12511">
        <v>2.7559460960000002</v>
      </c>
      <c r="L12511">
        <v>10.37230246</v>
      </c>
      <c r="M12511">
        <v>3.2254787569999999</v>
      </c>
      <c r="N12511">
        <v>1.0038226349999999</v>
      </c>
      <c r="O12511">
        <v>7.5868809940000004</v>
      </c>
      <c r="P12511">
        <v>0.93084302900000004</v>
      </c>
      <c r="Q12511">
        <v>2.0436659879999999</v>
      </c>
    </row>
    <row r="12512" spans="1:17">
      <c r="A12512" t="s">
        <v>24426</v>
      </c>
      <c r="B12512" t="s">
        <v>532</v>
      </c>
      <c r="C12512">
        <v>1.6163378939999999</v>
      </c>
      <c r="D12512">
        <v>4.923503245</v>
      </c>
      <c r="E12512">
        <v>2.5363914680000001</v>
      </c>
      <c r="F12512">
        <v>3.5202417509999999</v>
      </c>
      <c r="G12512">
        <v>2.5817795380000002</v>
      </c>
      <c r="H12512">
        <v>2.6382425810000001</v>
      </c>
      <c r="I12512">
        <v>11.785686009999999</v>
      </c>
      <c r="J12512">
        <v>1.7416820260000001</v>
      </c>
      <c r="K12512">
        <v>5.6826972790000001</v>
      </c>
      <c r="L12512">
        <v>5.3618012669999997</v>
      </c>
      <c r="M12512">
        <v>0.77565893600000002</v>
      </c>
      <c r="N12512">
        <v>1.3449314999999999</v>
      </c>
      <c r="O12512">
        <v>0.44751476499999998</v>
      </c>
      <c r="P12512">
        <v>2.7281465370000002</v>
      </c>
      <c r="Q12512">
        <v>1.6666841219999999</v>
      </c>
    </row>
    <row r="12513" spans="1:17">
      <c r="A12513" t="e">
        <v>#N/A</v>
      </c>
      <c r="B12513" t="s">
        <v>24427</v>
      </c>
      <c r="C12513">
        <v>0</v>
      </c>
      <c r="D12513">
        <v>0.77531900099999995</v>
      </c>
      <c r="E12513">
        <v>0</v>
      </c>
      <c r="F12513">
        <v>0.23819432400000001</v>
      </c>
      <c r="G12513">
        <v>0</v>
      </c>
      <c r="H12513">
        <v>0</v>
      </c>
      <c r="I12513">
        <v>5.1038013150000001</v>
      </c>
      <c r="J12513">
        <v>1.3310062540000001</v>
      </c>
      <c r="K12513">
        <v>1.5876754019999999</v>
      </c>
      <c r="L12513">
        <v>0</v>
      </c>
      <c r="M12513">
        <v>3.3589975980000002</v>
      </c>
      <c r="N12513">
        <v>0.21571249100000001</v>
      </c>
      <c r="O12513">
        <v>1.9379664839999999</v>
      </c>
      <c r="P12513">
        <v>0.26253914900000003</v>
      </c>
      <c r="Q12513">
        <v>0</v>
      </c>
    </row>
    <row r="12514" spans="1:17">
      <c r="A12514" t="s">
        <v>24428</v>
      </c>
      <c r="B12514" t="s">
        <v>1480</v>
      </c>
      <c r="C12514">
        <v>7.7453141419999998</v>
      </c>
      <c r="D12514">
        <v>7.9750608170000001</v>
      </c>
      <c r="E12514">
        <v>2.162536019</v>
      </c>
      <c r="F12514">
        <v>1.930387037</v>
      </c>
      <c r="G12514">
        <v>2.3233060559999998</v>
      </c>
      <c r="H12514">
        <v>3.1841089629999999</v>
      </c>
      <c r="I12514">
        <v>24.817497920000001</v>
      </c>
      <c r="J12514">
        <v>2.1250940159999998</v>
      </c>
      <c r="K12514">
        <v>15.456803600000001</v>
      </c>
      <c r="L12514">
        <v>6.3873907369999996</v>
      </c>
      <c r="M12514">
        <v>42.997062139999997</v>
      </c>
      <c r="N12514">
        <v>1.3133827010000001</v>
      </c>
      <c r="O12514">
        <v>36.042729649999998</v>
      </c>
      <c r="P12514">
        <v>1.4348225670000001</v>
      </c>
      <c r="Q12514">
        <v>25.347041319999999</v>
      </c>
    </row>
    <row r="12515" spans="1:17">
      <c r="A12515" t="s">
        <v>24429</v>
      </c>
      <c r="B12515" t="s">
        <v>2096</v>
      </c>
      <c r="C12515">
        <v>1.3622023050000001</v>
      </c>
      <c r="D12515">
        <v>0.65384241200000004</v>
      </c>
      <c r="E12515">
        <v>0.67630173299999996</v>
      </c>
      <c r="F12515">
        <v>0.27813344899999998</v>
      </c>
      <c r="G12515">
        <v>0.35284026299999999</v>
      </c>
      <c r="H12515">
        <v>0.87193477900000005</v>
      </c>
      <c r="I12515">
        <v>0.33108771599999998</v>
      </c>
      <c r="J12515">
        <v>1.237589469</v>
      </c>
      <c r="K12515">
        <v>1.13293165</v>
      </c>
      <c r="L12515">
        <v>2.0083419070000001</v>
      </c>
      <c r="M12515">
        <v>0.435801777</v>
      </c>
      <c r="N12515">
        <v>0.53175085799999999</v>
      </c>
      <c r="O12515">
        <v>1.005739615</v>
      </c>
      <c r="P12515">
        <v>0.51093380300000002</v>
      </c>
      <c r="Q12515">
        <v>0.93642175500000002</v>
      </c>
    </row>
    <row r="12516" spans="1:17">
      <c r="A12516" t="e">
        <v>#N/A</v>
      </c>
      <c r="B12516" t="s">
        <v>24430</v>
      </c>
      <c r="C12516">
        <v>18.43635411</v>
      </c>
      <c r="D12516">
        <v>0</v>
      </c>
      <c r="E12516">
        <v>0</v>
      </c>
      <c r="F12516">
        <v>0.25095473400000001</v>
      </c>
      <c r="G12516">
        <v>0</v>
      </c>
      <c r="H12516">
        <v>0</v>
      </c>
      <c r="I12516">
        <v>2.6886096209999999</v>
      </c>
      <c r="J12516">
        <v>1.6360285210000001</v>
      </c>
      <c r="K12516">
        <v>3.345458882</v>
      </c>
      <c r="L12516">
        <v>9.3193212489999997</v>
      </c>
      <c r="M12516">
        <v>7.0778877949999996</v>
      </c>
      <c r="N12516">
        <v>0</v>
      </c>
      <c r="O12516">
        <v>10.208930580000001</v>
      </c>
      <c r="P12516">
        <v>0</v>
      </c>
      <c r="Q12516">
        <v>2.5347487690000001</v>
      </c>
    </row>
    <row r="12517" spans="1:17">
      <c r="A12517" t="e">
        <v>#N/A</v>
      </c>
      <c r="B12517" t="s">
        <v>24431</v>
      </c>
      <c r="C12517">
        <v>13.39376212</v>
      </c>
      <c r="D12517">
        <v>1.2363194879999999</v>
      </c>
      <c r="E12517">
        <v>1.306189321</v>
      </c>
      <c r="F12517">
        <v>1.063505468</v>
      </c>
      <c r="G12517">
        <v>2.1201143579999999</v>
      </c>
      <c r="H12517">
        <v>1.7146479610000001</v>
      </c>
      <c r="I12517">
        <v>6.5107951909999997</v>
      </c>
      <c r="J12517">
        <v>1.6979323019999999</v>
      </c>
      <c r="K12517">
        <v>7.0887561180000001</v>
      </c>
      <c r="L12517">
        <v>10.57868899</v>
      </c>
      <c r="M12517">
        <v>2.1424957650000001</v>
      </c>
      <c r="N12517">
        <v>1.2383063000000001</v>
      </c>
      <c r="O12517">
        <v>14.83330022</v>
      </c>
      <c r="P12517">
        <v>1.172201821</v>
      </c>
      <c r="Q12517">
        <v>5.3709271220000003</v>
      </c>
    </row>
    <row r="12518" spans="1:17">
      <c r="A12518" t="s">
        <v>24432</v>
      </c>
      <c r="B12518" t="s">
        <v>24433</v>
      </c>
      <c r="C12518">
        <v>0</v>
      </c>
      <c r="D12518">
        <v>0.52278652599999997</v>
      </c>
      <c r="E12518">
        <v>0</v>
      </c>
      <c r="F12518">
        <v>0.32122205999999998</v>
      </c>
      <c r="G12518">
        <v>0.81500499999999998</v>
      </c>
      <c r="H12518">
        <v>0</v>
      </c>
      <c r="I12518">
        <v>0</v>
      </c>
      <c r="J12518">
        <v>0.29915950099999999</v>
      </c>
      <c r="K12518">
        <v>0</v>
      </c>
      <c r="L12518">
        <v>1.4910914</v>
      </c>
      <c r="M12518">
        <v>0</v>
      </c>
      <c r="N12518">
        <v>1.163614809</v>
      </c>
      <c r="O12518">
        <v>0</v>
      </c>
      <c r="P12518">
        <v>0.35405279499999998</v>
      </c>
      <c r="Q12518">
        <v>0</v>
      </c>
    </row>
    <row r="12519" spans="1:17">
      <c r="A12519" t="s">
        <v>24434</v>
      </c>
      <c r="B12519" t="s">
        <v>2269</v>
      </c>
      <c r="C12519">
        <v>2724.5579309999998</v>
      </c>
      <c r="D12519">
        <v>105.7454565</v>
      </c>
      <c r="E12519">
        <v>67.900254799999999</v>
      </c>
      <c r="F12519">
        <v>50.373459369999999</v>
      </c>
      <c r="G12519">
        <v>79.648215910000005</v>
      </c>
      <c r="H12519">
        <v>152.42552330000001</v>
      </c>
      <c r="I12519">
        <v>602.24855520000006</v>
      </c>
      <c r="J12519">
        <v>191.73404379999999</v>
      </c>
      <c r="K12519">
        <v>581.50158020000003</v>
      </c>
      <c r="L12519">
        <v>1270.816534</v>
      </c>
      <c r="M12519">
        <v>658.88700930000005</v>
      </c>
      <c r="N12519">
        <v>125.6175078</v>
      </c>
      <c r="O12519">
        <v>1086.9726820000001</v>
      </c>
      <c r="P12519">
        <v>65.982566340000005</v>
      </c>
      <c r="Q12519">
        <v>269.14423299999999</v>
      </c>
    </row>
    <row r="12520" spans="1:17">
      <c r="A12520" t="s">
        <v>24435</v>
      </c>
      <c r="B12520" t="s">
        <v>24436</v>
      </c>
      <c r="C12520">
        <v>4.8442736890000004</v>
      </c>
      <c r="D12520">
        <v>9.4573002489999993</v>
      </c>
      <c r="E12520">
        <v>9.3089058999999992</v>
      </c>
      <c r="F12520">
        <v>4.2448882899999996</v>
      </c>
      <c r="G12520">
        <v>18.03736322</v>
      </c>
      <c r="H12520">
        <v>21.744225149999998</v>
      </c>
      <c r="I12520">
        <v>22.076559939999999</v>
      </c>
      <c r="J12520">
        <v>10.708550320000001</v>
      </c>
      <c r="K12520">
        <v>9.7518654799999993</v>
      </c>
      <c r="L12520">
        <v>21.426240060000001</v>
      </c>
      <c r="M12520">
        <v>23.247021499999999</v>
      </c>
      <c r="N12520">
        <v>2.2393613449999998</v>
      </c>
      <c r="O12520">
        <v>6.3708516949999998</v>
      </c>
      <c r="P12520">
        <v>2.770904389</v>
      </c>
      <c r="Q12520">
        <v>9.3659338699999992</v>
      </c>
    </row>
    <row r="12521" spans="1:17">
      <c r="A12521" t="e">
        <v>#N/A</v>
      </c>
      <c r="B12521" t="s">
        <v>24437</v>
      </c>
      <c r="C12521">
        <v>41.2974332</v>
      </c>
      <c r="D12521">
        <v>12.579550790000001</v>
      </c>
      <c r="E12521">
        <v>14.55362079</v>
      </c>
      <c r="F12521">
        <v>8.4320790690000003</v>
      </c>
      <c r="G12521">
        <v>19.165351950000002</v>
      </c>
      <c r="H12521">
        <v>3.9651234089999998</v>
      </c>
      <c r="I12521">
        <v>94.101336750000002</v>
      </c>
      <c r="J12521">
        <v>40.246301610000003</v>
      </c>
      <c r="K12521">
        <v>30.44367583</v>
      </c>
      <c r="L12521">
        <v>34.248505590000001</v>
      </c>
      <c r="M12521">
        <v>14.863564370000001</v>
      </c>
      <c r="N12521">
        <v>15.272444370000001</v>
      </c>
      <c r="O12521">
        <v>14.292502819999999</v>
      </c>
      <c r="P12521">
        <v>6.5831691570000004</v>
      </c>
      <c r="Q12521">
        <v>5.3229724159999998</v>
      </c>
    </row>
    <row r="12522" spans="1:17">
      <c r="A12522" t="s">
        <v>24438</v>
      </c>
      <c r="B12522" t="s">
        <v>7799</v>
      </c>
      <c r="C12522">
        <v>3.2932562359999999</v>
      </c>
      <c r="D12522">
        <v>1.750959658</v>
      </c>
      <c r="E12522">
        <v>4.4145676490000003</v>
      </c>
      <c r="F12522">
        <v>3.4069006339999999</v>
      </c>
      <c r="G12522">
        <v>9.0989393940000003</v>
      </c>
      <c r="H12522">
        <v>6.5769192109999999</v>
      </c>
      <c r="I12522">
        <v>0.96052401099999996</v>
      </c>
      <c r="J12522">
        <v>1.50295443</v>
      </c>
      <c r="K12522">
        <v>6.5735332419999999</v>
      </c>
      <c r="L12522">
        <v>14.982258079999999</v>
      </c>
      <c r="M12522">
        <v>5.057246782</v>
      </c>
      <c r="N12522">
        <v>1.6238643669999999</v>
      </c>
      <c r="O12522">
        <v>2.1883257899999999</v>
      </c>
      <c r="P12522">
        <v>3.3598311490000001</v>
      </c>
      <c r="Q12522">
        <v>1.358334269</v>
      </c>
    </row>
    <row r="12523" spans="1:17">
      <c r="A12523" t="s">
        <v>24439</v>
      </c>
      <c r="B12523" t="s">
        <v>7806</v>
      </c>
      <c r="C12523">
        <v>23.116566240000001</v>
      </c>
      <c r="D12523">
        <v>170.93379429999999</v>
      </c>
      <c r="E12523">
        <v>566.30879059999995</v>
      </c>
      <c r="F12523">
        <v>257.00194599999998</v>
      </c>
      <c r="G12523">
        <v>1048.4404340000001</v>
      </c>
      <c r="H12523">
        <v>769.02998639999998</v>
      </c>
      <c r="I12523">
        <v>738.91615469999999</v>
      </c>
      <c r="J12523">
        <v>647.16437120000001</v>
      </c>
      <c r="K12523">
        <v>372.4239733</v>
      </c>
      <c r="L12523">
        <v>167.3812131</v>
      </c>
      <c r="M12523">
        <v>56.366114000000003</v>
      </c>
      <c r="N12523">
        <v>104.7429367</v>
      </c>
      <c r="O12523">
        <v>73.343675570000002</v>
      </c>
      <c r="P12523">
        <v>88.298945919999994</v>
      </c>
      <c r="Q12523">
        <v>150.7504442</v>
      </c>
    </row>
    <row r="12524" spans="1:17">
      <c r="A12524" t="s">
        <v>24440</v>
      </c>
      <c r="B12524" t="s">
        <v>1364</v>
      </c>
      <c r="C12524">
        <v>36.473516500000002</v>
      </c>
      <c r="D12524">
        <v>302.87361870000001</v>
      </c>
      <c r="E12524">
        <v>78.983688380000004</v>
      </c>
      <c r="F12524">
        <v>111.3066468</v>
      </c>
      <c r="G12524">
        <v>165.1778296</v>
      </c>
      <c r="H12524">
        <v>189.33181859999999</v>
      </c>
      <c r="I12524">
        <v>10.2948471</v>
      </c>
      <c r="J12524">
        <v>17.450970890000001</v>
      </c>
      <c r="K12524">
        <v>31.49115711</v>
      </c>
      <c r="L12524">
        <v>7.4342163809999997</v>
      </c>
      <c r="M12524">
        <v>2.2584713189999999</v>
      </c>
      <c r="N12524">
        <v>27.847192020000001</v>
      </c>
      <c r="O12524">
        <v>217.60437339999999</v>
      </c>
      <c r="P12524">
        <v>45.189644489999999</v>
      </c>
      <c r="Q12524">
        <v>50.954949620000001</v>
      </c>
    </row>
    <row r="12525" spans="1:17">
      <c r="A12525" t="s">
        <v>24441</v>
      </c>
      <c r="B12525" t="s">
        <v>1362</v>
      </c>
      <c r="C12525">
        <v>120.22029879999999</v>
      </c>
      <c r="D12525">
        <v>947.41526590000001</v>
      </c>
      <c r="E12525">
        <v>284.59046389999997</v>
      </c>
      <c r="F12525">
        <v>633.89515240000003</v>
      </c>
      <c r="G12525">
        <v>375.15295620000001</v>
      </c>
      <c r="H12525">
        <v>272.77730830000002</v>
      </c>
      <c r="I12525">
        <v>79.957481749999999</v>
      </c>
      <c r="J12525">
        <v>170.70492960000001</v>
      </c>
      <c r="K12525">
        <v>281.1326421</v>
      </c>
      <c r="L12525">
        <v>68.016288579999994</v>
      </c>
      <c r="M12525">
        <v>22.207842830000001</v>
      </c>
      <c r="N12525">
        <v>112.79162119999999</v>
      </c>
      <c r="O12525">
        <v>943.68817620000004</v>
      </c>
      <c r="P12525">
        <v>154.18115169999999</v>
      </c>
      <c r="Q12525">
        <v>117.9136724</v>
      </c>
    </row>
    <row r="12526" spans="1:17">
      <c r="A12526" t="s">
        <v>24442</v>
      </c>
      <c r="B12526" t="s">
        <v>7814</v>
      </c>
      <c r="C12526">
        <v>50.474640579999999</v>
      </c>
      <c r="D12526">
        <v>302.74636079999999</v>
      </c>
      <c r="E12526">
        <v>313.34884210000001</v>
      </c>
      <c r="F12526">
        <v>213.46570539999999</v>
      </c>
      <c r="G12526">
        <v>386.86103350000002</v>
      </c>
      <c r="H12526">
        <v>661.37221829999999</v>
      </c>
      <c r="I12526">
        <v>242.08030160000001</v>
      </c>
      <c r="J12526">
        <v>167.01605670000001</v>
      </c>
      <c r="K12526">
        <v>239.87596160000001</v>
      </c>
      <c r="L12526">
        <v>99.601007229999993</v>
      </c>
      <c r="M12526">
        <v>58.54754767</v>
      </c>
      <c r="N12526">
        <v>33.439665779999999</v>
      </c>
      <c r="O12526">
        <v>76.226681690000007</v>
      </c>
      <c r="P12526">
        <v>46.651662399999999</v>
      </c>
      <c r="Q12526">
        <v>153.07894529999999</v>
      </c>
    </row>
    <row r="12527" spans="1:17">
      <c r="A12527" t="s">
        <v>24443</v>
      </c>
      <c r="B12527" t="s">
        <v>24444</v>
      </c>
      <c r="C12527">
        <v>0</v>
      </c>
      <c r="D12527">
        <v>0.96302781199999998</v>
      </c>
      <c r="E12527">
        <v>0.46247851600000001</v>
      </c>
      <c r="F12527">
        <v>0.59172484700000005</v>
      </c>
      <c r="G12527">
        <v>0</v>
      </c>
      <c r="H12527">
        <v>0</v>
      </c>
      <c r="I12527">
        <v>0</v>
      </c>
      <c r="J12527">
        <v>0</v>
      </c>
      <c r="K12527">
        <v>0</v>
      </c>
      <c r="L12527">
        <v>0</v>
      </c>
      <c r="M12527">
        <v>0</v>
      </c>
      <c r="N12527">
        <v>0</v>
      </c>
      <c r="O12527">
        <v>0</v>
      </c>
      <c r="P12527">
        <v>0</v>
      </c>
      <c r="Q12527">
        <v>0</v>
      </c>
    </row>
    <row r="12528" spans="1:17">
      <c r="A12528" t="s">
        <v>24443</v>
      </c>
      <c r="B12528" t="s">
        <v>5002</v>
      </c>
      <c r="C12528">
        <v>305.84941129999999</v>
      </c>
      <c r="D12528">
        <v>16.754718560000001</v>
      </c>
      <c r="E12528">
        <v>9.9810414349999999</v>
      </c>
      <c r="F12528">
        <v>6.3700991179999997</v>
      </c>
      <c r="G12528">
        <v>10.302459819999999</v>
      </c>
      <c r="H12528">
        <v>12.18072282</v>
      </c>
      <c r="I12528">
        <v>38.813011080000003</v>
      </c>
      <c r="J12528">
        <v>20.55315744</v>
      </c>
      <c r="K12528">
        <v>59.564260400000002</v>
      </c>
      <c r="L12528">
        <v>95.996015880000002</v>
      </c>
      <c r="M12528">
        <v>76.632770109999996</v>
      </c>
      <c r="N12528">
        <v>25.618117389999998</v>
      </c>
      <c r="O12528">
        <v>541.61063300000001</v>
      </c>
      <c r="P12528">
        <v>19.166767849999999</v>
      </c>
      <c r="Q12528">
        <v>44.062700409999998</v>
      </c>
    </row>
    <row r="12529" spans="1:17">
      <c r="A12529" t="s">
        <v>24445</v>
      </c>
      <c r="B12529" t="s">
        <v>1363</v>
      </c>
      <c r="C12529">
        <v>1157.1459010000001</v>
      </c>
      <c r="D12529">
        <v>15192.56467</v>
      </c>
      <c r="E12529">
        <v>28741.707259999999</v>
      </c>
      <c r="F12529">
        <v>14779.124830000001</v>
      </c>
      <c r="G12529">
        <v>34771.341039999999</v>
      </c>
      <c r="H12529">
        <v>59139.854899999998</v>
      </c>
      <c r="I12529">
        <v>31762.94657</v>
      </c>
      <c r="J12529">
        <v>29174.360349999999</v>
      </c>
      <c r="K12529">
        <v>18258.97136</v>
      </c>
      <c r="L12529">
        <v>7073.8261810000004</v>
      </c>
      <c r="M12529">
        <v>2128.5801489999999</v>
      </c>
      <c r="N12529">
        <v>4740.0022070000005</v>
      </c>
      <c r="O12529">
        <v>1078.645282</v>
      </c>
      <c r="P12529">
        <v>5980.6002200000003</v>
      </c>
      <c r="Q12529">
        <v>9783.307084</v>
      </c>
    </row>
    <row r="12530" spans="1:17">
      <c r="A12530" t="s">
        <v>24446</v>
      </c>
      <c r="B12530" t="s">
        <v>7801</v>
      </c>
      <c r="C12530">
        <v>2.1314804230000002</v>
      </c>
      <c r="D12530">
        <v>12.86729418</v>
      </c>
      <c r="E12530">
        <v>4.9888005040000003</v>
      </c>
      <c r="F12530">
        <v>8.0512754980000008</v>
      </c>
      <c r="G12530">
        <v>10.21385298</v>
      </c>
      <c r="H12530">
        <v>11.869788789999999</v>
      </c>
      <c r="I12530">
        <v>6.9938541890000003</v>
      </c>
      <c r="J12530">
        <v>3.1073986869999999</v>
      </c>
      <c r="K12530">
        <v>6.285145977</v>
      </c>
      <c r="L12530">
        <v>2.020188348</v>
      </c>
      <c r="M12530">
        <v>2.045737892</v>
      </c>
      <c r="N12530">
        <v>3.8755880340000002</v>
      </c>
      <c r="O12530">
        <v>4.7211364140000001</v>
      </c>
      <c r="P12530">
        <v>3.1179488069999999</v>
      </c>
      <c r="Q12530">
        <v>7.692553685</v>
      </c>
    </row>
    <row r="12531" spans="1:17">
      <c r="A12531" t="e">
        <v>#N/A</v>
      </c>
      <c r="B12531" t="s">
        <v>24447</v>
      </c>
      <c r="C12531">
        <v>59.810075670000003</v>
      </c>
      <c r="D12531">
        <v>0</v>
      </c>
      <c r="E12531">
        <v>1.212012662</v>
      </c>
      <c r="F12531">
        <v>1.550727185</v>
      </c>
      <c r="G12531">
        <v>0.98362672399999995</v>
      </c>
      <c r="H12531">
        <v>0</v>
      </c>
      <c r="I12531">
        <v>149.52377920000001</v>
      </c>
      <c r="J12531">
        <v>0.72210914000000004</v>
      </c>
      <c r="K12531">
        <v>38.761178770000001</v>
      </c>
      <c r="L12531">
        <v>70.184129679999998</v>
      </c>
      <c r="M12531">
        <v>54.670581589999998</v>
      </c>
      <c r="N12531">
        <v>4.5641787779999996</v>
      </c>
      <c r="O12531">
        <v>132.47671579999999</v>
      </c>
      <c r="P12531">
        <v>0</v>
      </c>
      <c r="Q12531">
        <v>25.452373850000001</v>
      </c>
    </row>
    <row r="12532" spans="1:17">
      <c r="A12532" t="s">
        <v>24448</v>
      </c>
      <c r="B12532" t="s">
        <v>4319</v>
      </c>
      <c r="C12532">
        <v>93.038027099999994</v>
      </c>
      <c r="D12532">
        <v>13.660361930000001</v>
      </c>
      <c r="E12532">
        <v>7.1205533839999999</v>
      </c>
      <c r="F12532">
        <v>5.6424282510000001</v>
      </c>
      <c r="G12532">
        <v>7.345835653</v>
      </c>
      <c r="H12532">
        <v>11.61006605</v>
      </c>
      <c r="I12532">
        <v>27.63680463</v>
      </c>
      <c r="J12532">
        <v>12.164630750000001</v>
      </c>
      <c r="K12532">
        <v>25.661659369999999</v>
      </c>
      <c r="L12532">
        <v>43.701195329999997</v>
      </c>
      <c r="M12532">
        <v>69.238286819999999</v>
      </c>
      <c r="N12532">
        <v>11.955968739999999</v>
      </c>
      <c r="O12532">
        <v>76.27952148</v>
      </c>
      <c r="P12532">
        <v>10.21343897</v>
      </c>
      <c r="Q12532">
        <v>38.059535660000002</v>
      </c>
    </row>
    <row r="12533" spans="1:17">
      <c r="A12533" t="s">
        <v>24449</v>
      </c>
      <c r="B12533" t="s">
        <v>4320</v>
      </c>
      <c r="C12533">
        <v>11.354153630000001</v>
      </c>
      <c r="D12533">
        <v>2.5738211340000001</v>
      </c>
      <c r="E12533">
        <v>1.348402833</v>
      </c>
      <c r="F12533">
        <v>1.976830131</v>
      </c>
      <c r="G12533">
        <v>0.86633364000000002</v>
      </c>
      <c r="H12533">
        <v>3.549343205</v>
      </c>
      <c r="I12533">
        <v>2.6954858609999999</v>
      </c>
      <c r="J12533">
        <v>2.8787407219999999</v>
      </c>
      <c r="K12533">
        <v>5.0310225639999997</v>
      </c>
      <c r="L12533">
        <v>7.1742089409999998</v>
      </c>
      <c r="M12533">
        <v>4.05485132</v>
      </c>
      <c r="N12533">
        <v>1.8553481009999999</v>
      </c>
      <c r="O12533">
        <v>6.141024228</v>
      </c>
      <c r="P12533">
        <v>1.267708217</v>
      </c>
      <c r="Q12533">
        <v>3.0857811110000002</v>
      </c>
    </row>
    <row r="12534" spans="1:17">
      <c r="A12534" t="s">
        <v>24450</v>
      </c>
      <c r="B12534" t="s">
        <v>24451</v>
      </c>
      <c r="C12534">
        <v>107.9201216</v>
      </c>
      <c r="D12534">
        <v>523.84910070000001</v>
      </c>
      <c r="E12534">
        <v>122.1109795</v>
      </c>
      <c r="F12534">
        <v>241.96116939999999</v>
      </c>
      <c r="G12534">
        <v>284.75479569999999</v>
      </c>
      <c r="H12534">
        <v>296.02570580000003</v>
      </c>
      <c r="I12534">
        <v>132.20090239999999</v>
      </c>
      <c r="J12534">
        <v>169.52371719999999</v>
      </c>
      <c r="K12534">
        <v>349.2332687</v>
      </c>
      <c r="L12534">
        <v>264.2747359</v>
      </c>
      <c r="M12534">
        <v>48.797145120000003</v>
      </c>
      <c r="N12534">
        <v>45.704992249999997</v>
      </c>
      <c r="O12534">
        <v>76.492279879999998</v>
      </c>
      <c r="P12534">
        <v>33.318382939999999</v>
      </c>
      <c r="Q12534">
        <v>80.782237210000005</v>
      </c>
    </row>
    <row r="12535" spans="1:17">
      <c r="A12535" t="s">
        <v>24452</v>
      </c>
      <c r="B12535" t="s">
        <v>4321</v>
      </c>
      <c r="C12535">
        <v>29.94878486</v>
      </c>
      <c r="D12535">
        <v>6.8035966859999997</v>
      </c>
      <c r="E12535">
        <v>5.3693157869999997</v>
      </c>
      <c r="F12535">
        <v>4.7560492989999998</v>
      </c>
      <c r="G12535">
        <v>6.6440625000000004</v>
      </c>
      <c r="H12535">
        <v>6.1237427159999998</v>
      </c>
      <c r="I12535">
        <v>54.896922189999998</v>
      </c>
      <c r="J12535">
        <v>10.247355410000001</v>
      </c>
      <c r="K12535">
        <v>67.805493299999995</v>
      </c>
      <c r="L12535">
        <v>21.639223019999999</v>
      </c>
      <c r="M12535">
        <v>156.4953428</v>
      </c>
      <c r="N12535">
        <v>12.70780862</v>
      </c>
      <c r="O12535">
        <v>69.252778460000002</v>
      </c>
      <c r="P12535">
        <v>7.8424150240000001</v>
      </c>
      <c r="Q12535">
        <v>8.4352626500000003</v>
      </c>
    </row>
    <row r="12536" spans="1:17">
      <c r="A12536" t="s">
        <v>24453</v>
      </c>
      <c r="B12536" t="s">
        <v>24454</v>
      </c>
      <c r="C12536">
        <v>3.2775740629999999</v>
      </c>
      <c r="D12536">
        <v>1.694215595</v>
      </c>
      <c r="E12536">
        <v>1.3947764760000001</v>
      </c>
      <c r="F12536">
        <v>0.74356958299999998</v>
      </c>
      <c r="G12536">
        <v>1.1319513889999999</v>
      </c>
      <c r="H12536">
        <v>5.4546671230000001</v>
      </c>
      <c r="I12536">
        <v>3.1865002919999998</v>
      </c>
      <c r="J12536">
        <v>1.384997689</v>
      </c>
      <c r="K12536">
        <v>7.4343530710000003</v>
      </c>
      <c r="L12536">
        <v>6.9032009250000002</v>
      </c>
      <c r="M12536">
        <v>2.0971519390000002</v>
      </c>
      <c r="N12536">
        <v>1.3467764</v>
      </c>
      <c r="O12536">
        <v>2.4198946569999999</v>
      </c>
      <c r="P12536">
        <v>0.81956665500000003</v>
      </c>
      <c r="Q12536">
        <v>4.5062200350000001</v>
      </c>
    </row>
    <row r="12537" spans="1:17">
      <c r="A12537" t="s">
        <v>24455</v>
      </c>
      <c r="B12537" t="s">
        <v>3349</v>
      </c>
      <c r="C12537">
        <v>3.7619119310000002</v>
      </c>
      <c r="D12537">
        <v>3.518755466</v>
      </c>
      <c r="E12537">
        <v>5.4696978290000002</v>
      </c>
      <c r="F12537">
        <v>3.812073533</v>
      </c>
      <c r="G12537">
        <v>3.6089543270000002</v>
      </c>
      <c r="H12537">
        <v>1.765844433</v>
      </c>
      <c r="I12537">
        <v>11.581702979999999</v>
      </c>
      <c r="J12537">
        <v>18.86400497</v>
      </c>
      <c r="K12537">
        <v>8.1537095019999999</v>
      </c>
      <c r="L12537">
        <v>5.5463166949999998</v>
      </c>
      <c r="M12537">
        <v>1.604703306</v>
      </c>
      <c r="N12537">
        <v>4.1736437049999999</v>
      </c>
      <c r="O12537">
        <v>4.6291507100000002</v>
      </c>
      <c r="P12537">
        <v>7.6508372199999997</v>
      </c>
      <c r="Q12537">
        <v>6.0341387710000003</v>
      </c>
    </row>
    <row r="12538" spans="1:17">
      <c r="A12538" t="e">
        <v>#N/A</v>
      </c>
      <c r="B12538" t="s">
        <v>24456</v>
      </c>
      <c r="C12538">
        <v>3.176725631</v>
      </c>
      <c r="D12538">
        <v>1.759377733</v>
      </c>
      <c r="E12538">
        <v>1.013895207</v>
      </c>
      <c r="F12538">
        <v>0.432414311</v>
      </c>
      <c r="G12538">
        <v>0.54856105799999999</v>
      </c>
      <c r="H12538">
        <v>0.61001898600000004</v>
      </c>
      <c r="I12538">
        <v>0</v>
      </c>
      <c r="J12538">
        <v>0</v>
      </c>
      <c r="K12538">
        <v>1.441120749</v>
      </c>
      <c r="L12538">
        <v>1.003619211</v>
      </c>
      <c r="M12538">
        <v>0</v>
      </c>
      <c r="N12538">
        <v>0</v>
      </c>
      <c r="O12538">
        <v>0</v>
      </c>
      <c r="P12538">
        <v>0.238304766</v>
      </c>
      <c r="Q12538">
        <v>0</v>
      </c>
    </row>
    <row r="12539" spans="1:17">
      <c r="A12539" t="s">
        <v>24457</v>
      </c>
      <c r="B12539" t="s">
        <v>7781</v>
      </c>
      <c r="C12539">
        <v>16.95401983</v>
      </c>
      <c r="D12539">
        <v>228.18761240000001</v>
      </c>
      <c r="E12539">
        <v>44.105619560000001</v>
      </c>
      <c r="F12539">
        <v>55.430088589999997</v>
      </c>
      <c r="G12539">
        <v>31.375482959999999</v>
      </c>
      <c r="H12539">
        <v>25.430845720000001</v>
      </c>
      <c r="I12539">
        <v>62.510694340000001</v>
      </c>
      <c r="J12539">
        <v>92.418503450000003</v>
      </c>
      <c r="K12539">
        <v>107.6766131</v>
      </c>
      <c r="L12539">
        <v>62.456055339999999</v>
      </c>
      <c r="M12539">
        <v>9.8246126480000004</v>
      </c>
      <c r="N12539">
        <v>55.876720050000003</v>
      </c>
      <c r="O12539">
        <v>12.04511469</v>
      </c>
      <c r="P12539">
        <v>127.901915</v>
      </c>
      <c r="Q12539">
        <v>52.116476640000002</v>
      </c>
    </row>
    <row r="12540" spans="1:17">
      <c r="A12540" t="s">
        <v>24458</v>
      </c>
      <c r="B12540" t="s">
        <v>5779</v>
      </c>
      <c r="C12540">
        <v>6.2548175989999999</v>
      </c>
      <c r="D12540">
        <v>13.163689509999999</v>
      </c>
      <c r="E12540">
        <v>12.293943280000001</v>
      </c>
      <c r="F12540">
        <v>15.389103029999999</v>
      </c>
      <c r="G12540">
        <v>10.31485881</v>
      </c>
      <c r="H12540">
        <v>57.95295857</v>
      </c>
      <c r="I12540">
        <v>12.770132179999999</v>
      </c>
      <c r="J12540">
        <v>12.98415668</v>
      </c>
      <c r="K12540">
        <v>12.343109180000001</v>
      </c>
      <c r="L12540">
        <v>15.018186760000001</v>
      </c>
      <c r="M12540">
        <v>3.301763636</v>
      </c>
      <c r="N12540">
        <v>8.8477243049999998</v>
      </c>
      <c r="O12540">
        <v>3.8098909440000002</v>
      </c>
      <c r="P12540">
        <v>17.900378440000001</v>
      </c>
      <c r="Q12540">
        <v>15.47914735</v>
      </c>
    </row>
    <row r="12541" spans="1:17">
      <c r="A12541" t="s">
        <v>24459</v>
      </c>
      <c r="B12541" t="s">
        <v>4711</v>
      </c>
      <c r="C12541">
        <v>3.3527447289999999</v>
      </c>
      <c r="D12541">
        <v>3.9736869119999998</v>
      </c>
      <c r="E12541">
        <v>4.1287025599999998</v>
      </c>
      <c r="F12541">
        <v>3.5939448029999999</v>
      </c>
      <c r="G12541">
        <v>2.9960986529999998</v>
      </c>
      <c r="H12541">
        <v>3.4766253549999999</v>
      </c>
      <c r="I12541">
        <v>4.8893732920000001</v>
      </c>
      <c r="J12541">
        <v>2.6245523500000001</v>
      </c>
      <c r="K12541">
        <v>4.4488424179999999</v>
      </c>
      <c r="L12541">
        <v>3.7073005170000002</v>
      </c>
      <c r="M12541">
        <v>2.8960872329999998</v>
      </c>
      <c r="N12541">
        <v>2.9137604439999998</v>
      </c>
      <c r="O12541">
        <v>3.8059191590000001</v>
      </c>
      <c r="P12541">
        <v>4.149898297</v>
      </c>
      <c r="Q12541">
        <v>5.4738637929999996</v>
      </c>
    </row>
    <row r="12542" spans="1:17">
      <c r="A12542" t="s">
        <v>24460</v>
      </c>
      <c r="B12542" t="s">
        <v>4743</v>
      </c>
      <c r="C12542">
        <v>4.8485392660000004</v>
      </c>
      <c r="D12542">
        <v>1.5843178410000001</v>
      </c>
      <c r="E12542">
        <v>0.85111250199999999</v>
      </c>
      <c r="F12542">
        <v>1.4684571710000001</v>
      </c>
      <c r="G12542">
        <v>0.87911457999999998</v>
      </c>
      <c r="H12542">
        <v>1.3034746749999999</v>
      </c>
      <c r="I12542">
        <v>4.4191998469999998</v>
      </c>
      <c r="J12542">
        <v>1.5058953450000001</v>
      </c>
      <c r="K12542">
        <v>4.6190309899999997</v>
      </c>
      <c r="L12542">
        <v>4.671969678</v>
      </c>
      <c r="M12542">
        <v>8.6089718299999998</v>
      </c>
      <c r="N12542">
        <v>1.135608817</v>
      </c>
      <c r="O12542">
        <v>8.7256841380000001</v>
      </c>
      <c r="P12542">
        <v>1.6549136369999999</v>
      </c>
      <c r="Q12542">
        <v>1.999825269</v>
      </c>
    </row>
    <row r="12543" spans="1:17">
      <c r="A12543" t="s">
        <v>24461</v>
      </c>
      <c r="B12543" t="s">
        <v>24462</v>
      </c>
      <c r="C12543">
        <v>6.54648875</v>
      </c>
      <c r="D12543">
        <v>4.4716548989999998</v>
      </c>
      <c r="E12543">
        <v>3.9756657070000001</v>
      </c>
      <c r="F12543">
        <v>4.6783001439999996</v>
      </c>
      <c r="G12543">
        <v>3.9565962680000002</v>
      </c>
      <c r="H12543">
        <v>3.561801741</v>
      </c>
      <c r="I12543">
        <v>0.397786364</v>
      </c>
      <c r="J12543">
        <v>3.0775490269999999</v>
      </c>
      <c r="K12543">
        <v>3.3410395180000001</v>
      </c>
      <c r="L12543">
        <v>4.6535051940000001</v>
      </c>
      <c r="M12543">
        <v>1.5707861949999999</v>
      </c>
      <c r="N12543">
        <v>2.6227447399999999</v>
      </c>
      <c r="O12543">
        <v>3.9271341949999998</v>
      </c>
      <c r="P12543">
        <v>7.1617350369999997</v>
      </c>
      <c r="Q12543">
        <v>6.7504009500000004</v>
      </c>
    </row>
    <row r="12544" spans="1:17">
      <c r="A12544" t="s">
        <v>24463</v>
      </c>
      <c r="B12544" t="s">
        <v>1518</v>
      </c>
      <c r="C12544">
        <v>10.466086560000001</v>
      </c>
      <c r="D12544">
        <v>1.062686445</v>
      </c>
      <c r="E12544">
        <v>1.4614223420000001</v>
      </c>
      <c r="F12544">
        <v>0.77167918300000005</v>
      </c>
      <c r="G12544">
        <v>1.054256732</v>
      </c>
      <c r="H12544">
        <v>1.0048887200000001</v>
      </c>
      <c r="I12544">
        <v>10.8112201</v>
      </c>
      <c r="J12544">
        <v>3.3998987629999999</v>
      </c>
      <c r="K12544">
        <v>9.4958748419999992</v>
      </c>
      <c r="L12544">
        <v>12.3995193</v>
      </c>
      <c r="M12544">
        <v>7.952347005</v>
      </c>
      <c r="N12544">
        <v>1.90838358</v>
      </c>
      <c r="O12544">
        <v>10.383571209999999</v>
      </c>
      <c r="P12544">
        <v>1.635671571</v>
      </c>
      <c r="Q12544">
        <v>2.698021921</v>
      </c>
    </row>
    <row r="12545" spans="1:17">
      <c r="A12545" t="s">
        <v>24464</v>
      </c>
      <c r="B12545" t="s">
        <v>4491</v>
      </c>
      <c r="C12545">
        <v>12.5143737</v>
      </c>
      <c r="D12545">
        <v>0.51981614799999998</v>
      </c>
      <c r="E12545">
        <v>0.52700361200000001</v>
      </c>
      <c r="F12545">
        <v>0.31939693400000002</v>
      </c>
      <c r="G12545">
        <v>0.72033270199999999</v>
      </c>
      <c r="H12545">
        <v>0.40051751600000002</v>
      </c>
      <c r="I12545">
        <v>2.6614519489999999</v>
      </c>
      <c r="J12545">
        <v>1.1237367620000001</v>
      </c>
      <c r="K12545">
        <v>1.182737989</v>
      </c>
      <c r="L12545">
        <v>3.9536514390000002</v>
      </c>
      <c r="M12545">
        <v>1.0009134260000001</v>
      </c>
      <c r="N12545">
        <v>1.41411522</v>
      </c>
      <c r="O12545">
        <v>2.598636876</v>
      </c>
      <c r="P12545">
        <v>0.70408226299999999</v>
      </c>
      <c r="Q12545">
        <v>1.2545726230000001</v>
      </c>
    </row>
    <row r="12546" spans="1:17">
      <c r="A12546" t="s">
        <v>24465</v>
      </c>
      <c r="B12546" t="s">
        <v>2691</v>
      </c>
      <c r="C12546">
        <v>10.92302404</v>
      </c>
      <c r="D12546">
        <v>3.4901185959999999</v>
      </c>
      <c r="E12546">
        <v>3.3521459039999999</v>
      </c>
      <c r="F12546">
        <v>3.945835577</v>
      </c>
      <c r="G12546">
        <v>2.5753909269999999</v>
      </c>
      <c r="H12546">
        <v>2.904261296</v>
      </c>
      <c r="I12546">
        <v>29.40786434</v>
      </c>
      <c r="J12546">
        <v>39.091595009999999</v>
      </c>
      <c r="K12546">
        <v>2.001149362</v>
      </c>
      <c r="L12546">
        <v>5.97270843</v>
      </c>
      <c r="M12546">
        <v>4.4353803479999998</v>
      </c>
      <c r="N12546">
        <v>13.38734103</v>
      </c>
      <c r="O12546">
        <v>8.1422193049999994</v>
      </c>
      <c r="P12546">
        <v>8.2570298320000006</v>
      </c>
      <c r="Q12546">
        <v>3.4656178500000001</v>
      </c>
    </row>
    <row r="12547" spans="1:17">
      <c r="A12547" t="s">
        <v>24466</v>
      </c>
      <c r="B12547" t="s">
        <v>3795</v>
      </c>
      <c r="C12547">
        <v>340.52574279999999</v>
      </c>
      <c r="D12547">
        <v>72.897599569999997</v>
      </c>
      <c r="E12547">
        <v>67.631402789999996</v>
      </c>
      <c r="F12547">
        <v>77.852767619999995</v>
      </c>
      <c r="G12547">
        <v>82.56340093</v>
      </c>
      <c r="H12547">
        <v>51.44484894</v>
      </c>
      <c r="I12547">
        <v>154.80600219999999</v>
      </c>
      <c r="J12547">
        <v>72.285342600000007</v>
      </c>
      <c r="K12547">
        <v>199.0104695</v>
      </c>
      <c r="L12547">
        <v>211.10203340000001</v>
      </c>
      <c r="M12547">
        <v>275.13539429999997</v>
      </c>
      <c r="N12547">
        <v>56.262391479999998</v>
      </c>
      <c r="O12547">
        <v>285.15256779999999</v>
      </c>
      <c r="P12547">
        <v>36.492610339999999</v>
      </c>
      <c r="Q12547">
        <v>134.6008114</v>
      </c>
    </row>
    <row r="12548" spans="1:17">
      <c r="A12548" t="s">
        <v>24467</v>
      </c>
      <c r="B12548" t="s">
        <v>7749</v>
      </c>
      <c r="C12548">
        <v>6.4427568009999998</v>
      </c>
      <c r="D12548">
        <v>3.2219929569999999</v>
      </c>
      <c r="E12548">
        <v>2.99960965</v>
      </c>
      <c r="F12548">
        <v>3.3169129900000001</v>
      </c>
      <c r="G12548">
        <v>2.401331538</v>
      </c>
      <c r="H12548">
        <v>2.4253766909999999</v>
      </c>
      <c r="I12548">
        <v>2.6977460770000001</v>
      </c>
      <c r="J12548">
        <v>2.6766781110000002</v>
      </c>
      <c r="K12548">
        <v>3.2989511130000002</v>
      </c>
      <c r="L12548">
        <v>5.9249808870000003</v>
      </c>
      <c r="M12548">
        <v>1.959155843</v>
      </c>
      <c r="N12548">
        <v>2.2489543250000001</v>
      </c>
      <c r="O12548">
        <v>2.7551812660000001</v>
      </c>
      <c r="P12548">
        <v>3.7229138119999998</v>
      </c>
      <c r="Q12548">
        <v>2.6310645240000001</v>
      </c>
    </row>
    <row r="12549" spans="1:17">
      <c r="A12549" t="s">
        <v>24468</v>
      </c>
      <c r="B12549" t="s">
        <v>7744</v>
      </c>
      <c r="C12549">
        <v>13.60803673</v>
      </c>
      <c r="D12549">
        <v>32.374566770000001</v>
      </c>
      <c r="E12549">
        <v>7.3015949029999998</v>
      </c>
      <c r="F12549">
        <v>8.4562397540000003</v>
      </c>
      <c r="G12549">
        <v>14.09911945</v>
      </c>
      <c r="H12549">
        <v>3.6356432399999998</v>
      </c>
      <c r="I12549">
        <v>6.9025622369999997</v>
      </c>
      <c r="J12549">
        <v>5.700317138</v>
      </c>
      <c r="K12549">
        <v>13.4201789</v>
      </c>
      <c r="L12549">
        <v>17.944366420000001</v>
      </c>
      <c r="M12549">
        <v>2.2714138479999999</v>
      </c>
      <c r="N12549">
        <v>6.5640878389999999</v>
      </c>
      <c r="O12549">
        <v>14.41536101</v>
      </c>
      <c r="P12549">
        <v>2.4854709100000001</v>
      </c>
      <c r="Q12549">
        <v>1.220165597</v>
      </c>
    </row>
    <row r="12550" spans="1:17">
      <c r="A12550" t="s">
        <v>24469</v>
      </c>
      <c r="B12550" t="s">
        <v>2900</v>
      </c>
      <c r="C12550">
        <v>12.27152351</v>
      </c>
      <c r="D12550">
        <v>1.969564157</v>
      </c>
      <c r="E12550">
        <v>6.2213036219999998</v>
      </c>
      <c r="F12550">
        <v>8.0281165179999991</v>
      </c>
      <c r="G12550">
        <v>5.4057714900000002</v>
      </c>
      <c r="H12550">
        <v>5.9633147690000001</v>
      </c>
      <c r="I12550">
        <v>5.1130865810000001</v>
      </c>
      <c r="J12550">
        <v>5.3813333510000003</v>
      </c>
      <c r="K12550">
        <v>13.6334043</v>
      </c>
      <c r="L12550">
        <v>10.83957438</v>
      </c>
      <c r="M12550">
        <v>6.0091224460000001</v>
      </c>
      <c r="N12550">
        <v>12.271673010000001</v>
      </c>
      <c r="O12550">
        <v>9.0140709090000009</v>
      </c>
      <c r="P12550">
        <v>5.6360739039999999</v>
      </c>
      <c r="Q12550">
        <v>11.44864089</v>
      </c>
    </row>
    <row r="12551" spans="1:17">
      <c r="A12551" t="s">
        <v>24470</v>
      </c>
      <c r="B12551" t="s">
        <v>7739</v>
      </c>
      <c r="C12551">
        <v>4.9268886350000001</v>
      </c>
      <c r="D12551">
        <v>0.867579353</v>
      </c>
      <c r="E12551">
        <v>7.7280174109999997</v>
      </c>
      <c r="F12551">
        <v>7.1707494069999997</v>
      </c>
      <c r="G12551">
        <v>3.4903854390000002</v>
      </c>
      <c r="H12551">
        <v>6.8410205040000003</v>
      </c>
      <c r="I12551">
        <v>5.895366707</v>
      </c>
      <c r="J12551">
        <v>7.4629725599999999</v>
      </c>
      <c r="K12551">
        <v>3.037418771</v>
      </c>
      <c r="L12551">
        <v>3.4323838430000002</v>
      </c>
      <c r="M12551">
        <v>7.0324195649999997</v>
      </c>
      <c r="N12551">
        <v>7.8487936810000001</v>
      </c>
      <c r="O12551">
        <v>4.3371559480000004</v>
      </c>
      <c r="P12551">
        <v>3.0894328469999999</v>
      </c>
      <c r="Q12551">
        <v>8.7712077330000007</v>
      </c>
    </row>
    <row r="12552" spans="1:17">
      <c r="A12552" t="s">
        <v>24471</v>
      </c>
      <c r="B12552" t="s">
        <v>24472</v>
      </c>
      <c r="C12552">
        <v>313.86049229999998</v>
      </c>
      <c r="D12552">
        <v>7.3190113700000001</v>
      </c>
      <c r="E12552">
        <v>5.2722550779999997</v>
      </c>
      <c r="F12552">
        <v>1.499036279</v>
      </c>
      <c r="G12552">
        <v>1.901678333</v>
      </c>
      <c r="H12552">
        <v>2.1147324850000002</v>
      </c>
      <c r="I12552">
        <v>32.119922940000002</v>
      </c>
      <c r="J12552">
        <v>11.16862137</v>
      </c>
      <c r="K12552">
        <v>22.481483690000001</v>
      </c>
      <c r="L12552">
        <v>52.188198999999997</v>
      </c>
      <c r="M12552">
        <v>105.6964577</v>
      </c>
      <c r="N12552">
        <v>10.86040489</v>
      </c>
      <c r="O12552">
        <v>97.570152559999997</v>
      </c>
      <c r="P12552">
        <v>5.7828623180000003</v>
      </c>
      <c r="Q12552">
        <v>11.35567449</v>
      </c>
    </row>
    <row r="12553" spans="1:17">
      <c r="A12553" t="s">
        <v>24473</v>
      </c>
      <c r="B12553" t="s">
        <v>7733</v>
      </c>
      <c r="C12553">
        <v>22.324915149999999</v>
      </c>
      <c r="D12553">
        <v>5.0754399120000002</v>
      </c>
      <c r="E12553">
        <v>5.1784970269999997</v>
      </c>
      <c r="F12553">
        <v>4.5533027700000002</v>
      </c>
      <c r="G12553">
        <v>4.2595639729999997</v>
      </c>
      <c r="H12553">
        <v>5.3974030099999997</v>
      </c>
      <c r="I12553">
        <v>10.247405410000001</v>
      </c>
      <c r="J12553">
        <v>13.733128450000001</v>
      </c>
      <c r="K12553">
        <v>7.3716314819999997</v>
      </c>
      <c r="L12553">
        <v>10.86868731</v>
      </c>
      <c r="M12553">
        <v>2.5290715700000002</v>
      </c>
      <c r="N12553">
        <v>6.0725245550000002</v>
      </c>
      <c r="O12553">
        <v>5.4312523989999999</v>
      </c>
      <c r="P12553">
        <v>9.0270284580000002</v>
      </c>
      <c r="Q12553">
        <v>7.4470038289999998</v>
      </c>
    </row>
    <row r="12554" spans="1:17">
      <c r="A12554" t="s">
        <v>24474</v>
      </c>
      <c r="B12554" t="s">
        <v>4715</v>
      </c>
      <c r="C12554">
        <v>5.967186367</v>
      </c>
      <c r="D12554">
        <v>1.6212368420000001</v>
      </c>
      <c r="E12554">
        <v>1.5691235349999999</v>
      </c>
      <c r="F12554">
        <v>1.425269635</v>
      </c>
      <c r="G12554">
        <v>0.73879269999999997</v>
      </c>
      <c r="H12554">
        <v>1.2539648729999999</v>
      </c>
      <c r="I12554">
        <v>4.7615071159999998</v>
      </c>
      <c r="J12554">
        <v>9.0204582339999995</v>
      </c>
      <c r="K12554">
        <v>2.0941040329999998</v>
      </c>
      <c r="L12554">
        <v>2.9167341310000001</v>
      </c>
      <c r="M12554">
        <v>2.161187113</v>
      </c>
      <c r="N12554">
        <v>2.4149448570000001</v>
      </c>
      <c r="O12554">
        <v>1.122203056</v>
      </c>
      <c r="P12554">
        <v>1.6553995189999999</v>
      </c>
      <c r="Q12554">
        <v>0.92876290800000005</v>
      </c>
    </row>
    <row r="12555" spans="1:17">
      <c r="A12555" t="s">
        <v>24475</v>
      </c>
      <c r="B12555" t="s">
        <v>5380</v>
      </c>
      <c r="C12555">
        <v>111.619376</v>
      </c>
      <c r="D12555">
        <v>2.192011602</v>
      </c>
      <c r="E12555">
        <v>1.3851027419999999</v>
      </c>
      <c r="F12555">
        <v>2.0793693649999998</v>
      </c>
      <c r="G12555">
        <v>2.6378892390000002</v>
      </c>
      <c r="H12555">
        <v>1.6667185410000001</v>
      </c>
      <c r="I12555">
        <v>17.720638449999999</v>
      </c>
      <c r="J12555">
        <v>2.5307208729999999</v>
      </c>
      <c r="K12555">
        <v>40.398630840000003</v>
      </c>
      <c r="L12555">
        <v>222.8802446</v>
      </c>
      <c r="M12555">
        <v>16.327636909999999</v>
      </c>
      <c r="N12555">
        <v>2.0115031120000002</v>
      </c>
      <c r="O12555">
        <v>48.062220480000001</v>
      </c>
      <c r="P12555">
        <v>3.3857507720000002</v>
      </c>
      <c r="Q12555">
        <v>42.84034406</v>
      </c>
    </row>
    <row r="12556" spans="1:17">
      <c r="A12556" t="s">
        <v>24476</v>
      </c>
      <c r="B12556" t="s">
        <v>9289</v>
      </c>
      <c r="C12556">
        <v>6.2782143609999999</v>
      </c>
      <c r="D12556">
        <v>0.71737789500000004</v>
      </c>
      <c r="E12556">
        <v>0.58355626400000005</v>
      </c>
      <c r="F12556">
        <v>0.84559175600000003</v>
      </c>
      <c r="G12556">
        <v>0.57059479499999999</v>
      </c>
      <c r="H12556">
        <v>0.48223616400000002</v>
      </c>
      <c r="I12556">
        <v>1.8311285879999999</v>
      </c>
      <c r="J12556">
        <v>2.0022957469999998</v>
      </c>
      <c r="K12556">
        <v>2.1585678050000001</v>
      </c>
      <c r="L12556">
        <v>2.8394923439999999</v>
      </c>
      <c r="M12556">
        <v>2.1565527860000002</v>
      </c>
      <c r="N12556">
        <v>1.287163925</v>
      </c>
      <c r="O12556">
        <v>2.0493010919999999</v>
      </c>
      <c r="P12556">
        <v>2.25071968</v>
      </c>
      <c r="Q12556">
        <v>0.72687946800000003</v>
      </c>
    </row>
    <row r="12557" spans="1:17">
      <c r="A12557" t="s">
        <v>24477</v>
      </c>
      <c r="B12557" t="s">
        <v>868</v>
      </c>
      <c r="C12557">
        <v>37.505857450000001</v>
      </c>
      <c r="D12557">
        <v>12.077276830000001</v>
      </c>
      <c r="E12557">
        <v>6.4976510059999999</v>
      </c>
      <c r="F12557">
        <v>4.5194269949999999</v>
      </c>
      <c r="G12557">
        <v>8.1045472400000005</v>
      </c>
      <c r="H12557">
        <v>5.0375761419999998</v>
      </c>
      <c r="I12557">
        <v>21.22066869</v>
      </c>
      <c r="J12557">
        <v>15.433067060000001</v>
      </c>
      <c r="K12557">
        <v>17.57237559</v>
      </c>
      <c r="L12557">
        <v>29.784828210000001</v>
      </c>
      <c r="M12557">
        <v>7.0814003950000002</v>
      </c>
      <c r="N12557">
        <v>10.990096449999999</v>
      </c>
      <c r="O12557">
        <v>25.648481480000001</v>
      </c>
      <c r="P12557">
        <v>11.71536978</v>
      </c>
      <c r="Q12557">
        <v>14.65248321</v>
      </c>
    </row>
    <row r="12558" spans="1:17">
      <c r="A12558" t="s">
        <v>24477</v>
      </c>
      <c r="B12558" t="s">
        <v>754</v>
      </c>
      <c r="C12558">
        <v>16.204939670000002</v>
      </c>
      <c r="D12558">
        <v>3.8575096480000002</v>
      </c>
      <c r="E12558">
        <v>2.8590708139999998</v>
      </c>
      <c r="F12558">
        <v>1.5207746799999999</v>
      </c>
      <c r="G12558">
        <v>3.163284091</v>
      </c>
      <c r="H12558">
        <v>3.7109612209999998</v>
      </c>
      <c r="I12558">
        <v>6.8987770160000004</v>
      </c>
      <c r="J12558">
        <v>3.508908355</v>
      </c>
      <c r="K12558">
        <v>6.1641894099999996</v>
      </c>
      <c r="L12558">
        <v>6.5505538589999999</v>
      </c>
      <c r="M12558">
        <v>12.944789180000001</v>
      </c>
      <c r="N12558">
        <v>2.5559538069999999</v>
      </c>
      <c r="O12558">
        <v>113.0302538</v>
      </c>
      <c r="P12558">
        <v>3.3071102529999998</v>
      </c>
      <c r="Q12558">
        <v>70.367541759999995</v>
      </c>
    </row>
    <row r="12559" spans="1:17">
      <c r="A12559" t="s">
        <v>24478</v>
      </c>
      <c r="B12559" t="s">
        <v>2201</v>
      </c>
      <c r="C12559">
        <v>7.2451637189999998</v>
      </c>
      <c r="D12559">
        <v>3.2100927060000002</v>
      </c>
      <c r="E12559">
        <v>4.5146712239999998</v>
      </c>
      <c r="F12559">
        <v>3.8039454450000001</v>
      </c>
      <c r="G12559">
        <v>5.1831458330000002</v>
      </c>
      <c r="H12559">
        <v>6.3600976989999998</v>
      </c>
      <c r="I12559">
        <v>0</v>
      </c>
      <c r="J12559">
        <v>2.7554164559999998</v>
      </c>
      <c r="K12559">
        <v>0.93907617700000001</v>
      </c>
      <c r="L12559">
        <v>1.961962368</v>
      </c>
      <c r="M12559">
        <v>0</v>
      </c>
      <c r="N12559">
        <v>1.9138401469999999</v>
      </c>
      <c r="O12559">
        <v>2.29253178</v>
      </c>
      <c r="P12559">
        <v>1.552863136</v>
      </c>
      <c r="Q12559">
        <v>2.1345252800000001</v>
      </c>
    </row>
    <row r="12560" spans="1:17">
      <c r="A12560" t="s">
        <v>24479</v>
      </c>
      <c r="B12560" t="s">
        <v>1282</v>
      </c>
      <c r="C12560">
        <v>6.8761641960000004</v>
      </c>
      <c r="D12560">
        <v>7.0788675100000003</v>
      </c>
      <c r="E12560">
        <v>7.616627072</v>
      </c>
      <c r="F12560">
        <v>8.8642816199999999</v>
      </c>
      <c r="G12560">
        <v>6.495693621</v>
      </c>
      <c r="H12560">
        <v>8.6991933750000001</v>
      </c>
      <c r="I12560">
        <v>21.824874179999998</v>
      </c>
      <c r="J12560">
        <v>9.2297005670000001</v>
      </c>
      <c r="K12560">
        <v>5.8717554520000004</v>
      </c>
      <c r="L12560">
        <v>4.8559049019999998</v>
      </c>
      <c r="M12560">
        <v>9.3170236989999999</v>
      </c>
      <c r="N12560">
        <v>6.7312438459999999</v>
      </c>
      <c r="O12560">
        <v>7.1672492090000004</v>
      </c>
      <c r="P12560">
        <v>13.28998371</v>
      </c>
      <c r="Q12560">
        <v>13.62458496</v>
      </c>
    </row>
    <row r="12561" spans="1:17">
      <c r="A12561" t="s">
        <v>24480</v>
      </c>
      <c r="B12561" t="s">
        <v>7678</v>
      </c>
      <c r="C12561">
        <v>2.6933108610000001</v>
      </c>
      <c r="D12561">
        <v>4.1103143559999999</v>
      </c>
      <c r="E12561">
        <v>4.0114984290000004</v>
      </c>
      <c r="F12561">
        <v>4.9288964609999999</v>
      </c>
      <c r="G12561">
        <v>3.3589427079999998</v>
      </c>
      <c r="H12561">
        <v>3.4479333990000001</v>
      </c>
      <c r="I12561">
        <v>6.1097679510000003</v>
      </c>
      <c r="J12561">
        <v>4.5524271880000002</v>
      </c>
      <c r="K12561">
        <v>6.3806143320000004</v>
      </c>
      <c r="L12561">
        <v>8.3198578110000003</v>
      </c>
      <c r="M12561">
        <v>3.4466236220000002</v>
      </c>
      <c r="N12561">
        <v>2.4347375090000001</v>
      </c>
      <c r="O12561">
        <v>2.9827831960000002</v>
      </c>
      <c r="P12561">
        <v>5.7918419180000003</v>
      </c>
      <c r="Q12561">
        <v>4.3200935549999997</v>
      </c>
    </row>
    <row r="12562" spans="1:17">
      <c r="A12562" t="s">
        <v>24481</v>
      </c>
      <c r="B12562" t="s">
        <v>4495</v>
      </c>
      <c r="C12562">
        <v>1.142075033</v>
      </c>
      <c r="D12562">
        <v>0.65782043599999995</v>
      </c>
      <c r="E12562">
        <v>0.75331815700000004</v>
      </c>
      <c r="F12562">
        <v>0.83947689800000003</v>
      </c>
      <c r="G12562">
        <v>0.98607491000000003</v>
      </c>
      <c r="H12562">
        <v>0.87723969199999996</v>
      </c>
      <c r="I12562">
        <v>1.332408308</v>
      </c>
      <c r="J12562">
        <v>1.4188565930000001</v>
      </c>
      <c r="K12562">
        <v>1.243444894</v>
      </c>
      <c r="L12562">
        <v>0.86595462899999998</v>
      </c>
      <c r="M12562">
        <v>3.0691725839999999</v>
      </c>
      <c r="N12562">
        <v>1.4923295569999999</v>
      </c>
      <c r="O12562">
        <v>5.3122576840000004</v>
      </c>
      <c r="P12562">
        <v>1.130893192</v>
      </c>
      <c r="Q12562">
        <v>1.2561586819999999</v>
      </c>
    </row>
    <row r="12563" spans="1:17">
      <c r="A12563" t="s">
        <v>15917</v>
      </c>
      <c r="B12563" t="s">
        <v>24482</v>
      </c>
      <c r="C12563">
        <v>4.5632522870000001</v>
      </c>
      <c r="D12563">
        <v>1.0109131730000001</v>
      </c>
      <c r="E12563">
        <v>0</v>
      </c>
      <c r="F12563">
        <v>0.31057381499999998</v>
      </c>
      <c r="G12563">
        <v>0</v>
      </c>
      <c r="H12563">
        <v>0</v>
      </c>
      <c r="I12563">
        <v>6.6546801679999996</v>
      </c>
      <c r="J12563">
        <v>0.57848522300000005</v>
      </c>
      <c r="K12563">
        <v>5.1752955079999996</v>
      </c>
      <c r="L12563">
        <v>1.4416629560000001</v>
      </c>
      <c r="M12563">
        <v>0</v>
      </c>
      <c r="N12563">
        <v>0.56252097099999998</v>
      </c>
      <c r="O12563">
        <v>0</v>
      </c>
      <c r="P12563">
        <v>2.0538974290000001</v>
      </c>
      <c r="Q12563">
        <v>3.1369266539999998</v>
      </c>
    </row>
    <row r="12564" spans="1:17">
      <c r="A12564" t="s">
        <v>15917</v>
      </c>
      <c r="B12564" t="s">
        <v>24483</v>
      </c>
      <c r="C12564">
        <v>0</v>
      </c>
      <c r="D12564">
        <v>0.75609621599999999</v>
      </c>
      <c r="E12564">
        <v>0.54465445000000001</v>
      </c>
      <c r="F12564">
        <v>0.23228868</v>
      </c>
      <c r="G12564">
        <v>0</v>
      </c>
      <c r="H12564">
        <v>0</v>
      </c>
      <c r="I12564">
        <v>0</v>
      </c>
      <c r="J12564">
        <v>0.43266870000000002</v>
      </c>
      <c r="K12564">
        <v>1.5483115489999999</v>
      </c>
      <c r="L12564">
        <v>1.078268574</v>
      </c>
      <c r="M12564">
        <v>0</v>
      </c>
      <c r="N12564">
        <v>0.210364248</v>
      </c>
      <c r="O12564">
        <v>0</v>
      </c>
      <c r="P12564">
        <v>0.51205982699999997</v>
      </c>
      <c r="Q12564">
        <v>0</v>
      </c>
    </row>
    <row r="12565" spans="1:17">
      <c r="A12565" t="e">
        <v>#N/A</v>
      </c>
      <c r="B12565" t="s">
        <v>24484</v>
      </c>
      <c r="C12565">
        <v>26.586330390000001</v>
      </c>
      <c r="D12565">
        <v>0.196325412</v>
      </c>
      <c r="E12565">
        <v>0.18856420199999999</v>
      </c>
      <c r="F12565">
        <v>0.120630602</v>
      </c>
      <c r="G12565">
        <v>0.153032055</v>
      </c>
      <c r="H12565">
        <v>1.7017697030000001</v>
      </c>
      <c r="I12565">
        <v>6.4618943690000004</v>
      </c>
      <c r="J12565">
        <v>0.67407183699999995</v>
      </c>
      <c r="K12565">
        <v>9.6487054449999992</v>
      </c>
      <c r="L12565">
        <v>24.078246320000002</v>
      </c>
      <c r="M12565">
        <v>3.4022464939999999</v>
      </c>
      <c r="N12565">
        <v>0.43697981000000002</v>
      </c>
      <c r="O12565">
        <v>8.8331347880000006</v>
      </c>
      <c r="P12565">
        <v>0</v>
      </c>
      <c r="Q12565">
        <v>0.609210005</v>
      </c>
    </row>
    <row r="12566" spans="1:17">
      <c r="A12566" t="s">
        <v>24485</v>
      </c>
      <c r="B12566" t="s">
        <v>24486</v>
      </c>
      <c r="C12566">
        <v>6.1918005249999997</v>
      </c>
      <c r="D12566">
        <v>0.70662876699999999</v>
      </c>
      <c r="E12566">
        <v>0.47907815300000001</v>
      </c>
      <c r="F12566">
        <v>0.153240874</v>
      </c>
      <c r="G12566">
        <v>0.55080415199999999</v>
      </c>
      <c r="H12566">
        <v>0.86472477800000003</v>
      </c>
      <c r="I12566">
        <v>1.6417498100000001</v>
      </c>
      <c r="J12566">
        <v>0.64222109999999999</v>
      </c>
      <c r="K12566">
        <v>1.36189512</v>
      </c>
      <c r="L12566">
        <v>1.8968904680000001</v>
      </c>
      <c r="M12566">
        <v>2.5211558529999998</v>
      </c>
      <c r="N12566">
        <v>0.971441259</v>
      </c>
      <c r="O12566">
        <v>6.6494879070000001</v>
      </c>
      <c r="P12566">
        <v>0.64746138099999995</v>
      </c>
      <c r="Q12566">
        <v>2.1927131559999999</v>
      </c>
    </row>
    <row r="12567" spans="1:17">
      <c r="A12567" t="s">
        <v>24487</v>
      </c>
      <c r="B12567" t="s">
        <v>24488</v>
      </c>
      <c r="C12567">
        <v>40.518236350000002</v>
      </c>
      <c r="D12567">
        <v>6.5594913220000004</v>
      </c>
      <c r="E12567">
        <v>3.9790604369999998</v>
      </c>
      <c r="F12567">
        <v>4.0304277309999996</v>
      </c>
      <c r="G12567">
        <v>1.614632547</v>
      </c>
      <c r="H12567">
        <v>7.1821103260000001</v>
      </c>
      <c r="I12567">
        <v>11.363180290000001</v>
      </c>
      <c r="J12567">
        <v>8.0998845999999993</v>
      </c>
      <c r="K12567">
        <v>12.72536813</v>
      </c>
      <c r="L12567">
        <v>20.678343000000002</v>
      </c>
      <c r="M12567">
        <v>32.905501000000001</v>
      </c>
      <c r="N12567">
        <v>7.8763549590000004</v>
      </c>
      <c r="O12567">
        <v>25.88830699</v>
      </c>
      <c r="P12567">
        <v>5.3775943389999998</v>
      </c>
      <c r="Q12567">
        <v>20.354510869999999</v>
      </c>
    </row>
    <row r="12568" spans="1:17">
      <c r="A12568" t="s">
        <v>24489</v>
      </c>
      <c r="B12568" t="s">
        <v>7640</v>
      </c>
      <c r="C12568">
        <v>121.15032909999999</v>
      </c>
      <c r="D12568">
        <v>5.9504157480000002</v>
      </c>
      <c r="E12568">
        <v>6.3105130789999997</v>
      </c>
      <c r="F12568">
        <v>3.9608682169999998</v>
      </c>
      <c r="G12568">
        <v>6.4742097730000001</v>
      </c>
      <c r="H12568">
        <v>10.960503729999999</v>
      </c>
      <c r="I12568">
        <v>33.866280539999998</v>
      </c>
      <c r="J12568">
        <v>17.060806899999999</v>
      </c>
      <c r="K12568">
        <v>39.093817610000002</v>
      </c>
      <c r="L12568">
        <v>69.831770340000006</v>
      </c>
      <c r="M12568">
        <v>43.503115229999999</v>
      </c>
      <c r="N12568">
        <v>16.107117259999999</v>
      </c>
      <c r="O12568">
        <v>67.860338569999996</v>
      </c>
      <c r="P12568">
        <v>11.879718609999999</v>
      </c>
      <c r="Q12568">
        <v>20.580236620000001</v>
      </c>
    </row>
    <row r="12569" spans="1:17">
      <c r="A12569" t="s">
        <v>24490</v>
      </c>
      <c r="B12569" t="s">
        <v>8363</v>
      </c>
      <c r="C12569">
        <v>5.2068089410000002</v>
      </c>
      <c r="D12569">
        <v>9.0960335830000005</v>
      </c>
      <c r="E12569">
        <v>4.5264918119999997</v>
      </c>
      <c r="F12569">
        <v>3.8069905500000001</v>
      </c>
      <c r="G12569">
        <v>8.7086043990000004</v>
      </c>
      <c r="H12569">
        <v>11.48400296</v>
      </c>
      <c r="I12569">
        <v>4.1220182090000002</v>
      </c>
      <c r="J12569">
        <v>3.6963872050000002</v>
      </c>
      <c r="K12569">
        <v>8.7059059669999996</v>
      </c>
      <c r="L12569">
        <v>11.091872260000001</v>
      </c>
      <c r="M12569">
        <v>3.1411951600000001</v>
      </c>
      <c r="N12569">
        <v>2.8608325190000001</v>
      </c>
      <c r="O12569">
        <v>3.4598565899999998</v>
      </c>
      <c r="P12569">
        <v>3.749694587</v>
      </c>
      <c r="Q12569">
        <v>7.5677225510000001</v>
      </c>
    </row>
    <row r="12570" spans="1:17">
      <c r="A12570" t="s">
        <v>24491</v>
      </c>
      <c r="B12570" t="s">
        <v>24492</v>
      </c>
      <c r="C12570">
        <v>0</v>
      </c>
      <c r="D12570">
        <v>1.1532055729999999</v>
      </c>
      <c r="E12570">
        <v>2.030630457</v>
      </c>
      <c r="F12570">
        <v>0.47238538200000002</v>
      </c>
      <c r="G12570">
        <v>0.59926838199999999</v>
      </c>
      <c r="H12570">
        <v>7.996887547</v>
      </c>
      <c r="I12570">
        <v>0</v>
      </c>
      <c r="J12570">
        <v>1.099851106</v>
      </c>
      <c r="K12570">
        <v>1.5743335919999999</v>
      </c>
      <c r="L12570">
        <v>4.3855629409999999</v>
      </c>
      <c r="M12570">
        <v>0</v>
      </c>
      <c r="N12570">
        <v>0.21389978100000001</v>
      </c>
      <c r="O12570">
        <v>0</v>
      </c>
      <c r="P12570">
        <v>0.26033293699999999</v>
      </c>
      <c r="Q12570">
        <v>2.3856459010000002</v>
      </c>
    </row>
    <row r="12571" spans="1:17">
      <c r="A12571" t="s">
        <v>24493</v>
      </c>
      <c r="B12571" t="s">
        <v>9301</v>
      </c>
      <c r="C12571">
        <v>14.422852109999999</v>
      </c>
      <c r="D12571">
        <v>4.4732025249999996</v>
      </c>
      <c r="E12571">
        <v>3.495059795</v>
      </c>
      <c r="F12571">
        <v>1.7669083029999999</v>
      </c>
      <c r="G12571">
        <v>4.2062733799999998</v>
      </c>
      <c r="H12571">
        <v>11.262981509999999</v>
      </c>
      <c r="I12571">
        <v>8.1795496439999997</v>
      </c>
      <c r="J12571">
        <v>4.6928687719999997</v>
      </c>
      <c r="K12571">
        <v>9.9597829040000008</v>
      </c>
      <c r="L12571">
        <v>11.23960048</v>
      </c>
      <c r="M12571">
        <v>10.45890443</v>
      </c>
      <c r="N12571">
        <v>3.2200341899999998</v>
      </c>
      <c r="O12571">
        <v>12.60091828</v>
      </c>
      <c r="P12571">
        <v>3.6545612520000001</v>
      </c>
      <c r="Q12571">
        <v>8.3724414150000008</v>
      </c>
    </row>
    <row r="12572" spans="1:17">
      <c r="A12572" t="s">
        <v>24493</v>
      </c>
      <c r="B12572" t="s">
        <v>606</v>
      </c>
      <c r="C12572">
        <v>64.884307100000001</v>
      </c>
      <c r="D12572">
        <v>16.995727980000002</v>
      </c>
      <c r="E12572">
        <v>15.36872775</v>
      </c>
      <c r="F12572">
        <v>22.218917179999998</v>
      </c>
      <c r="G12572">
        <v>18.039636359999999</v>
      </c>
      <c r="H12572">
        <v>20.217427659999998</v>
      </c>
      <c r="I12572">
        <v>21.423861649999999</v>
      </c>
      <c r="J12572">
        <v>29.642508849999999</v>
      </c>
      <c r="K12572">
        <v>64.793472420000001</v>
      </c>
      <c r="L12572">
        <v>103.6544269</v>
      </c>
      <c r="M12572">
        <v>7.8332355050000002</v>
      </c>
      <c r="N12572">
        <v>14.48769427</v>
      </c>
      <c r="O12572">
        <v>20.78909501</v>
      </c>
      <c r="P12572">
        <v>9.0612325990000002</v>
      </c>
      <c r="Q12572">
        <v>23.564146659999999</v>
      </c>
    </row>
    <row r="12573" spans="1:17">
      <c r="A12573" t="s">
        <v>24493</v>
      </c>
      <c r="B12573" t="s">
        <v>24494</v>
      </c>
      <c r="C12573">
        <v>65.887642709999994</v>
      </c>
      <c r="D12573">
        <v>24.240315429999999</v>
      </c>
      <c r="E12573">
        <v>24.033071580000001</v>
      </c>
      <c r="F12573">
        <v>32.030689719999998</v>
      </c>
      <c r="G12573">
        <v>25.193174500000001</v>
      </c>
      <c r="H12573">
        <v>51.060848460000003</v>
      </c>
      <c r="I12573">
        <v>42.895196239999997</v>
      </c>
      <c r="J12573">
        <v>41.613853650000003</v>
      </c>
      <c r="K12573">
        <v>72.056037459999999</v>
      </c>
      <c r="L12573">
        <v>71.368477260000006</v>
      </c>
      <c r="M12573">
        <v>42.91095507</v>
      </c>
      <c r="N12573">
        <v>25.091480310000001</v>
      </c>
      <c r="O12573">
        <v>71.666110990000007</v>
      </c>
      <c r="P12573">
        <v>15.88698439</v>
      </c>
      <c r="Q12573">
        <v>38.822818759999997</v>
      </c>
    </row>
    <row r="12574" spans="1:17">
      <c r="A12574" t="s">
        <v>24493</v>
      </c>
      <c r="B12574" t="s">
        <v>24495</v>
      </c>
      <c r="C12574">
        <v>0.94502135499999995</v>
      </c>
      <c r="D12574">
        <v>1.046769361</v>
      </c>
      <c r="E12574">
        <v>1.0053880770000001</v>
      </c>
      <c r="F12574">
        <v>1.4149941989999999</v>
      </c>
      <c r="G12574">
        <v>1.3055000000000001</v>
      </c>
      <c r="H12574">
        <v>36.294035780000002</v>
      </c>
      <c r="I12574">
        <v>0</v>
      </c>
      <c r="J12574">
        <v>1.5574093010000001</v>
      </c>
      <c r="K12574">
        <v>2.143543449</v>
      </c>
      <c r="L12574">
        <v>4.7769518529999999</v>
      </c>
      <c r="M12574">
        <v>0</v>
      </c>
      <c r="N12574">
        <v>1.0484515590000001</v>
      </c>
      <c r="O12574">
        <v>0</v>
      </c>
      <c r="P12574">
        <v>1.843181027</v>
      </c>
      <c r="Q12574">
        <v>7.1460194140000004</v>
      </c>
    </row>
    <row r="12575" spans="1:17">
      <c r="A12575" t="s">
        <v>24496</v>
      </c>
      <c r="B12575" t="s">
        <v>24497</v>
      </c>
      <c r="C12575">
        <v>6.4027028220000002</v>
      </c>
      <c r="D12575">
        <v>1.8912174079999999</v>
      </c>
      <c r="E12575">
        <v>1.816453085</v>
      </c>
      <c r="F12575">
        <v>0.87153272000000004</v>
      </c>
      <c r="G12575">
        <v>3.0097622199999998</v>
      </c>
      <c r="H12575">
        <v>2.1857700100000002</v>
      </c>
      <c r="I12575">
        <v>0.51873260600000004</v>
      </c>
      <c r="J12575">
        <v>0.94695190900000004</v>
      </c>
      <c r="K12575">
        <v>2.5818528500000002</v>
      </c>
      <c r="L12575">
        <v>4.0455968210000002</v>
      </c>
      <c r="M12575">
        <v>8.8763175109999999</v>
      </c>
      <c r="N12575">
        <v>1.0962133489999999</v>
      </c>
      <c r="O12575">
        <v>8.6665994679999994</v>
      </c>
      <c r="P12575">
        <v>0.960608358</v>
      </c>
      <c r="Q12575">
        <v>2.6897592449999999</v>
      </c>
    </row>
    <row r="12576" spans="1:17">
      <c r="A12576" t="s">
        <v>24498</v>
      </c>
      <c r="B12576" t="s">
        <v>1699</v>
      </c>
      <c r="C12576">
        <v>4.3082270100000004</v>
      </c>
      <c r="D12576">
        <v>3.340457872</v>
      </c>
      <c r="E12576">
        <v>3.1429240410000001</v>
      </c>
      <c r="F12576">
        <v>4.2725885000000003</v>
      </c>
      <c r="G12576">
        <v>1.8067361209999999</v>
      </c>
      <c r="H12576">
        <v>3.5455648960000001</v>
      </c>
      <c r="I12576">
        <v>2.2438470760000002</v>
      </c>
      <c r="J12576">
        <v>4.1741890120000003</v>
      </c>
      <c r="K12576">
        <v>3.7692502459999999</v>
      </c>
      <c r="L12576">
        <v>3.6943956070000001</v>
      </c>
      <c r="M12576">
        <v>0.59070300499999995</v>
      </c>
      <c r="N12576">
        <v>2.0105304309999998</v>
      </c>
      <c r="O12576">
        <v>2.3856338529999999</v>
      </c>
      <c r="P12576">
        <v>5.4479807869999997</v>
      </c>
      <c r="Q12576">
        <v>3.8077895079999999</v>
      </c>
    </row>
    <row r="12577" spans="1:17">
      <c r="A12577" t="s">
        <v>24499</v>
      </c>
      <c r="B12577" t="s">
        <v>5687</v>
      </c>
      <c r="C12577">
        <v>6.115307091</v>
      </c>
      <c r="D12577">
        <v>1.7781031789999999</v>
      </c>
      <c r="E12577">
        <v>1.7078105299999999</v>
      </c>
      <c r="F12577">
        <v>1.768876683</v>
      </c>
      <c r="G12577">
        <v>1.4849986989999999</v>
      </c>
      <c r="H12577">
        <v>1.4678846489999999</v>
      </c>
      <c r="I12577">
        <v>3.0655872780000002</v>
      </c>
      <c r="J12577">
        <v>1.6958370599999999</v>
      </c>
      <c r="K12577">
        <v>4.6814750849999998</v>
      </c>
      <c r="L12577">
        <v>3.0187528339999998</v>
      </c>
      <c r="M12577">
        <v>3.3014858390000001</v>
      </c>
      <c r="N12577">
        <v>1.2249993939999999</v>
      </c>
      <c r="O12577">
        <v>2.7513563959999998</v>
      </c>
      <c r="P12577">
        <v>1.9783375750000001</v>
      </c>
      <c r="Q12577">
        <v>4.2038591350000001</v>
      </c>
    </row>
    <row r="12578" spans="1:17">
      <c r="A12578" t="s">
        <v>24500</v>
      </c>
      <c r="B12578" t="s">
        <v>1321</v>
      </c>
      <c r="C12578">
        <v>3.6438911649999999</v>
      </c>
      <c r="D12578">
        <v>0.85616777399999999</v>
      </c>
      <c r="E12578">
        <v>0.76358417999999995</v>
      </c>
      <c r="F12578">
        <v>0.97697885799999995</v>
      </c>
      <c r="G12578">
        <v>1.220328342</v>
      </c>
      <c r="H12578">
        <v>0.80574700300000002</v>
      </c>
      <c r="I12578">
        <v>1.9323483050000001</v>
      </c>
      <c r="J12578">
        <v>1.4837991290000001</v>
      </c>
      <c r="K12578">
        <v>1.0519410819999999</v>
      </c>
      <c r="L12578">
        <v>1.8140283070000001</v>
      </c>
      <c r="M12578">
        <v>2.7554557829999999</v>
      </c>
      <c r="N12578">
        <v>1.1433915569999999</v>
      </c>
      <c r="O12578">
        <v>3.790952619</v>
      </c>
      <c r="P12578">
        <v>2.1039634679999999</v>
      </c>
      <c r="Q12578">
        <v>1.3663244699999999</v>
      </c>
    </row>
    <row r="12579" spans="1:17">
      <c r="A12579" t="s">
        <v>24501</v>
      </c>
      <c r="B12579" t="s">
        <v>1299</v>
      </c>
      <c r="C12579">
        <v>4.5457481509999997</v>
      </c>
      <c r="D12579">
        <v>3.4788496339999999</v>
      </c>
      <c r="E12579">
        <v>4.0447587330000001</v>
      </c>
      <c r="F12579">
        <v>3.431333043</v>
      </c>
      <c r="G12579">
        <v>3.0685019809999998</v>
      </c>
      <c r="H12579">
        <v>2.69808264</v>
      </c>
      <c r="I12579">
        <v>4.2185522549999996</v>
      </c>
      <c r="J12579">
        <v>3.7195364899999999</v>
      </c>
      <c r="K12579">
        <v>2.499609038</v>
      </c>
      <c r="L12579">
        <v>9.0519891520000009</v>
      </c>
      <c r="M12579">
        <v>2.1153393810000001</v>
      </c>
      <c r="N12579">
        <v>2.615028278</v>
      </c>
      <c r="O12579">
        <v>2.5934361350000001</v>
      </c>
      <c r="P12579">
        <v>2.2320206219999998</v>
      </c>
      <c r="Q12579">
        <v>4.1665249949999996</v>
      </c>
    </row>
    <row r="12580" spans="1:17">
      <c r="A12580" t="e">
        <v>#N/A</v>
      </c>
      <c r="B12580" t="s">
        <v>24502</v>
      </c>
      <c r="C12580">
        <v>4.8632894840000001</v>
      </c>
      <c r="D12580">
        <v>0.44890894100000001</v>
      </c>
      <c r="E12580">
        <v>0</v>
      </c>
      <c r="F12580">
        <v>0</v>
      </c>
      <c r="G12580">
        <v>0</v>
      </c>
      <c r="H12580">
        <v>0</v>
      </c>
      <c r="I12580">
        <v>0</v>
      </c>
      <c r="J12580">
        <v>0.15413026299999999</v>
      </c>
      <c r="K12580">
        <v>0.73541000000000001</v>
      </c>
      <c r="L12580">
        <v>1.0243022369999999</v>
      </c>
      <c r="M12580">
        <v>0.77794252500000005</v>
      </c>
      <c r="N12580">
        <v>4.9958928E-2</v>
      </c>
      <c r="O12580">
        <v>2.2441613839999999</v>
      </c>
      <c r="P12580">
        <v>0.18241189099999999</v>
      </c>
      <c r="Q12580">
        <v>0</v>
      </c>
    </row>
    <row r="12581" spans="1:17">
      <c r="A12581" t="e">
        <v>#N/A</v>
      </c>
      <c r="B12581" t="s">
        <v>24503</v>
      </c>
      <c r="C12581">
        <v>0</v>
      </c>
      <c r="D12581">
        <v>0</v>
      </c>
      <c r="E12581">
        <v>0</v>
      </c>
      <c r="F12581">
        <v>0</v>
      </c>
      <c r="G12581">
        <v>0.82922020299999999</v>
      </c>
      <c r="H12581">
        <v>0</v>
      </c>
      <c r="I12581">
        <v>0</v>
      </c>
      <c r="J12581">
        <v>0.60875479799999999</v>
      </c>
      <c r="K12581">
        <v>0</v>
      </c>
      <c r="L12581">
        <v>0</v>
      </c>
      <c r="M12581">
        <v>0</v>
      </c>
      <c r="N12581">
        <v>0</v>
      </c>
      <c r="O12581">
        <v>0</v>
      </c>
      <c r="P12581">
        <v>0.72045626900000004</v>
      </c>
      <c r="Q12581">
        <v>0</v>
      </c>
    </row>
    <row r="12582" spans="1:17">
      <c r="A12582" t="s">
        <v>24504</v>
      </c>
      <c r="B12582" t="s">
        <v>7171</v>
      </c>
      <c r="C12582">
        <v>6.8729447439999998</v>
      </c>
      <c r="D12582">
        <v>8.0101336449999998</v>
      </c>
      <c r="E12582">
        <v>7.2166057810000002</v>
      </c>
      <c r="F12582">
        <v>7.4843345330000002</v>
      </c>
      <c r="G12582">
        <v>4.5925118940000003</v>
      </c>
      <c r="H12582">
        <v>0.34429436299999999</v>
      </c>
      <c r="I12582">
        <v>11.766071630000001</v>
      </c>
      <c r="J12582">
        <v>16.402902449999999</v>
      </c>
      <c r="K12582">
        <v>16.94516076</v>
      </c>
      <c r="L12582">
        <v>8.3078174960000002</v>
      </c>
      <c r="M12582">
        <v>1.720817872</v>
      </c>
      <c r="N12582">
        <v>12.85596499</v>
      </c>
      <c r="O12582">
        <v>5.6259924249999997</v>
      </c>
      <c r="P12582">
        <v>13.539573239999999</v>
      </c>
      <c r="Q12582">
        <v>7.1897360179999996</v>
      </c>
    </row>
    <row r="12583" spans="1:17">
      <c r="A12583" t="e">
        <v>#N/A</v>
      </c>
      <c r="B12583" t="s">
        <v>2772</v>
      </c>
      <c r="C12583">
        <v>1767.7315920000001</v>
      </c>
      <c r="D12583">
        <v>7.8099206690000003</v>
      </c>
      <c r="E12583">
        <v>4.8221845229999998</v>
      </c>
      <c r="F12583">
        <v>10.283023249999999</v>
      </c>
      <c r="G12583">
        <v>5.2180198170000001</v>
      </c>
      <c r="H12583">
        <v>21.276271950000002</v>
      </c>
      <c r="I12583">
        <v>1902.224095</v>
      </c>
      <c r="J12583">
        <v>6.3845015439999999</v>
      </c>
      <c r="K12583">
        <v>939.01319060000003</v>
      </c>
      <c r="L12583">
        <v>136.834912</v>
      </c>
      <c r="M12583">
        <v>2426.5070940000001</v>
      </c>
      <c r="N12583">
        <v>40.35401968</v>
      </c>
      <c r="O12583">
        <v>1701.1564330000001</v>
      </c>
      <c r="P12583">
        <v>15.867610020000001</v>
      </c>
      <c r="Q12583">
        <v>242.34671159999999</v>
      </c>
    </row>
    <row r="12584" spans="1:17">
      <c r="A12584" t="s">
        <v>24505</v>
      </c>
      <c r="B12584" t="s">
        <v>24506</v>
      </c>
      <c r="C12584">
        <v>1.3347586680000001</v>
      </c>
      <c r="D12584">
        <v>0.768803715</v>
      </c>
      <c r="E12584">
        <v>0.39760596399999998</v>
      </c>
      <c r="F12584">
        <v>0.726746742</v>
      </c>
      <c r="G12584">
        <v>0.59926838199999999</v>
      </c>
      <c r="H12584">
        <v>0.41009679700000001</v>
      </c>
      <c r="I12584">
        <v>1.1679028220000001</v>
      </c>
      <c r="J12584">
        <v>2.4365932199999998</v>
      </c>
      <c r="K12584">
        <v>1.81653876</v>
      </c>
      <c r="L12584">
        <v>1.3494039819999999</v>
      </c>
      <c r="M12584">
        <v>0</v>
      </c>
      <c r="N12584">
        <v>2.435166739</v>
      </c>
      <c r="O12584">
        <v>1.1825729540000001</v>
      </c>
      <c r="P12584">
        <v>5.1666075290000002</v>
      </c>
      <c r="Q12584">
        <v>0.73404489299999998</v>
      </c>
    </row>
    <row r="12585" spans="1:17">
      <c r="A12585" t="s">
        <v>24507</v>
      </c>
      <c r="B12585" t="s">
        <v>1930</v>
      </c>
      <c r="C12585">
        <v>2.7628101219999999</v>
      </c>
      <c r="D12585">
        <v>16.49633815</v>
      </c>
      <c r="E12585">
        <v>11.309286670000001</v>
      </c>
      <c r="F12585">
        <v>20.003466750000001</v>
      </c>
      <c r="G12585">
        <v>12.54053568</v>
      </c>
      <c r="H12585">
        <v>35.470106819999998</v>
      </c>
      <c r="I12585">
        <v>19.37786049</v>
      </c>
      <c r="J12585">
        <v>29.420368889999999</v>
      </c>
      <c r="K12585">
        <v>17.60655646</v>
      </c>
      <c r="L12585">
        <v>7.2321970569999996</v>
      </c>
      <c r="M12585">
        <v>1.7677808319999999</v>
      </c>
      <c r="N12585">
        <v>12.033719570000001</v>
      </c>
      <c r="O12585">
        <v>3.6425620429999999</v>
      </c>
      <c r="P12585">
        <v>29.9828239</v>
      </c>
      <c r="Q12585">
        <v>16.55056094</v>
      </c>
    </row>
    <row r="12586" spans="1:17">
      <c r="A12586" t="e">
        <v>#N/A</v>
      </c>
      <c r="B12586" t="s">
        <v>24508</v>
      </c>
      <c r="C12586">
        <v>25.582480740000001</v>
      </c>
      <c r="D12586">
        <v>7.8263764650000001</v>
      </c>
      <c r="E12586">
        <v>3.3696812199999999</v>
      </c>
      <c r="F12586">
        <v>2.155693764</v>
      </c>
      <c r="G12586">
        <v>4.20725295</v>
      </c>
      <c r="H12586">
        <v>9.8250845529999999</v>
      </c>
      <c r="I12586">
        <v>3.5530888209999998</v>
      </c>
      <c r="J12586">
        <v>9.1115688699999993</v>
      </c>
      <c r="K12586">
        <v>17.131907429999998</v>
      </c>
      <c r="L12586">
        <v>37.717134969999996</v>
      </c>
      <c r="M12586">
        <v>2.338417207</v>
      </c>
      <c r="N12586">
        <v>3.9044597209999998</v>
      </c>
      <c r="O12586">
        <v>13.49144809</v>
      </c>
      <c r="P12586">
        <v>9.5040720780000001</v>
      </c>
      <c r="Q12586">
        <v>11.7241477</v>
      </c>
    </row>
    <row r="12587" spans="1:17">
      <c r="A12587" t="e">
        <v>#N/A</v>
      </c>
      <c r="B12587" t="s">
        <v>24509</v>
      </c>
      <c r="C12587">
        <v>80.891879459999998</v>
      </c>
      <c r="D12587">
        <v>3.7726862730000001</v>
      </c>
      <c r="E12587">
        <v>0.90588575199999999</v>
      </c>
      <c r="F12587">
        <v>0.579524335</v>
      </c>
      <c r="G12587">
        <v>2.2055547679999998</v>
      </c>
      <c r="H12587">
        <v>0</v>
      </c>
      <c r="I12587">
        <v>6.2087479920000002</v>
      </c>
      <c r="J12587">
        <v>7.0163697379999999</v>
      </c>
      <c r="K12587">
        <v>5.7941968270000004</v>
      </c>
      <c r="L12587">
        <v>16.140680100000001</v>
      </c>
      <c r="M12587">
        <v>0</v>
      </c>
      <c r="N12587">
        <v>7.8723940060000004</v>
      </c>
      <c r="O12587">
        <v>4.7150524750000002</v>
      </c>
      <c r="P12587">
        <v>5.748795383</v>
      </c>
      <c r="Q12587">
        <v>5.8534404569999996</v>
      </c>
    </row>
    <row r="12588" spans="1:17">
      <c r="A12588" t="s">
        <v>24510</v>
      </c>
      <c r="B12588" t="s">
        <v>1406</v>
      </c>
      <c r="C12588">
        <v>14.6826127</v>
      </c>
      <c r="D12588">
        <v>0.54975047799999999</v>
      </c>
      <c r="E12588">
        <v>0.81402703200000004</v>
      </c>
      <c r="F12588">
        <v>0.92892208099999996</v>
      </c>
      <c r="G12588">
        <v>0.60707057499999995</v>
      </c>
      <c r="H12588">
        <v>0.63537280500000004</v>
      </c>
      <c r="I12588">
        <v>3.0157664259999999</v>
      </c>
      <c r="J12588">
        <v>1.33700478</v>
      </c>
      <c r="K12588">
        <v>2.0638985189999999</v>
      </c>
      <c r="L12588">
        <v>3.6586619229999999</v>
      </c>
      <c r="M12588">
        <v>7.1452287410000004</v>
      </c>
      <c r="N12588">
        <v>0.91772324699999996</v>
      </c>
      <c r="O12588">
        <v>8.7028960560000002</v>
      </c>
      <c r="P12588">
        <v>0.52744469999999999</v>
      </c>
      <c r="Q12588">
        <v>2.5588650570000002</v>
      </c>
    </row>
    <row r="12589" spans="1:17">
      <c r="A12589" t="s">
        <v>24511</v>
      </c>
      <c r="B12589" t="s">
        <v>8370</v>
      </c>
      <c r="C12589">
        <v>2.2353143819999999</v>
      </c>
      <c r="D12589">
        <v>1.4855909410000001</v>
      </c>
      <c r="E12589">
        <v>1.426861997</v>
      </c>
      <c r="F12589">
        <v>1.673484344</v>
      </c>
      <c r="G12589">
        <v>1.157990866</v>
      </c>
      <c r="H12589">
        <v>0</v>
      </c>
      <c r="I12589">
        <v>0.81495068400000004</v>
      </c>
      <c r="J12589">
        <v>0.85011495500000001</v>
      </c>
      <c r="K12589">
        <v>1.7745871200000001</v>
      </c>
      <c r="L12589">
        <v>1.412400514</v>
      </c>
      <c r="M12589">
        <v>0</v>
      </c>
      <c r="N12589">
        <v>2.8244033339999999</v>
      </c>
      <c r="O12589">
        <v>1.856671543</v>
      </c>
      <c r="P12589">
        <v>2.9344700530000001</v>
      </c>
      <c r="Q12589">
        <v>0.76831356500000003</v>
      </c>
    </row>
    <row r="12590" spans="1:17">
      <c r="A12590" t="s">
        <v>24512</v>
      </c>
      <c r="B12590" t="s">
        <v>6273</v>
      </c>
      <c r="C12590">
        <v>1.959546059</v>
      </c>
      <c r="D12590">
        <v>4.6666294319999997</v>
      </c>
      <c r="E12590">
        <v>3.4397868250000001</v>
      </c>
      <c r="F12590">
        <v>3.000739882</v>
      </c>
      <c r="G12590">
        <v>2.6224211890000002</v>
      </c>
      <c r="H12590">
        <v>0.376286919</v>
      </c>
      <c r="I12590">
        <v>12.859399760000001</v>
      </c>
      <c r="J12590">
        <v>9.2533617869999993</v>
      </c>
      <c r="K12590">
        <v>2.6668426680000001</v>
      </c>
      <c r="L12590">
        <v>0.92861563999999996</v>
      </c>
      <c r="M12590">
        <v>4.7017997219999996</v>
      </c>
      <c r="N12590">
        <v>3.623355723</v>
      </c>
      <c r="O12590">
        <v>9.2231572150000005</v>
      </c>
      <c r="P12590">
        <v>5.144895301</v>
      </c>
      <c r="Q12590">
        <v>3.0308739729999998</v>
      </c>
    </row>
    <row r="12591" spans="1:17">
      <c r="A12591" t="s">
        <v>24513</v>
      </c>
      <c r="B12591" t="s">
        <v>9169</v>
      </c>
      <c r="C12591">
        <v>3.7931052310000002</v>
      </c>
      <c r="D12591">
        <v>14.495171770000001</v>
      </c>
      <c r="E12591">
        <v>23.506227200000001</v>
      </c>
      <c r="F12591">
        <v>11.7461798</v>
      </c>
      <c r="G12591">
        <v>16.374956950000001</v>
      </c>
      <c r="H12591">
        <v>22.943997679999999</v>
      </c>
      <c r="I12591">
        <v>21.434793580000001</v>
      </c>
      <c r="J12591">
        <v>40.27147128</v>
      </c>
      <c r="K12591">
        <v>15.056485439999999</v>
      </c>
      <c r="L12591">
        <v>7.4896956079999999</v>
      </c>
      <c r="M12591">
        <v>3.6405209329999999</v>
      </c>
      <c r="N12591">
        <v>20.39832792</v>
      </c>
      <c r="O12591">
        <v>3.1505861550000001</v>
      </c>
      <c r="P12591">
        <v>34.85651799</v>
      </c>
      <c r="Q12591">
        <v>22.1637734</v>
      </c>
    </row>
    <row r="12592" spans="1:17">
      <c r="A12592" t="e">
        <v>#N/A</v>
      </c>
      <c r="B12592" t="s">
        <v>24514</v>
      </c>
      <c r="C12592">
        <v>0</v>
      </c>
      <c r="D12592">
        <v>0</v>
      </c>
      <c r="E12592">
        <v>0</v>
      </c>
      <c r="F12592">
        <v>0</v>
      </c>
      <c r="G12592">
        <v>0</v>
      </c>
      <c r="H12592">
        <v>0</v>
      </c>
      <c r="I12592">
        <v>0</v>
      </c>
      <c r="J12592">
        <v>0.49389540199999998</v>
      </c>
      <c r="K12592">
        <v>0</v>
      </c>
      <c r="L12592">
        <v>0</v>
      </c>
      <c r="M12592">
        <v>0</v>
      </c>
      <c r="N12592">
        <v>0.48026554599999999</v>
      </c>
      <c r="O12592">
        <v>0</v>
      </c>
      <c r="P12592">
        <v>0</v>
      </c>
      <c r="Q12592">
        <v>0</v>
      </c>
    </row>
    <row r="12593" spans="1:17">
      <c r="A12593" t="s">
        <v>24515</v>
      </c>
      <c r="B12593" t="s">
        <v>5335</v>
      </c>
      <c r="C12593">
        <v>1.8204158210000001</v>
      </c>
      <c r="D12593">
        <v>7.8352136830000001</v>
      </c>
      <c r="E12593">
        <v>7.0827943959999997</v>
      </c>
      <c r="F12593">
        <v>11.25693175</v>
      </c>
      <c r="G12593">
        <v>4.2212947889999999</v>
      </c>
      <c r="H12593">
        <v>1.897666115</v>
      </c>
      <c r="I12593">
        <v>8.3434938380000006</v>
      </c>
      <c r="J12593">
        <v>18.363080830000001</v>
      </c>
      <c r="K12593">
        <v>7.0785527979999996</v>
      </c>
      <c r="L12593">
        <v>2.9577694640000001</v>
      </c>
      <c r="M12593">
        <v>0.99839223300000002</v>
      </c>
      <c r="N12593">
        <v>13.40025556</v>
      </c>
      <c r="O12593">
        <v>4.0321418519999996</v>
      </c>
      <c r="P12593">
        <v>28.755641829999998</v>
      </c>
      <c r="Q12593">
        <v>8.4023410090000006</v>
      </c>
    </row>
    <row r="12594" spans="1:17">
      <c r="A12594" t="s">
        <v>24516</v>
      </c>
      <c r="B12594" t="s">
        <v>6584</v>
      </c>
      <c r="C12594">
        <v>0.53218341800000002</v>
      </c>
      <c r="D12594">
        <v>0.47158578400000001</v>
      </c>
      <c r="E12594">
        <v>0.90588575199999999</v>
      </c>
      <c r="F12594">
        <v>0.43464325100000001</v>
      </c>
      <c r="G12594">
        <v>0.55138869199999996</v>
      </c>
      <c r="H12594">
        <v>0.20438780500000001</v>
      </c>
      <c r="I12594">
        <v>3.1043739960000001</v>
      </c>
      <c r="J12594">
        <v>1.3493018729999999</v>
      </c>
      <c r="K12594">
        <v>3.6213730169999998</v>
      </c>
      <c r="L12594">
        <v>9.4153967260000009</v>
      </c>
      <c r="M12594">
        <v>0</v>
      </c>
      <c r="N12594">
        <v>0.98404925099999996</v>
      </c>
      <c r="O12594">
        <v>0.589381559</v>
      </c>
      <c r="P12594">
        <v>0.95813256400000002</v>
      </c>
      <c r="Q12594">
        <v>0.36584002900000001</v>
      </c>
    </row>
    <row r="12595" spans="1:17">
      <c r="A12595" t="s">
        <v>24517</v>
      </c>
      <c r="B12595" t="s">
        <v>1596</v>
      </c>
      <c r="C12595">
        <v>4.1641427599999998</v>
      </c>
      <c r="D12595">
        <v>11.791918799999999</v>
      </c>
      <c r="E12595">
        <v>9.9581903969999992</v>
      </c>
      <c r="F12595">
        <v>11.55822032</v>
      </c>
      <c r="G12595">
        <v>7.1906951450000003</v>
      </c>
      <c r="H12595">
        <v>5.2149803710000002</v>
      </c>
      <c r="I12595">
        <v>10.561132049999999</v>
      </c>
      <c r="J12595">
        <v>20.12867357</v>
      </c>
      <c r="K12595">
        <v>15.44103074</v>
      </c>
      <c r="L12595">
        <v>6.4062673029999999</v>
      </c>
      <c r="M12595">
        <v>0.34753328900000002</v>
      </c>
      <c r="N12595">
        <v>10.86903465</v>
      </c>
      <c r="O12595">
        <v>3.8096631790000002</v>
      </c>
      <c r="P12595">
        <v>19.85629277</v>
      </c>
      <c r="Q12595">
        <v>11.325804229999999</v>
      </c>
    </row>
    <row r="12596" spans="1:17">
      <c r="A12596" t="s">
        <v>24518</v>
      </c>
      <c r="B12596" t="s">
        <v>9001</v>
      </c>
      <c r="C12596">
        <v>23.675842129999999</v>
      </c>
      <c r="D12596">
        <v>6.3689185750000004</v>
      </c>
      <c r="E12596">
        <v>5.6133755949999999</v>
      </c>
      <c r="F12596">
        <v>7.366271641</v>
      </c>
      <c r="G12596">
        <v>3.5627266070000001</v>
      </c>
      <c r="H12596">
        <v>6.6247762110000004</v>
      </c>
      <c r="I12596">
        <v>1.9729682399999999</v>
      </c>
      <c r="J12596">
        <v>5.7455284979999997</v>
      </c>
      <c r="K12596">
        <v>5.0633972270000003</v>
      </c>
      <c r="L12596">
        <v>5.3427722150000001</v>
      </c>
      <c r="M12596">
        <v>5.8431702679999997</v>
      </c>
      <c r="N12596">
        <v>5.1283392240000003</v>
      </c>
      <c r="O12596">
        <v>5.9932526140000002</v>
      </c>
      <c r="P12596">
        <v>13.09212424</v>
      </c>
      <c r="Q12596">
        <v>9.9978297079999994</v>
      </c>
    </row>
    <row r="12597" spans="1:17">
      <c r="A12597" t="s">
        <v>24519</v>
      </c>
      <c r="B12597" t="s">
        <v>2476</v>
      </c>
      <c r="C12597">
        <v>16.70116784</v>
      </c>
      <c r="D12597">
        <v>2.3064111459999999</v>
      </c>
      <c r="E12597">
        <v>1.24606869</v>
      </c>
      <c r="F12597">
        <v>1.240011628</v>
      </c>
      <c r="G12597">
        <v>1.1610824909999999</v>
      </c>
      <c r="H12597">
        <v>0.66640729600000004</v>
      </c>
      <c r="I12597">
        <v>3.4793771570000001</v>
      </c>
      <c r="J12597">
        <v>2.9970942649999999</v>
      </c>
      <c r="K12597">
        <v>5.0181883230000004</v>
      </c>
      <c r="L12597">
        <v>4.6596606249999999</v>
      </c>
      <c r="M12597">
        <v>3.7471170680000001</v>
      </c>
      <c r="N12597">
        <v>1.737935722</v>
      </c>
      <c r="O12597">
        <v>9.8486153860000005</v>
      </c>
      <c r="P12597">
        <v>1.594539242</v>
      </c>
      <c r="Q12597">
        <v>4.7712918010000003</v>
      </c>
    </row>
    <row r="12598" spans="1:17">
      <c r="A12598" t="e">
        <v>#N/A</v>
      </c>
      <c r="B12598" t="s">
        <v>24520</v>
      </c>
      <c r="C12598">
        <v>0.66394587100000002</v>
      </c>
      <c r="D12598">
        <v>0.88251744799999998</v>
      </c>
      <c r="E12598">
        <v>0.98890100599999997</v>
      </c>
      <c r="F12598">
        <v>0.99413579600000002</v>
      </c>
      <c r="G12598">
        <v>0.57325512499999998</v>
      </c>
      <c r="H12598">
        <v>0.25499185899999999</v>
      </c>
      <c r="I12598">
        <v>0.96824526600000005</v>
      </c>
      <c r="J12598">
        <v>7.2385056089999997</v>
      </c>
      <c r="K12598">
        <v>6.6263751490000002</v>
      </c>
      <c r="L12598">
        <v>2.5171157069999999</v>
      </c>
      <c r="M12598">
        <v>2.548949946</v>
      </c>
      <c r="N12598">
        <v>4.8289079199999998</v>
      </c>
      <c r="O12598">
        <v>0</v>
      </c>
      <c r="P12598">
        <v>3.8849040609999999</v>
      </c>
      <c r="Q12598">
        <v>3.1949244939999999</v>
      </c>
    </row>
    <row r="12599" spans="1:17">
      <c r="A12599" t="s">
        <v>24521</v>
      </c>
      <c r="B12599" t="s">
        <v>8462</v>
      </c>
      <c r="C12599">
        <v>124.336358</v>
      </c>
      <c r="D12599">
        <v>1040.4669839999999</v>
      </c>
      <c r="E12599">
        <v>905.08620259999998</v>
      </c>
      <c r="F12599">
        <v>839.5812062</v>
      </c>
      <c r="G12599">
        <v>930.1354106</v>
      </c>
      <c r="H12599">
        <v>796.71977890000005</v>
      </c>
      <c r="I12599">
        <v>1466.7666429999999</v>
      </c>
      <c r="J12599">
        <v>1970.1770839999999</v>
      </c>
      <c r="K12599">
        <v>3023.7192669999999</v>
      </c>
      <c r="L12599">
        <v>1187.328291</v>
      </c>
      <c r="M12599">
        <v>161.95424980000001</v>
      </c>
      <c r="N12599">
        <v>596.93908910000005</v>
      </c>
      <c r="O12599">
        <v>109.831993</v>
      </c>
      <c r="P12599">
        <v>1398.0802510000001</v>
      </c>
      <c r="Q12599">
        <v>1063.3225660000001</v>
      </c>
    </row>
    <row r="12600" spans="1:17">
      <c r="A12600" t="s">
        <v>24522</v>
      </c>
      <c r="B12600" t="s">
        <v>24523</v>
      </c>
      <c r="C12600">
        <v>2.3145078649999999</v>
      </c>
      <c r="D12600">
        <v>5.4204047380000002</v>
      </c>
      <c r="E12600">
        <v>3.4824743310000001</v>
      </c>
      <c r="F12600">
        <v>6.2559860719999998</v>
      </c>
      <c r="G12600">
        <v>3.0260894220000001</v>
      </c>
      <c r="H12600">
        <v>0.63492768799999999</v>
      </c>
      <c r="I12600">
        <v>14.947722349999999</v>
      </c>
      <c r="J12600">
        <v>21.712416940000001</v>
      </c>
      <c r="K12600">
        <v>8.8497967549999998</v>
      </c>
      <c r="L12600">
        <v>2.9248790470000001</v>
      </c>
      <c r="M12600">
        <v>0</v>
      </c>
      <c r="N12600">
        <v>11.00496392</v>
      </c>
      <c r="O12600">
        <v>1.464724068</v>
      </c>
      <c r="P12600">
        <v>13.88998155</v>
      </c>
      <c r="Q12600">
        <v>4.54590652</v>
      </c>
    </row>
    <row r="12601" spans="1:17">
      <c r="A12601" t="s">
        <v>17514</v>
      </c>
      <c r="B12601" t="s">
        <v>4700</v>
      </c>
      <c r="C12601">
        <v>5.0100872169999997</v>
      </c>
      <c r="D12601">
        <v>0.76107570599999996</v>
      </c>
      <c r="E12601">
        <v>0.76144643000000001</v>
      </c>
      <c r="F12601">
        <v>0.46763696700000001</v>
      </c>
      <c r="G12601">
        <v>0.42021488299999998</v>
      </c>
      <c r="H12601">
        <v>0.384830002</v>
      </c>
      <c r="I12601">
        <v>1.2525099930000001</v>
      </c>
      <c r="J12601">
        <v>3.5385850840000002</v>
      </c>
      <c r="K12601">
        <v>2.0780112019999999</v>
      </c>
      <c r="L12601">
        <v>1.6280547350000001</v>
      </c>
      <c r="M12601">
        <v>2.1981932290000001</v>
      </c>
      <c r="N12601">
        <v>2.3292462820000002</v>
      </c>
      <c r="O12601">
        <v>5.8656233389999999</v>
      </c>
      <c r="P12601">
        <v>1.202675006</v>
      </c>
      <c r="Q12601">
        <v>1.0824299770000001</v>
      </c>
    </row>
    <row r="12602" spans="1:17">
      <c r="A12602" t="s">
        <v>24524</v>
      </c>
      <c r="B12602" t="s">
        <v>24525</v>
      </c>
      <c r="C12602">
        <v>1.6821765049999999</v>
      </c>
      <c r="D12602">
        <v>0.65215223499999997</v>
      </c>
      <c r="E12602">
        <v>0.35792634600000001</v>
      </c>
      <c r="F12602">
        <v>0.4007098</v>
      </c>
      <c r="G12602">
        <v>0.65358089399999997</v>
      </c>
      <c r="H12602">
        <v>0</v>
      </c>
      <c r="I12602">
        <v>0</v>
      </c>
      <c r="J12602">
        <v>2.3990642260000001</v>
      </c>
      <c r="K12602">
        <v>0.95389866300000004</v>
      </c>
      <c r="L12602">
        <v>0</v>
      </c>
      <c r="M12602">
        <v>0.807254005</v>
      </c>
      <c r="N12602">
        <v>1.8662864809999999</v>
      </c>
      <c r="O12602">
        <v>0.46574347300000002</v>
      </c>
      <c r="P12602">
        <v>1.3880888600000001</v>
      </c>
      <c r="Q12602">
        <v>0</v>
      </c>
    </row>
    <row r="12603" spans="1:17">
      <c r="A12603" t="e">
        <v>#N/A</v>
      </c>
      <c r="B12603" t="s">
        <v>24526</v>
      </c>
      <c r="C12603">
        <v>2.2444257169999999</v>
      </c>
      <c r="D12603">
        <v>3.9777235709999998</v>
      </c>
      <c r="E12603">
        <v>1.671457679</v>
      </c>
      <c r="F12603">
        <v>1.222040445</v>
      </c>
      <c r="G12603">
        <v>1.5502812500000001</v>
      </c>
      <c r="H12603">
        <v>0.86198335000000004</v>
      </c>
      <c r="I12603">
        <v>13.0923599</v>
      </c>
      <c r="J12603">
        <v>4.836953887</v>
      </c>
      <c r="K12603">
        <v>18.327296480000001</v>
      </c>
      <c r="L12603">
        <v>7.0907879070000002</v>
      </c>
      <c r="M12603">
        <v>4.3082795279999999</v>
      </c>
      <c r="N12603">
        <v>5.5334943379999997</v>
      </c>
      <c r="O12603">
        <v>0</v>
      </c>
      <c r="P12603">
        <v>3.7040849480000002</v>
      </c>
      <c r="Q12603">
        <v>1.5428905550000001</v>
      </c>
    </row>
    <row r="12604" spans="1:17">
      <c r="A12604" t="s">
        <v>24527</v>
      </c>
      <c r="B12604" t="s">
        <v>1779</v>
      </c>
      <c r="C12604">
        <v>2.1850493759999998</v>
      </c>
      <c r="D12604">
        <v>0.96812319700000005</v>
      </c>
      <c r="E12604">
        <v>1.0192597320000001</v>
      </c>
      <c r="F12604">
        <v>0.48046034599999998</v>
      </c>
      <c r="G12604">
        <v>0.72560986500000002</v>
      </c>
      <c r="H12604">
        <v>1.4201500199999999</v>
      </c>
      <c r="I12604">
        <v>13.7264628</v>
      </c>
      <c r="J12604">
        <v>2.3012269299999999</v>
      </c>
      <c r="K12604">
        <v>7.167478859</v>
      </c>
      <c r="L12604">
        <v>2.336468006</v>
      </c>
      <c r="M12604">
        <v>7.0980527179999999</v>
      </c>
      <c r="N12604">
        <v>0.80806584000000004</v>
      </c>
      <c r="O12604">
        <v>2.233748914</v>
      </c>
      <c r="P12604">
        <v>0.37826153299999998</v>
      </c>
      <c r="Q12604">
        <v>1.0398969309999999</v>
      </c>
    </row>
    <row r="12605" spans="1:17">
      <c r="A12605" t="s">
        <v>24528</v>
      </c>
      <c r="B12605" t="s">
        <v>24529</v>
      </c>
      <c r="C12605">
        <v>0</v>
      </c>
      <c r="D12605">
        <v>6.0147584790000002</v>
      </c>
      <c r="E12605">
        <v>4.0286839560000001</v>
      </c>
      <c r="F12605">
        <v>5.1545581389999997</v>
      </c>
      <c r="G12605">
        <v>1.6039242</v>
      </c>
      <c r="H12605">
        <v>1.3720150200000001</v>
      </c>
      <c r="I12605">
        <v>2.0839050349999999</v>
      </c>
      <c r="J12605">
        <v>11.23142071</v>
      </c>
      <c r="K12605">
        <v>2.5930200330000002</v>
      </c>
      <c r="L12605">
        <v>2.2572750429999999</v>
      </c>
      <c r="M12605">
        <v>4.1144814859999999</v>
      </c>
      <c r="N12605">
        <v>17.351046950000001</v>
      </c>
      <c r="O12605">
        <v>3.956402164</v>
      </c>
      <c r="P12605">
        <v>16.40097506</v>
      </c>
      <c r="Q12605">
        <v>2.4558119569999999</v>
      </c>
    </row>
    <row r="12606" spans="1:17">
      <c r="A12606" t="s">
        <v>24530</v>
      </c>
      <c r="B12606" t="s">
        <v>9187</v>
      </c>
      <c r="C12606">
        <v>7.9737602320000001</v>
      </c>
      <c r="D12606">
        <v>70.805399620000003</v>
      </c>
      <c r="E12606">
        <v>29.761590080000001</v>
      </c>
      <c r="F12606">
        <v>88.820612990000001</v>
      </c>
      <c r="G12606">
        <v>20.424300680000002</v>
      </c>
      <c r="H12606">
        <v>60.736886329999997</v>
      </c>
      <c r="I12606">
        <v>18.411460259999998</v>
      </c>
      <c r="J12606">
        <v>56.185668130000003</v>
      </c>
      <c r="K12606">
        <v>63.60409035</v>
      </c>
      <c r="L12606">
        <v>6.7177086399999997</v>
      </c>
      <c r="M12606">
        <v>6.3775014729999997</v>
      </c>
      <c r="N12606">
        <v>47.30403124</v>
      </c>
      <c r="O12606">
        <v>5.8871773469999997</v>
      </c>
      <c r="P12606">
        <v>163.79570369999999</v>
      </c>
      <c r="Q12606">
        <v>57.554906889999998</v>
      </c>
    </row>
    <row r="12607" spans="1:17">
      <c r="A12607" t="s">
        <v>24531</v>
      </c>
      <c r="B12607" t="s">
        <v>24532</v>
      </c>
      <c r="C12607">
        <v>74.790627049999998</v>
      </c>
      <c r="D12607">
        <v>2.1611254039999999</v>
      </c>
      <c r="E12607">
        <v>2.4216394719999998</v>
      </c>
      <c r="F12607">
        <v>1.7705152900000001</v>
      </c>
      <c r="G12607">
        <v>1.684557579</v>
      </c>
      <c r="H12607">
        <v>1.2488577670000001</v>
      </c>
      <c r="I12607">
        <v>0</v>
      </c>
      <c r="J12607">
        <v>5.771187222</v>
      </c>
      <c r="K12607">
        <v>10.326140799999999</v>
      </c>
      <c r="L12607">
        <v>51.366337590000001</v>
      </c>
      <c r="M12607">
        <v>24.967667179999999</v>
      </c>
      <c r="N12607">
        <v>5.2110702580000003</v>
      </c>
      <c r="O12607">
        <v>79.227732149999994</v>
      </c>
      <c r="P12607">
        <v>2.9272081480000001</v>
      </c>
      <c r="Q12607">
        <v>13.412213960000001</v>
      </c>
    </row>
    <row r="12608" spans="1:17">
      <c r="A12608" t="s">
        <v>24531</v>
      </c>
      <c r="B12608" t="s">
        <v>24533</v>
      </c>
      <c r="C12608">
        <v>0</v>
      </c>
      <c r="D12608">
        <v>2.4631288260000002</v>
      </c>
      <c r="E12608">
        <v>0.33796506900000001</v>
      </c>
      <c r="F12608">
        <v>0.432414311</v>
      </c>
      <c r="G12608">
        <v>1.371402644</v>
      </c>
      <c r="H12608">
        <v>2.4400759440000002</v>
      </c>
      <c r="I12608">
        <v>0</v>
      </c>
      <c r="J12608">
        <v>0.20135735599999999</v>
      </c>
      <c r="K12608">
        <v>0.72056037500000003</v>
      </c>
      <c r="L12608">
        <v>3.0108576340000002</v>
      </c>
      <c r="M12608">
        <v>0</v>
      </c>
      <c r="N12608">
        <v>0</v>
      </c>
      <c r="O12608">
        <v>0</v>
      </c>
      <c r="P12608">
        <v>0.71491429799999995</v>
      </c>
      <c r="Q12608">
        <v>0</v>
      </c>
    </row>
    <row r="12609" spans="1:17">
      <c r="A12609" t="s">
        <v>24531</v>
      </c>
      <c r="B12609" t="s">
        <v>24534</v>
      </c>
      <c r="C12609">
        <v>14.316443509999999</v>
      </c>
      <c r="D12609">
        <v>4.3914068220000004</v>
      </c>
      <c r="E12609">
        <v>7.263995886</v>
      </c>
      <c r="F12609">
        <v>4.3472052090000002</v>
      </c>
      <c r="G12609">
        <v>3.9935244999999999</v>
      </c>
      <c r="H12609">
        <v>2.1147324850000002</v>
      </c>
      <c r="I12609">
        <v>3.2119922939999999</v>
      </c>
      <c r="J12609">
        <v>3.7694097110000002</v>
      </c>
      <c r="K12609">
        <v>5.9950623170000004</v>
      </c>
      <c r="L12609">
        <v>2.7833706130000002</v>
      </c>
      <c r="M12609">
        <v>0</v>
      </c>
      <c r="N12609">
        <v>6.1089777490000001</v>
      </c>
      <c r="O12609">
        <v>0</v>
      </c>
      <c r="P12609">
        <v>1.9826956520000001</v>
      </c>
      <c r="Q12609">
        <v>4.5422697950000002</v>
      </c>
    </row>
    <row r="12610" spans="1:17">
      <c r="A12610" t="s">
        <v>24531</v>
      </c>
      <c r="B12610" t="s">
        <v>24535</v>
      </c>
      <c r="C12610">
        <v>15.8380837</v>
      </c>
      <c r="D12610">
        <v>3.672622193</v>
      </c>
      <c r="E12610">
        <v>2.0471719240000001</v>
      </c>
      <c r="F12610">
        <v>2.4782454610000002</v>
      </c>
      <c r="G12610">
        <v>2.274857146</v>
      </c>
      <c r="H12610">
        <v>10.00518595</v>
      </c>
      <c r="I12610">
        <v>6.9075103110000002</v>
      </c>
      <c r="J12610">
        <v>3.2650203590000002</v>
      </c>
      <c r="K12610">
        <v>6.9834955299999999</v>
      </c>
      <c r="L12610">
        <v>15.52552157</v>
      </c>
      <c r="M12610">
        <v>3.977823678</v>
      </c>
      <c r="N12610">
        <v>2.0801178710000001</v>
      </c>
      <c r="O12610">
        <v>12.29462608</v>
      </c>
      <c r="P12610">
        <v>2.3540069340000001</v>
      </c>
      <c r="Q12610">
        <v>6.1052013369999996</v>
      </c>
    </row>
    <row r="12611" spans="1:17">
      <c r="A12611" t="s">
        <v>24531</v>
      </c>
      <c r="B12611" t="s">
        <v>6563</v>
      </c>
      <c r="C12611">
        <v>34.063756720000001</v>
      </c>
      <c r="D12611">
        <v>2.7974703710000002</v>
      </c>
      <c r="E12611">
        <v>1.1361188900000001</v>
      </c>
      <c r="F12611">
        <v>1.2626367300000001</v>
      </c>
      <c r="G12611">
        <v>1.4267971639999999</v>
      </c>
      <c r="H12611">
        <v>2.6643713359999999</v>
      </c>
      <c r="I12611">
        <v>6.9341566380000002</v>
      </c>
      <c r="J12611">
        <v>1.6304700999999999</v>
      </c>
      <c r="K12611">
        <v>5.2335151409999998</v>
      </c>
      <c r="L12611">
        <v>8.9147452040000008</v>
      </c>
      <c r="M12611">
        <v>8.8279884010000007</v>
      </c>
      <c r="N12611">
        <v>1.018547316</v>
      </c>
      <c r="O12611">
        <v>22.099694800000002</v>
      </c>
      <c r="P12611">
        <v>1.216262905</v>
      </c>
      <c r="Q12611">
        <v>6.1086584159999999</v>
      </c>
    </row>
    <row r="12612" spans="1:17">
      <c r="A12612" t="s">
        <v>24536</v>
      </c>
      <c r="B12612" t="s">
        <v>24537</v>
      </c>
      <c r="C12612">
        <v>0.96658708500000001</v>
      </c>
      <c r="D12612">
        <v>2.1413140340000001</v>
      </c>
      <c r="E12612">
        <v>1.902413087</v>
      </c>
      <c r="F12612">
        <v>1.282820689</v>
      </c>
      <c r="G12612">
        <v>1.2518362350000001</v>
      </c>
      <c r="H12612">
        <v>1.7633082449999999</v>
      </c>
      <c r="I12612">
        <v>1.4095928740000001</v>
      </c>
      <c r="J12612">
        <v>3.7066719909999999</v>
      </c>
      <c r="K12612">
        <v>1.4250989270000001</v>
      </c>
      <c r="L12612">
        <v>1.83223636</v>
      </c>
      <c r="M12612">
        <v>0.46385221399999998</v>
      </c>
      <c r="N12612">
        <v>2.6809440090000001</v>
      </c>
      <c r="O12612">
        <v>0.80285562899999996</v>
      </c>
      <c r="P12612">
        <v>2.284044508</v>
      </c>
      <c r="Q12612">
        <v>2.1595050960000002</v>
      </c>
    </row>
    <row r="12613" spans="1:17">
      <c r="A12613" t="s">
        <v>24538</v>
      </c>
      <c r="B12613" t="s">
        <v>3263</v>
      </c>
      <c r="C12613">
        <v>52.075942159999997</v>
      </c>
      <c r="D12613">
        <v>17.036555060000001</v>
      </c>
      <c r="E12613">
        <v>14.10830721</v>
      </c>
      <c r="F12613">
        <v>18.504415940000001</v>
      </c>
      <c r="G12613">
        <v>11.449804479999999</v>
      </c>
      <c r="H12613">
        <v>35.116342209999999</v>
      </c>
      <c r="I12613">
        <v>18.10277915</v>
      </c>
      <c r="J12613">
        <v>13.241755769999999</v>
      </c>
      <c r="K12613">
        <v>20.19048205</v>
      </c>
      <c r="L12613">
        <v>21.61754577</v>
      </c>
      <c r="M12613">
        <v>19.759968270000002</v>
      </c>
      <c r="N12613">
        <v>10.9355479</v>
      </c>
      <c r="O12613">
        <v>25.1480988</v>
      </c>
      <c r="P12613">
        <v>19.714303359999999</v>
      </c>
      <c r="Q12613">
        <v>24.143296200000002</v>
      </c>
    </row>
    <row r="12614" spans="1:17">
      <c r="A12614" t="e">
        <v>#N/A</v>
      </c>
      <c r="B12614" t="s">
        <v>24539</v>
      </c>
      <c r="C12614">
        <v>4.4572119529999998</v>
      </c>
      <c r="D12614">
        <v>0.48363511300000001</v>
      </c>
      <c r="E12614">
        <v>0.15483862200000001</v>
      </c>
      <c r="F12614">
        <v>0.19811052100000001</v>
      </c>
      <c r="G12614">
        <v>0.345569301</v>
      </c>
      <c r="H12614">
        <v>0.41922009599999999</v>
      </c>
      <c r="I12614">
        <v>1.4591925349999999</v>
      </c>
      <c r="J12614">
        <v>0.81873497799999995</v>
      </c>
      <c r="K12614">
        <v>1.031639303</v>
      </c>
      <c r="L12614">
        <v>1.264471782</v>
      </c>
      <c r="M12614">
        <v>1.5714781710000001</v>
      </c>
      <c r="N12614">
        <v>0.38125044699999999</v>
      </c>
      <c r="O12614">
        <v>5.238485614</v>
      </c>
      <c r="P12614">
        <v>0.24565337100000001</v>
      </c>
      <c r="Q12614">
        <v>1.8759374150000001</v>
      </c>
    </row>
    <row r="12615" spans="1:17">
      <c r="A12615" t="s">
        <v>24540</v>
      </c>
      <c r="B12615" t="s">
        <v>24541</v>
      </c>
      <c r="C12615">
        <v>0</v>
      </c>
      <c r="D12615">
        <v>0.39265082499999998</v>
      </c>
      <c r="E12615">
        <v>0.18856420199999999</v>
      </c>
      <c r="F12615">
        <v>0.24126120400000001</v>
      </c>
      <c r="G12615">
        <v>0.61212821900000003</v>
      </c>
      <c r="H12615">
        <v>0</v>
      </c>
      <c r="I12615">
        <v>0</v>
      </c>
      <c r="J12615">
        <v>0.22469061200000001</v>
      </c>
      <c r="K12615">
        <v>0</v>
      </c>
      <c r="L12615">
        <v>1.119918433</v>
      </c>
      <c r="M12615">
        <v>0</v>
      </c>
      <c r="N12615">
        <v>0.43697981000000002</v>
      </c>
      <c r="O12615">
        <v>0</v>
      </c>
      <c r="P12615">
        <v>0</v>
      </c>
      <c r="Q12615">
        <v>0</v>
      </c>
    </row>
    <row r="12616" spans="1:17">
      <c r="A12616" t="s">
        <v>24540</v>
      </c>
      <c r="B12616" t="s">
        <v>24542</v>
      </c>
      <c r="C12616">
        <v>554.49358480000001</v>
      </c>
      <c r="D12616">
        <v>367.51255259999999</v>
      </c>
      <c r="E12616">
        <v>338.46377369999999</v>
      </c>
      <c r="F12616">
        <v>665.9971395</v>
      </c>
      <c r="G12616">
        <v>623.1185332</v>
      </c>
      <c r="H12616">
        <v>51.836735300000001</v>
      </c>
      <c r="I12616">
        <v>198.3013535</v>
      </c>
      <c r="J12616">
        <v>255.06083670000001</v>
      </c>
      <c r="K12616">
        <v>196.02757120000001</v>
      </c>
      <c r="L12616">
        <v>372.63646970000002</v>
      </c>
      <c r="M12616">
        <v>139.20996869999999</v>
      </c>
      <c r="N12616">
        <v>739.84438850000004</v>
      </c>
      <c r="O12616">
        <v>454.01355289999998</v>
      </c>
      <c r="P12616">
        <v>934.14886990000002</v>
      </c>
      <c r="Q12616">
        <v>228.49832810000001</v>
      </c>
    </row>
    <row r="12617" spans="1:17">
      <c r="A12617" t="e">
        <v>#N/A</v>
      </c>
      <c r="B12617" t="s">
        <v>24543</v>
      </c>
      <c r="C12617">
        <v>152.28428489999999</v>
      </c>
      <c r="D12617">
        <v>1137.877549</v>
      </c>
      <c r="E12617">
        <v>1291.7024939999999</v>
      </c>
      <c r="F12617">
        <v>792.26409590000003</v>
      </c>
      <c r="G12617">
        <v>525.93291409999995</v>
      </c>
      <c r="H12617">
        <v>37.668672379999997</v>
      </c>
      <c r="I12617">
        <v>395.22561439999998</v>
      </c>
      <c r="J12617">
        <v>1271.5213659999999</v>
      </c>
      <c r="K12617">
        <v>192.0293398</v>
      </c>
      <c r="L12617">
        <v>187.5513401</v>
      </c>
      <c r="M12617">
        <v>188.27181540000001</v>
      </c>
      <c r="N12617">
        <v>4675.9133849999998</v>
      </c>
      <c r="O12617">
        <v>300.14255910000003</v>
      </c>
      <c r="P12617">
        <v>6044.5110219999997</v>
      </c>
      <c r="Q12617">
        <v>1382.198504</v>
      </c>
    </row>
    <row r="12618" spans="1:17">
      <c r="A12618" t="s">
        <v>24544</v>
      </c>
      <c r="B12618" t="s">
        <v>24545</v>
      </c>
      <c r="C12618">
        <v>422.32469420000001</v>
      </c>
      <c r="D12618">
        <v>104.2613884</v>
      </c>
      <c r="E12618">
        <v>129.81684670000001</v>
      </c>
      <c r="F12618">
        <v>97.366648870000006</v>
      </c>
      <c r="G12618">
        <v>163.34699269999999</v>
      </c>
      <c r="H12618">
        <v>146.0362433</v>
      </c>
      <c r="I12618">
        <v>281.80687110000002</v>
      </c>
      <c r="J12618">
        <v>389.9798098</v>
      </c>
      <c r="K12618">
        <v>344.2919043</v>
      </c>
      <c r="L12618">
        <v>517.94325800000001</v>
      </c>
      <c r="M12618">
        <v>155.55327740000001</v>
      </c>
      <c r="N12618">
        <v>171.16664069999999</v>
      </c>
      <c r="O12618">
        <v>300.30436109999999</v>
      </c>
      <c r="P12618">
        <v>94.45861361</v>
      </c>
      <c r="Q12618">
        <v>175.69156749999999</v>
      </c>
    </row>
    <row r="12619" spans="1:17">
      <c r="A12619" t="s">
        <v>24546</v>
      </c>
      <c r="B12619" t="s">
        <v>24547</v>
      </c>
      <c r="C12619">
        <v>3471.0321949999998</v>
      </c>
      <c r="D12619">
        <v>277.48731120000002</v>
      </c>
      <c r="E12619">
        <v>262.886548</v>
      </c>
      <c r="F12619">
        <v>177.00397380000001</v>
      </c>
      <c r="G12619">
        <v>417.858452</v>
      </c>
      <c r="H12619">
        <v>331.62850329999998</v>
      </c>
      <c r="I12619">
        <v>1219.428893</v>
      </c>
      <c r="J12619">
        <v>918.98831810000001</v>
      </c>
      <c r="K12619">
        <v>1168.9752189999999</v>
      </c>
      <c r="L12619">
        <v>1889.126542</v>
      </c>
      <c r="M12619">
        <v>1552.689699</v>
      </c>
      <c r="N12619">
        <v>477.52684190000002</v>
      </c>
      <c r="O12619">
        <v>2543.8292620000002</v>
      </c>
      <c r="P12619">
        <v>366.63483650000001</v>
      </c>
      <c r="Q12619">
        <v>1187.1841509999999</v>
      </c>
    </row>
    <row r="12620" spans="1:17">
      <c r="A12620" t="e">
        <v>#N/A</v>
      </c>
      <c r="B12620" t="s">
        <v>24548</v>
      </c>
      <c r="C12620">
        <v>0</v>
      </c>
      <c r="D12620">
        <v>0</v>
      </c>
      <c r="E12620">
        <v>0</v>
      </c>
      <c r="F12620">
        <v>0</v>
      </c>
      <c r="G12620">
        <v>0</v>
      </c>
      <c r="H12620">
        <v>0</v>
      </c>
      <c r="I12620">
        <v>0</v>
      </c>
      <c r="J12620">
        <v>0.23689100799999999</v>
      </c>
      <c r="K12620">
        <v>0.84771808800000004</v>
      </c>
      <c r="L12620">
        <v>1.1807284840000001</v>
      </c>
      <c r="M12620">
        <v>0</v>
      </c>
      <c r="N12620">
        <v>0.23035360999999999</v>
      </c>
      <c r="O12620">
        <v>0</v>
      </c>
      <c r="P12620">
        <v>0</v>
      </c>
      <c r="Q12620">
        <v>0</v>
      </c>
    </row>
    <row r="12621" spans="1:17">
      <c r="A12621" t="e">
        <v>#N/A</v>
      </c>
      <c r="B12621" t="s">
        <v>24549</v>
      </c>
      <c r="C12621">
        <v>216.85138670000001</v>
      </c>
      <c r="D12621">
        <v>75.592105849999996</v>
      </c>
      <c r="E12621">
        <v>109.75382999999999</v>
      </c>
      <c r="F12621">
        <v>86.599730980000004</v>
      </c>
      <c r="G12621">
        <v>140.14781930000001</v>
      </c>
      <c r="H12621">
        <v>112.0644917</v>
      </c>
      <c r="I12621">
        <v>227.8778317</v>
      </c>
      <c r="J12621">
        <v>343.2248869</v>
      </c>
      <c r="K12621">
        <v>234.3629574</v>
      </c>
      <c r="L12621">
        <v>361.69041390000001</v>
      </c>
      <c r="M12621">
        <v>104.06408</v>
      </c>
      <c r="N12621">
        <v>147.41741669999999</v>
      </c>
      <c r="O12621">
        <v>167.75756200000001</v>
      </c>
      <c r="P12621">
        <v>64.829937459999996</v>
      </c>
      <c r="Q12621">
        <v>133.7251243</v>
      </c>
    </row>
    <row r="12622" spans="1:17">
      <c r="A12622" t="e">
        <v>#N/A</v>
      </c>
      <c r="B12622" t="s">
        <v>24550</v>
      </c>
      <c r="C12622">
        <v>212.0679002</v>
      </c>
      <c r="D12622">
        <v>31.320093700000001</v>
      </c>
      <c r="E12622">
        <v>26.717508840000001</v>
      </c>
      <c r="F12622">
        <v>19.750815840000001</v>
      </c>
      <c r="G12622">
        <v>36.298927650000003</v>
      </c>
      <c r="H12622">
        <v>72.872538329999998</v>
      </c>
      <c r="I12622">
        <v>75.959277229999998</v>
      </c>
      <c r="J12622">
        <v>62.729165620000003</v>
      </c>
      <c r="K12622">
        <v>121.5215334</v>
      </c>
      <c r="L12622">
        <v>152.8032853</v>
      </c>
      <c r="M12622">
        <v>89.270656880000004</v>
      </c>
      <c r="N12622">
        <v>39.44234883</v>
      </c>
      <c r="O12622">
        <v>168.9348081</v>
      </c>
      <c r="P12622">
        <v>43.259829119999999</v>
      </c>
      <c r="Q12622">
        <v>71.612361629999995</v>
      </c>
    </row>
    <row r="12623" spans="1:17">
      <c r="A12623" t="s">
        <v>24551</v>
      </c>
      <c r="B12623" t="s">
        <v>8504</v>
      </c>
      <c r="C12623">
        <v>51.783615300000001</v>
      </c>
      <c r="D12623">
        <v>440.37390119999998</v>
      </c>
      <c r="E12623">
        <v>326.76136819999999</v>
      </c>
      <c r="F12623">
        <v>466.89223600000003</v>
      </c>
      <c r="G12623">
        <v>249.70705699999999</v>
      </c>
      <c r="H12623">
        <v>1290.467437</v>
      </c>
      <c r="I12623">
        <v>310.56391009999999</v>
      </c>
      <c r="J12623">
        <v>263.40572040000001</v>
      </c>
      <c r="K12623">
        <v>1141.986547</v>
      </c>
      <c r="L12623">
        <v>447.03527819999999</v>
      </c>
      <c r="M12623">
        <v>65.853200549999997</v>
      </c>
      <c r="N12623">
        <v>120.0889696</v>
      </c>
      <c r="O12623">
        <v>55.915496910000002</v>
      </c>
      <c r="P12623">
        <v>355.92572319999999</v>
      </c>
      <c r="Q12623">
        <v>416.49339029999999</v>
      </c>
    </row>
    <row r="12624" spans="1:17">
      <c r="A12624" t="s">
        <v>24552</v>
      </c>
      <c r="B12624" t="s">
        <v>3262</v>
      </c>
      <c r="C12624">
        <v>9.9634378469999998</v>
      </c>
      <c r="D12624">
        <v>9.4370561419999994</v>
      </c>
      <c r="E12624">
        <v>8.1229762920000006</v>
      </c>
      <c r="F12624">
        <v>9.272104015</v>
      </c>
      <c r="G12624">
        <v>9.690975259</v>
      </c>
      <c r="H12624">
        <v>6.989237717</v>
      </c>
      <c r="I12624">
        <v>22.980927139999999</v>
      </c>
      <c r="J12624">
        <v>22.864122859999998</v>
      </c>
      <c r="K12624">
        <v>20.155113190000002</v>
      </c>
      <c r="L12624">
        <v>21.070567789999998</v>
      </c>
      <c r="M12624">
        <v>7.4159257649999999</v>
      </c>
      <c r="N12624">
        <v>8.873207464</v>
      </c>
      <c r="O12624">
        <v>7.0934725939999996</v>
      </c>
      <c r="P12624">
        <v>4.5607613239999996</v>
      </c>
      <c r="Q12624">
        <v>8.5964300960000006</v>
      </c>
    </row>
    <row r="12625" spans="1:17">
      <c r="A12625" t="s">
        <v>24553</v>
      </c>
      <c r="B12625" t="s">
        <v>24554</v>
      </c>
      <c r="C12625">
        <v>23.446538889999999</v>
      </c>
      <c r="D12625">
        <v>0.65473026300000003</v>
      </c>
      <c r="E12625">
        <v>0.58692407000000002</v>
      </c>
      <c r="F12625">
        <v>0.53639179800000003</v>
      </c>
      <c r="G12625">
        <v>0.544373569</v>
      </c>
      <c r="H12625">
        <v>2.4971197040000002</v>
      </c>
      <c r="I12625">
        <v>2.8733232599999998</v>
      </c>
      <c r="J12625">
        <v>1.0990115250000001</v>
      </c>
      <c r="K12625">
        <v>2.7708571659999999</v>
      </c>
      <c r="L12625">
        <v>6.1002427260000003</v>
      </c>
      <c r="M12625">
        <v>5.6731161720000003</v>
      </c>
      <c r="N12625">
        <v>0.777223632</v>
      </c>
      <c r="O12625">
        <v>5.8915660460000003</v>
      </c>
      <c r="P12625">
        <v>0.62077481899999998</v>
      </c>
      <c r="Q12625">
        <v>2.438002633</v>
      </c>
    </row>
    <row r="12626" spans="1:17">
      <c r="A12626" t="s">
        <v>24555</v>
      </c>
      <c r="B12626" t="s">
        <v>3264</v>
      </c>
      <c r="C12626">
        <v>1.831952043</v>
      </c>
      <c r="D12626">
        <v>3.0148018950000002</v>
      </c>
      <c r="E12626">
        <v>3.4803120239999998</v>
      </c>
      <c r="F12626">
        <v>3.1704902289999999</v>
      </c>
      <c r="G12626">
        <v>1.8528709999999999</v>
      </c>
      <c r="H12626">
        <v>1.10561109</v>
      </c>
      <c r="I12626">
        <v>1.9082653839999999</v>
      </c>
      <c r="J12626">
        <v>4.5120380999999998</v>
      </c>
      <c r="K12626">
        <v>3.5617052739999999</v>
      </c>
      <c r="L12626">
        <v>3.6379606400000002</v>
      </c>
      <c r="M12626">
        <v>2.0094383599999999</v>
      </c>
      <c r="N12626">
        <v>3.5164690250000001</v>
      </c>
      <c r="O12626">
        <v>2.8983529159999999</v>
      </c>
      <c r="P12626">
        <v>4.7902580309999996</v>
      </c>
      <c r="Q12626">
        <v>3.058404092</v>
      </c>
    </row>
    <row r="12627" spans="1:17">
      <c r="A12627" t="s">
        <v>24556</v>
      </c>
      <c r="B12627" t="s">
        <v>4784</v>
      </c>
      <c r="C12627">
        <v>11.43505867</v>
      </c>
      <c r="D12627">
        <v>0.66445858999999996</v>
      </c>
      <c r="E12627">
        <v>0.61824749400000001</v>
      </c>
      <c r="F12627">
        <v>0.382754384</v>
      </c>
      <c r="G12627">
        <v>0.61504576099999997</v>
      </c>
      <c r="H12627">
        <v>0.57595982300000004</v>
      </c>
      <c r="I12627">
        <v>0</v>
      </c>
      <c r="J12627">
        <v>1.6159773310000001</v>
      </c>
      <c r="K12627">
        <v>2.1260292490000001</v>
      </c>
      <c r="L12627">
        <v>2.132064417</v>
      </c>
      <c r="M12627">
        <v>1.799190724</v>
      </c>
      <c r="N12627">
        <v>0.94745077799999999</v>
      </c>
      <c r="O12627">
        <v>3.5293334239999998</v>
      </c>
      <c r="P12627">
        <v>0.36562419800000001</v>
      </c>
      <c r="Q12627">
        <v>2.96391867</v>
      </c>
    </row>
    <row r="12628" spans="1:17">
      <c r="A12628" t="s">
        <v>24557</v>
      </c>
      <c r="B12628" t="s">
        <v>24558</v>
      </c>
      <c r="C12628">
        <v>1.477546805</v>
      </c>
      <c r="D12628">
        <v>8.5104783370000003</v>
      </c>
      <c r="E12628">
        <v>11.16070693</v>
      </c>
      <c r="F12628">
        <v>10.15670824</v>
      </c>
      <c r="G12628">
        <v>8.8024913910000002</v>
      </c>
      <c r="H12628">
        <v>43.410653420000003</v>
      </c>
      <c r="I12628">
        <v>10.7736772</v>
      </c>
      <c r="J12628">
        <v>8.3352580080000003</v>
      </c>
      <c r="K12628">
        <v>11.39490825</v>
      </c>
      <c r="L12628">
        <v>9.3359926649999991</v>
      </c>
      <c r="M12628">
        <v>1.418109898</v>
      </c>
      <c r="N12628">
        <v>4.2802915050000001</v>
      </c>
      <c r="O12628">
        <v>1.6363509490000001</v>
      </c>
      <c r="P12628">
        <v>3.2143433529999998</v>
      </c>
      <c r="Q12628">
        <v>4.5707097670000003</v>
      </c>
    </row>
    <row r="12629" spans="1:17">
      <c r="A12629" t="s">
        <v>24559</v>
      </c>
      <c r="B12629" t="s">
        <v>24560</v>
      </c>
      <c r="C12629">
        <v>1.656037422</v>
      </c>
      <c r="D12629">
        <v>1.0088862789999999</v>
      </c>
      <c r="E12629">
        <v>0.46247851600000001</v>
      </c>
      <c r="F12629">
        <v>0.50719272599999998</v>
      </c>
      <c r="G12629">
        <v>0.64342500000000002</v>
      </c>
      <c r="H12629">
        <v>3.498053734</v>
      </c>
      <c r="I12629">
        <v>0</v>
      </c>
      <c r="J12629">
        <v>1.0759245209999999</v>
      </c>
      <c r="K12629">
        <v>2.1598752079999999</v>
      </c>
      <c r="L12629">
        <v>3.1391397890000001</v>
      </c>
      <c r="M12629">
        <v>0.794710209</v>
      </c>
      <c r="N12629">
        <v>0.25517868599999999</v>
      </c>
      <c r="O12629">
        <v>2.063278602</v>
      </c>
      <c r="P12629">
        <v>0.27951536399999999</v>
      </c>
      <c r="Q12629">
        <v>0.99611179699999997</v>
      </c>
    </row>
    <row r="12630" spans="1:17">
      <c r="A12630" t="e">
        <v>#N/A</v>
      </c>
      <c r="B12630" t="s">
        <v>24561</v>
      </c>
      <c r="C12630">
        <v>22.943018439999999</v>
      </c>
      <c r="D12630">
        <v>5.0826467849999997</v>
      </c>
      <c r="E12630">
        <v>2.4408588330000001</v>
      </c>
      <c r="F12630">
        <v>2.0819948319999999</v>
      </c>
      <c r="G12630">
        <v>1.320609954</v>
      </c>
      <c r="H12630">
        <v>0</v>
      </c>
      <c r="I12630">
        <v>16.729126529999998</v>
      </c>
      <c r="J12630">
        <v>0.48474919100000002</v>
      </c>
      <c r="K12630">
        <v>22.550870979999999</v>
      </c>
      <c r="L12630">
        <v>19.32896259</v>
      </c>
      <c r="M12630">
        <v>0</v>
      </c>
      <c r="N12630">
        <v>0.47137173999999998</v>
      </c>
      <c r="O12630">
        <v>16.939262599999999</v>
      </c>
      <c r="P12630">
        <v>3.442179951</v>
      </c>
      <c r="Q12630">
        <v>5.2572567069999998</v>
      </c>
    </row>
    <row r="12631" spans="1:17">
      <c r="A12631" t="s">
        <v>24562</v>
      </c>
      <c r="B12631" t="s">
        <v>6651</v>
      </c>
      <c r="C12631">
        <v>19.76499334</v>
      </c>
      <c r="D12631">
        <v>3.2418538629999998</v>
      </c>
      <c r="E12631">
        <v>2.446475167</v>
      </c>
      <c r="F12631">
        <v>3.0267011840000002</v>
      </c>
      <c r="G12631">
        <v>1.3783448570000001</v>
      </c>
      <c r="H12631">
        <v>1.0218449650000001</v>
      </c>
      <c r="I12631">
        <v>107.2573359</v>
      </c>
      <c r="J12631">
        <v>6.6495185890000004</v>
      </c>
      <c r="K12631">
        <v>33.623940169999997</v>
      </c>
      <c r="L12631">
        <v>6.3644145119999997</v>
      </c>
      <c r="M12631">
        <v>426.09340529999997</v>
      </c>
      <c r="N12631">
        <v>18.179808000000001</v>
      </c>
      <c r="O12631">
        <v>508.08433389999999</v>
      </c>
      <c r="P12631">
        <v>8.0977560569999998</v>
      </c>
      <c r="Q12631">
        <v>93.4112662</v>
      </c>
    </row>
    <row r="12632" spans="1:17">
      <c r="A12632" t="s">
        <v>24563</v>
      </c>
      <c r="B12632" t="s">
        <v>6690</v>
      </c>
      <c r="C12632">
        <v>28.30872437</v>
      </c>
      <c r="D12632">
        <v>1.2911562400000001</v>
      </c>
      <c r="E12632">
        <v>1.550142202</v>
      </c>
      <c r="F12632">
        <v>1.700015941</v>
      </c>
      <c r="G12632">
        <v>1.58153692</v>
      </c>
      <c r="H12632">
        <v>3.0377961600000001</v>
      </c>
      <c r="I12632">
        <v>0.30355269899999998</v>
      </c>
      <c r="J12632">
        <v>2.1901672130000001</v>
      </c>
      <c r="K12632">
        <v>3.1161330719999998</v>
      </c>
      <c r="L12632">
        <v>4.7348164410000004</v>
      </c>
      <c r="M12632">
        <v>1.5982327279999999</v>
      </c>
      <c r="N12632">
        <v>1.2829674369999999</v>
      </c>
      <c r="O12632">
        <v>5.9936302130000003</v>
      </c>
      <c r="P12632">
        <v>1.7488494910000001</v>
      </c>
      <c r="Q12632">
        <v>3.1479944400000002</v>
      </c>
    </row>
    <row r="12633" spans="1:17">
      <c r="A12633" t="s">
        <v>24564</v>
      </c>
      <c r="B12633" t="s">
        <v>1345</v>
      </c>
      <c r="C12633">
        <v>16.133560450000001</v>
      </c>
      <c r="D12633">
        <v>2.2834680070000002</v>
      </c>
      <c r="E12633">
        <v>2.2170361829999998</v>
      </c>
      <c r="F12633">
        <v>1.647069162</v>
      </c>
      <c r="G12633">
        <v>1.238206186</v>
      </c>
      <c r="H12633">
        <v>1.032696276</v>
      </c>
      <c r="I12633">
        <v>4.901643151</v>
      </c>
      <c r="J12633">
        <v>7.7549349730000001</v>
      </c>
      <c r="K12633">
        <v>6.4041122819999998</v>
      </c>
      <c r="L12633">
        <v>9.6277740959999996</v>
      </c>
      <c r="M12633">
        <v>12.90379978</v>
      </c>
      <c r="N12633">
        <v>3.3699370829999999</v>
      </c>
      <c r="O12633">
        <v>14.64147874</v>
      </c>
      <c r="P12633">
        <v>2.1515959329999998</v>
      </c>
      <c r="Q12633">
        <v>10.628615569999999</v>
      </c>
    </row>
    <row r="12634" spans="1:17">
      <c r="A12634" t="s">
        <v>24565</v>
      </c>
      <c r="B12634" t="s">
        <v>5325</v>
      </c>
      <c r="C12634">
        <v>1.929002769</v>
      </c>
      <c r="D12634">
        <v>1.412075711</v>
      </c>
      <c r="E12634">
        <v>0.61566748000000004</v>
      </c>
      <c r="F12634">
        <v>0.65072909099999998</v>
      </c>
      <c r="G12634">
        <v>0.72413624600000004</v>
      </c>
      <c r="H12634">
        <v>0.57979058800000005</v>
      </c>
      <c r="I12634">
        <v>1.223088049</v>
      </c>
      <c r="J12634">
        <v>1.3821849399999999</v>
      </c>
      <c r="K12634">
        <v>1.1794712869999999</v>
      </c>
      <c r="L12634">
        <v>2.543697758</v>
      </c>
      <c r="M12634">
        <v>1.770909375</v>
      </c>
      <c r="N12634">
        <v>1.044216681</v>
      </c>
      <c r="O12634">
        <v>1.6719093460000001</v>
      </c>
      <c r="P12634">
        <v>1.0569813340000001</v>
      </c>
      <c r="Q12634">
        <v>1.037785036</v>
      </c>
    </row>
    <row r="12635" spans="1:17">
      <c r="A12635" t="e">
        <v>#N/A</v>
      </c>
      <c r="B12635" t="s">
        <v>24566</v>
      </c>
      <c r="C12635">
        <v>4.2574673399999998</v>
      </c>
      <c r="D12635">
        <v>0.94317156800000002</v>
      </c>
      <c r="E12635">
        <v>0</v>
      </c>
      <c r="F12635">
        <v>0</v>
      </c>
      <c r="G12635">
        <v>0</v>
      </c>
      <c r="H12635">
        <v>0</v>
      </c>
      <c r="I12635">
        <v>0</v>
      </c>
      <c r="J12635">
        <v>2.6986037450000002</v>
      </c>
      <c r="K12635">
        <v>0</v>
      </c>
      <c r="L12635">
        <v>8.0703400510000005</v>
      </c>
      <c r="M12635">
        <v>0</v>
      </c>
      <c r="N12635">
        <v>0</v>
      </c>
      <c r="O12635">
        <v>0</v>
      </c>
      <c r="P12635">
        <v>0.63875504299999997</v>
      </c>
      <c r="Q12635">
        <v>0</v>
      </c>
    </row>
    <row r="12636" spans="1:17">
      <c r="A12636" t="e">
        <v>#N/A</v>
      </c>
      <c r="B12636" t="s">
        <v>24567</v>
      </c>
      <c r="C12636">
        <v>0</v>
      </c>
      <c r="D12636">
        <v>0.14851890000000001</v>
      </c>
      <c r="E12636">
        <v>0.21397139100000001</v>
      </c>
      <c r="F12636">
        <v>9.1256267000000002E-2</v>
      </c>
      <c r="G12636">
        <v>0.231535511</v>
      </c>
      <c r="H12636">
        <v>0</v>
      </c>
      <c r="I12636">
        <v>1.9553524520000001</v>
      </c>
      <c r="J12636">
        <v>0.42494247299999999</v>
      </c>
      <c r="K12636">
        <v>0.60826525099999995</v>
      </c>
      <c r="L12636">
        <v>0</v>
      </c>
      <c r="M12636">
        <v>0</v>
      </c>
      <c r="N12636">
        <v>0.57850168099999999</v>
      </c>
      <c r="O12636">
        <v>0</v>
      </c>
      <c r="P12636">
        <v>0.80466544299999998</v>
      </c>
      <c r="Q12636">
        <v>0</v>
      </c>
    </row>
    <row r="12637" spans="1:17">
      <c r="A12637" t="s">
        <v>23343</v>
      </c>
      <c r="B12637" t="s">
        <v>6746</v>
      </c>
      <c r="C12637">
        <v>18.112909299999998</v>
      </c>
      <c r="D12637">
        <v>1.9827043179999999</v>
      </c>
      <c r="E12637">
        <v>1.473583506</v>
      </c>
      <c r="F12637">
        <v>2.9006119950000002</v>
      </c>
      <c r="G12637">
        <v>1.987047794</v>
      </c>
      <c r="H12637">
        <v>3.8464561449999999</v>
      </c>
      <c r="I12637">
        <v>5.9043976000000002</v>
      </c>
      <c r="J12637">
        <v>2.1070831719999998</v>
      </c>
      <c r="K12637">
        <v>3.0934274080000002</v>
      </c>
      <c r="L12637">
        <v>8.078668575</v>
      </c>
      <c r="M12637">
        <v>6.953714325</v>
      </c>
      <c r="N12637">
        <v>1.707445621</v>
      </c>
      <c r="O12637">
        <v>8.0238612299999996</v>
      </c>
      <c r="P12637">
        <v>4.8595481669999998</v>
      </c>
      <c r="Q12637">
        <v>5.8594811599999996</v>
      </c>
    </row>
    <row r="12638" spans="1:17">
      <c r="A12638" t="s">
        <v>24568</v>
      </c>
      <c r="B12638" t="s">
        <v>2431</v>
      </c>
      <c r="C12638">
        <v>12.88995514</v>
      </c>
      <c r="D12638">
        <v>2.4162402479999998</v>
      </c>
      <c r="E12638">
        <v>2.3734641710000002</v>
      </c>
      <c r="F12638">
        <v>2.8343122919999999</v>
      </c>
      <c r="G12638">
        <v>1.883414916</v>
      </c>
      <c r="H12638">
        <v>3.6176396049999999</v>
      </c>
      <c r="I12638">
        <v>6.5068871509999999</v>
      </c>
      <c r="J12638">
        <v>3.0795830980000001</v>
      </c>
      <c r="K12638">
        <v>5.6226199699999997</v>
      </c>
      <c r="L12638">
        <v>7.5181078990000003</v>
      </c>
      <c r="M12638">
        <v>11.41978535</v>
      </c>
      <c r="N12638">
        <v>2.5056831499999999</v>
      </c>
      <c r="O12638">
        <v>6.0395690169999998</v>
      </c>
      <c r="P12638">
        <v>2.4545676959999998</v>
      </c>
      <c r="Q12638">
        <v>5.7937114730000001</v>
      </c>
    </row>
    <row r="12639" spans="1:17">
      <c r="A12639" t="s">
        <v>24569</v>
      </c>
      <c r="B12639" t="s">
        <v>5084</v>
      </c>
      <c r="C12639">
        <v>5.1718764180000001</v>
      </c>
      <c r="D12639">
        <v>1.489466935</v>
      </c>
      <c r="E12639">
        <v>1.7056972180000001</v>
      </c>
      <c r="F12639">
        <v>2.2175787159999998</v>
      </c>
      <c r="G12639">
        <v>0.98239488100000005</v>
      </c>
      <c r="H12639">
        <v>3.4760004840000001</v>
      </c>
      <c r="I12639">
        <v>2.2626745970000002</v>
      </c>
      <c r="J12639">
        <v>2.0324862769999998</v>
      </c>
      <c r="K12639">
        <v>4.5751297419999997</v>
      </c>
      <c r="L12639">
        <v>2.777706271</v>
      </c>
      <c r="M12639">
        <v>2.9782971809999998</v>
      </c>
      <c r="N12639">
        <v>0.70130197500000002</v>
      </c>
      <c r="O12639">
        <v>3.723031416</v>
      </c>
      <c r="P12639">
        <v>2.211444352</v>
      </c>
      <c r="Q12639">
        <v>2.6664858690000002</v>
      </c>
    </row>
    <row r="12640" spans="1:17">
      <c r="A12640" t="s">
        <v>23092</v>
      </c>
      <c r="B12640" t="s">
        <v>5651</v>
      </c>
      <c r="C12640">
        <v>2.365001629</v>
      </c>
      <c r="D12640">
        <v>0.79836502499999995</v>
      </c>
      <c r="E12640">
        <v>0.86265422599999997</v>
      </c>
      <c r="F12640">
        <v>0.49054909600000002</v>
      </c>
      <c r="G12640">
        <v>0.58341645099999995</v>
      </c>
      <c r="H12640">
        <v>0.994795074</v>
      </c>
      <c r="I12640">
        <v>1.3138774040000001</v>
      </c>
      <c r="J12640">
        <v>1.8845335350000001</v>
      </c>
      <c r="K12640">
        <v>1.1239720049999999</v>
      </c>
      <c r="L12640">
        <v>2.4905739910000002</v>
      </c>
      <c r="M12640">
        <v>0.216177647</v>
      </c>
      <c r="N12640">
        <v>0.763552805</v>
      </c>
      <c r="O12640">
        <v>4.3653131040000002</v>
      </c>
      <c r="P12640">
        <v>0.67585753100000001</v>
      </c>
      <c r="Q12640">
        <v>1.6257783219999999</v>
      </c>
    </row>
    <row r="12641" spans="1:17">
      <c r="A12641" t="s">
        <v>24570</v>
      </c>
      <c r="B12641" t="s">
        <v>2877</v>
      </c>
      <c r="C12641">
        <v>5.7677979329999998</v>
      </c>
      <c r="D12641">
        <v>0.97109787700000005</v>
      </c>
      <c r="E12641">
        <v>0.53998888099999998</v>
      </c>
      <c r="F12641">
        <v>0.37685269599999999</v>
      </c>
      <c r="G12641">
        <v>0.756952968</v>
      </c>
      <c r="H12641">
        <v>0.79745498699999995</v>
      </c>
      <c r="I12641">
        <v>2.3551619480000001</v>
      </c>
      <c r="J12641">
        <v>1.5208667360000001</v>
      </c>
      <c r="K12641">
        <v>2.4072352179999998</v>
      </c>
      <c r="L12641">
        <v>8.4550713460000004</v>
      </c>
      <c r="M12641">
        <v>2.6571735190000001</v>
      </c>
      <c r="N12641">
        <v>0.62568673399999997</v>
      </c>
      <c r="O12641">
        <v>1.277542151</v>
      </c>
      <c r="P12641">
        <v>1.315335803</v>
      </c>
      <c r="Q12641">
        <v>0.47579641700000003</v>
      </c>
    </row>
    <row r="12642" spans="1:17">
      <c r="A12642" t="s">
        <v>24571</v>
      </c>
      <c r="B12642" t="s">
        <v>2444</v>
      </c>
      <c r="C12642">
        <v>15.56080493</v>
      </c>
      <c r="D12642">
        <v>0.94015617600000001</v>
      </c>
      <c r="E12642">
        <v>0.78259095700000003</v>
      </c>
      <c r="F12642">
        <v>0.590508696</v>
      </c>
      <c r="G12642">
        <v>0.521126741</v>
      </c>
      <c r="H12642">
        <v>0.72438883899999995</v>
      </c>
      <c r="I12642">
        <v>3.8508699580000001</v>
      </c>
      <c r="J12642">
        <v>3.3116594670000001</v>
      </c>
      <c r="K12642">
        <v>3.8932309799999998</v>
      </c>
      <c r="L12642">
        <v>7.9253602040000004</v>
      </c>
      <c r="M12642">
        <v>5.6118808920000003</v>
      </c>
      <c r="N12642">
        <v>1.5810705899999999</v>
      </c>
      <c r="O12642">
        <v>9.0866243069999992</v>
      </c>
      <c r="P12642">
        <v>1.103635682</v>
      </c>
      <c r="Q12642">
        <v>2.9821935740000001</v>
      </c>
    </row>
    <row r="12643" spans="1:17">
      <c r="A12643" t="s">
        <v>24572</v>
      </c>
      <c r="B12643" t="s">
        <v>5814</v>
      </c>
      <c r="C12643">
        <v>10.290507939999999</v>
      </c>
      <c r="D12643">
        <v>0.77989465400000002</v>
      </c>
      <c r="E12643">
        <v>0.89311424800000005</v>
      </c>
      <c r="F12643">
        <v>0.700369409</v>
      </c>
      <c r="G12643">
        <v>0.56115098399999996</v>
      </c>
      <c r="H12643">
        <v>0.93602913300000001</v>
      </c>
      <c r="I12643">
        <v>9.0830929640000004</v>
      </c>
      <c r="J12643">
        <v>1.544840046</v>
      </c>
      <c r="K12643">
        <v>11.425016299999999</v>
      </c>
      <c r="L12643">
        <v>10.7798575</v>
      </c>
      <c r="M12643">
        <v>33.7882119</v>
      </c>
      <c r="N12643">
        <v>2.2700026609999999</v>
      </c>
      <c r="O12643">
        <v>35.389174189999999</v>
      </c>
      <c r="P12643">
        <v>1.1782412689999999</v>
      </c>
      <c r="Q12643">
        <v>17.12659103</v>
      </c>
    </row>
    <row r="12644" spans="1:17">
      <c r="A12644" t="s">
        <v>24573</v>
      </c>
      <c r="B12644" t="s">
        <v>24574</v>
      </c>
      <c r="C12644">
        <v>12.772402019999999</v>
      </c>
      <c r="D12644">
        <v>5.6590294099999996</v>
      </c>
      <c r="E12644">
        <v>3.1706001330000002</v>
      </c>
      <c r="F12644">
        <v>2.8976216730000002</v>
      </c>
      <c r="G12644">
        <v>2.2055547679999998</v>
      </c>
      <c r="H12644">
        <v>1.635102437</v>
      </c>
      <c r="I12644">
        <v>6.2087479920000002</v>
      </c>
      <c r="J12644">
        <v>51.27347116</v>
      </c>
      <c r="K12644">
        <v>50.216372499999999</v>
      </c>
      <c r="L12644">
        <v>61.87260706</v>
      </c>
      <c r="M12644">
        <v>0</v>
      </c>
      <c r="N12644">
        <v>42.510927629999998</v>
      </c>
      <c r="O12644">
        <v>14.145157429999999</v>
      </c>
      <c r="P12644">
        <v>3.1937752129999999</v>
      </c>
      <c r="Q12644">
        <v>2.9267202289999998</v>
      </c>
    </row>
    <row r="12645" spans="1:17">
      <c r="A12645" t="s">
        <v>24575</v>
      </c>
      <c r="B12645" t="s">
        <v>24576</v>
      </c>
      <c r="C12645">
        <v>9.8327221900000001</v>
      </c>
      <c r="D12645">
        <v>8.946495616</v>
      </c>
      <c r="E12645">
        <v>7.584097087</v>
      </c>
      <c r="F12645">
        <v>7.695945182</v>
      </c>
      <c r="G12645">
        <v>7.8832328870000001</v>
      </c>
      <c r="H12645">
        <v>18.611803760000001</v>
      </c>
      <c r="I12645">
        <v>4.0969289470000003</v>
      </c>
      <c r="J12645">
        <v>5.0305094649999997</v>
      </c>
      <c r="K12645">
        <v>7.9653782910000004</v>
      </c>
      <c r="L12645">
        <v>6.4347694339999997</v>
      </c>
      <c r="M12645">
        <v>7.4149300709999997</v>
      </c>
      <c r="N12645">
        <v>3.8094532449999998</v>
      </c>
      <c r="O12645">
        <v>4.278028054</v>
      </c>
      <c r="P12645">
        <v>7.4287863229999997</v>
      </c>
      <c r="Q12645">
        <v>8.6905672099999993</v>
      </c>
    </row>
    <row r="12646" spans="1:17">
      <c r="A12646" t="s">
        <v>24577</v>
      </c>
      <c r="B12646" t="s">
        <v>7072</v>
      </c>
      <c r="C12646">
        <v>1.9049886810000001</v>
      </c>
      <c r="D12646">
        <v>9.3748456999999998</v>
      </c>
      <c r="E12646">
        <v>6.4129846229999998</v>
      </c>
      <c r="F12646">
        <v>8.0755331669999997</v>
      </c>
      <c r="G12646">
        <v>5.1693068369999997</v>
      </c>
      <c r="H12646">
        <v>4.5465006470000002</v>
      </c>
      <c r="I12646">
        <v>5.5561645950000003</v>
      </c>
      <c r="J12646">
        <v>7.8486244679999997</v>
      </c>
      <c r="K12646">
        <v>5.1234572930000004</v>
      </c>
      <c r="L12646">
        <v>1.5475907449999999</v>
      </c>
      <c r="M12646">
        <v>2.0895510590000002</v>
      </c>
      <c r="N12646">
        <v>5.1495227039999998</v>
      </c>
      <c r="O12646">
        <v>2.1097335290000001</v>
      </c>
      <c r="P12646">
        <v>12.616411790000001</v>
      </c>
      <c r="Q12646">
        <v>7.4831462850000001</v>
      </c>
    </row>
    <row r="12647" spans="1:17">
      <c r="A12647" t="s">
        <v>24578</v>
      </c>
      <c r="B12647" t="s">
        <v>24579</v>
      </c>
      <c r="C12647">
        <v>2.346445068</v>
      </c>
      <c r="D12647">
        <v>2.0792645940000001</v>
      </c>
      <c r="E12647">
        <v>1.4977997380000001</v>
      </c>
      <c r="F12647">
        <v>0.79849233600000002</v>
      </c>
      <c r="G12647">
        <v>1.012967862</v>
      </c>
      <c r="H12647">
        <v>1.3517466170000001</v>
      </c>
      <c r="I12647">
        <v>1.7109333950000001</v>
      </c>
      <c r="J12647">
        <v>2.379677848</v>
      </c>
      <c r="K12647">
        <v>1.5966962849999999</v>
      </c>
      <c r="L12647">
        <v>0.74130964499999996</v>
      </c>
      <c r="M12647">
        <v>0</v>
      </c>
      <c r="N12647">
        <v>3.471010084</v>
      </c>
      <c r="O12647">
        <v>0</v>
      </c>
      <c r="P12647">
        <v>0.70408226299999999</v>
      </c>
      <c r="Q12647">
        <v>0.80651097199999999</v>
      </c>
    </row>
    <row r="12648" spans="1:17">
      <c r="A12648" t="s">
        <v>24578</v>
      </c>
      <c r="B12648" t="s">
        <v>1796</v>
      </c>
      <c r="C12648">
        <v>12.81752279</v>
      </c>
      <c r="D12648">
        <v>3.3935612900000001</v>
      </c>
      <c r="E12648">
        <v>2.062073018</v>
      </c>
      <c r="F12648">
        <v>1.957484921</v>
      </c>
      <c r="G12648">
        <v>2.2673303370000002</v>
      </c>
      <c r="H12648">
        <v>1.4407715640000001</v>
      </c>
      <c r="I12648">
        <v>5.9267458120000001</v>
      </c>
      <c r="J12648">
        <v>9.8285558969999993</v>
      </c>
      <c r="K12648">
        <v>5.9564869729999996</v>
      </c>
      <c r="L12648">
        <v>7.1111853290000004</v>
      </c>
      <c r="M12648">
        <v>4.200654074</v>
      </c>
      <c r="N12648">
        <v>5.1640361989999999</v>
      </c>
      <c r="O12648">
        <v>5.8857846570000003</v>
      </c>
      <c r="P12648">
        <v>3.001810222</v>
      </c>
      <c r="Q12648">
        <v>4.9428560409999998</v>
      </c>
    </row>
    <row r="12649" spans="1:17">
      <c r="A12649" t="s">
        <v>24580</v>
      </c>
      <c r="B12649" t="s">
        <v>9462</v>
      </c>
      <c r="C12649">
        <v>2.0963164060000001</v>
      </c>
      <c r="D12649">
        <v>7.1349384029999996</v>
      </c>
      <c r="E12649">
        <v>7.3800217220000004</v>
      </c>
      <c r="F12649">
        <v>10.817341860000001</v>
      </c>
      <c r="G12649">
        <v>4.2452094770000004</v>
      </c>
      <c r="H12649">
        <v>2.3421125809999999</v>
      </c>
      <c r="I12649">
        <v>6.6700347600000001</v>
      </c>
      <c r="J12649">
        <v>15.14779706</v>
      </c>
      <c r="K12649">
        <v>6.916315548</v>
      </c>
      <c r="L12649">
        <v>1.565405138</v>
      </c>
      <c r="M12649">
        <v>0.73163214899999995</v>
      </c>
      <c r="N12649">
        <v>10.830021309999999</v>
      </c>
      <c r="O12649">
        <v>3.3769088329999999</v>
      </c>
      <c r="P12649">
        <v>21.672867220000001</v>
      </c>
      <c r="Q12649">
        <v>8.1224252220000004</v>
      </c>
    </row>
    <row r="12650" spans="1:17">
      <c r="A12650" t="s">
        <v>24581</v>
      </c>
      <c r="B12650" t="s">
        <v>6246</v>
      </c>
      <c r="C12650">
        <v>0</v>
      </c>
      <c r="D12650">
        <v>20.411172700000002</v>
      </c>
      <c r="E12650">
        <v>18.01204547</v>
      </c>
      <c r="F12650">
        <v>24.891981250000001</v>
      </c>
      <c r="G12650">
        <v>14.698702859999999</v>
      </c>
      <c r="H12650">
        <v>15.806607469999999</v>
      </c>
      <c r="I12650">
        <v>13.640963879999999</v>
      </c>
      <c r="J12650">
        <v>17.84623637</v>
      </c>
      <c r="K12650">
        <v>33.098447110000002</v>
      </c>
      <c r="L12650">
        <v>24.527862500000001</v>
      </c>
      <c r="M12650">
        <v>4.4888076620000001</v>
      </c>
      <c r="N12650">
        <v>18.103237190000002</v>
      </c>
      <c r="O12650">
        <v>1.553884791</v>
      </c>
      <c r="P12650">
        <v>23.0154365</v>
      </c>
      <c r="Q12650">
        <v>12.86033351</v>
      </c>
    </row>
    <row r="12651" spans="1:17">
      <c r="A12651" t="s">
        <v>24582</v>
      </c>
      <c r="B12651" t="s">
        <v>24583</v>
      </c>
      <c r="C12651">
        <v>12.266564320000001</v>
      </c>
      <c r="D12651">
        <v>2.2645455970000001</v>
      </c>
      <c r="E12651">
        <v>0.217502272</v>
      </c>
      <c r="F12651">
        <v>0.27828643800000002</v>
      </c>
      <c r="G12651">
        <v>1.0591030320000001</v>
      </c>
      <c r="H12651">
        <v>0</v>
      </c>
      <c r="I12651">
        <v>0</v>
      </c>
      <c r="J12651">
        <v>1.295864175</v>
      </c>
      <c r="K12651">
        <v>1.854907895</v>
      </c>
      <c r="L12651">
        <v>5.1671484149999998</v>
      </c>
      <c r="M12651">
        <v>0</v>
      </c>
      <c r="N12651">
        <v>1.512123205</v>
      </c>
      <c r="O12651">
        <v>4.5283177239999999</v>
      </c>
      <c r="P12651">
        <v>1.226915626</v>
      </c>
      <c r="Q12651">
        <v>0</v>
      </c>
    </row>
    <row r="12652" spans="1:17">
      <c r="A12652" t="s">
        <v>24584</v>
      </c>
      <c r="B12652" t="s">
        <v>8864</v>
      </c>
      <c r="C12652">
        <v>575.74148390000005</v>
      </c>
      <c r="D12652">
        <v>4.8636876659999997</v>
      </c>
      <c r="E12652">
        <v>5.5171016330000002</v>
      </c>
      <c r="F12652">
        <v>5.4616583030000001</v>
      </c>
      <c r="G12652">
        <v>4.8369911779999999</v>
      </c>
      <c r="H12652">
        <v>37.652317609999997</v>
      </c>
      <c r="I12652">
        <v>321.8248466</v>
      </c>
      <c r="J12652">
        <v>11.612653399999999</v>
      </c>
      <c r="K12652">
        <v>116.0822103</v>
      </c>
      <c r="L12652">
        <v>175.7943458</v>
      </c>
      <c r="M12652">
        <v>898.80741220000004</v>
      </c>
      <c r="N12652">
        <v>13.81192647</v>
      </c>
      <c r="O12652">
        <v>513.53447329999995</v>
      </c>
      <c r="P12652">
        <v>5.7359148959999997</v>
      </c>
      <c r="Q12652">
        <v>12.490201089999999</v>
      </c>
    </row>
    <row r="12653" spans="1:17">
      <c r="A12653" t="s">
        <v>24585</v>
      </c>
      <c r="B12653" t="s">
        <v>6957</v>
      </c>
      <c r="C12653">
        <v>4.9482028119999999</v>
      </c>
      <c r="D12653">
        <v>3.851487525</v>
      </c>
      <c r="E12653">
        <v>2.7886495990000002</v>
      </c>
      <c r="F12653">
        <v>3.8410377449999999</v>
      </c>
      <c r="G12653">
        <v>2.7019474379999999</v>
      </c>
      <c r="H12653">
        <v>1.5408510660000001</v>
      </c>
      <c r="I12653">
        <v>8.5812617969999998</v>
      </c>
      <c r="J12653">
        <v>6.7136507170000002</v>
      </c>
      <c r="K12653">
        <v>4.7928465329999996</v>
      </c>
      <c r="L12653">
        <v>2.2815436739999999</v>
      </c>
      <c r="M12653">
        <v>1.540265738</v>
      </c>
      <c r="N12653">
        <v>4.4511657820000003</v>
      </c>
      <c r="O12653">
        <v>5.3319181489999998</v>
      </c>
      <c r="P12653">
        <v>7.8251629720000002</v>
      </c>
      <c r="Q12653">
        <v>5.8837691640000003</v>
      </c>
    </row>
    <row r="12654" spans="1:17">
      <c r="A12654" t="s">
        <v>24586</v>
      </c>
      <c r="B12654" t="s">
        <v>861</v>
      </c>
      <c r="C12654">
        <v>9.8695276580000009</v>
      </c>
      <c r="D12654">
        <v>2.1864308370000001</v>
      </c>
      <c r="E12654">
        <v>1.1765037970000001</v>
      </c>
      <c r="F12654">
        <v>1.5376667850000001</v>
      </c>
      <c r="G12654">
        <v>0.67760637400000001</v>
      </c>
      <c r="H12654">
        <v>0.63935188899999995</v>
      </c>
      <c r="I12654">
        <v>4.3352185089999997</v>
      </c>
      <c r="J12654">
        <v>2.9244068689999998</v>
      </c>
      <c r="K12654">
        <v>3.5063260380000001</v>
      </c>
      <c r="L12654">
        <v>4.6583189430000003</v>
      </c>
      <c r="M12654">
        <v>10.271394900000001</v>
      </c>
      <c r="N12654">
        <v>1.802966367</v>
      </c>
      <c r="O12654">
        <v>13.69578156</v>
      </c>
      <c r="P12654">
        <v>3.79997637</v>
      </c>
      <c r="Q12654">
        <v>4.5775825750000001</v>
      </c>
    </row>
    <row r="12655" spans="1:17">
      <c r="A12655" t="s">
        <v>24587</v>
      </c>
      <c r="B12655" t="s">
        <v>24588</v>
      </c>
      <c r="C12655">
        <v>20.03422157</v>
      </c>
      <c r="D12655">
        <v>0.85781319599999994</v>
      </c>
      <c r="E12655">
        <v>0.66270362100000002</v>
      </c>
      <c r="F12655">
        <v>0.84790576299999998</v>
      </c>
      <c r="G12655">
        <v>0.58143446799999998</v>
      </c>
      <c r="H12655">
        <v>0.38794521700000001</v>
      </c>
      <c r="I12655">
        <v>3.4372114850000002</v>
      </c>
      <c r="J12655">
        <v>0.96040809999999999</v>
      </c>
      <c r="K12655">
        <v>3.0549644909999998</v>
      </c>
      <c r="L12655">
        <v>4.6805559639999998</v>
      </c>
      <c r="M12655">
        <v>4.8474730929999996</v>
      </c>
      <c r="N12655">
        <v>1.2452054109999999</v>
      </c>
      <c r="O12655">
        <v>5.5934784769999997</v>
      </c>
      <c r="P12655">
        <v>1.439737721</v>
      </c>
      <c r="Q12655">
        <v>2.6618478720000001</v>
      </c>
    </row>
    <row r="12656" spans="1:17">
      <c r="A12656" t="s">
        <v>24589</v>
      </c>
      <c r="B12656" t="s">
        <v>7058</v>
      </c>
      <c r="C12656">
        <v>27.430029430000001</v>
      </c>
      <c r="D12656">
        <v>8.5748564940000005</v>
      </c>
      <c r="E12656">
        <v>5.1879508769999996</v>
      </c>
      <c r="F12656">
        <v>4.3145693639999996</v>
      </c>
      <c r="G12656">
        <v>5.1050589940000002</v>
      </c>
      <c r="H12656">
        <v>9.7152839239999995</v>
      </c>
      <c r="I12656">
        <v>18.667482889999999</v>
      </c>
      <c r="J12656">
        <v>13.986534600000001</v>
      </c>
      <c r="K12656">
        <v>16.453238370000001</v>
      </c>
      <c r="L12656">
        <v>26.960693209999999</v>
      </c>
      <c r="M12656">
        <v>21.06128678</v>
      </c>
      <c r="N12656">
        <v>6.8754177609999996</v>
      </c>
      <c r="O12656">
        <v>30.040625850000001</v>
      </c>
      <c r="P12656">
        <v>5.9901552220000003</v>
      </c>
      <c r="Q12656">
        <v>14.87551455</v>
      </c>
    </row>
    <row r="12657" spans="1:17">
      <c r="A12657" t="s">
        <v>24590</v>
      </c>
      <c r="B12657" t="s">
        <v>24591</v>
      </c>
      <c r="C12657">
        <v>0.83429158000000003</v>
      </c>
      <c r="D12657">
        <v>0.36964703900000001</v>
      </c>
      <c r="E12657">
        <v>0.443792515</v>
      </c>
      <c r="F12657">
        <v>0.11356335400000001</v>
      </c>
      <c r="G12657">
        <v>0</v>
      </c>
      <c r="H12657">
        <v>0.320414013</v>
      </c>
      <c r="I12657">
        <v>0</v>
      </c>
      <c r="J12657">
        <v>2.0095057380000001</v>
      </c>
      <c r="K12657">
        <v>0.37847615600000001</v>
      </c>
      <c r="L12657">
        <v>4.2172282020000003</v>
      </c>
      <c r="M12657">
        <v>1.6014614810000001</v>
      </c>
      <c r="N12657">
        <v>0.61706845899999996</v>
      </c>
      <c r="O12657">
        <v>4.6197988900000002</v>
      </c>
      <c r="P12657">
        <v>0.50068071999999997</v>
      </c>
      <c r="Q12657">
        <v>1.720556741</v>
      </c>
    </row>
    <row r="12658" spans="1:17">
      <c r="A12658" t="s">
        <v>24592</v>
      </c>
      <c r="B12658" t="s">
        <v>24593</v>
      </c>
      <c r="C12658">
        <v>206.487166</v>
      </c>
      <c r="D12658">
        <v>0</v>
      </c>
      <c r="E12658">
        <v>0</v>
      </c>
      <c r="F12658">
        <v>0</v>
      </c>
      <c r="G12658">
        <v>0.86966997000000001</v>
      </c>
      <c r="H12658">
        <v>0</v>
      </c>
      <c r="I12658">
        <v>0</v>
      </c>
      <c r="J12658">
        <v>0</v>
      </c>
      <c r="K12658">
        <v>13.708221760000001</v>
      </c>
      <c r="L12658">
        <v>41.368694329999997</v>
      </c>
      <c r="M12658">
        <v>29.002076819999999</v>
      </c>
      <c r="N12658">
        <v>0.62083107199999998</v>
      </c>
      <c r="O12658">
        <v>55.775620750000002</v>
      </c>
      <c r="P12658">
        <v>0</v>
      </c>
      <c r="Q12658">
        <v>24.234671160000001</v>
      </c>
    </row>
    <row r="12659" spans="1:17">
      <c r="A12659" t="s">
        <v>24594</v>
      </c>
      <c r="B12659" t="s">
        <v>9177</v>
      </c>
      <c r="C12659">
        <v>2.4988362159999999</v>
      </c>
      <c r="D12659">
        <v>21.552554659999998</v>
      </c>
      <c r="E12659">
        <v>16.216597409999999</v>
      </c>
      <c r="F12659">
        <v>30.091082220000001</v>
      </c>
      <c r="G12659">
        <v>16.05188347</v>
      </c>
      <c r="H12659">
        <v>53.358820860000002</v>
      </c>
      <c r="I12659">
        <v>23.565191550000002</v>
      </c>
      <c r="J12659">
        <v>37.316497239999997</v>
      </c>
      <c r="K12659">
        <v>24.10781665</v>
      </c>
      <c r="L12659">
        <v>8.3155863669999999</v>
      </c>
      <c r="M12659">
        <v>2.558203899</v>
      </c>
      <c r="N12659">
        <v>17.250038020000002</v>
      </c>
      <c r="O12659">
        <v>2.7674067569999998</v>
      </c>
      <c r="P12659">
        <v>43.813854849999998</v>
      </c>
      <c r="Q12659">
        <v>22.903740389999999</v>
      </c>
    </row>
    <row r="12660" spans="1:17">
      <c r="A12660" t="s">
        <v>24595</v>
      </c>
      <c r="B12660" t="s">
        <v>7160</v>
      </c>
      <c r="C12660">
        <v>16.856095180000001</v>
      </c>
      <c r="D12660">
        <v>2.9986673050000001</v>
      </c>
      <c r="E12660">
        <v>1.9563098619999999</v>
      </c>
      <c r="F12660">
        <v>1.390571687</v>
      </c>
      <c r="G12660">
        <v>2.1609981060000001</v>
      </c>
      <c r="H12660">
        <v>2.6483199019999999</v>
      </c>
      <c r="I12660">
        <v>8.1938578940000006</v>
      </c>
      <c r="J12660">
        <v>5.2450042369999998</v>
      </c>
      <c r="K12660">
        <v>6.7198827760000004</v>
      </c>
      <c r="L12660">
        <v>12.103014610000001</v>
      </c>
      <c r="M12660">
        <v>11.275596139999999</v>
      </c>
      <c r="N12660">
        <v>3.085342297</v>
      </c>
      <c r="O12660">
        <v>16.405000139999999</v>
      </c>
      <c r="P12660">
        <v>1.6476482880000001</v>
      </c>
      <c r="Q12660">
        <v>3.6869073010000002</v>
      </c>
    </row>
    <row r="12661" spans="1:17">
      <c r="A12661" t="s">
        <v>24596</v>
      </c>
      <c r="B12661" t="s">
        <v>24597</v>
      </c>
      <c r="C12661">
        <v>3.4703725379999999</v>
      </c>
      <c r="D12661">
        <v>0.51253581000000004</v>
      </c>
      <c r="E12661">
        <v>0.184602769</v>
      </c>
      <c r="F12661">
        <v>0.86603986700000002</v>
      </c>
      <c r="G12661">
        <v>9.9878064000000003E-2</v>
      </c>
      <c r="H12661">
        <v>0.66640729600000004</v>
      </c>
      <c r="I12661">
        <v>1.6869707430000001</v>
      </c>
      <c r="J12661">
        <v>1.2464979199999999</v>
      </c>
      <c r="K12661">
        <v>2.8862782509999998</v>
      </c>
      <c r="L12661">
        <v>5.4819536759999998</v>
      </c>
      <c r="M12661">
        <v>4.4410276360000003</v>
      </c>
      <c r="N12661">
        <v>1.3546986139999999</v>
      </c>
      <c r="O12661">
        <v>1.921681051</v>
      </c>
      <c r="P12661">
        <v>1.1281093959999999</v>
      </c>
      <c r="Q12661">
        <v>0.39760764999999998</v>
      </c>
    </row>
    <row r="12662" spans="1:17">
      <c r="A12662" t="e">
        <v>#N/A</v>
      </c>
      <c r="B12662" t="s">
        <v>24598</v>
      </c>
      <c r="C12662">
        <v>0</v>
      </c>
      <c r="D12662">
        <v>0</v>
      </c>
      <c r="E12662">
        <v>0.13729830900000001</v>
      </c>
      <c r="F12662">
        <v>0</v>
      </c>
      <c r="G12662">
        <v>0.22285293</v>
      </c>
      <c r="H12662">
        <v>0</v>
      </c>
      <c r="I12662">
        <v>0</v>
      </c>
      <c r="J12662">
        <v>0.98161711200000001</v>
      </c>
      <c r="K12662">
        <v>0.58545530400000001</v>
      </c>
      <c r="L12662">
        <v>0</v>
      </c>
      <c r="M12662">
        <v>0</v>
      </c>
      <c r="N12662">
        <v>0.63635184899999997</v>
      </c>
      <c r="O12662">
        <v>1.4292502819999999</v>
      </c>
      <c r="P12662">
        <v>0.19362262199999999</v>
      </c>
      <c r="Q12662">
        <v>0</v>
      </c>
    </row>
    <row r="12663" spans="1:17">
      <c r="A12663" t="e">
        <v>#N/A</v>
      </c>
      <c r="B12663" t="s">
        <v>24599</v>
      </c>
      <c r="C12663">
        <v>0</v>
      </c>
      <c r="D12663">
        <v>0</v>
      </c>
      <c r="E12663">
        <v>0</v>
      </c>
      <c r="F12663">
        <v>0</v>
      </c>
      <c r="G12663">
        <v>0</v>
      </c>
      <c r="H12663">
        <v>0</v>
      </c>
      <c r="I12663">
        <v>0</v>
      </c>
      <c r="J12663">
        <v>0</v>
      </c>
      <c r="K12663">
        <v>0</v>
      </c>
      <c r="L12663">
        <v>5.7140363860000001</v>
      </c>
      <c r="M12663">
        <v>0</v>
      </c>
      <c r="N12663">
        <v>0</v>
      </c>
      <c r="O12663">
        <v>0</v>
      </c>
      <c r="P12663">
        <v>0</v>
      </c>
      <c r="Q12663">
        <v>0</v>
      </c>
    </row>
    <row r="12664" spans="1:17">
      <c r="A12664" t="s">
        <v>24600</v>
      </c>
      <c r="B12664" t="s">
        <v>5387</v>
      </c>
      <c r="C12664">
        <v>13.47426269</v>
      </c>
      <c r="D12664">
        <v>1.0473685420000001</v>
      </c>
      <c r="E12664">
        <v>1.3831999109999999</v>
      </c>
      <c r="F12664">
        <v>1.126207851</v>
      </c>
      <c r="G12664">
        <v>0.97968546099999998</v>
      </c>
      <c r="H12664">
        <v>4.539351355</v>
      </c>
      <c r="I12664">
        <v>9.6525240669999999</v>
      </c>
      <c r="J12664">
        <v>2.7569936830000001</v>
      </c>
      <c r="K12664">
        <v>4.6112564330000003</v>
      </c>
      <c r="L12664">
        <v>11.94921557</v>
      </c>
      <c r="M12664">
        <v>4.0838642800000002</v>
      </c>
      <c r="N12664">
        <v>2.0398227549999999</v>
      </c>
      <c r="O12664">
        <v>9.1629096469999993</v>
      </c>
      <c r="P12664">
        <v>1.773303925</v>
      </c>
      <c r="Q12664">
        <v>4.2250649210000004</v>
      </c>
    </row>
    <row r="12665" spans="1:17">
      <c r="A12665" t="s">
        <v>24601</v>
      </c>
      <c r="B12665" t="s">
        <v>2216</v>
      </c>
      <c r="C12665">
        <v>53.108023500000002</v>
      </c>
      <c r="D12665">
        <v>6.6728030719999998</v>
      </c>
      <c r="E12665">
        <v>9.1497069100000008</v>
      </c>
      <c r="F12665">
        <v>5.9342846939999996</v>
      </c>
      <c r="G12665">
        <v>9.923585353</v>
      </c>
      <c r="H12665">
        <v>7.1539654590000001</v>
      </c>
      <c r="I12665">
        <v>38.14626165</v>
      </c>
      <c r="J12665">
        <v>62.250728199999998</v>
      </c>
      <c r="K12665">
        <v>14.203752489999999</v>
      </c>
      <c r="L12665">
        <v>23.790205879999998</v>
      </c>
      <c r="M12665">
        <v>26.626986720000001</v>
      </c>
      <c r="N12665">
        <v>19.83561233</v>
      </c>
      <c r="O12665">
        <v>33.358317509999999</v>
      </c>
      <c r="P12665">
        <v>16.887163059999999</v>
      </c>
      <c r="Q12665">
        <v>22.068369329999999</v>
      </c>
    </row>
    <row r="12666" spans="1:17">
      <c r="A12666" t="e">
        <v>#N/A</v>
      </c>
      <c r="B12666" t="s">
        <v>24602</v>
      </c>
      <c r="C12666">
        <v>0</v>
      </c>
      <c r="D12666">
        <v>2.6264394869999999</v>
      </c>
      <c r="E12666">
        <v>1.2613050429999999</v>
      </c>
      <c r="F12666">
        <v>1.0758633580000001</v>
      </c>
      <c r="G12666">
        <v>1.364840909</v>
      </c>
      <c r="H12666">
        <v>2.2766258810000002</v>
      </c>
      <c r="I12666">
        <v>0</v>
      </c>
      <c r="J12666">
        <v>0</v>
      </c>
      <c r="K12666">
        <v>1.7927817930000001</v>
      </c>
      <c r="L12666">
        <v>0</v>
      </c>
      <c r="M12666">
        <v>0</v>
      </c>
      <c r="N12666">
        <v>0</v>
      </c>
      <c r="O12666">
        <v>0</v>
      </c>
      <c r="P12666">
        <v>0.88936706899999995</v>
      </c>
      <c r="Q12666">
        <v>0</v>
      </c>
    </row>
    <row r="12667" spans="1:17">
      <c r="A12667" t="s">
        <v>12691</v>
      </c>
      <c r="B12667" t="s">
        <v>24603</v>
      </c>
      <c r="C12667">
        <v>1.398727627</v>
      </c>
      <c r="D12667">
        <v>0</v>
      </c>
      <c r="E12667">
        <v>7.4403826000000006E-2</v>
      </c>
      <c r="F12667">
        <v>0</v>
      </c>
      <c r="G12667">
        <v>0</v>
      </c>
      <c r="H12667">
        <v>0.80578291099999999</v>
      </c>
      <c r="I12667">
        <v>1.0198959439999999</v>
      </c>
      <c r="J12667">
        <v>0.26597584800000001</v>
      </c>
      <c r="K12667">
        <v>0.158633105</v>
      </c>
      <c r="L12667">
        <v>0.44189838300000001</v>
      </c>
      <c r="M12667">
        <v>0</v>
      </c>
      <c r="N12667">
        <v>0.12931790300000001</v>
      </c>
      <c r="O12667">
        <v>0.77453021200000005</v>
      </c>
      <c r="P12667">
        <v>0.157390108</v>
      </c>
      <c r="Q12667">
        <v>0</v>
      </c>
    </row>
    <row r="12668" spans="1:17">
      <c r="A12668" t="s">
        <v>22735</v>
      </c>
      <c r="B12668" t="s">
        <v>24604</v>
      </c>
      <c r="C12668">
        <v>161.71583699999999</v>
      </c>
      <c r="D12668">
        <v>13.00331969</v>
      </c>
      <c r="E12668">
        <v>12.011361880000001</v>
      </c>
      <c r="F12668">
        <v>7.3375597409999997</v>
      </c>
      <c r="G12668">
        <v>12.72152475</v>
      </c>
      <c r="H12668">
        <v>20.24254445</v>
      </c>
      <c r="I12668">
        <v>42.79938971</v>
      </c>
      <c r="J12668">
        <v>19.134059449999999</v>
      </c>
      <c r="K12668">
        <v>54.885904099999998</v>
      </c>
      <c r="L12668">
        <v>73.79767081</v>
      </c>
      <c r="M12668">
        <v>85.653220829999995</v>
      </c>
      <c r="N12668">
        <v>17.277021909999998</v>
      </c>
      <c r="O12668">
        <v>210.93619820000001</v>
      </c>
      <c r="P12668">
        <v>13.16465342</v>
      </c>
      <c r="Q12668">
        <v>46.526150000000001</v>
      </c>
    </row>
    <row r="12669" spans="1:17">
      <c r="A12669" t="s">
        <v>24605</v>
      </c>
      <c r="B12669" t="s">
        <v>24606</v>
      </c>
      <c r="C12669">
        <v>8.4424054240000004</v>
      </c>
      <c r="D12669">
        <v>2.8054132169999999</v>
      </c>
      <c r="E12669">
        <v>1.4221017389999999</v>
      </c>
      <c r="F12669">
        <v>0.95764668600000002</v>
      </c>
      <c r="G12669">
        <v>0.72892270000000003</v>
      </c>
      <c r="H12669">
        <v>3.2423496360000001</v>
      </c>
      <c r="I12669">
        <v>0</v>
      </c>
      <c r="J12669">
        <v>1.6945576499999999</v>
      </c>
      <c r="K12669">
        <v>0.63831583400000003</v>
      </c>
      <c r="L12669">
        <v>4.0007989009999996</v>
      </c>
      <c r="M12669">
        <v>5.4018632579999997</v>
      </c>
      <c r="N12669">
        <v>8.6725975999999996E-2</v>
      </c>
      <c r="O12669">
        <v>0.77914836499999995</v>
      </c>
      <c r="P12669">
        <v>0.316657099</v>
      </c>
      <c r="Q12669">
        <v>0</v>
      </c>
    </row>
    <row r="12670" spans="1:17">
      <c r="A12670" t="s">
        <v>14109</v>
      </c>
      <c r="B12670" t="s">
        <v>24607</v>
      </c>
      <c r="C12670">
        <v>0</v>
      </c>
      <c r="D12670">
        <v>0.34137179899999998</v>
      </c>
      <c r="E12670">
        <v>0.655753119</v>
      </c>
      <c r="F12670">
        <v>0</v>
      </c>
      <c r="G12670">
        <v>0.53218610099999997</v>
      </c>
      <c r="H12670">
        <v>0.59180946400000001</v>
      </c>
      <c r="I12670">
        <v>0</v>
      </c>
      <c r="J12670">
        <v>1.7581202010000001</v>
      </c>
      <c r="K12670">
        <v>1.3981022190000001</v>
      </c>
      <c r="L12670">
        <v>2.920981287</v>
      </c>
      <c r="M12670">
        <v>0</v>
      </c>
      <c r="N12670">
        <v>0.18995577599999999</v>
      </c>
      <c r="O12670">
        <v>6.8262700020000002</v>
      </c>
      <c r="P12670">
        <v>0</v>
      </c>
      <c r="Q12670">
        <v>0</v>
      </c>
    </row>
    <row r="12671" spans="1:17">
      <c r="A12671" t="s">
        <v>24608</v>
      </c>
      <c r="B12671" t="s">
        <v>4485</v>
      </c>
      <c r="C12671">
        <v>28.45539136</v>
      </c>
      <c r="D12671">
        <v>2.1378178810000001</v>
      </c>
      <c r="E12671">
        <v>2.7114153839999999</v>
      </c>
      <c r="F12671">
        <v>2.1892755720000001</v>
      </c>
      <c r="G12671">
        <v>1.7945736219999999</v>
      </c>
      <c r="H12671">
        <v>1.045329119</v>
      </c>
      <c r="I12671">
        <v>5.0518153220000004</v>
      </c>
      <c r="J12671">
        <v>3.2936224260000002</v>
      </c>
      <c r="K12671">
        <v>7.6330182280000001</v>
      </c>
      <c r="L12671">
        <v>15.478225589999999</v>
      </c>
      <c r="M12671">
        <v>14.7240422</v>
      </c>
      <c r="N12671">
        <v>2.257161741</v>
      </c>
      <c r="O12671">
        <v>20.278398240000001</v>
      </c>
      <c r="P12671">
        <v>1.707684242</v>
      </c>
      <c r="Q12671">
        <v>3.7421335939999998</v>
      </c>
    </row>
    <row r="12672" spans="1:17">
      <c r="A12672" t="s">
        <v>24609</v>
      </c>
      <c r="B12672" t="s">
        <v>4894</v>
      </c>
      <c r="C12672">
        <v>3.7050837240000001</v>
      </c>
      <c r="D12672">
        <v>0.49248006100000002</v>
      </c>
      <c r="E12672">
        <v>0.497268135</v>
      </c>
      <c r="F12672">
        <v>0.35691339999999999</v>
      </c>
      <c r="G12672">
        <v>0.31497777799999999</v>
      </c>
      <c r="H12672">
        <v>0.525399375</v>
      </c>
      <c r="I12672">
        <v>1.246891419</v>
      </c>
      <c r="J12672">
        <v>0.92493758699999995</v>
      </c>
      <c r="K12672">
        <v>1.370506827</v>
      </c>
      <c r="L12672">
        <v>1.51270142</v>
      </c>
      <c r="M12672">
        <v>2.1883324580000001</v>
      </c>
      <c r="N12672">
        <v>0.42159956900000001</v>
      </c>
      <c r="O12672">
        <v>3.282639708</v>
      </c>
      <c r="P12672">
        <v>0.44470399399999999</v>
      </c>
      <c r="Q12672">
        <v>1.0187975730000001</v>
      </c>
    </row>
    <row r="12673" spans="1:17">
      <c r="A12673" t="s">
        <v>24610</v>
      </c>
      <c r="B12673" t="s">
        <v>4893</v>
      </c>
      <c r="C12673">
        <v>14.49032744</v>
      </c>
      <c r="D12673">
        <v>59.302238940000002</v>
      </c>
      <c r="E12673">
        <v>41.501361539999998</v>
      </c>
      <c r="F12673">
        <v>109.7286251</v>
      </c>
      <c r="G12673">
        <v>31.87023246</v>
      </c>
      <c r="H12673">
        <v>154.6507967</v>
      </c>
      <c r="I12673">
        <v>18.351064010000002</v>
      </c>
      <c r="J12673">
        <v>40.654477880000002</v>
      </c>
      <c r="K12673">
        <v>65.043381550000007</v>
      </c>
      <c r="L12673">
        <v>14.697507570000001</v>
      </c>
      <c r="M12673">
        <v>2.9278797160000001</v>
      </c>
      <c r="N12673">
        <v>37.746299880000002</v>
      </c>
      <c r="O12673">
        <v>8.446169716</v>
      </c>
      <c r="P12673">
        <v>152.06616579999999</v>
      </c>
      <c r="Q12673">
        <v>77.329731620000004</v>
      </c>
    </row>
    <row r="12674" spans="1:17">
      <c r="A12674" t="s">
        <v>24611</v>
      </c>
      <c r="B12674" t="s">
        <v>1542</v>
      </c>
      <c r="C12674">
        <v>7.0714782879999998</v>
      </c>
      <c r="D12674">
        <v>0.80566416699999999</v>
      </c>
      <c r="E12674">
        <v>0.623350446</v>
      </c>
      <c r="F12674">
        <v>0.55003777399999998</v>
      </c>
      <c r="G12674">
        <v>0.55822260300000004</v>
      </c>
      <c r="H12674">
        <v>1.163930551</v>
      </c>
      <c r="I12674">
        <v>4.1249901040000001</v>
      </c>
      <c r="J12674">
        <v>1.101357752</v>
      </c>
      <c r="K12674">
        <v>2.8413486400000001</v>
      </c>
      <c r="L12674">
        <v>1.4042812840000001</v>
      </c>
      <c r="M12674">
        <v>6.5931009600000001</v>
      </c>
      <c r="N12674">
        <v>0.92152713900000005</v>
      </c>
      <c r="O12674">
        <v>7.6077510100000003</v>
      </c>
      <c r="P12674">
        <v>0.63656752500000002</v>
      </c>
      <c r="Q12674">
        <v>6.5278461459999999</v>
      </c>
    </row>
    <row r="12675" spans="1:17">
      <c r="A12675" t="e">
        <v>#N/A</v>
      </c>
      <c r="B12675" t="s">
        <v>24612</v>
      </c>
      <c r="C12675">
        <v>0.669977826</v>
      </c>
      <c r="D12675">
        <v>5.9369009E-2</v>
      </c>
      <c r="E12675">
        <v>0.17106603100000001</v>
      </c>
      <c r="F12675">
        <v>0.109436458</v>
      </c>
      <c r="G12675">
        <v>0.161969683</v>
      </c>
      <c r="H12675">
        <v>0.15438507800000001</v>
      </c>
      <c r="I12675">
        <v>0</v>
      </c>
      <c r="J12675">
        <v>0.28877336599999998</v>
      </c>
      <c r="K12675">
        <v>0.243148212</v>
      </c>
      <c r="L12675">
        <v>0.253998373</v>
      </c>
      <c r="M12675">
        <v>0.257210718</v>
      </c>
      <c r="N12675">
        <v>0.21473261599999999</v>
      </c>
      <c r="O12675">
        <v>0.44519152200000001</v>
      </c>
      <c r="P12675">
        <v>8.0414326999999994E-2</v>
      </c>
      <c r="Q12675">
        <v>0.184225738</v>
      </c>
    </row>
    <row r="12676" spans="1:17">
      <c r="A12676" t="s">
        <v>24613</v>
      </c>
      <c r="B12676" t="s">
        <v>3087</v>
      </c>
      <c r="C12676">
        <v>62.168179010000003</v>
      </c>
      <c r="D12676">
        <v>3.934952349</v>
      </c>
      <c r="E12676">
        <v>3.4841291399999998</v>
      </c>
      <c r="F12676">
        <v>2.9466942980000002</v>
      </c>
      <c r="G12676">
        <v>3.642327453</v>
      </c>
      <c r="H12676">
        <v>6.8217176930000001</v>
      </c>
      <c r="I12676">
        <v>12.95158183</v>
      </c>
      <c r="J12676">
        <v>10.4846559</v>
      </c>
      <c r="K12676">
        <v>15.612141449999999</v>
      </c>
      <c r="L12676">
        <v>18.939265760000001</v>
      </c>
      <c r="M12676">
        <v>25.571723649999999</v>
      </c>
      <c r="N12676">
        <v>6.842492998</v>
      </c>
      <c r="O12676">
        <v>63.932055609999999</v>
      </c>
      <c r="P12676">
        <v>5.2465484739999999</v>
      </c>
      <c r="Q12676">
        <v>28.99970635</v>
      </c>
    </row>
    <row r="12677" spans="1:17">
      <c r="A12677" t="e">
        <v>#N/A</v>
      </c>
      <c r="B12677" t="s">
        <v>24614</v>
      </c>
      <c r="C12677">
        <v>3.2517663940000001</v>
      </c>
      <c r="D12677">
        <v>6.4833762129999997</v>
      </c>
      <c r="E12677">
        <v>2.4216394719999998</v>
      </c>
      <c r="F12677">
        <v>1.7705152900000001</v>
      </c>
      <c r="G12677">
        <v>0.56151919299999997</v>
      </c>
      <c r="H12677">
        <v>2.497715533</v>
      </c>
      <c r="I12677">
        <v>14.22634382</v>
      </c>
      <c r="J12677">
        <v>0.82445531699999997</v>
      </c>
      <c r="K12677">
        <v>5.9006518870000004</v>
      </c>
      <c r="L12677">
        <v>10.273267519999999</v>
      </c>
      <c r="M12677">
        <v>6.2419167959999999</v>
      </c>
      <c r="N12677">
        <v>0</v>
      </c>
      <c r="O12677">
        <v>7.2025211039999997</v>
      </c>
      <c r="P12677">
        <v>1.463604074</v>
      </c>
      <c r="Q12677">
        <v>2.2353689939999999</v>
      </c>
    </row>
    <row r="12678" spans="1:17">
      <c r="A12678" t="s">
        <v>24615</v>
      </c>
      <c r="B12678" t="s">
        <v>24616</v>
      </c>
      <c r="C12678">
        <v>8.0091991660000001</v>
      </c>
      <c r="D12678">
        <v>11.422093500000001</v>
      </c>
      <c r="E12678">
        <v>4.8462142640000003</v>
      </c>
      <c r="F12678">
        <v>6.9500772929999997</v>
      </c>
      <c r="G12678">
        <v>3.630476818</v>
      </c>
      <c r="H12678">
        <v>12.11164969</v>
      </c>
      <c r="I12678">
        <v>7.2999824870000003</v>
      </c>
      <c r="J12678">
        <v>8.0591756459999999</v>
      </c>
      <c r="K12678">
        <v>7.9479992839999998</v>
      </c>
      <c r="L12678">
        <v>14.549437299999999</v>
      </c>
      <c r="M12678">
        <v>8.6478919970000003</v>
      </c>
      <c r="N12678">
        <v>4.8131339840000003</v>
      </c>
      <c r="O12678">
        <v>7.206886269</v>
      </c>
      <c r="P12678">
        <v>5.8579644259999997</v>
      </c>
      <c r="Q12678">
        <v>4.4734475250000001</v>
      </c>
    </row>
    <row r="12679" spans="1:17">
      <c r="A12679" t="s">
        <v>22957</v>
      </c>
      <c r="B12679" t="s">
        <v>24617</v>
      </c>
      <c r="C12679">
        <v>1.8943776699999999</v>
      </c>
      <c r="D12679">
        <v>3.3573446649999998</v>
      </c>
      <c r="E12679">
        <v>1.612310422</v>
      </c>
      <c r="F12679">
        <v>2.578617452</v>
      </c>
      <c r="G12679">
        <v>0</v>
      </c>
      <c r="H12679">
        <v>0.72754558000000003</v>
      </c>
      <c r="I12679">
        <v>0</v>
      </c>
      <c r="J12679">
        <v>0</v>
      </c>
      <c r="K12679">
        <v>0.85938393300000004</v>
      </c>
      <c r="L12679">
        <v>1.196977041</v>
      </c>
      <c r="M12679">
        <v>0</v>
      </c>
      <c r="N12679">
        <v>0.23352361399999999</v>
      </c>
      <c r="O12679">
        <v>2.0979820650000001</v>
      </c>
      <c r="P12679">
        <v>0.28421669300000002</v>
      </c>
      <c r="Q12679">
        <v>0</v>
      </c>
    </row>
    <row r="12680" spans="1:17">
      <c r="A12680" t="s">
        <v>24618</v>
      </c>
      <c r="B12680" t="s">
        <v>24619</v>
      </c>
      <c r="C12680">
        <v>0</v>
      </c>
      <c r="D12680">
        <v>0.55615587899999996</v>
      </c>
      <c r="E12680">
        <v>1.6025091419999999</v>
      </c>
      <c r="F12680">
        <v>2.2212163710000001</v>
      </c>
      <c r="G12680">
        <v>0.86702659599999998</v>
      </c>
      <c r="H12680">
        <v>1.9283274939999999</v>
      </c>
      <c r="I12680">
        <v>0</v>
      </c>
      <c r="J12680">
        <v>0.15912739400000001</v>
      </c>
      <c r="K12680">
        <v>0</v>
      </c>
      <c r="L12680">
        <v>1.586267447</v>
      </c>
      <c r="M12680">
        <v>0</v>
      </c>
      <c r="N12680">
        <v>0.15473601200000001</v>
      </c>
      <c r="O12680">
        <v>0</v>
      </c>
      <c r="P12680">
        <v>0.75330381899999999</v>
      </c>
      <c r="Q12680">
        <v>5.1773591889999997</v>
      </c>
    </row>
    <row r="12681" spans="1:17">
      <c r="A12681" t="e">
        <v>#N/A</v>
      </c>
      <c r="B12681" t="s">
        <v>24620</v>
      </c>
      <c r="C12681">
        <v>0</v>
      </c>
      <c r="D12681">
        <v>0</v>
      </c>
      <c r="E12681">
        <v>0</v>
      </c>
      <c r="F12681">
        <v>0</v>
      </c>
      <c r="G12681">
        <v>0</v>
      </c>
      <c r="H12681">
        <v>0</v>
      </c>
      <c r="I12681">
        <v>0</v>
      </c>
      <c r="J12681">
        <v>0</v>
      </c>
      <c r="K12681">
        <v>0</v>
      </c>
      <c r="L12681">
        <v>0</v>
      </c>
      <c r="M12681">
        <v>0</v>
      </c>
      <c r="N12681">
        <v>0</v>
      </c>
      <c r="O12681">
        <v>0</v>
      </c>
      <c r="P12681">
        <v>0</v>
      </c>
      <c r="Q12681">
        <v>0</v>
      </c>
    </row>
    <row r="12682" spans="1:17">
      <c r="A12682" t="s">
        <v>24621</v>
      </c>
      <c r="B12682" t="s">
        <v>24622</v>
      </c>
      <c r="C12682">
        <v>0</v>
      </c>
      <c r="D12682">
        <v>0.221251855</v>
      </c>
      <c r="E12682">
        <v>0.26563155399999999</v>
      </c>
      <c r="F12682">
        <v>6.7973228999999996E-2</v>
      </c>
      <c r="G12682">
        <v>0.17246175899999999</v>
      </c>
      <c r="H12682">
        <v>0.19178347800000001</v>
      </c>
      <c r="I12682">
        <v>0</v>
      </c>
      <c r="J12682">
        <v>6.3304609999999997E-2</v>
      </c>
      <c r="K12682">
        <v>0.67960954299999998</v>
      </c>
      <c r="L12682">
        <v>0.63105440099999999</v>
      </c>
      <c r="M12682">
        <v>0</v>
      </c>
      <c r="N12682">
        <v>6.1557615000000003E-2</v>
      </c>
      <c r="O12682">
        <v>0.55303517499999999</v>
      </c>
      <c r="P12682">
        <v>7.4920482999999996E-2</v>
      </c>
      <c r="Q12682">
        <v>0.34327915599999997</v>
      </c>
    </row>
    <row r="12683" spans="1:17">
      <c r="A12683" t="e">
        <v>#N/A</v>
      </c>
      <c r="B12683" t="s">
        <v>24623</v>
      </c>
      <c r="C12683">
        <v>0</v>
      </c>
      <c r="D12683">
        <v>0.59024285200000004</v>
      </c>
      <c r="E12683">
        <v>0.85036372199999999</v>
      </c>
      <c r="F12683">
        <v>0.36267006699999998</v>
      </c>
      <c r="G12683">
        <v>0</v>
      </c>
      <c r="H12683">
        <v>0</v>
      </c>
      <c r="I12683">
        <v>3.8854745500000001</v>
      </c>
      <c r="J12683">
        <v>5.4041716290000004</v>
      </c>
      <c r="K12683">
        <v>1.208681919</v>
      </c>
      <c r="L12683">
        <v>3.3669805799999999</v>
      </c>
      <c r="M12683">
        <v>0</v>
      </c>
      <c r="N12683">
        <v>1.3137586560000001</v>
      </c>
      <c r="O12683">
        <v>0</v>
      </c>
      <c r="P12683">
        <v>0.39973702700000002</v>
      </c>
      <c r="Q12683">
        <v>0</v>
      </c>
    </row>
    <row r="12684" spans="1:17">
      <c r="A12684" t="e">
        <v>#N/A</v>
      </c>
      <c r="B12684" t="s">
        <v>24624</v>
      </c>
      <c r="C12684">
        <v>4.1926328120000003</v>
      </c>
      <c r="D12684">
        <v>0.92880854899999998</v>
      </c>
      <c r="E12684">
        <v>0</v>
      </c>
      <c r="F12684">
        <v>0</v>
      </c>
      <c r="G12684">
        <v>0</v>
      </c>
      <c r="H12684">
        <v>0.80510119999999996</v>
      </c>
      <c r="I12684">
        <v>125.34106989999999</v>
      </c>
      <c r="J12684">
        <v>0.53150165100000002</v>
      </c>
      <c r="K12684">
        <v>47.549669389999998</v>
      </c>
      <c r="L12684">
        <v>1.3245735789999999</v>
      </c>
      <c r="M12684">
        <v>16.095907270000001</v>
      </c>
      <c r="N12684">
        <v>1.033667978</v>
      </c>
      <c r="O12684">
        <v>11.60812411</v>
      </c>
      <c r="P12684">
        <v>0.62902780800000002</v>
      </c>
      <c r="Q12684">
        <v>1.4410754429999999</v>
      </c>
    </row>
    <row r="12685" spans="1:17">
      <c r="A12685" t="s">
        <v>24625</v>
      </c>
      <c r="B12685" t="s">
        <v>24626</v>
      </c>
      <c r="C12685">
        <v>0</v>
      </c>
      <c r="D12685">
        <v>0.90135608</v>
      </c>
      <c r="E12685">
        <v>0.54107708099999996</v>
      </c>
      <c r="F12685">
        <v>0.415373353</v>
      </c>
      <c r="G12685">
        <v>0.175647629</v>
      </c>
      <c r="H12685">
        <v>1.171957658</v>
      </c>
      <c r="I12685">
        <v>0</v>
      </c>
      <c r="J12685">
        <v>1.289480607</v>
      </c>
      <c r="K12685">
        <v>0.92288520900000004</v>
      </c>
      <c r="L12685">
        <v>1.9281354310000001</v>
      </c>
      <c r="M12685">
        <v>0</v>
      </c>
      <c r="N12685">
        <v>0.376168581</v>
      </c>
      <c r="O12685">
        <v>0</v>
      </c>
      <c r="P12685">
        <v>0.76304481700000004</v>
      </c>
      <c r="Q12685">
        <v>0.69924103999999998</v>
      </c>
    </row>
    <row r="12686" spans="1:17">
      <c r="A12686" t="e">
        <v>#N/A</v>
      </c>
      <c r="B12686" t="s">
        <v>24627</v>
      </c>
      <c r="C12686">
        <v>9.8797687080000003</v>
      </c>
      <c r="D12686">
        <v>0.43773991400000001</v>
      </c>
      <c r="E12686">
        <v>0</v>
      </c>
      <c r="F12686">
        <v>0</v>
      </c>
      <c r="G12686">
        <v>0</v>
      </c>
      <c r="H12686">
        <v>0.75887529399999998</v>
      </c>
      <c r="I12686">
        <v>2.8815720339999999</v>
      </c>
      <c r="J12686">
        <v>0.25049240499999997</v>
      </c>
      <c r="K12686">
        <v>0.89639089699999996</v>
      </c>
      <c r="L12686">
        <v>6.2426075350000003</v>
      </c>
      <c r="M12686">
        <v>11.37880526</v>
      </c>
      <c r="N12686">
        <v>0.24357965500000001</v>
      </c>
      <c r="O12686">
        <v>10.94162895</v>
      </c>
      <c r="P12686">
        <v>0</v>
      </c>
      <c r="Q12686">
        <v>1.358334269</v>
      </c>
    </row>
    <row r="12687" spans="1:17">
      <c r="A12687" t="s">
        <v>24628</v>
      </c>
      <c r="B12687" t="s">
        <v>4902</v>
      </c>
      <c r="C12687">
        <v>12.143251279999999</v>
      </c>
      <c r="D12687">
        <v>3.701812109</v>
      </c>
      <c r="E12687">
        <v>1.612107819</v>
      </c>
      <c r="F12687">
        <v>1.158466086</v>
      </c>
      <c r="G12687">
        <v>2.3299024570000002</v>
      </c>
      <c r="H12687">
        <v>2.5112116090000001</v>
      </c>
      <c r="I12687">
        <v>15.4383897</v>
      </c>
      <c r="J12687">
        <v>5.9865733250000002</v>
      </c>
      <c r="K12687">
        <v>19.869284820000001</v>
      </c>
      <c r="L12687">
        <v>8.1974426670000007</v>
      </c>
      <c r="M12687">
        <v>33.669329019999999</v>
      </c>
      <c r="N12687">
        <v>5.1176826240000004</v>
      </c>
      <c r="O12687">
        <v>32.299116689999998</v>
      </c>
      <c r="P12687">
        <v>3.8773185579999998</v>
      </c>
      <c r="Q12687">
        <v>3.9954622469999999</v>
      </c>
    </row>
    <row r="12688" spans="1:17">
      <c r="A12688" t="s">
        <v>10621</v>
      </c>
      <c r="B12688" t="s">
        <v>24629</v>
      </c>
      <c r="C12688">
        <v>5.3633030130000003</v>
      </c>
      <c r="D12688">
        <v>3.5644535890000002</v>
      </c>
      <c r="E12688">
        <v>4.564723012</v>
      </c>
      <c r="F12688">
        <v>1.82512534</v>
      </c>
      <c r="G12688">
        <v>2.7784261360000002</v>
      </c>
      <c r="H12688">
        <v>2.059804368</v>
      </c>
      <c r="I12688">
        <v>0</v>
      </c>
      <c r="J12688">
        <v>4.7593556960000001</v>
      </c>
      <c r="K12688">
        <v>3.6495915079999999</v>
      </c>
      <c r="L12688">
        <v>1.694422045</v>
      </c>
      <c r="M12688">
        <v>0</v>
      </c>
      <c r="N12688">
        <v>5.6197306129999998</v>
      </c>
      <c r="O12688">
        <v>11.87948286</v>
      </c>
      <c r="P12688">
        <v>7.6443217099999998</v>
      </c>
      <c r="Q12688">
        <v>5.5303609519999997</v>
      </c>
    </row>
    <row r="12689" spans="1:17">
      <c r="A12689" t="s">
        <v>10621</v>
      </c>
      <c r="B12689" t="s">
        <v>9043</v>
      </c>
      <c r="C12689">
        <v>7.3779198109999999</v>
      </c>
      <c r="D12689">
        <v>23.259570029999999</v>
      </c>
      <c r="E12689">
        <v>14.47072607</v>
      </c>
      <c r="F12689">
        <v>49.312662750000001</v>
      </c>
      <c r="G12689">
        <v>17.47705981</v>
      </c>
      <c r="H12689">
        <v>60.884533519999998</v>
      </c>
      <c r="I12689">
        <v>7.7246722610000003</v>
      </c>
      <c r="J12689">
        <v>16.23587809</v>
      </c>
      <c r="K12689">
        <v>22.484916500000001</v>
      </c>
      <c r="L12689">
        <v>4.7813283550000003</v>
      </c>
      <c r="M12689">
        <v>9.8046416369999996</v>
      </c>
      <c r="N12689">
        <v>13.245912969999999</v>
      </c>
      <c r="O12689">
        <v>3.5616681319999999</v>
      </c>
      <c r="P12689">
        <v>49.470890420000003</v>
      </c>
      <c r="Q12689">
        <v>46.946844820000003</v>
      </c>
    </row>
    <row r="12690" spans="1:17">
      <c r="A12690" t="s">
        <v>24630</v>
      </c>
      <c r="B12690" t="s">
        <v>5347</v>
      </c>
      <c r="C12690">
        <v>17.446728740000001</v>
      </c>
      <c r="D12690">
        <v>4.183331548</v>
      </c>
      <c r="E12690">
        <v>1.834283576</v>
      </c>
      <c r="F12690">
        <v>3.3247760409999998</v>
      </c>
      <c r="G12690">
        <v>1.949409325</v>
      </c>
      <c r="H12690">
        <v>4.4932809999999996</v>
      </c>
      <c r="I12690">
        <v>4.190596309</v>
      </c>
      <c r="J12690">
        <v>2.28978942</v>
      </c>
      <c r="K12690">
        <v>8.1009322430000008</v>
      </c>
      <c r="L12690">
        <v>8.8190793529999993</v>
      </c>
      <c r="M12690">
        <v>3.5459795710000002</v>
      </c>
      <c r="N12690">
        <v>3.5676187150000001</v>
      </c>
      <c r="O12690">
        <v>9.3199620749999994</v>
      </c>
      <c r="P12690">
        <v>5.2043297280000003</v>
      </c>
      <c r="Q12690">
        <v>4.9384767280000004</v>
      </c>
    </row>
    <row r="12691" spans="1:17">
      <c r="A12691" t="s">
        <v>24631</v>
      </c>
      <c r="B12691" t="s">
        <v>5616</v>
      </c>
      <c r="C12691">
        <v>16.117818679999999</v>
      </c>
      <c r="D12691">
        <v>6.3477982390000003</v>
      </c>
      <c r="E12691">
        <v>4.7631677129999996</v>
      </c>
      <c r="F12691">
        <v>3.022774804</v>
      </c>
      <c r="G12691">
        <v>2.8450955119999999</v>
      </c>
      <c r="H12691">
        <v>4.5394300950000002</v>
      </c>
      <c r="I12691">
        <v>6.7903132849999999</v>
      </c>
      <c r="J12691">
        <v>4.1773356159999997</v>
      </c>
      <c r="K12691">
        <v>8.7742130609999993</v>
      </c>
      <c r="L12691">
        <v>11.0894265</v>
      </c>
      <c r="M12691">
        <v>8.2503739780000007</v>
      </c>
      <c r="N12691">
        <v>2.9582358279999998</v>
      </c>
      <c r="O12691">
        <v>11.106749799999999</v>
      </c>
      <c r="P12691">
        <v>2.5793959050000002</v>
      </c>
      <c r="Q12691">
        <v>6.1555043840000003</v>
      </c>
    </row>
    <row r="12692" spans="1:17">
      <c r="A12692" t="s">
        <v>24632</v>
      </c>
      <c r="B12692" t="s">
        <v>5919</v>
      </c>
      <c r="C12692">
        <v>3.6796890439999999</v>
      </c>
      <c r="D12692">
        <v>2.2574058369999999</v>
      </c>
      <c r="E12692">
        <v>1.8820878590000001</v>
      </c>
      <c r="F12692">
        <v>1.598954907</v>
      </c>
      <c r="G12692">
        <v>1.39302174</v>
      </c>
      <c r="H12692">
        <v>1.5219116580000001</v>
      </c>
      <c r="I12692">
        <v>3.095863032</v>
      </c>
      <c r="J12692">
        <v>3.4985668159999999</v>
      </c>
      <c r="K12692">
        <v>2.2471211129999999</v>
      </c>
      <c r="L12692">
        <v>11.62519854</v>
      </c>
      <c r="M12692">
        <v>3.803333812</v>
      </c>
      <c r="N12692">
        <v>1.0991135430000001</v>
      </c>
      <c r="O12692">
        <v>4.8588631920000003</v>
      </c>
      <c r="P12692">
        <v>1.358941502</v>
      </c>
      <c r="Q12692">
        <v>1.556638038</v>
      </c>
    </row>
    <row r="12693" spans="1:17">
      <c r="A12693" t="e">
        <v>#N/A</v>
      </c>
      <c r="B12693" t="s">
        <v>24633</v>
      </c>
      <c r="C12693">
        <v>4.2140237960000002</v>
      </c>
      <c r="D12693">
        <v>0</v>
      </c>
      <c r="E12693">
        <v>0</v>
      </c>
      <c r="F12693">
        <v>0.57361082100000005</v>
      </c>
      <c r="G12693">
        <v>0</v>
      </c>
      <c r="H12693">
        <v>0</v>
      </c>
      <c r="I12693">
        <v>0</v>
      </c>
      <c r="J12693">
        <v>0</v>
      </c>
      <c r="K12693">
        <v>1.91169079</v>
      </c>
      <c r="L12693">
        <v>2.6626632140000002</v>
      </c>
      <c r="M12693">
        <v>0</v>
      </c>
      <c r="N12693">
        <v>0</v>
      </c>
      <c r="O12693">
        <v>0</v>
      </c>
      <c r="P12693">
        <v>0</v>
      </c>
      <c r="Q12693">
        <v>0</v>
      </c>
    </row>
    <row r="12694" spans="1:17">
      <c r="A12694" t="s">
        <v>24634</v>
      </c>
      <c r="B12694" t="s">
        <v>24635</v>
      </c>
      <c r="C12694">
        <v>40.655504190000002</v>
      </c>
      <c r="D12694">
        <v>6.1623800390000003</v>
      </c>
      <c r="E12694">
        <v>6.6017010909999998</v>
      </c>
      <c r="F12694">
        <v>2.9126352569999998</v>
      </c>
      <c r="G12694">
        <v>8.4984329659999993</v>
      </c>
      <c r="H12694">
        <v>3.2871489399999998</v>
      </c>
      <c r="I12694">
        <v>3.120458835</v>
      </c>
      <c r="J12694">
        <v>7.3239825999999999</v>
      </c>
      <c r="K12694">
        <v>22.32617119</v>
      </c>
      <c r="L12694">
        <v>31.096595260000001</v>
      </c>
      <c r="M12694">
        <v>0</v>
      </c>
      <c r="N12694">
        <v>2.1101822970000002</v>
      </c>
      <c r="O12694">
        <v>7.1092241989999998</v>
      </c>
      <c r="P12694">
        <v>2.2472262889999999</v>
      </c>
      <c r="Q12694">
        <v>11.767538330000001</v>
      </c>
    </row>
    <row r="12695" spans="1:17">
      <c r="A12695" t="s">
        <v>24636</v>
      </c>
      <c r="B12695" t="s">
        <v>24637</v>
      </c>
      <c r="C12695">
        <v>18.82188644</v>
      </c>
      <c r="D12695">
        <v>9.3204568380000001</v>
      </c>
      <c r="E12695">
        <v>6.2428400169999998</v>
      </c>
      <c r="F12695">
        <v>7.5353700349999997</v>
      </c>
      <c r="G12695">
        <v>3.82375</v>
      </c>
      <c r="H12695">
        <v>14.03207212</v>
      </c>
      <c r="I12695">
        <v>8.0730369329999991</v>
      </c>
      <c r="J12695">
        <v>10.105656059999999</v>
      </c>
      <c r="K12695">
        <v>24.10882969</v>
      </c>
      <c r="L12695">
        <v>13.99147426</v>
      </c>
      <c r="M12695">
        <v>4.2505277909999997</v>
      </c>
      <c r="N12695">
        <v>4.2309720779999997</v>
      </c>
      <c r="O12695">
        <v>14.713997539999999</v>
      </c>
      <c r="P12695">
        <v>7.3088646690000001</v>
      </c>
      <c r="Q12695">
        <v>8.3721460699999994</v>
      </c>
    </row>
    <row r="12696" spans="1:17">
      <c r="A12696" t="s">
        <v>24638</v>
      </c>
      <c r="B12696" t="s">
        <v>6396</v>
      </c>
      <c r="C12696">
        <v>28.157340820000002</v>
      </c>
      <c r="D12696">
        <v>4.8360423700000004</v>
      </c>
      <c r="E12696">
        <v>3.466817372</v>
      </c>
      <c r="F12696">
        <v>4.2347009279999996</v>
      </c>
      <c r="G12696">
        <v>3.642131639</v>
      </c>
      <c r="H12696">
        <v>3.6451594159999998</v>
      </c>
      <c r="I12696">
        <v>13.37988363</v>
      </c>
      <c r="J12696">
        <v>7.2593543350000003</v>
      </c>
      <c r="K12696">
        <v>12.055953969999999</v>
      </c>
      <c r="L12696">
        <v>12.19412719</v>
      </c>
      <c r="M12696">
        <v>8.9070048659999994</v>
      </c>
      <c r="N12696">
        <v>3.7960110290000002</v>
      </c>
      <c r="O12696">
        <v>8.2922794680000003</v>
      </c>
      <c r="P12696">
        <v>3.0536601509999999</v>
      </c>
      <c r="Q12696">
        <v>6.7420692500000001</v>
      </c>
    </row>
    <row r="12697" spans="1:17">
      <c r="A12697" t="s">
        <v>24639</v>
      </c>
      <c r="B12697" t="s">
        <v>24640</v>
      </c>
      <c r="C12697">
        <v>119.32969370000001</v>
      </c>
      <c r="D12697">
        <v>31.618958469999999</v>
      </c>
      <c r="E12697">
        <v>21.781034909999999</v>
      </c>
      <c r="F12697">
        <v>15.765360299999999</v>
      </c>
      <c r="G12697">
        <v>25.05043697</v>
      </c>
      <c r="H12697">
        <v>36.393767269999998</v>
      </c>
      <c r="I12697">
        <v>75.067808580000005</v>
      </c>
      <c r="J12697">
        <v>39.450070160000003</v>
      </c>
      <c r="K12697">
        <v>94.46893523</v>
      </c>
      <c r="L12697">
        <v>101.2717176</v>
      </c>
      <c r="M12697">
        <v>125.75782510000001</v>
      </c>
      <c r="N12697">
        <v>22.353436049999999</v>
      </c>
      <c r="O12697">
        <v>99.76409898</v>
      </c>
      <c r="P12697">
        <v>23.870981650000001</v>
      </c>
      <c r="Q12697">
        <v>58.708515409999997</v>
      </c>
    </row>
    <row r="12698" spans="1:17">
      <c r="A12698" t="s">
        <v>24639</v>
      </c>
      <c r="B12698" t="s">
        <v>8357</v>
      </c>
      <c r="C12698">
        <v>22.831509239999999</v>
      </c>
      <c r="D12698">
        <v>1.1672177909999999</v>
      </c>
      <c r="E12698">
        <v>0.45376841000000001</v>
      </c>
      <c r="F12698">
        <v>0.61473237400000003</v>
      </c>
      <c r="G12698">
        <v>0.60654989400000003</v>
      </c>
      <c r="H12698">
        <v>2.6980183580000001</v>
      </c>
      <c r="I12698">
        <v>5.4882918150000002</v>
      </c>
      <c r="J12698">
        <v>0.25444915000000001</v>
      </c>
      <c r="K12698">
        <v>2.1625566530000002</v>
      </c>
      <c r="L12698">
        <v>4.4388504610000004</v>
      </c>
      <c r="M12698">
        <v>3.371241817</v>
      </c>
      <c r="N12698">
        <v>0.55671121599999995</v>
      </c>
      <c r="O12698">
        <v>5.8350922799999996</v>
      </c>
      <c r="P12698">
        <v>0.56463462099999995</v>
      </c>
      <c r="Q12698">
        <v>4.1393710160000001</v>
      </c>
    </row>
    <row r="12699" spans="1:17">
      <c r="A12699" t="s">
        <v>24641</v>
      </c>
      <c r="B12699" t="s">
        <v>6361</v>
      </c>
      <c r="C12699">
        <v>20.453917390000001</v>
      </c>
      <c r="D12699">
        <v>4.0996820759999997</v>
      </c>
      <c r="E12699">
        <v>4.0412332559999999</v>
      </c>
      <c r="F12699">
        <v>3.04933677</v>
      </c>
      <c r="G12699">
        <v>3.1956269160000002</v>
      </c>
      <c r="H12699">
        <v>2.6184777229999998</v>
      </c>
      <c r="I12699">
        <v>1.4203975360000001</v>
      </c>
      <c r="J12699">
        <v>4.3215847710000004</v>
      </c>
      <c r="K12699">
        <v>3.5348244790000001</v>
      </c>
      <c r="L12699">
        <v>9.8468299990000006</v>
      </c>
      <c r="M12699">
        <v>0</v>
      </c>
      <c r="N12699">
        <v>11.52637311</v>
      </c>
      <c r="O12699">
        <v>14.02283295</v>
      </c>
      <c r="P12699">
        <v>7.3065140480000004</v>
      </c>
      <c r="Q12699">
        <v>10.71290046</v>
      </c>
    </row>
    <row r="12700" spans="1:17">
      <c r="A12700" t="s">
        <v>24642</v>
      </c>
      <c r="B12700" t="s">
        <v>7116</v>
      </c>
      <c r="C12700">
        <v>14.911161119999999</v>
      </c>
      <c r="D12700">
        <v>1.8670947369999999</v>
      </c>
      <c r="E12700">
        <v>1.5173941879999999</v>
      </c>
      <c r="F12700">
        <v>1.7943723119999999</v>
      </c>
      <c r="G12700">
        <v>1.1195123629999999</v>
      </c>
      <c r="H12700">
        <v>0.497974682</v>
      </c>
      <c r="I12700">
        <v>10.39989656</v>
      </c>
      <c r="J12700">
        <v>1.2054045819999999</v>
      </c>
      <c r="K12700">
        <v>7.254621459</v>
      </c>
      <c r="L12700">
        <v>10.241012359999999</v>
      </c>
      <c r="M12700">
        <v>10.370531570000001</v>
      </c>
      <c r="N12700">
        <v>2.2643603200000002</v>
      </c>
      <c r="O12700">
        <v>17.231777340000001</v>
      </c>
      <c r="P12700">
        <v>2.13987953</v>
      </c>
      <c r="Q12700">
        <v>4.7538145419999998</v>
      </c>
    </row>
    <row r="12701" spans="1:17">
      <c r="A12701" t="s">
        <v>24643</v>
      </c>
      <c r="B12701" t="s">
        <v>3529</v>
      </c>
      <c r="C12701">
        <v>9.0021652749999994</v>
      </c>
      <c r="D12701">
        <v>6.9799835950000002</v>
      </c>
      <c r="E12701">
        <v>7.7515557749999999</v>
      </c>
      <c r="F12701">
        <v>7.8883210180000001</v>
      </c>
      <c r="G12701">
        <v>5.5379256640000003</v>
      </c>
      <c r="H12701">
        <v>14.3695208</v>
      </c>
      <c r="I12701">
        <v>6.1537658909999999</v>
      </c>
      <c r="J12701">
        <v>7.3821886379999997</v>
      </c>
      <c r="K12701">
        <v>4.9771677099999998</v>
      </c>
      <c r="L12701">
        <v>11.73167961</v>
      </c>
      <c r="M12701">
        <v>7.5600327399999996</v>
      </c>
      <c r="N12701">
        <v>4.508214733</v>
      </c>
      <c r="O12701">
        <v>5.9195107030000003</v>
      </c>
      <c r="P12701">
        <v>4.9381682409999996</v>
      </c>
      <c r="Q12701">
        <v>10.442888659999999</v>
      </c>
    </row>
    <row r="12702" spans="1:17">
      <c r="A12702" t="s">
        <v>24644</v>
      </c>
      <c r="B12702" t="s">
        <v>4616</v>
      </c>
      <c r="C12702">
        <v>5.9343143720000002</v>
      </c>
      <c r="D12702">
        <v>3.5555288740000002</v>
      </c>
      <c r="E12702">
        <v>6.0120696650000003</v>
      </c>
      <c r="F12702">
        <v>3.0842353220000001</v>
      </c>
      <c r="G12702">
        <v>4.3318766740000001</v>
      </c>
      <c r="H12702">
        <v>2.8488803069999999</v>
      </c>
      <c r="I12702">
        <v>2.7535858169999998</v>
      </c>
      <c r="J12702">
        <v>5.026700301</v>
      </c>
      <c r="K12702">
        <v>3.1203888200000001</v>
      </c>
      <c r="L12702">
        <v>3.834861128</v>
      </c>
      <c r="M12702">
        <v>2.330016622</v>
      </c>
      <c r="N12702">
        <v>2.044971323</v>
      </c>
      <c r="O12702">
        <v>4.7797266110000001</v>
      </c>
      <c r="P12702">
        <v>0.87010035299999999</v>
      </c>
      <c r="Q12702">
        <v>3.1522937020000001</v>
      </c>
    </row>
    <row r="12703" spans="1:17">
      <c r="A12703" t="s">
        <v>24645</v>
      </c>
      <c r="B12703" t="s">
        <v>24646</v>
      </c>
      <c r="C12703">
        <v>2.0920685510000001</v>
      </c>
      <c r="D12703">
        <v>0</v>
      </c>
      <c r="E12703">
        <v>0.31159900000000001</v>
      </c>
      <c r="F12703">
        <v>0.11390853200000001</v>
      </c>
      <c r="G12703">
        <v>7.2252215999999994E-2</v>
      </c>
      <c r="H12703">
        <v>1.606939578</v>
      </c>
      <c r="I12703">
        <v>0</v>
      </c>
      <c r="J12703">
        <v>0.84867943499999998</v>
      </c>
      <c r="K12703">
        <v>0.18981327000000001</v>
      </c>
      <c r="L12703">
        <v>0.26437790799999999</v>
      </c>
      <c r="M12703">
        <v>0.80316457299999999</v>
      </c>
      <c r="N12703">
        <v>0.36105069400000001</v>
      </c>
      <c r="O12703">
        <v>1.3901522500000001</v>
      </c>
      <c r="P12703">
        <v>0.50220254600000003</v>
      </c>
      <c r="Q12703">
        <v>0.57526213199999998</v>
      </c>
    </row>
    <row r="12704" spans="1:17">
      <c r="A12704" t="s">
        <v>24647</v>
      </c>
      <c r="B12704" t="s">
        <v>34</v>
      </c>
      <c r="C12704">
        <v>6.0447062650000003</v>
      </c>
      <c r="D12704">
        <v>2.9460306300000001</v>
      </c>
      <c r="E12704">
        <v>3.52409712</v>
      </c>
      <c r="F12704">
        <v>2.0405499699999998</v>
      </c>
      <c r="G12704">
        <v>2.421633709</v>
      </c>
      <c r="H12704">
        <v>1.5786205609999999</v>
      </c>
      <c r="I12704">
        <v>5.2890681080000004</v>
      </c>
      <c r="J12704">
        <v>9.2874312270000008</v>
      </c>
      <c r="K12704">
        <v>4.4971742350000001</v>
      </c>
      <c r="L12704">
        <v>3.5138424380000002</v>
      </c>
      <c r="M12704">
        <v>6.0336092680000002</v>
      </c>
      <c r="N12704">
        <v>4.3814389589999996</v>
      </c>
      <c r="O12704">
        <v>5.0877293400000001</v>
      </c>
      <c r="P12704">
        <v>4.0266250250000004</v>
      </c>
      <c r="Q12704">
        <v>4.6539649540000001</v>
      </c>
    </row>
    <row r="12705" spans="1:17">
      <c r="A12705" t="s">
        <v>24648</v>
      </c>
      <c r="B12705" t="s">
        <v>4423</v>
      </c>
      <c r="C12705">
        <v>8.4205759180000008</v>
      </c>
      <c r="D12705">
        <v>5.1907882059999997</v>
      </c>
      <c r="E12705">
        <v>4.7129348740000001</v>
      </c>
      <c r="F12705">
        <v>7.4254124189999997</v>
      </c>
      <c r="G12705">
        <v>4.6783310059999996</v>
      </c>
      <c r="H12705">
        <v>2.1091081960000002</v>
      </c>
      <c r="I12705">
        <v>6.9408078169999996</v>
      </c>
      <c r="J12705">
        <v>17.497383039999999</v>
      </c>
      <c r="K12705">
        <v>10.62954311</v>
      </c>
      <c r="L12705">
        <v>7.6339120869999997</v>
      </c>
      <c r="M12705">
        <v>3.5138450049999999</v>
      </c>
      <c r="N12705">
        <v>5.4157604150000003</v>
      </c>
      <c r="O12705">
        <v>3.2436885819999999</v>
      </c>
      <c r="P12705">
        <v>8.7885445559999997</v>
      </c>
      <c r="Q12705">
        <v>2.516771828</v>
      </c>
    </row>
    <row r="12706" spans="1:17">
      <c r="A12706" t="s">
        <v>24649</v>
      </c>
      <c r="B12706" t="s">
        <v>24650</v>
      </c>
      <c r="C12706">
        <v>164.73839469999999</v>
      </c>
      <c r="D12706">
        <v>42.994192470000002</v>
      </c>
      <c r="E12706">
        <v>37.69326263</v>
      </c>
      <c r="F12706">
        <v>56.213860459999999</v>
      </c>
      <c r="G12706">
        <v>35.461624659999998</v>
      </c>
      <c r="H12706">
        <v>75.402346789999996</v>
      </c>
      <c r="I12706">
        <v>69.110489939999994</v>
      </c>
      <c r="J12706">
        <v>26.605578560000001</v>
      </c>
      <c r="K12706">
        <v>49.139855060000002</v>
      </c>
      <c r="L12706">
        <v>55.610375980000001</v>
      </c>
      <c r="M12706">
        <v>21.65911019</v>
      </c>
      <c r="N12706">
        <v>21.69855484</v>
      </c>
      <c r="O12706">
        <v>44.986238370000002</v>
      </c>
      <c r="P12706">
        <v>19.637354479999999</v>
      </c>
      <c r="Q12706">
        <v>76.014760910000007</v>
      </c>
    </row>
    <row r="12707" spans="1:17">
      <c r="A12707" t="s">
        <v>24649</v>
      </c>
      <c r="B12707" t="s">
        <v>7275</v>
      </c>
      <c r="C12707">
        <v>21.123036280000001</v>
      </c>
      <c r="D12707">
        <v>21.183662309999999</v>
      </c>
      <c r="E12707">
        <v>13.436311119999999</v>
      </c>
      <c r="F12707">
        <v>29.31212785</v>
      </c>
      <c r="G12707">
        <v>9.2171698699999993</v>
      </c>
      <c r="H12707">
        <v>36.530141540000002</v>
      </c>
      <c r="I12707">
        <v>7.4704644670000002</v>
      </c>
      <c r="J12707">
        <v>10.38239233</v>
      </c>
      <c r="K12707">
        <v>6.2831099129999997</v>
      </c>
      <c r="L12707">
        <v>7.1928605049999996</v>
      </c>
      <c r="M12707">
        <v>3.6419147000000001</v>
      </c>
      <c r="N12707">
        <v>7.0554171290000003</v>
      </c>
      <c r="O12707">
        <v>12.46708975</v>
      </c>
      <c r="P12707">
        <v>3.8333128030000001</v>
      </c>
      <c r="Q12707">
        <v>37.301564740000003</v>
      </c>
    </row>
    <row r="12708" spans="1:17">
      <c r="A12708" t="s">
        <v>24651</v>
      </c>
      <c r="B12708" t="s">
        <v>3424</v>
      </c>
      <c r="C12708">
        <v>4.3517965270000003</v>
      </c>
      <c r="D12708">
        <v>1.5079022339999999</v>
      </c>
      <c r="E12708">
        <v>1.0209266340000001</v>
      </c>
      <c r="F12708">
        <v>0.94170747099999996</v>
      </c>
      <c r="G12708">
        <v>1.0212336360000001</v>
      </c>
      <c r="H12708">
        <v>0.64281924999999995</v>
      </c>
      <c r="I12708">
        <v>1.952710798</v>
      </c>
      <c r="J12708">
        <v>0.73557186100000005</v>
      </c>
      <c r="K12708">
        <v>1.467988442</v>
      </c>
      <c r="L12708">
        <v>2.74971597</v>
      </c>
      <c r="M12708">
        <v>3.2128753030000001</v>
      </c>
      <c r="N12708">
        <v>1.017887853</v>
      </c>
      <c r="O12708">
        <v>4.9430974340000002</v>
      </c>
      <c r="P12708">
        <v>0.68638984199999997</v>
      </c>
      <c r="Q12708">
        <v>2.1477903650000001</v>
      </c>
    </row>
    <row r="12709" spans="1:17">
      <c r="A12709" t="s">
        <v>24652</v>
      </c>
      <c r="B12709" t="s">
        <v>6330</v>
      </c>
      <c r="C12709">
        <v>16.706411060000001</v>
      </c>
      <c r="D12709">
        <v>13.585486080000001</v>
      </c>
      <c r="E12709">
        <v>15.60608311</v>
      </c>
      <c r="F12709">
        <v>15.03103718</v>
      </c>
      <c r="G12709">
        <v>14.283696409999999</v>
      </c>
      <c r="H12709">
        <v>9.3112912810000008</v>
      </c>
      <c r="I12709">
        <v>13.964322689999999</v>
      </c>
      <c r="J12709">
        <v>14.98011314</v>
      </c>
      <c r="K12709">
        <v>18.947147489999999</v>
      </c>
      <c r="L12709">
        <v>14.289319409999999</v>
      </c>
      <c r="M12709">
        <v>4.3019031889999999</v>
      </c>
      <c r="N12709">
        <v>9.292557832</v>
      </c>
      <c r="O12709">
        <v>3.8357777660000001</v>
      </c>
      <c r="P12709">
        <v>13.81626842</v>
      </c>
      <c r="Q12709">
        <v>14.98590491</v>
      </c>
    </row>
    <row r="12710" spans="1:17">
      <c r="A12710" t="s">
        <v>24653</v>
      </c>
      <c r="B12710" t="s">
        <v>24654</v>
      </c>
      <c r="C12710">
        <v>16.43678933</v>
      </c>
      <c r="D12710">
        <v>2.7309743919999998</v>
      </c>
      <c r="E12710">
        <v>1.967259358</v>
      </c>
      <c r="F12710">
        <v>1.6780256849999999</v>
      </c>
      <c r="G12710">
        <v>2.8383258709999999</v>
      </c>
      <c r="H12710">
        <v>2.367237856</v>
      </c>
      <c r="I12710">
        <v>2.9962614689999998</v>
      </c>
      <c r="J12710">
        <v>2.344160268</v>
      </c>
      <c r="K12710">
        <v>11.18481776</v>
      </c>
      <c r="L12710">
        <v>20.771422489999999</v>
      </c>
      <c r="M12710">
        <v>27.60728374</v>
      </c>
      <c r="N12710">
        <v>3.039292412</v>
      </c>
      <c r="O12710">
        <v>13.65254</v>
      </c>
      <c r="P12710">
        <v>4.3155688940000001</v>
      </c>
      <c r="Q12710">
        <v>4.2371919729999998</v>
      </c>
    </row>
    <row r="12711" spans="1:17">
      <c r="A12711" t="e">
        <v>#N/A</v>
      </c>
      <c r="B12711" t="s">
        <v>24655</v>
      </c>
      <c r="C12711">
        <v>1.552535083</v>
      </c>
      <c r="D12711">
        <v>0.34393850399999998</v>
      </c>
      <c r="E12711">
        <v>0.33034179699999999</v>
      </c>
      <c r="F12711">
        <v>0.42266060500000002</v>
      </c>
      <c r="G12711">
        <v>0</v>
      </c>
      <c r="H12711">
        <v>0</v>
      </c>
      <c r="I12711">
        <v>2.2640923129999999</v>
      </c>
      <c r="J12711">
        <v>0.39363092199999999</v>
      </c>
      <c r="K12711">
        <v>0</v>
      </c>
      <c r="L12711">
        <v>0</v>
      </c>
      <c r="M12711">
        <v>0</v>
      </c>
      <c r="N12711">
        <v>0.38276802900000001</v>
      </c>
      <c r="O12711">
        <v>0</v>
      </c>
      <c r="P12711">
        <v>0.23292947</v>
      </c>
      <c r="Q12711">
        <v>0</v>
      </c>
    </row>
    <row r="12712" spans="1:17">
      <c r="A12712" t="s">
        <v>24656</v>
      </c>
      <c r="B12712" t="s">
        <v>9270</v>
      </c>
      <c r="C12712">
        <v>5.1542668980000004</v>
      </c>
      <c r="D12712">
        <v>2.7243966120000001</v>
      </c>
      <c r="E12712">
        <v>3.2708684159999999</v>
      </c>
      <c r="F12712">
        <v>1.8339971989999999</v>
      </c>
      <c r="G12712">
        <v>1.499023867</v>
      </c>
      <c r="H12712">
        <v>2.847734789</v>
      </c>
      <c r="I12712">
        <v>4.4835670849999998</v>
      </c>
      <c r="J12712">
        <v>8.1045564379999995</v>
      </c>
      <c r="K12712">
        <v>3.527858545</v>
      </c>
      <c r="L12712">
        <v>5.1422574000000001</v>
      </c>
      <c r="M12712">
        <v>3.124375256</v>
      </c>
      <c r="N12712">
        <v>2.352007709</v>
      </c>
      <c r="O12712">
        <v>2.3033242989999998</v>
      </c>
      <c r="P12712">
        <v>1.682274064</v>
      </c>
      <c r="Q12712">
        <v>1.989170044</v>
      </c>
    </row>
    <row r="12713" spans="1:17">
      <c r="A12713" t="s">
        <v>24657</v>
      </c>
      <c r="B12713" t="s">
        <v>3423</v>
      </c>
      <c r="C12713">
        <v>2.5778672409999999</v>
      </c>
      <c r="D12713">
        <v>1.3706013800000001</v>
      </c>
      <c r="E12713">
        <v>1.6455228079999999</v>
      </c>
      <c r="F12713">
        <v>0.56143680900000004</v>
      </c>
      <c r="G12713">
        <v>0.53417930700000005</v>
      </c>
      <c r="H12713">
        <v>0.39601731899999998</v>
      </c>
      <c r="I12713">
        <v>3.007483422</v>
      </c>
      <c r="J12713">
        <v>0.78431329800000005</v>
      </c>
      <c r="K12713">
        <v>2.3388975959999998</v>
      </c>
      <c r="L12713">
        <v>14.00806839</v>
      </c>
      <c r="M12713">
        <v>1.9793344150000001</v>
      </c>
      <c r="N12713">
        <v>0.69911314199999997</v>
      </c>
      <c r="O12713">
        <v>6.8518365560000003</v>
      </c>
      <c r="P12713">
        <v>0.46411415099999997</v>
      </c>
      <c r="Q12713">
        <v>2.1265308030000001</v>
      </c>
    </row>
    <row r="12714" spans="1:17">
      <c r="A12714" t="s">
        <v>24658</v>
      </c>
      <c r="B12714" t="s">
        <v>3422</v>
      </c>
      <c r="C12714">
        <v>2.3632293679999998</v>
      </c>
      <c r="D12714">
        <v>5.0608328499999997</v>
      </c>
      <c r="E12714">
        <v>5.1959913350000004</v>
      </c>
      <c r="F12714">
        <v>4.9056444749999999</v>
      </c>
      <c r="G12714">
        <v>4.795004381</v>
      </c>
      <c r="H12714">
        <v>6.1263709320000004</v>
      </c>
      <c r="I12714">
        <v>3.733538969</v>
      </c>
      <c r="J12714">
        <v>5.5922996830000002</v>
      </c>
      <c r="K12714">
        <v>4.8243527229999996</v>
      </c>
      <c r="L12714">
        <v>3.2353199190000002</v>
      </c>
      <c r="M12714">
        <v>3.7802738819999999</v>
      </c>
      <c r="N12714">
        <v>4.7096712890000001</v>
      </c>
      <c r="O12714">
        <v>3.0534293090000002</v>
      </c>
      <c r="P12714">
        <v>2.3046355040000002</v>
      </c>
      <c r="Q12714">
        <v>4.0614000309999998</v>
      </c>
    </row>
    <row r="12715" spans="1:17">
      <c r="A12715" t="s">
        <v>24659</v>
      </c>
      <c r="B12715" t="s">
        <v>24660</v>
      </c>
      <c r="C12715">
        <v>23.348372130000001</v>
      </c>
      <c r="D12715">
        <v>3.8793346479999999</v>
      </c>
      <c r="E12715">
        <v>6.5204568109999999</v>
      </c>
      <c r="F12715">
        <v>5.7604309310000001</v>
      </c>
      <c r="G12715">
        <v>4.5358052119999996</v>
      </c>
      <c r="H12715">
        <v>10.087946479999999</v>
      </c>
      <c r="I12715">
        <v>17.024694140000001</v>
      </c>
      <c r="J12715">
        <v>10.17459433</v>
      </c>
      <c r="K12715">
        <v>25.817958300000001</v>
      </c>
      <c r="L12715">
        <v>24.895430619999999</v>
      </c>
      <c r="M12715">
        <v>25.210285859999999</v>
      </c>
      <c r="N12715">
        <v>7.1954979369999998</v>
      </c>
      <c r="O12715">
        <v>48.483401780000001</v>
      </c>
      <c r="P12715">
        <v>4.1598075740000002</v>
      </c>
      <c r="Q12715">
        <v>17.05357476</v>
      </c>
    </row>
    <row r="12716" spans="1:17">
      <c r="A12716" t="s">
        <v>24659</v>
      </c>
      <c r="B12716" t="s">
        <v>1348</v>
      </c>
      <c r="C12716">
        <v>3.0647445790000001</v>
      </c>
      <c r="D12716">
        <v>4.9902350249999996</v>
      </c>
      <c r="E12716">
        <v>5.1353133880000001</v>
      </c>
      <c r="F12716">
        <v>4.6514622939999999</v>
      </c>
      <c r="G12716">
        <v>3.8368741879999999</v>
      </c>
      <c r="H12716">
        <v>8.8865845599999993</v>
      </c>
      <c r="I12716">
        <v>7.8214098080000003</v>
      </c>
      <c r="J12716">
        <v>8.6639699609999994</v>
      </c>
      <c r="K12716">
        <v>6.0478944989999999</v>
      </c>
      <c r="L12716">
        <v>5.2285023109999997</v>
      </c>
      <c r="M12716">
        <v>1.176583945</v>
      </c>
      <c r="N12716">
        <v>4.4580047890000003</v>
      </c>
      <c r="O12716">
        <v>3.3941379600000001</v>
      </c>
      <c r="P12716">
        <v>5.3107919250000002</v>
      </c>
      <c r="Q12716">
        <v>2.528165006</v>
      </c>
    </row>
    <row r="12717" spans="1:17">
      <c r="A12717" t="s">
        <v>24661</v>
      </c>
      <c r="B12717" t="s">
        <v>7389</v>
      </c>
      <c r="C12717">
        <v>342.15114419999998</v>
      </c>
      <c r="D12717">
        <v>2.604100823</v>
      </c>
      <c r="E12717">
        <v>1.4247648079999999</v>
      </c>
      <c r="F12717">
        <v>1.1543356520000001</v>
      </c>
      <c r="G12717">
        <v>1.3483995499999999</v>
      </c>
      <c r="H12717">
        <v>2.5474819499999999</v>
      </c>
      <c r="I12717">
        <v>77.936607780000003</v>
      </c>
      <c r="J12717">
        <v>1.3358321719999999</v>
      </c>
      <c r="K12717">
        <v>121.1071759</v>
      </c>
      <c r="L12717">
        <v>171.2284358</v>
      </c>
      <c r="M12717">
        <v>578.92905800000005</v>
      </c>
      <c r="N12717">
        <v>5.7133877489999998</v>
      </c>
      <c r="O12717">
        <v>472.1916311</v>
      </c>
      <c r="P12717">
        <v>1.2345238249999999</v>
      </c>
      <c r="Q12717">
        <v>360.19663839999998</v>
      </c>
    </row>
    <row r="12718" spans="1:17">
      <c r="A12718" t="s">
        <v>24662</v>
      </c>
      <c r="B12718" t="s">
        <v>6301</v>
      </c>
      <c r="C12718">
        <v>0.74098265299999999</v>
      </c>
      <c r="D12718">
        <v>1.3132197430000001</v>
      </c>
      <c r="E12718">
        <v>1.1824734779999999</v>
      </c>
      <c r="F12718">
        <v>1.0086218979999999</v>
      </c>
      <c r="G12718">
        <v>0.72507173300000005</v>
      </c>
      <c r="H12718">
        <v>1.233172352</v>
      </c>
      <c r="I12718">
        <v>0.36019650399999997</v>
      </c>
      <c r="J12718">
        <v>2.254431646</v>
      </c>
      <c r="K12718">
        <v>0.78434203499999999</v>
      </c>
      <c r="L12718">
        <v>1.5606518840000001</v>
      </c>
      <c r="M12718">
        <v>0</v>
      </c>
      <c r="N12718">
        <v>1.6746101280000001</v>
      </c>
      <c r="O12718">
        <v>4.1031108559999998</v>
      </c>
      <c r="P12718">
        <v>0.81525314599999998</v>
      </c>
      <c r="Q12718">
        <v>1.8677096200000001</v>
      </c>
    </row>
    <row r="12719" spans="1:17">
      <c r="A12719" t="s">
        <v>24663</v>
      </c>
      <c r="B12719" t="s">
        <v>6288</v>
      </c>
      <c r="C12719">
        <v>6.40391362</v>
      </c>
      <c r="D12719">
        <v>1.799303098</v>
      </c>
      <c r="E12719">
        <v>1.67832124</v>
      </c>
      <c r="F12719">
        <v>1.5307859130000001</v>
      </c>
      <c r="G12719">
        <v>1.4564669530000001</v>
      </c>
      <c r="H12719">
        <v>2.459456275</v>
      </c>
      <c r="I12719">
        <v>1.594455328</v>
      </c>
      <c r="J12719">
        <v>2.6730874469999999</v>
      </c>
      <c r="K12719">
        <v>3.6137029379999999</v>
      </c>
      <c r="L12719">
        <v>3.3555196029999999</v>
      </c>
      <c r="M12719">
        <v>2.398558043</v>
      </c>
      <c r="N12719">
        <v>1.1167445460000001</v>
      </c>
      <c r="O12719">
        <v>2.9406662379999999</v>
      </c>
      <c r="P12719">
        <v>1.265430754</v>
      </c>
      <c r="Q12719">
        <v>1.6105816690000001</v>
      </c>
    </row>
    <row r="12720" spans="1:17">
      <c r="A12720" t="s">
        <v>24664</v>
      </c>
      <c r="B12720" t="s">
        <v>442</v>
      </c>
      <c r="C12720">
        <v>7.1202471029999996</v>
      </c>
      <c r="D12720">
        <v>8.6755522700000007</v>
      </c>
      <c r="E12720">
        <v>3.8416472760000002</v>
      </c>
      <c r="F12720">
        <v>4.2229624240000003</v>
      </c>
      <c r="G12720">
        <v>4.2155431029999999</v>
      </c>
      <c r="H12720">
        <v>8.3990298810000006</v>
      </c>
      <c r="I12720">
        <v>3.7084270639999999</v>
      </c>
      <c r="J12720">
        <v>1.547376729</v>
      </c>
      <c r="K12720">
        <v>2.7686556269999998</v>
      </c>
      <c r="L12720">
        <v>14.782371639999999</v>
      </c>
      <c r="M12720">
        <v>1.9525207710000001</v>
      </c>
      <c r="N12720">
        <v>1.441979559</v>
      </c>
      <c r="O12720">
        <v>6.1957647680000001</v>
      </c>
      <c r="P12720">
        <v>2.518047895</v>
      </c>
      <c r="Q12720">
        <v>12.586338720000001</v>
      </c>
    </row>
    <row r="12721" spans="1:17">
      <c r="A12721" t="s">
        <v>24665</v>
      </c>
      <c r="B12721" t="s">
        <v>3064</v>
      </c>
      <c r="C12721">
        <v>13.31025185</v>
      </c>
      <c r="D12721">
        <v>1.7376070159999999</v>
      </c>
      <c r="E12721">
        <v>5.8791333610000001</v>
      </c>
      <c r="F12721">
        <v>2.3132610200000001</v>
      </c>
      <c r="G12721">
        <v>8.0445097840000006</v>
      </c>
      <c r="H12721">
        <v>22.592645610000002</v>
      </c>
      <c r="I12721">
        <v>4.3327234189999997</v>
      </c>
      <c r="J12721">
        <v>5.5441357870000001</v>
      </c>
      <c r="K12721">
        <v>3.5043080089999998</v>
      </c>
      <c r="L12721">
        <v>12.23982221</v>
      </c>
      <c r="M12721">
        <v>4.5624370250000004</v>
      </c>
      <c r="N12721">
        <v>1.6700802480000001</v>
      </c>
      <c r="O12721">
        <v>6.0542630629999996</v>
      </c>
      <c r="P12721">
        <v>2.121769628</v>
      </c>
      <c r="Q12721">
        <v>6.8624219919999998</v>
      </c>
    </row>
    <row r="12722" spans="1:17">
      <c r="A12722" t="s">
        <v>24666</v>
      </c>
      <c r="B12722" t="s">
        <v>4421</v>
      </c>
      <c r="C12722">
        <v>5.4592905390000004</v>
      </c>
      <c r="D12722">
        <v>1.6125541960000001</v>
      </c>
      <c r="E12722">
        <v>1.224152508</v>
      </c>
      <c r="F12722">
        <v>0.85363058400000003</v>
      </c>
      <c r="G12722">
        <v>2.3737138029999998</v>
      </c>
      <c r="H12722">
        <v>2.4299854669999998</v>
      </c>
      <c r="I12722">
        <v>3.6336601869999998</v>
      </c>
      <c r="J12722">
        <v>2.2075460429999998</v>
      </c>
      <c r="K12722">
        <v>4.7119011410000002</v>
      </c>
      <c r="L12722">
        <v>7.3412319789999998</v>
      </c>
      <c r="M12722">
        <v>4.2454851339999999</v>
      </c>
      <c r="N12722">
        <v>1.9982250450000001</v>
      </c>
      <c r="O12722">
        <v>4.340750635</v>
      </c>
      <c r="P12722">
        <v>1.423915807</v>
      </c>
      <c r="Q12722">
        <v>2.251735332</v>
      </c>
    </row>
    <row r="12723" spans="1:17">
      <c r="A12723" t="s">
        <v>24667</v>
      </c>
      <c r="B12723" t="s">
        <v>6272</v>
      </c>
      <c r="C12723">
        <v>10.17441949</v>
      </c>
      <c r="D12723">
        <v>4.7689357020000003</v>
      </c>
      <c r="E12723">
        <v>3.8397950409999999</v>
      </c>
      <c r="F12723">
        <v>4.1985455949999997</v>
      </c>
      <c r="G12723">
        <v>4.5865167270000002</v>
      </c>
      <c r="H12723">
        <v>2.8381070039999998</v>
      </c>
      <c r="I12723">
        <v>19.054544539999998</v>
      </c>
      <c r="J12723">
        <v>8.2819701040000009</v>
      </c>
      <c r="K12723">
        <v>8.2595354140000001</v>
      </c>
      <c r="L12723">
        <v>8.2559132230000003</v>
      </c>
      <c r="M12723">
        <v>3.700472457</v>
      </c>
      <c r="N12723">
        <v>3.815470629</v>
      </c>
      <c r="O12723">
        <v>6.0491090759999997</v>
      </c>
      <c r="P12723">
        <v>2.121011298</v>
      </c>
      <c r="Q12723">
        <v>5.0063917599999996</v>
      </c>
    </row>
    <row r="12724" spans="1:17">
      <c r="A12724" t="s">
        <v>24668</v>
      </c>
      <c r="B12724" t="s">
        <v>3421</v>
      </c>
      <c r="C12724">
        <v>5.14209285</v>
      </c>
      <c r="D12724">
        <v>0.85435930400000004</v>
      </c>
      <c r="E12724">
        <v>0.84793726300000005</v>
      </c>
      <c r="F12724">
        <v>1.198645741</v>
      </c>
      <c r="G12724">
        <v>0.83244674100000005</v>
      </c>
      <c r="H12724">
        <v>2.9869567780000001</v>
      </c>
      <c r="I12724">
        <v>5.5303758380000003</v>
      </c>
      <c r="J12724">
        <v>1.4829930120000001</v>
      </c>
      <c r="K12724">
        <v>2.303550209</v>
      </c>
      <c r="L12724">
        <v>3.1678439859999998</v>
      </c>
      <c r="M12724">
        <v>4.5650999260000003</v>
      </c>
      <c r="N12724">
        <v>1.117206047</v>
      </c>
      <c r="O12724">
        <v>6.6913382830000003</v>
      </c>
      <c r="P12724">
        <v>0.462886144</v>
      </c>
      <c r="Q12724">
        <v>2.4302027110000002</v>
      </c>
    </row>
    <row r="12725" spans="1:17">
      <c r="A12725" t="s">
        <v>24669</v>
      </c>
      <c r="B12725" t="s">
        <v>4480</v>
      </c>
      <c r="C12725">
        <v>20.060729689999999</v>
      </c>
      <c r="D12725">
        <v>33.541637639999998</v>
      </c>
      <c r="E12725">
        <v>60.981607539999999</v>
      </c>
      <c r="F12725">
        <v>51.10564952</v>
      </c>
      <c r="G12725">
        <v>63.951698350000001</v>
      </c>
      <c r="H12725">
        <v>49.813108149999998</v>
      </c>
      <c r="I12725">
        <v>49.935181710000002</v>
      </c>
      <c r="J12725">
        <v>47.091313399999997</v>
      </c>
      <c r="K12725">
        <v>67.116517639999998</v>
      </c>
      <c r="L12725">
        <v>88.182321169999994</v>
      </c>
      <c r="M12725">
        <v>25.395034599999999</v>
      </c>
      <c r="N12725">
        <v>39.374936839999997</v>
      </c>
      <c r="O12725">
        <v>21.546486659999999</v>
      </c>
      <c r="P12725">
        <v>39.13966173</v>
      </c>
      <c r="Q12725">
        <v>59.203579300000001</v>
      </c>
    </row>
    <row r="12726" spans="1:17">
      <c r="A12726" t="s">
        <v>24670</v>
      </c>
      <c r="B12726" t="s">
        <v>1821</v>
      </c>
      <c r="C12726">
        <v>4.1030733430000002</v>
      </c>
      <c r="D12726">
        <v>0.27269043900000001</v>
      </c>
      <c r="E12726">
        <v>0.58929825800000002</v>
      </c>
      <c r="F12726">
        <v>0.41888122500000002</v>
      </c>
      <c r="G12726">
        <v>0.495966778</v>
      </c>
      <c r="H12726">
        <v>0.55153231700000005</v>
      </c>
      <c r="I12726">
        <v>1.495898051</v>
      </c>
      <c r="J12726">
        <v>0.98828151099999995</v>
      </c>
      <c r="K12726">
        <v>2.1405618679999998</v>
      </c>
      <c r="L12726">
        <v>0.90739541199999996</v>
      </c>
      <c r="M12726">
        <v>6.300832056</v>
      </c>
      <c r="N12726">
        <v>1.466802076</v>
      </c>
      <c r="O12726">
        <v>9.5425354119999994</v>
      </c>
      <c r="P12726">
        <v>0.58481149700000001</v>
      </c>
      <c r="Q12726">
        <v>3.6667602669999999</v>
      </c>
    </row>
    <row r="12727" spans="1:17">
      <c r="A12727" t="s">
        <v>24671</v>
      </c>
      <c r="B12727" t="s">
        <v>24672</v>
      </c>
      <c r="C12727">
        <v>3.4829160529999998</v>
      </c>
      <c r="D12727">
        <v>1.2124868230000001</v>
      </c>
      <c r="E12727">
        <v>1.852700078</v>
      </c>
      <c r="F12727">
        <v>1.760916111</v>
      </c>
      <c r="G12727">
        <v>1.374707229</v>
      </c>
      <c r="H12727">
        <v>0.38218057</v>
      </c>
      <c r="I12727">
        <v>4.3536040140000001</v>
      </c>
      <c r="J12727">
        <v>5.5506702580000002</v>
      </c>
      <c r="K12727">
        <v>2.0314593689999998</v>
      </c>
      <c r="L12727">
        <v>1.571933705</v>
      </c>
      <c r="M12727">
        <v>0.95508847399999997</v>
      </c>
      <c r="N12727">
        <v>4.9068094369999997</v>
      </c>
      <c r="O12727">
        <v>2.2041450130000002</v>
      </c>
      <c r="P12727">
        <v>3.5831849130000002</v>
      </c>
      <c r="Q12727">
        <v>4.4464990459999996</v>
      </c>
    </row>
    <row r="12728" spans="1:17">
      <c r="A12728" t="s">
        <v>24673</v>
      </c>
      <c r="B12728" t="s">
        <v>24674</v>
      </c>
      <c r="C12728">
        <v>1.122212859</v>
      </c>
      <c r="D12728">
        <v>0.124303862</v>
      </c>
      <c r="E12728">
        <v>5.9694917E-2</v>
      </c>
      <c r="F12728">
        <v>7.6377528E-2</v>
      </c>
      <c r="G12728">
        <v>0</v>
      </c>
      <c r="H12728">
        <v>0</v>
      </c>
      <c r="I12728">
        <v>8.1827249349999995</v>
      </c>
      <c r="J12728">
        <v>0.426790049</v>
      </c>
      <c r="K12728">
        <v>1.781820492</v>
      </c>
      <c r="L12728">
        <v>0.35453939499999998</v>
      </c>
      <c r="M12728">
        <v>2.154139764</v>
      </c>
      <c r="N12728">
        <v>0.34584339600000003</v>
      </c>
      <c r="O12728">
        <v>0</v>
      </c>
      <c r="P12728">
        <v>0.42091874400000001</v>
      </c>
      <c r="Q12728">
        <v>0.38572263899999998</v>
      </c>
    </row>
    <row r="12729" spans="1:17">
      <c r="A12729" t="s">
        <v>24673</v>
      </c>
      <c r="B12729" t="s">
        <v>1986</v>
      </c>
      <c r="C12729">
        <v>8.7580200910000006</v>
      </c>
      <c r="D12729">
        <v>0.82085160099999999</v>
      </c>
      <c r="E12729">
        <v>0.78840138500000001</v>
      </c>
      <c r="F12729">
        <v>0.13755430799999999</v>
      </c>
      <c r="G12729">
        <v>0.349002957</v>
      </c>
      <c r="H12729">
        <v>0.517471244</v>
      </c>
      <c r="I12729">
        <v>6.3859960989999998</v>
      </c>
      <c r="J12729">
        <v>0.46972433899999999</v>
      </c>
      <c r="K12729">
        <v>1.986536759</v>
      </c>
      <c r="L12729">
        <v>1.9155537970000001</v>
      </c>
      <c r="M12729">
        <v>14.225053450000001</v>
      </c>
      <c r="N12729">
        <v>0.87199927099999996</v>
      </c>
      <c r="O12729">
        <v>13.802873849999999</v>
      </c>
      <c r="P12729">
        <v>0.70752801600000004</v>
      </c>
      <c r="Q12729">
        <v>3.4733914619999999</v>
      </c>
    </row>
    <row r="12730" spans="1:17">
      <c r="A12730" t="s">
        <v>24675</v>
      </c>
      <c r="B12730" t="s">
        <v>9111</v>
      </c>
      <c r="C12730">
        <v>35.697781239999998</v>
      </c>
      <c r="D12730">
        <v>1.3955742019999999</v>
      </c>
      <c r="E12730">
        <v>0.85636911599999999</v>
      </c>
      <c r="F12730">
        <v>1.0956938899999999</v>
      </c>
      <c r="G12730">
        <v>1.0878244699999999</v>
      </c>
      <c r="H12730">
        <v>0.26882192599999999</v>
      </c>
      <c r="I12730">
        <v>0</v>
      </c>
      <c r="J12730">
        <v>0.75423687699999997</v>
      </c>
      <c r="K12730">
        <v>4.7630262050000001</v>
      </c>
      <c r="L12730">
        <v>24.767280880000001</v>
      </c>
      <c r="M12730">
        <v>3.3589975980000002</v>
      </c>
      <c r="N12730">
        <v>0.73342247000000005</v>
      </c>
      <c r="O12730">
        <v>8.5270525280000005</v>
      </c>
      <c r="P12730">
        <v>1.8902818720000001</v>
      </c>
      <c r="Q12730">
        <v>2.646449563</v>
      </c>
    </row>
    <row r="12731" spans="1:17">
      <c r="A12731" t="s">
        <v>24676</v>
      </c>
      <c r="B12731" t="s">
        <v>6219</v>
      </c>
      <c r="C12731">
        <v>3.9012420030000001</v>
      </c>
      <c r="D12731">
        <v>2.3046819429999998</v>
      </c>
      <c r="E12731">
        <v>2.9448418300000001</v>
      </c>
      <c r="F12731">
        <v>3.009199008</v>
      </c>
      <c r="G12731">
        <v>2.0530940169999998</v>
      </c>
      <c r="H12731">
        <v>0.71347249800000001</v>
      </c>
      <c r="I12731">
        <v>1.3545851440000001</v>
      </c>
      <c r="J12731">
        <v>1.836944304</v>
      </c>
      <c r="K12731">
        <v>2.10690168</v>
      </c>
      <c r="L12731">
        <v>2.5824120060000002</v>
      </c>
      <c r="M12731">
        <v>3.9226080809999999</v>
      </c>
      <c r="N12731">
        <v>1.854952758</v>
      </c>
      <c r="O12731">
        <v>2.2631403470000002</v>
      </c>
      <c r="P12731">
        <v>2.452727415</v>
      </c>
      <c r="Q12731">
        <v>2.9372527349999999</v>
      </c>
    </row>
    <row r="12732" spans="1:17">
      <c r="A12732" t="s">
        <v>24677</v>
      </c>
      <c r="B12732" t="s">
        <v>24678</v>
      </c>
      <c r="C12732">
        <v>19.43408621</v>
      </c>
      <c r="D12732">
        <v>2.152650403</v>
      </c>
      <c r="E12732">
        <v>1.5506632579999999</v>
      </c>
      <c r="F12732">
        <v>1.9840186040000001</v>
      </c>
      <c r="G12732">
        <v>1.6779514710000001</v>
      </c>
      <c r="H12732">
        <v>3.731880855</v>
      </c>
      <c r="I12732">
        <v>0</v>
      </c>
      <c r="J12732">
        <v>8.6228326729999996</v>
      </c>
      <c r="K12732">
        <v>8.8162681129999996</v>
      </c>
      <c r="L12732">
        <v>12.27957623</v>
      </c>
      <c r="M12732">
        <v>18.652316070000001</v>
      </c>
      <c r="N12732">
        <v>4.7913550970000003</v>
      </c>
      <c r="O12732">
        <v>5.3807069429999999</v>
      </c>
      <c r="P12732">
        <v>5.1025255749999996</v>
      </c>
      <c r="Q12732">
        <v>6.6798085220000001</v>
      </c>
    </row>
    <row r="12733" spans="1:17">
      <c r="A12733" t="s">
        <v>24677</v>
      </c>
      <c r="B12733" t="s">
        <v>6207</v>
      </c>
      <c r="C12733">
        <v>6.2386926999999996</v>
      </c>
      <c r="D12733">
        <v>0.63094925599999996</v>
      </c>
      <c r="E12733">
        <v>1.0532967179999999</v>
      </c>
      <c r="F12733">
        <v>0.71998047899999995</v>
      </c>
      <c r="G12733">
        <v>1.0304660919999999</v>
      </c>
      <c r="H12733">
        <v>1.145914154</v>
      </c>
      <c r="I12733">
        <v>2.571176098</v>
      </c>
      <c r="J12733">
        <v>2.011589748</v>
      </c>
      <c r="K12733">
        <v>3.3839124329999999</v>
      </c>
      <c r="L12733">
        <v>9.0836602519999996</v>
      </c>
      <c r="M12733">
        <v>4.6860498509999999</v>
      </c>
      <c r="N12733">
        <v>1.5046743220000001</v>
      </c>
      <c r="O12733">
        <v>5.4072128880000001</v>
      </c>
      <c r="P12733">
        <v>1.078436674</v>
      </c>
      <c r="Q12733">
        <v>2.1443391890000001</v>
      </c>
    </row>
    <row r="12734" spans="1:17">
      <c r="A12734" t="s">
        <v>24679</v>
      </c>
      <c r="B12734" t="s">
        <v>7593</v>
      </c>
      <c r="C12734">
        <v>0.38344877599999999</v>
      </c>
      <c r="D12734">
        <v>0.16989348600000001</v>
      </c>
      <c r="E12734">
        <v>0.73429736499999998</v>
      </c>
      <c r="F12734">
        <v>0.31316913899999999</v>
      </c>
      <c r="G12734">
        <v>0.52971541300000002</v>
      </c>
      <c r="H12734">
        <v>0</v>
      </c>
      <c r="I12734">
        <v>0</v>
      </c>
      <c r="J12734">
        <v>1.79856803</v>
      </c>
      <c r="K12734">
        <v>0.69580574699999997</v>
      </c>
      <c r="L12734">
        <v>1.9382803710000001</v>
      </c>
      <c r="M12734">
        <v>0</v>
      </c>
      <c r="N12734">
        <v>1.5598596849999999</v>
      </c>
      <c r="O12734">
        <v>0.424661179</v>
      </c>
      <c r="P12734">
        <v>0.57529469899999996</v>
      </c>
      <c r="Q12734">
        <v>0.527190088</v>
      </c>
    </row>
    <row r="12735" spans="1:17">
      <c r="A12735" t="s">
        <v>24680</v>
      </c>
      <c r="B12735" t="s">
        <v>5438</v>
      </c>
      <c r="C12735">
        <v>31.09244769</v>
      </c>
      <c r="D12735">
        <v>10.110626760000001</v>
      </c>
      <c r="E12735">
        <v>13.89300881</v>
      </c>
      <c r="F12735">
        <v>9.2959193819999992</v>
      </c>
      <c r="G12735">
        <v>11.33260179</v>
      </c>
      <c r="H12735">
        <v>14.71328396</v>
      </c>
      <c r="I12735">
        <v>26.395943670000001</v>
      </c>
      <c r="J12735">
        <v>58.02600322</v>
      </c>
      <c r="K12735">
        <v>16.06971699</v>
      </c>
      <c r="L12735">
        <v>22.242079969999999</v>
      </c>
      <c r="M12735">
        <v>8.0998898780000008</v>
      </c>
      <c r="N12735">
        <v>13.26431711</v>
      </c>
      <c r="O12735">
        <v>11.31409742</v>
      </c>
      <c r="P12735">
        <v>10.82912219</v>
      </c>
      <c r="Q12735">
        <v>10.686975179999999</v>
      </c>
    </row>
    <row r="12736" spans="1:17">
      <c r="A12736" t="s">
        <v>24681</v>
      </c>
      <c r="B12736" t="s">
        <v>6181</v>
      </c>
      <c r="C12736">
        <v>2.6234473180000002</v>
      </c>
      <c r="D12736">
        <v>1.6951124799999999</v>
      </c>
      <c r="E12736">
        <v>3.4422699470000002</v>
      </c>
      <c r="F12736">
        <v>2.737784628</v>
      </c>
      <c r="G12736">
        <v>2.7181214929999999</v>
      </c>
      <c r="H12736">
        <v>1.595285225</v>
      </c>
      <c r="I12736">
        <v>6.3763743269999997</v>
      </c>
      <c r="J12736">
        <v>9.0903945749999995</v>
      </c>
      <c r="K12736">
        <v>6.248162486</v>
      </c>
      <c r="L12736">
        <v>4.6966616349999999</v>
      </c>
      <c r="M12736">
        <v>1.678609705</v>
      </c>
      <c r="N12736">
        <v>4.1233174320000003</v>
      </c>
      <c r="O12736">
        <v>14.28493664</v>
      </c>
      <c r="P12736">
        <v>5.6416035620000002</v>
      </c>
      <c r="Q12736">
        <v>2.404589621</v>
      </c>
    </row>
    <row r="12737" spans="1:17">
      <c r="A12737" t="s">
        <v>24682</v>
      </c>
      <c r="B12737" t="s">
        <v>6172</v>
      </c>
      <c r="C12737">
        <v>10.22540279</v>
      </c>
      <c r="D12737">
        <v>1.753756718</v>
      </c>
      <c r="E12737">
        <v>2.1757176180000002</v>
      </c>
      <c r="F12737">
        <v>1.391876737</v>
      </c>
      <c r="G12737">
        <v>1.423980381</v>
      </c>
      <c r="H12737">
        <v>3.2937127359999998</v>
      </c>
      <c r="I12737">
        <v>5.7723503689999998</v>
      </c>
      <c r="J12737">
        <v>3.30341861</v>
      </c>
      <c r="K12737">
        <v>6.883308371</v>
      </c>
      <c r="L12737">
        <v>29.595544159999999</v>
      </c>
      <c r="M12737">
        <v>3.1658284069999998</v>
      </c>
      <c r="N12737">
        <v>1.707781319</v>
      </c>
      <c r="O12737">
        <v>7.306071727</v>
      </c>
      <c r="P12737">
        <v>1.930040196</v>
      </c>
      <c r="Q12737">
        <v>2.947758952</v>
      </c>
    </row>
    <row r="12738" spans="1:17">
      <c r="A12738" t="s">
        <v>24683</v>
      </c>
      <c r="B12738" t="s">
        <v>1704</v>
      </c>
      <c r="C12738">
        <v>12.19236246</v>
      </c>
      <c r="D12738">
        <v>1.1150985630000001</v>
      </c>
      <c r="E12738">
        <v>1.118616778</v>
      </c>
      <c r="F12738">
        <v>0.71561523299999996</v>
      </c>
      <c r="G12738">
        <v>0.61809696599999997</v>
      </c>
      <c r="H12738">
        <v>1.2887725059999999</v>
      </c>
      <c r="I12738">
        <v>5.0567998950000002</v>
      </c>
      <c r="J12738">
        <v>5.4026163929999997</v>
      </c>
      <c r="K12738">
        <v>4.4147008870000004</v>
      </c>
      <c r="L12738">
        <v>4.4526767830000002</v>
      </c>
      <c r="M12738">
        <v>2.5765658710000001</v>
      </c>
      <c r="N12738">
        <v>2.123470958</v>
      </c>
      <c r="O12738">
        <v>5.4506619619999999</v>
      </c>
      <c r="P12738">
        <v>0.68806305599999995</v>
      </c>
      <c r="Q12738">
        <v>2.768176338</v>
      </c>
    </row>
    <row r="12739" spans="1:17">
      <c r="A12739" t="s">
        <v>24684</v>
      </c>
      <c r="B12739" t="s">
        <v>4762</v>
      </c>
      <c r="C12739">
        <v>2.1269064310000001</v>
      </c>
      <c r="D12739">
        <v>7.9315466560000001</v>
      </c>
      <c r="E12739">
        <v>6.9014497810000002</v>
      </c>
      <c r="F12739">
        <v>8.1063764440000003</v>
      </c>
      <c r="G12739">
        <v>5.876430901</v>
      </c>
      <c r="H12739">
        <v>10.48290137</v>
      </c>
      <c r="I12739">
        <v>2.067806198</v>
      </c>
      <c r="J12739">
        <v>4.1343072660000004</v>
      </c>
      <c r="K12739">
        <v>13.82981114</v>
      </c>
      <c r="L12739">
        <v>10.751216960000001</v>
      </c>
      <c r="M12739">
        <v>0</v>
      </c>
      <c r="N12739">
        <v>5.1563617620000004</v>
      </c>
      <c r="O12739">
        <v>1.5703350730000001</v>
      </c>
      <c r="P12739">
        <v>9.6262852199999998</v>
      </c>
      <c r="Q12739">
        <v>6.3357840489999999</v>
      </c>
    </row>
    <row r="12740" spans="1:17">
      <c r="A12740" t="s">
        <v>24685</v>
      </c>
      <c r="B12740" t="s">
        <v>1471</v>
      </c>
      <c r="C12740">
        <v>1.008074041</v>
      </c>
      <c r="D12740">
        <v>3.908137682</v>
      </c>
      <c r="E12740">
        <v>3.4318991560000001</v>
      </c>
      <c r="F12740">
        <v>3.3161146330000002</v>
      </c>
      <c r="G12740">
        <v>2.321006916</v>
      </c>
      <c r="H12740">
        <v>8.3238554879999995</v>
      </c>
      <c r="I12740">
        <v>3.1852039130000001</v>
      </c>
      <c r="J12740">
        <v>6.4322943950000004</v>
      </c>
      <c r="K12740">
        <v>5.5639690440000003</v>
      </c>
      <c r="L12740">
        <v>3.5032761730000002</v>
      </c>
      <c r="M12740">
        <v>1.290029997</v>
      </c>
      <c r="N12740">
        <v>3.935129415</v>
      </c>
      <c r="O12740">
        <v>1.860700123</v>
      </c>
      <c r="P12740">
        <v>4.3608414839999998</v>
      </c>
      <c r="Q12740">
        <v>3.3494157869999999</v>
      </c>
    </row>
    <row r="12741" spans="1:17">
      <c r="A12741" t="s">
        <v>24686</v>
      </c>
      <c r="B12741" t="s">
        <v>3513</v>
      </c>
      <c r="C12741">
        <v>3.8007793169999999</v>
      </c>
      <c r="D12741">
        <v>1.3355860159999999</v>
      </c>
      <c r="E12741">
        <v>1.5198238749999999</v>
      </c>
      <c r="F12741">
        <v>1.338000487</v>
      </c>
      <c r="G12741">
        <v>1.3126468979999999</v>
      </c>
      <c r="H12741">
        <v>1.0066958829999999</v>
      </c>
      <c r="I12741">
        <v>3.058069465</v>
      </c>
      <c r="J12741">
        <v>2.3094429889999999</v>
      </c>
      <c r="K12741">
        <v>1.72422254</v>
      </c>
      <c r="L12741">
        <v>1.407806066</v>
      </c>
      <c r="M12741">
        <v>2.012626933</v>
      </c>
      <c r="N12741">
        <v>2.0679920439999999</v>
      </c>
      <c r="O12741">
        <v>1.451476008</v>
      </c>
      <c r="P12741">
        <v>2.7528700339999999</v>
      </c>
      <c r="Q12741">
        <v>2.5226823679999999</v>
      </c>
    </row>
    <row r="12742" spans="1:17">
      <c r="A12742" t="s">
        <v>24687</v>
      </c>
      <c r="B12742" t="s">
        <v>8926</v>
      </c>
      <c r="C12742">
        <v>28.689332050000001</v>
      </c>
      <c r="D12742">
        <v>27.47909026</v>
      </c>
      <c r="E12742">
        <v>35.94100186</v>
      </c>
      <c r="F12742">
        <v>30.517029369999999</v>
      </c>
      <c r="G12742">
        <v>41.795558470000003</v>
      </c>
      <c r="H12742">
        <v>22.205613119999999</v>
      </c>
      <c r="I12742">
        <v>87.819404669999997</v>
      </c>
      <c r="J12742">
        <v>79.165963360000006</v>
      </c>
      <c r="K12742">
        <v>107.89485759999999</v>
      </c>
      <c r="L12742">
        <v>146.94206600000001</v>
      </c>
      <c r="M12742">
        <v>64.517748650000001</v>
      </c>
      <c r="N12742">
        <v>29.11644192</v>
      </c>
      <c r="O12742">
        <v>61.551512950000003</v>
      </c>
      <c r="P12742">
        <v>22.109861219999999</v>
      </c>
      <c r="Q12742">
        <v>67.775365609999994</v>
      </c>
    </row>
    <row r="12743" spans="1:17">
      <c r="A12743" t="s">
        <v>18981</v>
      </c>
      <c r="B12743" t="s">
        <v>8553</v>
      </c>
      <c r="C12743">
        <v>4.1030998150000002</v>
      </c>
      <c r="D12743">
        <v>5.0406739600000003</v>
      </c>
      <c r="E12743">
        <v>2.9649348450000002</v>
      </c>
      <c r="F12743">
        <v>2.1397533979999999</v>
      </c>
      <c r="G12743">
        <v>2.8617191690000001</v>
      </c>
      <c r="H12743">
        <v>4.6046594430000001</v>
      </c>
      <c r="I12743">
        <v>3.1083796399999999</v>
      </c>
      <c r="J12743">
        <v>7.6604132849999997</v>
      </c>
      <c r="K12743">
        <v>18.033534230000001</v>
      </c>
      <c r="L12743">
        <v>12.86186582</v>
      </c>
      <c r="M12743">
        <v>3.068606838</v>
      </c>
      <c r="N12743">
        <v>2.7326180039999999</v>
      </c>
      <c r="O12743">
        <v>4.4260653879999996</v>
      </c>
      <c r="P12743">
        <v>2.3584484570000002</v>
      </c>
      <c r="Q12743">
        <v>3.0770214739999999</v>
      </c>
    </row>
    <row r="12744" spans="1:17">
      <c r="A12744" t="e">
        <v>#N/A</v>
      </c>
      <c r="B12744" t="s">
        <v>24688</v>
      </c>
      <c r="C12744">
        <v>12.348069730000001</v>
      </c>
      <c r="D12744">
        <v>3.0394565490000001</v>
      </c>
      <c r="E12744">
        <v>1.8975447400000001</v>
      </c>
      <c r="F12744">
        <v>2.614598161</v>
      </c>
      <c r="G12744">
        <v>2.6061206399999999</v>
      </c>
      <c r="H12744">
        <v>4.2154135909999999</v>
      </c>
      <c r="I12744">
        <v>14.00578035</v>
      </c>
      <c r="J12744">
        <v>4.174318617</v>
      </c>
      <c r="K12744">
        <v>6.8465205029999998</v>
      </c>
      <c r="L12744">
        <v>11.26987686</v>
      </c>
      <c r="M12744">
        <v>5.2672653360000004</v>
      </c>
      <c r="N12744">
        <v>3.3826011899999999</v>
      </c>
      <c r="O12744">
        <v>9.1168124279999994</v>
      </c>
      <c r="P12744">
        <v>3.49935902</v>
      </c>
      <c r="Q12744">
        <v>4.7158116640000003</v>
      </c>
    </row>
    <row r="12745" spans="1:17">
      <c r="A12745" t="s">
        <v>24689</v>
      </c>
      <c r="B12745" t="s">
        <v>24690</v>
      </c>
      <c r="C12745">
        <v>10.52277503</v>
      </c>
      <c r="D12745">
        <v>0.92850770500000002</v>
      </c>
      <c r="E12745">
        <v>0.98667409500000003</v>
      </c>
      <c r="F12745">
        <v>0.52195983599999995</v>
      </c>
      <c r="G12745">
        <v>1.000937365</v>
      </c>
      <c r="H12745">
        <v>3.3906043399999999</v>
      </c>
      <c r="I12745">
        <v>1.1704247459999999</v>
      </c>
      <c r="J12745">
        <v>0.67829297300000002</v>
      </c>
      <c r="K12745">
        <v>2.0631894979999998</v>
      </c>
      <c r="L12745">
        <v>4.845805564</v>
      </c>
      <c r="M12745">
        <v>3.252374267</v>
      </c>
      <c r="N12745">
        <v>0.61560273899999995</v>
      </c>
      <c r="O12745">
        <v>6.5181960590000001</v>
      </c>
      <c r="P12745">
        <v>1.097097303</v>
      </c>
      <c r="Q12745">
        <v>3.4942423109999998</v>
      </c>
    </row>
    <row r="12746" spans="1:17">
      <c r="A12746" t="s">
        <v>24691</v>
      </c>
      <c r="B12746" t="s">
        <v>2987</v>
      </c>
      <c r="C12746">
        <v>6.9304675659999999</v>
      </c>
      <c r="D12746">
        <v>1.0837627889999999</v>
      </c>
      <c r="E12746">
        <v>0.95417581200000001</v>
      </c>
      <c r="F12746">
        <v>1.6647737549999999</v>
      </c>
      <c r="G12746">
        <v>1.3375575639999999</v>
      </c>
      <c r="H12746">
        <v>6.1062117650000003</v>
      </c>
      <c r="I12746">
        <v>4.1616385850000004</v>
      </c>
      <c r="J12746">
        <v>1.033621178</v>
      </c>
      <c r="K12746">
        <v>5.1783608360000004</v>
      </c>
      <c r="L12746">
        <v>4.1214767219999997</v>
      </c>
      <c r="M12746">
        <v>1.565100559</v>
      </c>
      <c r="N12746">
        <v>1.0553515360000001</v>
      </c>
      <c r="O12746">
        <v>1.805962844</v>
      </c>
      <c r="P12746">
        <v>2.1407437009999999</v>
      </c>
      <c r="Q12746">
        <v>2.52223767</v>
      </c>
    </row>
    <row r="12747" spans="1:17">
      <c r="A12747" t="s">
        <v>24692</v>
      </c>
      <c r="B12747" t="s">
        <v>2981</v>
      </c>
      <c r="C12747">
        <v>7.8981205750000001</v>
      </c>
      <c r="D12747">
        <v>4.6259143119999999</v>
      </c>
      <c r="E12747">
        <v>14.10032414</v>
      </c>
      <c r="F12747">
        <v>7.4961632099999997</v>
      </c>
      <c r="G12747">
        <v>14.23643133</v>
      </c>
      <c r="H12747">
        <v>30.914873629999999</v>
      </c>
      <c r="I12747">
        <v>12.464667499999999</v>
      </c>
      <c r="J12747">
        <v>8.3117278149999994</v>
      </c>
      <c r="K12747">
        <v>10.99435059</v>
      </c>
      <c r="L12747">
        <v>19.825226239999999</v>
      </c>
      <c r="M12747">
        <v>7.4765636860000004</v>
      </c>
      <c r="N12747">
        <v>5.028129882</v>
      </c>
      <c r="O12747">
        <v>4.3135874359999997</v>
      </c>
      <c r="P12747">
        <v>5.259311888</v>
      </c>
      <c r="Q12747">
        <v>29.15525543</v>
      </c>
    </row>
    <row r="12748" spans="1:17">
      <c r="A12748" t="s">
        <v>24693</v>
      </c>
      <c r="B12748" t="s">
        <v>24694</v>
      </c>
      <c r="C12748">
        <v>19.825001740000001</v>
      </c>
      <c r="D12748">
        <v>0.30928885099999998</v>
      </c>
      <c r="E12748">
        <v>0.505005276</v>
      </c>
      <c r="F12748">
        <v>0.228048115</v>
      </c>
      <c r="G12748">
        <v>0.19286798499999999</v>
      </c>
      <c r="H12748">
        <v>1.501331379</v>
      </c>
      <c r="I12748">
        <v>3.2575986760000002</v>
      </c>
      <c r="J12748">
        <v>1.3451052610000001</v>
      </c>
      <c r="K12748">
        <v>3.4201040090000001</v>
      </c>
      <c r="L12748">
        <v>4.9400594050000004</v>
      </c>
      <c r="M12748">
        <v>9.1117635979999996</v>
      </c>
      <c r="N12748">
        <v>0.58515112499999999</v>
      </c>
      <c r="O12748">
        <v>14.53409347</v>
      </c>
      <c r="P12748">
        <v>1.131101728</v>
      </c>
      <c r="Q12748">
        <v>4.9906615390000004</v>
      </c>
    </row>
    <row r="12749" spans="1:17">
      <c r="A12749" t="s">
        <v>24695</v>
      </c>
      <c r="B12749" t="s">
        <v>8211</v>
      </c>
      <c r="C12749">
        <v>2.604342634</v>
      </c>
      <c r="D12749">
        <v>0.90663429100000004</v>
      </c>
      <c r="E12749">
        <v>1.306189321</v>
      </c>
      <c r="F12749">
        <v>0.557074293</v>
      </c>
      <c r="G12749">
        <v>0.83519656499999995</v>
      </c>
      <c r="H12749">
        <v>1.1430986400000001</v>
      </c>
      <c r="I12749">
        <v>0.54256626600000002</v>
      </c>
      <c r="J12749">
        <v>0.42448307600000001</v>
      </c>
      <c r="K12749">
        <v>1.6877990759999999</v>
      </c>
      <c r="L12749">
        <v>1.8806558200000001</v>
      </c>
      <c r="M12749">
        <v>2.1424957650000001</v>
      </c>
      <c r="N12749">
        <v>0.32104237400000002</v>
      </c>
      <c r="O12749">
        <v>1.236108352</v>
      </c>
      <c r="P12749">
        <v>0.39073394</v>
      </c>
      <c r="Q12749">
        <v>1.0230337380000001</v>
      </c>
    </row>
    <row r="12750" spans="1:17">
      <c r="A12750" t="s">
        <v>24696</v>
      </c>
      <c r="B12750" t="s">
        <v>2965</v>
      </c>
      <c r="C12750">
        <v>5.599651959</v>
      </c>
      <c r="D12750">
        <v>1.3955742019999999</v>
      </c>
      <c r="E12750">
        <v>0.89360255600000005</v>
      </c>
      <c r="F12750">
        <v>1.1433327550000001</v>
      </c>
      <c r="G12750">
        <v>0.48347754199999998</v>
      </c>
      <c r="H12750">
        <v>0.26882192599999999</v>
      </c>
      <c r="I12750">
        <v>1.0207602629999999</v>
      </c>
      <c r="J12750">
        <v>0</v>
      </c>
      <c r="K12750">
        <v>1.5876754019999999</v>
      </c>
      <c r="L12750">
        <v>2.211364364</v>
      </c>
      <c r="M12750">
        <v>5.3743961560000004</v>
      </c>
      <c r="N12750">
        <v>0.86284996400000002</v>
      </c>
      <c r="O12750">
        <v>3.1007463739999999</v>
      </c>
      <c r="P12750">
        <v>0.21003131899999999</v>
      </c>
      <c r="Q12750">
        <v>0.48117264799999998</v>
      </c>
    </row>
    <row r="12751" spans="1:17">
      <c r="A12751" t="s">
        <v>24697</v>
      </c>
      <c r="B12751" t="s">
        <v>8349</v>
      </c>
      <c r="C12751">
        <v>11.75448763</v>
      </c>
      <c r="D12751">
        <v>78.293978359999997</v>
      </c>
      <c r="E12751">
        <v>73.531451279999999</v>
      </c>
      <c r="F12751">
        <v>80.480754680000004</v>
      </c>
      <c r="G12751">
        <v>67.118058820000002</v>
      </c>
      <c r="H12751">
        <v>44.692282830000003</v>
      </c>
      <c r="I12751">
        <v>37.711958860000003</v>
      </c>
      <c r="J12751">
        <v>46.144075770000001</v>
      </c>
      <c r="K12751">
        <v>65.411021480000002</v>
      </c>
      <c r="L12751">
        <v>39.61153624</v>
      </c>
      <c r="M12751">
        <v>17.298518940000001</v>
      </c>
      <c r="N12751">
        <v>28.01397133</v>
      </c>
      <c r="O12751">
        <v>6.0749917089999999</v>
      </c>
      <c r="P12751">
        <v>54.199638020000002</v>
      </c>
      <c r="Q12751">
        <v>71.1076391</v>
      </c>
    </row>
    <row r="12752" spans="1:17">
      <c r="A12752" t="s">
        <v>24698</v>
      </c>
      <c r="B12752" t="s">
        <v>3420</v>
      </c>
      <c r="C12752">
        <v>44.308704370000001</v>
      </c>
      <c r="D12752">
        <v>185.64367379999999</v>
      </c>
      <c r="E12752">
        <v>251.11860780000001</v>
      </c>
      <c r="F12752">
        <v>112.6033892</v>
      </c>
      <c r="G12752">
        <v>131.03752270000001</v>
      </c>
      <c r="H12752">
        <v>13.21707803</v>
      </c>
      <c r="I12752">
        <v>131.11452919999999</v>
      </c>
      <c r="J12752">
        <v>277.79764280000001</v>
      </c>
      <c r="K12752">
        <v>104.7964995</v>
      </c>
      <c r="L12752">
        <v>157.65185109999999</v>
      </c>
      <c r="M12752">
        <v>48.719460990000002</v>
      </c>
      <c r="N12752">
        <v>718.65335459999994</v>
      </c>
      <c r="O12752">
        <v>179.13270199999999</v>
      </c>
      <c r="P12752">
        <v>791.59382070000004</v>
      </c>
      <c r="Q12752">
        <v>296.01641050000001</v>
      </c>
    </row>
    <row r="12753" spans="1:17">
      <c r="A12753" t="s">
        <v>24699</v>
      </c>
      <c r="B12753" t="s">
        <v>4419</v>
      </c>
      <c r="C12753">
        <v>10.07937353</v>
      </c>
      <c r="D12753">
        <v>6.5747051289999998</v>
      </c>
      <c r="E12753">
        <v>16.769941289999998</v>
      </c>
      <c r="F12753">
        <v>0.53355528600000002</v>
      </c>
      <c r="G12753">
        <v>8.7509435169999996</v>
      </c>
      <c r="H12753">
        <v>32.04357358</v>
      </c>
      <c r="I12753">
        <v>20.006901160000002</v>
      </c>
      <c r="J12753">
        <v>7.0987000220000001</v>
      </c>
      <c r="K12753">
        <v>8.3829261210000006</v>
      </c>
      <c r="L12753">
        <v>12.914367889999999</v>
      </c>
      <c r="M12753">
        <v>12.36111116</v>
      </c>
      <c r="N12753">
        <v>3.209801868</v>
      </c>
      <c r="O12753">
        <v>17.98432897</v>
      </c>
      <c r="P12753">
        <v>1.3021941779999999</v>
      </c>
      <c r="Q12753">
        <v>13.087896020000001</v>
      </c>
    </row>
    <row r="12754" spans="1:17">
      <c r="A12754" t="e">
        <v>#N/A</v>
      </c>
      <c r="B12754" t="s">
        <v>24700</v>
      </c>
      <c r="C12754">
        <v>5.7758647830000003</v>
      </c>
      <c r="D12754">
        <v>6.0778503510000004</v>
      </c>
      <c r="E12754">
        <v>5.5303374950000004</v>
      </c>
      <c r="F12754">
        <v>3.7344872329999999</v>
      </c>
      <c r="G12754">
        <v>4.4882268359999999</v>
      </c>
      <c r="H12754">
        <v>6.1001898600000004</v>
      </c>
      <c r="I12754">
        <v>6.3172925370000002</v>
      </c>
      <c r="J12754">
        <v>20.501839919999998</v>
      </c>
      <c r="K12754">
        <v>17.686481919999999</v>
      </c>
      <c r="L12754">
        <v>15.51047872</v>
      </c>
      <c r="M12754">
        <v>11.087041019999999</v>
      </c>
      <c r="N12754">
        <v>16.19804706</v>
      </c>
      <c r="O12754">
        <v>14.39245039</v>
      </c>
      <c r="P12754">
        <v>8.8822685460000006</v>
      </c>
      <c r="Q12754">
        <v>9.9262888880000002</v>
      </c>
    </row>
    <row r="12755" spans="1:17">
      <c r="A12755" t="s">
        <v>24701</v>
      </c>
      <c r="B12755" t="s">
        <v>1900</v>
      </c>
      <c r="C12755">
        <v>2.743701175</v>
      </c>
      <c r="D12755">
        <v>1.6138713499999999</v>
      </c>
      <c r="E12755">
        <v>0.49320446499999998</v>
      </c>
      <c r="F12755">
        <v>0.39922787500000001</v>
      </c>
      <c r="G12755">
        <v>0.89855934999999998</v>
      </c>
      <c r="H12755">
        <v>2.943184386</v>
      </c>
      <c r="I12755">
        <v>2.0695826639999999</v>
      </c>
      <c r="J12755">
        <v>0.73162145999999995</v>
      </c>
      <c r="K12755">
        <v>1.9743189189999999</v>
      </c>
      <c r="L12755">
        <v>2.2118709769999998</v>
      </c>
      <c r="M12755">
        <v>0.90804516999999996</v>
      </c>
      <c r="N12755">
        <v>0.618128715</v>
      </c>
      <c r="O12755">
        <v>17.393304690000001</v>
      </c>
      <c r="P12755">
        <v>1.291704642</v>
      </c>
      <c r="Q12755">
        <v>2.0161850459999999</v>
      </c>
    </row>
    <row r="12756" spans="1:17">
      <c r="A12756" t="s">
        <v>24702</v>
      </c>
      <c r="B12756" t="s">
        <v>238</v>
      </c>
      <c r="C12756">
        <v>1.9141336360000001</v>
      </c>
      <c r="D12756">
        <v>0.95410055500000002</v>
      </c>
      <c r="E12756">
        <v>0.73819716700000004</v>
      </c>
      <c r="F12756">
        <v>0.13027545900000001</v>
      </c>
      <c r="G12756">
        <v>0.99160515599999999</v>
      </c>
      <c r="H12756">
        <v>1.654049162</v>
      </c>
      <c r="I12756">
        <v>0.69785464100000005</v>
      </c>
      <c r="J12756">
        <v>1.0009537180000001</v>
      </c>
      <c r="K12756">
        <v>1.193976055</v>
      </c>
      <c r="L12756">
        <v>1.81419</v>
      </c>
      <c r="M12756">
        <v>0</v>
      </c>
      <c r="N12756">
        <v>0.76686665399999998</v>
      </c>
      <c r="O12756">
        <v>1.3249133550000001</v>
      </c>
      <c r="P12756">
        <v>0.57436142899999998</v>
      </c>
      <c r="Q12756">
        <v>1.3158371360000001</v>
      </c>
    </row>
    <row r="12757" spans="1:17">
      <c r="A12757" t="s">
        <v>24703</v>
      </c>
      <c r="B12757" t="s">
        <v>24704</v>
      </c>
      <c r="C12757">
        <v>171.86406539999999</v>
      </c>
      <c r="D12757">
        <v>76.794172329999995</v>
      </c>
      <c r="E12757">
        <v>48.905935149999998</v>
      </c>
      <c r="F12757">
        <v>69.273646220000003</v>
      </c>
      <c r="G12757">
        <v>60.003714080000002</v>
      </c>
      <c r="H12757">
        <v>107.0182803</v>
      </c>
      <c r="I12757">
        <v>85.166462350000003</v>
      </c>
      <c r="J12757">
        <v>68.217431649999995</v>
      </c>
      <c r="K12757">
        <v>125.6540839</v>
      </c>
      <c r="L12757">
        <v>122.5631946</v>
      </c>
      <c r="M12757">
        <v>54.449690349999997</v>
      </c>
      <c r="N12757">
        <v>49.36547676</v>
      </c>
      <c r="O12757">
        <v>97.015776689999996</v>
      </c>
      <c r="P12757">
        <v>123.9184782</v>
      </c>
      <c r="Q12757">
        <v>109.8288719</v>
      </c>
    </row>
    <row r="12758" spans="1:17">
      <c r="A12758" t="s">
        <v>24705</v>
      </c>
      <c r="B12758" t="s">
        <v>24706</v>
      </c>
      <c r="C12758">
        <v>6.7332771520000003</v>
      </c>
      <c r="D12758">
        <v>0</v>
      </c>
      <c r="E12758">
        <v>0.47755933699999997</v>
      </c>
      <c r="F12758">
        <v>0.30551011099999997</v>
      </c>
      <c r="G12758">
        <v>0</v>
      </c>
      <c r="H12758">
        <v>0</v>
      </c>
      <c r="I12758">
        <v>0</v>
      </c>
      <c r="J12758">
        <v>0</v>
      </c>
      <c r="K12758">
        <v>0</v>
      </c>
      <c r="L12758">
        <v>4.2544727440000001</v>
      </c>
      <c r="M12758">
        <v>0</v>
      </c>
      <c r="N12758">
        <v>0</v>
      </c>
      <c r="O12758">
        <v>2.4856526639999998</v>
      </c>
      <c r="P12758">
        <v>0.33673499499999998</v>
      </c>
      <c r="Q12758">
        <v>0</v>
      </c>
    </row>
    <row r="12759" spans="1:17">
      <c r="A12759" t="s">
        <v>24707</v>
      </c>
      <c r="B12759" t="s">
        <v>3419</v>
      </c>
      <c r="C12759">
        <v>5.4839409940000001</v>
      </c>
      <c r="D12759">
        <v>5.3801675720000004</v>
      </c>
      <c r="E12759">
        <v>4.9412508070000003</v>
      </c>
      <c r="F12759">
        <v>5.0577240310000002</v>
      </c>
      <c r="G12759">
        <v>3.8651998650000001</v>
      </c>
      <c r="H12759">
        <v>5.1149017419999998</v>
      </c>
      <c r="I12759">
        <v>4.5699077360000002</v>
      </c>
      <c r="J12759">
        <v>7.448585134</v>
      </c>
      <c r="K12759">
        <v>8.4280178229999994</v>
      </c>
      <c r="L12759">
        <v>8.5566017320000007</v>
      </c>
      <c r="M12759">
        <v>3.437283179</v>
      </c>
      <c r="N12759">
        <v>3.780171416</v>
      </c>
      <c r="O12759">
        <v>4.4620496599999999</v>
      </c>
      <c r="P12759">
        <v>7.1026444849999999</v>
      </c>
      <c r="Q12759">
        <v>4.6930633039999998</v>
      </c>
    </row>
    <row r="12760" spans="1:17">
      <c r="A12760" t="s">
        <v>24708</v>
      </c>
      <c r="B12760" t="s">
        <v>7630</v>
      </c>
      <c r="C12760">
        <v>10.726606029999999</v>
      </c>
      <c r="D12760">
        <v>69.836886989999996</v>
      </c>
      <c r="E12760">
        <v>47.54919804</v>
      </c>
      <c r="F12760">
        <v>49.237825829999998</v>
      </c>
      <c r="G12760">
        <v>36.634063130000001</v>
      </c>
      <c r="H12760">
        <v>60.64979529</v>
      </c>
      <c r="I12760">
        <v>48.666549920000001</v>
      </c>
      <c r="J12760">
        <v>46.460377039999997</v>
      </c>
      <c r="K12760">
        <v>94.889379199999993</v>
      </c>
      <c r="L12760">
        <v>60.999193630000001</v>
      </c>
      <c r="M12760">
        <v>4.5756042309999998</v>
      </c>
      <c r="N12760">
        <v>40.40329199</v>
      </c>
      <c r="O12760">
        <v>5.27977016</v>
      </c>
      <c r="P12760">
        <v>69.827079010000006</v>
      </c>
      <c r="Q12760">
        <v>61.038798649999997</v>
      </c>
    </row>
    <row r="12761" spans="1:17">
      <c r="A12761" t="s">
        <v>24709</v>
      </c>
      <c r="B12761" t="s">
        <v>1349</v>
      </c>
      <c r="C12761">
        <v>10.59845631</v>
      </c>
      <c r="D12761">
        <v>15.059027820000001</v>
      </c>
      <c r="E12761">
        <v>18.3129214</v>
      </c>
      <c r="F12761">
        <v>16.018462889999999</v>
      </c>
      <c r="G12761">
        <v>14.01015232</v>
      </c>
      <c r="H12761">
        <v>28.773461910000002</v>
      </c>
      <c r="I12761">
        <v>34.109652680000003</v>
      </c>
      <c r="J12761">
        <v>66.344576040000007</v>
      </c>
      <c r="K12761">
        <v>18.07139913</v>
      </c>
      <c r="L12761">
        <v>11.084219259999999</v>
      </c>
      <c r="M12761">
        <v>6.3137264579999997</v>
      </c>
      <c r="N12761">
        <v>24.327787489999999</v>
      </c>
      <c r="O12761">
        <v>4.4521778679999997</v>
      </c>
      <c r="P12761">
        <v>33.556685260000002</v>
      </c>
      <c r="Q12761">
        <v>23.36455149</v>
      </c>
    </row>
    <row r="12762" spans="1:17">
      <c r="A12762" t="s">
        <v>24710</v>
      </c>
      <c r="B12762" t="s">
        <v>4417</v>
      </c>
      <c r="C12762">
        <v>2.2505413189999999</v>
      </c>
      <c r="D12762">
        <v>14.45853745</v>
      </c>
      <c r="E12762">
        <v>14.126387360000001</v>
      </c>
      <c r="F12762">
        <v>11.33467486</v>
      </c>
      <c r="G12762">
        <v>15.739367680000001</v>
      </c>
      <c r="H12762">
        <v>18.583139679999999</v>
      </c>
      <c r="I12762">
        <v>22.974059329999999</v>
      </c>
      <c r="J12762">
        <v>13.908471349999999</v>
      </c>
      <c r="K12762">
        <v>18.632473990000001</v>
      </c>
      <c r="L12762">
        <v>14.22021771</v>
      </c>
      <c r="M12762">
        <v>1.080004677</v>
      </c>
      <c r="N12762">
        <v>8.6696437169999996</v>
      </c>
      <c r="O12762">
        <v>3.738638339</v>
      </c>
      <c r="P12762">
        <v>9.116618291</v>
      </c>
      <c r="Q12762">
        <v>8.8957940470000008</v>
      </c>
    </row>
    <row r="12763" spans="1:17">
      <c r="A12763" t="s">
        <v>24711</v>
      </c>
      <c r="B12763" t="s">
        <v>4416</v>
      </c>
      <c r="C12763">
        <v>2.2928864820000001</v>
      </c>
      <c r="D12763">
        <v>3.4427798699999999</v>
      </c>
      <c r="E12763">
        <v>3.9842766630000002</v>
      </c>
      <c r="F12763">
        <v>3.5372077530000001</v>
      </c>
      <c r="G12763">
        <v>2.8155632330000002</v>
      </c>
      <c r="H12763">
        <v>7.6318229710000001</v>
      </c>
      <c r="I12763">
        <v>0.74305805700000005</v>
      </c>
      <c r="J12763">
        <v>7.5574223089999997</v>
      </c>
      <c r="K12763">
        <v>2.0803347030000001</v>
      </c>
      <c r="L12763">
        <v>0.80487660400000005</v>
      </c>
      <c r="M12763">
        <v>0.97806716000000005</v>
      </c>
      <c r="N12763">
        <v>3.5174044200000001</v>
      </c>
      <c r="O12763">
        <v>1.1285875139999999</v>
      </c>
      <c r="P12763">
        <v>1.070239787</v>
      </c>
      <c r="Q12763">
        <v>5.6042810550000004</v>
      </c>
    </row>
    <row r="12764" spans="1:17">
      <c r="A12764" t="s">
        <v>24712</v>
      </c>
      <c r="B12764" t="s">
        <v>24713</v>
      </c>
      <c r="C12764">
        <v>13.00706557</v>
      </c>
      <c r="D12764">
        <v>5.2827509890000002</v>
      </c>
      <c r="E12764">
        <v>6.1117567619999997</v>
      </c>
      <c r="F12764">
        <v>3.0984017580000001</v>
      </c>
      <c r="G12764">
        <v>6.3638841859999999</v>
      </c>
      <c r="H12764">
        <v>14.57000728</v>
      </c>
      <c r="I12764">
        <v>41.0983266</v>
      </c>
      <c r="J12764">
        <v>10.168282250000001</v>
      </c>
      <c r="K12764">
        <v>9.3426988200000007</v>
      </c>
      <c r="L12764">
        <v>15.752343529999999</v>
      </c>
      <c r="M12764">
        <v>2.0806389319999998</v>
      </c>
      <c r="N12764">
        <v>5.3446874439999998</v>
      </c>
      <c r="O12764">
        <v>16.805882579999999</v>
      </c>
      <c r="P12764">
        <v>5.854416295</v>
      </c>
      <c r="Q12764">
        <v>5.2158609849999999</v>
      </c>
    </row>
    <row r="12765" spans="1:17">
      <c r="A12765" t="s">
        <v>24712</v>
      </c>
      <c r="B12765" t="s">
        <v>24714</v>
      </c>
      <c r="C12765">
        <v>2.1224818820000002</v>
      </c>
      <c r="D12765">
        <v>6.5828112540000001</v>
      </c>
      <c r="E12765">
        <v>5.8387063699999997</v>
      </c>
      <c r="F12765">
        <v>5.489312365</v>
      </c>
      <c r="G12765">
        <v>7.592052818</v>
      </c>
      <c r="H12765">
        <v>9.7818022419999995</v>
      </c>
      <c r="I12765">
        <v>2.2108977799999998</v>
      </c>
      <c r="J12765">
        <v>1.3837774270000001</v>
      </c>
      <c r="K12765">
        <v>5.0894205609999998</v>
      </c>
      <c r="L12765">
        <v>6.1307722760000001</v>
      </c>
      <c r="M12765">
        <v>8.1484053329999995</v>
      </c>
      <c r="N12765">
        <v>2.6538021299999999</v>
      </c>
      <c r="O12765">
        <v>6.3802068370000002</v>
      </c>
      <c r="P12765">
        <v>3.8212746599999998</v>
      </c>
      <c r="Q12765">
        <v>1.667499925</v>
      </c>
    </row>
    <row r="12766" spans="1:17">
      <c r="A12766" t="s">
        <v>24715</v>
      </c>
      <c r="B12766" t="s">
        <v>24716</v>
      </c>
      <c r="C12766">
        <v>4.6928901359999999</v>
      </c>
      <c r="D12766">
        <v>0</v>
      </c>
      <c r="E12766">
        <v>1.9970663179999999</v>
      </c>
      <c r="F12766">
        <v>1.9163816069999999</v>
      </c>
      <c r="G12766">
        <v>1.6207485800000001</v>
      </c>
      <c r="H12766">
        <v>5.4069864670000003</v>
      </c>
      <c r="I12766">
        <v>6.8437335819999996</v>
      </c>
      <c r="J12766">
        <v>4.1644362340000001</v>
      </c>
      <c r="K12766">
        <v>4.257856759</v>
      </c>
      <c r="L12766">
        <v>2.9652385790000002</v>
      </c>
      <c r="M12766">
        <v>0</v>
      </c>
      <c r="N12766">
        <v>0.57850168099999999</v>
      </c>
      <c r="O12766">
        <v>0</v>
      </c>
      <c r="P12766">
        <v>0.70408226299999999</v>
      </c>
      <c r="Q12766">
        <v>6.452087777</v>
      </c>
    </row>
    <row r="12767" spans="1:17">
      <c r="A12767" t="s">
        <v>24717</v>
      </c>
      <c r="B12767" t="s">
        <v>7751</v>
      </c>
      <c r="C12767">
        <v>4.4037547249999998</v>
      </c>
      <c r="D12767">
        <v>2.7641408460000001</v>
      </c>
      <c r="E12767">
        <v>2.498699089</v>
      </c>
      <c r="F12767">
        <v>1.998123002</v>
      </c>
      <c r="G12767">
        <v>1.9856090420000001</v>
      </c>
      <c r="H12767">
        <v>3.9463313549999999</v>
      </c>
      <c r="I12767">
        <v>19.266245250000001</v>
      </c>
      <c r="J12767">
        <v>3.0704611100000001</v>
      </c>
      <c r="K12767">
        <v>9.4338769429999996</v>
      </c>
      <c r="L12767">
        <v>6.4926076950000002</v>
      </c>
      <c r="M12767">
        <v>9.3924577379999992</v>
      </c>
      <c r="N12767">
        <v>4.493669454</v>
      </c>
      <c r="O12767">
        <v>5.1480104930000001</v>
      </c>
      <c r="P12767">
        <v>4.6249195079999996</v>
      </c>
      <c r="Q12767">
        <v>1.681823828</v>
      </c>
    </row>
    <row r="12768" spans="1:17">
      <c r="A12768" t="s">
        <v>24715</v>
      </c>
      <c r="B12768" t="s">
        <v>24718</v>
      </c>
      <c r="C12768">
        <v>3.9041691049999998</v>
      </c>
      <c r="D12768">
        <v>3.0271646290000001</v>
      </c>
      <c r="E12768">
        <v>3.045945686</v>
      </c>
      <c r="F12768">
        <v>3.2771735880000001</v>
      </c>
      <c r="G12768">
        <v>3.4083389249999998</v>
      </c>
      <c r="H12768">
        <v>6.4141702199999999</v>
      </c>
      <c r="I12768">
        <v>2.2141491000000002</v>
      </c>
      <c r="J12768">
        <v>5.4717592540000002</v>
      </c>
      <c r="K12768">
        <v>7.9700638069999998</v>
      </c>
      <c r="L12768">
        <v>6.5783444109999998</v>
      </c>
      <c r="M12768">
        <v>2.0817317040000001</v>
      </c>
      <c r="N12768">
        <v>2.0053104479999999</v>
      </c>
      <c r="O12768">
        <v>1.921681051</v>
      </c>
      <c r="P12768">
        <v>1.6270808590000001</v>
      </c>
      <c r="Q12768">
        <v>4.1748803260000003</v>
      </c>
    </row>
    <row r="12769" spans="1:17">
      <c r="A12769" t="s">
        <v>24719</v>
      </c>
      <c r="B12769" t="s">
        <v>8204</v>
      </c>
      <c r="C12769">
        <v>8.7866879149999999</v>
      </c>
      <c r="D12769">
        <v>0.25953941000000003</v>
      </c>
      <c r="E12769">
        <v>0.81015740000000003</v>
      </c>
      <c r="F12769">
        <v>0.31894388899999998</v>
      </c>
      <c r="G12769">
        <v>0.70807171999999996</v>
      </c>
      <c r="H12769">
        <v>0.67491462300000005</v>
      </c>
      <c r="I12769">
        <v>32.46162425</v>
      </c>
      <c r="J12769">
        <v>1.26241066</v>
      </c>
      <c r="K12769">
        <v>4.2518172459999999</v>
      </c>
      <c r="L12769">
        <v>3.7012907089999998</v>
      </c>
      <c r="M12769">
        <v>4.4977216059999998</v>
      </c>
      <c r="N12769">
        <v>0.14442027800000001</v>
      </c>
      <c r="O12769">
        <v>4.5411640149999997</v>
      </c>
      <c r="P12769">
        <v>8.7885446000000006E-2</v>
      </c>
      <c r="Q12769">
        <v>2.013417462</v>
      </c>
    </row>
    <row r="12770" spans="1:17">
      <c r="A12770" t="s">
        <v>24720</v>
      </c>
      <c r="B12770" t="s">
        <v>8205</v>
      </c>
      <c r="C12770">
        <v>8.8494499710000003</v>
      </c>
      <c r="D12770">
        <v>2.352539369</v>
      </c>
      <c r="E12770">
        <v>1.6946534179999999</v>
      </c>
      <c r="F12770">
        <v>0.32122205999999998</v>
      </c>
      <c r="G12770">
        <v>2.0375125000000001</v>
      </c>
      <c r="H12770">
        <v>6.3441974539999997</v>
      </c>
      <c r="I12770">
        <v>0.86035507899999997</v>
      </c>
      <c r="J12770">
        <v>1.1218481279999999</v>
      </c>
      <c r="K12770">
        <v>5.6203709220000002</v>
      </c>
      <c r="L12770">
        <v>3.7277285</v>
      </c>
      <c r="M12770">
        <v>1.132462047</v>
      </c>
      <c r="N12770">
        <v>0.43635555300000001</v>
      </c>
      <c r="O12770">
        <v>3.2668577870000002</v>
      </c>
      <c r="P12770">
        <v>1.2391847819999999</v>
      </c>
      <c r="Q12770">
        <v>4.0555980309999997</v>
      </c>
    </row>
    <row r="12771" spans="1:17">
      <c r="A12771" t="s">
        <v>24721</v>
      </c>
      <c r="B12771" t="s">
        <v>8200</v>
      </c>
      <c r="C12771">
        <v>1.4191557800000001</v>
      </c>
      <c r="D12771">
        <v>10.68927777</v>
      </c>
      <c r="E12771">
        <v>1.9627524629999999</v>
      </c>
      <c r="F12771">
        <v>4.6361946769999998</v>
      </c>
      <c r="G12771">
        <v>4.7787019969999998</v>
      </c>
      <c r="H12771">
        <v>2.9976878010000001</v>
      </c>
      <c r="I12771">
        <v>4.1391653279999998</v>
      </c>
      <c r="J12771">
        <v>0.539720749</v>
      </c>
      <c r="K12771">
        <v>3.862797885</v>
      </c>
      <c r="L12771">
        <v>3.1384655750000001</v>
      </c>
      <c r="M12771">
        <v>1.3620677539999999</v>
      </c>
      <c r="N12771">
        <v>8.7471044999999997E-2</v>
      </c>
      <c r="O12771">
        <v>3.1433683170000002</v>
      </c>
      <c r="P12771">
        <v>0.106459174</v>
      </c>
      <c r="Q12771">
        <v>1.4633601140000001</v>
      </c>
    </row>
    <row r="12772" spans="1:17">
      <c r="A12772" t="s">
        <v>24722</v>
      </c>
      <c r="B12772" t="s">
        <v>24723</v>
      </c>
      <c r="C12772">
        <v>7.9673504560000001</v>
      </c>
      <c r="D12772">
        <v>0.44125872399999999</v>
      </c>
      <c r="E12772">
        <v>0.282543145</v>
      </c>
      <c r="F12772">
        <v>9.0375980999999994E-2</v>
      </c>
      <c r="G12772">
        <v>0.80255717400000004</v>
      </c>
      <c r="H12772">
        <v>0</v>
      </c>
      <c r="I12772">
        <v>3.872981062</v>
      </c>
      <c r="J12772">
        <v>0.67334935900000004</v>
      </c>
      <c r="K12772">
        <v>1.204795482</v>
      </c>
      <c r="L12772">
        <v>8.3903856910000005</v>
      </c>
      <c r="M12772">
        <v>0</v>
      </c>
      <c r="N12772">
        <v>0.65476717600000001</v>
      </c>
      <c r="O12772">
        <v>0.73530561100000003</v>
      </c>
      <c r="P12772">
        <v>0.19922584900000001</v>
      </c>
      <c r="Q12772">
        <v>0.45641778500000002</v>
      </c>
    </row>
    <row r="12773" spans="1:17">
      <c r="A12773" t="s">
        <v>24724</v>
      </c>
      <c r="B12773" t="s">
        <v>8202</v>
      </c>
      <c r="C12773">
        <v>5.7040653590000003</v>
      </c>
      <c r="D12773">
        <v>52.820213270000004</v>
      </c>
      <c r="E12773">
        <v>27.854110049999999</v>
      </c>
      <c r="F12773">
        <v>21.895453939999999</v>
      </c>
      <c r="G12773">
        <v>25.905114040000001</v>
      </c>
      <c r="H12773">
        <v>70.758832100000006</v>
      </c>
      <c r="I12773">
        <v>4.9910101259999999</v>
      </c>
      <c r="J12773">
        <v>10.84659793</v>
      </c>
      <c r="K12773">
        <v>26.911536640000001</v>
      </c>
      <c r="L12773">
        <v>27.391596159999999</v>
      </c>
      <c r="M12773">
        <v>0</v>
      </c>
      <c r="N12773">
        <v>2.4610292500000002</v>
      </c>
      <c r="O12773">
        <v>4.4219898219999996</v>
      </c>
      <c r="P12773">
        <v>1.3692649530000001</v>
      </c>
      <c r="Q12773">
        <v>2.7448108219999998</v>
      </c>
    </row>
    <row r="12774" spans="1:17">
      <c r="A12774" t="s">
        <v>24725</v>
      </c>
      <c r="B12774" t="s">
        <v>8203</v>
      </c>
      <c r="C12774">
        <v>10.969630690000001</v>
      </c>
      <c r="D12774">
        <v>23.157809409999999</v>
      </c>
      <c r="E12774">
        <v>16.13255135</v>
      </c>
      <c r="F12774">
        <v>13.61429433</v>
      </c>
      <c r="G12774">
        <v>11.92263174</v>
      </c>
      <c r="H12774">
        <v>17.843055339999999</v>
      </c>
      <c r="I12774">
        <v>15.99722725</v>
      </c>
      <c r="J12774">
        <v>18.159916580000001</v>
      </c>
      <c r="K12774">
        <v>33.956407650000003</v>
      </c>
      <c r="L12774">
        <v>7.7466857879999997</v>
      </c>
      <c r="M12774">
        <v>0</v>
      </c>
      <c r="N12774">
        <v>3.1817592440000002</v>
      </c>
      <c r="O12774">
        <v>11.434002250000001</v>
      </c>
      <c r="P12774">
        <v>1.064924422</v>
      </c>
      <c r="Q12774">
        <v>7.0972965549999998</v>
      </c>
    </row>
    <row r="12775" spans="1:17">
      <c r="A12775" t="s">
        <v>24726</v>
      </c>
      <c r="B12775" t="s">
        <v>4414</v>
      </c>
      <c r="C12775">
        <v>9.2699064419999999</v>
      </c>
      <c r="D12775">
        <v>28.544965779999998</v>
      </c>
      <c r="E12775">
        <v>19.52687066</v>
      </c>
      <c r="F12775">
        <v>30.28356119</v>
      </c>
      <c r="G12775">
        <v>17.127910910000001</v>
      </c>
      <c r="H12775">
        <v>2.5811128810000001</v>
      </c>
      <c r="I12775">
        <v>26.699010019999999</v>
      </c>
      <c r="J12775">
        <v>19.066801519999999</v>
      </c>
      <c r="K12775">
        <v>30.27809251</v>
      </c>
      <c r="L12775">
        <v>31.48277998</v>
      </c>
      <c r="M12775">
        <v>4.0036537020000003</v>
      </c>
      <c r="N12775">
        <v>7.5419478379999996</v>
      </c>
      <c r="O12775">
        <v>12.832774690000001</v>
      </c>
      <c r="P12775">
        <v>3.303101973</v>
      </c>
      <c r="Q12775">
        <v>9.5586485579999998</v>
      </c>
    </row>
    <row r="12776" spans="1:17">
      <c r="A12776" t="s">
        <v>24727</v>
      </c>
      <c r="B12776" t="s">
        <v>1565</v>
      </c>
      <c r="C12776">
        <v>57.247036139999999</v>
      </c>
      <c r="D12776">
        <v>11.33151078</v>
      </c>
      <c r="E12776">
        <v>7.8603410919999996</v>
      </c>
      <c r="F12776">
        <v>6.8218997430000003</v>
      </c>
      <c r="G12776">
        <v>7.1732267920000004</v>
      </c>
      <c r="H12776">
        <v>5.8139930379999996</v>
      </c>
      <c r="I12776">
        <v>15.1447466</v>
      </c>
      <c r="J12776">
        <v>12.346458200000001</v>
      </c>
      <c r="K12776">
        <v>38.931715670000003</v>
      </c>
      <c r="L12776">
        <v>128.62598779999999</v>
      </c>
      <c r="M12776">
        <v>15.0749358</v>
      </c>
      <c r="N12776">
        <v>15.311295830000001</v>
      </c>
      <c r="O12776">
        <v>42.800618970000002</v>
      </c>
      <c r="P12776">
        <v>9.9919253379999997</v>
      </c>
      <c r="Q12776">
        <v>10.548715509999999</v>
      </c>
    </row>
    <row r="12777" spans="1:17">
      <c r="A12777" t="s">
        <v>24728</v>
      </c>
      <c r="B12777" t="s">
        <v>5688</v>
      </c>
      <c r="C12777">
        <v>26.411149139999999</v>
      </c>
      <c r="D12777">
        <v>8.1236384130000001</v>
      </c>
      <c r="E12777">
        <v>7.0593972159999998</v>
      </c>
      <c r="F12777">
        <v>6.7741861439999997</v>
      </c>
      <c r="G12777">
        <v>8.5937366540000006</v>
      </c>
      <c r="H12777">
        <v>10.73014369</v>
      </c>
      <c r="I12777">
        <v>20.212887559999999</v>
      </c>
      <c r="J12777">
        <v>10.708550320000001</v>
      </c>
      <c r="K12777">
        <v>20.249574590000002</v>
      </c>
      <c r="L12777">
        <v>16.067455559999999</v>
      </c>
      <c r="M12777">
        <v>11.52214292</v>
      </c>
      <c r="N12777">
        <v>6.5653214000000002</v>
      </c>
      <c r="O12777">
        <v>24.294233120000001</v>
      </c>
      <c r="P12777">
        <v>6.8443345539999996</v>
      </c>
      <c r="Q12777">
        <v>12.30398134</v>
      </c>
    </row>
    <row r="12778" spans="1:17">
      <c r="A12778" t="s">
        <v>24729</v>
      </c>
      <c r="B12778" t="s">
        <v>4887</v>
      </c>
      <c r="C12778">
        <v>16.778773650000002</v>
      </c>
      <c r="D12778">
        <v>2.597945277</v>
      </c>
      <c r="E12778">
        <v>3.6660867920000002</v>
      </c>
      <c r="F12778">
        <v>3.2908070340000002</v>
      </c>
      <c r="G12778">
        <v>2.1808237770000001</v>
      </c>
      <c r="H12778">
        <v>1.5243812139999999</v>
      </c>
      <c r="I12778">
        <v>4.735899517</v>
      </c>
      <c r="J12778">
        <v>6.7013557930000003</v>
      </c>
      <c r="K12778">
        <v>4.9107653320000004</v>
      </c>
      <c r="L12778">
        <v>9.8038119560000005</v>
      </c>
      <c r="M12778">
        <v>5.5410987020000002</v>
      </c>
      <c r="N12778">
        <v>5.2042405460000003</v>
      </c>
      <c r="O12778">
        <v>9.5907751529999992</v>
      </c>
      <c r="P12778">
        <v>2.896303445</v>
      </c>
      <c r="Q12778">
        <v>5.4570738030000001</v>
      </c>
    </row>
    <row r="12779" spans="1:17">
      <c r="A12779" t="e">
        <v>#N/A</v>
      </c>
      <c r="B12779" t="s">
        <v>2756</v>
      </c>
      <c r="C12779">
        <v>6.5436073730000004</v>
      </c>
      <c r="D12779">
        <v>3.0603260570000002</v>
      </c>
      <c r="E12779">
        <v>1.9337790050000001</v>
      </c>
      <c r="F12779">
        <v>2.7216217650000001</v>
      </c>
      <c r="G12779">
        <v>3.5154264959999999</v>
      </c>
      <c r="H12779">
        <v>6.1431489429999999</v>
      </c>
      <c r="I12779">
        <v>4.2411870079999998</v>
      </c>
      <c r="J12779">
        <v>6.8667112560000003</v>
      </c>
      <c r="K12779">
        <v>6.4317624990000004</v>
      </c>
      <c r="L12779">
        <v>6.2019426620000004</v>
      </c>
      <c r="M12779">
        <v>2.0934597699999999</v>
      </c>
      <c r="N12779">
        <v>1.254778293</v>
      </c>
      <c r="O12779">
        <v>5.6364799840000002</v>
      </c>
      <c r="P12779">
        <v>2.7270791870000002</v>
      </c>
      <c r="Q12779">
        <v>6.9973346310000002</v>
      </c>
    </row>
    <row r="12780" spans="1:17">
      <c r="A12780" t="s">
        <v>24730</v>
      </c>
      <c r="B12780" t="s">
        <v>2886</v>
      </c>
      <c r="C12780">
        <v>3.191455425</v>
      </c>
      <c r="D12780">
        <v>2.0149905719999999</v>
      </c>
      <c r="E12780">
        <v>1.2223157060000001</v>
      </c>
      <c r="F12780">
        <v>1.4335837680000001</v>
      </c>
      <c r="G12780">
        <v>1.1573196969999999</v>
      </c>
      <c r="H12780">
        <v>2.328820549</v>
      </c>
      <c r="I12780">
        <v>0.93083238800000001</v>
      </c>
      <c r="J12780">
        <v>2.2454301800000001</v>
      </c>
      <c r="K12780">
        <v>2.9679959789999999</v>
      </c>
      <c r="L12780">
        <v>2.4198546670000001</v>
      </c>
      <c r="M12780">
        <v>0.91892206300000001</v>
      </c>
      <c r="N12780">
        <v>0.904858889</v>
      </c>
      <c r="O12780">
        <v>2.6508506000000001</v>
      </c>
      <c r="P12780">
        <v>1.6040452169999999</v>
      </c>
      <c r="Q12780">
        <v>2.7423866129999999</v>
      </c>
    </row>
    <row r="12781" spans="1:17">
      <c r="A12781" t="s">
        <v>24731</v>
      </c>
      <c r="B12781" t="s">
        <v>24732</v>
      </c>
      <c r="C12781">
        <v>3.6362519799999999</v>
      </c>
      <c r="D12781">
        <v>10.12693397</v>
      </c>
      <c r="E12781">
        <v>8.1423366339999994</v>
      </c>
      <c r="F12781">
        <v>12.1384227</v>
      </c>
      <c r="G12781">
        <v>7.146244051</v>
      </c>
      <c r="H12781">
        <v>14.36422065</v>
      </c>
      <c r="I12781">
        <v>46.715296739999999</v>
      </c>
      <c r="J12781">
        <v>16.94610003</v>
      </c>
      <c r="K12781">
        <v>18.930948879999999</v>
      </c>
      <c r="L12781">
        <v>21.772435219999998</v>
      </c>
      <c r="M12781">
        <v>6.6475759590000001</v>
      </c>
      <c r="N12781">
        <v>10.90736418</v>
      </c>
      <c r="O12781">
        <v>41.996586890000003</v>
      </c>
      <c r="P12781">
        <v>14.44416644</v>
      </c>
      <c r="Q12781">
        <v>10.23677155</v>
      </c>
    </row>
    <row r="12782" spans="1:17">
      <c r="A12782" t="s">
        <v>24733</v>
      </c>
      <c r="B12782" t="s">
        <v>4770</v>
      </c>
      <c r="C12782">
        <v>33.580502119999998</v>
      </c>
      <c r="D12782">
        <v>1.9546148029999999</v>
      </c>
      <c r="E12782">
        <v>2.4517555240000002</v>
      </c>
      <c r="F12782">
        <v>1.6670564489999999</v>
      </c>
      <c r="G12782">
        <v>1.6600269249999999</v>
      </c>
      <c r="H12782">
        <v>2.0735977010000002</v>
      </c>
      <c r="I12782">
        <v>8.2578724090000009</v>
      </c>
      <c r="J12782">
        <v>2.070076904</v>
      </c>
      <c r="K12782">
        <v>4.8987076490000003</v>
      </c>
      <c r="L12782">
        <v>4.3268277230000001</v>
      </c>
      <c r="M12782">
        <v>41.961763359999999</v>
      </c>
      <c r="N12782">
        <v>1.5908796220000001</v>
      </c>
      <c r="O12782">
        <v>29.022531229999998</v>
      </c>
      <c r="P12782">
        <v>1.8176817599999999</v>
      </c>
      <c r="Q12782">
        <v>16.747447229999999</v>
      </c>
    </row>
    <row r="12783" spans="1:17">
      <c r="A12783" t="s">
        <v>24734</v>
      </c>
      <c r="B12783" t="s">
        <v>3625</v>
      </c>
      <c r="C12783">
        <v>3.05799047</v>
      </c>
      <c r="D12783">
        <v>8.0325891709999997</v>
      </c>
      <c r="E12783">
        <v>6.4137094570000004</v>
      </c>
      <c r="F12783">
        <v>9.4746915729999994</v>
      </c>
      <c r="G12783">
        <v>5.2805771769999996</v>
      </c>
      <c r="H12783">
        <v>12.079924630000001</v>
      </c>
      <c r="I12783">
        <v>39.28631266</v>
      </c>
      <c r="J12783">
        <v>12.36828332</v>
      </c>
      <c r="K12783">
        <v>15.92042069</v>
      </c>
      <c r="L12783">
        <v>18.218024329999999</v>
      </c>
      <c r="M12783">
        <v>5.5904332370000001</v>
      </c>
      <c r="N12783">
        <v>8.5624776269999998</v>
      </c>
      <c r="O12783">
        <v>35.318004139999999</v>
      </c>
      <c r="P12783">
        <v>11.666513999999999</v>
      </c>
      <c r="Q12783">
        <v>8.0082330660000007</v>
      </c>
    </row>
    <row r="12784" spans="1:17">
      <c r="A12784" t="s">
        <v>24735</v>
      </c>
      <c r="B12784" t="s">
        <v>4769</v>
      </c>
      <c r="C12784">
        <v>12.587294740000001</v>
      </c>
      <c r="D12784">
        <v>5.0029100580000003</v>
      </c>
      <c r="E12784">
        <v>5.5534735250000002</v>
      </c>
      <c r="F12784">
        <v>5.4424894039999998</v>
      </c>
      <c r="G12784">
        <v>4.8266488399999998</v>
      </c>
      <c r="H12784">
        <v>2.4171079500000001</v>
      </c>
      <c r="I12784">
        <v>16.196733890000001</v>
      </c>
      <c r="J12784">
        <v>13.821544400000001</v>
      </c>
      <c r="K12784">
        <v>8.1454651039999995</v>
      </c>
      <c r="L12784">
        <v>12.047029350000001</v>
      </c>
      <c r="M12784">
        <v>5.6851523659999996</v>
      </c>
      <c r="N12784">
        <v>7.6898457389999999</v>
      </c>
      <c r="O12784">
        <v>7.3800821350000003</v>
      </c>
      <c r="P12784">
        <v>9.8035013049999993</v>
      </c>
      <c r="Q12784">
        <v>6.6169326909999997</v>
      </c>
    </row>
    <row r="12785" spans="1:17">
      <c r="A12785" t="s">
        <v>24736</v>
      </c>
      <c r="B12785" t="s">
        <v>3602</v>
      </c>
      <c r="C12785">
        <v>1.7158112990000001</v>
      </c>
      <c r="D12785">
        <v>1.781763999</v>
      </c>
      <c r="E12785">
        <v>1.8140062269999999</v>
      </c>
      <c r="F12785">
        <v>1.7954569819999999</v>
      </c>
      <c r="G12785">
        <v>1.648104762</v>
      </c>
      <c r="H12785">
        <v>1.8121571540000001</v>
      </c>
      <c r="I12785">
        <v>1.8766509119999999</v>
      </c>
      <c r="J12785">
        <v>1.9032479280000001</v>
      </c>
      <c r="K12785">
        <v>1.6054032760000001</v>
      </c>
      <c r="L12785">
        <v>1.35518564</v>
      </c>
      <c r="M12785">
        <v>0.41169744600000002</v>
      </c>
      <c r="N12785">
        <v>1.0046791070000001</v>
      </c>
      <c r="O12785">
        <v>0.95011184699999995</v>
      </c>
      <c r="P12785">
        <v>2.0594086229999999</v>
      </c>
      <c r="Q12785">
        <v>2.285288945</v>
      </c>
    </row>
    <row r="12786" spans="1:17">
      <c r="A12786" t="s">
        <v>24737</v>
      </c>
      <c r="B12786" t="s">
        <v>4970</v>
      </c>
      <c r="C12786">
        <v>52.122973940000001</v>
      </c>
      <c r="D12786">
        <v>5.8228380639999999</v>
      </c>
      <c r="E12786">
        <v>4.881717665</v>
      </c>
      <c r="F12786">
        <v>4.1842032060000003</v>
      </c>
      <c r="G12786">
        <v>4.8465103159999998</v>
      </c>
      <c r="H12786">
        <v>9.5813122289999999</v>
      </c>
      <c r="I12786">
        <v>3.2483740839999999</v>
      </c>
      <c r="J12786">
        <v>1.468366482</v>
      </c>
      <c r="K12786">
        <v>6.6692643089999999</v>
      </c>
      <c r="L12786">
        <v>13.79299758</v>
      </c>
      <c r="M12786">
        <v>18.813285359999998</v>
      </c>
      <c r="N12786">
        <v>4.9974557270000002</v>
      </c>
      <c r="O12786">
        <v>41.44363276</v>
      </c>
      <c r="P12786">
        <v>2.339345598</v>
      </c>
      <c r="Q12786">
        <v>11.024926689999999</v>
      </c>
    </row>
    <row r="12787" spans="1:17">
      <c r="A12787" t="e">
        <v>#N/A</v>
      </c>
      <c r="B12787" t="s">
        <v>24738</v>
      </c>
      <c r="C12787">
        <v>82.594866400000001</v>
      </c>
      <c r="D12787">
        <v>9.1487642119999997</v>
      </c>
      <c r="E12787">
        <v>15.133324760000001</v>
      </c>
      <c r="F12787">
        <v>6.2459844960000002</v>
      </c>
      <c r="G12787">
        <v>7.1312937500000002</v>
      </c>
      <c r="H12787">
        <v>19.385047780000001</v>
      </c>
      <c r="I12787">
        <v>26.766602450000001</v>
      </c>
      <c r="J12787">
        <v>27.339854389999999</v>
      </c>
      <c r="K12787">
        <v>47.877233779999997</v>
      </c>
      <c r="L12787">
        <v>66.684920939999998</v>
      </c>
      <c r="M12787">
        <v>17.616076289999999</v>
      </c>
      <c r="N12787">
        <v>20.363259159999998</v>
      </c>
      <c r="O12787">
        <v>45.736009009999997</v>
      </c>
      <c r="P12787">
        <v>19.276207729999999</v>
      </c>
      <c r="Q12787">
        <v>47.315310359999998</v>
      </c>
    </row>
    <row r="12788" spans="1:17">
      <c r="A12788" t="s">
        <v>24739</v>
      </c>
      <c r="B12788" t="s">
        <v>5861</v>
      </c>
      <c r="C12788">
        <v>18.17490948</v>
      </c>
      <c r="D12788">
        <v>1.565803166</v>
      </c>
      <c r="E12788">
        <v>1.0205057710000001</v>
      </c>
      <c r="F12788">
        <v>1.374422016</v>
      </c>
      <c r="G12788">
        <v>1.046155562</v>
      </c>
      <c r="H12788">
        <v>3.1022970440000002</v>
      </c>
      <c r="I12788">
        <v>0.736245178</v>
      </c>
      <c r="J12788">
        <v>1.0240178520000001</v>
      </c>
      <c r="K12788">
        <v>17.635230679999999</v>
      </c>
      <c r="L12788">
        <v>23.60590908</v>
      </c>
      <c r="M12788">
        <v>4.8454977570000004</v>
      </c>
      <c r="N12788">
        <v>2.3649261859999999</v>
      </c>
      <c r="O12788">
        <v>3.3547194870000001</v>
      </c>
      <c r="P12788">
        <v>1.6663854039999999</v>
      </c>
      <c r="Q12788">
        <v>4.1646727950000004</v>
      </c>
    </row>
    <row r="12789" spans="1:17">
      <c r="A12789" t="s">
        <v>24740</v>
      </c>
      <c r="B12789" t="s">
        <v>2914</v>
      </c>
      <c r="C12789">
        <v>4.8413021470000004</v>
      </c>
      <c r="D12789">
        <v>3.4170684219999998</v>
      </c>
      <c r="E12789">
        <v>2.162036627</v>
      </c>
      <c r="F12789">
        <v>2.4214258320000002</v>
      </c>
      <c r="G12789">
        <v>2.0219589689999999</v>
      </c>
      <c r="H12789">
        <v>5.8158026009999997</v>
      </c>
      <c r="I12789">
        <v>2.0523737569999998</v>
      </c>
      <c r="J12789">
        <v>3.4825819760000001</v>
      </c>
      <c r="K12789">
        <v>4.4946623150000002</v>
      </c>
      <c r="L12789">
        <v>4.1616816270000001</v>
      </c>
      <c r="M12789">
        <v>2.7014838910000001</v>
      </c>
      <c r="N12789">
        <v>2.185941465</v>
      </c>
      <c r="O12789">
        <v>3.4912983980000001</v>
      </c>
      <c r="P12789">
        <v>2.6520175959999999</v>
      </c>
      <c r="Q12789">
        <v>4.1020361769999996</v>
      </c>
    </row>
    <row r="12790" spans="1:17">
      <c r="A12790" t="s">
        <v>24741</v>
      </c>
      <c r="B12790" t="s">
        <v>1838</v>
      </c>
      <c r="C12790">
        <v>16.17744935</v>
      </c>
      <c r="D12790">
        <v>8.212982019</v>
      </c>
      <c r="E12790">
        <v>6.1433149939999998</v>
      </c>
      <c r="F12790">
        <v>5.5051658779999997</v>
      </c>
      <c r="G12790">
        <v>7.1390535909999997</v>
      </c>
      <c r="H12790">
        <v>7.2485389849999997</v>
      </c>
      <c r="I12790">
        <v>14.417266830000001</v>
      </c>
      <c r="J12790">
        <v>6.0670132729999997</v>
      </c>
      <c r="K12790">
        <v>12.9449965</v>
      </c>
      <c r="L12790">
        <v>13.06124676</v>
      </c>
      <c r="M12790">
        <v>7.3320448110000003</v>
      </c>
      <c r="N12790">
        <v>3.019035975</v>
      </c>
      <c r="O12790">
        <v>16.423158839999999</v>
      </c>
      <c r="P12790">
        <v>5.1239414290000003</v>
      </c>
      <c r="Q12790">
        <v>6.1782777409999996</v>
      </c>
    </row>
    <row r="12791" spans="1:17">
      <c r="A12791" t="s">
        <v>24742</v>
      </c>
      <c r="B12791" t="s">
        <v>24743</v>
      </c>
      <c r="C12791">
        <v>0</v>
      </c>
      <c r="D12791">
        <v>1.172918489</v>
      </c>
      <c r="E12791">
        <v>1.830644124</v>
      </c>
      <c r="F12791">
        <v>1.2612084079999999</v>
      </c>
      <c r="G12791">
        <v>1.599969752</v>
      </c>
      <c r="H12791">
        <v>0</v>
      </c>
      <c r="I12791">
        <v>1.9302838309999999</v>
      </c>
      <c r="J12791">
        <v>1.510180173</v>
      </c>
      <c r="K12791">
        <v>4.803735831</v>
      </c>
      <c r="L12791">
        <v>5.8544454000000004</v>
      </c>
      <c r="M12791">
        <v>0</v>
      </c>
      <c r="N12791">
        <v>2.4475071110000002</v>
      </c>
      <c r="O12791">
        <v>4.3976931739999996</v>
      </c>
      <c r="P12791">
        <v>1.3901111340000001</v>
      </c>
      <c r="Q12791">
        <v>0.90990981500000001</v>
      </c>
    </row>
    <row r="12792" spans="1:17">
      <c r="A12792" t="s">
        <v>24744</v>
      </c>
      <c r="B12792" t="s">
        <v>24745</v>
      </c>
      <c r="C12792">
        <v>0</v>
      </c>
      <c r="D12792">
        <v>0</v>
      </c>
      <c r="E12792">
        <v>1.7062314169999999</v>
      </c>
      <c r="F12792">
        <v>2.1830625420000001</v>
      </c>
      <c r="G12792">
        <v>0</v>
      </c>
      <c r="H12792">
        <v>0</v>
      </c>
      <c r="I12792">
        <v>0</v>
      </c>
      <c r="J12792">
        <v>10.16561411</v>
      </c>
      <c r="K12792">
        <v>7.2755610639999997</v>
      </c>
      <c r="L12792">
        <v>5.0668154359999997</v>
      </c>
      <c r="M12792">
        <v>0</v>
      </c>
      <c r="N12792">
        <v>3.4597770419999998</v>
      </c>
      <c r="O12792">
        <v>0</v>
      </c>
      <c r="P12792">
        <v>3.0077300550000001</v>
      </c>
      <c r="Q12792">
        <v>0</v>
      </c>
    </row>
    <row r="12793" spans="1:17">
      <c r="A12793" t="s">
        <v>24744</v>
      </c>
      <c r="B12793" t="s">
        <v>24746</v>
      </c>
      <c r="C12793">
        <v>13.15204879</v>
      </c>
      <c r="D12793">
        <v>1.16544767</v>
      </c>
      <c r="E12793">
        <v>0.27984368799999998</v>
      </c>
      <c r="F12793">
        <v>0.71610013299999997</v>
      </c>
      <c r="G12793">
        <v>0.45422253200000001</v>
      </c>
      <c r="H12793">
        <v>7.071557672</v>
      </c>
      <c r="I12793">
        <v>7.6719561169999997</v>
      </c>
      <c r="J12793">
        <v>8.3364510599999999</v>
      </c>
      <c r="K12793">
        <v>5.9664234839999999</v>
      </c>
      <c r="L12793">
        <v>14.958400989999999</v>
      </c>
      <c r="M12793">
        <v>0</v>
      </c>
      <c r="N12793">
        <v>5.5123472250000001</v>
      </c>
      <c r="O12793">
        <v>0</v>
      </c>
      <c r="P12793">
        <v>2.7625138460000001</v>
      </c>
      <c r="Q12793">
        <v>1.808228422</v>
      </c>
    </row>
    <row r="12794" spans="1:17">
      <c r="A12794" t="s">
        <v>24747</v>
      </c>
      <c r="B12794" t="s">
        <v>24748</v>
      </c>
      <c r="C12794">
        <v>109.0437843</v>
      </c>
      <c r="D12794">
        <v>38.034188299999997</v>
      </c>
      <c r="E12794">
        <v>29.866238970000001</v>
      </c>
      <c r="F12794">
        <v>23.68561536</v>
      </c>
      <c r="G12794">
        <v>42.066620440000001</v>
      </c>
      <c r="H12794">
        <v>109.5977931</v>
      </c>
      <c r="I12794">
        <v>40.601026189999999</v>
      </c>
      <c r="J12794">
        <v>53.235265120000001</v>
      </c>
      <c r="K12794">
        <v>116.8279349</v>
      </c>
      <c r="L12794">
        <v>120.20877299999999</v>
      </c>
      <c r="M12794">
        <v>31.174517030000001</v>
      </c>
      <c r="N12794">
        <v>39.18211384</v>
      </c>
      <c r="O12794">
        <v>82.222038670000003</v>
      </c>
      <c r="P12794">
        <v>38.289417440000001</v>
      </c>
      <c r="Q12794">
        <v>81.339803209999999</v>
      </c>
    </row>
    <row r="12795" spans="1:17">
      <c r="A12795" t="s">
        <v>24749</v>
      </c>
      <c r="B12795" t="s">
        <v>470</v>
      </c>
      <c r="C12795">
        <v>14.68259512</v>
      </c>
      <c r="D12795">
        <v>44.673858420000002</v>
      </c>
      <c r="E12795">
        <v>35.127440200000002</v>
      </c>
      <c r="F12795">
        <v>37.179465759999999</v>
      </c>
      <c r="G12795">
        <v>32.41442018</v>
      </c>
      <c r="H12795">
        <v>23.054846999999999</v>
      </c>
      <c r="I12795">
        <v>49.124467500000002</v>
      </c>
      <c r="J12795">
        <v>60.087624689999998</v>
      </c>
      <c r="K12795">
        <v>120.4035119</v>
      </c>
      <c r="L12795">
        <v>98.521483090000004</v>
      </c>
      <c r="M12795">
        <v>10.922956210000001</v>
      </c>
      <c r="N12795">
        <v>23.715567409999998</v>
      </c>
      <c r="O12795">
        <v>12.56505138</v>
      </c>
      <c r="P12795">
        <v>25.70172741</v>
      </c>
      <c r="Q12795">
        <v>34.384793039999998</v>
      </c>
    </row>
    <row r="12796" spans="1:17">
      <c r="A12796" t="s">
        <v>24750</v>
      </c>
      <c r="B12796" t="s">
        <v>24751</v>
      </c>
      <c r="C12796">
        <v>7.7814813569999997</v>
      </c>
      <c r="D12796">
        <v>36.570430299999998</v>
      </c>
      <c r="E12796">
        <v>34.769919090000002</v>
      </c>
      <c r="F12796">
        <v>40.401347889999997</v>
      </c>
      <c r="G12796">
        <v>26.97030342</v>
      </c>
      <c r="H12796">
        <v>17.931109899999999</v>
      </c>
      <c r="I12796">
        <v>34.043659920000003</v>
      </c>
      <c r="J12796">
        <v>46.856913749999997</v>
      </c>
      <c r="K12796">
        <v>59.758990959999998</v>
      </c>
      <c r="L12796">
        <v>23.88154463</v>
      </c>
      <c r="M12796">
        <v>6.4015351259999997</v>
      </c>
      <c r="N12796">
        <v>27.68087719</v>
      </c>
      <c r="O12796">
        <v>3.693352006</v>
      </c>
      <c r="P12796">
        <v>54.70425419</v>
      </c>
      <c r="Q12796">
        <v>29.8029142</v>
      </c>
    </row>
    <row r="12797" spans="1:17">
      <c r="A12797" t="s">
        <v>23490</v>
      </c>
      <c r="B12797" t="s">
        <v>7756</v>
      </c>
      <c r="C12797">
        <v>253.40434980000001</v>
      </c>
      <c r="D12797">
        <v>148.8815749</v>
      </c>
      <c r="E12797">
        <v>155.89957340000001</v>
      </c>
      <c r="F12797">
        <v>163.79918889999999</v>
      </c>
      <c r="G12797">
        <v>253.8464582</v>
      </c>
      <c r="H12797">
        <v>39.106710280000001</v>
      </c>
      <c r="I12797">
        <v>690.40541299999995</v>
      </c>
      <c r="J12797">
        <v>1478.806384</v>
      </c>
      <c r="K12797">
        <v>466.3177081</v>
      </c>
      <c r="L12797">
        <v>557.63514129999999</v>
      </c>
      <c r="M12797">
        <v>211.54136560000001</v>
      </c>
      <c r="N12797">
        <v>887.063355</v>
      </c>
      <c r="O12797">
        <v>218.54503679999999</v>
      </c>
      <c r="P12797">
        <v>258.60827239999998</v>
      </c>
      <c r="Q12797">
        <v>162.4137901</v>
      </c>
    </row>
    <row r="12798" spans="1:17">
      <c r="A12798" t="s">
        <v>23490</v>
      </c>
      <c r="B12798" t="s">
        <v>24752</v>
      </c>
      <c r="C12798">
        <v>5.1225404440000002</v>
      </c>
      <c r="D12798">
        <v>3.2153069740000002</v>
      </c>
      <c r="E12798">
        <v>3.360686319</v>
      </c>
      <c r="F12798">
        <v>2.8555180149999999</v>
      </c>
      <c r="G12798">
        <v>2.0639893310000001</v>
      </c>
      <c r="H12798">
        <v>3.5599454110000002</v>
      </c>
      <c r="I12798">
        <v>9.4268084539999997</v>
      </c>
      <c r="J12798">
        <v>13.513421640000001</v>
      </c>
      <c r="K12798">
        <v>4.7030077610000003</v>
      </c>
      <c r="L12798">
        <v>6.3193034810000004</v>
      </c>
      <c r="M12798">
        <v>0.70235389800000003</v>
      </c>
      <c r="N12798">
        <v>5.3073172509999997</v>
      </c>
      <c r="O12798">
        <v>3.9171419410000001</v>
      </c>
      <c r="P12798">
        <v>3.568237339</v>
      </c>
      <c r="Q12798">
        <v>3.772927879</v>
      </c>
    </row>
    <row r="12799" spans="1:17">
      <c r="A12799" t="s">
        <v>24753</v>
      </c>
      <c r="B12799" t="s">
        <v>4415</v>
      </c>
      <c r="C12799">
        <v>1.3513557979999999</v>
      </c>
      <c r="D12799">
        <v>3.472698458</v>
      </c>
      <c r="E12799">
        <v>2.7890965460000001</v>
      </c>
      <c r="F12799">
        <v>3.568550042</v>
      </c>
      <c r="G12799">
        <v>2.753575466</v>
      </c>
      <c r="H12799">
        <v>1.1417894630000001</v>
      </c>
      <c r="I12799">
        <v>5.5179841449999998</v>
      </c>
      <c r="J12799">
        <v>5.4477180059999997</v>
      </c>
      <c r="K12799">
        <v>3.0652110179999998</v>
      </c>
      <c r="L12799">
        <v>3.0739122449999998</v>
      </c>
      <c r="M12799">
        <v>2.5939902909999999</v>
      </c>
      <c r="N12799">
        <v>3.7981209819999999</v>
      </c>
      <c r="O12799">
        <v>2.394555446</v>
      </c>
      <c r="P12799">
        <v>6.8528216049999999</v>
      </c>
      <c r="Q12799">
        <v>4.8306206920000001</v>
      </c>
    </row>
    <row r="12800" spans="1:17">
      <c r="A12800" t="e">
        <v>#N/A</v>
      </c>
      <c r="B12800" t="s">
        <v>24754</v>
      </c>
      <c r="C12800">
        <v>0</v>
      </c>
      <c r="D12800">
        <v>0</v>
      </c>
      <c r="E12800">
        <v>0.14843060499999999</v>
      </c>
      <c r="F12800">
        <v>0.18991169099999999</v>
      </c>
      <c r="G12800">
        <v>0.24092208600000001</v>
      </c>
      <c r="H12800">
        <v>0.53582748800000002</v>
      </c>
      <c r="I12800">
        <v>0</v>
      </c>
      <c r="J12800">
        <v>2.4761512739999998</v>
      </c>
      <c r="K12800">
        <v>0</v>
      </c>
      <c r="L12800">
        <v>0</v>
      </c>
      <c r="M12800">
        <v>0</v>
      </c>
      <c r="N12800">
        <v>0</v>
      </c>
      <c r="O12800">
        <v>0</v>
      </c>
      <c r="P12800">
        <v>0.62796526100000005</v>
      </c>
      <c r="Q12800">
        <v>0</v>
      </c>
    </row>
    <row r="12801" spans="1:17">
      <c r="A12801" t="s">
        <v>24755</v>
      </c>
      <c r="B12801" t="s">
        <v>24756</v>
      </c>
      <c r="C12801">
        <v>17.656859799999999</v>
      </c>
      <c r="D12801">
        <v>4.7808269040000004</v>
      </c>
      <c r="E12801">
        <v>5.113628243</v>
      </c>
      <c r="F12801">
        <v>2.403442965</v>
      </c>
      <c r="G12801">
        <v>4.9122926070000004</v>
      </c>
      <c r="H12801">
        <v>17.70648933</v>
      </c>
      <c r="I12801">
        <v>7.152595668</v>
      </c>
      <c r="J12801">
        <v>5.9689781650000002</v>
      </c>
      <c r="K12801">
        <v>14.24005301</v>
      </c>
      <c r="L12801">
        <v>24.792493579999999</v>
      </c>
      <c r="M12801">
        <v>9.4147676140000005</v>
      </c>
      <c r="N12801">
        <v>3.6276589960000001</v>
      </c>
      <c r="O12801">
        <v>8.6909280780000007</v>
      </c>
      <c r="P12801">
        <v>3.384946555</v>
      </c>
      <c r="Q12801">
        <v>6.7432746359999998</v>
      </c>
    </row>
    <row r="12802" spans="1:17">
      <c r="A12802" t="s">
        <v>24757</v>
      </c>
      <c r="B12802" t="s">
        <v>1309</v>
      </c>
      <c r="C12802">
        <v>12.487972060000001</v>
      </c>
      <c r="D12802">
        <v>5.8225257470000003</v>
      </c>
      <c r="E12802">
        <v>5.6850382939999999</v>
      </c>
      <c r="F12802">
        <v>5.2181642620000002</v>
      </c>
      <c r="G12802">
        <v>6.3940924969999999</v>
      </c>
      <c r="H12802">
        <v>15.50357676</v>
      </c>
      <c r="I12802">
        <v>12.282143530000001</v>
      </c>
      <c r="J12802">
        <v>6.0931132530000003</v>
      </c>
      <c r="K12802">
        <v>8.7612439359999996</v>
      </c>
      <c r="L12802">
        <v>9.5421460889999992</v>
      </c>
      <c r="M12802">
        <v>3.9022953810000001</v>
      </c>
      <c r="N12802">
        <v>2.1480231179999998</v>
      </c>
      <c r="O12802">
        <v>3.5379472509999998</v>
      </c>
      <c r="P12802">
        <v>2.0478792119999998</v>
      </c>
      <c r="Q12802">
        <v>4.991066494</v>
      </c>
    </row>
    <row r="12803" spans="1:17">
      <c r="A12803" t="s">
        <v>24758</v>
      </c>
      <c r="B12803" t="s">
        <v>9029</v>
      </c>
      <c r="C12803">
        <v>1.1314365260000001</v>
      </c>
      <c r="D12803">
        <v>6.3080520370000004</v>
      </c>
      <c r="E12803">
        <v>6.5201023610000002</v>
      </c>
      <c r="F12803">
        <v>6.7764653709999996</v>
      </c>
      <c r="G12803">
        <v>5.2752035959999999</v>
      </c>
      <c r="H12803">
        <v>4.8522971400000001</v>
      </c>
      <c r="I12803">
        <v>6.3249848259999997</v>
      </c>
      <c r="J12803">
        <v>11.09212396</v>
      </c>
      <c r="K12803">
        <v>11.12097747</v>
      </c>
      <c r="L12803">
        <v>5.3618012669999997</v>
      </c>
      <c r="M12803">
        <v>3.9817158739999998</v>
      </c>
      <c r="N12803">
        <v>5.4627464650000004</v>
      </c>
      <c r="O12803">
        <v>2.923763133</v>
      </c>
      <c r="P12803">
        <v>11.0338371</v>
      </c>
      <c r="Q12803">
        <v>5.8333944280000001</v>
      </c>
    </row>
    <row r="12804" spans="1:17">
      <c r="A12804" t="s">
        <v>24759</v>
      </c>
      <c r="B12804" t="s">
        <v>2378</v>
      </c>
      <c r="C12804">
        <v>69.841247319999994</v>
      </c>
      <c r="D12804">
        <v>6.1154840989999997</v>
      </c>
      <c r="E12804">
        <v>4.9045599270000002</v>
      </c>
      <c r="F12804">
        <v>6.3503625789999996</v>
      </c>
      <c r="G12804">
        <v>6.1493107870000001</v>
      </c>
      <c r="H12804">
        <v>26.080758249999999</v>
      </c>
      <c r="I12804">
        <v>9.6617415270000002</v>
      </c>
      <c r="J12804">
        <v>7.1390335440000001</v>
      </c>
      <c r="K12804">
        <v>18.534200009999999</v>
      </c>
      <c r="L12804">
        <v>46.746114069999997</v>
      </c>
      <c r="M12804">
        <v>14.30717426</v>
      </c>
      <c r="N12804">
        <v>3.505039595</v>
      </c>
      <c r="O12804">
        <v>29.960754569999999</v>
      </c>
      <c r="P12804">
        <v>4.390159991</v>
      </c>
      <c r="Q12804">
        <v>15.371150289999999</v>
      </c>
    </row>
    <row r="12805" spans="1:17">
      <c r="A12805" t="s">
        <v>24760</v>
      </c>
      <c r="B12805" t="s">
        <v>4418</v>
      </c>
      <c r="C12805">
        <v>3.490680309</v>
      </c>
      <c r="D12805">
        <v>1.249181069</v>
      </c>
      <c r="E12805">
        <v>0.17139971000000001</v>
      </c>
      <c r="F12805">
        <v>0.25584982000000001</v>
      </c>
      <c r="G12805">
        <v>0.46367319600000001</v>
      </c>
      <c r="H12805">
        <v>1.856234626</v>
      </c>
      <c r="I12805">
        <v>0.78315806899999996</v>
      </c>
      <c r="J12805">
        <v>0.306356446</v>
      </c>
      <c r="K12805">
        <v>0.48724498700000002</v>
      </c>
      <c r="L12805">
        <v>2.205613091</v>
      </c>
      <c r="M12805">
        <v>1.030849718</v>
      </c>
      <c r="N12805">
        <v>0.19860135700000001</v>
      </c>
      <c r="O12805">
        <v>2.081612894</v>
      </c>
      <c r="P12805">
        <v>0.36257032</v>
      </c>
      <c r="Q12805">
        <v>1.1075105160000001</v>
      </c>
    </row>
    <row r="12806" spans="1:17">
      <c r="A12806" t="s">
        <v>24761</v>
      </c>
      <c r="B12806" t="s">
        <v>24762</v>
      </c>
      <c r="C12806">
        <v>8.9003088790000007</v>
      </c>
      <c r="D12806">
        <v>12.22464184</v>
      </c>
      <c r="E12806">
        <v>6.2494402869999996</v>
      </c>
      <c r="F12806">
        <v>17.20337971</v>
      </c>
      <c r="G12806">
        <v>3.3812168640000002</v>
      </c>
      <c r="H12806">
        <v>6.8364196709999998</v>
      </c>
      <c r="I12806">
        <v>2.5958989450000001</v>
      </c>
      <c r="J12806">
        <v>7.2210914009999998</v>
      </c>
      <c r="K12806">
        <v>0</v>
      </c>
      <c r="L12806">
        <v>2.2494913360000002</v>
      </c>
      <c r="M12806">
        <v>3.4169113489999998</v>
      </c>
      <c r="N12806">
        <v>3.2914750800000001</v>
      </c>
      <c r="O12806">
        <v>11.828278190000001</v>
      </c>
      <c r="P12806">
        <v>15.222744090000001</v>
      </c>
      <c r="Q12806">
        <v>9.7893745580000004</v>
      </c>
    </row>
    <row r="12807" spans="1:17">
      <c r="A12807" t="s">
        <v>24763</v>
      </c>
      <c r="B12807" t="s">
        <v>7984</v>
      </c>
      <c r="C12807">
        <v>11.29717018</v>
      </c>
      <c r="D12807">
        <v>73.690653990000001</v>
      </c>
      <c r="E12807">
        <v>43.134204420000003</v>
      </c>
      <c r="F12807">
        <v>85.260536079999994</v>
      </c>
      <c r="G12807">
        <v>37.715656920000001</v>
      </c>
      <c r="H12807">
        <v>72.794362890000002</v>
      </c>
      <c r="I12807">
        <v>27.45814081</v>
      </c>
      <c r="J12807">
        <v>30.870714459999999</v>
      </c>
      <c r="K12807">
        <v>50.68014307</v>
      </c>
      <c r="L12807">
        <v>19.03520936</v>
      </c>
      <c r="M12807">
        <v>4.8189874350000004</v>
      </c>
      <c r="N12807">
        <v>35.125074689999998</v>
      </c>
      <c r="O12807">
        <v>5.5606089980000002</v>
      </c>
      <c r="P12807">
        <v>150.2841119</v>
      </c>
      <c r="Q12807">
        <v>87.152213009999997</v>
      </c>
    </row>
    <row r="12808" spans="1:17">
      <c r="A12808" t="s">
        <v>24764</v>
      </c>
      <c r="B12808" t="s">
        <v>2811</v>
      </c>
      <c r="C12808">
        <v>1.4112749490000001</v>
      </c>
      <c r="D12808">
        <v>1.367820365</v>
      </c>
      <c r="E12808">
        <v>2.4022805429999998</v>
      </c>
      <c r="F12808">
        <v>1.008535728</v>
      </c>
      <c r="G12808">
        <v>1.827755767</v>
      </c>
      <c r="H12808">
        <v>3.1165429609999999</v>
      </c>
      <c r="I12808">
        <v>11.576755650000001</v>
      </c>
      <c r="J12808">
        <v>2.4376195979999999</v>
      </c>
      <c r="K12808">
        <v>2.2407857870000001</v>
      </c>
      <c r="L12808">
        <v>3.3439683250000001</v>
      </c>
      <c r="M12808">
        <v>1.69312993</v>
      </c>
      <c r="N12808">
        <v>1.5004964569999999</v>
      </c>
      <c r="O12808">
        <v>2.344434465</v>
      </c>
      <c r="P12808">
        <v>1.0322128690000001</v>
      </c>
      <c r="Q12808">
        <v>3.5168150379999998</v>
      </c>
    </row>
    <row r="12809" spans="1:17">
      <c r="A12809" t="s">
        <v>24765</v>
      </c>
      <c r="B12809" t="s">
        <v>24766</v>
      </c>
      <c r="C12809">
        <v>0.62762056499999996</v>
      </c>
      <c r="D12809">
        <v>0.55615587899999996</v>
      </c>
      <c r="E12809">
        <v>0.734483357</v>
      </c>
      <c r="F12809">
        <v>0.17086279800000001</v>
      </c>
      <c r="G12809">
        <v>0.86702659599999998</v>
      </c>
      <c r="H12809">
        <v>1.2052046839999999</v>
      </c>
      <c r="I12809">
        <v>0</v>
      </c>
      <c r="J12809">
        <v>0.87520066799999996</v>
      </c>
      <c r="K12809">
        <v>1.7083194289999999</v>
      </c>
      <c r="L12809">
        <v>1.9828343079999999</v>
      </c>
      <c r="M12809">
        <v>0</v>
      </c>
      <c r="N12809">
        <v>1.5473601189999999</v>
      </c>
      <c r="O12809">
        <v>1.3901522500000001</v>
      </c>
      <c r="P12809">
        <v>0.37665190999999998</v>
      </c>
      <c r="Q12809">
        <v>0.43144659899999999</v>
      </c>
    </row>
    <row r="12810" spans="1:17">
      <c r="A12810" t="s">
        <v>24767</v>
      </c>
      <c r="B12810" t="s">
        <v>6108</v>
      </c>
      <c r="C12810">
        <v>0</v>
      </c>
      <c r="D12810">
        <v>5.4198840119999998</v>
      </c>
      <c r="E12810">
        <v>5.101510641</v>
      </c>
      <c r="F12810">
        <v>4.7954952049999999</v>
      </c>
      <c r="G12810">
        <v>6.2525561319999996</v>
      </c>
      <c r="H12810">
        <v>1.8792054069999999</v>
      </c>
      <c r="I12810">
        <v>22.834068439999999</v>
      </c>
      <c r="J12810">
        <v>23.695275639999998</v>
      </c>
      <c r="K12810">
        <v>9.7668373049999992</v>
      </c>
      <c r="L12810">
        <v>9.2751538500000006</v>
      </c>
      <c r="M12810">
        <v>1.878491548</v>
      </c>
      <c r="N12810">
        <v>8.5651149320000002</v>
      </c>
      <c r="O12810">
        <v>0</v>
      </c>
      <c r="P12810">
        <v>14.975929839999999</v>
      </c>
      <c r="Q12810">
        <v>2.690918125</v>
      </c>
    </row>
    <row r="12811" spans="1:17">
      <c r="A12811" t="s">
        <v>24768</v>
      </c>
      <c r="B12811" t="s">
        <v>8173</v>
      </c>
      <c r="C12811">
        <v>10.499347419999999</v>
      </c>
      <c r="D12811">
        <v>2.7911484039999999</v>
      </c>
      <c r="E12811">
        <v>2.3084732689999998</v>
      </c>
      <c r="F12811">
        <v>2.8583318879999999</v>
      </c>
      <c r="G12811">
        <v>2.417387712</v>
      </c>
      <c r="H12811">
        <v>2.4193973340000001</v>
      </c>
      <c r="I12811">
        <v>17.352924470000001</v>
      </c>
      <c r="J12811">
        <v>3.549350011</v>
      </c>
      <c r="K12811">
        <v>9.2085173299999994</v>
      </c>
      <c r="L12811">
        <v>7.9609117109999996</v>
      </c>
      <c r="M12811">
        <v>5.3743961560000004</v>
      </c>
      <c r="N12811">
        <v>3.7965398440000002</v>
      </c>
      <c r="O12811">
        <v>3.1007463739999999</v>
      </c>
      <c r="P12811">
        <v>4.5156733600000001</v>
      </c>
      <c r="Q12811">
        <v>4.8117264779999998</v>
      </c>
    </row>
    <row r="12812" spans="1:17">
      <c r="A12812" t="s">
        <v>24769</v>
      </c>
      <c r="B12812" t="s">
        <v>7649</v>
      </c>
      <c r="C12812">
        <v>6.2703820969999997</v>
      </c>
      <c r="D12812">
        <v>0.30868879700000001</v>
      </c>
      <c r="E12812">
        <v>0.389137342</v>
      </c>
      <c r="F12812">
        <v>0.165962473</v>
      </c>
      <c r="G12812">
        <v>0.24061725</v>
      </c>
      <c r="H12812">
        <v>0.33446844399999998</v>
      </c>
      <c r="I12812">
        <v>1.016024555</v>
      </c>
      <c r="J12812">
        <v>1.170267554</v>
      </c>
      <c r="K12812">
        <v>1.1852321640000001</v>
      </c>
      <c r="L12812">
        <v>1.2106077369999999</v>
      </c>
      <c r="M12812">
        <v>2.3403897219999998</v>
      </c>
      <c r="N12812">
        <v>0.98767389400000005</v>
      </c>
      <c r="O12812">
        <v>6.1727215869999998</v>
      </c>
      <c r="P12812">
        <v>0.49651014100000002</v>
      </c>
      <c r="Q12812">
        <v>1.5565559710000001</v>
      </c>
    </row>
    <row r="12813" spans="1:17">
      <c r="A12813" t="s">
        <v>24770</v>
      </c>
      <c r="B12813" t="s">
        <v>4946</v>
      </c>
      <c r="C12813">
        <v>17.731251220000001</v>
      </c>
      <c r="D12813">
        <v>2.2095370339999998</v>
      </c>
      <c r="E12813">
        <v>0.72277443900000005</v>
      </c>
      <c r="F12813">
        <v>0.48533726199999999</v>
      </c>
      <c r="G12813">
        <v>0.44929397100000001</v>
      </c>
      <c r="H12813">
        <v>0.79570788299999995</v>
      </c>
      <c r="I12813">
        <v>1.8269119629999999</v>
      </c>
      <c r="J12813">
        <v>1.5697933209999999</v>
      </c>
      <c r="K12813">
        <v>3.5847269129999999</v>
      </c>
      <c r="L12813">
        <v>6.7282650669999997</v>
      </c>
      <c r="M12813">
        <v>2.959648799</v>
      </c>
      <c r="N12813">
        <v>1.0513058200000001</v>
      </c>
      <c r="O12813">
        <v>11.365966540000001</v>
      </c>
      <c r="P12813">
        <v>0.462652118</v>
      </c>
      <c r="Q12813">
        <v>4.1734190450000002</v>
      </c>
    </row>
    <row r="12814" spans="1:17">
      <c r="A12814" t="s">
        <v>24771</v>
      </c>
      <c r="B12814" t="s">
        <v>3621</v>
      </c>
      <c r="C12814">
        <v>5.8267983350000003</v>
      </c>
      <c r="D12814">
        <v>1.7211079060000001</v>
      </c>
      <c r="E12814">
        <v>1.2914597000000001</v>
      </c>
      <c r="F12814">
        <v>0.95837857299999996</v>
      </c>
      <c r="G12814">
        <v>1.6350408949999999</v>
      </c>
      <c r="H12814">
        <v>4.8485929990000001</v>
      </c>
      <c r="I12814">
        <v>5.31083382</v>
      </c>
      <c r="J12814">
        <v>3.354772181</v>
      </c>
      <c r="K12814">
        <v>2.5331869720000002</v>
      </c>
      <c r="L12814">
        <v>3.5283026949999998</v>
      </c>
      <c r="M12814">
        <v>2.330168821</v>
      </c>
      <c r="N12814">
        <v>0.89785093299999996</v>
      </c>
      <c r="O12814">
        <v>4.033157761</v>
      </c>
      <c r="P12814">
        <v>0.80135406300000001</v>
      </c>
      <c r="Q12814">
        <v>3.1710437279999999</v>
      </c>
    </row>
    <row r="12815" spans="1:17">
      <c r="A12815" t="s">
        <v>24772</v>
      </c>
      <c r="B12815" t="s">
        <v>3895</v>
      </c>
      <c r="C12815">
        <v>15.859707029999999</v>
      </c>
      <c r="D12815">
        <v>7.3024774590000003</v>
      </c>
      <c r="E12815">
        <v>6.2859466919999996</v>
      </c>
      <c r="F12815">
        <v>7.7886674129999998</v>
      </c>
      <c r="G12815">
        <v>5.3162506120000002</v>
      </c>
      <c r="H12815">
        <v>8.8379256700000006</v>
      </c>
      <c r="I12815">
        <v>0.45350041800000002</v>
      </c>
      <c r="J12815">
        <v>2.7595661790000001</v>
      </c>
      <c r="K12815">
        <v>10.29837041</v>
      </c>
      <c r="L12815">
        <v>9.6280939409999995</v>
      </c>
      <c r="M12815">
        <v>3.5815817760000002</v>
      </c>
      <c r="N12815">
        <v>2.9900869999999999</v>
      </c>
      <c r="O12815">
        <v>8.9543391139999997</v>
      </c>
      <c r="P12815">
        <v>5.1788219450000001</v>
      </c>
      <c r="Q12815">
        <v>9.1922816820000008</v>
      </c>
    </row>
    <row r="12816" spans="1:17">
      <c r="A12816" t="s">
        <v>24773</v>
      </c>
      <c r="B12816" t="s">
        <v>24774</v>
      </c>
      <c r="C12816">
        <v>1.2759248160000001</v>
      </c>
      <c r="D12816">
        <v>3.768800911</v>
      </c>
      <c r="E12816">
        <v>5.7012027109999996</v>
      </c>
      <c r="F12816">
        <v>4.6314200169999999</v>
      </c>
      <c r="G12816">
        <v>5.0675516859999998</v>
      </c>
      <c r="H12816">
        <v>32.015002600000003</v>
      </c>
      <c r="I12816">
        <v>12.404707630000001</v>
      </c>
      <c r="J12816">
        <v>13.74870518</v>
      </c>
      <c r="K12816">
        <v>2.5082328180000002</v>
      </c>
      <c r="L12816">
        <v>1.343671447</v>
      </c>
      <c r="M12816">
        <v>0.81639900399999998</v>
      </c>
      <c r="N12816">
        <v>2.7262859850000001</v>
      </c>
      <c r="O12816">
        <v>0.47101966000000001</v>
      </c>
      <c r="P12816">
        <v>1.531433305</v>
      </c>
      <c r="Q12816">
        <v>3.508447318</v>
      </c>
    </row>
    <row r="12817" spans="1:17">
      <c r="A12817" t="s">
        <v>24775</v>
      </c>
      <c r="B12817" t="s">
        <v>5515</v>
      </c>
      <c r="C12817">
        <v>1.337207767</v>
      </c>
      <c r="D12817">
        <v>2.3205176359999999</v>
      </c>
      <c r="E12817">
        <v>2.916385027</v>
      </c>
      <c r="F12817">
        <v>1.9415472579999999</v>
      </c>
      <c r="G12817">
        <v>2.155167026</v>
      </c>
      <c r="H12817">
        <v>2.4822143300000001</v>
      </c>
      <c r="I12817">
        <v>6.8252669509999997</v>
      </c>
      <c r="J12817">
        <v>8.8432065099999999</v>
      </c>
      <c r="K12817">
        <v>2.0220798420000001</v>
      </c>
      <c r="L12817">
        <v>0.98574579900000003</v>
      </c>
      <c r="M12817">
        <v>0.42780541399999999</v>
      </c>
      <c r="N12817">
        <v>3.653957729</v>
      </c>
      <c r="O12817">
        <v>1.2341070970000001</v>
      </c>
      <c r="P12817">
        <v>1.939360966</v>
      </c>
      <c r="Q12817">
        <v>3.3705455839999998</v>
      </c>
    </row>
    <row r="12818" spans="1:17">
      <c r="A12818" t="s">
        <v>24776</v>
      </c>
      <c r="B12818" t="s">
        <v>6189</v>
      </c>
      <c r="C12818">
        <v>34.717842150000003</v>
      </c>
      <c r="D12818">
        <v>3.1012760039999998</v>
      </c>
      <c r="E12818">
        <v>1.9063521189999999</v>
      </c>
      <c r="F12818">
        <v>1.524443674</v>
      </c>
      <c r="G12818">
        <v>1.208693856</v>
      </c>
      <c r="H12818">
        <v>0.43011508199999998</v>
      </c>
      <c r="I12818">
        <v>6.5328656839999999</v>
      </c>
      <c r="J12818">
        <v>5.2175445160000002</v>
      </c>
      <c r="K12818">
        <v>9.2720243460000003</v>
      </c>
      <c r="L12818">
        <v>15.56800512</v>
      </c>
      <c r="M12818">
        <v>31.171497710000001</v>
      </c>
      <c r="N12818">
        <v>2.2088959090000002</v>
      </c>
      <c r="O12818">
        <v>27.596642729999999</v>
      </c>
      <c r="P12818">
        <v>4.1166138539999997</v>
      </c>
      <c r="Q12818">
        <v>14.050241310000001</v>
      </c>
    </row>
    <row r="12819" spans="1:17">
      <c r="A12819" t="s">
        <v>24777</v>
      </c>
      <c r="B12819" t="s">
        <v>6195</v>
      </c>
      <c r="C12819">
        <v>2.5973228430000002</v>
      </c>
      <c r="D12819">
        <v>1.7837213240000001</v>
      </c>
      <c r="E12819">
        <v>1.547412392</v>
      </c>
      <c r="F12819">
        <v>1.202057393</v>
      </c>
      <c r="G12819">
        <v>1.0315707940000001</v>
      </c>
      <c r="H12819">
        <v>1.995030646</v>
      </c>
      <c r="I12819">
        <v>1.1363180289999999</v>
      </c>
      <c r="J12819">
        <v>1.9755816100000001</v>
      </c>
      <c r="K12819">
        <v>1.8852397219999999</v>
      </c>
      <c r="L12819">
        <v>0.98468299999999997</v>
      </c>
      <c r="M12819">
        <v>1.495704591</v>
      </c>
      <c r="N12819">
        <v>2.2092215130000001</v>
      </c>
      <c r="O12819">
        <v>4.3147178310000003</v>
      </c>
      <c r="P12819">
        <v>0.85729764799999997</v>
      </c>
      <c r="Q12819">
        <v>1.0712900460000001</v>
      </c>
    </row>
    <row r="12820" spans="1:17">
      <c r="A12820" t="s">
        <v>24778</v>
      </c>
      <c r="B12820" t="s">
        <v>2047</v>
      </c>
      <c r="C12820">
        <v>47.364324160000002</v>
      </c>
      <c r="D12820">
        <v>35.133140920000002</v>
      </c>
      <c r="E12820">
        <v>27.85598688</v>
      </c>
      <c r="F12820">
        <v>7.0991730989999997</v>
      </c>
      <c r="G12820">
        <v>20.03378914</v>
      </c>
      <c r="H12820">
        <v>41.08194872</v>
      </c>
      <c r="I12820">
        <v>29.49155296</v>
      </c>
      <c r="J12820">
        <v>46.281054230000002</v>
      </c>
      <c r="K12820">
        <v>26.798160320000001</v>
      </c>
      <c r="L12820">
        <v>35.980266059999998</v>
      </c>
      <c r="M12820">
        <v>51.07754079</v>
      </c>
      <c r="N12820">
        <v>40.739638980000002</v>
      </c>
      <c r="O12820">
        <v>46.561143199999997</v>
      </c>
      <c r="P12820">
        <v>57.96702011</v>
      </c>
      <c r="Q12820">
        <v>48.656723800000002</v>
      </c>
    </row>
    <row r="12821" spans="1:17">
      <c r="A12821" t="s">
        <v>24779</v>
      </c>
      <c r="B12821" t="s">
        <v>4420</v>
      </c>
      <c r="C12821">
        <v>4.7577688020000002</v>
      </c>
      <c r="D12821">
        <v>9.5282060459999993</v>
      </c>
      <c r="E12821">
        <v>8.3214164260000008</v>
      </c>
      <c r="F12821">
        <v>9.1962767109999994</v>
      </c>
      <c r="G12821">
        <v>6.3097161289999999</v>
      </c>
      <c r="H12821">
        <v>6.797354415</v>
      </c>
      <c r="I12821">
        <v>14.70929651</v>
      </c>
      <c r="J12821">
        <v>15.29573577</v>
      </c>
      <c r="K12821">
        <v>10.101127460000001</v>
      </c>
      <c r="L12821">
        <v>6.9744597739999996</v>
      </c>
      <c r="M12821">
        <v>3.2877930399999999</v>
      </c>
      <c r="N12821">
        <v>4.6919951989999999</v>
      </c>
      <c r="O12821">
        <v>5.9014205180000001</v>
      </c>
      <c r="P12821">
        <v>7.7377667289999996</v>
      </c>
      <c r="Q12821">
        <v>8.5036732910000001</v>
      </c>
    </row>
    <row r="12822" spans="1:17">
      <c r="A12822" t="s">
        <v>24780</v>
      </c>
      <c r="B12822" t="s">
        <v>7461</v>
      </c>
      <c r="C12822">
        <v>9.3232547189999995</v>
      </c>
      <c r="D12822">
        <v>2.7764569410000002</v>
      </c>
      <c r="E12822">
        <v>1.3008278010000001</v>
      </c>
      <c r="F12822">
        <v>2.3925218180000001</v>
      </c>
      <c r="G12822">
        <v>2.6392648959999998</v>
      </c>
      <c r="H12822">
        <v>1.6435744699999999</v>
      </c>
      <c r="I12822">
        <v>6.9095874210000003</v>
      </c>
      <c r="J12822">
        <v>2.0538152260000002</v>
      </c>
      <c r="K12822">
        <v>4.2988279939999998</v>
      </c>
      <c r="L12822">
        <v>4.056077642</v>
      </c>
      <c r="M12822">
        <v>4.6941432010000002</v>
      </c>
      <c r="N12822">
        <v>1.3565457620000001</v>
      </c>
      <c r="O12822">
        <v>6.7706897130000003</v>
      </c>
      <c r="P12822">
        <v>0.71085729600000003</v>
      </c>
      <c r="Q12822">
        <v>3.8874903409999999</v>
      </c>
    </row>
    <row r="12823" spans="1:17">
      <c r="A12823" t="s">
        <v>24781</v>
      </c>
      <c r="B12823" t="s">
        <v>24782</v>
      </c>
      <c r="C12823">
        <v>5.2945427179999998</v>
      </c>
      <c r="D12823">
        <v>1.172918489</v>
      </c>
      <c r="E12823">
        <v>2.065342089</v>
      </c>
      <c r="F12823">
        <v>0.96092069199999997</v>
      </c>
      <c r="G12823">
        <v>0.30475614299999998</v>
      </c>
      <c r="H12823">
        <v>0.67779887299999997</v>
      </c>
      <c r="I12823">
        <v>0</v>
      </c>
      <c r="J12823">
        <v>4.8102035140000003</v>
      </c>
      <c r="K12823">
        <v>1.6012452770000001</v>
      </c>
      <c r="L12823">
        <v>2.787831143</v>
      </c>
      <c r="M12823">
        <v>0</v>
      </c>
      <c r="N12823">
        <v>5.0037923150000001</v>
      </c>
      <c r="O12823">
        <v>4.8863257490000001</v>
      </c>
      <c r="P12823">
        <v>1.9858730490000001</v>
      </c>
      <c r="Q12823">
        <v>1.8198196289999999</v>
      </c>
    </row>
    <row r="12824" spans="1:17">
      <c r="A12824" t="s">
        <v>24783</v>
      </c>
      <c r="B12824" t="s">
        <v>3807</v>
      </c>
      <c r="C12824">
        <v>6.0637653069999997</v>
      </c>
      <c r="D12824">
        <v>2.4745498260000001</v>
      </c>
      <c r="E12824">
        <v>2.2069589139999999</v>
      </c>
      <c r="F12824">
        <v>1.4335837680000001</v>
      </c>
      <c r="G12824">
        <v>1.3777615439999999</v>
      </c>
      <c r="H12824">
        <v>2.6965290569999998</v>
      </c>
      <c r="I12824">
        <v>4.1887457469999996</v>
      </c>
      <c r="J12824">
        <v>3.0343651079999998</v>
      </c>
      <c r="K12824">
        <v>4.488189041</v>
      </c>
      <c r="L12824">
        <v>9.8810732259999998</v>
      </c>
      <c r="M12824">
        <v>0.61261470900000004</v>
      </c>
      <c r="N12824">
        <v>1.45564256</v>
      </c>
      <c r="O12824">
        <v>2.1206804799999999</v>
      </c>
      <c r="P12824">
        <v>1.244930616</v>
      </c>
      <c r="Q12824">
        <v>0.87756371600000005</v>
      </c>
    </row>
    <row r="12825" spans="1:17">
      <c r="A12825" t="s">
        <v>24784</v>
      </c>
      <c r="B12825" t="s">
        <v>1775</v>
      </c>
      <c r="C12825">
        <v>6.3578973430000003</v>
      </c>
      <c r="D12825">
        <v>7.5546128560000003</v>
      </c>
      <c r="E12825">
        <v>6.3643387059999998</v>
      </c>
      <c r="F12825">
        <v>9.1657309219999998</v>
      </c>
      <c r="G12825">
        <v>4.8406962470000003</v>
      </c>
      <c r="H12825">
        <v>12.87485837</v>
      </c>
      <c r="I12825">
        <v>1.2643426630000001</v>
      </c>
      <c r="J12825">
        <v>4.9092304379999998</v>
      </c>
      <c r="K12825">
        <v>4.7196956659999998</v>
      </c>
      <c r="L12825">
        <v>3.4694743909999999</v>
      </c>
      <c r="M12825">
        <v>4.437919849</v>
      </c>
      <c r="N12825">
        <v>5.2725023719999999</v>
      </c>
      <c r="O12825">
        <v>4.4807846480000002</v>
      </c>
      <c r="P12825">
        <v>7.1975043349999996</v>
      </c>
      <c r="Q12825">
        <v>5.165282307</v>
      </c>
    </row>
    <row r="12826" spans="1:17">
      <c r="A12826" t="s">
        <v>24785</v>
      </c>
      <c r="B12826" t="s">
        <v>9263</v>
      </c>
      <c r="C12826">
        <v>5.7938721559999999</v>
      </c>
      <c r="D12826">
        <v>3.636687255</v>
      </c>
      <c r="E12826">
        <v>4.8969373620000001</v>
      </c>
      <c r="F12826">
        <v>3.5927798580000001</v>
      </c>
      <c r="G12826">
        <v>6.8922870229999997</v>
      </c>
      <c r="H12826">
        <v>13.96910196</v>
      </c>
      <c r="I12826">
        <v>25.817358169999999</v>
      </c>
      <c r="J12826">
        <v>4.2437279160000001</v>
      </c>
      <c r="K12826">
        <v>58.700678369999999</v>
      </c>
      <c r="L12826">
        <v>129.96203879999999</v>
      </c>
      <c r="M12826">
        <v>3.0893352809999999</v>
      </c>
      <c r="N12826">
        <v>1.4681227379999999</v>
      </c>
      <c r="O12826">
        <v>10.33783524</v>
      </c>
      <c r="P12826">
        <v>0.67609458099999997</v>
      </c>
      <c r="Q12826">
        <v>3.319078669</v>
      </c>
    </row>
    <row r="12827" spans="1:17">
      <c r="A12827" t="s">
        <v>24786</v>
      </c>
      <c r="B12827" t="s">
        <v>9265</v>
      </c>
      <c r="C12827">
        <v>64.812217720000007</v>
      </c>
      <c r="D12827">
        <v>0.43290682400000002</v>
      </c>
      <c r="E12827">
        <v>0.65833889599999995</v>
      </c>
      <c r="F12827">
        <v>0.79798855499999999</v>
      </c>
      <c r="G12827">
        <v>1.1248097399999999</v>
      </c>
      <c r="H12827">
        <v>0.50033103000000001</v>
      </c>
      <c r="I12827">
        <v>9.0242291399999992</v>
      </c>
      <c r="J12827">
        <v>4.5416564609999996</v>
      </c>
      <c r="K12827">
        <v>18.764119529999999</v>
      </c>
      <c r="L12827">
        <v>83.962086709999994</v>
      </c>
      <c r="M12827">
        <v>13.128700390000001</v>
      </c>
      <c r="N12827">
        <v>1.124154686</v>
      </c>
      <c r="O12827">
        <v>49.054394520000002</v>
      </c>
      <c r="P12827">
        <v>0.63522879200000004</v>
      </c>
      <c r="Q12827">
        <v>39.628438180000003</v>
      </c>
    </row>
    <row r="12828" spans="1:17">
      <c r="A12828" t="e">
        <v>#N/A</v>
      </c>
      <c r="B12828" t="s">
        <v>24787</v>
      </c>
      <c r="C12828">
        <v>128.79892530000001</v>
      </c>
      <c r="D12828">
        <v>498.6529405</v>
      </c>
      <c r="E12828">
        <v>443.48713299999997</v>
      </c>
      <c r="F12828">
        <v>674.28803909999999</v>
      </c>
      <c r="G12828">
        <v>212.17364079999999</v>
      </c>
      <c r="H12828">
        <v>221.41877249999999</v>
      </c>
      <c r="I12828">
        <v>169.94142400000001</v>
      </c>
      <c r="J12828">
        <v>373.46805519999998</v>
      </c>
      <c r="K12828">
        <v>1671.272013</v>
      </c>
      <c r="L12828">
        <v>415.95544740000003</v>
      </c>
      <c r="M12828">
        <v>7.8487468619999996</v>
      </c>
      <c r="N12828">
        <v>289.31957319999998</v>
      </c>
      <c r="O12828">
        <v>52.07565383</v>
      </c>
      <c r="P12828">
        <v>58.891950059999999</v>
      </c>
      <c r="Q12828">
        <v>601.51345060000006</v>
      </c>
    </row>
    <row r="12829" spans="1:17">
      <c r="A12829" t="s">
        <v>24788</v>
      </c>
      <c r="B12829" t="s">
        <v>4422</v>
      </c>
      <c r="C12829">
        <v>5.4476573469999998</v>
      </c>
      <c r="D12829">
        <v>7.7980334229999997</v>
      </c>
      <c r="E12829">
        <v>7.6012133510000002</v>
      </c>
      <c r="F12829">
        <v>12.00712088</v>
      </c>
      <c r="G12829">
        <v>7.055313451</v>
      </c>
      <c r="H12829">
        <v>9.2539663529999991</v>
      </c>
      <c r="I12829">
        <v>5.4999868059999999</v>
      </c>
      <c r="J12829">
        <v>19.336844450000001</v>
      </c>
      <c r="K12829">
        <v>16.158685210000002</v>
      </c>
      <c r="L12829">
        <v>10.06165176</v>
      </c>
      <c r="M12829">
        <v>3.2175481810000002</v>
      </c>
      <c r="N12829">
        <v>7.7227479570000002</v>
      </c>
      <c r="O12829">
        <v>4.176804476</v>
      </c>
      <c r="P12829">
        <v>14.96326627</v>
      </c>
      <c r="Q12829">
        <v>5.7613772130000003</v>
      </c>
    </row>
    <row r="12830" spans="1:17">
      <c r="A12830" t="s">
        <v>24789</v>
      </c>
      <c r="B12830" t="s">
        <v>4424</v>
      </c>
      <c r="C12830">
        <v>16.664251369999999</v>
      </c>
      <c r="D12830">
        <v>1.1359045059999999</v>
      </c>
      <c r="E12830">
        <v>0.77279131199999995</v>
      </c>
      <c r="F12830">
        <v>0.87243446099999999</v>
      </c>
      <c r="G12830">
        <v>0.73784725799999995</v>
      </c>
      <c r="H12830">
        <v>3.8564055920000002</v>
      </c>
      <c r="I12830">
        <v>4.0503006819999996</v>
      </c>
      <c r="J12830">
        <v>2.085449702</v>
      </c>
      <c r="K12830">
        <v>2.810670059</v>
      </c>
      <c r="L12830">
        <v>4.4547609079999999</v>
      </c>
      <c r="M12830">
        <v>11.07270186</v>
      </c>
      <c r="N12830">
        <v>1.3431534110000001</v>
      </c>
      <c r="O12830">
        <v>11.35710519</v>
      </c>
      <c r="P12830">
        <v>1.2500829410000001</v>
      </c>
      <c r="Q12830">
        <v>3.3779166219999999</v>
      </c>
    </row>
    <row r="12831" spans="1:17">
      <c r="A12831" t="s">
        <v>24789</v>
      </c>
      <c r="B12831" t="s">
        <v>24790</v>
      </c>
      <c r="C12831">
        <v>24.59955407</v>
      </c>
      <c r="D12831">
        <v>18.33055645</v>
      </c>
      <c r="E12831">
        <v>14.195752990000001</v>
      </c>
      <c r="F12831">
        <v>15.8291737</v>
      </c>
      <c r="G12831">
        <v>15.83301681</v>
      </c>
      <c r="H12831">
        <v>37.217764850000002</v>
      </c>
      <c r="I12831">
        <v>50.006197720000003</v>
      </c>
      <c r="J12831">
        <v>18.049469890000001</v>
      </c>
      <c r="K12831">
        <v>48.696354560000003</v>
      </c>
      <c r="L12831">
        <v>50.869363640000003</v>
      </c>
      <c r="M12831">
        <v>21.463630859999999</v>
      </c>
      <c r="N12831">
        <v>10.3837919</v>
      </c>
      <c r="O12831">
        <v>23.115672419999999</v>
      </c>
      <c r="P12831">
        <v>14.87469098</v>
      </c>
      <c r="Q12831">
        <v>19.985167189999999</v>
      </c>
    </row>
    <row r="12832" spans="1:17">
      <c r="A12832" t="s">
        <v>24791</v>
      </c>
      <c r="B12832" t="s">
        <v>24792</v>
      </c>
      <c r="C12832">
        <v>26.360063740000001</v>
      </c>
      <c r="D12832">
        <v>3.3869893040000001</v>
      </c>
      <c r="E12832">
        <v>1.7574183590000001</v>
      </c>
      <c r="F12832">
        <v>1.9615049179999999</v>
      </c>
      <c r="G12832">
        <v>2.7311337770000002</v>
      </c>
      <c r="H12832">
        <v>4.7918938219999996</v>
      </c>
      <c r="I12832">
        <v>4.3566916759999996</v>
      </c>
      <c r="J12832">
        <v>2.918396408</v>
      </c>
      <c r="K12832">
        <v>3.9063570950000002</v>
      </c>
      <c r="L12832">
        <v>12.32529806</v>
      </c>
      <c r="M12832">
        <v>3.7106203249999998</v>
      </c>
      <c r="N12832">
        <v>1.256456416</v>
      </c>
      <c r="O12832">
        <v>21.797587270000001</v>
      </c>
      <c r="P12832">
        <v>0.97552844599999999</v>
      </c>
      <c r="Q12832">
        <v>9.6644038190000003</v>
      </c>
    </row>
    <row r="12833" spans="1:17">
      <c r="A12833" t="s">
        <v>24793</v>
      </c>
      <c r="B12833" t="s">
        <v>4615</v>
      </c>
      <c r="C12833">
        <v>8.2200304929999994</v>
      </c>
      <c r="D12833">
        <v>1.5660703069999999</v>
      </c>
      <c r="E12833">
        <v>3.5330265590000001</v>
      </c>
      <c r="F12833">
        <v>2.3049473040000001</v>
      </c>
      <c r="G12833">
        <v>2.2143348430000001</v>
      </c>
      <c r="H12833">
        <v>1.894167234</v>
      </c>
      <c r="I12833">
        <v>4.0757266870000004</v>
      </c>
      <c r="J12833">
        <v>6.0856092740000003</v>
      </c>
      <c r="K12833">
        <v>3.4306935030000001</v>
      </c>
      <c r="L12833">
        <v>5.9210337239999999</v>
      </c>
      <c r="M12833">
        <v>0.63114923000000001</v>
      </c>
      <c r="N12833">
        <v>1.438884754</v>
      </c>
      <c r="O12833">
        <v>3.4593318919999998</v>
      </c>
      <c r="P12833">
        <v>0.715293764</v>
      </c>
      <c r="Q12833">
        <v>1.695214145</v>
      </c>
    </row>
    <row r="12834" spans="1:17">
      <c r="A12834" t="s">
        <v>24794</v>
      </c>
      <c r="B12834" t="s">
        <v>3530</v>
      </c>
      <c r="C12834">
        <v>6.8567452600000003</v>
      </c>
      <c r="D12834">
        <v>4.9413209389999997</v>
      </c>
      <c r="E12834">
        <v>4.2098589430000004</v>
      </c>
      <c r="F12834">
        <v>4.2281279319999996</v>
      </c>
      <c r="G12834">
        <v>4.0513851269999996</v>
      </c>
      <c r="H12834">
        <v>3.141005941</v>
      </c>
      <c r="I12834">
        <v>10.119799690000001</v>
      </c>
      <c r="J12834">
        <v>11.467581389999999</v>
      </c>
      <c r="K12834">
        <v>8.8444858140000004</v>
      </c>
      <c r="L12834">
        <v>9.3435563310000003</v>
      </c>
      <c r="M12834">
        <v>4.7572920569999999</v>
      </c>
      <c r="N12834">
        <v>4.7557721690000001</v>
      </c>
      <c r="O12834">
        <v>7.4107156029999999</v>
      </c>
      <c r="P12834">
        <v>4.1892824209999997</v>
      </c>
      <c r="Q12834">
        <v>4.2024400479999997</v>
      </c>
    </row>
    <row r="12835" spans="1:17">
      <c r="A12835" t="s">
        <v>24794</v>
      </c>
      <c r="B12835" t="s">
        <v>24795</v>
      </c>
      <c r="C12835">
        <v>8.4958941289999999</v>
      </c>
      <c r="D12835">
        <v>4.5007337359999999</v>
      </c>
      <c r="E12835">
        <v>3.8119315939999998</v>
      </c>
      <c r="F12835">
        <v>3.8716165079999998</v>
      </c>
      <c r="G12835">
        <v>4.6563903729999998</v>
      </c>
      <c r="H12835">
        <v>1.9861083260000001</v>
      </c>
      <c r="I12835">
        <v>6.4642063170000004</v>
      </c>
      <c r="J12835">
        <v>10.255176990000001</v>
      </c>
      <c r="K12835">
        <v>7.0380315659999999</v>
      </c>
      <c r="L12835">
        <v>4.2011966989999996</v>
      </c>
      <c r="M12835">
        <v>4.2543296939999999</v>
      </c>
      <c r="N12835">
        <v>5.5097369379999996</v>
      </c>
      <c r="O12835">
        <v>4.0908773710000004</v>
      </c>
      <c r="P12835">
        <v>4.6552558910000004</v>
      </c>
      <c r="Q12835">
        <v>6.8560646500000004</v>
      </c>
    </row>
    <row r="12836" spans="1:17">
      <c r="A12836" t="s">
        <v>24796</v>
      </c>
      <c r="B12836" t="s">
        <v>6354</v>
      </c>
      <c r="C12836">
        <v>13.327194540000001</v>
      </c>
      <c r="D12836">
        <v>3.326143852</v>
      </c>
      <c r="E12836">
        <v>2.3690688670000002</v>
      </c>
      <c r="F12836">
        <v>2.273354651</v>
      </c>
      <c r="G12836">
        <v>2.7965857839999999</v>
      </c>
      <c r="H12836">
        <v>3.3042695069999999</v>
      </c>
      <c r="I12836">
        <v>21.89547443</v>
      </c>
      <c r="J12836">
        <v>7.7417297319999996</v>
      </c>
      <c r="K12836">
        <v>27.091657219999998</v>
      </c>
      <c r="L12836">
        <v>38.800049909999998</v>
      </c>
      <c r="M12836">
        <v>11.65769755</v>
      </c>
      <c r="N12836">
        <v>2.911413687</v>
      </c>
      <c r="O12836">
        <v>90.238939349999995</v>
      </c>
      <c r="P12836">
        <v>2.2526030559999999</v>
      </c>
      <c r="Q12836">
        <v>4.7547248160000004</v>
      </c>
    </row>
    <row r="12837" spans="1:17">
      <c r="A12837" t="s">
        <v>24797</v>
      </c>
      <c r="B12837" t="s">
        <v>1843</v>
      </c>
      <c r="C12837">
        <v>33.150320530000002</v>
      </c>
      <c r="D12837">
        <v>2.9873515799999999</v>
      </c>
      <c r="E12837">
        <v>2.3910453870000001</v>
      </c>
      <c r="F12837">
        <v>1.9885175129999999</v>
      </c>
      <c r="G12837">
        <v>1.6979270829999999</v>
      </c>
      <c r="H12837">
        <v>0.86315611599999997</v>
      </c>
      <c r="I12837">
        <v>3.2775431579999998</v>
      </c>
      <c r="J12837">
        <v>4.8791490030000002</v>
      </c>
      <c r="K12837">
        <v>8.6663315799999996</v>
      </c>
      <c r="L12837">
        <v>7.277946118</v>
      </c>
      <c r="M12837">
        <v>7.0104793399999998</v>
      </c>
      <c r="N12837">
        <v>2.8051428440000001</v>
      </c>
      <c r="O12837">
        <v>11.822913890000001</v>
      </c>
      <c r="P12837">
        <v>1.68596569</v>
      </c>
      <c r="Q12837">
        <v>6.7593300520000001</v>
      </c>
    </row>
    <row r="12838" spans="1:17">
      <c r="A12838" t="s">
        <v>24798</v>
      </c>
      <c r="B12838" t="s">
        <v>6357</v>
      </c>
      <c r="C12838">
        <v>1.202254242</v>
      </c>
      <c r="D12838">
        <v>2.1307165559999999</v>
      </c>
      <c r="E12838">
        <v>1.8546263620000001</v>
      </c>
      <c r="F12838">
        <v>2.025171829</v>
      </c>
      <c r="G12838">
        <v>1.5311001870000001</v>
      </c>
      <c r="H12838">
        <v>0.46173198399999998</v>
      </c>
      <c r="I12838">
        <v>1.9724297660000001</v>
      </c>
      <c r="J12838">
        <v>7.0680242350000002</v>
      </c>
      <c r="K12838">
        <v>1.431681094</v>
      </c>
      <c r="L12838">
        <v>1.709220491</v>
      </c>
      <c r="M12838">
        <v>0.57694573000000005</v>
      </c>
      <c r="N12838">
        <v>5.2427241110000002</v>
      </c>
      <c r="O12838">
        <v>2.9958084509999998</v>
      </c>
      <c r="P12838">
        <v>3.5398837489999999</v>
      </c>
      <c r="Q12838">
        <v>3.3058732129999999</v>
      </c>
    </row>
    <row r="12839" spans="1:17">
      <c r="A12839" t="s">
        <v>24799</v>
      </c>
      <c r="B12839" t="s">
        <v>4425</v>
      </c>
      <c r="C12839">
        <v>6.4967120920000001</v>
      </c>
      <c r="D12839">
        <v>2.734554589</v>
      </c>
      <c r="E12839">
        <v>3.2485053580000001</v>
      </c>
      <c r="F12839">
        <v>2.2403006790000002</v>
      </c>
      <c r="G12839">
        <v>2.056744396</v>
      </c>
      <c r="H12839">
        <v>2.4950960100000001</v>
      </c>
      <c r="I12839">
        <v>0.94742824599999997</v>
      </c>
      <c r="J12839">
        <v>2.6354900969999999</v>
      </c>
      <c r="K12839">
        <v>1.768339042</v>
      </c>
      <c r="L12839">
        <v>4.7891635160000003</v>
      </c>
      <c r="M12839">
        <v>4.5726050149999997</v>
      </c>
      <c r="N12839">
        <v>1.2813797060000001</v>
      </c>
      <c r="O12839">
        <v>3.8373159110000001</v>
      </c>
      <c r="P12839">
        <v>0.90973188000000005</v>
      </c>
      <c r="Q12839">
        <v>1.935287996</v>
      </c>
    </row>
    <row r="12840" spans="1:17">
      <c r="A12840" t="s">
        <v>24800</v>
      </c>
      <c r="B12840" t="s">
        <v>24801</v>
      </c>
      <c r="C12840">
        <v>26.80666209</v>
      </c>
      <c r="D12840">
        <v>18.039816760000001</v>
      </c>
      <c r="E12840">
        <v>13.55999469</v>
      </c>
      <c r="F12840">
        <v>12.84003059</v>
      </c>
      <c r="G12840">
        <v>11.397842430000001</v>
      </c>
      <c r="H12840">
        <v>22.241598549999999</v>
      </c>
      <c r="I12840">
        <v>13.276759330000001</v>
      </c>
      <c r="J12840">
        <v>10.964296470000001</v>
      </c>
      <c r="K12840">
        <v>14.79950702</v>
      </c>
      <c r="L12840">
        <v>16.45861756</v>
      </c>
      <c r="M12840">
        <v>10.19423888</v>
      </c>
      <c r="N12840">
        <v>5.7049547250000003</v>
      </c>
      <c r="O12840">
        <v>17.644632990000002</v>
      </c>
      <c r="P12840">
        <v>13.659109669999999</v>
      </c>
      <c r="Q12840">
        <v>20.513925130000001</v>
      </c>
    </row>
    <row r="12841" spans="1:17">
      <c r="A12841" t="s">
        <v>24802</v>
      </c>
      <c r="B12841" t="s">
        <v>24803</v>
      </c>
      <c r="C12841">
        <v>1.6420450579999999</v>
      </c>
      <c r="D12841">
        <v>0.54565194100000003</v>
      </c>
      <c r="E12841">
        <v>1.834283576</v>
      </c>
      <c r="F12841">
        <v>0.78230024499999995</v>
      </c>
      <c r="G12841">
        <v>2.2684035790000001</v>
      </c>
      <c r="H12841">
        <v>2.207225754</v>
      </c>
      <c r="I12841">
        <v>1.1973132310000001</v>
      </c>
      <c r="J12841">
        <v>1.561220059</v>
      </c>
      <c r="K12841">
        <v>0.74491331000000005</v>
      </c>
      <c r="L12841">
        <v>3.6313856160000002</v>
      </c>
      <c r="M12841">
        <v>1.575990921</v>
      </c>
      <c r="N12841">
        <v>0.91088137400000002</v>
      </c>
      <c r="O12841">
        <v>10.001910519999999</v>
      </c>
      <c r="P12841">
        <v>0.86225581299999998</v>
      </c>
      <c r="Q12841">
        <v>5.0795760630000002</v>
      </c>
    </row>
    <row r="12842" spans="1:17">
      <c r="A12842" t="e">
        <v>#N/A</v>
      </c>
      <c r="B12842" t="s">
        <v>24804</v>
      </c>
      <c r="C12842">
        <v>0.90169068100000005</v>
      </c>
      <c r="D12842">
        <v>0.39950935399999998</v>
      </c>
      <c r="E12842">
        <v>0.28778684900000001</v>
      </c>
      <c r="F12842">
        <v>0.49095074599999999</v>
      </c>
      <c r="G12842">
        <v>0.31141020699999999</v>
      </c>
      <c r="H12842">
        <v>1.038896963</v>
      </c>
      <c r="I12842">
        <v>0</v>
      </c>
      <c r="J12842">
        <v>0</v>
      </c>
      <c r="K12842">
        <v>0</v>
      </c>
      <c r="L12842">
        <v>0</v>
      </c>
      <c r="M12842">
        <v>0</v>
      </c>
      <c r="N12842">
        <v>0</v>
      </c>
      <c r="O12842">
        <v>0</v>
      </c>
      <c r="P12842">
        <v>0</v>
      </c>
      <c r="Q12842">
        <v>1.239702455</v>
      </c>
    </row>
    <row r="12843" spans="1:17">
      <c r="A12843" t="s">
        <v>24800</v>
      </c>
      <c r="B12843" t="s">
        <v>24805</v>
      </c>
      <c r="C12843">
        <v>0.81134446400000004</v>
      </c>
      <c r="D12843">
        <v>3.0555794029999999</v>
      </c>
      <c r="E12843">
        <v>0.94948929000000004</v>
      </c>
      <c r="F12843">
        <v>0.88351843600000002</v>
      </c>
      <c r="G12843">
        <v>2.1015600440000002</v>
      </c>
      <c r="H12843">
        <v>2.1812073760000001</v>
      </c>
      <c r="I12843">
        <v>0</v>
      </c>
      <c r="J12843">
        <v>2.7770700229999998</v>
      </c>
      <c r="K12843">
        <v>1.472264813</v>
      </c>
      <c r="L12843">
        <v>1.5379626420000001</v>
      </c>
      <c r="M12843">
        <v>0</v>
      </c>
      <c r="N12843">
        <v>0.70011205399999998</v>
      </c>
      <c r="O12843">
        <v>0.89854634600000005</v>
      </c>
      <c r="P12843">
        <v>0.486909541</v>
      </c>
      <c r="Q12843">
        <v>4.4619546120000004</v>
      </c>
    </row>
    <row r="12844" spans="1:17">
      <c r="A12844" t="s">
        <v>24806</v>
      </c>
      <c r="B12844" t="s">
        <v>24807</v>
      </c>
      <c r="C12844">
        <v>5.4916799469999997</v>
      </c>
      <c r="D12844">
        <v>7.2995459140000003</v>
      </c>
      <c r="E12844">
        <v>6.5435789980000001</v>
      </c>
      <c r="F12844">
        <v>4.784158337</v>
      </c>
      <c r="G12844">
        <v>6.06918617</v>
      </c>
      <c r="H12844">
        <v>9.7018977030000002</v>
      </c>
      <c r="I12844">
        <v>28.831047860000002</v>
      </c>
      <c r="J12844">
        <v>14.61982933</v>
      </c>
      <c r="K12844">
        <v>9.9651966699999992</v>
      </c>
      <c r="L12844">
        <v>12.491856139999999</v>
      </c>
      <c r="M12844">
        <v>0</v>
      </c>
      <c r="N12844">
        <v>5.8219424469999996</v>
      </c>
      <c r="O12844">
        <v>6.0819160920000002</v>
      </c>
      <c r="P12844">
        <v>2.966133788</v>
      </c>
      <c r="Q12844">
        <v>8.3053470320000002</v>
      </c>
    </row>
    <row r="12845" spans="1:17">
      <c r="A12845" t="s">
        <v>24808</v>
      </c>
      <c r="B12845" t="s">
        <v>24809</v>
      </c>
      <c r="C12845">
        <v>22.173118500000001</v>
      </c>
      <c r="D12845">
        <v>8.186813613</v>
      </c>
      <c r="E12845">
        <v>8.7477759499999994</v>
      </c>
      <c r="F12845">
        <v>11.318226940000001</v>
      </c>
      <c r="G12845">
        <v>10.529427009999999</v>
      </c>
      <c r="H12845">
        <v>35.127267779999997</v>
      </c>
      <c r="I12845">
        <v>1.3473122040000001</v>
      </c>
      <c r="J12845">
        <v>4.0992213489999996</v>
      </c>
      <c r="K12845">
        <v>7.9632399339999997</v>
      </c>
      <c r="L12845">
        <v>13.42649415</v>
      </c>
      <c r="M12845">
        <v>12.41401349</v>
      </c>
      <c r="N12845">
        <v>5.694423703</v>
      </c>
      <c r="O12845">
        <v>1281.017523</v>
      </c>
      <c r="P12845">
        <v>7.3463974800000003</v>
      </c>
      <c r="Q12845">
        <v>22.2286693</v>
      </c>
    </row>
    <row r="12846" spans="1:17">
      <c r="A12846" t="s">
        <v>24810</v>
      </c>
      <c r="B12846" t="s">
        <v>24811</v>
      </c>
      <c r="C12846">
        <v>5.16217915</v>
      </c>
      <c r="D12846">
        <v>14.86674185</v>
      </c>
      <c r="E12846">
        <v>9.8432326379999999</v>
      </c>
      <c r="F12846">
        <v>16.647950980000001</v>
      </c>
      <c r="G12846">
        <v>12.3426238</v>
      </c>
      <c r="H12846">
        <v>53.529166019999998</v>
      </c>
      <c r="I12846">
        <v>45.747726790000002</v>
      </c>
      <c r="J12846">
        <v>9.7658317849999996</v>
      </c>
      <c r="K12846">
        <v>39.090400320000001</v>
      </c>
      <c r="L12846">
        <v>7.0253344799999997</v>
      </c>
      <c r="M12846">
        <v>5.3356384920000002</v>
      </c>
      <c r="N12846">
        <v>10.03477915</v>
      </c>
      <c r="O12846">
        <v>1.319307952</v>
      </c>
      <c r="P12846">
        <v>24.307086120000001</v>
      </c>
      <c r="Q12846">
        <v>32.756753330000002</v>
      </c>
    </row>
    <row r="12847" spans="1:17">
      <c r="A12847" t="s">
        <v>24812</v>
      </c>
      <c r="B12847" t="s">
        <v>24813</v>
      </c>
      <c r="C12847">
        <v>0</v>
      </c>
      <c r="D12847">
        <v>6.4076947789999998</v>
      </c>
      <c r="E12847">
        <v>5.64151808</v>
      </c>
      <c r="F12847">
        <v>8.3117770330000003</v>
      </c>
      <c r="G12847">
        <v>7.2145384239999997</v>
      </c>
      <c r="H12847">
        <v>19.13133474</v>
      </c>
      <c r="I12847">
        <v>0</v>
      </c>
      <c r="J12847">
        <v>4.4815722899999999</v>
      </c>
      <c r="K12847">
        <v>1.4579431700000001</v>
      </c>
      <c r="L12847">
        <v>6.0920076649999997</v>
      </c>
      <c r="M12847">
        <v>6.1690539539999998</v>
      </c>
      <c r="N12847">
        <v>2.3770341429999999</v>
      </c>
      <c r="O12847">
        <v>0</v>
      </c>
      <c r="P12847">
        <v>1.928692268</v>
      </c>
      <c r="Q12847">
        <v>8.8371007680000009</v>
      </c>
    </row>
    <row r="12848" spans="1:17">
      <c r="A12848" t="s">
        <v>24814</v>
      </c>
      <c r="B12848" t="s">
        <v>24815</v>
      </c>
      <c r="C12848">
        <v>4.1956753610000002</v>
      </c>
      <c r="D12848">
        <v>3.3195806289999998</v>
      </c>
      <c r="E12848">
        <v>2.805747744</v>
      </c>
      <c r="F12848">
        <v>4.7320811420000002</v>
      </c>
      <c r="G12848">
        <v>3.5190709359999999</v>
      </c>
      <c r="H12848">
        <v>2.992545969</v>
      </c>
      <c r="I12848">
        <v>0</v>
      </c>
      <c r="J12848">
        <v>4.3310827600000001</v>
      </c>
      <c r="K12848">
        <v>3.2629149040000001</v>
      </c>
      <c r="L12848">
        <v>4.9234150000000003</v>
      </c>
      <c r="M12848">
        <v>1.150541993</v>
      </c>
      <c r="N12848">
        <v>2.0688361990000002</v>
      </c>
      <c r="O12848">
        <v>3.3190137160000002</v>
      </c>
      <c r="P12848">
        <v>3.9567583769999999</v>
      </c>
      <c r="Q12848">
        <v>4.5323809639999997</v>
      </c>
    </row>
    <row r="12849" spans="1:17">
      <c r="A12849" t="s">
        <v>24816</v>
      </c>
      <c r="B12849" t="s">
        <v>24817</v>
      </c>
      <c r="C12849">
        <v>1.107169791</v>
      </c>
      <c r="D12849">
        <v>0.98110072000000004</v>
      </c>
      <c r="E12849">
        <v>1.0601049090000001</v>
      </c>
      <c r="F12849">
        <v>0.30141480100000001</v>
      </c>
      <c r="G12849">
        <v>1.3383125</v>
      </c>
      <c r="H12849">
        <v>1.2756429199999999</v>
      </c>
      <c r="I12849">
        <v>4.8438221600000002</v>
      </c>
      <c r="J12849">
        <v>2.807126684</v>
      </c>
      <c r="K12849">
        <v>1.5068018560000001</v>
      </c>
      <c r="L12849">
        <v>2.0987211389999998</v>
      </c>
      <c r="M12849">
        <v>2.1252638959999999</v>
      </c>
      <c r="N12849">
        <v>0.68241485099999999</v>
      </c>
      <c r="O12849">
        <v>0</v>
      </c>
      <c r="P12849">
        <v>1.3288844849999999</v>
      </c>
      <c r="Q12849">
        <v>1.522208376</v>
      </c>
    </row>
    <row r="12850" spans="1:17">
      <c r="A12850" t="s">
        <v>24818</v>
      </c>
      <c r="B12850" t="s">
        <v>853</v>
      </c>
      <c r="C12850">
        <v>7.0998452490000004</v>
      </c>
      <c r="D12850">
        <v>0.78642672300000005</v>
      </c>
      <c r="E12850">
        <v>2.3919017789999999</v>
      </c>
      <c r="F12850">
        <v>1.771783568</v>
      </c>
      <c r="G12850">
        <v>1.2260103870000001</v>
      </c>
      <c r="H12850">
        <v>4.5445540500000003</v>
      </c>
      <c r="I12850">
        <v>0</v>
      </c>
      <c r="J12850">
        <v>1.8001001489999999</v>
      </c>
      <c r="K12850">
        <v>2.6840357789999998</v>
      </c>
      <c r="L12850">
        <v>0.74768193400000005</v>
      </c>
      <c r="M12850">
        <v>0</v>
      </c>
      <c r="N12850">
        <v>0.43760585600000002</v>
      </c>
      <c r="O12850">
        <v>7.8629241849999998</v>
      </c>
      <c r="P12850">
        <v>0.17753363599999999</v>
      </c>
      <c r="Q12850">
        <v>8.1344373119999993</v>
      </c>
    </row>
    <row r="12851" spans="1:17">
      <c r="A12851" t="s">
        <v>24819</v>
      </c>
      <c r="B12851" t="s">
        <v>24820</v>
      </c>
      <c r="C12851">
        <v>5.6263532969999996</v>
      </c>
      <c r="D12851">
        <v>3.7392769260000001</v>
      </c>
      <c r="E12851">
        <v>1.9154423540000001</v>
      </c>
      <c r="F12851">
        <v>1.2253702550000001</v>
      </c>
      <c r="G12851">
        <v>2.1374449929999999</v>
      </c>
      <c r="H12851">
        <v>6.482490587</v>
      </c>
      <c r="I12851">
        <v>4.9230127130000003</v>
      </c>
      <c r="J12851">
        <v>2.9956707520000001</v>
      </c>
      <c r="K12851">
        <v>7.1467023530000002</v>
      </c>
      <c r="L12851">
        <v>7.8211197400000003</v>
      </c>
      <c r="M12851">
        <v>0</v>
      </c>
      <c r="N12851">
        <v>2.3581430910000001</v>
      </c>
      <c r="O12851">
        <v>4.9848511179999999</v>
      </c>
      <c r="P12851">
        <v>3.8830040870000002</v>
      </c>
      <c r="Q12851">
        <v>1.5470946169999999</v>
      </c>
    </row>
    <row r="12852" spans="1:17">
      <c r="A12852" t="s">
        <v>24821</v>
      </c>
      <c r="B12852" t="s">
        <v>24822</v>
      </c>
      <c r="C12852">
        <v>4.8503696710000002</v>
      </c>
      <c r="D12852">
        <v>7.9821432730000001</v>
      </c>
      <c r="E12852">
        <v>7.4454385199999997</v>
      </c>
      <c r="F12852">
        <v>5.3761577960000002</v>
      </c>
      <c r="G12852">
        <v>8.0167228399999999</v>
      </c>
      <c r="H12852">
        <v>22.087600200000001</v>
      </c>
      <c r="I12852">
        <v>11.11532568</v>
      </c>
      <c r="J12852">
        <v>10.10165261</v>
      </c>
      <c r="K12852">
        <v>12.57353674</v>
      </c>
      <c r="L12852">
        <v>13.13461384</v>
      </c>
      <c r="M12852">
        <v>5.3202914970000004</v>
      </c>
      <c r="N12852">
        <v>5.7228958219999999</v>
      </c>
      <c r="O12852">
        <v>7.6738270149999996</v>
      </c>
      <c r="P12852">
        <v>5.4058396550000003</v>
      </c>
      <c r="Q12852">
        <v>10.47922981</v>
      </c>
    </row>
    <row r="12853" spans="1:17">
      <c r="A12853" t="s">
        <v>24823</v>
      </c>
      <c r="B12853" t="s">
        <v>24824</v>
      </c>
      <c r="C12853">
        <v>3.176725631</v>
      </c>
      <c r="D12853">
        <v>3.518755466</v>
      </c>
      <c r="E12853">
        <v>2.3657554840000001</v>
      </c>
      <c r="F12853">
        <v>3.4593144900000001</v>
      </c>
      <c r="G12853">
        <v>2.1942442309999999</v>
      </c>
      <c r="H12853">
        <v>10.980341749999999</v>
      </c>
      <c r="I12853">
        <v>2.3163405969999999</v>
      </c>
      <c r="J12853">
        <v>2.21493092</v>
      </c>
      <c r="K12853">
        <v>1.441120749</v>
      </c>
      <c r="L12853">
        <v>1.003619211</v>
      </c>
      <c r="M12853">
        <v>9.1468088430000005</v>
      </c>
      <c r="N12853">
        <v>0.19580056900000001</v>
      </c>
      <c r="O12853">
        <v>3.5181545390000002</v>
      </c>
      <c r="P12853">
        <v>0.95321906300000003</v>
      </c>
      <c r="Q12853">
        <v>2.1837835550000002</v>
      </c>
    </row>
    <row r="12854" spans="1:17">
      <c r="A12854" t="s">
        <v>24825</v>
      </c>
      <c r="B12854" t="s">
        <v>24826</v>
      </c>
      <c r="C12854">
        <v>7.4746485429999998</v>
      </c>
      <c r="D12854">
        <v>17.386791720000002</v>
      </c>
      <c r="E12854">
        <v>13.717405749999999</v>
      </c>
      <c r="F12854">
        <v>18.059656530000002</v>
      </c>
      <c r="G12854">
        <v>14.84341686</v>
      </c>
      <c r="H12854">
        <v>33.730461579999997</v>
      </c>
      <c r="I12854">
        <v>0</v>
      </c>
      <c r="J12854">
        <v>8.0542942550000003</v>
      </c>
      <c r="K12854">
        <v>13.5634894</v>
      </c>
      <c r="L12854">
        <v>8.2650993879999994</v>
      </c>
      <c r="M12854">
        <v>7.1739677200000003</v>
      </c>
      <c r="N12854">
        <v>3.6856577669999999</v>
      </c>
      <c r="O12854">
        <v>0</v>
      </c>
      <c r="P12854">
        <v>12.055417569999999</v>
      </c>
      <c r="Q12854">
        <v>43.675671110000003</v>
      </c>
    </row>
    <row r="12855" spans="1:17">
      <c r="A12855" t="s">
        <v>24827</v>
      </c>
      <c r="B12855" t="s">
        <v>24828</v>
      </c>
      <c r="C12855">
        <v>34.551637339999999</v>
      </c>
      <c r="D12855">
        <v>14.215211330000001</v>
      </c>
      <c r="E12855">
        <v>8.3144792899999995</v>
      </c>
      <c r="F12855">
        <v>14.333414619999999</v>
      </c>
      <c r="G12855">
        <v>15.200167950000001</v>
      </c>
      <c r="H12855">
        <v>36.965692339999997</v>
      </c>
      <c r="I12855">
        <v>17.99547476</v>
      </c>
      <c r="J12855">
        <v>7.8216502979999998</v>
      </c>
      <c r="K12855">
        <v>31.721881029999999</v>
      </c>
      <c r="L12855">
        <v>37.945602860000001</v>
      </c>
      <c r="M12855">
        <v>4.7373910339999998</v>
      </c>
      <c r="N12855">
        <v>6.7945137640000004</v>
      </c>
      <c r="O12855">
        <v>5.46645526</v>
      </c>
      <c r="P12855">
        <v>7.6523363059999996</v>
      </c>
      <c r="Q12855">
        <v>15.26908422</v>
      </c>
    </row>
    <row r="12856" spans="1:17">
      <c r="A12856" t="s">
        <v>24829</v>
      </c>
      <c r="B12856" t="s">
        <v>24830</v>
      </c>
      <c r="C12856">
        <v>24.51795663</v>
      </c>
      <c r="D12856">
        <v>22.405136850000002</v>
      </c>
      <c r="E12856">
        <v>18.544187229999999</v>
      </c>
      <c r="F12856">
        <v>21.38003969</v>
      </c>
      <c r="G12856">
        <v>25.336600239999999</v>
      </c>
      <c r="H12856">
        <v>48.258273770000002</v>
      </c>
      <c r="I12856">
        <v>44.69377033</v>
      </c>
      <c r="J12856">
        <v>29.818820379999998</v>
      </c>
      <c r="K12856">
        <v>35.626964719999997</v>
      </c>
      <c r="L12856">
        <v>23.237788049999999</v>
      </c>
      <c r="M12856">
        <v>9.559744555</v>
      </c>
      <c r="N12856">
        <v>12.18395377</v>
      </c>
      <c r="O12856">
        <v>10.18241388</v>
      </c>
      <c r="P12856">
        <v>20.69139711</v>
      </c>
      <c r="Q12856">
        <v>30.54866049</v>
      </c>
    </row>
    <row r="12857" spans="1:17">
      <c r="A12857" t="s">
        <v>24831</v>
      </c>
      <c r="B12857" t="s">
        <v>24832</v>
      </c>
      <c r="C12857">
        <v>6.8829055329999997</v>
      </c>
      <c r="D12857">
        <v>15.68359579</v>
      </c>
      <c r="E12857">
        <v>5.1258035480000004</v>
      </c>
      <c r="F12857">
        <v>4.6175671090000003</v>
      </c>
      <c r="G12857">
        <v>7.9802572920000001</v>
      </c>
      <c r="H12857">
        <v>7.1749852159999996</v>
      </c>
      <c r="I12857">
        <v>2.1508876969999999</v>
      </c>
      <c r="J12857">
        <v>3.303219489</v>
      </c>
      <c r="K12857">
        <v>16.504263819999998</v>
      </c>
      <c r="L12857">
        <v>12.73640571</v>
      </c>
      <c r="M12857">
        <v>9.4371837270000007</v>
      </c>
      <c r="N12857">
        <v>3.1514567750000002</v>
      </c>
      <c r="O12857">
        <v>8.7116207639999992</v>
      </c>
      <c r="P12857">
        <v>9.8102128610000001</v>
      </c>
      <c r="Q12857">
        <v>7.0972965549999998</v>
      </c>
    </row>
    <row r="12858" spans="1:17">
      <c r="A12858" t="s">
        <v>24833</v>
      </c>
      <c r="B12858" t="s">
        <v>24834</v>
      </c>
      <c r="C12858">
        <v>29.516341659999998</v>
      </c>
      <c r="D12858">
        <v>2.2547786109999999</v>
      </c>
      <c r="E12858">
        <v>1.4888787699999999</v>
      </c>
      <c r="F12858">
        <v>1.766424451</v>
      </c>
      <c r="G12858">
        <v>2.0211923139999999</v>
      </c>
      <c r="H12858">
        <v>2.833976066</v>
      </c>
      <c r="I12858">
        <v>18.182488729999999</v>
      </c>
      <c r="J12858">
        <v>1.8708989119999999</v>
      </c>
      <c r="K12858">
        <v>5.6561547579999996</v>
      </c>
      <c r="L12858">
        <v>6.7526320330000003</v>
      </c>
      <c r="M12858">
        <v>21.979392780000001</v>
      </c>
      <c r="N12858">
        <v>1.474234721</v>
      </c>
      <c r="O12858">
        <v>34.37950154</v>
      </c>
      <c r="P12858">
        <v>1.756084411</v>
      </c>
      <c r="Q12858">
        <v>11.54458589</v>
      </c>
    </row>
    <row r="12859" spans="1:17">
      <c r="A12859" t="s">
        <v>24835</v>
      </c>
      <c r="B12859" t="s">
        <v>24836</v>
      </c>
      <c r="C12859">
        <v>4.4089786330000003</v>
      </c>
      <c r="D12859">
        <v>46.557768060000001</v>
      </c>
      <c r="E12859">
        <v>22.045906469999998</v>
      </c>
      <c r="F12859">
        <v>34.608533309999999</v>
      </c>
      <c r="G12859">
        <v>34.006881229999998</v>
      </c>
      <c r="H12859">
        <v>38.945696120000001</v>
      </c>
      <c r="I12859">
        <v>15.00263305</v>
      </c>
      <c r="J12859">
        <v>16.208908900000001</v>
      </c>
      <c r="K12859">
        <v>3.333553335</v>
      </c>
      <c r="L12859">
        <v>13.92923461</v>
      </c>
      <c r="M12859">
        <v>0</v>
      </c>
      <c r="N12859">
        <v>9.0583893070000006</v>
      </c>
      <c r="O12859">
        <v>1.627615979</v>
      </c>
      <c r="P12859">
        <v>18.521623080000001</v>
      </c>
      <c r="Q12859">
        <v>61.62777079</v>
      </c>
    </row>
    <row r="12860" spans="1:17">
      <c r="A12860" t="s">
        <v>24837</v>
      </c>
      <c r="B12860" t="s">
        <v>24838</v>
      </c>
      <c r="C12860">
        <v>7.5390851679999997</v>
      </c>
      <c r="D12860">
        <v>13.36127836</v>
      </c>
      <c r="E12860">
        <v>22.636118830000001</v>
      </c>
      <c r="F12860">
        <v>23.71700401</v>
      </c>
      <c r="G12860">
        <v>25.458574039999998</v>
      </c>
      <c r="H12860">
        <v>23.163398409999999</v>
      </c>
      <c r="I12860">
        <v>21.98879106</v>
      </c>
      <c r="J12860">
        <v>18.902268670000002</v>
      </c>
      <c r="K12860">
        <v>11.780358250000001</v>
      </c>
      <c r="L12860">
        <v>18.525222769999999</v>
      </c>
      <c r="M12860">
        <v>6.4318331280000001</v>
      </c>
      <c r="N12860">
        <v>13.217531299999999</v>
      </c>
      <c r="O12860">
        <v>3.7108323740000002</v>
      </c>
      <c r="P12860">
        <v>10.93398337</v>
      </c>
      <c r="Q12860">
        <v>29.368123669999999</v>
      </c>
    </row>
    <row r="12861" spans="1:17">
      <c r="A12861" t="s">
        <v>24839</v>
      </c>
      <c r="B12861" t="s">
        <v>617</v>
      </c>
      <c r="C12861">
        <v>9.6980273659999998</v>
      </c>
      <c r="D12861">
        <v>3.4016931509999999</v>
      </c>
      <c r="E12861">
        <v>2.579381154</v>
      </c>
      <c r="F12861">
        <v>3.96027197</v>
      </c>
      <c r="G12861">
        <v>3.4888912670000001</v>
      </c>
      <c r="H12861">
        <v>8.6906814440000009</v>
      </c>
      <c r="I12861">
        <v>120.2139973</v>
      </c>
      <c r="J12861">
        <v>2.458845213</v>
      </c>
      <c r="K12861">
        <v>34.096183680000003</v>
      </c>
      <c r="L12861">
        <v>9.1916593140000007</v>
      </c>
      <c r="M12861">
        <v>214.08186649999999</v>
      </c>
      <c r="N12861">
        <v>4.1842313349999998</v>
      </c>
      <c r="O12861">
        <v>221.072294</v>
      </c>
      <c r="P12861">
        <v>2.3037681870000002</v>
      </c>
      <c r="Q12861">
        <v>40.555980310000002</v>
      </c>
    </row>
    <row r="12862" spans="1:17">
      <c r="A12862" t="s">
        <v>24840</v>
      </c>
      <c r="B12862" t="s">
        <v>24841</v>
      </c>
      <c r="C12862">
        <v>3.152475817</v>
      </c>
      <c r="D12862">
        <v>2.2348126320000001</v>
      </c>
      <c r="E12862">
        <v>2.884312575</v>
      </c>
      <c r="F12862">
        <v>3.089616758</v>
      </c>
      <c r="G12862">
        <v>2.3952437020000001</v>
      </c>
      <c r="H12862">
        <v>13.075826810000001</v>
      </c>
      <c r="I12862">
        <v>1.8389268860000001</v>
      </c>
      <c r="J12862">
        <v>1.5186341080000001</v>
      </c>
      <c r="K12862">
        <v>3.4322875860000002</v>
      </c>
      <c r="L12862">
        <v>3.1870655879999998</v>
      </c>
      <c r="M12862">
        <v>1.210264783</v>
      </c>
      <c r="N12862">
        <v>1.0103907219999999</v>
      </c>
      <c r="O12862">
        <v>0</v>
      </c>
      <c r="P12862">
        <v>1.9864794219999999</v>
      </c>
      <c r="Q12862">
        <v>0.86684538099999997</v>
      </c>
    </row>
    <row r="12863" spans="1:17">
      <c r="A12863" t="s">
        <v>24842</v>
      </c>
      <c r="B12863" t="s">
        <v>24843</v>
      </c>
      <c r="C12863">
        <v>12.90544787</v>
      </c>
      <c r="D12863">
        <v>11.09960364</v>
      </c>
      <c r="E12863">
        <v>6.3803331979999998</v>
      </c>
      <c r="F12863">
        <v>7.956741278</v>
      </c>
      <c r="G12863">
        <v>7.865397518</v>
      </c>
      <c r="H12863">
        <v>11.66212767</v>
      </c>
      <c r="I12863">
        <v>14.39196915</v>
      </c>
      <c r="J12863">
        <v>4.0419528160000002</v>
      </c>
      <c r="K12863">
        <v>10.67594967</v>
      </c>
      <c r="L12863">
        <v>12.471444610000001</v>
      </c>
      <c r="M12863">
        <v>2.9144243859999999</v>
      </c>
      <c r="N12863">
        <v>9.8260211949999992</v>
      </c>
      <c r="O12863">
        <v>5.8851482180000003</v>
      </c>
      <c r="P12863">
        <v>10.59229639</v>
      </c>
      <c r="Q12863">
        <v>6.2623204890000004</v>
      </c>
    </row>
    <row r="12864" spans="1:17">
      <c r="A12864" t="s">
        <v>24844</v>
      </c>
      <c r="B12864" t="s">
        <v>24845</v>
      </c>
      <c r="C12864">
        <v>2.581089575</v>
      </c>
      <c r="D12864">
        <v>3.1448876979999998</v>
      </c>
      <c r="E12864">
        <v>1.372983093</v>
      </c>
      <c r="F12864">
        <v>3.3376979649999998</v>
      </c>
      <c r="G12864">
        <v>3.3427939449999999</v>
      </c>
      <c r="H12864">
        <v>4.4607638349999998</v>
      </c>
      <c r="I12864">
        <v>0</v>
      </c>
      <c r="J12864">
        <v>0.32720570399999999</v>
      </c>
      <c r="K12864">
        <v>2.3418212170000001</v>
      </c>
      <c r="L12864">
        <v>4.0772030470000002</v>
      </c>
      <c r="M12864">
        <v>0</v>
      </c>
      <c r="N12864">
        <v>1.113615735</v>
      </c>
      <c r="O12864">
        <v>1.4292502819999999</v>
      </c>
      <c r="P12864">
        <v>3.0979619559999998</v>
      </c>
      <c r="Q12864">
        <v>2.6614862079999999</v>
      </c>
    </row>
    <row r="12865" spans="1:17">
      <c r="A12865" t="s">
        <v>24846</v>
      </c>
      <c r="B12865" t="s">
        <v>24847</v>
      </c>
      <c r="C12865">
        <v>4.3243385549999998</v>
      </c>
      <c r="D12865">
        <v>183.93326999999999</v>
      </c>
      <c r="E12865">
        <v>18.86234365</v>
      </c>
      <c r="F12865">
        <v>2.9431340559999999</v>
      </c>
      <c r="G12865">
        <v>36.216518000000001</v>
      </c>
      <c r="H12865">
        <v>71.41374098</v>
      </c>
      <c r="I12865">
        <v>28.37820417</v>
      </c>
      <c r="J12865">
        <v>25.21710976</v>
      </c>
      <c r="K12865">
        <v>31.38776082</v>
      </c>
      <c r="L12865">
        <v>16.394198639999999</v>
      </c>
      <c r="M12865">
        <v>112.0603806</v>
      </c>
      <c r="N12865">
        <v>35.715663980000002</v>
      </c>
      <c r="O12865">
        <v>47.89110891</v>
      </c>
      <c r="P12865">
        <v>187.49968699999999</v>
      </c>
      <c r="Q12865">
        <v>98.098758660000001</v>
      </c>
    </row>
    <row r="12866" spans="1:17">
      <c r="A12866" t="s">
        <v>24846</v>
      </c>
      <c r="B12866" t="s">
        <v>24848</v>
      </c>
      <c r="C12866">
        <v>1.7171489900000001</v>
      </c>
      <c r="D12866">
        <v>8.3689319199999996</v>
      </c>
      <c r="E12866">
        <v>4.8411212600000004</v>
      </c>
      <c r="F12866">
        <v>9.5832360869999995</v>
      </c>
      <c r="G12866">
        <v>10.081662680000001</v>
      </c>
      <c r="H12866">
        <v>6.5947998490000002</v>
      </c>
      <c r="I12866">
        <v>6.2603799919999998</v>
      </c>
      <c r="J12866">
        <v>5.2244070850000002</v>
      </c>
      <c r="K12866">
        <v>11.68476283</v>
      </c>
      <c r="L12866">
        <v>8.1374530660000008</v>
      </c>
      <c r="M12866">
        <v>1.6480736650000001</v>
      </c>
      <c r="N12866">
        <v>3.704335087</v>
      </c>
      <c r="O12866">
        <v>1.901705156</v>
      </c>
      <c r="P12866">
        <v>2.9627078999999998</v>
      </c>
      <c r="Q12866">
        <v>10.033600119999999</v>
      </c>
    </row>
    <row r="12867" spans="1:17">
      <c r="A12867" t="s">
        <v>24849</v>
      </c>
      <c r="B12867" t="s">
        <v>24850</v>
      </c>
      <c r="C12867">
        <v>2.472900192</v>
      </c>
      <c r="D12867">
        <v>3.5608962499999999</v>
      </c>
      <c r="E12867">
        <v>2.2362359359999999</v>
      </c>
      <c r="F12867">
        <v>2.1879646290000001</v>
      </c>
      <c r="G12867">
        <v>2.135117889</v>
      </c>
      <c r="H12867">
        <v>0.94973015800000005</v>
      </c>
      <c r="I12867">
        <v>5.4094181609999996</v>
      </c>
      <c r="J12867">
        <v>0.78372623699999999</v>
      </c>
      <c r="K12867">
        <v>2.2436610469999998</v>
      </c>
      <c r="L12867">
        <v>4.6875627839999998</v>
      </c>
      <c r="M12867">
        <v>0</v>
      </c>
      <c r="N12867">
        <v>0.304839209</v>
      </c>
      <c r="O12867">
        <v>0</v>
      </c>
      <c r="P12867">
        <v>0.55652011199999996</v>
      </c>
      <c r="Q12867">
        <v>0.84997563499999995</v>
      </c>
    </row>
    <row r="12868" spans="1:17">
      <c r="A12868" t="s">
        <v>24851</v>
      </c>
      <c r="B12868" t="s">
        <v>24852</v>
      </c>
      <c r="C12868">
        <v>70.620145989999997</v>
      </c>
      <c r="D12868">
        <v>14.28431587</v>
      </c>
      <c r="E12868">
        <v>10.453046000000001</v>
      </c>
      <c r="F12868">
        <v>11.00593551</v>
      </c>
      <c r="G12868">
        <v>12.10640946</v>
      </c>
      <c r="H12868">
        <v>11.988725049999999</v>
      </c>
      <c r="I12868">
        <v>20.14957991</v>
      </c>
      <c r="J12868">
        <v>9.0174161829999999</v>
      </c>
      <c r="K12868">
        <v>36.215525149999998</v>
      </c>
      <c r="L12868">
        <v>76.956575970000003</v>
      </c>
      <c r="M12868">
        <v>99.21321777</v>
      </c>
      <c r="N12868">
        <v>7.2545687839999999</v>
      </c>
      <c r="O12868">
        <v>66.308711950000003</v>
      </c>
      <c r="P12868">
        <v>6.6796205750000004</v>
      </c>
      <c r="Q12868">
        <v>17.237548010000001</v>
      </c>
    </row>
    <row r="12869" spans="1:17">
      <c r="A12869" t="s">
        <v>24853</v>
      </c>
      <c r="B12869" t="s">
        <v>24854</v>
      </c>
      <c r="C12869">
        <v>0</v>
      </c>
      <c r="D12869">
        <v>3.7597661150000001</v>
      </c>
      <c r="E12869">
        <v>1.3240823260000001</v>
      </c>
      <c r="F12869">
        <v>4.004274992</v>
      </c>
      <c r="G12869">
        <v>2.7352907530000001</v>
      </c>
      <c r="H12869">
        <v>4.7798747940000004</v>
      </c>
      <c r="I12869">
        <v>0</v>
      </c>
      <c r="J12869">
        <v>1.004028462</v>
      </c>
      <c r="K12869">
        <v>2.0531035329999998</v>
      </c>
      <c r="L12869">
        <v>0.71490683600000005</v>
      </c>
      <c r="M12869">
        <v>0</v>
      </c>
      <c r="N12869">
        <v>0.27894875600000002</v>
      </c>
      <c r="O12869">
        <v>1.253041343</v>
      </c>
      <c r="P12869">
        <v>2.037016081</v>
      </c>
      <c r="Q12869">
        <v>4.6667155429999996</v>
      </c>
    </row>
    <row r="12870" spans="1:17">
      <c r="A12870" t="s">
        <v>24855</v>
      </c>
      <c r="B12870" t="s">
        <v>24856</v>
      </c>
      <c r="C12870">
        <v>7.1978097080000003</v>
      </c>
      <c r="D12870">
        <v>16.74283647</v>
      </c>
      <c r="E12870">
        <v>17.08601183</v>
      </c>
      <c r="F12870">
        <v>15.737431519999999</v>
      </c>
      <c r="G12870">
        <v>16.779514710000001</v>
      </c>
      <c r="H12870">
        <v>32.48118522</v>
      </c>
      <c r="I12870">
        <v>26.241767110000001</v>
      </c>
      <c r="J12870">
        <v>11.57695127</v>
      </c>
      <c r="K12870">
        <v>20.612108320000001</v>
      </c>
      <c r="L12870">
        <v>19.044713139999999</v>
      </c>
      <c r="M12870">
        <v>7.7717983630000003</v>
      </c>
      <c r="N12870">
        <v>9.1501573030000003</v>
      </c>
      <c r="O12870">
        <v>9.9642721160000001</v>
      </c>
      <c r="P12870">
        <v>13.971200980000001</v>
      </c>
      <c r="Q12870">
        <v>16.081020519999999</v>
      </c>
    </row>
    <row r="12871" spans="1:17">
      <c r="A12871" t="s">
        <v>24857</v>
      </c>
      <c r="B12871" t="s">
        <v>779</v>
      </c>
      <c r="C12871">
        <v>35.24047633</v>
      </c>
      <c r="D12871">
        <v>3.6595056850000001</v>
      </c>
      <c r="E12871">
        <v>3.2805142709999999</v>
      </c>
      <c r="F12871">
        <v>3.447783442</v>
      </c>
      <c r="G12871">
        <v>2.5672657499999998</v>
      </c>
      <c r="H12871">
        <v>5.7097777089999999</v>
      </c>
      <c r="I12871">
        <v>9.6359768829999997</v>
      </c>
      <c r="J12871">
        <v>2.1639203899999999</v>
      </c>
      <c r="K12871">
        <v>10.49135905</v>
      </c>
      <c r="L12871">
        <v>14.96061705</v>
      </c>
      <c r="M12871">
        <v>26.42411444</v>
      </c>
      <c r="N12871">
        <v>0.74665283599999999</v>
      </c>
      <c r="O12871">
        <v>22.56309778</v>
      </c>
      <c r="P12871">
        <v>2.2305326079999999</v>
      </c>
      <c r="Q12871">
        <v>9.0845395900000003</v>
      </c>
    </row>
    <row r="12872" spans="1:17">
      <c r="A12872" t="e">
        <v>#N/A</v>
      </c>
      <c r="B12872" t="s">
        <v>24858</v>
      </c>
      <c r="C12872">
        <v>3.4130110079999998</v>
      </c>
      <c r="D12872">
        <v>6.5528338709999998</v>
      </c>
      <c r="E12872">
        <v>5.4465445020000001</v>
      </c>
      <c r="F12872">
        <v>3.7166188729999998</v>
      </c>
      <c r="G12872">
        <v>6.0900855719999996</v>
      </c>
      <c r="H12872">
        <v>5.2431383919999996</v>
      </c>
      <c r="I12872">
        <v>3.3181738580000002</v>
      </c>
      <c r="J12872">
        <v>10.672494589999999</v>
      </c>
      <c r="K12872">
        <v>7.7415577439999996</v>
      </c>
      <c r="L12872">
        <v>20.127680049999999</v>
      </c>
      <c r="M12872">
        <v>6.5514333310000001</v>
      </c>
      <c r="N12872">
        <v>6.7316559209999998</v>
      </c>
      <c r="O12872">
        <v>6.2997257590000002</v>
      </c>
      <c r="P12872">
        <v>4.7792250559999996</v>
      </c>
      <c r="Q12872">
        <v>9.3848549479999992</v>
      </c>
    </row>
    <row r="12873" spans="1:17">
      <c r="A12873" t="s">
        <v>24859</v>
      </c>
      <c r="B12873" t="s">
        <v>24860</v>
      </c>
      <c r="C12873">
        <v>2.753162213</v>
      </c>
      <c r="D12873">
        <v>4.2694232989999996</v>
      </c>
      <c r="E12873">
        <v>3.1487078940000002</v>
      </c>
      <c r="F12873">
        <v>3.2791418600000002</v>
      </c>
      <c r="G12873">
        <v>1.1885489579999999</v>
      </c>
      <c r="H12873">
        <v>1.586049364</v>
      </c>
      <c r="I12873">
        <v>6.022485552</v>
      </c>
      <c r="J12873">
        <v>3.5774490320000001</v>
      </c>
      <c r="K12873">
        <v>3.1224282900000002</v>
      </c>
      <c r="L12873">
        <v>3.4792132659999999</v>
      </c>
      <c r="M12873">
        <v>0</v>
      </c>
      <c r="N12873">
        <v>2.1211728289999998</v>
      </c>
      <c r="O12873">
        <v>4.5736009009999998</v>
      </c>
      <c r="P12873">
        <v>4.1306159420000004</v>
      </c>
      <c r="Q12873">
        <v>1.419459311</v>
      </c>
    </row>
    <row r="12874" spans="1:17">
      <c r="A12874" t="e">
        <v>#N/A</v>
      </c>
      <c r="B12874" t="s">
        <v>24861</v>
      </c>
      <c r="C12874">
        <v>0</v>
      </c>
      <c r="D12874">
        <v>1.829752842</v>
      </c>
      <c r="E12874">
        <v>1.0983864750000001</v>
      </c>
      <c r="F12874">
        <v>1.967485116</v>
      </c>
      <c r="G12874">
        <v>1.069694063</v>
      </c>
      <c r="H12874">
        <v>3.9651234089999998</v>
      </c>
      <c r="I12874">
        <v>3.011242776</v>
      </c>
      <c r="J12874">
        <v>0</v>
      </c>
      <c r="K12874">
        <v>0</v>
      </c>
      <c r="L12874">
        <v>2.6094099499999999</v>
      </c>
      <c r="M12874">
        <v>3.9636171650000001</v>
      </c>
      <c r="N12874">
        <v>0.25454073999999999</v>
      </c>
      <c r="O12874">
        <v>0</v>
      </c>
      <c r="P12874">
        <v>1.8587771740000001</v>
      </c>
      <c r="Q12874">
        <v>0</v>
      </c>
    </row>
    <row r="12875" spans="1:17">
      <c r="A12875" t="s">
        <v>24862</v>
      </c>
      <c r="B12875" t="s">
        <v>24863</v>
      </c>
      <c r="C12875">
        <v>0</v>
      </c>
      <c r="D12875">
        <v>2.0033790250000001</v>
      </c>
      <c r="E12875">
        <v>2.2448774660000002</v>
      </c>
      <c r="F12875">
        <v>0.82064029900000002</v>
      </c>
      <c r="G12875">
        <v>0.52053239100000004</v>
      </c>
      <c r="H12875">
        <v>3.4731007960000002</v>
      </c>
      <c r="I12875">
        <v>0</v>
      </c>
      <c r="J12875">
        <v>0</v>
      </c>
      <c r="K12875">
        <v>0</v>
      </c>
      <c r="L12875">
        <v>0</v>
      </c>
      <c r="M12875">
        <v>0</v>
      </c>
      <c r="N12875">
        <v>3.7159232050000002</v>
      </c>
      <c r="O12875">
        <v>0</v>
      </c>
      <c r="P12875">
        <v>0.90451444000000003</v>
      </c>
      <c r="Q12875">
        <v>6.2166101210000004</v>
      </c>
    </row>
    <row r="12876" spans="1:17">
      <c r="A12876" t="s">
        <v>24864</v>
      </c>
      <c r="B12876" t="s">
        <v>24865</v>
      </c>
      <c r="C12876">
        <v>1.5409489999999999</v>
      </c>
      <c r="D12876">
        <v>7.5101795769999997</v>
      </c>
      <c r="E12876">
        <v>7.8690374299999997</v>
      </c>
      <c r="F12876">
        <v>9.8584009019999996</v>
      </c>
      <c r="G12876">
        <v>10.377628959999999</v>
      </c>
      <c r="H12876">
        <v>48.528376049999999</v>
      </c>
      <c r="I12876">
        <v>13.483176609999999</v>
      </c>
      <c r="J12876">
        <v>8.3999076279999993</v>
      </c>
      <c r="K12876">
        <v>14.6800733</v>
      </c>
      <c r="L12876">
        <v>50.630342310000003</v>
      </c>
      <c r="M12876">
        <v>0</v>
      </c>
      <c r="N12876">
        <v>1.3296904300000001</v>
      </c>
      <c r="O12876">
        <v>1.7065675</v>
      </c>
      <c r="P12876">
        <v>6.4733533410000001</v>
      </c>
      <c r="Q12876">
        <v>7.4150859530000002</v>
      </c>
    </row>
    <row r="12877" spans="1:17">
      <c r="A12877" t="s">
        <v>24866</v>
      </c>
      <c r="B12877" t="s">
        <v>24867</v>
      </c>
      <c r="C12877">
        <v>1.6856095179999999</v>
      </c>
      <c r="D12877">
        <v>1.680385263</v>
      </c>
      <c r="E12877">
        <v>0.71731361599999999</v>
      </c>
      <c r="F12877">
        <v>1.491388135</v>
      </c>
      <c r="G12877">
        <v>0.43660982100000001</v>
      </c>
      <c r="H12877">
        <v>4.8552531539999997</v>
      </c>
      <c r="I12877">
        <v>2.4581573680000002</v>
      </c>
      <c r="J12877">
        <v>1.2821121470000001</v>
      </c>
      <c r="K12877">
        <v>1.5293526319999999</v>
      </c>
      <c r="L12877">
        <v>3.1951958569999999</v>
      </c>
      <c r="M12877">
        <v>1.6178029249999999</v>
      </c>
      <c r="N12877">
        <v>0.31168253800000001</v>
      </c>
      <c r="O12877">
        <v>0.93338793900000006</v>
      </c>
      <c r="P12877">
        <v>0.63223713400000003</v>
      </c>
      <c r="Q12877">
        <v>5.2143403260000003</v>
      </c>
    </row>
    <row r="12878" spans="1:17">
      <c r="A12878" t="s">
        <v>24868</v>
      </c>
      <c r="B12878" t="s">
        <v>24869</v>
      </c>
      <c r="C12878">
        <v>26.032765909999998</v>
      </c>
      <c r="D12878">
        <v>9.6992629190000006</v>
      </c>
      <c r="E12878">
        <v>10.13411017</v>
      </c>
      <c r="F12878">
        <v>10.308558939999999</v>
      </c>
      <c r="G12878">
        <v>10.42108829</v>
      </c>
      <c r="H12878">
        <v>11.815840529999999</v>
      </c>
      <c r="I12878">
        <v>12.94230419</v>
      </c>
      <c r="J12878">
        <v>12.075671829999999</v>
      </c>
      <c r="K12878">
        <v>22.545900549999999</v>
      </c>
      <c r="L12878">
        <v>18.31820738</v>
      </c>
      <c r="M12878">
        <v>19.30701771</v>
      </c>
      <c r="N12878">
        <v>10.721343470000001</v>
      </c>
      <c r="O12878">
        <v>24.244016240000001</v>
      </c>
      <c r="P12878">
        <v>9.7643500050000007</v>
      </c>
      <c r="Q12878">
        <v>27.250364990000001</v>
      </c>
    </row>
    <row r="12879" spans="1:17">
      <c r="A12879" t="s">
        <v>24870</v>
      </c>
      <c r="B12879" t="s">
        <v>24871</v>
      </c>
      <c r="C12879">
        <v>1.6258831970000001</v>
      </c>
      <c r="D12879">
        <v>1.0805627019999999</v>
      </c>
      <c r="E12879">
        <v>2.4216394719999998</v>
      </c>
      <c r="F12879">
        <v>1.7705152900000001</v>
      </c>
      <c r="G12879">
        <v>3.0883555610000002</v>
      </c>
      <c r="H12879">
        <v>5.6198599500000004</v>
      </c>
      <c r="I12879">
        <v>0</v>
      </c>
      <c r="J12879">
        <v>0</v>
      </c>
      <c r="K12879">
        <v>0</v>
      </c>
      <c r="L12879">
        <v>3.081980256</v>
      </c>
      <c r="M12879">
        <v>3.120958398</v>
      </c>
      <c r="N12879">
        <v>0.200425779</v>
      </c>
      <c r="O12879">
        <v>1.8006302759999999</v>
      </c>
      <c r="P12879">
        <v>1.219670061</v>
      </c>
      <c r="Q12879">
        <v>3.3530534900000002</v>
      </c>
    </row>
    <row r="12880" spans="1:17">
      <c r="A12880" t="s">
        <v>24872</v>
      </c>
      <c r="B12880" t="s">
        <v>24873</v>
      </c>
      <c r="C12880">
        <v>0</v>
      </c>
      <c r="D12880">
        <v>1.012031439</v>
      </c>
      <c r="E12880">
        <v>0.48601171399999998</v>
      </c>
      <c r="F12880">
        <v>0.37310084399999999</v>
      </c>
      <c r="G12880">
        <v>0.63108794199999996</v>
      </c>
      <c r="H12880">
        <v>3.1580628919999998</v>
      </c>
      <c r="I12880">
        <v>0</v>
      </c>
      <c r="J12880">
        <v>0.23165005599999999</v>
      </c>
      <c r="K12880">
        <v>0.82896326300000001</v>
      </c>
      <c r="L12880">
        <v>2.3092123450000002</v>
      </c>
      <c r="M12880">
        <v>5.2614387149999997</v>
      </c>
      <c r="N12880">
        <v>0.45051458300000002</v>
      </c>
      <c r="O12880">
        <v>0</v>
      </c>
      <c r="P12880">
        <v>0.68538981300000001</v>
      </c>
      <c r="Q12880">
        <v>0.62807934099999996</v>
      </c>
    </row>
    <row r="12881" spans="1:17">
      <c r="A12881" t="s">
        <v>24874</v>
      </c>
      <c r="B12881" t="s">
        <v>24875</v>
      </c>
      <c r="C12881">
        <v>9.5485394679999995</v>
      </c>
      <c r="D12881">
        <v>4.4950575610000003</v>
      </c>
      <c r="E12881">
        <v>4.3173572409999998</v>
      </c>
      <c r="F12881">
        <v>5.5239053629999999</v>
      </c>
      <c r="G12881">
        <v>3.5038148480000002</v>
      </c>
      <c r="H12881">
        <v>5.9591450080000001</v>
      </c>
      <c r="I12881">
        <v>114.87978219999999</v>
      </c>
      <c r="J12881">
        <v>2.1183259460000001</v>
      </c>
      <c r="K12881">
        <v>14.078000380000001</v>
      </c>
      <c r="L12881">
        <v>14.329129780000001</v>
      </c>
      <c r="M12881">
        <v>169.54200589999999</v>
      </c>
      <c r="N12881">
        <v>6.1796017689999996</v>
      </c>
      <c r="O12881">
        <v>29.080699370000001</v>
      </c>
      <c r="P12881">
        <v>4.6558965819999996</v>
      </c>
      <c r="Q12881">
        <v>9.8459605379999999</v>
      </c>
    </row>
    <row r="12882" spans="1:17">
      <c r="A12882" t="s">
        <v>24876</v>
      </c>
      <c r="B12882" t="s">
        <v>24877</v>
      </c>
      <c r="C12882">
        <v>7.600754577</v>
      </c>
      <c r="D12882">
        <v>3.5079617380000001</v>
      </c>
      <c r="E12882">
        <v>5.3908538630000002</v>
      </c>
      <c r="F12882">
        <v>7.0698413459999996</v>
      </c>
      <c r="G12882">
        <v>5.796910564</v>
      </c>
      <c r="H12882">
        <v>20.43376481</v>
      </c>
      <c r="I12882">
        <v>3.694776412</v>
      </c>
      <c r="J12882">
        <v>1.605917566</v>
      </c>
      <c r="K12882">
        <v>7.1835006669999997</v>
      </c>
      <c r="L12882">
        <v>2.8015137499999998</v>
      </c>
      <c r="M12882">
        <v>4.8633339449999999</v>
      </c>
      <c r="N12882">
        <v>1.4054396659999999</v>
      </c>
      <c r="O12882">
        <v>4.2088351849999999</v>
      </c>
      <c r="P12882">
        <v>5.4166819479999999</v>
      </c>
      <c r="Q12882">
        <v>6.095837532</v>
      </c>
    </row>
    <row r="12883" spans="1:17">
      <c r="A12883" t="s">
        <v>24878</v>
      </c>
      <c r="B12883" t="s">
        <v>24879</v>
      </c>
      <c r="C12883">
        <v>1.757337583</v>
      </c>
      <c r="D12883">
        <v>1.1679273459999999</v>
      </c>
      <c r="E12883">
        <v>0.74783759999999999</v>
      </c>
      <c r="F12883">
        <v>0.71762375099999998</v>
      </c>
      <c r="G12883">
        <v>0.60691861700000005</v>
      </c>
      <c r="H12883">
        <v>11.47354859</v>
      </c>
      <c r="I12883">
        <v>2.5627598090000001</v>
      </c>
      <c r="J12883">
        <v>0.22277835200000001</v>
      </c>
      <c r="K12883">
        <v>1.5944314669999999</v>
      </c>
      <c r="L12883">
        <v>4.4415488510000003</v>
      </c>
      <c r="M12883">
        <v>0</v>
      </c>
      <c r="N12883">
        <v>0.43326083300000001</v>
      </c>
      <c r="O12883">
        <v>1.9462131490000001</v>
      </c>
      <c r="P12883">
        <v>0.26365633700000002</v>
      </c>
      <c r="Q12883">
        <v>0</v>
      </c>
    </row>
    <row r="12884" spans="1:17">
      <c r="A12884" t="s">
        <v>24878</v>
      </c>
      <c r="B12884" t="s">
        <v>24880</v>
      </c>
      <c r="C12884">
        <v>1.9343060050000001</v>
      </c>
      <c r="D12884">
        <v>6.8562167399999998</v>
      </c>
      <c r="E12884">
        <v>2.8810137039999999</v>
      </c>
      <c r="F12884">
        <v>3.5545063990000001</v>
      </c>
      <c r="G12884">
        <v>3.340184426</v>
      </c>
      <c r="H12884">
        <v>4.4572815840000004</v>
      </c>
      <c r="I12884">
        <v>4.2312544860000001</v>
      </c>
      <c r="J12884">
        <v>6.4981366999999999</v>
      </c>
      <c r="K12884">
        <v>13.601209880000001</v>
      </c>
      <c r="L12884">
        <v>9.777648524</v>
      </c>
      <c r="M12884">
        <v>1.8564951590000001</v>
      </c>
      <c r="N12884">
        <v>2.8613478919999999</v>
      </c>
      <c r="O12884">
        <v>5.3555045679999997</v>
      </c>
      <c r="P12884">
        <v>4.6433153440000003</v>
      </c>
      <c r="Q12884">
        <v>1.3297042729999999</v>
      </c>
    </row>
    <row r="12885" spans="1:17">
      <c r="A12885" t="s">
        <v>24881</v>
      </c>
      <c r="B12885" t="s">
        <v>24882</v>
      </c>
      <c r="C12885">
        <v>80.489749860000003</v>
      </c>
      <c r="D12885">
        <v>6.5838183240000001</v>
      </c>
      <c r="E12885">
        <v>5.4672310279999996</v>
      </c>
      <c r="F12885">
        <v>4.9724404309999999</v>
      </c>
      <c r="G12885">
        <v>5.3457974139999997</v>
      </c>
      <c r="H12885">
        <v>9.5115404110000004</v>
      </c>
      <c r="I12885">
        <v>27.990562539999999</v>
      </c>
      <c r="J12885">
        <v>13.81426181</v>
      </c>
      <c r="K12885">
        <v>19.380589390000001</v>
      </c>
      <c r="L12885">
        <v>26.602680150000001</v>
      </c>
      <c r="M12885">
        <v>38.031708930000001</v>
      </c>
      <c r="N12885">
        <v>9.8458037180000009</v>
      </c>
      <c r="O12885">
        <v>34.284864329999998</v>
      </c>
      <c r="P12885">
        <v>6.1308992240000002</v>
      </c>
      <c r="Q12885">
        <v>15.32249931</v>
      </c>
    </row>
    <row r="12886" spans="1:17">
      <c r="A12886" t="s">
        <v>24883</v>
      </c>
      <c r="B12886" t="s">
        <v>870</v>
      </c>
      <c r="C12886">
        <v>0</v>
      </c>
      <c r="D12886">
        <v>5.0077446219999997</v>
      </c>
      <c r="E12886">
        <v>4.1623066409999998</v>
      </c>
      <c r="F12886">
        <v>5.5622135610000001</v>
      </c>
      <c r="G12886">
        <v>3.7533124999999998</v>
      </c>
      <c r="H12886">
        <v>8.0137231</v>
      </c>
      <c r="I12886">
        <v>7.6073501710000002</v>
      </c>
      <c r="J12886">
        <v>3.4167164049999998</v>
      </c>
      <c r="K12886">
        <v>13.41000781</v>
      </c>
      <c r="L12886">
        <v>6.5921935569999999</v>
      </c>
      <c r="M12886">
        <v>5.0066743139999996</v>
      </c>
      <c r="N12886">
        <v>3.0009013499999999</v>
      </c>
      <c r="O12886">
        <v>10.59149682</v>
      </c>
      <c r="P12886">
        <v>2.739250572</v>
      </c>
      <c r="Q12886">
        <v>1.793001235</v>
      </c>
    </row>
    <row r="12887" spans="1:17">
      <c r="A12887" t="s">
        <v>24883</v>
      </c>
      <c r="B12887" t="s">
        <v>24884</v>
      </c>
      <c r="C12887">
        <v>100.39155030000001</v>
      </c>
      <c r="D12887">
        <v>2.5272829319999999</v>
      </c>
      <c r="E12887">
        <v>3.8837974790000001</v>
      </c>
      <c r="F12887">
        <v>0.77643453699999998</v>
      </c>
      <c r="G12887">
        <v>2.7579589090000001</v>
      </c>
      <c r="H12887">
        <v>3.9432166500000001</v>
      </c>
      <c r="I12887">
        <v>4.9910101259999999</v>
      </c>
      <c r="J12887">
        <v>0.72310652799999997</v>
      </c>
      <c r="K12887">
        <v>12.93823877</v>
      </c>
      <c r="L12887">
        <v>27.391596159999999</v>
      </c>
      <c r="M12887">
        <v>83.214062029999994</v>
      </c>
      <c r="N12887">
        <v>1.9688234</v>
      </c>
      <c r="O12887">
        <v>90.966647760000001</v>
      </c>
      <c r="P12887">
        <v>2.5673717869999999</v>
      </c>
      <c r="Q12887">
        <v>65.875459730000003</v>
      </c>
    </row>
    <row r="12888" spans="1:17">
      <c r="A12888" t="s">
        <v>24883</v>
      </c>
      <c r="B12888" t="s">
        <v>24885</v>
      </c>
      <c r="C12888">
        <v>1.2327592000000001</v>
      </c>
      <c r="D12888">
        <v>1.638584635</v>
      </c>
      <c r="E12888">
        <v>2.2295606050000001</v>
      </c>
      <c r="F12888">
        <v>4.1950642130000002</v>
      </c>
      <c r="G12888">
        <v>1.2772466419999999</v>
      </c>
      <c r="H12888">
        <v>5.6813708549999999</v>
      </c>
      <c r="I12888">
        <v>5.3932706440000002</v>
      </c>
      <c r="J12888">
        <v>0</v>
      </c>
      <c r="K12888">
        <v>2.7962044389999998</v>
      </c>
      <c r="L12888">
        <v>2.3367850300000002</v>
      </c>
      <c r="M12888">
        <v>0</v>
      </c>
      <c r="N12888">
        <v>0.15196462099999999</v>
      </c>
      <c r="O12888">
        <v>2.730508001</v>
      </c>
      <c r="P12888">
        <v>2.4043883840000002</v>
      </c>
      <c r="Q12888">
        <v>4.2371919729999998</v>
      </c>
    </row>
    <row r="12889" spans="1:17">
      <c r="A12889" t="s">
        <v>24886</v>
      </c>
      <c r="B12889" t="s">
        <v>625</v>
      </c>
      <c r="C12889">
        <v>7.9636923519999998</v>
      </c>
      <c r="D12889">
        <v>24.69914305</v>
      </c>
      <c r="E12889">
        <v>19.668077369999999</v>
      </c>
      <c r="F12889">
        <v>27.022916389999999</v>
      </c>
      <c r="G12889">
        <v>22.886934490000002</v>
      </c>
      <c r="H12889">
        <v>15.29248698</v>
      </c>
      <c r="I12889">
        <v>5.806804251</v>
      </c>
      <c r="J12889">
        <v>28.70035708</v>
      </c>
      <c r="K12889">
        <v>46.965450310000001</v>
      </c>
      <c r="L12889">
        <v>65.414960170000001</v>
      </c>
      <c r="M12889">
        <v>6.5514333310000001</v>
      </c>
      <c r="N12889">
        <v>13.74379751</v>
      </c>
      <c r="O12889">
        <v>7.5596709110000004</v>
      </c>
      <c r="P12889">
        <v>18.17812387</v>
      </c>
      <c r="Q12889">
        <v>26.590422350000001</v>
      </c>
    </row>
    <row r="12890" spans="1:17">
      <c r="A12890" t="s">
        <v>24887</v>
      </c>
      <c r="B12890" t="s">
        <v>876</v>
      </c>
      <c r="C12890">
        <v>14.973338350000001</v>
      </c>
      <c r="D12890">
        <v>5.5641606909999997</v>
      </c>
      <c r="E12890">
        <v>4.5733986550000001</v>
      </c>
      <c r="F12890">
        <v>4.9967875959999999</v>
      </c>
      <c r="G12890">
        <v>5.7550791669999999</v>
      </c>
      <c r="H12890">
        <v>11.13017097</v>
      </c>
      <c r="I12890">
        <v>10.56576413</v>
      </c>
      <c r="J12890">
        <v>3.4289627010000001</v>
      </c>
      <c r="K12890">
        <v>14.68089091</v>
      </c>
      <c r="L12890">
        <v>25.941502419999999</v>
      </c>
      <c r="M12890">
        <v>11.12594292</v>
      </c>
      <c r="N12890">
        <v>4.2870019289999997</v>
      </c>
      <c r="O12890">
        <v>9.0937093939999993</v>
      </c>
      <c r="P12890">
        <v>5.7248887609999999</v>
      </c>
      <c r="Q12890">
        <v>11.6213043</v>
      </c>
    </row>
    <row r="12891" spans="1:17">
      <c r="A12891" t="s">
        <v>24888</v>
      </c>
      <c r="B12891" t="s">
        <v>24889</v>
      </c>
      <c r="C12891">
        <v>93.138891900000004</v>
      </c>
      <c r="D12891">
        <v>4.2824002700000001</v>
      </c>
      <c r="E12891">
        <v>4.4870255989999999</v>
      </c>
      <c r="F12891">
        <v>3.3489108359999999</v>
      </c>
      <c r="G12891">
        <v>1.8207558509999999</v>
      </c>
      <c r="H12891">
        <v>2.6996584910000001</v>
      </c>
      <c r="I12891">
        <v>12.81379905</v>
      </c>
      <c r="J12891">
        <v>8.4655773659999998</v>
      </c>
      <c r="K12891">
        <v>42.252433879999998</v>
      </c>
      <c r="L12891">
        <v>52.188198999999997</v>
      </c>
      <c r="M12891">
        <v>30.359620840000002</v>
      </c>
      <c r="N12891">
        <v>5.4157604150000003</v>
      </c>
      <c r="O12891">
        <v>50.60154189</v>
      </c>
      <c r="P12891">
        <v>2.3729070299999999</v>
      </c>
      <c r="Q12891">
        <v>53.154221</v>
      </c>
    </row>
    <row r="12892" spans="1:17">
      <c r="A12892" t="s">
        <v>24890</v>
      </c>
      <c r="B12892" t="s">
        <v>24891</v>
      </c>
      <c r="C12892">
        <v>35.102818220000003</v>
      </c>
      <c r="D12892">
        <v>5.4892585269999996</v>
      </c>
      <c r="E12892">
        <v>4.6132231939999997</v>
      </c>
      <c r="F12892">
        <v>5.0592474410000001</v>
      </c>
      <c r="G12892">
        <v>4.4570585940000003</v>
      </c>
      <c r="H12892">
        <v>9.1197838410000003</v>
      </c>
      <c r="I12892">
        <v>18.067456660000001</v>
      </c>
      <c r="J12892">
        <v>4.4499975760000003</v>
      </c>
      <c r="K12892">
        <v>13.11419882</v>
      </c>
      <c r="L12892">
        <v>21.527632090000001</v>
      </c>
      <c r="M12892">
        <v>29.727128740000001</v>
      </c>
      <c r="N12892">
        <v>4.4544629420000001</v>
      </c>
      <c r="O12892">
        <v>27.441605410000001</v>
      </c>
      <c r="P12892">
        <v>4.3371467389999996</v>
      </c>
      <c r="Q12892">
        <v>12.775133800000001</v>
      </c>
    </row>
    <row r="12893" spans="1:17">
      <c r="A12893" t="s">
        <v>24892</v>
      </c>
      <c r="B12893" t="s">
        <v>24893</v>
      </c>
      <c r="C12893">
        <v>0</v>
      </c>
      <c r="D12893">
        <v>0</v>
      </c>
      <c r="E12893">
        <v>0.19440468599999999</v>
      </c>
      <c r="F12893">
        <v>0</v>
      </c>
      <c r="G12893">
        <v>0</v>
      </c>
      <c r="H12893">
        <v>0.35089587700000002</v>
      </c>
      <c r="I12893">
        <v>0</v>
      </c>
      <c r="J12893">
        <v>0.23165005599999999</v>
      </c>
      <c r="K12893">
        <v>0</v>
      </c>
      <c r="L12893">
        <v>0.57730308600000002</v>
      </c>
      <c r="M12893">
        <v>0</v>
      </c>
      <c r="N12893">
        <v>0.67577187500000002</v>
      </c>
      <c r="O12893">
        <v>0</v>
      </c>
      <c r="P12893">
        <v>0</v>
      </c>
      <c r="Q12893">
        <v>0</v>
      </c>
    </row>
    <row r="12894" spans="1:17">
      <c r="A12894" t="e">
        <v>#N/A</v>
      </c>
      <c r="B12894" t="s">
        <v>24894</v>
      </c>
      <c r="C12894">
        <v>5.4267323520000001</v>
      </c>
      <c r="D12894">
        <v>0.24044058400000001</v>
      </c>
      <c r="E12894">
        <v>0.17320154700000001</v>
      </c>
      <c r="F12894">
        <v>7.3868410999999995E-2</v>
      </c>
      <c r="G12894">
        <v>0.18741902099999999</v>
      </c>
      <c r="H12894">
        <v>0</v>
      </c>
      <c r="I12894">
        <v>3.9569550279999999</v>
      </c>
      <c r="J12894">
        <v>0</v>
      </c>
      <c r="K12894">
        <v>1.2309178540000001</v>
      </c>
      <c r="L12894">
        <v>1.0286767210000001</v>
      </c>
      <c r="M12894">
        <v>1.041686509</v>
      </c>
      <c r="N12894">
        <v>0.46827468500000002</v>
      </c>
      <c r="O12894">
        <v>10.817978480000001</v>
      </c>
      <c r="P12894">
        <v>0.32567274200000002</v>
      </c>
      <c r="Q12894">
        <v>4.10356174</v>
      </c>
    </row>
    <row r="12895" spans="1:17">
      <c r="A12895" t="s">
        <v>24895</v>
      </c>
      <c r="B12895" t="s">
        <v>24896</v>
      </c>
      <c r="C12895">
        <v>1.947992132</v>
      </c>
      <c r="D12895">
        <v>0.86309096299999999</v>
      </c>
      <c r="E12895">
        <v>1.2434563860000001</v>
      </c>
      <c r="F12895">
        <v>1.590958315</v>
      </c>
      <c r="G12895">
        <v>0</v>
      </c>
      <c r="H12895">
        <v>3.740682461</v>
      </c>
      <c r="I12895">
        <v>2.8407950720000001</v>
      </c>
      <c r="J12895">
        <v>0</v>
      </c>
      <c r="K12895">
        <v>2.6511183589999998</v>
      </c>
      <c r="L12895">
        <v>1.2308537500000001</v>
      </c>
      <c r="M12895">
        <v>0</v>
      </c>
      <c r="N12895">
        <v>0.24013277299999999</v>
      </c>
      <c r="O12895">
        <v>0</v>
      </c>
      <c r="P12895">
        <v>3.5071267430000002</v>
      </c>
      <c r="Q12895">
        <v>1.339112557</v>
      </c>
    </row>
    <row r="12896" spans="1:17">
      <c r="A12896" t="s">
        <v>24897</v>
      </c>
      <c r="B12896" t="s">
        <v>24898</v>
      </c>
      <c r="C12896">
        <v>351.46751660000001</v>
      </c>
      <c r="D12896">
        <v>296.84820050000002</v>
      </c>
      <c r="E12896">
        <v>192.56818190000001</v>
      </c>
      <c r="F12896">
        <v>102.8594042</v>
      </c>
      <c r="G12896">
        <v>86.485902929999995</v>
      </c>
      <c r="H12896">
        <v>55.680456380000003</v>
      </c>
      <c r="I12896">
        <v>454.88986619999997</v>
      </c>
      <c r="J12896">
        <v>181.0074108</v>
      </c>
      <c r="K12896">
        <v>302.94197880000002</v>
      </c>
      <c r="L12896">
        <v>285.92470730000002</v>
      </c>
      <c r="M12896">
        <v>345.76234849999997</v>
      </c>
      <c r="N12896">
        <v>150.01656349999999</v>
      </c>
      <c r="O12896">
        <v>223.8145122</v>
      </c>
      <c r="P12896">
        <v>110.07652059999999</v>
      </c>
      <c r="Q12896">
        <v>117.7849215</v>
      </c>
    </row>
    <row r="12897" spans="1:17">
      <c r="A12897" t="e">
        <v>#N/A</v>
      </c>
      <c r="B12897" t="s">
        <v>24899</v>
      </c>
      <c r="C12897">
        <v>0</v>
      </c>
      <c r="D12897">
        <v>1.3487121689999999</v>
      </c>
      <c r="E12897">
        <v>0.97154577600000003</v>
      </c>
      <c r="F12897">
        <v>0.96682315299999999</v>
      </c>
      <c r="G12897">
        <v>0.52564818800000002</v>
      </c>
      <c r="H12897">
        <v>0.38969271799999999</v>
      </c>
      <c r="I12897">
        <v>0</v>
      </c>
      <c r="J12897">
        <v>0.643156175</v>
      </c>
      <c r="K12897">
        <v>1.841235355</v>
      </c>
      <c r="L12897">
        <v>1.2822653319999999</v>
      </c>
      <c r="M12897">
        <v>0</v>
      </c>
      <c r="N12897">
        <v>1.2508144450000001</v>
      </c>
      <c r="O12897">
        <v>1.1237348650000001</v>
      </c>
      <c r="P12897">
        <v>0.30446800600000001</v>
      </c>
      <c r="Q12897">
        <v>0</v>
      </c>
    </row>
    <row r="12898" spans="1:17">
      <c r="A12898" t="e">
        <v>#N/A</v>
      </c>
      <c r="B12898" t="s">
        <v>24900</v>
      </c>
      <c r="C12898">
        <v>0</v>
      </c>
      <c r="D12898">
        <v>0</v>
      </c>
      <c r="E12898">
        <v>0</v>
      </c>
      <c r="F12898">
        <v>0</v>
      </c>
      <c r="G12898">
        <v>0</v>
      </c>
      <c r="H12898">
        <v>0</v>
      </c>
      <c r="I12898">
        <v>0</v>
      </c>
      <c r="J12898">
        <v>0.43994044300000001</v>
      </c>
      <c r="K12898">
        <v>0</v>
      </c>
      <c r="L12898">
        <v>0</v>
      </c>
      <c r="M12898">
        <v>0</v>
      </c>
      <c r="N12898">
        <v>0</v>
      </c>
      <c r="O12898">
        <v>0</v>
      </c>
      <c r="P12898">
        <v>0</v>
      </c>
      <c r="Q12898">
        <v>0</v>
      </c>
    </row>
    <row r="12899" spans="1:17">
      <c r="A12899" t="s">
        <v>24901</v>
      </c>
      <c r="B12899" t="s">
        <v>2060</v>
      </c>
      <c r="C12899">
        <v>57.76956629</v>
      </c>
      <c r="D12899">
        <v>10.72255919</v>
      </c>
      <c r="E12899">
        <v>6.6858307149999998</v>
      </c>
      <c r="F12899">
        <v>5.6320124849999997</v>
      </c>
      <c r="G12899">
        <v>6.7403532610000001</v>
      </c>
      <c r="H12899">
        <v>16.04038581</v>
      </c>
      <c r="I12899">
        <v>27.32318587</v>
      </c>
      <c r="J12899">
        <v>13.85521318</v>
      </c>
      <c r="K12899">
        <v>38.248270920000003</v>
      </c>
      <c r="L12899">
        <v>47.847403620000001</v>
      </c>
      <c r="M12899">
        <v>30.7199062</v>
      </c>
      <c r="N12899">
        <v>11.40381007</v>
      </c>
      <c r="O12899">
        <v>56.629651989999999</v>
      </c>
      <c r="P12899">
        <v>11.82964679</v>
      </c>
      <c r="Q12899">
        <v>18.514686659999999</v>
      </c>
    </row>
    <row r="12900" spans="1:17">
      <c r="A12900" t="s">
        <v>24901</v>
      </c>
      <c r="B12900" t="s">
        <v>24902</v>
      </c>
      <c r="C12900">
        <v>14.68525286</v>
      </c>
      <c r="D12900">
        <v>15.943028229999999</v>
      </c>
      <c r="E12900">
        <v>8.7782185080000001</v>
      </c>
      <c r="F12900">
        <v>12.76002733</v>
      </c>
      <c r="G12900">
        <v>10.25149195</v>
      </c>
      <c r="H12900">
        <v>3.6951380870000001</v>
      </c>
      <c r="I12900">
        <v>9.6436222780000005</v>
      </c>
      <c r="J12900">
        <v>13.163751700000001</v>
      </c>
      <c r="K12900">
        <v>20.8777483</v>
      </c>
      <c r="L12900">
        <v>16.732295480000001</v>
      </c>
      <c r="M12900">
        <v>7.3760330979999997</v>
      </c>
      <c r="N12900">
        <v>9.3341396400000001</v>
      </c>
      <c r="O12900">
        <v>9.0389977419999994</v>
      </c>
      <c r="P12900">
        <v>7.7136213739999997</v>
      </c>
      <c r="Q12900">
        <v>10.89371543</v>
      </c>
    </row>
    <row r="12901" spans="1:17">
      <c r="A12901" t="s">
        <v>24903</v>
      </c>
      <c r="B12901" t="s">
        <v>24904</v>
      </c>
      <c r="C12901">
        <v>9.325226851</v>
      </c>
      <c r="D12901">
        <v>2.0658499830000001</v>
      </c>
      <c r="E12901">
        <v>1.417272871</v>
      </c>
      <c r="F12901">
        <v>1.8133503369999999</v>
      </c>
      <c r="G12901">
        <v>0.69012520200000005</v>
      </c>
      <c r="H12901">
        <v>2.046515308</v>
      </c>
      <c r="I12901">
        <v>1.942737275</v>
      </c>
      <c r="J12901">
        <v>1.3510429070000001</v>
      </c>
      <c r="K12901">
        <v>4.2303867149999999</v>
      </c>
      <c r="L12901">
        <v>2.5252354349999999</v>
      </c>
      <c r="M12901">
        <v>20.45737892</v>
      </c>
      <c r="N12901">
        <v>1.970637983</v>
      </c>
      <c r="O12901">
        <v>32.457812850000003</v>
      </c>
      <c r="P12901">
        <v>1.399079593</v>
      </c>
      <c r="Q12901">
        <v>10.98936241</v>
      </c>
    </row>
    <row r="12902" spans="1:17">
      <c r="A12902" t="s">
        <v>24903</v>
      </c>
      <c r="B12902" t="s">
        <v>3135</v>
      </c>
      <c r="C12902">
        <v>198.635943</v>
      </c>
      <c r="D12902">
        <v>7.1311660210000003</v>
      </c>
      <c r="E12902">
        <v>7.4339464829999997</v>
      </c>
      <c r="F12902">
        <v>8.5496365720000007</v>
      </c>
      <c r="G12902">
        <v>9.8970426570000001</v>
      </c>
      <c r="H12902">
        <v>13.87039367</v>
      </c>
      <c r="I12902">
        <v>30.913899220000001</v>
      </c>
      <c r="J12902">
        <v>6.7680571499999997</v>
      </c>
      <c r="K12902">
        <v>23.863425329999998</v>
      </c>
      <c r="L12902">
        <v>136.91960950000001</v>
      </c>
      <c r="M12902">
        <v>27.127417860000001</v>
      </c>
      <c r="N12902">
        <v>7.4523334390000002</v>
      </c>
      <c r="O12902">
        <v>55.648375979999997</v>
      </c>
      <c r="P12902">
        <v>10.248011030000001</v>
      </c>
      <c r="Q12902">
        <v>27.52563683</v>
      </c>
    </row>
    <row r="12903" spans="1:17">
      <c r="A12903" t="s">
        <v>24905</v>
      </c>
      <c r="B12903" t="s">
        <v>5341</v>
      </c>
      <c r="C12903">
        <v>82.630103120000001</v>
      </c>
      <c r="D12903">
        <v>37.410795640000003</v>
      </c>
      <c r="E12903">
        <v>15.54797919</v>
      </c>
      <c r="F12903">
        <v>44.90633691</v>
      </c>
      <c r="G12903">
        <v>12.10859604</v>
      </c>
      <c r="H12903">
        <v>10.18346541</v>
      </c>
      <c r="I12903">
        <v>12.461200910000001</v>
      </c>
      <c r="J12903">
        <v>11.368443920000001</v>
      </c>
      <c r="K12903">
        <v>40.402410420000002</v>
      </c>
      <c r="L12903">
        <v>60.058731569999999</v>
      </c>
      <c r="M12903">
        <v>33.481066499999997</v>
      </c>
      <c r="N12903">
        <v>16.082544169999998</v>
      </c>
      <c r="O12903">
        <v>102.8279725</v>
      </c>
      <c r="P12903">
        <v>24.212740199999999</v>
      </c>
      <c r="Q12903">
        <v>31.126368849999999</v>
      </c>
    </row>
    <row r="12904" spans="1:17">
      <c r="A12904" t="s">
        <v>17531</v>
      </c>
      <c r="B12904" t="s">
        <v>2168</v>
      </c>
      <c r="C12904">
        <v>3.5724423179999998</v>
      </c>
      <c r="D12904">
        <v>5.8564753610000002</v>
      </c>
      <c r="E12904">
        <v>4.8648259090000003</v>
      </c>
      <c r="F12904">
        <v>5.2518139530000001</v>
      </c>
      <c r="G12904">
        <v>3.2078484</v>
      </c>
      <c r="H12904">
        <v>6.5856720979999999</v>
      </c>
      <c r="I12904">
        <v>0</v>
      </c>
      <c r="J12904">
        <v>0.63403181399999997</v>
      </c>
      <c r="K12904">
        <v>1.6206375209999999</v>
      </c>
      <c r="L12904">
        <v>4.5145500859999999</v>
      </c>
      <c r="M12904">
        <v>1.3714938290000001</v>
      </c>
      <c r="N12904">
        <v>1.93768037</v>
      </c>
      <c r="O12904">
        <v>0</v>
      </c>
      <c r="P12904">
        <v>4.6094243639999997</v>
      </c>
      <c r="Q12904">
        <v>7.858598261</v>
      </c>
    </row>
    <row r="12905" spans="1:17">
      <c r="A12905" t="s">
        <v>24906</v>
      </c>
      <c r="B12905" t="s">
        <v>24907</v>
      </c>
      <c r="C12905">
        <v>0</v>
      </c>
      <c r="D12905">
        <v>0.59024285200000004</v>
      </c>
      <c r="E12905">
        <v>8.0987021000000006E-2</v>
      </c>
      <c r="F12905">
        <v>0</v>
      </c>
      <c r="G12905">
        <v>0</v>
      </c>
      <c r="H12905">
        <v>0</v>
      </c>
      <c r="I12905">
        <v>0</v>
      </c>
      <c r="J12905">
        <v>0.19300613</v>
      </c>
      <c r="K12905">
        <v>0.17266884599999999</v>
      </c>
      <c r="L12905">
        <v>0.480997226</v>
      </c>
      <c r="M12905">
        <v>0</v>
      </c>
      <c r="N12905">
        <v>0.14075985599999999</v>
      </c>
      <c r="O12905">
        <v>0.42153003700000002</v>
      </c>
      <c r="P12905">
        <v>0.39973702700000002</v>
      </c>
      <c r="Q12905">
        <v>1.046605944</v>
      </c>
    </row>
    <row r="12906" spans="1:17">
      <c r="A12906" t="s">
        <v>17351</v>
      </c>
      <c r="B12906" t="s">
        <v>24908</v>
      </c>
      <c r="C12906">
        <v>198.4941144</v>
      </c>
      <c r="D12906">
        <v>0.59024285200000004</v>
      </c>
      <c r="E12906">
        <v>0</v>
      </c>
      <c r="F12906">
        <v>0.18133503400000001</v>
      </c>
      <c r="G12906">
        <v>0</v>
      </c>
      <c r="H12906">
        <v>0</v>
      </c>
      <c r="I12906">
        <v>5.8282118250000003</v>
      </c>
      <c r="J12906">
        <v>0.50664109000000002</v>
      </c>
      <c r="K12906">
        <v>2.4173638369999999</v>
      </c>
      <c r="L12906">
        <v>5.8922160159999999</v>
      </c>
      <c r="M12906">
        <v>30.686068379999998</v>
      </c>
      <c r="N12906">
        <v>1.3137586560000001</v>
      </c>
      <c r="O12906">
        <v>79.669176989999997</v>
      </c>
      <c r="P12906">
        <v>0.79947405299999996</v>
      </c>
      <c r="Q12906">
        <v>31.13652682</v>
      </c>
    </row>
    <row r="12907" spans="1:17">
      <c r="A12907" t="s">
        <v>17351</v>
      </c>
      <c r="B12907" t="s">
        <v>24909</v>
      </c>
      <c r="C12907">
        <v>3.5910811479999998</v>
      </c>
      <c r="D12907">
        <v>0</v>
      </c>
      <c r="E12907">
        <v>0</v>
      </c>
      <c r="F12907">
        <v>0.48881617799999999</v>
      </c>
      <c r="G12907">
        <v>0</v>
      </c>
      <c r="H12907">
        <v>0</v>
      </c>
      <c r="I12907">
        <v>0</v>
      </c>
      <c r="J12907">
        <v>0</v>
      </c>
      <c r="K12907">
        <v>0</v>
      </c>
      <c r="L12907">
        <v>0</v>
      </c>
      <c r="M12907">
        <v>0</v>
      </c>
      <c r="N12907">
        <v>0</v>
      </c>
      <c r="O12907">
        <v>0</v>
      </c>
      <c r="P12907">
        <v>0</v>
      </c>
      <c r="Q12907">
        <v>0</v>
      </c>
    </row>
    <row r="12908" spans="1:17">
      <c r="A12908" t="s">
        <v>17330</v>
      </c>
      <c r="B12908" t="s">
        <v>24910</v>
      </c>
      <c r="C12908">
        <v>706.19729940000002</v>
      </c>
      <c r="D12908">
        <v>124.4628627</v>
      </c>
      <c r="E12908">
        <v>71.796969559999994</v>
      </c>
      <c r="F12908">
        <v>35.64781395</v>
      </c>
      <c r="G12908">
        <v>74.598357390000004</v>
      </c>
      <c r="H12908">
        <v>73.499848560000004</v>
      </c>
      <c r="I12908">
        <v>713.23202879999997</v>
      </c>
      <c r="J12908">
        <v>173.94219759999999</v>
      </c>
      <c r="K12908">
        <v>1213.431482</v>
      </c>
      <c r="L12908">
        <v>1461.6938660000001</v>
      </c>
      <c r="M12908">
        <v>734.7192794</v>
      </c>
      <c r="N12908">
        <v>70.774742209999999</v>
      </c>
      <c r="O12908">
        <v>799.45056399999999</v>
      </c>
      <c r="P12908">
        <v>138.19093169999999</v>
      </c>
      <c r="Q12908">
        <v>262.34993229999998</v>
      </c>
    </row>
    <row r="12909" spans="1:17">
      <c r="A12909" t="s">
        <v>24911</v>
      </c>
      <c r="B12909" t="s">
        <v>24912</v>
      </c>
      <c r="C12909">
        <v>190.8663875</v>
      </c>
      <c r="D12909">
        <v>48.339215160000002</v>
      </c>
      <c r="E12909">
        <v>28.87484066</v>
      </c>
      <c r="F12909">
        <v>28.239823520000002</v>
      </c>
      <c r="G12909">
        <v>35.740763000000001</v>
      </c>
      <c r="H12909">
        <v>61.117268619999997</v>
      </c>
      <c r="I12909">
        <v>46.983929840000002</v>
      </c>
      <c r="J12909">
        <v>42.080355330000003</v>
      </c>
      <c r="K12909">
        <v>75.071148249999993</v>
      </c>
      <c r="L12909">
        <v>108.5711941</v>
      </c>
      <c r="M12909">
        <v>71.213925430000003</v>
      </c>
      <c r="N12909">
        <v>30.74948414</v>
      </c>
      <c r="O12909">
        <v>94.607583649999995</v>
      </c>
      <c r="P12909">
        <v>28.782483419999998</v>
      </c>
      <c r="Q12909">
        <v>79.865559340000004</v>
      </c>
    </row>
    <row r="12910" spans="1:17">
      <c r="A12910" t="s">
        <v>24913</v>
      </c>
      <c r="B12910" t="s">
        <v>8692</v>
      </c>
      <c r="C12910">
        <v>2.0105858419999998</v>
      </c>
      <c r="D12910">
        <v>3.296049424</v>
      </c>
      <c r="E12910">
        <v>2.5668233100000002</v>
      </c>
      <c r="F12910">
        <v>4.2146711349999997</v>
      </c>
      <c r="G12910">
        <v>1.805390823</v>
      </c>
      <c r="H12910">
        <v>4.7874907760000003</v>
      </c>
      <c r="I12910">
        <v>2.9320767050000001</v>
      </c>
      <c r="J12910">
        <v>3.3134754850000001</v>
      </c>
      <c r="K12910">
        <v>3.64840696</v>
      </c>
      <c r="L12910">
        <v>3.811212195</v>
      </c>
      <c r="M12910">
        <v>3.0875304109999999</v>
      </c>
      <c r="N12910">
        <v>2.5776277420000002</v>
      </c>
      <c r="O12910">
        <v>0.89067203500000003</v>
      </c>
      <c r="P12910">
        <v>6.0330320469999998</v>
      </c>
      <c r="Q12910">
        <v>1.1057131929999999</v>
      </c>
    </row>
    <row r="12911" spans="1:17">
      <c r="A12911" t="s">
        <v>24914</v>
      </c>
      <c r="B12911" t="s">
        <v>2322</v>
      </c>
      <c r="C12911">
        <v>1.4022897519999999</v>
      </c>
      <c r="D12911">
        <v>0.310654133</v>
      </c>
      <c r="E12911">
        <v>0.96971301700000001</v>
      </c>
      <c r="F12911">
        <v>0.57263694899999995</v>
      </c>
      <c r="G12911">
        <v>0.484298387</v>
      </c>
      <c r="H12911">
        <v>0.53855666000000002</v>
      </c>
      <c r="I12911">
        <v>2.0449866050000001</v>
      </c>
      <c r="J12911">
        <v>3.9997980809999998</v>
      </c>
      <c r="K12911">
        <v>0.63614837800000001</v>
      </c>
      <c r="L12911">
        <v>2.2151188030000002</v>
      </c>
      <c r="M12911">
        <v>0</v>
      </c>
      <c r="N12911">
        <v>1.382903848</v>
      </c>
      <c r="O12911">
        <v>0.77650269999999999</v>
      </c>
      <c r="P12911">
        <v>1.4727153609999999</v>
      </c>
      <c r="Q12911">
        <v>1.4459687379999999</v>
      </c>
    </row>
    <row r="12912" spans="1:17">
      <c r="A12912" t="e">
        <v>#N/A</v>
      </c>
      <c r="B12912" t="s">
        <v>24915</v>
      </c>
      <c r="C12912">
        <v>0</v>
      </c>
      <c r="D12912">
        <v>0.38279348200000002</v>
      </c>
      <c r="E12912">
        <v>1.654473351</v>
      </c>
      <c r="F12912">
        <v>0.94081774799999995</v>
      </c>
      <c r="G12912">
        <v>1.7902829499999999</v>
      </c>
      <c r="H12912">
        <v>0</v>
      </c>
      <c r="I12912">
        <v>2.519868432</v>
      </c>
      <c r="J12912">
        <v>0.876199375</v>
      </c>
      <c r="K12912">
        <v>0.78387321099999996</v>
      </c>
      <c r="L12912">
        <v>0</v>
      </c>
      <c r="M12912">
        <v>0</v>
      </c>
      <c r="N12912">
        <v>0</v>
      </c>
      <c r="O12912">
        <v>0</v>
      </c>
      <c r="P12912">
        <v>0</v>
      </c>
      <c r="Q12912">
        <v>0</v>
      </c>
    </row>
    <row r="12913" spans="1:17">
      <c r="A12913" t="s">
        <v>24916</v>
      </c>
      <c r="B12913" t="s">
        <v>5001</v>
      </c>
      <c r="C12913">
        <v>19.882598139999999</v>
      </c>
      <c r="D12913">
        <v>2.5862230990000001</v>
      </c>
      <c r="E12913">
        <v>2.4839835469999998</v>
      </c>
      <c r="F12913">
        <v>1.589084395</v>
      </c>
      <c r="G12913">
        <v>1.921417486</v>
      </c>
      <c r="H12913">
        <v>4.3434214019999997</v>
      </c>
      <c r="I12913">
        <v>3.724151843</v>
      </c>
      <c r="J12913">
        <v>5.1797934789999998</v>
      </c>
      <c r="K12913">
        <v>4.0547434510000002</v>
      </c>
      <c r="L12913">
        <v>8.2984768720000002</v>
      </c>
      <c r="M12913">
        <v>4.2017143099999998</v>
      </c>
      <c r="N12913">
        <v>2.1361634500000002</v>
      </c>
      <c r="O12913">
        <v>8.0805669630000008</v>
      </c>
      <c r="P12913">
        <v>1.3136234440000001</v>
      </c>
      <c r="Q12913">
        <v>2.507878641</v>
      </c>
    </row>
    <row r="12914" spans="1:17">
      <c r="A12914" t="s">
        <v>24917</v>
      </c>
      <c r="B12914" t="s">
        <v>6664</v>
      </c>
      <c r="C12914">
        <v>26.38211566</v>
      </c>
      <c r="D12914">
        <v>1.1584677480000001</v>
      </c>
      <c r="E12914">
        <v>1.4384527410000001</v>
      </c>
      <c r="F12914">
        <v>0.90419282700000003</v>
      </c>
      <c r="G12914">
        <v>1.03316713</v>
      </c>
      <c r="H12914">
        <v>1.4836418870000001</v>
      </c>
      <c r="I12914">
        <v>4.8778972639999996</v>
      </c>
      <c r="J12914">
        <v>2.2276564479999998</v>
      </c>
      <c r="K12914">
        <v>9.0189236029999993</v>
      </c>
      <c r="L12914">
        <v>26.284610829999998</v>
      </c>
      <c r="M12914">
        <v>7.7771178689999996</v>
      </c>
      <c r="N12914">
        <v>1.5563978599999999</v>
      </c>
      <c r="O12914">
        <v>12.469662509999999</v>
      </c>
      <c r="P12914">
        <v>1.4701713139999999</v>
      </c>
      <c r="Q12914">
        <v>3.0766286680000001</v>
      </c>
    </row>
    <row r="12915" spans="1:17">
      <c r="A12915" t="s">
        <v>24918</v>
      </c>
      <c r="B12915" t="s">
        <v>9209</v>
      </c>
      <c r="C12915">
        <v>2.978180279</v>
      </c>
      <c r="D12915">
        <v>24.323397159999999</v>
      </c>
      <c r="E12915">
        <v>20.552500770000002</v>
      </c>
      <c r="F12915">
        <v>27.836671290000002</v>
      </c>
      <c r="G12915">
        <v>16.113981070000001</v>
      </c>
      <c r="H12915">
        <v>8.2352563110000006</v>
      </c>
      <c r="I12915">
        <v>18.241182200000001</v>
      </c>
      <c r="J12915">
        <v>42.385723519999999</v>
      </c>
      <c r="K12915">
        <v>25.039473019999999</v>
      </c>
      <c r="L12915">
        <v>7.6525964870000003</v>
      </c>
      <c r="M12915">
        <v>1.5244681410000001</v>
      </c>
      <c r="N12915">
        <v>16.398297639999999</v>
      </c>
      <c r="O12915">
        <v>3.9579238569999999</v>
      </c>
      <c r="P12915">
        <v>56.299500930000001</v>
      </c>
      <c r="Q12915">
        <v>23.33918675</v>
      </c>
    </row>
    <row r="12916" spans="1:17">
      <c r="A12916" t="s">
        <v>24919</v>
      </c>
      <c r="B12916" t="s">
        <v>24920</v>
      </c>
      <c r="C12916">
        <v>164.68301579999999</v>
      </c>
      <c r="D12916">
        <v>1.6838216340000001</v>
      </c>
      <c r="E12916">
        <v>7.5471954090000004</v>
      </c>
      <c r="F12916">
        <v>3.448703096</v>
      </c>
      <c r="G12916">
        <v>3.0625187880000002</v>
      </c>
      <c r="H12916">
        <v>1.9460728389999999</v>
      </c>
      <c r="I12916">
        <v>25.863434890000001</v>
      </c>
      <c r="J12916">
        <v>9.6355053969999993</v>
      </c>
      <c r="K12916">
        <v>57.468005339999998</v>
      </c>
      <c r="L12916">
        <v>244.932345</v>
      </c>
      <c r="M12916">
        <v>19.45333578</v>
      </c>
      <c r="N12916">
        <v>5.6217586639999997</v>
      </c>
      <c r="O12916">
        <v>58.923692590000002</v>
      </c>
      <c r="P12916">
        <v>6.4620065340000004</v>
      </c>
      <c r="Q12916">
        <v>17.416678659999999</v>
      </c>
    </row>
    <row r="12917" spans="1:17">
      <c r="A12917" t="s">
        <v>24921</v>
      </c>
      <c r="B12917" t="s">
        <v>6595</v>
      </c>
      <c r="C12917">
        <v>3.7204894770000001</v>
      </c>
      <c r="D12917">
        <v>1.825043054</v>
      </c>
      <c r="E12917">
        <v>0.593722419</v>
      </c>
      <c r="F12917">
        <v>0.28938924300000002</v>
      </c>
      <c r="G12917">
        <v>0.59656897499999995</v>
      </c>
      <c r="H12917">
        <v>1.4288733010000001</v>
      </c>
      <c r="I12917">
        <v>1.162641998</v>
      </c>
      <c r="J12917">
        <v>1.2801870529999999</v>
      </c>
      <c r="K12917">
        <v>2.4111415369999998</v>
      </c>
      <c r="L12917">
        <v>1.8470726799999999</v>
      </c>
      <c r="M12917">
        <v>1.020236079</v>
      </c>
      <c r="N12917">
        <v>0.29483483300000002</v>
      </c>
      <c r="O12917">
        <v>1.4715575620000001</v>
      </c>
      <c r="P12917">
        <v>0.47844972299999999</v>
      </c>
      <c r="Q12917">
        <v>1.461476768</v>
      </c>
    </row>
    <row r="12918" spans="1:17">
      <c r="A12918" t="s">
        <v>24922</v>
      </c>
      <c r="B12918" t="s">
        <v>24923</v>
      </c>
      <c r="C12918">
        <v>0</v>
      </c>
      <c r="D12918">
        <v>0.55113037399999998</v>
      </c>
      <c r="E12918">
        <v>0.39700716000000003</v>
      </c>
      <c r="F12918">
        <v>0.67727542699999999</v>
      </c>
      <c r="G12918">
        <v>1.2887880270000001</v>
      </c>
      <c r="H12918">
        <v>4.2995314069999999</v>
      </c>
      <c r="I12918">
        <v>3.6280033450000002</v>
      </c>
      <c r="J12918">
        <v>1.2615159680000001</v>
      </c>
      <c r="K12918">
        <v>1.692882808</v>
      </c>
      <c r="L12918">
        <v>0</v>
      </c>
      <c r="M12918">
        <v>0</v>
      </c>
      <c r="N12918">
        <v>0.30667559</v>
      </c>
      <c r="O12918">
        <v>2.7551812660000001</v>
      </c>
      <c r="P12918">
        <v>0.18662421400000001</v>
      </c>
      <c r="Q12918">
        <v>1.7101919409999999</v>
      </c>
    </row>
    <row r="12919" spans="1:17">
      <c r="A12919" t="s">
        <v>24924</v>
      </c>
      <c r="B12919" t="s">
        <v>2615</v>
      </c>
      <c r="C12919">
        <v>5.603003706</v>
      </c>
      <c r="D12919">
        <v>0.94919341400000001</v>
      </c>
      <c r="E12919">
        <v>0.70128426200000005</v>
      </c>
      <c r="F12919">
        <v>0.58322441000000003</v>
      </c>
      <c r="G12919">
        <v>0.45531005600000002</v>
      </c>
      <c r="H12919">
        <v>2.2784428210000001</v>
      </c>
      <c r="I12919">
        <v>0.96129059100000003</v>
      </c>
      <c r="J12919">
        <v>1.420589809</v>
      </c>
      <c r="K12919">
        <v>2.9903543080000001</v>
      </c>
      <c r="L12919">
        <v>2.7072888549999998</v>
      </c>
      <c r="M12919">
        <v>4.4286225310000003</v>
      </c>
      <c r="N12919">
        <v>1.015725218</v>
      </c>
      <c r="O12919">
        <v>1.09503613</v>
      </c>
      <c r="P12919">
        <v>1.681256289</v>
      </c>
      <c r="Q12919">
        <v>1.1328486120000001</v>
      </c>
    </row>
    <row r="12920" spans="1:17">
      <c r="A12920" t="e">
        <v>#N/A</v>
      </c>
      <c r="B12920" t="s">
        <v>24925</v>
      </c>
      <c r="C12920">
        <v>3.2138080310000001</v>
      </c>
      <c r="D12920">
        <v>0.71196608699999997</v>
      </c>
      <c r="E12920">
        <v>1.1966856530000001</v>
      </c>
      <c r="F12920">
        <v>1.312385847</v>
      </c>
      <c r="G12920">
        <v>1.6648934820000001</v>
      </c>
      <c r="H12920">
        <v>0</v>
      </c>
      <c r="I12920">
        <v>2.3433795919999998</v>
      </c>
      <c r="J12920">
        <v>3.4630331330000002</v>
      </c>
      <c r="K12920">
        <v>0</v>
      </c>
      <c r="L12920">
        <v>1.0153346110000001</v>
      </c>
      <c r="M12920">
        <v>0</v>
      </c>
      <c r="N12920">
        <v>9.5081365739999999</v>
      </c>
      <c r="O12920">
        <v>0</v>
      </c>
      <c r="P12920">
        <v>1.4465192010000001</v>
      </c>
      <c r="Q12920">
        <v>2.2092751920000002</v>
      </c>
    </row>
    <row r="12921" spans="1:17">
      <c r="A12921" t="s">
        <v>24926</v>
      </c>
      <c r="B12921" t="s">
        <v>2254</v>
      </c>
      <c r="C12921">
        <v>10.36755645</v>
      </c>
      <c r="D12921">
        <v>1.913967408</v>
      </c>
      <c r="E12921">
        <v>1.59319656</v>
      </c>
      <c r="F12921">
        <v>0.86241626900000001</v>
      </c>
      <c r="G12921">
        <v>0.99460163899999998</v>
      </c>
      <c r="H12921">
        <v>2.4332695950000001</v>
      </c>
      <c r="I12921">
        <v>7.5596052949999999</v>
      </c>
      <c r="J12921">
        <v>3.6508307289999999</v>
      </c>
      <c r="K12921">
        <v>5.7484035459999996</v>
      </c>
      <c r="L12921">
        <v>11.64590215</v>
      </c>
      <c r="M12921">
        <v>2.2112229650000002</v>
      </c>
      <c r="N12921">
        <v>2.840064039</v>
      </c>
      <c r="O12921">
        <v>3.189400907</v>
      </c>
      <c r="P12921">
        <v>1.9011203080000001</v>
      </c>
      <c r="Q12921">
        <v>3.9594401979999998</v>
      </c>
    </row>
    <row r="12922" spans="1:17">
      <c r="A12922" t="s">
        <v>24926</v>
      </c>
      <c r="B12922" t="s">
        <v>24927</v>
      </c>
      <c r="C12922">
        <v>2.346445068</v>
      </c>
      <c r="D12922">
        <v>1.8193565199999999</v>
      </c>
      <c r="E12922">
        <v>3.6196827009999999</v>
      </c>
      <c r="F12922">
        <v>2.555175475</v>
      </c>
      <c r="G12922">
        <v>6.0778071730000001</v>
      </c>
      <c r="H12922">
        <v>2.7034932330000001</v>
      </c>
      <c r="I12922">
        <v>5.1328001859999999</v>
      </c>
      <c r="J12922">
        <v>1.0411090590000001</v>
      </c>
      <c r="K12922">
        <v>2.6611604739999999</v>
      </c>
      <c r="L12922">
        <v>5.9304771589999996</v>
      </c>
      <c r="M12922">
        <v>4.5041104150000004</v>
      </c>
      <c r="N12922">
        <v>2.0247558830000001</v>
      </c>
      <c r="O12922">
        <v>0</v>
      </c>
      <c r="P12922">
        <v>0.35204113100000001</v>
      </c>
      <c r="Q12922">
        <v>8.0651097210000007</v>
      </c>
    </row>
    <row r="12923" spans="1:17">
      <c r="A12923" t="s">
        <v>24928</v>
      </c>
      <c r="B12923" t="s">
        <v>24929</v>
      </c>
      <c r="C12923">
        <v>28.480988409999998</v>
      </c>
      <c r="D12923">
        <v>15.773731400000001</v>
      </c>
      <c r="E12923">
        <v>6.9690728049999997</v>
      </c>
      <c r="F12923">
        <v>6.2029087399999998</v>
      </c>
      <c r="G12923">
        <v>9.3444538789999996</v>
      </c>
      <c r="H12923">
        <v>17.501234360000002</v>
      </c>
      <c r="I12923">
        <v>307.35443509999999</v>
      </c>
      <c r="J12923">
        <v>19.135892210000002</v>
      </c>
      <c r="K12923">
        <v>126.6198507</v>
      </c>
      <c r="L12923">
        <v>28.793489099999999</v>
      </c>
      <c r="M12923">
        <v>92.939988700000001</v>
      </c>
      <c r="N12923">
        <v>12.288173629999999</v>
      </c>
      <c r="O12923">
        <v>110.3972631</v>
      </c>
      <c r="P12923">
        <v>17.94681409</v>
      </c>
      <c r="Q12923">
        <v>3.9157498230000001</v>
      </c>
    </row>
    <row r="12924" spans="1:17">
      <c r="A12924" t="s">
        <v>24930</v>
      </c>
      <c r="B12924" t="s">
        <v>2546</v>
      </c>
      <c r="C12924">
        <v>751.78372539999998</v>
      </c>
      <c r="D12924">
        <v>11.78675144</v>
      </c>
      <c r="E12924">
        <v>10.41414951</v>
      </c>
      <c r="F12924">
        <v>9.9071834390000006</v>
      </c>
      <c r="G12924">
        <v>13.00576161</v>
      </c>
      <c r="H12924">
        <v>20.522222660000001</v>
      </c>
      <c r="I12924">
        <v>482.33626620000001</v>
      </c>
      <c r="J12924">
        <v>17.373108219999999</v>
      </c>
      <c r="K12924">
        <v>326.313783</v>
      </c>
      <c r="L12924">
        <v>448.53326629999998</v>
      </c>
      <c r="M12924">
        <v>1151.7259019999999</v>
      </c>
      <c r="N12924">
        <v>19.33544268</v>
      </c>
      <c r="O12924">
        <v>621.37712190000002</v>
      </c>
      <c r="P12924">
        <v>10.332299219999999</v>
      </c>
      <c r="Q12924">
        <v>20.900014389999999</v>
      </c>
    </row>
    <row r="12925" spans="1:17">
      <c r="A12925" t="s">
        <v>24930</v>
      </c>
      <c r="B12925" t="s">
        <v>24931</v>
      </c>
      <c r="C12925">
        <v>37.714550869999997</v>
      </c>
      <c r="D12925">
        <v>2.7850119370000002</v>
      </c>
      <c r="E12925">
        <v>4.0792435280000001</v>
      </c>
      <c r="F12925">
        <v>0.59893001999999995</v>
      </c>
      <c r="G12925">
        <v>3.4733850839999998</v>
      </c>
      <c r="H12925">
        <v>2.8968938149999999</v>
      </c>
      <c r="I12925">
        <v>0</v>
      </c>
      <c r="J12925">
        <v>3.7451855329999999</v>
      </c>
      <c r="K12925">
        <v>4.8476055640000002</v>
      </c>
      <c r="L12925">
        <v>6.3547274270000003</v>
      </c>
      <c r="M12925">
        <v>4.8263222710000004</v>
      </c>
      <c r="N12925">
        <v>2.5570302599999999</v>
      </c>
      <c r="O12925">
        <v>11.834279349999999</v>
      </c>
      <c r="P12925">
        <v>2.7348827010000001</v>
      </c>
      <c r="Q12925">
        <v>9.9383756929999993</v>
      </c>
    </row>
    <row r="12926" spans="1:17">
      <c r="A12926" t="e">
        <v>#N/A</v>
      </c>
      <c r="B12926" t="s">
        <v>24932</v>
      </c>
      <c r="C12926">
        <v>31.546650360000001</v>
      </c>
      <c r="D12926">
        <v>0</v>
      </c>
      <c r="E12926">
        <v>3.3561808950000001</v>
      </c>
      <c r="F12926">
        <v>2.7326182170000002</v>
      </c>
      <c r="G12926">
        <v>7.4284309899999998</v>
      </c>
      <c r="H12926">
        <v>2.2028463380000001</v>
      </c>
      <c r="I12926">
        <v>4.1822816329999997</v>
      </c>
      <c r="J12926">
        <v>7.2712378690000001</v>
      </c>
      <c r="K12926">
        <v>14.311129660000001</v>
      </c>
      <c r="L12926">
        <v>12.684631700000001</v>
      </c>
      <c r="M12926">
        <v>5.5050238409999999</v>
      </c>
      <c r="N12926">
        <v>5.6564608779999999</v>
      </c>
      <c r="O12926">
        <v>22.232782159999999</v>
      </c>
      <c r="P12926">
        <v>4.302724939</v>
      </c>
      <c r="Q12926">
        <v>9.8573563259999997</v>
      </c>
    </row>
    <row r="12927" spans="1:17">
      <c r="A12927" t="s">
        <v>24933</v>
      </c>
      <c r="B12927" t="s">
        <v>6503</v>
      </c>
      <c r="C12927">
        <v>24.887857090000001</v>
      </c>
      <c r="D12927">
        <v>33.565664730000002</v>
      </c>
      <c r="E12927">
        <v>4.582672047</v>
      </c>
      <c r="F12927">
        <v>2.512871246</v>
      </c>
      <c r="G12927">
        <v>6.4228870860000002</v>
      </c>
      <c r="H12927">
        <v>23.633185879999999</v>
      </c>
      <c r="I12927">
        <v>20.739685340000001</v>
      </c>
      <c r="J12927">
        <v>11.753402250000001</v>
      </c>
      <c r="K12927">
        <v>13.02734982</v>
      </c>
      <c r="L12927">
        <v>19.008946649999999</v>
      </c>
      <c r="M12927">
        <v>31.761435559999999</v>
      </c>
      <c r="N12927">
        <v>9.001639398</v>
      </c>
      <c r="O12927">
        <v>14.08426768</v>
      </c>
      <c r="P12927">
        <v>21.60366848</v>
      </c>
      <c r="Q12927">
        <v>12.502522409999999</v>
      </c>
    </row>
    <row r="12928" spans="1:17">
      <c r="A12928" t="s">
        <v>24934</v>
      </c>
      <c r="B12928" t="s">
        <v>4972</v>
      </c>
      <c r="C12928">
        <v>42.927461819999998</v>
      </c>
      <c r="D12928">
        <v>3.386769787</v>
      </c>
      <c r="E12928">
        <v>2.8435795960000001</v>
      </c>
      <c r="F12928">
        <v>2.273911982</v>
      </c>
      <c r="G12928">
        <v>2.6574078210000001</v>
      </c>
      <c r="H12928">
        <v>4.199395226</v>
      </c>
      <c r="I12928">
        <v>7.0870141330000003</v>
      </c>
      <c r="J12928">
        <v>5.3649221599999999</v>
      </c>
      <c r="K12928">
        <v>10.05852114</v>
      </c>
      <c r="L12928">
        <v>17.144443899999999</v>
      </c>
      <c r="M12928">
        <v>23.126768460000001</v>
      </c>
      <c r="N12928">
        <v>5.5912846930000004</v>
      </c>
      <c r="O12928">
        <v>19.061342320000001</v>
      </c>
      <c r="P12928">
        <v>4.2227674620000002</v>
      </c>
      <c r="Q12928">
        <v>10.0221692</v>
      </c>
    </row>
    <row r="12929" spans="1:17">
      <c r="A12929" t="s">
        <v>24935</v>
      </c>
      <c r="B12929" t="s">
        <v>5714</v>
      </c>
      <c r="C12929">
        <v>1.639871603</v>
      </c>
      <c r="D12929">
        <v>0.96876391399999995</v>
      </c>
      <c r="E12929">
        <v>0.290770741</v>
      </c>
      <c r="F12929">
        <v>7.4406168999999994E-2</v>
      </c>
      <c r="G12929">
        <v>0.33037098799999998</v>
      </c>
      <c r="H12929">
        <v>1.154635539</v>
      </c>
      <c r="I12929">
        <v>3.5871853059999999</v>
      </c>
      <c r="J12929">
        <v>1.6630971590000001</v>
      </c>
      <c r="K12929">
        <v>0.99190309700000001</v>
      </c>
      <c r="L12929">
        <v>0.86347119500000002</v>
      </c>
      <c r="M12929">
        <v>1.049269931</v>
      </c>
      <c r="N12929">
        <v>0.70752554999999995</v>
      </c>
      <c r="O12929">
        <v>2.7241831969999999</v>
      </c>
      <c r="P12929">
        <v>1.0661417719999999</v>
      </c>
      <c r="Q12929">
        <v>0.37576685900000001</v>
      </c>
    </row>
    <row r="12930" spans="1:17">
      <c r="A12930" t="s">
        <v>24936</v>
      </c>
      <c r="B12930" t="s">
        <v>24937</v>
      </c>
      <c r="C12930">
        <v>52.822298279999998</v>
      </c>
      <c r="D12930">
        <v>349.99342159999998</v>
      </c>
      <c r="E12930">
        <v>416.8759829</v>
      </c>
      <c r="F12930">
        <v>485.66160839999998</v>
      </c>
      <c r="G12930">
        <v>607.40379910000001</v>
      </c>
      <c r="H12930">
        <v>1017.10026</v>
      </c>
      <c r="I12930">
        <v>182.07514459999999</v>
      </c>
      <c r="J12930">
        <v>142.7530002</v>
      </c>
      <c r="K12930">
        <v>352.90701139999999</v>
      </c>
      <c r="L12930">
        <v>235.15031519999999</v>
      </c>
      <c r="M12930">
        <v>161.31000090000001</v>
      </c>
      <c r="N12930">
        <v>216.35962860000001</v>
      </c>
      <c r="O12930">
        <v>71.79489787</v>
      </c>
      <c r="P12930">
        <v>495.67391300000003</v>
      </c>
      <c r="Q12930">
        <v>764.19728020000002</v>
      </c>
    </row>
    <row r="12931" spans="1:17">
      <c r="A12931" t="s">
        <v>24936</v>
      </c>
      <c r="B12931" t="s">
        <v>24938</v>
      </c>
      <c r="C12931">
        <v>4.0094595340000003</v>
      </c>
      <c r="D12931">
        <v>1.77645907</v>
      </c>
      <c r="E12931">
        <v>2.132789271</v>
      </c>
      <c r="F12931">
        <v>1.091531271</v>
      </c>
      <c r="G12931">
        <v>2.7694344659999999</v>
      </c>
      <c r="H12931">
        <v>0</v>
      </c>
      <c r="I12931">
        <v>0</v>
      </c>
      <c r="J12931">
        <v>0.508280705</v>
      </c>
      <c r="K12931">
        <v>3.6377805319999998</v>
      </c>
      <c r="L12931">
        <v>5.0668154359999997</v>
      </c>
      <c r="M12931">
        <v>0</v>
      </c>
      <c r="N12931">
        <v>0.98850772600000003</v>
      </c>
      <c r="O12931">
        <v>8.8807784489999992</v>
      </c>
      <c r="P12931">
        <v>1.804638033</v>
      </c>
      <c r="Q12931">
        <v>5.5124633430000003</v>
      </c>
    </row>
    <row r="12932" spans="1:17">
      <c r="A12932" t="e">
        <v>#N/A</v>
      </c>
      <c r="B12932" t="s">
        <v>24939</v>
      </c>
      <c r="C12932">
        <v>0</v>
      </c>
      <c r="D12932">
        <v>2.9995948239999999</v>
      </c>
      <c r="E12932">
        <v>0.90031678299999995</v>
      </c>
      <c r="F12932">
        <v>0.69115402199999998</v>
      </c>
      <c r="G12932">
        <v>2.0458629610000001</v>
      </c>
      <c r="H12932">
        <v>1.3000404619999999</v>
      </c>
      <c r="I12932">
        <v>0</v>
      </c>
      <c r="J12932">
        <v>5.3640279360000003</v>
      </c>
      <c r="K12932">
        <v>0.76781023500000001</v>
      </c>
      <c r="L12932">
        <v>1.069430307</v>
      </c>
      <c r="M12932">
        <v>0</v>
      </c>
      <c r="N12932">
        <v>0.83455980200000002</v>
      </c>
      <c r="O12932">
        <v>0</v>
      </c>
      <c r="P12932">
        <v>3.047175695</v>
      </c>
      <c r="Q12932">
        <v>3.4904737149999998</v>
      </c>
    </row>
    <row r="12933" spans="1:17">
      <c r="A12933" t="s">
        <v>24940</v>
      </c>
      <c r="B12933" t="s">
        <v>24941</v>
      </c>
      <c r="C12933">
        <v>55.923607459999999</v>
      </c>
      <c r="D12933">
        <v>12.70661696</v>
      </c>
      <c r="E12933">
        <v>8.5430059140000001</v>
      </c>
      <c r="F12933">
        <v>16.981270349999999</v>
      </c>
      <c r="G12933">
        <v>19.313920570000001</v>
      </c>
      <c r="H12933">
        <v>44.607638350000002</v>
      </c>
      <c r="I12933">
        <v>8.3645632669999994</v>
      </c>
      <c r="J12933">
        <v>8.5437044970000002</v>
      </c>
      <c r="K12933">
        <v>18.864670919999998</v>
      </c>
      <c r="L12933">
        <v>1.8120902430000001</v>
      </c>
      <c r="M12933">
        <v>11.01004768</v>
      </c>
      <c r="N12933">
        <v>8.3079269149999995</v>
      </c>
      <c r="O12933">
        <v>3.1761117369999998</v>
      </c>
      <c r="P12933">
        <v>12.04762983</v>
      </c>
      <c r="Q12933">
        <v>4.9286781629999998</v>
      </c>
    </row>
    <row r="12934" spans="1:17">
      <c r="A12934" t="e">
        <v>#N/A</v>
      </c>
      <c r="B12934" t="s">
        <v>24942</v>
      </c>
      <c r="C12934">
        <v>0</v>
      </c>
      <c r="D12934">
        <v>1.407502187</v>
      </c>
      <c r="E12934">
        <v>1.3518602770000001</v>
      </c>
      <c r="F12934">
        <v>0.432414311</v>
      </c>
      <c r="G12934">
        <v>0.54856105799999999</v>
      </c>
      <c r="H12934">
        <v>2.4400759440000002</v>
      </c>
      <c r="I12934">
        <v>0</v>
      </c>
      <c r="J12934">
        <v>9.665153106</v>
      </c>
      <c r="K12934">
        <v>0</v>
      </c>
      <c r="L12934">
        <v>2.007238423</v>
      </c>
      <c r="M12934">
        <v>6.0978725620000001</v>
      </c>
      <c r="N12934">
        <v>2.349606826</v>
      </c>
      <c r="O12934">
        <v>3.5181545390000002</v>
      </c>
      <c r="P12934">
        <v>2.3830476589999998</v>
      </c>
      <c r="Q12934">
        <v>6.5513506660000003</v>
      </c>
    </row>
    <row r="12935" spans="1:17">
      <c r="A12935" t="s">
        <v>24943</v>
      </c>
      <c r="B12935" t="s">
        <v>4357</v>
      </c>
      <c r="C12935">
        <v>3.216589345</v>
      </c>
      <c r="D12935">
        <v>2.4148620379999999</v>
      </c>
      <c r="E12935">
        <v>4.03042722</v>
      </c>
      <c r="F12935">
        <v>2.2135271749999998</v>
      </c>
      <c r="G12935">
        <v>2.0366308420000001</v>
      </c>
      <c r="H12935">
        <v>2.3334348060000001</v>
      </c>
      <c r="I12935">
        <v>3.648411845</v>
      </c>
      <c r="J12935">
        <v>3.2394922159999999</v>
      </c>
      <c r="K12935">
        <v>2.6752090069999999</v>
      </c>
      <c r="L12935">
        <v>2.2582517960000001</v>
      </c>
      <c r="M12935">
        <v>2.0581309380000001</v>
      </c>
      <c r="N12935">
        <v>0.99128803799999998</v>
      </c>
      <c r="O12935">
        <v>2.9685856130000001</v>
      </c>
      <c r="P12935">
        <v>1.6890662329999999</v>
      </c>
      <c r="Q12935">
        <v>2.825405811</v>
      </c>
    </row>
    <row r="12936" spans="1:17">
      <c r="A12936" t="s">
        <v>24944</v>
      </c>
      <c r="B12936" t="s">
        <v>2149</v>
      </c>
      <c r="C12936">
        <v>2.549224272</v>
      </c>
      <c r="D12936">
        <v>6.7768623799999999</v>
      </c>
      <c r="E12936">
        <v>8.4752042799999998</v>
      </c>
      <c r="F12936">
        <v>11.79797071</v>
      </c>
      <c r="G12936">
        <v>5.8326939619999996</v>
      </c>
      <c r="H12936">
        <v>4.1609319720000002</v>
      </c>
      <c r="I12936">
        <v>27.88187756</v>
      </c>
      <c r="J12936">
        <v>24.479834159999999</v>
      </c>
      <c r="K12936">
        <v>37.584784970000001</v>
      </c>
      <c r="L12936">
        <v>17.718215709999999</v>
      </c>
      <c r="M12936">
        <v>1.2233386310000001</v>
      </c>
      <c r="N12936">
        <v>16.026639159999998</v>
      </c>
      <c r="O12936">
        <v>0</v>
      </c>
      <c r="P12936">
        <v>27.15497517</v>
      </c>
      <c r="Q12936">
        <v>4.8191519820000002</v>
      </c>
    </row>
    <row r="12937" spans="1:17">
      <c r="A12937" t="s">
        <v>24945</v>
      </c>
      <c r="B12937" t="s">
        <v>24946</v>
      </c>
      <c r="C12937">
        <v>8.6988524050000002</v>
      </c>
      <c r="D12937">
        <v>0.94721228899999999</v>
      </c>
      <c r="E12937">
        <v>0.73722476699999995</v>
      </c>
      <c r="F12937">
        <v>0.56193791199999998</v>
      </c>
      <c r="G12937">
        <v>0.84017384399999995</v>
      </c>
      <c r="H12937">
        <v>0.84936595699999995</v>
      </c>
      <c r="I12937">
        <v>3.2251796960000001</v>
      </c>
      <c r="J12937">
        <v>0.80370412199999997</v>
      </c>
      <c r="K12937">
        <v>1.805902831</v>
      </c>
      <c r="L12937">
        <v>2.6084783499999999</v>
      </c>
      <c r="M12937">
        <v>1.1320577409999999</v>
      </c>
      <c r="N12937">
        <v>1.381299265</v>
      </c>
      <c r="O12937">
        <v>1.632845734</v>
      </c>
      <c r="P12937">
        <v>0.72997318499999997</v>
      </c>
      <c r="Q12937">
        <v>1.418952542</v>
      </c>
    </row>
    <row r="12938" spans="1:17">
      <c r="A12938" t="e">
        <v>#N/A</v>
      </c>
      <c r="B12938" t="s">
        <v>24947</v>
      </c>
      <c r="C12938">
        <v>0</v>
      </c>
      <c r="D12938">
        <v>1.407502187</v>
      </c>
      <c r="E12938">
        <v>4.3935458990000003</v>
      </c>
      <c r="F12938">
        <v>2.5944858669999999</v>
      </c>
      <c r="G12938">
        <v>3.839927404</v>
      </c>
      <c r="H12938">
        <v>4.8801518880000003</v>
      </c>
      <c r="I12938">
        <v>13.89804358</v>
      </c>
      <c r="J12938">
        <v>2.416288277</v>
      </c>
      <c r="K12938">
        <v>2.882241498</v>
      </c>
      <c r="L12938">
        <v>0</v>
      </c>
      <c r="M12938">
        <v>0</v>
      </c>
      <c r="N12938">
        <v>0</v>
      </c>
      <c r="O12938">
        <v>3.5181545390000002</v>
      </c>
      <c r="P12938">
        <v>1.429828595</v>
      </c>
      <c r="Q12938">
        <v>0</v>
      </c>
    </row>
    <row r="12939" spans="1:17">
      <c r="A12939" t="s">
        <v>24948</v>
      </c>
      <c r="B12939" t="s">
        <v>24949</v>
      </c>
      <c r="C12939">
        <v>10.867745579999999</v>
      </c>
      <c r="D12939">
        <v>7.2227085889999998</v>
      </c>
      <c r="E12939">
        <v>24.85822022</v>
      </c>
      <c r="F12939">
        <v>22.929337820000001</v>
      </c>
      <c r="G12939">
        <v>15.95157813</v>
      </c>
      <c r="H12939">
        <v>6.2607211720000002</v>
      </c>
      <c r="I12939">
        <v>0</v>
      </c>
      <c r="J12939">
        <v>53.041766770000002</v>
      </c>
      <c r="K12939">
        <v>29.580899590000001</v>
      </c>
      <c r="L12939">
        <v>0</v>
      </c>
      <c r="M12939">
        <v>0</v>
      </c>
      <c r="N12939">
        <v>23.4445418</v>
      </c>
      <c r="O12939">
        <v>0</v>
      </c>
      <c r="P12939">
        <v>3.261012585</v>
      </c>
      <c r="Q12939">
        <v>14.941676960000001</v>
      </c>
    </row>
    <row r="12940" spans="1:17">
      <c r="A12940" t="e">
        <v>#N/A</v>
      </c>
      <c r="B12940" t="s">
        <v>24950</v>
      </c>
      <c r="C12940">
        <v>0</v>
      </c>
      <c r="D12940">
        <v>7.8099206690000003</v>
      </c>
      <c r="E12940">
        <v>2.6789914019999999</v>
      </c>
      <c r="F12940">
        <v>4.7987441860000004</v>
      </c>
      <c r="G12940">
        <v>5.2180198170000001</v>
      </c>
      <c r="H12940">
        <v>15.47365233</v>
      </c>
      <c r="I12940">
        <v>22.03348373</v>
      </c>
      <c r="J12940">
        <v>21.06885509</v>
      </c>
      <c r="K12940">
        <v>11.42351813</v>
      </c>
      <c r="L12940">
        <v>9.5466217679999996</v>
      </c>
      <c r="M12940">
        <v>0</v>
      </c>
      <c r="N12940">
        <v>15.5207768</v>
      </c>
      <c r="O12940">
        <v>5.5775620750000003</v>
      </c>
      <c r="P12940">
        <v>2.2668014310000002</v>
      </c>
      <c r="Q12940">
        <v>6.9241917610000003</v>
      </c>
    </row>
    <row r="12941" spans="1:17">
      <c r="A12941" t="s">
        <v>24951</v>
      </c>
      <c r="B12941" t="s">
        <v>24952</v>
      </c>
      <c r="C12941">
        <v>179.15798229999999</v>
      </c>
      <c r="D12941">
        <v>1.3454065019999999</v>
      </c>
      <c r="E12941">
        <v>0.96916453599999997</v>
      </c>
      <c r="F12941">
        <v>2.8933604650000002</v>
      </c>
      <c r="G12941">
        <v>1.048719669</v>
      </c>
      <c r="H12941">
        <v>5.8310638370000003</v>
      </c>
      <c r="I12941">
        <v>70.852771200000007</v>
      </c>
      <c r="J12941">
        <v>55.047547870000002</v>
      </c>
      <c r="K12941">
        <v>37.193631099999998</v>
      </c>
      <c r="L12941">
        <v>95.934189329999995</v>
      </c>
      <c r="M12941">
        <v>64.117336499999993</v>
      </c>
      <c r="N12941">
        <v>19.46488008</v>
      </c>
      <c r="O12941">
        <v>87.436487819999996</v>
      </c>
      <c r="P12941">
        <v>5.9225743279999996</v>
      </c>
      <c r="Q12941">
        <v>20.874401630000001</v>
      </c>
    </row>
    <row r="12942" spans="1:17">
      <c r="A12942" t="s">
        <v>13472</v>
      </c>
      <c r="B12942" t="s">
        <v>24953</v>
      </c>
      <c r="C12942">
        <v>2.2628730520000002</v>
      </c>
      <c r="D12942">
        <v>1.002604297</v>
      </c>
      <c r="E12942">
        <v>1.2037112050000001</v>
      </c>
      <c r="F12942">
        <v>2.1561480720000001</v>
      </c>
      <c r="G12942">
        <v>2.7352907530000001</v>
      </c>
      <c r="H12942">
        <v>5.2144088670000004</v>
      </c>
      <c r="I12942">
        <v>0</v>
      </c>
      <c r="J12942">
        <v>0.71716318700000004</v>
      </c>
      <c r="K12942">
        <v>1.5398276500000001</v>
      </c>
      <c r="L12942">
        <v>2.1447205070000002</v>
      </c>
      <c r="M12942">
        <v>0</v>
      </c>
      <c r="N12942">
        <v>0.27894875600000002</v>
      </c>
      <c r="O12942">
        <v>1.253041343</v>
      </c>
      <c r="P12942">
        <v>0.16975134</v>
      </c>
      <c r="Q12942">
        <v>1.555571848</v>
      </c>
    </row>
    <row r="12943" spans="1:17">
      <c r="A12943" t="s">
        <v>24951</v>
      </c>
      <c r="B12943" t="s">
        <v>24954</v>
      </c>
      <c r="C12943">
        <v>48.872702009999998</v>
      </c>
      <c r="D12943">
        <v>34.646207670000003</v>
      </c>
      <c r="E12943">
        <v>24.957420490000001</v>
      </c>
      <c r="F12943">
        <v>26.277485070000001</v>
      </c>
      <c r="G12943">
        <v>38.399274040000002</v>
      </c>
      <c r="H12943">
        <v>48.801518880000003</v>
      </c>
      <c r="I12943">
        <v>39.199610100000001</v>
      </c>
      <c r="J12943">
        <v>28.80959099</v>
      </c>
      <c r="K12943">
        <v>99.769898019999999</v>
      </c>
      <c r="L12943">
        <v>54.041034459999999</v>
      </c>
      <c r="M12943">
        <v>28.144027210000001</v>
      </c>
      <c r="N12943">
        <v>20.483751819999998</v>
      </c>
      <c r="O12943">
        <v>8.1188181680000007</v>
      </c>
      <c r="P12943">
        <v>24.56372202</v>
      </c>
      <c r="Q12943">
        <v>31.916836579999998</v>
      </c>
    </row>
    <row r="12944" spans="1:17">
      <c r="A12944" t="s">
        <v>24955</v>
      </c>
      <c r="B12944" t="s">
        <v>24956</v>
      </c>
      <c r="C12944">
        <v>1.4592732580000001</v>
      </c>
      <c r="D12944">
        <v>2.747862043</v>
      </c>
      <c r="E12944">
        <v>2.8721059759999998</v>
      </c>
      <c r="F12944">
        <v>5.1645242830000004</v>
      </c>
      <c r="G12944">
        <v>6.2997294610000001</v>
      </c>
      <c r="H12944">
        <v>7.846180597</v>
      </c>
      <c r="I12944">
        <v>0</v>
      </c>
      <c r="J12944">
        <v>0.46248156099999999</v>
      </c>
      <c r="K12944">
        <v>1.3239978610000001</v>
      </c>
      <c r="L12944">
        <v>0.46102649299999998</v>
      </c>
      <c r="M12944">
        <v>1.400571437</v>
      </c>
      <c r="N12944">
        <v>0</v>
      </c>
      <c r="O12944">
        <v>3.2322267849999999</v>
      </c>
      <c r="P12944">
        <v>1.3136234440000001</v>
      </c>
      <c r="Q12944">
        <v>7.0220601949999999</v>
      </c>
    </row>
    <row r="12945" spans="1:17">
      <c r="A12945" t="s">
        <v>24957</v>
      </c>
      <c r="B12945" t="s">
        <v>24958</v>
      </c>
      <c r="C12945">
        <v>2.1070118980000001</v>
      </c>
      <c r="D12945">
        <v>24.73900527</v>
      </c>
      <c r="E12945">
        <v>42.366335450000001</v>
      </c>
      <c r="F12945">
        <v>15.487492169999999</v>
      </c>
      <c r="G12945">
        <v>38.931042410000003</v>
      </c>
      <c r="H12945">
        <v>55.835411270000002</v>
      </c>
      <c r="I12945">
        <v>33.799663809999998</v>
      </c>
      <c r="J12945">
        <v>8.0132009170000007</v>
      </c>
      <c r="K12945">
        <v>25.807825659999999</v>
      </c>
      <c r="L12945">
        <v>47.927937849999999</v>
      </c>
      <c r="M12945">
        <v>8.0890146230000006</v>
      </c>
      <c r="N12945">
        <v>7.5323280060000002</v>
      </c>
      <c r="O12945">
        <v>2.333469848</v>
      </c>
      <c r="P12945">
        <v>6.6384899060000002</v>
      </c>
      <c r="Q12945">
        <v>36.210696710000001</v>
      </c>
    </row>
    <row r="12946" spans="1:17">
      <c r="A12946" t="s">
        <v>24959</v>
      </c>
      <c r="B12946" t="s">
        <v>3375</v>
      </c>
      <c r="C12946">
        <v>77.359980500000006</v>
      </c>
      <c r="D12946">
        <v>42.071429790000003</v>
      </c>
      <c r="E12946">
        <v>210.36421519999999</v>
      </c>
      <c r="F12946">
        <v>49.088159840000003</v>
      </c>
      <c r="G12946">
        <v>96.423126760000002</v>
      </c>
      <c r="H12946">
        <v>169.77429810000001</v>
      </c>
      <c r="I12946">
        <v>106.0296752</v>
      </c>
      <c r="J12946">
        <v>78.271291250000004</v>
      </c>
      <c r="K12946">
        <v>49.870896909999999</v>
      </c>
      <c r="L12946">
        <v>52.555721519999999</v>
      </c>
      <c r="M12946">
        <v>40.752683529999999</v>
      </c>
      <c r="N12946">
        <v>34.811134940000002</v>
      </c>
      <c r="O12946">
        <v>40.904740449999998</v>
      </c>
      <c r="P12946">
        <v>32.070451239999997</v>
      </c>
      <c r="Q12946">
        <v>110.5578872</v>
      </c>
    </row>
    <row r="12947" spans="1:17">
      <c r="A12947" t="e">
        <v>#N/A</v>
      </c>
      <c r="B12947" t="s">
        <v>24960</v>
      </c>
      <c r="C12947">
        <v>0.412150032</v>
      </c>
      <c r="D12947">
        <v>0.91305032100000005</v>
      </c>
      <c r="E12947">
        <v>0.48232539800000002</v>
      </c>
      <c r="F12947">
        <v>0.50491491399999999</v>
      </c>
      <c r="G12947">
        <v>0.64053536700000002</v>
      </c>
      <c r="H12947">
        <v>1.7411719560000001</v>
      </c>
      <c r="I12947">
        <v>1.2020929250000001</v>
      </c>
      <c r="J12947">
        <v>0.78372623699999999</v>
      </c>
      <c r="K12947">
        <v>1.3088022770000001</v>
      </c>
      <c r="L12947">
        <v>5.4688232479999996</v>
      </c>
      <c r="M12947">
        <v>0</v>
      </c>
      <c r="N12947">
        <v>0.81290455699999997</v>
      </c>
      <c r="O12947">
        <v>0.456447196</v>
      </c>
      <c r="P12947">
        <v>0.61835567999999996</v>
      </c>
      <c r="Q12947">
        <v>0</v>
      </c>
    </row>
    <row r="12948" spans="1:17">
      <c r="A12948" t="s">
        <v>24961</v>
      </c>
      <c r="B12948" t="s">
        <v>2159</v>
      </c>
      <c r="C12948">
        <v>478.0972074</v>
      </c>
      <c r="D12948">
        <v>38.002559040000001</v>
      </c>
      <c r="E12948">
        <v>59.143887100000001</v>
      </c>
      <c r="F12948">
        <v>26.59348014</v>
      </c>
      <c r="G12948">
        <v>44.982006730000002</v>
      </c>
      <c r="H12948">
        <v>122.6138162</v>
      </c>
      <c r="I12948">
        <v>164.46018240000001</v>
      </c>
      <c r="J12948">
        <v>133.09721260000001</v>
      </c>
      <c r="K12948">
        <v>121.7747033</v>
      </c>
      <c r="L12948">
        <v>355.28120089999999</v>
      </c>
      <c r="M12948">
        <v>195.131922</v>
      </c>
      <c r="N12948">
        <v>36.614706380000001</v>
      </c>
      <c r="O12948">
        <v>302.56129040000002</v>
      </c>
      <c r="P12948">
        <v>35.030800579999998</v>
      </c>
      <c r="Q12948">
        <v>139.7621475</v>
      </c>
    </row>
    <row r="12949" spans="1:17">
      <c r="A12949" t="s">
        <v>24962</v>
      </c>
      <c r="B12949" t="s">
        <v>24963</v>
      </c>
      <c r="C12949">
        <v>92.375837419999996</v>
      </c>
      <c r="D12949">
        <v>31.298403879999999</v>
      </c>
      <c r="E12949">
        <v>19.65533692</v>
      </c>
      <c r="F12949">
        <v>42.160395350000002</v>
      </c>
      <c r="G12949">
        <v>58.176343750000001</v>
      </c>
      <c r="H12949">
        <v>16.69525646</v>
      </c>
      <c r="I12949">
        <v>39.621615470000002</v>
      </c>
      <c r="J12949">
        <v>13.77708228</v>
      </c>
      <c r="K12949">
        <v>64.091949110000002</v>
      </c>
      <c r="L12949">
        <v>120.1701951</v>
      </c>
      <c r="M12949">
        <v>52.152857439999998</v>
      </c>
      <c r="N12949">
        <v>5.3587524110000002</v>
      </c>
      <c r="O12949">
        <v>66.196855150000005</v>
      </c>
      <c r="P12949">
        <v>7.337278317</v>
      </c>
      <c r="Q12949">
        <v>18.677096200000001</v>
      </c>
    </row>
    <row r="12950" spans="1:17">
      <c r="A12950" t="s">
        <v>24964</v>
      </c>
      <c r="B12950" t="s">
        <v>24965</v>
      </c>
      <c r="C12950">
        <v>54.672724799999997</v>
      </c>
      <c r="D12950">
        <v>8.6513136759999991</v>
      </c>
      <c r="E12950">
        <v>8.3093066639999993</v>
      </c>
      <c r="F12950">
        <v>7.3091307929999996</v>
      </c>
      <c r="G12950">
        <v>7.2493057030000001</v>
      </c>
      <c r="H12950">
        <v>5.6242885229999997</v>
      </c>
      <c r="I12950">
        <v>49.831440739999998</v>
      </c>
      <c r="J12950">
        <v>22.277835169999999</v>
      </c>
      <c r="K12950">
        <v>30.117038829999998</v>
      </c>
      <c r="L12950">
        <v>29.610325670000002</v>
      </c>
      <c r="M12950">
        <v>31.85886138</v>
      </c>
      <c r="N12950">
        <v>13.599576150000001</v>
      </c>
      <c r="O12950">
        <v>25.949508659999999</v>
      </c>
      <c r="P12950">
        <v>12.30396238</v>
      </c>
      <c r="Q12950">
        <v>18.12075716</v>
      </c>
    </row>
    <row r="12951" spans="1:17">
      <c r="A12951" t="s">
        <v>24964</v>
      </c>
      <c r="B12951" t="s">
        <v>24966</v>
      </c>
      <c r="C12951">
        <v>161.08312530000001</v>
      </c>
      <c r="D12951">
        <v>823.2606452</v>
      </c>
      <c r="E12951">
        <v>668.2312561</v>
      </c>
      <c r="F12951">
        <v>1178.680259</v>
      </c>
      <c r="G12951">
        <v>447.75335969999998</v>
      </c>
      <c r="H12951">
        <v>124.1183588</v>
      </c>
      <c r="I12951">
        <v>781.067454</v>
      </c>
      <c r="J12951">
        <v>2156.6797029999998</v>
      </c>
      <c r="K12951">
        <v>136.31105009999999</v>
      </c>
      <c r="L12951">
        <v>124.3489826</v>
      </c>
      <c r="M12951">
        <v>121.5731315</v>
      </c>
      <c r="N12951">
        <v>1395.9277970000001</v>
      </c>
      <c r="O12951">
        <v>155.97644529999999</v>
      </c>
      <c r="P12951">
        <v>1355.1414119999999</v>
      </c>
      <c r="Q12951">
        <v>256.55633619999998</v>
      </c>
    </row>
    <row r="12952" spans="1:17">
      <c r="A12952" t="s">
        <v>24936</v>
      </c>
      <c r="B12952" t="s">
        <v>24967</v>
      </c>
      <c r="C12952">
        <v>12.425303420000001</v>
      </c>
      <c r="D12952">
        <v>1.509501698</v>
      </c>
      <c r="E12952">
        <v>0.62541578600000003</v>
      </c>
      <c r="F12952">
        <v>0.72745209300000002</v>
      </c>
      <c r="G12952">
        <v>0.59985000799999999</v>
      </c>
      <c r="H12952">
        <v>5.1311852590000004</v>
      </c>
      <c r="I12952">
        <v>3.7019484139999999</v>
      </c>
      <c r="J12952">
        <v>0.89767207100000002</v>
      </c>
      <c r="K12952">
        <v>2.9092829099999999</v>
      </c>
      <c r="L12952">
        <v>5.6561134470000001</v>
      </c>
      <c r="M12952">
        <v>7.1809304840000001</v>
      </c>
      <c r="N12952">
        <v>0.378805371</v>
      </c>
      <c r="O12952">
        <v>8.2860449840000001</v>
      </c>
      <c r="P12952">
        <v>1.463288404</v>
      </c>
      <c r="Q12952">
        <v>4.4085439610000003</v>
      </c>
    </row>
    <row r="12953" spans="1:17">
      <c r="A12953" t="s">
        <v>24968</v>
      </c>
      <c r="B12953" t="s">
        <v>24969</v>
      </c>
      <c r="C12953">
        <v>8.1374252610000006</v>
      </c>
      <c r="D12953">
        <v>35.603565160000002</v>
      </c>
      <c r="E12953">
        <v>17.314466599999999</v>
      </c>
      <c r="F12953">
        <v>17.99951197</v>
      </c>
      <c r="G12953">
        <v>21.429010779999999</v>
      </c>
      <c r="H12953">
        <v>13.282186790000001</v>
      </c>
      <c r="I12953">
        <v>20.767191560000001</v>
      </c>
      <c r="J12953">
        <v>8.5105720090000005</v>
      </c>
      <c r="K12953">
        <v>26.76367106</v>
      </c>
      <c r="L12953">
        <v>12.85423621</v>
      </c>
      <c r="M12953">
        <v>3.9050415420000002</v>
      </c>
      <c r="N12953">
        <v>13.29128985</v>
      </c>
      <c r="O12953">
        <v>13.51803222</v>
      </c>
      <c r="P12953">
        <v>30.827010600000001</v>
      </c>
      <c r="Q12953">
        <v>32.165087829999997</v>
      </c>
    </row>
    <row r="12954" spans="1:17">
      <c r="A12954" t="s">
        <v>24936</v>
      </c>
      <c r="B12954" t="s">
        <v>3374</v>
      </c>
      <c r="C12954">
        <v>26.6139014</v>
      </c>
      <c r="D12954">
        <v>7.7764495809999996</v>
      </c>
      <c r="E12954">
        <v>7.7131139109999998</v>
      </c>
      <c r="F12954">
        <v>6.9174278290000002</v>
      </c>
      <c r="G12954">
        <v>7.0916754510000004</v>
      </c>
      <c r="H12954">
        <v>15.46398129</v>
      </c>
      <c r="I12954">
        <v>8.3645632669999994</v>
      </c>
      <c r="J12954">
        <v>5.1189514599999999</v>
      </c>
      <c r="K12954">
        <v>11.03257996</v>
      </c>
      <c r="L12954">
        <v>17.541033550000002</v>
      </c>
      <c r="M12954">
        <v>12.77165531</v>
      </c>
      <c r="N12954">
        <v>5.9534250740000001</v>
      </c>
      <c r="O12954">
        <v>22.61391557</v>
      </c>
      <c r="P12954">
        <v>9.0873550709999993</v>
      </c>
      <c r="Q12954">
        <v>15.92948782</v>
      </c>
    </row>
    <row r="12955" spans="1:17">
      <c r="A12955" t="s">
        <v>24970</v>
      </c>
      <c r="B12955" t="s">
        <v>24971</v>
      </c>
      <c r="C12955">
        <v>23.375905580000001</v>
      </c>
      <c r="D12955">
        <v>98.392369830000007</v>
      </c>
      <c r="E12955">
        <v>95.331656289999998</v>
      </c>
      <c r="F12955">
        <v>137.88305399999999</v>
      </c>
      <c r="G12955">
        <v>121.097441</v>
      </c>
      <c r="H12955">
        <v>140.64966050000001</v>
      </c>
      <c r="I12955">
        <v>22.726360570000001</v>
      </c>
      <c r="J12955">
        <v>9.3840126470000005</v>
      </c>
      <c r="K12955">
        <v>49.48754271</v>
      </c>
      <c r="L12955">
        <v>54.157564999999998</v>
      </c>
      <c r="M12955">
        <v>74.785229529999995</v>
      </c>
      <c r="N12955">
        <v>34.09885379</v>
      </c>
      <c r="O12955">
        <v>4.3147178310000003</v>
      </c>
      <c r="P12955">
        <v>129.7636895</v>
      </c>
      <c r="Q12955">
        <v>133.9112557</v>
      </c>
    </row>
    <row r="12956" spans="1:17">
      <c r="A12956" t="s">
        <v>24972</v>
      </c>
      <c r="B12956" t="s">
        <v>1553</v>
      </c>
      <c r="C12956">
        <v>6.624035192</v>
      </c>
      <c r="D12956">
        <v>7.9950483710000002</v>
      </c>
      <c r="E12956">
        <v>0.85052050000000001</v>
      </c>
      <c r="F12956">
        <v>15.297134590000001</v>
      </c>
      <c r="G12956">
        <v>1.222732889</v>
      </c>
      <c r="H12956">
        <v>2.7194430459999999</v>
      </c>
      <c r="I12956">
        <v>2.331714539</v>
      </c>
      <c r="J12956">
        <v>1.274075308</v>
      </c>
      <c r="K12956">
        <v>34.091114179999998</v>
      </c>
      <c r="L12956">
        <v>6.3503339490000004</v>
      </c>
      <c r="M12956">
        <v>1.753812905</v>
      </c>
      <c r="N12956">
        <v>5.8566895819999996</v>
      </c>
      <c r="O12956">
        <v>3.794469774</v>
      </c>
      <c r="P12956">
        <v>14.221838630000001</v>
      </c>
      <c r="Q12956">
        <v>13.18966616</v>
      </c>
    </row>
    <row r="12957" spans="1:17">
      <c r="A12957" t="s">
        <v>24973</v>
      </c>
      <c r="B12957" t="s">
        <v>5702</v>
      </c>
      <c r="C12957">
        <v>5.3579504150000004</v>
      </c>
      <c r="D12957">
        <v>3.5304612400000002</v>
      </c>
      <c r="E12957">
        <v>1.330048825</v>
      </c>
      <c r="F12957">
        <v>1.5521458480000001</v>
      </c>
      <c r="G12957">
        <v>0.97266481599999999</v>
      </c>
      <c r="H12957">
        <v>1.6356463830000001</v>
      </c>
      <c r="I12957">
        <v>1.8031393870000001</v>
      </c>
      <c r="J12957">
        <v>2.838830593</v>
      </c>
      <c r="K12957">
        <v>2.4306328009999998</v>
      </c>
      <c r="L12957">
        <v>3.1250418560000002</v>
      </c>
      <c r="M12957">
        <v>3.1645646030000001</v>
      </c>
      <c r="N12957">
        <v>1.0330662079999999</v>
      </c>
      <c r="O12957">
        <v>10.34613644</v>
      </c>
      <c r="P12957">
        <v>2.8856598390000001</v>
      </c>
      <c r="Q12957">
        <v>4.7220868630000004</v>
      </c>
    </row>
    <row r="12958" spans="1:17">
      <c r="A12958" t="s">
        <v>24974</v>
      </c>
      <c r="B12958" t="s">
        <v>4973</v>
      </c>
      <c r="C12958">
        <v>12.648524719999999</v>
      </c>
      <c r="D12958">
        <v>0.49036255299999998</v>
      </c>
      <c r="E12958">
        <v>0.47097735499999999</v>
      </c>
      <c r="F12958">
        <v>0.43042772200000001</v>
      </c>
      <c r="G12958">
        <v>1.0374776509999999</v>
      </c>
      <c r="H12958">
        <v>0.12144329</v>
      </c>
      <c r="I12958">
        <v>2.3056989099999998</v>
      </c>
      <c r="J12958">
        <v>2.244841584</v>
      </c>
      <c r="K12958">
        <v>2.4386499659999998</v>
      </c>
      <c r="L12958">
        <v>1.998016807</v>
      </c>
      <c r="M12958">
        <v>2.4279431329999999</v>
      </c>
      <c r="N12958">
        <v>2.5337133340000002</v>
      </c>
      <c r="O12958">
        <v>4.9027881019999997</v>
      </c>
      <c r="P12958">
        <v>0.80651383200000004</v>
      </c>
      <c r="Q12958">
        <v>3.2606262880000001</v>
      </c>
    </row>
    <row r="12959" spans="1:17">
      <c r="A12959" t="s">
        <v>24975</v>
      </c>
      <c r="B12959" t="s">
        <v>24976</v>
      </c>
      <c r="C12959">
        <v>234.86691870000001</v>
      </c>
      <c r="D12959">
        <v>2408.5964549999999</v>
      </c>
      <c r="E12959">
        <v>1364.497928</v>
      </c>
      <c r="F12959">
        <v>3233.4958499999998</v>
      </c>
      <c r="G12959">
        <v>1056.1750219999999</v>
      </c>
      <c r="H12959">
        <v>5120.458893</v>
      </c>
      <c r="I12959">
        <v>1090.3267679999999</v>
      </c>
      <c r="J12959">
        <v>1398.889676</v>
      </c>
      <c r="K12959">
        <v>2170.9015650000001</v>
      </c>
      <c r="L12959">
        <v>278.2546155</v>
      </c>
      <c r="M12959">
        <v>184.09217169999999</v>
      </c>
      <c r="N12959">
        <v>1029.2614169999999</v>
      </c>
      <c r="O12959">
        <v>162.56875239999999</v>
      </c>
      <c r="P12959">
        <v>3809.7590919999998</v>
      </c>
      <c r="Q12959">
        <v>2766.2638320000001</v>
      </c>
    </row>
    <row r="12960" spans="1:17">
      <c r="A12960" t="s">
        <v>24977</v>
      </c>
      <c r="B12960" t="s">
        <v>24978</v>
      </c>
      <c r="C12960">
        <v>0</v>
      </c>
      <c r="D12960">
        <v>5.6736522249999997</v>
      </c>
      <c r="E12960">
        <v>4.7681893469999999</v>
      </c>
      <c r="F12960">
        <v>1.7430654409999999</v>
      </c>
      <c r="G12960">
        <v>2.2112538759999998</v>
      </c>
      <c r="H12960">
        <v>8.6064694149999994</v>
      </c>
      <c r="I12960">
        <v>4.6685934509999996</v>
      </c>
      <c r="J12960">
        <v>5.681711451</v>
      </c>
      <c r="K12960">
        <v>5.8091689119999996</v>
      </c>
      <c r="L12960">
        <v>4.0455968210000002</v>
      </c>
      <c r="M12960">
        <v>0</v>
      </c>
      <c r="N12960">
        <v>2.3678208330000001</v>
      </c>
      <c r="O12960">
        <v>3.5454270550000002</v>
      </c>
      <c r="P12960">
        <v>8.6454752260000003</v>
      </c>
      <c r="Q12960">
        <v>6.6021363300000004</v>
      </c>
    </row>
    <row r="12961" spans="1:17">
      <c r="A12961" t="s">
        <v>24979</v>
      </c>
      <c r="B12961" t="s">
        <v>4971</v>
      </c>
      <c r="C12961">
        <v>27.36871313</v>
      </c>
      <c r="D12961">
        <v>2.4468884169999998</v>
      </c>
      <c r="E12961">
        <v>1.310264576</v>
      </c>
      <c r="F12961">
        <v>0.53220222900000003</v>
      </c>
      <c r="G12961">
        <v>1.23215253</v>
      </c>
      <c r="H12961">
        <v>3.2659478019999999</v>
      </c>
      <c r="I12961">
        <v>28.651351380000001</v>
      </c>
      <c r="J12961">
        <v>4.7954028869999998</v>
      </c>
      <c r="K12961">
        <v>23.501353760000001</v>
      </c>
      <c r="L12961">
        <v>34.153933780000003</v>
      </c>
      <c r="M12961">
        <v>35.836727979999999</v>
      </c>
      <c r="N12961">
        <v>1.8435376640000001</v>
      </c>
      <c r="O12961">
        <v>37.887818119999999</v>
      </c>
      <c r="P12961">
        <v>2.6103537430000001</v>
      </c>
      <c r="Q12961">
        <v>20.89712879</v>
      </c>
    </row>
    <row r="12962" spans="1:17">
      <c r="A12962" t="s">
        <v>24933</v>
      </c>
      <c r="B12962" t="s">
        <v>24980</v>
      </c>
      <c r="C12962">
        <v>286.21983410000001</v>
      </c>
      <c r="D12962">
        <v>44.747421000000003</v>
      </c>
      <c r="E12962">
        <v>34.495860370000003</v>
      </c>
      <c r="F12962">
        <v>31.335052910000002</v>
      </c>
      <c r="G12962">
        <v>37.280426730000002</v>
      </c>
      <c r="H12962">
        <v>77.418053090000001</v>
      </c>
      <c r="I12962">
        <v>84.672569150000001</v>
      </c>
      <c r="J12962">
        <v>47.013952260000003</v>
      </c>
      <c r="K12962">
        <v>115.1897803</v>
      </c>
      <c r="L12962">
        <v>146.747015</v>
      </c>
      <c r="M12962">
        <v>83.981591420000001</v>
      </c>
      <c r="N12962">
        <v>38.357525299999999</v>
      </c>
      <c r="O12962">
        <v>143.54767179999999</v>
      </c>
      <c r="P12962">
        <v>34.967095350000001</v>
      </c>
      <c r="Q12962">
        <v>75.329721849999999</v>
      </c>
    </row>
    <row r="12963" spans="1:17">
      <c r="A12963" t="e">
        <v>#N/A</v>
      </c>
      <c r="B12963" t="s">
        <v>24981</v>
      </c>
      <c r="C12963">
        <v>0</v>
      </c>
      <c r="D12963">
        <v>0</v>
      </c>
      <c r="E12963">
        <v>0.80615521099999998</v>
      </c>
      <c r="F12963">
        <v>0</v>
      </c>
      <c r="G12963">
        <v>0</v>
      </c>
      <c r="H12963">
        <v>2.9101823179999999</v>
      </c>
      <c r="I12963">
        <v>0</v>
      </c>
      <c r="J12963">
        <v>0.480301951</v>
      </c>
      <c r="K12963">
        <v>1.7187678660000001</v>
      </c>
      <c r="L12963">
        <v>0</v>
      </c>
      <c r="M12963">
        <v>0</v>
      </c>
      <c r="N12963">
        <v>0</v>
      </c>
      <c r="O12963">
        <v>0</v>
      </c>
      <c r="P12963">
        <v>0</v>
      </c>
      <c r="Q12963">
        <v>0</v>
      </c>
    </row>
    <row r="12964" spans="1:17">
      <c r="A12964" t="e">
        <v>#N/A</v>
      </c>
      <c r="B12964" t="s">
        <v>24982</v>
      </c>
      <c r="C12964">
        <v>1.240163159</v>
      </c>
      <c r="D12964">
        <v>3.2968519679999999</v>
      </c>
      <c r="E12964">
        <v>2.9026429359999999</v>
      </c>
      <c r="F12964">
        <v>4.895501361</v>
      </c>
      <c r="G12964">
        <v>1.284917793</v>
      </c>
      <c r="H12964">
        <v>8.5732398029999999</v>
      </c>
      <c r="I12964">
        <v>5.4256626600000004</v>
      </c>
      <c r="J12964">
        <v>2.8298871710000002</v>
      </c>
      <c r="K12964">
        <v>9.5641947619999996</v>
      </c>
      <c r="L12964">
        <v>7.052459324</v>
      </c>
      <c r="M12964">
        <v>0</v>
      </c>
      <c r="N12964">
        <v>1.6816505310000001</v>
      </c>
      <c r="O12964">
        <v>0</v>
      </c>
      <c r="P12964">
        <v>1.67457403</v>
      </c>
      <c r="Q12964">
        <v>1.705056229</v>
      </c>
    </row>
    <row r="12965" spans="1:17">
      <c r="A12965" t="s">
        <v>24983</v>
      </c>
      <c r="B12965" t="s">
        <v>3763</v>
      </c>
      <c r="C12965">
        <v>50.490116469999997</v>
      </c>
      <c r="D12965">
        <v>22.447642380000001</v>
      </c>
      <c r="E12965">
        <v>20.745242019999999</v>
      </c>
      <c r="F12965">
        <v>20.42847712</v>
      </c>
      <c r="G12965">
        <v>22.428099230000001</v>
      </c>
      <c r="H12965">
        <v>31.025586199999999</v>
      </c>
      <c r="I12965">
        <v>29.960088330000001</v>
      </c>
      <c r="J12965">
        <v>27.103447190000001</v>
      </c>
      <c r="K12965">
        <v>53.707872780000002</v>
      </c>
      <c r="L12965">
        <v>67.105399210000002</v>
      </c>
      <c r="M12965">
        <v>25.3992331</v>
      </c>
      <c r="N12965">
        <v>16.611680639999999</v>
      </c>
      <c r="O12965">
        <v>30.850596299999999</v>
      </c>
      <c r="P12965">
        <v>16.56077471</v>
      </c>
      <c r="Q12965">
        <v>29.92114905</v>
      </c>
    </row>
    <row r="12966" spans="1:17">
      <c r="A12966" t="s">
        <v>24984</v>
      </c>
      <c r="B12966" t="s">
        <v>24985</v>
      </c>
      <c r="C12966">
        <v>38.463295629999998</v>
      </c>
      <c r="D12966">
        <v>10.76325201</v>
      </c>
      <c r="E12966">
        <v>13.9990433</v>
      </c>
      <c r="F12966">
        <v>5.7867209300000004</v>
      </c>
      <c r="G12966">
        <v>22.372686269999999</v>
      </c>
      <c r="H12966">
        <v>6.2198014260000001</v>
      </c>
      <c r="I12966">
        <v>29.521988</v>
      </c>
      <c r="J12966">
        <v>11.54843662</v>
      </c>
      <c r="K12966">
        <v>59.693482009999997</v>
      </c>
      <c r="L12966">
        <v>83.142964090000007</v>
      </c>
      <c r="M12966">
        <v>27.201294270000002</v>
      </c>
      <c r="N12966">
        <v>9.9819897849999997</v>
      </c>
      <c r="O12966">
        <v>22.419612260000001</v>
      </c>
      <c r="P12966">
        <v>3.948382885</v>
      </c>
      <c r="Q12966">
        <v>13.916267749999999</v>
      </c>
    </row>
    <row r="12967" spans="1:17">
      <c r="A12967" t="s">
        <v>24986</v>
      </c>
      <c r="B12967" t="s">
        <v>1260</v>
      </c>
      <c r="C12967">
        <v>58.716729669999999</v>
      </c>
      <c r="D12967">
        <v>37.144271760000002</v>
      </c>
      <c r="E12967">
        <v>10.480654510000001</v>
      </c>
      <c r="F12967">
        <v>8.258908409</v>
      </c>
      <c r="G12967">
        <v>7.7734481640000004</v>
      </c>
      <c r="H12967">
        <v>16.035886139999999</v>
      </c>
      <c r="I12967">
        <v>14.27129278</v>
      </c>
      <c r="J12967">
        <v>3.887183088</v>
      </c>
      <c r="K12967">
        <v>33.739983420000002</v>
      </c>
      <c r="L12967">
        <v>24.7337436</v>
      </c>
      <c r="M12967">
        <v>2.5046553970000001</v>
      </c>
      <c r="N12967">
        <v>2.8148265029999999</v>
      </c>
      <c r="O12967">
        <v>520.2200077</v>
      </c>
      <c r="P12967">
        <v>1.8597559930000001</v>
      </c>
      <c r="Q12967">
        <v>21.97583135</v>
      </c>
    </row>
    <row r="12968" spans="1:17">
      <c r="A12968" t="s">
        <v>24987</v>
      </c>
      <c r="B12968" t="s">
        <v>24988</v>
      </c>
      <c r="C12968">
        <v>24.07473684</v>
      </c>
      <c r="D12968">
        <v>17.230856360000001</v>
      </c>
      <c r="E12968">
        <v>24.824519429999999</v>
      </c>
      <c r="F12968">
        <v>17.64560642</v>
      </c>
      <c r="G12968">
        <v>15.349869959999999</v>
      </c>
      <c r="H12968">
        <v>15.64712377</v>
      </c>
      <c r="I12968">
        <v>2.7006661670000001</v>
      </c>
      <c r="J12968">
        <v>33.102065850000002</v>
      </c>
      <c r="K12968">
        <v>19.322650400000001</v>
      </c>
      <c r="L12968">
        <v>22.232640830000001</v>
      </c>
      <c r="M12968">
        <v>3.5548136010000002</v>
      </c>
      <c r="N12968">
        <v>14.15383484</v>
      </c>
      <c r="O12968">
        <v>4.1018842160000002</v>
      </c>
      <c r="P12968">
        <v>15.003582570000001</v>
      </c>
      <c r="Q12968">
        <v>8.9114037459999995</v>
      </c>
    </row>
    <row r="12969" spans="1:17">
      <c r="A12969" t="s">
        <v>24989</v>
      </c>
      <c r="B12969" t="s">
        <v>3764</v>
      </c>
      <c r="C12969">
        <v>13.899307240000001</v>
      </c>
      <c r="D12969">
        <v>9.0287290860000002</v>
      </c>
      <c r="E12969">
        <v>7.1930842720000001</v>
      </c>
      <c r="F12969">
        <v>7.9847411609999996</v>
      </c>
      <c r="G12969">
        <v>6.0613962849999998</v>
      </c>
      <c r="H12969">
        <v>6.5142928790000001</v>
      </c>
      <c r="I12969">
        <v>6.5275085849999996</v>
      </c>
      <c r="J12969">
        <v>5.6145736340000001</v>
      </c>
      <c r="K12969">
        <v>5.129830847</v>
      </c>
      <c r="L12969">
        <v>6.9961362029999998</v>
      </c>
      <c r="M12969">
        <v>7.6875632410000003</v>
      </c>
      <c r="N12969">
        <v>3.4267891920000002</v>
      </c>
      <c r="O12969">
        <v>13.5668709</v>
      </c>
      <c r="P12969">
        <v>1.4137875440000001</v>
      </c>
      <c r="Q12969">
        <v>5.1822815689999997</v>
      </c>
    </row>
    <row r="12970" spans="1:17">
      <c r="A12970" t="s">
        <v>24990</v>
      </c>
      <c r="B12970" t="s">
        <v>3765</v>
      </c>
      <c r="C12970">
        <v>2.3323647410000001</v>
      </c>
      <c r="D12970">
        <v>18.697968509999999</v>
      </c>
      <c r="E12970">
        <v>14.779559620000001</v>
      </c>
      <c r="F12970">
        <v>20.00126062</v>
      </c>
      <c r="G12970">
        <v>11.730260810000001</v>
      </c>
      <c r="H12970">
        <v>5.9343887239999997</v>
      </c>
      <c r="I12970">
        <v>12.96758273</v>
      </c>
      <c r="J12970">
        <v>28.92068772</v>
      </c>
      <c r="K12970">
        <v>18.251822270000002</v>
      </c>
      <c r="L12970">
        <v>6.355428399</v>
      </c>
      <c r="M12970">
        <v>1.9587236260000001</v>
      </c>
      <c r="N12970">
        <v>12.02172642</v>
      </c>
      <c r="O12970">
        <v>3.7131246290000002</v>
      </c>
      <c r="P12970">
        <v>40.176181530000001</v>
      </c>
      <c r="Q12970">
        <v>16.935306990000001</v>
      </c>
    </row>
    <row r="12971" spans="1:17">
      <c r="A12971" t="s">
        <v>24991</v>
      </c>
      <c r="B12971" t="s">
        <v>9284</v>
      </c>
      <c r="C12971">
        <v>4.0242794450000003</v>
      </c>
      <c r="D12971">
        <v>1.0452217180000001</v>
      </c>
      <c r="E12971">
        <v>0.95961183900000002</v>
      </c>
      <c r="F12971">
        <v>0.96334236699999998</v>
      </c>
      <c r="G12971">
        <v>1.0783206279999999</v>
      </c>
      <c r="H12971">
        <v>0.21317867800000001</v>
      </c>
      <c r="I12971">
        <v>4.0473693229999999</v>
      </c>
      <c r="J12971">
        <v>2.0230460199999998</v>
      </c>
      <c r="K12971">
        <v>2.3292307810000001</v>
      </c>
      <c r="L12971">
        <v>1.928999291</v>
      </c>
      <c r="M12971">
        <v>1.0654884849999999</v>
      </c>
      <c r="N12971">
        <v>0.97505525199999998</v>
      </c>
      <c r="O12971">
        <v>2.3052423900000001</v>
      </c>
      <c r="P12971">
        <v>1.623931671</v>
      </c>
      <c r="Q12971">
        <v>1.5263003340000001</v>
      </c>
    </row>
    <row r="12972" spans="1:17">
      <c r="A12972" t="s">
        <v>24992</v>
      </c>
      <c r="B12972" t="s">
        <v>5929</v>
      </c>
      <c r="C12972">
        <v>0.76618614500000004</v>
      </c>
      <c r="D12972">
        <v>1.018415311</v>
      </c>
      <c r="E12972">
        <v>1.263450119</v>
      </c>
      <c r="F12972">
        <v>0.93863588899999995</v>
      </c>
      <c r="G12972">
        <v>1.190754058</v>
      </c>
      <c r="H12972">
        <v>0.58851553400000001</v>
      </c>
      <c r="I12972">
        <v>1.676016387</v>
      </c>
      <c r="J12972">
        <v>5.3906987989999999</v>
      </c>
      <c r="K12972">
        <v>1.390320574</v>
      </c>
      <c r="L12972">
        <v>1.210301461</v>
      </c>
      <c r="M12972">
        <v>2.941459863</v>
      </c>
      <c r="N12972">
        <v>1.5111880639999999</v>
      </c>
      <c r="O12972">
        <v>0.42426724500000002</v>
      </c>
      <c r="P12972">
        <v>2.2990441229999998</v>
      </c>
      <c r="Q12972">
        <v>1.316752608</v>
      </c>
    </row>
    <row r="12973" spans="1:17">
      <c r="A12973" t="s">
        <v>24993</v>
      </c>
      <c r="B12973" t="s">
        <v>9448</v>
      </c>
      <c r="C12973">
        <v>25.331900520000001</v>
      </c>
      <c r="D12973">
        <v>24.378559970000001</v>
      </c>
      <c r="E12973">
        <v>24.958378029999999</v>
      </c>
      <c r="F12973">
        <v>26.048383279999999</v>
      </c>
      <c r="G12973">
        <v>24.659991560000002</v>
      </c>
      <c r="H12973">
        <v>21.771948340000002</v>
      </c>
      <c r="I12973">
        <v>34.382514200000003</v>
      </c>
      <c r="J12973">
        <v>35.391429270000003</v>
      </c>
      <c r="K12973">
        <v>62.926285389999997</v>
      </c>
      <c r="L12973">
        <v>76.482068080000005</v>
      </c>
      <c r="M12973">
        <v>13.02676275</v>
      </c>
      <c r="N12973">
        <v>15.880399730000001</v>
      </c>
      <c r="O12973">
        <v>14.64277948</v>
      </c>
      <c r="P12973">
        <v>17.466905489999998</v>
      </c>
      <c r="Q12973">
        <v>22.19978863</v>
      </c>
    </row>
    <row r="12974" spans="1:17">
      <c r="A12974" t="e">
        <v>#N/A</v>
      </c>
      <c r="B12974" t="s">
        <v>24994</v>
      </c>
      <c r="C12974">
        <v>0</v>
      </c>
      <c r="D12974">
        <v>0</v>
      </c>
      <c r="E12974">
        <v>0.42245633599999999</v>
      </c>
      <c r="F12974">
        <v>0</v>
      </c>
      <c r="G12974">
        <v>0</v>
      </c>
      <c r="H12974">
        <v>0</v>
      </c>
      <c r="I12974">
        <v>0</v>
      </c>
      <c r="J12974">
        <v>0.50339339100000002</v>
      </c>
      <c r="K12974">
        <v>1.8014009369999999</v>
      </c>
      <c r="L12974">
        <v>7.5271440859999998</v>
      </c>
      <c r="M12974">
        <v>0</v>
      </c>
      <c r="N12974">
        <v>0</v>
      </c>
      <c r="O12974">
        <v>0</v>
      </c>
      <c r="P12974">
        <v>0</v>
      </c>
      <c r="Q12974">
        <v>2.7297294440000002</v>
      </c>
    </row>
    <row r="12975" spans="1:17">
      <c r="A12975" t="e">
        <v>#N/A</v>
      </c>
      <c r="B12975" t="s">
        <v>24995</v>
      </c>
      <c r="C12975">
        <v>1.2514373700000001</v>
      </c>
      <c r="D12975">
        <v>0</v>
      </c>
      <c r="E12975">
        <v>0.33284438599999999</v>
      </c>
      <c r="F12975">
        <v>8.5172516000000004E-2</v>
      </c>
      <c r="G12975">
        <v>0.54024952699999995</v>
      </c>
      <c r="H12975">
        <v>0.24031051</v>
      </c>
      <c r="I12975">
        <v>0</v>
      </c>
      <c r="J12975">
        <v>1.2691615190000001</v>
      </c>
      <c r="K12975">
        <v>1.703142704</v>
      </c>
      <c r="L12975">
        <v>1.581460576</v>
      </c>
      <c r="M12975">
        <v>0</v>
      </c>
      <c r="N12975">
        <v>0.77133557399999997</v>
      </c>
      <c r="O12975">
        <v>0</v>
      </c>
      <c r="P12975">
        <v>0.28163290499999999</v>
      </c>
      <c r="Q12975">
        <v>0</v>
      </c>
    </row>
    <row r="12976" spans="1:17">
      <c r="A12976" t="e">
        <v>#N/A</v>
      </c>
      <c r="B12976" t="s">
        <v>24996</v>
      </c>
      <c r="C12976">
        <v>31.949303619999998</v>
      </c>
      <c r="D12976">
        <v>1.5728534460000001</v>
      </c>
      <c r="E12976">
        <v>0.69239262000000001</v>
      </c>
      <c r="F12976">
        <v>0.48321370000000002</v>
      </c>
      <c r="G12976">
        <v>1.2260103870000001</v>
      </c>
      <c r="H12976">
        <v>0.90891080999999996</v>
      </c>
      <c r="I12976">
        <v>10.353843360000001</v>
      </c>
      <c r="J12976">
        <v>1.8001001489999999</v>
      </c>
      <c r="K12976">
        <v>5.3680715589999997</v>
      </c>
      <c r="L12976">
        <v>20.561253189999999</v>
      </c>
      <c r="M12976">
        <v>4.5428276969999999</v>
      </c>
      <c r="N12976">
        <v>1.8233577329999999</v>
      </c>
      <c r="O12976">
        <v>13.104873639999999</v>
      </c>
      <c r="P12976">
        <v>1.8641031830000001</v>
      </c>
      <c r="Q12976">
        <v>3.2537749250000001</v>
      </c>
    </row>
    <row r="12977" spans="1:17">
      <c r="A12977" t="e">
        <v>#N/A</v>
      </c>
      <c r="B12977" t="s">
        <v>24997</v>
      </c>
      <c r="C12977">
        <v>0</v>
      </c>
      <c r="D12977">
        <v>0</v>
      </c>
      <c r="E12977">
        <v>0</v>
      </c>
      <c r="F12977">
        <v>0</v>
      </c>
      <c r="G12977">
        <v>0.87321964299999999</v>
      </c>
      <c r="H12977">
        <v>0</v>
      </c>
      <c r="I12977">
        <v>0</v>
      </c>
      <c r="J12977">
        <v>0</v>
      </c>
      <c r="K12977">
        <v>0</v>
      </c>
      <c r="L12977">
        <v>0</v>
      </c>
      <c r="M12977">
        <v>0</v>
      </c>
      <c r="N12977">
        <v>0</v>
      </c>
      <c r="O12977">
        <v>0</v>
      </c>
      <c r="P12977">
        <v>0</v>
      </c>
      <c r="Q12977">
        <v>0</v>
      </c>
    </row>
    <row r="12978" spans="1:17">
      <c r="A12978" t="e">
        <v>#N/A</v>
      </c>
      <c r="B12978" t="s">
        <v>24998</v>
      </c>
      <c r="C12978">
        <v>93.925570089999994</v>
      </c>
      <c r="D12978">
        <v>2.9725226679999999</v>
      </c>
      <c r="E12978">
        <v>5.0755764890000004</v>
      </c>
      <c r="F12978">
        <v>4.0587624880000002</v>
      </c>
      <c r="G12978">
        <v>5.4063959840000004</v>
      </c>
      <c r="H12978">
        <v>2.2903239910000002</v>
      </c>
      <c r="I12978">
        <v>26.090190119999999</v>
      </c>
      <c r="J12978">
        <v>10.016983290000001</v>
      </c>
      <c r="K12978">
        <v>11.497750379999999</v>
      </c>
      <c r="L12978">
        <v>49.927338390000003</v>
      </c>
      <c r="M12978">
        <v>5.7236348960000001</v>
      </c>
      <c r="N12978">
        <v>10.29189994</v>
      </c>
      <c r="O12978">
        <v>44.580225390000003</v>
      </c>
      <c r="P12978">
        <v>3.8025525820000001</v>
      </c>
      <c r="Q12978">
        <v>17.42296627</v>
      </c>
    </row>
    <row r="12979" spans="1:17">
      <c r="A12979" t="s">
        <v>24999</v>
      </c>
      <c r="B12979" t="s">
        <v>25000</v>
      </c>
      <c r="C12979">
        <v>89.07289514</v>
      </c>
      <c r="D12979">
        <v>37.073423609999999</v>
      </c>
      <c r="E12979">
        <v>20.101190389999999</v>
      </c>
      <c r="F12979">
        <v>12.12455814</v>
      </c>
      <c r="G12979">
        <v>17.478661150000001</v>
      </c>
      <c r="H12979">
        <v>60.643063900000001</v>
      </c>
      <c r="I12979">
        <v>118.087952</v>
      </c>
      <c r="J12979">
        <v>57.998815010000001</v>
      </c>
      <c r="K12979">
        <v>189.18241990000001</v>
      </c>
      <c r="L12979">
        <v>103.1825503</v>
      </c>
      <c r="M12979">
        <v>98.442779270000003</v>
      </c>
      <c r="N12979">
        <v>30.27870235</v>
      </c>
      <c r="O12979">
        <v>88.183808229999997</v>
      </c>
      <c r="P12979">
        <v>70.260967239999999</v>
      </c>
      <c r="Q12979">
        <v>83.497606520000005</v>
      </c>
    </row>
    <row r="12980" spans="1:17">
      <c r="A12980" t="s">
        <v>25001</v>
      </c>
      <c r="B12980" t="s">
        <v>25002</v>
      </c>
      <c r="C12980">
        <v>7.7083403080000004</v>
      </c>
      <c r="D12980">
        <v>1.707655476</v>
      </c>
      <c r="E12980">
        <v>0.41003694800000001</v>
      </c>
      <c r="F12980">
        <v>0.47216495000000003</v>
      </c>
      <c r="G12980">
        <v>0.46588013299999997</v>
      </c>
      <c r="H12980">
        <v>8.2891987270000005</v>
      </c>
      <c r="I12980">
        <v>0.84309177099999999</v>
      </c>
      <c r="J12980">
        <v>0.39087568900000003</v>
      </c>
      <c r="K12980">
        <v>1.74844328</v>
      </c>
      <c r="L12980">
        <v>4.139987788</v>
      </c>
      <c r="M12980">
        <v>5.5486941190000003</v>
      </c>
      <c r="N12980">
        <v>0.498866592</v>
      </c>
      <c r="O12980">
        <v>4.0549891330000003</v>
      </c>
      <c r="P12980">
        <v>0.69389721800000004</v>
      </c>
      <c r="Q12980">
        <v>2.781954786</v>
      </c>
    </row>
    <row r="12981" spans="1:17">
      <c r="A12981" t="s">
        <v>25003</v>
      </c>
      <c r="B12981" t="s">
        <v>25004</v>
      </c>
      <c r="C12981">
        <v>0</v>
      </c>
      <c r="D12981">
        <v>0.914876421</v>
      </c>
      <c r="E12981">
        <v>3.0754821290000001</v>
      </c>
      <c r="F12981">
        <v>1.6864158140000001</v>
      </c>
      <c r="G12981">
        <v>2.139388125</v>
      </c>
      <c r="H12981">
        <v>0</v>
      </c>
      <c r="I12981">
        <v>6.022485552</v>
      </c>
      <c r="J12981">
        <v>9.9470534050000001</v>
      </c>
      <c r="K12981">
        <v>5.6203709220000002</v>
      </c>
      <c r="L12981">
        <v>5.2188198999999997</v>
      </c>
      <c r="M12981">
        <v>0</v>
      </c>
      <c r="N12981">
        <v>2.036325916</v>
      </c>
      <c r="O12981">
        <v>4.5736009009999998</v>
      </c>
      <c r="P12981">
        <v>2.4783695649999999</v>
      </c>
      <c r="Q12981">
        <v>0</v>
      </c>
    </row>
    <row r="12982" spans="1:17">
      <c r="A12982" t="e">
        <v>#N/A</v>
      </c>
      <c r="B12982" t="s">
        <v>25005</v>
      </c>
      <c r="C12982">
        <v>154.8653745</v>
      </c>
      <c r="D12982">
        <v>0.816853948</v>
      </c>
      <c r="E12982">
        <v>0.392280884</v>
      </c>
      <c r="F12982">
        <v>0</v>
      </c>
      <c r="G12982">
        <v>1.2734453130000001</v>
      </c>
      <c r="H12982">
        <v>1.4161155030000001</v>
      </c>
      <c r="I12982">
        <v>64.526630909999994</v>
      </c>
      <c r="J12982">
        <v>0.93487344000000006</v>
      </c>
      <c r="K12982">
        <v>117.0910609</v>
      </c>
      <c r="L12982">
        <v>172.40744309999999</v>
      </c>
      <c r="M12982">
        <v>70.778877949999995</v>
      </c>
      <c r="N12982">
        <v>2.2726851739999998</v>
      </c>
      <c r="O12982">
        <v>24.5014334</v>
      </c>
      <c r="P12982">
        <v>6.0852824139999999</v>
      </c>
      <c r="Q12982">
        <v>2.5347487690000001</v>
      </c>
    </row>
    <row r="12983" spans="1:17">
      <c r="A12983" t="s">
        <v>25006</v>
      </c>
      <c r="B12983" t="s">
        <v>5169</v>
      </c>
      <c r="C12983">
        <v>7.1796140739999998</v>
      </c>
      <c r="D12983">
        <v>3.1648199780000001</v>
      </c>
      <c r="E12983">
        <v>1.83161839</v>
      </c>
      <c r="F12983">
        <v>2.6227151499999999</v>
      </c>
      <c r="G12983">
        <v>2.94765202</v>
      </c>
      <c r="H12983">
        <v>9.9884251210000006</v>
      </c>
      <c r="I12983">
        <v>4.380377996</v>
      </c>
      <c r="J12983">
        <v>1.402393083</v>
      </c>
      <c r="K12983">
        <v>24.06214031</v>
      </c>
      <c r="L12983">
        <v>7.313939543</v>
      </c>
      <c r="M12983">
        <v>9.7033735819999993</v>
      </c>
      <c r="N12983">
        <v>2.0590842149999999</v>
      </c>
      <c r="O12983">
        <v>236.2662023</v>
      </c>
      <c r="P12983">
        <v>2.6379665409999999</v>
      </c>
      <c r="Q12983">
        <v>135.0714874</v>
      </c>
    </row>
    <row r="12984" spans="1:17">
      <c r="A12984" t="s">
        <v>25007</v>
      </c>
      <c r="B12984" t="s">
        <v>6451</v>
      </c>
      <c r="C12984">
        <v>262.22741739999998</v>
      </c>
      <c r="D12984">
        <v>4.7993517179999996</v>
      </c>
      <c r="E12984">
        <v>3.7933347099999999</v>
      </c>
      <c r="F12984">
        <v>2.641744262</v>
      </c>
      <c r="G12984">
        <v>4.2865700139999996</v>
      </c>
      <c r="H12984">
        <v>59.108506339999998</v>
      </c>
      <c r="I12984">
        <v>121.7661013</v>
      </c>
      <c r="J12984">
        <v>9.1546076779999996</v>
      </c>
      <c r="K12984">
        <v>69.410045269999998</v>
      </c>
      <c r="L12984">
        <v>196.77517649999999</v>
      </c>
      <c r="M12984">
        <v>157.6783222</v>
      </c>
      <c r="N12984">
        <v>7.1772142949999997</v>
      </c>
      <c r="O12984">
        <v>747.77125120000005</v>
      </c>
      <c r="P12984">
        <v>5.4849162500000004</v>
      </c>
      <c r="Q12984">
        <v>90.907448759999994</v>
      </c>
    </row>
    <row r="12985" spans="1:17">
      <c r="A12985" t="s">
        <v>25008</v>
      </c>
      <c r="B12985" t="s">
        <v>25009</v>
      </c>
      <c r="C12985">
        <v>346.36556880000001</v>
      </c>
      <c r="D12985">
        <v>52.38405315</v>
      </c>
      <c r="E12985">
        <v>92.122736579999994</v>
      </c>
      <c r="F12985">
        <v>51.227147029999998</v>
      </c>
      <c r="G12985">
        <v>55.21001613</v>
      </c>
      <c r="H12985">
        <v>199.53524250000001</v>
      </c>
      <c r="I12985">
        <v>121.42107970000001</v>
      </c>
      <c r="J12985">
        <v>88.239989890000004</v>
      </c>
      <c r="K12985">
        <v>234.18212170000001</v>
      </c>
      <c r="L12985">
        <v>448.2292898</v>
      </c>
      <c r="M12985">
        <v>204.57378919999999</v>
      </c>
      <c r="N12985">
        <v>64.045734460000006</v>
      </c>
      <c r="O12985">
        <v>549.56978570000001</v>
      </c>
      <c r="P12985">
        <v>59.960553990000001</v>
      </c>
      <c r="Q12985">
        <v>157.97208459999999</v>
      </c>
    </row>
    <row r="12986" spans="1:17">
      <c r="A12986" t="s">
        <v>25010</v>
      </c>
      <c r="B12986" t="s">
        <v>5168</v>
      </c>
      <c r="C12986">
        <v>38.905130159999999</v>
      </c>
      <c r="D12986">
        <v>30.808155670000001</v>
      </c>
      <c r="E12986">
        <v>45.130894240000003</v>
      </c>
      <c r="F12986">
        <v>43.813260460000002</v>
      </c>
      <c r="G12986">
        <v>48.863341030000001</v>
      </c>
      <c r="H12986">
        <v>12.8999919</v>
      </c>
      <c r="I12986">
        <v>54.97412207</v>
      </c>
      <c r="J12986">
        <v>54.619802970000002</v>
      </c>
      <c r="K12986">
        <v>26.09027266</v>
      </c>
      <c r="L12986">
        <v>35.652265839999998</v>
      </c>
      <c r="M12986">
        <v>20.641423509999999</v>
      </c>
      <c r="N12986">
        <v>76.645210390000003</v>
      </c>
      <c r="O12986">
        <v>32.917080800000001</v>
      </c>
      <c r="P12986">
        <v>80.648523949999998</v>
      </c>
      <c r="Q12986">
        <v>39.7016706</v>
      </c>
    </row>
    <row r="12987" spans="1:17">
      <c r="A12987" t="s">
        <v>25006</v>
      </c>
      <c r="B12987" t="s">
        <v>25011</v>
      </c>
      <c r="C12987">
        <v>0</v>
      </c>
      <c r="D12987">
        <v>3.8297152520000002</v>
      </c>
      <c r="E12987">
        <v>0.81740388799999997</v>
      </c>
      <c r="F12987">
        <v>2.0916785290000002</v>
      </c>
      <c r="G12987">
        <v>3.3168808140000001</v>
      </c>
      <c r="H12987">
        <v>7.3769737839999996</v>
      </c>
      <c r="I12987">
        <v>2.8011560709999999</v>
      </c>
      <c r="J12987">
        <v>0</v>
      </c>
      <c r="K12987">
        <v>6.0996273570000001</v>
      </c>
      <c r="L12987">
        <v>6.0683952320000003</v>
      </c>
      <c r="M12987">
        <v>0</v>
      </c>
      <c r="N12987">
        <v>1.6574745829999999</v>
      </c>
      <c r="O12987">
        <v>2.1272562330000002</v>
      </c>
      <c r="P12987">
        <v>1.4409125380000001</v>
      </c>
      <c r="Q12987">
        <v>2.6408545320000001</v>
      </c>
    </row>
    <row r="12988" spans="1:17">
      <c r="A12988" t="s">
        <v>25012</v>
      </c>
      <c r="B12988" t="s">
        <v>25013</v>
      </c>
      <c r="C12988">
        <v>12.67611035</v>
      </c>
      <c r="D12988">
        <v>1.699689636</v>
      </c>
      <c r="E12988">
        <v>1.9164093579999999</v>
      </c>
      <c r="F12988">
        <v>1.1351748880000001</v>
      </c>
      <c r="G12988">
        <v>2.0737203150000001</v>
      </c>
      <c r="H12988">
        <v>3.2669029699999999</v>
      </c>
      <c r="I12988">
        <v>3.6485170949999999</v>
      </c>
      <c r="J12988">
        <v>3.0447574409999998</v>
      </c>
      <c r="K12988">
        <v>4.9182028799999999</v>
      </c>
      <c r="L12988">
        <v>7.0610043070000001</v>
      </c>
      <c r="M12988">
        <v>8.6443993100000007</v>
      </c>
      <c r="N12988">
        <v>2.528958882</v>
      </c>
      <c r="O12988">
        <v>7.5734102160000001</v>
      </c>
      <c r="P12988">
        <v>2.0269379519999999</v>
      </c>
      <c r="Q12988">
        <v>5.0449280840000004</v>
      </c>
    </row>
    <row r="12989" spans="1:17">
      <c r="A12989" t="s">
        <v>25014</v>
      </c>
      <c r="B12989" t="s">
        <v>25015</v>
      </c>
      <c r="C12989">
        <v>8.3364383790000005</v>
      </c>
      <c r="D12989">
        <v>3.2674157899999998</v>
      </c>
      <c r="E12989">
        <v>1.5009007729999999</v>
      </c>
      <c r="F12989">
        <v>2.0076378739999998</v>
      </c>
      <c r="G12989">
        <v>1.3288125</v>
      </c>
      <c r="H12989">
        <v>8.3735525410000005</v>
      </c>
      <c r="I12989">
        <v>14.027528459999999</v>
      </c>
      <c r="J12989">
        <v>2.0323335660000001</v>
      </c>
      <c r="K12989">
        <v>4.0727325519999997</v>
      </c>
      <c r="L12989">
        <v>4.4570666839999999</v>
      </c>
      <c r="M12989">
        <v>16.002181100000001</v>
      </c>
      <c r="N12989">
        <v>0.39524959599999998</v>
      </c>
      <c r="O12989">
        <v>10.65279713</v>
      </c>
      <c r="P12989">
        <v>2.886299959</v>
      </c>
      <c r="Q12989">
        <v>7.4940398400000001</v>
      </c>
    </row>
    <row r="12990" spans="1:17">
      <c r="A12990" t="e">
        <v>#N/A</v>
      </c>
      <c r="B12990" t="s">
        <v>25016</v>
      </c>
      <c r="C12990">
        <v>2.7716398120000001</v>
      </c>
      <c r="D12990">
        <v>9.2101653139999993</v>
      </c>
      <c r="E12990">
        <v>0</v>
      </c>
      <c r="F12990">
        <v>0</v>
      </c>
      <c r="G12990">
        <v>0.47861031900000001</v>
      </c>
      <c r="H12990">
        <v>2.12892532</v>
      </c>
      <c r="I12990">
        <v>0</v>
      </c>
      <c r="J12990">
        <v>0</v>
      </c>
      <c r="K12990">
        <v>2.514707348</v>
      </c>
      <c r="L12990">
        <v>0</v>
      </c>
      <c r="M12990">
        <v>0</v>
      </c>
      <c r="N12990">
        <v>0</v>
      </c>
      <c r="O12990">
        <v>3.0695308059999999</v>
      </c>
      <c r="P12990">
        <v>0.41583382000000002</v>
      </c>
      <c r="Q12990">
        <v>0</v>
      </c>
    </row>
    <row r="12991" spans="1:17">
      <c r="A12991" t="s">
        <v>25017</v>
      </c>
      <c r="B12991" t="s">
        <v>25018</v>
      </c>
      <c r="C12991">
        <v>1.566274331</v>
      </c>
      <c r="D12991">
        <v>1.734911039</v>
      </c>
      <c r="E12991">
        <v>0.94425133100000003</v>
      </c>
      <c r="F12991">
        <v>0.28426731</v>
      </c>
      <c r="G12991">
        <v>0.45077710199999999</v>
      </c>
      <c r="H12991">
        <v>1.604095437</v>
      </c>
      <c r="I12991">
        <v>0</v>
      </c>
      <c r="J12991">
        <v>0.26474292100000002</v>
      </c>
      <c r="K12991">
        <v>1.4210798790000001</v>
      </c>
      <c r="L12991">
        <v>2.639099823</v>
      </c>
      <c r="M12991">
        <v>2.0043576060000001</v>
      </c>
      <c r="N12991">
        <v>0.51487380900000002</v>
      </c>
      <c r="O12991">
        <v>2.8910245899999998</v>
      </c>
      <c r="P12991">
        <v>0.15666052899999999</v>
      </c>
      <c r="Q12991">
        <v>1.7945124029999999</v>
      </c>
    </row>
    <row r="12992" spans="1:17">
      <c r="A12992" t="s">
        <v>25019</v>
      </c>
      <c r="B12992" t="s">
        <v>8333</v>
      </c>
      <c r="C12992">
        <v>13.99066097</v>
      </c>
      <c r="D12992">
        <v>3.2100927060000002</v>
      </c>
      <c r="E12992">
        <v>3.2958239050000002</v>
      </c>
      <c r="F12992">
        <v>2.3805022579999999</v>
      </c>
      <c r="G12992">
        <v>2.8904820400000002</v>
      </c>
      <c r="H12992">
        <v>5.4691357360000001</v>
      </c>
      <c r="I12992">
        <v>12.023110900000001</v>
      </c>
      <c r="J12992">
        <v>10.19820803</v>
      </c>
      <c r="K12992">
        <v>13.48707682</v>
      </c>
      <c r="L12992">
        <v>14.04945466</v>
      </c>
      <c r="M12992">
        <v>3.8365320409999999</v>
      </c>
      <c r="N12992">
        <v>7.5145723469999997</v>
      </c>
      <c r="O12992">
        <v>8.8539158400000009</v>
      </c>
      <c r="P12992">
        <v>5.2101235560000001</v>
      </c>
      <c r="Q12992">
        <v>6.3545062919999999</v>
      </c>
    </row>
    <row r="12993" spans="1:17">
      <c r="A12993" t="s">
        <v>25020</v>
      </c>
      <c r="B12993" t="s">
        <v>5615</v>
      </c>
      <c r="C12993">
        <v>0.61791670600000004</v>
      </c>
      <c r="D12993">
        <v>0.36503797399999999</v>
      </c>
      <c r="E12993">
        <v>0.65738841400000003</v>
      </c>
      <c r="F12993">
        <v>0.14018419100000001</v>
      </c>
      <c r="G12993">
        <v>0.284540399</v>
      </c>
      <c r="H12993">
        <v>0.31641882599999999</v>
      </c>
      <c r="I12993">
        <v>2.10261341</v>
      </c>
      <c r="J12993">
        <v>2.6372290170000001</v>
      </c>
      <c r="K12993">
        <v>0.56063550299999998</v>
      </c>
      <c r="L12993">
        <v>0.65072567299999995</v>
      </c>
      <c r="M12993">
        <v>0</v>
      </c>
      <c r="N12993">
        <v>1.0410144960000001</v>
      </c>
      <c r="O12993">
        <v>0</v>
      </c>
      <c r="P12993">
        <v>0.61804727299999995</v>
      </c>
      <c r="Q12993">
        <v>0.99114365800000004</v>
      </c>
    </row>
    <row r="12994" spans="1:17">
      <c r="A12994" t="s">
        <v>25021</v>
      </c>
      <c r="B12994" t="s">
        <v>9405</v>
      </c>
      <c r="C12994">
        <v>9.8684775439999992</v>
      </c>
      <c r="D12994">
        <v>0.90299490900000001</v>
      </c>
      <c r="E12994">
        <v>0.79882652700000001</v>
      </c>
      <c r="F12994">
        <v>1.168080217</v>
      </c>
      <c r="G12994">
        <v>0.66682227299999997</v>
      </c>
      <c r="H12994">
        <v>0.49435304800000002</v>
      </c>
      <c r="I12994">
        <v>1.5642819619999999</v>
      </c>
      <c r="J12994">
        <v>4.4058035589999998</v>
      </c>
      <c r="K12994">
        <v>3.2116405270000001</v>
      </c>
      <c r="L12994">
        <v>9.2176559269999991</v>
      </c>
      <c r="M12994">
        <v>1.6472175229999999</v>
      </c>
      <c r="N12994">
        <v>1.877651169</v>
      </c>
      <c r="O12994">
        <v>3.0886655439999999</v>
      </c>
      <c r="P12994">
        <v>1.3196513270000001</v>
      </c>
      <c r="Q12994">
        <v>0.88485775200000005</v>
      </c>
    </row>
    <row r="12995" spans="1:17">
      <c r="A12995" t="s">
        <v>25022</v>
      </c>
      <c r="B12995" t="s">
        <v>4758</v>
      </c>
      <c r="C12995">
        <v>3.5435404799999999</v>
      </c>
      <c r="D12995">
        <v>0.89715755900000005</v>
      </c>
      <c r="E12995">
        <v>0.62472581999999999</v>
      </c>
      <c r="F12995">
        <v>0.63393909800000003</v>
      </c>
      <c r="G12995">
        <v>0.29721008500000001</v>
      </c>
      <c r="H12995">
        <v>0.777665783</v>
      </c>
      <c r="I12995">
        <v>1.3288151500000001</v>
      </c>
      <c r="J12995">
        <v>0.50055493799999995</v>
      </c>
      <c r="K12995">
        <v>1.331950288</v>
      </c>
      <c r="L12995">
        <v>2.3669568070000002</v>
      </c>
      <c r="M12995">
        <v>0.583027776</v>
      </c>
      <c r="N12995">
        <v>0.73635222499999997</v>
      </c>
      <c r="O12995">
        <v>1.569757603</v>
      </c>
      <c r="P12995">
        <v>0.62278225200000004</v>
      </c>
      <c r="Q12995">
        <v>0.55678717799999999</v>
      </c>
    </row>
    <row r="12996" spans="1:17">
      <c r="A12996" t="s">
        <v>25023</v>
      </c>
      <c r="B12996" t="s">
        <v>9024</v>
      </c>
      <c r="C12996">
        <v>7.8117674319999999</v>
      </c>
      <c r="D12996">
        <v>4.830092907</v>
      </c>
      <c r="E12996">
        <v>3.485562952</v>
      </c>
      <c r="F12996">
        <v>5.7293065009999999</v>
      </c>
      <c r="G12996">
        <v>4.1877727269999996</v>
      </c>
      <c r="H12996">
        <v>6.0450780369999997</v>
      </c>
      <c r="I12996">
        <v>5.6110113840000002</v>
      </c>
      <c r="J12996">
        <v>3.9612028779999999</v>
      </c>
      <c r="K12996">
        <v>4.178517813</v>
      </c>
      <c r="L12996">
        <v>4.56757247</v>
      </c>
      <c r="M12996">
        <v>1.566647101</v>
      </c>
      <c r="N12996">
        <v>2.5008519859999998</v>
      </c>
      <c r="O12996">
        <v>4.1319940380000002</v>
      </c>
      <c r="P12996">
        <v>3.3061254080000002</v>
      </c>
      <c r="Q12996">
        <v>3.8472076190000002</v>
      </c>
    </row>
    <row r="12997" spans="1:17">
      <c r="A12997" t="s">
        <v>25024</v>
      </c>
      <c r="B12997" t="s">
        <v>9478</v>
      </c>
      <c r="C12997">
        <v>7.9508082040000003</v>
      </c>
      <c r="D12997">
        <v>1.2951251720000001</v>
      </c>
      <c r="E12997">
        <v>1.3683183720000001</v>
      </c>
      <c r="F12997">
        <v>1.4324030130000001</v>
      </c>
      <c r="G12997">
        <v>1.1306694509999999</v>
      </c>
      <c r="H12997">
        <v>0.35924107900000002</v>
      </c>
      <c r="I12997">
        <v>5.4563855510000003</v>
      </c>
      <c r="J12997">
        <v>4.8024755670000001</v>
      </c>
      <c r="K12997">
        <v>6.2590012159999997</v>
      </c>
      <c r="L12997">
        <v>6.5013611429999996</v>
      </c>
      <c r="M12997">
        <v>1.346642299</v>
      </c>
      <c r="N12997">
        <v>2.680893406</v>
      </c>
      <c r="O12997">
        <v>5.1796159700000004</v>
      </c>
      <c r="P12997">
        <v>2.9470985770000002</v>
      </c>
      <c r="Q12997">
        <v>3.215083377</v>
      </c>
    </row>
    <row r="12998" spans="1:17">
      <c r="A12998" t="s">
        <v>25025</v>
      </c>
      <c r="B12998" t="s">
        <v>6798</v>
      </c>
      <c r="C12998">
        <v>7.2877823289999997</v>
      </c>
      <c r="D12998">
        <v>1.973262869</v>
      </c>
      <c r="E12998">
        <v>3.9628061049999999</v>
      </c>
      <c r="F12998">
        <v>3.472032558</v>
      </c>
      <c r="G12998">
        <v>2.586841851</v>
      </c>
      <c r="H12998">
        <v>4.664851069</v>
      </c>
      <c r="I12998">
        <v>5.3139578399999996</v>
      </c>
      <c r="J12998">
        <v>3.6954997170000001</v>
      </c>
      <c r="K12998">
        <v>1.836722524</v>
      </c>
      <c r="L12998">
        <v>4.6048410879999997</v>
      </c>
      <c r="M12998">
        <v>10.103337870000001</v>
      </c>
      <c r="N12998">
        <v>5.5400043309999996</v>
      </c>
      <c r="O12998">
        <v>8.0710604139999997</v>
      </c>
      <c r="P12998">
        <v>4.8595481669999998</v>
      </c>
      <c r="Q12998">
        <v>10.019712780000001</v>
      </c>
    </row>
    <row r="12999" spans="1:17">
      <c r="A12999" t="s">
        <v>25026</v>
      </c>
      <c r="B12999" t="s">
        <v>25027</v>
      </c>
      <c r="C12999">
        <v>5.6059864069999996</v>
      </c>
      <c r="D12999">
        <v>0.82794246299999996</v>
      </c>
      <c r="E12999">
        <v>0</v>
      </c>
      <c r="F12999">
        <v>0</v>
      </c>
      <c r="G12999">
        <v>0.32268297499999998</v>
      </c>
      <c r="H12999">
        <v>0</v>
      </c>
      <c r="I12999">
        <v>0</v>
      </c>
      <c r="J12999">
        <v>0</v>
      </c>
      <c r="K12999">
        <v>0.84771808800000004</v>
      </c>
      <c r="L12999">
        <v>3.542185452</v>
      </c>
      <c r="M12999">
        <v>0</v>
      </c>
      <c r="N12999">
        <v>0.23035360999999999</v>
      </c>
      <c r="O12999">
        <v>2.0695026699999999</v>
      </c>
      <c r="P12999">
        <v>0.56071709599999997</v>
      </c>
      <c r="Q12999">
        <v>5.1383142480000004</v>
      </c>
    </row>
    <row r="13000" spans="1:17">
      <c r="A13000" t="s">
        <v>25028</v>
      </c>
      <c r="B13000" t="s">
        <v>1301</v>
      </c>
      <c r="C13000">
        <v>4.4243887859999997</v>
      </c>
      <c r="D13000">
        <v>3.6703499009999998</v>
      </c>
      <c r="E13000">
        <v>3.3850433409999998</v>
      </c>
      <c r="F13000">
        <v>3.062482938</v>
      </c>
      <c r="G13000">
        <v>3.4461688509999999</v>
      </c>
      <c r="H13000">
        <v>6.0014632859999999</v>
      </c>
      <c r="I13000">
        <v>2.3337646319999998</v>
      </c>
      <c r="J13000">
        <v>3.078881118</v>
      </c>
      <c r="K13000">
        <v>3.3736745140000002</v>
      </c>
      <c r="L13000">
        <v>3.7472720960000001</v>
      </c>
      <c r="M13000">
        <v>3.2525693630000001</v>
      </c>
      <c r="N13000">
        <v>1.8915040139999999</v>
      </c>
      <c r="O13000">
        <v>3.5446188890000001</v>
      </c>
      <c r="P13000">
        <v>5.8329532159999999</v>
      </c>
      <c r="Q13000">
        <v>5.2416778749999997</v>
      </c>
    </row>
    <row r="13001" spans="1:17">
      <c r="A13001" t="s">
        <v>25029</v>
      </c>
      <c r="B13001" t="s">
        <v>1688</v>
      </c>
      <c r="C13001">
        <v>2.3749322610000001</v>
      </c>
      <c r="D13001">
        <v>0.876878359</v>
      </c>
      <c r="E13001">
        <v>1.628278991</v>
      </c>
      <c r="F13001">
        <v>1.6163729840000001</v>
      </c>
      <c r="G13001">
        <v>1.1847516769999999</v>
      </c>
      <c r="H13001">
        <v>1.7228651230000001</v>
      </c>
      <c r="I13001">
        <v>4.2330569379999998</v>
      </c>
      <c r="J13001">
        <v>6.857729773</v>
      </c>
      <c r="K13001">
        <v>3.3518719020000001</v>
      </c>
      <c r="L13001">
        <v>1.8340900609999999</v>
      </c>
      <c r="M13001">
        <v>9.6241183570000004</v>
      </c>
      <c r="N13001">
        <v>0.97587504000000003</v>
      </c>
      <c r="O13001">
        <v>9.6440146799999997</v>
      </c>
      <c r="P13001">
        <v>3.048473746</v>
      </c>
      <c r="Q13001">
        <v>2.9024088149999998</v>
      </c>
    </row>
    <row r="13002" spans="1:17">
      <c r="A13002" t="s">
        <v>25030</v>
      </c>
      <c r="B13002" t="s">
        <v>9422</v>
      </c>
      <c r="C13002">
        <v>9.0741911969999993</v>
      </c>
      <c r="D13002">
        <v>2.3161428389999998</v>
      </c>
      <c r="E13002">
        <v>2.0671806589999999</v>
      </c>
      <c r="F13002">
        <v>2.5106262020000001</v>
      </c>
      <c r="G13002">
        <v>1.3455271230000001</v>
      </c>
      <c r="H13002">
        <v>2.7273836679999999</v>
      </c>
      <c r="I13002">
        <v>2.0137281520000001</v>
      </c>
      <c r="J13002">
        <v>4.8014135329999998</v>
      </c>
      <c r="K13002">
        <v>2.5504429790000001</v>
      </c>
      <c r="L13002">
        <v>3.0537637339999999</v>
      </c>
      <c r="M13002">
        <v>2.27195634</v>
      </c>
      <c r="N13002">
        <v>2.8329587919999999</v>
      </c>
      <c r="O13002">
        <v>4.1508677870000001</v>
      </c>
      <c r="P13002">
        <v>3.3443487080000001</v>
      </c>
      <c r="Q13002">
        <v>4.6106153880000003</v>
      </c>
    </row>
    <row r="13003" spans="1:17">
      <c r="A13003" t="s">
        <v>25031</v>
      </c>
      <c r="B13003" t="s">
        <v>25032</v>
      </c>
      <c r="C13003">
        <v>3.7512119340000001</v>
      </c>
      <c r="D13003">
        <v>3.7773592950000001</v>
      </c>
      <c r="E13003">
        <v>4.8252816230000004</v>
      </c>
      <c r="F13003">
        <v>3.4350335869999999</v>
      </c>
      <c r="G13003">
        <v>3.4154833820000001</v>
      </c>
      <c r="H13003">
        <v>3.0123150590000001</v>
      </c>
      <c r="I13003">
        <v>9.4489864150000002</v>
      </c>
      <c r="J13003">
        <v>7.3925252390000002</v>
      </c>
      <c r="K13003">
        <v>2.6299561150000001</v>
      </c>
      <c r="L13003">
        <v>3.4476101730000002</v>
      </c>
      <c r="M13003">
        <v>1.963807018</v>
      </c>
      <c r="N13003">
        <v>3.4471247960000002</v>
      </c>
      <c r="O13003">
        <v>4.5320570450000002</v>
      </c>
      <c r="P13003">
        <v>4.3489143889999999</v>
      </c>
      <c r="Q13003">
        <v>6.5639736920000002</v>
      </c>
    </row>
    <row r="13004" spans="1:17">
      <c r="A13004" t="s">
        <v>25031</v>
      </c>
      <c r="B13004" t="s">
        <v>6751</v>
      </c>
      <c r="C13004">
        <v>8.6721619319999999</v>
      </c>
      <c r="D13004">
        <v>1.623060994</v>
      </c>
      <c r="E13004">
        <v>1.2089409419999999</v>
      </c>
      <c r="F13004">
        <v>1.1193925870000001</v>
      </c>
      <c r="G13004">
        <v>0.955314514</v>
      </c>
      <c r="H13004">
        <v>2.009838078</v>
      </c>
      <c r="I13004">
        <v>7.1955837520000001</v>
      </c>
      <c r="J13004">
        <v>1.649059885</v>
      </c>
      <c r="K13004">
        <v>4.2054428819999998</v>
      </c>
      <c r="L13004">
        <v>5.2906211870000002</v>
      </c>
      <c r="M13004">
        <v>2.296085251</v>
      </c>
      <c r="N13004">
        <v>1.6588462390000001</v>
      </c>
      <c r="O13004">
        <v>3.9741644329999999</v>
      </c>
      <c r="P13004">
        <v>2.1535434310000001</v>
      </c>
      <c r="Q13004">
        <v>1.7473431049999999</v>
      </c>
    </row>
    <row r="13005" spans="1:17">
      <c r="A13005" t="s">
        <v>25033</v>
      </c>
      <c r="B13005" t="s">
        <v>5150</v>
      </c>
      <c r="C13005">
        <v>6.5778460079999999</v>
      </c>
      <c r="D13005">
        <v>4.3716394090000001</v>
      </c>
      <c r="E13005">
        <v>5.0203259920000001</v>
      </c>
      <c r="F13005">
        <v>5.3722387420000004</v>
      </c>
      <c r="G13005">
        <v>6.1732113489999998</v>
      </c>
      <c r="H13005">
        <v>3.6246280469999999</v>
      </c>
      <c r="I13005">
        <v>5.0048356390000004</v>
      </c>
      <c r="J13005">
        <v>6.4897308630000001</v>
      </c>
      <c r="K13005">
        <v>5.4491130820000002</v>
      </c>
      <c r="L13005">
        <v>3.072020024</v>
      </c>
      <c r="M13005">
        <v>0.54897744699999995</v>
      </c>
      <c r="N13005">
        <v>4.3363588589999997</v>
      </c>
      <c r="O13005">
        <v>4.1175077370000004</v>
      </c>
      <c r="P13005">
        <v>6.9511057740000002</v>
      </c>
      <c r="Q13005">
        <v>10.026651640000001</v>
      </c>
    </row>
    <row r="13006" spans="1:17">
      <c r="A13006" t="s">
        <v>25034</v>
      </c>
      <c r="B13006" t="s">
        <v>6713</v>
      </c>
      <c r="C13006">
        <v>9.0169068120000002</v>
      </c>
      <c r="D13006">
        <v>8.3896964389999997</v>
      </c>
      <c r="E13006">
        <v>5.1801632870000001</v>
      </c>
      <c r="F13006">
        <v>2.2092783589999998</v>
      </c>
      <c r="G13006">
        <v>4.0483326970000002</v>
      </c>
      <c r="H13006">
        <v>0</v>
      </c>
      <c r="I13006">
        <v>7.8897190640000003</v>
      </c>
      <c r="J13006">
        <v>7.3156908520000004</v>
      </c>
      <c r="K13006">
        <v>8.9991383030000005</v>
      </c>
      <c r="L13006">
        <v>3.4184409819999999</v>
      </c>
      <c r="M13006">
        <v>6.9233487599999997</v>
      </c>
      <c r="N13006">
        <v>2.6676758729999999</v>
      </c>
      <c r="O13006">
        <v>5.9916169010000004</v>
      </c>
      <c r="P13006">
        <v>7.5758021639999997</v>
      </c>
      <c r="Q13006">
        <v>6.1985122749999997</v>
      </c>
    </row>
    <row r="13007" spans="1:17">
      <c r="A13007" t="s">
        <v>25034</v>
      </c>
      <c r="B13007" t="s">
        <v>25035</v>
      </c>
      <c r="C13007">
        <v>73.281498670000005</v>
      </c>
      <c r="D13007">
        <v>1.303088078</v>
      </c>
      <c r="E13007">
        <v>0.83438260399999997</v>
      </c>
      <c r="F13007">
        <v>0.76731085499999996</v>
      </c>
      <c r="G13007">
        <v>1.6082442880000001</v>
      </c>
      <c r="H13007">
        <v>0.282382676</v>
      </c>
      <c r="I13007">
        <v>6.076098183</v>
      </c>
      <c r="J13007">
        <v>1.58456887</v>
      </c>
      <c r="K13007">
        <v>7.8940917009999998</v>
      </c>
      <c r="L13007">
        <v>19.047918330000002</v>
      </c>
      <c r="M13007">
        <v>28.227540640000001</v>
      </c>
      <c r="N13007">
        <v>3.3838056769999998</v>
      </c>
      <c r="O13007">
        <v>44.514572569999999</v>
      </c>
      <c r="P13007">
        <v>3.3829376849999999</v>
      </c>
      <c r="Q13007">
        <v>4.5490090680000002</v>
      </c>
    </row>
    <row r="13008" spans="1:17">
      <c r="A13008" t="s">
        <v>25036</v>
      </c>
      <c r="B13008" t="s">
        <v>25037</v>
      </c>
      <c r="C13008">
        <v>0.963205439</v>
      </c>
      <c r="D13008">
        <v>1.547021354</v>
      </c>
      <c r="E13008">
        <v>1.5371006060000001</v>
      </c>
      <c r="F13008">
        <v>1.7044435819999999</v>
      </c>
      <c r="G13008">
        <v>1.4137841840000001</v>
      </c>
      <c r="H13008">
        <v>4.0691645479999998</v>
      </c>
      <c r="I13008">
        <v>0.70233067699999996</v>
      </c>
      <c r="J13008">
        <v>1.0379003090000001</v>
      </c>
      <c r="K13008">
        <v>1.7478315790000001</v>
      </c>
      <c r="L13008">
        <v>2.7387393059999998</v>
      </c>
      <c r="M13008">
        <v>0</v>
      </c>
      <c r="N13008">
        <v>0.83115343500000005</v>
      </c>
      <c r="O13008">
        <v>4.2669162930000004</v>
      </c>
      <c r="P13008">
        <v>0.61417321599999997</v>
      </c>
      <c r="Q13008">
        <v>2.151949976</v>
      </c>
    </row>
    <row r="13009" spans="1:17">
      <c r="A13009" t="s">
        <v>25038</v>
      </c>
      <c r="B13009" t="s">
        <v>1738</v>
      </c>
      <c r="C13009">
        <v>2.8879323920000002</v>
      </c>
      <c r="D13009">
        <v>3.0160761140000001</v>
      </c>
      <c r="E13009">
        <v>1.4045301569999999</v>
      </c>
      <c r="F13009">
        <v>2.920200543</v>
      </c>
      <c r="G13009">
        <v>1.2111088290000001</v>
      </c>
      <c r="H13009">
        <v>1.4260184090000001</v>
      </c>
      <c r="I13009">
        <v>0.60164690799999998</v>
      </c>
      <c r="J13009">
        <v>1.255214689</v>
      </c>
      <c r="K13009">
        <v>2.6202195439999998</v>
      </c>
      <c r="L13009">
        <v>4.6922456639999996</v>
      </c>
      <c r="M13009">
        <v>1.583863003</v>
      </c>
      <c r="N13009">
        <v>0.152571872</v>
      </c>
      <c r="O13009">
        <v>3.1983223089999999</v>
      </c>
      <c r="P13009">
        <v>0.247589367</v>
      </c>
      <c r="Q13009">
        <v>1.134433016</v>
      </c>
    </row>
    <row r="13010" spans="1:17">
      <c r="A13010" t="s">
        <v>25039</v>
      </c>
      <c r="B13010" t="s">
        <v>1739</v>
      </c>
      <c r="C13010">
        <v>35.56291341</v>
      </c>
      <c r="D13010">
        <v>0.78783760700000005</v>
      </c>
      <c r="E13010">
        <v>0.37834625599999999</v>
      </c>
      <c r="F13010">
        <v>0.363060455</v>
      </c>
      <c r="G13010">
        <v>0.53734183300000005</v>
      </c>
      <c r="H13010">
        <v>0.85363259599999997</v>
      </c>
      <c r="I13010">
        <v>2.593104651</v>
      </c>
      <c r="J13010">
        <v>0.45083240200000002</v>
      </c>
      <c r="K13010">
        <v>2.419965951</v>
      </c>
      <c r="L13010">
        <v>2.8088374059999999</v>
      </c>
      <c r="M13010">
        <v>26.45255805</v>
      </c>
      <c r="N13010">
        <v>0.82198301200000001</v>
      </c>
      <c r="O13010">
        <v>26.092663909999999</v>
      </c>
      <c r="P13010">
        <v>0.26677820899999999</v>
      </c>
      <c r="Q13010">
        <v>15.890610150000001</v>
      </c>
    </row>
    <row r="13011" spans="1:17">
      <c r="A13011" t="s">
        <v>25040</v>
      </c>
      <c r="B13011" t="s">
        <v>1740</v>
      </c>
      <c r="C13011">
        <v>21.735491159999999</v>
      </c>
      <c r="D13011">
        <v>0.63596176299999996</v>
      </c>
      <c r="E13011">
        <v>0.43630048599999999</v>
      </c>
      <c r="F13011">
        <v>0.614054086</v>
      </c>
      <c r="G13011">
        <v>0.49572051900000003</v>
      </c>
      <c r="H13011">
        <v>0.47250725799999999</v>
      </c>
      <c r="I13011">
        <v>5.3825590830000003</v>
      </c>
      <c r="J13011">
        <v>5.1988989999999999E-2</v>
      </c>
      <c r="K13011">
        <v>7.441735746</v>
      </c>
      <c r="L13011">
        <v>12.17897395</v>
      </c>
      <c r="M13011">
        <v>23.616388270000002</v>
      </c>
      <c r="N13011">
        <v>0.55609694799999998</v>
      </c>
      <c r="O13011">
        <v>27.70503029</v>
      </c>
      <c r="P13011">
        <v>0.36917123600000001</v>
      </c>
      <c r="Q13011">
        <v>13.25016636</v>
      </c>
    </row>
    <row r="13012" spans="1:17">
      <c r="A13012" t="s">
        <v>25041</v>
      </c>
      <c r="B13012" t="s">
        <v>1741</v>
      </c>
      <c r="C13012">
        <v>0.40172600400000003</v>
      </c>
      <c r="D13012">
        <v>2.2248940209999999</v>
      </c>
      <c r="E13012">
        <v>1.837767253</v>
      </c>
      <c r="F13012">
        <v>1.476434078</v>
      </c>
      <c r="G13012">
        <v>4.0928631439999998</v>
      </c>
      <c r="H13012">
        <v>8.6399576230000008</v>
      </c>
      <c r="I13012">
        <v>0</v>
      </c>
      <c r="J13012">
        <v>0.101853916</v>
      </c>
      <c r="K13012">
        <v>0.364485793</v>
      </c>
      <c r="L13012">
        <v>1.0153346110000001</v>
      </c>
      <c r="M13012">
        <v>0.77113174399999995</v>
      </c>
      <c r="N13012">
        <v>1.039952438</v>
      </c>
      <c r="O13012">
        <v>2.2245140569999999</v>
      </c>
      <c r="P13012">
        <v>0.78353123400000002</v>
      </c>
      <c r="Q13012">
        <v>0.82847819700000003</v>
      </c>
    </row>
    <row r="13013" spans="1:17">
      <c r="A13013" t="s">
        <v>25042</v>
      </c>
      <c r="B13013" t="s">
        <v>1263</v>
      </c>
      <c r="C13013">
        <v>29.103454259999999</v>
      </c>
      <c r="D13013">
        <v>27.585033930000002</v>
      </c>
      <c r="E13013">
        <v>203.0986159</v>
      </c>
      <c r="F13013">
        <v>62.131108930000003</v>
      </c>
      <c r="G13013">
        <v>256.5611748</v>
      </c>
      <c r="H13013">
        <v>138.51403450000001</v>
      </c>
      <c r="I13013">
        <v>536.16775919999998</v>
      </c>
      <c r="J13013">
        <v>983.35676090000004</v>
      </c>
      <c r="K13013">
        <v>44.622034970000001</v>
      </c>
      <c r="L13013">
        <v>34.916279439999997</v>
      </c>
      <c r="M13013">
        <v>17.678934720000001</v>
      </c>
      <c r="N13013">
        <v>87.556564820000006</v>
      </c>
      <c r="O13013">
        <v>12.239788320000001</v>
      </c>
      <c r="P13013">
        <v>16.96831972</v>
      </c>
      <c r="Q13013">
        <v>128.6503711</v>
      </c>
    </row>
    <row r="13014" spans="1:17">
      <c r="A13014" t="s">
        <v>25043</v>
      </c>
      <c r="B13014" t="s">
        <v>5550</v>
      </c>
      <c r="C13014">
        <v>17.077885909999999</v>
      </c>
      <c r="D13014">
        <v>3.4393850420000001</v>
      </c>
      <c r="E13014">
        <v>3.2621252439999999</v>
      </c>
      <c r="F13014">
        <v>3.5926151420000001</v>
      </c>
      <c r="G13014">
        <v>3.8203359379999999</v>
      </c>
      <c r="H13014">
        <v>5.8135268030000002</v>
      </c>
      <c r="I13014">
        <v>23.772969280000002</v>
      </c>
      <c r="J13014">
        <v>16.827721929999999</v>
      </c>
      <c r="K13014">
        <v>13.205758749999999</v>
      </c>
      <c r="L13014">
        <v>13.97898187</v>
      </c>
      <c r="M13014">
        <v>11.92065313</v>
      </c>
      <c r="N13014">
        <v>5.2152143999999998</v>
      </c>
      <c r="O13014">
        <v>13.325340969999999</v>
      </c>
      <c r="P13014">
        <v>4.6003570399999996</v>
      </c>
      <c r="Q13014">
        <v>7.7376541379999999</v>
      </c>
    </row>
    <row r="13015" spans="1:17">
      <c r="A13015" t="s">
        <v>25044</v>
      </c>
      <c r="B13015" t="s">
        <v>3488</v>
      </c>
      <c r="C13015">
        <v>3.1840734930000001</v>
      </c>
      <c r="D13015">
        <v>3.456356564</v>
      </c>
      <c r="E13015">
        <v>3.0148464530000001</v>
      </c>
      <c r="F13015">
        <v>3.0772429400000001</v>
      </c>
      <c r="G13015">
        <v>3.4089453550000002</v>
      </c>
      <c r="H13015">
        <v>4.1577238520000002</v>
      </c>
      <c r="I13015">
        <v>0.92867934500000004</v>
      </c>
      <c r="J13015">
        <v>4.722660587</v>
      </c>
      <c r="K13015">
        <v>4.1889169040000001</v>
      </c>
      <c r="L13015">
        <v>4.2249505740000002</v>
      </c>
      <c r="M13015">
        <v>6.7231748370000002</v>
      </c>
      <c r="N13015">
        <v>1.648529076</v>
      </c>
      <c r="O13015">
        <v>5.9946966320000001</v>
      </c>
      <c r="P13015">
        <v>1.4331358320000001</v>
      </c>
      <c r="Q13015">
        <v>7.2231545510000004</v>
      </c>
    </row>
    <row r="13016" spans="1:17">
      <c r="A13016" t="s">
        <v>25045</v>
      </c>
      <c r="B13016" t="s">
        <v>9150</v>
      </c>
      <c r="C13016">
        <v>3.0849676189999999</v>
      </c>
      <c r="D13016">
        <v>0.50117732199999998</v>
      </c>
      <c r="E13016">
        <v>0.56888542499999994</v>
      </c>
      <c r="F13016">
        <v>0.50390910799999999</v>
      </c>
      <c r="G13016">
        <v>0.74580263300000005</v>
      </c>
      <c r="H13016">
        <v>1.184797831</v>
      </c>
      <c r="I13016">
        <v>2.3993966339999999</v>
      </c>
      <c r="J13016">
        <v>2.0857734130000001</v>
      </c>
      <c r="K13016">
        <v>2.0525923019999999</v>
      </c>
      <c r="L13016">
        <v>3.2487673680000002</v>
      </c>
      <c r="M13016">
        <v>1.9739129310000001</v>
      </c>
      <c r="N13016">
        <v>0.78593256199999995</v>
      </c>
      <c r="O13016">
        <v>3.6443035070000001</v>
      </c>
      <c r="P13016">
        <v>1.265103986</v>
      </c>
      <c r="Q13016">
        <v>1.4138040949999999</v>
      </c>
    </row>
    <row r="13017" spans="1:17">
      <c r="A13017" t="e">
        <v>#N/A</v>
      </c>
      <c r="B13017" t="s">
        <v>25046</v>
      </c>
      <c r="C13017">
        <v>0</v>
      </c>
      <c r="D13017">
        <v>0.698378948</v>
      </c>
      <c r="E13017">
        <v>1.006155549</v>
      </c>
      <c r="F13017">
        <v>0.858226877</v>
      </c>
      <c r="G13017">
        <v>0.544373569</v>
      </c>
      <c r="H13017">
        <v>2.4214494100000001</v>
      </c>
      <c r="I13017">
        <v>4.5973172150000003</v>
      </c>
      <c r="J13017">
        <v>3.9964055470000002</v>
      </c>
      <c r="K13017">
        <v>2.860239655</v>
      </c>
      <c r="L13017">
        <v>0</v>
      </c>
      <c r="M13017">
        <v>0</v>
      </c>
      <c r="N13017">
        <v>1.554447264</v>
      </c>
      <c r="O13017">
        <v>0</v>
      </c>
      <c r="P13017">
        <v>0.47297129100000002</v>
      </c>
      <c r="Q13017">
        <v>0</v>
      </c>
    </row>
    <row r="13018" spans="1:17">
      <c r="A13018" t="e">
        <v>#N/A</v>
      </c>
      <c r="B13018" t="s">
        <v>25047</v>
      </c>
      <c r="C13018">
        <v>0</v>
      </c>
      <c r="D13018">
        <v>0</v>
      </c>
      <c r="E13018">
        <v>0.10053880799999999</v>
      </c>
      <c r="F13018">
        <v>0.128635836</v>
      </c>
      <c r="G13018">
        <v>0.16318750000000001</v>
      </c>
      <c r="H13018">
        <v>0</v>
      </c>
      <c r="I13018">
        <v>1.3781431470000001</v>
      </c>
      <c r="J13018">
        <v>0.119800715</v>
      </c>
      <c r="K13018">
        <v>0.42870869</v>
      </c>
      <c r="L13018">
        <v>1.194237963</v>
      </c>
      <c r="M13018">
        <v>0</v>
      </c>
      <c r="N13018">
        <v>0</v>
      </c>
      <c r="O13018">
        <v>0</v>
      </c>
      <c r="P13018">
        <v>0</v>
      </c>
      <c r="Q13018">
        <v>0</v>
      </c>
    </row>
    <row r="13019" spans="1:17">
      <c r="A13019" t="s">
        <v>25048</v>
      </c>
      <c r="B13019" t="s">
        <v>25049</v>
      </c>
      <c r="C13019">
        <v>16.87842114</v>
      </c>
      <c r="D13019">
        <v>20.989359709999999</v>
      </c>
      <c r="E13019">
        <v>12.27033821</v>
      </c>
      <c r="F13019">
        <v>24.155473440000002</v>
      </c>
      <c r="G13019">
        <v>22.911895529999999</v>
      </c>
      <c r="H13019">
        <v>12.45431383</v>
      </c>
      <c r="I13019">
        <v>33.787454420000003</v>
      </c>
      <c r="J13019">
        <v>21.659345980000001</v>
      </c>
      <c r="K13019">
        <v>49.698896449999999</v>
      </c>
      <c r="L13019">
        <v>75.690169400000002</v>
      </c>
      <c r="M13019">
        <v>9.8996682269999994</v>
      </c>
      <c r="N13019">
        <v>11.1015403</v>
      </c>
      <c r="O13019">
        <v>7.442378004</v>
      </c>
      <c r="P13019">
        <v>16.583035710000001</v>
      </c>
      <c r="Q13019">
        <v>28.845776730000001</v>
      </c>
    </row>
    <row r="13020" spans="1:17">
      <c r="A13020" t="s">
        <v>25050</v>
      </c>
      <c r="B13020" t="s">
        <v>25051</v>
      </c>
      <c r="C13020">
        <v>25.50239899</v>
      </c>
      <c r="D13020">
        <v>0.546738897</v>
      </c>
      <c r="E13020">
        <v>1.0502500159999999</v>
      </c>
      <c r="F13020">
        <v>0.67187881000000005</v>
      </c>
      <c r="G13020">
        <v>0.71028822199999997</v>
      </c>
      <c r="H13020">
        <v>0.631892177</v>
      </c>
      <c r="I13020">
        <v>8.3978882200000005</v>
      </c>
      <c r="J13020">
        <v>4.9015675200000004</v>
      </c>
      <c r="K13020">
        <v>5.2247804059999998</v>
      </c>
      <c r="L13020">
        <v>11.955463910000001</v>
      </c>
      <c r="M13020">
        <v>6.3165213790000001</v>
      </c>
      <c r="N13020">
        <v>1.1155171850000001</v>
      </c>
      <c r="O13020">
        <v>10.93291052</v>
      </c>
      <c r="P13020">
        <v>0.86397345400000003</v>
      </c>
      <c r="Q13020">
        <v>5.0896947399999997</v>
      </c>
    </row>
    <row r="13021" spans="1:17">
      <c r="A13021" t="s">
        <v>25050</v>
      </c>
      <c r="B13021" t="s">
        <v>2398</v>
      </c>
      <c r="C13021">
        <v>9.947126184</v>
      </c>
      <c r="D13021">
        <v>0.63494179100000003</v>
      </c>
      <c r="E13021">
        <v>0.57396802899999999</v>
      </c>
      <c r="F13021">
        <v>0.79174451400000001</v>
      </c>
      <c r="G13021">
        <v>0.33480252300000002</v>
      </c>
      <c r="H13021">
        <v>0.258999692</v>
      </c>
      <c r="I13021">
        <v>3.1962568760000001</v>
      </c>
      <c r="J13021">
        <v>1.9876794760000001</v>
      </c>
      <c r="K13021">
        <v>2.294497212</v>
      </c>
      <c r="L13021">
        <v>5.5927341239999997</v>
      </c>
      <c r="M13021">
        <v>3.2362663120000001</v>
      </c>
      <c r="N13021">
        <v>0.98719617299999995</v>
      </c>
      <c r="O13021">
        <v>1.8671569299999999</v>
      </c>
      <c r="P13021">
        <v>1.2520850530000001</v>
      </c>
      <c r="Q13021">
        <v>1.448723526</v>
      </c>
    </row>
    <row r="13022" spans="1:17">
      <c r="A13022" t="s">
        <v>25052</v>
      </c>
      <c r="B13022" t="s">
        <v>25053</v>
      </c>
      <c r="C13022">
        <v>178.78766809999999</v>
      </c>
      <c r="D13022">
        <v>1.673554429</v>
      </c>
      <c r="E13022">
        <v>2.2771426909999999</v>
      </c>
      <c r="F13022">
        <v>1.1996860460000001</v>
      </c>
      <c r="G13022">
        <v>0.652252477</v>
      </c>
      <c r="H13022">
        <v>0</v>
      </c>
      <c r="I13022">
        <v>11.01674186</v>
      </c>
      <c r="J13022">
        <v>5.4268263120000002</v>
      </c>
      <c r="K13022">
        <v>9.1388145069999993</v>
      </c>
      <c r="L13022">
        <v>27.048761670000001</v>
      </c>
      <c r="M13022">
        <v>77.338871519999998</v>
      </c>
      <c r="N13022">
        <v>4.8114408080000004</v>
      </c>
      <c r="O13022">
        <v>69.719525930000003</v>
      </c>
      <c r="P13022">
        <v>0.94450059600000003</v>
      </c>
      <c r="Q13022">
        <v>28.562291009999999</v>
      </c>
    </row>
    <row r="13023" spans="1:17">
      <c r="A13023" t="s">
        <v>25054</v>
      </c>
      <c r="B13023" t="s">
        <v>2388</v>
      </c>
      <c r="C13023">
        <v>6.208492787</v>
      </c>
      <c r="D13023">
        <v>1.0517680819999999</v>
      </c>
      <c r="E13023">
        <v>0.82369272199999999</v>
      </c>
      <c r="F13023">
        <v>0.25850024300000002</v>
      </c>
      <c r="G13023">
        <v>0.80722108199999998</v>
      </c>
      <c r="H13023">
        <v>0.36467353600000002</v>
      </c>
      <c r="I13023">
        <v>6.391035252</v>
      </c>
      <c r="J13023">
        <v>2.0092999730000001</v>
      </c>
      <c r="K13023">
        <v>3.4129124219999998</v>
      </c>
      <c r="L13023">
        <v>4.0613384430000004</v>
      </c>
      <c r="M13023">
        <v>3.0845269769999999</v>
      </c>
      <c r="N13023">
        <v>1.017442645</v>
      </c>
      <c r="O13023">
        <v>5.0961594760000004</v>
      </c>
      <c r="P13023">
        <v>0.47121458799999999</v>
      </c>
      <c r="Q13023">
        <v>3.514755987</v>
      </c>
    </row>
    <row r="13024" spans="1:17">
      <c r="A13024" t="s">
        <v>25055</v>
      </c>
      <c r="B13024" t="s">
        <v>4278</v>
      </c>
      <c r="C13024">
        <v>1.5732355499999999</v>
      </c>
      <c r="D13024">
        <v>1.045573053</v>
      </c>
      <c r="E13024">
        <v>0.418432943</v>
      </c>
      <c r="F13024">
        <v>0.32122205999999998</v>
      </c>
      <c r="G13024">
        <v>0.27166833299999998</v>
      </c>
      <c r="H13024">
        <v>0</v>
      </c>
      <c r="I13024">
        <v>2.2942802100000002</v>
      </c>
      <c r="J13024">
        <v>1.5955173380000001</v>
      </c>
      <c r="K13024">
        <v>18.556145269999998</v>
      </c>
      <c r="L13024">
        <v>16.4020054</v>
      </c>
      <c r="M13024">
        <v>0</v>
      </c>
      <c r="N13024">
        <v>0.67877530500000005</v>
      </c>
      <c r="O13024">
        <v>0.87116207599999995</v>
      </c>
      <c r="P13024">
        <v>0.35405279499999998</v>
      </c>
      <c r="Q13024">
        <v>0.54074640399999996</v>
      </c>
    </row>
    <row r="13025" spans="1:17">
      <c r="A13025" t="e">
        <v>#N/A</v>
      </c>
      <c r="B13025" t="s">
        <v>25056</v>
      </c>
      <c r="C13025">
        <v>0</v>
      </c>
      <c r="D13025">
        <v>0</v>
      </c>
      <c r="E13025">
        <v>1.102982234</v>
      </c>
      <c r="F13025">
        <v>0</v>
      </c>
      <c r="G13025">
        <v>0</v>
      </c>
      <c r="H13025">
        <v>0</v>
      </c>
      <c r="I13025">
        <v>0</v>
      </c>
      <c r="J13025">
        <v>0.65714953099999995</v>
      </c>
      <c r="K13025">
        <v>0.78387321099999996</v>
      </c>
      <c r="L13025">
        <v>0</v>
      </c>
      <c r="M13025">
        <v>0</v>
      </c>
      <c r="N13025">
        <v>0</v>
      </c>
      <c r="O13025">
        <v>1.9136405439999999</v>
      </c>
      <c r="P13025">
        <v>0</v>
      </c>
      <c r="Q13025">
        <v>1.187832059</v>
      </c>
    </row>
    <row r="13026" spans="1:17">
      <c r="A13026" t="s">
        <v>25055</v>
      </c>
      <c r="B13026" t="s">
        <v>25057</v>
      </c>
      <c r="C13026">
        <v>30.854404110000001</v>
      </c>
      <c r="D13026">
        <v>5.5208059900000004</v>
      </c>
      <c r="E13026">
        <v>4.6712987999999998</v>
      </c>
      <c r="F13026">
        <v>5.4921587809999997</v>
      </c>
      <c r="G13026">
        <v>4.5082891519999997</v>
      </c>
      <c r="H13026">
        <v>3.6460904909999998</v>
      </c>
      <c r="I13026">
        <v>20.767191560000001</v>
      </c>
      <c r="J13026">
        <v>3.0087880839999999</v>
      </c>
      <c r="K13026">
        <v>19.918939089999999</v>
      </c>
      <c r="L13026">
        <v>17.246100240000001</v>
      </c>
      <c r="M13026">
        <v>13.6676454</v>
      </c>
      <c r="N13026">
        <v>4.0960578769999998</v>
      </c>
      <c r="O13026">
        <v>9.1997719280000005</v>
      </c>
      <c r="P13026">
        <v>4.2730509740000002</v>
      </c>
      <c r="Q13026">
        <v>6.5262497049999997</v>
      </c>
    </row>
    <row r="13027" spans="1:17">
      <c r="A13027" t="e">
        <v>#N/A</v>
      </c>
      <c r="B13027" t="s">
        <v>25058</v>
      </c>
      <c r="C13027">
        <v>6.353451261</v>
      </c>
      <c r="D13027">
        <v>0.70375109300000005</v>
      </c>
      <c r="E13027">
        <v>0.16898253499999999</v>
      </c>
      <c r="F13027">
        <v>0</v>
      </c>
      <c r="G13027">
        <v>0</v>
      </c>
      <c r="H13027">
        <v>0.61001898600000004</v>
      </c>
      <c r="I13027">
        <v>0</v>
      </c>
      <c r="J13027">
        <v>0</v>
      </c>
      <c r="K13027">
        <v>1.441120749</v>
      </c>
      <c r="L13027">
        <v>5.0180960570000002</v>
      </c>
      <c r="M13027">
        <v>3.048936281</v>
      </c>
      <c r="N13027">
        <v>0.19580056900000001</v>
      </c>
      <c r="O13027">
        <v>1.7590772699999999</v>
      </c>
      <c r="P13027">
        <v>0.238304766</v>
      </c>
      <c r="Q13027">
        <v>0</v>
      </c>
    </row>
    <row r="13028" spans="1:17">
      <c r="A13028" t="s">
        <v>25059</v>
      </c>
      <c r="B13028" t="s">
        <v>2374</v>
      </c>
      <c r="C13028">
        <v>56.390069429999997</v>
      </c>
      <c r="D13028">
        <v>3.306782245</v>
      </c>
      <c r="E13028">
        <v>17.115419769999999</v>
      </c>
      <c r="F13028">
        <v>7.9015466510000003</v>
      </c>
      <c r="G13028">
        <v>24.916568519999998</v>
      </c>
      <c r="H13028">
        <v>31.211413180000001</v>
      </c>
      <c r="I13028">
        <v>12.093344480000001</v>
      </c>
      <c r="J13028">
        <v>3.9948005640000002</v>
      </c>
      <c r="K13028">
        <v>7.5239235899999999</v>
      </c>
      <c r="L13028">
        <v>29.342762489999998</v>
      </c>
      <c r="M13028">
        <v>3.183628245</v>
      </c>
      <c r="N13028">
        <v>0.61335118</v>
      </c>
      <c r="O13028">
        <v>16.531087589999998</v>
      </c>
      <c r="P13028">
        <v>0.497664571</v>
      </c>
      <c r="Q13028">
        <v>13.68153553</v>
      </c>
    </row>
    <row r="13029" spans="1:17">
      <c r="A13029" t="e">
        <v>#N/A</v>
      </c>
      <c r="B13029" t="s">
        <v>25060</v>
      </c>
      <c r="C13029">
        <v>0</v>
      </c>
      <c r="D13029">
        <v>0</v>
      </c>
      <c r="E13029">
        <v>0</v>
      </c>
      <c r="F13029">
        <v>0</v>
      </c>
      <c r="G13029">
        <v>0.37932413599999998</v>
      </c>
      <c r="H13029">
        <v>0</v>
      </c>
      <c r="I13029">
        <v>0</v>
      </c>
      <c r="J13029">
        <v>0</v>
      </c>
      <c r="K13029">
        <v>0</v>
      </c>
      <c r="L13029">
        <v>0</v>
      </c>
      <c r="M13029">
        <v>0</v>
      </c>
      <c r="N13029">
        <v>0</v>
      </c>
      <c r="O13029">
        <v>0</v>
      </c>
      <c r="P13029">
        <v>0</v>
      </c>
      <c r="Q13029">
        <v>0</v>
      </c>
    </row>
    <row r="13030" spans="1:17">
      <c r="A13030" t="s">
        <v>25061</v>
      </c>
      <c r="B13030" t="s">
        <v>25062</v>
      </c>
      <c r="C13030">
        <v>8.4096591239999992</v>
      </c>
      <c r="D13030">
        <v>5.3894538269999996</v>
      </c>
      <c r="E13030">
        <v>1.789371421</v>
      </c>
      <c r="F13030">
        <v>2.6573824940000002</v>
      </c>
      <c r="G13030">
        <v>2.5931977270000002</v>
      </c>
      <c r="H13030">
        <v>14.18793249</v>
      </c>
      <c r="I13030">
        <v>2.6279936949999998</v>
      </c>
      <c r="J13030">
        <v>1.3326195949999999</v>
      </c>
      <c r="K13030">
        <v>4.7687995699999997</v>
      </c>
      <c r="L13030">
        <v>8.5398871080000003</v>
      </c>
      <c r="M13030">
        <v>1.153052266</v>
      </c>
      <c r="N13030">
        <v>1.147747335</v>
      </c>
      <c r="O13030">
        <v>2.328378641</v>
      </c>
      <c r="P13030">
        <v>3.4246561259999999</v>
      </c>
      <c r="Q13030">
        <v>4.1293361769999999</v>
      </c>
    </row>
    <row r="13031" spans="1:17">
      <c r="A13031" t="s">
        <v>25063</v>
      </c>
      <c r="B13031" t="s">
        <v>25064</v>
      </c>
      <c r="C13031">
        <v>6283.1094800000001</v>
      </c>
      <c r="D13031">
        <v>1919.606777</v>
      </c>
      <c r="E13031">
        <v>522.91041810000002</v>
      </c>
      <c r="F13031">
        <v>335.27552489999999</v>
      </c>
      <c r="G13031">
        <v>620.16786720000005</v>
      </c>
      <c r="H13031">
        <v>1723.4125670000001</v>
      </c>
      <c r="I13031">
        <v>8420.7253340000007</v>
      </c>
      <c r="J13031">
        <v>1499.536998</v>
      </c>
      <c r="K13031">
        <v>5386.1887999999999</v>
      </c>
      <c r="L13031">
        <v>8284.8765910000002</v>
      </c>
      <c r="M13031">
        <v>20228.603319999998</v>
      </c>
      <c r="N13031">
        <v>791.80351470000005</v>
      </c>
      <c r="O13031">
        <v>18829.351569999999</v>
      </c>
      <c r="P13031">
        <v>1323.2723209999999</v>
      </c>
      <c r="Q13031">
        <v>6217.7387319999998</v>
      </c>
    </row>
    <row r="13032" spans="1:17">
      <c r="A13032" t="s">
        <v>25065</v>
      </c>
      <c r="B13032" t="s">
        <v>8293</v>
      </c>
      <c r="C13032">
        <v>20.640257479999999</v>
      </c>
      <c r="D13032">
        <v>1.8364991660000001</v>
      </c>
      <c r="E13032">
        <v>1.3139240089999999</v>
      </c>
      <c r="F13032">
        <v>1.496886903</v>
      </c>
      <c r="G13032">
        <v>1.431517385</v>
      </c>
      <c r="H13032">
        <v>3.0538435100000001</v>
      </c>
      <c r="I13032">
        <v>4.9344412550000003</v>
      </c>
      <c r="J13032">
        <v>1.5013125300000001</v>
      </c>
      <c r="K13032">
        <v>4.3747254209999999</v>
      </c>
      <c r="L13032">
        <v>5.6656586369999999</v>
      </c>
      <c r="M13032">
        <v>7.4693318150000003</v>
      </c>
      <c r="N13032">
        <v>1.063627834</v>
      </c>
      <c r="O13032">
        <v>14.614537909999999</v>
      </c>
      <c r="P13032">
        <v>1.5991118660000001</v>
      </c>
      <c r="Q13032">
        <v>6.1639773440000001</v>
      </c>
    </row>
    <row r="13033" spans="1:17">
      <c r="A13033" t="s">
        <v>25066</v>
      </c>
      <c r="B13033" t="s">
        <v>5366</v>
      </c>
      <c r="C13033">
        <v>14.62719004</v>
      </c>
      <c r="D13033">
        <v>1.539195868</v>
      </c>
      <c r="E13033">
        <v>0.97259723300000001</v>
      </c>
      <c r="F13033">
        <v>1.2444036409999999</v>
      </c>
      <c r="G13033">
        <v>0.75775258300000004</v>
      </c>
      <c r="H13033">
        <v>1.8257356899999999</v>
      </c>
      <c r="I13033">
        <v>1.2443151969999999</v>
      </c>
      <c r="J13033">
        <v>1.5761502629999999</v>
      </c>
      <c r="K13033">
        <v>1.990686277</v>
      </c>
      <c r="L13033">
        <v>4.2360551129999999</v>
      </c>
      <c r="M13033">
        <v>1.169898809</v>
      </c>
      <c r="N13033">
        <v>0.91658707900000003</v>
      </c>
      <c r="O13033">
        <v>3.7798354559999998</v>
      </c>
      <c r="P13033">
        <v>0.98754395299999997</v>
      </c>
      <c r="Q13033">
        <v>2.2624203889999999</v>
      </c>
    </row>
    <row r="13034" spans="1:17">
      <c r="A13034" t="s">
        <v>25067</v>
      </c>
      <c r="B13034" t="s">
        <v>6962</v>
      </c>
      <c r="C13034">
        <v>0</v>
      </c>
      <c r="D13034">
        <v>4.2029579180000001</v>
      </c>
      <c r="E13034">
        <v>3.0510735410000001</v>
      </c>
      <c r="F13034">
        <v>2.5824743589999999</v>
      </c>
      <c r="G13034">
        <v>1.980914931</v>
      </c>
      <c r="H13034">
        <v>0.169449718</v>
      </c>
      <c r="I13034">
        <v>8.3645632669999994</v>
      </c>
      <c r="J13034">
        <v>9.3407440319999999</v>
      </c>
      <c r="K13034">
        <v>2.0015565959999999</v>
      </c>
      <c r="L13034">
        <v>3.0666142569999999</v>
      </c>
      <c r="M13034">
        <v>0.84692674499999998</v>
      </c>
      <c r="N13034">
        <v>4.079178518</v>
      </c>
      <c r="O13034">
        <v>1.9545303000000001</v>
      </c>
      <c r="P13034">
        <v>8.0096879639999994</v>
      </c>
      <c r="Q13034">
        <v>3.336335987</v>
      </c>
    </row>
    <row r="13035" spans="1:17">
      <c r="A13035" t="s">
        <v>25068</v>
      </c>
      <c r="B13035" t="s">
        <v>25069</v>
      </c>
      <c r="C13035">
        <v>51.177542000000003</v>
      </c>
      <c r="D13035">
        <v>8.1882227029999992</v>
      </c>
      <c r="E13035">
        <v>11.72116376</v>
      </c>
      <c r="F13035">
        <v>12.77147948</v>
      </c>
      <c r="G13035">
        <v>7.4872447290000004</v>
      </c>
      <c r="H13035">
        <v>3.002847332</v>
      </c>
      <c r="I13035">
        <v>14.512013380000001</v>
      </c>
      <c r="J13035">
        <v>35.682880230000002</v>
      </c>
      <c r="K13035">
        <v>13.54306246</v>
      </c>
      <c r="L13035">
        <v>9.4316022279999991</v>
      </c>
      <c r="M13035">
        <v>8.1864726310000009</v>
      </c>
      <c r="N13035">
        <v>25.760749539999999</v>
      </c>
      <c r="O13035">
        <v>10.233530419999999</v>
      </c>
      <c r="P13035">
        <v>38.071339700000003</v>
      </c>
      <c r="Q13035">
        <v>14.170161800000001</v>
      </c>
    </row>
    <row r="13036" spans="1:17">
      <c r="A13036" t="s">
        <v>25070</v>
      </c>
      <c r="B13036" t="s">
        <v>5418</v>
      </c>
      <c r="C13036">
        <v>10.239033020000001</v>
      </c>
      <c r="D13036">
        <v>6.4045797110000002</v>
      </c>
      <c r="E13036">
        <v>6.0018784519999997</v>
      </c>
      <c r="F13036">
        <v>5.7935529499999996</v>
      </c>
      <c r="G13036">
        <v>6.5869995750000001</v>
      </c>
      <c r="H13036">
        <v>8.6357573510000005</v>
      </c>
      <c r="I13036">
        <v>5.8556009260000002</v>
      </c>
      <c r="J13036">
        <v>4.3521380970000001</v>
      </c>
      <c r="K13036">
        <v>8.470174943</v>
      </c>
      <c r="L13036">
        <v>7.9918729620000004</v>
      </c>
      <c r="M13036">
        <v>8.4783254869999993</v>
      </c>
      <c r="N13036">
        <v>3.3905766960000001</v>
      </c>
      <c r="O13036">
        <v>7.1149843869999998</v>
      </c>
      <c r="P13036">
        <v>12.37979936</v>
      </c>
      <c r="Q13036">
        <v>7.0386412109999998</v>
      </c>
    </row>
    <row r="13037" spans="1:17">
      <c r="A13037" t="s">
        <v>25071</v>
      </c>
      <c r="B13037" t="s">
        <v>8106</v>
      </c>
      <c r="C13037">
        <v>4.299181656</v>
      </c>
      <c r="D13037">
        <v>7.4325539020000004</v>
      </c>
      <c r="E13037">
        <v>4.51102998</v>
      </c>
      <c r="F13037">
        <v>8.7091896490000007</v>
      </c>
      <c r="G13037">
        <v>3.2752420770000001</v>
      </c>
      <c r="H13037">
        <v>6.5073672599999997</v>
      </c>
      <c r="I13037">
        <v>6.1466478379999998</v>
      </c>
      <c r="J13037">
        <v>7.2026664900000004</v>
      </c>
      <c r="K13037">
        <v>3.1740544769999999</v>
      </c>
      <c r="L13037">
        <v>2.2370936499999998</v>
      </c>
      <c r="M13037">
        <v>1.4563198399999999</v>
      </c>
      <c r="N13037">
        <v>3.855260844</v>
      </c>
      <c r="O13037">
        <v>1.3070098509999999</v>
      </c>
      <c r="P13037">
        <v>13.165864040000001</v>
      </c>
      <c r="Q13037">
        <v>9.9672178599999999</v>
      </c>
    </row>
    <row r="13038" spans="1:17">
      <c r="A13038" t="s">
        <v>25072</v>
      </c>
      <c r="B13038" t="s">
        <v>6835</v>
      </c>
      <c r="C13038">
        <v>0.70836077500000005</v>
      </c>
      <c r="D13038">
        <v>7.6893558559999997</v>
      </c>
      <c r="E13038">
        <v>6.104240442</v>
      </c>
      <c r="F13038">
        <v>8.8707978769999993</v>
      </c>
      <c r="G13038">
        <v>5.1374671960000002</v>
      </c>
      <c r="H13038">
        <v>7.0732904720000001</v>
      </c>
      <c r="I13038">
        <v>16.52826224</v>
      </c>
      <c r="J13038">
        <v>7.6329289469999999</v>
      </c>
      <c r="K13038">
        <v>5.462910559</v>
      </c>
      <c r="L13038">
        <v>2.6854990910000001</v>
      </c>
      <c r="M13038">
        <v>1.3597314460000001</v>
      </c>
      <c r="N13038">
        <v>3.5801613450000001</v>
      </c>
      <c r="O13038">
        <v>1.5689883019999999</v>
      </c>
      <c r="P13038">
        <v>11.90297561</v>
      </c>
      <c r="Q13038">
        <v>3.895600167</v>
      </c>
    </row>
    <row r="13039" spans="1:17">
      <c r="A13039" t="s">
        <v>25073</v>
      </c>
      <c r="B13039" t="s">
        <v>5496</v>
      </c>
      <c r="C13039">
        <v>9.9305602220000004</v>
      </c>
      <c r="D13039">
        <v>2.5792535920000002</v>
      </c>
      <c r="E13039">
        <v>3.0237504940000002</v>
      </c>
      <c r="F13039">
        <v>2.936544949</v>
      </c>
      <c r="G13039">
        <v>3.1931166040000001</v>
      </c>
      <c r="H13039">
        <v>1.9726982129999999</v>
      </c>
      <c r="I13039">
        <v>4.993769114</v>
      </c>
      <c r="J13039">
        <v>6.858839304</v>
      </c>
      <c r="K13039">
        <v>6.058442951</v>
      </c>
      <c r="L13039">
        <v>3.4619037480000001</v>
      </c>
      <c r="M13039">
        <v>6.573162795</v>
      </c>
      <c r="N13039">
        <v>2.7015932550000001</v>
      </c>
      <c r="O13039">
        <v>8.3432188909999994</v>
      </c>
      <c r="P13039">
        <v>3.3908041309999999</v>
      </c>
      <c r="Q13039">
        <v>7.5327857299999996</v>
      </c>
    </row>
    <row r="13040" spans="1:17">
      <c r="A13040" t="s">
        <v>25074</v>
      </c>
      <c r="B13040" t="s">
        <v>6780</v>
      </c>
      <c r="C13040">
        <v>1.130551554</v>
      </c>
      <c r="D13040">
        <v>3.1485774370000001</v>
      </c>
      <c r="E13040">
        <v>1.8900666749999999</v>
      </c>
      <c r="F13040">
        <v>1.846681376</v>
      </c>
      <c r="G13040">
        <v>1.506022145</v>
      </c>
      <c r="H13040">
        <v>5.2723580720000003</v>
      </c>
      <c r="I13040">
        <v>0.70658805899999999</v>
      </c>
      <c r="J13040">
        <v>1.6584223410000001</v>
      </c>
      <c r="K13040">
        <v>2.3445687589999999</v>
      </c>
      <c r="L13040">
        <v>2.959440303</v>
      </c>
      <c r="M13040">
        <v>0.93006268999999997</v>
      </c>
      <c r="N13040">
        <v>0.87601036700000001</v>
      </c>
      <c r="O13040">
        <v>1.9675248299999999</v>
      </c>
      <c r="P13040">
        <v>1.962729124</v>
      </c>
      <c r="Q13040">
        <v>2.3315326970000001</v>
      </c>
    </row>
    <row r="13041" spans="1:17">
      <c r="A13041" t="s">
        <v>25075</v>
      </c>
      <c r="B13041" t="s">
        <v>6757</v>
      </c>
      <c r="C13041">
        <v>342.21549010000001</v>
      </c>
      <c r="D13041">
        <v>3.9188631749999998</v>
      </c>
      <c r="E13041">
        <v>2.4465617740000001</v>
      </c>
      <c r="F13041">
        <v>1.7293204740000001</v>
      </c>
      <c r="G13041">
        <v>2.4159756859999999</v>
      </c>
      <c r="H13041">
        <v>6.3614908269999999</v>
      </c>
      <c r="I13041">
        <v>123.1232443</v>
      </c>
      <c r="J13041">
        <v>9.3778581869999993</v>
      </c>
      <c r="K13041">
        <v>43.918267069999999</v>
      </c>
      <c r="L13041">
        <v>79.562616460000001</v>
      </c>
      <c r="M13041">
        <v>279.36709769999999</v>
      </c>
      <c r="N13041">
        <v>14.90768194</v>
      </c>
      <c r="O13041">
        <v>404.99877140000001</v>
      </c>
      <c r="P13041">
        <v>6.1524945390000001</v>
      </c>
      <c r="Q13041">
        <v>84.902239159999993</v>
      </c>
    </row>
    <row r="13042" spans="1:17">
      <c r="A13042" t="s">
        <v>25076</v>
      </c>
      <c r="B13042" t="s">
        <v>3566</v>
      </c>
      <c r="C13042">
        <v>14.19548277</v>
      </c>
      <c r="D13042">
        <v>30.29104864</v>
      </c>
      <c r="E13042">
        <v>18.695570660000001</v>
      </c>
      <c r="F13042">
        <v>38.068177329999997</v>
      </c>
      <c r="G13042">
        <v>18.314266839999998</v>
      </c>
      <c r="H13042">
        <v>29.515181760000001</v>
      </c>
      <c r="I13042">
        <v>17.846164219999999</v>
      </c>
      <c r="J13042">
        <v>26.869392950000002</v>
      </c>
      <c r="K13042">
        <v>20.79973962</v>
      </c>
      <c r="L13042">
        <v>5.8765850310000003</v>
      </c>
      <c r="M13042">
        <v>9.0829630810000008</v>
      </c>
      <c r="N13042">
        <v>18.625422740000001</v>
      </c>
      <c r="O13042">
        <v>11.56501216</v>
      </c>
      <c r="P13042">
        <v>50.110850450000001</v>
      </c>
      <c r="Q13042">
        <v>31.630780380000001</v>
      </c>
    </row>
    <row r="13043" spans="1:17">
      <c r="A13043" t="s">
        <v>25077</v>
      </c>
      <c r="B13043" t="s">
        <v>3874</v>
      </c>
      <c r="C13043">
        <v>7.1797298630000004</v>
      </c>
      <c r="D13043">
        <v>2.375497594</v>
      </c>
      <c r="E13043">
        <v>1.874870569</v>
      </c>
      <c r="F13043">
        <v>1.9165258359999999</v>
      </c>
      <c r="G13043">
        <v>1.7228458600000001</v>
      </c>
      <c r="H13043">
        <v>6.6965732889999998</v>
      </c>
      <c r="I13043">
        <v>8.1587070019999999</v>
      </c>
      <c r="J13043">
        <v>2.3877372669999999</v>
      </c>
      <c r="K13043">
        <v>3.6800803059999998</v>
      </c>
      <c r="L13043">
        <v>6.1273116910000001</v>
      </c>
      <c r="M13043">
        <v>5.3695423330000001</v>
      </c>
      <c r="N13043">
        <v>2.06896966</v>
      </c>
      <c r="O13043">
        <v>7.744864926</v>
      </c>
      <c r="P13043">
        <v>4.0009804449999997</v>
      </c>
      <c r="Q13043">
        <v>5.4483649319999996</v>
      </c>
    </row>
    <row r="13044" spans="1:17">
      <c r="A13044" t="s">
        <v>25078</v>
      </c>
      <c r="B13044" t="s">
        <v>6818</v>
      </c>
      <c r="C13044">
        <v>8.6275974649999991</v>
      </c>
      <c r="D13044">
        <v>1.401621258</v>
      </c>
      <c r="E13044">
        <v>1.4379990060000001</v>
      </c>
      <c r="F13044">
        <v>0.82206899</v>
      </c>
      <c r="G13044">
        <v>0.9932164</v>
      </c>
      <c r="H13044">
        <v>0.33134735999999998</v>
      </c>
      <c r="I13044">
        <v>1.258179433</v>
      </c>
      <c r="J13044">
        <v>6.3071405919999997</v>
      </c>
      <c r="K13044">
        <v>2.739735129</v>
      </c>
      <c r="L13044">
        <v>5.9965548990000004</v>
      </c>
      <c r="M13044">
        <v>2.2081432680000002</v>
      </c>
      <c r="N13044">
        <v>3.7578437870000001</v>
      </c>
      <c r="O13044">
        <v>4.1404464980000002</v>
      </c>
      <c r="P13044">
        <v>2.9340029670000001</v>
      </c>
      <c r="Q13044">
        <v>2.7677479599999999</v>
      </c>
    </row>
    <row r="13045" spans="1:17">
      <c r="A13045" t="s">
        <v>25079</v>
      </c>
      <c r="B13045" t="s">
        <v>5140</v>
      </c>
      <c r="C13045">
        <v>1.0827853489999999</v>
      </c>
      <c r="D13045">
        <v>3.5980981430000001</v>
      </c>
      <c r="E13045">
        <v>2.6034120949999999</v>
      </c>
      <c r="F13045">
        <v>2.6529876460000001</v>
      </c>
      <c r="G13045">
        <v>1.83237228</v>
      </c>
      <c r="H13045">
        <v>1.746567207</v>
      </c>
      <c r="I13045">
        <v>2.5264753230000001</v>
      </c>
      <c r="J13045">
        <v>5.0239029979999996</v>
      </c>
      <c r="K13045">
        <v>3.9296423159999998</v>
      </c>
      <c r="L13045">
        <v>1.7788321629999999</v>
      </c>
      <c r="M13045">
        <v>0.83138272999999996</v>
      </c>
      <c r="N13045">
        <v>1.708506275</v>
      </c>
      <c r="O13045">
        <v>0.47966448900000003</v>
      </c>
      <c r="P13045">
        <v>2.8266669129999999</v>
      </c>
      <c r="Q13045">
        <v>2.5307612260000001</v>
      </c>
    </row>
    <row r="13046" spans="1:17">
      <c r="A13046" t="s">
        <v>25080</v>
      </c>
      <c r="B13046" t="s">
        <v>25081</v>
      </c>
      <c r="C13046">
        <v>6.979847865</v>
      </c>
      <c r="D13046">
        <v>3.4791075170000001</v>
      </c>
      <c r="E13046">
        <v>3.6509747610000001</v>
      </c>
      <c r="F13046">
        <v>3.6420247620000001</v>
      </c>
      <c r="G13046">
        <v>3.414985739</v>
      </c>
      <c r="H13046">
        <v>11.839523420000001</v>
      </c>
      <c r="I13046">
        <v>4.2411870079999998</v>
      </c>
      <c r="J13046">
        <v>6.193865723</v>
      </c>
      <c r="K13046">
        <v>6.8605466650000002</v>
      </c>
      <c r="L13046">
        <v>8.8205406750000002</v>
      </c>
      <c r="M13046">
        <v>3.3495356329999999</v>
      </c>
      <c r="N13046">
        <v>4.086992156</v>
      </c>
      <c r="O13046">
        <v>5.153353128</v>
      </c>
      <c r="P13046">
        <v>7.2431223200000003</v>
      </c>
      <c r="Q13046">
        <v>2.3990861589999999</v>
      </c>
    </row>
    <row r="13047" spans="1:17">
      <c r="A13047" t="s">
        <v>25082</v>
      </c>
      <c r="B13047" t="s">
        <v>9227</v>
      </c>
      <c r="C13047">
        <v>29.170409159999998</v>
      </c>
      <c r="D13047">
        <v>3.0495880710000001</v>
      </c>
      <c r="E13047">
        <v>2.824422363</v>
      </c>
      <c r="F13047">
        <v>1.9184095240000001</v>
      </c>
      <c r="G13047">
        <v>2.2073052080000002</v>
      </c>
      <c r="H13047">
        <v>2.0140309379999999</v>
      </c>
      <c r="I13047">
        <v>4.3017753939999999</v>
      </c>
      <c r="J13047">
        <v>4.9444417510000003</v>
      </c>
      <c r="K13047">
        <v>15.017393200000001</v>
      </c>
      <c r="L13047">
        <v>20.29541072</v>
      </c>
      <c r="M13047">
        <v>15.09949396</v>
      </c>
      <c r="N13047">
        <v>3.838312739</v>
      </c>
      <c r="O13047">
        <v>21.77905191</v>
      </c>
      <c r="P13047">
        <v>4.3764859380000001</v>
      </c>
      <c r="Q13047">
        <v>13.2933491</v>
      </c>
    </row>
    <row r="13048" spans="1:17">
      <c r="A13048" t="s">
        <v>25083</v>
      </c>
      <c r="B13048" t="s">
        <v>5404</v>
      </c>
      <c r="C13048">
        <v>12.55718227</v>
      </c>
      <c r="D13048">
        <v>0.41727544900000002</v>
      </c>
      <c r="E13048">
        <v>0.50097444700000004</v>
      </c>
      <c r="F13048">
        <v>0.32048951199999998</v>
      </c>
      <c r="G13048">
        <v>0.433678069</v>
      </c>
      <c r="H13048">
        <v>17.90409202</v>
      </c>
      <c r="I13048">
        <v>1.37342886</v>
      </c>
      <c r="J13048">
        <v>0.47756362699999999</v>
      </c>
      <c r="K13048">
        <v>1.637761703</v>
      </c>
      <c r="L13048">
        <v>4.4630728900000003</v>
      </c>
      <c r="M13048">
        <v>0.90390357200000004</v>
      </c>
      <c r="N13048">
        <v>0.81267282900000004</v>
      </c>
      <c r="O13048">
        <v>193.30460669999999</v>
      </c>
      <c r="P13048">
        <v>0.63584167899999999</v>
      </c>
      <c r="Q13048">
        <v>3.1291767400000001</v>
      </c>
    </row>
    <row r="13049" spans="1:17">
      <c r="A13049" t="s">
        <v>25084</v>
      </c>
      <c r="B13049" t="s">
        <v>7476</v>
      </c>
      <c r="C13049">
        <v>0.61454513700000002</v>
      </c>
      <c r="D13049">
        <v>2.3144195179999998</v>
      </c>
      <c r="E13049">
        <v>2.5825158180000001</v>
      </c>
      <c r="F13049">
        <v>2.9696310210000001</v>
      </c>
      <c r="G13049">
        <v>1.750987305</v>
      </c>
      <c r="H13049">
        <v>0</v>
      </c>
      <c r="I13049">
        <v>4.9291176390000002</v>
      </c>
      <c r="J13049">
        <v>10.7120915</v>
      </c>
      <c r="K13049">
        <v>1.672729441</v>
      </c>
      <c r="L13049">
        <v>2.135677786</v>
      </c>
      <c r="M13049">
        <v>1.1796479660000001</v>
      </c>
      <c r="N13049">
        <v>7.6513734199999996</v>
      </c>
      <c r="O13049">
        <v>3.743274547</v>
      </c>
      <c r="P13049">
        <v>3.5958486989999998</v>
      </c>
      <c r="Q13049">
        <v>3.8021231539999998</v>
      </c>
    </row>
    <row r="13050" spans="1:17">
      <c r="A13050" t="s">
        <v>25085</v>
      </c>
      <c r="B13050" t="s">
        <v>4645</v>
      </c>
      <c r="C13050">
        <v>3.5616587489999998</v>
      </c>
      <c r="D13050">
        <v>2.0120180030000001</v>
      </c>
      <c r="E13050">
        <v>3.107121722</v>
      </c>
      <c r="F13050">
        <v>2.060447667</v>
      </c>
      <c r="G13050">
        <v>2.0296049479999998</v>
      </c>
      <c r="H13050">
        <v>1.709841918</v>
      </c>
      <c r="I13050">
        <v>4.6746330289999998</v>
      </c>
      <c r="J13050">
        <v>5.5310321699999996</v>
      </c>
      <c r="K13050">
        <v>4.7664493950000004</v>
      </c>
      <c r="L13050">
        <v>3.9383073839999998</v>
      </c>
      <c r="M13050">
        <v>3.0765463120000001</v>
      </c>
      <c r="N13050">
        <v>3.073368136</v>
      </c>
      <c r="O13050">
        <v>3.3527906559999998</v>
      </c>
      <c r="P13050">
        <v>3.6069414750000002</v>
      </c>
      <c r="Q13050">
        <v>3.0604987299999999</v>
      </c>
    </row>
    <row r="13051" spans="1:17">
      <c r="A13051" t="s">
        <v>25086</v>
      </c>
      <c r="B13051" t="s">
        <v>8710</v>
      </c>
      <c r="C13051">
        <v>18.980714420000002</v>
      </c>
      <c r="D13051">
        <v>1.0618342860000001</v>
      </c>
      <c r="E13051">
        <v>0.75469451399999998</v>
      </c>
      <c r="F13051">
        <v>0.62633827799999997</v>
      </c>
      <c r="G13051">
        <v>0.59592984000000004</v>
      </c>
      <c r="H13051">
        <v>1.6935531740000001</v>
      </c>
      <c r="I13051">
        <v>2.516358866</v>
      </c>
      <c r="J13051">
        <v>3.0381216719999999</v>
      </c>
      <c r="K13051">
        <v>4.1748344819999996</v>
      </c>
      <c r="L13051">
        <v>7.8742640079999999</v>
      </c>
      <c r="M13051">
        <v>6.2564059250000001</v>
      </c>
      <c r="N13051">
        <v>2.032544438</v>
      </c>
      <c r="O13051">
        <v>8.9178847660000002</v>
      </c>
      <c r="P13051">
        <v>0.949236254</v>
      </c>
      <c r="Q13051">
        <v>4.8765083100000002</v>
      </c>
    </row>
    <row r="13052" spans="1:17">
      <c r="A13052" t="s">
        <v>25087</v>
      </c>
      <c r="B13052" t="s">
        <v>3543</v>
      </c>
      <c r="C13052">
        <v>4.5738493360000003</v>
      </c>
      <c r="D13052">
        <v>0.62103079699999997</v>
      </c>
      <c r="E13052">
        <v>0.56508628900000002</v>
      </c>
      <c r="F13052">
        <v>0.52217233699999999</v>
      </c>
      <c r="G13052">
        <v>0.280258061</v>
      </c>
      <c r="H13052">
        <v>0.79330800599999995</v>
      </c>
      <c r="I13052">
        <v>0.43033122899999998</v>
      </c>
      <c r="J13052">
        <v>0.57982861500000005</v>
      </c>
      <c r="K13052">
        <v>2.543457128</v>
      </c>
      <c r="L13052">
        <v>3.6358337989999998</v>
      </c>
      <c r="M13052">
        <v>0.56643332099999999</v>
      </c>
      <c r="N13052">
        <v>0.50926335899999997</v>
      </c>
      <c r="O13052">
        <v>0.653604988</v>
      </c>
      <c r="P13052">
        <v>0.46486031500000002</v>
      </c>
      <c r="Q13052">
        <v>0.60855704600000005</v>
      </c>
    </row>
    <row r="13053" spans="1:17">
      <c r="A13053" t="s">
        <v>25088</v>
      </c>
      <c r="B13053" t="s">
        <v>6237</v>
      </c>
      <c r="C13053">
        <v>7.5135031159999999</v>
      </c>
      <c r="D13053">
        <v>2.496738771</v>
      </c>
      <c r="E13053">
        <v>2.797709539</v>
      </c>
      <c r="F13053">
        <v>1.9724161570000001</v>
      </c>
      <c r="G13053">
        <v>2.363196759</v>
      </c>
      <c r="H13053">
        <v>3.4008855750000002</v>
      </c>
      <c r="I13053">
        <v>8.6091411400000002</v>
      </c>
      <c r="J13053">
        <v>4.3542383500000001</v>
      </c>
      <c r="K13053">
        <v>4.2606233979999999</v>
      </c>
      <c r="L13053">
        <v>4.4083598889999998</v>
      </c>
      <c r="M13053">
        <v>8.2414392000000003</v>
      </c>
      <c r="N13053">
        <v>3.5394228889999999</v>
      </c>
      <c r="O13053">
        <v>8.618221321</v>
      </c>
      <c r="P13053">
        <v>3.301272</v>
      </c>
      <c r="Q13053">
        <v>2.7669772140000002</v>
      </c>
    </row>
    <row r="13054" spans="1:17">
      <c r="A13054" t="s">
        <v>25089</v>
      </c>
      <c r="B13054" t="s">
        <v>5320</v>
      </c>
      <c r="C13054">
        <v>4.3470982319999996</v>
      </c>
      <c r="D13054">
        <v>21.04903646</v>
      </c>
      <c r="E13054">
        <v>15.691235349999999</v>
      </c>
      <c r="F13054">
        <v>15.34257996</v>
      </c>
      <c r="G13054">
        <v>13.78001875</v>
      </c>
      <c r="H13054">
        <v>12.282938680000001</v>
      </c>
      <c r="I13054">
        <v>35.319840079999999</v>
      </c>
      <c r="J13054">
        <v>36.843854319999998</v>
      </c>
      <c r="K13054">
        <v>27.327116759999999</v>
      </c>
      <c r="L13054">
        <v>18.442446260000001</v>
      </c>
      <c r="M13054">
        <v>2.9801632819999999</v>
      </c>
      <c r="N13054">
        <v>16.841793289999998</v>
      </c>
      <c r="O13054">
        <v>5.1581965050000003</v>
      </c>
      <c r="P13054">
        <v>13.50990928</v>
      </c>
      <c r="Q13054">
        <v>6.6170283669999996</v>
      </c>
    </row>
    <row r="13055" spans="1:17">
      <c r="A13055" t="s">
        <v>25090</v>
      </c>
      <c r="B13055" t="s">
        <v>6483</v>
      </c>
      <c r="C13055">
        <v>3.4319196559999998</v>
      </c>
      <c r="D13055">
        <v>9.3768497469999996</v>
      </c>
      <c r="E13055">
        <v>8.5193410780000001</v>
      </c>
      <c r="F13055">
        <v>13.235950519999999</v>
      </c>
      <c r="G13055">
        <v>6.3213684209999998</v>
      </c>
      <c r="H13055">
        <v>4.8328373960000004</v>
      </c>
      <c r="I13055">
        <v>16.682785460000002</v>
      </c>
      <c r="J13055">
        <v>30.382091970000001</v>
      </c>
      <c r="K13055">
        <v>23.61282336</v>
      </c>
      <c r="L13055">
        <v>8.6739388910000006</v>
      </c>
      <c r="M13055">
        <v>2.1959097870000002</v>
      </c>
      <c r="N13055">
        <v>8.9547573180000004</v>
      </c>
      <c r="O13055">
        <v>0.633462729</v>
      </c>
      <c r="P13055">
        <v>12.100073009999999</v>
      </c>
      <c r="Q13055">
        <v>8.6504445539999999</v>
      </c>
    </row>
    <row r="13056" spans="1:17">
      <c r="A13056" t="s">
        <v>25091</v>
      </c>
      <c r="B13056" t="s">
        <v>6192</v>
      </c>
      <c r="C13056">
        <v>8.2796457770000007</v>
      </c>
      <c r="D13056">
        <v>18.85257897</v>
      </c>
      <c r="E13056">
        <v>12.66897649</v>
      </c>
      <c r="F13056">
        <v>18.326345719999999</v>
      </c>
      <c r="G13056">
        <v>12.13413999</v>
      </c>
      <c r="H13056">
        <v>10.06488787</v>
      </c>
      <c r="I13056">
        <v>23.728761070000001</v>
      </c>
      <c r="J13056">
        <v>23.666510200000001</v>
      </c>
      <c r="K13056">
        <v>32.26944718</v>
      </c>
      <c r="L13056">
        <v>15.012295740000001</v>
      </c>
      <c r="M13056">
        <v>14.787553580000001</v>
      </c>
      <c r="N13056">
        <v>13.55243059</v>
      </c>
      <c r="O13056">
        <v>8.3721773820000003</v>
      </c>
      <c r="P13056">
        <v>33.766489100000001</v>
      </c>
      <c r="Q13056">
        <v>16.976099850000001</v>
      </c>
    </row>
    <row r="13057" spans="1:17">
      <c r="A13057" t="s">
        <v>20639</v>
      </c>
      <c r="B13057" t="s">
        <v>8385</v>
      </c>
      <c r="C13057">
        <v>13.55589045</v>
      </c>
      <c r="D13057">
        <v>2.00993786</v>
      </c>
      <c r="E13057">
        <v>2.1235282579999999</v>
      </c>
      <c r="F13057">
        <v>0.87175798100000002</v>
      </c>
      <c r="G13057">
        <v>1.290231487</v>
      </c>
      <c r="H13057">
        <v>3.3614899930000002</v>
      </c>
      <c r="I13057">
        <v>7.9386602000000002</v>
      </c>
      <c r="J13057">
        <v>4.0594142670000002</v>
      </c>
      <c r="K13057">
        <v>5.5685591109999999</v>
      </c>
      <c r="L13057">
        <v>9.5096097939999993</v>
      </c>
      <c r="M13057">
        <v>6.5565132740000003</v>
      </c>
      <c r="N13057">
        <v>5.0658146659999996</v>
      </c>
      <c r="O13057">
        <v>106.5085141</v>
      </c>
      <c r="P13057">
        <v>2.4341701589999998</v>
      </c>
      <c r="Q13057">
        <v>189.38353480000001</v>
      </c>
    </row>
    <row r="13058" spans="1:17">
      <c r="A13058" t="s">
        <v>25092</v>
      </c>
      <c r="B13058" t="s">
        <v>9046</v>
      </c>
      <c r="C13058">
        <v>73.819334319999996</v>
      </c>
      <c r="D13058">
        <v>185.11498850000001</v>
      </c>
      <c r="E13058">
        <v>97.882272139999998</v>
      </c>
      <c r="F13058">
        <v>92.556600180000004</v>
      </c>
      <c r="G13058">
        <v>134.04830820000001</v>
      </c>
      <c r="H13058">
        <v>191.93687919999999</v>
      </c>
      <c r="I13058">
        <v>122.54238890000001</v>
      </c>
      <c r="J13058">
        <v>172.95877060000001</v>
      </c>
      <c r="K13058">
        <v>391.09118519999998</v>
      </c>
      <c r="L13058">
        <v>160.41811920000001</v>
      </c>
      <c r="M13058">
        <v>46.085491930000003</v>
      </c>
      <c r="N13058">
        <v>45.125063949999998</v>
      </c>
      <c r="O13058">
        <v>48.440744590000001</v>
      </c>
      <c r="P13058">
        <v>38.463169489999999</v>
      </c>
      <c r="Q13058">
        <v>65.542691869999999</v>
      </c>
    </row>
    <row r="13059" spans="1:17">
      <c r="A13059" t="s">
        <v>25093</v>
      </c>
      <c r="B13059" t="s">
        <v>25094</v>
      </c>
      <c r="C13059">
        <v>1118.6745880000001</v>
      </c>
      <c r="D13059">
        <v>225.49012970000001</v>
      </c>
      <c r="E13059">
        <v>125.34528</v>
      </c>
      <c r="F13059">
        <v>15.376144180000001</v>
      </c>
      <c r="G13059">
        <v>82.219622060000006</v>
      </c>
      <c r="H13059">
        <v>46.648510690000002</v>
      </c>
      <c r="I13059">
        <v>76.166729040000007</v>
      </c>
      <c r="J13059">
        <v>33.259497449999998</v>
      </c>
      <c r="K13059">
        <v>226.46788720000001</v>
      </c>
      <c r="L13059">
        <v>802.77729629999999</v>
      </c>
      <c r="M13059">
        <v>142.22390999999999</v>
      </c>
      <c r="N13059">
        <v>37.881651239999997</v>
      </c>
      <c r="O13059">
        <v>811.14157160000002</v>
      </c>
      <c r="P13059">
        <v>26.423793159999999</v>
      </c>
      <c r="Q13059">
        <v>57.613348500000001</v>
      </c>
    </row>
    <row r="13060" spans="1:17">
      <c r="A13060" t="s">
        <v>25095</v>
      </c>
      <c r="B13060" t="s">
        <v>7357</v>
      </c>
      <c r="C13060">
        <v>0.42662637599999997</v>
      </c>
      <c r="D13060">
        <v>0.94512026999999998</v>
      </c>
      <c r="E13060">
        <v>1.2708603839999999</v>
      </c>
      <c r="F13060">
        <v>1.0452990579999999</v>
      </c>
      <c r="G13060">
        <v>1.32606702</v>
      </c>
      <c r="H13060">
        <v>0.32769614899999999</v>
      </c>
      <c r="I13060">
        <v>0.62215759800000003</v>
      </c>
      <c r="J13060">
        <v>4.1644362340000001</v>
      </c>
      <c r="K13060">
        <v>1.5483115489999999</v>
      </c>
      <c r="L13060">
        <v>1.078268574</v>
      </c>
      <c r="M13060">
        <v>0</v>
      </c>
      <c r="N13060">
        <v>2.419188847</v>
      </c>
      <c r="O13060">
        <v>0.47247943199999998</v>
      </c>
      <c r="P13060">
        <v>1.5361794820000001</v>
      </c>
      <c r="Q13060">
        <v>0.58655343400000004</v>
      </c>
    </row>
    <row r="13061" spans="1:17">
      <c r="A13061" t="e">
        <v>#N/A</v>
      </c>
      <c r="B13061" t="s">
        <v>25096</v>
      </c>
      <c r="C13061">
        <v>23.250565609999999</v>
      </c>
      <c r="D13061">
        <v>30.04620954</v>
      </c>
      <c r="E13061">
        <v>29.270674419999999</v>
      </c>
      <c r="F13061">
        <v>40.238875989999997</v>
      </c>
      <c r="G13061">
        <v>29.53846875</v>
      </c>
      <c r="H13061">
        <v>63.99475314</v>
      </c>
      <c r="I13061">
        <v>16.146073869999999</v>
      </c>
      <c r="J13061">
        <v>21.053450130000002</v>
      </c>
      <c r="K13061">
        <v>49.222193949999998</v>
      </c>
      <c r="L13061">
        <v>25.884227379999999</v>
      </c>
      <c r="M13061">
        <v>6.3757916870000004</v>
      </c>
      <c r="N13061">
        <v>24.021002759999998</v>
      </c>
      <c r="O13061">
        <v>8.5831652300000005</v>
      </c>
      <c r="P13061">
        <v>31.810172359999999</v>
      </c>
      <c r="Q13061">
        <v>35.01079266</v>
      </c>
    </row>
    <row r="13062" spans="1:17">
      <c r="A13062" t="s">
        <v>25097</v>
      </c>
      <c r="B13062" t="s">
        <v>9398</v>
      </c>
      <c r="C13062">
        <v>7.963017378</v>
      </c>
      <c r="D13062">
        <v>1.899773049</v>
      </c>
      <c r="E13062">
        <v>1.798603779</v>
      </c>
      <c r="F13062">
        <v>1.967735252</v>
      </c>
      <c r="G13062">
        <v>1.692386532</v>
      </c>
      <c r="H13062">
        <v>1.9290425369999999</v>
      </c>
      <c r="I13062">
        <v>3.5731151300000001</v>
      </c>
      <c r="J13062">
        <v>3.0284241970000001</v>
      </c>
      <c r="K13062">
        <v>2.7232094849999999</v>
      </c>
      <c r="L13062">
        <v>2.1674125950000001</v>
      </c>
      <c r="M13062">
        <v>2.3515972500000002</v>
      </c>
      <c r="N13062">
        <v>1.721604527</v>
      </c>
      <c r="O13062">
        <v>18.994486089999999</v>
      </c>
      <c r="P13062">
        <v>1.8747678409999999</v>
      </c>
      <c r="Q13062">
        <v>3.6212845069999999</v>
      </c>
    </row>
    <row r="13063" spans="1:17">
      <c r="A13063" t="s">
        <v>25098</v>
      </c>
      <c r="B13063" t="s">
        <v>5162</v>
      </c>
      <c r="C13063">
        <v>7.3971860899999999</v>
      </c>
      <c r="D13063">
        <v>1.5450830040000001</v>
      </c>
      <c r="E13063">
        <v>1.1467289700000001</v>
      </c>
      <c r="F13063">
        <v>1.1795129369999999</v>
      </c>
      <c r="G13063">
        <v>0.98538859400000001</v>
      </c>
      <c r="H13063">
        <v>1.5422179069999999</v>
      </c>
      <c r="I13063">
        <v>3.698558169</v>
      </c>
      <c r="J13063">
        <v>2.6256834389999999</v>
      </c>
      <c r="K13063">
        <v>2.3010730490000002</v>
      </c>
      <c r="L13063">
        <v>3.2050071029999998</v>
      </c>
      <c r="M13063">
        <v>4.0569264739999999</v>
      </c>
      <c r="N13063">
        <v>2.0061040879999998</v>
      </c>
      <c r="O13063">
        <v>7.0219051710000002</v>
      </c>
      <c r="P13063">
        <v>0.98297667</v>
      </c>
      <c r="Q13063">
        <v>2.3246007139999998</v>
      </c>
    </row>
    <row r="13064" spans="1:17">
      <c r="A13064" t="s">
        <v>25099</v>
      </c>
      <c r="B13064" t="s">
        <v>25100</v>
      </c>
      <c r="C13064">
        <v>18.700724470000001</v>
      </c>
      <c r="D13064">
        <v>7.5952004779999998</v>
      </c>
      <c r="E13064">
        <v>5.4712081000000001</v>
      </c>
      <c r="F13064">
        <v>1.484894427</v>
      </c>
      <c r="G13064">
        <v>8.0731627360000005</v>
      </c>
      <c r="H13064">
        <v>6.5836011320000001</v>
      </c>
      <c r="I13064">
        <v>6.8179081720000001</v>
      </c>
      <c r="J13064">
        <v>14.619303909999999</v>
      </c>
      <c r="K13064">
        <v>19.088052189999999</v>
      </c>
      <c r="L13064">
        <v>4.9234150000000003</v>
      </c>
      <c r="M13064">
        <v>0</v>
      </c>
      <c r="N13064">
        <v>3.0736994960000001</v>
      </c>
      <c r="O13064">
        <v>0</v>
      </c>
      <c r="P13064">
        <v>2.1042760459999998</v>
      </c>
      <c r="Q13064">
        <v>4.2851601840000004</v>
      </c>
    </row>
    <row r="13065" spans="1:17">
      <c r="A13065" t="s">
        <v>25101</v>
      </c>
      <c r="B13065" t="s">
        <v>25102</v>
      </c>
      <c r="C13065">
        <v>13.515523590000001</v>
      </c>
      <c r="D13065">
        <v>0</v>
      </c>
      <c r="E13065">
        <v>0.47929591599999999</v>
      </c>
      <c r="F13065">
        <v>0</v>
      </c>
      <c r="G13065">
        <v>0.25931977299999998</v>
      </c>
      <c r="H13065">
        <v>1.730235669</v>
      </c>
      <c r="I13065">
        <v>0</v>
      </c>
      <c r="J13065">
        <v>2.2844907339999998</v>
      </c>
      <c r="K13065">
        <v>4.7687995699999997</v>
      </c>
      <c r="L13065">
        <v>0.94887634499999995</v>
      </c>
      <c r="M13065">
        <v>8.6478919970000003</v>
      </c>
      <c r="N13065">
        <v>0</v>
      </c>
      <c r="O13065">
        <v>1.6631275999999999</v>
      </c>
      <c r="P13065">
        <v>0</v>
      </c>
      <c r="Q13065">
        <v>7.22633831</v>
      </c>
    </row>
    <row r="13066" spans="1:17">
      <c r="A13066" t="s">
        <v>25103</v>
      </c>
      <c r="B13066" t="s">
        <v>4279</v>
      </c>
      <c r="C13066">
        <v>20.71344612</v>
      </c>
      <c r="D13066">
        <v>1.319257535</v>
      </c>
      <c r="E13066">
        <v>1.4323786000000001</v>
      </c>
      <c r="F13066">
        <v>0.77536359300000002</v>
      </c>
      <c r="G13066">
        <v>1.6542813089999999</v>
      </c>
      <c r="H13066">
        <v>2.485970789</v>
      </c>
      <c r="I13066">
        <v>13.21548554</v>
      </c>
      <c r="J13066">
        <v>7.5493228290000003</v>
      </c>
      <c r="K13066">
        <v>4.5808665819999996</v>
      </c>
      <c r="L13066">
        <v>13.415148329999999</v>
      </c>
      <c r="M13066">
        <v>3.4790370099999999</v>
      </c>
      <c r="N13066">
        <v>3.2555680790000001</v>
      </c>
      <c r="O13066">
        <v>7.1686534499999999</v>
      </c>
      <c r="P13066">
        <v>2.4084469130000001</v>
      </c>
      <c r="Q13066">
        <v>3.3817839379999999</v>
      </c>
    </row>
    <row r="13067" spans="1:17">
      <c r="A13067" t="s">
        <v>25104</v>
      </c>
      <c r="B13067" t="s">
        <v>2799</v>
      </c>
      <c r="C13067">
        <v>67.239752100000004</v>
      </c>
      <c r="D13067">
        <v>16.954193</v>
      </c>
      <c r="E13067">
        <v>13.903790900000001</v>
      </c>
      <c r="F13067">
        <v>7.1224192650000004</v>
      </c>
      <c r="G13067">
        <v>9.3099483240000005</v>
      </c>
      <c r="H13067">
        <v>10.28255804</v>
      </c>
      <c r="I13067">
        <v>36.191964689999999</v>
      </c>
      <c r="J13067">
        <v>32.298244519999997</v>
      </c>
      <c r="K13067">
        <v>27.397505779999999</v>
      </c>
      <c r="L13067">
        <v>46.039322970000001</v>
      </c>
      <c r="M13067">
        <v>25.344621310000001</v>
      </c>
      <c r="N13067">
        <v>33.56200278</v>
      </c>
      <c r="O13067">
        <v>47.252419019999998</v>
      </c>
      <c r="P13067">
        <v>47.542435699999999</v>
      </c>
      <c r="Q13067">
        <v>24.792214130000001</v>
      </c>
    </row>
    <row r="13068" spans="1:17">
      <c r="A13068" t="s">
        <v>25105</v>
      </c>
      <c r="B13068" t="s">
        <v>5761</v>
      </c>
      <c r="C13068">
        <v>1.9785355630000001</v>
      </c>
      <c r="D13068">
        <v>2.4306385760000002</v>
      </c>
      <c r="E13068">
        <v>1.875293981</v>
      </c>
      <c r="F13068">
        <v>2.374888704</v>
      </c>
      <c r="G13068">
        <v>1.8635785060000001</v>
      </c>
      <c r="H13068">
        <v>2.9703886160000001</v>
      </c>
      <c r="I13068">
        <v>1.573820266</v>
      </c>
      <c r="J13068">
        <v>2.895827486</v>
      </c>
      <c r="K13068">
        <v>3.7534416730000002</v>
      </c>
      <c r="L13068">
        <v>2.0457046640000001</v>
      </c>
      <c r="M13068">
        <v>2.0715769160000002</v>
      </c>
      <c r="N13068">
        <v>1.4412149889999999</v>
      </c>
      <c r="O13068">
        <v>1.195191873</v>
      </c>
      <c r="P13068">
        <v>1.673115342</v>
      </c>
      <c r="Q13068">
        <v>2.349279347</v>
      </c>
    </row>
    <row r="13069" spans="1:17">
      <c r="A13069" t="s">
        <v>25106</v>
      </c>
      <c r="B13069" t="s">
        <v>9313</v>
      </c>
      <c r="C13069">
        <v>18.792394689999998</v>
      </c>
      <c r="D13069">
        <v>2.7923531170000002</v>
      </c>
      <c r="E13069">
        <v>4.461814092</v>
      </c>
      <c r="F13069">
        <v>4.5545081170000001</v>
      </c>
      <c r="G13069">
        <v>3.2450948249999998</v>
      </c>
      <c r="H13069">
        <v>0.880160579</v>
      </c>
      <c r="I13069">
        <v>3.3421118490000001</v>
      </c>
      <c r="J13069">
        <v>2.3823189999999999</v>
      </c>
      <c r="K13069">
        <v>4.1586170339999997</v>
      </c>
      <c r="L13069">
        <v>4.6338023530000001</v>
      </c>
      <c r="M13069">
        <v>9.2381754130000004</v>
      </c>
      <c r="N13069">
        <v>3.9833789429999999</v>
      </c>
      <c r="O13069">
        <v>11.67511884</v>
      </c>
      <c r="P13069">
        <v>0.756439101</v>
      </c>
      <c r="Q13069">
        <v>5.1989075759999999</v>
      </c>
    </row>
    <row r="13070" spans="1:17">
      <c r="A13070" t="s">
        <v>25107</v>
      </c>
      <c r="B13070" t="s">
        <v>25108</v>
      </c>
      <c r="C13070">
        <v>5.0465295149999996</v>
      </c>
      <c r="D13070">
        <v>1.49063368</v>
      </c>
      <c r="E13070">
        <v>0.44740793299999998</v>
      </c>
      <c r="F13070">
        <v>0.91590811299999997</v>
      </c>
      <c r="G13070">
        <v>0.72620099299999996</v>
      </c>
      <c r="H13070">
        <v>5.8144375850000003</v>
      </c>
      <c r="I13070">
        <v>2.4531509379999998</v>
      </c>
      <c r="J13070">
        <v>0.74637553700000003</v>
      </c>
      <c r="K13070">
        <v>1.526237861</v>
      </c>
      <c r="L13070">
        <v>4.7830324949999996</v>
      </c>
      <c r="M13070">
        <v>3.2290160210000001</v>
      </c>
      <c r="N13070">
        <v>0.41473032900000001</v>
      </c>
      <c r="O13070">
        <v>0.93148694499999996</v>
      </c>
      <c r="P13070">
        <v>1.261898964</v>
      </c>
      <c r="Q13070">
        <v>4.0473381570000004</v>
      </c>
    </row>
    <row r="13071" spans="1:17">
      <c r="A13071" t="s">
        <v>25109</v>
      </c>
      <c r="B13071" t="s">
        <v>7197</v>
      </c>
      <c r="C13071">
        <v>44.80636543</v>
      </c>
      <c r="D13071">
        <v>6.0593122450000001</v>
      </c>
      <c r="E13071">
        <v>4.0393820680000001</v>
      </c>
      <c r="F13071">
        <v>6.8093478029999996</v>
      </c>
      <c r="G13071">
        <v>5.1581471130000001</v>
      </c>
      <c r="H13071">
        <v>11.12653366</v>
      </c>
      <c r="I13071">
        <v>19.943743000000001</v>
      </c>
      <c r="J13071">
        <v>7.0260118079999998</v>
      </c>
      <c r="K13071">
        <v>21.30598127</v>
      </c>
      <c r="L13071">
        <v>27.856446089999999</v>
      </c>
      <c r="M13071">
        <v>22.797275200000001</v>
      </c>
      <c r="N13071">
        <v>4.5029865029999998</v>
      </c>
      <c r="O13071">
        <v>26.106392939999999</v>
      </c>
      <c r="P13071">
        <v>4.9135431460000003</v>
      </c>
      <c r="Q13071">
        <v>12.98851657</v>
      </c>
    </row>
    <row r="13072" spans="1:17">
      <c r="A13072" t="s">
        <v>25110</v>
      </c>
      <c r="B13072" t="s">
        <v>25111</v>
      </c>
      <c r="C13072">
        <v>3.585884214</v>
      </c>
      <c r="D13072">
        <v>1.7211857420000001</v>
      </c>
      <c r="E13072">
        <v>0.98552766199999997</v>
      </c>
      <c r="F13072">
        <v>0.97621754800000005</v>
      </c>
      <c r="G13072">
        <v>1.2384301740000001</v>
      </c>
      <c r="H13072">
        <v>2.1805309629999998</v>
      </c>
      <c r="I13072">
        <v>2.6146825840000001</v>
      </c>
      <c r="J13072">
        <v>0.56822987700000005</v>
      </c>
      <c r="K13072">
        <v>1.2200515750000001</v>
      </c>
      <c r="L13072">
        <v>2.076954374</v>
      </c>
      <c r="M13072">
        <v>3.4416357440000001</v>
      </c>
      <c r="N13072">
        <v>0.36836575900000001</v>
      </c>
      <c r="O13072">
        <v>2.3165851160000002</v>
      </c>
      <c r="P13072">
        <v>0.58282931199999999</v>
      </c>
      <c r="Q13072">
        <v>2.465052349</v>
      </c>
    </row>
    <row r="13073" spans="1:17">
      <c r="A13073" t="s">
        <v>25112</v>
      </c>
      <c r="B13073" t="s">
        <v>9375</v>
      </c>
      <c r="C13073">
        <v>5.5633144769999996</v>
      </c>
      <c r="D13073">
        <v>3.2915711559999998</v>
      </c>
      <c r="E13073">
        <v>2.7355904309999999</v>
      </c>
      <c r="F13073">
        <v>1.893188992</v>
      </c>
      <c r="G13073">
        <v>2.3196914120000001</v>
      </c>
      <c r="H13073">
        <v>2.7619719489999999</v>
      </c>
      <c r="I13073">
        <v>2.7703235660000001</v>
      </c>
      <c r="J13073">
        <v>2.9758678789999999</v>
      </c>
      <c r="K13073">
        <v>3.9395842399999998</v>
      </c>
      <c r="L13073">
        <v>2.8721942930000002</v>
      </c>
      <c r="M13073">
        <v>2.2139474880000001</v>
      </c>
      <c r="N13073">
        <v>1.4050548460000001</v>
      </c>
      <c r="O13073">
        <v>3.5314480430000001</v>
      </c>
      <c r="P13073">
        <v>1.913641688</v>
      </c>
      <c r="Q13073">
        <v>3.7311235379999999</v>
      </c>
    </row>
    <row r="13074" spans="1:17">
      <c r="A13074" t="e">
        <v>#N/A</v>
      </c>
      <c r="B13074" t="s">
        <v>25113</v>
      </c>
      <c r="C13074">
        <v>8.724809831</v>
      </c>
      <c r="D13074">
        <v>1.28855834</v>
      </c>
      <c r="E13074">
        <v>0.30940464099999998</v>
      </c>
      <c r="F13074">
        <v>0.79174451400000001</v>
      </c>
      <c r="G13074">
        <v>1.0044075699999999</v>
      </c>
      <c r="H13074">
        <v>0</v>
      </c>
      <c r="I13074">
        <v>0</v>
      </c>
      <c r="J13074">
        <v>1.843412418</v>
      </c>
      <c r="K13074">
        <v>1.319335897</v>
      </c>
      <c r="L13074">
        <v>0</v>
      </c>
      <c r="M13074">
        <v>0</v>
      </c>
      <c r="N13074">
        <v>2.5095565870000001</v>
      </c>
      <c r="O13074">
        <v>3.2208457049999999</v>
      </c>
      <c r="P13074">
        <v>0.43633266999999998</v>
      </c>
      <c r="Q13074">
        <v>0</v>
      </c>
    </row>
    <row r="13075" spans="1:17">
      <c r="A13075" t="s">
        <v>25104</v>
      </c>
      <c r="B13075" t="s">
        <v>25114</v>
      </c>
      <c r="C13075">
        <v>0</v>
      </c>
      <c r="D13075">
        <v>0.43154548199999998</v>
      </c>
      <c r="E13075">
        <v>0</v>
      </c>
      <c r="F13075">
        <v>0</v>
      </c>
      <c r="G13075">
        <v>0.33638178099999999</v>
      </c>
      <c r="H13075">
        <v>0</v>
      </c>
      <c r="I13075">
        <v>0</v>
      </c>
      <c r="J13075">
        <v>0</v>
      </c>
      <c r="K13075">
        <v>1.7674122400000001</v>
      </c>
      <c r="L13075">
        <v>0</v>
      </c>
      <c r="M13075">
        <v>0</v>
      </c>
      <c r="N13075">
        <v>0.24013277299999999</v>
      </c>
      <c r="O13075">
        <v>0</v>
      </c>
      <c r="P13075">
        <v>0.584521124</v>
      </c>
      <c r="Q13075">
        <v>0</v>
      </c>
    </row>
    <row r="13076" spans="1:17">
      <c r="A13076" t="s">
        <v>25115</v>
      </c>
      <c r="B13076" t="s">
        <v>25116</v>
      </c>
      <c r="C13076">
        <v>89.477771930000003</v>
      </c>
      <c r="D13076">
        <v>18.297528419999999</v>
      </c>
      <c r="E13076">
        <v>17.20805477</v>
      </c>
      <c r="F13076">
        <v>7.026732558</v>
      </c>
      <c r="G13076">
        <v>22.582430209999998</v>
      </c>
      <c r="H13076">
        <v>3.9651234089999998</v>
      </c>
      <c r="I13076">
        <v>50.1873796</v>
      </c>
      <c r="J13076">
        <v>58.024478199999997</v>
      </c>
      <c r="K13076">
        <v>45.275210199999997</v>
      </c>
      <c r="L13076">
        <v>32.617624370000001</v>
      </c>
      <c r="M13076">
        <v>72.666314700000001</v>
      </c>
      <c r="N13076">
        <v>30.544888740000001</v>
      </c>
      <c r="O13076">
        <v>213.43470869999999</v>
      </c>
      <c r="P13076">
        <v>20.65307971</v>
      </c>
      <c r="Q13076">
        <v>30.754951739999999</v>
      </c>
    </row>
    <row r="13077" spans="1:17">
      <c r="A13077" t="e">
        <v>#N/A</v>
      </c>
      <c r="B13077" t="s">
        <v>25117</v>
      </c>
      <c r="C13077">
        <v>18.77156055</v>
      </c>
      <c r="D13077">
        <v>25.990807419999999</v>
      </c>
      <c r="E13077">
        <v>18.972130020000002</v>
      </c>
      <c r="F13077">
        <v>3.8327632129999998</v>
      </c>
      <c r="G13077">
        <v>24.31122869</v>
      </c>
      <c r="H13077">
        <v>1.802328822</v>
      </c>
      <c r="I13077">
        <v>2395.3067540000002</v>
      </c>
      <c r="J13077">
        <v>35.100248260000001</v>
      </c>
      <c r="K13077">
        <v>598.22887470000001</v>
      </c>
      <c r="L13077">
        <v>20.756670060000001</v>
      </c>
      <c r="M13077">
        <v>963.87962879999998</v>
      </c>
      <c r="N13077">
        <v>76.362221860000005</v>
      </c>
      <c r="O13077">
        <v>431.37372140000002</v>
      </c>
      <c r="P13077">
        <v>49.989840659999999</v>
      </c>
      <c r="Q13077">
        <v>48.390658330000001</v>
      </c>
    </row>
    <row r="13078" spans="1:17">
      <c r="A13078" t="s">
        <v>25118</v>
      </c>
      <c r="B13078" t="s">
        <v>3322</v>
      </c>
      <c r="C13078">
        <v>13.38110432</v>
      </c>
      <c r="D13078">
        <v>3.4460715749999999</v>
      </c>
      <c r="E13078">
        <v>2.633636262</v>
      </c>
      <c r="F13078">
        <v>1.821429258</v>
      </c>
      <c r="G13078">
        <v>2.4261995750000001</v>
      </c>
      <c r="H13078">
        <v>7.3231926869999997</v>
      </c>
      <c r="I13078">
        <v>6.585950178</v>
      </c>
      <c r="J13078">
        <v>3.498675816</v>
      </c>
      <c r="K13078">
        <v>9.4090184190000006</v>
      </c>
      <c r="L13078">
        <v>7.3980841020000003</v>
      </c>
      <c r="M13078">
        <v>4.4949890899999998</v>
      </c>
      <c r="N13078">
        <v>2.3917963370000002</v>
      </c>
      <c r="O13078">
        <v>10.373497390000001</v>
      </c>
      <c r="P13078">
        <v>3.1117641360000001</v>
      </c>
      <c r="Q13078">
        <v>4.5993011289999997</v>
      </c>
    </row>
    <row r="13079" spans="1:17">
      <c r="A13079" t="s">
        <v>25119</v>
      </c>
      <c r="B13079" t="s">
        <v>4982</v>
      </c>
      <c r="C13079">
        <v>11.320568310000001</v>
      </c>
      <c r="D13079">
        <v>2.8088311180000001</v>
      </c>
      <c r="E13079">
        <v>3.3481517539999999</v>
      </c>
      <c r="F13079">
        <v>2.0032351589999999</v>
      </c>
      <c r="G13079">
        <v>2.267626302</v>
      </c>
      <c r="H13079">
        <v>2.6086338219999998</v>
      </c>
      <c r="I13079">
        <v>12.5468449</v>
      </c>
      <c r="J13079">
        <v>6.2570915349999998</v>
      </c>
      <c r="K13079">
        <v>6.470821785</v>
      </c>
      <c r="L13079">
        <v>16.5949317</v>
      </c>
      <c r="M13079">
        <v>10.43057149</v>
      </c>
      <c r="N13079">
        <v>3.3213100880000002</v>
      </c>
      <c r="O13079">
        <v>10.78206353</v>
      </c>
      <c r="P13079">
        <v>3.261012585</v>
      </c>
      <c r="Q13079">
        <v>3.7354192390000001</v>
      </c>
    </row>
    <row r="13080" spans="1:17">
      <c r="A13080" t="s">
        <v>25120</v>
      </c>
      <c r="B13080" t="s">
        <v>4633</v>
      </c>
      <c r="C13080">
        <v>5.7878572349999997</v>
      </c>
      <c r="D13080">
        <v>2.042028867</v>
      </c>
      <c r="E13080">
        <v>2.862133456</v>
      </c>
      <c r="F13080">
        <v>3.1075920780000001</v>
      </c>
      <c r="G13080">
        <v>2.6096870459999999</v>
      </c>
      <c r="H13080">
        <v>0.57629616100000003</v>
      </c>
      <c r="I13080">
        <v>43.29687251</v>
      </c>
      <c r="J13080">
        <v>24.539153970000001</v>
      </c>
      <c r="K13080">
        <v>3.5981265530000002</v>
      </c>
      <c r="L13080">
        <v>5.4856528920000001</v>
      </c>
      <c r="M13080">
        <v>1.645934977</v>
      </c>
      <c r="N13080">
        <v>7.0158906139999999</v>
      </c>
      <c r="O13080">
        <v>2.730153665</v>
      </c>
      <c r="P13080">
        <v>1.3668661630000001</v>
      </c>
      <c r="Q13080">
        <v>1.9156990439999999</v>
      </c>
    </row>
    <row r="13081" spans="1:17">
      <c r="A13081" t="s">
        <v>25121</v>
      </c>
      <c r="B13081" t="s">
        <v>2105</v>
      </c>
      <c r="C13081">
        <v>19.023769609999999</v>
      </c>
      <c r="D13081">
        <v>1.5804007280000001</v>
      </c>
      <c r="E13081">
        <v>1.138442795</v>
      </c>
      <c r="F13081">
        <v>1.7802854079999999</v>
      </c>
      <c r="G13081">
        <v>1.3687703929999999</v>
      </c>
      <c r="H13081">
        <v>1.5221203109999999</v>
      </c>
      <c r="I13081">
        <v>1.1559473229999999</v>
      </c>
      <c r="J13081">
        <v>1.7584951470000001</v>
      </c>
      <c r="K13081">
        <v>2.69691503</v>
      </c>
      <c r="L13081">
        <v>5.5093108339999999</v>
      </c>
      <c r="M13081">
        <v>4.564626294</v>
      </c>
      <c r="N13081">
        <v>2.1496722720000001</v>
      </c>
      <c r="O13081">
        <v>5.2671027649999997</v>
      </c>
      <c r="P13081">
        <v>4.4596381330000003</v>
      </c>
      <c r="Q13081">
        <v>5.9938780879999998</v>
      </c>
    </row>
    <row r="13082" spans="1:17">
      <c r="A13082" t="s">
        <v>25122</v>
      </c>
      <c r="B13082" t="s">
        <v>3903</v>
      </c>
      <c r="C13082">
        <v>7.4106323850000004</v>
      </c>
      <c r="D13082">
        <v>17.909489489999999</v>
      </c>
      <c r="E13082">
        <v>14.47791634</v>
      </c>
      <c r="F13082">
        <v>19.853671760000001</v>
      </c>
      <c r="G13082">
        <v>15.995968850000001</v>
      </c>
      <c r="H13082">
        <v>81.501720969999994</v>
      </c>
      <c r="I13082">
        <v>31.929980499999999</v>
      </c>
      <c r="J13082">
        <v>72.721868069999999</v>
      </c>
      <c r="K13082">
        <v>15.433862510000001</v>
      </c>
      <c r="L13082">
        <v>8.3007331190000002</v>
      </c>
      <c r="M13082">
        <v>3.879560031</v>
      </c>
      <c r="N13082">
        <v>23.253313890000001</v>
      </c>
      <c r="O13082">
        <v>4.4766077339999999</v>
      </c>
      <c r="P13082">
        <v>28.200045209999999</v>
      </c>
      <c r="Q13082">
        <v>14.58824414</v>
      </c>
    </row>
    <row r="13083" spans="1:17">
      <c r="A13083" t="s">
        <v>25123</v>
      </c>
      <c r="B13083" t="s">
        <v>5228</v>
      </c>
      <c r="C13083">
        <v>5.1806815840000002</v>
      </c>
      <c r="D13083">
        <v>3.1807531490000001</v>
      </c>
      <c r="E13083">
        <v>3.086505362</v>
      </c>
      <c r="F13083">
        <v>3.586404001</v>
      </c>
      <c r="G13083">
        <v>2.1470561830000001</v>
      </c>
      <c r="H13083">
        <v>2.4444488400000002</v>
      </c>
      <c r="I13083">
        <v>2.1585969719999998</v>
      </c>
      <c r="J13083">
        <v>3.1711979349999999</v>
      </c>
      <c r="K13083">
        <v>3.4245987699999998</v>
      </c>
      <c r="L13083">
        <v>4.1151984869999998</v>
      </c>
      <c r="M13083">
        <v>0.85239078800000001</v>
      </c>
      <c r="N13083">
        <v>1.4232385439999999</v>
      </c>
      <c r="O13083">
        <v>2.9507102590000001</v>
      </c>
      <c r="P13083">
        <v>3.4865951759999998</v>
      </c>
      <c r="Q13083">
        <v>2.849093957</v>
      </c>
    </row>
    <row r="13084" spans="1:17">
      <c r="A13084" t="s">
        <v>25124</v>
      </c>
      <c r="B13084" t="s">
        <v>1149</v>
      </c>
      <c r="C13084">
        <v>55.409178859999997</v>
      </c>
      <c r="D13084">
        <v>10.38551223</v>
      </c>
      <c r="E13084">
        <v>6.9608894440000002</v>
      </c>
      <c r="F13084">
        <v>6.787230986</v>
      </c>
      <c r="G13084">
        <v>9.2488471800000003</v>
      </c>
      <c r="H13084">
        <v>11.957217910000001</v>
      </c>
      <c r="I13084">
        <v>45.751406709999998</v>
      </c>
      <c r="J13084">
        <v>10.26794561</v>
      </c>
      <c r="K13084">
        <v>36.121679090000001</v>
      </c>
      <c r="L13084">
        <v>32.184230169999999</v>
      </c>
      <c r="M13084">
        <v>232.98558439999999</v>
      </c>
      <c r="N13084">
        <v>8.271471172</v>
      </c>
      <c r="O13084">
        <v>90.824685720000005</v>
      </c>
      <c r="P13084">
        <v>9.3332591570000005</v>
      </c>
      <c r="Q13084">
        <v>19.680545039999998</v>
      </c>
    </row>
    <row r="13085" spans="1:17">
      <c r="A13085" t="s">
        <v>25125</v>
      </c>
      <c r="B13085" t="s">
        <v>5712</v>
      </c>
      <c r="C13085">
        <v>1.531425211</v>
      </c>
      <c r="D13085">
        <v>4.6365801319999997</v>
      </c>
      <c r="E13085">
        <v>1.5749422879999999</v>
      </c>
      <c r="F13085">
        <v>0.69485612399999996</v>
      </c>
      <c r="G13085">
        <v>1.6748403119999999</v>
      </c>
      <c r="H13085">
        <v>2.9407590180000001</v>
      </c>
      <c r="I13085">
        <v>2.2333073739999998</v>
      </c>
      <c r="J13085">
        <v>1.8766804290000001</v>
      </c>
      <c r="K13085">
        <v>3.2420763460000002</v>
      </c>
      <c r="L13085">
        <v>6.1284040849999997</v>
      </c>
      <c r="M13085">
        <v>1.9597612680000001</v>
      </c>
      <c r="N13085">
        <v>1.384399572</v>
      </c>
      <c r="O13085">
        <v>0.56534003700000002</v>
      </c>
      <c r="P13085">
        <v>1.608336244</v>
      </c>
      <c r="Q13085">
        <v>2.4564190789999998</v>
      </c>
    </row>
    <row r="13086" spans="1:17">
      <c r="A13086" t="s">
        <v>25126</v>
      </c>
      <c r="B13086" t="s">
        <v>8582</v>
      </c>
      <c r="C13086">
        <v>2.7505426489999998</v>
      </c>
      <c r="D13086">
        <v>6.7897584069999999</v>
      </c>
      <c r="E13086">
        <v>6.5213431039999996</v>
      </c>
      <c r="F13086">
        <v>5.0276906600000002</v>
      </c>
      <c r="G13086">
        <v>6.6495412700000003</v>
      </c>
      <c r="H13086">
        <v>4.0745321419999998</v>
      </c>
      <c r="I13086">
        <v>20.055851029999999</v>
      </c>
      <c r="J13086">
        <v>56.636785629999999</v>
      </c>
      <c r="K13086">
        <v>4.2781129760000001</v>
      </c>
      <c r="L13086">
        <v>5.9586906559999999</v>
      </c>
      <c r="M13086">
        <v>6.0340508699999997</v>
      </c>
      <c r="N13086">
        <v>10.850071489999999</v>
      </c>
      <c r="O13086">
        <v>3.916499344</v>
      </c>
      <c r="P13086">
        <v>7.3690817229999999</v>
      </c>
      <c r="Q13086">
        <v>4.3218551810000001</v>
      </c>
    </row>
    <row r="13087" spans="1:17">
      <c r="A13087" t="s">
        <v>25127</v>
      </c>
      <c r="B13087" t="s">
        <v>3727</v>
      </c>
      <c r="C13087">
        <v>6.6111152400000002</v>
      </c>
      <c r="D13087">
        <v>2.3433334160000001</v>
      </c>
      <c r="E13087">
        <v>1.781800898</v>
      </c>
      <c r="F13087">
        <v>1.7998034300000001</v>
      </c>
      <c r="G13087">
        <v>1.217723586</v>
      </c>
      <c r="H13087">
        <v>1.5234198800000001</v>
      </c>
      <c r="I13087">
        <v>0.64274125400000004</v>
      </c>
      <c r="J13087">
        <v>0.83809358599999995</v>
      </c>
      <c r="K13087">
        <v>4.7986091120000003</v>
      </c>
      <c r="L13087">
        <v>3.6203126299999999</v>
      </c>
      <c r="M13087">
        <v>1.692045748</v>
      </c>
      <c r="N13087">
        <v>1.68426103</v>
      </c>
      <c r="O13087">
        <v>1.9524443549999999</v>
      </c>
      <c r="P13087">
        <v>2.0498787759999999</v>
      </c>
      <c r="Q13087">
        <v>1.2119183019999999</v>
      </c>
    </row>
    <row r="13088" spans="1:17">
      <c r="A13088" t="s">
        <v>25128</v>
      </c>
      <c r="B13088" t="s">
        <v>6187</v>
      </c>
      <c r="C13088">
        <v>1.5142392170000001</v>
      </c>
      <c r="D13088">
        <v>13.78413808</v>
      </c>
      <c r="E13088">
        <v>10.119800720000001</v>
      </c>
      <c r="F13088">
        <v>16.508137019999999</v>
      </c>
      <c r="G13088">
        <v>8.9854301250000006</v>
      </c>
      <c r="H13088">
        <v>6.5556707029999997</v>
      </c>
      <c r="I13088">
        <v>21.68094799</v>
      </c>
      <c r="J13088">
        <v>32.563511669999997</v>
      </c>
      <c r="K13088">
        <v>17.797841250000001</v>
      </c>
      <c r="L13088">
        <v>5.9146625530000003</v>
      </c>
      <c r="M13088">
        <v>2.3781702990000002</v>
      </c>
      <c r="N13088">
        <v>16.273637950000001</v>
      </c>
      <c r="O13088">
        <v>3.9637874480000002</v>
      </c>
      <c r="P13088">
        <v>31.970967389999998</v>
      </c>
      <c r="Q13088">
        <v>13.437548140000001</v>
      </c>
    </row>
    <row r="13089" spans="1:17">
      <c r="A13089" t="s">
        <v>25129</v>
      </c>
      <c r="B13089" t="s">
        <v>6205</v>
      </c>
      <c r="C13089">
        <v>2.990160087</v>
      </c>
      <c r="D13089">
        <v>19.946219639999999</v>
      </c>
      <c r="E13089">
        <v>15.62306748</v>
      </c>
      <c r="F13089">
        <v>26.682363370000001</v>
      </c>
      <c r="G13089">
        <v>13.25284679</v>
      </c>
      <c r="H13089">
        <v>5.8695310320000003</v>
      </c>
      <c r="I13089">
        <v>17.44243603</v>
      </c>
      <c r="J13089">
        <v>32.178298689999998</v>
      </c>
      <c r="K13089">
        <v>33.00780992</v>
      </c>
      <c r="L13089">
        <v>19.313412339999999</v>
      </c>
      <c r="M13089">
        <v>3.8265008840000001</v>
      </c>
      <c r="N13089">
        <v>15.89087803</v>
      </c>
      <c r="O13089">
        <v>2.5756400890000002</v>
      </c>
      <c r="P13089">
        <v>30.456230980000001</v>
      </c>
      <c r="Q13089">
        <v>18.27139901</v>
      </c>
    </row>
    <row r="13090" spans="1:17">
      <c r="A13090" t="s">
        <v>25130</v>
      </c>
      <c r="B13090" t="s">
        <v>1391</v>
      </c>
      <c r="C13090">
        <v>13.266414429999999</v>
      </c>
      <c r="D13090">
        <v>9.7289544659999994</v>
      </c>
      <c r="E13090">
        <v>6.8622539099999997</v>
      </c>
      <c r="F13090">
        <v>7.1142991499999999</v>
      </c>
      <c r="G13090">
        <v>5.9246417200000003</v>
      </c>
      <c r="H13090">
        <v>6.0174124290000002</v>
      </c>
      <c r="I13090">
        <v>13.17575072</v>
      </c>
      <c r="J13090">
        <v>15.09260096</v>
      </c>
      <c r="K13090">
        <v>12.659194169999999</v>
      </c>
      <c r="L13090">
        <v>9.538690484</v>
      </c>
      <c r="M13090">
        <v>2.853892171</v>
      </c>
      <c r="N13090">
        <v>7.8385295580000003</v>
      </c>
      <c r="O13090">
        <v>5.3196133440000004</v>
      </c>
      <c r="P13090">
        <v>6.1427326520000003</v>
      </c>
      <c r="Q13090">
        <v>4.4812617399999999</v>
      </c>
    </row>
    <row r="13091" spans="1:17">
      <c r="A13091" t="s">
        <v>25131</v>
      </c>
      <c r="B13091" t="s">
        <v>1489</v>
      </c>
      <c r="C13091">
        <v>11.00308096</v>
      </c>
      <c r="D13091">
        <v>0.47691212199999999</v>
      </c>
      <c r="E13091">
        <v>0.69981182900000005</v>
      </c>
      <c r="F13091">
        <v>0.27675517700000002</v>
      </c>
      <c r="G13091">
        <v>0.454354076</v>
      </c>
      <c r="H13091">
        <v>0.64305505600000001</v>
      </c>
      <c r="I13091">
        <v>1.39530508</v>
      </c>
      <c r="J13091">
        <v>0.50033191899999996</v>
      </c>
      <c r="K13091">
        <v>1.1393743540000001</v>
      </c>
      <c r="L13091">
        <v>4.9875776619999996</v>
      </c>
      <c r="M13091">
        <v>1.1478763869999999</v>
      </c>
      <c r="N13091">
        <v>0.45703810700000003</v>
      </c>
      <c r="O13091">
        <v>2.1192474489999999</v>
      </c>
      <c r="P13091">
        <v>0.44858991500000001</v>
      </c>
      <c r="Q13091">
        <v>1.151024058</v>
      </c>
    </row>
    <row r="13092" spans="1:17">
      <c r="A13092" t="s">
        <v>25132</v>
      </c>
      <c r="B13092" t="s">
        <v>3542</v>
      </c>
      <c r="C13092">
        <v>3.9855059609999999</v>
      </c>
      <c r="D13092">
        <v>0.92496697000000005</v>
      </c>
      <c r="E13092">
        <v>0.62591876300000004</v>
      </c>
      <c r="F13092">
        <v>0.43917078500000001</v>
      </c>
      <c r="G13092">
        <v>0.60629105900000002</v>
      </c>
      <c r="H13092">
        <v>1.858651598</v>
      </c>
      <c r="I13092">
        <v>1.1070745500000001</v>
      </c>
      <c r="J13092">
        <v>0.62554031700000001</v>
      </c>
      <c r="K13092">
        <v>2.7550837850000001</v>
      </c>
      <c r="L13092">
        <v>2.098560392</v>
      </c>
      <c r="M13092">
        <v>4.5537881039999997</v>
      </c>
      <c r="N13092">
        <v>0.853928032</v>
      </c>
      <c r="O13092">
        <v>4.6240450290000004</v>
      </c>
      <c r="P13092">
        <v>0.83998049399999997</v>
      </c>
      <c r="Q13092">
        <v>1.1089525870000001</v>
      </c>
    </row>
    <row r="13093" spans="1:17">
      <c r="A13093" t="s">
        <v>25133</v>
      </c>
      <c r="B13093" t="s">
        <v>25134</v>
      </c>
      <c r="C13093">
        <v>21.735491159999999</v>
      </c>
      <c r="D13093">
        <v>16.85298671</v>
      </c>
      <c r="E13093">
        <v>16.76484619</v>
      </c>
      <c r="F13093">
        <v>18.49140147</v>
      </c>
      <c r="G13093">
        <v>14.07492188</v>
      </c>
      <c r="H13093">
        <v>16.69525646</v>
      </c>
      <c r="I13093">
        <v>23.772969280000002</v>
      </c>
      <c r="J13093">
        <v>16.53249873</v>
      </c>
      <c r="K13093">
        <v>22.185674689999999</v>
      </c>
      <c r="L13093">
        <v>41.201209730000002</v>
      </c>
      <c r="M13093">
        <v>10.43057149</v>
      </c>
      <c r="N13093">
        <v>5.3587524110000002</v>
      </c>
      <c r="O13093">
        <v>24.071583690000001</v>
      </c>
      <c r="P13093">
        <v>10.5982909</v>
      </c>
      <c r="Q13093">
        <v>0</v>
      </c>
    </row>
    <row r="13094" spans="1:17">
      <c r="A13094" t="s">
        <v>25135</v>
      </c>
      <c r="B13094" t="s">
        <v>3894</v>
      </c>
      <c r="C13094">
        <v>8.3659625270000006</v>
      </c>
      <c r="D13094">
        <v>15.21985943</v>
      </c>
      <c r="E13094">
        <v>19.095337610000001</v>
      </c>
      <c r="F13094">
        <v>14.52795289</v>
      </c>
      <c r="G13094">
        <v>12.69536641</v>
      </c>
      <c r="H13094">
        <v>17.817497450000001</v>
      </c>
      <c r="I13094">
        <v>4.4364534449999997</v>
      </c>
      <c r="J13094">
        <v>4.6921579180000004</v>
      </c>
      <c r="K13094">
        <v>7.2454137120000004</v>
      </c>
      <c r="L13094">
        <v>16.338846830000001</v>
      </c>
      <c r="M13094">
        <v>5.8395833010000002</v>
      </c>
      <c r="N13094">
        <v>5.4377027230000001</v>
      </c>
      <c r="O13094">
        <v>4.2114188779999999</v>
      </c>
      <c r="P13094">
        <v>3.537267795</v>
      </c>
      <c r="Q13094">
        <v>8.5394114470000009</v>
      </c>
    </row>
    <row r="13095" spans="1:17">
      <c r="A13095" t="s">
        <v>25136</v>
      </c>
      <c r="B13095" t="s">
        <v>66</v>
      </c>
      <c r="C13095">
        <v>18.965903749999999</v>
      </c>
      <c r="D13095">
        <v>1.165757054</v>
      </c>
      <c r="E13095">
        <v>1.131335153</v>
      </c>
      <c r="F13095">
        <v>1.1341262000000001</v>
      </c>
      <c r="G13095">
        <v>1.1358577780000001</v>
      </c>
      <c r="H13095">
        <v>2.5683305330000001</v>
      </c>
      <c r="I13095">
        <v>5.5956197059999999</v>
      </c>
      <c r="J13095">
        <v>2.487701451</v>
      </c>
      <c r="K13095">
        <v>2.9342702799999998</v>
      </c>
      <c r="L13095">
        <v>4.3640251350000003</v>
      </c>
      <c r="M13095">
        <v>5.4714120680000002</v>
      </c>
      <c r="N13095">
        <v>1.5946805020000001</v>
      </c>
      <c r="O13095">
        <v>7.7703864530000004</v>
      </c>
      <c r="P13095">
        <v>2.3191538930000002</v>
      </c>
      <c r="Q13095">
        <v>4.8985853580000001</v>
      </c>
    </row>
    <row r="13096" spans="1:17">
      <c r="A13096" t="s">
        <v>25137</v>
      </c>
      <c r="B13096" t="s">
        <v>2728</v>
      </c>
      <c r="C13096">
        <v>10.04144458</v>
      </c>
      <c r="D13096">
        <v>0.81212495900000004</v>
      </c>
      <c r="E13096">
        <v>1.339599097</v>
      </c>
      <c r="F13096">
        <v>0.58578704500000001</v>
      </c>
      <c r="G13096">
        <v>0.68808314800000003</v>
      </c>
      <c r="H13096">
        <v>0.91820688699999997</v>
      </c>
      <c r="I13096">
        <v>0.92975461999999998</v>
      </c>
      <c r="J13096">
        <v>1.576042913</v>
      </c>
      <c r="K13096">
        <v>2.0968835289999999</v>
      </c>
      <c r="L13096">
        <v>2.9206055009999998</v>
      </c>
      <c r="M13096">
        <v>2.4476215610000001</v>
      </c>
      <c r="N13096">
        <v>0.96275540199999998</v>
      </c>
      <c r="O13096">
        <v>6.3546751229999998</v>
      </c>
      <c r="P13096">
        <v>0.83696386300000003</v>
      </c>
      <c r="Q13096">
        <v>1.753095251</v>
      </c>
    </row>
    <row r="13097" spans="1:17">
      <c r="A13097" t="s">
        <v>25138</v>
      </c>
      <c r="B13097" t="s">
        <v>4644</v>
      </c>
      <c r="C13097">
        <v>0.89131150800000003</v>
      </c>
      <c r="D13097">
        <v>0.98727671400000006</v>
      </c>
      <c r="E13097">
        <v>1.185309145</v>
      </c>
      <c r="F13097">
        <v>0.68750764600000003</v>
      </c>
      <c r="G13097">
        <v>0.641303395</v>
      </c>
      <c r="H13097">
        <v>0.28526067700000002</v>
      </c>
      <c r="I13097">
        <v>2.1663617089999998</v>
      </c>
      <c r="J13097">
        <v>3.8605565089999998</v>
      </c>
      <c r="K13097">
        <v>1.0108580789999999</v>
      </c>
      <c r="L13097">
        <v>1.0325003399999999</v>
      </c>
      <c r="M13097">
        <v>0.57030462800000004</v>
      </c>
      <c r="N13097">
        <v>1.9044774760000001</v>
      </c>
      <c r="O13097">
        <v>0.65807207199999995</v>
      </c>
      <c r="P13097">
        <v>1.3372497649999999</v>
      </c>
      <c r="Q13097">
        <v>1.2254324990000001</v>
      </c>
    </row>
    <row r="13098" spans="1:17">
      <c r="A13098" t="s">
        <v>25139</v>
      </c>
      <c r="B13098" t="s">
        <v>4441</v>
      </c>
      <c r="C13098">
        <v>2.6184966699999999</v>
      </c>
      <c r="D13098">
        <v>0.74582316900000001</v>
      </c>
      <c r="E13098">
        <v>0.596949171</v>
      </c>
      <c r="F13098">
        <v>0.50918351900000003</v>
      </c>
      <c r="G13098">
        <v>0.64595052100000006</v>
      </c>
      <c r="H13098">
        <v>0.14366389199999999</v>
      </c>
      <c r="I13098">
        <v>1.0910299910000001</v>
      </c>
      <c r="J13098">
        <v>2.5607402929999998</v>
      </c>
      <c r="K13098">
        <v>0.50909156899999997</v>
      </c>
      <c r="L13098">
        <v>2.127236372</v>
      </c>
      <c r="M13098">
        <v>1.436093176</v>
      </c>
      <c r="N13098">
        <v>1.291148679</v>
      </c>
      <c r="O13098">
        <v>0.82855088799999999</v>
      </c>
      <c r="P13098">
        <v>1.1785724829999999</v>
      </c>
      <c r="Q13098">
        <v>0.77144527799999996</v>
      </c>
    </row>
    <row r="13099" spans="1:17">
      <c r="A13099" t="s">
        <v>25140</v>
      </c>
      <c r="B13099" t="s">
        <v>7465</v>
      </c>
      <c r="C13099">
        <v>33.123426369999997</v>
      </c>
      <c r="D13099">
        <v>2.7221420040000002</v>
      </c>
      <c r="E13099">
        <v>1.8188029590000001</v>
      </c>
      <c r="F13099">
        <v>2.2543721529999998</v>
      </c>
      <c r="G13099">
        <v>2.3986240300000001</v>
      </c>
      <c r="H13099">
        <v>2.667353393</v>
      </c>
      <c r="I13099">
        <v>5.4537385340000002</v>
      </c>
      <c r="J13099">
        <v>0.67726924499999996</v>
      </c>
      <c r="K13099">
        <v>4.8472366730000003</v>
      </c>
      <c r="L13099">
        <v>6.0762456790000003</v>
      </c>
      <c r="M13099">
        <v>10.25515437</v>
      </c>
      <c r="N13099">
        <v>2.897747099</v>
      </c>
      <c r="O13099">
        <v>30.766784850000001</v>
      </c>
      <c r="P13099">
        <v>1.5229308450000001</v>
      </c>
      <c r="Q13099">
        <v>9.9160158850000002</v>
      </c>
    </row>
    <row r="13100" spans="1:17">
      <c r="A13100" t="s">
        <v>25141</v>
      </c>
      <c r="B13100" t="s">
        <v>3843</v>
      </c>
      <c r="C13100">
        <v>18.781627879999998</v>
      </c>
      <c r="D13100">
        <v>23.845861889999998</v>
      </c>
      <c r="E13100">
        <v>21.87583403</v>
      </c>
      <c r="F13100">
        <v>26.041795919999998</v>
      </c>
      <c r="G13100">
        <v>24.16363505</v>
      </c>
      <c r="H13100">
        <v>25.02497709</v>
      </c>
      <c r="I13100">
        <v>18.087482080000001</v>
      </c>
      <c r="J13100">
        <v>25.24709807</v>
      </c>
      <c r="K13100">
        <v>41.033992720000001</v>
      </c>
      <c r="L13100">
        <v>35.769880039999997</v>
      </c>
      <c r="M13100">
        <v>10.543570280000001</v>
      </c>
      <c r="N13100">
        <v>15.62246178</v>
      </c>
      <c r="O13100">
        <v>12.55863811</v>
      </c>
      <c r="P13100">
        <v>23.519655400000001</v>
      </c>
      <c r="Q13100">
        <v>33.252162769999998</v>
      </c>
    </row>
    <row r="13101" spans="1:17">
      <c r="A13101" t="s">
        <v>25142</v>
      </c>
      <c r="B13101" t="s">
        <v>25143</v>
      </c>
      <c r="C13101">
        <v>0</v>
      </c>
      <c r="D13101">
        <v>8.2488857650000007</v>
      </c>
      <c r="E13101">
        <v>8.8231044690000004</v>
      </c>
      <c r="F13101">
        <v>1.382308044</v>
      </c>
      <c r="G13101">
        <v>7.0143872949999997</v>
      </c>
      <c r="H13101">
        <v>3.2501011549999999</v>
      </c>
      <c r="I13101">
        <v>0</v>
      </c>
      <c r="J13101">
        <v>5.578589054</v>
      </c>
      <c r="K13101">
        <v>19.963066120000001</v>
      </c>
      <c r="L13101">
        <v>9.6248727659999993</v>
      </c>
      <c r="M13101">
        <v>0</v>
      </c>
      <c r="N13101">
        <v>11.683837219999999</v>
      </c>
      <c r="O13101">
        <v>0</v>
      </c>
      <c r="P13101">
        <v>2.7932443870000001</v>
      </c>
      <c r="Q13101">
        <v>1.163491238</v>
      </c>
    </row>
    <row r="13102" spans="1:17">
      <c r="A13102" t="s">
        <v>25144</v>
      </c>
      <c r="B13102" t="s">
        <v>5562</v>
      </c>
      <c r="C13102">
        <v>5.3331122339999997</v>
      </c>
      <c r="D13102">
        <v>1.2117568489999999</v>
      </c>
      <c r="E13102">
        <v>1.105660557</v>
      </c>
      <c r="F13102">
        <v>0.57702969299999995</v>
      </c>
      <c r="G13102">
        <v>0.826474441</v>
      </c>
      <c r="H13102">
        <v>0.94532743500000005</v>
      </c>
      <c r="I13102">
        <v>1.5953604109999999</v>
      </c>
      <c r="J13102">
        <v>2.3402792080000001</v>
      </c>
      <c r="K13102">
        <v>2.977679959</v>
      </c>
      <c r="L13102">
        <v>4.9250452689999999</v>
      </c>
      <c r="M13102">
        <v>1.8374384210000001</v>
      </c>
      <c r="N13102">
        <v>0.96084914899999996</v>
      </c>
      <c r="O13102">
        <v>3.0288747690000002</v>
      </c>
      <c r="P13102">
        <v>0.71807065199999998</v>
      </c>
      <c r="Q13102">
        <v>0.75203142300000003</v>
      </c>
    </row>
    <row r="13103" spans="1:17">
      <c r="A13103" t="s">
        <v>25145</v>
      </c>
      <c r="B13103" t="s">
        <v>25146</v>
      </c>
      <c r="C13103">
        <v>4.6193996869999996</v>
      </c>
      <c r="D13103">
        <v>27.4258256</v>
      </c>
      <c r="E13103">
        <v>18.77331693</v>
      </c>
      <c r="F13103">
        <v>31.94255158</v>
      </c>
      <c r="G13103">
        <v>18.187192110000002</v>
      </c>
      <c r="H13103">
        <v>33.707984240000002</v>
      </c>
      <c r="I13103">
        <v>36.377429509999999</v>
      </c>
      <c r="J13103">
        <v>23.541242610000001</v>
      </c>
      <c r="K13103">
        <v>64.963273150000006</v>
      </c>
      <c r="L13103">
        <v>32.690594449999999</v>
      </c>
      <c r="M13103">
        <v>0</v>
      </c>
      <c r="N13103">
        <v>7.5166392880000004</v>
      </c>
      <c r="O13103">
        <v>1.023176935</v>
      </c>
      <c r="P13103">
        <v>27.722254639999999</v>
      </c>
      <c r="Q13103">
        <v>22.86377414</v>
      </c>
    </row>
    <row r="13104" spans="1:17">
      <c r="A13104" t="s">
        <v>25147</v>
      </c>
      <c r="B13104" t="s">
        <v>5286</v>
      </c>
      <c r="C13104">
        <v>6.4401455280000004</v>
      </c>
      <c r="D13104">
        <v>10.52197054</v>
      </c>
      <c r="E13104">
        <v>9.9347236690000003</v>
      </c>
      <c r="F13104">
        <v>12.437179649999999</v>
      </c>
      <c r="G13104">
        <v>8.8967407410000003</v>
      </c>
      <c r="H13104">
        <v>5.5650854860000001</v>
      </c>
      <c r="I13104">
        <v>4.1089082709999998</v>
      </c>
      <c r="J13104">
        <v>7.7049608300000001</v>
      </c>
      <c r="K13104">
        <v>8.9473091349999994</v>
      </c>
      <c r="L13104">
        <v>5.0865691030000004</v>
      </c>
      <c r="M13104">
        <v>1.5452698499999999</v>
      </c>
      <c r="N13104">
        <v>11.610630219999999</v>
      </c>
      <c r="O13104">
        <v>5.3492408200000003</v>
      </c>
      <c r="P13104">
        <v>15.640782590000001</v>
      </c>
      <c r="Q13104">
        <v>8.0242339210000004</v>
      </c>
    </row>
    <row r="13105" spans="1:17">
      <c r="A13105" t="s">
        <v>25148</v>
      </c>
      <c r="B13105" t="s">
        <v>25149</v>
      </c>
      <c r="C13105">
        <v>52.99228154</v>
      </c>
      <c r="D13105">
        <v>10.120314390000001</v>
      </c>
      <c r="E13105">
        <v>1.68484061</v>
      </c>
      <c r="F13105">
        <v>3.1506293470000002</v>
      </c>
      <c r="G13105">
        <v>3.2606210359999999</v>
      </c>
      <c r="H13105">
        <v>1.8714446769999999</v>
      </c>
      <c r="I13105">
        <v>5.3296332319999999</v>
      </c>
      <c r="J13105">
        <v>2.4709339309999998</v>
      </c>
      <c r="K13105">
        <v>5.5264217520000001</v>
      </c>
      <c r="L13105">
        <v>16.549355139999999</v>
      </c>
      <c r="M13105">
        <v>2.338417207</v>
      </c>
      <c r="N13105">
        <v>2.027315625</v>
      </c>
      <c r="O13105">
        <v>11.46773087</v>
      </c>
      <c r="P13105">
        <v>3.1984857949999999</v>
      </c>
      <c r="Q13105">
        <v>4.1871956069999996</v>
      </c>
    </row>
    <row r="13106" spans="1:17">
      <c r="A13106" t="s">
        <v>25150</v>
      </c>
      <c r="B13106" t="s">
        <v>5543</v>
      </c>
      <c r="C13106">
        <v>12.11341678</v>
      </c>
      <c r="D13106">
        <v>9.2684908200000002</v>
      </c>
      <c r="E13106">
        <v>6.9293514959999998</v>
      </c>
      <c r="F13106">
        <v>8.3077794679999997</v>
      </c>
      <c r="G13106">
        <v>8.2383176900000006</v>
      </c>
      <c r="H13106">
        <v>7.5509119069999997</v>
      </c>
      <c r="I13106">
        <v>6.3866611219999996</v>
      </c>
      <c r="J13106">
        <v>5.1502414080000003</v>
      </c>
      <c r="K13106">
        <v>6.7211114370000002</v>
      </c>
      <c r="L13106">
        <v>11.422056189999999</v>
      </c>
      <c r="M13106">
        <v>8.9431795249999997</v>
      </c>
      <c r="N13106">
        <v>6.6162213879999996</v>
      </c>
      <c r="O13106">
        <v>9.4939368890000004</v>
      </c>
      <c r="P13106">
        <v>9.226781999</v>
      </c>
      <c r="Q13106">
        <v>12.93911466</v>
      </c>
    </row>
    <row r="13107" spans="1:17">
      <c r="A13107" t="s">
        <v>25151</v>
      </c>
      <c r="B13107" t="s">
        <v>5511</v>
      </c>
      <c r="C13107">
        <v>4.3614450900000001</v>
      </c>
      <c r="D13107">
        <v>7.0653822630000001</v>
      </c>
      <c r="E13107">
        <v>7.308076346</v>
      </c>
      <c r="F13107">
        <v>6.5675599350000002</v>
      </c>
      <c r="G13107">
        <v>4.8483383250000003</v>
      </c>
      <c r="H13107">
        <v>5.3391760750000001</v>
      </c>
      <c r="I13107">
        <v>3.180190391</v>
      </c>
      <c r="J13107">
        <v>6.1510352829999997</v>
      </c>
      <c r="K13107">
        <v>6.0593657900000002</v>
      </c>
      <c r="L13107">
        <v>3.4447656100000001</v>
      </c>
      <c r="M13107">
        <v>3.6627485360000001</v>
      </c>
      <c r="N13107">
        <v>6.0484928199999999</v>
      </c>
      <c r="O13107">
        <v>6.9434205100000002</v>
      </c>
      <c r="P13107">
        <v>16.68605252</v>
      </c>
      <c r="Q13107">
        <v>6.9333326079999997</v>
      </c>
    </row>
    <row r="13108" spans="1:17">
      <c r="A13108" t="s">
        <v>25152</v>
      </c>
      <c r="B13108" t="s">
        <v>5472</v>
      </c>
      <c r="C13108">
        <v>9.8085631679999992</v>
      </c>
      <c r="D13108">
        <v>20.979967070000001</v>
      </c>
      <c r="E13108">
        <v>13.7095904</v>
      </c>
      <c r="F13108">
        <v>26.56461711</v>
      </c>
      <c r="G13108">
        <v>10.22093699</v>
      </c>
      <c r="H13108">
        <v>14.548528149999999</v>
      </c>
      <c r="I13108">
        <v>20.222924460000002</v>
      </c>
      <c r="J13108">
        <v>17.15083134</v>
      </c>
      <c r="K13108">
        <v>10.12679445</v>
      </c>
      <c r="L13108">
        <v>6.1976157690000004</v>
      </c>
      <c r="M13108">
        <v>3.2462057049999999</v>
      </c>
      <c r="N13108">
        <v>10.88208567</v>
      </c>
      <c r="O13108">
        <v>1.1237348650000001</v>
      </c>
      <c r="P13108">
        <v>45.365732819999998</v>
      </c>
      <c r="Q13108">
        <v>32.086058129999998</v>
      </c>
    </row>
    <row r="13109" spans="1:17">
      <c r="A13109" t="s">
        <v>25153</v>
      </c>
      <c r="B13109" t="s">
        <v>25154</v>
      </c>
      <c r="C13109">
        <v>1.7897045810000001</v>
      </c>
      <c r="D13109">
        <v>0.29735961700000002</v>
      </c>
      <c r="E13109">
        <v>0.40460606900000001</v>
      </c>
      <c r="F13109">
        <v>0.15225855999999999</v>
      </c>
      <c r="G13109">
        <v>0.424941664</v>
      </c>
      <c r="H13109">
        <v>8.5918167000000004E-2</v>
      </c>
      <c r="I13109">
        <v>3.2624515449999998</v>
      </c>
      <c r="J13109">
        <v>0.53884363000000002</v>
      </c>
      <c r="K13109">
        <v>1.420823274</v>
      </c>
      <c r="L13109">
        <v>1.1308385480000001</v>
      </c>
      <c r="M13109">
        <v>0.42942764500000002</v>
      </c>
      <c r="N13109">
        <v>0.74459371299999999</v>
      </c>
      <c r="O13109">
        <v>3.4686030670000001</v>
      </c>
      <c r="P13109">
        <v>0.57058887599999997</v>
      </c>
      <c r="Q13109">
        <v>0.92272544599999995</v>
      </c>
    </row>
    <row r="13110" spans="1:17">
      <c r="A13110" t="s">
        <v>24383</v>
      </c>
      <c r="B13110" t="s">
        <v>4703</v>
      </c>
      <c r="C13110">
        <v>12.90194191</v>
      </c>
      <c r="D13110">
        <v>11.18430833</v>
      </c>
      <c r="E13110">
        <v>5.8246411260000004</v>
      </c>
      <c r="F13110">
        <v>9.5904114020000009</v>
      </c>
      <c r="G13110">
        <v>7.2262226810000003</v>
      </c>
      <c r="H13110">
        <v>5.5582822030000001</v>
      </c>
      <c r="I13110">
        <v>13.90685335</v>
      </c>
      <c r="J13110">
        <v>14.13713534</v>
      </c>
      <c r="K13110">
        <v>15.268598000000001</v>
      </c>
      <c r="L13110">
        <v>19.707035210000001</v>
      </c>
      <c r="M13110">
        <v>10.33706188</v>
      </c>
      <c r="N13110">
        <v>4.8958121050000001</v>
      </c>
      <c r="O13110">
        <v>13.418877950000001</v>
      </c>
      <c r="P13110">
        <v>7.5576469350000002</v>
      </c>
      <c r="Q13110">
        <v>9.2548284330000001</v>
      </c>
    </row>
    <row r="13111" spans="1:17">
      <c r="A13111" t="e">
        <v>#N/A</v>
      </c>
      <c r="B13111" t="s">
        <v>25155</v>
      </c>
      <c r="C13111">
        <v>2.3598533260000001</v>
      </c>
      <c r="D13111">
        <v>8.8873709489999992</v>
      </c>
      <c r="E13111">
        <v>12.050868749999999</v>
      </c>
      <c r="F13111">
        <v>10.60032797</v>
      </c>
      <c r="G13111">
        <v>19.967622500000001</v>
      </c>
      <c r="H13111">
        <v>5.4378835319999999</v>
      </c>
      <c r="I13111">
        <v>34.414203149999999</v>
      </c>
      <c r="J13111">
        <v>40.386532619999997</v>
      </c>
      <c r="K13111">
        <v>13.917108949999999</v>
      </c>
      <c r="L13111">
        <v>1.4910914</v>
      </c>
      <c r="M13111">
        <v>4.529848189</v>
      </c>
      <c r="N13111">
        <v>20.945066570000002</v>
      </c>
      <c r="O13111">
        <v>2.6134862289999998</v>
      </c>
      <c r="P13111">
        <v>28.678276390000001</v>
      </c>
      <c r="Q13111">
        <v>9.7334352749999997</v>
      </c>
    </row>
    <row r="13112" spans="1:17">
      <c r="A13112" t="s">
        <v>25156</v>
      </c>
      <c r="B13112" t="s">
        <v>6976</v>
      </c>
      <c r="C13112">
        <v>45.958987659999998</v>
      </c>
      <c r="D13112">
        <v>3.6362337889999998</v>
      </c>
      <c r="E13112">
        <v>3.3877102720000001</v>
      </c>
      <c r="F13112">
        <v>3.6194934000000001</v>
      </c>
      <c r="G13112">
        <v>2.7210023849999998</v>
      </c>
      <c r="H13112">
        <v>3.5301575660000002</v>
      </c>
      <c r="I13112">
        <v>9.5746988109999993</v>
      </c>
      <c r="J13112">
        <v>6.0343182320000004</v>
      </c>
      <c r="K13112">
        <v>11.16925859</v>
      </c>
      <c r="L13112">
        <v>20.949952700000001</v>
      </c>
      <c r="M13112">
        <v>8.191895572</v>
      </c>
      <c r="N13112">
        <v>1.5782335199999999</v>
      </c>
      <c r="O13112">
        <v>27.267095990000001</v>
      </c>
      <c r="P13112">
        <v>2.1178436270000001</v>
      </c>
      <c r="Q13112">
        <v>6.0930685840000001</v>
      </c>
    </row>
    <row r="13113" spans="1:17">
      <c r="A13113" t="s">
        <v>25157</v>
      </c>
      <c r="B13113" t="s">
        <v>25158</v>
      </c>
      <c r="C13113">
        <v>29.682530109999998</v>
      </c>
      <c r="D13113">
        <v>1.500969129</v>
      </c>
      <c r="E13113">
        <v>1.1670356289999999</v>
      </c>
      <c r="F13113">
        <v>1.4053465119999999</v>
      </c>
      <c r="G13113">
        <v>1.3928308110000001</v>
      </c>
      <c r="H13113">
        <v>1.7347414910000001</v>
      </c>
      <c r="I13113">
        <v>0.47050668400000001</v>
      </c>
      <c r="J13113">
        <v>0.36810641700000002</v>
      </c>
      <c r="K13113">
        <v>0.87818295700000004</v>
      </c>
      <c r="L13113">
        <v>12.843189600000001</v>
      </c>
      <c r="M13113">
        <v>0</v>
      </c>
      <c r="N13113">
        <v>0.99429976399999997</v>
      </c>
      <c r="O13113">
        <v>1.4292502819999999</v>
      </c>
      <c r="P13113">
        <v>0.91970745600000003</v>
      </c>
      <c r="Q13113">
        <v>1.330743104</v>
      </c>
    </row>
    <row r="13114" spans="1:17">
      <c r="A13114" t="s">
        <v>25159</v>
      </c>
      <c r="B13114" t="s">
        <v>25160</v>
      </c>
      <c r="C13114">
        <v>10.22213693</v>
      </c>
      <c r="D13114">
        <v>2.2645455970000001</v>
      </c>
      <c r="E13114">
        <v>2.392524994</v>
      </c>
      <c r="F13114">
        <v>2.504577941</v>
      </c>
      <c r="G13114">
        <v>1.7651717200000001</v>
      </c>
      <c r="H13114">
        <v>0</v>
      </c>
      <c r="I13114">
        <v>2.981428491</v>
      </c>
      <c r="J13114">
        <v>5.4426295339999999</v>
      </c>
      <c r="K13114">
        <v>3.7098157899999999</v>
      </c>
      <c r="L13114">
        <v>6.4589355189999997</v>
      </c>
      <c r="M13114">
        <v>0</v>
      </c>
      <c r="N13114">
        <v>2.7722258759999998</v>
      </c>
      <c r="O13114">
        <v>9.0566354479999998</v>
      </c>
      <c r="P13114">
        <v>5.2143914110000003</v>
      </c>
      <c r="Q13114">
        <v>5.6216210330000003</v>
      </c>
    </row>
    <row r="13115" spans="1:17">
      <c r="A13115" t="s">
        <v>25161</v>
      </c>
      <c r="B13115" t="s">
        <v>8379</v>
      </c>
      <c r="C13115">
        <v>145.71614640000001</v>
      </c>
      <c r="D13115">
        <v>34.66117173</v>
      </c>
      <c r="E13115">
        <v>25.718317460000002</v>
      </c>
      <c r="F13115">
        <v>12.70524651</v>
      </c>
      <c r="G13115">
        <v>26.322011079999999</v>
      </c>
      <c r="H13115">
        <v>28.88415101</v>
      </c>
      <c r="I13115">
        <v>56.797424720000002</v>
      </c>
      <c r="J13115">
        <v>33.88042153</v>
      </c>
      <c r="K13115">
        <v>75.242906110000007</v>
      </c>
      <c r="L13115">
        <v>123.46964149999999</v>
      </c>
      <c r="M13115">
        <v>155.96672419999999</v>
      </c>
      <c r="N13115">
        <v>31.53821846</v>
      </c>
      <c r="O13115">
        <v>151.7096884</v>
      </c>
      <c r="P13115">
        <v>47.048723039999999</v>
      </c>
      <c r="Q13115">
        <v>60.932887489999999</v>
      </c>
    </row>
    <row r="13116" spans="1:17">
      <c r="A13116" t="s">
        <v>25162</v>
      </c>
      <c r="B13116" t="s">
        <v>25163</v>
      </c>
      <c r="C13116">
        <v>38.075647629999999</v>
      </c>
      <c r="D13116">
        <v>180.59617299999999</v>
      </c>
      <c r="E13116">
        <v>24.14892249</v>
      </c>
      <c r="F13116">
        <v>4.0532452579999996</v>
      </c>
      <c r="G13116">
        <v>40.882712400000003</v>
      </c>
      <c r="H13116">
        <v>129.35863599999999</v>
      </c>
      <c r="I13116">
        <v>104.64602549999999</v>
      </c>
      <c r="J13116">
        <v>115.65909430000001</v>
      </c>
      <c r="K13116">
        <v>292.97678209999998</v>
      </c>
      <c r="L13116">
        <v>782.82298490000005</v>
      </c>
      <c r="M13116">
        <v>55.28449474</v>
      </c>
      <c r="N13116">
        <v>28.041603930000001</v>
      </c>
      <c r="O13116">
        <v>58.38639448</v>
      </c>
      <c r="P13116">
        <v>95.868373539999993</v>
      </c>
      <c r="Q13116">
        <v>61.744802180000001</v>
      </c>
    </row>
    <row r="13117" spans="1:17">
      <c r="A13117" t="s">
        <v>25063</v>
      </c>
      <c r="B13117" t="s">
        <v>3024</v>
      </c>
      <c r="C13117">
        <v>1.7528170999999999</v>
      </c>
      <c r="D13117">
        <v>0.63541256300000004</v>
      </c>
      <c r="E13117">
        <v>0.64984923299999997</v>
      </c>
      <c r="F13117">
        <v>0.52056565300000002</v>
      </c>
      <c r="G13117">
        <v>0.55032492</v>
      </c>
      <c r="H13117">
        <v>0.69357785699999996</v>
      </c>
      <c r="I13117">
        <v>1.23935394</v>
      </c>
      <c r="J13117">
        <v>1.252429808</v>
      </c>
      <c r="K13117">
        <v>1.0843159339999999</v>
      </c>
      <c r="L13117">
        <v>1.3760232530000001</v>
      </c>
      <c r="M13117">
        <v>1.937201959</v>
      </c>
      <c r="N13117">
        <v>0.37976496199999998</v>
      </c>
      <c r="O13117">
        <v>2.8823979959999999</v>
      </c>
      <c r="P13117">
        <v>0.49408010600000002</v>
      </c>
      <c r="Q13117">
        <v>1.57007718</v>
      </c>
    </row>
    <row r="13118" spans="1:17">
      <c r="A13118" t="s">
        <v>25061</v>
      </c>
      <c r="B13118" t="s">
        <v>25164</v>
      </c>
      <c r="C13118">
        <v>2515.6535009999998</v>
      </c>
      <c r="D13118">
        <v>7402.7676620000002</v>
      </c>
      <c r="E13118">
        <v>4611.9855749999997</v>
      </c>
      <c r="F13118">
        <v>8687.4166750000004</v>
      </c>
      <c r="G13118">
        <v>6285.5825759999998</v>
      </c>
      <c r="H13118">
        <v>3536.2199190000001</v>
      </c>
      <c r="I13118">
        <v>4169.0868289999999</v>
      </c>
      <c r="J13118">
        <v>4538.8500549999999</v>
      </c>
      <c r="K13118">
        <v>15308.254419999999</v>
      </c>
      <c r="L13118">
        <v>8171.863413</v>
      </c>
      <c r="M13118">
        <v>1669.1852570000001</v>
      </c>
      <c r="N13118">
        <v>3986.6098919999999</v>
      </c>
      <c r="O13118">
        <v>2425.296816</v>
      </c>
      <c r="P13118">
        <v>10351.119930000001</v>
      </c>
      <c r="Q13118">
        <v>6875.381085</v>
      </c>
    </row>
    <row r="13119" spans="1:17">
      <c r="A13119" t="e">
        <v>#N/A</v>
      </c>
      <c r="B13119" t="s">
        <v>25165</v>
      </c>
      <c r="C13119">
        <v>0</v>
      </c>
      <c r="D13119">
        <v>0</v>
      </c>
      <c r="E13119">
        <v>0</v>
      </c>
      <c r="F13119">
        <v>0.34276744199999998</v>
      </c>
      <c r="G13119">
        <v>0</v>
      </c>
      <c r="H13119">
        <v>0</v>
      </c>
      <c r="I13119">
        <v>0</v>
      </c>
      <c r="J13119">
        <v>0.95767523200000004</v>
      </c>
      <c r="K13119">
        <v>1.1423518130000001</v>
      </c>
      <c r="L13119">
        <v>1.5911036279999999</v>
      </c>
      <c r="M13119">
        <v>0</v>
      </c>
      <c r="N13119">
        <v>0</v>
      </c>
      <c r="O13119">
        <v>0</v>
      </c>
      <c r="P13119">
        <v>4.1558026239999997</v>
      </c>
      <c r="Q13119">
        <v>0</v>
      </c>
    </row>
    <row r="13120" spans="1:17">
      <c r="A13120" t="s">
        <v>25166</v>
      </c>
      <c r="B13120" t="s">
        <v>7148</v>
      </c>
      <c r="C13120">
        <v>18.594803850000002</v>
      </c>
      <c r="D13120">
        <v>1.206051779</v>
      </c>
      <c r="E13120">
        <v>2.226484482</v>
      </c>
      <c r="F13120">
        <v>2.6754756390000001</v>
      </c>
      <c r="G13120">
        <v>3.1133023560000002</v>
      </c>
      <c r="H13120">
        <v>8.6620398390000002</v>
      </c>
      <c r="I13120">
        <v>4.8460335719999996</v>
      </c>
      <c r="J13120">
        <v>1.6133409139999999</v>
      </c>
      <c r="K13120">
        <v>4.2338010710000002</v>
      </c>
      <c r="L13120">
        <v>10.006982170000001</v>
      </c>
      <c r="M13120">
        <v>6.2429854340000004</v>
      </c>
      <c r="N13120">
        <v>1.6036807420000001</v>
      </c>
      <c r="O13120">
        <v>8.6914860469999997</v>
      </c>
      <c r="P13120">
        <v>3.9460429640000001</v>
      </c>
      <c r="Q13120">
        <v>5.4921726460000002</v>
      </c>
    </row>
    <row r="13121" spans="1:17">
      <c r="A13121" t="s">
        <v>25167</v>
      </c>
      <c r="B13121" t="s">
        <v>25168</v>
      </c>
      <c r="C13121">
        <v>22.322936859999999</v>
      </c>
      <c r="D13121">
        <v>0</v>
      </c>
      <c r="E13121">
        <v>0.593722419</v>
      </c>
      <c r="F13121">
        <v>0.37982338100000002</v>
      </c>
      <c r="G13121">
        <v>0.48184417200000002</v>
      </c>
      <c r="H13121">
        <v>0</v>
      </c>
      <c r="I13121">
        <v>0</v>
      </c>
      <c r="J13121">
        <v>0</v>
      </c>
      <c r="K13121">
        <v>3.79754792</v>
      </c>
      <c r="L13121">
        <v>1.763114831</v>
      </c>
      <c r="M13121">
        <v>5.3562394129999999</v>
      </c>
      <c r="N13121">
        <v>0</v>
      </c>
      <c r="O13121">
        <v>0</v>
      </c>
      <c r="P13121">
        <v>1.255930523</v>
      </c>
      <c r="Q13121">
        <v>0</v>
      </c>
    </row>
    <row r="13122" spans="1:17">
      <c r="A13122" t="s">
        <v>25169</v>
      </c>
      <c r="B13122" t="s">
        <v>1950</v>
      </c>
      <c r="C13122">
        <v>0</v>
      </c>
      <c r="D13122">
        <v>1.2909827199999999</v>
      </c>
      <c r="E13122">
        <v>1.074620822</v>
      </c>
      <c r="F13122">
        <v>1.5864683100000001</v>
      </c>
      <c r="G13122">
        <v>1.8113351950000001</v>
      </c>
      <c r="H13122">
        <v>0.7460251</v>
      </c>
      <c r="I13122">
        <v>0</v>
      </c>
      <c r="J13122">
        <v>3.7430116290000002</v>
      </c>
      <c r="K13122">
        <v>0.52872727399999997</v>
      </c>
      <c r="L13122">
        <v>0.245476007</v>
      </c>
      <c r="M13122">
        <v>0</v>
      </c>
      <c r="N13122">
        <v>1.484621435</v>
      </c>
      <c r="O13122">
        <v>1.2907622489999999</v>
      </c>
      <c r="P13122">
        <v>1.923475909</v>
      </c>
      <c r="Q13122">
        <v>1.3353333119999999</v>
      </c>
    </row>
    <row r="13123" spans="1:17">
      <c r="A13123" t="s">
        <v>25170</v>
      </c>
      <c r="B13123" t="s">
        <v>25171</v>
      </c>
      <c r="C13123">
        <v>290.53029520000001</v>
      </c>
      <c r="D13123">
        <v>53.278669379999997</v>
      </c>
      <c r="E13123">
        <v>43.468557189999999</v>
      </c>
      <c r="F13123">
        <v>16.786498179999999</v>
      </c>
      <c r="G13123">
        <v>42.818076179999998</v>
      </c>
      <c r="H13123">
        <v>81.914983070000005</v>
      </c>
      <c r="I13123">
        <v>104.32148189999999</v>
      </c>
      <c r="J13123">
        <v>63.646899130000001</v>
      </c>
      <c r="K13123">
        <v>165.64465490000001</v>
      </c>
      <c r="L13123">
        <v>260.38639139999998</v>
      </c>
      <c r="M13123">
        <v>108.6730317</v>
      </c>
      <c r="N13123">
        <v>41.386538950000002</v>
      </c>
      <c r="O13123">
        <v>228.43702690000001</v>
      </c>
      <c r="P13123">
        <v>45.169009610000003</v>
      </c>
      <c r="Q13123">
        <v>80.853367759999998</v>
      </c>
    </row>
    <row r="13124" spans="1:17">
      <c r="A13124" t="e">
        <v>#N/A</v>
      </c>
      <c r="B13124" t="s">
        <v>25172</v>
      </c>
      <c r="C13124">
        <v>2.3200805170000001</v>
      </c>
      <c r="D13124">
        <v>3.5978286229999998</v>
      </c>
      <c r="E13124">
        <v>6.1707105320000002</v>
      </c>
      <c r="F13124">
        <v>4.1055066629999999</v>
      </c>
      <c r="G13124">
        <v>5.208248244</v>
      </c>
      <c r="H13124">
        <v>0.89103896800000004</v>
      </c>
      <c r="I13124">
        <v>3.3834188489999999</v>
      </c>
      <c r="J13124">
        <v>11.76469947</v>
      </c>
      <c r="K13124">
        <v>12.630047019999999</v>
      </c>
      <c r="L13124">
        <v>20.523449039999999</v>
      </c>
      <c r="M13124">
        <v>13.3605073</v>
      </c>
      <c r="N13124">
        <v>12.29803573</v>
      </c>
      <c r="O13124">
        <v>7.7083161259999997</v>
      </c>
      <c r="P13124">
        <v>6.265541035</v>
      </c>
      <c r="Q13124">
        <v>6.3795924089999998</v>
      </c>
    </row>
    <row r="13125" spans="1:17">
      <c r="A13125" t="e">
        <v>#N/A</v>
      </c>
      <c r="B13125" t="s">
        <v>25173</v>
      </c>
      <c r="C13125">
        <v>0</v>
      </c>
      <c r="D13125">
        <v>0</v>
      </c>
      <c r="E13125">
        <v>0</v>
      </c>
      <c r="F13125">
        <v>0</v>
      </c>
      <c r="G13125">
        <v>0</v>
      </c>
      <c r="H13125">
        <v>0</v>
      </c>
      <c r="I13125">
        <v>0</v>
      </c>
      <c r="J13125">
        <v>0</v>
      </c>
      <c r="K13125">
        <v>0</v>
      </c>
      <c r="L13125">
        <v>0</v>
      </c>
      <c r="M13125">
        <v>0</v>
      </c>
      <c r="N13125">
        <v>0</v>
      </c>
      <c r="O13125">
        <v>1.9379664839999999</v>
      </c>
      <c r="P13125">
        <v>0.52507829800000005</v>
      </c>
      <c r="Q13125">
        <v>2.4058632389999999</v>
      </c>
    </row>
    <row r="13126" spans="1:17">
      <c r="A13126" t="s">
        <v>25174</v>
      </c>
      <c r="B13126" t="s">
        <v>25175</v>
      </c>
      <c r="C13126">
        <v>262.9368948</v>
      </c>
      <c r="D13126">
        <v>35.624234749999999</v>
      </c>
      <c r="E13126">
        <v>27.420151560000001</v>
      </c>
      <c r="F13126">
        <v>23.708903379999999</v>
      </c>
      <c r="G13126">
        <v>25.90865715</v>
      </c>
      <c r="H13126">
        <v>61.188415200000001</v>
      </c>
      <c r="I13126">
        <v>99.652638629999998</v>
      </c>
      <c r="J13126">
        <v>36.298647180000003</v>
      </c>
      <c r="K13126">
        <v>91.314179850000002</v>
      </c>
      <c r="L13126">
        <v>146.66198009999999</v>
      </c>
      <c r="M13126">
        <v>107.64499859999999</v>
      </c>
      <c r="N13126">
        <v>25.728758200000001</v>
      </c>
      <c r="O13126">
        <v>145.18715090000001</v>
      </c>
      <c r="P13126">
        <v>22.064621129999999</v>
      </c>
      <c r="Q13126">
        <v>64.590504620000004</v>
      </c>
    </row>
    <row r="13127" spans="1:17">
      <c r="A13127" t="s">
        <v>25170</v>
      </c>
      <c r="B13127" t="s">
        <v>25176</v>
      </c>
      <c r="C13127">
        <v>11.80533309</v>
      </c>
      <c r="D13127">
        <v>51.505896210000003</v>
      </c>
      <c r="E13127">
        <v>46.754556819999998</v>
      </c>
      <c r="F13127">
        <v>51.543341259999998</v>
      </c>
      <c r="G13127">
        <v>42.237791260000002</v>
      </c>
      <c r="H13127">
        <v>18.934738419999999</v>
      </c>
      <c r="I13127">
        <v>67.377524739999998</v>
      </c>
      <c r="J13127">
        <v>64.626911719999995</v>
      </c>
      <c r="K13127">
        <v>162.30205659999999</v>
      </c>
      <c r="L13127">
        <v>187.77018849999999</v>
      </c>
      <c r="M13127">
        <v>9.7816773230000003</v>
      </c>
      <c r="N13127">
        <v>41.647838020000002</v>
      </c>
      <c r="O13127">
        <v>29.064116779999999</v>
      </c>
      <c r="P13127">
        <v>36.360038840000001</v>
      </c>
      <c r="Q13127">
        <v>36.022885129999999</v>
      </c>
    </row>
    <row r="13128" spans="1:17">
      <c r="A13128" t="s">
        <v>25177</v>
      </c>
      <c r="B13128" t="s">
        <v>7268</v>
      </c>
      <c r="C13128">
        <v>9.1139162920000008</v>
      </c>
      <c r="D13128">
        <v>32.872456239999998</v>
      </c>
      <c r="E13128">
        <v>69.781628999999995</v>
      </c>
      <c r="F13128">
        <v>67.572937089999996</v>
      </c>
      <c r="G13128">
        <v>96.346237630000005</v>
      </c>
      <c r="H13128">
        <v>198.85777540000001</v>
      </c>
      <c r="I13128">
        <v>13.291002600000001</v>
      </c>
      <c r="J13128">
        <v>21.230008720000001</v>
      </c>
      <c r="K13128">
        <v>35.143468749999997</v>
      </c>
      <c r="L13128">
        <v>55.787385129999997</v>
      </c>
      <c r="M13128">
        <v>22.961644270000001</v>
      </c>
      <c r="N13128">
        <v>14.99157183</v>
      </c>
      <c r="O13128">
        <v>24.91823939</v>
      </c>
      <c r="P13128">
        <v>17.092203900000001</v>
      </c>
      <c r="Q13128">
        <v>108.4662701</v>
      </c>
    </row>
    <row r="13129" spans="1:17">
      <c r="A13129" t="s">
        <v>25178</v>
      </c>
      <c r="B13129" t="s">
        <v>1572</v>
      </c>
      <c r="C13129">
        <v>113.5109006</v>
      </c>
      <c r="D13129">
        <v>954.93385569999998</v>
      </c>
      <c r="E13129">
        <v>867.48257760000001</v>
      </c>
      <c r="F13129">
        <v>1304.4876650000001</v>
      </c>
      <c r="G13129">
        <v>682.10233730000004</v>
      </c>
      <c r="H13129">
        <v>1309.80513</v>
      </c>
      <c r="I13129">
        <v>1098.854063</v>
      </c>
      <c r="J13129">
        <v>2201.4978259999998</v>
      </c>
      <c r="K13129">
        <v>1509.6337000000001</v>
      </c>
      <c r="L13129">
        <v>201.11198229999999</v>
      </c>
      <c r="M13129">
        <v>89.783593249999996</v>
      </c>
      <c r="N13129">
        <v>764.25505469999996</v>
      </c>
      <c r="O13129">
        <v>122.5522893</v>
      </c>
      <c r="P13129">
        <v>2266.0479180000002</v>
      </c>
      <c r="Q13129">
        <v>1103.021835</v>
      </c>
    </row>
    <row r="13130" spans="1:17">
      <c r="A13130" t="s">
        <v>25179</v>
      </c>
      <c r="B13130" t="s">
        <v>7337</v>
      </c>
      <c r="C13130">
        <v>3.7470127340000001</v>
      </c>
      <c r="D13130">
        <v>6.0477896930000004</v>
      </c>
      <c r="E13130">
        <v>7.3463048730000002</v>
      </c>
      <c r="F13130">
        <v>7.4320333989999998</v>
      </c>
      <c r="G13130">
        <v>5.4073970759999996</v>
      </c>
      <c r="H13130">
        <v>28.678403920000001</v>
      </c>
      <c r="I13130">
        <v>8.9771333569999996</v>
      </c>
      <c r="J13130">
        <v>5.2251124750000004</v>
      </c>
      <c r="K13130">
        <v>9.8347384899999994</v>
      </c>
      <c r="L13130">
        <v>3.8895935740000001</v>
      </c>
      <c r="M13130">
        <v>6.1650558630000001</v>
      </c>
      <c r="N13130">
        <v>4.2560927279999996</v>
      </c>
      <c r="O13130">
        <v>9.7815184540000004</v>
      </c>
      <c r="P13130">
        <v>5.6217067250000001</v>
      </c>
      <c r="Q13130">
        <v>8.4633996499999995</v>
      </c>
    </row>
    <row r="13131" spans="1:17">
      <c r="A13131" t="s">
        <v>25180</v>
      </c>
      <c r="B13131" t="s">
        <v>7350</v>
      </c>
      <c r="C13131">
        <v>13.042367260000001</v>
      </c>
      <c r="D13131">
        <v>2.1669907830000001</v>
      </c>
      <c r="E13131">
        <v>3.0352648699999998</v>
      </c>
      <c r="F13131">
        <v>1.8169296130000001</v>
      </c>
      <c r="G13131">
        <v>1.8650805269999999</v>
      </c>
      <c r="H13131">
        <v>2.739290783</v>
      </c>
      <c r="I13131">
        <v>6.8352907820000004</v>
      </c>
      <c r="J13131">
        <v>3.1517667629999999</v>
      </c>
      <c r="K13131">
        <v>5.2233071320000004</v>
      </c>
      <c r="L13131">
        <v>7.7258621759999997</v>
      </c>
      <c r="M13131">
        <v>8.8015185020000004</v>
      </c>
      <c r="N13131">
        <v>1.8715307269999999</v>
      </c>
      <c r="O13131">
        <v>9.4789655980000003</v>
      </c>
      <c r="P13131">
        <v>1.8191831869999999</v>
      </c>
      <c r="Q13131">
        <v>4.1326473889999997</v>
      </c>
    </row>
    <row r="13132" spans="1:17">
      <c r="A13132" t="s">
        <v>25181</v>
      </c>
      <c r="B13132" t="s">
        <v>25182</v>
      </c>
      <c r="C13132">
        <v>10.867745579999999</v>
      </c>
      <c r="D13132">
        <v>2.40756953</v>
      </c>
      <c r="E13132">
        <v>1.1561962889999999</v>
      </c>
      <c r="F13132">
        <v>0.73965605899999998</v>
      </c>
      <c r="G13132">
        <v>0</v>
      </c>
      <c r="H13132">
        <v>0</v>
      </c>
      <c r="I13132">
        <v>0</v>
      </c>
      <c r="J13132">
        <v>0.68885411399999996</v>
      </c>
      <c r="K13132">
        <v>0</v>
      </c>
      <c r="L13132">
        <v>20.600604870000002</v>
      </c>
      <c r="M13132">
        <v>10.43057149</v>
      </c>
      <c r="N13132">
        <v>8.707972668</v>
      </c>
      <c r="O13132">
        <v>0</v>
      </c>
      <c r="P13132">
        <v>0</v>
      </c>
      <c r="Q13132">
        <v>0</v>
      </c>
    </row>
    <row r="13133" spans="1:17">
      <c r="A13133" t="s">
        <v>25183</v>
      </c>
      <c r="B13133" t="s">
        <v>7364</v>
      </c>
      <c r="C13133">
        <v>26.10639132</v>
      </c>
      <c r="D13133">
        <v>1.4117057770000001</v>
      </c>
      <c r="E13133">
        <v>0.74355679699999999</v>
      </c>
      <c r="F13133">
        <v>0.92337351700000003</v>
      </c>
      <c r="G13133">
        <v>0.53245100199999995</v>
      </c>
      <c r="H13133">
        <v>1.0263136749999999</v>
      </c>
      <c r="I13133">
        <v>2.6979775990000001</v>
      </c>
      <c r="J13133">
        <v>2.0847351980000002</v>
      </c>
      <c r="K13133">
        <v>3.2638623240000002</v>
      </c>
      <c r="L13133">
        <v>8.5724766890000001</v>
      </c>
      <c r="M13133">
        <v>3.945860792</v>
      </c>
      <c r="N13133">
        <v>1.0642818380000001</v>
      </c>
      <c r="O13133">
        <v>19.350725560000001</v>
      </c>
      <c r="P13133">
        <v>1.141110925</v>
      </c>
      <c r="Q13133">
        <v>4.8045412220000001</v>
      </c>
    </row>
    <row r="13134" spans="1:17">
      <c r="A13134" t="e">
        <v>#N/A</v>
      </c>
      <c r="B13134" t="s">
        <v>25184</v>
      </c>
      <c r="C13134">
        <v>21.287336700000001</v>
      </c>
      <c r="D13134">
        <v>13.20440196</v>
      </c>
      <c r="E13134">
        <v>14.04122916</v>
      </c>
      <c r="F13134">
        <v>14.488108370000001</v>
      </c>
      <c r="G13134">
        <v>8.8222190719999993</v>
      </c>
      <c r="H13134">
        <v>32.702048730000001</v>
      </c>
      <c r="I13134">
        <v>0</v>
      </c>
      <c r="J13134">
        <v>9.1752527340000007</v>
      </c>
      <c r="K13134">
        <v>21.24538836</v>
      </c>
      <c r="L13134">
        <v>32.281360200000002</v>
      </c>
      <c r="M13134">
        <v>8.1724065259999996</v>
      </c>
      <c r="N13134">
        <v>14.170309209999999</v>
      </c>
      <c r="O13134">
        <v>14.145157429999999</v>
      </c>
      <c r="P13134">
        <v>18.523896229999998</v>
      </c>
      <c r="Q13134">
        <v>14.63360114</v>
      </c>
    </row>
    <row r="13135" spans="1:17">
      <c r="A13135" t="s">
        <v>25185</v>
      </c>
      <c r="B13135" t="s">
        <v>1924</v>
      </c>
      <c r="C13135">
        <v>3.9173800839999999</v>
      </c>
      <c r="D13135">
        <v>1.507285167</v>
      </c>
      <c r="E13135">
        <v>0.61417516299999997</v>
      </c>
      <c r="F13135">
        <v>1.0103339870000001</v>
      </c>
      <c r="G13135">
        <v>0.569649026</v>
      </c>
      <c r="H13135">
        <v>2.4546944719999999</v>
      </c>
      <c r="I13135">
        <v>2.1047128740000001</v>
      </c>
      <c r="J13135">
        <v>0.88866651500000005</v>
      </c>
      <c r="K13135">
        <v>2.5253788469999998</v>
      </c>
      <c r="L13135">
        <v>5.6018286489999998</v>
      </c>
      <c r="M13135">
        <v>4.3534487090000002</v>
      </c>
      <c r="N13135">
        <v>0.35582330000000001</v>
      </c>
      <c r="O13135">
        <v>49.320908369999998</v>
      </c>
      <c r="P13135">
        <v>0.123732879</v>
      </c>
      <c r="Q13135">
        <v>1.27559998</v>
      </c>
    </row>
    <row r="13136" spans="1:17">
      <c r="A13136" t="s">
        <v>25186</v>
      </c>
      <c r="B13136" t="s">
        <v>1709</v>
      </c>
      <c r="C13136">
        <v>14.76609492</v>
      </c>
      <c r="D13136">
        <v>2.163202611</v>
      </c>
      <c r="E13136">
        <v>0.304051619</v>
      </c>
      <c r="F13136">
        <v>0.48627906999999998</v>
      </c>
      <c r="G13136">
        <v>0.24675756900000001</v>
      </c>
      <c r="H13136">
        <v>9.1467668000000002E-2</v>
      </c>
      <c r="I13136">
        <v>0.694635012</v>
      </c>
      <c r="J13136">
        <v>0.694415797</v>
      </c>
      <c r="K13136">
        <v>2.8091050360000001</v>
      </c>
      <c r="L13136">
        <v>4.2135800799999998</v>
      </c>
      <c r="M13136">
        <v>1.3714938290000001</v>
      </c>
      <c r="N13136">
        <v>0.38166431499999998</v>
      </c>
      <c r="O13136">
        <v>2.3738412979999999</v>
      </c>
      <c r="P13136">
        <v>0.35731971800000001</v>
      </c>
      <c r="Q13136">
        <v>0.163720797</v>
      </c>
    </row>
    <row r="13137" spans="1:17">
      <c r="A13137" t="s">
        <v>25187</v>
      </c>
      <c r="B13137" t="s">
        <v>25188</v>
      </c>
      <c r="C13137">
        <v>1.39991299</v>
      </c>
      <c r="D13137">
        <v>8.9937004120000008</v>
      </c>
      <c r="E13137">
        <v>12.51043578</v>
      </c>
      <c r="F13137">
        <v>64.217189750000003</v>
      </c>
      <c r="G13137">
        <v>7.2521631360000001</v>
      </c>
      <c r="H13137">
        <v>34.409206529999999</v>
      </c>
      <c r="I13137">
        <v>0</v>
      </c>
      <c r="J13137">
        <v>2.8394800089999999</v>
      </c>
      <c r="K13137">
        <v>12.066333050000001</v>
      </c>
      <c r="L13137">
        <v>7.076365966</v>
      </c>
      <c r="M13137">
        <v>2.6871980780000002</v>
      </c>
      <c r="N13137">
        <v>11.90732951</v>
      </c>
      <c r="O13137">
        <v>6.2014927469999996</v>
      </c>
      <c r="P13137">
        <v>69.310335289999998</v>
      </c>
      <c r="Q13137">
        <v>50.041955369999997</v>
      </c>
    </row>
    <row r="13138" spans="1:17">
      <c r="A13138" t="e">
        <v>#N/A</v>
      </c>
      <c r="B13138" t="s">
        <v>25189</v>
      </c>
      <c r="C13138">
        <v>0</v>
      </c>
      <c r="D13138">
        <v>0</v>
      </c>
      <c r="E13138">
        <v>0</v>
      </c>
      <c r="F13138">
        <v>0</v>
      </c>
      <c r="G13138">
        <v>0</v>
      </c>
      <c r="H13138">
        <v>0</v>
      </c>
      <c r="I13138">
        <v>0</v>
      </c>
      <c r="J13138">
        <v>0</v>
      </c>
      <c r="K13138">
        <v>0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5.0246347289999997</v>
      </c>
    </row>
    <row r="13139" spans="1:17">
      <c r="A13139" t="s">
        <v>25190</v>
      </c>
      <c r="B13139" t="s">
        <v>25191</v>
      </c>
      <c r="C13139">
        <v>1.0109530769999999</v>
      </c>
      <c r="D13139">
        <v>0</v>
      </c>
      <c r="E13139">
        <v>5.3776572000000002E-2</v>
      </c>
      <c r="F13139">
        <v>0</v>
      </c>
      <c r="G13139">
        <v>8.7286337000000006E-2</v>
      </c>
      <c r="H13139">
        <v>0.58239266700000003</v>
      </c>
      <c r="I13139">
        <v>0.73714633399999996</v>
      </c>
      <c r="J13139">
        <v>6.4079451999999995E-2</v>
      </c>
      <c r="K13139">
        <v>0.22930929899999999</v>
      </c>
      <c r="L13139">
        <v>0.95816766799999997</v>
      </c>
      <c r="M13139">
        <v>1.94057144</v>
      </c>
      <c r="N13139">
        <v>0</v>
      </c>
      <c r="O13139">
        <v>0</v>
      </c>
      <c r="P13139">
        <v>7.5837502000000001E-2</v>
      </c>
      <c r="Q13139">
        <v>0</v>
      </c>
    </row>
    <row r="13140" spans="1:17">
      <c r="A13140" t="s">
        <v>25192</v>
      </c>
      <c r="B13140" t="s">
        <v>25193</v>
      </c>
      <c r="C13140">
        <v>2.6122585690000002</v>
      </c>
      <c r="D13140">
        <v>0.31565604000000003</v>
      </c>
      <c r="E13140">
        <v>0.176853486</v>
      </c>
      <c r="F13140">
        <v>0.22627775899999999</v>
      </c>
      <c r="G13140">
        <v>0.246048088</v>
      </c>
      <c r="H13140">
        <v>0.72963743000000003</v>
      </c>
      <c r="I13140">
        <v>0.69263778600000003</v>
      </c>
      <c r="J13140">
        <v>0.60210365300000002</v>
      </c>
      <c r="K13140">
        <v>0.430927424</v>
      </c>
      <c r="L13140">
        <v>0.75026163000000001</v>
      </c>
      <c r="M13140">
        <v>0.45585016299999997</v>
      </c>
      <c r="N13140">
        <v>0.40984132899999998</v>
      </c>
      <c r="O13140">
        <v>0.52600355399999998</v>
      </c>
      <c r="P13140">
        <v>0.427550816</v>
      </c>
      <c r="Q13140">
        <v>0.32650012899999997</v>
      </c>
    </row>
    <row r="13141" spans="1:17">
      <c r="A13141" t="s">
        <v>19986</v>
      </c>
      <c r="B13141" t="s">
        <v>25194</v>
      </c>
      <c r="C13141">
        <v>4.8395429529999996</v>
      </c>
      <c r="D13141">
        <v>555.71595119999995</v>
      </c>
      <c r="E13141">
        <v>37.070543520000001</v>
      </c>
      <c r="F13141">
        <v>2.1958539240000001</v>
      </c>
      <c r="G13141">
        <v>65.741614260000006</v>
      </c>
      <c r="H13141">
        <v>153.02898160000001</v>
      </c>
      <c r="I13141">
        <v>223.49067479999999</v>
      </c>
      <c r="J13141">
        <v>288.55453030000001</v>
      </c>
      <c r="K13141">
        <v>888.42842440000004</v>
      </c>
      <c r="L13141">
        <v>2474.8622489999998</v>
      </c>
      <c r="M13141">
        <v>61.93151821</v>
      </c>
      <c r="N13141">
        <v>66.220364270000005</v>
      </c>
      <c r="O13141">
        <v>25.011879929999999</v>
      </c>
      <c r="P13141">
        <v>242.02827780000001</v>
      </c>
      <c r="Q13141">
        <v>102.02363800000001</v>
      </c>
    </row>
    <row r="13142" spans="1:17">
      <c r="A13142" t="s">
        <v>18049</v>
      </c>
      <c r="B13142" t="s">
        <v>25195</v>
      </c>
      <c r="C13142">
        <v>1.2005067789999999</v>
      </c>
      <c r="D13142">
        <v>1.32976224</v>
      </c>
      <c r="E13142">
        <v>1.7880710049999999</v>
      </c>
      <c r="F13142">
        <v>1.143886695</v>
      </c>
      <c r="G13142">
        <v>1.2438303049999999</v>
      </c>
      <c r="H13142">
        <v>0</v>
      </c>
      <c r="I13142">
        <v>3.5014450880000001</v>
      </c>
      <c r="J13142">
        <v>4.4134722880000004</v>
      </c>
      <c r="K13142">
        <v>2.1784383420000002</v>
      </c>
      <c r="L13142">
        <v>1.5170988080000001</v>
      </c>
      <c r="M13142">
        <v>0</v>
      </c>
      <c r="N13142">
        <v>3.255753645</v>
      </c>
      <c r="O13142">
        <v>2.6590702909999999</v>
      </c>
      <c r="P13142">
        <v>2.341482874</v>
      </c>
      <c r="Q13142">
        <v>1.6505340820000001</v>
      </c>
    </row>
    <row r="13143" spans="1:17">
      <c r="A13143" t="s">
        <v>25196</v>
      </c>
      <c r="B13143" t="s">
        <v>25197</v>
      </c>
      <c r="C13143">
        <v>0</v>
      </c>
      <c r="D13143">
        <v>0.70783475500000004</v>
      </c>
      <c r="E13143">
        <v>0.84981545400000003</v>
      </c>
      <c r="F13143">
        <v>0.76111609899999999</v>
      </c>
      <c r="G13143">
        <v>0.55174419699999999</v>
      </c>
      <c r="H13143">
        <v>0.30677937399999999</v>
      </c>
      <c r="I13143">
        <v>0</v>
      </c>
      <c r="J13143">
        <v>2.9366237279999998</v>
      </c>
      <c r="K13143">
        <v>1.449483152</v>
      </c>
      <c r="L13143">
        <v>3.0283287620000001</v>
      </c>
      <c r="M13143">
        <v>0</v>
      </c>
      <c r="N13143">
        <v>0.39387348500000002</v>
      </c>
      <c r="O13143">
        <v>1.769284681</v>
      </c>
      <c r="P13143">
        <v>0.47937515800000002</v>
      </c>
      <c r="Q13143">
        <v>0</v>
      </c>
    </row>
    <row r="13144" spans="1:17">
      <c r="A13144" t="s">
        <v>25196</v>
      </c>
      <c r="B13144" t="s">
        <v>25198</v>
      </c>
      <c r="C13144">
        <v>10.07254468</v>
      </c>
      <c r="D13144">
        <v>2.2314059049999999</v>
      </c>
      <c r="E13144">
        <v>3.750587962</v>
      </c>
      <c r="F13144">
        <v>8.911953488</v>
      </c>
      <c r="G13144">
        <v>3.4786798779999999</v>
      </c>
      <c r="H13144">
        <v>34.815717739999997</v>
      </c>
      <c r="I13144">
        <v>7.3444945759999998</v>
      </c>
      <c r="J13144">
        <v>25.53800618</v>
      </c>
      <c r="K13144">
        <v>6.8541108800000003</v>
      </c>
      <c r="L13144">
        <v>6.3644145119999997</v>
      </c>
      <c r="M13144">
        <v>19.334717879999999</v>
      </c>
      <c r="N13144">
        <v>12.41662144</v>
      </c>
      <c r="O13144">
        <v>5.5775620750000003</v>
      </c>
      <c r="P13144">
        <v>18.134411450000002</v>
      </c>
      <c r="Q13144">
        <v>20.772575280000002</v>
      </c>
    </row>
    <row r="13145" spans="1:17">
      <c r="A13145" t="e">
        <v>#N/A</v>
      </c>
      <c r="B13145" t="s">
        <v>25199</v>
      </c>
      <c r="C13145">
        <v>196.49585149999999</v>
      </c>
      <c r="D13145">
        <v>0</v>
      </c>
      <c r="E13145">
        <v>1.7715910880000001</v>
      </c>
      <c r="F13145">
        <v>1.3600127529999999</v>
      </c>
      <c r="G13145">
        <v>1.150208669</v>
      </c>
      <c r="H13145">
        <v>0</v>
      </c>
      <c r="I13145">
        <v>0</v>
      </c>
      <c r="J13145">
        <v>7.1774154450000003</v>
      </c>
      <c r="K13145">
        <v>4.5325571949999999</v>
      </c>
      <c r="L13145">
        <v>12.626177179999999</v>
      </c>
      <c r="M13145">
        <v>0</v>
      </c>
      <c r="N13145">
        <v>0.82109916000000005</v>
      </c>
      <c r="O13145">
        <v>40.572266059999997</v>
      </c>
      <c r="P13145">
        <v>1.9986851329999999</v>
      </c>
      <c r="Q13145">
        <v>0</v>
      </c>
    </row>
    <row r="13146" spans="1:17">
      <c r="A13146" t="s">
        <v>25200</v>
      </c>
      <c r="B13146" t="s">
        <v>1767</v>
      </c>
      <c r="C13146">
        <v>9.2539811469999993</v>
      </c>
      <c r="D13146">
        <v>12.464405380000001</v>
      </c>
      <c r="E13146">
        <v>7.836710193</v>
      </c>
      <c r="F13146">
        <v>11.370416349999999</v>
      </c>
      <c r="G13146">
        <v>7.0950726580000003</v>
      </c>
      <c r="H13146">
        <v>19.14442614</v>
      </c>
      <c r="I13146">
        <v>22.132229550000002</v>
      </c>
      <c r="J13146">
        <v>17.81594488</v>
      </c>
      <c r="K13146">
        <v>20.878382169999998</v>
      </c>
      <c r="L13146">
        <v>36.95429687</v>
      </c>
      <c r="M13146">
        <v>11.13176019</v>
      </c>
      <c r="N13146">
        <v>6.2817642920000001</v>
      </c>
      <c r="O13146">
        <v>15.441198139999999</v>
      </c>
      <c r="P13146">
        <v>13.16194174</v>
      </c>
      <c r="Q13146">
        <v>11.78995185</v>
      </c>
    </row>
    <row r="13147" spans="1:17">
      <c r="A13147" t="s">
        <v>25201</v>
      </c>
      <c r="B13147" t="s">
        <v>2636</v>
      </c>
      <c r="C13147">
        <v>18.086467089999999</v>
      </c>
      <c r="D13147">
        <v>8.5143608549999996</v>
      </c>
      <c r="E13147">
        <v>4.9307130069999996</v>
      </c>
      <c r="F13147">
        <v>2.820951027</v>
      </c>
      <c r="G13147">
        <v>3.7738598310000002</v>
      </c>
      <c r="H13147">
        <v>9.5510271889999991</v>
      </c>
      <c r="I13147">
        <v>15.93540885</v>
      </c>
      <c r="J13147">
        <v>17.86495377</v>
      </c>
      <c r="K13147">
        <v>9.5724078959999996</v>
      </c>
      <c r="L13147">
        <v>9.5233939769999996</v>
      </c>
      <c r="M13147">
        <v>2.8931512160000001</v>
      </c>
      <c r="N13147">
        <v>37.112783010000001</v>
      </c>
      <c r="O13147">
        <v>8.3459870459999994</v>
      </c>
      <c r="P13147">
        <v>19.277463999999998</v>
      </c>
      <c r="Q13147">
        <v>5.9575846989999999</v>
      </c>
    </row>
    <row r="13148" spans="1:17">
      <c r="A13148" t="s">
        <v>25202</v>
      </c>
      <c r="B13148" t="s">
        <v>9192</v>
      </c>
      <c r="C13148">
        <v>13.927286860000001</v>
      </c>
      <c r="D13148">
        <v>124.7558756</v>
      </c>
      <c r="E13148">
        <v>95.859183239999993</v>
      </c>
      <c r="F13148">
        <v>154.6293288</v>
      </c>
      <c r="G13148">
        <v>95.153626279999997</v>
      </c>
      <c r="H13148">
        <v>41.162864710000001</v>
      </c>
      <c r="I13148">
        <v>130.69323489999999</v>
      </c>
      <c r="J13148">
        <v>222.69178830000001</v>
      </c>
      <c r="K13148">
        <v>67.026906400000001</v>
      </c>
      <c r="L13148">
        <v>22.191462919999999</v>
      </c>
      <c r="M13148">
        <v>9.2988085989999991</v>
      </c>
      <c r="N13148">
        <v>150.1865009</v>
      </c>
      <c r="O13148">
        <v>4.6943117750000001</v>
      </c>
      <c r="P13148">
        <v>295.16945440000001</v>
      </c>
      <c r="Q13148">
        <v>105.7309868</v>
      </c>
    </row>
    <row r="13149" spans="1:17">
      <c r="A13149" t="s">
        <v>25203</v>
      </c>
      <c r="B13149" t="s">
        <v>25204</v>
      </c>
      <c r="C13149">
        <v>775.83041979999996</v>
      </c>
      <c r="D13149">
        <v>419.91051279999999</v>
      </c>
      <c r="E13149">
        <v>335.0611945</v>
      </c>
      <c r="F13149">
        <v>462.26349329999999</v>
      </c>
      <c r="G13149">
        <v>276.77035690000002</v>
      </c>
      <c r="H13149">
        <v>450.79218559999998</v>
      </c>
      <c r="I13149">
        <v>565.70434680000005</v>
      </c>
      <c r="J13149">
        <v>719.9796192</v>
      </c>
      <c r="K13149">
        <v>668.89689529999998</v>
      </c>
      <c r="L13149">
        <v>622.58494680000001</v>
      </c>
      <c r="M13149">
        <v>202.02903029999999</v>
      </c>
      <c r="N13149">
        <v>392.06687690000001</v>
      </c>
      <c r="O13149">
        <v>487.33271739999998</v>
      </c>
      <c r="P13149">
        <v>234.45255779999999</v>
      </c>
      <c r="Q13149">
        <v>517.48249639999995</v>
      </c>
    </row>
    <row r="13150" spans="1:17">
      <c r="A13150" t="e">
        <v>#N/A</v>
      </c>
      <c r="B13150" t="s">
        <v>25205</v>
      </c>
      <c r="C13150">
        <v>0</v>
      </c>
      <c r="D13150">
        <v>0.45743821099999998</v>
      </c>
      <c r="E13150">
        <v>0</v>
      </c>
      <c r="F13150">
        <v>0</v>
      </c>
      <c r="G13150">
        <v>0</v>
      </c>
      <c r="H13150">
        <v>0</v>
      </c>
      <c r="I13150">
        <v>0</v>
      </c>
      <c r="J13150">
        <v>0</v>
      </c>
      <c r="K13150">
        <v>0</v>
      </c>
      <c r="L13150">
        <v>0</v>
      </c>
      <c r="M13150">
        <v>0</v>
      </c>
      <c r="N13150">
        <v>0</v>
      </c>
      <c r="O13150">
        <v>0</v>
      </c>
      <c r="P13150">
        <v>0.30979619600000002</v>
      </c>
      <c r="Q13150">
        <v>0</v>
      </c>
    </row>
    <row r="13151" spans="1:17">
      <c r="A13151" t="s">
        <v>25206</v>
      </c>
      <c r="B13151" t="s">
        <v>25207</v>
      </c>
      <c r="C13151">
        <v>5684.470217</v>
      </c>
      <c r="D13151">
        <v>394.39630599999998</v>
      </c>
      <c r="E13151">
        <v>499.165887</v>
      </c>
      <c r="F13151">
        <v>163.91772760000001</v>
      </c>
      <c r="G13151">
        <v>411.09811029999997</v>
      </c>
      <c r="H13151">
        <v>258.5660307</v>
      </c>
      <c r="I13151">
        <v>2052.1999089999999</v>
      </c>
      <c r="J13151">
        <v>790.57297519999997</v>
      </c>
      <c r="K13151">
        <v>1855.352138</v>
      </c>
      <c r="L13151">
        <v>4389.948504</v>
      </c>
      <c r="M13151">
        <v>2647.962728</v>
      </c>
      <c r="N13151">
        <v>392.93389789999998</v>
      </c>
      <c r="O13151">
        <v>8161.3794230000003</v>
      </c>
      <c r="P13151">
        <v>301.98620749999998</v>
      </c>
      <c r="Q13151">
        <v>4666.3233819999996</v>
      </c>
    </row>
    <row r="13152" spans="1:17">
      <c r="A13152" t="s">
        <v>25208</v>
      </c>
      <c r="B13152" t="s">
        <v>25209</v>
      </c>
      <c r="C13152">
        <v>1.173222534</v>
      </c>
      <c r="D13152">
        <v>0.60645217299999998</v>
      </c>
      <c r="E13152">
        <v>0.416055483</v>
      </c>
      <c r="F13152">
        <v>0.15969846700000001</v>
      </c>
      <c r="G13152">
        <v>0.54024952699999995</v>
      </c>
      <c r="H13152">
        <v>0.901164411</v>
      </c>
      <c r="I13152">
        <v>1.1406222640000001</v>
      </c>
      <c r="J13152">
        <v>1.189838924</v>
      </c>
      <c r="K13152">
        <v>0.88705349099999997</v>
      </c>
      <c r="L13152">
        <v>0.98841285999999995</v>
      </c>
      <c r="M13152">
        <v>0.75068506899999998</v>
      </c>
      <c r="N13152">
        <v>0.28925084000000001</v>
      </c>
      <c r="O13152">
        <v>1.299318438</v>
      </c>
      <c r="P13152">
        <v>1.3494910040000001</v>
      </c>
      <c r="Q13152">
        <v>1.3441849539999999</v>
      </c>
    </row>
    <row r="13153" spans="1:17">
      <c r="A13153" t="s">
        <v>25210</v>
      </c>
      <c r="B13153" t="s">
        <v>5059</v>
      </c>
      <c r="C13153">
        <v>28.743351659999998</v>
      </c>
      <c r="D13153">
        <v>8.6618289629999996</v>
      </c>
      <c r="E13153">
        <v>12.231775689999999</v>
      </c>
      <c r="F13153">
        <v>7.623681178</v>
      </c>
      <c r="G13153">
        <v>19.890251249999999</v>
      </c>
      <c r="H13153">
        <v>59.01012729</v>
      </c>
      <c r="I13153">
        <v>23.73241492</v>
      </c>
      <c r="J13153">
        <v>24.48851698</v>
      </c>
      <c r="K13153">
        <v>8.5331458900000001</v>
      </c>
      <c r="L13153">
        <v>7.7454338329999999</v>
      </c>
      <c r="M13153">
        <v>3.2455411789999999</v>
      </c>
      <c r="N13153">
        <v>3.8558883779999999</v>
      </c>
      <c r="O13153">
        <v>32.534827290000003</v>
      </c>
      <c r="P13153">
        <v>1.9976622639999999</v>
      </c>
      <c r="Q13153">
        <v>12.64001638</v>
      </c>
    </row>
    <row r="13154" spans="1:17">
      <c r="A13154" t="s">
        <v>25211</v>
      </c>
      <c r="B13154" t="s">
        <v>2508</v>
      </c>
      <c r="C13154">
        <v>2.4828116150000001</v>
      </c>
      <c r="D13154">
        <v>0.18334196799999999</v>
      </c>
      <c r="E13154">
        <v>0.44023506000000001</v>
      </c>
      <c r="F13154">
        <v>0</v>
      </c>
      <c r="G13154">
        <v>0.42873509500000001</v>
      </c>
      <c r="H13154">
        <v>0.63569112800000005</v>
      </c>
      <c r="I13154">
        <v>0</v>
      </c>
      <c r="J13154">
        <v>0.62949394000000003</v>
      </c>
      <c r="K13154">
        <v>1.126326838</v>
      </c>
      <c r="L13154">
        <v>0.52292784599999997</v>
      </c>
      <c r="M13154">
        <v>0</v>
      </c>
      <c r="N13154">
        <v>0.51010168199999995</v>
      </c>
      <c r="O13154">
        <v>0.91655328700000005</v>
      </c>
      <c r="P13154">
        <v>0.74500087100000001</v>
      </c>
      <c r="Q13154">
        <v>0</v>
      </c>
    </row>
    <row r="13155" spans="1:17">
      <c r="A13155" t="s">
        <v>25212</v>
      </c>
      <c r="B13155" t="s">
        <v>8927</v>
      </c>
      <c r="C13155">
        <v>22.52587265</v>
      </c>
      <c r="D13155">
        <v>10.91613912</v>
      </c>
      <c r="E13155">
        <v>12.98093106</v>
      </c>
      <c r="F13155">
        <v>11.75380719</v>
      </c>
      <c r="G13155">
        <v>12.72287635</v>
      </c>
      <c r="H13155">
        <v>6.1279179959999999</v>
      </c>
      <c r="I13155">
        <v>8.2124802979999991</v>
      </c>
      <c r="J13155">
        <v>22.904399290000001</v>
      </c>
      <c r="K13155">
        <v>15.541177169999999</v>
      </c>
      <c r="L13155">
        <v>10.674858889999999</v>
      </c>
      <c r="M13155">
        <v>2.702466249</v>
      </c>
      <c r="N13155">
        <v>16.776548739999999</v>
      </c>
      <c r="O13155">
        <v>7.7959106269999996</v>
      </c>
      <c r="P13155">
        <v>30.838803110000001</v>
      </c>
      <c r="Q13155">
        <v>15.48501066</v>
      </c>
    </row>
    <row r="13156" spans="1:17">
      <c r="A13156" t="s">
        <v>25213</v>
      </c>
      <c r="B13156" t="s">
        <v>7459</v>
      </c>
      <c r="C13156">
        <v>8.7559585139999996</v>
      </c>
      <c r="D13156">
        <v>1.749763647</v>
      </c>
      <c r="E13156">
        <v>1.5653507790000001</v>
      </c>
      <c r="F13156">
        <v>1.886082531</v>
      </c>
      <c r="G13156">
        <v>1.730215533</v>
      </c>
      <c r="H13156">
        <v>5.0614908649999997</v>
      </c>
      <c r="I13156">
        <v>9.4780100489999999</v>
      </c>
      <c r="J13156">
        <v>3.5817402540000001</v>
      </c>
      <c r="K13156">
        <v>5.2006346600000004</v>
      </c>
      <c r="L13156">
        <v>4.9051203430000001</v>
      </c>
      <c r="M13156">
        <v>14.90146781</v>
      </c>
      <c r="N13156">
        <v>1.9361787399999999</v>
      </c>
      <c r="O13156">
        <v>14.29562686</v>
      </c>
      <c r="P13156">
        <v>2.309082026</v>
      </c>
      <c r="Q13156">
        <v>6.422471636</v>
      </c>
    </row>
    <row r="13157" spans="1:17">
      <c r="A13157" t="s">
        <v>25214</v>
      </c>
      <c r="B13157" t="s">
        <v>2745</v>
      </c>
      <c r="C13157">
        <v>15.017248439999999</v>
      </c>
      <c r="D13157">
        <v>33.214575060000001</v>
      </c>
      <c r="E13157">
        <v>30.458482419999999</v>
      </c>
      <c r="F13157">
        <v>22.78227424</v>
      </c>
      <c r="G13157">
        <v>13.927981340000001</v>
      </c>
      <c r="H13157">
        <v>13.76746662</v>
      </c>
      <c r="I13157">
        <v>100.66911330000001</v>
      </c>
      <c r="J13157">
        <v>226.6374477</v>
      </c>
      <c r="K13157">
        <v>35.930817040000001</v>
      </c>
      <c r="L13157">
        <v>44.07683669</v>
      </c>
      <c r="M13157">
        <v>11.623510749999999</v>
      </c>
      <c r="N13157">
        <v>278.66612570000001</v>
      </c>
      <c r="O13157">
        <v>21.191464589999999</v>
      </c>
      <c r="P13157">
        <v>111.5266304</v>
      </c>
      <c r="Q13157">
        <v>28.472438960000002</v>
      </c>
    </row>
    <row r="13158" spans="1:17">
      <c r="A13158" t="s">
        <v>25215</v>
      </c>
      <c r="B13158" t="s">
        <v>25216</v>
      </c>
      <c r="C13158">
        <v>5.0932086170000002</v>
      </c>
      <c r="D13158">
        <v>3.1028696710000001</v>
      </c>
      <c r="E13158">
        <v>8.1729887730000002</v>
      </c>
      <c r="F13158">
        <v>3.9863888709999999</v>
      </c>
      <c r="G13158">
        <v>10.114270680000001</v>
      </c>
      <c r="H13158">
        <v>13.855518590000001</v>
      </c>
      <c r="I13158">
        <v>1.2379209769999999</v>
      </c>
      <c r="J13158">
        <v>0.96850198099999996</v>
      </c>
      <c r="K13158">
        <v>4.0434323179999998</v>
      </c>
      <c r="L13158">
        <v>4.0227285970000004</v>
      </c>
      <c r="M13158">
        <v>2.4441626919999999</v>
      </c>
      <c r="N13158">
        <v>1.360341054</v>
      </c>
      <c r="O13158">
        <v>1.4101544399999999</v>
      </c>
      <c r="P13158">
        <v>1.974035368</v>
      </c>
      <c r="Q13158">
        <v>13.129633910000001</v>
      </c>
    </row>
    <row r="13159" spans="1:17">
      <c r="A13159" t="s">
        <v>25217</v>
      </c>
      <c r="B13159" t="s">
        <v>25218</v>
      </c>
      <c r="C13159">
        <v>43.933439569999997</v>
      </c>
      <c r="D13159">
        <v>25.305092500000001</v>
      </c>
      <c r="E13159">
        <v>40.196270990000002</v>
      </c>
      <c r="F13159">
        <v>19.13663335</v>
      </c>
      <c r="G13159">
        <v>15.17296543</v>
      </c>
      <c r="H13159">
        <v>20.247438679999998</v>
      </c>
      <c r="I13159">
        <v>38.441397139999999</v>
      </c>
      <c r="J13159">
        <v>144.24898279999999</v>
      </c>
      <c r="K13159">
        <v>61.784219360000002</v>
      </c>
      <c r="L13159">
        <v>47.191456539999997</v>
      </c>
      <c r="M13159">
        <v>33.732912050000003</v>
      </c>
      <c r="N13159">
        <v>263.2059562</v>
      </c>
      <c r="O13159">
        <v>14.59659862</v>
      </c>
      <c r="P13159">
        <v>106.78081640000001</v>
      </c>
      <c r="Q13159">
        <v>39.261640509999999</v>
      </c>
    </row>
    <row r="13160" spans="1:17">
      <c r="A13160" t="s">
        <v>25219</v>
      </c>
      <c r="B13160" t="s">
        <v>3404</v>
      </c>
      <c r="C13160">
        <v>35.969064600000003</v>
      </c>
      <c r="D13160">
        <v>54.591203470000004</v>
      </c>
      <c r="E13160">
        <v>44.878421170000003</v>
      </c>
      <c r="F13160">
        <v>71.056452019999995</v>
      </c>
      <c r="G13160">
        <v>51.753936170000003</v>
      </c>
      <c r="H13160">
        <v>112.2544546</v>
      </c>
      <c r="I13160">
        <v>31.71311334</v>
      </c>
      <c r="J13160">
        <v>64.738877520000003</v>
      </c>
      <c r="K13160">
        <v>54.422358819999999</v>
      </c>
      <c r="L13160">
        <v>31.258217519999999</v>
      </c>
      <c r="M13160">
        <v>19.783464760000001</v>
      </c>
      <c r="N13160">
        <v>38.15252512</v>
      </c>
      <c r="O13160">
        <v>21.914933189999999</v>
      </c>
      <c r="P13160">
        <v>101.86859680000001</v>
      </c>
      <c r="Q13160">
        <v>84.168588040000003</v>
      </c>
    </row>
    <row r="13161" spans="1:17">
      <c r="A13161" t="s">
        <v>25220</v>
      </c>
      <c r="B13161" t="s">
        <v>25221</v>
      </c>
      <c r="C13161">
        <v>414.04606469999999</v>
      </c>
      <c r="D13161">
        <v>519.32690969999999</v>
      </c>
      <c r="E13161">
        <v>658.2337493</v>
      </c>
      <c r="F13161">
        <v>685.1672092</v>
      </c>
      <c r="G13161">
        <v>1100.1686219999999</v>
      </c>
      <c r="H13161">
        <v>178.36195269999999</v>
      </c>
      <c r="I13161">
        <v>3055.5257580000002</v>
      </c>
      <c r="J13161">
        <v>7808.2376560000002</v>
      </c>
      <c r="K13161">
        <v>1753.043606</v>
      </c>
      <c r="L13161">
        <v>2200.843167</v>
      </c>
      <c r="M13161">
        <v>247.55463610000001</v>
      </c>
      <c r="N13161">
        <v>4685.8395929999997</v>
      </c>
      <c r="O13161">
        <v>658.34532000000002</v>
      </c>
      <c r="P13161">
        <v>1344.772759</v>
      </c>
      <c r="Q13161">
        <v>624.51298059999999</v>
      </c>
    </row>
    <row r="13162" spans="1:17">
      <c r="A13162" t="s">
        <v>25222</v>
      </c>
      <c r="B13162" t="s">
        <v>25223</v>
      </c>
      <c r="C13162">
        <v>0</v>
      </c>
      <c r="D13162">
        <v>3.1012760039999998</v>
      </c>
      <c r="E13162">
        <v>1.4893375929999999</v>
      </c>
      <c r="F13162">
        <v>0.71458297199999998</v>
      </c>
      <c r="G13162">
        <v>1.51086732</v>
      </c>
      <c r="H13162">
        <v>24.193973339999999</v>
      </c>
      <c r="I13162">
        <v>0</v>
      </c>
      <c r="J13162">
        <v>0.88733750300000003</v>
      </c>
      <c r="K13162">
        <v>0</v>
      </c>
      <c r="L13162">
        <v>5.5284109109999999</v>
      </c>
      <c r="M13162">
        <v>0</v>
      </c>
      <c r="N13162">
        <v>0</v>
      </c>
      <c r="O13162">
        <v>1.9379664839999999</v>
      </c>
      <c r="P13162">
        <v>0.78761744600000005</v>
      </c>
      <c r="Q13162">
        <v>6.0146580969999999</v>
      </c>
    </row>
    <row r="13163" spans="1:17">
      <c r="A13163" t="s">
        <v>25224</v>
      </c>
      <c r="B13163" t="s">
        <v>25225</v>
      </c>
      <c r="C13163">
        <v>153.1170429</v>
      </c>
      <c r="D13163">
        <v>70.939615549999999</v>
      </c>
      <c r="E13163">
        <v>41.74260185</v>
      </c>
      <c r="F13163">
        <v>28.658046509999998</v>
      </c>
      <c r="G13163">
        <v>43.092844589999999</v>
      </c>
      <c r="H13163">
        <v>76.051208340000002</v>
      </c>
      <c r="I13163">
        <v>70.852771200000007</v>
      </c>
      <c r="J13163">
        <v>45.633822260000002</v>
      </c>
      <c r="K13163">
        <v>116.5483929</v>
      </c>
      <c r="L13163">
        <v>140.93604540000001</v>
      </c>
      <c r="M13163">
        <v>55.109115670000001</v>
      </c>
      <c r="N13163">
        <v>28.494043569999999</v>
      </c>
      <c r="O13163">
        <v>101.0920698</v>
      </c>
      <c r="P13163">
        <v>34.23772572</v>
      </c>
      <c r="Q13163">
        <v>65.785993020000006</v>
      </c>
    </row>
    <row r="13164" spans="1:17">
      <c r="A13164" t="e">
        <v>#N/A</v>
      </c>
      <c r="B13164" t="s">
        <v>25226</v>
      </c>
      <c r="C13164">
        <v>0</v>
      </c>
      <c r="D13164">
        <v>0.408426974</v>
      </c>
      <c r="E13164">
        <v>0.58842132599999997</v>
      </c>
      <c r="F13164">
        <v>0</v>
      </c>
      <c r="G13164">
        <v>0</v>
      </c>
      <c r="H13164">
        <v>0</v>
      </c>
      <c r="I13164">
        <v>0</v>
      </c>
      <c r="J13164">
        <v>0</v>
      </c>
      <c r="K13164">
        <v>0</v>
      </c>
      <c r="L13164">
        <v>0</v>
      </c>
      <c r="M13164">
        <v>0</v>
      </c>
      <c r="N13164">
        <v>0</v>
      </c>
      <c r="O13164">
        <v>0</v>
      </c>
      <c r="P13164">
        <v>0.27660374599999998</v>
      </c>
      <c r="Q13164">
        <v>0</v>
      </c>
    </row>
    <row r="13165" spans="1:17">
      <c r="A13165" t="s">
        <v>25224</v>
      </c>
      <c r="B13165" t="s">
        <v>3405</v>
      </c>
      <c r="C13165">
        <v>119.10682509999999</v>
      </c>
      <c r="D13165">
        <v>5.4349094329999996</v>
      </c>
      <c r="E13165">
        <v>2.722806222</v>
      </c>
      <c r="F13165">
        <v>2.855012715</v>
      </c>
      <c r="G13165">
        <v>2.8504254449999999</v>
      </c>
      <c r="H13165">
        <v>10.67253605</v>
      </c>
      <c r="I13165">
        <v>111.0858171</v>
      </c>
      <c r="J13165">
        <v>1.8718038079999999</v>
      </c>
      <c r="K13165">
        <v>41.563676909999998</v>
      </c>
      <c r="L13165">
        <v>74.780120120000007</v>
      </c>
      <c r="M13165">
        <v>108.86502590000001</v>
      </c>
      <c r="N13165">
        <v>2.0908370239999998</v>
      </c>
      <c r="O13165">
        <v>121.6775744</v>
      </c>
      <c r="P13165">
        <v>2.1925436650000001</v>
      </c>
      <c r="Q13165">
        <v>34.718715090000003</v>
      </c>
    </row>
    <row r="13166" spans="1:17">
      <c r="A13166" t="s">
        <v>25227</v>
      </c>
      <c r="B13166" t="s">
        <v>4392</v>
      </c>
      <c r="C13166">
        <v>14.627063980000001</v>
      </c>
      <c r="D13166">
        <v>3.1457746649999998</v>
      </c>
      <c r="E13166">
        <v>2.396686103</v>
      </c>
      <c r="F13166">
        <v>2.0346278350000002</v>
      </c>
      <c r="G13166">
        <v>1.6777345690000001</v>
      </c>
      <c r="H13166">
        <v>2.9523152580000001</v>
      </c>
      <c r="I13166">
        <v>6.8508108659999998</v>
      </c>
      <c r="J13166">
        <v>5.8335329260000002</v>
      </c>
      <c r="K13166">
        <v>10.51034548</v>
      </c>
      <c r="L13166">
        <v>7.2183780930000001</v>
      </c>
      <c r="M13166">
        <v>16.805408870000001</v>
      </c>
      <c r="N13166">
        <v>3.1455654989999999</v>
      </c>
      <c r="O13166">
        <v>13.95255704</v>
      </c>
      <c r="P13166">
        <v>4.7254331799999996</v>
      </c>
      <c r="Q13166">
        <v>3.5229600269999999</v>
      </c>
    </row>
    <row r="13167" spans="1:17">
      <c r="A13167" t="s">
        <v>25228</v>
      </c>
      <c r="B13167" t="s">
        <v>25229</v>
      </c>
      <c r="C13167">
        <v>79.062295739999996</v>
      </c>
      <c r="D13167">
        <v>1.67696289</v>
      </c>
      <c r="E13167">
        <v>1.431705384</v>
      </c>
      <c r="F13167">
        <v>1.6028391980000001</v>
      </c>
      <c r="G13167">
        <v>0.72620099299999996</v>
      </c>
      <c r="H13167">
        <v>2.9072187930000002</v>
      </c>
      <c r="I13167">
        <v>597.34225330000004</v>
      </c>
      <c r="J13167">
        <v>2.7722519939999999</v>
      </c>
      <c r="K13167">
        <v>161.0180943</v>
      </c>
      <c r="L13167">
        <v>282.73036519999999</v>
      </c>
      <c r="M13167">
        <v>216.34407340000001</v>
      </c>
      <c r="N13167">
        <v>3.5252077979999998</v>
      </c>
      <c r="O13167">
        <v>172.32508490000001</v>
      </c>
      <c r="P13167">
        <v>1.009519171</v>
      </c>
      <c r="Q13167">
        <v>53.193587209999997</v>
      </c>
    </row>
    <row r="13168" spans="1:17">
      <c r="A13168" t="s">
        <v>25230</v>
      </c>
      <c r="B13168" t="s">
        <v>3406</v>
      </c>
      <c r="C13168">
        <v>10.748984200000001</v>
      </c>
      <c r="D13168">
        <v>5.1624260609999997</v>
      </c>
      <c r="E13168">
        <v>5.9447740060000003</v>
      </c>
      <c r="F13168">
        <v>6.2881787080000002</v>
      </c>
      <c r="G13168">
        <v>5.4409235049999998</v>
      </c>
      <c r="H13168">
        <v>5.451749253</v>
      </c>
      <c r="I13168">
        <v>6.4616375880000003</v>
      </c>
      <c r="J13168">
        <v>9.9130390950000002</v>
      </c>
      <c r="K13168">
        <v>11.87428521</v>
      </c>
      <c r="L13168">
        <v>12.33935164</v>
      </c>
      <c r="M13168">
        <v>3.3076082050000002</v>
      </c>
      <c r="N13168">
        <v>5.3608818579999999</v>
      </c>
      <c r="O13168">
        <v>4.2709962719999996</v>
      </c>
      <c r="P13168">
        <v>5.1950723050000001</v>
      </c>
      <c r="Q13168">
        <v>8.4609138339999994</v>
      </c>
    </row>
    <row r="13169" spans="1:17">
      <c r="A13169" t="s">
        <v>25231</v>
      </c>
      <c r="B13169" t="s">
        <v>7386</v>
      </c>
      <c r="C13169">
        <v>19.929372390000001</v>
      </c>
      <c r="D13169">
        <v>35.5814302</v>
      </c>
      <c r="E13169">
        <v>27.713714710000001</v>
      </c>
      <c r="F13169">
        <v>32.842249719999998</v>
      </c>
      <c r="G13169">
        <v>42.865143760000002</v>
      </c>
      <c r="H13169">
        <v>81.15935064</v>
      </c>
      <c r="I13169">
        <v>15.649519850000001</v>
      </c>
      <c r="J13169">
        <v>9.4330919160000004</v>
      </c>
      <c r="K13169">
        <v>37.661727859999999</v>
      </c>
      <c r="L13169">
        <v>57.746793580000002</v>
      </c>
      <c r="M13169">
        <v>11.54451602</v>
      </c>
      <c r="N13169">
        <v>8.9256432930000003</v>
      </c>
      <c r="O13169">
        <v>11.231572740000001</v>
      </c>
      <c r="P13169">
        <v>15.58711869</v>
      </c>
      <c r="Q13169">
        <v>53.341189409999998</v>
      </c>
    </row>
    <row r="13170" spans="1:17">
      <c r="A13170" t="s">
        <v>25232</v>
      </c>
      <c r="B13170" t="s">
        <v>2754</v>
      </c>
      <c r="C13170">
        <v>2.2071074749999999</v>
      </c>
      <c r="D13170">
        <v>3.0966719720000002</v>
      </c>
      <c r="E13170">
        <v>3.3916922020000002</v>
      </c>
      <c r="F13170">
        <v>4.0725005799999998</v>
      </c>
      <c r="G13170">
        <v>2.6678830539999998</v>
      </c>
      <c r="H13170">
        <v>11.961298640000001</v>
      </c>
      <c r="I13170">
        <v>16.093340250000001</v>
      </c>
      <c r="J13170">
        <v>12.808432310000001</v>
      </c>
      <c r="K13170">
        <v>3.2262620100000001</v>
      </c>
      <c r="L13170">
        <v>2.1693431890000001</v>
      </c>
      <c r="M13170">
        <v>1.412215142</v>
      </c>
      <c r="N13170">
        <v>2.630052772</v>
      </c>
      <c r="O13170">
        <v>4.0738725369999997</v>
      </c>
      <c r="P13170">
        <v>5.9236564720000002</v>
      </c>
      <c r="Q13170">
        <v>7.7547658320000004</v>
      </c>
    </row>
    <row r="13171" spans="1:17">
      <c r="A13171" t="s">
        <v>25233</v>
      </c>
      <c r="B13171" t="s">
        <v>7473</v>
      </c>
      <c r="C13171">
        <v>16.289440259999999</v>
      </c>
      <c r="D13171">
        <v>2.3784326500000001</v>
      </c>
      <c r="E13171">
        <v>1.6936124930000001</v>
      </c>
      <c r="F13171">
        <v>1.562196033</v>
      </c>
      <c r="G13171">
        <v>1.885909149</v>
      </c>
      <c r="H13171">
        <v>0.78200551299999999</v>
      </c>
      <c r="I13171">
        <v>0.53989113</v>
      </c>
      <c r="J13171">
        <v>5.3737413710000004</v>
      </c>
      <c r="K13171">
        <v>5.0384320230000004</v>
      </c>
      <c r="L13171">
        <v>5.0293423510000004</v>
      </c>
      <c r="M13171">
        <v>1.4212880919999999</v>
      </c>
      <c r="N13171">
        <v>2.6697684019999999</v>
      </c>
      <c r="O13171">
        <v>4.5100501939999997</v>
      </c>
      <c r="P13171">
        <v>4.4435133389999999</v>
      </c>
      <c r="Q13171">
        <v>2.5449741119999998</v>
      </c>
    </row>
    <row r="13172" spans="1:17">
      <c r="A13172" t="s">
        <v>25234</v>
      </c>
      <c r="B13172" t="s">
        <v>8783</v>
      </c>
      <c r="C13172">
        <v>3.6620053619999999</v>
      </c>
      <c r="D13172">
        <v>1.5487629860000001</v>
      </c>
      <c r="E13172">
        <v>1.363575309</v>
      </c>
      <c r="F13172">
        <v>1.155544895</v>
      </c>
      <c r="G13172">
        <v>1.00602693</v>
      </c>
      <c r="H13172">
        <v>3.5160304309999999</v>
      </c>
      <c r="I13172">
        <v>4.8548855719999997</v>
      </c>
      <c r="J13172">
        <v>1.6037167919999999</v>
      </c>
      <c r="K13172">
        <v>3.322535544</v>
      </c>
      <c r="L13172">
        <v>3.1552720070000002</v>
      </c>
      <c r="M13172">
        <v>1.278070831</v>
      </c>
      <c r="N13172">
        <v>1.333748333</v>
      </c>
      <c r="O13172">
        <v>2.9495209359999999</v>
      </c>
      <c r="P13172">
        <v>1.1487807329999999</v>
      </c>
      <c r="Q13172">
        <v>1.945248552</v>
      </c>
    </row>
    <row r="13173" spans="1:17">
      <c r="A13173" t="s">
        <v>25235</v>
      </c>
      <c r="B13173" t="s">
        <v>25236</v>
      </c>
      <c r="C13173">
        <v>2.5335848589999999</v>
      </c>
      <c r="D13173">
        <v>0.37418258500000001</v>
      </c>
      <c r="E13173">
        <v>0.17969512900000001</v>
      </c>
      <c r="F13173">
        <v>0.11495677</v>
      </c>
      <c r="G13173">
        <v>0</v>
      </c>
      <c r="H13173">
        <v>0</v>
      </c>
      <c r="I13173">
        <v>2.4631842750000001</v>
      </c>
      <c r="J13173">
        <v>0.64236702599999995</v>
      </c>
      <c r="K13173">
        <v>1.532480142</v>
      </c>
      <c r="L13173">
        <v>1.067243333</v>
      </c>
      <c r="M13173">
        <v>1.6211113150000001</v>
      </c>
      <c r="N13173">
        <v>0.208213284</v>
      </c>
      <c r="O13173">
        <v>0</v>
      </c>
      <c r="P13173">
        <v>0.12670601000000001</v>
      </c>
      <c r="Q13173">
        <v>0.58055595500000001</v>
      </c>
    </row>
    <row r="13174" spans="1:17">
      <c r="A13174" t="s">
        <v>25237</v>
      </c>
      <c r="B13174" t="s">
        <v>25238</v>
      </c>
      <c r="C13174">
        <v>2.9082699440000002</v>
      </c>
      <c r="D13174">
        <v>1.030846672</v>
      </c>
      <c r="E13174">
        <v>1.8564278439999999</v>
      </c>
      <c r="F13174">
        <v>7.9174451000000007E-2</v>
      </c>
      <c r="G13174">
        <v>1.205289085</v>
      </c>
      <c r="H13174">
        <v>2.0104851090000002</v>
      </c>
      <c r="I13174">
        <v>0.84823740199999997</v>
      </c>
      <c r="J13174">
        <v>1.106047451</v>
      </c>
      <c r="K13174">
        <v>3.9580076919999998</v>
      </c>
      <c r="L13174">
        <v>4.4102703380000001</v>
      </c>
      <c r="M13174">
        <v>1.1165118780000001</v>
      </c>
      <c r="N13174">
        <v>0.21510484999999999</v>
      </c>
      <c r="O13174">
        <v>0.644169141</v>
      </c>
      <c r="P13174">
        <v>0.34906613600000003</v>
      </c>
      <c r="Q13174">
        <v>0.79969538600000001</v>
      </c>
    </row>
    <row r="13175" spans="1:17">
      <c r="A13175" t="s">
        <v>25237</v>
      </c>
      <c r="B13175" t="s">
        <v>25239</v>
      </c>
      <c r="C13175">
        <v>2.4766076880000001</v>
      </c>
      <c r="D13175">
        <v>1.3716288169999999</v>
      </c>
      <c r="E13175">
        <v>1.4491455740000001</v>
      </c>
      <c r="F13175">
        <v>1.517015725</v>
      </c>
      <c r="G13175">
        <v>2.3521508619999998</v>
      </c>
      <c r="H13175">
        <v>0.47557702099999999</v>
      </c>
      <c r="I13175">
        <v>2.7087641160000002</v>
      </c>
      <c r="J13175">
        <v>4.5524271880000002</v>
      </c>
      <c r="K13175">
        <v>3.932293499</v>
      </c>
      <c r="L13175">
        <v>7.8243176910000001</v>
      </c>
      <c r="M13175">
        <v>3.565472712</v>
      </c>
      <c r="N13175">
        <v>1.373833077</v>
      </c>
      <c r="O13175">
        <v>2.0570918599999999</v>
      </c>
      <c r="P13175">
        <v>1.4862785999999999</v>
      </c>
      <c r="Q13175">
        <v>1.702499923</v>
      </c>
    </row>
    <row r="13176" spans="1:17">
      <c r="A13176" t="s">
        <v>25240</v>
      </c>
      <c r="B13176" t="s">
        <v>3811</v>
      </c>
      <c r="C13176">
        <v>12.43393625</v>
      </c>
      <c r="D13176">
        <v>5.849514331</v>
      </c>
      <c r="E13176">
        <v>8.5908982730000005</v>
      </c>
      <c r="F13176">
        <v>5.0394698990000002</v>
      </c>
      <c r="G13176">
        <v>13.558143060000001</v>
      </c>
      <c r="H13176">
        <v>39.651234090000003</v>
      </c>
      <c r="I13176">
        <v>15.891538329999999</v>
      </c>
      <c r="J13176">
        <v>16.187605609999999</v>
      </c>
      <c r="K13176">
        <v>7.0349703689999998</v>
      </c>
      <c r="L13176">
        <v>5.2965019279999996</v>
      </c>
      <c r="M13176">
        <v>2.9499180530000002</v>
      </c>
      <c r="N13176">
        <v>3.3410624809999998</v>
      </c>
      <c r="O13176">
        <v>24.9103432</v>
      </c>
      <c r="P13176">
        <v>1.9074055350000001</v>
      </c>
      <c r="Q13176">
        <v>8.7395667990000003</v>
      </c>
    </row>
    <row r="13177" spans="1:17">
      <c r="A13177" t="s">
        <v>25241</v>
      </c>
      <c r="B13177" t="s">
        <v>8344</v>
      </c>
      <c r="C13177">
        <v>9.4780994229999997</v>
      </c>
      <c r="D13177">
        <v>74.789897609999997</v>
      </c>
      <c r="E13177">
        <v>69.432430269999998</v>
      </c>
      <c r="F13177">
        <v>89.389253519999997</v>
      </c>
      <c r="G13177">
        <v>73.651066599999993</v>
      </c>
      <c r="H13177">
        <v>150.28467739999999</v>
      </c>
      <c r="I13177">
        <v>65.819514229999996</v>
      </c>
      <c r="J13177">
        <v>101.61614520000001</v>
      </c>
      <c r="K13177">
        <v>73.300283789999995</v>
      </c>
      <c r="L13177">
        <v>32.795862759999999</v>
      </c>
      <c r="M13177">
        <v>11.2627373</v>
      </c>
      <c r="N13177">
        <v>49.239028300000001</v>
      </c>
      <c r="O13177">
        <v>4.4986238370000002</v>
      </c>
      <c r="P13177">
        <v>74.892807070000003</v>
      </c>
      <c r="Q13177">
        <v>66.396566669999999</v>
      </c>
    </row>
    <row r="13178" spans="1:17">
      <c r="A13178" t="s">
        <v>25242</v>
      </c>
      <c r="B13178" t="s">
        <v>25243</v>
      </c>
      <c r="C13178">
        <v>1092.1235260000001</v>
      </c>
      <c r="D13178">
        <v>122.4361961</v>
      </c>
      <c r="E13178">
        <v>128.23662089999999</v>
      </c>
      <c r="F13178">
        <v>82.212770919999997</v>
      </c>
      <c r="G13178">
        <v>106.0222813</v>
      </c>
      <c r="H13178">
        <v>89.834827230000002</v>
      </c>
      <c r="I13178">
        <v>463.91959020000002</v>
      </c>
      <c r="J13178">
        <v>295.6303537</v>
      </c>
      <c r="K13178">
        <v>444.65330369999998</v>
      </c>
      <c r="L13178">
        <v>916.55524490000005</v>
      </c>
      <c r="M13178">
        <v>483.68515719999999</v>
      </c>
      <c r="N13178">
        <v>138.00880720000001</v>
      </c>
      <c r="O13178">
        <v>1539.659866</v>
      </c>
      <c r="P13178">
        <v>96.811311130000007</v>
      </c>
      <c r="Q13178">
        <v>918.21274170000004</v>
      </c>
    </row>
    <row r="13179" spans="1:17">
      <c r="A13179" t="s">
        <v>25244</v>
      </c>
      <c r="B13179" t="s">
        <v>4907</v>
      </c>
      <c r="C13179">
        <v>5.8192719400000001</v>
      </c>
      <c r="D13179">
        <v>20.991880309999999</v>
      </c>
      <c r="E13179">
        <v>16.695061679999998</v>
      </c>
      <c r="F13179">
        <v>25.796590729999998</v>
      </c>
      <c r="G13179">
        <v>15.877093650000001</v>
      </c>
      <c r="H13179">
        <v>8.3064586210000009</v>
      </c>
      <c r="I13179">
        <v>25.45907467</v>
      </c>
      <c r="J13179">
        <v>42.172496580000001</v>
      </c>
      <c r="K13179">
        <v>12.49557963</v>
      </c>
      <c r="L13179">
        <v>5.2702972209999999</v>
      </c>
      <c r="M13179">
        <v>3.5372816409999999</v>
      </c>
      <c r="N13179">
        <v>25.657323959999999</v>
      </c>
      <c r="O13179">
        <v>3.329770501</v>
      </c>
      <c r="P13179">
        <v>49.983557159999997</v>
      </c>
      <c r="Q13179">
        <v>18.868341239999999</v>
      </c>
    </row>
    <row r="13180" spans="1:17">
      <c r="A13180" t="s">
        <v>25245</v>
      </c>
      <c r="B13180" t="s">
        <v>6486</v>
      </c>
      <c r="C13180">
        <v>14.027100190000001</v>
      </c>
      <c r="D13180">
        <v>1.8279249179999999</v>
      </c>
      <c r="E13180">
        <v>1.667879562</v>
      </c>
      <c r="F13180">
        <v>1.0669963520000001</v>
      </c>
      <c r="G13180">
        <v>1.2823505239999999</v>
      </c>
      <c r="H13180">
        <v>1.2675719190000001</v>
      </c>
      <c r="I13180">
        <v>11.43129126</v>
      </c>
      <c r="J13180">
        <v>16.108588510000001</v>
      </c>
      <c r="K13180">
        <v>4.3046463939999997</v>
      </c>
      <c r="L13180">
        <v>3.3888440910000002</v>
      </c>
      <c r="M13180">
        <v>2.375794505</v>
      </c>
      <c r="N13180">
        <v>38.804112740000001</v>
      </c>
      <c r="O13180">
        <v>7.3104509909999997</v>
      </c>
      <c r="P13180">
        <v>17.764537090000001</v>
      </c>
      <c r="Q13180">
        <v>2.836082539</v>
      </c>
    </row>
    <row r="13181" spans="1:17">
      <c r="A13181" t="s">
        <v>25246</v>
      </c>
      <c r="B13181" t="s">
        <v>25247</v>
      </c>
      <c r="C13181">
        <v>0</v>
      </c>
      <c r="D13181">
        <v>10.30846672</v>
      </c>
      <c r="E13181">
        <v>4.9504742520000002</v>
      </c>
      <c r="F13181">
        <v>4.750467081</v>
      </c>
      <c r="G13181">
        <v>3.5154264959999999</v>
      </c>
      <c r="H13181">
        <v>12.28629789</v>
      </c>
      <c r="I13181">
        <v>4.2411870079999998</v>
      </c>
      <c r="J13181">
        <v>7.0049671870000001</v>
      </c>
      <c r="K13181">
        <v>7.9160153830000004</v>
      </c>
      <c r="L13181">
        <v>7.3504505629999999</v>
      </c>
      <c r="M13181">
        <v>0</v>
      </c>
      <c r="N13181">
        <v>2.868064671</v>
      </c>
      <c r="O13181">
        <v>3.2208457049999999</v>
      </c>
      <c r="P13181">
        <v>2.1816633489999999</v>
      </c>
      <c r="Q13181">
        <v>3.998476932</v>
      </c>
    </row>
    <row r="13182" spans="1:17">
      <c r="A13182" t="s">
        <v>25248</v>
      </c>
      <c r="B13182" t="s">
        <v>3791</v>
      </c>
      <c r="C13182">
        <v>18.49738975</v>
      </c>
      <c r="D13182">
        <v>17.54923612</v>
      </c>
      <c r="E13182">
        <v>9.6683678000000004</v>
      </c>
      <c r="F13182">
        <v>15.21660488</v>
      </c>
      <c r="G13182">
        <v>12.08223089</v>
      </c>
      <c r="H13182">
        <v>31.350342820000002</v>
      </c>
      <c r="I13182">
        <v>15.246798869999999</v>
      </c>
      <c r="J13182">
        <v>11.92851175</v>
      </c>
      <c r="K13182">
        <v>16.417831320000001</v>
      </c>
      <c r="L13182">
        <v>13.720363900000001</v>
      </c>
      <c r="M13182">
        <v>6.9469434249999997</v>
      </c>
      <c r="N13182">
        <v>9.5173947400000003</v>
      </c>
      <c r="O13182">
        <v>10.68806442</v>
      </c>
      <c r="P13182">
        <v>16.168525890000002</v>
      </c>
      <c r="Q13182">
        <v>21.28497896</v>
      </c>
    </row>
    <row r="13183" spans="1:17">
      <c r="A13183" t="e">
        <v>#N/A</v>
      </c>
      <c r="B13183" t="s">
        <v>25249</v>
      </c>
      <c r="C13183">
        <v>6.1332821580000001</v>
      </c>
      <c r="D13183">
        <v>0</v>
      </c>
      <c r="E13183">
        <v>0.217502272</v>
      </c>
      <c r="F13183">
        <v>0.27828643800000002</v>
      </c>
      <c r="G13183">
        <v>0.706068688</v>
      </c>
      <c r="H13183">
        <v>0.78517295200000004</v>
      </c>
      <c r="I13183">
        <v>2.981428491</v>
      </c>
      <c r="J13183">
        <v>3.369246854</v>
      </c>
      <c r="K13183">
        <v>1.854907895</v>
      </c>
      <c r="L13183">
        <v>5.1671484149999998</v>
      </c>
      <c r="M13183">
        <v>3.9243734309999998</v>
      </c>
      <c r="N13183">
        <v>2.7722258759999998</v>
      </c>
      <c r="O13183">
        <v>0</v>
      </c>
      <c r="P13183">
        <v>1.5336445329999999</v>
      </c>
      <c r="Q13183">
        <v>1.405405258</v>
      </c>
    </row>
    <row r="13184" spans="1:17">
      <c r="A13184" t="s">
        <v>25250</v>
      </c>
      <c r="B13184" t="s">
        <v>6542</v>
      </c>
      <c r="C13184">
        <v>2.0563037280000001</v>
      </c>
      <c r="D13184">
        <v>1.746237153</v>
      </c>
      <c r="E13184">
        <v>1.3490555870000001</v>
      </c>
      <c r="F13184">
        <v>1.7727192510000001</v>
      </c>
      <c r="G13184">
        <v>1.1836172199999999</v>
      </c>
      <c r="H13184">
        <v>1.7110905999999999</v>
      </c>
      <c r="I13184">
        <v>0</v>
      </c>
      <c r="J13184">
        <v>1.7378560219999999</v>
      </c>
      <c r="K13184">
        <v>2.1766305090000002</v>
      </c>
      <c r="L13184">
        <v>3.0316796099999999</v>
      </c>
      <c r="M13184">
        <v>1.31572354</v>
      </c>
      <c r="N13184">
        <v>2.2391135590000002</v>
      </c>
      <c r="O13184">
        <v>0.75910388399999995</v>
      </c>
      <c r="P13184">
        <v>1.028369114</v>
      </c>
      <c r="Q13184">
        <v>1.884759251</v>
      </c>
    </row>
    <row r="13185" spans="1:17">
      <c r="A13185" t="e">
        <v>#N/A</v>
      </c>
      <c r="B13185" t="s">
        <v>25251</v>
      </c>
      <c r="C13185">
        <v>0</v>
      </c>
      <c r="D13185">
        <v>0</v>
      </c>
      <c r="E13185">
        <v>0</v>
      </c>
      <c r="F13185">
        <v>0</v>
      </c>
      <c r="G13185">
        <v>0</v>
      </c>
      <c r="H13185">
        <v>0</v>
      </c>
      <c r="I13185">
        <v>0</v>
      </c>
      <c r="J13185">
        <v>0</v>
      </c>
      <c r="K13185">
        <v>0</v>
      </c>
      <c r="L13185">
        <v>0</v>
      </c>
      <c r="M13185">
        <v>0</v>
      </c>
      <c r="N13185">
        <v>0</v>
      </c>
      <c r="O13185">
        <v>0</v>
      </c>
      <c r="P13185">
        <v>0</v>
      </c>
      <c r="Q13185">
        <v>0</v>
      </c>
    </row>
    <row r="13186" spans="1:17">
      <c r="A13186" t="s">
        <v>25252</v>
      </c>
      <c r="B13186" t="s">
        <v>25253</v>
      </c>
      <c r="C13186">
        <v>7.4970724879999997</v>
      </c>
      <c r="D13186">
        <v>38.002559040000001</v>
      </c>
      <c r="E13186">
        <v>31.349639809999999</v>
      </c>
      <c r="F13186">
        <v>26.8096873</v>
      </c>
      <c r="G13186">
        <v>31.399634939999999</v>
      </c>
      <c r="H13186">
        <v>25.718400450000001</v>
      </c>
      <c r="I13186">
        <v>35.208377069999997</v>
      </c>
      <c r="J13186">
        <v>51.950197950000003</v>
      </c>
      <c r="K13186">
        <v>50.842740030000002</v>
      </c>
      <c r="L13186">
        <v>31.553788010000002</v>
      </c>
      <c r="M13186">
        <v>8.5370215869999999</v>
      </c>
      <c r="N13186">
        <v>29.401413420000001</v>
      </c>
      <c r="O13186">
        <v>11.258094529999999</v>
      </c>
      <c r="P13186">
        <v>43.199887949999997</v>
      </c>
      <c r="Q13186">
        <v>34.678482860000003</v>
      </c>
    </row>
    <row r="13187" spans="1:17">
      <c r="A13187" t="e">
        <v>#N/A</v>
      </c>
      <c r="B13187" t="s">
        <v>25254</v>
      </c>
      <c r="C13187">
        <v>0</v>
      </c>
      <c r="D13187">
        <v>0.47899289099999998</v>
      </c>
      <c r="E13187">
        <v>0</v>
      </c>
      <c r="F13187">
        <v>0</v>
      </c>
      <c r="G13187">
        <v>0.37336616500000003</v>
      </c>
      <c r="H13187">
        <v>0</v>
      </c>
      <c r="I13187">
        <v>0</v>
      </c>
      <c r="J13187">
        <v>0.822297057</v>
      </c>
      <c r="K13187">
        <v>0</v>
      </c>
      <c r="L13187">
        <v>0</v>
      </c>
      <c r="M13187">
        <v>0</v>
      </c>
      <c r="N13187">
        <v>0</v>
      </c>
      <c r="O13187">
        <v>0</v>
      </c>
      <c r="P13187">
        <v>0.324393922</v>
      </c>
      <c r="Q13187">
        <v>0</v>
      </c>
    </row>
    <row r="13188" spans="1:17">
      <c r="A13188" t="s">
        <v>25255</v>
      </c>
      <c r="B13188" t="s">
        <v>2521</v>
      </c>
      <c r="C13188">
        <v>16.445200419999999</v>
      </c>
      <c r="D13188">
        <v>6.7075048380000002</v>
      </c>
      <c r="E13188">
        <v>10.43201445</v>
      </c>
      <c r="F13188">
        <v>9.6444323310000009</v>
      </c>
      <c r="G13188">
        <v>6.9003958880000003</v>
      </c>
      <c r="H13188">
        <v>3.8367401800000001</v>
      </c>
      <c r="I13188">
        <v>4.9309520710000001</v>
      </c>
      <c r="J13188">
        <v>7.170030465</v>
      </c>
      <c r="K13188">
        <v>7.3209148590000002</v>
      </c>
      <c r="L13188">
        <v>8.6430028110000006</v>
      </c>
      <c r="M13188">
        <v>5.3103914379999999</v>
      </c>
      <c r="N13188">
        <v>7.4458139660000002</v>
      </c>
      <c r="O13188">
        <v>4.9361528149999998</v>
      </c>
      <c r="P13188">
        <v>3.389656923</v>
      </c>
      <c r="Q13188">
        <v>2.9583074589999998</v>
      </c>
    </row>
    <row r="13189" spans="1:17">
      <c r="A13189" t="s">
        <v>25256</v>
      </c>
      <c r="B13189" t="s">
        <v>4630</v>
      </c>
      <c r="C13189">
        <v>9.1265045740000001</v>
      </c>
      <c r="D13189">
        <v>2.1481904919999999</v>
      </c>
      <c r="E13189">
        <v>1.2743710479999999</v>
      </c>
      <c r="F13189">
        <v>1.2617061220000001</v>
      </c>
      <c r="G13189">
        <v>0.91111142499999997</v>
      </c>
      <c r="H13189">
        <v>2.5192773040000001</v>
      </c>
      <c r="I13189">
        <v>0.62387626600000001</v>
      </c>
      <c r="J13189">
        <v>3.8324646009999999</v>
      </c>
      <c r="K13189">
        <v>4.3990011820000001</v>
      </c>
      <c r="L13189">
        <v>7.0281069089999999</v>
      </c>
      <c r="M13189">
        <v>4.3796874749999999</v>
      </c>
      <c r="N13189">
        <v>3.0587077819999999</v>
      </c>
      <c r="O13189">
        <v>6.6329847319999997</v>
      </c>
      <c r="P13189">
        <v>3.4873466770000001</v>
      </c>
      <c r="Q13189">
        <v>5.1955347710000002</v>
      </c>
    </row>
    <row r="13190" spans="1:17">
      <c r="A13190" t="s">
        <v>25257</v>
      </c>
      <c r="B13190" t="s">
        <v>25258</v>
      </c>
      <c r="C13190">
        <v>0</v>
      </c>
      <c r="D13190">
        <v>0.94317156800000002</v>
      </c>
      <c r="E13190">
        <v>0.45294287599999999</v>
      </c>
      <c r="F13190">
        <v>0</v>
      </c>
      <c r="G13190">
        <v>1.470369845</v>
      </c>
      <c r="H13190">
        <v>3.270204873</v>
      </c>
      <c r="I13190">
        <v>0</v>
      </c>
      <c r="J13190">
        <v>3.238324494</v>
      </c>
      <c r="K13190">
        <v>0</v>
      </c>
      <c r="L13190">
        <v>2.6901133499999998</v>
      </c>
      <c r="M13190">
        <v>0</v>
      </c>
      <c r="N13190">
        <v>2.624131335</v>
      </c>
      <c r="O13190">
        <v>0</v>
      </c>
      <c r="P13190">
        <v>0</v>
      </c>
      <c r="Q13190">
        <v>0</v>
      </c>
    </row>
    <row r="13191" spans="1:17">
      <c r="A13191" t="s">
        <v>11332</v>
      </c>
      <c r="B13191" t="s">
        <v>25259</v>
      </c>
      <c r="C13191">
        <v>2.7440154950000002</v>
      </c>
      <c r="D13191">
        <v>10.63809792</v>
      </c>
      <c r="E13191">
        <v>7.4442139809999999</v>
      </c>
      <c r="F13191">
        <v>7.7504159770000003</v>
      </c>
      <c r="G13191">
        <v>8.5291220929999998</v>
      </c>
      <c r="H13191">
        <v>7.3769737839999996</v>
      </c>
      <c r="I13191">
        <v>1.000412882</v>
      </c>
      <c r="J13191">
        <v>2.348054222</v>
      </c>
      <c r="K13191">
        <v>2.1784383420000002</v>
      </c>
      <c r="L13191">
        <v>6.5018520339999997</v>
      </c>
      <c r="M13191">
        <v>0</v>
      </c>
      <c r="N13191">
        <v>3.889991368</v>
      </c>
      <c r="O13191">
        <v>3.0389374760000001</v>
      </c>
      <c r="P13191">
        <v>5.6607278269999997</v>
      </c>
      <c r="Q13191">
        <v>8.9600421620000006</v>
      </c>
    </row>
    <row r="13192" spans="1:17">
      <c r="A13192" t="s">
        <v>25260</v>
      </c>
      <c r="B13192" t="s">
        <v>6615</v>
      </c>
      <c r="C13192">
        <v>1.1216032920000001</v>
      </c>
      <c r="D13192">
        <v>0.248472684</v>
      </c>
      <c r="E13192">
        <v>0.52502992800000003</v>
      </c>
      <c r="F13192">
        <v>0.305344163</v>
      </c>
      <c r="G13192">
        <v>0.42609576999999998</v>
      </c>
      <c r="H13192">
        <v>1.72303027</v>
      </c>
      <c r="I13192">
        <v>0.32713120899999998</v>
      </c>
      <c r="J13192">
        <v>0.255934934</v>
      </c>
      <c r="K13192">
        <v>0.61057804699999996</v>
      </c>
      <c r="L13192">
        <v>0.85043235699999997</v>
      </c>
      <c r="M13192">
        <v>0.86118786899999999</v>
      </c>
      <c r="N13192">
        <v>0.11060977299999999</v>
      </c>
      <c r="O13192">
        <v>1.24215125</v>
      </c>
      <c r="P13192">
        <v>0.37020729499999999</v>
      </c>
      <c r="Q13192">
        <v>0.46261574500000002</v>
      </c>
    </row>
    <row r="13193" spans="1:17">
      <c r="A13193" t="s">
        <v>25261</v>
      </c>
      <c r="B13193" t="s">
        <v>6575</v>
      </c>
      <c r="C13193">
        <v>0.34328705900000001</v>
      </c>
      <c r="D13193">
        <v>2.8138343799999999</v>
      </c>
      <c r="E13193">
        <v>2.666075234</v>
      </c>
      <c r="F13193">
        <v>3.6915170210000001</v>
      </c>
      <c r="G13193">
        <v>2.549007741</v>
      </c>
      <c r="H13193">
        <v>6.7239000449999997</v>
      </c>
      <c r="I13193">
        <v>16.520533929999999</v>
      </c>
      <c r="J13193">
        <v>14.10003633</v>
      </c>
      <c r="K13193">
        <v>4.204766276</v>
      </c>
      <c r="L13193">
        <v>1.9521770199999999</v>
      </c>
      <c r="M13193">
        <v>0.65895547200000004</v>
      </c>
      <c r="N13193">
        <v>7.4479085879999998</v>
      </c>
      <c r="O13193">
        <v>1.1405488530000001</v>
      </c>
      <c r="P13193">
        <v>12.30944152</v>
      </c>
      <c r="Q13193">
        <v>4.4837451220000002</v>
      </c>
    </row>
    <row r="13194" spans="1:17">
      <c r="A13194" t="s">
        <v>25262</v>
      </c>
      <c r="B13194" t="s">
        <v>2411</v>
      </c>
      <c r="C13194">
        <v>1.870354764</v>
      </c>
      <c r="D13194">
        <v>5.4693699100000002</v>
      </c>
      <c r="E13194">
        <v>4.4174238649999999</v>
      </c>
      <c r="F13194">
        <v>3.2587745190000001</v>
      </c>
      <c r="G13194">
        <v>3.4235377599999999</v>
      </c>
      <c r="H13194">
        <v>0.57465556699999998</v>
      </c>
      <c r="I13194">
        <v>6.0006649520000002</v>
      </c>
      <c r="J13194">
        <v>8.0615898119999994</v>
      </c>
      <c r="K13194">
        <v>12.557592039999999</v>
      </c>
      <c r="L13194">
        <v>6.6180687130000004</v>
      </c>
      <c r="M13194">
        <v>1.436093176</v>
      </c>
      <c r="N13194">
        <v>4.5190203760000003</v>
      </c>
      <c r="O13194">
        <v>0.82855088799999999</v>
      </c>
      <c r="P13194">
        <v>5.7806174180000003</v>
      </c>
      <c r="Q13194">
        <v>3.3429295369999998</v>
      </c>
    </row>
    <row r="13195" spans="1:17">
      <c r="A13195" t="s">
        <v>25263</v>
      </c>
      <c r="B13195" t="s">
        <v>6426</v>
      </c>
      <c r="C13195">
        <v>3.4478376509999999</v>
      </c>
      <c r="D13195">
        <v>3.585670575</v>
      </c>
      <c r="E13195">
        <v>3.382785803</v>
      </c>
      <c r="F13195">
        <v>3.1418229059999998</v>
      </c>
      <c r="G13195">
        <v>2.7288113840000001</v>
      </c>
      <c r="H13195">
        <v>4.8184709330000004</v>
      </c>
      <c r="I13195">
        <v>3.3520327750000001</v>
      </c>
      <c r="J13195">
        <v>8.2803076149999999</v>
      </c>
      <c r="K13195">
        <v>4.7792269740000002</v>
      </c>
      <c r="L13195">
        <v>3.5703893099999999</v>
      </c>
      <c r="M13195">
        <v>2.0222536560000002</v>
      </c>
      <c r="N13195">
        <v>3.884225571</v>
      </c>
      <c r="O13195">
        <v>2.1213362249999999</v>
      </c>
      <c r="P13195">
        <v>5.1584802520000004</v>
      </c>
      <c r="Q13195">
        <v>3.8844201919999999</v>
      </c>
    </row>
    <row r="13196" spans="1:17">
      <c r="A13196" t="s">
        <v>25264</v>
      </c>
      <c r="B13196" t="s">
        <v>3810</v>
      </c>
      <c r="C13196">
        <v>137.8580135</v>
      </c>
      <c r="D13196">
        <v>344.57743449999998</v>
      </c>
      <c r="E13196">
        <v>278.69388529999998</v>
      </c>
      <c r="F13196">
        <v>19.561076509999999</v>
      </c>
      <c r="G13196">
        <v>129.66812400000001</v>
      </c>
      <c r="H13196">
        <v>17.561991500000001</v>
      </c>
      <c r="I13196">
        <v>58.377333180000001</v>
      </c>
      <c r="J13196">
        <v>61.922595549999997</v>
      </c>
      <c r="K13196">
        <v>58.492394179999998</v>
      </c>
      <c r="L13196">
        <v>118.6526035</v>
      </c>
      <c r="M13196">
        <v>67.34335935</v>
      </c>
      <c r="N13196">
        <v>177.7488156</v>
      </c>
      <c r="O13196">
        <v>112.2437542</v>
      </c>
      <c r="P13196">
        <v>215.42335560000001</v>
      </c>
      <c r="Q13196">
        <v>67.352816099999998</v>
      </c>
    </row>
    <row r="13197" spans="1:17">
      <c r="A13197" t="s">
        <v>25265</v>
      </c>
      <c r="B13197" t="s">
        <v>25266</v>
      </c>
      <c r="C13197">
        <v>0</v>
      </c>
      <c r="D13197">
        <v>3.0160761140000001</v>
      </c>
      <c r="E13197">
        <v>3.862457933</v>
      </c>
      <c r="F13197">
        <v>3.0886736520000002</v>
      </c>
      <c r="G13197">
        <v>3.134634615</v>
      </c>
      <c r="H13197">
        <v>8.7145569429999998</v>
      </c>
      <c r="I13197">
        <v>6.6181159909999998</v>
      </c>
      <c r="J13197">
        <v>2.876533663</v>
      </c>
      <c r="K13197">
        <v>0</v>
      </c>
      <c r="L13197">
        <v>2.867483461</v>
      </c>
      <c r="M13197">
        <v>0</v>
      </c>
      <c r="N13197">
        <v>0</v>
      </c>
      <c r="O13197">
        <v>5.0259350559999998</v>
      </c>
      <c r="P13197">
        <v>2.7234830379999999</v>
      </c>
      <c r="Q13197">
        <v>3.1196907930000002</v>
      </c>
    </row>
    <row r="13198" spans="1:17">
      <c r="A13198" t="s">
        <v>25267</v>
      </c>
      <c r="B13198" t="s">
        <v>5216</v>
      </c>
      <c r="C13198">
        <v>2.4214912860000002</v>
      </c>
      <c r="D13198">
        <v>3.2186483899999998</v>
      </c>
      <c r="E13198">
        <v>3.5598026470000002</v>
      </c>
      <c r="F13198">
        <v>3.0863686709999998</v>
      </c>
      <c r="G13198">
        <v>2.3188108679999999</v>
      </c>
      <c r="H13198">
        <v>4.5653872939999998</v>
      </c>
      <c r="I13198">
        <v>0.64205602900000003</v>
      </c>
      <c r="J13198">
        <v>3.3767070530000001</v>
      </c>
      <c r="K13198">
        <v>3.2955266600000002</v>
      </c>
      <c r="L13198">
        <v>2.7818869400000001</v>
      </c>
      <c r="M13198">
        <v>1.6902418619999999</v>
      </c>
      <c r="N13198">
        <v>2.8493366359999999</v>
      </c>
      <c r="O13198">
        <v>0.48759071399999998</v>
      </c>
      <c r="P13198">
        <v>6.3082167760000001</v>
      </c>
      <c r="Q13198">
        <v>4.0858636879999999</v>
      </c>
    </row>
    <row r="13199" spans="1:17">
      <c r="A13199" t="s">
        <v>25268</v>
      </c>
      <c r="B13199" t="s">
        <v>6440</v>
      </c>
      <c r="C13199">
        <v>0.56034509099999996</v>
      </c>
      <c r="D13199">
        <v>8.4411935749999998</v>
      </c>
      <c r="E13199">
        <v>6.4979172719999996</v>
      </c>
      <c r="F13199">
        <v>8.4664023220000004</v>
      </c>
      <c r="G13199">
        <v>5.418622117</v>
      </c>
      <c r="H13199">
        <v>2.367237856</v>
      </c>
      <c r="I13199">
        <v>1.6343244370000001</v>
      </c>
      <c r="J13199">
        <v>7.458691763</v>
      </c>
      <c r="K13199">
        <v>8.6428137199999995</v>
      </c>
      <c r="L13199">
        <v>3.1865250399999998</v>
      </c>
      <c r="M13199">
        <v>8.6048676589999999</v>
      </c>
      <c r="N13199">
        <v>12.01901999</v>
      </c>
      <c r="O13199">
        <v>4.9645600009999997</v>
      </c>
      <c r="P13199">
        <v>21.269589549999999</v>
      </c>
      <c r="Q13199">
        <v>9.2447824860000001</v>
      </c>
    </row>
    <row r="13200" spans="1:17">
      <c r="A13200" t="s">
        <v>25269</v>
      </c>
      <c r="B13200" t="s">
        <v>8694</v>
      </c>
      <c r="C13200">
        <v>4.0438123079999997</v>
      </c>
      <c r="D13200">
        <v>1.702095667</v>
      </c>
      <c r="E13200">
        <v>1.6993396620000001</v>
      </c>
      <c r="F13200">
        <v>1.3485822089999999</v>
      </c>
      <c r="G13200">
        <v>1.0474360469999999</v>
      </c>
      <c r="H13200">
        <v>0.42708795599999999</v>
      </c>
      <c r="I13200">
        <v>3.6857316720000002</v>
      </c>
      <c r="J13200">
        <v>2.7810482369999998</v>
      </c>
      <c r="K13200">
        <v>4.9072190019999997</v>
      </c>
      <c r="L13200">
        <v>2.6828694710000001</v>
      </c>
      <c r="M13200">
        <v>4.0752000229999998</v>
      </c>
      <c r="N13200">
        <v>1.8070211620000001</v>
      </c>
      <c r="O13200">
        <v>2.5750996509999999</v>
      </c>
      <c r="P13200">
        <v>1.1830650309999999</v>
      </c>
      <c r="Q13200">
        <v>2.154381329</v>
      </c>
    </row>
    <row r="13201" spans="1:17">
      <c r="A13201" t="s">
        <v>25270</v>
      </c>
      <c r="B13201" t="s">
        <v>864</v>
      </c>
      <c r="C13201">
        <v>2.6737596539999999</v>
      </c>
      <c r="D13201">
        <v>2.2077653480000001</v>
      </c>
      <c r="E13201">
        <v>1.5515759499999999</v>
      </c>
      <c r="F13201">
        <v>1.3565440129999999</v>
      </c>
      <c r="G13201">
        <v>1.13328388</v>
      </c>
      <c r="H13201">
        <v>0.74681547400000003</v>
      </c>
      <c r="I13201">
        <v>0.70894473800000002</v>
      </c>
      <c r="J13201">
        <v>4.930233093</v>
      </c>
      <c r="K13201">
        <v>3.3080464520000001</v>
      </c>
      <c r="L13201">
        <v>2.7645308470000001</v>
      </c>
      <c r="M13201">
        <v>1.3997470860000001</v>
      </c>
      <c r="N13201">
        <v>0.86894425500000005</v>
      </c>
      <c r="O13201">
        <v>2.6919369639999999</v>
      </c>
      <c r="P13201">
        <v>1.7139989630000001</v>
      </c>
      <c r="Q13201">
        <v>2.0051220399999998</v>
      </c>
    </row>
    <row r="13202" spans="1:17">
      <c r="A13202" t="s">
        <v>25271</v>
      </c>
      <c r="B13202" t="s">
        <v>25272</v>
      </c>
      <c r="C13202">
        <v>31.354694540000001</v>
      </c>
      <c r="D13202">
        <v>1.55373618</v>
      </c>
      <c r="E13202">
        <v>1.316747023</v>
      </c>
      <c r="F13202">
        <v>1.2354694610000001</v>
      </c>
      <c r="G13202">
        <v>0.71241695800000004</v>
      </c>
      <c r="H13202">
        <v>2.376697348</v>
      </c>
      <c r="I13202">
        <v>8.4230567159999996</v>
      </c>
      <c r="J13202">
        <v>1.5167177489999999</v>
      </c>
      <c r="K13202">
        <v>3.3688536999999998</v>
      </c>
      <c r="L13202">
        <v>7.0383684960000004</v>
      </c>
      <c r="M13202">
        <v>7.1273835139999999</v>
      </c>
      <c r="N13202">
        <v>2.0342916249999998</v>
      </c>
      <c r="O13202">
        <v>11.422579669999999</v>
      </c>
      <c r="P13202">
        <v>1.9188175949999999</v>
      </c>
      <c r="Q13202">
        <v>3.403299047</v>
      </c>
    </row>
    <row r="13203" spans="1:17">
      <c r="A13203" t="s">
        <v>25273</v>
      </c>
      <c r="B13203" t="s">
        <v>5831</v>
      </c>
      <c r="C13203">
        <v>3.9330888759999998</v>
      </c>
      <c r="D13203">
        <v>3.561009673</v>
      </c>
      <c r="E13203">
        <v>2.7471032329999998</v>
      </c>
      <c r="F13203">
        <v>3.3984362849999998</v>
      </c>
      <c r="G13203">
        <v>2.2442166669999999</v>
      </c>
      <c r="H13203">
        <v>4.53156961</v>
      </c>
      <c r="I13203">
        <v>5.2369439580000003</v>
      </c>
      <c r="J13203">
        <v>7.7391262190000001</v>
      </c>
      <c r="K13203">
        <v>4.3442480559999996</v>
      </c>
      <c r="L13203">
        <v>3.673703449</v>
      </c>
      <c r="M13203">
        <v>4.5954981630000002</v>
      </c>
      <c r="N13203">
        <v>4.995954888</v>
      </c>
      <c r="O13203">
        <v>2.840745901</v>
      </c>
      <c r="P13203">
        <v>8.6717278770000004</v>
      </c>
      <c r="Q13203">
        <v>3.6441605500000001</v>
      </c>
    </row>
    <row r="13204" spans="1:17">
      <c r="A13204" t="s">
        <v>25274</v>
      </c>
      <c r="B13204" t="s">
        <v>5806</v>
      </c>
      <c r="C13204">
        <v>2.8980654879999999</v>
      </c>
      <c r="D13204">
        <v>3.424098887</v>
      </c>
      <c r="E13204">
        <v>2.8776440970000001</v>
      </c>
      <c r="F13204">
        <v>3.3859810690000001</v>
      </c>
      <c r="G13204">
        <v>1.9183597219999999</v>
      </c>
      <c r="H13204">
        <v>2.3187856189999998</v>
      </c>
      <c r="I13204">
        <v>2.4653449630000002</v>
      </c>
      <c r="J13204">
        <v>2.4798748100000001</v>
      </c>
      <c r="K13204">
        <v>3.9441199450000002</v>
      </c>
      <c r="L13204">
        <v>1.831164877</v>
      </c>
      <c r="M13204">
        <v>3.7086476400000001</v>
      </c>
      <c r="N13204">
        <v>1.6969382639999999</v>
      </c>
      <c r="O13204">
        <v>4.2793926559999997</v>
      </c>
      <c r="P13204">
        <v>4.4929506730000002</v>
      </c>
      <c r="Q13204">
        <v>1.6601863290000001</v>
      </c>
    </row>
    <row r="13205" spans="1:17">
      <c r="A13205" t="s">
        <v>25275</v>
      </c>
      <c r="B13205" t="s">
        <v>6678</v>
      </c>
      <c r="C13205">
        <v>6.9467323480000003</v>
      </c>
      <c r="D13205">
        <v>2.150561352</v>
      </c>
      <c r="E13205">
        <v>1.5538958970000001</v>
      </c>
      <c r="F13205">
        <v>2.1942438520000001</v>
      </c>
      <c r="G13205">
        <v>1.045779545</v>
      </c>
      <c r="H13205">
        <v>2.1206612150000002</v>
      </c>
      <c r="I13205">
        <v>3.636609779</v>
      </c>
      <c r="J13205">
        <v>7.2483437410000002</v>
      </c>
      <c r="K13205">
        <v>3.1917856580000001</v>
      </c>
      <c r="L13205">
        <v>3.3764200340000001</v>
      </c>
      <c r="M13205">
        <v>3.0772097899999999</v>
      </c>
      <c r="N13205">
        <v>1.4601646909999999</v>
      </c>
      <c r="O13205">
        <v>3.5507792199999999</v>
      </c>
      <c r="P13205">
        <v>1.1624873419999999</v>
      </c>
      <c r="Q13205">
        <v>1.8366952480000001</v>
      </c>
    </row>
    <row r="13206" spans="1:17">
      <c r="A13206" t="s">
        <v>25276</v>
      </c>
      <c r="B13206" t="s">
        <v>1890</v>
      </c>
      <c r="C13206">
        <v>6.8171262449999999</v>
      </c>
      <c r="D13206">
        <v>3.9345250090000001</v>
      </c>
      <c r="E13206">
        <v>3.9125843150000001</v>
      </c>
      <c r="F13206">
        <v>4.0292297899999996</v>
      </c>
      <c r="G13206">
        <v>3.2217834490000001</v>
      </c>
      <c r="H13206">
        <v>2.8248489970000001</v>
      </c>
      <c r="I13206">
        <v>6.5404925629999999</v>
      </c>
      <c r="J13206">
        <v>3.8889435560000001</v>
      </c>
      <c r="K13206">
        <v>6.4293267140000001</v>
      </c>
      <c r="L13206">
        <v>6.461180154</v>
      </c>
      <c r="M13206">
        <v>2.066177497</v>
      </c>
      <c r="N13206">
        <v>3.62681853</v>
      </c>
      <c r="O13206">
        <v>7.7484984859999999</v>
      </c>
      <c r="P13206">
        <v>3.1491012070000002</v>
      </c>
      <c r="Q13206">
        <v>5.0562842530000003</v>
      </c>
    </row>
    <row r="13207" spans="1:17">
      <c r="A13207" t="s">
        <v>25277</v>
      </c>
      <c r="B13207" t="s">
        <v>5744</v>
      </c>
      <c r="C13207">
        <v>5.231938328</v>
      </c>
      <c r="D13207">
        <v>8.7315063849999994</v>
      </c>
      <c r="E13207">
        <v>17.292165449999999</v>
      </c>
      <c r="F13207">
        <v>17.376919699999998</v>
      </c>
      <c r="G13207">
        <v>12.588179</v>
      </c>
      <c r="H13207">
        <v>9.376981035</v>
      </c>
      <c r="I13207">
        <v>9.6644616120000002</v>
      </c>
      <c r="J13207">
        <v>10.037256060000001</v>
      </c>
      <c r="K13207">
        <v>8.3862516570000007</v>
      </c>
      <c r="L13207">
        <v>10.57868899</v>
      </c>
      <c r="M13207">
        <v>3.3476496330000001</v>
      </c>
      <c r="N13207">
        <v>8.2123785890000001</v>
      </c>
      <c r="O13207">
        <v>2.3177031590000001</v>
      </c>
      <c r="P13207">
        <v>5.7040177910000001</v>
      </c>
      <c r="Q13207">
        <v>4.795470645</v>
      </c>
    </row>
    <row r="13208" spans="1:17">
      <c r="A13208" t="s">
        <v>25278</v>
      </c>
      <c r="B13208" t="s">
        <v>25279</v>
      </c>
      <c r="C13208">
        <v>51.969803579999997</v>
      </c>
      <c r="D13208">
        <v>3.9062139330000001</v>
      </c>
      <c r="E13208">
        <v>0.59238821100000005</v>
      </c>
      <c r="F13208">
        <v>1.136909537</v>
      </c>
      <c r="G13208">
        <v>0.641015169</v>
      </c>
      <c r="H13208">
        <v>1.425662349</v>
      </c>
      <c r="I13208">
        <v>4.0601026190000002</v>
      </c>
      <c r="J13208">
        <v>2.352939895</v>
      </c>
      <c r="K13208">
        <v>2.94701097</v>
      </c>
      <c r="L13208">
        <v>4.1046898089999999</v>
      </c>
      <c r="M13208">
        <v>60.567633090000001</v>
      </c>
      <c r="N13208">
        <v>2.6312076449999999</v>
      </c>
      <c r="O13208">
        <v>53.444325139999997</v>
      </c>
      <c r="P13208">
        <v>0.41770273600000002</v>
      </c>
      <c r="Q13208">
        <v>24.880410390000002</v>
      </c>
    </row>
    <row r="13209" spans="1:17">
      <c r="A13209" t="s">
        <v>25280</v>
      </c>
      <c r="B13209" t="s">
        <v>25281</v>
      </c>
      <c r="C13209">
        <v>565.22751949999997</v>
      </c>
      <c r="D13209">
        <v>804.87079849999998</v>
      </c>
      <c r="E13209">
        <v>1013.903351</v>
      </c>
      <c r="F13209">
        <v>409.61617840000002</v>
      </c>
      <c r="G13209">
        <v>529.77779829999997</v>
      </c>
      <c r="H13209">
        <v>111.2145457</v>
      </c>
      <c r="I13209">
        <v>802.51433980000002</v>
      </c>
      <c r="J13209">
        <v>1413.4024899999999</v>
      </c>
      <c r="K13209">
        <v>282.14713460000002</v>
      </c>
      <c r="L13209">
        <v>292.3796691</v>
      </c>
      <c r="M13209">
        <v>362.93362000000002</v>
      </c>
      <c r="N13209">
        <v>2957.9473990000001</v>
      </c>
      <c r="O13209">
        <v>629.28340109999999</v>
      </c>
      <c r="P13209">
        <v>4863.7256209999996</v>
      </c>
      <c r="Q13209">
        <v>1151.301215</v>
      </c>
    </row>
    <row r="13210" spans="1:17">
      <c r="A13210" t="s">
        <v>25280</v>
      </c>
      <c r="B13210" t="s">
        <v>6737</v>
      </c>
      <c r="C13210">
        <v>455.61099369999999</v>
      </c>
      <c r="D13210">
        <v>16.650629769999998</v>
      </c>
      <c r="E13210">
        <v>8.2869661229999991</v>
      </c>
      <c r="F13210">
        <v>7.8126477149999998</v>
      </c>
      <c r="G13210">
        <v>8.6840373930000005</v>
      </c>
      <c r="H13210">
        <v>22.882777050000001</v>
      </c>
      <c r="I13210">
        <v>21.921687980000002</v>
      </c>
      <c r="J13210">
        <v>12.473228689999999</v>
      </c>
      <c r="K13210">
        <v>40.792014850000001</v>
      </c>
      <c r="L13210">
        <v>152.48901290000001</v>
      </c>
      <c r="M13210">
        <v>48.266416839999998</v>
      </c>
      <c r="N13210">
        <v>13.30821868</v>
      </c>
      <c r="O13210">
        <v>302.68702189999999</v>
      </c>
      <c r="P13210">
        <v>10.98946134</v>
      </c>
      <c r="Q13210">
        <v>132.26993450000001</v>
      </c>
    </row>
    <row r="13211" spans="1:17">
      <c r="A13211" t="s">
        <v>25282</v>
      </c>
      <c r="B13211" t="s">
        <v>5031</v>
      </c>
      <c r="C13211">
        <v>4.7529015189999999</v>
      </c>
      <c r="D13211">
        <v>1.091924117</v>
      </c>
      <c r="E13211">
        <v>1.0862133940000001</v>
      </c>
      <c r="F13211">
        <v>1.126194135</v>
      </c>
      <c r="G13211">
        <v>1.307099877</v>
      </c>
      <c r="H13211">
        <v>2.5690484150000001</v>
      </c>
      <c r="I13211">
        <v>1.7969905740000001</v>
      </c>
      <c r="J13211">
        <v>2.4770559699999999</v>
      </c>
      <c r="K13211">
        <v>2.076295027</v>
      </c>
      <c r="L13211">
        <v>3.336841368</v>
      </c>
      <c r="M13211">
        <v>2.02742566</v>
      </c>
      <c r="N13211">
        <v>1.5840983790000001</v>
      </c>
      <c r="O13211">
        <v>2.5343909509999998</v>
      </c>
      <c r="P13211">
        <v>1.531814096</v>
      </c>
      <c r="Q13211">
        <v>2.4202204790000001</v>
      </c>
    </row>
    <row r="13212" spans="1:17">
      <c r="A13212" t="s">
        <v>25282</v>
      </c>
      <c r="B13212" t="s">
        <v>25283</v>
      </c>
      <c r="C13212">
        <v>28.908203239999999</v>
      </c>
      <c r="D13212">
        <v>1.829752842</v>
      </c>
      <c r="E13212">
        <v>1.31806377</v>
      </c>
      <c r="F13212">
        <v>5.0592474410000001</v>
      </c>
      <c r="G13212">
        <v>5.7050349999999996</v>
      </c>
      <c r="H13212">
        <v>3.1720987269999998</v>
      </c>
      <c r="I13212">
        <v>0</v>
      </c>
      <c r="J13212">
        <v>2.617645633</v>
      </c>
      <c r="K13212">
        <v>5.6203709220000002</v>
      </c>
      <c r="L13212">
        <v>28.703509449999999</v>
      </c>
      <c r="M13212">
        <v>7.9272343310000002</v>
      </c>
      <c r="N13212">
        <v>1.527244437</v>
      </c>
      <c r="O13212">
        <v>4.5736009009999998</v>
      </c>
      <c r="P13212">
        <v>6.1959239119999996</v>
      </c>
      <c r="Q13212">
        <v>14.19459311</v>
      </c>
    </row>
    <row r="13213" spans="1:17">
      <c r="A13213" t="s">
        <v>25284</v>
      </c>
      <c r="B13213" t="s">
        <v>25285</v>
      </c>
      <c r="C13213">
        <v>0</v>
      </c>
      <c r="D13213">
        <v>2.6908130039999998</v>
      </c>
      <c r="E13213">
        <v>2.1536989700000002</v>
      </c>
      <c r="F13213">
        <v>1.653348837</v>
      </c>
      <c r="G13213">
        <v>0.69914644599999998</v>
      </c>
      <c r="H13213">
        <v>3.109900713</v>
      </c>
      <c r="I13213">
        <v>0</v>
      </c>
      <c r="J13213">
        <v>3.592846947</v>
      </c>
      <c r="K13213">
        <v>1.836722524</v>
      </c>
      <c r="L13213">
        <v>15.349470289999999</v>
      </c>
      <c r="M13213">
        <v>0</v>
      </c>
      <c r="N13213">
        <v>1.4972984680000001</v>
      </c>
      <c r="O13213">
        <v>0</v>
      </c>
      <c r="P13213">
        <v>1.8223305620000001</v>
      </c>
      <c r="Q13213">
        <v>2.783253551</v>
      </c>
    </row>
    <row r="13214" spans="1:17">
      <c r="A13214" t="e">
        <v>#N/A</v>
      </c>
      <c r="B13214" t="s">
        <v>25286</v>
      </c>
      <c r="C13214">
        <v>0</v>
      </c>
      <c r="D13214">
        <v>0</v>
      </c>
      <c r="E13214">
        <v>0.44156240200000002</v>
      </c>
      <c r="F13214">
        <v>0.84744513300000002</v>
      </c>
      <c r="G13214">
        <v>0.35835646999999998</v>
      </c>
      <c r="H13214">
        <v>0</v>
      </c>
      <c r="I13214">
        <v>0</v>
      </c>
      <c r="J13214">
        <v>0.78923988899999997</v>
      </c>
      <c r="K13214">
        <v>1.882871331</v>
      </c>
      <c r="L13214">
        <v>1.3112612809999999</v>
      </c>
      <c r="M13214">
        <v>3.9835348399999999</v>
      </c>
      <c r="N13214">
        <v>0.51163967700000001</v>
      </c>
      <c r="O13214">
        <v>4.5965838200000002</v>
      </c>
      <c r="P13214">
        <v>0.31135296000000001</v>
      </c>
      <c r="Q13214">
        <v>0.71329613599999997</v>
      </c>
    </row>
    <row r="13215" spans="1:17">
      <c r="A13215" t="s">
        <v>25287</v>
      </c>
      <c r="B13215" t="s">
        <v>25288</v>
      </c>
      <c r="C13215">
        <v>75.829670320000005</v>
      </c>
      <c r="D13215">
        <v>7.6582814739999998</v>
      </c>
      <c r="E13215">
        <v>9.2932789039999992</v>
      </c>
      <c r="F13215">
        <v>3.5924249260000001</v>
      </c>
      <c r="G13215">
        <v>9.7565855090000007</v>
      </c>
      <c r="H13215">
        <v>48.252446880000001</v>
      </c>
      <c r="I13215">
        <v>38.487531429999997</v>
      </c>
      <c r="J13215">
        <v>33.362612210000002</v>
      </c>
      <c r="K13215">
        <v>32.882458139999997</v>
      </c>
      <c r="L13215">
        <v>49.087909949999997</v>
      </c>
      <c r="M13215">
        <v>32.108509890000001</v>
      </c>
      <c r="N13215">
        <v>27.997190249999999</v>
      </c>
      <c r="O13215">
        <v>523.22652970000001</v>
      </c>
      <c r="P13215">
        <v>14.49991195</v>
      </c>
      <c r="Q13215">
        <v>24.019653510000001</v>
      </c>
    </row>
    <row r="13216" spans="1:17">
      <c r="A13216" t="e">
        <v>#N/A</v>
      </c>
      <c r="B13216" t="s">
        <v>25289</v>
      </c>
      <c r="C13216">
        <v>1.868662136</v>
      </c>
      <c r="D13216">
        <v>0.82794246299999996</v>
      </c>
      <c r="E13216">
        <v>0.39760596399999998</v>
      </c>
      <c r="F13216">
        <v>0</v>
      </c>
      <c r="G13216">
        <v>0</v>
      </c>
      <c r="H13216">
        <v>0</v>
      </c>
      <c r="I13216">
        <v>0</v>
      </c>
      <c r="J13216">
        <v>0.94756403</v>
      </c>
      <c r="K13216">
        <v>0</v>
      </c>
      <c r="L13216">
        <v>0</v>
      </c>
      <c r="M13216">
        <v>0</v>
      </c>
      <c r="N13216">
        <v>3.2249505460000001</v>
      </c>
      <c r="O13216">
        <v>4.1390053399999998</v>
      </c>
      <c r="P13216">
        <v>0.84107564400000001</v>
      </c>
      <c r="Q13216">
        <v>0</v>
      </c>
    </row>
    <row r="13217" spans="1:17">
      <c r="A13217" t="e">
        <v>#N/A</v>
      </c>
      <c r="B13217" t="s">
        <v>25290</v>
      </c>
      <c r="C13217">
        <v>19.24880361</v>
      </c>
      <c r="D13217">
        <v>0.38765950100000002</v>
      </c>
      <c r="E13217">
        <v>0</v>
      </c>
      <c r="F13217">
        <v>0</v>
      </c>
      <c r="G13217">
        <v>0</v>
      </c>
      <c r="H13217">
        <v>0</v>
      </c>
      <c r="I13217">
        <v>0</v>
      </c>
      <c r="J13217">
        <v>0</v>
      </c>
      <c r="K13217">
        <v>0</v>
      </c>
      <c r="L13217">
        <v>3.3170465459999998</v>
      </c>
      <c r="M13217">
        <v>6.7179951950000003</v>
      </c>
      <c r="N13217">
        <v>0.64713747300000002</v>
      </c>
      <c r="O13217">
        <v>9.6898324179999999</v>
      </c>
      <c r="P13217">
        <v>0</v>
      </c>
      <c r="Q13217">
        <v>0</v>
      </c>
    </row>
    <row r="13218" spans="1:17">
      <c r="A13218" t="e">
        <v>#N/A</v>
      </c>
      <c r="B13218" t="s">
        <v>25291</v>
      </c>
      <c r="C13218">
        <v>0</v>
      </c>
      <c r="D13218">
        <v>0</v>
      </c>
      <c r="E13218">
        <v>0.151501583</v>
      </c>
      <c r="F13218">
        <v>9.6920449000000006E-2</v>
      </c>
      <c r="G13218">
        <v>0</v>
      </c>
      <c r="H13218">
        <v>0.82037035999999997</v>
      </c>
      <c r="I13218">
        <v>1.0383595779999999</v>
      </c>
      <c r="J13218">
        <v>1.2636909949999999</v>
      </c>
      <c r="K13218">
        <v>0.64601964599999995</v>
      </c>
      <c r="L13218">
        <v>0</v>
      </c>
      <c r="M13218">
        <v>1.3667645399999999</v>
      </c>
      <c r="N13218">
        <v>0.175545338</v>
      </c>
      <c r="O13218">
        <v>2.3656556389999999</v>
      </c>
      <c r="P13218">
        <v>0.32047882300000002</v>
      </c>
      <c r="Q13218">
        <v>0.48946872800000002</v>
      </c>
    </row>
    <row r="13219" spans="1:17">
      <c r="A13219" t="s">
        <v>25292</v>
      </c>
      <c r="B13219" t="s">
        <v>2221</v>
      </c>
      <c r="C13219">
        <v>2.337590558</v>
      </c>
      <c r="D13219">
        <v>1.035709156</v>
      </c>
      <c r="E13219">
        <v>1.492147664</v>
      </c>
      <c r="F13219">
        <v>1.484894427</v>
      </c>
      <c r="G13219">
        <v>2.2873961089999999</v>
      </c>
      <c r="H13219">
        <v>3.8903097600000001</v>
      </c>
      <c r="I13219">
        <v>0</v>
      </c>
      <c r="J13219">
        <v>0.98779080500000005</v>
      </c>
      <c r="K13219">
        <v>0.353482448</v>
      </c>
      <c r="L13219">
        <v>0.98468299999999997</v>
      </c>
      <c r="M13219">
        <v>1.495704591</v>
      </c>
      <c r="N13219">
        <v>1.056584202</v>
      </c>
      <c r="O13219">
        <v>0.862943566</v>
      </c>
      <c r="P13219">
        <v>0.81832957299999998</v>
      </c>
      <c r="Q13219">
        <v>3.2138701379999999</v>
      </c>
    </row>
    <row r="13220" spans="1:17">
      <c r="A13220" t="s">
        <v>25293</v>
      </c>
      <c r="B13220" t="s">
        <v>25294</v>
      </c>
      <c r="C13220">
        <v>0</v>
      </c>
      <c r="D13220">
        <v>1.4756071310000001</v>
      </c>
      <c r="E13220">
        <v>0.35431821800000002</v>
      </c>
      <c r="F13220">
        <v>1.8133503369999999</v>
      </c>
      <c r="G13220">
        <v>0</v>
      </c>
      <c r="H13220">
        <v>0</v>
      </c>
      <c r="I13220">
        <v>0</v>
      </c>
      <c r="J13220">
        <v>0</v>
      </c>
      <c r="K13220">
        <v>0</v>
      </c>
      <c r="L13220">
        <v>0</v>
      </c>
      <c r="M13220">
        <v>0</v>
      </c>
      <c r="N13220">
        <v>0.82109916000000005</v>
      </c>
      <c r="O13220">
        <v>3.6883878239999999</v>
      </c>
      <c r="P13220">
        <v>0</v>
      </c>
      <c r="Q13220">
        <v>0</v>
      </c>
    </row>
    <row r="13221" spans="1:17">
      <c r="A13221" t="s">
        <v>25295</v>
      </c>
      <c r="B13221" t="s">
        <v>6438</v>
      </c>
      <c r="C13221">
        <v>7.4702741479999997</v>
      </c>
      <c r="D13221">
        <v>0.79825352800000005</v>
      </c>
      <c r="E13221">
        <v>0.60774735800000002</v>
      </c>
      <c r="F13221">
        <v>0.69385058700000002</v>
      </c>
      <c r="G13221">
        <v>0.51599061000000002</v>
      </c>
      <c r="H13221">
        <v>0.30377621300000002</v>
      </c>
      <c r="I13221">
        <v>5.382940906</v>
      </c>
      <c r="J13221">
        <v>1.370378433</v>
      </c>
      <c r="K13221">
        <v>3.0300644819999998</v>
      </c>
      <c r="L13221">
        <v>2.9986834920000001</v>
      </c>
      <c r="M13221">
        <v>3.8801104409999998</v>
      </c>
      <c r="N13221">
        <v>1.3650620630000001</v>
      </c>
      <c r="O13221">
        <v>8.7598229649999997</v>
      </c>
      <c r="P13221">
        <v>2.703052569</v>
      </c>
      <c r="Q13221">
        <v>1.5103844550000001</v>
      </c>
    </row>
    <row r="13222" spans="1:17">
      <c r="A13222" t="s">
        <v>25296</v>
      </c>
      <c r="B13222" t="s">
        <v>1891</v>
      </c>
      <c r="C13222">
        <v>12.476565920000001</v>
      </c>
      <c r="D13222">
        <v>0.69099427599999996</v>
      </c>
      <c r="E13222">
        <v>0.84065832900000004</v>
      </c>
      <c r="F13222">
        <v>0.45288105099999998</v>
      </c>
      <c r="G13222">
        <v>0.96951123500000003</v>
      </c>
      <c r="H13222">
        <v>1.517368475</v>
      </c>
      <c r="I13222">
        <v>3.0324700660000001</v>
      </c>
      <c r="J13222">
        <v>1.5289370259999999</v>
      </c>
      <c r="K13222">
        <v>28.01695475</v>
      </c>
      <c r="L13222">
        <v>250.69255709999999</v>
      </c>
      <c r="M13222">
        <v>3.592402265</v>
      </c>
      <c r="N13222">
        <v>0.94843981499999996</v>
      </c>
      <c r="O13222">
        <v>9.4419756770000003</v>
      </c>
      <c r="P13222">
        <v>0.62396011200000001</v>
      </c>
      <c r="Q13222">
        <v>1.8583052410000001</v>
      </c>
    </row>
    <row r="13223" spans="1:17">
      <c r="A13223" t="s">
        <v>25297</v>
      </c>
      <c r="B13223" t="s">
        <v>651</v>
      </c>
      <c r="C13223">
        <v>5.185513963</v>
      </c>
      <c r="D13223">
        <v>1.9758757469999999</v>
      </c>
      <c r="E13223">
        <v>2.0963679580000001</v>
      </c>
      <c r="F13223">
        <v>1.891676871</v>
      </c>
      <c r="G13223">
        <v>1.7192471119999999</v>
      </c>
      <c r="H13223">
        <v>4.3813518330000001</v>
      </c>
      <c r="I13223">
        <v>6.3521947059999997</v>
      </c>
      <c r="J13223">
        <v>3.7864487310000001</v>
      </c>
      <c r="K13223">
        <v>4.046140125</v>
      </c>
      <c r="L13223">
        <v>3.669687524</v>
      </c>
      <c r="M13223">
        <v>3.5833806620000002</v>
      </c>
      <c r="N13223">
        <v>1.5852863740000001</v>
      </c>
      <c r="O13223">
        <v>2.756565084</v>
      </c>
      <c r="P13223">
        <v>0.80911110900000005</v>
      </c>
      <c r="Q13223">
        <v>2.1388136279999999</v>
      </c>
    </row>
    <row r="13224" spans="1:17">
      <c r="A13224" t="s">
        <v>25298</v>
      </c>
      <c r="B13224" t="s">
        <v>9004</v>
      </c>
      <c r="C13224">
        <v>162.21063269999999</v>
      </c>
      <c r="D13224">
        <v>4.5410808469999999</v>
      </c>
      <c r="E13224">
        <v>4.4197152649999998</v>
      </c>
      <c r="F13224">
        <v>4.7619947969999998</v>
      </c>
      <c r="G13224">
        <v>4.3184207690000003</v>
      </c>
      <c r="H13224">
        <v>22.935260490000001</v>
      </c>
      <c r="I13224">
        <v>7.5729467560000003</v>
      </c>
      <c r="J13224">
        <v>5.405065768</v>
      </c>
      <c r="K13224">
        <v>17.482292080000001</v>
      </c>
      <c r="L13224">
        <v>58.543346990000003</v>
      </c>
      <c r="M13224">
        <v>6.8202545529999998</v>
      </c>
      <c r="N13224">
        <v>1.8361972609999999</v>
      </c>
      <c r="O13224">
        <v>215.3618161</v>
      </c>
      <c r="P13224">
        <v>3.1984253150000002</v>
      </c>
      <c r="Q13224">
        <v>116.0180178</v>
      </c>
    </row>
    <row r="13225" spans="1:17">
      <c r="A13225" t="s">
        <v>25299</v>
      </c>
      <c r="B13225" t="s">
        <v>25300</v>
      </c>
      <c r="C13225">
        <v>11.408130720000001</v>
      </c>
      <c r="D13225">
        <v>6.5709356220000004</v>
      </c>
      <c r="E13225">
        <v>2.6701107670000002</v>
      </c>
      <c r="F13225">
        <v>3.1057381469999998</v>
      </c>
      <c r="G13225">
        <v>1.969970649</v>
      </c>
      <c r="H13225">
        <v>7.8864332990000001</v>
      </c>
      <c r="I13225">
        <v>3.3273400839999998</v>
      </c>
      <c r="J13225">
        <v>1.446213057</v>
      </c>
      <c r="K13225">
        <v>4.1402364069999997</v>
      </c>
      <c r="L13225">
        <v>5.7666518230000001</v>
      </c>
      <c r="M13225">
        <v>8.7593749509999999</v>
      </c>
      <c r="N13225">
        <v>0.84378145699999996</v>
      </c>
      <c r="O13225">
        <v>7.5805539800000004</v>
      </c>
      <c r="P13225">
        <v>3.0808461440000001</v>
      </c>
      <c r="Q13225">
        <v>7.8423166350000004</v>
      </c>
    </row>
    <row r="13226" spans="1:17">
      <c r="A13226" t="s">
        <v>25301</v>
      </c>
      <c r="B13226" t="s">
        <v>8595</v>
      </c>
      <c r="C13226">
        <v>19.803872500000001</v>
      </c>
      <c r="D13226">
        <v>13.54403501</v>
      </c>
      <c r="E13226">
        <v>13.93641264</v>
      </c>
      <c r="F13226">
        <v>15.741364799999999</v>
      </c>
      <c r="G13226">
        <v>13.83590208</v>
      </c>
      <c r="H13226">
        <v>16.328004889999999</v>
      </c>
      <c r="I13226">
        <v>14.970102669999999</v>
      </c>
      <c r="J13226">
        <v>18.621790529999998</v>
      </c>
      <c r="K13226">
        <v>32.721619830000002</v>
      </c>
      <c r="L13226">
        <v>27.494662689999998</v>
      </c>
      <c r="M13226">
        <v>6.4519945060000001</v>
      </c>
      <c r="N13226">
        <v>9.6754596989999992</v>
      </c>
      <c r="O13226">
        <v>11.06678617</v>
      </c>
      <c r="P13226">
        <v>12.02112822</v>
      </c>
      <c r="Q13226">
        <v>11.67790986</v>
      </c>
    </row>
    <row r="13227" spans="1:17">
      <c r="A13227" t="s">
        <v>25302</v>
      </c>
      <c r="B13227" t="s">
        <v>4614</v>
      </c>
      <c r="C13227">
        <v>6.533795853</v>
      </c>
      <c r="D13227">
        <v>4.682941198</v>
      </c>
      <c r="E13227">
        <v>2.78046646</v>
      </c>
      <c r="F13227">
        <v>3.2436103759999999</v>
      </c>
      <c r="G13227">
        <v>3.9489248780000001</v>
      </c>
      <c r="H13227">
        <v>5.0186764410000002</v>
      </c>
      <c r="I13227">
        <v>54.647961039999998</v>
      </c>
      <c r="J13227">
        <v>5.749319399</v>
      </c>
      <c r="K13227">
        <v>34.871232650000003</v>
      </c>
      <c r="L13227">
        <v>5.5855215300000003</v>
      </c>
      <c r="M13227">
        <v>146.81429800000001</v>
      </c>
      <c r="N13227">
        <v>9.2387983630000008</v>
      </c>
      <c r="O13227">
        <v>111.3072718</v>
      </c>
      <c r="P13227">
        <v>5.1608672889999996</v>
      </c>
      <c r="Q13227">
        <v>5.4162709859999998</v>
      </c>
    </row>
    <row r="13228" spans="1:17">
      <c r="A13228" t="s">
        <v>25303</v>
      </c>
      <c r="B13228" t="s">
        <v>25304</v>
      </c>
      <c r="C13228">
        <v>46.316452409999997</v>
      </c>
      <c r="D13228">
        <v>5.5967154639999999</v>
      </c>
      <c r="E13228">
        <v>5.8771739590000003</v>
      </c>
      <c r="F13228">
        <v>4.5851435939999998</v>
      </c>
      <c r="G13228">
        <v>5.293211511</v>
      </c>
      <c r="H13228">
        <v>5.4981319700000002</v>
      </c>
      <c r="I13228">
        <v>13.5088379</v>
      </c>
      <c r="J13228">
        <v>12.04202396</v>
      </c>
      <c r="K13228">
        <v>17.878830829999998</v>
      </c>
      <c r="L13228">
        <v>28.733306949999999</v>
      </c>
      <c r="M13228">
        <v>23.923953529999999</v>
      </c>
      <c r="N13228">
        <v>7.5573270140000002</v>
      </c>
      <c r="O13228">
        <v>35.812861869999999</v>
      </c>
      <c r="P13228">
        <v>5.5591486980000004</v>
      </c>
      <c r="Q13228">
        <v>15.630261580000001</v>
      </c>
    </row>
    <row r="13229" spans="1:17">
      <c r="A13229" t="s">
        <v>25305</v>
      </c>
      <c r="B13229" t="s">
        <v>25306</v>
      </c>
      <c r="C13229">
        <v>40.197595829999997</v>
      </c>
      <c r="D13229">
        <v>1.4446552020000001</v>
      </c>
      <c r="E13229">
        <v>1.2632868239999999</v>
      </c>
      <c r="F13229">
        <v>0.72867365699999997</v>
      </c>
      <c r="G13229">
        <v>1.781562898</v>
      </c>
      <c r="H13229">
        <v>1.383073921</v>
      </c>
      <c r="I13229">
        <v>13.910053830000001</v>
      </c>
      <c r="J13229">
        <v>1.6657184089999999</v>
      </c>
      <c r="K13229">
        <v>11.656673140000001</v>
      </c>
      <c r="L13229">
        <v>14.390806700000001</v>
      </c>
      <c r="M13229">
        <v>17.375272039999999</v>
      </c>
      <c r="N13229">
        <v>1.331794583</v>
      </c>
      <c r="O13229">
        <v>17.677835210000001</v>
      </c>
      <c r="P13229">
        <v>1.431064208</v>
      </c>
      <c r="Q13229">
        <v>9.4340684820000007</v>
      </c>
    </row>
    <row r="13230" spans="1:17">
      <c r="A13230" t="s">
        <v>25307</v>
      </c>
      <c r="B13230" t="s">
        <v>1805</v>
      </c>
      <c r="C13230">
        <v>166.7674762</v>
      </c>
      <c r="D13230">
        <v>6.4312229800000003</v>
      </c>
      <c r="E13230">
        <v>6.8735703739999998</v>
      </c>
      <c r="F13230">
        <v>4.2308043980000001</v>
      </c>
      <c r="G13230">
        <v>6.5387220629999998</v>
      </c>
      <c r="H13230">
        <v>10.05861296</v>
      </c>
      <c r="I13230">
        <v>56.94613846</v>
      </c>
      <c r="J13230">
        <v>12.740708830000001</v>
      </c>
      <c r="K13230">
        <v>40.833130990000001</v>
      </c>
      <c r="L13230">
        <v>95.753133020000007</v>
      </c>
      <c r="M13230">
        <v>54.81678754</v>
      </c>
      <c r="N13230">
        <v>12.923959610000001</v>
      </c>
      <c r="O13230">
        <v>115.9344488</v>
      </c>
      <c r="P13230">
        <v>9.5039673380000007</v>
      </c>
      <c r="Q13230">
        <v>32.808897160000001</v>
      </c>
    </row>
    <row r="13231" spans="1:17">
      <c r="A13231" t="s">
        <v>25308</v>
      </c>
      <c r="B13231" t="s">
        <v>25309</v>
      </c>
      <c r="C13231">
        <v>5.4338727889999996</v>
      </c>
      <c r="D13231">
        <v>68.01383921</v>
      </c>
      <c r="E13231">
        <v>39.888771970000001</v>
      </c>
      <c r="F13231">
        <v>41.42073929</v>
      </c>
      <c r="G13231">
        <v>43.632257809999999</v>
      </c>
      <c r="H13231">
        <v>62.607211720000002</v>
      </c>
      <c r="I13231">
        <v>95.091877139999994</v>
      </c>
      <c r="J13231">
        <v>29.965153959999999</v>
      </c>
      <c r="K13231">
        <v>33.278512040000003</v>
      </c>
      <c r="L13231">
        <v>44.634643879999999</v>
      </c>
      <c r="M13231">
        <v>0</v>
      </c>
      <c r="N13231">
        <v>6.0285964620000003</v>
      </c>
      <c r="O13231">
        <v>9.0268438839999998</v>
      </c>
      <c r="P13231">
        <v>9.7830377560000006</v>
      </c>
      <c r="Q13231">
        <v>28.015644290000001</v>
      </c>
    </row>
    <row r="13232" spans="1:17">
      <c r="A13232" t="s">
        <v>25310</v>
      </c>
      <c r="B13232" t="s">
        <v>8958</v>
      </c>
      <c r="C13232">
        <v>9.2739096839999995</v>
      </c>
      <c r="D13232">
        <v>8.6604297609999996</v>
      </c>
      <c r="E13232">
        <v>7.4908098150000004</v>
      </c>
      <c r="F13232">
        <v>10.09887975</v>
      </c>
      <c r="G13232">
        <v>8.6846814539999997</v>
      </c>
      <c r="H13232">
        <v>22.027702340000001</v>
      </c>
      <c r="I13232">
        <v>26.944614919999999</v>
      </c>
      <c r="J13232">
        <v>10.716566159999999</v>
      </c>
      <c r="K13232">
        <v>32.200547399999998</v>
      </c>
      <c r="L13232">
        <v>9.4207407070000002</v>
      </c>
      <c r="M13232">
        <v>57.650123569999998</v>
      </c>
      <c r="N13232">
        <v>7.8354050409999996</v>
      </c>
      <c r="O13232">
        <v>43.689778859999997</v>
      </c>
      <c r="P13232">
        <v>11.355804579999999</v>
      </c>
      <c r="Q13232">
        <v>12.505169260000001</v>
      </c>
    </row>
    <row r="13233" spans="1:17">
      <c r="A13233" t="s">
        <v>25311</v>
      </c>
      <c r="B13233" t="s">
        <v>6610</v>
      </c>
      <c r="C13233">
        <v>3.4198331319999999</v>
      </c>
      <c r="D13233">
        <v>0.67923434999999999</v>
      </c>
      <c r="E13233">
        <v>1.279673563</v>
      </c>
      <c r="F13233">
        <v>0.96311582699999998</v>
      </c>
      <c r="G13233">
        <v>1.506898165</v>
      </c>
      <c r="H13233">
        <v>2.2192009939999999</v>
      </c>
      <c r="I13233">
        <v>49.012232509999997</v>
      </c>
      <c r="J13233">
        <v>22.12516012</v>
      </c>
      <c r="K13233">
        <v>5.1356901629999996</v>
      </c>
      <c r="L13233">
        <v>7.6002231550000001</v>
      </c>
      <c r="M13233">
        <v>2.7163567099999999</v>
      </c>
      <c r="N13233">
        <v>2.2677530190000001</v>
      </c>
      <c r="O13233">
        <v>9.1419778150000006</v>
      </c>
      <c r="P13233">
        <v>0.51308336200000004</v>
      </c>
      <c r="Q13233">
        <v>2.5941003970000001</v>
      </c>
    </row>
    <row r="13234" spans="1:17">
      <c r="A13234" t="s">
        <v>25312</v>
      </c>
      <c r="B13234" t="s">
        <v>5798</v>
      </c>
      <c r="C13234">
        <v>10.1407753</v>
      </c>
      <c r="D13234">
        <v>21.768016459999998</v>
      </c>
      <c r="E13234">
        <v>18.786965949999999</v>
      </c>
      <c r="F13234">
        <v>22.799694460000001</v>
      </c>
      <c r="G13234">
        <v>16.303550489999999</v>
      </c>
      <c r="H13234">
        <v>45.39243733</v>
      </c>
      <c r="I13234">
        <v>37.736149949999998</v>
      </c>
      <c r="J13234">
        <v>32.936675790000002</v>
      </c>
      <c r="K13234">
        <v>24.429498219999999</v>
      </c>
      <c r="L13234">
        <v>12.8150531</v>
      </c>
      <c r="M13234">
        <v>3.3561534000000002</v>
      </c>
      <c r="N13234">
        <v>22.587527099999999</v>
      </c>
      <c r="O13234">
        <v>1.5490604240000001</v>
      </c>
      <c r="P13234">
        <v>34.940603940000003</v>
      </c>
      <c r="Q13234">
        <v>18.509460959999998</v>
      </c>
    </row>
    <row r="13235" spans="1:17">
      <c r="A13235" t="s">
        <v>25313</v>
      </c>
      <c r="B13235" t="s">
        <v>8150</v>
      </c>
      <c r="C13235">
        <v>13.121740300000001</v>
      </c>
      <c r="D13235">
        <v>34.787025929999999</v>
      </c>
      <c r="E13235">
        <v>37.170257380000002</v>
      </c>
      <c r="F13235">
        <v>46.890681790000002</v>
      </c>
      <c r="G13235">
        <v>27.140747860000001</v>
      </c>
      <c r="H13235">
        <v>30.790623119999999</v>
      </c>
      <c r="I13235">
        <v>9.6729865709999991</v>
      </c>
      <c r="J13235">
        <v>11.36994123</v>
      </c>
      <c r="K13235">
        <v>36.043114269999997</v>
      </c>
      <c r="L13235">
        <v>25.784323180000001</v>
      </c>
      <c r="M13235">
        <v>8.3036672459999998</v>
      </c>
      <c r="N13235">
        <v>15.23333895</v>
      </c>
      <c r="O13235">
        <v>7.6652529070000002</v>
      </c>
      <c r="P13235">
        <v>11.11977965</v>
      </c>
      <c r="Q13235">
        <v>42.127807760000003</v>
      </c>
    </row>
    <row r="13236" spans="1:17">
      <c r="A13236" t="s">
        <v>25314</v>
      </c>
      <c r="B13236" t="s">
        <v>25315</v>
      </c>
      <c r="C13236">
        <v>49.791231519999997</v>
      </c>
      <c r="D13236">
        <v>5.3205579109999999</v>
      </c>
      <c r="E13236">
        <v>4.0507869989999996</v>
      </c>
      <c r="F13236">
        <v>4.6246863920000001</v>
      </c>
      <c r="G13236">
        <v>3.439205496</v>
      </c>
      <c r="H13236">
        <v>2.0247438679999998</v>
      </c>
      <c r="I13236">
        <v>36.732890599999998</v>
      </c>
      <c r="J13236">
        <v>9.1339124209999998</v>
      </c>
      <c r="K13236">
        <v>20.196131919999999</v>
      </c>
      <c r="L13236">
        <v>20.3570989</v>
      </c>
      <c r="M13236">
        <v>25.861899229999999</v>
      </c>
      <c r="N13236">
        <v>9.3873180529999996</v>
      </c>
      <c r="O13236">
        <v>59.0351322</v>
      </c>
      <c r="P13236">
        <v>18.016516339999999</v>
      </c>
      <c r="Q13236">
        <v>10.872454299999999</v>
      </c>
    </row>
    <row r="13237" spans="1:17">
      <c r="A13237" t="s">
        <v>25316</v>
      </c>
      <c r="B13237" t="s">
        <v>2335</v>
      </c>
      <c r="C13237">
        <v>2.4704346880000001</v>
      </c>
      <c r="D13237">
        <v>0.18242800000000001</v>
      </c>
      <c r="E13237">
        <v>0.175216187</v>
      </c>
      <c r="F13237">
        <v>0.16813717</v>
      </c>
      <c r="G13237">
        <v>0.31994837399999998</v>
      </c>
      <c r="H13237">
        <v>7.9065272000000006E-2</v>
      </c>
      <c r="I13237">
        <v>0.90067081999999998</v>
      </c>
      <c r="J13237">
        <v>0.73074853200000001</v>
      </c>
      <c r="K13237">
        <v>1.0273193780000001</v>
      </c>
      <c r="L13237">
        <v>1.8211235939999999</v>
      </c>
      <c r="M13237">
        <v>0.79035237599999997</v>
      </c>
      <c r="N13237">
        <v>0.53293674300000005</v>
      </c>
      <c r="O13237">
        <v>0.227996057</v>
      </c>
      <c r="P13237">
        <v>0.308869587</v>
      </c>
      <c r="Q13237">
        <v>0.70760683499999999</v>
      </c>
    </row>
    <row r="13238" spans="1:17">
      <c r="A13238" t="s">
        <v>25317</v>
      </c>
      <c r="B13238" t="s">
        <v>8843</v>
      </c>
      <c r="C13238">
        <v>9.3012236940000008</v>
      </c>
      <c r="D13238">
        <v>7.8617239249999997</v>
      </c>
      <c r="E13238">
        <v>6.7288540790000004</v>
      </c>
      <c r="F13238">
        <v>3.8371900590000001</v>
      </c>
      <c r="G13238">
        <v>6.2145543249999999</v>
      </c>
      <c r="H13238">
        <v>2.4180932780000002</v>
      </c>
      <c r="I13238">
        <v>16.590006979999998</v>
      </c>
      <c r="J13238">
        <v>12.88868484</v>
      </c>
      <c r="K13238">
        <v>66.830351859999993</v>
      </c>
      <c r="L13238">
        <v>71.519170829999993</v>
      </c>
      <c r="M13238">
        <v>5.7682578290000004</v>
      </c>
      <c r="N13238">
        <v>4.4363822590000002</v>
      </c>
      <c r="O13238">
        <v>35.973922539999997</v>
      </c>
      <c r="P13238">
        <v>1.610167337</v>
      </c>
      <c r="Q13238">
        <v>28.5269023</v>
      </c>
    </row>
    <row r="13239" spans="1:17">
      <c r="A13239" t="e">
        <v>#N/A</v>
      </c>
      <c r="B13239" t="s">
        <v>25318</v>
      </c>
      <c r="C13239">
        <v>21.529467539999999</v>
      </c>
      <c r="D13239">
        <v>0.86718144200000002</v>
      </c>
      <c r="E13239">
        <v>0.41644984800000001</v>
      </c>
      <c r="F13239">
        <v>0</v>
      </c>
      <c r="G13239">
        <v>0</v>
      </c>
      <c r="H13239">
        <v>0</v>
      </c>
      <c r="I13239">
        <v>0</v>
      </c>
      <c r="J13239">
        <v>0.49623613900000002</v>
      </c>
      <c r="K13239">
        <v>3.5515772019999998</v>
      </c>
      <c r="L13239">
        <v>14.84024616</v>
      </c>
      <c r="M13239">
        <v>0</v>
      </c>
      <c r="N13239">
        <v>0.72381252900000004</v>
      </c>
      <c r="O13239">
        <v>0</v>
      </c>
      <c r="P13239">
        <v>0</v>
      </c>
      <c r="Q13239">
        <v>0</v>
      </c>
    </row>
    <row r="13240" spans="1:17">
      <c r="A13240" t="s">
        <v>25319</v>
      </c>
      <c r="B13240" t="s">
        <v>8612</v>
      </c>
      <c r="C13240">
        <v>2.7903671079999999</v>
      </c>
      <c r="D13240">
        <v>0.82421299199999998</v>
      </c>
      <c r="E13240">
        <v>0.66793772100000004</v>
      </c>
      <c r="F13240">
        <v>0.56973507199999995</v>
      </c>
      <c r="G13240">
        <v>0.56215153399999995</v>
      </c>
      <c r="H13240">
        <v>1.4288733010000001</v>
      </c>
      <c r="I13240">
        <v>1.3564156650000001</v>
      </c>
      <c r="J13240">
        <v>0.736949784</v>
      </c>
      <c r="K13240">
        <v>2.4262111709999998</v>
      </c>
      <c r="L13240">
        <v>3.0854509540000001</v>
      </c>
      <c r="M13240">
        <v>0.89270656900000001</v>
      </c>
      <c r="N13240">
        <v>0.80260593499999999</v>
      </c>
      <c r="O13240">
        <v>2.5752257329999999</v>
      </c>
      <c r="P13240">
        <v>0.27909567200000002</v>
      </c>
      <c r="Q13240">
        <v>1.918188258</v>
      </c>
    </row>
    <row r="13241" spans="1:17">
      <c r="A13241" t="s">
        <v>25320</v>
      </c>
      <c r="B13241" t="s">
        <v>25321</v>
      </c>
      <c r="C13241">
        <v>1.868662136</v>
      </c>
      <c r="D13241">
        <v>0.82794246299999996</v>
      </c>
      <c r="E13241">
        <v>1.3916208729999999</v>
      </c>
      <c r="F13241">
        <v>4.3241431119999998</v>
      </c>
      <c r="G13241">
        <v>1.2907318999999999</v>
      </c>
      <c r="H13241">
        <v>7.176693953</v>
      </c>
      <c r="I13241">
        <v>0</v>
      </c>
      <c r="J13241">
        <v>5.4484931730000001</v>
      </c>
      <c r="K13241">
        <v>0.84771808800000004</v>
      </c>
      <c r="L13241">
        <v>4.7229139360000003</v>
      </c>
      <c r="M13241">
        <v>3.5869838600000001</v>
      </c>
      <c r="N13241">
        <v>3.2249505460000001</v>
      </c>
      <c r="O13241">
        <v>2.0695026699999999</v>
      </c>
      <c r="P13241">
        <v>0.56071709599999997</v>
      </c>
      <c r="Q13241">
        <v>2.5691571240000002</v>
      </c>
    </row>
    <row r="13242" spans="1:17">
      <c r="A13242" t="s">
        <v>25320</v>
      </c>
      <c r="B13242" t="s">
        <v>2306</v>
      </c>
      <c r="C13242">
        <v>26.472713590000001</v>
      </c>
      <c r="D13242">
        <v>8.914180515</v>
      </c>
      <c r="E13242">
        <v>9.5756769590000008</v>
      </c>
      <c r="F13242">
        <v>8.2158719130000009</v>
      </c>
      <c r="G13242">
        <v>7.8627084939999996</v>
      </c>
      <c r="H13242">
        <v>12.607059039999999</v>
      </c>
      <c r="I13242">
        <v>10.809589450000001</v>
      </c>
      <c r="J13242">
        <v>5.6380059789999999</v>
      </c>
      <c r="K13242">
        <v>23.05793199</v>
      </c>
      <c r="L13242">
        <v>16.05790738</v>
      </c>
      <c r="M13242">
        <v>16.260993500000001</v>
      </c>
      <c r="N13242">
        <v>6.6572193410000002</v>
      </c>
      <c r="O13242">
        <v>18.763490879999999</v>
      </c>
      <c r="P13242">
        <v>7.6257525069999996</v>
      </c>
      <c r="Q13242">
        <v>12.37477348</v>
      </c>
    </row>
    <row r="13243" spans="1:17">
      <c r="A13243" t="e">
        <v>#N/A</v>
      </c>
      <c r="B13243" t="s">
        <v>25322</v>
      </c>
      <c r="C13243">
        <v>0</v>
      </c>
      <c r="D13243">
        <v>0</v>
      </c>
      <c r="E13243">
        <v>0</v>
      </c>
      <c r="F13243">
        <v>0</v>
      </c>
      <c r="G13243">
        <v>0</v>
      </c>
      <c r="H13243">
        <v>1.3107845979999999</v>
      </c>
      <c r="I13243">
        <v>4.9772607869999996</v>
      </c>
      <c r="J13243">
        <v>0.43266870000000002</v>
      </c>
      <c r="K13243">
        <v>3.0966230979999998</v>
      </c>
      <c r="L13243">
        <v>2.156537149</v>
      </c>
      <c r="M13243">
        <v>19.654299989999998</v>
      </c>
      <c r="N13243">
        <v>0</v>
      </c>
      <c r="O13243">
        <v>34.018519099999999</v>
      </c>
      <c r="P13243">
        <v>0.51205982699999997</v>
      </c>
      <c r="Q13243">
        <v>2.3462137369999998</v>
      </c>
    </row>
    <row r="13244" spans="1:17">
      <c r="A13244" t="e">
        <v>#N/A</v>
      </c>
      <c r="B13244" t="s">
        <v>25323</v>
      </c>
      <c r="C13244">
        <v>547.21943160000001</v>
      </c>
      <c r="D13244">
        <v>156.25988459999999</v>
      </c>
      <c r="E13244">
        <v>172.71597790000001</v>
      </c>
      <c r="F13244">
        <v>147.27102289999999</v>
      </c>
      <c r="G13244">
        <v>176.80893599999999</v>
      </c>
      <c r="H13244">
        <v>140.253952</v>
      </c>
      <c r="I13244">
        <v>212.3631269</v>
      </c>
      <c r="J13244">
        <v>153.45316550000001</v>
      </c>
      <c r="K13244">
        <v>287.98594809999997</v>
      </c>
      <c r="L13244">
        <v>497.44123560000003</v>
      </c>
      <c r="M13244">
        <v>277.34401100000002</v>
      </c>
      <c r="N13244">
        <v>83.023756359999993</v>
      </c>
      <c r="O13244">
        <v>367.90398429999999</v>
      </c>
      <c r="P13244">
        <v>86.538110840000002</v>
      </c>
      <c r="Q13244">
        <v>183.78674269999999</v>
      </c>
    </row>
    <row r="13245" spans="1:17">
      <c r="A13245" t="s">
        <v>25324</v>
      </c>
      <c r="B13245" t="s">
        <v>7220</v>
      </c>
      <c r="C13245">
        <v>2.6851387</v>
      </c>
      <c r="D13245">
        <v>2.1414532620000002</v>
      </c>
      <c r="E13245">
        <v>4.6849254059999996</v>
      </c>
      <c r="F13245">
        <v>1.096499229</v>
      </c>
      <c r="G13245">
        <v>1.854692783</v>
      </c>
      <c r="H13245">
        <v>0.412496584</v>
      </c>
      <c r="I13245">
        <v>0</v>
      </c>
      <c r="J13245">
        <v>2.5189307780000001</v>
      </c>
      <c r="K13245">
        <v>1.7053574540000001</v>
      </c>
      <c r="L13245">
        <v>9.1617774569999995</v>
      </c>
      <c r="M13245">
        <v>0</v>
      </c>
      <c r="N13245">
        <v>3.9058266920000002</v>
      </c>
      <c r="O13245">
        <v>0.59474654100000002</v>
      </c>
      <c r="P13245">
        <v>1.691994827</v>
      </c>
      <c r="Q13245">
        <v>3.3225315470000001</v>
      </c>
    </row>
    <row r="13246" spans="1:17">
      <c r="A13246" t="s">
        <v>11775</v>
      </c>
      <c r="B13246" t="s">
        <v>7517</v>
      </c>
      <c r="C13246">
        <v>58.92789192</v>
      </c>
      <c r="D13246">
        <v>1.379744023</v>
      </c>
      <c r="E13246">
        <v>1.8348915589999999</v>
      </c>
      <c r="F13246">
        <v>0.91298613299999998</v>
      </c>
      <c r="G13246">
        <v>1.571862892</v>
      </c>
      <c r="H13246">
        <v>3.4959324719999998</v>
      </c>
      <c r="I13246">
        <v>11.17862747</v>
      </c>
      <c r="J13246">
        <v>3.5225857710000001</v>
      </c>
      <c r="K13246">
        <v>18.256425270000001</v>
      </c>
      <c r="L13246">
        <v>15.43850434</v>
      </c>
      <c r="M13246">
        <v>11.95522579</v>
      </c>
      <c r="N13246">
        <v>3.9568978069999998</v>
      </c>
      <c r="O13246">
        <v>24.937267089999999</v>
      </c>
      <c r="P13246">
        <v>2.5157463679999998</v>
      </c>
      <c r="Q13246">
        <v>12.51495448</v>
      </c>
    </row>
    <row r="13247" spans="1:17">
      <c r="A13247" t="e">
        <v>#N/A</v>
      </c>
      <c r="B13247" t="s">
        <v>25325</v>
      </c>
      <c r="C13247">
        <v>2.0393794170000001</v>
      </c>
      <c r="D13247">
        <v>2.9366403640000001</v>
      </c>
      <c r="E13247">
        <v>1.952687066</v>
      </c>
      <c r="F13247">
        <v>2.1513946599999998</v>
      </c>
      <c r="G13247">
        <v>1.320609954</v>
      </c>
      <c r="H13247">
        <v>0</v>
      </c>
      <c r="I13247">
        <v>5.2046171440000002</v>
      </c>
      <c r="J13247">
        <v>7.3681877079999998</v>
      </c>
      <c r="K13247">
        <v>1.6190368909999999</v>
      </c>
      <c r="L13247">
        <v>1.610746883</v>
      </c>
      <c r="M13247">
        <v>0.97867090499999998</v>
      </c>
      <c r="N13247">
        <v>1.822637394</v>
      </c>
      <c r="O13247">
        <v>12.986767990000001</v>
      </c>
      <c r="P13247">
        <v>1.3768719810000001</v>
      </c>
      <c r="Q13247">
        <v>0.35048378000000002</v>
      </c>
    </row>
    <row r="13248" spans="1:17">
      <c r="A13248" t="s">
        <v>25326</v>
      </c>
      <c r="B13248" t="s">
        <v>25327</v>
      </c>
      <c r="C13248">
        <v>0</v>
      </c>
      <c r="D13248">
        <v>6.8274359789999997</v>
      </c>
      <c r="E13248">
        <v>7.7050991509999998</v>
      </c>
      <c r="F13248">
        <v>5.0340770560000001</v>
      </c>
      <c r="G13248">
        <v>4.7896749070000002</v>
      </c>
      <c r="H13248">
        <v>0.59180946400000001</v>
      </c>
      <c r="I13248">
        <v>0</v>
      </c>
      <c r="J13248">
        <v>4.6883205370000001</v>
      </c>
      <c r="K13248">
        <v>21.670584399999999</v>
      </c>
      <c r="L13248">
        <v>14.604906440000001</v>
      </c>
      <c r="M13248">
        <v>2.9579232580000001</v>
      </c>
      <c r="N13248">
        <v>0.94977887900000002</v>
      </c>
      <c r="O13248">
        <v>3.4131350010000001</v>
      </c>
      <c r="P13248">
        <v>1.3871471449999999</v>
      </c>
      <c r="Q13248">
        <v>2.1185959859999999</v>
      </c>
    </row>
    <row r="13249" spans="1:17">
      <c r="A13249" t="s">
        <v>25328</v>
      </c>
      <c r="B13249" t="s">
        <v>7424</v>
      </c>
      <c r="C13249">
        <v>2.181202458</v>
      </c>
      <c r="D13249">
        <v>1.48989558</v>
      </c>
      <c r="E13249">
        <v>1.024902872</v>
      </c>
      <c r="F13249">
        <v>1.1381327379999999</v>
      </c>
      <c r="G13249">
        <v>0.94163209699999995</v>
      </c>
      <c r="H13249">
        <v>0.13961702100000001</v>
      </c>
      <c r="I13249">
        <v>3.1808902560000001</v>
      </c>
      <c r="J13249">
        <v>4.3320191809999997</v>
      </c>
      <c r="K13249">
        <v>1.5667113779999999</v>
      </c>
      <c r="L13249">
        <v>1.03365711</v>
      </c>
      <c r="M13249">
        <v>0.34890996200000002</v>
      </c>
      <c r="N13249">
        <v>1.2771850490000001</v>
      </c>
      <c r="O13249">
        <v>5.4351771270000002</v>
      </c>
      <c r="P13249">
        <v>1.254456426</v>
      </c>
      <c r="Q13249">
        <v>0.87466682900000003</v>
      </c>
    </row>
    <row r="13250" spans="1:17">
      <c r="A13250" t="s">
        <v>22282</v>
      </c>
      <c r="B13250" t="s">
        <v>7450</v>
      </c>
      <c r="C13250">
        <v>5.9851352459999996</v>
      </c>
      <c r="D13250">
        <v>18.2613673</v>
      </c>
      <c r="E13250">
        <v>25.035686439999999</v>
      </c>
      <c r="F13250">
        <v>18.367638199999998</v>
      </c>
      <c r="G13250">
        <v>41.857593749999999</v>
      </c>
      <c r="H13250">
        <v>9.7169032160000004</v>
      </c>
      <c r="I13250">
        <v>118.2279772</v>
      </c>
      <c r="J13250">
        <v>142.74618280000001</v>
      </c>
      <c r="K13250">
        <v>35.42043159</v>
      </c>
      <c r="L13250">
        <v>13.40803532</v>
      </c>
      <c r="M13250">
        <v>5.7443727029999998</v>
      </c>
      <c r="N13250">
        <v>34.341201220000002</v>
      </c>
      <c r="O13250">
        <v>3.9167860160000001</v>
      </c>
      <c r="P13250">
        <v>44.449019370000002</v>
      </c>
      <c r="Q13250">
        <v>25.99536814</v>
      </c>
    </row>
    <row r="13251" spans="1:17">
      <c r="A13251" t="e">
        <v>#N/A</v>
      </c>
      <c r="B13251" t="s">
        <v>25329</v>
      </c>
      <c r="C13251">
        <v>0</v>
      </c>
      <c r="D13251">
        <v>0</v>
      </c>
      <c r="E13251">
        <v>0.171622887</v>
      </c>
      <c r="F13251">
        <v>0.32937808899999999</v>
      </c>
      <c r="G13251">
        <v>0</v>
      </c>
      <c r="H13251">
        <v>0.30977526599999999</v>
      </c>
      <c r="I13251">
        <v>0</v>
      </c>
      <c r="J13251">
        <v>0</v>
      </c>
      <c r="K13251">
        <v>0.73181912999999998</v>
      </c>
      <c r="L13251">
        <v>1.5289511419999999</v>
      </c>
      <c r="M13251">
        <v>3.0965759099999999</v>
      </c>
      <c r="N13251">
        <v>0.49714988199999999</v>
      </c>
      <c r="O13251">
        <v>0.89328142600000005</v>
      </c>
      <c r="P13251">
        <v>0.24202827800000001</v>
      </c>
      <c r="Q13251">
        <v>0</v>
      </c>
    </row>
    <row r="13252" spans="1:17">
      <c r="A13252" t="s">
        <v>25330</v>
      </c>
      <c r="B13252" t="s">
        <v>25331</v>
      </c>
      <c r="C13252">
        <v>21.043278059999999</v>
      </c>
      <c r="D13252">
        <v>2.3308953410000002</v>
      </c>
      <c r="E13252">
        <v>1.8656245849999999</v>
      </c>
      <c r="F13252">
        <v>2.1483004000000001</v>
      </c>
      <c r="G13252">
        <v>1.6654826170000001</v>
      </c>
      <c r="H13252">
        <v>1.0102225250000001</v>
      </c>
      <c r="I13252">
        <v>1.2786593530000001</v>
      </c>
      <c r="J13252">
        <v>2.111900935</v>
      </c>
      <c r="K13252">
        <v>1.5910462620000001</v>
      </c>
      <c r="L13252">
        <v>2.2160594050000002</v>
      </c>
      <c r="M13252">
        <v>0</v>
      </c>
      <c r="N13252">
        <v>1.0808523969999999</v>
      </c>
      <c r="O13252">
        <v>0.97104053099999998</v>
      </c>
      <c r="P13252">
        <v>1.7101276190000001</v>
      </c>
      <c r="Q13252">
        <v>5.4246852649999999</v>
      </c>
    </row>
    <row r="13253" spans="1:17">
      <c r="A13253" t="s">
        <v>25332</v>
      </c>
      <c r="B13253" t="s">
        <v>1945</v>
      </c>
      <c r="C13253">
        <v>4.7439614920000004</v>
      </c>
      <c r="D13253">
        <v>2.9869000450000001</v>
      </c>
      <c r="E13253">
        <v>2.975073402</v>
      </c>
      <c r="F13253">
        <v>2.3110897889999999</v>
      </c>
      <c r="G13253">
        <v>1.509040395</v>
      </c>
      <c r="H13253">
        <v>0.47945869499999999</v>
      </c>
      <c r="I13253">
        <v>11.651725369999999</v>
      </c>
      <c r="J13253">
        <v>9.0209069579999994</v>
      </c>
      <c r="K13253">
        <v>12.912581319999999</v>
      </c>
      <c r="L13253">
        <v>16.091887239999998</v>
      </c>
      <c r="M13253">
        <v>4.7927656169999997</v>
      </c>
      <c r="N13253">
        <v>5.6940794209999996</v>
      </c>
      <c r="O13253">
        <v>4.977316579</v>
      </c>
      <c r="P13253">
        <v>6.255860298</v>
      </c>
      <c r="Q13253">
        <v>3.7760707180000002</v>
      </c>
    </row>
    <row r="13254" spans="1:17">
      <c r="A13254" t="s">
        <v>25333</v>
      </c>
      <c r="B13254" t="s">
        <v>1549</v>
      </c>
      <c r="C13254">
        <v>1.5898915570000001</v>
      </c>
      <c r="D13254">
        <v>6.0756951939999997</v>
      </c>
      <c r="E13254">
        <v>5.6663633339999997</v>
      </c>
      <c r="F13254">
        <v>6.4383536039999996</v>
      </c>
      <c r="G13254">
        <v>4.3240760949999997</v>
      </c>
      <c r="H13254">
        <v>7.7852278669999997</v>
      </c>
      <c r="I13254">
        <v>2.3185699909999999</v>
      </c>
      <c r="J13254">
        <v>4.7364521560000004</v>
      </c>
      <c r="K13254">
        <v>6.3109715199999998</v>
      </c>
      <c r="L13254">
        <v>4.0183406350000004</v>
      </c>
      <c r="M13254">
        <v>0</v>
      </c>
      <c r="N13254">
        <v>4.948722751</v>
      </c>
      <c r="O13254">
        <v>3.9617332159999998</v>
      </c>
      <c r="P13254">
        <v>6.1422537339999996</v>
      </c>
      <c r="Q13254">
        <v>5.4647134199999998</v>
      </c>
    </row>
    <row r="13255" spans="1:17">
      <c r="A13255" t="s">
        <v>25334</v>
      </c>
      <c r="B13255" t="s">
        <v>7804</v>
      </c>
      <c r="C13255">
        <v>0.76975644399999998</v>
      </c>
      <c r="D13255">
        <v>3.836853584</v>
      </c>
      <c r="E13255">
        <v>3.0300316540000001</v>
      </c>
      <c r="F13255">
        <v>3.8244285310000001</v>
      </c>
      <c r="G13255">
        <v>2.2264523820000002</v>
      </c>
      <c r="H13255">
        <v>3.9170837029999999</v>
      </c>
      <c r="I13255">
        <v>1.122550895</v>
      </c>
      <c r="J13255">
        <v>5.2450494980000002</v>
      </c>
      <c r="K13255">
        <v>2.6189985660000001</v>
      </c>
      <c r="L13255">
        <v>2.310288399</v>
      </c>
      <c r="M13255">
        <v>0.36939582199999998</v>
      </c>
      <c r="N13255">
        <v>2.9415705220000001</v>
      </c>
      <c r="O13255">
        <v>1.491854907</v>
      </c>
      <c r="P13255">
        <v>6.0342409019999996</v>
      </c>
      <c r="Q13255">
        <v>3.174932289</v>
      </c>
    </row>
    <row r="13256" spans="1:17">
      <c r="A13256" t="e">
        <v>#N/A</v>
      </c>
      <c r="B13256" t="s">
        <v>25335</v>
      </c>
      <c r="C13256">
        <v>0</v>
      </c>
      <c r="D13256">
        <v>0</v>
      </c>
      <c r="E13256">
        <v>0</v>
      </c>
      <c r="F13256">
        <v>0</v>
      </c>
      <c r="G13256">
        <v>0</v>
      </c>
      <c r="H13256">
        <v>0</v>
      </c>
      <c r="I13256">
        <v>0</v>
      </c>
      <c r="J13256">
        <v>0</v>
      </c>
      <c r="K13256">
        <v>0</v>
      </c>
      <c r="L13256">
        <v>0</v>
      </c>
      <c r="M13256">
        <v>0</v>
      </c>
      <c r="N13256">
        <v>0</v>
      </c>
      <c r="O13256">
        <v>0</v>
      </c>
      <c r="P13256">
        <v>0.69617122600000003</v>
      </c>
      <c r="Q13256">
        <v>0</v>
      </c>
    </row>
    <row r="13257" spans="1:17">
      <c r="A13257" t="s">
        <v>25336</v>
      </c>
      <c r="B13257" t="s">
        <v>25337</v>
      </c>
      <c r="C13257">
        <v>8.2375199200000004</v>
      </c>
      <c r="D13257">
        <v>0.48663639400000003</v>
      </c>
      <c r="E13257">
        <v>0.116849625</v>
      </c>
      <c r="F13257">
        <v>0</v>
      </c>
      <c r="G13257">
        <v>9.4831033999999995E-2</v>
      </c>
      <c r="H13257">
        <v>0.42182163900000003</v>
      </c>
      <c r="I13257">
        <v>3.203449762</v>
      </c>
      <c r="J13257">
        <v>6.9618235000000001E-2</v>
      </c>
      <c r="K13257">
        <v>3.4878188350000001</v>
      </c>
      <c r="L13257">
        <v>7.2869160830000004</v>
      </c>
      <c r="M13257">
        <v>3.1624605039999998</v>
      </c>
      <c r="N13257">
        <v>6.7697005000000005E-2</v>
      </c>
      <c r="O13257">
        <v>2.4327664370000002</v>
      </c>
      <c r="P13257">
        <v>0</v>
      </c>
      <c r="Q13257">
        <v>1.8875788710000001</v>
      </c>
    </row>
    <row r="13258" spans="1:17">
      <c r="A13258" t="s">
        <v>25338</v>
      </c>
      <c r="B13258" t="s">
        <v>25339</v>
      </c>
      <c r="C13258">
        <v>44.423533720000002</v>
      </c>
      <c r="D13258">
        <v>0</v>
      </c>
      <c r="E13258">
        <v>0.17504166900000001</v>
      </c>
      <c r="F13258">
        <v>0.111979802</v>
      </c>
      <c r="G13258">
        <v>0.35514411099999998</v>
      </c>
      <c r="H13258">
        <v>0.47391913299999999</v>
      </c>
      <c r="I13258">
        <v>1.199698317</v>
      </c>
      <c r="J13258">
        <v>0.26072167699999999</v>
      </c>
      <c r="K13258">
        <v>1.4927944019999999</v>
      </c>
      <c r="L13258">
        <v>4.1584222310000003</v>
      </c>
      <c r="M13258">
        <v>4.7373910339999998</v>
      </c>
      <c r="N13258">
        <v>0.30423196000000002</v>
      </c>
      <c r="O13258">
        <v>13.66613815</v>
      </c>
      <c r="P13258">
        <v>6.1712389999999999E-2</v>
      </c>
      <c r="Q13258">
        <v>4.8069339209999997</v>
      </c>
    </row>
    <row r="13259" spans="1:17">
      <c r="A13259" t="s">
        <v>25340</v>
      </c>
      <c r="B13259" t="s">
        <v>2827</v>
      </c>
      <c r="C13259">
        <v>385.3198008</v>
      </c>
      <c r="D13259">
        <v>3.4035581150000001</v>
      </c>
      <c r="E13259">
        <v>3.3997676600000002</v>
      </c>
      <c r="F13259">
        <v>5.3537009959999997</v>
      </c>
      <c r="G13259">
        <v>2.3346497400000001</v>
      </c>
      <c r="H13259">
        <v>6.6085390149999998</v>
      </c>
      <c r="I13259">
        <v>645.26630909999994</v>
      </c>
      <c r="J13259">
        <v>9.1929221630000004</v>
      </c>
      <c r="K13259">
        <v>101.2001312</v>
      </c>
      <c r="L13259">
        <v>201.14201700000001</v>
      </c>
      <c r="M13259">
        <v>215.8755778</v>
      </c>
      <c r="N13259">
        <v>12.272499939999999</v>
      </c>
      <c r="O13259">
        <v>188.52491810000001</v>
      </c>
      <c r="P13259">
        <v>9.7733323619999997</v>
      </c>
      <c r="Q13259">
        <v>69.283133030000002</v>
      </c>
    </row>
    <row r="13260" spans="1:17">
      <c r="A13260" t="s">
        <v>25341</v>
      </c>
      <c r="B13260" t="s">
        <v>25342</v>
      </c>
      <c r="C13260">
        <v>210.0584849</v>
      </c>
      <c r="D13260">
        <v>32.653608120000001</v>
      </c>
      <c r="E13260">
        <v>19.204493079999999</v>
      </c>
      <c r="F13260">
        <v>15.99796972</v>
      </c>
      <c r="G13260">
        <v>16.258452729999998</v>
      </c>
      <c r="H13260">
        <v>11.471426210000001</v>
      </c>
      <c r="I13260">
        <v>46.873118679999997</v>
      </c>
      <c r="J13260">
        <v>37.042155180000002</v>
      </c>
      <c r="K13260">
        <v>69.37093041</v>
      </c>
      <c r="L13260">
        <v>81.441489779999998</v>
      </c>
      <c r="M13260">
        <v>89.74227544</v>
      </c>
      <c r="N13260">
        <v>33.458499719999999</v>
      </c>
      <c r="O13260">
        <v>137.35185100000001</v>
      </c>
      <c r="P13260">
        <v>21.529861390000001</v>
      </c>
      <c r="Q13260">
        <v>49.100793770000003</v>
      </c>
    </row>
    <row r="13261" spans="1:17">
      <c r="A13261" t="s">
        <v>25343</v>
      </c>
      <c r="B13261" t="s">
        <v>2813</v>
      </c>
      <c r="C13261">
        <v>22.819336400000001</v>
      </c>
      <c r="D13261">
        <v>4.1921561079999998</v>
      </c>
      <c r="E13261">
        <v>1.4210930129999999</v>
      </c>
      <c r="F13261">
        <v>0.98487895700000005</v>
      </c>
      <c r="G13261">
        <v>0.86498172200000001</v>
      </c>
      <c r="H13261">
        <v>0.21375328299999999</v>
      </c>
      <c r="I13261">
        <v>0.81165573499999999</v>
      </c>
      <c r="J13261">
        <v>0.49389540199999998</v>
      </c>
      <c r="K13261">
        <v>3.0298495540000001</v>
      </c>
      <c r="L13261">
        <v>0.703345</v>
      </c>
      <c r="M13261">
        <v>1.068360422</v>
      </c>
      <c r="N13261">
        <v>1.5094060030000001</v>
      </c>
      <c r="O13261">
        <v>5.5474943550000004</v>
      </c>
      <c r="P13261">
        <v>1.336048283</v>
      </c>
      <c r="Q13261">
        <v>0.38260358799999999</v>
      </c>
    </row>
    <row r="13262" spans="1:17">
      <c r="A13262" t="e">
        <v>#N/A</v>
      </c>
      <c r="B13262" t="s">
        <v>25344</v>
      </c>
      <c r="C13262">
        <v>2.014508937</v>
      </c>
      <c r="D13262">
        <v>0</v>
      </c>
      <c r="E13262">
        <v>0.42863862400000002</v>
      </c>
      <c r="F13262">
        <v>0.54842790699999999</v>
      </c>
      <c r="G13262">
        <v>0</v>
      </c>
      <c r="H13262">
        <v>0</v>
      </c>
      <c r="I13262">
        <v>0</v>
      </c>
      <c r="J13262">
        <v>0.25538006200000002</v>
      </c>
      <c r="K13262">
        <v>0</v>
      </c>
      <c r="L13262">
        <v>1.2728829020000001</v>
      </c>
      <c r="M13262">
        <v>0</v>
      </c>
      <c r="N13262">
        <v>0</v>
      </c>
      <c r="O13262">
        <v>0</v>
      </c>
      <c r="P13262">
        <v>0</v>
      </c>
      <c r="Q13262">
        <v>1.3848383520000001</v>
      </c>
    </row>
    <row r="13263" spans="1:17">
      <c r="A13263" t="s">
        <v>25345</v>
      </c>
      <c r="B13263" t="s">
        <v>25346</v>
      </c>
      <c r="C13263">
        <v>2.871866008</v>
      </c>
      <c r="D13263">
        <v>0.12724289599999999</v>
      </c>
      <c r="E13263">
        <v>6.1106341000000002E-2</v>
      </c>
      <c r="F13263">
        <v>7.8183394000000003E-2</v>
      </c>
      <c r="G13263">
        <v>0</v>
      </c>
      <c r="H13263">
        <v>0.22059101</v>
      </c>
      <c r="I13263">
        <v>0</v>
      </c>
      <c r="J13263">
        <v>7.2813508999999998E-2</v>
      </c>
      <c r="K13263">
        <v>0.260564252</v>
      </c>
      <c r="L13263">
        <v>0.72584421399999999</v>
      </c>
      <c r="M13263">
        <v>2.2050721360000001</v>
      </c>
      <c r="N13263">
        <v>0.2124123</v>
      </c>
      <c r="O13263">
        <v>1.272211655</v>
      </c>
      <c r="P13263">
        <v>0</v>
      </c>
      <c r="Q13263">
        <v>0</v>
      </c>
    </row>
    <row r="13264" spans="1:17">
      <c r="A13264" t="s">
        <v>20214</v>
      </c>
      <c r="B13264" t="s">
        <v>25347</v>
      </c>
      <c r="C13264">
        <v>10.26023185</v>
      </c>
      <c r="D13264">
        <v>86.941672330000003</v>
      </c>
      <c r="E13264">
        <v>58.671575670000003</v>
      </c>
      <c r="F13264">
        <v>85.542831140000004</v>
      </c>
      <c r="G13264">
        <v>41.193187500000001</v>
      </c>
      <c r="H13264">
        <v>100.4826305</v>
      </c>
      <c r="I13264">
        <v>18.703371279999999</v>
      </c>
      <c r="J13264">
        <v>20.485922349999999</v>
      </c>
      <c r="K13264">
        <v>70.981910200000002</v>
      </c>
      <c r="L13264">
        <v>58.347054780000001</v>
      </c>
      <c r="M13264">
        <v>9.8474960629999995</v>
      </c>
      <c r="N13264">
        <v>16.1261835</v>
      </c>
      <c r="O13264">
        <v>2.840745901</v>
      </c>
      <c r="P13264">
        <v>28.862999590000001</v>
      </c>
      <c r="Q13264">
        <v>44.0825873</v>
      </c>
    </row>
    <row r="13265" spans="1:17">
      <c r="A13265" t="s">
        <v>11775</v>
      </c>
      <c r="B13265" t="s">
        <v>25348</v>
      </c>
      <c r="C13265">
        <v>0.82102252899999995</v>
      </c>
      <c r="D13265">
        <v>0.909419902</v>
      </c>
      <c r="E13265">
        <v>0.96081520600000003</v>
      </c>
      <c r="F13265">
        <v>1.1175717789999999</v>
      </c>
      <c r="G13265">
        <v>0.42532567100000002</v>
      </c>
      <c r="H13265">
        <v>0.31531796499999998</v>
      </c>
      <c r="I13265">
        <v>7.1838793860000001</v>
      </c>
      <c r="J13265">
        <v>0.93673203599999999</v>
      </c>
      <c r="K13265">
        <v>0</v>
      </c>
      <c r="L13265">
        <v>0</v>
      </c>
      <c r="M13265">
        <v>0</v>
      </c>
      <c r="N13265">
        <v>0.70846329100000005</v>
      </c>
      <c r="O13265">
        <v>0.90926459299999995</v>
      </c>
      <c r="P13265">
        <v>1.108614617</v>
      </c>
      <c r="Q13265">
        <v>1.128794681</v>
      </c>
    </row>
    <row r="13266" spans="1:17">
      <c r="A13266" t="s">
        <v>25349</v>
      </c>
      <c r="B13266" t="s">
        <v>2870</v>
      </c>
      <c r="C13266">
        <v>19.17933227</v>
      </c>
      <c r="D13266">
        <v>3.3579733809999999</v>
      </c>
      <c r="E13266">
        <v>1.875896002</v>
      </c>
      <c r="F13266">
        <v>1.3895561009999999</v>
      </c>
      <c r="G13266">
        <v>1.388866199</v>
      </c>
      <c r="H13266">
        <v>4.1581818520000002</v>
      </c>
      <c r="I13266">
        <v>1.35336754</v>
      </c>
      <c r="J13266">
        <v>0.74509763299999998</v>
      </c>
      <c r="K13266">
        <v>3.7890141050000001</v>
      </c>
      <c r="L13266">
        <v>4.4956126479999998</v>
      </c>
      <c r="M13266">
        <v>8.3132045409999993</v>
      </c>
      <c r="N13266">
        <v>0.30506755299999999</v>
      </c>
      <c r="O13266">
        <v>16.786999560000002</v>
      </c>
      <c r="P13266">
        <v>2.5990392440000001</v>
      </c>
      <c r="Q13266">
        <v>5.3163270069999999</v>
      </c>
    </row>
    <row r="13267" spans="1:17">
      <c r="A13267" t="s">
        <v>25350</v>
      </c>
      <c r="B13267" t="s">
        <v>7158</v>
      </c>
      <c r="C13267">
        <v>21.250823260000001</v>
      </c>
      <c r="D13267">
        <v>49.666961800000003</v>
      </c>
      <c r="E13267">
        <v>29.089343339999999</v>
      </c>
      <c r="F13267">
        <v>55.056799869999999</v>
      </c>
      <c r="G13267">
        <v>42.689905979999999</v>
      </c>
      <c r="H13267">
        <v>42.43974283</v>
      </c>
      <c r="I13267">
        <v>20.66032779</v>
      </c>
      <c r="J13267">
        <v>16.70264452</v>
      </c>
      <c r="K13267">
        <v>33.902180229999999</v>
      </c>
      <c r="L13267">
        <v>39.163528409999998</v>
      </c>
      <c r="M13267">
        <v>18.356374519999999</v>
      </c>
      <c r="N13267">
        <v>23.75131429</v>
      </c>
      <c r="O13267">
        <v>12.94415349</v>
      </c>
      <c r="P13267">
        <v>58.930356940000003</v>
      </c>
      <c r="Q13267">
        <v>66.468677850000006</v>
      </c>
    </row>
    <row r="13268" spans="1:17">
      <c r="A13268" t="e">
        <v>#N/A</v>
      </c>
      <c r="B13268" t="s">
        <v>25351</v>
      </c>
      <c r="C13268">
        <v>12.05764473</v>
      </c>
      <c r="D13268">
        <v>1.001689512</v>
      </c>
      <c r="E13268">
        <v>1.2827871239999999</v>
      </c>
      <c r="F13268">
        <v>2.0516007470000002</v>
      </c>
      <c r="G13268">
        <v>0.78079858599999996</v>
      </c>
      <c r="H13268">
        <v>1.1577002649999999</v>
      </c>
      <c r="I13268">
        <v>4.3959748559999996</v>
      </c>
      <c r="J13268">
        <v>5.5410017050000002</v>
      </c>
      <c r="K13268">
        <v>3.4187171059999999</v>
      </c>
      <c r="L13268">
        <v>8.5710545800000002</v>
      </c>
      <c r="M13268">
        <v>5.7863024310000002</v>
      </c>
      <c r="N13268">
        <v>11.147769609999999</v>
      </c>
      <c r="O13268">
        <v>1.6691974089999999</v>
      </c>
      <c r="P13268">
        <v>5.4270866389999997</v>
      </c>
      <c r="Q13268">
        <v>5.1805084340000001</v>
      </c>
    </row>
    <row r="13269" spans="1:17">
      <c r="A13269" t="s">
        <v>25352</v>
      </c>
      <c r="B13269" t="s">
        <v>25353</v>
      </c>
      <c r="C13269">
        <v>0</v>
      </c>
      <c r="D13269">
        <v>2.0151463019999998</v>
      </c>
      <c r="E13269">
        <v>1.161289665</v>
      </c>
      <c r="F13269">
        <v>0.247638152</v>
      </c>
      <c r="G13269">
        <v>0.31415390999999998</v>
      </c>
      <c r="H13269">
        <v>0</v>
      </c>
      <c r="I13269">
        <v>0</v>
      </c>
      <c r="J13269">
        <v>0.23062957100000001</v>
      </c>
      <c r="K13269">
        <v>0.82531144199999995</v>
      </c>
      <c r="L13269">
        <v>1.1495198019999999</v>
      </c>
      <c r="M13269">
        <v>0</v>
      </c>
      <c r="N13269">
        <v>0.22426496900000001</v>
      </c>
      <c r="O13269">
        <v>12.088812949999999</v>
      </c>
      <c r="P13269">
        <v>0.54589637999999996</v>
      </c>
      <c r="Q13269">
        <v>1.2506249439999999</v>
      </c>
    </row>
    <row r="13270" spans="1:17">
      <c r="A13270" t="s">
        <v>14519</v>
      </c>
      <c r="B13270" t="s">
        <v>25354</v>
      </c>
      <c r="C13270">
        <v>0</v>
      </c>
      <c r="D13270">
        <v>0.45743821099999998</v>
      </c>
      <c r="E13270">
        <v>0.21967729499999999</v>
      </c>
      <c r="F13270">
        <v>0</v>
      </c>
      <c r="G13270">
        <v>0</v>
      </c>
      <c r="H13270">
        <v>0</v>
      </c>
      <c r="I13270">
        <v>0</v>
      </c>
      <c r="J13270">
        <v>0</v>
      </c>
      <c r="K13270">
        <v>0</v>
      </c>
      <c r="L13270">
        <v>0</v>
      </c>
      <c r="M13270">
        <v>0</v>
      </c>
      <c r="N13270">
        <v>0</v>
      </c>
      <c r="O13270">
        <v>0</v>
      </c>
      <c r="P13270">
        <v>0.30979619600000002</v>
      </c>
      <c r="Q13270">
        <v>0</v>
      </c>
    </row>
    <row r="13271" spans="1:17">
      <c r="A13271" t="e">
        <v>#N/A</v>
      </c>
      <c r="B13271" t="s">
        <v>25355</v>
      </c>
      <c r="C13271">
        <v>1.548653745</v>
      </c>
      <c r="D13271">
        <v>1.3723146319999999</v>
      </c>
      <c r="E13271">
        <v>1.372983093</v>
      </c>
      <c r="F13271">
        <v>7.0267326000000005E-2</v>
      </c>
      <c r="G13271">
        <v>0.71312937499999995</v>
      </c>
      <c r="H13271">
        <v>2.7755863860000001</v>
      </c>
      <c r="I13271">
        <v>1.505621388</v>
      </c>
      <c r="J13271">
        <v>0.85073483100000002</v>
      </c>
      <c r="K13271">
        <v>1.1709106090000001</v>
      </c>
      <c r="L13271">
        <v>0.65235248700000004</v>
      </c>
      <c r="M13271">
        <v>0</v>
      </c>
      <c r="N13271">
        <v>1.5908796220000001</v>
      </c>
      <c r="O13271">
        <v>2.286800451</v>
      </c>
      <c r="P13271">
        <v>3.407758152</v>
      </c>
      <c r="Q13271">
        <v>2.1291889660000001</v>
      </c>
    </row>
    <row r="13272" spans="1:17">
      <c r="A13272" t="e">
        <v>#N/A</v>
      </c>
      <c r="B13272" t="s">
        <v>25356</v>
      </c>
      <c r="C13272">
        <v>1.4130858239999999</v>
      </c>
      <c r="D13272">
        <v>7.8261455999999993E-2</v>
      </c>
      <c r="E13272">
        <v>0.26308658099999999</v>
      </c>
      <c r="F13272">
        <v>0</v>
      </c>
      <c r="G13272">
        <v>0.18301010500000001</v>
      </c>
      <c r="H13272">
        <v>0.27135147399999998</v>
      </c>
      <c r="I13272">
        <v>2.0607307279999998</v>
      </c>
      <c r="J13272">
        <v>0.71654970299999998</v>
      </c>
      <c r="K13272">
        <v>1.602615033</v>
      </c>
      <c r="L13272">
        <v>2.0089554789999999</v>
      </c>
      <c r="M13272">
        <v>1.3562419729999999</v>
      </c>
      <c r="N13272">
        <v>0.391936126</v>
      </c>
      <c r="O13272">
        <v>1.9562022670000001</v>
      </c>
      <c r="P13272">
        <v>0.424015323</v>
      </c>
      <c r="Q13272">
        <v>0.48570036300000002</v>
      </c>
    </row>
    <row r="13273" spans="1:17">
      <c r="A13273" t="e">
        <v>#N/A</v>
      </c>
      <c r="B13273" t="s">
        <v>25357</v>
      </c>
      <c r="C13273">
        <v>0</v>
      </c>
      <c r="D13273">
        <v>3.7494935300000001</v>
      </c>
      <c r="E13273">
        <v>3.241140417</v>
      </c>
      <c r="F13273">
        <v>5.5292321759999998</v>
      </c>
      <c r="G13273">
        <v>1.169064549</v>
      </c>
      <c r="H13273">
        <v>6.5002023099999997</v>
      </c>
      <c r="I13273">
        <v>0</v>
      </c>
      <c r="J13273">
        <v>1.7164889400000001</v>
      </c>
      <c r="K13273">
        <v>13.82058423</v>
      </c>
      <c r="L13273">
        <v>2.138860615</v>
      </c>
      <c r="M13273">
        <v>6.4977330579999997</v>
      </c>
      <c r="N13273">
        <v>0.41727990100000001</v>
      </c>
      <c r="O13273">
        <v>0</v>
      </c>
      <c r="P13273">
        <v>3.047175695</v>
      </c>
      <c r="Q13273">
        <v>11.634912379999999</v>
      </c>
    </row>
    <row r="13274" spans="1:17">
      <c r="A13274" t="e">
        <v>#N/A</v>
      </c>
      <c r="B13274" t="s">
        <v>25358</v>
      </c>
      <c r="C13274">
        <v>0</v>
      </c>
      <c r="D13274">
        <v>0</v>
      </c>
      <c r="E13274">
        <v>0</v>
      </c>
      <c r="F13274">
        <v>0</v>
      </c>
      <c r="G13274">
        <v>0</v>
      </c>
      <c r="H13274">
        <v>0</v>
      </c>
      <c r="I13274">
        <v>0</v>
      </c>
      <c r="J13274">
        <v>0</v>
      </c>
      <c r="K13274">
        <v>0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</row>
    <row r="13275" spans="1:17">
      <c r="A13275" t="s">
        <v>19088</v>
      </c>
      <c r="B13275" t="s">
        <v>25359</v>
      </c>
      <c r="C13275">
        <v>1.9830700219999999</v>
      </c>
      <c r="D13275">
        <v>4.1735058829999998</v>
      </c>
      <c r="E13275">
        <v>2.7426697089999998</v>
      </c>
      <c r="F13275">
        <v>2.7668286659999999</v>
      </c>
      <c r="G13275">
        <v>1.7121953780000001</v>
      </c>
      <c r="H13275">
        <v>1.7136187599999999</v>
      </c>
      <c r="I13275">
        <v>6.5068871509999999</v>
      </c>
      <c r="J13275">
        <v>2.8910371939999999</v>
      </c>
      <c r="K13275">
        <v>6.2973343660000003</v>
      </c>
      <c r="L13275">
        <v>6.8915989069999997</v>
      </c>
      <c r="M13275">
        <v>0.951648779</v>
      </c>
      <c r="N13275">
        <v>2.933482712</v>
      </c>
      <c r="O13275">
        <v>2.7452586440000002</v>
      </c>
      <c r="P13275">
        <v>5.5785629459999999</v>
      </c>
      <c r="Q13275">
        <v>2.3856459010000002</v>
      </c>
    </row>
    <row r="13276" spans="1:17">
      <c r="A13276" t="s">
        <v>25360</v>
      </c>
      <c r="B13276" t="s">
        <v>25361</v>
      </c>
      <c r="C13276">
        <v>0</v>
      </c>
      <c r="D13276">
        <v>0.30700550999999998</v>
      </c>
      <c r="E13276">
        <v>0.36858606500000002</v>
      </c>
      <c r="F13276">
        <v>0.18863711599999999</v>
      </c>
      <c r="G13276">
        <v>0.23930515899999999</v>
      </c>
      <c r="H13276">
        <v>0.266115665</v>
      </c>
      <c r="I13276">
        <v>0</v>
      </c>
      <c r="J13276">
        <v>0.70272365999999997</v>
      </c>
      <c r="K13276">
        <v>0.31433841800000001</v>
      </c>
      <c r="L13276">
        <v>0.43782046099999999</v>
      </c>
      <c r="M13276">
        <v>0</v>
      </c>
      <c r="N13276">
        <v>0</v>
      </c>
      <c r="O13276">
        <v>0.76738270200000003</v>
      </c>
      <c r="P13276">
        <v>0.10395845500000001</v>
      </c>
      <c r="Q13276">
        <v>0.47632862799999998</v>
      </c>
    </row>
    <row r="13277" spans="1:17">
      <c r="A13277" t="e">
        <v>#N/A</v>
      </c>
      <c r="B13277" t="s">
        <v>25362</v>
      </c>
      <c r="C13277">
        <v>3.0500319939999998</v>
      </c>
      <c r="D13277">
        <v>0.13513684200000001</v>
      </c>
      <c r="E13277">
        <v>0</v>
      </c>
      <c r="F13277">
        <v>0.16606753499999999</v>
      </c>
      <c r="G13277">
        <v>0</v>
      </c>
      <c r="H13277">
        <v>0.234276125</v>
      </c>
      <c r="I13277">
        <v>0</v>
      </c>
      <c r="J13277">
        <v>7.7330741999999994E-2</v>
      </c>
      <c r="K13277">
        <v>0.27672924300000001</v>
      </c>
      <c r="L13277">
        <v>0.77087443099999997</v>
      </c>
      <c r="M13277">
        <v>3.512806941</v>
      </c>
      <c r="N13277">
        <v>7.5196673000000006E-2</v>
      </c>
      <c r="O13277">
        <v>2.0267064549999998</v>
      </c>
      <c r="P13277">
        <v>0</v>
      </c>
      <c r="Q13277">
        <v>0.41933805299999999</v>
      </c>
    </row>
    <row r="13278" spans="1:17">
      <c r="A13278" t="s">
        <v>15381</v>
      </c>
      <c r="B13278" t="s">
        <v>25363</v>
      </c>
      <c r="C13278">
        <v>0</v>
      </c>
      <c r="D13278">
        <v>0.56648694799999999</v>
      </c>
      <c r="E13278">
        <v>0.54409237099999996</v>
      </c>
      <c r="F13278">
        <v>1.914403917</v>
      </c>
      <c r="G13278">
        <v>0.66234926500000002</v>
      </c>
      <c r="H13278">
        <v>0.98207390900000002</v>
      </c>
      <c r="I13278">
        <v>0</v>
      </c>
      <c r="J13278">
        <v>2.1070831719999998</v>
      </c>
      <c r="K13278">
        <v>1.7400529170000001</v>
      </c>
      <c r="L13278">
        <v>1.615733715</v>
      </c>
      <c r="M13278">
        <v>2.4542521150000001</v>
      </c>
      <c r="N13278">
        <v>1.7337140150000001</v>
      </c>
      <c r="O13278">
        <v>0</v>
      </c>
      <c r="P13278">
        <v>1.3427698880000001</v>
      </c>
      <c r="Q13278">
        <v>4.3946108700000002</v>
      </c>
    </row>
    <row r="13279" spans="1:17">
      <c r="A13279" t="s">
        <v>13330</v>
      </c>
      <c r="B13279" t="s">
        <v>25364</v>
      </c>
      <c r="C13279">
        <v>30.579695319999999</v>
      </c>
      <c r="D13279">
        <v>1.907362776</v>
      </c>
      <c r="E13279">
        <v>2.4952561179999999</v>
      </c>
      <c r="F13279">
        <v>0.88907615399999995</v>
      </c>
      <c r="G13279">
        <v>2.3070324860000002</v>
      </c>
      <c r="H13279">
        <v>0.22804448099999999</v>
      </c>
      <c r="I13279">
        <v>23.3798864</v>
      </c>
      <c r="J13279">
        <v>14.52783917</v>
      </c>
      <c r="K13279">
        <v>7.272945837</v>
      </c>
      <c r="L13279">
        <v>5.6277712790000001</v>
      </c>
      <c r="M13279">
        <v>27.35494233</v>
      </c>
      <c r="N13279">
        <v>7.1000580109999998</v>
      </c>
      <c r="O13279">
        <v>30.907152029999999</v>
      </c>
      <c r="P13279">
        <v>5.7014972019999997</v>
      </c>
      <c r="Q13279">
        <v>33.26698313</v>
      </c>
    </row>
    <row r="13280" spans="1:17">
      <c r="A13280" t="e">
        <v>#N/A</v>
      </c>
      <c r="B13280" t="s">
        <v>25365</v>
      </c>
      <c r="C13280">
        <v>0</v>
      </c>
      <c r="D13280">
        <v>0.93354736900000002</v>
      </c>
      <c r="E13280">
        <v>0</v>
      </c>
      <c r="F13280">
        <v>0</v>
      </c>
      <c r="G13280">
        <v>0</v>
      </c>
      <c r="H13280">
        <v>4.8552531539999997</v>
      </c>
      <c r="I13280">
        <v>0</v>
      </c>
      <c r="J13280">
        <v>0</v>
      </c>
      <c r="K13280">
        <v>1.91169079</v>
      </c>
      <c r="L13280">
        <v>0</v>
      </c>
      <c r="M13280">
        <v>0</v>
      </c>
      <c r="N13280">
        <v>0</v>
      </c>
      <c r="O13280">
        <v>0</v>
      </c>
      <c r="P13280">
        <v>0.63223713400000003</v>
      </c>
      <c r="Q13280">
        <v>0</v>
      </c>
    </row>
    <row r="13281" spans="1:17">
      <c r="A13281" t="s">
        <v>25366</v>
      </c>
      <c r="B13281" t="s">
        <v>2074</v>
      </c>
      <c r="C13281">
        <v>11.221204569999999</v>
      </c>
      <c r="D13281">
        <v>4.3691092989999998</v>
      </c>
      <c r="E13281">
        <v>5.5168032069999997</v>
      </c>
      <c r="F13281">
        <v>4.5591315400000001</v>
      </c>
      <c r="G13281">
        <v>3.023973883</v>
      </c>
      <c r="H13281">
        <v>11.75335057</v>
      </c>
      <c r="I13281">
        <v>140.58251580000001</v>
      </c>
      <c r="J13281">
        <v>7.3712211319999996</v>
      </c>
      <c r="K13281">
        <v>43.11496288</v>
      </c>
      <c r="L13281">
        <v>7.0902040629999998</v>
      </c>
      <c r="M13281">
        <v>311.01911560000002</v>
      </c>
      <c r="N13281">
        <v>7.0210907980000004</v>
      </c>
      <c r="O13281">
        <v>190.17443019999999</v>
      </c>
      <c r="P13281">
        <v>5.8413609549999999</v>
      </c>
      <c r="Q13281">
        <v>7.4800655330000003</v>
      </c>
    </row>
    <row r="13282" spans="1:17">
      <c r="A13282" t="s">
        <v>25367</v>
      </c>
      <c r="B13282" t="s">
        <v>5650</v>
      </c>
      <c r="C13282">
        <v>9.3068330649999993</v>
      </c>
      <c r="D13282">
        <v>2.2505292059999999</v>
      </c>
      <c r="E13282">
        <v>1.303909035</v>
      </c>
      <c r="F13282">
        <v>1.8734979679999999</v>
      </c>
      <c r="G13282">
        <v>1.1204540249999999</v>
      </c>
      <c r="H13282">
        <v>2.466796344</v>
      </c>
      <c r="I13282">
        <v>1.9115967469999999</v>
      </c>
      <c r="J13282">
        <v>2.0605494900000001</v>
      </c>
      <c r="K13282">
        <v>3.4489923660000001</v>
      </c>
      <c r="L13282">
        <v>5.1765790149999997</v>
      </c>
      <c r="M13282">
        <v>3.7742743999999999</v>
      </c>
      <c r="N13282">
        <v>1.2442238969999999</v>
      </c>
      <c r="O13282">
        <v>4.1373631389999996</v>
      </c>
      <c r="P13282">
        <v>1.3963199420000001</v>
      </c>
      <c r="Q13282">
        <v>2.4329726329999999</v>
      </c>
    </row>
    <row r="13283" spans="1:17">
      <c r="A13283" t="s">
        <v>25368</v>
      </c>
      <c r="B13283" t="s">
        <v>6436</v>
      </c>
      <c r="C13283">
        <v>3.3717695299999999</v>
      </c>
      <c r="D13283">
        <v>0.77683824099999998</v>
      </c>
      <c r="E13283">
        <v>0.703082133</v>
      </c>
      <c r="F13283">
        <v>0.45896358999999998</v>
      </c>
      <c r="G13283">
        <v>0.67540012699999996</v>
      </c>
      <c r="H13283">
        <v>0</v>
      </c>
      <c r="I13283">
        <v>1.180108207</v>
      </c>
      <c r="J13283">
        <v>1.094247685</v>
      </c>
      <c r="K13283">
        <v>1.8355228349999999</v>
      </c>
      <c r="L13283">
        <v>2.4713549490000002</v>
      </c>
      <c r="M13283">
        <v>1.035562943</v>
      </c>
      <c r="N13283">
        <v>1.3965657819999999</v>
      </c>
      <c r="O13283">
        <v>20.015105179999999</v>
      </c>
      <c r="P13283">
        <v>0.50587229899999997</v>
      </c>
      <c r="Q13283">
        <v>1.5761468510000001</v>
      </c>
    </row>
    <row r="13284" spans="1:17">
      <c r="A13284" t="s">
        <v>25369</v>
      </c>
      <c r="B13284" t="s">
        <v>7162</v>
      </c>
      <c r="C13284">
        <v>406.25930219999998</v>
      </c>
      <c r="D13284">
        <v>135.37195829999999</v>
      </c>
      <c r="E13284">
        <v>18.217141529999999</v>
      </c>
      <c r="F13284">
        <v>24.069891470000002</v>
      </c>
      <c r="G13284">
        <v>12.75515955</v>
      </c>
      <c r="H13284">
        <v>29.228009950000001</v>
      </c>
      <c r="I13284">
        <v>364.77656389999999</v>
      </c>
      <c r="J13284">
        <v>25.18331165</v>
      </c>
      <c r="K13284">
        <v>121.0892922</v>
      </c>
      <c r="L13284">
        <v>173.96066329999999</v>
      </c>
      <c r="M13284">
        <v>394.2134145</v>
      </c>
      <c r="N13284">
        <v>6.8291417919999997</v>
      </c>
      <c r="O13284">
        <v>228.6800451</v>
      </c>
      <c r="P13284">
        <v>1.7630677800000001</v>
      </c>
      <c r="Q13284">
        <v>4.6161278399999999</v>
      </c>
    </row>
    <row r="13285" spans="1:17">
      <c r="A13285" t="s">
        <v>25370</v>
      </c>
      <c r="B13285" t="s">
        <v>4206</v>
      </c>
      <c r="C13285">
        <v>25.10991074</v>
      </c>
      <c r="D13285">
        <v>5.1918402500000003</v>
      </c>
      <c r="E13285">
        <v>8.7621588250000002</v>
      </c>
      <c r="F13285">
        <v>4.3749741420000001</v>
      </c>
      <c r="G13285">
        <v>5.8680690359999996</v>
      </c>
      <c r="H13285">
        <v>5.271830069</v>
      </c>
      <c r="I13285">
        <v>10.985482360000001</v>
      </c>
      <c r="J13285">
        <v>11.332166750000001</v>
      </c>
      <c r="K13285">
        <v>10.63169746</v>
      </c>
      <c r="L13285">
        <v>20.519883669999999</v>
      </c>
      <c r="M13285">
        <v>13.495899550000001</v>
      </c>
      <c r="N13285">
        <v>30.437583360000001</v>
      </c>
      <c r="O13285">
        <v>17.426772790000001</v>
      </c>
      <c r="P13285">
        <v>29.384803309999999</v>
      </c>
      <c r="Q13285">
        <v>12.77340766</v>
      </c>
    </row>
    <row r="13286" spans="1:17">
      <c r="A13286" t="s">
        <v>25371</v>
      </c>
      <c r="B13286" t="s">
        <v>25372</v>
      </c>
      <c r="C13286">
        <v>2.3266159549999998</v>
      </c>
      <c r="D13286">
        <v>5.9273683630000003</v>
      </c>
      <c r="E13286">
        <v>3.712855689</v>
      </c>
      <c r="F13286">
        <v>3.3253269570000001</v>
      </c>
      <c r="G13286">
        <v>1.8079336269999999</v>
      </c>
      <c r="H13286">
        <v>0.44677446900000001</v>
      </c>
      <c r="I13286">
        <v>16.964748029999999</v>
      </c>
      <c r="J13286">
        <v>12.09278546</v>
      </c>
      <c r="K13286">
        <v>20.58164</v>
      </c>
      <c r="L13286">
        <v>8.8205406750000002</v>
      </c>
      <c r="M13286">
        <v>8.9320950200000002</v>
      </c>
      <c r="N13286">
        <v>4.7323067070000002</v>
      </c>
      <c r="O13286">
        <v>3.8650148459999998</v>
      </c>
      <c r="P13286">
        <v>17.627839860000002</v>
      </c>
      <c r="Q13286">
        <v>5.5978677049999996</v>
      </c>
    </row>
    <row r="13287" spans="1:17">
      <c r="A13287" t="s">
        <v>25371</v>
      </c>
      <c r="B13287" t="s">
        <v>9245</v>
      </c>
      <c r="C13287">
        <v>6.4213695939999997</v>
      </c>
      <c r="D13287">
        <v>50.678285719999998</v>
      </c>
      <c r="E13287">
        <v>53.456943299999999</v>
      </c>
      <c r="F13287">
        <v>65.937929620000006</v>
      </c>
      <c r="G13287">
        <v>35.205998299999997</v>
      </c>
      <c r="H13287">
        <v>50.24801677</v>
      </c>
      <c r="I13287">
        <v>53.845351870000002</v>
      </c>
      <c r="J13287">
        <v>143.5762095</v>
      </c>
      <c r="K13287">
        <v>32.771842110000001</v>
      </c>
      <c r="L13287">
        <v>13.947283499999999</v>
      </c>
      <c r="M13287">
        <v>10.01497049</v>
      </c>
      <c r="N13287">
        <v>66.492274809999998</v>
      </c>
      <c r="O13287">
        <v>7.5559976019999997</v>
      </c>
      <c r="P13287">
        <v>142.76516609999999</v>
      </c>
      <c r="Q13287">
        <v>54.626422460000001</v>
      </c>
    </row>
    <row r="13288" spans="1:17">
      <c r="A13288" t="s">
        <v>25373</v>
      </c>
      <c r="B13288" t="s">
        <v>5504</v>
      </c>
      <c r="C13288">
        <v>6.8340905999999997</v>
      </c>
      <c r="D13288">
        <v>5.0465996439999996</v>
      </c>
      <c r="E13288">
        <v>5.1240724430000002</v>
      </c>
      <c r="F13288">
        <v>6.0909423269999996</v>
      </c>
      <c r="G13288">
        <v>5.0857532259999996</v>
      </c>
      <c r="H13288">
        <v>11.873497990000001</v>
      </c>
      <c r="I13288">
        <v>8.7798252730000002</v>
      </c>
      <c r="J13288">
        <v>5.858245546</v>
      </c>
      <c r="K13288">
        <v>8.3412386939999994</v>
      </c>
      <c r="L13288">
        <v>5.6547496940000004</v>
      </c>
      <c r="M13288">
        <v>4.3727848949999997</v>
      </c>
      <c r="N13288">
        <v>3.99161601</v>
      </c>
      <c r="O13288">
        <v>4.6853279519999997</v>
      </c>
      <c r="P13288">
        <v>6.884359903</v>
      </c>
      <c r="Q13288">
        <v>6.7113915410000002</v>
      </c>
    </row>
    <row r="13289" spans="1:17">
      <c r="A13289" t="e">
        <v>#N/A</v>
      </c>
      <c r="B13289" t="s">
        <v>25374</v>
      </c>
      <c r="C13289">
        <v>1.6618685390000001</v>
      </c>
      <c r="D13289">
        <v>4.4179143080000003</v>
      </c>
      <c r="E13289">
        <v>3.8896583410000001</v>
      </c>
      <c r="F13289">
        <v>2.9407653360000001</v>
      </c>
      <c r="G13289">
        <v>3.4436830989999998</v>
      </c>
      <c r="H13289">
        <v>0.63824924100000002</v>
      </c>
      <c r="I13289">
        <v>0</v>
      </c>
      <c r="J13289">
        <v>3.8975005399999998</v>
      </c>
      <c r="K13289">
        <v>4.900390475</v>
      </c>
      <c r="L13289">
        <v>4.2002574639999999</v>
      </c>
      <c r="M13289">
        <v>0</v>
      </c>
      <c r="N13289">
        <v>1.3316014540000001</v>
      </c>
      <c r="O13289">
        <v>0.92024163000000003</v>
      </c>
      <c r="P13289">
        <v>4.238660222</v>
      </c>
      <c r="Q13289">
        <v>1.713632971</v>
      </c>
    </row>
    <row r="13290" spans="1:17">
      <c r="A13290" t="s">
        <v>25375</v>
      </c>
      <c r="B13290" t="s">
        <v>5090</v>
      </c>
      <c r="C13290">
        <v>2.5089570590000001</v>
      </c>
      <c r="D13290">
        <v>13.1173047</v>
      </c>
      <c r="E13290">
        <v>9.7693669439999997</v>
      </c>
      <c r="F13290">
        <v>16.39286332</v>
      </c>
      <c r="G13290">
        <v>6.4987488610000002</v>
      </c>
      <c r="H13290">
        <v>15.03181657</v>
      </c>
      <c r="I13290">
        <v>17.562533810000001</v>
      </c>
      <c r="J13290">
        <v>12.976906659999999</v>
      </c>
      <c r="K13290">
        <v>16.845178140000002</v>
      </c>
      <c r="L13290">
        <v>2.536485978</v>
      </c>
      <c r="M13290">
        <v>2.8896358430000002</v>
      </c>
      <c r="N13290">
        <v>13.917780410000001</v>
      </c>
      <c r="O13290">
        <v>1.6671692229999999</v>
      </c>
      <c r="P13290">
        <v>35.157915760000002</v>
      </c>
      <c r="Q13290">
        <v>18.97211716</v>
      </c>
    </row>
    <row r="13291" spans="1:17">
      <c r="A13291" t="s">
        <v>25376</v>
      </c>
      <c r="B13291" t="s">
        <v>25377</v>
      </c>
      <c r="C13291">
        <v>1.0279385990000001</v>
      </c>
      <c r="D13291">
        <v>0.45544563599999999</v>
      </c>
      <c r="E13291">
        <v>0.43744078600000003</v>
      </c>
      <c r="F13291">
        <v>0.13992249000000001</v>
      </c>
      <c r="G13291">
        <v>0.133129317</v>
      </c>
      <c r="H13291">
        <v>2.1713183570000001</v>
      </c>
      <c r="I13291">
        <v>0.37476574699999998</v>
      </c>
      <c r="J13291">
        <v>1.628902074</v>
      </c>
      <c r="K13291">
        <v>0.93264815099999998</v>
      </c>
      <c r="L13291">
        <v>0.81188859700000005</v>
      </c>
      <c r="M13291">
        <v>0.49329398400000002</v>
      </c>
      <c r="N13291">
        <v>1.267159873</v>
      </c>
      <c r="O13291">
        <v>0.28460490999999999</v>
      </c>
      <c r="P13291">
        <v>2.4675739289999998</v>
      </c>
      <c r="Q13291">
        <v>1.059957171</v>
      </c>
    </row>
    <row r="13292" spans="1:17">
      <c r="A13292" t="s">
        <v>25376</v>
      </c>
      <c r="B13292" t="s">
        <v>8767</v>
      </c>
      <c r="C13292">
        <v>1035.0868780000001</v>
      </c>
      <c r="D13292">
        <v>3.0017343350000001</v>
      </c>
      <c r="E13292">
        <v>2.3607735929999998</v>
      </c>
      <c r="F13292">
        <v>1.336515941</v>
      </c>
      <c r="G13292">
        <v>1.8311453280000001</v>
      </c>
      <c r="H13292">
        <v>8.2960261529999997</v>
      </c>
      <c r="I13292">
        <v>485.12080479999997</v>
      </c>
      <c r="J13292">
        <v>3.2611657429999998</v>
      </c>
      <c r="K13292">
        <v>139.863407</v>
      </c>
      <c r="L13292">
        <v>185.12789559999999</v>
      </c>
      <c r="M13292">
        <v>830.41831809999996</v>
      </c>
      <c r="N13292">
        <v>8.1336841159999995</v>
      </c>
      <c r="O13292">
        <v>404.94745019999999</v>
      </c>
      <c r="P13292">
        <v>2.9462310569999999</v>
      </c>
      <c r="Q13292">
        <v>151.19300319999999</v>
      </c>
    </row>
    <row r="13293" spans="1:17">
      <c r="A13293" t="s">
        <v>25376</v>
      </c>
      <c r="B13293" t="s">
        <v>25378</v>
      </c>
      <c r="C13293">
        <v>1.306880797</v>
      </c>
      <c r="D13293">
        <v>2.1231309349999998</v>
      </c>
      <c r="E13293">
        <v>3.0124523569999999</v>
      </c>
      <c r="F13293">
        <v>2.3718928460000002</v>
      </c>
      <c r="G13293">
        <v>2.4824123810000001</v>
      </c>
      <c r="H13293">
        <v>3.011486133</v>
      </c>
      <c r="I13293">
        <v>3.8116997160000001</v>
      </c>
      <c r="J13293">
        <v>5.5224591409999997</v>
      </c>
      <c r="K13293">
        <v>1.1857322619999999</v>
      </c>
      <c r="L13293">
        <v>1.651525285</v>
      </c>
      <c r="M13293">
        <v>0.83620615300000001</v>
      </c>
      <c r="N13293">
        <v>0.75180809100000001</v>
      </c>
      <c r="O13293">
        <v>0</v>
      </c>
      <c r="P13293">
        <v>0.78429416600000001</v>
      </c>
      <c r="Q13293">
        <v>2.3957119169999999</v>
      </c>
    </row>
    <row r="13294" spans="1:17">
      <c r="A13294" t="s">
        <v>25379</v>
      </c>
      <c r="B13294" t="s">
        <v>25380</v>
      </c>
      <c r="C13294">
        <v>3.303794656</v>
      </c>
      <c r="D13294">
        <v>1.4638022740000001</v>
      </c>
      <c r="E13294">
        <v>0.87870917999999998</v>
      </c>
      <c r="F13294">
        <v>0.44971088399999998</v>
      </c>
      <c r="G13294">
        <v>0</v>
      </c>
      <c r="H13294">
        <v>0</v>
      </c>
      <c r="I13294">
        <v>16.862959549999999</v>
      </c>
      <c r="J13294">
        <v>0.41882330099999998</v>
      </c>
      <c r="K13294">
        <v>5.2456795270000001</v>
      </c>
      <c r="L13294">
        <v>2.0875279600000001</v>
      </c>
      <c r="M13294">
        <v>25.367149860000001</v>
      </c>
      <c r="N13294">
        <v>1.018162958</v>
      </c>
      <c r="O13294">
        <v>23.782724689999998</v>
      </c>
      <c r="P13294">
        <v>0.74351086899999996</v>
      </c>
      <c r="Q13294">
        <v>4.5422697950000002</v>
      </c>
    </row>
    <row r="13295" spans="1:17">
      <c r="A13295" t="s">
        <v>25381</v>
      </c>
      <c r="B13295" t="s">
        <v>25382</v>
      </c>
      <c r="C13295">
        <v>32.646192249999999</v>
      </c>
      <c r="D13295">
        <v>5.1830943500000002</v>
      </c>
      <c r="E13295">
        <v>4.746650378</v>
      </c>
      <c r="F13295">
        <v>2.592207004</v>
      </c>
      <c r="G13295">
        <v>7.2346458330000001</v>
      </c>
      <c r="H13295">
        <v>10.23931737</v>
      </c>
      <c r="I13295">
        <v>11.90214536</v>
      </c>
      <c r="J13295">
        <v>5.7939982390000004</v>
      </c>
      <c r="K13295">
        <v>30.360369930000001</v>
      </c>
      <c r="L13295">
        <v>45.724838380000001</v>
      </c>
      <c r="M13295">
        <v>10.444314009999999</v>
      </c>
      <c r="N13295">
        <v>4.2926501530000003</v>
      </c>
      <c r="O13295">
        <v>17.474891450000001</v>
      </c>
      <c r="P13295">
        <v>3.0204108660000002</v>
      </c>
      <c r="Q13295">
        <v>8.9768177770000008</v>
      </c>
    </row>
    <row r="13296" spans="1:17">
      <c r="A13296" t="s">
        <v>25383</v>
      </c>
      <c r="B13296" t="s">
        <v>6793</v>
      </c>
      <c r="C13296">
        <v>12.28445082</v>
      </c>
      <c r="D13296">
        <v>61.39196982</v>
      </c>
      <c r="E13296">
        <v>1.96037481</v>
      </c>
      <c r="F13296">
        <v>139.62480300000001</v>
      </c>
      <c r="G13296">
        <v>2.2460767719999999</v>
      </c>
      <c r="H13296">
        <v>6.9380987029999996</v>
      </c>
      <c r="I13296">
        <v>2.6345081160000001</v>
      </c>
      <c r="J13296">
        <v>2.061138294</v>
      </c>
      <c r="K13296">
        <v>132.76466740000001</v>
      </c>
      <c r="L13296">
        <v>5.2507811760000003</v>
      </c>
      <c r="M13296">
        <v>8.3225557279999993</v>
      </c>
      <c r="N13296">
        <v>46.498780760000002</v>
      </c>
      <c r="O13296">
        <v>13.20462202</v>
      </c>
      <c r="P13296">
        <v>139.42183990000001</v>
      </c>
      <c r="Q13296">
        <v>154.98558360000001</v>
      </c>
    </row>
    <row r="13297" spans="1:17">
      <c r="A13297" t="s">
        <v>25379</v>
      </c>
      <c r="B13297" t="s">
        <v>25384</v>
      </c>
      <c r="C13297">
        <v>218.4874221</v>
      </c>
      <c r="D13297">
        <v>22.367720120000001</v>
      </c>
      <c r="E13297">
        <v>15.936509170000001</v>
      </c>
      <c r="F13297">
        <v>10.47673151</v>
      </c>
      <c r="G13297">
        <v>18.578520789999999</v>
      </c>
      <c r="H13297">
        <v>51.173135780000003</v>
      </c>
      <c r="I13297">
        <v>61.55245755</v>
      </c>
      <c r="J13297">
        <v>35.566407599999998</v>
      </c>
      <c r="K13297">
        <v>79.969205500000001</v>
      </c>
      <c r="L13297">
        <v>176.22668400000001</v>
      </c>
      <c r="M13297">
        <v>81.019829830000006</v>
      </c>
      <c r="N13297">
        <v>25.913165469999999</v>
      </c>
      <c r="O13297">
        <v>241.05351440000001</v>
      </c>
      <c r="P13297">
        <v>26.944198180000001</v>
      </c>
      <c r="Q13297">
        <v>42.100195999999997</v>
      </c>
    </row>
    <row r="13298" spans="1:17">
      <c r="A13298" t="s">
        <v>25385</v>
      </c>
      <c r="B13298" t="s">
        <v>25386</v>
      </c>
      <c r="C13298">
        <v>15.692259140000001</v>
      </c>
      <c r="D13298">
        <v>2.0349429200000002</v>
      </c>
      <c r="E13298">
        <v>1.099404442</v>
      </c>
      <c r="F13298">
        <v>0.98986408599999998</v>
      </c>
      <c r="G13298">
        <v>1.586200649</v>
      </c>
      <c r="H13298">
        <v>3.3808281149999999</v>
      </c>
      <c r="I13298">
        <v>7.2560066890000003</v>
      </c>
      <c r="J13298">
        <v>0.14555953499999999</v>
      </c>
      <c r="K13298">
        <v>6.2506442140000003</v>
      </c>
      <c r="L13298">
        <v>18.863204459999999</v>
      </c>
      <c r="M13298">
        <v>8.8162012940000007</v>
      </c>
      <c r="N13298">
        <v>0.47180860000000002</v>
      </c>
      <c r="O13298">
        <v>9.7491029400000002</v>
      </c>
      <c r="P13298">
        <v>1.1484567029999999</v>
      </c>
      <c r="Q13298">
        <v>3.4203838819999999</v>
      </c>
    </row>
    <row r="13299" spans="1:17">
      <c r="A13299" t="s">
        <v>25379</v>
      </c>
      <c r="B13299" t="s">
        <v>25387</v>
      </c>
      <c r="C13299">
        <v>30.536834410000001</v>
      </c>
      <c r="D13299">
        <v>3.5435354339999998</v>
      </c>
      <c r="E13299">
        <v>4.0222603299999999</v>
      </c>
      <c r="F13299">
        <v>3.562850311</v>
      </c>
      <c r="G13299">
        <v>4.5198340669999997</v>
      </c>
      <c r="H13299">
        <v>8.3770212859999997</v>
      </c>
      <c r="I13299">
        <v>6.3617805130000002</v>
      </c>
      <c r="J13299">
        <v>5.8989197359999999</v>
      </c>
      <c r="K13299">
        <v>30.34472564</v>
      </c>
      <c r="L13299">
        <v>33.077027530000002</v>
      </c>
      <c r="M13299">
        <v>27.91279694</v>
      </c>
      <c r="N13299">
        <v>8.0664318860000002</v>
      </c>
      <c r="O13299">
        <v>25.766765639999999</v>
      </c>
      <c r="P13299">
        <v>6.7631563830000001</v>
      </c>
      <c r="Q13299">
        <v>16.993526960000001</v>
      </c>
    </row>
    <row r="13300" spans="1:17">
      <c r="A13300" t="s">
        <v>13395</v>
      </c>
      <c r="B13300" t="s">
        <v>25388</v>
      </c>
      <c r="C13300">
        <v>75.623174090000006</v>
      </c>
      <c r="D13300">
        <v>6.4138840520000002</v>
      </c>
      <c r="E13300">
        <v>4.5586426879999999</v>
      </c>
      <c r="F13300">
        <v>6.3528283129999998</v>
      </c>
      <c r="G13300">
        <v>6.67933851</v>
      </c>
      <c r="H13300">
        <v>10.00732212</v>
      </c>
      <c r="I13300">
        <v>19.928583710000002</v>
      </c>
      <c r="J13300">
        <v>10.65850101</v>
      </c>
      <c r="K13300">
        <v>18.70304775</v>
      </c>
      <c r="L13300">
        <v>32.855442160000003</v>
      </c>
      <c r="M13300">
        <v>43.79319022</v>
      </c>
      <c r="N13300">
        <v>7.3378541850000003</v>
      </c>
      <c r="O13300">
        <v>45.787311320000001</v>
      </c>
      <c r="P13300">
        <v>5.5947490179999999</v>
      </c>
      <c r="Q13300">
        <v>17.753192729999999</v>
      </c>
    </row>
    <row r="13301" spans="1:17">
      <c r="A13301" t="s">
        <v>25389</v>
      </c>
      <c r="B13301" t="s">
        <v>2894</v>
      </c>
      <c r="C13301">
        <v>13.60706201</v>
      </c>
      <c r="D13301">
        <v>0.150720992</v>
      </c>
      <c r="E13301">
        <v>1.230482377</v>
      </c>
      <c r="F13301">
        <v>0.64826527700000003</v>
      </c>
      <c r="G13301">
        <v>0.46993698499999997</v>
      </c>
      <c r="H13301">
        <v>1.0451725620000001</v>
      </c>
      <c r="I13301">
        <v>0</v>
      </c>
      <c r="J13301">
        <v>1.2937293080000001</v>
      </c>
      <c r="K13301">
        <v>0</v>
      </c>
      <c r="L13301">
        <v>1.2896589540000001</v>
      </c>
      <c r="M13301">
        <v>0</v>
      </c>
      <c r="N13301">
        <v>0.50321068800000002</v>
      </c>
      <c r="O13301">
        <v>2.2604287809999999</v>
      </c>
      <c r="P13301">
        <v>0.20414905799999999</v>
      </c>
      <c r="Q13301">
        <v>0</v>
      </c>
    </row>
    <row r="13302" spans="1:17">
      <c r="A13302" t="s">
        <v>25390</v>
      </c>
      <c r="B13302" t="s">
        <v>4214</v>
      </c>
      <c r="C13302">
        <v>35.086741500000002</v>
      </c>
      <c r="D13302">
        <v>12.34664532</v>
      </c>
      <c r="E13302">
        <v>3.1746834860000002</v>
      </c>
      <c r="F13302">
        <v>2.0885357249999998</v>
      </c>
      <c r="G13302">
        <v>5.2405901349999997</v>
      </c>
      <c r="H13302">
        <v>6.9326020540000002</v>
      </c>
      <c r="I13302">
        <v>7.7327365370000001</v>
      </c>
      <c r="J13302">
        <v>4.0618022659999999</v>
      </c>
      <c r="K13302">
        <v>10.210481250000001</v>
      </c>
      <c r="L13302">
        <v>23.559895869999998</v>
      </c>
      <c r="M13302">
        <v>9.0955837150000001</v>
      </c>
      <c r="N13302">
        <v>3.518579817</v>
      </c>
      <c r="O13302">
        <v>26.86311143</v>
      </c>
      <c r="P13302">
        <v>6.3728052259999997</v>
      </c>
      <c r="Q13302">
        <v>11.47821216</v>
      </c>
    </row>
    <row r="13303" spans="1:17">
      <c r="A13303" t="s">
        <v>25391</v>
      </c>
      <c r="B13303" t="s">
        <v>5943</v>
      </c>
      <c r="C13303">
        <v>5.0136272320000002</v>
      </c>
      <c r="D13303">
        <v>3.1263762599999998</v>
      </c>
      <c r="E13303">
        <v>2.3311079860000001</v>
      </c>
      <c r="F13303">
        <v>3.1847780659999998</v>
      </c>
      <c r="G13303">
        <v>2.1163012029999999</v>
      </c>
      <c r="H13303">
        <v>4.9920618460000004</v>
      </c>
      <c r="I13303">
        <v>1.895566496</v>
      </c>
      <c r="J13303">
        <v>4.3784360409999996</v>
      </c>
      <c r="K13303">
        <v>4.4646231839999997</v>
      </c>
      <c r="L13303">
        <v>2.4639212659999998</v>
      </c>
      <c r="M13303">
        <v>1.7822019629999999</v>
      </c>
      <c r="N13303">
        <v>2.1059125930000002</v>
      </c>
      <c r="O13303">
        <v>4.5242454959999998</v>
      </c>
      <c r="P13303">
        <v>4.9589678790000002</v>
      </c>
      <c r="Q13303">
        <v>3.0635812470000001</v>
      </c>
    </row>
    <row r="13304" spans="1:17">
      <c r="A13304" t="s">
        <v>25392</v>
      </c>
      <c r="B13304" t="s">
        <v>4744</v>
      </c>
      <c r="C13304">
        <v>12.77456098</v>
      </c>
      <c r="D13304">
        <v>1.0206532079999999</v>
      </c>
      <c r="E13304">
        <v>1.6709733389999999</v>
      </c>
      <c r="F13304">
        <v>0.570120289</v>
      </c>
      <c r="G13304">
        <v>1.446509888</v>
      </c>
      <c r="H13304">
        <v>1.7694262679999999</v>
      </c>
      <c r="I13304">
        <v>6.1079975170000003</v>
      </c>
      <c r="J13304">
        <v>3.345064399</v>
      </c>
      <c r="K13304">
        <v>4.275130012</v>
      </c>
      <c r="L13304">
        <v>10.32119554</v>
      </c>
      <c r="M13304">
        <v>2.813926994</v>
      </c>
      <c r="N13304">
        <v>2.6589955550000002</v>
      </c>
      <c r="O13304">
        <v>19.24994294</v>
      </c>
      <c r="P13304">
        <v>1.162521221</v>
      </c>
      <c r="Q13304">
        <v>3.5990347640000002</v>
      </c>
    </row>
    <row r="13305" spans="1:17">
      <c r="A13305" t="s">
        <v>25393</v>
      </c>
      <c r="B13305" t="s">
        <v>5278</v>
      </c>
      <c r="C13305">
        <v>51.583524789999998</v>
      </c>
      <c r="D13305">
        <v>0.71209803000000005</v>
      </c>
      <c r="E13305">
        <v>0.63509373599999996</v>
      </c>
      <c r="F13305">
        <v>0.43754302099999998</v>
      </c>
      <c r="G13305">
        <v>0.44934022899999998</v>
      </c>
      <c r="H13305">
        <v>0.764219486</v>
      </c>
      <c r="I13305">
        <v>6.2501703280000003</v>
      </c>
      <c r="J13305">
        <v>1.047834427</v>
      </c>
      <c r="K13305">
        <v>7.7771379200000004</v>
      </c>
      <c r="L13305">
        <v>10.63881003</v>
      </c>
      <c r="M13305">
        <v>22.917875380000002</v>
      </c>
      <c r="N13305">
        <v>1.547245414</v>
      </c>
      <c r="O13305">
        <v>34.073157199999997</v>
      </c>
      <c r="P13305">
        <v>0.574121934</v>
      </c>
      <c r="Q13305">
        <v>13.784223109999999</v>
      </c>
    </row>
    <row r="13306" spans="1:17">
      <c r="A13306" t="s">
        <v>25394</v>
      </c>
      <c r="B13306" t="s">
        <v>7412</v>
      </c>
      <c r="C13306">
        <v>9.8831464069999999</v>
      </c>
      <c r="D13306">
        <v>18.453917560000001</v>
      </c>
      <c r="E13306">
        <v>10.88998556</v>
      </c>
      <c r="F13306">
        <v>21.236347290000001</v>
      </c>
      <c r="G13306">
        <v>11.702635900000001</v>
      </c>
      <c r="H13306">
        <v>1.355597747</v>
      </c>
      <c r="I13306">
        <v>30.884541290000001</v>
      </c>
      <c r="J13306">
        <v>33.738543710000002</v>
      </c>
      <c r="K13306">
        <v>65.971305409999999</v>
      </c>
      <c r="L13306">
        <v>16.950013349999999</v>
      </c>
      <c r="M13306">
        <v>2.7101655830000002</v>
      </c>
      <c r="N13306">
        <v>18.79685461</v>
      </c>
      <c r="O13306">
        <v>0</v>
      </c>
      <c r="P13306">
        <v>25.313261799999999</v>
      </c>
      <c r="Q13306">
        <v>10.676275159999999</v>
      </c>
    </row>
    <row r="13307" spans="1:17">
      <c r="A13307" t="s">
        <v>25395</v>
      </c>
      <c r="B13307" t="s">
        <v>4921</v>
      </c>
      <c r="C13307">
        <v>7.3160953920000003</v>
      </c>
      <c r="D13307">
        <v>0.46916739600000001</v>
      </c>
      <c r="E13307">
        <v>0.460861458</v>
      </c>
      <c r="F13307">
        <v>0.34069006299999999</v>
      </c>
      <c r="G13307">
        <v>0.216099811</v>
      </c>
      <c r="H13307">
        <v>0.40667932400000001</v>
      </c>
      <c r="I13307">
        <v>1.5442270650000001</v>
      </c>
      <c r="J13307">
        <v>1.220347614</v>
      </c>
      <c r="K13307">
        <v>2.0525053099999999</v>
      </c>
      <c r="L13307">
        <v>2.9196195239999998</v>
      </c>
      <c r="M13307">
        <v>1.84784017</v>
      </c>
      <c r="N13307">
        <v>0.54586825299999997</v>
      </c>
      <c r="O13307">
        <v>2.025604129</v>
      </c>
      <c r="P13307">
        <v>0.72213565400000002</v>
      </c>
      <c r="Q13307">
        <v>0.661752593</v>
      </c>
    </row>
    <row r="13308" spans="1:17">
      <c r="A13308" t="s">
        <v>25396</v>
      </c>
      <c r="B13308" t="s">
        <v>9156</v>
      </c>
      <c r="C13308">
        <v>7.6508928870000004</v>
      </c>
      <c r="D13308">
        <v>3.909892916</v>
      </c>
      <c r="E13308">
        <v>2.5898796879999999</v>
      </c>
      <c r="F13308">
        <v>3.5503490819999999</v>
      </c>
      <c r="G13308">
        <v>2.2670007499999998</v>
      </c>
      <c r="H13308">
        <v>1.535963594</v>
      </c>
      <c r="I13308">
        <v>5.3251451200000002</v>
      </c>
      <c r="J13308">
        <v>6.061916203</v>
      </c>
      <c r="K13308">
        <v>9.6236526659999999</v>
      </c>
      <c r="L13308">
        <v>4.6694704360000001</v>
      </c>
      <c r="M13308">
        <v>5.8411200330000002</v>
      </c>
      <c r="N13308">
        <v>2.668658701</v>
      </c>
      <c r="O13308">
        <v>5.4883210809999996</v>
      </c>
      <c r="P13308">
        <v>3.0783958810000001</v>
      </c>
      <c r="Q13308">
        <v>3.7055358850000002</v>
      </c>
    </row>
    <row r="13309" spans="1:17">
      <c r="A13309" t="e">
        <v>#N/A</v>
      </c>
      <c r="B13309" t="s">
        <v>25397</v>
      </c>
      <c r="C13309">
        <v>1.8644439370000001</v>
      </c>
      <c r="D13309">
        <v>0.61955513900000003</v>
      </c>
      <c r="E13309">
        <v>0.74382831199999999</v>
      </c>
      <c r="F13309">
        <v>1.4275528900000001</v>
      </c>
      <c r="G13309">
        <v>0.96586371299999996</v>
      </c>
      <c r="H13309">
        <v>0.17901234399999999</v>
      </c>
      <c r="I13309">
        <v>0.67973877599999999</v>
      </c>
      <c r="J13309">
        <v>3.6930666379999999</v>
      </c>
      <c r="K13309">
        <v>2.3259623829999998</v>
      </c>
      <c r="L13309">
        <v>2.06161057</v>
      </c>
      <c r="M13309">
        <v>0</v>
      </c>
      <c r="N13309">
        <v>1.867398202</v>
      </c>
      <c r="O13309">
        <v>2.3229349949999998</v>
      </c>
      <c r="P13309">
        <v>0.83917705399999998</v>
      </c>
      <c r="Q13309">
        <v>1.281678836</v>
      </c>
    </row>
    <row r="13310" spans="1:17">
      <c r="A13310" t="s">
        <v>25398</v>
      </c>
      <c r="B13310" t="s">
        <v>1431</v>
      </c>
      <c r="C13310">
        <v>1.172556309</v>
      </c>
      <c r="D13310">
        <v>3.3249341829999999</v>
      </c>
      <c r="E13310">
        <v>2.4949153310000001</v>
      </c>
      <c r="F13310">
        <v>2.9687047259999999</v>
      </c>
      <c r="G13310">
        <v>2.5917251559999999</v>
      </c>
      <c r="H13310">
        <v>5.4939813280000003</v>
      </c>
      <c r="I13310">
        <v>5.8138702090000001</v>
      </c>
      <c r="J13310">
        <v>1.635099487</v>
      </c>
      <c r="K13310">
        <v>2.5532633379999998</v>
      </c>
      <c r="L13310">
        <v>2.667199267</v>
      </c>
      <c r="M13310">
        <v>2.2507763569999999</v>
      </c>
      <c r="N13310">
        <v>1.8501541539999999</v>
      </c>
      <c r="O13310">
        <v>1.038864486</v>
      </c>
      <c r="P13310">
        <v>3.3424916050000002</v>
      </c>
      <c r="Q13310">
        <v>1.28968478</v>
      </c>
    </row>
    <row r="13311" spans="1:17">
      <c r="A13311" t="s">
        <v>25399</v>
      </c>
      <c r="B13311" t="s">
        <v>25400</v>
      </c>
      <c r="C13311">
        <v>22.039290909999998</v>
      </c>
      <c r="D13311">
        <v>0.813740146</v>
      </c>
      <c r="E13311">
        <v>0.66991805299999996</v>
      </c>
      <c r="F13311">
        <v>0.49999621799999999</v>
      </c>
      <c r="G13311">
        <v>0.18122728699999999</v>
      </c>
      <c r="H13311">
        <v>3.6275588999999999</v>
      </c>
      <c r="I13311">
        <v>0.76524594099999999</v>
      </c>
      <c r="J13311">
        <v>0.133044251</v>
      </c>
      <c r="K13311">
        <v>3.8088070630000002</v>
      </c>
      <c r="L13311">
        <v>21.22010633</v>
      </c>
      <c r="M13311">
        <v>0</v>
      </c>
      <c r="N13311">
        <v>0.77623605399999995</v>
      </c>
      <c r="O13311">
        <v>5.8114369769999996</v>
      </c>
      <c r="P13311">
        <v>1.259654163</v>
      </c>
      <c r="Q13311">
        <v>4.3287196269999999</v>
      </c>
    </row>
    <row r="13312" spans="1:17">
      <c r="A13312" t="s">
        <v>25399</v>
      </c>
      <c r="B13312" t="s">
        <v>6398</v>
      </c>
      <c r="C13312">
        <v>44.39683488</v>
      </c>
      <c r="D13312">
        <v>11.50554526</v>
      </c>
      <c r="E13312">
        <v>7.4859605580000004</v>
      </c>
      <c r="F13312">
        <v>5.0170585399999998</v>
      </c>
      <c r="G13312">
        <v>7.6665024089999996</v>
      </c>
      <c r="H13312">
        <v>5.7908496029999998</v>
      </c>
      <c r="I13312">
        <v>47.642380629999998</v>
      </c>
      <c r="J13312">
        <v>40.14077279</v>
      </c>
      <c r="K13312">
        <v>36.101097879999998</v>
      </c>
      <c r="L13312">
        <v>33.345400980000001</v>
      </c>
      <c r="M13312">
        <v>36.98304049</v>
      </c>
      <c r="N13312">
        <v>12.288173629999999</v>
      </c>
      <c r="O13312">
        <v>42.674572300000001</v>
      </c>
      <c r="P13312">
        <v>16.21245811</v>
      </c>
      <c r="Q13312">
        <v>15.54783018</v>
      </c>
    </row>
    <row r="13313" spans="1:17">
      <c r="A13313" t="e">
        <v>#N/A</v>
      </c>
      <c r="B13313" t="s">
        <v>25401</v>
      </c>
      <c r="C13313">
        <v>0</v>
      </c>
      <c r="D13313">
        <v>0</v>
      </c>
      <c r="E13313">
        <v>1.910237347</v>
      </c>
      <c r="F13313">
        <v>0.48881617799999999</v>
      </c>
      <c r="G13313">
        <v>1.2402249999999999</v>
      </c>
      <c r="H13313">
        <v>0</v>
      </c>
      <c r="I13313">
        <v>0</v>
      </c>
      <c r="J13313">
        <v>2.2762135940000001</v>
      </c>
      <c r="K13313">
        <v>0</v>
      </c>
      <c r="L13313">
        <v>0</v>
      </c>
      <c r="M13313">
        <v>0</v>
      </c>
      <c r="N13313">
        <v>0.44267954700000001</v>
      </c>
      <c r="O13313">
        <v>0</v>
      </c>
      <c r="P13313">
        <v>0.53877599200000004</v>
      </c>
      <c r="Q13313">
        <v>0</v>
      </c>
    </row>
    <row r="13314" spans="1:17">
      <c r="A13314" t="s">
        <v>25402</v>
      </c>
      <c r="B13314" t="s">
        <v>6689</v>
      </c>
      <c r="C13314">
        <v>1.1056876360000001</v>
      </c>
      <c r="D13314">
        <v>1.714627831</v>
      </c>
      <c r="E13314">
        <v>2.99960965</v>
      </c>
      <c r="F13314">
        <v>1.8813206309999999</v>
      </c>
      <c r="G13314">
        <v>3.1503707329999999</v>
      </c>
      <c r="H13314">
        <v>1.4862577699999999</v>
      </c>
      <c r="I13314">
        <v>3.2248918620000002</v>
      </c>
      <c r="J13314">
        <v>5.6067376339999999</v>
      </c>
      <c r="K13314">
        <v>2.7587719829999999</v>
      </c>
      <c r="L13314">
        <v>3.4931860100000001</v>
      </c>
      <c r="M13314">
        <v>3.183628245</v>
      </c>
      <c r="N13314">
        <v>4.8386593060000003</v>
      </c>
      <c r="O13314">
        <v>1.224525007</v>
      </c>
      <c r="P13314">
        <v>3.4836519990000001</v>
      </c>
      <c r="Q13314">
        <v>2.6602985750000001</v>
      </c>
    </row>
    <row r="13315" spans="1:17">
      <c r="A13315" t="s">
        <v>13098</v>
      </c>
      <c r="B13315" t="s">
        <v>9374</v>
      </c>
      <c r="C13315">
        <v>3.1863165499999999</v>
      </c>
      <c r="D13315">
        <v>1.0741588310000001</v>
      </c>
      <c r="E13315">
        <v>0.82535582100000005</v>
      </c>
      <c r="F13315">
        <v>1.3200168510000001</v>
      </c>
      <c r="G13315">
        <v>0.71767464800000003</v>
      </c>
      <c r="H13315">
        <v>1.0641055779999999</v>
      </c>
      <c r="I13315">
        <v>5.4547839619999996</v>
      </c>
      <c r="J13315">
        <v>1.176667275</v>
      </c>
      <c r="K13315">
        <v>2.2624773920000001</v>
      </c>
      <c r="L13315">
        <v>2.3634373919999998</v>
      </c>
      <c r="M13315">
        <v>4.7866560869999999</v>
      </c>
      <c r="N13315">
        <v>1.263737989</v>
      </c>
      <c r="O13315">
        <v>5.0630268279999999</v>
      </c>
      <c r="P13315">
        <v>1.6212078670000001</v>
      </c>
      <c r="Q13315">
        <v>0.38093507199999999</v>
      </c>
    </row>
    <row r="13316" spans="1:17">
      <c r="A13316" t="s">
        <v>25403</v>
      </c>
      <c r="B13316" t="s">
        <v>8428</v>
      </c>
      <c r="C13316">
        <v>26.345504200000001</v>
      </c>
      <c r="D13316">
        <v>15.614295179999999</v>
      </c>
      <c r="E13316">
        <v>19.219488269999999</v>
      </c>
      <c r="F13316">
        <v>17.464952499999999</v>
      </c>
      <c r="G13316">
        <v>10.3394897</v>
      </c>
      <c r="H13316">
        <v>12.0891915</v>
      </c>
      <c r="I13316">
        <v>44.407722790000001</v>
      </c>
      <c r="J13316">
        <v>66.926714360000005</v>
      </c>
      <c r="K13316">
        <v>21.41980633</v>
      </c>
      <c r="L13316">
        <v>12.106624460000001</v>
      </c>
      <c r="M13316">
        <v>5.9109452339999997</v>
      </c>
      <c r="N13316">
        <v>24.209840010000001</v>
      </c>
      <c r="O13316">
        <v>14.777997940000001</v>
      </c>
      <c r="P13316">
        <v>43.427933969999998</v>
      </c>
      <c r="Q13316">
        <v>29.87097473</v>
      </c>
    </row>
    <row r="13317" spans="1:17">
      <c r="A13317" t="s">
        <v>25404</v>
      </c>
      <c r="B13317" t="s">
        <v>5566</v>
      </c>
      <c r="C13317">
        <v>94.977061019999994</v>
      </c>
      <c r="D13317">
        <v>787.69768869999996</v>
      </c>
      <c r="E13317">
        <v>493.76869319999997</v>
      </c>
      <c r="F13317">
        <v>1219.1799960000001</v>
      </c>
      <c r="G13317">
        <v>398.96369120000003</v>
      </c>
      <c r="H13317">
        <v>2180.209934</v>
      </c>
      <c r="I13317">
        <v>358.06600639999999</v>
      </c>
      <c r="J13317">
        <v>632.78350139999998</v>
      </c>
      <c r="K13317">
        <v>418.09687150000002</v>
      </c>
      <c r="L13317">
        <v>74.681579479999996</v>
      </c>
      <c r="M13317">
        <v>56.719564210000001</v>
      </c>
      <c r="N13317">
        <v>427.12543169999998</v>
      </c>
      <c r="O13317">
        <v>32.724231320000001</v>
      </c>
      <c r="P13317">
        <v>1443.1119550000001</v>
      </c>
      <c r="Q13317">
        <v>1191.668737</v>
      </c>
    </row>
    <row r="13318" spans="1:17">
      <c r="A13318" t="s">
        <v>25405</v>
      </c>
      <c r="B13318" t="s">
        <v>25406</v>
      </c>
      <c r="C13318">
        <v>18.124265350000002</v>
      </c>
      <c r="D13318">
        <v>39.864521179999997</v>
      </c>
      <c r="E13318">
        <v>29.198486849999998</v>
      </c>
      <c r="F13318">
        <v>47.050472550000002</v>
      </c>
      <c r="G13318">
        <v>20.79029212</v>
      </c>
      <c r="H13318">
        <v>28.837261160000001</v>
      </c>
      <c r="I13318">
        <v>132.1548554</v>
      </c>
      <c r="J13318">
        <v>73.85207115</v>
      </c>
      <c r="K13318">
        <v>232.56707259999999</v>
      </c>
      <c r="L13318">
        <v>16.359936990000001</v>
      </c>
      <c r="M13318">
        <v>238.5625378</v>
      </c>
      <c r="N13318">
        <v>34.94948085</v>
      </c>
      <c r="O13318">
        <v>90.325033469999994</v>
      </c>
      <c r="P13318">
        <v>119.64542729999999</v>
      </c>
      <c r="Q13318">
        <v>36.487668810000002</v>
      </c>
    </row>
    <row r="13319" spans="1:17">
      <c r="A13319" t="s">
        <v>25407</v>
      </c>
      <c r="B13319" t="s">
        <v>3919</v>
      </c>
      <c r="C13319">
        <v>3.036575971</v>
      </c>
      <c r="D13319">
        <v>6.278563675</v>
      </c>
      <c r="E13319">
        <v>5.788065982</v>
      </c>
      <c r="F13319">
        <v>5.6489418599999999</v>
      </c>
      <c r="G13319">
        <v>6.2049247090000001</v>
      </c>
      <c r="H13319">
        <v>1.652134754</v>
      </c>
      <c r="I13319">
        <v>4.7973230500000001</v>
      </c>
      <c r="J13319">
        <v>6.9290619700000002</v>
      </c>
      <c r="K13319">
        <v>7.9208658830000003</v>
      </c>
      <c r="L13319">
        <v>4.7967094670000003</v>
      </c>
      <c r="M13319">
        <v>0.971474795</v>
      </c>
      <c r="N13319">
        <v>6.6754556689999998</v>
      </c>
      <c r="O13319">
        <v>4.7641676049999999</v>
      </c>
      <c r="P13319">
        <v>8.7699658320000005</v>
      </c>
      <c r="Q13319">
        <v>4.52278702</v>
      </c>
    </row>
    <row r="13320" spans="1:17">
      <c r="A13320" t="s">
        <v>25408</v>
      </c>
      <c r="B13320" t="s">
        <v>1691</v>
      </c>
      <c r="C13320">
        <v>98.692241749999994</v>
      </c>
      <c r="D13320">
        <v>1.2948366979999999</v>
      </c>
      <c r="E13320">
        <v>0.73395662299999997</v>
      </c>
      <c r="F13320">
        <v>0.41736508900000002</v>
      </c>
      <c r="G13320">
        <v>0.51292367999999999</v>
      </c>
      <c r="H13320">
        <v>1.6559680130000001</v>
      </c>
      <c r="I13320">
        <v>337.45481690000003</v>
      </c>
      <c r="J13320">
        <v>1.5062090880000001</v>
      </c>
      <c r="K13320">
        <v>311.3155185</v>
      </c>
      <c r="L13320">
        <v>50.735163290000003</v>
      </c>
      <c r="M13320">
        <v>597.94521599999996</v>
      </c>
      <c r="N13320">
        <v>6.0475572450000001</v>
      </c>
      <c r="O13320">
        <v>605.71030029999997</v>
      </c>
      <c r="P13320">
        <v>1.5525749010000001</v>
      </c>
      <c r="Q13320">
        <v>189.76623079999999</v>
      </c>
    </row>
    <row r="13321" spans="1:17">
      <c r="A13321" t="s">
        <v>25409</v>
      </c>
      <c r="B13321" t="s">
        <v>6389</v>
      </c>
      <c r="C13321">
        <v>1.4962838119999999</v>
      </c>
      <c r="D13321">
        <v>0.99443089299999998</v>
      </c>
      <c r="E13321">
        <v>0.89144409499999999</v>
      </c>
      <c r="F13321">
        <v>0.61102022199999995</v>
      </c>
      <c r="G13321">
        <v>0.82681666700000001</v>
      </c>
      <c r="H13321">
        <v>1.1493111330000001</v>
      </c>
      <c r="I13321">
        <v>0.87282399300000002</v>
      </c>
      <c r="J13321">
        <v>6.2975242759999999</v>
      </c>
      <c r="K13321">
        <v>0.27151550299999999</v>
      </c>
      <c r="L13321">
        <v>1.134526065</v>
      </c>
      <c r="M13321">
        <v>0.57443727</v>
      </c>
      <c r="N13321">
        <v>1.4755984900000001</v>
      </c>
      <c r="O13321">
        <v>0.331420355</v>
      </c>
      <c r="P13321">
        <v>1.4816339789999999</v>
      </c>
      <c r="Q13321">
        <v>1.0285937039999999</v>
      </c>
    </row>
    <row r="13322" spans="1:17">
      <c r="A13322" t="s">
        <v>25410</v>
      </c>
      <c r="B13322" t="s">
        <v>25411</v>
      </c>
      <c r="C13322">
        <v>6.9995649489999998</v>
      </c>
      <c r="D13322">
        <v>1.356808252</v>
      </c>
      <c r="E13322">
        <v>2.4201735879999999</v>
      </c>
      <c r="F13322">
        <v>0.95277729600000005</v>
      </c>
      <c r="G13322">
        <v>1.51086732</v>
      </c>
      <c r="H13322">
        <v>1.0080822229999999</v>
      </c>
      <c r="I13322">
        <v>1.275950329</v>
      </c>
      <c r="J13322">
        <v>1.5528406299999999</v>
      </c>
      <c r="K13322">
        <v>3.9691885039999999</v>
      </c>
      <c r="L13322">
        <v>2.7642054549999999</v>
      </c>
      <c r="M13322">
        <v>10.07699279</v>
      </c>
      <c r="N13322">
        <v>1.94141242</v>
      </c>
      <c r="O13322">
        <v>7.7518659339999996</v>
      </c>
      <c r="P13322">
        <v>2.4941219139999999</v>
      </c>
      <c r="Q13322">
        <v>2.4058632389999999</v>
      </c>
    </row>
    <row r="13323" spans="1:17">
      <c r="A13323" t="e">
        <v>#N/A</v>
      </c>
      <c r="B13323" t="s">
        <v>25412</v>
      </c>
      <c r="C13323">
        <v>4.1297433200000002</v>
      </c>
      <c r="D13323">
        <v>0</v>
      </c>
      <c r="E13323">
        <v>0</v>
      </c>
      <c r="F13323">
        <v>0</v>
      </c>
      <c r="G13323">
        <v>0</v>
      </c>
      <c r="H13323">
        <v>0</v>
      </c>
      <c r="I13323">
        <v>0</v>
      </c>
      <c r="J13323">
        <v>0</v>
      </c>
      <c r="K13323">
        <v>2.8101854610000001</v>
      </c>
      <c r="L13323">
        <v>0</v>
      </c>
      <c r="M13323">
        <v>0</v>
      </c>
      <c r="N13323">
        <v>0.25454073999999999</v>
      </c>
      <c r="O13323">
        <v>2.286800451</v>
      </c>
      <c r="P13323">
        <v>0</v>
      </c>
      <c r="Q13323">
        <v>0</v>
      </c>
    </row>
    <row r="13324" spans="1:17">
      <c r="A13324" t="s">
        <v>25413</v>
      </c>
      <c r="B13324" t="s">
        <v>5185</v>
      </c>
      <c r="C13324">
        <v>3.770635205</v>
      </c>
      <c r="D13324">
        <v>3.6197284490000001</v>
      </c>
      <c r="E13324">
        <v>3.170993996</v>
      </c>
      <c r="F13324">
        <v>2.957337876</v>
      </c>
      <c r="G13324">
        <v>2.41843875</v>
      </c>
      <c r="H13324">
        <v>3.5168920670000001</v>
      </c>
      <c r="I13324">
        <v>4.7132495619999997</v>
      </c>
      <c r="J13324">
        <v>5.0076699070000004</v>
      </c>
      <c r="K13324">
        <v>2.36218488</v>
      </c>
      <c r="L13324">
        <v>5.3322725059999998</v>
      </c>
      <c r="M13324">
        <v>1.7233118110000001</v>
      </c>
      <c r="N13324">
        <v>2.1027278479999998</v>
      </c>
      <c r="O13324">
        <v>0.795408852</v>
      </c>
      <c r="P13324">
        <v>4.3640855380000003</v>
      </c>
      <c r="Q13324">
        <v>2.2217623999999998</v>
      </c>
    </row>
    <row r="13325" spans="1:17">
      <c r="A13325" t="s">
        <v>25414</v>
      </c>
      <c r="B13325" t="s">
        <v>2690</v>
      </c>
      <c r="C13325">
        <v>8.1681950479999994</v>
      </c>
      <c r="D13325">
        <v>15.806765390000001</v>
      </c>
      <c r="E13325">
        <v>12.34486718</v>
      </c>
      <c r="F13325">
        <v>11.44552133</v>
      </c>
      <c r="G13325">
        <v>11.36692547</v>
      </c>
      <c r="H13325">
        <v>5.9972779889999996</v>
      </c>
      <c r="I13325">
        <v>17.867758179999999</v>
      </c>
      <c r="J13325">
        <v>27.44035736</v>
      </c>
      <c r="K13325">
        <v>32.913554750000003</v>
      </c>
      <c r="L13325">
        <v>17.304987449999999</v>
      </c>
      <c r="M13325">
        <v>3.6892306370000001</v>
      </c>
      <c r="N13325">
        <v>13.74134999</v>
      </c>
      <c r="O13325">
        <v>2.9266788780000002</v>
      </c>
      <c r="P13325">
        <v>15.53486449</v>
      </c>
      <c r="Q13325">
        <v>10.569563219999999</v>
      </c>
    </row>
    <row r="13326" spans="1:17">
      <c r="A13326" t="s">
        <v>25415</v>
      </c>
      <c r="B13326" t="s">
        <v>4504</v>
      </c>
      <c r="C13326">
        <v>2.2964281670000002</v>
      </c>
      <c r="D13326">
        <v>5.6808823190000002</v>
      </c>
      <c r="E13326">
        <v>3.827556205</v>
      </c>
      <c r="F13326">
        <v>5.3140071979999997</v>
      </c>
      <c r="G13326">
        <v>2.8419428290000002</v>
      </c>
      <c r="H13326">
        <v>1.763910321</v>
      </c>
      <c r="I13326">
        <v>9.488624132</v>
      </c>
      <c r="J13326">
        <v>12.90627875</v>
      </c>
      <c r="K13326">
        <v>5.0352411720000001</v>
      </c>
      <c r="L13326">
        <v>7.0132426819999996</v>
      </c>
      <c r="M13326">
        <v>2.2040503239999998</v>
      </c>
      <c r="N13326">
        <v>6.9827672749999996</v>
      </c>
      <c r="O13326">
        <v>1.6954961639999999</v>
      </c>
      <c r="P13326">
        <v>11.312298520000001</v>
      </c>
      <c r="Q13326">
        <v>4.9990225959999997</v>
      </c>
    </row>
    <row r="13327" spans="1:17">
      <c r="A13327" t="s">
        <v>25416</v>
      </c>
      <c r="B13327" t="s">
        <v>2738</v>
      </c>
      <c r="C13327">
        <v>3.0068139550000001</v>
      </c>
      <c r="D13327">
        <v>0.79420803900000003</v>
      </c>
      <c r="E13327">
        <v>0.66438386599999999</v>
      </c>
      <c r="F13327">
        <v>0.31483539900000002</v>
      </c>
      <c r="G13327">
        <v>0.53919050999999996</v>
      </c>
      <c r="H13327">
        <v>0.488561831</v>
      </c>
      <c r="I13327">
        <v>4.2162458359999997</v>
      </c>
      <c r="J13327">
        <v>0.76234988999999997</v>
      </c>
      <c r="K13327">
        <v>2.3608390880000001</v>
      </c>
      <c r="L13327">
        <v>2.1190951710000001</v>
      </c>
      <c r="M13327">
        <v>3.5518271989999999</v>
      </c>
      <c r="N13327">
        <v>0.85535952800000004</v>
      </c>
      <c r="O13327">
        <v>3.586133443</v>
      </c>
      <c r="P13327">
        <v>0.88488412100000002</v>
      </c>
      <c r="Q13327">
        <v>1.033490397</v>
      </c>
    </row>
    <row r="13328" spans="1:17">
      <c r="A13328" t="s">
        <v>25417</v>
      </c>
      <c r="B13328" t="s">
        <v>6050</v>
      </c>
      <c r="C13328">
        <v>4.4278877630000002</v>
      </c>
      <c r="D13328">
        <v>0.71934529199999997</v>
      </c>
      <c r="E13328">
        <v>0.43966863899999997</v>
      </c>
      <c r="F13328">
        <v>0.401814585</v>
      </c>
      <c r="G13328">
        <v>0.25487111299999998</v>
      </c>
      <c r="H13328">
        <v>1.1337021899999999</v>
      </c>
      <c r="I13328">
        <v>1.291455086</v>
      </c>
      <c r="J13328">
        <v>3.2931067289999998</v>
      </c>
      <c r="K13328">
        <v>0.267828016</v>
      </c>
      <c r="L13328">
        <v>1.67867688</v>
      </c>
      <c r="M13328">
        <v>0.56663576299999996</v>
      </c>
      <c r="N13328">
        <v>1.2736134210000001</v>
      </c>
      <c r="O13328">
        <v>1.634596462</v>
      </c>
      <c r="P13328">
        <v>0.84147644300000002</v>
      </c>
      <c r="Q13328">
        <v>0.20292484799999999</v>
      </c>
    </row>
    <row r="13329" spans="1:17">
      <c r="A13329" t="s">
        <v>25418</v>
      </c>
      <c r="B13329" t="s">
        <v>1394</v>
      </c>
      <c r="C13329">
        <v>1.5409489999999999</v>
      </c>
      <c r="D13329">
        <v>1.152129822</v>
      </c>
      <c r="E13329">
        <v>1.2090448140000001</v>
      </c>
      <c r="F13329">
        <v>1.2847384150000001</v>
      </c>
      <c r="G13329">
        <v>0.89806404500000003</v>
      </c>
      <c r="H13329">
        <v>0.88771419600000001</v>
      </c>
      <c r="I13329">
        <v>1.4044975630000001</v>
      </c>
      <c r="J13329">
        <v>2.4662519490000001</v>
      </c>
      <c r="K13329">
        <v>1.5728649969999999</v>
      </c>
      <c r="L13329">
        <v>0.97366042900000005</v>
      </c>
      <c r="M13329">
        <v>0.73948081399999999</v>
      </c>
      <c r="N13329">
        <v>2.683125333</v>
      </c>
      <c r="O13329">
        <v>1.493246563</v>
      </c>
      <c r="P13329">
        <v>2.7742942890000002</v>
      </c>
      <c r="Q13329">
        <v>2.1185959859999999</v>
      </c>
    </row>
    <row r="13330" spans="1:17">
      <c r="A13330" t="s">
        <v>25419</v>
      </c>
      <c r="B13330" t="s">
        <v>4215</v>
      </c>
      <c r="C13330">
        <v>20.298001889999998</v>
      </c>
      <c r="D13330">
        <v>0.75632351099999995</v>
      </c>
      <c r="E13330">
        <v>0.52170468400000003</v>
      </c>
      <c r="F13330">
        <v>0.29572901200000001</v>
      </c>
      <c r="G13330">
        <v>0.578821378</v>
      </c>
      <c r="H13330">
        <v>0.71518835000000003</v>
      </c>
      <c r="I13330">
        <v>2.7156856540000001</v>
      </c>
      <c r="J13330">
        <v>0.96789542399999995</v>
      </c>
      <c r="K13330">
        <v>2.2246069579999999</v>
      </c>
      <c r="L13330">
        <v>5.844011461</v>
      </c>
      <c r="M13330">
        <v>1.548986116</v>
      </c>
      <c r="N13330">
        <v>0.78049467699999997</v>
      </c>
      <c r="O13330">
        <v>4.4684211420000004</v>
      </c>
      <c r="P13330">
        <v>0.46564887399999999</v>
      </c>
      <c r="Q13330">
        <v>1.0667813850000001</v>
      </c>
    </row>
    <row r="13331" spans="1:17">
      <c r="A13331" t="s">
        <v>25420</v>
      </c>
      <c r="B13331" t="s">
        <v>3270</v>
      </c>
      <c r="C13331">
        <v>15.227667110000001</v>
      </c>
      <c r="D13331">
        <v>4.9926884339999997</v>
      </c>
      <c r="E13331">
        <v>6.0265452589999997</v>
      </c>
      <c r="F13331">
        <v>10.11517843</v>
      </c>
      <c r="G13331">
        <v>5.2590661870000002</v>
      </c>
      <c r="H13331">
        <v>4.4446811070000001</v>
      </c>
      <c r="I13331">
        <v>7.9944498480000004</v>
      </c>
      <c r="J13331">
        <v>4.8646511759999997</v>
      </c>
      <c r="K13331">
        <v>3.039531964</v>
      </c>
      <c r="L13331">
        <v>6.5427683109999997</v>
      </c>
      <c r="M13331">
        <v>3.50762581</v>
      </c>
      <c r="N13331">
        <v>3.5290309020000001</v>
      </c>
      <c r="O13331">
        <v>6.071151639</v>
      </c>
      <c r="P13331">
        <v>9.4126867690000005</v>
      </c>
      <c r="Q13331">
        <v>6.699512972</v>
      </c>
    </row>
    <row r="13332" spans="1:17">
      <c r="A13332" t="e">
        <v>#N/A</v>
      </c>
      <c r="B13332" t="s">
        <v>25421</v>
      </c>
      <c r="C13332">
        <v>63.27832506</v>
      </c>
      <c r="D13332">
        <v>16.23167844</v>
      </c>
      <c r="E13332">
        <v>26.219548100000001</v>
      </c>
      <c r="F13332">
        <v>30.826955739999999</v>
      </c>
      <c r="G13332">
        <v>25.304590730000001</v>
      </c>
      <c r="H13332">
        <v>74.186179910000007</v>
      </c>
      <c r="I13332">
        <v>9.7136863739999999</v>
      </c>
      <c r="J13332">
        <v>2.111004543</v>
      </c>
      <c r="K13332">
        <v>4.5325571949999999</v>
      </c>
      <c r="L13332">
        <v>21.043628630000001</v>
      </c>
      <c r="M13332">
        <v>12.785861819999999</v>
      </c>
      <c r="N13332">
        <v>0.41054958000000003</v>
      </c>
      <c r="O13332">
        <v>22.13032694</v>
      </c>
      <c r="P13332">
        <v>17.988166199999998</v>
      </c>
      <c r="Q13332">
        <v>22.89450501</v>
      </c>
    </row>
    <row r="13333" spans="1:17">
      <c r="A13333" t="s">
        <v>25422</v>
      </c>
      <c r="B13333" t="s">
        <v>9071</v>
      </c>
      <c r="C13333">
        <v>25.374409350000001</v>
      </c>
      <c r="D13333">
        <v>16.812272449999998</v>
      </c>
      <c r="E13333">
        <v>8.1976532829999993</v>
      </c>
      <c r="F13333">
        <v>7.2564678950000001</v>
      </c>
      <c r="G13333">
        <v>13.627444089999999</v>
      </c>
      <c r="H13333">
        <v>18.59629468</v>
      </c>
      <c r="I13333">
        <v>23.764035440000001</v>
      </c>
      <c r="J13333">
        <v>10.092838860000001</v>
      </c>
      <c r="K13333">
        <v>31.89312323</v>
      </c>
      <c r="L13333">
        <v>35.154959300000002</v>
      </c>
      <c r="M13333">
        <v>24.577107560000002</v>
      </c>
      <c r="N13333">
        <v>7.5185652489999999</v>
      </c>
      <c r="O13333">
        <v>22.945348379999999</v>
      </c>
      <c r="P13333">
        <v>11.38597066</v>
      </c>
      <c r="Q13333">
        <v>20.00365433</v>
      </c>
    </row>
    <row r="13334" spans="1:17">
      <c r="A13334" t="s">
        <v>25423</v>
      </c>
      <c r="B13334" t="s">
        <v>3269</v>
      </c>
      <c r="C13334">
        <v>30.634733799999999</v>
      </c>
      <c r="D13334">
        <v>7.3134917530000001</v>
      </c>
      <c r="E13334">
        <v>8.1147762589999992</v>
      </c>
      <c r="F13334">
        <v>7.6770883059999999</v>
      </c>
      <c r="G13334">
        <v>6.5709987659999998</v>
      </c>
      <c r="H13334">
        <v>11.96115659</v>
      </c>
      <c r="I13334">
        <v>20.809904830000001</v>
      </c>
      <c r="J13334">
        <v>12.23936872</v>
      </c>
      <c r="K13334">
        <v>17.15986917</v>
      </c>
      <c r="L13334">
        <v>22.612739449999999</v>
      </c>
      <c r="M13334">
        <v>16.087079129999999</v>
      </c>
      <c r="N13334">
        <v>8.0484155400000006</v>
      </c>
      <c r="O13334">
        <v>22.513680560000001</v>
      </c>
      <c r="P13334">
        <v>9.3707720759999997</v>
      </c>
      <c r="Q13334">
        <v>19.190825180000001</v>
      </c>
    </row>
    <row r="13335" spans="1:17">
      <c r="A13335" t="e">
        <v>#N/A</v>
      </c>
      <c r="B13335" t="s">
        <v>25424</v>
      </c>
      <c r="C13335">
        <v>187.9404146</v>
      </c>
      <c r="D13335">
        <v>9.3131132700000006</v>
      </c>
      <c r="E13335">
        <v>5.2617316150000004</v>
      </c>
      <c r="F13335">
        <v>3.3660994290000001</v>
      </c>
      <c r="G13335">
        <v>4.270235778</v>
      </c>
      <c r="H13335">
        <v>1.8994603160000001</v>
      </c>
      <c r="I13335">
        <v>25.243951419999998</v>
      </c>
      <c r="J13335">
        <v>10.658676829999999</v>
      </c>
      <c r="K13335">
        <v>32.53308518</v>
      </c>
      <c r="L13335">
        <v>85.938651039999996</v>
      </c>
      <c r="M13335">
        <v>18.98738762</v>
      </c>
      <c r="N13335">
        <v>5.4871057619999997</v>
      </c>
      <c r="O13335">
        <v>38.341564439999999</v>
      </c>
      <c r="P13335">
        <v>5.9362145269999997</v>
      </c>
      <c r="Q13335">
        <v>11.89965889</v>
      </c>
    </row>
    <row r="13336" spans="1:17">
      <c r="A13336" t="s">
        <v>25425</v>
      </c>
      <c r="B13336" t="s">
        <v>2917</v>
      </c>
      <c r="C13336">
        <v>19.631243609999999</v>
      </c>
      <c r="D13336">
        <v>0.609917614</v>
      </c>
      <c r="E13336">
        <v>0.573071204</v>
      </c>
      <c r="F13336">
        <v>0.52140392300000005</v>
      </c>
      <c r="G13336">
        <v>0.62011249999999996</v>
      </c>
      <c r="H13336">
        <v>1.3332009140000001</v>
      </c>
      <c r="I13336">
        <v>4.5386847640000001</v>
      </c>
      <c r="J13336">
        <v>1.4719514570000001</v>
      </c>
      <c r="K13336">
        <v>4.1270356530000001</v>
      </c>
      <c r="L13336">
        <v>11.72343601</v>
      </c>
      <c r="M13336">
        <v>6.8932472440000003</v>
      </c>
      <c r="N13336">
        <v>1.4313305350000001</v>
      </c>
      <c r="O13336">
        <v>9.9426106549999993</v>
      </c>
      <c r="P13336">
        <v>0.82612318799999995</v>
      </c>
      <c r="Q13336">
        <v>3.5383623399999999</v>
      </c>
    </row>
    <row r="13337" spans="1:17">
      <c r="A13337" t="e">
        <v>#N/A</v>
      </c>
      <c r="B13337" t="s">
        <v>25426</v>
      </c>
      <c r="C13337">
        <v>297.50189740000002</v>
      </c>
      <c r="D13337">
        <v>0.53293772100000003</v>
      </c>
      <c r="E13337">
        <v>0.51186942499999999</v>
      </c>
      <c r="F13337">
        <v>0.109153127</v>
      </c>
      <c r="G13337">
        <v>0.41541517</v>
      </c>
      <c r="H13337">
        <v>0.30797075000000002</v>
      </c>
      <c r="I13337">
        <v>29.235366760000002</v>
      </c>
      <c r="J13337">
        <v>2.134778963</v>
      </c>
      <c r="K13337">
        <v>138.9632163</v>
      </c>
      <c r="L13337">
        <v>593.32408759999998</v>
      </c>
      <c r="M13337">
        <v>49.256601670000002</v>
      </c>
      <c r="N13337">
        <v>1.1862092719999999</v>
      </c>
      <c r="O13337">
        <v>333.02919179999998</v>
      </c>
      <c r="P13337">
        <v>0.48123680899999999</v>
      </c>
      <c r="Q13337">
        <v>85.443181820000007</v>
      </c>
    </row>
    <row r="13338" spans="1:17">
      <c r="A13338" t="s">
        <v>25427</v>
      </c>
      <c r="B13338" t="s">
        <v>4795</v>
      </c>
      <c r="C13338">
        <v>1.38234086</v>
      </c>
      <c r="D13338">
        <v>15.005504480000001</v>
      </c>
      <c r="E13338">
        <v>9.3018168400000008</v>
      </c>
      <c r="F13338">
        <v>17.405128340000001</v>
      </c>
      <c r="G13338">
        <v>7.3401600939999998</v>
      </c>
      <c r="H13338">
        <v>15.26323655</v>
      </c>
      <c r="I13338">
        <v>1.5119210590000001</v>
      </c>
      <c r="J13338">
        <v>4.1181370629999998</v>
      </c>
      <c r="K13338">
        <v>7.5251828239999998</v>
      </c>
      <c r="L13338">
        <v>3.493770644</v>
      </c>
      <c r="M13338">
        <v>0</v>
      </c>
      <c r="N13338">
        <v>10.224230540000001</v>
      </c>
      <c r="O13338">
        <v>1.5309124359999999</v>
      </c>
      <c r="P13338">
        <v>23.280082310000001</v>
      </c>
      <c r="Q13338">
        <v>19.71801219</v>
      </c>
    </row>
    <row r="13339" spans="1:17">
      <c r="A13339" t="s">
        <v>25427</v>
      </c>
      <c r="B13339" t="s">
        <v>25428</v>
      </c>
      <c r="C13339">
        <v>6.8260220159999996</v>
      </c>
      <c r="D13339">
        <v>38.338525769999997</v>
      </c>
      <c r="E13339">
        <v>47.886873629999997</v>
      </c>
      <c r="F13339">
        <v>46.649032480000002</v>
      </c>
      <c r="G13339">
        <v>22.950493250000001</v>
      </c>
      <c r="H13339">
        <v>37.395913530000001</v>
      </c>
      <c r="I13339">
        <v>20.201823189999999</v>
      </c>
      <c r="J13339">
        <v>49.146074059999997</v>
      </c>
      <c r="K13339">
        <v>10.747103689999999</v>
      </c>
      <c r="L13339">
        <v>9.7678447320000004</v>
      </c>
      <c r="M13339">
        <v>1.5415137249999999</v>
      </c>
      <c r="N13339">
        <v>31.208154839999999</v>
      </c>
      <c r="O13339">
        <v>5.3362382899999998</v>
      </c>
      <c r="P13339">
        <v>42.681692679999998</v>
      </c>
      <c r="Q13339">
        <v>43.059922700000001</v>
      </c>
    </row>
    <row r="13340" spans="1:17">
      <c r="A13340" t="e">
        <v>#N/A</v>
      </c>
      <c r="B13340" t="s">
        <v>25429</v>
      </c>
      <c r="C13340">
        <v>0</v>
      </c>
      <c r="D13340">
        <v>3.9777235709999998</v>
      </c>
      <c r="E13340">
        <v>5.3486645719999997</v>
      </c>
      <c r="F13340">
        <v>2.44408089</v>
      </c>
      <c r="G13340">
        <v>3.720675</v>
      </c>
      <c r="H13340">
        <v>6.8958667980000001</v>
      </c>
      <c r="I13340">
        <v>5.2369439580000003</v>
      </c>
      <c r="J13340">
        <v>3.1866990309999998</v>
      </c>
      <c r="K13340">
        <v>13.032744170000001</v>
      </c>
      <c r="L13340">
        <v>2.2690521299999999</v>
      </c>
      <c r="M13340">
        <v>13.786494490000001</v>
      </c>
      <c r="N13340">
        <v>5.3121545640000001</v>
      </c>
      <c r="O13340">
        <v>3.9770442620000002</v>
      </c>
      <c r="P13340">
        <v>3.771431947</v>
      </c>
      <c r="Q13340">
        <v>9.8744995539999998</v>
      </c>
    </row>
    <row r="13341" spans="1:17">
      <c r="A13341" t="s">
        <v>25430</v>
      </c>
      <c r="B13341" t="s">
        <v>4796</v>
      </c>
      <c r="C13341">
        <v>53.356702689999999</v>
      </c>
      <c r="D13341">
        <v>50.442932669999998</v>
      </c>
      <c r="E13341">
        <v>64.517145940000006</v>
      </c>
      <c r="F13341">
        <v>61.355806800000003</v>
      </c>
      <c r="G13341">
        <v>113.0176659</v>
      </c>
      <c r="H13341">
        <v>12.52144234</v>
      </c>
      <c r="I13341">
        <v>249.8548619</v>
      </c>
      <c r="J13341">
        <v>662.851946</v>
      </c>
      <c r="K13341">
        <v>135.90581979999999</v>
      </c>
      <c r="L13341">
        <v>197.23631330000001</v>
      </c>
      <c r="M13341">
        <v>17.970743649999999</v>
      </c>
      <c r="N13341">
        <v>463.14470390000002</v>
      </c>
      <c r="O13341">
        <v>24.361602770000001</v>
      </c>
      <c r="P13341">
        <v>135.10610879999999</v>
      </c>
      <c r="Q13341">
        <v>42.754798520000001</v>
      </c>
    </row>
    <row r="13342" spans="1:17">
      <c r="A13342" t="s">
        <v>25431</v>
      </c>
      <c r="B13342" t="s">
        <v>25432</v>
      </c>
      <c r="C13342">
        <v>5.3726062270000003</v>
      </c>
      <c r="D13342">
        <v>1.110864692</v>
      </c>
      <c r="E13342">
        <v>1.1050549089999999</v>
      </c>
      <c r="F13342">
        <v>1.291992456</v>
      </c>
      <c r="G13342">
        <v>1.0205233899999999</v>
      </c>
      <c r="H13342">
        <v>0.55023395100000005</v>
      </c>
      <c r="I13342">
        <v>5.4844838070000002</v>
      </c>
      <c r="J13342">
        <v>2.3838056500000002</v>
      </c>
      <c r="K13342">
        <v>3.168465828</v>
      </c>
      <c r="L13342">
        <v>3.734194638</v>
      </c>
      <c r="M13342">
        <v>5.5002493189999999</v>
      </c>
      <c r="N13342">
        <v>1.0596665649999999</v>
      </c>
      <c r="O13342">
        <v>2.9750222690000001</v>
      </c>
      <c r="P13342">
        <v>1.7464659769999999</v>
      </c>
      <c r="Q13342">
        <v>1.354210964</v>
      </c>
    </row>
    <row r="13343" spans="1:17">
      <c r="A13343" t="s">
        <v>25433</v>
      </c>
      <c r="B13343" t="s">
        <v>2176</v>
      </c>
      <c r="C13343">
        <v>1.7488326219999999</v>
      </c>
      <c r="D13343">
        <v>1.3836606490000001</v>
      </c>
      <c r="E13343">
        <v>0.71763907599999999</v>
      </c>
      <c r="F13343">
        <v>0.78216502799999998</v>
      </c>
      <c r="G13343">
        <v>0.51769827599999996</v>
      </c>
      <c r="H13343">
        <v>0.38379899899999997</v>
      </c>
      <c r="I13343">
        <v>1.4573467760000001</v>
      </c>
      <c r="J13343">
        <v>3.0404595369999998</v>
      </c>
      <c r="K13343">
        <v>2.0400620410000001</v>
      </c>
      <c r="L13343">
        <v>0.63143616400000002</v>
      </c>
      <c r="M13343">
        <v>1.918266021</v>
      </c>
      <c r="N13343">
        <v>4.4348295819999999</v>
      </c>
      <c r="O13343">
        <v>0.55336974000000005</v>
      </c>
      <c r="P13343">
        <v>3.261012585</v>
      </c>
      <c r="Q13343">
        <v>2.4044077860000002</v>
      </c>
    </row>
    <row r="13344" spans="1:17">
      <c r="A13344" t="s">
        <v>25434</v>
      </c>
      <c r="B13344" t="s">
        <v>2193</v>
      </c>
      <c r="C13344">
        <v>6.123259257</v>
      </c>
      <c r="D13344">
        <v>1.4659026719999999</v>
      </c>
      <c r="E13344">
        <v>1.1820492970000001</v>
      </c>
      <c r="F13344">
        <v>0.981373147</v>
      </c>
      <c r="G13344">
        <v>0.63953967599999995</v>
      </c>
      <c r="H13344">
        <v>0.70170783800000003</v>
      </c>
      <c r="I13344">
        <v>32.766123710000002</v>
      </c>
      <c r="J13344">
        <v>2.597926432</v>
      </c>
      <c r="K13344">
        <v>39.897487390000002</v>
      </c>
      <c r="L13344">
        <v>3.4322024930000001</v>
      </c>
      <c r="M13344">
        <v>100.6663023</v>
      </c>
      <c r="N13344">
        <v>3.414979191</v>
      </c>
      <c r="O13344">
        <v>37.571013020000002</v>
      </c>
      <c r="P13344">
        <v>2.4004296869999999</v>
      </c>
      <c r="Q13344">
        <v>2.0028243300000002</v>
      </c>
    </row>
    <row r="13345" spans="1:17">
      <c r="A13345" t="s">
        <v>25435</v>
      </c>
      <c r="B13345" t="s">
        <v>8909</v>
      </c>
      <c r="C13345">
        <v>9.1344730009999999</v>
      </c>
      <c r="D13345">
        <v>2.3076044769999999</v>
      </c>
      <c r="E13345">
        <v>2.5147381449999999</v>
      </c>
      <c r="F13345">
        <v>2.6067350889999998</v>
      </c>
      <c r="G13345">
        <v>2.5043930319999999</v>
      </c>
      <c r="H13345">
        <v>5.723810276</v>
      </c>
      <c r="I13345">
        <v>5.6088340409999997</v>
      </c>
      <c r="J13345">
        <v>3.2403141519999998</v>
      </c>
      <c r="K13345">
        <v>7.3789632459999996</v>
      </c>
      <c r="L13345">
        <v>8.2018706219999995</v>
      </c>
      <c r="M13345">
        <v>4.3066077079999996</v>
      </c>
      <c r="N13345">
        <v>2.3606999129999999</v>
      </c>
      <c r="O13345">
        <v>7.2765866099999998</v>
      </c>
      <c r="P13345">
        <v>2.5245324440000001</v>
      </c>
      <c r="Q13345">
        <v>3.3599929359999998</v>
      </c>
    </row>
    <row r="13346" spans="1:17">
      <c r="A13346" t="s">
        <v>25436</v>
      </c>
      <c r="B13346" t="s">
        <v>3575</v>
      </c>
      <c r="C13346">
        <v>3.5047326619999999</v>
      </c>
      <c r="D13346">
        <v>6.5563986810000001</v>
      </c>
      <c r="E13346">
        <v>4.2050439290000003</v>
      </c>
      <c r="F13346">
        <v>6.5198536880000004</v>
      </c>
      <c r="G13346">
        <v>3.5975880779999998</v>
      </c>
      <c r="H13346">
        <v>4.9353728429999997</v>
      </c>
      <c r="I13346">
        <v>9.6541493999999997</v>
      </c>
      <c r="J13346">
        <v>9.6017364569999994</v>
      </c>
      <c r="K13346">
        <v>5.6530526329999997</v>
      </c>
      <c r="L13346">
        <v>3.8138476400000001</v>
      </c>
      <c r="M13346">
        <v>5.6062477590000004</v>
      </c>
      <c r="N13346">
        <v>7.3686003800000002</v>
      </c>
      <c r="O13346">
        <v>3.6657810149999999</v>
      </c>
      <c r="P13346">
        <v>11.217514299999999</v>
      </c>
      <c r="Q13346">
        <v>5.3539247940000001</v>
      </c>
    </row>
    <row r="13347" spans="1:17">
      <c r="A13347" t="s">
        <v>25437</v>
      </c>
      <c r="B13347" t="s">
        <v>4207</v>
      </c>
      <c r="C13347">
        <v>60.718388269999998</v>
      </c>
      <c r="D13347">
        <v>33.092151629999996</v>
      </c>
      <c r="E13347">
        <v>37.923029960000001</v>
      </c>
      <c r="F13347">
        <v>21.498003390000001</v>
      </c>
      <c r="G13347">
        <v>33.189426589999997</v>
      </c>
      <c r="H13347">
        <v>23.362078459999999</v>
      </c>
      <c r="I13347">
        <v>266.56280650000002</v>
      </c>
      <c r="J13347">
        <v>1057.991051</v>
      </c>
      <c r="K13347">
        <v>39.494498370000002</v>
      </c>
      <c r="L13347">
        <v>37.260493429999997</v>
      </c>
      <c r="M13347">
        <v>29.637858080000001</v>
      </c>
      <c r="N13347">
        <v>460.74167010000002</v>
      </c>
      <c r="O13347">
        <v>39.473060029999999</v>
      </c>
      <c r="P13347">
        <v>503.46626409999999</v>
      </c>
      <c r="Q13347">
        <v>109.5413375</v>
      </c>
    </row>
    <row r="13348" spans="1:17">
      <c r="A13348" t="s">
        <v>25370</v>
      </c>
      <c r="B13348" t="s">
        <v>25438</v>
      </c>
      <c r="C13348">
        <v>0</v>
      </c>
      <c r="D13348">
        <v>0</v>
      </c>
      <c r="E13348">
        <v>0</v>
      </c>
      <c r="F13348">
        <v>0</v>
      </c>
      <c r="G13348">
        <v>0</v>
      </c>
      <c r="H13348">
        <v>0</v>
      </c>
      <c r="I13348">
        <v>4.2813878330000001</v>
      </c>
      <c r="J13348">
        <v>0.620295174</v>
      </c>
      <c r="K13348">
        <v>0</v>
      </c>
      <c r="L13348">
        <v>1.2366871800000001</v>
      </c>
      <c r="M13348">
        <v>0</v>
      </c>
      <c r="N13348">
        <v>0.12063542200000001</v>
      </c>
      <c r="O13348">
        <v>1.0837916830000001</v>
      </c>
      <c r="P13348">
        <v>0</v>
      </c>
      <c r="Q13348">
        <v>0</v>
      </c>
    </row>
    <row r="13349" spans="1:17">
      <c r="A13349" t="s">
        <v>25439</v>
      </c>
      <c r="B13349" t="s">
        <v>25440</v>
      </c>
      <c r="C13349">
        <v>548.73806500000001</v>
      </c>
      <c r="D13349">
        <v>988.87789320000002</v>
      </c>
      <c r="E13349">
        <v>38.023654110000003</v>
      </c>
      <c r="F13349">
        <v>58.878431829999997</v>
      </c>
      <c r="G13349">
        <v>22.4624849</v>
      </c>
      <c r="H13349">
        <v>63.781495810000003</v>
      </c>
      <c r="I13349">
        <v>27.626080510000001</v>
      </c>
      <c r="J13349">
        <v>16.970668939999999</v>
      </c>
      <c r="K13349">
        <v>138.93373579999999</v>
      </c>
      <c r="L13349">
        <v>143.23825260000001</v>
      </c>
      <c r="M13349">
        <v>9.6969227290000006</v>
      </c>
      <c r="N13349">
        <v>10.508562639999999</v>
      </c>
      <c r="O13349">
        <v>721.00650289999999</v>
      </c>
      <c r="P13349">
        <v>0.37895559099999998</v>
      </c>
      <c r="Q13349">
        <v>17.363416650000001</v>
      </c>
    </row>
    <row r="13350" spans="1:17">
      <c r="A13350" t="s">
        <v>25441</v>
      </c>
      <c r="B13350" t="s">
        <v>3257</v>
      </c>
      <c r="C13350">
        <v>16.15622041</v>
      </c>
      <c r="D13350">
        <v>7.1414048010000002</v>
      </c>
      <c r="E13350">
        <v>5.5294303429999996</v>
      </c>
      <c r="F13350">
        <v>5.3630865209999996</v>
      </c>
      <c r="G13350">
        <v>4.3295730649999999</v>
      </c>
      <c r="H13350">
        <v>11.56097986</v>
      </c>
      <c r="I13350">
        <v>67.570976479999999</v>
      </c>
      <c r="J13350">
        <v>10.974886290000001</v>
      </c>
      <c r="K13350">
        <v>24.580695859999999</v>
      </c>
      <c r="L13350">
        <v>9.8713607620000001</v>
      </c>
      <c r="M13350">
        <v>141.45849050000001</v>
      </c>
      <c r="N13350">
        <v>6.5197000640000002</v>
      </c>
      <c r="O13350">
        <v>89.969709550000005</v>
      </c>
      <c r="P13350">
        <v>7.2832691130000002</v>
      </c>
      <c r="Q13350">
        <v>8.4345063319999998</v>
      </c>
    </row>
    <row r="13351" spans="1:17">
      <c r="A13351" t="e">
        <v>#N/A</v>
      </c>
      <c r="B13351" t="s">
        <v>25442</v>
      </c>
      <c r="C13351">
        <v>14.136040700000001</v>
      </c>
      <c r="D13351">
        <v>0.22368616699999999</v>
      </c>
      <c r="E13351">
        <v>5.3710830000000001E-2</v>
      </c>
      <c r="F13351">
        <v>6.8721101000000007E-2</v>
      </c>
      <c r="G13351">
        <v>0.17435925999999999</v>
      </c>
      <c r="H13351">
        <v>0.19389356499999999</v>
      </c>
      <c r="I13351">
        <v>1.4724903549999999</v>
      </c>
      <c r="J13351">
        <v>0.51200892600000003</v>
      </c>
      <c r="K13351">
        <v>1.37417382</v>
      </c>
      <c r="L13351">
        <v>3.1899877139999999</v>
      </c>
      <c r="M13351">
        <v>4.8454977570000004</v>
      </c>
      <c r="N13351">
        <v>0.373409398</v>
      </c>
      <c r="O13351">
        <v>8.3867987189999997</v>
      </c>
      <c r="P13351">
        <v>7.5744791000000006E-2</v>
      </c>
      <c r="Q13351">
        <v>1.735280331</v>
      </c>
    </row>
    <row r="13352" spans="1:17">
      <c r="A13352" t="s">
        <v>25443</v>
      </c>
      <c r="B13352" t="s">
        <v>25444</v>
      </c>
      <c r="C13352">
        <v>5.4819601589999998</v>
      </c>
      <c r="D13352">
        <v>2.8336880299999998</v>
      </c>
      <c r="E13352">
        <v>2.138451544</v>
      </c>
      <c r="F13352">
        <v>4.9746779170000002</v>
      </c>
      <c r="G13352">
        <v>5.3642475110000003</v>
      </c>
      <c r="H13352">
        <v>8.4215010449999994</v>
      </c>
      <c r="I13352">
        <v>2.664816616</v>
      </c>
      <c r="J13352">
        <v>4.8646511759999997</v>
      </c>
      <c r="K13352">
        <v>3.3158530509999999</v>
      </c>
      <c r="L13352">
        <v>2.3092123450000002</v>
      </c>
      <c r="M13352">
        <v>3.50762581</v>
      </c>
      <c r="N13352">
        <v>2.9283447909999998</v>
      </c>
      <c r="O13352">
        <v>2.0237172129999998</v>
      </c>
      <c r="P13352">
        <v>6.3055862820000002</v>
      </c>
      <c r="Q13352">
        <v>6.2807934110000003</v>
      </c>
    </row>
    <row r="13353" spans="1:17">
      <c r="A13353" t="e">
        <v>#N/A</v>
      </c>
      <c r="B13353" t="s">
        <v>25445</v>
      </c>
      <c r="C13353">
        <v>0</v>
      </c>
      <c r="D13353">
        <v>0.111028692</v>
      </c>
      <c r="E13353">
        <v>0.106639464</v>
      </c>
      <c r="F13353">
        <v>0.20466211300000001</v>
      </c>
      <c r="G13353">
        <v>0</v>
      </c>
      <c r="H13353">
        <v>0.192481719</v>
      </c>
      <c r="I13353">
        <v>0.73088416899999997</v>
      </c>
      <c r="J13353">
        <v>0.12707017600000001</v>
      </c>
      <c r="K13353">
        <v>0.227361283</v>
      </c>
      <c r="L13353">
        <v>0.63335193000000001</v>
      </c>
      <c r="M13353">
        <v>0</v>
      </c>
      <c r="N13353">
        <v>0.123563466</v>
      </c>
      <c r="O13353">
        <v>3.3302919179999999</v>
      </c>
      <c r="P13353">
        <v>0.150386503</v>
      </c>
      <c r="Q13353">
        <v>1.3781158360000001</v>
      </c>
    </row>
    <row r="13354" spans="1:17">
      <c r="A13354" t="e">
        <v>#N/A</v>
      </c>
      <c r="B13354" t="s">
        <v>25446</v>
      </c>
      <c r="C13354">
        <v>25.00068826</v>
      </c>
      <c r="D13354">
        <v>0</v>
      </c>
      <c r="E13354">
        <v>0.197019995</v>
      </c>
      <c r="F13354">
        <v>0</v>
      </c>
      <c r="G13354">
        <v>0.15989447900000001</v>
      </c>
      <c r="H13354">
        <v>0</v>
      </c>
      <c r="I13354">
        <v>16.203997000000001</v>
      </c>
      <c r="J13354">
        <v>0</v>
      </c>
      <c r="K13354">
        <v>1.6802304699999999</v>
      </c>
      <c r="L13354">
        <v>4.6805559639999998</v>
      </c>
      <c r="M13354">
        <v>5.3322204019999999</v>
      </c>
      <c r="N13354">
        <v>1.2555821229999999</v>
      </c>
      <c r="O13354">
        <v>11.28018159</v>
      </c>
      <c r="P13354">
        <v>0.13892206100000001</v>
      </c>
      <c r="Q13354">
        <v>6.3652883899999999</v>
      </c>
    </row>
    <row r="13355" spans="1:17">
      <c r="A13355" t="e">
        <v>#N/A</v>
      </c>
      <c r="B13355" t="s">
        <v>25447</v>
      </c>
      <c r="C13355">
        <v>3.303794656</v>
      </c>
      <c r="D13355">
        <v>0</v>
      </c>
      <c r="E13355">
        <v>0.35148367200000002</v>
      </c>
      <c r="F13355">
        <v>0</v>
      </c>
      <c r="G13355">
        <v>0</v>
      </c>
      <c r="H13355">
        <v>0</v>
      </c>
      <c r="I13355">
        <v>0</v>
      </c>
      <c r="J13355">
        <v>0</v>
      </c>
      <c r="K13355">
        <v>1.4987655790000001</v>
      </c>
      <c r="L13355">
        <v>0</v>
      </c>
      <c r="M13355">
        <v>0</v>
      </c>
      <c r="N13355">
        <v>0</v>
      </c>
      <c r="O13355">
        <v>0</v>
      </c>
      <c r="P13355">
        <v>0</v>
      </c>
      <c r="Q13355">
        <v>0</v>
      </c>
    </row>
    <row r="13356" spans="1:17">
      <c r="A13356" t="s">
        <v>25448</v>
      </c>
      <c r="B13356" t="s">
        <v>5706</v>
      </c>
      <c r="C13356">
        <v>6.1721707229999998</v>
      </c>
      <c r="D13356">
        <v>18.02405993</v>
      </c>
      <c r="E13356">
        <v>10.08844099</v>
      </c>
      <c r="F13356">
        <v>9.3944359189999993</v>
      </c>
      <c r="G13356">
        <v>4.6508437499999999</v>
      </c>
      <c r="H13356">
        <v>11.42127938</v>
      </c>
      <c r="I13356">
        <v>4.0913624669999997</v>
      </c>
      <c r="J13356">
        <v>7.3976941800000002</v>
      </c>
      <c r="K13356">
        <v>5.6000072589999998</v>
      </c>
      <c r="L13356">
        <v>13.47249702</v>
      </c>
      <c r="M13356">
        <v>4.3082795279999999</v>
      </c>
      <c r="N13356">
        <v>5.5334943379999997</v>
      </c>
      <c r="O13356">
        <v>9.9426106549999993</v>
      </c>
      <c r="P13356">
        <v>0.67346998999999996</v>
      </c>
      <c r="Q13356">
        <v>10.41451125</v>
      </c>
    </row>
    <row r="13357" spans="1:17">
      <c r="A13357" t="e">
        <v>#N/A</v>
      </c>
      <c r="B13357" t="s">
        <v>25449</v>
      </c>
      <c r="C13357">
        <v>0</v>
      </c>
      <c r="D13357">
        <v>10.59330593</v>
      </c>
      <c r="E13357">
        <v>8.7870917970000004</v>
      </c>
      <c r="F13357">
        <v>7.6924230099999997</v>
      </c>
      <c r="G13357">
        <v>2.2519874999999998</v>
      </c>
      <c r="H13357">
        <v>1.6695256460000001</v>
      </c>
      <c r="I13357">
        <v>0</v>
      </c>
      <c r="J13357">
        <v>8.2662493670000003</v>
      </c>
      <c r="K13357">
        <v>5.9161799180000001</v>
      </c>
      <c r="L13357">
        <v>2.746747316</v>
      </c>
      <c r="M13357">
        <v>0</v>
      </c>
      <c r="N13357">
        <v>8.0381286169999999</v>
      </c>
      <c r="O13357">
        <v>0</v>
      </c>
      <c r="P13357">
        <v>0</v>
      </c>
      <c r="Q13357">
        <v>2.9883353910000001</v>
      </c>
    </row>
    <row r="13358" spans="1:17">
      <c r="A13358" t="e">
        <v>#N/A</v>
      </c>
      <c r="B13358" t="s">
        <v>25450</v>
      </c>
      <c r="C13358">
        <v>2.472900192</v>
      </c>
      <c r="D13358">
        <v>0.54783019200000005</v>
      </c>
      <c r="E13358">
        <v>0</v>
      </c>
      <c r="F13358">
        <v>0</v>
      </c>
      <c r="G13358">
        <v>0.42702357800000001</v>
      </c>
      <c r="H13358">
        <v>0</v>
      </c>
      <c r="I13358">
        <v>0</v>
      </c>
      <c r="J13358">
        <v>0</v>
      </c>
      <c r="K13358">
        <v>0</v>
      </c>
      <c r="L13358">
        <v>0</v>
      </c>
      <c r="M13358">
        <v>0</v>
      </c>
      <c r="N13358">
        <v>0</v>
      </c>
      <c r="O13358">
        <v>0</v>
      </c>
      <c r="P13358">
        <v>0</v>
      </c>
      <c r="Q13358">
        <v>0</v>
      </c>
    </row>
    <row r="13359" spans="1:17">
      <c r="A13359" t="s">
        <v>25451</v>
      </c>
      <c r="B13359" t="s">
        <v>25452</v>
      </c>
      <c r="C13359">
        <v>213.14804229999999</v>
      </c>
      <c r="D13359">
        <v>14.884384969999999</v>
      </c>
      <c r="E13359">
        <v>18.547788440000001</v>
      </c>
      <c r="F13359">
        <v>11.90503917</v>
      </c>
      <c r="G13359">
        <v>15.002721770000001</v>
      </c>
      <c r="H13359">
        <v>20.02025845</v>
      </c>
      <c r="I13359">
        <v>95.447526980000006</v>
      </c>
      <c r="J13359">
        <v>29.2236455</v>
      </c>
      <c r="K13359">
        <v>73.571942879999995</v>
      </c>
      <c r="L13359">
        <v>118.2102965</v>
      </c>
      <c r="M13359">
        <v>93.392382019999999</v>
      </c>
      <c r="N13359">
        <v>31.20176807</v>
      </c>
      <c r="O13359">
        <v>146.25259539999999</v>
      </c>
      <c r="P13359">
        <v>20.942744220000002</v>
      </c>
      <c r="Q13359">
        <v>41.807356980000002</v>
      </c>
    </row>
    <row r="13360" spans="1:17">
      <c r="A13360" t="s">
        <v>25453</v>
      </c>
      <c r="B13360" t="s">
        <v>25454</v>
      </c>
      <c r="C13360">
        <v>14.04376049</v>
      </c>
      <c r="D13360">
        <v>3.3056108740000001</v>
      </c>
      <c r="E13360">
        <v>5.6028215499999998</v>
      </c>
      <c r="F13360">
        <v>2.2103218249999999</v>
      </c>
      <c r="G13360">
        <v>5.5322470109999999</v>
      </c>
      <c r="H13360">
        <v>3.370986958</v>
      </c>
      <c r="I13360">
        <v>7.6801090990000001</v>
      </c>
      <c r="J13360">
        <v>6.1198941470000001</v>
      </c>
      <c r="K13360">
        <v>8.1627774639999995</v>
      </c>
      <c r="L13360">
        <v>16.360806270000001</v>
      </c>
      <c r="M13360">
        <v>5.8969862180000003</v>
      </c>
      <c r="N13360">
        <v>5.7887054469999999</v>
      </c>
      <c r="O13360">
        <v>7.7765796409999997</v>
      </c>
      <c r="P13360">
        <v>2.6996055299999999</v>
      </c>
      <c r="Q13360">
        <v>2.7152250370000002</v>
      </c>
    </row>
    <row r="13361" spans="1:17">
      <c r="A13361" t="s">
        <v>25455</v>
      </c>
      <c r="B13361" t="s">
        <v>25456</v>
      </c>
      <c r="C13361">
        <v>3.0199219890000002</v>
      </c>
      <c r="D13361">
        <v>0</v>
      </c>
      <c r="E13361">
        <v>0.80320765999999999</v>
      </c>
      <c r="F13361">
        <v>0</v>
      </c>
      <c r="G13361">
        <v>0.39111300300000001</v>
      </c>
      <c r="H13361">
        <v>0.28995418000000001</v>
      </c>
      <c r="I13361">
        <v>1.1010028430000001</v>
      </c>
      <c r="J13361">
        <v>1.4356374590000001</v>
      </c>
      <c r="K13361">
        <v>1.3699868180000001</v>
      </c>
      <c r="L13361">
        <v>2.3852010510000001</v>
      </c>
      <c r="M13361">
        <v>1.44922017</v>
      </c>
      <c r="N13361">
        <v>1.5821545050000001</v>
      </c>
      <c r="O13361">
        <v>3.344497917</v>
      </c>
      <c r="P13361">
        <v>1.132710039</v>
      </c>
      <c r="Q13361">
        <v>3.1139875190000001</v>
      </c>
    </row>
    <row r="13362" spans="1:17">
      <c r="A13362" t="s">
        <v>25457</v>
      </c>
      <c r="B13362" t="s">
        <v>25458</v>
      </c>
      <c r="C13362">
        <v>282.51926200000003</v>
      </c>
      <c r="D13362">
        <v>32.357547840000002</v>
      </c>
      <c r="E13362">
        <v>20.520243440000002</v>
      </c>
      <c r="F13362">
        <v>12.637224440000001</v>
      </c>
      <c r="G13362">
        <v>21.006911819999999</v>
      </c>
      <c r="H13362">
        <v>20.59405181</v>
      </c>
      <c r="I13362">
        <v>208.9195569</v>
      </c>
      <c r="J13362">
        <v>34.394646109999996</v>
      </c>
      <c r="K13362">
        <v>122.1740837</v>
      </c>
      <c r="L13362">
        <v>135.02179390000001</v>
      </c>
      <c r="M13362">
        <v>903.33600509999997</v>
      </c>
      <c r="N13362">
        <v>55.989096779999997</v>
      </c>
      <c r="O13362">
        <v>1162.013717</v>
      </c>
      <c r="P13362">
        <v>39.925284900000001</v>
      </c>
      <c r="Q13362">
        <v>270.13741149999998</v>
      </c>
    </row>
    <row r="13363" spans="1:17">
      <c r="A13363" t="e">
        <v>#N/A</v>
      </c>
      <c r="B13363" t="s">
        <v>25459</v>
      </c>
      <c r="C13363">
        <v>326.0323674</v>
      </c>
      <c r="D13363">
        <v>1.926055624</v>
      </c>
      <c r="E13363">
        <v>3.8539876300000002</v>
      </c>
      <c r="F13363">
        <v>2.1696577719999999</v>
      </c>
      <c r="G13363">
        <v>4.003533333</v>
      </c>
      <c r="H13363">
        <v>6.1215940350000002</v>
      </c>
      <c r="I13363">
        <v>16.905222599999998</v>
      </c>
      <c r="J13363">
        <v>5.1434440510000003</v>
      </c>
      <c r="K13363">
        <v>28.26619294</v>
      </c>
      <c r="L13363">
        <v>140.0841131</v>
      </c>
      <c r="M13363">
        <v>94.57051482</v>
      </c>
      <c r="N13363">
        <v>8.3953787769999995</v>
      </c>
      <c r="O13363">
        <v>179.73449160000001</v>
      </c>
      <c r="P13363">
        <v>3.4784134240000002</v>
      </c>
      <c r="Q13363">
        <v>70.723937599999999</v>
      </c>
    </row>
    <row r="13364" spans="1:17">
      <c r="A13364" t="e">
        <v>#N/A</v>
      </c>
      <c r="B13364" t="s">
        <v>25460</v>
      </c>
      <c r="C13364">
        <v>8.7866879149999999</v>
      </c>
      <c r="D13364">
        <v>0</v>
      </c>
      <c r="E13364">
        <v>0</v>
      </c>
      <c r="F13364">
        <v>0</v>
      </c>
      <c r="G13364">
        <v>0</v>
      </c>
      <c r="H13364">
        <v>0</v>
      </c>
      <c r="I13364">
        <v>6.4068995229999999</v>
      </c>
      <c r="J13364">
        <v>0.27847294</v>
      </c>
      <c r="K13364">
        <v>8.9686770029999998</v>
      </c>
      <c r="L13364">
        <v>19.43177622</v>
      </c>
      <c r="M13364">
        <v>8.4332280110000006</v>
      </c>
      <c r="N13364">
        <v>2.1663041660000002</v>
      </c>
      <c r="O13364">
        <v>41.357029429999997</v>
      </c>
      <c r="P13364">
        <v>0</v>
      </c>
      <c r="Q13364">
        <v>0</v>
      </c>
    </row>
    <row r="13365" spans="1:17">
      <c r="A13365" t="s">
        <v>25457</v>
      </c>
      <c r="B13365" t="s">
        <v>25461</v>
      </c>
      <c r="C13365">
        <v>5.3478690469999997</v>
      </c>
      <c r="D13365">
        <v>1.8429165320000001</v>
      </c>
      <c r="E13365">
        <v>1.580412194</v>
      </c>
      <c r="F13365">
        <v>1.294132039</v>
      </c>
      <c r="G13365">
        <v>1.4365196039999999</v>
      </c>
      <c r="H13365">
        <v>6.1616306209999996</v>
      </c>
      <c r="I13365">
        <v>1.733089367</v>
      </c>
      <c r="J13365">
        <v>2.7871334800000001</v>
      </c>
      <c r="K13365">
        <v>2.1564972359999999</v>
      </c>
      <c r="L13365">
        <v>10.13727606</v>
      </c>
      <c r="M13365">
        <v>0</v>
      </c>
      <c r="N13365">
        <v>0.95223873800000003</v>
      </c>
      <c r="O13365">
        <v>2.6322882879999998</v>
      </c>
      <c r="P13365">
        <v>1.5155497339999999</v>
      </c>
      <c r="Q13365">
        <v>4.0847749950000001</v>
      </c>
    </row>
    <row r="13366" spans="1:17">
      <c r="A13366" t="s">
        <v>25462</v>
      </c>
      <c r="B13366" t="s">
        <v>25463</v>
      </c>
      <c r="C13366">
        <v>25.14303391</v>
      </c>
      <c r="D13366">
        <v>9.3297899879999999</v>
      </c>
      <c r="E13366">
        <v>8.9609611939999994</v>
      </c>
      <c r="F13366">
        <v>8.8556081550000005</v>
      </c>
      <c r="G13366">
        <v>9.3889940539999994</v>
      </c>
      <c r="H13366">
        <v>16.1743238</v>
      </c>
      <c r="I13366">
        <v>16.499960420000001</v>
      </c>
      <c r="J13366">
        <v>18.447030869999999</v>
      </c>
      <c r="K13366">
        <v>17.822079280000001</v>
      </c>
      <c r="L13366">
        <v>25.61749494</v>
      </c>
      <c r="M13366">
        <v>9.6526445429999992</v>
      </c>
      <c r="N13366">
        <v>9.6857206819999995</v>
      </c>
      <c r="O13366">
        <v>9.0497430310000002</v>
      </c>
      <c r="P13366">
        <v>6.2242158019999998</v>
      </c>
      <c r="Q13366">
        <v>17.284131639999998</v>
      </c>
    </row>
    <row r="13367" spans="1:17">
      <c r="A13367" t="e">
        <v>#N/A</v>
      </c>
      <c r="B13367" t="s">
        <v>25464</v>
      </c>
      <c r="C13367">
        <v>258.98390310000002</v>
      </c>
      <c r="D13367">
        <v>312.45355740000002</v>
      </c>
      <c r="E13367">
        <v>311.27155690000001</v>
      </c>
      <c r="F13367">
        <v>538.79556090000005</v>
      </c>
      <c r="G13367">
        <v>312.44736180000001</v>
      </c>
      <c r="H13367">
        <v>827.97153219999996</v>
      </c>
      <c r="I13367">
        <v>331.74708550000003</v>
      </c>
      <c r="J13367">
        <v>258.65888200000001</v>
      </c>
      <c r="K13367">
        <v>390.56814880000002</v>
      </c>
      <c r="L13367">
        <v>594.85701400000005</v>
      </c>
      <c r="M13367">
        <v>329.18176460000001</v>
      </c>
      <c r="N13367">
        <v>245.9122399</v>
      </c>
      <c r="O13367">
        <v>275.19124069999998</v>
      </c>
      <c r="P13367">
        <v>214.75702369999999</v>
      </c>
      <c r="Q13367">
        <v>572.59545079999998</v>
      </c>
    </row>
    <row r="13368" spans="1:17">
      <c r="A13368" t="e">
        <v>#N/A</v>
      </c>
      <c r="B13368" t="s">
        <v>25465</v>
      </c>
      <c r="C13368">
        <v>3.7667642219999999</v>
      </c>
      <c r="D13368">
        <v>4.0964615880000004</v>
      </c>
      <c r="E13368">
        <v>5.5374707839999999</v>
      </c>
      <c r="F13368">
        <v>3.3560513709999999</v>
      </c>
      <c r="G13368">
        <v>5.0853338519999998</v>
      </c>
      <c r="H13368">
        <v>4.0769096410000003</v>
      </c>
      <c r="I13368">
        <v>7.9900305830000002</v>
      </c>
      <c r="J13368">
        <v>8.9425373199999996</v>
      </c>
      <c r="K13368">
        <v>6.3691323329999996</v>
      </c>
      <c r="L13368">
        <v>4.760117653</v>
      </c>
      <c r="M13368">
        <v>2.6292651180000002</v>
      </c>
      <c r="N13368">
        <v>4.5167262240000001</v>
      </c>
      <c r="O13368">
        <v>4.1716094459999997</v>
      </c>
      <c r="P13368">
        <v>5.9082193189999996</v>
      </c>
      <c r="Q13368">
        <v>6.8265870670000002</v>
      </c>
    </row>
    <row r="13369" spans="1:17">
      <c r="A13369" t="e">
        <v>#N/A</v>
      </c>
      <c r="B13369" t="s">
        <v>25466</v>
      </c>
      <c r="C13369">
        <v>4.5548639560000002</v>
      </c>
      <c r="D13369">
        <v>0</v>
      </c>
      <c r="E13369">
        <v>0</v>
      </c>
      <c r="F13369">
        <v>0</v>
      </c>
      <c r="G13369">
        <v>0</v>
      </c>
      <c r="H13369">
        <v>0.58310638400000003</v>
      </c>
      <c r="I13369">
        <v>2.2141491000000002</v>
      </c>
      <c r="J13369">
        <v>0.19247394400000001</v>
      </c>
      <c r="K13369">
        <v>0.688770946</v>
      </c>
      <c r="L13369">
        <v>0.95934189299999995</v>
      </c>
      <c r="M13369">
        <v>0</v>
      </c>
      <c r="N13369">
        <v>0</v>
      </c>
      <c r="O13369">
        <v>0</v>
      </c>
      <c r="P13369">
        <v>0.22779131999999999</v>
      </c>
      <c r="Q13369">
        <v>0</v>
      </c>
    </row>
    <row r="13370" spans="1:17">
      <c r="A13370" t="e">
        <v>#N/A</v>
      </c>
      <c r="B13370" t="s">
        <v>25467</v>
      </c>
      <c r="C13370">
        <v>2172.8803309999998</v>
      </c>
      <c r="D13370">
        <v>226.1386846</v>
      </c>
      <c r="E13370">
        <v>168.64456949999999</v>
      </c>
      <c r="F13370">
        <v>159.99329520000001</v>
      </c>
      <c r="G13370">
        <v>224.54432629999999</v>
      </c>
      <c r="H13370">
        <v>303.38277570000002</v>
      </c>
      <c r="I13370">
        <v>699.53486029999999</v>
      </c>
      <c r="J13370">
        <v>302.9757022</v>
      </c>
      <c r="K13370">
        <v>817.11546480000004</v>
      </c>
      <c r="L13370">
        <v>1245.1569019999999</v>
      </c>
      <c r="M13370">
        <v>1201.2808950000001</v>
      </c>
      <c r="N13370">
        <v>269.02998159999999</v>
      </c>
      <c r="O13370">
        <v>1481.143061</v>
      </c>
      <c r="P13370">
        <v>268.96664570000002</v>
      </c>
      <c r="Q13370">
        <v>615.09903469999995</v>
      </c>
    </row>
    <row r="13371" spans="1:17">
      <c r="A13371" t="s">
        <v>25468</v>
      </c>
      <c r="B13371" t="s">
        <v>2355</v>
      </c>
      <c r="C13371">
        <v>29.44133003</v>
      </c>
      <c r="D13371">
        <v>10.400329259999999</v>
      </c>
      <c r="E13371">
        <v>5.5871681950000003</v>
      </c>
      <c r="F13371">
        <v>9.5314445479999996</v>
      </c>
      <c r="G13371">
        <v>6.8702251929999996</v>
      </c>
      <c r="H13371">
        <v>16.196650529999999</v>
      </c>
      <c r="I13371">
        <v>9.2832147240000005</v>
      </c>
      <c r="J13371">
        <v>4.1357792269999996</v>
      </c>
      <c r="K13371">
        <v>12.99507728</v>
      </c>
      <c r="L13371">
        <v>17.59717693</v>
      </c>
      <c r="M13371">
        <v>1.5274054589999999</v>
      </c>
      <c r="N13371">
        <v>3.23693426</v>
      </c>
      <c r="O13371">
        <v>6.1686332000000004</v>
      </c>
      <c r="P13371">
        <v>4.1783687269999996</v>
      </c>
      <c r="Q13371">
        <v>7.6579693070000001</v>
      </c>
    </row>
    <row r="13372" spans="1:17">
      <c r="A13372" t="s">
        <v>25469</v>
      </c>
      <c r="B13372" t="s">
        <v>25470</v>
      </c>
      <c r="C13372">
        <v>253.23897719999999</v>
      </c>
      <c r="D13372">
        <v>14.67254638</v>
      </c>
      <c r="E13372">
        <v>20.30978764</v>
      </c>
      <c r="F13372">
        <v>9.5457498899999997</v>
      </c>
      <c r="G13372">
        <v>20.855670400000001</v>
      </c>
      <c r="H13372">
        <v>8.9776379070000001</v>
      </c>
      <c r="I13372">
        <v>62.497491580000002</v>
      </c>
      <c r="J13372">
        <v>42.968900009999999</v>
      </c>
      <c r="K13372">
        <v>65.394252870000003</v>
      </c>
      <c r="L13372">
        <v>86.159762490000006</v>
      </c>
      <c r="M13372">
        <v>142.0919361</v>
      </c>
      <c r="N13372">
        <v>52.829210089999997</v>
      </c>
      <c r="O13372">
        <v>194.16230239999999</v>
      </c>
      <c r="P13372">
        <v>28.64153507</v>
      </c>
      <c r="Q13372">
        <v>69.633852989999994</v>
      </c>
    </row>
    <row r="13373" spans="1:17">
      <c r="A13373" t="e">
        <v>#N/A</v>
      </c>
      <c r="B13373" t="s">
        <v>25471</v>
      </c>
      <c r="C13373">
        <v>1780.4648090000001</v>
      </c>
      <c r="D13373">
        <v>81.130550560000003</v>
      </c>
      <c r="E13373">
        <v>64.245246629999997</v>
      </c>
      <c r="F13373">
        <v>52.501624390000003</v>
      </c>
      <c r="G13373">
        <v>66.771783459999995</v>
      </c>
      <c r="H13373">
        <v>126.43506720000001</v>
      </c>
      <c r="I13373">
        <v>369.30335930000001</v>
      </c>
      <c r="J13373">
        <v>122.97995520000001</v>
      </c>
      <c r="K13373">
        <v>398.55146000000002</v>
      </c>
      <c r="L13373">
        <v>903.44665239999995</v>
      </c>
      <c r="M13373">
        <v>637.54408179999996</v>
      </c>
      <c r="N13373">
        <v>104.2176235</v>
      </c>
      <c r="O13373">
        <v>1770.1129900000001</v>
      </c>
      <c r="P13373">
        <v>106.09058400000001</v>
      </c>
      <c r="Q13373">
        <v>435.21158120000001</v>
      </c>
    </row>
    <row r="13374" spans="1:17">
      <c r="A13374" t="e">
        <v>#N/A</v>
      </c>
      <c r="B13374" t="s">
        <v>25472</v>
      </c>
      <c r="C13374">
        <v>0</v>
      </c>
      <c r="D13374">
        <v>0</v>
      </c>
      <c r="E13374">
        <v>0</v>
      </c>
      <c r="F13374">
        <v>0</v>
      </c>
      <c r="G13374">
        <v>0</v>
      </c>
      <c r="H13374">
        <v>0</v>
      </c>
      <c r="I13374">
        <v>2.3252839970000001</v>
      </c>
      <c r="J13374">
        <v>0.202134798</v>
      </c>
      <c r="K13374">
        <v>0</v>
      </c>
      <c r="L13374">
        <v>0</v>
      </c>
      <c r="M13374">
        <v>0</v>
      </c>
      <c r="N13374">
        <v>0.39311311100000002</v>
      </c>
      <c r="O13374">
        <v>1.765869074</v>
      </c>
      <c r="P13374">
        <v>0.95689944599999999</v>
      </c>
      <c r="Q13374">
        <v>2.1922151520000002</v>
      </c>
    </row>
    <row r="13375" spans="1:17">
      <c r="A13375" t="s">
        <v>25473</v>
      </c>
      <c r="B13375" t="s">
        <v>4430</v>
      </c>
      <c r="C13375">
        <v>207.15432970000001</v>
      </c>
      <c r="D13375">
        <v>22.24376436</v>
      </c>
      <c r="E13375">
        <v>16.466924850000002</v>
      </c>
      <c r="F13375">
        <v>5.5396534539999998</v>
      </c>
      <c r="G13375">
        <v>13.30637202</v>
      </c>
      <c r="H13375">
        <v>11.145904249999999</v>
      </c>
      <c r="I13375">
        <v>63.24096299</v>
      </c>
      <c r="J13375">
        <v>37.340566950000003</v>
      </c>
      <c r="K13375">
        <v>52.208615190000003</v>
      </c>
      <c r="L13375">
        <v>57.331139450000002</v>
      </c>
      <c r="M13375">
        <v>165.8444016</v>
      </c>
      <c r="N13375">
        <v>21.42418825</v>
      </c>
      <c r="O13375">
        <v>121.9134327</v>
      </c>
      <c r="P13375">
        <v>18.317513340000001</v>
      </c>
      <c r="Q13375">
        <v>60.768451919999997</v>
      </c>
    </row>
    <row r="13376" spans="1:17">
      <c r="A13376" t="e">
        <v>#N/A</v>
      </c>
      <c r="B13376" t="s">
        <v>25474</v>
      </c>
      <c r="C13376">
        <v>0</v>
      </c>
      <c r="D13376">
        <v>0</v>
      </c>
      <c r="E13376">
        <v>0</v>
      </c>
      <c r="F13376">
        <v>0</v>
      </c>
      <c r="G13376">
        <v>0</v>
      </c>
      <c r="H13376">
        <v>0</v>
      </c>
      <c r="I13376">
        <v>0</v>
      </c>
      <c r="J13376">
        <v>0</v>
      </c>
      <c r="K13376">
        <v>0</v>
      </c>
      <c r="L13376">
        <v>0</v>
      </c>
      <c r="M13376">
        <v>0</v>
      </c>
      <c r="N13376">
        <v>0</v>
      </c>
      <c r="O13376">
        <v>0</v>
      </c>
      <c r="P13376">
        <v>0</v>
      </c>
      <c r="Q13376">
        <v>0</v>
      </c>
    </row>
    <row r="13377" spans="1:17">
      <c r="A13377" t="e">
        <v>#N/A</v>
      </c>
      <c r="B13377" t="s">
        <v>25475</v>
      </c>
      <c r="C13377">
        <v>30.40301831</v>
      </c>
      <c r="D13377">
        <v>1.1225477559999999</v>
      </c>
      <c r="E13377">
        <v>1.0781707730000001</v>
      </c>
      <c r="F13377">
        <v>0.34487031000000001</v>
      </c>
      <c r="G13377">
        <v>0.43750268399999998</v>
      </c>
      <c r="H13377">
        <v>0</v>
      </c>
      <c r="I13377">
        <v>7.389552825</v>
      </c>
      <c r="J13377">
        <v>1.284734053</v>
      </c>
      <c r="K13377">
        <v>3.4480803199999999</v>
      </c>
      <c r="L13377">
        <v>4.8025950000000002</v>
      </c>
      <c r="M13377">
        <v>9.7266678899999999</v>
      </c>
      <c r="N13377">
        <v>0.93695977699999999</v>
      </c>
      <c r="O13377">
        <v>39.282461730000001</v>
      </c>
      <c r="P13377">
        <v>0.38011803100000002</v>
      </c>
      <c r="Q13377">
        <v>6.9666714650000001</v>
      </c>
    </row>
    <row r="13378" spans="1:17">
      <c r="A13378" t="e">
        <v>#N/A</v>
      </c>
      <c r="B13378" t="s">
        <v>25476</v>
      </c>
      <c r="C13378">
        <v>18.630420990000001</v>
      </c>
      <c r="D13378">
        <v>11.00603214</v>
      </c>
      <c r="E13378">
        <v>14.535039060000001</v>
      </c>
      <c r="F13378">
        <v>14.370460570000001</v>
      </c>
      <c r="G13378">
        <v>16.085625</v>
      </c>
      <c r="H13378">
        <v>0</v>
      </c>
      <c r="I13378">
        <v>13.58455388</v>
      </c>
      <c r="J13378">
        <v>34.245890240000001</v>
      </c>
      <c r="K13378">
        <v>11.268914130000001</v>
      </c>
      <c r="L13378">
        <v>9.8098118410000001</v>
      </c>
      <c r="M13378">
        <v>5.9603265639999998</v>
      </c>
      <c r="N13378">
        <v>31.769746439999999</v>
      </c>
      <c r="O13378">
        <v>3.43879767</v>
      </c>
      <c r="P13378">
        <v>18.16849869</v>
      </c>
      <c r="Q13378">
        <v>12.80715168</v>
      </c>
    </row>
    <row r="13379" spans="1:17">
      <c r="A13379" t="e">
        <v>#N/A</v>
      </c>
      <c r="B13379" t="s">
        <v>25477</v>
      </c>
      <c r="C13379">
        <v>116.9264675</v>
      </c>
      <c r="D13379">
        <v>9.9203467360000008</v>
      </c>
      <c r="E13379">
        <v>5.5581002330000002</v>
      </c>
      <c r="F13379">
        <v>4.4022902769999996</v>
      </c>
      <c r="G13379">
        <v>4.7255560990000003</v>
      </c>
      <c r="H13379">
        <v>19.109028479999999</v>
      </c>
      <c r="I13379">
        <v>32.652030099999998</v>
      </c>
      <c r="J13379">
        <v>9.1459907660000006</v>
      </c>
      <c r="K13379">
        <v>25.957536390000001</v>
      </c>
      <c r="L13379">
        <v>39.29834262</v>
      </c>
      <c r="M13379">
        <v>47.754423680000002</v>
      </c>
      <c r="N13379">
        <v>7.3602141550000004</v>
      </c>
      <c r="O13379">
        <v>79.900256709999994</v>
      </c>
      <c r="P13379">
        <v>10.82420443</v>
      </c>
      <c r="Q13379">
        <v>17.101919410000001</v>
      </c>
    </row>
    <row r="13380" spans="1:17">
      <c r="A13380" t="s">
        <v>25478</v>
      </c>
      <c r="B13380" t="s">
        <v>25479</v>
      </c>
      <c r="C13380">
        <v>57.20675782</v>
      </c>
      <c r="D13380">
        <v>1.8501039859999999</v>
      </c>
      <c r="E13380">
        <v>1.288299606</v>
      </c>
      <c r="F13380">
        <v>0.28419545200000002</v>
      </c>
      <c r="G13380">
        <v>0.93737935999999999</v>
      </c>
      <c r="H13380">
        <v>2.72627292</v>
      </c>
      <c r="I13380">
        <v>8.5252576070000003</v>
      </c>
      <c r="J13380">
        <v>2.1174079940000001</v>
      </c>
      <c r="K13380">
        <v>11.17633584</v>
      </c>
      <c r="L13380">
        <v>39.840333909999998</v>
      </c>
      <c r="M13380">
        <v>5.61078264</v>
      </c>
      <c r="N13380">
        <v>2.6251926619999999</v>
      </c>
      <c r="O13380">
        <v>9.7113871510000003</v>
      </c>
      <c r="P13380">
        <v>1.8794511359999999</v>
      </c>
      <c r="Q13380">
        <v>4.5927904899999996</v>
      </c>
    </row>
    <row r="13381" spans="1:17">
      <c r="A13381" t="e">
        <v>#N/A</v>
      </c>
      <c r="B13381" t="s">
        <v>25480</v>
      </c>
      <c r="C13381">
        <v>1137.1756969999999</v>
      </c>
      <c r="D13381">
        <v>61.522124560000002</v>
      </c>
      <c r="E13381">
        <v>43.553411519999997</v>
      </c>
      <c r="F13381">
        <v>34.868887360000002</v>
      </c>
      <c r="G13381">
        <v>40.720720829999998</v>
      </c>
      <c r="H13381">
        <v>70.337841339999997</v>
      </c>
      <c r="I13381">
        <v>204.2408144</v>
      </c>
      <c r="J13381">
        <v>77.998252480000005</v>
      </c>
      <c r="K13381">
        <v>253.05244920000001</v>
      </c>
      <c r="L13381">
        <v>552.8923691</v>
      </c>
      <c r="M13381">
        <v>415.89258369999999</v>
      </c>
      <c r="N13381">
        <v>73.337244949999999</v>
      </c>
      <c r="O13381">
        <v>1132.1319329999999</v>
      </c>
      <c r="P13381">
        <v>51.722495270000003</v>
      </c>
      <c r="Q13381">
        <v>108.61949509999999</v>
      </c>
    </row>
    <row r="13382" spans="1:17">
      <c r="A13382" t="s">
        <v>25481</v>
      </c>
      <c r="B13382" t="s">
        <v>25482</v>
      </c>
      <c r="C13382">
        <v>1406.720988</v>
      </c>
      <c r="D13382">
        <v>108.244326</v>
      </c>
      <c r="E13382">
        <v>97.120488289999997</v>
      </c>
      <c r="F13382">
        <v>70.06022188</v>
      </c>
      <c r="G13382">
        <v>102.99089499999999</v>
      </c>
      <c r="H13382">
        <v>240.7455981</v>
      </c>
      <c r="I13382">
        <v>458.97679369999997</v>
      </c>
      <c r="J13382">
        <v>174.80362</v>
      </c>
      <c r="K13382">
        <v>421.62642210000001</v>
      </c>
      <c r="L13382">
        <v>831.16573770000002</v>
      </c>
      <c r="M13382">
        <v>735.98112419999995</v>
      </c>
      <c r="N13382">
        <v>153.04596889999999</v>
      </c>
      <c r="O13382">
        <v>956.12330420000001</v>
      </c>
      <c r="P13382">
        <v>123.1358352</v>
      </c>
      <c r="Q13382">
        <v>348.43990659999997</v>
      </c>
    </row>
    <row r="13383" spans="1:17">
      <c r="A13383" t="s">
        <v>25481</v>
      </c>
      <c r="B13383" t="s">
        <v>25483</v>
      </c>
      <c r="C13383">
        <v>3.4510389859999999</v>
      </c>
      <c r="D13383">
        <v>0.50968045799999995</v>
      </c>
      <c r="E13383">
        <v>0.367148682</v>
      </c>
      <c r="F13383">
        <v>0.15658457000000001</v>
      </c>
      <c r="G13383">
        <v>0.59592984000000004</v>
      </c>
      <c r="H13383">
        <v>0.88359295999999998</v>
      </c>
      <c r="I13383">
        <v>0</v>
      </c>
      <c r="J13383">
        <v>0.58331936100000004</v>
      </c>
      <c r="K13383">
        <v>0.52185431000000004</v>
      </c>
      <c r="L13383">
        <v>0.72685513899999998</v>
      </c>
      <c r="M13383">
        <v>0</v>
      </c>
      <c r="N13383">
        <v>0.56722170400000005</v>
      </c>
      <c r="O13383">
        <v>1.273983538</v>
      </c>
      <c r="P13383">
        <v>0.34517682</v>
      </c>
      <c r="Q13383">
        <v>1.5815702629999999</v>
      </c>
    </row>
    <row r="13384" spans="1:17">
      <c r="A13384" t="e">
        <v>#N/A</v>
      </c>
      <c r="B13384" t="s">
        <v>25484</v>
      </c>
      <c r="C13384">
        <v>0</v>
      </c>
      <c r="D13384">
        <v>3.0351350469999998</v>
      </c>
      <c r="E13384">
        <v>0.62467477199999999</v>
      </c>
      <c r="F13384">
        <v>0.79924920099999996</v>
      </c>
      <c r="G13384">
        <v>1.0139280209999999</v>
      </c>
      <c r="H13384">
        <v>8.2685037910000005</v>
      </c>
      <c r="I13384">
        <v>0</v>
      </c>
      <c r="J13384">
        <v>1.488708417</v>
      </c>
      <c r="K13384">
        <v>3.5515772019999998</v>
      </c>
      <c r="L13384">
        <v>11.13018462</v>
      </c>
      <c r="M13384">
        <v>3.7569830949999998</v>
      </c>
      <c r="N13384">
        <v>1.6888959020000001</v>
      </c>
      <c r="O13384">
        <v>15.17308356</v>
      </c>
      <c r="P13384">
        <v>1.7618740980000001</v>
      </c>
      <c r="Q13384">
        <v>4.0363771870000003</v>
      </c>
    </row>
    <row r="13385" spans="1:17">
      <c r="A13385" t="s">
        <v>25485</v>
      </c>
      <c r="B13385" t="s">
        <v>6927</v>
      </c>
      <c r="C13385">
        <v>1223.7903670000001</v>
      </c>
      <c r="D13385">
        <v>72.887317719999999</v>
      </c>
      <c r="E13385">
        <v>64.085527650000003</v>
      </c>
      <c r="F13385">
        <v>51.429702120000002</v>
      </c>
      <c r="G13385">
        <v>68.278344419999996</v>
      </c>
      <c r="H13385">
        <v>86.426566969999996</v>
      </c>
      <c r="I13385">
        <v>605.80794379999998</v>
      </c>
      <c r="J13385">
        <v>138.9889383</v>
      </c>
      <c r="K13385">
        <v>409.90175640000001</v>
      </c>
      <c r="L13385">
        <v>607.628558</v>
      </c>
      <c r="M13385">
        <v>1575.1395869999999</v>
      </c>
      <c r="N13385">
        <v>113.06904249999999</v>
      </c>
      <c r="O13385">
        <v>1175.2964959999999</v>
      </c>
      <c r="P13385">
        <v>93.817713139999995</v>
      </c>
      <c r="Q13385">
        <v>399.66336630000001</v>
      </c>
    </row>
    <row r="13386" spans="1:17">
      <c r="A13386" t="e">
        <v>#N/A</v>
      </c>
      <c r="B13386" t="s">
        <v>25486</v>
      </c>
      <c r="C13386">
        <v>8.0009930189999992</v>
      </c>
      <c r="D13386">
        <v>0.13634521899999999</v>
      </c>
      <c r="E13386">
        <v>0.78573101000000001</v>
      </c>
      <c r="F13386">
        <v>0.75398620599999999</v>
      </c>
      <c r="G13386">
        <v>0.21255719100000001</v>
      </c>
      <c r="H13386">
        <v>1.1818549650000001</v>
      </c>
      <c r="I13386">
        <v>5.3852329819999998</v>
      </c>
      <c r="J13386">
        <v>1.0923111430000001</v>
      </c>
      <c r="K13386">
        <v>3.0712409410000001</v>
      </c>
      <c r="L13386">
        <v>12.05539619</v>
      </c>
      <c r="M13386">
        <v>0</v>
      </c>
      <c r="N13386">
        <v>0.91042887500000003</v>
      </c>
      <c r="O13386">
        <v>2.0448290170000001</v>
      </c>
      <c r="P13386">
        <v>0.73870925899999995</v>
      </c>
      <c r="Q13386">
        <v>0.84617544600000005</v>
      </c>
    </row>
    <row r="13387" spans="1:17">
      <c r="A13387" t="s">
        <v>25487</v>
      </c>
      <c r="B13387" t="s">
        <v>25488</v>
      </c>
      <c r="C13387">
        <v>1.9728073180000001</v>
      </c>
      <c r="D13387">
        <v>0</v>
      </c>
      <c r="E13387">
        <v>0.34980461000000002</v>
      </c>
      <c r="F13387">
        <v>0.26853755000000001</v>
      </c>
      <c r="G13387">
        <v>0.567778165</v>
      </c>
      <c r="H13387">
        <v>0</v>
      </c>
      <c r="I13387">
        <v>0.95899451499999999</v>
      </c>
      <c r="J13387">
        <v>8.3364511000000002E-2</v>
      </c>
      <c r="K13387">
        <v>0.89496352300000004</v>
      </c>
      <c r="L13387">
        <v>2.0775556929999999</v>
      </c>
      <c r="M13387">
        <v>0</v>
      </c>
      <c r="N13387">
        <v>0.405319649</v>
      </c>
      <c r="O13387">
        <v>5.0979627880000002</v>
      </c>
      <c r="P13387">
        <v>0.69062846200000005</v>
      </c>
      <c r="Q13387">
        <v>0.904114211</v>
      </c>
    </row>
    <row r="13388" spans="1:17">
      <c r="A13388" t="s">
        <v>25487</v>
      </c>
      <c r="B13388" t="s">
        <v>2244</v>
      </c>
      <c r="C13388">
        <v>12.479079329999999</v>
      </c>
      <c r="D13388">
        <v>1.806162153</v>
      </c>
      <c r="E13388">
        <v>0.81427522699999999</v>
      </c>
      <c r="F13388">
        <v>0.99653902500000002</v>
      </c>
      <c r="G13388">
        <v>1.149281829</v>
      </c>
      <c r="H13388">
        <v>0.83072690299999996</v>
      </c>
      <c r="I13388">
        <v>2.6691112440000002</v>
      </c>
      <c r="J13388">
        <v>1.054651746</v>
      </c>
      <c r="K13388">
        <v>1.736080193</v>
      </c>
      <c r="L13388">
        <v>1.892400447</v>
      </c>
      <c r="M13388">
        <v>3.1938897380000002</v>
      </c>
      <c r="N13388">
        <v>1.6408750329999999</v>
      </c>
      <c r="O13388">
        <v>5.8966651429999999</v>
      </c>
      <c r="P13388">
        <v>2.4713798040000001</v>
      </c>
      <c r="Q13388">
        <v>4.6895915989999999</v>
      </c>
    </row>
    <row r="13389" spans="1:17">
      <c r="A13389" t="s">
        <v>25489</v>
      </c>
      <c r="B13389" t="s">
        <v>3433</v>
      </c>
      <c r="C13389">
        <v>255.92775499999999</v>
      </c>
      <c r="D13389">
        <v>15.462700079999999</v>
      </c>
      <c r="E13389">
        <v>11.757376349999999</v>
      </c>
      <c r="F13389">
        <v>15.43901801</v>
      </c>
      <c r="G13389">
        <v>8.5374643490000004</v>
      </c>
      <c r="H13389">
        <v>42.443574519999999</v>
      </c>
      <c r="I13389">
        <v>128.08384770000001</v>
      </c>
      <c r="J13389">
        <v>7.0049671870000001</v>
      </c>
      <c r="K13389">
        <v>76.785349220000001</v>
      </c>
      <c r="L13389">
        <v>101.06869519999999</v>
      </c>
      <c r="M13389">
        <v>580.58617630000003</v>
      </c>
      <c r="N13389">
        <v>13.55160557</v>
      </c>
      <c r="O13389">
        <v>533.37204880000002</v>
      </c>
      <c r="P13389">
        <v>16.92970759</v>
      </c>
      <c r="Q13389">
        <v>287.89033910000001</v>
      </c>
    </row>
    <row r="13390" spans="1:17">
      <c r="A13390" t="s">
        <v>25490</v>
      </c>
      <c r="B13390" t="s">
        <v>25491</v>
      </c>
      <c r="C13390">
        <v>12.772402019999999</v>
      </c>
      <c r="D13390">
        <v>4.7158578410000001</v>
      </c>
      <c r="E13390">
        <v>7.2470860180000001</v>
      </c>
      <c r="F13390">
        <v>2.8976216730000002</v>
      </c>
      <c r="G13390">
        <v>9.5574039949999996</v>
      </c>
      <c r="H13390">
        <v>1.635102437</v>
      </c>
      <c r="I13390">
        <v>0</v>
      </c>
      <c r="J13390">
        <v>2.6986037450000002</v>
      </c>
      <c r="K13390">
        <v>1.931398942</v>
      </c>
      <c r="L13390">
        <v>5.3802267009999998</v>
      </c>
      <c r="M13390">
        <v>0</v>
      </c>
      <c r="N13390">
        <v>7.3475677389999996</v>
      </c>
      <c r="O13390">
        <v>0</v>
      </c>
      <c r="P13390">
        <v>1.916265128</v>
      </c>
      <c r="Q13390">
        <v>5.8534404569999996</v>
      </c>
    </row>
    <row r="13391" spans="1:17">
      <c r="A13391" t="e">
        <v>#N/A</v>
      </c>
      <c r="B13391" t="s">
        <v>25492</v>
      </c>
      <c r="C13391">
        <v>11.061812460000001</v>
      </c>
      <c r="D13391">
        <v>8.1685394749999993</v>
      </c>
      <c r="E13391">
        <v>11.37614563</v>
      </c>
      <c r="F13391">
        <v>13.04964618</v>
      </c>
      <c r="G13391">
        <v>11.46100781</v>
      </c>
      <c r="H13391">
        <v>1.4161155030000001</v>
      </c>
      <c r="I13391">
        <v>0</v>
      </c>
      <c r="J13391">
        <v>11.685917999999999</v>
      </c>
      <c r="K13391">
        <v>8.3636472049999995</v>
      </c>
      <c r="L13391">
        <v>11.64915156</v>
      </c>
      <c r="M13391">
        <v>14.155775589999999</v>
      </c>
      <c r="N13391">
        <v>20.454166570000002</v>
      </c>
      <c r="O13391">
        <v>8.1671444659999999</v>
      </c>
      <c r="P13391">
        <v>14.93660229</v>
      </c>
      <c r="Q13391">
        <v>22.812738929999998</v>
      </c>
    </row>
    <row r="13392" spans="1:17">
      <c r="A13392" t="e">
        <v>#N/A</v>
      </c>
      <c r="B13392" t="s">
        <v>25493</v>
      </c>
      <c r="C13392">
        <v>2171.4456810000001</v>
      </c>
      <c r="D13392">
        <v>103.7141012</v>
      </c>
      <c r="E13392">
        <v>101.84117910000001</v>
      </c>
      <c r="F13392">
        <v>68.648262770000002</v>
      </c>
      <c r="G13392">
        <v>95.303004029999997</v>
      </c>
      <c r="H13392">
        <v>191.49536090000001</v>
      </c>
      <c r="I13392">
        <v>1185.0697379999999</v>
      </c>
      <c r="J13392">
        <v>333.1768313</v>
      </c>
      <c r="K13392">
        <v>758.87957610000001</v>
      </c>
      <c r="L13392">
        <v>1562.038491</v>
      </c>
      <c r="M13392">
        <v>2809.2364980000002</v>
      </c>
      <c r="N13392">
        <v>232.25376230000001</v>
      </c>
      <c r="O13392">
        <v>2617.7015299999998</v>
      </c>
      <c r="P13392">
        <v>175.88429170000001</v>
      </c>
      <c r="Q13392">
        <v>1267.7014489999999</v>
      </c>
    </row>
    <row r="13393" spans="1:17">
      <c r="A13393" t="e">
        <v>#N/A</v>
      </c>
      <c r="B13393" t="s">
        <v>25494</v>
      </c>
      <c r="C13393">
        <v>0</v>
      </c>
      <c r="D13393">
        <v>0</v>
      </c>
      <c r="E13393">
        <v>0.179328404</v>
      </c>
      <c r="F13393">
        <v>0</v>
      </c>
      <c r="G13393">
        <v>0</v>
      </c>
      <c r="H13393">
        <v>0.64736708700000001</v>
      </c>
      <c r="I13393">
        <v>0</v>
      </c>
      <c r="J13393">
        <v>0.42737071599999998</v>
      </c>
      <c r="K13393">
        <v>0</v>
      </c>
      <c r="L13393">
        <v>1.0650652860000001</v>
      </c>
      <c r="M13393">
        <v>0</v>
      </c>
      <c r="N13393">
        <v>0.20778835900000001</v>
      </c>
      <c r="O13393">
        <v>1.8667758780000001</v>
      </c>
      <c r="P13393">
        <v>0.252894854</v>
      </c>
      <c r="Q13393">
        <v>3.4762268839999999</v>
      </c>
    </row>
    <row r="13394" spans="1:17">
      <c r="A13394" t="e">
        <v>#N/A</v>
      </c>
      <c r="B13394" t="s">
        <v>25495</v>
      </c>
      <c r="C13394">
        <v>0</v>
      </c>
      <c r="D13394">
        <v>0.43773991400000001</v>
      </c>
      <c r="E13394">
        <v>0</v>
      </c>
      <c r="F13394">
        <v>0</v>
      </c>
      <c r="G13394">
        <v>0</v>
      </c>
      <c r="H13394">
        <v>0</v>
      </c>
      <c r="I13394">
        <v>0</v>
      </c>
      <c r="J13394">
        <v>0.25049240499999997</v>
      </c>
      <c r="K13394">
        <v>2.6891726899999999</v>
      </c>
      <c r="L13394">
        <v>0</v>
      </c>
      <c r="M13394">
        <v>0</v>
      </c>
      <c r="N13394">
        <v>0</v>
      </c>
      <c r="O13394">
        <v>0</v>
      </c>
      <c r="P13394">
        <v>0.29645568999999999</v>
      </c>
      <c r="Q13394">
        <v>0</v>
      </c>
    </row>
    <row r="13395" spans="1:17">
      <c r="A13395" t="s">
        <v>25496</v>
      </c>
      <c r="B13395" t="s">
        <v>25497</v>
      </c>
      <c r="C13395">
        <v>7.309280212</v>
      </c>
      <c r="D13395">
        <v>0</v>
      </c>
      <c r="E13395">
        <v>0</v>
      </c>
      <c r="F13395">
        <v>0</v>
      </c>
      <c r="G13395">
        <v>0</v>
      </c>
      <c r="H13395">
        <v>0</v>
      </c>
      <c r="I13395">
        <v>0</v>
      </c>
      <c r="J13395">
        <v>0</v>
      </c>
      <c r="K13395">
        <v>0</v>
      </c>
      <c r="L13395">
        <v>0</v>
      </c>
      <c r="M13395">
        <v>7.0152516199999999</v>
      </c>
      <c r="N13395">
        <v>0</v>
      </c>
      <c r="O13395">
        <v>0</v>
      </c>
      <c r="P13395">
        <v>0</v>
      </c>
      <c r="Q13395">
        <v>0</v>
      </c>
    </row>
    <row r="13396" spans="1:17">
      <c r="A13396" t="s">
        <v>25498</v>
      </c>
      <c r="B13396" t="s">
        <v>25499</v>
      </c>
      <c r="C13396">
        <v>9.0234741150000009</v>
      </c>
      <c r="D13396">
        <v>0.99950082399999995</v>
      </c>
      <c r="E13396">
        <v>0.67199172500000004</v>
      </c>
      <c r="F13396">
        <v>0.204711801</v>
      </c>
      <c r="G13396">
        <v>0.103879006</v>
      </c>
      <c r="H13396">
        <v>1.0396536249999999</v>
      </c>
      <c r="I13396">
        <v>0.87727393300000001</v>
      </c>
      <c r="J13396">
        <v>0.22878184700000001</v>
      </c>
      <c r="K13396">
        <v>2.728997777</v>
      </c>
      <c r="L13396">
        <v>5.7015512380000004</v>
      </c>
      <c r="M13396">
        <v>0.57736593800000002</v>
      </c>
      <c r="N13396">
        <v>0.77863882399999995</v>
      </c>
      <c r="O13396">
        <v>4.996650657</v>
      </c>
      <c r="P13396">
        <v>0.76715736700000003</v>
      </c>
      <c r="Q13396">
        <v>0.82707024699999998</v>
      </c>
    </row>
    <row r="13397" spans="1:17">
      <c r="A13397" t="s">
        <v>18527</v>
      </c>
      <c r="B13397" t="s">
        <v>25500</v>
      </c>
      <c r="C13397">
        <v>1.8436354109999999</v>
      </c>
      <c r="D13397">
        <v>0.408426974</v>
      </c>
      <c r="E13397">
        <v>0.392280884</v>
      </c>
      <c r="F13397">
        <v>0.75286420300000001</v>
      </c>
      <c r="G13397">
        <v>0.636722656</v>
      </c>
      <c r="H13397">
        <v>5.6644620129999996</v>
      </c>
      <c r="I13397">
        <v>2.6886096209999999</v>
      </c>
      <c r="J13397">
        <v>1.869746881</v>
      </c>
      <c r="K13397">
        <v>0</v>
      </c>
      <c r="L13397">
        <v>1.164915156</v>
      </c>
      <c r="M13397">
        <v>0</v>
      </c>
      <c r="N13397">
        <v>0</v>
      </c>
      <c r="O13397">
        <v>8.1671444659999999</v>
      </c>
      <c r="P13397">
        <v>1.1064149839999999</v>
      </c>
      <c r="Q13397">
        <v>1.2673743850000001</v>
      </c>
    </row>
    <row r="13398" spans="1:17">
      <c r="A13398" t="e">
        <v>#N/A</v>
      </c>
      <c r="B13398" t="s">
        <v>25501</v>
      </c>
      <c r="C13398">
        <v>36.708829510000001</v>
      </c>
      <c r="D13398">
        <v>7.4545486170000004</v>
      </c>
      <c r="E13398">
        <v>16.27239222</v>
      </c>
      <c r="F13398">
        <v>4.9967875959999999</v>
      </c>
      <c r="G13398">
        <v>8.9801476850000004</v>
      </c>
      <c r="H13398">
        <v>70.491082829999996</v>
      </c>
      <c r="I13398">
        <v>35.688803270000001</v>
      </c>
      <c r="J13398">
        <v>31.023948239999999</v>
      </c>
      <c r="K13398">
        <v>16.652950879999999</v>
      </c>
      <c r="L13398">
        <v>27.060547629999999</v>
      </c>
      <c r="M13398">
        <v>11.74405086</v>
      </c>
      <c r="N13398">
        <v>17.346480029999999</v>
      </c>
      <c r="O13398">
        <v>30.490672669999999</v>
      </c>
      <c r="P13398">
        <v>50.944263280000001</v>
      </c>
      <c r="Q13398">
        <v>27.337734879999999</v>
      </c>
    </row>
    <row r="13399" spans="1:17">
      <c r="A13399" t="s">
        <v>25502</v>
      </c>
      <c r="B13399" t="s">
        <v>4025</v>
      </c>
      <c r="C13399">
        <v>9.3675318339999993</v>
      </c>
      <c r="D13399">
        <v>5.2600523800000003</v>
      </c>
      <c r="E13399">
        <v>3.2501094089999998</v>
      </c>
      <c r="F13399">
        <v>3.388132873</v>
      </c>
      <c r="G13399">
        <v>5.2885531840000004</v>
      </c>
      <c r="H13399">
        <v>3.9207034539999999</v>
      </c>
      <c r="I13399">
        <v>9.0328919489999997</v>
      </c>
      <c r="J13399">
        <v>3.9406460509999999</v>
      </c>
      <c r="K13399">
        <v>18.2298239</v>
      </c>
      <c r="L13399">
        <v>27.15467812</v>
      </c>
      <c r="M13399">
        <v>4.2568242859999996</v>
      </c>
      <c r="N13399">
        <v>2.1068365999999998</v>
      </c>
      <c r="O13399">
        <v>4.192079337</v>
      </c>
      <c r="P13399">
        <v>1.8127135969999999</v>
      </c>
      <c r="Q13399">
        <v>5.2042022689999996</v>
      </c>
    </row>
    <row r="13400" spans="1:17">
      <c r="A13400" t="s">
        <v>25503</v>
      </c>
      <c r="B13400" t="s">
        <v>25504</v>
      </c>
      <c r="C13400">
        <v>1.3096437590000001</v>
      </c>
      <c r="D13400">
        <v>2.9012994330000001</v>
      </c>
      <c r="E13400">
        <v>1.207528471</v>
      </c>
      <c r="F13400">
        <v>0.83191759700000001</v>
      </c>
      <c r="G13400">
        <v>0.97998751299999998</v>
      </c>
      <c r="H13400">
        <v>1.508926456</v>
      </c>
      <c r="I13400">
        <v>0</v>
      </c>
      <c r="J13400">
        <v>0.66409614400000005</v>
      </c>
      <c r="K13400">
        <v>1.5843187940000001</v>
      </c>
      <c r="L13400">
        <v>2.2066891750000002</v>
      </c>
      <c r="M13400">
        <v>0.83797403100000001</v>
      </c>
      <c r="N13400">
        <v>1.2915386360000001</v>
      </c>
      <c r="O13400">
        <v>0</v>
      </c>
      <c r="P13400">
        <v>1.5064085620000001</v>
      </c>
      <c r="Q13400">
        <v>0.90029131799999995</v>
      </c>
    </row>
    <row r="13401" spans="1:17">
      <c r="A13401" t="s">
        <v>25505</v>
      </c>
      <c r="B13401" t="s">
        <v>5450</v>
      </c>
      <c r="C13401">
        <v>239.50272910000001</v>
      </c>
      <c r="D13401">
        <v>149.0909723</v>
      </c>
      <c r="E13401">
        <v>133.3145499</v>
      </c>
      <c r="F13401">
        <v>210.12913689999999</v>
      </c>
      <c r="G13401">
        <v>108.7409562</v>
      </c>
      <c r="H13401">
        <v>221.359193</v>
      </c>
      <c r="I13401">
        <v>2096.7171920000001</v>
      </c>
      <c r="J13401">
        <v>3129.91912</v>
      </c>
      <c r="K13401">
        <v>757.16770570000006</v>
      </c>
      <c r="L13401">
        <v>688.7710816</v>
      </c>
      <c r="M13401">
        <v>117.4405086</v>
      </c>
      <c r="N13401">
        <v>1589.6034689999999</v>
      </c>
      <c r="O13401">
        <v>228.06031590000001</v>
      </c>
      <c r="P13401">
        <v>413.67726859999999</v>
      </c>
      <c r="Q13401">
        <v>114.3773898</v>
      </c>
    </row>
    <row r="13402" spans="1:17">
      <c r="A13402" t="s">
        <v>25506</v>
      </c>
      <c r="B13402" t="s">
        <v>4600</v>
      </c>
      <c r="C13402">
        <v>37.644772140000001</v>
      </c>
      <c r="D13402">
        <v>2.2293920009999999</v>
      </c>
      <c r="E13402">
        <v>1.8042088300000001</v>
      </c>
      <c r="F13402">
        <v>1.623504995</v>
      </c>
      <c r="G13402">
        <v>1.1906943539999999</v>
      </c>
      <c r="H13402">
        <v>0.93044412099999996</v>
      </c>
      <c r="I13402">
        <v>5.4354562739999999</v>
      </c>
      <c r="J13402">
        <v>4.701367157</v>
      </c>
      <c r="K13402">
        <v>6.5097557310000003</v>
      </c>
      <c r="L13402">
        <v>14.483638259999999</v>
      </c>
      <c r="M13402">
        <v>12.878178520000001</v>
      </c>
      <c r="N13402">
        <v>2.0445961929999998</v>
      </c>
      <c r="O13402">
        <v>14.24090533</v>
      </c>
      <c r="P13402">
        <v>4.0262321449999998</v>
      </c>
      <c r="Q13402">
        <v>4.8681817519999999</v>
      </c>
    </row>
    <row r="13403" spans="1:17">
      <c r="A13403" t="s">
        <v>25507</v>
      </c>
      <c r="B13403" t="s">
        <v>7840</v>
      </c>
      <c r="C13403">
        <v>9.9337069049999993</v>
      </c>
      <c r="D13403">
        <v>1.0879611499999999</v>
      </c>
      <c r="E13403">
        <v>1.0271397840000001</v>
      </c>
      <c r="F13403">
        <v>0.81282203600000003</v>
      </c>
      <c r="G13403">
        <v>0.85768262699999998</v>
      </c>
      <c r="H13403">
        <v>0.664426085</v>
      </c>
      <c r="I13403">
        <v>2.5229331369999999</v>
      </c>
      <c r="J13403">
        <v>4.1528594229999998</v>
      </c>
      <c r="K13403">
        <v>2.9620873780000001</v>
      </c>
      <c r="L13403">
        <v>4.6546231540000003</v>
      </c>
      <c r="M13403">
        <v>3.320868436</v>
      </c>
      <c r="N13403">
        <v>1.967531122</v>
      </c>
      <c r="O13403">
        <v>5.068044242</v>
      </c>
      <c r="P13403">
        <v>1.0717273789999999</v>
      </c>
      <c r="Q13403">
        <v>1.956552023</v>
      </c>
    </row>
    <row r="13404" spans="1:17">
      <c r="A13404" t="s">
        <v>25508</v>
      </c>
      <c r="B13404" t="s">
        <v>25509</v>
      </c>
      <c r="C13404">
        <v>325.81392019999998</v>
      </c>
      <c r="D13404">
        <v>17.929738910000001</v>
      </c>
      <c r="E13404">
        <v>27.597650120000001</v>
      </c>
      <c r="F13404">
        <v>13.55912212</v>
      </c>
      <c r="G13404">
        <v>22.218101130000001</v>
      </c>
      <c r="H13404">
        <v>9.5641167649999996</v>
      </c>
      <c r="I13404">
        <v>121.054986</v>
      </c>
      <c r="J13404">
        <v>78.923988929999993</v>
      </c>
      <c r="K13404">
        <v>102.61648750000001</v>
      </c>
      <c r="L13404">
        <v>216.35811140000001</v>
      </c>
      <c r="M13404">
        <v>115.52251029999999</v>
      </c>
      <c r="N13404">
        <v>95.420799840000001</v>
      </c>
      <c r="O13404">
        <v>147.0906822</v>
      </c>
      <c r="P13404">
        <v>33.314766759999998</v>
      </c>
      <c r="Q13404">
        <v>71.329613609999996</v>
      </c>
    </row>
    <row r="13405" spans="1:17">
      <c r="A13405" t="s">
        <v>25508</v>
      </c>
      <c r="B13405" t="s">
        <v>7931</v>
      </c>
      <c r="C13405">
        <v>4.1574597180000001</v>
      </c>
      <c r="D13405">
        <v>1.2280220420000001</v>
      </c>
      <c r="E13405">
        <v>0.76665901599999997</v>
      </c>
      <c r="F13405">
        <v>0.415001654</v>
      </c>
      <c r="G13405">
        <v>0.76577651000000002</v>
      </c>
      <c r="H13405">
        <v>1.06446266</v>
      </c>
      <c r="I13405">
        <v>5.2545175960000003</v>
      </c>
      <c r="J13405">
        <v>2.8108946389999998</v>
      </c>
      <c r="K13405">
        <v>4.7779439610000001</v>
      </c>
      <c r="L13405">
        <v>6.1294864589999998</v>
      </c>
      <c r="M13405">
        <v>7.4484080959999996</v>
      </c>
      <c r="N13405">
        <v>2.801656462</v>
      </c>
      <c r="O13405">
        <v>7.0599208539999996</v>
      </c>
      <c r="P13405">
        <v>1.580168515</v>
      </c>
      <c r="Q13405">
        <v>2.0958459619999998</v>
      </c>
    </row>
    <row r="13406" spans="1:17">
      <c r="A13406" t="s">
        <v>25510</v>
      </c>
      <c r="B13406" t="s">
        <v>25511</v>
      </c>
      <c r="C13406">
        <v>3.7887553390000002</v>
      </c>
      <c r="D13406">
        <v>1.678672333</v>
      </c>
      <c r="E13406">
        <v>0.40307760500000001</v>
      </c>
      <c r="F13406">
        <v>1.547170471</v>
      </c>
      <c r="G13406">
        <v>0.65424713300000004</v>
      </c>
      <c r="H13406">
        <v>13.09582043</v>
      </c>
      <c r="I13406">
        <v>0</v>
      </c>
      <c r="J13406">
        <v>2.8818117060000001</v>
      </c>
      <c r="K13406">
        <v>3.4375357320000002</v>
      </c>
      <c r="L13406">
        <v>2.393954082</v>
      </c>
      <c r="M13406">
        <v>0</v>
      </c>
      <c r="N13406">
        <v>3.7363778280000002</v>
      </c>
      <c r="O13406">
        <v>0</v>
      </c>
      <c r="P13406">
        <v>0</v>
      </c>
      <c r="Q13406">
        <v>5.209024994</v>
      </c>
    </row>
    <row r="13407" spans="1:17">
      <c r="A13407" t="s">
        <v>25510</v>
      </c>
      <c r="B13407" t="s">
        <v>25512</v>
      </c>
      <c r="C13407">
        <v>3.5910811479999998</v>
      </c>
      <c r="D13407">
        <v>7.9554471409999996</v>
      </c>
      <c r="E13407">
        <v>0.76409493900000003</v>
      </c>
      <c r="F13407">
        <v>0</v>
      </c>
      <c r="G13407">
        <v>0</v>
      </c>
      <c r="H13407">
        <v>1.37917336</v>
      </c>
      <c r="I13407">
        <v>0</v>
      </c>
      <c r="J13407">
        <v>1.3657281560000001</v>
      </c>
      <c r="K13407">
        <v>1.6290930210000001</v>
      </c>
      <c r="L13407">
        <v>15.883364909999999</v>
      </c>
      <c r="M13407">
        <v>0</v>
      </c>
      <c r="N13407">
        <v>2.213397735</v>
      </c>
      <c r="O13407">
        <v>3.9770442620000002</v>
      </c>
      <c r="P13407">
        <v>4.3102079389999997</v>
      </c>
      <c r="Q13407">
        <v>0</v>
      </c>
    </row>
    <row r="13408" spans="1:17">
      <c r="A13408" t="s">
        <v>25513</v>
      </c>
      <c r="B13408" t="s">
        <v>3647</v>
      </c>
      <c r="C13408">
        <v>13.78031666</v>
      </c>
      <c r="D13408">
        <v>8.8691918600000008</v>
      </c>
      <c r="E13408">
        <v>11.172909130000001</v>
      </c>
      <c r="F13408">
        <v>8.3718569850000009</v>
      </c>
      <c r="G13408">
        <v>7.9654071389999999</v>
      </c>
      <c r="H13408">
        <v>17.325653389999999</v>
      </c>
      <c r="I13408">
        <v>5.4999868059999999</v>
      </c>
      <c r="J13408">
        <v>7.2084094710000004</v>
      </c>
      <c r="K13408">
        <v>8.2913796529999999</v>
      </c>
      <c r="L13408">
        <v>11.548495040000001</v>
      </c>
      <c r="M13408">
        <v>5.2903917199999997</v>
      </c>
      <c r="N13408">
        <v>4.9710098760000001</v>
      </c>
      <c r="O13408">
        <v>9.6387795599999997</v>
      </c>
      <c r="P13408">
        <v>5.4407480789999996</v>
      </c>
      <c r="Q13408">
        <v>11.06849199</v>
      </c>
    </row>
    <row r="13409" spans="1:17">
      <c r="A13409" t="s">
        <v>25514</v>
      </c>
      <c r="B13409" t="s">
        <v>25515</v>
      </c>
      <c r="C13409">
        <v>2.3491145160000002</v>
      </c>
      <c r="D13409">
        <v>4.7877491900000004</v>
      </c>
      <c r="E13409">
        <v>5.0983126470000002</v>
      </c>
      <c r="F13409">
        <v>4.2208359389999996</v>
      </c>
      <c r="G13409">
        <v>2.8395367610000002</v>
      </c>
      <c r="H13409">
        <v>6.1348894610000002</v>
      </c>
      <c r="I13409">
        <v>0.68515194000000001</v>
      </c>
      <c r="J13409">
        <v>2.680183242</v>
      </c>
      <c r="K13409">
        <v>2.770755479</v>
      </c>
      <c r="L13409">
        <v>2.671750802</v>
      </c>
      <c r="M13409">
        <v>2.7055407269999998</v>
      </c>
      <c r="N13409">
        <v>6.1390940589999996</v>
      </c>
      <c r="O13409">
        <v>1.5609559390000001</v>
      </c>
      <c r="P13409">
        <v>8.0356692380000005</v>
      </c>
      <c r="Q13409">
        <v>2.2607998130000002</v>
      </c>
    </row>
    <row r="13410" spans="1:17">
      <c r="A13410" t="s">
        <v>25516</v>
      </c>
      <c r="B13410" t="s">
        <v>4875</v>
      </c>
      <c r="C13410">
        <v>7.4409789550000003</v>
      </c>
      <c r="D13410">
        <v>0.91579221300000002</v>
      </c>
      <c r="E13410">
        <v>1.0115270839999999</v>
      </c>
      <c r="F13410">
        <v>0.67524156700000004</v>
      </c>
      <c r="G13410">
        <v>0.46399809199999997</v>
      </c>
      <c r="H13410">
        <v>1.746400701</v>
      </c>
      <c r="I13410">
        <v>3.918534143</v>
      </c>
      <c r="J13410">
        <v>2.4106446269999999</v>
      </c>
      <c r="K13410">
        <v>2.4379319979999998</v>
      </c>
      <c r="L13410">
        <v>3.3956285629999998</v>
      </c>
      <c r="M13410">
        <v>1.9837923749999999</v>
      </c>
      <c r="N13410">
        <v>1.324936782</v>
      </c>
      <c r="O13410">
        <v>4.8070880340000004</v>
      </c>
      <c r="P13410">
        <v>1.5195208790000001</v>
      </c>
      <c r="Q13410">
        <v>1.9892322680000001</v>
      </c>
    </row>
    <row r="13411" spans="1:17">
      <c r="A13411" t="e">
        <v>#N/A</v>
      </c>
      <c r="B13411" t="s">
        <v>25517</v>
      </c>
      <c r="C13411">
        <v>5.2220147350000001</v>
      </c>
      <c r="D13411">
        <v>0.57842555600000001</v>
      </c>
      <c r="E13411">
        <v>1.712973638</v>
      </c>
      <c r="F13411">
        <v>0.29617418600000001</v>
      </c>
      <c r="G13411">
        <v>1.052034905</v>
      </c>
      <c r="H13411">
        <v>1.0027709359999999</v>
      </c>
      <c r="I13411">
        <v>3.1730693109999999</v>
      </c>
      <c r="J13411">
        <v>9.7644526250000006</v>
      </c>
      <c r="K13411">
        <v>6.9094830439999999</v>
      </c>
      <c r="L13411">
        <v>9.3487816959999996</v>
      </c>
      <c r="M13411">
        <v>1.670650017</v>
      </c>
      <c r="N13411">
        <v>5.3107551559999999</v>
      </c>
      <c r="O13411">
        <v>1.445816934</v>
      </c>
      <c r="P13411">
        <v>2.611559078</v>
      </c>
      <c r="Q13411">
        <v>3.2906327540000002</v>
      </c>
    </row>
    <row r="13412" spans="1:17">
      <c r="A13412" t="s">
        <v>25518</v>
      </c>
      <c r="B13412" t="s">
        <v>5955</v>
      </c>
      <c r="C13412">
        <v>10.004761739999999</v>
      </c>
      <c r="D13412">
        <v>1.600725905</v>
      </c>
      <c r="E13412">
        <v>2.0105055260000002</v>
      </c>
      <c r="F13412">
        <v>1.967106826</v>
      </c>
      <c r="G13412">
        <v>1.967584413</v>
      </c>
      <c r="H13412">
        <v>1.8144575489999999</v>
      </c>
      <c r="I13412">
        <v>2.026408328</v>
      </c>
      <c r="J13412">
        <v>2.1490764950000001</v>
      </c>
      <c r="K13412">
        <v>2.7736240529999998</v>
      </c>
      <c r="L13412">
        <v>4.2143902280000001</v>
      </c>
      <c r="M13412">
        <v>6.9349963859999999</v>
      </c>
      <c r="N13412">
        <v>3.5971436950000002</v>
      </c>
      <c r="O13412">
        <v>11.695614689999999</v>
      </c>
      <c r="P13412">
        <v>3.710883097</v>
      </c>
      <c r="Q13412">
        <v>4.2029750789999998</v>
      </c>
    </row>
    <row r="13413" spans="1:17">
      <c r="A13413" t="s">
        <v>25519</v>
      </c>
      <c r="B13413" s="16" t="s">
        <v>5270</v>
      </c>
      <c r="C13413">
        <v>2.164435702</v>
      </c>
      <c r="D13413">
        <v>0.76719196700000003</v>
      </c>
      <c r="E13413">
        <v>0.80594395399999996</v>
      </c>
      <c r="F13413">
        <v>1.1490254499999999</v>
      </c>
      <c r="G13413">
        <v>0.822266575</v>
      </c>
      <c r="H13413">
        <v>0.249378831</v>
      </c>
      <c r="I13413">
        <v>1.5782194839999999</v>
      </c>
      <c r="J13413">
        <v>2.8536178809999999</v>
      </c>
      <c r="K13413">
        <v>0.78551655099999995</v>
      </c>
      <c r="L13413">
        <v>1.3676152779999999</v>
      </c>
      <c r="M13413">
        <v>0.41547349700000002</v>
      </c>
      <c r="N13413">
        <v>0.96053109299999995</v>
      </c>
      <c r="O13413">
        <v>2.8764785540000002</v>
      </c>
      <c r="P13413">
        <v>0.45462754100000002</v>
      </c>
      <c r="Q13413">
        <v>0.59516113699999995</v>
      </c>
    </row>
    <row r="13414" spans="1:17">
      <c r="A13414" t="e">
        <v>#N/A</v>
      </c>
      <c r="B13414" s="16" t="s">
        <v>25520</v>
      </c>
      <c r="C13414">
        <v>2.9185465160000001</v>
      </c>
      <c r="D13414">
        <v>0.107759296</v>
      </c>
      <c r="E13414">
        <v>0.15524897200000001</v>
      </c>
      <c r="F13414">
        <v>0</v>
      </c>
      <c r="G13414">
        <v>0</v>
      </c>
      <c r="H13414">
        <v>0.74725529499999999</v>
      </c>
      <c r="I13414">
        <v>2.1280867680000002</v>
      </c>
      <c r="J13414">
        <v>0.61664208099999995</v>
      </c>
      <c r="K13414">
        <v>1.1033315509999999</v>
      </c>
      <c r="L13414">
        <v>0.614701991</v>
      </c>
      <c r="M13414">
        <v>0</v>
      </c>
      <c r="N13414">
        <v>0.17988744800000001</v>
      </c>
      <c r="O13414">
        <v>0.53870446400000005</v>
      </c>
      <c r="P13414">
        <v>0.29191632099999998</v>
      </c>
      <c r="Q13414">
        <v>0.33438381900000003</v>
      </c>
    </row>
    <row r="13415" spans="1:17">
      <c r="A13415" t="s">
        <v>25521</v>
      </c>
      <c r="B13415" s="16" t="s">
        <v>6168</v>
      </c>
      <c r="C13415">
        <v>0.53149849699999996</v>
      </c>
      <c r="D13415">
        <v>0.82421299199999998</v>
      </c>
      <c r="E13415">
        <v>0.678539907</v>
      </c>
      <c r="F13415">
        <v>0.57877848600000004</v>
      </c>
      <c r="G13415">
        <v>0.36711936899999997</v>
      </c>
      <c r="H13415">
        <v>0.61237427200000005</v>
      </c>
      <c r="I13415">
        <v>0</v>
      </c>
      <c r="J13415">
        <v>0.47164786199999997</v>
      </c>
      <c r="K13415">
        <v>0.72334246099999999</v>
      </c>
      <c r="L13415">
        <v>1.007494189</v>
      </c>
      <c r="M13415">
        <v>0</v>
      </c>
      <c r="N13415">
        <v>0.45863196299999998</v>
      </c>
      <c r="O13415">
        <v>0</v>
      </c>
      <c r="P13415">
        <v>0.71767458399999995</v>
      </c>
      <c r="Q13415">
        <v>2.5575843439999999</v>
      </c>
    </row>
    <row r="13416" spans="1:17">
      <c r="A13416" t="s">
        <v>25522</v>
      </c>
      <c r="B13416" s="16" t="s">
        <v>25523</v>
      </c>
      <c r="C13416">
        <v>0</v>
      </c>
      <c r="D13416">
        <v>1.209087781</v>
      </c>
      <c r="E13416">
        <v>1.7419344969999999</v>
      </c>
      <c r="F13416">
        <v>1.485828911</v>
      </c>
      <c r="G13416">
        <v>0.31415390999999998</v>
      </c>
      <c r="H13416">
        <v>0</v>
      </c>
      <c r="I13416">
        <v>0</v>
      </c>
      <c r="J13416">
        <v>0</v>
      </c>
      <c r="K13416">
        <v>3.3012457689999999</v>
      </c>
      <c r="L13416">
        <v>0</v>
      </c>
      <c r="M13416">
        <v>0</v>
      </c>
      <c r="N13416">
        <v>0.22426496900000001</v>
      </c>
      <c r="O13416">
        <v>0</v>
      </c>
      <c r="P13416">
        <v>0</v>
      </c>
      <c r="Q13416">
        <v>1.2506249439999999</v>
      </c>
    </row>
    <row r="13417" spans="1:17">
      <c r="A13417" t="s">
        <v>25524</v>
      </c>
      <c r="B13417" s="16" t="s">
        <v>5935</v>
      </c>
      <c r="C13417">
        <v>13.461834169999999</v>
      </c>
      <c r="D13417">
        <v>12.65049941</v>
      </c>
      <c r="E13417">
        <v>11.665303249999999</v>
      </c>
      <c r="F13417">
        <v>15.25044795</v>
      </c>
      <c r="G13417">
        <v>10.34824961</v>
      </c>
      <c r="H13417">
        <v>9.4229010560000006</v>
      </c>
      <c r="I13417">
        <v>24.697890279999999</v>
      </c>
      <c r="J13417">
        <v>14.03784724</v>
      </c>
      <c r="K13417">
        <v>25.708321250000001</v>
      </c>
      <c r="L13417">
        <v>15.63999654</v>
      </c>
      <c r="M13417">
        <v>2.917488976</v>
      </c>
      <c r="N13417">
        <v>9.608846003</v>
      </c>
      <c r="O13417">
        <v>5.2901798019999999</v>
      </c>
      <c r="P13417">
        <v>20.457624689999999</v>
      </c>
      <c r="Q13417">
        <v>8.9555792489999995</v>
      </c>
    </row>
    <row r="13418" spans="1:17">
      <c r="A13418" t="s">
        <v>25525</v>
      </c>
      <c r="B13418" s="16" t="s">
        <v>5565</v>
      </c>
      <c r="C13418">
        <v>6.2872694769999997</v>
      </c>
      <c r="D13418">
        <v>4.1052147110000003</v>
      </c>
      <c r="E13418">
        <v>3.9429258059999999</v>
      </c>
      <c r="F13418">
        <v>4.0538841679999997</v>
      </c>
      <c r="G13418">
        <v>4.5713421470000002</v>
      </c>
      <c r="H13418">
        <v>0.76252373200000001</v>
      </c>
      <c r="I13418">
        <v>14.47712873</v>
      </c>
      <c r="J13418">
        <v>15.143751180000001</v>
      </c>
      <c r="K13418">
        <v>5.2540860650000001</v>
      </c>
      <c r="L13418">
        <v>3.972659379</v>
      </c>
      <c r="M13418">
        <v>6.9871456439999999</v>
      </c>
      <c r="N13418">
        <v>6.8530199100000004</v>
      </c>
      <c r="O13418">
        <v>2.5653210180000001</v>
      </c>
      <c r="P13418">
        <v>6.6526747139999998</v>
      </c>
      <c r="Q13418">
        <v>5.9144137949999998</v>
      </c>
    </row>
    <row r="13419" spans="1:17">
      <c r="A13419" t="s">
        <v>25525</v>
      </c>
      <c r="B13419" s="16" t="s">
        <v>25526</v>
      </c>
      <c r="C13419">
        <v>11.410164249999999</v>
      </c>
      <c r="D13419">
        <v>6.1970238870000003</v>
      </c>
      <c r="E13419">
        <v>5.3255101800000002</v>
      </c>
      <c r="F13419">
        <v>3.5071035940000002</v>
      </c>
      <c r="G13419">
        <v>4.3219962120000002</v>
      </c>
      <c r="H13419">
        <v>6.078442302</v>
      </c>
      <c r="I13419">
        <v>3.2205805089999999</v>
      </c>
      <c r="J13419">
        <v>9.1454285930000001</v>
      </c>
      <c r="K13419">
        <v>8.1817639680000003</v>
      </c>
      <c r="L13419">
        <v>9.0701415369999996</v>
      </c>
      <c r="M13419">
        <v>7.0652712390000003</v>
      </c>
      <c r="N13419">
        <v>5.1724856160000003</v>
      </c>
      <c r="O13419">
        <v>8.5602155900000003</v>
      </c>
      <c r="P13419">
        <v>10.76831696</v>
      </c>
      <c r="Q13419">
        <v>8.0967376019999993</v>
      </c>
    </row>
    <row r="13420" spans="1:17">
      <c r="A13420" t="s">
        <v>25527</v>
      </c>
      <c r="B13420" s="16" t="s">
        <v>3483</v>
      </c>
      <c r="C13420">
        <v>9.2708523510000003</v>
      </c>
      <c r="D13420">
        <v>0.49789192999999998</v>
      </c>
      <c r="E13420">
        <v>0.71731361599999999</v>
      </c>
      <c r="F13420">
        <v>0.36328685300000002</v>
      </c>
      <c r="G13420">
        <v>0.43660982100000001</v>
      </c>
      <c r="H13420">
        <v>0.37763080100000002</v>
      </c>
      <c r="I13420">
        <v>6.9647792099999997</v>
      </c>
      <c r="J13420">
        <v>1.9409753329999999</v>
      </c>
      <c r="K13420">
        <v>2.8038131580000001</v>
      </c>
      <c r="L13420">
        <v>62.128808329999998</v>
      </c>
      <c r="M13420">
        <v>4.853408774</v>
      </c>
      <c r="N13420">
        <v>1.437202815</v>
      </c>
      <c r="O13420">
        <v>9.1783147340000006</v>
      </c>
      <c r="P13420">
        <v>1.0537285569999999</v>
      </c>
      <c r="Q13420">
        <v>1.448427868</v>
      </c>
    </row>
    <row r="13421" spans="1:17">
      <c r="A13421" t="s">
        <v>25528</v>
      </c>
      <c r="B13421" s="16" t="s">
        <v>25529</v>
      </c>
      <c r="C13421">
        <v>13.47631975</v>
      </c>
      <c r="D13421">
        <v>3.8479211339999999</v>
      </c>
      <c r="E13421">
        <v>2.166505592</v>
      </c>
      <c r="F13421">
        <v>1.54904039</v>
      </c>
      <c r="G13421">
        <v>2.1202541240000001</v>
      </c>
      <c r="H13421">
        <v>7.9359975409999999</v>
      </c>
      <c r="I13421">
        <v>21.836423320000002</v>
      </c>
      <c r="J13421">
        <v>2.4297218350000001</v>
      </c>
      <c r="K13421">
        <v>7.4720909039999999</v>
      </c>
      <c r="L13421">
        <v>6.6228678929999996</v>
      </c>
      <c r="M13421">
        <v>6.8982459729999999</v>
      </c>
      <c r="N13421">
        <v>1.808918961</v>
      </c>
      <c r="O13421">
        <v>9.2864992920000002</v>
      </c>
      <c r="P13421">
        <v>1.932013983</v>
      </c>
      <c r="Q13421">
        <v>7.822980974</v>
      </c>
    </row>
    <row r="13422" spans="1:17">
      <c r="A13422" t="s">
        <v>25528</v>
      </c>
      <c r="B13422" s="16" t="s">
        <v>8828</v>
      </c>
      <c r="C13422">
        <v>6.1663525310000002</v>
      </c>
      <c r="D13422">
        <v>2.7700530379999999</v>
      </c>
      <c r="E13422">
        <v>1.6218398380000001</v>
      </c>
      <c r="F13422">
        <v>1.632090515</v>
      </c>
      <c r="G13422">
        <v>1.242282611</v>
      </c>
      <c r="H13422">
        <v>1.184109853</v>
      </c>
      <c r="I13422">
        <v>218.56801569999999</v>
      </c>
      <c r="J13422">
        <v>6.6662564030000002</v>
      </c>
      <c r="K13422">
        <v>72.809173979999997</v>
      </c>
      <c r="L13422">
        <v>4.8703213500000002</v>
      </c>
      <c r="M13422">
        <v>521.46800699999994</v>
      </c>
      <c r="N13422">
        <v>5.7854966929999998</v>
      </c>
      <c r="O13422">
        <v>214.92699379999999</v>
      </c>
      <c r="P13422">
        <v>2.3128708090000001</v>
      </c>
      <c r="Q13422">
        <v>2.1194747070000002</v>
      </c>
    </row>
    <row r="13423" spans="1:17">
      <c r="A13423" t="s">
        <v>25528</v>
      </c>
      <c r="B13423" s="16" t="s">
        <v>25530</v>
      </c>
      <c r="C13423">
        <v>21.043278059999999</v>
      </c>
      <c r="D13423">
        <v>1.16544767</v>
      </c>
      <c r="E13423">
        <v>0.83953106300000002</v>
      </c>
      <c r="F13423">
        <v>0.71610013299999997</v>
      </c>
      <c r="G13423">
        <v>1.3626675960000001</v>
      </c>
      <c r="H13423">
        <v>7.071557672</v>
      </c>
      <c r="I13423">
        <v>3.8359780589999999</v>
      </c>
      <c r="J13423">
        <v>4.334954551</v>
      </c>
      <c r="K13423">
        <v>2.3865693939999999</v>
      </c>
      <c r="L13423">
        <v>8.3102227699999993</v>
      </c>
      <c r="M13423">
        <v>5.0491938410000001</v>
      </c>
      <c r="N13423">
        <v>0.324255719</v>
      </c>
      <c r="O13423">
        <v>8.7393647790000006</v>
      </c>
      <c r="P13423">
        <v>2.7625138460000001</v>
      </c>
      <c r="Q13423">
        <v>1.808228422</v>
      </c>
    </row>
    <row r="13424" spans="1:17">
      <c r="A13424" t="s">
        <v>25531</v>
      </c>
      <c r="B13424" s="16" t="s">
        <v>4601</v>
      </c>
      <c r="C13424">
        <v>11.26293633</v>
      </c>
      <c r="D13424">
        <v>2.1485734139999999</v>
      </c>
      <c r="E13424">
        <v>1.564368615</v>
      </c>
      <c r="F13424">
        <v>1.1072427060000001</v>
      </c>
      <c r="G13424">
        <v>0.89141171900000005</v>
      </c>
      <c r="H13424">
        <v>0.18023288200000001</v>
      </c>
      <c r="I13424">
        <v>0.91249781100000005</v>
      </c>
      <c r="J13424">
        <v>3.0737505540000001</v>
      </c>
      <c r="K13424">
        <v>2.6256783349999999</v>
      </c>
      <c r="L13424">
        <v>7.3142551620000003</v>
      </c>
      <c r="M13424">
        <v>1.801644166</v>
      </c>
      <c r="N13424">
        <v>2.4104236700000001</v>
      </c>
      <c r="O13424">
        <v>5.197273751</v>
      </c>
      <c r="P13424">
        <v>0.84489871500000002</v>
      </c>
      <c r="Q13424">
        <v>0.96781316699999997</v>
      </c>
    </row>
    <row r="13425" spans="1:17">
      <c r="A13425" t="s">
        <v>25532</v>
      </c>
      <c r="B13425" s="16" t="s">
        <v>5470</v>
      </c>
      <c r="C13425">
        <v>1.9978837920000001</v>
      </c>
      <c r="D13425">
        <v>1.796427805</v>
      </c>
      <c r="E13425">
        <v>1.400333354</v>
      </c>
      <c r="F13425">
        <v>1.3597547350000001</v>
      </c>
      <c r="G13425">
        <v>1.2988127490000001</v>
      </c>
      <c r="H13425">
        <v>0.81243279899999998</v>
      </c>
      <c r="I13425">
        <v>1.371083791</v>
      </c>
      <c r="J13425">
        <v>2.6221151470000001</v>
      </c>
      <c r="K13425">
        <v>2.3991338600000001</v>
      </c>
      <c r="L13425">
        <v>3.712876992</v>
      </c>
      <c r="M13425">
        <v>0.67677014800000002</v>
      </c>
      <c r="N13425">
        <v>1.0720554769999999</v>
      </c>
      <c r="O13425">
        <v>1.17138327</v>
      </c>
      <c r="P13425">
        <v>1.604522129</v>
      </c>
      <c r="Q13425">
        <v>1.2118320810000001</v>
      </c>
    </row>
    <row r="13426" spans="1:17">
      <c r="A13426" t="e">
        <v>#N/A</v>
      </c>
      <c r="B13426" s="16" t="s">
        <v>25533</v>
      </c>
      <c r="C13426">
        <v>2.0752478989999998</v>
      </c>
      <c r="D13426">
        <v>0.45973689499999998</v>
      </c>
      <c r="E13426">
        <v>0.66234360299999995</v>
      </c>
      <c r="F13426">
        <v>1.129926843</v>
      </c>
      <c r="G13426">
        <v>1.4334258790000001</v>
      </c>
      <c r="H13426">
        <v>1.594019461</v>
      </c>
      <c r="I13426">
        <v>12.105498600000001</v>
      </c>
      <c r="J13426">
        <v>4.4723593729999997</v>
      </c>
      <c r="K13426">
        <v>0.94143566499999998</v>
      </c>
      <c r="L13426">
        <v>2.622522563</v>
      </c>
      <c r="M13426">
        <v>3.9835348399999999</v>
      </c>
      <c r="N13426">
        <v>0.76745951599999995</v>
      </c>
      <c r="O13426">
        <v>4.5965838200000002</v>
      </c>
      <c r="P13426">
        <v>0.93405888100000001</v>
      </c>
      <c r="Q13426">
        <v>0</v>
      </c>
    </row>
    <row r="13427" spans="1:17">
      <c r="A13427" t="e">
        <v>#N/A</v>
      </c>
      <c r="B13427" s="16" t="s">
        <v>25534</v>
      </c>
      <c r="C13427">
        <v>26.756083480000001</v>
      </c>
      <c r="D13427">
        <v>84.271715420000007</v>
      </c>
      <c r="E13427">
        <v>67.697735399999999</v>
      </c>
      <c r="F13427">
        <v>0.63339561099999997</v>
      </c>
      <c r="G13427">
        <v>111.48924030000001</v>
      </c>
      <c r="H13427">
        <v>10.275812780000001</v>
      </c>
      <c r="I13427">
        <v>11.87532362</v>
      </c>
      <c r="J13427">
        <v>10.02816355</v>
      </c>
      <c r="K13427">
        <v>22.69257743</v>
      </c>
      <c r="L13427">
        <v>30.13684731</v>
      </c>
      <c r="M13427">
        <v>13.398142529999999</v>
      </c>
      <c r="N13427">
        <v>7.1701616770000003</v>
      </c>
      <c r="O13427">
        <v>15.460059380000001</v>
      </c>
      <c r="P13427">
        <v>5.9341243099999996</v>
      </c>
      <c r="Q13427">
        <v>11.195735409999999</v>
      </c>
    </row>
    <row r="13428" spans="1:17">
      <c r="A13428" t="e">
        <v>#N/A</v>
      </c>
      <c r="B13428" s="16" t="s">
        <v>25535</v>
      </c>
      <c r="C13428">
        <v>33.484405299999999</v>
      </c>
      <c r="D13428">
        <v>9.8905559049999994</v>
      </c>
      <c r="E13428">
        <v>7.7183914439999999</v>
      </c>
      <c r="F13428">
        <v>4.5578805779999998</v>
      </c>
      <c r="G13428">
        <v>12.527948479999999</v>
      </c>
      <c r="H13428">
        <v>11.78820473</v>
      </c>
      <c r="I13428">
        <v>12.207740980000001</v>
      </c>
      <c r="J13428">
        <v>30.06755119</v>
      </c>
      <c r="K13428">
        <v>30.38038336</v>
      </c>
      <c r="L13428">
        <v>40.551641109999998</v>
      </c>
      <c r="M13428">
        <v>10.71247883</v>
      </c>
      <c r="N13428">
        <v>10.31921917</v>
      </c>
      <c r="O13428">
        <v>33.992979669999997</v>
      </c>
      <c r="P13428">
        <v>15.908453290000001</v>
      </c>
      <c r="Q13428">
        <v>59.463836000000001</v>
      </c>
    </row>
    <row r="13429" spans="1:17">
      <c r="A13429" t="e">
        <v>#N/A</v>
      </c>
      <c r="B13429" s="16" t="s">
        <v>25536</v>
      </c>
      <c r="C13429">
        <v>6331.4585459999998</v>
      </c>
      <c r="D13429">
        <v>1647.3189050000001</v>
      </c>
      <c r="E13429">
        <v>2010.3722150000001</v>
      </c>
      <c r="F13429">
        <v>1327.511935</v>
      </c>
      <c r="G13429">
        <v>1869.327297</v>
      </c>
      <c r="H13429">
        <v>1104.6036099999999</v>
      </c>
      <c r="I13429">
        <v>6104.4483730000002</v>
      </c>
      <c r="J13429">
        <v>8966.9077510000006</v>
      </c>
      <c r="K13429">
        <v>3963.0820600000002</v>
      </c>
      <c r="L13429">
        <v>3965.0679</v>
      </c>
      <c r="M13429">
        <v>6262.0460540000004</v>
      </c>
      <c r="N13429">
        <v>6040.296934</v>
      </c>
      <c r="O13429">
        <v>5564.0967179999998</v>
      </c>
      <c r="P13429">
        <v>9696.4376109999994</v>
      </c>
      <c r="Q13429">
        <v>4271.8166010000004</v>
      </c>
    </row>
    <row r="13430" spans="1:17">
      <c r="A13430" t="e">
        <v>#N/A</v>
      </c>
      <c r="B13430" s="16" t="s">
        <v>25537</v>
      </c>
      <c r="C13430">
        <v>0</v>
      </c>
      <c r="D13430">
        <v>0.28063693899999997</v>
      </c>
      <c r="E13430">
        <v>0.13477134700000001</v>
      </c>
      <c r="F13430">
        <v>0.17243515500000001</v>
      </c>
      <c r="G13430">
        <v>0</v>
      </c>
      <c r="H13430">
        <v>0</v>
      </c>
      <c r="I13430">
        <v>0</v>
      </c>
      <c r="J13430">
        <v>1.766509323</v>
      </c>
      <c r="K13430">
        <v>0.57468005300000002</v>
      </c>
      <c r="L13430">
        <v>0</v>
      </c>
      <c r="M13430">
        <v>0</v>
      </c>
      <c r="N13430">
        <v>0.46847988899999998</v>
      </c>
      <c r="O13430">
        <v>0</v>
      </c>
      <c r="P13430">
        <v>0.38011803100000002</v>
      </c>
      <c r="Q13430">
        <v>0</v>
      </c>
    </row>
    <row r="13431" spans="1:17">
      <c r="A13431" t="e">
        <v>#N/A</v>
      </c>
      <c r="B13431" s="16" t="s">
        <v>25538</v>
      </c>
      <c r="C13431">
        <v>1736.482432</v>
      </c>
      <c r="D13431">
        <v>10973.55688</v>
      </c>
      <c r="E13431">
        <v>8880.2561440000009</v>
      </c>
      <c r="F13431">
        <v>320.6899148</v>
      </c>
      <c r="G13431">
        <v>3866.3640810000002</v>
      </c>
      <c r="H13431">
        <v>201.60025039999999</v>
      </c>
      <c r="I13431">
        <v>1944.6097930000001</v>
      </c>
      <c r="J13431">
        <v>1323.6456290000001</v>
      </c>
      <c r="K13431">
        <v>898.35647670000003</v>
      </c>
      <c r="L13431">
        <v>1006.037571</v>
      </c>
      <c r="M13431">
        <v>1561.5696539999999</v>
      </c>
      <c r="N13431">
        <v>5407.6106749999999</v>
      </c>
      <c r="O13431">
        <v>2135.2654809999999</v>
      </c>
      <c r="P13431">
        <v>6694.5838130000002</v>
      </c>
      <c r="Q13431">
        <v>1640.074071</v>
      </c>
    </row>
    <row r="13432" spans="1:17">
      <c r="A13432" t="e">
        <v>#N/A</v>
      </c>
      <c r="B13432" s="16" t="s">
        <v>25539</v>
      </c>
      <c r="C13432">
        <v>92.708523510000006</v>
      </c>
      <c r="D13432">
        <v>8.8687000020000006</v>
      </c>
      <c r="E13432">
        <v>4.2590495959999997</v>
      </c>
      <c r="F13432">
        <v>8.3173569050000005</v>
      </c>
      <c r="G13432">
        <v>12.370611609999999</v>
      </c>
      <c r="H13432">
        <v>1.6184177179999999</v>
      </c>
      <c r="I13432">
        <v>6.1453934200000004</v>
      </c>
      <c r="J13432">
        <v>4.0066004590000004</v>
      </c>
      <c r="K13432">
        <v>25.807825659999999</v>
      </c>
      <c r="L13432">
        <v>15.975979280000001</v>
      </c>
      <c r="M13432">
        <v>0</v>
      </c>
      <c r="N13432">
        <v>2.0778835880000002</v>
      </c>
      <c r="O13432">
        <v>21.00122863</v>
      </c>
      <c r="P13432">
        <v>6.322371339</v>
      </c>
      <c r="Q13432">
        <v>14.484278679999999</v>
      </c>
    </row>
    <row r="13433" spans="1:17">
      <c r="A13433" t="e">
        <v>#N/A</v>
      </c>
      <c r="B13433" s="16" t="s">
        <v>25540</v>
      </c>
      <c r="C13433">
        <v>1.2785583030000001</v>
      </c>
      <c r="D13433">
        <v>22.659477930000001</v>
      </c>
      <c r="E13433">
        <v>0.81613855700000004</v>
      </c>
      <c r="F13433">
        <v>0</v>
      </c>
      <c r="G13433">
        <v>2.649397059</v>
      </c>
      <c r="H13433">
        <v>26.51599555</v>
      </c>
      <c r="I13433">
        <v>0</v>
      </c>
      <c r="J13433">
        <v>1.9449998509999999</v>
      </c>
      <c r="K13433">
        <v>5.2201587509999996</v>
      </c>
      <c r="L13433">
        <v>24.236005729999999</v>
      </c>
      <c r="M13433">
        <v>12.271260570000001</v>
      </c>
      <c r="N13433">
        <v>2.8369865710000002</v>
      </c>
      <c r="O13433">
        <v>4.2479265340000003</v>
      </c>
      <c r="P13433">
        <v>10.7421591</v>
      </c>
      <c r="Q13433">
        <v>11.42598826</v>
      </c>
    </row>
    <row r="13434" spans="1:17">
      <c r="A13434" t="s">
        <v>25541</v>
      </c>
      <c r="B13434" s="16" t="s">
        <v>25542</v>
      </c>
      <c r="C13434">
        <v>36.242551079999998</v>
      </c>
      <c r="D13434">
        <v>1.2677271429999999</v>
      </c>
      <c r="E13434">
        <v>0.81174058199999999</v>
      </c>
      <c r="F13434">
        <v>0.64912079099999997</v>
      </c>
      <c r="G13434">
        <v>0.32939001200000001</v>
      </c>
      <c r="H13434">
        <v>0.36629315600000001</v>
      </c>
      <c r="I13434">
        <v>1.390874261</v>
      </c>
      <c r="J13434">
        <v>1.9345187129999999</v>
      </c>
      <c r="K13434">
        <v>9.5187190360000002</v>
      </c>
      <c r="L13434">
        <v>9.0395263850000003</v>
      </c>
      <c r="M13434">
        <v>20.138470590000001</v>
      </c>
      <c r="N13434">
        <v>0.94056624300000002</v>
      </c>
      <c r="O13434">
        <v>20.068918499999999</v>
      </c>
      <c r="P13434">
        <v>0.85855758599999998</v>
      </c>
      <c r="Q13434">
        <v>6.5563940460000003</v>
      </c>
    </row>
    <row r="13435" spans="1:17">
      <c r="A13435" t="e">
        <v>#N/A</v>
      </c>
      <c r="B13435" s="16" t="s">
        <v>25543</v>
      </c>
      <c r="C13435">
        <v>4.8853430439999999</v>
      </c>
      <c r="D13435">
        <v>0.21645341200000001</v>
      </c>
      <c r="E13435">
        <v>0.10394824699999999</v>
      </c>
      <c r="F13435">
        <v>8.8665394999999994E-2</v>
      </c>
      <c r="G13435">
        <v>5.6240486999999999E-2</v>
      </c>
      <c r="H13435">
        <v>0.12508275699999999</v>
      </c>
      <c r="I13435">
        <v>0.47495942800000002</v>
      </c>
      <c r="J13435">
        <v>0.12386335800000001</v>
      </c>
      <c r="K13435">
        <v>0.73874486399999995</v>
      </c>
      <c r="L13435">
        <v>3.704209708</v>
      </c>
      <c r="M13435">
        <v>1.2503524180000001</v>
      </c>
      <c r="N13435">
        <v>4.0148382000000003E-2</v>
      </c>
      <c r="O13435">
        <v>1.803470387</v>
      </c>
      <c r="P13435">
        <v>4.8863753000000003E-2</v>
      </c>
      <c r="Q13435">
        <v>1.343336887</v>
      </c>
    </row>
    <row r="13436" spans="1:17">
      <c r="A13436" t="s">
        <v>17887</v>
      </c>
      <c r="B13436" s="16" t="s">
        <v>5674</v>
      </c>
      <c r="C13436">
        <v>2.9304947139999999</v>
      </c>
      <c r="D13436">
        <v>4.3196948930000003</v>
      </c>
      <c r="E13436">
        <v>1.4988898399999999</v>
      </c>
      <c r="F13436">
        <v>1.7490120339999999</v>
      </c>
      <c r="G13436">
        <v>1.7127561410000001</v>
      </c>
      <c r="H13436">
        <v>3.0301161419999998</v>
      </c>
      <c r="I13436">
        <v>2.4655372070000001</v>
      </c>
      <c r="J13436">
        <v>2.0861149700000001</v>
      </c>
      <c r="K13436">
        <v>4.4995691520000003</v>
      </c>
      <c r="L13436">
        <v>5.6974016369999996</v>
      </c>
      <c r="M13436">
        <v>2.5962557849999999</v>
      </c>
      <c r="N13436">
        <v>1.375520372</v>
      </c>
      <c r="O13436">
        <v>3.869585915</v>
      </c>
      <c r="P13436">
        <v>2.130694358</v>
      </c>
      <c r="Q13436">
        <v>5.1137726270000003</v>
      </c>
    </row>
    <row r="13437" spans="1:17">
      <c r="A13437" t="e">
        <v>#N/A</v>
      </c>
      <c r="B13437" s="16" t="s">
        <v>25544</v>
      </c>
      <c r="C13437">
        <v>36.182041169999998</v>
      </c>
      <c r="D13437">
        <v>3.3167725240000001</v>
      </c>
      <c r="E13437">
        <v>4.6457433970000004</v>
      </c>
      <c r="F13437">
        <v>3.2267774889999998</v>
      </c>
      <c r="G13437">
        <v>3.231704116</v>
      </c>
      <c r="H13437">
        <v>0.47916899200000002</v>
      </c>
      <c r="I13437">
        <v>7.2779281600000001</v>
      </c>
      <c r="J13437">
        <v>7.2756313669999999</v>
      </c>
      <c r="K13437">
        <v>11.8859808</v>
      </c>
      <c r="L13437">
        <v>25.22692399</v>
      </c>
      <c r="M13437">
        <v>4.7898696860000003</v>
      </c>
      <c r="N13437">
        <v>5.5368378390000004</v>
      </c>
      <c r="O13437">
        <v>15.19927792</v>
      </c>
      <c r="P13437">
        <v>4.4925128069999998</v>
      </c>
      <c r="Q13437">
        <v>3.4307173679999998</v>
      </c>
    </row>
    <row r="13438" spans="1:17">
      <c r="A13438" t="e">
        <v>#N/A</v>
      </c>
      <c r="B13438" s="16" t="s">
        <v>25545</v>
      </c>
      <c r="C13438">
        <v>0</v>
      </c>
      <c r="D13438">
        <v>1.039632297</v>
      </c>
      <c r="E13438">
        <v>0</v>
      </c>
      <c r="F13438">
        <v>0.31939693400000002</v>
      </c>
      <c r="G13438">
        <v>0</v>
      </c>
      <c r="H13438">
        <v>0.901164411</v>
      </c>
      <c r="I13438">
        <v>0</v>
      </c>
      <c r="J13438">
        <v>0</v>
      </c>
      <c r="K13438">
        <v>0</v>
      </c>
      <c r="L13438">
        <v>0</v>
      </c>
      <c r="M13438">
        <v>0</v>
      </c>
      <c r="N13438">
        <v>0</v>
      </c>
      <c r="O13438">
        <v>2.598636876</v>
      </c>
      <c r="P13438">
        <v>0.35204113100000001</v>
      </c>
      <c r="Q13438">
        <v>0</v>
      </c>
    </row>
    <row r="13439" spans="1:17">
      <c r="A13439" t="e">
        <v>#N/A</v>
      </c>
      <c r="B13439" s="16" t="s">
        <v>25546</v>
      </c>
      <c r="C13439">
        <v>0</v>
      </c>
      <c r="D13439">
        <v>0.74989870599999997</v>
      </c>
      <c r="E13439">
        <v>1.0803801390000001</v>
      </c>
      <c r="F13439">
        <v>1.15192337</v>
      </c>
      <c r="G13439">
        <v>1.4613306859999999</v>
      </c>
      <c r="H13439">
        <v>0.65002023099999995</v>
      </c>
      <c r="I13439">
        <v>12.34115892</v>
      </c>
      <c r="J13439">
        <v>2.3601722920000001</v>
      </c>
      <c r="K13439">
        <v>3.0712409410000001</v>
      </c>
      <c r="L13439">
        <v>2.138860615</v>
      </c>
      <c r="M13439">
        <v>3.2488665289999998</v>
      </c>
      <c r="N13439">
        <v>1.669119603</v>
      </c>
      <c r="O13439">
        <v>3.7488531979999999</v>
      </c>
      <c r="P13439">
        <v>2.285381771</v>
      </c>
      <c r="Q13439">
        <v>0</v>
      </c>
    </row>
    <row r="13440" spans="1:17">
      <c r="A13440" t="e">
        <v>#N/A</v>
      </c>
      <c r="B13440" s="16" t="s">
        <v>25547</v>
      </c>
      <c r="C13440">
        <v>7.2451637189999998</v>
      </c>
      <c r="D13440">
        <v>1.284037082</v>
      </c>
      <c r="E13440">
        <v>1.6957545570000001</v>
      </c>
      <c r="F13440">
        <v>1.577932925</v>
      </c>
      <c r="G13440">
        <v>0.50044166700000003</v>
      </c>
      <c r="H13440">
        <v>2.2260341939999999</v>
      </c>
      <c r="I13440">
        <v>16.905222599999998</v>
      </c>
      <c r="J13440">
        <v>4.4086663289999999</v>
      </c>
      <c r="K13440">
        <v>3.9441199450000002</v>
      </c>
      <c r="L13440">
        <v>11.902571699999999</v>
      </c>
      <c r="M13440">
        <v>13.90742865</v>
      </c>
      <c r="N13440">
        <v>4.4656270090000003</v>
      </c>
      <c r="O13440">
        <v>6.4190889840000001</v>
      </c>
      <c r="P13440">
        <v>1.304405034</v>
      </c>
      <c r="Q13440">
        <v>8.9650061740000009</v>
      </c>
    </row>
    <row r="13441" spans="1:17">
      <c r="A13441" t="e">
        <v>#N/A</v>
      </c>
      <c r="B13441" s="16" t="s">
        <v>25548</v>
      </c>
      <c r="C13441">
        <v>1.169898957</v>
      </c>
      <c r="D13441">
        <v>0</v>
      </c>
      <c r="E13441">
        <v>0</v>
      </c>
      <c r="F13441">
        <v>0</v>
      </c>
      <c r="G13441">
        <v>0</v>
      </c>
      <c r="H13441">
        <v>1.347917306</v>
      </c>
      <c r="I13441">
        <v>1.7060865590000001</v>
      </c>
      <c r="J13441">
        <v>0</v>
      </c>
      <c r="K13441">
        <v>0</v>
      </c>
      <c r="L13441">
        <v>1.4784192350000001</v>
      </c>
      <c r="M13441">
        <v>0</v>
      </c>
      <c r="N13441">
        <v>0.14421571599999999</v>
      </c>
      <c r="O13441">
        <v>1.2956376489999999</v>
      </c>
      <c r="P13441">
        <v>0</v>
      </c>
      <c r="Q13441">
        <v>0</v>
      </c>
    </row>
    <row r="13442" spans="1:17">
      <c r="A13442" t="e">
        <v>#N/A</v>
      </c>
      <c r="B13442" s="16" t="s">
        <v>25549</v>
      </c>
      <c r="C13442">
        <v>1.160040258</v>
      </c>
      <c r="D13442">
        <v>0</v>
      </c>
      <c r="E13442">
        <v>0.123414211</v>
      </c>
      <c r="F13442">
        <v>0</v>
      </c>
      <c r="G13442">
        <v>0.50079309999999999</v>
      </c>
      <c r="H13442">
        <v>0</v>
      </c>
      <c r="I13442">
        <v>0.84585471199999995</v>
      </c>
      <c r="J13442">
        <v>0.220588115</v>
      </c>
      <c r="K13442">
        <v>0.26312597900000001</v>
      </c>
      <c r="L13442">
        <v>0.73298032300000004</v>
      </c>
      <c r="M13442">
        <v>0</v>
      </c>
      <c r="N13442">
        <v>0.28600083100000001</v>
      </c>
      <c r="O13442">
        <v>0</v>
      </c>
      <c r="P13442">
        <v>8.7021402999999997E-2</v>
      </c>
      <c r="Q13442">
        <v>0.39872452600000002</v>
      </c>
    </row>
    <row r="13443" spans="1:17">
      <c r="A13443" t="s">
        <v>25550</v>
      </c>
      <c r="B13443" s="16" t="s">
        <v>3146</v>
      </c>
      <c r="C13443">
        <v>6.4173342269999996</v>
      </c>
      <c r="D13443">
        <v>19.819534900000001</v>
      </c>
      <c r="E13443">
        <v>18.83521962</v>
      </c>
      <c r="F13443">
        <v>20.091059820000002</v>
      </c>
      <c r="G13443">
        <v>28.225321699999999</v>
      </c>
      <c r="H13443">
        <v>49.872118929999999</v>
      </c>
      <c r="I13443">
        <v>14.86353838</v>
      </c>
      <c r="J13443">
        <v>5.9818227439999996</v>
      </c>
      <c r="K13443">
        <v>16.097345109999999</v>
      </c>
      <c r="L13443">
        <v>33.154294610000001</v>
      </c>
      <c r="M13443">
        <v>4.3476605099999999</v>
      </c>
      <c r="N13443">
        <v>4.9791332959999997</v>
      </c>
      <c r="O13443">
        <v>5.0167468749999999</v>
      </c>
      <c r="P13443">
        <v>4.3609336489999997</v>
      </c>
      <c r="Q13443">
        <v>23.873904320000001</v>
      </c>
    </row>
    <row r="13444" spans="1:17">
      <c r="A13444" t="e">
        <v>#N/A</v>
      </c>
      <c r="B13444" s="16" t="s">
        <v>25551</v>
      </c>
      <c r="C13444">
        <v>6.5690508799999998</v>
      </c>
      <c r="D13444">
        <v>0</v>
      </c>
      <c r="E13444">
        <v>0.74545847700000001</v>
      </c>
      <c r="F13444">
        <v>0.65572901900000002</v>
      </c>
      <c r="G13444">
        <v>0.30249390199999998</v>
      </c>
      <c r="H13444">
        <v>1.345534985</v>
      </c>
      <c r="I13444">
        <v>3.831910213</v>
      </c>
      <c r="J13444">
        <v>2.3872484030000001</v>
      </c>
      <c r="K13444">
        <v>1.7880289250000001</v>
      </c>
      <c r="L13444">
        <v>1.106854698</v>
      </c>
      <c r="M13444">
        <v>0</v>
      </c>
      <c r="N13444">
        <v>2.0514418029999999</v>
      </c>
      <c r="O13444">
        <v>0.97001079599999995</v>
      </c>
      <c r="P13444">
        <v>1.90542729</v>
      </c>
      <c r="Q13444">
        <v>2.408414525</v>
      </c>
    </row>
    <row r="13445" spans="1:17">
      <c r="A13445" t="e">
        <v>#N/A</v>
      </c>
      <c r="B13445" s="16" t="s">
        <v>25552</v>
      </c>
      <c r="C13445">
        <v>2.9082699440000002</v>
      </c>
      <c r="D13445">
        <v>0.32213958500000001</v>
      </c>
      <c r="E13445">
        <v>0</v>
      </c>
      <c r="F13445">
        <v>0.19793612799999999</v>
      </c>
      <c r="G13445">
        <v>0</v>
      </c>
      <c r="H13445">
        <v>0</v>
      </c>
      <c r="I13445">
        <v>0</v>
      </c>
      <c r="J13445">
        <v>0</v>
      </c>
      <c r="K13445">
        <v>0</v>
      </c>
      <c r="L13445">
        <v>0.91880631999999995</v>
      </c>
      <c r="M13445">
        <v>0</v>
      </c>
      <c r="N13445">
        <v>0</v>
      </c>
      <c r="O13445">
        <v>1.610422853</v>
      </c>
      <c r="P13445">
        <v>0</v>
      </c>
      <c r="Q13445">
        <v>0</v>
      </c>
    </row>
    <row r="13446" spans="1:17">
      <c r="A13446" t="e">
        <v>#N/A</v>
      </c>
      <c r="B13446" s="16" t="s">
        <v>25553</v>
      </c>
      <c r="C13446">
        <v>0</v>
      </c>
      <c r="D13446">
        <v>0</v>
      </c>
      <c r="E13446">
        <v>0</v>
      </c>
      <c r="F13446">
        <v>0</v>
      </c>
      <c r="G13446">
        <v>0</v>
      </c>
      <c r="H13446">
        <v>0</v>
      </c>
      <c r="I13446">
        <v>0</v>
      </c>
      <c r="J13446">
        <v>0</v>
      </c>
      <c r="K13446">
        <v>0</v>
      </c>
      <c r="L13446">
        <v>0</v>
      </c>
      <c r="M13446">
        <v>0</v>
      </c>
      <c r="N13446">
        <v>0</v>
      </c>
      <c r="O13446">
        <v>0</v>
      </c>
      <c r="P13446">
        <v>2.4139963290000002</v>
      </c>
      <c r="Q13446">
        <v>3.6869073010000002</v>
      </c>
    </row>
    <row r="13447" spans="1:17">
      <c r="A13447" t="s">
        <v>22158</v>
      </c>
      <c r="B13447" s="16" t="s">
        <v>25554</v>
      </c>
      <c r="C13447">
        <v>103.243583</v>
      </c>
      <c r="D13447">
        <v>601.29048999999998</v>
      </c>
      <c r="E13447">
        <v>331.25023679999998</v>
      </c>
      <c r="F13447">
        <v>865.39758870000003</v>
      </c>
      <c r="G13447">
        <v>406.29607809999999</v>
      </c>
      <c r="H13447">
        <v>2010.73495</v>
      </c>
      <c r="I13447">
        <v>103.0162002</v>
      </c>
      <c r="J13447">
        <v>250.39847040000001</v>
      </c>
      <c r="K13447">
        <v>278.55347110000002</v>
      </c>
      <c r="L13447">
        <v>118.453478</v>
      </c>
      <c r="M13447">
        <v>114.7362864</v>
      </c>
      <c r="N13447">
        <v>287.02817599999997</v>
      </c>
      <c r="O13447">
        <v>27.080531650000001</v>
      </c>
      <c r="P13447">
        <v>1669.6384439999999</v>
      </c>
      <c r="Q13447">
        <v>825.52765190000002</v>
      </c>
    </row>
    <row r="13448" spans="1:17">
      <c r="A13448" t="s">
        <v>25555</v>
      </c>
      <c r="B13448" s="16" t="s">
        <v>25556</v>
      </c>
      <c r="C13448">
        <v>23.284722970000001</v>
      </c>
      <c r="D13448">
        <v>0.29198183700000002</v>
      </c>
      <c r="E13448">
        <v>0.2804391</v>
      </c>
      <c r="F13448">
        <v>0.41861385400000001</v>
      </c>
      <c r="G13448">
        <v>0.22759448099999999</v>
      </c>
      <c r="H13448">
        <v>1.8560152130000001</v>
      </c>
      <c r="I13448">
        <v>0</v>
      </c>
      <c r="J13448">
        <v>0.11138917600000001</v>
      </c>
      <c r="K13448">
        <v>2.9895590009999999</v>
      </c>
      <c r="L13448">
        <v>5.8295328670000002</v>
      </c>
      <c r="M13448">
        <v>49.756045270000001</v>
      </c>
      <c r="N13448">
        <v>0.812364062</v>
      </c>
      <c r="O13448">
        <v>32.112516970000001</v>
      </c>
      <c r="P13448">
        <v>0.26365633700000002</v>
      </c>
      <c r="Q13448">
        <v>22.046921210000001</v>
      </c>
    </row>
    <row r="13449" spans="1:17">
      <c r="A13449" t="e">
        <v>#N/A</v>
      </c>
      <c r="B13449" s="16" t="s">
        <v>25557</v>
      </c>
      <c r="C13449">
        <v>1.301389702</v>
      </c>
      <c r="D13449">
        <v>9.6100463999999997E-2</v>
      </c>
      <c r="E13449">
        <v>0.46150692199999999</v>
      </c>
      <c r="F13449">
        <v>0.118096346</v>
      </c>
      <c r="G13449">
        <v>0.29963419099999999</v>
      </c>
      <c r="H13449">
        <v>0.49980547199999997</v>
      </c>
      <c r="I13449">
        <v>0.63261402899999997</v>
      </c>
      <c r="J13449">
        <v>0.21997022099999999</v>
      </c>
      <c r="K13449">
        <v>0.59037509700000002</v>
      </c>
      <c r="L13449">
        <v>1.644586103</v>
      </c>
      <c r="M13449">
        <v>0</v>
      </c>
      <c r="N13449">
        <v>0.58822439800000004</v>
      </c>
      <c r="O13449">
        <v>2.4021013139999998</v>
      </c>
      <c r="P13449">
        <v>0.13016646900000001</v>
      </c>
      <c r="Q13449">
        <v>1.19282295</v>
      </c>
    </row>
    <row r="13450" spans="1:17">
      <c r="A13450" t="s">
        <v>25558</v>
      </c>
      <c r="B13450" s="16" t="s">
        <v>3784</v>
      </c>
      <c r="C13450">
        <v>7.9841704189999998</v>
      </c>
      <c r="D13450">
        <v>1.4028105129999999</v>
      </c>
      <c r="E13450">
        <v>0.73225764999999998</v>
      </c>
      <c r="F13450">
        <v>0.52466269799999998</v>
      </c>
      <c r="G13450">
        <v>0.92706818800000002</v>
      </c>
      <c r="H13450">
        <v>1.427444427</v>
      </c>
      <c r="I13450">
        <v>3.011242776</v>
      </c>
      <c r="J13450">
        <v>1.396077671</v>
      </c>
      <c r="K13450">
        <v>2.9350825930000002</v>
      </c>
      <c r="L13450">
        <v>4.7839182410000003</v>
      </c>
      <c r="M13450">
        <v>5.2848228869999998</v>
      </c>
      <c r="N13450">
        <v>0.61089777499999998</v>
      </c>
      <c r="O13450">
        <v>5.183414355</v>
      </c>
      <c r="P13450">
        <v>1.0120009059999999</v>
      </c>
      <c r="Q13450">
        <v>2.271134897</v>
      </c>
    </row>
    <row r="13451" spans="1:17">
      <c r="A13451" t="s">
        <v>25559</v>
      </c>
      <c r="B13451" s="16" t="s">
        <v>5972</v>
      </c>
      <c r="C13451">
        <v>2.4310483120000002</v>
      </c>
      <c r="D13451">
        <v>0.94247754900000003</v>
      </c>
      <c r="E13451">
        <v>1.6811213149999999</v>
      </c>
      <c r="F13451">
        <v>1.282288208</v>
      </c>
      <c r="G13451">
        <v>1.0494913539999999</v>
      </c>
      <c r="H13451">
        <v>1.5171921799999999</v>
      </c>
      <c r="I13451">
        <v>0.88631134</v>
      </c>
      <c r="J13451">
        <v>2.0802481849999999</v>
      </c>
      <c r="K13451">
        <v>2.0678333050000002</v>
      </c>
      <c r="L13451">
        <v>1.3440669350000001</v>
      </c>
      <c r="M13451">
        <v>0.583313784</v>
      </c>
      <c r="N13451">
        <v>2.0228403140000002</v>
      </c>
      <c r="O13451">
        <v>0.336541641</v>
      </c>
      <c r="P13451">
        <v>0.86624396100000001</v>
      </c>
      <c r="Q13451">
        <v>1.2533857049999999</v>
      </c>
    </row>
    <row r="13452" spans="1:17">
      <c r="A13452" t="s">
        <v>25560</v>
      </c>
      <c r="B13452" s="16" t="s">
        <v>7618</v>
      </c>
      <c r="C13452">
        <v>2.3028308480000002</v>
      </c>
      <c r="D13452">
        <v>16.32493242</v>
      </c>
      <c r="E13452">
        <v>20.232360530000001</v>
      </c>
      <c r="F13452">
        <v>22.62137693</v>
      </c>
      <c r="G13452">
        <v>12.923813020000001</v>
      </c>
      <c r="H13452">
        <v>136.86308869999999</v>
      </c>
      <c r="I13452">
        <v>44.496988979999998</v>
      </c>
      <c r="J13452">
        <v>89.744374910000005</v>
      </c>
      <c r="K13452">
        <v>9.2279943889999991</v>
      </c>
      <c r="L13452">
        <v>7.2753065509999999</v>
      </c>
      <c r="M13452">
        <v>2.578561353</v>
      </c>
      <c r="N13452">
        <v>24.768044079999999</v>
      </c>
      <c r="O13452">
        <v>4.8881422270000003</v>
      </c>
      <c r="P13452">
        <v>33.398102870000002</v>
      </c>
      <c r="Q13452">
        <v>27.307442129999998</v>
      </c>
    </row>
    <row r="13453" spans="1:17">
      <c r="A13453" t="s">
        <v>25561</v>
      </c>
      <c r="B13453" s="16" t="s">
        <v>25562</v>
      </c>
      <c r="C13453">
        <v>0</v>
      </c>
      <c r="D13453">
        <v>1.1532055729999999</v>
      </c>
      <c r="E13453">
        <v>1.66142492</v>
      </c>
      <c r="F13453">
        <v>1.1809634550000001</v>
      </c>
      <c r="G13453">
        <v>0.59926838199999999</v>
      </c>
      <c r="H13453">
        <v>1.332814591</v>
      </c>
      <c r="I13453">
        <v>2.5304561140000001</v>
      </c>
      <c r="J13453">
        <v>0.21997022099999999</v>
      </c>
      <c r="K13453">
        <v>0</v>
      </c>
      <c r="L13453">
        <v>0</v>
      </c>
      <c r="M13453">
        <v>0</v>
      </c>
      <c r="N13453">
        <v>0.21389978100000001</v>
      </c>
      <c r="O13453">
        <v>0</v>
      </c>
      <c r="P13453">
        <v>0.52066587499999994</v>
      </c>
      <c r="Q13453">
        <v>0</v>
      </c>
    </row>
    <row r="13454" spans="1:17">
      <c r="A13454" t="s">
        <v>25563</v>
      </c>
      <c r="B13454" s="16" t="s">
        <v>5958</v>
      </c>
      <c r="C13454">
        <v>11.366266019999999</v>
      </c>
      <c r="D13454">
        <v>2.8537429649999999</v>
      </c>
      <c r="E13454">
        <v>2.2034909090000001</v>
      </c>
      <c r="F13454">
        <v>3.1974856410000001</v>
      </c>
      <c r="G13454">
        <v>2.0499743499999998</v>
      </c>
      <c r="H13454">
        <v>0.29101823199999999</v>
      </c>
      <c r="I13454">
        <v>9.5770412450000002</v>
      </c>
      <c r="J13454">
        <v>2.9458519660000002</v>
      </c>
      <c r="K13454">
        <v>6.3021488420000003</v>
      </c>
      <c r="L13454">
        <v>8.299040819</v>
      </c>
      <c r="M13454">
        <v>3.3939229549999999</v>
      </c>
      <c r="N13454">
        <v>2.7711468890000002</v>
      </c>
      <c r="O13454">
        <v>4.7554260130000001</v>
      </c>
      <c r="P13454">
        <v>2.842166932</v>
      </c>
      <c r="Q13454">
        <v>2.4308783310000002</v>
      </c>
    </row>
    <row r="13455" spans="1:17">
      <c r="A13455" t="s">
        <v>25564</v>
      </c>
      <c r="B13455" s="16" t="s">
        <v>2626</v>
      </c>
      <c r="C13455">
        <v>0.35570571200000001</v>
      </c>
      <c r="D13455">
        <v>0.39400362700000002</v>
      </c>
      <c r="E13455">
        <v>0.64332713399999997</v>
      </c>
      <c r="F13455">
        <v>0.62944029800000001</v>
      </c>
      <c r="G13455">
        <v>0.49138975000000001</v>
      </c>
      <c r="H13455">
        <v>39.890302679999998</v>
      </c>
      <c r="I13455">
        <v>0.51873260600000004</v>
      </c>
      <c r="J13455">
        <v>2.119368557</v>
      </c>
      <c r="K13455">
        <v>1.775023834</v>
      </c>
      <c r="L13455">
        <v>1.3485322740000001</v>
      </c>
      <c r="M13455">
        <v>0</v>
      </c>
      <c r="N13455">
        <v>1.7977898919999999</v>
      </c>
      <c r="O13455">
        <v>420.72401050000002</v>
      </c>
      <c r="P13455">
        <v>1.9212167170000001</v>
      </c>
      <c r="Q13455">
        <v>0.73357070300000005</v>
      </c>
    </row>
    <row r="13456" spans="1:17">
      <c r="A13456" t="s">
        <v>25565</v>
      </c>
      <c r="B13456" s="16" t="s">
        <v>8706</v>
      </c>
      <c r="C13456">
        <v>1.03372799</v>
      </c>
      <c r="D13456">
        <v>1.488534853</v>
      </c>
      <c r="E13456">
        <v>1.0997611759999999</v>
      </c>
      <c r="F13456">
        <v>1.4422830280000001</v>
      </c>
      <c r="G13456">
        <v>0.93715374699999998</v>
      </c>
      <c r="H13456">
        <v>1.9850430080000001</v>
      </c>
      <c r="I13456">
        <v>8.2912817360000002</v>
      </c>
      <c r="J13456">
        <v>1.70359916</v>
      </c>
      <c r="K13456">
        <v>2.813702589</v>
      </c>
      <c r="L13456">
        <v>4.5721826400000003</v>
      </c>
      <c r="M13456">
        <v>3.4725056520000002</v>
      </c>
      <c r="N13456">
        <v>1.7840151959999999</v>
      </c>
      <c r="O13456">
        <v>7.4414032179999996</v>
      </c>
      <c r="P13456">
        <v>1.163189721</v>
      </c>
      <c r="Q13456">
        <v>2.4871627479999998</v>
      </c>
    </row>
    <row r="13457" spans="1:17">
      <c r="A13457" t="e">
        <v>#N/A</v>
      </c>
      <c r="B13457" s="16" t="s">
        <v>25566</v>
      </c>
      <c r="C13457">
        <v>2.1850493759999998</v>
      </c>
      <c r="D13457">
        <v>0.72609239800000003</v>
      </c>
      <c r="E13457">
        <v>0.92985098399999999</v>
      </c>
      <c r="F13457">
        <v>1.7845669989999999</v>
      </c>
      <c r="G13457">
        <v>0.94329282400000003</v>
      </c>
      <c r="H13457">
        <v>0.83917955700000002</v>
      </c>
      <c r="I13457">
        <v>0</v>
      </c>
      <c r="J13457">
        <v>3.8779935299999999</v>
      </c>
      <c r="K13457">
        <v>3.9649883049999999</v>
      </c>
      <c r="L13457">
        <v>1.3806401850000001</v>
      </c>
      <c r="M13457">
        <v>2.0971519390000002</v>
      </c>
      <c r="N13457">
        <v>1.0774211199999999</v>
      </c>
      <c r="O13457">
        <v>0</v>
      </c>
      <c r="P13457">
        <v>1.311306648</v>
      </c>
      <c r="Q13457">
        <v>0.75103667200000002</v>
      </c>
    </row>
    <row r="13458" spans="1:17">
      <c r="A13458" t="s">
        <v>25567</v>
      </c>
      <c r="B13458" s="16" t="s">
        <v>7737</v>
      </c>
      <c r="C13458">
        <v>7.4975712870000004</v>
      </c>
      <c r="D13458">
        <v>0.40401804699999999</v>
      </c>
      <c r="E13458">
        <v>0.45272062699999999</v>
      </c>
      <c r="F13458">
        <v>0.24824570400000001</v>
      </c>
      <c r="G13458">
        <v>0.38490790600000002</v>
      </c>
      <c r="H13458">
        <v>0.15564763100000001</v>
      </c>
      <c r="I13458">
        <v>2.9550959529999998</v>
      </c>
      <c r="J13458">
        <v>3.6734379339999998</v>
      </c>
      <c r="K13458">
        <v>1.195041249</v>
      </c>
      <c r="L13458">
        <v>1.920566695</v>
      </c>
      <c r="M13458">
        <v>2.3338275749999999</v>
      </c>
      <c r="N13458">
        <v>1.523747312</v>
      </c>
      <c r="O13458">
        <v>2.9174098000000002</v>
      </c>
      <c r="P13458">
        <v>0.85125549300000003</v>
      </c>
      <c r="Q13458">
        <v>0.97509471800000003</v>
      </c>
    </row>
    <row r="13459" spans="1:17">
      <c r="A13459" t="s">
        <v>25568</v>
      </c>
      <c r="B13459" s="16" t="s">
        <v>3460</v>
      </c>
      <c r="C13459">
        <v>19.066220309999999</v>
      </c>
      <c r="D13459">
        <v>3.9422191130000002</v>
      </c>
      <c r="E13459">
        <v>3.7998965760000001</v>
      </c>
      <c r="F13459">
        <v>4.2476154949999998</v>
      </c>
      <c r="G13459">
        <v>4.1483980259999997</v>
      </c>
      <c r="H13459">
        <v>3.978547957</v>
      </c>
      <c r="I13459">
        <v>98.243069950000006</v>
      </c>
      <c r="J13459">
        <v>16.943394170000001</v>
      </c>
      <c r="K13459">
        <v>30.561163319999999</v>
      </c>
      <c r="L13459">
        <v>8.9550387629999992</v>
      </c>
      <c r="M13459">
        <v>174.57482809999999</v>
      </c>
      <c r="N13459">
        <v>6.9726456810000004</v>
      </c>
      <c r="O13459">
        <v>94.315561829999993</v>
      </c>
      <c r="P13459">
        <v>4.290806033</v>
      </c>
      <c r="Q13459">
        <v>14.02420556</v>
      </c>
    </row>
    <row r="13460" spans="1:17">
      <c r="A13460" t="s">
        <v>25569</v>
      </c>
      <c r="B13460" s="16" t="s">
        <v>25570</v>
      </c>
      <c r="C13460">
        <v>3.5755353419999998</v>
      </c>
      <c r="D13460">
        <v>1.188151196</v>
      </c>
      <c r="E13460">
        <v>0.57059037599999995</v>
      </c>
      <c r="F13460">
        <v>1.3384252489999999</v>
      </c>
      <c r="G13460">
        <v>0.61742803000000002</v>
      </c>
      <c r="H13460">
        <v>2.746405824</v>
      </c>
      <c r="I13460">
        <v>0</v>
      </c>
      <c r="J13460">
        <v>2.4929958409999999</v>
      </c>
      <c r="K13460">
        <v>1.216530503</v>
      </c>
      <c r="L13460">
        <v>1.694422045</v>
      </c>
      <c r="M13460">
        <v>0</v>
      </c>
      <c r="N13460">
        <v>0.22038159299999999</v>
      </c>
      <c r="O13460">
        <v>0.989956905</v>
      </c>
      <c r="P13460">
        <v>3.3527726800000002</v>
      </c>
      <c r="Q13460">
        <v>1.2289691</v>
      </c>
    </row>
    <row r="13461" spans="1:17">
      <c r="A13461" t="s">
        <v>25571</v>
      </c>
      <c r="B13461" s="16" t="s">
        <v>7727</v>
      </c>
      <c r="C13461">
        <v>3.1197305530000001</v>
      </c>
      <c r="D13461">
        <v>2.3325461160000001</v>
      </c>
      <c r="E13461">
        <v>2.7381872459999999</v>
      </c>
      <c r="F13461">
        <v>0.31849212700000001</v>
      </c>
      <c r="G13461">
        <v>2.0875364140000001</v>
      </c>
      <c r="H13461">
        <v>0.59907435799999997</v>
      </c>
      <c r="I13461">
        <v>3.9808686369999999</v>
      </c>
      <c r="J13461">
        <v>1.285340632</v>
      </c>
      <c r="K13461">
        <v>0.53072435500000004</v>
      </c>
      <c r="L13461">
        <v>3.696048088</v>
      </c>
      <c r="M13461">
        <v>1.497116965</v>
      </c>
      <c r="N13461">
        <v>0.48071905500000001</v>
      </c>
      <c r="O13461">
        <v>0.43187921600000001</v>
      </c>
      <c r="P13461">
        <v>0.52656577199999999</v>
      </c>
      <c r="Q13461">
        <v>2.1446033029999998</v>
      </c>
    </row>
    <row r="13462" spans="1:17">
      <c r="A13462" t="s">
        <v>25571</v>
      </c>
      <c r="B13462" s="16" t="s">
        <v>25572</v>
      </c>
      <c r="C13462">
        <v>39.051342890000001</v>
      </c>
      <c r="D13462">
        <v>1.639766144</v>
      </c>
      <c r="E13462">
        <v>0.92324203100000002</v>
      </c>
      <c r="F13462">
        <v>1.181255411</v>
      </c>
      <c r="G13462">
        <v>1.057793881</v>
      </c>
      <c r="H13462">
        <v>5.3913915330000002</v>
      </c>
      <c r="I13462">
        <v>2.2333073739999998</v>
      </c>
      <c r="J13462">
        <v>0.74420085999999996</v>
      </c>
      <c r="K13462">
        <v>2.0841919359999999</v>
      </c>
      <c r="L13462">
        <v>4.1931185839999996</v>
      </c>
      <c r="M13462">
        <v>0</v>
      </c>
      <c r="N13462">
        <v>0.25170901299999998</v>
      </c>
      <c r="O13462">
        <v>3.392040223</v>
      </c>
      <c r="P13462">
        <v>0.84246184199999996</v>
      </c>
      <c r="Q13462">
        <v>5.4392136759999996</v>
      </c>
    </row>
    <row r="13463" spans="1:17">
      <c r="A13463" t="s">
        <v>25573</v>
      </c>
      <c r="B13463" s="16" t="s">
        <v>8080</v>
      </c>
      <c r="C13463">
        <v>9.894422101</v>
      </c>
      <c r="D13463">
        <v>3.966378095</v>
      </c>
      <c r="E13463">
        <v>4.6366571089999997</v>
      </c>
      <c r="F13463">
        <v>3.3349922919999999</v>
      </c>
      <c r="G13463">
        <v>2.9696773749999998</v>
      </c>
      <c r="H13463">
        <v>1.44762064</v>
      </c>
      <c r="I13463">
        <v>10.650145589999999</v>
      </c>
      <c r="J13463">
        <v>3.762958925</v>
      </c>
      <c r="K13463">
        <v>9.404689887</v>
      </c>
      <c r="L13463">
        <v>17.564767490000001</v>
      </c>
      <c r="M13463">
        <v>3.1654672170000002</v>
      </c>
      <c r="N13463">
        <v>6.9987813149999996</v>
      </c>
      <c r="O13463">
        <v>7.0443368130000001</v>
      </c>
      <c r="P13463">
        <v>2.8629197770000001</v>
      </c>
      <c r="Q13463">
        <v>2.2672481860000002</v>
      </c>
    </row>
    <row r="13464" spans="1:17">
      <c r="A13464" t="s">
        <v>25574</v>
      </c>
      <c r="B13464" s="16" t="s">
        <v>2405</v>
      </c>
      <c r="C13464">
        <v>6.2101403309999998</v>
      </c>
      <c r="D13464">
        <v>1.6509048200000001</v>
      </c>
      <c r="E13464">
        <v>1.2883330079999999</v>
      </c>
      <c r="F13464">
        <v>2.1555690850000002</v>
      </c>
      <c r="G13464">
        <v>0.75066250000000001</v>
      </c>
      <c r="H13464">
        <v>0.238503664</v>
      </c>
      <c r="I13464">
        <v>4.5281846259999998</v>
      </c>
      <c r="J13464">
        <v>2.519237902</v>
      </c>
      <c r="K13464">
        <v>3.9441199450000002</v>
      </c>
      <c r="L13464">
        <v>2.1581586050000001</v>
      </c>
      <c r="M13464">
        <v>2.3841306260000001</v>
      </c>
      <c r="N13464">
        <v>2.3731617819999999</v>
      </c>
      <c r="O13464">
        <v>3.43879767</v>
      </c>
      <c r="P13464">
        <v>2.7951536450000001</v>
      </c>
      <c r="Q13464">
        <v>5.763218255</v>
      </c>
    </row>
    <row r="13465" spans="1:17">
      <c r="A13465" t="e">
        <v>#N/A</v>
      </c>
      <c r="B13465" s="16" t="s">
        <v>25575</v>
      </c>
      <c r="C13465">
        <v>16.98945037</v>
      </c>
      <c r="D13465">
        <v>2.0266249840000001</v>
      </c>
      <c r="E13465">
        <v>2.3636164640000001</v>
      </c>
      <c r="F13465">
        <v>2.1347035619999999</v>
      </c>
      <c r="G13465">
        <v>3.610781646</v>
      </c>
      <c r="H13465">
        <v>7.5287153330000001</v>
      </c>
      <c r="I13465">
        <v>17.152648719999998</v>
      </c>
      <c r="J13465">
        <v>5.4672345499999997</v>
      </c>
      <c r="K13465">
        <v>8.3001258339999993</v>
      </c>
      <c r="L13465">
        <v>14.863727559999999</v>
      </c>
      <c r="M13465">
        <v>7.5258553770000001</v>
      </c>
      <c r="N13465">
        <v>1.4499156049999999</v>
      </c>
      <c r="O13465">
        <v>13.02607852</v>
      </c>
      <c r="P13465">
        <v>3.725397289</v>
      </c>
      <c r="Q13465">
        <v>3.5935678759999998</v>
      </c>
    </row>
    <row r="13466" spans="1:17">
      <c r="A13466" t="s">
        <v>25576</v>
      </c>
      <c r="B13466" s="16" t="s">
        <v>6492</v>
      </c>
      <c r="C13466">
        <v>0</v>
      </c>
      <c r="D13466">
        <v>5.7666827229999997</v>
      </c>
      <c r="E13466">
        <v>6.8859663150000001</v>
      </c>
      <c r="F13466">
        <v>8.7145848410000006</v>
      </c>
      <c r="G13466">
        <v>3.2801521509999998</v>
      </c>
      <c r="H13466">
        <v>13.239594350000001</v>
      </c>
      <c r="I13466">
        <v>12.311725149999999</v>
      </c>
      <c r="J13466">
        <v>19.710381089999998</v>
      </c>
      <c r="K13466">
        <v>3.191579172</v>
      </c>
      <c r="L13466">
        <v>5.334398534</v>
      </c>
      <c r="M13466">
        <v>4.0513974429999999</v>
      </c>
      <c r="N13466">
        <v>13.095622369999999</v>
      </c>
      <c r="O13466">
        <v>3.8957418239999999</v>
      </c>
      <c r="P13466">
        <v>19.5271878</v>
      </c>
      <c r="Q13466">
        <v>6.2872133019999996</v>
      </c>
    </row>
    <row r="13467" spans="1:17">
      <c r="A13467" t="s">
        <v>25577</v>
      </c>
      <c r="B13467" s="16" t="s">
        <v>6554</v>
      </c>
      <c r="C13467">
        <v>2.0234822499999998</v>
      </c>
      <c r="D13467">
        <v>1.1410485429999999</v>
      </c>
      <c r="E13467">
        <v>0.58711081099999995</v>
      </c>
      <c r="F13467">
        <v>1.026622841</v>
      </c>
      <c r="G13467">
        <v>0.73060025100000003</v>
      </c>
      <c r="H13467">
        <v>1.1303692569999999</v>
      </c>
      <c r="I13467">
        <v>0.53652432500000002</v>
      </c>
      <c r="J13467">
        <v>2.611815687</v>
      </c>
      <c r="K13467">
        <v>1.2517529890000001</v>
      </c>
      <c r="L13467">
        <v>1.511016897</v>
      </c>
      <c r="M13467">
        <v>0.70621241300000004</v>
      </c>
      <c r="N13467">
        <v>1.9955086929999999</v>
      </c>
      <c r="O13467">
        <v>1.2223432249999999</v>
      </c>
      <c r="P13467">
        <v>2.4010930080000001</v>
      </c>
      <c r="Q13467">
        <v>0.88518620699999995</v>
      </c>
    </row>
    <row r="13468" spans="1:17">
      <c r="A13468" t="s">
        <v>25578</v>
      </c>
      <c r="B13468" s="16" t="s">
        <v>25579</v>
      </c>
      <c r="C13468">
        <v>4.2038104570000003</v>
      </c>
      <c r="D13468">
        <v>3.1042825729999999</v>
      </c>
      <c r="E13468">
        <v>3.3649066990000001</v>
      </c>
      <c r="F13468">
        <v>2.3706281439999999</v>
      </c>
      <c r="G13468">
        <v>2.2123257390000002</v>
      </c>
      <c r="H13468">
        <v>0.230642176</v>
      </c>
      <c r="I13468">
        <v>8.1739988100000005</v>
      </c>
      <c r="J13468">
        <v>10.45535628</v>
      </c>
      <c r="K13468">
        <v>4.2681763339999996</v>
      </c>
      <c r="L13468">
        <v>4.0475578470000002</v>
      </c>
      <c r="M13468">
        <v>0.38425760199999998</v>
      </c>
      <c r="N13468">
        <v>14.287841800000001</v>
      </c>
      <c r="O13468">
        <v>7.5376844710000004</v>
      </c>
      <c r="P13468">
        <v>6.9377529019999997</v>
      </c>
      <c r="Q13468">
        <v>4.5411689050000001</v>
      </c>
    </row>
    <row r="13469" spans="1:17">
      <c r="A13469" t="s">
        <v>25580</v>
      </c>
      <c r="B13469" s="16" t="s">
        <v>6636</v>
      </c>
      <c r="C13469">
        <v>1.079671456</v>
      </c>
      <c r="D13469">
        <v>1.7540114389999999</v>
      </c>
      <c r="E13469">
        <v>2.7950226630000001</v>
      </c>
      <c r="F13469">
        <v>2.7433343670000001</v>
      </c>
      <c r="G13469">
        <v>1.740097821</v>
      </c>
      <c r="H13469">
        <v>1.6586137139999999</v>
      </c>
      <c r="I13469">
        <v>2.8865943820000002</v>
      </c>
      <c r="J13469">
        <v>6.9119531749999998</v>
      </c>
      <c r="K13469">
        <v>4.244869832</v>
      </c>
      <c r="L13469">
        <v>3.5246931780000001</v>
      </c>
      <c r="M13469">
        <v>0.69082652099999997</v>
      </c>
      <c r="N13469">
        <v>4.5029865029999998</v>
      </c>
      <c r="O13469">
        <v>0.797141769</v>
      </c>
      <c r="P13469">
        <v>3.185703798</v>
      </c>
      <c r="Q13469">
        <v>1.608102052</v>
      </c>
    </row>
    <row r="13470" spans="1:17">
      <c r="A13470" t="s">
        <v>25581</v>
      </c>
      <c r="B13470" s="16" t="s">
        <v>2293</v>
      </c>
      <c r="C13470">
        <v>7.6951738880000002</v>
      </c>
      <c r="D13470">
        <v>4.830092907</v>
      </c>
      <c r="E13470">
        <v>5.1849299430000002</v>
      </c>
      <c r="F13470">
        <v>5.9356250179999996</v>
      </c>
      <c r="G13470">
        <v>4.8723124999999996</v>
      </c>
      <c r="H13470">
        <v>4.4330572269999999</v>
      </c>
      <c r="I13470">
        <v>13.0923599</v>
      </c>
      <c r="J13470">
        <v>6.5034674109999999</v>
      </c>
      <c r="K13470">
        <v>8.1454651039999995</v>
      </c>
      <c r="L13470">
        <v>9.7245091299999995</v>
      </c>
      <c r="M13470">
        <v>34.466236219999999</v>
      </c>
      <c r="N13470">
        <v>1.73909822</v>
      </c>
      <c r="O13470">
        <v>24.146340160000001</v>
      </c>
      <c r="P13470">
        <v>2.1166199699999999</v>
      </c>
      <c r="Q13470">
        <v>14.106427930000001</v>
      </c>
    </row>
    <row r="13471" spans="1:17">
      <c r="A13471" t="s">
        <v>25582</v>
      </c>
      <c r="B13471" s="16" t="s">
        <v>25583</v>
      </c>
      <c r="C13471">
        <v>2.0752478989999998</v>
      </c>
      <c r="D13471">
        <v>3.6778951609999999</v>
      </c>
      <c r="E13471">
        <v>4.8571864209999998</v>
      </c>
      <c r="F13471">
        <v>3.9547439519999998</v>
      </c>
      <c r="G13471">
        <v>2.5084952889999999</v>
      </c>
      <c r="H13471">
        <v>7.1730875740000002</v>
      </c>
      <c r="I13471">
        <v>0</v>
      </c>
      <c r="J13471">
        <v>3.156959557</v>
      </c>
      <c r="K13471">
        <v>1.882871331</v>
      </c>
      <c r="L13471">
        <v>2.622522563</v>
      </c>
      <c r="M13471">
        <v>0</v>
      </c>
      <c r="N13471">
        <v>1.0232793549999999</v>
      </c>
      <c r="O13471">
        <v>0</v>
      </c>
      <c r="P13471">
        <v>4.3589414460000002</v>
      </c>
      <c r="Q13471">
        <v>8.5595536340000002</v>
      </c>
    </row>
    <row r="13472" spans="1:17">
      <c r="A13472" t="e">
        <v>#N/A</v>
      </c>
      <c r="B13472" s="16" t="s">
        <v>25584</v>
      </c>
      <c r="C13472">
        <v>0</v>
      </c>
      <c r="D13472">
        <v>1.5910894280000001</v>
      </c>
      <c r="E13472">
        <v>1.5281898780000001</v>
      </c>
      <c r="F13472">
        <v>0.48881617799999999</v>
      </c>
      <c r="G13472">
        <v>0.62011249999999996</v>
      </c>
      <c r="H13472">
        <v>0</v>
      </c>
      <c r="I13472">
        <v>0</v>
      </c>
      <c r="J13472">
        <v>1.820970875</v>
      </c>
      <c r="K13472">
        <v>0</v>
      </c>
      <c r="L13472">
        <v>2.2690521299999999</v>
      </c>
      <c r="M13472">
        <v>0</v>
      </c>
      <c r="N13472">
        <v>1.770718188</v>
      </c>
      <c r="O13472">
        <v>0</v>
      </c>
      <c r="P13472">
        <v>2.693879962</v>
      </c>
      <c r="Q13472">
        <v>0</v>
      </c>
    </row>
    <row r="13473" spans="1:17">
      <c r="A13473" t="e">
        <v>#N/A</v>
      </c>
      <c r="B13473" s="16" t="s">
        <v>25585</v>
      </c>
      <c r="C13473">
        <v>0</v>
      </c>
      <c r="D13473">
        <v>11.54698396</v>
      </c>
      <c r="E13473">
        <v>13.64985134</v>
      </c>
      <c r="F13473">
        <v>13.09837525</v>
      </c>
      <c r="G13473">
        <v>15.924248179999999</v>
      </c>
      <c r="H13473">
        <v>1.5398537510000001</v>
      </c>
      <c r="I13473">
        <v>58.470733520000003</v>
      </c>
      <c r="J13473">
        <v>49.303228429999997</v>
      </c>
      <c r="K13473">
        <v>10.913341600000001</v>
      </c>
      <c r="L13473">
        <v>0</v>
      </c>
      <c r="M13473">
        <v>0</v>
      </c>
      <c r="N13473">
        <v>39.540309049999998</v>
      </c>
      <c r="O13473">
        <v>0</v>
      </c>
      <c r="P13473">
        <v>38.498944700000003</v>
      </c>
      <c r="Q13473">
        <v>16.537390030000001</v>
      </c>
    </row>
    <row r="13474" spans="1:17">
      <c r="A13474" t="s">
        <v>25586</v>
      </c>
      <c r="B13474" s="16" t="s">
        <v>6176</v>
      </c>
      <c r="C13474">
        <v>4.4113938499999996</v>
      </c>
      <c r="D13474">
        <v>6.3898517510000001</v>
      </c>
      <c r="E13474">
        <v>6.6787673889999999</v>
      </c>
      <c r="F13474">
        <v>8.4990553200000001</v>
      </c>
      <c r="G13474">
        <v>4.219006984</v>
      </c>
      <c r="H13474">
        <v>4.9523316199999998</v>
      </c>
      <c r="I13474">
        <v>13.361307310000001</v>
      </c>
      <c r="J13474">
        <v>14.540085850000001</v>
      </c>
      <c r="K13474">
        <v>12.77706893</v>
      </c>
      <c r="L13474">
        <v>5.5747459900000003</v>
      </c>
      <c r="M13474">
        <v>0.65137504800000001</v>
      </c>
      <c r="N13474">
        <v>8.9936333600000005</v>
      </c>
      <c r="O13474">
        <v>3.006475531</v>
      </c>
      <c r="P13474">
        <v>20.61913874</v>
      </c>
      <c r="Q13474">
        <v>7.9312434789999999</v>
      </c>
    </row>
    <row r="13475" spans="1:17">
      <c r="A13475" t="s">
        <v>25587</v>
      </c>
      <c r="B13475" s="16" t="s">
        <v>6201</v>
      </c>
      <c r="C13475">
        <v>3.4130110079999998</v>
      </c>
      <c r="D13475">
        <v>2.2078009500000002</v>
      </c>
      <c r="E13475">
        <v>2.0769489700000001</v>
      </c>
      <c r="F13475">
        <v>1.430898266</v>
      </c>
      <c r="G13475">
        <v>1.438046012</v>
      </c>
      <c r="H13475">
        <v>0.47188245499999998</v>
      </c>
      <c r="I13475">
        <v>2.9863564720000002</v>
      </c>
      <c r="J13475">
        <v>4.2055397609999998</v>
      </c>
      <c r="K13475">
        <v>2.353433554</v>
      </c>
      <c r="L13475">
        <v>2.6741060640000001</v>
      </c>
      <c r="M13475">
        <v>2.3585159990000002</v>
      </c>
      <c r="N13475">
        <v>3.1133908639999999</v>
      </c>
      <c r="O13475">
        <v>1.6631275999999999</v>
      </c>
      <c r="P13475">
        <v>5.8989292119999996</v>
      </c>
      <c r="Q13475">
        <v>2.2523651880000002</v>
      </c>
    </row>
    <row r="13476" spans="1:17">
      <c r="A13476" t="s">
        <v>25588</v>
      </c>
      <c r="B13476" s="16" t="s">
        <v>1943</v>
      </c>
      <c r="C13476">
        <v>2.2075444389999999</v>
      </c>
      <c r="D13476">
        <v>0.30791722799999999</v>
      </c>
      <c r="E13476">
        <v>0.36533147399999999</v>
      </c>
      <c r="F13476">
        <v>0.21145581999999999</v>
      </c>
      <c r="G13476">
        <v>0.29649013800000001</v>
      </c>
      <c r="H13476">
        <v>0.18840420099999999</v>
      </c>
      <c r="I13476">
        <v>2.0269699939999999</v>
      </c>
      <c r="J13476">
        <v>0.50787818699999998</v>
      </c>
      <c r="K13476">
        <v>1.2610876479999999</v>
      </c>
      <c r="L13476">
        <v>1.756482643</v>
      </c>
      <c r="M13476">
        <v>2.3541578890000001</v>
      </c>
      <c r="N13476">
        <v>0.463625976</v>
      </c>
      <c r="O13476">
        <v>1.1771295129999999</v>
      </c>
      <c r="P13476">
        <v>0.44160217899999998</v>
      </c>
      <c r="Q13476">
        <v>0.67446096700000002</v>
      </c>
    </row>
    <row r="13477" spans="1:17">
      <c r="A13477" t="s">
        <v>25589</v>
      </c>
      <c r="B13477" s="16" t="s">
        <v>5564</v>
      </c>
      <c r="C13477">
        <v>0.35724423199999999</v>
      </c>
      <c r="D13477">
        <v>0.55399091300000003</v>
      </c>
      <c r="E13477">
        <v>0.43707420299999999</v>
      </c>
      <c r="F13477">
        <v>0.41333720899999998</v>
      </c>
      <c r="G13477">
        <v>0.52435983500000005</v>
      </c>
      <c r="H13477">
        <v>0.34300375500000002</v>
      </c>
      <c r="I13477">
        <v>0</v>
      </c>
      <c r="J13477">
        <v>0.47552386099999999</v>
      </c>
      <c r="K13477">
        <v>0.24309562800000001</v>
      </c>
      <c r="L13477">
        <v>0.33859125600000001</v>
      </c>
      <c r="M13477">
        <v>0</v>
      </c>
      <c r="N13477">
        <v>0.30826733200000001</v>
      </c>
      <c r="O13477">
        <v>0.19782010799999999</v>
      </c>
      <c r="P13477">
        <v>0.61637651400000004</v>
      </c>
      <c r="Q13477">
        <v>0.73674358699999998</v>
      </c>
    </row>
    <row r="13478" spans="1:17">
      <c r="A13478" t="s">
        <v>25590</v>
      </c>
      <c r="B13478" s="16" t="s">
        <v>1368</v>
      </c>
      <c r="C13478">
        <v>1.0332969110000001</v>
      </c>
      <c r="D13478">
        <v>3.8914676799999999</v>
      </c>
      <c r="E13478">
        <v>2.9681169120000002</v>
      </c>
      <c r="F13478">
        <v>3.5631804800000002</v>
      </c>
      <c r="G13478">
        <v>2.8548965810000002</v>
      </c>
      <c r="H13478">
        <v>2.1164962319999998</v>
      </c>
      <c r="I13478">
        <v>4.5206313570000001</v>
      </c>
      <c r="J13478">
        <v>4.0170708629999998</v>
      </c>
      <c r="K13478">
        <v>4.0625422289999999</v>
      </c>
      <c r="L13478">
        <v>3.482115029</v>
      </c>
      <c r="M13478">
        <v>0</v>
      </c>
      <c r="N13478">
        <v>4.8403076409999999</v>
      </c>
      <c r="O13478">
        <v>3.4330615610000002</v>
      </c>
      <c r="P13478">
        <v>5.9943884389999997</v>
      </c>
      <c r="Q13478">
        <v>4.0251556769999999</v>
      </c>
    </row>
    <row r="13479" spans="1:17">
      <c r="A13479" t="s">
        <v>25591</v>
      </c>
      <c r="B13479" s="16" t="s">
        <v>3882</v>
      </c>
      <c r="C13479">
        <v>1.3408257530000001</v>
      </c>
      <c r="D13479">
        <v>2.9703779909999999</v>
      </c>
      <c r="E13479">
        <v>2.7103042880000001</v>
      </c>
      <c r="F13479">
        <v>1.642612806</v>
      </c>
      <c r="G13479">
        <v>2.7784261360000002</v>
      </c>
      <c r="H13479">
        <v>3.089706552</v>
      </c>
      <c r="I13479">
        <v>1.9553524520000001</v>
      </c>
      <c r="J13479">
        <v>0.67990795699999995</v>
      </c>
      <c r="K13479">
        <v>2.4330610049999999</v>
      </c>
      <c r="L13479">
        <v>2.5416330679999999</v>
      </c>
      <c r="M13479">
        <v>0</v>
      </c>
      <c r="N13479">
        <v>0.33057238900000002</v>
      </c>
      <c r="O13479">
        <v>1.484935358</v>
      </c>
      <c r="P13479">
        <v>3.218661773</v>
      </c>
      <c r="Q13479">
        <v>0.92172682500000003</v>
      </c>
    </row>
    <row r="13480" spans="1:17">
      <c r="A13480" t="s">
        <v>25592</v>
      </c>
      <c r="B13480" s="16" t="s">
        <v>3883</v>
      </c>
      <c r="C13480">
        <v>56.903693769999997</v>
      </c>
      <c r="D13480">
        <v>8.3624447780000004</v>
      </c>
      <c r="E13480">
        <v>4.5314061380000004</v>
      </c>
      <c r="F13480">
        <v>3.0522669119999999</v>
      </c>
      <c r="G13480">
        <v>5.0784929569999999</v>
      </c>
      <c r="H13480">
        <v>14.06455779</v>
      </c>
      <c r="I13480">
        <v>32.700535469999998</v>
      </c>
      <c r="J13480">
        <v>8.3564676410000001</v>
      </c>
      <c r="K13480">
        <v>32.868563010000003</v>
      </c>
      <c r="L13480">
        <v>45.922767190000002</v>
      </c>
      <c r="M13480">
        <v>66.186458529999996</v>
      </c>
      <c r="N13480">
        <v>6.7229314010000003</v>
      </c>
      <c r="O13480">
        <v>53.161090969999997</v>
      </c>
      <c r="P13480">
        <v>19.695092379999998</v>
      </c>
      <c r="Q13480">
        <v>15.414592239999999</v>
      </c>
    </row>
    <row r="13481" spans="1:17">
      <c r="A13481" t="e">
        <v>#N/A</v>
      </c>
      <c r="B13481" s="16" t="s">
        <v>25593</v>
      </c>
      <c r="C13481">
        <v>0</v>
      </c>
      <c r="D13481">
        <v>0</v>
      </c>
      <c r="E13481">
        <v>0.46247851600000001</v>
      </c>
      <c r="F13481">
        <v>0.29586242299999999</v>
      </c>
      <c r="G13481">
        <v>1.1259937499999999</v>
      </c>
      <c r="H13481">
        <v>0.83476282300000004</v>
      </c>
      <c r="I13481">
        <v>0</v>
      </c>
      <c r="J13481">
        <v>0.55108329099999998</v>
      </c>
      <c r="K13481">
        <v>1.9720599729999999</v>
      </c>
      <c r="L13481">
        <v>2.746747316</v>
      </c>
      <c r="M13481">
        <v>0</v>
      </c>
      <c r="N13481">
        <v>2.411438585</v>
      </c>
      <c r="O13481">
        <v>0</v>
      </c>
      <c r="P13481">
        <v>0.97830377599999996</v>
      </c>
      <c r="Q13481">
        <v>0</v>
      </c>
    </row>
    <row r="13482" spans="1:17">
      <c r="A13482" t="s">
        <v>25594</v>
      </c>
      <c r="B13482" s="16" t="s">
        <v>25595</v>
      </c>
      <c r="C13482">
        <v>35.545521530000002</v>
      </c>
      <c r="D13482">
        <v>10.02212042</v>
      </c>
      <c r="E13482">
        <v>8.1820338330000002</v>
      </c>
      <c r="F13482">
        <v>6.5978709459999996</v>
      </c>
      <c r="G13482">
        <v>11.494886640000001</v>
      </c>
      <c r="H13482">
        <v>38.96866198</v>
      </c>
      <c r="I13482">
        <v>13.19480403</v>
      </c>
      <c r="J13482">
        <v>12.207486680000001</v>
      </c>
      <c r="K13482">
        <v>22.282117370000002</v>
      </c>
      <c r="L13482">
        <v>18.784484769999999</v>
      </c>
      <c r="M13482">
        <v>9.9245500230000001</v>
      </c>
      <c r="N13482">
        <v>9.1618732539999996</v>
      </c>
      <c r="O13482">
        <v>28.629739600000001</v>
      </c>
      <c r="P13482">
        <v>15.51405048</v>
      </c>
      <c r="Q13482">
        <v>19.992384659999999</v>
      </c>
    </row>
    <row r="13483" spans="1:17">
      <c r="A13483" t="s">
        <v>25594</v>
      </c>
      <c r="B13483" s="16" t="s">
        <v>25596</v>
      </c>
      <c r="C13483">
        <v>125.7499696</v>
      </c>
      <c r="D13483">
        <v>26.274997559999999</v>
      </c>
      <c r="E13483">
        <v>26.756542499999998</v>
      </c>
      <c r="F13483">
        <v>19.840186039999999</v>
      </c>
      <c r="G13483">
        <v>27.883605320000001</v>
      </c>
      <c r="H13483">
        <v>38.96522658</v>
      </c>
      <c r="I13483">
        <v>66.684961130000005</v>
      </c>
      <c r="J13483">
        <v>49.816785400000001</v>
      </c>
      <c r="K13483">
        <v>96.589996240000005</v>
      </c>
      <c r="L13483">
        <v>88.485181690000005</v>
      </c>
      <c r="M13483">
        <v>71.317679100000007</v>
      </c>
      <c r="N13483">
        <v>31.707496970000001</v>
      </c>
      <c r="O13483">
        <v>93.371091059999998</v>
      </c>
      <c r="P13483">
        <v>25.941411540000001</v>
      </c>
      <c r="Q13483">
        <v>48.133914349999998</v>
      </c>
    </row>
    <row r="13484" spans="1:17">
      <c r="A13484" t="s">
        <v>25594</v>
      </c>
      <c r="B13484" s="16" t="s">
        <v>25597</v>
      </c>
      <c r="C13484">
        <v>272.05562950000001</v>
      </c>
      <c r="D13484">
        <v>28.103161719999999</v>
      </c>
      <c r="E13484">
        <v>29.95156012</v>
      </c>
      <c r="F13484">
        <v>28.25256199</v>
      </c>
      <c r="G13484">
        <v>38.42769689</v>
      </c>
      <c r="H13484">
        <v>59.755671800000002</v>
      </c>
      <c r="I13484">
        <v>349.93716940000002</v>
      </c>
      <c r="J13484">
        <v>31.310994399999998</v>
      </c>
      <c r="K13484">
        <v>98.041012629999997</v>
      </c>
      <c r="L13484">
        <v>162.62939879999999</v>
      </c>
      <c r="M13484">
        <v>115.0065084</v>
      </c>
      <c r="N13484">
        <v>22.269959589999999</v>
      </c>
      <c r="O13484">
        <v>126.61189760000001</v>
      </c>
      <c r="P13484">
        <v>16.922989810000001</v>
      </c>
      <c r="Q13484">
        <v>68.50388384</v>
      </c>
    </row>
    <row r="13485" spans="1:17">
      <c r="A13485" t="s">
        <v>25598</v>
      </c>
      <c r="B13485" s="16" t="s">
        <v>4102</v>
      </c>
      <c r="C13485">
        <v>6.4180808870000003</v>
      </c>
      <c r="D13485">
        <v>0.62043046400000001</v>
      </c>
      <c r="E13485">
        <v>0.59590337100000002</v>
      </c>
      <c r="F13485">
        <v>0.38121860699999999</v>
      </c>
      <c r="G13485">
        <v>0.32240943799999999</v>
      </c>
      <c r="H13485">
        <v>0.3137142</v>
      </c>
      <c r="I13485">
        <v>3.7438452149999999</v>
      </c>
      <c r="J13485">
        <v>0.82841568499999996</v>
      </c>
      <c r="K13485">
        <v>1.5351865570000001</v>
      </c>
      <c r="L13485">
        <v>2.506921116</v>
      </c>
      <c r="M13485">
        <v>6.2719005719999998</v>
      </c>
      <c r="N13485">
        <v>0.67609012499999999</v>
      </c>
      <c r="O13485">
        <v>11.50185025</v>
      </c>
      <c r="P13485">
        <v>0.752824889</v>
      </c>
      <c r="Q13485">
        <v>5.2943947170000003</v>
      </c>
    </row>
    <row r="13486" spans="1:17">
      <c r="A13486" t="s">
        <v>25599</v>
      </c>
      <c r="B13486" s="16" t="s">
        <v>3041</v>
      </c>
      <c r="C13486">
        <v>3.853886202</v>
      </c>
      <c r="D13486">
        <v>11.2786828</v>
      </c>
      <c r="E13486">
        <v>6.0422045759999996</v>
      </c>
      <c r="F13486">
        <v>8.4486450400000006</v>
      </c>
      <c r="G13486">
        <v>5.8143161220000001</v>
      </c>
      <c r="H13486">
        <v>6.9331234459999997</v>
      </c>
      <c r="I13486">
        <v>2.366399038</v>
      </c>
      <c r="J13486">
        <v>4.5770228160000004</v>
      </c>
      <c r="K13486">
        <v>23.188170800000002</v>
      </c>
      <c r="L13486">
        <v>9.8685936210000005</v>
      </c>
      <c r="M13486">
        <v>1.168060068</v>
      </c>
      <c r="N13486">
        <v>4.5257243469999997</v>
      </c>
      <c r="O13486">
        <v>1.572456106</v>
      </c>
      <c r="P13486">
        <v>6.4211195749999996</v>
      </c>
      <c r="Q13486">
        <v>8.5056009790000005</v>
      </c>
    </row>
    <row r="13487" spans="1:17">
      <c r="A13487" t="s">
        <v>25600</v>
      </c>
      <c r="B13487" s="16" t="s">
        <v>25601</v>
      </c>
      <c r="C13487">
        <v>4.0094595340000003</v>
      </c>
      <c r="D13487">
        <v>15.54401687</v>
      </c>
      <c r="E13487">
        <v>20.048219150000001</v>
      </c>
      <c r="F13487">
        <v>10.91531271</v>
      </c>
      <c r="G13487">
        <v>16.270427489999999</v>
      </c>
      <c r="H13487">
        <v>66.213711290000006</v>
      </c>
      <c r="I13487">
        <v>5.8470733519999998</v>
      </c>
      <c r="J13487">
        <v>13.21529834</v>
      </c>
      <c r="K13487">
        <v>13.641677</v>
      </c>
      <c r="L13487">
        <v>8.8669270139999998</v>
      </c>
      <c r="M13487">
        <v>11.54451602</v>
      </c>
      <c r="N13487">
        <v>4.9425386319999998</v>
      </c>
      <c r="O13487">
        <v>2.2201946119999998</v>
      </c>
      <c r="P13487">
        <v>5.1131410930000003</v>
      </c>
      <c r="Q13487">
        <v>19.293621699999999</v>
      </c>
    </row>
    <row r="13488" spans="1:17">
      <c r="A13488" t="s">
        <v>25602</v>
      </c>
      <c r="B13488" s="16" t="s">
        <v>3193</v>
      </c>
      <c r="C13488">
        <v>45.23179657</v>
      </c>
      <c r="D13488">
        <v>10.55398594</v>
      </c>
      <c r="E13488">
        <v>11.418094010000001</v>
      </c>
      <c r="F13488">
        <v>10.055104010000001</v>
      </c>
      <c r="G13488">
        <v>10.35262346</v>
      </c>
      <c r="H13488">
        <v>10.3817878</v>
      </c>
      <c r="I13488">
        <v>11.318994229999999</v>
      </c>
      <c r="J13488">
        <v>15.2003272</v>
      </c>
      <c r="K13488">
        <v>24.161888390000001</v>
      </c>
      <c r="L13488">
        <v>34.668116640000001</v>
      </c>
      <c r="M13488">
        <v>5.6513012079999996</v>
      </c>
      <c r="N13488">
        <v>4.8169731650000003</v>
      </c>
      <c r="O13488">
        <v>273.8825167</v>
      </c>
      <c r="P13488">
        <v>2.9313185069999999</v>
      </c>
      <c r="Q13488">
        <v>243.59872039999999</v>
      </c>
    </row>
    <row r="13489" spans="1:17">
      <c r="A13489" t="s">
        <v>25603</v>
      </c>
      <c r="B13489" s="16" t="s">
        <v>4104</v>
      </c>
      <c r="C13489">
        <v>2.6055162900000002</v>
      </c>
      <c r="D13489">
        <v>0.89976712400000003</v>
      </c>
      <c r="E13489">
        <v>0.66852990099999998</v>
      </c>
      <c r="F13489">
        <v>0.54242359299999998</v>
      </c>
      <c r="G13489">
        <v>0.75428417800000003</v>
      </c>
      <c r="H13489">
        <v>1.0889557700000001</v>
      </c>
      <c r="I13489">
        <v>1.788082554</v>
      </c>
      <c r="J13489">
        <v>1.03948073</v>
      </c>
      <c r="K13489">
        <v>3.4069174879999999</v>
      </c>
      <c r="L13489">
        <v>3.6799991869999999</v>
      </c>
      <c r="M13489">
        <v>0.58840113800000005</v>
      </c>
      <c r="N13489">
        <v>0.78407427699999999</v>
      </c>
      <c r="O13489">
        <v>1.6125146990000001</v>
      </c>
      <c r="P13489">
        <v>1.034761834</v>
      </c>
      <c r="Q13489">
        <v>1.3169969479999999</v>
      </c>
    </row>
    <row r="13490" spans="1:17">
      <c r="A13490" t="s">
        <v>25604</v>
      </c>
      <c r="B13490" s="16" t="s">
        <v>25605</v>
      </c>
      <c r="C13490">
        <v>160.6536303</v>
      </c>
      <c r="D13490">
        <v>155.41035769999999</v>
      </c>
      <c r="E13490">
        <v>26.508732309999999</v>
      </c>
      <c r="F13490">
        <v>9.6476877220000006</v>
      </c>
      <c r="G13490">
        <v>49.989770829999998</v>
      </c>
      <c r="H13490">
        <v>106.3415248</v>
      </c>
      <c r="I13490">
        <v>99.226306579999999</v>
      </c>
      <c r="J13490">
        <v>103.8672203</v>
      </c>
      <c r="K13490">
        <v>248.5081371</v>
      </c>
      <c r="L13490">
        <v>677.92908379999994</v>
      </c>
      <c r="M13490">
        <v>96.142658929999996</v>
      </c>
      <c r="N13490">
        <v>39.530506920000001</v>
      </c>
      <c r="O13490">
        <v>98.379515949999998</v>
      </c>
      <c r="P13490">
        <v>94.711148129999998</v>
      </c>
      <c r="Q13490">
        <v>74.491838740000006</v>
      </c>
    </row>
    <row r="13491" spans="1:17">
      <c r="A13491" t="s">
        <v>25606</v>
      </c>
      <c r="B13491" s="16" t="s">
        <v>25607</v>
      </c>
      <c r="C13491">
        <v>12.912172959999999</v>
      </c>
      <c r="D13491">
        <v>6.3407276719999999</v>
      </c>
      <c r="E13491">
        <v>6.6166480700000001</v>
      </c>
      <c r="F13491">
        <v>7.176860767</v>
      </c>
      <c r="G13491">
        <v>7.6181095299999999</v>
      </c>
      <c r="H13491">
        <v>20.083897619999998</v>
      </c>
      <c r="I13491">
        <v>5.0213532479999996</v>
      </c>
      <c r="J13491">
        <v>6.8203377620000003</v>
      </c>
      <c r="K13491">
        <v>16.694171059999999</v>
      </c>
      <c r="L13491">
        <v>21.212504020000001</v>
      </c>
      <c r="M13491">
        <v>4.9571032810000002</v>
      </c>
      <c r="N13491">
        <v>4.0323285469999997</v>
      </c>
      <c r="O13491">
        <v>5.2433152590000001</v>
      </c>
      <c r="P13491">
        <v>7.5229300239999999</v>
      </c>
      <c r="Q13491">
        <v>14.941676960000001</v>
      </c>
    </row>
    <row r="13492" spans="1:17">
      <c r="A13492" t="s">
        <v>25604</v>
      </c>
      <c r="B13492" s="16" t="s">
        <v>4106</v>
      </c>
      <c r="C13492">
        <v>10.029643950000001</v>
      </c>
      <c r="D13492">
        <v>16.158533259999999</v>
      </c>
      <c r="E13492">
        <v>17.180018619999998</v>
      </c>
      <c r="F13492">
        <v>36.005397889999998</v>
      </c>
      <c r="G13492">
        <v>23.361691799999999</v>
      </c>
      <c r="H13492">
        <v>29.680035669999999</v>
      </c>
      <c r="I13492">
        <v>13.58947805</v>
      </c>
      <c r="J13492">
        <v>28.541470100000002</v>
      </c>
      <c r="K13492">
        <v>31.76473039</v>
      </c>
      <c r="L13492">
        <v>18.60992869</v>
      </c>
      <c r="M13492">
        <v>6.5371846319999998</v>
      </c>
      <c r="N13492">
        <v>13.526297209999999</v>
      </c>
      <c r="O13492">
        <v>6.3827325669999997</v>
      </c>
      <c r="P13492">
        <v>33.958267169999999</v>
      </c>
      <c r="Q13492">
        <v>32.158117599999997</v>
      </c>
    </row>
    <row r="13493" spans="1:17">
      <c r="A13493" t="s">
        <v>25608</v>
      </c>
      <c r="B13493" s="16" t="s">
        <v>2962</v>
      </c>
      <c r="C13493">
        <v>14.334479379999999</v>
      </c>
      <c r="D13493">
        <v>1.0510679979999999</v>
      </c>
      <c r="E13493">
        <v>0.99877723900000004</v>
      </c>
      <c r="F13493">
        <v>0.865674214</v>
      </c>
      <c r="G13493">
        <v>1.1853531530000001</v>
      </c>
      <c r="H13493">
        <v>1.938461701</v>
      </c>
      <c r="I13493">
        <v>1.913769547</v>
      </c>
      <c r="J13493">
        <v>1.8043902919999999</v>
      </c>
      <c r="K13493">
        <v>3.2972110030000001</v>
      </c>
      <c r="L13493">
        <v>5.1027327299999996</v>
      </c>
      <c r="M13493">
        <v>5.2318583949999997</v>
      </c>
      <c r="N13493">
        <v>1.5679361119999999</v>
      </c>
      <c r="O13493">
        <v>103.7472901</v>
      </c>
      <c r="P13493">
        <v>1.287346694</v>
      </c>
      <c r="Q13493">
        <v>179.80049249999999</v>
      </c>
    </row>
    <row r="13494" spans="1:17">
      <c r="A13494" t="s">
        <v>25609</v>
      </c>
      <c r="B13494" s="16" t="s">
        <v>3194</v>
      </c>
      <c r="C13494">
        <v>6.8119477440000002</v>
      </c>
      <c r="D13494">
        <v>10.79931446</v>
      </c>
      <c r="E13494">
        <v>12.501223380000001</v>
      </c>
      <c r="F13494">
        <v>13.79267916</v>
      </c>
      <c r="G13494">
        <v>10.513144390000001</v>
      </c>
      <c r="H13494">
        <v>4.2512663350000004</v>
      </c>
      <c r="I13494">
        <v>12.10705858</v>
      </c>
      <c r="J13494">
        <v>30.5481944</v>
      </c>
      <c r="K13494">
        <v>19.313989419999999</v>
      </c>
      <c r="L13494">
        <v>13.98858942</v>
      </c>
      <c r="M13494">
        <v>2.4517219579999998</v>
      </c>
      <c r="N13494">
        <v>6.481604398</v>
      </c>
      <c r="O13494">
        <v>5.4223103469999998</v>
      </c>
      <c r="P13494">
        <v>8.5273798169999999</v>
      </c>
      <c r="Q13494">
        <v>7.6094725949999997</v>
      </c>
    </row>
    <row r="13495" spans="1:17">
      <c r="A13495" t="s">
        <v>25610</v>
      </c>
      <c r="B13495" s="16" t="s">
        <v>8159</v>
      </c>
      <c r="C13495">
        <v>7.6629376310000001</v>
      </c>
      <c r="D13495">
        <v>1.305323792</v>
      </c>
      <c r="E13495">
        <v>0.99713062100000005</v>
      </c>
      <c r="F13495">
        <v>0.86022540999999997</v>
      </c>
      <c r="G13495">
        <v>0.89095042800000002</v>
      </c>
      <c r="H13495">
        <v>1.5477084050000001</v>
      </c>
      <c r="I13495">
        <v>2.5377517300000001</v>
      </c>
      <c r="J13495">
        <v>1.582933487</v>
      </c>
      <c r="K13495">
        <v>1.661971146</v>
      </c>
      <c r="L13495">
        <v>4.0123994200000004</v>
      </c>
      <c r="M13495">
        <v>2.8129463139999999</v>
      </c>
      <c r="N13495">
        <v>0.73763561700000002</v>
      </c>
      <c r="O13495">
        <v>4.9702027979999999</v>
      </c>
      <c r="P13495">
        <v>1.1176206360000001</v>
      </c>
      <c r="Q13495">
        <v>2.5184463269999999</v>
      </c>
    </row>
    <row r="13496" spans="1:17">
      <c r="A13496" t="s">
        <v>25611</v>
      </c>
      <c r="B13496" s="16" t="s">
        <v>7373</v>
      </c>
      <c r="C13496">
        <v>10.135126509999999</v>
      </c>
      <c r="D13496">
        <v>6.9631787259999998</v>
      </c>
      <c r="E13496">
        <v>5.1046479219999998</v>
      </c>
      <c r="F13496">
        <v>4.8198277379999999</v>
      </c>
      <c r="G13496">
        <v>6.0701288829999998</v>
      </c>
      <c r="H13496">
        <v>17.984094989999999</v>
      </c>
      <c r="I13496">
        <v>7.8578562649999997</v>
      </c>
      <c r="J13496">
        <v>4.8628520919999998</v>
      </c>
      <c r="K13496">
        <v>7.6241958250000001</v>
      </c>
      <c r="L13496">
        <v>14.10491865</v>
      </c>
      <c r="M13496">
        <v>5.4178053830000001</v>
      </c>
      <c r="N13496">
        <v>1.2810065180000001</v>
      </c>
      <c r="O13496">
        <v>12.64524636</v>
      </c>
      <c r="P13496">
        <v>2.0017896450000001</v>
      </c>
      <c r="Q13496">
        <v>6.4380571419999999</v>
      </c>
    </row>
    <row r="13497" spans="1:17">
      <c r="A13497" t="s">
        <v>25612</v>
      </c>
      <c r="B13497" s="16" t="s">
        <v>25613</v>
      </c>
      <c r="C13497">
        <v>3.8497607220000001</v>
      </c>
      <c r="D13497">
        <v>2.0158294030000001</v>
      </c>
      <c r="E13497">
        <v>1.749971671</v>
      </c>
      <c r="F13497">
        <v>0.95277729600000005</v>
      </c>
      <c r="G13497">
        <v>1.4504326270000001</v>
      </c>
      <c r="H13497">
        <v>0.13441096299999999</v>
      </c>
      <c r="I13497">
        <v>3.0622807889999999</v>
      </c>
      <c r="J13497">
        <v>3.8599181370000002</v>
      </c>
      <c r="K13497">
        <v>8.0971445489999994</v>
      </c>
      <c r="L13497">
        <v>3.0959101100000002</v>
      </c>
      <c r="M13497">
        <v>0</v>
      </c>
      <c r="N13497">
        <v>1.1217049539999999</v>
      </c>
      <c r="O13497">
        <v>1.1627798899999999</v>
      </c>
      <c r="P13497">
        <v>1.4702192329999999</v>
      </c>
      <c r="Q13497">
        <v>1.2029316189999999</v>
      </c>
    </row>
    <row r="13498" spans="1:17">
      <c r="A13498" t="s">
        <v>25614</v>
      </c>
      <c r="B13498" s="16" t="s">
        <v>25615</v>
      </c>
      <c r="C13498">
        <v>1.2414058080000001</v>
      </c>
      <c r="D13498">
        <v>1.100051809</v>
      </c>
      <c r="E13498">
        <v>0.22011753000000001</v>
      </c>
      <c r="F13498">
        <v>0.33795908099999999</v>
      </c>
      <c r="G13498">
        <v>0.85747019000000002</v>
      </c>
      <c r="H13498">
        <v>0.63569112800000005</v>
      </c>
      <c r="I13498">
        <v>0</v>
      </c>
      <c r="J13498">
        <v>0.41966262700000001</v>
      </c>
      <c r="K13498">
        <v>1.3140479780000001</v>
      </c>
      <c r="L13498">
        <v>2.0917113829999998</v>
      </c>
      <c r="M13498">
        <v>0</v>
      </c>
      <c r="N13498">
        <v>0.35707117799999999</v>
      </c>
      <c r="O13498">
        <v>0.91655328700000005</v>
      </c>
      <c r="P13498">
        <v>0.248333624</v>
      </c>
      <c r="Q13498">
        <v>0</v>
      </c>
    </row>
    <row r="13499" spans="1:17">
      <c r="A13499" t="s">
        <v>25616</v>
      </c>
      <c r="B13499" s="16" t="s">
        <v>25617</v>
      </c>
      <c r="C13499">
        <v>2.3666150830000001</v>
      </c>
      <c r="D13499">
        <v>0.87380747000000003</v>
      </c>
      <c r="E13499">
        <v>0.46159507999999999</v>
      </c>
      <c r="F13499">
        <v>0.69797534500000002</v>
      </c>
      <c r="G13499">
        <v>0.476781817</v>
      </c>
      <c r="H13499">
        <v>0.15148513499999999</v>
      </c>
      <c r="I13499">
        <v>1.7256405589999999</v>
      </c>
      <c r="J13499">
        <v>0.90005007400000003</v>
      </c>
      <c r="K13499">
        <v>2.6840357789999998</v>
      </c>
      <c r="L13499">
        <v>1.7445911789999999</v>
      </c>
      <c r="M13499">
        <v>1.514275899</v>
      </c>
      <c r="N13499">
        <v>0.77796596600000001</v>
      </c>
      <c r="O13499">
        <v>3.9314620929999999</v>
      </c>
      <c r="P13499">
        <v>0.53260090900000001</v>
      </c>
      <c r="Q13499">
        <v>1.0845916419999999</v>
      </c>
    </row>
    <row r="13500" spans="1:17">
      <c r="A13500" t="s">
        <v>25618</v>
      </c>
      <c r="B13500" s="16" t="s">
        <v>25619</v>
      </c>
      <c r="C13500">
        <v>0</v>
      </c>
      <c r="D13500">
        <v>0.86718144200000002</v>
      </c>
      <c r="E13500">
        <v>0</v>
      </c>
      <c r="F13500">
        <v>0</v>
      </c>
      <c r="G13500">
        <v>0</v>
      </c>
      <c r="H13500">
        <v>0</v>
      </c>
      <c r="I13500">
        <v>2.8542585549999999</v>
      </c>
      <c r="J13500">
        <v>1.488708417</v>
      </c>
      <c r="K13500">
        <v>5.3273658030000002</v>
      </c>
      <c r="L13500">
        <v>0</v>
      </c>
      <c r="M13500">
        <v>0</v>
      </c>
      <c r="N13500">
        <v>0.24127084300000001</v>
      </c>
      <c r="O13500">
        <v>4.3351667310000002</v>
      </c>
      <c r="P13500">
        <v>0</v>
      </c>
      <c r="Q13500">
        <v>4.0363771870000003</v>
      </c>
    </row>
    <row r="13501" spans="1:17">
      <c r="A13501" t="s">
        <v>25620</v>
      </c>
      <c r="B13501" s="16" t="s">
        <v>9254</v>
      </c>
      <c r="C13501">
        <v>31.36950268</v>
      </c>
      <c r="D13501">
        <v>3.283780143</v>
      </c>
      <c r="E13501">
        <v>2.420484385</v>
      </c>
      <c r="F13501">
        <v>2.0489748799999998</v>
      </c>
      <c r="G13501">
        <v>2.6588574359999999</v>
      </c>
      <c r="H13501">
        <v>4.1482648910000002</v>
      </c>
      <c r="I13501">
        <v>7.7082452809999999</v>
      </c>
      <c r="J13501">
        <v>3.6708219230000001</v>
      </c>
      <c r="K13501">
        <v>13.344601709999999</v>
      </c>
      <c r="L13501">
        <v>25.411616089999999</v>
      </c>
      <c r="M13501">
        <v>10.80785983</v>
      </c>
      <c r="N13501">
        <v>4.2919223190000002</v>
      </c>
      <c r="O13501">
        <v>16.797866419999998</v>
      </c>
      <c r="P13501">
        <v>2.7066222990000002</v>
      </c>
      <c r="Q13501">
        <v>9.5578506740000009</v>
      </c>
    </row>
    <row r="13502" spans="1:17">
      <c r="A13502" t="s">
        <v>25621</v>
      </c>
      <c r="B13502" s="16" t="s">
        <v>2903</v>
      </c>
      <c r="C13502">
        <v>3.3614820249999999</v>
      </c>
      <c r="D13502">
        <v>1.261153003</v>
      </c>
      <c r="E13502">
        <v>2.0880446570000002</v>
      </c>
      <c r="F13502">
        <v>1.4022099889999999</v>
      </c>
      <c r="G13502">
        <v>1.853743157</v>
      </c>
      <c r="H13502">
        <v>1.8948469489999999</v>
      </c>
      <c r="I13502">
        <v>3.6370531100000001</v>
      </c>
      <c r="J13502">
        <v>2.0550769180000001</v>
      </c>
      <c r="K13502">
        <v>3.0252751450000002</v>
      </c>
      <c r="L13502">
        <v>4.3849871809999996</v>
      </c>
      <c r="M13502">
        <v>2.1855313239999998</v>
      </c>
      <c r="N13502">
        <v>1.1495603830000001</v>
      </c>
      <c r="O13502">
        <v>2.7020091970000002</v>
      </c>
      <c r="P13502">
        <v>1.260822117</v>
      </c>
      <c r="Q13502">
        <v>2.4226035239999999</v>
      </c>
    </row>
    <row r="13503" spans="1:17">
      <c r="A13503" t="s">
        <v>25622</v>
      </c>
      <c r="B13503" s="16" t="s">
        <v>4109</v>
      </c>
      <c r="C13503">
        <v>8.7378729820000007</v>
      </c>
      <c r="D13503">
        <v>1.0057152149999999</v>
      </c>
      <c r="E13503">
        <v>0.57645815</v>
      </c>
      <c r="F13503">
        <v>0.36545654</v>
      </c>
      <c r="G13503">
        <v>0.33717700900000003</v>
      </c>
      <c r="H13503">
        <v>0.91863379199999995</v>
      </c>
      <c r="I13503">
        <v>4.2712663490000002</v>
      </c>
      <c r="J13503">
        <v>0.69927649300000005</v>
      </c>
      <c r="K13503">
        <v>4.9825983349999996</v>
      </c>
      <c r="L13503">
        <v>4.8425220109999998</v>
      </c>
      <c r="M13503">
        <v>11.99392428</v>
      </c>
      <c r="N13503">
        <v>1.0650995480000001</v>
      </c>
      <c r="O13503">
        <v>6.7576845470000002</v>
      </c>
      <c r="P13503">
        <v>0.66646462900000003</v>
      </c>
      <c r="Q13503">
        <v>1.644290928</v>
      </c>
    </row>
    <row r="13504" spans="1:17">
      <c r="A13504" t="s">
        <v>25623</v>
      </c>
      <c r="B13504" s="16" t="s">
        <v>1878</v>
      </c>
      <c r="C13504">
        <v>11.10550847</v>
      </c>
      <c r="D13504">
        <v>4.7328383690000004</v>
      </c>
      <c r="E13504">
        <v>4.0250807909999997</v>
      </c>
      <c r="F13504">
        <v>4.1250827409999999</v>
      </c>
      <c r="G13504">
        <v>3.3153690180000002</v>
      </c>
      <c r="H13504">
        <v>3.2892090270000001</v>
      </c>
      <c r="I13504">
        <v>9.744678081</v>
      </c>
      <c r="J13504">
        <v>7.5284156539999998</v>
      </c>
      <c r="K13504">
        <v>5.0807060140000004</v>
      </c>
      <c r="L13504">
        <v>5.8277615100000002</v>
      </c>
      <c r="M13504">
        <v>4.6970850640000004</v>
      </c>
      <c r="N13504">
        <v>2.1231064420000001</v>
      </c>
      <c r="O13504">
        <v>6.566473491</v>
      </c>
      <c r="P13504">
        <v>2.739310025</v>
      </c>
      <c r="Q13504">
        <v>5.3698779769999998</v>
      </c>
    </row>
    <row r="13505" spans="1:17">
      <c r="A13505" t="s">
        <v>25624</v>
      </c>
      <c r="B13505" s="16" t="s">
        <v>1660</v>
      </c>
      <c r="C13505">
        <v>1.532372289</v>
      </c>
      <c r="D13505">
        <v>0.50920765599999995</v>
      </c>
      <c r="E13505">
        <v>0.85588556500000001</v>
      </c>
      <c r="F13505">
        <v>0.73005013600000002</v>
      </c>
      <c r="G13505">
        <v>0.52922402599999996</v>
      </c>
      <c r="H13505">
        <v>1.6184177179999999</v>
      </c>
      <c r="I13505">
        <v>2.793360646</v>
      </c>
      <c r="J13505">
        <v>6.6533850040000004</v>
      </c>
      <c r="K13505">
        <v>2.4330610049999999</v>
      </c>
      <c r="L13505">
        <v>1.694422045</v>
      </c>
      <c r="M13505">
        <v>0</v>
      </c>
      <c r="N13505">
        <v>0.89726791299999997</v>
      </c>
      <c r="O13505">
        <v>0.42426724500000002</v>
      </c>
      <c r="P13505">
        <v>3.7359467</v>
      </c>
      <c r="Q13505">
        <v>0.79005156499999996</v>
      </c>
    </row>
    <row r="13506" spans="1:17">
      <c r="A13506" t="s">
        <v>25625</v>
      </c>
      <c r="B13506" s="16" t="s">
        <v>25626</v>
      </c>
      <c r="C13506">
        <v>163.33745239999999</v>
      </c>
      <c r="D13506">
        <v>16.320425459999999</v>
      </c>
      <c r="E13506">
        <v>14.06292979</v>
      </c>
      <c r="F13506">
        <v>9.1111149979999997</v>
      </c>
      <c r="G13506">
        <v>13.593801539999999</v>
      </c>
      <c r="H13506">
        <v>26.029964069999998</v>
      </c>
      <c r="I13506">
        <v>39.904338520000003</v>
      </c>
      <c r="J13506">
        <v>23.26796118</v>
      </c>
      <c r="K13506">
        <v>44.687964520000001</v>
      </c>
      <c r="L13506">
        <v>76.606530640000003</v>
      </c>
      <c r="M13506">
        <v>58.181536370000003</v>
      </c>
      <c r="N13506">
        <v>20.394395639999999</v>
      </c>
      <c r="O13506">
        <v>96.507174980000002</v>
      </c>
      <c r="P13506">
        <v>15.72665703</v>
      </c>
      <c r="Q13506">
        <v>33.858662459999998</v>
      </c>
    </row>
    <row r="13507" spans="1:17">
      <c r="A13507" t="s">
        <v>25625</v>
      </c>
      <c r="B13507" s="16" t="s">
        <v>4111</v>
      </c>
      <c r="C13507">
        <v>11.24670731</v>
      </c>
      <c r="D13507">
        <v>11.350267990000001</v>
      </c>
      <c r="E13507">
        <v>4.8177066699999997</v>
      </c>
      <c r="F13507">
        <v>6.5933836330000002</v>
      </c>
      <c r="G13507">
        <v>5.867390103</v>
      </c>
      <c r="H13507">
        <v>2.9938395770000001</v>
      </c>
      <c r="I13507">
        <v>6.1613324809999996</v>
      </c>
      <c r="J13507">
        <v>5.7633465810000004</v>
      </c>
      <c r="K13507">
        <v>25.834269800000001</v>
      </c>
      <c r="L13507">
        <v>13.122248880000001</v>
      </c>
      <c r="M13507">
        <v>3.5409836349999999</v>
      </c>
      <c r="N13507">
        <v>4.4966418829999997</v>
      </c>
      <c r="O13507">
        <v>4.2836319679999999</v>
      </c>
      <c r="P13507">
        <v>7.5797397719999999</v>
      </c>
      <c r="Q13507">
        <v>5.4405789149999997</v>
      </c>
    </row>
    <row r="13508" spans="1:17">
      <c r="A13508" t="s">
        <v>25627</v>
      </c>
      <c r="B13508" s="16" t="s">
        <v>4112</v>
      </c>
      <c r="C13508">
        <v>5.5082075740000001</v>
      </c>
      <c r="D13508">
        <v>0.95429996100000003</v>
      </c>
      <c r="E13508">
        <v>0.78134195200000001</v>
      </c>
      <c r="F13508">
        <v>0.47101216899999998</v>
      </c>
      <c r="G13508">
        <v>0.98774759499999998</v>
      </c>
      <c r="H13508">
        <v>1.817122219</v>
      </c>
      <c r="I13508">
        <v>1.0298367909999999</v>
      </c>
      <c r="J13508">
        <v>1.2175095970000001</v>
      </c>
      <c r="K13508">
        <v>3.331729229</v>
      </c>
      <c r="L13508">
        <v>3.5250237009999998</v>
      </c>
      <c r="M13508">
        <v>2.0333193390000002</v>
      </c>
      <c r="N13508">
        <v>0.792175352</v>
      </c>
      <c r="O13508">
        <v>19.317363589999999</v>
      </c>
      <c r="P13508">
        <v>1.4303175930000001</v>
      </c>
      <c r="Q13508">
        <v>1.7476243229999999</v>
      </c>
    </row>
    <row r="13509" spans="1:17">
      <c r="A13509" t="s">
        <v>25628</v>
      </c>
      <c r="B13509" s="16" t="s">
        <v>7568</v>
      </c>
      <c r="C13509">
        <v>43.25654737</v>
      </c>
      <c r="D13509">
        <v>11.86804426</v>
      </c>
      <c r="E13509">
        <v>12.48711408</v>
      </c>
      <c r="F13509">
        <v>5.2154757189999996</v>
      </c>
      <c r="G13509">
        <v>10.493360450000001</v>
      </c>
      <c r="H13509">
        <v>99.677409620000006</v>
      </c>
      <c r="I13509">
        <v>18.962485999999998</v>
      </c>
      <c r="J13509">
        <v>18.209230959999999</v>
      </c>
      <c r="K13509">
        <v>25.718741829999999</v>
      </c>
      <c r="L13509">
        <v>30.399297270000002</v>
      </c>
      <c r="M13509">
        <v>25.292603239999998</v>
      </c>
      <c r="N13509">
        <v>12.81252505</v>
      </c>
      <c r="O13509">
        <v>21.50475655</v>
      </c>
      <c r="P13509">
        <v>37.209358340000001</v>
      </c>
      <c r="Q13509">
        <v>53.036053180000003</v>
      </c>
    </row>
    <row r="13510" spans="1:17">
      <c r="A13510" t="s">
        <v>25629</v>
      </c>
      <c r="B13510" s="16" t="s">
        <v>4113</v>
      </c>
      <c r="C13510">
        <v>1.7065055039999999</v>
      </c>
      <c r="D13510">
        <v>1.512192432</v>
      </c>
      <c r="E13510">
        <v>1.7428942409999999</v>
      </c>
      <c r="F13510">
        <v>1.8118517009999999</v>
      </c>
      <c r="G13510">
        <v>1.650216736</v>
      </c>
      <c r="H13510">
        <v>1.704019977</v>
      </c>
      <c r="I13510">
        <v>0.995452157</v>
      </c>
      <c r="J13510">
        <v>1.6441410590000001</v>
      </c>
      <c r="K13510">
        <v>1.703142704</v>
      </c>
      <c r="L13510">
        <v>2.3721908630000001</v>
      </c>
      <c r="M13510">
        <v>0.65514333300000005</v>
      </c>
      <c r="N13510">
        <v>1.3884040339999999</v>
      </c>
      <c r="O13510">
        <v>2.2679012730000001</v>
      </c>
      <c r="P13510">
        <v>1.280149569</v>
      </c>
      <c r="Q13510">
        <v>1.4077282419999999</v>
      </c>
    </row>
    <row r="13511" spans="1:17">
      <c r="A13511" t="s">
        <v>25630</v>
      </c>
      <c r="B13511" s="16" t="s">
        <v>4115</v>
      </c>
      <c r="C13511">
        <v>103.67046139999999</v>
      </c>
      <c r="D13511">
        <v>1.6211631799999999</v>
      </c>
      <c r="E13511">
        <v>2.1020509020000002</v>
      </c>
      <c r="F13511">
        <v>1.294944216</v>
      </c>
      <c r="G13511">
        <v>1.179422475</v>
      </c>
      <c r="H13511">
        <v>1.217876062</v>
      </c>
      <c r="I13511">
        <v>13.51768759</v>
      </c>
      <c r="J13511">
        <v>0.989541173</v>
      </c>
      <c r="K13511">
        <v>8.6314024790000001</v>
      </c>
      <c r="L13511">
        <v>28.35980099</v>
      </c>
      <c r="M13511">
        <v>14.983549829999999</v>
      </c>
      <c r="N13511">
        <v>3.037048398</v>
      </c>
      <c r="O13511">
        <v>25.664033409999998</v>
      </c>
      <c r="P13511">
        <v>4.1720928879999999</v>
      </c>
      <c r="Q13511">
        <v>7.7135414410000003</v>
      </c>
    </row>
    <row r="13512" spans="1:17">
      <c r="A13512" t="s">
        <v>25631</v>
      </c>
      <c r="B13512" s="16" t="s">
        <v>25632</v>
      </c>
      <c r="C13512">
        <v>3.312628331</v>
      </c>
      <c r="D13512">
        <v>14.43254247</v>
      </c>
      <c r="E13512">
        <v>11.51249995</v>
      </c>
      <c r="F13512">
        <v>16.834097249999999</v>
      </c>
      <c r="G13512">
        <v>7.4363758359999999</v>
      </c>
      <c r="H13512">
        <v>13.994553209999999</v>
      </c>
      <c r="I13512">
        <v>6.4411610179999998</v>
      </c>
      <c r="J13512">
        <v>14.69801024</v>
      </c>
      <c r="K13512">
        <v>10.519410819999999</v>
      </c>
      <c r="L13512">
        <v>7.6747351459999997</v>
      </c>
      <c r="M13512">
        <v>8.4783254869999993</v>
      </c>
      <c r="N13512">
        <v>8.7115547220000007</v>
      </c>
      <c r="O13512">
        <v>1.222887941</v>
      </c>
      <c r="P13512">
        <v>33.630282200000003</v>
      </c>
      <c r="Q13512">
        <v>12.90417555</v>
      </c>
    </row>
    <row r="13513" spans="1:17">
      <c r="A13513" t="s">
        <v>25633</v>
      </c>
      <c r="B13513" s="16" t="s">
        <v>25634</v>
      </c>
      <c r="C13513">
        <v>20.99869485</v>
      </c>
      <c r="D13513">
        <v>4.6519140060000002</v>
      </c>
      <c r="E13513">
        <v>2.6808076669999998</v>
      </c>
      <c r="F13513">
        <v>3.239442806</v>
      </c>
      <c r="G13513">
        <v>1.9339101700000001</v>
      </c>
      <c r="H13513">
        <v>19.355178670000001</v>
      </c>
      <c r="I13513">
        <v>10.20760263</v>
      </c>
      <c r="J13513">
        <v>5.6789600169999996</v>
      </c>
      <c r="K13513">
        <v>5.7156314459999997</v>
      </c>
      <c r="L13513">
        <v>10.61454895</v>
      </c>
      <c r="M13513">
        <v>10.748792310000001</v>
      </c>
      <c r="N13513">
        <v>1.5531299359999999</v>
      </c>
      <c r="O13513">
        <v>4.6511195609999998</v>
      </c>
      <c r="P13513">
        <v>1.4702192329999999</v>
      </c>
      <c r="Q13513">
        <v>3.8493811820000001</v>
      </c>
    </row>
    <row r="13514" spans="1:17">
      <c r="A13514" t="s">
        <v>25633</v>
      </c>
      <c r="B13514" s="16" t="s">
        <v>3196</v>
      </c>
      <c r="C13514">
        <v>13.13830971</v>
      </c>
      <c r="D13514">
        <v>2.99745836</v>
      </c>
      <c r="E13514">
        <v>1.627239222</v>
      </c>
      <c r="F13514">
        <v>1.174458623</v>
      </c>
      <c r="G13514">
        <v>2.2010165900000001</v>
      </c>
      <c r="H13514">
        <v>6.1001898600000004</v>
      </c>
      <c r="I13514">
        <v>5.147423549</v>
      </c>
      <c r="J13514">
        <v>1.814702101</v>
      </c>
      <c r="K13514">
        <v>5.4264423270000002</v>
      </c>
      <c r="L13514">
        <v>7.0625055620000001</v>
      </c>
      <c r="M13514">
        <v>4.5169426389999998</v>
      </c>
      <c r="N13514">
        <v>1.2086454870000001</v>
      </c>
      <c r="O13514">
        <v>8.6868013319999999</v>
      </c>
      <c r="P13514">
        <v>2.500729024</v>
      </c>
      <c r="Q13514">
        <v>2.830830535</v>
      </c>
    </row>
    <row r="13515" spans="1:17">
      <c r="A13515" t="s">
        <v>25635</v>
      </c>
      <c r="B13515" s="16" t="s">
        <v>3197</v>
      </c>
      <c r="C13515">
        <v>18.298112870000001</v>
      </c>
      <c r="D13515">
        <v>16.58876128</v>
      </c>
      <c r="E13515">
        <v>13.59693141</v>
      </c>
      <c r="F13515">
        <v>11.72559053</v>
      </c>
      <c r="G13515">
        <v>16.090376490000001</v>
      </c>
      <c r="H13515">
        <v>42.705487290000001</v>
      </c>
      <c r="I13515">
        <v>13.1369828</v>
      </c>
      <c r="J13515">
        <v>11.81241588</v>
      </c>
      <c r="K13515">
        <v>20.049948530000002</v>
      </c>
      <c r="L13515">
        <v>26.147461660000001</v>
      </c>
      <c r="M13515">
        <v>16.751483589999999</v>
      </c>
      <c r="N13515">
        <v>6.9404427960000001</v>
      </c>
      <c r="O13515">
        <v>15.58827846</v>
      </c>
      <c r="P13515">
        <v>7.6445959649999997</v>
      </c>
      <c r="Q13515">
        <v>18.577790570000001</v>
      </c>
    </row>
    <row r="13516" spans="1:17">
      <c r="A13516" t="s">
        <v>25636</v>
      </c>
      <c r="B13516" s="16" t="s">
        <v>25637</v>
      </c>
      <c r="C13516">
        <v>4.4366087590000003</v>
      </c>
      <c r="D13516">
        <v>8.3542878219999999</v>
      </c>
      <c r="E13516">
        <v>7.2373540319999998</v>
      </c>
      <c r="F13516">
        <v>5.9887640060000003</v>
      </c>
      <c r="G13516">
        <v>9.6403344339999997</v>
      </c>
      <c r="H13516">
        <v>39.473744230000001</v>
      </c>
      <c r="I13516">
        <v>7.0091595499999997</v>
      </c>
      <c r="J13516">
        <v>1.7810301529999999</v>
      </c>
      <c r="K13516">
        <v>2.6835551999999998</v>
      </c>
      <c r="L13516">
        <v>10.74600337</v>
      </c>
      <c r="M13516">
        <v>1.419379468</v>
      </c>
      <c r="N13516">
        <v>1.2761218809999999</v>
      </c>
      <c r="O13516">
        <v>5.3229016759999999</v>
      </c>
      <c r="P13516">
        <v>8.7641537879999998</v>
      </c>
      <c r="Q13516">
        <v>13.4702495</v>
      </c>
    </row>
    <row r="13517" spans="1:17">
      <c r="A13517" t="s">
        <v>25638</v>
      </c>
      <c r="B13517" s="16" t="s">
        <v>2010</v>
      </c>
      <c r="C13517">
        <v>1.4735926210000001</v>
      </c>
      <c r="D13517">
        <v>14.608642229999999</v>
      </c>
      <c r="E13517">
        <v>18.734299190000002</v>
      </c>
      <c r="F13517">
        <v>13.08815128</v>
      </c>
      <c r="G13517">
        <v>11.768861230000001</v>
      </c>
      <c r="H13517">
        <v>35.512791280000002</v>
      </c>
      <c r="I13517">
        <v>5.372422437</v>
      </c>
      <c r="J13517">
        <v>9.2469908180000004</v>
      </c>
      <c r="K13517">
        <v>3.843845709</v>
      </c>
      <c r="L13517">
        <v>1.6294263739999999</v>
      </c>
      <c r="M13517">
        <v>0.70715738900000003</v>
      </c>
      <c r="N13517">
        <v>3.1789209220000001</v>
      </c>
      <c r="O13517">
        <v>1.6319717760000001</v>
      </c>
      <c r="P13517">
        <v>9.1197809589999999</v>
      </c>
      <c r="Q13517">
        <v>6.8377165739999999</v>
      </c>
    </row>
    <row r="13518" spans="1:17">
      <c r="A13518" t="s">
        <v>25639</v>
      </c>
      <c r="B13518" s="16" t="s">
        <v>25640</v>
      </c>
      <c r="C13518">
        <v>0.99272676000000004</v>
      </c>
      <c r="D13518">
        <v>3.7386776830000001</v>
      </c>
      <c r="E13518">
        <v>3.1684225229999998</v>
      </c>
      <c r="F13518">
        <v>1.7566831389999999</v>
      </c>
      <c r="G13518">
        <v>1.7142533049999999</v>
      </c>
      <c r="H13518">
        <v>1.5250474650000001</v>
      </c>
      <c r="I13518">
        <v>2.8954257459999999</v>
      </c>
      <c r="J13518">
        <v>2.0135735640000001</v>
      </c>
      <c r="K13518">
        <v>4.5035023409999999</v>
      </c>
      <c r="L13518">
        <v>6.2726200719999996</v>
      </c>
      <c r="M13518">
        <v>0</v>
      </c>
      <c r="N13518">
        <v>0.48950142200000002</v>
      </c>
      <c r="O13518">
        <v>2.1988465869999998</v>
      </c>
      <c r="P13518">
        <v>0.89364287200000003</v>
      </c>
      <c r="Q13518">
        <v>1.3648647220000001</v>
      </c>
    </row>
    <row r="13519" spans="1:17">
      <c r="A13519" t="e">
        <v>#N/A</v>
      </c>
      <c r="B13519" s="16" t="s">
        <v>25641</v>
      </c>
      <c r="C13519">
        <v>35.470188020000002</v>
      </c>
      <c r="D13519">
        <v>0</v>
      </c>
      <c r="E13519">
        <v>0.16172561599999999</v>
      </c>
      <c r="F13519">
        <v>0.27589624800000001</v>
      </c>
      <c r="G13519">
        <v>8.7500537000000003E-2</v>
      </c>
      <c r="H13519">
        <v>0.19460728399999999</v>
      </c>
      <c r="I13519">
        <v>11.084329240000001</v>
      </c>
      <c r="J13519">
        <v>0.19271010799999999</v>
      </c>
      <c r="K13519">
        <v>6.6662886190000004</v>
      </c>
      <c r="L13519">
        <v>12.80692</v>
      </c>
      <c r="M13519">
        <v>12.64466826</v>
      </c>
      <c r="N13519">
        <v>0.81203180699999999</v>
      </c>
      <c r="O13519">
        <v>21.885942960000001</v>
      </c>
      <c r="P13519">
        <v>0.38011803100000002</v>
      </c>
      <c r="Q13519">
        <v>5.2250035979999998</v>
      </c>
    </row>
    <row r="13520" spans="1:17">
      <c r="A13520" t="s">
        <v>25642</v>
      </c>
      <c r="B13520" s="16" t="s">
        <v>3198</v>
      </c>
      <c r="C13520">
        <v>4.7887691730000004</v>
      </c>
      <c r="D13520">
        <v>5.9105765479999999</v>
      </c>
      <c r="E13520">
        <v>4.1727768889999997</v>
      </c>
      <c r="F13520">
        <v>4.9043566829999996</v>
      </c>
      <c r="G13520">
        <v>4.8434518569999998</v>
      </c>
      <c r="H13520">
        <v>2.8025168210000002</v>
      </c>
      <c r="I13520">
        <v>6.6510055789999996</v>
      </c>
      <c r="J13520">
        <v>6.2441905770000004</v>
      </c>
      <c r="K13520">
        <v>8.275900493</v>
      </c>
      <c r="L13520">
        <v>9.3656348279999992</v>
      </c>
      <c r="M13520">
        <v>2.6263614569999998</v>
      </c>
      <c r="N13520">
        <v>4.7225670060000002</v>
      </c>
      <c r="O13520">
        <v>6.3136401180000004</v>
      </c>
      <c r="P13520">
        <v>9.3742857649999998</v>
      </c>
      <c r="Q13520">
        <v>6.7406681800000001</v>
      </c>
    </row>
    <row r="13521" spans="1:17">
      <c r="A13521" t="s">
        <v>25633</v>
      </c>
      <c r="B13521" s="16" t="s">
        <v>25643</v>
      </c>
      <c r="C13521">
        <v>23.51455271</v>
      </c>
      <c r="D13521">
        <v>4.883681964</v>
      </c>
      <c r="E13521">
        <v>2.3453091989999999</v>
      </c>
      <c r="F13521">
        <v>3.000739882</v>
      </c>
      <c r="G13521">
        <v>1.77647887</v>
      </c>
      <c r="H13521">
        <v>19.755063249999999</v>
      </c>
      <c r="I13521">
        <v>0</v>
      </c>
      <c r="J13521">
        <v>3.9124952519999998</v>
      </c>
      <c r="K13521">
        <v>4.0002640009999997</v>
      </c>
      <c r="L13521">
        <v>11.143387690000001</v>
      </c>
      <c r="M13521">
        <v>11.284319330000001</v>
      </c>
      <c r="N13521">
        <v>1.087006717</v>
      </c>
      <c r="O13521">
        <v>3.255231958</v>
      </c>
      <c r="P13521">
        <v>1.102477564</v>
      </c>
      <c r="Q13521">
        <v>3.0308739729999998</v>
      </c>
    </row>
    <row r="13522" spans="1:17">
      <c r="A13522" t="s">
        <v>25644</v>
      </c>
      <c r="B13522" s="16" t="s">
        <v>9346</v>
      </c>
      <c r="C13522">
        <v>2.882435058</v>
      </c>
      <c r="D13522">
        <v>0.34830320599999998</v>
      </c>
      <c r="E13522">
        <v>0.529678757</v>
      </c>
      <c r="F13522">
        <v>0.34479736700000002</v>
      </c>
      <c r="G13522">
        <v>0.331828389</v>
      </c>
      <c r="H13522">
        <v>0.20127529999999999</v>
      </c>
      <c r="I13522">
        <v>2.0380661770000001</v>
      </c>
      <c r="J13522">
        <v>0.68652296599999996</v>
      </c>
      <c r="K13522">
        <v>1.5057395309999999</v>
      </c>
      <c r="L13522">
        <v>1.3245735789999999</v>
      </c>
      <c r="M13522">
        <v>7.2096251310000001</v>
      </c>
      <c r="N13522">
        <v>0.40916024099999998</v>
      </c>
      <c r="O13522">
        <v>2.708562293</v>
      </c>
      <c r="P13522">
        <v>0.74697052200000003</v>
      </c>
      <c r="Q13522">
        <v>0.90067215199999995</v>
      </c>
    </row>
    <row r="13523" spans="1:17">
      <c r="A13523" t="s">
        <v>25645</v>
      </c>
      <c r="B13523" s="16" t="s">
        <v>6321</v>
      </c>
      <c r="C13523">
        <v>9.4988619629999995</v>
      </c>
      <c r="D13523">
        <v>2.3381288599999999</v>
      </c>
      <c r="E13523">
        <v>3.9139291690000002</v>
      </c>
      <c r="F13523">
        <v>2.5654372240000001</v>
      </c>
      <c r="G13523">
        <v>4.712538039</v>
      </c>
      <c r="H13523">
        <v>3.474368814</v>
      </c>
      <c r="I13523">
        <v>10.114433569999999</v>
      </c>
      <c r="J13523">
        <v>14.25895321</v>
      </c>
      <c r="K13523">
        <v>11.55948261</v>
      </c>
      <c r="L13523">
        <v>12.1943948</v>
      </c>
      <c r="M13523">
        <v>0.86826224900000004</v>
      </c>
      <c r="N13523">
        <v>5.3714694209999996</v>
      </c>
      <c r="O13523">
        <v>6.679227311</v>
      </c>
      <c r="P13523">
        <v>2.1263849860000001</v>
      </c>
      <c r="Q13523">
        <v>3.2130878890000001</v>
      </c>
    </row>
    <row r="13524" spans="1:17">
      <c r="A13524" t="s">
        <v>25646</v>
      </c>
      <c r="B13524" s="16" t="s">
        <v>25647</v>
      </c>
      <c r="C13524">
        <v>7.1773613850000002</v>
      </c>
      <c r="D13524">
        <v>0.48923872800000001</v>
      </c>
      <c r="E13524">
        <v>0.35242346800000002</v>
      </c>
      <c r="F13524">
        <v>0.45091331899999998</v>
      </c>
      <c r="G13524">
        <v>0.76270521400000002</v>
      </c>
      <c r="H13524">
        <v>0</v>
      </c>
      <c r="I13524">
        <v>16.10290255</v>
      </c>
      <c r="J13524">
        <v>1.2598294489999999</v>
      </c>
      <c r="K13524">
        <v>2.7550837850000001</v>
      </c>
      <c r="L13524">
        <v>4.1862191710000003</v>
      </c>
      <c r="M13524">
        <v>3.1793720579999998</v>
      </c>
      <c r="N13524">
        <v>1.020885319</v>
      </c>
      <c r="O13524">
        <v>3.057219854</v>
      </c>
      <c r="P13524">
        <v>0.41416603699999999</v>
      </c>
      <c r="Q13524">
        <v>3.036276601</v>
      </c>
    </row>
    <row r="13525" spans="1:17">
      <c r="A13525" t="e">
        <v>#N/A</v>
      </c>
      <c r="B13525" s="16" t="s">
        <v>25648</v>
      </c>
      <c r="C13525">
        <v>28.95391996</v>
      </c>
      <c r="D13525">
        <v>20.255566519999999</v>
      </c>
      <c r="E13525">
        <v>11.18651908</v>
      </c>
      <c r="F13525">
        <v>11.61614829</v>
      </c>
      <c r="G13525">
        <v>11.578484319999999</v>
      </c>
      <c r="H13525">
        <v>42.72383894</v>
      </c>
      <c r="I13525">
        <v>33.33479088</v>
      </c>
      <c r="J13525">
        <v>36.12544158</v>
      </c>
      <c r="K13525">
        <v>22.122001170000001</v>
      </c>
      <c r="L13525">
        <v>27.923575110000002</v>
      </c>
      <c r="M13525">
        <v>35.102144639999999</v>
      </c>
      <c r="N13525">
        <v>9.2047942710000008</v>
      </c>
      <c r="O13525">
        <v>8.4383780460000004</v>
      </c>
      <c r="P13525">
        <v>10.974330180000001</v>
      </c>
      <c r="Q13525">
        <v>17.808714599999998</v>
      </c>
    </row>
    <row r="13526" spans="1:17">
      <c r="A13526" t="s">
        <v>25649</v>
      </c>
      <c r="B13526" s="16" t="s">
        <v>7622</v>
      </c>
      <c r="C13526">
        <v>74.648421529999993</v>
      </c>
      <c r="D13526">
        <v>5.1345105269999998</v>
      </c>
      <c r="E13526">
        <v>3.8427515149999998</v>
      </c>
      <c r="F13526">
        <v>3.8104147400000001</v>
      </c>
      <c r="G13526">
        <v>3.2745736609999998</v>
      </c>
      <c r="H13526">
        <v>1.1560126559999999</v>
      </c>
      <c r="I13526">
        <v>10.53496015</v>
      </c>
      <c r="J13526">
        <v>6.6395093310000002</v>
      </c>
      <c r="K13526">
        <v>13.51838487</v>
      </c>
      <c r="L13526">
        <v>29.28929535</v>
      </c>
      <c r="M13526">
        <v>1.733360276</v>
      </c>
      <c r="N13526">
        <v>2.8941949980000001</v>
      </c>
      <c r="O13526">
        <v>5.3336453659999998</v>
      </c>
      <c r="P13526">
        <v>4.651458914</v>
      </c>
      <c r="Q13526">
        <v>2.6899374699999998</v>
      </c>
    </row>
    <row r="13527" spans="1:17">
      <c r="A13527" t="s">
        <v>25650</v>
      </c>
      <c r="B13527" s="16" t="s">
        <v>25651</v>
      </c>
      <c r="C13527">
        <v>4.205441263</v>
      </c>
      <c r="D13527">
        <v>12.29772786</v>
      </c>
      <c r="E13527">
        <v>6.3531926439999999</v>
      </c>
      <c r="F13527">
        <v>7.0982878789999999</v>
      </c>
      <c r="G13527">
        <v>5.2286471490000004</v>
      </c>
      <c r="H13527">
        <v>20.027507239999998</v>
      </c>
      <c r="I13527">
        <v>0</v>
      </c>
      <c r="J13527">
        <v>1.27950092</v>
      </c>
      <c r="K13527">
        <v>11.446783959999999</v>
      </c>
      <c r="L13527">
        <v>20.726474140000001</v>
      </c>
      <c r="M13527">
        <v>8.0725400520000008</v>
      </c>
      <c r="N13527">
        <v>1.1405084050000001</v>
      </c>
      <c r="O13527">
        <v>5.5889216719999997</v>
      </c>
      <c r="P13527">
        <v>1.8928484459999999</v>
      </c>
      <c r="Q13527">
        <v>6.9382939840000004</v>
      </c>
    </row>
    <row r="13528" spans="1:17">
      <c r="A13528" t="s">
        <v>25650</v>
      </c>
      <c r="B13528" s="16" t="s">
        <v>4114</v>
      </c>
      <c r="C13528">
        <v>37.60745447</v>
      </c>
      <c r="D13528">
        <v>66.493711009999998</v>
      </c>
      <c r="E13528">
        <v>49.7325734</v>
      </c>
      <c r="F13528">
        <v>38.998795729999998</v>
      </c>
      <c r="G13528">
        <v>52.214686919999998</v>
      </c>
      <c r="H13528">
        <v>21.742659570000001</v>
      </c>
      <c r="I13528">
        <v>62.215150620000003</v>
      </c>
      <c r="J13528">
        <v>60.772952709999998</v>
      </c>
      <c r="K13528">
        <v>64.527636779999995</v>
      </c>
      <c r="L13528">
        <v>68.540927199999999</v>
      </c>
      <c r="M13528">
        <v>14.942400080000001</v>
      </c>
      <c r="N13528">
        <v>19.241659819999999</v>
      </c>
      <c r="O13528">
        <v>24.407466249999999</v>
      </c>
      <c r="P13528">
        <v>13.45357285</v>
      </c>
      <c r="Q13528">
        <v>24.254163989999999</v>
      </c>
    </row>
    <row r="13529" spans="1:17">
      <c r="A13529" t="s">
        <v>25652</v>
      </c>
      <c r="B13529" s="16" t="s">
        <v>8637</v>
      </c>
      <c r="C13529">
        <v>3.4910808769999999</v>
      </c>
      <c r="D13529">
        <v>16.51417906</v>
      </c>
      <c r="E13529">
        <v>4.8938552030000002</v>
      </c>
      <c r="F13529">
        <v>3.6339144010000002</v>
      </c>
      <c r="G13529">
        <v>5.6383675100000001</v>
      </c>
      <c r="H13529">
        <v>4.9687274940000004</v>
      </c>
      <c r="I13529">
        <v>9.2837917510000008</v>
      </c>
      <c r="J13529">
        <v>16.739394749999999</v>
      </c>
      <c r="K13529">
        <v>11.272416399999999</v>
      </c>
      <c r="L13529">
        <v>11.678115139999999</v>
      </c>
      <c r="M13529">
        <v>7.0954857259999997</v>
      </c>
      <c r="N13529">
        <v>5.4426910990000001</v>
      </c>
      <c r="O13529">
        <v>6.1405879829999996</v>
      </c>
      <c r="P13529">
        <v>10.16735401</v>
      </c>
      <c r="Q13529">
        <v>7.3408139400000003</v>
      </c>
    </row>
    <row r="13530" spans="1:17">
      <c r="A13530" t="s">
        <v>25653</v>
      </c>
      <c r="B13530" s="16" t="s">
        <v>3195</v>
      </c>
      <c r="C13530">
        <v>1.7648475729999999</v>
      </c>
      <c r="D13530">
        <v>0.78194565900000002</v>
      </c>
      <c r="E13530">
        <v>0.93879185899999995</v>
      </c>
      <c r="F13530">
        <v>0.52049870799999998</v>
      </c>
      <c r="G13530">
        <v>0.96506111999999999</v>
      </c>
      <c r="H13530">
        <v>0.22593295799999999</v>
      </c>
      <c r="I13530">
        <v>0.42895196200000002</v>
      </c>
      <c r="J13530">
        <v>0.89492158399999999</v>
      </c>
      <c r="K13530">
        <v>2.0015565959999999</v>
      </c>
      <c r="L13530">
        <v>3.159541962</v>
      </c>
      <c r="M13530">
        <v>0.56461782999999999</v>
      </c>
      <c r="N13530">
        <v>0.76144665700000003</v>
      </c>
      <c r="O13530">
        <v>0.97726515000000003</v>
      </c>
      <c r="P13530">
        <v>1.1915238290000001</v>
      </c>
      <c r="Q13530">
        <v>1.011010905</v>
      </c>
    </row>
    <row r="13531" spans="1:17">
      <c r="A13531" t="s">
        <v>25654</v>
      </c>
      <c r="B13531" s="16" t="s">
        <v>7579</v>
      </c>
      <c r="C13531">
        <v>10.3749679</v>
      </c>
      <c r="D13531">
        <v>0.67270325099999995</v>
      </c>
      <c r="E13531">
        <v>0.780715877</v>
      </c>
      <c r="F13531">
        <v>0.75778488399999999</v>
      </c>
      <c r="G13531">
        <v>0.52435983500000005</v>
      </c>
      <c r="H13531">
        <v>1.166212767</v>
      </c>
      <c r="I13531">
        <v>1.4760994000000001</v>
      </c>
      <c r="J13531">
        <v>1.4114755859999999</v>
      </c>
      <c r="K13531">
        <v>1.1479515769999999</v>
      </c>
      <c r="L13531">
        <v>2.7181353640000001</v>
      </c>
      <c r="M13531">
        <v>3.8858991820000002</v>
      </c>
      <c r="N13531">
        <v>0.53029320700000004</v>
      </c>
      <c r="O13531">
        <v>3.9234321460000001</v>
      </c>
      <c r="P13531">
        <v>0.26575653999999999</v>
      </c>
      <c r="Q13531">
        <v>1.5655801220000001</v>
      </c>
    </row>
    <row r="13532" spans="1:17">
      <c r="A13532" t="s">
        <v>25655</v>
      </c>
      <c r="B13532" s="16" t="s">
        <v>7528</v>
      </c>
      <c r="C13532">
        <v>2.5605140159999999</v>
      </c>
      <c r="D13532">
        <v>6.806875056</v>
      </c>
      <c r="E13532">
        <v>5.6816448289999997</v>
      </c>
      <c r="F13532">
        <v>3.8836856649999998</v>
      </c>
      <c r="G13532">
        <v>5.7479869910000003</v>
      </c>
      <c r="H13532">
        <v>5.0573761810000004</v>
      </c>
      <c r="I13532">
        <v>2.66717695</v>
      </c>
      <c r="J13532">
        <v>5.8427519889999999</v>
      </c>
      <c r="K13532">
        <v>8.7947935889999993</v>
      </c>
      <c r="L13532">
        <v>4.6225154110000002</v>
      </c>
      <c r="M13532">
        <v>1.404293061</v>
      </c>
      <c r="N13532">
        <v>3.2014867150000001</v>
      </c>
      <c r="O13532">
        <v>3.2408155189999999</v>
      </c>
      <c r="P13532">
        <v>4.9391776089999997</v>
      </c>
      <c r="Q13532">
        <v>6.5378108209999999</v>
      </c>
    </row>
    <row r="13533" spans="1:17">
      <c r="A13533" t="s">
        <v>25656</v>
      </c>
      <c r="B13533" s="16" t="s">
        <v>4110</v>
      </c>
      <c r="C13533">
        <v>5.281576491</v>
      </c>
      <c r="D13533">
        <v>5.0784976850000003</v>
      </c>
      <c r="E13533">
        <v>4.2919264699999999</v>
      </c>
      <c r="F13533">
        <v>4.0994053340000001</v>
      </c>
      <c r="G13533">
        <v>3.4152590479999998</v>
      </c>
      <c r="H13533">
        <v>2.330521514</v>
      </c>
      <c r="I13533">
        <v>9.3409979990000007</v>
      </c>
      <c r="J13533">
        <v>9.7013152439999999</v>
      </c>
      <c r="K13533">
        <v>6.0664321059999997</v>
      </c>
      <c r="L13533">
        <v>5.1123133709999999</v>
      </c>
      <c r="M13533">
        <v>9.4911104910000006</v>
      </c>
      <c r="N13533">
        <v>2.9505946949999999</v>
      </c>
      <c r="O13533">
        <v>5.9736828099999997</v>
      </c>
      <c r="P13533">
        <v>3.7765631470000001</v>
      </c>
      <c r="Q13533">
        <v>3.9397238020000001</v>
      </c>
    </row>
    <row r="13534" spans="1:17">
      <c r="A13534" t="s">
        <v>25657</v>
      </c>
      <c r="B13534" s="16" t="s">
        <v>7479</v>
      </c>
      <c r="C13534">
        <v>4.4774002829999997</v>
      </c>
      <c r="D13534">
        <v>1.5024277960000001</v>
      </c>
      <c r="E13534">
        <v>2.5848508240000001</v>
      </c>
      <c r="F13534">
        <v>1.738757801</v>
      </c>
      <c r="G13534">
        <v>2.2967495809999998</v>
      </c>
      <c r="H13534">
        <v>2.1747488079999999</v>
      </c>
      <c r="I13534">
        <v>4.5130232929999998</v>
      </c>
      <c r="J13534">
        <v>2.5041252869999999</v>
      </c>
      <c r="K13534">
        <v>3.5844202310000002</v>
      </c>
      <c r="L13534">
        <v>5.1173058649999996</v>
      </c>
      <c r="M13534">
        <v>2.90698963</v>
      </c>
      <c r="N13534">
        <v>1.5097122940000001</v>
      </c>
      <c r="O13534">
        <v>3.8648094350000002</v>
      </c>
      <c r="P13534">
        <v>1.3830187300000001</v>
      </c>
      <c r="Q13534">
        <v>2.7158022530000001</v>
      </c>
    </row>
    <row r="13535" spans="1:17">
      <c r="A13535" t="s">
        <v>25658</v>
      </c>
      <c r="B13535" s="16" t="s">
        <v>4108</v>
      </c>
      <c r="C13535">
        <v>12.626521479999999</v>
      </c>
      <c r="D13535">
        <v>3.4241552930000001</v>
      </c>
      <c r="E13535">
        <v>3.8909631569999998</v>
      </c>
      <c r="F13535">
        <v>3.7633949809999998</v>
      </c>
      <c r="G13535">
        <v>3.082583487</v>
      </c>
      <c r="H13535">
        <v>5.4345391999999997</v>
      </c>
      <c r="I13535">
        <v>1.9048451930000001</v>
      </c>
      <c r="J13535">
        <v>2.7873717340000002</v>
      </c>
      <c r="K13535">
        <v>3.9503573520000002</v>
      </c>
      <c r="L13535">
        <v>4.2641912729999998</v>
      </c>
      <c r="M13535">
        <v>1.6715306969999999</v>
      </c>
      <c r="N13535">
        <v>1.7980210379999999</v>
      </c>
      <c r="O13535">
        <v>5.7863163750000002</v>
      </c>
      <c r="P13535">
        <v>1.698408242</v>
      </c>
      <c r="Q13535">
        <v>5.237857236</v>
      </c>
    </row>
    <row r="13536" spans="1:17">
      <c r="A13536" t="e">
        <v>#N/A</v>
      </c>
      <c r="B13536" s="16" t="s">
        <v>25659</v>
      </c>
      <c r="C13536">
        <v>0</v>
      </c>
      <c r="D13536">
        <v>3.5644535890000002</v>
      </c>
      <c r="E13536">
        <v>4.8500182000000001</v>
      </c>
      <c r="F13536">
        <v>0.36502506800000001</v>
      </c>
      <c r="G13536">
        <v>5.5568522729999996</v>
      </c>
      <c r="H13536">
        <v>5.1495109210000001</v>
      </c>
      <c r="I13536">
        <v>7.8214098080000003</v>
      </c>
      <c r="J13536">
        <v>3.0595858050000002</v>
      </c>
      <c r="K13536">
        <v>40.145506589999997</v>
      </c>
      <c r="L13536">
        <v>72.860147949999998</v>
      </c>
      <c r="M13536">
        <v>0</v>
      </c>
      <c r="N13536">
        <v>2.3140067229999999</v>
      </c>
      <c r="O13536">
        <v>2.9698707149999999</v>
      </c>
      <c r="P13536">
        <v>2.4139963290000002</v>
      </c>
      <c r="Q13536">
        <v>5.5303609519999997</v>
      </c>
    </row>
    <row r="13537" spans="1:17">
      <c r="A13537" t="s">
        <v>25660</v>
      </c>
      <c r="B13537" s="16" t="s">
        <v>8570</v>
      </c>
      <c r="C13537">
        <v>73.601203170000005</v>
      </c>
      <c r="D13537">
        <v>9.4333924319999998</v>
      </c>
      <c r="E13537">
        <v>7.888855747</v>
      </c>
      <c r="F13537">
        <v>8.9942176739999997</v>
      </c>
      <c r="G13537">
        <v>5.4514778890000004</v>
      </c>
      <c r="H13537">
        <v>13.32281465</v>
      </c>
      <c r="I13537">
        <v>14.1862993</v>
      </c>
      <c r="J13537">
        <v>8.6556815599999997</v>
      </c>
      <c r="K13537">
        <v>11.490536110000001</v>
      </c>
      <c r="L13537">
        <v>14.96061705</v>
      </c>
      <c r="M13537">
        <v>17.616076289999999</v>
      </c>
      <c r="N13537">
        <v>4.9550597290000002</v>
      </c>
      <c r="O13537">
        <v>26.83179195</v>
      </c>
      <c r="P13537">
        <v>5.3698007240000001</v>
      </c>
      <c r="Q13537">
        <v>13.626809379999999</v>
      </c>
    </row>
    <row r="13538" spans="1:17">
      <c r="A13538" t="s">
        <v>25661</v>
      </c>
      <c r="B13538" s="16" t="s">
        <v>25662</v>
      </c>
      <c r="C13538">
        <v>76.084926190000004</v>
      </c>
      <c r="D13538">
        <v>30.916513550000001</v>
      </c>
      <c r="E13538">
        <v>14.284434940000001</v>
      </c>
      <c r="F13538">
        <v>14.011927780000001</v>
      </c>
      <c r="G13538">
        <v>19.04020302</v>
      </c>
      <c r="H13538">
        <v>22.657848049999998</v>
      </c>
      <c r="I13538">
        <v>33.227506490000003</v>
      </c>
      <c r="J13538">
        <v>17.897990830000001</v>
      </c>
      <c r="K13538">
        <v>60.725846740000001</v>
      </c>
      <c r="L13538">
        <v>67.613282440000006</v>
      </c>
      <c r="M13538">
        <v>21.868232639999999</v>
      </c>
      <c r="N13538">
        <v>14.545185119999999</v>
      </c>
      <c r="O13538">
        <v>62.633549289999998</v>
      </c>
      <c r="P13538">
        <v>26.798133969999999</v>
      </c>
      <c r="Q13538">
        <v>39.716891060000002</v>
      </c>
    </row>
    <row r="13539" spans="1:17">
      <c r="A13539" t="s">
        <v>25663</v>
      </c>
      <c r="B13539" s="16" t="s">
        <v>8008</v>
      </c>
      <c r="C13539">
        <v>8.7966433740000003</v>
      </c>
      <c r="D13539">
        <v>2.114602197</v>
      </c>
      <c r="E13539">
        <v>2.3097726000000001</v>
      </c>
      <c r="F13539">
        <v>1.75787735</v>
      </c>
      <c r="G13539">
        <v>1.599814369</v>
      </c>
      <c r="H13539">
        <v>3.486217726</v>
      </c>
      <c r="I13539">
        <v>5.8682728019999999</v>
      </c>
      <c r="J13539">
        <v>3.8793116790000002</v>
      </c>
      <c r="K13539">
        <v>3.5660635809999999</v>
      </c>
      <c r="L13539">
        <v>5.9130069110000001</v>
      </c>
      <c r="M13539">
        <v>3.7723072950000001</v>
      </c>
      <c r="N13539">
        <v>1.3727780650000001</v>
      </c>
      <c r="O13539">
        <v>7.772945107</v>
      </c>
      <c r="P13539">
        <v>1.7409802059999999</v>
      </c>
      <c r="Q13539">
        <v>3.087878854</v>
      </c>
    </row>
    <row r="13540" spans="1:17">
      <c r="A13540" t="s">
        <v>25664</v>
      </c>
      <c r="B13540" s="16" t="s">
        <v>4107</v>
      </c>
      <c r="C13540">
        <v>9.6964719979999998</v>
      </c>
      <c r="D13540">
        <v>0.77472214299999997</v>
      </c>
      <c r="E13540">
        <v>0.25366893200000001</v>
      </c>
      <c r="F13540">
        <v>0.205554917</v>
      </c>
      <c r="G13540">
        <v>0.32939001200000001</v>
      </c>
      <c r="H13540">
        <v>0.45786644399999998</v>
      </c>
      <c r="I13540">
        <v>1.2749680729999999</v>
      </c>
      <c r="J13540">
        <v>1.4206621800000001</v>
      </c>
      <c r="K13540">
        <v>1.5143416649999999</v>
      </c>
      <c r="L13540">
        <v>2.862516689</v>
      </c>
      <c r="M13540">
        <v>3.8141042779999998</v>
      </c>
      <c r="N13540">
        <v>0.744614942</v>
      </c>
      <c r="O13540">
        <v>7.6578767980000002</v>
      </c>
      <c r="P13540">
        <v>0.52467408000000004</v>
      </c>
      <c r="Q13540">
        <v>2.7864674690000002</v>
      </c>
    </row>
    <row r="13541" spans="1:17">
      <c r="A13541" t="s">
        <v>25665</v>
      </c>
      <c r="B13541" s="16" t="s">
        <v>2314</v>
      </c>
      <c r="C13541">
        <v>68.692354129999998</v>
      </c>
      <c r="D13541">
        <v>9.3122972369999992</v>
      </c>
      <c r="E13541">
        <v>6.6317673939999997</v>
      </c>
      <c r="F13541">
        <v>4.7728749449999999</v>
      </c>
      <c r="G13541">
        <v>9.8790017690000003</v>
      </c>
      <c r="H13541">
        <v>7.402613713</v>
      </c>
      <c r="I13541">
        <v>47.844969630000001</v>
      </c>
      <c r="J13541">
        <v>13.85506576</v>
      </c>
      <c r="K13541">
        <v>36.37148346</v>
      </c>
      <c r="L13541">
        <v>45.088116309999997</v>
      </c>
      <c r="M13541">
        <v>61.402609509999998</v>
      </c>
      <c r="N13541">
        <v>13.47271243</v>
      </c>
      <c r="O13541">
        <v>82.660910029999997</v>
      </c>
      <c r="P13541">
        <v>12.52105776</v>
      </c>
      <c r="Q13541">
        <v>53.423543080000002</v>
      </c>
    </row>
    <row r="13542" spans="1:17">
      <c r="A13542" t="s">
        <v>25666</v>
      </c>
      <c r="B13542" s="16" t="s">
        <v>2327</v>
      </c>
      <c r="C13542">
        <v>0</v>
      </c>
      <c r="D13542">
        <v>0.14498833899999999</v>
      </c>
      <c r="E13542">
        <v>0.76591132900000003</v>
      </c>
      <c r="F13542">
        <v>0.57906512399999999</v>
      </c>
      <c r="G13542">
        <v>0.45206299500000002</v>
      </c>
      <c r="H13542">
        <v>1.256774456</v>
      </c>
      <c r="I13542">
        <v>0</v>
      </c>
      <c r="J13542">
        <v>1.6178792340000001</v>
      </c>
      <c r="K13542">
        <v>0.296902848</v>
      </c>
      <c r="L13542">
        <v>0.62030347500000005</v>
      </c>
      <c r="M13542">
        <v>1.2562970410000001</v>
      </c>
      <c r="N13542">
        <v>0.40339261399999998</v>
      </c>
      <c r="O13542">
        <v>0.36240894600000001</v>
      </c>
      <c r="P13542">
        <v>0.44186462100000001</v>
      </c>
      <c r="Q13542">
        <v>0.89981572799999998</v>
      </c>
    </row>
    <row r="13543" spans="1:17">
      <c r="A13543" t="s">
        <v>25667</v>
      </c>
      <c r="B13543" s="16" t="s">
        <v>8342</v>
      </c>
      <c r="C13543">
        <v>32.938301279999997</v>
      </c>
      <c r="D13543">
        <v>3.6791276989999999</v>
      </c>
      <c r="E13543">
        <v>3.8870513309999999</v>
      </c>
      <c r="F13543">
        <v>4.1821303690000002</v>
      </c>
      <c r="G13543">
        <v>4.6362968750000002</v>
      </c>
      <c r="H13543">
        <v>7.8664646720000002</v>
      </c>
      <c r="I13543">
        <v>8.8803406260000006</v>
      </c>
      <c r="J13543">
        <v>6.8072822090000003</v>
      </c>
      <c r="K13543">
        <v>16.072553129999999</v>
      </c>
      <c r="L13543">
        <v>18.88849025</v>
      </c>
      <c r="M13543">
        <v>25.503166749999998</v>
      </c>
      <c r="N13543">
        <v>4.7086624739999996</v>
      </c>
      <c r="O13543">
        <v>24.216787610000001</v>
      </c>
      <c r="P13543">
        <v>4.9417891789999997</v>
      </c>
      <c r="Q13543">
        <v>8.7526981639999999</v>
      </c>
    </row>
    <row r="13544" spans="1:17">
      <c r="A13544" t="s">
        <v>25668</v>
      </c>
      <c r="B13544" s="16" t="s">
        <v>4105</v>
      </c>
      <c r="C13544">
        <v>11.67481686</v>
      </c>
      <c r="D13544">
        <v>24.74840773</v>
      </c>
      <c r="E13544">
        <v>28.290075089999998</v>
      </c>
      <c r="F13544">
        <v>24.056247020000001</v>
      </c>
      <c r="G13544">
        <v>35.104682820000001</v>
      </c>
      <c r="H13544">
        <v>26.49128876</v>
      </c>
      <c r="I13544">
        <v>49.879321849999997</v>
      </c>
      <c r="J13544">
        <v>43.680985569999997</v>
      </c>
      <c r="K13544">
        <v>92.530990680000002</v>
      </c>
      <c r="L13544">
        <v>87.777419510000001</v>
      </c>
      <c r="M13544">
        <v>12.473040960000001</v>
      </c>
      <c r="N13544">
        <v>14.40937808</v>
      </c>
      <c r="O13544">
        <v>12.376044630000001</v>
      </c>
      <c r="P13544">
        <v>9.7274987680000002</v>
      </c>
      <c r="Q13544">
        <v>22.776143179999998</v>
      </c>
    </row>
    <row r="13545" spans="1:17">
      <c r="A13545" t="e">
        <v>#N/A</v>
      </c>
      <c r="B13545" s="16" t="s">
        <v>25669</v>
      </c>
      <c r="C13545">
        <v>2.7151501119999999</v>
      </c>
      <c r="D13545">
        <v>3.0074833050000001</v>
      </c>
      <c r="E13545">
        <v>2.455301784</v>
      </c>
      <c r="F13545">
        <v>2.2544677769999999</v>
      </c>
      <c r="G13545">
        <v>4.3603571250000002</v>
      </c>
      <c r="H13545">
        <v>1.4598744960000001</v>
      </c>
      <c r="I13545">
        <v>2.375733946</v>
      </c>
      <c r="J13545">
        <v>2.5815045689999998</v>
      </c>
      <c r="K13545">
        <v>5.6659448259999996</v>
      </c>
      <c r="L13545">
        <v>6.1761182239999997</v>
      </c>
      <c r="M13545">
        <v>2.0847427559999998</v>
      </c>
      <c r="N13545">
        <v>1.573098587</v>
      </c>
      <c r="O13545">
        <v>1.202787877</v>
      </c>
      <c r="P13545">
        <v>2.159000443</v>
      </c>
      <c r="Q13545">
        <v>1.6798335040000001</v>
      </c>
    </row>
    <row r="13546" spans="1:17">
      <c r="A13546" t="s">
        <v>25670</v>
      </c>
      <c r="B13546" s="16" t="s">
        <v>4103</v>
      </c>
      <c r="C13546">
        <v>5.8531795090000003</v>
      </c>
      <c r="D13546">
        <v>30.83205577</v>
      </c>
      <c r="E13546">
        <v>25.115860810000001</v>
      </c>
      <c r="F13546">
        <v>36.826718030000002</v>
      </c>
      <c r="G13546">
        <v>18.417829529999999</v>
      </c>
      <c r="H13546">
        <v>35.967103680000001</v>
      </c>
      <c r="I13546">
        <v>71.13171912</v>
      </c>
      <c r="J13546">
        <v>39.903637369999998</v>
      </c>
      <c r="K13546">
        <v>59.006518870000001</v>
      </c>
      <c r="L13546">
        <v>27.53235695</v>
      </c>
      <c r="M13546">
        <v>4.993533437</v>
      </c>
      <c r="N13546">
        <v>28.059609080000001</v>
      </c>
      <c r="O13546">
        <v>2.8810084420000002</v>
      </c>
      <c r="P13546">
        <v>67.716081810000006</v>
      </c>
      <c r="Q13546">
        <v>42.472010879999999</v>
      </c>
    </row>
    <row r="13547" spans="1:17">
      <c r="A13547" t="s">
        <v>25671</v>
      </c>
      <c r="B13547" s="16" t="s">
        <v>7088</v>
      </c>
      <c r="C13547">
        <v>0.40527412400000001</v>
      </c>
      <c r="D13547">
        <v>3.1423625849999999</v>
      </c>
      <c r="E13547">
        <v>2.1558125119999998</v>
      </c>
      <c r="F13547">
        <v>1.4894742219999999</v>
      </c>
      <c r="G13547">
        <v>1.5396316240000001</v>
      </c>
      <c r="H13547">
        <v>0.77823815699999999</v>
      </c>
      <c r="I13547">
        <v>0</v>
      </c>
      <c r="J13547">
        <v>1.7981864009999999</v>
      </c>
      <c r="K13547">
        <v>2.573934999</v>
      </c>
      <c r="L13547">
        <v>2.5607555940000002</v>
      </c>
      <c r="M13547">
        <v>0</v>
      </c>
      <c r="N13547">
        <v>1.298932135</v>
      </c>
      <c r="O13547">
        <v>1.3464968310000001</v>
      </c>
      <c r="P13547">
        <v>1.7633149509999999</v>
      </c>
      <c r="Q13547">
        <v>0.55719698200000001</v>
      </c>
    </row>
    <row r="13548" spans="1:17">
      <c r="A13548" t="s">
        <v>25598</v>
      </c>
      <c r="B13548" s="16" t="s">
        <v>25672</v>
      </c>
      <c r="C13548">
        <v>27.15801974</v>
      </c>
      <c r="D13548">
        <v>0.28649574799999999</v>
      </c>
      <c r="E13548">
        <v>0.68792472299999996</v>
      </c>
      <c r="F13548">
        <v>0.82149691700000005</v>
      </c>
      <c r="G13548">
        <v>0.74439392000000004</v>
      </c>
      <c r="H13548">
        <v>0.82779194300000003</v>
      </c>
      <c r="I13548">
        <v>12.57303873</v>
      </c>
      <c r="J13548">
        <v>3.716073132</v>
      </c>
      <c r="K13548">
        <v>5.8667754929999996</v>
      </c>
      <c r="L13548">
        <v>5.9923819309999997</v>
      </c>
      <c r="M13548">
        <v>7.447297388</v>
      </c>
      <c r="N13548">
        <v>1.3285007280000001</v>
      </c>
      <c r="O13548">
        <v>6.2063477779999996</v>
      </c>
      <c r="P13548">
        <v>2.3929977529999999</v>
      </c>
      <c r="Q13548">
        <v>0.88901418200000004</v>
      </c>
    </row>
    <row r="13549" spans="1:17">
      <c r="A13549" t="s">
        <v>25673</v>
      </c>
      <c r="B13549" s="16" t="s">
        <v>6405</v>
      </c>
      <c r="C13549">
        <v>1.81129093</v>
      </c>
      <c r="D13549">
        <v>1.8725540789999999</v>
      </c>
      <c r="E13549">
        <v>0.89926377999999996</v>
      </c>
      <c r="F13549">
        <v>0.73965605899999998</v>
      </c>
      <c r="G13549">
        <v>1.8766562499999999</v>
      </c>
      <c r="H13549">
        <v>2.0869070569999999</v>
      </c>
      <c r="I13549">
        <v>0.88048034399999997</v>
      </c>
      <c r="J13549">
        <v>4.1331246840000002</v>
      </c>
      <c r="K13549">
        <v>1.9172805289999999</v>
      </c>
      <c r="L13549">
        <v>2.2889560960000002</v>
      </c>
      <c r="M13549">
        <v>1.1589523879999999</v>
      </c>
      <c r="N13549">
        <v>1.562969453</v>
      </c>
      <c r="O13549">
        <v>1.3373102050000001</v>
      </c>
      <c r="P13549">
        <v>2.7175104879999998</v>
      </c>
      <c r="Q13549">
        <v>2.4902794930000001</v>
      </c>
    </row>
    <row r="13550" spans="1:17">
      <c r="A13550" t="s">
        <v>25674</v>
      </c>
      <c r="B13550" s="16" t="s">
        <v>6423</v>
      </c>
      <c r="C13550">
        <v>2.4436351009999999</v>
      </c>
      <c r="D13550">
        <v>0.54134699500000005</v>
      </c>
      <c r="E13550">
        <v>0.48280724200000003</v>
      </c>
      <c r="F13550">
        <v>0.40390347799999998</v>
      </c>
      <c r="G13550">
        <v>0.42197004399999999</v>
      </c>
      <c r="H13550">
        <v>0.40221032000000001</v>
      </c>
      <c r="I13550">
        <v>1.527257536</v>
      </c>
      <c r="J13550">
        <v>0.95146882700000002</v>
      </c>
      <c r="K13550">
        <v>0.55427721100000005</v>
      </c>
      <c r="L13550">
        <v>1.9851808580000001</v>
      </c>
      <c r="M13550">
        <v>1.0051438290000001</v>
      </c>
      <c r="N13550">
        <v>1.204926578</v>
      </c>
      <c r="O13550">
        <v>2.7062727230000001</v>
      </c>
      <c r="P13550">
        <v>1.021306139</v>
      </c>
      <c r="Q13550">
        <v>1.0798929669999999</v>
      </c>
    </row>
    <row r="13551" spans="1:17">
      <c r="A13551" t="s">
        <v>25675</v>
      </c>
      <c r="B13551" s="16" t="s">
        <v>6943</v>
      </c>
      <c r="C13551">
        <v>2.1342342740000002</v>
      </c>
      <c r="D13551">
        <v>3.0732282880000001</v>
      </c>
      <c r="E13551">
        <v>2.2705663559999998</v>
      </c>
      <c r="F13551">
        <v>3.7766417880000001</v>
      </c>
      <c r="G13551">
        <v>1.3820336719999999</v>
      </c>
      <c r="H13551">
        <v>7.5818897219999997</v>
      </c>
      <c r="I13551">
        <v>0.77809890900000001</v>
      </c>
      <c r="J13551">
        <v>1.8262643949999999</v>
      </c>
      <c r="K13551">
        <v>2.4204870469999999</v>
      </c>
      <c r="L13551">
        <v>3.0341976160000002</v>
      </c>
      <c r="M13551">
        <v>0</v>
      </c>
      <c r="N13551">
        <v>2.1047296289999999</v>
      </c>
      <c r="O13551">
        <v>2.9545225460000002</v>
      </c>
      <c r="P13551">
        <v>1.601013931</v>
      </c>
      <c r="Q13551">
        <v>0.73357070300000005</v>
      </c>
    </row>
    <row r="13552" spans="1:17">
      <c r="A13552" t="s">
        <v>25676</v>
      </c>
      <c r="B13552" s="16" t="s">
        <v>6899</v>
      </c>
      <c r="C13552">
        <v>4.4363439820000004</v>
      </c>
      <c r="D13552">
        <v>0.67703912799999999</v>
      </c>
      <c r="E13552">
        <v>0.52441464500000001</v>
      </c>
      <c r="F13552">
        <v>0.60387293399999997</v>
      </c>
      <c r="G13552">
        <v>0.69797814199999997</v>
      </c>
      <c r="H13552">
        <v>0.94655607799999997</v>
      </c>
      <c r="I13552">
        <v>1.29392146</v>
      </c>
      <c r="J13552">
        <v>2.0121315200000001</v>
      </c>
      <c r="K13552">
        <v>3.8014763139999999</v>
      </c>
      <c r="L13552">
        <v>3.6129333269999999</v>
      </c>
      <c r="M13552">
        <v>3.0278288199999999</v>
      </c>
      <c r="N13552">
        <v>0.89930841399999994</v>
      </c>
      <c r="O13552">
        <v>2.9478926790000002</v>
      </c>
      <c r="P13552">
        <v>1.0205747190000001</v>
      </c>
      <c r="Q13552">
        <v>1.558728296</v>
      </c>
    </row>
    <row r="13553" spans="1:17">
      <c r="A13553" t="s">
        <v>25677</v>
      </c>
      <c r="B13553" s="16" t="s">
        <v>6223</v>
      </c>
      <c r="C13553">
        <v>5.2579489339999999</v>
      </c>
      <c r="D13553">
        <v>1.0982510700000001</v>
      </c>
      <c r="E13553">
        <v>1.4703754920000001</v>
      </c>
      <c r="F13553">
        <v>1.472316462</v>
      </c>
      <c r="G13553">
        <v>1.3748947570000001</v>
      </c>
      <c r="H13553">
        <v>0.98082354199999999</v>
      </c>
      <c r="I13553">
        <v>0.65723741899999999</v>
      </c>
      <c r="J13553">
        <v>3.2375391599999999</v>
      </c>
      <c r="K13553">
        <v>3.475674997</v>
      </c>
      <c r="L13553">
        <v>3.9867303710000002</v>
      </c>
      <c r="M13553">
        <v>3.1720472040000001</v>
      </c>
      <c r="N13553">
        <v>2.3518860620000002</v>
      </c>
      <c r="O13553">
        <v>3.826584966</v>
      </c>
      <c r="P13553">
        <v>3.380824252</v>
      </c>
      <c r="Q13553">
        <v>1.4457934050000001</v>
      </c>
    </row>
    <row r="13554" spans="1:17">
      <c r="A13554" t="s">
        <v>25678</v>
      </c>
      <c r="B13554" s="16" t="s">
        <v>6832</v>
      </c>
      <c r="C13554">
        <v>3.134530034</v>
      </c>
      <c r="D13554">
        <v>3.2984159399999999</v>
      </c>
      <c r="E13554">
        <v>2.334331787</v>
      </c>
      <c r="F13554">
        <v>2.5600240059999999</v>
      </c>
      <c r="G13554">
        <v>2.5710546729999999</v>
      </c>
      <c r="H13554">
        <v>0.30095813399999999</v>
      </c>
      <c r="I13554">
        <v>9.1422930579999999</v>
      </c>
      <c r="J13554">
        <v>5.4637764640000004</v>
      </c>
      <c r="K13554">
        <v>4.9769255479999996</v>
      </c>
      <c r="L13554">
        <v>3.961153624</v>
      </c>
      <c r="M13554">
        <v>0</v>
      </c>
      <c r="N13554">
        <v>4.4435954530000004</v>
      </c>
      <c r="O13554">
        <v>0.86785595800000004</v>
      </c>
      <c r="P13554">
        <v>10.81641366</v>
      </c>
      <c r="Q13554">
        <v>1.6160827069999999</v>
      </c>
    </row>
    <row r="13555" spans="1:17">
      <c r="A13555" t="s">
        <v>25679</v>
      </c>
      <c r="B13555" s="16" t="s">
        <v>8460</v>
      </c>
      <c r="C13555">
        <v>50.242038549999997</v>
      </c>
      <c r="D13555">
        <v>416.28985180000001</v>
      </c>
      <c r="E13555">
        <v>402.2625342</v>
      </c>
      <c r="F13555">
        <v>349.56213500000001</v>
      </c>
      <c r="G13555">
        <v>543.49002780000001</v>
      </c>
      <c r="H13555">
        <v>179.8009878</v>
      </c>
      <c r="I13555">
        <v>204.26494779999999</v>
      </c>
      <c r="J13555">
        <v>202.22217230000001</v>
      </c>
      <c r="K13555">
        <v>372.27403099999998</v>
      </c>
      <c r="L13555">
        <v>179.89296239999999</v>
      </c>
      <c r="M13555">
        <v>54.065930000000002</v>
      </c>
      <c r="N13555">
        <v>169.7094663</v>
      </c>
      <c r="O13555">
        <v>26.556392330000001</v>
      </c>
      <c r="P13555">
        <v>439.76783460000001</v>
      </c>
      <c r="Q13555">
        <v>461.02991809999997</v>
      </c>
    </row>
    <row r="13556" spans="1:17">
      <c r="A13556" t="s">
        <v>25680</v>
      </c>
      <c r="B13556" s="16" t="s">
        <v>9127</v>
      </c>
      <c r="C13556">
        <v>3.6783138879999999</v>
      </c>
      <c r="D13556">
        <v>2.3458369779999999</v>
      </c>
      <c r="E13556">
        <v>2.6562868590000002</v>
      </c>
      <c r="F13556">
        <v>3.0193139630000001</v>
      </c>
      <c r="G13556">
        <v>1.732298077</v>
      </c>
      <c r="H13556">
        <v>1.9263757450000001</v>
      </c>
      <c r="I13556">
        <v>4.8765065200000004</v>
      </c>
      <c r="J13556">
        <v>5.5108329119999997</v>
      </c>
      <c r="K13556">
        <v>5.1071296730000002</v>
      </c>
      <c r="L13556">
        <v>3.0284649890000002</v>
      </c>
      <c r="M13556">
        <v>1.2837626449999999</v>
      </c>
      <c r="N13556">
        <v>3.215251447</v>
      </c>
      <c r="O13556">
        <v>2.9626564540000002</v>
      </c>
      <c r="P13556">
        <v>7.2411202540000001</v>
      </c>
      <c r="Q13556">
        <v>3.064959376</v>
      </c>
    </row>
    <row r="13557" spans="1:17">
      <c r="A13557" t="s">
        <v>25681</v>
      </c>
      <c r="B13557" s="16" t="s">
        <v>9383</v>
      </c>
      <c r="C13557">
        <v>6.8621112569999996</v>
      </c>
      <c r="D13557">
        <v>5.1133576410000003</v>
      </c>
      <c r="E13557">
        <v>4.3139045830000002</v>
      </c>
      <c r="F13557">
        <v>5.859148598</v>
      </c>
      <c r="G13557">
        <v>5.2784500569999997</v>
      </c>
      <c r="H13557">
        <v>5.9896124000000004</v>
      </c>
      <c r="I13557">
        <v>0.90974102000000001</v>
      </c>
      <c r="J13557">
        <v>1.581658993</v>
      </c>
      <c r="K13557">
        <v>10.753982629999999</v>
      </c>
      <c r="L13557">
        <v>6.3067309959999998</v>
      </c>
      <c r="M13557">
        <v>2.3949348430000001</v>
      </c>
      <c r="N13557">
        <v>4.5371310070000002</v>
      </c>
      <c r="O13557">
        <v>5.5270101519999999</v>
      </c>
      <c r="P13557">
        <v>5.4284529749999999</v>
      </c>
      <c r="Q13557">
        <v>3.8595570389999998</v>
      </c>
    </row>
    <row r="13558" spans="1:17">
      <c r="A13558" t="s">
        <v>25682</v>
      </c>
      <c r="B13558" s="16" t="s">
        <v>6714</v>
      </c>
      <c r="C13558">
        <v>1.7065055039999999</v>
      </c>
      <c r="D13558">
        <v>6.4268178349999996</v>
      </c>
      <c r="E13558">
        <v>5.9004232109999997</v>
      </c>
      <c r="F13558">
        <v>5.9233613299999996</v>
      </c>
      <c r="G13558">
        <v>5.3042680789999999</v>
      </c>
      <c r="H13558">
        <v>1.966176897</v>
      </c>
      <c r="I13558">
        <v>2.4886303930000002</v>
      </c>
      <c r="J13558">
        <v>9.6268785680000004</v>
      </c>
      <c r="K13558">
        <v>6.5803240819999997</v>
      </c>
      <c r="L13558">
        <v>1.078268574</v>
      </c>
      <c r="M13558">
        <v>1.6378583330000001</v>
      </c>
      <c r="N13558">
        <v>7.7834771590000003</v>
      </c>
      <c r="O13558">
        <v>1.8899177279999999</v>
      </c>
      <c r="P13558">
        <v>4.6085384469999999</v>
      </c>
      <c r="Q13558">
        <v>7.6251946449999997</v>
      </c>
    </row>
    <row r="13559" spans="1:17">
      <c r="A13559" t="s">
        <v>25683</v>
      </c>
      <c r="B13559" s="16" t="s">
        <v>25684</v>
      </c>
      <c r="C13559">
        <v>242.45589810000001</v>
      </c>
      <c r="D13559">
        <v>4.426821393</v>
      </c>
      <c r="E13559">
        <v>3.82663675</v>
      </c>
      <c r="F13559">
        <v>1.9946853710000001</v>
      </c>
      <c r="G13559">
        <v>2.0703756050000002</v>
      </c>
      <c r="H13559">
        <v>5.1162882700000001</v>
      </c>
      <c r="I13559">
        <v>19.42737275</v>
      </c>
      <c r="J13559">
        <v>12.834907619999999</v>
      </c>
      <c r="K13559">
        <v>32.030070850000001</v>
      </c>
      <c r="L13559">
        <v>46.295982979999998</v>
      </c>
      <c r="M13559">
        <v>74.157998579999997</v>
      </c>
      <c r="N13559">
        <v>16.914642690000001</v>
      </c>
      <c r="O13559">
        <v>119.5037655</v>
      </c>
      <c r="P13559">
        <v>5.1965813460000003</v>
      </c>
      <c r="Q13559">
        <v>11.90514261</v>
      </c>
    </row>
    <row r="13560" spans="1:17">
      <c r="A13560" t="s">
        <v>25685</v>
      </c>
      <c r="B13560" s="16" t="s">
        <v>3849</v>
      </c>
      <c r="C13560">
        <v>32.800394949999998</v>
      </c>
      <c r="D13560">
        <v>2.4086348260000001</v>
      </c>
      <c r="E13560">
        <v>1.9732075609999999</v>
      </c>
      <c r="F13560">
        <v>2.487338958</v>
      </c>
      <c r="G13560">
        <v>1.498833863</v>
      </c>
      <c r="H13560">
        <v>2.2808231999999999</v>
      </c>
      <c r="I13560">
        <v>5.1963924009999998</v>
      </c>
      <c r="J13560">
        <v>2.2122580350000001</v>
      </c>
      <c r="K13560">
        <v>6.8803950819999997</v>
      </c>
      <c r="L13560">
        <v>9.5832312319999993</v>
      </c>
      <c r="M13560">
        <v>5.4368200059999996</v>
      </c>
      <c r="N13560">
        <v>2.5003559370000001</v>
      </c>
      <c r="O13560">
        <v>11.93993156</v>
      </c>
      <c r="P13560">
        <v>1.5489809779999999</v>
      </c>
      <c r="Q13560">
        <v>6.1551775429999998</v>
      </c>
    </row>
    <row r="13561" spans="1:17">
      <c r="A13561" t="e">
        <v>#N/A</v>
      </c>
      <c r="B13561" s="16" t="s">
        <v>25686</v>
      </c>
      <c r="C13561">
        <v>1.4541349720000001</v>
      </c>
      <c r="D13561">
        <v>10.952745889999999</v>
      </c>
      <c r="E13561">
        <v>11.91207867</v>
      </c>
      <c r="F13561">
        <v>12.272039960000001</v>
      </c>
      <c r="G13561">
        <v>12.30399274</v>
      </c>
      <c r="H13561">
        <v>10.05242554</v>
      </c>
      <c r="I13561">
        <v>21.20593504</v>
      </c>
      <c r="J13561">
        <v>23.411337700000001</v>
      </c>
      <c r="K13561">
        <v>10.55468718</v>
      </c>
      <c r="L13561">
        <v>5.5128379220000001</v>
      </c>
      <c r="M13561">
        <v>0</v>
      </c>
      <c r="N13561">
        <v>26.350344159999999</v>
      </c>
      <c r="O13561">
        <v>3.2208457049999999</v>
      </c>
      <c r="P13561">
        <v>23.125631500000001</v>
      </c>
      <c r="Q13561">
        <v>6.9973346310000002</v>
      </c>
    </row>
    <row r="13562" spans="1:17">
      <c r="A13562" t="s">
        <v>25687</v>
      </c>
      <c r="B13562" s="16" t="s">
        <v>8186</v>
      </c>
      <c r="C13562">
        <v>0</v>
      </c>
      <c r="D13562">
        <v>1.1081016459999999</v>
      </c>
      <c r="E13562">
        <v>1.4966659</v>
      </c>
      <c r="F13562">
        <v>1.7447148210000001</v>
      </c>
      <c r="G13562">
        <v>0.86374488999999999</v>
      </c>
      <c r="H13562">
        <v>2.8815431280000001</v>
      </c>
      <c r="I13562">
        <v>2.27951762</v>
      </c>
      <c r="J13562">
        <v>7.6092045649999998</v>
      </c>
      <c r="K13562">
        <v>2.6946012499999998</v>
      </c>
      <c r="L13562">
        <v>3.5555926640000002</v>
      </c>
      <c r="M13562">
        <v>0</v>
      </c>
      <c r="N13562">
        <v>2.2351798469999999</v>
      </c>
      <c r="O13562">
        <v>0</v>
      </c>
      <c r="P13562">
        <v>3.095616792</v>
      </c>
      <c r="Q13562">
        <v>2.1490678440000002</v>
      </c>
    </row>
    <row r="13563" spans="1:17">
      <c r="A13563" t="s">
        <v>25688</v>
      </c>
      <c r="B13563" s="16" t="s">
        <v>2319</v>
      </c>
      <c r="C13563">
        <v>2.9019817919999999</v>
      </c>
      <c r="D13563">
        <v>0.74179169300000003</v>
      </c>
      <c r="E13563">
        <v>0.40373124500000002</v>
      </c>
      <c r="F13563">
        <v>0.51655979900000004</v>
      </c>
      <c r="G13563">
        <v>0.30838027000000001</v>
      </c>
      <c r="H13563">
        <v>0.771591582</v>
      </c>
      <c r="I13563">
        <v>1.9532385569999999</v>
      </c>
      <c r="J13563">
        <v>0.70747179299999996</v>
      </c>
      <c r="K13563">
        <v>1.1139473900000001</v>
      </c>
      <c r="L13563">
        <v>2.6799345429999999</v>
      </c>
      <c r="M13563">
        <v>0</v>
      </c>
      <c r="N13563">
        <v>0.19262542499999999</v>
      </c>
      <c r="O13563">
        <v>4.944433407</v>
      </c>
      <c r="P13563">
        <v>1.004744418</v>
      </c>
      <c r="Q13563">
        <v>1.3810955460000001</v>
      </c>
    </row>
    <row r="13564" spans="1:17">
      <c r="A13564" t="s">
        <v>25689</v>
      </c>
      <c r="B13564" s="16" t="s">
        <v>25690</v>
      </c>
      <c r="C13564">
        <v>346.713525</v>
      </c>
      <c r="D13564">
        <v>32.430320899999998</v>
      </c>
      <c r="E13564">
        <v>35.738545000000002</v>
      </c>
      <c r="F13564">
        <v>24.75087886</v>
      </c>
      <c r="G13564">
        <v>23.15009538</v>
      </c>
      <c r="H13564">
        <v>8.2853324960000005</v>
      </c>
      <c r="I13564">
        <v>130.33737389999999</v>
      </c>
      <c r="J13564">
        <v>101.77562500000001</v>
      </c>
      <c r="K13564">
        <v>86.682337599999997</v>
      </c>
      <c r="L13564">
        <v>166.49593340000001</v>
      </c>
      <c r="M13564">
        <v>183.39124200000001</v>
      </c>
      <c r="N13564">
        <v>134.67864499999999</v>
      </c>
      <c r="O13564">
        <v>327.66096010000001</v>
      </c>
      <c r="P13564">
        <v>61.496856739999998</v>
      </c>
      <c r="Q13564">
        <v>109.10769329999999</v>
      </c>
    </row>
    <row r="13565" spans="1:17">
      <c r="A13565" t="s">
        <v>25689</v>
      </c>
      <c r="B13565" s="16" t="s">
        <v>3569</v>
      </c>
      <c r="C13565">
        <v>15.51298003</v>
      </c>
      <c r="D13565">
        <v>19.682600300000001</v>
      </c>
      <c r="E13565">
        <v>19.00452409</v>
      </c>
      <c r="F13565">
        <v>17.180901009999999</v>
      </c>
      <c r="G13565">
        <v>13.67812176</v>
      </c>
      <c r="H13565">
        <v>3.8816233709999999</v>
      </c>
      <c r="I13565">
        <v>29.478301510000001</v>
      </c>
      <c r="J13565">
        <v>21.066311469999999</v>
      </c>
      <c r="K13565">
        <v>30.922169749999998</v>
      </c>
      <c r="L13565">
        <v>29.55450085</v>
      </c>
      <c r="M13565">
        <v>16.69366364</v>
      </c>
      <c r="N13565">
        <v>17.790326019999998</v>
      </c>
      <c r="O13565">
        <v>17.440595349999999</v>
      </c>
      <c r="P13565">
        <v>22.181196020000002</v>
      </c>
      <c r="Q13565">
        <v>18.581425240000002</v>
      </c>
    </row>
    <row r="13566" spans="1:17">
      <c r="A13566" t="s">
        <v>12503</v>
      </c>
      <c r="B13566" s="16" t="s">
        <v>25691</v>
      </c>
      <c r="C13566">
        <v>2.0904212530000001</v>
      </c>
      <c r="D13566">
        <v>1.286384169</v>
      </c>
      <c r="E13566">
        <v>1.3467280740000001</v>
      </c>
      <c r="F13566">
        <v>1.327886468</v>
      </c>
      <c r="G13566">
        <v>0.54146493600000001</v>
      </c>
      <c r="H13566">
        <v>1.5610722079999999</v>
      </c>
      <c r="I13566">
        <v>5.5889207880000003</v>
      </c>
      <c r="J13566">
        <v>14.35435597</v>
      </c>
      <c r="K13566">
        <v>2.1600600659999998</v>
      </c>
      <c r="L13566">
        <v>1.2474681990000001</v>
      </c>
      <c r="M13566">
        <v>6.018991196</v>
      </c>
      <c r="N13566">
        <v>5.1394896230000002</v>
      </c>
      <c r="O13566">
        <v>8.4886855870000009</v>
      </c>
      <c r="P13566">
        <v>3.833248765</v>
      </c>
      <c r="Q13566">
        <v>3.0337150629999998</v>
      </c>
    </row>
    <row r="13567" spans="1:17">
      <c r="A13567" t="s">
        <v>25692</v>
      </c>
      <c r="B13567" s="16" t="s">
        <v>5481</v>
      </c>
      <c r="C13567">
        <v>3.2752109960000002</v>
      </c>
      <c r="D13567">
        <v>3.6938053059999998</v>
      </c>
      <c r="E13567">
        <v>3.4210739509999999</v>
      </c>
      <c r="F13567">
        <v>3.7286771179999998</v>
      </c>
      <c r="G13567">
        <v>2.8278381850000001</v>
      </c>
      <c r="H13567">
        <v>2.0583192889999999</v>
      </c>
      <c r="I13567">
        <v>3.4736758769999998</v>
      </c>
      <c r="J13567">
        <v>10.26675721</v>
      </c>
      <c r="K13567">
        <v>3.10666982</v>
      </c>
      <c r="L13567">
        <v>2.2576005330000002</v>
      </c>
      <c r="M13567">
        <v>1.1430763269999999</v>
      </c>
      <c r="N13567">
        <v>6.5332734869999998</v>
      </c>
      <c r="O13567">
        <v>2.967729496</v>
      </c>
      <c r="P13567">
        <v>11.123179909999999</v>
      </c>
      <c r="Q13567">
        <v>5.1170126570000001</v>
      </c>
    </row>
    <row r="13568" spans="1:17">
      <c r="A13568" t="s">
        <v>25693</v>
      </c>
      <c r="B13568" s="16" t="s">
        <v>25694</v>
      </c>
      <c r="C13568">
        <v>657.98522300000002</v>
      </c>
      <c r="D13568">
        <v>85.342949739999995</v>
      </c>
      <c r="E13568">
        <v>68.198324400000004</v>
      </c>
      <c r="F13568">
        <v>38.175084339999998</v>
      </c>
      <c r="G13568">
        <v>90.471637130000005</v>
      </c>
      <c r="H13568">
        <v>202.99064619999999</v>
      </c>
      <c r="I13568">
        <v>3103.3778160000002</v>
      </c>
      <c r="J13568">
        <v>136.74268230000001</v>
      </c>
      <c r="K13568">
        <v>1744.132519</v>
      </c>
      <c r="L13568">
        <v>381.6748882</v>
      </c>
      <c r="M13568">
        <v>5617.0962659999996</v>
      </c>
      <c r="N13568">
        <v>156.52355919999999</v>
      </c>
      <c r="O13568">
        <v>4367.1062339999999</v>
      </c>
      <c r="P13568">
        <v>100.1057856</v>
      </c>
      <c r="Q13568">
        <v>3078.3199679999998</v>
      </c>
    </row>
    <row r="13569" spans="1:17">
      <c r="A13569" t="s">
        <v>25695</v>
      </c>
      <c r="B13569" s="16" t="s">
        <v>8189</v>
      </c>
      <c r="C13569">
        <v>18.767378870000002</v>
      </c>
      <c r="D13569">
        <v>9.0081394120000002</v>
      </c>
      <c r="E13569">
        <v>11.764406709999999</v>
      </c>
      <c r="F13569">
        <v>10.456354080000001</v>
      </c>
      <c r="G13569">
        <v>7.65712539</v>
      </c>
      <c r="H13569">
        <v>8.1970027250000008</v>
      </c>
      <c r="I13569">
        <v>403.01952770000003</v>
      </c>
      <c r="J13569">
        <v>889.48636569999996</v>
      </c>
      <c r="K13569">
        <v>39.021658960000003</v>
      </c>
      <c r="L13569">
        <v>25.11171972</v>
      </c>
      <c r="M13569">
        <v>32.493007730000002</v>
      </c>
      <c r="N13569">
        <v>724.48565840000003</v>
      </c>
      <c r="O13569">
        <v>75.49650853</v>
      </c>
      <c r="P13569">
        <v>476.26765540000002</v>
      </c>
      <c r="Q13569">
        <v>40.284944580000001</v>
      </c>
    </row>
    <row r="13570" spans="1:17">
      <c r="A13570" t="s">
        <v>25696</v>
      </c>
      <c r="B13570" s="16" t="s">
        <v>7724</v>
      </c>
      <c r="C13570">
        <v>3.715468574</v>
      </c>
      <c r="D13570">
        <v>3.2512477409999998</v>
      </c>
      <c r="E13570">
        <v>3.5179989649999999</v>
      </c>
      <c r="F13570">
        <v>3.5908088999999999</v>
      </c>
      <c r="G13570">
        <v>2.2455715810000001</v>
      </c>
      <c r="H13570">
        <v>2.4258064940000001</v>
      </c>
      <c r="I13570">
        <v>1.8964192019999999</v>
      </c>
      <c r="J13570">
        <v>3.085124408</v>
      </c>
      <c r="K13570">
        <v>7.4162939139999997</v>
      </c>
      <c r="L13570">
        <v>6.3386476509999996</v>
      </c>
      <c r="M13570">
        <v>1.7830036730000001</v>
      </c>
      <c r="N13570">
        <v>2.9999853239999998</v>
      </c>
      <c r="O13570">
        <v>2.0574003150000002</v>
      </c>
      <c r="P13570">
        <v>1.867417463</v>
      </c>
      <c r="Q13570">
        <v>2.1710128910000002</v>
      </c>
    </row>
    <row r="13571" spans="1:17">
      <c r="A13571" t="s">
        <v>25697</v>
      </c>
      <c r="B13571" s="16" t="s">
        <v>5695</v>
      </c>
      <c r="C13571">
        <v>1.9728073180000001</v>
      </c>
      <c r="D13571">
        <v>1.019766712</v>
      </c>
      <c r="E13571">
        <v>1.5391402830000001</v>
      </c>
      <c r="F13571">
        <v>0.80561265000000004</v>
      </c>
      <c r="G13571">
        <v>1.5897788610000001</v>
      </c>
      <c r="H13571">
        <v>2.0204450490000001</v>
      </c>
      <c r="I13571">
        <v>11.987431430000001</v>
      </c>
      <c r="J13571">
        <v>5.668786721</v>
      </c>
      <c r="K13571">
        <v>2.088248219</v>
      </c>
      <c r="L13571">
        <v>2.9085779700000001</v>
      </c>
      <c r="M13571">
        <v>1.8934476899999999</v>
      </c>
      <c r="N13571">
        <v>3.404685051</v>
      </c>
      <c r="O13571">
        <v>1.820700996</v>
      </c>
      <c r="P13571">
        <v>1.9238935720000001</v>
      </c>
      <c r="Q13571">
        <v>1.808228422</v>
      </c>
    </row>
    <row r="13572" spans="1:17">
      <c r="A13572" t="s">
        <v>25698</v>
      </c>
      <c r="B13572" s="16" t="s">
        <v>4882</v>
      </c>
      <c r="C13572">
        <v>11.02601372</v>
      </c>
      <c r="D13572">
        <v>1.8081815539999999</v>
      </c>
      <c r="E13572">
        <v>1.432015654</v>
      </c>
      <c r="F13572">
        <v>1.422888978</v>
      </c>
      <c r="G13572">
        <v>1.3352630459999999</v>
      </c>
      <c r="H13572">
        <v>3.1347022789999999</v>
      </c>
      <c r="I13572">
        <v>6.0558974000000001</v>
      </c>
      <c r="J13572">
        <v>1.778982469</v>
      </c>
      <c r="K13572">
        <v>2.9881768659999999</v>
      </c>
      <c r="L13572">
        <v>3.0762808009999998</v>
      </c>
      <c r="M13572">
        <v>17.31677402</v>
      </c>
      <c r="N13572">
        <v>1.4121538950000001</v>
      </c>
      <c r="O13572">
        <v>10.94238773</v>
      </c>
      <c r="P13572">
        <v>1.3534785250000001</v>
      </c>
      <c r="Q13572">
        <v>2.0671737540000001</v>
      </c>
    </row>
    <row r="13573" spans="1:17">
      <c r="A13573" t="s">
        <v>25699</v>
      </c>
      <c r="B13573" s="16" t="s">
        <v>5835</v>
      </c>
      <c r="C13573">
        <v>17.052800059999999</v>
      </c>
      <c r="D13573">
        <v>138.9560956</v>
      </c>
      <c r="E13573">
        <v>108.1427545</v>
      </c>
      <c r="F13573">
        <v>183.981809</v>
      </c>
      <c r="G13573">
        <v>86.676586510000007</v>
      </c>
      <c r="H13573">
        <v>311.79965049999998</v>
      </c>
      <c r="I13573">
        <v>143.80441260000001</v>
      </c>
      <c r="J13573">
        <v>211.00949539999999</v>
      </c>
      <c r="K13573">
        <v>114.6945831</v>
      </c>
      <c r="L13573">
        <v>35.135681550000001</v>
      </c>
      <c r="M13573">
        <v>17.07842226</v>
      </c>
      <c r="N13573">
        <v>111.6871755</v>
      </c>
      <c r="O13573">
        <v>11.49558575</v>
      </c>
      <c r="P13573">
        <v>278.64971989999998</v>
      </c>
      <c r="Q13573">
        <v>151.88469470000001</v>
      </c>
    </row>
    <row r="13574" spans="1:17">
      <c r="A13574" t="s">
        <v>25700</v>
      </c>
      <c r="B13574" s="16" t="s">
        <v>25701</v>
      </c>
      <c r="C13574">
        <v>0.68458239899999995</v>
      </c>
      <c r="D13574">
        <v>1.2132633850000001</v>
      </c>
      <c r="E13574">
        <v>0.61906572999999998</v>
      </c>
      <c r="F13574">
        <v>0.25625879200000001</v>
      </c>
      <c r="G13574">
        <v>0.38419734300000002</v>
      </c>
      <c r="H13574">
        <v>1.4460458350000001</v>
      </c>
      <c r="I13574">
        <v>0.99833991700000002</v>
      </c>
      <c r="J13574">
        <v>3.0808593439999998</v>
      </c>
      <c r="K13574">
        <v>0.69876140799999997</v>
      </c>
      <c r="L13574">
        <v>0.973256923</v>
      </c>
      <c r="M13574">
        <v>0.657043873</v>
      </c>
      <c r="N13574">
        <v>1.4768215309999999</v>
      </c>
      <c r="O13574">
        <v>0.189540029</v>
      </c>
      <c r="P13574">
        <v>1.4122495450000001</v>
      </c>
      <c r="Q13574">
        <v>1.411811996</v>
      </c>
    </row>
    <row r="13575" spans="1:17">
      <c r="A13575" t="s">
        <v>25702</v>
      </c>
      <c r="B13575" s="16" t="s">
        <v>4690</v>
      </c>
      <c r="C13575">
        <v>5.6561892699999996</v>
      </c>
      <c r="D13575">
        <v>3.4056857119999999</v>
      </c>
      <c r="E13575">
        <v>2.7001599029999999</v>
      </c>
      <c r="F13575">
        <v>2.3788481780000001</v>
      </c>
      <c r="G13575">
        <v>2.4668391019999998</v>
      </c>
      <c r="H13575">
        <v>10.332297000000001</v>
      </c>
      <c r="I13575">
        <v>5.4990210480000004</v>
      </c>
      <c r="J13575">
        <v>6.3614074729999999</v>
      </c>
      <c r="K13575">
        <v>3.8159966459999999</v>
      </c>
      <c r="L13575">
        <v>3.4364485729999998</v>
      </c>
      <c r="M13575">
        <v>3.6191061040000001</v>
      </c>
      <c r="N13575">
        <v>3.3164043670000001</v>
      </c>
      <c r="O13575">
        <v>94.844998500000003</v>
      </c>
      <c r="P13575">
        <v>3.4814673429999998</v>
      </c>
      <c r="Q13575">
        <v>2.9909590399999999</v>
      </c>
    </row>
    <row r="13576" spans="1:17">
      <c r="A13576" t="s">
        <v>25703</v>
      </c>
      <c r="B13576" s="16" t="s">
        <v>1869</v>
      </c>
      <c r="C13576">
        <v>3.7581081780000001</v>
      </c>
      <c r="D13576">
        <v>1.695928654</v>
      </c>
      <c r="E13576">
        <v>1.8510051810000001</v>
      </c>
      <c r="F13576">
        <v>1.1367818089999999</v>
      </c>
      <c r="G13576">
        <v>1.2979098840000001</v>
      </c>
      <c r="H13576">
        <v>1.3364082939999999</v>
      </c>
      <c r="I13576">
        <v>16.238585919999998</v>
      </c>
      <c r="J13576">
        <v>2.4526642600000002</v>
      </c>
      <c r="K13576">
        <v>9.0926122100000004</v>
      </c>
      <c r="L13576">
        <v>3.7817535499999999</v>
      </c>
      <c r="M13576">
        <v>16.030807540000001</v>
      </c>
      <c r="N13576">
        <v>2.213397735</v>
      </c>
      <c r="O13576">
        <v>12.17777119</v>
      </c>
      <c r="P13576">
        <v>2.004747879</v>
      </c>
      <c r="Q13576">
        <v>8.5157990340000005</v>
      </c>
    </row>
    <row r="13577" spans="1:17">
      <c r="A13577" t="s">
        <v>25704</v>
      </c>
      <c r="B13577" s="16" t="s">
        <v>4688</v>
      </c>
      <c r="C13577">
        <v>3.5350270109999999</v>
      </c>
      <c r="D13577">
        <v>0.27639771000000002</v>
      </c>
      <c r="E13577">
        <v>0.530942103</v>
      </c>
      <c r="F13577">
        <v>0.45288105099999998</v>
      </c>
      <c r="G13577">
        <v>0.394986059</v>
      </c>
      <c r="H13577">
        <v>1.5972299729999999</v>
      </c>
      <c r="I13577">
        <v>1.212988027</v>
      </c>
      <c r="J13577">
        <v>0.71174654699999995</v>
      </c>
      <c r="K13577">
        <v>0.471665905</v>
      </c>
      <c r="L13577">
        <v>2.102243665</v>
      </c>
      <c r="M13577">
        <v>0.79831161399999995</v>
      </c>
      <c r="N13577">
        <v>0.38450262800000001</v>
      </c>
      <c r="O13577">
        <v>0.92116835900000005</v>
      </c>
      <c r="P13577">
        <v>0.84234615099999999</v>
      </c>
      <c r="Q13577">
        <v>0.285893114</v>
      </c>
    </row>
    <row r="13578" spans="1:17">
      <c r="A13578" t="s">
        <v>25705</v>
      </c>
      <c r="B13578" s="16" t="s">
        <v>1314</v>
      </c>
      <c r="C13578">
        <v>5.2720127489999999</v>
      </c>
      <c r="D13578">
        <v>5.3638144790000002</v>
      </c>
      <c r="E13578">
        <v>3.0225102989999999</v>
      </c>
      <c r="F13578">
        <v>3.30904285</v>
      </c>
      <c r="G13578">
        <v>2.5794041220000001</v>
      </c>
      <c r="H13578">
        <v>8.6614043259999995</v>
      </c>
      <c r="I13578">
        <v>6.4068995229999999</v>
      </c>
      <c r="J13578">
        <v>4.7030985369999998</v>
      </c>
      <c r="K13578">
        <v>5.8462487129999996</v>
      </c>
      <c r="L13578">
        <v>6.6623232760000004</v>
      </c>
      <c r="M13578">
        <v>4.1229114720000002</v>
      </c>
      <c r="N13578">
        <v>2.045953935</v>
      </c>
      <c r="O13578">
        <v>4.8655328740000003</v>
      </c>
      <c r="P13578">
        <v>2.6365633669999999</v>
      </c>
      <c r="Q13578">
        <v>3.3556957700000001</v>
      </c>
    </row>
    <row r="13579" spans="1:17">
      <c r="A13579" t="s">
        <v>25706</v>
      </c>
      <c r="B13579" s="16" t="s">
        <v>7717</v>
      </c>
      <c r="C13579">
        <v>7.0105670949999999</v>
      </c>
      <c r="D13579">
        <v>1.4092720729999999</v>
      </c>
      <c r="E13579">
        <v>1.0911352590000001</v>
      </c>
      <c r="F13579">
        <v>0.81290084299999998</v>
      </c>
      <c r="G13579">
        <v>0.78464407800000002</v>
      </c>
      <c r="H13579">
        <v>0.548460956</v>
      </c>
      <c r="I13579">
        <v>3.4078824249999999</v>
      </c>
      <c r="J13579">
        <v>2.0407925709999999</v>
      </c>
      <c r="K13579">
        <v>2.3558088320000001</v>
      </c>
      <c r="L13579">
        <v>1.6406224140000001</v>
      </c>
      <c r="M13579">
        <v>1.993645855</v>
      </c>
      <c r="N13579">
        <v>1.6163857079999999</v>
      </c>
      <c r="O13579">
        <v>7.6202718569999996</v>
      </c>
      <c r="P13579">
        <v>1.850401671</v>
      </c>
      <c r="Q13579">
        <v>2.6773831709999998</v>
      </c>
    </row>
    <row r="13580" spans="1:17">
      <c r="A13580" t="s">
        <v>25707</v>
      </c>
      <c r="B13580" s="16" t="s">
        <v>25708</v>
      </c>
      <c r="C13580">
        <v>0</v>
      </c>
      <c r="D13580">
        <v>1.4220877009999999</v>
      </c>
      <c r="E13580">
        <v>0.45528973</v>
      </c>
      <c r="F13580">
        <v>0.87379057699999996</v>
      </c>
      <c r="G13580">
        <v>0.73899417099999998</v>
      </c>
      <c r="H13580">
        <v>0</v>
      </c>
      <c r="I13580">
        <v>0</v>
      </c>
      <c r="J13580">
        <v>2.4413275329999999</v>
      </c>
      <c r="K13580">
        <v>0.97070309499999996</v>
      </c>
      <c r="L13580">
        <v>0</v>
      </c>
      <c r="M13580">
        <v>0</v>
      </c>
      <c r="N13580">
        <v>0</v>
      </c>
      <c r="O13580">
        <v>0</v>
      </c>
      <c r="P13580">
        <v>0.96309698099999996</v>
      </c>
      <c r="Q13580">
        <v>1.4709422910000001</v>
      </c>
    </row>
    <row r="13581" spans="1:17">
      <c r="A13581" t="s">
        <v>25709</v>
      </c>
      <c r="B13581" s="16" t="s">
        <v>7923</v>
      </c>
      <c r="C13581">
        <v>13.48822726</v>
      </c>
      <c r="D13581">
        <v>7.1974089369999996</v>
      </c>
      <c r="E13581">
        <v>9.6954989020000006</v>
      </c>
      <c r="F13581">
        <v>7.6314187159999998</v>
      </c>
      <c r="G13581">
        <v>5.6710089459999997</v>
      </c>
      <c r="H13581">
        <v>10.946037929999999</v>
      </c>
      <c r="I13581">
        <v>19.328056440000001</v>
      </c>
      <c r="J13581">
        <v>14.556518459999999</v>
      </c>
      <c r="K13581">
        <v>34.266012250000003</v>
      </c>
      <c r="L13581">
        <v>34.83165795</v>
      </c>
      <c r="M13581">
        <v>4.2776896420000003</v>
      </c>
      <c r="N13581">
        <v>8.3280582770000002</v>
      </c>
      <c r="O13581">
        <v>13.638968889999999</v>
      </c>
      <c r="P13581">
        <v>7.6547199709999996</v>
      </c>
      <c r="Q13581">
        <v>7.9015627650000004</v>
      </c>
    </row>
    <row r="13582" spans="1:17">
      <c r="A13582" t="s">
        <v>25710</v>
      </c>
      <c r="B13582" s="16" t="s">
        <v>3844</v>
      </c>
      <c r="C13582">
        <v>7.4564809939999996</v>
      </c>
      <c r="D13582">
        <v>2.3719018329999999</v>
      </c>
      <c r="E13582">
        <v>2.7866471669999999</v>
      </c>
      <c r="F13582">
        <v>2.8887678289999998</v>
      </c>
      <c r="G13582">
        <v>2.27805217</v>
      </c>
      <c r="H13582">
        <v>7.5631057610000001</v>
      </c>
      <c r="I13582">
        <v>3.6246440820000001</v>
      </c>
      <c r="J13582">
        <v>5.8412277550000002</v>
      </c>
      <c r="K13582">
        <v>3.642833005</v>
      </c>
      <c r="L13582">
        <v>2.6577323559999999</v>
      </c>
      <c r="M13582">
        <v>4.0370174829999996</v>
      </c>
      <c r="N13582">
        <v>1.390546633</v>
      </c>
      <c r="O13582">
        <v>6.775705039</v>
      </c>
      <c r="P13582">
        <v>3.0979619559999998</v>
      </c>
      <c r="Q13582">
        <v>3.6800796949999999</v>
      </c>
    </row>
    <row r="13583" spans="1:17">
      <c r="A13583" t="s">
        <v>25711</v>
      </c>
      <c r="B13583" s="16" t="s">
        <v>5789</v>
      </c>
      <c r="C13583">
        <v>3.8595731959999999</v>
      </c>
      <c r="D13583">
        <v>2.6505765480000001</v>
      </c>
      <c r="E13583">
        <v>2.4226094210000002</v>
      </c>
      <c r="F13583">
        <v>2.836961182</v>
      </c>
      <c r="G13583">
        <v>1.7994853390000001</v>
      </c>
      <c r="H13583">
        <v>3.8539517249999999</v>
      </c>
      <c r="I13583">
        <v>10.131284109999999</v>
      </c>
      <c r="J13583">
        <v>4.6970837530000003</v>
      </c>
      <c r="K13583">
        <v>4.552325357</v>
      </c>
      <c r="L13583">
        <v>5.3651419530000002</v>
      </c>
      <c r="M13583">
        <v>8.1494932369999997</v>
      </c>
      <c r="N13583">
        <v>1.0467095829999999</v>
      </c>
      <c r="O13583">
        <v>11.11342275</v>
      </c>
      <c r="P13583">
        <v>3.9955023359999999</v>
      </c>
      <c r="Q13583">
        <v>4.2451119579999999</v>
      </c>
    </row>
    <row r="13584" spans="1:17">
      <c r="A13584" t="s">
        <v>25712</v>
      </c>
      <c r="B13584" s="16" t="s">
        <v>5773</v>
      </c>
      <c r="C13584">
        <v>23.348711649999998</v>
      </c>
      <c r="D13584">
        <v>3.1503422599999999</v>
      </c>
      <c r="E13584">
        <v>2.7293549439999998</v>
      </c>
      <c r="F13584">
        <v>1.831070373</v>
      </c>
      <c r="G13584">
        <v>1.758764862</v>
      </c>
      <c r="H13584">
        <v>0.33211829399999998</v>
      </c>
      <c r="I13584">
        <v>4.0635663329999998</v>
      </c>
      <c r="J13584">
        <v>6.4558035619999998</v>
      </c>
      <c r="K13584">
        <v>7.2793698149999999</v>
      </c>
      <c r="L13584">
        <v>10.321072389999999</v>
      </c>
      <c r="M13584">
        <v>3.1354812380000001</v>
      </c>
      <c r="N13584">
        <v>2.8308625749999998</v>
      </c>
      <c r="O13584">
        <v>4.5757291469999997</v>
      </c>
      <c r="P13584">
        <v>2.508354492</v>
      </c>
      <c r="Q13584">
        <v>3.0383959190000001</v>
      </c>
    </row>
    <row r="13585" spans="1:17">
      <c r="A13585" t="s">
        <v>25713</v>
      </c>
      <c r="B13585" s="16" t="s">
        <v>1973</v>
      </c>
      <c r="C13585">
        <v>59.879872509999998</v>
      </c>
      <c r="D13585">
        <v>13.140839</v>
      </c>
      <c r="E13585">
        <v>10.76702875</v>
      </c>
      <c r="F13585">
        <v>16.837371409999999</v>
      </c>
      <c r="G13585">
        <v>9.1750477789999998</v>
      </c>
      <c r="H13585">
        <v>39.408306170000003</v>
      </c>
      <c r="I13585">
        <v>16.39887148</v>
      </c>
      <c r="J13585">
        <v>9.7649408229999999</v>
      </c>
      <c r="K13585">
        <v>17.089396499999999</v>
      </c>
      <c r="L13585">
        <v>35.526343769999997</v>
      </c>
      <c r="M13585">
        <v>4.8567126600000003</v>
      </c>
      <c r="N13585">
        <v>4.6784206719999997</v>
      </c>
      <c r="O13585">
        <v>7.1608455229999999</v>
      </c>
      <c r="P13585">
        <v>15.09966481</v>
      </c>
      <c r="Q13585">
        <v>12.56158682</v>
      </c>
    </row>
    <row r="13586" spans="1:17">
      <c r="A13586" t="e">
        <v>#N/A</v>
      </c>
      <c r="B13586" s="16" t="s">
        <v>25714</v>
      </c>
      <c r="C13586">
        <v>0</v>
      </c>
      <c r="D13586">
        <v>1.710049385</v>
      </c>
      <c r="E13586">
        <v>6.1591764930000004</v>
      </c>
      <c r="F13586">
        <v>3.1521790909999998</v>
      </c>
      <c r="G13586">
        <v>5.9982844630000001</v>
      </c>
      <c r="H13586">
        <v>2.9645782500000002</v>
      </c>
      <c r="I13586">
        <v>5.6284911700000002</v>
      </c>
      <c r="J13586">
        <v>7.8284729210000004</v>
      </c>
      <c r="K13586">
        <v>10.50536621</v>
      </c>
      <c r="L13586">
        <v>17.07090621</v>
      </c>
      <c r="M13586">
        <v>7.4086302159999997</v>
      </c>
      <c r="N13586">
        <v>8.0882104150000007</v>
      </c>
      <c r="O13586">
        <v>4.274393366</v>
      </c>
      <c r="P13586">
        <v>6.3696414050000003</v>
      </c>
      <c r="Q13586">
        <v>10.612779890000001</v>
      </c>
    </row>
    <row r="13587" spans="1:17">
      <c r="A13587" t="s">
        <v>25715</v>
      </c>
      <c r="B13587" s="16" t="s">
        <v>25716</v>
      </c>
      <c r="C13587">
        <v>91.524041139999994</v>
      </c>
      <c r="D13587">
        <v>0.98905559099999996</v>
      </c>
      <c r="E13587">
        <v>0.593722419</v>
      </c>
      <c r="F13587">
        <v>0.455788058</v>
      </c>
      <c r="G13587">
        <v>0.385475338</v>
      </c>
      <c r="H13587">
        <v>0.85732397999999999</v>
      </c>
      <c r="I13587">
        <v>4.8830963939999998</v>
      </c>
      <c r="J13587">
        <v>0.70747179299999996</v>
      </c>
      <c r="K13587">
        <v>12.15215334</v>
      </c>
      <c r="L13587">
        <v>14.10491865</v>
      </c>
      <c r="M13587">
        <v>4.2849915300000001</v>
      </c>
      <c r="N13587">
        <v>0.82553753399999996</v>
      </c>
      <c r="O13587">
        <v>13.59719187</v>
      </c>
      <c r="P13587">
        <v>0.50237220900000001</v>
      </c>
      <c r="Q13587">
        <v>2.3018259099999998</v>
      </c>
    </row>
    <row r="13588" spans="1:17">
      <c r="A13588" t="s">
        <v>25717</v>
      </c>
      <c r="B13588" s="16" t="s">
        <v>8087</v>
      </c>
      <c r="C13588">
        <v>30.428921339999999</v>
      </c>
      <c r="D13588">
        <v>4.7574218979999996</v>
      </c>
      <c r="E13588">
        <v>3.6709690739999998</v>
      </c>
      <c r="F13588">
        <v>3.200612891</v>
      </c>
      <c r="G13588">
        <v>4.512840572</v>
      </c>
      <c r="H13588">
        <v>8.0798213659999991</v>
      </c>
      <c r="I13588">
        <v>7.7497169980000002</v>
      </c>
      <c r="J13588">
        <v>4.5773038389999998</v>
      </c>
      <c r="K13588">
        <v>12.978469779999999</v>
      </c>
      <c r="L13588">
        <v>21.664588160000001</v>
      </c>
      <c r="M13588">
        <v>8.3841716880000003</v>
      </c>
      <c r="N13588">
        <v>2.9613412320000001</v>
      </c>
      <c r="O13588">
        <v>15.31789479</v>
      </c>
      <c r="P13588">
        <v>2.6539917339999999</v>
      </c>
      <c r="Q13588">
        <v>9.1578020060000007</v>
      </c>
    </row>
    <row r="13589" spans="1:17">
      <c r="A13589" t="s">
        <v>25718</v>
      </c>
      <c r="B13589" s="16" t="s">
        <v>3993</v>
      </c>
      <c r="C13589">
        <v>17.312461079999999</v>
      </c>
      <c r="D13589">
        <v>9.3485188899999994</v>
      </c>
      <c r="E13589">
        <v>8.6336054779999998</v>
      </c>
      <c r="F13589">
        <v>12.61743418</v>
      </c>
      <c r="G13589">
        <v>8.2835115179999992</v>
      </c>
      <c r="H13589">
        <v>4.709666232</v>
      </c>
      <c r="I13589">
        <v>19.987288299999999</v>
      </c>
      <c r="J13589">
        <v>28.25685592</v>
      </c>
      <c r="K13589">
        <v>10.79896596</v>
      </c>
      <c r="L13589">
        <v>6.6089858990000003</v>
      </c>
      <c r="M13589">
        <v>5.5386790079999999</v>
      </c>
      <c r="N13589">
        <v>16.939741789999999</v>
      </c>
      <c r="O13589">
        <v>7.5893814080000004</v>
      </c>
      <c r="P13589">
        <v>22.240390640000001</v>
      </c>
      <c r="Q13589">
        <v>10.413500620000001</v>
      </c>
    </row>
    <row r="13590" spans="1:17">
      <c r="A13590" t="s">
        <v>25719</v>
      </c>
      <c r="B13590" s="16" t="s">
        <v>678</v>
      </c>
      <c r="C13590">
        <v>2.9336245729999999</v>
      </c>
      <c r="D13590">
        <v>0.62035533899999995</v>
      </c>
      <c r="E13590">
        <v>0.97886556999999996</v>
      </c>
      <c r="F13590">
        <v>1.0346109290000001</v>
      </c>
      <c r="G13590">
        <v>0.55263496899999998</v>
      </c>
      <c r="H13590">
        <v>0.51212443100000005</v>
      </c>
      <c r="I13590">
        <v>2.5280049139999998</v>
      </c>
      <c r="J13590">
        <v>3.5161142500000002</v>
      </c>
      <c r="K13590">
        <v>1.9357643899999999</v>
      </c>
      <c r="L13590">
        <v>2.1906573680000001</v>
      </c>
      <c r="M13590">
        <v>2.0477195560000001</v>
      </c>
      <c r="N13590">
        <v>0.96983555899999996</v>
      </c>
      <c r="O13590">
        <v>1.476784275</v>
      </c>
      <c r="P13590">
        <v>1.460453489</v>
      </c>
      <c r="Q13590">
        <v>1.2833342169999999</v>
      </c>
    </row>
    <row r="13591" spans="1:17">
      <c r="A13591" t="s">
        <v>25720</v>
      </c>
      <c r="B13591" s="16" t="s">
        <v>25721</v>
      </c>
      <c r="C13591">
        <v>7.4633915420000001</v>
      </c>
      <c r="D13591">
        <v>1.653391123</v>
      </c>
      <c r="E13591">
        <v>5.5581002330000002</v>
      </c>
      <c r="F13591">
        <v>2.0318262819999999</v>
      </c>
      <c r="G13591">
        <v>3.0071720630000001</v>
      </c>
      <c r="H13591">
        <v>3.8218056950000001</v>
      </c>
      <c r="I13591">
        <v>7.2560066890000003</v>
      </c>
      <c r="J13591">
        <v>13.24591766</v>
      </c>
      <c r="K13591">
        <v>12.414473920000001</v>
      </c>
      <c r="L13591">
        <v>18.863204459999999</v>
      </c>
      <c r="M13591">
        <v>0</v>
      </c>
      <c r="N13591">
        <v>18.400535390000002</v>
      </c>
      <c r="O13591">
        <v>5.5103625320000003</v>
      </c>
      <c r="P13591">
        <v>7.838216998</v>
      </c>
      <c r="Q13591">
        <v>1.7101919409999999</v>
      </c>
    </row>
    <row r="13592" spans="1:17">
      <c r="A13592" t="s">
        <v>25722</v>
      </c>
      <c r="B13592" s="16" t="s">
        <v>8629</v>
      </c>
      <c r="C13592">
        <v>9.4600250740000007</v>
      </c>
      <c r="D13592">
        <v>0.81416161399999998</v>
      </c>
      <c r="E13592">
        <v>0.919545697</v>
      </c>
      <c r="F13592">
        <v>0.70406285300000004</v>
      </c>
      <c r="G13592">
        <v>0.763899298</v>
      </c>
      <c r="H13592">
        <v>1.071654975</v>
      </c>
      <c r="I13592">
        <v>3.6722472879999999</v>
      </c>
      <c r="J13592">
        <v>2.9420473330000001</v>
      </c>
      <c r="K13592">
        <v>2.4082011200000002</v>
      </c>
      <c r="L13592">
        <v>4.0422632710000004</v>
      </c>
      <c r="M13592">
        <v>1.959599785</v>
      </c>
      <c r="N13592">
        <v>4.0941292320000002</v>
      </c>
      <c r="O13592">
        <v>23.817697509999999</v>
      </c>
      <c r="P13592">
        <v>1.827736289</v>
      </c>
      <c r="Q13592">
        <v>17.637974960000001</v>
      </c>
    </row>
    <row r="13593" spans="1:17">
      <c r="A13593" t="s">
        <v>25723</v>
      </c>
      <c r="B13593" s="16" t="s">
        <v>4487</v>
      </c>
      <c r="C13593">
        <v>6.5433455560000002</v>
      </c>
      <c r="D13593">
        <v>0.52711641099999995</v>
      </c>
      <c r="E13593">
        <v>1.328980394</v>
      </c>
      <c r="F13593">
        <v>0.748978335</v>
      </c>
      <c r="G13593">
        <v>1.3353520889999999</v>
      </c>
      <c r="H13593">
        <v>0.57113768899999995</v>
      </c>
      <c r="I13593">
        <v>3.469923256</v>
      </c>
      <c r="J13593">
        <v>1.3573675590000001</v>
      </c>
      <c r="K13593">
        <v>1.4167301569999999</v>
      </c>
      <c r="L13593">
        <v>2.255161642</v>
      </c>
      <c r="M13593">
        <v>1.998222554</v>
      </c>
      <c r="N13593">
        <v>1.209916371</v>
      </c>
      <c r="O13593">
        <v>4.1173936810000002</v>
      </c>
      <c r="P13593">
        <v>0.84783978599999998</v>
      </c>
      <c r="Q13593">
        <v>3.4758096200000002</v>
      </c>
    </row>
    <row r="13594" spans="1:17">
      <c r="A13594" t="s">
        <v>25724</v>
      </c>
      <c r="B13594" s="16" t="s">
        <v>25725</v>
      </c>
      <c r="C13594">
        <v>1.507205591</v>
      </c>
      <c r="D13594">
        <v>1.3355860159999999</v>
      </c>
      <c r="E13594">
        <v>2.0845290759999999</v>
      </c>
      <c r="F13594">
        <v>0.82064029900000002</v>
      </c>
      <c r="G13594">
        <v>2.082129562</v>
      </c>
      <c r="H13594">
        <v>1.1577002649999999</v>
      </c>
      <c r="I13594">
        <v>4.3959748559999996</v>
      </c>
      <c r="J13594">
        <v>5.9231397530000001</v>
      </c>
      <c r="K13594">
        <v>6.1536907909999998</v>
      </c>
      <c r="L13594">
        <v>5.7140363860000001</v>
      </c>
      <c r="M13594">
        <v>8.6794536470000008</v>
      </c>
      <c r="N13594">
        <v>2.0437577629999999</v>
      </c>
      <c r="O13594">
        <v>0</v>
      </c>
      <c r="P13594">
        <v>2.7135433189999998</v>
      </c>
      <c r="Q13594">
        <v>1.0361016869999999</v>
      </c>
    </row>
    <row r="13595" spans="1:17">
      <c r="A13595" t="s">
        <v>25724</v>
      </c>
      <c r="B13595" s="16" t="s">
        <v>25726</v>
      </c>
      <c r="C13595">
        <v>1.9163542090000001</v>
      </c>
      <c r="D13595">
        <v>1.0613415559999999</v>
      </c>
      <c r="E13595">
        <v>1.325199459</v>
      </c>
      <c r="F13595">
        <v>1.825972266</v>
      </c>
      <c r="G13595">
        <v>1.985511021</v>
      </c>
      <c r="H13595">
        <v>4.7839075930000003</v>
      </c>
      <c r="I13595">
        <v>6.9866421719999998</v>
      </c>
      <c r="J13595">
        <v>1.9434955979999999</v>
      </c>
      <c r="K13595">
        <v>1.304030376</v>
      </c>
      <c r="L13595">
        <v>1.8162946289999999</v>
      </c>
      <c r="M13595">
        <v>0</v>
      </c>
      <c r="N13595">
        <v>0.11811635199999999</v>
      </c>
      <c r="O13595">
        <v>5.3058015090000001</v>
      </c>
      <c r="P13595">
        <v>0.86254161200000001</v>
      </c>
      <c r="Q13595">
        <v>1.31736363</v>
      </c>
    </row>
    <row r="13596" spans="1:17">
      <c r="A13596" t="s">
        <v>25727</v>
      </c>
      <c r="B13596" s="16" t="s">
        <v>25728</v>
      </c>
      <c r="C13596">
        <v>0.80659049199999999</v>
      </c>
      <c r="D13596">
        <v>19.953359450000001</v>
      </c>
      <c r="E13596">
        <v>45.45146115</v>
      </c>
      <c r="F13596">
        <v>21.995136810000002</v>
      </c>
      <c r="G13596">
        <v>58.731032509999999</v>
      </c>
      <c r="H13596">
        <v>2.9944942409999999</v>
      </c>
      <c r="I13596">
        <v>7.4496891590000001</v>
      </c>
      <c r="J13596">
        <v>10.46376575</v>
      </c>
      <c r="K13596">
        <v>1.3416684059999999</v>
      </c>
      <c r="L13596">
        <v>1.868718063</v>
      </c>
      <c r="M13596">
        <v>3.0965759099999999</v>
      </c>
      <c r="N13596">
        <v>91.674438219999999</v>
      </c>
      <c r="O13596">
        <v>0.29776047500000002</v>
      </c>
      <c r="P13596">
        <v>112.9061916</v>
      </c>
      <c r="Q13596">
        <v>18.852193969999998</v>
      </c>
    </row>
    <row r="13597" spans="1:17">
      <c r="A13597" t="s">
        <v>25729</v>
      </c>
      <c r="B13597" s="16" t="s">
        <v>5555</v>
      </c>
      <c r="C13597">
        <v>8.1974091720000004</v>
      </c>
      <c r="D13597">
        <v>1.375223759</v>
      </c>
      <c r="E13597">
        <v>0.85517081500000003</v>
      </c>
      <c r="F13597">
        <v>0.93166159199999998</v>
      </c>
      <c r="G13597">
        <v>0.48100844300000001</v>
      </c>
      <c r="H13597">
        <v>1.1614930779999999</v>
      </c>
      <c r="I13597">
        <v>4.0621891369999998</v>
      </c>
      <c r="J13597">
        <v>1.6142736609999999</v>
      </c>
      <c r="K13597">
        <v>11.408988320000001</v>
      </c>
      <c r="L13597">
        <v>16.24281006</v>
      </c>
      <c r="M13597">
        <v>4.124789496</v>
      </c>
      <c r="N13597">
        <v>1.5893466869999999</v>
      </c>
      <c r="O13597">
        <v>7.2275057599999997</v>
      </c>
      <c r="P13597">
        <v>2.197051455</v>
      </c>
      <c r="Q13597">
        <v>3.5014606239999999</v>
      </c>
    </row>
    <row r="13598" spans="1:17">
      <c r="A13598" t="s">
        <v>25729</v>
      </c>
      <c r="B13598" s="16" t="s">
        <v>25730</v>
      </c>
      <c r="C13598">
        <v>5.2101675350000001</v>
      </c>
      <c r="D13598">
        <v>10.32729028</v>
      </c>
      <c r="E13598">
        <v>9.0438195790000009</v>
      </c>
      <c r="F13598">
        <v>11.272633369999999</v>
      </c>
      <c r="G13598">
        <v>9.4231570799999993</v>
      </c>
      <c r="H13598">
        <v>10.11027483</v>
      </c>
      <c r="I13598">
        <v>5.1986927080000003</v>
      </c>
      <c r="J13598">
        <v>8.1692792000000001</v>
      </c>
      <c r="K13598">
        <v>7.0907734080000004</v>
      </c>
      <c r="L13598">
        <v>4.6782250100000002</v>
      </c>
      <c r="M13598">
        <v>2.6318839079999998</v>
      </c>
      <c r="N13598">
        <v>5.1719433129999999</v>
      </c>
      <c r="O13598">
        <v>2.125843712</v>
      </c>
      <c r="P13598">
        <v>17.814309789999999</v>
      </c>
      <c r="Q13598">
        <v>12.81849046</v>
      </c>
    </row>
    <row r="13599" spans="1:17">
      <c r="A13599" t="s">
        <v>25731</v>
      </c>
      <c r="B13599" s="16" t="s">
        <v>5525</v>
      </c>
      <c r="C13599">
        <v>6.1933763050000001</v>
      </c>
      <c r="D13599">
        <v>3.4575413639999999</v>
      </c>
      <c r="E13599">
        <v>2.741024436</v>
      </c>
      <c r="F13599">
        <v>3.9117023479999999</v>
      </c>
      <c r="G13599">
        <v>3.080102879</v>
      </c>
      <c r="H13599">
        <v>5.4232041830000002</v>
      </c>
      <c r="I13599">
        <v>2.5289381440000001</v>
      </c>
      <c r="J13599">
        <v>2.3554099879999999</v>
      </c>
      <c r="K13599">
        <v>2.8096235360000001</v>
      </c>
      <c r="L13599">
        <v>2.9741325160000001</v>
      </c>
      <c r="M13599">
        <v>2.8532337120000002</v>
      </c>
      <c r="N13599">
        <v>2.5041800410000001</v>
      </c>
      <c r="O13599">
        <v>3.017973</v>
      </c>
      <c r="P13599">
        <v>4.3486688530000004</v>
      </c>
      <c r="Q13599">
        <v>3.7466232559999999</v>
      </c>
    </row>
    <row r="13600" spans="1:17">
      <c r="A13600" t="s">
        <v>25732</v>
      </c>
      <c r="B13600" s="16" t="s">
        <v>25733</v>
      </c>
      <c r="C13600">
        <v>71.399434990000003</v>
      </c>
      <c r="D13600">
        <v>31.381653180000001</v>
      </c>
      <c r="E13600">
        <v>22.788101130000001</v>
      </c>
      <c r="F13600">
        <v>19.748714459999999</v>
      </c>
      <c r="G13600">
        <v>35.113977519999999</v>
      </c>
      <c r="H13600">
        <v>75.682853449999996</v>
      </c>
      <c r="I13600">
        <v>125.7808186</v>
      </c>
      <c r="J13600">
        <v>37.508725810000001</v>
      </c>
      <c r="K13600">
        <v>116.3460832</v>
      </c>
      <c r="L13600">
        <v>124.1544983</v>
      </c>
      <c r="M13600">
        <v>84.425593840000005</v>
      </c>
      <c r="N13600">
        <v>26.756702910000001</v>
      </c>
      <c r="O13600">
        <v>93.622812359999998</v>
      </c>
      <c r="P13600">
        <v>40.791974860000003</v>
      </c>
      <c r="Q13600">
        <v>63.217966539999999</v>
      </c>
    </row>
    <row r="13601" spans="1:17">
      <c r="A13601" t="s">
        <v>25734</v>
      </c>
      <c r="B13601" s="16" t="s">
        <v>9103</v>
      </c>
      <c r="C13601">
        <v>12.588808630000001</v>
      </c>
      <c r="D13601">
        <v>12.58380208</v>
      </c>
      <c r="E13601">
        <v>9.4404071730000005</v>
      </c>
      <c r="F13601">
        <v>8.7559879299999999</v>
      </c>
      <c r="G13601">
        <v>14.342118660000001</v>
      </c>
      <c r="H13601">
        <v>22.93580678</v>
      </c>
      <c r="I13601">
        <v>18.582390369999999</v>
      </c>
      <c r="J13601">
        <v>13.64289657</v>
      </c>
      <c r="K13601">
        <v>22.007896049999999</v>
      </c>
      <c r="L13601">
        <v>30.459283429999999</v>
      </c>
      <c r="M13601">
        <v>34.479048949999999</v>
      </c>
      <c r="N13601">
        <v>7.5321348950000004</v>
      </c>
      <c r="O13601">
        <v>31.62415493</v>
      </c>
      <c r="P13601">
        <v>10.434028</v>
      </c>
      <c r="Q13601">
        <v>19.524161530000001</v>
      </c>
    </row>
    <row r="13602" spans="1:17">
      <c r="A13602" t="s">
        <v>25735</v>
      </c>
      <c r="B13602" s="16" t="s">
        <v>3025</v>
      </c>
      <c r="C13602">
        <v>1.0350233879999999</v>
      </c>
      <c r="D13602">
        <v>0.45858467200000003</v>
      </c>
      <c r="E13602">
        <v>0.47716037300000003</v>
      </c>
      <c r="F13602">
        <v>0.89228349900000004</v>
      </c>
      <c r="G13602">
        <v>0.17872916699999999</v>
      </c>
      <c r="H13602">
        <v>0.13250203499999999</v>
      </c>
      <c r="I13602">
        <v>1.0062632499999999</v>
      </c>
      <c r="J13602">
        <v>3.4989415309999998</v>
      </c>
      <c r="K13602">
        <v>0.78256348099999995</v>
      </c>
      <c r="L13602">
        <v>2.397954006</v>
      </c>
      <c r="M13602">
        <v>0.662258507</v>
      </c>
      <c r="N13602">
        <v>1.998899709</v>
      </c>
      <c r="O13602">
        <v>2.6746204100000002</v>
      </c>
      <c r="P13602">
        <v>1.5011010309999999</v>
      </c>
      <c r="Q13602">
        <v>1.6601863290000001</v>
      </c>
    </row>
    <row r="13603" spans="1:17">
      <c r="A13603" t="s">
        <v>25736</v>
      </c>
      <c r="B13603" s="16" t="s">
        <v>25737</v>
      </c>
      <c r="C13603">
        <v>34.130110080000001</v>
      </c>
      <c r="D13603">
        <v>76.365717810000007</v>
      </c>
      <c r="E13603">
        <v>119.8239791</v>
      </c>
      <c r="F13603">
        <v>72.009490670000005</v>
      </c>
      <c r="G13603">
        <v>69.544848139999999</v>
      </c>
      <c r="H13603">
        <v>157.29415180000001</v>
      </c>
      <c r="I13603">
        <v>89.590694159999998</v>
      </c>
      <c r="J13603">
        <v>215.0363437</v>
      </c>
      <c r="K13603">
        <v>137.7997278</v>
      </c>
      <c r="L13603">
        <v>73.322263050000004</v>
      </c>
      <c r="M13603">
        <v>13.10286666</v>
      </c>
      <c r="N13603">
        <v>98.450467849999995</v>
      </c>
      <c r="O13603">
        <v>34.018519099999999</v>
      </c>
      <c r="P13603">
        <v>138.76821319999999</v>
      </c>
      <c r="Q13603">
        <v>93.848549480000003</v>
      </c>
    </row>
    <row r="13604" spans="1:17">
      <c r="A13604" t="s">
        <v>25738</v>
      </c>
      <c r="B13604" s="16" t="s">
        <v>3011</v>
      </c>
      <c r="C13604">
        <v>8.0878266459999999</v>
      </c>
      <c r="D13604">
        <v>0.21939482499999999</v>
      </c>
      <c r="E13604">
        <v>0.36876284500000001</v>
      </c>
      <c r="F13604">
        <v>0.29207841200000001</v>
      </c>
      <c r="G13604">
        <v>0.31352610400000003</v>
      </c>
      <c r="H13604">
        <v>0.69730387699999996</v>
      </c>
      <c r="I13604">
        <v>1.9256548529999999</v>
      </c>
      <c r="J13604">
        <v>1.4019365100000001</v>
      </c>
      <c r="K13604">
        <v>1.9468377830000001</v>
      </c>
      <c r="L13604">
        <v>1.1472226000000001</v>
      </c>
      <c r="M13604">
        <v>1.9010154269999999</v>
      </c>
      <c r="N13604">
        <v>1.098737005</v>
      </c>
      <c r="O13604">
        <v>3.1075625630000001</v>
      </c>
      <c r="P13604">
        <v>0.866735959</v>
      </c>
      <c r="Q13604">
        <v>1.7019895810000001</v>
      </c>
    </row>
    <row r="13605" spans="1:17">
      <c r="A13605" t="s">
        <v>25739</v>
      </c>
      <c r="B13605" s="16" t="s">
        <v>5428</v>
      </c>
      <c r="C13605">
        <v>2.9710383600000001</v>
      </c>
      <c r="D13605">
        <v>5.3595021589999998</v>
      </c>
      <c r="E13605">
        <v>6.2764941409999997</v>
      </c>
      <c r="F13605">
        <v>3.3508776020000002</v>
      </c>
      <c r="G13605">
        <v>5.3503026079999998</v>
      </c>
      <c r="H13605">
        <v>2.771103718</v>
      </c>
      <c r="I13605">
        <v>8.0464863490000003</v>
      </c>
      <c r="J13605">
        <v>1.7755869660000001</v>
      </c>
      <c r="K13605">
        <v>4.4285211100000001</v>
      </c>
      <c r="L13605">
        <v>3.486364784</v>
      </c>
      <c r="M13605">
        <v>0.81472089700000005</v>
      </c>
      <c r="N13605">
        <v>2.24979482</v>
      </c>
      <c r="O13605">
        <v>1.8802059200000001</v>
      </c>
      <c r="P13605">
        <v>2.1650710480000002</v>
      </c>
      <c r="Q13605">
        <v>5.5436232079999996</v>
      </c>
    </row>
    <row r="13606" spans="1:17">
      <c r="A13606" t="s">
        <v>25740</v>
      </c>
      <c r="B13606" s="16" t="s">
        <v>3684</v>
      </c>
      <c r="C13606">
        <v>13.309826279999999</v>
      </c>
      <c r="D13606">
        <v>2.8666673899999999</v>
      </c>
      <c r="E13606">
        <v>2.2026729660000002</v>
      </c>
      <c r="F13606">
        <v>2.742753263</v>
      </c>
      <c r="G13606">
        <v>1.691846771</v>
      </c>
      <c r="H13606">
        <v>1.6329066860000001</v>
      </c>
      <c r="I13606">
        <v>6.2004103710000003</v>
      </c>
      <c r="J13606">
        <v>6.2101709290000002</v>
      </c>
      <c r="K13606">
        <v>5.1993881999999996</v>
      </c>
      <c r="L13606">
        <v>3.504131535</v>
      </c>
      <c r="M13606">
        <v>4.2581384050000004</v>
      </c>
      <c r="N13606">
        <v>1.936970713</v>
      </c>
      <c r="O13606">
        <v>2.251996863</v>
      </c>
      <c r="P13606">
        <v>2.329711766</v>
      </c>
      <c r="Q13606">
        <v>1.779089557</v>
      </c>
    </row>
    <row r="13607" spans="1:17">
      <c r="A13607" t="s">
        <v>25741</v>
      </c>
      <c r="B13607" s="16" t="s">
        <v>25742</v>
      </c>
      <c r="C13607">
        <v>121.46303880000001</v>
      </c>
      <c r="D13607">
        <v>2.6908130039999998</v>
      </c>
      <c r="E13607">
        <v>7.1072066009999997</v>
      </c>
      <c r="F13607">
        <v>3.306697674</v>
      </c>
      <c r="G13607">
        <v>1.5730795040000001</v>
      </c>
      <c r="H13607">
        <v>3.4986383019999998</v>
      </c>
      <c r="I13607">
        <v>35.426385600000003</v>
      </c>
      <c r="J13607">
        <v>31.950674639999999</v>
      </c>
      <c r="K13607">
        <v>23.41821217</v>
      </c>
      <c r="L13607">
        <v>44.129727090000003</v>
      </c>
      <c r="M13607">
        <v>29.14424386</v>
      </c>
      <c r="N13607">
        <v>93.206829619999993</v>
      </c>
      <c r="O13607">
        <v>30.26647655</v>
      </c>
      <c r="P13607">
        <v>20.501218829999999</v>
      </c>
      <c r="Q13607">
        <v>10.437200819999999</v>
      </c>
    </row>
    <row r="13608" spans="1:17">
      <c r="A13608" t="s">
        <v>25741</v>
      </c>
      <c r="B13608" s="16" t="s">
        <v>396</v>
      </c>
      <c r="C13608">
        <v>382.21453300000002</v>
      </c>
      <c r="D13608">
        <v>62.846180699999998</v>
      </c>
      <c r="E13608">
        <v>12.501855949999999</v>
      </c>
      <c r="F13608">
        <v>4.694029081</v>
      </c>
      <c r="G13608">
        <v>20.561862399999999</v>
      </c>
      <c r="H13608">
        <v>45.407988760000002</v>
      </c>
      <c r="I13608">
        <v>58.875622499999999</v>
      </c>
      <c r="J13608">
        <v>43.198388219999998</v>
      </c>
      <c r="K13608">
        <v>126.13265749999999</v>
      </c>
      <c r="L13608">
        <v>383.09812649999998</v>
      </c>
      <c r="M13608">
        <v>62.735168399999999</v>
      </c>
      <c r="N13608">
        <v>18.248134480000001</v>
      </c>
      <c r="O13608">
        <v>148.37256339999999</v>
      </c>
      <c r="P13608">
        <v>38.433837009999998</v>
      </c>
      <c r="Q13608">
        <v>37.086833319999997</v>
      </c>
    </row>
    <row r="13609" spans="1:17">
      <c r="A13609" t="s">
        <v>12046</v>
      </c>
      <c r="B13609" s="16" t="s">
        <v>25743</v>
      </c>
      <c r="C13609">
        <v>3.144474609</v>
      </c>
      <c r="D13609">
        <v>1.1610106870000001</v>
      </c>
      <c r="E13609">
        <v>0.55755658600000002</v>
      </c>
      <c r="F13609">
        <v>0.57069909100000005</v>
      </c>
      <c r="G13609">
        <v>0</v>
      </c>
      <c r="H13609">
        <v>0</v>
      </c>
      <c r="I13609">
        <v>1.5285496329999999</v>
      </c>
      <c r="J13609">
        <v>1.195878716</v>
      </c>
      <c r="K13609">
        <v>0.475496694</v>
      </c>
      <c r="L13609">
        <v>2.6491471569999998</v>
      </c>
      <c r="M13609">
        <v>0</v>
      </c>
      <c r="N13609">
        <v>1.033667978</v>
      </c>
      <c r="O13609">
        <v>1.160812411</v>
      </c>
      <c r="P13609">
        <v>0</v>
      </c>
      <c r="Q13609">
        <v>1.4410754429999999</v>
      </c>
    </row>
    <row r="13610" spans="1:17">
      <c r="A13610" t="e">
        <v>#N/A</v>
      </c>
      <c r="B13610" s="16" t="s">
        <v>25744</v>
      </c>
      <c r="C13610">
        <v>4.1297433200000002</v>
      </c>
      <c r="D13610">
        <v>0</v>
      </c>
      <c r="E13610">
        <v>0.43935458999999999</v>
      </c>
      <c r="F13610">
        <v>0</v>
      </c>
      <c r="G13610">
        <v>1.4262587499999999</v>
      </c>
      <c r="H13610">
        <v>0</v>
      </c>
      <c r="I13610">
        <v>0</v>
      </c>
      <c r="J13610">
        <v>13.61175729</v>
      </c>
      <c r="K13610">
        <v>1.873456974</v>
      </c>
      <c r="L13610">
        <v>0</v>
      </c>
      <c r="M13610">
        <v>0</v>
      </c>
      <c r="N13610">
        <v>4.5817333109999998</v>
      </c>
      <c r="O13610">
        <v>4.5736009009999998</v>
      </c>
      <c r="P13610">
        <v>0.61959239099999996</v>
      </c>
      <c r="Q13610">
        <v>0</v>
      </c>
    </row>
    <row r="13611" spans="1:17">
      <c r="A13611" t="e">
        <v>#N/A</v>
      </c>
      <c r="B13611" s="16" t="s">
        <v>25745</v>
      </c>
      <c r="C13611">
        <v>80.942969070000004</v>
      </c>
      <c r="D13611">
        <v>3.2935551159999998</v>
      </c>
      <c r="E13611">
        <v>1.054451016</v>
      </c>
      <c r="F13611">
        <v>1.5739880930000001</v>
      </c>
      <c r="G13611">
        <v>1.99676225</v>
      </c>
      <c r="H13611">
        <v>1.268839491</v>
      </c>
      <c r="I13611">
        <v>14.45396532</v>
      </c>
      <c r="J13611">
        <v>1.4658815540000001</v>
      </c>
      <c r="K13611">
        <v>8.9925934749999996</v>
      </c>
      <c r="L13611">
        <v>8.3501118390000002</v>
      </c>
      <c r="M13611">
        <v>19.025362390000002</v>
      </c>
      <c r="N13611">
        <v>0.61089777499999998</v>
      </c>
      <c r="O13611">
        <v>5.4883210809999996</v>
      </c>
      <c r="P13611">
        <v>0.49567391300000002</v>
      </c>
      <c r="Q13611">
        <v>5.677837244</v>
      </c>
    </row>
    <row r="13612" spans="1:17">
      <c r="A13612" t="s">
        <v>25746</v>
      </c>
      <c r="B13612" s="16" t="s">
        <v>3001</v>
      </c>
      <c r="C13612">
        <v>35.06649436</v>
      </c>
      <c r="D13612">
        <v>8.9444954580000005</v>
      </c>
      <c r="E13612">
        <v>6.0938897780000003</v>
      </c>
      <c r="F13612">
        <v>5.6289927930000001</v>
      </c>
      <c r="G13612">
        <v>8.6366818760000008</v>
      </c>
      <c r="H13612">
        <v>12.39436411</v>
      </c>
      <c r="I13612">
        <v>9.5756705330000003</v>
      </c>
      <c r="J13612">
        <v>8.5897031930000001</v>
      </c>
      <c r="K13612">
        <v>17.7458712</v>
      </c>
      <c r="L13612">
        <v>27.718360090000001</v>
      </c>
      <c r="M13612">
        <v>15.55411337</v>
      </c>
      <c r="N13612">
        <v>5.8554703269999999</v>
      </c>
      <c r="O13612">
        <v>23.827284800000001</v>
      </c>
      <c r="P13612">
        <v>8.3422791509999996</v>
      </c>
      <c r="Q13612">
        <v>13.73360497</v>
      </c>
    </row>
    <row r="13613" spans="1:17">
      <c r="A13613" t="s">
        <v>25747</v>
      </c>
      <c r="B13613" s="16" t="s">
        <v>5355</v>
      </c>
      <c r="C13613">
        <v>2.8937140380000002</v>
      </c>
      <c r="D13613">
        <v>5.5863325020000003</v>
      </c>
      <c r="E13613">
        <v>3.2984578820000001</v>
      </c>
      <c r="F13613">
        <v>5.4019325370000004</v>
      </c>
      <c r="G13613">
        <v>3.5930108650000001</v>
      </c>
      <c r="H13613">
        <v>6.2447055359999997</v>
      </c>
      <c r="I13613">
        <v>7.2342168789999999</v>
      </c>
      <c r="J13613">
        <v>12.315249720000001</v>
      </c>
      <c r="K13613">
        <v>6.1885966110000004</v>
      </c>
      <c r="L13613">
        <v>2.3508197750000002</v>
      </c>
      <c r="M13613">
        <v>1.32252825</v>
      </c>
      <c r="N13613">
        <v>6.3359156390000004</v>
      </c>
      <c r="O13613">
        <v>3.204725356</v>
      </c>
      <c r="P13613">
        <v>16.911130329999999</v>
      </c>
      <c r="Q13613">
        <v>5.7782461100000004</v>
      </c>
    </row>
    <row r="13614" spans="1:17">
      <c r="A13614" t="s">
        <v>25748</v>
      </c>
      <c r="B13614" s="16" t="s">
        <v>9314</v>
      </c>
      <c r="C13614">
        <v>7.6707079739999999</v>
      </c>
      <c r="D13614">
        <v>1.607463592</v>
      </c>
      <c r="E13614">
        <v>2.1835393769999998</v>
      </c>
      <c r="F13614">
        <v>2.5962224709999999</v>
      </c>
      <c r="G13614">
        <v>2.07638071</v>
      </c>
      <c r="H13614">
        <v>3.4237009349999998</v>
      </c>
      <c r="I13614">
        <v>6.0466722409999996</v>
      </c>
      <c r="J13614">
        <v>4.4678690520000002</v>
      </c>
      <c r="K13614">
        <v>3.5738637049999999</v>
      </c>
      <c r="L13614">
        <v>5.7637569170000003</v>
      </c>
      <c r="M13614">
        <v>4.7754423680000002</v>
      </c>
      <c r="N13614">
        <v>2.1467291290000001</v>
      </c>
      <c r="O13614">
        <v>3.9031734600000001</v>
      </c>
      <c r="P13614">
        <v>5.8164546770000003</v>
      </c>
      <c r="Q13614">
        <v>2.565287911</v>
      </c>
    </row>
    <row r="13615" spans="1:17">
      <c r="A13615" t="s">
        <v>25749</v>
      </c>
      <c r="B13615" s="16" t="s">
        <v>7854</v>
      </c>
      <c r="C13615">
        <v>0.42839661000000001</v>
      </c>
      <c r="D13615">
        <v>3.7012635299999999</v>
      </c>
      <c r="E13615">
        <v>2.9168769449999998</v>
      </c>
      <c r="F13615">
        <v>3.090596063</v>
      </c>
      <c r="G13615">
        <v>2.4412105159999999</v>
      </c>
      <c r="H13615">
        <v>5.4294220949999996</v>
      </c>
      <c r="I13615">
        <v>0</v>
      </c>
      <c r="J13615">
        <v>4.5075640569999997</v>
      </c>
      <c r="K13615">
        <v>3.1094721559999998</v>
      </c>
      <c r="L13615">
        <v>2.165485436</v>
      </c>
      <c r="M13615">
        <v>0.822327213</v>
      </c>
      <c r="N13615">
        <v>2.2707991289999998</v>
      </c>
      <c r="O13615">
        <v>1.4233197829999999</v>
      </c>
      <c r="P13615">
        <v>3.7278380389999999</v>
      </c>
      <c r="Q13615">
        <v>2.3559490639999998</v>
      </c>
    </row>
    <row r="13616" spans="1:17">
      <c r="A13616" t="s">
        <v>25750</v>
      </c>
      <c r="B13616" s="16" t="s">
        <v>5641</v>
      </c>
      <c r="C13616">
        <v>0</v>
      </c>
      <c r="D13616">
        <v>4.6846081809999998</v>
      </c>
      <c r="E13616">
        <v>5.1610930740000001</v>
      </c>
      <c r="F13616">
        <v>3.132398851</v>
      </c>
      <c r="G13616">
        <v>4.8329551019999997</v>
      </c>
      <c r="H13616">
        <v>3.105217127</v>
      </c>
      <c r="I13616">
        <v>0.90700083600000003</v>
      </c>
      <c r="J13616">
        <v>4.4153058869999997</v>
      </c>
      <c r="K13616">
        <v>3.6679127500000002</v>
      </c>
      <c r="L13616">
        <v>4.7158011139999996</v>
      </c>
      <c r="M13616">
        <v>1.1938605920000001</v>
      </c>
      <c r="N13616">
        <v>5.4434917189999998</v>
      </c>
      <c r="O13616">
        <v>1.3775906330000001</v>
      </c>
      <c r="P13616">
        <v>5.785350641</v>
      </c>
      <c r="Q13616">
        <v>4.2754798520000001</v>
      </c>
    </row>
    <row r="13617" spans="1:17">
      <c r="A13617" t="s">
        <v>25751</v>
      </c>
      <c r="B13617" s="16" t="s">
        <v>9306</v>
      </c>
      <c r="C13617">
        <v>3.534730374</v>
      </c>
      <c r="D13617">
        <v>5.3509177279999998</v>
      </c>
      <c r="E13617">
        <v>4.0739013330000002</v>
      </c>
      <c r="F13617">
        <v>4.2501206910000002</v>
      </c>
      <c r="G13617">
        <v>3.7640209520000001</v>
      </c>
      <c r="H13617">
        <v>10.63399716</v>
      </c>
      <c r="I13617">
        <v>3.4365110140000001</v>
      </c>
      <c r="J13617">
        <v>2.0911291790000002</v>
      </c>
      <c r="K13617">
        <v>2.939804096</v>
      </c>
      <c r="L13617">
        <v>6.3280983089999996</v>
      </c>
      <c r="M13617">
        <v>1.1308465519999999</v>
      </c>
      <c r="N13617">
        <v>8.5694171939999997</v>
      </c>
      <c r="O13617">
        <v>1.957318503</v>
      </c>
      <c r="P13617">
        <v>3.9774119269999999</v>
      </c>
      <c r="Q13617">
        <v>13.769362790000001</v>
      </c>
    </row>
    <row r="13618" spans="1:17">
      <c r="A13618" t="s">
        <v>25752</v>
      </c>
      <c r="B13618" s="16" t="s">
        <v>2432</v>
      </c>
      <c r="C13618">
        <v>25.471043349999999</v>
      </c>
      <c r="D13618">
        <v>4.1210649610000001</v>
      </c>
      <c r="E13618">
        <v>2.7098100139999999</v>
      </c>
      <c r="F13618">
        <v>1.8698997239999999</v>
      </c>
      <c r="G13618">
        <v>2.5698355859999999</v>
      </c>
      <c r="H13618">
        <v>5.7154932020000002</v>
      </c>
      <c r="I13618">
        <v>5.0083039930000002</v>
      </c>
      <c r="J13618">
        <v>4.099708337</v>
      </c>
      <c r="K13618">
        <v>5.8423814160000003</v>
      </c>
      <c r="L13618">
        <v>9.7649436789999999</v>
      </c>
      <c r="M13618">
        <v>3.2961473309999998</v>
      </c>
      <c r="N13618">
        <v>3.7748938500000002</v>
      </c>
      <c r="O13618">
        <v>14.262788670000001</v>
      </c>
      <c r="P13618">
        <v>3.4350236519999999</v>
      </c>
      <c r="Q13618">
        <v>19.67372572</v>
      </c>
    </row>
    <row r="13619" spans="1:17">
      <c r="A13619" t="s">
        <v>25752</v>
      </c>
      <c r="B13619" s="16" t="s">
        <v>25753</v>
      </c>
      <c r="C13619">
        <v>9.9913144840000001</v>
      </c>
      <c r="D13619">
        <v>5.1646249590000002</v>
      </c>
      <c r="E13619">
        <v>12.40113762</v>
      </c>
      <c r="F13619">
        <v>13.146789950000001</v>
      </c>
      <c r="G13619">
        <v>6.3261476810000001</v>
      </c>
      <c r="H13619">
        <v>16.62793688</v>
      </c>
      <c r="I13619">
        <v>14.570529560000001</v>
      </c>
      <c r="J13619">
        <v>7.1774154450000003</v>
      </c>
      <c r="K13619">
        <v>18.130228779999999</v>
      </c>
      <c r="L13619">
        <v>12.626177179999999</v>
      </c>
      <c r="M13619">
        <v>0</v>
      </c>
      <c r="N13619">
        <v>6.1582436979999997</v>
      </c>
      <c r="O13619">
        <v>3.6883878239999999</v>
      </c>
      <c r="P13619">
        <v>7.4950692490000002</v>
      </c>
      <c r="Q13619">
        <v>4.5789010030000004</v>
      </c>
    </row>
    <row r="13620" spans="1:17">
      <c r="A13620" t="s">
        <v>25754</v>
      </c>
      <c r="B13620" s="16" t="s">
        <v>2376</v>
      </c>
      <c r="C13620">
        <v>21.630081400000002</v>
      </c>
      <c r="D13620">
        <v>26.177356379999999</v>
      </c>
      <c r="E13620">
        <v>11.71896336</v>
      </c>
      <c r="F13620">
        <v>11.23186737</v>
      </c>
      <c r="G13620">
        <v>9.3377755209999993</v>
      </c>
      <c r="H13620">
        <v>14.15291382</v>
      </c>
      <c r="I13620">
        <v>11.682804170000001</v>
      </c>
      <c r="J13620">
        <v>12.28846253</v>
      </c>
      <c r="K13620">
        <v>21.805512790000002</v>
      </c>
      <c r="L13620">
        <v>16.198083100000002</v>
      </c>
      <c r="M13620">
        <v>5.3822153549999996</v>
      </c>
      <c r="N13620">
        <v>6.2215583280000004</v>
      </c>
      <c r="O13620">
        <v>14.639071749999999</v>
      </c>
      <c r="P13620">
        <v>3.665871568</v>
      </c>
      <c r="Q13620">
        <v>3.8549816400000001</v>
      </c>
    </row>
    <row r="13621" spans="1:17">
      <c r="A13621" t="s">
        <v>25755</v>
      </c>
      <c r="B13621" s="16" t="s">
        <v>8597</v>
      </c>
      <c r="C13621">
        <v>5.9920825879999997</v>
      </c>
      <c r="D13621">
        <v>1.911523573</v>
      </c>
      <c r="E13621">
        <v>1.708459519</v>
      </c>
      <c r="F13621">
        <v>1.4355251659999999</v>
      </c>
      <c r="G13621">
        <v>1.448608713</v>
      </c>
      <c r="H13621">
        <v>3.0377033660000001</v>
      </c>
      <c r="I13621">
        <v>2.09720913</v>
      </c>
      <c r="J13621">
        <v>2.005393056</v>
      </c>
      <c r="K13621">
        <v>3.1532357659999999</v>
      </c>
      <c r="L13621">
        <v>3.6346975499999998</v>
      </c>
      <c r="M13621">
        <v>0.920166492</v>
      </c>
      <c r="N13621">
        <v>1.270487731</v>
      </c>
      <c r="O13621">
        <v>2.1235523629999999</v>
      </c>
      <c r="P13621">
        <v>1.402443602</v>
      </c>
      <c r="Q13621">
        <v>2.4714903850000001</v>
      </c>
    </row>
    <row r="13622" spans="1:17">
      <c r="A13622" t="s">
        <v>25756</v>
      </c>
      <c r="B13622" s="16" t="s">
        <v>4864</v>
      </c>
      <c r="C13622">
        <v>3.1504717000000002</v>
      </c>
      <c r="D13622">
        <v>0.34896748399999999</v>
      </c>
      <c r="E13622">
        <v>0.251378977</v>
      </c>
      <c r="F13622">
        <v>0.23228868</v>
      </c>
      <c r="G13622">
        <v>0.47602405800000003</v>
      </c>
      <c r="H13622">
        <v>0.302488753</v>
      </c>
      <c r="I13622">
        <v>1.3400317500000001</v>
      </c>
      <c r="J13622">
        <v>1.248082787</v>
      </c>
      <c r="K13622">
        <v>0.77415577400000002</v>
      </c>
      <c r="L13622">
        <v>0.91238110100000003</v>
      </c>
      <c r="M13622">
        <v>0.75593461500000003</v>
      </c>
      <c r="N13622">
        <v>0.63109274299999996</v>
      </c>
      <c r="O13622">
        <v>1.5991611539999999</v>
      </c>
      <c r="P13622">
        <v>0.295419131</v>
      </c>
      <c r="Q13622">
        <v>0.45119494900000001</v>
      </c>
    </row>
    <row r="13623" spans="1:17">
      <c r="A13623" t="s">
        <v>25757</v>
      </c>
      <c r="B13623" s="16" t="s">
        <v>4750</v>
      </c>
      <c r="C13623">
        <v>4.7051614219999998</v>
      </c>
      <c r="D13623">
        <v>10.372244820000001</v>
      </c>
      <c r="E13623">
        <v>8.6492293189999998</v>
      </c>
      <c r="F13623">
        <v>14.87766908</v>
      </c>
      <c r="G13623">
        <v>10.162826170000001</v>
      </c>
      <c r="H13623">
        <v>3.5252124440000001</v>
      </c>
      <c r="I13623">
        <v>8.0989719789999999</v>
      </c>
      <c r="J13623">
        <v>12.3010766</v>
      </c>
      <c r="K13623">
        <v>28.273314060000001</v>
      </c>
      <c r="L13623">
        <v>11.94070672</v>
      </c>
      <c r="M13623">
        <v>2.665114269</v>
      </c>
      <c r="N13623">
        <v>9.1471121190000009</v>
      </c>
      <c r="O13623">
        <v>3.8440799509999999</v>
      </c>
      <c r="P13623">
        <v>5.427508993</v>
      </c>
      <c r="Q13623">
        <v>9.9685599719999995</v>
      </c>
    </row>
    <row r="13624" spans="1:17">
      <c r="A13624" t="s">
        <v>25757</v>
      </c>
      <c r="B13624" s="16" t="s">
        <v>25758</v>
      </c>
      <c r="C13624">
        <v>13.483303749999999</v>
      </c>
      <c r="D13624">
        <v>9.7290962709999995</v>
      </c>
      <c r="E13624">
        <v>10.04121964</v>
      </c>
      <c r="F13624">
        <v>10.540098840000001</v>
      </c>
      <c r="G13624">
        <v>9.6126114450000006</v>
      </c>
      <c r="H13624">
        <v>15.978855530000001</v>
      </c>
      <c r="I13624">
        <v>11.235980509999999</v>
      </c>
      <c r="J13624">
        <v>16.726560249999999</v>
      </c>
      <c r="K13624">
        <v>13.28197108</v>
      </c>
      <c r="L13624">
        <v>16.308812190000001</v>
      </c>
      <c r="M13624">
        <v>8.8737697729999994</v>
      </c>
      <c r="N13624">
        <v>10.518801079999999</v>
      </c>
      <c r="O13624">
        <v>9.5994421899999995</v>
      </c>
      <c r="P13624">
        <v>15.923293259999999</v>
      </c>
      <c r="Q13624">
        <v>13.770873910000001</v>
      </c>
    </row>
    <row r="13625" spans="1:17">
      <c r="A13625" t="s">
        <v>25759</v>
      </c>
      <c r="B13625" s="16" t="s">
        <v>4570</v>
      </c>
      <c r="C13625">
        <v>4.6968931700000001</v>
      </c>
      <c r="D13625">
        <v>0.80640230499999999</v>
      </c>
      <c r="E13625">
        <v>0.59963094400000005</v>
      </c>
      <c r="F13625">
        <v>0.55942141499999998</v>
      </c>
      <c r="G13625">
        <v>0.729958985</v>
      </c>
      <c r="H13625">
        <v>1.1725130349999999</v>
      </c>
      <c r="I13625">
        <v>0.51371784600000003</v>
      </c>
      <c r="J13625">
        <v>0.99734010500000003</v>
      </c>
      <c r="K13625">
        <v>2.130744355</v>
      </c>
      <c r="L13625">
        <v>3.5613215120000001</v>
      </c>
      <c r="M13625">
        <v>0.67619286300000003</v>
      </c>
      <c r="N13625">
        <v>0.88296759199999997</v>
      </c>
      <c r="O13625">
        <v>2.2107254850000002</v>
      </c>
      <c r="P13625">
        <v>0.63421455999999998</v>
      </c>
      <c r="Q13625">
        <v>0.96863871099999999</v>
      </c>
    </row>
    <row r="13626" spans="1:17">
      <c r="A13626" t="s">
        <v>25760</v>
      </c>
      <c r="B13626" s="16" t="s">
        <v>9417</v>
      </c>
      <c r="C13626">
        <v>12.209675900000001</v>
      </c>
      <c r="D13626">
        <v>5.8472536489999998</v>
      </c>
      <c r="E13626">
        <v>2.6361275389999999</v>
      </c>
      <c r="F13626">
        <v>2.2974360360000001</v>
      </c>
      <c r="G13626">
        <v>2.4804499999999998</v>
      </c>
      <c r="H13626">
        <v>8.5508748299999997</v>
      </c>
      <c r="I13626">
        <v>8.3791103329999999</v>
      </c>
      <c r="J13626">
        <v>6.2140631109999998</v>
      </c>
      <c r="K13626">
        <v>9.3672848700000007</v>
      </c>
      <c r="L13626">
        <v>14.18157581</v>
      </c>
      <c r="M13626">
        <v>7.9272343310000002</v>
      </c>
      <c r="N13626">
        <v>3.8955800140000001</v>
      </c>
      <c r="O13626">
        <v>9.1472018019999997</v>
      </c>
      <c r="P13626">
        <v>3.3673499520000001</v>
      </c>
      <c r="Q13626">
        <v>4.4435247990000004</v>
      </c>
    </row>
    <row r="13627" spans="1:17">
      <c r="A13627" t="s">
        <v>25761</v>
      </c>
      <c r="B13627" s="16" t="s">
        <v>4800</v>
      </c>
      <c r="C13627">
        <v>7.1202471029999996</v>
      </c>
      <c r="D13627">
        <v>5.6236781520000001</v>
      </c>
      <c r="E13627">
        <v>4.6767879880000001</v>
      </c>
      <c r="F13627">
        <v>5.2674157099999999</v>
      </c>
      <c r="G13627">
        <v>2.993646552</v>
      </c>
      <c r="H13627">
        <v>9.2737519010000007</v>
      </c>
      <c r="I13627">
        <v>11.28651715</v>
      </c>
      <c r="J13627">
        <v>13.696526629999999</v>
      </c>
      <c r="K13627">
        <v>10.392489960000001</v>
      </c>
      <c r="L13627">
        <v>6.8462779789999999</v>
      </c>
      <c r="M13627">
        <v>1.782736356</v>
      </c>
      <c r="N13627">
        <v>5.5716563670000001</v>
      </c>
      <c r="O13627">
        <v>7.8855187950000003</v>
      </c>
      <c r="P13627">
        <v>6.5024688729999998</v>
      </c>
      <c r="Q13627">
        <v>6.809999693</v>
      </c>
    </row>
    <row r="13628" spans="1:17">
      <c r="A13628" t="s">
        <v>25762</v>
      </c>
      <c r="B13628" s="16" t="s">
        <v>7863</v>
      </c>
      <c r="C13628">
        <v>4.0496502369999998</v>
      </c>
      <c r="D13628">
        <v>1.7145210769999999</v>
      </c>
      <c r="E13628">
        <v>2.2211868570000002</v>
      </c>
      <c r="F13628">
        <v>1.6659588190000001</v>
      </c>
      <c r="G13628">
        <v>1.227657891</v>
      </c>
      <c r="H13628">
        <v>4.4930576870000003</v>
      </c>
      <c r="I13628">
        <v>0.26247485500000001</v>
      </c>
      <c r="J13628">
        <v>3.331237851</v>
      </c>
      <c r="K13628">
        <v>1.0206237600000001</v>
      </c>
      <c r="L13628">
        <v>1.5352815129999999</v>
      </c>
      <c r="M13628">
        <v>1.036465591</v>
      </c>
      <c r="N13628">
        <v>1.7416821140000001</v>
      </c>
      <c r="O13628">
        <v>0.99664434499999999</v>
      </c>
      <c r="P13628">
        <v>0.64808094999999999</v>
      </c>
      <c r="Q13628">
        <v>1.732179591</v>
      </c>
    </row>
    <row r="13629" spans="1:17">
      <c r="A13629" t="s">
        <v>25763</v>
      </c>
      <c r="B13629" s="16" t="s">
        <v>5374</v>
      </c>
      <c r="C13629">
        <v>2.181654333</v>
      </c>
      <c r="D13629">
        <v>1.5067883879999999</v>
      </c>
      <c r="E13629">
        <v>1.1332017080000001</v>
      </c>
      <c r="F13629">
        <v>0.87342853399999998</v>
      </c>
      <c r="G13629">
        <v>0.75346173900000002</v>
      </c>
      <c r="H13629">
        <v>0.44358123900000002</v>
      </c>
      <c r="I13629">
        <v>1.4971996400000001</v>
      </c>
      <c r="J13629">
        <v>3.9370431520000002</v>
      </c>
      <c r="K13629">
        <v>2.2705041010000002</v>
      </c>
      <c r="L13629">
        <v>4.865276476</v>
      </c>
      <c r="M13629">
        <v>0.73902122400000003</v>
      </c>
      <c r="N13629">
        <v>2.8317459519999999</v>
      </c>
      <c r="O13629">
        <v>1.8476324340000001</v>
      </c>
      <c r="P13629">
        <v>1.906141912</v>
      </c>
      <c r="Q13629">
        <v>1.235079574</v>
      </c>
    </row>
    <row r="13630" spans="1:17">
      <c r="A13630" t="s">
        <v>25764</v>
      </c>
      <c r="B13630" s="16" t="s">
        <v>8752</v>
      </c>
      <c r="C13630">
        <v>5.074455844</v>
      </c>
      <c r="D13630">
        <v>17.22120322</v>
      </c>
      <c r="E13630">
        <v>8.0519625490000006</v>
      </c>
      <c r="F13630">
        <v>9.8025215499999998</v>
      </c>
      <c r="G13630">
        <v>7.2338352290000003</v>
      </c>
      <c r="H13630">
        <v>22.930334590000001</v>
      </c>
      <c r="I13630">
        <v>7.5576289279999997</v>
      </c>
      <c r="J13630">
        <v>8.1848475220000001</v>
      </c>
      <c r="K13630">
        <v>12.636650960000001</v>
      </c>
      <c r="L13630">
        <v>6.890206665</v>
      </c>
      <c r="M13630">
        <v>3.523215258</v>
      </c>
      <c r="N13630">
        <v>5.616532919</v>
      </c>
      <c r="O13630">
        <v>4.0654230230000001</v>
      </c>
      <c r="P13630">
        <v>26.079575160000001</v>
      </c>
      <c r="Q13630">
        <v>8.4610907940000004</v>
      </c>
    </row>
    <row r="13631" spans="1:17">
      <c r="A13631" t="s">
        <v>25764</v>
      </c>
      <c r="B13631" s="16" t="s">
        <v>25765</v>
      </c>
      <c r="C13631">
        <v>4.8904855100000004</v>
      </c>
      <c r="D13631">
        <v>11.797090689999999</v>
      </c>
      <c r="E13631">
        <v>6.9949875490000002</v>
      </c>
      <c r="F13631">
        <v>13.16587784</v>
      </c>
      <c r="G13631">
        <v>8.0696218749999993</v>
      </c>
      <c r="H13631">
        <v>7.5128654060000004</v>
      </c>
      <c r="I13631">
        <v>14.263781570000001</v>
      </c>
      <c r="J13631">
        <v>17.77243614</v>
      </c>
      <c r="K13631">
        <v>16.762509770000001</v>
      </c>
      <c r="L13631">
        <v>3.09009073</v>
      </c>
      <c r="M13631">
        <v>2.086114298</v>
      </c>
      <c r="N13631">
        <v>16.00927283</v>
      </c>
      <c r="O13631">
        <v>4.8143167379999996</v>
      </c>
      <c r="P13631">
        <v>42.637739549999999</v>
      </c>
      <c r="Q13631">
        <v>17.55647042</v>
      </c>
    </row>
    <row r="13632" spans="1:17">
      <c r="A13632" t="s">
        <v>25764</v>
      </c>
      <c r="B13632" s="16" t="s">
        <v>25766</v>
      </c>
      <c r="C13632">
        <v>11.070916840000001</v>
      </c>
      <c r="D13632">
        <v>1.2585601559999999</v>
      </c>
      <c r="E13632">
        <v>1.131318697</v>
      </c>
      <c r="F13632">
        <v>0.257770789</v>
      </c>
      <c r="G13632">
        <v>1.685349846</v>
      </c>
      <c r="H13632">
        <v>0.78323425400000002</v>
      </c>
      <c r="I13632">
        <v>1.2746001170000001</v>
      </c>
      <c r="J13632">
        <v>1.643530591</v>
      </c>
      <c r="K13632">
        <v>2.7754918129999999</v>
      </c>
      <c r="L13632">
        <v>4.049877876</v>
      </c>
      <c r="M13632">
        <v>7.8293672399999998</v>
      </c>
      <c r="N13632">
        <v>2.1189282020000002</v>
      </c>
      <c r="O13632">
        <v>8.8729470750000008</v>
      </c>
      <c r="P13632">
        <v>3.0597155119999999</v>
      </c>
      <c r="Q13632">
        <v>5.2071875959999998</v>
      </c>
    </row>
    <row r="13633" spans="1:17">
      <c r="A13633" t="s">
        <v>25767</v>
      </c>
      <c r="B13633" s="16" t="s">
        <v>3890</v>
      </c>
      <c r="C13633">
        <v>111.3655626</v>
      </c>
      <c r="D13633">
        <v>17.005386829999999</v>
      </c>
      <c r="E13633">
        <v>11.12452895</v>
      </c>
      <c r="F13633">
        <v>13.7192261</v>
      </c>
      <c r="G13633">
        <v>13.333666689999999</v>
      </c>
      <c r="H13633">
        <v>17.584081860000001</v>
      </c>
      <c r="I13633">
        <v>26.663766989999999</v>
      </c>
      <c r="J13633">
        <v>14.34772469</v>
      </c>
      <c r="K13633">
        <v>72.73098607</v>
      </c>
      <c r="L13633">
        <v>129.6589357</v>
      </c>
      <c r="M13633">
        <v>45.828870260000002</v>
      </c>
      <c r="N13633">
        <v>11.846901600000001</v>
      </c>
      <c r="O13633">
        <v>339.38026450000001</v>
      </c>
      <c r="P13633">
        <v>9.2270070700000009</v>
      </c>
      <c r="Q13633">
        <v>405.11462219999999</v>
      </c>
    </row>
    <row r="13634" spans="1:17">
      <c r="A13634" t="s">
        <v>25767</v>
      </c>
      <c r="B13634" s="16" t="s">
        <v>25768</v>
      </c>
      <c r="C13634">
        <v>25.7210319</v>
      </c>
      <c r="D13634">
        <v>10.15742874</v>
      </c>
      <c r="E13634">
        <v>4.1810920349999998</v>
      </c>
      <c r="F13634">
        <v>11.46023383</v>
      </c>
      <c r="G13634">
        <v>5.0208721949999999</v>
      </c>
      <c r="H13634">
        <v>12.45524258</v>
      </c>
      <c r="I13634">
        <v>6.7563667699999996</v>
      </c>
      <c r="J13634">
        <v>6.5415825099999996</v>
      </c>
      <c r="K13634">
        <v>17.031427040000001</v>
      </c>
      <c r="L13634">
        <v>28.365346070000001</v>
      </c>
      <c r="M13634">
        <v>10.73319929</v>
      </c>
      <c r="N13634">
        <v>5.1794363250000002</v>
      </c>
      <c r="O13634">
        <v>16.454347540000001</v>
      </c>
      <c r="P13634">
        <v>2.9721259770000001</v>
      </c>
      <c r="Q13634">
        <v>16.034124519999999</v>
      </c>
    </row>
    <row r="13635" spans="1:17">
      <c r="A13635" t="s">
        <v>25767</v>
      </c>
      <c r="B13635" s="16" t="s">
        <v>25769</v>
      </c>
      <c r="C13635">
        <v>37.025284939999999</v>
      </c>
      <c r="D13635">
        <v>12.61898512</v>
      </c>
      <c r="E13635">
        <v>9.3930981280000001</v>
      </c>
      <c r="F13635">
        <v>18.996408020000001</v>
      </c>
      <c r="G13635">
        <v>7.8690137929999997</v>
      </c>
      <c r="H13635">
        <v>6.5629628840000001</v>
      </c>
      <c r="I13635">
        <v>20.767191560000001</v>
      </c>
      <c r="J13635">
        <v>15.16429194</v>
      </c>
      <c r="K13635">
        <v>15.50447151</v>
      </c>
      <c r="L13635">
        <v>34.192268310000003</v>
      </c>
      <c r="M13635">
        <v>43.736465269999997</v>
      </c>
      <c r="N13635">
        <v>6.3196321539999998</v>
      </c>
      <c r="O13635">
        <v>44.158905249999997</v>
      </c>
      <c r="P13635">
        <v>5.5549662660000001</v>
      </c>
      <c r="Q13635">
        <v>29.368123669999999</v>
      </c>
    </row>
    <row r="13636" spans="1:17">
      <c r="A13636" t="s">
        <v>25770</v>
      </c>
      <c r="B13636" s="16" t="s">
        <v>25771</v>
      </c>
      <c r="C13636">
        <v>3.025452982</v>
      </c>
      <c r="D13636">
        <v>0.67023913599999996</v>
      </c>
      <c r="E13636">
        <v>0.32187149399999998</v>
      </c>
      <c r="F13636">
        <v>0.20591157700000001</v>
      </c>
      <c r="G13636">
        <v>0.52243910299999996</v>
      </c>
      <c r="H13636">
        <v>2.3238818509999999</v>
      </c>
      <c r="I13636">
        <v>0</v>
      </c>
      <c r="J13636">
        <v>1.1506134649999999</v>
      </c>
      <c r="K13636">
        <v>4.1174878550000003</v>
      </c>
      <c r="L13636">
        <v>6.6907947429999997</v>
      </c>
      <c r="M13636">
        <v>0</v>
      </c>
      <c r="N13636">
        <v>0.37295346499999998</v>
      </c>
      <c r="O13636">
        <v>1.6753116850000001</v>
      </c>
      <c r="P13636">
        <v>0.45391384000000001</v>
      </c>
      <c r="Q13636">
        <v>0</v>
      </c>
    </row>
    <row r="13637" spans="1:17">
      <c r="A13637" t="s">
        <v>25770</v>
      </c>
      <c r="B13637" s="16" t="s">
        <v>25772</v>
      </c>
      <c r="C13637">
        <v>3.036575971</v>
      </c>
      <c r="D13637">
        <v>1.121172085</v>
      </c>
      <c r="E13637">
        <v>1.0768494850000001</v>
      </c>
      <c r="F13637">
        <v>0.27555814000000001</v>
      </c>
      <c r="G13637">
        <v>0.34957322299999999</v>
      </c>
      <c r="H13637">
        <v>1.166212767</v>
      </c>
      <c r="I13637">
        <v>1.4760994000000001</v>
      </c>
      <c r="J13637">
        <v>0.38494788699999999</v>
      </c>
      <c r="K13637">
        <v>0.45918063100000001</v>
      </c>
      <c r="L13637">
        <v>3.8373675729999999</v>
      </c>
      <c r="M13637">
        <v>0</v>
      </c>
      <c r="N13637">
        <v>0.62387436200000002</v>
      </c>
      <c r="O13637">
        <v>0</v>
      </c>
      <c r="P13637">
        <v>0.45558264100000001</v>
      </c>
      <c r="Q13637">
        <v>0.69581338800000003</v>
      </c>
    </row>
    <row r="13638" spans="1:17">
      <c r="A13638" t="s">
        <v>25773</v>
      </c>
      <c r="B13638" s="16" t="s">
        <v>25774</v>
      </c>
      <c r="C13638">
        <v>0</v>
      </c>
      <c r="D13638">
        <v>0.83933616600000005</v>
      </c>
      <c r="E13638">
        <v>0.40307760500000001</v>
      </c>
      <c r="F13638">
        <v>0</v>
      </c>
      <c r="G13638">
        <v>0.65424713300000004</v>
      </c>
      <c r="H13638">
        <v>0</v>
      </c>
      <c r="I13638">
        <v>16.575648309999998</v>
      </c>
      <c r="J13638">
        <v>0</v>
      </c>
      <c r="K13638">
        <v>1.7187678660000001</v>
      </c>
      <c r="L13638">
        <v>0</v>
      </c>
      <c r="M13638">
        <v>0</v>
      </c>
      <c r="N13638">
        <v>2.3352361419999998</v>
      </c>
      <c r="O13638">
        <v>0</v>
      </c>
      <c r="P13638">
        <v>0</v>
      </c>
      <c r="Q13638">
        <v>0</v>
      </c>
    </row>
    <row r="13639" spans="1:17">
      <c r="A13639" t="s">
        <v>25775</v>
      </c>
      <c r="B13639" s="16" t="s">
        <v>1562</v>
      </c>
      <c r="C13639">
        <v>9.2803220670000002</v>
      </c>
      <c r="D13639">
        <v>4.047557201</v>
      </c>
      <c r="E13639">
        <v>2.8385268450000001</v>
      </c>
      <c r="F13639">
        <v>4.5397429440000003</v>
      </c>
      <c r="G13639">
        <v>3.1049172230000002</v>
      </c>
      <c r="H13639">
        <v>7.2396916170000001</v>
      </c>
      <c r="I13639">
        <v>2.5375641369999999</v>
      </c>
      <c r="J13639">
        <v>3.0514689260000001</v>
      </c>
      <c r="K13639">
        <v>2.762822785</v>
      </c>
      <c r="L13639">
        <v>4.9476171799999999</v>
      </c>
      <c r="M13639">
        <v>2.783439021</v>
      </c>
      <c r="N13639">
        <v>1.072503116</v>
      </c>
      <c r="O13639">
        <v>4.8176975779999998</v>
      </c>
      <c r="P13639">
        <v>3.8289417440000002</v>
      </c>
      <c r="Q13639">
        <v>6.3795924089999998</v>
      </c>
    </row>
    <row r="13640" spans="1:17">
      <c r="A13640" t="s">
        <v>25776</v>
      </c>
      <c r="B13640" s="16" t="s">
        <v>6871</v>
      </c>
      <c r="C13640">
        <v>0.64984159200000002</v>
      </c>
      <c r="D13640">
        <v>5.4705435099999997</v>
      </c>
      <c r="E13640">
        <v>6.0839030540000003</v>
      </c>
      <c r="F13640">
        <v>4.7324020999999998</v>
      </c>
      <c r="G13640">
        <v>4.8813733770000001</v>
      </c>
      <c r="H13640">
        <v>3.7436255630000002</v>
      </c>
      <c r="I13640">
        <v>6.6337370360000003</v>
      </c>
      <c r="J13640">
        <v>6.672833872</v>
      </c>
      <c r="K13640">
        <v>6.0434095939999999</v>
      </c>
      <c r="L13640">
        <v>4.9272886539999998</v>
      </c>
      <c r="M13640">
        <v>2.4948023070000001</v>
      </c>
      <c r="N13640">
        <v>1.4018766140000001</v>
      </c>
      <c r="O13640">
        <v>1.799213572</v>
      </c>
      <c r="P13640">
        <v>2.144930387</v>
      </c>
      <c r="Q13640">
        <v>4.467220491</v>
      </c>
    </row>
    <row r="13641" spans="1:17">
      <c r="A13641" t="s">
        <v>25777</v>
      </c>
      <c r="B13641" s="16" t="s">
        <v>8321</v>
      </c>
      <c r="C13641">
        <v>17.477836400000001</v>
      </c>
      <c r="D13641">
        <v>6.3358788620000004</v>
      </c>
      <c r="E13641">
        <v>7.349524755</v>
      </c>
      <c r="F13641">
        <v>5.5856529129999997</v>
      </c>
      <c r="G13641">
        <v>5.523233533</v>
      </c>
      <c r="H13641">
        <v>11.24932971</v>
      </c>
      <c r="I13641">
        <v>27.301665849999999</v>
      </c>
      <c r="J13641">
        <v>10.631722310000001</v>
      </c>
      <c r="K13641">
        <v>27.703846859999999</v>
      </c>
      <c r="L13641">
        <v>7.4641870429999999</v>
      </c>
      <c r="M13641">
        <v>72.005490829999999</v>
      </c>
      <c r="N13641">
        <v>7.0256309840000002</v>
      </c>
      <c r="O13641">
        <v>21.57503269</v>
      </c>
      <c r="P13641">
        <v>7.5972101500000004</v>
      </c>
      <c r="Q13641">
        <v>9.4029087839999992</v>
      </c>
    </row>
    <row r="13642" spans="1:17">
      <c r="A13642" t="s">
        <v>25778</v>
      </c>
      <c r="B13642" s="16" t="s">
        <v>2693</v>
      </c>
      <c r="C13642">
        <v>5.7633568950000003</v>
      </c>
      <c r="D13642">
        <v>1.1446961959999999</v>
      </c>
      <c r="E13642">
        <v>1.43773398</v>
      </c>
      <c r="F13642">
        <v>0.622193836</v>
      </c>
      <c r="G13642">
        <v>1.5443128909999999</v>
      </c>
      <c r="H13642">
        <v>0.30530305400000002</v>
      </c>
      <c r="I13642">
        <v>0.86946374699999995</v>
      </c>
      <c r="J13642">
        <v>0.75581683300000002</v>
      </c>
      <c r="K13642">
        <v>1.893291456</v>
      </c>
      <c r="L13642">
        <v>8.0366812700000008</v>
      </c>
      <c r="M13642">
        <v>3.051870772</v>
      </c>
      <c r="N13642">
        <v>1.1269368639999999</v>
      </c>
      <c r="O13642">
        <v>5.9425998230000001</v>
      </c>
      <c r="P13642">
        <v>1.013770034</v>
      </c>
      <c r="Q13642">
        <v>2.3225032040000002</v>
      </c>
    </row>
    <row r="13643" spans="1:17">
      <c r="A13643" t="s">
        <v>25779</v>
      </c>
      <c r="B13643" s="16" t="s">
        <v>5492</v>
      </c>
      <c r="C13643">
        <v>42.236011230000003</v>
      </c>
      <c r="D13643">
        <v>0.53774084300000002</v>
      </c>
      <c r="E13643">
        <v>0.63699529099999996</v>
      </c>
      <c r="F13643">
        <v>0.30838324700000003</v>
      </c>
      <c r="G13643">
        <v>0.391215174</v>
      </c>
      <c r="H13643">
        <v>0.43504488800000002</v>
      </c>
      <c r="I13643">
        <v>82.360793799999996</v>
      </c>
      <c r="J13643">
        <v>1.620642672</v>
      </c>
      <c r="K13643">
        <v>30.759344519999999</v>
      </c>
      <c r="L13643">
        <v>35.480613349999999</v>
      </c>
      <c r="M13643">
        <v>85.733412040000005</v>
      </c>
      <c r="N13643">
        <v>2.3339550569999998</v>
      </c>
      <c r="O13643">
        <v>242.83813559999999</v>
      </c>
      <c r="P13643">
        <v>0.75263966000000004</v>
      </c>
      <c r="Q13643">
        <v>215.1437545</v>
      </c>
    </row>
    <row r="13644" spans="1:17">
      <c r="A13644" t="e">
        <v>#N/A</v>
      </c>
      <c r="B13644" s="16" t="s">
        <v>25780</v>
      </c>
      <c r="C13644">
        <v>0</v>
      </c>
      <c r="D13644">
        <v>0.728985196</v>
      </c>
      <c r="E13644">
        <v>0.35008333899999999</v>
      </c>
      <c r="F13644">
        <v>0.22395960300000001</v>
      </c>
      <c r="G13644">
        <v>0.28411528899999999</v>
      </c>
      <c r="H13644">
        <v>0.631892177</v>
      </c>
      <c r="I13644">
        <v>0</v>
      </c>
      <c r="J13644">
        <v>0</v>
      </c>
      <c r="K13644">
        <v>0</v>
      </c>
      <c r="L13644">
        <v>1.0396055580000001</v>
      </c>
      <c r="M13644">
        <v>0</v>
      </c>
      <c r="N13644">
        <v>0</v>
      </c>
      <c r="O13644">
        <v>0</v>
      </c>
      <c r="P13644">
        <v>0</v>
      </c>
      <c r="Q13644">
        <v>0</v>
      </c>
    </row>
    <row r="13645" spans="1:17">
      <c r="A13645" t="s">
        <v>25781</v>
      </c>
      <c r="B13645" s="16" t="s">
        <v>3617</v>
      </c>
      <c r="C13645">
        <v>16.508322750000001</v>
      </c>
      <c r="D13645">
        <v>2.6543803320000001</v>
      </c>
      <c r="E13645">
        <v>2.0489994839999999</v>
      </c>
      <c r="F13645">
        <v>2.0054805149999999</v>
      </c>
      <c r="G13645">
        <v>1.854473552</v>
      </c>
      <c r="H13645">
        <v>1.1589443020000001</v>
      </c>
      <c r="I13645">
        <v>10.35458509</v>
      </c>
      <c r="J13645">
        <v>5.6482188170000001</v>
      </c>
      <c r="K13645">
        <v>5.7576691870000003</v>
      </c>
      <c r="L13645">
        <v>6.3931384969999998</v>
      </c>
      <c r="M13645">
        <v>6.3036249780000002</v>
      </c>
      <c r="N13645">
        <v>3.4792157819999998</v>
      </c>
      <c r="O13645">
        <v>9.5344785600000002</v>
      </c>
      <c r="P13645">
        <v>4.4342202080000002</v>
      </c>
      <c r="Q13645">
        <v>5.2470879320000003</v>
      </c>
    </row>
    <row r="13646" spans="1:17">
      <c r="A13646" t="s">
        <v>25782</v>
      </c>
      <c r="B13646" s="16" t="s">
        <v>9472</v>
      </c>
      <c r="C13646">
        <v>7.8009800570000003</v>
      </c>
      <c r="D13646">
        <v>1.269682003</v>
      </c>
      <c r="E13646">
        <v>1.2194884530000001</v>
      </c>
      <c r="F13646">
        <v>1.1918898710000001</v>
      </c>
      <c r="G13646">
        <v>1.3883204870000001</v>
      </c>
      <c r="H13646">
        <v>3.8214373639999999</v>
      </c>
      <c r="I13646">
        <v>1.8573586900000001</v>
      </c>
      <c r="J13646">
        <v>2.674156102</v>
      </c>
      <c r="K13646">
        <v>2.2750152149999998</v>
      </c>
      <c r="L13646">
        <v>4.9794060340000001</v>
      </c>
      <c r="M13646">
        <v>2.1391919939999999</v>
      </c>
      <c r="N13646">
        <v>0.89295325000000003</v>
      </c>
      <c r="O13646">
        <v>2.9973483160000001</v>
      </c>
      <c r="P13646">
        <v>1.7078201989999999</v>
      </c>
      <c r="Q13646">
        <v>1.3680216949999999</v>
      </c>
    </row>
    <row r="13647" spans="1:17">
      <c r="A13647" t="s">
        <v>25783</v>
      </c>
      <c r="B13647" s="16" t="s">
        <v>8078</v>
      </c>
      <c r="C13647">
        <v>4.9308785310000003</v>
      </c>
      <c r="D13647">
        <v>4.3459272799999997</v>
      </c>
      <c r="E13647">
        <v>2.8485565269999999</v>
      </c>
      <c r="F13647">
        <v>4.8787481919999998</v>
      </c>
      <c r="G13647">
        <v>2.774145598</v>
      </c>
      <c r="H13647">
        <v>10.934760669999999</v>
      </c>
      <c r="I13647">
        <v>2.2422914500000002</v>
      </c>
      <c r="J13647">
        <v>2.6683921330000002</v>
      </c>
      <c r="K13647">
        <v>3.3673639280000001</v>
      </c>
      <c r="L13647">
        <v>2.981608493</v>
      </c>
      <c r="M13647">
        <v>2.137269495</v>
      </c>
      <c r="N13647">
        <v>1.6797270520000001</v>
      </c>
      <c r="O13647">
        <v>1.5266866530000001</v>
      </c>
      <c r="P13647">
        <v>4.2239512100000001</v>
      </c>
      <c r="Q13647">
        <v>5.467168998</v>
      </c>
    </row>
    <row r="13648" spans="1:17">
      <c r="A13648" t="s">
        <v>25784</v>
      </c>
      <c r="B13648" s="16" t="s">
        <v>3072</v>
      </c>
      <c r="C13648">
        <v>0</v>
      </c>
      <c r="D13648">
        <v>0.36018756699999999</v>
      </c>
      <c r="E13648">
        <v>1.9027167279999999</v>
      </c>
      <c r="F13648">
        <v>0.77460043899999997</v>
      </c>
      <c r="G13648">
        <v>0.70189899099999997</v>
      </c>
      <c r="H13648">
        <v>0.31221444199999998</v>
      </c>
      <c r="I13648">
        <v>0</v>
      </c>
      <c r="J13648">
        <v>0.72139840300000002</v>
      </c>
      <c r="K13648">
        <v>0</v>
      </c>
      <c r="L13648">
        <v>0</v>
      </c>
      <c r="M13648">
        <v>0</v>
      </c>
      <c r="N13648">
        <v>0.80170311699999997</v>
      </c>
      <c r="O13648">
        <v>0</v>
      </c>
      <c r="P13648">
        <v>0.85376904300000001</v>
      </c>
      <c r="Q13648">
        <v>1.1176844969999999</v>
      </c>
    </row>
    <row r="13649" spans="1:17">
      <c r="A13649" t="s">
        <v>25785</v>
      </c>
      <c r="B13649" s="16" t="s">
        <v>4586</v>
      </c>
      <c r="C13649">
        <v>1.206645236</v>
      </c>
      <c r="D13649">
        <v>0.467796563</v>
      </c>
      <c r="E13649">
        <v>0.44930345199999999</v>
      </c>
      <c r="F13649">
        <v>0.574867821</v>
      </c>
      <c r="G13649">
        <v>0.364638833</v>
      </c>
      <c r="H13649">
        <v>1.042691327</v>
      </c>
      <c r="I13649">
        <v>0.87983718799999999</v>
      </c>
      <c r="J13649">
        <v>0.26769203000000003</v>
      </c>
      <c r="K13649">
        <v>0.95794001600000001</v>
      </c>
      <c r="L13649">
        <v>0.95303504400000005</v>
      </c>
      <c r="M13649">
        <v>0</v>
      </c>
      <c r="N13649">
        <v>0.11155912599999999</v>
      </c>
      <c r="O13649">
        <v>1.002250015</v>
      </c>
      <c r="P13649">
        <v>0.45258757599999999</v>
      </c>
      <c r="Q13649">
        <v>0.41474340700000001</v>
      </c>
    </row>
    <row r="13650" spans="1:17">
      <c r="A13650" t="s">
        <v>25786</v>
      </c>
      <c r="B13650" s="16" t="s">
        <v>1951</v>
      </c>
      <c r="C13650">
        <v>3.7783561940000001</v>
      </c>
      <c r="D13650">
        <v>0.167406481</v>
      </c>
      <c r="E13650">
        <v>1.165716661</v>
      </c>
      <c r="F13650">
        <v>0.66860035299999998</v>
      </c>
      <c r="G13650">
        <v>0.456715977</v>
      </c>
      <c r="H13650">
        <v>0.14510973099999999</v>
      </c>
      <c r="I13650">
        <v>4.9590457429999999</v>
      </c>
      <c r="J13650">
        <v>4.9814299330000003</v>
      </c>
      <c r="K13650">
        <v>3.5995056230000002</v>
      </c>
      <c r="L13650">
        <v>7.8783648990000001</v>
      </c>
      <c r="M13650">
        <v>2.175819121</v>
      </c>
      <c r="N13650">
        <v>0.51234183600000005</v>
      </c>
      <c r="O13650">
        <v>5.0213367629999999</v>
      </c>
      <c r="P13650">
        <v>1.360495644</v>
      </c>
      <c r="Q13650">
        <v>1.5584182740000001</v>
      </c>
    </row>
    <row r="13651" spans="1:17">
      <c r="A13651" t="s">
        <v>25787</v>
      </c>
      <c r="B13651" s="16" t="s">
        <v>6531</v>
      </c>
      <c r="C13651">
        <v>0.66394587100000002</v>
      </c>
      <c r="D13651">
        <v>0.588344965</v>
      </c>
      <c r="E13651">
        <v>0.45913261</v>
      </c>
      <c r="F13651">
        <v>0.58744387899999995</v>
      </c>
      <c r="G13651">
        <v>0.45860410000000001</v>
      </c>
      <c r="H13651">
        <v>0</v>
      </c>
      <c r="I13651">
        <v>0.48412263300000002</v>
      </c>
      <c r="J13651">
        <v>1.3466987180000001</v>
      </c>
      <c r="K13651">
        <v>0.60239774099999999</v>
      </c>
      <c r="L13651">
        <v>0.62927892699999999</v>
      </c>
      <c r="M13651">
        <v>0</v>
      </c>
      <c r="N13651">
        <v>0.85938191799999997</v>
      </c>
      <c r="O13651">
        <v>0</v>
      </c>
      <c r="P13651">
        <v>0.64748401</v>
      </c>
      <c r="Q13651">
        <v>0.91283557000000004</v>
      </c>
    </row>
    <row r="13652" spans="1:17">
      <c r="A13652" t="s">
        <v>25788</v>
      </c>
      <c r="B13652" s="16" t="s">
        <v>3110</v>
      </c>
      <c r="C13652">
        <v>12.601886800000001</v>
      </c>
      <c r="D13652">
        <v>7.9487038080000003</v>
      </c>
      <c r="E13652">
        <v>8.5003335569999994</v>
      </c>
      <c r="F13652">
        <v>6.6589421480000004</v>
      </c>
      <c r="G13652">
        <v>11.51524865</v>
      </c>
      <c r="H13652">
        <v>18.182935059999998</v>
      </c>
      <c r="I13652">
        <v>32.28838408</v>
      </c>
      <c r="J13652">
        <v>10.472801349999999</v>
      </c>
      <c r="K13652">
        <v>41.883812409999997</v>
      </c>
      <c r="L13652">
        <v>30.578590850000001</v>
      </c>
      <c r="M13652">
        <v>8.0633025610000004</v>
      </c>
      <c r="N13652">
        <v>5.3184396940000003</v>
      </c>
      <c r="O13652">
        <v>12.11485723</v>
      </c>
      <c r="P13652">
        <v>3.282434791</v>
      </c>
      <c r="Q13652">
        <v>4.7525868009999996</v>
      </c>
    </row>
    <row r="13653" spans="1:17">
      <c r="A13653" t="s">
        <v>25789</v>
      </c>
      <c r="B13653" s="16" t="s">
        <v>8662</v>
      </c>
      <c r="C13653">
        <v>645.65884530000005</v>
      </c>
      <c r="D13653">
        <v>71.301243549999995</v>
      </c>
      <c r="E13653">
        <v>53.162251589999997</v>
      </c>
      <c r="F13653">
        <v>44.364209019999997</v>
      </c>
      <c r="G13653">
        <v>60.410880859999999</v>
      </c>
      <c r="H13653">
        <v>119.3599009</v>
      </c>
      <c r="I13653">
        <v>370.41370949999998</v>
      </c>
      <c r="J13653">
        <v>90.266487710000007</v>
      </c>
      <c r="K13653">
        <v>277.03246739999997</v>
      </c>
      <c r="L13653">
        <v>309.26340149999999</v>
      </c>
      <c r="M13653">
        <v>1073.5186920000001</v>
      </c>
      <c r="N13653">
        <v>64.567899179999998</v>
      </c>
      <c r="O13653">
        <v>629.63599480000005</v>
      </c>
      <c r="P13653">
        <v>64.473739370000004</v>
      </c>
      <c r="Q13653">
        <v>177.7400193</v>
      </c>
    </row>
    <row r="13654" spans="1:17">
      <c r="A13654" t="s">
        <v>25790</v>
      </c>
      <c r="B13654" s="16" t="s">
        <v>6437</v>
      </c>
      <c r="C13654">
        <v>129.40275170000001</v>
      </c>
      <c r="D13654">
        <v>26.33527329</v>
      </c>
      <c r="E13654">
        <v>20.485648789999999</v>
      </c>
      <c r="F13654">
        <v>33.205788640000002</v>
      </c>
      <c r="G13654">
        <v>19.03103879</v>
      </c>
      <c r="H13654">
        <v>81.323670519999993</v>
      </c>
      <c r="I13654">
        <v>24.37887705</v>
      </c>
      <c r="J13654">
        <v>16.168965530000001</v>
      </c>
      <c r="K13654">
        <v>29.77307935</v>
      </c>
      <c r="L13654">
        <v>75.895881599999996</v>
      </c>
      <c r="M13654">
        <v>4.7539636170000001</v>
      </c>
      <c r="N13654">
        <v>6.7165172650000002</v>
      </c>
      <c r="O13654">
        <v>8.9140647249999994</v>
      </c>
      <c r="P13654">
        <v>26.102767910000001</v>
      </c>
      <c r="Q13654">
        <v>22.132498999999999</v>
      </c>
    </row>
    <row r="13655" spans="1:17">
      <c r="A13655" t="s">
        <v>25791</v>
      </c>
      <c r="B13655" s="16" t="s">
        <v>894</v>
      </c>
      <c r="C13655">
        <v>2.496390608</v>
      </c>
      <c r="D13655">
        <v>4.10825336</v>
      </c>
      <c r="E13655">
        <v>2.7317383830000002</v>
      </c>
      <c r="F13655">
        <v>3.3980744669999998</v>
      </c>
      <c r="G13655">
        <v>2.9559766839999999</v>
      </c>
      <c r="H13655">
        <v>2.3283971659999998</v>
      </c>
      <c r="I13655">
        <v>11.961758870000001</v>
      </c>
      <c r="J13655">
        <v>12.97520374</v>
      </c>
      <c r="K13655">
        <v>5.1770831749999999</v>
      </c>
      <c r="L13655">
        <v>5.4081035230000003</v>
      </c>
      <c r="M13655">
        <v>4.7919378510000001</v>
      </c>
      <c r="N13655">
        <v>7.0779031200000002</v>
      </c>
      <c r="O13655">
        <v>13.823491499999999</v>
      </c>
      <c r="P13655">
        <v>7.7047758499999999</v>
      </c>
      <c r="Q13655">
        <v>6.374083261</v>
      </c>
    </row>
    <row r="13656" spans="1:17">
      <c r="A13656" t="s">
        <v>25792</v>
      </c>
      <c r="B13656" s="16" t="s">
        <v>5816</v>
      </c>
      <c r="C13656">
        <v>16.22157769</v>
      </c>
      <c r="D13656">
        <v>10.107063569999999</v>
      </c>
      <c r="E13656">
        <v>9.2760625359999995</v>
      </c>
      <c r="F13656">
        <v>10.120334939999999</v>
      </c>
      <c r="G13656">
        <v>6.7111193230000001</v>
      </c>
      <c r="H13656">
        <v>7.7874764169999997</v>
      </c>
      <c r="I13656">
        <v>7.3925763729999998</v>
      </c>
      <c r="J13656">
        <v>9.7251318930000004</v>
      </c>
      <c r="K13656">
        <v>19.777082620000002</v>
      </c>
      <c r="L13656">
        <v>15.80166418</v>
      </c>
      <c r="M13656">
        <v>4.5409689289999999</v>
      </c>
      <c r="N13656">
        <v>5.2074619379999998</v>
      </c>
      <c r="O13656">
        <v>13.09951158</v>
      </c>
      <c r="P13656">
        <v>6.084377001</v>
      </c>
      <c r="Q13656">
        <v>9.7573307790000001</v>
      </c>
    </row>
    <row r="13657" spans="1:17">
      <c r="A13657" t="s">
        <v>25793</v>
      </c>
      <c r="B13657" s="16" t="s">
        <v>6705</v>
      </c>
      <c r="C13657">
        <v>226.15261039999999</v>
      </c>
      <c r="D13657">
        <v>40.298128079999998</v>
      </c>
      <c r="E13657">
        <v>57.235648949999998</v>
      </c>
      <c r="F13657">
        <v>43.881227809999999</v>
      </c>
      <c r="G13657">
        <v>48.148360859999997</v>
      </c>
      <c r="H13657">
        <v>16.184177179999999</v>
      </c>
      <c r="I13657">
        <v>82.962811180000003</v>
      </c>
      <c r="J13657">
        <v>115.1229865</v>
      </c>
      <c r="K13657">
        <v>111.8339112</v>
      </c>
      <c r="L13657">
        <v>168.6353369</v>
      </c>
      <c r="M13657">
        <v>95.720006369999993</v>
      </c>
      <c r="N13657">
        <v>158.4386236</v>
      </c>
      <c r="O13657">
        <v>119.7847855</v>
      </c>
      <c r="P13657">
        <v>56.795969200000002</v>
      </c>
      <c r="Q13657">
        <v>48.763738230000001</v>
      </c>
    </row>
    <row r="13658" spans="1:17">
      <c r="A13658" t="s">
        <v>25794</v>
      </c>
      <c r="B13658" s="16" t="s">
        <v>8801</v>
      </c>
      <c r="C13658">
        <v>3.3620705449999999</v>
      </c>
      <c r="D13658">
        <v>2.110298394</v>
      </c>
      <c r="E13658">
        <v>2.2653289569999999</v>
      </c>
      <c r="F13658">
        <v>2.4407646330000001</v>
      </c>
      <c r="G13658">
        <v>2.5157888399999999</v>
      </c>
      <c r="H13658">
        <v>0.43040688300000002</v>
      </c>
      <c r="I13658">
        <v>5.7201355310000004</v>
      </c>
      <c r="J13658">
        <v>2.8414063860000001</v>
      </c>
      <c r="K13658">
        <v>2.2878036320000001</v>
      </c>
      <c r="L13658">
        <v>3.1865250399999998</v>
      </c>
      <c r="M13658">
        <v>2.151216915</v>
      </c>
      <c r="N13658">
        <v>3.039292412</v>
      </c>
      <c r="O13658">
        <v>1.2411399999999999</v>
      </c>
      <c r="P13658">
        <v>3.3627809559999999</v>
      </c>
      <c r="Q13658">
        <v>3.8519927030000001</v>
      </c>
    </row>
    <row r="13659" spans="1:17">
      <c r="A13659" t="s">
        <v>25795</v>
      </c>
      <c r="B13659" s="16" t="s">
        <v>6707</v>
      </c>
      <c r="C13659">
        <v>178.6142428</v>
      </c>
      <c r="D13659">
        <v>1406.338962</v>
      </c>
      <c r="E13659">
        <v>1131.9129820000001</v>
      </c>
      <c r="F13659">
        <v>1514.522191</v>
      </c>
      <c r="G13659">
        <v>1113.8962959999999</v>
      </c>
      <c r="H13659">
        <v>716.56224689999999</v>
      </c>
      <c r="I13659">
        <v>1182.9289799999999</v>
      </c>
      <c r="J13659">
        <v>1722.7425390000001</v>
      </c>
      <c r="K13659">
        <v>2833.926238</v>
      </c>
      <c r="L13659">
        <v>508.22392129999997</v>
      </c>
      <c r="M13659">
        <v>168.15345550000001</v>
      </c>
      <c r="N13659">
        <v>1026.577528</v>
      </c>
      <c r="O13659">
        <v>93.235941240000002</v>
      </c>
      <c r="P13659">
        <v>2617.991211</v>
      </c>
      <c r="Q13659">
        <v>1248.185708</v>
      </c>
    </row>
    <row r="13660" spans="1:17">
      <c r="A13660" t="s">
        <v>25796</v>
      </c>
      <c r="B13660" s="16" t="s">
        <v>5866</v>
      </c>
      <c r="C13660">
        <v>9.4178867050000008</v>
      </c>
      <c r="D13660">
        <v>1.043188622</v>
      </c>
      <c r="E13660">
        <v>1.402728451</v>
      </c>
      <c r="F13660">
        <v>0.64097902500000004</v>
      </c>
      <c r="G13660">
        <v>1.7076073970000001</v>
      </c>
      <c r="H13660">
        <v>1.627644729</v>
      </c>
      <c r="I13660">
        <v>9.6140020219999993</v>
      </c>
      <c r="J13660">
        <v>2.4475135909999999</v>
      </c>
      <c r="K13660">
        <v>7.2631171170000002</v>
      </c>
      <c r="L13660">
        <v>15.471986019999999</v>
      </c>
      <c r="M13660">
        <v>3.6156142899999999</v>
      </c>
      <c r="N13660">
        <v>2.0316820710000001</v>
      </c>
      <c r="O13660">
        <v>9.3870942100000008</v>
      </c>
      <c r="P13660">
        <v>0.777139829</v>
      </c>
      <c r="Q13660">
        <v>4.208203202</v>
      </c>
    </row>
    <row r="13661" spans="1:17">
      <c r="A13661" t="s">
        <v>25797</v>
      </c>
      <c r="B13661" s="16" t="s">
        <v>2599</v>
      </c>
      <c r="C13661">
        <v>3.6087325570000002</v>
      </c>
      <c r="D13661">
        <v>7.0951639440000003</v>
      </c>
      <c r="E13661">
        <v>2.8554449040000001</v>
      </c>
      <c r="F13661">
        <v>4.6128522849999998</v>
      </c>
      <c r="G13661">
        <v>3.0086971170000001</v>
      </c>
      <c r="H13661">
        <v>5.2189772889999997</v>
      </c>
      <c r="I13661">
        <v>4.8515380610000003</v>
      </c>
      <c r="J13661">
        <v>4.2888786999999997</v>
      </c>
      <c r="K13661">
        <v>8.1599231939999992</v>
      </c>
      <c r="L13661">
        <v>2.3870899319999999</v>
      </c>
      <c r="M13661">
        <v>1.840018892</v>
      </c>
      <c r="N13661">
        <v>2.8985114250000001</v>
      </c>
      <c r="O13661">
        <v>4.7459539660000001</v>
      </c>
      <c r="P13661">
        <v>4.2975550890000003</v>
      </c>
      <c r="Q13661">
        <v>6.6282780490000004</v>
      </c>
    </row>
    <row r="13662" spans="1:17">
      <c r="A13662" t="s">
        <v>19586</v>
      </c>
      <c r="B13662" s="16" t="s">
        <v>25798</v>
      </c>
      <c r="C13662">
        <v>5.015882575</v>
      </c>
      <c r="D13662">
        <v>5.1855343710000001</v>
      </c>
      <c r="E13662">
        <v>1.778763522</v>
      </c>
      <c r="F13662">
        <v>2.9586242349999998</v>
      </c>
      <c r="G13662">
        <v>2.8871634620000002</v>
      </c>
      <c r="H13662">
        <v>3.210626242</v>
      </c>
      <c r="I13662">
        <v>12.191266300000001</v>
      </c>
      <c r="J13662">
        <v>4.6630124640000004</v>
      </c>
      <c r="K13662">
        <v>12.135753680000001</v>
      </c>
      <c r="L13662">
        <v>14.790177849999999</v>
      </c>
      <c r="M13662">
        <v>3.209406612</v>
      </c>
      <c r="N13662">
        <v>3.0915879290000001</v>
      </c>
      <c r="O13662">
        <v>14.81328227</v>
      </c>
      <c r="P13662">
        <v>6.2711780490000004</v>
      </c>
      <c r="Q13662">
        <v>4.5974390639999996</v>
      </c>
    </row>
    <row r="13663" spans="1:17">
      <c r="A13663" t="e">
        <v>#N/A</v>
      </c>
      <c r="B13663" s="16" t="s">
        <v>25799</v>
      </c>
      <c r="C13663">
        <v>0</v>
      </c>
      <c r="D13663">
        <v>0</v>
      </c>
      <c r="E13663">
        <v>0</v>
      </c>
      <c r="F13663">
        <v>0</v>
      </c>
      <c r="G13663">
        <v>0</v>
      </c>
      <c r="H13663">
        <v>0</v>
      </c>
      <c r="I13663">
        <v>0</v>
      </c>
      <c r="J13663">
        <v>0</v>
      </c>
      <c r="K13663">
        <v>0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</row>
    <row r="13664" spans="1:17">
      <c r="A13664" t="e">
        <v>#N/A</v>
      </c>
      <c r="B13664" s="16" t="s">
        <v>25800</v>
      </c>
      <c r="C13664">
        <v>0</v>
      </c>
      <c r="D13664">
        <v>0.45290911900000003</v>
      </c>
      <c r="E13664">
        <v>1.087511361</v>
      </c>
      <c r="F13664">
        <v>1.39143219</v>
      </c>
      <c r="G13664">
        <v>1.0591030320000001</v>
      </c>
      <c r="H13664">
        <v>14.91828609</v>
      </c>
      <c r="I13664">
        <v>2.981428491</v>
      </c>
      <c r="J13664">
        <v>1.295864175</v>
      </c>
      <c r="K13664">
        <v>4.6372697379999996</v>
      </c>
      <c r="L13664">
        <v>3.8753613119999999</v>
      </c>
      <c r="M13664">
        <v>3.9243734309999998</v>
      </c>
      <c r="N13664">
        <v>3.2762669440000001</v>
      </c>
      <c r="O13664">
        <v>0</v>
      </c>
      <c r="P13664">
        <v>1.5336445329999999</v>
      </c>
      <c r="Q13664">
        <v>1.405405258</v>
      </c>
    </row>
    <row r="13665" spans="1:17">
      <c r="A13665" t="e">
        <v>#N/A</v>
      </c>
      <c r="B13665" s="16" t="s">
        <v>25801</v>
      </c>
      <c r="C13665">
        <v>28.94679897</v>
      </c>
      <c r="D13665">
        <v>8.1227345809999996</v>
      </c>
      <c r="E13665">
        <v>3.2848941300000001</v>
      </c>
      <c r="F13665">
        <v>2.3641343180000001</v>
      </c>
      <c r="G13665">
        <v>5.3318084109999999</v>
      </c>
      <c r="H13665">
        <v>9.6348793110000006</v>
      </c>
      <c r="I13665">
        <v>14.071227929999999</v>
      </c>
      <c r="J13665">
        <v>8.0731126999999994</v>
      </c>
      <c r="K13665">
        <v>35.893334549999999</v>
      </c>
      <c r="L13665">
        <v>56.090120419999998</v>
      </c>
      <c r="M13665">
        <v>29.634520859999999</v>
      </c>
      <c r="N13665">
        <v>4.0441052070000003</v>
      </c>
      <c r="O13665">
        <v>34.195146919999999</v>
      </c>
      <c r="P13665">
        <v>5.5010539410000003</v>
      </c>
      <c r="Q13665">
        <v>13.265974870000001</v>
      </c>
    </row>
    <row r="13666" spans="1:17">
      <c r="A13666" t="s">
        <v>25802</v>
      </c>
      <c r="B13666" s="16" t="s">
        <v>6537</v>
      </c>
      <c r="C13666">
        <v>452.20028239999999</v>
      </c>
      <c r="D13666">
        <v>49.112362849999997</v>
      </c>
      <c r="E13666">
        <v>40.934531159999999</v>
      </c>
      <c r="F13666">
        <v>31.25658623</v>
      </c>
      <c r="G13666">
        <v>45.969065370000003</v>
      </c>
      <c r="H13666">
        <v>61.106064060000001</v>
      </c>
      <c r="I13666">
        <v>157.47160729999999</v>
      </c>
      <c r="J13666">
        <v>75.707787249999996</v>
      </c>
      <c r="K13666">
        <v>155.95479610000001</v>
      </c>
      <c r="L13666">
        <v>243.95337420000001</v>
      </c>
      <c r="M13666">
        <v>225.8881074</v>
      </c>
      <c r="N13666">
        <v>61.122376090000003</v>
      </c>
      <c r="O13666">
        <v>357.2973169</v>
      </c>
      <c r="P13666">
        <v>49.395465979999997</v>
      </c>
      <c r="Q13666">
        <v>109.9815859</v>
      </c>
    </row>
    <row r="13667" spans="1:17">
      <c r="A13667" t="s">
        <v>25803</v>
      </c>
      <c r="B13667" s="16" t="s">
        <v>25804</v>
      </c>
      <c r="C13667">
        <v>814.07400270000005</v>
      </c>
      <c r="D13667">
        <v>31.713767319999999</v>
      </c>
      <c r="E13667">
        <v>36.215170669999999</v>
      </c>
      <c r="F13667">
        <v>27.837534730000002</v>
      </c>
      <c r="G13667">
        <v>34.972958169999998</v>
      </c>
      <c r="H13667">
        <v>57.259929100000001</v>
      </c>
      <c r="I13667">
        <v>126.02964969999999</v>
      </c>
      <c r="J13667">
        <v>68.075512630000006</v>
      </c>
      <c r="K13667">
        <v>164.90012659999999</v>
      </c>
      <c r="L13667">
        <v>338.05614530000003</v>
      </c>
      <c r="M13667">
        <v>155.7587576</v>
      </c>
      <c r="N13667">
        <v>39.685584949999999</v>
      </c>
      <c r="O13667">
        <v>256.44311759999999</v>
      </c>
      <c r="P13667">
        <v>37.512063300000001</v>
      </c>
      <c r="Q13667">
        <v>93.874785099999997</v>
      </c>
    </row>
    <row r="13668" spans="1:17">
      <c r="A13668" t="s">
        <v>25803</v>
      </c>
      <c r="B13668" s="16" t="s">
        <v>2324</v>
      </c>
      <c r="C13668">
        <v>117.9926663</v>
      </c>
      <c r="D13668">
        <v>6.5348315799999996</v>
      </c>
      <c r="E13668">
        <v>6.2764941409999997</v>
      </c>
      <c r="F13668">
        <v>2.3794226649999999</v>
      </c>
      <c r="G13668">
        <v>4.1504884259999999</v>
      </c>
      <c r="H13668">
        <v>1.2587693360000001</v>
      </c>
      <c r="I13668">
        <v>1.5932501459999999</v>
      </c>
      <c r="J13668">
        <v>9.0024849810000003</v>
      </c>
      <c r="K13668">
        <v>17.346823830000002</v>
      </c>
      <c r="L13668">
        <v>42.109525640000001</v>
      </c>
      <c r="M13668">
        <v>29.36012715</v>
      </c>
      <c r="N13668">
        <v>9.5621124369999997</v>
      </c>
      <c r="O13668">
        <v>87.116207639999999</v>
      </c>
      <c r="P13668">
        <v>6.2287065789999998</v>
      </c>
      <c r="Q13668">
        <v>51.8215304</v>
      </c>
    </row>
    <row r="13669" spans="1:17">
      <c r="A13669" t="s">
        <v>25805</v>
      </c>
      <c r="B13669" s="16" t="s">
        <v>5430</v>
      </c>
      <c r="C13669">
        <v>14.88481105</v>
      </c>
      <c r="D13669">
        <v>0.77175158200000005</v>
      </c>
      <c r="E13669">
        <v>6.8059530029999999</v>
      </c>
      <c r="F13669">
        <v>2.6296361099999999</v>
      </c>
      <c r="G13669">
        <v>8.9688050229999998</v>
      </c>
      <c r="H13669">
        <v>5.4733298589999997</v>
      </c>
      <c r="I13669">
        <v>14.317258600000001</v>
      </c>
      <c r="J13669">
        <v>9.3143218839999999</v>
      </c>
      <c r="K13669">
        <v>9.0512108409999996</v>
      </c>
      <c r="L13669">
        <v>11.80637937</v>
      </c>
      <c r="M13669">
        <v>11.55041812</v>
      </c>
      <c r="N13669">
        <v>4.0211190449999998</v>
      </c>
      <c r="O13669">
        <v>9.8206154320000003</v>
      </c>
      <c r="P13669">
        <v>2.0431344189999998</v>
      </c>
      <c r="Q13669">
        <v>6.095837532</v>
      </c>
    </row>
    <row r="13670" spans="1:17">
      <c r="A13670" t="s">
        <v>25806</v>
      </c>
      <c r="B13670" s="16" t="s">
        <v>25807</v>
      </c>
      <c r="C13670">
        <v>7.8768946160000004</v>
      </c>
      <c r="D13670">
        <v>11.71640103</v>
      </c>
      <c r="E13670">
        <v>17.23898118</v>
      </c>
      <c r="F13670">
        <v>18.686896390000001</v>
      </c>
      <c r="G13670">
        <v>16.127994040000001</v>
      </c>
      <c r="H13670">
        <v>11.23631702</v>
      </c>
      <c r="I13670">
        <v>21.333055089999998</v>
      </c>
      <c r="J13670">
        <v>34.093586170000002</v>
      </c>
      <c r="K13670">
        <v>23.482022019999999</v>
      </c>
      <c r="L13670">
        <v>6.3990979689999996</v>
      </c>
      <c r="M13670">
        <v>2.160009354</v>
      </c>
      <c r="N13670">
        <v>18.726430430000001</v>
      </c>
      <c r="O13670">
        <v>1.24621278</v>
      </c>
      <c r="P13670">
        <v>38.323562070000001</v>
      </c>
      <c r="Q13670">
        <v>14.69739886</v>
      </c>
    </row>
    <row r="13671" spans="1:17">
      <c r="A13671" t="s">
        <v>25808</v>
      </c>
      <c r="B13671" s="16" t="s">
        <v>5133</v>
      </c>
      <c r="C13671">
        <v>69.645559030000001</v>
      </c>
      <c r="D13671">
        <v>0.67464436299999997</v>
      </c>
      <c r="E13671">
        <v>0.77475160099999996</v>
      </c>
      <c r="F13671">
        <v>0.72092158299999998</v>
      </c>
      <c r="G13671">
        <v>1.30325022</v>
      </c>
      <c r="H13671">
        <v>0.66106578199999999</v>
      </c>
      <c r="I13671">
        <v>9.0752427359999999</v>
      </c>
      <c r="J13671">
        <v>1.409953403</v>
      </c>
      <c r="K13671">
        <v>7.6283756240000002</v>
      </c>
      <c r="L13671">
        <v>17.066996790000001</v>
      </c>
      <c r="M13671">
        <v>14.74125012</v>
      </c>
      <c r="N13671">
        <v>1.7138042739999999</v>
      </c>
      <c r="O13671">
        <v>25.954708539999999</v>
      </c>
      <c r="P13671">
        <v>1.072715265</v>
      </c>
      <c r="Q13671">
        <v>7.7367131410000001</v>
      </c>
    </row>
    <row r="13672" spans="1:17">
      <c r="A13672" t="s">
        <v>25809</v>
      </c>
      <c r="B13672" s="16" t="s">
        <v>9282</v>
      </c>
      <c r="C13672">
        <v>2.0910092759999999</v>
      </c>
      <c r="D13672">
        <v>6.0219713800000001</v>
      </c>
      <c r="E13672">
        <v>3.870769551</v>
      </c>
      <c r="F13672">
        <v>4.4117206940000004</v>
      </c>
      <c r="G13672">
        <v>4.5856926900000001</v>
      </c>
      <c r="H13672">
        <v>0.80306296899999996</v>
      </c>
      <c r="I13672">
        <v>3.9641677049999999</v>
      </c>
      <c r="J13672">
        <v>7.4486928900000002</v>
      </c>
      <c r="K13672">
        <v>20.01516058</v>
      </c>
      <c r="L13672">
        <v>9.6449076619999996</v>
      </c>
      <c r="M13672">
        <v>1.20413686</v>
      </c>
      <c r="N13672">
        <v>3.3766923420000001</v>
      </c>
      <c r="O13672">
        <v>2.0841725630000001</v>
      </c>
      <c r="P13672">
        <v>11.32520776</v>
      </c>
      <c r="Q13672">
        <v>5.749708601</v>
      </c>
    </row>
    <row r="13673" spans="1:17">
      <c r="A13673" t="s">
        <v>25810</v>
      </c>
      <c r="B13673" s="16" t="s">
        <v>6393</v>
      </c>
      <c r="C13673">
        <v>7.6893495060000001</v>
      </c>
      <c r="D13673">
        <v>1.3295206850000001</v>
      </c>
      <c r="E13673">
        <v>0.99762622599999995</v>
      </c>
      <c r="F13673">
        <v>0.89349914399999997</v>
      </c>
      <c r="G13673">
        <v>0.64771060400000002</v>
      </c>
      <c r="H13673">
        <v>0.72027673199999998</v>
      </c>
      <c r="I13673">
        <v>3.0085077689999999</v>
      </c>
      <c r="J13673">
        <v>3.043221081</v>
      </c>
      <c r="K13673">
        <v>2.6374734869999998</v>
      </c>
      <c r="L13673">
        <v>5.451083455</v>
      </c>
      <c r="M13673">
        <v>5.7600249449999996</v>
      </c>
      <c r="N13673">
        <v>3.8840003850000002</v>
      </c>
      <c r="O13673">
        <v>3.3232340790000001</v>
      </c>
      <c r="P13673">
        <v>1.6882626460000001</v>
      </c>
      <c r="Q13673">
        <v>0.90247186000000001</v>
      </c>
    </row>
    <row r="13674" spans="1:17">
      <c r="A13674" t="s">
        <v>25811</v>
      </c>
      <c r="B13674" s="16" t="s">
        <v>1440</v>
      </c>
      <c r="C13674">
        <v>66.811791110000001</v>
      </c>
      <c r="D13674">
        <v>4.0756511150000003</v>
      </c>
      <c r="E13674">
        <v>5.2022055780000001</v>
      </c>
      <c r="F13674">
        <v>3.2785926820000002</v>
      </c>
      <c r="G13674">
        <v>3.8875165229999999</v>
      </c>
      <c r="H13674">
        <v>7.3445427739999998</v>
      </c>
      <c r="I13674">
        <v>26.652852240000001</v>
      </c>
      <c r="J13674">
        <v>10.848039050000001</v>
      </c>
      <c r="K13674">
        <v>17.89996992</v>
      </c>
      <c r="L13674">
        <v>29.67324327</v>
      </c>
      <c r="M13674">
        <v>29.506411490000001</v>
      </c>
      <c r="N13674">
        <v>9.1909200200000001</v>
      </c>
      <c r="O13674">
        <v>148.2533</v>
      </c>
      <c r="P13674">
        <v>6.3375657839999997</v>
      </c>
      <c r="Q13674">
        <v>219.07598859999999</v>
      </c>
    </row>
    <row r="13675" spans="1:17">
      <c r="A13675" t="s">
        <v>25812</v>
      </c>
      <c r="B13675" s="16" t="s">
        <v>25813</v>
      </c>
      <c r="C13675">
        <v>11.647993980000001</v>
      </c>
      <c r="D13675">
        <v>1.8766695819999999</v>
      </c>
      <c r="E13675">
        <v>1.4645153</v>
      </c>
      <c r="F13675">
        <v>1.225173882</v>
      </c>
      <c r="G13675">
        <v>1.2342623800000001</v>
      </c>
      <c r="H13675">
        <v>1.9317267890000001</v>
      </c>
      <c r="I13675">
        <v>18.916781539999999</v>
      </c>
      <c r="J13675">
        <v>5.2017317070000004</v>
      </c>
      <c r="K13675">
        <v>16.21260843</v>
      </c>
      <c r="L13675">
        <v>13.716129219999999</v>
      </c>
      <c r="M13675">
        <v>15.752837449999999</v>
      </c>
      <c r="N13675">
        <v>4.8623807929999998</v>
      </c>
      <c r="O13675">
        <v>26.972518139999998</v>
      </c>
      <c r="P13675">
        <v>3.0582444949999998</v>
      </c>
      <c r="Q13675">
        <v>6.7333326290000004</v>
      </c>
    </row>
    <row r="13676" spans="1:17">
      <c r="A13676" t="s">
        <v>25814</v>
      </c>
      <c r="B13676" s="16" t="s">
        <v>8668</v>
      </c>
      <c r="C13676">
        <v>24.60405145</v>
      </c>
      <c r="D13676">
        <v>5.7955972390000001</v>
      </c>
      <c r="E13676">
        <v>5.102609867</v>
      </c>
      <c r="F13676">
        <v>3.009942755</v>
      </c>
      <c r="G13676">
        <v>3.6570737179999999</v>
      </c>
      <c r="H13676">
        <v>5.3825204649999998</v>
      </c>
      <c r="I13676">
        <v>4.9960287389999998</v>
      </c>
      <c r="J13676">
        <v>4.8957474889999997</v>
      </c>
      <c r="K13676">
        <v>9.0423262700000002</v>
      </c>
      <c r="L13676">
        <v>17.3173511</v>
      </c>
      <c r="M13676">
        <v>3.5869838600000001</v>
      </c>
      <c r="N13676">
        <v>2.8794201300000002</v>
      </c>
      <c r="O13676">
        <v>12.072098909999999</v>
      </c>
      <c r="P13676">
        <v>2.476500508</v>
      </c>
      <c r="Q13676">
        <v>6.4228928099999996</v>
      </c>
    </row>
    <row r="13677" spans="1:17">
      <c r="A13677" t="s">
        <v>25815</v>
      </c>
      <c r="B13677" s="16" t="s">
        <v>2177</v>
      </c>
      <c r="C13677">
        <v>41.594899759999997</v>
      </c>
      <c r="D13677">
        <v>5.5846442510000003</v>
      </c>
      <c r="E13677">
        <v>3.127136197</v>
      </c>
      <c r="F13677">
        <v>3.8912536790000001</v>
      </c>
      <c r="G13677">
        <v>3.125545668</v>
      </c>
      <c r="H13677">
        <v>6.0607184810000003</v>
      </c>
      <c r="I13677">
        <v>14.3375007</v>
      </c>
      <c r="J13677">
        <v>13.75454377</v>
      </c>
      <c r="K13677">
        <v>15.69028793</v>
      </c>
      <c r="L13677">
        <v>24.912203399999999</v>
      </c>
      <c r="M13677">
        <v>10.839338850000001</v>
      </c>
      <c r="N13677">
        <v>8.2909863640000001</v>
      </c>
      <c r="O13677">
        <v>20.71549181</v>
      </c>
      <c r="P13677">
        <v>6.4901754570000003</v>
      </c>
      <c r="Q13677">
        <v>10.293722750000001</v>
      </c>
    </row>
    <row r="13678" spans="1:17">
      <c r="A13678" t="s">
        <v>25816</v>
      </c>
      <c r="B13678" s="16" t="s">
        <v>8420</v>
      </c>
      <c r="C13678">
        <v>44.428411830000002</v>
      </c>
      <c r="D13678">
        <v>4.6111941600000002</v>
      </c>
      <c r="E13678">
        <v>7.4621427589999998</v>
      </c>
      <c r="F13678">
        <v>4.7618687389999996</v>
      </c>
      <c r="G13678">
        <v>6.0711141199999998</v>
      </c>
      <c r="H13678">
        <v>4.8367452000000002</v>
      </c>
      <c r="I13678">
        <v>10.71344317</v>
      </c>
      <c r="J13678">
        <v>11.50832769</v>
      </c>
      <c r="K13678">
        <v>11.743821779999999</v>
      </c>
      <c r="L13678">
        <v>20.225413840000002</v>
      </c>
      <c r="M13678">
        <v>2.0145449379999998</v>
      </c>
      <c r="N13678">
        <v>5.0886585789999996</v>
      </c>
      <c r="O13678">
        <v>3.874291318</v>
      </c>
      <c r="P13678">
        <v>6.2195424279999996</v>
      </c>
      <c r="Q13678">
        <v>5.0501728979999996</v>
      </c>
    </row>
    <row r="13679" spans="1:17">
      <c r="A13679" t="e">
        <v>#N/A</v>
      </c>
      <c r="B13679" s="16" t="s">
        <v>25817</v>
      </c>
      <c r="C13679">
        <v>27.25211328</v>
      </c>
      <c r="D13679">
        <v>0</v>
      </c>
      <c r="E13679">
        <v>0.223022634</v>
      </c>
      <c r="F13679">
        <v>0</v>
      </c>
      <c r="G13679">
        <v>0.36199460700000002</v>
      </c>
      <c r="H13679">
        <v>0</v>
      </c>
      <c r="I13679">
        <v>0</v>
      </c>
      <c r="J13679">
        <v>0</v>
      </c>
      <c r="K13679">
        <v>1.901986776</v>
      </c>
      <c r="L13679">
        <v>3.9737207360000002</v>
      </c>
      <c r="M13679">
        <v>0</v>
      </c>
      <c r="N13679">
        <v>0.25841699400000001</v>
      </c>
      <c r="O13679">
        <v>4.6432496460000001</v>
      </c>
      <c r="P13679">
        <v>0</v>
      </c>
      <c r="Q13679">
        <v>2.8821508850000002</v>
      </c>
    </row>
    <row r="13680" spans="1:17">
      <c r="A13680" t="e">
        <v>#N/A</v>
      </c>
      <c r="B13680" s="16" t="s">
        <v>25818</v>
      </c>
      <c r="C13680">
        <v>84.043899139999994</v>
      </c>
      <c r="D13680">
        <v>7.3832132240000004</v>
      </c>
      <c r="E13680">
        <v>4.1623066409999998</v>
      </c>
      <c r="F13680">
        <v>3.1558658500000001</v>
      </c>
      <c r="G13680">
        <v>5.7550791669999999</v>
      </c>
      <c r="H13680">
        <v>9.4606453269999999</v>
      </c>
      <c r="I13680">
        <v>21.131528249999999</v>
      </c>
      <c r="J13680">
        <v>12.858610130000001</v>
      </c>
      <c r="K13680">
        <v>19.72059973</v>
      </c>
      <c r="L13680">
        <v>48.525869239999999</v>
      </c>
      <c r="M13680">
        <v>16.68891438</v>
      </c>
      <c r="N13680">
        <v>10.360254660000001</v>
      </c>
      <c r="O13680">
        <v>43.328850639999999</v>
      </c>
      <c r="P13680">
        <v>7.8264302050000003</v>
      </c>
      <c r="Q13680">
        <v>19.92223594</v>
      </c>
    </row>
    <row r="13681" spans="1:17">
      <c r="A13681" t="s">
        <v>25819</v>
      </c>
      <c r="B13681" s="16" t="s">
        <v>5211</v>
      </c>
      <c r="C13681">
        <v>49.688545120000001</v>
      </c>
      <c r="D13681">
        <v>2.8430422649999998</v>
      </c>
      <c r="E13681">
        <v>3.570850053</v>
      </c>
      <c r="F13681">
        <v>1.866330029</v>
      </c>
      <c r="G13681">
        <v>2.8979759459999999</v>
      </c>
      <c r="H13681">
        <v>3.62284848</v>
      </c>
      <c r="I13681">
        <v>16.475856889999999</v>
      </c>
      <c r="J13681">
        <v>8.0232750609999997</v>
      </c>
      <c r="K13681">
        <v>19.655126289999998</v>
      </c>
      <c r="L13681">
        <v>25.990138940000001</v>
      </c>
      <c r="M13681">
        <v>13.05414418</v>
      </c>
      <c r="N13681">
        <v>6.8283173149999996</v>
      </c>
      <c r="O13681">
        <v>23.323542440000001</v>
      </c>
      <c r="P13681">
        <v>3.850853109</v>
      </c>
      <c r="Q13681">
        <v>9.0483462049999996</v>
      </c>
    </row>
    <row r="13682" spans="1:17">
      <c r="A13682" t="s">
        <v>25820</v>
      </c>
      <c r="B13682" s="16" t="s">
        <v>2100</v>
      </c>
      <c r="C13682">
        <v>1.014678948</v>
      </c>
      <c r="D13682">
        <v>0.44957072300000001</v>
      </c>
      <c r="E13682">
        <v>0.86359624499999998</v>
      </c>
      <c r="F13682">
        <v>0.82870555999999995</v>
      </c>
      <c r="G13682">
        <v>0.43804015699999999</v>
      </c>
      <c r="H13682">
        <v>0.58453907699999996</v>
      </c>
      <c r="I13682">
        <v>0</v>
      </c>
      <c r="J13682">
        <v>1.1576811149999999</v>
      </c>
      <c r="K13682">
        <v>0.92061767800000005</v>
      </c>
      <c r="L13682">
        <v>0.32056633299999998</v>
      </c>
      <c r="M13682">
        <v>0</v>
      </c>
      <c r="N13682">
        <v>1.2508144450000001</v>
      </c>
      <c r="O13682">
        <v>1.1237348650000001</v>
      </c>
      <c r="P13682">
        <v>1.5223400279999999</v>
      </c>
      <c r="Q13682">
        <v>0.34876150099999997</v>
      </c>
    </row>
    <row r="13683" spans="1:17">
      <c r="A13683" t="e">
        <v>#N/A</v>
      </c>
      <c r="B13683" s="16" t="s">
        <v>25821</v>
      </c>
      <c r="C13683">
        <v>14.448081589999999</v>
      </c>
      <c r="D13683">
        <v>0.13336391</v>
      </c>
      <c r="E13683">
        <v>0.160114646</v>
      </c>
      <c r="F13683">
        <v>0.122916605</v>
      </c>
      <c r="G13683">
        <v>0.25988679799999997</v>
      </c>
      <c r="H13683">
        <v>2.890031639</v>
      </c>
      <c r="I13683">
        <v>0.87791334600000004</v>
      </c>
      <c r="J13683">
        <v>1.221059187</v>
      </c>
      <c r="K13683">
        <v>3.1406348689999999</v>
      </c>
      <c r="L13683">
        <v>4.184185051</v>
      </c>
      <c r="M13683">
        <v>9.8223748989999997</v>
      </c>
      <c r="N13683">
        <v>0.40815570499999998</v>
      </c>
      <c r="O13683">
        <v>8.3338208839999997</v>
      </c>
      <c r="P13683">
        <v>0.18063918100000001</v>
      </c>
      <c r="Q13683">
        <v>5.3798749389999996</v>
      </c>
    </row>
    <row r="13684" spans="1:17">
      <c r="A13684" t="s">
        <v>25822</v>
      </c>
      <c r="B13684" s="16" t="s">
        <v>6202</v>
      </c>
      <c r="C13684">
        <v>1.1887574320000001</v>
      </c>
      <c r="D13684">
        <v>1.7907771050000001</v>
      </c>
      <c r="E13684">
        <v>2.149979283</v>
      </c>
      <c r="F13684">
        <v>1.7799437680000001</v>
      </c>
      <c r="G13684">
        <v>1.3958778789999999</v>
      </c>
      <c r="H13684">
        <v>3.2871489399999998</v>
      </c>
      <c r="I13684">
        <v>7.6277882640000003</v>
      </c>
      <c r="J13684">
        <v>6.5704864479999996</v>
      </c>
      <c r="K13684">
        <v>1.5099825929999999</v>
      </c>
      <c r="L13684">
        <v>1.952926272</v>
      </c>
      <c r="M13684">
        <v>0</v>
      </c>
      <c r="N13684">
        <v>0.93785879800000005</v>
      </c>
      <c r="O13684">
        <v>1.0532184</v>
      </c>
      <c r="P13684">
        <v>2.2828965480000001</v>
      </c>
      <c r="Q13684">
        <v>3.2687606470000001</v>
      </c>
    </row>
    <row r="13685" spans="1:17">
      <c r="A13685" t="s">
        <v>25823</v>
      </c>
      <c r="B13685" s="16" t="s">
        <v>2540</v>
      </c>
      <c r="C13685">
        <v>4.1646728340000001</v>
      </c>
      <c r="D13685">
        <v>0.98213799300000004</v>
      </c>
      <c r="E13685">
        <v>1.3006267949999999</v>
      </c>
      <c r="F13685">
        <v>1.1154995080000001</v>
      </c>
      <c r="G13685">
        <v>0.76555853500000004</v>
      </c>
      <c r="H13685">
        <v>0.30957372100000002</v>
      </c>
      <c r="I13685">
        <v>1.5673352119999999</v>
      </c>
      <c r="J13685">
        <v>2.0096433619999998</v>
      </c>
      <c r="K13685">
        <v>1.8893027389999999</v>
      </c>
      <c r="L13685">
        <v>2.7163668959999998</v>
      </c>
      <c r="M13685">
        <v>2.0630408149999999</v>
      </c>
      <c r="N13685">
        <v>2.8650323969999998</v>
      </c>
      <c r="O13685">
        <v>4.3147178310000003</v>
      </c>
      <c r="P13685">
        <v>3.8699329580000001</v>
      </c>
      <c r="Q13685">
        <v>2.678225115</v>
      </c>
    </row>
    <row r="13686" spans="1:17">
      <c r="A13686" t="s">
        <v>25824</v>
      </c>
      <c r="B13686" s="16" t="s">
        <v>4515</v>
      </c>
      <c r="C13686">
        <v>11.086559250000001</v>
      </c>
      <c r="D13686">
        <v>33.003092379999998</v>
      </c>
      <c r="E13686">
        <v>25.727307360000001</v>
      </c>
      <c r="F13686">
        <v>50.271791319999998</v>
      </c>
      <c r="G13686">
        <v>20.939201449999999</v>
      </c>
      <c r="H13686">
        <v>42.312390739999998</v>
      </c>
      <c r="I13686">
        <v>70.733890709999997</v>
      </c>
      <c r="J13686">
        <v>54.373243180000003</v>
      </c>
      <c r="K13686">
        <v>48.408116440000001</v>
      </c>
      <c r="L13686">
        <v>10.945511529999999</v>
      </c>
      <c r="M13686">
        <v>5.3202914970000004</v>
      </c>
      <c r="N13686">
        <v>17.42493653</v>
      </c>
      <c r="O13686">
        <v>6.9064443139999998</v>
      </c>
      <c r="P13686">
        <v>62.063197580000001</v>
      </c>
      <c r="Q13686">
        <v>55.730449460000003</v>
      </c>
    </row>
    <row r="13687" spans="1:17">
      <c r="A13687" t="s">
        <v>25825</v>
      </c>
      <c r="B13687" s="16" t="s">
        <v>6333</v>
      </c>
      <c r="C13687">
        <v>20.137758550000001</v>
      </c>
      <c r="D13687">
        <v>50.604518210000002</v>
      </c>
      <c r="E13687">
        <v>30.217619169999999</v>
      </c>
      <c r="F13687">
        <v>27.4932418</v>
      </c>
      <c r="G13687">
        <v>27.455999949999999</v>
      </c>
      <c r="H13687">
        <v>16.62235141</v>
      </c>
      <c r="I13687">
        <v>18.847662209999999</v>
      </c>
      <c r="J13687">
        <v>27.662456030000001</v>
      </c>
      <c r="K13687">
        <v>58.630749549999997</v>
      </c>
      <c r="L13687">
        <v>58.30341009</v>
      </c>
      <c r="M13687">
        <v>27.693395039999999</v>
      </c>
      <c r="N13687">
        <v>28.269954039999998</v>
      </c>
      <c r="O13687">
        <v>30.62381972</v>
      </c>
      <c r="P13687">
        <v>25.027203579999998</v>
      </c>
      <c r="Q13687">
        <v>41.943266389999998</v>
      </c>
    </row>
    <row r="13688" spans="1:17">
      <c r="A13688" t="s">
        <v>25826</v>
      </c>
      <c r="B13688" s="16" t="s">
        <v>7705</v>
      </c>
      <c r="C13688">
        <v>6.1598837209999999</v>
      </c>
      <c r="D13688">
        <v>0.87103435900000004</v>
      </c>
      <c r="E13688">
        <v>0.80871362099999999</v>
      </c>
      <c r="F13688">
        <v>0.24976009099999999</v>
      </c>
      <c r="G13688">
        <v>0.52053239100000004</v>
      </c>
      <c r="H13688">
        <v>0.35234355899999997</v>
      </c>
      <c r="I13688">
        <v>0.19112934200000001</v>
      </c>
      <c r="J13688">
        <v>0.91380837699999995</v>
      </c>
      <c r="K13688">
        <v>1.1296630439999999</v>
      </c>
      <c r="L13688">
        <v>2.15311516</v>
      </c>
      <c r="M13688">
        <v>3.7736754989999999</v>
      </c>
      <c r="N13688">
        <v>0.84012176800000005</v>
      </c>
      <c r="O13688">
        <v>1.74177121</v>
      </c>
      <c r="P13688">
        <v>1.199464801</v>
      </c>
      <c r="Q13688">
        <v>1.081149586</v>
      </c>
    </row>
    <row r="13689" spans="1:17">
      <c r="A13689" t="e">
        <v>#N/A</v>
      </c>
      <c r="B13689" s="16" t="s">
        <v>25827</v>
      </c>
      <c r="C13689">
        <v>29.498166569999999</v>
      </c>
      <c r="D13689">
        <v>0.52278652599999997</v>
      </c>
      <c r="E13689">
        <v>1.1297689449999999</v>
      </c>
      <c r="F13689">
        <v>0.64244411999999995</v>
      </c>
      <c r="G13689">
        <v>0.61125375000000004</v>
      </c>
      <c r="H13689">
        <v>1.8126278440000001</v>
      </c>
      <c r="I13689">
        <v>8.6035507889999998</v>
      </c>
      <c r="J13689">
        <v>7.1798280219999997</v>
      </c>
      <c r="K13689">
        <v>5.888007633</v>
      </c>
      <c r="L13689">
        <v>8.9465483989999992</v>
      </c>
      <c r="M13689">
        <v>27.179089130000001</v>
      </c>
      <c r="N13689">
        <v>2.763585172</v>
      </c>
      <c r="O13689">
        <v>39.202293439999998</v>
      </c>
      <c r="P13689">
        <v>1.770263975</v>
      </c>
      <c r="Q13689">
        <v>8.1111960619999994</v>
      </c>
    </row>
    <row r="13690" spans="1:17">
      <c r="A13690" t="s">
        <v>25828</v>
      </c>
      <c r="B13690" s="16" t="s">
        <v>25829</v>
      </c>
      <c r="C13690">
        <v>81.057987130000001</v>
      </c>
      <c r="D13690">
        <v>8.5666699709999996</v>
      </c>
      <c r="E13690">
        <v>8.7027019600000006</v>
      </c>
      <c r="F13690">
        <v>5.634882771</v>
      </c>
      <c r="G13690">
        <v>8.4325622370000008</v>
      </c>
      <c r="H13690">
        <v>8.1872896320000006</v>
      </c>
      <c r="I13690">
        <v>32.89592949</v>
      </c>
      <c r="J13690">
        <v>21.651354640000001</v>
      </c>
      <c r="K13690">
        <v>37.221744200000003</v>
      </c>
      <c r="L13690">
        <v>46.674919869999997</v>
      </c>
      <c r="M13690">
        <v>40.920897510000003</v>
      </c>
      <c r="N13690">
        <v>25.759645070000001</v>
      </c>
      <c r="O13690">
        <v>45.296767629999998</v>
      </c>
      <c r="P13690">
        <v>19.339018209999999</v>
      </c>
      <c r="Q13690">
        <v>16.699521300000001</v>
      </c>
    </row>
    <row r="13691" spans="1:17">
      <c r="A13691" t="s">
        <v>25830</v>
      </c>
      <c r="B13691" s="16" t="s">
        <v>25831</v>
      </c>
      <c r="C13691">
        <v>0.88811684300000004</v>
      </c>
      <c r="D13691">
        <v>2.3609714099999999</v>
      </c>
      <c r="E13691">
        <v>3.5904246049999999</v>
      </c>
      <c r="F13691">
        <v>4.5938208549999997</v>
      </c>
      <c r="G13691">
        <v>1.380250403</v>
      </c>
      <c r="H13691">
        <v>11.25583419</v>
      </c>
      <c r="I13691">
        <v>0</v>
      </c>
      <c r="J13691">
        <v>15.424406530000001</v>
      </c>
      <c r="K13691">
        <v>5.6405156209999996</v>
      </c>
      <c r="L13691">
        <v>3.3669805799999999</v>
      </c>
      <c r="M13691">
        <v>1.704781576</v>
      </c>
      <c r="N13691">
        <v>3.8317960790000001</v>
      </c>
      <c r="O13691">
        <v>1.967140173</v>
      </c>
      <c r="P13691">
        <v>6.6622837769999999</v>
      </c>
      <c r="Q13691">
        <v>7.9367617380000004</v>
      </c>
    </row>
    <row r="13692" spans="1:17">
      <c r="A13692" t="s">
        <v>25832</v>
      </c>
      <c r="B13692" s="16" t="s">
        <v>7539</v>
      </c>
      <c r="C13692">
        <v>0</v>
      </c>
      <c r="D13692">
        <v>3.3227957190000001</v>
      </c>
      <c r="E13692">
        <v>2.6595314160000001</v>
      </c>
      <c r="F13692">
        <v>3.4027760570000001</v>
      </c>
      <c r="G13692">
        <v>1.381364407</v>
      </c>
      <c r="H13692">
        <v>1.9201566139999999</v>
      </c>
      <c r="I13692">
        <v>1.4582289470000001</v>
      </c>
      <c r="J13692">
        <v>3.0423000089999999</v>
      </c>
      <c r="K13692">
        <v>0.45362154300000002</v>
      </c>
      <c r="L13692">
        <v>2.5272735590000002</v>
      </c>
      <c r="M13692">
        <v>0</v>
      </c>
      <c r="N13692">
        <v>2.958342735</v>
      </c>
      <c r="O13692">
        <v>1.1074094189999999</v>
      </c>
      <c r="P13692">
        <v>3.6005368980000001</v>
      </c>
      <c r="Q13692">
        <v>1.3747789939999999</v>
      </c>
    </row>
    <row r="13693" spans="1:17">
      <c r="A13693" t="s">
        <v>25833</v>
      </c>
      <c r="B13693" s="16" t="s">
        <v>4988</v>
      </c>
      <c r="C13693">
        <v>11.438497679999999</v>
      </c>
      <c r="D13693">
        <v>0.82273059500000001</v>
      </c>
      <c r="E13693">
        <v>0.50573190199999996</v>
      </c>
      <c r="F13693">
        <v>0.80883252500000002</v>
      </c>
      <c r="G13693">
        <v>0.538694852</v>
      </c>
      <c r="H13693">
        <v>0.399364948</v>
      </c>
      <c r="I13693">
        <v>2.38299788</v>
      </c>
      <c r="J13693">
        <v>0.753279319</v>
      </c>
      <c r="K13693">
        <v>1.6847634659999999</v>
      </c>
      <c r="L13693">
        <v>2.1588643470000002</v>
      </c>
      <c r="M13693">
        <v>3.9921323970000002</v>
      </c>
      <c r="N13693">
        <v>0.51274393600000001</v>
      </c>
      <c r="O13693">
        <v>3.619396397</v>
      </c>
      <c r="P13693">
        <v>0.55718740200000005</v>
      </c>
      <c r="Q13693">
        <v>1.2254324990000001</v>
      </c>
    </row>
    <row r="13694" spans="1:17">
      <c r="A13694" t="s">
        <v>25834</v>
      </c>
      <c r="B13694" s="16" t="s">
        <v>1925</v>
      </c>
      <c r="C13694">
        <v>3.0853517519999998</v>
      </c>
      <c r="D13694">
        <v>1.264491131</v>
      </c>
      <c r="E13694">
        <v>1.0011441910000001</v>
      </c>
      <c r="F13694">
        <v>1.1549354970000001</v>
      </c>
      <c r="G13694">
        <v>0.932369373</v>
      </c>
      <c r="H13694">
        <v>0.88870901999999996</v>
      </c>
      <c r="I13694">
        <v>1.1248572189999999</v>
      </c>
      <c r="J13694">
        <v>2.4445700719999999</v>
      </c>
      <c r="K13694">
        <v>2.0995035199999998</v>
      </c>
      <c r="L13694">
        <v>2.6318292360000002</v>
      </c>
      <c r="M13694">
        <v>2.0728666539999998</v>
      </c>
      <c r="N13694">
        <v>1.9777539719999999</v>
      </c>
      <c r="O13694">
        <v>3.07526396</v>
      </c>
      <c r="P13694">
        <v>2.476517963</v>
      </c>
      <c r="Q13694">
        <v>2.9693582900000002</v>
      </c>
    </row>
    <row r="13695" spans="1:17">
      <c r="A13695" t="s">
        <v>25835</v>
      </c>
      <c r="B13695" s="16" t="s">
        <v>6268</v>
      </c>
      <c r="C13695">
        <v>9.9318885120000004</v>
      </c>
      <c r="D13695">
        <v>0.60329321800000002</v>
      </c>
      <c r="E13695">
        <v>0.81803802599999997</v>
      </c>
      <c r="F13695">
        <v>0.65415663800000001</v>
      </c>
      <c r="G13695">
        <v>0.55324233899999997</v>
      </c>
      <c r="H13695">
        <v>1.661106781</v>
      </c>
      <c r="I13695">
        <v>2.8033291939999998</v>
      </c>
      <c r="J13695">
        <v>1.5027600999999999</v>
      </c>
      <c r="K13695">
        <v>1.6714317460000001</v>
      </c>
      <c r="L13695">
        <v>2.9353331479999998</v>
      </c>
      <c r="M13695">
        <v>1.8449730790000001</v>
      </c>
      <c r="N13695">
        <v>0.69115018500000003</v>
      </c>
      <c r="O13695">
        <v>4.6126308549999999</v>
      </c>
      <c r="P13695">
        <v>0.57681215600000002</v>
      </c>
      <c r="Q13695">
        <v>2.0922984410000001</v>
      </c>
    </row>
    <row r="13696" spans="1:17">
      <c r="A13696" t="s">
        <v>25836</v>
      </c>
      <c r="B13696" s="16" t="s">
        <v>5177</v>
      </c>
      <c r="C13696">
        <v>0.58996333099999998</v>
      </c>
      <c r="D13696">
        <v>0.71883147400000003</v>
      </c>
      <c r="E13696">
        <v>1.192533887</v>
      </c>
      <c r="F13696">
        <v>1.2447354820000001</v>
      </c>
      <c r="G13696">
        <v>0.86594281299999998</v>
      </c>
      <c r="H13696">
        <v>0.226578481</v>
      </c>
      <c r="I13696">
        <v>4.3017753939999999</v>
      </c>
      <c r="J13696">
        <v>5.4970558289999998</v>
      </c>
      <c r="K13696">
        <v>5.6203709220000002</v>
      </c>
      <c r="L13696">
        <v>7.4554569989999999</v>
      </c>
      <c r="M13696">
        <v>0.56623102400000003</v>
      </c>
      <c r="N13696">
        <v>3.9271999809999998</v>
      </c>
      <c r="O13696">
        <v>1.306743115</v>
      </c>
      <c r="P13696">
        <v>2.6553959620000001</v>
      </c>
      <c r="Q13696">
        <v>2.0277990159999999</v>
      </c>
    </row>
    <row r="13697" spans="1:17">
      <c r="A13697" t="s">
        <v>25837</v>
      </c>
      <c r="B13697" s="16" t="s">
        <v>3871</v>
      </c>
      <c r="C13697">
        <v>6.2755903389999999</v>
      </c>
      <c r="D13697">
        <v>2.7356598870000002</v>
      </c>
      <c r="E13697">
        <v>1.7552646599999999</v>
      </c>
      <c r="F13697">
        <v>1.7635720930000001</v>
      </c>
      <c r="G13697">
        <v>1.8352594209999999</v>
      </c>
      <c r="H13697">
        <v>2.2935517760000002</v>
      </c>
      <c r="I13697">
        <v>4.2806882599999998</v>
      </c>
      <c r="J13697">
        <v>3.5286889659999998</v>
      </c>
      <c r="K13697">
        <v>3.9948714889999999</v>
      </c>
      <c r="L13697">
        <v>5.0525339709999999</v>
      </c>
      <c r="M13697">
        <v>2.7201294269999998</v>
      </c>
      <c r="N13697">
        <v>2.3208126249999999</v>
      </c>
      <c r="O13697">
        <v>4.1476282680000001</v>
      </c>
      <c r="P13697">
        <v>2.3994019070000001</v>
      </c>
      <c r="Q13697">
        <v>2.1570215020000001</v>
      </c>
    </row>
    <row r="13698" spans="1:17">
      <c r="A13698" t="s">
        <v>25838</v>
      </c>
      <c r="B13698" s="16" t="s">
        <v>1634</v>
      </c>
      <c r="C13698">
        <v>21.90186452</v>
      </c>
      <c r="D13698">
        <v>1.650679164</v>
      </c>
      <c r="E13698">
        <v>1.681510185</v>
      </c>
      <c r="F13698">
        <v>1.2601248110000001</v>
      </c>
      <c r="G13698">
        <v>1.5206148509999999</v>
      </c>
      <c r="H13698">
        <v>0.69373400299999999</v>
      </c>
      <c r="I13698">
        <v>3.2927750420000002</v>
      </c>
      <c r="J13698">
        <v>4.6370540460000003</v>
      </c>
      <c r="K13698">
        <v>1.8437520789999999</v>
      </c>
      <c r="L13698">
        <v>7.5614394389999999</v>
      </c>
      <c r="M13698">
        <v>13.00257135</v>
      </c>
      <c r="N13698">
        <v>2.3380450650000002</v>
      </c>
      <c r="O13698">
        <v>17.254153209999998</v>
      </c>
      <c r="P13698">
        <v>1.5244208640000001</v>
      </c>
      <c r="Q13698">
        <v>7.4504151910000003</v>
      </c>
    </row>
    <row r="13699" spans="1:17">
      <c r="A13699" t="s">
        <v>25839</v>
      </c>
      <c r="B13699" s="16" t="s">
        <v>6200</v>
      </c>
      <c r="C13699">
        <v>8.1187614420000003</v>
      </c>
      <c r="D13699">
        <v>32.973920819999996</v>
      </c>
      <c r="E13699">
        <v>16.411016790000001</v>
      </c>
      <c r="F13699">
        <v>29.027865030000001</v>
      </c>
      <c r="G13699">
        <v>14.95422018</v>
      </c>
      <c r="H13699">
        <v>29.933303850000001</v>
      </c>
      <c r="I13699">
        <v>22.890180999999998</v>
      </c>
      <c r="J13699">
        <v>23.054493650000001</v>
      </c>
      <c r="K13699">
        <v>19.15198479</v>
      </c>
      <c r="L13699">
        <v>9.5758163290000002</v>
      </c>
      <c r="M13699">
        <v>9.3506040600000002</v>
      </c>
      <c r="N13699">
        <v>15.412558539999999</v>
      </c>
      <c r="O13699">
        <v>10.78962205</v>
      </c>
      <c r="P13699">
        <v>54.732014640000003</v>
      </c>
      <c r="Q13699">
        <v>20.091953549999999</v>
      </c>
    </row>
    <row r="13700" spans="1:17">
      <c r="A13700" t="s">
        <v>25840</v>
      </c>
      <c r="B13700" s="16" t="s">
        <v>9172</v>
      </c>
      <c r="C13700">
        <v>13.674646750000001</v>
      </c>
      <c r="D13700">
        <v>73.311289380000005</v>
      </c>
      <c r="E13700">
        <v>54.895076789999997</v>
      </c>
      <c r="F13700">
        <v>115.03366149999999</v>
      </c>
      <c r="G13700">
        <v>51.320127210000003</v>
      </c>
      <c r="H13700">
        <v>61.271222649999999</v>
      </c>
      <c r="I13700">
        <v>38.554543270000003</v>
      </c>
      <c r="J13700">
        <v>87.139285090000001</v>
      </c>
      <c r="K13700">
        <v>83.540465510000004</v>
      </c>
      <c r="L13700">
        <v>10.94454504</v>
      </c>
      <c r="M13700">
        <v>13.999530829999999</v>
      </c>
      <c r="N13700">
        <v>51.020527919999999</v>
      </c>
      <c r="O13700">
        <v>30.288747690000001</v>
      </c>
      <c r="P13700">
        <v>118.7210145</v>
      </c>
      <c r="Q13700">
        <v>73.323063739999995</v>
      </c>
    </row>
    <row r="13701" spans="1:17">
      <c r="A13701" t="s">
        <v>25841</v>
      </c>
      <c r="B13701" s="16" t="s">
        <v>25842</v>
      </c>
      <c r="C13701">
        <v>5.5210472189999997</v>
      </c>
      <c r="D13701">
        <v>0.40769894000000001</v>
      </c>
      <c r="E13701">
        <v>0.15663265200000001</v>
      </c>
      <c r="F13701">
        <v>0.25050739999999999</v>
      </c>
      <c r="G13701">
        <v>0.50847014300000004</v>
      </c>
      <c r="H13701">
        <v>0</v>
      </c>
      <c r="I13701">
        <v>0</v>
      </c>
      <c r="J13701">
        <v>1.0265276990000001</v>
      </c>
      <c r="K13701">
        <v>0.50092432499999995</v>
      </c>
      <c r="L13701">
        <v>0.93027092700000003</v>
      </c>
      <c r="M13701">
        <v>0</v>
      </c>
      <c r="N13701">
        <v>1.0435716589999999</v>
      </c>
      <c r="O13701">
        <v>0.40762931400000002</v>
      </c>
      <c r="P13701">
        <v>0.60744352099999999</v>
      </c>
      <c r="Q13701">
        <v>1.0120922000000001</v>
      </c>
    </row>
    <row r="13702" spans="1:17">
      <c r="A13702" t="s">
        <v>25843</v>
      </c>
      <c r="B13702" s="16" t="s">
        <v>25844</v>
      </c>
      <c r="C13702">
        <v>17.156920759999998</v>
      </c>
      <c r="D13702">
        <v>114.2391037</v>
      </c>
      <c r="E13702">
        <v>99.311104779999994</v>
      </c>
      <c r="F13702">
        <v>125.55196340000001</v>
      </c>
      <c r="G13702">
        <v>82.955014480000003</v>
      </c>
      <c r="H13702">
        <v>73.502112109999999</v>
      </c>
      <c r="I13702">
        <v>124.3965711</v>
      </c>
      <c r="J13702">
        <v>143.67183170000001</v>
      </c>
      <c r="K13702">
        <v>121.57190079999999</v>
      </c>
      <c r="L13702">
        <v>76.190495319999997</v>
      </c>
      <c r="M13702">
        <v>17.162531900000001</v>
      </c>
      <c r="N13702">
        <v>49.32936977</v>
      </c>
      <c r="O13702">
        <v>19.536153639999998</v>
      </c>
      <c r="P13702">
        <v>86.249871200000001</v>
      </c>
      <c r="Q13702">
        <v>68.27358418</v>
      </c>
    </row>
    <row r="13703" spans="1:17">
      <c r="A13703" t="s">
        <v>25845</v>
      </c>
      <c r="B13703" s="16" t="s">
        <v>3711</v>
      </c>
      <c r="C13703">
        <v>22.87636238</v>
      </c>
      <c r="D13703">
        <v>2.976936641</v>
      </c>
      <c r="E13703">
        <v>2.178477145</v>
      </c>
      <c r="F13703">
        <v>1.273875978</v>
      </c>
      <c r="G13703">
        <v>1.395042938</v>
      </c>
      <c r="H13703">
        <v>3.1026725879999999</v>
      </c>
      <c r="I13703">
        <v>8.7485263680000003</v>
      </c>
      <c r="J13703">
        <v>4.5021679680000002</v>
      </c>
      <c r="K13703">
        <v>5.6969348230000003</v>
      </c>
      <c r="L13703">
        <v>7.7327081599999996</v>
      </c>
      <c r="M13703">
        <v>8.7517403999999992</v>
      </c>
      <c r="N13703">
        <v>1.932596744</v>
      </c>
      <c r="O13703">
        <v>11.60452679</v>
      </c>
      <c r="P13703">
        <v>2.7001411590000002</v>
      </c>
      <c r="Q13703">
        <v>4.783767579</v>
      </c>
    </row>
    <row r="13704" spans="1:17">
      <c r="A13704" t="s">
        <v>25846</v>
      </c>
      <c r="B13704" s="16" t="s">
        <v>3870</v>
      </c>
      <c r="C13704">
        <v>6.4602568859999998</v>
      </c>
      <c r="D13704">
        <v>4.7847844579999999</v>
      </c>
      <c r="E13704">
        <v>2.461944935</v>
      </c>
      <c r="F13704">
        <v>3.825902481</v>
      </c>
      <c r="G13704">
        <v>2.997041501</v>
      </c>
      <c r="H13704">
        <v>4.7400027680000001</v>
      </c>
      <c r="I13704">
        <v>7.5228339259999997</v>
      </c>
      <c r="J13704">
        <v>7.8291012279999999</v>
      </c>
      <c r="K13704">
        <v>7.4142180040000003</v>
      </c>
      <c r="L13704">
        <v>4.5084365230000003</v>
      </c>
      <c r="M13704">
        <v>4.0718924879999996</v>
      </c>
      <c r="N13704">
        <v>4.8851853350000001</v>
      </c>
      <c r="O13704">
        <v>4.3781843790000003</v>
      </c>
      <c r="P13704">
        <v>10.589344629999999</v>
      </c>
      <c r="Q13704">
        <v>4.5735555659999996</v>
      </c>
    </row>
    <row r="13705" spans="1:17">
      <c r="A13705" t="s">
        <v>25847</v>
      </c>
      <c r="B13705" s="16" t="s">
        <v>25848</v>
      </c>
      <c r="C13705">
        <v>0</v>
      </c>
      <c r="D13705">
        <v>1.5544016869999999</v>
      </c>
      <c r="E13705">
        <v>0.21327892700000001</v>
      </c>
      <c r="F13705">
        <v>0.54576563600000005</v>
      </c>
      <c r="G13705">
        <v>0</v>
      </c>
      <c r="H13705">
        <v>0</v>
      </c>
      <c r="I13705">
        <v>1.4617683379999999</v>
      </c>
      <c r="J13705">
        <v>0.25414035299999999</v>
      </c>
      <c r="K13705">
        <v>1.3641677000000001</v>
      </c>
      <c r="L13705">
        <v>1.2667038589999999</v>
      </c>
      <c r="M13705">
        <v>7.6963440099999998</v>
      </c>
      <c r="N13705">
        <v>0.123563466</v>
      </c>
      <c r="O13705">
        <v>1.1100973059999999</v>
      </c>
      <c r="P13705">
        <v>0.75193251400000005</v>
      </c>
      <c r="Q13705">
        <v>1.3781158360000001</v>
      </c>
    </row>
    <row r="13706" spans="1:17">
      <c r="A13706" t="s">
        <v>25849</v>
      </c>
      <c r="B13706" s="16" t="s">
        <v>7513</v>
      </c>
      <c r="C13706">
        <v>0.523414869</v>
      </c>
      <c r="D13706">
        <v>2.782894057</v>
      </c>
      <c r="E13706">
        <v>1.5034947940000001</v>
      </c>
      <c r="F13706">
        <v>2.279903086</v>
      </c>
      <c r="G13706">
        <v>1.807679024</v>
      </c>
      <c r="H13706">
        <v>3.4173433690000001</v>
      </c>
      <c r="I13706">
        <v>0.76330615400000001</v>
      </c>
      <c r="J13706">
        <v>1.4597770320000001</v>
      </c>
      <c r="K13706">
        <v>2.1370231639999999</v>
      </c>
      <c r="L13706">
        <v>2.315065862</v>
      </c>
      <c r="M13706">
        <v>1.0047191799999999</v>
      </c>
      <c r="N13706">
        <v>1.677581553</v>
      </c>
      <c r="O13706">
        <v>1.1593411659999999</v>
      </c>
      <c r="P13706">
        <v>3.2196816269999999</v>
      </c>
      <c r="Q13706">
        <v>2.8784979690000001</v>
      </c>
    </row>
    <row r="13707" spans="1:17">
      <c r="A13707" t="s">
        <v>25850</v>
      </c>
      <c r="B13707" s="16" t="s">
        <v>7986</v>
      </c>
      <c r="C13707">
        <v>8.3034880290000004</v>
      </c>
      <c r="D13707">
        <v>15.329171860000001</v>
      </c>
      <c r="E13707">
        <v>12.616626910000001</v>
      </c>
      <c r="F13707">
        <v>16.190828339999999</v>
      </c>
      <c r="G13707">
        <v>9.4487497529999995</v>
      </c>
      <c r="H13707">
        <v>16.680910990000001</v>
      </c>
      <c r="I13707">
        <v>12.41962994</v>
      </c>
      <c r="J13707">
        <v>25.650138170000002</v>
      </c>
      <c r="K13707">
        <v>24.30761326</v>
      </c>
      <c r="L13707">
        <v>17.937170989999998</v>
      </c>
      <c r="M13707">
        <v>3.269524385</v>
      </c>
      <c r="N13707">
        <v>10.21837373</v>
      </c>
      <c r="O13707">
        <v>9.3531278100000002</v>
      </c>
      <c r="P13707">
        <v>11.6060441</v>
      </c>
      <c r="Q13707">
        <v>12.245550339999999</v>
      </c>
    </row>
    <row r="13708" spans="1:17">
      <c r="A13708" t="s">
        <v>25851</v>
      </c>
      <c r="B13708" s="16" t="s">
        <v>25852</v>
      </c>
      <c r="C13708">
        <v>591.2366336</v>
      </c>
      <c r="D13708">
        <v>1.0969741260000001</v>
      </c>
      <c r="E13708">
        <v>1.0536081289999999</v>
      </c>
      <c r="F13708">
        <v>0.53922168299999995</v>
      </c>
      <c r="G13708">
        <v>0.68405695399999999</v>
      </c>
      <c r="H13708">
        <v>0.380347569</v>
      </c>
      <c r="I13708">
        <v>10.10968798</v>
      </c>
      <c r="J13708">
        <v>2.2598379569999998</v>
      </c>
      <c r="K13708">
        <v>12.13029695</v>
      </c>
      <c r="L13708">
        <v>45.054560279999997</v>
      </c>
      <c r="M13708">
        <v>98.852802199999999</v>
      </c>
      <c r="N13708">
        <v>3.9066204629999999</v>
      </c>
      <c r="O13708">
        <v>156.84051049999999</v>
      </c>
      <c r="P13708">
        <v>1.931582994</v>
      </c>
      <c r="Q13708">
        <v>23.147058309999998</v>
      </c>
    </row>
    <row r="13709" spans="1:17">
      <c r="A13709" t="s">
        <v>25853</v>
      </c>
      <c r="B13709" s="16" t="s">
        <v>8602</v>
      </c>
      <c r="C13709">
        <v>11.094832800000001</v>
      </c>
      <c r="D13709">
        <v>0.87391180499999999</v>
      </c>
      <c r="E13709">
        <v>0.83936399299999997</v>
      </c>
      <c r="F13709">
        <v>0.80545232899999997</v>
      </c>
      <c r="G13709">
        <v>0.68119820900000005</v>
      </c>
      <c r="H13709">
        <v>0.66282660000000004</v>
      </c>
      <c r="I13709">
        <v>6.1123733959999997</v>
      </c>
      <c r="J13709">
        <v>0.56259846400000002</v>
      </c>
      <c r="K13709">
        <v>4.6976234569999997</v>
      </c>
      <c r="L13709">
        <v>4.3619987220000001</v>
      </c>
      <c r="M13709">
        <v>16.09110252</v>
      </c>
      <c r="N13709">
        <v>0.69903725500000002</v>
      </c>
      <c r="O13709">
        <v>15.8369464</v>
      </c>
      <c r="P13709">
        <v>0.88777417300000006</v>
      </c>
      <c r="Q13709">
        <v>9.6607976979999997</v>
      </c>
    </row>
    <row r="13710" spans="1:17">
      <c r="A13710" t="s">
        <v>25854</v>
      </c>
      <c r="B13710" s="16" t="s">
        <v>7458</v>
      </c>
      <c r="C13710">
        <v>6.0931814299999996</v>
      </c>
      <c r="D13710">
        <v>1.7309760439999999</v>
      </c>
      <c r="E13710">
        <v>1.319360251</v>
      </c>
      <c r="F13710">
        <v>0.71230894199999994</v>
      </c>
      <c r="G13710">
        <v>1.1388283720000001</v>
      </c>
      <c r="H13710">
        <v>2.009748369</v>
      </c>
      <c r="I13710">
        <v>5.0178668030000004</v>
      </c>
      <c r="J13710">
        <v>4.3165480839999999</v>
      </c>
      <c r="K13710">
        <v>6.9266852190000003</v>
      </c>
      <c r="L13710">
        <v>4.3482616759999999</v>
      </c>
      <c r="M13710">
        <v>1.2384153609999999</v>
      </c>
      <c r="N13710">
        <v>1.617113534</v>
      </c>
      <c r="O13710">
        <v>3.6518944879999999</v>
      </c>
      <c r="P13710">
        <v>2.237028595</v>
      </c>
      <c r="Q13710">
        <v>2.1682419610000001</v>
      </c>
    </row>
    <row r="13711" spans="1:17">
      <c r="A13711" t="s">
        <v>25855</v>
      </c>
      <c r="B13711" s="16" t="s">
        <v>9484</v>
      </c>
      <c r="C13711">
        <v>64.142988410000001</v>
      </c>
      <c r="D13711">
        <v>366.81807889999999</v>
      </c>
      <c r="E13711">
        <v>387.40359669999998</v>
      </c>
      <c r="F13711">
        <v>438.38922239999999</v>
      </c>
      <c r="G13711">
        <v>524.57542569999998</v>
      </c>
      <c r="H13711">
        <v>626.08794809999995</v>
      </c>
      <c r="I13711">
        <v>367.53951269999999</v>
      </c>
      <c r="J13711">
        <v>499.70075750000001</v>
      </c>
      <c r="K13711">
        <v>541.89201149999997</v>
      </c>
      <c r="L13711">
        <v>409.89460680000002</v>
      </c>
      <c r="M13711">
        <v>78.625897120000005</v>
      </c>
      <c r="N13711">
        <v>208.16054940000001</v>
      </c>
      <c r="O13711">
        <v>34.347543270000003</v>
      </c>
      <c r="P13711">
        <v>411.67114409999999</v>
      </c>
      <c r="Q13711">
        <v>449.82296769999999</v>
      </c>
    </row>
    <row r="13712" spans="1:17">
      <c r="A13712" t="s">
        <v>25856</v>
      </c>
      <c r="B13712" s="16" t="s">
        <v>2130</v>
      </c>
      <c r="C13712">
        <v>47.663978960000001</v>
      </c>
      <c r="D13712">
        <v>3.2431728039999999</v>
      </c>
      <c r="E13712">
        <v>4.0566953059999999</v>
      </c>
      <c r="F13712">
        <v>2.6878845070000001</v>
      </c>
      <c r="G13712">
        <v>3.5274330169999999</v>
      </c>
      <c r="H13712">
        <v>4.3148910960000002</v>
      </c>
      <c r="I13712">
        <v>66.530343279999997</v>
      </c>
      <c r="J13712">
        <v>37.290120809999998</v>
      </c>
      <c r="K13712">
        <v>44.944433590000003</v>
      </c>
      <c r="L13712">
        <v>57.222015390000003</v>
      </c>
      <c r="M13712">
        <v>34.636720490000002</v>
      </c>
      <c r="N13712">
        <v>52.293118130000003</v>
      </c>
      <c r="O13712">
        <v>42.606504690000001</v>
      </c>
      <c r="P13712">
        <v>10.93097871</v>
      </c>
      <c r="Q13712">
        <v>24.340275080000001</v>
      </c>
    </row>
    <row r="13713" spans="1:17">
      <c r="A13713" t="s">
        <v>25857</v>
      </c>
      <c r="B13713" s="16" t="s">
        <v>25858</v>
      </c>
      <c r="C13713">
        <v>83.821522830000006</v>
      </c>
      <c r="D13713">
        <v>4.5290911940000003</v>
      </c>
      <c r="E13713">
        <v>5.4375568049999998</v>
      </c>
      <c r="F13713">
        <v>5.2874423210000003</v>
      </c>
      <c r="G13713">
        <v>6.3546181930000003</v>
      </c>
      <c r="H13713">
        <v>5.4962106659999996</v>
      </c>
      <c r="I13713">
        <v>0</v>
      </c>
      <c r="J13713">
        <v>4.1467653589999998</v>
      </c>
      <c r="K13713">
        <v>10.201993420000001</v>
      </c>
      <c r="L13713">
        <v>24.543954970000001</v>
      </c>
      <c r="M13713">
        <v>0</v>
      </c>
      <c r="N13713">
        <v>0.50404106800000004</v>
      </c>
      <c r="O13713">
        <v>58.868130409999999</v>
      </c>
      <c r="P13713">
        <v>3.987475785</v>
      </c>
      <c r="Q13713">
        <v>36.540536719999999</v>
      </c>
    </row>
    <row r="13714" spans="1:17">
      <c r="A13714" t="s">
        <v>25859</v>
      </c>
      <c r="B13714" s="16" t="s">
        <v>25860</v>
      </c>
      <c r="C13714">
        <v>15.29534563</v>
      </c>
      <c r="D13714">
        <v>7.4545486170000004</v>
      </c>
      <c r="E13714">
        <v>6.3869139449999999</v>
      </c>
      <c r="F13714">
        <v>6.9746826869999996</v>
      </c>
      <c r="G13714">
        <v>8.4519037039999994</v>
      </c>
      <c r="H13714">
        <v>12.482795919999999</v>
      </c>
      <c r="I13714">
        <v>7.8069257160000003</v>
      </c>
      <c r="J13714">
        <v>6.5925890020000004</v>
      </c>
      <c r="K13714">
        <v>7.4591342479999998</v>
      </c>
      <c r="L13714">
        <v>24.161203239999999</v>
      </c>
      <c r="M13714">
        <v>2.9360127149999999</v>
      </c>
      <c r="N13714">
        <v>3.7238367449999998</v>
      </c>
      <c r="O13714">
        <v>11.434002250000001</v>
      </c>
      <c r="P13714">
        <v>5.6795969199999998</v>
      </c>
      <c r="Q13714">
        <v>12.354553259999999</v>
      </c>
    </row>
    <row r="13715" spans="1:17">
      <c r="A13715" t="s">
        <v>25861</v>
      </c>
      <c r="B13715" s="16" t="s">
        <v>7408</v>
      </c>
      <c r="C13715">
        <v>38.272316009999997</v>
      </c>
      <c r="D13715">
        <v>10.86479213</v>
      </c>
      <c r="E13715">
        <v>10.215847569999999</v>
      </c>
      <c r="F13715">
        <v>9.6705309340000003</v>
      </c>
      <c r="G13715">
        <v>11.080811600000001</v>
      </c>
      <c r="H13715">
        <v>12.586296279999999</v>
      </c>
      <c r="I13715">
        <v>42.779031670000002</v>
      </c>
      <c r="J13715">
        <v>26.321719680000001</v>
      </c>
      <c r="K13715">
        <v>27.550837850000001</v>
      </c>
      <c r="L13715">
        <v>94.703335580000001</v>
      </c>
      <c r="M13715">
        <v>12.317567220000001</v>
      </c>
      <c r="N13715">
        <v>18.843359960000001</v>
      </c>
      <c r="O13715">
        <v>27.664955509999999</v>
      </c>
      <c r="P13715">
        <v>9.627406745</v>
      </c>
      <c r="Q13715">
        <v>17.802319879999999</v>
      </c>
    </row>
    <row r="13716" spans="1:17">
      <c r="A13716" t="s">
        <v>25862</v>
      </c>
      <c r="B13716" s="16" t="s">
        <v>25863</v>
      </c>
      <c r="C13716">
        <v>3.7373242709999999</v>
      </c>
      <c r="D13716">
        <v>1.6558849250000001</v>
      </c>
      <c r="E13716">
        <v>1.192817891</v>
      </c>
      <c r="F13716">
        <v>1.017445438</v>
      </c>
      <c r="G13716">
        <v>0.32268297499999998</v>
      </c>
      <c r="H13716">
        <v>0.71766939500000004</v>
      </c>
      <c r="I13716">
        <v>0</v>
      </c>
      <c r="J13716">
        <v>0.94756403</v>
      </c>
      <c r="K13716">
        <v>3.3908723510000001</v>
      </c>
      <c r="L13716">
        <v>5.9036424199999997</v>
      </c>
      <c r="M13716">
        <v>7.1739677200000003</v>
      </c>
      <c r="N13716">
        <v>0.23035360999999999</v>
      </c>
      <c r="O13716">
        <v>2.0695026699999999</v>
      </c>
      <c r="P13716">
        <v>0.84107564400000001</v>
      </c>
      <c r="Q13716">
        <v>5.1383142480000004</v>
      </c>
    </row>
    <row r="13717" spans="1:17">
      <c r="A13717" t="s">
        <v>25864</v>
      </c>
      <c r="B13717" s="16" t="s">
        <v>7496</v>
      </c>
      <c r="C13717">
        <v>20.99869485</v>
      </c>
      <c r="D13717">
        <v>2.1321272530000002</v>
      </c>
      <c r="E13717">
        <v>1.731354952</v>
      </c>
      <c r="F13717">
        <v>0.83368013399999996</v>
      </c>
      <c r="G13717">
        <v>1.1784765100000001</v>
      </c>
      <c r="H13717">
        <v>1.680137038</v>
      </c>
      <c r="I13717">
        <v>9.1868423680000006</v>
      </c>
      <c r="J13717">
        <v>9.8272628419999997</v>
      </c>
      <c r="K13717">
        <v>9.3672848700000007</v>
      </c>
      <c r="L13717">
        <v>7.8503434929999996</v>
      </c>
      <c r="M13717">
        <v>6.046195676</v>
      </c>
      <c r="N13717">
        <v>4.3573923209999998</v>
      </c>
      <c r="O13717">
        <v>11.6277989</v>
      </c>
      <c r="P13717">
        <v>2.5991375730000001</v>
      </c>
      <c r="Q13717">
        <v>4.4508469919999998</v>
      </c>
    </row>
    <row r="13718" spans="1:17">
      <c r="A13718" t="s">
        <v>25865</v>
      </c>
      <c r="B13718" s="16" t="s">
        <v>2435</v>
      </c>
      <c r="C13718">
        <v>85.090303169999999</v>
      </c>
      <c r="D13718">
        <v>762.59337549999998</v>
      </c>
      <c r="E13718">
        <v>716.43014909999999</v>
      </c>
      <c r="F13718">
        <v>618.27821859999995</v>
      </c>
      <c r="G13718">
        <v>623.73212650000005</v>
      </c>
      <c r="H13718">
        <v>490.21677620000003</v>
      </c>
      <c r="I13718">
        <v>359.44007379999999</v>
      </c>
      <c r="J13718">
        <v>536.33860600000003</v>
      </c>
      <c r="K13718">
        <v>476.11231959999998</v>
      </c>
      <c r="L13718">
        <v>364.76595750000001</v>
      </c>
      <c r="M13718">
        <v>75.777921039999995</v>
      </c>
      <c r="N13718">
        <v>445.32232269999997</v>
      </c>
      <c r="O13718">
        <v>54.215708220000003</v>
      </c>
      <c r="P13718">
        <v>576.37334129999999</v>
      </c>
      <c r="Q13718">
        <v>396.80180039999999</v>
      </c>
    </row>
    <row r="13719" spans="1:17">
      <c r="A13719" t="s">
        <v>25866</v>
      </c>
      <c r="B13719" s="16" t="s">
        <v>8936</v>
      </c>
      <c r="C13719">
        <v>4.3933439569999999</v>
      </c>
      <c r="D13719">
        <v>6.7723564869999997</v>
      </c>
      <c r="E13719">
        <v>2.9017656870000001</v>
      </c>
      <c r="F13719">
        <v>8.7709569510000005</v>
      </c>
      <c r="G13719">
        <v>3.034593085</v>
      </c>
      <c r="H13719">
        <v>5.5539849170000002</v>
      </c>
      <c r="I13719">
        <v>4.2712663490000002</v>
      </c>
      <c r="J13719">
        <v>6.0799925159999999</v>
      </c>
      <c r="K13719">
        <v>4.5673818070000003</v>
      </c>
      <c r="L13719">
        <v>1.7349800200000001</v>
      </c>
      <c r="M13719">
        <v>0.35138449999999999</v>
      </c>
      <c r="N13719">
        <v>3.1817592440000002</v>
      </c>
      <c r="O13719">
        <v>2.8382275099999998</v>
      </c>
      <c r="P13719">
        <v>12.55114019</v>
      </c>
      <c r="Q13719">
        <v>4.4043506990000001</v>
      </c>
    </row>
    <row r="13720" spans="1:17">
      <c r="A13720" t="s">
        <v>25867</v>
      </c>
      <c r="B13720" s="16" t="s">
        <v>5175</v>
      </c>
      <c r="C13720">
        <v>5.6721250039999997</v>
      </c>
      <c r="D13720">
        <v>5.3162391089999996</v>
      </c>
      <c r="E13720">
        <v>5.1060755289999999</v>
      </c>
      <c r="F13720">
        <v>6.4439554780000003</v>
      </c>
      <c r="G13720">
        <v>4.0685669569999998</v>
      </c>
      <c r="H13720">
        <v>5.3622376789999997</v>
      </c>
      <c r="I13720">
        <v>5.4084656300000002</v>
      </c>
      <c r="J13720">
        <v>7.2182304300000002</v>
      </c>
      <c r="K13720">
        <v>6.8287655149999997</v>
      </c>
      <c r="L13720">
        <v>2.3433686819999999</v>
      </c>
      <c r="M13720">
        <v>2.0938284020000002</v>
      </c>
      <c r="N13720">
        <v>4.3566402330000003</v>
      </c>
      <c r="O13720">
        <v>4.3489073549999997</v>
      </c>
      <c r="P13720">
        <v>7.6917174819999996</v>
      </c>
      <c r="Q13720">
        <v>7.9483722639999996</v>
      </c>
    </row>
    <row r="13721" spans="1:17">
      <c r="A13721" t="s">
        <v>25868</v>
      </c>
      <c r="B13721" s="16" t="s">
        <v>25869</v>
      </c>
      <c r="C13721">
        <v>2.8612540320000002</v>
      </c>
      <c r="D13721">
        <v>1.014181714</v>
      </c>
      <c r="E13721">
        <v>0.91320815399999999</v>
      </c>
      <c r="F13721">
        <v>0.90876910700000002</v>
      </c>
      <c r="G13721">
        <v>0.790536028</v>
      </c>
      <c r="H13721">
        <v>0.219775893</v>
      </c>
      <c r="I13721">
        <v>1.390874261</v>
      </c>
      <c r="J13721">
        <v>1.426707551</v>
      </c>
      <c r="K13721">
        <v>1.9902776170000001</v>
      </c>
      <c r="L13721">
        <v>1.8079052769999999</v>
      </c>
      <c r="M13721">
        <v>0</v>
      </c>
      <c r="N13721">
        <v>1.0111087110000001</v>
      </c>
      <c r="O13721">
        <v>2.535021285</v>
      </c>
      <c r="P13721">
        <v>1.6026408270000001</v>
      </c>
      <c r="Q13721">
        <v>1.4424066900000001</v>
      </c>
    </row>
    <row r="13722" spans="1:17">
      <c r="A13722" t="s">
        <v>25868</v>
      </c>
      <c r="B13722" s="16" t="s">
        <v>25870</v>
      </c>
      <c r="C13722">
        <v>12.84809033</v>
      </c>
      <c r="D13722">
        <v>6.9123996270000001</v>
      </c>
      <c r="E13722">
        <v>6.2485986110000002</v>
      </c>
      <c r="F13722">
        <v>8.2446995340000004</v>
      </c>
      <c r="G13722">
        <v>5.7050349999999996</v>
      </c>
      <c r="H13722">
        <v>1.409821657</v>
      </c>
      <c r="I13722">
        <v>2.6766602449999999</v>
      </c>
      <c r="J13722">
        <v>9.3071844729999995</v>
      </c>
      <c r="K13722">
        <v>6.6611803519999997</v>
      </c>
      <c r="L13722">
        <v>8.1181642879999991</v>
      </c>
      <c r="M13722">
        <v>14.09286103</v>
      </c>
      <c r="N13722">
        <v>11.76543863</v>
      </c>
      <c r="O13722">
        <v>8.1308460470000004</v>
      </c>
      <c r="P13722">
        <v>15.696340579999999</v>
      </c>
      <c r="Q13722">
        <v>11.35567449</v>
      </c>
    </row>
    <row r="13723" spans="1:17">
      <c r="A13723" t="s">
        <v>25868</v>
      </c>
      <c r="B13723" s="16" t="s">
        <v>5176</v>
      </c>
      <c r="C13723">
        <v>3.012719594</v>
      </c>
      <c r="D13723">
        <v>6.1094441149999996</v>
      </c>
      <c r="E13723">
        <v>6.1144746510000001</v>
      </c>
      <c r="F13723">
        <v>4.574079555</v>
      </c>
      <c r="G13723">
        <v>4.8022180130000001</v>
      </c>
      <c r="H13723">
        <v>13.08357219</v>
      </c>
      <c r="I13723">
        <v>14.19441039</v>
      </c>
      <c r="J13723">
        <v>11.4870869</v>
      </c>
      <c r="K13723">
        <v>6.7284650020000001</v>
      </c>
      <c r="L13723">
        <v>3.8072199040000001</v>
      </c>
      <c r="M13723">
        <v>4.0036537020000003</v>
      </c>
      <c r="N13723">
        <v>2.5711185809999999</v>
      </c>
      <c r="O13723">
        <v>5.90307636</v>
      </c>
      <c r="P13723">
        <v>2.8163290509999999</v>
      </c>
      <c r="Q13723">
        <v>5.5758783259999998</v>
      </c>
    </row>
    <row r="13724" spans="1:17">
      <c r="A13724" t="s">
        <v>25871</v>
      </c>
      <c r="B13724" s="16" t="s">
        <v>6164</v>
      </c>
      <c r="C13724">
        <v>17.137839710000002</v>
      </c>
      <c r="D13724">
        <v>112.1580489</v>
      </c>
      <c r="E13724">
        <v>97.11382433</v>
      </c>
      <c r="F13724">
        <v>123.3140939</v>
      </c>
      <c r="G13724">
        <v>81.58857691</v>
      </c>
      <c r="H13724">
        <v>73.131959129999998</v>
      </c>
      <c r="I13724">
        <v>122.18529770000001</v>
      </c>
      <c r="J13724">
        <v>141.3679515</v>
      </c>
      <c r="K13724">
        <v>119.8580542</v>
      </c>
      <c r="L13724">
        <v>75.048735730000004</v>
      </c>
      <c r="M13724">
        <v>16.90534122</v>
      </c>
      <c r="N13724">
        <v>48.384746909999997</v>
      </c>
      <c r="O13724">
        <v>19.77060908</v>
      </c>
      <c r="P13724">
        <v>84.27884976</v>
      </c>
      <c r="Q13724">
        <v>66.923211319999993</v>
      </c>
    </row>
    <row r="13725" spans="1:17">
      <c r="A13725" t="s">
        <v>25872</v>
      </c>
      <c r="B13725" s="16" t="s">
        <v>25873</v>
      </c>
      <c r="C13725">
        <v>7.5874549189999998</v>
      </c>
      <c r="D13725">
        <v>19.2100036</v>
      </c>
      <c r="E13725">
        <v>12.338829690000001</v>
      </c>
      <c r="F13725">
        <v>15.639551730000001</v>
      </c>
      <c r="G13725">
        <v>9.1714801510000008</v>
      </c>
      <c r="H13725">
        <v>9.1582902879999999</v>
      </c>
      <c r="I13725">
        <v>9.4842292159999992</v>
      </c>
      <c r="J13725">
        <v>6.0460056609999997</v>
      </c>
      <c r="K13725">
        <v>5.4089308960000002</v>
      </c>
      <c r="L13725">
        <v>5.47907601</v>
      </c>
      <c r="M13725">
        <v>2.0806389319999998</v>
      </c>
      <c r="N13725">
        <v>8.5514999110000005</v>
      </c>
      <c r="O13725">
        <v>8.4029412879999992</v>
      </c>
      <c r="P13725">
        <v>49.274670479999997</v>
      </c>
      <c r="Q13725">
        <v>15.64758295</v>
      </c>
    </row>
    <row r="13726" spans="1:17">
      <c r="A13726" t="s">
        <v>25872</v>
      </c>
      <c r="B13726" s="16" t="s">
        <v>25874</v>
      </c>
      <c r="C13726">
        <v>6.353451261</v>
      </c>
      <c r="D13726">
        <v>95.710148680000003</v>
      </c>
      <c r="E13726">
        <v>45.557691320000004</v>
      </c>
      <c r="F13726">
        <v>107.5846806</v>
      </c>
      <c r="G13726">
        <v>37.30215192</v>
      </c>
      <c r="H13726">
        <v>11.22434934</v>
      </c>
      <c r="I13726">
        <v>20.383797250000001</v>
      </c>
      <c r="J13726">
        <v>14.17555789</v>
      </c>
      <c r="K13726">
        <v>33.434001379999998</v>
      </c>
      <c r="L13726">
        <v>12.043430539999999</v>
      </c>
      <c r="M13726">
        <v>7.3174470740000004</v>
      </c>
      <c r="N13726">
        <v>41.666361049999999</v>
      </c>
      <c r="O13726">
        <v>11.258094529999999</v>
      </c>
      <c r="P13726">
        <v>156.89985780000001</v>
      </c>
      <c r="Q13726">
        <v>79.489721410000001</v>
      </c>
    </row>
    <row r="13727" spans="1:17">
      <c r="A13727" t="s">
        <v>25875</v>
      </c>
      <c r="B13727" s="16" t="s">
        <v>5174</v>
      </c>
      <c r="C13727">
        <v>5.0254571539999997</v>
      </c>
      <c r="D13727">
        <v>18.533287560000002</v>
      </c>
      <c r="E13727">
        <v>13.963739289999999</v>
      </c>
      <c r="F13727">
        <v>17.06132916</v>
      </c>
      <c r="G13727">
        <v>11.893997450000001</v>
      </c>
      <c r="H13727">
        <v>20.889984460000001</v>
      </c>
      <c r="I13727">
        <v>19.83066109</v>
      </c>
      <c r="J13727">
        <v>17.05123498</v>
      </c>
      <c r="K13727">
        <v>31.112528130000001</v>
      </c>
      <c r="L13727">
        <v>13.075067750000001</v>
      </c>
      <c r="M13727">
        <v>3.4046818889999999</v>
      </c>
      <c r="N13727">
        <v>11.15096153</v>
      </c>
      <c r="O13727">
        <v>4.9108098440000001</v>
      </c>
      <c r="P13727">
        <v>30.82438883</v>
      </c>
      <c r="Q13727">
        <v>14.428290779999999</v>
      </c>
    </row>
    <row r="13728" spans="1:17">
      <c r="A13728" t="s">
        <v>25876</v>
      </c>
      <c r="B13728" s="16" t="s">
        <v>3612</v>
      </c>
      <c r="C13728">
        <v>3.2309513879999998</v>
      </c>
      <c r="D13728">
        <v>7.3203127590000001</v>
      </c>
      <c r="E13728">
        <v>4.8903978170000002</v>
      </c>
      <c r="F13728">
        <v>5.6573693140000003</v>
      </c>
      <c r="G13728">
        <v>3.7025920609999998</v>
      </c>
      <c r="H13728">
        <v>10.208923710000001</v>
      </c>
      <c r="I13728">
        <v>4.2834178889999999</v>
      </c>
      <c r="J13728">
        <v>5.6039213050000001</v>
      </c>
      <c r="K13728">
        <v>2.8648168520000001</v>
      </c>
      <c r="L13728">
        <v>4.7325713880000002</v>
      </c>
      <c r="M13728">
        <v>1.9733513629999999</v>
      </c>
      <c r="N13728">
        <v>4.1276876680000001</v>
      </c>
      <c r="O13728">
        <v>3.252916715</v>
      </c>
      <c r="P13728">
        <v>7.7999895620000004</v>
      </c>
      <c r="Q13728">
        <v>4.1392483459999996</v>
      </c>
    </row>
    <row r="13729" spans="1:17">
      <c r="A13729" t="s">
        <v>25877</v>
      </c>
      <c r="B13729" s="16" t="s">
        <v>5178</v>
      </c>
      <c r="C13729">
        <v>4.6375556649999998</v>
      </c>
      <c r="D13729">
        <v>5.034131908</v>
      </c>
      <c r="E13729">
        <v>4.3664100169999998</v>
      </c>
      <c r="F13729">
        <v>4.1978907589999999</v>
      </c>
      <c r="G13729">
        <v>4.164259124</v>
      </c>
      <c r="H13729">
        <v>0.2671616</v>
      </c>
      <c r="I13729">
        <v>15.554987949999999</v>
      </c>
      <c r="J13729">
        <v>18.372021570000001</v>
      </c>
      <c r="K13729">
        <v>18.198094130000001</v>
      </c>
      <c r="L13729">
        <v>12.45366905</v>
      </c>
      <c r="M13729">
        <v>2.6706011219999999</v>
      </c>
      <c r="N13729">
        <v>7.0030860400000003</v>
      </c>
      <c r="O13729">
        <v>1.7975972099999999</v>
      </c>
      <c r="P13729">
        <v>6.6794912469999996</v>
      </c>
      <c r="Q13729">
        <v>3.1880051900000002</v>
      </c>
    </row>
    <row r="13730" spans="1:17">
      <c r="A13730" t="s">
        <v>25878</v>
      </c>
      <c r="B13730" s="16" t="s">
        <v>25879</v>
      </c>
      <c r="C13730">
        <v>63.491291859999997</v>
      </c>
      <c r="D13730">
        <v>3.609716492</v>
      </c>
      <c r="E13730">
        <v>2.5105976559999998</v>
      </c>
      <c r="F13730">
        <v>2.5238876129999999</v>
      </c>
      <c r="G13730">
        <v>2.23156131</v>
      </c>
      <c r="H13730">
        <v>2.3736793199999999</v>
      </c>
      <c r="I13730">
        <v>18.84587316</v>
      </c>
      <c r="J13730">
        <v>9.5446126479999993</v>
      </c>
      <c r="K13730">
        <v>16.31309474</v>
      </c>
      <c r="L13730">
        <v>25.206545089999999</v>
      </c>
      <c r="M13730">
        <v>20.492170380000001</v>
      </c>
      <c r="N13730">
        <v>10.112366789999999</v>
      </c>
      <c r="O13730">
        <v>14.934207020000001</v>
      </c>
      <c r="P13730">
        <v>5.8165816320000001</v>
      </c>
      <c r="Q13730">
        <v>11.587422950000001</v>
      </c>
    </row>
    <row r="13731" spans="1:17">
      <c r="A13731" t="e">
        <v>#N/A</v>
      </c>
      <c r="B13731" s="16" t="s">
        <v>25880</v>
      </c>
      <c r="C13731">
        <v>0</v>
      </c>
      <c r="D13731">
        <v>1.829752842</v>
      </c>
      <c r="E13731">
        <v>0.43935458999999999</v>
      </c>
      <c r="F13731">
        <v>0</v>
      </c>
      <c r="G13731">
        <v>1.4262587499999999</v>
      </c>
      <c r="H13731">
        <v>1.586049364</v>
      </c>
      <c r="I13731">
        <v>0</v>
      </c>
      <c r="J13731">
        <v>3.1411747600000002</v>
      </c>
      <c r="K13731">
        <v>1.873456974</v>
      </c>
      <c r="L13731">
        <v>7.8282298490000004</v>
      </c>
      <c r="M13731">
        <v>0</v>
      </c>
      <c r="N13731">
        <v>1.018162958</v>
      </c>
      <c r="O13731">
        <v>13.7208027</v>
      </c>
      <c r="P13731">
        <v>1.2391847819999999</v>
      </c>
      <c r="Q13731">
        <v>0</v>
      </c>
    </row>
    <row r="13732" spans="1:17">
      <c r="A13732" t="s">
        <v>25881</v>
      </c>
      <c r="B13732" s="16" t="s">
        <v>3627</v>
      </c>
      <c r="C13732">
        <v>1.592230582</v>
      </c>
      <c r="D13732">
        <v>0.76115935999999995</v>
      </c>
      <c r="E13732">
        <v>0.45468920600000001</v>
      </c>
      <c r="F13732">
        <v>0.54753760200000001</v>
      </c>
      <c r="G13732">
        <v>0.26047745</v>
      </c>
      <c r="H13732">
        <v>0.45058220599999999</v>
      </c>
      <c r="I13732">
        <v>1.4665143389999999</v>
      </c>
      <c r="J13732">
        <v>1.5085457790000001</v>
      </c>
      <c r="K13732">
        <v>1.6347128630000001</v>
      </c>
      <c r="L13732">
        <v>2.118027557</v>
      </c>
      <c r="M13732">
        <v>1.1260276039999999</v>
      </c>
      <c r="N13732">
        <v>0.74378787499999999</v>
      </c>
      <c r="O13732">
        <v>3.9907637729999998</v>
      </c>
      <c r="P13732">
        <v>0.70408226299999999</v>
      </c>
      <c r="Q13732">
        <v>1.613021944</v>
      </c>
    </row>
    <row r="13733" spans="1:17">
      <c r="A13733" t="s">
        <v>19213</v>
      </c>
      <c r="B13733" s="16" t="s">
        <v>3626</v>
      </c>
      <c r="C13733">
        <v>3.2381677889999998</v>
      </c>
      <c r="D13733">
        <v>0.83692301999999996</v>
      </c>
      <c r="E13733">
        <v>0.436368908</v>
      </c>
      <c r="F13733">
        <v>0.66116668099999998</v>
      </c>
      <c r="G13733">
        <v>0.50325387200000005</v>
      </c>
      <c r="H13733">
        <v>0.62181757599999998</v>
      </c>
      <c r="I13733">
        <v>1.416685049</v>
      </c>
      <c r="J13733">
        <v>1.4093962369999999</v>
      </c>
      <c r="K13733">
        <v>2.2034909520000001</v>
      </c>
      <c r="L13733">
        <v>2.8644855699999998</v>
      </c>
      <c r="M13733">
        <v>1.450356516</v>
      </c>
      <c r="N13733">
        <v>0.75843294100000003</v>
      </c>
      <c r="O13733">
        <v>4.1839004580000001</v>
      </c>
      <c r="P13733">
        <v>0.42105076200000002</v>
      </c>
      <c r="Q13733">
        <v>1.261411829</v>
      </c>
    </row>
    <row r="13734" spans="1:17">
      <c r="A13734" t="s">
        <v>25882</v>
      </c>
      <c r="B13734" s="16" t="s">
        <v>4832</v>
      </c>
      <c r="C13734">
        <v>7.2786839739999998</v>
      </c>
      <c r="D13734">
        <v>2.3380847070000002</v>
      </c>
      <c r="E13734">
        <v>1.76167736</v>
      </c>
      <c r="F13734">
        <v>2.5140810029999998</v>
      </c>
      <c r="G13734">
        <v>1.4925598289999999</v>
      </c>
      <c r="H13734">
        <v>1.292880072</v>
      </c>
      <c r="I13734">
        <v>5.3073236850000001</v>
      </c>
      <c r="J13734">
        <v>5.1095704580000003</v>
      </c>
      <c r="K13734">
        <v>5.3657062489999996</v>
      </c>
      <c r="L13734">
        <v>4.1391830000000001</v>
      </c>
      <c r="M13734">
        <v>2.0957658509999999</v>
      </c>
      <c r="N13734">
        <v>2.8712240279999999</v>
      </c>
      <c r="O13734">
        <v>2.6198198599999998</v>
      </c>
      <c r="P13734">
        <v>2.839286569</v>
      </c>
      <c r="Q13734">
        <v>2.6268909919999999</v>
      </c>
    </row>
    <row r="13735" spans="1:17">
      <c r="A13735" t="s">
        <v>25883</v>
      </c>
      <c r="B13735" s="16" t="s">
        <v>3751</v>
      </c>
      <c r="C13735">
        <v>2.2719705100000001</v>
      </c>
      <c r="D13735">
        <v>0.387167339</v>
      </c>
      <c r="E13735">
        <v>0.59497870799999997</v>
      </c>
      <c r="F13735">
        <v>0.38062707000000001</v>
      </c>
      <c r="G13735">
        <v>0.63375864900000001</v>
      </c>
      <c r="H13735">
        <v>1.2752830260000001</v>
      </c>
      <c r="I13735">
        <v>0.25486608300000002</v>
      </c>
      <c r="J13735">
        <v>1.1077637039999999</v>
      </c>
      <c r="K13735">
        <v>0.95139583999999999</v>
      </c>
      <c r="L13735">
        <v>1.6564176580000001</v>
      </c>
      <c r="M13735">
        <v>0.67094662100000002</v>
      </c>
      <c r="N13735">
        <v>1.0125615539999999</v>
      </c>
      <c r="O13735">
        <v>0.58065182800000004</v>
      </c>
      <c r="P13735">
        <v>0.47197050499999998</v>
      </c>
      <c r="Q13735">
        <v>1.0812639690000001</v>
      </c>
    </row>
    <row r="13736" spans="1:17">
      <c r="A13736" t="s">
        <v>25884</v>
      </c>
      <c r="B13736" s="16" t="s">
        <v>25885</v>
      </c>
      <c r="C13736">
        <v>0</v>
      </c>
      <c r="D13736">
        <v>0.56127387799999995</v>
      </c>
      <c r="E13736">
        <v>1.8867988520000001</v>
      </c>
      <c r="F13736">
        <v>0.34487031000000001</v>
      </c>
      <c r="G13736">
        <v>0.43750268399999998</v>
      </c>
      <c r="H13736">
        <v>8.7573277740000002</v>
      </c>
      <c r="I13736">
        <v>0</v>
      </c>
      <c r="J13736">
        <v>0</v>
      </c>
      <c r="K13736">
        <v>1.1493601069999999</v>
      </c>
      <c r="L13736">
        <v>8.0043249989999996</v>
      </c>
      <c r="M13736">
        <v>4.8633339449999999</v>
      </c>
      <c r="N13736">
        <v>0.31231992600000003</v>
      </c>
      <c r="O13736">
        <v>2.8058901230000002</v>
      </c>
      <c r="P13736">
        <v>3.040944251</v>
      </c>
      <c r="Q13736">
        <v>0</v>
      </c>
    </row>
    <row r="13737" spans="1:17">
      <c r="A13737" t="s">
        <v>25884</v>
      </c>
      <c r="B13737" s="16" t="s">
        <v>6289</v>
      </c>
      <c r="C13737">
        <v>13.32175264</v>
      </c>
      <c r="D13737">
        <v>13.5263987</v>
      </c>
      <c r="E13737">
        <v>6.732046135</v>
      </c>
      <c r="F13737">
        <v>10.57787697</v>
      </c>
      <c r="G13737">
        <v>6.5178491259999998</v>
      </c>
      <c r="H13737">
        <v>18.97290233</v>
      </c>
      <c r="I13737">
        <v>12.14210797</v>
      </c>
      <c r="J13737">
        <v>10.062454990000001</v>
      </c>
      <c r="K13737">
        <v>15.86395018</v>
      </c>
      <c r="L13737">
        <v>18.939265760000001</v>
      </c>
      <c r="M13737">
        <v>2.1309769709999999</v>
      </c>
      <c r="N13737">
        <v>4.1739207289999998</v>
      </c>
      <c r="O13737">
        <v>1.8441939119999999</v>
      </c>
      <c r="P13737">
        <v>6.9121194179999996</v>
      </c>
      <c r="Q13737">
        <v>7.2499265880000001</v>
      </c>
    </row>
    <row r="13738" spans="1:17">
      <c r="A13738" t="s">
        <v>25886</v>
      </c>
      <c r="B13738" s="16" t="s">
        <v>6955</v>
      </c>
      <c r="C13738">
        <v>8.4789415990000006</v>
      </c>
      <c r="D13738">
        <v>44.749390169999998</v>
      </c>
      <c r="E13738">
        <v>23.453469649999999</v>
      </c>
      <c r="F13738">
        <v>60.083655200000003</v>
      </c>
      <c r="G13738">
        <v>12.57450347</v>
      </c>
      <c r="H13738">
        <v>43.86537491</v>
      </c>
      <c r="I13738">
        <v>16.00177321</v>
      </c>
      <c r="J13738">
        <v>22.003398069999999</v>
      </c>
      <c r="K13738">
        <v>25.341446990000001</v>
      </c>
      <c r="L13738">
        <v>9.769530005</v>
      </c>
      <c r="M13738">
        <v>2.8721863519999999</v>
      </c>
      <c r="N13738">
        <v>22.072494079999998</v>
      </c>
      <c r="O13738">
        <v>4.4189380690000002</v>
      </c>
      <c r="P13738">
        <v>98.251788610000006</v>
      </c>
      <c r="Q13738">
        <v>49.715362339999999</v>
      </c>
    </row>
    <row r="13739" spans="1:17">
      <c r="A13739" t="s">
        <v>25887</v>
      </c>
      <c r="B13739" s="16" t="s">
        <v>7758</v>
      </c>
      <c r="C13739">
        <v>14.55694963</v>
      </c>
      <c r="D13739">
        <v>3.3650626990000001</v>
      </c>
      <c r="E13739">
        <v>4.3430453709999997</v>
      </c>
      <c r="F13739">
        <v>4.0060452279999996</v>
      </c>
      <c r="G13739">
        <v>3.9891528260000002</v>
      </c>
      <c r="H13739">
        <v>0.97229079799999996</v>
      </c>
      <c r="I13739">
        <v>6.9223971860000004</v>
      </c>
      <c r="J13739">
        <v>9.90894209</v>
      </c>
      <c r="K13739">
        <v>11.197673869999999</v>
      </c>
      <c r="L13739">
        <v>10.19769406</v>
      </c>
      <c r="M13739">
        <v>7.8968617849999996</v>
      </c>
      <c r="N13739">
        <v>6.8267631289999997</v>
      </c>
      <c r="O13739">
        <v>12.616830070000001</v>
      </c>
      <c r="P13739">
        <v>11.48975929</v>
      </c>
      <c r="Q13739">
        <v>5.8736247349999999</v>
      </c>
    </row>
    <row r="13740" spans="1:17">
      <c r="A13740" t="s">
        <v>25888</v>
      </c>
      <c r="B13740" s="16" t="s">
        <v>1603</v>
      </c>
      <c r="C13740">
        <v>6.6373765630000001</v>
      </c>
      <c r="D13740">
        <v>2.6897581970000002</v>
      </c>
      <c r="E13740">
        <v>2.4973114669999998</v>
      </c>
      <c r="F13740">
        <v>2.15952894</v>
      </c>
      <c r="G13740">
        <v>2.1804818209999999</v>
      </c>
      <c r="H13740">
        <v>3.481723417</v>
      </c>
      <c r="I13740">
        <v>3.0690831900000002</v>
      </c>
      <c r="J13740">
        <v>6.8134719730000004</v>
      </c>
      <c r="K13740">
        <v>2.2766431279999999</v>
      </c>
      <c r="L13740">
        <v>7.7740163149999999</v>
      </c>
      <c r="M13740">
        <v>12.430002869999999</v>
      </c>
      <c r="N13740">
        <v>2.25504536</v>
      </c>
      <c r="O13740">
        <v>9.5021892500000007</v>
      </c>
      <c r="P13740">
        <v>1.9916337150000001</v>
      </c>
      <c r="Q13740">
        <v>8.5690605210000008</v>
      </c>
    </row>
    <row r="13741" spans="1:17">
      <c r="A13741" t="s">
        <v>25889</v>
      </c>
      <c r="B13741" s="16" t="s">
        <v>2088</v>
      </c>
      <c r="C13741">
        <v>8.6888163909999996</v>
      </c>
      <c r="D13741">
        <v>5.208454873</v>
      </c>
      <c r="E13741">
        <v>6.4163170300000001</v>
      </c>
      <c r="F13741">
        <v>7.7920202620000003</v>
      </c>
      <c r="G13741">
        <v>6.0015838490000002</v>
      </c>
      <c r="H13741">
        <v>1.7666391429999999</v>
      </c>
      <c r="I13741">
        <v>5.9628569819999999</v>
      </c>
      <c r="J13741">
        <v>18.271684860000001</v>
      </c>
      <c r="K13741">
        <v>9.5064029619999992</v>
      </c>
      <c r="L13741">
        <v>3.2294677599999999</v>
      </c>
      <c r="M13741">
        <v>0.98109335799999997</v>
      </c>
      <c r="N13741">
        <v>5.3554363509999998</v>
      </c>
      <c r="O13741">
        <v>0.56603971500000005</v>
      </c>
      <c r="P13741">
        <v>18.097005490000001</v>
      </c>
      <c r="Q13741">
        <v>7.3783776059999999</v>
      </c>
    </row>
    <row r="13742" spans="1:17">
      <c r="A13742" t="s">
        <v>25890</v>
      </c>
      <c r="B13742" s="16" t="s">
        <v>6214</v>
      </c>
      <c r="C13742">
        <v>9.4479377580000001</v>
      </c>
      <c r="D13742">
        <v>2.4235136989999999</v>
      </c>
      <c r="E13742">
        <v>2.8567306260000001</v>
      </c>
      <c r="F13742">
        <v>2.5382537840000001</v>
      </c>
      <c r="G13742">
        <v>2.1037531230000002</v>
      </c>
      <c r="H13742">
        <v>7.7344971969999996</v>
      </c>
      <c r="I13742">
        <v>19.942005139999999</v>
      </c>
      <c r="J13742">
        <v>11.598959580000001</v>
      </c>
      <c r="K13742">
        <v>3.7220999479999999</v>
      </c>
      <c r="L13742">
        <v>1.885184792</v>
      </c>
      <c r="M13742">
        <v>0</v>
      </c>
      <c r="N13742">
        <v>4.8119080199999997</v>
      </c>
      <c r="O13742">
        <v>0.55070450299999996</v>
      </c>
      <c r="P13742">
        <v>5.4834486160000004</v>
      </c>
      <c r="Q13742">
        <v>3.0764921850000002</v>
      </c>
    </row>
    <row r="13743" spans="1:17">
      <c r="A13743" t="s">
        <v>25891</v>
      </c>
      <c r="B13743" s="16" t="s">
        <v>1313</v>
      </c>
      <c r="C13743">
        <v>5.6904075560000003</v>
      </c>
      <c r="D13743">
        <v>1.6532666300000001</v>
      </c>
      <c r="E13743">
        <v>1.200856232</v>
      </c>
      <c r="F13743">
        <v>0.86346115000000001</v>
      </c>
      <c r="G13743">
        <v>0.98262687800000004</v>
      </c>
      <c r="H13743">
        <v>0.68070788100000001</v>
      </c>
      <c r="I13743">
        <v>3.5370369180000001</v>
      </c>
      <c r="J13743">
        <v>2.246906123</v>
      </c>
      <c r="K13743">
        <v>3.0046407309999998</v>
      </c>
      <c r="L13743">
        <v>5.1869906390000002</v>
      </c>
      <c r="M13743">
        <v>3.0441152840000001</v>
      </c>
      <c r="N13743">
        <v>1.49493093</v>
      </c>
      <c r="O13743">
        <v>5.4755104530000001</v>
      </c>
      <c r="P13743">
        <v>1.651499936</v>
      </c>
      <c r="Q13743">
        <v>2.2444579120000001</v>
      </c>
    </row>
    <row r="13744" spans="1:17">
      <c r="A13744" t="e">
        <v>#N/A</v>
      </c>
      <c r="B13744" s="16" t="s">
        <v>25892</v>
      </c>
      <c r="C13744">
        <v>15.830682729999999</v>
      </c>
      <c r="D13744">
        <v>6.0991761420000001</v>
      </c>
      <c r="E13744">
        <v>12.521605810000001</v>
      </c>
      <c r="F13744">
        <v>6.93304279</v>
      </c>
      <c r="G13744">
        <v>10.399803390000001</v>
      </c>
      <c r="H13744">
        <v>8.3267591589999999</v>
      </c>
      <c r="I13744">
        <v>13.55059249</v>
      </c>
      <c r="J13744">
        <v>19.675969670000001</v>
      </c>
      <c r="K13744">
        <v>18.422326909999999</v>
      </c>
      <c r="L13744">
        <v>15.87391053</v>
      </c>
      <c r="M13744">
        <v>3.303014304</v>
      </c>
      <c r="N13744">
        <v>8.0180332950000004</v>
      </c>
      <c r="O13744">
        <v>7.2415347600000004</v>
      </c>
      <c r="P13744">
        <v>8.7259261769999998</v>
      </c>
      <c r="Q13744">
        <v>8.7533324169999993</v>
      </c>
    </row>
    <row r="13745" spans="1:17">
      <c r="A13745" t="s">
        <v>25893</v>
      </c>
      <c r="B13745" s="16" t="s">
        <v>6091</v>
      </c>
      <c r="C13745">
        <v>22.176634320000002</v>
      </c>
      <c r="D13745">
        <v>6.7890406729999997</v>
      </c>
      <c r="E13745">
        <v>4.0591533990000004</v>
      </c>
      <c r="F13745">
        <v>7.4872583700000002</v>
      </c>
      <c r="G13745">
        <v>4.1159475560000001</v>
      </c>
      <c r="H13745">
        <v>6.2033643180000002</v>
      </c>
      <c r="I13745">
        <v>6.8755649009999997</v>
      </c>
      <c r="J13745">
        <v>12.92773826</v>
      </c>
      <c r="K13745">
        <v>5.1490360810000002</v>
      </c>
      <c r="L13745">
        <v>5.516722938</v>
      </c>
      <c r="M13745">
        <v>0.83797403100000001</v>
      </c>
      <c r="N13745">
        <v>7.1680394300000003</v>
      </c>
      <c r="O13745">
        <v>2.7074170240000002</v>
      </c>
      <c r="P13745">
        <v>17.985208310000001</v>
      </c>
      <c r="Q13745">
        <v>7.0822916989999998</v>
      </c>
    </row>
    <row r="13746" spans="1:17">
      <c r="A13746" t="e">
        <v>#N/A</v>
      </c>
      <c r="B13746" s="16" t="s">
        <v>25894</v>
      </c>
      <c r="C13746">
        <v>966.06495519999999</v>
      </c>
      <c r="D13746">
        <v>38.228764740000003</v>
      </c>
      <c r="E13746">
        <v>29.18569776</v>
      </c>
      <c r="F13746">
        <v>19.27332359</v>
      </c>
      <c r="G13746">
        <v>23.686082809999998</v>
      </c>
      <c r="H13746">
        <v>37.385449280000003</v>
      </c>
      <c r="I13746">
        <v>113.9970479</v>
      </c>
      <c r="J13746">
        <v>56.466355800000002</v>
      </c>
      <c r="K13746">
        <v>121.7747033</v>
      </c>
      <c r="L13746">
        <v>164.02005399999999</v>
      </c>
      <c r="M13746">
        <v>203.84316849999999</v>
      </c>
      <c r="N13746">
        <v>55.453518250000002</v>
      </c>
      <c r="O13746">
        <v>328.3192075</v>
      </c>
      <c r="P13746">
        <v>44.477882370000003</v>
      </c>
      <c r="Q13746">
        <v>165.2656198</v>
      </c>
    </row>
    <row r="13747" spans="1:17">
      <c r="A13747" t="s">
        <v>25895</v>
      </c>
      <c r="B13747" s="16" t="s">
        <v>7694</v>
      </c>
      <c r="C13747">
        <v>16.405829629999999</v>
      </c>
      <c r="D13747">
        <v>2.005208594</v>
      </c>
      <c r="E13747">
        <v>5.416700423</v>
      </c>
      <c r="F13747">
        <v>3.0032062439999998</v>
      </c>
      <c r="G13747">
        <v>4.3960029970000001</v>
      </c>
      <c r="H13747">
        <v>3.2590055420000001</v>
      </c>
      <c r="I13747">
        <v>3.2999920829999998</v>
      </c>
      <c r="J13747">
        <v>2.079773243</v>
      </c>
      <c r="K13747">
        <v>7.1858623660000003</v>
      </c>
      <c r="L13747">
        <v>5.719254684</v>
      </c>
      <c r="M13747">
        <v>3.257767533</v>
      </c>
      <c r="N13747">
        <v>2.7197503680000001</v>
      </c>
      <c r="O13747">
        <v>8.7712894000000006</v>
      </c>
      <c r="P13747">
        <v>2.037016081</v>
      </c>
      <c r="Q13747">
        <v>4.6667155429999996</v>
      </c>
    </row>
    <row r="13748" spans="1:17">
      <c r="A13748" t="s">
        <v>25896</v>
      </c>
      <c r="B13748" s="16" t="s">
        <v>25897</v>
      </c>
      <c r="C13748">
        <v>116.8493265</v>
      </c>
      <c r="D13748">
        <v>3.3687310080000001</v>
      </c>
      <c r="E13748">
        <v>1.106901098</v>
      </c>
      <c r="F13748">
        <v>1.960948621</v>
      </c>
      <c r="G13748">
        <v>1.6584404070000001</v>
      </c>
      <c r="H13748">
        <v>3.381112984</v>
      </c>
      <c r="I13748">
        <v>23.342967260000002</v>
      </c>
      <c r="J13748">
        <v>34.394646109999996</v>
      </c>
      <c r="K13748">
        <v>15.24906839</v>
      </c>
      <c r="L13748">
        <v>30.847675760000001</v>
      </c>
      <c r="M13748">
        <v>6.145142892</v>
      </c>
      <c r="N13748">
        <v>9.1753057269999996</v>
      </c>
      <c r="O13748">
        <v>38.113340839999999</v>
      </c>
      <c r="P13748">
        <v>3.4822052999999999</v>
      </c>
      <c r="Q13748">
        <v>14.854806740000001</v>
      </c>
    </row>
    <row r="13749" spans="1:17">
      <c r="A13749" t="s">
        <v>25896</v>
      </c>
      <c r="B13749" s="16" t="s">
        <v>8721</v>
      </c>
      <c r="C13749">
        <v>183.4276855</v>
      </c>
      <c r="D13749">
        <v>17.87956458</v>
      </c>
      <c r="E13749">
        <v>17.172742849999999</v>
      </c>
      <c r="F13749">
        <v>14.9289694</v>
      </c>
      <c r="G13749">
        <v>18.955353949999999</v>
      </c>
      <c r="H13749">
        <v>27.37344079</v>
      </c>
      <c r="I13749">
        <v>103.52449780000001</v>
      </c>
      <c r="J13749">
        <v>18.34888656</v>
      </c>
      <c r="K13749">
        <v>70.243829779999999</v>
      </c>
      <c r="L13749">
        <v>84.772709030000001</v>
      </c>
      <c r="M13749">
        <v>243.81641350000001</v>
      </c>
      <c r="N13749">
        <v>16.315509330000001</v>
      </c>
      <c r="O13749">
        <v>151.22219870000001</v>
      </c>
      <c r="P13749">
        <v>16.91227039</v>
      </c>
      <c r="Q13749">
        <v>35.24084491</v>
      </c>
    </row>
    <row r="13750" spans="1:17">
      <c r="A13750" t="s">
        <v>25898</v>
      </c>
      <c r="B13750" s="16" t="s">
        <v>6572</v>
      </c>
      <c r="C13750">
        <v>0</v>
      </c>
      <c r="D13750">
        <v>8.1878732969999994</v>
      </c>
      <c r="E13750">
        <v>0.51994625999999999</v>
      </c>
      <c r="F13750">
        <v>1.039457479</v>
      </c>
      <c r="G13750">
        <v>0.685701322</v>
      </c>
      <c r="H13750">
        <v>0.35193403000000001</v>
      </c>
      <c r="I13750">
        <v>0</v>
      </c>
      <c r="J13750">
        <v>1.394012467</v>
      </c>
      <c r="K13750">
        <v>1.1085544220000001</v>
      </c>
      <c r="L13750">
        <v>1.1580221669999999</v>
      </c>
      <c r="M13750">
        <v>1.7590017010000001</v>
      </c>
      <c r="N13750">
        <v>0.94134888900000002</v>
      </c>
      <c r="O13750">
        <v>1.0148522710000001</v>
      </c>
      <c r="P13750">
        <v>0.733245433</v>
      </c>
      <c r="Q13750">
        <v>0.83991675200000004</v>
      </c>
    </row>
    <row r="13751" spans="1:17">
      <c r="A13751" t="s">
        <v>25899</v>
      </c>
      <c r="B13751" s="16" t="s">
        <v>25900</v>
      </c>
      <c r="C13751">
        <v>9.4650329410000005</v>
      </c>
      <c r="D13751">
        <v>0.99323133799999996</v>
      </c>
      <c r="E13751">
        <v>0.95396654000000003</v>
      </c>
      <c r="F13751">
        <v>0.67809240599999998</v>
      </c>
      <c r="G13751">
        <v>0.68818274999999995</v>
      </c>
      <c r="H13751">
        <v>0.38264158300000001</v>
      </c>
      <c r="I13751">
        <v>0</v>
      </c>
      <c r="J13751">
        <v>1.5787971249999999</v>
      </c>
      <c r="K13751">
        <v>3.1638597869999998</v>
      </c>
      <c r="L13751">
        <v>3.1476597709999998</v>
      </c>
      <c r="M13751">
        <v>0</v>
      </c>
      <c r="N13751">
        <v>1.105363887</v>
      </c>
      <c r="O13751">
        <v>2.7585047650000001</v>
      </c>
      <c r="P13751">
        <v>1.2705754709999999</v>
      </c>
      <c r="Q13751">
        <v>2.054705878</v>
      </c>
    </row>
    <row r="13752" spans="1:17">
      <c r="A13752" t="e">
        <v>#N/A</v>
      </c>
      <c r="B13752" s="16" t="s">
        <v>25901</v>
      </c>
      <c r="C13752">
        <v>0</v>
      </c>
      <c r="D13752">
        <v>0</v>
      </c>
      <c r="E13752">
        <v>0</v>
      </c>
      <c r="F13752">
        <v>0</v>
      </c>
      <c r="G13752">
        <v>0</v>
      </c>
      <c r="H13752">
        <v>0</v>
      </c>
      <c r="I13752">
        <v>3.203449762</v>
      </c>
      <c r="J13752">
        <v>0.83541881900000003</v>
      </c>
      <c r="K13752">
        <v>0</v>
      </c>
      <c r="L13752">
        <v>0</v>
      </c>
      <c r="M13752">
        <v>0</v>
      </c>
      <c r="N13752">
        <v>0.27078802099999999</v>
      </c>
      <c r="O13752">
        <v>0</v>
      </c>
      <c r="P13752">
        <v>0</v>
      </c>
      <c r="Q13752">
        <v>0</v>
      </c>
    </row>
    <row r="13753" spans="1:17">
      <c r="A13753" t="s">
        <v>25902</v>
      </c>
      <c r="B13753" s="16" t="s">
        <v>6023</v>
      </c>
      <c r="C13753">
        <v>65.840747590000007</v>
      </c>
      <c r="D13753">
        <v>0.781389114</v>
      </c>
      <c r="E13753">
        <v>0.68795736500000004</v>
      </c>
      <c r="F13753">
        <v>0.52012824599999996</v>
      </c>
      <c r="G13753">
        <v>0.812104626</v>
      </c>
      <c r="H13753">
        <v>0.90308860599999996</v>
      </c>
      <c r="I13753">
        <v>6.0010532190000001</v>
      </c>
      <c r="J13753">
        <v>3.2045199210000002</v>
      </c>
      <c r="K13753">
        <v>12.26747627</v>
      </c>
      <c r="L13753">
        <v>10.586218300000001</v>
      </c>
      <c r="M13753">
        <v>12.412751269999999</v>
      </c>
      <c r="N13753">
        <v>2.6088161200000002</v>
      </c>
      <c r="O13753">
        <v>11.718835049999999</v>
      </c>
      <c r="P13753">
        <v>1.3229730770000001</v>
      </c>
      <c r="Q13753">
        <v>10.102913239999999</v>
      </c>
    </row>
    <row r="13754" spans="1:17">
      <c r="A13754" t="s">
        <v>25903</v>
      </c>
      <c r="B13754" s="16" t="s">
        <v>25904</v>
      </c>
      <c r="C13754">
        <v>30.481438789999999</v>
      </c>
      <c r="D13754">
        <v>0.43565543899999998</v>
      </c>
      <c r="E13754">
        <v>0.62764941399999996</v>
      </c>
      <c r="F13754">
        <v>0.26768504999999998</v>
      </c>
      <c r="G13754">
        <v>0.339585417</v>
      </c>
      <c r="H13754">
        <v>0.37763080100000002</v>
      </c>
      <c r="I13754">
        <v>1.4339251310000001</v>
      </c>
      <c r="J13754">
        <v>2.4929958409999999</v>
      </c>
      <c r="K13754">
        <v>2.6763671059999998</v>
      </c>
      <c r="L13754">
        <v>3.7277285</v>
      </c>
      <c r="M13754">
        <v>0</v>
      </c>
      <c r="N13754">
        <v>0.48483950399999998</v>
      </c>
      <c r="O13754">
        <v>0</v>
      </c>
      <c r="P13754">
        <v>0.44256599400000002</v>
      </c>
      <c r="Q13754">
        <v>0</v>
      </c>
    </row>
    <row r="13755" spans="1:17">
      <c r="A13755" t="s">
        <v>25903</v>
      </c>
      <c r="B13755" s="16" t="s">
        <v>6725</v>
      </c>
      <c r="C13755">
        <v>9.4821901000000004</v>
      </c>
      <c r="D13755">
        <v>2.1559021409999999</v>
      </c>
      <c r="E13755">
        <v>1.8848444639999999</v>
      </c>
      <c r="F13755">
        <v>1.6643378630000001</v>
      </c>
      <c r="G13755">
        <v>1.9821118579999999</v>
      </c>
      <c r="H13755">
        <v>2.4916787579999999</v>
      </c>
      <c r="I13755">
        <v>6.1862389359999996</v>
      </c>
      <c r="J13755">
        <v>9.2368885180000007</v>
      </c>
      <c r="K13755">
        <v>5.7731906750000004</v>
      </c>
      <c r="L13755">
        <v>5.2030530720000003</v>
      </c>
      <c r="M13755">
        <v>1.4369609059999999</v>
      </c>
      <c r="N13755">
        <v>2.6146178679999998</v>
      </c>
      <c r="O13755">
        <v>9.1195667520000008</v>
      </c>
      <c r="P13755">
        <v>3.0698837509999999</v>
      </c>
      <c r="Q13755">
        <v>4.4599325780000001</v>
      </c>
    </row>
    <row r="13756" spans="1:17">
      <c r="A13756" t="e">
        <v>#N/A</v>
      </c>
      <c r="B13756" s="16" t="s">
        <v>25905</v>
      </c>
      <c r="C13756">
        <v>17.28729762</v>
      </c>
      <c r="D13756">
        <v>4.468001127</v>
      </c>
      <c r="E13756">
        <v>4.802247843</v>
      </c>
      <c r="F13756">
        <v>3.006787885</v>
      </c>
      <c r="G13756">
        <v>5.1411652620000003</v>
      </c>
      <c r="H13756">
        <v>9.9589146080000006</v>
      </c>
      <c r="I13756">
        <v>9.8040462480000006</v>
      </c>
      <c r="J13756">
        <v>12.905601730000001</v>
      </c>
      <c r="K13756">
        <v>4.3568766840000004</v>
      </c>
      <c r="L13756">
        <v>7.2820742779999996</v>
      </c>
      <c r="M13756">
        <v>1.8435428679999999</v>
      </c>
      <c r="N13756">
        <v>4.4988595819999997</v>
      </c>
      <c r="O13756">
        <v>5.3181405829999999</v>
      </c>
      <c r="P13756">
        <v>7.3486539430000004</v>
      </c>
      <c r="Q13756">
        <v>1.980640899</v>
      </c>
    </row>
    <row r="13757" spans="1:17">
      <c r="A13757" t="s">
        <v>25906</v>
      </c>
      <c r="B13757" s="16" t="s">
        <v>5368</v>
      </c>
      <c r="C13757">
        <v>5.9889089760000003</v>
      </c>
      <c r="D13757">
        <v>4.2109696559999996</v>
      </c>
      <c r="E13757">
        <v>1.468208907</v>
      </c>
      <c r="F13757">
        <v>1.5240832280000001</v>
      </c>
      <c r="G13757">
        <v>1.8884888870000001</v>
      </c>
      <c r="H13757">
        <v>1.900059137</v>
      </c>
      <c r="I13757">
        <v>1.5189118669999999</v>
      </c>
      <c r="J13757">
        <v>3.8951095169999999</v>
      </c>
      <c r="K13757">
        <v>3.7799888500000001</v>
      </c>
      <c r="L13757">
        <v>2.9614993119999999</v>
      </c>
      <c r="M13757">
        <v>0.99965124000000005</v>
      </c>
      <c r="N13757">
        <v>3.338239207</v>
      </c>
      <c r="O13757">
        <v>5.7674664580000004</v>
      </c>
      <c r="P13757">
        <v>2.5393130789999998</v>
      </c>
      <c r="Q13757">
        <v>4.1169689979999999</v>
      </c>
    </row>
    <row r="13758" spans="1:17">
      <c r="A13758" t="s">
        <v>22161</v>
      </c>
      <c r="B13758" s="16" t="s">
        <v>25907</v>
      </c>
      <c r="C13758">
        <v>0</v>
      </c>
      <c r="D13758">
        <v>13.11771339</v>
      </c>
      <c r="E13758">
        <v>8.5609534049999993</v>
      </c>
      <c r="F13758">
        <v>1.033343023</v>
      </c>
      <c r="G13758">
        <v>13.89553562</v>
      </c>
      <c r="H13758">
        <v>1.7493191509999999</v>
      </c>
      <c r="I13758">
        <v>0</v>
      </c>
      <c r="J13758">
        <v>12.31833239</v>
      </c>
      <c r="K13758">
        <v>4.1326256780000001</v>
      </c>
      <c r="L13758">
        <v>2.8780256799999999</v>
      </c>
      <c r="M13758">
        <v>0</v>
      </c>
      <c r="N13758">
        <v>5.2405446370000002</v>
      </c>
      <c r="O13758">
        <v>0</v>
      </c>
      <c r="P13758">
        <v>1.594539242</v>
      </c>
      <c r="Q13758">
        <v>3.1311602449999998</v>
      </c>
    </row>
    <row r="13759" spans="1:17">
      <c r="A13759" t="e">
        <v>#N/A</v>
      </c>
      <c r="B13759" s="16" t="s">
        <v>25908</v>
      </c>
      <c r="C13759">
        <v>4.2465226940000003</v>
      </c>
      <c r="D13759">
        <v>0</v>
      </c>
      <c r="E13759">
        <v>0</v>
      </c>
      <c r="F13759">
        <v>0.28901727700000002</v>
      </c>
      <c r="G13759">
        <v>0</v>
      </c>
      <c r="H13759">
        <v>0</v>
      </c>
      <c r="I13759">
        <v>0</v>
      </c>
      <c r="J13759">
        <v>0</v>
      </c>
      <c r="K13759">
        <v>0.48160847699999998</v>
      </c>
      <c r="L13759">
        <v>2.0123984190000002</v>
      </c>
      <c r="M13759">
        <v>0</v>
      </c>
      <c r="N13759">
        <v>0.13086927500000001</v>
      </c>
      <c r="O13759">
        <v>1.1757328789999999</v>
      </c>
      <c r="P13759">
        <v>0.15927825000000001</v>
      </c>
      <c r="Q13759">
        <v>0</v>
      </c>
    </row>
    <row r="13760" spans="1:17">
      <c r="A13760" t="e">
        <v>#N/A</v>
      </c>
      <c r="B13760" s="16" t="s">
        <v>25909</v>
      </c>
      <c r="C13760">
        <v>0</v>
      </c>
      <c r="D13760">
        <v>0</v>
      </c>
      <c r="E13760">
        <v>0</v>
      </c>
      <c r="F13760">
        <v>0</v>
      </c>
      <c r="G13760">
        <v>0</v>
      </c>
      <c r="H13760">
        <v>0</v>
      </c>
      <c r="I13760">
        <v>0</v>
      </c>
      <c r="J13760">
        <v>0</v>
      </c>
      <c r="K13760">
        <v>1.9720599729999999</v>
      </c>
      <c r="L13760">
        <v>0</v>
      </c>
      <c r="M13760">
        <v>0</v>
      </c>
      <c r="N13760">
        <v>0.53587524099999995</v>
      </c>
      <c r="O13760">
        <v>4.8143167379999996</v>
      </c>
      <c r="P13760">
        <v>0</v>
      </c>
      <c r="Q13760">
        <v>0</v>
      </c>
    </row>
    <row r="13761" spans="1:17">
      <c r="A13761" t="s">
        <v>25910</v>
      </c>
      <c r="B13761" s="16" t="s">
        <v>25911</v>
      </c>
      <c r="C13761">
        <v>0</v>
      </c>
      <c r="D13761">
        <v>0</v>
      </c>
      <c r="E13761">
        <v>0</v>
      </c>
      <c r="F13761">
        <v>0.68553488399999996</v>
      </c>
      <c r="G13761">
        <v>0.43483498500000001</v>
      </c>
      <c r="H13761">
        <v>0</v>
      </c>
      <c r="I13761">
        <v>0</v>
      </c>
      <c r="J13761">
        <v>0</v>
      </c>
      <c r="K13761">
        <v>0</v>
      </c>
      <c r="L13761">
        <v>0</v>
      </c>
      <c r="M13761">
        <v>0</v>
      </c>
      <c r="N13761">
        <v>0</v>
      </c>
      <c r="O13761">
        <v>0</v>
      </c>
      <c r="P13761">
        <v>0</v>
      </c>
      <c r="Q13761">
        <v>0</v>
      </c>
    </row>
    <row r="13762" spans="1:17">
      <c r="A13762" t="e">
        <v>#N/A</v>
      </c>
      <c r="B13762" s="16" t="s">
        <v>25912</v>
      </c>
      <c r="C13762">
        <v>364.86081760000002</v>
      </c>
      <c r="D13762">
        <v>19.541049770000001</v>
      </c>
      <c r="E13762">
        <v>18.34198773</v>
      </c>
      <c r="F13762">
        <v>7.0949532619999998</v>
      </c>
      <c r="G13762">
        <v>12.4624551</v>
      </c>
      <c r="H13762">
        <v>36.956490019999997</v>
      </c>
      <c r="I13762">
        <v>52.62366016</v>
      </c>
      <c r="J13762">
        <v>30.49684233</v>
      </c>
      <c r="K13762">
        <v>70.936720370000003</v>
      </c>
      <c r="L13762">
        <v>195.07239430000001</v>
      </c>
      <c r="M13762">
        <v>46.178064059999997</v>
      </c>
      <c r="N13762">
        <v>16.31037748</v>
      </c>
      <c r="O13762">
        <v>164.2944013</v>
      </c>
      <c r="P13762">
        <v>18.046380330000002</v>
      </c>
      <c r="Q13762">
        <v>30.31854839</v>
      </c>
    </row>
    <row r="13763" spans="1:17">
      <c r="A13763" t="s">
        <v>25913</v>
      </c>
      <c r="B13763" s="16" t="s">
        <v>25914</v>
      </c>
      <c r="C13763">
        <v>1.566274331</v>
      </c>
      <c r="D13763">
        <v>10.872109180000001</v>
      </c>
      <c r="E13763">
        <v>7.7761874310000003</v>
      </c>
      <c r="F13763">
        <v>4.6193437800000003</v>
      </c>
      <c r="G13763">
        <v>4.3274601769999999</v>
      </c>
      <c r="H13763">
        <v>6.8174056079999996</v>
      </c>
      <c r="I13763">
        <v>2.2841285280000001</v>
      </c>
      <c r="J13763">
        <v>3.3754722450000001</v>
      </c>
      <c r="K13763">
        <v>5.4474728700000004</v>
      </c>
      <c r="L13763">
        <v>5.278199646</v>
      </c>
      <c r="M13763">
        <v>25.054470070000001</v>
      </c>
      <c r="N13763">
        <v>1.802058333</v>
      </c>
      <c r="O13763">
        <v>1.7346147540000001</v>
      </c>
      <c r="P13763">
        <v>0.54831185100000002</v>
      </c>
      <c r="Q13763">
        <v>2.5123173639999998</v>
      </c>
    </row>
    <row r="13764" spans="1:17">
      <c r="A13764" t="e">
        <v>#N/A</v>
      </c>
      <c r="B13764" s="16" t="s">
        <v>25915</v>
      </c>
      <c r="C13764">
        <v>0</v>
      </c>
      <c r="D13764">
        <v>0</v>
      </c>
      <c r="E13764">
        <v>0</v>
      </c>
      <c r="F13764">
        <v>0.14677248200000001</v>
      </c>
      <c r="G13764">
        <v>0.18619565900000001</v>
      </c>
      <c r="H13764">
        <v>0</v>
      </c>
      <c r="I13764">
        <v>0</v>
      </c>
      <c r="J13764">
        <v>0.13669167800000001</v>
      </c>
      <c r="K13764">
        <v>0</v>
      </c>
      <c r="L13764">
        <v>0.68130808099999995</v>
      </c>
      <c r="M13764">
        <v>0</v>
      </c>
      <c r="N13764">
        <v>0</v>
      </c>
      <c r="O13764">
        <v>2.388303343</v>
      </c>
      <c r="P13764">
        <v>0.16177347</v>
      </c>
      <c r="Q13764">
        <v>0</v>
      </c>
    </row>
    <row r="13765" spans="1:17">
      <c r="A13765" t="e">
        <v>#N/A</v>
      </c>
      <c r="B13765" s="16" t="s">
        <v>25916</v>
      </c>
      <c r="C13765">
        <v>0</v>
      </c>
      <c r="D13765">
        <v>0</v>
      </c>
      <c r="E13765">
        <v>0</v>
      </c>
      <c r="F13765">
        <v>0</v>
      </c>
      <c r="G13765">
        <v>0</v>
      </c>
      <c r="H13765">
        <v>0</v>
      </c>
      <c r="I13765">
        <v>0</v>
      </c>
      <c r="J13765">
        <v>0</v>
      </c>
      <c r="K13765">
        <v>1.650622885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</row>
    <row r="13766" spans="1:17">
      <c r="A13766" t="e">
        <v>#N/A</v>
      </c>
      <c r="B13766" s="16" t="s">
        <v>25917</v>
      </c>
      <c r="C13766">
        <v>0</v>
      </c>
      <c r="D13766">
        <v>0.151972827</v>
      </c>
      <c r="E13766">
        <v>0.36491245</v>
      </c>
      <c r="F13766">
        <v>9.3378506E-2</v>
      </c>
      <c r="G13766">
        <v>0.23692005799999999</v>
      </c>
      <c r="H13766">
        <v>0</v>
      </c>
      <c r="I13766">
        <v>0</v>
      </c>
      <c r="J13766">
        <v>0.173929942</v>
      </c>
      <c r="K13766">
        <v>0</v>
      </c>
      <c r="L13766">
        <v>0.43345680199999997</v>
      </c>
      <c r="M13766">
        <v>0</v>
      </c>
      <c r="N13766">
        <v>0.25369508899999998</v>
      </c>
      <c r="O13766">
        <v>0</v>
      </c>
      <c r="P13766">
        <v>0.102922324</v>
      </c>
      <c r="Q13766">
        <v>0</v>
      </c>
    </row>
    <row r="13767" spans="1:17">
      <c r="A13767" t="s">
        <v>25918</v>
      </c>
      <c r="B13767" s="16" t="s">
        <v>25919</v>
      </c>
      <c r="C13767">
        <v>4.262349757</v>
      </c>
      <c r="D13767">
        <v>0.31475106200000003</v>
      </c>
      <c r="E13767">
        <v>5.0384700999999997E-2</v>
      </c>
      <c r="F13767">
        <v>6.4465436000000001E-2</v>
      </c>
      <c r="G13767">
        <v>0</v>
      </c>
      <c r="H13767">
        <v>0.36377279000000001</v>
      </c>
      <c r="I13767">
        <v>5.525216103</v>
      </c>
      <c r="J13767">
        <v>0.12007548799999999</v>
      </c>
      <c r="K13767">
        <v>2.148459833</v>
      </c>
      <c r="L13767">
        <v>1.196977041</v>
      </c>
      <c r="M13767">
        <v>20.908989630000001</v>
      </c>
      <c r="N13767">
        <v>0.52542813200000005</v>
      </c>
      <c r="O13767">
        <v>18.357343069999999</v>
      </c>
      <c r="P13767">
        <v>7.1054172999999998E-2</v>
      </c>
      <c r="Q13767">
        <v>7.4879734290000002</v>
      </c>
    </row>
    <row r="13768" spans="1:17">
      <c r="A13768" t="e">
        <v>#N/A</v>
      </c>
      <c r="B13768" s="16" t="s">
        <v>25920</v>
      </c>
      <c r="C13768">
        <v>106.39605880000001</v>
      </c>
      <c r="D13768">
        <v>0.174594737</v>
      </c>
      <c r="E13768">
        <v>0</v>
      </c>
      <c r="F13768">
        <v>0.10727836</v>
      </c>
      <c r="G13768">
        <v>0.13609339200000001</v>
      </c>
      <c r="H13768">
        <v>0</v>
      </c>
      <c r="I13768">
        <v>5.7466465189999996</v>
      </c>
      <c r="J13768">
        <v>9.9910138999999995E-2</v>
      </c>
      <c r="K13768">
        <v>5.3629493530000003</v>
      </c>
      <c r="L13768">
        <v>28.88278189</v>
      </c>
      <c r="M13768">
        <v>9.0769858750000001</v>
      </c>
      <c r="N13768">
        <v>0.29145886199999999</v>
      </c>
      <c r="O13768">
        <v>10.47389519</v>
      </c>
      <c r="P13768">
        <v>0.118242823</v>
      </c>
      <c r="Q13768">
        <v>0.54177836300000004</v>
      </c>
    </row>
    <row r="13769" spans="1:17">
      <c r="A13769" t="s">
        <v>25921</v>
      </c>
      <c r="B13769" s="16" t="s">
        <v>6010</v>
      </c>
      <c r="C13769">
        <v>6.4192901349999998</v>
      </c>
      <c r="D13769">
        <v>2.725668094</v>
      </c>
      <c r="E13769">
        <v>6.7439791319999998</v>
      </c>
      <c r="F13769">
        <v>3.0218590789999999</v>
      </c>
      <c r="G13769">
        <v>7.5285031169999996</v>
      </c>
      <c r="H13769">
        <v>5.9579574539999998</v>
      </c>
      <c r="I13769">
        <v>4.6806882529999996</v>
      </c>
      <c r="J13769">
        <v>9.5957734989999999</v>
      </c>
      <c r="K13769">
        <v>6.4309080070000002</v>
      </c>
      <c r="L13769">
        <v>8.9571714599999996</v>
      </c>
      <c r="M13769">
        <v>5.6476410389999998</v>
      </c>
      <c r="N13769">
        <v>3.7917338140000001</v>
      </c>
      <c r="O13769">
        <v>5.9243534990000004</v>
      </c>
      <c r="P13769">
        <v>1.8459358809999999</v>
      </c>
      <c r="Q13769">
        <v>8.64178596</v>
      </c>
    </row>
    <row r="13770" spans="1:17">
      <c r="A13770" t="s">
        <v>25922</v>
      </c>
      <c r="B13770" s="16" t="s">
        <v>5995</v>
      </c>
      <c r="C13770">
        <v>4.0540673949999997</v>
      </c>
      <c r="D13770">
        <v>10.238473040000001</v>
      </c>
      <c r="E13770">
        <v>5.8944823900000003</v>
      </c>
      <c r="F13770">
        <v>4.1203876780000002</v>
      </c>
      <c r="G13770">
        <v>2.9869293190000001</v>
      </c>
      <c r="H13770">
        <v>8.407722412</v>
      </c>
      <c r="I13770">
        <v>3.1531337970000002</v>
      </c>
      <c r="J13770">
        <v>7.6747725359999999</v>
      </c>
      <c r="K13770">
        <v>6.007813595</v>
      </c>
      <c r="L13770">
        <v>8.7094180259999998</v>
      </c>
      <c r="M13770">
        <v>3.631586408</v>
      </c>
      <c r="N13770">
        <v>3.5315861769999999</v>
      </c>
      <c r="O13770">
        <v>7.4829857679999998</v>
      </c>
      <c r="P13770">
        <v>0.93263252600000002</v>
      </c>
      <c r="Q13770">
        <v>6.1311724160000001</v>
      </c>
    </row>
    <row r="13771" spans="1:17">
      <c r="A13771" t="e">
        <v>#N/A</v>
      </c>
      <c r="B13771" s="16" t="s">
        <v>25923</v>
      </c>
      <c r="C13771">
        <v>15.13288843</v>
      </c>
      <c r="D13771">
        <v>2.3321332030000002</v>
      </c>
      <c r="E13771">
        <v>1.959946126</v>
      </c>
      <c r="F13771">
        <v>1.3434008079999999</v>
      </c>
      <c r="G13771">
        <v>0.87105553000000002</v>
      </c>
      <c r="H13771">
        <v>0.50537951000000003</v>
      </c>
      <c r="I13771">
        <v>2.558676814</v>
      </c>
      <c r="J13771">
        <v>3.5587747319999998</v>
      </c>
      <c r="K13771">
        <v>2.3878368230000002</v>
      </c>
      <c r="L13771">
        <v>4.0187407620000002</v>
      </c>
      <c r="M13771">
        <v>0.841979217</v>
      </c>
      <c r="N13771">
        <v>1.9195318649999999</v>
      </c>
      <c r="O13771">
        <v>2.428890548</v>
      </c>
      <c r="P13771">
        <v>0.36194988299999997</v>
      </c>
      <c r="Q13771">
        <v>2.4122516169999999</v>
      </c>
    </row>
    <row r="13772" spans="1:17">
      <c r="A13772" t="s">
        <v>25924</v>
      </c>
      <c r="B13772" s="16" t="s">
        <v>3094</v>
      </c>
      <c r="C13772">
        <v>57.541975520000001</v>
      </c>
      <c r="D13772">
        <v>3.2358973099999999</v>
      </c>
      <c r="E13772">
        <v>2.8725219700000002</v>
      </c>
      <c r="F13772">
        <v>1.988271592</v>
      </c>
      <c r="G13772">
        <v>2.8280586150000002</v>
      </c>
      <c r="H13772">
        <v>0.16999457300000001</v>
      </c>
      <c r="I13772">
        <v>3.2274842189999999</v>
      </c>
      <c r="J13772">
        <v>4.2084334940000003</v>
      </c>
      <c r="K13772">
        <v>5.8231781610000004</v>
      </c>
      <c r="L13772">
        <v>35.798978949999999</v>
      </c>
      <c r="M13772">
        <v>0</v>
      </c>
      <c r="N13772">
        <v>1.8006097329999999</v>
      </c>
      <c r="O13772">
        <v>36.275076820000002</v>
      </c>
      <c r="P13772">
        <v>0.92972063000000005</v>
      </c>
      <c r="Q13772">
        <v>17.648154349999999</v>
      </c>
    </row>
    <row r="13773" spans="1:17">
      <c r="A13773" t="s">
        <v>25925</v>
      </c>
      <c r="B13773" s="16" t="s">
        <v>6654</v>
      </c>
      <c r="C13773">
        <v>3.4474379019999999</v>
      </c>
      <c r="D13773">
        <v>2.1320598340000001</v>
      </c>
      <c r="E13773">
        <v>1.6351631689999999</v>
      </c>
      <c r="F13773">
        <v>2.385422948</v>
      </c>
      <c r="G13773">
        <v>1.0665935</v>
      </c>
      <c r="H13773">
        <v>0.44133547499999998</v>
      </c>
      <c r="I13773">
        <v>2.7232108579999998</v>
      </c>
      <c r="J13773">
        <v>2.0941165060000002</v>
      </c>
      <c r="K13773">
        <v>2.280730229</v>
      </c>
      <c r="L13773">
        <v>2.995148812</v>
      </c>
      <c r="M13773">
        <v>3.0330287870000001</v>
      </c>
      <c r="N13773">
        <v>2.1602761890000002</v>
      </c>
      <c r="O13773">
        <v>3.1816354100000002</v>
      </c>
      <c r="P13773">
        <v>1.293062382</v>
      </c>
      <c r="Q13773">
        <v>0.88870495999999999</v>
      </c>
    </row>
    <row r="13774" spans="1:17">
      <c r="A13774" t="s">
        <v>25926</v>
      </c>
      <c r="B13774" s="16" t="s">
        <v>5901</v>
      </c>
      <c r="C13774">
        <v>10.46829739</v>
      </c>
      <c r="D13774">
        <v>18.784534879999999</v>
      </c>
      <c r="E13774">
        <v>13.58713814</v>
      </c>
      <c r="F13774">
        <v>19.64041512</v>
      </c>
      <c r="G13774">
        <v>15.45565566</v>
      </c>
      <c r="H13774">
        <v>67.073739459999999</v>
      </c>
      <c r="I13774">
        <v>10.94072154</v>
      </c>
      <c r="J13774">
        <v>13.18222896</v>
      </c>
      <c r="K13774">
        <v>12.188946939999999</v>
      </c>
      <c r="L13774">
        <v>8.0476098999999994</v>
      </c>
      <c r="M13774">
        <v>8.0377534399999995</v>
      </c>
      <c r="N13774">
        <v>6.3662069199999998</v>
      </c>
      <c r="O13774">
        <v>6.1831528870000003</v>
      </c>
      <c r="P13774">
        <v>16.831343789999998</v>
      </c>
      <c r="Q13774">
        <v>23.387796000000002</v>
      </c>
    </row>
    <row r="13775" spans="1:17">
      <c r="A13775" t="s">
        <v>25927</v>
      </c>
      <c r="B13775" s="16" t="s">
        <v>25928</v>
      </c>
      <c r="C13775">
        <v>9.7457069500000006</v>
      </c>
      <c r="D13775">
        <v>5.721351071</v>
      </c>
      <c r="E13775">
        <v>1.2441899890000001</v>
      </c>
      <c r="F13775">
        <v>0.36480971400000001</v>
      </c>
      <c r="G13775">
        <v>2.7347144170000002</v>
      </c>
      <c r="H13775">
        <v>1.029294572</v>
      </c>
      <c r="I13775">
        <v>2.1318532929999998</v>
      </c>
      <c r="J13775">
        <v>1.328126988</v>
      </c>
      <c r="K13775">
        <v>3.4263814859999999</v>
      </c>
      <c r="L13775">
        <v>2.4631598349999999</v>
      </c>
      <c r="M13775">
        <v>4.2091509719999998</v>
      </c>
      <c r="N13775">
        <v>0.90102916600000005</v>
      </c>
      <c r="O13775">
        <v>4.5870923489999997</v>
      </c>
      <c r="P13775">
        <v>3.8381829550000002</v>
      </c>
      <c r="Q13775">
        <v>1.8423660669999999</v>
      </c>
    </row>
    <row r="13776" spans="1:17">
      <c r="A13776" t="s">
        <v>25927</v>
      </c>
      <c r="B13776" s="16" t="s">
        <v>5877</v>
      </c>
      <c r="C13776">
        <v>6.4719857999999997</v>
      </c>
      <c r="D13776">
        <v>6.1446923809999996</v>
      </c>
      <c r="E13776">
        <v>3.114827316</v>
      </c>
      <c r="F13776">
        <v>3.7336071500000001</v>
      </c>
      <c r="G13776">
        <v>1.9690885730000001</v>
      </c>
      <c r="H13776">
        <v>4.379390034</v>
      </c>
      <c r="I13776">
        <v>1.797756881</v>
      </c>
      <c r="J13776">
        <v>2.3050909310000001</v>
      </c>
      <c r="K13776">
        <v>3.6350657700000002</v>
      </c>
      <c r="L13776">
        <v>6.0366946600000002</v>
      </c>
      <c r="M13776">
        <v>1.774753955</v>
      </c>
      <c r="N13776">
        <v>3.267239343</v>
      </c>
      <c r="O13776">
        <v>3.4131350010000001</v>
      </c>
      <c r="P13776">
        <v>4.8087767680000004</v>
      </c>
      <c r="Q13776">
        <v>2.542315184</v>
      </c>
    </row>
    <row r="13777" spans="1:17">
      <c r="A13777" t="s">
        <v>25929</v>
      </c>
      <c r="B13777" s="16" t="s">
        <v>25930</v>
      </c>
      <c r="C13777">
        <v>2.4221368449999998</v>
      </c>
      <c r="D13777">
        <v>0</v>
      </c>
      <c r="E13777">
        <v>0.77305792900000003</v>
      </c>
      <c r="F13777">
        <v>0.494550092</v>
      </c>
      <c r="G13777">
        <v>0.20912884900000001</v>
      </c>
      <c r="H13777">
        <v>1.395351346</v>
      </c>
      <c r="I13777">
        <v>0</v>
      </c>
      <c r="J13777">
        <v>0.30705520600000002</v>
      </c>
      <c r="K13777">
        <v>0</v>
      </c>
      <c r="L13777">
        <v>1.530445718</v>
      </c>
      <c r="M13777">
        <v>0</v>
      </c>
      <c r="N13777">
        <v>0.29858151300000002</v>
      </c>
      <c r="O13777">
        <v>0</v>
      </c>
      <c r="P13777">
        <v>1.9986851329999999</v>
      </c>
      <c r="Q13777">
        <v>1.6650549100000001</v>
      </c>
    </row>
    <row r="13778" spans="1:17">
      <c r="A13778" t="s">
        <v>25931</v>
      </c>
      <c r="B13778" s="16" t="s">
        <v>3855</v>
      </c>
      <c r="C13778">
        <v>4.9304480899999996</v>
      </c>
      <c r="D13778">
        <v>2.7961839039999998</v>
      </c>
      <c r="E13778">
        <v>3.336073533</v>
      </c>
      <c r="F13778">
        <v>2.7516335710000002</v>
      </c>
      <c r="G13778">
        <v>1.8730714239999999</v>
      </c>
      <c r="H13778">
        <v>5.0747520230000003</v>
      </c>
      <c r="I13778">
        <v>2.7322642190000002</v>
      </c>
      <c r="J13778">
        <v>5.2752934910000002</v>
      </c>
      <c r="K13778">
        <v>4.786530473</v>
      </c>
      <c r="L13778">
        <v>3.4268755309999999</v>
      </c>
      <c r="M13778">
        <v>4.5428276969999999</v>
      </c>
      <c r="N13778">
        <v>2.406832208</v>
      </c>
      <c r="O13778">
        <v>6.1156077</v>
      </c>
      <c r="P13778">
        <v>3.1512220470000001</v>
      </c>
      <c r="Q13778">
        <v>4.0672186559999997</v>
      </c>
    </row>
    <row r="13779" spans="1:17">
      <c r="A13779" t="s">
        <v>25932</v>
      </c>
      <c r="B13779" s="16" t="s">
        <v>4632</v>
      </c>
      <c r="C13779">
        <v>44.020750839999998</v>
      </c>
      <c r="D13779">
        <v>3.181819532</v>
      </c>
      <c r="E13779">
        <v>5.0206283300000001</v>
      </c>
      <c r="F13779">
        <v>2.8690904389999998</v>
      </c>
      <c r="G13779">
        <v>3.5430998759999999</v>
      </c>
      <c r="H13779">
        <v>6.0891687399999999</v>
      </c>
      <c r="I13779">
        <v>19.585318869999998</v>
      </c>
      <c r="J13779">
        <v>17.78201911</v>
      </c>
      <c r="K13779">
        <v>8.8003398960000006</v>
      </c>
      <c r="L13779">
        <v>14.14314336</v>
      </c>
      <c r="M13779">
        <v>10.025409270000001</v>
      </c>
      <c r="N13779">
        <v>6.2083107200000001</v>
      </c>
      <c r="O13779">
        <v>16.732686220000001</v>
      </c>
      <c r="P13779">
        <v>5.5690553679999999</v>
      </c>
      <c r="Q13779">
        <v>10.386287640000001</v>
      </c>
    </row>
    <row r="13780" spans="1:17">
      <c r="A13780" t="s">
        <v>25933</v>
      </c>
      <c r="B13780" s="16" t="s">
        <v>8444</v>
      </c>
      <c r="C13780">
        <v>25.082688659999999</v>
      </c>
      <c r="D13780">
        <v>1.183029855</v>
      </c>
      <c r="E13780">
        <v>1.205126226</v>
      </c>
      <c r="F13780">
        <v>0.90312236599999995</v>
      </c>
      <c r="G13780">
        <v>0.89420611299999997</v>
      </c>
      <c r="H13780">
        <v>1.118686855</v>
      </c>
      <c r="I13780">
        <v>1.415944879</v>
      </c>
      <c r="J13780">
        <v>1.6616716010000001</v>
      </c>
      <c r="K13780">
        <v>3.5971548480000002</v>
      </c>
      <c r="L13780">
        <v>9.2024645560000007</v>
      </c>
      <c r="M13780">
        <v>4.6594245670000003</v>
      </c>
      <c r="N13780">
        <v>0.85777835400000002</v>
      </c>
      <c r="O13780">
        <v>9.3192494850000003</v>
      </c>
      <c r="P13780">
        <v>1.796623705</v>
      </c>
      <c r="Q13780">
        <v>4.3384728150000003</v>
      </c>
    </row>
    <row r="13781" spans="1:17">
      <c r="A13781" t="s">
        <v>25934</v>
      </c>
      <c r="B13781" s="16" t="s">
        <v>25935</v>
      </c>
      <c r="C13781">
        <v>2.7219106470000001</v>
      </c>
      <c r="D13781">
        <v>1.0719899479999999</v>
      </c>
      <c r="E13781">
        <v>0.86873481699999999</v>
      </c>
      <c r="F13781">
        <v>0.843928334</v>
      </c>
      <c r="G13781">
        <v>0.65280975399999996</v>
      </c>
      <c r="H13781">
        <v>0.58075773100000005</v>
      </c>
      <c r="I13781">
        <v>0.88209235500000005</v>
      </c>
      <c r="J13781">
        <v>1.974496523</v>
      </c>
      <c r="K13781">
        <v>0.960395373</v>
      </c>
      <c r="L13781">
        <v>1.624312309</v>
      </c>
      <c r="M13781">
        <v>0.87080567499999995</v>
      </c>
      <c r="N13781">
        <v>1.9759295779999999</v>
      </c>
      <c r="O13781">
        <v>2.0096378910000001</v>
      </c>
      <c r="P13781">
        <v>1.7696157640000001</v>
      </c>
      <c r="Q13781">
        <v>1.663225849</v>
      </c>
    </row>
    <row r="13782" spans="1:17">
      <c r="A13782" t="e">
        <v>#N/A</v>
      </c>
      <c r="B13782" s="16" t="s">
        <v>25936</v>
      </c>
      <c r="C13782">
        <v>47.934520679999999</v>
      </c>
      <c r="D13782">
        <v>8.1685394749999993</v>
      </c>
      <c r="E13782">
        <v>13.337550050000001</v>
      </c>
      <c r="F13782">
        <v>10.03818937</v>
      </c>
      <c r="G13782">
        <v>10.824285160000001</v>
      </c>
      <c r="H13782">
        <v>22.657848049999998</v>
      </c>
      <c r="I13782">
        <v>0</v>
      </c>
      <c r="J13782">
        <v>12.62079144</v>
      </c>
      <c r="K13782">
        <v>16.727294409999999</v>
      </c>
      <c r="L13782">
        <v>83.873891240000006</v>
      </c>
      <c r="M13782">
        <v>0</v>
      </c>
      <c r="N13782">
        <v>5.908981453</v>
      </c>
      <c r="O13782">
        <v>20.417861169999998</v>
      </c>
      <c r="P13782">
        <v>5.5320749219999996</v>
      </c>
      <c r="Q13782">
        <v>25.347487690000001</v>
      </c>
    </row>
    <row r="13783" spans="1:17">
      <c r="A13783" t="s">
        <v>25937</v>
      </c>
      <c r="B13783" s="16" t="s">
        <v>6424</v>
      </c>
      <c r="C13783">
        <v>5.3013393070000001</v>
      </c>
      <c r="D13783">
        <v>7.3988722129999998</v>
      </c>
      <c r="E13783">
        <v>5.7527815359999996</v>
      </c>
      <c r="F13783">
        <v>4.3296940020000001</v>
      </c>
      <c r="G13783">
        <v>3.8448567069999999</v>
      </c>
      <c r="H13783">
        <v>4.4792151469999997</v>
      </c>
      <c r="I13783">
        <v>4.638628153</v>
      </c>
      <c r="J13783">
        <v>10.215202469999999</v>
      </c>
      <c r="K13783">
        <v>7.6958437960000001</v>
      </c>
      <c r="L13783">
        <v>9.3791371750000003</v>
      </c>
      <c r="M13783">
        <v>1.0176167309999999</v>
      </c>
      <c r="N13783">
        <v>5.0319992149999999</v>
      </c>
      <c r="O13783">
        <v>5.2840061760000001</v>
      </c>
      <c r="P13783">
        <v>2.9428650159999998</v>
      </c>
      <c r="Q13783">
        <v>5.8308983249999997</v>
      </c>
    </row>
    <row r="13784" spans="1:17">
      <c r="A13784" t="s">
        <v>25938</v>
      </c>
      <c r="B13784" s="16" t="s">
        <v>9347</v>
      </c>
      <c r="C13784">
        <v>20.259118170000001</v>
      </c>
      <c r="D13784">
        <v>4.2809311790000004</v>
      </c>
      <c r="E13784">
        <v>3.0837718380000001</v>
      </c>
      <c r="F13784">
        <v>3.478895515</v>
      </c>
      <c r="G13784">
        <v>2.0452012260000001</v>
      </c>
      <c r="H13784">
        <v>10.653463650000001</v>
      </c>
      <c r="I13784">
        <v>2.7271632690000001</v>
      </c>
      <c r="J13784">
        <v>4.7413958640000002</v>
      </c>
      <c r="K13784">
        <v>3.1106455419999999</v>
      </c>
      <c r="L13784">
        <v>2.7571124</v>
      </c>
      <c r="M13784">
        <v>3.5896910179999999</v>
      </c>
      <c r="N13784">
        <v>2.727908303</v>
      </c>
      <c r="O13784">
        <v>5.8680162510000002</v>
      </c>
      <c r="P13784">
        <v>2.3380844949999999</v>
      </c>
      <c r="Q13784">
        <v>5.1421922210000002</v>
      </c>
    </row>
    <row r="13785" spans="1:17">
      <c r="A13785" t="s">
        <v>25939</v>
      </c>
      <c r="B13785" s="16" t="s">
        <v>8466</v>
      </c>
      <c r="C13785">
        <v>152.8005028</v>
      </c>
      <c r="D13785">
        <v>868.11607079999999</v>
      </c>
      <c r="E13785">
        <v>775.11913089999996</v>
      </c>
      <c r="F13785">
        <v>1171.621772</v>
      </c>
      <c r="G13785">
        <v>763.04843129999995</v>
      </c>
      <c r="H13785">
        <v>571.68268169999999</v>
      </c>
      <c r="I13785">
        <v>912.74114369999995</v>
      </c>
      <c r="J13785">
        <v>767.61003940000001</v>
      </c>
      <c r="K13785">
        <v>2308.515316</v>
      </c>
      <c r="L13785">
        <v>767.45645969999998</v>
      </c>
      <c r="M13785">
        <v>172.6375476</v>
      </c>
      <c r="N13785">
        <v>265.40114440000002</v>
      </c>
      <c r="O13785">
        <v>158.55149789999999</v>
      </c>
      <c r="P13785">
        <v>750.39522939999995</v>
      </c>
      <c r="Q13785">
        <v>1141.2452860000001</v>
      </c>
    </row>
    <row r="13786" spans="1:17">
      <c r="A13786" t="s">
        <v>25940</v>
      </c>
      <c r="B13786" s="16" t="s">
        <v>6392</v>
      </c>
      <c r="C13786">
        <v>0.53948312499999995</v>
      </c>
      <c r="D13786">
        <v>4.4220022969999997</v>
      </c>
      <c r="E13786">
        <v>3.271484209</v>
      </c>
      <c r="F13786">
        <v>4.7365042449999999</v>
      </c>
      <c r="G13786">
        <v>1.8631727629999999</v>
      </c>
      <c r="H13786">
        <v>1.0359564750000001</v>
      </c>
      <c r="I13786">
        <v>2.360216415</v>
      </c>
      <c r="J13786">
        <v>3.0091811329999998</v>
      </c>
      <c r="K13786">
        <v>4.7723593720000004</v>
      </c>
      <c r="L13786">
        <v>2.3861358130000001</v>
      </c>
      <c r="M13786">
        <v>3.10668883</v>
      </c>
      <c r="N13786">
        <v>2.527119034</v>
      </c>
      <c r="O13786">
        <v>5.9746582640000003</v>
      </c>
      <c r="P13786">
        <v>7.041742395</v>
      </c>
      <c r="Q13786">
        <v>3.8940098669999998</v>
      </c>
    </row>
    <row r="13787" spans="1:17">
      <c r="A13787" t="s">
        <v>25941</v>
      </c>
      <c r="B13787" s="16" t="s">
        <v>6334</v>
      </c>
      <c r="C13787">
        <v>7.6963996249999997</v>
      </c>
      <c r="D13787">
        <v>3.8034843249999999</v>
      </c>
      <c r="E13787">
        <v>7.1942739470000001</v>
      </c>
      <c r="F13787">
        <v>3.1966148749999999</v>
      </c>
      <c r="G13787">
        <v>5.2252232000000003</v>
      </c>
      <c r="H13787">
        <v>1.920034273</v>
      </c>
      <c r="I13787">
        <v>7.3866101860000004</v>
      </c>
      <c r="J13787">
        <v>14.17648161</v>
      </c>
      <c r="K13787">
        <v>7.8781879760000004</v>
      </c>
      <c r="L13787">
        <v>12.510869619999999</v>
      </c>
      <c r="M13787">
        <v>1.894050891</v>
      </c>
      <c r="N13787">
        <v>3.6733658810000001</v>
      </c>
      <c r="O13787">
        <v>3.1326033569999998</v>
      </c>
      <c r="P13787">
        <v>2.052806903</v>
      </c>
      <c r="Q13787">
        <v>4.2506905140000004</v>
      </c>
    </row>
    <row r="13788" spans="1:17">
      <c r="A13788" t="e">
        <v>#N/A</v>
      </c>
      <c r="B13788" s="16" t="s">
        <v>25942</v>
      </c>
      <c r="C13788">
        <v>14.454101619999999</v>
      </c>
      <c r="D13788">
        <v>0</v>
      </c>
      <c r="E13788">
        <v>0</v>
      </c>
      <c r="F13788">
        <v>0</v>
      </c>
      <c r="G13788">
        <v>0.35656468800000002</v>
      </c>
      <c r="H13788">
        <v>0</v>
      </c>
      <c r="I13788">
        <v>6.022485552</v>
      </c>
      <c r="J13788">
        <v>0</v>
      </c>
      <c r="K13788">
        <v>4.6836424350000003</v>
      </c>
      <c r="L13788">
        <v>13.047049749999999</v>
      </c>
      <c r="M13788">
        <v>11.8908515</v>
      </c>
      <c r="N13788">
        <v>0.509081479</v>
      </c>
      <c r="O13788">
        <v>4.5736009009999998</v>
      </c>
      <c r="P13788">
        <v>0</v>
      </c>
      <c r="Q13788">
        <v>1.419459311</v>
      </c>
    </row>
    <row r="13789" spans="1:17">
      <c r="A13789" t="s">
        <v>25943</v>
      </c>
      <c r="B13789" s="16" t="s">
        <v>8578</v>
      </c>
      <c r="C13789">
        <v>1.9490737490000001</v>
      </c>
      <c r="D13789">
        <v>2.8955000559999999</v>
      </c>
      <c r="E13789">
        <v>4.2813287349999998</v>
      </c>
      <c r="F13789">
        <v>2.6374631919999998</v>
      </c>
      <c r="G13789">
        <v>2.35597989</v>
      </c>
      <c r="H13789">
        <v>1.761298571</v>
      </c>
      <c r="I13789">
        <v>3.8455626789999999</v>
      </c>
      <c r="J13789">
        <v>7.4561477500000004</v>
      </c>
      <c r="K13789">
        <v>4.2129376709999997</v>
      </c>
      <c r="L13789">
        <v>7.0270062500000003</v>
      </c>
      <c r="M13789">
        <v>0.44015737500000002</v>
      </c>
      <c r="N13789">
        <v>2.3743944610000001</v>
      </c>
      <c r="O13789">
        <v>1.3967132120000001</v>
      </c>
      <c r="P13789">
        <v>1.9953558410000001</v>
      </c>
      <c r="Q13789">
        <v>3.783123094</v>
      </c>
    </row>
    <row r="13790" spans="1:17">
      <c r="A13790" t="s">
        <v>25944</v>
      </c>
      <c r="B13790" s="16" t="s">
        <v>25945</v>
      </c>
      <c r="C13790">
        <v>3.0144111819999999</v>
      </c>
      <c r="D13790">
        <v>0.44519533900000002</v>
      </c>
      <c r="E13790">
        <v>0.85519141600000004</v>
      </c>
      <c r="F13790">
        <v>0</v>
      </c>
      <c r="G13790">
        <v>0.34702159399999999</v>
      </c>
      <c r="H13790">
        <v>0</v>
      </c>
      <c r="I13790">
        <v>1.465324952</v>
      </c>
      <c r="J13790">
        <v>1.783310894</v>
      </c>
      <c r="K13790">
        <v>0.45582894699999998</v>
      </c>
      <c r="L13790">
        <v>0.63489293199999997</v>
      </c>
      <c r="M13790">
        <v>0</v>
      </c>
      <c r="N13790">
        <v>0.86704874799999998</v>
      </c>
      <c r="O13790">
        <v>2.2255965459999998</v>
      </c>
      <c r="P13790">
        <v>0.30150481299999998</v>
      </c>
      <c r="Q13790">
        <v>0</v>
      </c>
    </row>
    <row r="13791" spans="1:17">
      <c r="A13791" t="s">
        <v>25946</v>
      </c>
      <c r="B13791" s="16" t="s">
        <v>25947</v>
      </c>
      <c r="C13791">
        <v>86.591392189999993</v>
      </c>
      <c r="D13791">
        <v>37.627981839999997</v>
      </c>
      <c r="E13791">
        <v>70.155007089999998</v>
      </c>
      <c r="F13791">
        <v>49.867134280000002</v>
      </c>
      <c r="G13791">
        <v>44.283033770000003</v>
      </c>
      <c r="H13791">
        <v>106.16298159999999</v>
      </c>
      <c r="I13791">
        <v>9.7136863739999999</v>
      </c>
      <c r="J13791">
        <v>44.753296310000003</v>
      </c>
      <c r="K13791">
        <v>52.879833939999997</v>
      </c>
      <c r="L13791">
        <v>88.383240229999998</v>
      </c>
      <c r="M13791">
        <v>38.357585469999997</v>
      </c>
      <c r="N13791">
        <v>39.41275967</v>
      </c>
      <c r="O13791">
        <v>18.441939120000001</v>
      </c>
      <c r="P13791">
        <v>29.480605709999999</v>
      </c>
      <c r="Q13791">
        <v>45.78901003</v>
      </c>
    </row>
    <row r="13792" spans="1:17">
      <c r="A13792" t="e">
        <v>#N/A</v>
      </c>
      <c r="B13792" s="16" t="s">
        <v>25948</v>
      </c>
      <c r="C13792">
        <v>81.056566590000003</v>
      </c>
      <c r="D13792">
        <v>7.0778405080000004</v>
      </c>
      <c r="E13792">
        <v>7.742208389</v>
      </c>
      <c r="F13792">
        <v>3.8657096019999999</v>
      </c>
      <c r="G13792">
        <v>5.210544144</v>
      </c>
      <c r="H13792">
        <v>6.1351479680000001</v>
      </c>
      <c r="I13792">
        <v>24.158967830000002</v>
      </c>
      <c r="J13792">
        <v>11.625646789999999</v>
      </c>
      <c r="K13792">
        <v>21.472286230000002</v>
      </c>
      <c r="L13792">
        <v>59.814554719999997</v>
      </c>
      <c r="M13792">
        <v>27.256966179999999</v>
      </c>
      <c r="N13792">
        <v>8.8979857370000008</v>
      </c>
      <c r="O13792">
        <v>47.832788790000002</v>
      </c>
      <c r="P13792">
        <v>7.9890136409999997</v>
      </c>
      <c r="Q13792">
        <v>27.250364990000001</v>
      </c>
    </row>
    <row r="13793" spans="1:17">
      <c r="A13793" t="s">
        <v>25949</v>
      </c>
      <c r="B13793" s="16" t="s">
        <v>25950</v>
      </c>
      <c r="C13793">
        <v>48.904855099999999</v>
      </c>
      <c r="D13793">
        <v>9.6302781179999997</v>
      </c>
      <c r="E13793">
        <v>5.202883301</v>
      </c>
      <c r="F13793">
        <v>6.6569045280000001</v>
      </c>
      <c r="G13793">
        <v>3.7533124999999998</v>
      </c>
      <c r="H13793">
        <v>2.0869070569999999</v>
      </c>
      <c r="I13793">
        <v>71.318907850000002</v>
      </c>
      <c r="J13793">
        <v>22.043331649999999</v>
      </c>
      <c r="K13793">
        <v>17.25552476</v>
      </c>
      <c r="L13793">
        <v>48.068078020000002</v>
      </c>
      <c r="M13793">
        <v>0</v>
      </c>
      <c r="N13793">
        <v>6.6984405139999996</v>
      </c>
      <c r="O13793">
        <v>42.12527146</v>
      </c>
      <c r="P13793">
        <v>4.8915188780000003</v>
      </c>
      <c r="Q13793">
        <v>14.941676960000001</v>
      </c>
    </row>
    <row r="13794" spans="1:17">
      <c r="A13794" t="s">
        <v>25949</v>
      </c>
      <c r="B13794" s="16" t="s">
        <v>1372</v>
      </c>
      <c r="C13794">
        <v>11.1517459</v>
      </c>
      <c r="D13794">
        <v>42.476405270000001</v>
      </c>
      <c r="E13794">
        <v>34.329361249999998</v>
      </c>
      <c r="F13794">
        <v>24.042687709999999</v>
      </c>
      <c r="G13794">
        <v>31.80507317</v>
      </c>
      <c r="H13794">
        <v>43.381489559999999</v>
      </c>
      <c r="I13794">
        <v>15.738202660000001</v>
      </c>
      <c r="J13794">
        <v>15.18599296</v>
      </c>
      <c r="K13794">
        <v>18.1144359</v>
      </c>
      <c r="L13794">
        <v>28.41256478</v>
      </c>
      <c r="M13794">
        <v>3.4526281929999998</v>
      </c>
      <c r="N13794">
        <v>8.2925293189999998</v>
      </c>
      <c r="O13794">
        <v>12.748713309999999</v>
      </c>
      <c r="P13794">
        <v>8.4735196360000007</v>
      </c>
      <c r="Q13794">
        <v>29.67510755</v>
      </c>
    </row>
    <row r="13795" spans="1:17">
      <c r="A13795" t="s">
        <v>25951</v>
      </c>
      <c r="B13795" s="16" t="s">
        <v>25952</v>
      </c>
      <c r="C13795">
        <v>3.0310042720000001</v>
      </c>
      <c r="D13795">
        <v>1.8465395659999999</v>
      </c>
      <c r="E13795">
        <v>0.64492416900000005</v>
      </c>
      <c r="F13795">
        <v>1.031446981</v>
      </c>
      <c r="G13795">
        <v>1.4393436930000001</v>
      </c>
      <c r="H13795">
        <v>3.783237014</v>
      </c>
      <c r="I13795">
        <v>0</v>
      </c>
      <c r="J13795">
        <v>2.0172681940000001</v>
      </c>
      <c r="K13795">
        <v>0.68750714599999996</v>
      </c>
      <c r="L13795">
        <v>0.47879081600000001</v>
      </c>
      <c r="M13795">
        <v>0</v>
      </c>
      <c r="N13795">
        <v>0</v>
      </c>
      <c r="O13795">
        <v>0</v>
      </c>
      <c r="P13795">
        <v>0.34106003200000001</v>
      </c>
      <c r="Q13795">
        <v>1.562707498</v>
      </c>
    </row>
    <row r="13796" spans="1:17">
      <c r="A13796" t="s">
        <v>25953</v>
      </c>
      <c r="B13796" s="16" t="s">
        <v>5811</v>
      </c>
      <c r="C13796">
        <v>2.581089575</v>
      </c>
      <c r="D13796">
        <v>2.2871910529999999</v>
      </c>
      <c r="E13796">
        <v>2.9107241579999998</v>
      </c>
      <c r="F13796">
        <v>2.0377524419999999</v>
      </c>
      <c r="G13796">
        <v>2.0502469529999998</v>
      </c>
      <c r="H13796">
        <v>1.189537023</v>
      </c>
      <c r="I13796">
        <v>3.7640534699999999</v>
      </c>
      <c r="J13796">
        <v>4.6463209990000003</v>
      </c>
      <c r="K13796">
        <v>3.0443675830000001</v>
      </c>
      <c r="L13796">
        <v>1.6308812189999999</v>
      </c>
      <c r="M13796">
        <v>1.9818085830000001</v>
      </c>
      <c r="N13796">
        <v>1.5908796220000001</v>
      </c>
      <c r="O13796">
        <v>5.7170011260000004</v>
      </c>
      <c r="P13796">
        <v>4.4145957879999997</v>
      </c>
      <c r="Q13796">
        <v>4.9681075879999996</v>
      </c>
    </row>
    <row r="13797" spans="1:17">
      <c r="A13797" t="s">
        <v>25954</v>
      </c>
      <c r="B13797" s="16" t="s">
        <v>4631</v>
      </c>
      <c r="C13797">
        <v>2.8303536770000002</v>
      </c>
      <c r="D13797">
        <v>0.285008231</v>
      </c>
      <c r="E13797">
        <v>0.218992942</v>
      </c>
      <c r="F13797">
        <v>0.21014527299999999</v>
      </c>
      <c r="G13797">
        <v>0.44431736799999999</v>
      </c>
      <c r="H13797">
        <v>0.59291565000000002</v>
      </c>
      <c r="I13797">
        <v>3.3770947019999999</v>
      </c>
      <c r="J13797">
        <v>1.3047454869999999</v>
      </c>
      <c r="K13797">
        <v>1.283989203</v>
      </c>
      <c r="L13797">
        <v>0.65032023699999997</v>
      </c>
      <c r="M13797">
        <v>1.9756347240000001</v>
      </c>
      <c r="N13797">
        <v>0.47577708299999999</v>
      </c>
      <c r="O13797">
        <v>1.4247977890000001</v>
      </c>
      <c r="P13797">
        <v>0.386038873</v>
      </c>
      <c r="Q13797">
        <v>1.4150373190000001</v>
      </c>
    </row>
    <row r="13798" spans="1:17">
      <c r="A13798" t="s">
        <v>25955</v>
      </c>
      <c r="B13798" s="16" t="s">
        <v>6613</v>
      </c>
      <c r="C13798">
        <v>38.093539479999997</v>
      </c>
      <c r="D13798">
        <v>2.7105379620000001</v>
      </c>
      <c r="E13798">
        <v>2.8449350349999998</v>
      </c>
      <c r="F13798">
        <v>2.3865994509999999</v>
      </c>
      <c r="G13798">
        <v>2.1345961739999999</v>
      </c>
      <c r="H13798">
        <v>1.889307428</v>
      </c>
      <c r="I13798">
        <v>2.2073862740000001</v>
      </c>
      <c r="J13798">
        <v>5.6286576840000002</v>
      </c>
      <c r="K13798">
        <v>7.9538949109999999</v>
      </c>
      <c r="L13798">
        <v>15.06348444</v>
      </c>
      <c r="M13798">
        <v>4.8425377709999999</v>
      </c>
      <c r="N13798">
        <v>4.1049942110000002</v>
      </c>
      <c r="O13798">
        <v>15.0870158</v>
      </c>
      <c r="P13798">
        <v>4.0120215930000001</v>
      </c>
      <c r="Q13798">
        <v>6.3299040739999999</v>
      </c>
    </row>
    <row r="13799" spans="1:17">
      <c r="A13799" t="s">
        <v>25956</v>
      </c>
      <c r="B13799" s="16" t="s">
        <v>3911</v>
      </c>
      <c r="C13799">
        <v>47.634304469999996</v>
      </c>
      <c r="D13799">
        <v>6.016410703</v>
      </c>
      <c r="E13799">
        <v>5.9505488550000001</v>
      </c>
      <c r="F13799">
        <v>7.5695073060000002</v>
      </c>
      <c r="G13799">
        <v>5.8993218130000002</v>
      </c>
      <c r="H13799">
        <v>15.355540550000001</v>
      </c>
      <c r="I13799">
        <v>71.980646730000004</v>
      </c>
      <c r="J13799">
        <v>8.4704608169999993</v>
      </c>
      <c r="K13799">
        <v>38.67182846</v>
      </c>
      <c r="L13799">
        <v>72.31715466</v>
      </c>
      <c r="M13799">
        <v>101.779731</v>
      </c>
      <c r="N13799">
        <v>10.36230568</v>
      </c>
      <c r="O13799">
        <v>60.51189084</v>
      </c>
      <c r="P13799">
        <v>6.693926147</v>
      </c>
      <c r="Q13799">
        <v>8.2233811849999991</v>
      </c>
    </row>
    <row r="13800" spans="1:17">
      <c r="A13800" t="e">
        <v>#N/A</v>
      </c>
      <c r="B13800" s="16" t="s">
        <v>25957</v>
      </c>
      <c r="C13800">
        <v>185.7482803</v>
      </c>
      <c r="D13800">
        <v>19.176449000000002</v>
      </c>
      <c r="E13800">
        <v>20.912511049999999</v>
      </c>
      <c r="F13800">
        <v>18.165177620000001</v>
      </c>
      <c r="G13800">
        <v>21.175894100000001</v>
      </c>
      <c r="H13800">
        <v>10.38896963</v>
      </c>
      <c r="I13800">
        <v>47.33831438</v>
      </c>
      <c r="J13800">
        <v>28.348302050000001</v>
      </c>
      <c r="K13800">
        <v>45.813794999999999</v>
      </c>
      <c r="L13800">
        <v>131.04023770000001</v>
      </c>
      <c r="M13800">
        <v>69.233487600000004</v>
      </c>
      <c r="N13800">
        <v>25.787533440000001</v>
      </c>
      <c r="O13800">
        <v>199.7205634</v>
      </c>
      <c r="P13800">
        <v>24.621357029999999</v>
      </c>
      <c r="Q13800">
        <v>114.0526259</v>
      </c>
    </row>
    <row r="13801" spans="1:17">
      <c r="A13801" t="s">
        <v>25958</v>
      </c>
      <c r="B13801" s="16" t="s">
        <v>6681</v>
      </c>
      <c r="C13801">
        <v>9.0203320379999994</v>
      </c>
      <c r="D13801">
        <v>0.86882851000000005</v>
      </c>
      <c r="E13801">
        <v>0.47982694999999997</v>
      </c>
      <c r="F13801">
        <v>0.10676896600000001</v>
      </c>
      <c r="G13801">
        <v>0.135447175</v>
      </c>
      <c r="H13801">
        <v>1.7321526759999999</v>
      </c>
      <c r="I13801">
        <v>0.85790392500000001</v>
      </c>
      <c r="J13801">
        <v>0.74576798700000002</v>
      </c>
      <c r="K13801">
        <v>1.779161419</v>
      </c>
      <c r="L13801">
        <v>4.0888190099999999</v>
      </c>
      <c r="M13801">
        <v>1.5056475460000001</v>
      </c>
      <c r="N13801">
        <v>0.58014983399999998</v>
      </c>
      <c r="O13801">
        <v>3.909060599</v>
      </c>
      <c r="P13801">
        <v>2.177105268</v>
      </c>
      <c r="Q13801">
        <v>1.887220356</v>
      </c>
    </row>
    <row r="13802" spans="1:17">
      <c r="A13802" t="s">
        <v>25959</v>
      </c>
      <c r="B13802" s="16" t="s">
        <v>25960</v>
      </c>
      <c r="C13802">
        <v>5.2608195159999998</v>
      </c>
      <c r="D13802">
        <v>0</v>
      </c>
      <c r="E13802">
        <v>0.167906213</v>
      </c>
      <c r="F13802">
        <v>7.1610013E-2</v>
      </c>
      <c r="G13802">
        <v>9.0844506000000005E-2</v>
      </c>
      <c r="H13802">
        <v>1.0102225250000001</v>
      </c>
      <c r="I13802">
        <v>2.3015868350000002</v>
      </c>
      <c r="J13802">
        <v>0.133383217</v>
      </c>
      <c r="K13802">
        <v>4.5344818480000004</v>
      </c>
      <c r="L13802">
        <v>5.3185425730000002</v>
      </c>
      <c r="M13802">
        <v>3.029516305</v>
      </c>
      <c r="N13802">
        <v>0.194553431</v>
      </c>
      <c r="O13802">
        <v>7.5741161420000003</v>
      </c>
      <c r="P13802">
        <v>7.8928967000000003E-2</v>
      </c>
      <c r="Q13802">
        <v>3.6164568429999999</v>
      </c>
    </row>
    <row r="13803" spans="1:17">
      <c r="A13803" t="s">
        <v>25961</v>
      </c>
      <c r="B13803" s="16" t="s">
        <v>25962</v>
      </c>
      <c r="C13803">
        <v>3.8750942679999998</v>
      </c>
      <c r="D13803">
        <v>0.36791277</v>
      </c>
      <c r="E13803">
        <v>0.17668415100000001</v>
      </c>
      <c r="F13803">
        <v>7.5353699999999996E-2</v>
      </c>
      <c r="G13803">
        <v>0</v>
      </c>
      <c r="H13803">
        <v>0.21260715299999999</v>
      </c>
      <c r="I13803">
        <v>0.80730369300000004</v>
      </c>
      <c r="J13803">
        <v>0.21053450100000001</v>
      </c>
      <c r="K13803">
        <v>1.2556682130000001</v>
      </c>
      <c r="L13803">
        <v>1.7489342830000001</v>
      </c>
      <c r="M13803">
        <v>0</v>
      </c>
      <c r="N13803">
        <v>0.204724455</v>
      </c>
      <c r="O13803">
        <v>1.226166461</v>
      </c>
      <c r="P13803">
        <v>0</v>
      </c>
      <c r="Q13803">
        <v>0</v>
      </c>
    </row>
    <row r="13804" spans="1:17">
      <c r="A13804" t="s">
        <v>25963</v>
      </c>
      <c r="B13804" s="16" t="s">
        <v>25964</v>
      </c>
      <c r="C13804">
        <v>0</v>
      </c>
      <c r="D13804">
        <v>0.34437004599999999</v>
      </c>
      <c r="E13804">
        <v>0.22050418599999999</v>
      </c>
      <c r="F13804">
        <v>0</v>
      </c>
      <c r="G13804">
        <v>0</v>
      </c>
      <c r="H13804">
        <v>0</v>
      </c>
      <c r="I13804">
        <v>0</v>
      </c>
      <c r="J13804">
        <v>0.45981228200000002</v>
      </c>
      <c r="K13804">
        <v>0</v>
      </c>
      <c r="L13804">
        <v>0.65480801799999999</v>
      </c>
      <c r="M13804">
        <v>0</v>
      </c>
      <c r="N13804">
        <v>6.3874714999999999E-2</v>
      </c>
      <c r="O13804">
        <v>0</v>
      </c>
      <c r="P13804">
        <v>0.15548115200000001</v>
      </c>
      <c r="Q13804">
        <v>0.71240115999999998</v>
      </c>
    </row>
    <row r="13805" spans="1:17">
      <c r="A13805" t="s">
        <v>25965</v>
      </c>
      <c r="B13805" s="16" t="s">
        <v>25966</v>
      </c>
      <c r="C13805">
        <v>14.106308159999999</v>
      </c>
      <c r="D13805">
        <v>0.21551859200000001</v>
      </c>
      <c r="E13805">
        <v>0</v>
      </c>
      <c r="F13805">
        <v>0.331059249</v>
      </c>
      <c r="G13805">
        <v>0.33598557099999998</v>
      </c>
      <c r="H13805">
        <v>0.56044147099999997</v>
      </c>
      <c r="I13805">
        <v>0</v>
      </c>
      <c r="J13805">
        <v>0.36998524799999999</v>
      </c>
      <c r="K13805">
        <v>0.88266524099999999</v>
      </c>
      <c r="L13805">
        <v>1.2294039809999999</v>
      </c>
      <c r="M13805">
        <v>0</v>
      </c>
      <c r="N13805">
        <v>0.53966234499999999</v>
      </c>
      <c r="O13805">
        <v>1.0774089280000001</v>
      </c>
      <c r="P13805">
        <v>0.29191632099999998</v>
      </c>
      <c r="Q13805">
        <v>0</v>
      </c>
    </row>
    <row r="13806" spans="1:17">
      <c r="A13806" t="e">
        <v>#N/A</v>
      </c>
      <c r="B13806" s="16" t="s">
        <v>25967</v>
      </c>
      <c r="C13806">
        <v>0</v>
      </c>
      <c r="D13806">
        <v>0.73780356599999997</v>
      </c>
      <c r="E13806">
        <v>0</v>
      </c>
      <c r="F13806">
        <v>0.906675169</v>
      </c>
      <c r="G13806">
        <v>0</v>
      </c>
      <c r="H13806">
        <v>1.279072067</v>
      </c>
      <c r="I13806">
        <v>0</v>
      </c>
      <c r="J13806">
        <v>0</v>
      </c>
      <c r="K13806">
        <v>1.5108523979999999</v>
      </c>
      <c r="L13806">
        <v>2.104362863</v>
      </c>
      <c r="M13806">
        <v>0</v>
      </c>
      <c r="N13806">
        <v>0</v>
      </c>
      <c r="O13806">
        <v>0</v>
      </c>
      <c r="P13806">
        <v>0</v>
      </c>
      <c r="Q13806">
        <v>1.1447252510000001</v>
      </c>
    </row>
    <row r="13807" spans="1:17">
      <c r="A13807" t="s">
        <v>25968</v>
      </c>
      <c r="B13807" s="16" t="s">
        <v>6807</v>
      </c>
      <c r="C13807">
        <v>22.646072019999998</v>
      </c>
      <c r="D13807">
        <v>2.274726797</v>
      </c>
      <c r="E13807">
        <v>1.840620387</v>
      </c>
      <c r="F13807">
        <v>1.4551271779999999</v>
      </c>
      <c r="G13807">
        <v>1.9431318120000001</v>
      </c>
      <c r="H13807">
        <v>1.9447471759999999</v>
      </c>
      <c r="I13807">
        <v>20.717678500000002</v>
      </c>
      <c r="J13807">
        <v>3.4414550899999998</v>
      </c>
      <c r="K13807">
        <v>16.590559030000001</v>
      </c>
      <c r="L13807">
        <v>12.97594866</v>
      </c>
      <c r="M13807">
        <v>24.840107580000002</v>
      </c>
      <c r="N13807">
        <v>2.9823574389999998</v>
      </c>
      <c r="O13807">
        <v>32.868862059999998</v>
      </c>
      <c r="P13807">
        <v>1.6249527969999999</v>
      </c>
      <c r="Q13807">
        <v>20.692390499999998</v>
      </c>
    </row>
    <row r="13808" spans="1:17">
      <c r="A13808" t="s">
        <v>25969</v>
      </c>
      <c r="B13808" s="16" t="s">
        <v>25970</v>
      </c>
      <c r="C13808">
        <v>0</v>
      </c>
      <c r="D13808">
        <v>0</v>
      </c>
      <c r="E13808">
        <v>0.20153880299999999</v>
      </c>
      <c r="F13808">
        <v>0</v>
      </c>
      <c r="G13808">
        <v>0.327123567</v>
      </c>
      <c r="H13808">
        <v>0.72754558000000003</v>
      </c>
      <c r="I13808">
        <v>0</v>
      </c>
      <c r="J13808">
        <v>0.480301951</v>
      </c>
      <c r="K13808">
        <v>0</v>
      </c>
      <c r="L13808">
        <v>0</v>
      </c>
      <c r="M13808">
        <v>0</v>
      </c>
      <c r="N13808">
        <v>0</v>
      </c>
      <c r="O13808">
        <v>0</v>
      </c>
      <c r="P13808">
        <v>0</v>
      </c>
      <c r="Q13808">
        <v>0</v>
      </c>
    </row>
    <row r="13809" spans="1:17">
      <c r="A13809" t="s">
        <v>25971</v>
      </c>
      <c r="B13809" s="16" t="s">
        <v>2658</v>
      </c>
      <c r="C13809">
        <v>12.481002030000001</v>
      </c>
      <c r="D13809">
        <v>27.486953809999999</v>
      </c>
      <c r="E13809">
        <v>16.94932373</v>
      </c>
      <c r="F13809">
        <v>30.63030797</v>
      </c>
      <c r="G13809">
        <v>14.95986956</v>
      </c>
      <c r="H13809">
        <v>9.8687515959999992</v>
      </c>
      <c r="I13809">
        <v>25.160606309999999</v>
      </c>
      <c r="J13809">
        <v>44.860629160000002</v>
      </c>
      <c r="K13809">
        <v>71.940747799999997</v>
      </c>
      <c r="L13809">
        <v>25.282283069999998</v>
      </c>
      <c r="M13809">
        <v>5.6371444129999997</v>
      </c>
      <c r="N13809">
        <v>22.806850260000001</v>
      </c>
      <c r="O13809">
        <v>8.9439306510000005</v>
      </c>
      <c r="P13809">
        <v>57.38802415</v>
      </c>
      <c r="Q13809">
        <v>24.477787230000001</v>
      </c>
    </row>
    <row r="13810" spans="1:17">
      <c r="A13810" t="e">
        <v>#N/A</v>
      </c>
      <c r="B13810" s="16" t="s">
        <v>25972</v>
      </c>
      <c r="C13810">
        <v>0</v>
      </c>
      <c r="D13810">
        <v>0</v>
      </c>
      <c r="E13810">
        <v>0</v>
      </c>
      <c r="F13810">
        <v>0</v>
      </c>
      <c r="G13810">
        <v>0</v>
      </c>
      <c r="H13810">
        <v>0</v>
      </c>
      <c r="I13810">
        <v>0</v>
      </c>
      <c r="J13810">
        <v>0</v>
      </c>
      <c r="K13810">
        <v>0</v>
      </c>
      <c r="L13810">
        <v>0</v>
      </c>
      <c r="M13810">
        <v>0</v>
      </c>
      <c r="N13810">
        <v>0.210364248</v>
      </c>
      <c r="O13810">
        <v>0</v>
      </c>
      <c r="P13810">
        <v>0</v>
      </c>
      <c r="Q13810">
        <v>0</v>
      </c>
    </row>
    <row r="13811" spans="1:17">
      <c r="A13811" t="e">
        <v>#N/A</v>
      </c>
      <c r="B13811" s="16" t="s">
        <v>25973</v>
      </c>
      <c r="C13811">
        <v>0</v>
      </c>
      <c r="D13811">
        <v>0</v>
      </c>
      <c r="E13811">
        <v>0</v>
      </c>
      <c r="F13811">
        <v>0.906675169</v>
      </c>
      <c r="G13811">
        <v>0.57510433500000002</v>
      </c>
      <c r="H13811">
        <v>0</v>
      </c>
      <c r="I13811">
        <v>0</v>
      </c>
      <c r="J13811">
        <v>0</v>
      </c>
      <c r="K13811">
        <v>1.5108523979999999</v>
      </c>
      <c r="L13811">
        <v>6.3130885880000003</v>
      </c>
      <c r="M13811">
        <v>0</v>
      </c>
      <c r="N13811">
        <v>0.41054958000000003</v>
      </c>
      <c r="O13811">
        <v>0</v>
      </c>
      <c r="P13811">
        <v>0</v>
      </c>
      <c r="Q13811">
        <v>0</v>
      </c>
    </row>
    <row r="13812" spans="1:17">
      <c r="A13812" t="s">
        <v>22309</v>
      </c>
      <c r="B13812" s="16" t="s">
        <v>25974</v>
      </c>
      <c r="C13812">
        <v>1.6753522599999999</v>
      </c>
      <c r="D13812">
        <v>1.4845864849999999</v>
      </c>
      <c r="E13812">
        <v>1.515015827</v>
      </c>
      <c r="F13812">
        <v>1.710360866</v>
      </c>
      <c r="G13812">
        <v>1.3018589</v>
      </c>
      <c r="H13812">
        <v>0</v>
      </c>
      <c r="I13812">
        <v>6.1079975170000003</v>
      </c>
      <c r="J13812">
        <v>1.2743102470000001</v>
      </c>
      <c r="K13812">
        <v>3.0400924530000002</v>
      </c>
      <c r="L13812">
        <v>4.2343366329999998</v>
      </c>
      <c r="M13812">
        <v>1.607958282</v>
      </c>
      <c r="N13812">
        <v>1.9619773030000001</v>
      </c>
      <c r="O13812">
        <v>122.4574683</v>
      </c>
      <c r="P13812">
        <v>2.262203457</v>
      </c>
      <c r="Q13812">
        <v>1.1516911240000001</v>
      </c>
    </row>
    <row r="13813" spans="1:17">
      <c r="A13813" t="e">
        <v>#N/A</v>
      </c>
      <c r="B13813" s="16" t="s">
        <v>25975</v>
      </c>
      <c r="C13813">
        <v>4.4089786330000003</v>
      </c>
      <c r="D13813">
        <v>0</v>
      </c>
      <c r="E13813">
        <v>0.46906184000000001</v>
      </c>
      <c r="F13813">
        <v>6.8016770659999999</v>
      </c>
      <c r="G13813">
        <v>1.015130783</v>
      </c>
      <c r="H13813">
        <v>0.56443037799999995</v>
      </c>
      <c r="I13813">
        <v>0</v>
      </c>
      <c r="J13813">
        <v>0.18630929800000001</v>
      </c>
      <c r="K13813">
        <v>0.66671066700000003</v>
      </c>
      <c r="L13813">
        <v>0.92861563999999996</v>
      </c>
      <c r="M13813">
        <v>0</v>
      </c>
      <c r="N13813">
        <v>2.35518122</v>
      </c>
      <c r="O13813">
        <v>0</v>
      </c>
      <c r="P13813">
        <v>3.9689192320000002</v>
      </c>
      <c r="Q13813">
        <v>6.0617479469999997</v>
      </c>
    </row>
    <row r="13814" spans="1:17">
      <c r="A13814" t="s">
        <v>25976</v>
      </c>
      <c r="B13814" s="16" t="s">
        <v>1665</v>
      </c>
      <c r="C13814">
        <v>16.601001759999999</v>
      </c>
      <c r="D13814">
        <v>1.6441382840000001</v>
      </c>
      <c r="E13814">
        <v>1.724588837</v>
      </c>
      <c r="F13814">
        <v>2.5122770459999999</v>
      </c>
      <c r="G13814">
        <v>1.3658897940000001</v>
      </c>
      <c r="H13814">
        <v>2.5127762439999999</v>
      </c>
      <c r="I13814">
        <v>4.6995039780000001</v>
      </c>
      <c r="J13814">
        <v>2.6987313689999999</v>
      </c>
      <c r="K13814">
        <v>5.9362316039999996</v>
      </c>
      <c r="L13814">
        <v>8.7000899250000003</v>
      </c>
      <c r="M13814">
        <v>8.6226715350000003</v>
      </c>
      <c r="N13814">
        <v>2.8048234719999998</v>
      </c>
      <c r="O13814">
        <v>9.4089212199999999</v>
      </c>
      <c r="P13814">
        <v>2.651837853</v>
      </c>
      <c r="Q13814">
        <v>3.8935275489999999</v>
      </c>
    </row>
    <row r="13815" spans="1:17">
      <c r="A13815" t="s">
        <v>25977</v>
      </c>
      <c r="B13815" s="16" t="s">
        <v>1625</v>
      </c>
      <c r="C13815">
        <v>8.9331435619999997</v>
      </c>
      <c r="D13815">
        <v>2.0874282370000001</v>
      </c>
      <c r="E13815">
        <v>0.90155731100000003</v>
      </c>
      <c r="F13815">
        <v>0.433087006</v>
      </c>
      <c r="G13815">
        <v>0.50715178900000002</v>
      </c>
      <c r="H13815">
        <v>3.2193312509999998</v>
      </c>
      <c r="I13815">
        <v>1.4722721919999999</v>
      </c>
      <c r="J13815">
        <v>0.98508332600000004</v>
      </c>
      <c r="K13815">
        <v>3.7610700050000001</v>
      </c>
      <c r="L13815">
        <v>6.5143429370000003</v>
      </c>
      <c r="M13815">
        <v>4.1694469029999999</v>
      </c>
      <c r="N13815">
        <v>0.75425065400000002</v>
      </c>
      <c r="O13815">
        <v>4.404534537</v>
      </c>
      <c r="P13815">
        <v>4.3512377720000002</v>
      </c>
      <c r="Q13815">
        <v>2.6708842499999998</v>
      </c>
    </row>
    <row r="13816" spans="1:17">
      <c r="A13816" t="s">
        <v>25978</v>
      </c>
      <c r="B13816" s="16" t="s">
        <v>4476</v>
      </c>
      <c r="C13816">
        <v>1.0616306740000001</v>
      </c>
      <c r="D13816">
        <v>7.7611624419999998</v>
      </c>
      <c r="E13816">
        <v>6.0990097309999998</v>
      </c>
      <c r="F13816">
        <v>11.27167382</v>
      </c>
      <c r="G13816">
        <v>3.574813062</v>
      </c>
      <c r="H13816">
        <v>1.4270367020000001</v>
      </c>
      <c r="I13816">
        <v>21.6747552</v>
      </c>
      <c r="J13816">
        <v>24.224998150000001</v>
      </c>
      <c r="K13816">
        <v>5.5384974810000003</v>
      </c>
      <c r="L13816">
        <v>6.7079947300000002</v>
      </c>
      <c r="M13816">
        <v>4.0756988850000004</v>
      </c>
      <c r="N13816">
        <v>27.875155540000002</v>
      </c>
      <c r="O13816">
        <v>1.7635993190000001</v>
      </c>
      <c r="P13816">
        <v>42.527292660000001</v>
      </c>
      <c r="Q13816">
        <v>8.0277904469999992</v>
      </c>
    </row>
    <row r="13817" spans="1:17">
      <c r="A13817" t="e">
        <v>#N/A</v>
      </c>
      <c r="B13817" s="16" t="s">
        <v>25979</v>
      </c>
      <c r="C13817">
        <v>5.7453852860000003</v>
      </c>
      <c r="D13817">
        <v>0.241392196</v>
      </c>
      <c r="E13817">
        <v>0.137001911</v>
      </c>
      <c r="F13817">
        <v>6.7418878000000002E-2</v>
      </c>
      <c r="G13817">
        <v>0.102633155</v>
      </c>
      <c r="H13817">
        <v>1.597842966</v>
      </c>
      <c r="I13817">
        <v>0.86675253799999996</v>
      </c>
      <c r="J13817">
        <v>0.16324966799999999</v>
      </c>
      <c r="K13817">
        <v>0.89875604399999998</v>
      </c>
      <c r="L13817">
        <v>1.5021789109999999</v>
      </c>
      <c r="M13817">
        <v>2.4719128399999999</v>
      </c>
      <c r="N13817">
        <v>0.24422234500000001</v>
      </c>
      <c r="O13817">
        <v>3.6202645659999999</v>
      </c>
      <c r="P13817">
        <v>0.13375705299999999</v>
      </c>
      <c r="Q13817">
        <v>0.95334278500000003</v>
      </c>
    </row>
    <row r="13818" spans="1:17">
      <c r="A13818" t="e">
        <v>#N/A</v>
      </c>
      <c r="B13818" s="16" t="s">
        <v>25980</v>
      </c>
      <c r="C13818">
        <v>171.809932</v>
      </c>
      <c r="D13818">
        <v>19.554610530000001</v>
      </c>
      <c r="E13818">
        <v>6.2046258869999997</v>
      </c>
      <c r="F13818">
        <v>4.5056911059999996</v>
      </c>
      <c r="G13818">
        <v>7.6212299620000001</v>
      </c>
      <c r="H13818">
        <v>24.81985645</v>
      </c>
      <c r="I13818">
        <v>45.973172150000003</v>
      </c>
      <c r="J13818">
        <v>15.38616135</v>
      </c>
      <c r="K13818">
        <v>50.054193959999999</v>
      </c>
      <c r="L13818">
        <v>82.664513679999999</v>
      </c>
      <c r="M13818">
        <v>166.41140770000001</v>
      </c>
      <c r="N13818">
        <v>13.212801750000001</v>
      </c>
      <c r="O13818">
        <v>106.48460110000001</v>
      </c>
      <c r="P13818">
        <v>13.243196149999999</v>
      </c>
      <c r="Q13818">
        <v>79.099640989999997</v>
      </c>
    </row>
    <row r="13819" spans="1:17">
      <c r="A13819" t="s">
        <v>25981</v>
      </c>
      <c r="B13819" s="16" t="s">
        <v>25982</v>
      </c>
      <c r="C13819">
        <v>6.1946149799999999</v>
      </c>
      <c r="D13819">
        <v>0.914876421</v>
      </c>
      <c r="E13819">
        <v>0.58580611999999999</v>
      </c>
      <c r="F13819">
        <v>0.37475907000000003</v>
      </c>
      <c r="G13819">
        <v>0.118854896</v>
      </c>
      <c r="H13819">
        <v>3.1720987269999998</v>
      </c>
      <c r="I13819">
        <v>2.0074951840000002</v>
      </c>
      <c r="J13819">
        <v>2.617645633</v>
      </c>
      <c r="K13819">
        <v>2.8101854610000001</v>
      </c>
      <c r="L13819">
        <v>6.5235248739999996</v>
      </c>
      <c r="M13819">
        <v>3.9636171650000001</v>
      </c>
      <c r="N13819">
        <v>1.61209135</v>
      </c>
      <c r="O13819">
        <v>9.1472018019999997</v>
      </c>
      <c r="P13819">
        <v>0.20653079699999999</v>
      </c>
      <c r="Q13819">
        <v>2.3657655179999999</v>
      </c>
    </row>
    <row r="13820" spans="1:17">
      <c r="A13820" t="s">
        <v>25983</v>
      </c>
      <c r="B13820" s="16" t="s">
        <v>25984</v>
      </c>
      <c r="C13820">
        <v>62.777022150000001</v>
      </c>
      <c r="D13820">
        <v>3.6813209200000001</v>
      </c>
      <c r="E13820">
        <v>3.4703119619999998</v>
      </c>
      <c r="F13820">
        <v>2.9321685780000002</v>
      </c>
      <c r="G13820">
        <v>4.463701006</v>
      </c>
      <c r="H13820">
        <v>6.1456458200000004</v>
      </c>
      <c r="I13820">
        <v>14.360621289999999</v>
      </c>
      <c r="J13820">
        <v>5.85166684</v>
      </c>
      <c r="K13820">
        <v>10.60974143</v>
      </c>
      <c r="L13820">
        <v>15.944233669999999</v>
      </c>
      <c r="M13820">
        <v>12.99546612</v>
      </c>
      <c r="N13820">
        <v>4.9314897369999997</v>
      </c>
      <c r="O13820">
        <v>19.7666805</v>
      </c>
      <c r="P13820">
        <v>5.5403194449999997</v>
      </c>
      <c r="Q13820">
        <v>10.15410535</v>
      </c>
    </row>
    <row r="13821" spans="1:17">
      <c r="A13821" t="s">
        <v>25985</v>
      </c>
      <c r="B13821" s="16" t="s">
        <v>5007</v>
      </c>
      <c r="C13821">
        <v>27.411396710000002</v>
      </c>
      <c r="D13821">
        <v>87.971959810000001</v>
      </c>
      <c r="E13821">
        <v>57.518998269999997</v>
      </c>
      <c r="F13821">
        <v>60.386941800000002</v>
      </c>
      <c r="G13821">
        <v>56.17840142</v>
      </c>
      <c r="H13821">
        <v>101.950422</v>
      </c>
      <c r="I13821">
        <v>39.448595320000003</v>
      </c>
      <c r="J13821">
        <v>60.720234069999997</v>
      </c>
      <c r="K13821">
        <v>53.667588430000002</v>
      </c>
      <c r="L13821">
        <v>29.170696379999999</v>
      </c>
      <c r="M13821">
        <v>20.770046279999999</v>
      </c>
      <c r="N13821">
        <v>37.79207486</v>
      </c>
      <c r="O13821">
        <v>21.569820839999998</v>
      </c>
      <c r="P13821">
        <v>32.954739410000002</v>
      </c>
      <c r="Q13821">
        <v>66.448051590000006</v>
      </c>
    </row>
    <row r="13822" spans="1:17">
      <c r="A13822" t="s">
        <v>25986</v>
      </c>
      <c r="B13822" s="16" t="s">
        <v>25987</v>
      </c>
      <c r="C13822">
        <v>22.732532039999999</v>
      </c>
      <c r="D13822">
        <v>3.3573446649999998</v>
      </c>
      <c r="E13822">
        <v>1.612310422</v>
      </c>
      <c r="F13822">
        <v>1.031446981</v>
      </c>
      <c r="G13822">
        <v>1.3084942660000001</v>
      </c>
      <c r="H13822">
        <v>0</v>
      </c>
      <c r="I13822">
        <v>11.05043221</v>
      </c>
      <c r="J13822">
        <v>9.6060390200000008</v>
      </c>
      <c r="K13822">
        <v>3.4375357320000002</v>
      </c>
      <c r="L13822">
        <v>23.939540820000001</v>
      </c>
      <c r="M13822">
        <v>7.2726920460000004</v>
      </c>
      <c r="N13822">
        <v>6.5386611989999999</v>
      </c>
      <c r="O13822">
        <v>20.979820650000001</v>
      </c>
      <c r="P13822">
        <v>5.6843338650000002</v>
      </c>
      <c r="Q13822">
        <v>0</v>
      </c>
    </row>
    <row r="13823" spans="1:17">
      <c r="A13823" t="e">
        <v>#N/A</v>
      </c>
      <c r="B13823" s="16" t="s">
        <v>25988</v>
      </c>
      <c r="C13823">
        <v>13.14009238</v>
      </c>
      <c r="D13823">
        <v>4.5743821059999998</v>
      </c>
      <c r="E13823">
        <v>1.7973596860000001</v>
      </c>
      <c r="F13823">
        <v>0.76655264300000003</v>
      </c>
      <c r="G13823">
        <v>0.64829943199999995</v>
      </c>
      <c r="H13823">
        <v>2.8837261160000001</v>
      </c>
      <c r="I13823">
        <v>2.737493433</v>
      </c>
      <c r="J13823">
        <v>3.0935812029999998</v>
      </c>
      <c r="K13823">
        <v>4.257856759</v>
      </c>
      <c r="L13823">
        <v>7.1165725899999996</v>
      </c>
      <c r="M13823">
        <v>0</v>
      </c>
      <c r="N13823">
        <v>4.6280134459999998</v>
      </c>
      <c r="O13823">
        <v>2.078909501</v>
      </c>
      <c r="P13823">
        <v>2.8163290509999999</v>
      </c>
      <c r="Q13823">
        <v>1.2904175550000001</v>
      </c>
    </row>
    <row r="13824" spans="1:17">
      <c r="A13824" t="s">
        <v>25989</v>
      </c>
      <c r="B13824" s="16" t="s">
        <v>682</v>
      </c>
      <c r="C13824">
        <v>12.12277506</v>
      </c>
      <c r="D13824">
        <v>15.06390174</v>
      </c>
      <c r="E13824">
        <v>12.209749820000001</v>
      </c>
      <c r="F13824">
        <v>11.96146517</v>
      </c>
      <c r="G13824">
        <v>11.476377960000001</v>
      </c>
      <c r="H13824">
        <v>8.8389578600000007</v>
      </c>
      <c r="I13824">
        <v>29.704108439999999</v>
      </c>
      <c r="J13824">
        <v>11.35054208</v>
      </c>
      <c r="K13824">
        <v>31.405738280000001</v>
      </c>
      <c r="L13824">
        <v>32.000363409999999</v>
      </c>
      <c r="M13824">
        <v>26.932043319999998</v>
      </c>
      <c r="N13824">
        <v>10.3849284</v>
      </c>
      <c r="O13824">
        <v>19.286679410000001</v>
      </c>
      <c r="P13824">
        <v>11.134382710000001</v>
      </c>
      <c r="Q13824">
        <v>10.53331451</v>
      </c>
    </row>
    <row r="13825" spans="1:17">
      <c r="A13825" t="s">
        <v>12043</v>
      </c>
      <c r="B13825" s="16" t="s">
        <v>3773</v>
      </c>
      <c r="C13825">
        <v>16.728074209999999</v>
      </c>
      <c r="D13825">
        <v>10.26823325</v>
      </c>
      <c r="E13825">
        <v>9.2505460060000004</v>
      </c>
      <c r="F13825">
        <v>13.164005299999999</v>
      </c>
      <c r="G13825">
        <v>6.7100358910000004</v>
      </c>
      <c r="H13825">
        <v>9.5698337129999995</v>
      </c>
      <c r="I13825">
        <v>13.97623229</v>
      </c>
      <c r="J13825">
        <v>26.463624209999999</v>
      </c>
      <c r="K13825">
        <v>8.7744187389999997</v>
      </c>
      <c r="L13825">
        <v>11.45057531</v>
      </c>
      <c r="M13825">
        <v>5.017236918</v>
      </c>
      <c r="N13825">
        <v>14.19843281</v>
      </c>
      <c r="O13825">
        <v>8.8770312849999993</v>
      </c>
      <c r="P13825">
        <v>17.960336399999999</v>
      </c>
      <c r="Q13825">
        <v>11.97855959</v>
      </c>
    </row>
    <row r="13826" spans="1:17">
      <c r="A13826" t="s">
        <v>25990</v>
      </c>
      <c r="B13826" s="16" t="s">
        <v>8272</v>
      </c>
      <c r="C13826">
        <v>0.69174930000000001</v>
      </c>
      <c r="D13826">
        <v>0.91947378999999996</v>
      </c>
      <c r="E13826">
        <v>0.78499982599999996</v>
      </c>
      <c r="F13826">
        <v>0.69051084900000004</v>
      </c>
      <c r="G13826">
        <v>0.63707816900000003</v>
      </c>
      <c r="H13826">
        <v>0.17711327299999999</v>
      </c>
      <c r="I13826">
        <v>1.3450553999999999</v>
      </c>
      <c r="J13826">
        <v>1.4323242439999999</v>
      </c>
      <c r="K13826">
        <v>2.0920792559999999</v>
      </c>
      <c r="L13826">
        <v>1.4569569790000001</v>
      </c>
      <c r="M13826">
        <v>2.2130749110000001</v>
      </c>
      <c r="N13826">
        <v>1.96128543</v>
      </c>
      <c r="O13826">
        <v>2.553657678</v>
      </c>
      <c r="P13826">
        <v>1.003248428</v>
      </c>
      <c r="Q13826">
        <v>1.4265922719999999</v>
      </c>
    </row>
    <row r="13827" spans="1:17">
      <c r="A13827" t="e">
        <v>#N/A</v>
      </c>
      <c r="B13827" s="16" t="s">
        <v>25991</v>
      </c>
      <c r="C13827">
        <v>1.5409489999999999</v>
      </c>
      <c r="D13827">
        <v>0.34137179899999998</v>
      </c>
      <c r="E13827">
        <v>0.491814839</v>
      </c>
      <c r="F13827">
        <v>0</v>
      </c>
      <c r="G13827">
        <v>0</v>
      </c>
      <c r="H13827">
        <v>1.183618928</v>
      </c>
      <c r="I13827">
        <v>0</v>
      </c>
      <c r="J13827">
        <v>2.344160268</v>
      </c>
      <c r="K13827">
        <v>1.3981022190000001</v>
      </c>
      <c r="L13827">
        <v>0.97366042900000005</v>
      </c>
      <c r="M13827">
        <v>0</v>
      </c>
      <c r="N13827">
        <v>0.56986732699999998</v>
      </c>
      <c r="O13827">
        <v>0</v>
      </c>
      <c r="P13827">
        <v>3.0054854799999999</v>
      </c>
      <c r="Q13827">
        <v>1.0592979929999999</v>
      </c>
    </row>
    <row r="13828" spans="1:17">
      <c r="A13828" t="e">
        <v>#N/A</v>
      </c>
      <c r="B13828" s="16" t="s">
        <v>25992</v>
      </c>
      <c r="C13828">
        <v>0</v>
      </c>
      <c r="D13828">
        <v>1.259004249</v>
      </c>
      <c r="E13828">
        <v>0.20153880299999999</v>
      </c>
      <c r="F13828">
        <v>0</v>
      </c>
      <c r="G13828">
        <v>0</v>
      </c>
      <c r="H13828">
        <v>0</v>
      </c>
      <c r="I13828">
        <v>0</v>
      </c>
      <c r="J13828">
        <v>1.6810568290000001</v>
      </c>
      <c r="K13828">
        <v>0</v>
      </c>
      <c r="L13828">
        <v>2.393954082</v>
      </c>
      <c r="M13828">
        <v>0</v>
      </c>
      <c r="N13828">
        <v>0.23352361399999999</v>
      </c>
      <c r="O13828">
        <v>2.0979820650000001</v>
      </c>
      <c r="P13828">
        <v>0.56843338600000004</v>
      </c>
      <c r="Q13828">
        <v>1.302256249</v>
      </c>
    </row>
    <row r="13829" spans="1:17">
      <c r="A13829" t="s">
        <v>25993</v>
      </c>
      <c r="B13829" s="16" t="s">
        <v>2543</v>
      </c>
      <c r="C13829">
        <v>205.1390452</v>
      </c>
      <c r="D13829">
        <v>20.557342869999999</v>
      </c>
      <c r="E13829">
        <v>14.294561740000001</v>
      </c>
      <c r="F13829">
        <v>21.28664139</v>
      </c>
      <c r="G13829">
        <v>11.833757309999999</v>
      </c>
      <c r="H13829">
        <v>11.99460618</v>
      </c>
      <c r="I13829">
        <v>259.8384681</v>
      </c>
      <c r="J13829">
        <v>32.129535079999997</v>
      </c>
      <c r="K13829">
        <v>88.474464280000007</v>
      </c>
      <c r="L13829">
        <v>109.7428668</v>
      </c>
      <c r="M13829">
        <v>122.91957480000001</v>
      </c>
      <c r="N13829">
        <v>23.709126550000001</v>
      </c>
      <c r="O13829">
        <v>141.0898646</v>
      </c>
      <c r="P13829">
        <v>39.171183820000003</v>
      </c>
      <c r="Q13829">
        <v>57.92135382</v>
      </c>
    </row>
    <row r="13830" spans="1:17">
      <c r="A13830" t="s">
        <v>25994</v>
      </c>
      <c r="B13830" s="16" t="s">
        <v>2672</v>
      </c>
      <c r="C13830">
        <v>4.0702549780000004</v>
      </c>
      <c r="D13830">
        <v>3.8842365120000002</v>
      </c>
      <c r="E13830">
        <v>2.5315351650000002</v>
      </c>
      <c r="F13830">
        <v>4.0487617470000004</v>
      </c>
      <c r="G13830">
        <v>2.2707682899999999</v>
      </c>
      <c r="H13830">
        <v>1.0822171549999999</v>
      </c>
      <c r="I13830">
        <v>9.1318962119999991</v>
      </c>
      <c r="J13830">
        <v>8.2558042710000006</v>
      </c>
      <c r="K13830">
        <v>7.8119888980000001</v>
      </c>
      <c r="L13830">
        <v>7.3198004660000002</v>
      </c>
      <c r="M13830">
        <v>3.606020166</v>
      </c>
      <c r="N13830">
        <v>7.1016673350000001</v>
      </c>
      <c r="O13830">
        <v>1.733738022</v>
      </c>
      <c r="P13830">
        <v>15.40760457</v>
      </c>
      <c r="Q13830">
        <v>5.5960488379999997</v>
      </c>
    </row>
    <row r="13831" spans="1:17">
      <c r="A13831" t="s">
        <v>25995</v>
      </c>
      <c r="B13831" s="16" t="s">
        <v>5017</v>
      </c>
      <c r="C13831">
        <v>3.631501337</v>
      </c>
      <c r="D13831">
        <v>1.158478761</v>
      </c>
      <c r="E13831">
        <v>1.2517665060000001</v>
      </c>
      <c r="F13831">
        <v>0.790909046</v>
      </c>
      <c r="G13831">
        <v>1.078598773</v>
      </c>
      <c r="H13831">
        <v>3.1799090300000001</v>
      </c>
      <c r="I13831">
        <v>2.330191385</v>
      </c>
      <c r="J13831">
        <v>1.3811004039999999</v>
      </c>
      <c r="K13831">
        <v>2.3722986659999998</v>
      </c>
      <c r="L13831">
        <v>1.7438898709999999</v>
      </c>
      <c r="M13831">
        <v>0.27883342700000002</v>
      </c>
      <c r="N13831">
        <v>0.85951146700000003</v>
      </c>
      <c r="O13831">
        <v>3.2174469929999998</v>
      </c>
      <c r="P13831">
        <v>0.370491405</v>
      </c>
      <c r="Q13831">
        <v>1.9971288229999999</v>
      </c>
    </row>
    <row r="13832" spans="1:17">
      <c r="A13832" t="s">
        <v>25996</v>
      </c>
      <c r="B13832" s="16" t="s">
        <v>4659</v>
      </c>
      <c r="C13832">
        <v>19.604823410000002</v>
      </c>
      <c r="D13832">
        <v>6.8249104169999999</v>
      </c>
      <c r="E13832">
        <v>2.7628956950000001</v>
      </c>
      <c r="F13832">
        <v>2.5299702919999998</v>
      </c>
      <c r="G13832">
        <v>2.7258952679999999</v>
      </c>
      <c r="H13832">
        <v>2.3468054700000001</v>
      </c>
      <c r="I13832">
        <v>5.1981996129999999</v>
      </c>
      <c r="J13832">
        <v>2.6466947209999998</v>
      </c>
      <c r="K13832">
        <v>10.97277513</v>
      </c>
      <c r="L13832">
        <v>11.100449230000001</v>
      </c>
      <c r="M13832">
        <v>8.3084453529999998</v>
      </c>
      <c r="N13832">
        <v>2.1028643090000001</v>
      </c>
      <c r="O13832">
        <v>7.0493232140000002</v>
      </c>
      <c r="P13832">
        <v>1.5661706559999999</v>
      </c>
      <c r="Q13832">
        <v>2.9754387530000002</v>
      </c>
    </row>
    <row r="13833" spans="1:17">
      <c r="A13833" t="e">
        <v>#N/A</v>
      </c>
      <c r="B13833" s="16" t="s">
        <v>25997</v>
      </c>
      <c r="C13833">
        <v>81.403594290000001</v>
      </c>
      <c r="D13833">
        <v>0.43984443299999998</v>
      </c>
      <c r="E13833">
        <v>0.42245633599999999</v>
      </c>
      <c r="F13833">
        <v>0.810776834</v>
      </c>
      <c r="G13833">
        <v>0</v>
      </c>
      <c r="H13833">
        <v>0</v>
      </c>
      <c r="I13833">
        <v>26.058831720000001</v>
      </c>
      <c r="J13833">
        <v>2.2652702589999998</v>
      </c>
      <c r="K13833">
        <v>17.1133089</v>
      </c>
      <c r="L13833">
        <v>35.126672399999997</v>
      </c>
      <c r="M13833">
        <v>76.223407030000004</v>
      </c>
      <c r="N13833">
        <v>1.7132549779999999</v>
      </c>
      <c r="O13833">
        <v>81.357323719999997</v>
      </c>
      <c r="P13833">
        <v>1.1915238290000001</v>
      </c>
      <c r="Q13833">
        <v>45.040535830000003</v>
      </c>
    </row>
    <row r="13834" spans="1:17">
      <c r="A13834" t="s">
        <v>25998</v>
      </c>
      <c r="B13834" s="16" t="s">
        <v>25999</v>
      </c>
      <c r="C13834">
        <v>9.2841856479999993</v>
      </c>
      <c r="D13834">
        <v>0.30470488600000001</v>
      </c>
      <c r="E13834">
        <v>0.25607678</v>
      </c>
      <c r="F13834">
        <v>9.3611758000000003E-2</v>
      </c>
      <c r="G13834">
        <v>0.11875593299999999</v>
      </c>
      <c r="H13834">
        <v>0.13206072999999999</v>
      </c>
      <c r="I13834">
        <v>0.50145591599999995</v>
      </c>
      <c r="J13834">
        <v>0.26154660800000001</v>
      </c>
      <c r="K13834">
        <v>1.715905638</v>
      </c>
      <c r="L13834">
        <v>14.55707466</v>
      </c>
      <c r="M13834">
        <v>1.9801584510000001</v>
      </c>
      <c r="N13834">
        <v>8.4776266000000003E-2</v>
      </c>
      <c r="O13834">
        <v>3.808160617</v>
      </c>
      <c r="P13834">
        <v>0.20635883099999999</v>
      </c>
      <c r="Q13834">
        <v>2.6001752570000001</v>
      </c>
    </row>
    <row r="13835" spans="1:17">
      <c r="A13835" t="s">
        <v>26000</v>
      </c>
      <c r="B13835" s="16" t="s">
        <v>26001</v>
      </c>
      <c r="C13835">
        <v>0</v>
      </c>
      <c r="D13835">
        <v>0.24044058400000001</v>
      </c>
      <c r="E13835">
        <v>0</v>
      </c>
      <c r="F13835">
        <v>0.22160523200000001</v>
      </c>
      <c r="G13835">
        <v>0.46854755300000001</v>
      </c>
      <c r="H13835">
        <v>0.20841647399999999</v>
      </c>
      <c r="I13835">
        <v>0.79139100600000001</v>
      </c>
      <c r="J13835">
        <v>6.8794891999999996E-2</v>
      </c>
      <c r="K13835">
        <v>1.2309178540000001</v>
      </c>
      <c r="L13835">
        <v>1.0286767210000001</v>
      </c>
      <c r="M13835">
        <v>1.041686509</v>
      </c>
      <c r="N13835">
        <v>0.13379276700000001</v>
      </c>
      <c r="O13835">
        <v>2.4039952169999999</v>
      </c>
      <c r="P13835">
        <v>8.1418185000000004E-2</v>
      </c>
      <c r="Q13835">
        <v>1.4922042689999999</v>
      </c>
    </row>
    <row r="13836" spans="1:17">
      <c r="A13836" t="s">
        <v>26002</v>
      </c>
      <c r="B13836" s="16" t="s">
        <v>26003</v>
      </c>
      <c r="C13836">
        <v>0.94071601800000004</v>
      </c>
      <c r="D13836">
        <v>3.334401535</v>
      </c>
      <c r="E13836">
        <v>2.7021808489999999</v>
      </c>
      <c r="F13836">
        <v>2.6890457169999999</v>
      </c>
      <c r="G13836">
        <v>1.7868845390000001</v>
      </c>
      <c r="H13836">
        <v>0</v>
      </c>
      <c r="I13836">
        <v>8.2311875430000008</v>
      </c>
      <c r="J13836">
        <v>1.5503140419999999</v>
      </c>
      <c r="K13836">
        <v>4.2675557489999996</v>
      </c>
      <c r="L13836">
        <v>7.1327834619999999</v>
      </c>
      <c r="M13836">
        <v>3.6114962780000002</v>
      </c>
      <c r="N13836">
        <v>1.3915666849999999</v>
      </c>
      <c r="O13836">
        <v>3.1254675860000001</v>
      </c>
      <c r="P13836">
        <v>0.28227443800000002</v>
      </c>
      <c r="Q13836">
        <v>1.940035505</v>
      </c>
    </row>
    <row r="13837" spans="1:17">
      <c r="A13837" t="e">
        <v>#N/A</v>
      </c>
      <c r="B13837" s="16" t="s">
        <v>26004</v>
      </c>
      <c r="C13837">
        <v>0</v>
      </c>
      <c r="D13837">
        <v>1.1580714190000001</v>
      </c>
      <c r="E13837">
        <v>1.6684351509999999</v>
      </c>
      <c r="F13837">
        <v>1.423135708</v>
      </c>
      <c r="G13837">
        <v>0.90269541099999995</v>
      </c>
      <c r="H13837">
        <v>8.0306296889999995</v>
      </c>
      <c r="I13837">
        <v>0</v>
      </c>
      <c r="J13837">
        <v>0</v>
      </c>
      <c r="K13837">
        <v>0</v>
      </c>
      <c r="L13837">
        <v>3.3030505689999998</v>
      </c>
      <c r="M13837">
        <v>0</v>
      </c>
      <c r="N13837">
        <v>0</v>
      </c>
      <c r="O13837">
        <v>0</v>
      </c>
      <c r="P13837">
        <v>0</v>
      </c>
      <c r="Q13837">
        <v>0</v>
      </c>
    </row>
    <row r="13838" spans="1:17">
      <c r="A13838" t="s">
        <v>10737</v>
      </c>
      <c r="B13838" s="16" t="s">
        <v>26005</v>
      </c>
      <c r="C13838">
        <v>0</v>
      </c>
      <c r="D13838">
        <v>0.76239701800000004</v>
      </c>
      <c r="E13838">
        <v>1.4645153</v>
      </c>
      <c r="F13838">
        <v>1.8737953490000001</v>
      </c>
      <c r="G13838">
        <v>1.1885489579999999</v>
      </c>
      <c r="H13838">
        <v>0</v>
      </c>
      <c r="I13838">
        <v>25.0936898</v>
      </c>
      <c r="J13838">
        <v>2.1813713610000001</v>
      </c>
      <c r="K13838">
        <v>6.2448565800000004</v>
      </c>
      <c r="L13838">
        <v>6.5235248739999996</v>
      </c>
      <c r="M13838">
        <v>6.606028609</v>
      </c>
      <c r="N13838">
        <v>8.0604567520000003</v>
      </c>
      <c r="O13838">
        <v>0</v>
      </c>
      <c r="P13838">
        <v>7.7449048899999999</v>
      </c>
      <c r="Q13838">
        <v>0</v>
      </c>
    </row>
    <row r="13839" spans="1:17">
      <c r="A13839" t="s">
        <v>26006</v>
      </c>
      <c r="B13839" s="16" t="s">
        <v>9414</v>
      </c>
      <c r="C13839">
        <v>194.11216020000001</v>
      </c>
      <c r="D13839">
        <v>33.296880080000001</v>
      </c>
      <c r="E13839">
        <v>22.8706511</v>
      </c>
      <c r="F13839">
        <v>14.79244181</v>
      </c>
      <c r="G13839">
        <v>29.982546169999999</v>
      </c>
      <c r="H13839">
        <v>31.538892050000001</v>
      </c>
      <c r="I13839">
        <v>622.30045889999997</v>
      </c>
      <c r="J13839">
        <v>30.041315440000002</v>
      </c>
      <c r="K13839">
        <v>356.02135290000001</v>
      </c>
      <c r="L13839">
        <v>97.366042899999997</v>
      </c>
      <c r="M13839">
        <v>344.21125419999998</v>
      </c>
      <c r="N13839">
        <v>28.86158833</v>
      </c>
      <c r="O13839">
        <v>143.77174819999999</v>
      </c>
      <c r="P13839">
        <v>53.536766200000002</v>
      </c>
      <c r="Q13839">
        <v>88.981031430000002</v>
      </c>
    </row>
    <row r="13840" spans="1:17">
      <c r="A13840" t="e">
        <v>#N/A</v>
      </c>
      <c r="B13840" s="16" t="s">
        <v>26007</v>
      </c>
      <c r="C13840">
        <v>0</v>
      </c>
      <c r="D13840">
        <v>0</v>
      </c>
      <c r="E13840">
        <v>0</v>
      </c>
      <c r="F13840">
        <v>0.34699913900000001</v>
      </c>
      <c r="G13840">
        <v>0.88040663600000002</v>
      </c>
      <c r="H13840">
        <v>0</v>
      </c>
      <c r="I13840">
        <v>0</v>
      </c>
      <c r="J13840">
        <v>0</v>
      </c>
      <c r="K13840">
        <v>0</v>
      </c>
      <c r="L13840">
        <v>0</v>
      </c>
      <c r="M13840">
        <v>0</v>
      </c>
      <c r="N13840">
        <v>0</v>
      </c>
      <c r="O13840">
        <v>0</v>
      </c>
      <c r="P13840">
        <v>0</v>
      </c>
      <c r="Q13840">
        <v>0</v>
      </c>
    </row>
    <row r="13841" spans="1:17">
      <c r="A13841" t="s">
        <v>26008</v>
      </c>
      <c r="B13841" s="16" t="s">
        <v>3413</v>
      </c>
      <c r="C13841">
        <v>74.417535189999995</v>
      </c>
      <c r="D13841">
        <v>12.16872409</v>
      </c>
      <c r="E13841">
        <v>9.7363334970000004</v>
      </c>
      <c r="F13841">
        <v>6.8658150180000002</v>
      </c>
      <c r="G13841">
        <v>9.4688008620000002</v>
      </c>
      <c r="H13841">
        <v>11.777049399999999</v>
      </c>
      <c r="I13841">
        <v>25.215588360000002</v>
      </c>
      <c r="J13841">
        <v>13.563558220000001</v>
      </c>
      <c r="K13841">
        <v>31.679321030000001</v>
      </c>
      <c r="L13841">
        <v>45.93479</v>
      </c>
      <c r="M13841">
        <v>29.339752319999999</v>
      </c>
      <c r="N13841">
        <v>8.8438628440000002</v>
      </c>
      <c r="O13841">
        <v>41.57819001</v>
      </c>
      <c r="P13841">
        <v>7.58187312</v>
      </c>
      <c r="Q13841">
        <v>14.119072490000001</v>
      </c>
    </row>
    <row r="13842" spans="1:17">
      <c r="A13842" t="s">
        <v>26008</v>
      </c>
      <c r="B13842" s="16" t="s">
        <v>26009</v>
      </c>
      <c r="C13842">
        <v>0</v>
      </c>
      <c r="D13842">
        <v>13.388435429999999</v>
      </c>
      <c r="E13842">
        <v>24.110922609999999</v>
      </c>
      <c r="F13842">
        <v>11.654093019999999</v>
      </c>
      <c r="G13842">
        <v>6.9573597559999998</v>
      </c>
      <c r="H13842">
        <v>7.736826164</v>
      </c>
      <c r="I13842">
        <v>0</v>
      </c>
      <c r="J13842">
        <v>15.961253859999999</v>
      </c>
      <c r="K13842">
        <v>31.98585078</v>
      </c>
      <c r="L13842">
        <v>19.09324354</v>
      </c>
      <c r="M13842">
        <v>0</v>
      </c>
      <c r="N13842">
        <v>31.662384670000002</v>
      </c>
      <c r="O13842">
        <v>0</v>
      </c>
      <c r="P13842">
        <v>5.2892033400000003</v>
      </c>
      <c r="Q13842">
        <v>17.310479399999998</v>
      </c>
    </row>
    <row r="13843" spans="1:17">
      <c r="A13843" t="s">
        <v>26010</v>
      </c>
      <c r="B13843" s="16" t="s">
        <v>7301</v>
      </c>
      <c r="C13843">
        <v>22.295955070000002</v>
      </c>
      <c r="D13843">
        <v>1.1795344670000001</v>
      </c>
      <c r="E13843">
        <v>0.99129158100000003</v>
      </c>
      <c r="F13843">
        <v>1.1777279389999999</v>
      </c>
      <c r="G13843">
        <v>0.51717682300000001</v>
      </c>
      <c r="H13843">
        <v>0.76682483300000004</v>
      </c>
      <c r="I13843">
        <v>2.4264647670000001</v>
      </c>
      <c r="J13843">
        <v>1.0124656759999999</v>
      </c>
      <c r="K13843">
        <v>3.3211968920000001</v>
      </c>
      <c r="L13843">
        <v>10.723602530000001</v>
      </c>
      <c r="M13843">
        <v>2.5551117909999999</v>
      </c>
      <c r="N13843">
        <v>1.394743778</v>
      </c>
      <c r="O13843">
        <v>19.901244859999998</v>
      </c>
      <c r="P13843">
        <v>0.99853729400000002</v>
      </c>
      <c r="Q13843">
        <v>6.1765352770000002</v>
      </c>
    </row>
    <row r="13844" spans="1:17">
      <c r="A13844" t="s">
        <v>26011</v>
      </c>
      <c r="B13844" s="16" t="s">
        <v>4403</v>
      </c>
      <c r="C13844">
        <v>0</v>
      </c>
      <c r="D13844">
        <v>0.72499640899999995</v>
      </c>
      <c r="E13844">
        <v>0.87870917999999998</v>
      </c>
      <c r="F13844">
        <v>0.63638332600000003</v>
      </c>
      <c r="G13844">
        <v>1.1033322409999999</v>
      </c>
      <c r="H13844">
        <v>0.59850919400000002</v>
      </c>
      <c r="I13844">
        <v>3.408954086</v>
      </c>
      <c r="J13844">
        <v>1.6002211040000001</v>
      </c>
      <c r="K13844">
        <v>1.343233302</v>
      </c>
      <c r="L13844">
        <v>1.6739611000000001</v>
      </c>
      <c r="M13844">
        <v>2.0939864269999999</v>
      </c>
      <c r="N13844">
        <v>0.51868678999999995</v>
      </c>
      <c r="O13844">
        <v>0.34517742699999998</v>
      </c>
      <c r="P13844">
        <v>0.77156788300000001</v>
      </c>
      <c r="Q13844">
        <v>0.428516018</v>
      </c>
    </row>
    <row r="13845" spans="1:17">
      <c r="A13845" t="s">
        <v>26012</v>
      </c>
      <c r="B13845" s="16" t="s">
        <v>4402</v>
      </c>
      <c r="C13845">
        <v>2.3946851090000001</v>
      </c>
      <c r="D13845">
        <v>4.8227539339999996</v>
      </c>
      <c r="E13845">
        <v>5.2921731039999997</v>
      </c>
      <c r="F13845">
        <v>4.8005510779999998</v>
      </c>
      <c r="G13845">
        <v>4.7366526750000002</v>
      </c>
      <c r="H13845">
        <v>13.084698230000001</v>
      </c>
      <c r="I13845">
        <v>5.2383242809999997</v>
      </c>
      <c r="J13845">
        <v>7.1616135139999999</v>
      </c>
      <c r="K13845">
        <v>8.7895451070000004</v>
      </c>
      <c r="L13845">
        <v>4.4017458300000003</v>
      </c>
      <c r="M13845">
        <v>0.83576534899999999</v>
      </c>
      <c r="N13845">
        <v>2.0932185219999999</v>
      </c>
      <c r="O13845">
        <v>1.9287721250000001</v>
      </c>
      <c r="P13845">
        <v>5.1442172700000004</v>
      </c>
      <c r="Q13845">
        <v>4.1902857889999998</v>
      </c>
    </row>
    <row r="13846" spans="1:17">
      <c r="A13846" t="s">
        <v>26013</v>
      </c>
      <c r="B13846" s="16" t="s">
        <v>26014</v>
      </c>
      <c r="C13846">
        <v>236.3922038</v>
      </c>
      <c r="D13846">
        <v>4.101170164</v>
      </c>
      <c r="E13846">
        <v>2.1967729490000001</v>
      </c>
      <c r="F13846">
        <v>3.1983748190000001</v>
      </c>
      <c r="G13846">
        <v>1.8443001080000001</v>
      </c>
      <c r="H13846">
        <v>8.477160391</v>
      </c>
      <c r="I13846">
        <v>13.498674510000001</v>
      </c>
      <c r="J13846">
        <v>6.0476640489999998</v>
      </c>
      <c r="K13846">
        <v>19.70359921</v>
      </c>
      <c r="L13846">
        <v>72.883519289999995</v>
      </c>
      <c r="M13846">
        <v>6.8338226989999997</v>
      </c>
      <c r="N13846">
        <v>4.7397241149999996</v>
      </c>
      <c r="O13846">
        <v>54.410079690000003</v>
      </c>
      <c r="P13846">
        <v>3.8457458770000001</v>
      </c>
      <c r="Q13846">
        <v>18.59981166</v>
      </c>
    </row>
    <row r="13847" spans="1:17">
      <c r="A13847" t="s">
        <v>26015</v>
      </c>
      <c r="B13847" s="16" t="s">
        <v>7203</v>
      </c>
      <c r="C13847">
        <v>8.6782838200000008</v>
      </c>
      <c r="D13847">
        <v>2.0465646620000002</v>
      </c>
      <c r="E13847">
        <v>1.5903969019999999</v>
      </c>
      <c r="F13847">
        <v>2.5226122310000001</v>
      </c>
      <c r="G13847">
        <v>1.324548866</v>
      </c>
      <c r="H13847">
        <v>5.3757096110000004</v>
      </c>
      <c r="I13847">
        <v>0.57154824900000001</v>
      </c>
      <c r="J13847">
        <v>1.171126707</v>
      </c>
      <c r="K13847">
        <v>2.1589458079999999</v>
      </c>
      <c r="L13847">
        <v>2.087244944</v>
      </c>
      <c r="M13847">
        <v>2.0419936590000001</v>
      </c>
      <c r="N13847">
        <v>0.74540129799999999</v>
      </c>
      <c r="O13847">
        <v>2.5422673119999999</v>
      </c>
      <c r="P13847">
        <v>0.806410921</v>
      </c>
      <c r="Q13847">
        <v>3.8103707099999999</v>
      </c>
    </row>
    <row r="13848" spans="1:17">
      <c r="A13848" t="s">
        <v>26016</v>
      </c>
      <c r="B13848" s="16" t="s">
        <v>4401</v>
      </c>
      <c r="C13848">
        <v>3.1075296269999999</v>
      </c>
      <c r="D13848">
        <v>2.3551274210000002</v>
      </c>
      <c r="E13848">
        <v>3.3756352650000001</v>
      </c>
      <c r="F13848">
        <v>2.7606014640000001</v>
      </c>
      <c r="G13848">
        <v>2.9654884899999998</v>
      </c>
      <c r="H13848">
        <v>2.449739611</v>
      </c>
      <c r="I13848">
        <v>1.9081142339999999</v>
      </c>
      <c r="J13848">
        <v>6.6555584010000004</v>
      </c>
      <c r="K13848">
        <v>4.7485642109999997</v>
      </c>
      <c r="L13848">
        <v>37.41015453</v>
      </c>
      <c r="M13848">
        <v>0</v>
      </c>
      <c r="N13848">
        <v>2.2379423439999999</v>
      </c>
      <c r="O13848">
        <v>1.9924597989999999</v>
      </c>
      <c r="P13848">
        <v>2.9445975029999998</v>
      </c>
      <c r="Q13848">
        <v>4.3848644060000002</v>
      </c>
    </row>
    <row r="13849" spans="1:17">
      <c r="A13849" t="s">
        <v>26017</v>
      </c>
      <c r="B13849" s="16" t="s">
        <v>26018</v>
      </c>
      <c r="C13849">
        <v>0.36578771700000001</v>
      </c>
      <c r="D13849">
        <v>0.64827381500000003</v>
      </c>
      <c r="E13849">
        <v>0.89505363699999996</v>
      </c>
      <c r="F13849">
        <v>1.294561888</v>
      </c>
      <c r="G13849">
        <v>0.75797630599999999</v>
      </c>
      <c r="H13849">
        <v>1.1238613740000001</v>
      </c>
      <c r="I13849">
        <v>0</v>
      </c>
      <c r="J13849">
        <v>0.46371047500000001</v>
      </c>
      <c r="K13849">
        <v>1.1615765119999999</v>
      </c>
      <c r="L13849">
        <v>1.6178803939999999</v>
      </c>
      <c r="M13849">
        <v>1.404293061</v>
      </c>
      <c r="N13849">
        <v>1.262558141</v>
      </c>
      <c r="O13849">
        <v>2.0255096990000001</v>
      </c>
      <c r="P13849">
        <v>3.9513420880000001</v>
      </c>
      <c r="Q13849">
        <v>0.50290852500000005</v>
      </c>
    </row>
    <row r="13850" spans="1:17">
      <c r="A13850" t="s">
        <v>26019</v>
      </c>
      <c r="B13850" s="16" t="s">
        <v>3690</v>
      </c>
      <c r="C13850">
        <v>1.190127758</v>
      </c>
      <c r="D13850">
        <v>0.761664648</v>
      </c>
      <c r="E13850">
        <v>0.60493907700000005</v>
      </c>
      <c r="F13850">
        <v>0.431998928</v>
      </c>
      <c r="G13850">
        <v>0.84488590699999999</v>
      </c>
      <c r="H13850">
        <v>0.20314433100000001</v>
      </c>
      <c r="I13850">
        <v>0.96421478599999999</v>
      </c>
      <c r="J13850">
        <v>1.4584384889999999</v>
      </c>
      <c r="K13850">
        <v>1.5597144199999999</v>
      </c>
      <c r="L13850">
        <v>2.1724194269999999</v>
      </c>
      <c r="M13850">
        <v>0.25383395199999997</v>
      </c>
      <c r="N13850">
        <v>0.99436343999999999</v>
      </c>
      <c r="O13850">
        <v>0.14644895599999999</v>
      </c>
      <c r="P13850">
        <v>1.210218888</v>
      </c>
      <c r="Q13850">
        <v>0.545421445</v>
      </c>
    </row>
    <row r="13851" spans="1:17">
      <c r="A13851" t="s">
        <v>26020</v>
      </c>
      <c r="B13851" s="16" t="s">
        <v>408</v>
      </c>
      <c r="C13851">
        <v>10.88634836</v>
      </c>
      <c r="D13851">
        <v>6.5773381879999997</v>
      </c>
      <c r="E13851">
        <v>5.5652584129999996</v>
      </c>
      <c r="F13851">
        <v>4.5994908079999997</v>
      </c>
      <c r="G13851">
        <v>5.8105029530000003</v>
      </c>
      <c r="H13851">
        <v>2.9321008430000002</v>
      </c>
      <c r="I13851">
        <v>10.1027659</v>
      </c>
      <c r="J13851">
        <v>5.2155760300000003</v>
      </c>
      <c r="K13851">
        <v>10.51855336</v>
      </c>
      <c r="L13851">
        <v>13.489246919999999</v>
      </c>
      <c r="M13851">
        <v>2.1711014940000002</v>
      </c>
      <c r="N13851">
        <v>3.1370991519999998</v>
      </c>
      <c r="O13851">
        <v>5.4801791010000001</v>
      </c>
      <c r="P13851">
        <v>2.1211653240000001</v>
      </c>
      <c r="Q13851">
        <v>3.0128886439999998</v>
      </c>
    </row>
    <row r="13852" spans="1:17">
      <c r="A13852" t="s">
        <v>26021</v>
      </c>
      <c r="B13852" s="16" t="s">
        <v>8424</v>
      </c>
      <c r="C13852">
        <v>27.474221100000001</v>
      </c>
      <c r="D13852">
        <v>90.854719660000001</v>
      </c>
      <c r="E13852">
        <v>39.217976520000001</v>
      </c>
      <c r="F13852">
        <v>31.03162786</v>
      </c>
      <c r="G13852">
        <v>61.547282199999998</v>
      </c>
      <c r="H13852">
        <v>46.625522420000003</v>
      </c>
      <c r="I13852">
        <v>21.345807400000002</v>
      </c>
      <c r="J13852">
        <v>20.46586095</v>
      </c>
      <c r="K13852">
        <v>53.316824230000002</v>
      </c>
      <c r="L13852">
        <v>54.997419710000003</v>
      </c>
      <c r="M13852">
        <v>20.208738010000001</v>
      </c>
      <c r="N13852">
        <v>12.82352702</v>
      </c>
      <c r="O13852">
        <v>18.89774444</v>
      </c>
      <c r="P13852">
        <v>3.5113367129999999</v>
      </c>
      <c r="Q13852">
        <v>13.61346496</v>
      </c>
    </row>
    <row r="13853" spans="1:17">
      <c r="A13853" t="s">
        <v>26022</v>
      </c>
      <c r="B13853" s="16" t="s">
        <v>7013</v>
      </c>
      <c r="C13853">
        <v>21.170734719999999</v>
      </c>
      <c r="D13853">
        <v>6.9386694870000003</v>
      </c>
      <c r="E13853">
        <v>5.7079072420000001</v>
      </c>
      <c r="F13853">
        <v>5.2503114049999997</v>
      </c>
      <c r="G13853">
        <v>3.6057103229999998</v>
      </c>
      <c r="H13853">
        <v>2.5617370340000001</v>
      </c>
      <c r="I13853">
        <v>6.7668376989999999</v>
      </c>
      <c r="J13853">
        <v>9.9999945530000005</v>
      </c>
      <c r="K13853">
        <v>9.7356612410000007</v>
      </c>
      <c r="L13853">
        <v>23.088880169999999</v>
      </c>
      <c r="M13853">
        <v>9.4636926700000004</v>
      </c>
      <c r="N13853">
        <v>6.4350186960000002</v>
      </c>
      <c r="O13853">
        <v>13.16837338</v>
      </c>
      <c r="P13853">
        <v>5.8304340190000001</v>
      </c>
      <c r="Q13853">
        <v>4.1866075179999998</v>
      </c>
    </row>
    <row r="13854" spans="1:17">
      <c r="A13854" t="s">
        <v>26023</v>
      </c>
      <c r="B13854" s="16" t="s">
        <v>4400</v>
      </c>
      <c r="C13854">
        <v>3.1748470229999999</v>
      </c>
      <c r="D13854">
        <v>1.568977896</v>
      </c>
      <c r="E13854">
        <v>1.039277563</v>
      </c>
      <c r="F13854">
        <v>0.69810234800000004</v>
      </c>
      <c r="G13854">
        <v>0.63258075800000002</v>
      </c>
      <c r="H13854">
        <v>0.84414217999999996</v>
      </c>
      <c r="I13854">
        <v>2.8491948210000002</v>
      </c>
      <c r="J13854">
        <v>0.433436296</v>
      </c>
      <c r="K13854">
        <v>1.107898861</v>
      </c>
      <c r="L13854">
        <v>2.1603630570000001</v>
      </c>
      <c r="M13854">
        <v>0.46878973000000002</v>
      </c>
      <c r="N13854">
        <v>0.60210701200000005</v>
      </c>
      <c r="O13854">
        <v>4.5979429520000004</v>
      </c>
      <c r="P13854">
        <v>0.51296827199999995</v>
      </c>
      <c r="Q13854">
        <v>2.3503761509999999</v>
      </c>
    </row>
    <row r="13855" spans="1:17">
      <c r="A13855" t="s">
        <v>26024</v>
      </c>
      <c r="B13855" s="16" t="s">
        <v>4399</v>
      </c>
      <c r="C13855">
        <v>5.774172257</v>
      </c>
      <c r="D13855">
        <v>15.809652829999999</v>
      </c>
      <c r="E13855">
        <v>16.19623459</v>
      </c>
      <c r="F13855">
        <v>12.90038442</v>
      </c>
      <c r="G13855">
        <v>13.093542530000001</v>
      </c>
      <c r="H13855">
        <v>8.5915433540000006</v>
      </c>
      <c r="I13855">
        <v>18.152166770000001</v>
      </c>
      <c r="J13855">
        <v>30.226530950000001</v>
      </c>
      <c r="K13855">
        <v>34.005816469999999</v>
      </c>
      <c r="L13855">
        <v>22.52429386</v>
      </c>
      <c r="M13855">
        <v>3.185760615</v>
      </c>
      <c r="N13855">
        <v>15.48470373</v>
      </c>
      <c r="O13855">
        <v>5.6672214780000001</v>
      </c>
      <c r="P13855">
        <v>20.532038549999999</v>
      </c>
      <c r="Q13855">
        <v>16.424085460000001</v>
      </c>
    </row>
    <row r="13856" spans="1:17">
      <c r="A13856" t="s">
        <v>26025</v>
      </c>
      <c r="B13856" s="16" t="s">
        <v>4398</v>
      </c>
      <c r="C13856">
        <v>8.5096178309999999</v>
      </c>
      <c r="D13856">
        <v>0.59982531500000003</v>
      </c>
      <c r="E13856">
        <v>0.68584856400000005</v>
      </c>
      <c r="F13856">
        <v>0.71956549400000003</v>
      </c>
      <c r="G13856">
        <v>0.51208166200000005</v>
      </c>
      <c r="H13856">
        <v>1.089387637</v>
      </c>
      <c r="I13856">
        <v>1.1281583930000001</v>
      </c>
      <c r="J13856">
        <v>1.585461295</v>
      </c>
      <c r="K13856">
        <v>1.5207580810000001</v>
      </c>
      <c r="L13856">
        <v>3.6660458239999998</v>
      </c>
      <c r="M13856">
        <v>0.74248214099999998</v>
      </c>
      <c r="N13856">
        <v>2.0503125440000001</v>
      </c>
      <c r="O13856">
        <v>1.99907626</v>
      </c>
      <c r="P13856">
        <v>1.160647626</v>
      </c>
      <c r="Q13856">
        <v>1.3294967010000001</v>
      </c>
    </row>
    <row r="13857" spans="1:17">
      <c r="A13857" t="s">
        <v>26026</v>
      </c>
      <c r="B13857" s="16" t="s">
        <v>26027</v>
      </c>
      <c r="C13857">
        <v>12.53970644</v>
      </c>
      <c r="D13857">
        <v>4.6299414030000001</v>
      </c>
      <c r="E13857">
        <v>8.8938176089999992</v>
      </c>
      <c r="F13857">
        <v>3.3000039540000001</v>
      </c>
      <c r="G13857">
        <v>7.6509831730000002</v>
      </c>
      <c r="H13857">
        <v>4.1738141149999999</v>
      </c>
      <c r="I13857">
        <v>30.478165749999999</v>
      </c>
      <c r="J13857">
        <v>48.431743089999998</v>
      </c>
      <c r="K13857">
        <v>6.0678768390000002</v>
      </c>
      <c r="L13857">
        <v>12.14907466</v>
      </c>
      <c r="M13857">
        <v>19.256439669999999</v>
      </c>
      <c r="N13857">
        <v>18.961739300000001</v>
      </c>
      <c r="O13857">
        <v>9.2583014190000004</v>
      </c>
      <c r="P13857">
        <v>7.0237194150000004</v>
      </c>
      <c r="Q13857">
        <v>11.493597660000001</v>
      </c>
    </row>
    <row r="13858" spans="1:17">
      <c r="A13858" t="e">
        <v>#N/A</v>
      </c>
      <c r="B13858" s="16" t="s">
        <v>26028</v>
      </c>
      <c r="C13858">
        <v>8.2047880529999997</v>
      </c>
      <c r="D13858">
        <v>1.8176352739999999</v>
      </c>
      <c r="E13858">
        <v>1.4548165230000001</v>
      </c>
      <c r="F13858">
        <v>1.1168316650000001</v>
      </c>
      <c r="G13858">
        <v>3.3058977650000001</v>
      </c>
      <c r="H13858">
        <v>3.1510914510000001</v>
      </c>
      <c r="I13858">
        <v>7.9768020560000004</v>
      </c>
      <c r="J13858">
        <v>4.8539124320000004</v>
      </c>
      <c r="K13858">
        <v>11.16629985</v>
      </c>
      <c r="L13858">
        <v>1.728086059</v>
      </c>
      <c r="M13858">
        <v>5.2498240599999999</v>
      </c>
      <c r="N13858">
        <v>1.6857002619999999</v>
      </c>
      <c r="O13858">
        <v>9.0866243069999992</v>
      </c>
      <c r="P13858">
        <v>1.641304348</v>
      </c>
      <c r="Q13858">
        <v>3.7601571150000002</v>
      </c>
    </row>
    <row r="13859" spans="1:17">
      <c r="A13859" t="s">
        <v>26029</v>
      </c>
      <c r="B13859" s="16" t="s">
        <v>2366</v>
      </c>
      <c r="C13859">
        <v>2.4388247949999999</v>
      </c>
      <c r="D13859">
        <v>2.521312972</v>
      </c>
      <c r="E13859">
        <v>0.88649302100000005</v>
      </c>
      <c r="F13859">
        <v>6.3904536250000001</v>
      </c>
      <c r="G13859">
        <v>1.158133335</v>
      </c>
      <c r="H13859">
        <v>6.1662352230000002</v>
      </c>
      <c r="I13859">
        <v>3.5565859560000002</v>
      </c>
      <c r="J13859">
        <v>1.056333376</v>
      </c>
      <c r="K13859">
        <v>4.5176866010000003</v>
      </c>
      <c r="L13859">
        <v>4.6229703830000002</v>
      </c>
      <c r="M13859">
        <v>1.9505989989999999</v>
      </c>
      <c r="N13859">
        <v>2.3048964600000001</v>
      </c>
      <c r="O13859">
        <v>4.2764969060000002</v>
      </c>
      <c r="P13859">
        <v>5.0311390039999999</v>
      </c>
      <c r="Q13859">
        <v>5.728133046</v>
      </c>
    </row>
    <row r="13860" spans="1:17">
      <c r="A13860" t="s">
        <v>26030</v>
      </c>
      <c r="B13860" s="16" t="s">
        <v>217</v>
      </c>
      <c r="C13860">
        <v>2.6851387</v>
      </c>
      <c r="D13860">
        <v>0.23793925099999999</v>
      </c>
      <c r="E13860">
        <v>0.39993265700000002</v>
      </c>
      <c r="F13860">
        <v>0.43859969100000001</v>
      </c>
      <c r="G13860">
        <v>0.27820391700000002</v>
      </c>
      <c r="H13860">
        <v>0.82499316700000003</v>
      </c>
      <c r="I13860">
        <v>0</v>
      </c>
      <c r="J13860">
        <v>0.47655447200000001</v>
      </c>
      <c r="K13860">
        <v>0.73086748000000001</v>
      </c>
      <c r="L13860">
        <v>1.017975273</v>
      </c>
      <c r="M13860">
        <v>0</v>
      </c>
      <c r="N13860">
        <v>0.39720271400000001</v>
      </c>
      <c r="O13860">
        <v>1.189493082</v>
      </c>
      <c r="P13860">
        <v>0.56399827599999997</v>
      </c>
      <c r="Q13860">
        <v>0</v>
      </c>
    </row>
    <row r="13861" spans="1:17">
      <c r="A13861" t="s">
        <v>26031</v>
      </c>
      <c r="B13861" s="16" t="s">
        <v>26032</v>
      </c>
      <c r="C13861">
        <v>0.98249246300000004</v>
      </c>
      <c r="D13861">
        <v>0.14510331800000001</v>
      </c>
      <c r="E13861">
        <v>0.31357583700000002</v>
      </c>
      <c r="F13861">
        <v>0.17831517999999999</v>
      </c>
      <c r="G13861">
        <v>0.113105373</v>
      </c>
      <c r="H13861">
        <v>0.37733133200000002</v>
      </c>
      <c r="I13861">
        <v>2.865575996</v>
      </c>
      <c r="J13861">
        <v>0.33213584600000001</v>
      </c>
      <c r="K13861">
        <v>0.44570744800000001</v>
      </c>
      <c r="L13861">
        <v>1.448522573</v>
      </c>
      <c r="M13861">
        <v>1.2572933120000001</v>
      </c>
      <c r="N13861">
        <v>0.24222750800000001</v>
      </c>
      <c r="O13861">
        <v>1.4507853770000001</v>
      </c>
      <c r="P13861">
        <v>0.19654001300000001</v>
      </c>
      <c r="Q13861">
        <v>1.3507939520000001</v>
      </c>
    </row>
    <row r="13862" spans="1:17">
      <c r="A13862" t="s">
        <v>26033</v>
      </c>
      <c r="B13862" s="16" t="s">
        <v>2331</v>
      </c>
      <c r="C13862">
        <v>2.6262278659999998</v>
      </c>
      <c r="D13862">
        <v>0.21817402699999999</v>
      </c>
      <c r="E13862">
        <v>0.41909817799999999</v>
      </c>
      <c r="F13862">
        <v>0.22342551899999999</v>
      </c>
      <c r="G13862">
        <v>0.51018794700000003</v>
      </c>
      <c r="H13862">
        <v>0.25215411199999999</v>
      </c>
      <c r="I13862">
        <v>5.7448192870000003</v>
      </c>
      <c r="J13862">
        <v>0.79070376799999997</v>
      </c>
      <c r="K13862">
        <v>2.8295455089999999</v>
      </c>
      <c r="L13862">
        <v>1.8668274680000001</v>
      </c>
      <c r="M13862">
        <v>6.3014581319999996</v>
      </c>
      <c r="N13862">
        <v>0.52607784000000002</v>
      </c>
      <c r="O13862">
        <v>3.9991740789999999</v>
      </c>
      <c r="P13862">
        <v>1.5760696759999999</v>
      </c>
      <c r="Q13862">
        <v>1.128346034</v>
      </c>
    </row>
    <row r="13863" spans="1:17">
      <c r="A13863" t="e">
        <v>#N/A</v>
      </c>
      <c r="B13863" s="16" t="s">
        <v>26034</v>
      </c>
      <c r="C13863">
        <v>153.91294289999999</v>
      </c>
      <c r="D13863">
        <v>2.3631494279999998</v>
      </c>
      <c r="E13863">
        <v>4.3773335519999996</v>
      </c>
      <c r="F13863">
        <v>3.3188995110000001</v>
      </c>
      <c r="G13863">
        <v>3.9472105630000001</v>
      </c>
      <c r="H13863">
        <v>4.0968064740000001</v>
      </c>
      <c r="I13863">
        <v>17.778555140000002</v>
      </c>
      <c r="J13863">
        <v>9.0796564390000007</v>
      </c>
      <c r="K13863">
        <v>21.430688629999999</v>
      </c>
      <c r="L13863">
        <v>51.03274072</v>
      </c>
      <c r="M13863">
        <v>29.251787199999999</v>
      </c>
      <c r="N13863">
        <v>4.3206177190000004</v>
      </c>
      <c r="O13863">
        <v>91.134482899999995</v>
      </c>
      <c r="P13863">
        <v>5.7157969670000002</v>
      </c>
      <c r="Q13863">
        <v>39.807714990000001</v>
      </c>
    </row>
    <row r="13864" spans="1:17">
      <c r="A13864" t="s">
        <v>26035</v>
      </c>
      <c r="B13864" s="16" t="s">
        <v>26036</v>
      </c>
      <c r="C13864">
        <v>1.71358644</v>
      </c>
      <c r="D13864">
        <v>45.1743959</v>
      </c>
      <c r="E13864">
        <v>55.238357149999999</v>
      </c>
      <c r="F13864">
        <v>60.645658589999996</v>
      </c>
      <c r="G13864">
        <v>54.150487810000001</v>
      </c>
      <c r="H13864">
        <v>307.33819620000003</v>
      </c>
      <c r="I13864">
        <v>52.478089869999998</v>
      </c>
      <c r="J13864">
        <v>47.791040600000002</v>
      </c>
      <c r="K13864">
        <v>77.736803899999998</v>
      </c>
      <c r="L13864">
        <v>42.226965989999997</v>
      </c>
      <c r="M13864">
        <v>0</v>
      </c>
      <c r="N13864">
        <v>19.433815800000001</v>
      </c>
      <c r="O13864">
        <v>15.182077680000001</v>
      </c>
      <c r="P13864">
        <v>30.851073419999999</v>
      </c>
      <c r="Q13864">
        <v>45.941006739999999</v>
      </c>
    </row>
    <row r="13865" spans="1:17">
      <c r="A13865" t="s">
        <v>26037</v>
      </c>
      <c r="B13865" s="16" t="s">
        <v>4949</v>
      </c>
      <c r="C13865">
        <v>9.9954749310000004</v>
      </c>
      <c r="D13865">
        <v>0.67144272000000005</v>
      </c>
      <c r="E13865">
        <v>0.58315334399999996</v>
      </c>
      <c r="F13865">
        <v>0.658344712</v>
      </c>
      <c r="G13865">
        <v>0.43429178099999999</v>
      </c>
      <c r="H13865">
        <v>0.52009738699999997</v>
      </c>
      <c r="I13865">
        <v>2.2570214439999998</v>
      </c>
      <c r="J13865">
        <v>0.85020345399999997</v>
      </c>
      <c r="K13865">
        <v>4.0078639200000001</v>
      </c>
      <c r="L13865">
        <v>5.3785464300000001</v>
      </c>
      <c r="M13865">
        <v>4.3324984630000003</v>
      </c>
      <c r="N13865">
        <v>0.532611791</v>
      </c>
      <c r="O13865">
        <v>5.9991017439999998</v>
      </c>
      <c r="P13865">
        <v>0.38700336699999999</v>
      </c>
      <c r="Q13865">
        <v>3.3247797729999999</v>
      </c>
    </row>
    <row r="13866" spans="1:17">
      <c r="A13866" t="e">
        <v>#N/A</v>
      </c>
      <c r="B13866" s="16" t="s">
        <v>26038</v>
      </c>
      <c r="C13866">
        <v>13.32175264</v>
      </c>
      <c r="D13866">
        <v>0</v>
      </c>
      <c r="E13866">
        <v>0.80987021199999998</v>
      </c>
      <c r="F13866">
        <v>0.77715014500000001</v>
      </c>
      <c r="G13866">
        <v>0</v>
      </c>
      <c r="H13866">
        <v>1.461796648</v>
      </c>
      <c r="I13866">
        <v>16.65203378</v>
      </c>
      <c r="J13866">
        <v>1.6888036340000001</v>
      </c>
      <c r="K13866">
        <v>5.180065366</v>
      </c>
      <c r="L13866">
        <v>2.4049861290000001</v>
      </c>
      <c r="M13866">
        <v>18.265516890000001</v>
      </c>
      <c r="N13866">
        <v>1.1729988</v>
      </c>
      <c r="O13866">
        <v>14.753551290000001</v>
      </c>
      <c r="P13866">
        <v>0</v>
      </c>
      <c r="Q13866">
        <v>9.1578020060000007</v>
      </c>
    </row>
    <row r="13867" spans="1:17">
      <c r="A13867" t="e">
        <v>#N/A</v>
      </c>
      <c r="B13867" s="16" t="s">
        <v>26039</v>
      </c>
      <c r="C13867">
        <v>0</v>
      </c>
      <c r="D13867">
        <v>3.2771692699999999</v>
      </c>
      <c r="E13867">
        <v>1.70495811</v>
      </c>
      <c r="F13867">
        <v>1.006815411</v>
      </c>
      <c r="G13867">
        <v>0.63862332099999997</v>
      </c>
      <c r="H13867">
        <v>0</v>
      </c>
      <c r="I13867">
        <v>0</v>
      </c>
      <c r="J13867">
        <v>0</v>
      </c>
      <c r="K13867">
        <v>0</v>
      </c>
      <c r="L13867">
        <v>2.3367850300000002</v>
      </c>
      <c r="M13867">
        <v>0</v>
      </c>
      <c r="N13867">
        <v>0.30392924100000002</v>
      </c>
      <c r="O13867">
        <v>2.730508001</v>
      </c>
      <c r="P13867">
        <v>1.294670668</v>
      </c>
      <c r="Q13867">
        <v>11.86413752</v>
      </c>
    </row>
    <row r="13868" spans="1:17">
      <c r="A13868" t="s">
        <v>26040</v>
      </c>
      <c r="B13868" s="16" t="s">
        <v>3722</v>
      </c>
      <c r="C13868">
        <v>6.6685589939999996</v>
      </c>
      <c r="D13868">
        <v>1.125568838</v>
      </c>
      <c r="E13868">
        <v>0.82769607499999998</v>
      </c>
      <c r="F13868">
        <v>0.90772092999999998</v>
      </c>
      <c r="G13868">
        <v>0.82252523099999997</v>
      </c>
      <c r="H13868">
        <v>1.097612016</v>
      </c>
      <c r="I13868">
        <v>1.6208150269999999</v>
      </c>
      <c r="J13868">
        <v>1.751135487</v>
      </c>
      <c r="K13868">
        <v>3.5293883789999998</v>
      </c>
      <c r="L13868">
        <v>3.2103467280000002</v>
      </c>
      <c r="M13868">
        <v>2.7429876580000001</v>
      </c>
      <c r="N13868">
        <v>0.62632092800000005</v>
      </c>
      <c r="O13868">
        <v>3.1651217310000002</v>
      </c>
      <c r="P13868">
        <v>0.52406892000000005</v>
      </c>
      <c r="Q13868">
        <v>2.4012383580000001</v>
      </c>
    </row>
    <row r="13869" spans="1:17">
      <c r="A13869" t="s">
        <v>26041</v>
      </c>
      <c r="B13869" s="16" t="s">
        <v>8690</v>
      </c>
      <c r="C13869">
        <v>1.904457721</v>
      </c>
      <c r="D13869">
        <v>3.1155777379999998</v>
      </c>
      <c r="E13869">
        <v>1.870257211</v>
      </c>
      <c r="F13869">
        <v>2.6920436900000002</v>
      </c>
      <c r="G13869">
        <v>1.467240289</v>
      </c>
      <c r="H13869">
        <v>1.012731059</v>
      </c>
      <c r="I13869">
        <v>7.4773676599999996</v>
      </c>
      <c r="J13869">
        <v>5.441434342</v>
      </c>
      <c r="K13869">
        <v>2.7247866599999999</v>
      </c>
      <c r="L13869">
        <v>1.9438669369999999</v>
      </c>
      <c r="M13869">
        <v>3.9369024700000002</v>
      </c>
      <c r="N13869">
        <v>1.9864832459999999</v>
      </c>
      <c r="O13869">
        <v>3.407081196</v>
      </c>
      <c r="P13869">
        <v>3.9562479750000001</v>
      </c>
      <c r="Q13869">
        <v>2.1148382780000001</v>
      </c>
    </row>
    <row r="13870" spans="1:17">
      <c r="A13870" t="s">
        <v>26042</v>
      </c>
      <c r="B13870" s="16" t="s">
        <v>26043</v>
      </c>
      <c r="C13870">
        <v>1421.1175539999999</v>
      </c>
      <c r="D13870">
        <v>76.015467349999994</v>
      </c>
      <c r="E13870">
        <v>58.472927030000001</v>
      </c>
      <c r="F13870">
        <v>42.987069759999997</v>
      </c>
      <c r="G13870">
        <v>59.252661310000001</v>
      </c>
      <c r="H13870">
        <v>78.136255410000004</v>
      </c>
      <c r="I13870">
        <v>464.97131100000001</v>
      </c>
      <c r="J13870">
        <v>125.1080633</v>
      </c>
      <c r="K13870">
        <v>330.61005419999998</v>
      </c>
      <c r="L13870">
        <v>491.18304940000002</v>
      </c>
      <c r="M13870">
        <v>442.99250669999998</v>
      </c>
      <c r="N13870">
        <v>88.714934220000004</v>
      </c>
      <c r="O13870">
        <v>944.98665679999999</v>
      </c>
      <c r="P13870">
        <v>77.904631539999997</v>
      </c>
      <c r="Q13870">
        <v>269.27978100000001</v>
      </c>
    </row>
    <row r="13871" spans="1:17">
      <c r="A13871" t="s">
        <v>26042</v>
      </c>
      <c r="B13871" s="16" t="s">
        <v>2094</v>
      </c>
      <c r="C13871">
        <v>608.73489199999995</v>
      </c>
      <c r="D13871">
        <v>52.516282879999999</v>
      </c>
      <c r="E13871">
        <v>41.36780229</v>
      </c>
      <c r="F13871">
        <v>29.494025489999999</v>
      </c>
      <c r="G13871">
        <v>40.009336359999999</v>
      </c>
      <c r="H13871">
        <v>38.930302560000001</v>
      </c>
      <c r="I13871">
        <v>290.95644490000001</v>
      </c>
      <c r="J13871">
        <v>79.005304559999999</v>
      </c>
      <c r="K13871">
        <v>240.1431212</v>
      </c>
      <c r="L13871">
        <v>384.97268869999999</v>
      </c>
      <c r="M13871">
        <v>458.13237370000002</v>
      </c>
      <c r="N13871">
        <v>85.221561879999996</v>
      </c>
      <c r="O13871">
        <v>460.32996079999998</v>
      </c>
      <c r="P13871">
        <v>60.993640589999998</v>
      </c>
      <c r="Q13871">
        <v>227.8508712</v>
      </c>
    </row>
    <row r="13872" spans="1:17">
      <c r="A13872" t="e">
        <v>#N/A</v>
      </c>
      <c r="B13872" s="16" t="s">
        <v>26044</v>
      </c>
      <c r="C13872">
        <v>694.54774020000002</v>
      </c>
      <c r="D13872">
        <v>129.95403709999999</v>
      </c>
      <c r="E13872">
        <v>151.77704009999999</v>
      </c>
      <c r="F13872">
        <v>87.514760039999999</v>
      </c>
      <c r="G13872">
        <v>179.9030923</v>
      </c>
      <c r="H13872">
        <v>228.8957604</v>
      </c>
      <c r="I13872">
        <v>314.81174479999999</v>
      </c>
      <c r="J13872">
        <v>216.55068420000001</v>
      </c>
      <c r="K13872">
        <v>521.58745299999998</v>
      </c>
      <c r="L13872">
        <v>812.47537069999998</v>
      </c>
      <c r="M13872">
        <v>387.3534957</v>
      </c>
      <c r="N13872">
        <v>145.20392190000001</v>
      </c>
      <c r="O13872">
        <v>727.61832519999996</v>
      </c>
      <c r="P13872">
        <v>139.408288</v>
      </c>
      <c r="Q13872">
        <v>280.66581830000001</v>
      </c>
    </row>
    <row r="13873" spans="1:17">
      <c r="A13873" t="s">
        <v>26045</v>
      </c>
      <c r="B13873" s="16" t="s">
        <v>771</v>
      </c>
      <c r="C13873">
        <v>31.141951290000002</v>
      </c>
      <c r="D13873">
        <v>0.38045872800000002</v>
      </c>
      <c r="E13873">
        <v>0.31669585099999997</v>
      </c>
      <c r="F13873">
        <v>0.264939182</v>
      </c>
      <c r="G13873">
        <v>0.29656059400000001</v>
      </c>
      <c r="H13873">
        <v>0.50567140799999999</v>
      </c>
      <c r="I13873">
        <v>3.5062987689999998</v>
      </c>
      <c r="J13873">
        <v>0.47897036799999998</v>
      </c>
      <c r="K13873">
        <v>2.181458079</v>
      </c>
      <c r="L13873">
        <v>5.8597783740000002</v>
      </c>
      <c r="M13873">
        <v>4.9449063610000001</v>
      </c>
      <c r="N13873">
        <v>0.564548355</v>
      </c>
      <c r="O13873">
        <v>6.2764969400000004</v>
      </c>
      <c r="P13873">
        <v>0.455203725</v>
      </c>
      <c r="Q13873">
        <v>1.29864589</v>
      </c>
    </row>
    <row r="13874" spans="1:17">
      <c r="A13874" t="s">
        <v>26046</v>
      </c>
      <c r="B13874" s="16" t="s">
        <v>26047</v>
      </c>
      <c r="C13874">
        <v>12.30136308</v>
      </c>
      <c r="D13874">
        <v>0.64884852599999998</v>
      </c>
      <c r="E13874">
        <v>0.1246396</v>
      </c>
      <c r="F13874">
        <v>7.9735972000000002E-2</v>
      </c>
      <c r="G13874">
        <v>0.10115310299999999</v>
      </c>
      <c r="H13874">
        <v>0.224971541</v>
      </c>
      <c r="I13874">
        <v>1.7085065399999999</v>
      </c>
      <c r="J13874">
        <v>0.59407560500000001</v>
      </c>
      <c r="K13874">
        <v>1.0629543109999999</v>
      </c>
      <c r="L13874">
        <v>2.9610325670000002</v>
      </c>
      <c r="M13874">
        <v>1.124430402</v>
      </c>
      <c r="N13874">
        <v>0.36105069400000001</v>
      </c>
      <c r="O13874">
        <v>5.8386394480000003</v>
      </c>
      <c r="P13874">
        <v>0.70308356500000002</v>
      </c>
      <c r="Q13874">
        <v>0</v>
      </c>
    </row>
    <row r="13875" spans="1:17">
      <c r="A13875" t="s">
        <v>26048</v>
      </c>
      <c r="B13875" s="16" t="s">
        <v>26049</v>
      </c>
      <c r="C13875">
        <v>50.31159375</v>
      </c>
      <c r="D13875">
        <v>7.662670533</v>
      </c>
      <c r="E13875">
        <v>7.4712582540000003</v>
      </c>
      <c r="F13875">
        <v>5.9210030690000002</v>
      </c>
      <c r="G13875">
        <v>4.9774258409999996</v>
      </c>
      <c r="H13875">
        <v>7.2459107979999997</v>
      </c>
      <c r="I13875">
        <v>11.46412224</v>
      </c>
      <c r="J13875">
        <v>9.035528073</v>
      </c>
      <c r="K13875">
        <v>20.208609490000001</v>
      </c>
      <c r="L13875">
        <v>24.173467809999998</v>
      </c>
      <c r="M13875">
        <v>20.119884089999999</v>
      </c>
      <c r="N13875">
        <v>5.4913611319999998</v>
      </c>
      <c r="O13875">
        <v>26.118279260000001</v>
      </c>
      <c r="P13875">
        <v>9.5140456009999994</v>
      </c>
      <c r="Q13875">
        <v>10.44779696</v>
      </c>
    </row>
    <row r="13876" spans="1:17">
      <c r="A13876" t="s">
        <v>26050</v>
      </c>
      <c r="B13876" s="16" t="s">
        <v>1414</v>
      </c>
      <c r="C13876">
        <v>12.34657814</v>
      </c>
      <c r="D13876">
        <v>5.6858599830000003</v>
      </c>
      <c r="E13876">
        <v>4.4421065620000002</v>
      </c>
      <c r="F13876">
        <v>4.4306992750000003</v>
      </c>
      <c r="G13876">
        <v>2.9719107849999999</v>
      </c>
      <c r="H13876">
        <v>4.5406015479999997</v>
      </c>
      <c r="I13876">
        <v>18.332624979999999</v>
      </c>
      <c r="J13876">
        <v>17.65333764</v>
      </c>
      <c r="K13876">
        <v>5.2955116499999999</v>
      </c>
      <c r="L13876">
        <v>7.1866336720000001</v>
      </c>
      <c r="M13876">
        <v>2.7290714309999999</v>
      </c>
      <c r="N13876">
        <v>6.7336379730000004</v>
      </c>
      <c r="O13876">
        <v>3.1490638569999998</v>
      </c>
      <c r="P13876">
        <v>9.1608514450000005</v>
      </c>
      <c r="Q13876">
        <v>6.7385095030000004</v>
      </c>
    </row>
    <row r="13877" spans="1:17">
      <c r="A13877" t="s">
        <v>26051</v>
      </c>
      <c r="B13877" s="16" t="s">
        <v>26052</v>
      </c>
      <c r="C13877">
        <v>0.29330563399999998</v>
      </c>
      <c r="D13877">
        <v>0.84470124099999999</v>
      </c>
      <c r="E13877">
        <v>1.060941481</v>
      </c>
      <c r="F13877">
        <v>0.31939693400000002</v>
      </c>
      <c r="G13877">
        <v>0.65842911000000004</v>
      </c>
      <c r="H13877">
        <v>5.4069864670000003</v>
      </c>
      <c r="I13877">
        <v>1.7109333950000001</v>
      </c>
      <c r="J13877">
        <v>1.264203857</v>
      </c>
      <c r="K13877">
        <v>1.3305802369999999</v>
      </c>
      <c r="L13877">
        <v>3.1505659910000001</v>
      </c>
      <c r="M13877">
        <v>0</v>
      </c>
      <c r="N13877">
        <v>0.25309448499999998</v>
      </c>
      <c r="O13877">
        <v>1.624148047</v>
      </c>
      <c r="P13877">
        <v>0.61607197999999996</v>
      </c>
      <c r="Q13877">
        <v>1.613021944</v>
      </c>
    </row>
    <row r="13878" spans="1:17">
      <c r="A13878" t="e">
        <v>#N/A</v>
      </c>
      <c r="B13878" s="16" t="s">
        <v>26053</v>
      </c>
      <c r="C13878">
        <v>301.73032369999999</v>
      </c>
      <c r="D13878">
        <v>46.25021022</v>
      </c>
      <c r="E13878">
        <v>34.208051089999998</v>
      </c>
      <c r="F13878">
        <v>35.885600959999998</v>
      </c>
      <c r="G13878">
        <v>44.998200420000003</v>
      </c>
      <c r="H13878">
        <v>56.770032569999998</v>
      </c>
      <c r="I13878">
        <v>131.11684410000001</v>
      </c>
      <c r="J13878">
        <v>60.273464019999999</v>
      </c>
      <c r="K13878">
        <v>145.8669452</v>
      </c>
      <c r="L13878">
        <v>197.39078960000001</v>
      </c>
      <c r="M13878">
        <v>149.18411470000001</v>
      </c>
      <c r="N13878">
        <v>43.018324239999998</v>
      </c>
      <c r="O13878">
        <v>243.02528770000001</v>
      </c>
      <c r="P13878">
        <v>44.354584459999998</v>
      </c>
      <c r="Q13878">
        <v>124.6610022</v>
      </c>
    </row>
    <row r="13879" spans="1:17">
      <c r="A13879" t="s">
        <v>26054</v>
      </c>
      <c r="B13879" s="16" t="s">
        <v>9392</v>
      </c>
      <c r="C13879">
        <v>14.27613442</v>
      </c>
      <c r="D13879">
        <v>2.1752106370000002</v>
      </c>
      <c r="E13879">
        <v>1.9036637160000001</v>
      </c>
      <c r="F13879">
        <v>1.617918086</v>
      </c>
      <c r="G13879">
        <v>2.286743655</v>
      </c>
      <c r="H13879">
        <v>3.2499994779999999</v>
      </c>
      <c r="I13879">
        <v>5.3696492490000001</v>
      </c>
      <c r="J13879">
        <v>3.283828872</v>
      </c>
      <c r="K13879">
        <v>6.3005357330000002</v>
      </c>
      <c r="L13879">
        <v>8.9796682140000001</v>
      </c>
      <c r="M13879">
        <v>7.6879169169999999</v>
      </c>
      <c r="N13879">
        <v>2.3093012499999999</v>
      </c>
      <c r="O13879">
        <v>14.02198931</v>
      </c>
      <c r="P13879">
        <v>1.928654557</v>
      </c>
      <c r="Q13879">
        <v>8.4816745939999993</v>
      </c>
    </row>
    <row r="13880" spans="1:17">
      <c r="A13880" t="s">
        <v>26055</v>
      </c>
      <c r="B13880" s="16" t="s">
        <v>8918</v>
      </c>
      <c r="C13880">
        <v>13.728905409999999</v>
      </c>
      <c r="D13880">
        <v>1.6842229019999999</v>
      </c>
      <c r="E13880">
        <v>1.7275783689999999</v>
      </c>
      <c r="F13880">
        <v>1.748205848</v>
      </c>
      <c r="G13880">
        <v>1.7589250000000001</v>
      </c>
      <c r="H13880">
        <v>3.770233518</v>
      </c>
      <c r="I13880">
        <v>18.729445680000001</v>
      </c>
      <c r="J13880">
        <v>2.4047718589999998</v>
      </c>
      <c r="K13880">
        <v>10.313221589999999</v>
      </c>
      <c r="L13880">
        <v>9.1410965179999994</v>
      </c>
      <c r="M13880">
        <v>43.922120509999999</v>
      </c>
      <c r="N13880">
        <v>1.155555815</v>
      </c>
      <c r="O13880">
        <v>12.91562006</v>
      </c>
      <c r="P13880">
        <v>1.0963297000000001</v>
      </c>
      <c r="Q13880">
        <v>2.6892347980000002</v>
      </c>
    </row>
    <row r="13881" spans="1:17">
      <c r="A13881" t="s">
        <v>26026</v>
      </c>
      <c r="B13881" s="16" t="s">
        <v>26056</v>
      </c>
      <c r="C13881">
        <v>2.139763378</v>
      </c>
      <c r="D13881">
        <v>0.94805846800000004</v>
      </c>
      <c r="E13881">
        <v>3.1870281130000002</v>
      </c>
      <c r="F13881">
        <v>2.03884468</v>
      </c>
      <c r="G13881">
        <v>2.5864795979999999</v>
      </c>
      <c r="H13881">
        <v>1.6435744699999999</v>
      </c>
      <c r="I13881">
        <v>3.120458835</v>
      </c>
      <c r="J13881">
        <v>2.7125861480000002</v>
      </c>
      <c r="K13881">
        <v>3.8828123809999999</v>
      </c>
      <c r="L13881">
        <v>2.7040517610000001</v>
      </c>
      <c r="M13881">
        <v>0</v>
      </c>
      <c r="N13881">
        <v>5.0116829540000003</v>
      </c>
      <c r="O13881">
        <v>2.3697414000000001</v>
      </c>
      <c r="P13881">
        <v>1.605161635</v>
      </c>
      <c r="Q13881">
        <v>1.4709422910000001</v>
      </c>
    </row>
    <row r="13882" spans="1:17">
      <c r="A13882" t="s">
        <v>26057</v>
      </c>
      <c r="B13882" s="16" t="s">
        <v>2409</v>
      </c>
      <c r="C13882">
        <v>7.6505641840000003</v>
      </c>
      <c r="D13882">
        <v>1.176022621</v>
      </c>
      <c r="E13882">
        <v>1.279028485</v>
      </c>
      <c r="F13882">
        <v>0.913873724</v>
      </c>
      <c r="G13882">
        <v>1.2671864129999999</v>
      </c>
      <c r="H13882">
        <v>0.77953276800000004</v>
      </c>
      <c r="I13882">
        <v>0.68307964700000001</v>
      </c>
      <c r="J13882">
        <v>2.2168341090000001</v>
      </c>
      <c r="K13882">
        <v>2.0540738090000001</v>
      </c>
      <c r="L13882">
        <v>2.6636698920000002</v>
      </c>
      <c r="M13882">
        <v>4.1958896269999997</v>
      </c>
      <c r="N13882">
        <v>2.0209283669999998</v>
      </c>
      <c r="O13882">
        <v>4.6687041340000004</v>
      </c>
      <c r="P13882">
        <v>2.4830545740000001</v>
      </c>
      <c r="Q13882">
        <v>6.1178964630000001</v>
      </c>
    </row>
    <row r="13883" spans="1:17">
      <c r="A13883" t="s">
        <v>26058</v>
      </c>
      <c r="B13883" s="16" t="s">
        <v>2458</v>
      </c>
      <c r="C13883">
        <v>8.0600349280000003</v>
      </c>
      <c r="D13883">
        <v>2.4211086239999999</v>
      </c>
      <c r="E13883">
        <v>1.3807041360000001</v>
      </c>
      <c r="F13883">
        <v>0.836792498</v>
      </c>
      <c r="G13883">
        <v>1.0851455919999999</v>
      </c>
      <c r="H13883">
        <v>0.94438929999999999</v>
      </c>
      <c r="I13883">
        <v>3.9844429720000001</v>
      </c>
      <c r="J13883">
        <v>3.0826392500000002</v>
      </c>
      <c r="K13883">
        <v>4.8959014539999997</v>
      </c>
      <c r="L13883">
        <v>2.7621937939999999</v>
      </c>
      <c r="M13883">
        <v>3.671229925</v>
      </c>
      <c r="N13883">
        <v>2.4586799849999998</v>
      </c>
      <c r="O13883">
        <v>5.1439771959999998</v>
      </c>
      <c r="P13883">
        <v>3.0538956759999998</v>
      </c>
      <c r="Q13883">
        <v>2.8173191750000002</v>
      </c>
    </row>
    <row r="13884" spans="1:17">
      <c r="A13884" t="s">
        <v>26059</v>
      </c>
      <c r="B13884" s="16" t="s">
        <v>26060</v>
      </c>
      <c r="C13884">
        <v>422.69137510000002</v>
      </c>
      <c r="D13884">
        <v>0</v>
      </c>
      <c r="E13884">
        <v>0.51688775300000001</v>
      </c>
      <c r="F13884">
        <v>0.66133953499999998</v>
      </c>
      <c r="G13884">
        <v>0.838975735</v>
      </c>
      <c r="H13884">
        <v>0</v>
      </c>
      <c r="I13884">
        <v>7.0852771199999998</v>
      </c>
      <c r="J13884">
        <v>0</v>
      </c>
      <c r="K13884">
        <v>37.469139480000003</v>
      </c>
      <c r="L13884">
        <v>119.7258683</v>
      </c>
      <c r="M13884">
        <v>111.9138964</v>
      </c>
      <c r="N13884">
        <v>1.1978387740000001</v>
      </c>
      <c r="O13884">
        <v>285.17746799999998</v>
      </c>
      <c r="P13884">
        <v>0.72893222499999999</v>
      </c>
      <c r="Q13884">
        <v>93.517319310000005</v>
      </c>
    </row>
    <row r="13885" spans="1:17">
      <c r="A13885" t="s">
        <v>26061</v>
      </c>
      <c r="B13885" s="16" t="s">
        <v>4666</v>
      </c>
      <c r="C13885">
        <v>9.8726385190000006</v>
      </c>
      <c r="D13885">
        <v>1.939521506</v>
      </c>
      <c r="E13885">
        <v>1.169234136</v>
      </c>
      <c r="F13885">
        <v>0.40569317399999999</v>
      </c>
      <c r="G13885">
        <v>1.5118214080000001</v>
      </c>
      <c r="H13885">
        <v>1.0015647759999999</v>
      </c>
      <c r="I13885">
        <v>0.81495068400000004</v>
      </c>
      <c r="J13885">
        <v>0.51951469500000003</v>
      </c>
      <c r="K13885">
        <v>2.2816120120000001</v>
      </c>
      <c r="L13885">
        <v>4.001801457</v>
      </c>
      <c r="M13885">
        <v>1.0726974739999999</v>
      </c>
      <c r="N13885">
        <v>0.34443943100000002</v>
      </c>
      <c r="O13885">
        <v>4.9511241149999998</v>
      </c>
      <c r="P13885">
        <v>0.75457801400000002</v>
      </c>
      <c r="Q13885">
        <v>2.0488361730000002</v>
      </c>
    </row>
    <row r="13886" spans="1:17">
      <c r="A13886" t="s">
        <v>26061</v>
      </c>
      <c r="B13886" s="16" t="s">
        <v>26062</v>
      </c>
      <c r="C13886">
        <v>3.8595731959999999</v>
      </c>
      <c r="D13886">
        <v>1.0993174619999999</v>
      </c>
      <c r="E13886">
        <v>0.76256470899999995</v>
      </c>
      <c r="F13886">
        <v>0.97567448099999998</v>
      </c>
      <c r="G13886">
        <v>0.95210864500000003</v>
      </c>
      <c r="H13886">
        <v>1.6940447139999999</v>
      </c>
      <c r="I13886">
        <v>3.2162806690000001</v>
      </c>
      <c r="J13886">
        <v>1.817324071</v>
      </c>
      <c r="K13886">
        <v>1.750894368</v>
      </c>
      <c r="L13886">
        <v>5.9225592990000004</v>
      </c>
      <c r="M13886">
        <v>2.11675149</v>
      </c>
      <c r="N13886">
        <v>1.29139494</v>
      </c>
      <c r="O13886">
        <v>3.6637657419999998</v>
      </c>
      <c r="P13886">
        <v>1.1581166190000001</v>
      </c>
      <c r="Q13886">
        <v>0.75805570700000002</v>
      </c>
    </row>
    <row r="13887" spans="1:17">
      <c r="A13887" t="e">
        <v>#N/A</v>
      </c>
      <c r="B13887" s="16" t="s">
        <v>26063</v>
      </c>
      <c r="C13887">
        <v>0.64933071099999995</v>
      </c>
      <c r="D13887">
        <v>5.6100912620000001</v>
      </c>
      <c r="E13887">
        <v>6.5281460290000002</v>
      </c>
      <c r="F13887">
        <v>6.9825392710000003</v>
      </c>
      <c r="G13887">
        <v>4.6532812989999996</v>
      </c>
      <c r="H13887">
        <v>11.720805049999999</v>
      </c>
      <c r="I13887">
        <v>14.677441200000001</v>
      </c>
      <c r="J13887">
        <v>16.01044263</v>
      </c>
      <c r="K13887">
        <v>6.038658485</v>
      </c>
      <c r="L13887">
        <v>4.1028458329999999</v>
      </c>
      <c r="M13887">
        <v>3.1160512310000001</v>
      </c>
      <c r="N13887">
        <v>3.4419030820000001</v>
      </c>
      <c r="O13887">
        <v>1.0786794580000001</v>
      </c>
      <c r="P13887">
        <v>5.358110302</v>
      </c>
      <c r="Q13887">
        <v>8.7042316240000002</v>
      </c>
    </row>
    <row r="13888" spans="1:17">
      <c r="A13888" t="s">
        <v>26064</v>
      </c>
      <c r="B13888" s="16" t="s">
        <v>2535</v>
      </c>
      <c r="C13888">
        <v>66.455639629999993</v>
      </c>
      <c r="D13888">
        <v>4.125437443</v>
      </c>
      <c r="E13888">
        <v>3.4184972509999998</v>
      </c>
      <c r="F13888">
        <v>3.3797900190000001</v>
      </c>
      <c r="G13888">
        <v>4.2876036690000001</v>
      </c>
      <c r="H13888">
        <v>12.48084822</v>
      </c>
      <c r="I13888">
        <v>222.0492021</v>
      </c>
      <c r="J13888">
        <v>6.9896461639999998</v>
      </c>
      <c r="K13888">
        <v>64.933256749999998</v>
      </c>
      <c r="L13888">
        <v>30.454651930000001</v>
      </c>
      <c r="M13888">
        <v>1429.1450749999999</v>
      </c>
      <c r="N13888">
        <v>13.63852238</v>
      </c>
      <c r="O13888">
        <v>1130.2576939999999</v>
      </c>
      <c r="P13888">
        <v>3.834789336</v>
      </c>
      <c r="Q13888">
        <v>258.79090179999997</v>
      </c>
    </row>
    <row r="13889" spans="1:17">
      <c r="A13889" t="s">
        <v>26065</v>
      </c>
      <c r="B13889" s="16" t="s">
        <v>26066</v>
      </c>
      <c r="C13889">
        <v>0.29540367099999998</v>
      </c>
      <c r="D13889">
        <v>0.85074345299999998</v>
      </c>
      <c r="E13889">
        <v>0.56569260499999996</v>
      </c>
      <c r="F13889">
        <v>0.64336320999999996</v>
      </c>
      <c r="G13889">
        <v>0.153032055</v>
      </c>
      <c r="H13889">
        <v>0.226902627</v>
      </c>
      <c r="I13889">
        <v>0.430792958</v>
      </c>
      <c r="J13889">
        <v>1.46048898</v>
      </c>
      <c r="K13889">
        <v>0.53603919099999997</v>
      </c>
      <c r="L13889">
        <v>0.37330614400000001</v>
      </c>
      <c r="M13889">
        <v>0</v>
      </c>
      <c r="N13889">
        <v>1.0560345419999999</v>
      </c>
      <c r="O13889">
        <v>0.32715314000000001</v>
      </c>
      <c r="P13889">
        <v>0.66479870299999999</v>
      </c>
      <c r="Q13889">
        <v>1.2184200089999999</v>
      </c>
    </row>
    <row r="13890" spans="1:17">
      <c r="A13890" t="s">
        <v>26067</v>
      </c>
      <c r="B13890" s="16" t="s">
        <v>7184</v>
      </c>
      <c r="C13890">
        <v>37.321845330000002</v>
      </c>
      <c r="D13890">
        <v>5.661808894</v>
      </c>
      <c r="E13890">
        <v>5.2221910979999997</v>
      </c>
      <c r="F13890">
        <v>1.6013771640000001</v>
      </c>
      <c r="G13890">
        <v>7.4955641579999996</v>
      </c>
      <c r="H13890">
        <v>5.1414173869999997</v>
      </c>
      <c r="I13890">
        <v>38.453984370000001</v>
      </c>
      <c r="J13890">
        <v>9.8740267490000004</v>
      </c>
      <c r="K13890">
        <v>26.132700419999999</v>
      </c>
      <c r="L13890">
        <v>21.787804099999999</v>
      </c>
      <c r="M13890">
        <v>36.599215479999998</v>
      </c>
      <c r="N13890">
        <v>6.6510645100000003</v>
      </c>
      <c r="O13890">
        <v>36.840400189999997</v>
      </c>
      <c r="P13890">
        <v>5.5994597239999999</v>
      </c>
      <c r="Q13890">
        <v>10.039397879999999</v>
      </c>
    </row>
    <row r="13891" spans="1:17">
      <c r="A13891" t="s">
        <v>26068</v>
      </c>
      <c r="B13891" s="16" t="s">
        <v>1850</v>
      </c>
      <c r="C13891">
        <v>2.1336216920000002</v>
      </c>
      <c r="D13891">
        <v>46.006414749999998</v>
      </c>
      <c r="E13891">
        <v>22.169499680000001</v>
      </c>
      <c r="F13891">
        <v>21.459366939999999</v>
      </c>
      <c r="G13891">
        <v>22.802127550000002</v>
      </c>
      <c r="H13891">
        <v>76.388944660000007</v>
      </c>
      <c r="I13891">
        <v>22.126238539999999</v>
      </c>
      <c r="J13891">
        <v>12.081441379999999</v>
      </c>
      <c r="K13891">
        <v>12.367827330000001</v>
      </c>
      <c r="L13891">
        <v>26.064140720000001</v>
      </c>
      <c r="M13891">
        <v>6.8259767489999996</v>
      </c>
      <c r="N13891">
        <v>3.3899799979999998</v>
      </c>
      <c r="O13891">
        <v>14.702735390000001</v>
      </c>
      <c r="P13891">
        <v>0.35567875500000001</v>
      </c>
      <c r="Q13891">
        <v>7.822508258</v>
      </c>
    </row>
    <row r="13892" spans="1:17">
      <c r="A13892" t="e">
        <v>#N/A</v>
      </c>
      <c r="B13892" s="16" t="s">
        <v>26069</v>
      </c>
      <c r="C13892">
        <v>2.6816515060000001</v>
      </c>
      <c r="D13892">
        <v>2.376302393</v>
      </c>
      <c r="E13892">
        <v>1.7117711289999999</v>
      </c>
      <c r="F13892">
        <v>0.73005013600000002</v>
      </c>
      <c r="G13892">
        <v>1.852284091</v>
      </c>
      <c r="H13892">
        <v>8.2392174730000001</v>
      </c>
      <c r="I13892">
        <v>3.9107049040000001</v>
      </c>
      <c r="J13892">
        <v>2.379677848</v>
      </c>
      <c r="K13892">
        <v>4.8661220099999998</v>
      </c>
      <c r="L13892">
        <v>3.3888440910000002</v>
      </c>
      <c r="M13892">
        <v>0</v>
      </c>
      <c r="N13892">
        <v>0.66114477800000004</v>
      </c>
      <c r="O13892">
        <v>0</v>
      </c>
      <c r="P13892">
        <v>2.0116636080000001</v>
      </c>
      <c r="Q13892">
        <v>5.5303609519999997</v>
      </c>
    </row>
    <row r="13893" spans="1:17">
      <c r="A13893" t="s">
        <v>26070</v>
      </c>
      <c r="B13893" s="16" t="s">
        <v>7228</v>
      </c>
      <c r="C13893">
        <v>4.7432563080000003</v>
      </c>
      <c r="D13893">
        <v>3.5313437460000001</v>
      </c>
      <c r="E13893">
        <v>3.2428356100000002</v>
      </c>
      <c r="F13893">
        <v>3.6304564369999999</v>
      </c>
      <c r="G13893">
        <v>3.2494315340000002</v>
      </c>
      <c r="H13893">
        <v>4.0912966070000003</v>
      </c>
      <c r="I13893">
        <v>3.6286864560000001</v>
      </c>
      <c r="J13893">
        <v>2.2376409669999999</v>
      </c>
      <c r="K13893">
        <v>4.4446540900000002</v>
      </c>
      <c r="L13893">
        <v>5.6502004179999998</v>
      </c>
      <c r="M13893">
        <v>1.6418674</v>
      </c>
      <c r="N13893">
        <v>1.7828875</v>
      </c>
      <c r="O13893">
        <v>20.151056499999999</v>
      </c>
      <c r="P13893">
        <v>0.73497120400000004</v>
      </c>
      <c r="Q13893">
        <v>3.6348421439999998</v>
      </c>
    </row>
    <row r="13894" spans="1:17">
      <c r="A13894" t="s">
        <v>11753</v>
      </c>
      <c r="B13894" s="16" t="s">
        <v>26071</v>
      </c>
      <c r="C13894">
        <v>6.8072692090000002</v>
      </c>
      <c r="D13894">
        <v>3.2674157899999998</v>
      </c>
      <c r="E13894">
        <v>4.4659669849999997</v>
      </c>
      <c r="F13894">
        <v>4.0152757469999996</v>
      </c>
      <c r="G13894">
        <v>4.8978665870000002</v>
      </c>
      <c r="H13894">
        <v>5.2287341659999997</v>
      </c>
      <c r="I13894">
        <v>4.9635869929999998</v>
      </c>
      <c r="J13894">
        <v>4.1709738109999996</v>
      </c>
      <c r="K13894">
        <v>15.44057946</v>
      </c>
      <c r="L13894">
        <v>21.506125959999999</v>
      </c>
      <c r="M13894">
        <v>2.1778116289999998</v>
      </c>
      <c r="N13894">
        <v>4.4754415740000004</v>
      </c>
      <c r="O13894">
        <v>2.5129675279999999</v>
      </c>
      <c r="P13894">
        <v>3.744789178</v>
      </c>
      <c r="Q13894">
        <v>7.0193042849999996</v>
      </c>
    </row>
    <row r="13895" spans="1:17">
      <c r="A13895" t="s">
        <v>26072</v>
      </c>
      <c r="B13895" s="16" t="s">
        <v>26073</v>
      </c>
      <c r="C13895">
        <v>0.56186983899999998</v>
      </c>
      <c r="D13895">
        <v>0.373418947</v>
      </c>
      <c r="E13895">
        <v>0.239104539</v>
      </c>
      <c r="F13895">
        <v>7.6481442999999996E-2</v>
      </c>
      <c r="G13895">
        <v>9.7024404999999994E-2</v>
      </c>
      <c r="H13895">
        <v>1.294734174</v>
      </c>
      <c r="I13895">
        <v>0</v>
      </c>
      <c r="J13895">
        <v>0.78351297900000005</v>
      </c>
      <c r="K13895">
        <v>0.25489210499999998</v>
      </c>
      <c r="L13895">
        <v>1.0650652860000001</v>
      </c>
      <c r="M13895">
        <v>0</v>
      </c>
      <c r="N13895">
        <v>0.55410229</v>
      </c>
      <c r="O13895">
        <v>0</v>
      </c>
      <c r="P13895">
        <v>0.50578970700000003</v>
      </c>
      <c r="Q13895">
        <v>0.77249486300000003</v>
      </c>
    </row>
    <row r="13896" spans="1:17">
      <c r="A13896" t="s">
        <v>26074</v>
      </c>
      <c r="B13896" s="16" t="s">
        <v>1990</v>
      </c>
      <c r="C13896">
        <v>1.5397998959999999</v>
      </c>
      <c r="D13896">
        <v>0.13644689400000001</v>
      </c>
      <c r="E13896">
        <v>0.13105282300000001</v>
      </c>
      <c r="F13896">
        <v>0.25151615399999999</v>
      </c>
      <c r="G13896">
        <v>0.15953677299999999</v>
      </c>
      <c r="H13896">
        <v>2.12892532</v>
      </c>
      <c r="I13896">
        <v>2.2455203400000001</v>
      </c>
      <c r="J13896">
        <v>0.35136182999999999</v>
      </c>
      <c r="K13896">
        <v>0.83823578300000001</v>
      </c>
      <c r="L13896">
        <v>1.556694974</v>
      </c>
      <c r="M13896">
        <v>1.182286999</v>
      </c>
      <c r="N13896">
        <v>0.151851299</v>
      </c>
      <c r="O13896">
        <v>1.364235914</v>
      </c>
      <c r="P13896">
        <v>0.554445093</v>
      </c>
      <c r="Q13896">
        <v>0.42340322499999999</v>
      </c>
    </row>
    <row r="13897" spans="1:17">
      <c r="A13897" t="s">
        <v>26075</v>
      </c>
      <c r="B13897" s="16" t="s">
        <v>6026</v>
      </c>
      <c r="C13897">
        <v>2.812538016</v>
      </c>
      <c r="D13897">
        <v>3.5307376079999999</v>
      </c>
      <c r="E13897">
        <v>2.2441494369999999</v>
      </c>
      <c r="F13897">
        <v>2.105627009</v>
      </c>
      <c r="G13897">
        <v>0.971345346</v>
      </c>
      <c r="H13897">
        <v>1.0801698280000001</v>
      </c>
      <c r="I13897">
        <v>0</v>
      </c>
      <c r="J13897">
        <v>2.3769767380000002</v>
      </c>
      <c r="K13897">
        <v>2.7644654549999998</v>
      </c>
      <c r="L13897">
        <v>2.3694982520000001</v>
      </c>
      <c r="M13897">
        <v>1.799599167</v>
      </c>
      <c r="N13897">
        <v>3.2937167199999999</v>
      </c>
      <c r="O13897">
        <v>3.633962124</v>
      </c>
      <c r="P13897">
        <v>5.6965929270000002</v>
      </c>
      <c r="Q13897">
        <v>1.288952836</v>
      </c>
    </row>
    <row r="13898" spans="1:17">
      <c r="A13898" t="s">
        <v>26076</v>
      </c>
      <c r="B13898" s="16" t="s">
        <v>7974</v>
      </c>
      <c r="C13898">
        <v>28.595250920000002</v>
      </c>
      <c r="D13898">
        <v>11.609278809999999</v>
      </c>
      <c r="E13898">
        <v>13.3699584</v>
      </c>
      <c r="F13898">
        <v>11.07571753</v>
      </c>
      <c r="G13898">
        <v>9.6426111629999998</v>
      </c>
      <c r="H13898">
        <v>10.699352319999999</v>
      </c>
      <c r="I13898">
        <v>21.29794296</v>
      </c>
      <c r="J13898">
        <v>12.633154559999999</v>
      </c>
      <c r="K13898">
        <v>18.873756740000001</v>
      </c>
      <c r="L13898">
        <v>15.121394949999999</v>
      </c>
      <c r="M13898">
        <v>26.856009319999998</v>
      </c>
      <c r="N13898">
        <v>7.5946182020000004</v>
      </c>
      <c r="O13898">
        <v>15.49451717</v>
      </c>
      <c r="P13898">
        <v>4.2717811220000002</v>
      </c>
      <c r="Q13898">
        <v>12.73927821</v>
      </c>
    </row>
    <row r="13899" spans="1:17">
      <c r="A13899" t="s">
        <v>26077</v>
      </c>
      <c r="B13899" s="16" t="s">
        <v>7377</v>
      </c>
      <c r="C13899">
        <v>17.58988699</v>
      </c>
      <c r="D13899">
        <v>23.179925610000002</v>
      </c>
      <c r="E13899">
        <v>17.103593960000001</v>
      </c>
      <c r="F13899">
        <v>21.267254439999999</v>
      </c>
      <c r="G13899">
        <v>24.656900409999999</v>
      </c>
      <c r="H13899">
        <v>42.420487209999997</v>
      </c>
      <c r="I13899">
        <v>16.786758979999998</v>
      </c>
      <c r="J13899">
        <v>18.232520789999999</v>
      </c>
      <c r="K13899">
        <v>41.247737319999999</v>
      </c>
      <c r="L13899">
        <v>35.549430880000003</v>
      </c>
      <c r="M13899">
        <v>8.6894206569999994</v>
      </c>
      <c r="N13899">
        <v>13.344854310000001</v>
      </c>
      <c r="O13899">
        <v>10.742877160000001</v>
      </c>
      <c r="P13899">
        <v>12.516037969999999</v>
      </c>
      <c r="Q13899">
        <v>23.116781759999999</v>
      </c>
    </row>
    <row r="13900" spans="1:17">
      <c r="A13900" t="s">
        <v>26006</v>
      </c>
      <c r="B13900" s="16" t="s">
        <v>26078</v>
      </c>
      <c r="C13900">
        <v>0</v>
      </c>
      <c r="D13900">
        <v>0</v>
      </c>
      <c r="E13900">
        <v>0</v>
      </c>
      <c r="F13900">
        <v>0.61102022199999995</v>
      </c>
      <c r="G13900">
        <v>0</v>
      </c>
      <c r="H13900">
        <v>6.8958667980000001</v>
      </c>
      <c r="I13900">
        <v>0</v>
      </c>
      <c r="J13900">
        <v>3.414320391</v>
      </c>
      <c r="K13900">
        <v>0</v>
      </c>
      <c r="L13900">
        <v>0</v>
      </c>
      <c r="M13900">
        <v>0</v>
      </c>
      <c r="N13900">
        <v>0</v>
      </c>
      <c r="O13900">
        <v>0</v>
      </c>
      <c r="P13900">
        <v>0.67346998999999996</v>
      </c>
      <c r="Q13900">
        <v>0</v>
      </c>
    </row>
    <row r="13901" spans="1:17">
      <c r="A13901" t="e">
        <v>#N/A</v>
      </c>
      <c r="B13901" s="16" t="s">
        <v>26079</v>
      </c>
      <c r="C13901">
        <v>0</v>
      </c>
      <c r="D13901">
        <v>0</v>
      </c>
      <c r="E13901">
        <v>0</v>
      </c>
      <c r="F13901">
        <v>0</v>
      </c>
      <c r="G13901">
        <v>0</v>
      </c>
      <c r="H13901">
        <v>0</v>
      </c>
      <c r="I13901">
        <v>0</v>
      </c>
      <c r="J13901">
        <v>5.1254599809999997</v>
      </c>
      <c r="K13901">
        <v>0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</row>
    <row r="13902" spans="1:17">
      <c r="A13902" t="e">
        <v>#N/A</v>
      </c>
      <c r="B13902" s="16" t="s">
        <v>26080</v>
      </c>
      <c r="C13902">
        <v>0</v>
      </c>
      <c r="D13902">
        <v>0.17164660800000001</v>
      </c>
      <c r="E13902">
        <v>0</v>
      </c>
      <c r="F13902">
        <v>0.105466905</v>
      </c>
      <c r="G13902">
        <v>0.26759075999999998</v>
      </c>
      <c r="H13902">
        <v>0</v>
      </c>
      <c r="I13902">
        <v>0</v>
      </c>
      <c r="J13902">
        <v>0.19644620099999999</v>
      </c>
      <c r="K13902">
        <v>0.70298573099999995</v>
      </c>
      <c r="L13902">
        <v>0</v>
      </c>
      <c r="M13902">
        <v>0</v>
      </c>
      <c r="N13902">
        <v>0.191024945</v>
      </c>
      <c r="O13902">
        <v>0</v>
      </c>
      <c r="P13902">
        <v>0.23249245399999999</v>
      </c>
      <c r="Q13902">
        <v>0</v>
      </c>
    </row>
    <row r="13903" spans="1:17">
      <c r="A13903" t="s">
        <v>26081</v>
      </c>
      <c r="B13903" s="16" t="s">
        <v>26082</v>
      </c>
      <c r="C13903">
        <v>3.5910811479999998</v>
      </c>
      <c r="D13903">
        <v>27.84406499</v>
      </c>
      <c r="E13903">
        <v>11.079376610000001</v>
      </c>
      <c r="F13903">
        <v>24.92962507</v>
      </c>
      <c r="G13903">
        <v>9.9217999999999993</v>
      </c>
      <c r="H13903">
        <v>17.929253679999999</v>
      </c>
      <c r="I13903">
        <v>0</v>
      </c>
      <c r="J13903">
        <v>6.8286407819999999</v>
      </c>
      <c r="K13903">
        <v>13.032744170000001</v>
      </c>
      <c r="L13903">
        <v>9.0762085209999999</v>
      </c>
      <c r="M13903">
        <v>6.8932472440000003</v>
      </c>
      <c r="N13903">
        <v>4.8694750170000001</v>
      </c>
      <c r="O13903">
        <v>15.908177050000001</v>
      </c>
      <c r="P13903">
        <v>22.089815689999998</v>
      </c>
      <c r="Q13903">
        <v>9.8744995539999998</v>
      </c>
    </row>
    <row r="13904" spans="1:17">
      <c r="A13904" t="s">
        <v>20639</v>
      </c>
      <c r="B13904" s="16" t="s">
        <v>26083</v>
      </c>
      <c r="C13904">
        <v>0</v>
      </c>
      <c r="D13904">
        <v>1.076325201</v>
      </c>
      <c r="E13904">
        <v>2.0675510109999999</v>
      </c>
      <c r="F13904">
        <v>1.653348837</v>
      </c>
      <c r="G13904">
        <v>0.838975735</v>
      </c>
      <c r="H13904">
        <v>0</v>
      </c>
      <c r="I13904">
        <v>0</v>
      </c>
      <c r="J13904">
        <v>0</v>
      </c>
      <c r="K13904">
        <v>1.1020335139999999</v>
      </c>
      <c r="L13904">
        <v>3.0698940590000001</v>
      </c>
      <c r="M13904">
        <v>9.3261580360000007</v>
      </c>
      <c r="N13904">
        <v>0.59891938700000003</v>
      </c>
      <c r="O13904">
        <v>0</v>
      </c>
      <c r="P13904">
        <v>0</v>
      </c>
      <c r="Q13904">
        <v>1.66995213</v>
      </c>
    </row>
    <row r="13905" spans="1:17">
      <c r="A13905" t="s">
        <v>13416</v>
      </c>
      <c r="B13905" s="16" t="s">
        <v>26084</v>
      </c>
      <c r="C13905">
        <v>0</v>
      </c>
      <c r="D13905">
        <v>0</v>
      </c>
      <c r="E13905">
        <v>0</v>
      </c>
      <c r="F13905">
        <v>0</v>
      </c>
      <c r="G13905">
        <v>0.64829943199999995</v>
      </c>
      <c r="H13905">
        <v>10.093041400000001</v>
      </c>
      <c r="I13905">
        <v>0</v>
      </c>
      <c r="J13905">
        <v>0</v>
      </c>
      <c r="K13905">
        <v>0</v>
      </c>
      <c r="L13905">
        <v>2.3721908630000001</v>
      </c>
      <c r="M13905">
        <v>0</v>
      </c>
      <c r="N13905">
        <v>2.3140067229999999</v>
      </c>
      <c r="O13905">
        <v>0</v>
      </c>
      <c r="P13905">
        <v>1.12653162</v>
      </c>
      <c r="Q13905">
        <v>0</v>
      </c>
    </row>
    <row r="13906" spans="1:17">
      <c r="A13906" t="s">
        <v>26085</v>
      </c>
      <c r="B13906" s="16" t="s">
        <v>26086</v>
      </c>
      <c r="C13906">
        <v>52.038768810000001</v>
      </c>
      <c r="D13906">
        <v>1.9213882840000001</v>
      </c>
      <c r="E13906">
        <v>1.9873874819999999</v>
      </c>
      <c r="F13906">
        <v>1.5438378479999999</v>
      </c>
      <c r="G13906">
        <v>1.728100263</v>
      </c>
      <c r="H13906">
        <v>1.537366104</v>
      </c>
      <c r="I13906">
        <v>24.323447300000002</v>
      </c>
      <c r="J13906">
        <v>8.288506366</v>
      </c>
      <c r="K13906">
        <v>11.80368691</v>
      </c>
      <c r="L13906">
        <v>17.70520483</v>
      </c>
      <c r="M13906">
        <v>21.771079740000001</v>
      </c>
      <c r="N13906">
        <v>6.4149200909999999</v>
      </c>
      <c r="O13906">
        <v>22.166078679999998</v>
      </c>
      <c r="P13906">
        <v>4.8045936640000004</v>
      </c>
      <c r="Q13906">
        <v>11.465745650000001</v>
      </c>
    </row>
    <row r="13907" spans="1:17">
      <c r="A13907" t="e">
        <v>#N/A</v>
      </c>
      <c r="B13907" s="16" t="s">
        <v>26087</v>
      </c>
      <c r="C13907">
        <v>0</v>
      </c>
      <c r="D13907">
        <v>0</v>
      </c>
      <c r="E13907">
        <v>0</v>
      </c>
      <c r="F13907">
        <v>0.51103509499999999</v>
      </c>
      <c r="G13907">
        <v>0</v>
      </c>
      <c r="H13907">
        <v>0</v>
      </c>
      <c r="I13907">
        <v>0</v>
      </c>
      <c r="J13907">
        <v>0</v>
      </c>
      <c r="K13907">
        <v>1.703142704</v>
      </c>
      <c r="L13907">
        <v>0</v>
      </c>
      <c r="M13907">
        <v>0</v>
      </c>
      <c r="N13907">
        <v>0</v>
      </c>
      <c r="O13907">
        <v>0</v>
      </c>
      <c r="P13907">
        <v>0</v>
      </c>
      <c r="Q13907">
        <v>0</v>
      </c>
    </row>
    <row r="13908" spans="1:17">
      <c r="A13908" t="e">
        <v>#N/A</v>
      </c>
      <c r="B13908" s="16" t="s">
        <v>26088</v>
      </c>
      <c r="C13908">
        <v>1.6856095179999999</v>
      </c>
      <c r="D13908">
        <v>0</v>
      </c>
      <c r="E13908">
        <v>0.179328404</v>
      </c>
      <c r="F13908">
        <v>0</v>
      </c>
      <c r="G13908">
        <v>0</v>
      </c>
      <c r="H13908">
        <v>0</v>
      </c>
      <c r="I13908">
        <v>12.290786840000001</v>
      </c>
      <c r="J13908">
        <v>0.42737071599999998</v>
      </c>
      <c r="K13908">
        <v>6.1174105269999997</v>
      </c>
      <c r="L13908">
        <v>3.1951958569999999</v>
      </c>
      <c r="M13908">
        <v>12.942423399999999</v>
      </c>
      <c r="N13908">
        <v>1.0389417940000001</v>
      </c>
      <c r="O13908">
        <v>28.00163817</v>
      </c>
      <c r="P13908">
        <v>1.0115794140000001</v>
      </c>
      <c r="Q13908">
        <v>12.74616524</v>
      </c>
    </row>
    <row r="13909" spans="1:17">
      <c r="A13909" t="e">
        <v>#N/A</v>
      </c>
      <c r="B13909" s="16" t="s">
        <v>26089</v>
      </c>
      <c r="C13909">
        <v>8.1445053870000006</v>
      </c>
      <c r="D13909">
        <v>0</v>
      </c>
      <c r="E13909">
        <v>5.0969210000000001E-2</v>
      </c>
      <c r="F13909">
        <v>0</v>
      </c>
      <c r="G13909">
        <v>8.2729626000000001E-2</v>
      </c>
      <c r="H13909">
        <v>0</v>
      </c>
      <c r="I13909">
        <v>4.8906495200000002</v>
      </c>
      <c r="J13909">
        <v>0.18220271199999999</v>
      </c>
      <c r="K13909">
        <v>2.8253991489999999</v>
      </c>
      <c r="L13909">
        <v>1.8162946289999999</v>
      </c>
      <c r="M13909">
        <v>1.839265506</v>
      </c>
      <c r="N13909">
        <v>0.11811635199999999</v>
      </c>
      <c r="O13909">
        <v>8.4892824149999999</v>
      </c>
      <c r="P13909">
        <v>0.143756935</v>
      </c>
      <c r="Q13909">
        <v>2.3053863520000002</v>
      </c>
    </row>
    <row r="13910" spans="1:17">
      <c r="A13910" t="s">
        <v>26090</v>
      </c>
      <c r="B13910" s="16" t="s">
        <v>7721</v>
      </c>
      <c r="C13910">
        <v>3.7909290370000002</v>
      </c>
      <c r="D13910">
        <v>3.8972790750000001</v>
      </c>
      <c r="E13910">
        <v>2.211897032</v>
      </c>
      <c r="F13910">
        <v>3.265435096</v>
      </c>
      <c r="G13910">
        <v>2.6082614830000002</v>
      </c>
      <c r="H13910">
        <v>1.251186388</v>
      </c>
      <c r="I13910">
        <v>3.4552412810000002</v>
      </c>
      <c r="J13910">
        <v>5.5867135709999998</v>
      </c>
      <c r="K13910">
        <v>5.9116542499999998</v>
      </c>
      <c r="L13910">
        <v>5.239779016</v>
      </c>
      <c r="M13910">
        <v>1.4781131139999999</v>
      </c>
      <c r="N13910">
        <v>3.278508091</v>
      </c>
      <c r="O13910">
        <v>2.8863803739999998</v>
      </c>
      <c r="P13910">
        <v>3.8213529579999999</v>
      </c>
      <c r="Q13910">
        <v>3.6646970159999999</v>
      </c>
    </row>
    <row r="13911" spans="1:17">
      <c r="A13911" t="s">
        <v>26091</v>
      </c>
      <c r="B13911" s="16" t="s">
        <v>2046</v>
      </c>
      <c r="C13911">
        <v>1.378112343</v>
      </c>
      <c r="D13911">
        <v>1.2211921080000001</v>
      </c>
      <c r="E13911">
        <v>1.1240440009999999</v>
      </c>
      <c r="F13911">
        <v>0.31264660999999999</v>
      </c>
      <c r="G13911">
        <v>0.79324735800000001</v>
      </c>
      <c r="H13911">
        <v>0.35284746700000003</v>
      </c>
      <c r="I13911">
        <v>0.66990940499999996</v>
      </c>
      <c r="J13911">
        <v>0.81528451300000004</v>
      </c>
      <c r="K13911">
        <v>1.6671474740000001</v>
      </c>
      <c r="L13911">
        <v>0.87077084000000005</v>
      </c>
      <c r="M13911">
        <v>0</v>
      </c>
      <c r="N13911">
        <v>1.3590606780000001</v>
      </c>
      <c r="O13911">
        <v>1.017486296</v>
      </c>
      <c r="P13911">
        <v>0.89596230099999996</v>
      </c>
      <c r="Q13911">
        <v>1.8947176560000001</v>
      </c>
    </row>
    <row r="13912" spans="1:17">
      <c r="A13912" t="s">
        <v>26092</v>
      </c>
      <c r="B13912" s="16" t="s">
        <v>5644</v>
      </c>
      <c r="C13912">
        <v>32.942461160000001</v>
      </c>
      <c r="D13912">
        <v>2.3621086789999999</v>
      </c>
      <c r="E13912">
        <v>2.0147667130000002</v>
      </c>
      <c r="F13912">
        <v>1.68966517</v>
      </c>
      <c r="G13912">
        <v>1.42900684</v>
      </c>
      <c r="H13912">
        <v>0.67231379599999996</v>
      </c>
      <c r="I13912">
        <v>2.3208036810000001</v>
      </c>
      <c r="J13912">
        <v>4.115604695</v>
      </c>
      <c r="K13912">
        <v>8.5911899770000009</v>
      </c>
      <c r="L13912">
        <v>20.412725229999999</v>
      </c>
      <c r="M13912">
        <v>0.61096218300000005</v>
      </c>
      <c r="N13912">
        <v>4.374765697</v>
      </c>
      <c r="O13912">
        <v>10.9272931</v>
      </c>
      <c r="P13912">
        <v>6.542131607</v>
      </c>
      <c r="Q13912">
        <v>5.3605785150000003</v>
      </c>
    </row>
    <row r="13913" spans="1:17">
      <c r="A13913" t="s">
        <v>26093</v>
      </c>
      <c r="B13913" s="16" t="s">
        <v>8645</v>
      </c>
      <c r="C13913">
        <v>11.617807539999999</v>
      </c>
      <c r="D13913">
        <v>37.027444060000001</v>
      </c>
      <c r="E13913">
        <v>30.33952738</v>
      </c>
      <c r="F13913">
        <v>41.791399640000002</v>
      </c>
      <c r="G13913">
        <v>29.82517829</v>
      </c>
      <c r="H13913">
        <v>11.957836540000001</v>
      </c>
      <c r="I13913">
        <v>32.755454049999997</v>
      </c>
      <c r="J13913">
        <v>33.442239409999999</v>
      </c>
      <c r="K13913">
        <v>71.81819308</v>
      </c>
      <c r="L13913">
        <v>49.428057940000002</v>
      </c>
      <c r="M13913">
        <v>15.75931806</v>
      </c>
      <c r="N13913">
        <v>24.61387946</v>
      </c>
      <c r="O13913">
        <v>7.5483285689999997</v>
      </c>
      <c r="P13913">
        <v>53.4996881</v>
      </c>
      <c r="Q13913">
        <v>40.571192609999997</v>
      </c>
    </row>
    <row r="13914" spans="1:17">
      <c r="A13914" t="s">
        <v>26094</v>
      </c>
      <c r="B13914" s="16" t="s">
        <v>2055</v>
      </c>
      <c r="C13914">
        <v>0.70114487599999997</v>
      </c>
      <c r="D13914">
        <v>1.553270664</v>
      </c>
      <c r="E13914">
        <v>2.16320596</v>
      </c>
      <c r="F13914">
        <v>2.3859872860000002</v>
      </c>
      <c r="G13914">
        <v>1.2107459679999999</v>
      </c>
      <c r="H13914">
        <v>0.53855666000000002</v>
      </c>
      <c r="I13914">
        <v>6.1349598150000002</v>
      </c>
      <c r="J13914">
        <v>7.377405349</v>
      </c>
      <c r="K13914">
        <v>3.4988160800000001</v>
      </c>
      <c r="L13914">
        <v>2.2151188030000002</v>
      </c>
      <c r="M13914">
        <v>0</v>
      </c>
      <c r="N13914">
        <v>1.382903848</v>
      </c>
      <c r="O13914">
        <v>0</v>
      </c>
      <c r="P13914">
        <v>4.6285339920000004</v>
      </c>
      <c r="Q13914">
        <v>5.3018853720000001</v>
      </c>
    </row>
    <row r="13915" spans="1:17">
      <c r="A13915" t="s">
        <v>26095</v>
      </c>
      <c r="B13915" s="16" t="s">
        <v>8526</v>
      </c>
      <c r="C13915">
        <v>4.4405842150000003</v>
      </c>
      <c r="D13915">
        <v>10.86796363</v>
      </c>
      <c r="E13915">
        <v>11.42816854</v>
      </c>
      <c r="F13915">
        <v>12.520752330000001</v>
      </c>
      <c r="G13915">
        <v>10.88133916</v>
      </c>
      <c r="H13915">
        <v>13.15616984</v>
      </c>
      <c r="I13915">
        <v>8.9427588839999999</v>
      </c>
      <c r="J13915">
        <v>15.547715999999999</v>
      </c>
      <c r="K13915">
        <v>11.799037780000001</v>
      </c>
      <c r="L13915">
        <v>7.8830100889999999</v>
      </c>
      <c r="M13915">
        <v>3.653103378</v>
      </c>
      <c r="N13915">
        <v>7.8981919180000002</v>
      </c>
      <c r="O13915">
        <v>3.0443836000000002</v>
      </c>
      <c r="P13915">
        <v>20.65307971</v>
      </c>
      <c r="Q13915">
        <v>14.39083172</v>
      </c>
    </row>
    <row r="13916" spans="1:17">
      <c r="A13916" t="s">
        <v>26096</v>
      </c>
      <c r="B13916" s="16" t="s">
        <v>4702</v>
      </c>
      <c r="C13916">
        <v>15.602052649999999</v>
      </c>
      <c r="D13916">
        <v>8.7472927229999993</v>
      </c>
      <c r="E13916">
        <v>2.1705980899999999</v>
      </c>
      <c r="F13916">
        <v>0.91484341300000005</v>
      </c>
      <c r="G13916">
        <v>3.315916885</v>
      </c>
      <c r="H13916">
        <v>3.0421173490000002</v>
      </c>
      <c r="I13916">
        <v>78.05953375</v>
      </c>
      <c r="J13916">
        <v>5.6141310000000004</v>
      </c>
      <c r="K13916">
        <v>98.763468489999994</v>
      </c>
      <c r="L13916">
        <v>16.607404209999999</v>
      </c>
      <c r="M13916">
        <v>231.9885199</v>
      </c>
      <c r="N13916">
        <v>10.48935683</v>
      </c>
      <c r="O13916">
        <v>89.052967269999996</v>
      </c>
      <c r="P13916">
        <v>3.7452838530000001</v>
      </c>
      <c r="Q13916">
        <v>3.4651142730000002</v>
      </c>
    </row>
    <row r="13917" spans="1:17">
      <c r="A13917" t="e">
        <v>#N/A</v>
      </c>
      <c r="B13917" s="16" t="s">
        <v>26097</v>
      </c>
      <c r="C13917">
        <v>1.757337583</v>
      </c>
      <c r="D13917">
        <v>0</v>
      </c>
      <c r="E13917">
        <v>0.3739188</v>
      </c>
      <c r="F13917">
        <v>0.47841583399999998</v>
      </c>
      <c r="G13917">
        <v>0.30345930900000001</v>
      </c>
      <c r="H13917">
        <v>0</v>
      </c>
      <c r="I13917">
        <v>2.5627598090000001</v>
      </c>
      <c r="J13917">
        <v>1.33667011</v>
      </c>
      <c r="K13917">
        <v>0.79721573400000001</v>
      </c>
      <c r="L13917">
        <v>0</v>
      </c>
      <c r="M13917">
        <v>6.7465824090000002</v>
      </c>
      <c r="N13917">
        <v>0.43326083300000001</v>
      </c>
      <c r="O13917">
        <v>7.7848525979999996</v>
      </c>
      <c r="P13917">
        <v>0</v>
      </c>
      <c r="Q13917">
        <v>1.208050477</v>
      </c>
    </row>
    <row r="13918" spans="1:17">
      <c r="A13918" t="e">
        <v>#N/A</v>
      </c>
      <c r="B13918" s="16" t="s">
        <v>26098</v>
      </c>
      <c r="C13918">
        <v>0</v>
      </c>
      <c r="D13918">
        <v>0</v>
      </c>
      <c r="E13918">
        <v>0</v>
      </c>
      <c r="F13918">
        <v>0</v>
      </c>
      <c r="G13918">
        <v>0</v>
      </c>
      <c r="H13918">
        <v>0</v>
      </c>
      <c r="I13918">
        <v>0</v>
      </c>
      <c r="J13918">
        <v>0</v>
      </c>
      <c r="K13918">
        <v>0</v>
      </c>
      <c r="L13918">
        <v>0</v>
      </c>
      <c r="M13918">
        <v>0</v>
      </c>
      <c r="N13918">
        <v>0</v>
      </c>
      <c r="O13918">
        <v>0</v>
      </c>
      <c r="P13918">
        <v>0.41583382000000002</v>
      </c>
      <c r="Q13918">
        <v>0</v>
      </c>
    </row>
    <row r="13919" spans="1:17">
      <c r="A13919" t="s">
        <v>26099</v>
      </c>
      <c r="B13919" s="16" t="s">
        <v>26100</v>
      </c>
      <c r="C13919">
        <v>8.5887209430000002</v>
      </c>
      <c r="D13919">
        <v>7.9278718999999997E-2</v>
      </c>
      <c r="E13919">
        <v>0.60915714399999998</v>
      </c>
      <c r="F13919">
        <v>0.146136552</v>
      </c>
      <c r="G13919">
        <v>0.43257414399999999</v>
      </c>
      <c r="H13919">
        <v>0.68719643100000005</v>
      </c>
      <c r="I13919">
        <v>2.60939582</v>
      </c>
      <c r="J13919">
        <v>1.9507584440000001</v>
      </c>
      <c r="K13919">
        <v>2.1104801270000002</v>
      </c>
      <c r="L13919">
        <v>6.3313239680000004</v>
      </c>
      <c r="M13919">
        <v>3.4346769199999998</v>
      </c>
      <c r="N13919">
        <v>1.764580517</v>
      </c>
      <c r="O13919">
        <v>3.9632590130000001</v>
      </c>
      <c r="P13919">
        <v>0.42952678799999999</v>
      </c>
      <c r="Q13919">
        <v>2.2140613170000001</v>
      </c>
    </row>
    <row r="13920" spans="1:17">
      <c r="A13920" t="s">
        <v>26101</v>
      </c>
      <c r="B13920" s="16" t="s">
        <v>6042</v>
      </c>
      <c r="C13920">
        <v>1.7897045810000001</v>
      </c>
      <c r="D13920">
        <v>1.5859179569999999</v>
      </c>
      <c r="E13920">
        <v>1.2852192769999999</v>
      </c>
      <c r="F13920">
        <v>1.278971906</v>
      </c>
      <c r="G13920">
        <v>1.1589318120000001</v>
      </c>
      <c r="H13920">
        <v>2.0620360089999998</v>
      </c>
      <c r="I13920">
        <v>0.97873546300000003</v>
      </c>
      <c r="J13920">
        <v>1.162767833</v>
      </c>
      <c r="K13920">
        <v>2.3342096639999999</v>
      </c>
      <c r="L13920">
        <v>0.84812891099999999</v>
      </c>
      <c r="M13920">
        <v>2.5765658710000001</v>
      </c>
      <c r="N13920">
        <v>1.4616098799999999</v>
      </c>
      <c r="O13920">
        <v>2.9730883430000001</v>
      </c>
      <c r="P13920">
        <v>3.121456792</v>
      </c>
      <c r="Q13920">
        <v>1.999238466</v>
      </c>
    </row>
    <row r="13921" spans="1:17">
      <c r="A13921" t="s">
        <v>26102</v>
      </c>
      <c r="B13921" s="16" t="s">
        <v>8824</v>
      </c>
      <c r="C13921">
        <v>4.4405842150000003</v>
      </c>
      <c r="D13921">
        <v>8.5093344559999995</v>
      </c>
      <c r="E13921">
        <v>5.5746066240000003</v>
      </c>
      <c r="F13921">
        <v>6.9813987989999999</v>
      </c>
      <c r="G13921">
        <v>5.4826613240000004</v>
      </c>
      <c r="H13921">
        <v>3.751944731</v>
      </c>
      <c r="I13921">
        <v>10.361265469999999</v>
      </c>
      <c r="J13921">
        <v>18.689426879999999</v>
      </c>
      <c r="K13921">
        <v>14.403459529999999</v>
      </c>
      <c r="L13921">
        <v>4.2087257249999999</v>
      </c>
      <c r="M13921">
        <v>2.9833677590000001</v>
      </c>
      <c r="N13921">
        <v>11.057468679999999</v>
      </c>
      <c r="O13921">
        <v>4.1801728669999996</v>
      </c>
      <c r="P13921">
        <v>14.75695857</v>
      </c>
      <c r="Q13921">
        <v>5.6473112370000003</v>
      </c>
    </row>
    <row r="13922" spans="1:17">
      <c r="A13922" t="s">
        <v>26103</v>
      </c>
      <c r="B13922" s="16" t="s">
        <v>26104</v>
      </c>
      <c r="C13922">
        <v>3.3192846509999998</v>
      </c>
      <c r="D13922">
        <v>1.440026517</v>
      </c>
      <c r="E13922">
        <v>1.324243573</v>
      </c>
      <c r="F13922">
        <v>1.2989807010000001</v>
      </c>
      <c r="G13922">
        <v>1.026944512</v>
      </c>
      <c r="H13922">
        <v>0.74362662700000004</v>
      </c>
      <c r="I13922">
        <v>2.2185981610000001</v>
      </c>
      <c r="J13922">
        <v>3.3487629999999999</v>
      </c>
      <c r="K13922">
        <v>2.2586889170000002</v>
      </c>
      <c r="L13922">
        <v>1.4855984310000001</v>
      </c>
      <c r="M13922">
        <v>1.327400256</v>
      </c>
      <c r="N13922">
        <v>1.3809644940000001</v>
      </c>
      <c r="O13922">
        <v>2.4506903690000001</v>
      </c>
      <c r="P13922">
        <v>2.157990914</v>
      </c>
      <c r="Q13922">
        <v>2.7571547230000002</v>
      </c>
    </row>
    <row r="13923" spans="1:17">
      <c r="A13923" t="s">
        <v>26103</v>
      </c>
      <c r="B13923" s="16" t="s">
        <v>26105</v>
      </c>
      <c r="C13923">
        <v>12.22621378</v>
      </c>
      <c r="D13923">
        <v>10.08169741</v>
      </c>
      <c r="E13923">
        <v>9.394094849</v>
      </c>
      <c r="F13923">
        <v>8.7834156970000006</v>
      </c>
      <c r="G13923">
        <v>7.6239160159999999</v>
      </c>
      <c r="H13923">
        <v>41.216414380000003</v>
      </c>
      <c r="I13923">
        <v>14.858105800000001</v>
      </c>
      <c r="J13923">
        <v>5.252512619</v>
      </c>
      <c r="K13923">
        <v>8.6277623800000001</v>
      </c>
      <c r="L13923">
        <v>20.600604870000002</v>
      </c>
      <c r="M13923">
        <v>5.215285744</v>
      </c>
      <c r="N13923">
        <v>8.2893201360000006</v>
      </c>
      <c r="O13923">
        <v>6.0178959230000002</v>
      </c>
      <c r="P13923">
        <v>8.5601580370000008</v>
      </c>
      <c r="Q13923">
        <v>11.673185119999999</v>
      </c>
    </row>
    <row r="13924" spans="1:17">
      <c r="A13924" t="s">
        <v>26106</v>
      </c>
      <c r="B13924" s="16" t="s">
        <v>7280</v>
      </c>
      <c r="C13924">
        <v>5.9338671630000004</v>
      </c>
      <c r="D13924">
        <v>4.2722883449999998</v>
      </c>
      <c r="E13924">
        <v>3.6299260119999999</v>
      </c>
      <c r="F13924">
        <v>3.4949208629999999</v>
      </c>
      <c r="G13924">
        <v>3.330170334</v>
      </c>
      <c r="H13924">
        <v>1.0079893719999999</v>
      </c>
      <c r="I13924">
        <v>9.9847784780000008</v>
      </c>
      <c r="J13924">
        <v>15.27622983</v>
      </c>
      <c r="K13924">
        <v>16.099616439999998</v>
      </c>
      <c r="L13924">
        <v>7.1382035100000003</v>
      </c>
      <c r="M13924">
        <v>3.285673251</v>
      </c>
      <c r="N13924">
        <v>5.626764068</v>
      </c>
      <c r="O13924">
        <v>2.9066819759999998</v>
      </c>
      <c r="P13924">
        <v>12.08710219</v>
      </c>
      <c r="Q13924">
        <v>5.0989143529999996</v>
      </c>
    </row>
    <row r="13925" spans="1:17">
      <c r="A13925" t="s">
        <v>26107</v>
      </c>
      <c r="B13925" s="16" t="s">
        <v>7261</v>
      </c>
      <c r="C13925">
        <v>1.7484095340000001</v>
      </c>
      <c r="D13925">
        <v>3.8345794120000001</v>
      </c>
      <c r="E13925">
        <v>4.0736094490000001</v>
      </c>
      <c r="F13925">
        <v>2.83211236</v>
      </c>
      <c r="G13925">
        <v>3.5928194590000002</v>
      </c>
      <c r="H13925">
        <v>5.5061832270000002</v>
      </c>
      <c r="I13925">
        <v>13.768595250000001</v>
      </c>
      <c r="J13925">
        <v>7.314335808</v>
      </c>
      <c r="K13925">
        <v>5.2348924759999997</v>
      </c>
      <c r="L13925">
        <v>6.0761027619999997</v>
      </c>
      <c r="M13925">
        <v>0.33561533999999998</v>
      </c>
      <c r="N13925">
        <v>3.901090081</v>
      </c>
      <c r="O13925">
        <v>1.161795318</v>
      </c>
      <c r="P13925">
        <v>3.2264972109999999</v>
      </c>
      <c r="Q13925">
        <v>3.1249739280000002</v>
      </c>
    </row>
    <row r="13926" spans="1:17">
      <c r="A13926" t="s">
        <v>26108</v>
      </c>
      <c r="B13926" s="16" t="s">
        <v>26109</v>
      </c>
      <c r="C13926">
        <v>2.728154134</v>
      </c>
      <c r="D13926">
        <v>6.8747939169999999</v>
      </c>
      <c r="E13926">
        <v>5.5146075689999998</v>
      </c>
      <c r="F13926">
        <v>7.0093252929999998</v>
      </c>
      <c r="G13926">
        <v>2.944382225</v>
      </c>
      <c r="H13926">
        <v>8.5130642969999997</v>
      </c>
      <c r="I13926">
        <v>4.9731507449999999</v>
      </c>
      <c r="J13926">
        <v>13.18549823</v>
      </c>
      <c r="K13926">
        <v>12.68567067</v>
      </c>
      <c r="L13926">
        <v>4.7404639880000001</v>
      </c>
      <c r="M13926">
        <v>1.309204679</v>
      </c>
      <c r="N13926">
        <v>7.2725925580000004</v>
      </c>
      <c r="O13926">
        <v>0.75534284100000004</v>
      </c>
      <c r="P13926">
        <v>7.418736311</v>
      </c>
      <c r="Q13926">
        <v>6.5639736920000002</v>
      </c>
    </row>
    <row r="13927" spans="1:17">
      <c r="A13927" t="s">
        <v>26110</v>
      </c>
      <c r="B13927" s="16" t="s">
        <v>5888</v>
      </c>
      <c r="C13927">
        <v>4.1375011349999999</v>
      </c>
      <c r="D13927">
        <v>4.0101032869999997</v>
      </c>
      <c r="E13927">
        <v>6.052473999</v>
      </c>
      <c r="F13927">
        <v>5.0335516880000002</v>
      </c>
      <c r="G13927">
        <v>5.6264434100000003</v>
      </c>
      <c r="H13927">
        <v>2.5821717880000001</v>
      </c>
      <c r="I13927">
        <v>5.2795740589999998</v>
      </c>
      <c r="J13927">
        <v>5.5729462439999997</v>
      </c>
      <c r="K13927">
        <v>5.1616848380000002</v>
      </c>
      <c r="L13927">
        <v>4.4116511359999997</v>
      </c>
      <c r="M13927">
        <v>1.985531454</v>
      </c>
      <c r="N13927">
        <v>2.518311637</v>
      </c>
      <c r="O13927">
        <v>2.5774832879999998</v>
      </c>
      <c r="P13927">
        <v>5.7031985919999997</v>
      </c>
      <c r="Q13927">
        <v>6.0440346360000001</v>
      </c>
    </row>
    <row r="13928" spans="1:17">
      <c r="A13928" t="e">
        <v>#N/A</v>
      </c>
      <c r="B13928" s="16" t="s">
        <v>26111</v>
      </c>
      <c r="C13928">
        <v>14.078670410000001</v>
      </c>
      <c r="D13928">
        <v>1.039632297</v>
      </c>
      <c r="E13928">
        <v>0.99853315899999995</v>
      </c>
      <c r="F13928">
        <v>1.277587738</v>
      </c>
      <c r="G13928">
        <v>0</v>
      </c>
      <c r="H13928">
        <v>7.2093152890000001</v>
      </c>
      <c r="I13928">
        <v>0</v>
      </c>
      <c r="J13928">
        <v>6.5441140820000001</v>
      </c>
      <c r="K13928">
        <v>2.1289283800000001</v>
      </c>
      <c r="L13928">
        <v>5.9304771589999996</v>
      </c>
      <c r="M13928">
        <v>0</v>
      </c>
      <c r="N13928">
        <v>3.471010084</v>
      </c>
      <c r="O13928">
        <v>0</v>
      </c>
      <c r="P13928">
        <v>7.0408226279999999</v>
      </c>
      <c r="Q13928">
        <v>0</v>
      </c>
    </row>
    <row r="13929" spans="1:17">
      <c r="A13929" t="s">
        <v>26112</v>
      </c>
      <c r="B13929" s="16" t="s">
        <v>7123</v>
      </c>
      <c r="C13929">
        <v>9.8016059809999998</v>
      </c>
      <c r="D13929">
        <v>59.640678090000002</v>
      </c>
      <c r="E13929">
        <v>47.063774899999999</v>
      </c>
      <c r="F13929">
        <v>57.903834109999998</v>
      </c>
      <c r="G13929">
        <v>50.32526919</v>
      </c>
      <c r="H13929">
        <v>79.804382529999998</v>
      </c>
      <c r="I13929">
        <v>32.399447590000001</v>
      </c>
      <c r="J13929">
        <v>62.956034209999999</v>
      </c>
      <c r="K13929">
        <v>36.757700120000003</v>
      </c>
      <c r="L13929">
        <v>14.03796492</v>
      </c>
      <c r="M13929">
        <v>7.5258553770000001</v>
      </c>
      <c r="N13929">
        <v>31.57593984</v>
      </c>
      <c r="O13929">
        <v>2.1710130859999999</v>
      </c>
      <c r="P13929">
        <v>82.05677713</v>
      </c>
      <c r="Q13929">
        <v>37.283266709999999</v>
      </c>
    </row>
    <row r="13930" spans="1:17">
      <c r="A13930" t="s">
        <v>26113</v>
      </c>
      <c r="B13930" s="16" t="s">
        <v>8701</v>
      </c>
      <c r="C13930">
        <v>15.44073865</v>
      </c>
      <c r="D13930">
        <v>0.75370047399999995</v>
      </c>
      <c r="E13930">
        <v>0.83527488599999999</v>
      </c>
      <c r="F13930">
        <v>0.85496365699999999</v>
      </c>
      <c r="G13930">
        <v>0.63268765800000004</v>
      </c>
      <c r="H13930">
        <v>2.6132625759999999</v>
      </c>
      <c r="I13930">
        <v>5.3431430750000004</v>
      </c>
      <c r="J13930">
        <v>2.2560190499999999</v>
      </c>
      <c r="K13930">
        <v>3.3242582559999998</v>
      </c>
      <c r="L13930">
        <v>4.2994080290000003</v>
      </c>
      <c r="M13930">
        <v>13.06134934</v>
      </c>
      <c r="N13930">
        <v>2.0647157580000002</v>
      </c>
      <c r="O13930">
        <v>21.737646869999999</v>
      </c>
      <c r="P13930">
        <v>1.0601390719999999</v>
      </c>
      <c r="Q13930">
        <v>11.513991880000001</v>
      </c>
    </row>
    <row r="13931" spans="1:17">
      <c r="A13931" t="s">
        <v>26114</v>
      </c>
      <c r="B13931" s="16" t="s">
        <v>5812</v>
      </c>
      <c r="C13931">
        <v>1.933853112</v>
      </c>
      <c r="D13931">
        <v>5.3980065130000003</v>
      </c>
      <c r="E13931">
        <v>3.8473101519999999</v>
      </c>
      <c r="F13931">
        <v>5.7253639200000004</v>
      </c>
      <c r="G13931">
        <v>3.539766507</v>
      </c>
      <c r="H13931">
        <v>9.6180469479999999</v>
      </c>
      <c r="I13931">
        <v>5.0763165509999997</v>
      </c>
      <c r="J13931">
        <v>5.5527673689999997</v>
      </c>
      <c r="K13931">
        <v>5.9655853069999996</v>
      </c>
      <c r="L13931">
        <v>5.4375435620000001</v>
      </c>
      <c r="M13931">
        <v>2.4128786299999998</v>
      </c>
      <c r="N13931">
        <v>2.920275401</v>
      </c>
      <c r="O13931">
        <v>2.8912953479999999</v>
      </c>
      <c r="P13931">
        <v>5.5706738060000003</v>
      </c>
      <c r="Q13931">
        <v>4.3205270530000002</v>
      </c>
    </row>
    <row r="13932" spans="1:17">
      <c r="A13932" t="s">
        <v>26115</v>
      </c>
      <c r="B13932" s="16" t="s">
        <v>4874</v>
      </c>
      <c r="C13932">
        <v>19.078065519999999</v>
      </c>
      <c r="D13932">
        <v>134.3713358</v>
      </c>
      <c r="E13932">
        <v>108.6925811</v>
      </c>
      <c r="F13932">
        <v>159.41812039999999</v>
      </c>
      <c r="G13932">
        <v>102.0987695</v>
      </c>
      <c r="H13932">
        <v>98.725414389999997</v>
      </c>
      <c r="I13932">
        <v>84.904814229999999</v>
      </c>
      <c r="J13932">
        <v>149.86568550000001</v>
      </c>
      <c r="K13932">
        <v>70.581055250000006</v>
      </c>
      <c r="L13932">
        <v>50.712547010000002</v>
      </c>
      <c r="M13932">
        <v>20.836219270000001</v>
      </c>
      <c r="N13932">
        <v>94.213525809999993</v>
      </c>
      <c r="O13932">
        <v>15.664264340000001</v>
      </c>
      <c r="P13932">
        <v>240.95259659999999</v>
      </c>
      <c r="Q13932">
        <v>158.6221755</v>
      </c>
    </row>
    <row r="13933" spans="1:17">
      <c r="A13933" t="s">
        <v>26116</v>
      </c>
      <c r="B13933" s="16" t="s">
        <v>7404</v>
      </c>
      <c r="C13933">
        <v>10.130502999999999</v>
      </c>
      <c r="D13933">
        <v>1.02514923</v>
      </c>
      <c r="E13933">
        <v>0.86487124000000004</v>
      </c>
      <c r="F13933">
        <v>0.95335438699999997</v>
      </c>
      <c r="G13933">
        <v>0.84227878899999997</v>
      </c>
      <c r="H13933">
        <v>2.0654186139999999</v>
      </c>
      <c r="I13933">
        <v>2.3710573039999998</v>
      </c>
      <c r="J13933">
        <v>2.0135735640000001</v>
      </c>
      <c r="K13933">
        <v>3.8581185410000001</v>
      </c>
      <c r="L13933">
        <v>2.8449048509999999</v>
      </c>
      <c r="M13933">
        <v>5.0415481809999996</v>
      </c>
      <c r="N13933">
        <v>0.89420732199999997</v>
      </c>
      <c r="O13933">
        <v>6.9255010620000004</v>
      </c>
      <c r="P13933">
        <v>1.3697832999999999</v>
      </c>
      <c r="Q13933">
        <v>4.1268350649999999</v>
      </c>
    </row>
    <row r="13934" spans="1:17">
      <c r="A13934" t="s">
        <v>26117</v>
      </c>
      <c r="B13934" s="16" t="s">
        <v>7414</v>
      </c>
      <c r="C13934">
        <v>120.84955720000001</v>
      </c>
      <c r="D13934">
        <v>2.9535192979999998</v>
      </c>
      <c r="E13934">
        <v>2.3563406800000002</v>
      </c>
      <c r="F13934">
        <v>3.2051120649999998</v>
      </c>
      <c r="G13934">
        <v>1.3739019459999999</v>
      </c>
      <c r="H13934">
        <v>2.8904830889999999</v>
      </c>
      <c r="I13934">
        <v>63.188275900000001</v>
      </c>
      <c r="J13934">
        <v>3.434765423</v>
      </c>
      <c r="K13934">
        <v>30.874727010000001</v>
      </c>
      <c r="L13934">
        <v>60.870380500000003</v>
      </c>
      <c r="M13934">
        <v>96.17524598</v>
      </c>
      <c r="N13934">
        <v>2.4917291869999998</v>
      </c>
      <c r="O13934">
        <v>103.35552149999999</v>
      </c>
      <c r="P13934">
        <v>0.88720597499999998</v>
      </c>
      <c r="Q13934">
        <v>34.516401879999997</v>
      </c>
    </row>
    <row r="13935" spans="1:17">
      <c r="A13935" t="s">
        <v>26118</v>
      </c>
      <c r="B13935" s="16" t="s">
        <v>2976</v>
      </c>
      <c r="C13935">
        <v>12.689926030000001</v>
      </c>
      <c r="D13935">
        <v>1.2070012910000001</v>
      </c>
      <c r="E13935">
        <v>0.91715637500000002</v>
      </c>
      <c r="F13935">
        <v>0.82612219799999997</v>
      </c>
      <c r="G13935">
        <v>0.64310264299999997</v>
      </c>
      <c r="H13935">
        <v>1.271382255</v>
      </c>
      <c r="I13935">
        <v>3.4195809750000001</v>
      </c>
      <c r="J13935">
        <v>1.626192678</v>
      </c>
      <c r="K13935">
        <v>2.5968090990000001</v>
      </c>
      <c r="L13935">
        <v>4.4448866880000004</v>
      </c>
      <c r="M13935">
        <v>4.2363309720000002</v>
      </c>
      <c r="N13935">
        <v>0.824664387</v>
      </c>
      <c r="O13935">
        <v>7.8670823780000001</v>
      </c>
      <c r="P13935">
        <v>0.982987261</v>
      </c>
      <c r="Q13935">
        <v>3.7454003189999998</v>
      </c>
    </row>
    <row r="13936" spans="1:17">
      <c r="A13936" t="s">
        <v>26119</v>
      </c>
      <c r="B13936" s="16" t="s">
        <v>5768</v>
      </c>
      <c r="C13936">
        <v>62.485799890000003</v>
      </c>
      <c r="D13936">
        <v>513.43821160000005</v>
      </c>
      <c r="E13936">
        <v>307.97125030000001</v>
      </c>
      <c r="F13936">
        <v>569.25232559999995</v>
      </c>
      <c r="G13936">
        <v>219.72624479999999</v>
      </c>
      <c r="H13936">
        <v>502.86709530000002</v>
      </c>
      <c r="I13936">
        <v>271.71599190000001</v>
      </c>
      <c r="J13936">
        <v>484.13842060000002</v>
      </c>
      <c r="K13936">
        <v>578.78739529999996</v>
      </c>
      <c r="L13936">
        <v>97.987471290000002</v>
      </c>
      <c r="M13936">
        <v>58.881795580000002</v>
      </c>
      <c r="N13936">
        <v>418.53920219999998</v>
      </c>
      <c r="O13936">
        <v>59.76507367</v>
      </c>
      <c r="P13936">
        <v>1273.1046960000001</v>
      </c>
      <c r="Q13936">
        <v>685.32354629999998</v>
      </c>
    </row>
    <row r="13937" spans="1:17">
      <c r="A13937" t="s">
        <v>26120</v>
      </c>
      <c r="B13937" s="16" t="s">
        <v>3442</v>
      </c>
      <c r="C13937">
        <v>1.9414508559999999</v>
      </c>
      <c r="D13937">
        <v>4.3624060379999996</v>
      </c>
      <c r="E13937">
        <v>4.3079765019999998</v>
      </c>
      <c r="F13937">
        <v>4.9078588720000003</v>
      </c>
      <c r="G13937">
        <v>3.3525222459999999</v>
      </c>
      <c r="H13937">
        <v>15.97766317</v>
      </c>
      <c r="I13937">
        <v>2.0223255720000002</v>
      </c>
      <c r="J13937">
        <v>3.6917769169999999</v>
      </c>
      <c r="K13937">
        <v>1.7614773429999999</v>
      </c>
      <c r="L13937">
        <v>0.52573739799999997</v>
      </c>
      <c r="M13937">
        <v>1.064772912</v>
      </c>
      <c r="N13937">
        <v>1.538526968</v>
      </c>
      <c r="O13937">
        <v>0.92147768299999999</v>
      </c>
      <c r="P13937">
        <v>1.997342833</v>
      </c>
      <c r="Q13937">
        <v>5.7197823139999997</v>
      </c>
    </row>
    <row r="13938" spans="1:17">
      <c r="A13938" t="s">
        <v>26121</v>
      </c>
      <c r="B13938" s="16" t="s">
        <v>5799</v>
      </c>
      <c r="C13938">
        <v>2.39985084</v>
      </c>
      <c r="D13938">
        <v>0.97468674399999999</v>
      </c>
      <c r="E13938">
        <v>0.55318253399999995</v>
      </c>
      <c r="F13938">
        <v>0.57166637799999998</v>
      </c>
      <c r="G13938">
        <v>0.41440932200000002</v>
      </c>
      <c r="H13938">
        <v>1.382512762</v>
      </c>
      <c r="I13938">
        <v>1.1665831579999999</v>
      </c>
      <c r="J13938">
        <v>0.55775500200000006</v>
      </c>
      <c r="K13938">
        <v>0.725794469</v>
      </c>
      <c r="L13938">
        <v>0.63181838999999995</v>
      </c>
      <c r="M13938">
        <v>0.38388544000000002</v>
      </c>
      <c r="N13938">
        <v>0.56701569100000004</v>
      </c>
      <c r="O13938">
        <v>1.328891303</v>
      </c>
      <c r="P13938">
        <v>0.54008053499999997</v>
      </c>
      <c r="Q13938">
        <v>1.3747789939999999</v>
      </c>
    </row>
    <row r="13939" spans="1:17">
      <c r="A13939" t="s">
        <v>26122</v>
      </c>
      <c r="B13939" s="16" t="s">
        <v>7102</v>
      </c>
      <c r="C13939">
        <v>1.7264813210000001</v>
      </c>
      <c r="D13939">
        <v>0.53546278800000002</v>
      </c>
      <c r="E13939">
        <v>0.45919167</v>
      </c>
      <c r="F13939">
        <v>0.446514778</v>
      </c>
      <c r="G13939">
        <v>0.28322445899999998</v>
      </c>
      <c r="H13939">
        <v>0.53045129199999996</v>
      </c>
      <c r="I13939">
        <v>1.258880759</v>
      </c>
      <c r="J13939">
        <v>1.5758401799999999</v>
      </c>
      <c r="K13939">
        <v>1.3314702570000001</v>
      </c>
      <c r="L13939">
        <v>1.745424716</v>
      </c>
      <c r="M13939">
        <v>1.988436705</v>
      </c>
      <c r="N13939">
        <v>0.883230827</v>
      </c>
      <c r="O13939">
        <v>2.5812546890000001</v>
      </c>
      <c r="P13939">
        <v>0.79003210400000001</v>
      </c>
      <c r="Q13939">
        <v>0.71210333299999995</v>
      </c>
    </row>
    <row r="13940" spans="1:17">
      <c r="A13940" t="s">
        <v>26123</v>
      </c>
      <c r="B13940" s="16" t="s">
        <v>4853</v>
      </c>
      <c r="C13940">
        <v>37.879077430000002</v>
      </c>
      <c r="D13940">
        <v>4.7074178270000004</v>
      </c>
      <c r="E13940">
        <v>4.658927866</v>
      </c>
      <c r="F13940">
        <v>2.439706696</v>
      </c>
      <c r="G13940">
        <v>4.4032149330000001</v>
      </c>
      <c r="H13940">
        <v>2.12892532</v>
      </c>
      <c r="I13940">
        <v>6.467098579</v>
      </c>
      <c r="J13940">
        <v>4.8487932530000002</v>
      </c>
      <c r="K13940">
        <v>9.4720643429999996</v>
      </c>
      <c r="L13940">
        <v>11.908716549999999</v>
      </c>
      <c r="M13940">
        <v>4.6109192969999997</v>
      </c>
      <c r="N13940">
        <v>1.4577724679999999</v>
      </c>
      <c r="O13940">
        <v>9.0039570310000006</v>
      </c>
      <c r="P13940">
        <v>1.1366124399999999</v>
      </c>
      <c r="Q13940">
        <v>3.5565870880000001</v>
      </c>
    </row>
    <row r="13941" spans="1:17">
      <c r="A13941" t="s">
        <v>26124</v>
      </c>
      <c r="B13941" s="16" t="s">
        <v>7142</v>
      </c>
      <c r="C13941">
        <v>4.6242848990000001</v>
      </c>
      <c r="D13941">
        <v>2.39034586</v>
      </c>
      <c r="E13941">
        <v>2.3505128910000002</v>
      </c>
      <c r="F13941">
        <v>1.556153524</v>
      </c>
      <c r="G13941">
        <v>1.441785673</v>
      </c>
      <c r="H13941">
        <v>2.2693085759999998</v>
      </c>
      <c r="I13941">
        <v>3.3718426109999999</v>
      </c>
      <c r="J13941">
        <v>4.6083590299999999</v>
      </c>
      <c r="K13941">
        <v>2.7970741760000002</v>
      </c>
      <c r="L13941">
        <v>5.7626160630000003</v>
      </c>
      <c r="M13941">
        <v>0.24657027500000001</v>
      </c>
      <c r="N13941">
        <v>2.3593511779999998</v>
      </c>
      <c r="O13941">
        <v>3.983229401</v>
      </c>
      <c r="P13941">
        <v>3.3533149629999999</v>
      </c>
      <c r="Q13941">
        <v>3.2671847280000001</v>
      </c>
    </row>
    <row r="13942" spans="1:17">
      <c r="A13942" t="s">
        <v>26125</v>
      </c>
      <c r="B13942" s="16" t="s">
        <v>3010</v>
      </c>
      <c r="C13942">
        <v>3.0130782570000001</v>
      </c>
      <c r="D13942">
        <v>0.22249923999999999</v>
      </c>
      <c r="E13942">
        <v>0.23313089000000001</v>
      </c>
      <c r="F13942">
        <v>0.18642668700000001</v>
      </c>
      <c r="G13942">
        <v>0.17343407299999999</v>
      </c>
      <c r="H13942">
        <v>0.245464195</v>
      </c>
      <c r="I13942">
        <v>0.93206718700000002</v>
      </c>
      <c r="J13942">
        <v>0.48614245699999997</v>
      </c>
      <c r="K13942">
        <v>1.0769374599999999</v>
      </c>
      <c r="L13942">
        <v>4.673053414</v>
      </c>
      <c r="M13942">
        <v>1.752649642</v>
      </c>
      <c r="N13942">
        <v>0.180086307</v>
      </c>
      <c r="O13942">
        <v>2.3257311679999999</v>
      </c>
      <c r="P13942">
        <v>0.383563718</v>
      </c>
      <c r="Q13942">
        <v>1.129792951</v>
      </c>
    </row>
    <row r="13943" spans="1:17">
      <c r="A13943" t="s">
        <v>26126</v>
      </c>
      <c r="B13943" s="16" t="s">
        <v>3443</v>
      </c>
      <c r="C13943">
        <v>10.09263954</v>
      </c>
      <c r="D13943">
        <v>13.7801835</v>
      </c>
      <c r="E13943">
        <v>15.623931300000001</v>
      </c>
      <c r="F13943">
        <v>11.691361499999999</v>
      </c>
      <c r="G13943">
        <v>17.570369639999999</v>
      </c>
      <c r="H13943">
        <v>9.3343553569999997</v>
      </c>
      <c r="I13943">
        <v>14.117547180000001</v>
      </c>
      <c r="J13943">
        <v>10.992806099999999</v>
      </c>
      <c r="K13943">
        <v>21.584466880000001</v>
      </c>
      <c r="L13943">
        <v>13.40494887</v>
      </c>
      <c r="M13943">
        <v>3.55835955</v>
      </c>
      <c r="N13943">
        <v>5.8398374159999999</v>
      </c>
      <c r="O13943">
        <v>8.4400615129999998</v>
      </c>
      <c r="P13943">
        <v>3.8936978199999999</v>
      </c>
      <c r="Q13943">
        <v>11.185764150000001</v>
      </c>
    </row>
    <row r="13944" spans="1:17">
      <c r="A13944" t="s">
        <v>26127</v>
      </c>
      <c r="B13944" s="16" t="s">
        <v>4456</v>
      </c>
      <c r="C13944">
        <v>5.8963300480000003</v>
      </c>
      <c r="D13944">
        <v>4.6358519669999998</v>
      </c>
      <c r="E13944">
        <v>5.4119826299999998</v>
      </c>
      <c r="F13944">
        <v>4.0445022780000004</v>
      </c>
      <c r="G13944">
        <v>4.132636636</v>
      </c>
      <c r="H13944">
        <v>4.6178368929999998</v>
      </c>
      <c r="I13944">
        <v>7.7557204759999996</v>
      </c>
      <c r="J13944">
        <v>10.757849350000001</v>
      </c>
      <c r="K13944">
        <v>4.7203563170000002</v>
      </c>
      <c r="L13944">
        <v>4.6022627890000001</v>
      </c>
      <c r="M13944">
        <v>3.994686953</v>
      </c>
      <c r="N13944">
        <v>5.1022163909999998</v>
      </c>
      <c r="O13944">
        <v>4.9935732120000003</v>
      </c>
      <c r="P13944">
        <v>6.8169039680000001</v>
      </c>
      <c r="Q13944">
        <v>6.9939764479999997</v>
      </c>
    </row>
    <row r="13945" spans="1:17">
      <c r="A13945" t="s">
        <v>26128</v>
      </c>
      <c r="B13945" s="16" t="s">
        <v>5979</v>
      </c>
      <c r="C13945">
        <v>4.6928901359999999</v>
      </c>
      <c r="D13945">
        <v>8.1091319160000008</v>
      </c>
      <c r="E13945">
        <v>11.38327801</v>
      </c>
      <c r="F13945">
        <v>4.7270746299999997</v>
      </c>
      <c r="G13945">
        <v>8.1037428980000001</v>
      </c>
      <c r="H13945">
        <v>1.081397293</v>
      </c>
      <c r="I13945">
        <v>39.693654770000002</v>
      </c>
      <c r="J13945">
        <v>17.490632179999999</v>
      </c>
      <c r="K13945">
        <v>23.41821217</v>
      </c>
      <c r="L13945">
        <v>36.17591067</v>
      </c>
      <c r="M13945">
        <v>1.801644166</v>
      </c>
      <c r="N13945">
        <v>10.64443093</v>
      </c>
      <c r="O13945">
        <v>2.078909501</v>
      </c>
      <c r="P13945">
        <v>5.9142910070000001</v>
      </c>
      <c r="Q13945">
        <v>3.226043888</v>
      </c>
    </row>
    <row r="13946" spans="1:17">
      <c r="A13946" t="s">
        <v>26129</v>
      </c>
      <c r="B13946" s="16" t="s">
        <v>4986</v>
      </c>
      <c r="C13946">
        <v>2.893210367</v>
      </c>
      <c r="D13946">
        <v>1.33762011</v>
      </c>
      <c r="E13946">
        <v>1.1910617880000001</v>
      </c>
      <c r="F13946">
        <v>1.181467064</v>
      </c>
      <c r="G13946">
        <v>0.97748467500000003</v>
      </c>
      <c r="H13946">
        <v>0.62804269700000004</v>
      </c>
      <c r="I13946">
        <v>2.0178903770000001</v>
      </c>
      <c r="J13946">
        <v>2.96608034</v>
      </c>
      <c r="K13946">
        <v>2.1114196779999999</v>
      </c>
      <c r="L13946">
        <v>1.4306847119999999</v>
      </c>
      <c r="M13946">
        <v>1.207315615</v>
      </c>
      <c r="N13946">
        <v>1.1164747639999999</v>
      </c>
      <c r="O13946">
        <v>2.2289861229999999</v>
      </c>
      <c r="P13946">
        <v>1.981638778</v>
      </c>
      <c r="Q13946">
        <v>2.7671457780000002</v>
      </c>
    </row>
    <row r="13947" spans="1:17">
      <c r="A13947" t="s">
        <v>26130</v>
      </c>
      <c r="B13947" s="16" t="s">
        <v>1437</v>
      </c>
      <c r="C13947">
        <v>4.2058491619999998</v>
      </c>
      <c r="D13947">
        <v>1.9522096280000001</v>
      </c>
      <c r="E13947">
        <v>1.4169292060000001</v>
      </c>
      <c r="F13947">
        <v>1.540292491</v>
      </c>
      <c r="G13947">
        <v>1.158575852</v>
      </c>
      <c r="H13947">
        <v>0.61534407899999999</v>
      </c>
      <c r="I13947">
        <v>4.381051566</v>
      </c>
      <c r="J13947">
        <v>2.1580977579999998</v>
      </c>
      <c r="K13947">
        <v>2.3168357340000001</v>
      </c>
      <c r="L13947">
        <v>3.1004143439999998</v>
      </c>
      <c r="M13947">
        <v>4.2288834939999997</v>
      </c>
      <c r="N13947">
        <v>1.357879794</v>
      </c>
      <c r="O13947">
        <v>5.8778091119999996</v>
      </c>
      <c r="P13947">
        <v>1.156852913</v>
      </c>
      <c r="Q13947">
        <v>2.7535583140000002</v>
      </c>
    </row>
    <row r="13948" spans="1:17">
      <c r="A13948" t="s">
        <v>26131</v>
      </c>
      <c r="B13948" s="16" t="s">
        <v>4821</v>
      </c>
      <c r="C13948">
        <v>6.3862010099999997</v>
      </c>
      <c r="D13948">
        <v>0.84885441100000003</v>
      </c>
      <c r="E13948">
        <v>0.95118004</v>
      </c>
      <c r="F13948">
        <v>0.40566703399999998</v>
      </c>
      <c r="G13948">
        <v>0.69842567700000002</v>
      </c>
      <c r="H13948">
        <v>0.24526536500000001</v>
      </c>
      <c r="I13948">
        <v>1.552186998</v>
      </c>
      <c r="J13948">
        <v>2.8875060079999999</v>
      </c>
      <c r="K13948">
        <v>2.5108186250000002</v>
      </c>
      <c r="L13948">
        <v>1.61406801</v>
      </c>
      <c r="M13948">
        <v>2.0431016319999999</v>
      </c>
      <c r="N13948">
        <v>2.1780290080000002</v>
      </c>
      <c r="O13948">
        <v>1.1787631190000001</v>
      </c>
      <c r="P13948">
        <v>1.1816968290000001</v>
      </c>
      <c r="Q13948">
        <v>2.7803842169999999</v>
      </c>
    </row>
    <row r="13949" spans="1:17">
      <c r="A13949" t="s">
        <v>26132</v>
      </c>
      <c r="B13949" s="16" t="s">
        <v>158</v>
      </c>
      <c r="C13949">
        <v>5.2206868469999996</v>
      </c>
      <c r="D13949">
        <v>12.16378851</v>
      </c>
      <c r="E13949">
        <v>15.283564200000001</v>
      </c>
      <c r="F13949">
        <v>8.1845812529999993</v>
      </c>
      <c r="G13949">
        <v>17.595083970000001</v>
      </c>
      <c r="H13949">
        <v>17.699591850000001</v>
      </c>
      <c r="I13949">
        <v>20.214968939999999</v>
      </c>
      <c r="J13949">
        <v>39.093521959999997</v>
      </c>
      <c r="K13949">
        <v>11.923483790000001</v>
      </c>
      <c r="L13949">
        <v>10.464939640000001</v>
      </c>
      <c r="M13949">
        <v>11.40360649</v>
      </c>
      <c r="N13949">
        <v>9.3205850570000006</v>
      </c>
      <c r="O13949">
        <v>8.7723818510000005</v>
      </c>
      <c r="P13949">
        <v>5.1857776419999997</v>
      </c>
      <c r="Q13949">
        <v>6.6827203830000004</v>
      </c>
    </row>
    <row r="13950" spans="1:17">
      <c r="A13950" t="e">
        <v>#N/A</v>
      </c>
      <c r="B13950" s="16" t="s">
        <v>26133</v>
      </c>
      <c r="C13950">
        <v>127.0690252</v>
      </c>
      <c r="D13950">
        <v>9.2367330990000003</v>
      </c>
      <c r="E13950">
        <v>9.9277239060000007</v>
      </c>
      <c r="F13950">
        <v>5.9456967790000004</v>
      </c>
      <c r="G13950">
        <v>5.4856105770000001</v>
      </c>
      <c r="H13950">
        <v>25.16328317</v>
      </c>
      <c r="I13950">
        <v>26.058831720000001</v>
      </c>
      <c r="J13950">
        <v>23.15609598</v>
      </c>
      <c r="K13950">
        <v>73.857438400000007</v>
      </c>
      <c r="L13950">
        <v>109.14358919999999</v>
      </c>
      <c r="M13950">
        <v>38.111703509999998</v>
      </c>
      <c r="N13950">
        <v>13.461289109999999</v>
      </c>
      <c r="O13950">
        <v>61.56770444</v>
      </c>
      <c r="P13950">
        <v>9.2343096770000006</v>
      </c>
      <c r="Q13950">
        <v>27.297294440000002</v>
      </c>
    </row>
    <row r="13951" spans="1:17">
      <c r="A13951" t="s">
        <v>26134</v>
      </c>
      <c r="B13951" s="16" t="s">
        <v>26135</v>
      </c>
      <c r="C13951">
        <v>19.311749339999999</v>
      </c>
      <c r="D13951">
        <v>413.83348910000001</v>
      </c>
      <c r="E13951">
        <v>42.276026180000002</v>
      </c>
      <c r="F13951">
        <v>0.50552032800000002</v>
      </c>
      <c r="G13951">
        <v>62.59121133</v>
      </c>
      <c r="H13951">
        <v>6.5609955690000001</v>
      </c>
      <c r="I13951">
        <v>23.829978799999999</v>
      </c>
      <c r="J13951">
        <v>5.084635402</v>
      </c>
      <c r="K13951">
        <v>11.456391569999999</v>
      </c>
      <c r="L13951">
        <v>43.177286940000002</v>
      </c>
      <c r="M13951">
        <v>17.10913884</v>
      </c>
      <c r="N13951">
        <v>12.54391414</v>
      </c>
      <c r="O13951">
        <v>10.69367117</v>
      </c>
      <c r="P13951">
        <v>68.534050469999997</v>
      </c>
      <c r="Q13951">
        <v>13.275518740000001</v>
      </c>
    </row>
    <row r="13952" spans="1:17">
      <c r="A13952" t="s">
        <v>26136</v>
      </c>
      <c r="B13952" s="16" t="s">
        <v>26137</v>
      </c>
      <c r="C13952">
        <v>5.6571826300000003</v>
      </c>
      <c r="D13952">
        <v>26.676435770000001</v>
      </c>
      <c r="E13952">
        <v>15.04639006</v>
      </c>
      <c r="F13952">
        <v>29.262009549999998</v>
      </c>
      <c r="G13952">
        <v>19.677346750000002</v>
      </c>
      <c r="H13952">
        <v>38.797685020000003</v>
      </c>
      <c r="I13952">
        <v>20.03566622</v>
      </c>
      <c r="J13952">
        <v>6.9667281030000003</v>
      </c>
      <c r="K13952">
        <v>9.1656407729999998</v>
      </c>
      <c r="L13952">
        <v>9.7023070540000003</v>
      </c>
      <c r="M13952">
        <v>9.3079072380000003</v>
      </c>
      <c r="N13952">
        <v>7.3722171129999996</v>
      </c>
      <c r="O13952">
        <v>3.580118122</v>
      </c>
      <c r="P13952">
        <v>38.800306300000003</v>
      </c>
      <c r="Q13952">
        <v>36.111489319999997</v>
      </c>
    </row>
    <row r="13953" spans="1:17">
      <c r="A13953" t="e">
        <v>#N/A</v>
      </c>
      <c r="B13953" s="16" t="s">
        <v>26138</v>
      </c>
      <c r="C13953">
        <v>0</v>
      </c>
      <c r="D13953">
        <v>0</v>
      </c>
      <c r="E13953">
        <v>0</v>
      </c>
      <c r="F13953">
        <v>0.70267325599999997</v>
      </c>
      <c r="G13953">
        <v>0</v>
      </c>
      <c r="H13953">
        <v>0</v>
      </c>
      <c r="I13953">
        <v>0</v>
      </c>
      <c r="J13953">
        <v>0</v>
      </c>
      <c r="K13953">
        <v>0</v>
      </c>
      <c r="L13953">
        <v>0</v>
      </c>
      <c r="M13953">
        <v>0</v>
      </c>
      <c r="N13953">
        <v>0.63635184899999997</v>
      </c>
      <c r="O13953">
        <v>0</v>
      </c>
      <c r="P13953">
        <v>0</v>
      </c>
      <c r="Q13953">
        <v>0</v>
      </c>
    </row>
    <row r="13954" spans="1:17">
      <c r="A13954" t="e">
        <v>#N/A</v>
      </c>
      <c r="B13954" s="16" t="s">
        <v>26139</v>
      </c>
      <c r="C13954">
        <v>0</v>
      </c>
      <c r="D13954">
        <v>0.44957072300000001</v>
      </c>
      <c r="E13954">
        <v>0</v>
      </c>
      <c r="F13954">
        <v>0</v>
      </c>
      <c r="G13954">
        <v>0</v>
      </c>
      <c r="H13954">
        <v>0.38969271799999999</v>
      </c>
      <c r="I13954">
        <v>0</v>
      </c>
      <c r="J13954">
        <v>0</v>
      </c>
      <c r="K13954">
        <v>0</v>
      </c>
      <c r="L13954">
        <v>0.64113266599999996</v>
      </c>
      <c r="M13954">
        <v>0</v>
      </c>
      <c r="N13954">
        <v>0.250162889</v>
      </c>
      <c r="O13954">
        <v>0</v>
      </c>
      <c r="P13954">
        <v>0.30446800600000001</v>
      </c>
      <c r="Q13954">
        <v>0</v>
      </c>
    </row>
    <row r="13955" spans="1:17">
      <c r="A13955" t="e">
        <v>#N/A</v>
      </c>
      <c r="B13955" s="16" t="s">
        <v>26140</v>
      </c>
      <c r="C13955">
        <v>0</v>
      </c>
      <c r="D13955">
        <v>3.7671382050000002</v>
      </c>
      <c r="E13955">
        <v>5.9442091570000004</v>
      </c>
      <c r="F13955">
        <v>0.330669767</v>
      </c>
      <c r="G13955">
        <v>0.838975735</v>
      </c>
      <c r="H13955">
        <v>0</v>
      </c>
      <c r="I13955">
        <v>0</v>
      </c>
      <c r="J13955">
        <v>0.30795831000000001</v>
      </c>
      <c r="K13955">
        <v>1.1020335139999999</v>
      </c>
      <c r="L13955">
        <v>7.6747351459999997</v>
      </c>
      <c r="M13955">
        <v>0</v>
      </c>
      <c r="N13955">
        <v>1.7967581610000001</v>
      </c>
      <c r="O13955">
        <v>13.45176736</v>
      </c>
      <c r="P13955">
        <v>0</v>
      </c>
      <c r="Q13955">
        <v>18.36947344</v>
      </c>
    </row>
    <row r="13956" spans="1:17">
      <c r="A13956" t="s">
        <v>26141</v>
      </c>
      <c r="B13956" s="16" t="s">
        <v>26142</v>
      </c>
      <c r="C13956">
        <v>3.7543121089999998</v>
      </c>
      <c r="D13956">
        <v>3.3268233500000002</v>
      </c>
      <c r="E13956">
        <v>2.0636351949999998</v>
      </c>
      <c r="F13956">
        <v>2.8958655389999999</v>
      </c>
      <c r="G13956">
        <v>2.052948201</v>
      </c>
      <c r="H13956">
        <v>2.8837261160000001</v>
      </c>
      <c r="I13956">
        <v>4.5624890550000003</v>
      </c>
      <c r="J13956">
        <v>0.55525816500000003</v>
      </c>
      <c r="K13956">
        <v>6.5287136969999997</v>
      </c>
      <c r="L13956">
        <v>3.5582862949999998</v>
      </c>
      <c r="M13956">
        <v>1.201096111</v>
      </c>
      <c r="N13956">
        <v>3.471010084</v>
      </c>
      <c r="O13956">
        <v>2.078909501</v>
      </c>
      <c r="P13956">
        <v>3.6612277660000001</v>
      </c>
      <c r="Q13956">
        <v>3.4411134809999999</v>
      </c>
    </row>
    <row r="13957" spans="1:17">
      <c r="A13957" t="e">
        <v>#N/A</v>
      </c>
      <c r="B13957" s="16" t="s">
        <v>26143</v>
      </c>
      <c r="C13957">
        <v>0</v>
      </c>
      <c r="D13957">
        <v>0</v>
      </c>
      <c r="E13957">
        <v>0</v>
      </c>
      <c r="F13957">
        <v>0.818648453</v>
      </c>
      <c r="G13957">
        <v>0</v>
      </c>
      <c r="H13957">
        <v>0.76992687599999998</v>
      </c>
      <c r="I13957">
        <v>0</v>
      </c>
      <c r="J13957">
        <v>0.25414035299999999</v>
      </c>
      <c r="K13957">
        <v>0</v>
      </c>
      <c r="L13957">
        <v>0</v>
      </c>
      <c r="M13957">
        <v>0</v>
      </c>
      <c r="N13957">
        <v>0.24712693199999999</v>
      </c>
      <c r="O13957">
        <v>0</v>
      </c>
      <c r="P13957">
        <v>1.503865027</v>
      </c>
      <c r="Q13957">
        <v>0</v>
      </c>
    </row>
    <row r="13958" spans="1:17">
      <c r="A13958" t="s">
        <v>26144</v>
      </c>
      <c r="B13958" s="16" t="s">
        <v>26145</v>
      </c>
      <c r="C13958">
        <v>35.652460320000003</v>
      </c>
      <c r="D13958">
        <v>0.26327379000000001</v>
      </c>
      <c r="E13958">
        <v>0.18964946299999999</v>
      </c>
      <c r="F13958">
        <v>8.0883252000000003E-2</v>
      </c>
      <c r="G13958">
        <v>0</v>
      </c>
      <c r="H13958">
        <v>0</v>
      </c>
      <c r="I13958">
        <v>5.1992681019999996</v>
      </c>
      <c r="J13958">
        <v>1.506558638</v>
      </c>
      <c r="K13958">
        <v>7.0086160179999997</v>
      </c>
      <c r="L13958">
        <v>11.263640069999999</v>
      </c>
      <c r="M13958">
        <v>17.10913884</v>
      </c>
      <c r="N13958">
        <v>0.36624566800000002</v>
      </c>
      <c r="O13958">
        <v>26.980954959999998</v>
      </c>
      <c r="P13958">
        <v>0</v>
      </c>
      <c r="Q13958">
        <v>4.9017299950000002</v>
      </c>
    </row>
    <row r="13959" spans="1:17">
      <c r="A13959" t="s">
        <v>26146</v>
      </c>
      <c r="B13959" s="16" t="s">
        <v>26147</v>
      </c>
      <c r="C13959">
        <v>1714.8685909999999</v>
      </c>
      <c r="D13959">
        <v>3.730879023</v>
      </c>
      <c r="E13959">
        <v>1.0905965</v>
      </c>
      <c r="F13959">
        <v>0.299009896</v>
      </c>
      <c r="G13959">
        <v>2.2759448139999998</v>
      </c>
      <c r="H13959">
        <v>1.1248577049999999</v>
      </c>
      <c r="I13959">
        <v>221.03803360000001</v>
      </c>
      <c r="J13959">
        <v>1.392364698</v>
      </c>
      <c r="K13959">
        <v>209.93347650000001</v>
      </c>
      <c r="L13959">
        <v>249.8371229</v>
      </c>
      <c r="M13959">
        <v>1359.155248</v>
      </c>
      <c r="N13959">
        <v>14.803078470000001</v>
      </c>
      <c r="O13959">
        <v>673.87630300000001</v>
      </c>
      <c r="P13959">
        <v>3.7351314370000002</v>
      </c>
      <c r="Q13959">
        <v>3.5234805589999998</v>
      </c>
    </row>
    <row r="13960" spans="1:17">
      <c r="A13960" t="s">
        <v>26148</v>
      </c>
      <c r="B13960" s="16" t="s">
        <v>1469</v>
      </c>
      <c r="C13960">
        <v>37.091644250000002</v>
      </c>
      <c r="D13960">
        <v>36.203114300000003</v>
      </c>
      <c r="E13960">
        <v>56.63232782</v>
      </c>
      <c r="F13960">
        <v>38.320910509999997</v>
      </c>
      <c r="G13960">
        <v>55.501350459999998</v>
      </c>
      <c r="H13960">
        <v>38.146245499999999</v>
      </c>
      <c r="I13960">
        <v>112.7094252</v>
      </c>
      <c r="J13960">
        <v>111.355688</v>
      </c>
      <c r="K13960">
        <v>75.543755469999994</v>
      </c>
      <c r="L13960">
        <v>56.679404400000003</v>
      </c>
      <c r="M13960">
        <v>19.66168605</v>
      </c>
      <c r="N13960">
        <v>42.796515169999999</v>
      </c>
      <c r="O13960">
        <v>17.703152679999999</v>
      </c>
      <c r="P13960">
        <v>46.777944910000002</v>
      </c>
      <c r="Q13960">
        <v>41.50091484</v>
      </c>
    </row>
    <row r="13961" spans="1:17">
      <c r="A13961" t="s">
        <v>26149</v>
      </c>
      <c r="B13961" s="16" t="s">
        <v>8964</v>
      </c>
      <c r="C13961">
        <v>9.6295021770000009</v>
      </c>
      <c r="D13961">
        <v>10.95718448</v>
      </c>
      <c r="E13961">
        <v>9.2667263789999996</v>
      </c>
      <c r="F13961">
        <v>10.57547454</v>
      </c>
      <c r="G13961">
        <v>9.145591349</v>
      </c>
      <c r="H13961">
        <v>21.853356359999999</v>
      </c>
      <c r="I13961">
        <v>9.5746988109999993</v>
      </c>
      <c r="J13961">
        <v>10.07106905</v>
      </c>
      <c r="K13961">
        <v>10.325359049999999</v>
      </c>
      <c r="L13961">
        <v>9.6798461309999997</v>
      </c>
      <c r="M13961">
        <v>3.3607776710000001</v>
      </c>
      <c r="N13961">
        <v>5.665453662</v>
      </c>
      <c r="O13961">
        <v>4.3627353590000002</v>
      </c>
      <c r="P13961">
        <v>13.00257482</v>
      </c>
      <c r="Q13961">
        <v>12.93836786</v>
      </c>
    </row>
    <row r="13962" spans="1:17">
      <c r="A13962" t="s">
        <v>26150</v>
      </c>
      <c r="B13962" s="16" t="s">
        <v>2683</v>
      </c>
      <c r="C13962">
        <v>6.6646261119999997</v>
      </c>
      <c r="D13962">
        <v>6.4379556759999996</v>
      </c>
      <c r="E13962">
        <v>7.7746552490000003</v>
      </c>
      <c r="F13962">
        <v>5.5486002259999996</v>
      </c>
      <c r="G13962">
        <v>4.4562222159999996</v>
      </c>
      <c r="H13962">
        <v>2.6786346920000002</v>
      </c>
      <c r="I13962">
        <v>10.84928904</v>
      </c>
      <c r="J13962">
        <v>13.203661970000001</v>
      </c>
      <c r="K13962">
        <v>15.257652970000001</v>
      </c>
      <c r="L13962">
        <v>8.9118523340000007</v>
      </c>
      <c r="M13962">
        <v>4.1651822340000004</v>
      </c>
      <c r="N13962">
        <v>9.0467284790000004</v>
      </c>
      <c r="O13962">
        <v>5.2353097200000001</v>
      </c>
      <c r="P13962">
        <v>7.8015855600000004</v>
      </c>
      <c r="Q13962">
        <v>6.1796689840000001</v>
      </c>
    </row>
    <row r="13963" spans="1:17">
      <c r="A13963" t="s">
        <v>26151</v>
      </c>
      <c r="B13963" s="16" t="s">
        <v>5253</v>
      </c>
      <c r="C13963">
        <v>0.615002728</v>
      </c>
      <c r="D13963">
        <v>1.089949571</v>
      </c>
      <c r="E13963">
        <v>0.35985856199999999</v>
      </c>
      <c r="F13963">
        <v>0.37671239299999998</v>
      </c>
      <c r="G13963">
        <v>0.371698111</v>
      </c>
      <c r="H13963">
        <v>0.944779963</v>
      </c>
      <c r="I13963">
        <v>1.793741043</v>
      </c>
      <c r="J13963">
        <v>0.89658748399999999</v>
      </c>
      <c r="K13963">
        <v>0.55799165299999998</v>
      </c>
      <c r="L13963">
        <v>1.7486738310000001</v>
      </c>
      <c r="M13963">
        <v>0.59026316700000003</v>
      </c>
      <c r="N13963">
        <v>0.227437742</v>
      </c>
      <c r="O13963">
        <v>0.68110214499999999</v>
      </c>
      <c r="P13963">
        <v>0.32294465700000002</v>
      </c>
      <c r="Q13963">
        <v>0.84554538300000004</v>
      </c>
    </row>
    <row r="13964" spans="1:17">
      <c r="A13964" t="e">
        <v>#N/A</v>
      </c>
      <c r="B13964" s="16" t="s">
        <v>26152</v>
      </c>
      <c r="C13964">
        <v>0</v>
      </c>
      <c r="D13964">
        <v>1.759377733</v>
      </c>
      <c r="E13964">
        <v>0.21122816799999999</v>
      </c>
      <c r="F13964">
        <v>0.27025894499999997</v>
      </c>
      <c r="G13964">
        <v>0.685701322</v>
      </c>
      <c r="H13964">
        <v>0</v>
      </c>
      <c r="I13964">
        <v>2.8954257459999999</v>
      </c>
      <c r="J13964">
        <v>0.50339339100000002</v>
      </c>
      <c r="K13964">
        <v>1.8014009369999999</v>
      </c>
      <c r="L13964">
        <v>1.254524014</v>
      </c>
      <c r="M13964">
        <v>0</v>
      </c>
      <c r="N13964">
        <v>0</v>
      </c>
      <c r="O13964">
        <v>0</v>
      </c>
      <c r="P13964">
        <v>1.489404787</v>
      </c>
      <c r="Q13964">
        <v>1.3648647220000001</v>
      </c>
    </row>
    <row r="13965" spans="1:17">
      <c r="A13965" t="s">
        <v>26153</v>
      </c>
      <c r="B13965" s="16" t="s">
        <v>26154</v>
      </c>
      <c r="C13965">
        <v>1.1027351990000001</v>
      </c>
      <c r="D13965">
        <v>0.36643915399999999</v>
      </c>
      <c r="E13965">
        <v>5.8658823999999998E-2</v>
      </c>
      <c r="F13965">
        <v>7.5051883E-2</v>
      </c>
      <c r="G13965">
        <v>9.5210864000000006E-2</v>
      </c>
      <c r="H13965">
        <v>0</v>
      </c>
      <c r="I13965">
        <v>0.804070167</v>
      </c>
      <c r="J13965">
        <v>6.989708E-2</v>
      </c>
      <c r="K13965">
        <v>0</v>
      </c>
      <c r="L13965">
        <v>1.3935433639999999</v>
      </c>
      <c r="M13965">
        <v>0</v>
      </c>
      <c r="N13965">
        <v>0</v>
      </c>
      <c r="O13965">
        <v>0.61062762400000004</v>
      </c>
      <c r="P13965">
        <v>0</v>
      </c>
      <c r="Q13965">
        <v>0</v>
      </c>
    </row>
    <row r="13966" spans="1:17">
      <c r="A13966" t="e">
        <v>#N/A</v>
      </c>
      <c r="B13966" s="16" t="s">
        <v>26155</v>
      </c>
      <c r="C13966">
        <v>1.5155021360000001</v>
      </c>
      <c r="D13966">
        <v>0</v>
      </c>
      <c r="E13966">
        <v>0.28215432400000001</v>
      </c>
      <c r="F13966">
        <v>0.20628939600000001</v>
      </c>
      <c r="G13966">
        <v>6.5424712999999995E-2</v>
      </c>
      <c r="H13966">
        <v>0</v>
      </c>
      <c r="I13966">
        <v>1.1050432210000001</v>
      </c>
      <c r="J13966">
        <v>4.8030194999999998E-2</v>
      </c>
      <c r="K13966">
        <v>0.51563035999999995</v>
      </c>
      <c r="L13966">
        <v>0.95758163299999999</v>
      </c>
      <c r="M13966">
        <v>0</v>
      </c>
      <c r="N13966">
        <v>0.18681889099999999</v>
      </c>
      <c r="O13966">
        <v>0.839192826</v>
      </c>
      <c r="P13966">
        <v>0.113686677</v>
      </c>
      <c r="Q13966">
        <v>1.302256249</v>
      </c>
    </row>
    <row r="13967" spans="1:17">
      <c r="A13967" t="e">
        <v>#N/A</v>
      </c>
      <c r="B13967" s="16" t="s">
        <v>26156</v>
      </c>
      <c r="C13967">
        <v>1.7029869360000001</v>
      </c>
      <c r="D13967">
        <v>0.75453725500000002</v>
      </c>
      <c r="E13967">
        <v>0</v>
      </c>
      <c r="F13967">
        <v>0</v>
      </c>
      <c r="G13967">
        <v>0.14703698500000001</v>
      </c>
      <c r="H13967">
        <v>0.32702048700000003</v>
      </c>
      <c r="I13967">
        <v>4.9669983929999999</v>
      </c>
      <c r="J13967">
        <v>0.21588830000000001</v>
      </c>
      <c r="K13967">
        <v>0.38627978800000001</v>
      </c>
      <c r="L13967">
        <v>0</v>
      </c>
      <c r="M13967">
        <v>1.634481305</v>
      </c>
      <c r="N13967">
        <v>0.10496525299999999</v>
      </c>
      <c r="O13967">
        <v>1.88602099</v>
      </c>
      <c r="P13967">
        <v>0</v>
      </c>
      <c r="Q13967">
        <v>0</v>
      </c>
    </row>
    <row r="13968" spans="1:17">
      <c r="A13968" t="s">
        <v>26157</v>
      </c>
      <c r="B13968" s="16" t="s">
        <v>26158</v>
      </c>
      <c r="C13968">
        <v>1.1782434580000001</v>
      </c>
      <c r="D13968">
        <v>0.130510188</v>
      </c>
      <c r="E13968">
        <v>0.12535081000000001</v>
      </c>
      <c r="F13968">
        <v>0</v>
      </c>
      <c r="G13968">
        <v>0</v>
      </c>
      <c r="H13968">
        <v>0</v>
      </c>
      <c r="I13968">
        <v>0</v>
      </c>
      <c r="J13968">
        <v>0.14936637</v>
      </c>
      <c r="K13968">
        <v>0.26725491800000001</v>
      </c>
      <c r="L13968">
        <v>3.3501696929999998</v>
      </c>
      <c r="M13968">
        <v>1.1308465519999999</v>
      </c>
      <c r="N13968">
        <v>7.2622179999999995E-2</v>
      </c>
      <c r="O13968">
        <v>1.957318503</v>
      </c>
      <c r="P13968">
        <v>8.8386932000000001E-2</v>
      </c>
      <c r="Q13968">
        <v>0.40498125800000001</v>
      </c>
    </row>
    <row r="13969" spans="1:17">
      <c r="A13969" t="e">
        <v>#N/A</v>
      </c>
      <c r="B13969" s="16" t="s">
        <v>26159</v>
      </c>
      <c r="C13969">
        <v>1.0598143680000001</v>
      </c>
      <c r="D13969">
        <v>2.426105138</v>
      </c>
      <c r="E13969">
        <v>1.428184296</v>
      </c>
      <c r="F13969">
        <v>1.3464397720000001</v>
      </c>
      <c r="G13969">
        <v>2.3791313619999999</v>
      </c>
      <c r="H13969">
        <v>2.0351360519999999</v>
      </c>
      <c r="I13969">
        <v>2.0607307279999998</v>
      </c>
      <c r="J13969">
        <v>1.5674524750000001</v>
      </c>
      <c r="K13969">
        <v>4.0065375830000001</v>
      </c>
      <c r="L13969">
        <v>4.6875627839999998</v>
      </c>
      <c r="M13969">
        <v>1.3562419729999999</v>
      </c>
      <c r="N13969">
        <v>0.65322687599999996</v>
      </c>
      <c r="O13969">
        <v>0.78248090699999995</v>
      </c>
      <c r="P13969">
        <v>1.5900574629999999</v>
      </c>
      <c r="Q13969">
        <v>3.3999025409999999</v>
      </c>
    </row>
    <row r="13970" spans="1:17">
      <c r="A13970" t="s">
        <v>26160</v>
      </c>
      <c r="B13970" s="16" t="s">
        <v>6924</v>
      </c>
      <c r="C13970">
        <v>238.50868750000001</v>
      </c>
      <c r="D13970">
        <v>11.235725929999999</v>
      </c>
      <c r="E13970">
        <v>9.0222640890000001</v>
      </c>
      <c r="F13970">
        <v>8.3941157319999995</v>
      </c>
      <c r="G13970">
        <v>6.8316295800000004</v>
      </c>
      <c r="H13970">
        <v>12.655071209999999</v>
      </c>
      <c r="I13970">
        <v>172.47988889999999</v>
      </c>
      <c r="J13970">
        <v>18.136264140000002</v>
      </c>
      <c r="K13970">
        <v>75.35064568</v>
      </c>
      <c r="L13970">
        <v>97.379680969999995</v>
      </c>
      <c r="M13970">
        <v>118.174879</v>
      </c>
      <c r="N13970">
        <v>16.120489060000001</v>
      </c>
      <c r="O13970">
        <v>173.65498170000001</v>
      </c>
      <c r="P13970">
        <v>12.72349558</v>
      </c>
      <c r="Q13970">
        <v>48.924835680000001</v>
      </c>
    </row>
    <row r="13971" spans="1:17">
      <c r="A13971" t="e">
        <v>#N/A</v>
      </c>
      <c r="B13971" s="16" t="s">
        <v>26161</v>
      </c>
      <c r="C13971">
        <v>13.14507158</v>
      </c>
      <c r="D13971">
        <v>0.242672791</v>
      </c>
      <c r="E13971">
        <v>0</v>
      </c>
      <c r="F13971">
        <v>0</v>
      </c>
      <c r="G13971">
        <v>0.189158985</v>
      </c>
      <c r="H13971">
        <v>0</v>
      </c>
      <c r="I13971">
        <v>1.5974762739999999</v>
      </c>
      <c r="J13971">
        <v>0.138867142</v>
      </c>
      <c r="K13971">
        <v>1.490814568</v>
      </c>
      <c r="L13971">
        <v>7.6136629830000002</v>
      </c>
      <c r="M13971">
        <v>12.61628806</v>
      </c>
      <c r="N13971">
        <v>0.135034875</v>
      </c>
      <c r="O13971">
        <v>8.4920971640000005</v>
      </c>
      <c r="P13971">
        <v>0</v>
      </c>
      <c r="Q13971">
        <v>2.259086436</v>
      </c>
    </row>
    <row r="13972" spans="1:17">
      <c r="A13972" t="e">
        <v>#N/A</v>
      </c>
      <c r="B13972" s="16" t="s">
        <v>26162</v>
      </c>
      <c r="C13972">
        <v>0</v>
      </c>
      <c r="D13972">
        <v>0</v>
      </c>
      <c r="E13972">
        <v>0</v>
      </c>
      <c r="F13972">
        <v>0.17403672000000001</v>
      </c>
      <c r="G13972">
        <v>0</v>
      </c>
      <c r="H13972">
        <v>0</v>
      </c>
      <c r="I13972">
        <v>0</v>
      </c>
      <c r="J13972">
        <v>0.48624996300000001</v>
      </c>
      <c r="K13972">
        <v>0</v>
      </c>
      <c r="L13972">
        <v>0</v>
      </c>
      <c r="M13972">
        <v>0</v>
      </c>
      <c r="N13972">
        <v>0</v>
      </c>
      <c r="O13972">
        <v>0</v>
      </c>
      <c r="P13972">
        <v>0</v>
      </c>
      <c r="Q13972">
        <v>0.87892217399999994</v>
      </c>
    </row>
    <row r="13973" spans="1:17">
      <c r="A13973" t="e">
        <v>#N/A</v>
      </c>
      <c r="B13973" s="16" t="s">
        <v>26163</v>
      </c>
      <c r="C13973">
        <v>0</v>
      </c>
      <c r="D13973">
        <v>0</v>
      </c>
      <c r="E13973">
        <v>0.67077036599999995</v>
      </c>
      <c r="F13973">
        <v>0.42911343899999999</v>
      </c>
      <c r="G13973">
        <v>0.544373569</v>
      </c>
      <c r="H13973">
        <v>0</v>
      </c>
      <c r="I13973">
        <v>0</v>
      </c>
      <c r="J13973">
        <v>0.39964055500000001</v>
      </c>
      <c r="K13973">
        <v>2.860239655</v>
      </c>
      <c r="L13973">
        <v>3.983831984</v>
      </c>
      <c r="M13973">
        <v>0</v>
      </c>
      <c r="N13973">
        <v>0</v>
      </c>
      <c r="O13973">
        <v>0</v>
      </c>
      <c r="P13973">
        <v>0</v>
      </c>
      <c r="Q13973">
        <v>0</v>
      </c>
    </row>
    <row r="13974" spans="1:17">
      <c r="A13974" t="e">
        <v>#N/A</v>
      </c>
      <c r="B13974" s="16" t="s">
        <v>26164</v>
      </c>
      <c r="C13974">
        <v>0.50858907900000005</v>
      </c>
      <c r="D13974">
        <v>1.9153816699999999</v>
      </c>
      <c r="E13974">
        <v>1.2985849949999999</v>
      </c>
      <c r="F13974">
        <v>1.0384333830000001</v>
      </c>
      <c r="G13974">
        <v>1.229533405</v>
      </c>
      <c r="H13974">
        <v>7.2270722230000004</v>
      </c>
      <c r="I13974">
        <v>1.483370826</v>
      </c>
      <c r="J13974">
        <v>1.0315844860000001</v>
      </c>
      <c r="K13974">
        <v>1.3843278130000001</v>
      </c>
      <c r="L13974">
        <v>1.606779526</v>
      </c>
      <c r="M13974">
        <v>3.9050415420000002</v>
      </c>
      <c r="N13974">
        <v>0.250779054</v>
      </c>
      <c r="O13974">
        <v>2.816256713</v>
      </c>
      <c r="P13974">
        <v>0.68674033499999998</v>
      </c>
      <c r="Q13974">
        <v>1.04886156</v>
      </c>
    </row>
    <row r="13975" spans="1:17">
      <c r="A13975" t="s">
        <v>26165</v>
      </c>
      <c r="B13975" s="16" t="s">
        <v>7930</v>
      </c>
      <c r="C13975">
        <v>17.394932369999999</v>
      </c>
      <c r="D13975">
        <v>5.0922042249999997</v>
      </c>
      <c r="E13975">
        <v>5.8162021670000001</v>
      </c>
      <c r="F13975">
        <v>5.5389362320000002</v>
      </c>
      <c r="G13975">
        <v>5.1493358410000001</v>
      </c>
      <c r="H13975">
        <v>7.5156908539999998</v>
      </c>
      <c r="I13975">
        <v>9.5127639409999993</v>
      </c>
      <c r="J13975">
        <v>8.5056255239999992</v>
      </c>
      <c r="K13975">
        <v>9.5821793329999991</v>
      </c>
      <c r="L13975">
        <v>10.107906160000001</v>
      </c>
      <c r="M13975">
        <v>8.943852197</v>
      </c>
      <c r="N13975">
        <v>4.8055453640000003</v>
      </c>
      <c r="O13975">
        <v>12.040318279999999</v>
      </c>
      <c r="P13975">
        <v>5.5225045780000004</v>
      </c>
      <c r="Q13975">
        <v>7.5804145219999999</v>
      </c>
    </row>
    <row r="13976" spans="1:17">
      <c r="A13976" t="e">
        <v>#N/A</v>
      </c>
      <c r="B13976" s="16" t="s">
        <v>26166</v>
      </c>
      <c r="C13976">
        <v>3.3850355080000001</v>
      </c>
      <c r="D13976">
        <v>0</v>
      </c>
      <c r="E13976">
        <v>0</v>
      </c>
      <c r="F13976">
        <v>0</v>
      </c>
      <c r="G13976">
        <v>0</v>
      </c>
      <c r="H13976">
        <v>0</v>
      </c>
      <c r="I13976">
        <v>0</v>
      </c>
      <c r="J13976">
        <v>0</v>
      </c>
      <c r="K13976">
        <v>0</v>
      </c>
      <c r="L13976">
        <v>0</v>
      </c>
      <c r="M13976">
        <v>0</v>
      </c>
      <c r="N13976">
        <v>0</v>
      </c>
      <c r="O13976">
        <v>0</v>
      </c>
      <c r="P13976">
        <v>0</v>
      </c>
      <c r="Q13976">
        <v>0</v>
      </c>
    </row>
    <row r="13977" spans="1:17">
      <c r="A13977" t="e">
        <v>#N/A</v>
      </c>
      <c r="B13977" s="16" t="s">
        <v>26167</v>
      </c>
      <c r="C13977">
        <v>4.7834864709999998</v>
      </c>
      <c r="D13977">
        <v>0</v>
      </c>
      <c r="E13977">
        <v>8.4817487999999996E-2</v>
      </c>
      <c r="F13977">
        <v>0</v>
      </c>
      <c r="G13977">
        <v>0.137669764</v>
      </c>
      <c r="H13977">
        <v>0</v>
      </c>
      <c r="I13977">
        <v>0</v>
      </c>
      <c r="J13977">
        <v>0</v>
      </c>
      <c r="K13977">
        <v>1.446684922</v>
      </c>
      <c r="L13977">
        <v>3.526229662</v>
      </c>
      <c r="M13977">
        <v>0</v>
      </c>
      <c r="N13977">
        <v>0</v>
      </c>
      <c r="O13977">
        <v>0.88293453700000002</v>
      </c>
      <c r="P13977">
        <v>0</v>
      </c>
      <c r="Q13977">
        <v>0</v>
      </c>
    </row>
    <row r="13978" spans="1:17">
      <c r="A13978" t="s">
        <v>26168</v>
      </c>
      <c r="B13978" s="16" t="s">
        <v>6870</v>
      </c>
      <c r="C13978">
        <v>4.6354261750000001</v>
      </c>
      <c r="D13978">
        <v>1.306966316</v>
      </c>
      <c r="E13978">
        <v>0.94147412100000005</v>
      </c>
      <c r="F13978">
        <v>0.97513839599999996</v>
      </c>
      <c r="G13978">
        <v>0.58214642900000002</v>
      </c>
      <c r="H13978">
        <v>1.132892403</v>
      </c>
      <c r="I13978">
        <v>6.1453934200000004</v>
      </c>
      <c r="J13978">
        <v>1.3355334860000001</v>
      </c>
      <c r="K13978">
        <v>2.485198027</v>
      </c>
      <c r="L13978">
        <v>4.5265274639999999</v>
      </c>
      <c r="M13978">
        <v>3.2356058490000001</v>
      </c>
      <c r="N13978">
        <v>0.72725925599999997</v>
      </c>
      <c r="O13978">
        <v>2.8001638170000001</v>
      </c>
      <c r="P13978">
        <v>0.63223713400000003</v>
      </c>
      <c r="Q13978">
        <v>0.57937114700000003</v>
      </c>
    </row>
    <row r="13979" spans="1:17">
      <c r="A13979" t="s">
        <v>26169</v>
      </c>
      <c r="B13979" s="16" t="s">
        <v>3229</v>
      </c>
      <c r="C13979">
        <v>115.11360620000001</v>
      </c>
      <c r="D13979">
        <v>95.195577990000004</v>
      </c>
      <c r="E13979">
        <v>90.087678100000005</v>
      </c>
      <c r="F13979">
        <v>80.391864960000007</v>
      </c>
      <c r="G13979">
        <v>103.4303027</v>
      </c>
      <c r="H13979">
        <v>82.51654671</v>
      </c>
      <c r="I13979">
        <v>98.631277030000007</v>
      </c>
      <c r="J13979">
        <v>184.55592540000001</v>
      </c>
      <c r="K13979">
        <v>152.63483199999999</v>
      </c>
      <c r="L13979">
        <v>95.397783110000006</v>
      </c>
      <c r="M13979">
        <v>47.537178570000002</v>
      </c>
      <c r="N13979">
        <v>108.09033549999999</v>
      </c>
      <c r="O13979">
        <v>57.31187233</v>
      </c>
      <c r="P13979">
        <v>193.64184040000001</v>
      </c>
      <c r="Q13979">
        <v>97.800629110000003</v>
      </c>
    </row>
    <row r="13980" spans="1:17">
      <c r="A13980" t="e">
        <v>#N/A</v>
      </c>
      <c r="B13980" s="16" t="s">
        <v>26170</v>
      </c>
      <c r="C13980">
        <v>0</v>
      </c>
      <c r="D13980">
        <v>0.63977372099999996</v>
      </c>
      <c r="E13980">
        <v>0.307240972</v>
      </c>
      <c r="F13980">
        <v>0</v>
      </c>
      <c r="G13980">
        <v>0</v>
      </c>
      <c r="H13980">
        <v>2.2182508580000002</v>
      </c>
      <c r="I13980">
        <v>0</v>
      </c>
      <c r="J13980">
        <v>0</v>
      </c>
      <c r="K13980">
        <v>1.3101097719999999</v>
      </c>
      <c r="L13980">
        <v>0</v>
      </c>
      <c r="M13980">
        <v>0</v>
      </c>
      <c r="N13980">
        <v>0</v>
      </c>
      <c r="O13980">
        <v>0</v>
      </c>
      <c r="P13980">
        <v>0</v>
      </c>
      <c r="Q13980">
        <v>0</v>
      </c>
    </row>
    <row r="13981" spans="1:17">
      <c r="A13981" t="e">
        <v>#N/A</v>
      </c>
      <c r="B13981" s="16" t="s">
        <v>26171</v>
      </c>
      <c r="C13981">
        <v>0</v>
      </c>
      <c r="D13981">
        <v>0.38279348200000002</v>
      </c>
      <c r="E13981">
        <v>1.654473351</v>
      </c>
      <c r="F13981">
        <v>0.23520443699999999</v>
      </c>
      <c r="G13981">
        <v>1.1935219669999999</v>
      </c>
      <c r="H13981">
        <v>0.66361898100000005</v>
      </c>
      <c r="I13981">
        <v>2.519868432</v>
      </c>
      <c r="J13981">
        <v>0.876199375</v>
      </c>
      <c r="K13981">
        <v>3.9193660540000002</v>
      </c>
      <c r="L13981">
        <v>0</v>
      </c>
      <c r="M13981">
        <v>0</v>
      </c>
      <c r="N13981">
        <v>1.0650240150000001</v>
      </c>
      <c r="O13981">
        <v>0</v>
      </c>
      <c r="P13981">
        <v>0.51848735700000004</v>
      </c>
      <c r="Q13981">
        <v>0</v>
      </c>
    </row>
    <row r="13982" spans="1:17">
      <c r="A13982" t="s">
        <v>26172</v>
      </c>
      <c r="B13982" s="16" t="s">
        <v>26173</v>
      </c>
      <c r="C13982">
        <v>8.6527955270000003</v>
      </c>
      <c r="D13982">
        <v>0.34852435100000001</v>
      </c>
      <c r="E13982">
        <v>1.004239063</v>
      </c>
      <c r="F13982">
        <v>0.53537009999999996</v>
      </c>
      <c r="G13982">
        <v>0.27166833299999998</v>
      </c>
      <c r="H13982">
        <v>0.30210464100000001</v>
      </c>
      <c r="I13982">
        <v>1.1471401050000001</v>
      </c>
      <c r="J13982">
        <v>0.59831900199999999</v>
      </c>
      <c r="K13982">
        <v>1.4273957900000001</v>
      </c>
      <c r="L13982">
        <v>1.988121867</v>
      </c>
      <c r="M13982">
        <v>0</v>
      </c>
      <c r="N13982">
        <v>0.29090370199999999</v>
      </c>
      <c r="O13982">
        <v>1.742324153</v>
      </c>
      <c r="P13982">
        <v>0.47207039299999998</v>
      </c>
      <c r="Q13982">
        <v>2.1629856169999999</v>
      </c>
    </row>
    <row r="13983" spans="1:17">
      <c r="A13983" t="s">
        <v>26172</v>
      </c>
      <c r="B13983" s="16" t="s">
        <v>7089</v>
      </c>
      <c r="C13983">
        <v>11.89637993</v>
      </c>
      <c r="D13983">
        <v>1.694215595</v>
      </c>
      <c r="E13983">
        <v>2.3504566539999998</v>
      </c>
      <c r="F13983">
        <v>3.3543250069999999</v>
      </c>
      <c r="G13983">
        <v>0.88040663600000002</v>
      </c>
      <c r="H13983">
        <v>0.65269521100000005</v>
      </c>
      <c r="I13983">
        <v>3.7175836740000001</v>
      </c>
      <c r="J13983">
        <v>2.8007731050000002</v>
      </c>
      <c r="K13983">
        <v>1.9274248700000001</v>
      </c>
      <c r="L13983">
        <v>6.9799031579999999</v>
      </c>
      <c r="M13983">
        <v>0</v>
      </c>
      <c r="N13983">
        <v>5.342213052</v>
      </c>
      <c r="O13983">
        <v>0.941070144</v>
      </c>
      <c r="P13983">
        <v>3.6971562439999999</v>
      </c>
      <c r="Q13983">
        <v>6.4255359749999998</v>
      </c>
    </row>
    <row r="13984" spans="1:17">
      <c r="A13984" t="s">
        <v>26174</v>
      </c>
      <c r="B13984" s="16" t="s">
        <v>7044</v>
      </c>
      <c r="C13984">
        <v>3.407822935</v>
      </c>
      <c r="D13984">
        <v>4.6786839779999996</v>
      </c>
      <c r="E13984">
        <v>2.2373214190000001</v>
      </c>
      <c r="F13984">
        <v>3.1555446100000002</v>
      </c>
      <c r="G13984">
        <v>2.229981108</v>
      </c>
      <c r="H13984">
        <v>5.8551225149999997</v>
      </c>
      <c r="I13984">
        <v>2.3540660139999998</v>
      </c>
      <c r="J13984">
        <v>3.7118840350000002</v>
      </c>
      <c r="K13984">
        <v>4.9836803329999997</v>
      </c>
      <c r="L13984">
        <v>3.626541515</v>
      </c>
      <c r="M13984">
        <v>3.5289533940000002</v>
      </c>
      <c r="N13984">
        <v>1.9733125739999999</v>
      </c>
      <c r="O13984">
        <v>3.9230670050000001</v>
      </c>
      <c r="P13984">
        <v>3.484786739</v>
      </c>
      <c r="Q13984">
        <v>3.729741078</v>
      </c>
    </row>
    <row r="13985" spans="1:17">
      <c r="A13985" t="s">
        <v>26175</v>
      </c>
      <c r="B13985" s="16" t="s">
        <v>5171</v>
      </c>
      <c r="C13985">
        <v>2.732918373</v>
      </c>
      <c r="D13985">
        <v>0.80724390099999999</v>
      </c>
      <c r="E13985">
        <v>1.0176227630000001</v>
      </c>
      <c r="F13985">
        <v>0.99200930200000004</v>
      </c>
      <c r="G13985">
        <v>0.78653975200000004</v>
      </c>
      <c r="H13985">
        <v>0.58310638400000003</v>
      </c>
      <c r="I13985">
        <v>2.8783938299999998</v>
      </c>
      <c r="J13985">
        <v>2.9448513369999998</v>
      </c>
      <c r="K13985">
        <v>2.892837975</v>
      </c>
      <c r="L13985">
        <v>2.3983547330000001</v>
      </c>
      <c r="M13985">
        <v>0.291442439</v>
      </c>
      <c r="N13985">
        <v>1.216555005</v>
      </c>
      <c r="O13985">
        <v>2.8585005630000002</v>
      </c>
      <c r="P13985">
        <v>1.9817844870000001</v>
      </c>
      <c r="Q13985">
        <v>2.5049281959999998</v>
      </c>
    </row>
    <row r="13986" spans="1:17">
      <c r="A13986" t="e">
        <v>#N/A</v>
      </c>
      <c r="B13986" s="16" t="s">
        <v>6992</v>
      </c>
      <c r="C13986">
        <v>8.0975359210000004</v>
      </c>
      <c r="D13986">
        <v>2.1200344879999999</v>
      </c>
      <c r="E13986">
        <v>2.0949617250000001</v>
      </c>
      <c r="F13986">
        <v>2.2044651160000002</v>
      </c>
      <c r="G13986">
        <v>2.0021011870000001</v>
      </c>
      <c r="H13986">
        <v>0.84815474000000002</v>
      </c>
      <c r="I13986">
        <v>10.466886649999999</v>
      </c>
      <c r="J13986">
        <v>5.4592609459999997</v>
      </c>
      <c r="K13986">
        <v>2.170672073</v>
      </c>
      <c r="L13986">
        <v>4.0699353049999996</v>
      </c>
      <c r="M13986">
        <v>3.1793720579999998</v>
      </c>
      <c r="N13986">
        <v>4.5599544249999999</v>
      </c>
      <c r="O13986">
        <v>6.3182543640000004</v>
      </c>
      <c r="P13986">
        <v>3.8655496779999998</v>
      </c>
      <c r="Q13986">
        <v>3.7953457510000002</v>
      </c>
    </row>
    <row r="13987" spans="1:17">
      <c r="A13987" t="s">
        <v>26176</v>
      </c>
      <c r="B13987" s="16" t="s">
        <v>2901</v>
      </c>
      <c r="C13987">
        <v>2.3706907689999999</v>
      </c>
      <c r="D13987">
        <v>25.208994390000001</v>
      </c>
      <c r="E13987">
        <v>20.631001980000001</v>
      </c>
      <c r="F13987">
        <v>35.69031554</v>
      </c>
      <c r="G13987">
        <v>13.181840340000001</v>
      </c>
      <c r="H13987">
        <v>59.909327279999999</v>
      </c>
      <c r="I13987">
        <v>46.326811939999999</v>
      </c>
      <c r="J13987">
        <v>68.521607840000001</v>
      </c>
      <c r="K13987">
        <v>15.916856040000001</v>
      </c>
      <c r="L13987">
        <v>9.8863982020000005</v>
      </c>
      <c r="M13987">
        <v>4.5506511659999997</v>
      </c>
      <c r="N13987">
        <v>28.87327792</v>
      </c>
      <c r="O13987">
        <v>3.1505861550000001</v>
      </c>
      <c r="P13987">
        <v>109.6201923</v>
      </c>
      <c r="Q13987">
        <v>39.112541290000003</v>
      </c>
    </row>
    <row r="13988" spans="1:17">
      <c r="A13988" t="s">
        <v>26177</v>
      </c>
      <c r="B13988" s="16" t="s">
        <v>8614</v>
      </c>
      <c r="C13988">
        <v>8.4515677250000003</v>
      </c>
      <c r="D13988">
        <v>1.2765717510000001</v>
      </c>
      <c r="E13988">
        <v>1.226105832</v>
      </c>
      <c r="F13988">
        <v>1.3072990799999999</v>
      </c>
      <c r="G13988">
        <v>0.86238901199999995</v>
      </c>
      <c r="H13988">
        <v>1.0327763299999999</v>
      </c>
      <c r="I13988">
        <v>0</v>
      </c>
      <c r="J13988">
        <v>2.2402176580000002</v>
      </c>
      <c r="K13988">
        <v>0.34855013499999998</v>
      </c>
      <c r="L13988">
        <v>2.9128297110000001</v>
      </c>
      <c r="M13988">
        <v>2.2122514409999998</v>
      </c>
      <c r="N13988">
        <v>0.14206925000000001</v>
      </c>
      <c r="O13988">
        <v>3.8290612199999998</v>
      </c>
      <c r="P13988">
        <v>0.74927452000000005</v>
      </c>
      <c r="Q13988">
        <v>1.056341813</v>
      </c>
    </row>
    <row r="13989" spans="1:17">
      <c r="A13989" t="s">
        <v>26178</v>
      </c>
      <c r="B13989" s="16" t="s">
        <v>2652</v>
      </c>
      <c r="C13989">
        <v>2.0061209739999999</v>
      </c>
      <c r="D13989">
        <v>5.2060976090000004</v>
      </c>
      <c r="E13989">
        <v>2.744060589</v>
      </c>
      <c r="F13989">
        <v>2.7307218820000001</v>
      </c>
      <c r="G13989">
        <v>2.9198218690000002</v>
      </c>
      <c r="H13989">
        <v>2.6415811749999998</v>
      </c>
      <c r="I13989">
        <v>1.253813786</v>
      </c>
      <c r="J13989">
        <v>8.828423162</v>
      </c>
      <c r="K13989">
        <v>6.8905773510000001</v>
      </c>
      <c r="L13989">
        <v>5.4324981609999998</v>
      </c>
      <c r="M13989">
        <v>6.0513239170000004</v>
      </c>
      <c r="N13989">
        <v>2.366999243</v>
      </c>
      <c r="O13989">
        <v>2.8565168710000002</v>
      </c>
      <c r="P13989">
        <v>4.5577233499999998</v>
      </c>
      <c r="Q13989">
        <v>4.925257845</v>
      </c>
    </row>
    <row r="13990" spans="1:17">
      <c r="A13990" t="s">
        <v>26179</v>
      </c>
      <c r="B13990" s="16" t="s">
        <v>1794</v>
      </c>
      <c r="C13990">
        <v>6.3431789070000004</v>
      </c>
      <c r="D13990">
        <v>5.0292317420000003</v>
      </c>
      <c r="E13990">
        <v>5.7893935450000003</v>
      </c>
      <c r="F13990">
        <v>5.4078006429999999</v>
      </c>
      <c r="G13990">
        <v>5.0731919970000003</v>
      </c>
      <c r="H13990">
        <v>5.7697834569999999</v>
      </c>
      <c r="I13990">
        <v>17.04017739</v>
      </c>
      <c r="J13990">
        <v>21.49982185</v>
      </c>
      <c r="K13990">
        <v>7.1182277909999998</v>
      </c>
      <c r="L13990">
        <v>5.2736660259999999</v>
      </c>
      <c r="M13990">
        <v>3.2042175949999998</v>
      </c>
      <c r="N13990">
        <v>6.420105961</v>
      </c>
      <c r="O13990">
        <v>4.0670662819999999</v>
      </c>
      <c r="P13990">
        <v>11.370046309999999</v>
      </c>
      <c r="Q13990">
        <v>6.1965079049999998</v>
      </c>
    </row>
    <row r="13991" spans="1:17">
      <c r="A13991" t="s">
        <v>26180</v>
      </c>
      <c r="B13991" s="16" t="s">
        <v>5463</v>
      </c>
      <c r="C13991">
        <v>4.0826359820000002</v>
      </c>
      <c r="D13991">
        <v>0.48700645999999997</v>
      </c>
      <c r="E13991">
        <v>0.80186389000000002</v>
      </c>
      <c r="F13991">
        <v>0.98320820600000003</v>
      </c>
      <c r="G13991">
        <v>0.75922518999999999</v>
      </c>
      <c r="H13991">
        <v>0.72367271300000002</v>
      </c>
      <c r="I13991">
        <v>5.0378206140000001</v>
      </c>
      <c r="J13991">
        <v>1.831356641</v>
      </c>
      <c r="K13991">
        <v>1.1397456880000001</v>
      </c>
      <c r="L13991">
        <v>1.7859079499999999</v>
      </c>
      <c r="M13991">
        <v>0.60283150799999996</v>
      </c>
      <c r="N13991">
        <v>1.5872502390000001</v>
      </c>
      <c r="O13991">
        <v>1.0434070499999999</v>
      </c>
      <c r="P13991">
        <v>2.3558646049999998</v>
      </c>
      <c r="Q13991">
        <v>1.0794367380000001</v>
      </c>
    </row>
    <row r="13992" spans="1:17">
      <c r="A13992" t="s">
        <v>26181</v>
      </c>
      <c r="B13992" s="16" t="s">
        <v>8400</v>
      </c>
      <c r="C13992">
        <v>0.30545438800000002</v>
      </c>
      <c r="D13992">
        <v>1.421035861</v>
      </c>
      <c r="E13992">
        <v>1.4136038950000001</v>
      </c>
      <c r="F13992">
        <v>1.1434032270000001</v>
      </c>
      <c r="G13992">
        <v>1.318656389</v>
      </c>
      <c r="H13992">
        <v>0.46924537399999999</v>
      </c>
      <c r="I13992">
        <v>3.3408758609999998</v>
      </c>
      <c r="J13992">
        <v>1.006786782</v>
      </c>
      <c r="K13992">
        <v>2.355678148</v>
      </c>
      <c r="L13992">
        <v>1.0615203200000001</v>
      </c>
      <c r="M13992">
        <v>4.397504251</v>
      </c>
      <c r="N13992">
        <v>0.96017586700000002</v>
      </c>
      <c r="O13992">
        <v>2.3679886319999999</v>
      </c>
      <c r="P13992">
        <v>1.1915238290000001</v>
      </c>
      <c r="Q13992">
        <v>1.6798335040000001</v>
      </c>
    </row>
    <row r="13993" spans="1:17">
      <c r="A13993" t="s">
        <v>26182</v>
      </c>
      <c r="B13993" s="16" t="s">
        <v>2781</v>
      </c>
      <c r="C13993">
        <v>10.69978951</v>
      </c>
      <c r="D13993">
        <v>5.6763923409999997</v>
      </c>
      <c r="E13993">
        <v>4.0939859509999996</v>
      </c>
      <c r="F13993">
        <v>5.0720233190000004</v>
      </c>
      <c r="G13993">
        <v>5.0729430539999996</v>
      </c>
      <c r="H13993">
        <v>13.769792199999999</v>
      </c>
      <c r="I13993">
        <v>6.4331095669999998</v>
      </c>
      <c r="J13993">
        <v>5.6874300570000003</v>
      </c>
      <c r="K13993">
        <v>7.5364064639999997</v>
      </c>
      <c r="L13993">
        <v>6.1676962450000001</v>
      </c>
      <c r="M13993">
        <v>4.3239459990000002</v>
      </c>
      <c r="N13993">
        <v>2.5801174960000002</v>
      </c>
      <c r="O13993">
        <v>8.315638002</v>
      </c>
      <c r="P13993">
        <v>4.8440859679999999</v>
      </c>
      <c r="Q13993">
        <v>8.4522349880000007</v>
      </c>
    </row>
    <row r="13994" spans="1:17">
      <c r="A13994" t="s">
        <v>26183</v>
      </c>
      <c r="B13994" s="16" t="s">
        <v>4582</v>
      </c>
      <c r="C13994">
        <v>4.7413815379999997</v>
      </c>
      <c r="D13994">
        <v>5.4619487839999996</v>
      </c>
      <c r="E13994">
        <v>4.4893867390000004</v>
      </c>
      <c r="F13994">
        <v>4.9695376070000004</v>
      </c>
      <c r="G13994">
        <v>2.9474922499999998</v>
      </c>
      <c r="H13994">
        <v>1.4567617580000001</v>
      </c>
      <c r="I13994">
        <v>22.81768349</v>
      </c>
      <c r="J13994">
        <v>6.5516274169999997</v>
      </c>
      <c r="K13994">
        <v>9.248983913</v>
      </c>
      <c r="L13994">
        <v>10.18598603</v>
      </c>
      <c r="M13994">
        <v>1.8202604659999999</v>
      </c>
      <c r="N13994">
        <v>4.9680741350000002</v>
      </c>
      <c r="O13994">
        <v>10.50195385</v>
      </c>
      <c r="P13994">
        <v>9.6744621360000007</v>
      </c>
      <c r="Q13994">
        <v>7.822508258</v>
      </c>
    </row>
    <row r="13995" spans="1:17">
      <c r="A13995" t="s">
        <v>26184</v>
      </c>
      <c r="B13995" s="16" t="s">
        <v>5934</v>
      </c>
      <c r="C13995">
        <v>4.467270418</v>
      </c>
      <c r="D13995">
        <v>7.1474720410000003</v>
      </c>
      <c r="E13995">
        <v>8.0266703919999998</v>
      </c>
      <c r="F13995">
        <v>9.3239335860000008</v>
      </c>
      <c r="G13995">
        <v>6.7713005559999999</v>
      </c>
      <c r="H13995">
        <v>3.8126186620000002</v>
      </c>
      <c r="I13995">
        <v>9.4101336750000009</v>
      </c>
      <c r="J13995">
        <v>13.969166599999999</v>
      </c>
      <c r="K13995">
        <v>2.9272765220000001</v>
      </c>
      <c r="L13995">
        <v>2.1954170249999998</v>
      </c>
      <c r="M13995">
        <v>0.952792588</v>
      </c>
      <c r="N13995">
        <v>10.279529869999999</v>
      </c>
      <c r="O13995">
        <v>3.847981527</v>
      </c>
      <c r="P13995">
        <v>16.97921457</v>
      </c>
      <c r="Q13995">
        <v>8.5304045130000006</v>
      </c>
    </row>
    <row r="13996" spans="1:17">
      <c r="A13996" t="s">
        <v>26185</v>
      </c>
      <c r="B13996" s="16" t="s">
        <v>8309</v>
      </c>
      <c r="C13996">
        <v>3.0213028400000002</v>
      </c>
      <c r="D13996">
        <v>2.8446088999999999</v>
      </c>
      <c r="E13996">
        <v>1.446434864</v>
      </c>
      <c r="F13996">
        <v>1.542218394</v>
      </c>
      <c r="G13996">
        <v>0.78258367600000001</v>
      </c>
      <c r="H13996">
        <v>0.72521690100000002</v>
      </c>
      <c r="I13996">
        <v>0.55075313699999995</v>
      </c>
      <c r="J13996">
        <v>1.0772204249999999</v>
      </c>
      <c r="K13996">
        <v>1.027959931</v>
      </c>
      <c r="L13996">
        <v>2.0283479259999999</v>
      </c>
      <c r="M13996">
        <v>0</v>
      </c>
      <c r="N13996">
        <v>0.67505088700000004</v>
      </c>
      <c r="O13996">
        <v>1.254760192</v>
      </c>
      <c r="P13996">
        <v>1.473196358</v>
      </c>
      <c r="Q13996">
        <v>1.557705691</v>
      </c>
    </row>
    <row r="13997" spans="1:17">
      <c r="A13997" t="s">
        <v>26186</v>
      </c>
      <c r="B13997" s="16" t="s">
        <v>2609</v>
      </c>
      <c r="C13997">
        <v>37.775946650000002</v>
      </c>
      <c r="D13997">
        <v>0.85104783399999995</v>
      </c>
      <c r="E13997">
        <v>0.54493592499999999</v>
      </c>
      <c r="F13997">
        <v>0.78437944800000003</v>
      </c>
      <c r="G13997">
        <v>0.66337616300000002</v>
      </c>
      <c r="H13997">
        <v>0.49179825199999999</v>
      </c>
      <c r="I13997">
        <v>1.8674373799999999</v>
      </c>
      <c r="J13997">
        <v>5.6005441449999998</v>
      </c>
      <c r="K13997">
        <v>2.6141260100000001</v>
      </c>
      <c r="L13997">
        <v>11.73223078</v>
      </c>
      <c r="M13997">
        <v>0</v>
      </c>
      <c r="N13997">
        <v>1.894256666</v>
      </c>
      <c r="O13997">
        <v>0</v>
      </c>
      <c r="P13997">
        <v>2.3054600600000001</v>
      </c>
      <c r="Q13997">
        <v>1.7605696879999999</v>
      </c>
    </row>
    <row r="13998" spans="1:17">
      <c r="A13998" t="s">
        <v>26187</v>
      </c>
      <c r="B13998" s="16" t="s">
        <v>26188</v>
      </c>
      <c r="C13998">
        <v>4.5381794720000004</v>
      </c>
      <c r="D13998">
        <v>1.0053587049999999</v>
      </c>
      <c r="E13998">
        <v>5.3108796580000002</v>
      </c>
      <c r="F13998">
        <v>1.8532041909999999</v>
      </c>
      <c r="G13998">
        <v>0</v>
      </c>
      <c r="H13998">
        <v>3.4858227770000001</v>
      </c>
      <c r="I13998">
        <v>19.854347969999999</v>
      </c>
      <c r="J13998">
        <v>10.355521189999999</v>
      </c>
      <c r="K13998">
        <v>6.1762317820000003</v>
      </c>
      <c r="L13998">
        <v>8.6024503840000008</v>
      </c>
      <c r="M13998">
        <v>8.7112465169999993</v>
      </c>
      <c r="N13998">
        <v>3.3565811810000001</v>
      </c>
      <c r="O13998">
        <v>0</v>
      </c>
      <c r="P13998">
        <v>3.4043537979999998</v>
      </c>
      <c r="Q13998">
        <v>12.478763170000001</v>
      </c>
    </row>
    <row r="13999" spans="1:17">
      <c r="A13999" t="s">
        <v>26187</v>
      </c>
      <c r="B13999" s="16" t="s">
        <v>550</v>
      </c>
      <c r="C13999">
        <v>4.2259194170000001</v>
      </c>
      <c r="D13999">
        <v>2.71170146</v>
      </c>
      <c r="E13999">
        <v>1.0386999830000001</v>
      </c>
      <c r="F13999">
        <v>1.071118019</v>
      </c>
      <c r="G13999">
        <v>1.4091476709999999</v>
      </c>
      <c r="H13999">
        <v>4.1973783439999997</v>
      </c>
      <c r="I13999">
        <v>1.0625415579999999</v>
      </c>
      <c r="J13999">
        <v>2.0874661720000001</v>
      </c>
      <c r="K13999">
        <v>4.363026122</v>
      </c>
      <c r="L13999">
        <v>5.0641336360000002</v>
      </c>
      <c r="M13999">
        <v>1.9580324739999999</v>
      </c>
      <c r="N13999">
        <v>0.71853419799999996</v>
      </c>
      <c r="O13999">
        <v>4.1959641300000001</v>
      </c>
      <c r="P13999">
        <v>0.61215903199999999</v>
      </c>
      <c r="Q13999">
        <v>2.1036447090000001</v>
      </c>
    </row>
    <row r="14000" spans="1:17">
      <c r="A14000" t="s">
        <v>26189</v>
      </c>
      <c r="B14000" s="16" t="s">
        <v>2548</v>
      </c>
      <c r="C14000">
        <v>1.098335989</v>
      </c>
      <c r="D14000">
        <v>0.28387122999999997</v>
      </c>
      <c r="E14000">
        <v>0.74004762499999999</v>
      </c>
      <c r="F14000">
        <v>0.69768975700000002</v>
      </c>
      <c r="G14000">
        <v>0.72703792700000003</v>
      </c>
      <c r="H14000">
        <v>0.42182163900000003</v>
      </c>
      <c r="I14000">
        <v>4.2712663490000002</v>
      </c>
      <c r="J14000">
        <v>2.274195674</v>
      </c>
      <c r="K14000">
        <v>0.91347636099999996</v>
      </c>
      <c r="L14000">
        <v>0.462661339</v>
      </c>
      <c r="M14000">
        <v>0.35138449999999999</v>
      </c>
      <c r="N14000">
        <v>1.5570311189999999</v>
      </c>
      <c r="O14000">
        <v>0.20273053599999999</v>
      </c>
      <c r="P14000">
        <v>1.3457458849999999</v>
      </c>
      <c r="Q14000">
        <v>0.88087013999999997</v>
      </c>
    </row>
    <row r="14001" spans="1:17">
      <c r="A14001" t="s">
        <v>26190</v>
      </c>
      <c r="B14001" s="16" t="s">
        <v>6355</v>
      </c>
      <c r="C14001">
        <v>3.2701587380000001</v>
      </c>
      <c r="D14001">
        <v>1.9663633490000001</v>
      </c>
      <c r="E14001">
        <v>1.9631794460000001</v>
      </c>
      <c r="F14001">
        <v>2.0030957059999999</v>
      </c>
      <c r="G14001">
        <v>1.694085619</v>
      </c>
      <c r="H14001">
        <v>1.4353387909999999</v>
      </c>
      <c r="I14001">
        <v>4.4282982000000004</v>
      </c>
      <c r="J14001">
        <v>2.901914842</v>
      </c>
      <c r="K14001">
        <v>2.8610485460000001</v>
      </c>
      <c r="L14001">
        <v>1.771092726</v>
      </c>
      <c r="M14001">
        <v>1.7934919300000001</v>
      </c>
      <c r="N14001">
        <v>2.5338897149999999</v>
      </c>
      <c r="O14001">
        <v>3.3629418389999999</v>
      </c>
      <c r="P14001">
        <v>2.453137296</v>
      </c>
      <c r="Q14001">
        <v>3.3720187250000002</v>
      </c>
    </row>
    <row r="14002" spans="1:17">
      <c r="A14002" t="s">
        <v>26191</v>
      </c>
      <c r="B14002" s="16" t="s">
        <v>26192</v>
      </c>
      <c r="C14002">
        <v>31.605178469999998</v>
      </c>
      <c r="D14002">
        <v>0</v>
      </c>
      <c r="E14002">
        <v>0.67248151499999997</v>
      </c>
      <c r="F14002">
        <v>0</v>
      </c>
      <c r="G14002">
        <v>0.36384151799999997</v>
      </c>
      <c r="H14002">
        <v>0</v>
      </c>
      <c r="I14002">
        <v>6.1453934200000004</v>
      </c>
      <c r="J14002">
        <v>0.80132009199999998</v>
      </c>
      <c r="K14002">
        <v>2.8675361850000001</v>
      </c>
      <c r="L14002">
        <v>3.9939948209999998</v>
      </c>
      <c r="M14002">
        <v>0</v>
      </c>
      <c r="N14002">
        <v>0.51947089700000004</v>
      </c>
      <c r="O14002">
        <v>32.66857787</v>
      </c>
      <c r="P14002">
        <v>1.2644742680000001</v>
      </c>
      <c r="Q14002">
        <v>18.829562289999998</v>
      </c>
    </row>
    <row r="14003" spans="1:17">
      <c r="A14003" t="s">
        <v>26193</v>
      </c>
      <c r="B14003" s="16" t="s">
        <v>3484</v>
      </c>
      <c r="C14003">
        <v>17.92530167</v>
      </c>
      <c r="D14003">
        <v>2.9995948239999999</v>
      </c>
      <c r="E14003">
        <v>2.5618104810000002</v>
      </c>
      <c r="F14003">
        <v>0.65973793000000003</v>
      </c>
      <c r="G14003">
        <v>1.8997298920000001</v>
      </c>
      <c r="H14003">
        <v>19.175596809999998</v>
      </c>
      <c r="I14003">
        <v>5.3852329819999998</v>
      </c>
      <c r="J14003">
        <v>3.5305056600000002</v>
      </c>
      <c r="K14003">
        <v>8.1318084010000007</v>
      </c>
      <c r="L14003">
        <v>12.68733228</v>
      </c>
      <c r="M14003">
        <v>13.143141869999999</v>
      </c>
      <c r="N14003">
        <v>3.3192719390000001</v>
      </c>
      <c r="O14003">
        <v>21.300302259999999</v>
      </c>
      <c r="P14003">
        <v>5.7134544270000003</v>
      </c>
      <c r="Q14003">
        <v>6.3463158460000004</v>
      </c>
    </row>
    <row r="14004" spans="1:17">
      <c r="A14004" t="e">
        <v>#N/A</v>
      </c>
      <c r="B14004" s="16" t="s">
        <v>26194</v>
      </c>
      <c r="C14004">
        <v>0</v>
      </c>
      <c r="D14004">
        <v>1.223914945</v>
      </c>
      <c r="E14004">
        <v>5.8776533759999996</v>
      </c>
      <c r="F14004">
        <v>4.7001555570000004</v>
      </c>
      <c r="G14004">
        <v>3.8160769229999998</v>
      </c>
      <c r="H14004">
        <v>20.68760039</v>
      </c>
      <c r="I14004">
        <v>0</v>
      </c>
      <c r="J14004">
        <v>4.2022404809999996</v>
      </c>
      <c r="K14004">
        <v>6.8923166269999996</v>
      </c>
      <c r="L14004">
        <v>5.2362741469999996</v>
      </c>
      <c r="M14004">
        <v>0</v>
      </c>
      <c r="N14004">
        <v>4.597056834</v>
      </c>
      <c r="O14004">
        <v>3.0592648169999999</v>
      </c>
      <c r="P14004">
        <v>6.0094245300000004</v>
      </c>
      <c r="Q14004">
        <v>8.5452399989999996</v>
      </c>
    </row>
    <row r="14005" spans="1:17">
      <c r="A14005" t="s">
        <v>26195</v>
      </c>
      <c r="B14005" s="16" t="s">
        <v>26196</v>
      </c>
      <c r="C14005">
        <v>38.86817242</v>
      </c>
      <c r="D14005">
        <v>10.76325201</v>
      </c>
      <c r="E14005">
        <v>18.09107135</v>
      </c>
      <c r="F14005">
        <v>7.9360744179999996</v>
      </c>
      <c r="G14005">
        <v>17.618490439999999</v>
      </c>
      <c r="H14005">
        <v>24.257225559999998</v>
      </c>
      <c r="I14005">
        <v>14.17055424</v>
      </c>
      <c r="J14005">
        <v>20.325248439999999</v>
      </c>
      <c r="K14005">
        <v>55.101675710000002</v>
      </c>
      <c r="L14005">
        <v>67.537669289999997</v>
      </c>
      <c r="M14005">
        <v>37.304632140000002</v>
      </c>
      <c r="N14005">
        <v>7.1870326450000004</v>
      </c>
      <c r="O14005">
        <v>32.284241659999999</v>
      </c>
      <c r="P14005">
        <v>8.7471867000000003</v>
      </c>
      <c r="Q14005">
        <v>13.35961704</v>
      </c>
    </row>
    <row r="14006" spans="1:17">
      <c r="A14006" t="e">
        <v>#N/A</v>
      </c>
      <c r="B14006" s="16" t="s">
        <v>26197</v>
      </c>
      <c r="C14006">
        <v>10.376239500000001</v>
      </c>
      <c r="D14006">
        <v>0.91947378999999996</v>
      </c>
      <c r="E14006">
        <v>1.9870308080000001</v>
      </c>
      <c r="F14006">
        <v>0.84744513300000002</v>
      </c>
      <c r="G14006">
        <v>2.1501388189999999</v>
      </c>
      <c r="H14006">
        <v>5.5790681129999999</v>
      </c>
      <c r="I14006">
        <v>18.158247899999999</v>
      </c>
      <c r="J14006">
        <v>3.6831194840000001</v>
      </c>
      <c r="K14006">
        <v>6.5900496569999998</v>
      </c>
      <c r="L14006">
        <v>9.1788289689999996</v>
      </c>
      <c r="M14006">
        <v>0</v>
      </c>
      <c r="N14006">
        <v>7.4187753230000002</v>
      </c>
      <c r="O14006">
        <v>2.2982919100000001</v>
      </c>
      <c r="P14006">
        <v>3.4248825649999999</v>
      </c>
      <c r="Q14006">
        <v>4.2797768170000001</v>
      </c>
    </row>
    <row r="14007" spans="1:17">
      <c r="A14007" t="s">
        <v>26198</v>
      </c>
      <c r="B14007" s="16" t="s">
        <v>6900</v>
      </c>
      <c r="C14007">
        <v>12.22621378</v>
      </c>
      <c r="D14007">
        <v>9.3293319270000001</v>
      </c>
      <c r="E14007">
        <v>7.5152758789999998</v>
      </c>
      <c r="F14007">
        <v>12.88234302</v>
      </c>
      <c r="G14007">
        <v>4.6916406249999998</v>
      </c>
      <c r="H14007">
        <v>2.9564516649999999</v>
      </c>
      <c r="I14007">
        <v>5.9432423209999996</v>
      </c>
      <c r="J14007">
        <v>20.780432439999998</v>
      </c>
      <c r="K14007">
        <v>5.7518415870000004</v>
      </c>
      <c r="L14007">
        <v>7.1529878010000001</v>
      </c>
      <c r="M14007">
        <v>0.86921429100000003</v>
      </c>
      <c r="N14007">
        <v>18.923094450000001</v>
      </c>
      <c r="O14007">
        <v>3.0089479610000001</v>
      </c>
      <c r="P14007">
        <v>37.297831449999997</v>
      </c>
      <c r="Q14007">
        <v>6.2256987319999997</v>
      </c>
    </row>
    <row r="14008" spans="1:17">
      <c r="A14008" t="s">
        <v>26199</v>
      </c>
      <c r="B14008" s="16" t="s">
        <v>8796</v>
      </c>
      <c r="C14008">
        <v>7.0038556510000003</v>
      </c>
      <c r="D14008">
        <v>2.486280426</v>
      </c>
      <c r="E14008">
        <v>2.8548173189999999</v>
      </c>
      <c r="F14008">
        <v>2.7222486570000002</v>
      </c>
      <c r="G14008">
        <v>2.6520136139999999</v>
      </c>
      <c r="H14008">
        <v>1.879666185</v>
      </c>
      <c r="I14008">
        <v>36.917565709999998</v>
      </c>
      <c r="J14008">
        <v>35.718507430000003</v>
      </c>
      <c r="K14008">
        <v>6.1631911080000004</v>
      </c>
      <c r="L14008">
        <v>5.7584036489999999</v>
      </c>
      <c r="M14008">
        <v>2.5916581380000001</v>
      </c>
      <c r="N14008">
        <v>13.356367369999999</v>
      </c>
      <c r="O14008">
        <v>8.9715097369999999</v>
      </c>
      <c r="P14008">
        <v>3.8740349759999999</v>
      </c>
      <c r="Q14008">
        <v>5.1047167699999996</v>
      </c>
    </row>
    <row r="14009" spans="1:17">
      <c r="A14009" t="s">
        <v>26200</v>
      </c>
      <c r="B14009" s="16" t="s">
        <v>26201</v>
      </c>
      <c r="C14009">
        <v>1.610821383</v>
      </c>
      <c r="D14009">
        <v>2.9886260469999999</v>
      </c>
      <c r="E14009">
        <v>5.4624778359999997</v>
      </c>
      <c r="F14009">
        <v>3.151922941</v>
      </c>
      <c r="G14009">
        <v>5.3893248720000004</v>
      </c>
      <c r="H14009">
        <v>2.6292383400000001</v>
      </c>
      <c r="I14009">
        <v>7.9281867339999996</v>
      </c>
      <c r="J14009">
        <v>8.219228609</v>
      </c>
      <c r="K14009">
        <v>4.9325537099999996</v>
      </c>
      <c r="L14009">
        <v>4.1984655460000004</v>
      </c>
      <c r="M14009">
        <v>0.773011636</v>
      </c>
      <c r="N14009">
        <v>4.1947718170000003</v>
      </c>
      <c r="O14009">
        <v>1.3379622330000001</v>
      </c>
      <c r="P14009">
        <v>3.8063696390000001</v>
      </c>
      <c r="Q14009">
        <v>4.2909057669999999</v>
      </c>
    </row>
    <row r="14010" spans="1:17">
      <c r="A14010" t="s">
        <v>26200</v>
      </c>
      <c r="B14010" s="16" t="s">
        <v>6348</v>
      </c>
      <c r="C14010">
        <v>12.3448656</v>
      </c>
      <c r="D14010">
        <v>10.426429089999999</v>
      </c>
      <c r="E14010">
        <v>8.3725676159999995</v>
      </c>
      <c r="F14010">
        <v>4.9886190969999999</v>
      </c>
      <c r="G14010">
        <v>6.794880547</v>
      </c>
      <c r="H14010">
        <v>7.704303307</v>
      </c>
      <c r="I14010">
        <v>26.16025952</v>
      </c>
      <c r="J14010">
        <v>23.352186639999999</v>
      </c>
      <c r="K14010">
        <v>30.451332409999999</v>
      </c>
      <c r="L14010">
        <v>13.52846821</v>
      </c>
      <c r="M14010">
        <v>4.4431019129999996</v>
      </c>
      <c r="N14010">
        <v>5.5639918780000004</v>
      </c>
      <c r="O14010">
        <v>5.9813556859999997</v>
      </c>
      <c r="P14010">
        <v>7.4663632389999997</v>
      </c>
      <c r="Q14010">
        <v>7.6906716519999998</v>
      </c>
    </row>
    <row r="14011" spans="1:17">
      <c r="A14011" t="s">
        <v>26202</v>
      </c>
      <c r="B14011" s="16" t="s">
        <v>26203</v>
      </c>
      <c r="C14011">
        <v>5.0890244239999998</v>
      </c>
      <c r="D14011">
        <v>8.3990503239999992</v>
      </c>
      <c r="E14011">
        <v>4.3042131719999999</v>
      </c>
      <c r="F14011">
        <v>5.4031806729999996</v>
      </c>
      <c r="G14011">
        <v>3.119666397</v>
      </c>
      <c r="H14011">
        <v>6.1565686939999997</v>
      </c>
      <c r="I14011">
        <v>6.6792815729999999</v>
      </c>
      <c r="J14011">
        <v>9.8060908490000003</v>
      </c>
      <c r="K14011">
        <v>6.695040326</v>
      </c>
      <c r="L14011">
        <v>4.9840855480000004</v>
      </c>
      <c r="M14011">
        <v>3.9074476059999999</v>
      </c>
      <c r="N14011">
        <v>5.8969388819999997</v>
      </c>
      <c r="O14011">
        <v>7.3267790159999997</v>
      </c>
      <c r="P14011">
        <v>4.6192655169999997</v>
      </c>
      <c r="Q14011">
        <v>2.4488515529999999</v>
      </c>
    </row>
    <row r="14012" spans="1:17">
      <c r="A14012" t="s">
        <v>26204</v>
      </c>
      <c r="B14012" s="16" t="s">
        <v>5581</v>
      </c>
      <c r="C14012">
        <v>0</v>
      </c>
      <c r="D14012">
        <v>6.2110876299999997</v>
      </c>
      <c r="E14012">
        <v>5.1593933490000001</v>
      </c>
      <c r="F14012">
        <v>8.4578652440000006</v>
      </c>
      <c r="G14012">
        <v>4.1871816510000004</v>
      </c>
      <c r="H14012">
        <v>1.7461093910000001</v>
      </c>
      <c r="I14012">
        <v>13.26051865</v>
      </c>
      <c r="J14012">
        <v>8.645435118</v>
      </c>
      <c r="K14012">
        <v>9.2813464769999996</v>
      </c>
      <c r="L14012">
        <v>11.012188780000001</v>
      </c>
      <c r="M14012">
        <v>5.818153637</v>
      </c>
      <c r="N14012">
        <v>4.7638817309999997</v>
      </c>
      <c r="O14012">
        <v>3.356771304</v>
      </c>
      <c r="P14012">
        <v>10.11811428</v>
      </c>
      <c r="Q14012">
        <v>4.688122495</v>
      </c>
    </row>
    <row r="14013" spans="1:17">
      <c r="A14013" t="s">
        <v>26205</v>
      </c>
      <c r="B14013" s="16" t="s">
        <v>5918</v>
      </c>
      <c r="C14013">
        <v>3.6834017019999998</v>
      </c>
      <c r="D14013">
        <v>1.247995118</v>
      </c>
      <c r="E14013">
        <v>1.77493722</v>
      </c>
      <c r="F14013">
        <v>1.1797242489999999</v>
      </c>
      <c r="G14013">
        <v>1.4591839259999999</v>
      </c>
      <c r="H14013">
        <v>0.66570802200000001</v>
      </c>
      <c r="I14013">
        <v>6.6354772610000001</v>
      </c>
      <c r="J14013">
        <v>3.4059607399999998</v>
      </c>
      <c r="K14013">
        <v>6.6838968640000003</v>
      </c>
      <c r="L14013">
        <v>4.5178661250000003</v>
      </c>
      <c r="M14013">
        <v>12.47728384</v>
      </c>
      <c r="N14013">
        <v>2.7510699029999999</v>
      </c>
      <c r="O14013">
        <v>10.07823913</v>
      </c>
      <c r="P14013">
        <v>0.94271665000000004</v>
      </c>
      <c r="Q14013">
        <v>2.8299818370000001</v>
      </c>
    </row>
    <row r="14014" spans="1:17">
      <c r="A14014" t="s">
        <v>26206</v>
      </c>
      <c r="B14014" s="16" t="s">
        <v>26207</v>
      </c>
      <c r="C14014">
        <v>6.5206473469999997</v>
      </c>
      <c r="D14014">
        <v>1.926055624</v>
      </c>
      <c r="E14014">
        <v>0.46247851600000001</v>
      </c>
      <c r="F14014">
        <v>1.4793121170000001</v>
      </c>
      <c r="G14014">
        <v>0.75066250000000001</v>
      </c>
      <c r="H14014">
        <v>0</v>
      </c>
      <c r="I14014">
        <v>0</v>
      </c>
      <c r="J14014">
        <v>1.653249873</v>
      </c>
      <c r="K14014">
        <v>3.9441199450000002</v>
      </c>
      <c r="L14014">
        <v>0</v>
      </c>
      <c r="M14014">
        <v>0</v>
      </c>
      <c r="N14014">
        <v>2.411438585</v>
      </c>
      <c r="O14014">
        <v>2.4071583689999998</v>
      </c>
      <c r="P14014">
        <v>1.6305062930000001</v>
      </c>
      <c r="Q14014">
        <v>0</v>
      </c>
    </row>
    <row r="14015" spans="1:17">
      <c r="A14015" t="s">
        <v>26206</v>
      </c>
      <c r="B14015" s="16" t="s">
        <v>8841</v>
      </c>
      <c r="C14015">
        <v>21.94809785</v>
      </c>
      <c r="D14015">
        <v>2.5951825450000001</v>
      </c>
      <c r="E14015">
        <v>1.762002431</v>
      </c>
      <c r="F14015">
        <v>1.484617769</v>
      </c>
      <c r="G14015">
        <v>1.1858362609999999</v>
      </c>
      <c r="H14015">
        <v>3.1028027979999999</v>
      </c>
      <c r="I14015">
        <v>2.1600046000000002</v>
      </c>
      <c r="J14015">
        <v>2.5433922349999998</v>
      </c>
      <c r="K14015">
        <v>4.5813261509999998</v>
      </c>
      <c r="L14015">
        <v>9.1886623600000004</v>
      </c>
      <c r="M14015">
        <v>5.4278422219999998</v>
      </c>
      <c r="N14015">
        <v>1.576874487</v>
      </c>
      <c r="O14015">
        <v>6.1140409829999998</v>
      </c>
      <c r="P14015">
        <v>2.3636227509999999</v>
      </c>
      <c r="Q14015">
        <v>3.4248447670000002</v>
      </c>
    </row>
    <row r="14016" spans="1:17">
      <c r="A14016" t="s">
        <v>26208</v>
      </c>
      <c r="B14016" s="16" t="s">
        <v>5993</v>
      </c>
      <c r="C14016">
        <v>7.5205143589999999</v>
      </c>
      <c r="D14016">
        <v>5.5776313880000004</v>
      </c>
      <c r="E14016">
        <v>4.5570428559999998</v>
      </c>
      <c r="F14016">
        <v>8.857132408</v>
      </c>
      <c r="G14016">
        <v>2.4843778699999999</v>
      </c>
      <c r="H14016">
        <v>16.57628789</v>
      </c>
      <c r="I14016">
        <v>2.8610382670000001</v>
      </c>
      <c r="J14016">
        <v>11.316187770000001</v>
      </c>
      <c r="K14016">
        <v>9.9383703289999996</v>
      </c>
      <c r="L14016">
        <v>4.7518946040000003</v>
      </c>
      <c r="M14016">
        <v>3.7659070450000001</v>
      </c>
      <c r="N14016">
        <v>4.2322688279999996</v>
      </c>
      <c r="O14016">
        <v>2.5348540229999998</v>
      </c>
      <c r="P14016">
        <v>8.9774669510000003</v>
      </c>
      <c r="Q14016">
        <v>5.844171351</v>
      </c>
    </row>
    <row r="14017" spans="1:17">
      <c r="A14017" t="s">
        <v>26209</v>
      </c>
      <c r="B14017" s="16" t="s">
        <v>5483</v>
      </c>
      <c r="C14017">
        <v>12.97178085</v>
      </c>
      <c r="D14017">
        <v>2.2989470320000001</v>
      </c>
      <c r="E14017">
        <v>3.6131959419999999</v>
      </c>
      <c r="F14017">
        <v>2.8893474819999998</v>
      </c>
      <c r="G14017">
        <v>1.7512600300000001</v>
      </c>
      <c r="H14017">
        <v>0.63405742700000001</v>
      </c>
      <c r="I14017">
        <v>6.878909825</v>
      </c>
      <c r="J14017">
        <v>5.1426047840000004</v>
      </c>
      <c r="K14017">
        <v>3.3167998970000001</v>
      </c>
      <c r="L14017">
        <v>5.21583942</v>
      </c>
      <c r="M14017">
        <v>3.6218089459999998</v>
      </c>
      <c r="N14017">
        <v>3.1981132319999999</v>
      </c>
      <c r="O14017">
        <v>4.4403892239999996</v>
      </c>
      <c r="P14017">
        <v>3.6800461840000001</v>
      </c>
      <c r="Q14017">
        <v>3.2426254960000001</v>
      </c>
    </row>
    <row r="14018" spans="1:17">
      <c r="A14018" t="s">
        <v>26210</v>
      </c>
      <c r="B14018" s="16" t="s">
        <v>5342</v>
      </c>
      <c r="C14018">
        <v>16.477031740000001</v>
      </c>
      <c r="D14018">
        <v>1.061880503</v>
      </c>
      <c r="E14018">
        <v>0.68524654900000004</v>
      </c>
      <c r="F14018">
        <v>0.42817956800000001</v>
      </c>
      <c r="G14018">
        <v>0.49145658800000003</v>
      </c>
      <c r="H14018">
        <v>0.69033704600000001</v>
      </c>
      <c r="I14018">
        <v>8.9561809080000003</v>
      </c>
      <c r="J14018">
        <v>1.8989086930000001</v>
      </c>
      <c r="K14018">
        <v>8.4940921930000002</v>
      </c>
      <c r="L14018">
        <v>24.324205920000001</v>
      </c>
      <c r="M14018">
        <v>4.3129675360000004</v>
      </c>
      <c r="N14018">
        <v>1.717249821</v>
      </c>
      <c r="O14018">
        <v>43.297418759999999</v>
      </c>
      <c r="P14018">
        <v>1.9102413220000001</v>
      </c>
      <c r="Q14018">
        <v>17.505120269999999</v>
      </c>
    </row>
    <row r="14019" spans="1:17">
      <c r="A14019" t="s">
        <v>26211</v>
      </c>
      <c r="B14019" s="16" t="s">
        <v>6986</v>
      </c>
      <c r="C14019">
        <v>1.0671171370000001</v>
      </c>
      <c r="D14019">
        <v>5.023546241</v>
      </c>
      <c r="E14019">
        <v>7.294194418</v>
      </c>
      <c r="F14019">
        <v>6.9722617629999997</v>
      </c>
      <c r="G14019">
        <v>5.5281346899999999</v>
      </c>
      <c r="H14019">
        <v>5.5327303380000004</v>
      </c>
      <c r="I14019">
        <v>1.1671483629999999</v>
      </c>
      <c r="J14019">
        <v>11.12668493</v>
      </c>
      <c r="K14019">
        <v>4.3568766840000004</v>
      </c>
      <c r="L14019">
        <v>4.0455968210000002</v>
      </c>
      <c r="M14019">
        <v>1.0241904820000001</v>
      </c>
      <c r="N14019">
        <v>6.3799616879999999</v>
      </c>
      <c r="O14019">
        <v>0.59090450900000002</v>
      </c>
      <c r="P14019">
        <v>5.163269927</v>
      </c>
      <c r="Q14019">
        <v>7.7024923850000002</v>
      </c>
    </row>
    <row r="14020" spans="1:17">
      <c r="A14020" t="s">
        <v>26212</v>
      </c>
      <c r="B14020" s="16" t="s">
        <v>2667</v>
      </c>
      <c r="C14020">
        <v>22.067330720000001</v>
      </c>
      <c r="D14020">
        <v>2.9681105269999999</v>
      </c>
      <c r="E14020">
        <v>3.437698127</v>
      </c>
      <c r="F14020">
        <v>4.5056911059999996</v>
      </c>
      <c r="G14020">
        <v>2.5857744509999998</v>
      </c>
      <c r="H14020">
        <v>0</v>
      </c>
      <c r="I14020">
        <v>10.34396373</v>
      </c>
      <c r="J14020">
        <v>11.589576080000001</v>
      </c>
      <c r="K14020">
        <v>6.7930691809999999</v>
      </c>
      <c r="L14020">
        <v>18.42522293</v>
      </c>
      <c r="M14020">
        <v>24.205295670000002</v>
      </c>
      <c r="N14020">
        <v>4.6633417929999998</v>
      </c>
      <c r="O14020">
        <v>21.820614989999999</v>
      </c>
      <c r="P14020">
        <v>3.547284683</v>
      </c>
      <c r="Q14020">
        <v>3.7924485410000002</v>
      </c>
    </row>
    <row r="14021" spans="1:17">
      <c r="A14021" t="s">
        <v>26213</v>
      </c>
      <c r="B14021" s="16" t="s">
        <v>5172</v>
      </c>
      <c r="C14021">
        <v>26.969752289999999</v>
      </c>
      <c r="D14021">
        <v>37.108507899999999</v>
      </c>
      <c r="E14021">
        <v>24.72490371</v>
      </c>
      <c r="F14021">
        <v>39.521785569999999</v>
      </c>
      <c r="G14021">
        <v>15.39049621</v>
      </c>
      <c r="H14021">
        <v>29.94072778</v>
      </c>
      <c r="I14021">
        <v>16.89983191</v>
      </c>
      <c r="J14021">
        <v>53.902131500000003</v>
      </c>
      <c r="K14021">
        <v>19.02132336</v>
      </c>
      <c r="L14021">
        <v>12.78078343</v>
      </c>
      <c r="M14021">
        <v>12.942423399999999</v>
      </c>
      <c r="N14021">
        <v>27.064433730000001</v>
      </c>
      <c r="O14021">
        <v>20.067840690000001</v>
      </c>
      <c r="P14021">
        <v>114.05557899999999</v>
      </c>
      <c r="Q14021">
        <v>49.24654752</v>
      </c>
    </row>
    <row r="14022" spans="1:17">
      <c r="A14022" t="s">
        <v>26214</v>
      </c>
      <c r="B14022" s="16" t="s">
        <v>26215</v>
      </c>
      <c r="C14022">
        <v>0</v>
      </c>
      <c r="D14022">
        <v>3.9731776010000002</v>
      </c>
      <c r="E14022">
        <v>4.1675921100000002</v>
      </c>
      <c r="F14022">
        <v>4.6898420730000003</v>
      </c>
      <c r="G14022">
        <v>3.5860219999999998</v>
      </c>
      <c r="H14022">
        <v>1.63136506</v>
      </c>
      <c r="I14022">
        <v>2.753136252</v>
      </c>
      <c r="J14022">
        <v>8.4362979259999999</v>
      </c>
      <c r="K14022">
        <v>3.8539686319999999</v>
      </c>
      <c r="L14022">
        <v>4.4732741999999996</v>
      </c>
      <c r="M14022">
        <v>2.717908913</v>
      </c>
      <c r="N14022">
        <v>7.7380384820000003</v>
      </c>
      <c r="O14022">
        <v>1.045394492</v>
      </c>
      <c r="P14022">
        <v>9.771857142</v>
      </c>
      <c r="Q14022">
        <v>3.8933741099999999</v>
      </c>
    </row>
    <row r="14023" spans="1:17">
      <c r="A14023" t="s">
        <v>26216</v>
      </c>
      <c r="B14023" s="16" t="s">
        <v>6049</v>
      </c>
      <c r="C14023">
        <v>30.316223390000001</v>
      </c>
      <c r="D14023">
        <v>34.450892969999998</v>
      </c>
      <c r="E14023">
        <v>32.491693429999998</v>
      </c>
      <c r="F14023">
        <v>38.469354750000001</v>
      </c>
      <c r="G14023">
        <v>31.177597469999998</v>
      </c>
      <c r="H14023">
        <v>30.962029449999999</v>
      </c>
      <c r="I14023">
        <v>52.889147180000002</v>
      </c>
      <c r="J14023">
        <v>62.601443690000004</v>
      </c>
      <c r="K14023">
        <v>66.82913404</v>
      </c>
      <c r="L14023">
        <v>41.645558469999997</v>
      </c>
      <c r="M14023">
        <v>9.9144311910000003</v>
      </c>
      <c r="N14023">
        <v>33.274384869999999</v>
      </c>
      <c r="O14023">
        <v>11.813270409999999</v>
      </c>
      <c r="P14023">
        <v>38.492893260000002</v>
      </c>
      <c r="Q14023">
        <v>29.253674759999999</v>
      </c>
    </row>
    <row r="14024" spans="1:17">
      <c r="A14024" t="s">
        <v>26217</v>
      </c>
      <c r="B14024" s="16" t="s">
        <v>3228</v>
      </c>
      <c r="C14024">
        <v>928.64014229999998</v>
      </c>
      <c r="D14024">
        <v>95.156932580000003</v>
      </c>
      <c r="E14024">
        <v>80.470025149999998</v>
      </c>
      <c r="F14024">
        <v>57.56660042</v>
      </c>
      <c r="G14024">
        <v>74.554434659999998</v>
      </c>
      <c r="H14024">
        <v>113.22865779999999</v>
      </c>
      <c r="I14024">
        <v>690.81451919999995</v>
      </c>
      <c r="J14024">
        <v>152.4393633</v>
      </c>
      <c r="K14024">
        <v>409.75609750000001</v>
      </c>
      <c r="L14024">
        <v>445.83234169999997</v>
      </c>
      <c r="M14024">
        <v>1954.254025</v>
      </c>
      <c r="N14024">
        <v>144.4212431</v>
      </c>
      <c r="O14024">
        <v>1182.532639</v>
      </c>
      <c r="P14024">
        <v>163.67841780000001</v>
      </c>
      <c r="Q14024">
        <v>242.9021281</v>
      </c>
    </row>
    <row r="14025" spans="1:17">
      <c r="A14025" t="s">
        <v>26218</v>
      </c>
      <c r="B14025" s="16" t="s">
        <v>9180</v>
      </c>
      <c r="C14025">
        <v>16.39970271</v>
      </c>
      <c r="D14025">
        <v>99.579509389999998</v>
      </c>
      <c r="E14025">
        <v>62.81025906</v>
      </c>
      <c r="F14025">
        <v>114.15269499999999</v>
      </c>
      <c r="G14025">
        <v>45.954365860000003</v>
      </c>
      <c r="H14025">
        <v>42.943574830000003</v>
      </c>
      <c r="I14025">
        <v>63.051292779999997</v>
      </c>
      <c r="J14025">
        <v>87.41235417</v>
      </c>
      <c r="K14025">
        <v>100.4362313</v>
      </c>
      <c r="L14025">
        <v>37.681010110000003</v>
      </c>
      <c r="M14025">
        <v>18.601813409999998</v>
      </c>
      <c r="N14025">
        <v>76.362221860000005</v>
      </c>
      <c r="O14025">
        <v>4.1277986469999997</v>
      </c>
      <c r="P14025">
        <v>181.2922863</v>
      </c>
      <c r="Q14025">
        <v>69.179424900000001</v>
      </c>
    </row>
    <row r="14026" spans="1:17">
      <c r="A14026" t="s">
        <v>26219</v>
      </c>
      <c r="B14026" s="16" t="s">
        <v>26220</v>
      </c>
      <c r="C14026">
        <v>32.410643780000001</v>
      </c>
      <c r="D14026">
        <v>27.098871209999999</v>
      </c>
      <c r="E14026">
        <v>11.79027507</v>
      </c>
      <c r="F14026">
        <v>18.643077770000001</v>
      </c>
      <c r="G14026">
        <v>10.651805850000001</v>
      </c>
      <c r="H14026">
        <v>53.403687429999998</v>
      </c>
      <c r="I14026">
        <v>21.34551841</v>
      </c>
      <c r="J14026">
        <v>12.458667820000001</v>
      </c>
      <c r="K14026">
        <v>20.394594909999999</v>
      </c>
      <c r="L14026">
        <v>19.157693299999998</v>
      </c>
      <c r="M14026">
        <v>20.06894767</v>
      </c>
      <c r="N14026">
        <v>9.1505784840000004</v>
      </c>
      <c r="O14026">
        <v>30.104714789999999</v>
      </c>
      <c r="P14026">
        <v>17.568189319999998</v>
      </c>
      <c r="Q14026">
        <v>23.717547979999999</v>
      </c>
    </row>
    <row r="14027" spans="1:17">
      <c r="A14027" t="s">
        <v>26221</v>
      </c>
      <c r="B14027" s="16" t="s">
        <v>4168</v>
      </c>
      <c r="C14027">
        <v>6.6519355490000001</v>
      </c>
      <c r="D14027">
        <v>16.57829757</v>
      </c>
      <c r="E14027">
        <v>8.3742754040000005</v>
      </c>
      <c r="F14027">
        <v>16.449156479999999</v>
      </c>
      <c r="G14027">
        <v>6.700544463</v>
      </c>
      <c r="H14027">
        <v>21.927930799999999</v>
      </c>
      <c r="I14027">
        <v>5.6587112570000002</v>
      </c>
      <c r="J14027">
        <v>5.9028787429999996</v>
      </c>
      <c r="K14027">
        <v>5.2808854299999997</v>
      </c>
      <c r="L14027">
        <v>5.9543582749999997</v>
      </c>
      <c r="M14027">
        <v>2.1281165990000002</v>
      </c>
      <c r="N14027">
        <v>5.8766452620000003</v>
      </c>
      <c r="O14027">
        <v>3.0695308059999999</v>
      </c>
      <c r="P14027">
        <v>29.10836737</v>
      </c>
      <c r="Q14027">
        <v>16.004641889999998</v>
      </c>
    </row>
    <row r="14028" spans="1:17">
      <c r="A14028" t="s">
        <v>12952</v>
      </c>
      <c r="B14028" s="16" t="s">
        <v>26222</v>
      </c>
      <c r="C14028">
        <v>0</v>
      </c>
      <c r="D14028">
        <v>0</v>
      </c>
      <c r="E14028">
        <v>0.60185560299999996</v>
      </c>
      <c r="F14028">
        <v>1.925132208</v>
      </c>
      <c r="G14028">
        <v>0</v>
      </c>
      <c r="H14028">
        <v>0</v>
      </c>
      <c r="I14028">
        <v>0</v>
      </c>
      <c r="J14028">
        <v>0.71716318700000004</v>
      </c>
      <c r="K14028">
        <v>0</v>
      </c>
      <c r="L14028">
        <v>0</v>
      </c>
      <c r="M14028">
        <v>0</v>
      </c>
      <c r="N14028">
        <v>0</v>
      </c>
      <c r="O14028">
        <v>3.1326033569999998</v>
      </c>
      <c r="P14028">
        <v>0.42437835000000002</v>
      </c>
      <c r="Q14028">
        <v>0</v>
      </c>
    </row>
    <row r="14029" spans="1:17">
      <c r="A14029" t="s">
        <v>26223</v>
      </c>
      <c r="B14029" s="16" t="s">
        <v>26224</v>
      </c>
      <c r="C14029">
        <v>1.6431339469999999</v>
      </c>
      <c r="D14029">
        <v>1.456036745</v>
      </c>
      <c r="E14029">
        <v>1.048857111</v>
      </c>
      <c r="F14029">
        <v>0.89465029900000004</v>
      </c>
      <c r="G14029">
        <v>1.891589854</v>
      </c>
      <c r="H14029">
        <v>0.63105412299999997</v>
      </c>
      <c r="I14029">
        <v>0</v>
      </c>
      <c r="J14029">
        <v>1.3192378520000001</v>
      </c>
      <c r="K14029">
        <v>0.745407284</v>
      </c>
      <c r="L14029">
        <v>2.4225291310000001</v>
      </c>
      <c r="M14029">
        <v>1.0513573380000001</v>
      </c>
      <c r="N14029">
        <v>0.33758718799999998</v>
      </c>
      <c r="O14029">
        <v>0</v>
      </c>
      <c r="P14029">
        <v>1.9721773730000001</v>
      </c>
      <c r="Q14029">
        <v>1.88257203</v>
      </c>
    </row>
    <row r="14030" spans="1:17">
      <c r="A14030" t="s">
        <v>16494</v>
      </c>
      <c r="B14030" s="16" t="s">
        <v>26225</v>
      </c>
      <c r="C14030">
        <v>0</v>
      </c>
      <c r="D14030">
        <v>0</v>
      </c>
      <c r="E14030">
        <v>0.994014909</v>
      </c>
      <c r="F14030">
        <v>0.50872271899999999</v>
      </c>
      <c r="G14030">
        <v>0</v>
      </c>
      <c r="H14030">
        <v>1.4353387909999999</v>
      </c>
      <c r="I14030">
        <v>0</v>
      </c>
      <c r="J14030">
        <v>0</v>
      </c>
      <c r="K14030">
        <v>0</v>
      </c>
      <c r="L14030">
        <v>0</v>
      </c>
      <c r="M14030">
        <v>0</v>
      </c>
      <c r="N14030">
        <v>0.921414442</v>
      </c>
      <c r="O14030">
        <v>0</v>
      </c>
      <c r="P14030">
        <v>0.28035854799999999</v>
      </c>
      <c r="Q14030">
        <v>3.8537356859999998</v>
      </c>
    </row>
    <row r="14031" spans="1:17">
      <c r="A14031" t="s">
        <v>26226</v>
      </c>
      <c r="B14031" s="16" t="s">
        <v>2278</v>
      </c>
      <c r="C14031">
        <v>0.38523724999999998</v>
      </c>
      <c r="D14031">
        <v>0.51205769800000001</v>
      </c>
      <c r="E14031">
        <v>0.491814839</v>
      </c>
      <c r="F14031">
        <v>0.52438302699999995</v>
      </c>
      <c r="G14031">
        <v>0.73175588899999999</v>
      </c>
      <c r="H14031">
        <v>0.295904732</v>
      </c>
      <c r="I14031">
        <v>0</v>
      </c>
      <c r="J14031">
        <v>0.83022342800000004</v>
      </c>
      <c r="K14031">
        <v>0.34952555499999999</v>
      </c>
      <c r="L14031">
        <v>0.48683021500000001</v>
      </c>
      <c r="M14031">
        <v>0.73948081399999999</v>
      </c>
      <c r="N14031">
        <v>1.044756767</v>
      </c>
      <c r="O14031">
        <v>1.279925625</v>
      </c>
      <c r="P14031">
        <v>0.46238238199999998</v>
      </c>
      <c r="Q14031">
        <v>0.52964899700000001</v>
      </c>
    </row>
    <row r="14032" spans="1:17">
      <c r="A14032" t="s">
        <v>26227</v>
      </c>
      <c r="B14032" s="16" t="s">
        <v>5502</v>
      </c>
      <c r="C14032">
        <v>3.2424822639999999</v>
      </c>
      <c r="D14032">
        <v>4.3099103359999997</v>
      </c>
      <c r="E14032">
        <v>7.2441763210000003</v>
      </c>
      <c r="F14032">
        <v>5.5371254419999998</v>
      </c>
      <c r="G14032">
        <v>6.311780336</v>
      </c>
      <c r="H14032">
        <v>2.0377507879999999</v>
      </c>
      <c r="I14032">
        <v>18.48443103</v>
      </c>
      <c r="J14032">
        <v>28.287762229999998</v>
      </c>
      <c r="K14032">
        <v>16.98280055</v>
      </c>
      <c r="L14032">
        <v>8.7539091819999992</v>
      </c>
      <c r="M14032">
        <v>3.3949611690000001</v>
      </c>
      <c r="N14032">
        <v>11.1917984</v>
      </c>
      <c r="O14032">
        <v>1.305810393</v>
      </c>
      <c r="P14032">
        <v>16.230578699999999</v>
      </c>
      <c r="Q14032">
        <v>6.8895955129999997</v>
      </c>
    </row>
    <row r="14033" spans="1:17">
      <c r="A14033" t="s">
        <v>26228</v>
      </c>
      <c r="B14033" s="16" t="s">
        <v>2264</v>
      </c>
      <c r="C14033">
        <v>6.6591439750000001</v>
      </c>
      <c r="D14033">
        <v>0.83278737999999997</v>
      </c>
      <c r="E14033">
        <v>1.222651264</v>
      </c>
      <c r="F14033">
        <v>0.46783967100000001</v>
      </c>
      <c r="G14033">
        <v>1.428113443</v>
      </c>
      <c r="H14033">
        <v>1.5674870169999999</v>
      </c>
      <c r="I14033">
        <v>2.192842594</v>
      </c>
      <c r="J14033">
        <v>1.742827782</v>
      </c>
      <c r="K14033">
        <v>1.510459459</v>
      </c>
      <c r="L14033">
        <v>3.596845965</v>
      </c>
      <c r="M14033">
        <v>1.030849718</v>
      </c>
      <c r="N14033">
        <v>1.0459671479999999</v>
      </c>
      <c r="O14033">
        <v>1.5463410070000001</v>
      </c>
      <c r="P14033">
        <v>0.74125487599999995</v>
      </c>
      <c r="Q14033">
        <v>0.88600841299999999</v>
      </c>
    </row>
    <row r="14034" spans="1:17">
      <c r="A14034" t="s">
        <v>17675</v>
      </c>
      <c r="B14034" s="16" t="s">
        <v>1632</v>
      </c>
      <c r="C14034">
        <v>18.14383849</v>
      </c>
      <c r="D14034">
        <v>2.506064903</v>
      </c>
      <c r="E14034">
        <v>2.289770452</v>
      </c>
      <c r="F14034">
        <v>1.569828547</v>
      </c>
      <c r="G14034">
        <v>2.080277793</v>
      </c>
      <c r="H14034">
        <v>2.2851298189999998</v>
      </c>
      <c r="I14034">
        <v>13.926060509999999</v>
      </c>
      <c r="J14034">
        <v>5.5407298169999999</v>
      </c>
      <c r="K14034">
        <v>8.7974500379999991</v>
      </c>
      <c r="L14034">
        <v>10.07189539</v>
      </c>
      <c r="M14034">
        <v>9.4472554280000001</v>
      </c>
      <c r="N14034">
        <v>3.4590737279999999</v>
      </c>
      <c r="O14034">
        <v>22.778517470000001</v>
      </c>
      <c r="P14034">
        <v>2.5899006039999999</v>
      </c>
      <c r="Q14034">
        <v>6.4130676800000002</v>
      </c>
    </row>
    <row r="14035" spans="1:17">
      <c r="A14035" t="s">
        <v>26229</v>
      </c>
      <c r="B14035" s="16" t="s">
        <v>8590</v>
      </c>
      <c r="C14035">
        <v>4.2947522210000004</v>
      </c>
      <c r="D14035">
        <v>18.828327009999999</v>
      </c>
      <c r="E14035">
        <v>14.35657855</v>
      </c>
      <c r="F14035">
        <v>27.29156772</v>
      </c>
      <c r="G14035">
        <v>11.20241547</v>
      </c>
      <c r="H14035">
        <v>19.35900427</v>
      </c>
      <c r="I14035">
        <v>7.5816731089999996</v>
      </c>
      <c r="J14035">
        <v>14.872009670000001</v>
      </c>
      <c r="K14035">
        <v>17.02210496</v>
      </c>
      <c r="L14035">
        <v>7.2840671830000003</v>
      </c>
      <c r="M14035">
        <v>1.735574019</v>
      </c>
      <c r="N14035">
        <v>14.461592100000001</v>
      </c>
      <c r="O14035">
        <v>3.5046750200000001</v>
      </c>
      <c r="P14035">
        <v>38.321806350000003</v>
      </c>
      <c r="Q14035">
        <v>27.658867799999999</v>
      </c>
    </row>
    <row r="14036" spans="1:17">
      <c r="A14036" t="s">
        <v>26230</v>
      </c>
      <c r="B14036" s="16" t="s">
        <v>6930</v>
      </c>
      <c r="C14036">
        <v>2.1916757570000001</v>
      </c>
      <c r="D14036">
        <v>4.3697660760000003</v>
      </c>
      <c r="E14036">
        <v>3.6807188919999998</v>
      </c>
      <c r="F14036">
        <v>4.3044730150000001</v>
      </c>
      <c r="G14036">
        <v>3.5953831260000002</v>
      </c>
      <c r="H14036">
        <v>3.3668978150000002</v>
      </c>
      <c r="I14036">
        <v>2.054676648</v>
      </c>
      <c r="J14036">
        <v>4.3263589690000002</v>
      </c>
      <c r="K14036">
        <v>8.3091154649999996</v>
      </c>
      <c r="L14036">
        <v>8.4078789129999993</v>
      </c>
      <c r="M14036">
        <v>0.60100336099999996</v>
      </c>
      <c r="N14036">
        <v>1.871906879</v>
      </c>
      <c r="O14036">
        <v>1.0402428130000001</v>
      </c>
      <c r="P14036">
        <v>5.1906716629999998</v>
      </c>
      <c r="Q14036">
        <v>3.9818039810000001</v>
      </c>
    </row>
    <row r="14037" spans="1:17">
      <c r="A14037" t="e">
        <v>#N/A</v>
      </c>
      <c r="B14037" s="16" t="s">
        <v>26231</v>
      </c>
      <c r="C14037">
        <v>0</v>
      </c>
      <c r="D14037">
        <v>7.4989870590000001</v>
      </c>
      <c r="E14037">
        <v>0</v>
      </c>
      <c r="F14037">
        <v>3.6861547840000002</v>
      </c>
      <c r="G14037">
        <v>0.58453227500000005</v>
      </c>
      <c r="H14037">
        <v>2.6000809239999998</v>
      </c>
      <c r="I14037">
        <v>0</v>
      </c>
      <c r="J14037">
        <v>9.0115669329999992</v>
      </c>
      <c r="K14037">
        <v>6.1424818820000002</v>
      </c>
      <c r="L14037">
        <v>2.138860615</v>
      </c>
      <c r="M14037">
        <v>0</v>
      </c>
      <c r="N14037">
        <v>0</v>
      </c>
      <c r="O14037">
        <v>3.7488531979999999</v>
      </c>
      <c r="P14037">
        <v>14.728015859999999</v>
      </c>
      <c r="Q14037">
        <v>2.326982477</v>
      </c>
    </row>
    <row r="14038" spans="1:17">
      <c r="A14038" t="s">
        <v>21237</v>
      </c>
      <c r="B14038" s="16" t="s">
        <v>26232</v>
      </c>
      <c r="C14038">
        <v>0</v>
      </c>
      <c r="D14038">
        <v>1.188151196</v>
      </c>
      <c r="E14038">
        <v>0</v>
      </c>
      <c r="F14038">
        <v>0</v>
      </c>
      <c r="G14038">
        <v>0</v>
      </c>
      <c r="H14038">
        <v>0</v>
      </c>
      <c r="I14038">
        <v>0</v>
      </c>
      <c r="J14038">
        <v>0</v>
      </c>
      <c r="K14038">
        <v>0</v>
      </c>
      <c r="L14038">
        <v>0</v>
      </c>
      <c r="M14038">
        <v>0</v>
      </c>
      <c r="N14038">
        <v>0.66114477800000004</v>
      </c>
      <c r="O14038">
        <v>0</v>
      </c>
      <c r="P14038">
        <v>0</v>
      </c>
      <c r="Q14038">
        <v>0</v>
      </c>
    </row>
    <row r="14039" spans="1:17">
      <c r="A14039" t="s">
        <v>26233</v>
      </c>
      <c r="B14039" s="16" t="s">
        <v>26234</v>
      </c>
      <c r="C14039">
        <v>0.80033785300000004</v>
      </c>
      <c r="D14039">
        <v>6.205557121</v>
      </c>
      <c r="E14039">
        <v>8.9403550260000006</v>
      </c>
      <c r="F14039">
        <v>4.4666051920000003</v>
      </c>
      <c r="G14039">
        <v>5.2517279549999998</v>
      </c>
      <c r="H14039">
        <v>15.06132148</v>
      </c>
      <c r="I14039">
        <v>7.0028901770000003</v>
      </c>
      <c r="J14039">
        <v>52.657290060000001</v>
      </c>
      <c r="K14039">
        <v>28.682771500000001</v>
      </c>
      <c r="L14039">
        <v>27.813478150000002</v>
      </c>
      <c r="M14039">
        <v>0</v>
      </c>
      <c r="N14039">
        <v>3.7490496520000001</v>
      </c>
      <c r="O14039">
        <v>1.7727135279999999</v>
      </c>
      <c r="P14039">
        <v>1.080684403</v>
      </c>
      <c r="Q14039">
        <v>2.7508901369999998</v>
      </c>
    </row>
    <row r="14040" spans="1:17">
      <c r="A14040" t="e">
        <v>#N/A</v>
      </c>
      <c r="B14040" s="16" t="s">
        <v>26235</v>
      </c>
      <c r="C14040">
        <v>0</v>
      </c>
      <c r="D14040">
        <v>0</v>
      </c>
      <c r="E14040">
        <v>9.5304683000000001E-2</v>
      </c>
      <c r="F14040">
        <v>0</v>
      </c>
      <c r="G14040">
        <v>0</v>
      </c>
      <c r="H14040">
        <v>0</v>
      </c>
      <c r="I14040">
        <v>0</v>
      </c>
      <c r="J14040">
        <v>0</v>
      </c>
      <c r="K14040">
        <v>0.81277959799999999</v>
      </c>
      <c r="L14040">
        <v>0</v>
      </c>
      <c r="M14040">
        <v>0</v>
      </c>
      <c r="N14040">
        <v>0</v>
      </c>
      <c r="O14040">
        <v>0</v>
      </c>
      <c r="P14040">
        <v>0.13440182000000001</v>
      </c>
      <c r="Q14040">
        <v>0</v>
      </c>
    </row>
    <row r="14041" spans="1:17">
      <c r="A14041" t="e">
        <v>#N/A</v>
      </c>
      <c r="B14041" s="16" t="s">
        <v>26236</v>
      </c>
      <c r="C14041">
        <v>4.0888547720000004</v>
      </c>
      <c r="D14041">
        <v>0</v>
      </c>
      <c r="E14041">
        <v>1.305013633</v>
      </c>
      <c r="F14041">
        <v>0</v>
      </c>
      <c r="G14041">
        <v>0.706068688</v>
      </c>
      <c r="H14041">
        <v>0</v>
      </c>
      <c r="I14041">
        <v>0</v>
      </c>
      <c r="J14041">
        <v>0.51834566999999998</v>
      </c>
      <c r="K14041">
        <v>0</v>
      </c>
      <c r="L14041">
        <v>12.91787104</v>
      </c>
      <c r="M14041">
        <v>7.8487468619999996</v>
      </c>
      <c r="N14041">
        <v>5.0404106840000003</v>
      </c>
      <c r="O14041">
        <v>4.5283177239999999</v>
      </c>
      <c r="P14041">
        <v>2.4538312520000001</v>
      </c>
      <c r="Q14041">
        <v>0</v>
      </c>
    </row>
    <row r="14042" spans="1:17">
      <c r="A14042" t="s">
        <v>26237</v>
      </c>
      <c r="B14042" s="16" t="s">
        <v>26238</v>
      </c>
      <c r="C14042">
        <v>6.169935239</v>
      </c>
      <c r="D14042">
        <v>0</v>
      </c>
      <c r="E14042">
        <v>0.21880208700000001</v>
      </c>
      <c r="F14042">
        <v>5.5989901000000002E-2</v>
      </c>
      <c r="G14042">
        <v>7.1028822000000005E-2</v>
      </c>
      <c r="H14042">
        <v>0.31594608800000001</v>
      </c>
      <c r="I14042">
        <v>0.59984915900000002</v>
      </c>
      <c r="J14042">
        <v>0.15643300600000001</v>
      </c>
      <c r="K14042">
        <v>1.679393702</v>
      </c>
      <c r="L14042">
        <v>4.1584222310000003</v>
      </c>
      <c r="M14042">
        <v>3.158260689</v>
      </c>
      <c r="N14042">
        <v>0.15211598000000001</v>
      </c>
      <c r="O14042">
        <v>1.822151753</v>
      </c>
      <c r="P14042">
        <v>0.18513716899999999</v>
      </c>
      <c r="Q14042">
        <v>1.9793257319999999</v>
      </c>
    </row>
    <row r="14043" spans="1:17">
      <c r="A14043" t="e">
        <v>#N/A</v>
      </c>
      <c r="B14043" s="16" t="s">
        <v>26239</v>
      </c>
      <c r="C14043">
        <v>0</v>
      </c>
      <c r="D14043">
        <v>0.15746582100000001</v>
      </c>
      <c r="E14043">
        <v>0.151240823</v>
      </c>
      <c r="F14043">
        <v>9.6753632000000006E-2</v>
      </c>
      <c r="G14043">
        <v>0</v>
      </c>
      <c r="H14043">
        <v>0</v>
      </c>
      <c r="I14043">
        <v>0</v>
      </c>
      <c r="J14043">
        <v>0</v>
      </c>
      <c r="K14043">
        <v>0</v>
      </c>
      <c r="L14043">
        <v>0.44912391600000001</v>
      </c>
      <c r="M14043">
        <v>0</v>
      </c>
      <c r="N14043">
        <v>0</v>
      </c>
      <c r="O14043">
        <v>1.574389295</v>
      </c>
      <c r="P14043">
        <v>0</v>
      </c>
      <c r="Q14043">
        <v>0</v>
      </c>
    </row>
    <row r="14044" spans="1:17">
      <c r="A14044" t="e">
        <v>#N/A</v>
      </c>
      <c r="B14044" s="16" t="s">
        <v>26240</v>
      </c>
      <c r="C14044">
        <v>18.914854900000002</v>
      </c>
      <c r="D14044">
        <v>0.698378948</v>
      </c>
      <c r="E14044">
        <v>0</v>
      </c>
      <c r="F14044">
        <v>0</v>
      </c>
      <c r="G14044">
        <v>0</v>
      </c>
      <c r="H14044">
        <v>0</v>
      </c>
      <c r="I14044">
        <v>0</v>
      </c>
      <c r="J14044">
        <v>0</v>
      </c>
      <c r="K14044">
        <v>2.860239655</v>
      </c>
      <c r="L14044">
        <v>7.9676639690000002</v>
      </c>
      <c r="M14044">
        <v>0</v>
      </c>
      <c r="N14044">
        <v>0</v>
      </c>
      <c r="O14044">
        <v>0</v>
      </c>
      <c r="P14044">
        <v>0</v>
      </c>
      <c r="Q14044">
        <v>2.1671134520000002</v>
      </c>
    </row>
    <row r="14045" spans="1:17">
      <c r="A14045" t="s">
        <v>26241</v>
      </c>
      <c r="B14045" s="16" t="s">
        <v>26242</v>
      </c>
      <c r="C14045">
        <v>18.338114210000001</v>
      </c>
      <c r="D14045">
        <v>0</v>
      </c>
      <c r="E14045">
        <v>0</v>
      </c>
      <c r="F14045">
        <v>9.9846999000000006E-2</v>
      </c>
      <c r="G14045">
        <v>0.12666596399999999</v>
      </c>
      <c r="H14045">
        <v>0</v>
      </c>
      <c r="I14045">
        <v>0</v>
      </c>
      <c r="J14045">
        <v>0.185978375</v>
      </c>
      <c r="K14045">
        <v>1.9965793679999999</v>
      </c>
      <c r="L14045">
        <v>12.97752728</v>
      </c>
      <c r="M14045">
        <v>2.8160690339999999</v>
      </c>
      <c r="N14045">
        <v>0</v>
      </c>
      <c r="O14045">
        <v>16.247250090000001</v>
      </c>
      <c r="P14045">
        <v>0.110051934</v>
      </c>
      <c r="Q14045">
        <v>5.5467326540000004</v>
      </c>
    </row>
    <row r="14046" spans="1:17">
      <c r="A14046" t="e">
        <v>#N/A</v>
      </c>
      <c r="B14046" s="16" t="s">
        <v>26243</v>
      </c>
      <c r="C14046">
        <v>1.667460291</v>
      </c>
      <c r="D14046">
        <v>0.12313276200000001</v>
      </c>
      <c r="E14046">
        <v>0</v>
      </c>
      <c r="F14046">
        <v>0</v>
      </c>
      <c r="G14046">
        <v>9.5979727000000001E-2</v>
      </c>
      <c r="H14046">
        <v>0</v>
      </c>
      <c r="I14046">
        <v>0</v>
      </c>
      <c r="J14046">
        <v>0</v>
      </c>
      <c r="K14046">
        <v>0.50429528199999996</v>
      </c>
      <c r="L14046">
        <v>0.351199186</v>
      </c>
      <c r="M14046">
        <v>0</v>
      </c>
      <c r="N14046">
        <v>6.8517022999999996E-2</v>
      </c>
      <c r="O14046">
        <v>0.61555866800000003</v>
      </c>
      <c r="P14046">
        <v>0.50034378800000001</v>
      </c>
      <c r="Q14046">
        <v>1.1462659310000001</v>
      </c>
    </row>
    <row r="14047" spans="1:17">
      <c r="A14047" t="s">
        <v>26241</v>
      </c>
      <c r="B14047" s="16" t="s">
        <v>26244</v>
      </c>
      <c r="C14047">
        <v>14.885076509999999</v>
      </c>
      <c r="D14047">
        <v>7.6687042999999996E-2</v>
      </c>
      <c r="E14047">
        <v>3.6827710999999999E-2</v>
      </c>
      <c r="F14047">
        <v>0.18847899600000001</v>
      </c>
      <c r="G14047">
        <v>0.17932842600000001</v>
      </c>
      <c r="H14047">
        <v>0.13294629999999999</v>
      </c>
      <c r="I14047">
        <v>0.50481857100000005</v>
      </c>
      <c r="J14047">
        <v>0.131650241</v>
      </c>
      <c r="K14047">
        <v>1.0992622649999999</v>
      </c>
      <c r="L14047">
        <v>7.6554357289999997</v>
      </c>
      <c r="M14047">
        <v>2.6579159529999998</v>
      </c>
      <c r="N14047">
        <v>0.128017136</v>
      </c>
      <c r="O14047">
        <v>8.817503833</v>
      </c>
      <c r="P14047">
        <v>0.10387131500000001</v>
      </c>
      <c r="Q14047">
        <v>2.3796467909999999</v>
      </c>
    </row>
    <row r="14048" spans="1:17">
      <c r="A14048" t="s">
        <v>26245</v>
      </c>
      <c r="B14048" s="16" t="s">
        <v>5094</v>
      </c>
      <c r="C14048">
        <v>36.623568290000001</v>
      </c>
      <c r="D14048">
        <v>7.1861070250000001</v>
      </c>
      <c r="E14048">
        <v>2.8943967910000001</v>
      </c>
      <c r="F14048">
        <v>2.183984444</v>
      </c>
      <c r="G14048">
        <v>4.2763670290000002</v>
      </c>
      <c r="H14048">
        <v>15.405040270000001</v>
      </c>
      <c r="I14048">
        <v>7.1211822409999996</v>
      </c>
      <c r="J14048">
        <v>3.758443899</v>
      </c>
      <c r="K14048">
        <v>7.595095841</v>
      </c>
      <c r="L14048">
        <v>12.56219317</v>
      </c>
      <c r="M14048">
        <v>9.3734189719999996</v>
      </c>
      <c r="N14048">
        <v>1.9778503409999999</v>
      </c>
      <c r="O14048">
        <v>20.08676071</v>
      </c>
      <c r="P14048">
        <v>5.4946960369999998</v>
      </c>
      <c r="Q14048">
        <v>12.22845014</v>
      </c>
    </row>
    <row r="14049" spans="1:17">
      <c r="A14049" t="s">
        <v>26246</v>
      </c>
      <c r="B14049" s="16" t="s">
        <v>5095</v>
      </c>
      <c r="C14049">
        <v>2.7813791029999999</v>
      </c>
      <c r="D14049">
        <v>2.8665234869999998</v>
      </c>
      <c r="E14049">
        <v>1.9426806169999999</v>
      </c>
      <c r="F14049">
        <v>1.991764895</v>
      </c>
      <c r="G14049">
        <v>1.670581259</v>
      </c>
      <c r="H14049">
        <v>1.0682030849999999</v>
      </c>
      <c r="I14049">
        <v>11.286649349999999</v>
      </c>
      <c r="J14049">
        <v>8.9682149070000001</v>
      </c>
      <c r="K14049">
        <v>3.6755964059999999</v>
      </c>
      <c r="L14049">
        <v>7.2589735060000002</v>
      </c>
      <c r="M14049">
        <v>1.1606492429999999</v>
      </c>
      <c r="N14049">
        <v>3.1603301190000002</v>
      </c>
      <c r="O14049">
        <v>1.2053413799999999</v>
      </c>
      <c r="P14049">
        <v>2.939208415</v>
      </c>
      <c r="Q14049">
        <v>1.579486202</v>
      </c>
    </row>
    <row r="14050" spans="1:17">
      <c r="A14050" t="s">
        <v>26247</v>
      </c>
      <c r="B14050" s="16" t="s">
        <v>9028</v>
      </c>
      <c r="C14050">
        <v>8.6907048180000004</v>
      </c>
      <c r="D14050">
        <v>3.101026906</v>
      </c>
      <c r="E14050">
        <v>4.7852596289999996</v>
      </c>
      <c r="F14050">
        <v>2.7994050989999999</v>
      </c>
      <c r="G14050">
        <v>3.6315182629999998</v>
      </c>
      <c r="H14050">
        <v>6.4461122729999998</v>
      </c>
      <c r="I14050">
        <v>113.58069140000001</v>
      </c>
      <c r="J14050">
        <v>7.1654106970000004</v>
      </c>
      <c r="K14050">
        <v>86.314451430000005</v>
      </c>
      <c r="L14050">
        <v>10.64723096</v>
      </c>
      <c r="M14050">
        <v>48.009113939999999</v>
      </c>
      <c r="N14050">
        <v>3.516546763</v>
      </c>
      <c r="O14050">
        <v>11.16766806</v>
      </c>
      <c r="P14050">
        <v>1.483040422</v>
      </c>
      <c r="Q14050">
        <v>3.4203838819999999</v>
      </c>
    </row>
    <row r="14051" spans="1:17">
      <c r="A14051" t="s">
        <v>26248</v>
      </c>
      <c r="B14051" s="16" t="s">
        <v>5908</v>
      </c>
      <c r="C14051">
        <v>1.215226087</v>
      </c>
      <c r="D14051">
        <v>2.4677882869999999</v>
      </c>
      <c r="E14051">
        <v>2.0685650139999998</v>
      </c>
      <c r="F14051">
        <v>1.902283655</v>
      </c>
      <c r="G14051">
        <v>1.748723333</v>
      </c>
      <c r="H14051">
        <v>1.3223560169999999</v>
      </c>
      <c r="I14051">
        <v>3.839740666</v>
      </c>
      <c r="J14051">
        <v>6.521647776</v>
      </c>
      <c r="K14051">
        <v>2.7564349789999998</v>
      </c>
      <c r="L14051">
        <v>2.8154496760000001</v>
      </c>
      <c r="M14051">
        <v>0.388780497</v>
      </c>
      <c r="N14051">
        <v>1.89750821</v>
      </c>
      <c r="O14051">
        <v>2.4673668420000001</v>
      </c>
      <c r="P14051">
        <v>5.1658021830000003</v>
      </c>
      <c r="Q14051">
        <v>2.6453876319999998</v>
      </c>
    </row>
    <row r="14052" spans="1:17">
      <c r="A14052" t="s">
        <v>26249</v>
      </c>
      <c r="B14052" s="16" t="s">
        <v>8421</v>
      </c>
      <c r="C14052">
        <v>5.3892544789999999</v>
      </c>
      <c r="D14052">
        <v>4.2390168490000004</v>
      </c>
      <c r="E14052">
        <v>4.9411285989999998</v>
      </c>
      <c r="F14052">
        <v>4.4179808219999996</v>
      </c>
      <c r="G14052">
        <v>4.2139463069999996</v>
      </c>
      <c r="H14052">
        <v>5.1860558369999996</v>
      </c>
      <c r="I14052">
        <v>4.5036182279999997</v>
      </c>
      <c r="J14052">
        <v>6.9471240410000004</v>
      </c>
      <c r="K14052">
        <v>4.9720778929999998</v>
      </c>
      <c r="L14052">
        <v>4.0174200109999996</v>
      </c>
      <c r="M14052">
        <v>1.5110563969999999</v>
      </c>
      <c r="N14052">
        <v>3.4486164709999998</v>
      </c>
      <c r="O14052">
        <v>3.3530798399999999</v>
      </c>
      <c r="P14052">
        <v>3.8065866850000001</v>
      </c>
      <c r="Q14052">
        <v>5.8276921860000002</v>
      </c>
    </row>
    <row r="14053" spans="1:17">
      <c r="A14053" t="e">
        <v>#N/A</v>
      </c>
      <c r="B14053" s="16" t="s">
        <v>26250</v>
      </c>
      <c r="C14053">
        <v>1.1952947380000001</v>
      </c>
      <c r="D14053">
        <v>0.26479780600000002</v>
      </c>
      <c r="E14053">
        <v>0.12716485999999999</v>
      </c>
      <c r="F14053">
        <v>0</v>
      </c>
      <c r="G14053">
        <v>0.30960754299999999</v>
      </c>
      <c r="H14053">
        <v>0.45905915000000003</v>
      </c>
      <c r="I14053">
        <v>0.87156086099999996</v>
      </c>
      <c r="J14053">
        <v>0.53034788499999996</v>
      </c>
      <c r="K14053">
        <v>0.54224514400000001</v>
      </c>
      <c r="L14053">
        <v>0.75525613599999997</v>
      </c>
      <c r="M14053">
        <v>0</v>
      </c>
      <c r="N14053">
        <v>0.14734630400000001</v>
      </c>
      <c r="O14053">
        <v>0</v>
      </c>
      <c r="P14053">
        <v>8.9666047999999998E-2</v>
      </c>
      <c r="Q14053">
        <v>0</v>
      </c>
    </row>
    <row r="14054" spans="1:17">
      <c r="A14054" t="s">
        <v>26251</v>
      </c>
      <c r="B14054" s="16" t="s">
        <v>7684</v>
      </c>
      <c r="C14054">
        <v>13.682884489999999</v>
      </c>
      <c r="D14054">
        <v>0.91855062399999998</v>
      </c>
      <c r="E14054">
        <v>1.146909572</v>
      </c>
      <c r="F14054">
        <v>1.07235276</v>
      </c>
      <c r="G14054">
        <v>1.0739900229999999</v>
      </c>
      <c r="H14054">
        <v>0.63696761599999996</v>
      </c>
      <c r="I14054">
        <v>3.0233361209999998</v>
      </c>
      <c r="J14054">
        <v>1.7871476209999999</v>
      </c>
      <c r="K14054">
        <v>3.9500598849999999</v>
      </c>
      <c r="L14054">
        <v>4.4538121630000003</v>
      </c>
      <c r="M14054">
        <v>5.5713494289999996</v>
      </c>
      <c r="N14054">
        <v>1.1755897609999999</v>
      </c>
      <c r="O14054">
        <v>10.10233131</v>
      </c>
      <c r="P14054">
        <v>0.43545650000000002</v>
      </c>
      <c r="Q14054">
        <v>2.2802559210000002</v>
      </c>
    </row>
    <row r="14055" spans="1:17">
      <c r="A14055" t="s">
        <v>26252</v>
      </c>
      <c r="B14055" s="16" t="s">
        <v>26253</v>
      </c>
      <c r="C14055">
        <v>0.63145922300000001</v>
      </c>
      <c r="D14055">
        <v>2.0983404160000001</v>
      </c>
      <c r="E14055">
        <v>1.0076940130000001</v>
      </c>
      <c r="F14055">
        <v>0.94549306600000005</v>
      </c>
      <c r="G14055">
        <v>0.65424713300000004</v>
      </c>
      <c r="H14055">
        <v>0.48503038599999998</v>
      </c>
      <c r="I14055">
        <v>5.525216103</v>
      </c>
      <c r="J14055">
        <v>1.6810568290000001</v>
      </c>
      <c r="K14055">
        <v>0.85938393300000004</v>
      </c>
      <c r="L14055">
        <v>1.994961735</v>
      </c>
      <c r="M14055">
        <v>0</v>
      </c>
      <c r="N14055">
        <v>0.38920602399999998</v>
      </c>
      <c r="O14055">
        <v>0.69932735499999998</v>
      </c>
      <c r="P14055">
        <v>1.3263445679999999</v>
      </c>
      <c r="Q14055">
        <v>0.434085416</v>
      </c>
    </row>
    <row r="14056" spans="1:17">
      <c r="A14056" t="s">
        <v>26254</v>
      </c>
      <c r="B14056" s="16" t="s">
        <v>5842</v>
      </c>
      <c r="C14056">
        <v>24.665702419999999</v>
      </c>
      <c r="D14056">
        <v>10.824476430000001</v>
      </c>
      <c r="E14056">
        <v>6.8227419249999999</v>
      </c>
      <c r="F14056">
        <v>4.1888599089999996</v>
      </c>
      <c r="G14056">
        <v>5.516814278</v>
      </c>
      <c r="H14056">
        <v>5.3229187969999998</v>
      </c>
      <c r="I14056">
        <v>9.249551189</v>
      </c>
      <c r="J14056">
        <v>8.8148248850000002</v>
      </c>
      <c r="K14056">
        <v>12.042129579999999</v>
      </c>
      <c r="L14056">
        <v>16.624227210000001</v>
      </c>
      <c r="M14056">
        <v>14.429550539999999</v>
      </c>
      <c r="N14056">
        <v>3.967244746</v>
      </c>
      <c r="O14056">
        <v>26.276091640000001</v>
      </c>
      <c r="P14056">
        <v>3.8063696390000001</v>
      </c>
      <c r="Q14056">
        <v>14.37222738</v>
      </c>
    </row>
    <row r="14057" spans="1:17">
      <c r="A14057" t="s">
        <v>26255</v>
      </c>
      <c r="B14057" s="16" t="s">
        <v>7661</v>
      </c>
      <c r="C14057">
        <v>9.1834546259999996</v>
      </c>
      <c r="D14057">
        <v>36.142497149999997</v>
      </c>
      <c r="E14057">
        <v>13.010159740000001</v>
      </c>
      <c r="F14057">
        <v>19.503288550000001</v>
      </c>
      <c r="G14057">
        <v>8.3821424160000007</v>
      </c>
      <c r="H14057">
        <v>25.552417699999999</v>
      </c>
      <c r="I14057">
        <v>6.5595485929999997</v>
      </c>
      <c r="J14057">
        <v>9.6936638819999992</v>
      </c>
      <c r="K14057">
        <v>7.0568154679999999</v>
      </c>
      <c r="L14057">
        <v>8.9407965150000006</v>
      </c>
      <c r="M14057">
        <v>3.7774431800000001</v>
      </c>
      <c r="N14057">
        <v>12.89164807</v>
      </c>
      <c r="O14057">
        <v>6.4343829330000002</v>
      </c>
      <c r="P14057">
        <v>3.9787757369999999</v>
      </c>
      <c r="Q14057">
        <v>18.101568700000001</v>
      </c>
    </row>
    <row r="14058" spans="1:17">
      <c r="A14058" t="s">
        <v>26256</v>
      </c>
      <c r="B14058" s="16" t="s">
        <v>5791</v>
      </c>
      <c r="C14058">
        <v>7.8371512660000002</v>
      </c>
      <c r="D14058">
        <v>2.990107439</v>
      </c>
      <c r="E14058">
        <v>1.621234649</v>
      </c>
      <c r="F14058">
        <v>2.63733979</v>
      </c>
      <c r="G14058">
        <v>2.0299940040000002</v>
      </c>
      <c r="H14058">
        <v>7.1067051079999999</v>
      </c>
      <c r="I14058">
        <v>3.8096903860000002</v>
      </c>
      <c r="J14058">
        <v>0.80033445800000003</v>
      </c>
      <c r="K14058">
        <v>3.3578037489999999</v>
      </c>
      <c r="L14058">
        <v>6.4650641880000004</v>
      </c>
      <c r="M14058">
        <v>3.7609440680000001</v>
      </c>
      <c r="N14058">
        <v>1.529659689</v>
      </c>
      <c r="O14058">
        <v>2.893158187</v>
      </c>
      <c r="P14058">
        <v>1.437114666</v>
      </c>
      <c r="Q14058">
        <v>2.3944490219999999</v>
      </c>
    </row>
    <row r="14059" spans="1:17">
      <c r="A14059" t="s">
        <v>26256</v>
      </c>
      <c r="B14059" s="16" t="s">
        <v>26257</v>
      </c>
      <c r="C14059">
        <v>2.346445068</v>
      </c>
      <c r="D14059">
        <v>14.814760229999999</v>
      </c>
      <c r="E14059">
        <v>10.11014823</v>
      </c>
      <c r="F14059">
        <v>13.254972779999999</v>
      </c>
      <c r="G14059">
        <v>9.5218979049999994</v>
      </c>
      <c r="H14059">
        <v>21.627945870000001</v>
      </c>
      <c r="I14059">
        <v>18.820267350000002</v>
      </c>
      <c r="J14059">
        <v>9.0725217960000002</v>
      </c>
      <c r="K14059">
        <v>10.6446419</v>
      </c>
      <c r="L14059">
        <v>8.8957157379999998</v>
      </c>
      <c r="M14059">
        <v>0</v>
      </c>
      <c r="N14059">
        <v>6.5081439080000001</v>
      </c>
      <c r="O14059">
        <v>6.4965921890000002</v>
      </c>
      <c r="P14059">
        <v>3.3443907479999999</v>
      </c>
      <c r="Q14059">
        <v>8.0651097210000007</v>
      </c>
    </row>
    <row r="14060" spans="1:17">
      <c r="A14060" t="s">
        <v>26258</v>
      </c>
      <c r="B14060" s="16" t="s">
        <v>26259</v>
      </c>
      <c r="C14060">
        <v>0</v>
      </c>
      <c r="D14060">
        <v>0</v>
      </c>
      <c r="E14060">
        <v>0.363102967</v>
      </c>
      <c r="F14060">
        <v>0.46457735900000002</v>
      </c>
      <c r="G14060">
        <v>0</v>
      </c>
      <c r="H14060">
        <v>0</v>
      </c>
      <c r="I14060">
        <v>0</v>
      </c>
      <c r="J14060">
        <v>0</v>
      </c>
      <c r="K14060">
        <v>0</v>
      </c>
      <c r="L14060">
        <v>0</v>
      </c>
      <c r="M14060">
        <v>0</v>
      </c>
      <c r="N14060">
        <v>0</v>
      </c>
      <c r="O14060">
        <v>0</v>
      </c>
      <c r="P14060">
        <v>2.04823931</v>
      </c>
      <c r="Q14060">
        <v>0</v>
      </c>
    </row>
    <row r="14061" spans="1:17">
      <c r="A14061" t="e">
        <v>#N/A</v>
      </c>
      <c r="B14061" s="16" t="s">
        <v>26260</v>
      </c>
      <c r="C14061">
        <v>0</v>
      </c>
      <c r="D14061">
        <v>0.86309096299999999</v>
      </c>
      <c r="E14061">
        <v>0</v>
      </c>
      <c r="F14061">
        <v>0</v>
      </c>
      <c r="G14061">
        <v>0</v>
      </c>
      <c r="H14061">
        <v>5.9850919380000001</v>
      </c>
      <c r="I14061">
        <v>0</v>
      </c>
      <c r="J14061">
        <v>0.49389540199999998</v>
      </c>
      <c r="K14061">
        <v>0</v>
      </c>
      <c r="L14061">
        <v>0</v>
      </c>
      <c r="M14061">
        <v>0</v>
      </c>
      <c r="N14061">
        <v>0</v>
      </c>
      <c r="O14061">
        <v>0</v>
      </c>
      <c r="P14061">
        <v>0</v>
      </c>
      <c r="Q14061">
        <v>0</v>
      </c>
    </row>
    <row r="14062" spans="1:17">
      <c r="A14062" t="s">
        <v>26258</v>
      </c>
      <c r="B14062" s="16" t="s">
        <v>2801</v>
      </c>
      <c r="C14062">
        <v>3.6745120990000002</v>
      </c>
      <c r="D14062">
        <v>6.4217722100000003</v>
      </c>
      <c r="E14062">
        <v>1.281360396</v>
      </c>
      <c r="F14062">
        <v>2.1118405309999999</v>
      </c>
      <c r="G14062">
        <v>2.4323246109999999</v>
      </c>
      <c r="H14062">
        <v>5.8800643729999997</v>
      </c>
      <c r="I14062">
        <v>2.9770071929999999</v>
      </c>
      <c r="J14062">
        <v>3.2348561949999999</v>
      </c>
      <c r="K14062">
        <v>2.9634514670000001</v>
      </c>
      <c r="L14062">
        <v>4.3855629409999999</v>
      </c>
      <c r="M14062">
        <v>3.526698417</v>
      </c>
      <c r="N14062">
        <v>1.7111982489999999</v>
      </c>
      <c r="O14062">
        <v>4.2955223489999996</v>
      </c>
      <c r="P14062">
        <v>3.4915241030000002</v>
      </c>
      <c r="Q14062">
        <v>5.6132844720000001</v>
      </c>
    </row>
    <row r="14063" spans="1:17">
      <c r="A14063" t="s">
        <v>26261</v>
      </c>
      <c r="B14063" s="16" t="s">
        <v>4068</v>
      </c>
      <c r="C14063">
        <v>2.6700926639999998</v>
      </c>
      <c r="D14063">
        <v>0.93656530199999999</v>
      </c>
      <c r="E14063">
        <v>1.0415733810000001</v>
      </c>
      <c r="F14063">
        <v>0.72690336799999999</v>
      </c>
      <c r="G14063">
        <v>0.69161254000000005</v>
      </c>
      <c r="H14063">
        <v>0.85455245899999999</v>
      </c>
      <c r="I14063">
        <v>0.324487368</v>
      </c>
      <c r="J14063">
        <v>1.241125085</v>
      </c>
      <c r="K14063">
        <v>1.5141085460000001</v>
      </c>
      <c r="L14063">
        <v>0.56237283400000004</v>
      </c>
      <c r="M14063">
        <v>2.135569593</v>
      </c>
      <c r="N14063">
        <v>1.782882335</v>
      </c>
      <c r="O14063">
        <v>0.98568984900000001</v>
      </c>
      <c r="P14063">
        <v>0.233682475</v>
      </c>
      <c r="Q14063">
        <v>0.45887693200000002</v>
      </c>
    </row>
    <row r="14064" spans="1:17">
      <c r="A14064" t="s">
        <v>26262</v>
      </c>
      <c r="B14064" s="16" t="s">
        <v>26263</v>
      </c>
      <c r="C14064">
        <v>10.64366835</v>
      </c>
      <c r="D14064">
        <v>8.2527512230000006</v>
      </c>
      <c r="E14064">
        <v>3.3970715710000001</v>
      </c>
      <c r="F14064">
        <v>1.303929753</v>
      </c>
      <c r="G14064">
        <v>4.0435170749999996</v>
      </c>
      <c r="H14064">
        <v>11.44571706</v>
      </c>
      <c r="I14064">
        <v>13.96968298</v>
      </c>
      <c r="J14064">
        <v>3.6431150560000001</v>
      </c>
      <c r="K14064">
        <v>7.7255957689999999</v>
      </c>
      <c r="L14064">
        <v>4.7076983630000004</v>
      </c>
      <c r="M14064">
        <v>4.0862032629999998</v>
      </c>
      <c r="N14064">
        <v>3.4113707359999998</v>
      </c>
      <c r="O14064">
        <v>4.7150524750000002</v>
      </c>
      <c r="P14064">
        <v>1.437198846</v>
      </c>
      <c r="Q14064">
        <v>3.658400286</v>
      </c>
    </row>
    <row r="14065" spans="1:17">
      <c r="A14065" t="s">
        <v>26264</v>
      </c>
      <c r="B14065" s="16" t="s">
        <v>3167</v>
      </c>
      <c r="C14065">
        <v>4.6104022809999998</v>
      </c>
      <c r="D14065">
        <v>2.6294547970000002</v>
      </c>
      <c r="E14065">
        <v>7.0755917320000004</v>
      </c>
      <c r="F14065">
        <v>2.9375414019999999</v>
      </c>
      <c r="G14065">
        <v>5.9116900680000004</v>
      </c>
      <c r="H14065">
        <v>10.134139640000001</v>
      </c>
      <c r="I14065">
        <v>4.7207131410000001</v>
      </c>
      <c r="J14065">
        <v>3.6684344979999999</v>
      </c>
      <c r="K14065">
        <v>1.557505798</v>
      </c>
      <c r="L14065">
        <v>3.8428365059999998</v>
      </c>
      <c r="M14065">
        <v>3.2010209889999999</v>
      </c>
      <c r="N14065">
        <v>1.8984748739999999</v>
      </c>
      <c r="O14065">
        <v>4.128190837</v>
      </c>
      <c r="P14065">
        <v>2.104553728</v>
      </c>
      <c r="Q14065">
        <v>5.1923214700000004</v>
      </c>
    </row>
    <row r="14066" spans="1:17">
      <c r="A14066" t="s">
        <v>26265</v>
      </c>
      <c r="B14066" s="16" t="s">
        <v>7621</v>
      </c>
      <c r="C14066">
        <v>9.0939943569999997</v>
      </c>
      <c r="D14066">
        <v>2.725668094</v>
      </c>
      <c r="E14066">
        <v>3.3008505459999999</v>
      </c>
      <c r="F14066">
        <v>1.310685866</v>
      </c>
      <c r="G14066">
        <v>2.8636024130000002</v>
      </c>
      <c r="H14066">
        <v>3.698042558</v>
      </c>
      <c r="I14066">
        <v>3.120458835</v>
      </c>
      <c r="J14066">
        <v>4.9504697200000001</v>
      </c>
      <c r="K14066">
        <v>2.9121092860000002</v>
      </c>
      <c r="L14066">
        <v>9.8021876349999992</v>
      </c>
      <c r="M14066">
        <v>5.1342191259999996</v>
      </c>
      <c r="N14066">
        <v>11.935718619999999</v>
      </c>
      <c r="O14066">
        <v>7.7016595490000004</v>
      </c>
      <c r="P14066">
        <v>3.0498071069999999</v>
      </c>
      <c r="Q14066">
        <v>4.4128268730000002</v>
      </c>
    </row>
    <row r="14067" spans="1:17">
      <c r="A14067" t="s">
        <v>26266</v>
      </c>
      <c r="B14067" s="16" t="s">
        <v>7613</v>
      </c>
      <c r="C14067">
        <v>10.93271075</v>
      </c>
      <c r="D14067">
        <v>0.46876674000000002</v>
      </c>
      <c r="E14067">
        <v>0.33767645699999999</v>
      </c>
      <c r="F14067">
        <v>4.8005005000000003E-2</v>
      </c>
      <c r="G14067">
        <v>0.60899178099999995</v>
      </c>
      <c r="H14067">
        <v>1.0835520839999999</v>
      </c>
      <c r="I14067">
        <v>2.0572111190000002</v>
      </c>
      <c r="J14067">
        <v>2.056561898</v>
      </c>
      <c r="K14067">
        <v>0.79993893000000005</v>
      </c>
      <c r="L14067">
        <v>11.587473729999999</v>
      </c>
      <c r="M14067">
        <v>0.67696279500000001</v>
      </c>
      <c r="N14067">
        <v>0.47821488200000001</v>
      </c>
      <c r="O14067">
        <v>1.952861188</v>
      </c>
      <c r="P14067">
        <v>0.58202530299999999</v>
      </c>
      <c r="Q14067">
        <v>1.2121770380000001</v>
      </c>
    </row>
    <row r="14068" spans="1:17">
      <c r="A14068" t="s">
        <v>26267</v>
      </c>
      <c r="B14068" s="16" t="s">
        <v>7610</v>
      </c>
      <c r="C14068">
        <v>28.764381329999999</v>
      </c>
      <c r="D14068">
        <v>8.8135991730000001</v>
      </c>
      <c r="E14068">
        <v>5.7825502330000003</v>
      </c>
      <c r="F14068">
        <v>11.05971474</v>
      </c>
      <c r="G14068">
        <v>5.7734128509999998</v>
      </c>
      <c r="H14068">
        <v>45.407926150000002</v>
      </c>
      <c r="I14068">
        <v>24.242479159999998</v>
      </c>
      <c r="J14068">
        <v>10.41849008</v>
      </c>
      <c r="K14068">
        <v>46.433940380000003</v>
      </c>
      <c r="L14068">
        <v>12.746100159999999</v>
      </c>
      <c r="M14068">
        <v>11.473156879999999</v>
      </c>
      <c r="N14068">
        <v>8.3350291910000003</v>
      </c>
      <c r="O14068">
        <v>19.237670000000001</v>
      </c>
      <c r="P14068">
        <v>28.583638130000001</v>
      </c>
      <c r="Q14068">
        <v>26.96394892</v>
      </c>
    </row>
    <row r="14069" spans="1:17">
      <c r="A14069" t="s">
        <v>26268</v>
      </c>
      <c r="B14069" s="16" t="s">
        <v>2723</v>
      </c>
      <c r="C14069">
        <v>9.3303203270000008</v>
      </c>
      <c r="D14069">
        <v>3.1481670390000001</v>
      </c>
      <c r="E14069">
        <v>1.8630955840000001</v>
      </c>
      <c r="F14069">
        <v>1.660819652</v>
      </c>
      <c r="G14069">
        <v>1.809469738</v>
      </c>
      <c r="H14069">
        <v>3.1974578760000001</v>
      </c>
      <c r="I14069">
        <v>2.09332136</v>
      </c>
      <c r="J14069">
        <v>1.1464141459999999</v>
      </c>
      <c r="K14069">
        <v>6.5769605269999998</v>
      </c>
      <c r="L14069">
        <v>10.793179840000001</v>
      </c>
      <c r="M14069">
        <v>1.3776910550000001</v>
      </c>
      <c r="N14069">
        <v>0.90243849300000001</v>
      </c>
      <c r="O14069">
        <v>5.8819337279999999</v>
      </c>
      <c r="P14069">
        <v>0.45225722000000002</v>
      </c>
      <c r="Q14069">
        <v>1.77617432</v>
      </c>
    </row>
    <row r="14070" spans="1:17">
      <c r="A14070" t="e">
        <v>#N/A</v>
      </c>
      <c r="B14070" s="16" t="s">
        <v>26269</v>
      </c>
      <c r="C14070">
        <v>25.137568030000001</v>
      </c>
      <c r="D14070">
        <v>1.5910894280000001</v>
      </c>
      <c r="E14070">
        <v>1.146142408</v>
      </c>
      <c r="F14070">
        <v>1.955264712</v>
      </c>
      <c r="G14070">
        <v>1.8603375</v>
      </c>
      <c r="H14070">
        <v>5.5166934379999999</v>
      </c>
      <c r="I14070">
        <v>15.71083187</v>
      </c>
      <c r="J14070">
        <v>4.5524271880000002</v>
      </c>
      <c r="K14070">
        <v>6.5163720830000003</v>
      </c>
      <c r="L14070">
        <v>6.8071563910000004</v>
      </c>
      <c r="M14070">
        <v>6.8932472440000003</v>
      </c>
      <c r="N14070">
        <v>1.770718188</v>
      </c>
      <c r="O14070">
        <v>19.885221309999999</v>
      </c>
      <c r="P14070">
        <v>3.771431947</v>
      </c>
      <c r="Q14070">
        <v>2.468624889</v>
      </c>
    </row>
    <row r="14071" spans="1:17">
      <c r="A14071" t="e">
        <v>#N/A</v>
      </c>
      <c r="B14071" s="16" t="s">
        <v>26270</v>
      </c>
      <c r="C14071">
        <v>39.472956430000004</v>
      </c>
      <c r="D14071">
        <v>5.8720881719999998</v>
      </c>
      <c r="E14071">
        <v>4.2971051859999996</v>
      </c>
      <c r="F14071">
        <v>3.4362459849999998</v>
      </c>
      <c r="G14071">
        <v>6.7171674939999999</v>
      </c>
      <c r="H14071">
        <v>15.68862388</v>
      </c>
      <c r="I14071">
        <v>9.8729271349999994</v>
      </c>
      <c r="J14071">
        <v>7.3750838339999998</v>
      </c>
      <c r="K14071">
        <v>13.8466117</v>
      </c>
      <c r="L14071">
        <v>23.418711139999999</v>
      </c>
      <c r="M14071">
        <v>12.55494184</v>
      </c>
      <c r="N14071">
        <v>5.1912448680000001</v>
      </c>
      <c r="O14071">
        <v>19.570284489999999</v>
      </c>
      <c r="P14071">
        <v>4.9581163840000002</v>
      </c>
      <c r="Q14071">
        <v>9.1501683840000005</v>
      </c>
    </row>
    <row r="14072" spans="1:17">
      <c r="A14072" t="s">
        <v>26271</v>
      </c>
      <c r="B14072" s="16" t="s">
        <v>26272</v>
      </c>
      <c r="C14072">
        <v>0</v>
      </c>
      <c r="D14072">
        <v>0.15427932899999999</v>
      </c>
      <c r="E14072">
        <v>0</v>
      </c>
      <c r="F14072">
        <v>0</v>
      </c>
      <c r="G14072">
        <v>0</v>
      </c>
      <c r="H14072">
        <v>0</v>
      </c>
      <c r="I14072">
        <v>0</v>
      </c>
      <c r="J14072">
        <v>0</v>
      </c>
      <c r="K14072">
        <v>3.791143961</v>
      </c>
      <c r="L14072">
        <v>0</v>
      </c>
      <c r="M14072">
        <v>0</v>
      </c>
      <c r="N14072">
        <v>0.17169695800000001</v>
      </c>
      <c r="O14072">
        <v>0</v>
      </c>
      <c r="P14072">
        <v>0</v>
      </c>
      <c r="Q14072">
        <v>0</v>
      </c>
    </row>
    <row r="14073" spans="1:17">
      <c r="A14073" t="e">
        <v>#N/A</v>
      </c>
      <c r="B14073" s="16" t="s">
        <v>26273</v>
      </c>
      <c r="C14073">
        <v>396.00278409999999</v>
      </c>
      <c r="D14073">
        <v>0</v>
      </c>
      <c r="E14073">
        <v>0</v>
      </c>
      <c r="F14073">
        <v>0</v>
      </c>
      <c r="G14073">
        <v>0</v>
      </c>
      <c r="H14073">
        <v>0</v>
      </c>
      <c r="I14073">
        <v>4.1249901040000001</v>
      </c>
      <c r="J14073">
        <v>0</v>
      </c>
      <c r="K14073">
        <v>7.6991382489999998</v>
      </c>
      <c r="L14073">
        <v>19.659937979999999</v>
      </c>
      <c r="M14073">
        <v>86.873800880000005</v>
      </c>
      <c r="N14073">
        <v>1.743429723</v>
      </c>
      <c r="O14073">
        <v>162.8953746</v>
      </c>
      <c r="P14073">
        <v>0</v>
      </c>
      <c r="Q14073">
        <v>38.889296190000003</v>
      </c>
    </row>
    <row r="14074" spans="1:17">
      <c r="A14074" t="s">
        <v>26274</v>
      </c>
      <c r="B14074" s="16" t="s">
        <v>5570</v>
      </c>
      <c r="C14074">
        <v>2.6232489330000002</v>
      </c>
      <c r="D14074">
        <v>15.939770680000001</v>
      </c>
      <c r="E14074">
        <v>15.54884665</v>
      </c>
      <c r="F14074">
        <v>14.18099202</v>
      </c>
      <c r="G14074">
        <v>11.06580065</v>
      </c>
      <c r="H14074">
        <v>5.1812864870000004</v>
      </c>
      <c r="I14074">
        <v>18.034666349999998</v>
      </c>
      <c r="J14074">
        <v>17.245106440000001</v>
      </c>
      <c r="K14074">
        <v>24.650749659999999</v>
      </c>
      <c r="L14074">
        <v>9.4715424670000008</v>
      </c>
      <c r="M14074">
        <v>4.3160985470000002</v>
      </c>
      <c r="N14074">
        <v>21.52740193</v>
      </c>
      <c r="O14074">
        <v>3.7352457449999998</v>
      </c>
      <c r="P14074">
        <v>26.312998100000002</v>
      </c>
      <c r="Q14074">
        <v>18.033058400000002</v>
      </c>
    </row>
    <row r="14075" spans="1:17">
      <c r="A14075" t="s">
        <v>26275</v>
      </c>
      <c r="B14075" s="16" t="s">
        <v>9060</v>
      </c>
      <c r="C14075">
        <v>6.9857971189999999</v>
      </c>
      <c r="D14075">
        <v>3.2391376049999998</v>
      </c>
      <c r="E14075">
        <v>2.5061532469999999</v>
      </c>
      <c r="F14075">
        <v>2.2114028509999999</v>
      </c>
      <c r="G14075">
        <v>2.8614947380000002</v>
      </c>
      <c r="H14075">
        <v>4.7419257129999997</v>
      </c>
      <c r="I14075">
        <v>2.1322726190000001</v>
      </c>
      <c r="J14075">
        <v>2.2654682899999998</v>
      </c>
      <c r="K14075">
        <v>3.169105031</v>
      </c>
      <c r="L14075">
        <v>4.0034220319999996</v>
      </c>
      <c r="M14075">
        <v>1.2474011540000001</v>
      </c>
      <c r="N14075">
        <v>1.5420642760000001</v>
      </c>
      <c r="O14075">
        <v>2.5188990009999999</v>
      </c>
      <c r="P14075">
        <v>2.144930387</v>
      </c>
      <c r="Q14075">
        <v>3.2387348560000002</v>
      </c>
    </row>
    <row r="14076" spans="1:17">
      <c r="A14076" t="s">
        <v>26276</v>
      </c>
      <c r="B14076" s="16" t="s">
        <v>1488</v>
      </c>
      <c r="C14076">
        <v>9.3586275810000004</v>
      </c>
      <c r="D14076">
        <v>1.4115740349999999</v>
      </c>
      <c r="E14076">
        <v>1.376955079</v>
      </c>
      <c r="F14076">
        <v>1.13837133</v>
      </c>
      <c r="G14076">
        <v>1.9942865839999999</v>
      </c>
      <c r="H14076">
        <v>1.758878272</v>
      </c>
      <c r="I14076">
        <v>2.9038020979999999</v>
      </c>
      <c r="J14076">
        <v>0.63106211000000001</v>
      </c>
      <c r="K14076">
        <v>0.903306159</v>
      </c>
      <c r="L14076">
        <v>2.138860615</v>
      </c>
      <c r="M14076">
        <v>3.0577567330000002</v>
      </c>
      <c r="N14076">
        <v>0.58910103700000005</v>
      </c>
      <c r="O14076">
        <v>2.2052077630000002</v>
      </c>
      <c r="P14076">
        <v>0.41823980100000002</v>
      </c>
      <c r="Q14076">
        <v>3.8326770209999999</v>
      </c>
    </row>
    <row r="14077" spans="1:17">
      <c r="A14077" t="s">
        <v>26277</v>
      </c>
      <c r="B14077" s="16" t="s">
        <v>26278</v>
      </c>
      <c r="C14077">
        <v>5.2496737119999999</v>
      </c>
      <c r="D14077">
        <v>0.38765950100000002</v>
      </c>
      <c r="E14077">
        <v>0.37233439800000001</v>
      </c>
      <c r="F14077">
        <v>0</v>
      </c>
      <c r="G14077">
        <v>0</v>
      </c>
      <c r="H14077">
        <v>0</v>
      </c>
      <c r="I14077">
        <v>0</v>
      </c>
      <c r="J14077">
        <v>0</v>
      </c>
      <c r="K14077">
        <v>1.5876754019999999</v>
      </c>
      <c r="L14077">
        <v>0</v>
      </c>
      <c r="M14077">
        <v>3.3589975980000002</v>
      </c>
      <c r="N14077">
        <v>0.21571249100000001</v>
      </c>
      <c r="O14077">
        <v>3.8759329669999998</v>
      </c>
      <c r="P14077">
        <v>0.52507829800000005</v>
      </c>
      <c r="Q14077">
        <v>0</v>
      </c>
    </row>
    <row r="14078" spans="1:17">
      <c r="A14078" t="s">
        <v>26279</v>
      </c>
      <c r="B14078" s="16" t="s">
        <v>2495</v>
      </c>
      <c r="C14078">
        <v>9.2803220670000002</v>
      </c>
      <c r="D14078">
        <v>1.568977896</v>
      </c>
      <c r="E14078">
        <v>1.6108802230000001</v>
      </c>
      <c r="F14078">
        <v>1.030532037</v>
      </c>
      <c r="G14078">
        <v>1.0121292129999999</v>
      </c>
      <c r="H14078">
        <v>5.2524402339999998</v>
      </c>
      <c r="I14078">
        <v>1.4245974100000001</v>
      </c>
      <c r="J14078">
        <v>1.2693491539999999</v>
      </c>
      <c r="K14078">
        <v>1.551058405</v>
      </c>
      <c r="L14078">
        <v>2.9319212920000002</v>
      </c>
      <c r="M14078">
        <v>0.93757946000000003</v>
      </c>
      <c r="N14078">
        <v>0.69242306399999998</v>
      </c>
      <c r="O14078">
        <v>2.9751395569999999</v>
      </c>
      <c r="P14078">
        <v>1.2091394980000001</v>
      </c>
      <c r="Q14078">
        <v>5.7080563660000001</v>
      </c>
    </row>
    <row r="14079" spans="1:17">
      <c r="A14079" t="s">
        <v>26280</v>
      </c>
      <c r="B14079" s="16" t="s">
        <v>2474</v>
      </c>
      <c r="C14079">
        <v>2.2262767220000002</v>
      </c>
      <c r="D14079">
        <v>2.9591690169999998</v>
      </c>
      <c r="E14079">
        <v>3.4047020099999998</v>
      </c>
      <c r="F14079">
        <v>2.8031170310000002</v>
      </c>
      <c r="G14079">
        <v>2.931326946</v>
      </c>
      <c r="H14079">
        <v>2.244409477</v>
      </c>
      <c r="I14079">
        <v>8.9282130829999993</v>
      </c>
      <c r="J14079">
        <v>14.781583830000001</v>
      </c>
      <c r="K14079">
        <v>2.1461434339999998</v>
      </c>
      <c r="L14079">
        <v>4.7475787499999997</v>
      </c>
      <c r="M14079">
        <v>1.068360422</v>
      </c>
      <c r="N14079">
        <v>3.121726051</v>
      </c>
      <c r="O14079">
        <v>0.61638826199999996</v>
      </c>
      <c r="P14079">
        <v>3.1313631630000001</v>
      </c>
      <c r="Q14079">
        <v>3.0608287029999999</v>
      </c>
    </row>
    <row r="14080" spans="1:17">
      <c r="A14080" t="s">
        <v>26281</v>
      </c>
      <c r="B14080" s="16" t="s">
        <v>3166</v>
      </c>
      <c r="C14080">
        <v>7.2416346569999996</v>
      </c>
      <c r="D14080">
        <v>7.0855017519999999</v>
      </c>
      <c r="E14080">
        <v>8.5388446840000007</v>
      </c>
      <c r="F14080">
        <v>6.2977047759999998</v>
      </c>
      <c r="G14080">
        <v>5.9398501279999998</v>
      </c>
      <c r="H14080">
        <v>11.66553599</v>
      </c>
      <c r="I14080">
        <v>19.947833289999998</v>
      </c>
      <c r="J14080">
        <v>22.160097950000001</v>
      </c>
      <c r="K14080">
        <v>3.6501840699999999</v>
      </c>
      <c r="L14080">
        <v>6.3551143440000004</v>
      </c>
      <c r="M14080">
        <v>1.158387871</v>
      </c>
      <c r="N14080">
        <v>7.9846193989999996</v>
      </c>
      <c r="O14080">
        <v>2.6733176240000001</v>
      </c>
      <c r="P14080">
        <v>8.6917977919999991</v>
      </c>
      <c r="Q14080">
        <v>7.1906365479999996</v>
      </c>
    </row>
    <row r="14081" spans="1:17">
      <c r="A14081" t="s">
        <v>26282</v>
      </c>
      <c r="B14081" s="16" t="s">
        <v>4066</v>
      </c>
      <c r="C14081">
        <v>5.0706261770000003</v>
      </c>
      <c r="D14081">
        <v>31.577589979999999</v>
      </c>
      <c r="E14081">
        <v>30.029556549999999</v>
      </c>
      <c r="F14081">
        <v>37.11801973</v>
      </c>
      <c r="G14081">
        <v>25.78162133</v>
      </c>
      <c r="H14081">
        <v>8.0059790520000007</v>
      </c>
      <c r="I14081">
        <v>10.68107942</v>
      </c>
      <c r="J14081">
        <v>17.355740489999999</v>
      </c>
      <c r="K14081">
        <v>20.958181700000001</v>
      </c>
      <c r="L14081">
        <v>19.579474380000001</v>
      </c>
      <c r="M14081">
        <v>5.407390403</v>
      </c>
      <c r="N14081">
        <v>22.432921929999999</v>
      </c>
      <c r="O14081">
        <v>2.4958258670000002</v>
      </c>
      <c r="P14081">
        <v>50.125278039999998</v>
      </c>
      <c r="Q14081">
        <v>18.590463010000001</v>
      </c>
    </row>
    <row r="14082" spans="1:17">
      <c r="A14082" t="s">
        <v>26283</v>
      </c>
      <c r="B14082" s="16" t="s">
        <v>26284</v>
      </c>
      <c r="C14082">
        <v>3.1144368930000002</v>
      </c>
      <c r="D14082">
        <v>3.1737794400000001</v>
      </c>
      <c r="E14082">
        <v>10.00641675</v>
      </c>
      <c r="F14082">
        <v>2.7979749549999999</v>
      </c>
      <c r="G14082">
        <v>7.4217084279999996</v>
      </c>
      <c r="H14082">
        <v>12.918049119999999</v>
      </c>
      <c r="I14082">
        <v>4.5418443079999999</v>
      </c>
      <c r="J14082">
        <v>6.7119118789999996</v>
      </c>
      <c r="K14082">
        <v>1.6954361760000001</v>
      </c>
      <c r="L14082">
        <v>2.7550331290000001</v>
      </c>
      <c r="M14082">
        <v>2.3913225730000001</v>
      </c>
      <c r="N14082">
        <v>1.766044347</v>
      </c>
      <c r="O14082">
        <v>4.1390053399999998</v>
      </c>
      <c r="P14082">
        <v>3.083944029</v>
      </c>
      <c r="Q14082">
        <v>3.4255428320000001</v>
      </c>
    </row>
    <row r="14083" spans="1:17">
      <c r="A14083" t="s">
        <v>26283</v>
      </c>
      <c r="B14083" s="16" t="s">
        <v>2180</v>
      </c>
      <c r="C14083">
        <v>4.232739993</v>
      </c>
      <c r="D14083">
        <v>1.937900175</v>
      </c>
      <c r="E14083">
        <v>3.7075703350000002</v>
      </c>
      <c r="F14083">
        <v>2.323839124</v>
      </c>
      <c r="G14083">
        <v>2.777476896</v>
      </c>
      <c r="H14083">
        <v>7.857094558</v>
      </c>
      <c r="I14083">
        <v>2.6748313010000002</v>
      </c>
      <c r="J14083">
        <v>2.4325234440000001</v>
      </c>
      <c r="K14083">
        <v>3.328314405</v>
      </c>
      <c r="L14083">
        <v>4.1900330590000001</v>
      </c>
      <c r="M14083">
        <v>1.083325498</v>
      </c>
      <c r="N14083">
        <v>1.617512045</v>
      </c>
      <c r="O14083">
        <v>0.93753349500000005</v>
      </c>
      <c r="P14083">
        <v>1.397099345</v>
      </c>
      <c r="Q14083">
        <v>2.618749668</v>
      </c>
    </row>
    <row r="14084" spans="1:17">
      <c r="A14084" t="s">
        <v>26285</v>
      </c>
      <c r="B14084" s="16" t="s">
        <v>2443</v>
      </c>
      <c r="C14084">
        <v>4.5316270909999998</v>
      </c>
      <c r="D14084">
        <v>0.73972104500000002</v>
      </c>
      <c r="E14084">
        <v>0.41867460200000001</v>
      </c>
      <c r="F14084">
        <v>0.29218870600000002</v>
      </c>
      <c r="G14084">
        <v>0.700155898</v>
      </c>
      <c r="H14084">
        <v>0.50379852700000005</v>
      </c>
      <c r="I14084">
        <v>2.4347328250000002</v>
      </c>
      <c r="J14084">
        <v>1.224541128</v>
      </c>
      <c r="K14084">
        <v>2.4885654289999999</v>
      </c>
      <c r="L14084">
        <v>3.4661524020000001</v>
      </c>
      <c r="M14084">
        <v>1.8312987190000001</v>
      </c>
      <c r="N14084">
        <v>0.63212542900000002</v>
      </c>
      <c r="O14084">
        <v>3.9621145549999999</v>
      </c>
      <c r="P14084">
        <v>0.67988769500000001</v>
      </c>
      <c r="Q14084">
        <v>2.2954005610000001</v>
      </c>
    </row>
    <row r="14085" spans="1:17">
      <c r="A14085" t="s">
        <v>26286</v>
      </c>
      <c r="B14085" s="16" t="s">
        <v>6296</v>
      </c>
      <c r="C14085">
        <v>5.2224380500000001</v>
      </c>
      <c r="D14085">
        <v>0.88995760800000001</v>
      </c>
      <c r="E14085">
        <v>0.38464895999999998</v>
      </c>
      <c r="F14085">
        <v>2.460723464</v>
      </c>
      <c r="G14085">
        <v>0.69370561799999997</v>
      </c>
      <c r="H14085">
        <v>0.92570974500000003</v>
      </c>
      <c r="I14085">
        <v>4.6867591839999996</v>
      </c>
      <c r="J14085">
        <v>0.40741566299999998</v>
      </c>
      <c r="K14085">
        <v>1.4579431700000001</v>
      </c>
      <c r="L14085">
        <v>3.5536711379999999</v>
      </c>
      <c r="M14085">
        <v>1.5422634879999999</v>
      </c>
      <c r="N14085">
        <v>0.346650813</v>
      </c>
      <c r="O14085">
        <v>4.0041253030000004</v>
      </c>
      <c r="P14085">
        <v>0.84380286699999996</v>
      </c>
      <c r="Q14085">
        <v>4.1423909849999996</v>
      </c>
    </row>
    <row r="14086" spans="1:17">
      <c r="A14086" t="s">
        <v>26287</v>
      </c>
      <c r="B14086" s="16" t="s">
        <v>6290</v>
      </c>
      <c r="C14086">
        <v>7.3745416429999997</v>
      </c>
      <c r="D14086">
        <v>11.358159649999999</v>
      </c>
      <c r="E14086">
        <v>5.118331532</v>
      </c>
      <c r="F14086">
        <v>5.4015018980000002</v>
      </c>
      <c r="G14086">
        <v>3.7596956850000001</v>
      </c>
      <c r="H14086">
        <v>1.078945145</v>
      </c>
      <c r="I14086">
        <v>1.0242322370000001</v>
      </c>
      <c r="J14086">
        <v>5.9208651220000004</v>
      </c>
      <c r="K14086">
        <v>5.4164572379999996</v>
      </c>
      <c r="L14086">
        <v>6.2128808329999998</v>
      </c>
      <c r="M14086">
        <v>4.0445073120000004</v>
      </c>
      <c r="N14086">
        <v>5.8007583499999997</v>
      </c>
      <c r="O14086">
        <v>3.889116413</v>
      </c>
      <c r="P14086">
        <v>12.69742911</v>
      </c>
      <c r="Q14086">
        <v>6.5179254069999999</v>
      </c>
    </row>
    <row r="14087" spans="1:17">
      <c r="A14087" t="e">
        <v>#N/A</v>
      </c>
      <c r="B14087" s="16" t="s">
        <v>26288</v>
      </c>
      <c r="C14087">
        <v>3.9519074829999998</v>
      </c>
      <c r="D14087">
        <v>1.3132197430000001</v>
      </c>
      <c r="E14087">
        <v>1.366413796</v>
      </c>
      <c r="F14087">
        <v>1.4793121170000001</v>
      </c>
      <c r="G14087">
        <v>2.3884715910000001</v>
      </c>
      <c r="H14087">
        <v>0</v>
      </c>
      <c r="I14087">
        <v>4.3223580520000002</v>
      </c>
      <c r="J14087">
        <v>5.385586709</v>
      </c>
      <c r="K14087">
        <v>1.344586345</v>
      </c>
      <c r="L14087">
        <v>1.248521507</v>
      </c>
      <c r="M14087">
        <v>0</v>
      </c>
      <c r="N14087">
        <v>7.5509693059999998</v>
      </c>
      <c r="O14087">
        <v>3.2824886850000001</v>
      </c>
      <c r="P14087">
        <v>2.6681012059999998</v>
      </c>
      <c r="Q14087">
        <v>2.0375014029999998</v>
      </c>
    </row>
    <row r="14088" spans="1:17">
      <c r="A14088" t="s">
        <v>26289</v>
      </c>
      <c r="B14088" s="16" t="s">
        <v>26290</v>
      </c>
      <c r="C14088">
        <v>67.291481169999997</v>
      </c>
      <c r="D14088">
        <v>2.8852870049999999</v>
      </c>
      <c r="E14088">
        <v>2.2516201059999998</v>
      </c>
      <c r="F14088">
        <v>0.96028933800000005</v>
      </c>
      <c r="G14088">
        <v>1.7804807</v>
      </c>
      <c r="H14088">
        <v>2.7094141559999998</v>
      </c>
      <c r="I14088">
        <v>5.5397370390000003</v>
      </c>
      <c r="J14088">
        <v>4.7468475339999996</v>
      </c>
      <c r="K14088">
        <v>37.173719200000001</v>
      </c>
      <c r="L14088">
        <v>90.180659239999997</v>
      </c>
      <c r="M14088">
        <v>28.125535729999999</v>
      </c>
      <c r="N14088">
        <v>5.6861926040000004</v>
      </c>
      <c r="O14088">
        <v>69.114862500000001</v>
      </c>
      <c r="P14088">
        <v>3.6638183450000001</v>
      </c>
      <c r="Q14088">
        <v>23.50221724</v>
      </c>
    </row>
    <row r="14089" spans="1:17">
      <c r="A14089" t="s">
        <v>26291</v>
      </c>
      <c r="B14089" s="16" t="s">
        <v>5423</v>
      </c>
      <c r="C14089">
        <v>10.15713714</v>
      </c>
      <c r="D14089">
        <v>2.8538436659999999</v>
      </c>
      <c r="E14089">
        <v>1.7922082850000001</v>
      </c>
      <c r="F14089">
        <v>0.64070986699999999</v>
      </c>
      <c r="G14089">
        <v>1.66838906</v>
      </c>
      <c r="H14089">
        <v>1.712590794</v>
      </c>
      <c r="I14089">
        <v>4.3353225330000003</v>
      </c>
      <c r="J14089">
        <v>4.0513051789999999</v>
      </c>
      <c r="K14089">
        <v>4.8325524819999996</v>
      </c>
      <c r="L14089">
        <v>8.2962643870000008</v>
      </c>
      <c r="M14089">
        <v>7.1330842810000004</v>
      </c>
      <c r="N14089">
        <v>2.77902907</v>
      </c>
      <c r="O14089">
        <v>9.0539190010000006</v>
      </c>
      <c r="P14089">
        <v>3.2336255569999999</v>
      </c>
      <c r="Q14089">
        <v>3.7466232559999999</v>
      </c>
    </row>
    <row r="14090" spans="1:17">
      <c r="A14090" t="s">
        <v>26292</v>
      </c>
      <c r="B14090" s="16" t="s">
        <v>4604</v>
      </c>
      <c r="C14090">
        <v>46.480635659999997</v>
      </c>
      <c r="D14090">
        <v>1.3209989049999999</v>
      </c>
      <c r="E14090">
        <v>1.1549121019999999</v>
      </c>
      <c r="F14090">
        <v>0.91573856399999998</v>
      </c>
      <c r="G14090">
        <v>0.87127987299999998</v>
      </c>
      <c r="H14090">
        <v>2.0552287200000001</v>
      </c>
      <c r="I14090">
        <v>738.03877</v>
      </c>
      <c r="J14090">
        <v>1.2986468520000001</v>
      </c>
      <c r="K14090">
        <v>461.80957169999999</v>
      </c>
      <c r="L14090">
        <v>12.849001230000001</v>
      </c>
      <c r="M14090">
        <v>2050.0456049999998</v>
      </c>
      <c r="N14090">
        <v>23.277142789999999</v>
      </c>
      <c r="O14090">
        <v>595.70262760000003</v>
      </c>
      <c r="P14090">
        <v>1.491059068</v>
      </c>
      <c r="Q14090">
        <v>2.2072303240000002</v>
      </c>
    </row>
    <row r="14091" spans="1:17">
      <c r="A14091" t="s">
        <v>26293</v>
      </c>
      <c r="B14091" s="16" t="s">
        <v>26294</v>
      </c>
      <c r="C14091">
        <v>26.64350529</v>
      </c>
      <c r="D14091">
        <v>93.455118299999995</v>
      </c>
      <c r="E14091">
        <v>313.50075900000002</v>
      </c>
      <c r="F14091">
        <v>123.91227309999999</v>
      </c>
      <c r="G14091">
        <v>376.19491549999998</v>
      </c>
      <c r="H14091">
        <v>134.72892440000001</v>
      </c>
      <c r="I14091">
        <v>71.233700080000006</v>
      </c>
      <c r="J14091">
        <v>96.937328600000001</v>
      </c>
      <c r="K14091">
        <v>115.63057019999999</v>
      </c>
      <c r="L14091">
        <v>70.145428760000001</v>
      </c>
      <c r="M14091">
        <v>25.571723649999999</v>
      </c>
      <c r="N14091">
        <v>81.781476310000002</v>
      </c>
      <c r="O14091">
        <v>16.720691469999998</v>
      </c>
      <c r="P14091">
        <v>91.806270440000006</v>
      </c>
      <c r="Q14091">
        <v>172.16667770000001</v>
      </c>
    </row>
    <row r="14092" spans="1:17">
      <c r="A14092" t="s">
        <v>26295</v>
      </c>
      <c r="B14092" s="16" t="s">
        <v>26296</v>
      </c>
      <c r="C14092">
        <v>12.672497549999999</v>
      </c>
      <c r="D14092">
        <v>7.0184563000000004</v>
      </c>
      <c r="E14092">
        <v>6.7489306129999997</v>
      </c>
      <c r="F14092">
        <v>7.3666539159999997</v>
      </c>
      <c r="G14092">
        <v>4.6984155569999997</v>
      </c>
      <c r="H14092">
        <v>4.1512122329999999</v>
      </c>
      <c r="I14092">
        <v>18.480551330000001</v>
      </c>
      <c r="J14092">
        <v>24.447109210000001</v>
      </c>
      <c r="K14092">
        <v>10.381792259999999</v>
      </c>
      <c r="L14092">
        <v>10.31517652</v>
      </c>
      <c r="M14092">
        <v>7.4407253640000004</v>
      </c>
      <c r="N14092">
        <v>8.9686556599999996</v>
      </c>
      <c r="O14092">
        <v>25.34468369</v>
      </c>
      <c r="P14092">
        <v>9.6853251050000004</v>
      </c>
      <c r="Q14092">
        <v>9.8900955600000007</v>
      </c>
    </row>
    <row r="14093" spans="1:17">
      <c r="A14093" t="s">
        <v>26297</v>
      </c>
      <c r="B14093" s="16" t="s">
        <v>242</v>
      </c>
      <c r="C14093">
        <v>7.4054916459999998</v>
      </c>
      <c r="D14093">
        <v>0.66320686799999995</v>
      </c>
      <c r="E14093">
        <v>0.70404016700000005</v>
      </c>
      <c r="F14093">
        <v>0.36460725999999999</v>
      </c>
      <c r="G14093">
        <v>0.84345710100000004</v>
      </c>
      <c r="H14093">
        <v>1.815394159</v>
      </c>
      <c r="I14093">
        <v>4.365785024</v>
      </c>
      <c r="J14093">
        <v>2.1772100270000001</v>
      </c>
      <c r="K14093">
        <v>4.6461161129999997</v>
      </c>
      <c r="L14093">
        <v>3.1858496139999999</v>
      </c>
      <c r="M14093">
        <v>7.2588181589999996</v>
      </c>
      <c r="N14093">
        <v>1.55385419</v>
      </c>
      <c r="O14093">
        <v>7.1544310170000003</v>
      </c>
      <c r="P14093">
        <v>1.205616633</v>
      </c>
      <c r="Q14093">
        <v>1.408086306</v>
      </c>
    </row>
    <row r="14094" spans="1:17">
      <c r="A14094" t="s">
        <v>26298</v>
      </c>
      <c r="B14094" s="16" t="s">
        <v>8058</v>
      </c>
      <c r="C14094">
        <v>14.44239157</v>
      </c>
      <c r="D14094">
        <v>14.70028276</v>
      </c>
      <c r="E14094">
        <v>2.5954311780000001</v>
      </c>
      <c r="F14094">
        <v>1.434569218</v>
      </c>
      <c r="G14094">
        <v>3.0331589669999999</v>
      </c>
      <c r="H14094">
        <v>6.2962262070000001</v>
      </c>
      <c r="I14094">
        <v>10.53081122</v>
      </c>
      <c r="J14094">
        <v>5.2699292990000002</v>
      </c>
      <c r="K14094">
        <v>8.6766910890000002</v>
      </c>
      <c r="L14094">
        <v>16.27798267</v>
      </c>
      <c r="M14094">
        <v>10.489724069999999</v>
      </c>
      <c r="N14094">
        <v>3.8012700229999998</v>
      </c>
      <c r="O14094">
        <v>10.15875436</v>
      </c>
      <c r="P14094">
        <v>4.6850086290000004</v>
      </c>
      <c r="Q14094">
        <v>4.8299182600000004</v>
      </c>
    </row>
    <row r="14095" spans="1:17">
      <c r="A14095" t="s">
        <v>26299</v>
      </c>
      <c r="B14095" s="16" t="s">
        <v>1009</v>
      </c>
      <c r="C14095">
        <v>30.891780740000002</v>
      </c>
      <c r="D14095">
        <v>56.099213630000001</v>
      </c>
      <c r="E14095">
        <v>58.768000749999999</v>
      </c>
      <c r="F14095">
        <v>59.865548250000003</v>
      </c>
      <c r="G14095">
        <v>53.976032420000003</v>
      </c>
      <c r="H14095">
        <v>36.68519689</v>
      </c>
      <c r="I14095">
        <v>116.1818079</v>
      </c>
      <c r="J14095">
        <v>122.01938699999999</v>
      </c>
      <c r="K14095">
        <v>82.609126410000002</v>
      </c>
      <c r="L14095">
        <v>60.612278359999998</v>
      </c>
      <c r="M14095">
        <v>11.70359399</v>
      </c>
      <c r="N14095">
        <v>58.12347595</v>
      </c>
      <c r="O14095">
        <v>23.40819359</v>
      </c>
      <c r="P14095">
        <v>81.473960109999993</v>
      </c>
      <c r="Q14095">
        <v>39.957220759999998</v>
      </c>
    </row>
    <row r="14096" spans="1:17">
      <c r="A14096" t="s">
        <v>26300</v>
      </c>
      <c r="B14096" s="16" t="s">
        <v>1484</v>
      </c>
      <c r="C14096">
        <v>6.7001735279999997</v>
      </c>
      <c r="D14096">
        <v>0.80962515199999996</v>
      </c>
      <c r="E14096">
        <v>4.1040989220000004</v>
      </c>
      <c r="F14096">
        <v>0.74620168799999997</v>
      </c>
      <c r="G14096">
        <v>9.3260773720000003</v>
      </c>
      <c r="H14096">
        <v>14.73762683</v>
      </c>
      <c r="I14096">
        <v>7.6983591130000004</v>
      </c>
      <c r="J14096">
        <v>10.73311926</v>
      </c>
      <c r="K14096">
        <v>4.5132444310000004</v>
      </c>
      <c r="L14096">
        <v>6.9276370350000001</v>
      </c>
      <c r="M14096">
        <v>4.6768344129999999</v>
      </c>
      <c r="N14096">
        <v>0.47554317099999999</v>
      </c>
      <c r="O14096">
        <v>5.3965792339999998</v>
      </c>
      <c r="P14096">
        <v>0.97477662300000001</v>
      </c>
      <c r="Q14096">
        <v>1.8144514300000001</v>
      </c>
    </row>
    <row r="14097" spans="1:17">
      <c r="A14097" t="e">
        <v>#N/A</v>
      </c>
      <c r="B14097" s="16" t="s">
        <v>26301</v>
      </c>
      <c r="C14097">
        <v>5.4482101849999998</v>
      </c>
      <c r="D14097">
        <v>0.241392196</v>
      </c>
      <c r="E14097">
        <v>0.11592469399999999</v>
      </c>
      <c r="F14097">
        <v>0.29664306299999998</v>
      </c>
      <c r="G14097">
        <v>11.47780788</v>
      </c>
      <c r="H14097">
        <v>0.83696536300000002</v>
      </c>
      <c r="I14097">
        <v>1.58904632</v>
      </c>
      <c r="J14097">
        <v>3.0389553519999999</v>
      </c>
      <c r="K14097">
        <v>0</v>
      </c>
      <c r="L14097">
        <v>8.9504826770000001</v>
      </c>
      <c r="M14097">
        <v>0</v>
      </c>
      <c r="N14097">
        <v>0</v>
      </c>
      <c r="O14097">
        <v>0</v>
      </c>
      <c r="P14097">
        <v>3.7600593660000001</v>
      </c>
      <c r="Q14097">
        <v>0</v>
      </c>
    </row>
    <row r="14098" spans="1:17">
      <c r="A14098" t="s">
        <v>26302</v>
      </c>
      <c r="B14098" s="16" t="s">
        <v>4067</v>
      </c>
      <c r="C14098">
        <v>0.35570571200000001</v>
      </c>
      <c r="D14098">
        <v>2.8368261119999998</v>
      </c>
      <c r="E14098">
        <v>1.89213863</v>
      </c>
      <c r="F14098">
        <v>1.8399024100000001</v>
      </c>
      <c r="G14098">
        <v>3.9311180019999998</v>
      </c>
      <c r="H14098">
        <v>8.7430800400000006</v>
      </c>
      <c r="I14098">
        <v>0.51873260600000004</v>
      </c>
      <c r="J14098">
        <v>2.6604839340000002</v>
      </c>
      <c r="K14098">
        <v>1.936389637</v>
      </c>
      <c r="L14098">
        <v>2.921819927</v>
      </c>
      <c r="M14098">
        <v>0.682793655</v>
      </c>
      <c r="N14098">
        <v>0.48233387300000002</v>
      </c>
      <c r="O14098">
        <v>0.39393633900000002</v>
      </c>
      <c r="P14098">
        <v>3.7356991719999999</v>
      </c>
      <c r="Q14098">
        <v>1.7116649740000001</v>
      </c>
    </row>
    <row r="14099" spans="1:17">
      <c r="A14099" t="s">
        <v>26303</v>
      </c>
      <c r="B14099" s="16" t="s">
        <v>26304</v>
      </c>
      <c r="C14099">
        <v>222.7887844</v>
      </c>
      <c r="D14099">
        <v>1.203784765</v>
      </c>
      <c r="E14099">
        <v>1.7342944339999999</v>
      </c>
      <c r="F14099">
        <v>2.9586242349999998</v>
      </c>
      <c r="G14099">
        <v>0.93832812499999996</v>
      </c>
      <c r="H14099">
        <v>2.0869070569999999</v>
      </c>
      <c r="I14099">
        <v>55.470261659999998</v>
      </c>
      <c r="J14099">
        <v>4.821978798</v>
      </c>
      <c r="K14099">
        <v>39.441199449999999</v>
      </c>
      <c r="L14099">
        <v>78.968985320000002</v>
      </c>
      <c r="M14099">
        <v>31.291714460000001</v>
      </c>
      <c r="N14099">
        <v>8.707972668</v>
      </c>
      <c r="O14099">
        <v>96.286334760000003</v>
      </c>
      <c r="P14099">
        <v>1.6305062930000001</v>
      </c>
      <c r="Q14099">
        <v>63.50212707</v>
      </c>
    </row>
    <row r="14100" spans="1:17">
      <c r="A14100" t="s">
        <v>26305</v>
      </c>
      <c r="B14100" s="16" t="s">
        <v>26306</v>
      </c>
      <c r="C14100">
        <v>13.26064369</v>
      </c>
      <c r="D14100">
        <v>1.259004249</v>
      </c>
      <c r="E14100">
        <v>0.70538580900000003</v>
      </c>
      <c r="F14100">
        <v>0.64465436300000001</v>
      </c>
      <c r="G14100">
        <v>0.49068535000000002</v>
      </c>
      <c r="H14100">
        <v>0</v>
      </c>
      <c r="I14100">
        <v>232.05907629999999</v>
      </c>
      <c r="J14100">
        <v>3.482189145</v>
      </c>
      <c r="K14100">
        <v>76.055478070000007</v>
      </c>
      <c r="L14100">
        <v>19.151632660000001</v>
      </c>
      <c r="M14100">
        <v>585.45170970000004</v>
      </c>
      <c r="N14100">
        <v>3.386092407</v>
      </c>
      <c r="O14100">
        <v>380.78374480000002</v>
      </c>
      <c r="P14100">
        <v>0.56843338600000004</v>
      </c>
      <c r="Q14100">
        <v>175.15346539999999</v>
      </c>
    </row>
    <row r="14101" spans="1:17">
      <c r="A14101" t="s">
        <v>26307</v>
      </c>
      <c r="B14101" s="16" t="s">
        <v>26308</v>
      </c>
      <c r="C14101">
        <v>71.228600380000003</v>
      </c>
      <c r="D14101">
        <v>16.28312163</v>
      </c>
      <c r="E14101">
        <v>12.73725233</v>
      </c>
      <c r="F14101">
        <v>12.58365317</v>
      </c>
      <c r="G14101">
        <v>18.449769150000002</v>
      </c>
      <c r="H14101">
        <v>25.900622630000001</v>
      </c>
      <c r="I14101">
        <v>32.046253399999998</v>
      </c>
      <c r="J14101">
        <v>19.788440380000001</v>
      </c>
      <c r="K14101">
        <v>49.156760970000001</v>
      </c>
      <c r="L14101">
        <v>88.097510229999997</v>
      </c>
      <c r="M14101">
        <v>21.818076139999999</v>
      </c>
      <c r="N14101">
        <v>12.70368461</v>
      </c>
      <c r="O14101">
        <v>190.49677149999999</v>
      </c>
      <c r="P14101">
        <v>12.16447447</v>
      </c>
      <c r="Q14101">
        <v>273.99471469999997</v>
      </c>
    </row>
    <row r="14102" spans="1:17">
      <c r="A14102" t="e">
        <v>#N/A</v>
      </c>
      <c r="B14102" s="16" t="s">
        <v>26309</v>
      </c>
      <c r="C14102">
        <v>1.0782619630000001</v>
      </c>
      <c r="D14102">
        <v>0</v>
      </c>
      <c r="E14102">
        <v>0</v>
      </c>
      <c r="F14102">
        <v>0</v>
      </c>
      <c r="G14102">
        <v>0</v>
      </c>
      <c r="H14102">
        <v>0</v>
      </c>
      <c r="I14102">
        <v>0</v>
      </c>
      <c r="J14102">
        <v>0.68345838999999997</v>
      </c>
      <c r="K14102">
        <v>0.48915325700000001</v>
      </c>
      <c r="L14102">
        <v>0</v>
      </c>
      <c r="M14102">
        <v>0</v>
      </c>
      <c r="N14102">
        <v>0</v>
      </c>
      <c r="O14102">
        <v>0</v>
      </c>
      <c r="P14102">
        <v>0</v>
      </c>
      <c r="Q14102">
        <v>0</v>
      </c>
    </row>
    <row r="14103" spans="1:17">
      <c r="A14103" t="s">
        <v>26310</v>
      </c>
      <c r="B14103" s="16" t="s">
        <v>26311</v>
      </c>
      <c r="C14103">
        <v>18.592949730000001</v>
      </c>
      <c r="D14103">
        <v>41.911488869999999</v>
      </c>
      <c r="E14103">
        <v>5.2102621359999999</v>
      </c>
      <c r="F14103">
        <v>1.0958376139999999</v>
      </c>
      <c r="G14103">
        <v>8.622427579</v>
      </c>
      <c r="H14103">
        <v>15.864174419999999</v>
      </c>
      <c r="I14103">
        <v>24.179391979999998</v>
      </c>
      <c r="J14103">
        <v>16.402049680000001</v>
      </c>
      <c r="K14103">
        <v>83.08601247</v>
      </c>
      <c r="L14103">
        <v>181.0054848</v>
      </c>
      <c r="M14103">
        <v>16.373261899999999</v>
      </c>
      <c r="N14103">
        <v>5.859930694</v>
      </c>
      <c r="O14103">
        <v>12.5245975</v>
      </c>
      <c r="P14103">
        <v>23.135858840000001</v>
      </c>
      <c r="Q14103">
        <v>15.0873141</v>
      </c>
    </row>
    <row r="14104" spans="1:17">
      <c r="A14104" t="s">
        <v>26312</v>
      </c>
      <c r="B14104" s="16" t="s">
        <v>8908</v>
      </c>
      <c r="C14104">
        <v>19.197844979999999</v>
      </c>
      <c r="D14104">
        <v>21.387038969999999</v>
      </c>
      <c r="E14104">
        <v>16.22196215</v>
      </c>
      <c r="F14104">
        <v>18.968235580000002</v>
      </c>
      <c r="G14104">
        <v>18.918981280000001</v>
      </c>
      <c r="H14104">
        <v>22.966571070000001</v>
      </c>
      <c r="I14104">
        <v>12.711096939999999</v>
      </c>
      <c r="J14104">
        <v>14.02884622</v>
      </c>
      <c r="K14104">
        <v>20.37127941</v>
      </c>
      <c r="L14104">
        <v>22.308607640000002</v>
      </c>
      <c r="M14104">
        <v>7.8361653819999999</v>
      </c>
      <c r="N14104">
        <v>6.2836132329999996</v>
      </c>
      <c r="O14104">
        <v>6.7204929079999998</v>
      </c>
      <c r="P14104">
        <v>9.4354171250000007</v>
      </c>
      <c r="Q14104">
        <v>8.267222276</v>
      </c>
    </row>
    <row r="14105" spans="1:17">
      <c r="A14105" t="s">
        <v>26313</v>
      </c>
      <c r="B14105" s="16" t="s">
        <v>220</v>
      </c>
      <c r="C14105">
        <v>18.318844179999999</v>
      </c>
      <c r="D14105">
        <v>4.8462446090000002</v>
      </c>
      <c r="E14105">
        <v>3.2733998299999998</v>
      </c>
      <c r="F14105">
        <v>3.6555955770000002</v>
      </c>
      <c r="G14105">
        <v>2.764067345</v>
      </c>
      <c r="H14105">
        <v>3.5518762659999998</v>
      </c>
      <c r="I14105">
        <v>5.1873260569999999</v>
      </c>
      <c r="J14105">
        <v>3.2692387319999998</v>
      </c>
      <c r="K14105">
        <v>6.7773637300000003</v>
      </c>
      <c r="L14105">
        <v>9.7768589850000005</v>
      </c>
      <c r="M14105">
        <v>13.997269920000001</v>
      </c>
      <c r="N14105">
        <v>1.6662442900000001</v>
      </c>
      <c r="O14105">
        <v>25.9997984</v>
      </c>
      <c r="P14105">
        <v>4.4828390059999998</v>
      </c>
      <c r="Q14105">
        <v>8.80284844</v>
      </c>
    </row>
    <row r="14106" spans="1:17">
      <c r="A14106" t="s">
        <v>26314</v>
      </c>
      <c r="B14106" s="16" t="s">
        <v>5653</v>
      </c>
      <c r="C14106">
        <v>6.0088857830000002</v>
      </c>
      <c r="D14106">
        <v>30.979942309999998</v>
      </c>
      <c r="E14106">
        <v>15.923698099999999</v>
      </c>
      <c r="F14106">
        <v>16.432887780000001</v>
      </c>
      <c r="G14106">
        <v>13.30042882</v>
      </c>
      <c r="H14106">
        <v>13.8464627</v>
      </c>
      <c r="I14106">
        <v>43.814379019999997</v>
      </c>
      <c r="J14106">
        <v>25.483957490000002</v>
      </c>
      <c r="K14106">
        <v>36.923953590000004</v>
      </c>
      <c r="L14106">
        <v>9.6644812949999999</v>
      </c>
      <c r="M14106">
        <v>56.623102359999997</v>
      </c>
      <c r="N14106">
        <v>9.8988065370000005</v>
      </c>
      <c r="O14106">
        <v>7.8646576340000003</v>
      </c>
      <c r="P14106">
        <v>14.506329790000001</v>
      </c>
      <c r="Q14106">
        <v>12.016586759999999</v>
      </c>
    </row>
    <row r="14107" spans="1:17">
      <c r="A14107" t="s">
        <v>26315</v>
      </c>
      <c r="B14107" s="16" t="s">
        <v>26316</v>
      </c>
      <c r="C14107">
        <v>3.6917251229999999</v>
      </c>
      <c r="D14107">
        <v>2.2545879430000002</v>
      </c>
      <c r="E14107">
        <v>0.75366455399999999</v>
      </c>
      <c r="F14107">
        <v>0.57042332399999995</v>
      </c>
      <c r="G14107">
        <v>0.75809839300000004</v>
      </c>
      <c r="H14107">
        <v>2.5674150120000001</v>
      </c>
      <c r="I14107">
        <v>1.746069742</v>
      </c>
      <c r="J14107">
        <v>1.821410829</v>
      </c>
      <c r="K14107">
        <v>2.896865096</v>
      </c>
      <c r="L14107">
        <v>3.4674449680000001</v>
      </c>
      <c r="M14107">
        <v>1.72372817</v>
      </c>
      <c r="N14107">
        <v>1.0823670009999999</v>
      </c>
      <c r="O14107">
        <v>2.98350385</v>
      </c>
      <c r="P14107">
        <v>0.53890616300000005</v>
      </c>
      <c r="Q14107">
        <v>1.097431697</v>
      </c>
    </row>
    <row r="14108" spans="1:17">
      <c r="A14108" t="s">
        <v>26315</v>
      </c>
      <c r="B14108" s="16" t="s">
        <v>26317</v>
      </c>
      <c r="C14108">
        <v>6.8157084079999999</v>
      </c>
      <c r="D14108">
        <v>6.0608967930000004</v>
      </c>
      <c r="E14108">
        <v>3.5846922600000002</v>
      </c>
      <c r="F14108">
        <v>5.9585124059999997</v>
      </c>
      <c r="G14108">
        <v>3.3153387959999998</v>
      </c>
      <c r="H14108">
        <v>24.517034559999999</v>
      </c>
      <c r="I14108">
        <v>12.739334850000001</v>
      </c>
      <c r="J14108">
        <v>7.2894920230000002</v>
      </c>
      <c r="K14108">
        <v>23.429099300000001</v>
      </c>
      <c r="L14108">
        <v>7.0967216210000004</v>
      </c>
      <c r="M14108">
        <v>2.3954915460000001</v>
      </c>
      <c r="N14108">
        <v>4.6387712639999998</v>
      </c>
      <c r="O14108">
        <v>3.614654362</v>
      </c>
      <c r="P14108">
        <v>15.007328490000001</v>
      </c>
      <c r="Q14108">
        <v>11.81232992</v>
      </c>
    </row>
    <row r="14109" spans="1:17">
      <c r="A14109" t="s">
        <v>26318</v>
      </c>
      <c r="B14109" s="16" t="s">
        <v>5710</v>
      </c>
      <c r="C14109">
        <v>3.233579781</v>
      </c>
      <c r="D14109">
        <v>4.144574392</v>
      </c>
      <c r="E14109">
        <v>5.7007978100000001</v>
      </c>
      <c r="F14109">
        <v>4.9045650070000004</v>
      </c>
      <c r="G14109">
        <v>3.2306196520000001</v>
      </c>
      <c r="H14109">
        <v>4.25785064</v>
      </c>
      <c r="I14109">
        <v>6.0629049180000001</v>
      </c>
      <c r="J14109">
        <v>6.0902717190000004</v>
      </c>
      <c r="K14109">
        <v>5.1341941679999996</v>
      </c>
      <c r="L14109">
        <v>3.940384152</v>
      </c>
      <c r="M14109">
        <v>2.2167881239999998</v>
      </c>
      <c r="N14109">
        <v>5.3812303989999997</v>
      </c>
      <c r="O14109">
        <v>3.3253250400000001</v>
      </c>
      <c r="P14109">
        <v>7.4850087529999998</v>
      </c>
      <c r="Q14109">
        <v>6.1922721620000001</v>
      </c>
    </row>
    <row r="14110" spans="1:17">
      <c r="A14110" t="s">
        <v>26319</v>
      </c>
      <c r="B14110" s="16" t="s">
        <v>3168</v>
      </c>
      <c r="C14110">
        <v>9.9000696030000004</v>
      </c>
      <c r="D14110">
        <v>1.9321020310000001</v>
      </c>
      <c r="E14110">
        <v>1.604948273</v>
      </c>
      <c r="F14110">
        <v>1.989303281</v>
      </c>
      <c r="G14110">
        <v>1.485686198</v>
      </c>
      <c r="H14110">
        <v>1.8105586339999999</v>
      </c>
      <c r="I14110">
        <v>1.3749967009999999</v>
      </c>
      <c r="J14110">
        <v>2.4353666559999998</v>
      </c>
      <c r="K14110">
        <v>3.047575557</v>
      </c>
      <c r="L14110">
        <v>2.3085533229999999</v>
      </c>
      <c r="M14110">
        <v>3.1672739910000001</v>
      </c>
      <c r="N14110">
        <v>1.728901142</v>
      </c>
      <c r="O14110">
        <v>5.2210055950000003</v>
      </c>
      <c r="P14110">
        <v>1.644466107</v>
      </c>
      <c r="Q14110">
        <v>3.2407746820000001</v>
      </c>
    </row>
    <row r="14111" spans="1:17">
      <c r="A14111" t="e">
        <v>#N/A</v>
      </c>
      <c r="B14111" s="16" t="s">
        <v>26320</v>
      </c>
      <c r="C14111">
        <v>0</v>
      </c>
      <c r="D14111">
        <v>27.298731920000002</v>
      </c>
      <c r="E14111">
        <v>24.802275229999999</v>
      </c>
      <c r="F14111">
        <v>19.49351613</v>
      </c>
      <c r="G14111">
        <v>13.80250403</v>
      </c>
      <c r="H14111">
        <v>7.674432404</v>
      </c>
      <c r="I14111">
        <v>4.856843187</v>
      </c>
      <c r="J14111">
        <v>56.997122650000001</v>
      </c>
      <c r="K14111">
        <v>30.217047969999999</v>
      </c>
      <c r="L14111">
        <v>27.35671722</v>
      </c>
      <c r="M14111">
        <v>0</v>
      </c>
      <c r="N14111">
        <v>35.717813450000001</v>
      </c>
      <c r="O14111">
        <v>18.441939120000001</v>
      </c>
      <c r="P14111">
        <v>10.992768229999999</v>
      </c>
      <c r="Q14111">
        <v>36.631208020000003</v>
      </c>
    </row>
    <row r="14112" spans="1:17">
      <c r="A14112" t="s">
        <v>26321</v>
      </c>
      <c r="B14112" s="16" t="s">
        <v>2299</v>
      </c>
      <c r="C14112">
        <v>1.4926783079999999</v>
      </c>
      <c r="D14112">
        <v>3.5272343949999998</v>
      </c>
      <c r="E14112">
        <v>1.7997657899999999</v>
      </c>
      <c r="F14112">
        <v>2.9800118800000002</v>
      </c>
      <c r="G14112">
        <v>1.6324648340000001</v>
      </c>
      <c r="H14112">
        <v>6.3059793969999998</v>
      </c>
      <c r="I14112">
        <v>1.451201338</v>
      </c>
      <c r="J14112">
        <v>1.1984401689999999</v>
      </c>
      <c r="K14112">
        <v>4.5143541540000003</v>
      </c>
      <c r="L14112">
        <v>5.0301878550000003</v>
      </c>
      <c r="M14112">
        <v>0.95508847399999997</v>
      </c>
      <c r="N14112">
        <v>1.7173833030000001</v>
      </c>
      <c r="O14112">
        <v>1.653108759</v>
      </c>
      <c r="P14112">
        <v>1.716942771</v>
      </c>
      <c r="Q14112">
        <v>4.7885374340000002</v>
      </c>
    </row>
    <row r="14113" spans="1:17">
      <c r="A14113" t="s">
        <v>26322</v>
      </c>
      <c r="B14113" s="16" t="s">
        <v>3169</v>
      </c>
      <c r="C14113">
        <v>4.1043926590000002</v>
      </c>
      <c r="D14113">
        <v>8.5310019990000008</v>
      </c>
      <c r="E14113">
        <v>6.9865213940000004</v>
      </c>
      <c r="F14113">
        <v>7.1972145230000004</v>
      </c>
      <c r="G14113">
        <v>5.8993163729999996</v>
      </c>
      <c r="H14113">
        <v>11.35872827</v>
      </c>
      <c r="I14113">
        <v>16.020058030000001</v>
      </c>
      <c r="J14113">
        <v>12.39574956</v>
      </c>
      <c r="K14113">
        <v>7.831170631</v>
      </c>
      <c r="L14113">
        <v>5.7969937500000004</v>
      </c>
      <c r="M14113">
        <v>4.8661771690000002</v>
      </c>
      <c r="N14113">
        <v>5.5804020650000004</v>
      </c>
      <c r="O14113">
        <v>4.6792175250000003</v>
      </c>
      <c r="P14113">
        <v>5.6145466610000003</v>
      </c>
      <c r="Q14113">
        <v>5.6429835219999998</v>
      </c>
    </row>
    <row r="14114" spans="1:17">
      <c r="A14114" t="s">
        <v>26323</v>
      </c>
      <c r="B14114" s="16" t="s">
        <v>5802</v>
      </c>
      <c r="C14114">
        <v>6.1386253200000001</v>
      </c>
      <c r="D14114">
        <v>30.097371979999998</v>
      </c>
      <c r="E14114">
        <v>11.776884709999999</v>
      </c>
      <c r="F14114">
        <v>18.695102890000001</v>
      </c>
      <c r="G14114">
        <v>8.9228536629999997</v>
      </c>
      <c r="H14114">
        <v>11.761947259999999</v>
      </c>
      <c r="I14114">
        <v>5.508970776</v>
      </c>
      <c r="J14114">
        <v>8.5858092629999998</v>
      </c>
      <c r="K14114">
        <v>7.6199083070000002</v>
      </c>
      <c r="L14114">
        <v>9.1640499710000007</v>
      </c>
      <c r="M14114">
        <v>2.4602654730000002</v>
      </c>
      <c r="N14114">
        <v>11.417328830000001</v>
      </c>
      <c r="O14114">
        <v>4.6318728499999997</v>
      </c>
      <c r="P14114">
        <v>4.7263908319999999</v>
      </c>
      <c r="Q14114">
        <v>15.4420108</v>
      </c>
    </row>
    <row r="14115" spans="1:17">
      <c r="A14115" t="s">
        <v>26324</v>
      </c>
      <c r="B14115" s="16" t="s">
        <v>26325</v>
      </c>
      <c r="C14115">
        <v>44.126024510000001</v>
      </c>
      <c r="D14115">
        <v>10.27669405</v>
      </c>
      <c r="E14115">
        <v>6.4398549469999997</v>
      </c>
      <c r="F14115">
        <v>4.4663067219999997</v>
      </c>
      <c r="G14115">
        <v>7.7174274829999998</v>
      </c>
      <c r="H14115">
        <v>22.595771750000001</v>
      </c>
      <c r="I14115">
        <v>147.67464570000001</v>
      </c>
      <c r="J14115">
        <v>13.26751896</v>
      </c>
      <c r="K14115">
        <v>60.566554230000001</v>
      </c>
      <c r="L14115">
        <v>125.46614959999999</v>
      </c>
      <c r="M14115">
        <v>22.804372730000001</v>
      </c>
      <c r="N14115">
        <v>8.8566229920000001</v>
      </c>
      <c r="O14115">
        <v>33.205595580000001</v>
      </c>
      <c r="P14115">
        <v>11.11871277</v>
      </c>
      <c r="Q14115">
        <v>19.833541060000002</v>
      </c>
    </row>
    <row r="14116" spans="1:17">
      <c r="A14116" t="s">
        <v>26326</v>
      </c>
      <c r="B14116" s="16" t="s">
        <v>26327</v>
      </c>
      <c r="C14116">
        <v>2.6758596030000001</v>
      </c>
      <c r="D14116">
        <v>1.1855849949999999</v>
      </c>
      <c r="E14116">
        <v>1.1387160000000001</v>
      </c>
      <c r="F14116">
        <v>0.84988557899999995</v>
      </c>
      <c r="G14116">
        <v>1.2321889850000001</v>
      </c>
      <c r="H14116">
        <v>1.027677773</v>
      </c>
      <c r="I14116">
        <v>0</v>
      </c>
      <c r="J14116">
        <v>0.90458596400000002</v>
      </c>
      <c r="K14116">
        <v>0.80926867099999999</v>
      </c>
      <c r="L14116">
        <v>2.254349849</v>
      </c>
      <c r="M14116">
        <v>0</v>
      </c>
      <c r="N14116">
        <v>0.76966962299999997</v>
      </c>
      <c r="O14116">
        <v>0.98781876899999999</v>
      </c>
      <c r="P14116">
        <v>1.0705700060000001</v>
      </c>
      <c r="Q14116">
        <v>0</v>
      </c>
    </row>
    <row r="14117" spans="1:17">
      <c r="A14117" t="s">
        <v>26328</v>
      </c>
      <c r="B14117" s="16" t="s">
        <v>2363</v>
      </c>
      <c r="C14117">
        <v>0.35848466299999998</v>
      </c>
      <c r="D14117">
        <v>4.2090668689999999</v>
      </c>
      <c r="E14117">
        <v>1.52553677</v>
      </c>
      <c r="F14117">
        <v>0.53676429299999995</v>
      </c>
      <c r="G14117">
        <v>2.2904328879999998</v>
      </c>
      <c r="H14117">
        <v>0.82606737699999999</v>
      </c>
      <c r="I14117">
        <v>1.568355613</v>
      </c>
      <c r="J14117">
        <v>1.6360285210000001</v>
      </c>
      <c r="K14117">
        <v>2.276770628</v>
      </c>
      <c r="L14117">
        <v>3.1711579250000002</v>
      </c>
      <c r="M14117">
        <v>0</v>
      </c>
      <c r="N14117">
        <v>0.97220421300000004</v>
      </c>
      <c r="O14117">
        <v>0.79402793400000005</v>
      </c>
      <c r="P14117">
        <v>3.2270437040000002</v>
      </c>
      <c r="Q14117">
        <v>2.7107729900000002</v>
      </c>
    </row>
    <row r="14118" spans="1:17">
      <c r="A14118" t="e">
        <v>#N/A</v>
      </c>
      <c r="B14118" s="16" t="s">
        <v>26329</v>
      </c>
      <c r="C14118">
        <v>0</v>
      </c>
      <c r="D14118">
        <v>0</v>
      </c>
      <c r="E14118">
        <v>0.33796506900000001</v>
      </c>
      <c r="F14118">
        <v>0</v>
      </c>
      <c r="G14118">
        <v>0.54856105799999999</v>
      </c>
      <c r="H14118">
        <v>0</v>
      </c>
      <c r="I14118">
        <v>0</v>
      </c>
      <c r="J14118">
        <v>0.402714713</v>
      </c>
      <c r="K14118">
        <v>0</v>
      </c>
      <c r="L14118">
        <v>0</v>
      </c>
      <c r="M14118">
        <v>0</v>
      </c>
      <c r="N14118">
        <v>0.39160113800000002</v>
      </c>
      <c r="O14118">
        <v>0</v>
      </c>
      <c r="P14118">
        <v>4.7660953170000004</v>
      </c>
      <c r="Q14118">
        <v>2.1837835550000002</v>
      </c>
    </row>
    <row r="14119" spans="1:17">
      <c r="A14119" t="s">
        <v>26330</v>
      </c>
      <c r="B14119" s="16" t="s">
        <v>8943</v>
      </c>
      <c r="C14119">
        <v>4.7729559559999997</v>
      </c>
      <c r="D14119">
        <v>6.5204456000000004</v>
      </c>
      <c r="E14119">
        <v>8.0036526830000003</v>
      </c>
      <c r="F14119">
        <v>6.5587993490000001</v>
      </c>
      <c r="G14119">
        <v>6.730967959</v>
      </c>
      <c r="H14119">
        <v>9.2090373060000008</v>
      </c>
      <c r="I14119">
        <v>6.4633169109999997</v>
      </c>
      <c r="J14119">
        <v>8.629442676</v>
      </c>
      <c r="K14119">
        <v>7.2175007249999998</v>
      </c>
      <c r="L14119">
        <v>5.457213984</v>
      </c>
      <c r="M14119">
        <v>1.96326662</v>
      </c>
      <c r="N14119">
        <v>4.1326096950000002</v>
      </c>
      <c r="O14119">
        <v>5.285944905</v>
      </c>
      <c r="P14119">
        <v>5.387759924</v>
      </c>
      <c r="Q14119">
        <v>9.3745248930000002</v>
      </c>
    </row>
    <row r="14120" spans="1:17">
      <c r="A14120" t="s">
        <v>26331</v>
      </c>
      <c r="B14120" s="16" t="s">
        <v>26332</v>
      </c>
      <c r="C14120">
        <v>18.26076978</v>
      </c>
      <c r="D14120">
        <v>0.93354736900000002</v>
      </c>
      <c r="E14120">
        <v>1.4944033670000001</v>
      </c>
      <c r="F14120">
        <v>0.57361082100000005</v>
      </c>
      <c r="G14120">
        <v>0.97024404799999997</v>
      </c>
      <c r="H14120">
        <v>3.2368354359999998</v>
      </c>
      <c r="I14120">
        <v>2.0484644730000001</v>
      </c>
      <c r="J14120">
        <v>2.1368535780000002</v>
      </c>
      <c r="K14120">
        <v>5.0978421059999999</v>
      </c>
      <c r="L14120">
        <v>14.200870480000001</v>
      </c>
      <c r="M14120">
        <v>2.6963382079999998</v>
      </c>
      <c r="N14120">
        <v>0.173156966</v>
      </c>
      <c r="O14120">
        <v>9.3338793899999999</v>
      </c>
      <c r="P14120">
        <v>1.0537285569999999</v>
      </c>
      <c r="Q14120">
        <v>4.8280928940000001</v>
      </c>
    </row>
    <row r="14121" spans="1:17">
      <c r="A14121" t="s">
        <v>26333</v>
      </c>
      <c r="B14121" s="16" t="s">
        <v>2107</v>
      </c>
      <c r="C14121">
        <v>9.0723710890000007</v>
      </c>
      <c r="D14121">
        <v>0.56275350999999996</v>
      </c>
      <c r="E14121">
        <v>1.11962066</v>
      </c>
      <c r="F14121">
        <v>0.88914717799999998</v>
      </c>
      <c r="G14121">
        <v>1.2533029440000001</v>
      </c>
      <c r="H14121">
        <v>2.0905747319999999</v>
      </c>
      <c r="I14121">
        <v>3.7045165959999999</v>
      </c>
      <c r="J14121">
        <v>3.4043194520000002</v>
      </c>
      <c r="K14121">
        <v>4.2803059159999997</v>
      </c>
      <c r="L14121">
        <v>3.668766186</v>
      </c>
      <c r="M14121">
        <v>8.3591223170000006</v>
      </c>
      <c r="N14121">
        <v>2.7735546310000001</v>
      </c>
      <c r="O14121">
        <v>13.262638819999999</v>
      </c>
      <c r="P14121">
        <v>0.92557738599999995</v>
      </c>
      <c r="Q14121">
        <v>0.24946560800000001</v>
      </c>
    </row>
    <row r="14122" spans="1:17">
      <c r="A14122" t="e">
        <v>#N/A</v>
      </c>
      <c r="B14122" s="16" t="s">
        <v>26334</v>
      </c>
      <c r="C14122">
        <v>0</v>
      </c>
      <c r="D14122">
        <v>0</v>
      </c>
      <c r="E14122">
        <v>0.49504742499999999</v>
      </c>
      <c r="F14122">
        <v>0.47504670799999998</v>
      </c>
      <c r="G14122">
        <v>0.60264454199999995</v>
      </c>
      <c r="H14122">
        <v>0.44677446900000001</v>
      </c>
      <c r="I14122">
        <v>1.6964748030000001</v>
      </c>
      <c r="J14122">
        <v>1.7696759209999999</v>
      </c>
      <c r="K14122">
        <v>1.055468718</v>
      </c>
      <c r="L14122">
        <v>2.2051351690000001</v>
      </c>
      <c r="M14122">
        <v>0</v>
      </c>
      <c r="N14122">
        <v>0.57361293400000002</v>
      </c>
      <c r="O14122">
        <v>2.576676564</v>
      </c>
      <c r="P14122">
        <v>0.17453306800000001</v>
      </c>
      <c r="Q14122">
        <v>0.79969538600000001</v>
      </c>
    </row>
    <row r="14123" spans="1:17">
      <c r="A14123" t="s">
        <v>26335</v>
      </c>
      <c r="B14123" s="16" t="s">
        <v>2000</v>
      </c>
      <c r="C14123">
        <v>6.1030689459999996</v>
      </c>
      <c r="D14123">
        <v>0.260918865</v>
      </c>
      <c r="E14123">
        <v>0.55816372599999997</v>
      </c>
      <c r="F14123">
        <v>0.29149007199999999</v>
      </c>
      <c r="G14123">
        <v>0.22187069000000001</v>
      </c>
      <c r="H14123">
        <v>0.32897057099999999</v>
      </c>
      <c r="I14123">
        <v>3.5913188410000001</v>
      </c>
      <c r="J14123">
        <v>0.922996645</v>
      </c>
      <c r="K14123">
        <v>2.137207852</v>
      </c>
      <c r="L14123">
        <v>2.3002317419999998</v>
      </c>
      <c r="M14123">
        <v>4.3160985470000002</v>
      </c>
      <c r="N14123">
        <v>0.46196141499999999</v>
      </c>
      <c r="O14123">
        <v>3.6759561299999999</v>
      </c>
      <c r="P14123">
        <v>0.626499955</v>
      </c>
      <c r="Q14123">
        <v>1.6192950399999999</v>
      </c>
    </row>
    <row r="14124" spans="1:17">
      <c r="A14124" t="s">
        <v>26336</v>
      </c>
      <c r="B14124" s="16" t="s">
        <v>26337</v>
      </c>
      <c r="C14124">
        <v>14.8551918</v>
      </c>
      <c r="D14124">
        <v>1.3163689510000001</v>
      </c>
      <c r="E14124">
        <v>1.2643297550000001</v>
      </c>
      <c r="F14124">
        <v>0.40441626200000003</v>
      </c>
      <c r="G14124">
        <v>2.0521708630000002</v>
      </c>
      <c r="H14124">
        <v>0</v>
      </c>
      <c r="I14124">
        <v>12.99817026</v>
      </c>
      <c r="J14124">
        <v>4.1430362540000001</v>
      </c>
      <c r="K14124">
        <v>1.347810773</v>
      </c>
      <c r="L14124">
        <v>11.263640069999999</v>
      </c>
      <c r="M14124">
        <v>5.7030462809999998</v>
      </c>
      <c r="N14124">
        <v>2.1974740100000001</v>
      </c>
      <c r="O14124">
        <v>36.193963969999999</v>
      </c>
      <c r="P14124">
        <v>2.6744995299999998</v>
      </c>
      <c r="Q14124">
        <v>49.017299950000002</v>
      </c>
    </row>
    <row r="14125" spans="1:17">
      <c r="A14125" t="s">
        <v>26338</v>
      </c>
      <c r="B14125" s="16" t="s">
        <v>8258</v>
      </c>
      <c r="C14125">
        <v>34.121388590000002</v>
      </c>
      <c r="D14125">
        <v>18.702754779999999</v>
      </c>
      <c r="E14125">
        <v>15.231458099999999</v>
      </c>
      <c r="F14125">
        <v>17.141875679999998</v>
      </c>
      <c r="G14125">
        <v>30.25029206</v>
      </c>
      <c r="H14125">
        <v>43.90681799</v>
      </c>
      <c r="I14125">
        <v>489.9040632</v>
      </c>
      <c r="J14125">
        <v>23.545432609999999</v>
      </c>
      <c r="K14125">
        <v>333.99876039999998</v>
      </c>
      <c r="L14125">
        <v>17.114528629999999</v>
      </c>
      <c r="M14125">
        <v>1217.4449320000001</v>
      </c>
      <c r="N14125">
        <v>39.893948950000002</v>
      </c>
      <c r="O14125">
        <v>468.26816719999999</v>
      </c>
      <c r="P14125">
        <v>41.21819911</v>
      </c>
      <c r="Q14125">
        <v>39.657806979999997</v>
      </c>
    </row>
    <row r="14126" spans="1:17">
      <c r="A14126" t="s">
        <v>26339</v>
      </c>
      <c r="B14126" s="16" t="s">
        <v>6231</v>
      </c>
      <c r="C14126">
        <v>10.51648642</v>
      </c>
      <c r="D14126">
        <v>4.435492934</v>
      </c>
      <c r="E14126">
        <v>3.3995115180000002</v>
      </c>
      <c r="F14126">
        <v>4.2119102110000002</v>
      </c>
      <c r="G14126">
        <v>2.7589236349999999</v>
      </c>
      <c r="H14126">
        <v>2.4854838209999999</v>
      </c>
      <c r="I14126">
        <v>6.7834068409999997</v>
      </c>
      <c r="J14126">
        <v>6.7428090249999997</v>
      </c>
      <c r="K14126">
        <v>3.8533395160000001</v>
      </c>
      <c r="L14126">
        <v>7.9227922079999997</v>
      </c>
      <c r="M14126">
        <v>6.2113491329999997</v>
      </c>
      <c r="N14126">
        <v>3.7146493820000002</v>
      </c>
      <c r="O14126">
        <v>3.3596480660000001</v>
      </c>
      <c r="P14126">
        <v>4.3389672839999998</v>
      </c>
      <c r="Q14126">
        <v>2.7805275429999998</v>
      </c>
    </row>
    <row r="14127" spans="1:17">
      <c r="A14127" t="s">
        <v>26340</v>
      </c>
      <c r="B14127" s="16" t="s">
        <v>9434</v>
      </c>
      <c r="C14127">
        <v>10.816831949999999</v>
      </c>
      <c r="D14127">
        <v>6.1173593750000004</v>
      </c>
      <c r="E14127">
        <v>5.6135594959999997</v>
      </c>
      <c r="F14127">
        <v>7.1943207280000001</v>
      </c>
      <c r="G14127">
        <v>4.9809717850000004</v>
      </c>
      <c r="H14127">
        <v>5.0323968309999998</v>
      </c>
      <c r="I14127">
        <v>6.5406039849999997</v>
      </c>
      <c r="J14127">
        <v>5.7302804739999997</v>
      </c>
      <c r="K14127">
        <v>8.3380005869999998</v>
      </c>
      <c r="L14127">
        <v>7.7793311960000002</v>
      </c>
      <c r="M14127">
        <v>5.2330550310000001</v>
      </c>
      <c r="N14127">
        <v>4.0002356419999998</v>
      </c>
      <c r="O14127">
        <v>9.3497803770000001</v>
      </c>
      <c r="P14127">
        <v>5.6602456520000004</v>
      </c>
      <c r="Q14127">
        <v>9.0680961090000007</v>
      </c>
    </row>
    <row r="14128" spans="1:17">
      <c r="A14128" t="s">
        <v>26341</v>
      </c>
      <c r="B14128" s="16" t="s">
        <v>3538</v>
      </c>
      <c r="C14128">
        <v>20.899263319999999</v>
      </c>
      <c r="D14128">
        <v>2.8970635420000002</v>
      </c>
      <c r="E14128">
        <v>2.5484906660000002</v>
      </c>
      <c r="F14128">
        <v>2.4122550359999999</v>
      </c>
      <c r="G14128">
        <v>2.2582078459999999</v>
      </c>
      <c r="H14128">
        <v>2.816305469</v>
      </c>
      <c r="I14128">
        <v>4.9905177700000003</v>
      </c>
      <c r="J14128">
        <v>4.3846920039999997</v>
      </c>
      <c r="K14128">
        <v>7.8730657089999996</v>
      </c>
      <c r="L14128">
        <v>8.2630028000000006</v>
      </c>
      <c r="M14128">
        <v>6.8034861080000004</v>
      </c>
      <c r="N14128">
        <v>3.5254532730000001</v>
      </c>
      <c r="O14128">
        <v>10.828294530000001</v>
      </c>
      <c r="P14128">
        <v>2.9155131760000002</v>
      </c>
      <c r="Q14128">
        <v>4.956975398</v>
      </c>
    </row>
    <row r="14129" spans="1:17">
      <c r="A14129" t="s">
        <v>26342</v>
      </c>
      <c r="B14129" s="16" t="s">
        <v>26343</v>
      </c>
      <c r="C14129">
        <v>30.384267349999998</v>
      </c>
      <c r="D14129">
        <v>1.274533978</v>
      </c>
      <c r="E14129">
        <v>1.7405863159999999</v>
      </c>
      <c r="F14129">
        <v>0.61181824600000001</v>
      </c>
      <c r="G14129">
        <v>1.7385827170000001</v>
      </c>
      <c r="H14129">
        <v>1.450023362</v>
      </c>
      <c r="I14129">
        <v>1.3109459189999999</v>
      </c>
      <c r="J14129">
        <v>1.8689328860000001</v>
      </c>
      <c r="K14129">
        <v>2.3652700150000001</v>
      </c>
      <c r="L14129">
        <v>5.112035165</v>
      </c>
      <c r="M14129">
        <v>6.2120251609999997</v>
      </c>
      <c r="N14129">
        <v>2.1054741190000001</v>
      </c>
      <c r="O14129">
        <v>11.15026776</v>
      </c>
      <c r="P14129">
        <v>0.75527152600000003</v>
      </c>
      <c r="Q14129">
        <v>3.9549584630000001</v>
      </c>
    </row>
    <row r="14130" spans="1:17">
      <c r="A14130" t="e">
        <v>#N/A</v>
      </c>
      <c r="B14130" s="16" t="s">
        <v>26344</v>
      </c>
      <c r="C14130">
        <v>12.751199489999999</v>
      </c>
      <c r="D14130">
        <v>4.3739111770000001</v>
      </c>
      <c r="E14130">
        <v>8.9708855500000002</v>
      </c>
      <c r="F14130">
        <v>2.4635556379999999</v>
      </c>
      <c r="G14130">
        <v>2.2018934890000001</v>
      </c>
      <c r="H14130">
        <v>1.421757398</v>
      </c>
      <c r="I14130">
        <v>4.7987932689999999</v>
      </c>
      <c r="J14130">
        <v>4.6408458430000001</v>
      </c>
      <c r="K14130">
        <v>3.7319860039999999</v>
      </c>
      <c r="L14130">
        <v>8.5767458510000001</v>
      </c>
      <c r="M14130">
        <v>8.685216896</v>
      </c>
      <c r="N14130">
        <v>1.1155171850000001</v>
      </c>
      <c r="O14130">
        <v>14.121676089999999</v>
      </c>
      <c r="P14130">
        <v>1.2959601810000001</v>
      </c>
      <c r="Q14130">
        <v>9.8966286619999995</v>
      </c>
    </row>
    <row r="14131" spans="1:17">
      <c r="A14131" t="s">
        <v>26345</v>
      </c>
      <c r="B14131" s="16" t="s">
        <v>4466</v>
      </c>
      <c r="C14131">
        <v>7.9712937129999997</v>
      </c>
      <c r="D14131">
        <v>1.1546324539999999</v>
      </c>
      <c r="E14131">
        <v>0.63929843799999997</v>
      </c>
      <c r="F14131">
        <v>0.65102911900000004</v>
      </c>
      <c r="G14131">
        <v>0.78354229799999997</v>
      </c>
      <c r="H14131">
        <v>1.295214774</v>
      </c>
      <c r="I14131">
        <v>3.3085666730000001</v>
      </c>
      <c r="J14131">
        <v>2.324205031</v>
      </c>
      <c r="K14131">
        <v>2.6147729110000002</v>
      </c>
      <c r="L14131">
        <v>6.5864839120000003</v>
      </c>
      <c r="M14131">
        <v>1.7655310310000001</v>
      </c>
      <c r="N14131">
        <v>0.57446462399999998</v>
      </c>
      <c r="O14131">
        <v>3.5312137620000001</v>
      </c>
      <c r="P14131">
        <v>1.195946709</v>
      </c>
      <c r="Q14131">
        <v>1.6860689659999999</v>
      </c>
    </row>
    <row r="14132" spans="1:17">
      <c r="A14132" t="s">
        <v>26346</v>
      </c>
      <c r="B14132" s="16" t="s">
        <v>5662</v>
      </c>
      <c r="C14132">
        <v>44.171223650000002</v>
      </c>
      <c r="D14132">
        <v>1.9452913599999999</v>
      </c>
      <c r="E14132">
        <v>3.623543009</v>
      </c>
      <c r="F14132">
        <v>2.644079777</v>
      </c>
      <c r="G14132">
        <v>2.9866887480000002</v>
      </c>
      <c r="H14132">
        <v>5.0075012120000002</v>
      </c>
      <c r="I14132">
        <v>8.5370284890000008</v>
      </c>
      <c r="J14132">
        <v>6.409183895</v>
      </c>
      <c r="K14132">
        <v>9.5362822769999998</v>
      </c>
      <c r="L14132">
        <v>23.202227650000001</v>
      </c>
      <c r="M14132">
        <v>16.344813049999999</v>
      </c>
      <c r="N14132">
        <v>3.87059372</v>
      </c>
      <c r="O14132">
        <v>20.03897302</v>
      </c>
      <c r="P14132">
        <v>2.7546311210000001</v>
      </c>
      <c r="Q14132">
        <v>7.8655606149999997</v>
      </c>
    </row>
    <row r="14133" spans="1:17">
      <c r="A14133" t="s">
        <v>26347</v>
      </c>
      <c r="B14133" s="16" t="s">
        <v>26348</v>
      </c>
      <c r="C14133">
        <v>165.70756900000001</v>
      </c>
      <c r="D14133">
        <v>0.28679511600000002</v>
      </c>
      <c r="E14133">
        <v>0.27545742299999998</v>
      </c>
      <c r="F14133">
        <v>0</v>
      </c>
      <c r="G14133">
        <v>0.447103056</v>
      </c>
      <c r="H14133">
        <v>0</v>
      </c>
      <c r="I14133">
        <v>9.4396325270000006</v>
      </c>
      <c r="J14133">
        <v>1.8052728499999999</v>
      </c>
      <c r="K14133">
        <v>7.634777637</v>
      </c>
      <c r="L14133">
        <v>27.811892879999998</v>
      </c>
      <c r="M14133">
        <v>37.275396540000003</v>
      </c>
      <c r="N14133">
        <v>1.276693364</v>
      </c>
      <c r="O14133">
        <v>86.023841399999995</v>
      </c>
      <c r="P14133">
        <v>0.19422959000000001</v>
      </c>
      <c r="Q14133">
        <v>12.45920398</v>
      </c>
    </row>
    <row r="14134" spans="1:17">
      <c r="A14134" t="s">
        <v>26347</v>
      </c>
      <c r="B14134" s="16" t="s">
        <v>9215</v>
      </c>
      <c r="C14134">
        <v>10.353116959999999</v>
      </c>
      <c r="D14134">
        <v>1.5927514300000001</v>
      </c>
      <c r="E14134">
        <v>2.4170621589999999</v>
      </c>
      <c r="F14134">
        <v>1.839868692</v>
      </c>
      <c r="G14134">
        <v>2.0360936189999999</v>
      </c>
      <c r="H14134">
        <v>0.33134735999999998</v>
      </c>
      <c r="I14134">
        <v>1.6775725770000001</v>
      </c>
      <c r="J14134">
        <v>1.093723802</v>
      </c>
      <c r="K14134">
        <v>2.3483443959999999</v>
      </c>
      <c r="L14134">
        <v>3.634275696</v>
      </c>
      <c r="M14134">
        <v>2.7601790839999998</v>
      </c>
      <c r="N14134">
        <v>1.5953110420000001</v>
      </c>
      <c r="O14134">
        <v>2.229471191</v>
      </c>
      <c r="P14134">
        <v>0.99238335600000005</v>
      </c>
      <c r="Q14134">
        <v>5.5354959199999998</v>
      </c>
    </row>
    <row r="14135" spans="1:17">
      <c r="A14135" t="s">
        <v>26349</v>
      </c>
      <c r="B14135" s="16" t="s">
        <v>4898</v>
      </c>
      <c r="C14135">
        <v>6.9974280039999996</v>
      </c>
      <c r="D14135">
        <v>3.1422255350000001</v>
      </c>
      <c r="E14135">
        <v>2.8570455699999999</v>
      </c>
      <c r="F14135">
        <v>3.432383481</v>
      </c>
      <c r="G14135">
        <v>2.3513348340000002</v>
      </c>
      <c r="H14135">
        <v>0.65369153999999996</v>
      </c>
      <c r="I14135">
        <v>3.125698501</v>
      </c>
      <c r="J14135">
        <v>6.4092559839999996</v>
      </c>
      <c r="K14135">
        <v>8.9797815580000009</v>
      </c>
      <c r="L14135">
        <v>9.0020859200000007</v>
      </c>
      <c r="M14135">
        <v>3.3882241070000001</v>
      </c>
      <c r="N14135">
        <v>2.8597463639999998</v>
      </c>
      <c r="O14135">
        <v>6.0041165850000002</v>
      </c>
      <c r="P14135">
        <v>2.752272719</v>
      </c>
      <c r="Q14135">
        <v>2.4267965629999999</v>
      </c>
    </row>
    <row r="14136" spans="1:17">
      <c r="A14136" t="e">
        <v>#N/A</v>
      </c>
      <c r="B14136" s="16" t="s">
        <v>26350</v>
      </c>
      <c r="C14136">
        <v>24.220469359999999</v>
      </c>
      <c r="D14136">
        <v>0.203758668</v>
      </c>
      <c r="E14136">
        <v>0.195703604</v>
      </c>
      <c r="F14136">
        <v>0.16693054299999999</v>
      </c>
      <c r="G14136">
        <v>0.158826141</v>
      </c>
      <c r="H14136">
        <v>0.117746798</v>
      </c>
      <c r="I14136">
        <v>0.44710360399999999</v>
      </c>
      <c r="J14136">
        <v>0.233197829</v>
      </c>
      <c r="K14136">
        <v>1.2517529890000001</v>
      </c>
      <c r="L14136">
        <v>1.16232069</v>
      </c>
      <c r="M14136">
        <v>0</v>
      </c>
      <c r="N14136">
        <v>0.264556077</v>
      </c>
      <c r="O14136">
        <v>1.0186193539999999</v>
      </c>
      <c r="P14136">
        <v>0.137993851</v>
      </c>
      <c r="Q14136">
        <v>1.475310345</v>
      </c>
    </row>
    <row r="14137" spans="1:17">
      <c r="A14137" t="s">
        <v>26351</v>
      </c>
      <c r="B14137" s="16" t="s">
        <v>4879</v>
      </c>
      <c r="C14137">
        <v>11.98147337</v>
      </c>
      <c r="D14137">
        <v>1.198715011</v>
      </c>
      <c r="E14137">
        <v>1.912025122</v>
      </c>
      <c r="F14137">
        <v>1.499387013</v>
      </c>
      <c r="G14137">
        <v>1.1679704319999999</v>
      </c>
      <c r="H14137">
        <v>0.74218500899999995</v>
      </c>
      <c r="I14137">
        <v>3.1000159599999999</v>
      </c>
      <c r="J14137">
        <v>2.8418052729999999</v>
      </c>
      <c r="K14137">
        <v>4.2080456130000004</v>
      </c>
      <c r="L14137">
        <v>7.3263732800000003</v>
      </c>
      <c r="M14137">
        <v>5.5642730440000001</v>
      </c>
      <c r="N14137">
        <v>1.40551274</v>
      </c>
      <c r="O14137">
        <v>10.05892571</v>
      </c>
      <c r="P14137">
        <v>0.98578106200000004</v>
      </c>
      <c r="Q14137">
        <v>3.453995516</v>
      </c>
    </row>
    <row r="14138" spans="1:17">
      <c r="A14138" t="s">
        <v>26352</v>
      </c>
      <c r="B14138" s="16" t="s">
        <v>6180</v>
      </c>
      <c r="C14138">
        <v>0.43516789500000003</v>
      </c>
      <c r="D14138">
        <v>0.61056030900000002</v>
      </c>
      <c r="E14138">
        <v>0.66358438200000003</v>
      </c>
      <c r="F14138">
        <v>0.57260342600000003</v>
      </c>
      <c r="G14138">
        <v>0.350678302</v>
      </c>
      <c r="H14138">
        <v>0.77993294999999996</v>
      </c>
      <c r="I14138">
        <v>1.9038415870000001</v>
      </c>
      <c r="J14138">
        <v>1.2136607779999999</v>
      </c>
      <c r="K14138">
        <v>0.59224140400000003</v>
      </c>
      <c r="L14138">
        <v>1.1915113930000001</v>
      </c>
      <c r="M14138">
        <v>0</v>
      </c>
      <c r="N14138">
        <v>1.376862448</v>
      </c>
      <c r="O14138">
        <v>0.16064632600000001</v>
      </c>
      <c r="P14138">
        <v>0.783467723</v>
      </c>
      <c r="Q14138">
        <v>0.89744529699999998</v>
      </c>
    </row>
    <row r="14139" spans="1:17">
      <c r="A14139" t="s">
        <v>26353</v>
      </c>
      <c r="B14139" s="16" t="s">
        <v>2022</v>
      </c>
      <c r="C14139">
        <v>1.4675704759999999</v>
      </c>
      <c r="D14139">
        <v>0.39013919899999999</v>
      </c>
      <c r="E14139">
        <v>0.59330044100000001</v>
      </c>
      <c r="F14139">
        <v>0.95887182000000004</v>
      </c>
      <c r="G14139">
        <v>0.70958146799999999</v>
      </c>
      <c r="H14139">
        <v>0</v>
      </c>
      <c r="I14139">
        <v>0.42803735300000001</v>
      </c>
      <c r="J14139">
        <v>0.93022232900000001</v>
      </c>
      <c r="K14139">
        <v>1.198373331</v>
      </c>
      <c r="L14139">
        <v>0.74183651699999997</v>
      </c>
      <c r="M14139">
        <v>0</v>
      </c>
      <c r="N14139">
        <v>0.83218720800000001</v>
      </c>
      <c r="O14139">
        <v>0</v>
      </c>
      <c r="P14139">
        <v>1.9376023609999999</v>
      </c>
      <c r="Q14139">
        <v>1.2106262779999999</v>
      </c>
    </row>
    <row r="14140" spans="1:17">
      <c r="A14140" t="s">
        <v>26354</v>
      </c>
      <c r="B14140" s="16" t="s">
        <v>8479</v>
      </c>
      <c r="C14140">
        <v>61.388076380000001</v>
      </c>
      <c r="D14140">
        <v>636.70453640000005</v>
      </c>
      <c r="E14140">
        <v>587.90393900000004</v>
      </c>
      <c r="F14140">
        <v>714.3718159</v>
      </c>
      <c r="G14140">
        <v>571.08171300000004</v>
      </c>
      <c r="H14140">
        <v>1915.6904340000001</v>
      </c>
      <c r="I14140">
        <v>489.9373382</v>
      </c>
      <c r="J14140">
        <v>469.05379859999999</v>
      </c>
      <c r="K14140">
        <v>1157.9989459999999</v>
      </c>
      <c r="L14140">
        <v>731.34003189999999</v>
      </c>
      <c r="M14140">
        <v>102.83979669999999</v>
      </c>
      <c r="N14140">
        <v>261.9705773</v>
      </c>
      <c r="O14140">
        <v>152.04132730000001</v>
      </c>
      <c r="P14140">
        <v>749.53933600000005</v>
      </c>
      <c r="Q14140">
        <v>841.70100760000003</v>
      </c>
    </row>
    <row r="14141" spans="1:17">
      <c r="A14141" t="s">
        <v>26355</v>
      </c>
      <c r="B14141" s="16" t="s">
        <v>26356</v>
      </c>
      <c r="C14141">
        <v>6.8260220159999996</v>
      </c>
      <c r="D14141">
        <v>0</v>
      </c>
      <c r="E14141">
        <v>2.5417207679999998</v>
      </c>
      <c r="F14141">
        <v>1.393732078</v>
      </c>
      <c r="G14141">
        <v>0.58936312000000002</v>
      </c>
      <c r="H14141">
        <v>1.3107845979999999</v>
      </c>
      <c r="I14141">
        <v>4.9772607869999996</v>
      </c>
      <c r="J14141">
        <v>2.5960121979999999</v>
      </c>
      <c r="K14141">
        <v>7.7415577439999996</v>
      </c>
      <c r="L14141">
        <v>23.721908630000001</v>
      </c>
      <c r="M14141">
        <v>0</v>
      </c>
      <c r="N14141">
        <v>0.42072849499999998</v>
      </c>
      <c r="O14141">
        <v>3.7798354559999998</v>
      </c>
      <c r="P14141">
        <v>2.5602991369999999</v>
      </c>
      <c r="Q14141">
        <v>4.6924274739999996</v>
      </c>
    </row>
    <row r="14142" spans="1:17">
      <c r="A14142" t="s">
        <v>26355</v>
      </c>
      <c r="B14142" s="16" t="s">
        <v>6218</v>
      </c>
      <c r="C14142">
        <v>2.1908452629999999</v>
      </c>
      <c r="D14142">
        <v>0.72801837199999997</v>
      </c>
      <c r="E14142">
        <v>1.8646348639999999</v>
      </c>
      <c r="F14142">
        <v>2.8330592800000001</v>
      </c>
      <c r="G14142">
        <v>1.513271883</v>
      </c>
      <c r="H14142">
        <v>1.6828109959999999</v>
      </c>
      <c r="I14142">
        <v>0</v>
      </c>
      <c r="J14142">
        <v>1.6664057080000001</v>
      </c>
      <c r="K14142">
        <v>3.975505515</v>
      </c>
      <c r="L14142">
        <v>2.0764535409999998</v>
      </c>
      <c r="M14142">
        <v>4.2054293530000004</v>
      </c>
      <c r="N14142">
        <v>1.8904882510000001</v>
      </c>
      <c r="O14142">
        <v>4.8526269510000004</v>
      </c>
      <c r="P14142">
        <v>3.780006631</v>
      </c>
      <c r="Q14142">
        <v>7.530288122</v>
      </c>
    </row>
    <row r="14143" spans="1:17">
      <c r="A14143" t="s">
        <v>26357</v>
      </c>
      <c r="B14143" s="16" t="s">
        <v>8063</v>
      </c>
      <c r="C14143">
        <v>163.7584252</v>
      </c>
      <c r="D14143">
        <v>1049.729765</v>
      </c>
      <c r="E14143">
        <v>2432.5733479999999</v>
      </c>
      <c r="F14143">
        <v>1448.2661660000001</v>
      </c>
      <c r="G14143">
        <v>2069.52907</v>
      </c>
      <c r="H14143">
        <v>7987.6420799999996</v>
      </c>
      <c r="I14143">
        <v>818.95980899999995</v>
      </c>
      <c r="J14143">
        <v>896.51027499999998</v>
      </c>
      <c r="K14143">
        <v>879.43622479999999</v>
      </c>
      <c r="L14143">
        <v>697.4386227</v>
      </c>
      <c r="M14143">
        <v>338.58421859999999</v>
      </c>
      <c r="N14143">
        <v>376.33627790000003</v>
      </c>
      <c r="O14143">
        <v>167.3723469</v>
      </c>
      <c r="P14143">
        <v>482.22098949999997</v>
      </c>
      <c r="Q14143">
        <v>1354.925279</v>
      </c>
    </row>
    <row r="14144" spans="1:17">
      <c r="A14144" t="s">
        <v>26358</v>
      </c>
      <c r="B14144" s="16" t="s">
        <v>4412</v>
      </c>
      <c r="C14144">
        <v>211.1096072</v>
      </c>
      <c r="D14144">
        <v>656.67742910000004</v>
      </c>
      <c r="E14144">
        <v>919.61301100000003</v>
      </c>
      <c r="F14144">
        <v>794.70735200000001</v>
      </c>
      <c r="G14144">
        <v>940.27150459999996</v>
      </c>
      <c r="H14144">
        <v>1547.3275369999999</v>
      </c>
      <c r="I14144">
        <v>526.27355969999996</v>
      </c>
      <c r="J14144">
        <v>698.15373520000003</v>
      </c>
      <c r="K14144">
        <v>755.20496300000002</v>
      </c>
      <c r="L14144">
        <v>597.6146675</v>
      </c>
      <c r="M14144">
        <v>170.15264629999999</v>
      </c>
      <c r="N14144">
        <v>264.67678369999999</v>
      </c>
      <c r="O14144">
        <v>92.267007910000004</v>
      </c>
      <c r="P14144">
        <v>553.45575810000003</v>
      </c>
      <c r="Q14144">
        <v>904.01277470000002</v>
      </c>
    </row>
    <row r="14145" spans="1:17">
      <c r="A14145" t="s">
        <v>17490</v>
      </c>
      <c r="B14145" s="16" t="s">
        <v>26359</v>
      </c>
      <c r="C14145">
        <v>24.249382480000001</v>
      </c>
      <c r="D14145">
        <v>67.232021700000004</v>
      </c>
      <c r="E14145">
        <v>19.700597269999999</v>
      </c>
      <c r="F14145">
        <v>22.905647770000002</v>
      </c>
      <c r="G14145">
        <v>13.32359153</v>
      </c>
      <c r="H14145">
        <v>31.890316380000002</v>
      </c>
      <c r="I14145">
        <v>6.4296998780000001</v>
      </c>
      <c r="J14145">
        <v>5.6824335799999997</v>
      </c>
      <c r="K14145">
        <v>9.0005940029999998</v>
      </c>
      <c r="L14145">
        <v>8.3575407639999995</v>
      </c>
      <c r="M14145">
        <v>8.4632394990000002</v>
      </c>
      <c r="N14145">
        <v>4.6197785470000001</v>
      </c>
      <c r="O14145">
        <v>4.8828479370000002</v>
      </c>
      <c r="P14145">
        <v>11.1350234</v>
      </c>
      <c r="Q14145">
        <v>28.288157089999999</v>
      </c>
    </row>
    <row r="14146" spans="1:17">
      <c r="A14146" t="e">
        <v>#N/A</v>
      </c>
      <c r="B14146" s="16" t="s">
        <v>26360</v>
      </c>
      <c r="C14146">
        <v>0</v>
      </c>
      <c r="D14146">
        <v>0</v>
      </c>
      <c r="E14146">
        <v>1.3449630299999999</v>
      </c>
      <c r="F14146">
        <v>1.1472216420000001</v>
      </c>
      <c r="G14146">
        <v>0.72768303599999995</v>
      </c>
      <c r="H14146">
        <v>1.6184177179999999</v>
      </c>
      <c r="I14146">
        <v>0</v>
      </c>
      <c r="J14146">
        <v>0.53421339400000001</v>
      </c>
      <c r="K14146">
        <v>3.8233815799999999</v>
      </c>
      <c r="L14146">
        <v>0</v>
      </c>
      <c r="M14146">
        <v>0</v>
      </c>
      <c r="N14146">
        <v>0</v>
      </c>
      <c r="O14146">
        <v>0</v>
      </c>
      <c r="P14146">
        <v>3.7934228029999999</v>
      </c>
      <c r="Q14146">
        <v>2.8968557370000001</v>
      </c>
    </row>
    <row r="14147" spans="1:17">
      <c r="A14147" t="e">
        <v>#N/A</v>
      </c>
      <c r="B14147" s="16" t="s">
        <v>26361</v>
      </c>
      <c r="C14147">
        <v>1.332175264</v>
      </c>
      <c r="D14147">
        <v>0.14756071300000001</v>
      </c>
      <c r="E14147">
        <v>0.28345457400000001</v>
      </c>
      <c r="F14147">
        <v>0</v>
      </c>
      <c r="G14147">
        <v>0.115020867</v>
      </c>
      <c r="H14147">
        <v>0.25581441300000002</v>
      </c>
      <c r="I14147">
        <v>1.942737275</v>
      </c>
      <c r="J14147">
        <v>0</v>
      </c>
      <c r="K14147">
        <v>4.5325571949999999</v>
      </c>
      <c r="L14147">
        <v>3.7878531529999999</v>
      </c>
      <c r="M14147">
        <v>1.278586182</v>
      </c>
      <c r="N14147">
        <v>0.16421983200000001</v>
      </c>
      <c r="O14147">
        <v>1.475355129</v>
      </c>
      <c r="P14147">
        <v>0.29980277</v>
      </c>
      <c r="Q14147">
        <v>0.45789010000000002</v>
      </c>
    </row>
    <row r="14148" spans="1:17">
      <c r="A14148" t="e">
        <v>#N/A</v>
      </c>
      <c r="B14148" s="16" t="s">
        <v>26362</v>
      </c>
      <c r="C14148">
        <v>0</v>
      </c>
      <c r="D14148">
        <v>0.56127387799999995</v>
      </c>
      <c r="E14148">
        <v>0.13477134700000001</v>
      </c>
      <c r="F14148">
        <v>0</v>
      </c>
      <c r="G14148">
        <v>0</v>
      </c>
      <c r="H14148">
        <v>0.48651821000000001</v>
      </c>
      <c r="I14148">
        <v>0</v>
      </c>
      <c r="J14148">
        <v>0.64236702599999995</v>
      </c>
      <c r="K14148">
        <v>0</v>
      </c>
      <c r="L14148">
        <v>0</v>
      </c>
      <c r="M14148">
        <v>0</v>
      </c>
      <c r="N14148">
        <v>0</v>
      </c>
      <c r="O14148">
        <v>0</v>
      </c>
      <c r="P14148">
        <v>0</v>
      </c>
      <c r="Q14148">
        <v>0</v>
      </c>
    </row>
    <row r="14149" spans="1:17">
      <c r="A14149" t="s">
        <v>26363</v>
      </c>
      <c r="B14149" s="16" t="s">
        <v>26364</v>
      </c>
      <c r="C14149">
        <v>7.1821622959999996</v>
      </c>
      <c r="D14149">
        <v>0.59665853599999996</v>
      </c>
      <c r="E14149">
        <v>0.38204746899999997</v>
      </c>
      <c r="F14149">
        <v>0.244408089</v>
      </c>
      <c r="G14149">
        <v>0.46508437499999999</v>
      </c>
      <c r="H14149">
        <v>0</v>
      </c>
      <c r="I14149">
        <v>0</v>
      </c>
      <c r="J14149">
        <v>0.28452669899999999</v>
      </c>
      <c r="K14149">
        <v>0.61090988300000004</v>
      </c>
      <c r="L14149">
        <v>1.418157581</v>
      </c>
      <c r="M14149">
        <v>3.4466236220000002</v>
      </c>
      <c r="N14149">
        <v>0.83002415100000004</v>
      </c>
      <c r="O14149">
        <v>5.9655663929999996</v>
      </c>
      <c r="P14149">
        <v>0.26938799600000002</v>
      </c>
      <c r="Q14149">
        <v>2.1600467769999998</v>
      </c>
    </row>
    <row r="14150" spans="1:17">
      <c r="A14150" t="s">
        <v>26365</v>
      </c>
      <c r="B14150" s="16" t="s">
        <v>26366</v>
      </c>
      <c r="C14150">
        <v>0.46401610300000001</v>
      </c>
      <c r="D14150">
        <v>0.102795104</v>
      </c>
      <c r="E14150">
        <v>4.9365684E-2</v>
      </c>
      <c r="F14150">
        <v>0.12632328200000001</v>
      </c>
      <c r="G14150">
        <v>0.16025379200000001</v>
      </c>
      <c r="H14150">
        <v>0.178207794</v>
      </c>
      <c r="I14150">
        <v>0</v>
      </c>
      <c r="J14150">
        <v>5.8823497000000002E-2</v>
      </c>
      <c r="K14150">
        <v>0.42100156700000002</v>
      </c>
      <c r="L14150">
        <v>0.29319212900000002</v>
      </c>
      <c r="M14150">
        <v>0</v>
      </c>
      <c r="N14150">
        <v>0.22880066499999999</v>
      </c>
      <c r="O14150">
        <v>1.0277754830000001</v>
      </c>
      <c r="P14150">
        <v>0.20885136800000001</v>
      </c>
      <c r="Q14150">
        <v>0</v>
      </c>
    </row>
    <row r="14151" spans="1:17">
      <c r="A14151" t="e">
        <v>#N/A</v>
      </c>
      <c r="B14151" s="16" t="s">
        <v>26367</v>
      </c>
      <c r="C14151">
        <v>0</v>
      </c>
      <c r="D14151">
        <v>0</v>
      </c>
      <c r="E14151">
        <v>0.15804121900000001</v>
      </c>
      <c r="F14151">
        <v>0</v>
      </c>
      <c r="G14151">
        <v>0.76956407400000004</v>
      </c>
      <c r="H14151">
        <v>0</v>
      </c>
      <c r="I14151">
        <v>0</v>
      </c>
      <c r="J14151">
        <v>0.37663965900000002</v>
      </c>
      <c r="K14151">
        <v>0</v>
      </c>
      <c r="L14151">
        <v>0.93863667299999998</v>
      </c>
      <c r="M14151">
        <v>0</v>
      </c>
      <c r="N14151">
        <v>0</v>
      </c>
      <c r="O14151">
        <v>0</v>
      </c>
      <c r="P14151">
        <v>0</v>
      </c>
      <c r="Q14151">
        <v>0</v>
      </c>
    </row>
    <row r="14152" spans="1:17">
      <c r="A14152" t="e">
        <v>#N/A</v>
      </c>
      <c r="B14152" s="16" t="s">
        <v>26368</v>
      </c>
      <c r="C14152">
        <v>0</v>
      </c>
      <c r="D14152">
        <v>0</v>
      </c>
      <c r="E14152">
        <v>0.18616719900000001</v>
      </c>
      <c r="F14152">
        <v>0</v>
      </c>
      <c r="G14152">
        <v>0</v>
      </c>
      <c r="H14152">
        <v>2.6882192599999999</v>
      </c>
      <c r="I14152">
        <v>0</v>
      </c>
      <c r="J14152">
        <v>0.221834376</v>
      </c>
      <c r="K14152">
        <v>0</v>
      </c>
      <c r="L14152">
        <v>0</v>
      </c>
      <c r="M14152">
        <v>0</v>
      </c>
      <c r="N14152">
        <v>0</v>
      </c>
      <c r="O14152">
        <v>0</v>
      </c>
      <c r="P14152">
        <v>0.26253914900000003</v>
      </c>
      <c r="Q14152">
        <v>0</v>
      </c>
    </row>
    <row r="14153" spans="1:17">
      <c r="A14153" t="s">
        <v>26369</v>
      </c>
      <c r="B14153" s="16" t="s">
        <v>8664</v>
      </c>
      <c r="C14153">
        <v>9.8002471450000002</v>
      </c>
      <c r="D14153">
        <v>4.6331356379999997</v>
      </c>
      <c r="E14153">
        <v>4.6918233269999998</v>
      </c>
      <c r="F14153">
        <v>4.4214693919999997</v>
      </c>
      <c r="G14153">
        <v>3.6725072399999998</v>
      </c>
      <c r="H14153">
        <v>3.5892248590000002</v>
      </c>
      <c r="I14153">
        <v>16.059961470000001</v>
      </c>
      <c r="J14153">
        <v>8.7991317420000001</v>
      </c>
      <c r="K14153">
        <v>17.050177229999999</v>
      </c>
      <c r="L14153">
        <v>12.41664184</v>
      </c>
      <c r="M14153">
        <v>9.2120765920000007</v>
      </c>
      <c r="N14153">
        <v>5.0877011420000002</v>
      </c>
      <c r="O14153">
        <v>11.52491481</v>
      </c>
      <c r="P14153">
        <v>2.372261999</v>
      </c>
      <c r="Q14153">
        <v>7.084273992</v>
      </c>
    </row>
    <row r="14154" spans="1:17">
      <c r="A14154" t="s">
        <v>26370</v>
      </c>
      <c r="B14154" s="16" t="s">
        <v>26371</v>
      </c>
      <c r="C14154">
        <v>9.2803220670000002</v>
      </c>
      <c r="D14154">
        <v>4.6257796579999999</v>
      </c>
      <c r="E14154">
        <v>1.9746273700000001</v>
      </c>
      <c r="F14154">
        <v>1.263232819</v>
      </c>
      <c r="G14154">
        <v>2.0031724020000001</v>
      </c>
      <c r="H14154">
        <v>0.89103896800000004</v>
      </c>
      <c r="I14154">
        <v>0</v>
      </c>
      <c r="J14154">
        <v>1.7647049210000001</v>
      </c>
      <c r="K14154">
        <v>1.052503918</v>
      </c>
      <c r="L14154">
        <v>7.3298032299999996</v>
      </c>
      <c r="M14154">
        <v>0</v>
      </c>
      <c r="N14154">
        <v>0.57200166200000002</v>
      </c>
      <c r="O14154">
        <v>5.1388774169999998</v>
      </c>
      <c r="P14154">
        <v>1.044256839</v>
      </c>
      <c r="Q14154">
        <v>3.1897962039999999</v>
      </c>
    </row>
    <row r="14155" spans="1:17">
      <c r="A14155" t="s">
        <v>26372</v>
      </c>
      <c r="B14155" s="16" t="s">
        <v>3259</v>
      </c>
      <c r="C14155">
        <v>16.325486040000001</v>
      </c>
      <c r="D14155">
        <v>3.2147926949999999</v>
      </c>
      <c r="E14155">
        <v>5.0175194740000002</v>
      </c>
      <c r="F14155">
        <v>4.3621297280000002</v>
      </c>
      <c r="G14155">
        <v>2.5058718889999998</v>
      </c>
      <c r="H14155">
        <v>3.9477070539999999</v>
      </c>
      <c r="I14155">
        <v>7.9359253250000004</v>
      </c>
      <c r="J14155">
        <v>4.905690205</v>
      </c>
      <c r="K14155">
        <v>4.6630700669999996</v>
      </c>
      <c r="L14155">
        <v>12.989742059999999</v>
      </c>
      <c r="M14155">
        <v>1.1606492429999999</v>
      </c>
      <c r="N14155">
        <v>3.3541239470000002</v>
      </c>
      <c r="O14155">
        <v>4.6874386980000002</v>
      </c>
      <c r="P14155">
        <v>0.63501416399999999</v>
      </c>
      <c r="Q14155">
        <v>2.9095798469999998</v>
      </c>
    </row>
    <row r="14156" spans="1:17">
      <c r="A14156" t="s">
        <v>26373</v>
      </c>
      <c r="B14156" s="16" t="s">
        <v>5485</v>
      </c>
      <c r="C14156">
        <v>6.5994668909999996</v>
      </c>
      <c r="D14156">
        <v>1.6869264070000001</v>
      </c>
      <c r="E14156">
        <v>1.4582143729999999</v>
      </c>
      <c r="F14156">
        <v>1.0710692530000001</v>
      </c>
      <c r="G14156">
        <v>1.490251921</v>
      </c>
      <c r="H14156">
        <v>0.87734752699999996</v>
      </c>
      <c r="I14156">
        <v>5.1822248139999996</v>
      </c>
      <c r="J14156">
        <v>2.831626499</v>
      </c>
      <c r="K14156">
        <v>3.4544381820000001</v>
      </c>
      <c r="L14156">
        <v>2.8868702580000001</v>
      </c>
      <c r="M14156">
        <v>6.8212219190000001</v>
      </c>
      <c r="N14156">
        <v>3.5983017880000001</v>
      </c>
      <c r="O14156">
        <v>9.8387235119999996</v>
      </c>
      <c r="P14156">
        <v>1.904094626</v>
      </c>
      <c r="Q14156">
        <v>2.966294811</v>
      </c>
    </row>
    <row r="14157" spans="1:17">
      <c r="A14157" t="s">
        <v>26374</v>
      </c>
      <c r="B14157" s="16" t="s">
        <v>3260</v>
      </c>
      <c r="C14157">
        <v>2.7930631149999998</v>
      </c>
      <c r="D14157">
        <v>3.6241481420000001</v>
      </c>
      <c r="E14157">
        <v>3.2261786309999998</v>
      </c>
      <c r="F14157">
        <v>4.2907197840000002</v>
      </c>
      <c r="G14157">
        <v>3.3072666669999999</v>
      </c>
      <c r="H14157">
        <v>3.9842785940000001</v>
      </c>
      <c r="I14157">
        <v>2.9094133100000001</v>
      </c>
      <c r="J14157">
        <v>6.2722330140000002</v>
      </c>
      <c r="K14157">
        <v>3.620206713</v>
      </c>
      <c r="L14157">
        <v>5.0423380670000002</v>
      </c>
      <c r="M14157">
        <v>0.76591635999999996</v>
      </c>
      <c r="N14157">
        <v>4.2792356209999998</v>
      </c>
      <c r="O14157">
        <v>3.9770442620000002</v>
      </c>
      <c r="P14157">
        <v>3.1129279560000001</v>
      </c>
      <c r="Q14157">
        <v>4.6629581230000001</v>
      </c>
    </row>
    <row r="14158" spans="1:17">
      <c r="A14158" t="s">
        <v>26374</v>
      </c>
      <c r="B14158" s="16" t="s">
        <v>26375</v>
      </c>
      <c r="C14158">
        <v>0</v>
      </c>
      <c r="D14158">
        <v>1.531173927</v>
      </c>
      <c r="E14158">
        <v>2.2059644679999999</v>
      </c>
      <c r="F14158">
        <v>2.3520443709999999</v>
      </c>
      <c r="G14158">
        <v>2.983804916</v>
      </c>
      <c r="H14158">
        <v>13.27237961</v>
      </c>
      <c r="I14158">
        <v>5.039736864</v>
      </c>
      <c r="J14158">
        <v>0</v>
      </c>
      <c r="K14158">
        <v>3.1354928439999998</v>
      </c>
      <c r="L14158">
        <v>1.091803326</v>
      </c>
      <c r="M14158">
        <v>0</v>
      </c>
      <c r="N14158">
        <v>0.42600960599999999</v>
      </c>
      <c r="O14158">
        <v>3.827281089</v>
      </c>
      <c r="P14158">
        <v>2.851680462</v>
      </c>
      <c r="Q14158">
        <v>3.5634961779999998</v>
      </c>
    </row>
    <row r="14159" spans="1:17">
      <c r="A14159" t="s">
        <v>26376</v>
      </c>
      <c r="B14159" s="16" t="s">
        <v>26377</v>
      </c>
      <c r="C14159">
        <v>0</v>
      </c>
      <c r="D14159">
        <v>0</v>
      </c>
      <c r="E14159">
        <v>0</v>
      </c>
      <c r="F14159">
        <v>0</v>
      </c>
      <c r="G14159">
        <v>0.59676098300000002</v>
      </c>
      <c r="H14159">
        <v>0.66361898100000005</v>
      </c>
      <c r="I14159">
        <v>0</v>
      </c>
      <c r="J14159">
        <v>0</v>
      </c>
      <c r="K14159">
        <v>0</v>
      </c>
      <c r="L14159">
        <v>0</v>
      </c>
      <c r="M14159">
        <v>0</v>
      </c>
      <c r="N14159">
        <v>0.21300480299999999</v>
      </c>
      <c r="O14159">
        <v>0</v>
      </c>
      <c r="P14159">
        <v>0</v>
      </c>
      <c r="Q14159">
        <v>0</v>
      </c>
    </row>
    <row r="14160" spans="1:17">
      <c r="A14160" t="s">
        <v>26378</v>
      </c>
      <c r="B14160" s="16" t="s">
        <v>26379</v>
      </c>
      <c r="C14160">
        <v>0</v>
      </c>
      <c r="D14160">
        <v>0.57179776299999996</v>
      </c>
      <c r="E14160">
        <v>0.549193237</v>
      </c>
      <c r="F14160">
        <v>1.0540098840000001</v>
      </c>
      <c r="G14160">
        <v>0.89141171900000005</v>
      </c>
      <c r="H14160">
        <v>0</v>
      </c>
      <c r="I14160">
        <v>0</v>
      </c>
      <c r="J14160">
        <v>1.6360285210000001</v>
      </c>
      <c r="K14160">
        <v>4.6836424350000003</v>
      </c>
      <c r="L14160">
        <v>4.8926436559999997</v>
      </c>
      <c r="M14160">
        <v>0</v>
      </c>
      <c r="N14160">
        <v>0.63635184899999997</v>
      </c>
      <c r="O14160">
        <v>8.5755016899999994</v>
      </c>
      <c r="P14160">
        <v>0.77449048899999995</v>
      </c>
      <c r="Q14160">
        <v>0</v>
      </c>
    </row>
    <row r="14161" spans="1:17">
      <c r="A14161" t="s">
        <v>26380</v>
      </c>
      <c r="B14161" s="16" t="s">
        <v>9042</v>
      </c>
      <c r="C14161">
        <v>3.977280886</v>
      </c>
      <c r="D14161">
        <v>1.811151824</v>
      </c>
      <c r="E14161">
        <v>1.4339555900000001</v>
      </c>
      <c r="F14161">
        <v>0.81207824100000003</v>
      </c>
      <c r="G14161">
        <v>0.72495763099999999</v>
      </c>
      <c r="H14161">
        <v>1.3577736659999999</v>
      </c>
      <c r="I14161">
        <v>3.2223036660000002</v>
      </c>
      <c r="J14161">
        <v>2.3809510839999999</v>
      </c>
      <c r="K14161">
        <v>0.801907747</v>
      </c>
      <c r="L14161">
        <v>3.0715365920000002</v>
      </c>
      <c r="M14161">
        <v>0.42414308899999997</v>
      </c>
      <c r="N14161">
        <v>2.2335302989999999</v>
      </c>
      <c r="O14161">
        <v>1.7129591390000001</v>
      </c>
      <c r="P14161">
        <v>1.326040431</v>
      </c>
      <c r="Q14161">
        <v>1.367055516</v>
      </c>
    </row>
    <row r="14162" spans="1:17">
      <c r="A14162" t="e">
        <v>#N/A</v>
      </c>
      <c r="B14162" s="16" t="s">
        <v>26381</v>
      </c>
      <c r="C14162">
        <v>7.4859395529999997</v>
      </c>
      <c r="D14162">
        <v>13.54348781</v>
      </c>
      <c r="E14162">
        <v>9.6896933720000007</v>
      </c>
      <c r="F14162">
        <v>17.152869809999999</v>
      </c>
      <c r="G14162">
        <v>10.12600623</v>
      </c>
      <c r="H14162">
        <v>0.47916899200000002</v>
      </c>
      <c r="I14162">
        <v>9.0974101990000005</v>
      </c>
      <c r="J14162">
        <v>24.99021209</v>
      </c>
      <c r="K14162">
        <v>28.865953380000001</v>
      </c>
      <c r="L14162">
        <v>14.978486119999999</v>
      </c>
      <c r="M14162">
        <v>0</v>
      </c>
      <c r="N14162">
        <v>10.150869370000001</v>
      </c>
      <c r="O14162">
        <v>0</v>
      </c>
      <c r="P14162">
        <v>17.595675159999999</v>
      </c>
      <c r="Q14162">
        <v>6.8614347359999996</v>
      </c>
    </row>
    <row r="14163" spans="1:17">
      <c r="A14163" t="s">
        <v>26382</v>
      </c>
      <c r="B14163" s="16" t="s">
        <v>5567</v>
      </c>
      <c r="C14163">
        <v>17.172360659999999</v>
      </c>
      <c r="D14163">
        <v>31.176316180000001</v>
      </c>
      <c r="E14163">
        <v>20.94286585</v>
      </c>
      <c r="F14163">
        <v>28.734062550000001</v>
      </c>
      <c r="G14163">
        <v>20.61276591</v>
      </c>
      <c r="H14163">
        <v>9.1688452050000002</v>
      </c>
      <c r="I14163">
        <v>9.161996276</v>
      </c>
      <c r="J14163">
        <v>20.8668303</v>
      </c>
      <c r="K14163">
        <v>31.35095342</v>
      </c>
      <c r="L14163">
        <v>20.642391079999999</v>
      </c>
      <c r="M14163">
        <v>8.0397914099999994</v>
      </c>
      <c r="N14163">
        <v>18.742046340000002</v>
      </c>
      <c r="O14163">
        <v>7.4216647480000004</v>
      </c>
      <c r="P14163">
        <v>40.97101816</v>
      </c>
      <c r="Q14163">
        <v>26.48889586</v>
      </c>
    </row>
    <row r="14164" spans="1:17">
      <c r="A14164" t="s">
        <v>26383</v>
      </c>
      <c r="B14164" s="16" t="s">
        <v>4205</v>
      </c>
      <c r="C14164">
        <v>3.595114937</v>
      </c>
      <c r="D14164">
        <v>1.5671851080000001</v>
      </c>
      <c r="E14164">
        <v>0.99937438300000003</v>
      </c>
      <c r="F14164">
        <v>0.77351282300000002</v>
      </c>
      <c r="G14164">
        <v>0.84109614600000004</v>
      </c>
      <c r="H14164">
        <v>1.113485933</v>
      </c>
      <c r="I14164">
        <v>5.7501968200000002</v>
      </c>
      <c r="J14164">
        <v>5.1750141129999996</v>
      </c>
      <c r="K14164">
        <v>2.9987938079999998</v>
      </c>
      <c r="L14164">
        <v>1.8319362189999999</v>
      </c>
      <c r="M14164">
        <v>0.44522518</v>
      </c>
      <c r="N14164">
        <v>2.616172723</v>
      </c>
      <c r="O14164">
        <v>2.3118454430000002</v>
      </c>
      <c r="P14164">
        <v>2.836101089</v>
      </c>
      <c r="Q14164">
        <v>2.5511203569999998</v>
      </c>
    </row>
    <row r="14165" spans="1:17">
      <c r="A14165" t="s">
        <v>26384</v>
      </c>
      <c r="B14165" s="16" t="s">
        <v>26385</v>
      </c>
      <c r="C14165">
        <v>31.76725631</v>
      </c>
      <c r="D14165">
        <v>2.6390666</v>
      </c>
      <c r="E14165">
        <v>1.4785971769999999</v>
      </c>
      <c r="F14165">
        <v>1.6215536669999999</v>
      </c>
      <c r="G14165">
        <v>3.428506611</v>
      </c>
      <c r="H14165">
        <v>3.0500949300000002</v>
      </c>
      <c r="I14165">
        <v>14.47712873</v>
      </c>
      <c r="J14165">
        <v>8.0542942550000003</v>
      </c>
      <c r="K14165">
        <v>13.51050702</v>
      </c>
      <c r="L14165">
        <v>13.799764160000001</v>
      </c>
      <c r="M14165">
        <v>7.6223407029999999</v>
      </c>
      <c r="N14165">
        <v>3.4265099550000002</v>
      </c>
      <c r="O14165">
        <v>32.982698810000002</v>
      </c>
      <c r="P14165">
        <v>5.0639762739999998</v>
      </c>
      <c r="Q14165">
        <v>13.648647220000001</v>
      </c>
    </row>
    <row r="14166" spans="1:17">
      <c r="A14166" t="e">
        <v>#N/A</v>
      </c>
      <c r="B14166" s="16" t="s">
        <v>26386</v>
      </c>
      <c r="C14166">
        <v>1176.976846</v>
      </c>
      <c r="D14166">
        <v>92.402518549999996</v>
      </c>
      <c r="E14166">
        <v>79.962535360000004</v>
      </c>
      <c r="F14166">
        <v>46.095365579999999</v>
      </c>
      <c r="G14166">
        <v>74.878584380000007</v>
      </c>
      <c r="H14166">
        <v>195.08407170000001</v>
      </c>
      <c r="I14166">
        <v>403.50653199999999</v>
      </c>
      <c r="J14166">
        <v>229.3057574</v>
      </c>
      <c r="K14166">
        <v>423.40127610000002</v>
      </c>
      <c r="L14166">
        <v>754.11947550000002</v>
      </c>
      <c r="M14166">
        <v>309.1621389</v>
      </c>
      <c r="N14166">
        <v>118.1069031</v>
      </c>
      <c r="O14166">
        <v>631.15692439999998</v>
      </c>
      <c r="P14166">
        <v>97.895597809999998</v>
      </c>
      <c r="Q14166">
        <v>252.66375729999999</v>
      </c>
    </row>
    <row r="14167" spans="1:17">
      <c r="A14167" t="s">
        <v>26387</v>
      </c>
      <c r="B14167" s="16" t="s">
        <v>9371</v>
      </c>
      <c r="C14167">
        <v>48.66991779</v>
      </c>
      <c r="D14167">
        <v>7.5920707199999997</v>
      </c>
      <c r="E14167">
        <v>6.0051254959999998</v>
      </c>
      <c r="F14167">
        <v>4.4688843040000004</v>
      </c>
      <c r="G14167">
        <v>5.7686895050000002</v>
      </c>
      <c r="H14167">
        <v>10.06488787</v>
      </c>
      <c r="I14167">
        <v>23.9387501</v>
      </c>
      <c r="J14167">
        <v>14.67633953</v>
      </c>
      <c r="K14167">
        <v>24.3653923</v>
      </c>
      <c r="L14167">
        <v>35.665575320000002</v>
      </c>
      <c r="M14167">
        <v>26.534675579999998</v>
      </c>
      <c r="N14167">
        <v>8.4314401169999993</v>
      </c>
      <c r="O14167">
        <v>34.28605975</v>
      </c>
      <c r="P14167">
        <v>6.5242992380000002</v>
      </c>
      <c r="Q14167">
        <v>17.520522880000001</v>
      </c>
    </row>
    <row r="14168" spans="1:17">
      <c r="A14168" t="s">
        <v>26388</v>
      </c>
      <c r="B14168" s="16" t="s">
        <v>1316</v>
      </c>
      <c r="C14168">
        <v>1.3951835539999999</v>
      </c>
      <c r="D14168">
        <v>3.593053512</v>
      </c>
      <c r="E14168">
        <v>3.5437806869999999</v>
      </c>
      <c r="F14168">
        <v>4.1068403120000001</v>
      </c>
      <c r="G14168">
        <v>3.3126786849999998</v>
      </c>
      <c r="H14168">
        <v>2.4782021310000002</v>
      </c>
      <c r="I14168">
        <v>8.1384939890000005</v>
      </c>
      <c r="J14168">
        <v>7.6274302650000001</v>
      </c>
      <c r="K14168">
        <v>6.7248244420000001</v>
      </c>
      <c r="L14168">
        <v>4.9587604619999999</v>
      </c>
      <c r="M14168">
        <v>3.01288467</v>
      </c>
      <c r="N14168">
        <v>3.6332250830000001</v>
      </c>
      <c r="O14168">
        <v>1.5451354399999999</v>
      </c>
      <c r="P14168">
        <v>6.6198004639999999</v>
      </c>
      <c r="Q14168">
        <v>3.3568294509999999</v>
      </c>
    </row>
    <row r="14169" spans="1:17">
      <c r="A14169" t="s">
        <v>26389</v>
      </c>
      <c r="B14169" s="16" t="s">
        <v>4766</v>
      </c>
      <c r="C14169">
        <v>3.7109375149999999</v>
      </c>
      <c r="D14169">
        <v>2.513267704</v>
      </c>
      <c r="E14169">
        <v>1.3084758000000001</v>
      </c>
      <c r="F14169">
        <v>2.2225762539999998</v>
      </c>
      <c r="G14169">
        <v>1.2999277440000001</v>
      </c>
      <c r="H14169">
        <v>1.3844846820000001</v>
      </c>
      <c r="I14169">
        <v>1.855451261</v>
      </c>
      <c r="J14169">
        <v>3.6559672000000001</v>
      </c>
      <c r="K14169">
        <v>2.5973472809999998</v>
      </c>
      <c r="L14169">
        <v>3.2157041739999999</v>
      </c>
      <c r="M14169">
        <v>1.8317101149999999</v>
      </c>
      <c r="N14169">
        <v>2.9146385069999998</v>
      </c>
      <c r="O14169">
        <v>3.757515503</v>
      </c>
      <c r="P14169">
        <v>6.3470440080000001</v>
      </c>
      <c r="Q14169">
        <v>3.2069940790000002</v>
      </c>
    </row>
    <row r="14170" spans="1:17">
      <c r="A14170" t="s">
        <v>26390</v>
      </c>
      <c r="B14170" s="16" t="s">
        <v>5602</v>
      </c>
      <c r="C14170">
        <v>2.705493986</v>
      </c>
      <c r="D14170">
        <v>4.5379925429999997</v>
      </c>
      <c r="E14170">
        <v>4.1530008030000003</v>
      </c>
      <c r="F14170">
        <v>3.8931452260000001</v>
      </c>
      <c r="G14170">
        <v>5.5395169050000002</v>
      </c>
      <c r="H14170">
        <v>4.8984210570000002</v>
      </c>
      <c r="I14170">
        <v>18.88191539</v>
      </c>
      <c r="J14170">
        <v>17.148824919999999</v>
      </c>
      <c r="K14170">
        <v>7.2764122059999998</v>
      </c>
      <c r="L14170">
        <v>4.6400364100000004</v>
      </c>
      <c r="M14170">
        <v>3.3385638270000002</v>
      </c>
      <c r="N14170">
        <v>2.9063144799999998</v>
      </c>
      <c r="O14170">
        <v>1.2841181749999999</v>
      </c>
      <c r="P14170">
        <v>4.8999117510000003</v>
      </c>
      <c r="Q14170">
        <v>3.9853794410000001</v>
      </c>
    </row>
    <row r="14171" spans="1:17">
      <c r="A14171" t="s">
        <v>26391</v>
      </c>
      <c r="B14171" s="16" t="s">
        <v>24</v>
      </c>
      <c r="C14171">
        <v>0</v>
      </c>
      <c r="D14171">
        <v>0.47188983699999998</v>
      </c>
      <c r="E14171">
        <v>0.45323490900000002</v>
      </c>
      <c r="F14171">
        <v>0.32619261399999999</v>
      </c>
      <c r="G14171">
        <v>9.1957365999999999E-2</v>
      </c>
      <c r="H14171">
        <v>0</v>
      </c>
      <c r="I14171">
        <v>0.38829694100000001</v>
      </c>
      <c r="J14171">
        <v>0.607577323</v>
      </c>
      <c r="K14171">
        <v>1.207902627</v>
      </c>
      <c r="L14171">
        <v>0.33648097399999999</v>
      </c>
      <c r="M14171">
        <v>1.0222094559999999</v>
      </c>
      <c r="N14171">
        <v>0.16411395200000001</v>
      </c>
      <c r="O14171">
        <v>1.4744039010000001</v>
      </c>
      <c r="P14171">
        <v>0.87885445600000001</v>
      </c>
      <c r="Q14171">
        <v>0.54911385300000004</v>
      </c>
    </row>
    <row r="14172" spans="1:17">
      <c r="A14172" t="s">
        <v>26392</v>
      </c>
      <c r="B14172" s="16" t="s">
        <v>26393</v>
      </c>
      <c r="C14172">
        <v>0.99993785000000002</v>
      </c>
      <c r="D14172">
        <v>0.88607885799999997</v>
      </c>
      <c r="E14172">
        <v>0.74466879600000002</v>
      </c>
      <c r="F14172">
        <v>0.40833312700000002</v>
      </c>
      <c r="G14172">
        <v>0.431676377</v>
      </c>
      <c r="H14172">
        <v>0.38403132299999998</v>
      </c>
      <c r="I14172">
        <v>0</v>
      </c>
      <c r="J14172">
        <v>1.2042437539999999</v>
      </c>
      <c r="K14172">
        <v>0.68043231500000001</v>
      </c>
      <c r="L14172">
        <v>0.94772758499999998</v>
      </c>
      <c r="M14172">
        <v>0</v>
      </c>
      <c r="N14172">
        <v>1.109378526</v>
      </c>
      <c r="O14172">
        <v>0</v>
      </c>
      <c r="P14172">
        <v>0.90013422499999995</v>
      </c>
      <c r="Q14172">
        <v>0.34369474799999999</v>
      </c>
    </row>
    <row r="14173" spans="1:17">
      <c r="A14173" t="s">
        <v>26394</v>
      </c>
      <c r="B14173" s="16" t="s">
        <v>7219</v>
      </c>
      <c r="C14173">
        <v>9.861355627</v>
      </c>
      <c r="D14173">
        <v>0.34634226800000001</v>
      </c>
      <c r="E14173">
        <v>0.29426777999999998</v>
      </c>
      <c r="F14173">
        <v>0.180067695</v>
      </c>
      <c r="G14173">
        <v>0.22843398700000001</v>
      </c>
      <c r="H14173">
        <v>0.60042637499999996</v>
      </c>
      <c r="I14173">
        <v>1.2276470260000001</v>
      </c>
      <c r="J14173">
        <v>0.74702758300000005</v>
      </c>
      <c r="K14173">
        <v>1.5275712079999999</v>
      </c>
      <c r="L14173">
        <v>2.6595616839999998</v>
      </c>
      <c r="M14173">
        <v>2.3084549590000001</v>
      </c>
      <c r="N14173">
        <v>0.44474211899999999</v>
      </c>
      <c r="O14173">
        <v>6.7924765860000003</v>
      </c>
      <c r="P14173">
        <v>0.234557399</v>
      </c>
      <c r="Q14173">
        <v>1.7360888489999999</v>
      </c>
    </row>
    <row r="14174" spans="1:17">
      <c r="A14174" t="s">
        <v>26395</v>
      </c>
      <c r="B14174" s="16" t="s">
        <v>4713</v>
      </c>
      <c r="C14174">
        <v>4.1926328120000003</v>
      </c>
      <c r="D14174">
        <v>6.3158981360000004</v>
      </c>
      <c r="E14174">
        <v>7.7611876789999998</v>
      </c>
      <c r="F14174">
        <v>5.3645714550000001</v>
      </c>
      <c r="G14174">
        <v>6.8054986040000003</v>
      </c>
      <c r="H14174">
        <v>5.3136679190000002</v>
      </c>
      <c r="I14174">
        <v>3.6685191179999999</v>
      </c>
      <c r="J14174">
        <v>10.25798187</v>
      </c>
      <c r="K14174">
        <v>6.6569537150000002</v>
      </c>
      <c r="L14174">
        <v>9.2720150500000003</v>
      </c>
      <c r="M14174">
        <v>0.80479536399999996</v>
      </c>
      <c r="N14174">
        <v>8.2693438219999997</v>
      </c>
      <c r="O14174">
        <v>2.7859497879999999</v>
      </c>
      <c r="P14174">
        <v>3.5854585079999999</v>
      </c>
      <c r="Q14174">
        <v>4.3232263279999996</v>
      </c>
    </row>
    <row r="14175" spans="1:17">
      <c r="A14175" t="s">
        <v>26396</v>
      </c>
      <c r="B14175" s="16" t="s">
        <v>26397</v>
      </c>
      <c r="C14175">
        <v>775.58594059999996</v>
      </c>
      <c r="D14175">
        <v>1.115702953</v>
      </c>
      <c r="E14175">
        <v>1.6073948410000001</v>
      </c>
      <c r="F14175">
        <v>0.68553488399999996</v>
      </c>
      <c r="G14175">
        <v>0</v>
      </c>
      <c r="H14175">
        <v>0</v>
      </c>
      <c r="I14175">
        <v>36.722472879999998</v>
      </c>
      <c r="J14175">
        <v>5.7460513889999998</v>
      </c>
      <c r="K14175">
        <v>68.541108800000003</v>
      </c>
      <c r="L14175">
        <v>60.461937859999999</v>
      </c>
      <c r="M14175">
        <v>251.35133239999999</v>
      </c>
      <c r="N14175">
        <v>15.5207768</v>
      </c>
      <c r="O14175">
        <v>390.4293452</v>
      </c>
      <c r="P14175">
        <v>6.044803817</v>
      </c>
      <c r="Q14175">
        <v>72.704013489999994</v>
      </c>
    </row>
    <row r="14176" spans="1:17">
      <c r="A14176" t="s">
        <v>26398</v>
      </c>
      <c r="B14176" s="16" t="s">
        <v>26399</v>
      </c>
      <c r="C14176">
        <v>71.986351450000001</v>
      </c>
      <c r="D14176">
        <v>6.7146893299999997</v>
      </c>
      <c r="E14176">
        <v>3.0902616410000001</v>
      </c>
      <c r="F14176">
        <v>3.0943409430000002</v>
      </c>
      <c r="G14176">
        <v>4.7978123090000002</v>
      </c>
      <c r="H14176">
        <v>26.191640870000001</v>
      </c>
      <c r="I14176">
        <v>34.993035319999997</v>
      </c>
      <c r="J14176">
        <v>13.28835398</v>
      </c>
      <c r="K14176">
        <v>19.47936915</v>
      </c>
      <c r="L14176">
        <v>25.535510210000002</v>
      </c>
      <c r="M14176">
        <v>50.908844330000001</v>
      </c>
      <c r="N14176">
        <v>7.4727556560000004</v>
      </c>
      <c r="O14176">
        <v>47.554260130000003</v>
      </c>
      <c r="P14176">
        <v>4.7369448869999999</v>
      </c>
      <c r="Q14176">
        <v>19.099758309999999</v>
      </c>
    </row>
    <row r="14177" spans="1:17">
      <c r="A14177" t="s">
        <v>26400</v>
      </c>
      <c r="B14177" s="16" t="s">
        <v>7919</v>
      </c>
      <c r="C14177">
        <v>3.89315904</v>
      </c>
      <c r="D14177">
        <v>1.9903040350000001</v>
      </c>
      <c r="E14177">
        <v>1.8160414519999999</v>
      </c>
      <c r="F14177">
        <v>1.2636908440000001</v>
      </c>
      <c r="G14177">
        <v>1.2411243649999999</v>
      </c>
      <c r="H14177">
        <v>1.150144571</v>
      </c>
      <c r="I14177">
        <v>5.6774700640000004</v>
      </c>
      <c r="J14177">
        <v>0.75928807300000001</v>
      </c>
      <c r="K14177">
        <v>8.8306528869999994</v>
      </c>
      <c r="L14177">
        <v>6.0551935019999998</v>
      </c>
      <c r="M14177">
        <v>5.7485383109999999</v>
      </c>
      <c r="N14177">
        <v>1.845835675</v>
      </c>
      <c r="O14177">
        <v>5.3065710240000001</v>
      </c>
      <c r="P14177">
        <v>1.2580556169999999</v>
      </c>
      <c r="Q14177">
        <v>2.4704150440000001</v>
      </c>
    </row>
    <row r="14178" spans="1:17">
      <c r="A14178" t="s">
        <v>26401</v>
      </c>
      <c r="B14178" s="16" t="s">
        <v>785</v>
      </c>
      <c r="C14178">
        <v>6.6519355490000001</v>
      </c>
      <c r="D14178">
        <v>1.7192308590000001</v>
      </c>
      <c r="E14178">
        <v>1.2384491790000001</v>
      </c>
      <c r="F14178">
        <v>1.0375041359999999</v>
      </c>
      <c r="G14178">
        <v>1.3879699249999999</v>
      </c>
      <c r="H14178">
        <v>1.383801458</v>
      </c>
      <c r="I14178">
        <v>2.4251619670000002</v>
      </c>
      <c r="J14178">
        <v>1.967626248</v>
      </c>
      <c r="K14178">
        <v>2.954781133</v>
      </c>
      <c r="L14178">
        <v>4.2906405210000003</v>
      </c>
      <c r="M14178">
        <v>2.6601457489999998</v>
      </c>
      <c r="N14178">
        <v>2.2549917860000002</v>
      </c>
      <c r="O14178">
        <v>6.2925381529999997</v>
      </c>
      <c r="P14178">
        <v>1.330668223</v>
      </c>
      <c r="Q14178">
        <v>2.3816431389999999</v>
      </c>
    </row>
    <row r="14179" spans="1:17">
      <c r="A14179" t="s">
        <v>26401</v>
      </c>
      <c r="B14179" s="16" t="s">
        <v>969</v>
      </c>
      <c r="C14179">
        <v>13.866659500000001</v>
      </c>
      <c r="D14179">
        <v>1.1170652270000001</v>
      </c>
      <c r="E14179">
        <v>0.64374298900000004</v>
      </c>
      <c r="F14179">
        <v>0.82364630699999997</v>
      </c>
      <c r="G14179">
        <v>1.306097756</v>
      </c>
      <c r="H14179">
        <v>2.9048523140000002</v>
      </c>
      <c r="I14179">
        <v>3.3090579959999999</v>
      </c>
      <c r="J14179">
        <v>2.1414195039999999</v>
      </c>
      <c r="K14179">
        <v>3.2024905540000002</v>
      </c>
      <c r="L14179">
        <v>7.1687086530000004</v>
      </c>
      <c r="M14179">
        <v>6.2914558180000002</v>
      </c>
      <c r="N14179">
        <v>0.80806584000000004</v>
      </c>
      <c r="O14179">
        <v>7.2596839700000002</v>
      </c>
      <c r="P14179">
        <v>0.832175373</v>
      </c>
      <c r="Q14179">
        <v>3.8129554140000002</v>
      </c>
    </row>
    <row r="14180" spans="1:17">
      <c r="A14180" t="s">
        <v>26402</v>
      </c>
      <c r="B14180" s="16" t="s">
        <v>5580</v>
      </c>
      <c r="C14180">
        <v>15.27177807</v>
      </c>
      <c r="D14180">
        <v>85.003155930000005</v>
      </c>
      <c r="E14180">
        <v>66.817100179999997</v>
      </c>
      <c r="F14180">
        <v>70.245671549999997</v>
      </c>
      <c r="G14180">
        <v>58.566711380000001</v>
      </c>
      <c r="H14180">
        <v>85.045482050000004</v>
      </c>
      <c r="I14180">
        <v>97.436206929999997</v>
      </c>
      <c r="J14180">
        <v>126.40526060000001</v>
      </c>
      <c r="K14180">
        <v>207.84114349999999</v>
      </c>
      <c r="L14180">
        <v>77.196719619999996</v>
      </c>
      <c r="M14180">
        <v>13.435990390000001</v>
      </c>
      <c r="N14180">
        <v>56.79121584</v>
      </c>
      <c r="O14180">
        <v>12.684871530000001</v>
      </c>
      <c r="P14180">
        <v>110.45738009999999</v>
      </c>
      <c r="Q14180">
        <v>71.738467490000005</v>
      </c>
    </row>
    <row r="14181" spans="1:17">
      <c r="A14181" t="s">
        <v>26403</v>
      </c>
      <c r="B14181" s="16" t="s">
        <v>5360</v>
      </c>
      <c r="C14181">
        <v>2.1464362370000001</v>
      </c>
      <c r="D14181">
        <v>5.8962929439999998</v>
      </c>
      <c r="E14181">
        <v>3.608005468</v>
      </c>
      <c r="F14181">
        <v>3.8566681809999999</v>
      </c>
      <c r="G14181">
        <v>2.9651949059999998</v>
      </c>
      <c r="H14181">
        <v>3.7920099129999998</v>
      </c>
      <c r="I14181">
        <v>0</v>
      </c>
      <c r="J14181">
        <v>5.6053534340000004</v>
      </c>
      <c r="K14181">
        <v>4.0896669909999996</v>
      </c>
      <c r="L14181">
        <v>3.2549812259999999</v>
      </c>
      <c r="M14181">
        <v>0</v>
      </c>
      <c r="N14181">
        <v>4.8685546850000003</v>
      </c>
      <c r="O14181">
        <v>0.950852578</v>
      </c>
      <c r="P14181">
        <v>4.9593153980000002</v>
      </c>
      <c r="Q14181">
        <v>3.5412706300000001</v>
      </c>
    </row>
    <row r="14182" spans="1:17">
      <c r="A14182" t="s">
        <v>26404</v>
      </c>
      <c r="B14182" s="16" t="s">
        <v>26405</v>
      </c>
      <c r="C14182">
        <v>8.5857449480000003</v>
      </c>
      <c r="D14182">
        <v>13.409311369999999</v>
      </c>
      <c r="E14182">
        <v>13.60994468</v>
      </c>
      <c r="F14182">
        <v>10.16757975</v>
      </c>
      <c r="G14182">
        <v>8.7473249739999996</v>
      </c>
      <c r="H14182">
        <v>5.9353198640000002</v>
      </c>
      <c r="I14182">
        <v>8.7645319879999999</v>
      </c>
      <c r="J14182">
        <v>13.65964769</v>
      </c>
      <c r="K14182">
        <v>15.77442982</v>
      </c>
      <c r="L14182">
        <v>10.84993742</v>
      </c>
      <c r="M14182">
        <v>6.5922946619999996</v>
      </c>
      <c r="N14182">
        <v>8.3082944090000002</v>
      </c>
      <c r="O14182">
        <v>5.2296891800000003</v>
      </c>
      <c r="P14182">
        <v>11.077951280000001</v>
      </c>
      <c r="Q14182">
        <v>8.8531765750000009</v>
      </c>
    </row>
    <row r="14183" spans="1:17">
      <c r="A14183" t="s">
        <v>26406</v>
      </c>
      <c r="B14183" s="16" t="s">
        <v>26407</v>
      </c>
      <c r="C14183">
        <v>26.78752424</v>
      </c>
      <c r="D14183">
        <v>7.4179169290000004</v>
      </c>
      <c r="E14183">
        <v>6.0559686709999996</v>
      </c>
      <c r="F14183">
        <v>8.3561143930000004</v>
      </c>
      <c r="G14183">
        <v>6.7458184120000002</v>
      </c>
      <c r="H14183">
        <v>10.71654975</v>
      </c>
      <c r="I14183">
        <v>9.7661927869999996</v>
      </c>
      <c r="J14183">
        <v>11.46104304</v>
      </c>
      <c r="K14183">
        <v>23.29162724</v>
      </c>
      <c r="L14183">
        <v>30.325575090000001</v>
      </c>
      <c r="M14183">
        <v>14.997470359999999</v>
      </c>
      <c r="N14183">
        <v>11.419935880000001</v>
      </c>
      <c r="O14183">
        <v>24.722167030000001</v>
      </c>
      <c r="P14183">
        <v>13.731507049999999</v>
      </c>
      <c r="Q14183">
        <v>13.04368015</v>
      </c>
    </row>
    <row r="14184" spans="1:17">
      <c r="A14184" t="s">
        <v>26408</v>
      </c>
      <c r="B14184" s="16" t="s">
        <v>26409</v>
      </c>
      <c r="C14184">
        <v>5.5619438649999999</v>
      </c>
      <c r="D14184">
        <v>4.6205879860000003</v>
      </c>
      <c r="E14184">
        <v>2.5887896709999998</v>
      </c>
      <c r="F14184">
        <v>1.7980864459999999</v>
      </c>
      <c r="G14184">
        <v>2.7612753579999998</v>
      </c>
      <c r="H14184">
        <v>2.6701167739999998</v>
      </c>
      <c r="I14184">
        <v>0</v>
      </c>
      <c r="J14184">
        <v>3.437312447</v>
      </c>
      <c r="K14184">
        <v>2.8385711730000001</v>
      </c>
      <c r="L14184">
        <v>4.832240648</v>
      </c>
      <c r="M14184">
        <v>1.3345512340000001</v>
      </c>
      <c r="N14184">
        <v>0.94274347999999997</v>
      </c>
      <c r="O14184">
        <v>6.1597318530000003</v>
      </c>
      <c r="P14184">
        <v>1.6689357339999999</v>
      </c>
      <c r="Q14184">
        <v>1.9117297120000001</v>
      </c>
    </row>
    <row r="14185" spans="1:17">
      <c r="A14185" t="e">
        <v>#N/A</v>
      </c>
      <c r="B14185" s="16" t="s">
        <v>26410</v>
      </c>
      <c r="C14185">
        <v>471.81056649999999</v>
      </c>
      <c r="D14185">
        <v>82.549907750000003</v>
      </c>
      <c r="E14185">
        <v>14.24772686</v>
      </c>
      <c r="F14185">
        <v>9.3054151639999994</v>
      </c>
      <c r="G14185">
        <v>28.83481055</v>
      </c>
      <c r="H14185">
        <v>33.786940309999999</v>
      </c>
      <c r="I14185">
        <v>66.190139720000005</v>
      </c>
      <c r="J14185">
        <v>26.851290349999999</v>
      </c>
      <c r="K14185">
        <v>118.7115884</v>
      </c>
      <c r="L14185">
        <v>225.5351612</v>
      </c>
      <c r="M14185">
        <v>205.4412154</v>
      </c>
      <c r="N14185">
        <v>29.425876540000001</v>
      </c>
      <c r="O14185">
        <v>251.33085009999999</v>
      </c>
      <c r="P14185">
        <v>40.60558005</v>
      </c>
      <c r="Q14185">
        <v>88.59583216</v>
      </c>
    </row>
    <row r="14186" spans="1:17">
      <c r="A14186" t="s">
        <v>26411</v>
      </c>
      <c r="B14186" s="16" t="s">
        <v>2802</v>
      </c>
      <c r="C14186">
        <v>1.7705223240000001</v>
      </c>
      <c r="D14186">
        <v>1.2747474249999999</v>
      </c>
      <c r="E14186">
        <v>1.0830820539999999</v>
      </c>
      <c r="F14186">
        <v>1.446015703</v>
      </c>
      <c r="G14186">
        <v>0.76434016599999999</v>
      </c>
      <c r="H14186">
        <v>1.3599565819999999</v>
      </c>
      <c r="I14186">
        <v>1.936490531</v>
      </c>
      <c r="J14186">
        <v>1.5711485039999999</v>
      </c>
      <c r="K14186">
        <v>2.2087917159999999</v>
      </c>
      <c r="L14186">
        <v>0.83903856899999996</v>
      </c>
      <c r="M14186">
        <v>3.3985999269999998</v>
      </c>
      <c r="N14186">
        <v>1.6369179389999999</v>
      </c>
      <c r="O14186">
        <v>1.960814963</v>
      </c>
      <c r="P14186">
        <v>1.1953550959999999</v>
      </c>
      <c r="Q14186">
        <v>0</v>
      </c>
    </row>
    <row r="14187" spans="1:17">
      <c r="A14187" t="s">
        <v>26412</v>
      </c>
      <c r="B14187" s="16" t="s">
        <v>3669</v>
      </c>
      <c r="C14187">
        <v>4.7312934929999999</v>
      </c>
      <c r="D14187">
        <v>4.1925597049999999</v>
      </c>
      <c r="E14187">
        <v>4.6020775370000004</v>
      </c>
      <c r="F14187">
        <v>2.944097438</v>
      </c>
      <c r="G14187">
        <v>2.9178779659999998</v>
      </c>
      <c r="H14187">
        <v>3.3745731139999999</v>
      </c>
      <c r="I14187">
        <v>6.8997379480000003</v>
      </c>
      <c r="J14187">
        <v>4.2841990719999998</v>
      </c>
      <c r="K14187">
        <v>3.6794572319999999</v>
      </c>
      <c r="L14187">
        <v>5.9790080679999997</v>
      </c>
      <c r="M14187">
        <v>2.594839388</v>
      </c>
      <c r="N14187">
        <v>0.83319390999999998</v>
      </c>
      <c r="O14187">
        <v>2.2456305570000001</v>
      </c>
      <c r="P14187">
        <v>3.8534387670000001</v>
      </c>
      <c r="Q14187">
        <v>5.1109827890000004</v>
      </c>
    </row>
    <row r="14188" spans="1:17">
      <c r="A14188" t="s">
        <v>26412</v>
      </c>
      <c r="B14188" s="16" t="s">
        <v>26413</v>
      </c>
      <c r="C14188">
        <v>16.339241619999999</v>
      </c>
      <c r="D14188">
        <v>16.83155434</v>
      </c>
      <c r="E14188">
        <v>16.861481789999999</v>
      </c>
      <c r="F14188">
        <v>14.456581330000001</v>
      </c>
      <c r="G14188">
        <v>17.845868629999998</v>
      </c>
      <c r="H14188">
        <v>17.256719090000001</v>
      </c>
      <c r="I14188">
        <v>8.3397426039999996</v>
      </c>
      <c r="J14188">
        <v>17.08848781</v>
      </c>
      <c r="K14188">
        <v>11.859668279999999</v>
      </c>
      <c r="L14188">
        <v>22.454863069999998</v>
      </c>
      <c r="M14188">
        <v>8.6250818630000001</v>
      </c>
      <c r="N14188">
        <v>8.3588056900000005</v>
      </c>
      <c r="O14188">
        <v>4.0714548080000004</v>
      </c>
      <c r="P14188">
        <v>4.4738125179999999</v>
      </c>
      <c r="Q14188">
        <v>12.07453024</v>
      </c>
    </row>
    <row r="14189" spans="1:17">
      <c r="A14189" t="s">
        <v>26412</v>
      </c>
      <c r="B14189" s="16" t="s">
        <v>26414</v>
      </c>
      <c r="C14189">
        <v>0.92595141700000005</v>
      </c>
      <c r="D14189">
        <v>4.6154079550000002</v>
      </c>
      <c r="E14189">
        <v>4.8762448880000004</v>
      </c>
      <c r="F14189">
        <v>3.6551613299999999</v>
      </c>
      <c r="G14189">
        <v>3.5976257710000001</v>
      </c>
      <c r="H14189">
        <v>3.3783562680000001</v>
      </c>
      <c r="I14189">
        <v>4.0509992500000003</v>
      </c>
      <c r="J14189">
        <v>2.6411222749999999</v>
      </c>
      <c r="K14189">
        <v>3.9905473659999999</v>
      </c>
      <c r="L14189">
        <v>7.8984381890000002</v>
      </c>
      <c r="M14189">
        <v>1.7774068009999999</v>
      </c>
      <c r="N14189">
        <v>0.85607871999999996</v>
      </c>
      <c r="O14189">
        <v>1.5382065810000001</v>
      </c>
      <c r="P14189">
        <v>2.9868243080000001</v>
      </c>
      <c r="Q14189">
        <v>4.4557018729999998</v>
      </c>
    </row>
    <row r="14190" spans="1:17">
      <c r="A14190" t="s">
        <v>26415</v>
      </c>
      <c r="B14190" s="16" t="s">
        <v>2687</v>
      </c>
      <c r="C14190">
        <v>1.3550014539999999</v>
      </c>
      <c r="D14190">
        <v>1.6009503540000001</v>
      </c>
      <c r="E14190">
        <v>1.681816695</v>
      </c>
      <c r="F14190">
        <v>1.905901941</v>
      </c>
      <c r="G14190">
        <v>1.5598892639999999</v>
      </c>
      <c r="H14190">
        <v>3.0645503559999998</v>
      </c>
      <c r="I14190">
        <v>1.976025154</v>
      </c>
      <c r="J14190">
        <v>1.9658585500000001</v>
      </c>
      <c r="K14190">
        <v>1.912387724</v>
      </c>
      <c r="L14190">
        <v>2.4733743600000002</v>
      </c>
      <c r="M14190">
        <v>1.155994798</v>
      </c>
      <c r="N14190">
        <v>1.8373702670000001</v>
      </c>
      <c r="O14190">
        <v>2.3343205469999999</v>
      </c>
      <c r="P14190">
        <v>1.648933451</v>
      </c>
      <c r="Q14190">
        <v>2.3804275719999999</v>
      </c>
    </row>
    <row r="14191" spans="1:17">
      <c r="A14191" t="s">
        <v>26416</v>
      </c>
      <c r="B14191" s="16" t="s">
        <v>4204</v>
      </c>
      <c r="C14191">
        <v>2.071777585</v>
      </c>
      <c r="D14191">
        <v>1.4916463390000001</v>
      </c>
      <c r="E14191">
        <v>1.928605014</v>
      </c>
      <c r="F14191">
        <v>0.893029556</v>
      </c>
      <c r="G14191">
        <v>0.89439302899999995</v>
      </c>
      <c r="H14191">
        <v>0.59675770400000006</v>
      </c>
      <c r="I14191">
        <v>2.2659853669999999</v>
      </c>
      <c r="J14191">
        <v>6.2377007139999998</v>
      </c>
      <c r="K14191">
        <v>2.2713316159999999</v>
      </c>
      <c r="L14191">
        <v>2.5090480290000001</v>
      </c>
      <c r="M14191">
        <v>0.33140611800000003</v>
      </c>
      <c r="N14191">
        <v>1.872875007</v>
      </c>
      <c r="O14191">
        <v>2.676856715</v>
      </c>
      <c r="P14191">
        <v>1.269231905</v>
      </c>
      <c r="Q14191">
        <v>0.83078722199999999</v>
      </c>
    </row>
    <row r="14192" spans="1:17">
      <c r="A14192" t="s">
        <v>26417</v>
      </c>
      <c r="B14192" s="16" t="s">
        <v>2852</v>
      </c>
      <c r="C14192">
        <v>4.2615541820000002</v>
      </c>
      <c r="D14192">
        <v>0.76843471900000004</v>
      </c>
      <c r="E14192">
        <v>0.45337766699999998</v>
      </c>
      <c r="F14192">
        <v>0.39121717099999997</v>
      </c>
      <c r="G14192">
        <v>0.410729662</v>
      </c>
      <c r="H14192">
        <v>7.6124280000000002E-2</v>
      </c>
      <c r="I14192">
        <v>0.28905618199999999</v>
      </c>
      <c r="J14192">
        <v>1.3317515579999999</v>
      </c>
      <c r="K14192">
        <v>0.71934993000000003</v>
      </c>
      <c r="L14192">
        <v>4.6965621850000003</v>
      </c>
      <c r="M14192">
        <v>0.190238405</v>
      </c>
      <c r="N14192">
        <v>0.42759423499999999</v>
      </c>
      <c r="O14192">
        <v>1.317091692</v>
      </c>
      <c r="P14192">
        <v>0.37172569700000002</v>
      </c>
      <c r="Q14192">
        <v>0.34064298300000001</v>
      </c>
    </row>
    <row r="14193" spans="1:17">
      <c r="A14193" t="s">
        <v>26418</v>
      </c>
      <c r="B14193" s="16" t="s">
        <v>4203</v>
      </c>
      <c r="C14193">
        <v>19.81311981</v>
      </c>
      <c r="D14193">
        <v>1.1068592500000001</v>
      </c>
      <c r="E14193">
        <v>1.448018882</v>
      </c>
      <c r="F14193">
        <v>0.53939040100000002</v>
      </c>
      <c r="G14193">
        <v>1.576798368</v>
      </c>
      <c r="H14193">
        <v>1.6542025069999999</v>
      </c>
      <c r="I14193">
        <v>5.2762701959999996</v>
      </c>
      <c r="J14193">
        <v>1.3104608929999999</v>
      </c>
      <c r="K14193">
        <v>3.3608114260000002</v>
      </c>
      <c r="L14193">
        <v>5.0076286059999999</v>
      </c>
      <c r="M14193">
        <v>4.9607223600000001</v>
      </c>
      <c r="N14193">
        <v>2.2512572710000001</v>
      </c>
      <c r="O14193">
        <v>9.1586501150000004</v>
      </c>
      <c r="P14193">
        <v>2.6624120269999998</v>
      </c>
      <c r="Q14193">
        <v>8.527415134</v>
      </c>
    </row>
    <row r="14194" spans="1:17">
      <c r="A14194" t="s">
        <v>26419</v>
      </c>
      <c r="B14194" s="16" t="s">
        <v>4202</v>
      </c>
      <c r="C14194">
        <v>8.110788844</v>
      </c>
      <c r="D14194">
        <v>5.2906110560000004</v>
      </c>
      <c r="E14194">
        <v>4.0507869989999996</v>
      </c>
      <c r="F14194">
        <v>1.073368858</v>
      </c>
      <c r="G14194">
        <v>3.229118283</v>
      </c>
      <c r="H14194">
        <v>2.7688805040000002</v>
      </c>
      <c r="I14194">
        <v>4.2712663490000002</v>
      </c>
      <c r="J14194">
        <v>3.6558498749999999</v>
      </c>
      <c r="K14194">
        <v>3.7816643769999998</v>
      </c>
      <c r="L14194">
        <v>4.555434719</v>
      </c>
      <c r="M14194">
        <v>6.0546252389999999</v>
      </c>
      <c r="N14194">
        <v>2.555127991</v>
      </c>
      <c r="O14194">
        <v>3.7427175949999998</v>
      </c>
      <c r="P14194">
        <v>1.115469117</v>
      </c>
      <c r="Q14194">
        <v>4.0268349250000002</v>
      </c>
    </row>
    <row r="14195" spans="1:17">
      <c r="A14195" t="s">
        <v>26420</v>
      </c>
      <c r="B14195" s="16" t="s">
        <v>26421</v>
      </c>
      <c r="C14195">
        <v>12.80540564</v>
      </c>
      <c r="D14195">
        <v>0</v>
      </c>
      <c r="E14195">
        <v>1.7029247670000001</v>
      </c>
      <c r="F14195">
        <v>0.43576636000000002</v>
      </c>
      <c r="G14195">
        <v>1.6584404070000001</v>
      </c>
      <c r="H14195">
        <v>3.6884868919999998</v>
      </c>
      <c r="I14195">
        <v>4.6685934509999996</v>
      </c>
      <c r="J14195">
        <v>3.6525287899999999</v>
      </c>
      <c r="K14195">
        <v>7.2614611399999998</v>
      </c>
      <c r="L14195">
        <v>10.11399205</v>
      </c>
      <c r="M14195">
        <v>0</v>
      </c>
      <c r="N14195">
        <v>4.34100486</v>
      </c>
      <c r="O14195">
        <v>14.181708220000001</v>
      </c>
      <c r="P14195">
        <v>1.4409125380000001</v>
      </c>
      <c r="Q14195">
        <v>4.40142422</v>
      </c>
    </row>
    <row r="14196" spans="1:17">
      <c r="A14196" t="s">
        <v>26422</v>
      </c>
      <c r="B14196" s="16" t="s">
        <v>26423</v>
      </c>
      <c r="C14196">
        <v>10.838240389999999</v>
      </c>
      <c r="D14196">
        <v>1.6558849250000001</v>
      </c>
      <c r="E14196">
        <v>1.5109026619999999</v>
      </c>
      <c r="F14196">
        <v>1.4244236130000001</v>
      </c>
      <c r="G14196">
        <v>2.129707636</v>
      </c>
      <c r="H14196">
        <v>3.731880855</v>
      </c>
      <c r="I14196">
        <v>10.900426339999999</v>
      </c>
      <c r="J14196">
        <v>9.9968005170000005</v>
      </c>
      <c r="K14196">
        <v>7.1208319370000002</v>
      </c>
      <c r="L14196">
        <v>11.098847749999999</v>
      </c>
      <c r="M14196">
        <v>7.1739677200000003</v>
      </c>
      <c r="N14196">
        <v>5.8049109830000001</v>
      </c>
      <c r="O14196">
        <v>14.48651869</v>
      </c>
      <c r="P14196">
        <v>4.2614499309999996</v>
      </c>
      <c r="Q14196">
        <v>4.6244828230000001</v>
      </c>
    </row>
    <row r="14197" spans="1:17">
      <c r="A14197" t="e">
        <v>#N/A</v>
      </c>
      <c r="B14197" s="16" t="s">
        <v>26424</v>
      </c>
      <c r="C14197">
        <v>1.098335989</v>
      </c>
      <c r="D14197">
        <v>0</v>
      </c>
      <c r="E14197">
        <v>0.116849625</v>
      </c>
      <c r="F14197">
        <v>0</v>
      </c>
      <c r="G14197">
        <v>0</v>
      </c>
      <c r="H14197">
        <v>0</v>
      </c>
      <c r="I14197">
        <v>0</v>
      </c>
      <c r="J14197">
        <v>0</v>
      </c>
      <c r="K14197">
        <v>0</v>
      </c>
      <c r="L14197">
        <v>0</v>
      </c>
      <c r="M14197">
        <v>0</v>
      </c>
      <c r="N14197">
        <v>0.13539401000000001</v>
      </c>
      <c r="O14197">
        <v>0.60819160900000002</v>
      </c>
      <c r="P14197">
        <v>8.2392604999999994E-2</v>
      </c>
      <c r="Q14197">
        <v>0</v>
      </c>
    </row>
    <row r="14198" spans="1:17">
      <c r="A14198" t="e">
        <v>#N/A</v>
      </c>
      <c r="B14198" s="16" t="s">
        <v>26425</v>
      </c>
      <c r="C14198">
        <v>0</v>
      </c>
      <c r="D14198">
        <v>0</v>
      </c>
      <c r="E14198">
        <v>0.27289105000000002</v>
      </c>
      <c r="F14198">
        <v>0.349154413</v>
      </c>
      <c r="G14198">
        <v>0</v>
      </c>
      <c r="H14198">
        <v>2.9553714850000001</v>
      </c>
      <c r="I14198">
        <v>0</v>
      </c>
      <c r="J14198">
        <v>1.9510402229999999</v>
      </c>
      <c r="K14198">
        <v>4.6545514880000001</v>
      </c>
      <c r="L14198">
        <v>0</v>
      </c>
      <c r="M14198">
        <v>0</v>
      </c>
      <c r="N14198">
        <v>0</v>
      </c>
      <c r="O14198">
        <v>2.840745901</v>
      </c>
      <c r="P14198">
        <v>0.38483999499999999</v>
      </c>
      <c r="Q14198">
        <v>0</v>
      </c>
    </row>
    <row r="14199" spans="1:17">
      <c r="A14199" t="s">
        <v>22071</v>
      </c>
      <c r="B14199" s="16" t="s">
        <v>26426</v>
      </c>
      <c r="C14199">
        <v>11.086559250000001</v>
      </c>
      <c r="D14199">
        <v>161.48489850000001</v>
      </c>
      <c r="E14199">
        <v>10.320409829999999</v>
      </c>
      <c r="F14199">
        <v>15.845517709999999</v>
      </c>
      <c r="G14199">
        <v>11.48664765</v>
      </c>
      <c r="H14199">
        <v>12.773551919999999</v>
      </c>
      <c r="I14199">
        <v>20.20968306</v>
      </c>
      <c r="J14199">
        <v>40.406610440000001</v>
      </c>
      <c r="K14199">
        <v>248.95602740000001</v>
      </c>
      <c r="L14199">
        <v>812.59477630000004</v>
      </c>
      <c r="M14199">
        <v>15.96087449</v>
      </c>
      <c r="N14199">
        <v>9.9082972429999998</v>
      </c>
      <c r="O14199">
        <v>15.347654029999999</v>
      </c>
      <c r="P14199">
        <v>31.187536470000001</v>
      </c>
      <c r="Q14199">
        <v>34.295661199999998</v>
      </c>
    </row>
    <row r="14200" spans="1:17">
      <c r="A14200" t="e">
        <v>#N/A</v>
      </c>
      <c r="B14200" s="16" t="s">
        <v>26427</v>
      </c>
      <c r="C14200">
        <v>0.54698586999999999</v>
      </c>
      <c r="D14200">
        <v>0</v>
      </c>
      <c r="E14200">
        <v>0</v>
      </c>
      <c r="F14200">
        <v>0.14891088899999999</v>
      </c>
      <c r="G14200">
        <v>0</v>
      </c>
      <c r="H14200">
        <v>0</v>
      </c>
      <c r="I14200">
        <v>0.797680206</v>
      </c>
      <c r="J14200">
        <v>6.9341606E-2</v>
      </c>
      <c r="K14200">
        <v>0.49627999299999997</v>
      </c>
      <c r="L14200">
        <v>0</v>
      </c>
      <c r="M14200">
        <v>1.049964812</v>
      </c>
      <c r="N14200">
        <v>0</v>
      </c>
      <c r="O14200">
        <v>3.0288747690000002</v>
      </c>
      <c r="P14200">
        <v>8.2065216999999996E-2</v>
      </c>
      <c r="Q14200">
        <v>0</v>
      </c>
    </row>
    <row r="14201" spans="1:17">
      <c r="A14201" t="s">
        <v>26428</v>
      </c>
      <c r="B14201" s="16" t="s">
        <v>26429</v>
      </c>
      <c r="C14201">
        <v>47.287137250000001</v>
      </c>
      <c r="D14201">
        <v>3.4918947380000001</v>
      </c>
      <c r="E14201">
        <v>2.6830814649999999</v>
      </c>
      <c r="F14201">
        <v>3.8620209480000001</v>
      </c>
      <c r="G14201">
        <v>3.2662414119999998</v>
      </c>
      <c r="H14201">
        <v>3.026811763</v>
      </c>
      <c r="I14201">
        <v>20.687927470000002</v>
      </c>
      <c r="J14201">
        <v>6.9937097059999997</v>
      </c>
      <c r="K14201">
        <v>15.731318099999999</v>
      </c>
      <c r="L14201">
        <v>25.8949079</v>
      </c>
      <c r="M14201">
        <v>21.179633710000001</v>
      </c>
      <c r="N14201">
        <v>5.6348713330000004</v>
      </c>
      <c r="O14201">
        <v>13.96519359</v>
      </c>
      <c r="P14201">
        <v>2.6013421010000002</v>
      </c>
      <c r="Q14201">
        <v>5.4177836289999997</v>
      </c>
    </row>
    <row r="14202" spans="1:17">
      <c r="A14202" t="e">
        <v>#N/A</v>
      </c>
      <c r="B14202" s="16" t="s">
        <v>26430</v>
      </c>
      <c r="C14202">
        <v>19.144505460000001</v>
      </c>
      <c r="D14202">
        <v>0.605878425</v>
      </c>
      <c r="E14202">
        <v>0.87288991400000004</v>
      </c>
      <c r="F14202">
        <v>0.37227722200000002</v>
      </c>
      <c r="G14202">
        <v>0</v>
      </c>
      <c r="H14202">
        <v>1.050363817</v>
      </c>
      <c r="I14202">
        <v>0</v>
      </c>
      <c r="J14202">
        <v>0.69341606200000006</v>
      </c>
      <c r="K14202">
        <v>2.4813999660000001</v>
      </c>
      <c r="L14202">
        <v>8.640430297</v>
      </c>
      <c r="M14202">
        <v>0</v>
      </c>
      <c r="N14202">
        <v>1.6857002619999999</v>
      </c>
      <c r="O14202">
        <v>15.14437384</v>
      </c>
      <c r="P14202">
        <v>1.230978261</v>
      </c>
      <c r="Q14202">
        <v>5.6402356730000003</v>
      </c>
    </row>
    <row r="14203" spans="1:17">
      <c r="A14203" t="e">
        <v>#N/A</v>
      </c>
      <c r="B14203" s="16" t="s">
        <v>26431</v>
      </c>
      <c r="C14203">
        <v>3.7038056680000002</v>
      </c>
      <c r="D14203">
        <v>0</v>
      </c>
      <c r="E14203">
        <v>0.59105998599999998</v>
      </c>
      <c r="F14203">
        <v>0</v>
      </c>
      <c r="G14203">
        <v>0.31978895699999998</v>
      </c>
      <c r="H14203">
        <v>0</v>
      </c>
      <c r="I14203">
        <v>16.203997000000001</v>
      </c>
      <c r="J14203">
        <v>3.2867299430000001</v>
      </c>
      <c r="K14203">
        <v>0.84011523499999996</v>
      </c>
      <c r="L14203">
        <v>5.8506949549999998</v>
      </c>
      <c r="M14203">
        <v>0</v>
      </c>
      <c r="N14203">
        <v>0</v>
      </c>
      <c r="O14203">
        <v>2.0509421080000001</v>
      </c>
      <c r="P14203">
        <v>5.0011941889999996</v>
      </c>
      <c r="Q14203">
        <v>1.273057678</v>
      </c>
    </row>
    <row r="14204" spans="1:17">
      <c r="A14204" t="s">
        <v>26432</v>
      </c>
      <c r="B14204" s="16" t="s">
        <v>26433</v>
      </c>
      <c r="C14204">
        <v>15.68256957</v>
      </c>
      <c r="D14204">
        <v>4.6322856769999996</v>
      </c>
      <c r="E14204">
        <v>13.34748121</v>
      </c>
      <c r="F14204">
        <v>4.9809749779999999</v>
      </c>
      <c r="G14204">
        <v>9.9296495250000003</v>
      </c>
      <c r="H14204">
        <v>8.0306296889999995</v>
      </c>
      <c r="I14204">
        <v>22.870198299999998</v>
      </c>
      <c r="J14204">
        <v>23.194328389999999</v>
      </c>
      <c r="K14204">
        <v>30.82903881</v>
      </c>
      <c r="L14204">
        <v>23.121353989999999</v>
      </c>
      <c r="M14204">
        <v>0</v>
      </c>
      <c r="N14204">
        <v>18.68780113</v>
      </c>
      <c r="O14204">
        <v>5.7893682289999999</v>
      </c>
      <c r="P14204">
        <v>10.98011833</v>
      </c>
      <c r="Q14204">
        <v>10.78070363</v>
      </c>
    </row>
    <row r="14205" spans="1:17">
      <c r="A14205" t="e">
        <v>#N/A</v>
      </c>
      <c r="B14205" s="16" t="s">
        <v>26434</v>
      </c>
      <c r="C14205">
        <v>1.7554700620000001</v>
      </c>
      <c r="D14205">
        <v>0</v>
      </c>
      <c r="E14205">
        <v>4.6690179999999998E-2</v>
      </c>
      <c r="F14205">
        <v>0</v>
      </c>
      <c r="G14205">
        <v>0</v>
      </c>
      <c r="H14205">
        <v>0.16854934799999999</v>
      </c>
      <c r="I14205">
        <v>0</v>
      </c>
      <c r="J14205">
        <v>0.44508321099999998</v>
      </c>
      <c r="K14205">
        <v>0.59727640000000004</v>
      </c>
      <c r="L14205">
        <v>1.1092072049999999</v>
      </c>
      <c r="M14205">
        <v>0</v>
      </c>
      <c r="N14205">
        <v>0.27050025500000002</v>
      </c>
      <c r="O14205">
        <v>0.97207245499999995</v>
      </c>
      <c r="P14205">
        <v>0.13168807499999999</v>
      </c>
      <c r="Q14205">
        <v>0.30169167099999999</v>
      </c>
    </row>
    <row r="14206" spans="1:17">
      <c r="A14206" t="s">
        <v>26435</v>
      </c>
      <c r="B14206" s="16" t="s">
        <v>1971</v>
      </c>
      <c r="C14206">
        <v>11.05687636</v>
      </c>
      <c r="D14206">
        <v>0.65319155500000003</v>
      </c>
      <c r="E14206">
        <v>0.74500108899999995</v>
      </c>
      <c r="F14206">
        <v>0.47660122700000002</v>
      </c>
      <c r="G14206">
        <v>1.0819455039999999</v>
      </c>
      <c r="H14206">
        <v>1.698580309</v>
      </c>
      <c r="I14206">
        <v>5.6435607579999996</v>
      </c>
      <c r="J14206">
        <v>2.476309122</v>
      </c>
      <c r="K14206">
        <v>2.3407762280000002</v>
      </c>
      <c r="L14206">
        <v>5.3562185490000003</v>
      </c>
      <c r="M14206">
        <v>3.891101189</v>
      </c>
      <c r="N14206">
        <v>1.8854869590000001</v>
      </c>
      <c r="O14206">
        <v>6.1226250350000004</v>
      </c>
      <c r="P14206">
        <v>1.1335693010000001</v>
      </c>
      <c r="Q14206">
        <v>1.6468514990000001</v>
      </c>
    </row>
    <row r="14207" spans="1:17">
      <c r="A14207" t="s">
        <v>26436</v>
      </c>
      <c r="B14207" s="16" t="s">
        <v>3084</v>
      </c>
      <c r="C14207">
        <v>0.87309583899999998</v>
      </c>
      <c r="D14207">
        <v>8.1236384130000001</v>
      </c>
      <c r="E14207">
        <v>8.917133325</v>
      </c>
      <c r="F14207">
        <v>10.93377413</v>
      </c>
      <c r="G14207">
        <v>8.7445039639999997</v>
      </c>
      <c r="H14207">
        <v>3.0178529119999999</v>
      </c>
      <c r="I14207">
        <v>48.383604859999998</v>
      </c>
      <c r="J14207">
        <v>57.222951049999999</v>
      </c>
      <c r="K14207">
        <v>24.556941309999999</v>
      </c>
      <c r="L14207">
        <v>10.48177358</v>
      </c>
      <c r="M14207">
        <v>6.7037922459999999</v>
      </c>
      <c r="N14207">
        <v>28.95199109</v>
      </c>
      <c r="O14207">
        <v>0.96693465099999998</v>
      </c>
      <c r="P14207">
        <v>38.773646470000003</v>
      </c>
      <c r="Q14207">
        <v>12.00388424</v>
      </c>
    </row>
    <row r="14208" spans="1:17">
      <c r="A14208" t="s">
        <v>26437</v>
      </c>
      <c r="B14208" s="16" t="s">
        <v>26438</v>
      </c>
      <c r="C14208">
        <v>0</v>
      </c>
      <c r="D14208">
        <v>1.5910894280000001</v>
      </c>
      <c r="E14208">
        <v>0.76409493900000003</v>
      </c>
      <c r="F14208">
        <v>0</v>
      </c>
      <c r="G14208">
        <v>0</v>
      </c>
      <c r="H14208">
        <v>5.5166934379999999</v>
      </c>
      <c r="I14208">
        <v>0</v>
      </c>
      <c r="J14208">
        <v>0.91048543800000004</v>
      </c>
      <c r="K14208">
        <v>0</v>
      </c>
      <c r="L14208">
        <v>2.2690521299999999</v>
      </c>
      <c r="M14208">
        <v>0</v>
      </c>
      <c r="N14208">
        <v>0</v>
      </c>
      <c r="O14208">
        <v>0</v>
      </c>
      <c r="P14208">
        <v>1.6163279770000001</v>
      </c>
      <c r="Q14208">
        <v>0</v>
      </c>
    </row>
    <row r="14209" spans="1:17">
      <c r="A14209" t="s">
        <v>26437</v>
      </c>
      <c r="B14209" s="16" t="s">
        <v>3707</v>
      </c>
      <c r="C14209">
        <v>18.624684609999999</v>
      </c>
      <c r="D14209">
        <v>2.4159418640000001</v>
      </c>
      <c r="E14209">
        <v>0.97400930600000002</v>
      </c>
      <c r="F14209">
        <v>0.62615960599999998</v>
      </c>
      <c r="G14209">
        <v>0.87571853300000002</v>
      </c>
      <c r="H14209">
        <v>1.913187126</v>
      </c>
      <c r="I14209">
        <v>14.92204636</v>
      </c>
      <c r="J14209">
        <v>4.3836034780000004</v>
      </c>
      <c r="K14209">
        <v>15.02511679</v>
      </c>
      <c r="L14209">
        <v>6.3945005830000001</v>
      </c>
      <c r="M14209">
        <v>28.12695076</v>
      </c>
      <c r="N14209">
        <v>1.474355729</v>
      </c>
      <c r="O14209">
        <v>26.44159617</v>
      </c>
      <c r="P14209">
        <v>1.094150876</v>
      </c>
      <c r="Q14209">
        <v>5.9851142429999999</v>
      </c>
    </row>
    <row r="14210" spans="1:17">
      <c r="A14210" t="s">
        <v>26439</v>
      </c>
      <c r="B14210" s="16" t="s">
        <v>1554</v>
      </c>
      <c r="C14210">
        <v>218.234995</v>
      </c>
      <c r="D14210">
        <v>27.499019369999999</v>
      </c>
      <c r="E14210">
        <v>23.79539784</v>
      </c>
      <c r="F14210">
        <v>24.655347689999999</v>
      </c>
      <c r="G14210">
        <v>28.95935455</v>
      </c>
      <c r="H14210">
        <v>17.883192910000002</v>
      </c>
      <c r="I14210">
        <v>46.456885739999997</v>
      </c>
      <c r="J14210">
        <v>32.686723209999997</v>
      </c>
      <c r="K14210">
        <v>102.8781752</v>
      </c>
      <c r="L14210">
        <v>621.79304630000001</v>
      </c>
      <c r="M14210">
        <v>67.241502969999999</v>
      </c>
      <c r="N14210">
        <v>45.341127149999998</v>
      </c>
      <c r="O14210">
        <v>136.52539999999999</v>
      </c>
      <c r="P14210">
        <v>60.768947840000003</v>
      </c>
      <c r="Q14210">
        <v>46.105682950000002</v>
      </c>
    </row>
    <row r="14211" spans="1:17">
      <c r="A14211" t="s">
        <v>26440</v>
      </c>
      <c r="B14211" s="16" t="s">
        <v>3509</v>
      </c>
      <c r="C14211">
        <v>26.657998580000001</v>
      </c>
      <c r="D14211">
        <v>15.46083091</v>
      </c>
      <c r="E14211">
        <v>11.87014214</v>
      </c>
      <c r="F14211">
        <v>11.49759467</v>
      </c>
      <c r="G14211">
        <v>11.443689880000001</v>
      </c>
      <c r="H14211">
        <v>34.999493659999999</v>
      </c>
      <c r="I14211">
        <v>8.7361531130000003</v>
      </c>
      <c r="J14211">
        <v>11.400879079999999</v>
      </c>
      <c r="K14211">
        <v>23.167681890000001</v>
      </c>
      <c r="L14211">
        <v>24.982202239999999</v>
      </c>
      <c r="M14211">
        <v>11.64290083</v>
      </c>
      <c r="N14211">
        <v>7.8093006579999997</v>
      </c>
      <c r="O14211">
        <v>22.639946439999999</v>
      </c>
      <c r="P14211">
        <v>5.516226004</v>
      </c>
      <c r="Q14211">
        <v>12.096933379999999</v>
      </c>
    </row>
    <row r="14212" spans="1:17">
      <c r="A14212" t="s">
        <v>26441</v>
      </c>
      <c r="B14212" s="16" t="s">
        <v>3852</v>
      </c>
      <c r="C14212">
        <v>8.7192277390000008</v>
      </c>
      <c r="D14212">
        <v>2.7218012530000002</v>
      </c>
      <c r="E14212">
        <v>3.0358474539999998</v>
      </c>
      <c r="F14212">
        <v>1.726337365</v>
      </c>
      <c r="G14212">
        <v>2.3953481889999999</v>
      </c>
      <c r="H14212">
        <v>3.5008767139999999</v>
      </c>
      <c r="I14212">
        <v>4.6237892909999996</v>
      </c>
      <c r="J14212">
        <v>7.2349514619999997</v>
      </c>
      <c r="K14212">
        <v>4.4948583830000004</v>
      </c>
      <c r="L14212">
        <v>4.0067715159999997</v>
      </c>
      <c r="M14212">
        <v>3.0430841960000001</v>
      </c>
      <c r="N14212">
        <v>3.5665017250000002</v>
      </c>
      <c r="O14212">
        <v>7.4617289170000003</v>
      </c>
      <c r="P14212">
        <v>5.2921039170000004</v>
      </c>
      <c r="Q14212">
        <v>4.3591840639999999</v>
      </c>
    </row>
    <row r="14213" spans="1:17">
      <c r="A14213" t="s">
        <v>24388</v>
      </c>
      <c r="B14213" s="16" t="s">
        <v>26442</v>
      </c>
      <c r="C14213">
        <v>0</v>
      </c>
      <c r="D14213">
        <v>3.0588573349999999</v>
      </c>
      <c r="E14213">
        <v>0.80125457099999997</v>
      </c>
      <c r="F14213">
        <v>1.0251767869999999</v>
      </c>
      <c r="G14213">
        <v>0.86702659599999998</v>
      </c>
      <c r="H14213">
        <v>8.6774737220000002</v>
      </c>
      <c r="I14213">
        <v>0</v>
      </c>
      <c r="J14213">
        <v>0.31825478800000001</v>
      </c>
      <c r="K14213">
        <v>1.1388796189999999</v>
      </c>
      <c r="L14213">
        <v>1.586267447</v>
      </c>
      <c r="M14213">
        <v>0</v>
      </c>
      <c r="N14213">
        <v>0</v>
      </c>
      <c r="O14213">
        <v>1.3901522500000001</v>
      </c>
      <c r="P14213">
        <v>4.8964748240000002</v>
      </c>
      <c r="Q14213">
        <v>5.1773591889999997</v>
      </c>
    </row>
    <row r="14214" spans="1:17">
      <c r="A14214" t="s">
        <v>26443</v>
      </c>
      <c r="B14214" s="16" t="s">
        <v>8967</v>
      </c>
      <c r="C14214">
        <v>18.046948230000002</v>
      </c>
      <c r="D14214">
        <v>15.3923127</v>
      </c>
      <c r="E14214">
        <v>16.607795490000001</v>
      </c>
      <c r="F14214">
        <v>15.23055797</v>
      </c>
      <c r="G14214">
        <v>16.412882920000001</v>
      </c>
      <c r="H14214">
        <v>3.4655120840000002</v>
      </c>
      <c r="I14214">
        <v>8.3341023659999998</v>
      </c>
      <c r="J14214">
        <v>9.9901406529999992</v>
      </c>
      <c r="K14214">
        <v>10.506641439999999</v>
      </c>
      <c r="L14214">
        <v>7.792120025</v>
      </c>
      <c r="M14214">
        <v>4.6189275050000003</v>
      </c>
      <c r="N14214">
        <v>9.4549000119999995</v>
      </c>
      <c r="O14214">
        <v>9.6601912700000003</v>
      </c>
      <c r="P14214">
        <v>6.4531472650000001</v>
      </c>
      <c r="Q14214">
        <v>4.7556539190000002</v>
      </c>
    </row>
    <row r="14215" spans="1:17">
      <c r="A14215" t="s">
        <v>26444</v>
      </c>
      <c r="B14215" s="16" t="s">
        <v>3035</v>
      </c>
      <c r="C14215">
        <v>79.718930310000005</v>
      </c>
      <c r="D14215">
        <v>0.67064856799999994</v>
      </c>
      <c r="E14215">
        <v>0.67097524399999997</v>
      </c>
      <c r="F14215">
        <v>0.24037692299999999</v>
      </c>
      <c r="G14215">
        <v>0.69701099600000005</v>
      </c>
      <c r="H14215">
        <v>0.29066268099999998</v>
      </c>
      <c r="I14215">
        <v>4.0468748359999998</v>
      </c>
      <c r="J14215">
        <v>1.7269745169999999</v>
      </c>
      <c r="K14215">
        <v>17.624457790000001</v>
      </c>
      <c r="L14215">
        <v>32.199194249999998</v>
      </c>
      <c r="M14215">
        <v>47.45687015</v>
      </c>
      <c r="N14215">
        <v>1.2750360810000001</v>
      </c>
      <c r="O14215">
        <v>59.509895659999998</v>
      </c>
      <c r="P14215">
        <v>0.37849260299999998</v>
      </c>
      <c r="Q14215">
        <v>24.105662089999999</v>
      </c>
    </row>
    <row r="14216" spans="1:17">
      <c r="A14216" t="s">
        <v>26445</v>
      </c>
      <c r="B14216" s="16" t="s">
        <v>26446</v>
      </c>
      <c r="C14216">
        <v>28.198687870000001</v>
      </c>
      <c r="D14216">
        <v>2.4181755630000001</v>
      </c>
      <c r="E14216">
        <v>1.3548379420000001</v>
      </c>
      <c r="F14216">
        <v>0.86673353099999995</v>
      </c>
      <c r="G14216">
        <v>2.5132312780000001</v>
      </c>
      <c r="H14216">
        <v>2.09610048</v>
      </c>
      <c r="I14216">
        <v>7.9592320069999998</v>
      </c>
      <c r="J14216">
        <v>2.7675548540000001</v>
      </c>
      <c r="K14216">
        <v>9.9037373070000001</v>
      </c>
      <c r="L14216">
        <v>15.518517320000001</v>
      </c>
      <c r="M14216">
        <v>34.921737139999998</v>
      </c>
      <c r="N14216">
        <v>1.3455898120000001</v>
      </c>
      <c r="O14216">
        <v>43.318246420000001</v>
      </c>
      <c r="P14216">
        <v>5.8683860839999999</v>
      </c>
      <c r="Q14216">
        <v>16.25812427</v>
      </c>
    </row>
    <row r="14217" spans="1:17">
      <c r="A14217" t="s">
        <v>26445</v>
      </c>
      <c r="B14217" s="16" t="s">
        <v>3049</v>
      </c>
      <c r="C14217">
        <v>3.913244347</v>
      </c>
      <c r="D14217">
        <v>13.94944482</v>
      </c>
      <c r="E14217">
        <v>5.6933347669999996</v>
      </c>
      <c r="F14217">
        <v>14.970070639999999</v>
      </c>
      <c r="G14217">
        <v>6.7135610620000001</v>
      </c>
      <c r="H14217">
        <v>6.7337808319999999</v>
      </c>
      <c r="I14217">
        <v>7.9301741830000001</v>
      </c>
      <c r="J14217">
        <v>12.311889750000001</v>
      </c>
      <c r="K14217">
        <v>8.2767789030000003</v>
      </c>
      <c r="L14217">
        <v>3.821311642</v>
      </c>
      <c r="M14217">
        <v>4.3899279460000002</v>
      </c>
      <c r="N14217">
        <v>9.2343846930000009</v>
      </c>
      <c r="O14217">
        <v>4.727817816</v>
      </c>
      <c r="P14217">
        <v>32.237713880000001</v>
      </c>
      <c r="Q14217">
        <v>14.149176000000001</v>
      </c>
    </row>
    <row r="14218" spans="1:17">
      <c r="A14218" t="e">
        <v>#N/A</v>
      </c>
      <c r="B14218" s="16" t="s">
        <v>26447</v>
      </c>
      <c r="C14218">
        <v>3.5601235519999999</v>
      </c>
      <c r="D14218">
        <v>1.57737314</v>
      </c>
      <c r="E14218">
        <v>0.75750791399999995</v>
      </c>
      <c r="F14218">
        <v>0.48460224499999999</v>
      </c>
      <c r="G14218">
        <v>0</v>
      </c>
      <c r="H14218">
        <v>4.1018518019999997</v>
      </c>
      <c r="I14218">
        <v>0</v>
      </c>
      <c r="J14218">
        <v>4.5131821260000002</v>
      </c>
      <c r="K14218">
        <v>3.2300982309999999</v>
      </c>
      <c r="L14218">
        <v>2.2494913360000002</v>
      </c>
      <c r="M14218">
        <v>0</v>
      </c>
      <c r="N14218">
        <v>1.755453376</v>
      </c>
      <c r="O14218">
        <v>0</v>
      </c>
      <c r="P14218">
        <v>13.887415669999999</v>
      </c>
      <c r="Q14218">
        <v>2.4473436400000002</v>
      </c>
    </row>
    <row r="14219" spans="1:17">
      <c r="A14219" t="s">
        <v>26448</v>
      </c>
      <c r="B14219" s="16" t="s">
        <v>26449</v>
      </c>
      <c r="C14219">
        <v>8.9412575259999993</v>
      </c>
      <c r="D14219">
        <v>0.49519698000000001</v>
      </c>
      <c r="E14219">
        <v>1.189051664</v>
      </c>
      <c r="F14219">
        <v>0.60853976099999996</v>
      </c>
      <c r="G14219">
        <v>0.77199391100000003</v>
      </c>
      <c r="H14219">
        <v>1.9315892109999999</v>
      </c>
      <c r="I14219">
        <v>5.7046547849999998</v>
      </c>
      <c r="J14219">
        <v>4.038046037</v>
      </c>
      <c r="K14219">
        <v>2.788636903</v>
      </c>
      <c r="L14219">
        <v>5.2965019279999996</v>
      </c>
      <c r="M14219">
        <v>3.2180924210000001</v>
      </c>
      <c r="N14219">
        <v>2.066636586</v>
      </c>
      <c r="O14219">
        <v>3.0944525719999998</v>
      </c>
      <c r="P14219">
        <v>2.0122080360000001</v>
      </c>
      <c r="Q14219">
        <v>2.3049406939999999</v>
      </c>
    </row>
    <row r="14220" spans="1:17">
      <c r="A14220" t="e">
        <v>#N/A</v>
      </c>
      <c r="B14220" s="16" t="s">
        <v>26450</v>
      </c>
      <c r="C14220">
        <v>0</v>
      </c>
      <c r="D14220">
        <v>0.39265082499999998</v>
      </c>
      <c r="E14220">
        <v>0</v>
      </c>
      <c r="F14220">
        <v>0</v>
      </c>
      <c r="G14220">
        <v>0.30606410899999997</v>
      </c>
      <c r="H14220">
        <v>0.68070788100000001</v>
      </c>
      <c r="I14220">
        <v>0</v>
      </c>
      <c r="J14220">
        <v>0</v>
      </c>
      <c r="K14220">
        <v>0</v>
      </c>
      <c r="L14220">
        <v>0</v>
      </c>
      <c r="M14220">
        <v>0</v>
      </c>
      <c r="N14220">
        <v>0</v>
      </c>
      <c r="O14220">
        <v>0</v>
      </c>
      <c r="P14220">
        <v>0</v>
      </c>
      <c r="Q14220">
        <v>0</v>
      </c>
    </row>
    <row r="14221" spans="1:17">
      <c r="A14221" t="e">
        <v>#N/A</v>
      </c>
      <c r="B14221" s="16" t="s">
        <v>26451</v>
      </c>
      <c r="C14221">
        <v>0</v>
      </c>
      <c r="D14221">
        <v>0</v>
      </c>
      <c r="E14221">
        <v>0</v>
      </c>
      <c r="F14221">
        <v>0</v>
      </c>
      <c r="G14221">
        <v>0.35656468800000002</v>
      </c>
      <c r="H14221">
        <v>0.79302468199999998</v>
      </c>
      <c r="I14221">
        <v>6.022485552</v>
      </c>
      <c r="J14221">
        <v>0</v>
      </c>
      <c r="K14221">
        <v>0</v>
      </c>
      <c r="L14221">
        <v>0</v>
      </c>
      <c r="M14221">
        <v>0</v>
      </c>
      <c r="N14221">
        <v>0.25454073999999999</v>
      </c>
      <c r="O14221">
        <v>0</v>
      </c>
      <c r="P14221">
        <v>0</v>
      </c>
      <c r="Q14221">
        <v>0</v>
      </c>
    </row>
    <row r="14222" spans="1:17">
      <c r="A14222" t="e">
        <v>#N/A</v>
      </c>
      <c r="B14222" s="16" t="s">
        <v>26452</v>
      </c>
      <c r="C14222">
        <v>51.244990100000003</v>
      </c>
      <c r="D14222">
        <v>0</v>
      </c>
      <c r="E14222">
        <v>0.32069678099999999</v>
      </c>
      <c r="F14222">
        <v>0</v>
      </c>
      <c r="G14222">
        <v>0</v>
      </c>
      <c r="H14222">
        <v>0</v>
      </c>
      <c r="I14222">
        <v>4.3959748559999996</v>
      </c>
      <c r="J14222">
        <v>0</v>
      </c>
      <c r="K14222">
        <v>5.4699473689999998</v>
      </c>
      <c r="L14222">
        <v>17.14210916</v>
      </c>
      <c r="M14222">
        <v>63.649326739999999</v>
      </c>
      <c r="N14222">
        <v>3.3443308840000001</v>
      </c>
      <c r="O14222">
        <v>96.813449730000002</v>
      </c>
      <c r="P14222">
        <v>0</v>
      </c>
      <c r="Q14222">
        <v>6.2166101210000004</v>
      </c>
    </row>
    <row r="14223" spans="1:17">
      <c r="A14223" t="e">
        <v>#N/A</v>
      </c>
      <c r="B14223" s="16" t="s">
        <v>26453</v>
      </c>
      <c r="C14223">
        <v>3.4703725379999999</v>
      </c>
      <c r="D14223">
        <v>0.768803715</v>
      </c>
      <c r="E14223">
        <v>0.369205538</v>
      </c>
      <c r="F14223">
        <v>0</v>
      </c>
      <c r="G14223">
        <v>0.59926838199999999</v>
      </c>
      <c r="H14223">
        <v>0</v>
      </c>
      <c r="I14223">
        <v>0</v>
      </c>
      <c r="J14223">
        <v>0</v>
      </c>
      <c r="K14223">
        <v>0</v>
      </c>
      <c r="L14223">
        <v>4.3855629409999999</v>
      </c>
      <c r="M14223">
        <v>0</v>
      </c>
      <c r="N14223">
        <v>0</v>
      </c>
      <c r="O14223">
        <v>0</v>
      </c>
      <c r="P14223">
        <v>0</v>
      </c>
      <c r="Q14223">
        <v>2.3856459010000002</v>
      </c>
    </row>
    <row r="14224" spans="1:17">
      <c r="A14224" t="e">
        <v>#N/A</v>
      </c>
      <c r="B14224" s="16" t="s">
        <v>26454</v>
      </c>
      <c r="C14224">
        <v>0</v>
      </c>
      <c r="D14224">
        <v>10.42264277</v>
      </c>
      <c r="E14224">
        <v>1.1122901009999999</v>
      </c>
      <c r="F14224">
        <v>5.3367589039999999</v>
      </c>
      <c r="G14224">
        <v>2.708086234</v>
      </c>
      <c r="H14224">
        <v>4.0153148439999997</v>
      </c>
      <c r="I14224">
        <v>30.493597730000001</v>
      </c>
      <c r="J14224">
        <v>0</v>
      </c>
      <c r="K14224">
        <v>3.557196786</v>
      </c>
      <c r="L14224">
        <v>0</v>
      </c>
      <c r="M14224">
        <v>0</v>
      </c>
      <c r="N14224">
        <v>5.1552554840000004</v>
      </c>
      <c r="O14224">
        <v>0</v>
      </c>
      <c r="P14224">
        <v>16.862324569999998</v>
      </c>
      <c r="Q14224">
        <v>5.3903518139999997</v>
      </c>
    </row>
    <row r="14225" spans="1:17">
      <c r="A14225" t="s">
        <v>26455</v>
      </c>
      <c r="B14225" s="16" t="s">
        <v>26456</v>
      </c>
      <c r="C14225">
        <v>1.8033813620000001</v>
      </c>
      <c r="D14225">
        <v>6.5919043449999997</v>
      </c>
      <c r="E14225">
        <v>6.5231685830000004</v>
      </c>
      <c r="F14225">
        <v>3.8048682839999999</v>
      </c>
      <c r="G14225">
        <v>4.6711531109999997</v>
      </c>
      <c r="H14225">
        <v>0.34629898799999997</v>
      </c>
      <c r="I14225">
        <v>0</v>
      </c>
      <c r="J14225">
        <v>2.4004610610000001</v>
      </c>
      <c r="K14225">
        <v>3.2724139280000002</v>
      </c>
      <c r="L14225">
        <v>1.709220491</v>
      </c>
      <c r="M14225">
        <v>1.7308371899999999</v>
      </c>
      <c r="N14225">
        <v>3.0011353569999999</v>
      </c>
      <c r="O14225">
        <v>1.997205634</v>
      </c>
      <c r="P14225">
        <v>2.2997970849999998</v>
      </c>
      <c r="Q14225">
        <v>1.239702455</v>
      </c>
    </row>
    <row r="14226" spans="1:17">
      <c r="A14226" t="s">
        <v>26457</v>
      </c>
      <c r="B14226" s="16" t="s">
        <v>26458</v>
      </c>
      <c r="C14226">
        <v>6.607589312</v>
      </c>
      <c r="D14226">
        <v>1.4638022740000001</v>
      </c>
      <c r="E14226">
        <v>2.460385703</v>
      </c>
      <c r="F14226">
        <v>1.3491326509999999</v>
      </c>
      <c r="G14226">
        <v>1.7115104999999999</v>
      </c>
      <c r="H14226">
        <v>0</v>
      </c>
      <c r="I14226">
        <v>0</v>
      </c>
      <c r="J14226">
        <v>0</v>
      </c>
      <c r="K14226">
        <v>2.9975311580000001</v>
      </c>
      <c r="L14226">
        <v>2.0875279600000001</v>
      </c>
      <c r="M14226">
        <v>0</v>
      </c>
      <c r="N14226">
        <v>0</v>
      </c>
      <c r="O14226">
        <v>10.976642160000001</v>
      </c>
      <c r="P14226">
        <v>4.9567391299999999</v>
      </c>
      <c r="Q14226">
        <v>4.5422697950000002</v>
      </c>
    </row>
    <row r="14227" spans="1:17">
      <c r="A14227" t="s">
        <v>26459</v>
      </c>
      <c r="B14227" s="16" t="s">
        <v>6002</v>
      </c>
      <c r="C14227">
        <v>14.97960567</v>
      </c>
      <c r="D14227">
        <v>1.9155477999999999</v>
      </c>
      <c r="E14227">
        <v>1.3604314930000001</v>
      </c>
      <c r="F14227">
        <v>1.127261136</v>
      </c>
      <c r="G14227">
        <v>1.093563182</v>
      </c>
      <c r="H14227">
        <v>1.028991035</v>
      </c>
      <c r="I14227">
        <v>56.299850190000001</v>
      </c>
      <c r="J14227">
        <v>1.8063375939999999</v>
      </c>
      <c r="K14227">
        <v>20.44173047</v>
      </c>
      <c r="L14227">
        <v>14.005090259999999</v>
      </c>
      <c r="M14227">
        <v>408.86855930000002</v>
      </c>
      <c r="N14227">
        <v>2.762341261</v>
      </c>
      <c r="O14227">
        <v>102.3698934</v>
      </c>
      <c r="P14227">
        <v>2.1560572740000001</v>
      </c>
      <c r="Q14227">
        <v>1.5069458920000001</v>
      </c>
    </row>
    <row r="14228" spans="1:17">
      <c r="A14228" t="s">
        <v>26460</v>
      </c>
      <c r="B14228" s="16" t="s">
        <v>26461</v>
      </c>
      <c r="C14228">
        <v>2.1413483879999999</v>
      </c>
      <c r="D14228">
        <v>11.114054299999999</v>
      </c>
      <c r="E14228">
        <v>9.0474500730000003</v>
      </c>
      <c r="F14228">
        <v>12.82508816</v>
      </c>
      <c r="G14228">
        <v>9.3499184720000006</v>
      </c>
      <c r="H14228">
        <v>40.884828040000002</v>
      </c>
      <c r="I14228">
        <v>1.338330123</v>
      </c>
      <c r="J14228">
        <v>7.7947669959999999</v>
      </c>
      <c r="K14228">
        <v>5.8285328080000003</v>
      </c>
      <c r="L14228">
        <v>1.5463170070000001</v>
      </c>
      <c r="M14228">
        <v>2.3488101719999999</v>
      </c>
      <c r="N14228">
        <v>3.6955544410000001</v>
      </c>
      <c r="O14228">
        <v>3.0490672669999999</v>
      </c>
      <c r="P14228">
        <v>2.7996396940000001</v>
      </c>
      <c r="Q14228">
        <v>13.45857717</v>
      </c>
    </row>
    <row r="14229" spans="1:17">
      <c r="A14229" t="s">
        <v>26462</v>
      </c>
      <c r="B14229" s="16" t="s">
        <v>6419</v>
      </c>
      <c r="C14229">
        <v>2.5469782589999999</v>
      </c>
      <c r="D14229">
        <v>2.0957521539999999</v>
      </c>
      <c r="E14229">
        <v>0.81290276500000003</v>
      </c>
      <c r="F14229">
        <v>1.188663129</v>
      </c>
      <c r="G14229">
        <v>1.507938767</v>
      </c>
      <c r="H14229">
        <v>6.4280414730000004</v>
      </c>
      <c r="I14229">
        <v>3.7143082700000001</v>
      </c>
      <c r="J14229">
        <v>2.214043883</v>
      </c>
      <c r="K14229">
        <v>4.7868063650000003</v>
      </c>
      <c r="L14229">
        <v>4.1382712860000002</v>
      </c>
      <c r="M14229">
        <v>0.69843474299999997</v>
      </c>
      <c r="N14229">
        <v>1.973531725</v>
      </c>
      <c r="O14229">
        <v>2.8207230230000002</v>
      </c>
      <c r="P14229">
        <v>0.98261348400000004</v>
      </c>
      <c r="Q14229">
        <v>2.7513748759999999</v>
      </c>
    </row>
    <row r="14230" spans="1:17">
      <c r="A14230" t="s">
        <v>26463</v>
      </c>
      <c r="B14230" s="16" t="s">
        <v>6449</v>
      </c>
      <c r="C14230">
        <v>1.7351862689999999</v>
      </c>
      <c r="D14230">
        <v>2.8830139319999999</v>
      </c>
      <c r="E14230">
        <v>2.7998086610000001</v>
      </c>
      <c r="F14230">
        <v>2.283196013</v>
      </c>
      <c r="G14230">
        <v>2.521921109</v>
      </c>
      <c r="H14230">
        <v>2.0547558279999998</v>
      </c>
      <c r="I14230">
        <v>7.8022396860000001</v>
      </c>
      <c r="J14230">
        <v>1.9247394360000001</v>
      </c>
      <c r="K14230">
        <v>6.6909177639999999</v>
      </c>
      <c r="L14230">
        <v>1.370488419</v>
      </c>
      <c r="M14230">
        <v>4.1634634090000002</v>
      </c>
      <c r="N14230">
        <v>2.1568227929999999</v>
      </c>
      <c r="O14230">
        <v>2.8825215759999998</v>
      </c>
      <c r="P14230">
        <v>2.2345243799999999</v>
      </c>
      <c r="Q14230">
        <v>2.8826554629999999</v>
      </c>
    </row>
    <row r="14231" spans="1:17">
      <c r="A14231" t="s">
        <v>26463</v>
      </c>
      <c r="B14231" s="16" t="s">
        <v>26464</v>
      </c>
      <c r="C14231">
        <v>16.089909039999998</v>
      </c>
      <c r="D14231">
        <v>13.960776559999999</v>
      </c>
      <c r="E14231">
        <v>7.8456176759999998</v>
      </c>
      <c r="F14231">
        <v>10.03818937</v>
      </c>
      <c r="G14231">
        <v>7.8722073860000004</v>
      </c>
      <c r="H14231">
        <v>14.933581670000001</v>
      </c>
      <c r="I14231">
        <v>0</v>
      </c>
      <c r="J14231">
        <v>6.2891485989999998</v>
      </c>
      <c r="K14231">
        <v>9.7322440209999996</v>
      </c>
      <c r="L14231">
        <v>13.55537636</v>
      </c>
      <c r="M14231">
        <v>5.1475547600000002</v>
      </c>
      <c r="N14231">
        <v>6.6114477799999998</v>
      </c>
      <c r="O14231">
        <v>11.87948286</v>
      </c>
      <c r="P14231">
        <v>5.2303253810000001</v>
      </c>
      <c r="Q14231">
        <v>9.2172682530000003</v>
      </c>
    </row>
    <row r="14232" spans="1:17">
      <c r="A14232" t="s">
        <v>26465</v>
      </c>
      <c r="B14232" s="16" t="s">
        <v>26466</v>
      </c>
      <c r="C14232">
        <v>52.165178779999998</v>
      </c>
      <c r="D14232">
        <v>2.5038723109999999</v>
      </c>
      <c r="E14232">
        <v>2.7748710939999999</v>
      </c>
      <c r="F14232">
        <v>1.3017946629999999</v>
      </c>
      <c r="G14232">
        <v>1.3511925</v>
      </c>
      <c r="H14232">
        <v>11.35277439</v>
      </c>
      <c r="I14232">
        <v>5.0715667809999996</v>
      </c>
      <c r="J14232">
        <v>2.204333165</v>
      </c>
      <c r="K14232">
        <v>8.6770638800000004</v>
      </c>
      <c r="L14232">
        <v>13.73373658</v>
      </c>
      <c r="M14232">
        <v>11.682240070000001</v>
      </c>
      <c r="N14232">
        <v>0.96457543400000001</v>
      </c>
      <c r="O14232">
        <v>14.442950209999999</v>
      </c>
      <c r="P14232">
        <v>2.739250572</v>
      </c>
      <c r="Q14232">
        <v>15.53934404</v>
      </c>
    </row>
    <row r="14233" spans="1:17">
      <c r="A14233" t="s">
        <v>26467</v>
      </c>
      <c r="B14233" s="16" t="s">
        <v>6513</v>
      </c>
      <c r="C14233">
        <v>2.3288026240000002</v>
      </c>
      <c r="D14233">
        <v>0.29480443200000001</v>
      </c>
      <c r="E14233">
        <v>0.36573556099999999</v>
      </c>
      <c r="F14233">
        <v>0.211330302</v>
      </c>
      <c r="G14233">
        <v>0.24894419600000001</v>
      </c>
      <c r="H14233">
        <v>0.34071952</v>
      </c>
      <c r="I14233">
        <v>2.910975831</v>
      </c>
      <c r="J14233">
        <v>0.44986391100000001</v>
      </c>
      <c r="K14233">
        <v>1.1570760040000001</v>
      </c>
      <c r="L14233">
        <v>1.7517521149999999</v>
      </c>
      <c r="M14233">
        <v>4.6831137289999996</v>
      </c>
      <c r="N14233">
        <v>0.46478975</v>
      </c>
      <c r="O14233">
        <v>2.9475408600000002</v>
      </c>
      <c r="P14233">
        <v>0.48249676000000002</v>
      </c>
      <c r="Q14233">
        <v>1.295961777</v>
      </c>
    </row>
    <row r="14234" spans="1:17">
      <c r="A14234" t="s">
        <v>26468</v>
      </c>
      <c r="B14234" s="16" t="s">
        <v>3478</v>
      </c>
      <c r="C14234">
        <v>7.4344972660000002</v>
      </c>
      <c r="D14234">
        <v>1.753247497</v>
      </c>
      <c r="E14234">
        <v>1.0205681529999999</v>
      </c>
      <c r="F14234">
        <v>1.153439646</v>
      </c>
      <c r="G14234">
        <v>1.1043428179999999</v>
      </c>
      <c r="H14234">
        <v>2.7324505100000001</v>
      </c>
      <c r="I14234">
        <v>3.147640532</v>
      </c>
      <c r="J14234">
        <v>1.6923996160000001</v>
      </c>
      <c r="K14234">
        <v>4.9683237599999996</v>
      </c>
      <c r="L14234">
        <v>4.3439654599999997</v>
      </c>
      <c r="M14234">
        <v>6.9052563859999996</v>
      </c>
      <c r="N14234">
        <v>1.1825353750000001</v>
      </c>
      <c r="O14234">
        <v>2.7445146720000002</v>
      </c>
      <c r="P14234">
        <v>1.4632263210000001</v>
      </c>
      <c r="Q14234">
        <v>1.9783405030000001</v>
      </c>
    </row>
    <row r="14235" spans="1:17">
      <c r="A14235" t="s">
        <v>26469</v>
      </c>
      <c r="B14235" s="16" t="s">
        <v>26470</v>
      </c>
      <c r="C14235">
        <v>0</v>
      </c>
      <c r="D14235">
        <v>1.4521847960000001</v>
      </c>
      <c r="E14235">
        <v>3.254478443</v>
      </c>
      <c r="F14235">
        <v>0.59485566599999995</v>
      </c>
      <c r="G14235">
        <v>4.9051226850000003</v>
      </c>
      <c r="H14235">
        <v>3.3567182299999998</v>
      </c>
      <c r="I14235">
        <v>22.30550204</v>
      </c>
      <c r="J14235">
        <v>4.7089921439999998</v>
      </c>
      <c r="K14235">
        <v>0.99124707599999995</v>
      </c>
      <c r="L14235">
        <v>1.3806401850000001</v>
      </c>
      <c r="M14235">
        <v>8.3886077570000008</v>
      </c>
      <c r="N14235">
        <v>5.9258161579999999</v>
      </c>
      <c r="O14235">
        <v>0</v>
      </c>
      <c r="P14235">
        <v>2.2947866339999998</v>
      </c>
      <c r="Q14235">
        <v>1.5020733449999999</v>
      </c>
    </row>
    <row r="14236" spans="1:17">
      <c r="A14236" t="s">
        <v>26469</v>
      </c>
      <c r="B14236" s="16" t="s">
        <v>9356</v>
      </c>
      <c r="C14236">
        <v>3.74982667</v>
      </c>
      <c r="D14236">
        <v>1.6067722090000001</v>
      </c>
      <c r="E14236">
        <v>0.85036372199999999</v>
      </c>
      <c r="F14236">
        <v>1.0342813040000001</v>
      </c>
      <c r="G14236">
        <v>1.0309277699999999</v>
      </c>
      <c r="H14236">
        <v>1.8759723660000001</v>
      </c>
      <c r="I14236">
        <v>2.3744566690000002</v>
      </c>
      <c r="J14236">
        <v>1.482394301</v>
      </c>
      <c r="K14236">
        <v>3.603662758</v>
      </c>
      <c r="L14236">
        <v>2.8058171500000002</v>
      </c>
      <c r="M14236">
        <v>6.2508657799999998</v>
      </c>
      <c r="N14236">
        <v>0.84542802399999994</v>
      </c>
      <c r="O14236">
        <v>3.8249947799999999</v>
      </c>
      <c r="P14236">
        <v>1.2806389929999999</v>
      </c>
      <c r="Q14236">
        <v>1.5941359049999999</v>
      </c>
    </row>
    <row r="14237" spans="1:17">
      <c r="A14237" t="s">
        <v>26471</v>
      </c>
      <c r="B14237" s="16" t="s">
        <v>6608</v>
      </c>
      <c r="C14237">
        <v>5.2608195159999998</v>
      </c>
      <c r="D14237">
        <v>39.042496960000001</v>
      </c>
      <c r="E14237">
        <v>34.140929909999997</v>
      </c>
      <c r="F14237">
        <v>54.662310169999998</v>
      </c>
      <c r="G14237">
        <v>33.915282380000001</v>
      </c>
      <c r="H14237">
        <v>118.5327762</v>
      </c>
      <c r="I14237">
        <v>93.342132759999998</v>
      </c>
      <c r="J14237">
        <v>79.363014100000001</v>
      </c>
      <c r="K14237">
        <v>60.061996409999999</v>
      </c>
      <c r="L14237">
        <v>25.484683159999999</v>
      </c>
      <c r="M14237">
        <v>3.3661292270000001</v>
      </c>
      <c r="N14237">
        <v>26.156628009999999</v>
      </c>
      <c r="O14237">
        <v>3.8841621239999999</v>
      </c>
      <c r="P14237">
        <v>66.168784029999998</v>
      </c>
      <c r="Q14237">
        <v>53.041367030000004</v>
      </c>
    </row>
    <row r="14238" spans="1:17">
      <c r="A14238" t="s">
        <v>26472</v>
      </c>
      <c r="B14238" s="16" t="s">
        <v>3839</v>
      </c>
      <c r="C14238">
        <v>6.1332821580000001</v>
      </c>
      <c r="D14238">
        <v>16.21414648</v>
      </c>
      <c r="E14238">
        <v>22.446234489999998</v>
      </c>
      <c r="F14238">
        <v>17.08678729</v>
      </c>
      <c r="G14238">
        <v>20.617205689999999</v>
      </c>
      <c r="H14238">
        <v>18.68711626</v>
      </c>
      <c r="I14238">
        <v>17.888570949999998</v>
      </c>
      <c r="J14238">
        <v>31.826424129999999</v>
      </c>
      <c r="K14238">
        <v>29.67852632</v>
      </c>
      <c r="L14238">
        <v>12.14279878</v>
      </c>
      <c r="M14238">
        <v>1.569749372</v>
      </c>
      <c r="N14238">
        <v>16.33093062</v>
      </c>
      <c r="O14238">
        <v>7.6981401309999997</v>
      </c>
      <c r="P14238">
        <v>26.685414869999999</v>
      </c>
      <c r="Q14238">
        <v>16.58378205</v>
      </c>
    </row>
    <row r="14239" spans="1:17">
      <c r="A14239" t="s">
        <v>26473</v>
      </c>
      <c r="B14239" s="16" t="s">
        <v>6140</v>
      </c>
      <c r="C14239">
        <v>0.84452828599999996</v>
      </c>
      <c r="D14239">
        <v>1.870912927</v>
      </c>
      <c r="E14239">
        <v>2.1862907329999999</v>
      </c>
      <c r="F14239">
        <v>1.724351548</v>
      </c>
      <c r="G14239">
        <v>1.2152852329999999</v>
      </c>
      <c r="H14239">
        <v>5.4057578849999999</v>
      </c>
      <c r="I14239">
        <v>5.3368992620000002</v>
      </c>
      <c r="J14239">
        <v>2.99771279</v>
      </c>
      <c r="K14239">
        <v>1.915600178</v>
      </c>
      <c r="L14239">
        <v>1.422991111</v>
      </c>
      <c r="M14239">
        <v>0.54037043799999995</v>
      </c>
      <c r="N14239">
        <v>2.0821328389999998</v>
      </c>
      <c r="O14239">
        <v>2.8058901230000002</v>
      </c>
      <c r="P14239">
        <v>1.773884147</v>
      </c>
      <c r="Q14239">
        <v>2.1287051699999999</v>
      </c>
    </row>
    <row r="14240" spans="1:17">
      <c r="A14240" t="s">
        <v>26474</v>
      </c>
      <c r="B14240" s="16" t="s">
        <v>1783</v>
      </c>
      <c r="C14240">
        <v>3.6526198519999999</v>
      </c>
      <c r="D14240">
        <v>0.93561159699999996</v>
      </c>
      <c r="E14240">
        <v>1.020060408</v>
      </c>
      <c r="F14240">
        <v>0.73025191899999997</v>
      </c>
      <c r="G14240">
        <v>0.65044967899999995</v>
      </c>
      <c r="H14240">
        <v>2.805615237</v>
      </c>
      <c r="I14240">
        <v>1.8310486749999999</v>
      </c>
      <c r="J14240">
        <v>3.4438897769999999</v>
      </c>
      <c r="K14240">
        <v>4.246088222</v>
      </c>
      <c r="L14240">
        <v>10.385711239999999</v>
      </c>
      <c r="M14240">
        <v>1.3146325590000001</v>
      </c>
      <c r="N14240">
        <v>1.744778977</v>
      </c>
      <c r="O14240">
        <v>2.0225985190000002</v>
      </c>
      <c r="P14240">
        <v>0.89051421600000003</v>
      </c>
      <c r="Q14240">
        <v>2.0401294679999999</v>
      </c>
    </row>
    <row r="14241" spans="1:17">
      <c r="A14241" t="s">
        <v>26475</v>
      </c>
      <c r="B14241" s="16" t="s">
        <v>2473</v>
      </c>
      <c r="C14241">
        <v>0.34762149199999998</v>
      </c>
      <c r="D14241">
        <v>0.231029399</v>
      </c>
      <c r="E14241">
        <v>0.66568877299999996</v>
      </c>
      <c r="F14241">
        <v>0.37854451500000003</v>
      </c>
      <c r="G14241">
        <v>0.30013862600000002</v>
      </c>
      <c r="H14241">
        <v>0.267011677</v>
      </c>
      <c r="I14241">
        <v>1.0138864569999999</v>
      </c>
      <c r="J14241">
        <v>1.2339070320000001</v>
      </c>
      <c r="K14241">
        <v>0.47309519500000002</v>
      </c>
      <c r="L14241">
        <v>1.0982365110000001</v>
      </c>
      <c r="M14241">
        <v>0</v>
      </c>
      <c r="N14241">
        <v>0.98559545599999998</v>
      </c>
      <c r="O14241">
        <v>1.539932963</v>
      </c>
      <c r="P14241">
        <v>0.62585089999999999</v>
      </c>
      <c r="Q14241">
        <v>0.47793242800000002</v>
      </c>
    </row>
    <row r="14242" spans="1:17">
      <c r="A14242" t="s">
        <v>26476</v>
      </c>
      <c r="B14242" s="16" t="s">
        <v>5840</v>
      </c>
      <c r="C14242">
        <v>9.8764717879999999</v>
      </c>
      <c r="D14242">
        <v>10.48189893</v>
      </c>
      <c r="E14242">
        <v>10.996082619999999</v>
      </c>
      <c r="F14242">
        <v>10.16101482</v>
      </c>
      <c r="G14242">
        <v>5.949355186</v>
      </c>
      <c r="H14242">
        <v>5.2045001360000001</v>
      </c>
      <c r="I14242">
        <v>6.029184646</v>
      </c>
      <c r="J14242">
        <v>8.4149008670000001</v>
      </c>
      <c r="K14242">
        <v>6.3559997450000001</v>
      </c>
      <c r="L14242">
        <v>4.3538541989999997</v>
      </c>
      <c r="M14242">
        <v>3.9680260829999998</v>
      </c>
      <c r="N14242">
        <v>6.2573418729999997</v>
      </c>
      <c r="O14242">
        <v>1.780601018</v>
      </c>
      <c r="P14242">
        <v>6.6852571689999998</v>
      </c>
      <c r="Q14242">
        <v>7.5788706259999996</v>
      </c>
    </row>
    <row r="14243" spans="1:17">
      <c r="A14243" t="s">
        <v>26477</v>
      </c>
      <c r="B14243" s="16" t="s">
        <v>26478</v>
      </c>
      <c r="C14243">
        <v>2.0674559800000001</v>
      </c>
      <c r="D14243">
        <v>1.9274617970000001</v>
      </c>
      <c r="E14243">
        <v>0.35742238199999998</v>
      </c>
      <c r="F14243">
        <v>0.257969322</v>
      </c>
      <c r="G14243">
        <v>0.49089005800000002</v>
      </c>
      <c r="H14243">
        <v>1.720370607</v>
      </c>
      <c r="I14243">
        <v>1.005003847</v>
      </c>
      <c r="J14243">
        <v>0.92824313199999997</v>
      </c>
      <c r="K14243">
        <v>0.93790086299999997</v>
      </c>
      <c r="L14243">
        <v>2.7215372860000002</v>
      </c>
      <c r="M14243">
        <v>4.6300075359999999</v>
      </c>
      <c r="N14243">
        <v>0.38228897099999998</v>
      </c>
      <c r="O14243">
        <v>4.8655328740000003</v>
      </c>
      <c r="P14243">
        <v>0.45235155799999999</v>
      </c>
      <c r="Q14243">
        <v>1.8949811409999999</v>
      </c>
    </row>
    <row r="14244" spans="1:17">
      <c r="A14244" t="s">
        <v>26479</v>
      </c>
      <c r="B14244" s="16" t="s">
        <v>26480</v>
      </c>
      <c r="C14244">
        <v>10.939717399999999</v>
      </c>
      <c r="D14244">
        <v>2.1205744860000002</v>
      </c>
      <c r="E14244">
        <v>2.6186697410000002</v>
      </c>
      <c r="F14244">
        <v>3.3504949939999999</v>
      </c>
      <c r="G14244">
        <v>3.3058977650000001</v>
      </c>
      <c r="H14244">
        <v>0.52518190799999998</v>
      </c>
      <c r="I14244">
        <v>0</v>
      </c>
      <c r="J14244">
        <v>2.7736642470000001</v>
      </c>
      <c r="K14244">
        <v>7.4441998969999998</v>
      </c>
      <c r="L14244">
        <v>25.05724786</v>
      </c>
      <c r="M14244">
        <v>5.2498240599999999</v>
      </c>
      <c r="N14244">
        <v>2.0228403140000002</v>
      </c>
      <c r="O14244">
        <v>7.5721869220000002</v>
      </c>
      <c r="P14244">
        <v>1.641304348</v>
      </c>
      <c r="Q14244">
        <v>5.6402356730000003</v>
      </c>
    </row>
    <row r="14245" spans="1:17">
      <c r="A14245" t="s">
        <v>26481</v>
      </c>
      <c r="B14245" s="16" t="s">
        <v>1969</v>
      </c>
      <c r="C14245">
        <v>2.479150808</v>
      </c>
      <c r="D14245">
        <v>3.4976318160000002</v>
      </c>
      <c r="E14245">
        <v>2.4431724429999999</v>
      </c>
      <c r="F14245">
        <v>3.1792357099999999</v>
      </c>
      <c r="G14245">
        <v>2.0053243090000001</v>
      </c>
      <c r="H14245">
        <v>1.5534764700000001</v>
      </c>
      <c r="I14245">
        <v>3.0445424590000001</v>
      </c>
      <c r="J14245">
        <v>2.6962163549999998</v>
      </c>
      <c r="K14245">
        <v>4.8538221760000004</v>
      </c>
      <c r="L14245">
        <v>4.4520738480000004</v>
      </c>
      <c r="M14245">
        <v>11.270949290000001</v>
      </c>
      <c r="N14245">
        <v>3.2008598519999998</v>
      </c>
      <c r="O14245">
        <v>7.3697834430000002</v>
      </c>
      <c r="P14245">
        <v>1.5465339309999999</v>
      </c>
      <c r="Q14245">
        <v>2.690918125</v>
      </c>
    </row>
    <row r="14246" spans="1:17">
      <c r="A14246" t="s">
        <v>26482</v>
      </c>
      <c r="B14246" s="16" t="s">
        <v>3069</v>
      </c>
      <c r="C14246">
        <v>0.88811684300000004</v>
      </c>
      <c r="D14246">
        <v>3.7382047319999998</v>
      </c>
      <c r="E14246">
        <v>4.9132126180000002</v>
      </c>
      <c r="F14246">
        <v>4.5938208549999997</v>
      </c>
      <c r="G14246">
        <v>5.674362769</v>
      </c>
      <c r="H14246">
        <v>1.023257654</v>
      </c>
      <c r="I14246">
        <v>9.0661072829999991</v>
      </c>
      <c r="J14246">
        <v>6.0796930830000004</v>
      </c>
      <c r="K14246">
        <v>2.4173638369999999</v>
      </c>
      <c r="L14246">
        <v>3.3669805799999999</v>
      </c>
      <c r="M14246">
        <v>0</v>
      </c>
      <c r="N14246">
        <v>2.9559569749999999</v>
      </c>
      <c r="O14246">
        <v>1.967140173</v>
      </c>
      <c r="P14246">
        <v>3.7308789149999999</v>
      </c>
      <c r="Q14246">
        <v>4.2736409359999996</v>
      </c>
    </row>
    <row r="14247" spans="1:17">
      <c r="A14247" t="s">
        <v>26483</v>
      </c>
      <c r="B14247" s="16" t="s">
        <v>26484</v>
      </c>
      <c r="C14247">
        <v>1.6618685390000001</v>
      </c>
      <c r="D14247">
        <v>3.3134357310000002</v>
      </c>
      <c r="E14247">
        <v>2.8288424299999999</v>
      </c>
      <c r="F14247">
        <v>2.827658977</v>
      </c>
      <c r="G14247">
        <v>3.156709507</v>
      </c>
      <c r="H14247">
        <v>3.8294954450000001</v>
      </c>
      <c r="I14247">
        <v>3.6353031499999999</v>
      </c>
      <c r="J14247">
        <v>1.5800677869999999</v>
      </c>
      <c r="K14247">
        <v>4.900390475</v>
      </c>
      <c r="L14247">
        <v>4.7252896470000003</v>
      </c>
      <c r="M14247">
        <v>3.1900339359999998</v>
      </c>
      <c r="N14247">
        <v>2.3559102649999999</v>
      </c>
      <c r="O14247">
        <v>2.7607248900000001</v>
      </c>
      <c r="P14247">
        <v>4.8619926070000004</v>
      </c>
      <c r="Q14247">
        <v>5.140898913</v>
      </c>
    </row>
    <row r="14248" spans="1:17">
      <c r="A14248" t="s">
        <v>26483</v>
      </c>
      <c r="B14248" s="16" t="s">
        <v>26485</v>
      </c>
      <c r="C14248">
        <v>0.79113856699999996</v>
      </c>
      <c r="D14248">
        <v>2.6289552330000001</v>
      </c>
      <c r="E14248">
        <v>3.4508693840000002</v>
      </c>
      <c r="F14248">
        <v>2.5845453090000001</v>
      </c>
      <c r="G14248">
        <v>4.3716743300000003</v>
      </c>
      <c r="H14248">
        <v>3.0384087420000001</v>
      </c>
      <c r="I14248">
        <v>1.153732864</v>
      </c>
      <c r="J14248">
        <v>0.60175761699999997</v>
      </c>
      <c r="K14248">
        <v>5.0245972480000001</v>
      </c>
      <c r="L14248">
        <v>3.4992087449999998</v>
      </c>
      <c r="M14248">
        <v>0</v>
      </c>
      <c r="N14248">
        <v>1.6579281880000001</v>
      </c>
      <c r="O14248">
        <v>4.3808437749999998</v>
      </c>
      <c r="P14248">
        <v>1.780437906</v>
      </c>
      <c r="Q14248">
        <v>1.0877082840000001</v>
      </c>
    </row>
    <row r="14249" spans="1:17">
      <c r="A14249" t="s">
        <v>26486</v>
      </c>
      <c r="B14249" s="16" t="s">
        <v>3541</v>
      </c>
      <c r="C14249">
        <v>10.436174449999999</v>
      </c>
      <c r="D14249">
        <v>2.5321489399999999</v>
      </c>
      <c r="E14249">
        <v>1.8240353010000001</v>
      </c>
      <c r="F14249">
        <v>1.4205668709999999</v>
      </c>
      <c r="G14249">
        <v>1.330145044</v>
      </c>
      <c r="H14249">
        <v>2.9583351549999999</v>
      </c>
      <c r="I14249">
        <v>7.6096387840000004</v>
      </c>
      <c r="J14249">
        <v>1.2599978979999999</v>
      </c>
      <c r="K14249">
        <v>2.705353031</v>
      </c>
      <c r="L14249">
        <v>3.1400841750000001</v>
      </c>
      <c r="M14249">
        <v>3.3387870230000001</v>
      </c>
      <c r="N14249">
        <v>1.5927940380000001</v>
      </c>
      <c r="O14249">
        <v>80.354480330000001</v>
      </c>
      <c r="P14249">
        <v>1.304797454</v>
      </c>
      <c r="Q14249">
        <v>81.648802720000006</v>
      </c>
    </row>
    <row r="14250" spans="1:17">
      <c r="A14250" t="s">
        <v>26487</v>
      </c>
      <c r="B14250" s="16" t="s">
        <v>6691</v>
      </c>
      <c r="C14250">
        <v>1.27658217</v>
      </c>
      <c r="D14250">
        <v>3.464369756</v>
      </c>
      <c r="E14250">
        <v>2.9539296230000001</v>
      </c>
      <c r="F14250">
        <v>2.7802836700000002</v>
      </c>
      <c r="G14250">
        <v>2.5901917019999998</v>
      </c>
      <c r="H14250">
        <v>3.7996545799999999</v>
      </c>
      <c r="I14250">
        <v>19.547480149999998</v>
      </c>
      <c r="J14250">
        <v>3.8839873379999998</v>
      </c>
      <c r="K14250">
        <v>9.5554992490000004</v>
      </c>
      <c r="L14250">
        <v>1.8148910009999999</v>
      </c>
      <c r="M14250">
        <v>6.7387617960000004</v>
      </c>
      <c r="N14250">
        <v>5.1144198049999998</v>
      </c>
      <c r="O14250">
        <v>3.5344674660000002</v>
      </c>
      <c r="P14250">
        <v>4.5009029969999998</v>
      </c>
      <c r="Q14250">
        <v>4.8266004389999999</v>
      </c>
    </row>
    <row r="14251" spans="1:17">
      <c r="A14251" t="s">
        <v>26488</v>
      </c>
      <c r="B14251" s="16" t="s">
        <v>7911</v>
      </c>
      <c r="C14251">
        <v>5.4018879269999998</v>
      </c>
      <c r="D14251">
        <v>3.709767045</v>
      </c>
      <c r="E14251">
        <v>4.7125018140000003</v>
      </c>
      <c r="F14251">
        <v>4.1176928530000003</v>
      </c>
      <c r="G14251">
        <v>3.4980185170000002</v>
      </c>
      <c r="H14251">
        <v>2.904472347</v>
      </c>
      <c r="I14251">
        <v>7.8776789430000003</v>
      </c>
      <c r="J14251">
        <v>6.0947144890000002</v>
      </c>
      <c r="K14251">
        <v>7.8418081319999997</v>
      </c>
      <c r="L14251">
        <v>8.3623994469999996</v>
      </c>
      <c r="M14251">
        <v>4.1476700229999999</v>
      </c>
      <c r="N14251">
        <v>4.0619974130000003</v>
      </c>
      <c r="O14251">
        <v>8.0763390669999993</v>
      </c>
      <c r="P14251">
        <v>4.7816809789999999</v>
      </c>
      <c r="Q14251">
        <v>5.7558193119999999</v>
      </c>
    </row>
    <row r="14252" spans="1:17">
      <c r="A14252" t="s">
        <v>26489</v>
      </c>
      <c r="B14252" s="16" t="s">
        <v>26490</v>
      </c>
      <c r="C14252">
        <v>0</v>
      </c>
      <c r="D14252">
        <v>0.92880854899999998</v>
      </c>
      <c r="E14252">
        <v>0.44604526900000002</v>
      </c>
      <c r="F14252">
        <v>0.28534954499999998</v>
      </c>
      <c r="G14252">
        <v>0.72398921299999996</v>
      </c>
      <c r="H14252">
        <v>2.415303599</v>
      </c>
      <c r="I14252">
        <v>0</v>
      </c>
      <c r="J14252">
        <v>0.53150165100000002</v>
      </c>
      <c r="K14252">
        <v>0</v>
      </c>
      <c r="L14252">
        <v>5.2982943139999996</v>
      </c>
      <c r="M14252">
        <v>0</v>
      </c>
      <c r="N14252">
        <v>0</v>
      </c>
      <c r="O14252">
        <v>0</v>
      </c>
      <c r="P14252">
        <v>1.5725695209999999</v>
      </c>
      <c r="Q14252">
        <v>5.7643017700000003</v>
      </c>
    </row>
    <row r="14253" spans="1:17">
      <c r="A14253" t="e">
        <v>#N/A</v>
      </c>
      <c r="B14253" s="16" t="s">
        <v>26491</v>
      </c>
      <c r="C14253">
        <v>24.07473684</v>
      </c>
      <c r="D14253">
        <v>0</v>
      </c>
      <c r="E14253">
        <v>0.78807998199999996</v>
      </c>
      <c r="F14253">
        <v>1.0083203670000001</v>
      </c>
      <c r="G14253">
        <v>0</v>
      </c>
      <c r="H14253">
        <v>0</v>
      </c>
      <c r="I14253">
        <v>2.7006661670000001</v>
      </c>
      <c r="J14253">
        <v>0</v>
      </c>
      <c r="K14253">
        <v>2.520345705</v>
      </c>
      <c r="L14253">
        <v>7.0208339459999998</v>
      </c>
      <c r="M14253">
        <v>17.774068010000001</v>
      </c>
      <c r="N14253">
        <v>0.45657531800000001</v>
      </c>
      <c r="O14253">
        <v>16.407536870000001</v>
      </c>
      <c r="P14253">
        <v>0.55568824299999997</v>
      </c>
      <c r="Q14253">
        <v>11.457519100000001</v>
      </c>
    </row>
    <row r="14254" spans="1:17">
      <c r="A14254" t="s">
        <v>26492</v>
      </c>
      <c r="B14254" s="16" t="s">
        <v>5491</v>
      </c>
      <c r="C14254">
        <v>5.344373708</v>
      </c>
      <c r="D14254">
        <v>3.7671382050000002</v>
      </c>
      <c r="E14254">
        <v>4.7036785500000002</v>
      </c>
      <c r="F14254">
        <v>5.4891181390000003</v>
      </c>
      <c r="G14254">
        <v>6.4601131619999999</v>
      </c>
      <c r="H14254">
        <v>10.262672350000001</v>
      </c>
      <c r="I14254">
        <v>0</v>
      </c>
      <c r="J14254">
        <v>1.539791549</v>
      </c>
      <c r="K14254">
        <v>3.0856938399999998</v>
      </c>
      <c r="L14254">
        <v>4.9118304940000002</v>
      </c>
      <c r="M14254">
        <v>2.7978474109999998</v>
      </c>
      <c r="N14254">
        <v>1.3176226520000001</v>
      </c>
      <c r="O14254">
        <v>0.53807069399999996</v>
      </c>
      <c r="P14254">
        <v>6.7061764699999999</v>
      </c>
      <c r="Q14254">
        <v>7.0137989479999998</v>
      </c>
    </row>
    <row r="14255" spans="1:17">
      <c r="A14255" t="s">
        <v>26493</v>
      </c>
      <c r="B14255" s="16" t="s">
        <v>26494</v>
      </c>
      <c r="C14255">
        <v>332.96055519999999</v>
      </c>
      <c r="D14255">
        <v>19.631723210000001</v>
      </c>
      <c r="E14255">
        <v>15.56047506</v>
      </c>
      <c r="F14255">
        <v>18.62084128</v>
      </c>
      <c r="G14255">
        <v>13.37117578</v>
      </c>
      <c r="H14255">
        <v>78.972041230000002</v>
      </c>
      <c r="I14255">
        <v>30.112427759999999</v>
      </c>
      <c r="J14255">
        <v>19.414205110000001</v>
      </c>
      <c r="K14255">
        <v>40.981871310000002</v>
      </c>
      <c r="L14255">
        <v>58.168096800000001</v>
      </c>
      <c r="M14255">
        <v>64.408778940000005</v>
      </c>
      <c r="N14255">
        <v>16.54514807</v>
      </c>
      <c r="O14255">
        <v>97.189019149999993</v>
      </c>
      <c r="P14255">
        <v>10.97194859</v>
      </c>
      <c r="Q14255">
        <v>43.766662089999997</v>
      </c>
    </row>
    <row r="14256" spans="1:17">
      <c r="A14256" t="s">
        <v>26493</v>
      </c>
      <c r="B14256" s="16" t="s">
        <v>7189</v>
      </c>
      <c r="C14256">
        <v>7.2929046499999997</v>
      </c>
      <c r="D14256">
        <v>8.6327295409999998</v>
      </c>
      <c r="E14256">
        <v>12.22874135</v>
      </c>
      <c r="F14256">
        <v>8.6528451529999995</v>
      </c>
      <c r="G14256">
        <v>8.0635872919999994</v>
      </c>
      <c r="H14256">
        <v>9.9075830039999992</v>
      </c>
      <c r="I14256">
        <v>9.6829630649999991</v>
      </c>
      <c r="J14256">
        <v>8.7070869500000008</v>
      </c>
      <c r="K14256">
        <v>6.9625048319999996</v>
      </c>
      <c r="L14256">
        <v>8.7347143809999999</v>
      </c>
      <c r="M14256">
        <v>2.9251787199999999</v>
      </c>
      <c r="N14256">
        <v>5.0451933609999999</v>
      </c>
      <c r="O14256">
        <v>5.3041233429999997</v>
      </c>
      <c r="P14256">
        <v>1.976032666</v>
      </c>
      <c r="Q14256">
        <v>8.8295307689999998</v>
      </c>
    </row>
    <row r="14257" spans="1:17">
      <c r="A14257" t="s">
        <v>26495</v>
      </c>
      <c r="B14257" s="16" t="s">
        <v>5540</v>
      </c>
      <c r="C14257">
        <v>26.95599923</v>
      </c>
      <c r="D14257">
        <v>6.1582706580000002</v>
      </c>
      <c r="E14257">
        <v>6.3853165790000004</v>
      </c>
      <c r="F14257">
        <v>4.271221422</v>
      </c>
      <c r="G14257">
        <v>6.1094204489999999</v>
      </c>
      <c r="H14257">
        <v>8.7754388550000009</v>
      </c>
      <c r="I14257">
        <v>10.28828485</v>
      </c>
      <c r="J14257">
        <v>6.0735785980000001</v>
      </c>
      <c r="K14257">
        <v>12.80179676</v>
      </c>
      <c r="L14257">
        <v>18.096876760000001</v>
      </c>
      <c r="M14257">
        <v>8.8933786470000005</v>
      </c>
      <c r="N14257">
        <v>4.1147075180000003</v>
      </c>
      <c r="O14257">
        <v>17.841941299999998</v>
      </c>
      <c r="P14257">
        <v>4.7867540679999996</v>
      </c>
      <c r="Q14257">
        <v>11.291976160000001</v>
      </c>
    </row>
    <row r="14258" spans="1:17">
      <c r="A14258" t="s">
        <v>26496</v>
      </c>
      <c r="B14258" s="16" t="s">
        <v>26497</v>
      </c>
      <c r="C14258">
        <v>18.354414760000001</v>
      </c>
      <c r="D14258">
        <v>26.599184839999999</v>
      </c>
      <c r="E14258">
        <v>43.040477410000001</v>
      </c>
      <c r="F14258">
        <v>33.832416019999997</v>
      </c>
      <c r="G14258">
        <v>26.54426007</v>
      </c>
      <c r="H14258">
        <v>81.064745250000001</v>
      </c>
      <c r="I14258">
        <v>36.804078369999999</v>
      </c>
      <c r="J14258">
        <v>33.35074436</v>
      </c>
      <c r="K14258">
        <v>38.509948909999999</v>
      </c>
      <c r="L14258">
        <v>45.423062090000002</v>
      </c>
      <c r="M14258">
        <v>19.084082649999999</v>
      </c>
      <c r="N14258">
        <v>27.433835259999999</v>
      </c>
      <c r="O14258">
        <v>21.174078250000001</v>
      </c>
      <c r="P14258">
        <v>58.631798500000002</v>
      </c>
      <c r="Q14258">
        <v>57.304098109999998</v>
      </c>
    </row>
    <row r="14259" spans="1:17">
      <c r="A14259" t="s">
        <v>26498</v>
      </c>
      <c r="B14259" s="16" t="s">
        <v>3273</v>
      </c>
      <c r="C14259">
        <v>5.4875635259999997</v>
      </c>
      <c r="D14259">
        <v>1.496220382</v>
      </c>
      <c r="E14259">
        <v>2.170576338</v>
      </c>
      <c r="F14259">
        <v>1.800375769</v>
      </c>
      <c r="G14259">
        <v>1.1905737439999999</v>
      </c>
      <c r="H14259">
        <v>5.2958377390000004</v>
      </c>
      <c r="I14259">
        <v>1.641563353</v>
      </c>
      <c r="J14259">
        <v>1.85509469</v>
      </c>
      <c r="K14259">
        <v>1.85111592</v>
      </c>
      <c r="L14259">
        <v>5.6011184610000004</v>
      </c>
      <c r="M14259">
        <v>0</v>
      </c>
      <c r="N14259">
        <v>1.006021321</v>
      </c>
      <c r="O14259">
        <v>4.2074011699999998</v>
      </c>
      <c r="P14259">
        <v>1.3721807640000001</v>
      </c>
      <c r="Q14259">
        <v>3.3854225470000001</v>
      </c>
    </row>
    <row r="14260" spans="1:17">
      <c r="A14260" t="s">
        <v>26499</v>
      </c>
      <c r="B14260" s="16" t="s">
        <v>3615</v>
      </c>
      <c r="C14260">
        <v>2.7716398120000001</v>
      </c>
      <c r="D14260">
        <v>6.8985944119999996</v>
      </c>
      <c r="E14260">
        <v>4.943389582</v>
      </c>
      <c r="F14260">
        <v>6.7243583569999998</v>
      </c>
      <c r="G14260">
        <v>4.729796092</v>
      </c>
      <c r="H14260">
        <v>5.009236048</v>
      </c>
      <c r="I14260">
        <v>2.1398487949999998</v>
      </c>
      <c r="J14260">
        <v>6.2005028810000002</v>
      </c>
      <c r="K14260">
        <v>5.9169584649999996</v>
      </c>
      <c r="L14260">
        <v>3.0904973739999999</v>
      </c>
      <c r="M14260">
        <v>1.564791617</v>
      </c>
      <c r="N14260">
        <v>5.6274304830000004</v>
      </c>
      <c r="O14260">
        <v>3.250091442</v>
      </c>
      <c r="P14260">
        <v>17.465020419999998</v>
      </c>
      <c r="Q14260">
        <v>9.6386498809999992</v>
      </c>
    </row>
    <row r="14261" spans="1:17">
      <c r="A14261" t="s">
        <v>26500</v>
      </c>
      <c r="B14261" s="16" t="s">
        <v>8410</v>
      </c>
      <c r="C14261">
        <v>12.1955049</v>
      </c>
      <c r="D14261">
        <v>1.7931721309999999</v>
      </c>
      <c r="E14261">
        <v>1.9634034979999999</v>
      </c>
      <c r="F14261">
        <v>1.5057939890000001</v>
      </c>
      <c r="G14261">
        <v>1.4816094420000001</v>
      </c>
      <c r="H14261">
        <v>3.7925915790000002</v>
      </c>
      <c r="I14261">
        <v>4.406888683</v>
      </c>
      <c r="J14261">
        <v>5.2332390149999997</v>
      </c>
      <c r="K14261">
        <v>3.598564944</v>
      </c>
      <c r="L14261">
        <v>7.2966644360000004</v>
      </c>
      <c r="M14261">
        <v>3.7290008609999998</v>
      </c>
      <c r="N14261">
        <v>2.6142561249999998</v>
      </c>
      <c r="O14261">
        <v>7.1714635849999997</v>
      </c>
      <c r="P14261">
        <v>2.8579134210000001</v>
      </c>
      <c r="Q14261">
        <v>3.7466455089999999</v>
      </c>
    </row>
    <row r="14262" spans="1:17">
      <c r="A14262" t="s">
        <v>26501</v>
      </c>
      <c r="B14262" s="16" t="s">
        <v>3515</v>
      </c>
      <c r="C14262">
        <v>2.255149936</v>
      </c>
      <c r="D14262">
        <v>8.6803974440000005</v>
      </c>
      <c r="E14262">
        <v>8.0973200859999999</v>
      </c>
      <c r="F14262">
        <v>10.30907202</v>
      </c>
      <c r="G14262">
        <v>6.2307549489999996</v>
      </c>
      <c r="H14262">
        <v>16.528113959999999</v>
      </c>
      <c r="I14262">
        <v>6.3033978470000003</v>
      </c>
      <c r="J14262">
        <v>26.384915029999998</v>
      </c>
      <c r="K14262">
        <v>5.9677810320000004</v>
      </c>
      <c r="L14262">
        <v>3.7404511230000002</v>
      </c>
      <c r="M14262">
        <v>1.8036938179999999</v>
      </c>
      <c r="N14262">
        <v>10.7607894</v>
      </c>
      <c r="O14262">
        <v>2.393465773</v>
      </c>
      <c r="P14262">
        <v>22.37299488</v>
      </c>
      <c r="Q14262">
        <v>9.1077935310000004</v>
      </c>
    </row>
    <row r="14263" spans="1:17">
      <c r="A14263" t="s">
        <v>26502</v>
      </c>
      <c r="B14263" s="16" t="s">
        <v>2360</v>
      </c>
      <c r="C14263">
        <v>89.304253310000007</v>
      </c>
      <c r="D14263">
        <v>5.3303724260000003</v>
      </c>
      <c r="E14263">
        <v>3.1259402189999999</v>
      </c>
      <c r="F14263">
        <v>1.9210338870000001</v>
      </c>
      <c r="G14263">
        <v>4.2747811269999998</v>
      </c>
      <c r="H14263">
        <v>4.176152386</v>
      </c>
      <c r="I14263">
        <v>13.15837179</v>
      </c>
      <c r="J14263">
        <v>6.0418487440000002</v>
      </c>
      <c r="K14263">
        <v>44.396207279999999</v>
      </c>
      <c r="L14263">
        <v>191.5029151</v>
      </c>
      <c r="M14263">
        <v>11.102569089999999</v>
      </c>
      <c r="N14263">
        <v>4.5346753599999996</v>
      </c>
      <c r="O14263">
        <v>86.859983499999998</v>
      </c>
      <c r="P14263">
        <v>3.4363947750000001</v>
      </c>
      <c r="Q14263">
        <v>24.01550207</v>
      </c>
    </row>
    <row r="14264" spans="1:17">
      <c r="A14264" t="s">
        <v>26503</v>
      </c>
      <c r="B14264" s="16" t="s">
        <v>2345</v>
      </c>
      <c r="C14264">
        <v>7.6585824760000003</v>
      </c>
      <c r="D14264">
        <v>3.3932649000000001</v>
      </c>
      <c r="E14264">
        <v>5.3900848400000001</v>
      </c>
      <c r="F14264">
        <v>2.2453467800000002</v>
      </c>
      <c r="G14264">
        <v>7.2228510159999999</v>
      </c>
      <c r="H14264">
        <v>11.991528710000001</v>
      </c>
      <c r="I14264">
        <v>8.5912775349999997</v>
      </c>
      <c r="J14264">
        <v>9.78349723</v>
      </c>
      <c r="K14264">
        <v>10.95745163</v>
      </c>
      <c r="L14264">
        <v>5.9558572319999996</v>
      </c>
      <c r="M14264">
        <v>1.1308465519999999</v>
      </c>
      <c r="N14264">
        <v>2.0334210289999999</v>
      </c>
      <c r="O14264">
        <v>9.1341530120000005</v>
      </c>
      <c r="P14264">
        <v>2.5632210190000002</v>
      </c>
      <c r="Q14264">
        <v>3.239850068</v>
      </c>
    </row>
    <row r="14265" spans="1:17">
      <c r="A14265" t="e">
        <v>#N/A</v>
      </c>
      <c r="B14265" s="16" t="s">
        <v>26504</v>
      </c>
      <c r="C14265">
        <v>514.76378</v>
      </c>
      <c r="D14265">
        <v>14.17414174</v>
      </c>
      <c r="E14265">
        <v>9.9009485040000005</v>
      </c>
      <c r="F14265">
        <v>7.9174451350000004</v>
      </c>
      <c r="G14265">
        <v>11.55068706</v>
      </c>
      <c r="H14265">
        <v>5.5846808579999996</v>
      </c>
      <c r="I14265">
        <v>42.41187008</v>
      </c>
      <c r="J14265">
        <v>30.600646130000001</v>
      </c>
      <c r="K14265">
        <v>73.882810239999998</v>
      </c>
      <c r="L14265">
        <v>242.56486860000001</v>
      </c>
      <c r="M14265">
        <v>22.33023755</v>
      </c>
      <c r="N14265">
        <v>48.398591320000001</v>
      </c>
      <c r="O14265">
        <v>103.0670626</v>
      </c>
      <c r="P14265">
        <v>21.380300819999999</v>
      </c>
      <c r="Q14265">
        <v>35.986292390000003</v>
      </c>
    </row>
    <row r="14266" spans="1:17">
      <c r="A14266" t="e">
        <v>#N/A</v>
      </c>
      <c r="B14266" s="16" t="s">
        <v>26505</v>
      </c>
      <c r="C14266">
        <v>0</v>
      </c>
      <c r="D14266">
        <v>0</v>
      </c>
      <c r="E14266">
        <v>0</v>
      </c>
      <c r="F14266">
        <v>0</v>
      </c>
      <c r="G14266">
        <v>0</v>
      </c>
      <c r="H14266">
        <v>0</v>
      </c>
      <c r="I14266">
        <v>0</v>
      </c>
      <c r="J14266">
        <v>0</v>
      </c>
      <c r="K14266">
        <v>0</v>
      </c>
      <c r="L14266">
        <v>0</v>
      </c>
      <c r="M14266">
        <v>4.2166140060000004</v>
      </c>
      <c r="N14266">
        <v>0</v>
      </c>
      <c r="O14266">
        <v>0</v>
      </c>
      <c r="P14266">
        <v>0.329570421</v>
      </c>
      <c r="Q14266">
        <v>0</v>
      </c>
    </row>
    <row r="14267" spans="1:17">
      <c r="A14267" t="e">
        <v>#N/A</v>
      </c>
      <c r="B14267" s="16" t="s">
        <v>26506</v>
      </c>
      <c r="C14267">
        <v>2.43283848</v>
      </c>
      <c r="D14267">
        <v>1.1318058820000001</v>
      </c>
      <c r="E14267">
        <v>0.15529470000000001</v>
      </c>
      <c r="F14267">
        <v>0.14902054300000001</v>
      </c>
      <c r="G14267">
        <v>0.33608453599999999</v>
      </c>
      <c r="H14267">
        <v>2.6628811109999999</v>
      </c>
      <c r="I14267">
        <v>4.7896055940000002</v>
      </c>
      <c r="J14267">
        <v>0.50887956300000003</v>
      </c>
      <c r="K14267">
        <v>1.545119154</v>
      </c>
      <c r="L14267">
        <v>3.22813602</v>
      </c>
      <c r="M14267">
        <v>5.136941245</v>
      </c>
      <c r="N14267">
        <v>0.44985108600000001</v>
      </c>
      <c r="O14267">
        <v>2.5595999150000002</v>
      </c>
      <c r="P14267">
        <v>0.60225475399999995</v>
      </c>
      <c r="Q14267">
        <v>1.421549825</v>
      </c>
    </row>
    <row r="14268" spans="1:17">
      <c r="A14268" t="s">
        <v>26507</v>
      </c>
      <c r="B14268" s="16" t="s">
        <v>26508</v>
      </c>
      <c r="C14268">
        <v>9.0763589450000008</v>
      </c>
      <c r="D14268">
        <v>6.3672717959999998</v>
      </c>
      <c r="E14268">
        <v>7.0811728770000002</v>
      </c>
      <c r="F14268">
        <v>4.3241431119999998</v>
      </c>
      <c r="G14268">
        <v>6.7917083329999999</v>
      </c>
      <c r="H14268">
        <v>9.2955274059999997</v>
      </c>
      <c r="I14268">
        <v>6.6181159909999998</v>
      </c>
      <c r="J14268">
        <v>6.7119118789999996</v>
      </c>
      <c r="K14268">
        <v>11.66621559</v>
      </c>
      <c r="L14268">
        <v>22.93986769</v>
      </c>
      <c r="M14268">
        <v>8.7112465169999993</v>
      </c>
      <c r="N14268">
        <v>0.93238366100000003</v>
      </c>
      <c r="O14268">
        <v>8.3765584270000009</v>
      </c>
      <c r="P14268">
        <v>6.5817506760000004</v>
      </c>
      <c r="Q14268">
        <v>5.199484655</v>
      </c>
    </row>
    <row r="14269" spans="1:17">
      <c r="A14269" t="s">
        <v>26507</v>
      </c>
      <c r="B14269" s="16" t="s">
        <v>26509</v>
      </c>
      <c r="C14269">
        <v>0</v>
      </c>
      <c r="D14269">
        <v>3.5760641870000001</v>
      </c>
      <c r="E14269">
        <v>2.432908152</v>
      </c>
      <c r="F14269">
        <v>2.3803914850000001</v>
      </c>
      <c r="G14269">
        <v>1.161448493</v>
      </c>
      <c r="H14269">
        <v>3.6163992</v>
      </c>
      <c r="I14269">
        <v>1.961721678</v>
      </c>
      <c r="J14269">
        <v>1.193714621</v>
      </c>
      <c r="K14269">
        <v>2.4409862850000001</v>
      </c>
      <c r="L14269">
        <v>8.4997066770000007</v>
      </c>
      <c r="M14269">
        <v>0</v>
      </c>
      <c r="N14269">
        <v>2.3215442039999998</v>
      </c>
      <c r="O14269">
        <v>2.979544561</v>
      </c>
      <c r="P14269">
        <v>1.4127513810000001</v>
      </c>
      <c r="Q14269">
        <v>4.6236459639999996</v>
      </c>
    </row>
    <row r="14270" spans="1:17">
      <c r="A14270" t="e">
        <v>#N/A</v>
      </c>
      <c r="B14270" s="16" t="s">
        <v>26510</v>
      </c>
      <c r="C14270">
        <v>37.54312109</v>
      </c>
      <c r="D14270">
        <v>0.51981614799999998</v>
      </c>
      <c r="E14270">
        <v>0</v>
      </c>
      <c r="F14270">
        <v>0.63879386900000001</v>
      </c>
      <c r="G14270">
        <v>0.81037429000000005</v>
      </c>
      <c r="H14270">
        <v>1.802328822</v>
      </c>
      <c r="I14270">
        <v>6.8437335819999996</v>
      </c>
      <c r="J14270">
        <v>0</v>
      </c>
      <c r="K14270">
        <v>3.1933925689999998</v>
      </c>
      <c r="L14270">
        <v>20.756670060000001</v>
      </c>
      <c r="M14270">
        <v>67.561656229999997</v>
      </c>
      <c r="N14270">
        <v>0.867752521</v>
      </c>
      <c r="O14270">
        <v>12.993184380000001</v>
      </c>
      <c r="P14270">
        <v>0</v>
      </c>
      <c r="Q14270">
        <v>16.130219440000001</v>
      </c>
    </row>
    <row r="14271" spans="1:17">
      <c r="A14271" t="s">
        <v>26507</v>
      </c>
      <c r="B14271" s="16" t="s">
        <v>26511</v>
      </c>
      <c r="C14271">
        <v>75.332588119999997</v>
      </c>
      <c r="D14271">
        <v>4.0821257639999997</v>
      </c>
      <c r="E14271">
        <v>6.6883375879999996</v>
      </c>
      <c r="F14271">
        <v>4.7213741069999999</v>
      </c>
      <c r="G14271">
        <v>7.2061629759999999</v>
      </c>
      <c r="H14271">
        <v>16.027007999999999</v>
      </c>
      <c r="I14271">
        <v>4.7421146079999996</v>
      </c>
      <c r="J14271">
        <v>8.6567808329999991</v>
      </c>
      <c r="K14271">
        <v>12.29302476</v>
      </c>
      <c r="L14271">
        <v>34.586667310000003</v>
      </c>
      <c r="M14271">
        <v>11.443514130000001</v>
      </c>
      <c r="N14271">
        <v>5.7455390020000001</v>
      </c>
      <c r="O14271">
        <v>21.60756331</v>
      </c>
      <c r="P14271">
        <v>3.9029441970000001</v>
      </c>
      <c r="Q14271">
        <v>6.3335454819999999</v>
      </c>
    </row>
    <row r="14272" spans="1:17">
      <c r="A14272" t="s">
        <v>26512</v>
      </c>
      <c r="B14272" s="16" t="s">
        <v>7500</v>
      </c>
      <c r="C14272">
        <v>16.29304308</v>
      </c>
      <c r="D14272">
        <v>2.6469333599999998</v>
      </c>
      <c r="E14272">
        <v>1.617823319</v>
      </c>
      <c r="F14272">
        <v>1.9516648029999999</v>
      </c>
      <c r="G14272">
        <v>1.4255084819999999</v>
      </c>
      <c r="H14272">
        <v>1.084620817</v>
      </c>
      <c r="I14272">
        <v>2.2176432859999999</v>
      </c>
      <c r="J14272">
        <v>2.4234909600000001</v>
      </c>
      <c r="K14272">
        <v>4.2376985730000003</v>
      </c>
      <c r="L14272">
        <v>5.6278699599999999</v>
      </c>
      <c r="M14272">
        <v>10.84208799</v>
      </c>
      <c r="N14272">
        <v>0.99084769699999997</v>
      </c>
      <c r="O14272">
        <v>17.563012400000002</v>
      </c>
      <c r="P14272">
        <v>3.487447967</v>
      </c>
      <c r="Q14272">
        <v>5.9735268210000001</v>
      </c>
    </row>
    <row r="14273" spans="1:17">
      <c r="A14273" t="s">
        <v>26513</v>
      </c>
      <c r="B14273" s="16" t="s">
        <v>6278</v>
      </c>
      <c r="C14273">
        <v>83.538037790000004</v>
      </c>
      <c r="D14273">
        <v>226.55504199999999</v>
      </c>
      <c r="E14273">
        <v>168.89707849999999</v>
      </c>
      <c r="F14273">
        <v>283.91209129999999</v>
      </c>
      <c r="G14273">
        <v>161.03578099999999</v>
      </c>
      <c r="H14273">
        <v>99.483846700000001</v>
      </c>
      <c r="I14273">
        <v>253.96615259999999</v>
      </c>
      <c r="J14273">
        <v>263.34454520000003</v>
      </c>
      <c r="K14273">
        <v>696.1283234</v>
      </c>
      <c r="L14273">
        <v>299.57132990000002</v>
      </c>
      <c r="M14273">
        <v>28.773403569999999</v>
      </c>
      <c r="N14273">
        <v>104.370008</v>
      </c>
      <c r="O14273">
        <v>26.48659576</v>
      </c>
      <c r="P14273">
        <v>274.8240965</v>
      </c>
      <c r="Q14273">
        <v>202.26716279999999</v>
      </c>
    </row>
    <row r="14274" spans="1:17">
      <c r="A14274" t="s">
        <v>26514</v>
      </c>
      <c r="B14274" s="16" t="s">
        <v>6276</v>
      </c>
      <c r="C14274">
        <v>10.286854140000001</v>
      </c>
      <c r="D14274">
        <v>21.981722000000001</v>
      </c>
      <c r="E14274">
        <v>20.132335380000001</v>
      </c>
      <c r="F14274">
        <v>21.616227609999999</v>
      </c>
      <c r="G14274">
        <v>18.466609139999999</v>
      </c>
      <c r="H14274">
        <v>8.8068127609999998</v>
      </c>
      <c r="I14274">
        <v>21.877217890000001</v>
      </c>
      <c r="J14274">
        <v>25.211989079999999</v>
      </c>
      <c r="K14274">
        <v>28.874764989999999</v>
      </c>
      <c r="L14274">
        <v>21.9369181</v>
      </c>
      <c r="M14274">
        <v>5.3479006900000003</v>
      </c>
      <c r="N14274">
        <v>12.997825000000001</v>
      </c>
      <c r="O14274">
        <v>7.832321211</v>
      </c>
      <c r="P14274">
        <v>19.324080290000001</v>
      </c>
      <c r="Q14274">
        <v>15.910908729999999</v>
      </c>
    </row>
    <row r="14275" spans="1:17">
      <c r="A14275" t="s">
        <v>26515</v>
      </c>
      <c r="B14275" s="16" t="s">
        <v>5141</v>
      </c>
      <c r="C14275">
        <v>6.0751824159999996</v>
      </c>
      <c r="D14275">
        <v>11.7762428</v>
      </c>
      <c r="E14275">
        <v>8.5638156429999999</v>
      </c>
      <c r="F14275">
        <v>6.6156064470000002</v>
      </c>
      <c r="G14275">
        <v>7.081224486</v>
      </c>
      <c r="H14275">
        <v>17.02179357</v>
      </c>
      <c r="I14275">
        <v>17.316407810000001</v>
      </c>
      <c r="J14275">
        <v>12.26994041</v>
      </c>
      <c r="K14275">
        <v>23.739224109999999</v>
      </c>
      <c r="L14275">
        <v>14.394939539999999</v>
      </c>
      <c r="M14275">
        <v>3.7105075439999999</v>
      </c>
      <c r="N14275">
        <v>3.421109237</v>
      </c>
      <c r="O14275">
        <v>12.385880070000001</v>
      </c>
      <c r="P14275">
        <v>4.0394689499999998</v>
      </c>
      <c r="Q14275">
        <v>7.7830600800000003</v>
      </c>
    </row>
    <row r="14276" spans="1:17">
      <c r="A14276" t="e">
        <v>#N/A</v>
      </c>
      <c r="B14276" s="16" t="s">
        <v>26516</v>
      </c>
      <c r="C14276">
        <v>0</v>
      </c>
      <c r="D14276">
        <v>0.40571016500000001</v>
      </c>
      <c r="E14276">
        <v>0.58450721500000002</v>
      </c>
      <c r="F14276">
        <v>0.37392811799999998</v>
      </c>
      <c r="G14276">
        <v>0.31624362499999997</v>
      </c>
      <c r="H14276">
        <v>0.351673917</v>
      </c>
      <c r="I14276">
        <v>1.33536265</v>
      </c>
      <c r="J14276">
        <v>2.4377187710000001</v>
      </c>
      <c r="K14276">
        <v>0.41540065900000001</v>
      </c>
      <c r="L14276">
        <v>0</v>
      </c>
      <c r="M14276">
        <v>1.7577016249999999</v>
      </c>
      <c r="N14276">
        <v>1.8060540279999999</v>
      </c>
      <c r="O14276">
        <v>1.014102195</v>
      </c>
      <c r="P14276">
        <v>1.2364371439999999</v>
      </c>
      <c r="Q14276">
        <v>1.258943956</v>
      </c>
    </row>
    <row r="14277" spans="1:17">
      <c r="A14277" t="s">
        <v>26517</v>
      </c>
      <c r="B14277" s="16" t="s">
        <v>26518</v>
      </c>
      <c r="C14277">
        <v>4.9755943609999997</v>
      </c>
      <c r="D14277">
        <v>1.653391123</v>
      </c>
      <c r="E14277">
        <v>0.89326610900000003</v>
      </c>
      <c r="F14277">
        <v>0.67727542699999999</v>
      </c>
      <c r="G14277">
        <v>0.75179301600000004</v>
      </c>
      <c r="H14277">
        <v>1.552608564</v>
      </c>
      <c r="I14277">
        <v>0.90700083600000003</v>
      </c>
      <c r="J14277">
        <v>0.94613697600000002</v>
      </c>
      <c r="K14277">
        <v>2.6803977790000002</v>
      </c>
      <c r="L14277">
        <v>11.9859945</v>
      </c>
      <c r="M14277">
        <v>5.9693029600000003</v>
      </c>
      <c r="N14277">
        <v>1.5717123980000001</v>
      </c>
      <c r="O14277">
        <v>6.5435555059999997</v>
      </c>
      <c r="P14277">
        <v>3.4992040169999998</v>
      </c>
      <c r="Q14277">
        <v>6.6269937710000004</v>
      </c>
    </row>
    <row r="14278" spans="1:17">
      <c r="A14278" t="s">
        <v>26519</v>
      </c>
      <c r="B14278" s="16" t="s">
        <v>1405</v>
      </c>
      <c r="C14278">
        <v>2.1287336699999999</v>
      </c>
      <c r="D14278">
        <v>5.3895518190000002</v>
      </c>
      <c r="E14278">
        <v>4.6911940740000002</v>
      </c>
      <c r="F14278">
        <v>5.257113607</v>
      </c>
      <c r="G14278">
        <v>4.2010567009999997</v>
      </c>
      <c r="H14278">
        <v>7.3579609650000002</v>
      </c>
      <c r="I14278">
        <v>5.7652659919999998</v>
      </c>
      <c r="J14278">
        <v>5.7056193469999998</v>
      </c>
      <c r="K14278">
        <v>3.724840817</v>
      </c>
      <c r="L14278">
        <v>2.11366049</v>
      </c>
      <c r="M14278">
        <v>1.167486647</v>
      </c>
      <c r="N14278">
        <v>3.486345917</v>
      </c>
      <c r="O14278">
        <v>3.0311051629999999</v>
      </c>
      <c r="P14278">
        <v>6.1137982639999997</v>
      </c>
      <c r="Q14278">
        <v>7.1077491269999999</v>
      </c>
    </row>
    <row r="14279" spans="1:17">
      <c r="A14279" t="s">
        <v>26520</v>
      </c>
      <c r="B14279" s="16" t="s">
        <v>1305</v>
      </c>
      <c r="C14279">
        <v>4.7819478780000004</v>
      </c>
      <c r="D14279">
        <v>1.6478957729999999</v>
      </c>
      <c r="E14279">
        <v>1.1870628999999999</v>
      </c>
      <c r="F14279">
        <v>1.3741567690000001</v>
      </c>
      <c r="G14279">
        <v>0.98631595800000005</v>
      </c>
      <c r="H14279">
        <v>2.1936353369999999</v>
      </c>
      <c r="I14279">
        <v>2.5182474159999999</v>
      </c>
      <c r="J14279">
        <v>2.9805292830000001</v>
      </c>
      <c r="K14279">
        <v>3.977103901</v>
      </c>
      <c r="L14279">
        <v>5.5394357249999997</v>
      </c>
      <c r="M14279">
        <v>3.314700749</v>
      </c>
      <c r="N14279">
        <v>1.309955559</v>
      </c>
      <c r="O14279">
        <v>4.8545779910000002</v>
      </c>
      <c r="P14279">
        <v>2.1124732540000002</v>
      </c>
      <c r="Q14279">
        <v>3.378577967</v>
      </c>
    </row>
    <row r="14280" spans="1:17">
      <c r="A14280" t="s">
        <v>26521</v>
      </c>
      <c r="B14280" s="16" t="s">
        <v>8955</v>
      </c>
      <c r="C14280">
        <v>0.67314479500000002</v>
      </c>
      <c r="D14280">
        <v>4.6228474420000003</v>
      </c>
      <c r="E14280">
        <v>3.3658786840000001</v>
      </c>
      <c r="F14280">
        <v>5.8183865350000001</v>
      </c>
      <c r="G14280">
        <v>2.9059876729999998</v>
      </c>
      <c r="H14280">
        <v>2.9730346669999999</v>
      </c>
      <c r="I14280">
        <v>3.4358108280000001</v>
      </c>
      <c r="J14280">
        <v>4.9494196160000001</v>
      </c>
      <c r="K14280">
        <v>5.3440092979999996</v>
      </c>
      <c r="L14280">
        <v>4.8913144940000004</v>
      </c>
      <c r="M14280">
        <v>0.64606636799999995</v>
      </c>
      <c r="N14280">
        <v>5.4766711680000002</v>
      </c>
      <c r="O14280">
        <v>1.4909864390000001</v>
      </c>
      <c r="P14280">
        <v>8.9883818780000002</v>
      </c>
      <c r="Q14280">
        <v>3.7019313729999999</v>
      </c>
    </row>
    <row r="14281" spans="1:17">
      <c r="A14281" t="s">
        <v>26522</v>
      </c>
      <c r="B14281" s="16" t="s">
        <v>6014</v>
      </c>
      <c r="C14281">
        <v>3.8287831560000001</v>
      </c>
      <c r="D14281">
        <v>1.144088668</v>
      </c>
      <c r="E14281">
        <v>1.449358608</v>
      </c>
      <c r="F14281">
        <v>1.5635161710000001</v>
      </c>
      <c r="G14281">
        <v>1.0148024739999999</v>
      </c>
      <c r="H14281">
        <v>2.0860071410000001</v>
      </c>
      <c r="I14281">
        <v>2.0776146789999999</v>
      </c>
      <c r="J14281">
        <v>2.6752135190000002</v>
      </c>
      <c r="K14281">
        <v>2.464011975</v>
      </c>
      <c r="L14281">
        <v>1.3502768169999999</v>
      </c>
      <c r="M14281">
        <v>1.538273156</v>
      </c>
      <c r="N14281">
        <v>3.2928944310000001</v>
      </c>
      <c r="O14281">
        <v>1.6763953279999999</v>
      </c>
      <c r="P14281">
        <v>1.8702659500000001</v>
      </c>
      <c r="Q14281">
        <v>1.958719187</v>
      </c>
    </row>
    <row r="14282" spans="1:17">
      <c r="A14282" t="s">
        <v>26523</v>
      </c>
      <c r="B14282" s="16" t="s">
        <v>7166</v>
      </c>
      <c r="C14282">
        <v>0.77919685299999997</v>
      </c>
      <c r="D14282">
        <v>1.2083273489999999</v>
      </c>
      <c r="E14282">
        <v>1.160559294</v>
      </c>
      <c r="F14282">
        <v>1.2727666520000001</v>
      </c>
      <c r="G14282">
        <v>1.2109744099999999</v>
      </c>
      <c r="H14282">
        <v>0.59850919400000002</v>
      </c>
      <c r="I14282">
        <v>0</v>
      </c>
      <c r="J14282">
        <v>3.0621514950000002</v>
      </c>
      <c r="K14282">
        <v>2.1208946879999999</v>
      </c>
      <c r="L14282">
        <v>1.9693659999999999</v>
      </c>
      <c r="M14282">
        <v>0</v>
      </c>
      <c r="N14282">
        <v>2.4013277309999999</v>
      </c>
      <c r="O14282">
        <v>0</v>
      </c>
      <c r="P14282">
        <v>3.0395098439999999</v>
      </c>
      <c r="Q14282">
        <v>0.53564502300000005</v>
      </c>
    </row>
    <row r="14283" spans="1:17">
      <c r="A14283" t="s">
        <v>26524</v>
      </c>
      <c r="B14283" s="16" t="s">
        <v>8132</v>
      </c>
      <c r="C14283">
        <v>10.49490043</v>
      </c>
      <c r="D14283">
        <v>80.792771630000004</v>
      </c>
      <c r="E14283">
        <v>62.637337969999997</v>
      </c>
      <c r="F14283">
        <v>97.570690459999994</v>
      </c>
      <c r="G14283">
        <v>50.653026760000003</v>
      </c>
      <c r="H14283">
        <v>15.517890850000001</v>
      </c>
      <c r="I14283">
        <v>43.619018609999998</v>
      </c>
      <c r="J14283">
        <v>75.103479530000001</v>
      </c>
      <c r="K14283">
        <v>121.16767470000001</v>
      </c>
      <c r="L14283">
        <v>31.167031170000001</v>
      </c>
      <c r="M14283">
        <v>8.0581797519999991</v>
      </c>
      <c r="N14283">
        <v>67.791282089999996</v>
      </c>
      <c r="O14283">
        <v>3.4868621860000002</v>
      </c>
      <c r="P14283">
        <v>154.78000520000001</v>
      </c>
      <c r="Q14283">
        <v>72.506053750000007</v>
      </c>
    </row>
    <row r="14284" spans="1:17">
      <c r="A14284" t="s">
        <v>26525</v>
      </c>
      <c r="B14284" s="16" t="s">
        <v>26526</v>
      </c>
      <c r="C14284">
        <v>12.876705230000001</v>
      </c>
      <c r="D14284">
        <v>2.2413453529999998</v>
      </c>
      <c r="E14284">
        <v>0.97851801800000004</v>
      </c>
      <c r="F14284">
        <v>0.75118744500000001</v>
      </c>
      <c r="G14284">
        <v>0.95295684899999999</v>
      </c>
      <c r="H14284">
        <v>1.4129615710000001</v>
      </c>
      <c r="I14284">
        <v>24.14359464</v>
      </c>
      <c r="J14284">
        <v>1.7489837189999999</v>
      </c>
      <c r="K14284">
        <v>10.431274910000001</v>
      </c>
      <c r="L14284">
        <v>8.1362448319999991</v>
      </c>
      <c r="M14284">
        <v>3.5310620629999998</v>
      </c>
      <c r="N14284">
        <v>2.1542423390000001</v>
      </c>
      <c r="O14284">
        <v>3.0558580630000001</v>
      </c>
      <c r="P14284">
        <v>1.2419446590000001</v>
      </c>
      <c r="Q14284">
        <v>8.2195862099999992</v>
      </c>
    </row>
    <row r="14285" spans="1:17">
      <c r="A14285" t="s">
        <v>26525</v>
      </c>
      <c r="B14285" s="16" t="s">
        <v>26527</v>
      </c>
      <c r="C14285">
        <v>33.85035508</v>
      </c>
      <c r="D14285">
        <v>0.49993247099999999</v>
      </c>
      <c r="E14285">
        <v>0.24008447499999999</v>
      </c>
      <c r="F14285">
        <v>0.20478637699999999</v>
      </c>
      <c r="G14285">
        <v>0.25979212200000001</v>
      </c>
      <c r="H14285">
        <v>0.28889788</v>
      </c>
      <c r="I14285">
        <v>24.133821879999999</v>
      </c>
      <c r="J14285">
        <v>3.2422568859999998</v>
      </c>
      <c r="K14285">
        <v>48.116108079999997</v>
      </c>
      <c r="L14285">
        <v>94.109867039999997</v>
      </c>
      <c r="M14285">
        <v>12.99546612</v>
      </c>
      <c r="N14285">
        <v>3.338239207</v>
      </c>
      <c r="O14285">
        <v>19.993883719999999</v>
      </c>
      <c r="P14285">
        <v>1.0157252320000001</v>
      </c>
      <c r="Q14285">
        <v>23.26982477</v>
      </c>
    </row>
    <row r="14286" spans="1:17">
      <c r="A14286" t="s">
        <v>26528</v>
      </c>
      <c r="B14286" s="16" t="s">
        <v>26529</v>
      </c>
      <c r="C14286">
        <v>5.1195165119999997</v>
      </c>
      <c r="D14286">
        <v>28.353608099999999</v>
      </c>
      <c r="E14286">
        <v>18.972130020000002</v>
      </c>
      <c r="F14286">
        <v>47.270746299999999</v>
      </c>
      <c r="G14286">
        <v>13.9973741</v>
      </c>
      <c r="H14286">
        <v>7.2093152890000001</v>
      </c>
      <c r="I14286">
        <v>9.9545215739999993</v>
      </c>
      <c r="J14286">
        <v>9.4105442180000001</v>
      </c>
      <c r="K14286">
        <v>27.48252999</v>
      </c>
      <c r="L14286">
        <v>12.4000886</v>
      </c>
      <c r="M14286">
        <v>4.9135749979999996</v>
      </c>
      <c r="N14286">
        <v>36.81374332</v>
      </c>
      <c r="O14286">
        <v>1.8899177279999999</v>
      </c>
      <c r="P14286">
        <v>128.78304660000001</v>
      </c>
      <c r="Q14286">
        <v>38.12597323</v>
      </c>
    </row>
    <row r="14287" spans="1:17">
      <c r="A14287" t="e">
        <v>#N/A</v>
      </c>
      <c r="B14287" s="16" t="s">
        <v>26530</v>
      </c>
      <c r="C14287">
        <v>0</v>
      </c>
      <c r="D14287">
        <v>0.70375109300000005</v>
      </c>
      <c r="E14287">
        <v>1.3518602770000001</v>
      </c>
      <c r="F14287">
        <v>0</v>
      </c>
      <c r="G14287">
        <v>1.0971221149999999</v>
      </c>
      <c r="H14287">
        <v>2.4400759440000002</v>
      </c>
      <c r="I14287">
        <v>0</v>
      </c>
      <c r="J14287">
        <v>6.0407206909999998</v>
      </c>
      <c r="K14287">
        <v>5.764482997</v>
      </c>
      <c r="L14287">
        <v>2.007238423</v>
      </c>
      <c r="M14287">
        <v>0</v>
      </c>
      <c r="N14287">
        <v>2.349606826</v>
      </c>
      <c r="O14287">
        <v>0</v>
      </c>
      <c r="P14287">
        <v>2.3830476589999998</v>
      </c>
      <c r="Q14287">
        <v>0</v>
      </c>
    </row>
    <row r="14288" spans="1:17">
      <c r="A14288" t="e">
        <v>#N/A</v>
      </c>
      <c r="B14288" s="16" t="s">
        <v>5618</v>
      </c>
      <c r="C14288">
        <v>1.7955405739999999</v>
      </c>
      <c r="D14288">
        <v>1.3922032499999999</v>
      </c>
      <c r="E14288">
        <v>1.719213613</v>
      </c>
      <c r="F14288">
        <v>1.222040445</v>
      </c>
      <c r="G14288">
        <v>0.77514062500000003</v>
      </c>
      <c r="H14288">
        <v>6.2062801179999996</v>
      </c>
      <c r="I14288">
        <v>10.473887919999999</v>
      </c>
      <c r="J14288">
        <v>0.91048543800000004</v>
      </c>
      <c r="K14288">
        <v>1.6290930210000001</v>
      </c>
      <c r="L14288">
        <v>0.56726303300000003</v>
      </c>
      <c r="M14288">
        <v>3.4466236220000002</v>
      </c>
      <c r="N14288">
        <v>1.217368754</v>
      </c>
      <c r="O14288">
        <v>0.994261065</v>
      </c>
      <c r="P14288">
        <v>2.0204099709999999</v>
      </c>
      <c r="Q14288">
        <v>1.234312444</v>
      </c>
    </row>
    <row r="14289" spans="1:17">
      <c r="A14289" t="s">
        <v>26531</v>
      </c>
      <c r="B14289" s="16" t="s">
        <v>4612</v>
      </c>
      <c r="C14289">
        <v>32.719593760000002</v>
      </c>
      <c r="D14289">
        <v>11.558395900000001</v>
      </c>
      <c r="E14289">
        <v>7.8086575930000004</v>
      </c>
      <c r="F14289">
        <v>8.7871773310000005</v>
      </c>
      <c r="G14289">
        <v>5.8027657919999998</v>
      </c>
      <c r="H14289">
        <v>15.283130910000001</v>
      </c>
      <c r="I14289">
        <v>72.218242169999996</v>
      </c>
      <c r="J14289">
        <v>12.219416450000001</v>
      </c>
      <c r="K14289">
        <v>32.494649870000003</v>
      </c>
      <c r="L14289">
        <v>5.0288414450000003</v>
      </c>
      <c r="M14289">
        <v>18.67228643</v>
      </c>
      <c r="N14289">
        <v>18.09582988</v>
      </c>
      <c r="O14289">
        <v>23.504587069999999</v>
      </c>
      <c r="P14289">
        <v>16.982403869999999</v>
      </c>
      <c r="Q14289">
        <v>9.7264877839999997</v>
      </c>
    </row>
    <row r="14290" spans="1:17">
      <c r="A14290" t="s">
        <v>26532</v>
      </c>
      <c r="B14290" s="16" t="s">
        <v>8312</v>
      </c>
      <c r="C14290">
        <v>2.7417383040000001</v>
      </c>
      <c r="D14290">
        <v>1.974007216</v>
      </c>
      <c r="E14290">
        <v>2.3699625179999999</v>
      </c>
      <c r="F14290">
        <v>3.5920890089999999</v>
      </c>
      <c r="G14290">
        <v>1.893787552</v>
      </c>
      <c r="H14290">
        <v>2.8956917839999998</v>
      </c>
      <c r="I14290">
        <v>0.99958266399999995</v>
      </c>
      <c r="J14290">
        <v>2.8674624359999998</v>
      </c>
      <c r="K14290">
        <v>1.8656832940000001</v>
      </c>
      <c r="L14290">
        <v>1.5158398049999999</v>
      </c>
      <c r="M14290">
        <v>2.6314470810000001</v>
      </c>
      <c r="N14290">
        <v>2.4503506879999999</v>
      </c>
      <c r="O14290">
        <v>1.8977597100000001</v>
      </c>
      <c r="P14290">
        <v>1.696809038</v>
      </c>
      <c r="Q14290">
        <v>4.0051134079999997</v>
      </c>
    </row>
    <row r="14291" spans="1:17">
      <c r="A14291" t="s">
        <v>26533</v>
      </c>
      <c r="B14291" s="16" t="s">
        <v>26534</v>
      </c>
      <c r="C14291">
        <v>0.46506118499999999</v>
      </c>
      <c r="D14291">
        <v>0.103026624</v>
      </c>
      <c r="E14291">
        <v>0.395814946</v>
      </c>
      <c r="F14291">
        <v>0.18991169099999999</v>
      </c>
      <c r="G14291">
        <v>0.32122944799999997</v>
      </c>
      <c r="H14291">
        <v>0</v>
      </c>
      <c r="I14291">
        <v>0.67820783200000001</v>
      </c>
      <c r="J14291">
        <v>1.6507675159999999</v>
      </c>
      <c r="K14291">
        <v>0.42194976899999997</v>
      </c>
      <c r="L14291">
        <v>1.469262359</v>
      </c>
      <c r="M14291">
        <v>0</v>
      </c>
      <c r="N14291">
        <v>0.97459292200000003</v>
      </c>
      <c r="O14291">
        <v>1.030090293</v>
      </c>
      <c r="P14291">
        <v>0.209321754</v>
      </c>
      <c r="Q14291">
        <v>0.95909412900000002</v>
      </c>
    </row>
    <row r="14292" spans="1:17">
      <c r="A14292" t="s">
        <v>26535</v>
      </c>
      <c r="B14292" s="16" t="s">
        <v>26536</v>
      </c>
      <c r="C14292">
        <v>1.518287985</v>
      </c>
      <c r="D14292">
        <v>1.6817581269999999</v>
      </c>
      <c r="E14292">
        <v>14.752837939999999</v>
      </c>
      <c r="F14292">
        <v>2.7555813950000001</v>
      </c>
      <c r="G14292">
        <v>28.752397599999998</v>
      </c>
      <c r="H14292">
        <v>14.772028389999999</v>
      </c>
      <c r="I14292">
        <v>42.068832899999997</v>
      </c>
      <c r="J14292">
        <v>115.1635763</v>
      </c>
      <c r="K14292">
        <v>5.2805772549999999</v>
      </c>
      <c r="L14292">
        <v>4.7967094670000003</v>
      </c>
      <c r="M14292">
        <v>4.857373977</v>
      </c>
      <c r="N14292">
        <v>5.8020315629999999</v>
      </c>
      <c r="O14292">
        <v>0</v>
      </c>
      <c r="P14292">
        <v>3.4928002450000002</v>
      </c>
      <c r="Q14292">
        <v>10.08929412</v>
      </c>
    </row>
    <row r="14293" spans="1:17">
      <c r="A14293" t="s">
        <v>26537</v>
      </c>
      <c r="B14293" s="16" t="s">
        <v>1413</v>
      </c>
      <c r="C14293">
        <v>3.047781048</v>
      </c>
      <c r="D14293">
        <v>3.1133555949999998</v>
      </c>
      <c r="E14293">
        <v>3.3865790439999999</v>
      </c>
      <c r="F14293">
        <v>3.5263307300000002</v>
      </c>
      <c r="G14293">
        <v>2.2221333539999999</v>
      </c>
      <c r="H14293">
        <v>2.6661756419999998</v>
      </c>
      <c r="I14293">
        <v>3.9507900299999998</v>
      </c>
      <c r="J14293">
        <v>3.069481964</v>
      </c>
      <c r="K14293">
        <v>2.3043751220000002</v>
      </c>
      <c r="L14293">
        <v>1.925763801</v>
      </c>
      <c r="M14293">
        <v>3.575218435</v>
      </c>
      <c r="N14293">
        <v>2.0455098380000001</v>
      </c>
      <c r="O14293">
        <v>6.9382219489999999</v>
      </c>
      <c r="P14293">
        <v>3.3532675539999999</v>
      </c>
      <c r="Q14293">
        <v>5.9362382010000001</v>
      </c>
    </row>
    <row r="14294" spans="1:17">
      <c r="A14294" t="s">
        <v>26538</v>
      </c>
      <c r="B14294" s="16" t="s">
        <v>4828</v>
      </c>
      <c r="C14294">
        <v>16.00432442</v>
      </c>
      <c r="D14294">
        <v>1.8075066070000001</v>
      </c>
      <c r="E14294">
        <v>2.8043909990000002</v>
      </c>
      <c r="F14294">
        <v>2.520226267</v>
      </c>
      <c r="G14294">
        <v>2.3301339759999999</v>
      </c>
      <c r="H14294">
        <v>3.495093582</v>
      </c>
      <c r="I14294">
        <v>3.6610854420000001</v>
      </c>
      <c r="J14294">
        <v>2.7449475479999998</v>
      </c>
      <c r="K14294">
        <v>3.131918953</v>
      </c>
      <c r="L14294">
        <v>5.7502194940000004</v>
      </c>
      <c r="M14294">
        <v>5.4213608640000004</v>
      </c>
      <c r="N14294">
        <v>3.0173522309999998</v>
      </c>
      <c r="O14294">
        <v>9.7310657470000006</v>
      </c>
      <c r="P14294">
        <v>4.7081488699999996</v>
      </c>
      <c r="Q14294">
        <v>33.652834730000002</v>
      </c>
    </row>
    <row r="14295" spans="1:17">
      <c r="A14295" t="s">
        <v>26539</v>
      </c>
      <c r="B14295" s="16" t="s">
        <v>5405</v>
      </c>
      <c r="C14295">
        <v>4.232017066</v>
      </c>
      <c r="D14295">
        <v>5.7814564620000004</v>
      </c>
      <c r="E14295">
        <v>9.4174211830000001</v>
      </c>
      <c r="F14295">
        <v>7.3447657130000001</v>
      </c>
      <c r="G14295">
        <v>7.4905989010000003</v>
      </c>
      <c r="H14295">
        <v>1.354440106</v>
      </c>
      <c r="I14295">
        <v>30.858166789999999</v>
      </c>
      <c r="J14295">
        <v>53.202362139999998</v>
      </c>
      <c r="K14295">
        <v>8.9593160160000007</v>
      </c>
      <c r="L14295">
        <v>5.1252287660000002</v>
      </c>
      <c r="M14295">
        <v>1.35392559</v>
      </c>
      <c r="N14295">
        <v>14.08560198</v>
      </c>
      <c r="O14295">
        <v>5.468011325</v>
      </c>
      <c r="P14295">
        <v>9.9473415500000009</v>
      </c>
      <c r="Q14295">
        <v>6.5457560030000002</v>
      </c>
    </row>
    <row r="14296" spans="1:17">
      <c r="A14296" t="s">
        <v>26540</v>
      </c>
      <c r="B14296" s="16" t="s">
        <v>6059</v>
      </c>
      <c r="C14296">
        <v>10.6415586</v>
      </c>
      <c r="D14296">
        <v>0.90671597699999995</v>
      </c>
      <c r="E14296">
        <v>0.56606636899999996</v>
      </c>
      <c r="F14296">
        <v>1.2256738650000001</v>
      </c>
      <c r="G14296">
        <v>0.77744530499999998</v>
      </c>
      <c r="H14296">
        <v>0.62876089700000004</v>
      </c>
      <c r="I14296">
        <v>5.9687666520000002</v>
      </c>
      <c r="J14296">
        <v>0.67451720999999998</v>
      </c>
      <c r="K14296">
        <v>1.856746258</v>
      </c>
      <c r="L14296">
        <v>1.2930673690000001</v>
      </c>
      <c r="M14296">
        <v>4.7139153599999997</v>
      </c>
      <c r="N14296">
        <v>0.95862716599999998</v>
      </c>
      <c r="O14296">
        <v>7.2524890409999996</v>
      </c>
      <c r="P14296">
        <v>2.0264171370000001</v>
      </c>
      <c r="Q14296">
        <v>1.688157753</v>
      </c>
    </row>
    <row r="14297" spans="1:17">
      <c r="A14297" t="s">
        <v>26541</v>
      </c>
      <c r="B14297" s="16" t="s">
        <v>26542</v>
      </c>
      <c r="C14297">
        <v>1.9290931790000001</v>
      </c>
      <c r="D14297">
        <v>1.2163286950000001</v>
      </c>
      <c r="E14297">
        <v>0.82092844700000001</v>
      </c>
      <c r="F14297">
        <v>0.70696554700000003</v>
      </c>
      <c r="G14297">
        <v>0.66623657000000003</v>
      </c>
      <c r="H14297">
        <v>0.22796253899999999</v>
      </c>
      <c r="I14297">
        <v>2.596831715</v>
      </c>
      <c r="J14297">
        <v>3.386102867</v>
      </c>
      <c r="K14297">
        <v>2.4234441630000001</v>
      </c>
      <c r="L14297">
        <v>1.9690121789999999</v>
      </c>
      <c r="M14297">
        <v>2.5636043470000001</v>
      </c>
      <c r="N14297">
        <v>3.1829025280000001</v>
      </c>
      <c r="O14297">
        <v>2.9581320959999999</v>
      </c>
      <c r="P14297">
        <v>1.892395015</v>
      </c>
      <c r="Q14297">
        <v>1.326120808</v>
      </c>
    </row>
    <row r="14298" spans="1:17">
      <c r="A14298" t="s">
        <v>26543</v>
      </c>
      <c r="B14298" s="16" t="s">
        <v>6116</v>
      </c>
      <c r="C14298">
        <v>5.208133267</v>
      </c>
      <c r="D14298">
        <v>6.5833095589999999</v>
      </c>
      <c r="E14298">
        <v>6.0623111060000001</v>
      </c>
      <c r="F14298">
        <v>6.7973733349999996</v>
      </c>
      <c r="G14298">
        <v>4.4967356729999999</v>
      </c>
      <c r="H14298">
        <v>3.765102347</v>
      </c>
      <c r="I14298">
        <v>6.7015788780000003</v>
      </c>
      <c r="J14298">
        <v>11.14635455</v>
      </c>
      <c r="K14298">
        <v>6.6710634090000003</v>
      </c>
      <c r="L14298">
        <v>15.098959649999999</v>
      </c>
      <c r="M14298">
        <v>6.4688113969999996</v>
      </c>
      <c r="N14298">
        <v>7.1754807879999998</v>
      </c>
      <c r="O14298">
        <v>6.4464701130000002</v>
      </c>
      <c r="P14298">
        <v>19.534626580000001</v>
      </c>
      <c r="Q14298">
        <v>14.32095447</v>
      </c>
    </row>
    <row r="14299" spans="1:17">
      <c r="A14299" t="s">
        <v>26544</v>
      </c>
      <c r="B14299" s="16" t="s">
        <v>7906</v>
      </c>
      <c r="C14299">
        <v>2.4245068409999999</v>
      </c>
      <c r="D14299">
        <v>0.89518240800000004</v>
      </c>
      <c r="E14299">
        <v>1.3756699489999999</v>
      </c>
      <c r="F14299">
        <v>1.430098211</v>
      </c>
      <c r="G14299">
        <v>0.83733390399999996</v>
      </c>
      <c r="H14299">
        <v>0</v>
      </c>
      <c r="I14299">
        <v>0</v>
      </c>
      <c r="J14299">
        <v>2.5612970970000002</v>
      </c>
      <c r="K14299">
        <v>3.2996306780000002</v>
      </c>
      <c r="L14299">
        <v>2.042590959</v>
      </c>
      <c r="M14299">
        <v>1.5513178729999999</v>
      </c>
      <c r="N14299">
        <v>3.0883612230000002</v>
      </c>
      <c r="O14299">
        <v>17.900590609999998</v>
      </c>
      <c r="P14299">
        <v>2.4250191440000002</v>
      </c>
      <c r="Q14299">
        <v>16.666841219999998</v>
      </c>
    </row>
    <row r="14300" spans="1:17">
      <c r="A14300" t="s">
        <v>26545</v>
      </c>
      <c r="B14300" s="16" t="s">
        <v>7980</v>
      </c>
      <c r="C14300">
        <v>8.8517491269999997</v>
      </c>
      <c r="D14300">
        <v>16.935553389999999</v>
      </c>
      <c r="E14300">
        <v>15.49555354</v>
      </c>
      <c r="F14300">
        <v>16.737096409999999</v>
      </c>
      <c r="G14300">
        <v>14.17365476</v>
      </c>
      <c r="H14300">
        <v>7.0463611630000003</v>
      </c>
      <c r="I14300">
        <v>17.133337699999998</v>
      </c>
      <c r="J14300">
        <v>19.076373090000001</v>
      </c>
      <c r="K14300">
        <v>22.414313759999999</v>
      </c>
      <c r="L14300">
        <v>17.084211669999998</v>
      </c>
      <c r="M14300">
        <v>4.3250693929999997</v>
      </c>
      <c r="N14300">
        <v>10.03878521</v>
      </c>
      <c r="O14300">
        <v>6.7730644680000003</v>
      </c>
      <c r="P14300">
        <v>14.89822702</v>
      </c>
      <c r="Q14300">
        <v>12.501862989999999</v>
      </c>
    </row>
    <row r="14301" spans="1:17">
      <c r="A14301" t="s">
        <v>26546</v>
      </c>
      <c r="B14301" s="16" t="s">
        <v>8467</v>
      </c>
      <c r="C14301">
        <v>354.97231909999999</v>
      </c>
      <c r="D14301">
        <v>949.99808159999998</v>
      </c>
      <c r="E14301">
        <v>721.06809469999996</v>
      </c>
      <c r="F14301">
        <v>1210.9139270000001</v>
      </c>
      <c r="G14301">
        <v>709.39011989999995</v>
      </c>
      <c r="H14301">
        <v>344.53506770000001</v>
      </c>
      <c r="I14301">
        <v>1123.2950579999999</v>
      </c>
      <c r="J14301">
        <v>1173.038577</v>
      </c>
      <c r="K14301">
        <v>3135.4091720000001</v>
      </c>
      <c r="L14301">
        <v>1358.4568650000001</v>
      </c>
      <c r="M14301">
        <v>123.21356729999999</v>
      </c>
      <c r="N14301">
        <v>432.81459080000002</v>
      </c>
      <c r="O14301">
        <v>95.925711789999994</v>
      </c>
      <c r="P14301">
        <v>1102.735222</v>
      </c>
      <c r="Q14301">
        <v>819.7776245</v>
      </c>
    </row>
    <row r="14302" spans="1:17">
      <c r="A14302" t="s">
        <v>26547</v>
      </c>
      <c r="B14302" s="16" t="s">
        <v>2298</v>
      </c>
      <c r="C14302">
        <v>14.767589040000001</v>
      </c>
      <c r="D14302">
        <v>0.86092511400000005</v>
      </c>
      <c r="E14302">
        <v>1.2678990670000001</v>
      </c>
      <c r="F14302">
        <v>0.56425455899999999</v>
      </c>
      <c r="G14302">
        <v>1.1184588689999999</v>
      </c>
      <c r="H14302">
        <v>0.19900243000000001</v>
      </c>
      <c r="I14302">
        <v>4.9116883419999997</v>
      </c>
      <c r="J14302">
        <v>2.6274987529999998</v>
      </c>
      <c r="K14302">
        <v>4.8188040110000001</v>
      </c>
      <c r="L14302">
        <v>7.530292201</v>
      </c>
      <c r="M14302">
        <v>10.94097586</v>
      </c>
      <c r="N14302">
        <v>0.86230865300000004</v>
      </c>
      <c r="O14302">
        <v>13.77244939</v>
      </c>
      <c r="P14302">
        <v>1.554811521</v>
      </c>
      <c r="Q14302">
        <v>1.42480232</v>
      </c>
    </row>
    <row r="14303" spans="1:17">
      <c r="A14303" t="s">
        <v>26548</v>
      </c>
      <c r="B14303" s="16" t="s">
        <v>3664</v>
      </c>
      <c r="C14303">
        <v>19.621474689999999</v>
      </c>
      <c r="D14303">
        <v>0.971640693</v>
      </c>
      <c r="E14303">
        <v>0.71220140300000001</v>
      </c>
      <c r="F14303">
        <v>0.40848529099999997</v>
      </c>
      <c r="G14303">
        <v>0.358757092</v>
      </c>
      <c r="H14303">
        <v>0.44327819000000002</v>
      </c>
      <c r="I14303">
        <v>4.7129568319999997</v>
      </c>
      <c r="J14303">
        <v>1.0242325000000001</v>
      </c>
      <c r="K14303">
        <v>5.9690915330000003</v>
      </c>
      <c r="L14303">
        <v>13.5648477</v>
      </c>
      <c r="M14303">
        <v>5.3173176059999996</v>
      </c>
      <c r="N14303">
        <v>1.1097919329999999</v>
      </c>
      <c r="O14303">
        <v>9.4590963299999995</v>
      </c>
      <c r="P14303">
        <v>0.51950172500000003</v>
      </c>
      <c r="Q14303">
        <v>3.1737491580000001</v>
      </c>
    </row>
    <row r="14304" spans="1:17">
      <c r="A14304" t="s">
        <v>26549</v>
      </c>
      <c r="B14304" s="16" t="s">
        <v>26550</v>
      </c>
      <c r="C14304">
        <v>2.7828459030000001</v>
      </c>
      <c r="D14304">
        <v>0.98638967200000005</v>
      </c>
      <c r="E14304">
        <v>0.82897092400000005</v>
      </c>
      <c r="F14304">
        <v>0.45455951900000002</v>
      </c>
      <c r="G14304">
        <v>9.610908E-2</v>
      </c>
      <c r="H14304">
        <v>0.427506567</v>
      </c>
      <c r="I14304">
        <v>2.4349672039999999</v>
      </c>
      <c r="J14304">
        <v>1.7639121520000001</v>
      </c>
      <c r="K14304">
        <v>1.009949851</v>
      </c>
      <c r="L14304">
        <v>0.3516725</v>
      </c>
      <c r="M14304">
        <v>0</v>
      </c>
      <c r="N14304">
        <v>1.3035779110000001</v>
      </c>
      <c r="O14304">
        <v>0</v>
      </c>
      <c r="P14304">
        <v>1.336048283</v>
      </c>
      <c r="Q14304">
        <v>0</v>
      </c>
    </row>
    <row r="14305" spans="1:17">
      <c r="A14305" t="s">
        <v>26551</v>
      </c>
      <c r="B14305" s="16" t="s">
        <v>26552</v>
      </c>
      <c r="C14305">
        <v>2.5247339069999999</v>
      </c>
      <c r="D14305">
        <v>0.55931309600000001</v>
      </c>
      <c r="E14305">
        <v>0.460458959</v>
      </c>
      <c r="F14305">
        <v>0.88371134299999998</v>
      </c>
      <c r="G14305">
        <v>0.37369224899999998</v>
      </c>
      <c r="H14305">
        <v>0.138519595</v>
      </c>
      <c r="I14305">
        <v>2.6299063550000001</v>
      </c>
      <c r="J14305">
        <v>0.36578454300000002</v>
      </c>
      <c r="K14305">
        <v>0.65448278599999998</v>
      </c>
      <c r="L14305">
        <v>0.45579213099999999</v>
      </c>
      <c r="M14305">
        <v>2.0770046280000001</v>
      </c>
      <c r="N14305">
        <v>0.75584149700000003</v>
      </c>
      <c r="O14305">
        <v>3.9944112669999998</v>
      </c>
      <c r="P14305">
        <v>0.75758021600000003</v>
      </c>
      <c r="Q14305">
        <v>0.74382147300000001</v>
      </c>
    </row>
    <row r="14306" spans="1:17">
      <c r="A14306" t="s">
        <v>26553</v>
      </c>
      <c r="B14306" s="16" t="s">
        <v>3271</v>
      </c>
      <c r="C14306">
        <v>3.841621693</v>
      </c>
      <c r="D14306">
        <v>17.02095667</v>
      </c>
      <c r="E14306">
        <v>13.58933964</v>
      </c>
      <c r="F14306">
        <v>14.96857447</v>
      </c>
      <c r="G14306">
        <v>12.023692949999999</v>
      </c>
      <c r="H14306">
        <v>57.171546829999997</v>
      </c>
      <c r="I14306">
        <v>0.70028901799999999</v>
      </c>
      <c r="J14306">
        <v>20.27153479</v>
      </c>
      <c r="K14306">
        <v>5.6639396890000002</v>
      </c>
      <c r="L14306">
        <v>9.7094323710000001</v>
      </c>
      <c r="M14306">
        <v>0.92177143399999995</v>
      </c>
      <c r="N14306">
        <v>6.0379431239999999</v>
      </c>
      <c r="O14306">
        <v>4.7863265239999997</v>
      </c>
      <c r="P14306">
        <v>10.59070715</v>
      </c>
      <c r="Q14306">
        <v>16.505340820000001</v>
      </c>
    </row>
    <row r="14307" spans="1:17">
      <c r="A14307" t="s">
        <v>26554</v>
      </c>
      <c r="B14307" s="16" t="s">
        <v>3272</v>
      </c>
      <c r="C14307">
        <v>3.062850423</v>
      </c>
      <c r="D14307">
        <v>1.0177858829999999</v>
      </c>
      <c r="E14307">
        <v>0.85083089099999998</v>
      </c>
      <c r="F14307">
        <v>0.55588489900000004</v>
      </c>
      <c r="G14307">
        <v>0.96964439099999999</v>
      </c>
      <c r="H14307">
        <v>1.568404809</v>
      </c>
      <c r="I14307">
        <v>0.74443579100000001</v>
      </c>
      <c r="J14307">
        <v>2.2218170599999998</v>
      </c>
      <c r="K14307">
        <v>1.157884409</v>
      </c>
      <c r="L14307">
        <v>3.440507556</v>
      </c>
      <c r="M14307">
        <v>0</v>
      </c>
      <c r="N14307">
        <v>1.006836053</v>
      </c>
      <c r="O14307">
        <v>1.696020112</v>
      </c>
      <c r="P14307">
        <v>0.58717037500000002</v>
      </c>
      <c r="Q14307">
        <v>1.1697233709999999</v>
      </c>
    </row>
    <row r="14308" spans="1:17">
      <c r="A14308" t="s">
        <v>26555</v>
      </c>
      <c r="B14308" s="16" t="s">
        <v>7457</v>
      </c>
      <c r="C14308">
        <v>8.3687933280000006</v>
      </c>
      <c r="D14308">
        <v>5.7889202830000004</v>
      </c>
      <c r="E14308">
        <v>3.7612241559999999</v>
      </c>
      <c r="F14308">
        <v>9.8804345310000006</v>
      </c>
      <c r="G14308">
        <v>3.8635214279999999</v>
      </c>
      <c r="H14308">
        <v>3.1484850889999998</v>
      </c>
      <c r="I14308">
        <v>12.45344407</v>
      </c>
      <c r="J14308">
        <v>18.750050609999999</v>
      </c>
      <c r="K14308">
        <v>9.8399104919999996</v>
      </c>
      <c r="L14308">
        <v>15.8636585</v>
      </c>
      <c r="M14308">
        <v>5.2454817739999999</v>
      </c>
      <c r="N14308">
        <v>9.0952522309999999</v>
      </c>
      <c r="O14308">
        <v>7.5659237409999998</v>
      </c>
      <c r="P14308">
        <v>4.5354778019999999</v>
      </c>
      <c r="Q14308">
        <v>4.4614932850000004</v>
      </c>
    </row>
    <row r="14309" spans="1:17">
      <c r="A14309" t="s">
        <v>26556</v>
      </c>
      <c r="B14309" s="16" t="s">
        <v>8101</v>
      </c>
      <c r="C14309">
        <v>59.231378290000002</v>
      </c>
      <c r="D14309">
        <v>6.7795623249999997</v>
      </c>
      <c r="E14309">
        <v>6.5815667649999998</v>
      </c>
      <c r="F14309">
        <v>3.7177294170000001</v>
      </c>
      <c r="G14309">
        <v>8.0972857319999996</v>
      </c>
      <c r="H14309">
        <v>24.959740979999999</v>
      </c>
      <c r="I14309">
        <v>16.075957450000001</v>
      </c>
      <c r="J14309">
        <v>11.61775791</v>
      </c>
      <c r="K14309">
        <v>21.869437980000001</v>
      </c>
      <c r="L14309">
        <v>29.10895562</v>
      </c>
      <c r="M14309">
        <v>25.89773765</v>
      </c>
      <c r="N14309">
        <v>9.0255481349999993</v>
      </c>
      <c r="O14309">
        <v>27.3322763</v>
      </c>
      <c r="P14309">
        <v>10.93543543</v>
      </c>
      <c r="Q14309">
        <v>23.978117439999998</v>
      </c>
    </row>
    <row r="14310" spans="1:17">
      <c r="A14310" t="s">
        <v>22497</v>
      </c>
      <c r="B14310" s="16" t="s">
        <v>4216</v>
      </c>
      <c r="C14310">
        <v>398.5230095</v>
      </c>
      <c r="D14310">
        <v>121.1626378</v>
      </c>
      <c r="E14310">
        <v>84.796027170000002</v>
      </c>
      <c r="F14310">
        <v>154.94749160000001</v>
      </c>
      <c r="G14310">
        <v>71.984795590000004</v>
      </c>
      <c r="H14310">
        <v>62.118487860000002</v>
      </c>
      <c r="I14310">
        <v>603.86968190000005</v>
      </c>
      <c r="J14310">
        <v>934.98919860000001</v>
      </c>
      <c r="K14310">
        <v>236.51448740000001</v>
      </c>
      <c r="L14310">
        <v>340.31201090000002</v>
      </c>
      <c r="M14310">
        <v>86.954185460000005</v>
      </c>
      <c r="N14310">
        <v>751.94006620000005</v>
      </c>
      <c r="O14310">
        <v>180.9742483</v>
      </c>
      <c r="P14310">
        <v>175.57897439999999</v>
      </c>
      <c r="Q14310">
        <v>71.068487709999999</v>
      </c>
    </row>
    <row r="14311" spans="1:17">
      <c r="A14311" t="s">
        <v>26557</v>
      </c>
      <c r="B14311" s="16" t="s">
        <v>8389</v>
      </c>
      <c r="C14311">
        <v>11.299105040000001</v>
      </c>
      <c r="D14311">
        <v>1.6217462570000001</v>
      </c>
      <c r="E14311">
        <v>0.96505632500000005</v>
      </c>
      <c r="F14311">
        <v>0.75818308899999998</v>
      </c>
      <c r="G14311">
        <v>1.044274229</v>
      </c>
      <c r="H14311">
        <v>0.97791097599999999</v>
      </c>
      <c r="I14311">
        <v>1.392482209</v>
      </c>
      <c r="J14311">
        <v>2.2191986099999998</v>
      </c>
      <c r="K14311">
        <v>3.104379572</v>
      </c>
      <c r="L14311">
        <v>3.8211012750000002</v>
      </c>
      <c r="M14311">
        <v>4.2767352839999999</v>
      </c>
      <c r="N14311">
        <v>1.2163025700000001</v>
      </c>
      <c r="O14311">
        <v>7.5786065029999996</v>
      </c>
      <c r="P14311">
        <v>0.811797353</v>
      </c>
      <c r="Q14311">
        <v>4.8135807079999999</v>
      </c>
    </row>
    <row r="14312" spans="1:17">
      <c r="A14312" t="s">
        <v>26558</v>
      </c>
      <c r="B14312" s="16" t="s">
        <v>7370</v>
      </c>
      <c r="C14312">
        <v>13.103863329999999</v>
      </c>
      <c r="D14312">
        <v>15.292831250000001</v>
      </c>
      <c r="E14312">
        <v>8.8244592140000009</v>
      </c>
      <c r="F14312">
        <v>12.504228039999999</v>
      </c>
      <c r="G14312">
        <v>9.2611174970000008</v>
      </c>
      <c r="H14312">
        <v>33.256710570000003</v>
      </c>
      <c r="I14312">
        <v>14.77547976</v>
      </c>
      <c r="J14312">
        <v>19.0093991</v>
      </c>
      <c r="K14312">
        <v>13.727653330000001</v>
      </c>
      <c r="L14312">
        <v>10.84053201</v>
      </c>
      <c r="M14312">
        <v>5.7049118510000003</v>
      </c>
      <c r="N14312">
        <v>7.0442088859999998</v>
      </c>
      <c r="O14312">
        <v>10.323142369999999</v>
      </c>
      <c r="P14312">
        <v>11.10685739</v>
      </c>
      <c r="Q14312">
        <v>12.2583336</v>
      </c>
    </row>
    <row r="14313" spans="1:17">
      <c r="A14313" t="s">
        <v>26559</v>
      </c>
      <c r="B14313" s="16" t="s">
        <v>2818</v>
      </c>
      <c r="C14313">
        <v>1.9811241399999999</v>
      </c>
      <c r="D14313">
        <v>1.4762506580000001</v>
      </c>
      <c r="E14313">
        <v>1.0538378740000001</v>
      </c>
      <c r="F14313">
        <v>1.078678526</v>
      </c>
      <c r="G14313">
        <v>0.52870472599999996</v>
      </c>
      <c r="H14313">
        <v>6.9169182999999995E-2</v>
      </c>
      <c r="I14313">
        <v>2.101172456</v>
      </c>
      <c r="J14313">
        <v>4.2923452160000002</v>
      </c>
      <c r="K14313">
        <v>3.676649099</v>
      </c>
      <c r="L14313">
        <v>3.3001695830000002</v>
      </c>
      <c r="M14313">
        <v>1.0371436110000001</v>
      </c>
      <c r="N14313">
        <v>3.152619713</v>
      </c>
      <c r="O14313">
        <v>3.7897259970000001</v>
      </c>
      <c r="P14313">
        <v>4.5395343099999996</v>
      </c>
      <c r="Q14313">
        <v>2.5999690819999999</v>
      </c>
    </row>
    <row r="14314" spans="1:17">
      <c r="A14314" t="s">
        <v>26560</v>
      </c>
      <c r="B14314" s="16" t="s">
        <v>7316</v>
      </c>
      <c r="C14314">
        <v>2.4545279760000001</v>
      </c>
      <c r="D14314">
        <v>19.30348467</v>
      </c>
      <c r="E14314">
        <v>12.730185000000001</v>
      </c>
      <c r="F14314">
        <v>16.20429261</v>
      </c>
      <c r="G14314">
        <v>14.19900984</v>
      </c>
      <c r="H14314">
        <v>0.94267421299999998</v>
      </c>
      <c r="I14314">
        <v>30.425632799999999</v>
      </c>
      <c r="J14314">
        <v>36.63925983</v>
      </c>
      <c r="K14314">
        <v>37.858863069999998</v>
      </c>
      <c r="L14314">
        <v>12.01957035</v>
      </c>
      <c r="M14314">
        <v>1.177895146</v>
      </c>
      <c r="N14314">
        <v>18.759614679999999</v>
      </c>
      <c r="O14314">
        <v>3.3979204319999998</v>
      </c>
      <c r="P14314">
        <v>27.158953260000001</v>
      </c>
      <c r="Q14314">
        <v>9.2802688979999992</v>
      </c>
    </row>
    <row r="14315" spans="1:17">
      <c r="A14315" t="s">
        <v>26561</v>
      </c>
      <c r="B14315" s="16" t="s">
        <v>5585</v>
      </c>
      <c r="C14315">
        <v>4.011972514</v>
      </c>
      <c r="D14315">
        <v>0.65942205200000004</v>
      </c>
      <c r="E14315">
        <v>0.95003029500000002</v>
      </c>
      <c r="F14315">
        <v>0.70465509800000004</v>
      </c>
      <c r="G14315">
        <v>0.98331847400000005</v>
      </c>
      <c r="H14315">
        <v>9.9407669000000004E-2</v>
      </c>
      <c r="I14315">
        <v>3.2084692690000001</v>
      </c>
      <c r="J14315">
        <v>3.0187828049999998</v>
      </c>
      <c r="K14315">
        <v>3.2290859780000001</v>
      </c>
      <c r="L14315">
        <v>3.7616063209999999</v>
      </c>
      <c r="M14315">
        <v>1.4905486050000001</v>
      </c>
      <c r="N14315">
        <v>2.4887718809999999</v>
      </c>
      <c r="O14315">
        <v>4.7298285719999997</v>
      </c>
      <c r="P14315">
        <v>1.436848541</v>
      </c>
      <c r="Q14315">
        <v>3.9145227</v>
      </c>
    </row>
    <row r="14316" spans="1:17">
      <c r="A14316" t="s">
        <v>26562</v>
      </c>
      <c r="B14316" s="16" t="s">
        <v>8369</v>
      </c>
      <c r="C14316">
        <v>3.8369476699999998</v>
      </c>
      <c r="D14316">
        <v>1.7303823469999999</v>
      </c>
      <c r="E14316">
        <v>1.7834657060000001</v>
      </c>
      <c r="F14316">
        <v>2.014521711</v>
      </c>
      <c r="G14316">
        <v>1.340913547</v>
      </c>
      <c r="H14316">
        <v>2.7542279619999999</v>
      </c>
      <c r="I14316">
        <v>1.5321000739999999</v>
      </c>
      <c r="J14316">
        <v>1.864576692</v>
      </c>
      <c r="K14316">
        <v>2.528058299</v>
      </c>
      <c r="L14316">
        <v>4.0983985499999998</v>
      </c>
      <c r="M14316">
        <v>0.96449040600000002</v>
      </c>
      <c r="N14316">
        <v>1.1937315959999999</v>
      </c>
      <c r="O14316">
        <v>3.8952247469999999</v>
      </c>
      <c r="P14316">
        <v>1.6653130300000001</v>
      </c>
      <c r="Q14316">
        <v>2.417838003</v>
      </c>
    </row>
    <row r="14317" spans="1:17">
      <c r="A14317" t="s">
        <v>26563</v>
      </c>
      <c r="B14317" s="16" t="s">
        <v>7161</v>
      </c>
      <c r="C14317">
        <v>24.152404180000001</v>
      </c>
      <c r="D14317">
        <v>16.931726000000001</v>
      </c>
      <c r="E14317">
        <v>13.777375559999999</v>
      </c>
      <c r="F14317">
        <v>14.404936920000001</v>
      </c>
      <c r="G14317">
        <v>15.832075769999999</v>
      </c>
      <c r="H14317">
        <v>9.092780114</v>
      </c>
      <c r="I14317">
        <v>15.06200696</v>
      </c>
      <c r="J14317">
        <v>15.147899320000001</v>
      </c>
      <c r="K14317">
        <v>13.11924468</v>
      </c>
      <c r="L14317">
        <v>17.871295539999998</v>
      </c>
      <c r="M14317">
        <v>5.4901969199999998</v>
      </c>
      <c r="N14317">
        <v>7.4628720089999998</v>
      </c>
      <c r="O14317">
        <v>7.9188934419999999</v>
      </c>
      <c r="P14317">
        <v>16.616233040000001</v>
      </c>
      <c r="Q14317">
        <v>17.040065599999998</v>
      </c>
    </row>
    <row r="14318" spans="1:17">
      <c r="A14318" t="s">
        <v>26564</v>
      </c>
      <c r="B14318" s="16" t="s">
        <v>3274</v>
      </c>
      <c r="C14318">
        <v>0</v>
      </c>
      <c r="D14318">
        <v>1.076325201</v>
      </c>
      <c r="E14318">
        <v>0.82702040399999999</v>
      </c>
      <c r="F14318">
        <v>0.49600465100000002</v>
      </c>
      <c r="G14318">
        <v>0.88092452200000004</v>
      </c>
      <c r="H14318">
        <v>2.0525344699999999</v>
      </c>
      <c r="I14318">
        <v>0.70852771199999998</v>
      </c>
      <c r="J14318">
        <v>1.4474040560000001</v>
      </c>
      <c r="K14318">
        <v>0.44081340600000002</v>
      </c>
      <c r="L14318">
        <v>1.227957623</v>
      </c>
      <c r="M14318">
        <v>0.466307902</v>
      </c>
      <c r="N14318">
        <v>0.32940566300000002</v>
      </c>
      <c r="O14318">
        <v>1.614212083</v>
      </c>
      <c r="P14318">
        <v>0.61959239099999996</v>
      </c>
      <c r="Q14318">
        <v>0.83497606499999999</v>
      </c>
    </row>
    <row r="14319" spans="1:17">
      <c r="A14319" t="s">
        <v>26489</v>
      </c>
      <c r="B14319" s="16" t="s">
        <v>5427</v>
      </c>
      <c r="C14319">
        <v>121.4153455</v>
      </c>
      <c r="D14319">
        <v>13.471234239999999</v>
      </c>
      <c r="E14319">
        <v>13.344096410000001</v>
      </c>
      <c r="F14319">
        <v>13.78445307</v>
      </c>
      <c r="G14319">
        <v>15.6878662</v>
      </c>
      <c r="H14319">
        <v>32.804613809999999</v>
      </c>
      <c r="I14319">
        <v>28.731991539999999</v>
      </c>
      <c r="J14319">
        <v>13.42356021</v>
      </c>
      <c r="K14319">
        <v>43.273233140000002</v>
      </c>
      <c r="L14319">
        <v>43.90427657</v>
      </c>
      <c r="M14319">
        <v>79.140054129999996</v>
      </c>
      <c r="N14319">
        <v>10.744332780000001</v>
      </c>
      <c r="O14319">
        <v>71.340451869999995</v>
      </c>
      <c r="P14319">
        <v>13.605852349999999</v>
      </c>
      <c r="Q14319">
        <v>46.70685786</v>
      </c>
    </row>
    <row r="14320" spans="1:17">
      <c r="A14320" t="s">
        <v>26565</v>
      </c>
      <c r="B14320" s="16" t="s">
        <v>3275</v>
      </c>
      <c r="C14320">
        <v>6.7479466009999998</v>
      </c>
      <c r="D14320">
        <v>1.195916891</v>
      </c>
      <c r="E14320">
        <v>0.96916453599999997</v>
      </c>
      <c r="F14320">
        <v>1.0563062009999999</v>
      </c>
      <c r="G14320">
        <v>0.81567085399999995</v>
      </c>
      <c r="H14320">
        <v>0.64789598199999998</v>
      </c>
      <c r="I14320">
        <v>0.49203313300000001</v>
      </c>
      <c r="J14320">
        <v>2.5663192480000001</v>
      </c>
      <c r="K14320">
        <v>1.224481682</v>
      </c>
      <c r="L14320">
        <v>4.4769288349999998</v>
      </c>
      <c r="M14320">
        <v>1.295299727</v>
      </c>
      <c r="N14320">
        <v>0.54069111299999995</v>
      </c>
      <c r="O14320">
        <v>3.3629418389999999</v>
      </c>
      <c r="P14320">
        <v>0.75930440099999996</v>
      </c>
      <c r="Q14320">
        <v>2.3193779590000001</v>
      </c>
    </row>
    <row r="14321" spans="1:17">
      <c r="A14321" t="s">
        <v>26566</v>
      </c>
      <c r="B14321" s="16" t="s">
        <v>7022</v>
      </c>
      <c r="C14321">
        <v>5.2298875149999997</v>
      </c>
      <c r="D14321">
        <v>4.117150788</v>
      </c>
      <c r="E14321">
        <v>4.3021378879999999</v>
      </c>
      <c r="F14321">
        <v>4.0933656870000004</v>
      </c>
      <c r="G14321">
        <v>3.225370308</v>
      </c>
      <c r="H14321">
        <v>3.2280516220000002</v>
      </c>
      <c r="I14321">
        <v>5.9925229370000004</v>
      </c>
      <c r="J14321">
        <v>5.8012047039999999</v>
      </c>
      <c r="K14321">
        <v>7.2447115010000003</v>
      </c>
      <c r="L14321">
        <v>7.14017648</v>
      </c>
      <c r="M14321">
        <v>3.9438976769999998</v>
      </c>
      <c r="N14321">
        <v>2.981730056</v>
      </c>
      <c r="O14321">
        <v>4.7577033350000004</v>
      </c>
      <c r="P14321">
        <v>1.3871471449999999</v>
      </c>
      <c r="Q14321">
        <v>4.3655917300000002</v>
      </c>
    </row>
    <row r="14322" spans="1:17">
      <c r="A14322" t="s">
        <v>26567</v>
      </c>
      <c r="B14322" s="16" t="s">
        <v>4626</v>
      </c>
      <c r="C14322">
        <v>3.9797378179999998</v>
      </c>
      <c r="D14322">
        <v>9.4946403979999996</v>
      </c>
      <c r="E14322">
        <v>7.034884463</v>
      </c>
      <c r="F14322">
        <v>9.7092879819999993</v>
      </c>
      <c r="G14322">
        <v>6.8722623240000003</v>
      </c>
      <c r="H14322">
        <v>6.936761486</v>
      </c>
      <c r="I14322">
        <v>30.804410900000001</v>
      </c>
      <c r="J14322">
        <v>14.281595149999999</v>
      </c>
      <c r="K14322">
        <v>17.081927929999999</v>
      </c>
      <c r="L14322">
        <v>5.2226885579999998</v>
      </c>
      <c r="M14322">
        <v>9.4022052850000009</v>
      </c>
      <c r="N14322">
        <v>9.7740624960000009</v>
      </c>
      <c r="O14322">
        <v>7.4588005800000001</v>
      </c>
      <c r="P14322">
        <v>14.467872740000001</v>
      </c>
      <c r="Q14322">
        <v>10.311861560000001</v>
      </c>
    </row>
    <row r="14323" spans="1:17">
      <c r="A14323" t="s">
        <v>26568</v>
      </c>
      <c r="B14323" s="16" t="s">
        <v>3022</v>
      </c>
      <c r="C14323">
        <v>9.6227028810000004</v>
      </c>
      <c r="D14323">
        <v>0.97705248899999997</v>
      </c>
      <c r="E14323">
        <v>1.1517062060000001</v>
      </c>
      <c r="F14323">
        <v>0.47754493100000001</v>
      </c>
      <c r="G14323">
        <v>0.64043172000000004</v>
      </c>
      <c r="H14323">
        <v>0.34646709399999998</v>
      </c>
      <c r="I14323">
        <v>3.2158903429999999</v>
      </c>
      <c r="J14323">
        <v>3.1132193209999999</v>
      </c>
      <c r="K14323">
        <v>4.547225665</v>
      </c>
      <c r="L14323">
        <v>2.2800669459999998</v>
      </c>
      <c r="M14323">
        <v>1.154451602</v>
      </c>
      <c r="N14323">
        <v>4.8931132450000003</v>
      </c>
      <c r="O14323">
        <v>3.9963503020000002</v>
      </c>
      <c r="P14323">
        <v>2.2557975410000002</v>
      </c>
      <c r="Q14323">
        <v>1.17139846</v>
      </c>
    </row>
    <row r="14324" spans="1:17">
      <c r="A14324" t="s">
        <v>26569</v>
      </c>
      <c r="B14324" s="16" t="s">
        <v>4505</v>
      </c>
      <c r="C14324">
        <v>20.906979280000002</v>
      </c>
      <c r="D14324">
        <v>4.3591491180000004</v>
      </c>
      <c r="E14324">
        <v>3.6373012500000002</v>
      </c>
      <c r="F14324">
        <v>3.649381054</v>
      </c>
      <c r="G14324">
        <v>3.1005625000000001</v>
      </c>
      <c r="H14324">
        <v>6.4235471540000004</v>
      </c>
      <c r="I14324">
        <v>8.6086749999999999</v>
      </c>
      <c r="J14324">
        <v>9.5413884889999991</v>
      </c>
      <c r="K14324">
        <v>9.4844456689999994</v>
      </c>
      <c r="L14324">
        <v>23.778423010000001</v>
      </c>
      <c r="M14324">
        <v>12.747786</v>
      </c>
      <c r="N14324">
        <v>6.0944238999999998</v>
      </c>
      <c r="O14324">
        <v>12.530413429999999</v>
      </c>
      <c r="P14324">
        <v>5.4246623889999999</v>
      </c>
      <c r="Q14324">
        <v>12.00495665</v>
      </c>
    </row>
    <row r="14325" spans="1:17">
      <c r="A14325" t="s">
        <v>26570</v>
      </c>
      <c r="B14325" s="16" t="s">
        <v>8074</v>
      </c>
      <c r="C14325">
        <v>3.8120707569999999</v>
      </c>
      <c r="D14325">
        <v>3.237255029</v>
      </c>
      <c r="E14325">
        <v>1.554639318</v>
      </c>
      <c r="F14325">
        <v>1.470208658</v>
      </c>
      <c r="G14325">
        <v>1.5359709619999999</v>
      </c>
      <c r="H14325">
        <v>2.4400759440000002</v>
      </c>
      <c r="I14325">
        <v>0</v>
      </c>
      <c r="J14325">
        <v>1.771944736</v>
      </c>
      <c r="K14325">
        <v>2.594017349</v>
      </c>
      <c r="L14325">
        <v>1.6057907380000001</v>
      </c>
      <c r="M14325">
        <v>2.4391490249999999</v>
      </c>
      <c r="N14325">
        <v>2.1146461439999999</v>
      </c>
      <c r="O14325">
        <v>2.8145236310000001</v>
      </c>
      <c r="P14325">
        <v>1.9064381269999999</v>
      </c>
      <c r="Q14325">
        <v>2.1837835550000002</v>
      </c>
    </row>
    <row r="14326" spans="1:17">
      <c r="A14326" t="s">
        <v>26571</v>
      </c>
      <c r="B14326" s="16" t="s">
        <v>3081</v>
      </c>
      <c r="C14326">
        <v>0.53149849699999996</v>
      </c>
      <c r="D14326">
        <v>1.412936558</v>
      </c>
      <c r="E14326">
        <v>1.9790747289999999</v>
      </c>
      <c r="F14326">
        <v>0.759646763</v>
      </c>
      <c r="G14326">
        <v>1.5143673989999999</v>
      </c>
      <c r="H14326">
        <v>0.40824951399999998</v>
      </c>
      <c r="I14326">
        <v>0.38754733299999999</v>
      </c>
      <c r="J14326">
        <v>3.6384263620000001</v>
      </c>
      <c r="K14326">
        <v>1.928913229</v>
      </c>
      <c r="L14326">
        <v>0.67166279299999998</v>
      </c>
      <c r="M14326">
        <v>0</v>
      </c>
      <c r="N14326">
        <v>2.3914380930000001</v>
      </c>
      <c r="O14326">
        <v>0.294311512</v>
      </c>
      <c r="P14326">
        <v>1.3556075480000001</v>
      </c>
      <c r="Q14326">
        <v>2.1922151520000002</v>
      </c>
    </row>
    <row r="14327" spans="1:17">
      <c r="A14327" t="s">
        <v>26572</v>
      </c>
      <c r="B14327" s="16" t="s">
        <v>6823</v>
      </c>
      <c r="C14327">
        <v>6.1441452160000001</v>
      </c>
      <c r="D14327">
        <v>2.1389246829999999</v>
      </c>
      <c r="E14327">
        <v>1.447395567</v>
      </c>
      <c r="F14327">
        <v>1.7324144029999999</v>
      </c>
      <c r="G14327">
        <v>0.71994995399999995</v>
      </c>
      <c r="H14327">
        <v>1.0112960870000001</v>
      </c>
      <c r="I14327">
        <v>1.600022729</v>
      </c>
      <c r="J14327">
        <v>4.2839259030000001</v>
      </c>
      <c r="K14327">
        <v>2.090467399</v>
      </c>
      <c r="L14327">
        <v>2.495716211</v>
      </c>
      <c r="M14327">
        <v>1.2636399039999999</v>
      </c>
      <c r="N14327">
        <v>2.623852469</v>
      </c>
      <c r="O14327">
        <v>5.1033803889999998</v>
      </c>
      <c r="P14327">
        <v>1.7777890080000001</v>
      </c>
      <c r="Q14327">
        <v>3.318608378</v>
      </c>
    </row>
    <row r="14328" spans="1:17">
      <c r="A14328" t="s">
        <v>26479</v>
      </c>
      <c r="B14328" s="16" t="s">
        <v>112</v>
      </c>
      <c r="C14328">
        <v>3.2603236739999999</v>
      </c>
      <c r="D14328">
        <v>1.761327182</v>
      </c>
      <c r="E14328">
        <v>0.91278654400000003</v>
      </c>
      <c r="F14328">
        <v>0.51386631400000005</v>
      </c>
      <c r="G14328">
        <v>0.95808240099999997</v>
      </c>
      <c r="H14328">
        <v>1.493786104</v>
      </c>
      <c r="I14328">
        <v>1.418036764</v>
      </c>
      <c r="J14328">
        <v>1.776518504</v>
      </c>
      <c r="K14328">
        <v>2.0499044450000001</v>
      </c>
      <c r="L14328">
        <v>2.8913129639999999</v>
      </c>
      <c r="M14328">
        <v>3.0742737020000002</v>
      </c>
      <c r="N14328">
        <v>0.89547573199999997</v>
      </c>
      <c r="O14328">
        <v>3.5473912809999999</v>
      </c>
      <c r="P14328">
        <v>0.69511057700000001</v>
      </c>
      <c r="Q14328">
        <v>1.769409113</v>
      </c>
    </row>
    <row r="14329" spans="1:17">
      <c r="A14329" t="s">
        <v>26573</v>
      </c>
      <c r="B14329" s="16" t="s">
        <v>6938</v>
      </c>
      <c r="C14329">
        <v>3.8870403150000001</v>
      </c>
      <c r="D14329">
        <v>0.37804810799999999</v>
      </c>
      <c r="E14329">
        <v>0.53456825699999999</v>
      </c>
      <c r="F14329">
        <v>0.129049266</v>
      </c>
      <c r="G14329">
        <v>0.34379515300000002</v>
      </c>
      <c r="H14329">
        <v>0.36410683300000002</v>
      </c>
      <c r="I14329">
        <v>1.1060579530000001</v>
      </c>
      <c r="J14329">
        <v>3.2089595229999999</v>
      </c>
      <c r="K14329">
        <v>1.1182250069999999</v>
      </c>
      <c r="L14329">
        <v>1.138172384</v>
      </c>
      <c r="M14329">
        <v>3.093732406</v>
      </c>
      <c r="N14329">
        <v>1.379054512</v>
      </c>
      <c r="O14329">
        <v>4.6197988900000002</v>
      </c>
      <c r="P14329">
        <v>0.58317924799999998</v>
      </c>
      <c r="Q14329">
        <v>1.4337972839999999</v>
      </c>
    </row>
    <row r="14330" spans="1:17">
      <c r="A14330" t="s">
        <v>26574</v>
      </c>
      <c r="B14330" s="16" t="s">
        <v>1404</v>
      </c>
      <c r="C14330">
        <v>3.8273802780000001</v>
      </c>
      <c r="D14330">
        <v>3.1795983130000001</v>
      </c>
      <c r="E14330">
        <v>2.5245583479999998</v>
      </c>
      <c r="F14330">
        <v>3.4384752459999999</v>
      </c>
      <c r="G14330">
        <v>2.7758511349999999</v>
      </c>
      <c r="H14330">
        <v>4.8507533829999998</v>
      </c>
      <c r="I14330">
        <v>31.81479856</v>
      </c>
      <c r="J14330">
        <v>3.2023097639999998</v>
      </c>
      <c r="K14330">
        <v>16.494755560000002</v>
      </c>
      <c r="L14330">
        <v>6.8923247050000001</v>
      </c>
      <c r="M14330">
        <v>2.571392044</v>
      </c>
      <c r="N14330">
        <v>2.2410908479999998</v>
      </c>
      <c r="O14330">
        <v>1.9074331840000001</v>
      </c>
      <c r="P14330">
        <v>3.07212168</v>
      </c>
      <c r="Q14330">
        <v>2.8941709769999999</v>
      </c>
    </row>
    <row r="14331" spans="1:17">
      <c r="A14331" t="s">
        <v>26575</v>
      </c>
      <c r="B14331" s="16" t="s">
        <v>3932</v>
      </c>
      <c r="C14331">
        <v>4.2068692560000001</v>
      </c>
      <c r="D14331">
        <v>9.1254651520000003</v>
      </c>
      <c r="E14331">
        <v>8.1493190060000007</v>
      </c>
      <c r="F14331">
        <v>7.2056816039999996</v>
      </c>
      <c r="G14331">
        <v>8.5054904229999995</v>
      </c>
      <c r="H14331">
        <v>8.5495869770000006</v>
      </c>
      <c r="I14331">
        <v>9.7136863739999999</v>
      </c>
      <c r="J14331">
        <v>9.3995254900000003</v>
      </c>
      <c r="K14331">
        <v>10.65548534</v>
      </c>
      <c r="L14331">
        <v>10.743326189999999</v>
      </c>
      <c r="M14331">
        <v>3.028230432</v>
      </c>
      <c r="N14331">
        <v>5.3587524110000002</v>
      </c>
      <c r="O14331">
        <v>11.453414820000001</v>
      </c>
      <c r="P14331">
        <v>7.1794873859999999</v>
      </c>
      <c r="Q14331">
        <v>17.110630059999998</v>
      </c>
    </row>
    <row r="14332" spans="1:17">
      <c r="A14332" t="s">
        <v>26576</v>
      </c>
      <c r="B14332" s="16" t="s">
        <v>5879</v>
      </c>
      <c r="C14332">
        <v>6.6659961350000003</v>
      </c>
      <c r="D14332">
        <v>3.7270138610000001</v>
      </c>
      <c r="E14332">
        <v>5.8085310879999996</v>
      </c>
      <c r="F14332">
        <v>5.0121505099999997</v>
      </c>
      <c r="G14332">
        <v>3.8369758840000001</v>
      </c>
      <c r="H14332">
        <v>3.2915705470000001</v>
      </c>
      <c r="I14332">
        <v>1.3887361</v>
      </c>
      <c r="J14332">
        <v>7.2432930659999997</v>
      </c>
      <c r="K14332">
        <v>7.6320691490000003</v>
      </c>
      <c r="L14332">
        <v>7.2205040890000003</v>
      </c>
      <c r="M14332">
        <v>0.60931855000000001</v>
      </c>
      <c r="N14332">
        <v>5.6738519959999998</v>
      </c>
      <c r="O14332">
        <v>5.9762655899999997</v>
      </c>
      <c r="P14332">
        <v>10.382101560000001</v>
      </c>
      <c r="Q14332">
        <v>4.3642100260000003</v>
      </c>
    </row>
    <row r="14333" spans="1:17">
      <c r="A14333" t="s">
        <v>26577</v>
      </c>
      <c r="B14333" s="16" t="s">
        <v>1666</v>
      </c>
      <c r="C14333">
        <v>5.0106474719999996</v>
      </c>
      <c r="D14333">
        <v>11.243491049999999</v>
      </c>
      <c r="E14333">
        <v>9.9908030019999998</v>
      </c>
      <c r="F14333">
        <v>12.98089146</v>
      </c>
      <c r="G14333">
        <v>10.94116301</v>
      </c>
      <c r="H14333">
        <v>41.777347229999997</v>
      </c>
      <c r="I14333">
        <v>8.9571213689999993</v>
      </c>
      <c r="J14333">
        <v>11.26970723</v>
      </c>
      <c r="K14333">
        <v>15.10497599</v>
      </c>
      <c r="L14333">
        <v>8.7831411230000001</v>
      </c>
      <c r="M14333">
        <v>10.23869796</v>
      </c>
      <c r="N14333">
        <v>6.4158213799999997</v>
      </c>
      <c r="O14333">
        <v>17.18456699</v>
      </c>
      <c r="P14333">
        <v>11.93109419</v>
      </c>
      <c r="Q14333">
        <v>13.55569753</v>
      </c>
    </row>
    <row r="14334" spans="1:17">
      <c r="A14334" t="s">
        <v>26578</v>
      </c>
      <c r="B14334" s="16" t="s">
        <v>8184</v>
      </c>
      <c r="C14334">
        <v>6.3722237699999997</v>
      </c>
      <c r="D14334">
        <v>14.41696265</v>
      </c>
      <c r="E14334">
        <v>10.74586899</v>
      </c>
      <c r="F14334">
        <v>14.6347969</v>
      </c>
      <c r="G14334">
        <v>8.6624382390000001</v>
      </c>
      <c r="H14334">
        <v>14.267154489999999</v>
      </c>
      <c r="I14334">
        <v>20.56265586</v>
      </c>
      <c r="J14334">
        <v>21.467100429999999</v>
      </c>
      <c r="K14334">
        <v>14.084755319999999</v>
      </c>
      <c r="L14334">
        <v>7.0246755050000003</v>
      </c>
      <c r="M14334">
        <v>4.4242607889999999</v>
      </c>
      <c r="N14334">
        <v>10.211713189999999</v>
      </c>
      <c r="O14334">
        <v>5.4054377029999996</v>
      </c>
      <c r="P14334">
        <v>16.903521900000001</v>
      </c>
      <c r="Q14334">
        <v>11.556989789999999</v>
      </c>
    </row>
    <row r="14335" spans="1:17">
      <c r="A14335" t="s">
        <v>26579</v>
      </c>
      <c r="B14335" s="16" t="s">
        <v>3477</v>
      </c>
      <c r="C14335">
        <v>1.67263804</v>
      </c>
      <c r="D14335">
        <v>6.5586523520000002</v>
      </c>
      <c r="E14335">
        <v>5.4808105989999998</v>
      </c>
      <c r="F14335">
        <v>9.6991107959999994</v>
      </c>
      <c r="G14335">
        <v>5.1123491039999998</v>
      </c>
      <c r="H14335">
        <v>3.0192110200000002</v>
      </c>
      <c r="I14335">
        <v>4.878481614</v>
      </c>
      <c r="J14335">
        <v>8.8845161620000006</v>
      </c>
      <c r="K14335">
        <v>3.7180798589999999</v>
      </c>
      <c r="L14335">
        <v>5.8127803660000001</v>
      </c>
      <c r="M14335">
        <v>0.32107064899999999</v>
      </c>
      <c r="N14335">
        <v>12.268265700000001</v>
      </c>
      <c r="O14335">
        <v>1.4819281980000001</v>
      </c>
      <c r="P14335">
        <v>5.7216308299999996</v>
      </c>
      <c r="Q14335">
        <v>2.989545734</v>
      </c>
    </row>
    <row r="14336" spans="1:17">
      <c r="A14336" t="s">
        <v>26580</v>
      </c>
      <c r="B14336" s="16" t="s">
        <v>1861</v>
      </c>
      <c r="C14336">
        <v>4.4368178159999996</v>
      </c>
      <c r="D14336">
        <v>6.8285941530000001</v>
      </c>
      <c r="E14336">
        <v>8.3846295780000002</v>
      </c>
      <c r="F14336">
        <v>5.2447198049999999</v>
      </c>
      <c r="G14336">
        <v>8.3470613870000001</v>
      </c>
      <c r="H14336">
        <v>12.4659803</v>
      </c>
      <c r="I14336">
        <v>6.8108403190000004</v>
      </c>
      <c r="J14336">
        <v>8.2740396319999991</v>
      </c>
      <c r="K14336">
        <v>7.4154361419999999</v>
      </c>
      <c r="L14336">
        <v>4.4264799830000001</v>
      </c>
      <c r="M14336">
        <v>3.3618466200000001</v>
      </c>
      <c r="N14336">
        <v>13.184015690000001</v>
      </c>
      <c r="O14336">
        <v>3.1033763539999999</v>
      </c>
      <c r="P14336">
        <v>8.6536228800000004</v>
      </c>
      <c r="Q14336">
        <v>8.1066095790000006</v>
      </c>
    </row>
    <row r="14337" spans="1:17">
      <c r="A14337" t="s">
        <v>26581</v>
      </c>
      <c r="B14337" s="16" t="s">
        <v>3276</v>
      </c>
      <c r="C14337">
        <v>6.2818630779999998</v>
      </c>
      <c r="D14337">
        <v>24.044498619999999</v>
      </c>
      <c r="E14337">
        <v>21.05189176</v>
      </c>
      <c r="F14337">
        <v>17.972600459999999</v>
      </c>
      <c r="G14337">
        <v>17.778013999999999</v>
      </c>
      <c r="H14337">
        <v>52.942774530000001</v>
      </c>
      <c r="I14337">
        <v>69.725114419999997</v>
      </c>
      <c r="J14337">
        <v>86.581394430000003</v>
      </c>
      <c r="K14337">
        <v>17.309686970000001</v>
      </c>
      <c r="L14337">
        <v>18.376126410000001</v>
      </c>
      <c r="M14337">
        <v>4.2427451349999998</v>
      </c>
      <c r="N14337">
        <v>14.21126044</v>
      </c>
      <c r="O14337">
        <v>6.5705252380000001</v>
      </c>
      <c r="P14337">
        <v>14.521151250000001</v>
      </c>
      <c r="Q14337">
        <v>26.709825909999999</v>
      </c>
    </row>
    <row r="14338" spans="1:17">
      <c r="A14338" t="s">
        <v>26582</v>
      </c>
      <c r="B14338" s="16" t="s">
        <v>4217</v>
      </c>
      <c r="C14338">
        <v>1.14239096</v>
      </c>
      <c r="D14338">
        <v>6.3902156669999997</v>
      </c>
      <c r="E14338">
        <v>8.3860212169999997</v>
      </c>
      <c r="F14338">
        <v>7.2697039459999999</v>
      </c>
      <c r="G14338">
        <v>7.2496554719999997</v>
      </c>
      <c r="H14338">
        <v>4.2777264989999999</v>
      </c>
      <c r="I14338">
        <v>9.1628410890000005</v>
      </c>
      <c r="J14338">
        <v>21.94043228</v>
      </c>
      <c r="K14338">
        <v>9.9762231670000006</v>
      </c>
      <c r="L14338">
        <v>6.4964563069999999</v>
      </c>
      <c r="M14338">
        <v>0.54821814199999996</v>
      </c>
      <c r="N14338">
        <v>10.315413100000001</v>
      </c>
      <c r="O14338">
        <v>2.5303462799999998</v>
      </c>
      <c r="P14338">
        <v>12.94031135</v>
      </c>
      <c r="Q14338">
        <v>9.2274671660000003</v>
      </c>
    </row>
    <row r="14339" spans="1:17">
      <c r="A14339" t="s">
        <v>26583</v>
      </c>
      <c r="B14339" s="16" t="s">
        <v>26584</v>
      </c>
      <c r="C14339">
        <v>4.402711429</v>
      </c>
      <c r="D14339">
        <v>4.6816703860000004</v>
      </c>
      <c r="E14339">
        <v>5.8080990559999996</v>
      </c>
      <c r="F14339">
        <v>6.1128078539999997</v>
      </c>
      <c r="G14339">
        <v>5.1698078360000004</v>
      </c>
      <c r="H14339">
        <v>32.126799480000003</v>
      </c>
      <c r="I14339">
        <v>1.2841120580000001</v>
      </c>
      <c r="J14339">
        <v>4.3534404980000003</v>
      </c>
      <c r="K14339">
        <v>4.3940355469999997</v>
      </c>
      <c r="L14339">
        <v>3.3382643280000002</v>
      </c>
      <c r="M14339">
        <v>3.3804837230000002</v>
      </c>
      <c r="N14339">
        <v>3.799115515</v>
      </c>
      <c r="O14339">
        <v>1.9503628580000001</v>
      </c>
      <c r="P14339">
        <v>8.9834291270000008</v>
      </c>
      <c r="Q14339">
        <v>13.922202199999999</v>
      </c>
    </row>
    <row r="14340" spans="1:17">
      <c r="A14340" t="s">
        <v>26585</v>
      </c>
      <c r="B14340" s="16" t="s">
        <v>26586</v>
      </c>
      <c r="C14340">
        <v>7.9418140770000001</v>
      </c>
      <c r="D14340">
        <v>3.16687992</v>
      </c>
      <c r="E14340">
        <v>0</v>
      </c>
      <c r="F14340">
        <v>2.8106930229999998</v>
      </c>
      <c r="G14340">
        <v>1.0971221149999999</v>
      </c>
      <c r="H14340">
        <v>1.8300569579999999</v>
      </c>
      <c r="I14340">
        <v>13.89804358</v>
      </c>
      <c r="J14340">
        <v>3.6244324149999998</v>
      </c>
      <c r="K14340">
        <v>3.6028018730000002</v>
      </c>
      <c r="L14340">
        <v>5.0180960570000002</v>
      </c>
      <c r="M14340">
        <v>12.19574512</v>
      </c>
      <c r="N14340">
        <v>1.566404551</v>
      </c>
      <c r="O14340">
        <v>3.5181545390000002</v>
      </c>
      <c r="P14340">
        <v>2.6213524239999999</v>
      </c>
      <c r="Q14340">
        <v>2.1837835550000002</v>
      </c>
    </row>
    <row r="14341" spans="1:17">
      <c r="A14341" t="s">
        <v>26587</v>
      </c>
      <c r="B14341" s="16" t="s">
        <v>9318</v>
      </c>
      <c r="C14341">
        <v>165.62149249999999</v>
      </c>
      <c r="D14341">
        <v>40.642529199999998</v>
      </c>
      <c r="E14341">
        <v>19.26004163</v>
      </c>
      <c r="F14341">
        <v>23.688801250000001</v>
      </c>
      <c r="G14341">
        <v>27.520620050000002</v>
      </c>
      <c r="H14341">
        <v>98.298987519999997</v>
      </c>
      <c r="I14341">
        <v>70.917749900000004</v>
      </c>
      <c r="J14341">
        <v>30.872086240000002</v>
      </c>
      <c r="K14341">
        <v>98.122824449999996</v>
      </c>
      <c r="L14341">
        <v>145.21184500000001</v>
      </c>
      <c r="M14341">
        <v>101.3441366</v>
      </c>
      <c r="N14341">
        <v>18.773079849999998</v>
      </c>
      <c r="O14341">
        <v>89.383194430000003</v>
      </c>
      <c r="P14341">
        <v>24.212061439999999</v>
      </c>
      <c r="Q14341">
        <v>40.407205619999999</v>
      </c>
    </row>
    <row r="14342" spans="1:17">
      <c r="A14342" t="e">
        <v>#N/A</v>
      </c>
      <c r="B14342" s="16" t="s">
        <v>26588</v>
      </c>
      <c r="C14342">
        <v>0</v>
      </c>
      <c r="D14342">
        <v>0.61401102100000005</v>
      </c>
      <c r="E14342">
        <v>0</v>
      </c>
      <c r="F14342">
        <v>0</v>
      </c>
      <c r="G14342">
        <v>0</v>
      </c>
      <c r="H14342">
        <v>0</v>
      </c>
      <c r="I14342">
        <v>0</v>
      </c>
      <c r="J14342">
        <v>0.35136182999999999</v>
      </c>
      <c r="K14342">
        <v>0</v>
      </c>
      <c r="L14342">
        <v>0</v>
      </c>
      <c r="M14342">
        <v>0</v>
      </c>
      <c r="N14342">
        <v>0</v>
      </c>
      <c r="O14342">
        <v>0</v>
      </c>
      <c r="P14342">
        <v>0.41583382000000002</v>
      </c>
      <c r="Q14342">
        <v>1.905314511</v>
      </c>
    </row>
    <row r="14343" spans="1:17">
      <c r="A14343" t="s">
        <v>26589</v>
      </c>
      <c r="B14343" s="16" t="s">
        <v>4605</v>
      </c>
      <c r="C14343">
        <v>4.9335759540000002</v>
      </c>
      <c r="D14343">
        <v>1.827868442</v>
      </c>
      <c r="E14343">
        <v>1.1764386550000001</v>
      </c>
      <c r="F14343">
        <v>1.0768051540000001</v>
      </c>
      <c r="G14343">
        <v>0.98413322599999997</v>
      </c>
      <c r="H14343">
        <v>1.6334185000000001</v>
      </c>
      <c r="I14343">
        <v>1.736659068</v>
      </c>
      <c r="J14343">
        <v>1.3802621669999999</v>
      </c>
      <c r="K14343">
        <v>3.743055128</v>
      </c>
      <c r="L14343">
        <v>3.8697737669999999</v>
      </c>
      <c r="M14343">
        <v>1.796077809</v>
      </c>
      <c r="N14343">
        <v>0.597685774</v>
      </c>
      <c r="O14343">
        <v>3.956565146</v>
      </c>
      <c r="P14343">
        <v>1.1485749789999999</v>
      </c>
      <c r="Q14343">
        <v>2.2220166350000001</v>
      </c>
    </row>
    <row r="14344" spans="1:17">
      <c r="A14344" t="s">
        <v>26590</v>
      </c>
      <c r="B14344" s="16" t="s">
        <v>26591</v>
      </c>
      <c r="C14344">
        <v>14.57556466</v>
      </c>
      <c r="D14344">
        <v>1.4351002690000001</v>
      </c>
      <c r="E14344">
        <v>4.479693857</v>
      </c>
      <c r="F14344">
        <v>2.2044651160000002</v>
      </c>
      <c r="G14344">
        <v>2.2372686270000002</v>
      </c>
      <c r="H14344">
        <v>6.2198014260000001</v>
      </c>
      <c r="I14344">
        <v>9.4470361599999997</v>
      </c>
      <c r="J14344">
        <v>15.19260995</v>
      </c>
      <c r="K14344">
        <v>22.775359290000001</v>
      </c>
      <c r="L14344">
        <v>12.27957623</v>
      </c>
      <c r="M14344">
        <v>3.1087193449999999</v>
      </c>
      <c r="N14344">
        <v>14.374065290000001</v>
      </c>
      <c r="O14344">
        <v>25.109965729999999</v>
      </c>
      <c r="P14344">
        <v>15.30757672</v>
      </c>
      <c r="Q14344">
        <v>5.5665071020000001</v>
      </c>
    </row>
    <row r="14345" spans="1:17">
      <c r="A14345" t="s">
        <v>26592</v>
      </c>
      <c r="B14345" s="16" t="s">
        <v>26593</v>
      </c>
      <c r="C14345">
        <v>174.90677590000001</v>
      </c>
      <c r="D14345">
        <v>3.2289756039999999</v>
      </c>
      <c r="E14345">
        <v>5.1688775280000003</v>
      </c>
      <c r="F14345">
        <v>3.306697674</v>
      </c>
      <c r="G14345">
        <v>5.3135129900000004</v>
      </c>
      <c r="H14345">
        <v>2.48792057</v>
      </c>
      <c r="I14345">
        <v>44.873421759999999</v>
      </c>
      <c r="J14345">
        <v>11.291804689999999</v>
      </c>
      <c r="K14345">
        <v>60.24449877</v>
      </c>
      <c r="L14345">
        <v>117.6792722</v>
      </c>
      <c r="M14345">
        <v>183.41444139999999</v>
      </c>
      <c r="N14345">
        <v>11.978387740000001</v>
      </c>
      <c r="O14345">
        <v>186.53117399999999</v>
      </c>
      <c r="P14345">
        <v>8.7471867000000003</v>
      </c>
      <c r="Q14345">
        <v>33.399042610000002</v>
      </c>
    </row>
    <row r="14346" spans="1:17">
      <c r="A14346" t="e">
        <v>#N/A</v>
      </c>
      <c r="B14346" s="16" t="s">
        <v>26594</v>
      </c>
      <c r="C14346">
        <v>0</v>
      </c>
      <c r="D14346">
        <v>0.76665621900000003</v>
      </c>
      <c r="E14346">
        <v>0.61362372899999995</v>
      </c>
      <c r="F14346">
        <v>0.94213174</v>
      </c>
      <c r="G14346">
        <v>0.59759444799999994</v>
      </c>
      <c r="H14346">
        <v>0.44303054800000002</v>
      </c>
      <c r="I14346">
        <v>16.82258534</v>
      </c>
      <c r="J14346">
        <v>3.948404027</v>
      </c>
      <c r="K14346">
        <v>2.093248016</v>
      </c>
      <c r="L14346">
        <v>2.1866563829999999</v>
      </c>
      <c r="M14346">
        <v>6.6429337970000004</v>
      </c>
      <c r="N14346">
        <v>2.5596275479999999</v>
      </c>
      <c r="O14346">
        <v>6.3877107559999997</v>
      </c>
      <c r="P14346">
        <v>1.2114935019999999</v>
      </c>
      <c r="Q14346">
        <v>2.3789820850000001</v>
      </c>
    </row>
    <row r="14347" spans="1:17">
      <c r="A14347" t="s">
        <v>13392</v>
      </c>
      <c r="B14347" s="16" t="s">
        <v>26595</v>
      </c>
      <c r="C14347">
        <v>109.23048900000001</v>
      </c>
      <c r="D14347">
        <v>1.8947144819999999</v>
      </c>
      <c r="E14347">
        <v>2.0277904150000001</v>
      </c>
      <c r="F14347">
        <v>1.1641923759999999</v>
      </c>
      <c r="G14347">
        <v>1.9410622040000001</v>
      </c>
      <c r="H14347">
        <v>4.5986046639999998</v>
      </c>
      <c r="I14347">
        <v>400.19238309999997</v>
      </c>
      <c r="J14347">
        <v>6.8461501169999996</v>
      </c>
      <c r="K14347">
        <v>98.328777270000003</v>
      </c>
      <c r="L14347">
        <v>51.416184219999998</v>
      </c>
      <c r="M14347">
        <v>162.76629070000001</v>
      </c>
      <c r="N14347">
        <v>8.253747057</v>
      </c>
      <c r="O14347">
        <v>178.07274509999999</v>
      </c>
      <c r="P14347">
        <v>4.6561085020000004</v>
      </c>
      <c r="Q14347">
        <v>40.819954150000001</v>
      </c>
    </row>
    <row r="14348" spans="1:17">
      <c r="A14348" t="e">
        <v>#N/A</v>
      </c>
      <c r="B14348" s="16" t="s">
        <v>26596</v>
      </c>
      <c r="C14348">
        <v>0</v>
      </c>
      <c r="D14348">
        <v>0</v>
      </c>
      <c r="E14348">
        <v>0</v>
      </c>
      <c r="F14348">
        <v>0</v>
      </c>
      <c r="G14348">
        <v>0</v>
      </c>
      <c r="H14348">
        <v>0</v>
      </c>
      <c r="I14348">
        <v>0</v>
      </c>
      <c r="J14348">
        <v>0</v>
      </c>
      <c r="K14348">
        <v>0.88370612000000004</v>
      </c>
      <c r="L14348">
        <v>0</v>
      </c>
      <c r="M14348">
        <v>0</v>
      </c>
      <c r="N14348">
        <v>2.1611949579999998</v>
      </c>
      <c r="O14348">
        <v>0</v>
      </c>
      <c r="P14348">
        <v>0.584521124</v>
      </c>
      <c r="Q14348">
        <v>0</v>
      </c>
    </row>
    <row r="14349" spans="1:17">
      <c r="A14349" t="e">
        <v>#N/A</v>
      </c>
      <c r="B14349" s="16" t="s">
        <v>26597</v>
      </c>
      <c r="C14349">
        <v>0</v>
      </c>
      <c r="D14349">
        <v>0.408426974</v>
      </c>
      <c r="E14349">
        <v>0</v>
      </c>
      <c r="F14349">
        <v>0.25095473400000001</v>
      </c>
      <c r="G14349">
        <v>0</v>
      </c>
      <c r="H14349">
        <v>0.70805775199999998</v>
      </c>
      <c r="I14349">
        <v>0</v>
      </c>
      <c r="J14349">
        <v>0.23371836000000001</v>
      </c>
      <c r="K14349">
        <v>0</v>
      </c>
      <c r="L14349">
        <v>0</v>
      </c>
      <c r="M14349">
        <v>0</v>
      </c>
      <c r="N14349">
        <v>0.227268517</v>
      </c>
      <c r="O14349">
        <v>0</v>
      </c>
      <c r="P14349">
        <v>0</v>
      </c>
      <c r="Q14349">
        <v>1.2673743850000001</v>
      </c>
    </row>
    <row r="14350" spans="1:17">
      <c r="A14350" t="e">
        <v>#N/A</v>
      </c>
      <c r="B14350" s="16" t="s">
        <v>26598</v>
      </c>
      <c r="C14350">
        <v>10.28436355</v>
      </c>
      <c r="D14350">
        <v>34.529370190000002</v>
      </c>
      <c r="E14350">
        <v>7.4887223949999999</v>
      </c>
      <c r="F14350">
        <v>10.04818867</v>
      </c>
      <c r="G14350">
        <v>7.6561759130000002</v>
      </c>
      <c r="H14350">
        <v>11.23488204</v>
      </c>
      <c r="I14350">
        <v>6.3324419199999999</v>
      </c>
      <c r="J14350">
        <v>5.0701492610000001</v>
      </c>
      <c r="K14350">
        <v>11.197197190000001</v>
      </c>
      <c r="L14350">
        <v>16.173431900000001</v>
      </c>
      <c r="M14350">
        <v>4.3869586780000001</v>
      </c>
      <c r="N14350">
        <v>6.2261763620000004</v>
      </c>
      <c r="O14350">
        <v>29.107033959999999</v>
      </c>
      <c r="P14350">
        <v>0.44574992200000002</v>
      </c>
      <c r="Q14350">
        <v>5.1845221099999996</v>
      </c>
    </row>
    <row r="14351" spans="1:17">
      <c r="A14351" t="s">
        <v>26599</v>
      </c>
      <c r="B14351" s="16" t="s">
        <v>6839</v>
      </c>
      <c r="C14351">
        <v>107.79426429999999</v>
      </c>
      <c r="D14351">
        <v>422.40575260000003</v>
      </c>
      <c r="E14351">
        <v>232.9002946</v>
      </c>
      <c r="F14351">
        <v>162.44721659999999</v>
      </c>
      <c r="G14351">
        <v>293.94485600000002</v>
      </c>
      <c r="H14351">
        <v>129.22151500000001</v>
      </c>
      <c r="I14351">
        <v>360.85140699999999</v>
      </c>
      <c r="J14351">
        <v>305.42804619999998</v>
      </c>
      <c r="K14351">
        <v>715.31993550000004</v>
      </c>
      <c r="L14351">
        <v>512.89641849999998</v>
      </c>
      <c r="M14351">
        <v>44.222174979999998</v>
      </c>
      <c r="N14351">
        <v>107.98698039999999</v>
      </c>
      <c r="O14351">
        <v>71.816873650000005</v>
      </c>
      <c r="P14351">
        <v>35.289456440000002</v>
      </c>
      <c r="Q14351">
        <v>167.94980000000001</v>
      </c>
    </row>
    <row r="14352" spans="1:17">
      <c r="A14352" t="s">
        <v>26600</v>
      </c>
      <c r="B14352" s="16" t="s">
        <v>26601</v>
      </c>
      <c r="C14352">
        <v>7.3309053019999997</v>
      </c>
      <c r="D14352">
        <v>3.2480819689999998</v>
      </c>
      <c r="E14352">
        <v>2.2097716059999999</v>
      </c>
      <c r="F14352">
        <v>4.8230827019999998</v>
      </c>
      <c r="G14352">
        <v>5.9075806210000001</v>
      </c>
      <c r="H14352">
        <v>11.73113435</v>
      </c>
      <c r="I14352">
        <v>3.5636009180000001</v>
      </c>
      <c r="J14352">
        <v>1.548902741</v>
      </c>
      <c r="K14352">
        <v>2.7713860559999999</v>
      </c>
      <c r="L14352">
        <v>0.77201477799999996</v>
      </c>
      <c r="M14352">
        <v>0</v>
      </c>
      <c r="N14352">
        <v>3.0123164440000001</v>
      </c>
      <c r="O14352">
        <v>1.353136361</v>
      </c>
      <c r="P14352">
        <v>0.91655679199999995</v>
      </c>
      <c r="Q14352">
        <v>1.6798335040000001</v>
      </c>
    </row>
    <row r="14353" spans="1:17">
      <c r="A14353" t="s">
        <v>26602</v>
      </c>
      <c r="B14353" s="16" t="s">
        <v>8343</v>
      </c>
      <c r="C14353">
        <v>10.62655084</v>
      </c>
      <c r="D14353">
        <v>1.1182149889999999</v>
      </c>
      <c r="E14353">
        <v>0.40981933399999998</v>
      </c>
      <c r="F14353">
        <v>0.94021252600000005</v>
      </c>
      <c r="G14353">
        <v>0.61931467100000004</v>
      </c>
      <c r="H14353">
        <v>3.8261081460000002</v>
      </c>
      <c r="I14353">
        <v>1.5496907179999999</v>
      </c>
      <c r="J14353">
        <v>0.55569190000000002</v>
      </c>
      <c r="K14353">
        <v>3.0129575009999998</v>
      </c>
      <c r="L14353">
        <v>8.1412918990000005</v>
      </c>
      <c r="M14353">
        <v>6.6294014990000001</v>
      </c>
      <c r="N14353">
        <v>0.50760777899999998</v>
      </c>
      <c r="O14353">
        <v>7.3554211980000002</v>
      </c>
      <c r="P14353">
        <v>0.81708871100000002</v>
      </c>
      <c r="Q14353">
        <v>2.556761705</v>
      </c>
    </row>
    <row r="14354" spans="1:17">
      <c r="A14354" t="s">
        <v>26602</v>
      </c>
      <c r="B14354" s="16" t="s">
        <v>26603</v>
      </c>
      <c r="C14354">
        <v>366.73802000000001</v>
      </c>
      <c r="D14354">
        <v>56.568694749999999</v>
      </c>
      <c r="E14354">
        <v>46.842130570000002</v>
      </c>
      <c r="F14354">
        <v>49.634121069999999</v>
      </c>
      <c r="G14354">
        <v>66.232117529999996</v>
      </c>
      <c r="H14354">
        <v>98.875850909999997</v>
      </c>
      <c r="I14354">
        <v>140.9843946</v>
      </c>
      <c r="J14354">
        <v>55.683250610000002</v>
      </c>
      <c r="K14354">
        <v>154.45294139999999</v>
      </c>
      <c r="L14354">
        <v>227.74239510000001</v>
      </c>
      <c r="M14354">
        <v>159.35152980000001</v>
      </c>
      <c r="N14354">
        <v>32.643392550000002</v>
      </c>
      <c r="O14354">
        <v>200.16777479999999</v>
      </c>
      <c r="P14354">
        <v>37.995360380000001</v>
      </c>
      <c r="Q14354">
        <v>132.19392060000001</v>
      </c>
    </row>
    <row r="14355" spans="1:17">
      <c r="A14355" t="e">
        <v>#N/A</v>
      </c>
      <c r="B14355" s="16" t="s">
        <v>26604</v>
      </c>
      <c r="C14355">
        <v>4.0687126300000003</v>
      </c>
      <c r="D14355">
        <v>8.1122047199999994</v>
      </c>
      <c r="E14355">
        <v>2.1643083239999998</v>
      </c>
      <c r="F14355">
        <v>11.63045389</v>
      </c>
      <c r="G14355">
        <v>3.864247845</v>
      </c>
      <c r="H14355">
        <v>16.407407209999999</v>
      </c>
      <c r="I14355">
        <v>0</v>
      </c>
      <c r="J14355">
        <v>1.547376729</v>
      </c>
      <c r="K14355">
        <v>0.92288520900000004</v>
      </c>
      <c r="L14355">
        <v>2.5708472410000001</v>
      </c>
      <c r="M14355">
        <v>0</v>
      </c>
      <c r="N14355">
        <v>1.755453376</v>
      </c>
      <c r="O14355">
        <v>2.2530053699999999</v>
      </c>
      <c r="P14355">
        <v>1.8313075599999999</v>
      </c>
      <c r="Q14355">
        <v>18.18026704</v>
      </c>
    </row>
    <row r="14356" spans="1:17">
      <c r="A14356" t="s">
        <v>26605</v>
      </c>
      <c r="B14356" s="16" t="s">
        <v>2391</v>
      </c>
      <c r="C14356">
        <v>6.7700710160000002</v>
      </c>
      <c r="D14356">
        <v>0</v>
      </c>
      <c r="E14356">
        <v>0.102893347</v>
      </c>
      <c r="F14356">
        <v>0.13164838500000001</v>
      </c>
      <c r="G14356">
        <v>0</v>
      </c>
      <c r="H14356">
        <v>0.37144013199999998</v>
      </c>
      <c r="I14356">
        <v>2.8208363240000001</v>
      </c>
      <c r="J14356">
        <v>2.0843079979999999</v>
      </c>
      <c r="K14356">
        <v>0.87749741199999998</v>
      </c>
      <c r="L14356">
        <v>3.055515164</v>
      </c>
      <c r="M14356">
        <v>1.8564951590000001</v>
      </c>
      <c r="N14356">
        <v>0</v>
      </c>
      <c r="O14356">
        <v>5.3555045679999997</v>
      </c>
      <c r="P14356">
        <v>0.145103605</v>
      </c>
      <c r="Q14356">
        <v>0.66485213600000004</v>
      </c>
    </row>
    <row r="14357" spans="1:17">
      <c r="A14357" t="s">
        <v>26606</v>
      </c>
      <c r="B14357" s="16" t="s">
        <v>1676</v>
      </c>
      <c r="C14357">
        <v>249.7530965</v>
      </c>
      <c r="D14357">
        <v>19.4422596</v>
      </c>
      <c r="E14357">
        <v>18.411880530000001</v>
      </c>
      <c r="F14357">
        <v>10.04815778</v>
      </c>
      <c r="G14357">
        <v>15.8630566</v>
      </c>
      <c r="H14357">
        <v>16.380251619999999</v>
      </c>
      <c r="I14357">
        <v>178.2225119</v>
      </c>
      <c r="J14357">
        <v>40.499423</v>
      </c>
      <c r="K14357">
        <v>121.1142493</v>
      </c>
      <c r="L14357">
        <v>159.88142389999999</v>
      </c>
      <c r="M14357">
        <v>103.12489549999999</v>
      </c>
      <c r="N14357">
        <v>26.54099072</v>
      </c>
      <c r="O14357">
        <v>150.7880337</v>
      </c>
      <c r="P14357">
        <v>25.28822967</v>
      </c>
      <c r="Q14357">
        <v>64.559321190000006</v>
      </c>
    </row>
    <row r="14358" spans="1:17">
      <c r="A14358" t="s">
        <v>26607</v>
      </c>
      <c r="B14358" s="16" t="s">
        <v>26608</v>
      </c>
      <c r="C14358">
        <v>1.3194068109999999</v>
      </c>
      <c r="D14358">
        <v>0</v>
      </c>
      <c r="E14358">
        <v>0.140368879</v>
      </c>
      <c r="F14358">
        <v>0.35919399699999999</v>
      </c>
      <c r="G14358">
        <v>0</v>
      </c>
      <c r="H14358">
        <v>0</v>
      </c>
      <c r="I14358">
        <v>0</v>
      </c>
      <c r="J14358">
        <v>0</v>
      </c>
      <c r="K14358">
        <v>0</v>
      </c>
      <c r="L14358">
        <v>0</v>
      </c>
      <c r="M14358">
        <v>0</v>
      </c>
      <c r="N14358">
        <v>0.16264584000000001</v>
      </c>
      <c r="O14358">
        <v>1.4612143449999999</v>
      </c>
      <c r="P14358">
        <v>0</v>
      </c>
      <c r="Q14358">
        <v>1.814005509</v>
      </c>
    </row>
    <row r="14359" spans="1:17">
      <c r="A14359" t="s">
        <v>26609</v>
      </c>
      <c r="B14359" s="16" t="s">
        <v>6904</v>
      </c>
      <c r="C14359">
        <v>23.456373419999998</v>
      </c>
      <c r="D14359">
        <v>8.6606201669999994</v>
      </c>
      <c r="E14359">
        <v>9.4525514170000005</v>
      </c>
      <c r="F14359">
        <v>8.6110732890000001</v>
      </c>
      <c r="G14359">
        <v>5.6461189760000003</v>
      </c>
      <c r="H14359">
        <v>9.8275003590000001</v>
      </c>
      <c r="I14359">
        <v>16.585158150000002</v>
      </c>
      <c r="J14359">
        <v>60.913199579999997</v>
      </c>
      <c r="K14359">
        <v>9.6736160449999993</v>
      </c>
      <c r="L14359">
        <v>13.47371747</v>
      </c>
      <c r="M14359">
        <v>10.91529684</v>
      </c>
      <c r="N14359">
        <v>110.4908339</v>
      </c>
      <c r="O14359">
        <v>21.254255480000001</v>
      </c>
      <c r="P14359">
        <v>61.21274227</v>
      </c>
      <c r="Q14359">
        <v>16.61329314</v>
      </c>
    </row>
    <row r="14360" spans="1:17">
      <c r="A14360" t="s">
        <v>26610</v>
      </c>
      <c r="B14360" s="16" t="s">
        <v>3447</v>
      </c>
      <c r="C14360">
        <v>13.98964539</v>
      </c>
      <c r="D14360">
        <v>0.70247963700000005</v>
      </c>
      <c r="E14360">
        <v>0.93268589499999999</v>
      </c>
      <c r="F14360">
        <v>0.71092506499999997</v>
      </c>
      <c r="G14360">
        <v>0.61198997899999996</v>
      </c>
      <c r="H14360">
        <v>0.64473551399999995</v>
      </c>
      <c r="I14360">
        <v>4.0802747640000003</v>
      </c>
      <c r="J14360">
        <v>2.0572282749999999</v>
      </c>
      <c r="K14360">
        <v>2.877034197</v>
      </c>
      <c r="L14360">
        <v>3.4179263120000001</v>
      </c>
      <c r="M14360">
        <v>5.3707549669999999</v>
      </c>
      <c r="N14360">
        <v>1.241662144</v>
      </c>
      <c r="O14360">
        <v>8.0564785519999997</v>
      </c>
      <c r="P14360">
        <v>1.0354525059999999</v>
      </c>
      <c r="Q14360">
        <v>6.6677402140000002</v>
      </c>
    </row>
    <row r="14361" spans="1:17">
      <c r="A14361" t="s">
        <v>26611</v>
      </c>
      <c r="B14361" s="16" t="s">
        <v>6922</v>
      </c>
      <c r="C14361">
        <v>102.5078805</v>
      </c>
      <c r="D14361">
        <v>1.3038618829999999</v>
      </c>
      <c r="E14361">
        <v>1.5653964010000001</v>
      </c>
      <c r="F14361">
        <v>0.667623046</v>
      </c>
      <c r="G14361">
        <v>0.59286290100000005</v>
      </c>
      <c r="H14361">
        <v>2.637136709</v>
      </c>
      <c r="I14361">
        <v>228.8830614</v>
      </c>
      <c r="J14361">
        <v>1.3057139740000001</v>
      </c>
      <c r="K14361">
        <v>52.955197130000002</v>
      </c>
      <c r="L14361">
        <v>82.435041170000005</v>
      </c>
      <c r="M14361">
        <v>257.96463260000002</v>
      </c>
      <c r="N14361">
        <v>6.469325209</v>
      </c>
      <c r="O14361">
        <v>273.22105149999999</v>
      </c>
      <c r="P14361">
        <v>1.766059072</v>
      </c>
      <c r="Q14361">
        <v>95.75449983</v>
      </c>
    </row>
    <row r="14362" spans="1:17">
      <c r="A14362" t="s">
        <v>26611</v>
      </c>
      <c r="B14362" s="16" t="s">
        <v>26612</v>
      </c>
      <c r="C14362">
        <v>0</v>
      </c>
      <c r="D14362">
        <v>5.3816260070000004</v>
      </c>
      <c r="E14362">
        <v>2.819387742</v>
      </c>
      <c r="F14362">
        <v>1.803653277</v>
      </c>
      <c r="G14362">
        <v>0.38135260700000001</v>
      </c>
      <c r="H14362">
        <v>1.69630948</v>
      </c>
      <c r="I14362">
        <v>0</v>
      </c>
      <c r="J14362">
        <v>11.19848399</v>
      </c>
      <c r="K14362">
        <v>2.0036972980000001</v>
      </c>
      <c r="L14362">
        <v>2.7908127810000001</v>
      </c>
      <c r="M14362">
        <v>0</v>
      </c>
      <c r="N14362">
        <v>15.51745685</v>
      </c>
      <c r="O14362">
        <v>0</v>
      </c>
      <c r="P14362">
        <v>11.265316199999999</v>
      </c>
      <c r="Q14362">
        <v>9.1088298030000008</v>
      </c>
    </row>
    <row r="14363" spans="1:17">
      <c r="A14363" t="s">
        <v>26613</v>
      </c>
      <c r="B14363" s="16" t="s">
        <v>26614</v>
      </c>
      <c r="C14363">
        <v>47.319975540000002</v>
      </c>
      <c r="D14363">
        <v>16.200936630000001</v>
      </c>
      <c r="E14363">
        <v>13.72983093</v>
      </c>
      <c r="F14363">
        <v>4.098927325</v>
      </c>
      <c r="G14363">
        <v>12.256911130000001</v>
      </c>
      <c r="H14363">
        <v>23.129886549999998</v>
      </c>
      <c r="I14363">
        <v>43.913957150000002</v>
      </c>
      <c r="J14363">
        <v>42.26407012</v>
      </c>
      <c r="K14363">
        <v>35.127318260000003</v>
      </c>
      <c r="L14363">
        <v>25.822285959999999</v>
      </c>
      <c r="M14363">
        <v>4.1287678809999999</v>
      </c>
      <c r="N14363">
        <v>17.234529240000001</v>
      </c>
      <c r="O14363">
        <v>23.820838030000001</v>
      </c>
      <c r="P14363">
        <v>12.26276608</v>
      </c>
      <c r="Q14363">
        <v>23.657655179999999</v>
      </c>
    </row>
    <row r="14364" spans="1:17">
      <c r="A14364" t="s">
        <v>26615</v>
      </c>
      <c r="B14364" s="16" t="s">
        <v>26616</v>
      </c>
      <c r="C14364">
        <v>224.74793579999999</v>
      </c>
      <c r="D14364">
        <v>1.2447298250000001</v>
      </c>
      <c r="E14364">
        <v>0.498134456</v>
      </c>
      <c r="F14364">
        <v>0.50987628500000004</v>
      </c>
      <c r="G14364">
        <v>0.32341468299999998</v>
      </c>
      <c r="H14364">
        <v>1.4385935270000001</v>
      </c>
      <c r="I14364">
        <v>0</v>
      </c>
      <c r="J14364">
        <v>1.187140877</v>
      </c>
      <c r="K14364">
        <v>9.3460438610000001</v>
      </c>
      <c r="L14364">
        <v>46.15282904</v>
      </c>
      <c r="M14364">
        <v>0</v>
      </c>
      <c r="N14364">
        <v>1.0389417940000001</v>
      </c>
      <c r="O14364">
        <v>19.704856490000001</v>
      </c>
      <c r="P14364">
        <v>0.98347998599999997</v>
      </c>
      <c r="Q14364">
        <v>3.2187285960000001</v>
      </c>
    </row>
    <row r="14365" spans="1:17">
      <c r="A14365" t="e">
        <v>#N/A</v>
      </c>
      <c r="B14365" s="16" t="s">
        <v>26617</v>
      </c>
      <c r="C14365">
        <v>0.41756757500000002</v>
      </c>
      <c r="D14365">
        <v>0.18501039899999999</v>
      </c>
      <c r="E14365">
        <v>0</v>
      </c>
      <c r="F14365">
        <v>5.6839090000000002E-2</v>
      </c>
      <c r="G14365">
        <v>7.2106105000000004E-2</v>
      </c>
      <c r="H14365">
        <v>0.16036899499999999</v>
      </c>
      <c r="I14365">
        <v>0</v>
      </c>
      <c r="J14365">
        <v>0.42348159899999999</v>
      </c>
      <c r="K14365">
        <v>0</v>
      </c>
      <c r="L14365">
        <v>0.26384327099999999</v>
      </c>
      <c r="M14365">
        <v>0</v>
      </c>
      <c r="N14365">
        <v>0.205897464</v>
      </c>
      <c r="O14365">
        <v>2.7746820429999999</v>
      </c>
      <c r="P14365">
        <v>0.12529674199999999</v>
      </c>
      <c r="Q14365">
        <v>0.28704940600000001</v>
      </c>
    </row>
    <row r="14366" spans="1:17">
      <c r="A14366" t="e">
        <v>#N/A</v>
      </c>
      <c r="B14366" s="16" t="s">
        <v>26618</v>
      </c>
      <c r="C14366">
        <v>6.5616577080000003</v>
      </c>
      <c r="D14366">
        <v>0.18170336100000001</v>
      </c>
      <c r="E14366">
        <v>0.30541034099999997</v>
      </c>
      <c r="F14366">
        <v>0.16746929599999999</v>
      </c>
      <c r="G14366">
        <v>0.49572051900000003</v>
      </c>
      <c r="H14366">
        <v>0.157502419</v>
      </c>
      <c r="I14366">
        <v>0.59806212000000003</v>
      </c>
      <c r="J14366">
        <v>5.1988989999999999E-2</v>
      </c>
      <c r="K14366">
        <v>2.232520724</v>
      </c>
      <c r="L14366">
        <v>4.405160789</v>
      </c>
      <c r="M14366">
        <v>1.5744258849999999</v>
      </c>
      <c r="N14366">
        <v>0.101108536</v>
      </c>
      <c r="O14366">
        <v>5.9043507169999998</v>
      </c>
      <c r="P14366">
        <v>0.36917123600000001</v>
      </c>
      <c r="Q14366">
        <v>1.127673733</v>
      </c>
    </row>
    <row r="14367" spans="1:17">
      <c r="A14367" t="s">
        <v>26619</v>
      </c>
      <c r="B14367" s="16" t="s">
        <v>6336</v>
      </c>
      <c r="C14367">
        <v>31.591162870000002</v>
      </c>
      <c r="D14367">
        <v>3.9556741049999999</v>
      </c>
      <c r="E14367">
        <v>2.7764092709999999</v>
      </c>
      <c r="F14367">
        <v>2.638270613</v>
      </c>
      <c r="G14367">
        <v>2.8988998979999998</v>
      </c>
      <c r="H14367">
        <v>4.3959239569999999</v>
      </c>
      <c r="I14367">
        <v>36.94503332</v>
      </c>
      <c r="J14367">
        <v>5.4558467740000003</v>
      </c>
      <c r="K14367">
        <v>12.046619120000001</v>
      </c>
      <c r="L14367">
        <v>11.3788017</v>
      </c>
      <c r="M14367">
        <v>19.041767610000001</v>
      </c>
      <c r="N14367">
        <v>4.0636215619999998</v>
      </c>
      <c r="O14367">
        <v>19.94400984</v>
      </c>
      <c r="P14367">
        <v>5.2205123870000003</v>
      </c>
      <c r="Q14367">
        <v>5.8750717970000004</v>
      </c>
    </row>
    <row r="14368" spans="1:17">
      <c r="A14368" t="e">
        <v>#N/A</v>
      </c>
      <c r="B14368" s="16" t="s">
        <v>26620</v>
      </c>
      <c r="C14368">
        <v>0</v>
      </c>
      <c r="D14368">
        <v>0.29417248299999998</v>
      </c>
      <c r="E14368">
        <v>0.14127157200000001</v>
      </c>
      <c r="F14368">
        <v>0.18075196299999999</v>
      </c>
      <c r="G14368">
        <v>0</v>
      </c>
      <c r="H14368">
        <v>1.529951155</v>
      </c>
      <c r="I14368">
        <v>0</v>
      </c>
      <c r="J14368">
        <v>0.16833734</v>
      </c>
      <c r="K14368">
        <v>0</v>
      </c>
      <c r="L14368">
        <v>0</v>
      </c>
      <c r="M14368">
        <v>0</v>
      </c>
      <c r="N14368">
        <v>0.163691794</v>
      </c>
      <c r="O14368">
        <v>0</v>
      </c>
      <c r="P14368">
        <v>0.39845169899999999</v>
      </c>
      <c r="Q14368">
        <v>0</v>
      </c>
    </row>
    <row r="14369" spans="1:17">
      <c r="A14369" t="e">
        <v>#N/A</v>
      </c>
      <c r="B14369" s="16" t="s">
        <v>26621</v>
      </c>
      <c r="C14369">
        <v>0</v>
      </c>
      <c r="D14369">
        <v>0</v>
      </c>
      <c r="E14369">
        <v>0</v>
      </c>
      <c r="F14369">
        <v>9.3223649000000006E-2</v>
      </c>
      <c r="G14369">
        <v>0</v>
      </c>
      <c r="H14369">
        <v>0</v>
      </c>
      <c r="I14369">
        <v>0</v>
      </c>
      <c r="J14369">
        <v>0.26046225200000001</v>
      </c>
      <c r="K14369">
        <v>0.31068938200000001</v>
      </c>
      <c r="L14369">
        <v>0.43273796799999997</v>
      </c>
      <c r="M14369">
        <v>0</v>
      </c>
      <c r="N14369">
        <v>0</v>
      </c>
      <c r="O14369">
        <v>0</v>
      </c>
      <c r="P14369">
        <v>0</v>
      </c>
      <c r="Q14369">
        <v>0</v>
      </c>
    </row>
    <row r="14370" spans="1:17">
      <c r="A14370" t="e">
        <v>#N/A</v>
      </c>
      <c r="B14370" s="16" t="s">
        <v>26622</v>
      </c>
      <c r="C14370">
        <v>6.607589312</v>
      </c>
      <c r="D14370">
        <v>0</v>
      </c>
      <c r="E14370">
        <v>0</v>
      </c>
      <c r="F14370">
        <v>0</v>
      </c>
      <c r="G14370">
        <v>0</v>
      </c>
      <c r="H14370">
        <v>0</v>
      </c>
      <c r="I14370">
        <v>0</v>
      </c>
      <c r="J14370">
        <v>0.41882330099999998</v>
      </c>
      <c r="K14370">
        <v>0</v>
      </c>
      <c r="L14370">
        <v>14.61269572</v>
      </c>
      <c r="M14370">
        <v>0</v>
      </c>
      <c r="N14370">
        <v>0</v>
      </c>
      <c r="O14370">
        <v>0</v>
      </c>
      <c r="P14370">
        <v>0</v>
      </c>
      <c r="Q14370">
        <v>0</v>
      </c>
    </row>
    <row r="14371" spans="1:17">
      <c r="A14371" t="s">
        <v>26623</v>
      </c>
      <c r="B14371" s="16" t="s">
        <v>5288</v>
      </c>
      <c r="C14371">
        <v>5.8996333139999999</v>
      </c>
      <c r="D14371">
        <v>1.089138597</v>
      </c>
      <c r="E14371">
        <v>0.73225764999999998</v>
      </c>
      <c r="F14371">
        <v>0.80305514899999997</v>
      </c>
      <c r="G14371">
        <v>0.67917083300000003</v>
      </c>
      <c r="H14371">
        <v>0</v>
      </c>
      <c r="I14371">
        <v>1.4339251310000001</v>
      </c>
      <c r="J14371">
        <v>0.747898752</v>
      </c>
      <c r="K14371">
        <v>1.3381835529999999</v>
      </c>
      <c r="L14371">
        <v>0</v>
      </c>
      <c r="M14371">
        <v>0</v>
      </c>
      <c r="N14371">
        <v>1.3333086359999999</v>
      </c>
      <c r="O14371">
        <v>0</v>
      </c>
      <c r="P14371">
        <v>0.14752199799999999</v>
      </c>
      <c r="Q14371">
        <v>0</v>
      </c>
    </row>
    <row r="14372" spans="1:17">
      <c r="A14372" t="e">
        <v>#N/A</v>
      </c>
      <c r="B14372" s="16" t="s">
        <v>26624</v>
      </c>
      <c r="C14372">
        <v>6.754253093</v>
      </c>
      <c r="D14372">
        <v>0</v>
      </c>
      <c r="E14372">
        <v>0.102652942</v>
      </c>
      <c r="F14372">
        <v>0</v>
      </c>
      <c r="G14372">
        <v>0.33323802600000002</v>
      </c>
      <c r="H14372">
        <v>0</v>
      </c>
      <c r="I14372">
        <v>0</v>
      </c>
      <c r="J14372">
        <v>0.36695966800000002</v>
      </c>
      <c r="K14372">
        <v>0</v>
      </c>
      <c r="L14372">
        <v>0</v>
      </c>
      <c r="M14372">
        <v>0</v>
      </c>
      <c r="N14372">
        <v>0.118944271</v>
      </c>
      <c r="O14372">
        <v>1.068598341</v>
      </c>
      <c r="P14372">
        <v>0.14476457700000001</v>
      </c>
      <c r="Q14372">
        <v>0.66329874300000002</v>
      </c>
    </row>
    <row r="14373" spans="1:17">
      <c r="A14373" t="e">
        <v>#N/A</v>
      </c>
      <c r="B14373" s="16" t="s">
        <v>26625</v>
      </c>
      <c r="C14373">
        <v>0</v>
      </c>
      <c r="D14373">
        <v>0.80962515199999996</v>
      </c>
      <c r="E14373">
        <v>0.38880937199999999</v>
      </c>
      <c r="F14373">
        <v>0</v>
      </c>
      <c r="G14373">
        <v>0</v>
      </c>
      <c r="H14373">
        <v>2.8071670150000001</v>
      </c>
      <c r="I14373">
        <v>0</v>
      </c>
      <c r="J14373">
        <v>0</v>
      </c>
      <c r="K14373">
        <v>0.82896326300000001</v>
      </c>
      <c r="L14373">
        <v>0</v>
      </c>
      <c r="M14373">
        <v>0</v>
      </c>
      <c r="N14373">
        <v>0</v>
      </c>
      <c r="O14373">
        <v>0</v>
      </c>
      <c r="P14373">
        <v>0</v>
      </c>
      <c r="Q14373">
        <v>0</v>
      </c>
    </row>
    <row r="14374" spans="1:17">
      <c r="A14374" t="s">
        <v>26626</v>
      </c>
      <c r="B14374" s="16" t="s">
        <v>5402</v>
      </c>
      <c r="C14374">
        <v>15.73568581</v>
      </c>
      <c r="D14374">
        <v>2.633852525</v>
      </c>
      <c r="E14374">
        <v>2.3065185920000002</v>
      </c>
      <c r="F14374">
        <v>2.0943351909999999</v>
      </c>
      <c r="G14374">
        <v>1.87188913</v>
      </c>
      <c r="H14374">
        <v>0</v>
      </c>
      <c r="I14374">
        <v>3.0596878329999999</v>
      </c>
      <c r="J14374">
        <v>4.0339670209999996</v>
      </c>
      <c r="K14374">
        <v>3.0140290009999999</v>
      </c>
      <c r="L14374">
        <v>1.7675935309999999</v>
      </c>
      <c r="M14374">
        <v>4.02738408</v>
      </c>
      <c r="N14374">
        <v>3.189841613</v>
      </c>
      <c r="O14374">
        <v>3.0981208480000002</v>
      </c>
      <c r="P14374">
        <v>1.364047601</v>
      </c>
      <c r="Q14374">
        <v>2.884591318</v>
      </c>
    </row>
    <row r="14375" spans="1:17">
      <c r="A14375" t="s">
        <v>26627</v>
      </c>
      <c r="B14375" s="16" t="s">
        <v>6505</v>
      </c>
      <c r="C14375">
        <v>31.740812980000001</v>
      </c>
      <c r="D14375">
        <v>1.0407861620000001</v>
      </c>
      <c r="E14375">
        <v>1.438508369</v>
      </c>
      <c r="F14375">
        <v>0.889064941</v>
      </c>
      <c r="G14375">
        <v>0.94978385099999996</v>
      </c>
      <c r="H14375">
        <v>2.552465679</v>
      </c>
      <c r="I14375">
        <v>6.0158013280000002</v>
      </c>
      <c r="J14375">
        <v>5.0115857009999996</v>
      </c>
      <c r="K14375">
        <v>8.9410266239999991</v>
      </c>
      <c r="L14375">
        <v>15.05985765</v>
      </c>
      <c r="M14375">
        <v>13.637306560000001</v>
      </c>
      <c r="N14375">
        <v>2.4719550180000001</v>
      </c>
      <c r="O14375">
        <v>21.319782230000001</v>
      </c>
      <c r="P14375">
        <v>1.409727416</v>
      </c>
      <c r="Q14375">
        <v>5.7503068639999997</v>
      </c>
    </row>
    <row r="14376" spans="1:17">
      <c r="A14376" t="s">
        <v>26628</v>
      </c>
      <c r="B14376" s="16" t="s">
        <v>8556</v>
      </c>
      <c r="C14376">
        <v>10.18166078</v>
      </c>
      <c r="D14376">
        <v>2.1530524670000002</v>
      </c>
      <c r="E14376">
        <v>2.1992347790000002</v>
      </c>
      <c r="F14376">
        <v>1.9318921040000001</v>
      </c>
      <c r="G14376">
        <v>2.2376864959999998</v>
      </c>
      <c r="H14376">
        <v>5.4507486529999998</v>
      </c>
      <c r="I14376">
        <v>4.0494859889999999</v>
      </c>
      <c r="J14376">
        <v>3.9113121149999999</v>
      </c>
      <c r="K14376">
        <v>3.7791063349999998</v>
      </c>
      <c r="L14376">
        <v>6.0434597270000001</v>
      </c>
      <c r="M14376">
        <v>2.9612380759999999</v>
      </c>
      <c r="N14376">
        <v>2.928597227</v>
      </c>
      <c r="O14376">
        <v>3.9295039489999999</v>
      </c>
      <c r="P14376">
        <v>4.5364254270000002</v>
      </c>
      <c r="Q14376">
        <v>4.0298433930000002</v>
      </c>
    </row>
    <row r="14377" spans="1:17">
      <c r="A14377" t="s">
        <v>26629</v>
      </c>
      <c r="B14377" s="16" t="s">
        <v>26630</v>
      </c>
      <c r="C14377">
        <v>4.963633798</v>
      </c>
      <c r="D14377">
        <v>1.9792999499999999</v>
      </c>
      <c r="E14377">
        <v>1.267369009</v>
      </c>
      <c r="F14377">
        <v>2.9728483899999998</v>
      </c>
      <c r="G14377">
        <v>3.25708128</v>
      </c>
      <c r="H14377">
        <v>2.2875711970000001</v>
      </c>
      <c r="I14377">
        <v>1.447712873</v>
      </c>
      <c r="J14377">
        <v>2.0135735640000001</v>
      </c>
      <c r="K14377">
        <v>7.2056037460000004</v>
      </c>
      <c r="L14377">
        <v>5.6453580639999998</v>
      </c>
      <c r="M14377">
        <v>3.8111703509999999</v>
      </c>
      <c r="N14377">
        <v>0.24475071100000001</v>
      </c>
      <c r="O14377">
        <v>3.298269881</v>
      </c>
      <c r="P14377">
        <v>1.936226223</v>
      </c>
      <c r="Q14377">
        <v>0</v>
      </c>
    </row>
    <row r="14378" spans="1:17">
      <c r="A14378" t="s">
        <v>26629</v>
      </c>
      <c r="B14378" s="16" t="s">
        <v>26631</v>
      </c>
      <c r="C14378">
        <v>470.2246677</v>
      </c>
      <c r="D14378">
        <v>51.586489800000003</v>
      </c>
      <c r="E14378">
        <v>57.896259039999997</v>
      </c>
      <c r="F14378">
        <v>38.964435989999998</v>
      </c>
      <c r="G14378">
        <v>51.207576619999998</v>
      </c>
      <c r="H14378">
        <v>47.680300180000003</v>
      </c>
      <c r="I14378">
        <v>158.53583459999999</v>
      </c>
      <c r="J14378">
        <v>115.4699756</v>
      </c>
      <c r="K14378">
        <v>201.93648379999999</v>
      </c>
      <c r="L14378">
        <v>232.89593479999999</v>
      </c>
      <c r="M14378">
        <v>196.32870070000001</v>
      </c>
      <c r="N14378">
        <v>132.8211024</v>
      </c>
      <c r="O14378">
        <v>292.08354659999998</v>
      </c>
      <c r="P14378">
        <v>59.739515599999997</v>
      </c>
      <c r="Q14378">
        <v>156.09630430000001</v>
      </c>
    </row>
    <row r="14379" spans="1:17">
      <c r="A14379" t="s">
        <v>26629</v>
      </c>
      <c r="B14379" s="16" t="s">
        <v>5836</v>
      </c>
      <c r="C14379">
        <v>28.71026766</v>
      </c>
      <c r="D14379">
        <v>14.3808867</v>
      </c>
      <c r="E14379">
        <v>11.99280607</v>
      </c>
      <c r="F14379">
        <v>11.64037594</v>
      </c>
      <c r="G14379">
        <v>10.32029947</v>
      </c>
      <c r="H14379">
        <v>5.1515237589999998</v>
      </c>
      <c r="I14379">
        <v>8.4634278120000008</v>
      </c>
      <c r="J14379">
        <v>14.58280759</v>
      </c>
      <c r="K14379">
        <v>15.98846017</v>
      </c>
      <c r="L14379">
        <v>18.942203450000001</v>
      </c>
      <c r="M14379">
        <v>13.64856539</v>
      </c>
      <c r="N14379">
        <v>14.27512793</v>
      </c>
      <c r="O14379">
        <v>16.2172354</v>
      </c>
      <c r="P14379">
        <v>8.8974505320000006</v>
      </c>
      <c r="Q14379">
        <v>11.20243365</v>
      </c>
    </row>
    <row r="14380" spans="1:17">
      <c r="A14380" t="s">
        <v>26632</v>
      </c>
      <c r="B14380" s="16" t="s">
        <v>6453</v>
      </c>
      <c r="C14380">
        <v>96.875287220000004</v>
      </c>
      <c r="D14380">
        <v>3.847611117</v>
      </c>
      <c r="E14380">
        <v>4.3114235450000002</v>
      </c>
      <c r="F14380">
        <v>2.9420338180000001</v>
      </c>
      <c r="G14380">
        <v>4.5986847549999998</v>
      </c>
      <c r="H14380">
        <v>2.9645782500000002</v>
      </c>
      <c r="I14380">
        <v>71.481837859999999</v>
      </c>
      <c r="J14380">
        <v>15.51016197</v>
      </c>
      <c r="K14380">
        <v>40.795838779999997</v>
      </c>
      <c r="L14380">
        <v>58.284951210000003</v>
      </c>
      <c r="M14380">
        <v>22.22589065</v>
      </c>
      <c r="N14380">
        <v>11.371072290000001</v>
      </c>
      <c r="O14380">
        <v>39.324418960000003</v>
      </c>
      <c r="P14380">
        <v>7.0645113769999996</v>
      </c>
      <c r="Q14380">
        <v>12.20469688</v>
      </c>
    </row>
    <row r="14381" spans="1:17">
      <c r="A14381" t="e">
        <v>#N/A</v>
      </c>
      <c r="B14381" s="16" t="s">
        <v>26633</v>
      </c>
      <c r="C14381">
        <v>50.971642989999999</v>
      </c>
      <c r="D14381">
        <v>88.0309302</v>
      </c>
      <c r="E14381">
        <v>56.219680519999997</v>
      </c>
      <c r="F14381">
        <v>112.1445277</v>
      </c>
      <c r="G14381">
        <v>87.838857529999999</v>
      </c>
      <c r="H14381">
        <v>240.90371949999999</v>
      </c>
      <c r="I14381">
        <v>30.33997759</v>
      </c>
      <c r="J14381">
        <v>68.177470639999996</v>
      </c>
      <c r="K14381">
        <v>143.9305736</v>
      </c>
      <c r="L14381">
        <v>59.155389290000002</v>
      </c>
      <c r="M14381">
        <v>23.961413589999999</v>
      </c>
      <c r="N14381">
        <v>27.313439559999999</v>
      </c>
      <c r="O14381">
        <v>23.04081059</v>
      </c>
      <c r="P14381">
        <v>81.155678449999996</v>
      </c>
      <c r="Q14381">
        <v>162.3260774</v>
      </c>
    </row>
    <row r="14382" spans="1:17">
      <c r="A14382" t="s">
        <v>26634</v>
      </c>
      <c r="B14382" s="16" t="s">
        <v>9179</v>
      </c>
      <c r="C14382">
        <v>5.309669983</v>
      </c>
      <c r="D14382">
        <v>38.294113060000001</v>
      </c>
      <c r="E14382">
        <v>32.449474709999997</v>
      </c>
      <c r="F14382">
        <v>54.12591707</v>
      </c>
      <c r="G14382">
        <v>28.525175000000001</v>
      </c>
      <c r="H14382">
        <v>13.141551870000001</v>
      </c>
      <c r="I14382">
        <v>61.085210600000003</v>
      </c>
      <c r="J14382">
        <v>119.5142206</v>
      </c>
      <c r="K14382">
        <v>97.152125940000005</v>
      </c>
      <c r="L14382">
        <v>35.040647900000003</v>
      </c>
      <c r="M14382">
        <v>1.132462047</v>
      </c>
      <c r="N14382">
        <v>53.162651599999997</v>
      </c>
      <c r="O14382">
        <v>3.920229344</v>
      </c>
      <c r="P14382">
        <v>124.272531</v>
      </c>
      <c r="Q14382">
        <v>51.100535190000002</v>
      </c>
    </row>
    <row r="14383" spans="1:17">
      <c r="A14383" t="s">
        <v>26635</v>
      </c>
      <c r="B14383" s="16" t="s">
        <v>3842</v>
      </c>
      <c r="C14383">
        <v>17.240521009999998</v>
      </c>
      <c r="D14383">
        <v>4.8449195869999997</v>
      </c>
      <c r="E14383">
        <v>4.2288091559999996</v>
      </c>
      <c r="F14383">
        <v>6.388432538</v>
      </c>
      <c r="G14383">
        <v>3.2803399930000001</v>
      </c>
      <c r="H14383">
        <v>7.3570128959999996</v>
      </c>
      <c r="I14383">
        <v>5.3543551489999999</v>
      </c>
      <c r="J14383">
        <v>6.8400790410000001</v>
      </c>
      <c r="K14383">
        <v>13.97669872</v>
      </c>
      <c r="L14383">
        <v>17.147262909999998</v>
      </c>
      <c r="M14383">
        <v>9.8056242200000003</v>
      </c>
      <c r="N14383">
        <v>7.615559814</v>
      </c>
      <c r="O14383">
        <v>12.729001350000001</v>
      </c>
      <c r="P14383">
        <v>22.05815973</v>
      </c>
      <c r="Q14383">
        <v>10.42509737</v>
      </c>
    </row>
    <row r="14384" spans="1:17">
      <c r="A14384" t="s">
        <v>26636</v>
      </c>
      <c r="B14384" s="16" t="s">
        <v>26637</v>
      </c>
      <c r="C14384">
        <v>222.48801649999999</v>
      </c>
      <c r="D14384">
        <v>37.810390839999997</v>
      </c>
      <c r="E14384">
        <v>32.58681644</v>
      </c>
      <c r="F14384">
        <v>24.26945267</v>
      </c>
      <c r="G14384">
        <v>37.893221400000002</v>
      </c>
      <c r="H14384">
        <v>38.041774400000001</v>
      </c>
      <c r="I14384">
        <v>155.5623574</v>
      </c>
      <c r="J14384">
        <v>128.66066359999999</v>
      </c>
      <c r="K14384">
        <v>104.388193</v>
      </c>
      <c r="L14384">
        <v>145.39516689999999</v>
      </c>
      <c r="M14384">
        <v>172.5855445</v>
      </c>
      <c r="N14384">
        <v>80.025354269999994</v>
      </c>
      <c r="O14384">
        <v>178.89361460000001</v>
      </c>
      <c r="P14384">
        <v>40.69647441</v>
      </c>
      <c r="Q14384">
        <v>81.710572880000001</v>
      </c>
    </row>
    <row r="14385" spans="1:17">
      <c r="A14385" t="s">
        <v>26638</v>
      </c>
      <c r="B14385" s="16" t="s">
        <v>26639</v>
      </c>
      <c r="C14385">
        <v>0</v>
      </c>
      <c r="D14385">
        <v>0</v>
      </c>
      <c r="E14385">
        <v>0</v>
      </c>
      <c r="F14385">
        <v>0</v>
      </c>
      <c r="G14385">
        <v>0.52180198200000005</v>
      </c>
      <c r="H14385">
        <v>0</v>
      </c>
      <c r="I14385">
        <v>0</v>
      </c>
      <c r="J14385">
        <v>0</v>
      </c>
      <c r="K14385">
        <v>0.45694072499999999</v>
      </c>
      <c r="L14385">
        <v>0.63644145100000005</v>
      </c>
      <c r="M14385">
        <v>0</v>
      </c>
      <c r="N14385">
        <v>0.24833242899999999</v>
      </c>
      <c r="O14385">
        <v>0</v>
      </c>
      <c r="P14385">
        <v>0.30224019099999999</v>
      </c>
      <c r="Q14385">
        <v>0</v>
      </c>
    </row>
    <row r="14386" spans="1:17">
      <c r="A14386" t="s">
        <v>26640</v>
      </c>
      <c r="B14386" s="16" t="s">
        <v>26641</v>
      </c>
      <c r="C14386">
        <v>455.1481033</v>
      </c>
      <c r="D14386">
        <v>29.84875327</v>
      </c>
      <c r="E14386">
        <v>30.999554620000001</v>
      </c>
      <c r="F14386">
        <v>21.397052989999999</v>
      </c>
      <c r="G14386">
        <v>30.738335129999999</v>
      </c>
      <c r="H14386">
        <v>40.808166649999997</v>
      </c>
      <c r="I14386">
        <v>189.30093840000001</v>
      </c>
      <c r="J14386">
        <v>93.249286080000005</v>
      </c>
      <c r="K14386">
        <v>252.1961311</v>
      </c>
      <c r="L14386">
        <v>304.20044369999999</v>
      </c>
      <c r="M14386">
        <v>362.71828169999998</v>
      </c>
      <c r="N14386">
        <v>78.860367049999994</v>
      </c>
      <c r="O14386">
        <v>396.70225319999997</v>
      </c>
      <c r="P14386">
        <v>46.674864489999997</v>
      </c>
      <c r="Q14386">
        <v>97.140716769999997</v>
      </c>
    </row>
    <row r="14387" spans="1:17">
      <c r="A14387" t="s">
        <v>26642</v>
      </c>
      <c r="B14387" s="16" t="s">
        <v>7379</v>
      </c>
      <c r="C14387">
        <v>91.5903469</v>
      </c>
      <c r="D14387">
        <v>3.442109308</v>
      </c>
      <c r="E14387">
        <v>4.0310421119999997</v>
      </c>
      <c r="F14387">
        <v>1.558404052</v>
      </c>
      <c r="G14387">
        <v>3.294987211</v>
      </c>
      <c r="H14387">
        <v>3.245381536</v>
      </c>
      <c r="I14387">
        <v>38.559808490000002</v>
      </c>
      <c r="J14387">
        <v>17.17451986</v>
      </c>
      <c r="K14387">
        <v>41.302615799999998</v>
      </c>
      <c r="L14387">
        <v>66.828452839999997</v>
      </c>
      <c r="M14387">
        <v>42.906482850000003</v>
      </c>
      <c r="N14387">
        <v>10.58486244</v>
      </c>
      <c r="O14387">
        <v>61.585121049999998</v>
      </c>
      <c r="P14387">
        <v>8.5884093830000001</v>
      </c>
      <c r="Q14387">
        <v>24.36035781</v>
      </c>
    </row>
    <row r="14388" spans="1:17">
      <c r="A14388" t="s">
        <v>26643</v>
      </c>
      <c r="B14388" s="16" t="s">
        <v>26644</v>
      </c>
      <c r="C14388">
        <v>1335.8712390000001</v>
      </c>
      <c r="D14388">
        <v>30.681831200000001</v>
      </c>
      <c r="E14388">
        <v>26.120166170000001</v>
      </c>
      <c r="F14388">
        <v>8.5691860460000004</v>
      </c>
      <c r="G14388">
        <v>20.0024093</v>
      </c>
      <c r="H14388">
        <v>88.489949249999995</v>
      </c>
      <c r="I14388">
        <v>2245.579217</v>
      </c>
      <c r="J14388">
        <v>62.408502589999998</v>
      </c>
      <c r="K14388">
        <v>477.50305800000001</v>
      </c>
      <c r="L14388">
        <v>897.38244610000004</v>
      </c>
      <c r="M14388">
        <v>729.88559999999995</v>
      </c>
      <c r="N14388">
        <v>56.495627550000002</v>
      </c>
      <c r="O14388">
        <v>1154.555349</v>
      </c>
      <c r="P14388">
        <v>42.880327080000001</v>
      </c>
      <c r="Q14388">
        <v>428.4343652</v>
      </c>
    </row>
    <row r="14389" spans="1:17">
      <c r="A14389" t="s">
        <v>26645</v>
      </c>
      <c r="B14389" s="16" t="s">
        <v>7841</v>
      </c>
      <c r="C14389">
        <v>29.706880009999999</v>
      </c>
      <c r="D14389">
        <v>5.1246025949999998</v>
      </c>
      <c r="E14389">
        <v>4.6888667899999996</v>
      </c>
      <c r="F14389">
        <v>2.5521622970000002</v>
      </c>
      <c r="G14389">
        <v>2.9853883030000001</v>
      </c>
      <c r="H14389">
        <v>2.8990289069999999</v>
      </c>
      <c r="I14389">
        <v>26.6324538</v>
      </c>
      <c r="J14389">
        <v>11.88435812</v>
      </c>
      <c r="K14389">
        <v>14.24976118</v>
      </c>
      <c r="L14389">
        <v>23.847791399999998</v>
      </c>
      <c r="M14389">
        <v>14.95704591</v>
      </c>
      <c r="N14389">
        <v>7.4741325639999996</v>
      </c>
      <c r="O14389">
        <v>34.248072790000002</v>
      </c>
      <c r="P14389">
        <v>4.8588318419999998</v>
      </c>
      <c r="Q14389">
        <v>11.717234879999999</v>
      </c>
    </row>
    <row r="14390" spans="1:17">
      <c r="A14390" t="s">
        <v>26646</v>
      </c>
      <c r="B14390" s="16" t="s">
        <v>5233</v>
      </c>
      <c r="C14390">
        <v>14.75620501</v>
      </c>
      <c r="D14390">
        <v>0.92768734200000003</v>
      </c>
      <c r="E14390">
        <v>0.57279449199999999</v>
      </c>
      <c r="F14390">
        <v>0.57001017399999998</v>
      </c>
      <c r="G14390">
        <v>0.48207683499999998</v>
      </c>
      <c r="H14390">
        <v>1.684842395</v>
      </c>
      <c r="I14390">
        <v>2.9080084749999999</v>
      </c>
      <c r="J14390">
        <v>0.63197625099999999</v>
      </c>
      <c r="K14390">
        <v>3.256612799</v>
      </c>
      <c r="L14390">
        <v>4.5359129979999997</v>
      </c>
      <c r="M14390">
        <v>6.8899187810000004</v>
      </c>
      <c r="N14390">
        <v>0.63911726000000002</v>
      </c>
      <c r="O14390">
        <v>8.8336086940000005</v>
      </c>
      <c r="P14390">
        <v>1.2266194130000001</v>
      </c>
      <c r="Q14390">
        <v>1.3707960509999999</v>
      </c>
    </row>
    <row r="14391" spans="1:17">
      <c r="A14391" t="s">
        <v>26647</v>
      </c>
      <c r="B14391" s="16" t="s">
        <v>26648</v>
      </c>
      <c r="C14391">
        <v>0</v>
      </c>
      <c r="D14391">
        <v>2.0181097530000001</v>
      </c>
      <c r="E14391">
        <v>0.64610969100000004</v>
      </c>
      <c r="F14391">
        <v>2.0666860460000001</v>
      </c>
      <c r="G14391">
        <v>0.52435983500000005</v>
      </c>
      <c r="H14391">
        <v>0</v>
      </c>
      <c r="I14391">
        <v>13.284894599999999</v>
      </c>
      <c r="J14391">
        <v>0</v>
      </c>
      <c r="K14391">
        <v>1.3775418930000001</v>
      </c>
      <c r="L14391">
        <v>1.918683787</v>
      </c>
      <c r="M14391">
        <v>0</v>
      </c>
      <c r="N14391">
        <v>0.37432461700000003</v>
      </c>
      <c r="O14391">
        <v>0</v>
      </c>
      <c r="P14391">
        <v>0</v>
      </c>
      <c r="Q14391">
        <v>0</v>
      </c>
    </row>
    <row r="14392" spans="1:17">
      <c r="A14392" t="s">
        <v>26649</v>
      </c>
      <c r="B14392" s="16" t="s">
        <v>26650</v>
      </c>
      <c r="C14392">
        <v>33.345753510000002</v>
      </c>
      <c r="D14392">
        <v>15.532063470000001</v>
      </c>
      <c r="E14392">
        <v>20.19393767</v>
      </c>
      <c r="F14392">
        <v>19.669031919999998</v>
      </c>
      <c r="G14392">
        <v>13.435770829999999</v>
      </c>
      <c r="H14392">
        <v>19.702476570000002</v>
      </c>
      <c r="I14392">
        <v>13.71580561</v>
      </c>
      <c r="J14392">
        <v>38.262066599999997</v>
      </c>
      <c r="K14392">
        <v>41.503084100000002</v>
      </c>
      <c r="L14392">
        <v>30.794278909999999</v>
      </c>
      <c r="M14392">
        <v>11.48874541</v>
      </c>
      <c r="N14392">
        <v>26.876972500000001</v>
      </c>
      <c r="O14392">
        <v>25.566713109999998</v>
      </c>
      <c r="P14392">
        <v>27.580199610000001</v>
      </c>
      <c r="Q14392">
        <v>35.853837669999997</v>
      </c>
    </row>
    <row r="14393" spans="1:17">
      <c r="A14393" t="s">
        <v>26651</v>
      </c>
      <c r="B14393" s="16" t="s">
        <v>4610</v>
      </c>
      <c r="C14393">
        <v>39.440293179999998</v>
      </c>
      <c r="D14393">
        <v>16.541576460000002</v>
      </c>
      <c r="E14393">
        <v>7.4549735689999999</v>
      </c>
      <c r="F14393">
        <v>10.78930841</v>
      </c>
      <c r="G14393">
        <v>7.1742732670000002</v>
      </c>
      <c r="H14393">
        <v>20.662024630000001</v>
      </c>
      <c r="I14393">
        <v>19.544459369999998</v>
      </c>
      <c r="J14393">
        <v>11.38317851</v>
      </c>
      <c r="K14393">
        <v>19.10804517</v>
      </c>
      <c r="L14393">
        <v>20.323637999999999</v>
      </c>
      <c r="M14393">
        <v>30.871009910000001</v>
      </c>
      <c r="N14393">
        <v>8.0716674009999991</v>
      </c>
      <c r="O14393">
        <v>52.160677870000001</v>
      </c>
      <c r="P14393">
        <v>17.723157409999999</v>
      </c>
      <c r="Q14393">
        <v>37.773279760000001</v>
      </c>
    </row>
    <row r="14394" spans="1:17">
      <c r="A14394" t="s">
        <v>26651</v>
      </c>
      <c r="B14394" s="16" t="s">
        <v>26652</v>
      </c>
      <c r="C14394">
        <v>85.645244989999995</v>
      </c>
      <c r="D14394">
        <v>344.11829030000001</v>
      </c>
      <c r="E14394">
        <v>266.6083534</v>
      </c>
      <c r="F14394">
        <v>351.01723090000002</v>
      </c>
      <c r="G14394">
        <v>187.39905450000001</v>
      </c>
      <c r="H14394">
        <v>863.76608810000005</v>
      </c>
      <c r="I14394">
        <v>530.38935260000005</v>
      </c>
      <c r="J14394">
        <v>562.05016179999996</v>
      </c>
      <c r="K14394">
        <v>266.6482795</v>
      </c>
      <c r="L14394">
        <v>77.096203059999993</v>
      </c>
      <c r="M14394">
        <v>81.073987470000006</v>
      </c>
      <c r="N14394">
        <v>173.6951296</v>
      </c>
      <c r="O14394">
        <v>116.93865940000001</v>
      </c>
      <c r="P14394">
        <v>512.74790789999997</v>
      </c>
      <c r="Q14394">
        <v>394.38386539999999</v>
      </c>
    </row>
    <row r="14395" spans="1:17">
      <c r="A14395" t="s">
        <v>26653</v>
      </c>
      <c r="B14395" s="16" t="s">
        <v>8636</v>
      </c>
      <c r="C14395">
        <v>25.683497450000001</v>
      </c>
      <c r="D14395">
        <v>2.8448773219999999</v>
      </c>
      <c r="E14395">
        <v>3.8383890620000001</v>
      </c>
      <c r="F14395">
        <v>2.9965927589999999</v>
      </c>
      <c r="G14395">
        <v>3.379092794</v>
      </c>
      <c r="H14395">
        <v>4.7753707390000004</v>
      </c>
      <c r="I14395">
        <v>7.1342375740000001</v>
      </c>
      <c r="J14395">
        <v>10.07780648</v>
      </c>
      <c r="K14395">
        <v>4.71600719</v>
      </c>
      <c r="L14395">
        <v>5.5382343460000003</v>
      </c>
      <c r="M14395">
        <v>5.086576816</v>
      </c>
      <c r="N14395">
        <v>2.7891433449999998</v>
      </c>
      <c r="O14395">
        <v>3.8376710420000002</v>
      </c>
      <c r="P14395">
        <v>3.7615925039999998</v>
      </c>
      <c r="Q14395">
        <v>5.1845996550000004</v>
      </c>
    </row>
    <row r="14396" spans="1:17">
      <c r="A14396" t="s">
        <v>26654</v>
      </c>
      <c r="B14396" s="16" t="s">
        <v>9093</v>
      </c>
      <c r="C14396">
        <v>2.0614359329999998</v>
      </c>
      <c r="D14396">
        <v>3.4250781159999999</v>
      </c>
      <c r="E14396">
        <v>3.7283001800000002</v>
      </c>
      <c r="F14396">
        <v>4.0687236770000004</v>
      </c>
      <c r="G14396">
        <v>4.2123282550000001</v>
      </c>
      <c r="H14396">
        <v>2.2431646569999999</v>
      </c>
      <c r="I14396">
        <v>3.50727112</v>
      </c>
      <c r="J14396">
        <v>3.5279417020000001</v>
      </c>
      <c r="K14396">
        <v>4.8317109980000001</v>
      </c>
      <c r="L14396">
        <v>3.0392461979999998</v>
      </c>
      <c r="M14396">
        <v>1.9785110640000001</v>
      </c>
      <c r="N14396">
        <v>4.1929339790000002</v>
      </c>
      <c r="O14396">
        <v>2.2829954579999998</v>
      </c>
      <c r="P14396">
        <v>4.7938512800000002</v>
      </c>
      <c r="Q14396">
        <v>4.7236582729999999</v>
      </c>
    </row>
    <row r="14397" spans="1:17">
      <c r="A14397" t="s">
        <v>26655</v>
      </c>
      <c r="B14397" s="16" t="s">
        <v>6456</v>
      </c>
      <c r="C14397">
        <v>5.3196693609999999</v>
      </c>
      <c r="D14397">
        <v>1.1164593620000001</v>
      </c>
      <c r="E14397">
        <v>1.8169918629999999</v>
      </c>
      <c r="F14397">
        <v>1.3338882139999999</v>
      </c>
      <c r="G14397">
        <v>1.6921713979999999</v>
      </c>
      <c r="H14397">
        <v>1.9355178669999999</v>
      </c>
      <c r="I14397">
        <v>2.4498246309999998</v>
      </c>
      <c r="J14397">
        <v>2.271584007</v>
      </c>
      <c r="K14397">
        <v>7.1127858000000002</v>
      </c>
      <c r="L14397">
        <v>7.7840025620000004</v>
      </c>
      <c r="M14397">
        <v>1.0748792309999999</v>
      </c>
      <c r="N14397">
        <v>8.2833596590000003</v>
      </c>
      <c r="O14397">
        <v>5.5813434730000004</v>
      </c>
      <c r="P14397">
        <v>2.5203758289999998</v>
      </c>
      <c r="Q14397">
        <v>3.6569121230000001</v>
      </c>
    </row>
    <row r="14398" spans="1:17">
      <c r="A14398" t="e">
        <v>#N/A</v>
      </c>
      <c r="B14398" s="16" t="s">
        <v>26656</v>
      </c>
      <c r="C14398">
        <v>6.5292384500000002</v>
      </c>
      <c r="D14398">
        <v>0.72322246700000004</v>
      </c>
      <c r="E14398">
        <v>2.431211169</v>
      </c>
      <c r="F14398">
        <v>0.666567515</v>
      </c>
      <c r="G14398">
        <v>0.84560795499999997</v>
      </c>
      <c r="H14398">
        <v>0.62689698199999999</v>
      </c>
      <c r="I14398">
        <v>0</v>
      </c>
      <c r="J14398">
        <v>2.483142102</v>
      </c>
      <c r="K14398">
        <v>7.404968277</v>
      </c>
      <c r="L14398">
        <v>8.2510986549999998</v>
      </c>
      <c r="M14398">
        <v>0</v>
      </c>
      <c r="N14398">
        <v>4.8292314220000003</v>
      </c>
      <c r="O14398">
        <v>3.615494784</v>
      </c>
      <c r="P14398">
        <v>1.2244908919999999</v>
      </c>
      <c r="Q14398">
        <v>0</v>
      </c>
    </row>
    <row r="14399" spans="1:17">
      <c r="A14399" t="s">
        <v>26657</v>
      </c>
      <c r="B14399" s="16" t="s">
        <v>7308</v>
      </c>
      <c r="C14399">
        <v>20.293578969999999</v>
      </c>
      <c r="D14399">
        <v>1.57349753</v>
      </c>
      <c r="E14399">
        <v>1.360164087</v>
      </c>
      <c r="F14399">
        <v>0.55247037300000001</v>
      </c>
      <c r="G14399">
        <v>1.016253163</v>
      </c>
      <c r="H14399">
        <v>5.6115751439999997</v>
      </c>
      <c r="I14399">
        <v>5.0310690119999997</v>
      </c>
      <c r="J14399">
        <v>3.190054629</v>
      </c>
      <c r="K14399">
        <v>7.0887561180000001</v>
      </c>
      <c r="L14399">
        <v>14.74605131</v>
      </c>
      <c r="M14399">
        <v>8.9595277450000008</v>
      </c>
      <c r="N14399">
        <v>2.226449712</v>
      </c>
      <c r="O14399">
        <v>15.95703509</v>
      </c>
      <c r="P14399">
        <v>1.5223400279999999</v>
      </c>
      <c r="Q14399">
        <v>6.1382024260000003</v>
      </c>
    </row>
    <row r="14400" spans="1:17">
      <c r="A14400" t="s">
        <v>26658</v>
      </c>
      <c r="B14400" s="16" t="s">
        <v>3150</v>
      </c>
      <c r="C14400">
        <v>2.3411243310000001</v>
      </c>
      <c r="D14400">
        <v>4.045371931</v>
      </c>
      <c r="E14400">
        <v>4.1345159819999999</v>
      </c>
      <c r="F14400">
        <v>4.6526211039999996</v>
      </c>
      <c r="G14400">
        <v>2.5064637900000002</v>
      </c>
      <c r="H14400">
        <v>2.6973628629999999</v>
      </c>
      <c r="I14400">
        <v>0.682821491</v>
      </c>
      <c r="J14400">
        <v>5.6982762080000002</v>
      </c>
      <c r="K14400">
        <v>2.1241008780000001</v>
      </c>
      <c r="L14400">
        <v>1.775108809</v>
      </c>
      <c r="M14400">
        <v>0.89877940300000003</v>
      </c>
      <c r="N14400">
        <v>1.8470076339999999</v>
      </c>
      <c r="O14400">
        <v>0.51854885500000003</v>
      </c>
      <c r="P14400">
        <v>2.5289485360000001</v>
      </c>
      <c r="Q14400">
        <v>6.7593300520000001</v>
      </c>
    </row>
    <row r="14401" spans="1:17">
      <c r="A14401" t="s">
        <v>26659</v>
      </c>
      <c r="B14401" s="16" t="s">
        <v>5369</v>
      </c>
      <c r="C14401">
        <v>1.7707332010000001</v>
      </c>
      <c r="D14401">
        <v>2.8331094509999999</v>
      </c>
      <c r="E14401">
        <v>3.1397421859999999</v>
      </c>
      <c r="F14401">
        <v>2.3835319589999999</v>
      </c>
      <c r="G14401">
        <v>2.1064326470000001</v>
      </c>
      <c r="H14401">
        <v>2.8713614010000001</v>
      </c>
      <c r="I14401">
        <v>4.0169031789999998</v>
      </c>
      <c r="J14401">
        <v>3.7163334859999999</v>
      </c>
      <c r="K14401">
        <v>6.1585769990000001</v>
      </c>
      <c r="L14401">
        <v>2.983603563</v>
      </c>
      <c r="M14401">
        <v>1.133001572</v>
      </c>
      <c r="N14401">
        <v>1.722000239</v>
      </c>
      <c r="O14401">
        <v>5.8831455139999997</v>
      </c>
      <c r="P14401">
        <v>2.450031847</v>
      </c>
      <c r="Q14401">
        <v>2.569769119</v>
      </c>
    </row>
    <row r="14402" spans="1:17">
      <c r="A14402" t="e">
        <v>#N/A</v>
      </c>
      <c r="B14402" s="16" t="s">
        <v>26660</v>
      </c>
      <c r="C14402">
        <v>700.0418555</v>
      </c>
      <c r="D14402">
        <v>7.8099206690000003</v>
      </c>
      <c r="E14402">
        <v>10.18016733</v>
      </c>
      <c r="F14402">
        <v>23.993720929999999</v>
      </c>
      <c r="G14402">
        <v>2.6090099090000001</v>
      </c>
      <c r="H14402">
        <v>23.21047849</v>
      </c>
      <c r="I14402">
        <v>36.722472879999998</v>
      </c>
      <c r="J14402">
        <v>42.13771019</v>
      </c>
      <c r="K14402">
        <v>82.249330569999998</v>
      </c>
      <c r="L14402">
        <v>159.11036279999999</v>
      </c>
      <c r="M14402">
        <v>96.673589399999997</v>
      </c>
      <c r="N14402">
        <v>17.383270020000001</v>
      </c>
      <c r="O14402">
        <v>228.6800451</v>
      </c>
      <c r="P14402">
        <v>63.470440080000003</v>
      </c>
      <c r="Q14402">
        <v>45.007246440000003</v>
      </c>
    </row>
    <row r="14403" spans="1:17">
      <c r="A14403" t="e">
        <v>#N/A</v>
      </c>
      <c r="B14403" s="16" t="s">
        <v>26661</v>
      </c>
      <c r="C14403">
        <v>14.797125899999999</v>
      </c>
      <c r="D14403">
        <v>7.7481390719999998</v>
      </c>
      <c r="E14403">
        <v>3.0053571290000001</v>
      </c>
      <c r="F14403">
        <v>2.7466055599999999</v>
      </c>
      <c r="G14403">
        <v>5.1103733709999997</v>
      </c>
      <c r="H14403">
        <v>4.1330276579999996</v>
      </c>
      <c r="I14403">
        <v>3.9234433559999999</v>
      </c>
      <c r="J14403">
        <v>4.945389144</v>
      </c>
      <c r="K14403">
        <v>12.815178</v>
      </c>
      <c r="L14403">
        <v>14.44950135</v>
      </c>
      <c r="M14403">
        <v>18.075127139999999</v>
      </c>
      <c r="N14403">
        <v>4.4772638220000003</v>
      </c>
      <c r="O14403">
        <v>31.285217889999998</v>
      </c>
      <c r="P14403">
        <v>4.8437190189999999</v>
      </c>
      <c r="Q14403">
        <v>7.3978335419999999</v>
      </c>
    </row>
    <row r="14404" spans="1:17">
      <c r="A14404" t="e">
        <v>#N/A</v>
      </c>
      <c r="B14404" s="16" t="s">
        <v>26662</v>
      </c>
      <c r="C14404">
        <v>4.4089786330000003</v>
      </c>
      <c r="D14404">
        <v>0</v>
      </c>
      <c r="E14404">
        <v>0</v>
      </c>
      <c r="F14404">
        <v>0.200049325</v>
      </c>
      <c r="G14404">
        <v>0</v>
      </c>
      <c r="H14404">
        <v>0</v>
      </c>
      <c r="I14404">
        <v>0</v>
      </c>
      <c r="J14404">
        <v>0.18630929800000001</v>
      </c>
      <c r="K14404">
        <v>3.333553335</v>
      </c>
      <c r="L14404">
        <v>3.714462562</v>
      </c>
      <c r="M14404">
        <v>2.8210798330000002</v>
      </c>
      <c r="N14404">
        <v>0</v>
      </c>
      <c r="O14404">
        <v>1.627615979</v>
      </c>
      <c r="P14404">
        <v>0.220495513</v>
      </c>
      <c r="Q14404">
        <v>1.010291324</v>
      </c>
    </row>
    <row r="14405" spans="1:17">
      <c r="A14405" t="e">
        <v>#N/A</v>
      </c>
      <c r="B14405" s="16" t="s">
        <v>26663</v>
      </c>
      <c r="C14405">
        <v>0</v>
      </c>
      <c r="D14405">
        <v>0.45290911900000003</v>
      </c>
      <c r="E14405">
        <v>0.217502272</v>
      </c>
      <c r="F14405">
        <v>0.27828643800000002</v>
      </c>
      <c r="G14405">
        <v>0</v>
      </c>
      <c r="H14405">
        <v>0</v>
      </c>
      <c r="I14405">
        <v>0</v>
      </c>
      <c r="J14405">
        <v>3.1100740189999998</v>
      </c>
      <c r="K14405">
        <v>0</v>
      </c>
      <c r="L14405">
        <v>1.291787104</v>
      </c>
      <c r="M14405">
        <v>0</v>
      </c>
      <c r="N14405">
        <v>0</v>
      </c>
      <c r="O14405">
        <v>0</v>
      </c>
      <c r="P14405">
        <v>0.306728907</v>
      </c>
      <c r="Q14405">
        <v>0</v>
      </c>
    </row>
    <row r="14406" spans="1:17">
      <c r="A14406" t="e">
        <v>#N/A</v>
      </c>
      <c r="B14406" s="16" t="s">
        <v>26664</v>
      </c>
      <c r="C14406">
        <v>5.6831330089999996</v>
      </c>
      <c r="D14406">
        <v>0</v>
      </c>
      <c r="E14406">
        <v>0.20153880299999999</v>
      </c>
      <c r="F14406">
        <v>0</v>
      </c>
      <c r="G14406">
        <v>0.327123567</v>
      </c>
      <c r="H14406">
        <v>0.72754558000000003</v>
      </c>
      <c r="I14406">
        <v>2.762608051</v>
      </c>
      <c r="J14406">
        <v>0</v>
      </c>
      <c r="K14406">
        <v>0</v>
      </c>
      <c r="L14406">
        <v>2.393954082</v>
      </c>
      <c r="M14406">
        <v>3.6363460230000002</v>
      </c>
      <c r="N14406">
        <v>0</v>
      </c>
      <c r="O14406">
        <v>0</v>
      </c>
      <c r="P14406">
        <v>0.28421669300000002</v>
      </c>
      <c r="Q14406">
        <v>0</v>
      </c>
    </row>
    <row r="14407" spans="1:17">
      <c r="A14407" t="s">
        <v>26665</v>
      </c>
      <c r="B14407" s="16" t="s">
        <v>3151</v>
      </c>
      <c r="C14407">
        <v>206.12299110000001</v>
      </c>
      <c r="D14407">
        <v>78.041486610000007</v>
      </c>
      <c r="E14407">
        <v>52.459093009999997</v>
      </c>
      <c r="F14407">
        <v>67.846593490000004</v>
      </c>
      <c r="G14407">
        <v>61.251147379999999</v>
      </c>
      <c r="H14407">
        <v>106.0163508</v>
      </c>
      <c r="I14407">
        <v>77.184118190000007</v>
      </c>
      <c r="J14407">
        <v>76.882760630000007</v>
      </c>
      <c r="K14407">
        <v>172.58712980000001</v>
      </c>
      <c r="L14407">
        <v>160.6144749</v>
      </c>
      <c r="M14407">
        <v>75.031436049999996</v>
      </c>
      <c r="N14407">
        <v>53.092918509999997</v>
      </c>
      <c r="O14407">
        <v>152.99111769999999</v>
      </c>
      <c r="P14407">
        <v>73.323896739999995</v>
      </c>
      <c r="Q14407">
        <v>134.1852188</v>
      </c>
    </row>
    <row r="14408" spans="1:17">
      <c r="A14408" t="e">
        <v>#N/A</v>
      </c>
      <c r="B14408" s="16" t="s">
        <v>26666</v>
      </c>
      <c r="C14408">
        <v>3.5910811479999998</v>
      </c>
      <c r="D14408">
        <v>14.319804850000001</v>
      </c>
      <c r="E14408">
        <v>12.22551902</v>
      </c>
      <c r="F14408">
        <v>7.8210588469999998</v>
      </c>
      <c r="G14408">
        <v>8.0614624999999993</v>
      </c>
      <c r="H14408">
        <v>4.1375200789999997</v>
      </c>
      <c r="I14408">
        <v>26.184719789999999</v>
      </c>
      <c r="J14408">
        <v>7.2838835</v>
      </c>
      <c r="K14408">
        <v>9.7745581250000004</v>
      </c>
      <c r="L14408">
        <v>11.34526065</v>
      </c>
      <c r="M14408">
        <v>13.786494490000001</v>
      </c>
      <c r="N14408">
        <v>6.6401932050000001</v>
      </c>
      <c r="O14408">
        <v>11.931132789999999</v>
      </c>
      <c r="P14408">
        <v>7.5428638929999998</v>
      </c>
      <c r="Q14408">
        <v>19.74899911</v>
      </c>
    </row>
    <row r="14409" spans="1:17">
      <c r="A14409" t="s">
        <v>26667</v>
      </c>
      <c r="B14409" s="16" t="s">
        <v>1866</v>
      </c>
      <c r="C14409">
        <v>2.101650544</v>
      </c>
      <c r="D14409">
        <v>2.5995216380000001</v>
      </c>
      <c r="E14409">
        <v>2.7017139750000001</v>
      </c>
      <c r="F14409">
        <v>2.0740482870000001</v>
      </c>
      <c r="G14409">
        <v>1.875064514</v>
      </c>
      <c r="H14409">
        <v>2.3541869260000001</v>
      </c>
      <c r="I14409">
        <v>3.575691167</v>
      </c>
      <c r="J14409">
        <v>2.886292895</v>
      </c>
      <c r="K14409">
        <v>5.4821260049999996</v>
      </c>
      <c r="L14409">
        <v>3.0985359880000001</v>
      </c>
      <c r="M14409">
        <v>1.0085539859999999</v>
      </c>
      <c r="N14409">
        <v>1.6839845360000001</v>
      </c>
      <c r="O14409">
        <v>3.68525942</v>
      </c>
      <c r="P14409">
        <v>2.7327230149999999</v>
      </c>
      <c r="Q14409">
        <v>2.5282990270000001</v>
      </c>
    </row>
    <row r="14410" spans="1:17">
      <c r="A14410" t="s">
        <v>26668</v>
      </c>
      <c r="B14410" s="16" t="s">
        <v>9014</v>
      </c>
      <c r="C14410">
        <v>25.239737890000001</v>
      </c>
      <c r="D14410">
        <v>4.145383152</v>
      </c>
      <c r="E14410">
        <v>3.9120614169999999</v>
      </c>
      <c r="F14410">
        <v>5.2422830879999998</v>
      </c>
      <c r="G14410">
        <v>2.855523314</v>
      </c>
      <c r="H14410">
        <v>9.8605808689999996</v>
      </c>
      <c r="I14410">
        <v>6.6634455529999999</v>
      </c>
      <c r="J14410">
        <v>2.5100711549999999</v>
      </c>
      <c r="K14410">
        <v>5.1327588329999996</v>
      </c>
      <c r="L14410">
        <v>7.1490683559999999</v>
      </c>
      <c r="M14410">
        <v>15.453512659999999</v>
      </c>
      <c r="N14410">
        <v>1.9848276840000001</v>
      </c>
      <c r="O14410">
        <v>25.54276583</v>
      </c>
      <c r="P14410">
        <v>5.8107189479999999</v>
      </c>
      <c r="Q14410">
        <v>5.6838202119999996</v>
      </c>
    </row>
    <row r="14411" spans="1:17">
      <c r="A14411" t="s">
        <v>26669</v>
      </c>
      <c r="B14411" s="16" t="s">
        <v>8652</v>
      </c>
      <c r="C14411">
        <v>13.776490519999999</v>
      </c>
      <c r="D14411">
        <v>0.99365941800000002</v>
      </c>
      <c r="E14411">
        <v>0.61352852000000002</v>
      </c>
      <c r="F14411">
        <v>0.69776708099999996</v>
      </c>
      <c r="G14411">
        <v>0.60856657300000006</v>
      </c>
      <c r="H14411">
        <v>0.246089893</v>
      </c>
      <c r="I14411">
        <v>1.8688861290000001</v>
      </c>
      <c r="J14411">
        <v>0.97476330799999999</v>
      </c>
      <c r="K14411">
        <v>3.3428634910000001</v>
      </c>
      <c r="L14411">
        <v>9.3120913650000006</v>
      </c>
      <c r="M14411">
        <v>5.5349192379999996</v>
      </c>
      <c r="N14411">
        <v>2.1326919989999999</v>
      </c>
      <c r="O14411">
        <v>10.9993505</v>
      </c>
      <c r="P14411">
        <v>0.817150555</v>
      </c>
      <c r="Q14411">
        <v>1.7619355290000001</v>
      </c>
    </row>
    <row r="14412" spans="1:17">
      <c r="A14412" t="e">
        <v>#N/A</v>
      </c>
      <c r="B14412" s="16" t="s">
        <v>26670</v>
      </c>
      <c r="C14412">
        <v>18.878826610000001</v>
      </c>
      <c r="D14412">
        <v>3.1367191590000001</v>
      </c>
      <c r="E14412">
        <v>0.75317929699999997</v>
      </c>
      <c r="F14412">
        <v>0.32122205999999998</v>
      </c>
      <c r="G14412">
        <v>1.2225075000000001</v>
      </c>
      <c r="H14412">
        <v>0.90631392200000005</v>
      </c>
      <c r="I14412">
        <v>17.20710158</v>
      </c>
      <c r="J14412">
        <v>7.1798280219999997</v>
      </c>
      <c r="K14412">
        <v>16.05820263</v>
      </c>
      <c r="L14412">
        <v>38.768376400000001</v>
      </c>
      <c r="M14412">
        <v>18.11939276</v>
      </c>
      <c r="N14412">
        <v>3.1999407249999998</v>
      </c>
      <c r="O14412">
        <v>15.68091738</v>
      </c>
      <c r="P14412">
        <v>2.8324223599999998</v>
      </c>
      <c r="Q14412">
        <v>8.1111960619999994</v>
      </c>
    </row>
    <row r="14413" spans="1:17">
      <c r="A14413" t="s">
        <v>26671</v>
      </c>
      <c r="B14413" s="16" t="s">
        <v>9272</v>
      </c>
      <c r="C14413">
        <v>6.3165905210000002</v>
      </c>
      <c r="D14413">
        <v>3.32945533</v>
      </c>
      <c r="E14413">
        <v>1.483053468</v>
      </c>
      <c r="F14413">
        <v>0.77086517499999996</v>
      </c>
      <c r="G14413">
        <v>1.57971697</v>
      </c>
      <c r="H14413">
        <v>3.2624433110000002</v>
      </c>
      <c r="I14413">
        <v>7.3057577900000004</v>
      </c>
      <c r="J14413">
        <v>3.0649648229999999</v>
      </c>
      <c r="K14413">
        <v>8.9918029869999998</v>
      </c>
      <c r="L14413">
        <v>3.9911861050000002</v>
      </c>
      <c r="M14413">
        <v>3.344824612</v>
      </c>
      <c r="N14413">
        <v>2.6850288980000001</v>
      </c>
      <c r="O14413">
        <v>4.100802496</v>
      </c>
      <c r="P14413">
        <v>3.071818817</v>
      </c>
      <c r="Q14413">
        <v>1.7967839379999999</v>
      </c>
    </row>
    <row r="14414" spans="1:17">
      <c r="A14414" t="s">
        <v>26672</v>
      </c>
      <c r="B14414" s="16" t="s">
        <v>2381</v>
      </c>
      <c r="C14414">
        <v>28.228062520000002</v>
      </c>
      <c r="D14414">
        <v>3.1513504280000002</v>
      </c>
      <c r="E14414">
        <v>4.1854554579999999</v>
      </c>
      <c r="F14414">
        <v>3.2977991339999999</v>
      </c>
      <c r="G14414">
        <v>3.7230112690000001</v>
      </c>
      <c r="H14414">
        <v>5.2925220959999999</v>
      </c>
      <c r="I14414">
        <v>8.4275901159999993</v>
      </c>
      <c r="J14414">
        <v>11.27081005</v>
      </c>
      <c r="K14414">
        <v>5.1424276469999999</v>
      </c>
      <c r="L14414">
        <v>6.1794422920000001</v>
      </c>
      <c r="M14414">
        <v>5.5465041060000004</v>
      </c>
      <c r="N14414">
        <v>3.0139377120000002</v>
      </c>
      <c r="O14414">
        <v>4.1846725149999999</v>
      </c>
      <c r="P14414">
        <v>4.1684095210000001</v>
      </c>
      <c r="Q14414">
        <v>5.653390151</v>
      </c>
    </row>
    <row r="14415" spans="1:17">
      <c r="A14415" t="s">
        <v>26673</v>
      </c>
      <c r="B14415" s="16" t="s">
        <v>8041</v>
      </c>
      <c r="C14415">
        <v>25.222285549999999</v>
      </c>
      <c r="D14415">
        <v>41.079510079999999</v>
      </c>
      <c r="E14415">
        <v>30.933327089999999</v>
      </c>
      <c r="F14415">
        <v>38.649791870000001</v>
      </c>
      <c r="G14415">
        <v>23.590282340000002</v>
      </c>
      <c r="H14415">
        <v>90.672966239999994</v>
      </c>
      <c r="I14415">
        <v>59.514470590000002</v>
      </c>
      <c r="J14415">
        <v>62.507868199999997</v>
      </c>
      <c r="K14415">
        <v>36.928955289999998</v>
      </c>
      <c r="L14415">
        <v>19.767220850000001</v>
      </c>
      <c r="M14415">
        <v>17.87004331</v>
      </c>
      <c r="N14415">
        <v>26.768478300000002</v>
      </c>
      <c r="O14415">
        <v>25.65532353</v>
      </c>
      <c r="P14415">
        <v>59.263240779999997</v>
      </c>
      <c r="Q14415">
        <v>46.955639589999997</v>
      </c>
    </row>
    <row r="14416" spans="1:17">
      <c r="A14416" t="s">
        <v>26674</v>
      </c>
      <c r="B14416" s="16" t="s">
        <v>26675</v>
      </c>
      <c r="C14416">
        <v>1.8192701849999999</v>
      </c>
      <c r="D14416">
        <v>5.2393803859999997</v>
      </c>
      <c r="E14416">
        <v>0.77419311000000002</v>
      </c>
      <c r="F14416">
        <v>1.733467063</v>
      </c>
      <c r="G14416">
        <v>1.8849234580000001</v>
      </c>
      <c r="H14416">
        <v>2.09610048</v>
      </c>
      <c r="I14416">
        <v>0</v>
      </c>
      <c r="J14416">
        <v>1.1531478559999999</v>
      </c>
      <c r="K14416">
        <v>2.475934327</v>
      </c>
      <c r="L14416">
        <v>3.4485594050000001</v>
      </c>
      <c r="M14416">
        <v>0</v>
      </c>
      <c r="N14416">
        <v>0.22426496900000001</v>
      </c>
      <c r="O14416">
        <v>2.0148021589999998</v>
      </c>
      <c r="P14416">
        <v>3.8212746599999998</v>
      </c>
      <c r="Q14416">
        <v>2.5012498870000002</v>
      </c>
    </row>
    <row r="14417" spans="1:17">
      <c r="A14417" t="s">
        <v>26676</v>
      </c>
      <c r="B14417" s="16" t="s">
        <v>7798</v>
      </c>
      <c r="C14417">
        <v>4.6185386619999997</v>
      </c>
      <c r="D14417">
        <v>2.7284292149999998</v>
      </c>
      <c r="E14417">
        <v>3.3371294570000001</v>
      </c>
      <c r="F14417">
        <v>3.012392336</v>
      </c>
      <c r="G14417">
        <v>1.661531629</v>
      </c>
      <c r="H14417">
        <v>3.1780113060000001</v>
      </c>
      <c r="I14417">
        <v>6.174029923</v>
      </c>
      <c r="J14417">
        <v>13.46635964</v>
      </c>
      <c r="K14417">
        <v>3.142798279</v>
      </c>
      <c r="L14417">
        <v>4.7421709249999999</v>
      </c>
      <c r="M14417">
        <v>1.1081874650000001</v>
      </c>
      <c r="N14417">
        <v>4.6495792119999999</v>
      </c>
      <c r="O14417">
        <v>3.1968319439999999</v>
      </c>
      <c r="P14417">
        <v>7.0158877479999999</v>
      </c>
      <c r="Q14417">
        <v>6.0852868869999996</v>
      </c>
    </row>
    <row r="14418" spans="1:17">
      <c r="A14418" t="e">
        <v>#N/A</v>
      </c>
      <c r="B14418" s="16" t="s">
        <v>26677</v>
      </c>
      <c r="C14418">
        <v>25.097887579999998</v>
      </c>
      <c r="D14418">
        <v>0.67394211500000001</v>
      </c>
      <c r="E14418">
        <v>0.40456223699999999</v>
      </c>
      <c r="F14418">
        <v>0.51762302400000004</v>
      </c>
      <c r="G14418">
        <v>0.65665688300000002</v>
      </c>
      <c r="H14418">
        <v>2.0446308549999999</v>
      </c>
      <c r="I14418">
        <v>0</v>
      </c>
      <c r="J14418">
        <v>1.928284076</v>
      </c>
      <c r="K14418">
        <v>2.7601576040000002</v>
      </c>
      <c r="L14418">
        <v>8.1694234160000008</v>
      </c>
      <c r="M14418">
        <v>24.818229030000001</v>
      </c>
      <c r="N14418">
        <v>2.3438373810000002</v>
      </c>
      <c r="O14418">
        <v>21.05709439</v>
      </c>
      <c r="P14418">
        <v>2.0538974290000001</v>
      </c>
      <c r="Q14418">
        <v>8.3651377440000001</v>
      </c>
    </row>
    <row r="14419" spans="1:17">
      <c r="A14419" t="e">
        <v>#N/A</v>
      </c>
      <c r="B14419" s="16" t="s">
        <v>26678</v>
      </c>
      <c r="C14419">
        <v>24.125648259999998</v>
      </c>
      <c r="D14419">
        <v>2.4627257619999998</v>
      </c>
      <c r="E14419">
        <v>3.0447826670000002</v>
      </c>
      <c r="F14419">
        <v>0.96587389099999998</v>
      </c>
      <c r="G14419">
        <v>1.633744273</v>
      </c>
      <c r="H14419">
        <v>1.453424388</v>
      </c>
      <c r="I14419">
        <v>8.9681915439999997</v>
      </c>
      <c r="J14419">
        <v>7.1962766540000001</v>
      </c>
      <c r="K14419">
        <v>6.97449618</v>
      </c>
      <c r="L14419">
        <v>7.6219878259999998</v>
      </c>
      <c r="M14419">
        <v>12.25860979</v>
      </c>
      <c r="N14419">
        <v>16.502870399999999</v>
      </c>
      <c r="O14419">
        <v>18.860209900000001</v>
      </c>
      <c r="P14419">
        <v>10.43299903</v>
      </c>
      <c r="Q14419">
        <v>5.6908448890000001</v>
      </c>
    </row>
    <row r="14420" spans="1:17">
      <c r="A14420" t="s">
        <v>26679</v>
      </c>
      <c r="B14420" s="16" t="s">
        <v>5484</v>
      </c>
      <c r="C14420">
        <v>9.6040542319999993</v>
      </c>
      <c r="D14420">
        <v>14.14867024</v>
      </c>
      <c r="E14420">
        <v>7.254459507</v>
      </c>
      <c r="F14420">
        <v>11.17740714</v>
      </c>
      <c r="G14420">
        <v>5.8874634449999999</v>
      </c>
      <c r="H14420">
        <v>2.3975164800000002</v>
      </c>
      <c r="I14420">
        <v>16.106647410000001</v>
      </c>
      <c r="J14420">
        <v>8.2790652579999993</v>
      </c>
      <c r="K14420">
        <v>21.566539580000001</v>
      </c>
      <c r="L14420">
        <v>11.529950940000001</v>
      </c>
      <c r="M14420">
        <v>9.2177143380000004</v>
      </c>
      <c r="N14420">
        <v>7.8138087479999996</v>
      </c>
      <c r="O14420">
        <v>9.0408389909999993</v>
      </c>
      <c r="P14420">
        <v>18.515726109999999</v>
      </c>
      <c r="Q14420">
        <v>11.883845389999999</v>
      </c>
    </row>
    <row r="14421" spans="1:17">
      <c r="A14421" t="s">
        <v>26680</v>
      </c>
      <c r="B14421" s="16" t="s">
        <v>6173</v>
      </c>
      <c r="C14421">
        <v>5.4724108940000002</v>
      </c>
      <c r="D14421">
        <v>6.112836111</v>
      </c>
      <c r="E14421">
        <v>4.9199842089999999</v>
      </c>
      <c r="F14421">
        <v>4.5743268309999996</v>
      </c>
      <c r="G14421">
        <v>5.0576551419999998</v>
      </c>
      <c r="H14421">
        <v>3.4929791880000001</v>
      </c>
      <c r="I14421">
        <v>13.263406030000001</v>
      </c>
      <c r="J14421">
        <v>15.90715599</v>
      </c>
      <c r="K14421">
        <v>13.916309740000001</v>
      </c>
      <c r="L14421">
        <v>7.2564778370000003</v>
      </c>
      <c r="M14421">
        <v>1.479513686</v>
      </c>
      <c r="N14421">
        <v>3.6200082779999998</v>
      </c>
      <c r="O14421">
        <v>2.7315272269999999</v>
      </c>
      <c r="P14421">
        <v>4.3711445290000004</v>
      </c>
      <c r="Q14421">
        <v>3.2320648740000002</v>
      </c>
    </row>
    <row r="14422" spans="1:17">
      <c r="A14422" t="s">
        <v>26681</v>
      </c>
      <c r="B14422" s="16" t="s">
        <v>4829</v>
      </c>
      <c r="C14422">
        <v>0.85325275199999995</v>
      </c>
      <c r="D14422">
        <v>2.3628006749999999</v>
      </c>
      <c r="E14422">
        <v>2.4509450259999999</v>
      </c>
      <c r="F14422">
        <v>1.800237267</v>
      </c>
      <c r="G14422">
        <v>1.9154301389999999</v>
      </c>
      <c r="H14422">
        <v>14.090934430000001</v>
      </c>
      <c r="I14422">
        <v>1.2443151969999999</v>
      </c>
      <c r="J14422">
        <v>1.8118001800000001</v>
      </c>
      <c r="K14422">
        <v>3.3869315129999999</v>
      </c>
      <c r="L14422">
        <v>2.4261042920000002</v>
      </c>
      <c r="M14422">
        <v>0.40946458299999999</v>
      </c>
      <c r="N14422">
        <v>1.7092095110000001</v>
      </c>
      <c r="O14422">
        <v>2.126157444</v>
      </c>
      <c r="P14422">
        <v>5.9526954940000003</v>
      </c>
      <c r="Q14422">
        <v>2.6394904540000002</v>
      </c>
    </row>
    <row r="14423" spans="1:17">
      <c r="A14423" t="e">
        <v>#N/A</v>
      </c>
      <c r="B14423" s="16" t="s">
        <v>26682</v>
      </c>
      <c r="C14423">
        <v>0</v>
      </c>
      <c r="D14423">
        <v>0</v>
      </c>
      <c r="E14423">
        <v>0.19880298199999999</v>
      </c>
      <c r="F14423">
        <v>0.25436135999999998</v>
      </c>
      <c r="G14423">
        <v>0</v>
      </c>
      <c r="H14423">
        <v>0</v>
      </c>
      <c r="I14423">
        <v>2.7251065849999998</v>
      </c>
      <c r="J14423">
        <v>0.23689100799999999</v>
      </c>
      <c r="K14423">
        <v>0</v>
      </c>
      <c r="L14423">
        <v>0</v>
      </c>
      <c r="M14423">
        <v>7.1739677200000003</v>
      </c>
      <c r="N14423">
        <v>0</v>
      </c>
      <c r="O14423">
        <v>0</v>
      </c>
      <c r="P14423">
        <v>0</v>
      </c>
      <c r="Q14423">
        <v>0</v>
      </c>
    </row>
    <row r="14424" spans="1:17">
      <c r="A14424" t="s">
        <v>26683</v>
      </c>
      <c r="B14424" s="16" t="s">
        <v>9409</v>
      </c>
      <c r="C14424">
        <v>2.1366003870000001</v>
      </c>
      <c r="D14424">
        <v>5.2742321399999996</v>
      </c>
      <c r="E14424">
        <v>5.1631470650000004</v>
      </c>
      <c r="F14424">
        <v>5.193446088</v>
      </c>
      <c r="G14424">
        <v>3.4786798779999999</v>
      </c>
      <c r="H14424">
        <v>1.5239203050000001</v>
      </c>
      <c r="I14424">
        <v>12.01826385</v>
      </c>
      <c r="J14424">
        <v>14.432842880000001</v>
      </c>
      <c r="K14424">
        <v>12.46201978</v>
      </c>
      <c r="L14424">
        <v>7.9073028780000003</v>
      </c>
      <c r="M14424">
        <v>1.7577016249999999</v>
      </c>
      <c r="N14424">
        <v>10.497689039999999</v>
      </c>
      <c r="O14424">
        <v>3.042306586</v>
      </c>
      <c r="P14424">
        <v>15.34097938</v>
      </c>
      <c r="Q14424">
        <v>6.5045437750000001</v>
      </c>
    </row>
    <row r="14425" spans="1:17">
      <c r="A14425" t="s">
        <v>26684</v>
      </c>
      <c r="B14425" s="16" t="s">
        <v>6929</v>
      </c>
      <c r="C14425">
        <v>1.3027581450000001</v>
      </c>
      <c r="D14425">
        <v>6.4070209939999998</v>
      </c>
      <c r="E14425">
        <v>6.2646143409999997</v>
      </c>
      <c r="F14425">
        <v>6.1356453369999997</v>
      </c>
      <c r="G14425">
        <v>5.3990867509999996</v>
      </c>
      <c r="H14425">
        <v>0.50033103000000001</v>
      </c>
      <c r="I14425">
        <v>6.0794806829999999</v>
      </c>
      <c r="J14425">
        <v>14.467240220000001</v>
      </c>
      <c r="K14425">
        <v>7.919344937</v>
      </c>
      <c r="L14425">
        <v>4.2804201070000003</v>
      </c>
      <c r="M14425">
        <v>2.0005638690000001</v>
      </c>
      <c r="N14425">
        <v>8.7684065479999997</v>
      </c>
      <c r="O14425">
        <v>1.44277631</v>
      </c>
      <c r="P14425">
        <v>14.03366993</v>
      </c>
      <c r="Q14425">
        <v>7.8809097389999998</v>
      </c>
    </row>
    <row r="14426" spans="1:17">
      <c r="A14426" t="s">
        <v>26685</v>
      </c>
      <c r="B14426" s="16" t="s">
        <v>6968</v>
      </c>
      <c r="C14426">
        <v>1.5891268190000001</v>
      </c>
      <c r="D14426">
        <v>5.0166383850000003</v>
      </c>
      <c r="E14426">
        <v>5.2409782729999996</v>
      </c>
      <c r="F14426">
        <v>5.4618565720000003</v>
      </c>
      <c r="G14426">
        <v>4.2533930980000001</v>
      </c>
      <c r="H14426">
        <v>1.220624811</v>
      </c>
      <c r="I14426">
        <v>13.03568301</v>
      </c>
      <c r="J14426">
        <v>18.231605949999999</v>
      </c>
      <c r="K14426">
        <v>8.5607702030000006</v>
      </c>
      <c r="L14426">
        <v>6.2756372049999998</v>
      </c>
      <c r="M14426">
        <v>0.76260070499999999</v>
      </c>
      <c r="N14426">
        <v>8.3745005209999999</v>
      </c>
      <c r="O14426">
        <v>3.0798659270000002</v>
      </c>
      <c r="P14426">
        <v>11.98057438</v>
      </c>
      <c r="Q14426">
        <v>4.7793242789999999</v>
      </c>
    </row>
    <row r="14427" spans="1:17">
      <c r="A14427" t="s">
        <v>26686</v>
      </c>
      <c r="B14427" s="16" t="s">
        <v>7015</v>
      </c>
      <c r="C14427">
        <v>49.850156050000002</v>
      </c>
      <c r="D14427">
        <v>0.75788579300000003</v>
      </c>
      <c r="E14427">
        <v>0.72792476399999995</v>
      </c>
      <c r="F14427">
        <v>0.73177806499999998</v>
      </c>
      <c r="G14427">
        <v>0.33757603600000002</v>
      </c>
      <c r="H14427">
        <v>0.56309444900000005</v>
      </c>
      <c r="I14427">
        <v>2.8508807350000001</v>
      </c>
      <c r="J14427">
        <v>1.8586832900000001</v>
      </c>
      <c r="K14427">
        <v>3.1039523830000002</v>
      </c>
      <c r="L14427">
        <v>8.9553714249999992</v>
      </c>
      <c r="M14427">
        <v>4.6906712019999999</v>
      </c>
      <c r="N14427">
        <v>1.0844339199999999</v>
      </c>
      <c r="O14427">
        <v>15.69638179</v>
      </c>
      <c r="P14427">
        <v>0.65992088999999998</v>
      </c>
      <c r="Q14427">
        <v>4.7035338109999998</v>
      </c>
    </row>
    <row r="14428" spans="1:17">
      <c r="A14428" t="s">
        <v>26687</v>
      </c>
      <c r="B14428" s="16" t="s">
        <v>7000</v>
      </c>
      <c r="C14428">
        <v>8.1939351590000005</v>
      </c>
      <c r="D14428">
        <v>1.4521847960000001</v>
      </c>
      <c r="E14428">
        <v>1.3947764760000001</v>
      </c>
      <c r="F14428">
        <v>1.1897113319999999</v>
      </c>
      <c r="G14428">
        <v>1.320609954</v>
      </c>
      <c r="H14428">
        <v>2.5175386720000001</v>
      </c>
      <c r="I14428">
        <v>6.3730005839999997</v>
      </c>
      <c r="J14428">
        <v>9.9027334790000001</v>
      </c>
      <c r="K14428">
        <v>9.1690354549999995</v>
      </c>
      <c r="L14428">
        <v>9.6644812949999999</v>
      </c>
      <c r="M14428">
        <v>7.3400317880000001</v>
      </c>
      <c r="N14428">
        <v>4.8483950389999997</v>
      </c>
      <c r="O14428">
        <v>4.2348156489999997</v>
      </c>
      <c r="P14428">
        <v>4.4256599369999998</v>
      </c>
      <c r="Q14428">
        <v>3.3796650260000001</v>
      </c>
    </row>
    <row r="14429" spans="1:17">
      <c r="A14429" t="s">
        <v>26687</v>
      </c>
      <c r="B14429" s="16" t="s">
        <v>26688</v>
      </c>
      <c r="C14429">
        <v>0.94936628000000001</v>
      </c>
      <c r="D14429">
        <v>1.2618985119999999</v>
      </c>
      <c r="E14429">
        <v>1.616016882</v>
      </c>
      <c r="F14429">
        <v>0.90459085800000005</v>
      </c>
      <c r="G14429">
        <v>0.98362672399999995</v>
      </c>
      <c r="H14429">
        <v>0.36460904900000002</v>
      </c>
      <c r="I14429">
        <v>1.384479437</v>
      </c>
      <c r="J14429">
        <v>4.8140609339999996</v>
      </c>
      <c r="K14429">
        <v>0.86135952800000004</v>
      </c>
      <c r="L14429">
        <v>1.1997287130000001</v>
      </c>
      <c r="M14429">
        <v>0</v>
      </c>
      <c r="N14429">
        <v>3.1598160769999999</v>
      </c>
      <c r="O14429">
        <v>0</v>
      </c>
      <c r="P14429">
        <v>2.9911356819999999</v>
      </c>
      <c r="Q14429">
        <v>1.9578749120000001</v>
      </c>
    </row>
    <row r="14430" spans="1:17">
      <c r="A14430" t="s">
        <v>26689</v>
      </c>
      <c r="B14430" s="16" t="s">
        <v>2890</v>
      </c>
      <c r="C14430">
        <v>3.7543121089999998</v>
      </c>
      <c r="D14430">
        <v>7.4853525369999998</v>
      </c>
      <c r="E14430">
        <v>10.78415811</v>
      </c>
      <c r="F14430">
        <v>10.2207019</v>
      </c>
      <c r="G14430">
        <v>9.400341761</v>
      </c>
      <c r="H14430">
        <v>2.162794587</v>
      </c>
      <c r="I14430">
        <v>35.587414629999998</v>
      </c>
      <c r="J14430">
        <v>16.18180937</v>
      </c>
      <c r="K14430">
        <v>36.617568130000002</v>
      </c>
      <c r="L14430">
        <v>22.5358132</v>
      </c>
      <c r="M14430">
        <v>21.61972999</v>
      </c>
      <c r="N14430">
        <v>11.80143429</v>
      </c>
      <c r="O14430">
        <v>14.5523665</v>
      </c>
      <c r="P14430">
        <v>14.926543970000001</v>
      </c>
      <c r="Q14430">
        <v>9.0329228879999999</v>
      </c>
    </row>
    <row r="14431" spans="1:17">
      <c r="A14431" t="s">
        <v>26690</v>
      </c>
      <c r="B14431" s="16" t="s">
        <v>6950</v>
      </c>
      <c r="C14431">
        <v>4.3952142609999996</v>
      </c>
      <c r="D14431">
        <v>4.7126456780000003</v>
      </c>
      <c r="E14431">
        <v>4.7694942710000001</v>
      </c>
      <c r="F14431">
        <v>4.738333066</v>
      </c>
      <c r="G14431">
        <v>4.0073681350000001</v>
      </c>
      <c r="H14431">
        <v>0.742722137</v>
      </c>
      <c r="I14431">
        <v>4.8713165380000003</v>
      </c>
      <c r="J14431">
        <v>10.118442890000001</v>
      </c>
      <c r="K14431">
        <v>4.6258196890000001</v>
      </c>
      <c r="L14431">
        <v>4.1101817</v>
      </c>
      <c r="M14431">
        <v>2.6997818069999999</v>
      </c>
      <c r="N14431">
        <v>7.3468974630000004</v>
      </c>
      <c r="O14431">
        <v>2.7258583490000001</v>
      </c>
      <c r="P14431">
        <v>9.7858142679999993</v>
      </c>
      <c r="Q14431">
        <v>6.1636802770000001</v>
      </c>
    </row>
    <row r="14432" spans="1:17">
      <c r="A14432" t="e">
        <v>#N/A</v>
      </c>
      <c r="B14432" s="16" t="s">
        <v>26691</v>
      </c>
      <c r="C14432">
        <v>0</v>
      </c>
      <c r="D14432">
        <v>2.2314059049999999</v>
      </c>
      <c r="E14432">
        <v>0.42863862400000002</v>
      </c>
      <c r="F14432">
        <v>0.27421395300000001</v>
      </c>
      <c r="G14432">
        <v>0.69573597600000003</v>
      </c>
      <c r="H14432">
        <v>0.77368261599999999</v>
      </c>
      <c r="I14432">
        <v>0</v>
      </c>
      <c r="J14432">
        <v>0.51076012400000004</v>
      </c>
      <c r="K14432">
        <v>1.8277629010000001</v>
      </c>
      <c r="L14432">
        <v>2.5457658049999998</v>
      </c>
      <c r="M14432">
        <v>0</v>
      </c>
      <c r="N14432">
        <v>0</v>
      </c>
      <c r="O14432">
        <v>0</v>
      </c>
      <c r="P14432">
        <v>0.90672057299999997</v>
      </c>
      <c r="Q14432">
        <v>1.3848383520000001</v>
      </c>
    </row>
    <row r="14433" spans="1:17">
      <c r="A14433" t="s">
        <v>26692</v>
      </c>
      <c r="B14433" s="16" t="s">
        <v>26693</v>
      </c>
      <c r="C14433">
        <v>21.383784179999999</v>
      </c>
      <c r="D14433">
        <v>8.5862188400000008</v>
      </c>
      <c r="E14433">
        <v>20.1904051</v>
      </c>
      <c r="F14433">
        <v>3.8203594490000001</v>
      </c>
      <c r="G14433">
        <v>24.232551579999999</v>
      </c>
      <c r="H14433">
        <v>7.1859841710000003</v>
      </c>
      <c r="I14433">
        <v>29.235366760000002</v>
      </c>
      <c r="J14433">
        <v>44.728702079999998</v>
      </c>
      <c r="K14433">
        <v>22.43297995</v>
      </c>
      <c r="L14433">
        <v>42.223461970000002</v>
      </c>
      <c r="M14433">
        <v>35.916272050000003</v>
      </c>
      <c r="N14433">
        <v>11.36783885</v>
      </c>
      <c r="O14433">
        <v>19.241686640000001</v>
      </c>
      <c r="P14433">
        <v>12.03092022</v>
      </c>
      <c r="Q14433">
        <v>22.049853370000001</v>
      </c>
    </row>
    <row r="14434" spans="1:17">
      <c r="A14434" t="s">
        <v>26692</v>
      </c>
      <c r="B14434" s="16" t="s">
        <v>7615</v>
      </c>
      <c r="C14434">
        <v>147.1690347</v>
      </c>
      <c r="D14434">
        <v>11.47754056</v>
      </c>
      <c r="E14434">
        <v>16.615591760000001</v>
      </c>
      <c r="F14434">
        <v>11.54939315</v>
      </c>
      <c r="G14434">
        <v>14.91088693</v>
      </c>
      <c r="H14434">
        <v>10.958159240000001</v>
      </c>
      <c r="I14434">
        <v>59.129858149999997</v>
      </c>
      <c r="J14434">
        <v>29.508005319999999</v>
      </c>
      <c r="K14434">
        <v>48.028624239999999</v>
      </c>
      <c r="L14434">
        <v>81.128927529999999</v>
      </c>
      <c r="M14434">
        <v>86.478919970000007</v>
      </c>
      <c r="N14434">
        <v>27.212719060000001</v>
      </c>
      <c r="O14434">
        <v>137.20802699999999</v>
      </c>
      <c r="P14434">
        <v>19.714303359999999</v>
      </c>
      <c r="Q14434">
        <v>38.712526660000002</v>
      </c>
    </row>
    <row r="14435" spans="1:17">
      <c r="A14435" t="s">
        <v>16494</v>
      </c>
      <c r="B14435" s="16" t="s">
        <v>26694</v>
      </c>
      <c r="C14435">
        <v>1.613180984</v>
      </c>
      <c r="D14435">
        <v>1.7868680100000001</v>
      </c>
      <c r="E14435">
        <v>0.51486865999999998</v>
      </c>
      <c r="F14435">
        <v>0.658756177</v>
      </c>
      <c r="G14435">
        <v>0.27856616200000001</v>
      </c>
      <c r="H14435">
        <v>1.2391010650000001</v>
      </c>
      <c r="I14435">
        <v>11.762667090000001</v>
      </c>
      <c r="J14435">
        <v>0.40900713</v>
      </c>
      <c r="K14435">
        <v>0.73181912999999998</v>
      </c>
      <c r="L14435">
        <v>1.0193007620000001</v>
      </c>
      <c r="M14435">
        <v>0</v>
      </c>
      <c r="N14435">
        <v>0.59657985800000002</v>
      </c>
      <c r="O14435">
        <v>1.7865628520000001</v>
      </c>
      <c r="P14435">
        <v>0.96811311099999997</v>
      </c>
      <c r="Q14435">
        <v>2.2179051730000001</v>
      </c>
    </row>
    <row r="14436" spans="1:17">
      <c r="A14436" t="s">
        <v>26695</v>
      </c>
      <c r="B14436" s="16" t="s">
        <v>26696</v>
      </c>
      <c r="C14436">
        <v>0</v>
      </c>
      <c r="D14436">
        <v>0</v>
      </c>
      <c r="E14436">
        <v>0</v>
      </c>
      <c r="F14436">
        <v>0.27691556899999997</v>
      </c>
      <c r="G14436">
        <v>0</v>
      </c>
      <c r="H14436">
        <v>0</v>
      </c>
      <c r="I14436">
        <v>0</v>
      </c>
      <c r="J14436">
        <v>0</v>
      </c>
      <c r="K14436">
        <v>0.92288520900000004</v>
      </c>
      <c r="L14436">
        <v>0</v>
      </c>
      <c r="M14436">
        <v>0</v>
      </c>
      <c r="N14436">
        <v>0</v>
      </c>
      <c r="O14436">
        <v>0</v>
      </c>
      <c r="P14436">
        <v>0</v>
      </c>
      <c r="Q14436">
        <v>0</v>
      </c>
    </row>
    <row r="14437" spans="1:17">
      <c r="A14437" t="e">
        <v>#N/A</v>
      </c>
      <c r="B14437" s="16" t="s">
        <v>26697</v>
      </c>
      <c r="C14437">
        <v>276.73537709999999</v>
      </c>
      <c r="D14437">
        <v>2663.0449229999999</v>
      </c>
      <c r="E14437">
        <v>2907.8932650000002</v>
      </c>
      <c r="F14437">
        <v>3506.7017489999998</v>
      </c>
      <c r="G14437">
        <v>1768.4873319999999</v>
      </c>
      <c r="H14437">
        <v>38.424907259999998</v>
      </c>
      <c r="I14437">
        <v>658.12728709999999</v>
      </c>
      <c r="J14437">
        <v>1391.1302310000001</v>
      </c>
      <c r="K14437">
        <v>276.19004869999998</v>
      </c>
      <c r="L14437">
        <v>294.56741190000002</v>
      </c>
      <c r="M14437">
        <v>110.3274881</v>
      </c>
      <c r="N14437">
        <v>3487.4705450000001</v>
      </c>
      <c r="O14437">
        <v>344.19883069999997</v>
      </c>
      <c r="P14437">
        <v>3883.630658</v>
      </c>
      <c r="Q14437">
        <v>920.45351189999997</v>
      </c>
    </row>
    <row r="14438" spans="1:17">
      <c r="A14438" t="e">
        <v>#N/A</v>
      </c>
      <c r="B14438" s="16" t="s">
        <v>26698</v>
      </c>
      <c r="C14438">
        <v>0</v>
      </c>
      <c r="D14438">
        <v>0</v>
      </c>
      <c r="E14438">
        <v>0.35008333899999999</v>
      </c>
      <c r="F14438">
        <v>0</v>
      </c>
      <c r="G14438">
        <v>0.28411528899999999</v>
      </c>
      <c r="H14438">
        <v>1.89567653</v>
      </c>
      <c r="I14438">
        <v>9.5975865369999998</v>
      </c>
      <c r="J14438">
        <v>1.042886706</v>
      </c>
      <c r="K14438">
        <v>0</v>
      </c>
      <c r="L14438">
        <v>0</v>
      </c>
      <c r="M14438">
        <v>0</v>
      </c>
      <c r="N14438">
        <v>0.20282130600000001</v>
      </c>
      <c r="O14438">
        <v>0</v>
      </c>
      <c r="P14438">
        <v>0.49369911700000002</v>
      </c>
      <c r="Q14438">
        <v>1.131043276</v>
      </c>
    </row>
    <row r="14439" spans="1:17">
      <c r="A14439" t="s">
        <v>23504</v>
      </c>
      <c r="B14439" s="16" t="s">
        <v>26699</v>
      </c>
      <c r="C14439">
        <v>3.6332052670000001</v>
      </c>
      <c r="D14439">
        <v>0.53658441099999998</v>
      </c>
      <c r="E14439">
        <v>0.25768597599999998</v>
      </c>
      <c r="F14439">
        <v>0.494550092</v>
      </c>
      <c r="G14439">
        <v>0</v>
      </c>
      <c r="H14439">
        <v>0</v>
      </c>
      <c r="I14439">
        <v>0</v>
      </c>
      <c r="J14439">
        <v>1.228220825</v>
      </c>
      <c r="K14439">
        <v>0</v>
      </c>
      <c r="L14439">
        <v>0.76522285899999998</v>
      </c>
      <c r="M14439">
        <v>2.3247021499999998</v>
      </c>
      <c r="N14439">
        <v>0.149290756</v>
      </c>
      <c r="O14439">
        <v>0</v>
      </c>
      <c r="P14439">
        <v>1.2718905389999999</v>
      </c>
      <c r="Q14439">
        <v>0.83252745500000003</v>
      </c>
    </row>
    <row r="14440" spans="1:17">
      <c r="A14440" t="e">
        <v>#N/A</v>
      </c>
      <c r="B14440" s="16" t="s">
        <v>26700</v>
      </c>
      <c r="C14440">
        <v>0.52675297399999998</v>
      </c>
      <c r="D14440">
        <v>0.23338684200000001</v>
      </c>
      <c r="E14440">
        <v>0.112080253</v>
      </c>
      <c r="F14440">
        <v>0</v>
      </c>
      <c r="G14440">
        <v>9.0960378999999994E-2</v>
      </c>
      <c r="H14440">
        <v>0.20230221500000001</v>
      </c>
      <c r="I14440">
        <v>0</v>
      </c>
      <c r="J14440">
        <v>0.60099006899999996</v>
      </c>
      <c r="K14440">
        <v>1.1948067440000001</v>
      </c>
      <c r="L14440">
        <v>1.6641645089999999</v>
      </c>
      <c r="M14440">
        <v>0</v>
      </c>
      <c r="N14440">
        <v>6.4933861999999995E-2</v>
      </c>
      <c r="O14440">
        <v>0.583367462</v>
      </c>
      <c r="P14440">
        <v>0</v>
      </c>
      <c r="Q14440">
        <v>0.362106967</v>
      </c>
    </row>
    <row r="14441" spans="1:17">
      <c r="A14441" t="s">
        <v>26701</v>
      </c>
      <c r="B14441" s="16" t="s">
        <v>7922</v>
      </c>
      <c r="C14441">
        <v>282.95466900000002</v>
      </c>
      <c r="D14441">
        <v>45.467923470000002</v>
      </c>
      <c r="E14441">
        <v>46.744360469999997</v>
      </c>
      <c r="F14441">
        <v>40.210879679999998</v>
      </c>
      <c r="G14441">
        <v>45.334038679999999</v>
      </c>
      <c r="H14441">
        <v>73.467184029999999</v>
      </c>
      <c r="I14441">
        <v>172.1747981</v>
      </c>
      <c r="J14441">
        <v>119.7991258</v>
      </c>
      <c r="K14441">
        <v>171.07441850000001</v>
      </c>
      <c r="L14441">
        <v>194.8401398</v>
      </c>
      <c r="M14441">
        <v>126.22375529999999</v>
      </c>
      <c r="N14441">
        <v>88.367701850000003</v>
      </c>
      <c r="O14441">
        <v>222.88718510000001</v>
      </c>
      <c r="P14441">
        <v>67.340499940000001</v>
      </c>
      <c r="Q14441">
        <v>120.20029390000001</v>
      </c>
    </row>
    <row r="14442" spans="1:17">
      <c r="A14442" t="e">
        <v>#N/A</v>
      </c>
      <c r="B14442" s="16" t="s">
        <v>26702</v>
      </c>
      <c r="C14442">
        <v>0</v>
      </c>
      <c r="D14442">
        <v>0</v>
      </c>
      <c r="E14442">
        <v>0</v>
      </c>
      <c r="F14442">
        <v>0</v>
      </c>
      <c r="G14442">
        <v>0</v>
      </c>
      <c r="H14442">
        <v>0</v>
      </c>
      <c r="I14442">
        <v>0</v>
      </c>
      <c r="J14442">
        <v>0</v>
      </c>
      <c r="K14442">
        <v>0</v>
      </c>
      <c r="L14442">
        <v>2.6626632140000002</v>
      </c>
      <c r="M14442">
        <v>0</v>
      </c>
      <c r="N14442">
        <v>1.558412691</v>
      </c>
      <c r="O14442">
        <v>0</v>
      </c>
      <c r="P14442">
        <v>0</v>
      </c>
      <c r="Q14442">
        <v>0</v>
      </c>
    </row>
    <row r="14443" spans="1:17">
      <c r="A14443" t="e">
        <v>#N/A</v>
      </c>
      <c r="B14443" s="16" t="s">
        <v>26703</v>
      </c>
      <c r="C14443">
        <v>2.7169363949999998</v>
      </c>
      <c r="D14443">
        <v>1.203784765</v>
      </c>
      <c r="E14443">
        <v>2.3123925779999999</v>
      </c>
      <c r="F14443">
        <v>0</v>
      </c>
      <c r="G14443">
        <v>1.8766562499999999</v>
      </c>
      <c r="H14443">
        <v>1.043453529</v>
      </c>
      <c r="I14443">
        <v>0</v>
      </c>
      <c r="J14443">
        <v>1.722135285</v>
      </c>
      <c r="K14443">
        <v>0</v>
      </c>
      <c r="L14443">
        <v>3.433434144</v>
      </c>
      <c r="M14443">
        <v>0</v>
      </c>
      <c r="N14443">
        <v>1.3396881030000001</v>
      </c>
      <c r="O14443">
        <v>0</v>
      </c>
      <c r="P14443">
        <v>0.81525314599999998</v>
      </c>
      <c r="Q14443">
        <v>0</v>
      </c>
    </row>
    <row r="14444" spans="1:17">
      <c r="A14444" t="s">
        <v>26704</v>
      </c>
      <c r="B14444" s="16" t="s">
        <v>26705</v>
      </c>
      <c r="C14444">
        <v>15.13650575</v>
      </c>
      <c r="D14444">
        <v>0.89419808999999995</v>
      </c>
      <c r="E14444">
        <v>0.48310217599999999</v>
      </c>
      <c r="F14444">
        <v>0.41207472499999998</v>
      </c>
      <c r="G14444">
        <v>0.26137912299999999</v>
      </c>
      <c r="H14444">
        <v>9.6887559999999998E-2</v>
      </c>
      <c r="I14444">
        <v>0.73579542499999995</v>
      </c>
      <c r="J14444">
        <v>0.67160120099999998</v>
      </c>
      <c r="K14444">
        <v>1.3733343730000001</v>
      </c>
      <c r="L14444">
        <v>3.8256468410000002</v>
      </c>
      <c r="M14444">
        <v>0.96850755399999999</v>
      </c>
      <c r="N14444">
        <v>0.217689087</v>
      </c>
      <c r="O14444">
        <v>6.7053403559999998</v>
      </c>
      <c r="P14444">
        <v>0.37849260299999998</v>
      </c>
      <c r="Q14444">
        <v>2.7747524710000002</v>
      </c>
    </row>
    <row r="14445" spans="1:17">
      <c r="A14445" t="s">
        <v>24892</v>
      </c>
      <c r="B14445" s="16" t="s">
        <v>26706</v>
      </c>
      <c r="C14445">
        <v>0.50362723399999998</v>
      </c>
      <c r="D14445">
        <v>1.8966950199999999</v>
      </c>
      <c r="E14445">
        <v>0.53579827999999996</v>
      </c>
      <c r="F14445">
        <v>0.82264185999999995</v>
      </c>
      <c r="G14445">
        <v>0.52180198200000005</v>
      </c>
      <c r="H14445">
        <v>0</v>
      </c>
      <c r="I14445">
        <v>0.73444945800000005</v>
      </c>
      <c r="J14445">
        <v>2.4261105870000002</v>
      </c>
      <c r="K14445">
        <v>2.0562332639999998</v>
      </c>
      <c r="L14445">
        <v>1.5911036279999999</v>
      </c>
      <c r="M14445">
        <v>0</v>
      </c>
      <c r="N14445">
        <v>1.4899945729999999</v>
      </c>
      <c r="O14445">
        <v>0</v>
      </c>
      <c r="P14445">
        <v>1.0578406680000001</v>
      </c>
      <c r="Q14445">
        <v>0.34620958800000001</v>
      </c>
    </row>
    <row r="14446" spans="1:17">
      <c r="A14446" t="s">
        <v>26707</v>
      </c>
      <c r="B14446" s="16" t="s">
        <v>26708</v>
      </c>
      <c r="C14446">
        <v>37.492249649999998</v>
      </c>
      <c r="D14446">
        <v>0.61983497399999998</v>
      </c>
      <c r="E14446">
        <v>1.071596561</v>
      </c>
      <c r="F14446">
        <v>0.91404651199999998</v>
      </c>
      <c r="G14446">
        <v>1.062929963</v>
      </c>
      <c r="H14446">
        <v>0.85964735199999998</v>
      </c>
      <c r="I14446">
        <v>46.515132309999998</v>
      </c>
      <c r="J14446">
        <v>5.2494790470000003</v>
      </c>
      <c r="K14446">
        <v>116.519885</v>
      </c>
      <c r="L14446">
        <v>14.85030053</v>
      </c>
      <c r="M14446">
        <v>37.595284769999999</v>
      </c>
      <c r="N14446">
        <v>4.138873813</v>
      </c>
      <c r="O14446">
        <v>29.127268610000002</v>
      </c>
      <c r="P14446">
        <v>0.92351169399999999</v>
      </c>
      <c r="Q14446">
        <v>1.53870928</v>
      </c>
    </row>
    <row r="14447" spans="1:17">
      <c r="A14447" t="e">
        <v>#N/A</v>
      </c>
      <c r="B14447" s="16" t="s">
        <v>26709</v>
      </c>
      <c r="C14447">
        <v>0</v>
      </c>
      <c r="D14447">
        <v>0</v>
      </c>
      <c r="E14447">
        <v>0.21327892700000001</v>
      </c>
      <c r="F14447">
        <v>0.54576563600000005</v>
      </c>
      <c r="G14447">
        <v>0</v>
      </c>
      <c r="H14447">
        <v>3.0797075020000002</v>
      </c>
      <c r="I14447">
        <v>0</v>
      </c>
      <c r="J14447">
        <v>0</v>
      </c>
      <c r="K14447">
        <v>0</v>
      </c>
      <c r="L14447">
        <v>0</v>
      </c>
      <c r="M14447">
        <v>0</v>
      </c>
      <c r="N14447">
        <v>0</v>
      </c>
      <c r="O14447">
        <v>0</v>
      </c>
      <c r="P14447">
        <v>0</v>
      </c>
      <c r="Q14447">
        <v>0</v>
      </c>
    </row>
    <row r="14448" spans="1:17">
      <c r="A14448" t="s">
        <v>26710</v>
      </c>
      <c r="B14448" s="16" t="s">
        <v>26711</v>
      </c>
      <c r="C14448">
        <v>6.2101403309999998</v>
      </c>
      <c r="D14448">
        <v>10.834062879999999</v>
      </c>
      <c r="E14448">
        <v>14.369868159999999</v>
      </c>
      <c r="F14448">
        <v>5.3889227130000004</v>
      </c>
      <c r="G14448">
        <v>11.393984379999999</v>
      </c>
      <c r="H14448">
        <v>0.29812958000000001</v>
      </c>
      <c r="I14448">
        <v>16.980692350000002</v>
      </c>
      <c r="J14448">
        <v>21.649700719999998</v>
      </c>
      <c r="K14448">
        <v>9.8602998629999998</v>
      </c>
      <c r="L14448">
        <v>4.4144153289999997</v>
      </c>
      <c r="M14448">
        <v>2.9801632819999999</v>
      </c>
      <c r="N14448">
        <v>7.2725925580000004</v>
      </c>
      <c r="O14448">
        <v>4.2984970880000004</v>
      </c>
      <c r="P14448">
        <v>12.461726669999999</v>
      </c>
      <c r="Q14448">
        <v>11.73988904</v>
      </c>
    </row>
    <row r="14449" spans="1:17">
      <c r="A14449" t="e">
        <v>#N/A</v>
      </c>
      <c r="B14449" s="16" t="s">
        <v>26712</v>
      </c>
      <c r="C14449">
        <v>0</v>
      </c>
      <c r="D14449">
        <v>0</v>
      </c>
      <c r="E14449">
        <v>0.36012671299999999</v>
      </c>
      <c r="F14449">
        <v>0</v>
      </c>
      <c r="G14449">
        <v>0</v>
      </c>
      <c r="H14449">
        <v>0</v>
      </c>
      <c r="I14449">
        <v>0</v>
      </c>
      <c r="J14449">
        <v>0</v>
      </c>
      <c r="K14449">
        <v>0</v>
      </c>
      <c r="L14449">
        <v>0</v>
      </c>
      <c r="M14449">
        <v>0</v>
      </c>
      <c r="N14449">
        <v>0</v>
      </c>
      <c r="O14449">
        <v>0</v>
      </c>
      <c r="P14449">
        <v>0</v>
      </c>
      <c r="Q14449">
        <v>0</v>
      </c>
    </row>
    <row r="14450" spans="1:17">
      <c r="A14450" t="s">
        <v>16155</v>
      </c>
      <c r="B14450" s="16" t="s">
        <v>26713</v>
      </c>
      <c r="C14450">
        <v>14.74908329</v>
      </c>
      <c r="D14450">
        <v>0.326741579</v>
      </c>
      <c r="E14450">
        <v>0.31382470699999998</v>
      </c>
      <c r="F14450">
        <v>0.602291362</v>
      </c>
      <c r="G14450">
        <v>0</v>
      </c>
      <c r="H14450">
        <v>0</v>
      </c>
      <c r="I14450">
        <v>0</v>
      </c>
      <c r="J14450">
        <v>0.93487344000000006</v>
      </c>
      <c r="K14450">
        <v>2.0072753290000001</v>
      </c>
      <c r="L14450">
        <v>0</v>
      </c>
      <c r="M14450">
        <v>0</v>
      </c>
      <c r="N14450">
        <v>0.36362962799999998</v>
      </c>
      <c r="O14450">
        <v>14.70086004</v>
      </c>
      <c r="P14450">
        <v>0.66384899100000005</v>
      </c>
      <c r="Q14450">
        <v>4.0555980309999997</v>
      </c>
    </row>
    <row r="14451" spans="1:17">
      <c r="A14451" t="s">
        <v>16155</v>
      </c>
      <c r="B14451" s="16" t="s">
        <v>26714</v>
      </c>
      <c r="C14451">
        <v>0</v>
      </c>
      <c r="D14451">
        <v>0</v>
      </c>
      <c r="E14451">
        <v>0</v>
      </c>
      <c r="F14451">
        <v>0.51572348999999995</v>
      </c>
      <c r="G14451">
        <v>0</v>
      </c>
      <c r="H14451">
        <v>0</v>
      </c>
      <c r="I14451">
        <v>0</v>
      </c>
      <c r="J14451">
        <v>0.96060390200000001</v>
      </c>
      <c r="K14451">
        <v>1.7187678660000001</v>
      </c>
      <c r="L14451">
        <v>0</v>
      </c>
      <c r="M14451">
        <v>0</v>
      </c>
      <c r="N14451">
        <v>0</v>
      </c>
      <c r="O14451">
        <v>0</v>
      </c>
      <c r="P14451">
        <v>0.56843338600000004</v>
      </c>
      <c r="Q14451">
        <v>0</v>
      </c>
    </row>
    <row r="14452" spans="1:17">
      <c r="A14452" t="s">
        <v>9797</v>
      </c>
      <c r="B14452" s="16" t="s">
        <v>26715</v>
      </c>
      <c r="C14452">
        <v>144.31898699999999</v>
      </c>
      <c r="D14452">
        <v>10.82111896</v>
      </c>
      <c r="E14452">
        <v>13.46409227</v>
      </c>
      <c r="F14452">
        <v>3.3244756190000002</v>
      </c>
      <c r="G14452">
        <v>11.88548958</v>
      </c>
      <c r="H14452">
        <v>28.992300190000002</v>
      </c>
      <c r="I14452">
        <v>61.5200137</v>
      </c>
      <c r="J14452">
        <v>44.190361760000002</v>
      </c>
      <c r="K14452">
        <v>50.361746609999997</v>
      </c>
      <c r="L14452">
        <v>70.145428760000001</v>
      </c>
      <c r="M14452">
        <v>76.715170939999993</v>
      </c>
      <c r="N14452">
        <v>27.917371429999999</v>
      </c>
      <c r="O14452">
        <v>103.2748591</v>
      </c>
      <c r="P14452">
        <v>21.652422269999999</v>
      </c>
      <c r="Q14452">
        <v>42.736409360000003</v>
      </c>
    </row>
    <row r="14453" spans="1:17">
      <c r="A14453" t="s">
        <v>22350</v>
      </c>
      <c r="B14453" s="16" t="s">
        <v>26716</v>
      </c>
      <c r="C14453">
        <v>19.70018898</v>
      </c>
      <c r="D14453">
        <v>1.293111549</v>
      </c>
      <c r="E14453">
        <v>1.164367288</v>
      </c>
      <c r="F14453">
        <v>0.79454219699999995</v>
      </c>
      <c r="G14453">
        <v>0.377983768</v>
      </c>
      <c r="H14453">
        <v>3.6428695630000001</v>
      </c>
      <c r="I14453">
        <v>1.0640433840000001</v>
      </c>
      <c r="J14453">
        <v>1.29494837</v>
      </c>
      <c r="K14453">
        <v>1.654997327</v>
      </c>
      <c r="L14453">
        <v>6.4543709009999999</v>
      </c>
      <c r="M14453">
        <v>0</v>
      </c>
      <c r="N14453">
        <v>0.44971862099999999</v>
      </c>
      <c r="O14453">
        <v>6.464453571</v>
      </c>
      <c r="P14453">
        <v>0.98521758299999995</v>
      </c>
      <c r="Q14453">
        <v>3.511030098</v>
      </c>
    </row>
    <row r="14454" spans="1:17">
      <c r="A14454" t="e">
        <v>#N/A</v>
      </c>
      <c r="B14454" s="16" t="s">
        <v>26717</v>
      </c>
      <c r="C14454">
        <v>0</v>
      </c>
      <c r="D14454">
        <v>0.93994152900000005</v>
      </c>
      <c r="E14454">
        <v>1.0532473040000001</v>
      </c>
      <c r="F14454">
        <v>0.57753966199999995</v>
      </c>
      <c r="G14454">
        <v>2.198001498</v>
      </c>
      <c r="H14454">
        <v>0.54316759000000003</v>
      </c>
      <c r="I14454">
        <v>4.1249901040000001</v>
      </c>
      <c r="J14454">
        <v>3.0479435449999999</v>
      </c>
      <c r="K14454">
        <v>1.9247845619999999</v>
      </c>
      <c r="L14454">
        <v>3.574534178</v>
      </c>
      <c r="M14454">
        <v>0</v>
      </c>
      <c r="N14454">
        <v>4.5329172790000003</v>
      </c>
      <c r="O14454">
        <v>1.5663016780000001</v>
      </c>
      <c r="P14454">
        <v>2.758459276</v>
      </c>
      <c r="Q14454">
        <v>1.9444648090000001</v>
      </c>
    </row>
    <row r="14455" spans="1:17">
      <c r="A14455" t="e">
        <v>#N/A</v>
      </c>
      <c r="B14455" s="16" t="s">
        <v>26718</v>
      </c>
      <c r="C14455">
        <v>4.9755943609999997</v>
      </c>
      <c r="D14455">
        <v>2.755651871</v>
      </c>
      <c r="E14455">
        <v>1.7203643580000001</v>
      </c>
      <c r="F14455">
        <v>0.50795657000000005</v>
      </c>
      <c r="G14455">
        <v>0.429596009</v>
      </c>
      <c r="H14455">
        <v>3.3440799829999999</v>
      </c>
      <c r="I14455">
        <v>3.6280033450000002</v>
      </c>
      <c r="J14455">
        <v>3.9422373990000001</v>
      </c>
      <c r="K14455">
        <v>3.9500598849999999</v>
      </c>
      <c r="L14455">
        <v>14.93337019</v>
      </c>
      <c r="M14455">
        <v>4.7754423680000002</v>
      </c>
      <c r="N14455">
        <v>1.5333779489999999</v>
      </c>
      <c r="O14455">
        <v>2.7551812660000001</v>
      </c>
      <c r="P14455">
        <v>4.2923569270000002</v>
      </c>
      <c r="Q14455">
        <v>2.565287911</v>
      </c>
    </row>
    <row r="14456" spans="1:17">
      <c r="A14456" t="e">
        <v>#N/A</v>
      </c>
      <c r="B14456" s="16" t="s">
        <v>26719</v>
      </c>
      <c r="C14456">
        <v>0</v>
      </c>
      <c r="D14456">
        <v>0</v>
      </c>
      <c r="E14456">
        <v>1.1170031949999999</v>
      </c>
      <c r="F14456">
        <v>1.429165944</v>
      </c>
      <c r="G14456">
        <v>0.60434692800000001</v>
      </c>
      <c r="H14456">
        <v>0</v>
      </c>
      <c r="I14456">
        <v>0</v>
      </c>
      <c r="J14456">
        <v>1.3310062540000001</v>
      </c>
      <c r="K14456">
        <v>0</v>
      </c>
      <c r="L14456">
        <v>2.211364364</v>
      </c>
      <c r="M14456">
        <v>0</v>
      </c>
      <c r="N14456">
        <v>0.43142498200000001</v>
      </c>
      <c r="O14456">
        <v>0</v>
      </c>
      <c r="P14456">
        <v>2.1003131910000001</v>
      </c>
      <c r="Q14456">
        <v>0</v>
      </c>
    </row>
    <row r="14457" spans="1:17">
      <c r="A14457" t="s">
        <v>26720</v>
      </c>
      <c r="B14457" s="16" t="s">
        <v>8917</v>
      </c>
      <c r="C14457">
        <v>29.498166569999999</v>
      </c>
      <c r="D14457">
        <v>186.1436874</v>
      </c>
      <c r="E14457">
        <v>167.37317709999999</v>
      </c>
      <c r="F14457">
        <v>223.15199150000001</v>
      </c>
      <c r="G14457">
        <v>182.91305399999999</v>
      </c>
      <c r="H14457">
        <v>170.2771611</v>
      </c>
      <c r="I14457">
        <v>72.999824869999998</v>
      </c>
      <c r="J14457">
        <v>127.5960599</v>
      </c>
      <c r="K14457">
        <v>117.1924384</v>
      </c>
      <c r="L14457">
        <v>64.952845069999995</v>
      </c>
      <c r="M14457">
        <v>36.032883320000003</v>
      </c>
      <c r="N14457">
        <v>133.44105440000001</v>
      </c>
      <c r="O14457">
        <v>27.718793340000001</v>
      </c>
      <c r="P14457">
        <v>339.43470610000003</v>
      </c>
      <c r="Q14457">
        <v>215.06959259999999</v>
      </c>
    </row>
    <row r="14458" spans="1:17">
      <c r="A14458" t="s">
        <v>26721</v>
      </c>
      <c r="B14458" s="16" t="s">
        <v>7118</v>
      </c>
      <c r="C14458">
        <v>6.7241410909999999</v>
      </c>
      <c r="D14458">
        <v>6.3308951809999998</v>
      </c>
      <c r="E14458">
        <v>5.9911989529999996</v>
      </c>
      <c r="F14458">
        <v>7.8562111630000002</v>
      </c>
      <c r="G14458">
        <v>5.515383226</v>
      </c>
      <c r="H14458">
        <v>3.1204499010000002</v>
      </c>
      <c r="I14458">
        <v>10.21452773</v>
      </c>
      <c r="J14458">
        <v>9.9804399299999993</v>
      </c>
      <c r="K14458">
        <v>6.7363106930000001</v>
      </c>
      <c r="L14458">
        <v>5.6649334050000002</v>
      </c>
      <c r="M14458">
        <v>37.64629601</v>
      </c>
      <c r="N14458">
        <v>7.8745303409999998</v>
      </c>
      <c r="O14458">
        <v>33.510780009999998</v>
      </c>
      <c r="P14458">
        <v>8.1127090580000001</v>
      </c>
      <c r="Q14458">
        <v>23.689755120000001</v>
      </c>
    </row>
    <row r="14459" spans="1:17">
      <c r="A14459" t="s">
        <v>26722</v>
      </c>
      <c r="B14459" s="16" t="s">
        <v>26723</v>
      </c>
      <c r="C14459">
        <v>56.961976829999998</v>
      </c>
      <c r="D14459">
        <v>1.2618985119999999</v>
      </c>
      <c r="E14459">
        <v>1.8180189929999999</v>
      </c>
      <c r="F14459">
        <v>4.2644997589999996</v>
      </c>
      <c r="G14459">
        <v>1.4754400860000001</v>
      </c>
      <c r="H14459">
        <v>4.3753085890000003</v>
      </c>
      <c r="I14459">
        <v>8.3068766239999992</v>
      </c>
      <c r="J14459">
        <v>9.3874188220000008</v>
      </c>
      <c r="K14459">
        <v>25.84078585</v>
      </c>
      <c r="L14459">
        <v>26.993896029999998</v>
      </c>
      <c r="M14459">
        <v>49.203523429999997</v>
      </c>
      <c r="N14459">
        <v>4.9152694529999996</v>
      </c>
      <c r="O14459">
        <v>28.387867660000001</v>
      </c>
      <c r="P14459">
        <v>2.5638305840000002</v>
      </c>
      <c r="Q14459">
        <v>1.9578749120000001</v>
      </c>
    </row>
    <row r="14460" spans="1:17">
      <c r="A14460" t="s">
        <v>26724</v>
      </c>
      <c r="B14460" s="16" t="s">
        <v>8415</v>
      </c>
      <c r="C14460">
        <v>5.5021913250000001</v>
      </c>
      <c r="D14460">
        <v>0.85839409</v>
      </c>
      <c r="E14460">
        <v>0.67605697799999998</v>
      </c>
      <c r="F14460">
        <v>0.47469013300000001</v>
      </c>
      <c r="G14460">
        <v>0.44160760700000001</v>
      </c>
      <c r="H14460">
        <v>1.845281677</v>
      </c>
      <c r="I14460">
        <v>2.5993088329999998</v>
      </c>
      <c r="J14460">
        <v>1.3262606889999999</v>
      </c>
      <c r="K14460">
        <v>2.4960676519999998</v>
      </c>
      <c r="L14460">
        <v>2.9379732970000001</v>
      </c>
      <c r="M14460">
        <v>0.59502603300000001</v>
      </c>
      <c r="N14460">
        <v>1.031728274</v>
      </c>
      <c r="O14460">
        <v>2.317268237</v>
      </c>
      <c r="P14460">
        <v>1.2324412360000001</v>
      </c>
      <c r="Q14460">
        <v>1.4383712289999999</v>
      </c>
    </row>
    <row r="14461" spans="1:17">
      <c r="A14461" t="s">
        <v>10677</v>
      </c>
      <c r="B14461" s="16" t="s">
        <v>26725</v>
      </c>
      <c r="C14461">
        <v>3.658340071</v>
      </c>
      <c r="D14461">
        <v>1.366178407</v>
      </c>
      <c r="E14461">
        <v>1.645772698</v>
      </c>
      <c r="F14461">
        <v>0.73984326600000005</v>
      </c>
      <c r="G14461">
        <v>1.5341937960000001</v>
      </c>
      <c r="H14461">
        <v>0.92328867000000003</v>
      </c>
      <c r="I14461">
        <v>3.658305575</v>
      </c>
      <c r="J14461">
        <v>1.629817327</v>
      </c>
      <c r="K14461">
        <v>2.2286124470000002</v>
      </c>
      <c r="L14461">
        <v>3.9626574790000002</v>
      </c>
      <c r="M14461">
        <v>1.8057481390000001</v>
      </c>
      <c r="N14461">
        <v>1.739458357</v>
      </c>
      <c r="O14461">
        <v>4.2830481740000002</v>
      </c>
      <c r="P14461">
        <v>2.273877417</v>
      </c>
      <c r="Q14461">
        <v>2.0837418379999999</v>
      </c>
    </row>
    <row r="14462" spans="1:17">
      <c r="A14462" t="s">
        <v>10677</v>
      </c>
      <c r="B14462" s="16" t="s">
        <v>4523</v>
      </c>
      <c r="C14462">
        <v>9.735785795</v>
      </c>
      <c r="D14462">
        <v>1.1862413949999999</v>
      </c>
      <c r="E14462">
        <v>0.574381268</v>
      </c>
      <c r="F14462">
        <v>0.98789896200000005</v>
      </c>
      <c r="G14462">
        <v>0.50435639499999996</v>
      </c>
      <c r="H14462">
        <v>0.37390790800000001</v>
      </c>
      <c r="I14462">
        <v>2.9041132639999998</v>
      </c>
      <c r="J14462">
        <v>1.077128079</v>
      </c>
      <c r="K14462">
        <v>3.6537630650000001</v>
      </c>
      <c r="L14462">
        <v>4.3620654969999997</v>
      </c>
      <c r="M14462">
        <v>5.1817541169999997</v>
      </c>
      <c r="N14462">
        <v>0.93829848299999996</v>
      </c>
      <c r="O14462">
        <v>6.8613815489999999</v>
      </c>
      <c r="P14462">
        <v>0.76353541599999997</v>
      </c>
      <c r="Q14462">
        <v>2.068650517</v>
      </c>
    </row>
    <row r="14463" spans="1:17">
      <c r="A14463" t="s">
        <v>26726</v>
      </c>
      <c r="B14463" s="16" t="s">
        <v>26727</v>
      </c>
      <c r="C14463">
        <v>25.132323029999998</v>
      </c>
      <c r="D14463">
        <v>4.365038427</v>
      </c>
      <c r="E14463">
        <v>4.2352584609999999</v>
      </c>
      <c r="F14463">
        <v>3.3388953149999998</v>
      </c>
      <c r="G14463">
        <v>3.7843769169999999</v>
      </c>
      <c r="H14463">
        <v>5.9457546739999998</v>
      </c>
      <c r="I14463">
        <v>8.7962301150000002</v>
      </c>
      <c r="J14463">
        <v>5.276072503</v>
      </c>
      <c r="K14463">
        <v>4.8341392220000001</v>
      </c>
      <c r="L14463">
        <v>5.0816162609999997</v>
      </c>
      <c r="M14463">
        <v>2.70158911</v>
      </c>
      <c r="N14463">
        <v>2.5528428600000002</v>
      </c>
      <c r="O14463">
        <v>5.5667002209999996</v>
      </c>
      <c r="P14463">
        <v>4.0722966319999996</v>
      </c>
      <c r="Q14463">
        <v>4.4228527700000004</v>
      </c>
    </row>
    <row r="14464" spans="1:17">
      <c r="A14464" t="s">
        <v>26726</v>
      </c>
      <c r="B14464" s="16" t="s">
        <v>9285</v>
      </c>
      <c r="C14464">
        <v>7.3651473220000003</v>
      </c>
      <c r="D14464">
        <v>8.1969819479999995</v>
      </c>
      <c r="E14464">
        <v>8.2740450360000004</v>
      </c>
      <c r="F14464">
        <v>5.0843109460000004</v>
      </c>
      <c r="G14464">
        <v>8.0245980629999991</v>
      </c>
      <c r="H14464">
        <v>5.8592906420000004</v>
      </c>
      <c r="I14464">
        <v>22.76013648</v>
      </c>
      <c r="J14464">
        <v>19.240529049999999</v>
      </c>
      <c r="K14464">
        <v>13.086355510000001</v>
      </c>
      <c r="L14464">
        <v>17.39606633</v>
      </c>
      <c r="M14464">
        <v>8.5836295299999996</v>
      </c>
      <c r="N14464">
        <v>7.0795832010000002</v>
      </c>
      <c r="O14464">
        <v>7.9625323549999996</v>
      </c>
      <c r="P14464">
        <v>5.2487763080000001</v>
      </c>
      <c r="Q14464">
        <v>7.2931879669999997</v>
      </c>
    </row>
    <row r="14465" spans="1:17">
      <c r="A14465" t="s">
        <v>26728</v>
      </c>
      <c r="B14465" s="16" t="s">
        <v>7927</v>
      </c>
      <c r="C14465">
        <v>5.8781018060000001</v>
      </c>
      <c r="D14465">
        <v>0.400675805</v>
      </c>
      <c r="E14465">
        <v>0.41690581500000001</v>
      </c>
      <c r="F14465">
        <v>0.34877212699999999</v>
      </c>
      <c r="G14465">
        <v>0.62463886899999999</v>
      </c>
      <c r="H14465">
        <v>0.69462015899999996</v>
      </c>
      <c r="I14465">
        <v>3.0771823989999998</v>
      </c>
      <c r="J14465">
        <v>1.8724764380000001</v>
      </c>
      <c r="K14465">
        <v>2.3247276320000001</v>
      </c>
      <c r="L14465">
        <v>2.857018193</v>
      </c>
      <c r="M14465">
        <v>3.4717814589999998</v>
      </c>
      <c r="N14465">
        <v>0.68744579299999997</v>
      </c>
      <c r="O14465">
        <v>11.35054238</v>
      </c>
      <c r="P14465">
        <v>0.81406299599999998</v>
      </c>
      <c r="Q14465">
        <v>5.3877287709999999</v>
      </c>
    </row>
    <row r="14466" spans="1:17">
      <c r="A14466" t="s">
        <v>26729</v>
      </c>
      <c r="B14466" s="16" t="s">
        <v>5627</v>
      </c>
      <c r="C14466">
        <v>35.91081148</v>
      </c>
      <c r="D14466">
        <v>3.1535105780000001</v>
      </c>
      <c r="E14466">
        <v>1.944656038</v>
      </c>
      <c r="F14466">
        <v>2.6862871039999998</v>
      </c>
      <c r="G14466">
        <v>1.955309685</v>
      </c>
      <c r="H14466">
        <v>2.484997044</v>
      </c>
      <c r="I14466">
        <v>4.7179675300000001</v>
      </c>
      <c r="J14466">
        <v>1.681527159</v>
      </c>
      <c r="K14466">
        <v>4.2561889730000004</v>
      </c>
      <c r="L14466">
        <v>10.42537465</v>
      </c>
      <c r="M14466">
        <v>8.6941857129999995</v>
      </c>
      <c r="N14466">
        <v>1.714884732</v>
      </c>
      <c r="O14466">
        <v>9.1364530340000005</v>
      </c>
      <c r="P14466">
        <v>3.883070215</v>
      </c>
      <c r="Q14466">
        <v>2.779982983</v>
      </c>
    </row>
    <row r="14467" spans="1:17">
      <c r="A14467" t="s">
        <v>26730</v>
      </c>
      <c r="B14467" s="16" t="s">
        <v>26731</v>
      </c>
      <c r="C14467">
        <v>13.89817463</v>
      </c>
      <c r="D14467">
        <v>103.3634418</v>
      </c>
      <c r="E14467">
        <v>81.745301100000006</v>
      </c>
      <c r="F14467">
        <v>181.8842697</v>
      </c>
      <c r="G14467">
        <v>49.027644530000003</v>
      </c>
      <c r="H14467">
        <v>301.95939809999999</v>
      </c>
      <c r="I14467">
        <v>23.163405969999999</v>
      </c>
      <c r="J14467">
        <v>100.1752848</v>
      </c>
      <c r="K14467">
        <v>94.573549170000007</v>
      </c>
      <c r="L14467">
        <v>15.05428817</v>
      </c>
      <c r="M14467">
        <v>15.24468141</v>
      </c>
      <c r="N14467">
        <v>251.35898030000001</v>
      </c>
      <c r="O14467">
        <v>17.590772699999999</v>
      </c>
      <c r="P14467">
        <v>619.29451029999996</v>
      </c>
      <c r="Q14467">
        <v>208.82430249999999</v>
      </c>
    </row>
    <row r="14468" spans="1:17">
      <c r="A14468" t="s">
        <v>26730</v>
      </c>
      <c r="B14468" s="16" t="s">
        <v>26732</v>
      </c>
      <c r="C14468">
        <v>227.69395599999999</v>
      </c>
      <c r="D14468">
        <v>2153.1740209999998</v>
      </c>
      <c r="E14468">
        <v>1683.0843130000001</v>
      </c>
      <c r="F14468">
        <v>2723.1817160000001</v>
      </c>
      <c r="G14468">
        <v>1197.671875</v>
      </c>
      <c r="H14468">
        <v>1058.795116</v>
      </c>
      <c r="I14468">
        <v>869.19115810000005</v>
      </c>
      <c r="J14468">
        <v>2305.7920669999999</v>
      </c>
      <c r="K14468">
        <v>2020.295494</v>
      </c>
      <c r="L14468">
        <v>521.88198999999997</v>
      </c>
      <c r="M14468">
        <v>115.6947713</v>
      </c>
      <c r="N14468">
        <v>1134.0133920000001</v>
      </c>
      <c r="O14468">
        <v>116.1941851</v>
      </c>
      <c r="P14468">
        <v>3055.427776</v>
      </c>
      <c r="Q14468">
        <v>2007.1921930000001</v>
      </c>
    </row>
    <row r="14469" spans="1:17">
      <c r="A14469" t="s">
        <v>26733</v>
      </c>
      <c r="B14469" s="16" t="s">
        <v>3678</v>
      </c>
      <c r="C14469">
        <v>11.05351901</v>
      </c>
      <c r="D14469">
        <v>7.0786659670000001</v>
      </c>
      <c r="E14469">
        <v>5.3659366239999997</v>
      </c>
      <c r="F14469">
        <v>5.0954084039999996</v>
      </c>
      <c r="G14469">
        <v>4.9402574789999996</v>
      </c>
      <c r="H14469">
        <v>13.52030384</v>
      </c>
      <c r="I14469">
        <v>5.5537990920000002</v>
      </c>
      <c r="J14469">
        <v>5.9700689870000003</v>
      </c>
      <c r="K14469">
        <v>7.037051612</v>
      </c>
      <c r="L14469">
        <v>4.9300592840000004</v>
      </c>
      <c r="M14469">
        <v>3.7443077140000001</v>
      </c>
      <c r="N14469">
        <v>3.1144885809999998</v>
      </c>
      <c r="O14469">
        <v>6.4808109939999996</v>
      </c>
      <c r="P14469">
        <v>5.7834197559999998</v>
      </c>
      <c r="Q14469">
        <v>6.1937720719999998</v>
      </c>
    </row>
    <row r="14470" spans="1:17">
      <c r="A14470" t="s">
        <v>26734</v>
      </c>
      <c r="B14470" s="16" t="s">
        <v>26735</v>
      </c>
      <c r="C14470">
        <v>434.26166869999997</v>
      </c>
      <c r="D14470">
        <v>1116.7151369999999</v>
      </c>
      <c r="E14470">
        <v>957.52124019999997</v>
      </c>
      <c r="F14470">
        <v>1756.538258</v>
      </c>
      <c r="G14470">
        <v>1200.556979</v>
      </c>
      <c r="H14470">
        <v>910.75205719999997</v>
      </c>
      <c r="I14470">
        <v>980.98218269999995</v>
      </c>
      <c r="J14470">
        <v>1515.5358630000001</v>
      </c>
      <c r="K14470">
        <v>1222.5755300000001</v>
      </c>
      <c r="L14470">
        <v>478.84017640000002</v>
      </c>
      <c r="M14470">
        <v>89.896471790000007</v>
      </c>
      <c r="N14470">
        <v>783.56561669999996</v>
      </c>
      <c r="O14470">
        <v>117.8763119</v>
      </c>
      <c r="P14470">
        <v>2015.2721590000001</v>
      </c>
      <c r="Q14470">
        <v>1036.058961</v>
      </c>
    </row>
    <row r="14471" spans="1:17">
      <c r="A14471" t="e">
        <v>#N/A</v>
      </c>
      <c r="B14471" s="16" t="s">
        <v>26736</v>
      </c>
      <c r="C14471">
        <v>12.087053620000001</v>
      </c>
      <c r="D14471">
        <v>2.6776870869999998</v>
      </c>
      <c r="E14471">
        <v>2.571831746</v>
      </c>
      <c r="F14471">
        <v>1.919497674</v>
      </c>
      <c r="G14471">
        <v>2.0872079270000001</v>
      </c>
      <c r="H14471">
        <v>1.5473652330000001</v>
      </c>
      <c r="I14471">
        <v>0</v>
      </c>
      <c r="J14471">
        <v>1.5322803709999999</v>
      </c>
      <c r="K14471">
        <v>3.6555258030000002</v>
      </c>
      <c r="L14471">
        <v>8.9101803159999999</v>
      </c>
      <c r="M14471">
        <v>0</v>
      </c>
      <c r="N14471">
        <v>0.49666485799999999</v>
      </c>
      <c r="O14471">
        <v>4.4620496599999999</v>
      </c>
      <c r="P14471">
        <v>4.8358430539999997</v>
      </c>
      <c r="Q14471">
        <v>12.46354517</v>
      </c>
    </row>
    <row r="14472" spans="1:17">
      <c r="A14472" t="s">
        <v>26737</v>
      </c>
      <c r="B14472" s="16" t="s">
        <v>26738</v>
      </c>
      <c r="C14472">
        <v>10.934147279999999</v>
      </c>
      <c r="D14472">
        <v>2.7949381500000001</v>
      </c>
      <c r="E14472">
        <v>1.610668558</v>
      </c>
      <c r="F14472">
        <v>0.686931085</v>
      </c>
      <c r="G14472">
        <v>2.1786029789999999</v>
      </c>
      <c r="H14472">
        <v>0.96907293100000003</v>
      </c>
      <c r="I14472">
        <v>1.2265754689999999</v>
      </c>
      <c r="J14472">
        <v>3.7318776840000001</v>
      </c>
      <c r="K14472">
        <v>4.1971541170000002</v>
      </c>
      <c r="L14472">
        <v>4.2515844400000002</v>
      </c>
      <c r="M14472">
        <v>3.2290160210000001</v>
      </c>
      <c r="N14472">
        <v>2.6957471399999999</v>
      </c>
      <c r="O14472">
        <v>5.5889216719999997</v>
      </c>
      <c r="P14472">
        <v>2.3976080309999999</v>
      </c>
      <c r="Q14472">
        <v>5.2037204880000001</v>
      </c>
    </row>
    <row r="14473" spans="1:17">
      <c r="A14473" t="s">
        <v>26739</v>
      </c>
      <c r="B14473" s="16" t="s">
        <v>5691</v>
      </c>
      <c r="C14473">
        <v>5.4151223660000003</v>
      </c>
      <c r="D14473">
        <v>2.8412311219999999</v>
      </c>
      <c r="E14473">
        <v>3.6991897840000001</v>
      </c>
      <c r="F14473">
        <v>4.6941871050000001</v>
      </c>
      <c r="G14473">
        <v>2.9529166670000002</v>
      </c>
      <c r="H14473">
        <v>2.2986222660000002</v>
      </c>
      <c r="I14473">
        <v>0.415630473</v>
      </c>
      <c r="J14473">
        <v>4.0466019449999999</v>
      </c>
      <c r="K14473">
        <v>3.4909136159999998</v>
      </c>
      <c r="L14473">
        <v>5.5825885739999999</v>
      </c>
      <c r="M14473">
        <v>1.641249344</v>
      </c>
      <c r="N14473">
        <v>2.740397196</v>
      </c>
      <c r="O14473">
        <v>3.472022768</v>
      </c>
      <c r="P14473">
        <v>2.2235199689999998</v>
      </c>
      <c r="Q14473">
        <v>3.330684373</v>
      </c>
    </row>
    <row r="14474" spans="1:17">
      <c r="A14474" t="s">
        <v>26740</v>
      </c>
      <c r="B14474" s="16" t="s">
        <v>2944</v>
      </c>
      <c r="C14474">
        <v>2.7214124019999999</v>
      </c>
      <c r="D14474">
        <v>1.6579309120000001</v>
      </c>
      <c r="E14474">
        <v>2.0990581719999999</v>
      </c>
      <c r="F14474">
        <v>3.195021723</v>
      </c>
      <c r="G14474">
        <v>1.644779448</v>
      </c>
      <c r="H14474">
        <v>0.65323285200000003</v>
      </c>
      <c r="I14474">
        <v>3.968688996</v>
      </c>
      <c r="J14474">
        <v>7.8055001580000001</v>
      </c>
      <c r="K14474">
        <v>4.1666670760000004</v>
      </c>
      <c r="L14474">
        <v>1.504602113</v>
      </c>
      <c r="M14474">
        <v>4.5708929420000004</v>
      </c>
      <c r="N14474">
        <v>3.5224748140000002</v>
      </c>
      <c r="O14474">
        <v>6.4045482140000001</v>
      </c>
      <c r="P14474">
        <v>4.389204748</v>
      </c>
      <c r="Q14474">
        <v>5.1446630710000001</v>
      </c>
    </row>
    <row r="14475" spans="1:17">
      <c r="A14475" t="s">
        <v>26741</v>
      </c>
      <c r="B14475" s="16" t="s">
        <v>26742</v>
      </c>
      <c r="C14475">
        <v>1.645316064</v>
      </c>
      <c r="D14475">
        <v>8.6263248220000008</v>
      </c>
      <c r="E14475">
        <v>7.5267917789999998</v>
      </c>
      <c r="F14475">
        <v>9.2569969420000007</v>
      </c>
      <c r="G14475">
        <v>5.398190488</v>
      </c>
      <c r="H14475">
        <v>0.84252290200000002</v>
      </c>
      <c r="I14475">
        <v>4.7987932689999999</v>
      </c>
      <c r="J14475">
        <v>22.873981759999999</v>
      </c>
      <c r="K14475">
        <v>6.9663738740000003</v>
      </c>
      <c r="L14475">
        <v>5.5445629739999998</v>
      </c>
      <c r="M14475">
        <v>3.158260689</v>
      </c>
      <c r="N14475">
        <v>13.656634629999999</v>
      </c>
      <c r="O14475">
        <v>1.214767836</v>
      </c>
      <c r="P14475">
        <v>23.36842485</v>
      </c>
      <c r="Q14475">
        <v>7.5402885040000003</v>
      </c>
    </row>
    <row r="14476" spans="1:17">
      <c r="A14476" t="s">
        <v>26743</v>
      </c>
      <c r="B14476" s="16" t="s">
        <v>6733</v>
      </c>
      <c r="C14476">
        <v>11.98398214</v>
      </c>
      <c r="D14476">
        <v>3.4932280310000001</v>
      </c>
      <c r="E14476">
        <v>2.147284746</v>
      </c>
      <c r="F14476">
        <v>3.434218279</v>
      </c>
      <c r="G14476">
        <v>2.2327838390000001</v>
      </c>
      <c r="H14476">
        <v>1.8773398349999999</v>
      </c>
      <c r="I14476">
        <v>2.5294899229999999</v>
      </c>
      <c r="J14476">
        <v>8.4956043829999999</v>
      </c>
      <c r="K14476">
        <v>4.5781308259999998</v>
      </c>
      <c r="L14476">
        <v>7.6718047399999998</v>
      </c>
      <c r="M14476">
        <v>3.026817232</v>
      </c>
      <c r="N14476">
        <v>3.2655856619999999</v>
      </c>
      <c r="O14476">
        <v>4.7150524750000002</v>
      </c>
      <c r="P14476">
        <v>14.69136598</v>
      </c>
      <c r="Q14476">
        <v>4.33588182</v>
      </c>
    </row>
    <row r="14477" spans="1:17">
      <c r="A14477" t="s">
        <v>26744</v>
      </c>
      <c r="B14477" s="16" t="s">
        <v>26745</v>
      </c>
      <c r="C14477">
        <v>257.26269860000002</v>
      </c>
      <c r="D14477">
        <v>8.9987844710000005</v>
      </c>
      <c r="E14477">
        <v>2.1607602780000001</v>
      </c>
      <c r="F14477">
        <v>3.2253854359999998</v>
      </c>
      <c r="G14477">
        <v>1.169064549</v>
      </c>
      <c r="H14477">
        <v>5.2001618479999996</v>
      </c>
      <c r="I14477">
        <v>0</v>
      </c>
      <c r="J14477">
        <v>6.0077112890000004</v>
      </c>
      <c r="K14477">
        <v>24.569927530000001</v>
      </c>
      <c r="L14477">
        <v>42.777212290000001</v>
      </c>
      <c r="M14477">
        <v>6.4977330579999997</v>
      </c>
      <c r="N14477">
        <v>2.9209593059999999</v>
      </c>
      <c r="O14477">
        <v>93.721329940000004</v>
      </c>
      <c r="P14477">
        <v>2.5393130789999998</v>
      </c>
      <c r="Q14477">
        <v>27.923789719999998</v>
      </c>
    </row>
    <row r="14478" spans="1:17">
      <c r="A14478" t="s">
        <v>26746</v>
      </c>
      <c r="B14478" s="16" t="s">
        <v>9155</v>
      </c>
      <c r="C14478">
        <v>13.627909600000001</v>
      </c>
      <c r="D14478">
        <v>3.5042408589999998</v>
      </c>
      <c r="E14478">
        <v>1.708745017</v>
      </c>
      <c r="F14478">
        <v>1.788773403</v>
      </c>
      <c r="G14478">
        <v>1.2186654020000001</v>
      </c>
      <c r="H14478">
        <v>3.3646303529999999</v>
      </c>
      <c r="I14478">
        <v>3.5489013269999998</v>
      </c>
      <c r="J14478">
        <v>1.573363904</v>
      </c>
      <c r="K14478">
        <v>2.7599542929999998</v>
      </c>
      <c r="L14478">
        <v>6.6119403559999999</v>
      </c>
      <c r="M14478">
        <v>2.3356612640000001</v>
      </c>
      <c r="N14478">
        <v>1.709937791</v>
      </c>
      <c r="O14478">
        <v>8.3548395959999997</v>
      </c>
      <c r="P14478">
        <v>1.0588202330000001</v>
      </c>
      <c r="Q14478">
        <v>2.5093564719999999</v>
      </c>
    </row>
    <row r="14479" spans="1:17">
      <c r="A14479" t="s">
        <v>26747</v>
      </c>
      <c r="B14479" s="16" t="s">
        <v>4803</v>
      </c>
      <c r="C14479">
        <v>40.039062659999999</v>
      </c>
      <c r="D14479">
        <v>1.330498951</v>
      </c>
      <c r="E14479">
        <v>1.7647206520000001</v>
      </c>
      <c r="F14479">
        <v>1.635029182</v>
      </c>
      <c r="G14479">
        <v>1.382799342</v>
      </c>
      <c r="H14479">
        <v>1.318046563</v>
      </c>
      <c r="I14479">
        <v>5.0048356390000004</v>
      </c>
      <c r="J14479">
        <v>1.6314965859999999</v>
      </c>
      <c r="K14479">
        <v>4.5409275689999999</v>
      </c>
      <c r="L14479">
        <v>6.1440400479999999</v>
      </c>
      <c r="M14479">
        <v>20.312165530000001</v>
      </c>
      <c r="N14479">
        <v>2.6441212549999999</v>
      </c>
      <c r="O14479">
        <v>26.922165969999998</v>
      </c>
      <c r="P14479">
        <v>2.2312191370000001</v>
      </c>
      <c r="Q14479">
        <v>7.8640405040000001</v>
      </c>
    </row>
    <row r="14480" spans="1:17">
      <c r="A14480" t="s">
        <v>26748</v>
      </c>
      <c r="B14480" s="16" t="s">
        <v>5461</v>
      </c>
      <c r="C14480">
        <v>60.174254830000002</v>
      </c>
      <c r="D14480">
        <v>56.548223999999998</v>
      </c>
      <c r="E14480">
        <v>75.645885840000005</v>
      </c>
      <c r="F14480">
        <v>61.371971700000003</v>
      </c>
      <c r="G14480">
        <v>61.436974190000001</v>
      </c>
      <c r="H14480">
        <v>54.440436949999999</v>
      </c>
      <c r="I14480">
        <v>123.82680569999999</v>
      </c>
      <c r="J14480">
        <v>146.16114780000001</v>
      </c>
      <c r="K14480">
        <v>165.30034560000001</v>
      </c>
      <c r="L14480">
        <v>226.5774825</v>
      </c>
      <c r="M14480">
        <v>35.35937148</v>
      </c>
      <c r="N14480">
        <v>57.82854184</v>
      </c>
      <c r="O14480">
        <v>43.715386690000003</v>
      </c>
      <c r="P14480">
        <v>32.743115320000001</v>
      </c>
      <c r="Q14480">
        <v>58.008490109999997</v>
      </c>
    </row>
    <row r="14481" spans="1:17">
      <c r="A14481" t="s">
        <v>26749</v>
      </c>
      <c r="B14481" s="16" t="s">
        <v>4649</v>
      </c>
      <c r="C14481">
        <v>7.8661777519999996</v>
      </c>
      <c r="D14481">
        <v>1.8007091470000001</v>
      </c>
      <c r="E14481">
        <v>1.283194358</v>
      </c>
      <c r="F14481">
        <v>0.89228349900000004</v>
      </c>
      <c r="G14481">
        <v>1.765844167</v>
      </c>
      <c r="H14481">
        <v>0.30210464100000001</v>
      </c>
      <c r="I14481">
        <v>0.76476007000000001</v>
      </c>
      <c r="J14481">
        <v>1.927916784</v>
      </c>
      <c r="K14481">
        <v>3.3305901759999998</v>
      </c>
      <c r="L14481">
        <v>4.1419205549999996</v>
      </c>
      <c r="M14481">
        <v>1.5099493960000001</v>
      </c>
      <c r="N14481">
        <v>2.036325916</v>
      </c>
      <c r="O14481">
        <v>4.3558103819999996</v>
      </c>
      <c r="P14481">
        <v>2.1243167700000001</v>
      </c>
      <c r="Q14481">
        <v>2.3432344180000002</v>
      </c>
    </row>
    <row r="14482" spans="1:17">
      <c r="A14482" t="s">
        <v>26750</v>
      </c>
      <c r="B14482" s="16" t="s">
        <v>3596</v>
      </c>
      <c r="C14482">
        <v>83.797455839999998</v>
      </c>
      <c r="D14482">
        <v>4.9881737959999999</v>
      </c>
      <c r="E14482">
        <v>4.3486304670000004</v>
      </c>
      <c r="F14482">
        <v>2.9430428800000001</v>
      </c>
      <c r="G14482">
        <v>3.1481083000000001</v>
      </c>
      <c r="H14482">
        <v>3.414821275</v>
      </c>
      <c r="I14482">
        <v>61.94130122</v>
      </c>
      <c r="J14482">
        <v>7.0063377539999996</v>
      </c>
      <c r="K14482">
        <v>38.130769270000002</v>
      </c>
      <c r="L14482">
        <v>35.810675580000002</v>
      </c>
      <c r="M14482">
        <v>191.42748330000001</v>
      </c>
      <c r="N14482">
        <v>6.0323316519999999</v>
      </c>
      <c r="O14482">
        <v>207.0021969</v>
      </c>
      <c r="P14482">
        <v>2.9751183590000001</v>
      </c>
      <c r="Q14482">
        <v>86.627473440000003</v>
      </c>
    </row>
    <row r="14483" spans="1:17">
      <c r="A14483" t="s">
        <v>26751</v>
      </c>
      <c r="B14483" s="16" t="s">
        <v>4701</v>
      </c>
      <c r="C14483">
        <v>9.9426322410000001</v>
      </c>
      <c r="D14483">
        <v>15.654377289999999</v>
      </c>
      <c r="E14483">
        <v>10.464421440000001</v>
      </c>
      <c r="F14483">
        <v>11.35877662</v>
      </c>
      <c r="G14483">
        <v>13.12207104</v>
      </c>
      <c r="H14483">
        <v>14.79676319</v>
      </c>
      <c r="I14483">
        <v>11.392492020000001</v>
      </c>
      <c r="J14483">
        <v>9.8808807640000005</v>
      </c>
      <c r="K14483">
        <v>16.511551149999999</v>
      </c>
      <c r="L14483">
        <v>21.42722702</v>
      </c>
      <c r="M14483">
        <v>3.4080973050000001</v>
      </c>
      <c r="N14483">
        <v>7.5289780220000004</v>
      </c>
      <c r="O14483">
        <v>51.320285259999999</v>
      </c>
      <c r="P14483">
        <v>6.2065789840000001</v>
      </c>
      <c r="Q14483">
        <v>38.32418088</v>
      </c>
    </row>
    <row r="14484" spans="1:17">
      <c r="A14484" t="s">
        <v>26752</v>
      </c>
      <c r="B14484" s="16" t="s">
        <v>26753</v>
      </c>
      <c r="C14484">
        <v>38.595731960000002</v>
      </c>
      <c r="D14484">
        <v>37.621086480000002</v>
      </c>
      <c r="E14484">
        <v>45.577906050000003</v>
      </c>
      <c r="F14484">
        <v>30.208382960000002</v>
      </c>
      <c r="G14484">
        <v>28.991708240000001</v>
      </c>
      <c r="H14484">
        <v>115.6185517</v>
      </c>
      <c r="I14484">
        <v>19.699719099999999</v>
      </c>
      <c r="J14484">
        <v>32.047811019999997</v>
      </c>
      <c r="K14484">
        <v>41.146017649999997</v>
      </c>
      <c r="L14484">
        <v>29.264410649999999</v>
      </c>
      <c r="M14484">
        <v>70.381987050000006</v>
      </c>
      <c r="N14484">
        <v>7.1366562480000004</v>
      </c>
      <c r="O14484">
        <v>81.213473949999994</v>
      </c>
      <c r="P14484">
        <v>17.66127844</v>
      </c>
      <c r="Q14484">
        <v>58.370289419999999</v>
      </c>
    </row>
    <row r="14485" spans="1:17">
      <c r="A14485" t="e">
        <v>#N/A</v>
      </c>
      <c r="B14485" s="16" t="s">
        <v>26754</v>
      </c>
      <c r="C14485">
        <v>0</v>
      </c>
      <c r="D14485">
        <v>0</v>
      </c>
      <c r="E14485">
        <v>0.51688775300000001</v>
      </c>
      <c r="F14485">
        <v>0</v>
      </c>
      <c r="G14485">
        <v>0</v>
      </c>
      <c r="H14485">
        <v>0</v>
      </c>
      <c r="I14485">
        <v>0</v>
      </c>
      <c r="J14485">
        <v>0.61591662000000003</v>
      </c>
      <c r="K14485">
        <v>0</v>
      </c>
      <c r="L14485">
        <v>0</v>
      </c>
      <c r="M14485">
        <v>0</v>
      </c>
      <c r="N14485">
        <v>1.7967581610000001</v>
      </c>
      <c r="O14485">
        <v>0</v>
      </c>
      <c r="P14485">
        <v>0</v>
      </c>
      <c r="Q14485">
        <v>0</v>
      </c>
    </row>
    <row r="14486" spans="1:17">
      <c r="A14486" t="s">
        <v>26755</v>
      </c>
      <c r="B14486" s="16" t="s">
        <v>26756</v>
      </c>
      <c r="C14486">
        <v>16.92517754</v>
      </c>
      <c r="D14486">
        <v>0.93737338199999998</v>
      </c>
      <c r="E14486">
        <v>1.800633565</v>
      </c>
      <c r="F14486">
        <v>1.0367310329999999</v>
      </c>
      <c r="G14486">
        <v>0.87679841199999997</v>
      </c>
      <c r="H14486">
        <v>1.6250505770000001</v>
      </c>
      <c r="I14486">
        <v>17.277622489999999</v>
      </c>
      <c r="J14486">
        <v>2.8965750859999999</v>
      </c>
      <c r="K14486">
        <v>13.052773999999999</v>
      </c>
      <c r="L14486">
        <v>12.833163689999999</v>
      </c>
      <c r="M14486">
        <v>12.99546612</v>
      </c>
      <c r="N14486">
        <v>4.1727990090000002</v>
      </c>
      <c r="O14486">
        <v>15.932626089999999</v>
      </c>
      <c r="P14486">
        <v>1.9044848089999999</v>
      </c>
      <c r="Q14486">
        <v>2.326982477</v>
      </c>
    </row>
    <row r="14487" spans="1:17">
      <c r="A14487" t="s">
        <v>26755</v>
      </c>
      <c r="B14487" s="16" t="s">
        <v>6478</v>
      </c>
      <c r="C14487">
        <v>1.469659544</v>
      </c>
      <c r="D14487">
        <v>1.3023151900000001</v>
      </c>
      <c r="E14487">
        <v>0.70359276000000004</v>
      </c>
      <c r="F14487">
        <v>0.65016030800000002</v>
      </c>
      <c r="G14487">
        <v>1.1420221310000001</v>
      </c>
      <c r="H14487">
        <v>0.98775316199999996</v>
      </c>
      <c r="I14487">
        <v>1.607424969</v>
      </c>
      <c r="J14487">
        <v>2.6549074930000001</v>
      </c>
      <c r="K14487">
        <v>3.0001980009999998</v>
      </c>
      <c r="L14487">
        <v>3.0180008319999998</v>
      </c>
      <c r="M14487">
        <v>1.4105399160000001</v>
      </c>
      <c r="N14487">
        <v>2.1740134339999999</v>
      </c>
      <c r="O14487">
        <v>0.40690399500000002</v>
      </c>
      <c r="P14487">
        <v>0.93710592999999998</v>
      </c>
      <c r="Q14487">
        <v>0.75771849300000005</v>
      </c>
    </row>
    <row r="14488" spans="1:17">
      <c r="A14488" t="s">
        <v>11277</v>
      </c>
      <c r="B14488" s="16" t="s">
        <v>26757</v>
      </c>
      <c r="C14488">
        <v>11.079799149999999</v>
      </c>
      <c r="D14488">
        <v>0.50206632900000003</v>
      </c>
      <c r="E14488">
        <v>0.32147896799999998</v>
      </c>
      <c r="F14488">
        <v>0.51415116299999997</v>
      </c>
      <c r="G14488">
        <v>0.17393399400000001</v>
      </c>
      <c r="H14488">
        <v>0.67697228899999995</v>
      </c>
      <c r="I14488">
        <v>0.73444945800000005</v>
      </c>
      <c r="J14488">
        <v>0.47883761600000002</v>
      </c>
      <c r="K14488">
        <v>0.79964626900000002</v>
      </c>
      <c r="L14488">
        <v>0.79555181399999997</v>
      </c>
      <c r="M14488">
        <v>0.96673589400000004</v>
      </c>
      <c r="N14488">
        <v>0.40354019699999999</v>
      </c>
      <c r="O14488">
        <v>1.115512415</v>
      </c>
      <c r="P14488">
        <v>0.30224019099999999</v>
      </c>
      <c r="Q14488">
        <v>0.17310479400000001</v>
      </c>
    </row>
    <row r="14489" spans="1:17">
      <c r="A14489" t="e">
        <v>#N/A</v>
      </c>
      <c r="B14489" s="16" t="s">
        <v>26758</v>
      </c>
      <c r="C14489">
        <v>0</v>
      </c>
      <c r="D14489">
        <v>0</v>
      </c>
      <c r="E14489">
        <v>0</v>
      </c>
      <c r="F14489">
        <v>0.24126120400000001</v>
      </c>
      <c r="G14489">
        <v>0.30606410899999997</v>
      </c>
      <c r="H14489">
        <v>1.3614157629999999</v>
      </c>
      <c r="I14489">
        <v>0</v>
      </c>
      <c r="J14489">
        <v>0.22469061200000001</v>
      </c>
      <c r="K14489">
        <v>0</v>
      </c>
      <c r="L14489">
        <v>0</v>
      </c>
      <c r="M14489">
        <v>0</v>
      </c>
      <c r="N14489">
        <v>0</v>
      </c>
      <c r="O14489">
        <v>0</v>
      </c>
      <c r="P14489">
        <v>0.26591948100000001</v>
      </c>
      <c r="Q14489">
        <v>0</v>
      </c>
    </row>
    <row r="14490" spans="1:17">
      <c r="A14490" t="e">
        <v>#N/A</v>
      </c>
      <c r="B14490" s="16" t="s">
        <v>26759</v>
      </c>
      <c r="C14490">
        <v>192.51435029999999</v>
      </c>
      <c r="D14490">
        <v>5.503016068</v>
      </c>
      <c r="E14490">
        <v>5.9461523439999997</v>
      </c>
      <c r="F14490">
        <v>4.22660605</v>
      </c>
      <c r="G14490">
        <v>6.9704375000000001</v>
      </c>
      <c r="H14490">
        <v>10.732664870000001</v>
      </c>
      <c r="I14490">
        <v>63.394584760000001</v>
      </c>
      <c r="J14490">
        <v>47.235710670000003</v>
      </c>
      <c r="K14490">
        <v>23.946442520000002</v>
      </c>
      <c r="L14490">
        <v>37.277284999999999</v>
      </c>
      <c r="M14490">
        <v>11.92065313</v>
      </c>
      <c r="N14490">
        <v>65.836101049999996</v>
      </c>
      <c r="O14490">
        <v>44.704369710000002</v>
      </c>
      <c r="P14490">
        <v>16.770921869999999</v>
      </c>
      <c r="Q14490">
        <v>46.959556149999997</v>
      </c>
    </row>
    <row r="14491" spans="1:17">
      <c r="A14491" t="s">
        <v>26760</v>
      </c>
      <c r="B14491" s="16" t="s">
        <v>26761</v>
      </c>
      <c r="C14491">
        <v>3.9949149410000002</v>
      </c>
      <c r="D14491">
        <v>1.3275111310000001</v>
      </c>
      <c r="E14491">
        <v>0.58438941799999999</v>
      </c>
      <c r="F14491">
        <v>0.74770552000000001</v>
      </c>
      <c r="G14491">
        <v>0.517385278</v>
      </c>
      <c r="H14491">
        <v>1.1507008679999999</v>
      </c>
      <c r="I14491">
        <v>4.3693970149999997</v>
      </c>
      <c r="J14491">
        <v>4.9377595980000004</v>
      </c>
      <c r="K14491">
        <v>3.8511207449999998</v>
      </c>
      <c r="L14491">
        <v>3.4707992079999999</v>
      </c>
      <c r="M14491">
        <v>2.8756593700000002</v>
      </c>
      <c r="N14491">
        <v>0.80024899999999999</v>
      </c>
      <c r="O14491">
        <v>2.2121407020000001</v>
      </c>
      <c r="P14491">
        <v>1.7231711000000001</v>
      </c>
      <c r="Q14491">
        <v>3.0895124059999999</v>
      </c>
    </row>
    <row r="14492" spans="1:17">
      <c r="A14492" t="e">
        <v>#N/A</v>
      </c>
      <c r="B14492" s="16" t="s">
        <v>26762</v>
      </c>
      <c r="C14492">
        <v>6.607589312</v>
      </c>
      <c r="D14492">
        <v>0.73190113700000003</v>
      </c>
      <c r="E14492">
        <v>0</v>
      </c>
      <c r="F14492">
        <v>0.44971088399999998</v>
      </c>
      <c r="G14492">
        <v>0</v>
      </c>
      <c r="H14492">
        <v>1.268839491</v>
      </c>
      <c r="I14492">
        <v>0</v>
      </c>
      <c r="J14492">
        <v>0.41882330099999998</v>
      </c>
      <c r="K14492">
        <v>0</v>
      </c>
      <c r="L14492">
        <v>4.1750559200000001</v>
      </c>
      <c r="M14492">
        <v>0</v>
      </c>
      <c r="N14492">
        <v>1.629060733</v>
      </c>
      <c r="O14492">
        <v>7.3177614420000001</v>
      </c>
      <c r="P14492">
        <v>0</v>
      </c>
      <c r="Q14492">
        <v>0</v>
      </c>
    </row>
    <row r="14493" spans="1:17">
      <c r="A14493" t="e">
        <v>#N/A</v>
      </c>
      <c r="B14493" s="16" t="s">
        <v>26763</v>
      </c>
      <c r="C14493">
        <v>381.20707570000002</v>
      </c>
      <c r="D14493">
        <v>213.1360454</v>
      </c>
      <c r="E14493">
        <v>429.21563780000002</v>
      </c>
      <c r="F14493">
        <v>108.7213125</v>
      </c>
      <c r="G14493">
        <v>402.80054810000001</v>
      </c>
      <c r="H14493">
        <v>155.11911359999999</v>
      </c>
      <c r="I14493">
        <v>1376.5681259999999</v>
      </c>
      <c r="J14493">
        <v>4283.1586239999997</v>
      </c>
      <c r="K14493">
        <v>776.14646070000003</v>
      </c>
      <c r="L14493">
        <v>685.32854729999997</v>
      </c>
      <c r="M14493">
        <v>270.04864199999997</v>
      </c>
      <c r="N14493">
        <v>5001.3059590000003</v>
      </c>
      <c r="O14493">
        <v>336.73764879999999</v>
      </c>
      <c r="P14493">
        <v>1982.0147810000001</v>
      </c>
      <c r="Q14493">
        <v>527.2277441</v>
      </c>
    </row>
    <row r="14494" spans="1:17">
      <c r="A14494" t="e">
        <v>#N/A</v>
      </c>
      <c r="B14494" s="16" t="s">
        <v>26764</v>
      </c>
      <c r="C14494">
        <v>235.29932869999999</v>
      </c>
      <c r="D14494">
        <v>2.1276195840000001</v>
      </c>
      <c r="E14494">
        <v>1.4049129330000001</v>
      </c>
      <c r="F14494">
        <v>0.32682476999999999</v>
      </c>
      <c r="G14494">
        <v>1.0365252540000001</v>
      </c>
      <c r="H14494">
        <v>1.3831825849999999</v>
      </c>
      <c r="I14494">
        <v>8.7536127209999997</v>
      </c>
      <c r="J14494">
        <v>3.6525287899999999</v>
      </c>
      <c r="K14494">
        <v>11.43680129</v>
      </c>
      <c r="L14494">
        <v>33.376173780000002</v>
      </c>
      <c r="M14494">
        <v>16.131000090000001</v>
      </c>
      <c r="N14494">
        <v>4.4396640610000002</v>
      </c>
      <c r="O14494">
        <v>973.21972659999994</v>
      </c>
      <c r="P14494">
        <v>1.621026605</v>
      </c>
      <c r="Q14494">
        <v>8.2526704120000005</v>
      </c>
    </row>
    <row r="14495" spans="1:17">
      <c r="A14495" t="e">
        <v>#N/A</v>
      </c>
      <c r="B14495" s="16" t="s">
        <v>26765</v>
      </c>
      <c r="C14495">
        <v>579.60163369999998</v>
      </c>
      <c r="D14495">
        <v>60.07495488</v>
      </c>
      <c r="E14495">
        <v>54.571733080000001</v>
      </c>
      <c r="F14495">
        <v>42.60512525</v>
      </c>
      <c r="G14495">
        <v>63.075841869999998</v>
      </c>
      <c r="H14495">
        <v>93.356070130000006</v>
      </c>
      <c r="I14495">
        <v>318.27692630000001</v>
      </c>
      <c r="J14495">
        <v>90.706391400000001</v>
      </c>
      <c r="K14495">
        <v>261.4539638</v>
      </c>
      <c r="L14495">
        <v>398.84335620000002</v>
      </c>
      <c r="M14495">
        <v>219.5041152</v>
      </c>
      <c r="N14495">
        <v>73.059636310000002</v>
      </c>
      <c r="O14495">
        <v>454.46540599999997</v>
      </c>
      <c r="P14495">
        <v>85.193953789999995</v>
      </c>
      <c r="Q14495">
        <v>193.1542733</v>
      </c>
    </row>
    <row r="14496" spans="1:17">
      <c r="A14496" t="e">
        <v>#N/A</v>
      </c>
      <c r="B14496" s="16" t="s">
        <v>26766</v>
      </c>
      <c r="C14496">
        <v>0</v>
      </c>
      <c r="D14496">
        <v>1.161747836</v>
      </c>
      <c r="E14496">
        <v>0.27895529499999999</v>
      </c>
      <c r="F14496">
        <v>0</v>
      </c>
      <c r="G14496">
        <v>0.452780556</v>
      </c>
      <c r="H14496">
        <v>0</v>
      </c>
      <c r="I14496">
        <v>0</v>
      </c>
      <c r="J14496">
        <v>1.329597782</v>
      </c>
      <c r="K14496">
        <v>2.3789929829999998</v>
      </c>
      <c r="L14496">
        <v>0.82838411099999998</v>
      </c>
      <c r="M14496">
        <v>0</v>
      </c>
      <c r="N14496">
        <v>0.64645267200000001</v>
      </c>
      <c r="O14496">
        <v>0</v>
      </c>
      <c r="P14496">
        <v>0.98347998599999997</v>
      </c>
      <c r="Q14496">
        <v>1.8024880139999999</v>
      </c>
    </row>
    <row r="14497" spans="1:17">
      <c r="A14497" t="s">
        <v>18143</v>
      </c>
      <c r="B14497" s="16" t="s">
        <v>4024</v>
      </c>
      <c r="C14497">
        <v>315.09102530000001</v>
      </c>
      <c r="D14497">
        <v>121.9491031</v>
      </c>
      <c r="E14497">
        <v>60.150916199999998</v>
      </c>
      <c r="F14497">
        <v>50.31330852</v>
      </c>
      <c r="G14497">
        <v>78.637403989999996</v>
      </c>
      <c r="H14497">
        <v>115.9999986</v>
      </c>
      <c r="I14497">
        <v>263.05890620000002</v>
      </c>
      <c r="J14497">
        <v>114.1009868</v>
      </c>
      <c r="K14497">
        <v>189.67165979999999</v>
      </c>
      <c r="L14497">
        <v>229.72232059999999</v>
      </c>
      <c r="M14497">
        <v>270.2059557</v>
      </c>
      <c r="N14497">
        <v>105.32125859999999</v>
      </c>
      <c r="O14497">
        <v>245.71490170000001</v>
      </c>
      <c r="P14497">
        <v>96.36549832</v>
      </c>
      <c r="Q14497">
        <v>211.47700789999999</v>
      </c>
    </row>
    <row r="14498" spans="1:17">
      <c r="A14498" t="s">
        <v>26767</v>
      </c>
      <c r="B14498" s="16" t="s">
        <v>26768</v>
      </c>
      <c r="C14498">
        <v>27.832031359999998</v>
      </c>
      <c r="D14498">
        <v>29.595488849999999</v>
      </c>
      <c r="E14498">
        <v>21.798530039999999</v>
      </c>
      <c r="F14498">
        <v>18.29295716</v>
      </c>
      <c r="G14498">
        <v>16.661045730000001</v>
      </c>
      <c r="H14498">
        <v>28.707697079999999</v>
      </c>
      <c r="I14498">
        <v>11.21001804</v>
      </c>
      <c r="J14498">
        <v>18.044617519999999</v>
      </c>
      <c r="K14498">
        <v>90.907154840000004</v>
      </c>
      <c r="L14498">
        <v>95.801186860000001</v>
      </c>
      <c r="M14498">
        <v>16.281867689999999</v>
      </c>
      <c r="N14498">
        <v>15.25937424</v>
      </c>
      <c r="O14498">
        <v>19.668245209999998</v>
      </c>
      <c r="P14498">
        <v>13.04405034</v>
      </c>
      <c r="Q14498">
        <v>19.497066270000001</v>
      </c>
    </row>
    <row r="14499" spans="1:17">
      <c r="A14499" t="s">
        <v>26769</v>
      </c>
      <c r="B14499" s="16" t="s">
        <v>4020</v>
      </c>
      <c r="C14499">
        <v>0.84395299499999998</v>
      </c>
      <c r="D14499">
        <v>0.74785538500000004</v>
      </c>
      <c r="E14499">
        <v>0.68836209599999998</v>
      </c>
      <c r="F14499">
        <v>0.61268512799999997</v>
      </c>
      <c r="G14499">
        <v>1.068722497</v>
      </c>
      <c r="H14499">
        <v>0.21608301999999999</v>
      </c>
      <c r="I14499">
        <v>0.41025105899999997</v>
      </c>
      <c r="J14499">
        <v>2.3894040520000002</v>
      </c>
      <c r="K14499">
        <v>0.25523937000000002</v>
      </c>
      <c r="L14499">
        <v>0.35550544299999998</v>
      </c>
      <c r="M14499">
        <v>0</v>
      </c>
      <c r="N14499">
        <v>1.803285893</v>
      </c>
      <c r="O14499">
        <v>14.64300016</v>
      </c>
      <c r="P14499">
        <v>1.1817838519999999</v>
      </c>
      <c r="Q14499">
        <v>1.5470946169999999</v>
      </c>
    </row>
    <row r="14500" spans="1:17">
      <c r="A14500" t="s">
        <v>26770</v>
      </c>
      <c r="B14500" s="16" t="s">
        <v>4021</v>
      </c>
      <c r="C14500">
        <v>4.287858087</v>
      </c>
      <c r="D14500">
        <v>1.9888617850000001</v>
      </c>
      <c r="E14500">
        <v>1.525338777</v>
      </c>
      <c r="F14500">
        <v>0.85725225199999999</v>
      </c>
      <c r="G14500">
        <v>1.5502812500000001</v>
      </c>
      <c r="H14500">
        <v>2.367237856</v>
      </c>
      <c r="I14500">
        <v>1.9540835670000001</v>
      </c>
      <c r="J14500">
        <v>2.5310136230000002</v>
      </c>
      <c r="K14500">
        <v>2.5530562269999999</v>
      </c>
      <c r="L14500">
        <v>3.3019788459999999</v>
      </c>
      <c r="M14500">
        <v>4.1153714890000002</v>
      </c>
      <c r="N14500">
        <v>1.07366308</v>
      </c>
      <c r="O14500">
        <v>1.7807660869999999</v>
      </c>
      <c r="P14500">
        <v>2.010358181</v>
      </c>
      <c r="Q14500">
        <v>1.0132415589999999</v>
      </c>
    </row>
    <row r="14501" spans="1:17">
      <c r="A14501" t="s">
        <v>26771</v>
      </c>
      <c r="B14501" s="16" t="s">
        <v>4023</v>
      </c>
      <c r="C14501">
        <v>0.39537992500000002</v>
      </c>
      <c r="D14501">
        <v>1.576618055</v>
      </c>
      <c r="E14501">
        <v>1.0936543169999999</v>
      </c>
      <c r="F14501">
        <v>1.049468912</v>
      </c>
      <c r="G14501">
        <v>1.160670117</v>
      </c>
      <c r="H14501">
        <v>9.0349389309999992</v>
      </c>
      <c r="I14501">
        <v>0.86488543100000004</v>
      </c>
      <c r="J14501">
        <v>1.754286207</v>
      </c>
      <c r="K14501">
        <v>2.511095992</v>
      </c>
      <c r="L14501">
        <v>1.374031089</v>
      </c>
      <c r="M14501">
        <v>0</v>
      </c>
      <c r="N14501">
        <v>1.730243419</v>
      </c>
      <c r="O14501">
        <v>0</v>
      </c>
      <c r="P14501">
        <v>2.5803991399999999</v>
      </c>
      <c r="Q14501">
        <v>2.9897659010000002</v>
      </c>
    </row>
    <row r="14502" spans="1:17">
      <c r="A14502" t="s">
        <v>26772</v>
      </c>
      <c r="B14502" s="16" t="s">
        <v>26773</v>
      </c>
      <c r="C14502">
        <v>283.3462778</v>
      </c>
      <c r="D14502">
        <v>10.927690589999999</v>
      </c>
      <c r="E14502">
        <v>6.3462329649999996</v>
      </c>
      <c r="F14502">
        <v>7.026732558</v>
      </c>
      <c r="G14502">
        <v>7.923659722</v>
      </c>
      <c r="H14502">
        <v>30.839848740000001</v>
      </c>
      <c r="I14502">
        <v>11.710388569999999</v>
      </c>
      <c r="J14502">
        <v>12.50652914</v>
      </c>
      <c r="K14502">
        <v>15.091736729999999</v>
      </c>
      <c r="L14502">
        <v>40.590821439999999</v>
      </c>
      <c r="M14502">
        <v>4.4040190729999997</v>
      </c>
      <c r="N14502">
        <v>8.6261028389999996</v>
      </c>
      <c r="O14502">
        <v>19.05667042</v>
      </c>
      <c r="P14502">
        <v>8.9496678729999992</v>
      </c>
      <c r="Q14502">
        <v>16.56035863</v>
      </c>
    </row>
    <row r="14503" spans="1:17">
      <c r="A14503" t="s">
        <v>26772</v>
      </c>
      <c r="B14503" s="16" t="s">
        <v>26774</v>
      </c>
      <c r="C14503">
        <v>54.101440869999998</v>
      </c>
      <c r="D14503">
        <v>6.7916590220000002</v>
      </c>
      <c r="E14503">
        <v>4.9883053869999996</v>
      </c>
      <c r="F14503">
        <v>4.7867697769999999</v>
      </c>
      <c r="G14503">
        <v>2.958396971</v>
      </c>
      <c r="H14503">
        <v>12.813062540000001</v>
      </c>
      <c r="I14503">
        <v>26.29906355</v>
      </c>
      <c r="J14503">
        <v>6.6298448350000001</v>
      </c>
      <c r="K14503">
        <v>15.134914419999999</v>
      </c>
      <c r="L14503">
        <v>26.77778769</v>
      </c>
      <c r="M14503">
        <v>25.96255785</v>
      </c>
      <c r="N14503">
        <v>3.1122885180000002</v>
      </c>
      <c r="O14503">
        <v>20.970659149999999</v>
      </c>
      <c r="P14503">
        <v>7.3052378009999996</v>
      </c>
      <c r="Q14503">
        <v>17.975685599999998</v>
      </c>
    </row>
    <row r="14504" spans="1:17">
      <c r="A14504" t="s">
        <v>26772</v>
      </c>
      <c r="B14504" s="16" t="s">
        <v>8324</v>
      </c>
      <c r="C14504">
        <v>7.1378279600000001</v>
      </c>
      <c r="D14504">
        <v>2.415343258</v>
      </c>
      <c r="E14504">
        <v>1.7106873869999999</v>
      </c>
      <c r="F14504">
        <v>1.4627348309999999</v>
      </c>
      <c r="G14504">
        <v>1.611821379</v>
      </c>
      <c r="H14504">
        <v>2.5605735209999998</v>
      </c>
      <c r="I14504">
        <v>6.405682638</v>
      </c>
      <c r="J14504">
        <v>4.613817944</v>
      </c>
      <c r="K14504">
        <v>5.5865668550000001</v>
      </c>
      <c r="L14504">
        <v>5.7491273349999998</v>
      </c>
      <c r="M14504">
        <v>4.0652483750000004</v>
      </c>
      <c r="N14504">
        <v>1.8564794680000001</v>
      </c>
      <c r="O14504">
        <v>7.0363090789999996</v>
      </c>
      <c r="P14504">
        <v>2.436004273</v>
      </c>
      <c r="Q14504">
        <v>2.2646644280000001</v>
      </c>
    </row>
    <row r="14505" spans="1:17">
      <c r="A14505" t="s">
        <v>26775</v>
      </c>
      <c r="B14505" s="16" t="s">
        <v>2032</v>
      </c>
      <c r="C14505">
        <v>10.69713733</v>
      </c>
      <c r="D14505">
        <v>2.5133967620000002</v>
      </c>
      <c r="E14505">
        <v>2.758898523</v>
      </c>
      <c r="F14505">
        <v>3.0886736520000002</v>
      </c>
      <c r="G14505">
        <v>2.4069515799999999</v>
      </c>
      <c r="H14505">
        <v>1.7429113890000001</v>
      </c>
      <c r="I14505">
        <v>8.9817288449999992</v>
      </c>
      <c r="J14505">
        <v>15.779841810000001</v>
      </c>
      <c r="K14505">
        <v>11.176038459999999</v>
      </c>
      <c r="L14505">
        <v>9.0120908780000004</v>
      </c>
      <c r="M14505">
        <v>7.4667827290000002</v>
      </c>
      <c r="N14505">
        <v>9.4703540450000006</v>
      </c>
      <c r="O14505">
        <v>10.051870109999999</v>
      </c>
      <c r="P14505">
        <v>13.13107894</v>
      </c>
      <c r="Q14505">
        <v>5.5708764159999999</v>
      </c>
    </row>
    <row r="14506" spans="1:17">
      <c r="A14506" t="s">
        <v>26776</v>
      </c>
      <c r="B14506" s="16" t="s">
        <v>4022</v>
      </c>
      <c r="C14506">
        <v>4.3087209599999996</v>
      </c>
      <c r="D14506">
        <v>1.762201774</v>
      </c>
      <c r="E14506">
        <v>1.3399257149999999</v>
      </c>
      <c r="F14506">
        <v>0.72184732500000004</v>
      </c>
      <c r="G14506">
        <v>1.3736039330000001</v>
      </c>
      <c r="H14506">
        <v>0.63645640599999997</v>
      </c>
      <c r="I14506">
        <v>3.3834188489999999</v>
      </c>
      <c r="J14506">
        <v>1.2605035149999999</v>
      </c>
      <c r="K14506">
        <v>2.405723241</v>
      </c>
      <c r="L14506">
        <v>1.256537697</v>
      </c>
      <c r="M14506">
        <v>2.5448585330000002</v>
      </c>
      <c r="N14506">
        <v>1.9611485550000001</v>
      </c>
      <c r="O14506">
        <v>1.4682506909999999</v>
      </c>
      <c r="P14506">
        <v>2.3868727750000001</v>
      </c>
      <c r="Q14506">
        <v>1.13921293</v>
      </c>
    </row>
    <row r="14507" spans="1:17">
      <c r="A14507" t="s">
        <v>26777</v>
      </c>
      <c r="B14507" s="16" t="s">
        <v>3133</v>
      </c>
      <c r="C14507">
        <v>2.7854143800000002</v>
      </c>
      <c r="D14507">
        <v>4.6442076050000001</v>
      </c>
      <c r="E14507">
        <v>2.9945360760000002</v>
      </c>
      <c r="F14507">
        <v>3.4123429669999998</v>
      </c>
      <c r="G14507">
        <v>2.2783686099999998</v>
      </c>
      <c r="H14507">
        <v>6.5311226900000001</v>
      </c>
      <c r="I14507">
        <v>2.779279807</v>
      </c>
      <c r="J14507">
        <v>3.8470191410000001</v>
      </c>
      <c r="K14507">
        <v>4.5223668520000002</v>
      </c>
      <c r="L14507">
        <v>2.315770278</v>
      </c>
      <c r="M14507">
        <v>1.125627878</v>
      </c>
      <c r="N14507">
        <v>0.45179399999999997</v>
      </c>
      <c r="O14507">
        <v>9.4167146709999994</v>
      </c>
      <c r="P14507">
        <v>1.5836227249999999</v>
      </c>
      <c r="Q14507">
        <v>3.325676767</v>
      </c>
    </row>
    <row r="14508" spans="1:17">
      <c r="A14508" t="s">
        <v>26778</v>
      </c>
      <c r="B14508" s="16" t="s">
        <v>26779</v>
      </c>
      <c r="C14508">
        <v>3.128593424</v>
      </c>
      <c r="D14508">
        <v>2.425808693</v>
      </c>
      <c r="E14508">
        <v>0.83211096600000001</v>
      </c>
      <c r="F14508">
        <v>1.9163816069999999</v>
      </c>
      <c r="G14508">
        <v>2.4311228690000002</v>
      </c>
      <c r="H14508">
        <v>1.802328822</v>
      </c>
      <c r="I14508">
        <v>4.5624890550000003</v>
      </c>
      <c r="J14508">
        <v>1.5864518990000001</v>
      </c>
      <c r="K14508">
        <v>0.70964279299999999</v>
      </c>
      <c r="L14508">
        <v>4.9420642990000001</v>
      </c>
      <c r="M14508">
        <v>3.002740277</v>
      </c>
      <c r="N14508">
        <v>1.349837255</v>
      </c>
      <c r="O14508">
        <v>1.7324245840000001</v>
      </c>
      <c r="P14508">
        <v>1.1734704380000001</v>
      </c>
      <c r="Q14508">
        <v>5.3767398139999996</v>
      </c>
    </row>
    <row r="14509" spans="1:17">
      <c r="A14509" t="s">
        <v>26780</v>
      </c>
      <c r="B14509" s="16" t="s">
        <v>26781</v>
      </c>
      <c r="C14509">
        <v>0</v>
      </c>
      <c r="D14509">
        <v>6.3643577130000004</v>
      </c>
      <c r="E14509">
        <v>0.76409493900000003</v>
      </c>
      <c r="F14509">
        <v>1.955264712</v>
      </c>
      <c r="G14509">
        <v>3.720675</v>
      </c>
      <c r="H14509">
        <v>2.7583467189999999</v>
      </c>
      <c r="I14509">
        <v>0</v>
      </c>
      <c r="J14509">
        <v>2.7314563129999998</v>
      </c>
      <c r="K14509">
        <v>1.6290930210000001</v>
      </c>
      <c r="L14509">
        <v>9.0762085209999999</v>
      </c>
      <c r="M14509">
        <v>0</v>
      </c>
      <c r="N14509">
        <v>2.213397735</v>
      </c>
      <c r="O14509">
        <v>0</v>
      </c>
      <c r="P14509">
        <v>3.2326559540000002</v>
      </c>
      <c r="Q14509">
        <v>0</v>
      </c>
    </row>
    <row r="14510" spans="1:17">
      <c r="A14510" t="s">
        <v>26782</v>
      </c>
      <c r="B14510" s="16" t="s">
        <v>4953</v>
      </c>
      <c r="C14510">
        <v>104.5549654</v>
      </c>
      <c r="D14510">
        <v>8.4101664560000007</v>
      </c>
      <c r="E14510">
        <v>5.3441408670000001</v>
      </c>
      <c r="F14510">
        <v>4.804500022</v>
      </c>
      <c r="G14510">
        <v>5.9414654059999998</v>
      </c>
      <c r="H14510">
        <v>12.08743756</v>
      </c>
      <c r="I14510">
        <v>25.542080810000002</v>
      </c>
      <c r="J14510">
        <v>41.408956109999998</v>
      </c>
      <c r="K14510">
        <v>52.029267949999998</v>
      </c>
      <c r="L14510">
        <v>170.10319329999999</v>
      </c>
      <c r="M14510">
        <v>33.108362970000002</v>
      </c>
      <c r="N14510">
        <v>29.679066639999999</v>
      </c>
      <c r="O14510">
        <v>232.17547740000001</v>
      </c>
      <c r="P14510">
        <v>10.20426651</v>
      </c>
      <c r="Q14510">
        <v>145.3990829</v>
      </c>
    </row>
    <row r="14511" spans="1:17">
      <c r="A14511" t="e">
        <v>#N/A</v>
      </c>
      <c r="B14511" s="16" t="s">
        <v>26783</v>
      </c>
      <c r="C14511">
        <v>39.873383779999998</v>
      </c>
      <c r="D14511">
        <v>0.210316419</v>
      </c>
      <c r="E14511">
        <v>0.70700738600000002</v>
      </c>
      <c r="F14511">
        <v>0.64613632700000001</v>
      </c>
      <c r="G14511">
        <v>0.163937787</v>
      </c>
      <c r="H14511">
        <v>0</v>
      </c>
      <c r="I14511">
        <v>16.613753249999998</v>
      </c>
      <c r="J14511">
        <v>0.36105457000000002</v>
      </c>
      <c r="K14511">
        <v>7.3215559900000002</v>
      </c>
      <c r="L14511">
        <v>37.191590089999998</v>
      </c>
      <c r="M14511">
        <v>20.045879920000001</v>
      </c>
      <c r="N14511">
        <v>1.0532720259999999</v>
      </c>
      <c r="O14511">
        <v>14.71963508</v>
      </c>
      <c r="P14511">
        <v>0.99704522699999998</v>
      </c>
      <c r="Q14511">
        <v>0.65262497100000005</v>
      </c>
    </row>
    <row r="14512" spans="1:17">
      <c r="A14512" t="s">
        <v>26784</v>
      </c>
      <c r="B14512" s="16" t="s">
        <v>9233</v>
      </c>
      <c r="C14512">
        <v>44.952676050000001</v>
      </c>
      <c r="D14512">
        <v>5.0798525860000003</v>
      </c>
      <c r="E14512">
        <v>4.5771135120000004</v>
      </c>
      <c r="F14512">
        <v>3.6929941309999998</v>
      </c>
      <c r="G14512">
        <v>5.5670352530000002</v>
      </c>
      <c r="H14512">
        <v>7.8910097529999996</v>
      </c>
      <c r="I14512">
        <v>20.030806810000001</v>
      </c>
      <c r="J14512">
        <v>8.4904393809999998</v>
      </c>
      <c r="K14512">
        <v>16.94247786</v>
      </c>
      <c r="L14512">
        <v>31.05757307</v>
      </c>
      <c r="M14512">
        <v>19.175278200000001</v>
      </c>
      <c r="N14512">
        <v>4.002124877</v>
      </c>
      <c r="O14512">
        <v>53.681351970000001</v>
      </c>
      <c r="P14512">
        <v>4.0534081669999997</v>
      </c>
      <c r="Q14512">
        <v>21.849840960000002</v>
      </c>
    </row>
    <row r="14513" spans="1:17">
      <c r="A14513" t="s">
        <v>26785</v>
      </c>
      <c r="B14513" s="16" t="s">
        <v>26786</v>
      </c>
      <c r="C14513">
        <v>82.594866400000001</v>
      </c>
      <c r="D14513">
        <v>14.607270590000001</v>
      </c>
      <c r="E14513">
        <v>8.3440451519999996</v>
      </c>
      <c r="F14513">
        <v>6.1410099660000004</v>
      </c>
      <c r="G14513">
        <v>10.06770882</v>
      </c>
      <c r="H14513">
        <v>15.46064926</v>
      </c>
      <c r="I14513">
        <v>44.536027609999998</v>
      </c>
      <c r="J14513">
        <v>15.74986784</v>
      </c>
      <c r="K14513">
        <v>62.658476950000001</v>
      </c>
      <c r="L14513">
        <v>178.49241169999999</v>
      </c>
      <c r="M14513">
        <v>45.298481889999998</v>
      </c>
      <c r="N14513">
        <v>14.97298468</v>
      </c>
      <c r="O14513">
        <v>69.949190250000001</v>
      </c>
      <c r="P14513">
        <v>13.12078005</v>
      </c>
      <c r="Q14513">
        <v>26.242104909999998</v>
      </c>
    </row>
    <row r="14514" spans="1:17">
      <c r="A14514" t="s">
        <v>26787</v>
      </c>
      <c r="B14514" s="16" t="s">
        <v>26788</v>
      </c>
      <c r="C14514">
        <v>876.799981</v>
      </c>
      <c r="D14514">
        <v>223.5985283</v>
      </c>
      <c r="E14514">
        <v>105.0844374</v>
      </c>
      <c r="F14514">
        <v>190.0364089</v>
      </c>
      <c r="G14514">
        <v>109.89642980000001</v>
      </c>
      <c r="H14514">
        <v>111.2601792</v>
      </c>
      <c r="I14514">
        <v>343.82100350000002</v>
      </c>
      <c r="J14514">
        <v>428.78598240000002</v>
      </c>
      <c r="K14514">
        <v>468.36424349999999</v>
      </c>
      <c r="L14514">
        <v>675.72033769999996</v>
      </c>
      <c r="M14514">
        <v>325.3715583</v>
      </c>
      <c r="N14514">
        <v>223.76790389999999</v>
      </c>
      <c r="O14514">
        <v>489.78487260000003</v>
      </c>
      <c r="P14514">
        <v>178.7107905</v>
      </c>
      <c r="Q14514">
        <v>284.9511602</v>
      </c>
    </row>
    <row r="14515" spans="1:17">
      <c r="A14515" t="s">
        <v>26789</v>
      </c>
      <c r="B14515" s="16" t="s">
        <v>8877</v>
      </c>
      <c r="C14515">
        <v>13.64505834</v>
      </c>
      <c r="D14515">
        <v>0.56176622399999998</v>
      </c>
      <c r="E14515">
        <v>0.47532514100000001</v>
      </c>
      <c r="F14515">
        <v>0.47666723799999999</v>
      </c>
      <c r="G14515">
        <v>0.27107256899999999</v>
      </c>
      <c r="H14515">
        <v>0.69563568600000003</v>
      </c>
      <c r="I14515">
        <v>2.9936331690000002</v>
      </c>
      <c r="J14515">
        <v>0.90316428299999996</v>
      </c>
      <c r="K14515">
        <v>3.7250021709999999</v>
      </c>
      <c r="L14515">
        <v>3.2045385350000002</v>
      </c>
      <c r="M14515">
        <v>6.7219238480000003</v>
      </c>
      <c r="N14515">
        <v>1.146177599</v>
      </c>
      <c r="O14515">
        <v>6.0178959230000002</v>
      </c>
      <c r="P14515">
        <v>0.50726862399999995</v>
      </c>
      <c r="Q14515">
        <v>3.3203726570000001</v>
      </c>
    </row>
    <row r="14516" spans="1:17">
      <c r="A14516" t="s">
        <v>26790</v>
      </c>
      <c r="B14516" s="16" t="s">
        <v>8874</v>
      </c>
      <c r="C14516">
        <v>14.991111999999999</v>
      </c>
      <c r="D14516">
        <v>0.81888491200000002</v>
      </c>
      <c r="E14516">
        <v>0.58988433200000001</v>
      </c>
      <c r="F14516">
        <v>0.83859563100000001</v>
      </c>
      <c r="G14516">
        <v>0.81561291000000002</v>
      </c>
      <c r="H14516">
        <v>0.86755559400000004</v>
      </c>
      <c r="I14516">
        <v>11.080654669999999</v>
      </c>
      <c r="J14516">
        <v>3.045892979</v>
      </c>
      <c r="K14516">
        <v>7.6391582229999999</v>
      </c>
      <c r="L14516">
        <v>7.2663827540000003</v>
      </c>
      <c r="M14516">
        <v>14.190971449999999</v>
      </c>
      <c r="N14516">
        <v>1.8986131740000001</v>
      </c>
      <c r="O14516">
        <v>24.789781120000001</v>
      </c>
      <c r="P14516">
        <v>1.3864573650000001</v>
      </c>
      <c r="Q14516">
        <v>5.6467799540000003</v>
      </c>
    </row>
    <row r="14517" spans="1:17">
      <c r="A14517" t="s">
        <v>26791</v>
      </c>
      <c r="B14517" s="16" t="s">
        <v>8875</v>
      </c>
      <c r="C14517">
        <v>11.52361861</v>
      </c>
      <c r="D14517">
        <v>1.246749179</v>
      </c>
      <c r="E14517">
        <v>1.824704332</v>
      </c>
      <c r="F14517">
        <v>1.0943645769999999</v>
      </c>
      <c r="G14517">
        <v>0.92554104500000001</v>
      </c>
      <c r="H14517">
        <v>0.61754030999999998</v>
      </c>
      <c r="I14517">
        <v>10.16123455</v>
      </c>
      <c r="J14517">
        <v>8.1196275960000008</v>
      </c>
      <c r="K14517">
        <v>2.6746303330000001</v>
      </c>
      <c r="L14517">
        <v>4.2333062129999997</v>
      </c>
      <c r="M14517">
        <v>5.6586357969999996</v>
      </c>
      <c r="N14517">
        <v>14.733961040000001</v>
      </c>
      <c r="O14517">
        <v>11.278185219999999</v>
      </c>
      <c r="P14517">
        <v>9.2074404669999996</v>
      </c>
      <c r="Q14517">
        <v>5.3425464009999999</v>
      </c>
    </row>
    <row r="14518" spans="1:17">
      <c r="A14518" t="s">
        <v>26792</v>
      </c>
      <c r="B14518" s="16" t="s">
        <v>8067</v>
      </c>
      <c r="C14518">
        <v>44.182843380000001</v>
      </c>
      <c r="D14518">
        <v>0.69914136999999998</v>
      </c>
      <c r="E14518">
        <v>0.21584013699999999</v>
      </c>
      <c r="F14518">
        <v>9.2053264999999995E-2</v>
      </c>
      <c r="G14518">
        <v>0.46711531099999998</v>
      </c>
      <c r="H14518">
        <v>1.5583454450000001</v>
      </c>
      <c r="I14518">
        <v>2.6299063550000001</v>
      </c>
      <c r="J14518">
        <v>0.71442293499999998</v>
      </c>
      <c r="K14518">
        <v>12.885129839999999</v>
      </c>
      <c r="L14518">
        <v>80.048492999999993</v>
      </c>
      <c r="M14518">
        <v>3.8943836780000001</v>
      </c>
      <c r="N14518">
        <v>6.7803428429999997</v>
      </c>
      <c r="O14518">
        <v>180.2478084</v>
      </c>
      <c r="P14518">
        <v>0.40584654399999998</v>
      </c>
      <c r="Q14518">
        <v>25.413900330000001</v>
      </c>
    </row>
    <row r="14519" spans="1:17">
      <c r="A14519" t="s">
        <v>26793</v>
      </c>
      <c r="B14519" s="16" t="s">
        <v>8066</v>
      </c>
      <c r="C14519">
        <v>29.417349680000001</v>
      </c>
      <c r="D14519">
        <v>1.190592603</v>
      </c>
      <c r="E14519">
        <v>0.36111336199999999</v>
      </c>
      <c r="F14519">
        <v>0.57753966199999995</v>
      </c>
      <c r="G14519">
        <v>0.34191134400000001</v>
      </c>
      <c r="H14519">
        <v>0.97770166199999997</v>
      </c>
      <c r="I14519">
        <v>1.6499960419999999</v>
      </c>
      <c r="J14519">
        <v>0.50201423099999998</v>
      </c>
      <c r="K14519">
        <v>1.2831897080000001</v>
      </c>
      <c r="L14519">
        <v>2.3234472159999999</v>
      </c>
      <c r="M14519">
        <v>2.7148062780000002</v>
      </c>
      <c r="N14519">
        <v>10.98360725</v>
      </c>
      <c r="O14519">
        <v>66.097930829999996</v>
      </c>
      <c r="P14519">
        <v>0.46681618499999999</v>
      </c>
      <c r="Q14519">
        <v>0.38889296200000001</v>
      </c>
    </row>
    <row r="14520" spans="1:17">
      <c r="A14520" t="s">
        <v>26794</v>
      </c>
      <c r="B14520" s="16" t="s">
        <v>8068</v>
      </c>
      <c r="C14520">
        <v>23.423944850000002</v>
      </c>
      <c r="D14520">
        <v>0.28202109199999997</v>
      </c>
      <c r="E14520">
        <v>0.135436063</v>
      </c>
      <c r="F14520">
        <v>0.24259989100000001</v>
      </c>
      <c r="G14520">
        <v>0.26379631599999998</v>
      </c>
      <c r="H14520">
        <v>0.58670136799999995</v>
      </c>
      <c r="I14520">
        <v>4.8268996409999998</v>
      </c>
      <c r="J14520">
        <v>0.83919588700000003</v>
      </c>
      <c r="K14520">
        <v>2.656566609</v>
      </c>
      <c r="L14520">
        <v>6.9176712599999997</v>
      </c>
      <c r="M14520">
        <v>7.3309811939999996</v>
      </c>
      <c r="N14520">
        <v>5.7436443070000003</v>
      </c>
      <c r="O14520">
        <v>17.764294499999998</v>
      </c>
      <c r="P14520">
        <v>0.152797137</v>
      </c>
      <c r="Q14520">
        <v>2.8004129440000001</v>
      </c>
    </row>
    <row r="14521" spans="1:17">
      <c r="A14521" t="s">
        <v>26795</v>
      </c>
      <c r="B14521" s="16" t="s">
        <v>8069</v>
      </c>
      <c r="C14521">
        <v>2.4181971290000002</v>
      </c>
      <c r="D14521">
        <v>1.1309467799999999</v>
      </c>
      <c r="E14521">
        <v>0.77180051599999999</v>
      </c>
      <c r="F14521">
        <v>0.25601628100000001</v>
      </c>
      <c r="G14521">
        <v>0.78875727900000003</v>
      </c>
      <c r="H14521">
        <v>1.1351036430000001</v>
      </c>
      <c r="I14521">
        <v>0.39183380299999998</v>
      </c>
      <c r="J14521">
        <v>0.54498802999999996</v>
      </c>
      <c r="K14521">
        <v>2.6815909840000001</v>
      </c>
      <c r="L14521">
        <v>3.5652315510000001</v>
      </c>
      <c r="M14521">
        <v>1.5472806109999999</v>
      </c>
      <c r="N14521">
        <v>1.225505187</v>
      </c>
      <c r="O14521">
        <v>7.4391686750000003</v>
      </c>
      <c r="P14521">
        <v>1.370601256</v>
      </c>
      <c r="Q14521">
        <v>0.92352590199999995</v>
      </c>
    </row>
    <row r="14522" spans="1:17">
      <c r="A14522" t="s">
        <v>26796</v>
      </c>
      <c r="B14522" s="16" t="s">
        <v>26797</v>
      </c>
      <c r="C14522">
        <v>4.6179238399999996</v>
      </c>
      <c r="D14522">
        <v>0.65765876899999998</v>
      </c>
      <c r="E14522">
        <v>0.42110663599999998</v>
      </c>
      <c r="F14522">
        <v>0.17959699800000001</v>
      </c>
      <c r="G14522">
        <v>0.28479607600000001</v>
      </c>
      <c r="H14522">
        <v>0.63340629500000001</v>
      </c>
      <c r="I14522">
        <v>0.48102919700000002</v>
      </c>
      <c r="J14522">
        <v>1.7980632940000001</v>
      </c>
      <c r="K14522">
        <v>2.2445570770000001</v>
      </c>
      <c r="L14522">
        <v>3.3347092009999999</v>
      </c>
      <c r="M14522">
        <v>1.8994970440000001</v>
      </c>
      <c r="N14522">
        <v>4.1068074589999997</v>
      </c>
      <c r="O14522">
        <v>11.689714759999999</v>
      </c>
      <c r="P14522">
        <v>0.593858522</v>
      </c>
      <c r="Q14522">
        <v>0.45350137699999998</v>
      </c>
    </row>
    <row r="14523" spans="1:17">
      <c r="A14523" t="s">
        <v>26796</v>
      </c>
      <c r="B14523" s="16" t="s">
        <v>26798</v>
      </c>
      <c r="C14523">
        <v>0.69641540000000002</v>
      </c>
      <c r="D14523">
        <v>0.30855865799999999</v>
      </c>
      <c r="E14523">
        <v>7.4090149999999994E-2</v>
      </c>
      <c r="F14523">
        <v>0</v>
      </c>
      <c r="G14523">
        <v>0</v>
      </c>
      <c r="H14523">
        <v>0</v>
      </c>
      <c r="I14523">
        <v>0</v>
      </c>
      <c r="J14523">
        <v>8.8284844000000001E-2</v>
      </c>
      <c r="K14523">
        <v>0</v>
      </c>
      <c r="L14523">
        <v>0</v>
      </c>
      <c r="M14523">
        <v>0</v>
      </c>
      <c r="N14523">
        <v>22.234756000000001</v>
      </c>
      <c r="O14523">
        <v>114.9184712</v>
      </c>
      <c r="P14523">
        <v>0.835875064</v>
      </c>
      <c r="Q14523">
        <v>0.47873838499999999</v>
      </c>
    </row>
    <row r="14524" spans="1:17">
      <c r="A14524" t="s">
        <v>26799</v>
      </c>
      <c r="B14524" s="16" t="s">
        <v>26800</v>
      </c>
      <c r="C14524">
        <v>4.0487679610000002</v>
      </c>
      <c r="D14524">
        <v>0.53816260100000002</v>
      </c>
      <c r="E14524">
        <v>0.43073979400000001</v>
      </c>
      <c r="F14524">
        <v>0</v>
      </c>
      <c r="G14524">
        <v>0.139829289</v>
      </c>
      <c r="H14524">
        <v>0</v>
      </c>
      <c r="I14524">
        <v>0</v>
      </c>
      <c r="J14524">
        <v>0.51326384999999997</v>
      </c>
      <c r="K14524">
        <v>2.2040670279999999</v>
      </c>
      <c r="L14524">
        <v>2.5582450489999999</v>
      </c>
      <c r="M14524">
        <v>1.554359673</v>
      </c>
      <c r="N14524">
        <v>6.1888336669999999</v>
      </c>
      <c r="O14524">
        <v>0.89678449000000005</v>
      </c>
      <c r="P14524">
        <v>0.36446611200000001</v>
      </c>
      <c r="Q14524">
        <v>0</v>
      </c>
    </row>
    <row r="14525" spans="1:17">
      <c r="A14525" t="s">
        <v>26801</v>
      </c>
      <c r="B14525" s="16" t="s">
        <v>26802</v>
      </c>
      <c r="C14525">
        <v>16.40692598</v>
      </c>
      <c r="D14525">
        <v>0.79785734399999997</v>
      </c>
      <c r="E14525">
        <v>0.85146238299999999</v>
      </c>
      <c r="F14525">
        <v>0.32682476999999999</v>
      </c>
      <c r="G14525">
        <v>0.82922020299999999</v>
      </c>
      <c r="H14525">
        <v>0.76843476899999996</v>
      </c>
      <c r="I14525">
        <v>21.00867053</v>
      </c>
      <c r="J14525">
        <v>0.81167306400000006</v>
      </c>
      <c r="K14525">
        <v>18.516725910000002</v>
      </c>
      <c r="L14525">
        <v>10.872541460000001</v>
      </c>
      <c r="M14525">
        <v>19.203571539999999</v>
      </c>
      <c r="N14525">
        <v>4.2916752589999998</v>
      </c>
      <c r="O14525">
        <v>27.47705968</v>
      </c>
      <c r="P14525">
        <v>1.260798471</v>
      </c>
      <c r="Q14525">
        <v>4.1263352060000003</v>
      </c>
    </row>
    <row r="14526" spans="1:17">
      <c r="A14526" t="s">
        <v>26803</v>
      </c>
      <c r="B14526" s="16" t="s">
        <v>26804</v>
      </c>
      <c r="C14526">
        <v>7.2451637189999998</v>
      </c>
      <c r="D14526">
        <v>1.2176213709999999</v>
      </c>
      <c r="E14526">
        <v>0.95685210099999995</v>
      </c>
      <c r="F14526">
        <v>0.44209327599999998</v>
      </c>
      <c r="G14526">
        <v>0.64712284499999995</v>
      </c>
      <c r="H14526">
        <v>0.57569849900000003</v>
      </c>
      <c r="I14526">
        <v>6.1937237979999997</v>
      </c>
      <c r="J14526">
        <v>1.2985295939999999</v>
      </c>
      <c r="K14526">
        <v>5.4401654419999996</v>
      </c>
      <c r="L14526">
        <v>4.4200531510000003</v>
      </c>
      <c r="M14526">
        <v>9.1117635979999996</v>
      </c>
      <c r="N14526">
        <v>2.5561864949999999</v>
      </c>
      <c r="O14526">
        <v>6.0870671400000003</v>
      </c>
      <c r="P14526">
        <v>1.986593874</v>
      </c>
      <c r="Q14526">
        <v>1.717434133</v>
      </c>
    </row>
    <row r="14527" spans="1:17">
      <c r="A14527" t="s">
        <v>26805</v>
      </c>
      <c r="B14527" s="16" t="s">
        <v>8070</v>
      </c>
      <c r="C14527">
        <v>17.480395009999999</v>
      </c>
      <c r="D14527">
        <v>8.6526010739999997</v>
      </c>
      <c r="E14527">
        <v>7.9618490489999996</v>
      </c>
      <c r="F14527">
        <v>5.3165225170000001</v>
      </c>
      <c r="G14527">
        <v>8.4424707760000004</v>
      </c>
      <c r="H14527">
        <v>18.35705282</v>
      </c>
      <c r="I14527">
        <v>18.720689220000001</v>
      </c>
      <c r="J14527">
        <v>10.387482670000001</v>
      </c>
      <c r="K14527">
        <v>19.2054121</v>
      </c>
      <c r="L14527">
        <v>19.156382570000002</v>
      </c>
      <c r="M14527">
        <v>4.1943038789999996</v>
      </c>
      <c r="N14527">
        <v>9.1244101069999992</v>
      </c>
      <c r="O14527">
        <v>8.1671444659999999</v>
      </c>
      <c r="P14527">
        <v>3.5651149499999999</v>
      </c>
      <c r="Q14527">
        <v>4.5062200350000001</v>
      </c>
    </row>
    <row r="14528" spans="1:17">
      <c r="A14528" t="s">
        <v>26806</v>
      </c>
      <c r="B14528" s="16" t="s">
        <v>8071</v>
      </c>
      <c r="C14528">
        <v>3.6487691980000001</v>
      </c>
      <c r="D14528">
        <v>5.9522080419999996</v>
      </c>
      <c r="E14528">
        <v>6.916746957</v>
      </c>
      <c r="F14528">
        <v>3.521832222</v>
      </c>
      <c r="G14528">
        <v>9.1074353919999993</v>
      </c>
      <c r="H14528">
        <v>9.8093012850000001</v>
      </c>
      <c r="I14528">
        <v>3.869870234</v>
      </c>
      <c r="J14528">
        <v>8.2839548549999993</v>
      </c>
      <c r="K14528">
        <v>2.4076555489999998</v>
      </c>
      <c r="L14528">
        <v>5.0301878550000003</v>
      </c>
      <c r="M14528">
        <v>3.8203538940000001</v>
      </c>
      <c r="N14528">
        <v>36.637510460000001</v>
      </c>
      <c r="O14528">
        <v>1.469430008</v>
      </c>
      <c r="P14528">
        <v>0.44789811400000001</v>
      </c>
      <c r="Q14528">
        <v>3.4203838819999999</v>
      </c>
    </row>
    <row r="14529" spans="1:17">
      <c r="A14529" t="s">
        <v>26807</v>
      </c>
      <c r="B14529" s="16" t="s">
        <v>8072</v>
      </c>
      <c r="C14529">
        <v>6.8410988179999999</v>
      </c>
      <c r="D14529">
        <v>1.1113904619999999</v>
      </c>
      <c r="E14529">
        <v>1.0917148839999999</v>
      </c>
      <c r="F14529">
        <v>0.58976441099999999</v>
      </c>
      <c r="G14529">
        <v>1.220707379</v>
      </c>
      <c r="H14529">
        <v>1.050943808</v>
      </c>
      <c r="I14529">
        <v>9.6439580899999999</v>
      </c>
      <c r="J14529">
        <v>1.763405672</v>
      </c>
      <c r="K14529">
        <v>5.7931303449999998</v>
      </c>
      <c r="L14529">
        <v>8.5011146899999996</v>
      </c>
      <c r="M14529">
        <v>16.195895650000001</v>
      </c>
      <c r="N14529">
        <v>4.8631195959999998</v>
      </c>
      <c r="O14529">
        <v>10.6069154</v>
      </c>
      <c r="P14529">
        <v>0.41055266099999999</v>
      </c>
      <c r="Q14529">
        <v>7.5244668060000004</v>
      </c>
    </row>
    <row r="14530" spans="1:17">
      <c r="A14530" t="s">
        <v>26808</v>
      </c>
      <c r="B14530" s="16" t="s">
        <v>8878</v>
      </c>
      <c r="C14530">
        <v>24.06844091</v>
      </c>
      <c r="D14530">
        <v>0.97752701600000003</v>
      </c>
      <c r="E14530">
        <v>1.57903058</v>
      </c>
      <c r="F14530">
        <v>0.81904604800000003</v>
      </c>
      <c r="G14530">
        <v>1.974180397</v>
      </c>
      <c r="H14530">
        <v>1.3865414540000001</v>
      </c>
      <c r="I14530">
        <v>8.1898783609999999</v>
      </c>
      <c r="J14530">
        <v>7.4753551829999996</v>
      </c>
      <c r="K14530">
        <v>5.7322870019999996</v>
      </c>
      <c r="L14530">
        <v>6.9702548440000003</v>
      </c>
      <c r="M14530">
        <v>7.7000819140000001</v>
      </c>
      <c r="N14530">
        <v>2.5713683249999999</v>
      </c>
      <c r="O14530">
        <v>7.5523278600000001</v>
      </c>
      <c r="P14530">
        <v>1.4745035049999999</v>
      </c>
      <c r="Q14530">
        <v>2.6196917829999999</v>
      </c>
    </row>
    <row r="14531" spans="1:17">
      <c r="A14531" t="s">
        <v>26809</v>
      </c>
      <c r="B14531" s="16" t="s">
        <v>26810</v>
      </c>
      <c r="C14531">
        <v>6.2400706670000003</v>
      </c>
      <c r="D14531">
        <v>0.41709879799999999</v>
      </c>
      <c r="E14531">
        <v>0.37199489800000002</v>
      </c>
      <c r="F14531">
        <v>0.35147392199999999</v>
      </c>
      <c r="G14531">
        <v>0.44588003100000001</v>
      </c>
      <c r="H14531">
        <v>0.37187558300000001</v>
      </c>
      <c r="I14531">
        <v>62.837188060000003</v>
      </c>
      <c r="J14531">
        <v>1.418445465</v>
      </c>
      <c r="K14531">
        <v>43.657868000000001</v>
      </c>
      <c r="L14531">
        <v>5.7443048259999996</v>
      </c>
      <c r="M14531">
        <v>409.32078790000003</v>
      </c>
      <c r="N14531">
        <v>6.3262176759999997</v>
      </c>
      <c r="O14531">
        <v>162.46202500000001</v>
      </c>
      <c r="P14531">
        <v>1.549586285</v>
      </c>
      <c r="Q14531">
        <v>2.958362508</v>
      </c>
    </row>
    <row r="14532" spans="1:17">
      <c r="A14532" t="s">
        <v>26811</v>
      </c>
      <c r="B14532" s="16" t="s">
        <v>26812</v>
      </c>
      <c r="C14532">
        <v>186.63263079999999</v>
      </c>
      <c r="D14532">
        <v>21.992221659999998</v>
      </c>
      <c r="E14532">
        <v>8.8715830649999994</v>
      </c>
      <c r="F14532">
        <v>14.32372406</v>
      </c>
      <c r="G14532">
        <v>18.513935700000001</v>
      </c>
      <c r="H14532">
        <v>13.725427180000001</v>
      </c>
      <c r="I14532">
        <v>28.954257460000001</v>
      </c>
      <c r="J14532">
        <v>6.5441140820000001</v>
      </c>
      <c r="K14532">
        <v>19.8154103</v>
      </c>
      <c r="L14532">
        <v>36.381196420000002</v>
      </c>
      <c r="M14532">
        <v>3.8111703509999999</v>
      </c>
      <c r="N14532">
        <v>9.3005270210000006</v>
      </c>
      <c r="O14532">
        <v>57.170011260000003</v>
      </c>
      <c r="P14532">
        <v>7.1491429760000003</v>
      </c>
      <c r="Q14532">
        <v>42.310806380000002</v>
      </c>
    </row>
    <row r="14533" spans="1:17">
      <c r="A14533" t="s">
        <v>26811</v>
      </c>
      <c r="B14533" s="16" t="s">
        <v>6452</v>
      </c>
      <c r="C14533">
        <v>1.651897328</v>
      </c>
      <c r="D14533">
        <v>7.8679372230000002</v>
      </c>
      <c r="E14533">
        <v>7.6447698639999997</v>
      </c>
      <c r="F14533">
        <v>5.958669209</v>
      </c>
      <c r="G14533">
        <v>6.1329126250000003</v>
      </c>
      <c r="H14533">
        <v>18.71538249</v>
      </c>
      <c r="I14533">
        <v>10.84047399</v>
      </c>
      <c r="J14533">
        <v>2.1988223320000002</v>
      </c>
      <c r="K14533">
        <v>6.3697537119999996</v>
      </c>
      <c r="L14533">
        <v>7.3063478589999997</v>
      </c>
      <c r="M14533">
        <v>3.1708937320000001</v>
      </c>
      <c r="N14533">
        <v>4.4799170159999999</v>
      </c>
      <c r="O14533">
        <v>0.91472017999999999</v>
      </c>
      <c r="P14533">
        <v>7.6829456509999998</v>
      </c>
      <c r="Q14533">
        <v>7.3811884169999997</v>
      </c>
    </row>
    <row r="14534" spans="1:17">
      <c r="A14534" t="s">
        <v>26813</v>
      </c>
      <c r="B14534" s="16" t="s">
        <v>5190</v>
      </c>
      <c r="C14534">
        <v>10.66723367</v>
      </c>
      <c r="D14534">
        <v>7.8490320269999998</v>
      </c>
      <c r="E14534">
        <v>6.4849385960000001</v>
      </c>
      <c r="F14534">
        <v>4.3560556080000001</v>
      </c>
      <c r="G14534">
        <v>7.170765856</v>
      </c>
      <c r="H14534">
        <v>10.388330699999999</v>
      </c>
      <c r="I14534">
        <v>8.33369772</v>
      </c>
      <c r="J14534">
        <v>5.698933297</v>
      </c>
      <c r="K14534">
        <v>7.258781634</v>
      </c>
      <c r="L14534">
        <v>17.091153729999998</v>
      </c>
      <c r="M14534">
        <v>12.432009559999999</v>
      </c>
      <c r="N14534">
        <v>3.7570588859999998</v>
      </c>
      <c r="O14534">
        <v>5.4849457299999997</v>
      </c>
      <c r="P14534">
        <v>1.7147390899999999</v>
      </c>
      <c r="Q14534">
        <v>7.856785854</v>
      </c>
    </row>
    <row r="14535" spans="1:17">
      <c r="A14535" t="s">
        <v>26814</v>
      </c>
      <c r="B14535" s="16" t="s">
        <v>6671</v>
      </c>
      <c r="C14535">
        <v>0.82512353999999999</v>
      </c>
      <c r="D14535">
        <v>4.4784160479999997</v>
      </c>
      <c r="E14535">
        <v>5.3108796580000002</v>
      </c>
      <c r="F14535">
        <v>8.1990246029999998</v>
      </c>
      <c r="G14535">
        <v>5.4143688809999997</v>
      </c>
      <c r="H14535">
        <v>13.62639813</v>
      </c>
      <c r="I14535">
        <v>5.4148221750000003</v>
      </c>
      <c r="J14535">
        <v>11.50613465</v>
      </c>
      <c r="K14535">
        <v>10.66803672</v>
      </c>
      <c r="L14535">
        <v>7.5597291249999996</v>
      </c>
      <c r="M14535">
        <v>0.79193150199999995</v>
      </c>
      <c r="N14535">
        <v>5.3908728049999999</v>
      </c>
      <c r="O14535">
        <v>1.370709561</v>
      </c>
      <c r="P14535">
        <v>8.1704491150000003</v>
      </c>
      <c r="Q14535">
        <v>6.2393815860000004</v>
      </c>
    </row>
    <row r="14536" spans="1:17">
      <c r="A14536" t="s">
        <v>26815</v>
      </c>
      <c r="B14536" s="16" t="s">
        <v>8146</v>
      </c>
      <c r="C14536">
        <v>3.3899974479999999</v>
      </c>
      <c r="D14536">
        <v>0.53642710100000002</v>
      </c>
      <c r="E14536">
        <v>0.37353512500000002</v>
      </c>
      <c r="F14536">
        <v>0.52736544600000002</v>
      </c>
      <c r="G14536">
        <v>0.188160785</v>
      </c>
      <c r="H14536">
        <v>0.88346343900000002</v>
      </c>
      <c r="I14536">
        <v>1.235924915</v>
      </c>
      <c r="J14536">
        <v>2.4250249780000002</v>
      </c>
      <c r="K14536">
        <v>1.8674153360000001</v>
      </c>
      <c r="L14536">
        <v>2.677494818</v>
      </c>
      <c r="M14536">
        <v>1.162010309</v>
      </c>
      <c r="N14536">
        <v>0.522364461</v>
      </c>
      <c r="O14536">
        <v>1.4749226010000001</v>
      </c>
      <c r="P14536">
        <v>1.598479344</v>
      </c>
      <c r="Q14536">
        <v>0.58259836899999995</v>
      </c>
    </row>
    <row r="14537" spans="1:17">
      <c r="A14537" t="s">
        <v>26816</v>
      </c>
      <c r="B14537" s="16" t="s">
        <v>8987</v>
      </c>
      <c r="C14537">
        <v>16.56520175</v>
      </c>
      <c r="D14537">
        <v>5.4192773089999999</v>
      </c>
      <c r="E14537">
        <v>6.7009771870000003</v>
      </c>
      <c r="F14537">
        <v>9.5962093880000001</v>
      </c>
      <c r="G14537">
        <v>5.4881691640000003</v>
      </c>
      <c r="H14537">
        <v>16.496688809999998</v>
      </c>
      <c r="I14537">
        <v>46.910218620000002</v>
      </c>
      <c r="J14537">
        <v>47.249480409999997</v>
      </c>
      <c r="K14537">
        <v>11.44696192</v>
      </c>
      <c r="L14537">
        <v>13.02270824</v>
      </c>
      <c r="M14537">
        <v>2.9579232580000001</v>
      </c>
      <c r="N14537">
        <v>16.73985274</v>
      </c>
      <c r="O14537">
        <v>9.8127631280000003</v>
      </c>
      <c r="P14537">
        <v>6.3577577459999999</v>
      </c>
      <c r="Q14537">
        <v>8.2095594470000002</v>
      </c>
    </row>
    <row r="14538" spans="1:17">
      <c r="A14538" t="s">
        <v>26817</v>
      </c>
      <c r="B14538" s="16" t="s">
        <v>1200</v>
      </c>
      <c r="C14538">
        <v>15.59778637</v>
      </c>
      <c r="D14538">
        <v>1.8699984620000001</v>
      </c>
      <c r="E14538">
        <v>1.298248399</v>
      </c>
      <c r="F14538">
        <v>1.099049038</v>
      </c>
      <c r="G14538">
        <v>1.1565972980000001</v>
      </c>
      <c r="H14538">
        <v>1.973311805</v>
      </c>
      <c r="I14538">
        <v>7.7605901360000002</v>
      </c>
      <c r="J14538">
        <v>2.9660059379999999</v>
      </c>
      <c r="K14538">
        <v>7.0759316950000004</v>
      </c>
      <c r="L14538">
        <v>8.8700227129999991</v>
      </c>
      <c r="M14538">
        <v>6.3403784920000001</v>
      </c>
      <c r="N14538">
        <v>2.2620816669999999</v>
      </c>
      <c r="O14538">
        <v>8.2306525879999999</v>
      </c>
      <c r="P14538">
        <v>1.07372154</v>
      </c>
      <c r="Q14538">
        <v>3.4690185339999999</v>
      </c>
    </row>
    <row r="14539" spans="1:17">
      <c r="A14539" t="s">
        <v>26818</v>
      </c>
      <c r="B14539" s="16" t="s">
        <v>5396</v>
      </c>
      <c r="C14539">
        <v>81.166929670000002</v>
      </c>
      <c r="D14539">
        <v>551.58973309999999</v>
      </c>
      <c r="E14539">
        <v>541.93729029999997</v>
      </c>
      <c r="F14539">
        <v>936.19862420000004</v>
      </c>
      <c r="G14539">
        <v>322.56288649999999</v>
      </c>
      <c r="H14539">
        <v>2159.4228050000002</v>
      </c>
      <c r="I14539">
        <v>266.32647659999998</v>
      </c>
      <c r="J14539">
        <v>690.44869530000005</v>
      </c>
      <c r="K14539">
        <v>1037.3053399999999</v>
      </c>
      <c r="L14539">
        <v>90.462710729999998</v>
      </c>
      <c r="M14539">
        <v>67.082146750000007</v>
      </c>
      <c r="N14539">
        <v>452.93891739999998</v>
      </c>
      <c r="O14539">
        <v>12.900967059999999</v>
      </c>
      <c r="P14539">
        <v>1376.9158299999999</v>
      </c>
      <c r="Q14539">
        <v>954.22796989999995</v>
      </c>
    </row>
    <row r="14540" spans="1:17">
      <c r="A14540" t="s">
        <v>26819</v>
      </c>
      <c r="B14540" s="16" t="s">
        <v>26820</v>
      </c>
      <c r="C14540">
        <v>628.43920089999995</v>
      </c>
      <c r="D14540">
        <v>2.3866341420000001</v>
      </c>
      <c r="E14540">
        <v>3.0563797560000001</v>
      </c>
      <c r="F14540">
        <v>2.9328970679999999</v>
      </c>
      <c r="G14540">
        <v>3.720675</v>
      </c>
      <c r="H14540">
        <v>1.37917336</v>
      </c>
      <c r="I14540">
        <v>41.895551670000003</v>
      </c>
      <c r="J14540">
        <v>4.5524271880000002</v>
      </c>
      <c r="K14540">
        <v>32.581860419999998</v>
      </c>
      <c r="L14540">
        <v>65.802511780000003</v>
      </c>
      <c r="M14540">
        <v>165.43793389999999</v>
      </c>
      <c r="N14540">
        <v>7.9682318460000001</v>
      </c>
      <c r="O14540">
        <v>302.25536390000002</v>
      </c>
      <c r="P14540">
        <v>0.53877599200000004</v>
      </c>
      <c r="Q14540">
        <v>101.2136204</v>
      </c>
    </row>
    <row r="14541" spans="1:17">
      <c r="A14541" t="s">
        <v>26821</v>
      </c>
      <c r="B14541" s="16" t="s">
        <v>26822</v>
      </c>
      <c r="C14541">
        <v>9.6990263389999996</v>
      </c>
      <c r="D14541">
        <v>5.2020167339999999</v>
      </c>
      <c r="E14541">
        <v>3.828739009</v>
      </c>
      <c r="F14541">
        <v>3.9259371029999999</v>
      </c>
      <c r="G14541">
        <v>5.5974926219999999</v>
      </c>
      <c r="H14541">
        <v>16.762326399999999</v>
      </c>
      <c r="I14541">
        <v>10.794318970000001</v>
      </c>
      <c r="J14541">
        <v>7.183156125</v>
      </c>
      <c r="K14541">
        <v>6.5999411319999997</v>
      </c>
      <c r="L14541">
        <v>14.998462630000001</v>
      </c>
      <c r="M14541">
        <v>8.8189257080000001</v>
      </c>
      <c r="N14541">
        <v>3.0205081580000002</v>
      </c>
      <c r="O14541">
        <v>8.4801005580000002</v>
      </c>
      <c r="P14541">
        <v>5.8972328960000002</v>
      </c>
      <c r="Q14541">
        <v>11.755719879999999</v>
      </c>
    </row>
    <row r="14542" spans="1:17">
      <c r="A14542" t="s">
        <v>26821</v>
      </c>
      <c r="B14542" s="16" t="s">
        <v>26823</v>
      </c>
      <c r="C14542">
        <v>31.517073530000001</v>
      </c>
      <c r="D14542">
        <v>51.293465210000001</v>
      </c>
      <c r="E14542">
        <v>51.984388940000002</v>
      </c>
      <c r="F14542">
        <v>69.674407959999996</v>
      </c>
      <c r="G14542">
        <v>69.160043639999998</v>
      </c>
      <c r="H14542">
        <v>47.762896640000001</v>
      </c>
      <c r="I14542">
        <v>123.5439564</v>
      </c>
      <c r="J14542">
        <v>65.065648809999999</v>
      </c>
      <c r="K14542">
        <v>93.093211719999999</v>
      </c>
      <c r="L14542">
        <v>66.984478179999996</v>
      </c>
      <c r="M14542">
        <v>21.256225560000001</v>
      </c>
      <c r="N14542">
        <v>49.113523530000002</v>
      </c>
      <c r="O14542">
        <v>24.784748929999999</v>
      </c>
      <c r="P14542">
        <v>113.6829467</v>
      </c>
      <c r="Q14542">
        <v>82.245064139999997</v>
      </c>
    </row>
    <row r="14543" spans="1:17">
      <c r="A14543" t="s">
        <v>26734</v>
      </c>
      <c r="B14543" s="16" t="s">
        <v>26824</v>
      </c>
      <c r="C14543">
        <v>11.52486508</v>
      </c>
      <c r="D14543">
        <v>2.9786674180000001</v>
      </c>
      <c r="E14543">
        <v>0.81740388799999997</v>
      </c>
      <c r="F14543">
        <v>1.3072990799999999</v>
      </c>
      <c r="G14543">
        <v>1.6584404070000001</v>
      </c>
      <c r="H14543">
        <v>5.9015790270000004</v>
      </c>
      <c r="I14543">
        <v>0</v>
      </c>
      <c r="J14543">
        <v>1.2175095970000001</v>
      </c>
      <c r="K14543">
        <v>4.3568766840000004</v>
      </c>
      <c r="L14543">
        <v>2.427358093</v>
      </c>
      <c r="M14543">
        <v>7.3741714700000003</v>
      </c>
      <c r="N14543">
        <v>1.894256666</v>
      </c>
      <c r="O14543">
        <v>19.145306099999999</v>
      </c>
      <c r="P14543">
        <v>0.288182508</v>
      </c>
      <c r="Q14543">
        <v>11.883845389999999</v>
      </c>
    </row>
    <row r="14544" spans="1:17">
      <c r="A14544" t="s">
        <v>26825</v>
      </c>
      <c r="B14544" s="16" t="s">
        <v>2600</v>
      </c>
      <c r="C14544">
        <v>9.1219229960000003</v>
      </c>
      <c r="D14544">
        <v>16.717621350000002</v>
      </c>
      <c r="E14544">
        <v>15.61561494</v>
      </c>
      <c r="F14544">
        <v>15.46445559</v>
      </c>
      <c r="G14544">
        <v>13.03107894</v>
      </c>
      <c r="H14544">
        <v>26.434156059999999</v>
      </c>
      <c r="I14544">
        <v>12.093344480000001</v>
      </c>
      <c r="J14544">
        <v>8.8306117739999994</v>
      </c>
      <c r="K14544">
        <v>9.4049044879999997</v>
      </c>
      <c r="L14544">
        <v>7.3356906220000004</v>
      </c>
      <c r="M14544">
        <v>4.7754423680000002</v>
      </c>
      <c r="N14544">
        <v>2.657855112</v>
      </c>
      <c r="O14544">
        <v>11.02072506</v>
      </c>
      <c r="P14544">
        <v>20.901911989999999</v>
      </c>
      <c r="Q14544">
        <v>12.541407570000001</v>
      </c>
    </row>
    <row r="14545" spans="1:17">
      <c r="A14545" t="s">
        <v>26826</v>
      </c>
      <c r="B14545" s="16" t="s">
        <v>6934</v>
      </c>
      <c r="C14545">
        <v>3.654640106</v>
      </c>
      <c r="D14545">
        <v>15.074449250000001</v>
      </c>
      <c r="E14545">
        <v>15.83009584</v>
      </c>
      <c r="F14545">
        <v>9.1676207319999996</v>
      </c>
      <c r="G14545">
        <v>15.0559552</v>
      </c>
      <c r="H14545">
        <v>6.2827071290000003</v>
      </c>
      <c r="I14545">
        <v>20.810948809999999</v>
      </c>
      <c r="J14545">
        <v>36.4903993</v>
      </c>
      <c r="K14545">
        <v>13.65815662</v>
      </c>
      <c r="L14545">
        <v>17.484036329999999</v>
      </c>
      <c r="M14545">
        <v>6.681192019</v>
      </c>
      <c r="N14545">
        <v>13.751421329999999</v>
      </c>
      <c r="O14545">
        <v>5.0111092890000002</v>
      </c>
      <c r="P14545">
        <v>8.9557602270000007</v>
      </c>
      <c r="Q14545">
        <v>11.7241477</v>
      </c>
    </row>
    <row r="14546" spans="1:17">
      <c r="A14546" t="s">
        <v>26827</v>
      </c>
      <c r="B14546" s="16" t="s">
        <v>7006</v>
      </c>
      <c r="C14546">
        <v>6.3406160060000003</v>
      </c>
      <c r="D14546">
        <v>2.1809175289999998</v>
      </c>
      <c r="E14546">
        <v>1.3136258439999999</v>
      </c>
      <c r="F14546">
        <v>2.180416406</v>
      </c>
      <c r="G14546">
        <v>0.97965247499999997</v>
      </c>
      <c r="H14546">
        <v>0.12816560499999999</v>
      </c>
      <c r="I14546">
        <v>3.4066584940000002</v>
      </c>
      <c r="J14546">
        <v>2.601781114</v>
      </c>
      <c r="K14546">
        <v>2.2708569380000001</v>
      </c>
      <c r="L14546">
        <v>2.530336921</v>
      </c>
      <c r="M14546">
        <v>3.8435075539999999</v>
      </c>
      <c r="N14546">
        <v>1.4192574570000001</v>
      </c>
      <c r="O14546">
        <v>5.913342579</v>
      </c>
      <c r="P14546">
        <v>1.727348485</v>
      </c>
      <c r="Q14546">
        <v>3.4411134809999999</v>
      </c>
    </row>
    <row r="14547" spans="1:17">
      <c r="A14547" t="s">
        <v>10798</v>
      </c>
      <c r="B14547" s="16" t="s">
        <v>26828</v>
      </c>
      <c r="C14547">
        <v>0</v>
      </c>
      <c r="D14547">
        <v>11.50443404</v>
      </c>
      <c r="E14547">
        <v>13.54895891</v>
      </c>
      <c r="F14547">
        <v>10.43490823</v>
      </c>
      <c r="G14547">
        <v>12.81070734</v>
      </c>
      <c r="H14547">
        <v>15.195682529999999</v>
      </c>
      <c r="I14547">
        <v>12.621975709999999</v>
      </c>
      <c r="J14547">
        <v>18.495939199999999</v>
      </c>
      <c r="K14547">
        <v>12.340135760000001</v>
      </c>
      <c r="L14547">
        <v>8.5938651040000007</v>
      </c>
      <c r="M14547">
        <v>7.1202703569999999</v>
      </c>
      <c r="N14547">
        <v>6.4016233890000001</v>
      </c>
      <c r="O14547">
        <v>4.1080247620000003</v>
      </c>
      <c r="P14547">
        <v>9.0898284940000007</v>
      </c>
      <c r="Q14547">
        <v>14.449585799999999</v>
      </c>
    </row>
    <row r="14548" spans="1:17">
      <c r="A14548" t="s">
        <v>26829</v>
      </c>
      <c r="B14548" s="16" t="s">
        <v>26830</v>
      </c>
      <c r="C14548">
        <v>36.799692950000001</v>
      </c>
      <c r="D14548">
        <v>4.0761820750000002</v>
      </c>
      <c r="E14548">
        <v>6.3075658939999997</v>
      </c>
      <c r="F14548">
        <v>3.339437255</v>
      </c>
      <c r="G14548">
        <v>6.0015838490000002</v>
      </c>
      <c r="H14548">
        <v>29.836572189999998</v>
      </c>
      <c r="I14548">
        <v>26.832856419999999</v>
      </c>
      <c r="J14548">
        <v>14.77285159</v>
      </c>
      <c r="K14548">
        <v>24.113802639999999</v>
      </c>
      <c r="L14548">
        <v>27.12752918</v>
      </c>
      <c r="M14548">
        <v>15.697493720000001</v>
      </c>
      <c r="N14548">
        <v>8.3166776280000008</v>
      </c>
      <c r="O14548">
        <v>22.64158862</v>
      </c>
      <c r="P14548">
        <v>6.1345781309999996</v>
      </c>
      <c r="Q14548">
        <v>14.05405258</v>
      </c>
    </row>
    <row r="14549" spans="1:17">
      <c r="A14549" t="s">
        <v>26831</v>
      </c>
      <c r="B14549" s="16" t="s">
        <v>1619</v>
      </c>
      <c r="C14549">
        <v>178.4767828</v>
      </c>
      <c r="D14549">
        <v>2.4719537499999999</v>
      </c>
      <c r="E14549">
        <v>1.680225396</v>
      </c>
      <c r="F14549">
        <v>1.0593162009999999</v>
      </c>
      <c r="G14549">
        <v>1.6402864939999999</v>
      </c>
      <c r="H14549">
        <v>3.1426501180000002</v>
      </c>
      <c r="I14549">
        <v>71.682348469999994</v>
      </c>
      <c r="J14549">
        <v>2.4954138779999999</v>
      </c>
      <c r="K14549">
        <v>80.810192049999998</v>
      </c>
      <c r="L14549">
        <v>202.331413</v>
      </c>
      <c r="M14549">
        <v>321.94435120000003</v>
      </c>
      <c r="N14549">
        <v>4.6344261009999999</v>
      </c>
      <c r="O14549">
        <v>468.89390420000001</v>
      </c>
      <c r="P14549">
        <v>1.9316653459999999</v>
      </c>
      <c r="Q14549">
        <v>149.40020680000001</v>
      </c>
    </row>
    <row r="14550" spans="1:17">
      <c r="A14550" t="s">
        <v>26832</v>
      </c>
      <c r="B14550" s="16" t="s">
        <v>26833</v>
      </c>
      <c r="C14550">
        <v>163.38859859999999</v>
      </c>
      <c r="D14550">
        <v>14.820428010000001</v>
      </c>
      <c r="E14550">
        <v>17.793176540000001</v>
      </c>
      <c r="F14550">
        <v>11.55799</v>
      </c>
      <c r="G14550">
        <v>16.217583919999999</v>
      </c>
      <c r="H14550">
        <v>21.24614412</v>
      </c>
      <c r="I14550">
        <v>48.780256809999997</v>
      </c>
      <c r="J14550">
        <v>46.481557969999997</v>
      </c>
      <c r="K14550">
        <v>68.868511819999995</v>
      </c>
      <c r="L14550">
        <v>113.8060414</v>
      </c>
      <c r="M14550">
        <v>54.329954909999998</v>
      </c>
      <c r="N14550">
        <v>46.784746519999999</v>
      </c>
      <c r="O14550">
        <v>139.6301833</v>
      </c>
      <c r="P14550">
        <v>22.197235200000001</v>
      </c>
      <c r="Q14550">
        <v>28.30074639</v>
      </c>
    </row>
    <row r="14551" spans="1:17">
      <c r="A14551" t="s">
        <v>26834</v>
      </c>
      <c r="B14551" s="16" t="s">
        <v>7087</v>
      </c>
      <c r="C14551">
        <v>22.962644640000001</v>
      </c>
      <c r="D14551">
        <v>4.1739443229999997</v>
      </c>
      <c r="E14551">
        <v>2.2424999030000001</v>
      </c>
      <c r="F14551">
        <v>2.3402405549999998</v>
      </c>
      <c r="G14551">
        <v>3.5178609029999999</v>
      </c>
      <c r="H14551">
        <v>5.0200022630000003</v>
      </c>
      <c r="I14551">
        <v>195.76941909999999</v>
      </c>
      <c r="J14551">
        <v>8.8971588100000005</v>
      </c>
      <c r="K14551">
        <v>45.30058494</v>
      </c>
      <c r="L14551">
        <v>11.60729832</v>
      </c>
      <c r="M14551">
        <v>61.482969429999997</v>
      </c>
      <c r="N14551">
        <v>5.0661373310000002</v>
      </c>
      <c r="O14551">
        <v>63.120126489999997</v>
      </c>
      <c r="P14551">
        <v>3.374455282</v>
      </c>
      <c r="Q14551">
        <v>17.97091343</v>
      </c>
    </row>
    <row r="14552" spans="1:17">
      <c r="A14552" t="s">
        <v>26835</v>
      </c>
      <c r="B14552" s="16" t="s">
        <v>8948</v>
      </c>
      <c r="C14552">
        <v>10.02999962</v>
      </c>
      <c r="D14552">
        <v>1.062686445</v>
      </c>
      <c r="E14552">
        <v>0.83509848099999995</v>
      </c>
      <c r="F14552">
        <v>0.71231924599999996</v>
      </c>
      <c r="G14552">
        <v>0.52712836600000001</v>
      </c>
      <c r="H14552">
        <v>0.50244436000000003</v>
      </c>
      <c r="I14552">
        <v>15.26289897</v>
      </c>
      <c r="J14552">
        <v>3.5381060299999998</v>
      </c>
      <c r="K14552">
        <v>3.5609530660000002</v>
      </c>
      <c r="L14552">
        <v>2.4799038590000002</v>
      </c>
      <c r="M14552">
        <v>54.410795299999997</v>
      </c>
      <c r="N14552">
        <v>4.8381555560000002</v>
      </c>
      <c r="O14552">
        <v>51.193420860000003</v>
      </c>
      <c r="P14552">
        <v>1.7010984339999999</v>
      </c>
      <c r="Q14552">
        <v>29.378460919999998</v>
      </c>
    </row>
    <row r="14553" spans="1:17">
      <c r="A14553" t="s">
        <v>26836</v>
      </c>
      <c r="B14553" s="16" t="s">
        <v>2771</v>
      </c>
      <c r="C14553">
        <v>7.56594196</v>
      </c>
      <c r="D14553">
        <v>2.2115333339999999</v>
      </c>
      <c r="E14553">
        <v>1.442156287</v>
      </c>
      <c r="F14553">
        <v>2.0025293799999999</v>
      </c>
      <c r="G14553">
        <v>1.7782869910000001</v>
      </c>
      <c r="H14553">
        <v>3.4707441540000001</v>
      </c>
      <c r="I14553">
        <v>4.1375854939999996</v>
      </c>
      <c r="J14553">
        <v>3.3036952519999998</v>
      </c>
      <c r="K14553">
        <v>18.972923040000001</v>
      </c>
      <c r="L14553">
        <v>7.7020751699999996</v>
      </c>
      <c r="M14553">
        <v>32.878859949999999</v>
      </c>
      <c r="N14553">
        <v>2.3834858049999998</v>
      </c>
      <c r="O14553">
        <v>26.999374280000001</v>
      </c>
      <c r="P14553">
        <v>3.0270162630000002</v>
      </c>
      <c r="Q14553">
        <v>3.9008042129999998</v>
      </c>
    </row>
    <row r="14554" spans="1:17">
      <c r="A14554" t="s">
        <v>26837</v>
      </c>
      <c r="B14554" s="16" t="s">
        <v>7144</v>
      </c>
      <c r="C14554">
        <v>12.4571782</v>
      </c>
      <c r="D14554">
        <v>2.1742949679999999</v>
      </c>
      <c r="E14554">
        <v>1.1244907239999999</v>
      </c>
      <c r="F14554">
        <v>0.97629190899999996</v>
      </c>
      <c r="G14554">
        <v>1.108153508</v>
      </c>
      <c r="H14554">
        <v>3.9143814269999999</v>
      </c>
      <c r="I14554">
        <v>5.5050142160000002</v>
      </c>
      <c r="J14554">
        <v>2.2013107700000001</v>
      </c>
      <c r="K14554">
        <v>8.9049143189999995</v>
      </c>
      <c r="L14554">
        <v>12.880085680000001</v>
      </c>
      <c r="M14554">
        <v>7.2461008509999996</v>
      </c>
      <c r="N14554">
        <v>1.3494847249999999</v>
      </c>
      <c r="O14554">
        <v>13.796053909999999</v>
      </c>
      <c r="P14554">
        <v>0.56635501899999996</v>
      </c>
      <c r="Q14554">
        <v>6.7469729589999998</v>
      </c>
    </row>
    <row r="14555" spans="1:17">
      <c r="A14555" t="s">
        <v>26838</v>
      </c>
      <c r="B14555" s="16" t="s">
        <v>26839</v>
      </c>
      <c r="C14555">
        <v>21.256031790000002</v>
      </c>
      <c r="D14555">
        <v>2.6908130039999998</v>
      </c>
      <c r="E14555">
        <v>2.2613839179999999</v>
      </c>
      <c r="F14555">
        <v>0</v>
      </c>
      <c r="G14555">
        <v>2.097439338</v>
      </c>
      <c r="H14555">
        <v>2.332425535</v>
      </c>
      <c r="I14555">
        <v>4.4282982000000004</v>
      </c>
      <c r="J14555">
        <v>6.1591661950000001</v>
      </c>
      <c r="K14555">
        <v>11.02033514</v>
      </c>
      <c r="L14555">
        <v>3.8373675729999999</v>
      </c>
      <c r="M14555">
        <v>11.65769755</v>
      </c>
      <c r="N14555">
        <v>10.48108927</v>
      </c>
      <c r="O14555">
        <v>16.814709199999999</v>
      </c>
      <c r="P14555">
        <v>2.7334958440000001</v>
      </c>
      <c r="Q14555">
        <v>6.2623204890000004</v>
      </c>
    </row>
    <row r="14556" spans="1:17">
      <c r="A14556" t="s">
        <v>26840</v>
      </c>
      <c r="B14556" s="16" t="s">
        <v>26841</v>
      </c>
      <c r="C14556">
        <v>5.838968704</v>
      </c>
      <c r="D14556">
        <v>1.411120444</v>
      </c>
      <c r="E14556">
        <v>1.1859185590000001</v>
      </c>
      <c r="F14556">
        <v>0.722543194</v>
      </c>
      <c r="G14556">
        <v>0.641633114</v>
      </c>
      <c r="H14556">
        <v>2.4463486329999999</v>
      </c>
      <c r="I14556">
        <v>3.0963935999999999</v>
      </c>
      <c r="J14556">
        <v>2.4897914760000002</v>
      </c>
      <c r="K14556">
        <v>3.6120635750000001</v>
      </c>
      <c r="L14556">
        <v>7.0433944659999996</v>
      </c>
      <c r="M14556">
        <v>5.0946236059999999</v>
      </c>
      <c r="N14556">
        <v>1.112388836</v>
      </c>
      <c r="O14556">
        <v>4.7029315179999998</v>
      </c>
      <c r="P14556">
        <v>0.79639124800000005</v>
      </c>
      <c r="Q14556">
        <v>1.824497829</v>
      </c>
    </row>
    <row r="14557" spans="1:17">
      <c r="A14557" t="e">
        <v>#N/A</v>
      </c>
      <c r="B14557" s="16" t="s">
        <v>26842</v>
      </c>
      <c r="C14557">
        <v>14.364324590000001</v>
      </c>
      <c r="D14557">
        <v>4.7732682850000003</v>
      </c>
      <c r="E14557">
        <v>14.135756369999999</v>
      </c>
      <c r="F14557">
        <v>10.75395591</v>
      </c>
      <c r="G14557">
        <v>8.6815750000000005</v>
      </c>
      <c r="H14557">
        <v>12.412560239999999</v>
      </c>
      <c r="I14557">
        <v>10.473887919999999</v>
      </c>
      <c r="J14557">
        <v>2.2762135940000001</v>
      </c>
      <c r="K14557">
        <v>4.8872790630000003</v>
      </c>
      <c r="L14557">
        <v>22.6905213</v>
      </c>
      <c r="M14557">
        <v>0</v>
      </c>
      <c r="N14557">
        <v>7.9682318460000001</v>
      </c>
      <c r="O14557">
        <v>3.9770442620000002</v>
      </c>
      <c r="P14557">
        <v>10.236743860000001</v>
      </c>
      <c r="Q14557">
        <v>7.4058746659999999</v>
      </c>
    </row>
    <row r="14558" spans="1:17">
      <c r="A14558" t="s">
        <v>26840</v>
      </c>
      <c r="B14558" s="16" t="s">
        <v>26843</v>
      </c>
      <c r="C14558">
        <v>2.9925676229999998</v>
      </c>
      <c r="D14558">
        <v>4.9721544629999999</v>
      </c>
      <c r="E14558">
        <v>3.8204746940000001</v>
      </c>
      <c r="F14558">
        <v>3.6661213340000001</v>
      </c>
      <c r="G14558">
        <v>5.1676041670000004</v>
      </c>
      <c r="H14558">
        <v>8.6198334980000002</v>
      </c>
      <c r="I14558">
        <v>0</v>
      </c>
      <c r="J14558">
        <v>3.2246359249999998</v>
      </c>
      <c r="K14558">
        <v>2.715155035</v>
      </c>
      <c r="L14558">
        <v>0.94543838800000002</v>
      </c>
      <c r="M14558">
        <v>0</v>
      </c>
      <c r="N14558">
        <v>2.0289479240000001</v>
      </c>
      <c r="O14558">
        <v>1.657101776</v>
      </c>
      <c r="P14558">
        <v>2.469389965</v>
      </c>
      <c r="Q14558">
        <v>6.1715622210000003</v>
      </c>
    </row>
    <row r="14559" spans="1:17">
      <c r="A14559" t="s">
        <v>26840</v>
      </c>
      <c r="B14559" s="16" t="s">
        <v>9424</v>
      </c>
      <c r="C14559">
        <v>3.4228028789999998</v>
      </c>
      <c r="D14559">
        <v>2.6247649960000001</v>
      </c>
      <c r="E14559">
        <v>2.4089572669999999</v>
      </c>
      <c r="F14559">
        <v>1.5948465350000001</v>
      </c>
      <c r="G14559">
        <v>2.0914218199999999</v>
      </c>
      <c r="H14559">
        <v>3.6402790619999998</v>
      </c>
      <c r="I14559">
        <v>5.3755051150000002</v>
      </c>
      <c r="J14559">
        <v>2.4365716439999998</v>
      </c>
      <c r="K14559">
        <v>2.9860646700000002</v>
      </c>
      <c r="L14559">
        <v>4.1590850330000002</v>
      </c>
      <c r="M14559">
        <v>2.5270112629999999</v>
      </c>
      <c r="N14559">
        <v>1.7688836859999999</v>
      </c>
      <c r="O14559">
        <v>2.0411352439999999</v>
      </c>
      <c r="P14559">
        <v>2.2713779089999999</v>
      </c>
      <c r="Q14559">
        <v>2.081451333</v>
      </c>
    </row>
    <row r="14560" spans="1:17">
      <c r="A14560" t="e">
        <v>#N/A</v>
      </c>
      <c r="B14560" s="16" t="s">
        <v>26844</v>
      </c>
      <c r="C14560">
        <v>11.314365260000001</v>
      </c>
      <c r="D14560">
        <v>4.3863937999999996</v>
      </c>
      <c r="E14560">
        <v>6.9213394289999997</v>
      </c>
      <c r="F14560">
        <v>4.2352908569999999</v>
      </c>
      <c r="G14560">
        <v>6.838226884</v>
      </c>
      <c r="H14560">
        <v>5.4316759030000004</v>
      </c>
      <c r="I14560">
        <v>0</v>
      </c>
      <c r="J14560">
        <v>3.9443975290000002</v>
      </c>
      <c r="K14560">
        <v>6.4159485409999997</v>
      </c>
      <c r="L14560">
        <v>1.787267089</v>
      </c>
      <c r="M14560">
        <v>0</v>
      </c>
      <c r="N14560">
        <v>4.881603224</v>
      </c>
      <c r="O14560">
        <v>9.3978100710000003</v>
      </c>
      <c r="P14560">
        <v>3.3950268010000002</v>
      </c>
      <c r="Q14560">
        <v>0</v>
      </c>
    </row>
    <row r="14561" spans="1:17">
      <c r="A14561" t="s">
        <v>26845</v>
      </c>
      <c r="B14561" s="16" t="s">
        <v>9400</v>
      </c>
      <c r="C14561">
        <v>18.829587010000001</v>
      </c>
      <c r="D14561">
        <v>87.386959559999994</v>
      </c>
      <c r="E14561">
        <v>73.237082720000004</v>
      </c>
      <c r="F14561">
        <v>85.928142190000003</v>
      </c>
      <c r="G14561">
        <v>79.607061990000005</v>
      </c>
      <c r="H14561">
        <v>81.263580219999994</v>
      </c>
      <c r="I14561">
        <v>85.869287819999997</v>
      </c>
      <c r="J14561">
        <v>107.6390449</v>
      </c>
      <c r="K14561">
        <v>98.016257449999998</v>
      </c>
      <c r="L14561">
        <v>81.468440470000004</v>
      </c>
      <c r="M14561">
        <v>23.89197364</v>
      </c>
      <c r="N14561">
        <v>61.432050199999999</v>
      </c>
      <c r="O14561">
        <v>17.849060699999999</v>
      </c>
      <c r="P14561">
        <v>100.0493278</v>
      </c>
      <c r="Q14561">
        <v>96.751399710000001</v>
      </c>
    </row>
    <row r="14562" spans="1:17">
      <c r="A14562" t="s">
        <v>26846</v>
      </c>
      <c r="B14562" s="16" t="s">
        <v>26847</v>
      </c>
      <c r="C14562">
        <v>1.5944954899999999</v>
      </c>
      <c r="D14562">
        <v>0.353234139</v>
      </c>
      <c r="E14562">
        <v>0.16963497699999999</v>
      </c>
      <c r="F14562">
        <v>0.21704193199999999</v>
      </c>
      <c r="G14562">
        <v>1.1013581079999999</v>
      </c>
      <c r="H14562">
        <v>1.8371228150000001</v>
      </c>
      <c r="I14562">
        <v>2.3252839970000001</v>
      </c>
      <c r="J14562">
        <v>0.80853919200000002</v>
      </c>
      <c r="K14562">
        <v>0.72334246099999999</v>
      </c>
      <c r="L14562">
        <v>2.014988378</v>
      </c>
      <c r="M14562">
        <v>0</v>
      </c>
      <c r="N14562">
        <v>1.5724524449999999</v>
      </c>
      <c r="O14562">
        <v>0</v>
      </c>
      <c r="P14562">
        <v>0.23922486100000001</v>
      </c>
      <c r="Q14562">
        <v>2.1922151520000002</v>
      </c>
    </row>
    <row r="14563" spans="1:17">
      <c r="A14563" t="s">
        <v>26848</v>
      </c>
      <c r="B14563" s="16" t="s">
        <v>26849</v>
      </c>
      <c r="C14563">
        <v>2.664350529</v>
      </c>
      <c r="D14563">
        <v>1.1804857049999999</v>
      </c>
      <c r="E14563">
        <v>0.56690914800000003</v>
      </c>
      <c r="F14563">
        <v>0.36267006699999998</v>
      </c>
      <c r="G14563">
        <v>0</v>
      </c>
      <c r="H14563">
        <v>0</v>
      </c>
      <c r="I14563">
        <v>0</v>
      </c>
      <c r="J14563">
        <v>0.33776072699999998</v>
      </c>
      <c r="K14563">
        <v>0</v>
      </c>
      <c r="L14563">
        <v>5.0504708709999999</v>
      </c>
      <c r="M14563">
        <v>0</v>
      </c>
      <c r="N14563">
        <v>0</v>
      </c>
      <c r="O14563">
        <v>0</v>
      </c>
      <c r="P14563">
        <v>0.39973702700000002</v>
      </c>
      <c r="Q14563">
        <v>0</v>
      </c>
    </row>
    <row r="14564" spans="1:17">
      <c r="A14564" t="e">
        <v>#N/A</v>
      </c>
      <c r="B14564" s="16" t="s">
        <v>26850</v>
      </c>
      <c r="C14564">
        <v>7.0393352040000003</v>
      </c>
      <c r="D14564">
        <v>0.51981614799999998</v>
      </c>
      <c r="E14564">
        <v>0.24963329000000001</v>
      </c>
      <c r="F14564">
        <v>0.31939693400000002</v>
      </c>
      <c r="G14564">
        <v>0.81037429000000005</v>
      </c>
      <c r="H14564">
        <v>0</v>
      </c>
      <c r="I14564">
        <v>0</v>
      </c>
      <c r="J14564">
        <v>1.189838924</v>
      </c>
      <c r="K14564">
        <v>1.06446419</v>
      </c>
      <c r="L14564">
        <v>1.4826192899999999</v>
      </c>
      <c r="M14564">
        <v>0</v>
      </c>
      <c r="N14564">
        <v>1.1570033609999999</v>
      </c>
      <c r="O14564">
        <v>2.598636876</v>
      </c>
      <c r="P14564">
        <v>1.0561233940000001</v>
      </c>
      <c r="Q14564">
        <v>3.226043888</v>
      </c>
    </row>
    <row r="14565" spans="1:17">
      <c r="A14565" t="s">
        <v>26851</v>
      </c>
      <c r="B14565" s="16" t="s">
        <v>26852</v>
      </c>
      <c r="C14565">
        <v>4.6806157940000004</v>
      </c>
      <c r="D14565">
        <v>0.15952509500000001</v>
      </c>
      <c r="E14565">
        <v>0.34474205000000002</v>
      </c>
      <c r="F14565">
        <v>4.9009469E-2</v>
      </c>
      <c r="G14565">
        <v>0.24869376600000001</v>
      </c>
      <c r="H14565">
        <v>0</v>
      </c>
      <c r="I14565">
        <v>3.1503847700000001</v>
      </c>
      <c r="J14565">
        <v>0.73029346299999998</v>
      </c>
      <c r="K14565">
        <v>2.1233601270000002</v>
      </c>
      <c r="L14565">
        <v>3.8674776940000002</v>
      </c>
      <c r="M14565">
        <v>2.764510665</v>
      </c>
      <c r="N14565">
        <v>0.31068616900000001</v>
      </c>
      <c r="O14565">
        <v>5.9811694439999998</v>
      </c>
      <c r="P14565">
        <v>5.4018517000000002E-2</v>
      </c>
      <c r="Q14565">
        <v>2.227573461</v>
      </c>
    </row>
    <row r="14566" spans="1:17">
      <c r="A14566" t="s">
        <v>12312</v>
      </c>
      <c r="B14566" s="16" t="s">
        <v>26853</v>
      </c>
      <c r="C14566">
        <v>63.792782989999999</v>
      </c>
      <c r="D14566">
        <v>5.9504157480000002</v>
      </c>
      <c r="E14566">
        <v>9.6443690459999996</v>
      </c>
      <c r="F14566">
        <v>2.2851162789999999</v>
      </c>
      <c r="G14566">
        <v>2.8988998979999998</v>
      </c>
      <c r="H14566">
        <v>9.671032705</v>
      </c>
      <c r="I14566">
        <v>41.618802600000002</v>
      </c>
      <c r="J14566">
        <v>27.24053992</v>
      </c>
      <c r="K14566">
        <v>39.601529530000001</v>
      </c>
      <c r="L14566">
        <v>60.461937859999999</v>
      </c>
      <c r="M14566">
        <v>32.224529799999999</v>
      </c>
      <c r="N14566">
        <v>18.62493216</v>
      </c>
      <c r="O14566">
        <v>33.465372449999997</v>
      </c>
      <c r="P14566">
        <v>10.32653985</v>
      </c>
      <c r="Q14566">
        <v>9.2322556809999998</v>
      </c>
    </row>
    <row r="14567" spans="1:17">
      <c r="A14567" t="e">
        <v>#N/A</v>
      </c>
      <c r="B14567" s="16" t="s">
        <v>26854</v>
      </c>
      <c r="C14567">
        <v>3.3536198650000002</v>
      </c>
      <c r="D14567">
        <v>0</v>
      </c>
      <c r="E14567">
        <v>0</v>
      </c>
      <c r="F14567">
        <v>0</v>
      </c>
      <c r="G14567">
        <v>0.165459252</v>
      </c>
      <c r="H14567">
        <v>0.18399644600000001</v>
      </c>
      <c r="I14567">
        <v>1.3973284340000001</v>
      </c>
      <c r="J14567">
        <v>0</v>
      </c>
      <c r="K14567">
        <v>1.9560455649999999</v>
      </c>
      <c r="L14567">
        <v>2.724441943</v>
      </c>
      <c r="M14567">
        <v>2.758898259</v>
      </c>
      <c r="N14567">
        <v>0.11811635199999999</v>
      </c>
      <c r="O14567">
        <v>2.6529007550000001</v>
      </c>
      <c r="P14567">
        <v>7.1878468000000001E-2</v>
      </c>
      <c r="Q14567">
        <v>0</v>
      </c>
    </row>
    <row r="14568" spans="1:17">
      <c r="A14568" t="s">
        <v>26855</v>
      </c>
      <c r="B14568" s="16" t="s">
        <v>26856</v>
      </c>
      <c r="C14568">
        <v>0.97170431099999999</v>
      </c>
      <c r="D14568">
        <v>1.076325201</v>
      </c>
      <c r="E14568">
        <v>0.103377551</v>
      </c>
      <c r="F14568">
        <v>1.32267907</v>
      </c>
      <c r="G14568">
        <v>0.33559029400000001</v>
      </c>
      <c r="H14568">
        <v>0</v>
      </c>
      <c r="I14568">
        <v>0</v>
      </c>
      <c r="J14568">
        <v>0.49273329599999999</v>
      </c>
      <c r="K14568">
        <v>0.44081340600000002</v>
      </c>
      <c r="L14568">
        <v>3.6838728700000001</v>
      </c>
      <c r="M14568">
        <v>0</v>
      </c>
      <c r="N14568">
        <v>0.83848714199999996</v>
      </c>
      <c r="O14568">
        <v>0</v>
      </c>
      <c r="P14568">
        <v>0</v>
      </c>
      <c r="Q14568">
        <v>0.66798085200000001</v>
      </c>
    </row>
    <row r="14569" spans="1:17">
      <c r="A14569" t="s">
        <v>12312</v>
      </c>
      <c r="B14569" s="16" t="s">
        <v>26857</v>
      </c>
      <c r="C14569">
        <v>0</v>
      </c>
      <c r="D14569">
        <v>0</v>
      </c>
      <c r="E14569">
        <v>0</v>
      </c>
      <c r="F14569">
        <v>0</v>
      </c>
      <c r="G14569">
        <v>0</v>
      </c>
      <c r="H14569">
        <v>1.7820779369999999</v>
      </c>
      <c r="I14569">
        <v>0</v>
      </c>
      <c r="J14569">
        <v>0</v>
      </c>
      <c r="K14569">
        <v>0</v>
      </c>
      <c r="L14569">
        <v>0</v>
      </c>
      <c r="M14569">
        <v>0</v>
      </c>
      <c r="N14569">
        <v>0.57200166200000002</v>
      </c>
      <c r="O14569">
        <v>0</v>
      </c>
      <c r="P14569">
        <v>3.4808561309999999</v>
      </c>
      <c r="Q14569">
        <v>0</v>
      </c>
    </row>
    <row r="14570" spans="1:17">
      <c r="A14570" t="s">
        <v>26858</v>
      </c>
      <c r="B14570" s="16" t="s">
        <v>7650</v>
      </c>
      <c r="C14570">
        <v>24.270643379999999</v>
      </c>
      <c r="D14570">
        <v>1.737107129</v>
      </c>
      <c r="E14570">
        <v>2.0855439389999999</v>
      </c>
      <c r="F14570">
        <v>1.7026802219999999</v>
      </c>
      <c r="G14570">
        <v>2.0955429190000001</v>
      </c>
      <c r="H14570">
        <v>3.2982943370000002</v>
      </c>
      <c r="I14570">
        <v>7.0788709020000002</v>
      </c>
      <c r="J14570">
        <v>5.2305577300000001</v>
      </c>
      <c r="K14570">
        <v>10.67159036</v>
      </c>
      <c r="L14570">
        <v>10.26304998</v>
      </c>
      <c r="M14570">
        <v>14.334962620000001</v>
      </c>
      <c r="N14570">
        <v>3.268063744</v>
      </c>
      <c r="O14570">
        <v>14.68018372</v>
      </c>
      <c r="P14570">
        <v>2.885082111</v>
      </c>
      <c r="Q14570">
        <v>47.871457769999999</v>
      </c>
    </row>
    <row r="14571" spans="1:17">
      <c r="A14571" t="s">
        <v>26859</v>
      </c>
      <c r="B14571" s="16" t="s">
        <v>2805</v>
      </c>
      <c r="C14571">
        <v>279.77839669999997</v>
      </c>
      <c r="D14571">
        <v>23.42795374</v>
      </c>
      <c r="E14571">
        <v>35.31926687</v>
      </c>
      <c r="F14571">
        <v>20.499381849999999</v>
      </c>
      <c r="G14571">
        <v>25.543207760000001</v>
      </c>
      <c r="H14571">
        <v>33.417571680000002</v>
      </c>
      <c r="I14571">
        <v>117.13099939999999</v>
      </c>
      <c r="J14571">
        <v>69.407913379999997</v>
      </c>
      <c r="K14571">
        <v>127.8323154</v>
      </c>
      <c r="L14571">
        <v>173.39677140000001</v>
      </c>
      <c r="M14571">
        <v>147.75234169999999</v>
      </c>
      <c r="N14571">
        <v>64.852194900000001</v>
      </c>
      <c r="O14571">
        <v>192.72872520000001</v>
      </c>
      <c r="P14571">
        <v>41.47352635</v>
      </c>
      <c r="Q14571">
        <v>76.839450540000001</v>
      </c>
    </row>
    <row r="14572" spans="1:17">
      <c r="A14572" t="s">
        <v>26860</v>
      </c>
      <c r="B14572" s="16" t="s">
        <v>26861</v>
      </c>
      <c r="C14572">
        <v>96.539454230000004</v>
      </c>
      <c r="D14572">
        <v>57.031257429999997</v>
      </c>
      <c r="E14572">
        <v>42.794278230000003</v>
      </c>
      <c r="F14572">
        <v>41.977882809999997</v>
      </c>
      <c r="G14572">
        <v>49.085528410000002</v>
      </c>
      <c r="H14572">
        <v>23.68775024</v>
      </c>
      <c r="I14572">
        <v>15.642819619999999</v>
      </c>
      <c r="J14572">
        <v>53.712728570000003</v>
      </c>
      <c r="K14572">
        <v>148.41672130000001</v>
      </c>
      <c r="L14572">
        <v>64.38803772</v>
      </c>
      <c r="M14572">
        <v>36.032883320000003</v>
      </c>
      <c r="N14572">
        <v>38.676969509999999</v>
      </c>
      <c r="O14572">
        <v>56.427543589999999</v>
      </c>
      <c r="P14572">
        <v>32.588950449999999</v>
      </c>
      <c r="Q14572">
        <v>77.425053320000004</v>
      </c>
    </row>
    <row r="14573" spans="1:17">
      <c r="A14573" t="s">
        <v>26862</v>
      </c>
      <c r="B14573" s="16" t="s">
        <v>8670</v>
      </c>
      <c r="C14573">
        <v>1.975953742</v>
      </c>
      <c r="D14573">
        <v>1.459133048</v>
      </c>
      <c r="E14573">
        <v>1.401450047</v>
      </c>
      <c r="F14573">
        <v>0.94138043800000004</v>
      </c>
      <c r="G14573">
        <v>1.478577652</v>
      </c>
      <c r="H14573">
        <v>2.1501466649999998</v>
      </c>
      <c r="I14573">
        <v>3.3618340400000002</v>
      </c>
      <c r="J14573">
        <v>1.7116981010000001</v>
      </c>
      <c r="K14573">
        <v>3.1373681379999998</v>
      </c>
      <c r="L14573">
        <v>2.7051299320000002</v>
      </c>
      <c r="M14573">
        <v>2.528623391</v>
      </c>
      <c r="N14573">
        <v>1.745654195</v>
      </c>
      <c r="O14573">
        <v>4.7413725449999999</v>
      </c>
      <c r="P14573">
        <v>1.3834598849999999</v>
      </c>
      <c r="Q14573">
        <v>5.4333370749999998</v>
      </c>
    </row>
    <row r="14574" spans="1:17">
      <c r="A14574" t="s">
        <v>26863</v>
      </c>
      <c r="B14574" s="16" t="s">
        <v>2069</v>
      </c>
      <c r="C14574">
        <v>9.8382994579999998</v>
      </c>
      <c r="D14574">
        <v>2.4389785480000001</v>
      </c>
      <c r="E14574">
        <v>0.99683401000000005</v>
      </c>
      <c r="F14574">
        <v>0.63770686899999995</v>
      </c>
      <c r="G14574">
        <v>0.68764602200000002</v>
      </c>
      <c r="H14574">
        <v>0.71970475899999997</v>
      </c>
      <c r="I14574">
        <v>12.639362759999999</v>
      </c>
      <c r="J14574">
        <v>1.1581188849999999</v>
      </c>
      <c r="K14574">
        <v>3.506754404</v>
      </c>
      <c r="L14574">
        <v>4.2922795540000003</v>
      </c>
      <c r="M14574">
        <v>4.0468014170000002</v>
      </c>
      <c r="N14574">
        <v>1.039531097</v>
      </c>
      <c r="O14574">
        <v>1.037685967</v>
      </c>
      <c r="P14574">
        <v>1.0894704550000001</v>
      </c>
      <c r="Q14574">
        <v>1.2882217229999999</v>
      </c>
    </row>
    <row r="14575" spans="1:17">
      <c r="A14575" t="s">
        <v>26864</v>
      </c>
      <c r="B14575" s="16" t="s">
        <v>4638</v>
      </c>
      <c r="C14575">
        <v>1.8318230600000001</v>
      </c>
      <c r="D14575">
        <v>0.94689033199999995</v>
      </c>
      <c r="E14575">
        <v>3.5295612689999998</v>
      </c>
      <c r="F14575">
        <v>1.3021446240000001</v>
      </c>
      <c r="G14575">
        <v>1.4410204230000001</v>
      </c>
      <c r="H14575">
        <v>0.39084508699999998</v>
      </c>
      <c r="I14575">
        <v>2.671383439</v>
      </c>
      <c r="J14575">
        <v>3.199488009</v>
      </c>
      <c r="K14575">
        <v>3.2316901969999998</v>
      </c>
      <c r="L14575">
        <v>4.1153828680000002</v>
      </c>
      <c r="M14575">
        <v>1.9534830780000001</v>
      </c>
      <c r="N14575">
        <v>1.3548743160000001</v>
      </c>
      <c r="O14575">
        <v>3.6065852349999998</v>
      </c>
      <c r="P14575">
        <v>0.94664189899999995</v>
      </c>
      <c r="Q14575">
        <v>1.119337061</v>
      </c>
    </row>
    <row r="14576" spans="1:17">
      <c r="A14576" t="s">
        <v>26865</v>
      </c>
      <c r="B14576" s="16" t="s">
        <v>26866</v>
      </c>
      <c r="C14576">
        <v>4.1389409669999999</v>
      </c>
      <c r="D14576">
        <v>0.71315533900000005</v>
      </c>
      <c r="E14576">
        <v>0.88066621599999995</v>
      </c>
      <c r="F14576">
        <v>0.37559372200000002</v>
      </c>
      <c r="G14576">
        <v>0.79413070699999999</v>
      </c>
      <c r="H14576">
        <v>0.52986058899999999</v>
      </c>
      <c r="I14576">
        <v>0</v>
      </c>
      <c r="J14576">
        <v>1.7489837189999999</v>
      </c>
      <c r="K14576">
        <v>1.4603784879999999</v>
      </c>
      <c r="L14576">
        <v>1.16232069</v>
      </c>
      <c r="M14576">
        <v>0</v>
      </c>
      <c r="N14576">
        <v>0.566905879</v>
      </c>
      <c r="O14576">
        <v>0.50930967699999996</v>
      </c>
      <c r="P14576">
        <v>0.20699077699999999</v>
      </c>
      <c r="Q14576">
        <v>0</v>
      </c>
    </row>
    <row r="14577" spans="1:17">
      <c r="A14577" t="s">
        <v>26867</v>
      </c>
      <c r="B14577" s="16" t="s">
        <v>26868</v>
      </c>
      <c r="C14577">
        <v>1.552535083</v>
      </c>
      <c r="D14577">
        <v>1.375754017</v>
      </c>
      <c r="E14577">
        <v>0.82585449200000005</v>
      </c>
      <c r="F14577">
        <v>0.84532121000000005</v>
      </c>
      <c r="G14577">
        <v>0.80428124999999995</v>
      </c>
      <c r="H14577">
        <v>0.59625915900000004</v>
      </c>
      <c r="I14577">
        <v>11.32046156</v>
      </c>
      <c r="J14577">
        <v>2.5586009949999999</v>
      </c>
      <c r="K14577">
        <v>2.8172285320000001</v>
      </c>
      <c r="L14577">
        <v>2.942943552</v>
      </c>
      <c r="M14577">
        <v>8.9404898470000003</v>
      </c>
      <c r="N14577">
        <v>0.19138401499999999</v>
      </c>
      <c r="O14577">
        <v>10.316393010000001</v>
      </c>
      <c r="P14577">
        <v>1.6305062930000001</v>
      </c>
      <c r="Q14577">
        <v>2.1345252800000001</v>
      </c>
    </row>
    <row r="14578" spans="1:17">
      <c r="A14578" t="s">
        <v>26869</v>
      </c>
      <c r="B14578" s="16" t="s">
        <v>3532</v>
      </c>
      <c r="C14578">
        <v>14.418056480000001</v>
      </c>
      <c r="D14578">
        <v>7.4718710210000001</v>
      </c>
      <c r="E14578">
        <v>6.7108400570000004</v>
      </c>
      <c r="F14578">
        <v>8.305913297</v>
      </c>
      <c r="G14578">
        <v>7.8693204100000003</v>
      </c>
      <c r="H14578">
        <v>7.0205426940000004</v>
      </c>
      <c r="I14578">
        <v>6.0074668850000004</v>
      </c>
      <c r="J14578">
        <v>1.468753784</v>
      </c>
      <c r="K14578">
        <v>7.4751400459999999</v>
      </c>
      <c r="L14578">
        <v>7.4833452429999996</v>
      </c>
      <c r="M14578">
        <v>14.33228152</v>
      </c>
      <c r="N14578">
        <v>3.745113125</v>
      </c>
      <c r="O14578">
        <v>13.116311809999999</v>
      </c>
      <c r="P14578">
        <v>7.6869629589999997</v>
      </c>
      <c r="Q14578">
        <v>16.991034150000001</v>
      </c>
    </row>
    <row r="14579" spans="1:17">
      <c r="A14579" t="s">
        <v>26870</v>
      </c>
      <c r="B14579" s="16" t="s">
        <v>8286</v>
      </c>
      <c r="C14579">
        <v>5.2817003869999999</v>
      </c>
      <c r="D14579">
        <v>3.691783574</v>
      </c>
      <c r="E14579">
        <v>3.1195629089999999</v>
      </c>
      <c r="F14579">
        <v>2.4047384630000002</v>
      </c>
      <c r="G14579">
        <v>2.1543268879999999</v>
      </c>
      <c r="H14579">
        <v>6.3302080439999999</v>
      </c>
      <c r="I14579">
        <v>5.9760055090000002</v>
      </c>
      <c r="J14579">
        <v>6.8457061100000001</v>
      </c>
      <c r="K14579">
        <v>5.2465057489999998</v>
      </c>
      <c r="L14579">
        <v>4.4880700349999998</v>
      </c>
      <c r="M14579">
        <v>4.8944335450000001</v>
      </c>
      <c r="N14579">
        <v>1.470555099</v>
      </c>
      <c r="O14579">
        <v>5.3451124090000004</v>
      </c>
      <c r="P14579">
        <v>3.0330652890000001</v>
      </c>
      <c r="Q14579">
        <v>2.8796087450000001</v>
      </c>
    </row>
    <row r="14580" spans="1:17">
      <c r="A14580" t="s">
        <v>26871</v>
      </c>
      <c r="B14580" s="16" t="s">
        <v>26872</v>
      </c>
      <c r="C14580">
        <v>0</v>
      </c>
      <c r="D14580">
        <v>1.4407502700000001</v>
      </c>
      <c r="E14580">
        <v>0.34594849599999999</v>
      </c>
      <c r="F14580">
        <v>0.88525764500000004</v>
      </c>
      <c r="G14580">
        <v>1.1230383859999999</v>
      </c>
      <c r="H14580">
        <v>1.2488577670000001</v>
      </c>
      <c r="I14580">
        <v>9.4842292159999992</v>
      </c>
      <c r="J14580">
        <v>0.41222765900000002</v>
      </c>
      <c r="K14580">
        <v>0</v>
      </c>
      <c r="L14580">
        <v>2.054653504</v>
      </c>
      <c r="M14580">
        <v>0</v>
      </c>
      <c r="N14580">
        <v>0.80170311699999997</v>
      </c>
      <c r="O14580">
        <v>0</v>
      </c>
      <c r="P14580">
        <v>0</v>
      </c>
      <c r="Q14580">
        <v>0</v>
      </c>
    </row>
    <row r="14581" spans="1:17">
      <c r="A14581" t="s">
        <v>26873</v>
      </c>
      <c r="B14581" s="16" t="s">
        <v>726</v>
      </c>
      <c r="C14581">
        <v>7.9583595230000004</v>
      </c>
      <c r="D14581">
        <v>3.0019382569999999</v>
      </c>
      <c r="E14581">
        <v>4.0731831769999998</v>
      </c>
      <c r="F14581">
        <v>2.4008002899999998</v>
      </c>
      <c r="G14581">
        <v>3.2313674799999998</v>
      </c>
      <c r="H14581">
        <v>6.9802693339999999</v>
      </c>
      <c r="I14581">
        <v>27.9167299</v>
      </c>
      <c r="J14581">
        <v>3.6537970290000001</v>
      </c>
      <c r="K14581">
        <v>15.36820174</v>
      </c>
      <c r="L14581">
        <v>23.987544589999999</v>
      </c>
      <c r="M14581">
        <v>5.5738366389999996</v>
      </c>
      <c r="N14581">
        <v>2.4128340929999998</v>
      </c>
      <c r="O14581">
        <v>7.6226681689999998</v>
      </c>
      <c r="P14581">
        <v>1.694197945</v>
      </c>
      <c r="Q14581">
        <v>9.6109224179999995</v>
      </c>
    </row>
    <row r="14582" spans="1:17">
      <c r="A14582" t="s">
        <v>26874</v>
      </c>
      <c r="B14582" s="16" t="s">
        <v>26875</v>
      </c>
      <c r="C14582">
        <v>2.4010135579999998</v>
      </c>
      <c r="D14582">
        <v>2.65952448</v>
      </c>
      <c r="E14582">
        <v>3.3207032949999999</v>
      </c>
      <c r="F14582">
        <v>0.98047430999999996</v>
      </c>
      <c r="G14582">
        <v>2.4876606099999998</v>
      </c>
      <c r="H14582">
        <v>17.520312740000001</v>
      </c>
      <c r="I14582">
        <v>0</v>
      </c>
      <c r="J14582">
        <v>11.870718569999999</v>
      </c>
      <c r="K14582">
        <v>1.0892191710000001</v>
      </c>
      <c r="L14582">
        <v>0</v>
      </c>
      <c r="M14582">
        <v>4.6088571690000002</v>
      </c>
      <c r="N14582">
        <v>2.6637984370000001</v>
      </c>
      <c r="O14582">
        <v>2.6590702909999999</v>
      </c>
      <c r="P14582">
        <v>1.080684403</v>
      </c>
      <c r="Q14582">
        <v>3.3010681650000002</v>
      </c>
    </row>
    <row r="14583" spans="1:17">
      <c r="A14583" t="s">
        <v>26876</v>
      </c>
      <c r="B14583" s="16" t="s">
        <v>6510</v>
      </c>
      <c r="C14583">
        <v>25.015677549999999</v>
      </c>
      <c r="D14583">
        <v>7.3572307500000003</v>
      </c>
      <c r="E14583">
        <v>5.6439284130000003</v>
      </c>
      <c r="F14583">
        <v>4.9609098789999999</v>
      </c>
      <c r="G14583">
        <v>4.5059349539999998</v>
      </c>
      <c r="H14583">
        <v>2.650317474</v>
      </c>
      <c r="I14583">
        <v>6.2898021430000002</v>
      </c>
      <c r="J14583">
        <v>5.1396070910000002</v>
      </c>
      <c r="K14583">
        <v>10.17438774</v>
      </c>
      <c r="L14583">
        <v>14.71625455</v>
      </c>
      <c r="M14583">
        <v>20.283784969999999</v>
      </c>
      <c r="N14583">
        <v>4.4395095040000001</v>
      </c>
      <c r="O14583">
        <v>35.585719810000001</v>
      </c>
      <c r="P14583">
        <v>4.3355290039999996</v>
      </c>
      <c r="Q14583">
        <v>16.01061155</v>
      </c>
    </row>
    <row r="14584" spans="1:17">
      <c r="A14584" t="s">
        <v>26877</v>
      </c>
      <c r="B14584" s="16" t="s">
        <v>5740</v>
      </c>
      <c r="C14584">
        <v>6.1637959999999996</v>
      </c>
      <c r="D14584">
        <v>29.748113910000001</v>
      </c>
      <c r="E14584">
        <v>26.276964280000001</v>
      </c>
      <c r="F14584">
        <v>28.826084099999999</v>
      </c>
      <c r="G14584">
        <v>22.960028919999999</v>
      </c>
      <c r="H14584">
        <v>36.184921510000002</v>
      </c>
      <c r="I14584">
        <v>27.608409250000001</v>
      </c>
      <c r="J14584">
        <v>43.646031659999998</v>
      </c>
      <c r="K14584">
        <v>42.542253250000002</v>
      </c>
      <c r="L14584">
        <v>11.962113840000001</v>
      </c>
      <c r="M14584">
        <v>4.2256046539999996</v>
      </c>
      <c r="N14584">
        <v>19.918219919999999</v>
      </c>
      <c r="O14584">
        <v>4.8759071440000001</v>
      </c>
      <c r="P14584">
        <v>41.152031950000001</v>
      </c>
      <c r="Q14584">
        <v>18.159394169999999</v>
      </c>
    </row>
    <row r="14585" spans="1:17">
      <c r="A14585" t="s">
        <v>26878</v>
      </c>
      <c r="B14585" s="16" t="s">
        <v>26879</v>
      </c>
      <c r="C14585">
        <v>581.40797190000001</v>
      </c>
      <c r="D14585">
        <v>227.75171330000001</v>
      </c>
      <c r="E14585">
        <v>192.59924770000001</v>
      </c>
      <c r="F14585">
        <v>143.33685270000001</v>
      </c>
      <c r="G14585">
        <v>225.14205340000001</v>
      </c>
      <c r="H14585">
        <v>202.2093146</v>
      </c>
      <c r="I14585">
        <v>1308.2075870000001</v>
      </c>
      <c r="J14585">
        <v>286.12211180000003</v>
      </c>
      <c r="K14585">
        <v>1265.007957</v>
      </c>
      <c r="L14585">
        <v>1182.512062</v>
      </c>
      <c r="M14585">
        <v>1242.971184</v>
      </c>
      <c r="N14585">
        <v>170.8729677</v>
      </c>
      <c r="O14585">
        <v>1517.1642870000001</v>
      </c>
      <c r="P14585">
        <v>95.2787091</v>
      </c>
      <c r="Q14585">
        <v>479.44275210000001</v>
      </c>
    </row>
    <row r="14586" spans="1:17">
      <c r="A14586" t="s">
        <v>26880</v>
      </c>
      <c r="B14586" s="16" t="s">
        <v>26881</v>
      </c>
      <c r="C14586">
        <v>5.2055588070000001</v>
      </c>
      <c r="D14586">
        <v>0.53816260100000002</v>
      </c>
      <c r="E14586">
        <v>0.99685495199999996</v>
      </c>
      <c r="F14586">
        <v>0.61410099699999998</v>
      </c>
      <c r="G14586">
        <v>1.138609926</v>
      </c>
      <c r="H14586">
        <v>0.26656291799999998</v>
      </c>
      <c r="I14586">
        <v>3.5426385599999999</v>
      </c>
      <c r="J14586">
        <v>0.96786897400000005</v>
      </c>
      <c r="K14586">
        <v>3.463533902</v>
      </c>
      <c r="L14586">
        <v>6.1397881170000002</v>
      </c>
      <c r="M14586">
        <v>11.99077462</v>
      </c>
      <c r="N14586">
        <v>2.0962178549999999</v>
      </c>
      <c r="O14586">
        <v>28.825215759999999</v>
      </c>
      <c r="P14586">
        <v>0.93719857500000003</v>
      </c>
      <c r="Q14586">
        <v>4.2941626209999999</v>
      </c>
    </row>
    <row r="14587" spans="1:17">
      <c r="A14587" t="s">
        <v>26882</v>
      </c>
      <c r="B14587" s="16" t="s">
        <v>7468</v>
      </c>
      <c r="C14587">
        <v>6.065281766</v>
      </c>
      <c r="D14587">
        <v>30.90424887</v>
      </c>
      <c r="E14587">
        <v>26.854718989999999</v>
      </c>
      <c r="F14587">
        <v>7.1147564210000001</v>
      </c>
      <c r="G14587">
        <v>13.615688280000001</v>
      </c>
      <c r="H14587">
        <v>11.921062170000001</v>
      </c>
      <c r="I14587">
        <v>6.7639146590000001</v>
      </c>
      <c r="J14587">
        <v>11.488241739999999</v>
      </c>
      <c r="K14587">
        <v>11.734395729999999</v>
      </c>
      <c r="L14587">
        <v>8.0029419629999996</v>
      </c>
      <c r="M14587">
        <v>1.027287386</v>
      </c>
      <c r="N14587">
        <v>17.900316369999999</v>
      </c>
      <c r="O14587">
        <v>5.1366576000000004</v>
      </c>
      <c r="P14587">
        <v>29.44067518</v>
      </c>
      <c r="Q14587">
        <v>10.05578086</v>
      </c>
    </row>
    <row r="14588" spans="1:17">
      <c r="A14588" t="s">
        <v>26883</v>
      </c>
      <c r="B14588" s="16" t="s">
        <v>36</v>
      </c>
      <c r="C14588">
        <v>12.36567629</v>
      </c>
      <c r="D14588">
        <v>0.58701671499999997</v>
      </c>
      <c r="E14588">
        <v>0.37587369900000001</v>
      </c>
      <c r="F14588">
        <v>0.52099347900000004</v>
      </c>
      <c r="G14588">
        <v>0.37283379900000002</v>
      </c>
      <c r="H14588">
        <v>0.113073861</v>
      </c>
      <c r="I14588">
        <v>2.0036786530000001</v>
      </c>
      <c r="J14588">
        <v>1.393423531</v>
      </c>
      <c r="K14588">
        <v>2.2705871119999999</v>
      </c>
      <c r="L14588">
        <v>6.1390585800000004</v>
      </c>
      <c r="M14588">
        <v>2.260618155</v>
      </c>
      <c r="N14588">
        <v>0.81056224099999996</v>
      </c>
      <c r="O14588">
        <v>4.2388411389999998</v>
      </c>
      <c r="P14588">
        <v>1.001242457</v>
      </c>
      <c r="Q14588">
        <v>1.281831127</v>
      </c>
    </row>
    <row r="14589" spans="1:17">
      <c r="A14589" t="s">
        <v>26884</v>
      </c>
      <c r="B14589" s="16" t="s">
        <v>7440</v>
      </c>
      <c r="C14589">
        <v>3.262776889</v>
      </c>
      <c r="D14589">
        <v>2.9945165029999998</v>
      </c>
      <c r="E14589">
        <v>6.2977463780000003</v>
      </c>
      <c r="F14589">
        <v>3.2675099479999998</v>
      </c>
      <c r="G14589">
        <v>4.990295852</v>
      </c>
      <c r="H14589">
        <v>2.774691325</v>
      </c>
      <c r="I14589">
        <v>12.23529796</v>
      </c>
      <c r="J14589">
        <v>17.815353460000001</v>
      </c>
      <c r="K14589">
        <v>8.6694961549999991</v>
      </c>
      <c r="L14589">
        <v>11.92788973</v>
      </c>
      <c r="M14589">
        <v>1.789443415</v>
      </c>
      <c r="N14589">
        <v>4.4242972780000001</v>
      </c>
      <c r="O14589">
        <v>3.8715583250000001</v>
      </c>
      <c r="P14589">
        <v>4.5455423740000001</v>
      </c>
      <c r="Q14589">
        <v>4.0052463630000004</v>
      </c>
    </row>
    <row r="14590" spans="1:17">
      <c r="A14590" t="s">
        <v>26885</v>
      </c>
      <c r="B14590" s="16" t="s">
        <v>2957</v>
      </c>
      <c r="C14590">
        <v>1.798892548</v>
      </c>
      <c r="D14590">
        <v>1.565594374</v>
      </c>
      <c r="E14590">
        <v>1.2439722360000001</v>
      </c>
      <c r="F14590">
        <v>1.2942830350000001</v>
      </c>
      <c r="G14590">
        <v>0.82096412200000002</v>
      </c>
      <c r="H14590">
        <v>0.83891845600000003</v>
      </c>
      <c r="I14590">
        <v>5.9962519500000004</v>
      </c>
      <c r="J14590">
        <v>2.0198385719999998</v>
      </c>
      <c r="K14590">
        <v>3.2642685299999998</v>
      </c>
      <c r="L14590">
        <v>3.0851766669999998</v>
      </c>
      <c r="M14590">
        <v>0.73994097700000006</v>
      </c>
      <c r="N14590">
        <v>1.187962381</v>
      </c>
      <c r="O14590">
        <v>3.130654008</v>
      </c>
      <c r="P14590">
        <v>1.1566752789999999</v>
      </c>
      <c r="Q14590">
        <v>2.2082441049999999</v>
      </c>
    </row>
    <row r="14591" spans="1:17">
      <c r="A14591" t="s">
        <v>26886</v>
      </c>
      <c r="B14591" s="16" t="s">
        <v>5940</v>
      </c>
      <c r="C14591">
        <v>2.763690558</v>
      </c>
      <c r="D14591">
        <v>2.7113928349999998</v>
      </c>
      <c r="E14591">
        <v>1.554122354</v>
      </c>
      <c r="F14591">
        <v>2.0959278760000002</v>
      </c>
      <c r="G14591">
        <v>1.159005676</v>
      </c>
      <c r="H14591">
        <v>1.7437445199999999</v>
      </c>
      <c r="I14591">
        <v>3.454580623</v>
      </c>
      <c r="J14591">
        <v>1.9519728430000001</v>
      </c>
      <c r="K14591">
        <v>2.3283882089999999</v>
      </c>
      <c r="L14591">
        <v>2.4946557839999999</v>
      </c>
      <c r="M14591">
        <v>7.1996870120000001</v>
      </c>
      <c r="N14591">
        <v>3.7232058459999999</v>
      </c>
      <c r="O14591">
        <v>5.6842076209999997</v>
      </c>
      <c r="P14591">
        <v>3.642918935</v>
      </c>
      <c r="Q14591">
        <v>3.121182041</v>
      </c>
    </row>
    <row r="14592" spans="1:17">
      <c r="A14592" t="s">
        <v>26887</v>
      </c>
      <c r="B14592" s="16" t="s">
        <v>525</v>
      </c>
      <c r="C14592">
        <v>1.3536107429999999</v>
      </c>
      <c r="D14592">
        <v>1.962786124</v>
      </c>
      <c r="E14592">
        <v>1.8328260599999999</v>
      </c>
      <c r="F14592">
        <v>2.3450358950000001</v>
      </c>
      <c r="G14592">
        <v>1.5087063650000001</v>
      </c>
      <c r="H14592">
        <v>1.039722467</v>
      </c>
      <c r="I14592">
        <v>8.2548967639999997</v>
      </c>
      <c r="J14592">
        <v>4.6331391719999999</v>
      </c>
      <c r="K14592">
        <v>6.6430685309999999</v>
      </c>
      <c r="L14592">
        <v>1.788332206</v>
      </c>
      <c r="M14592">
        <v>5.4328483199999997</v>
      </c>
      <c r="N14592">
        <v>3.003520049</v>
      </c>
      <c r="O14592">
        <v>9.8122546150000005</v>
      </c>
      <c r="P14592">
        <v>2.0677696010000002</v>
      </c>
      <c r="Q14592">
        <v>3.12991624</v>
      </c>
    </row>
    <row r="14593" spans="1:17">
      <c r="A14593" t="e">
        <v>#N/A</v>
      </c>
      <c r="B14593" s="16" t="s">
        <v>26888</v>
      </c>
      <c r="C14593">
        <v>58.021187140000002</v>
      </c>
      <c r="D14593">
        <v>0.75609621599999999</v>
      </c>
      <c r="E14593">
        <v>2.5417207679999998</v>
      </c>
      <c r="F14593">
        <v>1.393732078</v>
      </c>
      <c r="G14593">
        <v>2.9468155989999998</v>
      </c>
      <c r="H14593">
        <v>1.3107845979999999</v>
      </c>
      <c r="I14593">
        <v>4.9772607869999996</v>
      </c>
      <c r="J14593">
        <v>4.3266869970000004</v>
      </c>
      <c r="K14593">
        <v>10.83818084</v>
      </c>
      <c r="L14593">
        <v>21.56537149</v>
      </c>
      <c r="M14593">
        <v>19.654299989999998</v>
      </c>
      <c r="N14593">
        <v>3.786556456</v>
      </c>
      <c r="O14593">
        <v>34.018519099999999</v>
      </c>
      <c r="P14593">
        <v>3.0723589649999998</v>
      </c>
      <c r="Q14593">
        <v>21.115923630000001</v>
      </c>
    </row>
    <row r="14594" spans="1:17">
      <c r="A14594" t="s">
        <v>26889</v>
      </c>
      <c r="B14594" s="16" t="s">
        <v>6668</v>
      </c>
      <c r="C14594">
        <v>15.106327520000001</v>
      </c>
      <c r="D14594">
        <v>5.1781191409999998</v>
      </c>
      <c r="E14594">
        <v>7.6121494680000001</v>
      </c>
      <c r="F14594">
        <v>9.5727508300000004</v>
      </c>
      <c r="G14594">
        <v>9.5001664140000006</v>
      </c>
      <c r="H14594">
        <v>12.504936900000001</v>
      </c>
      <c r="I14594">
        <v>7.4425179830000001</v>
      </c>
      <c r="J14594">
        <v>9.1093550449999992</v>
      </c>
      <c r="K14594">
        <v>7.130805091</v>
      </c>
      <c r="L14594">
        <v>9.0291001719999997</v>
      </c>
      <c r="M14594">
        <v>4.5063368659999998</v>
      </c>
      <c r="N14594">
        <v>3.9886018010000002</v>
      </c>
      <c r="O14594">
        <v>9.9475254399999997</v>
      </c>
      <c r="P14594">
        <v>4.042817382</v>
      </c>
      <c r="Q14594">
        <v>8.8409230440000002</v>
      </c>
    </row>
    <row r="14595" spans="1:17">
      <c r="A14595" t="s">
        <v>26890</v>
      </c>
      <c r="B14595" s="16" t="s">
        <v>26891</v>
      </c>
      <c r="C14595">
        <v>46.507125639999998</v>
      </c>
      <c r="D14595">
        <v>0.247665517</v>
      </c>
      <c r="E14595">
        <v>0.54711183399999996</v>
      </c>
      <c r="F14595">
        <v>0.27391702400000001</v>
      </c>
      <c r="G14595">
        <v>0.69498260700000003</v>
      </c>
      <c r="H14595">
        <v>1.030459792</v>
      </c>
      <c r="I14595">
        <v>4.2388907509999996</v>
      </c>
      <c r="J14595">
        <v>0.79365541699999997</v>
      </c>
      <c r="K14595">
        <v>4.970189049</v>
      </c>
      <c r="L14595">
        <v>11.16098463</v>
      </c>
      <c r="M14595">
        <v>12.01746406</v>
      </c>
      <c r="N14595">
        <v>0.468564437</v>
      </c>
      <c r="O14595">
        <v>10.15255208</v>
      </c>
      <c r="P14595">
        <v>0.73800934500000004</v>
      </c>
      <c r="Q14595">
        <v>2.9203819069999999</v>
      </c>
    </row>
    <row r="14596" spans="1:17">
      <c r="A14596" t="s">
        <v>26892</v>
      </c>
      <c r="B14596" s="16" t="s">
        <v>6599</v>
      </c>
      <c r="C14596">
        <v>3.1394040439999999</v>
      </c>
      <c r="D14596">
        <v>5.9010688309999999</v>
      </c>
      <c r="E14596">
        <v>3.9674498790000001</v>
      </c>
      <c r="F14596">
        <v>5.2186560159999997</v>
      </c>
      <c r="G14596">
        <v>4.8133357950000004</v>
      </c>
      <c r="H14596">
        <v>18.04902985</v>
      </c>
      <c r="I14596">
        <v>3.0521695960000002</v>
      </c>
      <c r="J14596">
        <v>5.6079484879999999</v>
      </c>
      <c r="K14596">
        <v>7.5093645120000003</v>
      </c>
      <c r="L14596">
        <v>6.5520775059999998</v>
      </c>
      <c r="M14596">
        <v>2.0087440139999999</v>
      </c>
      <c r="N14596">
        <v>2.9670033220000001</v>
      </c>
      <c r="O14596">
        <v>4.0036128599999996</v>
      </c>
      <c r="P14596">
        <v>6.322953912</v>
      </c>
      <c r="Q14596">
        <v>6.4743824820000002</v>
      </c>
    </row>
    <row r="14597" spans="1:17">
      <c r="A14597" t="s">
        <v>26893</v>
      </c>
      <c r="B14597" s="16" t="s">
        <v>3249</v>
      </c>
      <c r="C14597">
        <v>8.5295903339999999</v>
      </c>
      <c r="D14597">
        <v>68.733830960000006</v>
      </c>
      <c r="E14597">
        <v>44.6916631</v>
      </c>
      <c r="F14597">
        <v>89.787370920000001</v>
      </c>
      <c r="G14597">
        <v>37.067998490000001</v>
      </c>
      <c r="H14597">
        <v>39.310001440000001</v>
      </c>
      <c r="I14597">
        <v>58.048053510000003</v>
      </c>
      <c r="J14597">
        <v>67.400995989999998</v>
      </c>
      <c r="K14597">
        <v>104.1525994</v>
      </c>
      <c r="L14597">
        <v>24.92637732</v>
      </c>
      <c r="M14597">
        <v>13.644121050000001</v>
      </c>
      <c r="N14597">
        <v>41.225961429999998</v>
      </c>
      <c r="O14597">
        <v>6.6911545029999999</v>
      </c>
      <c r="P14597">
        <v>120.4526</v>
      </c>
      <c r="Q14597">
        <v>90.395859729999998</v>
      </c>
    </row>
    <row r="14598" spans="1:17">
      <c r="A14598" t="s">
        <v>26894</v>
      </c>
      <c r="B14598" s="16" t="s">
        <v>26895</v>
      </c>
      <c r="C14598">
        <v>76.578021829999997</v>
      </c>
      <c r="D14598">
        <v>19.388109589999999</v>
      </c>
      <c r="E14598">
        <v>20.367431320000001</v>
      </c>
      <c r="F14598">
        <v>19.730692739999999</v>
      </c>
      <c r="G14598">
        <v>16.057217720000001</v>
      </c>
      <c r="H14598">
        <v>34.662005960000002</v>
      </c>
      <c r="I14598">
        <v>111.6752288</v>
      </c>
      <c r="J14598">
        <v>22.53602201</v>
      </c>
      <c r="K14598">
        <v>55.831499229999999</v>
      </c>
      <c r="L14598">
        <v>55.298753900000001</v>
      </c>
      <c r="M14598">
        <v>68.247712780000001</v>
      </c>
      <c r="N14598">
        <v>7.7542212040000003</v>
      </c>
      <c r="O14598">
        <v>99.952867380000001</v>
      </c>
      <c r="P14598">
        <v>14.36141304</v>
      </c>
      <c r="Q14598">
        <v>37.601571149999998</v>
      </c>
    </row>
    <row r="14599" spans="1:17">
      <c r="A14599" t="s">
        <v>26896</v>
      </c>
      <c r="B14599" s="16" t="s">
        <v>26897</v>
      </c>
      <c r="C14599">
        <v>9.6859651430000007</v>
      </c>
      <c r="D14599">
        <v>15.605567949999999</v>
      </c>
      <c r="E14599">
        <v>26.23012477</v>
      </c>
      <c r="F14599">
        <v>18.09870561</v>
      </c>
      <c r="G14599">
        <v>23.416188429999998</v>
      </c>
      <c r="H14599">
        <v>48.359287629999997</v>
      </c>
      <c r="I14599">
        <v>39.807473799999997</v>
      </c>
      <c r="J14599">
        <v>48.222725519999997</v>
      </c>
      <c r="K14599">
        <v>37.549031040000003</v>
      </c>
      <c r="L14599">
        <v>35.608152830000002</v>
      </c>
      <c r="M14599">
        <v>3.3804837230000002</v>
      </c>
      <c r="N14599">
        <v>9.4435157089999997</v>
      </c>
      <c r="O14599">
        <v>5.8510885730000002</v>
      </c>
      <c r="P14599">
        <v>9.3797568820000006</v>
      </c>
      <c r="Q14599">
        <v>26.633778119999999</v>
      </c>
    </row>
    <row r="14600" spans="1:17">
      <c r="A14600" t="s">
        <v>26894</v>
      </c>
      <c r="B14600" s="16" t="s">
        <v>26898</v>
      </c>
      <c r="C14600">
        <v>0.40448024700000001</v>
      </c>
      <c r="D14600">
        <v>3.0466012070000001</v>
      </c>
      <c r="E14600">
        <v>1.118826576</v>
      </c>
      <c r="F14600">
        <v>1.046095346</v>
      </c>
      <c r="G14600">
        <v>1.257231024</v>
      </c>
      <c r="H14600">
        <v>5.5923385980000004</v>
      </c>
      <c r="I14600">
        <v>0.58986146399999995</v>
      </c>
      <c r="J14600">
        <v>0.71786559999999999</v>
      </c>
      <c r="K14600">
        <v>2.0184159369999999</v>
      </c>
      <c r="L14600">
        <v>3.5780351910000001</v>
      </c>
      <c r="M14600">
        <v>3.1056745659999998</v>
      </c>
      <c r="N14600">
        <v>0.74791598299999995</v>
      </c>
      <c r="O14600">
        <v>1.343859227</v>
      </c>
      <c r="P14600">
        <v>0.48547885699999999</v>
      </c>
      <c r="Q14600">
        <v>0.27805275400000001</v>
      </c>
    </row>
    <row r="14601" spans="1:17">
      <c r="A14601" t="s">
        <v>26899</v>
      </c>
      <c r="B14601" s="16" t="s">
        <v>878</v>
      </c>
      <c r="C14601">
        <v>49.377365779999998</v>
      </c>
      <c r="D14601">
        <v>10.667531390000001</v>
      </c>
      <c r="E14601">
        <v>13.393368669999999</v>
      </c>
      <c r="F14601">
        <v>7.3877899620000003</v>
      </c>
      <c r="G14601">
        <v>12.12038068</v>
      </c>
      <c r="H14601">
        <v>29.38579601</v>
      </c>
      <c r="I14601">
        <v>19.340986210000001</v>
      </c>
      <c r="J14601">
        <v>27.31456313</v>
      </c>
      <c r="K14601">
        <v>26.472761590000001</v>
      </c>
      <c r="L14601">
        <v>44.865348939999997</v>
      </c>
      <c r="M14601">
        <v>6.6582501790000004</v>
      </c>
      <c r="N14601">
        <v>24.49828857</v>
      </c>
      <c r="O14601">
        <v>10.62051593</v>
      </c>
      <c r="P14601">
        <v>13.285726179999999</v>
      </c>
      <c r="Q14601">
        <v>16.97179611</v>
      </c>
    </row>
    <row r="14602" spans="1:17">
      <c r="A14602" t="s">
        <v>26900</v>
      </c>
      <c r="B14602" s="16" t="s">
        <v>26901</v>
      </c>
      <c r="C14602">
        <v>17.461147709999999</v>
      </c>
      <c r="D14602">
        <v>31.409212520000001</v>
      </c>
      <c r="E14602">
        <v>41.835922629999999</v>
      </c>
      <c r="F14602">
        <v>27.803640300000001</v>
      </c>
      <c r="G14602">
        <v>46.076229599999998</v>
      </c>
      <c r="H14602">
        <v>42.331905499999998</v>
      </c>
      <c r="I14602">
        <v>74.402431070000006</v>
      </c>
      <c r="J14602">
        <v>85.129686649999996</v>
      </c>
      <c r="K14602">
        <v>54.376046940000002</v>
      </c>
      <c r="L14602">
        <v>47.005006360000003</v>
      </c>
      <c r="M14602">
        <v>12.56905686</v>
      </c>
      <c r="N14602">
        <v>20.515725759999999</v>
      </c>
      <c r="O14602">
        <v>14.604098889999999</v>
      </c>
      <c r="P14602">
        <v>23.563885920000001</v>
      </c>
      <c r="Q14602">
        <v>54.327687349999998</v>
      </c>
    </row>
    <row r="14603" spans="1:17">
      <c r="A14603" t="s">
        <v>26902</v>
      </c>
      <c r="B14603" s="16" t="s">
        <v>1365</v>
      </c>
      <c r="C14603">
        <v>3.895984264</v>
      </c>
      <c r="D14603">
        <v>22.00881957</v>
      </c>
      <c r="E14603">
        <v>15.128719370000001</v>
      </c>
      <c r="F14603">
        <v>26.913711490000001</v>
      </c>
      <c r="G14603">
        <v>9.7550716390000005</v>
      </c>
      <c r="H14603">
        <v>28.055118459999999</v>
      </c>
      <c r="I14603">
        <v>38.350733470000002</v>
      </c>
      <c r="J14603">
        <v>22.719188509999999</v>
      </c>
      <c r="K14603">
        <v>31.371567249999998</v>
      </c>
      <c r="L14603">
        <v>19.07823312</v>
      </c>
      <c r="M14603">
        <v>1.8696307379999999</v>
      </c>
      <c r="N14603">
        <v>7.6842487400000001</v>
      </c>
      <c r="O14603">
        <v>6.472076747</v>
      </c>
      <c r="P14603">
        <v>13.297855569999999</v>
      </c>
      <c r="Q14603">
        <v>20.756244639999998</v>
      </c>
    </row>
    <row r="14604" spans="1:17">
      <c r="A14604" t="s">
        <v>26903</v>
      </c>
      <c r="B14604" s="16" t="s">
        <v>7392</v>
      </c>
      <c r="C14604">
        <v>1.374290622</v>
      </c>
      <c r="D14604">
        <v>1.065579858</v>
      </c>
      <c r="E14604">
        <v>0.95035102599999999</v>
      </c>
      <c r="F14604">
        <v>0.841804899</v>
      </c>
      <c r="G14604">
        <v>1.8985141430000001</v>
      </c>
      <c r="H14604">
        <v>0.52780344899999998</v>
      </c>
      <c r="I14604">
        <v>1.002077463</v>
      </c>
      <c r="J14604">
        <v>4.9652512839999998</v>
      </c>
      <c r="K14604">
        <v>0.62344657999999997</v>
      </c>
      <c r="L14604">
        <v>1.302534085</v>
      </c>
      <c r="M14604">
        <v>0</v>
      </c>
      <c r="N14604">
        <v>3.8964639000000001</v>
      </c>
      <c r="O14604">
        <v>0</v>
      </c>
      <c r="P14604">
        <v>1.752590791</v>
      </c>
      <c r="Q14604">
        <v>0</v>
      </c>
    </row>
    <row r="14605" spans="1:17">
      <c r="A14605" t="s">
        <v>26904</v>
      </c>
      <c r="B14605" s="16" t="s">
        <v>5960</v>
      </c>
      <c r="C14605">
        <v>4.937736578</v>
      </c>
      <c r="D14605">
        <v>1.4916463390000001</v>
      </c>
      <c r="E14605">
        <v>1.647579712</v>
      </c>
      <c r="F14605">
        <v>1.4053465119999999</v>
      </c>
      <c r="G14605">
        <v>1.8215804689999999</v>
      </c>
      <c r="H14605">
        <v>0.34479334</v>
      </c>
      <c r="I14605">
        <v>3.6003989710000002</v>
      </c>
      <c r="J14605">
        <v>1.7925182049999999</v>
      </c>
      <c r="K14605">
        <v>1.8327296479999999</v>
      </c>
      <c r="L14605">
        <v>3.2617624369999998</v>
      </c>
      <c r="M14605">
        <v>3.4466236220000002</v>
      </c>
      <c r="N14605">
        <v>2.1027278479999998</v>
      </c>
      <c r="O14605">
        <v>4.7227400609999997</v>
      </c>
      <c r="P14605">
        <v>3.771431947</v>
      </c>
      <c r="Q14605">
        <v>2.0057577219999998</v>
      </c>
    </row>
    <row r="14606" spans="1:17">
      <c r="A14606" t="s">
        <v>26905</v>
      </c>
      <c r="B14606" s="16" t="s">
        <v>26906</v>
      </c>
      <c r="C14606">
        <v>58.996333139999997</v>
      </c>
      <c r="D14606">
        <v>388.43038910000001</v>
      </c>
      <c r="E14606">
        <v>285.9570731</v>
      </c>
      <c r="F14606">
        <v>326.04039069999999</v>
      </c>
      <c r="G14606">
        <v>201.30623499999999</v>
      </c>
      <c r="H14606">
        <v>11.782080990000001</v>
      </c>
      <c r="I14606">
        <v>306.28640810000002</v>
      </c>
      <c r="J14606">
        <v>560.92406419999998</v>
      </c>
      <c r="K14606">
        <v>262.28397639999997</v>
      </c>
      <c r="L14606">
        <v>76.045661390000006</v>
      </c>
      <c r="M14606">
        <v>36.23878551</v>
      </c>
      <c r="N14606">
        <v>475.33664959999999</v>
      </c>
      <c r="O14606">
        <v>26.134862290000001</v>
      </c>
      <c r="P14606">
        <v>883.00767069999995</v>
      </c>
      <c r="Q14606">
        <v>322.82560330000001</v>
      </c>
    </row>
    <row r="14607" spans="1:17">
      <c r="A14607" t="s">
        <v>26907</v>
      </c>
      <c r="B14607" s="16" t="s">
        <v>9224</v>
      </c>
      <c r="C14607">
        <v>6.5572722839999997</v>
      </c>
      <c r="D14607">
        <v>0.94867289300000002</v>
      </c>
      <c r="E14607">
        <v>0.83998447200000004</v>
      </c>
      <c r="F14607">
        <v>0.76506226200000005</v>
      </c>
      <c r="G14607">
        <v>1.039884053</v>
      </c>
      <c r="H14607">
        <v>0.87371481500000003</v>
      </c>
      <c r="I14607">
        <v>4.8788768239999998</v>
      </c>
      <c r="J14607">
        <v>2.08665206</v>
      </c>
      <c r="K14607">
        <v>2.7318718030000002</v>
      </c>
      <c r="L14607">
        <v>2.7903606070000002</v>
      </c>
      <c r="M14607">
        <v>3.8531599139999999</v>
      </c>
      <c r="N14607">
        <v>1.781620212</v>
      </c>
      <c r="O14607">
        <v>8.7440846780000001</v>
      </c>
      <c r="P14607">
        <v>1.3451941089999999</v>
      </c>
      <c r="Q14607">
        <v>2.5758172849999998</v>
      </c>
    </row>
    <row r="14608" spans="1:17">
      <c r="A14608" t="s">
        <v>26908</v>
      </c>
      <c r="B14608" s="16" t="s">
        <v>26909</v>
      </c>
      <c r="C14608">
        <v>7.1759223629999997</v>
      </c>
      <c r="D14608">
        <v>12.47920053</v>
      </c>
      <c r="E14608">
        <v>5.6493900349999997</v>
      </c>
      <c r="F14608">
        <v>6.7886417059999999</v>
      </c>
      <c r="G14608">
        <v>7.8066291269999999</v>
      </c>
      <c r="H14608">
        <v>27.835097430000001</v>
      </c>
      <c r="I14608">
        <v>18.83661858</v>
      </c>
      <c r="J14608">
        <v>4.593956715</v>
      </c>
      <c r="K14608">
        <v>42.645154400000003</v>
      </c>
      <c r="L14608">
        <v>46.475155489999999</v>
      </c>
      <c r="M14608">
        <v>8.9534358209999994</v>
      </c>
      <c r="N14608">
        <v>1.813409265</v>
      </c>
      <c r="O14608">
        <v>25.430969390000001</v>
      </c>
      <c r="P14608">
        <v>2.260893174</v>
      </c>
      <c r="Q14608">
        <v>3.6997201849999999</v>
      </c>
    </row>
    <row r="14609" spans="1:17">
      <c r="A14609" t="s">
        <v>26910</v>
      </c>
      <c r="B14609" s="16" t="s">
        <v>26911</v>
      </c>
      <c r="C14609">
        <v>35.964731620000002</v>
      </c>
      <c r="D14609">
        <v>5.6321221130000003</v>
      </c>
      <c r="E14609">
        <v>5.937224187</v>
      </c>
      <c r="F14609">
        <v>4.0514494030000003</v>
      </c>
      <c r="G14609">
        <v>4.4972122749999999</v>
      </c>
      <c r="H14609">
        <v>7.6206576029999997</v>
      </c>
      <c r="I14609">
        <v>13.564156649999999</v>
      </c>
      <c r="J14609">
        <v>7.2319338809999998</v>
      </c>
      <c r="K14609">
        <v>14.0649923</v>
      </c>
      <c r="L14609">
        <v>19.981968080000001</v>
      </c>
      <c r="M14609">
        <v>9.5222034000000004</v>
      </c>
      <c r="N14609">
        <v>5.5800222179999999</v>
      </c>
      <c r="O14609">
        <v>10.300902929999999</v>
      </c>
      <c r="P14609">
        <v>2.5118610459999999</v>
      </c>
      <c r="Q14609">
        <v>4.6889046309999998</v>
      </c>
    </row>
    <row r="14610" spans="1:17">
      <c r="A14610" t="s">
        <v>26912</v>
      </c>
      <c r="B14610" s="16" t="s">
        <v>8762</v>
      </c>
      <c r="C14610">
        <v>4.7197066510000001</v>
      </c>
      <c r="D14610">
        <v>11.958741789999999</v>
      </c>
      <c r="E14610">
        <v>11.276767810000001</v>
      </c>
      <c r="F14610">
        <v>7.1739593350000002</v>
      </c>
      <c r="G14610">
        <v>13.7362301</v>
      </c>
      <c r="H14610">
        <v>4.6070957699999999</v>
      </c>
      <c r="I14610">
        <v>16.920316549999999</v>
      </c>
      <c r="J14610">
        <v>18.286124489999999</v>
      </c>
      <c r="K14610">
        <v>34.525135659999997</v>
      </c>
      <c r="L14610">
        <v>23.60894716</v>
      </c>
      <c r="M14610">
        <v>3.9636171650000001</v>
      </c>
      <c r="N14610">
        <v>9.842241928</v>
      </c>
      <c r="O14610">
        <v>5.8803440159999996</v>
      </c>
      <c r="P14610">
        <v>4.2928901389999998</v>
      </c>
      <c r="Q14610">
        <v>5.4750573420000004</v>
      </c>
    </row>
    <row r="14611" spans="1:17">
      <c r="A14611" t="s">
        <v>26913</v>
      </c>
      <c r="B14611" s="16" t="s">
        <v>5721</v>
      </c>
      <c r="C14611">
        <v>5.2481911720000003</v>
      </c>
      <c r="D14611">
        <v>17.207221029999999</v>
      </c>
      <c r="E14611">
        <v>15.447513819999999</v>
      </c>
      <c r="F14611">
        <v>15.36713271</v>
      </c>
      <c r="G14611">
        <v>15.00371037</v>
      </c>
      <c r="H14611">
        <v>12.899808439999999</v>
      </c>
      <c r="I14611">
        <v>21.25983321</v>
      </c>
      <c r="J14611">
        <v>30.959333269999998</v>
      </c>
      <c r="K14611">
        <v>38.622524460000001</v>
      </c>
      <c r="L14611">
        <v>11.643229939999999</v>
      </c>
      <c r="M14611">
        <v>2.0148293979999998</v>
      </c>
      <c r="N14611">
        <v>13.68668647</v>
      </c>
      <c r="O14611">
        <v>2.7123868660000001</v>
      </c>
      <c r="P14611">
        <v>23.901813229999998</v>
      </c>
      <c r="Q14611">
        <v>11.865573449999999</v>
      </c>
    </row>
    <row r="14612" spans="1:17">
      <c r="A14612" t="s">
        <v>26914</v>
      </c>
      <c r="B14612" s="16" t="s">
        <v>3048</v>
      </c>
      <c r="C14612">
        <v>6.4242380839999997</v>
      </c>
      <c r="D14612">
        <v>1.7885959039999999</v>
      </c>
      <c r="E14612">
        <v>1.1637308879999999</v>
      </c>
      <c r="F14612">
        <v>1.2762448870000001</v>
      </c>
      <c r="G14612">
        <v>1.0044075699999999</v>
      </c>
      <c r="H14612">
        <v>0.93355859100000005</v>
      </c>
      <c r="I14612">
        <v>1.7724363620000001</v>
      </c>
      <c r="J14612">
        <v>1.1005447269999999</v>
      </c>
      <c r="K14612">
        <v>2.3236065049999999</v>
      </c>
      <c r="L14612">
        <v>2.7975595430000002</v>
      </c>
      <c r="M14612">
        <v>6.1658118609999999</v>
      </c>
      <c r="N14612">
        <v>1.2521028599999999</v>
      </c>
      <c r="O14612">
        <v>11.248923810000001</v>
      </c>
      <c r="P14612">
        <v>0.92476476299999999</v>
      </c>
      <c r="Q14612">
        <v>4.7146220540000003</v>
      </c>
    </row>
    <row r="14613" spans="1:17">
      <c r="A14613" t="s">
        <v>26915</v>
      </c>
      <c r="B14613" s="16" t="s">
        <v>26916</v>
      </c>
      <c r="C14613">
        <v>60.620085430000003</v>
      </c>
      <c r="D14613">
        <v>2.518008499</v>
      </c>
      <c r="E14613">
        <v>1.612310422</v>
      </c>
      <c r="F14613">
        <v>1.547170471</v>
      </c>
      <c r="G14613">
        <v>3.925482798</v>
      </c>
      <c r="H14613">
        <v>4.3652734779999998</v>
      </c>
      <c r="I14613">
        <v>5.525216103</v>
      </c>
      <c r="J14613">
        <v>3.3621136570000001</v>
      </c>
      <c r="K14613">
        <v>8.5938393299999998</v>
      </c>
      <c r="L14613">
        <v>38.303265320000001</v>
      </c>
      <c r="M14613">
        <v>50.908844330000001</v>
      </c>
      <c r="N14613">
        <v>0.46704722799999998</v>
      </c>
      <c r="O14613">
        <v>37.763677170000001</v>
      </c>
      <c r="P14613">
        <v>0.56843338600000004</v>
      </c>
      <c r="Q14613">
        <v>13.02256249</v>
      </c>
    </row>
    <row r="14614" spans="1:17">
      <c r="A14614" t="s">
        <v>26917</v>
      </c>
      <c r="B14614" s="16" t="s">
        <v>9268</v>
      </c>
      <c r="C14614">
        <v>42.266856509999997</v>
      </c>
      <c r="D14614">
        <v>8.4185811529999999</v>
      </c>
      <c r="E14614">
        <v>10.39599593</v>
      </c>
      <c r="F14614">
        <v>10.87329132</v>
      </c>
      <c r="G14614">
        <v>9.8431941900000002</v>
      </c>
      <c r="H14614">
        <v>75.951659660000004</v>
      </c>
      <c r="I14614">
        <v>36.756954069999999</v>
      </c>
      <c r="J14614">
        <v>13.71498839</v>
      </c>
      <c r="K14614">
        <v>25.155337769999999</v>
      </c>
      <c r="L14614">
        <v>20.826276589999999</v>
      </c>
      <c r="M14614">
        <v>21.585896300000002</v>
      </c>
      <c r="N14614">
        <v>6.9789573650000003</v>
      </c>
      <c r="O14614">
        <v>20.61341251</v>
      </c>
      <c r="P14614">
        <v>13.72993468</v>
      </c>
      <c r="Q14614">
        <v>17.85986363</v>
      </c>
    </row>
    <row r="14615" spans="1:17">
      <c r="A14615" t="s">
        <v>26918</v>
      </c>
      <c r="B14615" s="16" t="s">
        <v>4822</v>
      </c>
      <c r="C14615">
        <v>11.543566439999999</v>
      </c>
      <c r="D14615">
        <v>3.2037914879999998</v>
      </c>
      <c r="E14615">
        <v>4.8502870079999996</v>
      </c>
      <c r="F14615">
        <v>3.3809529770000002</v>
      </c>
      <c r="G14615">
        <v>2.788461281</v>
      </c>
      <c r="H14615">
        <v>4.2341141929999999</v>
      </c>
      <c r="I14615">
        <v>5.7690266750000001</v>
      </c>
      <c r="J14615">
        <v>8.3856738239999995</v>
      </c>
      <c r="K14615">
        <v>6.0310722309999996</v>
      </c>
      <c r="L14615">
        <v>8.2363599230000002</v>
      </c>
      <c r="M14615">
        <v>4.979418549</v>
      </c>
      <c r="N14615">
        <v>5.236312324</v>
      </c>
      <c r="O14615">
        <v>10.126848730000001</v>
      </c>
      <c r="P14615">
        <v>2.8508255440000001</v>
      </c>
      <c r="Q14615">
        <v>7.623352455</v>
      </c>
    </row>
    <row r="14616" spans="1:17">
      <c r="A14616" t="e">
        <v>#N/A</v>
      </c>
      <c r="B14616" s="16" t="s">
        <v>26919</v>
      </c>
      <c r="C14616">
        <v>0</v>
      </c>
      <c r="D14616">
        <v>0.26595244800000001</v>
      </c>
      <c r="E14616">
        <v>0</v>
      </c>
      <c r="F14616">
        <v>0.16341238499999999</v>
      </c>
      <c r="G14616">
        <v>0.20730505099999999</v>
      </c>
      <c r="H14616">
        <v>0</v>
      </c>
      <c r="I14616">
        <v>0</v>
      </c>
      <c r="J14616">
        <v>0</v>
      </c>
      <c r="K14616">
        <v>0</v>
      </c>
      <c r="L14616">
        <v>0</v>
      </c>
      <c r="M14616">
        <v>0</v>
      </c>
      <c r="N14616">
        <v>0.147988802</v>
      </c>
      <c r="O14616">
        <v>0</v>
      </c>
      <c r="P14616">
        <v>0</v>
      </c>
      <c r="Q14616">
        <v>0</v>
      </c>
    </row>
    <row r="14617" spans="1:17">
      <c r="A14617" t="e">
        <v>#N/A</v>
      </c>
      <c r="B14617" s="16" t="s">
        <v>26920</v>
      </c>
      <c r="C14617">
        <v>7.0526925770000002</v>
      </c>
      <c r="D14617">
        <v>2.083210067</v>
      </c>
      <c r="E14617">
        <v>0.16673798500000001</v>
      </c>
      <c r="F14617">
        <v>0.21333533399999999</v>
      </c>
      <c r="G14617">
        <v>0.135318667</v>
      </c>
      <c r="H14617">
        <v>0</v>
      </c>
      <c r="I14617">
        <v>1.142786632</v>
      </c>
      <c r="J14617">
        <v>0</v>
      </c>
      <c r="K14617">
        <v>2.132968092</v>
      </c>
      <c r="L14617">
        <v>7.9223072480000001</v>
      </c>
      <c r="M14617">
        <v>7.5210951899999996</v>
      </c>
      <c r="N14617">
        <v>0.57959940700000001</v>
      </c>
      <c r="O14617">
        <v>6.0749917089999999</v>
      </c>
      <c r="P14617">
        <v>1.058127423</v>
      </c>
      <c r="Q14617">
        <v>0</v>
      </c>
    </row>
    <row r="14618" spans="1:17">
      <c r="A14618" t="e">
        <v>#N/A</v>
      </c>
      <c r="B14618" s="16" t="s">
        <v>26921</v>
      </c>
      <c r="C14618">
        <v>0</v>
      </c>
      <c r="D14618">
        <v>0</v>
      </c>
      <c r="E14618">
        <v>0</v>
      </c>
      <c r="F14618">
        <v>0</v>
      </c>
      <c r="G14618">
        <v>0</v>
      </c>
      <c r="H14618">
        <v>0</v>
      </c>
      <c r="I14618">
        <v>0</v>
      </c>
      <c r="J14618">
        <v>0</v>
      </c>
      <c r="K14618">
        <v>0</v>
      </c>
      <c r="L14618">
        <v>1.3245735789999999</v>
      </c>
      <c r="M14618">
        <v>0</v>
      </c>
      <c r="N14618">
        <v>0</v>
      </c>
      <c r="O14618">
        <v>0</v>
      </c>
      <c r="P14618">
        <v>0.31451390400000001</v>
      </c>
      <c r="Q14618">
        <v>0</v>
      </c>
    </row>
    <row r="14619" spans="1:17">
      <c r="A14619" t="e">
        <v>#N/A</v>
      </c>
      <c r="B14619" s="16" t="s">
        <v>26922</v>
      </c>
      <c r="C14619">
        <v>0</v>
      </c>
      <c r="D14619">
        <v>2.0792645940000001</v>
      </c>
      <c r="E14619">
        <v>0.74889986900000005</v>
      </c>
      <c r="F14619">
        <v>0.63879386900000001</v>
      </c>
      <c r="G14619">
        <v>6.0778071730000001</v>
      </c>
      <c r="H14619">
        <v>0</v>
      </c>
      <c r="I14619">
        <v>3.4218667909999998</v>
      </c>
      <c r="J14619">
        <v>4.1644362340000001</v>
      </c>
      <c r="K14619">
        <v>2.1289283800000001</v>
      </c>
      <c r="L14619">
        <v>0</v>
      </c>
      <c r="M14619">
        <v>0</v>
      </c>
      <c r="N14619">
        <v>0.57850168099999999</v>
      </c>
      <c r="O14619">
        <v>0</v>
      </c>
      <c r="P14619">
        <v>0.35204113100000001</v>
      </c>
      <c r="Q14619">
        <v>0</v>
      </c>
    </row>
    <row r="14620" spans="1:17">
      <c r="A14620" t="s">
        <v>11765</v>
      </c>
      <c r="B14620" s="16" t="s">
        <v>2500</v>
      </c>
      <c r="C14620">
        <v>63.882752940000003</v>
      </c>
      <c r="D14620">
        <v>6.3146159810000002</v>
      </c>
      <c r="E14620">
        <v>5.1552365599999996</v>
      </c>
      <c r="F14620">
        <v>3.9256126669999998</v>
      </c>
      <c r="G14620">
        <v>5.3853862670000003</v>
      </c>
      <c r="H14620">
        <v>8.9509078980000005</v>
      </c>
      <c r="I14620">
        <v>59.173426859999999</v>
      </c>
      <c r="J14620">
        <v>10.73415383</v>
      </c>
      <c r="K14620">
        <v>33.239979599999998</v>
      </c>
      <c r="L14620">
        <v>70.453009199999997</v>
      </c>
      <c r="M14620">
        <v>51.174594339999999</v>
      </c>
      <c r="N14620">
        <v>6.2420871570000003</v>
      </c>
      <c r="O14620">
        <v>62.392606690000001</v>
      </c>
      <c r="P14620">
        <v>4.5783928219999996</v>
      </c>
      <c r="Q14620">
        <v>23.283051629999999</v>
      </c>
    </row>
    <row r="14621" spans="1:17">
      <c r="A14621" t="s">
        <v>26923</v>
      </c>
      <c r="B14621" s="16" t="s">
        <v>26924</v>
      </c>
      <c r="C14621">
        <v>0</v>
      </c>
      <c r="D14621">
        <v>0</v>
      </c>
      <c r="E14621">
        <v>0</v>
      </c>
      <c r="F14621">
        <v>0.56213860500000001</v>
      </c>
      <c r="G14621">
        <v>0.71312937499999995</v>
      </c>
      <c r="H14621">
        <v>0</v>
      </c>
      <c r="I14621">
        <v>0</v>
      </c>
      <c r="J14621">
        <v>0</v>
      </c>
      <c r="K14621">
        <v>1.873456974</v>
      </c>
      <c r="L14621">
        <v>0</v>
      </c>
      <c r="M14621">
        <v>0</v>
      </c>
      <c r="N14621">
        <v>0</v>
      </c>
      <c r="O14621">
        <v>0</v>
      </c>
      <c r="P14621">
        <v>0</v>
      </c>
      <c r="Q14621">
        <v>0</v>
      </c>
    </row>
    <row r="14622" spans="1:17">
      <c r="A14622" t="s">
        <v>26925</v>
      </c>
      <c r="B14622" s="16" t="s">
        <v>26926</v>
      </c>
      <c r="C14622">
        <v>1.2482851340000001</v>
      </c>
      <c r="D14622">
        <v>0.32262644600000001</v>
      </c>
      <c r="E14622">
        <v>0.50907584699999997</v>
      </c>
      <c r="F14622">
        <v>0.62302515400000003</v>
      </c>
      <c r="G14622">
        <v>0.25148139200000003</v>
      </c>
      <c r="H14622">
        <v>0.15980346200000001</v>
      </c>
      <c r="I14622">
        <v>0.60679955200000002</v>
      </c>
      <c r="J14622">
        <v>1.582455798</v>
      </c>
      <c r="K14622">
        <v>2.076375488</v>
      </c>
      <c r="L14622">
        <v>0.65728210300000001</v>
      </c>
      <c r="M14622">
        <v>1.1980706800000001</v>
      </c>
      <c r="N14622">
        <v>0.61551413099999996</v>
      </c>
      <c r="O14622">
        <v>2.534489164</v>
      </c>
      <c r="P14622">
        <v>1.0300528419999999</v>
      </c>
      <c r="Q14622">
        <v>1.1441485629999999</v>
      </c>
    </row>
    <row r="14623" spans="1:17">
      <c r="A14623" t="s">
        <v>26927</v>
      </c>
      <c r="B14623" s="16" t="s">
        <v>6937</v>
      </c>
      <c r="C14623">
        <v>0.37818162300000002</v>
      </c>
      <c r="D14623">
        <v>0.41889946</v>
      </c>
      <c r="E14623">
        <v>0.56327511500000005</v>
      </c>
      <c r="F14623">
        <v>1.0810357779999999</v>
      </c>
      <c r="G14623">
        <v>0.718353766</v>
      </c>
      <c r="H14623">
        <v>2.178639236</v>
      </c>
      <c r="I14623">
        <v>0</v>
      </c>
      <c r="J14623">
        <v>1.869746881</v>
      </c>
      <c r="K14623">
        <v>1.372495952</v>
      </c>
      <c r="L14623">
        <v>0.238956955</v>
      </c>
      <c r="M14623">
        <v>0</v>
      </c>
      <c r="N14623">
        <v>1.398575492</v>
      </c>
      <c r="O14623">
        <v>0.41882792099999999</v>
      </c>
      <c r="P14623">
        <v>0.79434921999999997</v>
      </c>
      <c r="Q14623">
        <v>0.259974233</v>
      </c>
    </row>
    <row r="14624" spans="1:17">
      <c r="A14624" t="s">
        <v>26928</v>
      </c>
      <c r="B14624" s="16" t="s">
        <v>4187</v>
      </c>
      <c r="C14624">
        <v>2.5503487640000002</v>
      </c>
      <c r="D14624">
        <v>3.4302821259999998</v>
      </c>
      <c r="E14624">
        <v>4.7482079629999996</v>
      </c>
      <c r="F14624">
        <v>3.8434708299999998</v>
      </c>
      <c r="G14624">
        <v>3.460266045</v>
      </c>
      <c r="H14624">
        <v>2.7285366199999999</v>
      </c>
      <c r="I14624">
        <v>6.1101529640000001</v>
      </c>
      <c r="J14624">
        <v>4.5494149950000002</v>
      </c>
      <c r="K14624">
        <v>7.2723517299999996</v>
      </c>
      <c r="L14624">
        <v>5.4098927059999999</v>
      </c>
      <c r="M14624">
        <v>1.7483975140000001</v>
      </c>
      <c r="N14624">
        <v>4.1993046569999999</v>
      </c>
      <c r="O14624">
        <v>2.824455784</v>
      </c>
      <c r="P14624">
        <v>2.8970795530000002</v>
      </c>
      <c r="Q14624">
        <v>4.007295805</v>
      </c>
    </row>
    <row r="14625" spans="1:17">
      <c r="A14625" t="s">
        <v>26929</v>
      </c>
      <c r="B14625" s="16" t="s">
        <v>5469</v>
      </c>
      <c r="C14625">
        <v>10.21090381</v>
      </c>
      <c r="D14625">
        <v>24.945462859999999</v>
      </c>
      <c r="E14625">
        <v>30.778961649999999</v>
      </c>
      <c r="F14625">
        <v>34.747578580000003</v>
      </c>
      <c r="G14625">
        <v>23.95056761</v>
      </c>
      <c r="H14625">
        <v>23.31143982</v>
      </c>
      <c r="I14625">
        <v>17.786186730000001</v>
      </c>
      <c r="J14625">
        <v>35.021797339999999</v>
      </c>
      <c r="K14625">
        <v>36.8000477</v>
      </c>
      <c r="L14625">
        <v>18.6386425</v>
      </c>
      <c r="M14625">
        <v>6.5334348880000004</v>
      </c>
      <c r="N14625">
        <v>21.57302696</v>
      </c>
      <c r="O14625">
        <v>8.1671444659999999</v>
      </c>
      <c r="P14625">
        <v>41.192680959999997</v>
      </c>
      <c r="Q14625">
        <v>29.442081859999998</v>
      </c>
    </row>
    <row r="14626" spans="1:17">
      <c r="A14626" t="e">
        <v>#N/A</v>
      </c>
      <c r="B14626" s="16" t="s">
        <v>26930</v>
      </c>
      <c r="C14626">
        <v>154.07119309999999</v>
      </c>
      <c r="D14626">
        <v>0</v>
      </c>
      <c r="E14626">
        <v>0.16898253499999999</v>
      </c>
      <c r="F14626">
        <v>0.21620715600000001</v>
      </c>
      <c r="G14626">
        <v>0.274280529</v>
      </c>
      <c r="H14626">
        <v>0</v>
      </c>
      <c r="I14626">
        <v>2.3163405969999999</v>
      </c>
      <c r="J14626">
        <v>0.20135735599999999</v>
      </c>
      <c r="K14626">
        <v>13.69064712</v>
      </c>
      <c r="L14626">
        <v>71.256964010000004</v>
      </c>
      <c r="M14626">
        <v>3.048936281</v>
      </c>
      <c r="N14626">
        <v>0.19580056900000001</v>
      </c>
      <c r="O14626">
        <v>5.2772318089999999</v>
      </c>
      <c r="P14626">
        <v>0.238304766</v>
      </c>
      <c r="Q14626">
        <v>0</v>
      </c>
    </row>
    <row r="14627" spans="1:17">
      <c r="A14627" t="s">
        <v>26931</v>
      </c>
      <c r="B14627" s="16" t="s">
        <v>26932</v>
      </c>
      <c r="C14627">
        <v>3.7685870600000002</v>
      </c>
      <c r="D14627">
        <v>0.83486821700000002</v>
      </c>
      <c r="E14627">
        <v>0.76845289500000002</v>
      </c>
      <c r="F14627">
        <v>0.72671910900000003</v>
      </c>
      <c r="G14627">
        <v>0.59653407800000002</v>
      </c>
      <c r="H14627">
        <v>0.84428483200000004</v>
      </c>
      <c r="I14627">
        <v>0.457983692</v>
      </c>
      <c r="J14627">
        <v>1.194363026</v>
      </c>
      <c r="K14627">
        <v>3.1343006409999998</v>
      </c>
      <c r="L14627">
        <v>3.174947467</v>
      </c>
      <c r="M14627">
        <v>0</v>
      </c>
      <c r="N14627">
        <v>0.81298183000000002</v>
      </c>
      <c r="O14627">
        <v>2.0868140990000001</v>
      </c>
      <c r="P14627">
        <v>0.89522855000000001</v>
      </c>
      <c r="Q14627">
        <v>1.727098781</v>
      </c>
    </row>
    <row r="14628" spans="1:17">
      <c r="A14628" t="s">
        <v>26933</v>
      </c>
      <c r="B14628" s="16" t="s">
        <v>26934</v>
      </c>
      <c r="C14628">
        <v>3.646572468</v>
      </c>
      <c r="D14628">
        <v>1.0097973739999999</v>
      </c>
      <c r="E14628">
        <v>0.53343272500000005</v>
      </c>
      <c r="F14628">
        <v>6.2046204000000001E-2</v>
      </c>
      <c r="G14628">
        <v>0.39355925800000002</v>
      </c>
      <c r="H14628">
        <v>0.17506063599999999</v>
      </c>
      <c r="I14628">
        <v>1.329467009</v>
      </c>
      <c r="J14628">
        <v>1.617970811</v>
      </c>
      <c r="K14628">
        <v>1.2406999830000001</v>
      </c>
      <c r="L14628">
        <v>2.8801434320000001</v>
      </c>
      <c r="M14628">
        <v>0</v>
      </c>
      <c r="N14628">
        <v>0.44952006999999999</v>
      </c>
      <c r="O14628">
        <v>1.0096249230000001</v>
      </c>
      <c r="P14628">
        <v>0.68387681199999995</v>
      </c>
      <c r="Q14628">
        <v>0.31334642600000001</v>
      </c>
    </row>
    <row r="14629" spans="1:17">
      <c r="A14629" t="s">
        <v>26935</v>
      </c>
      <c r="B14629" s="16" t="s">
        <v>1701</v>
      </c>
      <c r="C14629">
        <v>9.5485394679999995</v>
      </c>
      <c r="D14629">
        <v>53.65593595</v>
      </c>
      <c r="E14629">
        <v>5.2745993450000004</v>
      </c>
      <c r="F14629">
        <v>0.99980187600000003</v>
      </c>
      <c r="G14629">
        <v>13.03228871</v>
      </c>
      <c r="H14629">
        <v>1.551493375</v>
      </c>
      <c r="I14629">
        <v>6.6946260029999998</v>
      </c>
      <c r="J14629">
        <v>0.97768889800000003</v>
      </c>
      <c r="K14629">
        <v>14.411207490000001</v>
      </c>
      <c r="L14629">
        <v>41.65309791</v>
      </c>
      <c r="M14629">
        <v>5.2871727420000001</v>
      </c>
      <c r="N14629">
        <v>0.97334386799999995</v>
      </c>
      <c r="O14629">
        <v>5.0840383520000003</v>
      </c>
      <c r="P14629">
        <v>13.99523943</v>
      </c>
      <c r="Q14629">
        <v>6.5639736920000002</v>
      </c>
    </row>
    <row r="14630" spans="1:17">
      <c r="A14630" t="s">
        <v>26936</v>
      </c>
      <c r="B14630" s="16" t="s">
        <v>6791</v>
      </c>
      <c r="C14630">
        <v>25.81089575</v>
      </c>
      <c r="D14630">
        <v>10.21379211</v>
      </c>
      <c r="E14630">
        <v>11.23540363</v>
      </c>
      <c r="F14630">
        <v>8.9577430309999997</v>
      </c>
      <c r="G14630">
        <v>11.942195160000001</v>
      </c>
      <c r="H14630">
        <v>16.874475579999999</v>
      </c>
      <c r="I14630">
        <v>37.640534700000003</v>
      </c>
      <c r="J14630">
        <v>35.118413740000001</v>
      </c>
      <c r="K14630">
        <v>60.422562710000001</v>
      </c>
      <c r="L14630">
        <v>67.725143729999999</v>
      </c>
      <c r="M14630">
        <v>14.371894299999999</v>
      </c>
      <c r="N14630">
        <v>10.6625367</v>
      </c>
      <c r="O14630">
        <v>14.619812039999999</v>
      </c>
      <c r="P14630">
        <v>7.6266620679999999</v>
      </c>
      <c r="Q14630">
        <v>7.9912308530000002</v>
      </c>
    </row>
    <row r="14631" spans="1:17">
      <c r="A14631" t="s">
        <v>26937</v>
      </c>
      <c r="B14631" s="16" t="s">
        <v>26938</v>
      </c>
      <c r="C14631">
        <v>21.052554919999999</v>
      </c>
      <c r="D14631">
        <v>10.91163927</v>
      </c>
      <c r="E14631">
        <v>13.184863610000001</v>
      </c>
      <c r="F14631">
        <v>11.120215419999999</v>
      </c>
      <c r="G14631">
        <v>11.20337909</v>
      </c>
      <c r="H14631">
        <v>22.9338975</v>
      </c>
      <c r="I14631">
        <v>26.45336713</v>
      </c>
      <c r="J14631">
        <v>26.738759170000002</v>
      </c>
      <c r="K14631">
        <v>25.588094609999999</v>
      </c>
      <c r="L14631">
        <v>35.054272810000001</v>
      </c>
      <c r="M14631">
        <v>9.9122199070000008</v>
      </c>
      <c r="N14631">
        <v>30.652613580000001</v>
      </c>
      <c r="O14631">
        <v>15.83677132</v>
      </c>
      <c r="P14631">
        <v>11.303240479999999</v>
      </c>
      <c r="Q14631">
        <v>18.841172</v>
      </c>
    </row>
    <row r="14632" spans="1:17">
      <c r="A14632" t="s">
        <v>26939</v>
      </c>
      <c r="B14632" s="16" t="s">
        <v>26940</v>
      </c>
      <c r="C14632">
        <v>55.615454450000001</v>
      </c>
      <c r="D14632">
        <v>100.6626206</v>
      </c>
      <c r="E14632">
        <v>60.049323600000001</v>
      </c>
      <c r="F14632">
        <v>96.803811280000005</v>
      </c>
      <c r="G14632">
        <v>75.399638789999997</v>
      </c>
      <c r="H14632">
        <v>158.15048100000001</v>
      </c>
      <c r="I14632">
        <v>20.707686710000001</v>
      </c>
      <c r="J14632">
        <v>40.652261690000003</v>
      </c>
      <c r="K14632">
        <v>92.867637970000004</v>
      </c>
      <c r="L14632">
        <v>74.020511470000002</v>
      </c>
      <c r="M14632">
        <v>31.799793879999999</v>
      </c>
      <c r="N14632">
        <v>40.843213220000003</v>
      </c>
      <c r="O14632">
        <v>28.830722009999999</v>
      </c>
      <c r="P14632">
        <v>188.18565459999999</v>
      </c>
      <c r="Q14632">
        <v>181.3979521</v>
      </c>
    </row>
    <row r="14633" spans="1:17">
      <c r="A14633" t="s">
        <v>26941</v>
      </c>
      <c r="B14633" s="16" t="s">
        <v>26942</v>
      </c>
      <c r="C14633">
        <v>23.172908410000002</v>
      </c>
      <c r="D14633">
        <v>7.2114507489999999</v>
      </c>
      <c r="E14633">
        <v>5.2828207200000001</v>
      </c>
      <c r="F14633">
        <v>5.257141259</v>
      </c>
      <c r="G14633">
        <v>8.2412412740000001</v>
      </c>
      <c r="H14633">
        <v>16.31607228</v>
      </c>
      <c r="I14633">
        <v>3.2184291530000002</v>
      </c>
      <c r="J14633">
        <v>1.7835661629999999</v>
      </c>
      <c r="K14633">
        <v>10.76267867</v>
      </c>
      <c r="L14633">
        <v>27.36655726</v>
      </c>
      <c r="M14633">
        <v>5.8249550860000001</v>
      </c>
      <c r="N14633">
        <v>1.3942779320000001</v>
      </c>
      <c r="O14633">
        <v>23.524867690000001</v>
      </c>
      <c r="P14633">
        <v>8.2777874580000006</v>
      </c>
      <c r="Q14633">
        <v>12.136993439999999</v>
      </c>
    </row>
    <row r="14634" spans="1:17">
      <c r="A14634" t="s">
        <v>26943</v>
      </c>
      <c r="B14634" s="16" t="s">
        <v>26944</v>
      </c>
      <c r="C14634">
        <v>11.927056520000001</v>
      </c>
      <c r="D14634">
        <v>13.87177245</v>
      </c>
      <c r="E14634">
        <v>10.468376510000001</v>
      </c>
      <c r="F14634">
        <v>17.655616819999999</v>
      </c>
      <c r="G14634">
        <v>19.4372808</v>
      </c>
      <c r="H14634">
        <v>51.24599929</v>
      </c>
      <c r="I14634">
        <v>18.480551330000001</v>
      </c>
      <c r="J14634">
        <v>5.6699905409999998</v>
      </c>
      <c r="K14634">
        <v>17.5847947</v>
      </c>
      <c r="L14634">
        <v>14.13037879</v>
      </c>
      <c r="M14634">
        <v>4.2927261720000001</v>
      </c>
      <c r="N14634">
        <v>1.929731238</v>
      </c>
      <c r="O14634">
        <v>9.0811570239999995</v>
      </c>
      <c r="P14634">
        <v>10.40109971</v>
      </c>
      <c r="Q14634">
        <v>18.96028682</v>
      </c>
    </row>
    <row r="14635" spans="1:17">
      <c r="A14635" t="s">
        <v>26941</v>
      </c>
      <c r="B14635" s="16" t="s">
        <v>3248</v>
      </c>
      <c r="C14635">
        <v>53.278787280000003</v>
      </c>
      <c r="D14635">
        <v>156.99731180000001</v>
      </c>
      <c r="E14635">
        <v>155.4284663</v>
      </c>
      <c r="F14635">
        <v>155.906713</v>
      </c>
      <c r="G14635">
        <v>185.58971880000001</v>
      </c>
      <c r="H14635">
        <v>187.48669949999999</v>
      </c>
      <c r="I14635">
        <v>297.40669389999999</v>
      </c>
      <c r="J14635">
        <v>303.1298276</v>
      </c>
      <c r="K14635">
        <v>242.8555337</v>
      </c>
      <c r="L14635">
        <v>234.20259669999999</v>
      </c>
      <c r="M14635">
        <v>47.465538889999998</v>
      </c>
      <c r="N14635">
        <v>126.0133785</v>
      </c>
      <c r="O14635">
        <v>66.063124130000006</v>
      </c>
      <c r="P14635">
        <v>246.19235939999999</v>
      </c>
      <c r="Q14635">
        <v>250.59590299999999</v>
      </c>
    </row>
    <row r="14636" spans="1:17">
      <c r="A14636" t="s">
        <v>26945</v>
      </c>
      <c r="B14636" s="16" t="s">
        <v>26946</v>
      </c>
      <c r="C14636">
        <v>9.6790859059999992</v>
      </c>
      <c r="D14636">
        <v>27.87514096</v>
      </c>
      <c r="E14636">
        <v>33.981331560000001</v>
      </c>
      <c r="F14636">
        <v>169.51992300000001</v>
      </c>
      <c r="G14636">
        <v>56.82749707</v>
      </c>
      <c r="H14636">
        <v>52.042244740000001</v>
      </c>
      <c r="I14636">
        <v>9.4101336750000009</v>
      </c>
      <c r="J14636">
        <v>14.724256690000001</v>
      </c>
      <c r="K14636">
        <v>58.54553044</v>
      </c>
      <c r="L14636">
        <v>4.0772030470000002</v>
      </c>
      <c r="M14636">
        <v>18.579455459999998</v>
      </c>
      <c r="N14636">
        <v>34.601631779999998</v>
      </c>
      <c r="O14636">
        <v>3.5731257040000002</v>
      </c>
      <c r="P14636">
        <v>154.41404130000001</v>
      </c>
      <c r="Q14636">
        <v>184.0861294</v>
      </c>
    </row>
    <row r="14637" spans="1:17">
      <c r="A14637" t="s">
        <v>26947</v>
      </c>
      <c r="B14637" s="16" t="s">
        <v>4188</v>
      </c>
      <c r="C14637">
        <v>0.53401853300000002</v>
      </c>
      <c r="D14637">
        <v>0.63094925599999996</v>
      </c>
      <c r="E14637">
        <v>0.35981625900000003</v>
      </c>
      <c r="F14637">
        <v>0.19384089800000001</v>
      </c>
      <c r="G14637">
        <v>0.30738335100000003</v>
      </c>
      <c r="H14637">
        <v>1.2989197370000001</v>
      </c>
      <c r="I14637">
        <v>1.0383595779999999</v>
      </c>
      <c r="J14637">
        <v>0.49645003399999998</v>
      </c>
      <c r="K14637">
        <v>1.5342966600000001</v>
      </c>
      <c r="L14637">
        <v>2.4744404699999998</v>
      </c>
      <c r="M14637">
        <v>0.34169113499999998</v>
      </c>
      <c r="N14637">
        <v>0.24137483900000001</v>
      </c>
      <c r="O14637">
        <v>1.1828278189999999</v>
      </c>
      <c r="P14637">
        <v>0.37389196000000002</v>
      </c>
      <c r="Q14637">
        <v>0.85657027399999996</v>
      </c>
    </row>
    <row r="14638" spans="1:17">
      <c r="A14638" t="s">
        <v>26948</v>
      </c>
      <c r="B14638" s="16" t="s">
        <v>6841</v>
      </c>
      <c r="C14638">
        <v>8.4871917850000003</v>
      </c>
      <c r="D14638">
        <v>2.9349419029999999</v>
      </c>
      <c r="E14638">
        <v>1.2993444009999999</v>
      </c>
      <c r="F14638">
        <v>0.47901535200000001</v>
      </c>
      <c r="G14638">
        <v>1.6443083329999999</v>
      </c>
      <c r="H14638">
        <v>2.4645378579999999</v>
      </c>
      <c r="I14638">
        <v>7.8488533509999998</v>
      </c>
      <c r="J14638">
        <v>2.1780911029999999</v>
      </c>
      <c r="K14638">
        <v>8.9212236859999994</v>
      </c>
      <c r="L14638">
        <v>12.03336919</v>
      </c>
      <c r="M14638">
        <v>5.9603265639999998</v>
      </c>
      <c r="N14638">
        <v>1.2758934310000001</v>
      </c>
      <c r="O14638">
        <v>7.1068485179999996</v>
      </c>
      <c r="P14638">
        <v>1.7081494500000001</v>
      </c>
      <c r="Q14638">
        <v>2.703732021</v>
      </c>
    </row>
    <row r="14639" spans="1:17">
      <c r="A14639" t="s">
        <v>26949</v>
      </c>
      <c r="B14639" s="16" t="s">
        <v>2442</v>
      </c>
      <c r="C14639">
        <v>125.2424975</v>
      </c>
      <c r="D14639">
        <v>17.431129110000001</v>
      </c>
      <c r="E14639">
        <v>11.78877028</v>
      </c>
      <c r="F14639">
        <v>6.8128410370000001</v>
      </c>
      <c r="G14639">
        <v>14.23042834</v>
      </c>
      <c r="H14639">
        <v>20.473805200000001</v>
      </c>
      <c r="I14639">
        <v>35.64605315</v>
      </c>
      <c r="J14639">
        <v>20.716879760000001</v>
      </c>
      <c r="K14639">
        <v>80.366446289999999</v>
      </c>
      <c r="L14639">
        <v>106.7887048</v>
      </c>
      <c r="M14639">
        <v>61.666197160000003</v>
      </c>
      <c r="N14639">
        <v>12.5692045</v>
      </c>
      <c r="O14639">
        <v>81.984503189999998</v>
      </c>
      <c r="P14639">
        <v>13.237064050000001</v>
      </c>
      <c r="Q14639">
        <v>45.288273390000001</v>
      </c>
    </row>
    <row r="14640" spans="1:17">
      <c r="A14640" t="s">
        <v>26950</v>
      </c>
      <c r="B14640" s="16" t="s">
        <v>8095</v>
      </c>
      <c r="C14640">
        <v>6.4941406510000004</v>
      </c>
      <c r="D14640">
        <v>3.2883876500000002</v>
      </c>
      <c r="E14640">
        <v>2.1290931670000002</v>
      </c>
      <c r="F14640">
        <v>3.0668665850000001</v>
      </c>
      <c r="G14640">
        <v>2.0368586130000002</v>
      </c>
      <c r="H14640">
        <v>3.2576110159999998</v>
      </c>
      <c r="I14640">
        <v>6.1848375369999999</v>
      </c>
      <c r="J14640">
        <v>6.3340975840000002</v>
      </c>
      <c r="K14640">
        <v>5.4111401690000003</v>
      </c>
      <c r="L14640">
        <v>5.8619607340000002</v>
      </c>
      <c r="M14640">
        <v>12.974613310000001</v>
      </c>
      <c r="N14640">
        <v>3.7413240920000002</v>
      </c>
      <c r="O14640">
        <v>9.540566707</v>
      </c>
      <c r="P14640">
        <v>5.5079297939999998</v>
      </c>
      <c r="Q14640">
        <v>7.0152995469999997</v>
      </c>
    </row>
    <row r="14641" spans="1:17">
      <c r="A14641" t="s">
        <v>26951</v>
      </c>
      <c r="B14641" s="16" t="s">
        <v>2461</v>
      </c>
      <c r="C14641">
        <v>4.0727251679999998</v>
      </c>
      <c r="D14641">
        <v>13.71412387</v>
      </c>
      <c r="E14641">
        <v>4.4773150179999996</v>
      </c>
      <c r="F14641">
        <v>17.92486675</v>
      </c>
      <c r="G14641">
        <v>9.3302265369999997</v>
      </c>
      <c r="H14641">
        <v>44.943279140000001</v>
      </c>
      <c r="I14641">
        <v>2.375733946</v>
      </c>
      <c r="J14641">
        <v>4.3369276760000002</v>
      </c>
      <c r="K14641">
        <v>3.8183541220000001</v>
      </c>
      <c r="L14641">
        <v>0.85779419800000001</v>
      </c>
      <c r="M14641">
        <v>7.817785336</v>
      </c>
      <c r="N14641">
        <v>4.9535870409999996</v>
      </c>
      <c r="O14641">
        <v>3.6083636299999999</v>
      </c>
      <c r="P14641">
        <v>33.932969219999997</v>
      </c>
      <c r="Q14641">
        <v>14.931853370000001</v>
      </c>
    </row>
    <row r="14642" spans="1:17">
      <c r="A14642" t="s">
        <v>26952</v>
      </c>
      <c r="B14642" s="16" t="s">
        <v>6987</v>
      </c>
      <c r="C14642">
        <v>4.5010826379999997</v>
      </c>
      <c r="D14642">
        <v>1.121783078</v>
      </c>
      <c r="E14642">
        <v>0.32921665500000002</v>
      </c>
      <c r="F14642">
        <v>0.49780666600000001</v>
      </c>
      <c r="G14642">
        <v>0.63151783900000003</v>
      </c>
      <c r="H14642">
        <v>0.864332078</v>
      </c>
      <c r="I14642">
        <v>1.2307531780000001</v>
      </c>
      <c r="J14642">
        <v>0.35662747</v>
      </c>
      <c r="K14642">
        <v>0.89333779400000002</v>
      </c>
      <c r="L14642">
        <v>1.0665163280000001</v>
      </c>
      <c r="M14642">
        <v>0</v>
      </c>
      <c r="N14642">
        <v>0.554857198</v>
      </c>
      <c r="O14642">
        <v>4.6732979239999999</v>
      </c>
      <c r="P14642">
        <v>1.603849514</v>
      </c>
      <c r="Q14642">
        <v>0.966934136</v>
      </c>
    </row>
    <row r="14643" spans="1:17">
      <c r="A14643" t="e">
        <v>#N/A</v>
      </c>
      <c r="B14643" s="16" t="s">
        <v>26953</v>
      </c>
      <c r="C14643">
        <v>0</v>
      </c>
      <c r="D14643">
        <v>0.160223541</v>
      </c>
      <c r="E14643">
        <v>0</v>
      </c>
      <c r="F14643">
        <v>0</v>
      </c>
      <c r="G14643">
        <v>0.24978261800000001</v>
      </c>
      <c r="H14643">
        <v>0</v>
      </c>
      <c r="I14643">
        <v>1.054726016</v>
      </c>
      <c r="J14643">
        <v>0.36674544799999997</v>
      </c>
      <c r="K14643">
        <v>1.3124041849999999</v>
      </c>
      <c r="L14643">
        <v>0.45698948299999997</v>
      </c>
      <c r="M14643">
        <v>0</v>
      </c>
      <c r="N14643">
        <v>0.89156125900000005</v>
      </c>
      <c r="O14643">
        <v>2.4029426800000002</v>
      </c>
      <c r="P14643">
        <v>0.86808040799999997</v>
      </c>
      <c r="Q14643">
        <v>0</v>
      </c>
    </row>
    <row r="14644" spans="1:17">
      <c r="A14644" t="s">
        <v>26954</v>
      </c>
      <c r="B14644" s="16" t="s">
        <v>26955</v>
      </c>
      <c r="C14644">
        <v>7.480484465</v>
      </c>
      <c r="D14644">
        <v>3.2572114929999998</v>
      </c>
      <c r="E14644">
        <v>2.3874983959999998</v>
      </c>
      <c r="F14644">
        <v>1.966256206</v>
      </c>
      <c r="G14644">
        <v>2.093509096</v>
      </c>
      <c r="H14644">
        <v>2.2785218839999999</v>
      </c>
      <c r="I14644">
        <v>2.2570214439999998</v>
      </c>
      <c r="J14644">
        <v>1.667706774</v>
      </c>
      <c r="K14644">
        <v>3.5105377400000002</v>
      </c>
      <c r="L14644">
        <v>4.8895876639999996</v>
      </c>
      <c r="M14644">
        <v>0.99028536300000003</v>
      </c>
      <c r="N14644">
        <v>0.76314525300000002</v>
      </c>
      <c r="O14644">
        <v>2.2853720929999999</v>
      </c>
      <c r="P14644">
        <v>1.857616164</v>
      </c>
      <c r="Q14644">
        <v>3.0144669940000002</v>
      </c>
    </row>
    <row r="14645" spans="1:17">
      <c r="A14645" t="e">
        <v>#N/A</v>
      </c>
      <c r="B14645" s="16" t="s">
        <v>26956</v>
      </c>
      <c r="C14645">
        <v>77.022990489999998</v>
      </c>
      <c r="D14645">
        <v>9.6207242710000003</v>
      </c>
      <c r="E14645">
        <v>8.8045265029999999</v>
      </c>
      <c r="F14645">
        <v>6.1344490580000004</v>
      </c>
      <c r="G14645">
        <v>12.30997135</v>
      </c>
      <c r="H14645">
        <v>11.014231690000001</v>
      </c>
      <c r="I14645">
        <v>39.432941110000002</v>
      </c>
      <c r="J14645">
        <v>14.126976429999999</v>
      </c>
      <c r="K14645">
        <v>34.569741780000001</v>
      </c>
      <c r="L14645">
        <v>48.149826449999999</v>
      </c>
      <c r="M14645">
        <v>36.175870949999997</v>
      </c>
      <c r="N14645">
        <v>15.95930034</v>
      </c>
      <c r="O14645">
        <v>44.465564319999999</v>
      </c>
      <c r="P14645">
        <v>12.908174819999999</v>
      </c>
      <c r="Q14645">
        <v>18.02488014</v>
      </c>
    </row>
    <row r="14646" spans="1:17">
      <c r="A14646" t="e">
        <v>#N/A</v>
      </c>
      <c r="B14646" s="16" t="s">
        <v>26957</v>
      </c>
      <c r="C14646">
        <v>0</v>
      </c>
      <c r="D14646">
        <v>0</v>
      </c>
      <c r="E14646">
        <v>0.34191018699999998</v>
      </c>
      <c r="F14646">
        <v>0.21873097499999999</v>
      </c>
      <c r="G14646">
        <v>0.27748224700000002</v>
      </c>
      <c r="H14646">
        <v>0</v>
      </c>
      <c r="I14646">
        <v>0</v>
      </c>
      <c r="J14646">
        <v>0</v>
      </c>
      <c r="K14646">
        <v>1.4579431700000001</v>
      </c>
      <c r="L14646">
        <v>0</v>
      </c>
      <c r="M14646">
        <v>0</v>
      </c>
      <c r="N14646">
        <v>0</v>
      </c>
      <c r="O14646">
        <v>0</v>
      </c>
      <c r="P14646">
        <v>0.24108653399999999</v>
      </c>
      <c r="Q14646">
        <v>0</v>
      </c>
    </row>
    <row r="14647" spans="1:17">
      <c r="A14647" t="e">
        <v>#N/A</v>
      </c>
      <c r="B14647" s="16" t="s">
        <v>26958</v>
      </c>
      <c r="C14647">
        <v>0.68943961899999995</v>
      </c>
      <c r="D14647">
        <v>0.30546792</v>
      </c>
      <c r="E14647">
        <v>0</v>
      </c>
      <c r="F14647">
        <v>0</v>
      </c>
      <c r="G14647">
        <v>0</v>
      </c>
      <c r="H14647">
        <v>0</v>
      </c>
      <c r="I14647">
        <v>0</v>
      </c>
      <c r="J14647">
        <v>0.43700261000000001</v>
      </c>
      <c r="K14647">
        <v>0.93829230799999996</v>
      </c>
      <c r="L14647">
        <v>0</v>
      </c>
      <c r="M14647">
        <v>0</v>
      </c>
      <c r="N14647">
        <v>0.25496568200000003</v>
      </c>
      <c r="O14647">
        <v>3.0541575299999999</v>
      </c>
      <c r="P14647">
        <v>0.20687559</v>
      </c>
      <c r="Q14647">
        <v>1.4218290259999999</v>
      </c>
    </row>
    <row r="14648" spans="1:17">
      <c r="A14648" t="e">
        <v>#N/A</v>
      </c>
      <c r="B14648" s="16" t="s">
        <v>26959</v>
      </c>
      <c r="C14648">
        <v>10.44623099</v>
      </c>
      <c r="D14648">
        <v>0</v>
      </c>
      <c r="E14648">
        <v>0</v>
      </c>
      <c r="F14648">
        <v>9.4795717000000002E-2</v>
      </c>
      <c r="G14648">
        <v>0</v>
      </c>
      <c r="H14648">
        <v>0</v>
      </c>
      <c r="I14648">
        <v>1.015596215</v>
      </c>
      <c r="J14648">
        <v>0.176569689</v>
      </c>
      <c r="K14648">
        <v>1.8955719799999999</v>
      </c>
      <c r="L14648">
        <v>5.7204602610000004</v>
      </c>
      <c r="M14648">
        <v>4.0104052259999996</v>
      </c>
      <c r="N14648">
        <v>0.17169695800000001</v>
      </c>
      <c r="O14648">
        <v>6.9413841669999998</v>
      </c>
      <c r="P14648">
        <v>0.104484383</v>
      </c>
      <c r="Q14648">
        <v>1.4362151540000001</v>
      </c>
    </row>
    <row r="14649" spans="1:17">
      <c r="A14649" t="s">
        <v>13441</v>
      </c>
      <c r="B14649" s="16" t="s">
        <v>26960</v>
      </c>
      <c r="C14649">
        <v>14.168993820000001</v>
      </c>
      <c r="D14649">
        <v>0.229676089</v>
      </c>
      <c r="E14649">
        <v>0.220596447</v>
      </c>
      <c r="F14649">
        <v>0.14112266200000001</v>
      </c>
      <c r="G14649">
        <v>0</v>
      </c>
      <c r="H14649">
        <v>0</v>
      </c>
      <c r="I14649">
        <v>4.0317894909999996</v>
      </c>
      <c r="J14649">
        <v>8.7619937999999994E-2</v>
      </c>
      <c r="K14649">
        <v>12.22842209</v>
      </c>
      <c r="L14649">
        <v>52.188198999999997</v>
      </c>
      <c r="M14649">
        <v>5.3069351170000001</v>
      </c>
      <c r="N14649">
        <v>0.12780288200000001</v>
      </c>
      <c r="O14649">
        <v>8.0372902869999994</v>
      </c>
      <c r="P14649">
        <v>0.103697471</v>
      </c>
      <c r="Q14649">
        <v>1.900531295</v>
      </c>
    </row>
    <row r="14650" spans="1:17">
      <c r="A14650" t="e">
        <v>#N/A</v>
      </c>
      <c r="B14650" s="16" t="s">
        <v>26961</v>
      </c>
      <c r="C14650">
        <v>5.9635282600000004</v>
      </c>
      <c r="D14650">
        <v>0</v>
      </c>
      <c r="E14650">
        <v>0</v>
      </c>
      <c r="F14650">
        <v>0</v>
      </c>
      <c r="G14650">
        <v>0.25744742799999998</v>
      </c>
      <c r="H14650">
        <v>0</v>
      </c>
      <c r="I14650">
        <v>0</v>
      </c>
      <c r="J14650">
        <v>0</v>
      </c>
      <c r="K14650">
        <v>0</v>
      </c>
      <c r="L14650">
        <v>1.884050505</v>
      </c>
      <c r="M14650">
        <v>0</v>
      </c>
      <c r="N14650">
        <v>0</v>
      </c>
      <c r="O14650">
        <v>1.651119459</v>
      </c>
      <c r="P14650">
        <v>0</v>
      </c>
      <c r="Q14650">
        <v>0</v>
      </c>
    </row>
    <row r="14651" spans="1:17">
      <c r="A14651" t="e">
        <v>#N/A</v>
      </c>
      <c r="B14651" s="16" t="s">
        <v>26962</v>
      </c>
      <c r="C14651">
        <v>2.0648716600000001</v>
      </c>
      <c r="D14651">
        <v>0</v>
      </c>
      <c r="E14651">
        <v>0</v>
      </c>
      <c r="F14651">
        <v>0</v>
      </c>
      <c r="G14651">
        <v>0</v>
      </c>
      <c r="H14651">
        <v>0</v>
      </c>
      <c r="I14651">
        <v>0.752810694</v>
      </c>
      <c r="J14651">
        <v>0.196323422</v>
      </c>
      <c r="K14651">
        <v>0</v>
      </c>
      <c r="L14651">
        <v>0.326176244</v>
      </c>
      <c r="M14651">
        <v>0</v>
      </c>
      <c r="N14651">
        <v>0.190905555</v>
      </c>
      <c r="O14651">
        <v>0.57170011300000001</v>
      </c>
      <c r="P14651">
        <v>0.232347147</v>
      </c>
      <c r="Q14651">
        <v>0</v>
      </c>
    </row>
    <row r="14652" spans="1:17">
      <c r="A14652" t="s">
        <v>26963</v>
      </c>
      <c r="B14652" s="16" t="s">
        <v>26964</v>
      </c>
      <c r="C14652">
        <v>5.7181061350000002</v>
      </c>
      <c r="D14652">
        <v>0.422250656</v>
      </c>
      <c r="E14652">
        <v>0.47315109700000002</v>
      </c>
      <c r="F14652">
        <v>0.345931449</v>
      </c>
      <c r="G14652">
        <v>0.109712212</v>
      </c>
      <c r="H14652">
        <v>0.24400759399999999</v>
      </c>
      <c r="I14652">
        <v>0</v>
      </c>
      <c r="J14652">
        <v>0.56380059800000004</v>
      </c>
      <c r="K14652">
        <v>0.28822415000000001</v>
      </c>
      <c r="L14652">
        <v>2.007238423</v>
      </c>
      <c r="M14652">
        <v>2.4391490249999999</v>
      </c>
      <c r="N14652">
        <v>2.427927054</v>
      </c>
      <c r="O14652">
        <v>2.8145236310000001</v>
      </c>
      <c r="P14652">
        <v>1.2391847819999999</v>
      </c>
      <c r="Q14652">
        <v>1.3102701329999999</v>
      </c>
    </row>
    <row r="14653" spans="1:17">
      <c r="A14653" t="e">
        <v>#N/A</v>
      </c>
      <c r="B14653" s="16" t="s">
        <v>26965</v>
      </c>
      <c r="C14653">
        <v>0</v>
      </c>
      <c r="D14653">
        <v>0</v>
      </c>
      <c r="E14653">
        <v>0.43500454399999999</v>
      </c>
      <c r="F14653">
        <v>1.1131457520000001</v>
      </c>
      <c r="G14653">
        <v>0</v>
      </c>
      <c r="H14653">
        <v>0</v>
      </c>
      <c r="I14653">
        <v>0</v>
      </c>
      <c r="J14653">
        <v>0</v>
      </c>
      <c r="K14653">
        <v>0</v>
      </c>
      <c r="L14653">
        <v>0</v>
      </c>
      <c r="M14653">
        <v>0</v>
      </c>
      <c r="N14653">
        <v>0</v>
      </c>
      <c r="O14653">
        <v>0</v>
      </c>
      <c r="P14653">
        <v>0.61345781300000002</v>
      </c>
      <c r="Q14653">
        <v>0</v>
      </c>
    </row>
    <row r="14654" spans="1:17">
      <c r="A14654" t="s">
        <v>26966</v>
      </c>
      <c r="B14654" s="16" t="s">
        <v>26967</v>
      </c>
      <c r="C14654">
        <v>2.2322936860000002</v>
      </c>
      <c r="D14654">
        <v>6.4288613379999999</v>
      </c>
      <c r="E14654">
        <v>4.5122903819999998</v>
      </c>
      <c r="F14654">
        <v>6.077174104</v>
      </c>
      <c r="G14654">
        <v>6.5530807429999998</v>
      </c>
      <c r="H14654">
        <v>42.008875029999999</v>
      </c>
      <c r="I14654">
        <v>0</v>
      </c>
      <c r="J14654">
        <v>0</v>
      </c>
      <c r="K14654">
        <v>7.0887561180000001</v>
      </c>
      <c r="L14654">
        <v>12.694426780000001</v>
      </c>
      <c r="M14654">
        <v>4.2849915300000001</v>
      </c>
      <c r="N14654">
        <v>1.926254245</v>
      </c>
      <c r="O14654">
        <v>0</v>
      </c>
      <c r="P14654">
        <v>7.0332109269999998</v>
      </c>
      <c r="Q14654">
        <v>4.6036518190000004</v>
      </c>
    </row>
    <row r="14655" spans="1:17">
      <c r="A14655" t="s">
        <v>26968</v>
      </c>
      <c r="B14655" s="16" t="s">
        <v>9035</v>
      </c>
      <c r="C14655">
        <v>64.04943591</v>
      </c>
      <c r="D14655">
        <v>99.087739119999995</v>
      </c>
      <c r="E14655">
        <v>96.117415059999999</v>
      </c>
      <c r="F14655">
        <v>89.296064209999997</v>
      </c>
      <c r="G14655">
        <v>87.036198909999996</v>
      </c>
      <c r="H14655">
        <v>86.679102259999993</v>
      </c>
      <c r="I14655">
        <v>113.8159915</v>
      </c>
      <c r="J14655">
        <v>106.6248214</v>
      </c>
      <c r="K14655">
        <v>269.30296970000001</v>
      </c>
      <c r="L14655">
        <v>328.9038918</v>
      </c>
      <c r="M14655">
        <v>34.021838260000003</v>
      </c>
      <c r="N14655">
        <v>63.567201079999997</v>
      </c>
      <c r="O14655">
        <v>36.477605269999998</v>
      </c>
      <c r="P14655">
        <v>101.77795070000001</v>
      </c>
      <c r="Q14655">
        <v>107.40723610000001</v>
      </c>
    </row>
    <row r="14656" spans="1:17">
      <c r="A14656" t="s">
        <v>26969</v>
      </c>
      <c r="B14656" s="16" t="s">
        <v>26970</v>
      </c>
      <c r="C14656">
        <v>998.73614410000005</v>
      </c>
      <c r="D14656">
        <v>52.39499979</v>
      </c>
      <c r="E14656">
        <v>49.01997798</v>
      </c>
      <c r="F14656">
        <v>39.86680312</v>
      </c>
      <c r="G14656">
        <v>59.46271643</v>
      </c>
      <c r="H14656">
        <v>142.6032514</v>
      </c>
      <c r="I14656">
        <v>234.1084888</v>
      </c>
      <c r="J14656">
        <v>99.579278979999998</v>
      </c>
      <c r="K14656">
        <v>218.4773266</v>
      </c>
      <c r="L14656">
        <v>406.51045210000001</v>
      </c>
      <c r="M14656">
        <v>355.19655310000002</v>
      </c>
      <c r="N14656">
        <v>45.016700520000001</v>
      </c>
      <c r="O14656">
        <v>464.14584810000002</v>
      </c>
      <c r="P14656">
        <v>40.632023279999999</v>
      </c>
      <c r="Q14656">
        <v>162.5849537</v>
      </c>
    </row>
    <row r="14657" spans="1:17">
      <c r="A14657" t="s">
        <v>26971</v>
      </c>
      <c r="B14657" s="16" t="s">
        <v>4243</v>
      </c>
      <c r="C14657">
        <v>70.545015160000005</v>
      </c>
      <c r="D14657">
        <v>11.633569059999999</v>
      </c>
      <c r="E14657">
        <v>13.01083042</v>
      </c>
      <c r="F14657">
        <v>13.26561092</v>
      </c>
      <c r="G14657">
        <v>17.929357459999999</v>
      </c>
      <c r="H14657">
        <v>21.98836408</v>
      </c>
      <c r="I14657">
        <v>94.059133279999998</v>
      </c>
      <c r="J14657">
        <v>14.57124993</v>
      </c>
      <c r="K14657">
        <v>43.123366570000002</v>
      </c>
      <c r="L14657">
        <v>54.556321990000001</v>
      </c>
      <c r="M14657">
        <v>49.251119510000002</v>
      </c>
      <c r="N14657">
        <v>10.603345940000001</v>
      </c>
      <c r="O14657">
        <v>60.872751739999998</v>
      </c>
      <c r="P14657">
        <v>7.6417212210000001</v>
      </c>
      <c r="Q14657">
        <v>29.508875790000001</v>
      </c>
    </row>
    <row r="14658" spans="1:17">
      <c r="A14658" t="s">
        <v>26972</v>
      </c>
      <c r="B14658" s="16" t="s">
        <v>4241</v>
      </c>
      <c r="C14658">
        <v>1.258300829</v>
      </c>
      <c r="D14658">
        <v>0.94776960200000004</v>
      </c>
      <c r="E14658">
        <v>1.740283263</v>
      </c>
      <c r="F14658">
        <v>1.3017225459999999</v>
      </c>
      <c r="G14658">
        <v>1.564452011</v>
      </c>
      <c r="H14658">
        <v>1.2564681129999999</v>
      </c>
      <c r="I14658">
        <v>1.8350047389999999</v>
      </c>
      <c r="J14658">
        <v>1.0208977480000001</v>
      </c>
      <c r="K14658">
        <v>1.4841523860000001</v>
      </c>
      <c r="L14658">
        <v>2.0671742439999998</v>
      </c>
      <c r="M14658">
        <v>1.44922017</v>
      </c>
      <c r="N14658">
        <v>0.83761120899999997</v>
      </c>
      <c r="O14658">
        <v>1.3935407989999999</v>
      </c>
      <c r="P14658">
        <v>0.49084101699999999</v>
      </c>
      <c r="Q14658">
        <v>1.902992373</v>
      </c>
    </row>
    <row r="14659" spans="1:17">
      <c r="A14659" t="s">
        <v>26973</v>
      </c>
      <c r="B14659" s="16" t="s">
        <v>4240</v>
      </c>
      <c r="C14659">
        <v>1.9632056529999999</v>
      </c>
      <c r="D14659">
        <v>0.931962399</v>
      </c>
      <c r="E14659">
        <v>0.656421119</v>
      </c>
      <c r="F14659">
        <v>0.515373254</v>
      </c>
      <c r="G14659">
        <v>0.41165362900000002</v>
      </c>
      <c r="H14659">
        <v>0.70012365799999998</v>
      </c>
      <c r="I14659">
        <v>0.81799464200000005</v>
      </c>
      <c r="J14659">
        <v>0.49775265000000002</v>
      </c>
      <c r="K14659">
        <v>0.89060773000000004</v>
      </c>
      <c r="L14659">
        <v>2.2151188030000002</v>
      </c>
      <c r="M14659">
        <v>0.26917603800000001</v>
      </c>
      <c r="N14659">
        <v>0.43215745300000002</v>
      </c>
      <c r="O14659">
        <v>3.1060107989999999</v>
      </c>
      <c r="P14659">
        <v>0.69428009899999998</v>
      </c>
      <c r="Q14659">
        <v>1.9279583170000001</v>
      </c>
    </row>
    <row r="14660" spans="1:17">
      <c r="A14660" t="s">
        <v>26974</v>
      </c>
      <c r="B14660" s="16" t="s">
        <v>6556</v>
      </c>
      <c r="C14660">
        <v>4.4485565390000001</v>
      </c>
      <c r="D14660">
        <v>2.354260091</v>
      </c>
      <c r="E14660">
        <v>2.1034331050000001</v>
      </c>
      <c r="F14660">
        <v>3.902338608</v>
      </c>
      <c r="G14660">
        <v>2.475254563</v>
      </c>
      <c r="H14660">
        <v>4.3661442680000002</v>
      </c>
      <c r="I14660">
        <v>0</v>
      </c>
      <c r="J14660">
        <v>1.5351841530000001</v>
      </c>
      <c r="K14660">
        <v>1.9059705899999999</v>
      </c>
      <c r="L14660">
        <v>3.1231716930000002</v>
      </c>
      <c r="M14660">
        <v>1.4232018550000001</v>
      </c>
      <c r="N14660">
        <v>1.3709555090000001</v>
      </c>
      <c r="O14660">
        <v>3.0107486479999999</v>
      </c>
      <c r="P14660">
        <v>7.3416692680000004</v>
      </c>
      <c r="Q14660">
        <v>4.4172282569999997</v>
      </c>
    </row>
    <row r="14661" spans="1:17">
      <c r="A14661" t="s">
        <v>26975</v>
      </c>
      <c r="B14661" s="16" t="s">
        <v>6614</v>
      </c>
      <c r="C14661">
        <v>52.135244669999999</v>
      </c>
      <c r="D14661">
        <v>3.0799206219999999</v>
      </c>
      <c r="E14661">
        <v>3.227088036</v>
      </c>
      <c r="F14661">
        <v>3.5698166929999999</v>
      </c>
      <c r="G14661">
        <v>2.618990819</v>
      </c>
      <c r="H14661">
        <v>0.36405111600000001</v>
      </c>
      <c r="I14661">
        <v>12.44124789</v>
      </c>
      <c r="J14661">
        <v>14.09963677</v>
      </c>
      <c r="K14661">
        <v>6.0202901999999998</v>
      </c>
      <c r="L14661">
        <v>18.168041729999999</v>
      </c>
      <c r="M14661">
        <v>7.278256463</v>
      </c>
      <c r="N14661">
        <v>5.2972518099999997</v>
      </c>
      <c r="O14661">
        <v>22.04566616</v>
      </c>
      <c r="P14661">
        <v>2.70212443</v>
      </c>
      <c r="Q14661">
        <v>8.0367244840000005</v>
      </c>
    </row>
    <row r="14662" spans="1:17">
      <c r="A14662" t="s">
        <v>26976</v>
      </c>
      <c r="B14662" s="16" t="s">
        <v>8788</v>
      </c>
      <c r="C14662">
        <v>41.352816439999998</v>
      </c>
      <c r="D14662">
        <v>8.547571392</v>
      </c>
      <c r="E14662">
        <v>12.353779039999999</v>
      </c>
      <c r="F14662">
        <v>8.5690328190000002</v>
      </c>
      <c r="G14662">
        <v>12.145833339999999</v>
      </c>
      <c r="H14662">
        <v>22.900936269999999</v>
      </c>
      <c r="I14662">
        <v>13.191854810000001</v>
      </c>
      <c r="J14662">
        <v>19.494848569999998</v>
      </c>
      <c r="K14662">
        <v>20.434667040000001</v>
      </c>
      <c r="L14662">
        <v>30.561707949999999</v>
      </c>
      <c r="M14662">
        <v>10.985438719999999</v>
      </c>
      <c r="N14662">
        <v>5.029369999</v>
      </c>
      <c r="O14662">
        <v>24.534291830000001</v>
      </c>
      <c r="P14662">
        <v>5.1517293149999999</v>
      </c>
      <c r="Q14662">
        <v>14.848166239999999</v>
      </c>
    </row>
    <row r="14663" spans="1:17">
      <c r="A14663" t="s">
        <v>26977</v>
      </c>
      <c r="B14663" s="16" t="s">
        <v>5964</v>
      </c>
      <c r="C14663">
        <v>34.696312689999999</v>
      </c>
      <c r="D14663">
        <v>20.486196830000001</v>
      </c>
      <c r="E14663">
        <v>19.7701745</v>
      </c>
      <c r="F14663">
        <v>13.828329500000001</v>
      </c>
      <c r="G14663">
        <v>28.28145688</v>
      </c>
      <c r="H14663">
        <v>45.848062769999999</v>
      </c>
      <c r="I14663">
        <v>11.79197954</v>
      </c>
      <c r="J14663">
        <v>14.611848889999999</v>
      </c>
      <c r="K14663">
        <v>20.075135249999999</v>
      </c>
      <c r="L14663">
        <v>31.86285556</v>
      </c>
      <c r="M14663">
        <v>18.343546870000001</v>
      </c>
      <c r="N14663">
        <v>5.8356794680000004</v>
      </c>
      <c r="O14663">
        <v>30.28443459</v>
      </c>
      <c r="P14663">
        <v>7.7642051160000003</v>
      </c>
      <c r="Q14663">
        <v>16.473611080000001</v>
      </c>
    </row>
    <row r="14664" spans="1:17">
      <c r="A14664" t="s">
        <v>26978</v>
      </c>
      <c r="B14664" s="16" t="s">
        <v>2581</v>
      </c>
      <c r="C14664">
        <v>21.94828618</v>
      </c>
      <c r="D14664">
        <v>1.727389047</v>
      </c>
      <c r="E14664">
        <v>1.7666355890000001</v>
      </c>
      <c r="F14664">
        <v>1.6313812649999999</v>
      </c>
      <c r="G14664">
        <v>2.3438517920000002</v>
      </c>
      <c r="H14664">
        <v>6.599296303</v>
      </c>
      <c r="I14664">
        <v>1.474034925</v>
      </c>
      <c r="J14664">
        <v>1.4827223519999999</v>
      </c>
      <c r="K14664">
        <v>4.257856759</v>
      </c>
      <c r="L14664">
        <v>6.5691439300000001</v>
      </c>
      <c r="M14664">
        <v>7.7609287150000004</v>
      </c>
      <c r="N14664">
        <v>0.320400931</v>
      </c>
      <c r="O14664">
        <v>11.51396031</v>
      </c>
      <c r="P14664">
        <v>0.88822685499999998</v>
      </c>
      <c r="Q14664">
        <v>3.1764124439999999</v>
      </c>
    </row>
    <row r="14665" spans="1:17">
      <c r="A14665" t="s">
        <v>26979</v>
      </c>
      <c r="B14665" s="16" t="s">
        <v>26980</v>
      </c>
      <c r="C14665">
        <v>28.39198532</v>
      </c>
      <c r="D14665">
        <v>1.71539329</v>
      </c>
      <c r="E14665">
        <v>1.647579712</v>
      </c>
      <c r="F14665">
        <v>0</v>
      </c>
      <c r="G14665">
        <v>0.44570585899999998</v>
      </c>
      <c r="H14665">
        <v>1.9825617040000001</v>
      </c>
      <c r="I14665">
        <v>7.5281069399999998</v>
      </c>
      <c r="J14665">
        <v>4.9080855620000001</v>
      </c>
      <c r="K14665">
        <v>10.538195480000001</v>
      </c>
      <c r="L14665">
        <v>19.570574619999999</v>
      </c>
      <c r="M14665">
        <v>4.9545214570000002</v>
      </c>
      <c r="N14665">
        <v>2.2272314710000001</v>
      </c>
      <c r="O14665">
        <v>34.302006759999998</v>
      </c>
      <c r="P14665">
        <v>1.936226223</v>
      </c>
      <c r="Q14665">
        <v>5.3229724159999998</v>
      </c>
    </row>
    <row r="14666" spans="1:17">
      <c r="A14666" t="s">
        <v>26981</v>
      </c>
      <c r="B14666" s="16" t="s">
        <v>5928</v>
      </c>
      <c r="C14666">
        <v>3.1196289730000002</v>
      </c>
      <c r="D14666">
        <v>6.5773871389999998</v>
      </c>
      <c r="E14666">
        <v>8.1255993439999994</v>
      </c>
      <c r="F14666">
        <v>10.659987080000001</v>
      </c>
      <c r="G14666">
        <v>6.7244812129999998</v>
      </c>
      <c r="H14666">
        <v>18.797928120000002</v>
      </c>
      <c r="I14666">
        <v>8.7850792109999993</v>
      </c>
      <c r="J14666">
        <v>13.514388240000001</v>
      </c>
      <c r="K14666">
        <v>8.0521073380000008</v>
      </c>
      <c r="L14666">
        <v>4.4860916040000003</v>
      </c>
      <c r="M14666">
        <v>5.368796369</v>
      </c>
      <c r="N14666">
        <v>5.4767035909999997</v>
      </c>
      <c r="O14666">
        <v>3.0975155879999998</v>
      </c>
      <c r="P14666">
        <v>15.39700811</v>
      </c>
      <c r="Q14666">
        <v>14.34618944</v>
      </c>
    </row>
    <row r="14667" spans="1:17">
      <c r="A14667" t="s">
        <v>26982</v>
      </c>
      <c r="B14667" s="16" t="s">
        <v>26983</v>
      </c>
      <c r="C14667">
        <v>0.27458399700000002</v>
      </c>
      <c r="D14667">
        <v>0.182488648</v>
      </c>
      <c r="E14667">
        <v>8.7637219000000002E-2</v>
      </c>
      <c r="F14667">
        <v>0.11212871100000001</v>
      </c>
      <c r="G14667">
        <v>9.4831033999999995E-2</v>
      </c>
      <c r="H14667">
        <v>0.52727704900000005</v>
      </c>
      <c r="I14667">
        <v>1.201293661</v>
      </c>
      <c r="J14667">
        <v>0.208854705</v>
      </c>
      <c r="K14667">
        <v>0.74738974999999996</v>
      </c>
      <c r="L14667">
        <v>0.86749001000000003</v>
      </c>
      <c r="M14667">
        <v>0</v>
      </c>
      <c r="N14667">
        <v>0.13539401000000001</v>
      </c>
      <c r="O14667">
        <v>1.520479023</v>
      </c>
      <c r="P14667">
        <v>0.24717781599999999</v>
      </c>
      <c r="Q14667">
        <v>0.56627366099999998</v>
      </c>
    </row>
    <row r="14668" spans="1:17">
      <c r="A14668" t="s">
        <v>26984</v>
      </c>
      <c r="B14668" s="16" t="s">
        <v>26985</v>
      </c>
      <c r="C14668">
        <v>21.735491159999999</v>
      </c>
      <c r="D14668">
        <v>1.1235324470000001</v>
      </c>
      <c r="E14668">
        <v>1.3103557939999999</v>
      </c>
      <c r="F14668">
        <v>0.59172484700000005</v>
      </c>
      <c r="G14668">
        <v>2.502208333</v>
      </c>
      <c r="H14668">
        <v>7.7911196809999996</v>
      </c>
      <c r="I14668">
        <v>0</v>
      </c>
      <c r="J14668">
        <v>0.64293050600000001</v>
      </c>
      <c r="K14668">
        <v>0.98602998600000002</v>
      </c>
      <c r="L14668">
        <v>5.0357034120000002</v>
      </c>
      <c r="M14668">
        <v>1.390742865</v>
      </c>
      <c r="N14668">
        <v>0.62518778100000005</v>
      </c>
      <c r="O14668">
        <v>0</v>
      </c>
      <c r="P14668">
        <v>0.43480167800000002</v>
      </c>
      <c r="Q14668">
        <v>0.49805589900000002</v>
      </c>
    </row>
    <row r="14669" spans="1:17">
      <c r="A14669" t="s">
        <v>26986</v>
      </c>
      <c r="B14669" s="16" t="s">
        <v>26987</v>
      </c>
      <c r="C14669">
        <v>19.44754472</v>
      </c>
      <c r="D14669">
        <v>4.0548539449999996</v>
      </c>
      <c r="E14669">
        <v>2.6775071960000001</v>
      </c>
      <c r="F14669">
        <v>1.7128877149999999</v>
      </c>
      <c r="G14669">
        <v>2.568055921</v>
      </c>
      <c r="H14669">
        <v>5.7115351040000002</v>
      </c>
      <c r="I14669">
        <v>11.67794982</v>
      </c>
      <c r="J14669">
        <v>6.5259863429999996</v>
      </c>
      <c r="K14669">
        <v>15.568894520000001</v>
      </c>
      <c r="L14669">
        <v>10.842423610000001</v>
      </c>
      <c r="M14669">
        <v>17.567278300000002</v>
      </c>
      <c r="N14669">
        <v>2.9614158060000002</v>
      </c>
      <c r="O14669">
        <v>22.804658230000001</v>
      </c>
      <c r="P14669">
        <v>2.2312191370000001</v>
      </c>
      <c r="Q14669">
        <v>6.2912324030000004</v>
      </c>
    </row>
    <row r="14670" spans="1:17">
      <c r="A14670" t="s">
        <v>26986</v>
      </c>
      <c r="B14670" s="16" t="s">
        <v>26988</v>
      </c>
      <c r="C14670">
        <v>273.97321540000002</v>
      </c>
      <c r="D14670">
        <v>10.041326570000001</v>
      </c>
      <c r="E14670">
        <v>7.7154952369999998</v>
      </c>
      <c r="F14670">
        <v>4.524530232</v>
      </c>
      <c r="G14670">
        <v>13.39291753</v>
      </c>
      <c r="H14670">
        <v>20.502589329999999</v>
      </c>
      <c r="I14670">
        <v>38.191371789999998</v>
      </c>
      <c r="J14670">
        <v>13.535143270000001</v>
      </c>
      <c r="K14670">
        <v>31.98585078</v>
      </c>
      <c r="L14670">
        <v>64.280586569999997</v>
      </c>
      <c r="M14670">
        <v>79.272343309999997</v>
      </c>
      <c r="N14670">
        <v>14.651613299999999</v>
      </c>
      <c r="O14670">
        <v>87.009968360000002</v>
      </c>
      <c r="P14670">
        <v>12.08960763</v>
      </c>
      <c r="Q14670">
        <v>33.928539630000003</v>
      </c>
    </row>
    <row r="14671" spans="1:17">
      <c r="A14671" t="s">
        <v>26986</v>
      </c>
      <c r="B14671" s="16" t="s">
        <v>6944</v>
      </c>
      <c r="C14671">
        <v>30.434997589999998</v>
      </c>
      <c r="D14671">
        <v>8.9215351340000009</v>
      </c>
      <c r="E14671">
        <v>14.472225699999999</v>
      </c>
      <c r="F14671">
        <v>12.31394826</v>
      </c>
      <c r="G14671">
        <v>14.474551849999999</v>
      </c>
      <c r="H14671">
        <v>12.49595081</v>
      </c>
      <c r="I14671">
        <v>14.83552019</v>
      </c>
      <c r="J14671">
        <v>15.081305260000001</v>
      </c>
      <c r="K14671">
        <v>12.09051019</v>
      </c>
      <c r="L14671">
        <v>14.396378179999999</v>
      </c>
      <c r="M14671">
        <v>13.717730420000001</v>
      </c>
      <c r="N14671">
        <v>9.3898171829999999</v>
      </c>
      <c r="O14671">
        <v>19.739482720000002</v>
      </c>
      <c r="P14671">
        <v>6.8619352769999997</v>
      </c>
      <c r="Q14671">
        <v>21.962318329999999</v>
      </c>
    </row>
    <row r="14672" spans="1:17">
      <c r="A14672" t="s">
        <v>26989</v>
      </c>
      <c r="B14672" s="16" t="s">
        <v>2538</v>
      </c>
      <c r="C14672">
        <v>4.9656232300000003</v>
      </c>
      <c r="D14672">
        <v>0.73336787299999995</v>
      </c>
      <c r="E14672">
        <v>1.5848462160000001</v>
      </c>
      <c r="F14672">
        <v>0.95755072900000004</v>
      </c>
      <c r="G14672">
        <v>1.0718377379999999</v>
      </c>
      <c r="H14672">
        <v>0.15892278200000001</v>
      </c>
      <c r="I14672">
        <v>0.603455466</v>
      </c>
      <c r="J14672">
        <v>4.616288892</v>
      </c>
      <c r="K14672">
        <v>3.191259375</v>
      </c>
      <c r="L14672">
        <v>5.4907423790000003</v>
      </c>
      <c r="M14672">
        <v>0.79431205699999996</v>
      </c>
      <c r="N14672">
        <v>2.0404067299999999</v>
      </c>
      <c r="O14672">
        <v>3.6662131470000001</v>
      </c>
      <c r="P14672">
        <v>1.490001742</v>
      </c>
      <c r="Q14672">
        <v>2.5601470540000002</v>
      </c>
    </row>
    <row r="14673" spans="1:17">
      <c r="A14673" t="s">
        <v>26990</v>
      </c>
      <c r="B14673" s="16" t="s">
        <v>7093</v>
      </c>
      <c r="C14673">
        <v>8.1030146330000008</v>
      </c>
      <c r="D14673">
        <v>0.18569886799999999</v>
      </c>
      <c r="E14673">
        <v>0.193220895</v>
      </c>
      <c r="F14673">
        <v>0.114101205</v>
      </c>
      <c r="G14673">
        <v>9.6499239000000001E-2</v>
      </c>
      <c r="H14673">
        <v>0.37558679099999998</v>
      </c>
      <c r="I14673">
        <v>1.0186883550000001</v>
      </c>
      <c r="J14673">
        <v>0.93866859599999997</v>
      </c>
      <c r="K14673">
        <v>2.2182339</v>
      </c>
      <c r="L14673">
        <v>3.795826382</v>
      </c>
      <c r="M14673">
        <v>2.4135693159999998</v>
      </c>
      <c r="N14673">
        <v>1.1194281509999999</v>
      </c>
      <c r="O14673">
        <v>4.0227883430000002</v>
      </c>
      <c r="P14673">
        <v>0.37728900700000001</v>
      </c>
      <c r="Q14673">
        <v>2.112862303</v>
      </c>
    </row>
    <row r="14674" spans="1:17">
      <c r="A14674" t="s">
        <v>26991</v>
      </c>
      <c r="B14674" s="16" t="s">
        <v>8536</v>
      </c>
      <c r="C14674">
        <v>13.721900979999999</v>
      </c>
      <c r="D14674">
        <v>3.1857738219999998</v>
      </c>
      <c r="E14674">
        <v>2.1956050739999999</v>
      </c>
      <c r="F14674">
        <v>2.4206925560000001</v>
      </c>
      <c r="G14674">
        <v>1.687095013</v>
      </c>
      <c r="H14674">
        <v>1.222632417</v>
      </c>
      <c r="I14674">
        <v>3.3618340400000002</v>
      </c>
      <c r="J14674">
        <v>5.7891578060000004</v>
      </c>
      <c r="K14674">
        <v>9.2129064379999992</v>
      </c>
      <c r="L14674">
        <v>10.61243281</v>
      </c>
      <c r="M14674">
        <v>0.84287446399999999</v>
      </c>
      <c r="N14674">
        <v>5.5076066450000001</v>
      </c>
      <c r="O14674">
        <v>2.4314730999999998</v>
      </c>
      <c r="P14674">
        <v>4.3809563020000004</v>
      </c>
      <c r="Q14674">
        <v>2.641205523</v>
      </c>
    </row>
    <row r="14675" spans="1:17">
      <c r="A14675" t="s">
        <v>26992</v>
      </c>
      <c r="B14675" s="16" t="s">
        <v>26993</v>
      </c>
      <c r="C14675">
        <v>28.833793450000002</v>
      </c>
      <c r="D14675">
        <v>24.108230020000001</v>
      </c>
      <c r="E14675">
        <v>20.681330920000001</v>
      </c>
      <c r="F14675">
        <v>16.96544437</v>
      </c>
      <c r="G14675">
        <v>24.89528224</v>
      </c>
      <c r="H14675">
        <v>20.718662859999998</v>
      </c>
      <c r="I14675">
        <v>4.0692469950000003</v>
      </c>
      <c r="J14675">
        <v>8.0180136510000004</v>
      </c>
      <c r="K14675">
        <v>16.456040990000002</v>
      </c>
      <c r="L14675">
        <v>35.262296620000001</v>
      </c>
      <c r="M14675">
        <v>0</v>
      </c>
      <c r="N14675">
        <v>11.46579908</v>
      </c>
      <c r="O14675">
        <v>10.300902929999999</v>
      </c>
      <c r="P14675">
        <v>18.699410010000001</v>
      </c>
      <c r="Q14675">
        <v>21.739466920000002</v>
      </c>
    </row>
    <row r="14676" spans="1:17">
      <c r="A14676" t="s">
        <v>26994</v>
      </c>
      <c r="B14676" s="16" t="s">
        <v>26995</v>
      </c>
      <c r="C14676">
        <v>3.7462986360000001</v>
      </c>
      <c r="D14676">
        <v>9.0315975420000001</v>
      </c>
      <c r="E14676">
        <v>9.5420127039999993</v>
      </c>
      <c r="F14676">
        <v>5.549393909</v>
      </c>
      <c r="G14676">
        <v>8.6382266879999996</v>
      </c>
      <c r="H14676">
        <v>7.9556371490000002</v>
      </c>
      <c r="I14676">
        <v>15.4257901</v>
      </c>
      <c r="J14676">
        <v>21.958051950000002</v>
      </c>
      <c r="K14676">
        <v>11.996522779999999</v>
      </c>
      <c r="L14676">
        <v>7.3798680540000001</v>
      </c>
      <c r="M14676">
        <v>2.5380686219999999</v>
      </c>
      <c r="N14676">
        <v>4.7811280849999997</v>
      </c>
      <c r="O14676">
        <v>3.416777621</v>
      </c>
      <c r="P14676">
        <v>3.9344447470000001</v>
      </c>
      <c r="Q14676">
        <v>4.9991629949999998</v>
      </c>
    </row>
    <row r="14677" spans="1:17">
      <c r="A14677" t="s">
        <v>26996</v>
      </c>
      <c r="B14677" s="16" t="s">
        <v>3531</v>
      </c>
      <c r="C14677">
        <v>2.1611406529999999</v>
      </c>
      <c r="D14677">
        <v>1.47981914</v>
      </c>
      <c r="E14677">
        <v>2.2364862570000001</v>
      </c>
      <c r="F14677">
        <v>2.112699798</v>
      </c>
      <c r="G14677">
        <v>1.628459087</v>
      </c>
      <c r="H14677">
        <v>10.789964749999999</v>
      </c>
      <c r="I14677">
        <v>3.438145891</v>
      </c>
      <c r="J14677">
        <v>4.2838729669999998</v>
      </c>
      <c r="K14677">
        <v>3.2085847319999998</v>
      </c>
      <c r="L14677">
        <v>2.7310665510000001</v>
      </c>
      <c r="M14677">
        <v>3.7712817940000001</v>
      </c>
      <c r="N14677">
        <v>1.598448031</v>
      </c>
      <c r="O14677">
        <v>1.740666375</v>
      </c>
      <c r="P14677">
        <v>0.56005021099999996</v>
      </c>
      <c r="Q14677">
        <v>2.431043539</v>
      </c>
    </row>
    <row r="14678" spans="1:17">
      <c r="A14678" t="s">
        <v>26997</v>
      </c>
      <c r="B14678" s="16" t="s">
        <v>5622</v>
      </c>
      <c r="C14678">
        <v>14.70240897</v>
      </c>
      <c r="D14678">
        <v>1.95424552</v>
      </c>
      <c r="E14678">
        <v>2.3288573989999999</v>
      </c>
      <c r="F14678">
        <v>2.5794334700000001</v>
      </c>
      <c r="G14678">
        <v>1.523298507</v>
      </c>
      <c r="H14678">
        <v>2.5095717780000002</v>
      </c>
      <c r="I14678">
        <v>7.1469369680000003</v>
      </c>
      <c r="J14678">
        <v>1.6981561860000001</v>
      </c>
      <c r="K14678">
        <v>3.260763721</v>
      </c>
      <c r="L14678">
        <v>4.335253872</v>
      </c>
      <c r="M14678">
        <v>5.017236918</v>
      </c>
      <c r="N14678">
        <v>1.9332208070000001</v>
      </c>
      <c r="O14678">
        <v>1.8091775720000001</v>
      </c>
      <c r="P14678">
        <v>4.4116546840000002</v>
      </c>
      <c r="Q14678">
        <v>1.3475879529999999</v>
      </c>
    </row>
    <row r="14679" spans="1:17">
      <c r="A14679" t="s">
        <v>26998</v>
      </c>
      <c r="B14679" s="16" t="s">
        <v>4681</v>
      </c>
      <c r="C14679">
        <v>1.874534328</v>
      </c>
      <c r="D14679">
        <v>0.31944009099999998</v>
      </c>
      <c r="E14679">
        <v>0.32215245799999997</v>
      </c>
      <c r="F14679">
        <v>0.15702195699999999</v>
      </c>
      <c r="G14679">
        <v>0.174298381</v>
      </c>
      <c r="H14679">
        <v>0.83068227800000005</v>
      </c>
      <c r="I14679">
        <v>1.682258534</v>
      </c>
      <c r="J14679">
        <v>0.767745228</v>
      </c>
      <c r="K14679">
        <v>1.5699360120000001</v>
      </c>
      <c r="L14679">
        <v>2.0955457000000002</v>
      </c>
      <c r="M14679">
        <v>0.276788908</v>
      </c>
      <c r="N14679">
        <v>0.17775191300000001</v>
      </c>
      <c r="O14679">
        <v>0.95815661299999999</v>
      </c>
      <c r="P14679">
        <v>0.69228200100000004</v>
      </c>
      <c r="Q14679">
        <v>0.495621268</v>
      </c>
    </row>
    <row r="14680" spans="1:17">
      <c r="A14680" t="s">
        <v>26999</v>
      </c>
      <c r="B14680" s="16" t="s">
        <v>1936</v>
      </c>
      <c r="C14680">
        <v>3.6781484290000002</v>
      </c>
      <c r="D14680">
        <v>1.7654715700000001</v>
      </c>
      <c r="E14680">
        <v>1.7826361390000001</v>
      </c>
      <c r="F14680">
        <v>1.418558577</v>
      </c>
      <c r="G14680">
        <v>0.95272108499999997</v>
      </c>
      <c r="H14680">
        <v>0.86326289</v>
      </c>
      <c r="I14680">
        <v>2.6819579400000002</v>
      </c>
      <c r="J14680">
        <v>3.2121529789999999</v>
      </c>
      <c r="K14680">
        <v>2.6882856130000001</v>
      </c>
      <c r="L14680">
        <v>4.7772473099999999</v>
      </c>
      <c r="M14680">
        <v>0.78448632699999998</v>
      </c>
      <c r="N14680">
        <v>2.2166833330000002</v>
      </c>
      <c r="O14680">
        <v>3.1682539639999998</v>
      </c>
      <c r="P14680">
        <v>1.532885678</v>
      </c>
      <c r="Q14680">
        <v>1.545180843</v>
      </c>
    </row>
    <row r="14681" spans="1:17">
      <c r="A14681" t="s">
        <v>27000</v>
      </c>
      <c r="B14681" s="16" t="s">
        <v>5526</v>
      </c>
      <c r="C14681">
        <v>4.8555150420000004</v>
      </c>
      <c r="D14681">
        <v>1.1888864379999999</v>
      </c>
      <c r="E14681">
        <v>1.305013633</v>
      </c>
      <c r="F14681">
        <v>1.078359947</v>
      </c>
      <c r="G14681">
        <v>0.83845656700000004</v>
      </c>
      <c r="H14681">
        <v>1.3740526660000001</v>
      </c>
      <c r="I14681">
        <v>4.8448212980000003</v>
      </c>
      <c r="J14681">
        <v>2.5269351410000001</v>
      </c>
      <c r="K14681">
        <v>1.3911809209999999</v>
      </c>
      <c r="L14681">
        <v>2.2606274320000002</v>
      </c>
      <c r="M14681">
        <v>3.4338267519999999</v>
      </c>
      <c r="N14681">
        <v>1.0080821369999999</v>
      </c>
      <c r="O14681">
        <v>7.9245560169999996</v>
      </c>
      <c r="P14681">
        <v>0.38341113300000002</v>
      </c>
      <c r="Q14681">
        <v>1.9324322300000001</v>
      </c>
    </row>
    <row r="14682" spans="1:17">
      <c r="A14682" t="s">
        <v>27001</v>
      </c>
      <c r="B14682" s="16" t="s">
        <v>4237</v>
      </c>
      <c r="C14682">
        <v>8.6510279749999999</v>
      </c>
      <c r="D14682">
        <v>4.9669646240000001</v>
      </c>
      <c r="E14682">
        <v>2.9458031</v>
      </c>
      <c r="F14682">
        <v>2.4325655770000001</v>
      </c>
      <c r="G14682">
        <v>3.1169687819999998</v>
      </c>
      <c r="H14682">
        <v>14.152122110000001</v>
      </c>
      <c r="I14682">
        <v>2.8811542939999999</v>
      </c>
      <c r="J14682">
        <v>1.886010263</v>
      </c>
      <c r="K14682">
        <v>4.3455076229999996</v>
      </c>
      <c r="L14682">
        <v>6.5821590499999996</v>
      </c>
      <c r="M14682">
        <v>4.7692117239999998</v>
      </c>
      <c r="N14682">
        <v>1.3062832959999999</v>
      </c>
      <c r="O14682">
        <v>7.525423344</v>
      </c>
      <c r="P14682">
        <v>2.1422555129999998</v>
      </c>
      <c r="Q14682">
        <v>4.3625017960000001</v>
      </c>
    </row>
    <row r="14683" spans="1:17">
      <c r="A14683" t="s">
        <v>27002</v>
      </c>
      <c r="B14683" s="16" t="s">
        <v>27003</v>
      </c>
      <c r="C14683">
        <v>21.966719789999999</v>
      </c>
      <c r="D14683">
        <v>5.8396367309999997</v>
      </c>
      <c r="E14683">
        <v>5.1413834979999997</v>
      </c>
      <c r="F14683">
        <v>10.166336469999999</v>
      </c>
      <c r="G14683">
        <v>3.034593085</v>
      </c>
      <c r="H14683">
        <v>10.123719339999999</v>
      </c>
      <c r="I14683">
        <v>0</v>
      </c>
      <c r="J14683">
        <v>5.569458794</v>
      </c>
      <c r="K14683">
        <v>9.9651966699999992</v>
      </c>
      <c r="L14683">
        <v>16.655808189999998</v>
      </c>
      <c r="M14683">
        <v>0</v>
      </c>
      <c r="N14683">
        <v>2.7078802080000002</v>
      </c>
      <c r="O14683">
        <v>4.8655328740000003</v>
      </c>
      <c r="P14683">
        <v>4.6139858919999996</v>
      </c>
      <c r="Q14683">
        <v>6.0402523869999998</v>
      </c>
    </row>
    <row r="14684" spans="1:17">
      <c r="A14684" t="e">
        <v>#N/A</v>
      </c>
      <c r="B14684" s="16" t="s">
        <v>27004</v>
      </c>
      <c r="C14684">
        <v>0</v>
      </c>
      <c r="D14684">
        <v>25.477571220000002</v>
      </c>
      <c r="E14684">
        <v>11.679046059999999</v>
      </c>
      <c r="F14684">
        <v>7.8272463930000002</v>
      </c>
      <c r="G14684">
        <v>8.1242587030000006</v>
      </c>
      <c r="H14684">
        <v>8.0306296889999995</v>
      </c>
      <c r="I14684">
        <v>0</v>
      </c>
      <c r="J14684">
        <v>11.26581665</v>
      </c>
      <c r="K14684">
        <v>7.114393572</v>
      </c>
      <c r="L14684">
        <v>29.727455119999998</v>
      </c>
      <c r="M14684">
        <v>0</v>
      </c>
      <c r="N14684">
        <v>5.1552554840000004</v>
      </c>
      <c r="O14684">
        <v>17.368104689999999</v>
      </c>
      <c r="P14684">
        <v>2.352882498</v>
      </c>
      <c r="Q14684">
        <v>10.78070363</v>
      </c>
    </row>
    <row r="14685" spans="1:17">
      <c r="A14685" t="s">
        <v>27005</v>
      </c>
      <c r="B14685" s="16" t="s">
        <v>5471</v>
      </c>
      <c r="C14685">
        <v>34.428707529999997</v>
      </c>
      <c r="D14685">
        <v>116.9071587</v>
      </c>
      <c r="E14685">
        <v>92.517299429999994</v>
      </c>
      <c r="F14685">
        <v>107.09277</v>
      </c>
      <c r="G14685">
        <v>112.51792690000001</v>
      </c>
      <c r="H14685">
        <v>84.236408310000002</v>
      </c>
      <c r="I14685">
        <v>126.2232242</v>
      </c>
      <c r="J14685">
        <v>85.464458160000007</v>
      </c>
      <c r="K14685">
        <v>139.4864752</v>
      </c>
      <c r="L14685">
        <v>131.95780020000001</v>
      </c>
      <c r="M14685">
        <v>33.315941559999999</v>
      </c>
      <c r="N14685">
        <v>49.2650474</v>
      </c>
      <c r="O14685">
        <v>28.329817420000001</v>
      </c>
      <c r="P14685">
        <v>50.224341340000002</v>
      </c>
      <c r="Q14685">
        <v>85.038889080000004</v>
      </c>
    </row>
    <row r="14686" spans="1:17">
      <c r="A14686" t="s">
        <v>27006</v>
      </c>
      <c r="B14686" s="16" t="s">
        <v>27007</v>
      </c>
      <c r="C14686">
        <v>48.429825710000003</v>
      </c>
      <c r="D14686">
        <v>0.97534799699999997</v>
      </c>
      <c r="E14686">
        <v>0.655753119</v>
      </c>
      <c r="F14686">
        <v>1.1985897750000001</v>
      </c>
      <c r="G14686">
        <v>0.60821268699999997</v>
      </c>
      <c r="H14686">
        <v>2.0290610189999998</v>
      </c>
      <c r="I14686">
        <v>5.1364482320000002</v>
      </c>
      <c r="J14686">
        <v>0.55813339699999998</v>
      </c>
      <c r="K14686">
        <v>2.7962044389999998</v>
      </c>
      <c r="L14686">
        <v>9.458415596</v>
      </c>
      <c r="M14686">
        <v>0</v>
      </c>
      <c r="N14686">
        <v>0.97691541800000004</v>
      </c>
      <c r="O14686">
        <v>11.702177150000001</v>
      </c>
      <c r="P14686">
        <v>1.585311022</v>
      </c>
      <c r="Q14686">
        <v>3.0265656949999999</v>
      </c>
    </row>
    <row r="14687" spans="1:17">
      <c r="A14687" t="s">
        <v>27008</v>
      </c>
      <c r="B14687" s="16" t="s">
        <v>5455</v>
      </c>
      <c r="C14687">
        <v>158.38917029999999</v>
      </c>
      <c r="D14687">
        <v>13.455958620000001</v>
      </c>
      <c r="E14687">
        <v>11.78002102</v>
      </c>
      <c r="F14687">
        <v>9.6722652230000001</v>
      </c>
      <c r="G14687">
        <v>13.42449738</v>
      </c>
      <c r="H14687">
        <v>15.29125706</v>
      </c>
      <c r="I14687">
        <v>20.555281440000002</v>
      </c>
      <c r="J14687">
        <v>11.08953322</v>
      </c>
      <c r="K14687">
        <v>31.378097100000002</v>
      </c>
      <c r="L14687">
        <v>51.416944819999998</v>
      </c>
      <c r="M14687">
        <v>69.175021599999994</v>
      </c>
      <c r="N14687">
        <v>9.8699470429999998</v>
      </c>
      <c r="O14687">
        <v>82.556553919999999</v>
      </c>
      <c r="P14687">
        <v>11.00964664</v>
      </c>
      <c r="Q14687">
        <v>41.255221349999999</v>
      </c>
    </row>
    <row r="14688" spans="1:17">
      <c r="A14688" t="s">
        <v>27009</v>
      </c>
      <c r="B14688" s="16" t="s">
        <v>1544</v>
      </c>
      <c r="C14688">
        <v>12.06595347</v>
      </c>
      <c r="D14688">
        <v>0.42869071600000003</v>
      </c>
      <c r="E14688">
        <v>0.33908292499999998</v>
      </c>
      <c r="F14688">
        <v>0.35637232400000002</v>
      </c>
      <c r="G14688">
        <v>0.31450027600000002</v>
      </c>
      <c r="H14688">
        <v>0.34973525100000002</v>
      </c>
      <c r="I14688">
        <v>1.992001836</v>
      </c>
      <c r="J14688">
        <v>0.63493058400000002</v>
      </c>
      <c r="K14688">
        <v>3.0983301660000002</v>
      </c>
      <c r="L14688">
        <v>2.229650178</v>
      </c>
      <c r="M14688">
        <v>2.4035164729999998</v>
      </c>
      <c r="N14688">
        <v>0.43499244399999998</v>
      </c>
      <c r="O14688">
        <v>4.2861750450000002</v>
      </c>
      <c r="P14688">
        <v>0.78559123500000005</v>
      </c>
      <c r="Q14688">
        <v>1.565004753</v>
      </c>
    </row>
    <row r="14689" spans="1:17">
      <c r="A14689" t="s">
        <v>27010</v>
      </c>
      <c r="B14689" s="16" t="s">
        <v>5343</v>
      </c>
      <c r="C14689">
        <v>17.425077300000002</v>
      </c>
      <c r="D14689">
        <v>1.447589274</v>
      </c>
      <c r="E14689">
        <v>1.2976717840000001</v>
      </c>
      <c r="F14689">
        <v>1.3638383869999999</v>
      </c>
      <c r="G14689">
        <v>0.90269541099999995</v>
      </c>
      <c r="H14689">
        <v>1.505743067</v>
      </c>
      <c r="I14689">
        <v>6.3528328610000004</v>
      </c>
      <c r="J14689">
        <v>1.988085291</v>
      </c>
      <c r="K14689">
        <v>4.9405510919999998</v>
      </c>
      <c r="L14689">
        <v>15.6894902</v>
      </c>
      <c r="M14689">
        <v>7.5258553770000001</v>
      </c>
      <c r="N14689">
        <v>0.96661040300000001</v>
      </c>
      <c r="O14689">
        <v>8.6840523439999995</v>
      </c>
      <c r="P14689">
        <v>2.222166804</v>
      </c>
      <c r="Q14689">
        <v>2.0962479279999999</v>
      </c>
    </row>
    <row r="14690" spans="1:17">
      <c r="A14690" t="s">
        <v>27010</v>
      </c>
      <c r="B14690" s="16" t="s">
        <v>27011</v>
      </c>
      <c r="C14690">
        <v>9.5895099810000008</v>
      </c>
      <c r="D14690">
        <v>7.1352048000000003</v>
      </c>
      <c r="E14690">
        <v>6.3430294150000002</v>
      </c>
      <c r="F14690">
        <v>7.2927623109999997</v>
      </c>
      <c r="G14690">
        <v>6.0477402830000004</v>
      </c>
      <c r="H14690">
        <v>1.361072144</v>
      </c>
      <c r="I14690">
        <v>3.8001549419999998</v>
      </c>
      <c r="J14690">
        <v>8.906073481</v>
      </c>
      <c r="K14690">
        <v>11.11212491</v>
      </c>
      <c r="L14690">
        <v>9.8132782059999997</v>
      </c>
      <c r="M14690">
        <v>3.6014694079999998</v>
      </c>
      <c r="N14690">
        <v>5.0111503490000002</v>
      </c>
      <c r="O14690">
        <v>3.4631001270000001</v>
      </c>
      <c r="P14690">
        <v>3.6750179690000002</v>
      </c>
      <c r="Q14690">
        <v>3.5826837729999998</v>
      </c>
    </row>
    <row r="14691" spans="1:17">
      <c r="A14691" t="s">
        <v>27012</v>
      </c>
      <c r="B14691" s="16" t="s">
        <v>27013</v>
      </c>
      <c r="C14691">
        <v>2.9710383600000001</v>
      </c>
      <c r="D14691">
        <v>1.3163689510000001</v>
      </c>
      <c r="E14691">
        <v>5.6894838979999998</v>
      </c>
      <c r="F14691">
        <v>2.8309138360000001</v>
      </c>
      <c r="G14691">
        <v>1.539128147</v>
      </c>
      <c r="H14691">
        <v>3.4231281230000001</v>
      </c>
      <c r="I14691">
        <v>12.99817026</v>
      </c>
      <c r="J14691">
        <v>12.80574842</v>
      </c>
      <c r="K14691">
        <v>9.4346754090000005</v>
      </c>
      <c r="L14691">
        <v>0</v>
      </c>
      <c r="M14691">
        <v>22.812185119999999</v>
      </c>
      <c r="N14691">
        <v>4.0287023519999998</v>
      </c>
      <c r="O14691">
        <v>69.097567569999995</v>
      </c>
      <c r="P14691">
        <v>6.2404989039999998</v>
      </c>
      <c r="Q14691">
        <v>18.381487480000001</v>
      </c>
    </row>
    <row r="14692" spans="1:17">
      <c r="A14692" t="s">
        <v>27012</v>
      </c>
      <c r="B14692" s="16" t="s">
        <v>27014</v>
      </c>
      <c r="C14692">
        <v>355.1310216</v>
      </c>
      <c r="D14692">
        <v>18.774336980000001</v>
      </c>
      <c r="E14692">
        <v>8.8729591439999993</v>
      </c>
      <c r="F14692">
        <v>5.4932111199999998</v>
      </c>
      <c r="G14692">
        <v>8.5947188519999997</v>
      </c>
      <c r="H14692">
        <v>18.59862446</v>
      </c>
      <c r="I14692">
        <v>27.464103489999999</v>
      </c>
      <c r="J14692">
        <v>20.46367922</v>
      </c>
      <c r="K14692">
        <v>54.311944850000003</v>
      </c>
      <c r="L14692">
        <v>132.5954242</v>
      </c>
      <c r="M14692">
        <v>54.225381409999997</v>
      </c>
      <c r="N14692">
        <v>13.597616049999999</v>
      </c>
      <c r="O14692">
        <v>119.1817824</v>
      </c>
      <c r="P14692">
        <v>13.92569218</v>
      </c>
      <c r="Q14692">
        <v>24.042959010000001</v>
      </c>
    </row>
    <row r="14693" spans="1:17">
      <c r="A14693" t="s">
        <v>27015</v>
      </c>
      <c r="B14693" s="16" t="s">
        <v>27016</v>
      </c>
      <c r="C14693">
        <v>39.455676189999998</v>
      </c>
      <c r="D14693">
        <v>24.464297550000001</v>
      </c>
      <c r="E14693">
        <v>26.92907121</v>
      </c>
      <c r="F14693">
        <v>25.205553479999999</v>
      </c>
      <c r="G14693">
        <v>33.26322467</v>
      </c>
      <c r="H14693">
        <v>36.571698609999999</v>
      </c>
      <c r="I14693">
        <v>59.530512289999997</v>
      </c>
      <c r="J14693">
        <v>38.470430589999999</v>
      </c>
      <c r="K14693">
        <v>81.458290989999995</v>
      </c>
      <c r="L14693">
        <v>105.2486112</v>
      </c>
      <c r="M14693">
        <v>26.568172969999999</v>
      </c>
      <c r="N14693">
        <v>17.089195060000002</v>
      </c>
      <c r="O14693">
        <v>33.926970670000003</v>
      </c>
      <c r="P14693">
        <v>19.818760999999999</v>
      </c>
      <c r="Q14693">
        <v>33.110991169999998</v>
      </c>
    </row>
    <row r="14694" spans="1:17">
      <c r="A14694" t="s">
        <v>27017</v>
      </c>
      <c r="B14694" s="16" t="s">
        <v>5947</v>
      </c>
      <c r="C14694">
        <v>16.198993170000001</v>
      </c>
      <c r="D14694">
        <v>54.870433300000002</v>
      </c>
      <c r="E14694">
        <v>29.159102440000002</v>
      </c>
      <c r="F14694">
        <v>16.891380349999999</v>
      </c>
      <c r="G14694">
        <v>25.140832199999998</v>
      </c>
      <c r="H14694">
        <v>48.34954355</v>
      </c>
      <c r="I14694">
        <v>16.18634131</v>
      </c>
      <c r="J14694">
        <v>17.252376300000002</v>
      </c>
      <c r="K14694">
        <v>24.314114719999999</v>
      </c>
      <c r="L14694">
        <v>22.24000732</v>
      </c>
      <c r="M14694">
        <v>9.4051932740000002</v>
      </c>
      <c r="N14694">
        <v>5.879706187</v>
      </c>
      <c r="O14694">
        <v>20.597815199999999</v>
      </c>
      <c r="P14694">
        <v>3.8405726910000002</v>
      </c>
      <c r="Q14694">
        <v>17.390954270000002</v>
      </c>
    </row>
    <row r="14695" spans="1:17">
      <c r="A14695" t="s">
        <v>27018</v>
      </c>
      <c r="B14695" s="16" t="s">
        <v>9045</v>
      </c>
      <c r="C14695">
        <v>7.1171007279999996</v>
      </c>
      <c r="D14695">
        <v>28.58230799</v>
      </c>
      <c r="E14695">
        <v>34.325184040000003</v>
      </c>
      <c r="F14695">
        <v>23.424511890000002</v>
      </c>
      <c r="G14695">
        <v>47.016748900000003</v>
      </c>
      <c r="H14695">
        <v>64.268991</v>
      </c>
      <c r="I14695">
        <v>9.8467505709999994</v>
      </c>
      <c r="J14695">
        <v>15.245501300000001</v>
      </c>
      <c r="K14695">
        <v>13.65976141</v>
      </c>
      <c r="L14695">
        <v>27.558505440000001</v>
      </c>
      <c r="M14695">
        <v>6.6556540999999996</v>
      </c>
      <c r="N14695">
        <v>8.2559833319999996</v>
      </c>
      <c r="O14695">
        <v>6.2652067139999996</v>
      </c>
      <c r="P14695">
        <v>5.8317799089999998</v>
      </c>
      <c r="Q14695">
        <v>23.082679030000001</v>
      </c>
    </row>
    <row r="14696" spans="1:17">
      <c r="A14696" t="s">
        <v>27019</v>
      </c>
      <c r="B14696" s="16" t="s">
        <v>3285</v>
      </c>
      <c r="C14696">
        <v>5.2985385989999996</v>
      </c>
      <c r="D14696">
        <v>2.8999856369999999</v>
      </c>
      <c r="E14696">
        <v>2.4869127729999998</v>
      </c>
      <c r="F14696">
        <v>3.033427187</v>
      </c>
      <c r="G14696">
        <v>2.9601596699999999</v>
      </c>
      <c r="H14696">
        <v>6.1646446959999999</v>
      </c>
      <c r="I14696">
        <v>9.0905442300000008</v>
      </c>
      <c r="J14696">
        <v>6.0255239100000004</v>
      </c>
      <c r="K14696">
        <v>47.295951530000004</v>
      </c>
      <c r="L14696">
        <v>192.8009314</v>
      </c>
      <c r="M14696">
        <v>3.8888319359999999</v>
      </c>
      <c r="N14696">
        <v>2.9584357649999999</v>
      </c>
      <c r="O14696">
        <v>31.92891195</v>
      </c>
      <c r="P14696">
        <v>3.5071267430000002</v>
      </c>
      <c r="Q14696">
        <v>4.8208052070000003</v>
      </c>
    </row>
    <row r="14697" spans="1:17">
      <c r="A14697" t="s">
        <v>27020</v>
      </c>
      <c r="B14697" s="16" t="s">
        <v>27021</v>
      </c>
      <c r="C14697">
        <v>0</v>
      </c>
      <c r="D14697">
        <v>5.036016998</v>
      </c>
      <c r="E14697">
        <v>7.6584745019999998</v>
      </c>
      <c r="F14697">
        <v>8.7672993380000008</v>
      </c>
      <c r="G14697">
        <v>6.5424713299999997</v>
      </c>
      <c r="H14697">
        <v>8.7305469549999994</v>
      </c>
      <c r="I14697">
        <v>33.151296619999997</v>
      </c>
      <c r="J14697">
        <v>9.6060390200000008</v>
      </c>
      <c r="K14697">
        <v>17.18767866</v>
      </c>
      <c r="L14697">
        <v>4.7879081650000002</v>
      </c>
      <c r="M14697">
        <v>0</v>
      </c>
      <c r="N14697">
        <v>7.0057084270000001</v>
      </c>
      <c r="O14697">
        <v>8.3919282590000002</v>
      </c>
      <c r="P14697">
        <v>4.5474670919999998</v>
      </c>
      <c r="Q14697">
        <v>2.604512497</v>
      </c>
    </row>
    <row r="14698" spans="1:17">
      <c r="A14698" t="s">
        <v>27020</v>
      </c>
      <c r="B14698" s="16" t="s">
        <v>6574</v>
      </c>
      <c r="C14698">
        <v>38.853427289999999</v>
      </c>
      <c r="D14698">
        <v>3.6095276100000002</v>
      </c>
      <c r="E14698">
        <v>1.5334075220000001</v>
      </c>
      <c r="F14698">
        <v>1.5354316969999999</v>
      </c>
      <c r="G14698">
        <v>1.4067802540000001</v>
      </c>
      <c r="H14698">
        <v>3.1287771969999998</v>
      </c>
      <c r="I14698">
        <v>4.5694124069999997</v>
      </c>
      <c r="J14698">
        <v>3.0982755599999998</v>
      </c>
      <c r="K14698">
        <v>10.518650689999999</v>
      </c>
      <c r="L14698">
        <v>9.5031621840000007</v>
      </c>
      <c r="M14698">
        <v>9.6233497190000001</v>
      </c>
      <c r="N14698">
        <v>1.854014491</v>
      </c>
      <c r="O14698">
        <v>11.798363480000001</v>
      </c>
      <c r="P14698">
        <v>1.9744218840000001</v>
      </c>
      <c r="Q14698">
        <v>12.492965099999999</v>
      </c>
    </row>
    <row r="14699" spans="1:17">
      <c r="A14699" t="s">
        <v>27022</v>
      </c>
      <c r="B14699" s="16" t="s">
        <v>27023</v>
      </c>
      <c r="C14699">
        <v>3.4587464990000001</v>
      </c>
      <c r="D14699">
        <v>12.259650540000001</v>
      </c>
      <c r="E14699">
        <v>10.891872579999999</v>
      </c>
      <c r="F14699">
        <v>5.7437947869999997</v>
      </c>
      <c r="G14699">
        <v>10.870146249999999</v>
      </c>
      <c r="H14699">
        <v>9.0327769450000002</v>
      </c>
      <c r="I14699">
        <v>7.0615408479999999</v>
      </c>
      <c r="J14699">
        <v>10.786278490000001</v>
      </c>
      <c r="K14699">
        <v>6.2762377689999997</v>
      </c>
      <c r="L14699">
        <v>5.6821322189999997</v>
      </c>
      <c r="M14699">
        <v>13.27844947</v>
      </c>
      <c r="N14699">
        <v>8.4420546779999999</v>
      </c>
      <c r="O14699">
        <v>18.386335280000001</v>
      </c>
      <c r="P14699">
        <v>3.3210982439999999</v>
      </c>
      <c r="Q14699">
        <v>14.265922720000001</v>
      </c>
    </row>
    <row r="14700" spans="1:17">
      <c r="A14700" t="s">
        <v>27024</v>
      </c>
      <c r="B14700" s="16" t="s">
        <v>27025</v>
      </c>
      <c r="C14700">
        <v>19.561942040000002</v>
      </c>
      <c r="D14700">
        <v>14.926931079999999</v>
      </c>
      <c r="E14700">
        <v>10.63700586</v>
      </c>
      <c r="F14700">
        <v>3.2544866579999998</v>
      </c>
      <c r="G14700">
        <v>22.895206250000001</v>
      </c>
      <c r="H14700">
        <v>33.390512919999999</v>
      </c>
      <c r="I14700">
        <v>19.018375429999999</v>
      </c>
      <c r="J14700">
        <v>12.95045734</v>
      </c>
      <c r="K14700">
        <v>103.5331486</v>
      </c>
      <c r="L14700">
        <v>115.3633873</v>
      </c>
      <c r="M14700">
        <v>16.68891438</v>
      </c>
      <c r="N14700">
        <v>5.8946276519999996</v>
      </c>
      <c r="O14700">
        <v>9.6286334759999992</v>
      </c>
      <c r="P14700">
        <v>5.869822654</v>
      </c>
      <c r="Q14700">
        <v>10.459173870000001</v>
      </c>
    </row>
    <row r="14701" spans="1:17">
      <c r="A14701" t="s">
        <v>27026</v>
      </c>
      <c r="B14701" s="16" t="s">
        <v>8785</v>
      </c>
      <c r="C14701">
        <v>55.242021029999997</v>
      </c>
      <c r="D14701">
        <v>4.6337896660000002</v>
      </c>
      <c r="E14701">
        <v>4.9070772370000002</v>
      </c>
      <c r="F14701">
        <v>3.650250679</v>
      </c>
      <c r="G14701">
        <v>5.8346948860000003</v>
      </c>
      <c r="H14701">
        <v>11.32892403</v>
      </c>
      <c r="I14701">
        <v>10.94997373</v>
      </c>
      <c r="J14701">
        <v>5.5752452440000004</v>
      </c>
      <c r="K14701">
        <v>11.43538672</v>
      </c>
      <c r="L14701">
        <v>20.671948950000001</v>
      </c>
      <c r="M14701">
        <v>4.1180438080000004</v>
      </c>
      <c r="N14701">
        <v>3.1734949339999998</v>
      </c>
      <c r="O14701">
        <v>4.157819001</v>
      </c>
      <c r="P14701">
        <v>3.7014610389999998</v>
      </c>
      <c r="Q14701">
        <v>7.3738146020000004</v>
      </c>
    </row>
    <row r="14702" spans="1:17">
      <c r="A14702" t="s">
        <v>27027</v>
      </c>
      <c r="B14702" s="16" t="s">
        <v>6106</v>
      </c>
      <c r="C14702">
        <v>23.381990680000001</v>
      </c>
      <c r="D14702">
        <v>51.763214929999997</v>
      </c>
      <c r="E14702">
        <v>53.079386999999997</v>
      </c>
      <c r="F14702">
        <v>42.75853189</v>
      </c>
      <c r="G14702">
        <v>62.263072340000001</v>
      </c>
      <c r="H14702">
        <v>196.19696930000001</v>
      </c>
      <c r="I14702">
        <v>63.023277159999999</v>
      </c>
      <c r="J14702">
        <v>66.396821680000002</v>
      </c>
      <c r="K14702">
        <v>33.723688600000003</v>
      </c>
      <c r="L14702">
        <v>36.680499099999999</v>
      </c>
      <c r="M14702">
        <v>43.644671639999999</v>
      </c>
      <c r="N14702">
        <v>14.39183877</v>
      </c>
      <c r="O14702">
        <v>49.82564043</v>
      </c>
      <c r="P14702">
        <v>5.1531893530000001</v>
      </c>
      <c r="Q14702">
        <v>37.578813459999999</v>
      </c>
    </row>
    <row r="14703" spans="1:17">
      <c r="A14703" t="s">
        <v>27028</v>
      </c>
      <c r="B14703" s="16" t="s">
        <v>8830</v>
      </c>
      <c r="C14703">
        <v>1.4603052759999999</v>
      </c>
      <c r="D14703">
        <v>4.0761820750000002</v>
      </c>
      <c r="E14703">
        <v>3.6353951210000002</v>
      </c>
      <c r="F14703">
        <v>2.1070258869999998</v>
      </c>
      <c r="G14703">
        <v>2.7234077970000001</v>
      </c>
      <c r="H14703">
        <v>1.1216756459999999</v>
      </c>
      <c r="I14703">
        <v>2.555510135</v>
      </c>
      <c r="J14703">
        <v>8.0713825739999994</v>
      </c>
      <c r="K14703">
        <v>2.384881579</v>
      </c>
      <c r="L14703">
        <v>2.214492178</v>
      </c>
      <c r="M14703">
        <v>1.1212495520000001</v>
      </c>
      <c r="N14703">
        <v>3.3842757450000001</v>
      </c>
      <c r="O14703">
        <v>1.61725633</v>
      </c>
      <c r="P14703">
        <v>1.9280102699999999</v>
      </c>
      <c r="Q14703">
        <v>1.806949618</v>
      </c>
    </row>
    <row r="14704" spans="1:17">
      <c r="A14704" t="e">
        <v>#N/A</v>
      </c>
      <c r="B14704" s="16" t="s">
        <v>27029</v>
      </c>
      <c r="C14704">
        <v>88.494499709999999</v>
      </c>
      <c r="D14704">
        <v>2.450561843</v>
      </c>
      <c r="E14704">
        <v>1.5691235349999999</v>
      </c>
      <c r="F14704">
        <v>1.0038189369999999</v>
      </c>
      <c r="G14704">
        <v>2.5468906250000001</v>
      </c>
      <c r="H14704">
        <v>0</v>
      </c>
      <c r="I14704">
        <v>43.017753939999999</v>
      </c>
      <c r="J14704">
        <v>18.230032090000002</v>
      </c>
      <c r="K14704">
        <v>15.054564969999999</v>
      </c>
      <c r="L14704">
        <v>23.29830312</v>
      </c>
      <c r="M14704">
        <v>28.311551179999999</v>
      </c>
      <c r="N14704">
        <v>2.7272222089999998</v>
      </c>
      <c r="O14704">
        <v>28.585005630000001</v>
      </c>
      <c r="P14704">
        <v>2.212829969</v>
      </c>
      <c r="Q14704">
        <v>15.208492619999999</v>
      </c>
    </row>
    <row r="14705" spans="1:17">
      <c r="A14705" t="s">
        <v>27030</v>
      </c>
      <c r="B14705" s="16" t="s">
        <v>27031</v>
      </c>
      <c r="C14705">
        <v>0</v>
      </c>
      <c r="D14705">
        <v>0.51542333600000001</v>
      </c>
      <c r="E14705">
        <v>0.37128556899999998</v>
      </c>
      <c r="F14705">
        <v>0.15834890300000001</v>
      </c>
      <c r="G14705">
        <v>0.60264454199999995</v>
      </c>
      <c r="H14705">
        <v>4.9145191549999998</v>
      </c>
      <c r="I14705">
        <v>1.6964748030000001</v>
      </c>
      <c r="J14705">
        <v>0.29494598700000002</v>
      </c>
      <c r="K14705">
        <v>0.52773435899999999</v>
      </c>
      <c r="L14705">
        <v>0.73504505600000003</v>
      </c>
      <c r="M14705">
        <v>0</v>
      </c>
      <c r="N14705">
        <v>0.28680646700000001</v>
      </c>
      <c r="O14705">
        <v>0</v>
      </c>
      <c r="P14705">
        <v>1.3962645440000001</v>
      </c>
      <c r="Q14705">
        <v>0</v>
      </c>
    </row>
    <row r="14706" spans="1:17">
      <c r="A14706" t="s">
        <v>27030</v>
      </c>
      <c r="B14706" s="16" t="s">
        <v>4234</v>
      </c>
      <c r="C14706">
        <v>7.1016951309999996</v>
      </c>
      <c r="D14706">
        <v>2.955827937</v>
      </c>
      <c r="E14706">
        <v>1.098958849</v>
      </c>
      <c r="F14706">
        <v>0.96667920500000004</v>
      </c>
      <c r="G14706">
        <v>1.337814356</v>
      </c>
      <c r="H14706">
        <v>6.1160840490000004</v>
      </c>
      <c r="I14706">
        <v>6.5905261380000004</v>
      </c>
      <c r="J14706">
        <v>1.6368810629999999</v>
      </c>
      <c r="K14706">
        <v>3.7098157899999999</v>
      </c>
      <c r="L14706">
        <v>5.1671484149999998</v>
      </c>
      <c r="M14706">
        <v>3.304735521</v>
      </c>
      <c r="N14706">
        <v>1.697822546</v>
      </c>
      <c r="O14706">
        <v>5.4816477709999996</v>
      </c>
      <c r="P14706">
        <v>2.4538312520000001</v>
      </c>
      <c r="Q14706">
        <v>3.5504974950000001</v>
      </c>
    </row>
    <row r="14707" spans="1:17">
      <c r="A14707" t="s">
        <v>27032</v>
      </c>
      <c r="B14707" s="16" t="s">
        <v>27033</v>
      </c>
      <c r="C14707">
        <v>0</v>
      </c>
      <c r="D14707">
        <v>2.275811993</v>
      </c>
      <c r="E14707">
        <v>1.202214052</v>
      </c>
      <c r="F14707">
        <v>2.0975321070000001</v>
      </c>
      <c r="G14707">
        <v>0.70958146799999999</v>
      </c>
      <c r="H14707">
        <v>7.1017135680000001</v>
      </c>
      <c r="I14707">
        <v>0</v>
      </c>
      <c r="J14707">
        <v>1.6930046379999999</v>
      </c>
      <c r="K14707">
        <v>0.46603407299999999</v>
      </c>
      <c r="L14707">
        <v>4.5437486690000002</v>
      </c>
      <c r="M14707">
        <v>0</v>
      </c>
      <c r="N14707">
        <v>2.279469309</v>
      </c>
      <c r="O14707">
        <v>0</v>
      </c>
      <c r="P14707">
        <v>0.770637303</v>
      </c>
      <c r="Q14707">
        <v>0.70619866200000003</v>
      </c>
    </row>
    <row r="14708" spans="1:17">
      <c r="A14708" t="s">
        <v>27034</v>
      </c>
      <c r="B14708" s="16" t="s">
        <v>27035</v>
      </c>
      <c r="C14708">
        <v>226.34170119999999</v>
      </c>
      <c r="D14708">
        <v>13.195333</v>
      </c>
      <c r="E14708">
        <v>6.1256168779999998</v>
      </c>
      <c r="F14708">
        <v>2.432330501</v>
      </c>
      <c r="G14708">
        <v>12.68547446</v>
      </c>
      <c r="H14708">
        <v>28.975901830000002</v>
      </c>
      <c r="I14708">
        <v>115.8170298</v>
      </c>
      <c r="J14708">
        <v>13.843318249999999</v>
      </c>
      <c r="K14708">
        <v>98.17635104</v>
      </c>
      <c r="L14708">
        <v>135.48859350000001</v>
      </c>
      <c r="M14708">
        <v>175.3138362</v>
      </c>
      <c r="N14708">
        <v>11.013782000000001</v>
      </c>
      <c r="O14708">
        <v>351.81545390000002</v>
      </c>
      <c r="P14708">
        <v>10.72371446</v>
      </c>
      <c r="Q14708">
        <v>81.891883320000005</v>
      </c>
    </row>
    <row r="14709" spans="1:17">
      <c r="A14709" t="s">
        <v>27036</v>
      </c>
      <c r="B14709" s="16" t="s">
        <v>4233</v>
      </c>
      <c r="C14709">
        <v>21.970469439999999</v>
      </c>
      <c r="D14709">
        <v>83.119711269999996</v>
      </c>
      <c r="E14709">
        <v>69.065541569999993</v>
      </c>
      <c r="F14709">
        <v>153.416661</v>
      </c>
      <c r="G14709">
        <v>81.386016720000001</v>
      </c>
      <c r="H14709">
        <v>68.044450650000002</v>
      </c>
      <c r="I14709">
        <v>54.999085700000002</v>
      </c>
      <c r="J14709">
        <v>88.977610310000003</v>
      </c>
      <c r="K14709">
        <v>114.0330354</v>
      </c>
      <c r="L14709">
        <v>117.40488860000001</v>
      </c>
      <c r="M14709">
        <v>11.72734524</v>
      </c>
      <c r="N14709">
        <v>74.341827370000004</v>
      </c>
      <c r="O14709">
        <v>16.459758579999999</v>
      </c>
      <c r="P14709">
        <v>89.686659649999996</v>
      </c>
      <c r="Q14709">
        <v>105.7224602</v>
      </c>
    </row>
    <row r="14710" spans="1:17">
      <c r="A14710" t="e">
        <v>#N/A</v>
      </c>
      <c r="B14710" s="16" t="s">
        <v>27037</v>
      </c>
      <c r="C14710">
        <v>1.2706902520000001</v>
      </c>
      <c r="D14710">
        <v>0.56300087499999996</v>
      </c>
      <c r="E14710">
        <v>1.7574183590000001</v>
      </c>
      <c r="F14710">
        <v>0.17296572399999999</v>
      </c>
      <c r="G14710">
        <v>2.1942442309999999</v>
      </c>
      <c r="H14710">
        <v>0.97603037800000003</v>
      </c>
      <c r="I14710">
        <v>0</v>
      </c>
      <c r="J14710">
        <v>1.6108588509999999</v>
      </c>
      <c r="K14710">
        <v>2.882241498</v>
      </c>
      <c r="L14710">
        <v>7.2260583220000001</v>
      </c>
      <c r="M14710">
        <v>0</v>
      </c>
      <c r="N14710">
        <v>1.879685461</v>
      </c>
      <c r="O14710">
        <v>4.2217854470000002</v>
      </c>
      <c r="P14710">
        <v>1.143862876</v>
      </c>
      <c r="Q14710">
        <v>2.6205402659999999</v>
      </c>
    </row>
    <row r="14711" spans="1:17">
      <c r="A14711" t="s">
        <v>27038</v>
      </c>
      <c r="B14711" s="16" t="s">
        <v>1717</v>
      </c>
      <c r="C14711">
        <v>21.146888489999998</v>
      </c>
      <c r="D14711">
        <v>3.1531929829999998</v>
      </c>
      <c r="E14711">
        <v>2.4011993829999998</v>
      </c>
      <c r="F14711">
        <v>1.4946078110000001</v>
      </c>
      <c r="G14711">
        <v>3.5463351489999999</v>
      </c>
      <c r="H14711">
        <v>4.2950622840000001</v>
      </c>
      <c r="I14711">
        <v>5.6340337509999996</v>
      </c>
      <c r="J14711">
        <v>3.8665371240000002</v>
      </c>
      <c r="K14711">
        <v>10.05449582</v>
      </c>
      <c r="L14711">
        <v>10.79224204</v>
      </c>
      <c r="M14711">
        <v>5.8546782349999997</v>
      </c>
      <c r="N14711">
        <v>3.0329324949999998</v>
      </c>
      <c r="O14711">
        <v>5.8549297600000001</v>
      </c>
      <c r="P14711">
        <v>2.623581765</v>
      </c>
      <c r="Q14711">
        <v>3.6342631299999999</v>
      </c>
    </row>
    <row r="14712" spans="1:17">
      <c r="A14712" t="s">
        <v>27039</v>
      </c>
      <c r="B14712" s="16" t="s">
        <v>2277</v>
      </c>
      <c r="C14712">
        <v>3.7887553390000002</v>
      </c>
      <c r="D14712">
        <v>2.2382297769999999</v>
      </c>
      <c r="E14712">
        <v>1.836242425</v>
      </c>
      <c r="F14712">
        <v>1.3179600309999999</v>
      </c>
      <c r="G14712">
        <v>2.2535179030000001</v>
      </c>
      <c r="H14712">
        <v>2.748505523</v>
      </c>
      <c r="I14712">
        <v>0</v>
      </c>
      <c r="J14712">
        <v>1.921207804</v>
      </c>
      <c r="K14712">
        <v>3.0555873170000001</v>
      </c>
      <c r="L14712">
        <v>3.457933675</v>
      </c>
      <c r="M14712">
        <v>1.6161537880000001</v>
      </c>
      <c r="N14712">
        <v>0.46704722799999998</v>
      </c>
      <c r="O14712">
        <v>2.7973094199999999</v>
      </c>
      <c r="P14712">
        <v>0.884229712</v>
      </c>
      <c r="Q14712">
        <v>2.3151222200000001</v>
      </c>
    </row>
    <row r="14713" spans="1:17">
      <c r="A14713" t="e">
        <v>#N/A</v>
      </c>
      <c r="B14713" s="16" t="s">
        <v>27040</v>
      </c>
      <c r="C14713">
        <v>10.239033020000001</v>
      </c>
      <c r="D14713">
        <v>21.926790260000001</v>
      </c>
      <c r="E14713">
        <v>23.964795809999998</v>
      </c>
      <c r="F14713">
        <v>43.205694399999999</v>
      </c>
      <c r="G14713">
        <v>36.540513429999997</v>
      </c>
      <c r="H14713">
        <v>53.74216852</v>
      </c>
      <c r="I14713">
        <v>44.795347079999999</v>
      </c>
      <c r="J14713">
        <v>24.662115880000002</v>
      </c>
      <c r="K14713">
        <v>47.997658010000002</v>
      </c>
      <c r="L14713">
        <v>144.487989</v>
      </c>
      <c r="M14713">
        <v>32.757166660000003</v>
      </c>
      <c r="N14713">
        <v>23.981524220000001</v>
      </c>
      <c r="O14713">
        <v>0</v>
      </c>
      <c r="P14713">
        <v>13.31355551</v>
      </c>
      <c r="Q14713">
        <v>14.07728242</v>
      </c>
    </row>
    <row r="14714" spans="1:17">
      <c r="A14714" t="s">
        <v>27041</v>
      </c>
      <c r="B14714" s="16" t="s">
        <v>730</v>
      </c>
      <c r="C14714">
        <v>60.832318610000002</v>
      </c>
      <c r="D14714">
        <v>13.713655899999999</v>
      </c>
      <c r="E14714">
        <v>12.738548529999999</v>
      </c>
      <c r="F14714">
        <v>10.14648519</v>
      </c>
      <c r="G14714">
        <v>10.83749517</v>
      </c>
      <c r="H14714">
        <v>18.427129539999999</v>
      </c>
      <c r="I14714">
        <v>51.540981119999998</v>
      </c>
      <c r="J14714">
        <v>16.83548021</v>
      </c>
      <c r="K14714">
        <v>27.596565380000001</v>
      </c>
      <c r="L14714">
        <v>82.423789389999996</v>
      </c>
      <c r="M14714">
        <v>106.0802104</v>
      </c>
      <c r="N14714">
        <v>7.8949876679999997</v>
      </c>
      <c r="O14714">
        <v>92.753005830000006</v>
      </c>
      <c r="P14714">
        <v>6.491580033</v>
      </c>
      <c r="Q14714">
        <v>46.677240830000002</v>
      </c>
    </row>
    <row r="14715" spans="1:17">
      <c r="A14715" t="s">
        <v>27042</v>
      </c>
      <c r="B14715" s="16" t="s">
        <v>27043</v>
      </c>
      <c r="C14715">
        <v>7.9080191229999999</v>
      </c>
      <c r="D14715">
        <v>4.0877457120000003</v>
      </c>
      <c r="E14715">
        <v>3.6457082989999998</v>
      </c>
      <c r="F14715">
        <v>4.9037622949999999</v>
      </c>
      <c r="G14715">
        <v>3.186322739</v>
      </c>
      <c r="H14715">
        <v>10.123719339999999</v>
      </c>
      <c r="I14715">
        <v>6.4068995229999999</v>
      </c>
      <c r="J14715">
        <v>9.1339124209999998</v>
      </c>
      <c r="K14715">
        <v>8.7693730700000003</v>
      </c>
      <c r="L14715">
        <v>10.548678519999999</v>
      </c>
      <c r="M14715">
        <v>5.0599368069999997</v>
      </c>
      <c r="N14715">
        <v>3.8993474990000001</v>
      </c>
      <c r="O14715">
        <v>6.8117460230000004</v>
      </c>
      <c r="P14715">
        <v>10.150768960000001</v>
      </c>
      <c r="Q14715">
        <v>4.8322019090000001</v>
      </c>
    </row>
    <row r="14716" spans="1:17">
      <c r="A14716" t="s">
        <v>27044</v>
      </c>
      <c r="B14716" s="16" t="s">
        <v>9087</v>
      </c>
      <c r="C14716">
        <v>21.04987195</v>
      </c>
      <c r="D14716">
        <v>6.6699785049999996</v>
      </c>
      <c r="E14716">
        <v>6.5164353210000003</v>
      </c>
      <c r="F14716">
        <v>5.9184845770000001</v>
      </c>
      <c r="G14716">
        <v>5.6013504279999999</v>
      </c>
      <c r="H14716">
        <v>11.397555479999999</v>
      </c>
      <c r="I14716">
        <v>17.990713060000001</v>
      </c>
      <c r="J14716">
        <v>12.401964270000001</v>
      </c>
      <c r="K14716">
        <v>15.30231203</v>
      </c>
      <c r="L14716">
        <v>20.76843933</v>
      </c>
      <c r="M14716">
        <v>10.101552</v>
      </c>
      <c r="N14716">
        <v>5.4662185130000003</v>
      </c>
      <c r="O14716">
        <v>18.248543389999998</v>
      </c>
      <c r="P14716">
        <v>4.2194927829999997</v>
      </c>
      <c r="Q14716">
        <v>12.21677953</v>
      </c>
    </row>
    <row r="14717" spans="1:17">
      <c r="A14717" t="s">
        <v>27045</v>
      </c>
      <c r="B14717" s="16" t="s">
        <v>4232</v>
      </c>
      <c r="C14717">
        <v>2.3266159549999998</v>
      </c>
      <c r="D14717">
        <v>9.1745353789999999</v>
      </c>
      <c r="E14717">
        <v>7.7227398330000003</v>
      </c>
      <c r="F14717">
        <v>8.8358687709999995</v>
      </c>
      <c r="G14717">
        <v>6.3880321479999997</v>
      </c>
      <c r="H14717">
        <v>13.671298739999999</v>
      </c>
      <c r="I14717">
        <v>11.536028659999999</v>
      </c>
      <c r="J14717">
        <v>8.7893904070000008</v>
      </c>
      <c r="K14717">
        <v>11.293515279999999</v>
      </c>
      <c r="L14717">
        <v>12.20174793</v>
      </c>
      <c r="M14717">
        <v>1.7864190040000001</v>
      </c>
      <c r="N14717">
        <v>5.8795325749999998</v>
      </c>
      <c r="O14717">
        <v>0.25766765600000002</v>
      </c>
      <c r="P14717">
        <v>9.8436650330000006</v>
      </c>
      <c r="Q14717">
        <v>7.996953864</v>
      </c>
    </row>
    <row r="14718" spans="1:17">
      <c r="A14718" t="s">
        <v>27046</v>
      </c>
      <c r="B14718" s="16" t="s">
        <v>2743</v>
      </c>
      <c r="C14718">
        <v>2.1481109599999999</v>
      </c>
      <c r="D14718">
        <v>1.863857468</v>
      </c>
      <c r="E14718">
        <v>2.9328394819999999</v>
      </c>
      <c r="F14718">
        <v>2.4610316019999998</v>
      </c>
      <c r="G14718">
        <v>1.8237812360000001</v>
      </c>
      <c r="H14718">
        <v>0.34374715300000003</v>
      </c>
      <c r="I14718">
        <v>2.3494742080000002</v>
      </c>
      <c r="J14718">
        <v>3.2678020910000001</v>
      </c>
      <c r="K14718">
        <v>2.517432431</v>
      </c>
      <c r="L14718">
        <v>2.8277090920000001</v>
      </c>
      <c r="M14718">
        <v>0.34361657299999998</v>
      </c>
      <c r="N14718">
        <v>2.2066817470000002</v>
      </c>
      <c r="O14718">
        <v>1.189493082</v>
      </c>
      <c r="P14718">
        <v>1.3697100980000001</v>
      </c>
      <c r="Q14718">
        <v>2.8303046510000001</v>
      </c>
    </row>
    <row r="14719" spans="1:17">
      <c r="A14719" t="e">
        <v>#N/A</v>
      </c>
      <c r="B14719" s="16" t="s">
        <v>27047</v>
      </c>
      <c r="C14719">
        <v>0</v>
      </c>
      <c r="D14719">
        <v>0.28860454899999999</v>
      </c>
      <c r="E14719">
        <v>0.13859766200000001</v>
      </c>
      <c r="F14719">
        <v>0.17733078999999999</v>
      </c>
      <c r="G14719">
        <v>0</v>
      </c>
      <c r="H14719">
        <v>0</v>
      </c>
      <c r="I14719">
        <v>0</v>
      </c>
      <c r="J14719">
        <v>0.165151144</v>
      </c>
      <c r="K14719">
        <v>0</v>
      </c>
      <c r="L14719">
        <v>0</v>
      </c>
      <c r="M14719">
        <v>0</v>
      </c>
      <c r="N14719">
        <v>0.80296763299999996</v>
      </c>
      <c r="O14719">
        <v>2.8855526189999998</v>
      </c>
      <c r="P14719">
        <v>0.39091002600000002</v>
      </c>
      <c r="Q14719">
        <v>0.89555792499999998</v>
      </c>
    </row>
    <row r="14720" spans="1:17">
      <c r="A14720" t="s">
        <v>27048</v>
      </c>
      <c r="B14720" s="16" t="s">
        <v>27049</v>
      </c>
      <c r="C14720">
        <v>10.58908544</v>
      </c>
      <c r="D14720">
        <v>4.3307759590000003</v>
      </c>
      <c r="E14720">
        <v>9.0124018429999992</v>
      </c>
      <c r="F14720">
        <v>4.6567695059999998</v>
      </c>
      <c r="G14720">
        <v>4.9229838509999997</v>
      </c>
      <c r="H14720">
        <v>1.8769814950000001</v>
      </c>
      <c r="I14720">
        <v>2.375733946</v>
      </c>
      <c r="J14720">
        <v>4.2336674929999996</v>
      </c>
      <c r="K14720">
        <v>7.0208446760000003</v>
      </c>
      <c r="L14720">
        <v>13.38158949</v>
      </c>
      <c r="M14720">
        <v>1.5635570670000001</v>
      </c>
      <c r="N14720">
        <v>4.9201168590000002</v>
      </c>
      <c r="O14720">
        <v>6.314636353</v>
      </c>
      <c r="P14720">
        <v>2.5663590169999999</v>
      </c>
      <c r="Q14720">
        <v>7.8392230190000003</v>
      </c>
    </row>
    <row r="14721" spans="1:17">
      <c r="A14721" t="s">
        <v>27050</v>
      </c>
      <c r="B14721" s="16" t="s">
        <v>2650</v>
      </c>
      <c r="C14721">
        <v>18.306824689999999</v>
      </c>
      <c r="D14721">
        <v>1.453885246</v>
      </c>
      <c r="E14721">
        <v>1.65364307</v>
      </c>
      <c r="F14721">
        <v>1.598587534</v>
      </c>
      <c r="G14721">
        <v>1.121347629</v>
      </c>
      <c r="H14721">
        <v>0.42450300800000001</v>
      </c>
      <c r="I14721">
        <v>5.440184339</v>
      </c>
      <c r="J14721">
        <v>2.6360365859999999</v>
      </c>
      <c r="K14721">
        <v>4.8262357639999998</v>
      </c>
      <c r="L14721">
        <v>8.4681420250000006</v>
      </c>
      <c r="M14721">
        <v>4.3760243040000004</v>
      </c>
      <c r="N14721">
        <v>2.1204631699999998</v>
      </c>
      <c r="O14721">
        <v>6.809141522</v>
      </c>
      <c r="P14721">
        <v>2.6429585109999998</v>
      </c>
      <c r="Q14721">
        <v>4.4640072010000003</v>
      </c>
    </row>
    <row r="14722" spans="1:17">
      <c r="A14722" t="s">
        <v>27051</v>
      </c>
      <c r="B14722" s="16" t="s">
        <v>2225</v>
      </c>
      <c r="C14722">
        <v>0.51110684699999998</v>
      </c>
      <c r="D14722">
        <v>1.698409198</v>
      </c>
      <c r="E14722">
        <v>2.1206471539999998</v>
      </c>
      <c r="F14722">
        <v>1.7392902370000001</v>
      </c>
      <c r="G14722">
        <v>2.20646465</v>
      </c>
      <c r="H14722">
        <v>0.98146619000000002</v>
      </c>
      <c r="I14722">
        <v>2.2360713680000002</v>
      </c>
      <c r="J14722">
        <v>1.943796262</v>
      </c>
      <c r="K14722">
        <v>2.3186348689999998</v>
      </c>
      <c r="L14722">
        <v>2.5835742079999999</v>
      </c>
      <c r="M14722">
        <v>0</v>
      </c>
      <c r="N14722">
        <v>0.69305646899999995</v>
      </c>
      <c r="O14722">
        <v>0.56603971500000005</v>
      </c>
      <c r="P14722">
        <v>1.380280079</v>
      </c>
      <c r="Q14722">
        <v>1.7567565730000001</v>
      </c>
    </row>
    <row r="14723" spans="1:17">
      <c r="A14723" t="s">
        <v>27052</v>
      </c>
      <c r="B14723" s="16" t="s">
        <v>3288</v>
      </c>
      <c r="C14723">
        <v>4.6056616950000002</v>
      </c>
      <c r="D14723">
        <v>1.417094828</v>
      </c>
      <c r="E14723">
        <v>1.4971810679999999</v>
      </c>
      <c r="F14723">
        <v>1.532472032</v>
      </c>
      <c r="G14723">
        <v>1.237151332</v>
      </c>
      <c r="H14723">
        <v>2.7515106679999999</v>
      </c>
      <c r="I14723">
        <v>0.74628073800000005</v>
      </c>
      <c r="J14723">
        <v>1.621837443</v>
      </c>
      <c r="K14723">
        <v>2.0893572200000001</v>
      </c>
      <c r="L14723">
        <v>8.5686943830000004</v>
      </c>
      <c r="M14723">
        <v>1.4734636299999999</v>
      </c>
      <c r="N14723">
        <v>2.3971618590000001</v>
      </c>
      <c r="O14723">
        <v>5.10067015</v>
      </c>
      <c r="P14723">
        <v>0.84454972800000006</v>
      </c>
      <c r="Q14723">
        <v>3.5178669419999999</v>
      </c>
    </row>
    <row r="14724" spans="1:17">
      <c r="A14724" t="s">
        <v>27053</v>
      </c>
      <c r="B14724" s="16" t="s">
        <v>1337</v>
      </c>
      <c r="C14724">
        <v>8.9627150520000001</v>
      </c>
      <c r="D14724">
        <v>1.756440542</v>
      </c>
      <c r="E14724">
        <v>1.1735681870000001</v>
      </c>
      <c r="F14724">
        <v>1.0792310439999999</v>
      </c>
      <c r="G14724">
        <v>1.131006521</v>
      </c>
      <c r="H14724">
        <v>2.2506543560000001</v>
      </c>
      <c r="I14724">
        <v>3.016269893</v>
      </c>
      <c r="J14724">
        <v>3.1027185300000002</v>
      </c>
      <c r="K14724">
        <v>4.6914615380000004</v>
      </c>
      <c r="L14724">
        <v>7.6234848279999996</v>
      </c>
      <c r="M14724">
        <v>3.9702342220000002</v>
      </c>
      <c r="N14724">
        <v>2.5071625430000002</v>
      </c>
      <c r="O14724">
        <v>11.07132105</v>
      </c>
      <c r="P14724">
        <v>2.068755897</v>
      </c>
      <c r="Q14724">
        <v>3.0806295559999999</v>
      </c>
    </row>
    <row r="14725" spans="1:17">
      <c r="A14725" t="s">
        <v>27054</v>
      </c>
      <c r="B14725" s="16" t="s">
        <v>3289</v>
      </c>
      <c r="C14725">
        <v>41.676308730000002</v>
      </c>
      <c r="D14725">
        <v>1.5737553120000001</v>
      </c>
      <c r="E14725">
        <v>1.2596175169999999</v>
      </c>
      <c r="F14725">
        <v>1.6761013440000001</v>
      </c>
      <c r="G14725">
        <v>1.8809605069999999</v>
      </c>
      <c r="H14725">
        <v>1.455091159</v>
      </c>
      <c r="I14725">
        <v>3.4532600640000002</v>
      </c>
      <c r="J14725">
        <v>1.6810568290000001</v>
      </c>
      <c r="K14725">
        <v>1.2890759000000001</v>
      </c>
      <c r="L14725">
        <v>6.5833737269999997</v>
      </c>
      <c r="M14725">
        <v>1.8181730119999999</v>
      </c>
      <c r="N14725">
        <v>1.225998975</v>
      </c>
      <c r="O14725">
        <v>16.259360999999998</v>
      </c>
      <c r="P14725">
        <v>0.85265007999999998</v>
      </c>
      <c r="Q14725">
        <v>11.720306239999999</v>
      </c>
    </row>
    <row r="14726" spans="1:17">
      <c r="A14726" t="s">
        <v>27055</v>
      </c>
      <c r="B14726" s="16" t="s">
        <v>3290</v>
      </c>
      <c r="C14726">
        <v>6.5551481269999998</v>
      </c>
      <c r="D14726">
        <v>4.2874027300000002</v>
      </c>
      <c r="E14726">
        <v>2.9555977699999998</v>
      </c>
      <c r="F14726">
        <v>3.4841546170000002</v>
      </c>
      <c r="G14726">
        <v>3.2880492729999999</v>
      </c>
      <c r="H14726">
        <v>5.5146085200000003</v>
      </c>
      <c r="I14726">
        <v>2.2760716369999998</v>
      </c>
      <c r="J14726">
        <v>2.572138566</v>
      </c>
      <c r="K14726">
        <v>3.8233815799999999</v>
      </c>
      <c r="L14726">
        <v>3.944686243</v>
      </c>
      <c r="M14726">
        <v>5.3926764150000004</v>
      </c>
      <c r="N14726">
        <v>1.6930903310000001</v>
      </c>
      <c r="O14726">
        <v>3.802691603</v>
      </c>
      <c r="P14726">
        <v>6.0413770570000001</v>
      </c>
      <c r="Q14726">
        <v>6.2228752859999998</v>
      </c>
    </row>
    <row r="14727" spans="1:17">
      <c r="A14727" t="s">
        <v>27056</v>
      </c>
      <c r="B14727" s="16" t="s">
        <v>27057</v>
      </c>
      <c r="C14727">
        <v>2.4115289459999998</v>
      </c>
      <c r="D14727">
        <v>1.60270322</v>
      </c>
      <c r="E14727">
        <v>2.8862710279999999</v>
      </c>
      <c r="F14727">
        <v>0.82064029900000002</v>
      </c>
      <c r="G14727">
        <v>2.082129562</v>
      </c>
      <c r="H14727">
        <v>3.0100206900000002</v>
      </c>
      <c r="I14727">
        <v>2.637584913</v>
      </c>
      <c r="J14727">
        <v>7.2606229239999998</v>
      </c>
      <c r="K14727">
        <v>2.187978948</v>
      </c>
      <c r="L14727">
        <v>3.8093575909999999</v>
      </c>
      <c r="M14727">
        <v>3.4717814589999998</v>
      </c>
      <c r="N14727">
        <v>15.60687746</v>
      </c>
      <c r="O14727">
        <v>5.3414317090000001</v>
      </c>
      <c r="P14727">
        <v>4.7034750870000002</v>
      </c>
      <c r="Q14727">
        <v>1.6577626990000001</v>
      </c>
    </row>
    <row r="14728" spans="1:17">
      <c r="A14728" t="s">
        <v>27056</v>
      </c>
      <c r="B14728" s="16" t="s">
        <v>1908</v>
      </c>
      <c r="C14728">
        <v>65.815210460000003</v>
      </c>
      <c r="D14728">
        <v>4.7992736919999999</v>
      </c>
      <c r="E14728">
        <v>2.986681683</v>
      </c>
      <c r="F14728">
        <v>2.734412184</v>
      </c>
      <c r="G14728">
        <v>4.0068311369999998</v>
      </c>
      <c r="H14728">
        <v>6.7248603029999998</v>
      </c>
      <c r="I14728">
        <v>5.8485943110000003</v>
      </c>
      <c r="J14728">
        <v>3.7586240950000001</v>
      </c>
      <c r="K14728">
        <v>8.8369079500000005</v>
      </c>
      <c r="L14728">
        <v>24.729776080000001</v>
      </c>
      <c r="M14728">
        <v>5.2926128800000001</v>
      </c>
      <c r="N14728">
        <v>2.6264066590000001</v>
      </c>
      <c r="O14728">
        <v>19.273129610000002</v>
      </c>
      <c r="P14728">
        <v>4.2548961580000002</v>
      </c>
      <c r="Q14728">
        <v>7.5816087359999997</v>
      </c>
    </row>
    <row r="14729" spans="1:17">
      <c r="A14729" t="s">
        <v>27058</v>
      </c>
      <c r="B14729" s="16" t="s">
        <v>8922</v>
      </c>
      <c r="C14729">
        <v>28.307113910000002</v>
      </c>
      <c r="D14729">
        <v>7.4875645210000004</v>
      </c>
      <c r="E14729">
        <v>3.962264556</v>
      </c>
      <c r="F14729">
        <v>5.0016200800000004</v>
      </c>
      <c r="G14729">
        <v>4.1467024830000003</v>
      </c>
      <c r="H14729">
        <v>9.2609023530000005</v>
      </c>
      <c r="I14729">
        <v>9.2463209030000009</v>
      </c>
      <c r="J14729">
        <v>15.702076440000001</v>
      </c>
      <c r="K14729">
        <v>7.8815646389999996</v>
      </c>
      <c r="L14729">
        <v>12.649581599999999</v>
      </c>
      <c r="M14729">
        <v>9.1040529669999994</v>
      </c>
      <c r="N14729">
        <v>6.7758547919999996</v>
      </c>
      <c r="O14729">
        <v>13.380215400000001</v>
      </c>
      <c r="P14729">
        <v>7.8198072590000001</v>
      </c>
      <c r="Q14729">
        <v>8.8887805009999994</v>
      </c>
    </row>
    <row r="14730" spans="1:17">
      <c r="A14730" t="s">
        <v>27059</v>
      </c>
      <c r="B14730" s="16" t="s">
        <v>2556</v>
      </c>
      <c r="C14730">
        <v>0.47715116299999999</v>
      </c>
      <c r="D14730">
        <v>1.955541744</v>
      </c>
      <c r="E14730">
        <v>1.649800597</v>
      </c>
      <c r="F14730">
        <v>1.7211638380000001</v>
      </c>
      <c r="G14730">
        <v>0.82395075100000004</v>
      </c>
      <c r="H14730">
        <v>1.1911404809999999</v>
      </c>
      <c r="I14730">
        <v>0</v>
      </c>
      <c r="J14730">
        <v>4.7483577629999996</v>
      </c>
      <c r="K14730">
        <v>1.6234462510000001</v>
      </c>
      <c r="L14730">
        <v>1.0552206609999999</v>
      </c>
      <c r="M14730">
        <v>0.91591384499999995</v>
      </c>
      <c r="N14730">
        <v>2.7350998010000001</v>
      </c>
      <c r="O14730">
        <v>0.79265180300000004</v>
      </c>
      <c r="P14730">
        <v>6.800840805</v>
      </c>
      <c r="Q14730">
        <v>2.4600681299999998</v>
      </c>
    </row>
    <row r="14731" spans="1:17">
      <c r="A14731" t="s">
        <v>27060</v>
      </c>
      <c r="B14731" s="16" t="s">
        <v>27061</v>
      </c>
      <c r="C14731">
        <v>20.094388639999998</v>
      </c>
      <c r="D14731">
        <v>4.4515799019999998</v>
      </c>
      <c r="E14731">
        <v>1.769213114</v>
      </c>
      <c r="F14731">
        <v>1.9806897139999999</v>
      </c>
      <c r="G14731">
        <v>3.1109670720000002</v>
      </c>
      <c r="H14731">
        <v>2.12892532</v>
      </c>
      <c r="I14731">
        <v>3.031452459</v>
      </c>
      <c r="J14731">
        <v>1.4932877769999999</v>
      </c>
      <c r="K14731">
        <v>5.3437531140000001</v>
      </c>
      <c r="L14731">
        <v>8.3185887659999995</v>
      </c>
      <c r="M14731">
        <v>3.9902186230000001</v>
      </c>
      <c r="N14731">
        <v>1.8791598220000001</v>
      </c>
      <c r="O14731">
        <v>9.2085924180000003</v>
      </c>
      <c r="P14731">
        <v>3.0147951919999998</v>
      </c>
      <c r="Q14731">
        <v>2.3816431389999999</v>
      </c>
    </row>
    <row r="14732" spans="1:17">
      <c r="A14732" t="s">
        <v>27062</v>
      </c>
      <c r="B14732" s="16" t="s">
        <v>3291</v>
      </c>
      <c r="C14732">
        <v>103.09755250000001</v>
      </c>
      <c r="D14732">
        <v>67.806965309999995</v>
      </c>
      <c r="E14732">
        <v>112.4486747</v>
      </c>
      <c r="F14732">
        <v>76.807056869999997</v>
      </c>
      <c r="G14732">
        <v>208.6937308</v>
      </c>
      <c r="H14732">
        <v>24.901199340000002</v>
      </c>
      <c r="I14732">
        <v>164.83040370000001</v>
      </c>
      <c r="J14732">
        <v>391.38800550000002</v>
      </c>
      <c r="K14732">
        <v>141.6354671</v>
      </c>
      <c r="L14732">
        <v>240.82602439999999</v>
      </c>
      <c r="M14732">
        <v>59.426226239999998</v>
      </c>
      <c r="N14732">
        <v>190.81554729999999</v>
      </c>
      <c r="O14732">
        <v>88.949098149999998</v>
      </c>
      <c r="P14732">
        <v>39.12984479</v>
      </c>
      <c r="Q14732">
        <v>46.779917879999999</v>
      </c>
    </row>
    <row r="14733" spans="1:17">
      <c r="A14733" t="s">
        <v>27063</v>
      </c>
      <c r="B14733" s="16" t="s">
        <v>4238</v>
      </c>
      <c r="C14733">
        <v>16.441297859999999</v>
      </c>
      <c r="D14733">
        <v>23.54587905</v>
      </c>
      <c r="E14733">
        <v>31.994379689999999</v>
      </c>
      <c r="F14733">
        <v>53.782038280000002</v>
      </c>
      <c r="G14733">
        <v>29.41938111</v>
      </c>
      <c r="H14733">
        <v>63.441974539999997</v>
      </c>
      <c r="I14733">
        <v>54.561076</v>
      </c>
      <c r="J14733">
        <v>48.446958670000001</v>
      </c>
      <c r="K14733">
        <v>47.041976060000003</v>
      </c>
      <c r="L14733">
        <v>22.903911780000001</v>
      </c>
      <c r="M14733">
        <v>24.104756429999998</v>
      </c>
      <c r="N14733">
        <v>43.694830400000001</v>
      </c>
      <c r="O14733">
        <v>17.20476828</v>
      </c>
      <c r="P14733">
        <v>60.929822299999998</v>
      </c>
      <c r="Q14733">
        <v>59.715184800000003</v>
      </c>
    </row>
    <row r="14734" spans="1:17">
      <c r="A14734" t="s">
        <v>27064</v>
      </c>
      <c r="B14734" s="16" t="s">
        <v>6328</v>
      </c>
      <c r="C14734">
        <v>2.863017245</v>
      </c>
      <c r="D14734">
        <v>15.23619491</v>
      </c>
      <c r="E14734">
        <v>12.00085792</v>
      </c>
      <c r="F14734">
        <v>11.414245579999999</v>
      </c>
      <c r="G14734">
        <v>12.513547340000001</v>
      </c>
      <c r="H14734">
        <v>11.77747332</v>
      </c>
      <c r="I14734">
        <v>12.71114652</v>
      </c>
      <c r="J14734">
        <v>17.066517210000001</v>
      </c>
      <c r="K14734">
        <v>15.29706049</v>
      </c>
      <c r="L14734">
        <v>14.7133576</v>
      </c>
      <c r="M14734">
        <v>1.9540247930000001</v>
      </c>
      <c r="N14734">
        <v>8.5408986389999999</v>
      </c>
      <c r="O14734">
        <v>4.7208636630000003</v>
      </c>
      <c r="P14734">
        <v>6.8154208489999997</v>
      </c>
      <c r="Q14734">
        <v>9.7531790580000006</v>
      </c>
    </row>
    <row r="14735" spans="1:17">
      <c r="A14735" t="s">
        <v>27065</v>
      </c>
      <c r="B14735" s="16" t="s">
        <v>27066</v>
      </c>
      <c r="C14735">
        <v>0</v>
      </c>
      <c r="D14735">
        <v>2.4951175120000002</v>
      </c>
      <c r="E14735">
        <v>2.795892845</v>
      </c>
      <c r="F14735">
        <v>2.3848304439999999</v>
      </c>
      <c r="G14735">
        <v>2.3770979169999999</v>
      </c>
      <c r="H14735">
        <v>9.6124203850000001</v>
      </c>
      <c r="I14735">
        <v>9.1249781090000006</v>
      </c>
      <c r="J14735">
        <v>1.903742279</v>
      </c>
      <c r="K14735">
        <v>3.4062854069999999</v>
      </c>
      <c r="L14735">
        <v>2.3721908630000001</v>
      </c>
      <c r="M14735">
        <v>0</v>
      </c>
      <c r="N14735">
        <v>0.61706845899999996</v>
      </c>
      <c r="O14735">
        <v>4.157819001</v>
      </c>
      <c r="P14735">
        <v>1.31428689</v>
      </c>
      <c r="Q14735">
        <v>9.4630620729999997</v>
      </c>
    </row>
    <row r="14736" spans="1:17">
      <c r="A14736" t="s">
        <v>27067</v>
      </c>
      <c r="B14736" s="16" t="s">
        <v>1790</v>
      </c>
      <c r="C14736">
        <v>198.305599</v>
      </c>
      <c r="D14736">
        <v>11.939424989999999</v>
      </c>
      <c r="E14736">
        <v>14.14777044</v>
      </c>
      <c r="F14736">
        <v>11.45489987</v>
      </c>
      <c r="G14736">
        <v>11.616384160000001</v>
      </c>
      <c r="H14736">
        <v>11.82055658</v>
      </c>
      <c r="I14736">
        <v>124.2374378</v>
      </c>
      <c r="J14736">
        <v>19.871058359999999</v>
      </c>
      <c r="K14736">
        <v>47.013165569999998</v>
      </c>
      <c r="L14736">
        <v>62.11708591</v>
      </c>
      <c r="M14736">
        <v>292.65953159999998</v>
      </c>
      <c r="N14736">
        <v>13.143267120000001</v>
      </c>
      <c r="O14736">
        <v>169.71223470000001</v>
      </c>
      <c r="P14736">
        <v>11.51506614</v>
      </c>
      <c r="Q14736">
        <v>10.35580378</v>
      </c>
    </row>
    <row r="14737" spans="1:17">
      <c r="A14737" t="s">
        <v>27068</v>
      </c>
      <c r="B14737" s="16" t="s">
        <v>2214</v>
      </c>
      <c r="C14737">
        <v>45.492888469999997</v>
      </c>
      <c r="D14737">
        <v>6.7187986869999996</v>
      </c>
      <c r="E14737">
        <v>6.3456354470000003</v>
      </c>
      <c r="F14737">
        <v>4.9539754629999999</v>
      </c>
      <c r="G14737">
        <v>7.3320523260000003</v>
      </c>
      <c r="H14737">
        <v>11.25959157</v>
      </c>
      <c r="I14737">
        <v>92.880438130000002</v>
      </c>
      <c r="J14737">
        <v>16.404339830000001</v>
      </c>
      <c r="K14737">
        <v>45.173931930000002</v>
      </c>
      <c r="L14737">
        <v>45.033880410000002</v>
      </c>
      <c r="M14737">
        <v>27.168000150000001</v>
      </c>
      <c r="N14737">
        <v>9.4712833310000004</v>
      </c>
      <c r="O14737">
        <v>26.870605050000002</v>
      </c>
      <c r="P14737">
        <v>9.93471276</v>
      </c>
      <c r="Q14737">
        <v>18.763966409999998</v>
      </c>
    </row>
    <row r="14738" spans="1:17">
      <c r="A14738" t="e">
        <v>#N/A</v>
      </c>
      <c r="B14738" s="16" t="s">
        <v>27069</v>
      </c>
      <c r="C14738">
        <v>3.4703725379999999</v>
      </c>
      <c r="D14738">
        <v>0.38440185799999999</v>
      </c>
      <c r="E14738">
        <v>0.78456176799999999</v>
      </c>
      <c r="F14738">
        <v>0.82667441900000005</v>
      </c>
      <c r="G14738">
        <v>0.14981709600000001</v>
      </c>
      <c r="H14738">
        <v>0.16660182400000001</v>
      </c>
      <c r="I14738">
        <v>3.1630701430000001</v>
      </c>
      <c r="J14738">
        <v>2.8596128759999999</v>
      </c>
      <c r="K14738">
        <v>1.180750194</v>
      </c>
      <c r="L14738">
        <v>1.918683787</v>
      </c>
      <c r="M14738">
        <v>19.151931680000001</v>
      </c>
      <c r="N14738">
        <v>0.90907406999999996</v>
      </c>
      <c r="O14738">
        <v>18.736390249999999</v>
      </c>
      <c r="P14738">
        <v>1.692164094</v>
      </c>
      <c r="Q14738">
        <v>8.6479663900000006</v>
      </c>
    </row>
    <row r="14739" spans="1:17">
      <c r="A14739" t="s">
        <v>27070</v>
      </c>
      <c r="B14739" s="16" t="s">
        <v>27071</v>
      </c>
      <c r="C14739">
        <v>0</v>
      </c>
      <c r="D14739">
        <v>0</v>
      </c>
      <c r="E14739">
        <v>0</v>
      </c>
      <c r="F14739">
        <v>0</v>
      </c>
      <c r="G14739">
        <v>0</v>
      </c>
      <c r="H14739">
        <v>0</v>
      </c>
      <c r="I14739">
        <v>0</v>
      </c>
      <c r="J14739">
        <v>0.33995397799999999</v>
      </c>
      <c r="K14739">
        <v>0</v>
      </c>
      <c r="L14739">
        <v>0</v>
      </c>
      <c r="M14739">
        <v>0</v>
      </c>
      <c r="N14739">
        <v>0</v>
      </c>
      <c r="O14739">
        <v>0</v>
      </c>
      <c r="P14739">
        <v>0</v>
      </c>
      <c r="Q14739">
        <v>0</v>
      </c>
    </row>
    <row r="14740" spans="1:17">
      <c r="A14740" t="s">
        <v>27070</v>
      </c>
      <c r="B14740" s="16" t="s">
        <v>4635</v>
      </c>
      <c r="C14740">
        <v>4.1185110170000003</v>
      </c>
      <c r="D14740">
        <v>0.47001810700000002</v>
      </c>
      <c r="E14740">
        <v>0.41160448100000002</v>
      </c>
      <c r="F14740">
        <v>0.32277526400000001</v>
      </c>
      <c r="G14740">
        <v>0.301716871</v>
      </c>
      <c r="H14740">
        <v>0.28758827999999997</v>
      </c>
      <c r="I14740">
        <v>6.0061052650000004</v>
      </c>
      <c r="J14740">
        <v>0.980924927</v>
      </c>
      <c r="K14740">
        <v>2.8308506709999999</v>
      </c>
      <c r="L14740">
        <v>3.8640401190000002</v>
      </c>
      <c r="M14740">
        <v>3.593487911</v>
      </c>
      <c r="N14740">
        <v>0.86154617200000005</v>
      </c>
      <c r="O14740">
        <v>3.45542528</v>
      </c>
      <c r="P14740">
        <v>0.67408057099999996</v>
      </c>
      <c r="Q14740">
        <v>0.51476312300000004</v>
      </c>
    </row>
    <row r="14741" spans="1:17">
      <c r="A14741" t="s">
        <v>27072</v>
      </c>
      <c r="B14741" s="16" t="s">
        <v>7014</v>
      </c>
      <c r="C14741">
        <v>2.4684658220000002</v>
      </c>
      <c r="D14741">
        <v>2.7889239379999999</v>
      </c>
      <c r="E14741">
        <v>2.8099785480000001</v>
      </c>
      <c r="F14741">
        <v>2.2176418349999998</v>
      </c>
      <c r="G14741">
        <v>2.9411791319999998</v>
      </c>
      <c r="H14741">
        <v>0.56881626900000004</v>
      </c>
      <c r="I14741">
        <v>2.8798496359999999</v>
      </c>
      <c r="J14741">
        <v>6.9470093310000003</v>
      </c>
      <c r="K14741">
        <v>3.023510956</v>
      </c>
      <c r="L14741">
        <v>1.7156909410000001</v>
      </c>
      <c r="M14741">
        <v>4.2645014330000004</v>
      </c>
      <c r="N14741">
        <v>3.4385061050000001</v>
      </c>
      <c r="O14741">
        <v>5.7409216330000001</v>
      </c>
      <c r="P14741">
        <v>4.3330729090000002</v>
      </c>
      <c r="Q14741">
        <v>2.8847350010000001</v>
      </c>
    </row>
    <row r="14742" spans="1:17">
      <c r="A14742" t="s">
        <v>27073</v>
      </c>
      <c r="B14742" s="16" t="s">
        <v>9470</v>
      </c>
      <c r="C14742">
        <v>1.342278436</v>
      </c>
      <c r="D14742">
        <v>2.8744762960000001</v>
      </c>
      <c r="E14742">
        <v>3.094046407</v>
      </c>
      <c r="F14742">
        <v>2.4056852530000001</v>
      </c>
      <c r="G14742">
        <v>2.5882810470000002</v>
      </c>
      <c r="H14742">
        <v>0.945099837</v>
      </c>
      <c r="I14742">
        <v>7.1773933989999996</v>
      </c>
      <c r="J14742">
        <v>8.3662563569999993</v>
      </c>
      <c r="K14742">
        <v>2.3342096639999999</v>
      </c>
      <c r="L14742">
        <v>3.3925156439999999</v>
      </c>
      <c r="M14742">
        <v>0.85885529000000005</v>
      </c>
      <c r="N14742">
        <v>3.9160113769999998</v>
      </c>
      <c r="O14742">
        <v>1.982058895</v>
      </c>
      <c r="P14742">
        <v>3.72560972</v>
      </c>
      <c r="Q14742">
        <v>2.768176338</v>
      </c>
    </row>
    <row r="14743" spans="1:17">
      <c r="A14743" t="s">
        <v>27074</v>
      </c>
      <c r="B14743" s="16" t="s">
        <v>3498</v>
      </c>
      <c r="C14743">
        <v>12.548943789999999</v>
      </c>
      <c r="D14743">
        <v>18.828257839999999</v>
      </c>
      <c r="E14743">
        <v>18.32666936</v>
      </c>
      <c r="F14743">
        <v>23.720075099999999</v>
      </c>
      <c r="G14743">
        <v>20.241448420000001</v>
      </c>
      <c r="H14743">
        <v>46.004194249999998</v>
      </c>
      <c r="I14743">
        <v>183.00370459999999</v>
      </c>
      <c r="J14743">
        <v>26.465698939999999</v>
      </c>
      <c r="K14743">
        <v>101.43579200000001</v>
      </c>
      <c r="L14743">
        <v>10.09164069</v>
      </c>
      <c r="M14743">
        <v>327.38163880000002</v>
      </c>
      <c r="N14743">
        <v>19.79370668</v>
      </c>
      <c r="O14743">
        <v>253.0009891</v>
      </c>
      <c r="P14743">
        <v>31.236356740000002</v>
      </c>
      <c r="Q14743">
        <v>204.88052210000001</v>
      </c>
    </row>
    <row r="14744" spans="1:17">
      <c r="A14744" t="e">
        <v>#N/A</v>
      </c>
      <c r="B14744" s="16" t="s">
        <v>27075</v>
      </c>
      <c r="C14744">
        <v>7.194674773</v>
      </c>
      <c r="D14744">
        <v>0</v>
      </c>
      <c r="E14744">
        <v>0.15308522299999999</v>
      </c>
      <c r="F14744">
        <v>0.39173421899999999</v>
      </c>
      <c r="G14744">
        <v>0.24847713399999999</v>
      </c>
      <c r="H14744">
        <v>0.55263043999999995</v>
      </c>
      <c r="I14744">
        <v>6.2952810650000002</v>
      </c>
      <c r="J14744">
        <v>3.1010436069999998</v>
      </c>
      <c r="K14744">
        <v>0</v>
      </c>
      <c r="L14744">
        <v>3.636808292</v>
      </c>
      <c r="M14744">
        <v>2.7621025540000002</v>
      </c>
      <c r="N14744">
        <v>0.354760613</v>
      </c>
      <c r="O14744">
        <v>9.5615349849999998</v>
      </c>
      <c r="P14744">
        <v>0.21588585099999999</v>
      </c>
      <c r="Q14744">
        <v>0.98917025199999997</v>
      </c>
    </row>
    <row r="14745" spans="1:17">
      <c r="A14745" t="s">
        <v>27076</v>
      </c>
      <c r="B14745" s="16" t="s">
        <v>6482</v>
      </c>
      <c r="C14745">
        <v>0.45809687399999999</v>
      </c>
      <c r="D14745">
        <v>2.5370949010000001</v>
      </c>
      <c r="E14745">
        <v>2.583005354</v>
      </c>
      <c r="F14745">
        <v>2.0889232670000002</v>
      </c>
      <c r="G14745">
        <v>2.1753807890000001</v>
      </c>
      <c r="H14745">
        <v>0.87967241500000004</v>
      </c>
      <c r="I14745">
        <v>2.004154926</v>
      </c>
      <c r="J14745">
        <v>3.8618621100000001</v>
      </c>
      <c r="K14745">
        <v>2.2859707949999999</v>
      </c>
      <c r="L14745">
        <v>5.2101363389999999</v>
      </c>
      <c r="M14745">
        <v>0.87933825099999996</v>
      </c>
      <c r="N14745">
        <v>2.4564663709999999</v>
      </c>
      <c r="O14745">
        <v>3.80499243</v>
      </c>
      <c r="P14745">
        <v>2.886620126</v>
      </c>
      <c r="Q14745">
        <v>2.3618291359999999</v>
      </c>
    </row>
    <row r="14746" spans="1:17">
      <c r="A14746" t="s">
        <v>27077</v>
      </c>
      <c r="B14746" s="16" t="s">
        <v>3630</v>
      </c>
      <c r="C14746">
        <v>6.4253432129999997</v>
      </c>
      <c r="D14746">
        <v>37.494404959999997</v>
      </c>
      <c r="E14746">
        <v>36.726812250000002</v>
      </c>
      <c r="F14746">
        <v>37.846955559999998</v>
      </c>
      <c r="G14746">
        <v>30.99137206</v>
      </c>
      <c r="H14746">
        <v>11.777594280000001</v>
      </c>
      <c r="I14746">
        <v>82.841120219999993</v>
      </c>
      <c r="J14746">
        <v>115.10976340000001</v>
      </c>
      <c r="K14746">
        <v>92.149174360000004</v>
      </c>
      <c r="L14746">
        <v>37.092743980000002</v>
      </c>
      <c r="M14746">
        <v>6.4471849219999999</v>
      </c>
      <c r="N14746">
        <v>48.351939629999997</v>
      </c>
      <c r="O14746">
        <v>36.873444319999997</v>
      </c>
      <c r="P14746">
        <v>91.952944340000002</v>
      </c>
      <c r="Q14746">
        <v>80.810802350000003</v>
      </c>
    </row>
    <row r="14747" spans="1:17">
      <c r="A14747" t="s">
        <v>27078</v>
      </c>
      <c r="B14747" s="16" t="s">
        <v>6082</v>
      </c>
      <c r="C14747">
        <v>11.786793830000001</v>
      </c>
      <c r="D14747">
        <v>28.432734440000001</v>
      </c>
      <c r="E14747">
        <v>16.440964569999998</v>
      </c>
      <c r="F14747">
        <v>14.46942391</v>
      </c>
      <c r="G14747">
        <v>26.535046510000001</v>
      </c>
      <c r="H14747">
        <v>6.287193566</v>
      </c>
      <c r="I14747">
        <v>6.0479506069999998</v>
      </c>
      <c r="J14747">
        <v>13.503288250000001</v>
      </c>
      <c r="K14747">
        <v>59.808034480000003</v>
      </c>
      <c r="L14747">
        <v>18.205185700000001</v>
      </c>
      <c r="M14747">
        <v>5.865818215</v>
      </c>
      <c r="N14747">
        <v>13.34589924</v>
      </c>
      <c r="O14747">
        <v>6.7685425600000002</v>
      </c>
      <c r="P14747">
        <v>56.228336980000002</v>
      </c>
      <c r="Q14747">
        <v>51.016508000000002</v>
      </c>
    </row>
    <row r="14748" spans="1:17">
      <c r="A14748" t="e">
        <v>#N/A</v>
      </c>
      <c r="B14748" s="16" t="s">
        <v>27079</v>
      </c>
      <c r="C14748">
        <v>0</v>
      </c>
      <c r="D14748">
        <v>0</v>
      </c>
      <c r="E14748">
        <v>0.87870917999999998</v>
      </c>
      <c r="F14748">
        <v>0.56213860500000001</v>
      </c>
      <c r="G14748">
        <v>0.71312937499999995</v>
      </c>
      <c r="H14748">
        <v>1.586049364</v>
      </c>
      <c r="I14748">
        <v>0</v>
      </c>
      <c r="J14748">
        <v>3.1411747600000002</v>
      </c>
      <c r="K14748">
        <v>0</v>
      </c>
      <c r="L14748">
        <v>0</v>
      </c>
      <c r="M14748">
        <v>0</v>
      </c>
      <c r="N14748">
        <v>0.509081479</v>
      </c>
      <c r="O14748">
        <v>0</v>
      </c>
      <c r="P14748">
        <v>3.7175543470000001</v>
      </c>
      <c r="Q14748">
        <v>0</v>
      </c>
    </row>
    <row r="14749" spans="1:17">
      <c r="A14749" t="s">
        <v>27080</v>
      </c>
      <c r="B14749" s="16" t="s">
        <v>27081</v>
      </c>
      <c r="C14749">
        <v>3.0961166759999998</v>
      </c>
      <c r="D14749">
        <v>2.6380519640000002</v>
      </c>
      <c r="E14749">
        <v>1.95099789</v>
      </c>
      <c r="F14749">
        <v>1.3291627909999999</v>
      </c>
      <c r="G14749">
        <v>1.4394191540000001</v>
      </c>
      <c r="H14749">
        <v>1.7378856920000001</v>
      </c>
      <c r="I14749">
        <v>1.7365875289999999</v>
      </c>
      <c r="J14749">
        <v>4.9514865490000002</v>
      </c>
      <c r="K14749">
        <v>4.5377850579999999</v>
      </c>
      <c r="L14749">
        <v>5.1164900979999999</v>
      </c>
      <c r="M14749">
        <v>2.7429876580000001</v>
      </c>
      <c r="N14749">
        <v>3.1707496970000002</v>
      </c>
      <c r="O14749">
        <v>2.3738412979999999</v>
      </c>
      <c r="P14749">
        <v>3.3588053499999999</v>
      </c>
      <c r="Q14749">
        <v>2.783253551</v>
      </c>
    </row>
    <row r="14750" spans="1:17">
      <c r="A14750" t="s">
        <v>27080</v>
      </c>
      <c r="B14750" s="16" t="s">
        <v>4780</v>
      </c>
      <c r="C14750">
        <v>7.4760016650000001</v>
      </c>
      <c r="D14750">
        <v>0.39748432500000003</v>
      </c>
      <c r="E14750">
        <v>0.60447047099999995</v>
      </c>
      <c r="F14750">
        <v>0.24423111</v>
      </c>
      <c r="G14750">
        <v>0.36147035700000002</v>
      </c>
      <c r="H14750">
        <v>0.57423945099999996</v>
      </c>
      <c r="I14750">
        <v>2.6165759099999999</v>
      </c>
      <c r="J14750">
        <v>0.75818845300000004</v>
      </c>
      <c r="K14750">
        <v>1.8992322690000001</v>
      </c>
      <c r="L14750">
        <v>2.2674090800000002</v>
      </c>
      <c r="M14750">
        <v>0.57402131300000003</v>
      </c>
      <c r="N14750">
        <v>1.2164872419999999</v>
      </c>
      <c r="O14750">
        <v>4.3053448019999996</v>
      </c>
      <c r="P14750">
        <v>0.53838585800000005</v>
      </c>
      <c r="Q14750">
        <v>0.61670933100000003</v>
      </c>
    </row>
    <row r="14751" spans="1:17">
      <c r="A14751" t="s">
        <v>27082</v>
      </c>
      <c r="B14751" s="16" t="s">
        <v>27083</v>
      </c>
      <c r="C14751">
        <v>5.533994399</v>
      </c>
      <c r="D14751">
        <v>1.5324563170000001</v>
      </c>
      <c r="E14751">
        <v>0.51515613599999999</v>
      </c>
      <c r="F14751">
        <v>1.129926843</v>
      </c>
      <c r="G14751">
        <v>0.59726078299999996</v>
      </c>
      <c r="H14751">
        <v>1.859689371</v>
      </c>
      <c r="I14751">
        <v>1.00879155</v>
      </c>
      <c r="J14751">
        <v>1.2277064950000001</v>
      </c>
      <c r="K14751">
        <v>17.887277640000001</v>
      </c>
      <c r="L14751">
        <v>7.8675676880000003</v>
      </c>
      <c r="M14751">
        <v>0</v>
      </c>
      <c r="N14751">
        <v>1.364372473</v>
      </c>
      <c r="O14751">
        <v>0</v>
      </c>
      <c r="P14751">
        <v>0.41513728100000002</v>
      </c>
      <c r="Q14751">
        <v>0.47553075700000003</v>
      </c>
    </row>
    <row r="14752" spans="1:17">
      <c r="A14752" t="s">
        <v>27082</v>
      </c>
      <c r="B14752" s="16" t="s">
        <v>27084</v>
      </c>
      <c r="C14752">
        <v>2.1764128170000001</v>
      </c>
      <c r="D14752">
        <v>0.361611234</v>
      </c>
      <c r="E14752">
        <v>0.17365794100000001</v>
      </c>
      <c r="F14752">
        <v>7.4063057000000002E-2</v>
      </c>
      <c r="G14752">
        <v>0.28186931799999998</v>
      </c>
      <c r="H14752">
        <v>0.208965661</v>
      </c>
      <c r="I14752">
        <v>0.79347635699999997</v>
      </c>
      <c r="J14752">
        <v>1.310547221</v>
      </c>
      <c r="K14752">
        <v>1.9746582070000001</v>
      </c>
      <c r="L14752">
        <v>1.718978887</v>
      </c>
      <c r="M14752">
        <v>0</v>
      </c>
      <c r="N14752">
        <v>13.481604389999999</v>
      </c>
      <c r="O14752">
        <v>0.60258246400000004</v>
      </c>
      <c r="P14752">
        <v>1.5510217959999999</v>
      </c>
      <c r="Q14752">
        <v>0</v>
      </c>
    </row>
    <row r="14753" spans="1:17">
      <c r="A14753" t="s">
        <v>27085</v>
      </c>
      <c r="B14753" s="16" t="s">
        <v>27086</v>
      </c>
      <c r="C14753">
        <v>4.0780875439999997</v>
      </c>
      <c r="D14753">
        <v>11.5639416</v>
      </c>
      <c r="E14753">
        <v>9.400279243</v>
      </c>
      <c r="F14753">
        <v>5.4030438629999997</v>
      </c>
      <c r="G14753">
        <v>8.5444072579999997</v>
      </c>
      <c r="H14753">
        <v>4.6986320839999998</v>
      </c>
      <c r="I14753">
        <v>3.5682929539999999</v>
      </c>
      <c r="J14753">
        <v>5.3765993249999999</v>
      </c>
      <c r="K14753">
        <v>14.553516979999999</v>
      </c>
      <c r="L14753">
        <v>28.17269465</v>
      </c>
      <c r="M14753">
        <v>4.1749752889999998</v>
      </c>
      <c r="N14753">
        <v>5.9655367530000003</v>
      </c>
      <c r="O14753">
        <v>3.0109288360000002</v>
      </c>
      <c r="P14753">
        <v>0.97894782000000002</v>
      </c>
      <c r="Q14753">
        <v>3.3640905330000002</v>
      </c>
    </row>
    <row r="14754" spans="1:17">
      <c r="A14754" t="s">
        <v>27087</v>
      </c>
      <c r="B14754" s="16" t="s">
        <v>1286</v>
      </c>
      <c r="C14754">
        <v>30.617062539999999</v>
      </c>
      <c r="D14754">
        <v>264.0522636</v>
      </c>
      <c r="E14754">
        <v>147.86554469999999</v>
      </c>
      <c r="F14754">
        <v>124.0581748</v>
      </c>
      <c r="G14754">
        <v>179.14301710000001</v>
      </c>
      <c r="H14754">
        <v>33.088271210000002</v>
      </c>
      <c r="I14754">
        <v>196.2499602</v>
      </c>
      <c r="J14754">
        <v>72.120650370000007</v>
      </c>
      <c r="K14754">
        <v>633.42226310000001</v>
      </c>
      <c r="L14754">
        <v>568.22151150000002</v>
      </c>
      <c r="M14754">
        <v>50.570287970000003</v>
      </c>
      <c r="N14754">
        <v>39.497700960000003</v>
      </c>
      <c r="O14754">
        <v>12.616830070000001</v>
      </c>
      <c r="P14754">
        <v>6.4095764610000003</v>
      </c>
      <c r="Q14754">
        <v>23.005030210000001</v>
      </c>
    </row>
    <row r="14755" spans="1:17">
      <c r="A14755" t="s">
        <v>27088</v>
      </c>
      <c r="B14755" s="16" t="s">
        <v>3489</v>
      </c>
      <c r="C14755">
        <v>17.021770180000001</v>
      </c>
      <c r="D14755">
        <v>3.1617479359999998</v>
      </c>
      <c r="E14755">
        <v>1.727329396</v>
      </c>
      <c r="F14755">
        <v>2.0852953940000001</v>
      </c>
      <c r="G14755">
        <v>1.311398343</v>
      </c>
      <c r="H14755">
        <v>4.2241010320000001</v>
      </c>
      <c r="I14755">
        <v>4.5827410669999997</v>
      </c>
      <c r="J14755">
        <v>2.6392241959999998</v>
      </c>
      <c r="K14755">
        <v>4.930149932</v>
      </c>
      <c r="L14755">
        <v>5.4604012900000001</v>
      </c>
      <c r="M14755">
        <v>2.010712576</v>
      </c>
      <c r="N14755">
        <v>1.371969744</v>
      </c>
      <c r="O14755">
        <v>9.5706296599999998</v>
      </c>
      <c r="P14755">
        <v>1.9644654130000001</v>
      </c>
      <c r="Q14755">
        <v>4.4104950049999996</v>
      </c>
    </row>
    <row r="14756" spans="1:17">
      <c r="A14756" t="s">
        <v>27089</v>
      </c>
      <c r="B14756" s="16" t="s">
        <v>27090</v>
      </c>
      <c r="C14756">
        <v>7.7564900149999998</v>
      </c>
      <c r="D14756">
        <v>1.1455481649999999</v>
      </c>
      <c r="E14756">
        <v>1.175279779</v>
      </c>
      <c r="F14756">
        <v>0.63988458100000001</v>
      </c>
      <c r="G14756">
        <v>0.811757968</v>
      </c>
      <c r="H14756">
        <v>0</v>
      </c>
      <c r="I14756">
        <v>1.7138547390000001</v>
      </c>
      <c r="J14756">
        <v>2.5029280950000001</v>
      </c>
      <c r="K14756">
        <v>4.5850113759999997</v>
      </c>
      <c r="L14756">
        <v>4.6039674699999997</v>
      </c>
      <c r="M14756">
        <v>2.2559004919999999</v>
      </c>
      <c r="N14756">
        <v>0.98513205999999998</v>
      </c>
      <c r="O14756">
        <v>2.6030739340000002</v>
      </c>
      <c r="P14756">
        <v>1.445833127</v>
      </c>
      <c r="Q14756">
        <v>1.6157761079999999</v>
      </c>
    </row>
    <row r="14757" spans="1:17">
      <c r="A14757" t="s">
        <v>27091</v>
      </c>
      <c r="B14757" s="16" t="s">
        <v>6687</v>
      </c>
      <c r="C14757">
        <v>1.12170484</v>
      </c>
      <c r="D14757">
        <v>1.49097108</v>
      </c>
      <c r="E14757">
        <v>1.1138006810000001</v>
      </c>
      <c r="F14757">
        <v>1.297830187</v>
      </c>
      <c r="G14757">
        <v>1.4204478270000001</v>
      </c>
      <c r="H14757">
        <v>2.225782267</v>
      </c>
      <c r="I14757">
        <v>2.4537062000000001</v>
      </c>
      <c r="J14757">
        <v>4.2659684379999998</v>
      </c>
      <c r="K14757">
        <v>1.272152766</v>
      </c>
      <c r="L14757">
        <v>1.0631366929999999</v>
      </c>
      <c r="M14757">
        <v>0</v>
      </c>
      <c r="N14757">
        <v>0.69137367000000005</v>
      </c>
      <c r="O14757">
        <v>0.62113185599999998</v>
      </c>
      <c r="P14757">
        <v>1.0377962190000001</v>
      </c>
      <c r="Q14757">
        <v>2.0562561320000001</v>
      </c>
    </row>
    <row r="14758" spans="1:17">
      <c r="A14758" t="s">
        <v>27092</v>
      </c>
      <c r="B14758" s="16" t="s">
        <v>7561</v>
      </c>
      <c r="C14758">
        <v>1.1314365260000001</v>
      </c>
      <c r="D14758">
        <v>4.010417189</v>
      </c>
      <c r="E14758">
        <v>4.3484067279999996</v>
      </c>
      <c r="F14758">
        <v>3.7155051609999998</v>
      </c>
      <c r="G14758">
        <v>2.5643350809999998</v>
      </c>
      <c r="H14758">
        <v>1.5751860120000001</v>
      </c>
      <c r="I14758">
        <v>5.5687366410000001</v>
      </c>
      <c r="J14758">
        <v>12.46071038</v>
      </c>
      <c r="K14758">
        <v>11.227909950000001</v>
      </c>
      <c r="L14758">
        <v>5.0043478490000002</v>
      </c>
      <c r="M14758">
        <v>1.3574031390000001</v>
      </c>
      <c r="N14758">
        <v>4.3411400100000002</v>
      </c>
      <c r="O14758">
        <v>0.78315083900000004</v>
      </c>
      <c r="P14758">
        <v>9.0180399409999996</v>
      </c>
      <c r="Q14758">
        <v>3.5000366569999999</v>
      </c>
    </row>
    <row r="14759" spans="1:17">
      <c r="A14759" t="s">
        <v>27093</v>
      </c>
      <c r="B14759" s="16" t="s">
        <v>6985</v>
      </c>
      <c r="C14759">
        <v>5.7530670810000002</v>
      </c>
      <c r="D14759">
        <v>1.2532553719999999</v>
      </c>
      <c r="E14759">
        <v>1.244514975</v>
      </c>
      <c r="F14759">
        <v>0.19577615700000001</v>
      </c>
      <c r="G14759">
        <v>1.2749236559999999</v>
      </c>
      <c r="H14759">
        <v>2.5777444960000002</v>
      </c>
      <c r="I14759">
        <v>1.258471557</v>
      </c>
      <c r="J14759">
        <v>1.215530826</v>
      </c>
      <c r="K14759">
        <v>2.0879018980000001</v>
      </c>
      <c r="L14759">
        <v>1.575218451</v>
      </c>
      <c r="M14759">
        <v>1.28838264</v>
      </c>
      <c r="N14759">
        <v>0.88648969</v>
      </c>
      <c r="O14759">
        <v>2.336178775</v>
      </c>
      <c r="P14759">
        <v>0.89191382100000005</v>
      </c>
      <c r="Q14759">
        <v>1.5160234109999999</v>
      </c>
    </row>
    <row r="14760" spans="1:17">
      <c r="A14760" t="s">
        <v>27094</v>
      </c>
      <c r="B14760" s="16" t="s">
        <v>8728</v>
      </c>
      <c r="C14760">
        <v>7.1202471029999996</v>
      </c>
      <c r="D14760">
        <v>1.794941849</v>
      </c>
      <c r="E14760">
        <v>1.8545883400000001</v>
      </c>
      <c r="F14760">
        <v>1.403675469</v>
      </c>
      <c r="G14760">
        <v>1.059942591</v>
      </c>
      <c r="H14760">
        <v>2.5459769809999999</v>
      </c>
      <c r="I14760">
        <v>4.6547153489999999</v>
      </c>
      <c r="J14760">
        <v>2.5834077</v>
      </c>
      <c r="K14760">
        <v>2.3390366500000002</v>
      </c>
      <c r="L14760">
        <v>3.1027466700000002</v>
      </c>
      <c r="M14760">
        <v>1.4138943509999999</v>
      </c>
      <c r="N14760">
        <v>2.6634465020000002</v>
      </c>
      <c r="O14760">
        <v>7.0697754719999999</v>
      </c>
      <c r="P14760">
        <v>1.1419360359999999</v>
      </c>
      <c r="Q14760">
        <v>2.0253878400000001</v>
      </c>
    </row>
    <row r="14761" spans="1:17">
      <c r="A14761" t="s">
        <v>27095</v>
      </c>
      <c r="B14761" s="16" t="s">
        <v>27096</v>
      </c>
      <c r="C14761">
        <v>3.8238364069999999</v>
      </c>
      <c r="D14761">
        <v>9.3181857719999996</v>
      </c>
      <c r="E14761">
        <v>10.17024514</v>
      </c>
      <c r="F14761">
        <v>4.6844883719999997</v>
      </c>
      <c r="G14761">
        <v>6.6030497690000001</v>
      </c>
      <c r="H14761">
        <v>8.8113853530000004</v>
      </c>
      <c r="I14761">
        <v>5.5763755110000002</v>
      </c>
      <c r="J14761">
        <v>28.115453089999999</v>
      </c>
      <c r="K14761">
        <v>10.4080943</v>
      </c>
      <c r="L14761">
        <v>12.080601619999999</v>
      </c>
      <c r="M14761">
        <v>0</v>
      </c>
      <c r="N14761">
        <v>19.797613070000001</v>
      </c>
      <c r="O14761">
        <v>0</v>
      </c>
      <c r="P14761">
        <v>9.7528431950000005</v>
      </c>
      <c r="Q14761">
        <v>13.14314177</v>
      </c>
    </row>
    <row r="14762" spans="1:17">
      <c r="A14762" t="s">
        <v>27097</v>
      </c>
      <c r="B14762" s="16" t="s">
        <v>5961</v>
      </c>
      <c r="C14762">
        <v>38.59808967</v>
      </c>
      <c r="D14762">
        <v>1.397184516</v>
      </c>
      <c r="E14762">
        <v>1.9950330590000001</v>
      </c>
      <c r="F14762">
        <v>0.44641428599999999</v>
      </c>
      <c r="G14762">
        <v>3.2527179799999999</v>
      </c>
      <c r="H14762">
        <v>2.1315263290000002</v>
      </c>
      <c r="I14762">
        <v>7.1126891060000004</v>
      </c>
      <c r="J14762">
        <v>2.2919723520000002</v>
      </c>
      <c r="K14762">
        <v>4.7685221289999999</v>
      </c>
      <c r="L14762">
        <v>16.89660688</v>
      </c>
      <c r="M14762">
        <v>10.49216517</v>
      </c>
      <c r="N14762">
        <v>1.876272607</v>
      </c>
      <c r="O14762">
        <v>11.26869699</v>
      </c>
      <c r="P14762">
        <v>1.1354778089999999</v>
      </c>
      <c r="Q14762">
        <v>5.2604682260000004</v>
      </c>
    </row>
    <row r="14763" spans="1:17">
      <c r="A14763" t="s">
        <v>27098</v>
      </c>
      <c r="B14763" s="16" t="s">
        <v>3462</v>
      </c>
      <c r="C14763">
        <v>9.7000467780000008</v>
      </c>
      <c r="D14763">
        <v>7.1781908110000003</v>
      </c>
      <c r="E14763">
        <v>6.0600633080000001</v>
      </c>
      <c r="F14763">
        <v>4.8038831279999998</v>
      </c>
      <c r="G14763">
        <v>3.7776968389999999</v>
      </c>
      <c r="H14763">
        <v>17.517086920000001</v>
      </c>
      <c r="I14763">
        <v>4.5146068609999999</v>
      </c>
      <c r="J14763">
        <v>4.3954469400000002</v>
      </c>
      <c r="K14763">
        <v>10.205237889999999</v>
      </c>
      <c r="L14763">
        <v>13.43174537</v>
      </c>
      <c r="M14763">
        <v>26.542963530000002</v>
      </c>
      <c r="N14763">
        <v>3.1292864530000002</v>
      </c>
      <c r="O14763">
        <v>16.456734879999999</v>
      </c>
      <c r="P14763">
        <v>2.8796647869999998</v>
      </c>
      <c r="Q14763">
        <v>5.674999744</v>
      </c>
    </row>
    <row r="14764" spans="1:17">
      <c r="A14764" t="s">
        <v>27099</v>
      </c>
      <c r="B14764" s="16" t="s">
        <v>5922</v>
      </c>
      <c r="C14764">
        <v>2.467359713</v>
      </c>
      <c r="D14764">
        <v>3.2796167450000002</v>
      </c>
      <c r="E14764">
        <v>2.854656409</v>
      </c>
      <c r="F14764">
        <v>2.476936346</v>
      </c>
      <c r="G14764">
        <v>2.7161761109999998</v>
      </c>
      <c r="H14764">
        <v>4.5011109649999996</v>
      </c>
      <c r="I14764">
        <v>3.1484241119999998</v>
      </c>
      <c r="J14764">
        <v>6.0993684650000004</v>
      </c>
      <c r="K14764">
        <v>2.6583780809999999</v>
      </c>
      <c r="L14764">
        <v>3.3129177849999998</v>
      </c>
      <c r="M14764">
        <v>2.368105849</v>
      </c>
      <c r="N14764">
        <v>2.813445067</v>
      </c>
      <c r="O14764">
        <v>10.58862046</v>
      </c>
      <c r="P14764">
        <v>2.591275124</v>
      </c>
      <c r="Q14764">
        <v>6.3605346269999998</v>
      </c>
    </row>
    <row r="14765" spans="1:17">
      <c r="A14765" t="s">
        <v>27100</v>
      </c>
      <c r="B14765" s="16" t="s">
        <v>1670</v>
      </c>
      <c r="C14765">
        <v>6.4919461119999999</v>
      </c>
      <c r="D14765">
        <v>3.9310347170000002</v>
      </c>
      <c r="E14765">
        <v>6.4369913710000004</v>
      </c>
      <c r="F14765">
        <v>7.870647409</v>
      </c>
      <c r="G14765">
        <v>7.2942178789999996</v>
      </c>
      <c r="H14765">
        <v>8.4771030750000005</v>
      </c>
      <c r="I14765">
        <v>5.1754749029999996</v>
      </c>
      <c r="J14765">
        <v>6.5399991499999999</v>
      </c>
      <c r="K14765">
        <v>9.0315469299999993</v>
      </c>
      <c r="L14765">
        <v>7.547654015</v>
      </c>
      <c r="M14765">
        <v>4.8184824060000002</v>
      </c>
      <c r="N14765">
        <v>5.8580115700000004</v>
      </c>
      <c r="O14765">
        <v>5.8476138119999996</v>
      </c>
      <c r="P14765">
        <v>16.415107580000001</v>
      </c>
      <c r="Q14765">
        <v>10.41313684</v>
      </c>
    </row>
    <row r="14766" spans="1:17">
      <c r="A14766" t="s">
        <v>27101</v>
      </c>
      <c r="B14766" s="16" t="s">
        <v>8060</v>
      </c>
      <c r="C14766">
        <v>6.8320287239999997</v>
      </c>
      <c r="D14766">
        <v>7.4066024949999996</v>
      </c>
      <c r="E14766">
        <v>5.4590697019999999</v>
      </c>
      <c r="F14766">
        <v>6.1734334610000001</v>
      </c>
      <c r="G14766">
        <v>5.7733106740000002</v>
      </c>
      <c r="H14766">
        <v>9.5464428429999995</v>
      </c>
      <c r="I14766">
        <v>3.1797706190000001</v>
      </c>
      <c r="J14766">
        <v>5.1597379600000002</v>
      </c>
      <c r="K14766">
        <v>6.6603011040000002</v>
      </c>
      <c r="L14766">
        <v>4.8679594279999998</v>
      </c>
      <c r="M14766">
        <v>1.9532080359999999</v>
      </c>
      <c r="N14766">
        <v>2.9028933339999998</v>
      </c>
      <c r="O14766">
        <v>3.702668804</v>
      </c>
      <c r="P14766">
        <v>3.4458147769999998</v>
      </c>
      <c r="Q14766">
        <v>2.9978021350000001</v>
      </c>
    </row>
    <row r="14767" spans="1:17">
      <c r="A14767" t="s">
        <v>27102</v>
      </c>
      <c r="B14767" s="16" t="s">
        <v>6655</v>
      </c>
      <c r="C14767">
        <v>27.143852809999998</v>
      </c>
      <c r="D14767">
        <v>9.5568076869999992</v>
      </c>
      <c r="E14767">
        <v>8.19922298</v>
      </c>
      <c r="F14767">
        <v>9.8308277099999994</v>
      </c>
      <c r="G14767">
        <v>9.8766744430000006</v>
      </c>
      <c r="H14767">
        <v>22.338723430000002</v>
      </c>
      <c r="I14767">
        <v>21.912799540000002</v>
      </c>
      <c r="J14767">
        <v>11.36770991</v>
      </c>
      <c r="K14767">
        <v>10.994465809999999</v>
      </c>
      <c r="L14767">
        <v>11.94448216</v>
      </c>
      <c r="M14767">
        <v>9.3042656459999993</v>
      </c>
      <c r="N14767">
        <v>14.878085479999999</v>
      </c>
      <c r="O14767">
        <v>10.19934473</v>
      </c>
      <c r="P14767">
        <v>13.962645439999999</v>
      </c>
      <c r="Q14767">
        <v>13.328256440000001</v>
      </c>
    </row>
    <row r="14768" spans="1:17">
      <c r="A14768" t="s">
        <v>27103</v>
      </c>
      <c r="B14768" s="16" t="s">
        <v>2921</v>
      </c>
      <c r="C14768">
        <v>111.19254859999999</v>
      </c>
      <c r="D14768">
        <v>1.112186554</v>
      </c>
      <c r="E14768">
        <v>0.98909182799999995</v>
      </c>
      <c r="F14768">
        <v>1.543919625</v>
      </c>
      <c r="G14768">
        <v>1.220122299</v>
      </c>
      <c r="H14768">
        <v>1.571052949</v>
      </c>
      <c r="I14768">
        <v>2.711609884</v>
      </c>
      <c r="J14768">
        <v>1.5557371609999999</v>
      </c>
      <c r="K14768">
        <v>5.3985252739999998</v>
      </c>
      <c r="L14768">
        <v>20.677899650000001</v>
      </c>
      <c r="M14768">
        <v>2.1415311109999999</v>
      </c>
      <c r="N14768">
        <v>0.41258291899999999</v>
      </c>
      <c r="O14768">
        <v>3.7066553899999999</v>
      </c>
      <c r="P14768">
        <v>0.75321902600000001</v>
      </c>
      <c r="Q14768">
        <v>1.917324598</v>
      </c>
    </row>
    <row r="14769" spans="1:17">
      <c r="A14769" t="s">
        <v>27104</v>
      </c>
      <c r="B14769" s="16" t="s">
        <v>6717</v>
      </c>
      <c r="C14769">
        <v>6.7999789609999999</v>
      </c>
      <c r="D14769">
        <v>1.506423023</v>
      </c>
      <c r="E14769">
        <v>1.976213416</v>
      </c>
      <c r="F14769">
        <v>0.99333729299999995</v>
      </c>
      <c r="G14769">
        <v>2.4630171179999998</v>
      </c>
      <c r="H14769">
        <v>5.4142247350000003</v>
      </c>
      <c r="I14769">
        <v>11.609610699999999</v>
      </c>
      <c r="J14769">
        <v>19.23811851</v>
      </c>
      <c r="K14769">
        <v>5.4924642209999996</v>
      </c>
      <c r="L14769">
        <v>7.7548729429999996</v>
      </c>
      <c r="M14769">
        <v>3.5019910699999999</v>
      </c>
      <c r="N14769">
        <v>6.644637779</v>
      </c>
      <c r="O14769">
        <v>6.0613987849999997</v>
      </c>
      <c r="P14769">
        <v>1.9657750570000001</v>
      </c>
      <c r="Q14769">
        <v>6.4987293749999999</v>
      </c>
    </row>
    <row r="14770" spans="1:17">
      <c r="A14770" t="s">
        <v>27105</v>
      </c>
      <c r="B14770" s="16" t="s">
        <v>27106</v>
      </c>
      <c r="C14770">
        <v>29.804729500000001</v>
      </c>
      <c r="D14770">
        <v>4.2785791059999996</v>
      </c>
      <c r="E14770">
        <v>3.3103795599999999</v>
      </c>
      <c r="F14770">
        <v>2.9048155379999998</v>
      </c>
      <c r="G14770">
        <v>3.3968344940000001</v>
      </c>
      <c r="H14770">
        <v>8.2415959999999995</v>
      </c>
      <c r="I14770">
        <v>12.517868350000001</v>
      </c>
      <c r="J14770">
        <v>5.5768547259999997</v>
      </c>
      <c r="K14770">
        <v>15.79242022</v>
      </c>
      <c r="L14770">
        <v>21.8455221</v>
      </c>
      <c r="M14770">
        <v>21.740394380000001</v>
      </c>
      <c r="N14770">
        <v>4.0121028809999997</v>
      </c>
      <c r="O14770">
        <v>32.744024930000002</v>
      </c>
      <c r="P14770">
        <v>3.8992823699999999</v>
      </c>
      <c r="Q14770">
        <v>26.88121559</v>
      </c>
    </row>
    <row r="14771" spans="1:17">
      <c r="A14771" t="s">
        <v>27107</v>
      </c>
      <c r="B14771" s="16" t="s">
        <v>27108</v>
      </c>
      <c r="C14771">
        <v>4.3198151879999998</v>
      </c>
      <c r="D14771">
        <v>0.38279348200000002</v>
      </c>
      <c r="E14771">
        <v>0.64340630300000001</v>
      </c>
      <c r="F14771">
        <v>0.58801109299999998</v>
      </c>
      <c r="G14771">
        <v>1.1935219669999999</v>
      </c>
      <c r="H14771">
        <v>0.33180948999999998</v>
      </c>
      <c r="I14771">
        <v>0</v>
      </c>
      <c r="J14771">
        <v>0.43809968799999999</v>
      </c>
      <c r="K14771">
        <v>1.1758098159999999</v>
      </c>
      <c r="L14771">
        <v>0</v>
      </c>
      <c r="M14771">
        <v>0</v>
      </c>
      <c r="N14771">
        <v>0.31950720399999999</v>
      </c>
      <c r="O14771">
        <v>0</v>
      </c>
      <c r="P14771">
        <v>0.25924367799999998</v>
      </c>
      <c r="Q14771">
        <v>0</v>
      </c>
    </row>
    <row r="14772" spans="1:17">
      <c r="A14772" t="s">
        <v>27109</v>
      </c>
      <c r="B14772" s="16" t="s">
        <v>718</v>
      </c>
      <c r="C14772">
        <v>8.9311057960000007</v>
      </c>
      <c r="D14772">
        <v>12.187800080000001</v>
      </c>
      <c r="E14772">
        <v>6.841161434</v>
      </c>
      <c r="F14772">
        <v>13.76169767</v>
      </c>
      <c r="G14772">
        <v>7.7111740380000002</v>
      </c>
      <c r="H14772">
        <v>25.51947938</v>
      </c>
      <c r="I14772">
        <v>12.503430209999999</v>
      </c>
      <c r="J14772">
        <v>3.5777509520000002</v>
      </c>
      <c r="K14772">
        <v>7.7790600999999997</v>
      </c>
      <c r="L14772">
        <v>4.5145500859999999</v>
      </c>
      <c r="M14772">
        <v>1.3714938290000001</v>
      </c>
      <c r="N14772">
        <v>3.8313225499999999</v>
      </c>
      <c r="O14772">
        <v>4.7476825959999998</v>
      </c>
      <c r="P14772">
        <v>9.3796426010000005</v>
      </c>
      <c r="Q14772">
        <v>8.3497606520000005</v>
      </c>
    </row>
    <row r="14773" spans="1:17">
      <c r="A14773" t="s">
        <v>27110</v>
      </c>
      <c r="B14773" s="16" t="s">
        <v>6834</v>
      </c>
      <c r="C14773">
        <v>4.8053139250000001</v>
      </c>
      <c r="D14773">
        <v>3.4440933039999999</v>
      </c>
      <c r="E14773">
        <v>3.5034092889999999</v>
      </c>
      <c r="F14773">
        <v>4.078486796</v>
      </c>
      <c r="G14773">
        <v>4.5150217100000001</v>
      </c>
      <c r="H14773">
        <v>4.39664608</v>
      </c>
      <c r="I14773">
        <v>13.190933449999999</v>
      </c>
      <c r="J14773">
        <v>17.648055769999999</v>
      </c>
      <c r="K14773">
        <v>9.0402954599999994</v>
      </c>
      <c r="L14773">
        <v>7.9478947819999997</v>
      </c>
      <c r="M14773">
        <v>1.3564740470000001</v>
      </c>
      <c r="N14773">
        <v>5.4009328720000003</v>
      </c>
      <c r="O14773">
        <v>4.069596969</v>
      </c>
      <c r="P14773">
        <v>6.5733621250000001</v>
      </c>
      <c r="Q14773">
        <v>4.7606780449999997</v>
      </c>
    </row>
    <row r="14774" spans="1:17">
      <c r="A14774" t="s">
        <v>27111</v>
      </c>
      <c r="B14774" s="16" t="s">
        <v>8362</v>
      </c>
      <c r="C14774">
        <v>4.2662637600000002</v>
      </c>
      <c r="D14774">
        <v>0.60487697299999998</v>
      </c>
      <c r="E14774">
        <v>0.70805078499999996</v>
      </c>
      <c r="F14774">
        <v>0.46457735900000002</v>
      </c>
      <c r="G14774">
        <v>0.88404468000000003</v>
      </c>
      <c r="H14774">
        <v>1.5729415179999999</v>
      </c>
      <c r="I14774">
        <v>1.2443151969999999</v>
      </c>
      <c r="J14774">
        <v>1.471073579</v>
      </c>
      <c r="K14774">
        <v>1.8579738589999999</v>
      </c>
      <c r="L14774">
        <v>2.156537149</v>
      </c>
      <c r="M14774">
        <v>2.9481449990000002</v>
      </c>
      <c r="N14774">
        <v>0.61005631800000004</v>
      </c>
      <c r="O14774">
        <v>6.0477367290000004</v>
      </c>
      <c r="P14774">
        <v>0.46085384499999998</v>
      </c>
      <c r="Q14774">
        <v>1.4077282419999999</v>
      </c>
    </row>
    <row r="14775" spans="1:17">
      <c r="A14775" t="s">
        <v>27112</v>
      </c>
      <c r="B14775" s="16" t="s">
        <v>8986</v>
      </c>
      <c r="C14775">
        <v>2.9288959719999998</v>
      </c>
      <c r="D14775">
        <v>0.31144729199999999</v>
      </c>
      <c r="E14775">
        <v>0.27420712000000003</v>
      </c>
      <c r="F14775">
        <v>0.191366333</v>
      </c>
      <c r="G14775">
        <v>0.28322868800000001</v>
      </c>
      <c r="H14775">
        <v>0.224971541</v>
      </c>
      <c r="I14775">
        <v>1.0251039239999999</v>
      </c>
      <c r="J14775">
        <v>0.75744639599999997</v>
      </c>
      <c r="K14775">
        <v>1.8070223299999999</v>
      </c>
      <c r="L14775">
        <v>1.554542098</v>
      </c>
      <c r="M14775">
        <v>0.67465824100000005</v>
      </c>
      <c r="N14775">
        <v>0.57768111099999997</v>
      </c>
      <c r="O14775">
        <v>1.4272229759999999</v>
      </c>
      <c r="P14775">
        <v>0.56246685200000002</v>
      </c>
      <c r="Q14775">
        <v>0.241610095</v>
      </c>
    </row>
    <row r="14776" spans="1:17">
      <c r="A14776" t="s">
        <v>27113</v>
      </c>
      <c r="B14776" s="16" t="s">
        <v>6259</v>
      </c>
      <c r="C14776">
        <v>7.3204496499999996</v>
      </c>
      <c r="D14776">
        <v>2.0970578120000001</v>
      </c>
      <c r="E14776">
        <v>1.691891147</v>
      </c>
      <c r="F14776">
        <v>1.975731648</v>
      </c>
      <c r="G14776">
        <v>1.133335193</v>
      </c>
      <c r="H14776">
        <v>3.3446639999999999</v>
      </c>
      <c r="I14776">
        <v>6.8102678919999997</v>
      </c>
      <c r="J14776">
        <v>3.6960644330000001</v>
      </c>
      <c r="K14776">
        <v>5.5539525210000003</v>
      </c>
      <c r="L14776">
        <v>6.1407263490000004</v>
      </c>
      <c r="M14776">
        <v>5.0877726450000003</v>
      </c>
      <c r="N14776">
        <v>1.0579932940000001</v>
      </c>
      <c r="O14776">
        <v>6.9889989320000003</v>
      </c>
      <c r="P14776">
        <v>1.8557473819999999</v>
      </c>
      <c r="Q14776">
        <v>2.7764485300000001</v>
      </c>
    </row>
    <row r="14777" spans="1:17">
      <c r="A14777" t="s">
        <v>27114</v>
      </c>
      <c r="B14777" s="16" t="s">
        <v>9170</v>
      </c>
      <c r="C14777">
        <v>3.9823947149999999</v>
      </c>
      <c r="D14777">
        <v>6.7049766650000002</v>
      </c>
      <c r="E14777">
        <v>5.9314988020000001</v>
      </c>
      <c r="F14777">
        <v>10.40796645</v>
      </c>
      <c r="G14777">
        <v>5.0888692139999998</v>
      </c>
      <c r="H14777">
        <v>1.3765134299999999</v>
      </c>
      <c r="I14777">
        <v>6.9691250360000003</v>
      </c>
      <c r="J14777">
        <v>9.1882643240000004</v>
      </c>
      <c r="K14777">
        <v>14.814221010000001</v>
      </c>
      <c r="L14777">
        <v>5.0326132110000001</v>
      </c>
      <c r="M14777">
        <v>0</v>
      </c>
      <c r="N14777">
        <v>10.702002159999999</v>
      </c>
      <c r="O14777">
        <v>3.528332421</v>
      </c>
      <c r="P14777">
        <v>27.78307251</v>
      </c>
      <c r="Q14777">
        <v>10.950505769999999</v>
      </c>
    </row>
    <row r="14778" spans="1:17">
      <c r="A14778" t="s">
        <v>27115</v>
      </c>
      <c r="B14778" s="16" t="s">
        <v>8054</v>
      </c>
      <c r="C14778">
        <v>1.2924295809999999</v>
      </c>
      <c r="D14778">
        <v>0.80168599399999996</v>
      </c>
      <c r="E14778">
        <v>0.64166119899999996</v>
      </c>
      <c r="F14778">
        <v>0.65678618499999997</v>
      </c>
      <c r="G14778">
        <v>0.56538527500000002</v>
      </c>
      <c r="H14778">
        <v>1.1581833450000001</v>
      </c>
      <c r="I14778">
        <v>2.3873821300000002</v>
      </c>
      <c r="J14778">
        <v>2.4576268200000002</v>
      </c>
      <c r="K14778">
        <v>1.1335333249999999</v>
      </c>
      <c r="L14778">
        <v>1.3610525499999999</v>
      </c>
      <c r="M14778">
        <v>1.9847029410000001</v>
      </c>
      <c r="N14778">
        <v>1.3701546170000001</v>
      </c>
      <c r="O14778">
        <v>2.099295219</v>
      </c>
      <c r="P14778">
        <v>0.87903781800000003</v>
      </c>
      <c r="Q14778">
        <v>1.3030713469999999</v>
      </c>
    </row>
    <row r="14779" spans="1:17">
      <c r="A14779" t="s">
        <v>27116</v>
      </c>
      <c r="B14779" s="16" t="s">
        <v>7027</v>
      </c>
      <c r="C14779">
        <v>7.9984834940000002</v>
      </c>
      <c r="D14779">
        <v>5.7820935899999997</v>
      </c>
      <c r="E14779">
        <v>5.598300075</v>
      </c>
      <c r="F14779">
        <v>4.2976957540000003</v>
      </c>
      <c r="G14779">
        <v>3.925482798</v>
      </c>
      <c r="H14779">
        <v>1.9401215460000001</v>
      </c>
      <c r="I14779">
        <v>14.119996710000001</v>
      </c>
      <c r="J14779">
        <v>15.049461129999999</v>
      </c>
      <c r="K14779">
        <v>4.3924067689999999</v>
      </c>
      <c r="L14779">
        <v>3.989923471</v>
      </c>
      <c r="M14779">
        <v>0.80807689400000005</v>
      </c>
      <c r="N14779">
        <v>6.382978789</v>
      </c>
      <c r="O14779">
        <v>2.7973094199999999</v>
      </c>
      <c r="P14779">
        <v>7.1369969629999996</v>
      </c>
      <c r="Q14779">
        <v>6.0771958269999997</v>
      </c>
    </row>
    <row r="14780" spans="1:17">
      <c r="A14780" t="s">
        <v>27117</v>
      </c>
      <c r="B14780" s="16" t="s">
        <v>3029</v>
      </c>
      <c r="C14780">
        <v>51.92289074</v>
      </c>
      <c r="D14780">
        <v>38.450898199999997</v>
      </c>
      <c r="E14780">
        <v>117.2276634</v>
      </c>
      <c r="F14780">
        <v>38.39883923</v>
      </c>
      <c r="G14780">
        <v>154.06459960000001</v>
      </c>
      <c r="H14780">
        <v>30.014673630000001</v>
      </c>
      <c r="I14780">
        <v>440.85530990000001</v>
      </c>
      <c r="J14780">
        <v>969.44497530000001</v>
      </c>
      <c r="K14780">
        <v>128.8229326</v>
      </c>
      <c r="L14780">
        <v>111.2761988</v>
      </c>
      <c r="M14780">
        <v>106.3472136</v>
      </c>
      <c r="N14780">
        <v>5907.7371469999998</v>
      </c>
      <c r="O14780">
        <v>146.72277679999999</v>
      </c>
      <c r="P14780">
        <v>2100.972346</v>
      </c>
      <c r="Q14780">
        <v>337.52405779999998</v>
      </c>
    </row>
    <row r="14781" spans="1:17">
      <c r="A14781" t="s">
        <v>27117</v>
      </c>
      <c r="B14781" s="16" t="s">
        <v>27118</v>
      </c>
      <c r="C14781">
        <v>14.6708803</v>
      </c>
      <c r="D14781">
        <v>2.837766206</v>
      </c>
      <c r="E14781">
        <v>2.8537082319999998</v>
      </c>
      <c r="F14781">
        <v>2.816654196</v>
      </c>
      <c r="G14781">
        <v>3.0438448930000002</v>
      </c>
      <c r="H14781">
        <v>7.4424903860000002</v>
      </c>
      <c r="I14781">
        <v>3.9915731390000002</v>
      </c>
      <c r="J14781">
        <v>5.2463947470000001</v>
      </c>
      <c r="K14781">
        <v>4.7680771340000003</v>
      </c>
      <c r="L14781">
        <v>7.2637339540000001</v>
      </c>
      <c r="M14781">
        <v>2.7320796999999999</v>
      </c>
      <c r="N14781">
        <v>2.024449148</v>
      </c>
      <c r="O14781">
        <v>4.4862999300000004</v>
      </c>
      <c r="P14781">
        <v>4.7964204199999996</v>
      </c>
      <c r="Q14781">
        <v>7.3005065299999998</v>
      </c>
    </row>
    <row r="14782" spans="1:17">
      <c r="A14782" t="s">
        <v>27119</v>
      </c>
      <c r="B14782" s="16" t="s">
        <v>5073</v>
      </c>
      <c r="C14782">
        <v>4.7143188580000004</v>
      </c>
      <c r="D14782">
        <v>12.811054909999999</v>
      </c>
      <c r="E14782">
        <v>6.4643749899999996</v>
      </c>
      <c r="F14782">
        <v>5.9037387700000004</v>
      </c>
      <c r="G14782">
        <v>7.3447622079999997</v>
      </c>
      <c r="H14782">
        <v>10.21959762</v>
      </c>
      <c r="I14782">
        <v>14.055521840000001</v>
      </c>
      <c r="J14782">
        <v>18.83217406</v>
      </c>
      <c r="K14782">
        <v>11.643758460000001</v>
      </c>
      <c r="L14782">
        <v>14.36433179</v>
      </c>
      <c r="M14782">
        <v>2.815354658</v>
      </c>
      <c r="N14782">
        <v>6.1601183539999997</v>
      </c>
      <c r="O14782">
        <v>5.453050288</v>
      </c>
      <c r="P14782">
        <v>3.2064142009999999</v>
      </c>
      <c r="Q14782">
        <v>4.7531362010000002</v>
      </c>
    </row>
    <row r="14783" spans="1:17">
      <c r="A14783" t="s">
        <v>27120</v>
      </c>
      <c r="B14783" s="16" t="s">
        <v>1154</v>
      </c>
      <c r="C14783">
        <v>26.41727698</v>
      </c>
      <c r="D14783">
        <v>104.79079900000001</v>
      </c>
      <c r="E14783">
        <v>81.592986249999996</v>
      </c>
      <c r="F14783">
        <v>99.837449509999999</v>
      </c>
      <c r="G14783">
        <v>98.331211940000003</v>
      </c>
      <c r="H14783">
        <v>260.58082139999999</v>
      </c>
      <c r="I14783">
        <v>63.965015710000003</v>
      </c>
      <c r="J14783">
        <v>60.215613699999999</v>
      </c>
      <c r="K14783">
        <v>78.335536520000005</v>
      </c>
      <c r="L14783">
        <v>54.481528990000001</v>
      </c>
      <c r="M14783">
        <v>34.75719522</v>
      </c>
      <c r="N14783">
        <v>44.853206550000003</v>
      </c>
      <c r="O14783">
        <v>32.967877710000003</v>
      </c>
      <c r="P14783">
        <v>114.2156801</v>
      </c>
      <c r="Q14783">
        <v>103.5264316</v>
      </c>
    </row>
    <row r="14784" spans="1:17">
      <c r="A14784" t="s">
        <v>27121</v>
      </c>
      <c r="B14784" s="16" t="s">
        <v>3818</v>
      </c>
      <c r="C14784">
        <v>3.7776649469999999</v>
      </c>
      <c r="D14784">
        <v>14.7290752</v>
      </c>
      <c r="E14784">
        <v>12.732119839999999</v>
      </c>
      <c r="F14784">
        <v>14.66537962</v>
      </c>
      <c r="G14784">
        <v>11.481043720000001</v>
      </c>
      <c r="H14784">
        <v>8.7630242920000008</v>
      </c>
      <c r="I14784">
        <v>12.3402558</v>
      </c>
      <c r="J14784">
        <v>17.56590593</v>
      </c>
      <c r="K14784">
        <v>9.6654750580000002</v>
      </c>
      <c r="L14784">
        <v>4.1055480370000001</v>
      </c>
      <c r="M14784">
        <v>2.6105052679999998</v>
      </c>
      <c r="N14784">
        <v>11.02730463</v>
      </c>
      <c r="O14784">
        <v>4.5183763020000001</v>
      </c>
      <c r="P14784">
        <v>19.882273219999998</v>
      </c>
      <c r="Q14784">
        <v>12.984443020000001</v>
      </c>
    </row>
    <row r="14785" spans="1:17">
      <c r="A14785" t="s">
        <v>27122</v>
      </c>
      <c r="B14785" s="16" t="s">
        <v>1661</v>
      </c>
      <c r="C14785">
        <v>7.8600130359999998</v>
      </c>
      <c r="D14785">
        <v>9.9354022460000007</v>
      </c>
      <c r="E14785">
        <v>9.3557146210000006</v>
      </c>
      <c r="F14785">
        <v>10.68642354</v>
      </c>
      <c r="G14785">
        <v>10.922088949999999</v>
      </c>
      <c r="H14785">
        <v>26.706429050000001</v>
      </c>
      <c r="I14785">
        <v>12.136670390000001</v>
      </c>
      <c r="J14785">
        <v>18.931919829999998</v>
      </c>
      <c r="K14785">
        <v>12.79454494</v>
      </c>
      <c r="L14785">
        <v>10.10810393</v>
      </c>
      <c r="M14785">
        <v>5.3250566480000003</v>
      </c>
      <c r="N14785">
        <v>6.0756925290000003</v>
      </c>
      <c r="O14785">
        <v>4.5060107399999998</v>
      </c>
      <c r="P14785">
        <v>9.3923880180000001</v>
      </c>
      <c r="Q14785">
        <v>12.967742919999999</v>
      </c>
    </row>
    <row r="14786" spans="1:17">
      <c r="A14786" t="s">
        <v>27123</v>
      </c>
      <c r="B14786" s="16" t="s">
        <v>4223</v>
      </c>
      <c r="C14786">
        <v>16.732197750000001</v>
      </c>
      <c r="D14786">
        <v>0.65606053900000005</v>
      </c>
      <c r="E14786">
        <v>0.83491549899999995</v>
      </c>
      <c r="F14786">
        <v>0.66513352299999995</v>
      </c>
      <c r="G14786">
        <v>0.56252586100000002</v>
      </c>
      <c r="H14786">
        <v>1.876644998</v>
      </c>
      <c r="I14786">
        <v>1.2956225640000001</v>
      </c>
      <c r="J14786">
        <v>1.4641546030000001</v>
      </c>
      <c r="K14786">
        <v>8.1951147659999997</v>
      </c>
      <c r="L14786">
        <v>10.66592808</v>
      </c>
      <c r="M14786">
        <v>7.6742677280000002</v>
      </c>
      <c r="N14786">
        <v>1.295976515</v>
      </c>
      <c r="O14786">
        <v>10.16720172</v>
      </c>
      <c r="P14786">
        <v>0.82197628099999998</v>
      </c>
      <c r="Q14786">
        <v>6.7181294029999998</v>
      </c>
    </row>
    <row r="14787" spans="1:17">
      <c r="A14787" t="s">
        <v>27123</v>
      </c>
      <c r="B14787" s="16" t="s">
        <v>27124</v>
      </c>
      <c r="C14787">
        <v>8.2183946670000001</v>
      </c>
      <c r="D14787">
        <v>23.213282329999998</v>
      </c>
      <c r="E14787">
        <v>20.328346700000001</v>
      </c>
      <c r="F14787">
        <v>12.305521690000001</v>
      </c>
      <c r="G14787">
        <v>13.48204789</v>
      </c>
      <c r="H14787">
        <v>39.45396427</v>
      </c>
      <c r="I14787">
        <v>2.9962614689999998</v>
      </c>
      <c r="J14787">
        <v>32.297319250000001</v>
      </c>
      <c r="K14787">
        <v>22.369635509999998</v>
      </c>
      <c r="L14787">
        <v>12.982139050000001</v>
      </c>
      <c r="M14787">
        <v>11.83169303</v>
      </c>
      <c r="N14787">
        <v>21.021772519999999</v>
      </c>
      <c r="O14787">
        <v>4.5508466680000002</v>
      </c>
      <c r="P14787">
        <v>22.502609230000001</v>
      </c>
      <c r="Q14787">
        <v>29.660343810000001</v>
      </c>
    </row>
    <row r="14788" spans="1:17">
      <c r="A14788" t="e">
        <v>#N/A</v>
      </c>
      <c r="B14788" s="16" t="s">
        <v>27125</v>
      </c>
      <c r="C14788">
        <v>18.886021280000001</v>
      </c>
      <c r="D14788">
        <v>2.2314059049999999</v>
      </c>
      <c r="E14788">
        <v>1.5404200560000001</v>
      </c>
      <c r="F14788">
        <v>1.88522093</v>
      </c>
      <c r="G14788">
        <v>1.5219224469999999</v>
      </c>
      <c r="H14788">
        <v>0.96710326999999996</v>
      </c>
      <c r="I14788">
        <v>14.688989149999999</v>
      </c>
      <c r="J14788">
        <v>3.9105071960000002</v>
      </c>
      <c r="K14788">
        <v>10.281166320000001</v>
      </c>
      <c r="L14788">
        <v>10.342173580000001</v>
      </c>
      <c r="M14788">
        <v>13.292618539999999</v>
      </c>
      <c r="N14788">
        <v>2.6385320559999998</v>
      </c>
      <c r="O14788">
        <v>23.007443559999999</v>
      </c>
      <c r="P14788">
        <v>2.6446016700000001</v>
      </c>
      <c r="Q14788">
        <v>7.7897157310000003</v>
      </c>
    </row>
    <row r="14789" spans="1:17">
      <c r="A14789" t="s">
        <v>27126</v>
      </c>
      <c r="B14789" s="16" t="s">
        <v>4222</v>
      </c>
      <c r="C14789">
        <v>8.5232241420000001</v>
      </c>
      <c r="D14789">
        <v>22.622528330000002</v>
      </c>
      <c r="E14789">
        <v>15.928314759999999</v>
      </c>
      <c r="F14789">
        <v>22.824111569999999</v>
      </c>
      <c r="G14789">
        <v>20.716297260000001</v>
      </c>
      <c r="H14789">
        <v>16.511053860000001</v>
      </c>
      <c r="I14789">
        <v>17.041820489999999</v>
      </c>
      <c r="J14789">
        <v>21.134158670000001</v>
      </c>
      <c r="K14789">
        <v>37.15786937</v>
      </c>
      <c r="L14789">
        <v>29.704731649999999</v>
      </c>
      <c r="M14789">
        <v>5.1448820939999997</v>
      </c>
      <c r="N14789">
        <v>14.56406516</v>
      </c>
      <c r="O14789">
        <v>6.4709566230000002</v>
      </c>
      <c r="P14789">
        <v>28.719683660000001</v>
      </c>
      <c r="Q14789">
        <v>19.56731293</v>
      </c>
    </row>
    <row r="14790" spans="1:17">
      <c r="A14790" t="s">
        <v>27127</v>
      </c>
      <c r="B14790" s="16" t="s">
        <v>4221</v>
      </c>
      <c r="C14790">
        <v>10.326323970000001</v>
      </c>
      <c r="D14790">
        <v>4.1688219230000003</v>
      </c>
      <c r="E14790">
        <v>3.0532035030000002</v>
      </c>
      <c r="F14790">
        <v>2.8718764779999999</v>
      </c>
      <c r="G14790">
        <v>3.0368078349999998</v>
      </c>
      <c r="H14790">
        <v>6.7037435810000003</v>
      </c>
      <c r="I14790">
        <v>21.747758319999999</v>
      </c>
      <c r="J14790">
        <v>5.3392860720000002</v>
      </c>
      <c r="K14790">
        <v>25.443916510000001</v>
      </c>
      <c r="L14790">
        <v>6.06107788</v>
      </c>
      <c r="M14790">
        <v>59.918360649999997</v>
      </c>
      <c r="N14790">
        <v>2.9174371739999998</v>
      </c>
      <c r="O14790">
        <v>22.320867509999999</v>
      </c>
      <c r="P14790">
        <v>2.0919156700000001</v>
      </c>
      <c r="Q14790">
        <v>3.657425146</v>
      </c>
    </row>
    <row r="14791" spans="1:17">
      <c r="A14791" t="s">
        <v>27128</v>
      </c>
      <c r="B14791" s="16" t="s">
        <v>5254</v>
      </c>
      <c r="C14791">
        <v>1.122212859</v>
      </c>
      <c r="D14791">
        <v>1.8468002290000001</v>
      </c>
      <c r="E14791">
        <v>1.3132881759999999</v>
      </c>
      <c r="F14791">
        <v>1.1129296909999999</v>
      </c>
      <c r="G14791">
        <v>0.77514062500000003</v>
      </c>
      <c r="H14791">
        <v>0.98512382799999998</v>
      </c>
      <c r="I14791">
        <v>2.3379214099999999</v>
      </c>
      <c r="J14791">
        <v>7.7838375580000001</v>
      </c>
      <c r="K14791">
        <v>1.890911542</v>
      </c>
      <c r="L14791">
        <v>3.9505818339999998</v>
      </c>
      <c r="M14791">
        <v>0.30773425199999999</v>
      </c>
      <c r="N14791">
        <v>2.3714975730000001</v>
      </c>
      <c r="O14791">
        <v>0.887733094</v>
      </c>
      <c r="P14791">
        <v>2.2849874680000002</v>
      </c>
      <c r="Q14791">
        <v>1.9837164279999999</v>
      </c>
    </row>
    <row r="14792" spans="1:17">
      <c r="A14792" t="s">
        <v>27129</v>
      </c>
      <c r="B14792" s="16" t="s">
        <v>1916</v>
      </c>
      <c r="C14792">
        <v>10.69881689</v>
      </c>
      <c r="D14792">
        <v>8.0421511389999996</v>
      </c>
      <c r="E14792">
        <v>8.2658635539999992</v>
      </c>
      <c r="F14792">
        <v>7.5326773889999998</v>
      </c>
      <c r="G14792">
        <v>7.198822528</v>
      </c>
      <c r="H14792">
        <v>11.249983869999999</v>
      </c>
      <c r="I14792">
        <v>5.2724994110000001</v>
      </c>
      <c r="J14792">
        <v>6.5569754820000004</v>
      </c>
      <c r="K14792">
        <v>6.4601964619999999</v>
      </c>
      <c r="L14792">
        <v>8.7648574339999996</v>
      </c>
      <c r="M14792">
        <v>4.8155434560000003</v>
      </c>
      <c r="N14792">
        <v>2.8651182039999998</v>
      </c>
      <c r="O14792">
        <v>5.3114893439999999</v>
      </c>
      <c r="P14792">
        <v>4.605153381</v>
      </c>
      <c r="Q14792">
        <v>7.2025450119999999</v>
      </c>
    </row>
    <row r="14793" spans="1:17">
      <c r="A14793" t="s">
        <v>27130</v>
      </c>
      <c r="B14793" s="16" t="s">
        <v>3956</v>
      </c>
      <c r="C14793">
        <v>16.683239019999998</v>
      </c>
      <c r="D14793">
        <v>3.3547364110000002</v>
      </c>
      <c r="E14793">
        <v>4.0959097870000001</v>
      </c>
      <c r="F14793">
        <v>3.7732112679999998</v>
      </c>
      <c r="G14793">
        <v>3.1468107910000001</v>
      </c>
      <c r="H14793">
        <v>2.562913826</v>
      </c>
      <c r="I14793">
        <v>5.2401987400000003</v>
      </c>
      <c r="J14793">
        <v>5.6615331280000003</v>
      </c>
      <c r="K14793">
        <v>3.3766471249999999</v>
      </c>
      <c r="L14793">
        <v>5.0274523579999997</v>
      </c>
      <c r="M14793">
        <v>5.4194889770000003</v>
      </c>
      <c r="N14793">
        <v>2.6577280449999998</v>
      </c>
      <c r="O14793">
        <v>9.38028774</v>
      </c>
      <c r="P14793">
        <v>4.8905055119999998</v>
      </c>
      <c r="Q14793">
        <v>6.5282777510000001</v>
      </c>
    </row>
    <row r="14794" spans="1:17">
      <c r="A14794" t="s">
        <v>27131</v>
      </c>
      <c r="B14794" s="16" t="s">
        <v>4224</v>
      </c>
      <c r="C14794">
        <v>7.8094505090000004</v>
      </c>
      <c r="D14794">
        <v>4.6330280310000003</v>
      </c>
      <c r="E14794">
        <v>3.8865982950000002</v>
      </c>
      <c r="F14794">
        <v>4.1079359569999996</v>
      </c>
      <c r="G14794">
        <v>3.4513633210000001</v>
      </c>
      <c r="H14794">
        <v>4.676812226</v>
      </c>
      <c r="I14794">
        <v>7.1420501740000004</v>
      </c>
      <c r="J14794">
        <v>5.9568217929999996</v>
      </c>
      <c r="K14794">
        <v>6.424996674</v>
      </c>
      <c r="L14794">
        <v>6.0217152690000004</v>
      </c>
      <c r="M14794">
        <v>2.2867022110000002</v>
      </c>
      <c r="N14794">
        <v>3.0022753889999998</v>
      </c>
      <c r="O14794">
        <v>5.8635908990000001</v>
      </c>
      <c r="P14794">
        <v>4.4284968989999998</v>
      </c>
      <c r="Q14794">
        <v>4.8225220179999999</v>
      </c>
    </row>
    <row r="14795" spans="1:17">
      <c r="A14795" t="s">
        <v>27132</v>
      </c>
      <c r="B14795" s="16" t="s">
        <v>1525</v>
      </c>
      <c r="C14795">
        <v>7.2584805049999996</v>
      </c>
      <c r="D14795">
        <v>1.9548192339999999</v>
      </c>
      <c r="E14795">
        <v>2.3721614849999999</v>
      </c>
      <c r="F14795">
        <v>1.737108382</v>
      </c>
      <c r="G14795">
        <v>1.794087687</v>
      </c>
      <c r="H14795">
        <v>2.5143574059999998</v>
      </c>
      <c r="I14795">
        <v>3.1824736979999999</v>
      </c>
      <c r="J14795">
        <v>4.889479379</v>
      </c>
      <c r="K14795">
        <v>2.905418627</v>
      </c>
      <c r="L14795">
        <v>6.0251740370000002</v>
      </c>
      <c r="M14795">
        <v>2.6408936889999999</v>
      </c>
      <c r="N14795">
        <v>1.9064969810000001</v>
      </c>
      <c r="O14795">
        <v>6.9352707520000001</v>
      </c>
      <c r="P14795">
        <v>0.98935488100000002</v>
      </c>
      <c r="Q14795">
        <v>4.2722382479999998</v>
      </c>
    </row>
    <row r="14796" spans="1:17">
      <c r="A14796" t="s">
        <v>27133</v>
      </c>
      <c r="B14796" s="16" t="s">
        <v>8255</v>
      </c>
      <c r="C14796">
        <v>37.087500689999999</v>
      </c>
      <c r="D14796">
        <v>186.25063069999999</v>
      </c>
      <c r="E14796">
        <v>63.930358400000003</v>
      </c>
      <c r="F14796">
        <v>130.4038765</v>
      </c>
      <c r="G14796">
        <v>68.803137520000007</v>
      </c>
      <c r="H14796">
        <v>493.2344046</v>
      </c>
      <c r="I14796">
        <v>35.447882190000001</v>
      </c>
      <c r="J14796">
        <v>19.886482600000001</v>
      </c>
      <c r="K14796">
        <v>89.011942390000002</v>
      </c>
      <c r="L14796">
        <v>19.47557183</v>
      </c>
      <c r="M14796">
        <v>25.975161029999999</v>
      </c>
      <c r="N14796">
        <v>28.57405146</v>
      </c>
      <c r="O14796">
        <v>41.073600329999998</v>
      </c>
      <c r="P14796">
        <v>91.284607149999999</v>
      </c>
      <c r="Q14796">
        <v>82.342421189999996</v>
      </c>
    </row>
    <row r="14797" spans="1:17">
      <c r="A14797" t="s">
        <v>27134</v>
      </c>
      <c r="B14797" s="16" t="s">
        <v>27135</v>
      </c>
      <c r="C14797">
        <v>89.661806839999997</v>
      </c>
      <c r="D14797">
        <v>5.5773214979999999</v>
      </c>
      <c r="E14797">
        <v>5.1688775280000003</v>
      </c>
      <c r="F14797">
        <v>5.2907162789999997</v>
      </c>
      <c r="G14797">
        <v>5.0338544120000002</v>
      </c>
      <c r="H14797">
        <v>10.00822593</v>
      </c>
      <c r="I14797">
        <v>12.88232204</v>
      </c>
      <c r="J14797">
        <v>4.3114163369999998</v>
      </c>
      <c r="K14797">
        <v>25.046216229999999</v>
      </c>
      <c r="L14797">
        <v>109.9580236</v>
      </c>
      <c r="M14797">
        <v>7.6304929389999998</v>
      </c>
      <c r="N14797">
        <v>1.851205378</v>
      </c>
      <c r="O14797">
        <v>86.091311079999997</v>
      </c>
      <c r="P14797">
        <v>2.7169292020000002</v>
      </c>
      <c r="Q14797">
        <v>47.062287310000002</v>
      </c>
    </row>
    <row r="14798" spans="1:17">
      <c r="A14798" t="s">
        <v>27136</v>
      </c>
      <c r="B14798" s="16" t="s">
        <v>4226</v>
      </c>
      <c r="C14798">
        <v>31.04576514</v>
      </c>
      <c r="D14798">
        <v>9.7866635110000004</v>
      </c>
      <c r="E14798">
        <v>11.694834869999999</v>
      </c>
      <c r="F14798">
        <v>7.8773454249999997</v>
      </c>
      <c r="G14798">
        <v>12.55224314</v>
      </c>
      <c r="H14798">
        <v>35.949971949999998</v>
      </c>
      <c r="I14798">
        <v>23.799965619999998</v>
      </c>
      <c r="J14798">
        <v>17.181457819999999</v>
      </c>
      <c r="K14798">
        <v>17.487867730000001</v>
      </c>
      <c r="L14798">
        <v>16.001378299999999</v>
      </c>
      <c r="M14798">
        <v>27.186290799999998</v>
      </c>
      <c r="N14798">
        <v>3.8848825109999998</v>
      </c>
      <c r="O14798">
        <v>26.488036109999999</v>
      </c>
      <c r="P14798">
        <v>6.2198463979999996</v>
      </c>
      <c r="Q14798">
        <v>12.18613717</v>
      </c>
    </row>
    <row r="14799" spans="1:17">
      <c r="A14799" t="s">
        <v>27137</v>
      </c>
      <c r="B14799" s="16" t="s">
        <v>5728</v>
      </c>
      <c r="C14799">
        <v>13.658201</v>
      </c>
      <c r="D14799">
        <v>6.9317155189999999</v>
      </c>
      <c r="E14799">
        <v>4.4912976709999999</v>
      </c>
      <c r="F14799">
        <v>9.0929215059999997</v>
      </c>
      <c r="G14799">
        <v>7.761660666</v>
      </c>
      <c r="H14799">
        <v>24.224686609999999</v>
      </c>
      <c r="I14799">
        <v>4.7078961020000003</v>
      </c>
      <c r="J14799">
        <v>3.9351257259999999</v>
      </c>
      <c r="K14799">
        <v>7.7732129409999997</v>
      </c>
      <c r="L14799">
        <v>10.042227110000001</v>
      </c>
      <c r="M14799">
        <v>4.7668276189999998</v>
      </c>
      <c r="N14799">
        <v>1.591836254</v>
      </c>
      <c r="O14799">
        <v>16.22624493</v>
      </c>
      <c r="P14799">
        <v>3.6884934899999999</v>
      </c>
      <c r="Q14799">
        <v>22.021677820000001</v>
      </c>
    </row>
    <row r="14800" spans="1:17">
      <c r="A14800" t="s">
        <v>27138</v>
      </c>
      <c r="B14800" s="16" t="s">
        <v>27139</v>
      </c>
      <c r="C14800">
        <v>36.123050319999997</v>
      </c>
      <c r="D14800">
        <v>36.76808312</v>
      </c>
      <c r="E14800">
        <v>29.913503989999999</v>
      </c>
      <c r="F14800">
        <v>37.343013689999999</v>
      </c>
      <c r="G14800">
        <v>46.024661790000003</v>
      </c>
      <c r="H14800">
        <v>104.6117665</v>
      </c>
      <c r="I14800">
        <v>25.627598089999999</v>
      </c>
      <c r="J14800">
        <v>32.055329499999999</v>
      </c>
      <c r="K14800">
        <v>64.663053950000005</v>
      </c>
      <c r="L14800">
        <v>37.012907089999999</v>
      </c>
      <c r="M14800">
        <v>24.362658700000001</v>
      </c>
      <c r="N14800">
        <v>12.877474769999999</v>
      </c>
      <c r="O14800">
        <v>19.462131490000001</v>
      </c>
      <c r="P14800">
        <v>24.16849753</v>
      </c>
      <c r="Q14800">
        <v>44.966323320000001</v>
      </c>
    </row>
    <row r="14801" spans="1:17">
      <c r="A14801" t="s">
        <v>27138</v>
      </c>
      <c r="B14801" s="16" t="s">
        <v>5711</v>
      </c>
      <c r="C14801">
        <v>25.877590569999999</v>
      </c>
      <c r="D14801">
        <v>1.654815232</v>
      </c>
      <c r="E14801">
        <v>1.078519019</v>
      </c>
      <c r="F14801">
        <v>1.2346713540000001</v>
      </c>
      <c r="G14801">
        <v>0.92135578200000001</v>
      </c>
      <c r="H14801">
        <v>1.0245796920000001</v>
      </c>
      <c r="I14801">
        <v>3.1123956339999999</v>
      </c>
      <c r="J14801">
        <v>1.116050464</v>
      </c>
      <c r="K14801">
        <v>2.1784383420000002</v>
      </c>
      <c r="L14801">
        <v>4.0455968210000002</v>
      </c>
      <c r="M14801">
        <v>10.24190482</v>
      </c>
      <c r="N14801">
        <v>1.2167968170000001</v>
      </c>
      <c r="O14801">
        <v>15.068064980000001</v>
      </c>
      <c r="P14801">
        <v>2.0412927619999999</v>
      </c>
      <c r="Q14801">
        <v>6.9689216810000003</v>
      </c>
    </row>
    <row r="14802" spans="1:17">
      <c r="A14802" t="s">
        <v>27140</v>
      </c>
      <c r="B14802" s="16" t="s">
        <v>27141</v>
      </c>
      <c r="C14802">
        <v>4.6663766329999996</v>
      </c>
      <c r="D14802">
        <v>0.51687933399999997</v>
      </c>
      <c r="E14802">
        <v>1.9857834569999999</v>
      </c>
      <c r="F14802">
        <v>2.2231470240000002</v>
      </c>
      <c r="G14802">
        <v>0.402897952</v>
      </c>
      <c r="H14802">
        <v>11.648950129999999</v>
      </c>
      <c r="I14802">
        <v>13.610136839999999</v>
      </c>
      <c r="J14802">
        <v>18.338308390000002</v>
      </c>
      <c r="K14802">
        <v>12.70140321</v>
      </c>
      <c r="L14802">
        <v>10.31970037</v>
      </c>
      <c r="M14802">
        <v>4.4786634640000003</v>
      </c>
      <c r="N14802">
        <v>6.3275664059999999</v>
      </c>
      <c r="O14802">
        <v>15.503731869999999</v>
      </c>
      <c r="P14802">
        <v>6.6509917700000001</v>
      </c>
      <c r="Q14802">
        <v>1.6039088260000001</v>
      </c>
    </row>
    <row r="14803" spans="1:17">
      <c r="A14803" t="s">
        <v>27142</v>
      </c>
      <c r="B14803" s="16" t="s">
        <v>4227</v>
      </c>
      <c r="C14803">
        <v>4.3318985870000004</v>
      </c>
      <c r="D14803">
        <v>2.3991514540000001</v>
      </c>
      <c r="E14803">
        <v>1.280170716</v>
      </c>
      <c r="F14803">
        <v>1.2120704179999999</v>
      </c>
      <c r="G14803">
        <v>1.246729677</v>
      </c>
      <c r="H14803">
        <v>3.1425220490000001</v>
      </c>
      <c r="I14803">
        <v>2.456724876</v>
      </c>
      <c r="J14803">
        <v>3.3864646299999999</v>
      </c>
      <c r="K14803">
        <v>2.8385711730000001</v>
      </c>
      <c r="L14803">
        <v>2.8892068210000001</v>
      </c>
      <c r="M14803">
        <v>0.923920085</v>
      </c>
      <c r="N14803">
        <v>0.89000258600000004</v>
      </c>
      <c r="O14803">
        <v>2.132214872</v>
      </c>
      <c r="P14803">
        <v>1.1915238290000001</v>
      </c>
      <c r="Q14803">
        <v>2.3161340739999998</v>
      </c>
    </row>
    <row r="14804" spans="1:17">
      <c r="A14804" t="s">
        <v>27143</v>
      </c>
      <c r="B14804" s="16" t="s">
        <v>3282</v>
      </c>
      <c r="C14804">
        <v>6.7340240490000003</v>
      </c>
      <c r="D14804">
        <v>3.2271847139999998</v>
      </c>
      <c r="E14804">
        <v>2.6317413040000002</v>
      </c>
      <c r="F14804">
        <v>2.5254146959999999</v>
      </c>
      <c r="G14804">
        <v>2.3968741059999998</v>
      </c>
      <c r="H14804">
        <v>1.425069312</v>
      </c>
      <c r="I14804">
        <v>10.8224366</v>
      </c>
      <c r="J14804">
        <v>10.43573866</v>
      </c>
      <c r="K14804">
        <v>2.86785427</v>
      </c>
      <c r="L14804">
        <v>3.8207666489999998</v>
      </c>
      <c r="M14804">
        <v>2.9018162279999999</v>
      </c>
      <c r="N14804">
        <v>4.8282270059999997</v>
      </c>
      <c r="O14804">
        <v>1.0653978799999999</v>
      </c>
      <c r="P14804">
        <v>3.1959008529999999</v>
      </c>
      <c r="Q14804">
        <v>3.3065607909999999</v>
      </c>
    </row>
    <row r="14805" spans="1:17">
      <c r="A14805" t="s">
        <v>27144</v>
      </c>
      <c r="B14805" s="16" t="s">
        <v>4229</v>
      </c>
      <c r="C14805">
        <v>4.6546887760000004</v>
      </c>
      <c r="D14805">
        <v>9.8820402420000004</v>
      </c>
      <c r="E14805">
        <v>6.1625189809999998</v>
      </c>
      <c r="F14805">
        <v>4.118360472</v>
      </c>
      <c r="G14805">
        <v>8.9085353979999997</v>
      </c>
      <c r="H14805">
        <v>13.308116139999999</v>
      </c>
      <c r="I14805">
        <v>8.6735859550000001</v>
      </c>
      <c r="J14805">
        <v>7.097310952</v>
      </c>
      <c r="K14805">
        <v>7.2146276709999997</v>
      </c>
      <c r="L14805">
        <v>15.195687250000001</v>
      </c>
      <c r="M14805">
        <v>3.722871477</v>
      </c>
      <c r="N14805">
        <v>4.5106467930000003</v>
      </c>
      <c r="O14805">
        <v>5.441353608</v>
      </c>
      <c r="P14805">
        <v>2.5606197759999998</v>
      </c>
      <c r="Q14805">
        <v>4.0886116660000003</v>
      </c>
    </row>
    <row r="14806" spans="1:17">
      <c r="A14806" t="s">
        <v>27145</v>
      </c>
      <c r="B14806" s="16" t="s">
        <v>4230</v>
      </c>
      <c r="C14806">
        <v>2.3319905809999999</v>
      </c>
      <c r="D14806">
        <v>11.623814899999999</v>
      </c>
      <c r="E14806">
        <v>8.6044032870000002</v>
      </c>
      <c r="F14806">
        <v>6.9257322950000004</v>
      </c>
      <c r="G14806">
        <v>11.623130209999999</v>
      </c>
      <c r="H14806">
        <v>20.96548825</v>
      </c>
      <c r="I14806">
        <v>8.8111313259999999</v>
      </c>
      <c r="J14806">
        <v>13.33010507</v>
      </c>
      <c r="K14806">
        <v>11.877409460000001</v>
      </c>
      <c r="L14806">
        <v>11.11812248</v>
      </c>
      <c r="M14806">
        <v>3.6624799270000001</v>
      </c>
      <c r="N14806">
        <v>7.0168571420000001</v>
      </c>
      <c r="O14806">
        <v>6.4565721140000001</v>
      </c>
      <c r="P14806">
        <v>8.3174235270000008</v>
      </c>
      <c r="Q14806">
        <v>5.5379316029999996</v>
      </c>
    </row>
    <row r="14807" spans="1:17">
      <c r="A14807" t="s">
        <v>27146</v>
      </c>
      <c r="B14807" s="16" t="s">
        <v>4228</v>
      </c>
      <c r="C14807">
        <v>2.2690897360000002</v>
      </c>
      <c r="D14807">
        <v>1.089138597</v>
      </c>
      <c r="E14807">
        <v>0.78456176799999999</v>
      </c>
      <c r="F14807">
        <v>0.66921262500000001</v>
      </c>
      <c r="G14807">
        <v>0.685701322</v>
      </c>
      <c r="H14807">
        <v>0.58097046299999999</v>
      </c>
      <c r="I14807">
        <v>2.481793497</v>
      </c>
      <c r="J14807">
        <v>1.3663534900000001</v>
      </c>
      <c r="K14807">
        <v>2.2303059209999998</v>
      </c>
      <c r="L14807">
        <v>3.8233112820000001</v>
      </c>
      <c r="M14807">
        <v>0.72593721</v>
      </c>
      <c r="N14807">
        <v>0.67597815400000005</v>
      </c>
      <c r="O14807">
        <v>1.465897725</v>
      </c>
      <c r="P14807">
        <v>0.82271883499999998</v>
      </c>
      <c r="Q14807">
        <v>1.5598453969999999</v>
      </c>
    </row>
    <row r="14808" spans="1:17">
      <c r="A14808" t="s">
        <v>27147</v>
      </c>
      <c r="B14808" s="16" t="s">
        <v>3281</v>
      </c>
      <c r="C14808">
        <v>7.6597817739999998</v>
      </c>
      <c r="D14808">
        <v>5.1941638030000004</v>
      </c>
      <c r="E14808">
        <v>3.567706351</v>
      </c>
      <c r="F14808">
        <v>5.5056778059999996</v>
      </c>
      <c r="G14808">
        <v>3.0970558700000002</v>
      </c>
      <c r="H14808">
        <v>9.1840904109999997</v>
      </c>
      <c r="I14808">
        <v>5.7214293869999997</v>
      </c>
      <c r="J14808">
        <v>7.0577552470000002</v>
      </c>
      <c r="K14808">
        <v>4.7461475030000004</v>
      </c>
      <c r="L14808">
        <v>5.312076351</v>
      </c>
      <c r="M14808">
        <v>4.8413328870000001</v>
      </c>
      <c r="N14808">
        <v>6.1951105120000003</v>
      </c>
      <c r="O14808">
        <v>11.58659355</v>
      </c>
      <c r="P14808">
        <v>7.7781899369999996</v>
      </c>
      <c r="Q14808">
        <v>10.852233590000001</v>
      </c>
    </row>
    <row r="14809" spans="1:17">
      <c r="A14809" t="s">
        <v>27148</v>
      </c>
      <c r="B14809" s="16" t="s">
        <v>27149</v>
      </c>
      <c r="C14809">
        <v>0</v>
      </c>
      <c r="D14809">
        <v>0.45440881799999999</v>
      </c>
      <c r="E14809">
        <v>0.54555619600000005</v>
      </c>
      <c r="F14809">
        <v>0.65148513799999996</v>
      </c>
      <c r="G14809">
        <v>0.826474441</v>
      </c>
      <c r="H14809">
        <v>3.8075688360000002</v>
      </c>
      <c r="I14809">
        <v>0</v>
      </c>
      <c r="J14809">
        <v>0.130015512</v>
      </c>
      <c r="K14809">
        <v>0.46526249400000003</v>
      </c>
      <c r="L14809">
        <v>0.43202151500000002</v>
      </c>
      <c r="M14809">
        <v>1.968684023</v>
      </c>
      <c r="N14809">
        <v>4.2142507000000003E-2</v>
      </c>
      <c r="O14809">
        <v>0.37860934600000001</v>
      </c>
      <c r="P14809">
        <v>0.97452445600000004</v>
      </c>
      <c r="Q14809">
        <v>1.410058918</v>
      </c>
    </row>
    <row r="14810" spans="1:17">
      <c r="A14810" t="s">
        <v>27150</v>
      </c>
      <c r="B14810" s="16" t="s">
        <v>4225</v>
      </c>
      <c r="C14810">
        <v>7.6402261999999999</v>
      </c>
      <c r="D14810">
        <v>0.80174175199999997</v>
      </c>
      <c r="E14810">
        <v>0.42780388499999999</v>
      </c>
      <c r="F14810">
        <v>1.149455764</v>
      </c>
      <c r="G14810">
        <v>1.1110097370000001</v>
      </c>
      <c r="H14810">
        <v>2.3165277949999998</v>
      </c>
      <c r="I14810">
        <v>12.901137500000001</v>
      </c>
      <c r="J14810">
        <v>0.81562473499999999</v>
      </c>
      <c r="K14810">
        <v>2.7363052200000002</v>
      </c>
      <c r="L14810">
        <v>2.7948889430000001</v>
      </c>
      <c r="M14810">
        <v>18.525182470000001</v>
      </c>
      <c r="N14810">
        <v>0.99139528499999996</v>
      </c>
      <c r="O14810">
        <v>9.7973923880000005</v>
      </c>
      <c r="P14810">
        <v>0.96528512799999999</v>
      </c>
      <c r="Q14810">
        <v>4.4228527700000004</v>
      </c>
    </row>
    <row r="14811" spans="1:17">
      <c r="A14811" t="s">
        <v>27151</v>
      </c>
      <c r="B14811" s="16" t="s">
        <v>7521</v>
      </c>
      <c r="C14811">
        <v>3.109320775</v>
      </c>
      <c r="D14811">
        <v>6.0115083120000001</v>
      </c>
      <c r="E14811">
        <v>4.5559356849999997</v>
      </c>
      <c r="F14811">
        <v>4.520964137</v>
      </c>
      <c r="G14811">
        <v>3.1971234810000002</v>
      </c>
      <c r="H14811">
        <v>8.956130903</v>
      </c>
      <c r="I14811">
        <v>3.2977333619999998</v>
      </c>
      <c r="J14811">
        <v>4.9629557860000002</v>
      </c>
      <c r="K14811">
        <v>4.8086677980000001</v>
      </c>
      <c r="L14811">
        <v>6.6083619540000003</v>
      </c>
      <c r="M14811">
        <v>6.5110754259999997</v>
      </c>
      <c r="N14811">
        <v>2.6656217080000002</v>
      </c>
      <c r="O14811">
        <v>1.2521836829999999</v>
      </c>
      <c r="P14811">
        <v>2.226461365</v>
      </c>
      <c r="Q14811">
        <v>2.4289173700000002</v>
      </c>
    </row>
    <row r="14812" spans="1:17">
      <c r="A14812" t="s">
        <v>27152</v>
      </c>
      <c r="B14812" s="16" t="s">
        <v>1737</v>
      </c>
      <c r="C14812">
        <v>7.7594342129999996</v>
      </c>
      <c r="D14812">
        <v>17.83913523</v>
      </c>
      <c r="E14812">
        <v>12.63947025</v>
      </c>
      <c r="F14812">
        <v>16.617709059999999</v>
      </c>
      <c r="G14812">
        <v>8.6051937110000001</v>
      </c>
      <c r="H14812">
        <v>11.589087210000001</v>
      </c>
      <c r="I14812">
        <v>17.099332669999999</v>
      </c>
      <c r="J14812">
        <v>28.351452070000001</v>
      </c>
      <c r="K14812">
        <v>11.96822201</v>
      </c>
      <c r="L14812">
        <v>8.1714299050000001</v>
      </c>
      <c r="M14812">
        <v>3.9718919399999999</v>
      </c>
      <c r="N14812">
        <v>21.341035699999999</v>
      </c>
      <c r="O14812">
        <v>6.874723693</v>
      </c>
      <c r="P14812">
        <v>48.196268259999997</v>
      </c>
      <c r="Q14812">
        <v>24.29972098</v>
      </c>
    </row>
    <row r="14813" spans="1:17">
      <c r="A14813" t="s">
        <v>27153</v>
      </c>
      <c r="B14813" s="16" t="s">
        <v>7494</v>
      </c>
      <c r="C14813">
        <v>1.451579374</v>
      </c>
      <c r="D14813">
        <v>2.6047448200000001</v>
      </c>
      <c r="E14813">
        <v>2.3627856679999999</v>
      </c>
      <c r="F14813">
        <v>2.5686474019999999</v>
      </c>
      <c r="G14813">
        <v>2.255945299</v>
      </c>
      <c r="H14813">
        <v>0.55748659499999997</v>
      </c>
      <c r="I14813">
        <v>9.1025264929999992</v>
      </c>
      <c r="J14813">
        <v>8.3911874070000003</v>
      </c>
      <c r="K14813">
        <v>8.1655066709999993</v>
      </c>
      <c r="L14813">
        <v>6.2369025159999998</v>
      </c>
      <c r="M14813">
        <v>2.5077366950000002</v>
      </c>
      <c r="N14813">
        <v>4.6882020210000004</v>
      </c>
      <c r="O14813">
        <v>1.607592584</v>
      </c>
      <c r="P14813">
        <v>2.1124942689999999</v>
      </c>
      <c r="Q14813">
        <v>1.2972211629999999</v>
      </c>
    </row>
    <row r="14814" spans="1:17">
      <c r="A14814" t="s">
        <v>27154</v>
      </c>
      <c r="B14814" s="16" t="s">
        <v>9421</v>
      </c>
      <c r="C14814">
        <v>19.428511319999998</v>
      </c>
      <c r="D14814">
        <v>26.79543391</v>
      </c>
      <c r="E14814">
        <v>17.3170742</v>
      </c>
      <c r="F14814">
        <v>21.092291880000001</v>
      </c>
      <c r="G14814">
        <v>19.168164780000001</v>
      </c>
      <c r="H14814">
        <v>33.167813709999997</v>
      </c>
      <c r="I14814">
        <v>13.82096512</v>
      </c>
      <c r="J14814">
        <v>20.965193939999999</v>
      </c>
      <c r="K14814">
        <v>40.736672009999999</v>
      </c>
      <c r="L14814">
        <v>58.460963020000001</v>
      </c>
      <c r="M14814">
        <v>9.5508847360000004</v>
      </c>
      <c r="N14814">
        <v>13.37689715</v>
      </c>
      <c r="O14814">
        <v>12.98871168</v>
      </c>
      <c r="P14814">
        <v>17.187201439999999</v>
      </c>
      <c r="Q14814">
        <v>24.675626579999999</v>
      </c>
    </row>
    <row r="14815" spans="1:17">
      <c r="A14815" t="s">
        <v>27155</v>
      </c>
      <c r="B14815" s="16" t="s">
        <v>3280</v>
      </c>
      <c r="C14815">
        <v>13.275205639999999</v>
      </c>
      <c r="D14815">
        <v>59.96883879</v>
      </c>
      <c r="E14815">
        <v>69.541449760000006</v>
      </c>
      <c r="F14815">
        <v>53.228358440000001</v>
      </c>
      <c r="G14815">
        <v>146.313616</v>
      </c>
      <c r="H14815">
        <v>100.52737759999999</v>
      </c>
      <c r="I14815">
        <v>119.1029637</v>
      </c>
      <c r="J14815">
        <v>99.620531920000005</v>
      </c>
      <c r="K14815">
        <v>344.71084639999998</v>
      </c>
      <c r="L14815">
        <v>136.5791791</v>
      </c>
      <c r="M14815">
        <v>19.94272788</v>
      </c>
      <c r="N14815">
        <v>27.428498980000001</v>
      </c>
      <c r="O14815">
        <v>15.660827680000001</v>
      </c>
      <c r="P14815">
        <v>9.1358486760000002</v>
      </c>
      <c r="Q14815">
        <v>52.374180029999998</v>
      </c>
    </row>
    <row r="14816" spans="1:17">
      <c r="A14816" t="s">
        <v>27156</v>
      </c>
      <c r="B14816" s="16" t="s">
        <v>9220</v>
      </c>
      <c r="C14816">
        <v>13.504030800000001</v>
      </c>
      <c r="D14816">
        <v>6.0044069389999999</v>
      </c>
      <c r="E14816">
        <v>5.0436113630000001</v>
      </c>
      <c r="F14816">
        <v>3.572031022</v>
      </c>
      <c r="G14816">
        <v>5.9041555399999996</v>
      </c>
      <c r="H14816">
        <v>6.1058486629999997</v>
      </c>
      <c r="I14816">
        <v>11.732114709999999</v>
      </c>
      <c r="J14816">
        <v>13.56173549</v>
      </c>
      <c r="K14816">
        <v>12.903912829999999</v>
      </c>
      <c r="L14816">
        <v>12.52662012</v>
      </c>
      <c r="M14816">
        <v>4.5960310360000003</v>
      </c>
      <c r="N14816">
        <v>23.978304359999999</v>
      </c>
      <c r="O14816">
        <v>9.2278125790000001</v>
      </c>
      <c r="P14816">
        <v>10.05831804</v>
      </c>
      <c r="Q14816">
        <v>7.5054898630000002</v>
      </c>
    </row>
    <row r="14817" spans="1:17">
      <c r="A14817" t="s">
        <v>27157</v>
      </c>
      <c r="B14817" s="16" t="s">
        <v>3889</v>
      </c>
      <c r="C14817">
        <v>3.23300878</v>
      </c>
      <c r="D14817">
        <v>1.055481656</v>
      </c>
      <c r="E14817">
        <v>1.520633933</v>
      </c>
      <c r="F14817">
        <v>1.227579153</v>
      </c>
      <c r="G14817">
        <v>1.4103918419999999</v>
      </c>
      <c r="H14817">
        <v>3.3328602200000002</v>
      </c>
      <c r="I14817">
        <v>3.9703242209999998</v>
      </c>
      <c r="J14817">
        <v>4.120068528</v>
      </c>
      <c r="K14817">
        <v>3.0876917580000001</v>
      </c>
      <c r="L14817">
        <v>1.505222056</v>
      </c>
      <c r="M14817">
        <v>0</v>
      </c>
      <c r="N14817">
        <v>1.699035839</v>
      </c>
      <c r="O14817">
        <v>2.2613601490000002</v>
      </c>
      <c r="P14817">
        <v>1.7359819780000001</v>
      </c>
      <c r="Q14817">
        <v>2.5733914169999998</v>
      </c>
    </row>
    <row r="14818" spans="1:17">
      <c r="A14818" t="s">
        <v>27158</v>
      </c>
      <c r="B14818" s="16" t="s">
        <v>7430</v>
      </c>
      <c r="C14818">
        <v>0.99872873500000003</v>
      </c>
      <c r="D14818">
        <v>4.7569148869999998</v>
      </c>
      <c r="E14818">
        <v>3.9313469950000002</v>
      </c>
      <c r="F14818">
        <v>4.4862331199999996</v>
      </c>
      <c r="G14818">
        <v>3.1043116689999999</v>
      </c>
      <c r="H14818">
        <v>5.3699373860000001</v>
      </c>
      <c r="I14818">
        <v>4.3693970149999997</v>
      </c>
      <c r="J14818">
        <v>1.772529086</v>
      </c>
      <c r="K14818">
        <v>2.0388286299999998</v>
      </c>
      <c r="L14818">
        <v>1.8931632039999999</v>
      </c>
      <c r="M14818">
        <v>0.95855312299999995</v>
      </c>
      <c r="N14818">
        <v>1.6004979989999999</v>
      </c>
      <c r="O14818">
        <v>0.55303517499999999</v>
      </c>
      <c r="P14818">
        <v>6.0685590920000001</v>
      </c>
      <c r="Q14818">
        <v>1.373116625</v>
      </c>
    </row>
    <row r="14819" spans="1:17">
      <c r="A14819" t="e">
        <v>#N/A</v>
      </c>
      <c r="B14819" s="16" t="s">
        <v>27159</v>
      </c>
      <c r="C14819">
        <v>9.3152104960000006</v>
      </c>
      <c r="D14819">
        <v>14.44541718</v>
      </c>
      <c r="E14819">
        <v>11.56196289</v>
      </c>
      <c r="F14819">
        <v>8.8758727040000007</v>
      </c>
      <c r="G14819">
        <v>11.796125</v>
      </c>
      <c r="H14819">
        <v>1.1925183180000001</v>
      </c>
      <c r="I14819">
        <v>13.58455388</v>
      </c>
      <c r="J14819">
        <v>17.7133915</v>
      </c>
      <c r="K14819">
        <v>38.032585189999999</v>
      </c>
      <c r="L14819">
        <v>23.54354842</v>
      </c>
      <c r="M14819">
        <v>0</v>
      </c>
      <c r="N14819">
        <v>13.396881029999999</v>
      </c>
      <c r="O14819">
        <v>20.632786020000001</v>
      </c>
      <c r="P14819">
        <v>13.975768220000001</v>
      </c>
      <c r="Q14819">
        <v>10.6726264</v>
      </c>
    </row>
    <row r="14820" spans="1:17">
      <c r="A14820" t="s">
        <v>27160</v>
      </c>
      <c r="B14820" s="16" t="s">
        <v>8605</v>
      </c>
      <c r="C14820">
        <v>21.88751122</v>
      </c>
      <c r="D14820">
        <v>11.389742200000001</v>
      </c>
      <c r="E14820">
        <v>9.2323190159999999</v>
      </c>
      <c r="F14820">
        <v>8.5447863739999992</v>
      </c>
      <c r="G14820">
        <v>10.30790051</v>
      </c>
      <c r="H14820">
        <v>15.40691408</v>
      </c>
      <c r="I14820">
        <v>9.1731983849999992</v>
      </c>
      <c r="J14820">
        <v>8.7715946299999992</v>
      </c>
      <c r="K14820">
        <v>13.83108584</v>
      </c>
      <c r="L14820">
        <v>16.30374261</v>
      </c>
      <c r="M14820">
        <v>9.856679304</v>
      </c>
      <c r="N14820">
        <v>4.4230112960000003</v>
      </c>
      <c r="O14820">
        <v>10.236222100000001</v>
      </c>
      <c r="P14820">
        <v>7.6943475379999997</v>
      </c>
      <c r="Q14820">
        <v>11.47216105</v>
      </c>
    </row>
    <row r="14821" spans="1:17">
      <c r="A14821" t="s">
        <v>27161</v>
      </c>
      <c r="B14821" s="16" t="s">
        <v>4220</v>
      </c>
      <c r="C14821">
        <v>6.9941765230000001</v>
      </c>
      <c r="D14821">
        <v>7.6239701770000003</v>
      </c>
      <c r="E14821">
        <v>7.4747778570000003</v>
      </c>
      <c r="F14821">
        <v>6.4479331860000002</v>
      </c>
      <c r="G14821">
        <v>7.41127526</v>
      </c>
      <c r="H14821">
        <v>13.339175750000001</v>
      </c>
      <c r="I14821">
        <v>10.663369339999999</v>
      </c>
      <c r="J14821">
        <v>13.9345801</v>
      </c>
      <c r="K14821">
        <v>8.6894366959999996</v>
      </c>
      <c r="L14821">
        <v>6.8298643800000001</v>
      </c>
      <c r="M14821">
        <v>8.23846524</v>
      </c>
      <c r="N14821">
        <v>4.947770341</v>
      </c>
      <c r="O14821">
        <v>7.7458983699999999</v>
      </c>
      <c r="P14821">
        <v>5.6283219530000004</v>
      </c>
      <c r="Q14821">
        <v>6.283210961</v>
      </c>
    </row>
    <row r="14822" spans="1:17">
      <c r="A14822" t="s">
        <v>27162</v>
      </c>
      <c r="B14822" s="16" t="s">
        <v>3278</v>
      </c>
      <c r="C14822">
        <v>2.5605140159999999</v>
      </c>
      <c r="D14822">
        <v>10.16979547</v>
      </c>
      <c r="E14822">
        <v>10.643355209999999</v>
      </c>
      <c r="F14822">
        <v>10.456076789999999</v>
      </c>
      <c r="G14822">
        <v>9.4431214850000007</v>
      </c>
      <c r="H14822">
        <v>10.60644171</v>
      </c>
      <c r="I14822">
        <v>22.137568680000001</v>
      </c>
      <c r="J14822">
        <v>37.398249829999997</v>
      </c>
      <c r="K14822">
        <v>5.4760035560000002</v>
      </c>
      <c r="L14822">
        <v>3.1201979030000002</v>
      </c>
      <c r="M14822">
        <v>2.4575128570000002</v>
      </c>
      <c r="N14822">
        <v>11.363023269999999</v>
      </c>
      <c r="O14822">
        <v>3.4433664890000002</v>
      </c>
      <c r="P14822">
        <v>17.863359020000001</v>
      </c>
      <c r="Q14822">
        <v>11.063987539999999</v>
      </c>
    </row>
    <row r="14823" spans="1:17">
      <c r="A14823" t="s">
        <v>27163</v>
      </c>
      <c r="B14823" s="16" t="s">
        <v>7972</v>
      </c>
      <c r="C14823">
        <v>1.519964417</v>
      </c>
      <c r="D14823">
        <v>2.3907333789999998</v>
      </c>
      <c r="E14823">
        <v>1.3421579299999999</v>
      </c>
      <c r="F14823">
        <v>1.572415677</v>
      </c>
      <c r="G14823">
        <v>1.601063374</v>
      </c>
      <c r="H14823">
        <v>1.342625519</v>
      </c>
      <c r="I14823">
        <v>5.0981659070000003</v>
      </c>
      <c r="J14823">
        <v>2.4085808179999999</v>
      </c>
      <c r="K14823">
        <v>3.5855635870000002</v>
      </c>
      <c r="L14823">
        <v>2.9772435939999999</v>
      </c>
      <c r="M14823">
        <v>1.4588211870000001</v>
      </c>
      <c r="N14823">
        <v>1.5551624129999999</v>
      </c>
      <c r="O14823">
        <v>2.1883257899999999</v>
      </c>
      <c r="P14823">
        <v>2.9189483279999999</v>
      </c>
      <c r="Q14823">
        <v>2.4032067829999999</v>
      </c>
    </row>
    <row r="14824" spans="1:17">
      <c r="A14824" t="s">
        <v>27164</v>
      </c>
      <c r="B14824" s="16" t="s">
        <v>2659</v>
      </c>
      <c r="C14824">
        <v>7.3936764159999999</v>
      </c>
      <c r="D14824">
        <v>8.759455097</v>
      </c>
      <c r="E14824">
        <v>8.4701728139999997</v>
      </c>
      <c r="F14824">
        <v>9.8016902520000002</v>
      </c>
      <c r="G14824">
        <v>10.084470919999999</v>
      </c>
      <c r="H14824">
        <v>27.819651520000001</v>
      </c>
      <c r="I14824">
        <v>10.7823431</v>
      </c>
      <c r="J14824">
        <v>18.678063030000001</v>
      </c>
      <c r="K14824">
        <v>11.27768599</v>
      </c>
      <c r="L14824">
        <v>8.3956106320000004</v>
      </c>
      <c r="M14824">
        <v>5.9649661539999999</v>
      </c>
      <c r="N14824">
        <v>4.4647000500000003</v>
      </c>
      <c r="O14824">
        <v>6.8829489429999997</v>
      </c>
      <c r="P14824">
        <v>8.0865327659999995</v>
      </c>
      <c r="Q14824">
        <v>14.290353209999999</v>
      </c>
    </row>
    <row r="14825" spans="1:17">
      <c r="A14825" t="s">
        <v>27165</v>
      </c>
      <c r="B14825" s="16" t="s">
        <v>27166</v>
      </c>
      <c r="C14825">
        <v>115.2825874</v>
      </c>
      <c r="D14825">
        <v>70.474579449999993</v>
      </c>
      <c r="E14825">
        <v>42.072471329999999</v>
      </c>
      <c r="F14825">
        <v>49.062980680000003</v>
      </c>
      <c r="G14825">
        <v>71.564926679999999</v>
      </c>
      <c r="H14825">
        <v>84.626662150000001</v>
      </c>
      <c r="I14825">
        <v>51.074082420000003</v>
      </c>
      <c r="J14825">
        <v>54.202838900000003</v>
      </c>
      <c r="K14825">
        <v>111.8778193</v>
      </c>
      <c r="L14825">
        <v>149.37258370000001</v>
      </c>
      <c r="M14825">
        <v>16.806857239999999</v>
      </c>
      <c r="N14825">
        <v>34.898164989999998</v>
      </c>
      <c r="O14825">
        <v>54.947855349999998</v>
      </c>
      <c r="P14825">
        <v>60.645615679999999</v>
      </c>
      <c r="Q14825">
        <v>86.271025260000002</v>
      </c>
    </row>
    <row r="14826" spans="1:17">
      <c r="A14826" t="s">
        <v>27167</v>
      </c>
      <c r="B14826" s="16" t="s">
        <v>3279</v>
      </c>
      <c r="C14826">
        <v>11.61026236</v>
      </c>
      <c r="D14826">
        <v>8.9424011100000005</v>
      </c>
      <c r="E14826">
        <v>5.4434583050000001</v>
      </c>
      <c r="F14826">
        <v>6.3031559780000004</v>
      </c>
      <c r="G14826">
        <v>10.0010625</v>
      </c>
      <c r="H14826">
        <v>11.40669696</v>
      </c>
      <c r="I14826">
        <v>16.93147295</v>
      </c>
      <c r="J14826">
        <v>6.4007810840000001</v>
      </c>
      <c r="K14826">
        <v>30.070852380000002</v>
      </c>
      <c r="L14826">
        <v>23.88475927</v>
      </c>
      <c r="M14826">
        <v>43.536298379999998</v>
      </c>
      <c r="N14826">
        <v>4.3269429410000004</v>
      </c>
      <c r="O14826">
        <v>26.314277820000001</v>
      </c>
      <c r="P14826">
        <v>4.456042042</v>
      </c>
      <c r="Q14826">
        <v>10.301404610000001</v>
      </c>
    </row>
    <row r="14827" spans="1:17">
      <c r="A14827" t="s">
        <v>27168</v>
      </c>
      <c r="B14827" s="16" t="s">
        <v>6086</v>
      </c>
      <c r="C14827">
        <v>7.0293503319999999</v>
      </c>
      <c r="D14827">
        <v>17.24083225</v>
      </c>
      <c r="E14827">
        <v>18.02822785</v>
      </c>
      <c r="F14827">
        <v>19.88842966</v>
      </c>
      <c r="G14827">
        <v>15.51977606</v>
      </c>
      <c r="H14827">
        <v>45.604945229999998</v>
      </c>
      <c r="I14827">
        <v>15.376558859999999</v>
      </c>
      <c r="J14827">
        <v>19.795447830000001</v>
      </c>
      <c r="K14827">
        <v>14.235995239999999</v>
      </c>
      <c r="L14827">
        <v>8.8830977010000005</v>
      </c>
      <c r="M14827">
        <v>0.48189874399999999</v>
      </c>
      <c r="N14827">
        <v>9.1294246999999995</v>
      </c>
      <c r="O14827">
        <v>4.1704567490000004</v>
      </c>
      <c r="P14827">
        <v>16.158366919999999</v>
      </c>
      <c r="Q14827">
        <v>13.461133889999999</v>
      </c>
    </row>
    <row r="14828" spans="1:17">
      <c r="A14828" t="s">
        <v>27169</v>
      </c>
      <c r="B14828" s="16" t="s">
        <v>3955</v>
      </c>
      <c r="C14828">
        <v>10.40083503</v>
      </c>
      <c r="D14828">
        <v>24.871084929999999</v>
      </c>
      <c r="E14828">
        <v>22.358266910000001</v>
      </c>
      <c r="F14828">
        <v>25.483616739999999</v>
      </c>
      <c r="G14828">
        <v>20.0204469</v>
      </c>
      <c r="H14828">
        <v>16.56540446</v>
      </c>
      <c r="I14828">
        <v>27.212712490000001</v>
      </c>
      <c r="J14828">
        <v>29.04617154</v>
      </c>
      <c r="K14828">
        <v>25.39575009</v>
      </c>
      <c r="L14828">
        <v>7.1517161590000002</v>
      </c>
      <c r="M14828">
        <v>18.203278829999999</v>
      </c>
      <c r="N14828">
        <v>17.723577420000002</v>
      </c>
      <c r="O14828">
        <v>12.53505432</v>
      </c>
      <c r="P14828">
        <v>30.337079299999999</v>
      </c>
      <c r="Q14828">
        <v>35.539055339999997</v>
      </c>
    </row>
    <row r="14829" spans="1:17">
      <c r="A14829" t="s">
        <v>27170</v>
      </c>
      <c r="B14829" s="16" t="s">
        <v>7213</v>
      </c>
      <c r="C14829">
        <v>66.238849740000006</v>
      </c>
      <c r="D14829">
        <v>575.1320316</v>
      </c>
      <c r="E14829">
        <v>493.6920136</v>
      </c>
      <c r="F14829">
        <v>616.33969260000003</v>
      </c>
      <c r="G14829">
        <v>413.93812129999998</v>
      </c>
      <c r="H14829">
        <v>2289.7754679999998</v>
      </c>
      <c r="I14829">
        <v>436.1186103</v>
      </c>
      <c r="J14829">
        <v>431.35203999999999</v>
      </c>
      <c r="K14829">
        <v>321.9854441</v>
      </c>
      <c r="L14829">
        <v>133.56899300000001</v>
      </c>
      <c r="M14829">
        <v>83.703716529999994</v>
      </c>
      <c r="N14829">
        <v>218.92177599999999</v>
      </c>
      <c r="O14829">
        <v>47.79137222</v>
      </c>
      <c r="P14829">
        <v>654.88448249999999</v>
      </c>
      <c r="Q14829">
        <v>525.1532694</v>
      </c>
    </row>
    <row r="14830" spans="1:17">
      <c r="A14830" t="s">
        <v>27171</v>
      </c>
      <c r="B14830" s="16" t="s">
        <v>8435</v>
      </c>
      <c r="C14830">
        <v>4.4982541400000002</v>
      </c>
      <c r="D14830">
        <v>6.898942431</v>
      </c>
      <c r="E14830">
        <v>5.3561870819999999</v>
      </c>
      <c r="F14830">
        <v>6.7353012530000003</v>
      </c>
      <c r="G14830">
        <v>5.5269767229999998</v>
      </c>
      <c r="H14830">
        <v>2.524921484</v>
      </c>
      <c r="I14830">
        <v>16.904337330000001</v>
      </c>
      <c r="J14830">
        <v>15.440490369999999</v>
      </c>
      <c r="K14830">
        <v>25.272440119999999</v>
      </c>
      <c r="L14830">
        <v>16.94422045</v>
      </c>
      <c r="M14830">
        <v>1.9926018430000001</v>
      </c>
      <c r="N14830">
        <v>2.6659063629999999</v>
      </c>
      <c r="O14830">
        <v>4.2153003699999996</v>
      </c>
      <c r="P14830">
        <v>7.7870849340000001</v>
      </c>
      <c r="Q14830">
        <v>4.876232237</v>
      </c>
    </row>
    <row r="14831" spans="1:17">
      <c r="A14831" t="s">
        <v>27172</v>
      </c>
      <c r="B14831" s="16" t="s">
        <v>5074</v>
      </c>
      <c r="C14831">
        <v>17.017547579999999</v>
      </c>
      <c r="D14831">
        <v>34.459168400000003</v>
      </c>
      <c r="E14831">
        <v>38.273985150000001</v>
      </c>
      <c r="F14831">
        <v>53.827715339999997</v>
      </c>
      <c r="G14831">
        <v>51.175091729999998</v>
      </c>
      <c r="H14831">
        <v>55.935781720000001</v>
      </c>
      <c r="I14831">
        <v>32.536029990000003</v>
      </c>
      <c r="J14831">
        <v>43.312366959999999</v>
      </c>
      <c r="K14831">
        <v>75.418520139999998</v>
      </c>
      <c r="L14831">
        <v>25.281356049999999</v>
      </c>
      <c r="M14831">
        <v>13.54709285</v>
      </c>
      <c r="N14831">
        <v>31.200183809999999</v>
      </c>
      <c r="O14831">
        <v>10.02208577</v>
      </c>
      <c r="P14831">
        <v>70.173790949999997</v>
      </c>
      <c r="Q14831">
        <v>70.620839480000001</v>
      </c>
    </row>
    <row r="14832" spans="1:17">
      <c r="A14832" t="s">
        <v>27173</v>
      </c>
      <c r="B14832" s="16" t="s">
        <v>7112</v>
      </c>
      <c r="C14832">
        <v>18.99720112</v>
      </c>
      <c r="D14832">
        <v>3.595214785</v>
      </c>
      <c r="E14832">
        <v>2.7624699129999999</v>
      </c>
      <c r="F14832">
        <v>3.0017109949999998</v>
      </c>
      <c r="G14832">
        <v>2.7529497369999998</v>
      </c>
      <c r="H14832">
        <v>2.3097806269999999</v>
      </c>
      <c r="I14832">
        <v>3.7588328689999999</v>
      </c>
      <c r="J14832">
        <v>14.87326159</v>
      </c>
      <c r="K14832">
        <v>4.6338394870000004</v>
      </c>
      <c r="L14832">
        <v>9.4098000959999997</v>
      </c>
      <c r="M14832">
        <v>1.8324628599999999</v>
      </c>
      <c r="N14832">
        <v>3.8010475669999999</v>
      </c>
      <c r="O14832">
        <v>4.4403892239999996</v>
      </c>
      <c r="P14832">
        <v>4.8266906110000001</v>
      </c>
      <c r="Q14832">
        <v>4.1343475080000003</v>
      </c>
    </row>
    <row r="14833" spans="1:17">
      <c r="A14833" t="s">
        <v>27174</v>
      </c>
      <c r="B14833" s="16" t="s">
        <v>9387</v>
      </c>
      <c r="C14833">
        <v>15.313641499999999</v>
      </c>
      <c r="D14833">
        <v>1.8603946360000001</v>
      </c>
      <c r="E14833">
        <v>1.47152255</v>
      </c>
      <c r="F14833">
        <v>0.60517313900000003</v>
      </c>
      <c r="G14833">
        <v>0.51181534100000003</v>
      </c>
      <c r="H14833">
        <v>4.1738141149999999</v>
      </c>
      <c r="I14833">
        <v>5.763144069</v>
      </c>
      <c r="J14833">
        <v>3.3816474680000002</v>
      </c>
      <c r="K14833">
        <v>2.6891726899999999</v>
      </c>
      <c r="L14833">
        <v>6.2426075350000003</v>
      </c>
      <c r="M14833">
        <v>2.844701315</v>
      </c>
      <c r="N14833">
        <v>1.0961084480000001</v>
      </c>
      <c r="O14833">
        <v>1.6412443430000001</v>
      </c>
      <c r="P14833">
        <v>1.6305062930000001</v>
      </c>
      <c r="Q14833">
        <v>1.697917836</v>
      </c>
    </row>
    <row r="14834" spans="1:17">
      <c r="A14834" t="s">
        <v>27175</v>
      </c>
      <c r="B14834" s="16" t="s">
        <v>27176</v>
      </c>
      <c r="C14834">
        <v>5.2496737119999999</v>
      </c>
      <c r="D14834">
        <v>2.3259570030000001</v>
      </c>
      <c r="E14834">
        <v>0.93083599500000003</v>
      </c>
      <c r="F14834">
        <v>1.19097162</v>
      </c>
      <c r="G14834">
        <v>0.302173464</v>
      </c>
      <c r="H14834">
        <v>1.3441096299999999</v>
      </c>
      <c r="I14834">
        <v>0</v>
      </c>
      <c r="J14834">
        <v>3.1056812589999998</v>
      </c>
      <c r="K14834">
        <v>3.9691885039999999</v>
      </c>
      <c r="L14834">
        <v>8.8454574570000002</v>
      </c>
      <c r="M14834">
        <v>3.3589975980000002</v>
      </c>
      <c r="N14834">
        <v>2.372837402</v>
      </c>
      <c r="O14834">
        <v>1.9379664839999999</v>
      </c>
      <c r="P14834">
        <v>1.050156595</v>
      </c>
      <c r="Q14834">
        <v>2.4058632389999999</v>
      </c>
    </row>
    <row r="14835" spans="1:17">
      <c r="A14835" t="s">
        <v>27177</v>
      </c>
      <c r="B14835" s="16" t="s">
        <v>5365</v>
      </c>
      <c r="C14835">
        <v>5.5807342159999997</v>
      </c>
      <c r="D14835">
        <v>7.0589854650000001</v>
      </c>
      <c r="E14835">
        <v>3.504877504</v>
      </c>
      <c r="F14835">
        <v>3.283634395</v>
      </c>
      <c r="G14835">
        <v>3.2641056829999999</v>
      </c>
      <c r="H14835">
        <v>1.7284757669999999</v>
      </c>
      <c r="I14835">
        <v>5.7757054119999998</v>
      </c>
      <c r="J14835">
        <v>9.8589617559999994</v>
      </c>
      <c r="K14835">
        <v>4.2467202549999996</v>
      </c>
      <c r="L14835">
        <v>4.2087257249999999</v>
      </c>
      <c r="M14835">
        <v>1.7278191650000001</v>
      </c>
      <c r="N14835">
        <v>6.1027640249999999</v>
      </c>
      <c r="O14835">
        <v>2.9905847219999999</v>
      </c>
      <c r="P14835">
        <v>1.4314907029999999</v>
      </c>
      <c r="Q14835">
        <v>2.9700979479999998</v>
      </c>
    </row>
    <row r="14836" spans="1:17">
      <c r="A14836" t="s">
        <v>27178</v>
      </c>
      <c r="B14836" s="16" t="s">
        <v>3435</v>
      </c>
      <c r="C14836">
        <v>10.16972279</v>
      </c>
      <c r="D14836">
        <v>17.529679099999999</v>
      </c>
      <c r="E14836">
        <v>14.752852470000001</v>
      </c>
      <c r="F14836">
        <v>17.089438350000002</v>
      </c>
      <c r="G14836">
        <v>16.002349890000001</v>
      </c>
      <c r="H14836">
        <v>7.180131716</v>
      </c>
      <c r="I14836">
        <v>13.85553618</v>
      </c>
      <c r="J14836">
        <v>17.914854470000002</v>
      </c>
      <c r="K14836">
        <v>29.60218751</v>
      </c>
      <c r="L14836">
        <v>27.252507099999999</v>
      </c>
      <c r="M14836">
        <v>2.995041982</v>
      </c>
      <c r="N14836">
        <v>14.215950899999999</v>
      </c>
      <c r="O14836">
        <v>6.2639386249999998</v>
      </c>
      <c r="P14836">
        <v>10.39621021</v>
      </c>
      <c r="Q14836">
        <v>13.2350072</v>
      </c>
    </row>
    <row r="14837" spans="1:17">
      <c r="A14837" t="s">
        <v>27179</v>
      </c>
      <c r="B14837" s="16" t="s">
        <v>2586</v>
      </c>
      <c r="C14837">
        <v>9.2819265489999996</v>
      </c>
      <c r="D14837">
        <v>0.50615569599999999</v>
      </c>
      <c r="E14837">
        <v>0.34941755099999999</v>
      </c>
      <c r="F14837">
        <v>0.38875422199999998</v>
      </c>
      <c r="G14837">
        <v>0.271245613</v>
      </c>
      <c r="H14837">
        <v>0.43874117899999998</v>
      </c>
      <c r="I14837">
        <v>0.41649277699999998</v>
      </c>
      <c r="J14837">
        <v>0.452566672</v>
      </c>
      <c r="K14837">
        <v>1.295613398</v>
      </c>
      <c r="L14837">
        <v>2.6166282349999999</v>
      </c>
      <c r="M14837">
        <v>2.466981638</v>
      </c>
      <c r="N14837">
        <v>0.56329900899999996</v>
      </c>
      <c r="O14837">
        <v>4.7443992750000001</v>
      </c>
      <c r="P14837">
        <v>0.49276019999999998</v>
      </c>
      <c r="Q14837">
        <v>1.1779745319999999</v>
      </c>
    </row>
    <row r="14838" spans="1:17">
      <c r="A14838" t="s">
        <v>27180</v>
      </c>
      <c r="B14838" s="16" t="s">
        <v>6230</v>
      </c>
      <c r="C14838">
        <v>8.0068267730000002</v>
      </c>
      <c r="D14838">
        <v>1.083976802</v>
      </c>
      <c r="E14838">
        <v>0.80450538900000002</v>
      </c>
      <c r="F14838">
        <v>0.993006583</v>
      </c>
      <c r="G14838">
        <v>0.73740219699999998</v>
      </c>
      <c r="H14838">
        <v>1.5375316969999999</v>
      </c>
      <c r="I14838">
        <v>4.9300829589999999</v>
      </c>
      <c r="J14838">
        <v>1.093975125</v>
      </c>
      <c r="K14838">
        <v>3.6726536969999999</v>
      </c>
      <c r="L14838">
        <v>2.8668657350000002</v>
      </c>
      <c r="M14838">
        <v>9.5632296970000006</v>
      </c>
      <c r="N14838">
        <v>1.063785081</v>
      </c>
      <c r="O14838">
        <v>6.9953826799999996</v>
      </c>
      <c r="P14838">
        <v>1.3347531050000001</v>
      </c>
      <c r="Q14838">
        <v>5.0760500989999997</v>
      </c>
    </row>
    <row r="14839" spans="1:17">
      <c r="A14839" t="e">
        <v>#N/A</v>
      </c>
      <c r="B14839" s="16" t="s">
        <v>27181</v>
      </c>
      <c r="C14839">
        <v>1.8619221459999999</v>
      </c>
      <c r="D14839">
        <v>0.32998247800000002</v>
      </c>
      <c r="E14839">
        <v>0.990429644</v>
      </c>
      <c r="F14839">
        <v>0.81102052999999996</v>
      </c>
      <c r="G14839">
        <v>0.51443056799999998</v>
      </c>
      <c r="H14839">
        <v>0</v>
      </c>
      <c r="I14839">
        <v>0.54305550499999999</v>
      </c>
      <c r="J14839">
        <v>2.8796462329999999</v>
      </c>
      <c r="K14839">
        <v>1.182524691</v>
      </c>
      <c r="L14839">
        <v>1.4117637240000001</v>
      </c>
      <c r="M14839">
        <v>0.71480922700000005</v>
      </c>
      <c r="N14839">
        <v>0.87218648300000001</v>
      </c>
      <c r="O14839">
        <v>1.2372229669999999</v>
      </c>
      <c r="P14839">
        <v>1.173258811</v>
      </c>
      <c r="Q14839">
        <v>0.51197811000000004</v>
      </c>
    </row>
    <row r="14840" spans="1:17">
      <c r="A14840" t="s">
        <v>27182</v>
      </c>
      <c r="B14840" s="16" t="s">
        <v>9413</v>
      </c>
      <c r="C14840">
        <v>1.8491388</v>
      </c>
      <c r="D14840">
        <v>1.3654871959999999</v>
      </c>
      <c r="E14840">
        <v>1.573807486</v>
      </c>
      <c r="F14840">
        <v>2.4331372440000001</v>
      </c>
      <c r="G14840">
        <v>0.53218610099999997</v>
      </c>
      <c r="H14840">
        <v>4.2610281409999997</v>
      </c>
      <c r="I14840">
        <v>0</v>
      </c>
      <c r="J14840">
        <v>2.187882917</v>
      </c>
      <c r="K14840">
        <v>1.957343107</v>
      </c>
      <c r="L14840">
        <v>1.1683925150000001</v>
      </c>
      <c r="M14840">
        <v>1.1831693029999999</v>
      </c>
      <c r="N14840">
        <v>2.051522378</v>
      </c>
      <c r="O14840">
        <v>1.365254</v>
      </c>
      <c r="P14840">
        <v>1.6645765729999999</v>
      </c>
      <c r="Q14840">
        <v>2.542315184</v>
      </c>
    </row>
    <row r="14841" spans="1:17">
      <c r="A14841" t="s">
        <v>27183</v>
      </c>
      <c r="B14841" s="16" t="s">
        <v>1707</v>
      </c>
      <c r="C14841">
        <v>0.69877213500000002</v>
      </c>
      <c r="D14841">
        <v>0.61920569999999997</v>
      </c>
      <c r="E14841">
        <v>0.44604526900000002</v>
      </c>
      <c r="F14841">
        <v>0.304372849</v>
      </c>
      <c r="G14841">
        <v>0.38612758000000003</v>
      </c>
      <c r="H14841">
        <v>0.37571389300000002</v>
      </c>
      <c r="I14841">
        <v>1.019033088</v>
      </c>
      <c r="J14841">
        <v>1.576788232</v>
      </c>
      <c r="K14841">
        <v>0.88759382899999995</v>
      </c>
      <c r="L14841">
        <v>1.3245735789999999</v>
      </c>
      <c r="M14841">
        <v>1.877855848</v>
      </c>
      <c r="N14841">
        <v>0.55128958800000005</v>
      </c>
      <c r="O14841">
        <v>0.92864992899999999</v>
      </c>
      <c r="P14841">
        <v>0.31451390400000001</v>
      </c>
      <c r="Q14841">
        <v>0.57643017699999999</v>
      </c>
    </row>
    <row r="14842" spans="1:17">
      <c r="A14842" t="e">
        <v>#N/A</v>
      </c>
      <c r="B14842" s="16" t="s">
        <v>27184</v>
      </c>
      <c r="C14842">
        <v>4.4711787909999998</v>
      </c>
      <c r="D14842">
        <v>149.2076998</v>
      </c>
      <c r="E14842">
        <v>12.713607229999999</v>
      </c>
      <c r="F14842">
        <v>3.3750447719999999</v>
      </c>
      <c r="G14842">
        <v>23.232856609999999</v>
      </c>
      <c r="H14842">
        <v>41.056199079999999</v>
      </c>
      <c r="I14842">
        <v>58.683668269999998</v>
      </c>
      <c r="J14842">
        <v>75.695303839999994</v>
      </c>
      <c r="K14842">
        <v>229.3878421</v>
      </c>
      <c r="L14842">
        <v>633.34694249999995</v>
      </c>
      <c r="M14842">
        <v>14.824552389999999</v>
      </c>
      <c r="N14842">
        <v>17.08629767</v>
      </c>
      <c r="O14842">
        <v>9.0031513800000003</v>
      </c>
      <c r="P14842">
        <v>61.471371099999999</v>
      </c>
      <c r="Q14842">
        <v>27.942112420000001</v>
      </c>
    </row>
    <row r="14843" spans="1:17">
      <c r="A14843" t="e">
        <v>#N/A</v>
      </c>
      <c r="B14843" s="16" t="s">
        <v>27185</v>
      </c>
      <c r="C14843">
        <v>2.7617543379999998</v>
      </c>
      <c r="D14843">
        <v>0.89733755100000001</v>
      </c>
      <c r="E14843">
        <v>0.64639774699999997</v>
      </c>
      <c r="F14843">
        <v>0.35086671699999999</v>
      </c>
      <c r="G14843">
        <v>0.50869683499999996</v>
      </c>
      <c r="H14843">
        <v>1.131377165</v>
      </c>
      <c r="I14843">
        <v>2.685013621</v>
      </c>
      <c r="J14843">
        <v>0.44347094999999997</v>
      </c>
      <c r="K14843">
        <v>0.91877069600000005</v>
      </c>
      <c r="L14843">
        <v>1.9777070510000001</v>
      </c>
      <c r="M14843">
        <v>4.594473754</v>
      </c>
      <c r="N14843">
        <v>0.63550073200000001</v>
      </c>
      <c r="O14843">
        <v>3.67029943</v>
      </c>
      <c r="P14843">
        <v>0.414350685</v>
      </c>
      <c r="Q14843">
        <v>0.63283963899999995</v>
      </c>
    </row>
    <row r="14844" spans="1:17">
      <c r="A14844" t="s">
        <v>27186</v>
      </c>
      <c r="B14844" s="16" t="s">
        <v>1475</v>
      </c>
      <c r="C14844">
        <v>65.887642709999994</v>
      </c>
      <c r="D14844">
        <v>195.74706330000001</v>
      </c>
      <c r="E14844">
        <v>260.23310320000002</v>
      </c>
      <c r="F14844">
        <v>142.0561089</v>
      </c>
      <c r="G14844">
        <v>342.3427342</v>
      </c>
      <c r="H14844">
        <v>460.90323389999998</v>
      </c>
      <c r="I14844">
        <v>156.1385143</v>
      </c>
      <c r="J14844">
        <v>143.0382998</v>
      </c>
      <c r="K14844">
        <v>117.4246536</v>
      </c>
      <c r="L14844">
        <v>38.657925179999999</v>
      </c>
      <c r="M14844">
        <v>65.495668260000002</v>
      </c>
      <c r="N14844">
        <v>54.969196740000001</v>
      </c>
      <c r="O14844">
        <v>41.696646389999998</v>
      </c>
      <c r="P14844">
        <v>102.73583240000001</v>
      </c>
      <c r="Q14844">
        <v>248.30427829999999</v>
      </c>
    </row>
    <row r="14845" spans="1:17">
      <c r="A14845" t="s">
        <v>27187</v>
      </c>
      <c r="B14845" s="16" t="s">
        <v>27188</v>
      </c>
      <c r="C14845">
        <v>390.5648721</v>
      </c>
      <c r="D14845">
        <v>72.693669130000004</v>
      </c>
      <c r="E14845">
        <v>36.953467439999997</v>
      </c>
      <c r="F14845">
        <v>26.14598161</v>
      </c>
      <c r="G14845">
        <v>55.557753630000001</v>
      </c>
      <c r="H14845">
        <v>82.990955069999998</v>
      </c>
      <c r="I14845">
        <v>65.360308320000001</v>
      </c>
      <c r="J14845">
        <v>37.134042700000002</v>
      </c>
      <c r="K14845">
        <v>158.2998528</v>
      </c>
      <c r="L14845">
        <v>204.3026395</v>
      </c>
      <c r="M14845">
        <v>79.886857599999999</v>
      </c>
      <c r="N14845">
        <v>23.283571519999999</v>
      </c>
      <c r="O14845">
        <v>108.1355252</v>
      </c>
      <c r="P14845">
        <v>38.904638519999999</v>
      </c>
      <c r="Q14845">
        <v>90.229196509999994</v>
      </c>
    </row>
    <row r="14846" spans="1:17">
      <c r="A14846" t="s">
        <v>27187</v>
      </c>
      <c r="B14846" s="16" t="s">
        <v>6849</v>
      </c>
      <c r="C14846">
        <v>6.2475277150000004</v>
      </c>
      <c r="D14846">
        <v>3.135266525</v>
      </c>
      <c r="E14846">
        <v>2.3466608230000001</v>
      </c>
      <c r="F14846">
        <v>1.9958610539999999</v>
      </c>
      <c r="G14846">
        <v>3.9850699870000001</v>
      </c>
      <c r="H14846">
        <v>6.4147103000000003</v>
      </c>
      <c r="I14846">
        <v>33.096709730000001</v>
      </c>
      <c r="J14846">
        <v>4.089313647</v>
      </c>
      <c r="K14846">
        <v>38.98456315</v>
      </c>
      <c r="L14846">
        <v>7.1700366019999997</v>
      </c>
      <c r="M14846">
        <v>650.28285319999998</v>
      </c>
      <c r="N14846">
        <v>11.096373079999999</v>
      </c>
      <c r="O14846">
        <v>219.4311763</v>
      </c>
      <c r="P14846">
        <v>3.8066960750000001</v>
      </c>
      <c r="Q14846">
        <v>5.8724157970000004</v>
      </c>
    </row>
    <row r="14847" spans="1:17">
      <c r="A14847" t="s">
        <v>27189</v>
      </c>
      <c r="B14847" s="16" t="s">
        <v>4231</v>
      </c>
      <c r="C14847">
        <v>8.610275648</v>
      </c>
      <c r="D14847">
        <v>4.0621926039999998</v>
      </c>
      <c r="E14847">
        <v>3.7828599820000002</v>
      </c>
      <c r="F14847">
        <v>3.9610152639999998</v>
      </c>
      <c r="G14847">
        <v>2.946132939</v>
      </c>
      <c r="H14847">
        <v>3.7967204840000002</v>
      </c>
      <c r="I14847">
        <v>9.0686075880000008</v>
      </c>
      <c r="J14847">
        <v>9.379054623</v>
      </c>
      <c r="K14847">
        <v>5.6059040729999996</v>
      </c>
      <c r="L14847">
        <v>6.044965135</v>
      </c>
      <c r="M14847">
        <v>5.3562394129999999</v>
      </c>
      <c r="N14847">
        <v>3.2923223070000001</v>
      </c>
      <c r="O14847">
        <v>6.9751828419999997</v>
      </c>
      <c r="P14847">
        <v>3.4209155189999998</v>
      </c>
      <c r="Q14847">
        <v>4.2200141679999996</v>
      </c>
    </row>
    <row r="14848" spans="1:17">
      <c r="A14848" t="e">
        <v>#N/A</v>
      </c>
      <c r="B14848" s="16" t="s">
        <v>27190</v>
      </c>
      <c r="C14848">
        <v>2.5335848589999999</v>
      </c>
      <c r="D14848">
        <v>0</v>
      </c>
      <c r="E14848">
        <v>0.80862807999999997</v>
      </c>
      <c r="F14848">
        <v>1.724351548</v>
      </c>
      <c r="G14848">
        <v>0.43750268399999998</v>
      </c>
      <c r="H14848">
        <v>0</v>
      </c>
      <c r="I14848">
        <v>3.694776412</v>
      </c>
      <c r="J14848">
        <v>1.284734053</v>
      </c>
      <c r="K14848">
        <v>3.4480803199999999</v>
      </c>
      <c r="L14848">
        <v>0</v>
      </c>
      <c r="M14848">
        <v>0</v>
      </c>
      <c r="N14848">
        <v>0.93695977699999999</v>
      </c>
      <c r="O14848">
        <v>2.8058901230000002</v>
      </c>
      <c r="P14848">
        <v>2.2807081889999998</v>
      </c>
      <c r="Q14848">
        <v>3.483335732</v>
      </c>
    </row>
    <row r="14849" spans="1:17">
      <c r="A14849" t="s">
        <v>27191</v>
      </c>
      <c r="B14849" s="16" t="s">
        <v>5729</v>
      </c>
      <c r="C14849">
        <v>27.039986020000001</v>
      </c>
      <c r="D14849">
        <v>7.1701624280000003</v>
      </c>
      <c r="E14849">
        <v>4.1843294269999998</v>
      </c>
      <c r="F14849">
        <v>5.1863978399999997</v>
      </c>
      <c r="G14849">
        <v>8.135900608</v>
      </c>
      <c r="H14849">
        <v>11.80096253</v>
      </c>
      <c r="I14849">
        <v>23.301283389999998</v>
      </c>
      <c r="J14849">
        <v>6.3883018419999997</v>
      </c>
      <c r="K14849">
        <v>36.8000477</v>
      </c>
      <c r="L14849">
        <v>31.064404159999999</v>
      </c>
      <c r="M14849">
        <v>10.2236157</v>
      </c>
      <c r="N14849">
        <v>4.3938580040000002</v>
      </c>
      <c r="O14849">
        <v>34.483498859999997</v>
      </c>
      <c r="P14849">
        <v>4.0568549430000003</v>
      </c>
      <c r="Q14849">
        <v>10.98391133</v>
      </c>
    </row>
    <row r="14850" spans="1:17">
      <c r="A14850" t="e">
        <v>#N/A</v>
      </c>
      <c r="B14850" s="16" t="s">
        <v>27192</v>
      </c>
      <c r="C14850">
        <v>1.911918204</v>
      </c>
      <c r="D14850">
        <v>0.42355389900000001</v>
      </c>
      <c r="E14850">
        <v>0.40680980500000002</v>
      </c>
      <c r="F14850">
        <v>0.78074806200000002</v>
      </c>
      <c r="G14850">
        <v>0.66030497700000002</v>
      </c>
      <c r="H14850">
        <v>0</v>
      </c>
      <c r="I14850">
        <v>2.7881877560000001</v>
      </c>
      <c r="J14850">
        <v>0.96949838300000002</v>
      </c>
      <c r="K14850">
        <v>1.734682383</v>
      </c>
      <c r="L14850">
        <v>6.0403008099999997</v>
      </c>
      <c r="M14850">
        <v>0</v>
      </c>
      <c r="N14850">
        <v>0.47137173999999998</v>
      </c>
      <c r="O14850">
        <v>2.1174078249999999</v>
      </c>
      <c r="P14850">
        <v>0.86054498800000001</v>
      </c>
      <c r="Q14850">
        <v>0</v>
      </c>
    </row>
    <row r="14851" spans="1:17">
      <c r="A14851" t="e">
        <v>#N/A</v>
      </c>
      <c r="B14851" s="16" t="s">
        <v>27193</v>
      </c>
      <c r="C14851">
        <v>0</v>
      </c>
      <c r="D14851">
        <v>0</v>
      </c>
      <c r="E14851">
        <v>0.55614505000000003</v>
      </c>
      <c r="F14851">
        <v>0</v>
      </c>
      <c r="G14851">
        <v>0</v>
      </c>
      <c r="H14851">
        <v>0</v>
      </c>
      <c r="I14851">
        <v>0</v>
      </c>
      <c r="J14851">
        <v>0</v>
      </c>
      <c r="K14851">
        <v>0</v>
      </c>
      <c r="L14851">
        <v>3.3030505689999998</v>
      </c>
      <c r="M14851">
        <v>0</v>
      </c>
      <c r="N14851">
        <v>0</v>
      </c>
      <c r="O14851">
        <v>0</v>
      </c>
      <c r="P14851">
        <v>0.78429416600000001</v>
      </c>
      <c r="Q14851">
        <v>0</v>
      </c>
    </row>
    <row r="14852" spans="1:17">
      <c r="A14852" t="e">
        <v>#N/A</v>
      </c>
      <c r="B14852" s="16" t="s">
        <v>27194</v>
      </c>
      <c r="C14852">
        <v>3.5910811479999998</v>
      </c>
      <c r="D14852">
        <v>2.3866341420000001</v>
      </c>
      <c r="E14852">
        <v>0.76409493900000003</v>
      </c>
      <c r="F14852">
        <v>0.97763235599999998</v>
      </c>
      <c r="G14852">
        <v>3.1005625000000001</v>
      </c>
      <c r="H14852">
        <v>15.17090696</v>
      </c>
      <c r="I14852">
        <v>0</v>
      </c>
      <c r="J14852">
        <v>0.91048543800000004</v>
      </c>
      <c r="K14852">
        <v>1.6290930210000001</v>
      </c>
      <c r="L14852">
        <v>4.5381042599999999</v>
      </c>
      <c r="M14852">
        <v>0</v>
      </c>
      <c r="N14852">
        <v>0.44267954700000001</v>
      </c>
      <c r="O14852">
        <v>0</v>
      </c>
      <c r="P14852">
        <v>1.0775519849999999</v>
      </c>
      <c r="Q14852">
        <v>4.9372497769999999</v>
      </c>
    </row>
    <row r="14853" spans="1:17">
      <c r="A14853" t="s">
        <v>27195</v>
      </c>
      <c r="B14853" s="16" t="s">
        <v>3283</v>
      </c>
      <c r="C14853">
        <v>3.6249085019999998</v>
      </c>
      <c r="D14853">
        <v>2.1544938199999999</v>
      </c>
      <c r="E14853">
        <v>2.4549678429999999</v>
      </c>
      <c r="F14853">
        <v>2.4189650939999998</v>
      </c>
      <c r="G14853">
        <v>2.8549602470000002</v>
      </c>
      <c r="H14853">
        <v>5.6026149639999998</v>
      </c>
      <c r="I14853">
        <v>1.6761359920000001</v>
      </c>
      <c r="J14853">
        <v>2.5106085280000001</v>
      </c>
      <c r="K14853">
        <v>3.569635425</v>
      </c>
      <c r="L14853">
        <v>3.8546197069999999</v>
      </c>
      <c r="M14853">
        <v>1.3576937410000001</v>
      </c>
      <c r="N14853">
        <v>1.3514473</v>
      </c>
      <c r="O14853">
        <v>2.9374443810000002</v>
      </c>
      <c r="P14853">
        <v>1.4723775509999999</v>
      </c>
      <c r="Q14853">
        <v>3.8897621880000002</v>
      </c>
    </row>
    <row r="14854" spans="1:17">
      <c r="A14854" t="s">
        <v>27196</v>
      </c>
      <c r="B14854" s="16" t="s">
        <v>6788</v>
      </c>
      <c r="C14854">
        <v>48.171659150000004</v>
      </c>
      <c r="D14854">
        <v>3.7494935300000001</v>
      </c>
      <c r="E14854">
        <v>2.8256095939999999</v>
      </c>
      <c r="F14854">
        <v>3.9519832539999999</v>
      </c>
      <c r="G14854">
        <v>2.3606111090000002</v>
      </c>
      <c r="H14854">
        <v>7.8502443279999996</v>
      </c>
      <c r="I14854">
        <v>2.4682317839999999</v>
      </c>
      <c r="J14854">
        <v>5.132962118</v>
      </c>
      <c r="K14854">
        <v>8.2687256100000006</v>
      </c>
      <c r="L14854">
        <v>13.409010779999999</v>
      </c>
      <c r="M14854">
        <v>2.499128099</v>
      </c>
      <c r="N14854">
        <v>2.407384043</v>
      </c>
      <c r="O14854">
        <v>5.0465331510000002</v>
      </c>
      <c r="P14854">
        <v>4.3754317670000002</v>
      </c>
      <c r="Q14854">
        <v>4.9224629320000002</v>
      </c>
    </row>
    <row r="14855" spans="1:17">
      <c r="A14855" t="s">
        <v>27197</v>
      </c>
      <c r="B14855" s="16" t="s">
        <v>3464</v>
      </c>
      <c r="C14855">
        <v>1.8771560549999999</v>
      </c>
      <c r="D14855">
        <v>5.475396763</v>
      </c>
      <c r="E14855">
        <v>4.4933992150000002</v>
      </c>
      <c r="F14855">
        <v>6.6008699780000004</v>
      </c>
      <c r="G14855">
        <v>4.3219962120000002</v>
      </c>
      <c r="H14855">
        <v>5.2868312120000001</v>
      </c>
      <c r="I14855">
        <v>3.6499912440000002</v>
      </c>
      <c r="J14855">
        <v>7.6546304120000004</v>
      </c>
      <c r="K14855">
        <v>6.8125708149999999</v>
      </c>
      <c r="L14855">
        <v>3.1629211509999999</v>
      </c>
      <c r="M14855">
        <v>0</v>
      </c>
      <c r="N14855">
        <v>5.2065151270000003</v>
      </c>
      <c r="O14855">
        <v>1.3859396669999999</v>
      </c>
      <c r="P14855">
        <v>7.6510272549999998</v>
      </c>
      <c r="Q14855">
        <v>6.6671573689999999</v>
      </c>
    </row>
    <row r="14856" spans="1:17">
      <c r="A14856" t="s">
        <v>27198</v>
      </c>
      <c r="B14856" s="16" t="s">
        <v>3463</v>
      </c>
      <c r="C14856">
        <v>14.76937088</v>
      </c>
      <c r="D14856">
        <v>9.312359721</v>
      </c>
      <c r="E14856">
        <v>18.251043490000001</v>
      </c>
      <c r="F14856">
        <v>23.69951614</v>
      </c>
      <c r="G14856">
        <v>20.403151309999998</v>
      </c>
      <c r="H14856">
        <v>25.416059260000001</v>
      </c>
      <c r="I14856">
        <v>13.254438629999999</v>
      </c>
      <c r="J14856">
        <v>14.762513200000001</v>
      </c>
      <c r="K14856">
        <v>26.027394000000001</v>
      </c>
      <c r="L14856">
        <v>20.279458340000001</v>
      </c>
      <c r="M14856">
        <v>14.72044889</v>
      </c>
      <c r="N14856">
        <v>14.740254650000001</v>
      </c>
      <c r="O14856">
        <v>15.413097949999999</v>
      </c>
      <c r="P14856">
        <v>48.749222529999997</v>
      </c>
      <c r="Q14856">
        <v>31.630317519999998</v>
      </c>
    </row>
    <row r="14857" spans="1:17">
      <c r="A14857" t="s">
        <v>27199</v>
      </c>
      <c r="B14857" s="16" t="s">
        <v>5905</v>
      </c>
      <c r="C14857">
        <v>5.7677979329999998</v>
      </c>
      <c r="D14857">
        <v>3.9793108510000001</v>
      </c>
      <c r="E14857">
        <v>2.5947517680000001</v>
      </c>
      <c r="F14857">
        <v>4.8003855299999998</v>
      </c>
      <c r="G14857">
        <v>2.5895759429999998</v>
      </c>
      <c r="H14857">
        <v>28.227374950000002</v>
      </c>
      <c r="I14857">
        <v>8.1709700230000006</v>
      </c>
      <c r="J14857">
        <v>5.1183015169999999</v>
      </c>
      <c r="K14857">
        <v>5.9807086160000003</v>
      </c>
      <c r="L14857">
        <v>2.7072888549999998</v>
      </c>
      <c r="M14857">
        <v>2.5306414460000002</v>
      </c>
      <c r="N14857">
        <v>1.3204427830000001</v>
      </c>
      <c r="O14857">
        <v>3.650120432</v>
      </c>
      <c r="P14857">
        <v>4.5987304379999996</v>
      </c>
      <c r="Q14857">
        <v>6.0040976439999998</v>
      </c>
    </row>
    <row r="14858" spans="1:17">
      <c r="A14858" t="s">
        <v>27200</v>
      </c>
      <c r="B14858" s="16" t="s">
        <v>6869</v>
      </c>
      <c r="C14858">
        <v>2.1287336699999999</v>
      </c>
      <c r="D14858">
        <v>11.946839860000001</v>
      </c>
      <c r="E14858">
        <v>13.286324370000001</v>
      </c>
      <c r="F14858">
        <v>13.23247231</v>
      </c>
      <c r="G14858">
        <v>8.8222190719999993</v>
      </c>
      <c r="H14858">
        <v>46.327902369999997</v>
      </c>
      <c r="I14858">
        <v>12.41749598</v>
      </c>
      <c r="J14858">
        <v>25.097014829999999</v>
      </c>
      <c r="K14858">
        <v>41.203177439999997</v>
      </c>
      <c r="L14858">
        <v>24.21102015</v>
      </c>
      <c r="M14858">
        <v>1.3620677539999999</v>
      </c>
      <c r="N14858">
        <v>15.1324907</v>
      </c>
      <c r="O14858">
        <v>4.7150524750000002</v>
      </c>
      <c r="P14858">
        <v>20.865998059999999</v>
      </c>
      <c r="Q14858">
        <v>8.7801606860000003</v>
      </c>
    </row>
    <row r="14859" spans="1:17">
      <c r="A14859" t="e">
        <v>#N/A</v>
      </c>
      <c r="B14859" s="16" t="s">
        <v>27201</v>
      </c>
      <c r="C14859">
        <v>6.8303642699999996</v>
      </c>
      <c r="D14859">
        <v>0.116396491</v>
      </c>
      <c r="E14859">
        <v>0.89436048800000001</v>
      </c>
      <c r="F14859">
        <v>1.2158214089999999</v>
      </c>
      <c r="G14859">
        <v>1.270204994</v>
      </c>
      <c r="H14859">
        <v>0</v>
      </c>
      <c r="I14859">
        <v>3.0648781440000001</v>
      </c>
      <c r="J14859">
        <v>2.0648095319999999</v>
      </c>
      <c r="K14859">
        <v>1.430119827</v>
      </c>
      <c r="L14859">
        <v>1.327943995</v>
      </c>
      <c r="M14859">
        <v>5.0427699300000004</v>
      </c>
      <c r="N14859">
        <v>0.71245499599999995</v>
      </c>
      <c r="O14859">
        <v>3.4912983980000001</v>
      </c>
      <c r="P14859">
        <v>7.8828548999999998E-2</v>
      </c>
      <c r="Q14859">
        <v>2.1671134520000002</v>
      </c>
    </row>
    <row r="14860" spans="1:17">
      <c r="A14860" t="s">
        <v>27202</v>
      </c>
      <c r="B14860" s="16" t="s">
        <v>5630</v>
      </c>
      <c r="C14860">
        <v>0.334121628</v>
      </c>
      <c r="D14860">
        <v>2.2945929660000002</v>
      </c>
      <c r="E14860">
        <v>3.2347303950000001</v>
      </c>
      <c r="F14860">
        <v>1.8192187849999999</v>
      </c>
      <c r="G14860">
        <v>3.1156137739999998</v>
      </c>
      <c r="H14860">
        <v>1.4115326050000001</v>
      </c>
      <c r="I14860">
        <v>1.9490244510000001</v>
      </c>
      <c r="J14860">
        <v>1.8213391940000001</v>
      </c>
      <c r="K14860">
        <v>1.0610193219999999</v>
      </c>
      <c r="L14860">
        <v>3.3778769579999999</v>
      </c>
      <c r="M14860">
        <v>1.2827240019999999</v>
      </c>
      <c r="N14860">
        <v>2.8007718910000001</v>
      </c>
      <c r="O14860">
        <v>0</v>
      </c>
      <c r="P14860">
        <v>7.0180367940000004</v>
      </c>
      <c r="Q14860">
        <v>3.9046615349999998</v>
      </c>
    </row>
    <row r="14861" spans="1:17">
      <c r="A14861" t="s">
        <v>27203</v>
      </c>
      <c r="B14861" s="16" t="s">
        <v>7573</v>
      </c>
      <c r="C14861">
        <v>3.45172576</v>
      </c>
      <c r="D14861">
        <v>1.055976765</v>
      </c>
      <c r="E14861">
        <v>0.90056761699999999</v>
      </c>
      <c r="F14861">
        <v>0.83901284300000001</v>
      </c>
      <c r="G14861">
        <v>0.76634798500000001</v>
      </c>
      <c r="H14861">
        <v>0.53657391399999999</v>
      </c>
      <c r="I14861">
        <v>3.9550651389999998</v>
      </c>
      <c r="J14861">
        <v>3.1463840049999998</v>
      </c>
      <c r="K14861">
        <v>3.5045762300000001</v>
      </c>
      <c r="L14861">
        <v>1.2982139049999999</v>
      </c>
      <c r="M14861">
        <v>2.8396063269999998</v>
      </c>
      <c r="N14861">
        <v>1.0941452679999999</v>
      </c>
      <c r="O14861">
        <v>3.0945757340000002</v>
      </c>
      <c r="P14861">
        <v>1.3439914559999999</v>
      </c>
      <c r="Q14861">
        <v>1.8078685750000001</v>
      </c>
    </row>
    <row r="14862" spans="1:17">
      <c r="A14862" t="s">
        <v>27204</v>
      </c>
      <c r="B14862" s="16" t="s">
        <v>27205</v>
      </c>
      <c r="C14862">
        <v>0.83260953999999998</v>
      </c>
      <c r="D14862">
        <v>0.73780356599999997</v>
      </c>
      <c r="E14862">
        <v>0.35431821800000002</v>
      </c>
      <c r="F14862">
        <v>0.22666879200000001</v>
      </c>
      <c r="G14862">
        <v>0.431328251</v>
      </c>
      <c r="H14862">
        <v>0</v>
      </c>
      <c r="I14862">
        <v>0</v>
      </c>
      <c r="J14862">
        <v>0.42220090900000001</v>
      </c>
      <c r="K14862">
        <v>0.75542619899999996</v>
      </c>
      <c r="L14862">
        <v>1.0521814309999999</v>
      </c>
      <c r="M14862">
        <v>0</v>
      </c>
      <c r="N14862">
        <v>0.61582437000000001</v>
      </c>
      <c r="O14862">
        <v>0</v>
      </c>
      <c r="P14862">
        <v>0.62458910400000001</v>
      </c>
      <c r="Q14862">
        <v>0</v>
      </c>
    </row>
    <row r="14863" spans="1:17">
      <c r="A14863" t="s">
        <v>27206</v>
      </c>
      <c r="B14863" s="16" t="s">
        <v>4781</v>
      </c>
      <c r="C14863">
        <v>0.60244249699999997</v>
      </c>
      <c r="D14863">
        <v>1.3346118469999999</v>
      </c>
      <c r="E14863">
        <v>0.92934231300000003</v>
      </c>
      <c r="F14863">
        <v>1.5170771970000001</v>
      </c>
      <c r="G14863">
        <v>1.040305434</v>
      </c>
      <c r="H14863">
        <v>1.503912599</v>
      </c>
      <c r="I14863">
        <v>0.87855369100000003</v>
      </c>
      <c r="J14863">
        <v>1.680181004</v>
      </c>
      <c r="K14863">
        <v>0.81989364300000001</v>
      </c>
      <c r="L14863">
        <v>1.7129605800000001</v>
      </c>
      <c r="M14863">
        <v>0</v>
      </c>
      <c r="N14863">
        <v>1.411020876</v>
      </c>
      <c r="O14863">
        <v>0.66719196199999997</v>
      </c>
      <c r="P14863">
        <v>1.175011099</v>
      </c>
      <c r="Q14863">
        <v>1.242415152</v>
      </c>
    </row>
    <row r="14864" spans="1:17">
      <c r="A14864" t="s">
        <v>27207</v>
      </c>
      <c r="B14864" s="16" t="s">
        <v>6460</v>
      </c>
      <c r="C14864">
        <v>8.1028099010000005</v>
      </c>
      <c r="D14864">
        <v>8.1782488850000004</v>
      </c>
      <c r="E14864">
        <v>11.839645790000001</v>
      </c>
      <c r="F14864">
        <v>9.0295487009999995</v>
      </c>
      <c r="G14864">
        <v>8.2094352869999998</v>
      </c>
      <c r="H14864">
        <v>9.7102427860000002</v>
      </c>
      <c r="I14864">
        <v>34.027558200000001</v>
      </c>
      <c r="J14864">
        <v>17.961017170000002</v>
      </c>
      <c r="K14864">
        <v>24.037842470000001</v>
      </c>
      <c r="L14864">
        <v>15.338223429999999</v>
      </c>
      <c r="M14864">
        <v>41.885329970000001</v>
      </c>
      <c r="N14864">
        <v>8.8694485479999994</v>
      </c>
      <c r="O14864">
        <v>35.150038680000002</v>
      </c>
      <c r="P14864">
        <v>6.6080439020000004</v>
      </c>
      <c r="Q14864">
        <v>33.074106880000002</v>
      </c>
    </row>
    <row r="14865" spans="1:17">
      <c r="A14865" t="s">
        <v>27208</v>
      </c>
      <c r="B14865" s="16" t="s">
        <v>1371</v>
      </c>
      <c r="C14865">
        <v>4.9163610950000001</v>
      </c>
      <c r="D14865">
        <v>11.669342110000001</v>
      </c>
      <c r="E14865">
        <v>11.077264960000001</v>
      </c>
      <c r="F14865">
        <v>13.47985429</v>
      </c>
      <c r="G14865">
        <v>8.3380347839999995</v>
      </c>
      <c r="H14865">
        <v>7.6200500890000002</v>
      </c>
      <c r="I14865">
        <v>14.33925131</v>
      </c>
      <c r="J14865">
        <v>28.892041089999999</v>
      </c>
      <c r="K14865">
        <v>7.1688404620000004</v>
      </c>
      <c r="L14865">
        <v>4.6596606249999999</v>
      </c>
      <c r="M14865">
        <v>5.3926764150000004</v>
      </c>
      <c r="N14865">
        <v>16.623068700000001</v>
      </c>
      <c r="O14865">
        <v>2.333469848</v>
      </c>
      <c r="P14865">
        <v>18.571965809999998</v>
      </c>
      <c r="Q14865">
        <v>7.6042463079999996</v>
      </c>
    </row>
    <row r="14866" spans="1:17">
      <c r="A14866" t="s">
        <v>27209</v>
      </c>
      <c r="B14866" s="16" t="s">
        <v>8268</v>
      </c>
      <c r="C14866">
        <v>4.5354853909999999</v>
      </c>
      <c r="D14866">
        <v>3.0414413530000002</v>
      </c>
      <c r="E14866">
        <v>4.0557814619999997</v>
      </c>
      <c r="F14866">
        <v>3.2703819090000001</v>
      </c>
      <c r="G14866">
        <v>2.4130824799999999</v>
      </c>
      <c r="H14866">
        <v>1.459410219</v>
      </c>
      <c r="I14866">
        <v>0.71504726100000005</v>
      </c>
      <c r="J14866">
        <v>1.7248956090000001</v>
      </c>
      <c r="K14866">
        <v>2.6136087200000002</v>
      </c>
      <c r="L14866">
        <v>2.943234731</v>
      </c>
      <c r="M14866">
        <v>1.176496636</v>
      </c>
      <c r="N14866">
        <v>3.3092562750000001</v>
      </c>
      <c r="O14866">
        <v>1.9005762129999999</v>
      </c>
      <c r="P14866">
        <v>1.9862267220000001</v>
      </c>
      <c r="Q14866">
        <v>3.5391683619999998</v>
      </c>
    </row>
    <row r="14867" spans="1:17">
      <c r="A14867" t="s">
        <v>27210</v>
      </c>
      <c r="B14867" s="16" t="s">
        <v>6220</v>
      </c>
      <c r="C14867">
        <v>11.35024591</v>
      </c>
      <c r="D14867">
        <v>11.218357810000001</v>
      </c>
      <c r="E14867">
        <v>15.326322899999999</v>
      </c>
      <c r="F14867">
        <v>11.94395978</v>
      </c>
      <c r="G14867">
        <v>8.8198876189999993</v>
      </c>
      <c r="H14867">
        <v>3.1855114069999999</v>
      </c>
      <c r="I14867">
        <v>6.3662637970000002</v>
      </c>
      <c r="J14867">
        <v>9.3526873570000006</v>
      </c>
      <c r="K14867">
        <v>4.3568766840000004</v>
      </c>
      <c r="L14867">
        <v>2.758361469</v>
      </c>
      <c r="M14867">
        <v>3.3518961229999999</v>
      </c>
      <c r="N14867">
        <v>6.9958342790000003</v>
      </c>
      <c r="O14867">
        <v>0.48346732599999998</v>
      </c>
      <c r="P14867">
        <v>8.5144831780000008</v>
      </c>
      <c r="Q14867">
        <v>6.9022334360000004</v>
      </c>
    </row>
    <row r="14868" spans="1:17">
      <c r="A14868" t="s">
        <v>27211</v>
      </c>
      <c r="B14868" s="16" t="s">
        <v>6239</v>
      </c>
      <c r="C14868">
        <v>9.2284766929999993</v>
      </c>
      <c r="D14868">
        <v>6.1332497510000001</v>
      </c>
      <c r="E14868">
        <v>5.575209879</v>
      </c>
      <c r="F14868">
        <v>8.7483661529999992</v>
      </c>
      <c r="G14868">
        <v>4.8945831010000003</v>
      </c>
      <c r="H14868">
        <v>7.4682292459999999</v>
      </c>
      <c r="I14868">
        <v>8.6516153179999993</v>
      </c>
      <c r="J14868">
        <v>7.604333682</v>
      </c>
      <c r="K14868">
        <v>7.1768503389999996</v>
      </c>
      <c r="L14868">
        <v>4.9980717309999996</v>
      </c>
      <c r="M14868">
        <v>2.5306414460000002</v>
      </c>
      <c r="N14868">
        <v>4.1035298789999999</v>
      </c>
      <c r="O14868">
        <v>3.650120432</v>
      </c>
      <c r="P14868">
        <v>14.88406303</v>
      </c>
      <c r="Q14868">
        <v>8.1565100069999996</v>
      </c>
    </row>
    <row r="14869" spans="1:17">
      <c r="A14869" t="s">
        <v>27212</v>
      </c>
      <c r="B14869" s="16" t="s">
        <v>9390</v>
      </c>
      <c r="C14869">
        <v>6.559486412</v>
      </c>
      <c r="D14869">
        <v>9.0821616929999998</v>
      </c>
      <c r="E14869">
        <v>5.8444918970000002</v>
      </c>
      <c r="F14869">
        <v>8.1474754740000002</v>
      </c>
      <c r="G14869">
        <v>5.8522860689999998</v>
      </c>
      <c r="H14869">
        <v>8.6072831109999992</v>
      </c>
      <c r="I14869">
        <v>5.5800660310000003</v>
      </c>
      <c r="J14869">
        <v>14.20562157</v>
      </c>
      <c r="K14869">
        <v>10.662958290000001</v>
      </c>
      <c r="L14869">
        <v>6.9077695559999999</v>
      </c>
      <c r="M14869">
        <v>1.049269931</v>
      </c>
      <c r="N14869">
        <v>7.1426388850000002</v>
      </c>
      <c r="O14869">
        <v>3.9349312849999998</v>
      </c>
      <c r="P14869">
        <v>10.78443408</v>
      </c>
      <c r="Q14869">
        <v>8.6426377629999998</v>
      </c>
    </row>
    <row r="14870" spans="1:17">
      <c r="A14870" t="s">
        <v>27213</v>
      </c>
      <c r="B14870" s="16" t="s">
        <v>4589</v>
      </c>
      <c r="C14870">
        <v>122.7632593</v>
      </c>
      <c r="D14870">
        <v>7.0808687199999998</v>
      </c>
      <c r="E14870">
        <v>8.8310780100000006</v>
      </c>
      <c r="F14870">
        <v>6.9482669259999996</v>
      </c>
      <c r="G14870">
        <v>7.208181014</v>
      </c>
      <c r="H14870">
        <v>7.0233221720000003</v>
      </c>
      <c r="I14870">
        <v>76.643491530000006</v>
      </c>
      <c r="J14870">
        <v>13.063029419999999</v>
      </c>
      <c r="K14870">
        <v>29.36068496</v>
      </c>
      <c r="L14870">
        <v>38.53325821</v>
      </c>
      <c r="M14870">
        <v>179.78979670000001</v>
      </c>
      <c r="N14870">
        <v>8.6055744819999997</v>
      </c>
      <c r="O14870">
        <v>104.3457271</v>
      </c>
      <c r="P14870">
        <v>7.527200594</v>
      </c>
      <c r="Q14870">
        <v>6.4496033380000002</v>
      </c>
    </row>
    <row r="14871" spans="1:17">
      <c r="A14871" t="s">
        <v>27214</v>
      </c>
      <c r="B14871" s="16" t="s">
        <v>3516</v>
      </c>
      <c r="C14871">
        <v>53.635977539999999</v>
      </c>
      <c r="D14871">
        <v>9.6699705999999992</v>
      </c>
      <c r="E14871">
        <v>8.9577149390000006</v>
      </c>
      <c r="F14871">
        <v>8.5880856609999991</v>
      </c>
      <c r="G14871">
        <v>7.3154872690000001</v>
      </c>
      <c r="H14871">
        <v>6.2175226930000003</v>
      </c>
      <c r="I14871">
        <v>56.043646459999998</v>
      </c>
      <c r="J14871">
        <v>10.96160087</v>
      </c>
      <c r="K14871">
        <v>32.019332419999998</v>
      </c>
      <c r="L14871">
        <v>50.381353490000002</v>
      </c>
      <c r="M14871">
        <v>89.161419289999998</v>
      </c>
      <c r="N14871">
        <v>10.910887170000001</v>
      </c>
      <c r="O14871">
        <v>63.254601219999998</v>
      </c>
      <c r="P14871">
        <v>7.9562972390000004</v>
      </c>
      <c r="Q14871">
        <v>14.2491977</v>
      </c>
    </row>
    <row r="14872" spans="1:17">
      <c r="A14872" t="s">
        <v>27215</v>
      </c>
      <c r="B14872" s="16" t="s">
        <v>4588</v>
      </c>
      <c r="C14872">
        <v>8.8353629770000008</v>
      </c>
      <c r="D14872">
        <v>4.2117520060000002</v>
      </c>
      <c r="E14872">
        <v>2.6604661890000001</v>
      </c>
      <c r="F14872">
        <v>2.0509737050000001</v>
      </c>
      <c r="G14872">
        <v>2.887935578</v>
      </c>
      <c r="H14872">
        <v>3.817425402</v>
      </c>
      <c r="I14872">
        <v>3.911451934</v>
      </c>
      <c r="J14872">
        <v>2.5101396519999999</v>
      </c>
      <c r="K14872">
        <v>8.5531273500000005</v>
      </c>
      <c r="L14872">
        <v>8.0749648880000002</v>
      </c>
      <c r="M14872">
        <v>4.239972517</v>
      </c>
      <c r="N14872">
        <v>2.1199572579999999</v>
      </c>
      <c r="O14872">
        <v>5.2419494569999996</v>
      </c>
      <c r="P14872">
        <v>1.4321046669999999</v>
      </c>
      <c r="Q14872">
        <v>6.0737131929999997</v>
      </c>
    </row>
    <row r="14873" spans="1:17">
      <c r="A14873" t="s">
        <v>27216</v>
      </c>
      <c r="B14873" s="16" t="s">
        <v>3284</v>
      </c>
      <c r="C14873">
        <v>33.57487948</v>
      </c>
      <c r="D14873">
        <v>17.923060549999999</v>
      </c>
      <c r="E14873">
        <v>15.536086060000001</v>
      </c>
      <c r="F14873">
        <v>18.700357270000001</v>
      </c>
      <c r="G14873">
        <v>15.458767590000001</v>
      </c>
      <c r="H14873">
        <v>21.766809080000002</v>
      </c>
      <c r="I14873">
        <v>35.81590525</v>
      </c>
      <c r="J14873">
        <v>21.58822353</v>
      </c>
      <c r="K14873">
        <v>52.27937318</v>
      </c>
      <c r="L14873">
        <v>63.182903840000002</v>
      </c>
      <c r="M14873">
        <v>33.401268250000001</v>
      </c>
      <c r="N14873">
        <v>13.748468519999999</v>
      </c>
      <c r="O14873">
        <v>38.137811689999999</v>
      </c>
      <c r="P14873">
        <v>16.141227140000002</v>
      </c>
      <c r="Q14873">
        <v>27.386678839999998</v>
      </c>
    </row>
    <row r="14874" spans="1:17">
      <c r="A14874" t="s">
        <v>27217</v>
      </c>
      <c r="B14874" s="16" t="s">
        <v>27218</v>
      </c>
      <c r="C14874">
        <v>4.272148262</v>
      </c>
      <c r="D14874">
        <v>5.8888597230000004</v>
      </c>
      <c r="E14874">
        <v>4.9490517020000002</v>
      </c>
      <c r="F14874">
        <v>3.2952952679999998</v>
      </c>
      <c r="G14874">
        <v>4.5082891519999997</v>
      </c>
      <c r="H14874">
        <v>7.1098764570000004</v>
      </c>
      <c r="I14874">
        <v>24.920629869999999</v>
      </c>
      <c r="J14874">
        <v>6.1379276909999998</v>
      </c>
      <c r="K14874">
        <v>20.887968560000001</v>
      </c>
      <c r="L14874">
        <v>17.096134150000001</v>
      </c>
      <c r="M14874">
        <v>7.2894108790000001</v>
      </c>
      <c r="N14874">
        <v>3.3938765270000002</v>
      </c>
      <c r="O14874">
        <v>8.9369213009999999</v>
      </c>
      <c r="P14874">
        <v>4.557921039</v>
      </c>
      <c r="Q14874">
        <v>11.74724947</v>
      </c>
    </row>
    <row r="14875" spans="1:17">
      <c r="A14875" t="s">
        <v>27217</v>
      </c>
      <c r="B14875" s="16" t="s">
        <v>7514</v>
      </c>
      <c r="C14875">
        <v>15.64471007</v>
      </c>
      <c r="D14875">
        <v>3.3299123220000002</v>
      </c>
      <c r="E14875">
        <v>1.8112668329999999</v>
      </c>
      <c r="F14875">
        <v>1.9834045469999999</v>
      </c>
      <c r="G14875">
        <v>2.5293910980000001</v>
      </c>
      <c r="H14875">
        <v>7.5694463589999996</v>
      </c>
      <c r="I14875">
        <v>2.6841161229999999</v>
      </c>
      <c r="J14875">
        <v>2.449941317</v>
      </c>
      <c r="K14875">
        <v>4.6618985049999999</v>
      </c>
      <c r="L14875">
        <v>5.5725560669999998</v>
      </c>
      <c r="M14875">
        <v>2.0609337160000001</v>
      </c>
      <c r="N14875">
        <v>1.266795138</v>
      </c>
      <c r="O14875">
        <v>5.6904598030000004</v>
      </c>
      <c r="P14875">
        <v>2.2091316459999999</v>
      </c>
      <c r="Q14875">
        <v>3.8484876400000001</v>
      </c>
    </row>
    <row r="14876" spans="1:17">
      <c r="A14876" t="s">
        <v>27219</v>
      </c>
      <c r="B14876" s="16" t="s">
        <v>8857</v>
      </c>
      <c r="C14876">
        <v>4.6037169010000003</v>
      </c>
      <c r="D14876">
        <v>0.85762421</v>
      </c>
      <c r="E14876">
        <v>1.079741455</v>
      </c>
      <c r="F14876">
        <v>0.88301478300000003</v>
      </c>
      <c r="G14876">
        <v>0.65043469700000001</v>
      </c>
      <c r="H14876">
        <v>0.80367335399999995</v>
      </c>
      <c r="I14876">
        <v>3.3568452529999999</v>
      </c>
      <c r="J14876">
        <v>1.8304286670000001</v>
      </c>
      <c r="K14876">
        <v>2.5156630259999999</v>
      </c>
      <c r="L14876">
        <v>2.3800040079999998</v>
      </c>
      <c r="M14876">
        <v>5.2218923889999997</v>
      </c>
      <c r="N14876">
        <v>1.728323238</v>
      </c>
      <c r="O14876">
        <v>3.8238872499999998</v>
      </c>
      <c r="P14876">
        <v>0.97326395399999999</v>
      </c>
      <c r="Q14876">
        <v>2.51740947</v>
      </c>
    </row>
    <row r="14877" spans="1:17">
      <c r="A14877" t="e">
        <v>#N/A</v>
      </c>
      <c r="B14877" s="16" t="s">
        <v>27220</v>
      </c>
      <c r="C14877">
        <v>4.6928901359999999</v>
      </c>
      <c r="D14877">
        <v>5.1981614839999999</v>
      </c>
      <c r="E14877">
        <v>9.4860650080000006</v>
      </c>
      <c r="F14877">
        <v>10.2207019</v>
      </c>
      <c r="G14877">
        <v>8.1037428980000001</v>
      </c>
      <c r="H14877">
        <v>1.802328822</v>
      </c>
      <c r="I14877">
        <v>13.687467160000001</v>
      </c>
      <c r="J14877">
        <v>2.97459731</v>
      </c>
      <c r="K14877">
        <v>4.257856759</v>
      </c>
      <c r="L14877">
        <v>14.826192900000001</v>
      </c>
      <c r="M14877">
        <v>0</v>
      </c>
      <c r="N14877">
        <v>0</v>
      </c>
      <c r="O14877">
        <v>15.591821250000001</v>
      </c>
      <c r="P14877">
        <v>11.265316199999999</v>
      </c>
      <c r="Q14877">
        <v>9.6781316650000004</v>
      </c>
    </row>
    <row r="14878" spans="1:17">
      <c r="A14878" t="s">
        <v>27221</v>
      </c>
      <c r="B14878" s="16" t="s">
        <v>5057</v>
      </c>
      <c r="C14878">
        <v>1.6371628620000001</v>
      </c>
      <c r="D14878">
        <v>6.2563402440000004</v>
      </c>
      <c r="E14878">
        <v>4.4414438220000001</v>
      </c>
      <c r="F14878">
        <v>5.181257703</v>
      </c>
      <c r="G14878">
        <v>3.8872265239999999</v>
      </c>
      <c r="H14878">
        <v>3.9297556079999998</v>
      </c>
      <c r="I14878">
        <v>2.9843833260000001</v>
      </c>
      <c r="J14878">
        <v>6.018768948</v>
      </c>
      <c r="K14878">
        <v>5.198889522</v>
      </c>
      <c r="L14878">
        <v>9.5686985270000005</v>
      </c>
      <c r="M14878">
        <v>1.5713051200000001</v>
      </c>
      <c r="N14878">
        <v>5.3985845650000002</v>
      </c>
      <c r="O14878">
        <v>0.90656113000000005</v>
      </c>
      <c r="P14878">
        <v>2.4562631960000001</v>
      </c>
      <c r="Q14878">
        <v>1.125438502</v>
      </c>
    </row>
    <row r="14879" spans="1:17">
      <c r="A14879" t="s">
        <v>27222</v>
      </c>
      <c r="B14879" s="16" t="s">
        <v>580</v>
      </c>
      <c r="C14879">
        <v>3.0717099069999998</v>
      </c>
      <c r="D14879">
        <v>0.680486594</v>
      </c>
      <c r="E14879">
        <v>0.32679267000000001</v>
      </c>
      <c r="F14879">
        <v>0.278746416</v>
      </c>
      <c r="G14879">
        <v>0.23574524799999999</v>
      </c>
      <c r="H14879">
        <v>0.26215692000000002</v>
      </c>
      <c r="I14879">
        <v>2.4886303930000002</v>
      </c>
      <c r="J14879">
        <v>0.95187113899999998</v>
      </c>
      <c r="K14879">
        <v>0.92898692900000002</v>
      </c>
      <c r="L14879">
        <v>0.64696114500000002</v>
      </c>
      <c r="M14879">
        <v>0</v>
      </c>
      <c r="N14879">
        <v>0.12621854900000001</v>
      </c>
      <c r="O14879">
        <v>0.377983546</v>
      </c>
      <c r="P14879">
        <v>0.61447179299999999</v>
      </c>
      <c r="Q14879">
        <v>0.70386412099999995</v>
      </c>
    </row>
    <row r="14880" spans="1:17">
      <c r="A14880" t="s">
        <v>27223</v>
      </c>
      <c r="B14880" s="16" t="s">
        <v>690</v>
      </c>
      <c r="C14880">
        <v>10.045868990000001</v>
      </c>
      <c r="D14880">
        <v>3.284401865</v>
      </c>
      <c r="E14880">
        <v>2.167683754</v>
      </c>
      <c r="F14880">
        <v>2.2551710570000001</v>
      </c>
      <c r="G14880">
        <v>2.091473106</v>
      </c>
      <c r="H14880">
        <v>3.282554347</v>
      </c>
      <c r="I14880">
        <v>5.7891474650000001</v>
      </c>
      <c r="J14880">
        <v>3.2351481089999998</v>
      </c>
      <c r="K14880">
        <v>5.6782560569999996</v>
      </c>
      <c r="L14880">
        <v>7.3969541489999999</v>
      </c>
      <c r="M14880">
        <v>3.8100488690000001</v>
      </c>
      <c r="N14880">
        <v>1.3382426329999999</v>
      </c>
      <c r="O14880">
        <v>6.0562640669999999</v>
      </c>
      <c r="P14880">
        <v>2.054166044</v>
      </c>
      <c r="Q14880">
        <v>4.0098507259999998</v>
      </c>
    </row>
    <row r="14881" spans="1:17">
      <c r="A14881" t="s">
        <v>27224</v>
      </c>
      <c r="B14881" s="16" t="s">
        <v>973</v>
      </c>
      <c r="C14881">
        <v>134.2692438</v>
      </c>
      <c r="D14881">
        <v>2.3557938410000001</v>
      </c>
      <c r="E14881">
        <v>1.392408434</v>
      </c>
      <c r="F14881">
        <v>1.1929936430000001</v>
      </c>
      <c r="G14881">
        <v>1.3318205649999999</v>
      </c>
      <c r="H14881">
        <v>1.4361510930000001</v>
      </c>
      <c r="I14881">
        <v>2.8970643570000001</v>
      </c>
      <c r="J14881">
        <v>3.688702675</v>
      </c>
      <c r="K14881">
        <v>8.8530649310000005</v>
      </c>
      <c r="L14881">
        <v>44.966911699999997</v>
      </c>
      <c r="M14881">
        <v>2.2431336530000001</v>
      </c>
      <c r="N14881">
        <v>0.90753064999999999</v>
      </c>
      <c r="O14881">
        <v>44.519488119999998</v>
      </c>
      <c r="P14881">
        <v>0.70129302900000001</v>
      </c>
      <c r="Q14881">
        <v>1.3656371410000001</v>
      </c>
    </row>
    <row r="14882" spans="1:17">
      <c r="A14882" t="s">
        <v>27225</v>
      </c>
      <c r="B14882" s="16" t="s">
        <v>7398</v>
      </c>
      <c r="C14882">
        <v>28.53565442</v>
      </c>
      <c r="D14882">
        <v>4.7412021830000004</v>
      </c>
      <c r="E14882">
        <v>4.5959357289999998</v>
      </c>
      <c r="F14882">
        <v>3.7224149440000001</v>
      </c>
      <c r="G14882">
        <v>5.338204535</v>
      </c>
      <c r="H14882">
        <v>16.895535450000001</v>
      </c>
      <c r="I14882">
        <v>12.715420549999999</v>
      </c>
      <c r="J14882">
        <v>4.2706310710000004</v>
      </c>
      <c r="K14882">
        <v>16.541078850000002</v>
      </c>
      <c r="L14882">
        <v>25.292745190000002</v>
      </c>
      <c r="M14882">
        <v>12.933107830000001</v>
      </c>
      <c r="N14882">
        <v>4.1527759809999996</v>
      </c>
      <c r="O14882">
        <v>99.197102079999993</v>
      </c>
      <c r="P14882">
        <v>3.329863139</v>
      </c>
      <c r="Q14882">
        <v>146.03266619999999</v>
      </c>
    </row>
    <row r="14883" spans="1:17">
      <c r="A14883" t="s">
        <v>27225</v>
      </c>
      <c r="B14883" s="16" t="s">
        <v>27226</v>
      </c>
      <c r="C14883">
        <v>4.3353967559999997</v>
      </c>
      <c r="D14883">
        <v>15.61323421</v>
      </c>
      <c r="E14883">
        <v>11.897462109999999</v>
      </c>
      <c r="F14883">
        <v>11.083890390000001</v>
      </c>
      <c r="G14883">
        <v>12.55414835</v>
      </c>
      <c r="H14883">
        <v>13.53371866</v>
      </c>
      <c r="I14883">
        <v>11.9963373</v>
      </c>
      <c r="J14883">
        <v>16.192058320000001</v>
      </c>
      <c r="K14883">
        <v>15.254932289999999</v>
      </c>
      <c r="L14883">
        <v>15.06644507</v>
      </c>
      <c r="M14883">
        <v>2.7739985539999998</v>
      </c>
      <c r="N14883">
        <v>9.1401708349999993</v>
      </c>
      <c r="O14883">
        <v>6.4018101439999997</v>
      </c>
      <c r="P14883">
        <v>7.8804146660000001</v>
      </c>
      <c r="Q14883">
        <v>12.57071637</v>
      </c>
    </row>
    <row r="14884" spans="1:17">
      <c r="A14884" t="s">
        <v>27227</v>
      </c>
      <c r="B14884" s="16" t="s">
        <v>3293</v>
      </c>
      <c r="C14884">
        <v>21.748648230000001</v>
      </c>
      <c r="D14884">
        <v>6.2579319370000004</v>
      </c>
      <c r="E14884">
        <v>4.3084408930000002</v>
      </c>
      <c r="F14884">
        <v>5.0361085640000001</v>
      </c>
      <c r="G14884">
        <v>3.2807404660000001</v>
      </c>
      <c r="H14884">
        <v>5.088415028</v>
      </c>
      <c r="I14884">
        <v>1.4582289470000001</v>
      </c>
      <c r="J14884">
        <v>0.95071875299999997</v>
      </c>
      <c r="K14884">
        <v>7.0311339220000004</v>
      </c>
      <c r="L14884">
        <v>14.84773216</v>
      </c>
      <c r="M14884">
        <v>2.8791407979999999</v>
      </c>
      <c r="N14884">
        <v>3.2665034369999999</v>
      </c>
      <c r="O14884">
        <v>5.5370470960000002</v>
      </c>
      <c r="P14884">
        <v>5.063255013</v>
      </c>
      <c r="Q14884">
        <v>4.8117264779999998</v>
      </c>
    </row>
    <row r="14885" spans="1:17">
      <c r="A14885" t="s">
        <v>27228</v>
      </c>
      <c r="B14885" s="16" t="s">
        <v>27229</v>
      </c>
      <c r="C14885">
        <v>6.4240451639999998</v>
      </c>
      <c r="D14885">
        <v>0.40661174300000003</v>
      </c>
      <c r="E14885">
        <v>1.2692465930000001</v>
      </c>
      <c r="F14885">
        <v>2.2485544179999999</v>
      </c>
      <c r="G14885">
        <v>0.95083916700000004</v>
      </c>
      <c r="H14885">
        <v>3.5245541409999999</v>
      </c>
      <c r="I14885">
        <v>0</v>
      </c>
      <c r="J14885">
        <v>2.4431359239999999</v>
      </c>
      <c r="K14885">
        <v>1.6652950879999999</v>
      </c>
      <c r="L14885">
        <v>7.5382954099999999</v>
      </c>
      <c r="M14885">
        <v>0</v>
      </c>
      <c r="N14885">
        <v>4.072651832</v>
      </c>
      <c r="O14885">
        <v>9.1472018019999997</v>
      </c>
      <c r="P14885">
        <v>2.4783695649999999</v>
      </c>
      <c r="Q14885">
        <v>3.1543540239999999</v>
      </c>
    </row>
    <row r="14886" spans="1:17">
      <c r="A14886" t="s">
        <v>27228</v>
      </c>
      <c r="B14886" s="16" t="s">
        <v>27230</v>
      </c>
      <c r="C14886">
        <v>1.462719004</v>
      </c>
      <c r="D14886">
        <v>2.6463367560000002</v>
      </c>
      <c r="E14886">
        <v>2.3342333580000001</v>
      </c>
      <c r="F14886">
        <v>2.2897026989999998</v>
      </c>
      <c r="G14886">
        <v>1.8943814569999999</v>
      </c>
      <c r="H14886">
        <v>1.872549426</v>
      </c>
      <c r="I14886">
        <v>0.71103725500000003</v>
      </c>
      <c r="J14886">
        <v>2.7505367340000002</v>
      </c>
      <c r="K14886">
        <v>3.6495915079999999</v>
      </c>
      <c r="L14886">
        <v>1.2323069419999999</v>
      </c>
      <c r="M14886">
        <v>0.46795952400000002</v>
      </c>
      <c r="N14886">
        <v>1.743018051</v>
      </c>
      <c r="O14886">
        <v>2.159905975</v>
      </c>
      <c r="P14886">
        <v>2.4505720310000001</v>
      </c>
      <c r="Q14886">
        <v>1.675866955</v>
      </c>
    </row>
    <row r="14887" spans="1:17">
      <c r="A14887" t="s">
        <v>27231</v>
      </c>
      <c r="B14887" s="16" t="s">
        <v>1777</v>
      </c>
      <c r="C14887">
        <v>4.6459612349999997</v>
      </c>
      <c r="D14887">
        <v>33.621708480000002</v>
      </c>
      <c r="E14887">
        <v>43.111669130000003</v>
      </c>
      <c r="F14887">
        <v>41.809058720000003</v>
      </c>
      <c r="G14887">
        <v>36.993586329999999</v>
      </c>
      <c r="H14887">
        <v>15.06746895</v>
      </c>
      <c r="I14887">
        <v>21.831510130000002</v>
      </c>
      <c r="J14887">
        <v>55.886734259999997</v>
      </c>
      <c r="K14887">
        <v>31.380404309999999</v>
      </c>
      <c r="L14887">
        <v>30.66056691</v>
      </c>
      <c r="M14887">
        <v>3.9636171650000001</v>
      </c>
      <c r="N14887">
        <v>20.617799900000001</v>
      </c>
      <c r="O14887">
        <v>7.4321014639999996</v>
      </c>
      <c r="P14887">
        <v>37.950033959999999</v>
      </c>
      <c r="Q14887">
        <v>26.259997250000001</v>
      </c>
    </row>
    <row r="14888" spans="1:17">
      <c r="A14888" t="s">
        <v>27232</v>
      </c>
      <c r="B14888" s="16" t="s">
        <v>3292</v>
      </c>
      <c r="C14888">
        <v>9.7369800069999997</v>
      </c>
      <c r="D14888">
        <v>8.3228429469999998</v>
      </c>
      <c r="E14888">
        <v>13.47582238</v>
      </c>
      <c r="F14888">
        <v>9.6843602979999996</v>
      </c>
      <c r="G14888">
        <v>27.71572505</v>
      </c>
      <c r="H14888">
        <v>55.828319860000001</v>
      </c>
      <c r="I14888">
        <v>8.9218905450000001</v>
      </c>
      <c r="J14888">
        <v>8.014241255</v>
      </c>
      <c r="K14888">
        <v>12.573973990000001</v>
      </c>
      <c r="L14888">
        <v>28.892618169999999</v>
      </c>
      <c r="M14888">
        <v>6.7815400099999996</v>
      </c>
      <c r="N14888">
        <v>2.9989707380000001</v>
      </c>
      <c r="O14888">
        <v>6.298323678</v>
      </c>
      <c r="P14888">
        <v>3.4991585870000002</v>
      </c>
      <c r="Q14888">
        <v>26.26068832</v>
      </c>
    </row>
    <row r="14889" spans="1:17">
      <c r="A14889" t="s">
        <v>27233</v>
      </c>
      <c r="B14889" s="16" t="s">
        <v>27234</v>
      </c>
      <c r="C14889">
        <v>1.6645478920000001</v>
      </c>
      <c r="D14889">
        <v>1.7700148419999999</v>
      </c>
      <c r="E14889">
        <v>0.67293326899999995</v>
      </c>
      <c r="F14889">
        <v>0.90630972099999996</v>
      </c>
      <c r="G14889">
        <v>0.91979604999999998</v>
      </c>
      <c r="H14889">
        <v>5.3060095599999997</v>
      </c>
      <c r="I14889">
        <v>2.4274427859999999</v>
      </c>
      <c r="J14889">
        <v>1.2660922050000001</v>
      </c>
      <c r="K14889">
        <v>3.473559887</v>
      </c>
      <c r="L14889">
        <v>3.681150675</v>
      </c>
      <c r="M14889">
        <v>1.278070831</v>
      </c>
      <c r="N14889">
        <v>0.51298012800000004</v>
      </c>
      <c r="O14889">
        <v>1.843450585</v>
      </c>
      <c r="P14889">
        <v>1.6482506180000001</v>
      </c>
      <c r="Q14889">
        <v>2.059674937</v>
      </c>
    </row>
    <row r="14890" spans="1:17">
      <c r="A14890" t="s">
        <v>27235</v>
      </c>
      <c r="B14890" s="16" t="s">
        <v>8190</v>
      </c>
      <c r="C14890">
        <v>5.2795014030000003</v>
      </c>
      <c r="D14890">
        <v>18.97328942</v>
      </c>
      <c r="E14890">
        <v>2.4339245749999998</v>
      </c>
      <c r="F14890">
        <v>6.2282402210000001</v>
      </c>
      <c r="G14890">
        <v>2.4311228690000002</v>
      </c>
      <c r="H14890">
        <v>1.802328822</v>
      </c>
      <c r="I14890">
        <v>0</v>
      </c>
      <c r="J14890">
        <v>3.3464219740000001</v>
      </c>
      <c r="K14890">
        <v>18.362007269999999</v>
      </c>
      <c r="L14890">
        <v>2.9652385790000002</v>
      </c>
      <c r="M14890">
        <v>10.13424843</v>
      </c>
      <c r="N14890">
        <v>2.6032575630000001</v>
      </c>
      <c r="O14890">
        <v>16.241480469999999</v>
      </c>
      <c r="P14890">
        <v>0.96811311099999997</v>
      </c>
      <c r="Q14890">
        <v>3.6292993739999999</v>
      </c>
    </row>
    <row r="14891" spans="1:17">
      <c r="A14891" t="s">
        <v>27236</v>
      </c>
      <c r="B14891" s="16" t="s">
        <v>7266</v>
      </c>
      <c r="C14891">
        <v>1.8847712919999999</v>
      </c>
      <c r="D14891">
        <v>0.41753994900000002</v>
      </c>
      <c r="E14891">
        <v>0.35647431200000002</v>
      </c>
      <c r="F14891">
        <v>0.28506014400000002</v>
      </c>
      <c r="G14891">
        <v>0.25313922999999999</v>
      </c>
      <c r="H14891">
        <v>0.32171386699999999</v>
      </c>
      <c r="I14891">
        <v>1.8323992549999999</v>
      </c>
      <c r="J14891">
        <v>0.34512569199999998</v>
      </c>
      <c r="K14891">
        <v>1.425043337</v>
      </c>
      <c r="L14891">
        <v>0.92626113799999998</v>
      </c>
      <c r="M14891">
        <v>0.80397914100000001</v>
      </c>
      <c r="N14891">
        <v>0.72283374300000003</v>
      </c>
      <c r="O14891">
        <v>1.39156214</v>
      </c>
      <c r="P14891">
        <v>0.31419492500000001</v>
      </c>
      <c r="Q14891">
        <v>0.86376834300000005</v>
      </c>
    </row>
    <row r="14892" spans="1:17">
      <c r="A14892" t="s">
        <v>27237</v>
      </c>
      <c r="B14892" s="16" t="s">
        <v>9174</v>
      </c>
      <c r="C14892">
        <v>19.546977850000001</v>
      </c>
      <c r="D14892">
        <v>16.337078949999999</v>
      </c>
      <c r="E14892">
        <v>10.43561676</v>
      </c>
      <c r="F14892">
        <v>15.28707393</v>
      </c>
      <c r="G14892">
        <v>8.2543804590000001</v>
      </c>
      <c r="H14892">
        <v>8.9402954660000002</v>
      </c>
      <c r="I14892">
        <v>17.88087363</v>
      </c>
      <c r="J14892">
        <v>51.451829830000001</v>
      </c>
      <c r="K14892">
        <v>20.798274500000002</v>
      </c>
      <c r="L14892">
        <v>17.40355173</v>
      </c>
      <c r="M14892">
        <v>3.4110302629999998</v>
      </c>
      <c r="N14892">
        <v>24.928344370000001</v>
      </c>
      <c r="O14892">
        <v>14.169503649999999</v>
      </c>
      <c r="P14892">
        <v>41.377254350000001</v>
      </c>
      <c r="Q14892">
        <v>19.422894190000001</v>
      </c>
    </row>
    <row r="14893" spans="1:17">
      <c r="A14893" t="s">
        <v>27238</v>
      </c>
      <c r="B14893" s="16" t="s">
        <v>7146</v>
      </c>
      <c r="C14893">
        <v>259.68448790000002</v>
      </c>
      <c r="D14893">
        <v>41.309052049999998</v>
      </c>
      <c r="E14893">
        <v>27.11456737</v>
      </c>
      <c r="F14893">
        <v>22.530959330000002</v>
      </c>
      <c r="G14893">
        <v>34.504195070000002</v>
      </c>
      <c r="H14893">
        <v>59.72600611</v>
      </c>
      <c r="I14893">
        <v>76.227151059999997</v>
      </c>
      <c r="J14893">
        <v>39.382173080000001</v>
      </c>
      <c r="K14893">
        <v>150.85196640000001</v>
      </c>
      <c r="L14893">
        <v>241.4992512</v>
      </c>
      <c r="M14893">
        <v>114.2119488</v>
      </c>
      <c r="N14893">
        <v>27.259165370000002</v>
      </c>
      <c r="O14893">
        <v>214.1052846</v>
      </c>
      <c r="P14893">
        <v>29.895054779999999</v>
      </c>
      <c r="Q14893">
        <v>59.88742156</v>
      </c>
    </row>
    <row r="14894" spans="1:17">
      <c r="A14894" t="s">
        <v>27239</v>
      </c>
      <c r="B14894" s="16" t="s">
        <v>2236</v>
      </c>
      <c r="C14894">
        <v>0</v>
      </c>
      <c r="D14894">
        <v>1.071597565</v>
      </c>
      <c r="E14894">
        <v>1.672506491</v>
      </c>
      <c r="F14894">
        <v>0.82304334499999998</v>
      </c>
      <c r="G14894">
        <v>2.0882265740000001</v>
      </c>
      <c r="H14894">
        <v>0</v>
      </c>
      <c r="I14894">
        <v>0</v>
      </c>
      <c r="J14894">
        <v>1.686331008</v>
      </c>
      <c r="K14894">
        <v>2.742982392</v>
      </c>
      <c r="L14894">
        <v>1.146153711</v>
      </c>
      <c r="M14894">
        <v>0</v>
      </c>
      <c r="N14894">
        <v>1.118041316</v>
      </c>
      <c r="O14894">
        <v>0</v>
      </c>
      <c r="P14894">
        <v>0.54429785500000005</v>
      </c>
      <c r="Q14894">
        <v>0.83130852799999999</v>
      </c>
    </row>
    <row r="14895" spans="1:17">
      <c r="A14895" t="s">
        <v>27240</v>
      </c>
      <c r="B14895" s="16" t="s">
        <v>8750</v>
      </c>
      <c r="C14895">
        <v>147.90477910000001</v>
      </c>
      <c r="D14895">
        <v>800.11217950000002</v>
      </c>
      <c r="E14895">
        <v>1306.242209</v>
      </c>
      <c r="F14895">
        <v>1075.5745360000001</v>
      </c>
      <c r="G14895">
        <v>1182.4720580000001</v>
      </c>
      <c r="H14895">
        <v>866.37583600000005</v>
      </c>
      <c r="I14895">
        <v>1597.667308</v>
      </c>
      <c r="J14895">
        <v>1728.4766090000001</v>
      </c>
      <c r="K14895">
        <v>2313.7593700000002</v>
      </c>
      <c r="L14895">
        <v>2396.7088090000002</v>
      </c>
      <c r="M14895">
        <v>175.08595650000001</v>
      </c>
      <c r="N14895">
        <v>551.72753580000006</v>
      </c>
      <c r="O14895">
        <v>123.0602805</v>
      </c>
      <c r="P14895">
        <v>607.3819982</v>
      </c>
      <c r="Q14895">
        <v>606.40964580000002</v>
      </c>
    </row>
    <row r="14896" spans="1:17">
      <c r="A14896" t="s">
        <v>27241</v>
      </c>
      <c r="B14896" s="16" t="s">
        <v>27242</v>
      </c>
      <c r="C14896">
        <v>45.551799369999998</v>
      </c>
      <c r="D14896">
        <v>309.78229709999999</v>
      </c>
      <c r="E14896">
        <v>555.84527609999998</v>
      </c>
      <c r="F14896">
        <v>303.06348700000001</v>
      </c>
      <c r="G14896">
        <v>416.44974530000002</v>
      </c>
      <c r="H14896">
        <v>4474.771737</v>
      </c>
      <c r="I14896">
        <v>559.63367300000004</v>
      </c>
      <c r="J14896">
        <v>697.85724370000003</v>
      </c>
      <c r="K14896">
        <v>295.34727529999998</v>
      </c>
      <c r="L14896">
        <v>349.4600006</v>
      </c>
      <c r="M14896">
        <v>58.5674961</v>
      </c>
      <c r="N14896">
        <v>212.9560401</v>
      </c>
      <c r="O14896">
        <v>30.45894461</v>
      </c>
      <c r="P14896">
        <v>334.81199659999999</v>
      </c>
      <c r="Q14896">
        <v>303.38911810000002</v>
      </c>
    </row>
    <row r="14897" spans="1:17">
      <c r="A14897" t="s">
        <v>27243</v>
      </c>
      <c r="B14897" s="16" t="s">
        <v>27244</v>
      </c>
      <c r="C14897">
        <v>36.103584240000004</v>
      </c>
      <c r="D14897">
        <v>7.3807514960000002</v>
      </c>
      <c r="E14897">
        <v>8.773614663</v>
      </c>
      <c r="F14897">
        <v>8.0009911819999999</v>
      </c>
      <c r="G14897">
        <v>7.5687964340000002</v>
      </c>
      <c r="H14897">
        <v>8.3194613860000004</v>
      </c>
      <c r="I14897">
        <v>11.45380688</v>
      </c>
      <c r="J14897">
        <v>20.539685670000001</v>
      </c>
      <c r="K14897">
        <v>14.42446934</v>
      </c>
      <c r="L14897">
        <v>22.011893749999999</v>
      </c>
      <c r="M14897">
        <v>12.40150156</v>
      </c>
      <c r="N14897">
        <v>10.478333510000001</v>
      </c>
      <c r="O14897">
        <v>18.0979913</v>
      </c>
      <c r="P14897">
        <v>6.9181481720000004</v>
      </c>
      <c r="Q14897">
        <v>10.62417398</v>
      </c>
    </row>
    <row r="14898" spans="1:17">
      <c r="A14898" t="s">
        <v>27245</v>
      </c>
      <c r="B14898" s="16" t="s">
        <v>6975</v>
      </c>
      <c r="C14898">
        <v>5.7157469150000004</v>
      </c>
      <c r="D14898">
        <v>22.81271688</v>
      </c>
      <c r="E14898">
        <v>22.21491898</v>
      </c>
      <c r="F14898">
        <v>21.61706629</v>
      </c>
      <c r="G14898">
        <v>22.713094359999999</v>
      </c>
      <c r="H14898">
        <v>12.5106403</v>
      </c>
      <c r="I14898">
        <v>40.931487269999998</v>
      </c>
      <c r="J14898">
        <v>47.236618669999999</v>
      </c>
      <c r="K14898">
        <v>77.946519199999997</v>
      </c>
      <c r="L14898">
        <v>59.223358490000003</v>
      </c>
      <c r="M14898">
        <v>4.3262165530000001</v>
      </c>
      <c r="N14898">
        <v>19.71136907</v>
      </c>
      <c r="O14898">
        <v>6.1499415739999996</v>
      </c>
      <c r="P14898">
        <v>14.28192881</v>
      </c>
      <c r="Q14898">
        <v>17.44176401</v>
      </c>
    </row>
    <row r="14899" spans="1:17">
      <c r="A14899" t="s">
        <v>27246</v>
      </c>
      <c r="B14899" s="16" t="s">
        <v>2834</v>
      </c>
      <c r="C14899">
        <v>40.537357739999997</v>
      </c>
      <c r="D14899">
        <v>1.4833666780000001</v>
      </c>
      <c r="E14899">
        <v>1.5017378619999999</v>
      </c>
      <c r="F14899">
        <v>0.66510702600000005</v>
      </c>
      <c r="G14899">
        <v>1.125006902</v>
      </c>
      <c r="H14899">
        <v>1.8765702369999999</v>
      </c>
      <c r="I14899">
        <v>2.375213408</v>
      </c>
      <c r="J14899">
        <v>1.009433899</v>
      </c>
      <c r="K14899">
        <v>4.0227603739999998</v>
      </c>
      <c r="L14899">
        <v>7.8899774989999996</v>
      </c>
      <c r="M14899">
        <v>3.8211909570000002</v>
      </c>
      <c r="N14899">
        <v>0.53540558699999996</v>
      </c>
      <c r="O14899">
        <v>5.4113595239999999</v>
      </c>
      <c r="P14899">
        <v>0.21721030399999999</v>
      </c>
      <c r="Q14899">
        <v>1.9904775610000001</v>
      </c>
    </row>
    <row r="14900" spans="1:17">
      <c r="A14900" t="s">
        <v>27247</v>
      </c>
      <c r="B14900" s="16" t="s">
        <v>2869</v>
      </c>
      <c r="C14900">
        <v>100.7545863</v>
      </c>
      <c r="D14900">
        <v>1.676244166</v>
      </c>
      <c r="E14900">
        <v>1.9489210349999999</v>
      </c>
      <c r="F14900">
        <v>2.5206793749999998</v>
      </c>
      <c r="G14900">
        <v>2.1662078409999999</v>
      </c>
      <c r="H14900">
        <v>2.2177160819999999</v>
      </c>
      <c r="I14900">
        <v>4.0653229380000004</v>
      </c>
      <c r="J14900">
        <v>5.0989818500000004</v>
      </c>
      <c r="K14900">
        <v>13.549592390000001</v>
      </c>
      <c r="L14900">
        <v>60.642989190000002</v>
      </c>
      <c r="M14900">
        <v>5.351074283</v>
      </c>
      <c r="N14900">
        <v>3.3873309599999999</v>
      </c>
      <c r="O14900">
        <v>15.436454339999999</v>
      </c>
      <c r="P14900">
        <v>2.8081815219999999</v>
      </c>
      <c r="Q14900">
        <v>4.5170836320000003</v>
      </c>
    </row>
    <row r="14901" spans="1:17">
      <c r="A14901" t="s">
        <v>27248</v>
      </c>
      <c r="B14901" s="16" t="s">
        <v>6873</v>
      </c>
      <c r="C14901">
        <v>12.63086388</v>
      </c>
      <c r="D14901">
        <v>16.180660110000002</v>
      </c>
      <c r="E14901">
        <v>13.49613168</v>
      </c>
      <c r="F14901">
        <v>12.14727703</v>
      </c>
      <c r="G14901">
        <v>17.306663690000001</v>
      </c>
      <c r="H14901">
        <v>10.01826393</v>
      </c>
      <c r="I14901">
        <v>7.2077619640000004</v>
      </c>
      <c r="J14901">
        <v>13.50593757</v>
      </c>
      <c r="K14901">
        <v>8.9686770029999998</v>
      </c>
      <c r="L14901">
        <v>10.583378120000001</v>
      </c>
      <c r="M14901">
        <v>7.9061512609999998</v>
      </c>
      <c r="N14901">
        <v>7.378973566</v>
      </c>
      <c r="O14901">
        <v>8.8187783329999991</v>
      </c>
      <c r="P14901">
        <v>8.1980642190000008</v>
      </c>
      <c r="Q14901">
        <v>17.931999269999999</v>
      </c>
    </row>
    <row r="14902" spans="1:17">
      <c r="A14902" t="s">
        <v>27249</v>
      </c>
      <c r="B14902" s="16" t="s">
        <v>27250</v>
      </c>
      <c r="C14902">
        <v>18.404103920000001</v>
      </c>
      <c r="D14902">
        <v>3.3150457580000001</v>
      </c>
      <c r="E14902">
        <v>1.2809171720000001</v>
      </c>
      <c r="F14902">
        <v>1.77936418</v>
      </c>
      <c r="G14902">
        <v>0.98014449699999995</v>
      </c>
      <c r="H14902">
        <v>4.0955876939999998</v>
      </c>
      <c r="I14902">
        <v>6.2708096129999999</v>
      </c>
      <c r="J14902">
        <v>2.267681348</v>
      </c>
      <c r="K14902">
        <v>4.6816917299999998</v>
      </c>
      <c r="L14902">
        <v>7.716289314</v>
      </c>
      <c r="M14902">
        <v>10.89540745</v>
      </c>
      <c r="N14902">
        <v>1.1237533689999999</v>
      </c>
      <c r="O14902">
        <v>13.143626080000001</v>
      </c>
      <c r="P14902">
        <v>1.367696657</v>
      </c>
      <c r="Q14902">
        <v>3.5471702899999999</v>
      </c>
    </row>
    <row r="14903" spans="1:17">
      <c r="A14903" t="e">
        <v>#N/A</v>
      </c>
      <c r="B14903" s="16" t="s">
        <v>27251</v>
      </c>
      <c r="C14903">
        <v>0</v>
      </c>
      <c r="D14903">
        <v>0</v>
      </c>
      <c r="E14903">
        <v>0.15308522299999999</v>
      </c>
      <c r="F14903">
        <v>0</v>
      </c>
      <c r="G14903">
        <v>0</v>
      </c>
      <c r="H14903">
        <v>0</v>
      </c>
      <c r="I14903">
        <v>0</v>
      </c>
      <c r="J14903">
        <v>0</v>
      </c>
      <c r="K14903">
        <v>0</v>
      </c>
      <c r="L14903">
        <v>0</v>
      </c>
      <c r="M14903">
        <v>0</v>
      </c>
      <c r="N14903">
        <v>0</v>
      </c>
      <c r="O14903">
        <v>0</v>
      </c>
      <c r="P14903">
        <v>0.43177170100000001</v>
      </c>
      <c r="Q14903">
        <v>0</v>
      </c>
    </row>
    <row r="14904" spans="1:17">
      <c r="A14904" t="s">
        <v>27252</v>
      </c>
      <c r="B14904" s="16" t="s">
        <v>27253</v>
      </c>
      <c r="C14904">
        <v>14.512466979999999</v>
      </c>
      <c r="D14904">
        <v>8.666514609</v>
      </c>
      <c r="E14904">
        <v>9.4650874209999998</v>
      </c>
      <c r="F14904">
        <v>8.6317692529999999</v>
      </c>
      <c r="G14904">
        <v>8.1173626339999991</v>
      </c>
      <c r="H14904">
        <v>13.6916408</v>
      </c>
      <c r="I14904">
        <v>6.4411610179999998</v>
      </c>
      <c r="J14904">
        <v>15.797861340000001</v>
      </c>
      <c r="K14904">
        <v>17.317669510000002</v>
      </c>
      <c r="L14904">
        <v>53.224786600000002</v>
      </c>
      <c r="M14904">
        <v>5.4503520989999998</v>
      </c>
      <c r="N14904">
        <v>6.6892295180000003</v>
      </c>
      <c r="O14904">
        <v>8.3855173129999994</v>
      </c>
      <c r="P14904">
        <v>3.7393276480000002</v>
      </c>
      <c r="Q14904">
        <v>6.9400608019999996</v>
      </c>
    </row>
    <row r="14905" spans="1:17">
      <c r="A14905" t="s">
        <v>27252</v>
      </c>
      <c r="B14905" s="16" t="s">
        <v>27254</v>
      </c>
      <c r="C14905">
        <v>74.097452160000003</v>
      </c>
      <c r="D14905">
        <v>1.2047755339999999</v>
      </c>
      <c r="E14905">
        <v>0.61473481699999999</v>
      </c>
      <c r="F14905">
        <v>0.50893206999999996</v>
      </c>
      <c r="G14905">
        <v>0.41085642999999999</v>
      </c>
      <c r="H14905">
        <v>0.65269521100000005</v>
      </c>
      <c r="I14905">
        <v>67.907861780000005</v>
      </c>
      <c r="J14905">
        <v>0.38779935300000001</v>
      </c>
      <c r="K14905">
        <v>20.199412639999998</v>
      </c>
      <c r="L14905">
        <v>65.503706559999998</v>
      </c>
      <c r="M14905">
        <v>152.02021389999999</v>
      </c>
      <c r="N14905">
        <v>1.466489857</v>
      </c>
      <c r="O14905">
        <v>112.1755612</v>
      </c>
      <c r="P14905">
        <v>0.56094784399999997</v>
      </c>
      <c r="Q14905">
        <v>55.610093169999999</v>
      </c>
    </row>
    <row r="14906" spans="1:17">
      <c r="A14906" t="e">
        <v>#N/A</v>
      </c>
      <c r="B14906" s="16" t="s">
        <v>27255</v>
      </c>
      <c r="C14906">
        <v>27.080284070000001</v>
      </c>
      <c r="D14906">
        <v>1.1248480590000001</v>
      </c>
      <c r="E14906">
        <v>2.340823635</v>
      </c>
      <c r="F14906">
        <v>0.23038467400000001</v>
      </c>
      <c r="G14906">
        <v>3.2149275099999999</v>
      </c>
      <c r="H14906">
        <v>1.3000404619999999</v>
      </c>
      <c r="I14906">
        <v>0</v>
      </c>
      <c r="J14906">
        <v>2.3601722920000001</v>
      </c>
      <c r="K14906">
        <v>5.3746716470000004</v>
      </c>
      <c r="L14906">
        <v>19.249745529999998</v>
      </c>
      <c r="M14906">
        <v>3.2488665289999998</v>
      </c>
      <c r="N14906">
        <v>2.5036794050000002</v>
      </c>
      <c r="O14906">
        <v>26.24197238</v>
      </c>
      <c r="P14906">
        <v>1.5235878469999999</v>
      </c>
      <c r="Q14906">
        <v>25.596807250000001</v>
      </c>
    </row>
    <row r="14907" spans="1:17">
      <c r="A14907" t="s">
        <v>27256</v>
      </c>
      <c r="B14907" s="16" t="s">
        <v>6755</v>
      </c>
      <c r="C14907">
        <v>7.2057878290000001</v>
      </c>
      <c r="D14907">
        <v>40.536143490000001</v>
      </c>
      <c r="E14907">
        <v>41.773874620000001</v>
      </c>
      <c r="F14907">
        <v>30.84044175</v>
      </c>
      <c r="G14907">
        <v>47.222382809999999</v>
      </c>
      <c r="H14907">
        <v>130.20485339999999</v>
      </c>
      <c r="I14907">
        <v>54.26438641</v>
      </c>
      <c r="J14907">
        <v>64.7672618</v>
      </c>
      <c r="K14907">
        <v>32.206740310000001</v>
      </c>
      <c r="L14907">
        <v>36.051058519999998</v>
      </c>
      <c r="M14907">
        <v>3.1745217569999999</v>
      </c>
      <c r="N14907">
        <v>13.498813820000001</v>
      </c>
      <c r="O14907">
        <v>11.381672719999999</v>
      </c>
      <c r="P14907">
        <v>5.0155791399999998</v>
      </c>
      <c r="Q14907">
        <v>20.382396279999998</v>
      </c>
    </row>
    <row r="14908" spans="1:17">
      <c r="A14908" t="s">
        <v>27257</v>
      </c>
      <c r="B14908" s="16" t="s">
        <v>2296</v>
      </c>
      <c r="C14908">
        <v>14.947857989999999</v>
      </c>
      <c r="D14908">
        <v>0.211369216</v>
      </c>
      <c r="E14908">
        <v>0.43986212299999999</v>
      </c>
      <c r="F14908">
        <v>0.15151983999999999</v>
      </c>
      <c r="G14908">
        <v>0.19221816</v>
      </c>
      <c r="H14908">
        <v>1.954315735</v>
      </c>
      <c r="I14908">
        <v>1.8552131080000001</v>
      </c>
      <c r="J14908">
        <v>0.98779080500000005</v>
      </c>
      <c r="K14908">
        <v>0.79353202599999995</v>
      </c>
      <c r="L14908">
        <v>2.81338</v>
      </c>
      <c r="M14908">
        <v>4.5786875230000001</v>
      </c>
      <c r="N14908">
        <v>0.117616052</v>
      </c>
      <c r="O14908">
        <v>3.6983295699999998</v>
      </c>
      <c r="P14908">
        <v>0.28629606099999999</v>
      </c>
      <c r="Q14908">
        <v>1.6397296619999999</v>
      </c>
    </row>
    <row r="14909" spans="1:17">
      <c r="A14909" t="s">
        <v>27258</v>
      </c>
      <c r="B14909" s="16" t="s">
        <v>6087</v>
      </c>
      <c r="C14909">
        <v>18.25813832</v>
      </c>
      <c r="D14909">
        <v>3.702010247</v>
      </c>
      <c r="E14909">
        <v>38.37150802</v>
      </c>
      <c r="F14909">
        <v>15.62783232</v>
      </c>
      <c r="G14909">
        <v>31.314635729999999</v>
      </c>
      <c r="H14909">
        <v>45.93541244</v>
      </c>
      <c r="I14909">
        <v>57.539670880000003</v>
      </c>
      <c r="J14909">
        <v>56.217102920000002</v>
      </c>
      <c r="K14909">
        <v>17.19733828</v>
      </c>
      <c r="L14909">
        <v>24.832900980000002</v>
      </c>
      <c r="M14909">
        <v>7.1282736580000003</v>
      </c>
      <c r="N14909">
        <v>7.6104724670000001</v>
      </c>
      <c r="O14909">
        <v>8.053924404</v>
      </c>
      <c r="P14909">
        <v>2.669656238</v>
      </c>
      <c r="Q14909">
        <v>18.933215239999999</v>
      </c>
    </row>
    <row r="14910" spans="1:17">
      <c r="A14910" t="s">
        <v>27259</v>
      </c>
      <c r="B14910" s="16" t="s">
        <v>1959</v>
      </c>
      <c r="C14910">
        <v>1.7994524270000001</v>
      </c>
      <c r="D14910">
        <v>6.278563675</v>
      </c>
      <c r="E14910">
        <v>18.426091190000001</v>
      </c>
      <c r="F14910">
        <v>8.6953901800000004</v>
      </c>
      <c r="G14910">
        <v>23.53793035</v>
      </c>
      <c r="H14910">
        <v>13.64900868</v>
      </c>
      <c r="I14910">
        <v>9.8406626670000001</v>
      </c>
      <c r="J14910">
        <v>8.7254854430000002</v>
      </c>
      <c r="K14910">
        <v>4.4897661690000001</v>
      </c>
      <c r="L14910">
        <v>7.9589845959999996</v>
      </c>
      <c r="M14910">
        <v>6.9082652119999999</v>
      </c>
      <c r="N14910">
        <v>3.1055079330000002</v>
      </c>
      <c r="O14910">
        <v>4.4839224519999998</v>
      </c>
      <c r="P14910">
        <v>0.94491214300000004</v>
      </c>
      <c r="Q14910">
        <v>9.2775118360000004</v>
      </c>
    </row>
    <row r="14911" spans="1:17">
      <c r="A14911" t="s">
        <v>27260</v>
      </c>
      <c r="B14911" s="16" t="s">
        <v>6676</v>
      </c>
      <c r="C14911">
        <v>2.9463091459999999</v>
      </c>
      <c r="D14911">
        <v>1.6317653169999999</v>
      </c>
      <c r="E14911">
        <v>9.0378530379999997</v>
      </c>
      <c r="F14911">
        <v>2.4731424940000002</v>
      </c>
      <c r="G14911">
        <v>8.1403590959999992</v>
      </c>
      <c r="H14911">
        <v>25.271178920000001</v>
      </c>
      <c r="I14911">
        <v>7.1611005380000003</v>
      </c>
      <c r="J14911">
        <v>6.34958037</v>
      </c>
      <c r="K14911">
        <v>4.0097771140000003</v>
      </c>
      <c r="L14911">
        <v>7.1363173419999999</v>
      </c>
      <c r="M14911">
        <v>0</v>
      </c>
      <c r="N14911">
        <v>1.5738547510000001</v>
      </c>
      <c r="O14911">
        <v>1.631486647</v>
      </c>
      <c r="P14911">
        <v>0.73673292700000004</v>
      </c>
      <c r="Q14911">
        <v>7.426422079</v>
      </c>
    </row>
    <row r="14912" spans="1:17">
      <c r="A14912" t="s">
        <v>27261</v>
      </c>
      <c r="B14912" s="16" t="s">
        <v>6061</v>
      </c>
      <c r="C14912">
        <v>35.220866180000002</v>
      </c>
      <c r="D14912">
        <v>41.75677761</v>
      </c>
      <c r="E14912">
        <v>43.070749859999999</v>
      </c>
      <c r="F14912">
        <v>29.081584790000001</v>
      </c>
      <c r="G14912">
        <v>55.940889120000001</v>
      </c>
      <c r="H14912">
        <v>75.512003440000001</v>
      </c>
      <c r="I14912">
        <v>36.688056320000001</v>
      </c>
      <c r="J14912">
        <v>23.79677848</v>
      </c>
      <c r="K14912">
        <v>39.505887459999997</v>
      </c>
      <c r="L14912">
        <v>35.705140829999998</v>
      </c>
      <c r="M14912">
        <v>11.88713677</v>
      </c>
      <c r="N14912">
        <v>5.9162233740000003</v>
      </c>
      <c r="O14912">
        <v>22.289338969999999</v>
      </c>
      <c r="P14912">
        <v>4.4132166570000004</v>
      </c>
      <c r="Q14912">
        <v>15.69786304</v>
      </c>
    </row>
    <row r="14913" spans="1:17">
      <c r="A14913" t="s">
        <v>24157</v>
      </c>
      <c r="B14913" s="16" t="s">
        <v>27262</v>
      </c>
      <c r="C14913">
        <v>2.3331883160000002</v>
      </c>
      <c r="D14913">
        <v>43.417864059999999</v>
      </c>
      <c r="E14913">
        <v>24.574070280000001</v>
      </c>
      <c r="F14913">
        <v>19.214342129999999</v>
      </c>
      <c r="G14913">
        <v>32.433285130000002</v>
      </c>
      <c r="H14913">
        <v>35.394886929999998</v>
      </c>
      <c r="I14913">
        <v>1.7012671049999999</v>
      </c>
      <c r="J14913">
        <v>9.9086021140000007</v>
      </c>
      <c r="K14913">
        <v>4.2338010710000002</v>
      </c>
      <c r="L14913">
        <v>5.1598501829999996</v>
      </c>
      <c r="M14913">
        <v>0</v>
      </c>
      <c r="N14913">
        <v>6.039949751</v>
      </c>
      <c r="O14913">
        <v>14.21175421</v>
      </c>
      <c r="P14913">
        <v>2.9754436869999998</v>
      </c>
      <c r="Q14913">
        <v>12.831270610000001</v>
      </c>
    </row>
    <row r="14914" spans="1:17">
      <c r="A14914" t="s">
        <v>27263</v>
      </c>
      <c r="B14914" s="16" t="s">
        <v>2017</v>
      </c>
      <c r="C14914">
        <v>10.56696724</v>
      </c>
      <c r="D14914">
        <v>35.400701210000001</v>
      </c>
      <c r="E14914">
        <v>61.349042990000001</v>
      </c>
      <c r="F14914">
        <v>52.92615687</v>
      </c>
      <c r="G14914">
        <v>66.322893829999998</v>
      </c>
      <c r="H14914">
        <v>110.81639939999999</v>
      </c>
      <c r="I14914">
        <v>67.30088293</v>
      </c>
      <c r="J14914">
        <v>83.709983579999999</v>
      </c>
      <c r="K14914">
        <v>31.110147139999999</v>
      </c>
      <c r="L14914">
        <v>16.215132329999999</v>
      </c>
      <c r="M14914">
        <v>10.348869880000001</v>
      </c>
      <c r="N14914">
        <v>16.18958855</v>
      </c>
      <c r="O14914">
        <v>11.225025710000001</v>
      </c>
      <c r="P14914">
        <v>8.9298955600000003</v>
      </c>
      <c r="Q14914">
        <v>56.778372439999998</v>
      </c>
    </row>
    <row r="14915" spans="1:17">
      <c r="A14915" t="s">
        <v>27264</v>
      </c>
      <c r="B14915" s="16" t="s">
        <v>9450</v>
      </c>
      <c r="C14915">
        <v>51.06109137</v>
      </c>
      <c r="D14915">
        <v>4.8857448269999999</v>
      </c>
      <c r="E14915">
        <v>3.4438909739999999</v>
      </c>
      <c r="F14915">
        <v>2.747599986</v>
      </c>
      <c r="G14915">
        <v>4.557108425</v>
      </c>
      <c r="H14915">
        <v>7.1492811649999997</v>
      </c>
      <c r="I14915">
        <v>8.0677757210000003</v>
      </c>
      <c r="J14915">
        <v>5.041953211</v>
      </c>
      <c r="K14915">
        <v>13.9050934</v>
      </c>
      <c r="L14915">
        <v>22.34342698</v>
      </c>
      <c r="M14915">
        <v>10.188878300000001</v>
      </c>
      <c r="N14915">
        <v>4.3222160330000001</v>
      </c>
      <c r="O14915">
        <v>21.029953460000002</v>
      </c>
      <c r="P14915">
        <v>3.869648352</v>
      </c>
      <c r="Q14915">
        <v>8.8395004159999999</v>
      </c>
    </row>
    <row r="14916" spans="1:17">
      <c r="A14916" t="s">
        <v>27265</v>
      </c>
      <c r="B14916" s="16" t="s">
        <v>3286</v>
      </c>
      <c r="C14916">
        <v>16.369456979999999</v>
      </c>
      <c r="D14916">
        <v>74.983317170000007</v>
      </c>
      <c r="E14916">
        <v>38.834338279999997</v>
      </c>
      <c r="F14916">
        <v>26.457709600000001</v>
      </c>
      <c r="G14916">
        <v>40.797944579999999</v>
      </c>
      <c r="H14916">
        <v>99.251840639999998</v>
      </c>
      <c r="I14916">
        <v>24.81173823</v>
      </c>
      <c r="J14916">
        <v>24.673189170000001</v>
      </c>
      <c r="K14916">
        <v>41.9247394</v>
      </c>
      <c r="L14916">
        <v>37.626323249999999</v>
      </c>
      <c r="M14916">
        <v>6.680253649</v>
      </c>
      <c r="N14916">
        <v>6.7051305919999997</v>
      </c>
      <c r="O14916">
        <v>15.70212544</v>
      </c>
      <c r="P14916">
        <v>5.2599603750000004</v>
      </c>
      <c r="Q14916">
        <v>26.670240490000001</v>
      </c>
    </row>
    <row r="14917" spans="1:17">
      <c r="A14917" t="s">
        <v>27266</v>
      </c>
      <c r="B14917" s="16" t="s">
        <v>27267</v>
      </c>
      <c r="C14917">
        <v>10.54138685</v>
      </c>
      <c r="D14917">
        <v>6.456335105</v>
      </c>
      <c r="E14917">
        <v>5.6733475569999996</v>
      </c>
      <c r="F14917">
        <v>5.7395533199999997</v>
      </c>
      <c r="G14917">
        <v>5.9962830330000001</v>
      </c>
      <c r="H14917">
        <v>12.859859699999999</v>
      </c>
      <c r="I14917">
        <v>11.75560243</v>
      </c>
      <c r="J14917">
        <v>7.3891498350000004</v>
      </c>
      <c r="K14917">
        <v>9.2828949160000001</v>
      </c>
      <c r="L14917">
        <v>8.2278692109999998</v>
      </c>
      <c r="M14917">
        <v>3.5708262749999999</v>
      </c>
      <c r="N14917">
        <v>5.6564608779999999</v>
      </c>
      <c r="O14917">
        <v>9.6141760690000009</v>
      </c>
      <c r="P14917">
        <v>6.3261685590000001</v>
      </c>
      <c r="Q14917">
        <v>6.39396086</v>
      </c>
    </row>
    <row r="14918" spans="1:17">
      <c r="A14918" t="s">
        <v>27268</v>
      </c>
      <c r="B14918" s="16" t="s">
        <v>27269</v>
      </c>
      <c r="C14918">
        <v>10.00192773</v>
      </c>
      <c r="D14918">
        <v>0.116619047</v>
      </c>
      <c r="E14918">
        <v>0.36402866</v>
      </c>
      <c r="F14918">
        <v>0.39410609600000002</v>
      </c>
      <c r="G14918">
        <v>0.27270721799999997</v>
      </c>
      <c r="H14918">
        <v>0.404346555</v>
      </c>
      <c r="I14918">
        <v>0.76768458299999998</v>
      </c>
      <c r="J14918">
        <v>0.66734114300000003</v>
      </c>
      <c r="K14918">
        <v>2.0298769000000001</v>
      </c>
      <c r="L14918">
        <v>1.663103856</v>
      </c>
      <c r="M14918">
        <v>2.5262059689999998</v>
      </c>
      <c r="N14918">
        <v>0.35690862099999998</v>
      </c>
      <c r="O14918">
        <v>3.2064760940000001</v>
      </c>
      <c r="P14918">
        <v>0.67132381500000005</v>
      </c>
      <c r="Q14918">
        <v>1.447504715</v>
      </c>
    </row>
    <row r="14919" spans="1:17">
      <c r="A14919" t="s">
        <v>27270</v>
      </c>
      <c r="B14919" s="16" t="s">
        <v>2344</v>
      </c>
      <c r="C14919">
        <v>5.7820854239999999</v>
      </c>
      <c r="D14919">
        <v>0.93606095899999997</v>
      </c>
      <c r="E14919">
        <v>0.94637499199999997</v>
      </c>
      <c r="F14919">
        <v>1.483295187</v>
      </c>
      <c r="G14919">
        <v>0.921653473</v>
      </c>
      <c r="H14919">
        <v>3.6725968029999998</v>
      </c>
      <c r="I14919">
        <v>2.594501046</v>
      </c>
      <c r="J14919">
        <v>0.19734539000000001</v>
      </c>
      <c r="K14919">
        <v>1.412406981</v>
      </c>
      <c r="L14919">
        <v>2.3887974769999998</v>
      </c>
      <c r="M14919">
        <v>2.5613034990000001</v>
      </c>
      <c r="N14919">
        <v>0.63052633400000002</v>
      </c>
      <c r="O14919">
        <v>6.6498236039999998</v>
      </c>
      <c r="P14919">
        <v>0.33365233799999999</v>
      </c>
      <c r="Q14919">
        <v>2.7517789549999998</v>
      </c>
    </row>
    <row r="14920" spans="1:17">
      <c r="A14920" t="e">
        <v>#N/A</v>
      </c>
      <c r="B14920" s="16" t="s">
        <v>27271</v>
      </c>
      <c r="C14920">
        <v>3.4224392149999998</v>
      </c>
      <c r="D14920">
        <v>4.0436526910000001</v>
      </c>
      <c r="E14920">
        <v>5.94706489</v>
      </c>
      <c r="F14920">
        <v>4.6586072200000004</v>
      </c>
      <c r="G14920">
        <v>5.5159178180000001</v>
      </c>
      <c r="H14920">
        <v>18.4016777</v>
      </c>
      <c r="I14920">
        <v>6.6546801679999996</v>
      </c>
      <c r="J14920">
        <v>6.6525800620000002</v>
      </c>
      <c r="K14920">
        <v>7.2454137120000004</v>
      </c>
      <c r="L14920">
        <v>8.6499777340000001</v>
      </c>
      <c r="M14920">
        <v>0</v>
      </c>
      <c r="N14920">
        <v>6.187730685</v>
      </c>
      <c r="O14920">
        <v>1.263425663</v>
      </c>
      <c r="P14920">
        <v>9.242538433</v>
      </c>
      <c r="Q14920">
        <v>7.8423166350000004</v>
      </c>
    </row>
    <row r="14921" spans="1:17">
      <c r="A14921" t="s">
        <v>27272</v>
      </c>
      <c r="B14921" s="16" t="s">
        <v>4235</v>
      </c>
      <c r="C14921">
        <v>8.5219631029999992</v>
      </c>
      <c r="D14921">
        <v>2.2466011990000001</v>
      </c>
      <c r="E14921">
        <v>1.7951343129999999</v>
      </c>
      <c r="F14921">
        <v>1.647207632</v>
      </c>
      <c r="G14921">
        <v>1.6481735449999999</v>
      </c>
      <c r="H14921">
        <v>0.88368412699999999</v>
      </c>
      <c r="I14921">
        <v>4.722543355</v>
      </c>
      <c r="J14921">
        <v>4.1052634770000003</v>
      </c>
      <c r="K14921">
        <v>6.3015577130000002</v>
      </c>
      <c r="L14921">
        <v>6.5692945500000004</v>
      </c>
      <c r="M14921">
        <v>2.9444947990000001</v>
      </c>
      <c r="N14921">
        <v>1.5232524650000001</v>
      </c>
      <c r="O14921">
        <v>5.4739754899999999</v>
      </c>
      <c r="P14921">
        <v>1.137922468</v>
      </c>
      <c r="Q14921">
        <v>2.5776396899999998</v>
      </c>
    </row>
    <row r="14922" spans="1:17">
      <c r="A14922" t="s">
        <v>27273</v>
      </c>
      <c r="B14922" s="16" t="s">
        <v>5356</v>
      </c>
      <c r="C14922">
        <v>52.474801159999998</v>
      </c>
      <c r="D14922">
        <v>3.492690611</v>
      </c>
      <c r="E14922">
        <v>4.1557186279999998</v>
      </c>
      <c r="F14922">
        <v>2.626516557</v>
      </c>
      <c r="G14922">
        <v>2.1942442309999999</v>
      </c>
      <c r="H14922">
        <v>3.7956736910000002</v>
      </c>
      <c r="I14922">
        <v>68.632313980000006</v>
      </c>
      <c r="J14922">
        <v>23.56626838</v>
      </c>
      <c r="K14922">
        <v>42.593124369999998</v>
      </c>
      <c r="L14922">
        <v>17.990803639999999</v>
      </c>
      <c r="M14922">
        <v>102.98629219999999</v>
      </c>
      <c r="N14922">
        <v>7.1358429540000001</v>
      </c>
      <c r="O14922">
        <v>125.8717513</v>
      </c>
      <c r="P14922">
        <v>3.7775718440000001</v>
      </c>
      <c r="Q14922">
        <v>9.7057046899999992</v>
      </c>
    </row>
    <row r="14923" spans="1:17">
      <c r="A14923" t="s">
        <v>27274</v>
      </c>
      <c r="B14923" s="16" t="s">
        <v>2175</v>
      </c>
      <c r="C14923">
        <v>1.615705524</v>
      </c>
      <c r="D14923">
        <v>1.9328375099999999</v>
      </c>
      <c r="E14923">
        <v>1.2376185630000001</v>
      </c>
      <c r="F14923">
        <v>1.2316025770000001</v>
      </c>
      <c r="G14923">
        <v>0.94860714999999995</v>
      </c>
      <c r="H14923">
        <v>1.613352248</v>
      </c>
      <c r="I14923">
        <v>1.413729003</v>
      </c>
      <c r="J14923">
        <v>1.6385888159999999</v>
      </c>
      <c r="K14923">
        <v>3.9580076919999998</v>
      </c>
      <c r="L14923">
        <v>2.858508552</v>
      </c>
      <c r="M14923">
        <v>0.62028437599999997</v>
      </c>
      <c r="N14923">
        <v>0.916187325</v>
      </c>
      <c r="O14923">
        <v>1.4314869800000001</v>
      </c>
      <c r="P14923">
        <v>1.405960825</v>
      </c>
      <c r="Q14923">
        <v>1.7771008589999999</v>
      </c>
    </row>
    <row r="14924" spans="1:17">
      <c r="A14924" t="s">
        <v>27275</v>
      </c>
      <c r="B14924" s="16" t="s">
        <v>27276</v>
      </c>
      <c r="C14924">
        <v>2.7096436929999999</v>
      </c>
      <c r="D14924">
        <v>7.7217425349999997</v>
      </c>
      <c r="E14924">
        <v>18.331555959999999</v>
      </c>
      <c r="F14924">
        <v>8.2317344129999999</v>
      </c>
      <c r="G14924">
        <v>23.501579459999999</v>
      </c>
      <c r="H14924">
        <v>0.283814381</v>
      </c>
      <c r="I14924">
        <v>2.1553780680000001</v>
      </c>
      <c r="J14924">
        <v>2.716792962</v>
      </c>
      <c r="K14924">
        <v>1.4527253600000001</v>
      </c>
      <c r="L14924">
        <v>2.568163685</v>
      </c>
      <c r="M14924">
        <v>1.891377114</v>
      </c>
      <c r="N14924">
        <v>38.351918169999998</v>
      </c>
      <c r="O14924">
        <v>1.9096454700000001</v>
      </c>
      <c r="P14924">
        <v>45.660984159999998</v>
      </c>
      <c r="Q14924">
        <v>6.6887733709999999</v>
      </c>
    </row>
    <row r="14925" spans="1:17">
      <c r="A14925" t="s">
        <v>27277</v>
      </c>
      <c r="B14925" s="16" t="s">
        <v>7498</v>
      </c>
      <c r="C14925">
        <v>1.7724220260000001</v>
      </c>
      <c r="D14925">
        <v>9.4236197900000001</v>
      </c>
      <c r="E14925">
        <v>6.1283365539999997</v>
      </c>
      <c r="F14925">
        <v>8.2028809260000006</v>
      </c>
      <c r="G14925">
        <v>8.1106988999999992</v>
      </c>
      <c r="H14925">
        <v>2.3824775850000002</v>
      </c>
      <c r="I14925">
        <v>5.1695154949999997</v>
      </c>
      <c r="J14925">
        <v>11.79625714</v>
      </c>
      <c r="K14925">
        <v>9.6487054449999992</v>
      </c>
      <c r="L14925">
        <v>7.2794698169999998</v>
      </c>
      <c r="M14925">
        <v>1.7011232469999999</v>
      </c>
      <c r="N14925">
        <v>12.890904409999999</v>
      </c>
      <c r="O14925">
        <v>3.9258376830000001</v>
      </c>
      <c r="P14925">
        <v>14.49261173</v>
      </c>
      <c r="Q14925">
        <v>8.5289400660000005</v>
      </c>
    </row>
    <row r="14926" spans="1:17">
      <c r="A14926" t="s">
        <v>27278</v>
      </c>
      <c r="B14926" s="16" t="s">
        <v>7480</v>
      </c>
      <c r="C14926">
        <v>8.0831274949999994</v>
      </c>
      <c r="D14926">
        <v>0.529065546</v>
      </c>
      <c r="E14926">
        <v>0.35179638000000002</v>
      </c>
      <c r="F14926">
        <v>0.17504316</v>
      </c>
      <c r="G14926">
        <v>0.47584255399999997</v>
      </c>
      <c r="H14926">
        <v>0.28221518899999998</v>
      </c>
      <c r="I14926">
        <v>1.875329131</v>
      </c>
      <c r="J14926">
        <v>0.58221655500000002</v>
      </c>
      <c r="K14926">
        <v>2.333487334</v>
      </c>
      <c r="L14926">
        <v>2.9019238770000002</v>
      </c>
      <c r="M14926">
        <v>3.5263497909999999</v>
      </c>
      <c r="N14926">
        <v>0.52085738500000001</v>
      </c>
      <c r="O14926">
        <v>6.9173679110000004</v>
      </c>
      <c r="P14926">
        <v>0.55123878199999998</v>
      </c>
      <c r="Q14926">
        <v>2.3994418959999999</v>
      </c>
    </row>
    <row r="14927" spans="1:17">
      <c r="A14927" t="s">
        <v>27279</v>
      </c>
      <c r="B14927" s="16" t="s">
        <v>4551</v>
      </c>
      <c r="C14927">
        <v>16.230432260000001</v>
      </c>
      <c r="D14927">
        <v>0.39950935399999998</v>
      </c>
      <c r="E14927">
        <v>0.31976316599999999</v>
      </c>
      <c r="F14927">
        <v>0.245475373</v>
      </c>
      <c r="G14927">
        <v>0.25950850600000003</v>
      </c>
      <c r="H14927">
        <v>0.34629898799999997</v>
      </c>
      <c r="I14927">
        <v>2.6299063550000001</v>
      </c>
      <c r="J14927">
        <v>0.87635879999999999</v>
      </c>
      <c r="K14927">
        <v>3.5451150889999998</v>
      </c>
      <c r="L14927">
        <v>6.0772284130000003</v>
      </c>
      <c r="M14927">
        <v>1.7308371899999999</v>
      </c>
      <c r="N14927">
        <v>0.741021076</v>
      </c>
      <c r="O14927">
        <v>5.3258816900000001</v>
      </c>
      <c r="P14927">
        <v>0.31565842300000002</v>
      </c>
      <c r="Q14927">
        <v>1.4463195310000001</v>
      </c>
    </row>
    <row r="14928" spans="1:17">
      <c r="A14928" t="s">
        <v>27280</v>
      </c>
      <c r="B14928" s="16" t="s">
        <v>27281</v>
      </c>
      <c r="C14928">
        <v>1.5357914909999999</v>
      </c>
      <c r="D14928">
        <v>0.51034385699999996</v>
      </c>
      <c r="E14928">
        <v>0.32677916699999998</v>
      </c>
      <c r="F14928">
        <v>0.33448187699999998</v>
      </c>
      <c r="G14928">
        <v>0.34476317899999998</v>
      </c>
      <c r="H14928">
        <v>0.29491434799999999</v>
      </c>
      <c r="I14928">
        <v>3.807447169</v>
      </c>
      <c r="J14928">
        <v>0.95399506099999998</v>
      </c>
      <c r="K14928">
        <v>2.299147644</v>
      </c>
      <c r="L14928">
        <v>0.97040161800000002</v>
      </c>
      <c r="M14928">
        <v>7.664860268</v>
      </c>
      <c r="N14928">
        <v>0.77621199900000004</v>
      </c>
      <c r="O14928">
        <v>8.3341927909999995</v>
      </c>
      <c r="P14928">
        <v>0.73733568299999996</v>
      </c>
      <c r="Q14928">
        <v>2.0059298559999998</v>
      </c>
    </row>
    <row r="14929" spans="1:17">
      <c r="A14929" t="s">
        <v>27282</v>
      </c>
      <c r="B14929" s="16" t="s">
        <v>4712</v>
      </c>
      <c r="C14929">
        <v>6.065395681</v>
      </c>
      <c r="D14929">
        <v>1.518951913</v>
      </c>
      <c r="E14929">
        <v>1.1923735680000001</v>
      </c>
      <c r="F14929">
        <v>1.076893879</v>
      </c>
      <c r="G14929">
        <v>0.72861238800000006</v>
      </c>
      <c r="H14929">
        <v>1.7724051000000001</v>
      </c>
      <c r="I14929">
        <v>2.307465729</v>
      </c>
      <c r="J14929">
        <v>2.641047318</v>
      </c>
      <c r="K14929">
        <v>3.82826457</v>
      </c>
      <c r="L14929">
        <v>4.6656116599999997</v>
      </c>
      <c r="M14929">
        <v>3.543463622</v>
      </c>
      <c r="N14929">
        <v>1.3328442300000001</v>
      </c>
      <c r="O14929">
        <v>5.1109844039999999</v>
      </c>
      <c r="P14929">
        <v>1.424350325</v>
      </c>
      <c r="Q14929">
        <v>1.722204783</v>
      </c>
    </row>
    <row r="14930" spans="1:17">
      <c r="A14930" t="e">
        <v>#N/A</v>
      </c>
      <c r="B14930" s="16" t="s">
        <v>27283</v>
      </c>
      <c r="C14930">
        <v>36.783138880000003</v>
      </c>
      <c r="D14930">
        <v>16.29739374</v>
      </c>
      <c r="E14930">
        <v>15.653118989999999</v>
      </c>
      <c r="F14930">
        <v>14.33794821</v>
      </c>
      <c r="G14930">
        <v>10.682504809999999</v>
      </c>
      <c r="H14930">
        <v>11.55825447</v>
      </c>
      <c r="I14930">
        <v>0</v>
      </c>
      <c r="J14930">
        <v>29.885670789999999</v>
      </c>
      <c r="K14930">
        <v>28.063930379999999</v>
      </c>
      <c r="L14930">
        <v>34.862562079999996</v>
      </c>
      <c r="M14930">
        <v>0</v>
      </c>
      <c r="N14930">
        <v>14.42741034</v>
      </c>
      <c r="O14930">
        <v>14.81328227</v>
      </c>
      <c r="P14930">
        <v>10.284732</v>
      </c>
      <c r="Q14930">
        <v>8.0455183609999992</v>
      </c>
    </row>
    <row r="14931" spans="1:17">
      <c r="A14931" t="e">
        <v>#N/A</v>
      </c>
      <c r="B14931" s="16" t="s">
        <v>27284</v>
      </c>
      <c r="C14931">
        <v>0</v>
      </c>
      <c r="D14931">
        <v>0</v>
      </c>
      <c r="E14931">
        <v>0.29486885200000001</v>
      </c>
      <c r="F14931">
        <v>0.18863711599999999</v>
      </c>
      <c r="G14931">
        <v>0.47861031900000001</v>
      </c>
      <c r="H14931">
        <v>1.06446266</v>
      </c>
      <c r="I14931">
        <v>0</v>
      </c>
      <c r="J14931">
        <v>1.4054473199999999</v>
      </c>
      <c r="K14931">
        <v>0.62867683699999999</v>
      </c>
      <c r="L14931">
        <v>0</v>
      </c>
      <c r="M14931">
        <v>0</v>
      </c>
      <c r="N14931">
        <v>2.2208252439999998</v>
      </c>
      <c r="O14931">
        <v>0</v>
      </c>
      <c r="P14931">
        <v>0.83166763899999996</v>
      </c>
      <c r="Q14931">
        <v>0.95265725599999995</v>
      </c>
    </row>
    <row r="14932" spans="1:17">
      <c r="A14932" t="s">
        <v>27285</v>
      </c>
      <c r="B14932" s="16" t="s">
        <v>7397</v>
      </c>
      <c r="C14932">
        <v>19.593672689999998</v>
      </c>
      <c r="D14932">
        <v>14.624666879999999</v>
      </c>
      <c r="E14932">
        <v>18.1514378</v>
      </c>
      <c r="F14932">
        <v>14.32017321</v>
      </c>
      <c r="G14932">
        <v>13.481788910000001</v>
      </c>
      <c r="H14932">
        <v>12.040082760000001</v>
      </c>
      <c r="I14932">
        <v>69.45640272</v>
      </c>
      <c r="J14932">
        <v>32.787444569999998</v>
      </c>
      <c r="K14932">
        <v>49.092777640000001</v>
      </c>
      <c r="L14932">
        <v>35.04608984</v>
      </c>
      <c r="M14932">
        <v>64.227956989999996</v>
      </c>
      <c r="N14932">
        <v>15.64403669</v>
      </c>
      <c r="O14932">
        <v>65.766377919999996</v>
      </c>
      <c r="P14932">
        <v>9.4521758949999999</v>
      </c>
      <c r="Q14932">
        <v>25.28088116</v>
      </c>
    </row>
    <row r="14933" spans="1:17">
      <c r="A14933" t="s">
        <v>11332</v>
      </c>
      <c r="B14933" s="16" t="s">
        <v>27286</v>
      </c>
      <c r="C14933">
        <v>4.1767315500000004</v>
      </c>
      <c r="D14933">
        <v>15.845520820000001</v>
      </c>
      <c r="E14933">
        <v>12.49744409</v>
      </c>
      <c r="F14933">
        <v>12.934162580000001</v>
      </c>
      <c r="G14933">
        <v>12.26113717</v>
      </c>
      <c r="H14933">
        <v>12.8327635</v>
      </c>
      <c r="I14933">
        <v>0</v>
      </c>
      <c r="J14933">
        <v>4.3682581989999996</v>
      </c>
      <c r="K14933">
        <v>3.0790064049999999</v>
      </c>
      <c r="L14933">
        <v>4.6184246900000003</v>
      </c>
      <c r="M14933">
        <v>4.0087152110000002</v>
      </c>
      <c r="N14933">
        <v>6.3072041649999999</v>
      </c>
      <c r="O14933">
        <v>4.0474344259999997</v>
      </c>
      <c r="P14933">
        <v>8.2246777600000005</v>
      </c>
      <c r="Q14933">
        <v>15.07390419</v>
      </c>
    </row>
    <row r="14934" spans="1:17">
      <c r="A14934" t="s">
        <v>11327</v>
      </c>
      <c r="B14934" s="16" t="s">
        <v>27287</v>
      </c>
      <c r="C14934">
        <v>2.5650579630000001</v>
      </c>
      <c r="D14934">
        <v>28.12818811</v>
      </c>
      <c r="E14934">
        <v>13.235215910000001</v>
      </c>
      <c r="F14934">
        <v>23.218768449999999</v>
      </c>
      <c r="G14934">
        <v>11.29490625</v>
      </c>
      <c r="H14934">
        <v>15.76198125</v>
      </c>
      <c r="I14934">
        <v>5.6110113840000002</v>
      </c>
      <c r="J14934">
        <v>9.1048543760000005</v>
      </c>
      <c r="K14934">
        <v>12.21819766</v>
      </c>
      <c r="L14934">
        <v>7.293381847</v>
      </c>
      <c r="M14934">
        <v>2.4618740159999999</v>
      </c>
      <c r="N14934">
        <v>7.4306923960000004</v>
      </c>
      <c r="O14934">
        <v>9.9426106549999993</v>
      </c>
      <c r="P14934">
        <v>14.431499799999999</v>
      </c>
      <c r="Q14934">
        <v>7.9348657129999998</v>
      </c>
    </row>
    <row r="14935" spans="1:17">
      <c r="A14935" t="s">
        <v>27288</v>
      </c>
      <c r="B14935" s="16" t="s">
        <v>4236</v>
      </c>
      <c r="C14935">
        <v>13.91729179</v>
      </c>
      <c r="D14935">
        <v>1.321348339</v>
      </c>
      <c r="E14935">
        <v>0.60433918799999997</v>
      </c>
      <c r="F14935">
        <v>0.73456901600000002</v>
      </c>
      <c r="G14935">
        <v>0.78473658899999998</v>
      </c>
      <c r="H14935">
        <v>0.76357259600000005</v>
      </c>
      <c r="I14935">
        <v>1.6568048289999999</v>
      </c>
      <c r="J14935">
        <v>2.7364658610000001</v>
      </c>
      <c r="K14935">
        <v>3.3500606140000002</v>
      </c>
      <c r="L14935">
        <v>3.768748896</v>
      </c>
      <c r="M14935">
        <v>11.44923803</v>
      </c>
      <c r="N14935">
        <v>1.5055366990000001</v>
      </c>
      <c r="O14935">
        <v>16.356757009999999</v>
      </c>
      <c r="P14935">
        <v>0.59658139499999996</v>
      </c>
      <c r="Q14935">
        <v>3.7097285979999999</v>
      </c>
    </row>
    <row r="14936" spans="1:17">
      <c r="A14936" t="s">
        <v>27289</v>
      </c>
      <c r="B14936" s="16" t="s">
        <v>8512</v>
      </c>
      <c r="C14936">
        <v>41.345509370000002</v>
      </c>
      <c r="D14936">
        <v>254.54652469999999</v>
      </c>
      <c r="E14936">
        <v>272.20548630000002</v>
      </c>
      <c r="F14936">
        <v>292.19428049999999</v>
      </c>
      <c r="G14936">
        <v>250.300939</v>
      </c>
      <c r="H14936">
        <v>530.28332620000003</v>
      </c>
      <c r="I14936">
        <v>189.9992532</v>
      </c>
      <c r="J14936">
        <v>178.9994231</v>
      </c>
      <c r="K14936">
        <v>285.48954350000002</v>
      </c>
      <c r="L14936">
        <v>216.59013899999999</v>
      </c>
      <c r="M14936">
        <v>45.21938093</v>
      </c>
      <c r="N14936">
        <v>110.7652252</v>
      </c>
      <c r="O14936">
        <v>53.775749830000002</v>
      </c>
      <c r="P14936">
        <v>232.0405963</v>
      </c>
      <c r="Q14936">
        <v>265.7148512</v>
      </c>
    </row>
    <row r="14937" spans="1:17">
      <c r="A14937" t="s">
        <v>27290</v>
      </c>
      <c r="B14937" s="16" t="s">
        <v>7253</v>
      </c>
      <c r="C14937">
        <v>1.615705524</v>
      </c>
      <c r="D14937">
        <v>0.64427917000000001</v>
      </c>
      <c r="E14937">
        <v>0.89383562900000002</v>
      </c>
      <c r="F14937">
        <v>0.92370193199999995</v>
      </c>
      <c r="G14937">
        <v>0.22320168200000001</v>
      </c>
      <c r="H14937">
        <v>0.24820803799999999</v>
      </c>
      <c r="I14937">
        <v>0</v>
      </c>
      <c r="J14937">
        <v>1.9663065790000001</v>
      </c>
      <c r="K14937">
        <v>1.4659287750000001</v>
      </c>
      <c r="L14937">
        <v>1.429254276</v>
      </c>
      <c r="M14937">
        <v>0</v>
      </c>
      <c r="N14937">
        <v>2.1908827350000002</v>
      </c>
      <c r="O14937">
        <v>0.71574349000000004</v>
      </c>
      <c r="P14937">
        <v>1.9392563110000001</v>
      </c>
      <c r="Q14937">
        <v>0.444275215</v>
      </c>
    </row>
    <row r="14938" spans="1:17">
      <c r="A14938" t="s">
        <v>27291</v>
      </c>
      <c r="B14938" s="16" t="s">
        <v>8295</v>
      </c>
      <c r="C14938">
        <v>78.10118903</v>
      </c>
      <c r="D14938">
        <v>4.6645434080000001</v>
      </c>
      <c r="E14938">
        <v>4.0292659080000002</v>
      </c>
      <c r="F14938">
        <v>4.6242058210000003</v>
      </c>
      <c r="G14938">
        <v>3.9031026230000001</v>
      </c>
      <c r="H14938">
        <v>6.5622501770000001</v>
      </c>
      <c r="I14938">
        <v>97.905857319999996</v>
      </c>
      <c r="J14938">
        <v>4.7756362750000001</v>
      </c>
      <c r="K14938">
        <v>82.427224089999996</v>
      </c>
      <c r="L14938">
        <v>77.104897359999995</v>
      </c>
      <c r="M14938">
        <v>119.83178789999999</v>
      </c>
      <c r="N14938">
        <v>4.1545825220000001</v>
      </c>
      <c r="O14938">
        <v>82.397826949999995</v>
      </c>
      <c r="P14938">
        <v>5.7023896570000003</v>
      </c>
      <c r="Q14938">
        <v>28.578786579999999</v>
      </c>
    </row>
    <row r="14939" spans="1:17">
      <c r="A14939" t="s">
        <v>27292</v>
      </c>
      <c r="B14939" s="16" t="s">
        <v>7181</v>
      </c>
      <c r="C14939">
        <v>12.967793029999999</v>
      </c>
      <c r="D14939">
        <v>0.94707704100000001</v>
      </c>
      <c r="E14939">
        <v>1.0309217429999999</v>
      </c>
      <c r="F14939">
        <v>0.64011642300000005</v>
      </c>
      <c r="G14939">
        <v>1.427243056</v>
      </c>
      <c r="H14939">
        <v>1.477685742</v>
      </c>
      <c r="I14939">
        <v>3.7406742560000001</v>
      </c>
      <c r="J14939">
        <v>1.625866853</v>
      </c>
      <c r="K14939">
        <v>4.0727325519999997</v>
      </c>
      <c r="L14939">
        <v>7.5635071009999999</v>
      </c>
      <c r="M14939">
        <v>4.9237480309999997</v>
      </c>
      <c r="N14939">
        <v>0.86076578599999998</v>
      </c>
      <c r="O14939">
        <v>5.8393110190000002</v>
      </c>
      <c r="P14939">
        <v>1.068999985</v>
      </c>
      <c r="Q14939">
        <v>4.8001039499999996</v>
      </c>
    </row>
    <row r="14940" spans="1:17">
      <c r="A14940" t="s">
        <v>27293</v>
      </c>
      <c r="B14940" s="16" t="s">
        <v>8245</v>
      </c>
      <c r="C14940">
        <v>10.542075069999999</v>
      </c>
      <c r="D14940">
        <v>74.885833590000004</v>
      </c>
      <c r="E14940">
        <v>55.882392899999999</v>
      </c>
      <c r="F14940">
        <v>99.512882840000003</v>
      </c>
      <c r="G14940">
        <v>39.139009540000004</v>
      </c>
      <c r="H14940">
        <v>50.257169070000003</v>
      </c>
      <c r="I14940">
        <v>94.915976509999993</v>
      </c>
      <c r="J14940">
        <v>231.69504910000001</v>
      </c>
      <c r="K14940">
        <v>53.022367189999997</v>
      </c>
      <c r="L14940">
        <v>12.018924849999999</v>
      </c>
      <c r="M14940">
        <v>8.3583491829999996</v>
      </c>
      <c r="N14940">
        <v>114.83996740000001</v>
      </c>
      <c r="O14940">
        <v>10.406084180000001</v>
      </c>
      <c r="P14940">
        <v>286.99987179999999</v>
      </c>
      <c r="Q14940">
        <v>130.1302321</v>
      </c>
    </row>
    <row r="14941" spans="1:17">
      <c r="A14941" t="s">
        <v>27294</v>
      </c>
      <c r="B14941" s="16" t="s">
        <v>3527</v>
      </c>
      <c r="C14941">
        <v>5.144640602</v>
      </c>
      <c r="D14941">
        <v>0.78743610399999997</v>
      </c>
      <c r="E14941">
        <v>0.57718156799999998</v>
      </c>
      <c r="F14941">
        <v>0.45836896399999999</v>
      </c>
      <c r="G14941">
        <v>0.71070651200000001</v>
      </c>
      <c r="H14941">
        <v>0.25146875499999999</v>
      </c>
      <c r="I14941">
        <v>2.8646024140000002</v>
      </c>
      <c r="J14941">
        <v>1.9565641199999999</v>
      </c>
      <c r="K14941">
        <v>2.8855056449999998</v>
      </c>
      <c r="L14941">
        <v>3.1324740050000002</v>
      </c>
      <c r="M14941">
        <v>3.591046129</v>
      </c>
      <c r="N14941">
        <v>0.95705011900000003</v>
      </c>
      <c r="O14941">
        <v>5.9047622049999999</v>
      </c>
      <c r="P14941">
        <v>1.1367380220000001</v>
      </c>
      <c r="Q14941">
        <v>2.0576533609999998</v>
      </c>
    </row>
    <row r="14942" spans="1:17">
      <c r="A14942" t="s">
        <v>27295</v>
      </c>
      <c r="B14942" s="16" t="s">
        <v>5730</v>
      </c>
      <c r="C14942">
        <v>5.5584780479999996</v>
      </c>
      <c r="D14942">
        <v>1.0717645010000001</v>
      </c>
      <c r="E14942">
        <v>1.1279542060000001</v>
      </c>
      <c r="F14942">
        <v>0.53243437100000002</v>
      </c>
      <c r="G14942">
        <v>1.4575425909999999</v>
      </c>
      <c r="H14942">
        <v>1.937099173</v>
      </c>
      <c r="I14942">
        <v>4.5033541020000003</v>
      </c>
      <c r="J14942">
        <v>2.4923744559999998</v>
      </c>
      <c r="K14942">
        <v>7.3780209839999999</v>
      </c>
      <c r="L14942">
        <v>8.1300160449999996</v>
      </c>
      <c r="M14942">
        <v>4.5445261620000004</v>
      </c>
      <c r="N14942">
        <v>1.3323418570000001</v>
      </c>
      <c r="O14942">
        <v>4.9019152229999996</v>
      </c>
      <c r="P14942">
        <v>0.94205223999999999</v>
      </c>
      <c r="Q14942">
        <v>1.7690170869999999</v>
      </c>
    </row>
    <row r="14943" spans="1:17">
      <c r="A14943" t="s">
        <v>27296</v>
      </c>
      <c r="B14943" s="16" t="s">
        <v>9077</v>
      </c>
      <c r="C14943">
        <v>63.815555869999997</v>
      </c>
      <c r="D14943">
        <v>38.459343509999997</v>
      </c>
      <c r="E14943">
        <v>25.051374209999999</v>
      </c>
      <c r="F14943">
        <v>23.233183560000001</v>
      </c>
      <c r="G14943">
        <v>29.10560469</v>
      </c>
      <c r="H14943">
        <v>21.351563980000002</v>
      </c>
      <c r="I14943">
        <v>37.740435849999997</v>
      </c>
      <c r="J14943">
        <v>34.065674370000004</v>
      </c>
      <c r="K14943">
        <v>91.987787130000001</v>
      </c>
      <c r="L14943">
        <v>148.0922869</v>
      </c>
      <c r="M14943">
        <v>29.221595140000002</v>
      </c>
      <c r="N14943">
        <v>22.098730079999999</v>
      </c>
      <c r="O14943">
        <v>47.408455230000001</v>
      </c>
      <c r="P14943">
        <v>22.976627310000001</v>
      </c>
      <c r="Q14943">
        <v>37.003893570000002</v>
      </c>
    </row>
    <row r="14944" spans="1:17">
      <c r="A14944" t="e">
        <v>#N/A</v>
      </c>
      <c r="B14944" s="16" t="s">
        <v>27297</v>
      </c>
      <c r="C14944">
        <v>1.351798141</v>
      </c>
      <c r="D14944">
        <v>0.748671376</v>
      </c>
      <c r="E14944">
        <v>0.64716715400000002</v>
      </c>
      <c r="F14944">
        <v>9.2003045000000006E-2</v>
      </c>
      <c r="G14944">
        <v>0.35014535600000002</v>
      </c>
      <c r="H14944">
        <v>0</v>
      </c>
      <c r="I14944">
        <v>1.9713537000000001</v>
      </c>
      <c r="J14944">
        <v>0.51410388900000004</v>
      </c>
      <c r="K14944">
        <v>0.91986430799999996</v>
      </c>
      <c r="L14944">
        <v>0.85414400999999995</v>
      </c>
      <c r="M14944">
        <v>1.297419694</v>
      </c>
      <c r="N14944">
        <v>0.16663878200000001</v>
      </c>
      <c r="O14944">
        <v>0</v>
      </c>
      <c r="P14944">
        <v>1.419687967</v>
      </c>
      <c r="Q14944">
        <v>0.46463479899999999</v>
      </c>
    </row>
    <row r="14945" spans="1:17">
      <c r="A14945" t="s">
        <v>27298</v>
      </c>
      <c r="B14945" s="16" t="s">
        <v>3287</v>
      </c>
      <c r="C14945">
        <v>49.704837959999999</v>
      </c>
      <c r="D14945">
        <v>11.01128587</v>
      </c>
      <c r="E14945">
        <v>7.2030084849999998</v>
      </c>
      <c r="F14945">
        <v>6.6399569180000002</v>
      </c>
      <c r="G14945">
        <v>9.3437414820000004</v>
      </c>
      <c r="H14945">
        <v>16.687561779999999</v>
      </c>
      <c r="I14945">
        <v>14.27505135</v>
      </c>
      <c r="J14945">
        <v>9.1689983979999994</v>
      </c>
      <c r="K14945">
        <v>17.515860570000001</v>
      </c>
      <c r="L14945">
        <v>25.152595250000001</v>
      </c>
      <c r="M14945">
        <v>22.547835339999999</v>
      </c>
      <c r="N14945">
        <v>5.9730260450000001</v>
      </c>
      <c r="O14945">
        <v>27.704192979999998</v>
      </c>
      <c r="P14945">
        <v>6.3395218330000001</v>
      </c>
      <c r="Q14945">
        <v>20.33673598</v>
      </c>
    </row>
    <row r="14946" spans="1:17">
      <c r="A14946" t="e">
        <v>#N/A</v>
      </c>
      <c r="B14946" s="16" t="s">
        <v>27299</v>
      </c>
      <c r="C14946">
        <v>7.0393352040000003</v>
      </c>
      <c r="D14946">
        <v>0</v>
      </c>
      <c r="E14946">
        <v>0.24963329000000001</v>
      </c>
      <c r="F14946">
        <v>0.63879386900000001</v>
      </c>
      <c r="G14946">
        <v>0</v>
      </c>
      <c r="H14946">
        <v>0</v>
      </c>
      <c r="I14946">
        <v>0</v>
      </c>
      <c r="J14946">
        <v>0</v>
      </c>
      <c r="K14946">
        <v>2.1289283800000001</v>
      </c>
      <c r="L14946">
        <v>5.9304771589999996</v>
      </c>
      <c r="M14946">
        <v>0</v>
      </c>
      <c r="N14946">
        <v>0</v>
      </c>
      <c r="O14946">
        <v>5.197273751</v>
      </c>
      <c r="P14946">
        <v>0.35204113100000001</v>
      </c>
      <c r="Q14946">
        <v>6.452087777</v>
      </c>
    </row>
    <row r="14947" spans="1:17">
      <c r="A14947" t="s">
        <v>27300</v>
      </c>
      <c r="B14947" s="16" t="s">
        <v>8538</v>
      </c>
      <c r="C14947">
        <v>12.412270700000001</v>
      </c>
      <c r="D14947">
        <v>6.1141780150000002</v>
      </c>
      <c r="E14947">
        <v>5.3690401320000003</v>
      </c>
      <c r="F14947">
        <v>5.7937136159999998</v>
      </c>
      <c r="G14947">
        <v>5.587299561</v>
      </c>
      <c r="H14947">
        <v>8.3731683960000005</v>
      </c>
      <c r="I14947">
        <v>11.019605820000001</v>
      </c>
      <c r="J14947">
        <v>17.289746489999999</v>
      </c>
      <c r="K14947">
        <v>7.5527211379999999</v>
      </c>
      <c r="L14947">
        <v>8.3124163620000004</v>
      </c>
      <c r="M14947">
        <v>6.6103879770000002</v>
      </c>
      <c r="N14947">
        <v>5.8699058300000004</v>
      </c>
      <c r="O14947">
        <v>7.7923250099999999</v>
      </c>
      <c r="P14947">
        <v>11.96141529</v>
      </c>
      <c r="Q14947">
        <v>9.5544624559999995</v>
      </c>
    </row>
    <row r="14948" spans="1:17">
      <c r="A14948" t="s">
        <v>27301</v>
      </c>
      <c r="B14948" s="16" t="s">
        <v>3294</v>
      </c>
      <c r="C14948">
        <v>17.769413490000002</v>
      </c>
      <c r="D14948">
        <v>1.9682600299999999</v>
      </c>
      <c r="E14948">
        <v>1.0852583490000001</v>
      </c>
      <c r="F14948">
        <v>1.164589938</v>
      </c>
      <c r="G14948">
        <v>0.73869975099999996</v>
      </c>
      <c r="H14948">
        <v>6.4453002030000004</v>
      </c>
      <c r="I14948">
        <v>15.35613846</v>
      </c>
      <c r="J14948">
        <v>1.8354806029999999</v>
      </c>
      <c r="K14948">
        <v>10.449560809999999</v>
      </c>
      <c r="L14948">
        <v>7.9010022380000002</v>
      </c>
      <c r="M14948">
        <v>12.00139062</v>
      </c>
      <c r="N14948">
        <v>1.744263235</v>
      </c>
      <c r="O14948">
        <v>19.679238940000001</v>
      </c>
      <c r="P14948">
        <v>0.49369911700000002</v>
      </c>
      <c r="Q14948">
        <v>13.572519310000001</v>
      </c>
    </row>
    <row r="14949" spans="1:17">
      <c r="A14949" t="s">
        <v>27302</v>
      </c>
      <c r="B14949" s="16" t="s">
        <v>1479</v>
      </c>
      <c r="C14949">
        <v>5.6807328930000001</v>
      </c>
      <c r="D14949">
        <v>2.2188857999999998</v>
      </c>
      <c r="E14949">
        <v>1.6699450469999999</v>
      </c>
      <c r="F14949">
        <v>1.780529517</v>
      </c>
      <c r="G14949">
        <v>1.7553953849999999</v>
      </c>
      <c r="H14949">
        <v>0.77508294700000002</v>
      </c>
      <c r="I14949">
        <v>0.43601705400000002</v>
      </c>
      <c r="J14949">
        <v>3.4017548679999998</v>
      </c>
      <c r="K14949">
        <v>2.068432134</v>
      </c>
      <c r="L14949">
        <v>2.1725404109999999</v>
      </c>
      <c r="M14949">
        <v>1.1478348350000001</v>
      </c>
      <c r="N14949">
        <v>1.4189782399999999</v>
      </c>
      <c r="O14949">
        <v>2.7317435250000002</v>
      </c>
      <c r="P14949">
        <v>2.0297958880000002</v>
      </c>
      <c r="Q14949">
        <v>3.2371379760000001</v>
      </c>
    </row>
    <row r="14950" spans="1:17">
      <c r="A14950" t="s">
        <v>27303</v>
      </c>
      <c r="B14950" s="16" t="s">
        <v>27304</v>
      </c>
      <c r="C14950">
        <v>40.81723049</v>
      </c>
      <c r="D14950">
        <v>4.7871440649999997</v>
      </c>
      <c r="E14950">
        <v>3.06526458</v>
      </c>
      <c r="F14950">
        <v>2.287773391</v>
      </c>
      <c r="G14950">
        <v>4.5607111189999996</v>
      </c>
      <c r="H14950">
        <v>5.5327303380000004</v>
      </c>
      <c r="I14950">
        <v>10.50433527</v>
      </c>
      <c r="J14950">
        <v>8.5225671770000009</v>
      </c>
      <c r="K14950">
        <v>14.15984922</v>
      </c>
      <c r="L14950">
        <v>21.239383310000001</v>
      </c>
      <c r="M14950">
        <v>9.2177143380000004</v>
      </c>
      <c r="N14950">
        <v>4.4396640610000002</v>
      </c>
      <c r="O14950">
        <v>10.63628117</v>
      </c>
      <c r="P14950">
        <v>4.3227376130000001</v>
      </c>
      <c r="Q14950">
        <v>4.9516022470000003</v>
      </c>
    </row>
    <row r="14951" spans="1:17">
      <c r="A14951" t="s">
        <v>27303</v>
      </c>
      <c r="B14951" s="16" t="s">
        <v>2545</v>
      </c>
      <c r="C14951">
        <v>40.566296459999997</v>
      </c>
      <c r="D14951">
        <v>3.9186597139999999</v>
      </c>
      <c r="E14951">
        <v>2.2833391019999998</v>
      </c>
      <c r="F14951">
        <v>1.4446737409999999</v>
      </c>
      <c r="G14951">
        <v>3.0952502860000002</v>
      </c>
      <c r="H14951">
        <v>3.1702871340000001</v>
      </c>
      <c r="I14951">
        <v>56.751006060000002</v>
      </c>
      <c r="J14951">
        <v>4.9333127289999998</v>
      </c>
      <c r="K14951">
        <v>68.475868840000004</v>
      </c>
      <c r="L14951">
        <v>18.627997929999999</v>
      </c>
      <c r="M14951">
        <v>1193.8387740000001</v>
      </c>
      <c r="N14951">
        <v>13.40300182</v>
      </c>
      <c r="O14951">
        <v>399.63503020000002</v>
      </c>
      <c r="P14951">
        <v>3.7508163030000001</v>
      </c>
      <c r="Q14951">
        <v>9.0793513889999993</v>
      </c>
    </row>
    <row r="14952" spans="1:17">
      <c r="A14952" t="s">
        <v>27305</v>
      </c>
      <c r="B14952" s="16" t="s">
        <v>6853</v>
      </c>
      <c r="C14952">
        <v>5.5293634410000001</v>
      </c>
      <c r="D14952">
        <v>10.947893580000001</v>
      </c>
      <c r="E14952">
        <v>10.55186337</v>
      </c>
      <c r="F14952">
        <v>12.089508070000001</v>
      </c>
      <c r="G14952">
        <v>7.1014557009999999</v>
      </c>
      <c r="H14952">
        <v>8.8924943400000007</v>
      </c>
      <c r="I14952">
        <v>2.0158947450000002</v>
      </c>
      <c r="J14952">
        <v>12.79251088</v>
      </c>
      <c r="K14952">
        <v>4.5464646230000003</v>
      </c>
      <c r="L14952">
        <v>2.4019673180000001</v>
      </c>
      <c r="M14952">
        <v>4.6435682270000003</v>
      </c>
      <c r="N14952">
        <v>10.01122574</v>
      </c>
      <c r="O14952">
        <v>1.9136405439999999</v>
      </c>
      <c r="P14952">
        <v>18.92478852</v>
      </c>
      <c r="Q14952">
        <v>14.253984709999999</v>
      </c>
    </row>
    <row r="14953" spans="1:17">
      <c r="A14953" t="s">
        <v>27306</v>
      </c>
      <c r="B14953" s="16" t="s">
        <v>27307</v>
      </c>
      <c r="C14953">
        <v>30.33844418</v>
      </c>
      <c r="D14953">
        <v>4.1148864520000004</v>
      </c>
      <c r="E14953">
        <v>2.9970965280000001</v>
      </c>
      <c r="F14953">
        <v>2.1069662839999999</v>
      </c>
      <c r="G14953">
        <v>2.7263566809999999</v>
      </c>
      <c r="H14953">
        <v>6.4202897779999999</v>
      </c>
      <c r="I14953">
        <v>33.408090770000001</v>
      </c>
      <c r="J14953">
        <v>2.707909275</v>
      </c>
      <c r="K14953">
        <v>22.470248560000002</v>
      </c>
      <c r="L14953">
        <v>20.53883394</v>
      </c>
      <c r="M14953">
        <v>32.683499859999998</v>
      </c>
      <c r="N14953">
        <v>2.175235705</v>
      </c>
      <c r="O14953">
        <v>58.284269360000003</v>
      </c>
      <c r="P14953">
        <v>3.0190034059999999</v>
      </c>
      <c r="Q14953">
        <v>11.279061990000001</v>
      </c>
    </row>
    <row r="14954" spans="1:17">
      <c r="A14954" t="s">
        <v>27308</v>
      </c>
      <c r="B14954" s="16" t="s">
        <v>5948</v>
      </c>
      <c r="C14954">
        <v>11.02096656</v>
      </c>
      <c r="D14954">
        <v>2.0576273989999998</v>
      </c>
      <c r="E14954">
        <v>2.2786265229999998</v>
      </c>
      <c r="F14954">
        <v>1.7549140729999999</v>
      </c>
      <c r="G14954">
        <v>1.9150839209999999</v>
      </c>
      <c r="H14954">
        <v>2.7419114539999998</v>
      </c>
      <c r="I14954">
        <v>3.5378817439999999</v>
      </c>
      <c r="J14954">
        <v>5.9312212229999997</v>
      </c>
      <c r="K14954">
        <v>7.4837656900000002</v>
      </c>
      <c r="L14954">
        <v>17.693884180000001</v>
      </c>
      <c r="M14954">
        <v>2.7940906499999998</v>
      </c>
      <c r="N14954">
        <v>3.3836231240000001</v>
      </c>
      <c r="O14954">
        <v>6.0643583620000001</v>
      </c>
      <c r="P14954">
        <v>2.0382696990000002</v>
      </c>
      <c r="Q14954">
        <v>3.192473106</v>
      </c>
    </row>
    <row r="14955" spans="1:17">
      <c r="A14955" t="s">
        <v>27309</v>
      </c>
      <c r="B14955" s="16" t="s">
        <v>6675</v>
      </c>
      <c r="C14955">
        <v>1.5535970079999999</v>
      </c>
      <c r="D14955">
        <v>2.6908130039999998</v>
      </c>
      <c r="E14955">
        <v>2.1937677880000002</v>
      </c>
      <c r="F14955">
        <v>2.287773391</v>
      </c>
      <c r="G14955">
        <v>1.6096627480000001</v>
      </c>
      <c r="H14955">
        <v>0.86787926900000001</v>
      </c>
      <c r="I14955">
        <v>3.9133798049999999</v>
      </c>
      <c r="J14955">
        <v>8.5225671770000009</v>
      </c>
      <c r="K14955">
        <v>2.7550837850000001</v>
      </c>
      <c r="L14955">
        <v>2.7664742969999998</v>
      </c>
      <c r="M14955">
        <v>0.81332773599999997</v>
      </c>
      <c r="N14955">
        <v>2.6812088840000001</v>
      </c>
      <c r="O14955">
        <v>1.7205748940000001</v>
      </c>
      <c r="P14955">
        <v>2.4792171609999998</v>
      </c>
      <c r="Q14955">
        <v>2.2330755230000001</v>
      </c>
    </row>
    <row r="14956" spans="1:17">
      <c r="A14956" t="s">
        <v>27310</v>
      </c>
      <c r="B14956" s="16" t="s">
        <v>8540</v>
      </c>
      <c r="C14956">
        <v>20.351274889999999</v>
      </c>
      <c r="D14956">
        <v>0.65893298</v>
      </c>
      <c r="E14956">
        <v>0.73281281099999995</v>
      </c>
      <c r="F14956">
        <v>0.36225763</v>
      </c>
      <c r="G14956">
        <v>0.62175798400000004</v>
      </c>
      <c r="H14956">
        <v>0.240492701</v>
      </c>
      <c r="I14956">
        <v>2.7395688640000002</v>
      </c>
      <c r="J14956">
        <v>0.95259280000000002</v>
      </c>
      <c r="K14956">
        <v>1.9885062650000001</v>
      </c>
      <c r="L14956">
        <v>4.5501462349999997</v>
      </c>
      <c r="M14956">
        <v>3.606020166</v>
      </c>
      <c r="N14956">
        <v>0.57894027199999998</v>
      </c>
      <c r="O14956">
        <v>6.4148306799999997</v>
      </c>
      <c r="P14956">
        <v>1.2917961149999999</v>
      </c>
      <c r="Q14956">
        <v>2.0447101519999999</v>
      </c>
    </row>
    <row r="14957" spans="1:17">
      <c r="A14957" t="s">
        <v>27311</v>
      </c>
      <c r="B14957" s="16" t="s">
        <v>4239</v>
      </c>
      <c r="C14957">
        <v>8.5550238269999994</v>
      </c>
      <c r="D14957">
        <v>1.0911897049999999</v>
      </c>
      <c r="E14957">
        <v>0.91015075099999998</v>
      </c>
      <c r="F14957">
        <v>0.81162510399999999</v>
      </c>
      <c r="G14957">
        <v>0.44766439099999999</v>
      </c>
      <c r="H14957">
        <v>0.99563676300000004</v>
      </c>
      <c r="I14957">
        <v>1.1341780699999999</v>
      </c>
      <c r="J14957">
        <v>1.413167134</v>
      </c>
      <c r="K14957">
        <v>2.7049284619999998</v>
      </c>
      <c r="L14957">
        <v>5.7331668699999998</v>
      </c>
      <c r="M14957">
        <v>6.4691805589999998</v>
      </c>
      <c r="N14957">
        <v>1.3102536499999999</v>
      </c>
      <c r="O14957">
        <v>10.622927389999999</v>
      </c>
      <c r="P14957">
        <v>1.1279459730000001</v>
      </c>
      <c r="Q14957">
        <v>3.5642418349999998</v>
      </c>
    </row>
    <row r="14958" spans="1:17">
      <c r="A14958" t="s">
        <v>27312</v>
      </c>
      <c r="B14958" s="16" t="s">
        <v>6592</v>
      </c>
      <c r="C14958">
        <v>3.4829160529999998</v>
      </c>
      <c r="D14958">
        <v>0.440904299</v>
      </c>
      <c r="E14958">
        <v>0.84694860699999996</v>
      </c>
      <c r="F14958">
        <v>0.94818559800000002</v>
      </c>
      <c r="G14958">
        <v>1.2028688249999999</v>
      </c>
      <c r="H14958">
        <v>2.8663542720000001</v>
      </c>
      <c r="I14958">
        <v>0</v>
      </c>
      <c r="J14958">
        <v>3.8476237009999998</v>
      </c>
      <c r="K14958">
        <v>2.2571770770000001</v>
      </c>
      <c r="L14958">
        <v>2.2007071869999999</v>
      </c>
      <c r="M14958">
        <v>0.95508847399999997</v>
      </c>
      <c r="N14958">
        <v>3.3120963699999999</v>
      </c>
      <c r="O14958">
        <v>1.653108759</v>
      </c>
      <c r="P14958">
        <v>4.1057327130000001</v>
      </c>
      <c r="Q14958">
        <v>1.026115165</v>
      </c>
    </row>
    <row r="14959" spans="1:17">
      <c r="A14959" t="s">
        <v>24634</v>
      </c>
      <c r="B14959" s="16" t="s">
        <v>2590</v>
      </c>
      <c r="C14959">
        <v>56.41426551</v>
      </c>
      <c r="D14959">
        <v>7.7048611070000002</v>
      </c>
      <c r="E14959">
        <v>7.6333489749999996</v>
      </c>
      <c r="F14959">
        <v>8.9837800869999995</v>
      </c>
      <c r="G14959">
        <v>8.7486030750000001</v>
      </c>
      <c r="H14959">
        <v>8.5192306660000003</v>
      </c>
      <c r="I14959">
        <v>22.364667829999998</v>
      </c>
      <c r="J14959">
        <v>8.8874971089999999</v>
      </c>
      <c r="K14959">
        <v>21.616811240000001</v>
      </c>
      <c r="L14959">
        <v>33.91540784</v>
      </c>
      <c r="M14959">
        <v>15.24468141</v>
      </c>
      <c r="N14959">
        <v>6.110328097</v>
      </c>
      <c r="O14959">
        <v>16.68090514</v>
      </c>
      <c r="P14959">
        <v>5.0537045169999999</v>
      </c>
      <c r="Q14959">
        <v>10.918917779999999</v>
      </c>
    </row>
    <row r="14960" spans="1:17">
      <c r="A14960" t="s">
        <v>27313</v>
      </c>
      <c r="B14960" s="16" t="s">
        <v>5409</v>
      </c>
      <c r="C14960">
        <v>11.4545072</v>
      </c>
      <c r="D14960">
        <v>6.4891721599999999</v>
      </c>
      <c r="E14960">
        <v>5.0698338229999997</v>
      </c>
      <c r="F14960">
        <v>7.6530832679999996</v>
      </c>
      <c r="G14960">
        <v>5.1185868750000001</v>
      </c>
      <c r="H14960">
        <v>12.458698160000001</v>
      </c>
      <c r="I14960">
        <v>14.026538439999999</v>
      </c>
      <c r="J14960">
        <v>10.353084989999999</v>
      </c>
      <c r="K14960">
        <v>8.6076680789999998</v>
      </c>
      <c r="L14960">
        <v>9.1160838809999998</v>
      </c>
      <c r="M14960">
        <v>2.5176479980000002</v>
      </c>
      <c r="N14960">
        <v>5.1522538000000004</v>
      </c>
      <c r="O14960">
        <v>4.5513284430000001</v>
      </c>
      <c r="P14960">
        <v>11.649333970000001</v>
      </c>
      <c r="Q14960">
        <v>7.3933303090000004</v>
      </c>
    </row>
    <row r="14961" spans="1:17">
      <c r="A14961" t="s">
        <v>27314</v>
      </c>
      <c r="B14961" s="16" t="s">
        <v>27315</v>
      </c>
      <c r="C14961">
        <v>29.73240294</v>
      </c>
      <c r="D14961">
        <v>3.6323838849999999</v>
      </c>
      <c r="E14961">
        <v>2.8142882679999999</v>
      </c>
      <c r="F14961">
        <v>4.4935378129999997</v>
      </c>
      <c r="G14961">
        <v>2.0008394319999998</v>
      </c>
      <c r="H14961">
        <v>1.1754733239999999</v>
      </c>
      <c r="I14961">
        <v>22.636128859999999</v>
      </c>
      <c r="J14961">
        <v>2.1340255560000001</v>
      </c>
      <c r="K14961">
        <v>9.1243007729999999</v>
      </c>
      <c r="L14961">
        <v>7.1831295600000002</v>
      </c>
      <c r="M14961">
        <v>26.857755279999999</v>
      </c>
      <c r="N14961">
        <v>5.0126604080000003</v>
      </c>
      <c r="O14961">
        <v>24.938109730000001</v>
      </c>
      <c r="P14961">
        <v>8.0032050530000003</v>
      </c>
      <c r="Q14961">
        <v>8.2657768239999996</v>
      </c>
    </row>
    <row r="14962" spans="1:17">
      <c r="A14962" t="s">
        <v>27316</v>
      </c>
      <c r="B14962" s="16" t="s">
        <v>5456</v>
      </c>
      <c r="C14962">
        <v>29.587464749999999</v>
      </c>
      <c r="D14962">
        <v>5.9083845569999998</v>
      </c>
      <c r="E14962">
        <v>6.1181567509999999</v>
      </c>
      <c r="F14962">
        <v>6.6934768260000004</v>
      </c>
      <c r="G14962">
        <v>3.5260685550000002</v>
      </c>
      <c r="H14962">
        <v>8.6424486009999999</v>
      </c>
      <c r="I14962">
        <v>83.257368380000003</v>
      </c>
      <c r="J14962">
        <v>6.6563743640000004</v>
      </c>
      <c r="K14962">
        <v>36.486094450000003</v>
      </c>
      <c r="L14962">
        <v>60.29817139</v>
      </c>
      <c r="M14962">
        <v>31.196986769999999</v>
      </c>
      <c r="N14962">
        <v>7.6028313719999998</v>
      </c>
      <c r="O14962">
        <v>43.843802789999998</v>
      </c>
      <c r="P14962">
        <v>5.1267987970000002</v>
      </c>
      <c r="Q14962">
        <v>16.328795299999999</v>
      </c>
    </row>
    <row r="14963" spans="1:17">
      <c r="A14963" t="s">
        <v>27317</v>
      </c>
      <c r="B14963" s="16" t="s">
        <v>27318</v>
      </c>
      <c r="C14963">
        <v>11.161468429999999</v>
      </c>
      <c r="D14963">
        <v>0.353234139</v>
      </c>
      <c r="E14963">
        <v>0.678539907</v>
      </c>
      <c r="F14963">
        <v>0.43408386500000001</v>
      </c>
      <c r="G14963">
        <v>0.27533952699999997</v>
      </c>
      <c r="H14963">
        <v>1.224748543</v>
      </c>
      <c r="I14963">
        <v>0</v>
      </c>
      <c r="J14963">
        <v>0</v>
      </c>
      <c r="K14963">
        <v>2.1700273829999999</v>
      </c>
      <c r="L14963">
        <v>6.044965135</v>
      </c>
      <c r="M14963">
        <v>0</v>
      </c>
      <c r="N14963">
        <v>0.19655655599999999</v>
      </c>
      <c r="O14963">
        <v>1.765869074</v>
      </c>
      <c r="P14963">
        <v>0.71767458399999995</v>
      </c>
      <c r="Q14963">
        <v>2.1922151520000002</v>
      </c>
    </row>
    <row r="14964" spans="1:17">
      <c r="A14964" t="s">
        <v>27317</v>
      </c>
      <c r="B14964" s="16" t="s">
        <v>4242</v>
      </c>
      <c r="C14964">
        <v>24.643058499999999</v>
      </c>
      <c r="D14964">
        <v>1.559789308</v>
      </c>
      <c r="E14964">
        <v>1.2964561670000001</v>
      </c>
      <c r="F14964">
        <v>1.511323462</v>
      </c>
      <c r="G14964">
        <v>1.4496400410000001</v>
      </c>
      <c r="H14964">
        <v>2.7040841609999999</v>
      </c>
      <c r="I14964">
        <v>10.66276131</v>
      </c>
      <c r="J14964">
        <v>2.7120525249999998</v>
      </c>
      <c r="K14964">
        <v>9.4594220979999992</v>
      </c>
      <c r="L14964">
        <v>13.859816779999999</v>
      </c>
      <c r="M14964">
        <v>28.070206809999998</v>
      </c>
      <c r="N14964">
        <v>2.1698554840000002</v>
      </c>
      <c r="O14964">
        <v>41.387339300000001</v>
      </c>
      <c r="P14964">
        <v>1.868934426</v>
      </c>
      <c r="Q14964">
        <v>7.6325025240000004</v>
      </c>
    </row>
    <row r="14965" spans="1:17">
      <c r="A14965" t="s">
        <v>27319</v>
      </c>
      <c r="B14965" s="16" t="s">
        <v>27320</v>
      </c>
      <c r="C14965">
        <v>4.1574597180000001</v>
      </c>
      <c r="D14965">
        <v>4.1752749429999998</v>
      </c>
      <c r="E14965">
        <v>1.35639672</v>
      </c>
      <c r="F14965">
        <v>1.094095271</v>
      </c>
      <c r="G14965">
        <v>1.579414052</v>
      </c>
      <c r="H14965">
        <v>10.00594901</v>
      </c>
      <c r="I14965">
        <v>1.616774645</v>
      </c>
      <c r="J14965">
        <v>0.28108946400000001</v>
      </c>
      <c r="K14965">
        <v>1.886030511</v>
      </c>
      <c r="L14965">
        <v>6.3046146439999999</v>
      </c>
      <c r="M14965">
        <v>4.7882623469999999</v>
      </c>
      <c r="N14965">
        <v>0.27333233800000001</v>
      </c>
      <c r="O14965">
        <v>8.2877331769999998</v>
      </c>
      <c r="P14965">
        <v>0.24950029200000001</v>
      </c>
      <c r="Q14965">
        <v>2.0958459619999998</v>
      </c>
    </row>
    <row r="14966" spans="1:17">
      <c r="A14966" t="e">
        <v>#N/A</v>
      </c>
      <c r="B14966" s="16" t="s">
        <v>27321</v>
      </c>
      <c r="C14966">
        <v>156.1003456</v>
      </c>
      <c r="D14966">
        <v>0.43773991400000001</v>
      </c>
      <c r="E14966">
        <v>0.84087002799999999</v>
      </c>
      <c r="F14966">
        <v>3.7655217529999998</v>
      </c>
      <c r="G14966">
        <v>0.68242045500000004</v>
      </c>
      <c r="H14966">
        <v>0</v>
      </c>
      <c r="I14966">
        <v>17.289432210000001</v>
      </c>
      <c r="J14966">
        <v>0.50098480999999995</v>
      </c>
      <c r="K14966">
        <v>7.1711271730000004</v>
      </c>
      <c r="L14966">
        <v>9.9881720569999999</v>
      </c>
      <c r="M14966">
        <v>174.47501399999999</v>
      </c>
      <c r="N14966">
        <v>6.0894913759999998</v>
      </c>
      <c r="O14966">
        <v>179.4427148</v>
      </c>
      <c r="P14966">
        <v>3.261012585</v>
      </c>
      <c r="Q14966">
        <v>96.44173309</v>
      </c>
    </row>
    <row r="14967" spans="1:17">
      <c r="A14967" t="s">
        <v>27322</v>
      </c>
      <c r="B14967" s="16" t="s">
        <v>27323</v>
      </c>
      <c r="C14967">
        <v>18.181259900000001</v>
      </c>
      <c r="D14967">
        <v>3.4523638540000001</v>
      </c>
      <c r="E14967">
        <v>2.2105891309999999</v>
      </c>
      <c r="F14967">
        <v>1.0606388769999999</v>
      </c>
      <c r="G14967">
        <v>2.9153087659999999</v>
      </c>
      <c r="H14967">
        <v>8.4788802449999991</v>
      </c>
      <c r="I14967">
        <v>5.6815901430000002</v>
      </c>
      <c r="J14967">
        <v>6.5852720329999999</v>
      </c>
      <c r="K14967">
        <v>14.139297920000001</v>
      </c>
      <c r="L14967">
        <v>13.129106670000001</v>
      </c>
      <c r="M14967">
        <v>19.94272788</v>
      </c>
      <c r="N14967">
        <v>7.2039831940000001</v>
      </c>
      <c r="O14967">
        <v>7.1911963859999997</v>
      </c>
      <c r="P14967">
        <v>3.3122863680000001</v>
      </c>
      <c r="Q14967">
        <v>7.1419336400000004</v>
      </c>
    </row>
    <row r="14968" spans="1:17">
      <c r="A14968" t="e">
        <v>#N/A</v>
      </c>
      <c r="B14968" s="16" t="s">
        <v>27324</v>
      </c>
      <c r="C14968">
        <v>4.5988232959999999</v>
      </c>
      <c r="D14968">
        <v>1.833828016</v>
      </c>
      <c r="E14968">
        <v>0.39140720699999998</v>
      </c>
      <c r="F14968">
        <v>0.25039581500000002</v>
      </c>
      <c r="G14968">
        <v>0.47647842400000001</v>
      </c>
      <c r="H14968">
        <v>0</v>
      </c>
      <c r="I14968">
        <v>0</v>
      </c>
      <c r="J14968">
        <v>0.69959348799999999</v>
      </c>
      <c r="K14968">
        <v>0.83450199300000005</v>
      </c>
      <c r="L14968">
        <v>4.0681224159999996</v>
      </c>
      <c r="M14968">
        <v>1.7655310310000001</v>
      </c>
      <c r="N14968">
        <v>0.566905879</v>
      </c>
      <c r="O14968">
        <v>2.0372387089999999</v>
      </c>
      <c r="P14968">
        <v>1.931913915</v>
      </c>
      <c r="Q14968">
        <v>1.264551725</v>
      </c>
    </row>
    <row r="14969" spans="1:17">
      <c r="A14969" t="e">
        <v>#N/A</v>
      </c>
      <c r="B14969" s="16" t="s">
        <v>27325</v>
      </c>
      <c r="C14969">
        <v>0</v>
      </c>
      <c r="D14969">
        <v>0</v>
      </c>
      <c r="E14969">
        <v>1.910237347</v>
      </c>
      <c r="F14969">
        <v>1.222040445</v>
      </c>
      <c r="G14969">
        <v>0</v>
      </c>
      <c r="H14969">
        <v>1.7239667000000001</v>
      </c>
      <c r="I14969">
        <v>0</v>
      </c>
      <c r="J14969">
        <v>0</v>
      </c>
      <c r="K14969">
        <v>2.0363662759999999</v>
      </c>
      <c r="L14969">
        <v>0</v>
      </c>
      <c r="M14969">
        <v>0</v>
      </c>
      <c r="N14969">
        <v>0</v>
      </c>
      <c r="O14969">
        <v>0</v>
      </c>
      <c r="P14969">
        <v>0</v>
      </c>
      <c r="Q14969">
        <v>0</v>
      </c>
    </row>
    <row r="14970" spans="1:17">
      <c r="A14970" t="s">
        <v>27326</v>
      </c>
      <c r="B14970" s="16" t="s">
        <v>27327</v>
      </c>
      <c r="C14970">
        <v>0</v>
      </c>
      <c r="D14970">
        <v>0.99443089299999998</v>
      </c>
      <c r="E14970">
        <v>0.47755933699999997</v>
      </c>
      <c r="F14970">
        <v>0</v>
      </c>
      <c r="G14970">
        <v>1.5502812500000001</v>
      </c>
      <c r="H14970">
        <v>3.4479333990000001</v>
      </c>
      <c r="I14970">
        <v>0</v>
      </c>
      <c r="J14970">
        <v>0</v>
      </c>
      <c r="K14970">
        <v>0</v>
      </c>
      <c r="L14970">
        <v>0</v>
      </c>
      <c r="M14970">
        <v>0</v>
      </c>
      <c r="N14970">
        <v>0</v>
      </c>
      <c r="O14970">
        <v>0</v>
      </c>
      <c r="P14970">
        <v>0.67346998999999996</v>
      </c>
      <c r="Q14970">
        <v>0</v>
      </c>
    </row>
    <row r="14971" spans="1:17">
      <c r="A14971" t="s">
        <v>24625</v>
      </c>
      <c r="B14971" s="16" t="s">
        <v>27328</v>
      </c>
      <c r="C14971">
        <v>23.798520830000001</v>
      </c>
      <c r="D14971">
        <v>1.3180423020000001</v>
      </c>
      <c r="E14971">
        <v>1.0797697550000001</v>
      </c>
      <c r="F14971">
        <v>0.90513843100000002</v>
      </c>
      <c r="G14971">
        <v>1.3295632420000001</v>
      </c>
      <c r="H14971">
        <v>4.1667398530000002</v>
      </c>
      <c r="I14971">
        <v>6.1245615779999998</v>
      </c>
      <c r="J14971">
        <v>2.0408762560000002</v>
      </c>
      <c r="K14971">
        <v>3.1753508030000002</v>
      </c>
      <c r="L14971">
        <v>6.8552295289999998</v>
      </c>
      <c r="M14971">
        <v>10.07699279</v>
      </c>
      <c r="N14971">
        <v>1.682557431</v>
      </c>
      <c r="O14971">
        <v>11.6277989</v>
      </c>
      <c r="P14971">
        <v>1.3652035739999999</v>
      </c>
      <c r="Q14971">
        <v>2.4058632389999999</v>
      </c>
    </row>
    <row r="14972" spans="1:17">
      <c r="A14972" t="s">
        <v>24625</v>
      </c>
      <c r="B14972" s="16" t="s">
        <v>3766</v>
      </c>
      <c r="C14972">
        <v>7.3907020699999997</v>
      </c>
      <c r="D14972">
        <v>2.539467057</v>
      </c>
      <c r="E14972">
        <v>2.342796571</v>
      </c>
      <c r="F14972">
        <v>1.2729216029999999</v>
      </c>
      <c r="G14972">
        <v>2.0576048440000001</v>
      </c>
      <c r="H14972">
        <v>2.2012372469999999</v>
      </c>
      <c r="I14972">
        <v>5.9389010190000002</v>
      </c>
      <c r="J14972">
        <v>5.2773571559999999</v>
      </c>
      <c r="K14972">
        <v>12.11109877</v>
      </c>
      <c r="L14972">
        <v>8.3867083850000004</v>
      </c>
      <c r="M14972">
        <v>32.137436479999998</v>
      </c>
      <c r="N14972">
        <v>5.4663971819999997</v>
      </c>
      <c r="O14972">
        <v>17.70641693</v>
      </c>
      <c r="P14972">
        <v>3.0775955150000001</v>
      </c>
      <c r="Q14972">
        <v>3.525318961</v>
      </c>
    </row>
    <row r="14973" spans="1:17">
      <c r="A14973" t="s">
        <v>24625</v>
      </c>
      <c r="B14973" s="16" t="s">
        <v>27329</v>
      </c>
      <c r="C14973">
        <v>10.91727951</v>
      </c>
      <c r="D14973">
        <v>3.8363095149999999</v>
      </c>
      <c r="E14973">
        <v>3.143968578</v>
      </c>
      <c r="F14973">
        <v>3.382055415</v>
      </c>
      <c r="G14973">
        <v>2.762807515</v>
      </c>
      <c r="H14973">
        <v>6.2169665119999999</v>
      </c>
      <c r="I14973">
        <v>4.1174696119999998</v>
      </c>
      <c r="J14973">
        <v>6.01318778</v>
      </c>
      <c r="K14973">
        <v>8.6243917220000004</v>
      </c>
      <c r="L14973">
        <v>12.48806038</v>
      </c>
      <c r="M14973">
        <v>2.5291996499999998</v>
      </c>
      <c r="N14973">
        <v>4.8262966110000001</v>
      </c>
      <c r="O14973">
        <v>7.0876221810000004</v>
      </c>
      <c r="P14973">
        <v>3.4170774540000002</v>
      </c>
      <c r="Q14973">
        <v>5.3051806519999998</v>
      </c>
    </row>
    <row r="14974" spans="1:17">
      <c r="A14974" t="s">
        <v>27330</v>
      </c>
      <c r="B14974" s="16" t="s">
        <v>27331</v>
      </c>
      <c r="C14974">
        <v>0</v>
      </c>
      <c r="D14974">
        <v>0.54134699500000005</v>
      </c>
      <c r="E14974">
        <v>1.5598387810000001</v>
      </c>
      <c r="F14974">
        <v>0</v>
      </c>
      <c r="G14974">
        <v>1.265910133</v>
      </c>
      <c r="H14974">
        <v>0</v>
      </c>
      <c r="I14974">
        <v>0</v>
      </c>
      <c r="J14974">
        <v>13.010783030000001</v>
      </c>
      <c r="K14974">
        <v>2.2171088449999998</v>
      </c>
      <c r="L14974">
        <v>0</v>
      </c>
      <c r="M14974">
        <v>0</v>
      </c>
      <c r="N14974">
        <v>3.0123164440000001</v>
      </c>
      <c r="O14974">
        <v>0</v>
      </c>
      <c r="P14974">
        <v>1.4664908670000001</v>
      </c>
      <c r="Q14974">
        <v>1.6798335040000001</v>
      </c>
    </row>
    <row r="14975" spans="1:17">
      <c r="A14975" t="s">
        <v>27332</v>
      </c>
      <c r="B14975" s="16" t="s">
        <v>27333</v>
      </c>
      <c r="C14975">
        <v>6.5741210590000003</v>
      </c>
      <c r="D14975">
        <v>8.6059287090000005</v>
      </c>
      <c r="E14975">
        <v>10.109606339999999</v>
      </c>
      <c r="F14975">
        <v>11.55190765</v>
      </c>
      <c r="G14975">
        <v>8.3594036719999991</v>
      </c>
      <c r="H14975">
        <v>2.5248253260000002</v>
      </c>
      <c r="I14975">
        <v>9.5871694749999996</v>
      </c>
      <c r="J14975">
        <v>20.00169167</v>
      </c>
      <c r="K14975">
        <v>10.302657740000001</v>
      </c>
      <c r="L14975">
        <v>3.0210245439999999</v>
      </c>
      <c r="M14975">
        <v>5.7360595740000004</v>
      </c>
      <c r="N14975">
        <v>11.86137744</v>
      </c>
      <c r="O14975">
        <v>5.2950516949999997</v>
      </c>
      <c r="P14975">
        <v>21.340519409999999</v>
      </c>
      <c r="Q14975">
        <v>8.2168411629999998</v>
      </c>
    </row>
    <row r="14976" spans="1:17">
      <c r="A14976" t="s">
        <v>27334</v>
      </c>
      <c r="B14976" s="16" t="s">
        <v>5775</v>
      </c>
      <c r="C14976">
        <v>10.58908544</v>
      </c>
      <c r="D14976">
        <v>82.104294210000006</v>
      </c>
      <c r="E14976">
        <v>52.143182090000003</v>
      </c>
      <c r="F14976">
        <v>156.08097520000001</v>
      </c>
      <c r="G14976">
        <v>36.570737180000002</v>
      </c>
      <c r="H14976">
        <v>172.1609138</v>
      </c>
      <c r="I14976">
        <v>42.65008083</v>
      </c>
      <c r="J14976">
        <v>35.732940390000003</v>
      </c>
      <c r="K14976">
        <v>69.768544210000002</v>
      </c>
      <c r="L14976">
        <v>25.170132599999999</v>
      </c>
      <c r="M14976">
        <v>11.61499536</v>
      </c>
      <c r="N14976">
        <v>55.694384030000002</v>
      </c>
      <c r="O14976">
        <v>11.168744569999999</v>
      </c>
      <c r="P14976">
        <v>226.7299629</v>
      </c>
      <c r="Q14976">
        <v>151.8249519</v>
      </c>
    </row>
    <row r="14977" spans="1:17">
      <c r="A14977" t="e">
        <v>#N/A</v>
      </c>
      <c r="B14977" s="16" t="s">
        <v>27335</v>
      </c>
      <c r="C14977">
        <v>0</v>
      </c>
      <c r="D14977">
        <v>0.40302926</v>
      </c>
      <c r="E14977">
        <v>0.19354827699999999</v>
      </c>
      <c r="F14977">
        <v>0</v>
      </c>
      <c r="G14977">
        <v>0.31415390999999998</v>
      </c>
      <c r="H14977">
        <v>0</v>
      </c>
      <c r="I14977">
        <v>0</v>
      </c>
      <c r="J14977">
        <v>0</v>
      </c>
      <c r="K14977">
        <v>0.82531144199999995</v>
      </c>
      <c r="L14977">
        <v>0</v>
      </c>
      <c r="M14977">
        <v>0</v>
      </c>
      <c r="N14977">
        <v>0.22426496900000001</v>
      </c>
      <c r="O14977">
        <v>0</v>
      </c>
      <c r="P14977">
        <v>0</v>
      </c>
      <c r="Q14977">
        <v>1.2506249439999999</v>
      </c>
    </row>
    <row r="14978" spans="1:17">
      <c r="A14978" t="e">
        <v>#N/A</v>
      </c>
      <c r="B14978" s="16" t="s">
        <v>27336</v>
      </c>
      <c r="C14978">
        <v>2280.7446060000002</v>
      </c>
      <c r="D14978">
        <v>967.89766840000004</v>
      </c>
      <c r="E14978">
        <v>759.38446729999998</v>
      </c>
      <c r="F14978">
        <v>1641.700243</v>
      </c>
      <c r="G14978">
        <v>582.65911430000006</v>
      </c>
      <c r="H14978">
        <v>1827.561426</v>
      </c>
      <c r="I14978">
        <v>1430.3403189999999</v>
      </c>
      <c r="J14978">
        <v>796.00224019999996</v>
      </c>
      <c r="K14978">
        <v>1705.271632</v>
      </c>
      <c r="L14978">
        <v>2834.768082</v>
      </c>
      <c r="M14978">
        <v>819.74809560000006</v>
      </c>
      <c r="N14978">
        <v>791.96880090000002</v>
      </c>
      <c r="O14978">
        <v>1917.7940140000001</v>
      </c>
      <c r="P14978">
        <v>2422.0429840000002</v>
      </c>
      <c r="Q14978">
        <v>2477.6017059999999</v>
      </c>
    </row>
    <row r="14979" spans="1:17">
      <c r="A14979" t="s">
        <v>27337</v>
      </c>
      <c r="B14979" s="16" t="s">
        <v>5759</v>
      </c>
      <c r="C14979">
        <v>18.081187920000001</v>
      </c>
      <c r="D14979">
        <v>106.2282079</v>
      </c>
      <c r="E14979">
        <v>107.41488750000001</v>
      </c>
      <c r="F14979">
        <v>154.36660810000001</v>
      </c>
      <c r="G14979">
        <v>82.553155320000002</v>
      </c>
      <c r="H14979">
        <v>96.107369489999996</v>
      </c>
      <c r="I14979">
        <v>113.9104097</v>
      </c>
      <c r="J14979">
        <v>157.9756016</v>
      </c>
      <c r="K14979">
        <v>166.0191294</v>
      </c>
      <c r="L14979">
        <v>47.526906269999998</v>
      </c>
      <c r="M14979">
        <v>15.271379619999999</v>
      </c>
      <c r="N14979">
        <v>87.997096290000002</v>
      </c>
      <c r="O14979">
        <v>11.21373251</v>
      </c>
      <c r="P14979">
        <v>242.62847400000001</v>
      </c>
      <c r="Q14979">
        <v>115.84378959999999</v>
      </c>
    </row>
    <row r="14980" spans="1:17">
      <c r="A14980" t="s">
        <v>27338</v>
      </c>
      <c r="B14980" s="16" t="s">
        <v>5203</v>
      </c>
      <c r="C14980">
        <v>1.666899423</v>
      </c>
      <c r="D14980">
        <v>2.2156442090000001</v>
      </c>
      <c r="E14980">
        <v>1.3743685450000001</v>
      </c>
      <c r="F14980">
        <v>1.191211977</v>
      </c>
      <c r="G14980">
        <v>0.86352699300000002</v>
      </c>
      <c r="H14980">
        <v>0.32009068899999998</v>
      </c>
      <c r="I14980">
        <v>12.154360349999999</v>
      </c>
      <c r="J14980">
        <v>5.9167772129999996</v>
      </c>
      <c r="K14980">
        <v>5.2933194019999998</v>
      </c>
      <c r="L14980">
        <v>4.7395942580000003</v>
      </c>
      <c r="M14980">
        <v>0.79992273800000002</v>
      </c>
      <c r="N14980">
        <v>2.3630421830000001</v>
      </c>
      <c r="O14980">
        <v>2.3075685680000002</v>
      </c>
      <c r="P14980">
        <v>1.438004541</v>
      </c>
      <c r="Q14980">
        <v>1.4323504650000001</v>
      </c>
    </row>
    <row r="14981" spans="1:17">
      <c r="A14981" t="s">
        <v>27339</v>
      </c>
      <c r="B14981" s="16" t="s">
        <v>2300</v>
      </c>
      <c r="C14981">
        <v>7.9418140770000001</v>
      </c>
      <c r="D14981">
        <v>0.37320133700000002</v>
      </c>
      <c r="E14981">
        <v>0.69129218699999995</v>
      </c>
      <c r="F14981">
        <v>0.39310391900000002</v>
      </c>
      <c r="G14981">
        <v>0.70648014999999997</v>
      </c>
      <c r="H14981">
        <v>0</v>
      </c>
      <c r="I14981">
        <v>1.7548034830000001</v>
      </c>
      <c r="J14981">
        <v>2.0745909450000002</v>
      </c>
      <c r="K14981">
        <v>1.8559888440000001</v>
      </c>
      <c r="L14981">
        <v>1.9768257199999999</v>
      </c>
      <c r="M14981">
        <v>11.54900106</v>
      </c>
      <c r="N14981">
        <v>2.6403410040000002</v>
      </c>
      <c r="O14981">
        <v>9.3284400670000007</v>
      </c>
      <c r="P14981">
        <v>0.83045600200000003</v>
      </c>
      <c r="Q14981">
        <v>0.49631444400000002</v>
      </c>
    </row>
    <row r="14982" spans="1:17">
      <c r="A14982" t="s">
        <v>27340</v>
      </c>
      <c r="B14982" s="16" t="s">
        <v>27341</v>
      </c>
      <c r="C14982">
        <v>0</v>
      </c>
      <c r="D14982">
        <v>0.66779300799999997</v>
      </c>
      <c r="E14982">
        <v>0.32069678099999999</v>
      </c>
      <c r="F14982">
        <v>0.41032014900000002</v>
      </c>
      <c r="G14982">
        <v>0.52053239100000004</v>
      </c>
      <c r="H14982">
        <v>1.1577002649999999</v>
      </c>
      <c r="I14982">
        <v>0</v>
      </c>
      <c r="J14982">
        <v>0</v>
      </c>
      <c r="K14982">
        <v>0</v>
      </c>
      <c r="L14982">
        <v>0</v>
      </c>
      <c r="M14982">
        <v>0</v>
      </c>
      <c r="N14982">
        <v>0</v>
      </c>
      <c r="O14982">
        <v>0</v>
      </c>
      <c r="P14982">
        <v>0.90451444000000003</v>
      </c>
      <c r="Q14982">
        <v>0</v>
      </c>
    </row>
    <row r="14983" spans="1:17">
      <c r="A14983" t="e">
        <v>#N/A</v>
      </c>
      <c r="B14983" s="16" t="s">
        <v>27342</v>
      </c>
      <c r="C14983">
        <v>0</v>
      </c>
      <c r="D14983">
        <v>0</v>
      </c>
      <c r="E14983">
        <v>0</v>
      </c>
      <c r="F14983">
        <v>0</v>
      </c>
      <c r="G14983">
        <v>0</v>
      </c>
      <c r="H14983">
        <v>0</v>
      </c>
      <c r="I14983">
        <v>5.6815901430000002</v>
      </c>
      <c r="J14983">
        <v>0.24694770099999999</v>
      </c>
      <c r="K14983">
        <v>0.88370612000000004</v>
      </c>
      <c r="L14983">
        <v>2.4617075000000002</v>
      </c>
      <c r="M14983">
        <v>14.95704591</v>
      </c>
      <c r="N14983">
        <v>0.48026554599999999</v>
      </c>
      <c r="O14983">
        <v>12.94415349</v>
      </c>
      <c r="P14983">
        <v>0</v>
      </c>
      <c r="Q14983">
        <v>1.339112557</v>
      </c>
    </row>
    <row r="14984" spans="1:17">
      <c r="A14984" t="e">
        <v>#N/A</v>
      </c>
      <c r="B14984" s="16" t="s">
        <v>27343</v>
      </c>
      <c r="C14984">
        <v>0.59165377100000005</v>
      </c>
      <c r="D14984">
        <v>0</v>
      </c>
      <c r="E14984">
        <v>6.2944784000000004E-2</v>
      </c>
      <c r="F14984">
        <v>0.16107123300000001</v>
      </c>
      <c r="G14984">
        <v>0.20433506400000001</v>
      </c>
      <c r="H14984">
        <v>0.227227703</v>
      </c>
      <c r="I14984">
        <v>0.86282028</v>
      </c>
      <c r="J14984">
        <v>0.37502086400000001</v>
      </c>
      <c r="K14984">
        <v>0.53680715599999995</v>
      </c>
      <c r="L14984">
        <v>0</v>
      </c>
      <c r="M14984">
        <v>1.135706924</v>
      </c>
      <c r="N14984">
        <v>0.51054016499999999</v>
      </c>
      <c r="O14984">
        <v>2.6209747280000002</v>
      </c>
      <c r="P14984">
        <v>0.53260090900000001</v>
      </c>
      <c r="Q14984">
        <v>0.40672186599999999</v>
      </c>
    </row>
    <row r="14985" spans="1:17">
      <c r="A14985" t="e">
        <v>#N/A</v>
      </c>
      <c r="B14985" s="16" t="s">
        <v>27344</v>
      </c>
      <c r="C14985">
        <v>30.217634050000001</v>
      </c>
      <c r="D14985">
        <v>4.0165306300000001</v>
      </c>
      <c r="E14985">
        <v>2.7861510580000002</v>
      </c>
      <c r="F14985">
        <v>1.3710697670000001</v>
      </c>
      <c r="G14985">
        <v>2.782943902</v>
      </c>
      <c r="H14985">
        <v>2.3210478490000002</v>
      </c>
      <c r="I14985">
        <v>17.626786979999999</v>
      </c>
      <c r="J14985">
        <v>13.790523329999999</v>
      </c>
      <c r="K14985">
        <v>8.2249330569999994</v>
      </c>
      <c r="L14985">
        <v>17.82036063</v>
      </c>
      <c r="M14985">
        <v>11.60083073</v>
      </c>
      <c r="N14985">
        <v>7.6983052929999998</v>
      </c>
      <c r="O14985">
        <v>24.54127313</v>
      </c>
      <c r="P14985">
        <v>3.9291224809999998</v>
      </c>
      <c r="Q14985">
        <v>4.1545150560000002</v>
      </c>
    </row>
    <row r="14986" spans="1:17">
      <c r="A14986" t="e">
        <v>#N/A</v>
      </c>
      <c r="B14986" s="16" t="s">
        <v>27345</v>
      </c>
      <c r="C14986">
        <v>0</v>
      </c>
      <c r="D14986">
        <v>0</v>
      </c>
      <c r="E14986">
        <v>0</v>
      </c>
      <c r="F14986">
        <v>0.38502644200000002</v>
      </c>
      <c r="G14986">
        <v>0</v>
      </c>
      <c r="H14986">
        <v>5.4316759030000004</v>
      </c>
      <c r="I14986">
        <v>0</v>
      </c>
      <c r="J14986">
        <v>0</v>
      </c>
      <c r="K14986">
        <v>0</v>
      </c>
      <c r="L14986">
        <v>0</v>
      </c>
      <c r="M14986">
        <v>0</v>
      </c>
      <c r="N14986">
        <v>0</v>
      </c>
      <c r="O14986">
        <v>0</v>
      </c>
      <c r="P14986">
        <v>0</v>
      </c>
      <c r="Q14986">
        <v>0</v>
      </c>
    </row>
    <row r="14987" spans="1:17">
      <c r="A14987" t="s">
        <v>27346</v>
      </c>
      <c r="B14987" s="16" t="s">
        <v>27347</v>
      </c>
      <c r="C14987">
        <v>5.8816283299999998</v>
      </c>
      <c r="D14987">
        <v>0.155116382</v>
      </c>
      <c r="E14987">
        <v>0.14898426200000001</v>
      </c>
      <c r="F14987">
        <v>0.114372046</v>
      </c>
      <c r="G14987">
        <v>0.38691319099999999</v>
      </c>
      <c r="H14987">
        <v>0.107565233</v>
      </c>
      <c r="I14987">
        <v>1.837991521</v>
      </c>
      <c r="J14987">
        <v>0.40831366299999999</v>
      </c>
      <c r="K14987">
        <v>1.3976281260000001</v>
      </c>
      <c r="L14987">
        <v>3.3624136349999998</v>
      </c>
      <c r="M14987">
        <v>4.5697858130000002</v>
      </c>
      <c r="N14987">
        <v>0.34525702200000002</v>
      </c>
      <c r="O14987">
        <v>6.3586855529999999</v>
      </c>
      <c r="P14987">
        <v>0.29414355599999997</v>
      </c>
      <c r="Q14987">
        <v>3.0805492000000001</v>
      </c>
    </row>
    <row r="14988" spans="1:17">
      <c r="A14988" t="s">
        <v>27348</v>
      </c>
      <c r="B14988" s="16" t="s">
        <v>6111</v>
      </c>
      <c r="C14988">
        <v>8.3469306759999995</v>
      </c>
      <c r="D14988">
        <v>7.6606591579999996</v>
      </c>
      <c r="E14988">
        <v>6.5543754979999997</v>
      </c>
      <c r="F14988">
        <v>13.255433890000001</v>
      </c>
      <c r="G14988">
        <v>6.3145238209999999</v>
      </c>
      <c r="H14988">
        <v>31.140911469999999</v>
      </c>
      <c r="I14988">
        <v>0</v>
      </c>
      <c r="J14988">
        <v>7.3062293890000003</v>
      </c>
      <c r="K14988">
        <v>8.8353601279999996</v>
      </c>
      <c r="L14988">
        <v>7.0320961110000004</v>
      </c>
      <c r="M14988">
        <v>1.525935386</v>
      </c>
      <c r="N14988">
        <v>3.625796867</v>
      </c>
      <c r="O14988">
        <v>4.8421183750000001</v>
      </c>
      <c r="P14988">
        <v>7.8716261449999996</v>
      </c>
      <c r="Q14988">
        <v>6.2844204330000002</v>
      </c>
    </row>
    <row r="14989" spans="1:17">
      <c r="A14989" t="s">
        <v>27349</v>
      </c>
      <c r="B14989" s="16" t="s">
        <v>3884</v>
      </c>
      <c r="C14989">
        <v>2.8049458289999998</v>
      </c>
      <c r="D14989">
        <v>2.5333568610000001</v>
      </c>
      <c r="E14989">
        <v>2.1807045999999999</v>
      </c>
      <c r="F14989">
        <v>1.718135234</v>
      </c>
      <c r="G14989">
        <v>1.9374465780000001</v>
      </c>
      <c r="H14989">
        <v>1.284418241</v>
      </c>
      <c r="I14989">
        <v>3.1465441759999999</v>
      </c>
      <c r="J14989">
        <v>1.7368913029999999</v>
      </c>
      <c r="K14989">
        <v>2.691748526</v>
      </c>
      <c r="L14989">
        <v>5.5214787340000004</v>
      </c>
      <c r="M14989">
        <v>1.4495987539999999</v>
      </c>
      <c r="N14989">
        <v>2.0746267170000001</v>
      </c>
      <c r="O14989">
        <v>2.150596035</v>
      </c>
      <c r="P14989">
        <v>1.7642521069999999</v>
      </c>
      <c r="Q14989">
        <v>2.5956674959999999</v>
      </c>
    </row>
    <row r="14990" spans="1:17">
      <c r="A14990" t="s">
        <v>27350</v>
      </c>
      <c r="B14990" s="16" t="s">
        <v>27351</v>
      </c>
      <c r="C14990">
        <v>0</v>
      </c>
      <c r="D14990">
        <v>0</v>
      </c>
      <c r="E14990">
        <v>0.21967729499999999</v>
      </c>
      <c r="F14990">
        <v>0.28106930200000002</v>
      </c>
      <c r="G14990">
        <v>1.069694063</v>
      </c>
      <c r="H14990">
        <v>0.79302468199999998</v>
      </c>
      <c r="I14990">
        <v>0</v>
      </c>
      <c r="J14990">
        <v>0</v>
      </c>
      <c r="K14990">
        <v>0</v>
      </c>
      <c r="L14990">
        <v>0</v>
      </c>
      <c r="M14990">
        <v>0</v>
      </c>
      <c r="N14990">
        <v>0</v>
      </c>
      <c r="O14990">
        <v>0</v>
      </c>
      <c r="P14990">
        <v>0</v>
      </c>
      <c r="Q14990">
        <v>4.2583779330000002</v>
      </c>
    </row>
    <row r="14991" spans="1:17">
      <c r="A14991" t="s">
        <v>27352</v>
      </c>
      <c r="B14991" s="16" t="s">
        <v>27353</v>
      </c>
      <c r="C14991">
        <v>366.22252079999998</v>
      </c>
      <c r="D14991">
        <v>1.7261819270000001</v>
      </c>
      <c r="E14991">
        <v>1.2434563860000001</v>
      </c>
      <c r="F14991">
        <v>1.590958315</v>
      </c>
      <c r="G14991">
        <v>1.3455271230000001</v>
      </c>
      <c r="H14991">
        <v>1.496272984</v>
      </c>
      <c r="I14991">
        <v>22.726360570000001</v>
      </c>
      <c r="J14991">
        <v>2.469477012</v>
      </c>
      <c r="K14991">
        <v>15.906710159999999</v>
      </c>
      <c r="L14991">
        <v>29.540489999999998</v>
      </c>
      <c r="M14991">
        <v>74.785229529999995</v>
      </c>
      <c r="N14991">
        <v>4.8026554629999998</v>
      </c>
      <c r="O14991">
        <v>224.3653272</v>
      </c>
      <c r="P14991">
        <v>1.169042248</v>
      </c>
      <c r="Q14991">
        <v>29.46047626</v>
      </c>
    </row>
    <row r="14992" spans="1:17">
      <c r="A14992" t="s">
        <v>27354</v>
      </c>
      <c r="B14992" s="16" t="s">
        <v>27355</v>
      </c>
      <c r="C14992">
        <v>71.638404530000003</v>
      </c>
      <c r="D14992">
        <v>8.4019263169999991</v>
      </c>
      <c r="E14992">
        <v>13.00130929</v>
      </c>
      <c r="F14992">
        <v>6.0229136209999998</v>
      </c>
      <c r="G14992">
        <v>18.91975893</v>
      </c>
      <c r="H14992">
        <v>21.039430329999998</v>
      </c>
      <c r="I14992">
        <v>24.581573680000002</v>
      </c>
      <c r="J14992">
        <v>22.97117596</v>
      </c>
      <c r="K14992">
        <v>24.851980269999999</v>
      </c>
      <c r="L14992">
        <v>25.295300529999999</v>
      </c>
      <c r="M14992">
        <v>48.534087739999997</v>
      </c>
      <c r="N14992">
        <v>12.986772419999999</v>
      </c>
      <c r="O14992">
        <v>39.66898741</v>
      </c>
      <c r="P14992">
        <v>11.380268409999999</v>
      </c>
      <c r="Q14992">
        <v>18.829562289999998</v>
      </c>
    </row>
    <row r="14993" spans="1:17">
      <c r="A14993" t="s">
        <v>27356</v>
      </c>
      <c r="B14993" s="16" t="s">
        <v>1715</v>
      </c>
      <c r="C14993">
        <v>2.8129941519999999</v>
      </c>
      <c r="D14993">
        <v>2.1069161830000001</v>
      </c>
      <c r="E14993">
        <v>1.1400702949999999</v>
      </c>
      <c r="F14993">
        <v>1.3675120119999999</v>
      </c>
      <c r="G14993">
        <v>1.1796820669999999</v>
      </c>
      <c r="H14993">
        <v>1.646240014</v>
      </c>
      <c r="I14993">
        <v>1.7581047670000001</v>
      </c>
      <c r="J14993">
        <v>1.969814424</v>
      </c>
      <c r="K14993">
        <v>1.3976487319999999</v>
      </c>
      <c r="L14993">
        <v>2.2852438739999998</v>
      </c>
      <c r="M14993">
        <v>2.0570183150000001</v>
      </c>
      <c r="N14993">
        <v>1.287977793</v>
      </c>
      <c r="O14993">
        <v>3.263678879</v>
      </c>
      <c r="P14993">
        <v>2.0900943459999999</v>
      </c>
      <c r="Q14993">
        <v>2.8545727300000001</v>
      </c>
    </row>
    <row r="14994" spans="1:17">
      <c r="A14994" t="s">
        <v>27357</v>
      </c>
      <c r="B14994" s="16" t="s">
        <v>4354</v>
      </c>
      <c r="C14994">
        <v>1.835441476</v>
      </c>
      <c r="D14994">
        <v>4.9955156970000001</v>
      </c>
      <c r="E14994">
        <v>8.0060169709999993</v>
      </c>
      <c r="F14994">
        <v>4.2829607970000003</v>
      </c>
      <c r="G14994">
        <v>5.3880886109999997</v>
      </c>
      <c r="H14994">
        <v>2.8196433129999998</v>
      </c>
      <c r="I14994">
        <v>1.911900175</v>
      </c>
      <c r="J14994">
        <v>2.2603162289999998</v>
      </c>
      <c r="K14994">
        <v>1.4273957900000001</v>
      </c>
      <c r="L14994">
        <v>4.3075973769999996</v>
      </c>
      <c r="M14994">
        <v>4.529848189</v>
      </c>
      <c r="N14994">
        <v>2.941359657</v>
      </c>
      <c r="O14994">
        <v>1.161549435</v>
      </c>
      <c r="P14994">
        <v>1.4162111799999999</v>
      </c>
      <c r="Q14994">
        <v>1.8024880139999999</v>
      </c>
    </row>
    <row r="14995" spans="1:17">
      <c r="A14995" t="s">
        <v>27358</v>
      </c>
      <c r="B14995" s="16" t="s">
        <v>7985</v>
      </c>
      <c r="C14995">
        <v>17.798156280000001</v>
      </c>
      <c r="D14995">
        <v>88.493577779999995</v>
      </c>
      <c r="E14995">
        <v>81.724611539999998</v>
      </c>
      <c r="F14995">
        <v>102.7111053</v>
      </c>
      <c r="G14995">
        <v>97.182161660000006</v>
      </c>
      <c r="H14995">
        <v>106.1508954</v>
      </c>
      <c r="I14995">
        <v>84.11215129</v>
      </c>
      <c r="J14995">
        <v>120.3067278</v>
      </c>
      <c r="K14995">
        <v>153.8402212</v>
      </c>
      <c r="L14995">
        <v>92.372751390000005</v>
      </c>
      <c r="M14995">
        <v>11.144533170000001</v>
      </c>
      <c r="N14995">
        <v>53.677063070000003</v>
      </c>
      <c r="O14995">
        <v>18.2353758</v>
      </c>
      <c r="P14995">
        <v>67.81388029</v>
      </c>
      <c r="Q14995">
        <v>89.243719760000005</v>
      </c>
    </row>
    <row r="14996" spans="1:17">
      <c r="A14996" t="s">
        <v>27359</v>
      </c>
      <c r="B14996" s="16" t="s">
        <v>838</v>
      </c>
      <c r="C14996">
        <v>52.160641099999999</v>
      </c>
      <c r="D14996">
        <v>10.051225820000001</v>
      </c>
      <c r="E14996">
        <v>7.6130336029999999</v>
      </c>
      <c r="F14996">
        <v>5.0903469680000004</v>
      </c>
      <c r="G14996">
        <v>8.3558217480000003</v>
      </c>
      <c r="H14996">
        <v>13.74134626</v>
      </c>
      <c r="I14996">
        <v>164.8639704</v>
      </c>
      <c r="J14996">
        <v>11.339487869999999</v>
      </c>
      <c r="K14996">
        <v>102.66857109999999</v>
      </c>
      <c r="L14996">
        <v>32.004767129999998</v>
      </c>
      <c r="M14996">
        <v>157.01385329999999</v>
      </c>
      <c r="N14996">
        <v>9.14008501</v>
      </c>
      <c r="O14996">
        <v>62.898947679999999</v>
      </c>
      <c r="P14996">
        <v>9.7821867610000002</v>
      </c>
      <c r="Q14996">
        <v>19.0397204</v>
      </c>
    </row>
    <row r="14997" spans="1:17">
      <c r="A14997" t="s">
        <v>27360</v>
      </c>
      <c r="B14997" s="16" t="s">
        <v>7522</v>
      </c>
      <c r="C14997">
        <v>4.1751251150000002</v>
      </c>
      <c r="D14997">
        <v>5.2680796120000002</v>
      </c>
      <c r="E14997">
        <v>2.1243518629999998</v>
      </c>
      <c r="F14997">
        <v>2.0014605259999998</v>
      </c>
      <c r="G14997">
        <v>2.6330930769999998</v>
      </c>
      <c r="H14997">
        <v>0.69716455499999996</v>
      </c>
      <c r="I14997">
        <v>3.7061449550000001</v>
      </c>
      <c r="J14997">
        <v>4.5334170519999999</v>
      </c>
      <c r="K14997">
        <v>7.2467786250000001</v>
      </c>
      <c r="L14997">
        <v>8.3730517070000001</v>
      </c>
      <c r="M14997">
        <v>0.34844986100000003</v>
      </c>
      <c r="N14997">
        <v>1.745422214</v>
      </c>
      <c r="O14997">
        <v>2.412448827</v>
      </c>
      <c r="P14997">
        <v>1.0076887240000001</v>
      </c>
      <c r="Q14997">
        <v>0.62393815900000005</v>
      </c>
    </row>
    <row r="14998" spans="1:17">
      <c r="A14998" t="s">
        <v>27361</v>
      </c>
      <c r="B14998" s="16" t="s">
        <v>7515</v>
      </c>
      <c r="C14998">
        <v>4.4749540620000001</v>
      </c>
      <c r="D14998">
        <v>7.860006405</v>
      </c>
      <c r="E14998">
        <v>3.2985600009999998</v>
      </c>
      <c r="F14998">
        <v>1.914403917</v>
      </c>
      <c r="G14998">
        <v>4.8020321690000003</v>
      </c>
      <c r="H14998">
        <v>3.6827771600000001</v>
      </c>
      <c r="I14998">
        <v>3.7290932209999998</v>
      </c>
      <c r="J14998">
        <v>3.727916381</v>
      </c>
      <c r="K14998">
        <v>5.0751543410000002</v>
      </c>
      <c r="L14998">
        <v>7.8767018609999999</v>
      </c>
      <c r="M14998">
        <v>1.227126057</v>
      </c>
      <c r="N14998">
        <v>2.5611684320000001</v>
      </c>
      <c r="O14998">
        <v>3.1859449</v>
      </c>
      <c r="P14998">
        <v>1.3427698880000001</v>
      </c>
      <c r="Q14998">
        <v>2.8564970650000001</v>
      </c>
    </row>
    <row r="14999" spans="1:17">
      <c r="A14999" t="s">
        <v>27362</v>
      </c>
      <c r="B14999" s="16" t="s">
        <v>3372</v>
      </c>
      <c r="C14999">
        <v>6.3637569410000001</v>
      </c>
      <c r="D14999">
        <v>6.5295316359999998</v>
      </c>
      <c r="E14999">
        <v>6.4852015700000001</v>
      </c>
      <c r="F14999">
        <v>4.5591127709999997</v>
      </c>
      <c r="G14999">
        <v>5.32099777</v>
      </c>
      <c r="H14999">
        <v>8.1039018580000004</v>
      </c>
      <c r="I14999">
        <v>3.907533205</v>
      </c>
      <c r="J14999">
        <v>5.3923924640000003</v>
      </c>
      <c r="K14999">
        <v>17.3215</v>
      </c>
      <c r="L14999">
        <v>19.681680889999999</v>
      </c>
      <c r="M14999">
        <v>3.8575349540000001</v>
      </c>
      <c r="N14999">
        <v>2.0231137449999999</v>
      </c>
      <c r="O14999">
        <v>9.2733189399999993</v>
      </c>
      <c r="P14999">
        <v>2.1607844950000001</v>
      </c>
      <c r="Q14999">
        <v>4.3746515659999998</v>
      </c>
    </row>
    <row r="15000" spans="1:17">
      <c r="A15000" t="s">
        <v>27363</v>
      </c>
      <c r="B15000" s="16" t="s">
        <v>5715</v>
      </c>
      <c r="C15000">
        <v>21.0535934</v>
      </c>
      <c r="D15000">
        <v>154.27327890000001</v>
      </c>
      <c r="E15000">
        <v>80.921649299999999</v>
      </c>
      <c r="F15000">
        <v>177.82685269999999</v>
      </c>
      <c r="G15000">
        <v>70.940059399999996</v>
      </c>
      <c r="H15000">
        <v>27.989106419999999</v>
      </c>
      <c r="I15000">
        <v>22.83033739</v>
      </c>
      <c r="J15000">
        <v>40.582061709999998</v>
      </c>
      <c r="K15000">
        <v>114.12169280000001</v>
      </c>
      <c r="L15000">
        <v>32.745536620000003</v>
      </c>
      <c r="M15000">
        <v>17.616076289999999</v>
      </c>
      <c r="N15000">
        <v>87.774963510000006</v>
      </c>
      <c r="O15000">
        <v>12.55498287</v>
      </c>
      <c r="P15000">
        <v>276.67027560000002</v>
      </c>
      <c r="Q15000">
        <v>182.95253339999999</v>
      </c>
    </row>
    <row r="15001" spans="1:17">
      <c r="A15001" t="s">
        <v>27364</v>
      </c>
      <c r="B15001" s="16" t="s">
        <v>27365</v>
      </c>
      <c r="C15001">
        <v>2113.1984430000002</v>
      </c>
      <c r="D15001">
        <v>2.9198183659999999</v>
      </c>
      <c r="E15001">
        <v>1.8695939989999999</v>
      </c>
      <c r="F15001">
        <v>1.196039584</v>
      </c>
      <c r="G15001">
        <v>2.2759448139999998</v>
      </c>
      <c r="H15001">
        <v>10.123719339999999</v>
      </c>
      <c r="I15001">
        <v>10853.28779</v>
      </c>
      <c r="J15001">
        <v>6.6833505520000003</v>
      </c>
      <c r="K15001">
        <v>5255.6447239999998</v>
      </c>
      <c r="L15001">
        <v>7231.3967229999998</v>
      </c>
      <c r="M15001">
        <v>3600.9883610000002</v>
      </c>
      <c r="N15001">
        <v>19.496737499999998</v>
      </c>
      <c r="O15001">
        <v>3785.3845759999999</v>
      </c>
      <c r="P15001">
        <v>6.5914084170000002</v>
      </c>
      <c r="Q15001">
        <v>1346.9762820000001</v>
      </c>
    </row>
    <row r="15002" spans="1:17">
      <c r="A15002" t="s">
        <v>27366</v>
      </c>
      <c r="B15002" s="16" t="s">
        <v>3080</v>
      </c>
      <c r="C15002">
        <v>3.861142128</v>
      </c>
      <c r="D15002">
        <v>2.5289266929999998</v>
      </c>
      <c r="E15002">
        <v>1.1251763889999999</v>
      </c>
      <c r="F15002">
        <v>1.051153488</v>
      </c>
      <c r="G15002">
        <v>0.49281298299999998</v>
      </c>
      <c r="H15002">
        <v>1.353944579</v>
      </c>
      <c r="I15002">
        <v>4.8963297170000004</v>
      </c>
      <c r="J15002">
        <v>2.5325189460000002</v>
      </c>
      <c r="K15002">
        <v>3.5793690150000002</v>
      </c>
      <c r="L15002">
        <v>7.6372974139999998</v>
      </c>
      <c r="M15002">
        <v>2.5779623840000001</v>
      </c>
      <c r="N15002">
        <v>1.2623565130000001</v>
      </c>
      <c r="O15002">
        <v>4.0902121879999997</v>
      </c>
      <c r="P15002">
        <v>1.0326539850000001</v>
      </c>
      <c r="Q15002">
        <v>2.4234671159999999</v>
      </c>
    </row>
    <row r="15003" spans="1:17">
      <c r="A15003" t="s">
        <v>25017</v>
      </c>
      <c r="B15003" s="16" t="s">
        <v>2778</v>
      </c>
      <c r="C15003">
        <v>6.2302162149999996</v>
      </c>
      <c r="D15003">
        <v>3.8941399400000001</v>
      </c>
      <c r="E15003">
        <v>1.8464255389999999</v>
      </c>
      <c r="F15003">
        <v>1.605244938</v>
      </c>
      <c r="G15003">
        <v>1.037418811</v>
      </c>
      <c r="H15003">
        <v>1.281828688</v>
      </c>
      <c r="I15003">
        <v>1.297949472</v>
      </c>
      <c r="J15003">
        <v>1.607821132</v>
      </c>
      <c r="K15003">
        <v>1.715989685</v>
      </c>
      <c r="L15003">
        <v>2.2494913360000002</v>
      </c>
      <c r="M15003">
        <v>2.135569593</v>
      </c>
      <c r="N15003">
        <v>1.3988769089999999</v>
      </c>
      <c r="O15003">
        <v>2.7106470859999998</v>
      </c>
      <c r="P15003">
        <v>1.301945219</v>
      </c>
      <c r="Q15003">
        <v>5.5065231890000002</v>
      </c>
    </row>
    <row r="15004" spans="1:17">
      <c r="A15004" t="s">
        <v>27367</v>
      </c>
      <c r="B15004" s="16" t="s">
        <v>2791</v>
      </c>
      <c r="C15004">
        <v>0.64060134199999996</v>
      </c>
      <c r="D15004">
        <v>0.23652441099999999</v>
      </c>
      <c r="E15004">
        <v>0.159021827</v>
      </c>
      <c r="F15004">
        <v>8.7198336000000001E-2</v>
      </c>
      <c r="G15004">
        <v>0.18436643599999999</v>
      </c>
      <c r="H15004">
        <v>0.90209632900000003</v>
      </c>
      <c r="I15004">
        <v>0.31140049400000003</v>
      </c>
      <c r="J15004">
        <v>0.94744154199999997</v>
      </c>
      <c r="K15004">
        <v>0.38747817499999998</v>
      </c>
      <c r="L15004">
        <v>0.40476886499999998</v>
      </c>
      <c r="M15004">
        <v>0</v>
      </c>
      <c r="N15004">
        <v>0.21058179099999999</v>
      </c>
      <c r="O15004">
        <v>0.23648401799999999</v>
      </c>
      <c r="P15004">
        <v>9.6110504999999999E-2</v>
      </c>
      <c r="Q15004">
        <v>0.73395000600000004</v>
      </c>
    </row>
    <row r="15005" spans="1:17">
      <c r="A15005" t="s">
        <v>27368</v>
      </c>
      <c r="B15005" s="16" t="s">
        <v>27369</v>
      </c>
      <c r="C15005">
        <v>4.7468314019999998</v>
      </c>
      <c r="D15005">
        <v>1.0515820929999999</v>
      </c>
      <c r="E15005">
        <v>3.0300316540000001</v>
      </c>
      <c r="F15005">
        <v>4.5229542900000004</v>
      </c>
      <c r="G15005">
        <v>0</v>
      </c>
      <c r="H15005">
        <v>1.8230452450000001</v>
      </c>
      <c r="I15005">
        <v>0</v>
      </c>
      <c r="J15005">
        <v>13.23866757</v>
      </c>
      <c r="K15005">
        <v>2.1533988210000001</v>
      </c>
      <c r="L15005">
        <v>2.9993217809999999</v>
      </c>
      <c r="M15005">
        <v>0</v>
      </c>
      <c r="N15005">
        <v>2.3406045010000001</v>
      </c>
      <c r="O15005">
        <v>5.2570125299999999</v>
      </c>
      <c r="P15005">
        <v>3.5608758119999999</v>
      </c>
      <c r="Q15005">
        <v>0</v>
      </c>
    </row>
    <row r="15006" spans="1:17">
      <c r="A15006" t="s">
        <v>27370</v>
      </c>
      <c r="B15006" s="16" t="s">
        <v>27371</v>
      </c>
      <c r="C15006">
        <v>4.6026422489999996</v>
      </c>
      <c r="D15006">
        <v>0.59978786399999995</v>
      </c>
      <c r="E15006">
        <v>0.45126017800000001</v>
      </c>
      <c r="F15006">
        <v>0.17198296499999999</v>
      </c>
      <c r="G15006">
        <v>0.37401890300000001</v>
      </c>
      <c r="H15006">
        <v>1.594367804</v>
      </c>
      <c r="I15006">
        <v>2.8954257459999999</v>
      </c>
      <c r="J15006">
        <v>0.46907111400000001</v>
      </c>
      <c r="K15006">
        <v>1.1463460510000001</v>
      </c>
      <c r="L15006">
        <v>1.7677383840000001</v>
      </c>
      <c r="M15006">
        <v>2.5985252390000002</v>
      </c>
      <c r="N15006">
        <v>0.25587574299999999</v>
      </c>
      <c r="O15006">
        <v>3.298269881</v>
      </c>
      <c r="P15006">
        <v>1.760205657</v>
      </c>
      <c r="Q15006">
        <v>1.054668194</v>
      </c>
    </row>
    <row r="15007" spans="1:17">
      <c r="A15007" t="s">
        <v>27372</v>
      </c>
      <c r="B15007" s="16" t="s">
        <v>8983</v>
      </c>
      <c r="C15007">
        <v>70.537339489999994</v>
      </c>
      <c r="D15007">
        <v>32.647339170000002</v>
      </c>
      <c r="E15007">
        <v>12.42419565</v>
      </c>
      <c r="F15007">
        <v>10.930778030000001</v>
      </c>
      <c r="G15007">
        <v>17.629639619999999</v>
      </c>
      <c r="H15007">
        <v>34.653179369999997</v>
      </c>
      <c r="I15007">
        <v>30.483169</v>
      </c>
      <c r="J15007">
        <v>15.64346364</v>
      </c>
      <c r="K15007">
        <v>38.369804739999999</v>
      </c>
      <c r="L15007">
        <v>49.210095789999997</v>
      </c>
      <c r="M15007">
        <v>31.603592020000001</v>
      </c>
      <c r="N15007">
        <v>11.9982854</v>
      </c>
      <c r="O15007">
        <v>43.170788260000002</v>
      </c>
      <c r="P15007">
        <v>18.756080010000002</v>
      </c>
      <c r="Q15007">
        <v>34.730565900000002</v>
      </c>
    </row>
    <row r="15008" spans="1:17">
      <c r="A15008" t="s">
        <v>27373</v>
      </c>
      <c r="B15008" s="16" t="s">
        <v>27374</v>
      </c>
      <c r="C15008">
        <v>10.903612730000001</v>
      </c>
      <c r="D15008">
        <v>14.49309182</v>
      </c>
      <c r="E15008">
        <v>14.21014845</v>
      </c>
      <c r="F15008">
        <v>7.7920202620000003</v>
      </c>
      <c r="G15008">
        <v>14.827442449999999</v>
      </c>
      <c r="H15008">
        <v>0</v>
      </c>
      <c r="I15008">
        <v>9.9380949699999999</v>
      </c>
      <c r="J15008">
        <v>11.74916852</v>
      </c>
      <c r="K15008">
        <v>18.549078949999998</v>
      </c>
      <c r="L15008">
        <v>24.974550669999999</v>
      </c>
      <c r="M15008">
        <v>0</v>
      </c>
      <c r="N15008">
        <v>3.1922600999999999</v>
      </c>
      <c r="O15008">
        <v>7.5471962069999998</v>
      </c>
      <c r="P15008">
        <v>0.40897187499999998</v>
      </c>
      <c r="Q15008">
        <v>0.93693683900000002</v>
      </c>
    </row>
    <row r="15009" spans="1:17">
      <c r="A15009" t="s">
        <v>27373</v>
      </c>
      <c r="B15009" s="16" t="s">
        <v>27375</v>
      </c>
      <c r="C15009">
        <v>8.4679279429999994</v>
      </c>
      <c r="D15009">
        <v>56.710793930000001</v>
      </c>
      <c r="E15009">
        <v>60.42858081</v>
      </c>
      <c r="F15009">
        <v>30.234899710000001</v>
      </c>
      <c r="G15009">
        <v>40.493150630000002</v>
      </c>
      <c r="H15009">
        <v>55.786909790000003</v>
      </c>
      <c r="I15009">
        <v>57.945050260000002</v>
      </c>
      <c r="J15009">
        <v>47.56352948</v>
      </c>
      <c r="K15009">
        <v>31.027284269999999</v>
      </c>
      <c r="L15009">
        <v>36.630518219999999</v>
      </c>
      <c r="M15009">
        <v>11.253171760000001</v>
      </c>
      <c r="N15009">
        <v>11.24154686</v>
      </c>
      <c r="O15009">
        <v>10.82082232</v>
      </c>
      <c r="P15009">
        <v>15.538673530000001</v>
      </c>
      <c r="Q15009">
        <v>25.523400859999999</v>
      </c>
    </row>
    <row r="15010" spans="1:17">
      <c r="A15010" t="s">
        <v>27376</v>
      </c>
      <c r="B15010" s="16" t="s">
        <v>2930</v>
      </c>
      <c r="C15010">
        <v>47.35831615</v>
      </c>
      <c r="D15010">
        <v>7.5016604950000003</v>
      </c>
      <c r="E15010">
        <v>13.23545912</v>
      </c>
      <c r="F15010">
        <v>8.8846624379999994</v>
      </c>
      <c r="G15010">
        <v>17.16086731</v>
      </c>
      <c r="H15010">
        <v>52.491354459999997</v>
      </c>
      <c r="I15010">
        <v>8.2303724119999995</v>
      </c>
      <c r="J15010">
        <v>14.68245679</v>
      </c>
      <c r="K15010">
        <v>11.242968169999999</v>
      </c>
      <c r="L15010">
        <v>16.744876680000001</v>
      </c>
      <c r="M15010">
        <v>9.4203616530000005</v>
      </c>
      <c r="N15010">
        <v>7.2596289350000003</v>
      </c>
      <c r="O15010">
        <v>13.04413804</v>
      </c>
      <c r="P15010">
        <v>9.7559110919999998</v>
      </c>
      <c r="Q15010">
        <v>16.530839270000001</v>
      </c>
    </row>
    <row r="15011" spans="1:17">
      <c r="A15011" t="s">
        <v>27377</v>
      </c>
      <c r="B15011" s="16" t="s">
        <v>27378</v>
      </c>
      <c r="C15011">
        <v>148.551918</v>
      </c>
      <c r="D15011">
        <v>41.465621970000001</v>
      </c>
      <c r="E15011">
        <v>32.556491190000003</v>
      </c>
      <c r="F15011">
        <v>79.265587409999995</v>
      </c>
      <c r="G15011">
        <v>24.113007639999999</v>
      </c>
      <c r="H15011">
        <v>96.988630150000006</v>
      </c>
      <c r="I15011">
        <v>30.32906393</v>
      </c>
      <c r="J15011">
        <v>88.133680299999995</v>
      </c>
      <c r="K15011">
        <v>61.999295539999999</v>
      </c>
      <c r="L15011">
        <v>65.704567080000004</v>
      </c>
      <c r="M15011">
        <v>34.218277690000001</v>
      </c>
      <c r="N15011">
        <v>36.62456684</v>
      </c>
      <c r="O15011">
        <v>69.097567569999995</v>
      </c>
      <c r="P15011">
        <v>113.2204801</v>
      </c>
      <c r="Q15011">
        <v>75.568337420000006</v>
      </c>
    </row>
    <row r="15012" spans="1:17">
      <c r="A15012" t="s">
        <v>27379</v>
      </c>
      <c r="B15012" s="16" t="s">
        <v>7202</v>
      </c>
      <c r="C15012">
        <v>1.470968235</v>
      </c>
      <c r="D15012">
        <v>1.3849420450000001</v>
      </c>
      <c r="E15012">
        <v>0.82158917099999995</v>
      </c>
      <c r="F15012">
        <v>0.65073925700000002</v>
      </c>
      <c r="G15012">
        <v>1.0160347279999999</v>
      </c>
      <c r="H15012">
        <v>1.271099223</v>
      </c>
      <c r="I15012">
        <v>8.0442816809999993</v>
      </c>
      <c r="J15012">
        <v>2.6572716129999998</v>
      </c>
      <c r="K15012">
        <v>3.169695682</v>
      </c>
      <c r="L15012">
        <v>3.2530489130000002</v>
      </c>
      <c r="M15012">
        <v>0</v>
      </c>
      <c r="N15012">
        <v>0.95197783300000005</v>
      </c>
      <c r="O15012">
        <v>2.4435979880000001</v>
      </c>
      <c r="P15012">
        <v>2.537956367</v>
      </c>
      <c r="Q15012">
        <v>1.0111909610000001</v>
      </c>
    </row>
    <row r="15013" spans="1:17">
      <c r="A15013" t="s">
        <v>27380</v>
      </c>
      <c r="B15013" s="16" t="s">
        <v>7255</v>
      </c>
      <c r="C15013">
        <v>6.9859773299999999</v>
      </c>
      <c r="D15013">
        <v>0.91335416400000002</v>
      </c>
      <c r="E15013">
        <v>0.62138336299999997</v>
      </c>
      <c r="F15013">
        <v>0.56120326600000003</v>
      </c>
      <c r="G15013">
        <v>0.53395710299999999</v>
      </c>
      <c r="H15013">
        <v>0.43983620699999998</v>
      </c>
      <c r="I15013">
        <v>1.002077463</v>
      </c>
      <c r="J15013">
        <v>1.4518278609999999</v>
      </c>
      <c r="K15013">
        <v>1.558616451</v>
      </c>
      <c r="L15013">
        <v>2.60506817</v>
      </c>
      <c r="M15013">
        <v>3.2975184400000002</v>
      </c>
      <c r="N15013">
        <v>0.70588114099999999</v>
      </c>
      <c r="O15013">
        <v>3.4244931869999999</v>
      </c>
      <c r="P15013">
        <v>0.54983240499999997</v>
      </c>
      <c r="Q15013">
        <v>1.4958251199999999</v>
      </c>
    </row>
    <row r="15014" spans="1:17">
      <c r="A15014" t="s">
        <v>27381</v>
      </c>
      <c r="B15014" s="16" t="s">
        <v>7272</v>
      </c>
      <c r="C15014">
        <v>1.190127758</v>
      </c>
      <c r="D15014">
        <v>0</v>
      </c>
      <c r="E15014">
        <v>0.12661515600000001</v>
      </c>
      <c r="F15014">
        <v>0</v>
      </c>
      <c r="G15014">
        <v>5.1378197E-2</v>
      </c>
      <c r="H15014">
        <v>1.0284181750000001</v>
      </c>
      <c r="I15014">
        <v>0</v>
      </c>
      <c r="J15014">
        <v>7.5436474000000003E-2</v>
      </c>
      <c r="K15014">
        <v>0.94482700399999997</v>
      </c>
      <c r="L15014">
        <v>0</v>
      </c>
      <c r="M15014">
        <v>0</v>
      </c>
      <c r="N15014">
        <v>0.22006403999999999</v>
      </c>
      <c r="O15014">
        <v>0.98853045399999995</v>
      </c>
      <c r="P15014">
        <v>4.4639221E-2</v>
      </c>
      <c r="Q15014">
        <v>0</v>
      </c>
    </row>
    <row r="15015" spans="1:17">
      <c r="A15015" t="e">
        <v>#N/A</v>
      </c>
      <c r="B15015" s="16" t="s">
        <v>27382</v>
      </c>
      <c r="C15015">
        <v>6.5206473469999997</v>
      </c>
      <c r="D15015">
        <v>0</v>
      </c>
      <c r="E15015">
        <v>0.46247851600000001</v>
      </c>
      <c r="F15015">
        <v>0</v>
      </c>
      <c r="G15015">
        <v>0</v>
      </c>
      <c r="H15015">
        <v>0</v>
      </c>
      <c r="I15015">
        <v>0</v>
      </c>
      <c r="J15015">
        <v>0.27554164599999997</v>
      </c>
      <c r="K15015">
        <v>2.958089959</v>
      </c>
      <c r="L15015">
        <v>1.373373658</v>
      </c>
      <c r="M15015">
        <v>0</v>
      </c>
      <c r="N15015">
        <v>0.26793762100000001</v>
      </c>
      <c r="O15015">
        <v>2.4071583689999998</v>
      </c>
      <c r="P15015">
        <v>0</v>
      </c>
      <c r="Q15015">
        <v>0</v>
      </c>
    </row>
    <row r="15016" spans="1:17">
      <c r="A15016" t="e">
        <v>#N/A</v>
      </c>
      <c r="B15016" s="16" t="s">
        <v>27383</v>
      </c>
      <c r="C15016">
        <v>27.778542510000001</v>
      </c>
      <c r="D15016">
        <v>0</v>
      </c>
      <c r="E15016">
        <v>0</v>
      </c>
      <c r="F15016">
        <v>0</v>
      </c>
      <c r="G15016">
        <v>0</v>
      </c>
      <c r="H15016">
        <v>0.711232898</v>
      </c>
      <c r="I15016">
        <v>5.4013323340000001</v>
      </c>
      <c r="J15016">
        <v>0.234766424</v>
      </c>
      <c r="K15016">
        <v>1.6802304699999999</v>
      </c>
      <c r="L15016">
        <v>7.0208339459999998</v>
      </c>
      <c r="M15016">
        <v>24.883695209999999</v>
      </c>
      <c r="N15016">
        <v>0.68486297600000001</v>
      </c>
      <c r="O15016">
        <v>32.815073730000002</v>
      </c>
      <c r="P15016">
        <v>0</v>
      </c>
      <c r="Q15016">
        <v>3.8191730339999999</v>
      </c>
    </row>
    <row r="15017" spans="1:17">
      <c r="A15017" t="e">
        <v>#N/A</v>
      </c>
      <c r="B15017" s="16" t="s">
        <v>27384</v>
      </c>
      <c r="C15017">
        <v>0</v>
      </c>
      <c r="D15017">
        <v>0.50267935200000002</v>
      </c>
      <c r="E15017">
        <v>0</v>
      </c>
      <c r="F15017">
        <v>0</v>
      </c>
      <c r="G15017">
        <v>0</v>
      </c>
      <c r="H15017">
        <v>2.6143670829999999</v>
      </c>
      <c r="I15017">
        <v>0</v>
      </c>
      <c r="J15017">
        <v>0</v>
      </c>
      <c r="K15017">
        <v>0</v>
      </c>
      <c r="L15017">
        <v>1.433741731</v>
      </c>
      <c r="M15017">
        <v>0</v>
      </c>
      <c r="N15017">
        <v>0</v>
      </c>
      <c r="O15017">
        <v>0</v>
      </c>
      <c r="P15017">
        <v>0</v>
      </c>
      <c r="Q15017">
        <v>0</v>
      </c>
    </row>
    <row r="15018" spans="1:17">
      <c r="A15018" t="s">
        <v>27385</v>
      </c>
      <c r="B15018" s="16" t="s">
        <v>27386</v>
      </c>
      <c r="C15018">
        <v>456.7947595</v>
      </c>
      <c r="D15018">
        <v>30.29976572</v>
      </c>
      <c r="E15018">
        <v>22.744723140000001</v>
      </c>
      <c r="F15018">
        <v>13.37564525</v>
      </c>
      <c r="G15018">
        <v>29.809266480000002</v>
      </c>
      <c r="H15018">
        <v>40.288713739999999</v>
      </c>
      <c r="I15018">
        <v>85.205583369999999</v>
      </c>
      <c r="J15018">
        <v>32.825781249999999</v>
      </c>
      <c r="K15018">
        <v>90.962058870000007</v>
      </c>
      <c r="L15018">
        <v>151.0269424</v>
      </c>
      <c r="M15018">
        <v>152.93699670000001</v>
      </c>
      <c r="N15018">
        <v>33.55681775</v>
      </c>
      <c r="O15018">
        <v>208.8267936</v>
      </c>
      <c r="P15018">
        <v>33.07149098</v>
      </c>
      <c r="Q15018">
        <v>150.61786900000001</v>
      </c>
    </row>
    <row r="15019" spans="1:17">
      <c r="A15019" t="s">
        <v>27387</v>
      </c>
      <c r="B15019" s="16" t="s">
        <v>8879</v>
      </c>
      <c r="C15019">
        <v>19.65374572</v>
      </c>
      <c r="D15019">
        <v>18.72203979</v>
      </c>
      <c r="E15019">
        <v>9.6443690459999996</v>
      </c>
      <c r="F15019">
        <v>7.992333522</v>
      </c>
      <c r="G15019">
        <v>7.9330870390000001</v>
      </c>
      <c r="H15019">
        <v>11.039130009999999</v>
      </c>
      <c r="I15019">
        <v>24.003957880000002</v>
      </c>
      <c r="J15019">
        <v>3.830700926</v>
      </c>
      <c r="K15019">
        <v>30.871361199999999</v>
      </c>
      <c r="L15019">
        <v>66.593507939999995</v>
      </c>
      <c r="M15019">
        <v>19.334717879999999</v>
      </c>
      <c r="N15019">
        <v>14.748523520000001</v>
      </c>
      <c r="O15019">
        <v>23.126476889999999</v>
      </c>
      <c r="P15019">
        <v>2.3958063909999998</v>
      </c>
      <c r="Q15019">
        <v>7.4308399380000001</v>
      </c>
    </row>
    <row r="15020" spans="1:17">
      <c r="A15020" t="s">
        <v>27388</v>
      </c>
      <c r="B15020" s="16" t="s">
        <v>4045</v>
      </c>
      <c r="C15020">
        <v>85.708353529999997</v>
      </c>
      <c r="D15020">
        <v>404.13823109999998</v>
      </c>
      <c r="E15020">
        <v>328.39010789999998</v>
      </c>
      <c r="F15020">
        <v>33.725935339999999</v>
      </c>
      <c r="G15020">
        <v>147.8663641</v>
      </c>
      <c r="H15020">
        <v>17.600378370000001</v>
      </c>
      <c r="I15020">
        <v>51.909182970000003</v>
      </c>
      <c r="J15020">
        <v>85.558540239999999</v>
      </c>
      <c r="K15020">
        <v>41.222401439999999</v>
      </c>
      <c r="L15020">
        <v>62.168280250000002</v>
      </c>
      <c r="M15020">
        <v>47.173927300000003</v>
      </c>
      <c r="N15020">
        <v>214.23036999999999</v>
      </c>
      <c r="O15020">
        <v>64.022664030000001</v>
      </c>
      <c r="P15020">
        <v>244.7009425</v>
      </c>
      <c r="Q15020">
        <v>69.199392919999994</v>
      </c>
    </row>
    <row r="15021" spans="1:17">
      <c r="A15021" t="e">
        <v>#N/A</v>
      </c>
      <c r="B15021" s="16" t="s">
        <v>27389</v>
      </c>
      <c r="C15021">
        <v>1172.17967</v>
      </c>
      <c r="D15021">
        <v>439.87997630000001</v>
      </c>
      <c r="E15021">
        <v>397.19430089999997</v>
      </c>
      <c r="F15021">
        <v>667.18470749999994</v>
      </c>
      <c r="G15021">
        <v>391.86098989999999</v>
      </c>
      <c r="H15021">
        <v>299.58710200000002</v>
      </c>
      <c r="I15021">
        <v>291.99929950000001</v>
      </c>
      <c r="J15021">
        <v>582.22784679999995</v>
      </c>
      <c r="K15021">
        <v>649.0866082</v>
      </c>
      <c r="L15021">
        <v>587.77618059999998</v>
      </c>
      <c r="M15021">
        <v>40.036537019999997</v>
      </c>
      <c r="N15021">
        <v>323.44671749999998</v>
      </c>
      <c r="O15021">
        <v>328.00572119999998</v>
      </c>
      <c r="P15021">
        <v>57.578282819999998</v>
      </c>
      <c r="Q15021">
        <v>381.39007750000002</v>
      </c>
    </row>
    <row r="15022" spans="1:17">
      <c r="A15022" t="e">
        <v>#N/A</v>
      </c>
      <c r="B15022" s="16" t="s">
        <v>27390</v>
      </c>
      <c r="C15022">
        <v>516.93322850000004</v>
      </c>
      <c r="D15022">
        <v>21.340073570000001</v>
      </c>
      <c r="E15022">
        <v>16.031876489999998</v>
      </c>
      <c r="F15022">
        <v>13.371888289999999</v>
      </c>
      <c r="G15022">
        <v>20.751570730000001</v>
      </c>
      <c r="H15022">
        <v>20.878709870000002</v>
      </c>
      <c r="I15022">
        <v>66.761964550000002</v>
      </c>
      <c r="J15022">
        <v>24.786021009999999</v>
      </c>
      <c r="K15022">
        <v>76.149752289999995</v>
      </c>
      <c r="L15022">
        <v>138.00343609999999</v>
      </c>
      <c r="M15022">
        <v>84.215422450000005</v>
      </c>
      <c r="N15022">
        <v>16.342338470000001</v>
      </c>
      <c r="O15022">
        <v>115.1322167</v>
      </c>
      <c r="P15022">
        <v>17.028058789999999</v>
      </c>
      <c r="Q15022">
        <v>51.139873559999998</v>
      </c>
    </row>
    <row r="15023" spans="1:17">
      <c r="A15023" t="e">
        <v>#N/A</v>
      </c>
      <c r="B15023" s="16" t="s">
        <v>27391</v>
      </c>
      <c r="C15023">
        <v>0</v>
      </c>
      <c r="D15023">
        <v>2.875325895</v>
      </c>
      <c r="E15023">
        <v>0.50211953099999995</v>
      </c>
      <c r="F15023">
        <v>0.32122205999999998</v>
      </c>
      <c r="G15023">
        <v>0.61125375000000004</v>
      </c>
      <c r="H15023">
        <v>2.7189417659999999</v>
      </c>
      <c r="I15023">
        <v>0</v>
      </c>
      <c r="J15023">
        <v>0.29915950099999999</v>
      </c>
      <c r="K15023">
        <v>1.605820263</v>
      </c>
      <c r="L15023">
        <v>1.4910914</v>
      </c>
      <c r="M15023">
        <v>0</v>
      </c>
      <c r="N15023">
        <v>0.29090370199999999</v>
      </c>
      <c r="O15023">
        <v>0</v>
      </c>
      <c r="P15023">
        <v>1.9472903720000001</v>
      </c>
      <c r="Q15023">
        <v>4.0555980309999997</v>
      </c>
    </row>
    <row r="15024" spans="1:17">
      <c r="A15024" t="e">
        <v>#N/A</v>
      </c>
      <c r="B15024" s="16" t="s">
        <v>27392</v>
      </c>
      <c r="C15024">
        <v>0</v>
      </c>
      <c r="D15024">
        <v>0</v>
      </c>
      <c r="E15024">
        <v>0</v>
      </c>
      <c r="F15024">
        <v>0</v>
      </c>
      <c r="G15024">
        <v>0.19067630299999999</v>
      </c>
      <c r="H15024">
        <v>0</v>
      </c>
      <c r="I15024">
        <v>0</v>
      </c>
      <c r="J15024">
        <v>0.13998105</v>
      </c>
      <c r="K15024">
        <v>0</v>
      </c>
      <c r="L15024">
        <v>0.697703195</v>
      </c>
      <c r="M15024">
        <v>0</v>
      </c>
      <c r="N15024">
        <v>0.27223608500000002</v>
      </c>
      <c r="O15024">
        <v>0</v>
      </c>
      <c r="P15024">
        <v>0</v>
      </c>
      <c r="Q15024">
        <v>0</v>
      </c>
    </row>
    <row r="15025" spans="1:17">
      <c r="A15025" t="s">
        <v>14418</v>
      </c>
      <c r="B15025" s="16" t="s">
        <v>27393</v>
      </c>
      <c r="C15025">
        <v>12.305552199999999</v>
      </c>
      <c r="D15025">
        <v>0.43617469399999997</v>
      </c>
      <c r="E15025">
        <v>0.15709937700000001</v>
      </c>
      <c r="F15025">
        <v>6.7001026000000005E-2</v>
      </c>
      <c r="G15025">
        <v>0.33999016700000001</v>
      </c>
      <c r="H15025">
        <v>1.512323589</v>
      </c>
      <c r="I15025">
        <v>3.589085549</v>
      </c>
      <c r="J15025">
        <v>0.18719754199999999</v>
      </c>
      <c r="K15025">
        <v>3.7960391609999999</v>
      </c>
      <c r="L15025">
        <v>14.30665765</v>
      </c>
      <c r="M15025">
        <v>6.6139023019999996</v>
      </c>
      <c r="N15025">
        <v>0.182031518</v>
      </c>
      <c r="O15025">
        <v>13.62813141</v>
      </c>
      <c r="P15025">
        <v>7.3848914000000002E-2</v>
      </c>
      <c r="Q15025">
        <v>4.3988012019999996</v>
      </c>
    </row>
    <row r="15026" spans="1:17">
      <c r="A15026" t="s">
        <v>27394</v>
      </c>
      <c r="B15026" s="16" t="s">
        <v>5398</v>
      </c>
      <c r="C15026">
        <v>1.0929377410000001</v>
      </c>
      <c r="D15026">
        <v>3.0092343530000001</v>
      </c>
      <c r="E15026">
        <v>1.5946329159999999</v>
      </c>
      <c r="F15026">
        <v>1.317678393</v>
      </c>
      <c r="G15026">
        <v>1.6446461960000001</v>
      </c>
      <c r="H15026">
        <v>4.2574481970000004</v>
      </c>
      <c r="I15026">
        <v>2.276932156</v>
      </c>
      <c r="J15026">
        <v>1.840764037</v>
      </c>
      <c r="K15026">
        <v>8.8537664179999993</v>
      </c>
      <c r="L15026">
        <v>15.29143827</v>
      </c>
      <c r="M15026">
        <v>2.0979448129999998</v>
      </c>
      <c r="N15026">
        <v>0.75063053599999996</v>
      </c>
      <c r="O15026">
        <v>1.902064647</v>
      </c>
      <c r="P15026">
        <v>1.920853538</v>
      </c>
      <c r="Q15026">
        <v>3.2199455069999998</v>
      </c>
    </row>
    <row r="15027" spans="1:17">
      <c r="A15027" t="e">
        <v>#N/A</v>
      </c>
      <c r="B15027" s="16" t="s">
        <v>27395</v>
      </c>
      <c r="C15027">
        <v>0</v>
      </c>
      <c r="D15027">
        <v>0</v>
      </c>
      <c r="E15027">
        <v>0</v>
      </c>
      <c r="F15027">
        <v>0</v>
      </c>
      <c r="G15027">
        <v>0</v>
      </c>
      <c r="H15027">
        <v>0</v>
      </c>
      <c r="I15027">
        <v>0</v>
      </c>
      <c r="J15027">
        <v>0.19247394400000001</v>
      </c>
      <c r="K15027">
        <v>1.3775418930000001</v>
      </c>
      <c r="L15027">
        <v>0.95934189299999995</v>
      </c>
      <c r="M15027">
        <v>0</v>
      </c>
      <c r="N15027">
        <v>0</v>
      </c>
      <c r="O15027">
        <v>0</v>
      </c>
      <c r="P15027">
        <v>0.22779131999999999</v>
      </c>
      <c r="Q15027">
        <v>0</v>
      </c>
    </row>
    <row r="15028" spans="1:17">
      <c r="A15028" t="e">
        <v>#N/A</v>
      </c>
      <c r="B15028" s="16" t="s">
        <v>27396</v>
      </c>
      <c r="C15028">
        <v>0</v>
      </c>
      <c r="D15028">
        <v>0</v>
      </c>
      <c r="E15028">
        <v>0</v>
      </c>
      <c r="F15028">
        <v>0</v>
      </c>
      <c r="G15028">
        <v>0</v>
      </c>
      <c r="H15028">
        <v>0</v>
      </c>
      <c r="I15028">
        <v>0</v>
      </c>
      <c r="J15028">
        <v>0.31922507700000002</v>
      </c>
      <c r="K15028">
        <v>1.1423518130000001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</row>
    <row r="15029" spans="1:17">
      <c r="A15029" t="s">
        <v>15301</v>
      </c>
      <c r="B15029" s="16" t="s">
        <v>27397</v>
      </c>
      <c r="C15029">
        <v>0</v>
      </c>
      <c r="D15029">
        <v>0.61401102100000005</v>
      </c>
      <c r="E15029">
        <v>1.4743442609999999</v>
      </c>
      <c r="F15029">
        <v>1.131822694</v>
      </c>
      <c r="G15029">
        <v>0.95722063800000001</v>
      </c>
      <c r="H15029">
        <v>13.838014579999999</v>
      </c>
      <c r="I15029">
        <v>0</v>
      </c>
      <c r="J15029">
        <v>0.35136182999999999</v>
      </c>
      <c r="K15029">
        <v>0</v>
      </c>
      <c r="L15029">
        <v>0</v>
      </c>
      <c r="M15029">
        <v>0</v>
      </c>
      <c r="N15029">
        <v>0</v>
      </c>
      <c r="O15029">
        <v>0</v>
      </c>
      <c r="P15029">
        <v>2.0791690979999999</v>
      </c>
      <c r="Q15029">
        <v>0</v>
      </c>
    </row>
    <row r="15030" spans="1:17">
      <c r="A15030" t="e">
        <v>#N/A</v>
      </c>
      <c r="B15030" s="16" t="s">
        <v>27398</v>
      </c>
      <c r="C15030">
        <v>0</v>
      </c>
      <c r="D15030">
        <v>0</v>
      </c>
      <c r="E15030">
        <v>7.6012905000000006E-2</v>
      </c>
      <c r="F15030">
        <v>0</v>
      </c>
      <c r="G15030">
        <v>0.123378785</v>
      </c>
      <c r="H15030">
        <v>0.27440300400000001</v>
      </c>
      <c r="I15030">
        <v>0</v>
      </c>
      <c r="J15030">
        <v>9.0575973000000004E-2</v>
      </c>
      <c r="K15030">
        <v>0.32412750400000001</v>
      </c>
      <c r="L15030">
        <v>0.90291001699999995</v>
      </c>
      <c r="M15030">
        <v>0</v>
      </c>
      <c r="N15030">
        <v>8.8076379999999996E-2</v>
      </c>
      <c r="O15030">
        <v>0</v>
      </c>
      <c r="P15030">
        <v>0.107195915</v>
      </c>
      <c r="Q15030">
        <v>0</v>
      </c>
    </row>
    <row r="15031" spans="1:17">
      <c r="A15031" t="e">
        <v>#N/A</v>
      </c>
      <c r="B15031" s="16" t="s">
        <v>27399</v>
      </c>
      <c r="C15031">
        <v>1.3408257530000001</v>
      </c>
      <c r="D15031">
        <v>2.376302393</v>
      </c>
      <c r="E15031">
        <v>0</v>
      </c>
      <c r="F15031">
        <v>0</v>
      </c>
      <c r="G15031">
        <v>0.231535511</v>
      </c>
      <c r="H15031">
        <v>0.514951092</v>
      </c>
      <c r="I15031">
        <v>0</v>
      </c>
      <c r="J15031">
        <v>0.169976989</v>
      </c>
      <c r="K15031">
        <v>1.8247957539999999</v>
      </c>
      <c r="L15031">
        <v>0.84721102299999995</v>
      </c>
      <c r="M15031">
        <v>2.5737773800000001</v>
      </c>
      <c r="N15031">
        <v>0.165286194</v>
      </c>
      <c r="O15031">
        <v>0</v>
      </c>
      <c r="P15031">
        <v>0.80466544299999998</v>
      </c>
      <c r="Q15031">
        <v>0</v>
      </c>
    </row>
    <row r="15032" spans="1:17">
      <c r="A15032" t="s">
        <v>27400</v>
      </c>
      <c r="B15032" s="16" t="s">
        <v>27401</v>
      </c>
      <c r="C15032">
        <v>550.82797970000001</v>
      </c>
      <c r="D15032">
        <v>286.54865180000002</v>
      </c>
      <c r="E15032">
        <v>153.2124316</v>
      </c>
      <c r="F15032">
        <v>159.93801490000001</v>
      </c>
      <c r="G15032">
        <v>180.7134666</v>
      </c>
      <c r="H15032">
        <v>220.55998959999999</v>
      </c>
      <c r="I15032">
        <v>716.02562599999999</v>
      </c>
      <c r="J15032">
        <v>227.03613970000001</v>
      </c>
      <c r="K15032">
        <v>544.20731699999999</v>
      </c>
      <c r="L15032">
        <v>538.19080210000004</v>
      </c>
      <c r="M15032">
        <v>1256.646806</v>
      </c>
      <c r="N15032">
        <v>136.81564750000001</v>
      </c>
      <c r="O15032">
        <v>1312.9612810000001</v>
      </c>
      <c r="P15032">
        <v>134.30369160000001</v>
      </c>
      <c r="Q15032">
        <v>697.22873540000001</v>
      </c>
    </row>
    <row r="15033" spans="1:17">
      <c r="A15033" t="s">
        <v>27402</v>
      </c>
      <c r="B15033" s="16" t="s">
        <v>2033</v>
      </c>
      <c r="C15033">
        <v>4.4761088889999998</v>
      </c>
      <c r="D15033">
        <v>0.56663313800000004</v>
      </c>
      <c r="E15033">
        <v>0.35148367200000002</v>
      </c>
      <c r="F15033">
        <v>0.26112244899999998</v>
      </c>
      <c r="G15033">
        <v>0.220840065</v>
      </c>
      <c r="H15033">
        <v>0.286512143</v>
      </c>
      <c r="I15033">
        <v>0.46625694600000001</v>
      </c>
      <c r="J15033">
        <v>0.24318772299999999</v>
      </c>
      <c r="K15033">
        <v>1.1119873650000001</v>
      </c>
      <c r="L15033">
        <v>0.74073572799999998</v>
      </c>
      <c r="M15033">
        <v>2.045737892</v>
      </c>
      <c r="N15033">
        <v>0.19706379800000001</v>
      </c>
      <c r="O15033">
        <v>3.3047954900000001</v>
      </c>
      <c r="P15033">
        <v>0.28781065900000002</v>
      </c>
      <c r="Q15033">
        <v>2.271134897</v>
      </c>
    </row>
    <row r="15034" spans="1:17">
      <c r="A15034" t="s">
        <v>27403</v>
      </c>
      <c r="B15034" s="16" t="s">
        <v>4286</v>
      </c>
      <c r="C15034">
        <v>95.709368040000001</v>
      </c>
      <c r="D15034">
        <v>13.42601324</v>
      </c>
      <c r="E15034">
        <v>10.72842603</v>
      </c>
      <c r="F15034">
        <v>11.044423269999999</v>
      </c>
      <c r="G15034">
        <v>12.26674025</v>
      </c>
      <c r="H15034">
        <v>22.19451595</v>
      </c>
      <c r="I15034">
        <v>17.8694439</v>
      </c>
      <c r="J15034">
        <v>13.518554829999999</v>
      </c>
      <c r="K15034">
        <v>28.770409829999998</v>
      </c>
      <c r="L15034">
        <v>40.07233403</v>
      </c>
      <c r="M15034">
        <v>27.653143010000001</v>
      </c>
      <c r="N15034">
        <v>10.798079489999999</v>
      </c>
      <c r="O15034">
        <v>48.413417719999998</v>
      </c>
      <c r="P15034">
        <v>9.9373278470000006</v>
      </c>
      <c r="Q15034">
        <v>30.278763170000001</v>
      </c>
    </row>
    <row r="15035" spans="1:17">
      <c r="A15035" t="s">
        <v>27404</v>
      </c>
      <c r="B15035" s="16" t="s">
        <v>8086</v>
      </c>
      <c r="C15035">
        <v>24.254729480000002</v>
      </c>
      <c r="D15035">
        <v>4.2320167089999998</v>
      </c>
      <c r="E15035">
        <v>5.4576791570000003</v>
      </c>
      <c r="F15035">
        <v>2.308157472</v>
      </c>
      <c r="G15035">
        <v>6.0786495580000004</v>
      </c>
      <c r="H15035">
        <v>4.9048823869999998</v>
      </c>
      <c r="I15035">
        <v>23.632934469999999</v>
      </c>
      <c r="J15035">
        <v>9.0202653569999995</v>
      </c>
      <c r="K15035">
        <v>17.624517269999998</v>
      </c>
      <c r="L15035">
        <v>27.396091989999999</v>
      </c>
      <c r="M15035">
        <v>12.36055249</v>
      </c>
      <c r="N15035">
        <v>3.691105318</v>
      </c>
      <c r="O15035">
        <v>13.549649240000001</v>
      </c>
      <c r="P15035">
        <v>1.835590764</v>
      </c>
      <c r="Q15035">
        <v>10.47625895</v>
      </c>
    </row>
    <row r="15036" spans="1:17">
      <c r="A15036" t="s">
        <v>27405</v>
      </c>
      <c r="B15036" s="16" t="s">
        <v>5473</v>
      </c>
      <c r="C15036">
        <v>3.7204894770000001</v>
      </c>
      <c r="D15036">
        <v>1.694730085</v>
      </c>
      <c r="E15036">
        <v>1.3164182470000001</v>
      </c>
      <c r="F15036">
        <v>1.0470037780000001</v>
      </c>
      <c r="G15036">
        <v>0.76517576399999998</v>
      </c>
      <c r="H15036">
        <v>0.93117585899999999</v>
      </c>
      <c r="I15036">
        <v>1.1582875340000001</v>
      </c>
      <c r="J15036">
        <v>2.9411748690000001</v>
      </c>
      <c r="K15036">
        <v>1.8395113519999999</v>
      </c>
      <c r="L15036">
        <v>3.3017131669999999</v>
      </c>
      <c r="M15036">
        <v>1.524622455</v>
      </c>
      <c r="N15036">
        <v>2.3395383289999998</v>
      </c>
      <c r="O15036">
        <v>1.6203667530000001</v>
      </c>
      <c r="P15036">
        <v>2.1261445550000002</v>
      </c>
      <c r="Q15036">
        <v>1.9541093860000001</v>
      </c>
    </row>
    <row r="15037" spans="1:17">
      <c r="A15037" t="s">
        <v>27406</v>
      </c>
      <c r="B15037" s="16" t="s">
        <v>8533</v>
      </c>
      <c r="C15037">
        <v>2.0310213049999999</v>
      </c>
      <c r="D15037">
        <v>4.7243618469999999</v>
      </c>
      <c r="E15037">
        <v>3.7453178149999999</v>
      </c>
      <c r="F15037">
        <v>4.9302320240000004</v>
      </c>
      <c r="G15037">
        <v>2.922661373</v>
      </c>
      <c r="H15037">
        <v>1.8200566469999999</v>
      </c>
      <c r="I15037">
        <v>12.83480527</v>
      </c>
      <c r="J15037">
        <v>13.216964839999999</v>
      </c>
      <c r="K15037">
        <v>3.8390511759999999</v>
      </c>
      <c r="L15037">
        <v>3.849949106</v>
      </c>
      <c r="M15037">
        <v>7.1475063639999998</v>
      </c>
      <c r="N15037">
        <v>4.2979829790000004</v>
      </c>
      <c r="O15037">
        <v>8.6223623549999999</v>
      </c>
      <c r="P15037">
        <v>5.4849162500000004</v>
      </c>
      <c r="Q15037">
        <v>6.5155509350000003</v>
      </c>
    </row>
    <row r="15038" spans="1:17">
      <c r="A15038" t="s">
        <v>27407</v>
      </c>
      <c r="B15038" s="16" t="s">
        <v>2998</v>
      </c>
      <c r="C15038">
        <v>3.991573469</v>
      </c>
      <c r="D15038">
        <v>5.6457057959999997</v>
      </c>
      <c r="E15038">
        <v>6.3044933710000004</v>
      </c>
      <c r="F15038">
        <v>8.4843224339999992</v>
      </c>
      <c r="G15038">
        <v>4.877910967</v>
      </c>
      <c r="H15038">
        <v>2.0046720580000001</v>
      </c>
      <c r="I15038">
        <v>7.1642950809999997</v>
      </c>
      <c r="J15038">
        <v>8.9525426849999992</v>
      </c>
      <c r="K15038">
        <v>12.396852839999999</v>
      </c>
      <c r="L15038">
        <v>7.7603269880000001</v>
      </c>
      <c r="M15038">
        <v>2.9469272599999998</v>
      </c>
      <c r="N15038">
        <v>5.5260889180000001</v>
      </c>
      <c r="O15038">
        <v>3.400446767</v>
      </c>
      <c r="P15038">
        <v>11.47052085</v>
      </c>
      <c r="Q15038">
        <v>4.6435843630000004</v>
      </c>
    </row>
    <row r="15039" spans="1:17">
      <c r="A15039" t="e">
        <v>#N/A</v>
      </c>
      <c r="B15039" s="16" t="s">
        <v>27408</v>
      </c>
      <c r="C15039">
        <v>53.04257475</v>
      </c>
      <c r="D15039">
        <v>0.83933616600000005</v>
      </c>
      <c r="E15039">
        <v>0</v>
      </c>
      <c r="F15039">
        <v>0.51572348999999995</v>
      </c>
      <c r="G15039">
        <v>0</v>
      </c>
      <c r="H15039">
        <v>0</v>
      </c>
      <c r="I15039">
        <v>5.525216103</v>
      </c>
      <c r="J15039">
        <v>2.4015097550000002</v>
      </c>
      <c r="K15039">
        <v>5.156303598</v>
      </c>
      <c r="L15039">
        <v>23.939540820000001</v>
      </c>
      <c r="M15039">
        <v>7.2726920460000004</v>
      </c>
      <c r="N15039">
        <v>1.401141685</v>
      </c>
      <c r="O15039">
        <v>37.763677170000001</v>
      </c>
      <c r="P15039">
        <v>0.56843338600000004</v>
      </c>
      <c r="Q15039">
        <v>0</v>
      </c>
    </row>
    <row r="15040" spans="1:17">
      <c r="A15040" t="s">
        <v>27409</v>
      </c>
      <c r="B15040" s="16" t="s">
        <v>9342</v>
      </c>
      <c r="C15040">
        <v>6.9681933159999998</v>
      </c>
      <c r="D15040">
        <v>2.219051694</v>
      </c>
      <c r="E15040">
        <v>0.85716424099999999</v>
      </c>
      <c r="F15040">
        <v>0.84476405099999996</v>
      </c>
      <c r="G15040">
        <v>0.63924067399999995</v>
      </c>
      <c r="H15040">
        <v>2.0907584539999999</v>
      </c>
      <c r="I15040">
        <v>4.287031635</v>
      </c>
      <c r="J15040">
        <v>2.3740313679999998</v>
      </c>
      <c r="K15040">
        <v>3.7538288959999999</v>
      </c>
      <c r="L15040">
        <v>3.7149522089999998</v>
      </c>
      <c r="M15040">
        <v>14.62974962</v>
      </c>
      <c r="N15040">
        <v>1.1945228480000001</v>
      </c>
      <c r="O15040">
        <v>13.504964429999999</v>
      </c>
      <c r="P15040">
        <v>0.98010923999999999</v>
      </c>
      <c r="Q15040">
        <v>8.1582422829999999</v>
      </c>
    </row>
    <row r="15041" spans="1:17">
      <c r="A15041" t="s">
        <v>27410</v>
      </c>
      <c r="B15041" s="16" t="s">
        <v>8436</v>
      </c>
      <c r="C15041">
        <v>0.489306081</v>
      </c>
      <c r="D15041">
        <v>2.2763512850000001</v>
      </c>
      <c r="E15041">
        <v>1.4575744690000001</v>
      </c>
      <c r="F15041">
        <v>2.5975599030000001</v>
      </c>
      <c r="G15041">
        <v>1.2674100269999999</v>
      </c>
      <c r="H15041">
        <v>3.5704902729999999</v>
      </c>
      <c r="I15041">
        <v>4.2813878330000001</v>
      </c>
      <c r="J15041">
        <v>4.6522138030000004</v>
      </c>
      <c r="K15041">
        <v>2.8856564769999999</v>
      </c>
      <c r="L15041">
        <v>1.2366871800000001</v>
      </c>
      <c r="M15041">
        <v>0</v>
      </c>
      <c r="N15041">
        <v>3.9206512010000001</v>
      </c>
      <c r="O15041">
        <v>0</v>
      </c>
      <c r="P15041">
        <v>7.634787759</v>
      </c>
      <c r="Q15041">
        <v>2.3545533590000001</v>
      </c>
    </row>
    <row r="15042" spans="1:17">
      <c r="A15042" t="s">
        <v>27411</v>
      </c>
      <c r="B15042" s="16" t="s">
        <v>4285</v>
      </c>
      <c r="C15042">
        <v>3.4388475789999999</v>
      </c>
      <c r="D15042">
        <v>1.5928961159999999</v>
      </c>
      <c r="E15042">
        <v>1.2638512049999999</v>
      </c>
      <c r="F15042">
        <v>1.234066581</v>
      </c>
      <c r="G15042">
        <v>0.97171300199999999</v>
      </c>
      <c r="H15042">
        <v>1.8009644549999999</v>
      </c>
      <c r="I15042">
        <v>1.823614096</v>
      </c>
      <c r="J15042">
        <v>1.9419324149999999</v>
      </c>
      <c r="K15042">
        <v>5.105560262</v>
      </c>
      <c r="L15042">
        <v>2.37039511</v>
      </c>
      <c r="M15042">
        <v>4.200654074</v>
      </c>
      <c r="N15042">
        <v>1.3102778420000001</v>
      </c>
      <c r="O15042">
        <v>4.1546715230000002</v>
      </c>
      <c r="P15042">
        <v>2.2982609520000001</v>
      </c>
      <c r="Q15042">
        <v>2.793788197</v>
      </c>
    </row>
    <row r="15043" spans="1:17">
      <c r="A15043" t="s">
        <v>18876</v>
      </c>
      <c r="B15043" s="16" t="s">
        <v>27412</v>
      </c>
      <c r="C15043">
        <v>3181.0575290000002</v>
      </c>
      <c r="D15043">
        <v>133.71270770000001</v>
      </c>
      <c r="E15043">
        <v>97.54900859</v>
      </c>
      <c r="F15043">
        <v>79.210439739999998</v>
      </c>
      <c r="G15043">
        <v>122.4288542</v>
      </c>
      <c r="H15043">
        <v>220.9932417</v>
      </c>
      <c r="I15043">
        <v>1193.96829</v>
      </c>
      <c r="J15043">
        <v>180.94704250000001</v>
      </c>
      <c r="K15043">
        <v>1313.057519</v>
      </c>
      <c r="L15043">
        <v>2895.441425</v>
      </c>
      <c r="M15043">
        <v>4470.8492919999999</v>
      </c>
      <c r="N15043">
        <v>143.9134181</v>
      </c>
      <c r="O15043">
        <v>5073.3387620000003</v>
      </c>
      <c r="P15043">
        <v>113.9530062</v>
      </c>
      <c r="Q15043">
        <v>1815.021923</v>
      </c>
    </row>
    <row r="15044" spans="1:17">
      <c r="A15044" t="s">
        <v>18876</v>
      </c>
      <c r="B15044" s="16" t="s">
        <v>9293</v>
      </c>
      <c r="C15044">
        <v>14.652905909999999</v>
      </c>
      <c r="D15044">
        <v>3.5268538679999999</v>
      </c>
      <c r="E15044">
        <v>4.6092627669999997</v>
      </c>
      <c r="F15044">
        <v>3.2451806670000001</v>
      </c>
      <c r="G15044">
        <v>4.4314138380000001</v>
      </c>
      <c r="H15044">
        <v>6.6617723560000002</v>
      </c>
      <c r="I15044">
        <v>52.093229460000003</v>
      </c>
      <c r="J15044">
        <v>6.7374001520000002</v>
      </c>
      <c r="K15044">
        <v>7.114393572</v>
      </c>
      <c r="L15044">
        <v>11.06021479</v>
      </c>
      <c r="M15044">
        <v>190.95907790000001</v>
      </c>
      <c r="N15044">
        <v>6.190212077</v>
      </c>
      <c r="O15044">
        <v>8.9472054449999998</v>
      </c>
      <c r="P15044">
        <v>4.3492676479999997</v>
      </c>
      <c r="Q15044">
        <v>6.8059997650000001</v>
      </c>
    </row>
    <row r="15045" spans="1:17">
      <c r="A15045" t="e">
        <v>#N/A</v>
      </c>
      <c r="B15045" s="16" t="s">
        <v>27413</v>
      </c>
      <c r="C15045">
        <v>9.4936628039999995</v>
      </c>
      <c r="D15045">
        <v>0</v>
      </c>
      <c r="E15045">
        <v>0.252502638</v>
      </c>
      <c r="F15045">
        <v>0</v>
      </c>
      <c r="G15045">
        <v>0</v>
      </c>
      <c r="H15045">
        <v>0</v>
      </c>
      <c r="I15045">
        <v>6.9223971860000004</v>
      </c>
      <c r="J15045">
        <v>0.60175761699999997</v>
      </c>
      <c r="K15045">
        <v>1.07669941</v>
      </c>
      <c r="L15045">
        <v>2.9993217809999999</v>
      </c>
      <c r="M15045">
        <v>4.5558817989999998</v>
      </c>
      <c r="N15045">
        <v>0.87772668799999998</v>
      </c>
      <c r="O15045">
        <v>2.628506265</v>
      </c>
      <c r="P15045">
        <v>0.71217516199999997</v>
      </c>
      <c r="Q15045">
        <v>1.6315624259999999</v>
      </c>
    </row>
    <row r="15046" spans="1:17">
      <c r="A15046" t="s">
        <v>27414</v>
      </c>
      <c r="B15046" s="16" t="s">
        <v>2318</v>
      </c>
      <c r="C15046">
        <v>7.0236414189999996</v>
      </c>
      <c r="D15046">
        <v>1.468557603</v>
      </c>
      <c r="E15046">
        <v>1.35173111</v>
      </c>
      <c r="F15046">
        <v>1.0205076900000001</v>
      </c>
      <c r="G15046">
        <v>1.2809891309999999</v>
      </c>
      <c r="H15046">
        <v>5.4252405140000004</v>
      </c>
      <c r="I15046">
        <v>2.7620801309999998</v>
      </c>
      <c r="J15046">
        <v>1.4306261250000001</v>
      </c>
      <c r="K15046">
        <v>2.4344558420000002</v>
      </c>
      <c r="L15046">
        <v>3.8395674780000002</v>
      </c>
      <c r="M15046">
        <v>3.1811947439999999</v>
      </c>
      <c r="N15046">
        <v>0.56424088999999999</v>
      </c>
      <c r="O15046">
        <v>5.5935497359999999</v>
      </c>
      <c r="P15046">
        <v>0.56832476200000004</v>
      </c>
      <c r="Q15046">
        <v>3.2550184849999999</v>
      </c>
    </row>
    <row r="15047" spans="1:17">
      <c r="A15047" t="s">
        <v>27415</v>
      </c>
      <c r="B15047" s="16" t="s">
        <v>27416</v>
      </c>
      <c r="C15047">
        <v>0</v>
      </c>
      <c r="D15047">
        <v>0.38440185799999999</v>
      </c>
      <c r="E15047">
        <v>0</v>
      </c>
      <c r="F15047">
        <v>0</v>
      </c>
      <c r="G15047">
        <v>0.29963419099999999</v>
      </c>
      <c r="H15047">
        <v>0</v>
      </c>
      <c r="I15047">
        <v>0</v>
      </c>
      <c r="J15047">
        <v>0.43994044300000001</v>
      </c>
      <c r="K15047">
        <v>0.78716679599999995</v>
      </c>
      <c r="L15047">
        <v>1.0963907349999999</v>
      </c>
      <c r="M15047">
        <v>0</v>
      </c>
      <c r="N15047">
        <v>0.42779956200000002</v>
      </c>
      <c r="O15047">
        <v>5.7650431529999997</v>
      </c>
      <c r="P15047">
        <v>0</v>
      </c>
      <c r="Q15047">
        <v>2.3856459010000002</v>
      </c>
    </row>
    <row r="15048" spans="1:17">
      <c r="A15048" t="s">
        <v>27417</v>
      </c>
      <c r="B15048" s="16" t="s">
        <v>4284</v>
      </c>
      <c r="C15048">
        <v>1416.8196310000001</v>
      </c>
      <c r="D15048">
        <v>241.18555319999999</v>
      </c>
      <c r="E15048">
        <v>192.54352800000001</v>
      </c>
      <c r="F15048">
        <v>253.14769250000001</v>
      </c>
      <c r="G15048">
        <v>239.79954810000001</v>
      </c>
      <c r="H15048">
        <v>268.75693610000002</v>
      </c>
      <c r="I15048">
        <v>749.83254179999994</v>
      </c>
      <c r="J15048">
        <v>219.8822332</v>
      </c>
      <c r="K15048">
        <v>776.76408379999998</v>
      </c>
      <c r="L15048">
        <v>1105.4148740000001</v>
      </c>
      <c r="M15048">
        <v>2494.0298779999998</v>
      </c>
      <c r="N15048">
        <v>181.92670000000001</v>
      </c>
      <c r="O15048">
        <v>1284.126407</v>
      </c>
      <c r="P15048">
        <v>304.00879420000001</v>
      </c>
      <c r="Q15048">
        <v>430.20536040000002</v>
      </c>
    </row>
    <row r="15049" spans="1:17">
      <c r="A15049" t="s">
        <v>27418</v>
      </c>
      <c r="B15049" s="16" t="s">
        <v>27419</v>
      </c>
      <c r="C15049">
        <v>167.39366190000001</v>
      </c>
      <c r="D15049">
        <v>20.343503649999999</v>
      </c>
      <c r="E15049">
        <v>14.682370669999999</v>
      </c>
      <c r="F15049">
        <v>11.57134104</v>
      </c>
      <c r="G15049">
        <v>16.944751350000001</v>
      </c>
      <c r="H15049">
        <v>40.7092721</v>
      </c>
      <c r="I15049">
        <v>33.67082138</v>
      </c>
      <c r="J15049">
        <v>15.30008883</v>
      </c>
      <c r="K15049">
        <v>52.133046669999999</v>
      </c>
      <c r="L15049">
        <v>119.3630981</v>
      </c>
      <c r="M15049">
        <v>61.443620610000004</v>
      </c>
      <c r="N15049">
        <v>16.04221179</v>
      </c>
      <c r="O15049">
        <v>109.2550152</v>
      </c>
      <c r="P15049">
        <v>21.414120759999999</v>
      </c>
      <c r="Q15049">
        <v>49.05882244</v>
      </c>
    </row>
    <row r="15050" spans="1:17">
      <c r="A15050" t="s">
        <v>27418</v>
      </c>
      <c r="B15050" s="16" t="s">
        <v>27420</v>
      </c>
      <c r="C15050">
        <v>3.9424757229999998</v>
      </c>
      <c r="D15050">
        <v>7.8605134039999998</v>
      </c>
      <c r="E15050">
        <v>2.936021126</v>
      </c>
      <c r="F15050">
        <v>6.171450074</v>
      </c>
      <c r="G15050">
        <v>2.0423752980000001</v>
      </c>
      <c r="H15050">
        <v>9.8418337600000001</v>
      </c>
      <c r="I15050">
        <v>14.37347387</v>
      </c>
      <c r="J15050">
        <v>2.9987348539999998</v>
      </c>
      <c r="K15050">
        <v>3.129880386</v>
      </c>
      <c r="L15050">
        <v>2.4910834839999998</v>
      </c>
      <c r="M15050">
        <v>0</v>
      </c>
      <c r="N15050">
        <v>2.3084840340000001</v>
      </c>
      <c r="O15050">
        <v>1.0915515280000001</v>
      </c>
      <c r="P15050">
        <v>6.0628372410000004</v>
      </c>
      <c r="Q15050">
        <v>8.8081007360000001</v>
      </c>
    </row>
    <row r="15051" spans="1:17">
      <c r="A15051" t="s">
        <v>27421</v>
      </c>
      <c r="B15051" s="16" t="s">
        <v>8658</v>
      </c>
      <c r="C15051">
        <v>5.3797422560000001</v>
      </c>
      <c r="D15051">
        <v>0.68352836100000003</v>
      </c>
      <c r="E15051">
        <v>0.69017387699999999</v>
      </c>
      <c r="F15051">
        <v>0.49537118400000002</v>
      </c>
      <c r="G15051">
        <v>0.64208966700000003</v>
      </c>
      <c r="H15051">
        <v>1.0938271470000001</v>
      </c>
      <c r="I15051">
        <v>2.1920924419999999</v>
      </c>
      <c r="J15051">
        <v>1.0029293610000001</v>
      </c>
      <c r="K15051">
        <v>3.0865383099999999</v>
      </c>
      <c r="L15051">
        <v>3.7491522270000002</v>
      </c>
      <c r="M15051">
        <v>1.518627266</v>
      </c>
      <c r="N15051">
        <v>0.80945905699999998</v>
      </c>
      <c r="O15051">
        <v>3.241824394</v>
      </c>
      <c r="P15051">
        <v>0.70030557599999999</v>
      </c>
      <c r="Q15051">
        <v>1.5771770119999999</v>
      </c>
    </row>
    <row r="15052" spans="1:17">
      <c r="A15052" t="s">
        <v>27422</v>
      </c>
      <c r="B15052" s="16" t="s">
        <v>27423</v>
      </c>
      <c r="C15052">
        <v>10.90298144</v>
      </c>
      <c r="D15052">
        <v>1.6950003170000001</v>
      </c>
      <c r="E15052">
        <v>0.85469628399999997</v>
      </c>
      <c r="F15052">
        <v>0.75507269700000001</v>
      </c>
      <c r="G15052">
        <v>0.72667189700000001</v>
      </c>
      <c r="H15052">
        <v>0.88154665899999995</v>
      </c>
      <c r="I15052">
        <v>7.5315937890000004</v>
      </c>
      <c r="J15052">
        <v>1.4791698339999999</v>
      </c>
      <c r="K15052">
        <v>2.2561316040000001</v>
      </c>
      <c r="L15052">
        <v>7.6143041609999997</v>
      </c>
      <c r="M15052">
        <v>6.2419167959999999</v>
      </c>
      <c r="N15052">
        <v>2.0985758049999998</v>
      </c>
      <c r="O15052">
        <v>12.28665365</v>
      </c>
      <c r="P15052">
        <v>0.68875485800000003</v>
      </c>
      <c r="Q15052">
        <v>3.0243227560000001</v>
      </c>
    </row>
    <row r="15053" spans="1:17">
      <c r="A15053" t="s">
        <v>27424</v>
      </c>
      <c r="B15053" s="16" t="s">
        <v>5745</v>
      </c>
      <c r="C15053">
        <v>4.5964608870000001</v>
      </c>
      <c r="D15053">
        <v>1.2140911409999999</v>
      </c>
      <c r="E15053">
        <v>0.43258371400000001</v>
      </c>
      <c r="F15053">
        <v>0.36096228899999999</v>
      </c>
      <c r="G15053">
        <v>0.457916979</v>
      </c>
      <c r="H15053">
        <v>0.33947974400000003</v>
      </c>
      <c r="I15053">
        <v>2.8359306969999998</v>
      </c>
      <c r="J15053">
        <v>1.5463831219999999</v>
      </c>
      <c r="K15053">
        <v>1.2831897080000001</v>
      </c>
      <c r="L15053">
        <v>2.5691964399999998</v>
      </c>
      <c r="M15053">
        <v>1.3574031390000001</v>
      </c>
      <c r="N15053">
        <v>1.1114364480000001</v>
      </c>
      <c r="O15053">
        <v>1.957877098</v>
      </c>
      <c r="P15053">
        <v>0.34480740999999998</v>
      </c>
      <c r="Q15053">
        <v>1.8229357589999999</v>
      </c>
    </row>
    <row r="15054" spans="1:17">
      <c r="A15054" t="s">
        <v>27422</v>
      </c>
      <c r="B15054" s="16" t="s">
        <v>2257</v>
      </c>
      <c r="C15054">
        <v>2.9456086450000001</v>
      </c>
      <c r="D15054">
        <v>0.26102037700000003</v>
      </c>
      <c r="E15054">
        <v>0.21936391799999999</v>
      </c>
      <c r="F15054">
        <v>0.14033417400000001</v>
      </c>
      <c r="G15054">
        <v>5.0865147999999999E-2</v>
      </c>
      <c r="H15054">
        <v>1.2444039229999999</v>
      </c>
      <c r="I15054">
        <v>2.1478193839999999</v>
      </c>
      <c r="J15054">
        <v>0.42942831399999998</v>
      </c>
      <c r="K15054">
        <v>2.3384805310000001</v>
      </c>
      <c r="L15054">
        <v>8.2823639629999999</v>
      </c>
      <c r="M15054">
        <v>1.1308465519999999</v>
      </c>
      <c r="N15054">
        <v>0.32679980800000002</v>
      </c>
      <c r="O15054">
        <v>2.6097580040000001</v>
      </c>
      <c r="P15054">
        <v>0.50822485699999997</v>
      </c>
      <c r="Q15054">
        <v>1.2149437750000001</v>
      </c>
    </row>
    <row r="15055" spans="1:17">
      <c r="A15055" t="s">
        <v>27425</v>
      </c>
      <c r="B15055" s="16" t="s">
        <v>27426</v>
      </c>
      <c r="C15055">
        <v>2.9817641300000002</v>
      </c>
      <c r="D15055">
        <v>2.9725226679999999</v>
      </c>
      <c r="E15055">
        <v>4.0446000150000003</v>
      </c>
      <c r="F15055">
        <v>3.0440718659999999</v>
      </c>
      <c r="G15055">
        <v>4.2478825589999998</v>
      </c>
      <c r="H15055">
        <v>4.5806479810000003</v>
      </c>
      <c r="I15055">
        <v>1.087091255</v>
      </c>
      <c r="J15055">
        <v>6.2369895949999998</v>
      </c>
      <c r="K15055">
        <v>2.705353031</v>
      </c>
      <c r="L15055">
        <v>0</v>
      </c>
      <c r="M15055">
        <v>0</v>
      </c>
      <c r="N15055">
        <v>0.91891963700000001</v>
      </c>
      <c r="O15055">
        <v>0</v>
      </c>
      <c r="P15055">
        <v>5.7038288719999999</v>
      </c>
      <c r="Q15055">
        <v>3.0746411070000002</v>
      </c>
    </row>
    <row r="15056" spans="1:17">
      <c r="A15056" t="s">
        <v>27427</v>
      </c>
      <c r="B15056" s="16" t="s">
        <v>2830</v>
      </c>
      <c r="C15056">
        <v>5.9215650369999997</v>
      </c>
      <c r="D15056">
        <v>2.6722359619999998</v>
      </c>
      <c r="E15056">
        <v>4.6898710870000002</v>
      </c>
      <c r="F15056">
        <v>2.6270949130000001</v>
      </c>
      <c r="G15056">
        <v>3.1812462830000001</v>
      </c>
      <c r="H15056">
        <v>1.6003684499999999</v>
      </c>
      <c r="I15056">
        <v>14.71239168</v>
      </c>
      <c r="J15056">
        <v>25.411875819999999</v>
      </c>
      <c r="K15056">
        <v>4.0792212389999998</v>
      </c>
      <c r="L15056">
        <v>4.1573180289999998</v>
      </c>
      <c r="M15056">
        <v>2.1049480429999998</v>
      </c>
      <c r="N15056">
        <v>6.0559878549999997</v>
      </c>
      <c r="O15056">
        <v>1.943112438</v>
      </c>
      <c r="P15056">
        <v>6.4163842960000004</v>
      </c>
      <c r="Q15056">
        <v>1.8091887129999999</v>
      </c>
    </row>
    <row r="15057" spans="1:17">
      <c r="A15057" t="s">
        <v>27428</v>
      </c>
      <c r="B15057" s="16" t="s">
        <v>8386</v>
      </c>
      <c r="C15057">
        <v>20.922130809999999</v>
      </c>
      <c r="D15057">
        <v>46.964007420000002</v>
      </c>
      <c r="E15057">
        <v>42.029987149999997</v>
      </c>
      <c r="F15057">
        <v>55.113531590000001</v>
      </c>
      <c r="G15057">
        <v>44.243854720000002</v>
      </c>
      <c r="H15057">
        <v>298.00440070000002</v>
      </c>
      <c r="I15057">
        <v>63.680474750000002</v>
      </c>
      <c r="J15057">
        <v>46.033591600000001</v>
      </c>
      <c r="K15057">
        <v>109.40183399999999</v>
      </c>
      <c r="L15057">
        <v>58.487638099999998</v>
      </c>
      <c r="M15057">
        <v>14.90825109</v>
      </c>
      <c r="N15057">
        <v>13.471950870000001</v>
      </c>
      <c r="O15057">
        <v>12.1997798</v>
      </c>
      <c r="P15057">
        <v>26.134409439999999</v>
      </c>
      <c r="Q15057">
        <v>35.13917695</v>
      </c>
    </row>
    <row r="15058" spans="1:17">
      <c r="A15058" t="s">
        <v>27429</v>
      </c>
      <c r="B15058" s="16" t="s">
        <v>27430</v>
      </c>
      <c r="C15058">
        <v>39.414929119999996</v>
      </c>
      <c r="D15058">
        <v>3.518755466</v>
      </c>
      <c r="E15058">
        <v>2.8789617000000001</v>
      </c>
      <c r="F15058">
        <v>1.68161121</v>
      </c>
      <c r="G15058">
        <v>2.742805288</v>
      </c>
      <c r="H15058">
        <v>21.237698030000001</v>
      </c>
      <c r="I15058">
        <v>8.5790392480000008</v>
      </c>
      <c r="J15058">
        <v>4.5491847180000002</v>
      </c>
      <c r="K15058">
        <v>9.0737232359999993</v>
      </c>
      <c r="L15058">
        <v>10.779613749999999</v>
      </c>
      <c r="M15058">
        <v>18.067770549999999</v>
      </c>
      <c r="N15058">
        <v>2.9007491679999999</v>
      </c>
      <c r="O15058">
        <v>148.5443028</v>
      </c>
      <c r="P15058">
        <v>4.854356342</v>
      </c>
      <c r="Q15058">
        <v>8.0880872420000003</v>
      </c>
    </row>
    <row r="15059" spans="1:17">
      <c r="A15059" t="s">
        <v>27429</v>
      </c>
      <c r="B15059" s="16" t="s">
        <v>7544</v>
      </c>
      <c r="C15059">
        <v>4.3521885100000004</v>
      </c>
      <c r="D15059">
        <v>2.089003538</v>
      </c>
      <c r="E15059">
        <v>2.7266736840000001</v>
      </c>
      <c r="F15059">
        <v>1.941813681</v>
      </c>
      <c r="G15059">
        <v>2.922661373</v>
      </c>
      <c r="H15059">
        <v>4.0858414520000004</v>
      </c>
      <c r="I15059">
        <v>4.9364635669999997</v>
      </c>
      <c r="J15059">
        <v>3.1264619969999998</v>
      </c>
      <c r="K15059">
        <v>2.742179412</v>
      </c>
      <c r="L15059">
        <v>2.9027394050000002</v>
      </c>
      <c r="M15059">
        <v>2.320618949</v>
      </c>
      <c r="N15059">
        <v>1.937370968</v>
      </c>
      <c r="O15059">
        <v>4.0166284259999996</v>
      </c>
      <c r="P15059">
        <v>1.5598637479999999</v>
      </c>
      <c r="Q15059">
        <v>1.6621303409999999</v>
      </c>
    </row>
    <row r="15060" spans="1:17">
      <c r="A15060" t="s">
        <v>27431</v>
      </c>
      <c r="B15060" s="16" t="s">
        <v>7569</v>
      </c>
      <c r="C15060">
        <v>8.0554160990000003</v>
      </c>
      <c r="D15060">
        <v>3.15269508</v>
      </c>
      <c r="E15060">
        <v>3.3422943439999999</v>
      </c>
      <c r="F15060">
        <v>1.8640486890000001</v>
      </c>
      <c r="G15060">
        <v>2.1328966999999999</v>
      </c>
      <c r="H15060">
        <v>1.856234626</v>
      </c>
      <c r="I15060">
        <v>8.6147387609999999</v>
      </c>
      <c r="J15060">
        <v>7.7269903600000003</v>
      </c>
      <c r="K15060">
        <v>7.3086748010000004</v>
      </c>
      <c r="L15060">
        <v>4.7505512740000002</v>
      </c>
      <c r="M15060">
        <v>8.7622226019999996</v>
      </c>
      <c r="N15060">
        <v>6.4214438840000003</v>
      </c>
      <c r="O15060">
        <v>19.62663586</v>
      </c>
      <c r="P15060">
        <v>4.9954132969999998</v>
      </c>
      <c r="Q15060">
        <v>7.7525736099999998</v>
      </c>
    </row>
    <row r="15061" spans="1:17">
      <c r="A15061" t="s">
        <v>27432</v>
      </c>
      <c r="B15061" s="16" t="s">
        <v>2793</v>
      </c>
      <c r="C15061">
        <v>8.5344867690000008</v>
      </c>
      <c r="D15061">
        <v>1.1028935040000001</v>
      </c>
      <c r="E15061">
        <v>0.90796585699999999</v>
      </c>
      <c r="F15061">
        <v>0.80674311799999998</v>
      </c>
      <c r="G15061">
        <v>0.36843653100000001</v>
      </c>
      <c r="H15061">
        <v>0.36419043899999998</v>
      </c>
      <c r="I15061">
        <v>2.0743348629999998</v>
      </c>
      <c r="J15061">
        <v>1.142026797</v>
      </c>
      <c r="K15061">
        <v>1.1830095700000001</v>
      </c>
      <c r="L15061">
        <v>1.0485573850000001</v>
      </c>
      <c r="M15061">
        <v>0</v>
      </c>
      <c r="N15061">
        <v>1.899557758</v>
      </c>
      <c r="O15061">
        <v>1.0501953850000001</v>
      </c>
      <c r="P15061">
        <v>0.60465388399999997</v>
      </c>
      <c r="Q15061">
        <v>0.32593784399999998</v>
      </c>
    </row>
    <row r="15062" spans="1:17">
      <c r="A15062" t="s">
        <v>27433</v>
      </c>
      <c r="B15062" s="16" t="s">
        <v>9081</v>
      </c>
      <c r="C15062">
        <v>3.5415869209999999</v>
      </c>
      <c r="D15062">
        <v>1.7933259100000001</v>
      </c>
      <c r="E15062">
        <v>1.5474970240000001</v>
      </c>
      <c r="F15062">
        <v>1.170763403</v>
      </c>
      <c r="G15062">
        <v>0.85182375600000004</v>
      </c>
      <c r="H15062">
        <v>0.77723705399999998</v>
      </c>
      <c r="I15062">
        <v>0.73782365100000002</v>
      </c>
      <c r="J15062">
        <v>2.6457061529999999</v>
      </c>
      <c r="K15062">
        <v>1.2049799830000001</v>
      </c>
      <c r="L15062">
        <v>2.5574615129999998</v>
      </c>
      <c r="M15062">
        <v>0.48558862699999999</v>
      </c>
      <c r="N15062">
        <v>3.9759809239999999</v>
      </c>
      <c r="O15062">
        <v>1.8210355810000001</v>
      </c>
      <c r="P15062">
        <v>2.580844264</v>
      </c>
      <c r="Q15062">
        <v>1.6520506530000001</v>
      </c>
    </row>
    <row r="15063" spans="1:17">
      <c r="A15063" t="e">
        <v>#N/A</v>
      </c>
      <c r="B15063" s="16" t="s">
        <v>27434</v>
      </c>
      <c r="C15063">
        <v>3.4703725379999999</v>
      </c>
      <c r="D15063">
        <v>1.9220092879999999</v>
      </c>
      <c r="E15063">
        <v>3.876658146</v>
      </c>
      <c r="F15063">
        <v>3.7790830560000002</v>
      </c>
      <c r="G15063">
        <v>1.797805147</v>
      </c>
      <c r="H15063">
        <v>0</v>
      </c>
      <c r="I15063">
        <v>5.0609122290000004</v>
      </c>
      <c r="J15063">
        <v>9.8986599569999996</v>
      </c>
      <c r="K15063">
        <v>3.1486671830000001</v>
      </c>
      <c r="L15063">
        <v>3.2891722059999999</v>
      </c>
      <c r="M15063">
        <v>0</v>
      </c>
      <c r="N15063">
        <v>13.689585989999999</v>
      </c>
      <c r="O15063">
        <v>3.8433621019999999</v>
      </c>
      <c r="P15063">
        <v>3.3843281869999999</v>
      </c>
      <c r="Q15063">
        <v>1.19282295</v>
      </c>
    </row>
    <row r="15064" spans="1:17">
      <c r="A15064" t="s">
        <v>27435</v>
      </c>
      <c r="B15064" s="16" t="s">
        <v>27436</v>
      </c>
      <c r="C15064">
        <v>4.0700492639999997</v>
      </c>
      <c r="D15064">
        <v>11.901808900000001</v>
      </c>
      <c r="E15064">
        <v>7.5631342009999996</v>
      </c>
      <c r="F15064">
        <v>9.0488802980000003</v>
      </c>
      <c r="G15064">
        <v>6.8407942669999997</v>
      </c>
      <c r="H15064">
        <v>11.46290604</v>
      </c>
      <c r="I15064">
        <v>3.1655640219999999</v>
      </c>
      <c r="J15064">
        <v>9.5968874060000005</v>
      </c>
      <c r="K15064">
        <v>10.832077119999999</v>
      </c>
      <c r="L15064">
        <v>8.0579676500000001</v>
      </c>
      <c r="M15064">
        <v>2.083373017</v>
      </c>
      <c r="N15064">
        <v>10.803765950000001</v>
      </c>
      <c r="O15064">
        <v>1.802996413</v>
      </c>
      <c r="P15064">
        <v>13.189746039999999</v>
      </c>
      <c r="Q15064">
        <v>6.901444744</v>
      </c>
    </row>
    <row r="15065" spans="1:17">
      <c r="A15065" t="s">
        <v>27435</v>
      </c>
      <c r="B15065" s="16" t="s">
        <v>9310</v>
      </c>
      <c r="C15065">
        <v>8.5805658789999999</v>
      </c>
      <c r="D15065">
        <v>34.522481579999997</v>
      </c>
      <c r="E15065">
        <v>26.443728</v>
      </c>
      <c r="F15065">
        <v>49.243643179999999</v>
      </c>
      <c r="G15065">
        <v>25.236750000000001</v>
      </c>
      <c r="H15065">
        <v>98.543415550000006</v>
      </c>
      <c r="I15065">
        <v>17.357029409999999</v>
      </c>
      <c r="J15065">
        <v>38.317279239999998</v>
      </c>
      <c r="K15065">
        <v>50.101161699999999</v>
      </c>
      <c r="L15065">
        <v>9.4442451270000003</v>
      </c>
      <c r="M15065">
        <v>11.157635450000001</v>
      </c>
      <c r="N15065">
        <v>26.170609550000002</v>
      </c>
      <c r="O15065">
        <v>10.72895654</v>
      </c>
      <c r="P15065">
        <v>76.867661940000005</v>
      </c>
      <c r="Q15065">
        <v>50.423152469999998</v>
      </c>
    </row>
    <row r="15066" spans="1:17">
      <c r="A15066" t="s">
        <v>27437</v>
      </c>
      <c r="B15066" s="16" t="s">
        <v>6394</v>
      </c>
      <c r="C15066">
        <v>9.9763462220000001</v>
      </c>
      <c r="D15066">
        <v>19.993647630000002</v>
      </c>
      <c r="E15066">
        <v>14.53819401</v>
      </c>
      <c r="F15066">
        <v>22.13815516</v>
      </c>
      <c r="G15066">
        <v>15.66480818</v>
      </c>
      <c r="H15066">
        <v>4.0096753569999999</v>
      </c>
      <c r="I15066">
        <v>9.8119146629999996</v>
      </c>
      <c r="J15066">
        <v>13.02940467</v>
      </c>
      <c r="K15066">
        <v>27.259851479999998</v>
      </c>
      <c r="L15066">
        <v>24.04175459</v>
      </c>
      <c r="M15066">
        <v>4.8988526759999997</v>
      </c>
      <c r="N15066">
        <v>12.06923507</v>
      </c>
      <c r="O15066">
        <v>6.1666528999999999</v>
      </c>
      <c r="P15066">
        <v>20.43262549</v>
      </c>
      <c r="Q15066">
        <v>13.716123680000001</v>
      </c>
    </row>
    <row r="15067" spans="1:17">
      <c r="A15067" t="s">
        <v>27438</v>
      </c>
      <c r="B15067" s="16" t="s">
        <v>27439</v>
      </c>
      <c r="C15067">
        <v>4.7197066510000001</v>
      </c>
      <c r="D15067">
        <v>7.8417978960000001</v>
      </c>
      <c r="E15067">
        <v>16.067824999999999</v>
      </c>
      <c r="F15067">
        <v>10.921550030000001</v>
      </c>
      <c r="G15067">
        <v>13.04008</v>
      </c>
      <c r="H15067">
        <v>8.1568252979999993</v>
      </c>
      <c r="I15067">
        <v>6.8828406309999997</v>
      </c>
      <c r="J15067">
        <v>19.744527059999999</v>
      </c>
      <c r="K15067">
        <v>12.846562110000001</v>
      </c>
      <c r="L15067">
        <v>7.4554569989999999</v>
      </c>
      <c r="M15067">
        <v>4.529848189</v>
      </c>
      <c r="N15067">
        <v>13.96337771</v>
      </c>
      <c r="O15067">
        <v>0</v>
      </c>
      <c r="P15067">
        <v>7.4351086950000003</v>
      </c>
      <c r="Q15067">
        <v>16.222392119999999</v>
      </c>
    </row>
    <row r="15068" spans="1:17">
      <c r="A15068" t="s">
        <v>27440</v>
      </c>
      <c r="B15068" s="16" t="s">
        <v>27441</v>
      </c>
      <c r="C15068">
        <v>11.11301196</v>
      </c>
      <c r="D15068">
        <v>2.2399951749999998</v>
      </c>
      <c r="E15068">
        <v>2.1684319759999999</v>
      </c>
      <c r="F15068">
        <v>2.7615871620000001</v>
      </c>
      <c r="G15068">
        <v>1.8387893150000001</v>
      </c>
      <c r="H15068">
        <v>4.884097594</v>
      </c>
      <c r="I15068">
        <v>3.9695435059999999</v>
      </c>
      <c r="J15068">
        <v>1.9645914950000001</v>
      </c>
      <c r="K15068">
        <v>3.556321461</v>
      </c>
      <c r="L15068">
        <v>7.141089204</v>
      </c>
      <c r="M15068">
        <v>4.6676688239999997</v>
      </c>
      <c r="N15068">
        <v>1.184701161</v>
      </c>
      <c r="O15068">
        <v>9.0195454900000005</v>
      </c>
      <c r="P15068">
        <v>3.3705460170000001</v>
      </c>
      <c r="Q15068">
        <v>6.147480828</v>
      </c>
    </row>
    <row r="15069" spans="1:17">
      <c r="A15069" t="s">
        <v>27442</v>
      </c>
      <c r="B15069" s="16" t="s">
        <v>5419</v>
      </c>
      <c r="C15069">
        <v>33.447507880000003</v>
      </c>
      <c r="D15069">
        <v>238.77518499999999</v>
      </c>
      <c r="E15069">
        <v>127.7396237</v>
      </c>
      <c r="F15069">
        <v>267.59655889999999</v>
      </c>
      <c r="G15069">
        <v>90.879793079999999</v>
      </c>
      <c r="H15069">
        <v>92.803549540000006</v>
      </c>
      <c r="I15069">
        <v>67.690746700000005</v>
      </c>
      <c r="J15069">
        <v>94.365043400000005</v>
      </c>
      <c r="K15069">
        <v>271.72867680000002</v>
      </c>
      <c r="L15069">
        <v>55.207351000000003</v>
      </c>
      <c r="M15069">
        <v>13.758010000000001</v>
      </c>
      <c r="N15069">
        <v>89.278586660000002</v>
      </c>
      <c r="O15069">
        <v>15.49732537</v>
      </c>
      <c r="P15069">
        <v>264.12045899999998</v>
      </c>
      <c r="Q15069">
        <v>128.5725128</v>
      </c>
    </row>
    <row r="15070" spans="1:17">
      <c r="A15070" t="e">
        <v>#N/A</v>
      </c>
      <c r="B15070" s="16" t="s">
        <v>27443</v>
      </c>
      <c r="C15070">
        <v>1477.341167</v>
      </c>
      <c r="D15070">
        <v>231.70581530000001</v>
      </c>
      <c r="E15070">
        <v>160.79472100000001</v>
      </c>
      <c r="F15070">
        <v>140.8244133</v>
      </c>
      <c r="G15070">
        <v>148.99747769999999</v>
      </c>
      <c r="H15070">
        <v>253.9859118</v>
      </c>
      <c r="I15070">
        <v>593.97022449999997</v>
      </c>
      <c r="J15070">
        <v>300.62445719999999</v>
      </c>
      <c r="K15070">
        <v>804.74955929999999</v>
      </c>
      <c r="L15070">
        <v>1182.75317</v>
      </c>
      <c r="M15070">
        <v>618.3787605</v>
      </c>
      <c r="N15070">
        <v>208.35602800000001</v>
      </c>
      <c r="O15070">
        <v>927.2936535</v>
      </c>
      <c r="P15070">
        <v>147.9782515</v>
      </c>
      <c r="Q15070">
        <v>566.80815099999995</v>
      </c>
    </row>
    <row r="15071" spans="1:17">
      <c r="A15071" t="s">
        <v>27444</v>
      </c>
      <c r="B15071" s="16" t="s">
        <v>6718</v>
      </c>
      <c r="C15071">
        <v>416.04038930000002</v>
      </c>
      <c r="D15071">
        <v>121.5306999</v>
      </c>
      <c r="E15071">
        <v>36.056684500000003</v>
      </c>
      <c r="F15071">
        <v>19.58335516</v>
      </c>
      <c r="G15071">
        <v>52.130531130000001</v>
      </c>
      <c r="H15071">
        <v>94.021658450000004</v>
      </c>
      <c r="I15071">
        <v>132.4190141</v>
      </c>
      <c r="J15071">
        <v>95.018593050000007</v>
      </c>
      <c r="K15071">
        <v>234.20887010000001</v>
      </c>
      <c r="L15071">
        <v>537.97658019999994</v>
      </c>
      <c r="M15071">
        <v>131.74330040000001</v>
      </c>
      <c r="N15071">
        <v>43.930446310000001</v>
      </c>
      <c r="O15071">
        <v>169.51838860000001</v>
      </c>
      <c r="P15071">
        <v>80.359470040000005</v>
      </c>
      <c r="Q15071">
        <v>87.388757119999994</v>
      </c>
    </row>
    <row r="15072" spans="1:17">
      <c r="A15072" t="e">
        <v>#N/A</v>
      </c>
      <c r="B15072" s="16" t="s">
        <v>27445</v>
      </c>
      <c r="C15072">
        <v>0</v>
      </c>
      <c r="D15072">
        <v>0.73190113700000003</v>
      </c>
      <c r="E15072">
        <v>0</v>
      </c>
      <c r="F15072">
        <v>0.89942176699999998</v>
      </c>
      <c r="G15072">
        <v>0</v>
      </c>
      <c r="H15072">
        <v>0</v>
      </c>
      <c r="I15072">
        <v>0</v>
      </c>
      <c r="J15072">
        <v>0</v>
      </c>
      <c r="K15072">
        <v>0</v>
      </c>
      <c r="L15072">
        <v>0</v>
      </c>
      <c r="M15072">
        <v>0</v>
      </c>
      <c r="N15072">
        <v>0</v>
      </c>
      <c r="O15072">
        <v>0</v>
      </c>
      <c r="P15072">
        <v>0.49567391300000002</v>
      </c>
      <c r="Q15072">
        <v>0</v>
      </c>
    </row>
    <row r="15073" spans="1:17">
      <c r="A15073" t="s">
        <v>27446</v>
      </c>
      <c r="B15073" s="16" t="s">
        <v>8702</v>
      </c>
      <c r="C15073">
        <v>35.983425250000003</v>
      </c>
      <c r="D15073">
        <v>5.1125447069999996</v>
      </c>
      <c r="E15073">
        <v>10.628504420000001</v>
      </c>
      <c r="F15073">
        <v>6.5100610459999997</v>
      </c>
      <c r="G15073">
        <v>6.1350100640000003</v>
      </c>
      <c r="H15073">
        <v>11.66212767</v>
      </c>
      <c r="I15073">
        <v>9.5208411300000009</v>
      </c>
      <c r="J15073">
        <v>10.586066900000001</v>
      </c>
      <c r="K15073">
        <v>12.811139600000001</v>
      </c>
      <c r="L15073">
        <v>13.430786510000001</v>
      </c>
      <c r="M15073">
        <v>5.8288487729999998</v>
      </c>
      <c r="N15073">
        <v>6.7752755670000004</v>
      </c>
      <c r="O15073">
        <v>9.4162371490000005</v>
      </c>
      <c r="P15073">
        <v>4.4647098779999999</v>
      </c>
      <c r="Q15073">
        <v>7.0972965549999998</v>
      </c>
    </row>
    <row r="15074" spans="1:17">
      <c r="A15074" t="s">
        <v>27447</v>
      </c>
      <c r="B15074" s="16" t="s">
        <v>4280</v>
      </c>
      <c r="C15074">
        <v>5.9910217819999998</v>
      </c>
      <c r="D15074">
        <v>1.552163095</v>
      </c>
      <c r="E15074">
        <v>1.490802395</v>
      </c>
      <c r="F15074">
        <v>1.4651264340000001</v>
      </c>
      <c r="G15074">
        <v>1.1923481069999999</v>
      </c>
      <c r="H15074">
        <v>1.3649306050000001</v>
      </c>
      <c r="I15074">
        <v>1.332735923</v>
      </c>
      <c r="J15074">
        <v>1.1327898489999999</v>
      </c>
      <c r="K15074">
        <v>1.3819451490000001</v>
      </c>
      <c r="L15074">
        <v>2.3097801379999998</v>
      </c>
      <c r="M15074">
        <v>0.97458007499999999</v>
      </c>
      <c r="N15074">
        <v>1.151598133</v>
      </c>
      <c r="O15074">
        <v>2.2491275640000001</v>
      </c>
      <c r="P15074">
        <v>1.279708898</v>
      </c>
      <c r="Q15074">
        <v>1.5356825590000001</v>
      </c>
    </row>
    <row r="15075" spans="1:17">
      <c r="A15075" t="s">
        <v>27448</v>
      </c>
      <c r="B15075" s="16" t="s">
        <v>2166</v>
      </c>
      <c r="C15075">
        <v>12.959445560000001</v>
      </c>
      <c r="D15075">
        <v>9.5698370000000005E-2</v>
      </c>
      <c r="E15075">
        <v>0.36766074500000001</v>
      </c>
      <c r="F15075">
        <v>0.23520443699999999</v>
      </c>
      <c r="G15075">
        <v>0.22378536900000001</v>
      </c>
      <c r="H15075">
        <v>0.16590474499999999</v>
      </c>
      <c r="I15075">
        <v>3.779802648</v>
      </c>
      <c r="J15075">
        <v>1.0952492190000001</v>
      </c>
      <c r="K15075">
        <v>2.5475879350000001</v>
      </c>
      <c r="L15075">
        <v>3.0024591470000002</v>
      </c>
      <c r="M15075">
        <v>12.438129180000001</v>
      </c>
      <c r="N15075">
        <v>0.42600960599999999</v>
      </c>
      <c r="O15075">
        <v>6.2193317690000001</v>
      </c>
      <c r="P15075">
        <v>0.32405459800000003</v>
      </c>
      <c r="Q15075">
        <v>3.2665381629999999</v>
      </c>
    </row>
    <row r="15076" spans="1:17">
      <c r="A15076" t="s">
        <v>27449</v>
      </c>
      <c r="B15076" s="16" t="s">
        <v>6017</v>
      </c>
      <c r="C15076">
        <v>21.430019389999998</v>
      </c>
      <c r="D15076">
        <v>22.451561900000002</v>
      </c>
      <c r="E15076">
        <v>22.228967359999999</v>
      </c>
      <c r="F15076">
        <v>29.656609629999998</v>
      </c>
      <c r="G15076">
        <v>17.731865540000001</v>
      </c>
      <c r="H15076">
        <v>7.2015214350000001</v>
      </c>
      <c r="I15076">
        <v>74.223065180000006</v>
      </c>
      <c r="J15076">
        <v>138.83426460000001</v>
      </c>
      <c r="K15076">
        <v>39.089426590000002</v>
      </c>
      <c r="L15076">
        <v>27.927738919999999</v>
      </c>
      <c r="M15076">
        <v>8.5699830600000002</v>
      </c>
      <c r="N15076">
        <v>28.618634499999999</v>
      </c>
      <c r="O15076">
        <v>24.722167030000001</v>
      </c>
      <c r="P15076">
        <v>23.243087540000001</v>
      </c>
      <c r="Q15076">
        <v>9.2073036380000008</v>
      </c>
    </row>
    <row r="15077" spans="1:17">
      <c r="A15077" t="e">
        <v>#N/A</v>
      </c>
      <c r="B15077" s="16" t="s">
        <v>27450</v>
      </c>
      <c r="C15077">
        <v>29.498166569999999</v>
      </c>
      <c r="D15077">
        <v>3.2674157899999998</v>
      </c>
      <c r="E15077">
        <v>2.4657655549999999</v>
      </c>
      <c r="F15077">
        <v>1.4340270530000001</v>
      </c>
      <c r="G15077">
        <v>2.5468906250000001</v>
      </c>
      <c r="H15077">
        <v>1.6184177179999999</v>
      </c>
      <c r="I15077">
        <v>36.872360520000001</v>
      </c>
      <c r="J15077">
        <v>4.8079205500000004</v>
      </c>
      <c r="K15077">
        <v>10.514299340000001</v>
      </c>
      <c r="L15077">
        <v>7.9879896419999996</v>
      </c>
      <c r="M15077">
        <v>16.178029250000002</v>
      </c>
      <c r="N15077">
        <v>1.2986772419999999</v>
      </c>
      <c r="O15077">
        <v>9.3338793899999999</v>
      </c>
      <c r="P15077">
        <v>6.9546084730000004</v>
      </c>
      <c r="Q15077">
        <v>5.7937114730000001</v>
      </c>
    </row>
    <row r="15078" spans="1:17">
      <c r="A15078" t="s">
        <v>27451</v>
      </c>
      <c r="B15078" s="16" t="s">
        <v>3915</v>
      </c>
      <c r="C15078">
        <v>1123.7689479999999</v>
      </c>
      <c r="D15078">
        <v>46.75765457</v>
      </c>
      <c r="E15078">
        <v>17.943710849999999</v>
      </c>
      <c r="F15078">
        <v>15.855737489999999</v>
      </c>
      <c r="G15078">
        <v>23.235130229999999</v>
      </c>
      <c r="H15078">
        <v>187.44766010000001</v>
      </c>
      <c r="I15078">
        <v>150.9329113</v>
      </c>
      <c r="J15078">
        <v>32.776354679999997</v>
      </c>
      <c r="K15078">
        <v>138.12264709999999</v>
      </c>
      <c r="L15078">
        <v>276.56087650000001</v>
      </c>
      <c r="M15078">
        <v>531.58570810000003</v>
      </c>
      <c r="N15078">
        <v>18.70843094</v>
      </c>
      <c r="O15078">
        <v>326.97044519999997</v>
      </c>
      <c r="P15078">
        <v>33.825824429999997</v>
      </c>
      <c r="Q15078">
        <v>78.353938850000006</v>
      </c>
    </row>
    <row r="15079" spans="1:17">
      <c r="A15079" t="s">
        <v>27452</v>
      </c>
      <c r="B15079" s="16" t="s">
        <v>27453</v>
      </c>
      <c r="C15079">
        <v>79.696800909999993</v>
      </c>
      <c r="D15079">
        <v>0.53501545100000003</v>
      </c>
      <c r="E15079">
        <v>2.5693250870000002</v>
      </c>
      <c r="F15079">
        <v>2.6298882090000002</v>
      </c>
      <c r="G15079">
        <v>0.83406944400000005</v>
      </c>
      <c r="H15079">
        <v>2.782542743</v>
      </c>
      <c r="I15079">
        <v>7.0438427509999997</v>
      </c>
      <c r="J15079">
        <v>0.61231476799999995</v>
      </c>
      <c r="K15079">
        <v>6.5735332419999999</v>
      </c>
      <c r="L15079">
        <v>7.6298536539999997</v>
      </c>
      <c r="M15079">
        <v>50.993905050000002</v>
      </c>
      <c r="N15079">
        <v>1.4885423360000001</v>
      </c>
      <c r="O15079">
        <v>56.167028610000003</v>
      </c>
      <c r="P15079">
        <v>3.9856820489999998</v>
      </c>
      <c r="Q15079">
        <v>21.582422269999999</v>
      </c>
    </row>
    <row r="15080" spans="1:17">
      <c r="A15080" t="s">
        <v>27454</v>
      </c>
      <c r="B15080" s="16" t="s">
        <v>3916</v>
      </c>
      <c r="C15080">
        <v>3.890033168</v>
      </c>
      <c r="D15080">
        <v>9.2000047449999993</v>
      </c>
      <c r="E15080">
        <v>11.436865279999999</v>
      </c>
      <c r="F15080">
        <v>9.5383243370000006</v>
      </c>
      <c r="G15080">
        <v>9.0593573860000003</v>
      </c>
      <c r="H15080">
        <v>27.43687736</v>
      </c>
      <c r="I15080">
        <v>21.38840974</v>
      </c>
      <c r="J15080">
        <v>22.397930169999999</v>
      </c>
      <c r="K15080">
        <v>19.43568526</v>
      </c>
      <c r="L15080">
        <v>11.725072709999999</v>
      </c>
      <c r="M15080">
        <v>2.0181350130000002</v>
      </c>
      <c r="N15080">
        <v>8.0613207730000003</v>
      </c>
      <c r="O15080">
        <v>4.540998858</v>
      </c>
      <c r="P15080">
        <v>9.9847755510000002</v>
      </c>
      <c r="Q15080">
        <v>11.67223415</v>
      </c>
    </row>
    <row r="15081" spans="1:17">
      <c r="A15081" t="s">
        <v>27455</v>
      </c>
      <c r="B15081" s="16" t="s">
        <v>3009</v>
      </c>
      <c r="C15081">
        <v>1.1654967039999999</v>
      </c>
      <c r="D15081">
        <v>1.0327861759999999</v>
      </c>
      <c r="E15081">
        <v>0.785299831</v>
      </c>
      <c r="F15081">
        <v>0.63458732399999995</v>
      </c>
      <c r="G15081">
        <v>0.53669191000000005</v>
      </c>
      <c r="H15081">
        <v>0.29841003999999999</v>
      </c>
      <c r="I15081">
        <v>2.8327777759999999</v>
      </c>
      <c r="J15081">
        <v>1.576004897</v>
      </c>
      <c r="K15081">
        <v>1.409939397</v>
      </c>
      <c r="L15081">
        <v>1.227380033</v>
      </c>
      <c r="M15081">
        <v>4.4744502339999999</v>
      </c>
      <c r="N15081">
        <v>0.71836520999999998</v>
      </c>
      <c r="O15081">
        <v>0.86050816600000002</v>
      </c>
      <c r="P15081">
        <v>1.4571787190000001</v>
      </c>
      <c r="Q15081">
        <v>0.80119998699999995</v>
      </c>
    </row>
    <row r="15082" spans="1:17">
      <c r="A15082" t="s">
        <v>27456</v>
      </c>
      <c r="B15082" s="16" t="s">
        <v>7147</v>
      </c>
      <c r="C15082">
        <v>10.21491281</v>
      </c>
      <c r="D15082">
        <v>1.831908028</v>
      </c>
      <c r="E15082">
        <v>1.9147373169999999</v>
      </c>
      <c r="F15082">
        <v>3.2443806390000001</v>
      </c>
      <c r="G15082">
        <v>1.5119350709999999</v>
      </c>
      <c r="H15082">
        <v>7.846180597</v>
      </c>
      <c r="I15082">
        <v>0.70936225600000002</v>
      </c>
      <c r="J15082">
        <v>0.67830628900000001</v>
      </c>
      <c r="K15082">
        <v>2.2066631019999998</v>
      </c>
      <c r="L15082">
        <v>3.995562938</v>
      </c>
      <c r="M15082">
        <v>9.3371429100000007</v>
      </c>
      <c r="N15082">
        <v>0.65958731100000001</v>
      </c>
      <c r="O15082">
        <v>9.1579758919999996</v>
      </c>
      <c r="P15082">
        <v>0.80276988299999996</v>
      </c>
      <c r="Q15082">
        <v>5.3501411010000002</v>
      </c>
    </row>
    <row r="15083" spans="1:17">
      <c r="A15083" t="s">
        <v>27457</v>
      </c>
      <c r="B15083" s="16" t="s">
        <v>27458</v>
      </c>
      <c r="C15083">
        <v>5.457810555</v>
      </c>
      <c r="D15083">
        <v>6.8514974280000001</v>
      </c>
      <c r="E15083">
        <v>6.3870931569999998</v>
      </c>
      <c r="F15083">
        <v>2.4763815180000002</v>
      </c>
      <c r="G15083">
        <v>5.6547703739999999</v>
      </c>
      <c r="H15083">
        <v>16.76880384</v>
      </c>
      <c r="I15083">
        <v>7.9592320069999998</v>
      </c>
      <c r="J15083">
        <v>3.4594435680000002</v>
      </c>
      <c r="K15083">
        <v>3.3012457689999999</v>
      </c>
      <c r="L15083">
        <v>2.2990396030000002</v>
      </c>
      <c r="M15083">
        <v>3.4921737140000002</v>
      </c>
      <c r="N15083">
        <v>1.1213248440000001</v>
      </c>
      <c r="O15083">
        <v>8.0592086359999993</v>
      </c>
      <c r="P15083">
        <v>3.8212746599999998</v>
      </c>
      <c r="Q15083">
        <v>13.756874379999999</v>
      </c>
    </row>
    <row r="15084" spans="1:17">
      <c r="A15084" t="s">
        <v>27457</v>
      </c>
      <c r="B15084" s="16" t="s">
        <v>3457</v>
      </c>
      <c r="C15084">
        <v>160.18111959999999</v>
      </c>
      <c r="D15084">
        <v>3.8730466350000001</v>
      </c>
      <c r="E15084">
        <v>2.3123925779999999</v>
      </c>
      <c r="F15084">
        <v>1.6722658720000001</v>
      </c>
      <c r="G15084">
        <v>2.9373749999999998</v>
      </c>
      <c r="H15084">
        <v>5.262635188</v>
      </c>
      <c r="I15084">
        <v>8.268858882</v>
      </c>
      <c r="J15084">
        <v>4.6722279029999996</v>
      </c>
      <c r="K15084">
        <v>19.506245379999999</v>
      </c>
      <c r="L15084">
        <v>64.190290529999999</v>
      </c>
      <c r="M15084">
        <v>54.420372980000003</v>
      </c>
      <c r="N15084">
        <v>2.4463869699999998</v>
      </c>
      <c r="O15084">
        <v>77.447704049999999</v>
      </c>
      <c r="P15084">
        <v>2.05585576</v>
      </c>
      <c r="Q15084">
        <v>33.781182690000001</v>
      </c>
    </row>
    <row r="15085" spans="1:17">
      <c r="A15085" t="s">
        <v>27459</v>
      </c>
      <c r="B15085" s="16" t="s">
        <v>926</v>
      </c>
      <c r="C15085">
        <v>68.892844999999994</v>
      </c>
      <c r="D15085">
        <v>10.768239619999999</v>
      </c>
      <c r="E15085">
        <v>7.0443321640000001</v>
      </c>
      <c r="F15085">
        <v>7.9189126879999998</v>
      </c>
      <c r="G15085">
        <v>10.376395909999999</v>
      </c>
      <c r="H15085">
        <v>6.0266935960000003</v>
      </c>
      <c r="I15085">
        <v>15.6283221</v>
      </c>
      <c r="J15085">
        <v>11.69328262</v>
      </c>
      <c r="K15085">
        <v>20.488222700000001</v>
      </c>
      <c r="L15085">
        <v>46.916175189999997</v>
      </c>
      <c r="M15085">
        <v>16.163035709999999</v>
      </c>
      <c r="N15085">
        <v>9.3418102740000002</v>
      </c>
      <c r="O15085">
        <v>38.57253772</v>
      </c>
      <c r="P15085">
        <v>9.7044591400000009</v>
      </c>
      <c r="Q15085">
        <v>17.365025859999999</v>
      </c>
    </row>
    <row r="15086" spans="1:17">
      <c r="A15086" t="e">
        <v>#N/A</v>
      </c>
      <c r="B15086" s="16" t="s">
        <v>27460</v>
      </c>
      <c r="C15086">
        <v>1.992638514</v>
      </c>
      <c r="D15086">
        <v>1.103590375</v>
      </c>
      <c r="E15086">
        <v>0.74197397600000004</v>
      </c>
      <c r="F15086">
        <v>0.474664684</v>
      </c>
      <c r="G15086">
        <v>0.86022843800000004</v>
      </c>
      <c r="H15086">
        <v>2.678491084</v>
      </c>
      <c r="I15086">
        <v>0.72647594100000001</v>
      </c>
      <c r="J15086">
        <v>1.1367339299999999</v>
      </c>
      <c r="K15086">
        <v>1.1299499239999999</v>
      </c>
      <c r="L15086">
        <v>2.5181278159999998</v>
      </c>
      <c r="M15086">
        <v>0.95624057100000004</v>
      </c>
      <c r="N15086">
        <v>0.55268194299999995</v>
      </c>
      <c r="O15086">
        <v>0</v>
      </c>
      <c r="P15086">
        <v>0.82213706900000005</v>
      </c>
      <c r="Q15086">
        <v>3.0820588170000001</v>
      </c>
    </row>
    <row r="15087" spans="1:17">
      <c r="A15087" t="s">
        <v>27461</v>
      </c>
      <c r="B15087" s="16" t="s">
        <v>4482</v>
      </c>
      <c r="C15087">
        <v>1.1042094440000001</v>
      </c>
      <c r="D15087">
        <v>4.036219505</v>
      </c>
      <c r="E15087">
        <v>4.1703443690000004</v>
      </c>
      <c r="F15087">
        <v>2.4048710359999999</v>
      </c>
      <c r="G15087">
        <v>1.6207485800000001</v>
      </c>
      <c r="H15087">
        <v>5.088928439</v>
      </c>
      <c r="I15087">
        <v>8.0514512729999996</v>
      </c>
      <c r="J15087">
        <v>8.1888914190000008</v>
      </c>
      <c r="K15087">
        <v>3.2560081099999998</v>
      </c>
      <c r="L15087">
        <v>3.488515976</v>
      </c>
      <c r="M15087">
        <v>0</v>
      </c>
      <c r="N15087">
        <v>3.675187148</v>
      </c>
      <c r="O15087">
        <v>0</v>
      </c>
      <c r="P15087">
        <v>6.1296573460000001</v>
      </c>
      <c r="Q15087">
        <v>3.7953457510000002</v>
      </c>
    </row>
    <row r="15088" spans="1:17">
      <c r="A15088" t="s">
        <v>27462</v>
      </c>
      <c r="B15088" s="16" t="s">
        <v>5242</v>
      </c>
      <c r="C15088">
        <v>3.9663667829999998</v>
      </c>
      <c r="D15088">
        <v>3.5461137300000001</v>
      </c>
      <c r="E15088">
        <v>2.5720277839999999</v>
      </c>
      <c r="F15088">
        <v>2.8987481210000001</v>
      </c>
      <c r="G15088">
        <v>3.2452034219999999</v>
      </c>
      <c r="H15088">
        <v>4.7331223859999998</v>
      </c>
      <c r="I15088">
        <v>14.04741656</v>
      </c>
      <c r="J15088">
        <v>7.6260702870000001</v>
      </c>
      <c r="K15088">
        <v>11.61003522</v>
      </c>
      <c r="L15088">
        <v>11.695503090000001</v>
      </c>
      <c r="M15088">
        <v>6.4353262920000001</v>
      </c>
      <c r="N15088">
        <v>2.7473868979999998</v>
      </c>
      <c r="O15088">
        <v>5.3339502850000002</v>
      </c>
      <c r="P15088">
        <v>2.1040354469999998</v>
      </c>
      <c r="Q15088">
        <v>3.8951547519999998</v>
      </c>
    </row>
    <row r="15089" spans="1:17">
      <c r="A15089" t="s">
        <v>27463</v>
      </c>
      <c r="B15089" s="16" t="s">
        <v>27464</v>
      </c>
      <c r="C15089">
        <v>8.9916650820000008</v>
      </c>
      <c r="D15089">
        <v>5.3118796880000003</v>
      </c>
      <c r="E15089">
        <v>5.7396245019999999</v>
      </c>
      <c r="F15089">
        <v>8.2761723020000009</v>
      </c>
      <c r="G15089">
        <v>7.2458972270000004</v>
      </c>
      <c r="H15089">
        <v>12.08653481</v>
      </c>
      <c r="I15089">
        <v>7.1807759300000003</v>
      </c>
      <c r="J15089">
        <v>7.6534584600000004</v>
      </c>
      <c r="K15089">
        <v>32.632532050000002</v>
      </c>
      <c r="L15089">
        <v>28.271989609999999</v>
      </c>
      <c r="M15089">
        <v>3.6985541199999998</v>
      </c>
      <c r="N15089">
        <v>5.330972461</v>
      </c>
      <c r="O15089">
        <v>8.7725885609999992</v>
      </c>
      <c r="P15089">
        <v>7.8051296560000001</v>
      </c>
      <c r="Q15089">
        <v>7.6528651290000003</v>
      </c>
    </row>
    <row r="15090" spans="1:17">
      <c r="A15090" t="s">
        <v>27465</v>
      </c>
      <c r="B15090" s="16" t="s">
        <v>2151</v>
      </c>
      <c r="C15090">
        <v>6.5812642549999998</v>
      </c>
      <c r="D15090">
        <v>0.52648930800000004</v>
      </c>
      <c r="E15090">
        <v>0.27228704100000001</v>
      </c>
      <c r="F15090">
        <v>0.32349720500000001</v>
      </c>
      <c r="G15090">
        <v>0.34725201999999999</v>
      </c>
      <c r="H15090">
        <v>0.21063072599999999</v>
      </c>
      <c r="I15090">
        <v>0.79979887800000005</v>
      </c>
      <c r="J15090">
        <v>0.48668046300000001</v>
      </c>
      <c r="K15090">
        <v>2.1562585799999998</v>
      </c>
      <c r="L15090">
        <v>1.1551172860000001</v>
      </c>
      <c r="M15090">
        <v>3.158260689</v>
      </c>
      <c r="N15090">
        <v>0.56339251800000001</v>
      </c>
      <c r="O15090">
        <v>2.227074365</v>
      </c>
      <c r="P15090">
        <v>0.41141592999999999</v>
      </c>
      <c r="Q15090">
        <v>1.6337291759999999</v>
      </c>
    </row>
    <row r="15091" spans="1:17">
      <c r="A15091" t="s">
        <v>27466</v>
      </c>
      <c r="B15091" s="16" t="s">
        <v>5987</v>
      </c>
      <c r="C15091">
        <v>2.3012754059999998</v>
      </c>
      <c r="D15091">
        <v>0.78788749499999999</v>
      </c>
      <c r="E15091">
        <v>0.28934192800000003</v>
      </c>
      <c r="F15091">
        <v>0.199339931</v>
      </c>
      <c r="G15091">
        <v>0.32513497299999999</v>
      </c>
      <c r="H15091">
        <v>0.321387916</v>
      </c>
      <c r="I15091">
        <v>0.30509045299999998</v>
      </c>
      <c r="J15091">
        <v>0.31825478800000001</v>
      </c>
      <c r="K15091">
        <v>0.56943980999999999</v>
      </c>
      <c r="L15091">
        <v>0.79313372299999996</v>
      </c>
      <c r="M15091">
        <v>2.0079114310000001</v>
      </c>
      <c r="N15091">
        <v>0.30947202400000001</v>
      </c>
      <c r="O15091">
        <v>1.6218442909999999</v>
      </c>
      <c r="P15091">
        <v>0.439427228</v>
      </c>
      <c r="Q15091">
        <v>0.57526213199999998</v>
      </c>
    </row>
    <row r="15092" spans="1:17">
      <c r="A15092" t="s">
        <v>27467</v>
      </c>
      <c r="B15092" s="16" t="s">
        <v>3836</v>
      </c>
      <c r="C15092">
        <v>33.94485049</v>
      </c>
      <c r="D15092">
        <v>7.0375109330000001</v>
      </c>
      <c r="E15092">
        <v>7.3180339559999998</v>
      </c>
      <c r="F15092">
        <v>9.7293220030000001</v>
      </c>
      <c r="G15092">
        <v>5.5298493720000002</v>
      </c>
      <c r="H15092">
        <v>4.2307768379999997</v>
      </c>
      <c r="I15092">
        <v>27.646645830000001</v>
      </c>
      <c r="J15092">
        <v>40.190278790000001</v>
      </c>
      <c r="K15092">
        <v>17.72346083</v>
      </c>
      <c r="L15092">
        <v>16.834902899999999</v>
      </c>
      <c r="M15092">
        <v>24.588195809999998</v>
      </c>
      <c r="N15092">
        <v>9.3952692320000004</v>
      </c>
      <c r="O15092">
        <v>40.714127130000001</v>
      </c>
      <c r="P15092">
        <v>6.7263441979999996</v>
      </c>
      <c r="Q15092">
        <v>24.127286049999999</v>
      </c>
    </row>
    <row r="15093" spans="1:17">
      <c r="A15093" t="s">
        <v>27468</v>
      </c>
      <c r="B15093" s="16" t="s">
        <v>27469</v>
      </c>
      <c r="C15093">
        <v>0</v>
      </c>
      <c r="D15093">
        <v>1.3654871959999999</v>
      </c>
      <c r="E15093">
        <v>3.6066421559999999</v>
      </c>
      <c r="F15093">
        <v>3.7755577919999999</v>
      </c>
      <c r="G15093">
        <v>2.9270235539999998</v>
      </c>
      <c r="H15093">
        <v>9.4689514240000001</v>
      </c>
      <c r="I15093">
        <v>0</v>
      </c>
      <c r="J15093">
        <v>5.274360604</v>
      </c>
      <c r="K15093">
        <v>7.6895622069999998</v>
      </c>
      <c r="L15093">
        <v>4.8683021450000004</v>
      </c>
      <c r="M15093">
        <v>0</v>
      </c>
      <c r="N15093">
        <v>0</v>
      </c>
      <c r="O15093">
        <v>1.7065675</v>
      </c>
      <c r="P15093">
        <v>4.6238238149999997</v>
      </c>
      <c r="Q15093">
        <v>6.3557879589999997</v>
      </c>
    </row>
    <row r="15094" spans="1:17">
      <c r="A15094" t="s">
        <v>27468</v>
      </c>
      <c r="B15094" s="16" t="s">
        <v>591</v>
      </c>
      <c r="C15094">
        <v>7.7388716390000001</v>
      </c>
      <c r="D15094">
        <v>3.282723104</v>
      </c>
      <c r="E15094">
        <v>0.83267799200000003</v>
      </c>
      <c r="F15094">
        <v>0.87983789300000004</v>
      </c>
      <c r="G15094">
        <v>0.92633926499999997</v>
      </c>
      <c r="H15094">
        <v>1.4016407280000001</v>
      </c>
      <c r="I15094">
        <v>16.287386399999999</v>
      </c>
      <c r="J15094">
        <v>0.88072404199999998</v>
      </c>
      <c r="K15094">
        <v>7.5002110540000002</v>
      </c>
      <c r="L15094">
        <v>14.8085126</v>
      </c>
      <c r="M15094">
        <v>6.2459043919999999</v>
      </c>
      <c r="N15094">
        <v>0.62876332599999996</v>
      </c>
      <c r="O15094">
        <v>9.4471739229999994</v>
      </c>
      <c r="P15094">
        <v>1.1412849629999999</v>
      </c>
      <c r="Q15094">
        <v>4.9269988859999998</v>
      </c>
    </row>
    <row r="15095" spans="1:17">
      <c r="A15095" t="s">
        <v>27468</v>
      </c>
      <c r="B15095" s="16" t="s">
        <v>27470</v>
      </c>
      <c r="C15095">
        <v>14.22318404</v>
      </c>
      <c r="D15095">
        <v>1.63106007</v>
      </c>
      <c r="E15095">
        <v>1.406361937</v>
      </c>
      <c r="F15095">
        <v>0.93386072899999995</v>
      </c>
      <c r="G15095">
        <v>0.92464100500000002</v>
      </c>
      <c r="H15095">
        <v>3.2774926070000001</v>
      </c>
      <c r="I15095">
        <v>0.24402291500000001</v>
      </c>
      <c r="J15095">
        <v>0.91214556099999999</v>
      </c>
      <c r="K15095">
        <v>1.2904687420000001</v>
      </c>
      <c r="L15095">
        <v>4.0177300689999997</v>
      </c>
      <c r="M15095">
        <v>0.32120074300000001</v>
      </c>
      <c r="N15095">
        <v>1.010737134</v>
      </c>
      <c r="O15095">
        <v>7.2273271939999999</v>
      </c>
      <c r="P15095">
        <v>0.55231088399999995</v>
      </c>
      <c r="Q15095">
        <v>3.33584441</v>
      </c>
    </row>
    <row r="15096" spans="1:17">
      <c r="A15096" t="s">
        <v>27471</v>
      </c>
      <c r="B15096" s="16" t="s">
        <v>27472</v>
      </c>
      <c r="C15096">
        <v>13.72007747</v>
      </c>
      <c r="D15096">
        <v>1.063809792</v>
      </c>
      <c r="E15096">
        <v>1.38666731</v>
      </c>
      <c r="F15096">
        <v>1.1205420690000001</v>
      </c>
      <c r="G15096">
        <v>0.59230014499999994</v>
      </c>
      <c r="H15096">
        <v>0.526926699</v>
      </c>
      <c r="I15096">
        <v>3.0012386470000001</v>
      </c>
      <c r="J15096">
        <v>0.26089491399999998</v>
      </c>
      <c r="K15096">
        <v>4.6680821610000001</v>
      </c>
      <c r="L15096">
        <v>11.26987686</v>
      </c>
      <c r="M15096">
        <v>1.3168163340000001</v>
      </c>
      <c r="N15096">
        <v>1.3530404760000001</v>
      </c>
      <c r="O15096">
        <v>12.91548427</v>
      </c>
      <c r="P15096">
        <v>1.337990214</v>
      </c>
      <c r="Q15096">
        <v>3.3010681650000002</v>
      </c>
    </row>
    <row r="15097" spans="1:17">
      <c r="A15097" t="s">
        <v>27473</v>
      </c>
      <c r="B15097" s="16" t="s">
        <v>4281</v>
      </c>
      <c r="C15097">
        <v>3.142879239</v>
      </c>
      <c r="D15097">
        <v>6.1734431269999996</v>
      </c>
      <c r="E15097">
        <v>4.2798620630000004</v>
      </c>
      <c r="F15097">
        <v>7.6720083529999998</v>
      </c>
      <c r="G15097">
        <v>3.3286607049999999</v>
      </c>
      <c r="H15097">
        <v>2.0922010879999999</v>
      </c>
      <c r="I15097">
        <v>5.8055416280000003</v>
      </c>
      <c r="J15097">
        <v>6.5872766819999997</v>
      </c>
      <c r="K15097">
        <v>6.5585251749999998</v>
      </c>
      <c r="L15097">
        <v>9.5320911410000004</v>
      </c>
      <c r="M15097">
        <v>1.60877409</v>
      </c>
      <c r="N15097">
        <v>5.0624033429999997</v>
      </c>
      <c r="O15097">
        <v>0.92817877199999999</v>
      </c>
      <c r="P15097">
        <v>7.6388103029999996</v>
      </c>
      <c r="Q15097">
        <v>6.1934805040000001</v>
      </c>
    </row>
    <row r="15098" spans="1:17">
      <c r="A15098" t="s">
        <v>27474</v>
      </c>
      <c r="B15098" s="16" t="s">
        <v>27475</v>
      </c>
      <c r="C15098">
        <v>2064.8716599999998</v>
      </c>
      <c r="D15098">
        <v>72.400292329999999</v>
      </c>
      <c r="E15098">
        <v>58.47525117</v>
      </c>
      <c r="F15098">
        <v>30.331219669999999</v>
      </c>
      <c r="G15098">
        <v>53.869485160000004</v>
      </c>
      <c r="H15098">
        <v>148.33555200000001</v>
      </c>
      <c r="I15098">
        <v>372.614214</v>
      </c>
      <c r="J15098">
        <v>91.900076900000002</v>
      </c>
      <c r="K15098">
        <v>253.38842529999999</v>
      </c>
      <c r="L15098">
        <v>523.75926330000004</v>
      </c>
      <c r="M15098">
        <v>587.41376690000004</v>
      </c>
      <c r="N15098">
        <v>66.656711650000005</v>
      </c>
      <c r="O15098">
        <v>605.42630629999996</v>
      </c>
      <c r="P15098">
        <v>82.017985600000003</v>
      </c>
      <c r="Q15098">
        <v>263.46798719999998</v>
      </c>
    </row>
    <row r="15099" spans="1:17">
      <c r="A15099" t="s">
        <v>27476</v>
      </c>
      <c r="B15099" s="16" t="s">
        <v>27477</v>
      </c>
      <c r="C15099">
        <v>64.650933760000001</v>
      </c>
      <c r="D15099">
        <v>0.43843917999999998</v>
      </c>
      <c r="E15099">
        <v>0.140368879</v>
      </c>
      <c r="F15099">
        <v>0.26939549699999998</v>
      </c>
      <c r="G15099">
        <v>0.34175529199999999</v>
      </c>
      <c r="H15099">
        <v>0</v>
      </c>
      <c r="I15099">
        <v>0.96205839500000001</v>
      </c>
      <c r="J15099">
        <v>0.418154254</v>
      </c>
      <c r="K15099">
        <v>5.98548554</v>
      </c>
      <c r="L15099">
        <v>14.172514100000001</v>
      </c>
      <c r="M15099">
        <v>22.79396453</v>
      </c>
      <c r="N15099">
        <v>0.81322919999999999</v>
      </c>
      <c r="O15099">
        <v>35.799751460000003</v>
      </c>
      <c r="P15099">
        <v>0.296929261</v>
      </c>
      <c r="Q15099">
        <v>10.884033049999999</v>
      </c>
    </row>
    <row r="15100" spans="1:17">
      <c r="A15100" t="s">
        <v>27478</v>
      </c>
      <c r="B15100" s="16" t="s">
        <v>2614</v>
      </c>
      <c r="C15100">
        <v>18.16010906</v>
      </c>
      <c r="D15100">
        <v>3.054554827</v>
      </c>
      <c r="E15100">
        <v>3.0769132510000001</v>
      </c>
      <c r="F15100">
        <v>3.8910245429999999</v>
      </c>
      <c r="G15100">
        <v>2.61325911</v>
      </c>
      <c r="H15100">
        <v>1.162414029</v>
      </c>
      <c r="I15100">
        <v>6.3755954539999999</v>
      </c>
      <c r="J15100">
        <v>3.1974498769999999</v>
      </c>
      <c r="K15100">
        <v>10.679315000000001</v>
      </c>
      <c r="L15100">
        <v>23.16170069</v>
      </c>
      <c r="M15100">
        <v>5.8098622940000002</v>
      </c>
      <c r="N15100">
        <v>3.482316306</v>
      </c>
      <c r="O15100">
        <v>17.13238123</v>
      </c>
      <c r="P15100">
        <v>2.8255027610000001</v>
      </c>
      <c r="Q15100">
        <v>6.9354689460000003</v>
      </c>
    </row>
    <row r="15101" spans="1:17">
      <c r="A15101" t="e">
        <v>#N/A</v>
      </c>
      <c r="B15101" s="16" t="s">
        <v>27479</v>
      </c>
      <c r="C15101">
        <v>51.6217915</v>
      </c>
      <c r="D15101">
        <v>14.29494408</v>
      </c>
      <c r="E15101">
        <v>4.2905721669999997</v>
      </c>
      <c r="F15101">
        <v>3.293780886</v>
      </c>
      <c r="G15101">
        <v>2.785661621</v>
      </c>
      <c r="H15101">
        <v>9.9128085220000006</v>
      </c>
      <c r="I15101">
        <v>37.640534700000003</v>
      </c>
      <c r="J15101">
        <v>11.65670321</v>
      </c>
      <c r="K15101">
        <v>23.41821217</v>
      </c>
      <c r="L15101">
        <v>63.196647220000003</v>
      </c>
      <c r="M15101">
        <v>12.38630364</v>
      </c>
      <c r="N15101">
        <v>7.3578182520000004</v>
      </c>
      <c r="O15101">
        <v>17.865628520000001</v>
      </c>
      <c r="P15101">
        <v>7.9869331680000002</v>
      </c>
      <c r="Q15101">
        <v>16.6342888</v>
      </c>
    </row>
    <row r="15102" spans="1:17">
      <c r="A15102" t="s">
        <v>27480</v>
      </c>
      <c r="B15102" s="16" t="s">
        <v>4282</v>
      </c>
      <c r="C15102">
        <v>4.8369896429999999</v>
      </c>
      <c r="D15102">
        <v>2.7512902819999998</v>
      </c>
      <c r="E15102">
        <v>3.866431655</v>
      </c>
      <c r="F15102">
        <v>2.740403454</v>
      </c>
      <c r="G15102">
        <v>2.3477510289999999</v>
      </c>
      <c r="H15102">
        <v>8.5352450710000003</v>
      </c>
      <c r="I15102">
        <v>5.7193594990000003</v>
      </c>
      <c r="J15102">
        <v>8.2200204750000001</v>
      </c>
      <c r="K15102">
        <v>6.3456757269999997</v>
      </c>
      <c r="L15102">
        <v>5.8647707010000003</v>
      </c>
      <c r="M15102">
        <v>4.7678838959999998</v>
      </c>
      <c r="N15102">
        <v>2.2077924229999999</v>
      </c>
      <c r="O15102">
        <v>5.5016408429999997</v>
      </c>
      <c r="P15102">
        <v>0.88261024399999999</v>
      </c>
      <c r="Q15102">
        <v>5.5717934329999999</v>
      </c>
    </row>
    <row r="15103" spans="1:17">
      <c r="A15103" t="s">
        <v>27481</v>
      </c>
      <c r="B15103" s="16" t="s">
        <v>2642</v>
      </c>
      <c r="C15103">
        <v>0</v>
      </c>
      <c r="D15103">
        <v>1.162719198</v>
      </c>
      <c r="E15103">
        <v>1.3518602770000001</v>
      </c>
      <c r="F15103">
        <v>1.0152336</v>
      </c>
      <c r="G15103">
        <v>0.90631826900000001</v>
      </c>
      <c r="H15103">
        <v>1.2730831010000001</v>
      </c>
      <c r="I15103">
        <v>4.8341021150000003</v>
      </c>
      <c r="J15103">
        <v>5.7080433199999998</v>
      </c>
      <c r="K15103">
        <v>3.8847602810000001</v>
      </c>
      <c r="L15103">
        <v>1.3963397719999999</v>
      </c>
      <c r="M15103">
        <v>0</v>
      </c>
      <c r="N15103">
        <v>3.4733318299999998</v>
      </c>
      <c r="O15103">
        <v>0</v>
      </c>
      <c r="P15103">
        <v>2.4037698120000002</v>
      </c>
      <c r="Q15103">
        <v>1.3292595549999999</v>
      </c>
    </row>
    <row r="15104" spans="1:17">
      <c r="A15104" t="s">
        <v>27482</v>
      </c>
      <c r="B15104" s="16" t="s">
        <v>4968</v>
      </c>
      <c r="C15104">
        <v>16.246039809999999</v>
      </c>
      <c r="D15104">
        <v>0.14396167100000001</v>
      </c>
      <c r="E15104">
        <v>0.13827052400000001</v>
      </c>
      <c r="F15104">
        <v>4.4228057000000001E-2</v>
      </c>
      <c r="G15104">
        <v>0.11221548000000001</v>
      </c>
      <c r="H15104">
        <v>1.2478751880000001</v>
      </c>
      <c r="I15104">
        <v>0</v>
      </c>
      <c r="J15104">
        <v>0.32952266000000002</v>
      </c>
      <c r="K15104">
        <v>3.242805148</v>
      </c>
      <c r="L15104">
        <v>12.318221640000001</v>
      </c>
      <c r="M15104">
        <v>0.62370057700000003</v>
      </c>
      <c r="N15104">
        <v>0.120160853</v>
      </c>
      <c r="O15104">
        <v>5.0377980029999998</v>
      </c>
      <c r="P15104">
        <v>0.34123892500000003</v>
      </c>
      <c r="Q15104">
        <v>1.116805123</v>
      </c>
    </row>
    <row r="15105" spans="1:17">
      <c r="A15105" t="e">
        <v>#N/A</v>
      </c>
      <c r="B15105" s="16" t="s">
        <v>27483</v>
      </c>
      <c r="C15105">
        <v>7.683243386</v>
      </c>
      <c r="D15105">
        <v>0.42552391699999997</v>
      </c>
      <c r="E15105">
        <v>1.0217548599999999</v>
      </c>
      <c r="F15105">
        <v>0.78437944800000003</v>
      </c>
      <c r="G15105">
        <v>0.99506424400000004</v>
      </c>
      <c r="H15105">
        <v>0</v>
      </c>
      <c r="I15105">
        <v>5.6023121409999996</v>
      </c>
      <c r="J15105">
        <v>3.409026871</v>
      </c>
      <c r="K15105">
        <v>2.6141260100000001</v>
      </c>
      <c r="L15105">
        <v>2.427358093</v>
      </c>
      <c r="M15105">
        <v>3.6870857350000001</v>
      </c>
      <c r="N15105">
        <v>0.94712833299999999</v>
      </c>
      <c r="O15105">
        <v>10.63628117</v>
      </c>
      <c r="P15105">
        <v>0.288182508</v>
      </c>
      <c r="Q15105">
        <v>9.2429908619999992</v>
      </c>
    </row>
    <row r="15106" spans="1:17">
      <c r="A15106" t="s">
        <v>27484</v>
      </c>
      <c r="B15106" s="16" t="s">
        <v>5392</v>
      </c>
      <c r="C15106">
        <v>6.2470905400000003</v>
      </c>
      <c r="D15106">
        <v>1.070246721</v>
      </c>
      <c r="E15106">
        <v>1.1431371939999999</v>
      </c>
      <c r="F15106">
        <v>0.63492863799999999</v>
      </c>
      <c r="G15106">
        <v>0.97807175300000004</v>
      </c>
      <c r="H15106">
        <v>1.5355056359999999</v>
      </c>
      <c r="I15106">
        <v>2.7938113690000002</v>
      </c>
      <c r="J15106">
        <v>2.0273818540000001</v>
      </c>
      <c r="K15106">
        <v>2.191619695</v>
      </c>
      <c r="L15106">
        <v>4.210423477</v>
      </c>
      <c r="M15106">
        <v>2.7180916420000001</v>
      </c>
      <c r="N15106">
        <v>0.90357341999999996</v>
      </c>
      <c r="O15106">
        <v>3.87436946</v>
      </c>
      <c r="P15106">
        <v>1.1497075430000001</v>
      </c>
      <c r="Q15106">
        <v>1.7750398810000001</v>
      </c>
    </row>
    <row r="15107" spans="1:17">
      <c r="A15107" t="s">
        <v>27485</v>
      </c>
      <c r="B15107" s="16" t="s">
        <v>27486</v>
      </c>
      <c r="C15107">
        <v>49.2145577</v>
      </c>
      <c r="D15107">
        <v>5.84636055</v>
      </c>
      <c r="E15107">
        <v>2.8076200039999999</v>
      </c>
      <c r="F15107">
        <v>3.8835136760000002</v>
      </c>
      <c r="G15107">
        <v>5.7887876729999999</v>
      </c>
      <c r="H15107">
        <v>13.148595759999999</v>
      </c>
      <c r="I15107">
        <v>14.56214123</v>
      </c>
      <c r="J15107">
        <v>4.7018159900000001</v>
      </c>
      <c r="K15107">
        <v>18.443358809999999</v>
      </c>
      <c r="L15107">
        <v>29.744569380000002</v>
      </c>
      <c r="M15107">
        <v>38.335502810000001</v>
      </c>
      <c r="N15107">
        <v>4.2203645930000002</v>
      </c>
      <c r="O15107">
        <v>41.075517589999997</v>
      </c>
      <c r="P15107">
        <v>7.2767327469999996</v>
      </c>
      <c r="Q15107">
        <v>11.27722423</v>
      </c>
    </row>
    <row r="15108" spans="1:17">
      <c r="A15108" t="s">
        <v>27485</v>
      </c>
      <c r="B15108" s="16" t="s">
        <v>6593</v>
      </c>
      <c r="C15108">
        <v>17.575052679999999</v>
      </c>
      <c r="D15108">
        <v>7.4028168440000002</v>
      </c>
      <c r="E15108">
        <v>4.36839201</v>
      </c>
      <c r="F15108">
        <v>3.7011034079999998</v>
      </c>
      <c r="G15108">
        <v>4.899362118</v>
      </c>
      <c r="H15108">
        <v>6.2957684660000002</v>
      </c>
      <c r="I15108">
        <v>11.148494250000001</v>
      </c>
      <c r="J15108">
        <v>9.7312475060000008</v>
      </c>
      <c r="K15108">
        <v>13.58613836</v>
      </c>
      <c r="L15108">
        <v>19.71996832</v>
      </c>
      <c r="M15108">
        <v>10.28725066</v>
      </c>
      <c r="N15108">
        <v>4.1484311370000002</v>
      </c>
      <c r="O15108">
        <v>12.568674229999999</v>
      </c>
      <c r="P15108">
        <v>5.273629895</v>
      </c>
      <c r="Q15108">
        <v>7.7474305899999996</v>
      </c>
    </row>
    <row r="15109" spans="1:17">
      <c r="A15109" t="s">
        <v>27487</v>
      </c>
      <c r="B15109" s="16" t="s">
        <v>3734</v>
      </c>
      <c r="C15109">
        <v>4.5174949719999997</v>
      </c>
      <c r="D15109">
        <v>1.167572461</v>
      </c>
      <c r="E15109">
        <v>1.541946373</v>
      </c>
      <c r="F15109">
        <v>1.767892603</v>
      </c>
      <c r="G15109">
        <v>1.3326483309999999</v>
      </c>
      <c r="H15109">
        <v>1.1566449320000001</v>
      </c>
      <c r="I15109">
        <v>2.7449797409999999</v>
      </c>
      <c r="J15109">
        <v>4.6292001169999999</v>
      </c>
      <c r="K15109">
        <v>3.6717707329999998</v>
      </c>
      <c r="L15109">
        <v>5.7088276020000004</v>
      </c>
      <c r="M15109">
        <v>0.72262847100000005</v>
      </c>
      <c r="N15109">
        <v>2.4363516550000002</v>
      </c>
      <c r="O15109">
        <v>1.667675807</v>
      </c>
      <c r="P15109">
        <v>2.0897829059999999</v>
      </c>
      <c r="Q15109">
        <v>1.6821304500000001</v>
      </c>
    </row>
    <row r="15110" spans="1:17">
      <c r="A15110" t="s">
        <v>27488</v>
      </c>
      <c r="B15110" s="16" t="s">
        <v>3591</v>
      </c>
      <c r="C15110">
        <v>22.760930999999999</v>
      </c>
      <c r="D15110">
        <v>7.6239701770000003</v>
      </c>
      <c r="E15110">
        <v>6.1990065589999999</v>
      </c>
      <c r="F15110">
        <v>5.1802014270000001</v>
      </c>
      <c r="G15110">
        <v>4.0247160490000002</v>
      </c>
      <c r="H15110">
        <v>6.8532997189999998</v>
      </c>
      <c r="I15110">
        <v>6.3730005839999997</v>
      </c>
      <c r="J15110">
        <v>10.872231859999999</v>
      </c>
      <c r="K15110">
        <v>5.6996706880000003</v>
      </c>
      <c r="L15110">
        <v>9.5494279469999999</v>
      </c>
      <c r="M15110">
        <v>4.5438292020000004</v>
      </c>
      <c r="N15110">
        <v>6.0380475249999996</v>
      </c>
      <c r="O15110">
        <v>8.2679734099999997</v>
      </c>
      <c r="P15110">
        <v>7.3214621190000004</v>
      </c>
      <c r="Q15110">
        <v>6.2586389369999997</v>
      </c>
    </row>
    <row r="15111" spans="1:17">
      <c r="A15111" t="s">
        <v>27489</v>
      </c>
      <c r="B15111" s="16" t="s">
        <v>5558</v>
      </c>
      <c r="C15111">
        <v>0.97170431099999999</v>
      </c>
      <c r="D15111">
        <v>0.86106016100000005</v>
      </c>
      <c r="E15111">
        <v>0.79256122100000004</v>
      </c>
      <c r="F15111">
        <v>0.30862511599999998</v>
      </c>
      <c r="G15111">
        <v>0.16779514700000001</v>
      </c>
      <c r="H15111">
        <v>0.8707722</v>
      </c>
      <c r="I15111">
        <v>0</v>
      </c>
      <c r="J15111">
        <v>1.7245665349999999</v>
      </c>
      <c r="K15111">
        <v>0.58775120800000002</v>
      </c>
      <c r="L15111">
        <v>2.4559152470000001</v>
      </c>
      <c r="M15111">
        <v>0</v>
      </c>
      <c r="N15111">
        <v>1.437406529</v>
      </c>
      <c r="O15111">
        <v>7.8917035159999998</v>
      </c>
      <c r="P15111">
        <v>0.53455029799999998</v>
      </c>
      <c r="Q15111">
        <v>0.44532056800000003</v>
      </c>
    </row>
    <row r="15112" spans="1:17">
      <c r="A15112" t="s">
        <v>27490</v>
      </c>
      <c r="B15112" s="16" t="s">
        <v>27491</v>
      </c>
      <c r="C15112">
        <v>2.7696482150000001</v>
      </c>
      <c r="D15112">
        <v>0.85461509999999996</v>
      </c>
      <c r="E15112">
        <v>0.96815861700000005</v>
      </c>
      <c r="F15112">
        <v>0.56550470399999997</v>
      </c>
      <c r="G15112">
        <v>0.58075206599999996</v>
      </c>
      <c r="H15112">
        <v>0.417881269</v>
      </c>
      <c r="I15112">
        <v>2.1637672640000001</v>
      </c>
      <c r="J15112">
        <v>2.369988142</v>
      </c>
      <c r="K15112">
        <v>2.0641681630000002</v>
      </c>
      <c r="L15112">
        <v>1.3750184169999999</v>
      </c>
      <c r="M15112">
        <v>3.2278558949999998</v>
      </c>
      <c r="N15112">
        <v>2.1338744630000002</v>
      </c>
      <c r="O15112">
        <v>7.2301235799999999</v>
      </c>
      <c r="P15112">
        <v>1.3504888049999999</v>
      </c>
      <c r="Q15112">
        <v>2.583925931</v>
      </c>
    </row>
    <row r="15113" spans="1:17">
      <c r="A15113" t="s">
        <v>27492</v>
      </c>
      <c r="B15113" s="16" t="s">
        <v>1013</v>
      </c>
      <c r="C15113">
        <v>55.427556850000002</v>
      </c>
      <c r="D15113">
        <v>449.82865249999998</v>
      </c>
      <c r="E15113">
        <v>404.1397796</v>
      </c>
      <c r="F15113">
        <v>530.89687500000002</v>
      </c>
      <c r="G15113">
        <v>427.47320380000002</v>
      </c>
      <c r="H15113">
        <v>2919.350218</v>
      </c>
      <c r="I15113">
        <v>599.97162300000002</v>
      </c>
      <c r="J15113">
        <v>431.29299309999999</v>
      </c>
      <c r="K15113">
        <v>1050.410848</v>
      </c>
      <c r="L15113">
        <v>526.32143980000001</v>
      </c>
      <c r="M15113">
        <v>89.911920570000007</v>
      </c>
      <c r="N15113">
        <v>121.5444061</v>
      </c>
      <c r="O15113">
        <v>43.228741980000002</v>
      </c>
      <c r="P15113">
        <v>240.2238175</v>
      </c>
      <c r="Q15113">
        <v>315.5546597</v>
      </c>
    </row>
    <row r="15114" spans="1:17">
      <c r="A15114" t="s">
        <v>27493</v>
      </c>
      <c r="B15114" s="16" t="s">
        <v>27494</v>
      </c>
      <c r="C15114">
        <v>57.521424809999999</v>
      </c>
      <c r="D15114">
        <v>486.84495270000002</v>
      </c>
      <c r="E15114">
        <v>379.10024609999999</v>
      </c>
      <c r="F15114">
        <v>701.56905489999997</v>
      </c>
      <c r="G15114">
        <v>337.59035230000001</v>
      </c>
      <c r="H15114">
        <v>484.87794830000001</v>
      </c>
      <c r="I15114">
        <v>248.42752899999999</v>
      </c>
      <c r="J15114">
        <v>354.59749590000001</v>
      </c>
      <c r="K15114">
        <v>353.28045800000001</v>
      </c>
      <c r="L15114">
        <v>68.962977240000001</v>
      </c>
      <c r="M15114">
        <v>38.220594089999999</v>
      </c>
      <c r="N15114">
        <v>222.72314710000001</v>
      </c>
      <c r="O15114">
        <v>22.868004509999999</v>
      </c>
      <c r="P15114">
        <v>931.93334130000005</v>
      </c>
      <c r="Q15114">
        <v>541.92928689999997</v>
      </c>
    </row>
    <row r="15115" spans="1:17">
      <c r="A15115" t="s">
        <v>27495</v>
      </c>
      <c r="B15115" s="16" t="s">
        <v>4283</v>
      </c>
      <c r="C15115">
        <v>15.5957074</v>
      </c>
      <c r="D15115">
        <v>1.1055908409999999</v>
      </c>
      <c r="E15115">
        <v>0.73004539099999999</v>
      </c>
      <c r="F15115">
        <v>0.50949118199999999</v>
      </c>
      <c r="G15115">
        <v>0.43089388200000001</v>
      </c>
      <c r="H15115">
        <v>1.6770914720000001</v>
      </c>
      <c r="I15115">
        <v>4.5487051000000003</v>
      </c>
      <c r="J15115">
        <v>2.6888202880000001</v>
      </c>
      <c r="K15115">
        <v>3.3959945149999999</v>
      </c>
      <c r="L15115">
        <v>4.3358775600000001</v>
      </c>
      <c r="M15115">
        <v>4.7898696860000003</v>
      </c>
      <c r="N15115">
        <v>0.92280630600000002</v>
      </c>
      <c r="O15115">
        <v>8.9813914980000007</v>
      </c>
      <c r="P15115">
        <v>1.2167222179999999</v>
      </c>
      <c r="Q15115">
        <v>0.42883967099999998</v>
      </c>
    </row>
    <row r="15116" spans="1:17">
      <c r="A15116" t="s">
        <v>27496</v>
      </c>
      <c r="B15116" s="16" t="s">
        <v>8717</v>
      </c>
      <c r="C15116">
        <v>9.6205398580000008</v>
      </c>
      <c r="D15116">
        <v>0.56086097400000001</v>
      </c>
      <c r="E15116">
        <v>0.42017726799999999</v>
      </c>
      <c r="F15116">
        <v>0.26190861900000001</v>
      </c>
      <c r="G15116">
        <v>0.34974466700000001</v>
      </c>
      <c r="H15116">
        <v>0.77785647999999996</v>
      </c>
      <c r="I15116">
        <v>2.362917333</v>
      </c>
      <c r="J15116">
        <v>1.2324373749999999</v>
      </c>
      <c r="K15116">
        <v>3.2617813920000001</v>
      </c>
      <c r="L15116">
        <v>3.263362125</v>
      </c>
      <c r="M15116">
        <v>11.080244159999999</v>
      </c>
      <c r="N15116">
        <v>0.59921311899999996</v>
      </c>
      <c r="O15116">
        <v>10.65453864</v>
      </c>
      <c r="P15116">
        <v>0.41022546700000001</v>
      </c>
      <c r="Q15116">
        <v>2.366925776</v>
      </c>
    </row>
    <row r="15117" spans="1:17">
      <c r="A15117" t="s">
        <v>27497</v>
      </c>
      <c r="B15117" s="16" t="s">
        <v>8716</v>
      </c>
      <c r="C15117">
        <v>24.398483540000001</v>
      </c>
      <c r="D15117">
        <v>0.86392688699999998</v>
      </c>
      <c r="E15117">
        <v>1.148917572</v>
      </c>
      <c r="F15117">
        <v>0.96638840000000004</v>
      </c>
      <c r="G15117">
        <v>1.0705574149999999</v>
      </c>
      <c r="H15117">
        <v>1.2289002330000001</v>
      </c>
      <c r="I15117">
        <v>1.895697631</v>
      </c>
      <c r="J15117">
        <v>2.357782507</v>
      </c>
      <c r="K15117">
        <v>3.5836101920000001</v>
      </c>
      <c r="L15117">
        <v>9.6036395250000002</v>
      </c>
      <c r="M15117">
        <v>9.9810214330000004</v>
      </c>
      <c r="N15117">
        <v>0.72725925599999997</v>
      </c>
      <c r="O15117">
        <v>10.74187137</v>
      </c>
      <c r="P15117">
        <v>1.1701744919999999</v>
      </c>
      <c r="Q15117">
        <v>6.3239833709999997</v>
      </c>
    </row>
    <row r="15118" spans="1:17">
      <c r="A15118" t="e">
        <v>#N/A</v>
      </c>
      <c r="B15118" s="16" t="s">
        <v>27498</v>
      </c>
      <c r="C15118">
        <v>0</v>
      </c>
      <c r="D15118">
        <v>0.92880854899999998</v>
      </c>
      <c r="E15118">
        <v>0.223022634</v>
      </c>
      <c r="F15118">
        <v>0.28534954499999998</v>
      </c>
      <c r="G15118">
        <v>0.36199460700000002</v>
      </c>
      <c r="H15118">
        <v>0.80510119999999996</v>
      </c>
      <c r="I15118">
        <v>0</v>
      </c>
      <c r="J15118">
        <v>0</v>
      </c>
      <c r="K15118">
        <v>0</v>
      </c>
      <c r="L15118">
        <v>1.3245735789999999</v>
      </c>
      <c r="M15118">
        <v>0</v>
      </c>
      <c r="N15118">
        <v>0</v>
      </c>
      <c r="O15118">
        <v>0</v>
      </c>
      <c r="P15118">
        <v>0</v>
      </c>
      <c r="Q15118">
        <v>0</v>
      </c>
    </row>
    <row r="15119" spans="1:17">
      <c r="A15119" t="e">
        <v>#N/A</v>
      </c>
      <c r="B15119" s="16" t="s">
        <v>27499</v>
      </c>
      <c r="C15119">
        <v>0</v>
      </c>
      <c r="D15119">
        <v>8.4264933539999998</v>
      </c>
      <c r="E15119">
        <v>11.56196289</v>
      </c>
      <c r="F15119">
        <v>9.6155287630000004</v>
      </c>
      <c r="G15119">
        <v>4.6916406249999998</v>
      </c>
      <c r="H15119">
        <v>54.259583489999997</v>
      </c>
      <c r="I15119">
        <v>0</v>
      </c>
      <c r="J15119">
        <v>11.710519939999999</v>
      </c>
      <c r="K15119">
        <v>17.25552476</v>
      </c>
      <c r="L15119">
        <v>6.8668682890000001</v>
      </c>
      <c r="M15119">
        <v>0</v>
      </c>
      <c r="N15119">
        <v>3.3492202569999998</v>
      </c>
      <c r="O15119">
        <v>0</v>
      </c>
      <c r="P15119">
        <v>18.750822370000002</v>
      </c>
      <c r="Q15119">
        <v>3.7354192390000001</v>
      </c>
    </row>
    <row r="15120" spans="1:17">
      <c r="A15120" t="s">
        <v>27500</v>
      </c>
      <c r="B15120" s="16" t="s">
        <v>7420</v>
      </c>
      <c r="C15120">
        <v>3.654640106</v>
      </c>
      <c r="D15120">
        <v>2.428875455</v>
      </c>
      <c r="E15120">
        <v>2.474241455</v>
      </c>
      <c r="F15120">
        <v>1.8994224770000001</v>
      </c>
      <c r="G15120">
        <v>2.3522368770000002</v>
      </c>
      <c r="H15120">
        <v>15.05662308</v>
      </c>
      <c r="I15120">
        <v>6.2986574559999999</v>
      </c>
      <c r="J15120">
        <v>2.3165005600000002</v>
      </c>
      <c r="K15120">
        <v>3.014411865</v>
      </c>
      <c r="L15120">
        <v>5.8779950599999999</v>
      </c>
      <c r="M15120">
        <v>0.63775014699999999</v>
      </c>
      <c r="N15120">
        <v>0.491470454</v>
      </c>
      <c r="O15120">
        <v>2.5756400890000002</v>
      </c>
      <c r="P15120">
        <v>0.199386128</v>
      </c>
      <c r="Q15120">
        <v>2.5123173639999998</v>
      </c>
    </row>
    <row r="15121" spans="1:17">
      <c r="A15121" t="s">
        <v>27501</v>
      </c>
      <c r="B15121" s="16" t="s">
        <v>8329</v>
      </c>
      <c r="C15121">
        <v>4.6696744250000002</v>
      </c>
      <c r="D15121">
        <v>8.4052250710000003</v>
      </c>
      <c r="E15121">
        <v>7.2346020800000002</v>
      </c>
      <c r="F15121">
        <v>11.242772090000001</v>
      </c>
      <c r="G15121">
        <v>4.7877943900000002</v>
      </c>
      <c r="H15121">
        <v>5.6044147119999996</v>
      </c>
      <c r="I15121">
        <v>11.491668539999999</v>
      </c>
      <c r="J15121">
        <v>12.986482219999999</v>
      </c>
      <c r="K15121">
        <v>16.81477284</v>
      </c>
      <c r="L15121">
        <v>7.7452450810000002</v>
      </c>
      <c r="M15121">
        <v>1.6806857239999999</v>
      </c>
      <c r="N15121">
        <v>7.0156104890000002</v>
      </c>
      <c r="O15121">
        <v>2.2625587500000002</v>
      </c>
      <c r="P15121">
        <v>19.660564220000001</v>
      </c>
      <c r="Q15121">
        <v>8.2258419430000007</v>
      </c>
    </row>
    <row r="15122" spans="1:17">
      <c r="A15122" t="s">
        <v>27502</v>
      </c>
      <c r="B15122" s="16" t="s">
        <v>8051</v>
      </c>
      <c r="C15122">
        <v>18.130999589999998</v>
      </c>
      <c r="D15122">
        <v>6.7768623799999999</v>
      </c>
      <c r="E15122">
        <v>3.830411426</v>
      </c>
      <c r="F15122">
        <v>3.2750480500000001</v>
      </c>
      <c r="G15122">
        <v>3.353458984</v>
      </c>
      <c r="H15122">
        <v>5.1812265929999999</v>
      </c>
      <c r="I15122">
        <v>8.7718266469999993</v>
      </c>
      <c r="J15122">
        <v>7.3965101320000004</v>
      </c>
      <c r="K15122">
        <v>9.4335536350000009</v>
      </c>
      <c r="L15122">
        <v>12.704992259999999</v>
      </c>
      <c r="M15122">
        <v>13.03061823</v>
      </c>
      <c r="N15122">
        <v>5.116237087</v>
      </c>
      <c r="O15122">
        <v>20.174852080000001</v>
      </c>
      <c r="P15122">
        <v>5.7627507050000002</v>
      </c>
      <c r="Q15122">
        <v>8.8605450119999993</v>
      </c>
    </row>
    <row r="15123" spans="1:17">
      <c r="A15123" t="s">
        <v>27503</v>
      </c>
      <c r="B15123" s="16" t="s">
        <v>27504</v>
      </c>
      <c r="C15123">
        <v>3.7038056680000002</v>
      </c>
      <c r="D15123">
        <v>8.2051696970000005</v>
      </c>
      <c r="E15123">
        <v>4.1374199049999998</v>
      </c>
      <c r="F15123">
        <v>4.537441652</v>
      </c>
      <c r="G15123">
        <v>2.5583116590000001</v>
      </c>
      <c r="H15123">
        <v>0</v>
      </c>
      <c r="I15123">
        <v>0</v>
      </c>
      <c r="J15123">
        <v>7.9820584319999996</v>
      </c>
      <c r="K15123">
        <v>7.5610371150000004</v>
      </c>
      <c r="L15123">
        <v>4.6805559639999998</v>
      </c>
      <c r="M15123">
        <v>0</v>
      </c>
      <c r="N15123">
        <v>8.2183557159999996</v>
      </c>
      <c r="O15123">
        <v>0</v>
      </c>
      <c r="P15123">
        <v>2.778441216</v>
      </c>
      <c r="Q15123">
        <v>8.9114037459999995</v>
      </c>
    </row>
    <row r="15124" spans="1:17">
      <c r="A15124" t="s">
        <v>27505</v>
      </c>
      <c r="B15124" s="16" t="s">
        <v>5110</v>
      </c>
      <c r="C15124">
        <v>25.107454149999999</v>
      </c>
      <c r="D15124">
        <v>48.333093949999999</v>
      </c>
      <c r="E15124">
        <v>7.8752237809999999</v>
      </c>
      <c r="F15124">
        <v>5.1264212369999997</v>
      </c>
      <c r="G15124">
        <v>6.6528841060000001</v>
      </c>
      <c r="H15124">
        <v>12.635194090000001</v>
      </c>
      <c r="I15124">
        <v>0</v>
      </c>
      <c r="J15124">
        <v>6.0913766300000001</v>
      </c>
      <c r="K15124">
        <v>15.317572739999999</v>
      </c>
      <c r="L15124">
        <v>27.352305550000001</v>
      </c>
      <c r="M15124">
        <v>8.3094699480000003</v>
      </c>
      <c r="N15124">
        <v>7.6842487400000001</v>
      </c>
      <c r="O15124">
        <v>7.1911963859999997</v>
      </c>
      <c r="P15124">
        <v>11.625475679999999</v>
      </c>
      <c r="Q15124">
        <v>14.58144785</v>
      </c>
    </row>
    <row r="15125" spans="1:17">
      <c r="A15125" t="s">
        <v>27506</v>
      </c>
      <c r="B15125" s="16" t="s">
        <v>27507</v>
      </c>
      <c r="C15125">
        <v>0.75360279600000002</v>
      </c>
      <c r="D15125">
        <v>2.0033790250000001</v>
      </c>
      <c r="E15125">
        <v>2.0845290759999999</v>
      </c>
      <c r="F15125">
        <v>1.436120523</v>
      </c>
      <c r="G15125">
        <v>0.65066548800000001</v>
      </c>
      <c r="H15125">
        <v>1.7365503980000001</v>
      </c>
      <c r="I15125">
        <v>1.0989937139999999</v>
      </c>
      <c r="J15125">
        <v>2.8660353650000001</v>
      </c>
      <c r="K15125">
        <v>2.051230264</v>
      </c>
      <c r="L15125">
        <v>1.9046787949999999</v>
      </c>
      <c r="M15125">
        <v>2.8931512160000001</v>
      </c>
      <c r="N15125">
        <v>1.857961602</v>
      </c>
      <c r="O15125">
        <v>0</v>
      </c>
      <c r="P15125">
        <v>2.8266076240000002</v>
      </c>
      <c r="Q15125">
        <v>2.590254217</v>
      </c>
    </row>
    <row r="15126" spans="1:17">
      <c r="A15126" t="s">
        <v>27508</v>
      </c>
      <c r="B15126" s="16" t="s">
        <v>27509</v>
      </c>
      <c r="C15126">
        <v>15.44406627</v>
      </c>
      <c r="D15126">
        <v>0.75270311400000001</v>
      </c>
      <c r="E15126">
        <v>0.69008574300000003</v>
      </c>
      <c r="F15126">
        <v>1.4715670279999999</v>
      </c>
      <c r="G15126">
        <v>0.53338023599999995</v>
      </c>
      <c r="H15126">
        <v>0.59313738400000005</v>
      </c>
      <c r="I15126">
        <v>3.6035814820000001</v>
      </c>
      <c r="J15126">
        <v>0.15662801100000001</v>
      </c>
      <c r="K15126">
        <v>4.9043376280000004</v>
      </c>
      <c r="L15126">
        <v>8.5874373810000009</v>
      </c>
      <c r="M15126">
        <v>2.3716482659999998</v>
      </c>
      <c r="N15126">
        <v>0.76152801699999995</v>
      </c>
      <c r="O15126">
        <v>2.7366347950000001</v>
      </c>
      <c r="P15126">
        <v>1.112207733</v>
      </c>
      <c r="Q15126">
        <v>7.0070541899999998</v>
      </c>
    </row>
    <row r="15127" spans="1:17">
      <c r="A15127" t="s">
        <v>27506</v>
      </c>
      <c r="B15127" s="16" t="s">
        <v>7267</v>
      </c>
      <c r="C15127">
        <v>10.990667520000001</v>
      </c>
      <c r="D15127">
        <v>2.7695859719999998</v>
      </c>
      <c r="E15127">
        <v>1.534671721</v>
      </c>
      <c r="F15127">
        <v>1.701750267</v>
      </c>
      <c r="G15127">
        <v>1.162453073</v>
      </c>
      <c r="H15127">
        <v>2.268799821</v>
      </c>
      <c r="I15127">
        <v>2.6045346700000001</v>
      </c>
      <c r="J15127">
        <v>1.37587495</v>
      </c>
      <c r="K15127">
        <v>3.4278154879999998</v>
      </c>
      <c r="L15127">
        <v>8.5070583860000006</v>
      </c>
      <c r="M15127">
        <v>4.2194194710000001</v>
      </c>
      <c r="N15127">
        <v>1.57500258</v>
      </c>
      <c r="O15127">
        <v>3.803726631</v>
      </c>
      <c r="P15127">
        <v>2.3703634400000002</v>
      </c>
      <c r="Q15127">
        <v>3.966552965</v>
      </c>
    </row>
    <row r="15128" spans="1:17">
      <c r="A15128" t="s">
        <v>27510</v>
      </c>
      <c r="B15128" s="16" t="s">
        <v>27511</v>
      </c>
      <c r="C15128">
        <v>2.2690897360000002</v>
      </c>
      <c r="D15128">
        <v>1.508038057</v>
      </c>
      <c r="E15128">
        <v>0.48280724200000003</v>
      </c>
      <c r="F15128">
        <v>0.308867365</v>
      </c>
      <c r="G15128">
        <v>0.39182932700000001</v>
      </c>
      <c r="H15128">
        <v>1.7429113890000001</v>
      </c>
      <c r="I15128">
        <v>0</v>
      </c>
      <c r="J15128">
        <v>0</v>
      </c>
      <c r="K15128">
        <v>1.0293719640000001</v>
      </c>
      <c r="L15128">
        <v>0</v>
      </c>
      <c r="M15128">
        <v>0</v>
      </c>
      <c r="N15128">
        <v>0</v>
      </c>
      <c r="O15128">
        <v>0</v>
      </c>
      <c r="P15128">
        <v>0</v>
      </c>
      <c r="Q15128">
        <v>0</v>
      </c>
    </row>
    <row r="15129" spans="1:17">
      <c r="A15129" t="s">
        <v>27512</v>
      </c>
      <c r="B15129" s="16" t="s">
        <v>9113</v>
      </c>
      <c r="C15129">
        <v>5.040511628</v>
      </c>
      <c r="D15129">
        <v>1.809730295</v>
      </c>
      <c r="E15129">
        <v>3.5688314750000001</v>
      </c>
      <c r="F15129">
        <v>1.8454045100000001</v>
      </c>
      <c r="G15129">
        <v>4.1118991740000004</v>
      </c>
      <c r="H15129">
        <v>0.600776274</v>
      </c>
      <c r="I15129">
        <v>3.0416593700000001</v>
      </c>
      <c r="J15129">
        <v>1.8508605490000001</v>
      </c>
      <c r="K15129">
        <v>1.419285586</v>
      </c>
      <c r="L15129">
        <v>2.7455912769999999</v>
      </c>
      <c r="M15129">
        <v>2.0018268510000001</v>
      </c>
      <c r="N15129">
        <v>2.1854507939999999</v>
      </c>
      <c r="O15129">
        <v>3.2723575469999999</v>
      </c>
      <c r="P15129">
        <v>1.8775527009999999</v>
      </c>
      <c r="Q15129">
        <v>2.6286283539999999</v>
      </c>
    </row>
    <row r="15130" spans="1:17">
      <c r="A15130" t="s">
        <v>27513</v>
      </c>
      <c r="B15130" s="16" t="s">
        <v>8808</v>
      </c>
      <c r="C15130">
        <v>5.8919813899999998</v>
      </c>
      <c r="D15130">
        <v>11.490341559999999</v>
      </c>
      <c r="E15130">
        <v>12.156806639999999</v>
      </c>
      <c r="F15130">
        <v>11.155279699999999</v>
      </c>
      <c r="G15130">
        <v>12.101309110000001</v>
      </c>
      <c r="H15130">
        <v>4.1142655350000004</v>
      </c>
      <c r="I15130">
        <v>19.52816327</v>
      </c>
      <c r="J15130">
        <v>27.760850569999999</v>
      </c>
      <c r="K15130">
        <v>10.732081669999999</v>
      </c>
      <c r="L15130">
        <v>10.830235849999999</v>
      </c>
      <c r="M15130">
        <v>3.4272521970000001</v>
      </c>
      <c r="N15130">
        <v>11.65407018</v>
      </c>
      <c r="O15130">
        <v>4.0535589480000001</v>
      </c>
      <c r="P15130">
        <v>11.6257284</v>
      </c>
      <c r="Q15130">
        <v>6.5664568210000001</v>
      </c>
    </row>
    <row r="15131" spans="1:17">
      <c r="A15131" t="s">
        <v>27514</v>
      </c>
      <c r="B15131" s="16" t="s">
        <v>3325</v>
      </c>
      <c r="C15131">
        <v>4.0487679610000002</v>
      </c>
      <c r="D15131">
        <v>3.1826820470000001</v>
      </c>
      <c r="E15131">
        <v>3.293075199</v>
      </c>
      <c r="F15131">
        <v>3.3422535629999999</v>
      </c>
      <c r="G15131">
        <v>2.8416920069999998</v>
      </c>
      <c r="H15131">
        <v>4.213413869</v>
      </c>
      <c r="I15131">
        <v>4.3806820899999996</v>
      </c>
      <c r="J15131">
        <v>5.7452437359999999</v>
      </c>
      <c r="K15131">
        <v>3.614195933</v>
      </c>
      <c r="L15131">
        <v>2.8883411840000002</v>
      </c>
      <c r="M15131">
        <v>2.005625384</v>
      </c>
      <c r="N15131">
        <v>2.0124979409999999</v>
      </c>
      <c r="O15131">
        <v>0.72321329899999998</v>
      </c>
      <c r="P15131">
        <v>3.9385854089999999</v>
      </c>
      <c r="Q15131">
        <v>2.6036888060000001</v>
      </c>
    </row>
    <row r="15132" spans="1:17">
      <c r="A15132" t="s">
        <v>27515</v>
      </c>
      <c r="B15132" s="16" t="s">
        <v>9436</v>
      </c>
      <c r="C15132">
        <v>8.7512219699999996</v>
      </c>
      <c r="D15132">
        <v>4.7082439440000003</v>
      </c>
      <c r="E15132">
        <v>4.3004435130000003</v>
      </c>
      <c r="F15132">
        <v>6.4098549260000004</v>
      </c>
      <c r="G15132">
        <v>2.806462727</v>
      </c>
      <c r="H15132">
        <v>17.925078580000001</v>
      </c>
      <c r="I15132">
        <v>5.4694621559999996</v>
      </c>
      <c r="J15132">
        <v>4.543239646</v>
      </c>
      <c r="K15132">
        <v>7.9399791029999998</v>
      </c>
      <c r="L15132">
        <v>5.0029050499999999</v>
      </c>
      <c r="M15132">
        <v>2.3997682130000002</v>
      </c>
      <c r="N15132">
        <v>3.5959337570000001</v>
      </c>
      <c r="O15132">
        <v>0.46151371400000002</v>
      </c>
      <c r="P15132">
        <v>7.8777640059999996</v>
      </c>
      <c r="Q15132">
        <v>8.0211626050000007</v>
      </c>
    </row>
    <row r="15133" spans="1:17">
      <c r="A15133" t="s">
        <v>27516</v>
      </c>
      <c r="B15133" s="16" t="s">
        <v>27517</v>
      </c>
      <c r="C15133">
        <v>1.658531454</v>
      </c>
      <c r="D15133">
        <v>2.204521497</v>
      </c>
      <c r="E15133">
        <v>1.0586857590000001</v>
      </c>
      <c r="F15133">
        <v>1.354550854</v>
      </c>
      <c r="G15133">
        <v>1.4319866969999999</v>
      </c>
      <c r="H15133">
        <v>5.7327085430000002</v>
      </c>
      <c r="I15133">
        <v>0</v>
      </c>
      <c r="J15133">
        <v>0.42050532299999999</v>
      </c>
      <c r="K15133">
        <v>2.2571770770000001</v>
      </c>
      <c r="L15133">
        <v>6.2877348189999998</v>
      </c>
      <c r="M15133">
        <v>0</v>
      </c>
      <c r="N15133">
        <v>0</v>
      </c>
      <c r="O15133">
        <v>0</v>
      </c>
      <c r="P15133">
        <v>1.492993714</v>
      </c>
      <c r="Q15133">
        <v>0</v>
      </c>
    </row>
    <row r="15134" spans="1:17">
      <c r="A15134" t="s">
        <v>27518</v>
      </c>
      <c r="B15134" s="16" t="s">
        <v>2009</v>
      </c>
      <c r="C15134">
        <v>39.105173469999997</v>
      </c>
      <c r="D15134">
        <v>12.07584372</v>
      </c>
      <c r="E15134">
        <v>7.1860004660000003</v>
      </c>
      <c r="F15134">
        <v>9.7587906970000002</v>
      </c>
      <c r="G15134">
        <v>11.35686666</v>
      </c>
      <c r="H15134">
        <v>15.24609862</v>
      </c>
      <c r="I15134">
        <v>9.5046400389999999</v>
      </c>
      <c r="J15134">
        <v>9.7645317729999999</v>
      </c>
      <c r="K15134">
        <v>13.977010419999999</v>
      </c>
      <c r="L15134">
        <v>19.09324354</v>
      </c>
      <c r="M15134">
        <v>5.686681729</v>
      </c>
      <c r="N15134">
        <v>2.1911684889999998</v>
      </c>
      <c r="O15134">
        <v>10.498940380000001</v>
      </c>
      <c r="P15134">
        <v>5.5114387740000002</v>
      </c>
      <c r="Q15134">
        <v>10.58994034</v>
      </c>
    </row>
    <row r="15135" spans="1:17">
      <c r="A15135" t="s">
        <v>27519</v>
      </c>
      <c r="B15135" s="16" t="s">
        <v>3324</v>
      </c>
      <c r="C15135">
        <v>5.0337145599999999</v>
      </c>
      <c r="D15135">
        <v>2.55552073</v>
      </c>
      <c r="E15135">
        <v>1.9189687520000001</v>
      </c>
      <c r="F15135">
        <v>1.741516246</v>
      </c>
      <c r="G15135">
        <v>1.6660208860000001</v>
      </c>
      <c r="H15135">
        <v>2.9803873259999998</v>
      </c>
      <c r="I15135">
        <v>1.5293259400000001</v>
      </c>
      <c r="J15135">
        <v>3.4565153099999999</v>
      </c>
      <c r="K15135">
        <v>6.3748916839999996</v>
      </c>
      <c r="L15135">
        <v>5.9636083160000002</v>
      </c>
      <c r="M15135">
        <v>0.40260204799999999</v>
      </c>
      <c r="N15135">
        <v>2.4044986060000002</v>
      </c>
      <c r="O15135">
        <v>1.3936823469999999</v>
      </c>
      <c r="P15135">
        <v>2.0139112770000001</v>
      </c>
      <c r="Q15135">
        <v>2.1627109870000001</v>
      </c>
    </row>
    <row r="15136" spans="1:17">
      <c r="A15136" t="s">
        <v>27520</v>
      </c>
      <c r="B15136" s="16" t="s">
        <v>8350</v>
      </c>
      <c r="C15136">
        <v>9.2764617000000005</v>
      </c>
      <c r="D15136">
        <v>2.3214418339999998</v>
      </c>
      <c r="E15136">
        <v>1.71794224</v>
      </c>
      <c r="F15136">
        <v>2.5955651039999998</v>
      </c>
      <c r="G15136">
        <v>2.195156978</v>
      </c>
      <c r="H15136">
        <v>5.6738870739999996</v>
      </c>
      <c r="I15136">
        <v>3.7577904860000002</v>
      </c>
      <c r="J15136">
        <v>2.0470772840000002</v>
      </c>
      <c r="K15136">
        <v>7.3254973190000001</v>
      </c>
      <c r="L15136">
        <v>5.2101363389999999</v>
      </c>
      <c r="M15136">
        <v>10.881810850000001</v>
      </c>
      <c r="N15136">
        <v>2.49881924</v>
      </c>
      <c r="O15136">
        <v>8.5612329680000006</v>
      </c>
      <c r="P15136">
        <v>3.2216742470000002</v>
      </c>
      <c r="Q15136">
        <v>4.7236582729999999</v>
      </c>
    </row>
    <row r="15137" spans="1:17">
      <c r="A15137" t="s">
        <v>27521</v>
      </c>
      <c r="B15137" s="16" t="s">
        <v>3323</v>
      </c>
      <c r="C15137">
        <v>1.616625499</v>
      </c>
      <c r="D15137">
        <v>1.4813835289999999</v>
      </c>
      <c r="E15137">
        <v>1.4619093999999999</v>
      </c>
      <c r="F15137">
        <v>1.1602860880000001</v>
      </c>
      <c r="G15137">
        <v>1.6749657920000001</v>
      </c>
      <c r="H15137">
        <v>2.1166139190000002</v>
      </c>
      <c r="I15137">
        <v>3.0005266100000001</v>
      </c>
      <c r="J15137">
        <v>6.4835635610000004</v>
      </c>
      <c r="K15137">
        <v>2.333487334</v>
      </c>
      <c r="L15137">
        <v>1.671508153</v>
      </c>
      <c r="M15137">
        <v>1.5515939080000001</v>
      </c>
      <c r="N15137">
        <v>3.0617355860000002</v>
      </c>
      <c r="O15137">
        <v>3.3366127570000002</v>
      </c>
      <c r="P15137">
        <v>2.3482772120000002</v>
      </c>
      <c r="Q15137">
        <v>2.5257283109999999</v>
      </c>
    </row>
    <row r="15138" spans="1:17">
      <c r="A15138" t="s">
        <v>27522</v>
      </c>
      <c r="B15138" s="16" t="s">
        <v>9277</v>
      </c>
      <c r="C15138">
        <v>210.28443709999999</v>
      </c>
      <c r="D15138">
        <v>38.808407240000001</v>
      </c>
      <c r="E15138">
        <v>19.18473148</v>
      </c>
      <c r="F15138">
        <v>18.217242070000001</v>
      </c>
      <c r="G15138">
        <v>21.638682509999999</v>
      </c>
      <c r="H15138">
        <v>37.593323699999999</v>
      </c>
      <c r="I15138">
        <v>121.58184970000001</v>
      </c>
      <c r="J15138">
        <v>34.509704990000003</v>
      </c>
      <c r="K15138">
        <v>112.9663165</v>
      </c>
      <c r="L15138">
        <v>178.2972389</v>
      </c>
      <c r="M15138">
        <v>219.9669845</v>
      </c>
      <c r="N15138">
        <v>23.25921919</v>
      </c>
      <c r="O15138">
        <v>247.65105</v>
      </c>
      <c r="P15138">
        <v>20.826103060000001</v>
      </c>
      <c r="Q15138">
        <v>126.1097075</v>
      </c>
    </row>
    <row r="15139" spans="1:17">
      <c r="A15139" t="s">
        <v>27523</v>
      </c>
      <c r="B15139" s="16" t="s">
        <v>8775</v>
      </c>
      <c r="C15139">
        <v>0.96790859100000004</v>
      </c>
      <c r="D15139">
        <v>0.57179776299999996</v>
      </c>
      <c r="E15139">
        <v>0.34324577299999998</v>
      </c>
      <c r="F15139">
        <v>8.7834156999999996E-2</v>
      </c>
      <c r="G15139">
        <v>0.22285293</v>
      </c>
      <c r="H15139">
        <v>0.37173032</v>
      </c>
      <c r="I15139">
        <v>0.47050668400000001</v>
      </c>
      <c r="J15139">
        <v>0.49080855600000001</v>
      </c>
      <c r="K15139">
        <v>1.0245467829999999</v>
      </c>
      <c r="L15139">
        <v>1.2231609139999999</v>
      </c>
      <c r="M15139">
        <v>0.61931518200000002</v>
      </c>
      <c r="N15139">
        <v>0.43749189599999999</v>
      </c>
      <c r="O15139">
        <v>0.35731257</v>
      </c>
      <c r="P15139">
        <v>0.72608483300000004</v>
      </c>
      <c r="Q15139">
        <v>0.66537155199999998</v>
      </c>
    </row>
    <row r="15140" spans="1:17">
      <c r="A15140" t="e">
        <v>#N/A</v>
      </c>
      <c r="B15140" s="16" t="s">
        <v>27524</v>
      </c>
      <c r="C15140">
        <v>48.585215529999999</v>
      </c>
      <c r="D15140">
        <v>0.53816260100000002</v>
      </c>
      <c r="E15140">
        <v>0.77533162899999997</v>
      </c>
      <c r="F15140">
        <v>0.330669767</v>
      </c>
      <c r="G15140">
        <v>0.41948786799999999</v>
      </c>
      <c r="H15140">
        <v>0</v>
      </c>
      <c r="I15140">
        <v>0</v>
      </c>
      <c r="J15140">
        <v>0.30795831000000001</v>
      </c>
      <c r="K15140">
        <v>2.2040670279999999</v>
      </c>
      <c r="L15140">
        <v>7.6747351459999997</v>
      </c>
      <c r="M15140">
        <v>4.6630790180000004</v>
      </c>
      <c r="N15140">
        <v>3.892976016</v>
      </c>
      <c r="O15140">
        <v>2.6903534709999999</v>
      </c>
      <c r="P15140">
        <v>0</v>
      </c>
      <c r="Q15140">
        <v>3.339904261</v>
      </c>
    </row>
    <row r="15141" spans="1:17">
      <c r="A15141" t="e">
        <v>#N/A</v>
      </c>
      <c r="B15141" s="16" t="s">
        <v>27525</v>
      </c>
      <c r="C15141">
        <v>5.16217915</v>
      </c>
      <c r="D15141">
        <v>5.146179869</v>
      </c>
      <c r="E15141">
        <v>1.647579712</v>
      </c>
      <c r="F15141">
        <v>1.4053465119999999</v>
      </c>
      <c r="G15141">
        <v>2.6742351559999999</v>
      </c>
      <c r="H15141">
        <v>22.799459599999999</v>
      </c>
      <c r="I15141">
        <v>41.404588169999997</v>
      </c>
      <c r="J15141">
        <v>0</v>
      </c>
      <c r="K15141">
        <v>12.880016700000001</v>
      </c>
      <c r="L15141">
        <v>1.6308812189999999</v>
      </c>
      <c r="M15141">
        <v>4.9545214570000002</v>
      </c>
      <c r="N15141">
        <v>0</v>
      </c>
      <c r="O15141">
        <v>2.8585005630000002</v>
      </c>
      <c r="P15141">
        <v>0</v>
      </c>
      <c r="Q15141">
        <v>1.774324139</v>
      </c>
    </row>
    <row r="15142" spans="1:17">
      <c r="A15142" t="s">
        <v>27526</v>
      </c>
      <c r="B15142" s="16" t="s">
        <v>2395</v>
      </c>
      <c r="C15142">
        <v>9.3491456890000002</v>
      </c>
      <c r="D15142">
        <v>4.8564868570000002</v>
      </c>
      <c r="E15142">
        <v>8.0256810329999997</v>
      </c>
      <c r="F15142">
        <v>4.1249827349999997</v>
      </c>
      <c r="G15142">
        <v>5.2886253419999996</v>
      </c>
      <c r="H15142">
        <v>11.267017340000001</v>
      </c>
      <c r="I15142">
        <v>16.454878560000001</v>
      </c>
      <c r="J15142">
        <v>18.227477789999998</v>
      </c>
      <c r="K15142">
        <v>16.672450820000002</v>
      </c>
      <c r="L15142">
        <v>21.592307160000001</v>
      </c>
      <c r="M15142">
        <v>8.0448123569999996</v>
      </c>
      <c r="N15142">
        <v>3.1395344920000001</v>
      </c>
      <c r="O15142">
        <v>7.140672758</v>
      </c>
      <c r="P15142">
        <v>3.9661651899999999</v>
      </c>
      <c r="Q15142">
        <v>5.7620518479999996</v>
      </c>
    </row>
    <row r="15143" spans="1:17">
      <c r="A15143" t="e">
        <v>#N/A</v>
      </c>
      <c r="B15143" s="16" t="s">
        <v>27527</v>
      </c>
      <c r="C15143">
        <v>0</v>
      </c>
      <c r="D15143">
        <v>0</v>
      </c>
      <c r="E15143">
        <v>0</v>
      </c>
      <c r="F15143">
        <v>0</v>
      </c>
      <c r="G15143">
        <v>0</v>
      </c>
      <c r="H15143">
        <v>0</v>
      </c>
      <c r="I15143">
        <v>0</v>
      </c>
      <c r="J15143">
        <v>0</v>
      </c>
      <c r="K15143">
        <v>0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</row>
    <row r="15144" spans="1:17">
      <c r="A15144" t="e">
        <v>#N/A</v>
      </c>
      <c r="B15144" s="16" t="s">
        <v>27528</v>
      </c>
      <c r="C15144">
        <v>0</v>
      </c>
      <c r="D15144">
        <v>0.21080101900000001</v>
      </c>
      <c r="E15144">
        <v>0.101233776</v>
      </c>
      <c r="F15144">
        <v>0.12952502399999999</v>
      </c>
      <c r="G15144">
        <v>0</v>
      </c>
      <c r="H15144">
        <v>0.36544916199999999</v>
      </c>
      <c r="I15144">
        <v>0</v>
      </c>
      <c r="J15144">
        <v>0.24125766200000001</v>
      </c>
      <c r="K15144">
        <v>0.431672114</v>
      </c>
      <c r="L15144">
        <v>0</v>
      </c>
      <c r="M15144">
        <v>0</v>
      </c>
      <c r="N15144">
        <v>0.93839903999999996</v>
      </c>
      <c r="O15144">
        <v>0</v>
      </c>
      <c r="P15144">
        <v>0</v>
      </c>
      <c r="Q15144">
        <v>0</v>
      </c>
    </row>
    <row r="15145" spans="1:17">
      <c r="A15145" t="e">
        <v>#N/A</v>
      </c>
      <c r="B15145" s="16" t="s">
        <v>27529</v>
      </c>
      <c r="C15145">
        <v>7.9588201029999999</v>
      </c>
      <c r="D15145">
        <v>0.58771504600000002</v>
      </c>
      <c r="E15145">
        <v>0.18816042399999999</v>
      </c>
      <c r="F15145">
        <v>0.12037229200000001</v>
      </c>
      <c r="G15145">
        <v>0.38176090699999998</v>
      </c>
      <c r="H15145">
        <v>0.33962513100000002</v>
      </c>
      <c r="I15145">
        <v>2.5792229340000001</v>
      </c>
      <c r="J15145">
        <v>0.44841895199999998</v>
      </c>
      <c r="K15145">
        <v>1.604674068</v>
      </c>
      <c r="L15145">
        <v>3.631941044</v>
      </c>
      <c r="M15145">
        <v>5.0924417540000002</v>
      </c>
      <c r="N15145">
        <v>0.54505511699999998</v>
      </c>
      <c r="O15145">
        <v>7.8348623570000004</v>
      </c>
      <c r="P15145">
        <v>0.46436260600000001</v>
      </c>
      <c r="Q15145">
        <v>1.215810973</v>
      </c>
    </row>
    <row r="15146" spans="1:17">
      <c r="A15146" t="s">
        <v>27530</v>
      </c>
      <c r="B15146" s="16" t="s">
        <v>6856</v>
      </c>
      <c r="C15146">
        <v>11.73051635</v>
      </c>
      <c r="D15146">
        <v>0.66633388299999996</v>
      </c>
      <c r="E15146">
        <v>0.94398837599999996</v>
      </c>
      <c r="F15146">
        <v>0.49130832200000002</v>
      </c>
      <c r="G15146">
        <v>1.194608567</v>
      </c>
      <c r="H15146">
        <v>0.86637802100000005</v>
      </c>
      <c r="I15146">
        <v>3.728414216</v>
      </c>
      <c r="J15146">
        <v>1.277365313</v>
      </c>
      <c r="K15146">
        <v>3.3430222770000002</v>
      </c>
      <c r="L15146">
        <v>3.6109824509999999</v>
      </c>
      <c r="M15146">
        <v>4.6189275050000003</v>
      </c>
      <c r="N15146">
        <v>1.297731374</v>
      </c>
      <c r="O15146">
        <v>6.3290908320000003</v>
      </c>
      <c r="P15146">
        <v>1.2635533109999999</v>
      </c>
      <c r="Q15146">
        <v>3.2048972060000001</v>
      </c>
    </row>
    <row r="15147" spans="1:17">
      <c r="A15147" t="s">
        <v>10225</v>
      </c>
      <c r="B15147" s="16" t="s">
        <v>27531</v>
      </c>
      <c r="C15147">
        <v>0</v>
      </c>
      <c r="D15147">
        <v>0.62878104599999995</v>
      </c>
      <c r="E15147">
        <v>0.83039527300000004</v>
      </c>
      <c r="F15147">
        <v>0.77269911300000005</v>
      </c>
      <c r="G15147">
        <v>1.2253082040000001</v>
      </c>
      <c r="H15147">
        <v>0</v>
      </c>
      <c r="I15147">
        <v>4.1391653279999998</v>
      </c>
      <c r="J15147">
        <v>3.0584175779999998</v>
      </c>
      <c r="K15147">
        <v>2.2532987659999999</v>
      </c>
      <c r="L15147">
        <v>2.241761125</v>
      </c>
      <c r="M15147">
        <v>1.3620677539999999</v>
      </c>
      <c r="N15147">
        <v>2.274247157</v>
      </c>
      <c r="O15147">
        <v>2.3575262380000002</v>
      </c>
      <c r="P15147">
        <v>0.95813256400000002</v>
      </c>
      <c r="Q15147">
        <v>0.48778670499999999</v>
      </c>
    </row>
    <row r="15148" spans="1:17">
      <c r="A15148" t="e">
        <v>#N/A</v>
      </c>
      <c r="B15148" s="16" t="s">
        <v>27532</v>
      </c>
      <c r="C15148">
        <v>1.122212859</v>
      </c>
      <c r="D15148">
        <v>0</v>
      </c>
      <c r="E15148">
        <v>0</v>
      </c>
      <c r="F15148">
        <v>0</v>
      </c>
      <c r="G15148">
        <v>0</v>
      </c>
      <c r="H15148">
        <v>0</v>
      </c>
      <c r="I15148">
        <v>1.636544987</v>
      </c>
      <c r="J15148">
        <v>0</v>
      </c>
      <c r="K15148">
        <v>0.50909156899999997</v>
      </c>
      <c r="L15148">
        <v>0</v>
      </c>
      <c r="M15148">
        <v>0</v>
      </c>
      <c r="N15148">
        <v>0</v>
      </c>
      <c r="O15148">
        <v>0</v>
      </c>
      <c r="P15148">
        <v>0</v>
      </c>
      <c r="Q15148">
        <v>0</v>
      </c>
    </row>
    <row r="15149" spans="1:17">
      <c r="A15149" t="s">
        <v>27533</v>
      </c>
      <c r="B15149" s="16" t="s">
        <v>27534</v>
      </c>
      <c r="C15149">
        <v>2.139763378</v>
      </c>
      <c r="D15149">
        <v>2.3701461689999999</v>
      </c>
      <c r="E15149">
        <v>1.365869191</v>
      </c>
      <c r="F15149">
        <v>0.29126352599999999</v>
      </c>
      <c r="G15149">
        <v>0.73899417099999998</v>
      </c>
      <c r="H15149">
        <v>4.1089361750000002</v>
      </c>
      <c r="I15149">
        <v>24.96367068</v>
      </c>
      <c r="J15149">
        <v>2.4413275329999999</v>
      </c>
      <c r="K15149">
        <v>11.64843714</v>
      </c>
      <c r="L15149">
        <v>6.7601294039999997</v>
      </c>
      <c r="M15149">
        <v>0</v>
      </c>
      <c r="N15149">
        <v>1.318863935</v>
      </c>
      <c r="O15149">
        <v>0</v>
      </c>
      <c r="P15149">
        <v>0.64206465400000001</v>
      </c>
      <c r="Q15149">
        <v>2.9418845820000001</v>
      </c>
    </row>
    <row r="15150" spans="1:17">
      <c r="A15150" t="e">
        <v>#N/A</v>
      </c>
      <c r="B15150" s="16" t="s">
        <v>27535</v>
      </c>
      <c r="C15150">
        <v>4.4565575390000003</v>
      </c>
      <c r="D15150">
        <v>0</v>
      </c>
      <c r="E15150">
        <v>0.31608243899999999</v>
      </c>
      <c r="F15150">
        <v>0</v>
      </c>
      <c r="G15150">
        <v>0</v>
      </c>
      <c r="H15150">
        <v>0.57052135400000004</v>
      </c>
      <c r="I15150">
        <v>0</v>
      </c>
      <c r="J15150">
        <v>0</v>
      </c>
      <c r="K15150">
        <v>0.67390538600000005</v>
      </c>
      <c r="L15150">
        <v>8.4477300530000008</v>
      </c>
      <c r="M15150">
        <v>0</v>
      </c>
      <c r="N15150">
        <v>0</v>
      </c>
      <c r="O15150">
        <v>1.6451801800000001</v>
      </c>
      <c r="P15150">
        <v>0</v>
      </c>
      <c r="Q15150">
        <v>0</v>
      </c>
    </row>
    <row r="15151" spans="1:17">
      <c r="A15151" t="s">
        <v>24299</v>
      </c>
      <c r="B15151" s="16" t="s">
        <v>7971</v>
      </c>
      <c r="C15151">
        <v>0.33684692700000002</v>
      </c>
      <c r="D15151">
        <v>1.417834584</v>
      </c>
      <c r="E15151">
        <v>0.64505567799999997</v>
      </c>
      <c r="F15151">
        <v>0.73362297499999995</v>
      </c>
      <c r="G15151">
        <v>0.81434023200000005</v>
      </c>
      <c r="H15151">
        <v>2.1992527879999999</v>
      </c>
      <c r="I15151">
        <v>0.491230469</v>
      </c>
      <c r="J15151">
        <v>1.5799818670000001</v>
      </c>
      <c r="K15151">
        <v>2.1393472789999999</v>
      </c>
      <c r="L15151">
        <v>2.128393107</v>
      </c>
      <c r="M15151">
        <v>1.293186677</v>
      </c>
      <c r="N15151">
        <v>1.494855893</v>
      </c>
      <c r="O15151">
        <v>0.74610128899999995</v>
      </c>
      <c r="P15151">
        <v>1.162367455</v>
      </c>
      <c r="Q15151">
        <v>1.852475447</v>
      </c>
    </row>
    <row r="15152" spans="1:17">
      <c r="A15152" t="s">
        <v>27536</v>
      </c>
      <c r="B15152" s="16" t="s">
        <v>2425</v>
      </c>
      <c r="C15152">
        <v>13.333222080000001</v>
      </c>
      <c r="D15152">
        <v>3.071905332</v>
      </c>
      <c r="E15152">
        <v>1.8534976240000001</v>
      </c>
      <c r="F15152">
        <v>10.23610115</v>
      </c>
      <c r="G15152">
        <v>1.657726485</v>
      </c>
      <c r="H15152">
        <v>0.54620727099999999</v>
      </c>
      <c r="I15152">
        <v>5.9628569819999999</v>
      </c>
      <c r="J15152">
        <v>4.1918388960000001</v>
      </c>
      <c r="K15152">
        <v>10.242317509999999</v>
      </c>
      <c r="L15152">
        <v>7.9753812499999999</v>
      </c>
      <c r="M15152">
        <v>3.0712487720000001</v>
      </c>
      <c r="N15152">
        <v>15.73484726</v>
      </c>
      <c r="O15152">
        <v>6.1033847579999998</v>
      </c>
      <c r="P15152">
        <v>16.43000056</v>
      </c>
      <c r="Q15152">
        <v>9.2878956200000005</v>
      </c>
    </row>
    <row r="15153" spans="1:17">
      <c r="A15153" t="s">
        <v>27537</v>
      </c>
      <c r="B15153" s="16" t="s">
        <v>27538</v>
      </c>
      <c r="C15153">
        <v>30.153681379999998</v>
      </c>
      <c r="D15153">
        <v>8.1322348550000001</v>
      </c>
      <c r="E15153">
        <v>7.2528376740000002</v>
      </c>
      <c r="F15153">
        <v>7.6736380950000003</v>
      </c>
      <c r="G15153">
        <v>9.7347819449999999</v>
      </c>
      <c r="H15153">
        <v>11.07717016</v>
      </c>
      <c r="I15153">
        <v>43.97370403</v>
      </c>
      <c r="J15153">
        <v>21.772163679999998</v>
      </c>
      <c r="K15153">
        <v>48.174607899999998</v>
      </c>
      <c r="L15153">
        <v>27.336675660000001</v>
      </c>
      <c r="M15153">
        <v>65.431140510000006</v>
      </c>
      <c r="N15153">
        <v>15.030024620000001</v>
      </c>
      <c r="O15153">
        <v>75.500713289999993</v>
      </c>
      <c r="P15153">
        <v>11.211671839999999</v>
      </c>
      <c r="Q15153">
        <v>22.531100169999998</v>
      </c>
    </row>
    <row r="15154" spans="1:17">
      <c r="A15154" t="s">
        <v>27539</v>
      </c>
      <c r="B15154" s="16" t="s">
        <v>2313</v>
      </c>
      <c r="C15154">
        <v>2.363905736</v>
      </c>
      <c r="D15154">
        <v>1.361579104</v>
      </c>
      <c r="E15154">
        <v>1.005963572</v>
      </c>
      <c r="F15154">
        <v>1.7054004599999999</v>
      </c>
      <c r="G15154">
        <v>0.89804500600000003</v>
      </c>
      <c r="H15154">
        <v>0.63550918999999995</v>
      </c>
      <c r="I15154">
        <v>1.37893201</v>
      </c>
      <c r="J15154">
        <v>1.9478759720000001</v>
      </c>
      <c r="K15154">
        <v>1.2868622599999999</v>
      </c>
      <c r="L15154">
        <v>0.89619116799999998</v>
      </c>
      <c r="M15154">
        <v>0.45376269800000002</v>
      </c>
      <c r="N15154">
        <v>1.3404549530000001</v>
      </c>
      <c r="O15154">
        <v>0.52359483699999998</v>
      </c>
      <c r="P15154">
        <v>3.0146166719999998</v>
      </c>
      <c r="Q15154">
        <v>1.137517479</v>
      </c>
    </row>
    <row r="15155" spans="1:17">
      <c r="A15155" t="s">
        <v>27540</v>
      </c>
      <c r="B15155" s="16" t="s">
        <v>3742</v>
      </c>
      <c r="C15155">
        <v>4.7985398049999999</v>
      </c>
      <c r="D15155">
        <v>12.49068752</v>
      </c>
      <c r="E15155">
        <v>12.156434190000001</v>
      </c>
      <c r="F15155">
        <v>9.3893884570000008</v>
      </c>
      <c r="G15155">
        <v>11.70422939</v>
      </c>
      <c r="H15155">
        <v>39.507257199999998</v>
      </c>
      <c r="I15155">
        <v>18.36923698</v>
      </c>
      <c r="J15155">
        <v>8.8585538489999998</v>
      </c>
      <c r="K15155">
        <v>8.4353182560000004</v>
      </c>
      <c r="L15155">
        <v>9.4749816619999994</v>
      </c>
      <c r="M15155">
        <v>4.029821374</v>
      </c>
      <c r="N15155">
        <v>4.9909948929999999</v>
      </c>
      <c r="O15155">
        <v>2.6571392309999999</v>
      </c>
      <c r="P15155">
        <v>8.4142176590000002</v>
      </c>
      <c r="Q15155">
        <v>13.813184290000001</v>
      </c>
    </row>
    <row r="15156" spans="1:17">
      <c r="A15156" t="s">
        <v>27541</v>
      </c>
      <c r="B15156" s="16" t="s">
        <v>27542</v>
      </c>
      <c r="C15156">
        <v>2.69917864</v>
      </c>
      <c r="D15156">
        <v>23.32037936</v>
      </c>
      <c r="E15156">
        <v>17.516751620000001</v>
      </c>
      <c r="F15156">
        <v>11.757147290000001</v>
      </c>
      <c r="G15156">
        <v>19.576100490000002</v>
      </c>
      <c r="H15156">
        <v>44.575243550000003</v>
      </c>
      <c r="I15156">
        <v>0</v>
      </c>
      <c r="J15156">
        <v>4.1061107970000004</v>
      </c>
      <c r="K15156">
        <v>11.02033514</v>
      </c>
      <c r="L15156">
        <v>17.05496699</v>
      </c>
      <c r="M15156">
        <v>0</v>
      </c>
      <c r="N15156">
        <v>3.3273299280000002</v>
      </c>
      <c r="O15156">
        <v>5.9785632700000004</v>
      </c>
      <c r="P15156">
        <v>2.4297740829999999</v>
      </c>
      <c r="Q15156">
        <v>11.1330142</v>
      </c>
    </row>
    <row r="15157" spans="1:17">
      <c r="A15157" t="s">
        <v>27543</v>
      </c>
      <c r="B15157" s="16" t="s">
        <v>4455</v>
      </c>
      <c r="C15157">
        <v>12.93484525</v>
      </c>
      <c r="D15157">
        <v>1.7193007920000001</v>
      </c>
      <c r="E15157">
        <v>2.2267971809999998</v>
      </c>
      <c r="F15157">
        <v>1.6326348989999999</v>
      </c>
      <c r="G15157">
        <v>2.3960497219999999</v>
      </c>
      <c r="H15157">
        <v>2.5290080970000002</v>
      </c>
      <c r="I15157">
        <v>6.8593229520000003</v>
      </c>
      <c r="J15157">
        <v>1.87826509</v>
      </c>
      <c r="K15157">
        <v>2.6672223430000002</v>
      </c>
      <c r="L15157">
        <v>5.0523882850000001</v>
      </c>
      <c r="M15157">
        <v>14.445985110000001</v>
      </c>
      <c r="N15157">
        <v>2.029368083</v>
      </c>
      <c r="O15157">
        <v>19.273716780000001</v>
      </c>
      <c r="P15157">
        <v>1.446656494</v>
      </c>
      <c r="Q15157">
        <v>7.2751331429999997</v>
      </c>
    </row>
    <row r="15158" spans="1:17">
      <c r="A15158" t="s">
        <v>27544</v>
      </c>
      <c r="B15158" s="16" t="s">
        <v>27545</v>
      </c>
      <c r="C15158">
        <v>72.770807399999995</v>
      </c>
      <c r="D15158">
        <v>10.30603395</v>
      </c>
      <c r="E15158">
        <v>8.6267232249999992</v>
      </c>
      <c r="F15158">
        <v>6.2617075529999999</v>
      </c>
      <c r="G15158">
        <v>7.5845729630000003</v>
      </c>
      <c r="H15158">
        <v>12.876045810000001</v>
      </c>
      <c r="I15158">
        <v>13.64439773</v>
      </c>
      <c r="J15158">
        <v>10.93843109</v>
      </c>
      <c r="K15158">
        <v>20.514884420000001</v>
      </c>
      <c r="L15158">
        <v>66.343714270000007</v>
      </c>
      <c r="M15158">
        <v>4.9888195910000004</v>
      </c>
      <c r="N15158">
        <v>5.6066242190000004</v>
      </c>
      <c r="O15158">
        <v>17.845390550000001</v>
      </c>
      <c r="P15158">
        <v>6.4727713619999996</v>
      </c>
      <c r="Q15158">
        <v>10.719642370000001</v>
      </c>
    </row>
    <row r="15159" spans="1:17">
      <c r="A15159" t="s">
        <v>27544</v>
      </c>
      <c r="B15159" s="16" t="s">
        <v>27546</v>
      </c>
      <c r="C15159">
        <v>1.009717193</v>
      </c>
      <c r="D15159">
        <v>15.21065933</v>
      </c>
      <c r="E15159">
        <v>7.5195162079999998</v>
      </c>
      <c r="F15159">
        <v>6.4597834760000001</v>
      </c>
      <c r="G15159">
        <v>8.3692444990000006</v>
      </c>
      <c r="H15159">
        <v>21.716079310000001</v>
      </c>
      <c r="I15159">
        <v>1.4724903549999999</v>
      </c>
      <c r="J15159">
        <v>1.9200334720000001</v>
      </c>
      <c r="K15159">
        <v>13.7417382</v>
      </c>
      <c r="L15159">
        <v>12.759950849999999</v>
      </c>
      <c r="M15159">
        <v>0</v>
      </c>
      <c r="N15159">
        <v>1.991516788</v>
      </c>
      <c r="O15159">
        <v>3.3547194870000001</v>
      </c>
      <c r="P15159">
        <v>0.90893749300000004</v>
      </c>
      <c r="Q15159">
        <v>6.9411213250000001</v>
      </c>
    </row>
    <row r="15160" spans="1:17">
      <c r="A15160" t="s">
        <v>27544</v>
      </c>
      <c r="B15160" s="16" t="s">
        <v>6094</v>
      </c>
      <c r="C15160">
        <v>9.3179312589999999</v>
      </c>
      <c r="D15160">
        <v>6.0724546689999999</v>
      </c>
      <c r="E15160">
        <v>4.0518791309999997</v>
      </c>
      <c r="F15160">
        <v>3.2878643470000002</v>
      </c>
      <c r="G15160">
        <v>3.9679049559999999</v>
      </c>
      <c r="H15160">
        <v>5.5937337899999999</v>
      </c>
      <c r="I15160">
        <v>7.1240792949999996</v>
      </c>
      <c r="J15160">
        <v>6.6401613209999999</v>
      </c>
      <c r="K15160">
        <v>6.8946499809999997</v>
      </c>
      <c r="L15160">
        <v>6.9736695260000001</v>
      </c>
      <c r="M15160">
        <v>3.4730489950000001</v>
      </c>
      <c r="N15160">
        <v>3.1671224549999999</v>
      </c>
      <c r="O15160">
        <v>7.6143191339999996</v>
      </c>
      <c r="P15160">
        <v>3.7460569549999998</v>
      </c>
      <c r="Q15160">
        <v>4.2288382540000002</v>
      </c>
    </row>
    <row r="15161" spans="1:17">
      <c r="A15161" t="s">
        <v>27547</v>
      </c>
      <c r="B15161" s="16" t="s">
        <v>27548</v>
      </c>
      <c r="C15161">
        <v>37.58428679</v>
      </c>
      <c r="D15161">
        <v>4.0126158829999996</v>
      </c>
      <c r="E15161">
        <v>3.0831901039999998</v>
      </c>
      <c r="F15161">
        <v>2.4038821910000001</v>
      </c>
      <c r="G15161">
        <v>1.8766562499999999</v>
      </c>
      <c r="H15161">
        <v>1.043453529</v>
      </c>
      <c r="I15161">
        <v>9.9054038690000006</v>
      </c>
      <c r="J15161">
        <v>3.44427057</v>
      </c>
      <c r="K15161">
        <v>13.3524894</v>
      </c>
      <c r="L15161">
        <v>28.039712179999999</v>
      </c>
      <c r="M15161">
        <v>13.90742865</v>
      </c>
      <c r="N15161">
        <v>2.8468372180000001</v>
      </c>
      <c r="O15161">
        <v>11.53430052</v>
      </c>
      <c r="P15161">
        <v>2.3098839149999999</v>
      </c>
      <c r="Q15161">
        <v>6.5369836689999996</v>
      </c>
    </row>
    <row r="15162" spans="1:17">
      <c r="A15162" t="s">
        <v>27549</v>
      </c>
      <c r="B15162" s="16" t="s">
        <v>3743</v>
      </c>
      <c r="C15162">
        <v>5.3889647500000004</v>
      </c>
      <c r="D15162">
        <v>2.5866449490000001</v>
      </c>
      <c r="E15162">
        <v>1.8346255170000001</v>
      </c>
      <c r="F15162">
        <v>3.0808814349999998</v>
      </c>
      <c r="G15162">
        <v>1.426879132</v>
      </c>
      <c r="H15162">
        <v>4.2083084460000002</v>
      </c>
      <c r="I15162">
        <v>83.827550090000003</v>
      </c>
      <c r="J15162">
        <v>3.7346140390000002</v>
      </c>
      <c r="K15162">
        <v>30.966230979999999</v>
      </c>
      <c r="L15162">
        <v>5.2210899389999996</v>
      </c>
      <c r="M15162">
        <v>602.73186650000002</v>
      </c>
      <c r="N15162">
        <v>5.4473268309999998</v>
      </c>
      <c r="O15162">
        <v>150.99447950000001</v>
      </c>
      <c r="P15162">
        <v>2.1560413789999999</v>
      </c>
      <c r="Q15162">
        <v>6.6681864109999998</v>
      </c>
    </row>
    <row r="15163" spans="1:17">
      <c r="A15163" t="s">
        <v>27550</v>
      </c>
      <c r="B15163" s="16" t="s">
        <v>27551</v>
      </c>
      <c r="C15163">
        <v>111.4916929</v>
      </c>
      <c r="D15163">
        <v>29.739784490000002</v>
      </c>
      <c r="E15163">
        <v>44.17752763</v>
      </c>
      <c r="F15163">
        <v>43.670271759999999</v>
      </c>
      <c r="G15163">
        <v>35.951150310000003</v>
      </c>
      <c r="H15163">
        <v>10.92320498</v>
      </c>
      <c r="I15163">
        <v>127.74969350000001</v>
      </c>
      <c r="J15163">
        <v>118.8396695</v>
      </c>
      <c r="K15163">
        <v>236.37556309999999</v>
      </c>
      <c r="L15163">
        <v>784.26067639999997</v>
      </c>
      <c r="M15163">
        <v>32.757166660000003</v>
      </c>
      <c r="N15163">
        <v>82.182299369999996</v>
      </c>
      <c r="O15163">
        <v>69.296983350000005</v>
      </c>
      <c r="P15163">
        <v>53.766281880000001</v>
      </c>
      <c r="Q15163">
        <v>46.924274740000001</v>
      </c>
    </row>
    <row r="15164" spans="1:17">
      <c r="A15164" t="s">
        <v>27552</v>
      </c>
      <c r="B15164" s="16" t="s">
        <v>27553</v>
      </c>
      <c r="C15164">
        <v>105.7017635</v>
      </c>
      <c r="D15164">
        <v>5.1734083340000003</v>
      </c>
      <c r="E15164">
        <v>3.6612882490000001</v>
      </c>
      <c r="F15164">
        <v>2.0076378739999998</v>
      </c>
      <c r="G15164">
        <v>3.6080950519999999</v>
      </c>
      <c r="H15164">
        <v>10.38484702</v>
      </c>
      <c r="I15164">
        <v>12.5468449</v>
      </c>
      <c r="J15164">
        <v>9.5045466439999995</v>
      </c>
      <c r="K15164">
        <v>16.169717930000001</v>
      </c>
      <c r="L15164">
        <v>32.617624370000001</v>
      </c>
      <c r="M15164">
        <v>25.95225525</v>
      </c>
      <c r="N15164">
        <v>6.0604937980000004</v>
      </c>
      <c r="O15164">
        <v>46.280485310000003</v>
      </c>
      <c r="P15164">
        <v>8.1137098850000005</v>
      </c>
      <c r="Q15164">
        <v>33.79665026</v>
      </c>
    </row>
    <row r="15165" spans="1:17">
      <c r="A15165" t="s">
        <v>27549</v>
      </c>
      <c r="B15165" s="16" t="s">
        <v>27554</v>
      </c>
      <c r="C15165">
        <v>3.330438161</v>
      </c>
      <c r="D15165">
        <v>7.3780356549999997</v>
      </c>
      <c r="E15165">
        <v>1.7715910880000001</v>
      </c>
      <c r="F15165">
        <v>2.7200255059999998</v>
      </c>
      <c r="G15165">
        <v>2.8755216730000002</v>
      </c>
      <c r="H15165">
        <v>0</v>
      </c>
      <c r="I15165">
        <v>4.856843187</v>
      </c>
      <c r="J15165">
        <v>6.3330136279999998</v>
      </c>
      <c r="K15165">
        <v>15.108523979999999</v>
      </c>
      <c r="L15165">
        <v>2.104362863</v>
      </c>
      <c r="M15165">
        <v>19.178792739999999</v>
      </c>
      <c r="N15165">
        <v>0.82109916000000005</v>
      </c>
      <c r="O15165">
        <v>0</v>
      </c>
      <c r="P15165">
        <v>3.9973702659999999</v>
      </c>
      <c r="Q15165">
        <v>0</v>
      </c>
    </row>
    <row r="15166" spans="1:17">
      <c r="A15166" t="s">
        <v>27555</v>
      </c>
      <c r="B15166" s="16" t="s">
        <v>27556</v>
      </c>
      <c r="C15166">
        <v>1.603783814</v>
      </c>
      <c r="D15166">
        <v>4.9740853969999996</v>
      </c>
      <c r="E15166">
        <v>2.644658696</v>
      </c>
      <c r="F15166">
        <v>3.2745938130000001</v>
      </c>
      <c r="G15166">
        <v>2.7694344659999999</v>
      </c>
      <c r="H15166">
        <v>14.166654510000001</v>
      </c>
      <c r="I15166">
        <v>3.5082440109999999</v>
      </c>
      <c r="J15166">
        <v>2.7447158090000001</v>
      </c>
      <c r="K15166">
        <v>6.5480049579999999</v>
      </c>
      <c r="L15166">
        <v>7.6002231550000001</v>
      </c>
      <c r="M15166">
        <v>10.77488161</v>
      </c>
      <c r="N15166">
        <v>3.6574785869999999</v>
      </c>
      <c r="O15166">
        <v>4.4403892239999996</v>
      </c>
      <c r="P15166">
        <v>2.0452564369999999</v>
      </c>
      <c r="Q15166">
        <v>3.8587243400000002</v>
      </c>
    </row>
    <row r="15167" spans="1:17">
      <c r="A15167" t="s">
        <v>27557</v>
      </c>
      <c r="B15167" s="16" t="s">
        <v>27558</v>
      </c>
      <c r="C15167">
        <v>555.92698540000004</v>
      </c>
      <c r="D15167">
        <v>233.99723850000001</v>
      </c>
      <c r="E15167">
        <v>324.72810390000001</v>
      </c>
      <c r="F15167">
        <v>269.53825399999999</v>
      </c>
      <c r="G15167">
        <v>207.0817993</v>
      </c>
      <c r="H15167">
        <v>53.885010430000001</v>
      </c>
      <c r="I15167">
        <v>525.03720199999998</v>
      </c>
      <c r="J15167">
        <v>442.98618399999998</v>
      </c>
      <c r="K15167">
        <v>260.6026688</v>
      </c>
      <c r="L15167">
        <v>416.50197279999998</v>
      </c>
      <c r="M15167">
        <v>238.83334199999999</v>
      </c>
      <c r="N15167">
        <v>915.36765939999998</v>
      </c>
      <c r="O15167">
        <v>1295.8535890000001</v>
      </c>
      <c r="P15167">
        <v>395.98308589999999</v>
      </c>
      <c r="Q15167">
        <v>1091.8917779999999</v>
      </c>
    </row>
    <row r="15168" spans="1:17">
      <c r="A15168" t="e">
        <v>#N/A</v>
      </c>
      <c r="B15168" s="16" t="s">
        <v>27559</v>
      </c>
      <c r="C15168">
        <v>38.99328457</v>
      </c>
      <c r="D15168">
        <v>0.39265082499999998</v>
      </c>
      <c r="E15168">
        <v>0</v>
      </c>
      <c r="F15168">
        <v>0.72378361099999999</v>
      </c>
      <c r="G15168">
        <v>0.61212821900000003</v>
      </c>
      <c r="H15168">
        <v>0</v>
      </c>
      <c r="I15168">
        <v>2.5847577479999999</v>
      </c>
      <c r="J15168">
        <v>0.22469061200000001</v>
      </c>
      <c r="K15168">
        <v>2.4121763610000002</v>
      </c>
      <c r="L15168">
        <v>3.3597552999999998</v>
      </c>
      <c r="M15168">
        <v>3.4022464939999999</v>
      </c>
      <c r="N15168">
        <v>0</v>
      </c>
      <c r="O15168">
        <v>3.9258376830000001</v>
      </c>
      <c r="P15168">
        <v>0</v>
      </c>
      <c r="Q15168">
        <v>1.2184200089999999</v>
      </c>
    </row>
    <row r="15169" spans="1:17">
      <c r="A15169" t="s">
        <v>27560</v>
      </c>
      <c r="B15169" s="16" t="s">
        <v>9119</v>
      </c>
      <c r="C15169">
        <v>17.14233076</v>
      </c>
      <c r="D15169">
        <v>15.558653100000001</v>
      </c>
      <c r="E15169">
        <v>10.627407249999999</v>
      </c>
      <c r="F15169">
        <v>16.10756907</v>
      </c>
      <c r="G15169">
        <v>10.27982722</v>
      </c>
      <c r="H15169">
        <v>8.8978366809999994</v>
      </c>
      <c r="I15169">
        <v>24.165696740000001</v>
      </c>
      <c r="J15169">
        <v>30.641270769999998</v>
      </c>
      <c r="K15169">
        <v>36.337995650000003</v>
      </c>
      <c r="L15169">
        <v>51.925616859999998</v>
      </c>
      <c r="M15169">
        <v>11.467068530000001</v>
      </c>
      <c r="N15169">
        <v>21.496685849999999</v>
      </c>
      <c r="O15169">
        <v>118.5109164</v>
      </c>
      <c r="P15169">
        <v>11.869675620000001</v>
      </c>
      <c r="Q15169">
        <v>12.49838387</v>
      </c>
    </row>
    <row r="15170" spans="1:17">
      <c r="A15170" t="s">
        <v>27561</v>
      </c>
      <c r="B15170" s="16" t="s">
        <v>3833</v>
      </c>
      <c r="C15170">
        <v>89.181302189999997</v>
      </c>
      <c r="D15170">
        <v>27.10547721</v>
      </c>
      <c r="E15170">
        <v>12.14746392</v>
      </c>
      <c r="F15170">
        <v>38.05396957</v>
      </c>
      <c r="G15170">
        <v>12.8678758</v>
      </c>
      <c r="H15170">
        <v>15.417359940000001</v>
      </c>
      <c r="I15170">
        <v>19.28036702</v>
      </c>
      <c r="J15170">
        <v>18.070592090000002</v>
      </c>
      <c r="K15170">
        <v>121.04407689999999</v>
      </c>
      <c r="L15170">
        <v>150.2157416</v>
      </c>
      <c r="M15170">
        <v>42.450847410000002</v>
      </c>
      <c r="N15170">
        <v>24.861429619999999</v>
      </c>
      <c r="O15170">
        <v>52.97710008</v>
      </c>
      <c r="P15170">
        <v>37.182756419999997</v>
      </c>
      <c r="Q15170">
        <v>61.801837290000002</v>
      </c>
    </row>
    <row r="15171" spans="1:17">
      <c r="A15171" t="s">
        <v>27536</v>
      </c>
      <c r="B15171" s="16" t="s">
        <v>27562</v>
      </c>
      <c r="C15171">
        <v>0</v>
      </c>
      <c r="D15171">
        <v>10.5562664</v>
      </c>
      <c r="E15171">
        <v>1.6898253459999999</v>
      </c>
      <c r="F15171">
        <v>21.620715560000001</v>
      </c>
      <c r="G15171">
        <v>1.959146635</v>
      </c>
      <c r="H15171">
        <v>6.1001898600000004</v>
      </c>
      <c r="I15171">
        <v>0</v>
      </c>
      <c r="J15171">
        <v>0.57530673300000001</v>
      </c>
      <c r="K15171">
        <v>39.116134619999997</v>
      </c>
      <c r="L15171">
        <v>15.771159040000001</v>
      </c>
      <c r="M15171">
        <v>4.3556232589999997</v>
      </c>
      <c r="N15171">
        <v>15.10461531</v>
      </c>
      <c r="O15171">
        <v>0</v>
      </c>
      <c r="P15171">
        <v>22.128299689999999</v>
      </c>
      <c r="Q15171">
        <v>20.277990160000002</v>
      </c>
    </row>
    <row r="15172" spans="1:17">
      <c r="A15172" t="s">
        <v>27563</v>
      </c>
      <c r="B15172" s="16" t="s">
        <v>1369</v>
      </c>
      <c r="C15172">
        <v>2.3157439179999999</v>
      </c>
      <c r="D15172">
        <v>2.6505765480000001</v>
      </c>
      <c r="E15172">
        <v>2.2994258909999998</v>
      </c>
      <c r="F15172">
        <v>3.309788046</v>
      </c>
      <c r="G15172">
        <v>1.6661901290000001</v>
      </c>
      <c r="H15172">
        <v>5.3362408490000002</v>
      </c>
      <c r="I15172">
        <v>1.1256982339999999</v>
      </c>
      <c r="J15172">
        <v>3.2292450800000001</v>
      </c>
      <c r="K15172">
        <v>1.750894368</v>
      </c>
      <c r="L15172">
        <v>1.9509607099999999</v>
      </c>
      <c r="M15172">
        <v>1.4817260430000001</v>
      </c>
      <c r="N15172">
        <v>2.7119293739999999</v>
      </c>
      <c r="O15172">
        <v>2.137196683</v>
      </c>
      <c r="P15172">
        <v>4.342937322</v>
      </c>
      <c r="Q15172">
        <v>2.3878754760000001</v>
      </c>
    </row>
    <row r="15173" spans="1:17">
      <c r="A15173" t="s">
        <v>27564</v>
      </c>
      <c r="B15173" s="16" t="s">
        <v>7345</v>
      </c>
      <c r="C15173">
        <v>25.158514069999999</v>
      </c>
      <c r="D15173">
        <v>11.799119109999999</v>
      </c>
      <c r="E15173">
        <v>11.361145909999999</v>
      </c>
      <c r="F15173">
        <v>12.27742772</v>
      </c>
      <c r="G15173">
        <v>9.0585455279999998</v>
      </c>
      <c r="H15173">
        <v>19.63288584</v>
      </c>
      <c r="I15173">
        <v>19.90581744</v>
      </c>
      <c r="J15173">
        <v>17.303943910000001</v>
      </c>
      <c r="K15173">
        <v>20.155143079999998</v>
      </c>
      <c r="L15173">
        <v>13.86724665</v>
      </c>
      <c r="M15173">
        <v>12.33011173</v>
      </c>
      <c r="N15173">
        <v>9.2710236950000002</v>
      </c>
      <c r="O15173">
        <v>10.37433775</v>
      </c>
      <c r="P15173">
        <v>23.008842529999999</v>
      </c>
      <c r="Q15173">
        <v>16.374838449999999</v>
      </c>
    </row>
    <row r="15174" spans="1:17">
      <c r="A15174" t="s">
        <v>27565</v>
      </c>
      <c r="B15174" s="16" t="s">
        <v>2157</v>
      </c>
      <c r="C15174">
        <v>9.8620736000000004</v>
      </c>
      <c r="D15174">
        <v>6.5088223000000003</v>
      </c>
      <c r="E15174">
        <v>6.2733715070000002</v>
      </c>
      <c r="F15174">
        <v>7.1595762580000004</v>
      </c>
      <c r="G15174">
        <v>5.5347354480000002</v>
      </c>
      <c r="H15174">
        <v>3.8664884979999998</v>
      </c>
      <c r="I15174">
        <v>4.1947660559999997</v>
      </c>
      <c r="J15174">
        <v>8.4129307410000003</v>
      </c>
      <c r="K15174">
        <v>9.8799223499999993</v>
      </c>
      <c r="L15174">
        <v>9.4769615090000006</v>
      </c>
      <c r="M15174">
        <v>6.704626051</v>
      </c>
      <c r="N15174">
        <v>6.813080491</v>
      </c>
      <c r="O15174">
        <v>9.1016933360000003</v>
      </c>
      <c r="P15174">
        <v>8.0454534379999991</v>
      </c>
      <c r="Q15174">
        <v>6.7795071570000003</v>
      </c>
    </row>
    <row r="15175" spans="1:17">
      <c r="A15175" t="s">
        <v>27566</v>
      </c>
      <c r="B15175" s="16" t="s">
        <v>27567</v>
      </c>
      <c r="C15175">
        <v>56.831330090000002</v>
      </c>
      <c r="D15175">
        <v>41.127472150000003</v>
      </c>
      <c r="E15175">
        <v>30.633898009999999</v>
      </c>
      <c r="F15175">
        <v>53.635243010000003</v>
      </c>
      <c r="G15175">
        <v>19.627413990000001</v>
      </c>
      <c r="H15175">
        <v>29.10182318</v>
      </c>
      <c r="I15175">
        <v>38.676512719999998</v>
      </c>
      <c r="J15175">
        <v>32.180230719999997</v>
      </c>
      <c r="K15175">
        <v>65.313178910000005</v>
      </c>
      <c r="L15175">
        <v>31.12140307</v>
      </c>
      <c r="M15175">
        <v>36.363460230000001</v>
      </c>
      <c r="N15175">
        <v>20.083030820000001</v>
      </c>
      <c r="O15175">
        <v>83.919282589999995</v>
      </c>
      <c r="P15175">
        <v>32.969136409999997</v>
      </c>
      <c r="Q15175">
        <v>57.299274939999997</v>
      </c>
    </row>
    <row r="15176" spans="1:17">
      <c r="A15176" t="s">
        <v>27568</v>
      </c>
      <c r="B15176" s="16" t="s">
        <v>7778</v>
      </c>
      <c r="C15176">
        <v>13.15204879</v>
      </c>
      <c r="D15176">
        <v>146.4579239</v>
      </c>
      <c r="E15176">
        <v>130.12731479999999</v>
      </c>
      <c r="F15176">
        <v>180.21853350000001</v>
      </c>
      <c r="G15176">
        <v>85.696651009999997</v>
      </c>
      <c r="H15176">
        <v>57.919424739999997</v>
      </c>
      <c r="I15176">
        <v>251.8958925</v>
      </c>
      <c r="J15176">
        <v>484.62568829999998</v>
      </c>
      <c r="K15176">
        <v>237.46365470000001</v>
      </c>
      <c r="L15176">
        <v>49.307321770000001</v>
      </c>
      <c r="M15176">
        <v>31.978227660000002</v>
      </c>
      <c r="N15176">
        <v>198.01215920000001</v>
      </c>
      <c r="O15176">
        <v>7.7683242479999999</v>
      </c>
      <c r="P15176">
        <v>428.97893579999999</v>
      </c>
      <c r="Q15176">
        <v>216.38466779999999</v>
      </c>
    </row>
    <row r="15177" spans="1:17">
      <c r="A15177" t="s">
        <v>27569</v>
      </c>
      <c r="B15177" s="16" t="s">
        <v>5196</v>
      </c>
      <c r="C15177">
        <v>5.264688714</v>
      </c>
      <c r="D15177">
        <v>3.6559170550000002</v>
      </c>
      <c r="E15177">
        <v>3.145171371</v>
      </c>
      <c r="F15177">
        <v>3.3488521919999998</v>
      </c>
      <c r="G15177">
        <v>2.7623054979999999</v>
      </c>
      <c r="H15177">
        <v>2.721830239</v>
      </c>
      <c r="I15177">
        <v>6.3487834940000001</v>
      </c>
      <c r="J15177">
        <v>6.263354101</v>
      </c>
      <c r="K15177">
        <v>5.4655891130000001</v>
      </c>
      <c r="L15177">
        <v>4.1581673629999996</v>
      </c>
      <c r="M15177">
        <v>4.0811944340000004</v>
      </c>
      <c r="N15177">
        <v>4.904854652</v>
      </c>
      <c r="O15177">
        <v>8.4094157289999991</v>
      </c>
      <c r="P15177">
        <v>3.5088463440000002</v>
      </c>
      <c r="Q15177">
        <v>5.5678717759999996</v>
      </c>
    </row>
    <row r="15178" spans="1:17">
      <c r="A15178" t="e">
        <v>#N/A</v>
      </c>
      <c r="B15178" s="16" t="s">
        <v>27570</v>
      </c>
      <c r="C15178">
        <v>6.3170069900000003</v>
      </c>
      <c r="D15178">
        <v>25.189714080000002</v>
      </c>
      <c r="E15178">
        <v>20.18258895</v>
      </c>
      <c r="F15178">
        <v>34.7171643</v>
      </c>
      <c r="G15178">
        <v>37.633596079999997</v>
      </c>
      <c r="H15178">
        <v>16.679295410000002</v>
      </c>
      <c r="I15178">
        <v>14.681967650000001</v>
      </c>
      <c r="J15178">
        <v>33.659018889999999</v>
      </c>
      <c r="K15178">
        <v>59.463452709999999</v>
      </c>
      <c r="L15178">
        <v>30.31006777</v>
      </c>
      <c r="M15178">
        <v>6.8207561160000001</v>
      </c>
      <c r="N15178">
        <v>24.845706979999999</v>
      </c>
      <c r="O15178">
        <v>6.777324471</v>
      </c>
      <c r="P15178">
        <v>43.211534360000002</v>
      </c>
      <c r="Q15178">
        <v>31.076116849999998</v>
      </c>
    </row>
    <row r="15179" spans="1:17">
      <c r="A15179" t="s">
        <v>27571</v>
      </c>
      <c r="B15179" s="16" t="s">
        <v>7344</v>
      </c>
      <c r="C15179">
        <v>1.8124265349999999</v>
      </c>
      <c r="D15179">
        <v>1.9502067910000001</v>
      </c>
      <c r="E15179">
        <v>1.515015827</v>
      </c>
      <c r="F15179">
        <v>0.91633879100000004</v>
      </c>
      <c r="G15179">
        <v>1.4307297809999999</v>
      </c>
      <c r="H15179">
        <v>1.29270481</v>
      </c>
      <c r="I15179">
        <v>1.887926505</v>
      </c>
      <c r="J15179">
        <v>9.2889493939999994</v>
      </c>
      <c r="K15179">
        <v>5.0506990519999997</v>
      </c>
      <c r="L15179">
        <v>2.2903911780000001</v>
      </c>
      <c r="M15179">
        <v>1.491015862</v>
      </c>
      <c r="N15179">
        <v>4.0854187660000001</v>
      </c>
      <c r="O15179">
        <v>2.2939691039999999</v>
      </c>
      <c r="P15179">
        <v>2.5249846659999999</v>
      </c>
      <c r="Q15179">
        <v>3.2037953099999998</v>
      </c>
    </row>
    <row r="15180" spans="1:17">
      <c r="A15180" t="e">
        <v>#N/A</v>
      </c>
      <c r="B15180" s="16" t="s">
        <v>27572</v>
      </c>
      <c r="C15180">
        <v>0</v>
      </c>
      <c r="D15180">
        <v>0</v>
      </c>
      <c r="E15180">
        <v>0</v>
      </c>
      <c r="F15180">
        <v>0</v>
      </c>
      <c r="G15180">
        <v>0</v>
      </c>
      <c r="H15180">
        <v>0</v>
      </c>
      <c r="I15180">
        <v>0</v>
      </c>
      <c r="J15180">
        <v>0</v>
      </c>
      <c r="K15180">
        <v>0</v>
      </c>
      <c r="L15180">
        <v>0</v>
      </c>
      <c r="M15180">
        <v>0</v>
      </c>
      <c r="N15180">
        <v>0</v>
      </c>
      <c r="O15180">
        <v>0</v>
      </c>
      <c r="P15180">
        <v>0</v>
      </c>
      <c r="Q15180">
        <v>0</v>
      </c>
    </row>
    <row r="15181" spans="1:17">
      <c r="A15181" t="s">
        <v>27573</v>
      </c>
      <c r="B15181" s="16" t="s">
        <v>27574</v>
      </c>
      <c r="C15181">
        <v>6.3616071679999999</v>
      </c>
      <c r="D15181">
        <v>23.605925630000002</v>
      </c>
      <c r="E15181">
        <v>23.293125239999998</v>
      </c>
      <c r="F15181">
        <v>25.400871479999999</v>
      </c>
      <c r="G15181">
        <v>17.576487799999999</v>
      </c>
      <c r="H15181">
        <v>17.713259900000001</v>
      </c>
      <c r="I15181">
        <v>22.420036069999998</v>
      </c>
      <c r="J15181">
        <v>35.82041392</v>
      </c>
      <c r="K15181">
        <v>28.13792888</v>
      </c>
      <c r="L15181">
        <v>16.078520869999998</v>
      </c>
      <c r="M15181">
        <v>7.1233171139999998</v>
      </c>
      <c r="N15181">
        <v>15.553452119999999</v>
      </c>
      <c r="O15181">
        <v>17.613353920000002</v>
      </c>
      <c r="P15181">
        <v>36.189286009999996</v>
      </c>
      <c r="Q15181">
        <v>34.256527660000003</v>
      </c>
    </row>
    <row r="15182" spans="1:17">
      <c r="A15182" t="s">
        <v>27575</v>
      </c>
      <c r="B15182" s="16" t="s">
        <v>8511</v>
      </c>
      <c r="C15182">
        <v>211.7817087</v>
      </c>
      <c r="D15182">
        <v>1360.1944739999999</v>
      </c>
      <c r="E15182">
        <v>1120.0725669999999</v>
      </c>
      <c r="F15182">
        <v>1595.9691539999999</v>
      </c>
      <c r="G15182">
        <v>1292.7755589999999</v>
      </c>
      <c r="H15182">
        <v>1590.793956</v>
      </c>
      <c r="I15182">
        <v>1446.426017</v>
      </c>
      <c r="J15182">
        <v>1310.2770640000001</v>
      </c>
      <c r="K15182">
        <v>3219.303629</v>
      </c>
      <c r="L15182">
        <v>1158.065057</v>
      </c>
      <c r="M15182">
        <v>172.7730559</v>
      </c>
      <c r="N15182">
        <v>520.39440079999997</v>
      </c>
      <c r="O15182">
        <v>187.63490880000001</v>
      </c>
      <c r="P15182">
        <v>1417.6485740000001</v>
      </c>
      <c r="Q15182">
        <v>1307.2371000000001</v>
      </c>
    </row>
    <row r="15183" spans="1:17">
      <c r="A15183" t="s">
        <v>27576</v>
      </c>
      <c r="B15183" s="16" t="s">
        <v>1530</v>
      </c>
      <c r="C15183">
        <v>16.723976870000001</v>
      </c>
      <c r="D15183">
        <v>3.1969881469999999</v>
      </c>
      <c r="E15183">
        <v>2.8553743759999999</v>
      </c>
      <c r="F15183">
        <v>3.7451428920000001</v>
      </c>
      <c r="G15183">
        <v>2.8646281230000001</v>
      </c>
      <c r="H15183">
        <v>2.9006781309999998</v>
      </c>
      <c r="I15183">
        <v>8.0640727509999994</v>
      </c>
      <c r="J15183">
        <v>14.344903240000001</v>
      </c>
      <c r="K15183">
        <v>3.6098615760000001</v>
      </c>
      <c r="L15183">
        <v>4.6870524900000001</v>
      </c>
      <c r="M15183">
        <v>10.61452017</v>
      </c>
      <c r="N15183">
        <v>7.5314797520000001</v>
      </c>
      <c r="O15183">
        <v>8.2151551129999998</v>
      </c>
      <c r="P15183">
        <v>15.196403849999999</v>
      </c>
      <c r="Q15183">
        <v>7.6025906919999997</v>
      </c>
    </row>
    <row r="15184" spans="1:17">
      <c r="A15184" t="e">
        <v>#N/A</v>
      </c>
      <c r="B15184" s="16" t="s">
        <v>27577</v>
      </c>
      <c r="C15184">
        <v>1.2218175499999999</v>
      </c>
      <c r="D15184">
        <v>3.518755466</v>
      </c>
      <c r="E15184">
        <v>2.469744736</v>
      </c>
      <c r="F15184">
        <v>2.3283847529999999</v>
      </c>
      <c r="G15184">
        <v>2.320835244</v>
      </c>
      <c r="H15184">
        <v>5.161699112</v>
      </c>
      <c r="I15184">
        <v>3.5636009180000001</v>
      </c>
      <c r="J15184">
        <v>4.1820374019999997</v>
      </c>
      <c r="K15184">
        <v>4.4342176899999997</v>
      </c>
      <c r="L15184">
        <v>3.8600738899999998</v>
      </c>
      <c r="M15184">
        <v>0</v>
      </c>
      <c r="N15184">
        <v>0.15061582200000001</v>
      </c>
      <c r="O15184">
        <v>0</v>
      </c>
      <c r="P15184">
        <v>2.9329817340000002</v>
      </c>
      <c r="Q15184">
        <v>0.83991675200000004</v>
      </c>
    </row>
    <row r="15185" spans="1:17">
      <c r="A15185" t="s">
        <v>27578</v>
      </c>
      <c r="B15185" s="16" t="s">
        <v>9404</v>
      </c>
      <c r="C15185">
        <v>5.958806128</v>
      </c>
      <c r="D15185">
        <v>1.0142040210000001</v>
      </c>
      <c r="E15185">
        <v>0.67259984699999997</v>
      </c>
      <c r="F15185">
        <v>0.65284441100000001</v>
      </c>
      <c r="G15185">
        <v>0.45174480900000002</v>
      </c>
      <c r="H15185">
        <v>0.89307724099999997</v>
      </c>
      <c r="I15185">
        <v>3.709079612</v>
      </c>
      <c r="J15185">
        <v>1.0317660070000001</v>
      </c>
      <c r="K15185">
        <v>2.8350747799999998</v>
      </c>
      <c r="L15185">
        <v>3.1222923909999998</v>
      </c>
      <c r="M15185">
        <v>3.487257756</v>
      </c>
      <c r="N15185">
        <v>0.46581447999999998</v>
      </c>
      <c r="O15185">
        <v>3.943453179</v>
      </c>
      <c r="P15185">
        <v>0.54512791800000004</v>
      </c>
      <c r="Q15185">
        <v>2.4477742820000001</v>
      </c>
    </row>
    <row r="15186" spans="1:17">
      <c r="A15186" t="s">
        <v>27579</v>
      </c>
      <c r="B15186" s="16" t="s">
        <v>27580</v>
      </c>
      <c r="C15186">
        <v>10.77324344</v>
      </c>
      <c r="D15186">
        <v>16.706439</v>
      </c>
      <c r="E15186">
        <v>30.181750090000001</v>
      </c>
      <c r="F15186">
        <v>32.26186774</v>
      </c>
      <c r="G15186">
        <v>29.7654</v>
      </c>
      <c r="H15186">
        <v>23.445947109999999</v>
      </c>
      <c r="I15186">
        <v>15.71083187</v>
      </c>
      <c r="J15186">
        <v>25.038349530000001</v>
      </c>
      <c r="K15186">
        <v>19.549116250000001</v>
      </c>
      <c r="L15186">
        <v>2.2690521299999999</v>
      </c>
      <c r="M15186">
        <v>0</v>
      </c>
      <c r="N15186">
        <v>23.01933644</v>
      </c>
      <c r="O15186">
        <v>3.9770442620000002</v>
      </c>
      <c r="P15186">
        <v>19.395935730000001</v>
      </c>
      <c r="Q15186">
        <v>29.623498659999999</v>
      </c>
    </row>
    <row r="15187" spans="1:17">
      <c r="A15187" t="s">
        <v>27581</v>
      </c>
      <c r="B15187" s="16" t="s">
        <v>8181</v>
      </c>
      <c r="C15187">
        <v>20.564206160000001</v>
      </c>
      <c r="D15187">
        <v>6.4278493440000002</v>
      </c>
      <c r="E15187">
        <v>7.1327689210000003</v>
      </c>
      <c r="F15187">
        <v>9.7779907349999995</v>
      </c>
      <c r="G15187">
        <v>5.1563242669999996</v>
      </c>
      <c r="H15187">
        <v>13.30723545</v>
      </c>
      <c r="I15187">
        <v>25.059455570000001</v>
      </c>
      <c r="J15187">
        <v>10.10632625</v>
      </c>
      <c r="K15187">
        <v>31.437272549999999</v>
      </c>
      <c r="L15187">
        <v>45.388781530000003</v>
      </c>
      <c r="M15187">
        <v>30.8221253</v>
      </c>
      <c r="N15187">
        <v>7.292435921</v>
      </c>
      <c r="O15187">
        <v>36.813431540000003</v>
      </c>
      <c r="P15187">
        <v>12.42565914</v>
      </c>
      <c r="Q15187">
        <v>13.36189529</v>
      </c>
    </row>
    <row r="15188" spans="1:17">
      <c r="A15188" t="s">
        <v>24281</v>
      </c>
      <c r="B15188" s="16" t="s">
        <v>27582</v>
      </c>
      <c r="C15188">
        <v>141.76730800000001</v>
      </c>
      <c r="D15188">
        <v>17.20513867</v>
      </c>
      <c r="E15188">
        <v>12.59045989</v>
      </c>
      <c r="F15188">
        <v>7.5511155839999997</v>
      </c>
      <c r="G15188">
        <v>11.495219779999999</v>
      </c>
      <c r="H15188">
        <v>16.09721742</v>
      </c>
      <c r="I15188">
        <v>53.932706439999997</v>
      </c>
      <c r="J15188">
        <v>41.88233013</v>
      </c>
      <c r="K15188">
        <v>55.924088779999998</v>
      </c>
      <c r="L15188">
        <v>105.9342547</v>
      </c>
      <c r="M15188">
        <v>56.792126549999999</v>
      </c>
      <c r="N15188">
        <v>21.123082270000001</v>
      </c>
      <c r="O15188">
        <v>178.848274</v>
      </c>
      <c r="P15188">
        <v>13.87147145</v>
      </c>
      <c r="Q15188">
        <v>88.981031430000002</v>
      </c>
    </row>
    <row r="15189" spans="1:17">
      <c r="A15189" t="s">
        <v>27583</v>
      </c>
      <c r="B15189" s="16" t="s">
        <v>5148</v>
      </c>
      <c r="C15189">
        <v>11.79926663</v>
      </c>
      <c r="D15189">
        <v>2.2348126320000001</v>
      </c>
      <c r="E15189">
        <v>1.619431313</v>
      </c>
      <c r="F15189">
        <v>1.973921818</v>
      </c>
      <c r="G15189">
        <v>1.6331207059999999</v>
      </c>
      <c r="H15189">
        <v>3.4592134429999999</v>
      </c>
      <c r="I15189">
        <v>51.884008569999999</v>
      </c>
      <c r="J15189">
        <v>1.7698367420000001</v>
      </c>
      <c r="K15189">
        <v>17.4474619</v>
      </c>
      <c r="L15189">
        <v>19.065481640000002</v>
      </c>
      <c r="M15189">
        <v>359.10285069999998</v>
      </c>
      <c r="N15189">
        <v>3.2199264759999999</v>
      </c>
      <c r="O15189">
        <v>272.42102640000002</v>
      </c>
      <c r="P15189">
        <v>1.6621562510000001</v>
      </c>
      <c r="Q15189">
        <v>62.598619990000003</v>
      </c>
    </row>
    <row r="15190" spans="1:17">
      <c r="A15190" t="s">
        <v>27584</v>
      </c>
      <c r="B15190" s="16" t="s">
        <v>7285</v>
      </c>
      <c r="C15190">
        <v>16.62338462</v>
      </c>
      <c r="D15190">
        <v>2.1304507479999999</v>
      </c>
      <c r="E15190">
        <v>2.016997119</v>
      </c>
      <c r="F15190">
        <v>1.739151372</v>
      </c>
      <c r="G15190">
        <v>1.043835413</v>
      </c>
      <c r="H15190">
        <v>1.7939347430000001</v>
      </c>
      <c r="I15190">
        <v>2.4041858490000001</v>
      </c>
      <c r="J15190">
        <v>2.7691660389999999</v>
      </c>
      <c r="K15190">
        <v>3.9264068320000001</v>
      </c>
      <c r="L15190">
        <v>11.28487337</v>
      </c>
      <c r="M15190">
        <v>3.1645646030000001</v>
      </c>
      <c r="N15190">
        <v>1.4733895100000001</v>
      </c>
      <c r="O15190">
        <v>11.41117989</v>
      </c>
      <c r="P15190">
        <v>2.4528108629999998</v>
      </c>
      <c r="Q15190">
        <v>5.3831790230000003</v>
      </c>
    </row>
    <row r="15191" spans="1:17">
      <c r="A15191" t="s">
        <v>27585</v>
      </c>
      <c r="B15191" s="16" t="s">
        <v>27586</v>
      </c>
      <c r="C15191">
        <v>28.369315780000001</v>
      </c>
      <c r="D15191">
        <v>3.1854229219999999</v>
      </c>
      <c r="E15191">
        <v>2.301512437</v>
      </c>
      <c r="F15191">
        <v>4.6903660230000002</v>
      </c>
      <c r="G15191">
        <v>2.550086222</v>
      </c>
      <c r="H15191">
        <v>6.2188259239999999</v>
      </c>
      <c r="I15191">
        <v>8.8788212340000001</v>
      </c>
      <c r="J15191">
        <v>4.8772945610000003</v>
      </c>
      <c r="K15191">
        <v>8.4622899700000005</v>
      </c>
      <c r="L15191">
        <v>7.8576962100000003</v>
      </c>
      <c r="M15191">
        <v>6.2164635590000001</v>
      </c>
      <c r="N15191">
        <v>3.3374538619999998</v>
      </c>
      <c r="O15191">
        <v>12.33781924</v>
      </c>
      <c r="P15191">
        <v>4.2368613960000001</v>
      </c>
      <c r="Q15191">
        <v>7.0349614530000002</v>
      </c>
    </row>
    <row r="15192" spans="1:17">
      <c r="A15192" t="s">
        <v>27587</v>
      </c>
      <c r="B15192" s="16" t="s">
        <v>8084</v>
      </c>
      <c r="C15192">
        <v>41.602070789999999</v>
      </c>
      <c r="D15192">
        <v>7.7610540109999997</v>
      </c>
      <c r="E15192">
        <v>5.2767114179999997</v>
      </c>
      <c r="F15192">
        <v>4.7816769270000004</v>
      </c>
      <c r="G15192">
        <v>5.40847313</v>
      </c>
      <c r="H15192">
        <v>6.6908029859999996</v>
      </c>
      <c r="I15192">
        <v>12.633614229999999</v>
      </c>
      <c r="J15192">
        <v>6.3238649689999997</v>
      </c>
      <c r="K15192">
        <v>14.813179849999999</v>
      </c>
      <c r="L15192">
        <v>19.790130789999999</v>
      </c>
      <c r="M15192">
        <v>13.157235399999999</v>
      </c>
      <c r="N15192">
        <v>4.4007735050000001</v>
      </c>
      <c r="O15192">
        <v>21.086219</v>
      </c>
      <c r="P15192">
        <v>4.8276216740000004</v>
      </c>
      <c r="Q15192">
        <v>12.237846530000001</v>
      </c>
    </row>
    <row r="15193" spans="1:17">
      <c r="A15193" t="s">
        <v>27588</v>
      </c>
      <c r="B15193" s="16" t="s">
        <v>27589</v>
      </c>
      <c r="C15193">
        <v>8.5366506209999997</v>
      </c>
      <c r="D15193">
        <v>19.623792229999999</v>
      </c>
      <c r="E15193">
        <v>20.864919990000001</v>
      </c>
      <c r="F15193">
        <v>15.46824348</v>
      </c>
      <c r="G15193">
        <v>15.81328493</v>
      </c>
      <c r="H15193">
        <v>31.550673249999999</v>
      </c>
      <c r="I15193">
        <v>9.3772929400000002</v>
      </c>
      <c r="J15193">
        <v>9.2759523099999992</v>
      </c>
      <c r="K15193">
        <v>9.7570645089999992</v>
      </c>
      <c r="L15193">
        <v>13.309742030000001</v>
      </c>
      <c r="M15193">
        <v>4.4690448580000002</v>
      </c>
      <c r="N15193">
        <v>6.4779764049999997</v>
      </c>
      <c r="O15193">
        <v>6.5074053090000001</v>
      </c>
      <c r="P15193">
        <v>15.785051790000001</v>
      </c>
      <c r="Q15193">
        <v>23.85453768</v>
      </c>
    </row>
    <row r="15194" spans="1:17">
      <c r="A15194" t="s">
        <v>27590</v>
      </c>
      <c r="B15194" s="16" t="s">
        <v>1897</v>
      </c>
      <c r="C15194">
        <v>17.604966390000001</v>
      </c>
      <c r="D15194">
        <v>0.42290127300000002</v>
      </c>
      <c r="E15194">
        <v>0.56414302800000005</v>
      </c>
      <c r="F15194">
        <v>0.36090049099999999</v>
      </c>
      <c r="G15194">
        <v>0.47615212499999998</v>
      </c>
      <c r="H15194">
        <v>1.8736073630000001</v>
      </c>
      <c r="I15194">
        <v>26.910952389999999</v>
      </c>
      <c r="J15194">
        <v>1.169672163</v>
      </c>
      <c r="K15194">
        <v>2.790459797</v>
      </c>
      <c r="L15194">
        <v>4.0206624800000004</v>
      </c>
      <c r="M15194">
        <v>17.914653850000001</v>
      </c>
      <c r="N15194">
        <v>1.019731776</v>
      </c>
      <c r="O15194">
        <v>12.097608960000001</v>
      </c>
      <c r="P15194">
        <v>0.58872415199999995</v>
      </c>
      <c r="Q15194">
        <v>11.518981569999999</v>
      </c>
    </row>
    <row r="15195" spans="1:17">
      <c r="A15195" t="s">
        <v>27591</v>
      </c>
      <c r="B15195" s="16" t="s">
        <v>944</v>
      </c>
      <c r="C15195">
        <v>5.2044654320000001</v>
      </c>
      <c r="D15195">
        <v>2.0176858690000001</v>
      </c>
      <c r="E15195">
        <v>1.9379219459999999</v>
      </c>
      <c r="F15195">
        <v>1.9127589570000001</v>
      </c>
      <c r="G15195">
        <v>1.437942029</v>
      </c>
      <c r="H15195">
        <v>1.099341084</v>
      </c>
      <c r="I15195">
        <v>4.1743756190000001</v>
      </c>
      <c r="J15195">
        <v>7.0925496040000002</v>
      </c>
      <c r="K15195">
        <v>2.1249039399999998</v>
      </c>
      <c r="L15195">
        <v>2.959633213</v>
      </c>
      <c r="M15195">
        <v>3.496574689</v>
      </c>
      <c r="N15195">
        <v>4.4588736979999997</v>
      </c>
      <c r="O15195">
        <v>2.8819161320000002</v>
      </c>
      <c r="P15195">
        <v>4.3336329820000001</v>
      </c>
      <c r="Q15195">
        <v>1.6099727530000001</v>
      </c>
    </row>
    <row r="15196" spans="1:17">
      <c r="A15196" t="s">
        <v>27592</v>
      </c>
      <c r="B15196" s="16" t="s">
        <v>27593</v>
      </c>
      <c r="C15196">
        <v>0</v>
      </c>
      <c r="D15196">
        <v>1.039632297</v>
      </c>
      <c r="E15196">
        <v>2.4963328969999998</v>
      </c>
      <c r="F15196">
        <v>0.63879386900000001</v>
      </c>
      <c r="G15196">
        <v>0.81037429000000005</v>
      </c>
      <c r="H15196">
        <v>3.604657644</v>
      </c>
      <c r="I15196">
        <v>6.8437335819999996</v>
      </c>
      <c r="J15196">
        <v>12.4933087</v>
      </c>
      <c r="K15196">
        <v>4.257856759</v>
      </c>
      <c r="L15196">
        <v>8.8957157379999998</v>
      </c>
      <c r="M15196">
        <v>0</v>
      </c>
      <c r="N15196">
        <v>5.7850168069999999</v>
      </c>
      <c r="O15196">
        <v>0</v>
      </c>
      <c r="P15196">
        <v>1.408164526</v>
      </c>
      <c r="Q15196">
        <v>0</v>
      </c>
    </row>
    <row r="15197" spans="1:17">
      <c r="A15197" t="s">
        <v>27592</v>
      </c>
      <c r="B15197" s="16" t="s">
        <v>1650</v>
      </c>
      <c r="C15197">
        <v>5.9635282600000004</v>
      </c>
      <c r="D15197">
        <v>2.5596722980000002</v>
      </c>
      <c r="E15197">
        <v>1.942994125</v>
      </c>
      <c r="F15197">
        <v>2.9426028039999998</v>
      </c>
      <c r="G15197">
        <v>1.2872371389999999</v>
      </c>
      <c r="H15197">
        <v>2.7197597390000001</v>
      </c>
      <c r="I15197">
        <v>2.7177281369999999</v>
      </c>
      <c r="J15197">
        <v>3.6382439299999998</v>
      </c>
      <c r="K15197">
        <v>3.212606724</v>
      </c>
      <c r="L15197">
        <v>3.2970883839999998</v>
      </c>
      <c r="M15197">
        <v>1.430908724</v>
      </c>
      <c r="N15197">
        <v>3.813516495</v>
      </c>
      <c r="O15197">
        <v>3.302238918</v>
      </c>
      <c r="P15197">
        <v>2.572314982</v>
      </c>
      <c r="Q15197">
        <v>3.843301383</v>
      </c>
    </row>
    <row r="15198" spans="1:17">
      <c r="A15198" t="s">
        <v>27594</v>
      </c>
      <c r="B15198" s="16" t="s">
        <v>3000</v>
      </c>
      <c r="C15198">
        <v>2.8731980429999999</v>
      </c>
      <c r="D15198">
        <v>1.0325599679999999</v>
      </c>
      <c r="E15198">
        <v>0.91702024800000004</v>
      </c>
      <c r="F15198">
        <v>0.87779837800000005</v>
      </c>
      <c r="G15198">
        <v>0.80486153999999999</v>
      </c>
      <c r="H15198">
        <v>0.61303701399999999</v>
      </c>
      <c r="I15198">
        <v>6.3316174639999998</v>
      </c>
      <c r="J15198">
        <v>2.5091841260000001</v>
      </c>
      <c r="K15198">
        <v>2.0275508379999998</v>
      </c>
      <c r="L15198">
        <v>3.7922779109999998</v>
      </c>
      <c r="M15198">
        <v>1.715851587</v>
      </c>
      <c r="N15198">
        <v>1.967692792</v>
      </c>
      <c r="O15198">
        <v>1.97991381</v>
      </c>
      <c r="P15198">
        <v>2.9408606079999999</v>
      </c>
      <c r="Q15198">
        <v>0.65837630400000002</v>
      </c>
    </row>
    <row r="15199" spans="1:17">
      <c r="A15199" t="s">
        <v>27595</v>
      </c>
      <c r="B15199" s="16" t="s">
        <v>2025</v>
      </c>
      <c r="C15199">
        <v>4.0321234879999999</v>
      </c>
      <c r="D15199">
        <v>20.403718749999999</v>
      </c>
      <c r="E15199">
        <v>16.504018769999998</v>
      </c>
      <c r="F15199">
        <v>22.09846005</v>
      </c>
      <c r="G15199">
        <v>14.914884669999999</v>
      </c>
      <c r="H15199">
        <v>18.827204680000001</v>
      </c>
      <c r="I15199">
        <v>14.23609123</v>
      </c>
      <c r="J15199">
        <v>30.642326579999999</v>
      </c>
      <c r="K15199">
        <v>31.095919970000001</v>
      </c>
      <c r="L15199">
        <v>11.93409484</v>
      </c>
      <c r="M15199">
        <v>3.2588835889999999</v>
      </c>
      <c r="N15199">
        <v>15.957846979999999</v>
      </c>
      <c r="O15199">
        <v>4.7005148009999997</v>
      </c>
      <c r="P15199">
        <v>37.347475590000002</v>
      </c>
      <c r="Q15199">
        <v>18.381487480000001</v>
      </c>
    </row>
    <row r="15200" spans="1:17">
      <c r="A15200" t="s">
        <v>27596</v>
      </c>
      <c r="B15200" s="16" t="s">
        <v>3482</v>
      </c>
      <c r="C15200">
        <v>22.030840059999999</v>
      </c>
      <c r="D15200">
        <v>10.175525370000001</v>
      </c>
      <c r="E15200">
        <v>9.0435846630000007</v>
      </c>
      <c r="F15200">
        <v>11.599236429999999</v>
      </c>
      <c r="G15200">
        <v>7.1420606759999998</v>
      </c>
      <c r="H15200">
        <v>7.503202827</v>
      </c>
      <c r="I15200">
        <v>14.245436379999999</v>
      </c>
      <c r="J15200">
        <v>14.570287220000001</v>
      </c>
      <c r="K15200">
        <v>13.859998750000001</v>
      </c>
      <c r="L15200">
        <v>12.21314169</v>
      </c>
      <c r="M15200">
        <v>35.10803327</v>
      </c>
      <c r="N15200">
        <v>11.324308690000001</v>
      </c>
      <c r="O15200">
        <v>33.605723779999998</v>
      </c>
      <c r="P15200">
        <v>16.74489754</v>
      </c>
      <c r="Q15200">
        <v>16.287706230000001</v>
      </c>
    </row>
    <row r="15201" spans="1:17">
      <c r="A15201" t="s">
        <v>27597</v>
      </c>
      <c r="B15201" s="16" t="s">
        <v>27598</v>
      </c>
      <c r="C15201">
        <v>5.503703615</v>
      </c>
      <c r="D15201">
        <v>2.612688495</v>
      </c>
      <c r="E15201">
        <v>2.153903986</v>
      </c>
      <c r="F15201">
        <v>1.9264150179999999</v>
      </c>
      <c r="G15201">
        <v>1.527407038</v>
      </c>
      <c r="H15201">
        <v>0.67941191199999995</v>
      </c>
      <c r="I15201">
        <v>3.1531337970000002</v>
      </c>
      <c r="J15201">
        <v>9.5436294850000003</v>
      </c>
      <c r="K15201">
        <v>4.9043376280000004</v>
      </c>
      <c r="L15201">
        <v>4.9679389809999996</v>
      </c>
      <c r="M15201">
        <v>1.1319230360000001</v>
      </c>
      <c r="N15201">
        <v>5.6941526690000002</v>
      </c>
      <c r="O15201">
        <v>3.0476160220000001</v>
      </c>
      <c r="P15201">
        <v>7.9034155569999998</v>
      </c>
      <c r="Q15201">
        <v>3.2429341709999999</v>
      </c>
    </row>
    <row r="15202" spans="1:17">
      <c r="A15202" t="s">
        <v>27599</v>
      </c>
      <c r="B15202" s="16" t="s">
        <v>3504</v>
      </c>
      <c r="C15202">
        <v>9.1820656130000007</v>
      </c>
      <c r="D15202">
        <v>9.6863569999999996E-2</v>
      </c>
      <c r="E15202">
        <v>0.27910296899999998</v>
      </c>
      <c r="F15202">
        <v>8.9275586000000004E-2</v>
      </c>
      <c r="G15202">
        <v>7.5503374999999998E-2</v>
      </c>
      <c r="H15202">
        <v>0.25188714099999998</v>
      </c>
      <c r="I15202">
        <v>2.5505497309999998</v>
      </c>
      <c r="J15202">
        <v>0.38800464600000001</v>
      </c>
      <c r="K15202">
        <v>5.6530993919999997</v>
      </c>
      <c r="L15202">
        <v>8.2882264150000005</v>
      </c>
      <c r="M15202">
        <v>4.6161766880000004</v>
      </c>
      <c r="N15202">
        <v>0.67374467800000004</v>
      </c>
      <c r="O15202">
        <v>6.5371743960000002</v>
      </c>
      <c r="P15202">
        <v>0.59040037300000003</v>
      </c>
      <c r="Q15202">
        <v>2.404589621</v>
      </c>
    </row>
    <row r="15203" spans="1:17">
      <c r="A15203" t="s">
        <v>27600</v>
      </c>
      <c r="B15203" s="16" t="s">
        <v>27601</v>
      </c>
      <c r="C15203">
        <v>3.2723798099999999</v>
      </c>
      <c r="D15203">
        <v>0.86993003599999996</v>
      </c>
      <c r="E15203">
        <v>0.626654724</v>
      </c>
      <c r="F15203">
        <v>2.048999668</v>
      </c>
      <c r="G15203">
        <v>1.4692047349999999</v>
      </c>
      <c r="H15203">
        <v>0.50270978200000005</v>
      </c>
      <c r="I15203">
        <v>6.6810457789999997</v>
      </c>
      <c r="J15203">
        <v>1.825299649</v>
      </c>
      <c r="K15203">
        <v>4.7504455759999997</v>
      </c>
      <c r="L15203">
        <v>0.41353564999999998</v>
      </c>
      <c r="M15203">
        <v>2.5125940830000002</v>
      </c>
      <c r="N15203">
        <v>0.80678522799999997</v>
      </c>
      <c r="O15203">
        <v>3.6240894620000002</v>
      </c>
      <c r="P15203">
        <v>0.883729243</v>
      </c>
      <c r="Q15203">
        <v>3.1493550479999999</v>
      </c>
    </row>
    <row r="15204" spans="1:17">
      <c r="A15204" t="s">
        <v>27602</v>
      </c>
      <c r="B15204" s="16" t="s">
        <v>2057</v>
      </c>
      <c r="C15204">
        <v>6.643018745</v>
      </c>
      <c r="D15204">
        <v>1.3081342929999999</v>
      </c>
      <c r="E15204">
        <v>1.295683777</v>
      </c>
      <c r="F15204">
        <v>1.205659206</v>
      </c>
      <c r="G15204">
        <v>1.274583333</v>
      </c>
      <c r="H15204">
        <v>2.1260715330000002</v>
      </c>
      <c r="I15204">
        <v>1.076404924</v>
      </c>
      <c r="J15204">
        <v>2.4796285710000001</v>
      </c>
      <c r="K15204">
        <v>3.8507158540000002</v>
      </c>
      <c r="L15204">
        <v>4.4306335160000003</v>
      </c>
      <c r="M15204">
        <v>2.8336851940000001</v>
      </c>
      <c r="N15204">
        <v>1.9562559070000001</v>
      </c>
      <c r="O15204">
        <v>2.0436107689999998</v>
      </c>
      <c r="P15204">
        <v>1.7718459799999999</v>
      </c>
      <c r="Q15204">
        <v>1.0148055840000001</v>
      </c>
    </row>
    <row r="15205" spans="1:17">
      <c r="A15205" t="s">
        <v>27600</v>
      </c>
      <c r="B15205" s="16" t="s">
        <v>27603</v>
      </c>
      <c r="C15205">
        <v>6.7236609319999996</v>
      </c>
      <c r="D15205">
        <v>0.54876906199999997</v>
      </c>
      <c r="E15205">
        <v>0.97885341400000003</v>
      </c>
      <c r="F15205">
        <v>1.685934118</v>
      </c>
      <c r="G15205">
        <v>1.0388345649999999</v>
      </c>
      <c r="H15205">
        <v>0.54363302899999999</v>
      </c>
      <c r="I15205">
        <v>1.5481967999999999</v>
      </c>
      <c r="J15205">
        <v>1.5252776610000001</v>
      </c>
      <c r="K15205">
        <v>5.9398378779999996</v>
      </c>
      <c r="L15205">
        <v>2.6831978919999999</v>
      </c>
      <c r="M15205">
        <v>4.754982032</v>
      </c>
      <c r="N15205">
        <v>0.95970801500000003</v>
      </c>
      <c r="O15205">
        <v>6.6624863169999999</v>
      </c>
      <c r="P15205">
        <v>1.1680404980000001</v>
      </c>
      <c r="Q15205">
        <v>2.9191965259999999</v>
      </c>
    </row>
    <row r="15206" spans="1:17">
      <c r="A15206" t="s">
        <v>27604</v>
      </c>
      <c r="B15206" s="16" t="s">
        <v>27605</v>
      </c>
      <c r="C15206">
        <v>16.163378940000001</v>
      </c>
      <c r="D15206">
        <v>1.4322918529999999</v>
      </c>
      <c r="E15206">
        <v>2.063504923</v>
      </c>
      <c r="F15206">
        <v>2.0901435400000001</v>
      </c>
      <c r="G15206">
        <v>0.97688955499999997</v>
      </c>
      <c r="H15206">
        <v>2.483051841</v>
      </c>
      <c r="I15206">
        <v>0</v>
      </c>
      <c r="J15206">
        <v>3.8931715869999999</v>
      </c>
      <c r="K15206">
        <v>4.0328819400000002</v>
      </c>
      <c r="L15206">
        <v>7.6597160950000003</v>
      </c>
      <c r="M15206">
        <v>3.1026357459999998</v>
      </c>
      <c r="N15206">
        <v>2.0921156669999998</v>
      </c>
      <c r="O15206">
        <v>8.9502953059999992</v>
      </c>
      <c r="P15206">
        <v>1.3337605290000001</v>
      </c>
      <c r="Q15206">
        <v>6.111175115</v>
      </c>
    </row>
    <row r="15207" spans="1:17">
      <c r="A15207" t="s">
        <v>27600</v>
      </c>
      <c r="B15207" s="16" t="s">
        <v>27606</v>
      </c>
      <c r="C15207">
        <v>2.8946798970000001</v>
      </c>
      <c r="D15207">
        <v>0.42751234599999999</v>
      </c>
      <c r="E15207">
        <v>0.30795882499999999</v>
      </c>
      <c r="F15207">
        <v>0.394022386</v>
      </c>
      <c r="G15207">
        <v>0.33323802600000002</v>
      </c>
      <c r="H15207">
        <v>0.370572281</v>
      </c>
      <c r="I15207">
        <v>4.2213683780000002</v>
      </c>
      <c r="J15207">
        <v>1.1008790049999999</v>
      </c>
      <c r="K15207">
        <v>0.43772359199999999</v>
      </c>
      <c r="L15207">
        <v>1.219350444</v>
      </c>
      <c r="M15207">
        <v>0</v>
      </c>
      <c r="N15207">
        <v>0.95155416599999998</v>
      </c>
      <c r="O15207">
        <v>1.068598341</v>
      </c>
      <c r="P15207">
        <v>0.14476457700000001</v>
      </c>
      <c r="Q15207">
        <v>0</v>
      </c>
    </row>
    <row r="15208" spans="1:17">
      <c r="A15208" t="s">
        <v>27607</v>
      </c>
      <c r="B15208" s="16" t="s">
        <v>8214</v>
      </c>
      <c r="C15208">
        <v>11.43770984</v>
      </c>
      <c r="D15208">
        <v>0.80867096800000005</v>
      </c>
      <c r="E15208">
        <v>0.41424121600000002</v>
      </c>
      <c r="F15208">
        <v>0.59625780100000003</v>
      </c>
      <c r="G15208">
        <v>0.46225239400000001</v>
      </c>
      <c r="H15208">
        <v>0.46730977099999998</v>
      </c>
      <c r="I15208">
        <v>2.4842309290000002</v>
      </c>
      <c r="J15208">
        <v>1.8510163580000001</v>
      </c>
      <c r="K15208">
        <v>1.9871670910000001</v>
      </c>
      <c r="L15208">
        <v>1.5376605480000001</v>
      </c>
      <c r="M15208">
        <v>6.5398515399999999</v>
      </c>
      <c r="N15208">
        <v>0.92996616700000001</v>
      </c>
      <c r="O15208">
        <v>4.3121752750000004</v>
      </c>
      <c r="P15208">
        <v>0.98579814799999999</v>
      </c>
      <c r="Q15208">
        <v>1.1710330200000001</v>
      </c>
    </row>
    <row r="15209" spans="1:17">
      <c r="A15209" t="s">
        <v>27608</v>
      </c>
      <c r="B15209" s="16" t="s">
        <v>8899</v>
      </c>
      <c r="C15209">
        <v>10.711442419999999</v>
      </c>
      <c r="D15209">
        <v>22.09873593</v>
      </c>
      <c r="E15209">
        <v>15.33825489</v>
      </c>
      <c r="F15209">
        <v>23.998861389999998</v>
      </c>
      <c r="G15209">
        <v>19.34697641</v>
      </c>
      <c r="H15209">
        <v>11.21055174</v>
      </c>
      <c r="I15209">
        <v>13.992006999999999</v>
      </c>
      <c r="J15209">
        <v>16.339772</v>
      </c>
      <c r="K15209">
        <v>31.734772100000001</v>
      </c>
      <c r="L15209">
        <v>34.097145380000001</v>
      </c>
      <c r="M15209">
        <v>7.1135600019999998</v>
      </c>
      <c r="N15209">
        <v>11.157864500000001</v>
      </c>
      <c r="O15209">
        <v>6.3530043249999997</v>
      </c>
      <c r="P15209">
        <v>9.0406412829999994</v>
      </c>
      <c r="Q15209">
        <v>14.02882958</v>
      </c>
    </row>
    <row r="15210" spans="1:17">
      <c r="A15210" t="s">
        <v>27609</v>
      </c>
      <c r="B15210" s="16" t="s">
        <v>3503</v>
      </c>
      <c r="C15210">
        <v>130.7282228</v>
      </c>
      <c r="D15210">
        <v>51.520344540000004</v>
      </c>
      <c r="E15210">
        <v>14.638905060000001</v>
      </c>
      <c r="F15210">
        <v>8.8253842359999997</v>
      </c>
      <c r="G15210">
        <v>13.721047280000001</v>
      </c>
      <c r="H15210">
        <v>107.65377719999999</v>
      </c>
      <c r="I15210">
        <v>32.116497180000003</v>
      </c>
      <c r="J15210">
        <v>29.079988180000001</v>
      </c>
      <c r="K15210">
        <v>43.2397706</v>
      </c>
      <c r="L15210">
        <v>58.667194690000002</v>
      </c>
      <c r="M15210">
        <v>35.848414640000001</v>
      </c>
      <c r="N15210">
        <v>18.330408200000001</v>
      </c>
      <c r="O15210">
        <v>61.657759589999998</v>
      </c>
      <c r="P15210">
        <v>38.063696389999997</v>
      </c>
      <c r="Q15210">
        <v>30.641911749999998</v>
      </c>
    </row>
    <row r="15211" spans="1:17">
      <c r="A15211" t="s">
        <v>27610</v>
      </c>
      <c r="B15211" s="16" t="s">
        <v>9475</v>
      </c>
      <c r="C15211">
        <v>12.44543515</v>
      </c>
      <c r="D15211">
        <v>1.2451331720000001</v>
      </c>
      <c r="E15211">
        <v>0.95388067099999996</v>
      </c>
      <c r="F15211">
        <v>0.91078840699999997</v>
      </c>
      <c r="G15211">
        <v>0.85501577699999998</v>
      </c>
      <c r="H15211">
        <v>1.6960346399999999</v>
      </c>
      <c r="I15211">
        <v>4.2934116050000002</v>
      </c>
      <c r="J15211">
        <v>1.560747882</v>
      </c>
      <c r="K15211">
        <v>2.2462057039999999</v>
      </c>
      <c r="L15211">
        <v>4.0587063380000004</v>
      </c>
      <c r="M15211">
        <v>4.1100372419999998</v>
      </c>
      <c r="N15211">
        <v>1.253732742</v>
      </c>
      <c r="O15211">
        <v>8.2994702030000003</v>
      </c>
      <c r="P15211">
        <v>0.66255829300000002</v>
      </c>
      <c r="Q15211">
        <v>4.3236933000000004</v>
      </c>
    </row>
    <row r="15212" spans="1:17">
      <c r="A15212" t="s">
        <v>27611</v>
      </c>
      <c r="B15212" s="16" t="s">
        <v>9175</v>
      </c>
      <c r="C15212">
        <v>6.397743331</v>
      </c>
      <c r="D15212">
        <v>29.692735899999999</v>
      </c>
      <c r="E15212">
        <v>24.5711862</v>
      </c>
      <c r="F15212">
        <v>32.961961559999999</v>
      </c>
      <c r="G15212">
        <v>22.261126109999999</v>
      </c>
      <c r="H15212">
        <v>28.379349569999999</v>
      </c>
      <c r="I15212">
        <v>18.65990876</v>
      </c>
      <c r="J15212">
        <v>39.74117305</v>
      </c>
      <c r="K15212">
        <v>42.374084930000002</v>
      </c>
      <c r="L15212">
        <v>17.584714609999999</v>
      </c>
      <c r="M15212">
        <v>4.9123063240000002</v>
      </c>
      <c r="N15212">
        <v>22.71347265</v>
      </c>
      <c r="O15212">
        <v>6.3768254239999997</v>
      </c>
      <c r="P15212">
        <v>54.56828419</v>
      </c>
      <c r="Q15212">
        <v>26.827890929999999</v>
      </c>
    </row>
    <row r="15213" spans="1:17">
      <c r="A15213" t="s">
        <v>27612</v>
      </c>
      <c r="B15213" s="16" t="s">
        <v>145</v>
      </c>
      <c r="C15213">
        <v>3.4574595239999999</v>
      </c>
      <c r="D15213">
        <v>1.191466967</v>
      </c>
      <c r="E15213">
        <v>0.77653369400000005</v>
      </c>
      <c r="F15213">
        <v>0.52291963200000002</v>
      </c>
      <c r="G15213">
        <v>0.46436331400000003</v>
      </c>
      <c r="H15213">
        <v>1.622934232</v>
      </c>
      <c r="I15213">
        <v>0</v>
      </c>
      <c r="J15213">
        <v>0.58440460599999999</v>
      </c>
      <c r="K15213">
        <v>2.0913008080000002</v>
      </c>
      <c r="L15213">
        <v>2.184622284</v>
      </c>
      <c r="M15213">
        <v>0</v>
      </c>
      <c r="N15213">
        <v>2.8413849990000002</v>
      </c>
      <c r="O15213">
        <v>1.701804986</v>
      </c>
      <c r="P15213">
        <v>0.97982052600000002</v>
      </c>
      <c r="Q15213">
        <v>0.52817090600000005</v>
      </c>
    </row>
    <row r="15214" spans="1:17">
      <c r="A15214" t="s">
        <v>27613</v>
      </c>
      <c r="B15214" s="16" t="s">
        <v>27614</v>
      </c>
      <c r="C15214">
        <v>3.537253379</v>
      </c>
      <c r="D15214">
        <v>3.9181003049999998</v>
      </c>
      <c r="E15214">
        <v>4.8921710220000003</v>
      </c>
      <c r="F15214">
        <v>7.1019652400000002</v>
      </c>
      <c r="G15214">
        <v>4.2757221630000002</v>
      </c>
      <c r="H15214">
        <v>0.67925026300000002</v>
      </c>
      <c r="I15214">
        <v>11.60650321</v>
      </c>
      <c r="J15214">
        <v>9.0804837799999998</v>
      </c>
      <c r="K15214">
        <v>6.8198647880000003</v>
      </c>
      <c r="L15214">
        <v>4.4700812839999999</v>
      </c>
      <c r="M15214">
        <v>0</v>
      </c>
      <c r="N15214">
        <v>9.5929700550000003</v>
      </c>
      <c r="O15214">
        <v>2.938073384</v>
      </c>
      <c r="P15214">
        <v>21.758704959999999</v>
      </c>
      <c r="Q15214">
        <v>3.6474329189999999</v>
      </c>
    </row>
    <row r="15215" spans="1:17">
      <c r="A15215" t="e">
        <v>#N/A</v>
      </c>
      <c r="B15215" s="16" t="s">
        <v>27615</v>
      </c>
      <c r="C15215">
        <v>5.5807342159999997</v>
      </c>
      <c r="D15215">
        <v>1.2363194879999999</v>
      </c>
      <c r="E15215">
        <v>6.1351316599999999</v>
      </c>
      <c r="F15215">
        <v>2.5321558770000001</v>
      </c>
      <c r="G15215">
        <v>2.8910650339999999</v>
      </c>
      <c r="H15215">
        <v>0</v>
      </c>
      <c r="I15215">
        <v>0</v>
      </c>
      <c r="J15215">
        <v>12.49866834</v>
      </c>
      <c r="K15215">
        <v>6.7511963030000004</v>
      </c>
      <c r="L15215">
        <v>3.526229662</v>
      </c>
      <c r="M15215">
        <v>3.5708262749999999</v>
      </c>
      <c r="N15215">
        <v>26.371337879999999</v>
      </c>
      <c r="O15215">
        <v>8.2407223439999999</v>
      </c>
      <c r="P15215">
        <v>8.3728701520000008</v>
      </c>
      <c r="Q15215">
        <v>3.8363765160000001</v>
      </c>
    </row>
    <row r="15216" spans="1:17">
      <c r="A15216" t="e">
        <v>#N/A</v>
      </c>
      <c r="B15216" s="16" t="s">
        <v>3047</v>
      </c>
      <c r="C15216">
        <v>0.94863935399999999</v>
      </c>
      <c r="D15216">
        <v>0.91067331399999996</v>
      </c>
      <c r="E15216">
        <v>0.48779797499999999</v>
      </c>
      <c r="F15216">
        <v>0.710205741</v>
      </c>
      <c r="G15216">
        <v>0.409530652</v>
      </c>
      <c r="H15216">
        <v>1.092989607</v>
      </c>
      <c r="I15216">
        <v>0.230569891</v>
      </c>
      <c r="J15216">
        <v>1.7638041019999999</v>
      </c>
      <c r="K15216">
        <v>1.43449998</v>
      </c>
      <c r="L15216">
        <v>2.397620168</v>
      </c>
      <c r="M15216">
        <v>0</v>
      </c>
      <c r="N15216">
        <v>0.662663487</v>
      </c>
      <c r="O15216">
        <v>0.87549787499999998</v>
      </c>
      <c r="P15216">
        <v>0.97256079799999995</v>
      </c>
      <c r="Q15216">
        <v>0.65212525799999999</v>
      </c>
    </row>
    <row r="15217" spans="1:17">
      <c r="A15217" t="e">
        <v>#N/A</v>
      </c>
      <c r="B15217" s="16" t="s">
        <v>27616</v>
      </c>
      <c r="C15217">
        <v>1.2996831849999999</v>
      </c>
      <c r="D15217">
        <v>1.367635878</v>
      </c>
      <c r="E15217">
        <v>0.79505551299999999</v>
      </c>
      <c r="F15217">
        <v>0.92878919699999996</v>
      </c>
      <c r="G15217">
        <v>0.44886192000000003</v>
      </c>
      <c r="H15217">
        <v>0.124787519</v>
      </c>
      <c r="I15217">
        <v>2.8430301579999999</v>
      </c>
      <c r="J15217">
        <v>2.018326295</v>
      </c>
      <c r="K15217">
        <v>4.4220070199999997</v>
      </c>
      <c r="L15217">
        <v>0.82121477600000004</v>
      </c>
      <c r="M15217">
        <v>1.2474011540000001</v>
      </c>
      <c r="N15217">
        <v>1.2817157619999999</v>
      </c>
      <c r="O15217">
        <v>0</v>
      </c>
      <c r="P15217">
        <v>2.2911756400000001</v>
      </c>
      <c r="Q15217">
        <v>0.44672204900000001</v>
      </c>
    </row>
    <row r="15218" spans="1:17">
      <c r="A15218" t="s">
        <v>27617</v>
      </c>
      <c r="B15218" s="16" t="s">
        <v>6928</v>
      </c>
      <c r="C15218">
        <v>3.8776932579999999</v>
      </c>
      <c r="D15218">
        <v>2.1475972329999999</v>
      </c>
      <c r="E15218">
        <v>4.8473393720000004</v>
      </c>
      <c r="F15218">
        <v>3.9587225680000002</v>
      </c>
      <c r="G15218">
        <v>3.0132227110000001</v>
      </c>
      <c r="H15218">
        <v>2.2338723429999998</v>
      </c>
      <c r="I15218">
        <v>11.30983202</v>
      </c>
      <c r="J15218">
        <v>16.4678176</v>
      </c>
      <c r="K15218">
        <v>7.4762367510000001</v>
      </c>
      <c r="L15218">
        <v>4.9003003749999996</v>
      </c>
      <c r="M15218">
        <v>3.7217062589999999</v>
      </c>
      <c r="N15218">
        <v>8.6041940120000007</v>
      </c>
      <c r="O15218">
        <v>2.1472304699999998</v>
      </c>
      <c r="P15218">
        <v>8.5812091739999996</v>
      </c>
      <c r="Q15218">
        <v>1.999238466</v>
      </c>
    </row>
    <row r="15219" spans="1:17">
      <c r="A15219" t="s">
        <v>27618</v>
      </c>
      <c r="B15219" s="16" t="s">
        <v>6969</v>
      </c>
      <c r="C15219">
        <v>20.747514290000002</v>
      </c>
      <c r="D15219">
        <v>0.948436481</v>
      </c>
      <c r="E15219">
        <v>1.6116675549999999</v>
      </c>
      <c r="F15219">
        <v>1.4793121170000001</v>
      </c>
      <c r="G15219">
        <v>1.251104167</v>
      </c>
      <c r="H15219">
        <v>0.37943764699999999</v>
      </c>
      <c r="I15219">
        <v>7.684192092</v>
      </c>
      <c r="J15219">
        <v>4.6758582280000001</v>
      </c>
      <c r="K15219">
        <v>3.7349620689999998</v>
      </c>
      <c r="L15219">
        <v>8.3234767139999999</v>
      </c>
      <c r="M15219">
        <v>6.953714325</v>
      </c>
      <c r="N15219">
        <v>4.1408541359999997</v>
      </c>
      <c r="O15219">
        <v>14.588838600000001</v>
      </c>
      <c r="P15219">
        <v>4.6444724700000002</v>
      </c>
      <c r="Q15219">
        <v>3.395835672</v>
      </c>
    </row>
    <row r="15220" spans="1:17">
      <c r="A15220" t="s">
        <v>27619</v>
      </c>
      <c r="B15220" s="16" t="s">
        <v>7325</v>
      </c>
      <c r="C15220">
        <v>4.147518399</v>
      </c>
      <c r="D15220">
        <v>3.281479273</v>
      </c>
      <c r="E15220">
        <v>3.9712107840000002</v>
      </c>
      <c r="F15220">
        <v>2.90344186</v>
      </c>
      <c r="G15220">
        <v>3.120580479</v>
      </c>
      <c r="H15220">
        <v>2.1617602520000001</v>
      </c>
      <c r="I15220">
        <v>3.6722472879999999</v>
      </c>
      <c r="J15220">
        <v>4.3189275150000004</v>
      </c>
      <c r="K15220">
        <v>3.0910696130000002</v>
      </c>
      <c r="L15220">
        <v>1.5911036279999999</v>
      </c>
      <c r="M15220">
        <v>0.85300225900000004</v>
      </c>
      <c r="N15220">
        <v>4.6197135649999996</v>
      </c>
      <c r="O15220">
        <v>1.8045053769999999</v>
      </c>
      <c r="P15220">
        <v>4.3780380589999996</v>
      </c>
      <c r="Q15220">
        <v>5.8041019169999997</v>
      </c>
    </row>
    <row r="15221" spans="1:17">
      <c r="A15221" t="s">
        <v>27620</v>
      </c>
      <c r="B15221" s="16" t="s">
        <v>3822</v>
      </c>
      <c r="C15221">
        <v>0</v>
      </c>
      <c r="D15221">
        <v>4.963911253</v>
      </c>
      <c r="E15221">
        <v>3.7081924690000001</v>
      </c>
      <c r="F15221">
        <v>4.1937996880000004</v>
      </c>
      <c r="G15221">
        <v>2.794478335</v>
      </c>
      <c r="H15221">
        <v>2.5099500099999998</v>
      </c>
      <c r="I15221">
        <v>4.9922638340000001</v>
      </c>
      <c r="J15221">
        <v>5.4838393820000002</v>
      </c>
      <c r="K15221">
        <v>6.0707347309999999</v>
      </c>
      <c r="L15221">
        <v>3.342876349</v>
      </c>
      <c r="M15221">
        <v>0.59738013000000001</v>
      </c>
      <c r="N15221">
        <v>6.713583936</v>
      </c>
      <c r="O15221">
        <v>0.68931437799999995</v>
      </c>
      <c r="P15221">
        <v>6.4900785519999999</v>
      </c>
      <c r="Q15221">
        <v>1.7114807059999999</v>
      </c>
    </row>
    <row r="15222" spans="1:17">
      <c r="A15222" t="e">
        <v>#N/A</v>
      </c>
      <c r="B15222" s="16" t="s">
        <v>27621</v>
      </c>
      <c r="C15222">
        <v>1.179926663</v>
      </c>
      <c r="D15222">
        <v>1.045573053</v>
      </c>
      <c r="E15222">
        <v>0.12552988300000001</v>
      </c>
      <c r="F15222">
        <v>0</v>
      </c>
      <c r="G15222">
        <v>0.40750249999999999</v>
      </c>
      <c r="H15222">
        <v>1.8126278440000001</v>
      </c>
      <c r="I15222">
        <v>0</v>
      </c>
      <c r="J15222">
        <v>1.944536756</v>
      </c>
      <c r="K15222">
        <v>1.0705468419999999</v>
      </c>
      <c r="L15222">
        <v>2.2366370999999998</v>
      </c>
      <c r="M15222">
        <v>0</v>
      </c>
      <c r="N15222">
        <v>0.29090370199999999</v>
      </c>
      <c r="O15222">
        <v>0</v>
      </c>
      <c r="P15222">
        <v>0.70810558999999995</v>
      </c>
      <c r="Q15222">
        <v>0.81111960599999999</v>
      </c>
    </row>
    <row r="15223" spans="1:17">
      <c r="A15223" t="s">
        <v>27622</v>
      </c>
      <c r="B15223" s="16" t="s">
        <v>5720</v>
      </c>
      <c r="C15223">
        <v>0.34073789799999998</v>
      </c>
      <c r="D15223">
        <v>1.7361516239999999</v>
      </c>
      <c r="E15223">
        <v>1.721892988</v>
      </c>
      <c r="F15223">
        <v>1.1595268249999999</v>
      </c>
      <c r="G15223">
        <v>1.500395962</v>
      </c>
      <c r="H15223">
        <v>0.39258647600000002</v>
      </c>
      <c r="I15223">
        <v>1.73916662</v>
      </c>
      <c r="J15223">
        <v>4.0171789420000001</v>
      </c>
      <c r="K15223">
        <v>1.46846875</v>
      </c>
      <c r="L15223">
        <v>1.7223828050000001</v>
      </c>
      <c r="M15223">
        <v>1.6351555959999999</v>
      </c>
      <c r="N15223">
        <v>2.8772344319999998</v>
      </c>
      <c r="O15223">
        <v>2.6415186720000001</v>
      </c>
      <c r="P15223">
        <v>2.1726630880000002</v>
      </c>
      <c r="Q15223">
        <v>1.171171049</v>
      </c>
    </row>
    <row r="15224" spans="1:17">
      <c r="A15224" t="s">
        <v>27623</v>
      </c>
      <c r="B15224" s="16" t="s">
        <v>7243</v>
      </c>
      <c r="C15224">
        <v>39.414305280000001</v>
      </c>
      <c r="D15224">
        <v>7.276323605</v>
      </c>
      <c r="E15224">
        <v>5.0784358740000002</v>
      </c>
      <c r="F15224">
        <v>8.1668068750000007</v>
      </c>
      <c r="G15224">
        <v>6.1255015239999997</v>
      </c>
      <c r="H15224">
        <v>4.2047968280000001</v>
      </c>
      <c r="I15224">
        <v>22.991461279999999</v>
      </c>
      <c r="J15224">
        <v>35.420104219999999</v>
      </c>
      <c r="K15224">
        <v>7.7481253429999999</v>
      </c>
      <c r="L15224">
        <v>8.0246965580000005</v>
      </c>
      <c r="M15224">
        <v>28.58175687</v>
      </c>
      <c r="N15224">
        <v>17.545225949999999</v>
      </c>
      <c r="O15224">
        <v>20.370226710000001</v>
      </c>
      <c r="P15224">
        <v>37.188684350000003</v>
      </c>
      <c r="Q15224">
        <v>11.74102081</v>
      </c>
    </row>
    <row r="15225" spans="1:17">
      <c r="A15225" t="s">
        <v>27624</v>
      </c>
      <c r="B15225" s="16" t="s">
        <v>4470</v>
      </c>
      <c r="C15225">
        <v>4.7297452939999998</v>
      </c>
      <c r="D15225">
        <v>6.7957116370000001</v>
      </c>
      <c r="E15225">
        <v>4.8881073480000001</v>
      </c>
      <c r="F15225">
        <v>7.7993052470000004</v>
      </c>
      <c r="G15225">
        <v>5.9038524829999997</v>
      </c>
      <c r="H15225">
        <v>12.19638745</v>
      </c>
      <c r="I15225">
        <v>7.2916219050000004</v>
      </c>
      <c r="J15225">
        <v>9.0623988210000004</v>
      </c>
      <c r="K15225">
        <v>12.689973609999999</v>
      </c>
      <c r="L15225">
        <v>6.5747567450000002</v>
      </c>
      <c r="M15225">
        <v>1.0375961170000001</v>
      </c>
      <c r="N15225">
        <v>5.297379265</v>
      </c>
      <c r="O15225">
        <v>3.7414928839999999</v>
      </c>
      <c r="P15225">
        <v>5.5349712960000002</v>
      </c>
      <c r="Q15225">
        <v>12.355241380000001</v>
      </c>
    </row>
    <row r="15226" spans="1:17">
      <c r="A15226" t="s">
        <v>27625</v>
      </c>
      <c r="B15226" s="16" t="s">
        <v>27626</v>
      </c>
      <c r="C15226">
        <v>7.5828620280000001</v>
      </c>
      <c r="D15226">
        <v>1.938297503</v>
      </c>
      <c r="E15226">
        <v>1.7996162579999999</v>
      </c>
      <c r="F15226">
        <v>1.1115735120000001</v>
      </c>
      <c r="G15226">
        <v>0.70507141600000001</v>
      </c>
      <c r="H15226">
        <v>2.0161644449999998</v>
      </c>
      <c r="I15226">
        <v>31.473441439999998</v>
      </c>
      <c r="J15226">
        <v>14.19740004</v>
      </c>
      <c r="K15226">
        <v>17.729041989999999</v>
      </c>
      <c r="L15226">
        <v>8.1083360019999997</v>
      </c>
      <c r="M15226">
        <v>13.435990390000001</v>
      </c>
      <c r="N15226">
        <v>9.5632537729999996</v>
      </c>
      <c r="O15226">
        <v>20.67164249</v>
      </c>
      <c r="P15226">
        <v>8.3137397130000004</v>
      </c>
      <c r="Q15226">
        <v>6.4156353040000003</v>
      </c>
    </row>
    <row r="15227" spans="1:17">
      <c r="A15227" t="e">
        <v>#N/A</v>
      </c>
      <c r="B15227" s="16" t="s">
        <v>27627</v>
      </c>
      <c r="C15227">
        <v>8.9777028689999998</v>
      </c>
      <c r="D15227">
        <v>0.90402808400000001</v>
      </c>
      <c r="E15227">
        <v>0.69463176299999996</v>
      </c>
      <c r="F15227">
        <v>0.77766210099999999</v>
      </c>
      <c r="G15227">
        <v>0.70467329499999998</v>
      </c>
      <c r="H15227">
        <v>0.62689698199999999</v>
      </c>
      <c r="I15227">
        <v>4.7608581440000002</v>
      </c>
      <c r="J15227">
        <v>4.8628199509999996</v>
      </c>
      <c r="K15227">
        <v>4.0727325519999997</v>
      </c>
      <c r="L15227">
        <v>7.2197113240000004</v>
      </c>
      <c r="M15227">
        <v>7.8332355050000002</v>
      </c>
      <c r="N15227">
        <v>1.408525831</v>
      </c>
      <c r="O15227">
        <v>1.807747392</v>
      </c>
      <c r="P15227">
        <v>4.4081672100000002</v>
      </c>
      <c r="Q15227">
        <v>1.1221022220000001</v>
      </c>
    </row>
    <row r="15228" spans="1:17">
      <c r="A15228" t="s">
        <v>27628</v>
      </c>
      <c r="B15228" s="16" t="s">
        <v>7632</v>
      </c>
      <c r="C15228">
        <v>13.99348281</v>
      </c>
      <c r="D15228">
        <v>3.0262148670000002</v>
      </c>
      <c r="E15228">
        <v>2.2508282739999999</v>
      </c>
      <c r="F15228">
        <v>2.6984467099999998</v>
      </c>
      <c r="G15228">
        <v>2.186278036</v>
      </c>
      <c r="H15228">
        <v>1.9833614470000001</v>
      </c>
      <c r="I15228">
        <v>4.8588023820000004</v>
      </c>
      <c r="J15228">
        <v>7.074717927</v>
      </c>
      <c r="K15228">
        <v>8.2374671310000007</v>
      </c>
      <c r="L15228">
        <v>5.8945928680000002</v>
      </c>
      <c r="M15228">
        <v>7.9943871829999997</v>
      </c>
      <c r="N15228">
        <v>5.0928683660000003</v>
      </c>
      <c r="O15228">
        <v>9.2246891919999996</v>
      </c>
      <c r="P15228">
        <v>5.7985250009999998</v>
      </c>
      <c r="Q15228">
        <v>7.214678224</v>
      </c>
    </row>
    <row r="15229" spans="1:17">
      <c r="A15229" t="s">
        <v>27629</v>
      </c>
      <c r="B15229" s="16" t="s">
        <v>3701</v>
      </c>
      <c r="C15229">
        <v>4.8957905469999998</v>
      </c>
      <c r="D15229">
        <v>1.9777663219999999</v>
      </c>
      <c r="E15229">
        <v>2.38979484</v>
      </c>
      <c r="F15229">
        <v>2.0384384550000001</v>
      </c>
      <c r="G15229">
        <v>1.989203278</v>
      </c>
      <c r="H15229">
        <v>2.875682249</v>
      </c>
      <c r="I15229">
        <v>1.6799122879999999</v>
      </c>
      <c r="J15229">
        <v>3.2857476559999998</v>
      </c>
      <c r="K15229">
        <v>2.4822651680000001</v>
      </c>
      <c r="L15229">
        <v>1.091803326</v>
      </c>
      <c r="M15229">
        <v>6.6336688959999996</v>
      </c>
      <c r="N15229">
        <v>7.8456769089999998</v>
      </c>
      <c r="O15229">
        <v>2.5515207260000001</v>
      </c>
      <c r="P15229">
        <v>2.1603639860000001</v>
      </c>
      <c r="Q15229">
        <v>1.5837760789999999</v>
      </c>
    </row>
    <row r="15230" spans="1:17">
      <c r="A15230" t="s">
        <v>27630</v>
      </c>
      <c r="B15230" s="16" t="s">
        <v>27631</v>
      </c>
      <c r="C15230">
        <v>0</v>
      </c>
      <c r="D15230">
        <v>0</v>
      </c>
      <c r="E15230">
        <v>1.4021954999999999</v>
      </c>
      <c r="F15230">
        <v>0</v>
      </c>
      <c r="G15230">
        <v>2.2759448139999998</v>
      </c>
      <c r="H15230">
        <v>0</v>
      </c>
      <c r="I15230">
        <v>6.4068995229999999</v>
      </c>
      <c r="J15230">
        <v>5.0125129140000002</v>
      </c>
      <c r="K15230">
        <v>5.9791180019999999</v>
      </c>
      <c r="L15230">
        <v>2.7759680320000002</v>
      </c>
      <c r="M15230">
        <v>0</v>
      </c>
      <c r="N15230">
        <v>2.1663041660000002</v>
      </c>
      <c r="O15230">
        <v>0</v>
      </c>
      <c r="P15230">
        <v>0.659140842</v>
      </c>
      <c r="Q15230">
        <v>0</v>
      </c>
    </row>
    <row r="15231" spans="1:17">
      <c r="A15231" t="s">
        <v>27632</v>
      </c>
      <c r="B15231" s="16" t="s">
        <v>27633</v>
      </c>
      <c r="C15231">
        <v>71.673231169999994</v>
      </c>
      <c r="D15231">
        <v>3.7804810789999999</v>
      </c>
      <c r="E15231">
        <v>9.4406771379999999</v>
      </c>
      <c r="F15231">
        <v>4.1811962329999997</v>
      </c>
      <c r="G15231">
        <v>2.357452479</v>
      </c>
      <c r="H15231">
        <v>13.10784598</v>
      </c>
      <c r="I15231">
        <v>54.749868659999997</v>
      </c>
      <c r="J15231">
        <v>19.037422790000001</v>
      </c>
      <c r="K15231">
        <v>30.966230979999999</v>
      </c>
      <c r="L15231">
        <v>64.696114460000004</v>
      </c>
      <c r="M15231">
        <v>124.47723329999999</v>
      </c>
      <c r="N15231">
        <v>12.62185485</v>
      </c>
      <c r="O15231">
        <v>37.79835456</v>
      </c>
      <c r="P15231">
        <v>4.0964786200000001</v>
      </c>
      <c r="Q15231">
        <v>11.731068690000001</v>
      </c>
    </row>
    <row r="15232" spans="1:17">
      <c r="A15232" t="e">
        <v>#N/A</v>
      </c>
      <c r="B15232" s="16" t="s">
        <v>27634</v>
      </c>
      <c r="C15232">
        <v>0</v>
      </c>
      <c r="D15232">
        <v>0</v>
      </c>
      <c r="E15232">
        <v>0.16212346499999999</v>
      </c>
      <c r="F15232">
        <v>0.207431219</v>
      </c>
      <c r="G15232">
        <v>0</v>
      </c>
      <c r="H15232">
        <v>0.58525806800000002</v>
      </c>
      <c r="I15232">
        <v>1.1111596960000001</v>
      </c>
      <c r="J15232">
        <v>9.6592090000000005E-2</v>
      </c>
      <c r="K15232">
        <v>0</v>
      </c>
      <c r="L15232">
        <v>0.48144094999999998</v>
      </c>
      <c r="M15232">
        <v>1.4625893599999999</v>
      </c>
      <c r="N15232">
        <v>0</v>
      </c>
      <c r="O15232">
        <v>0</v>
      </c>
      <c r="P15232">
        <v>0.11431593900000001</v>
      </c>
      <c r="Q15232">
        <v>0.52378572400000001</v>
      </c>
    </row>
    <row r="15233" spans="1:17">
      <c r="A15233" t="s">
        <v>27635</v>
      </c>
      <c r="B15233" s="16" t="s">
        <v>27636</v>
      </c>
      <c r="C15233">
        <v>0</v>
      </c>
      <c r="D15233">
        <v>0.698378948</v>
      </c>
      <c r="E15233">
        <v>0</v>
      </c>
      <c r="F15233">
        <v>0</v>
      </c>
      <c r="G15233">
        <v>0</v>
      </c>
      <c r="H15233">
        <v>0</v>
      </c>
      <c r="I15233">
        <v>0</v>
      </c>
      <c r="J15233">
        <v>0</v>
      </c>
      <c r="K15233">
        <v>0</v>
      </c>
      <c r="L15233">
        <v>0</v>
      </c>
      <c r="M15233">
        <v>0</v>
      </c>
      <c r="N15233">
        <v>0</v>
      </c>
      <c r="O15233">
        <v>0</v>
      </c>
      <c r="P15233">
        <v>0</v>
      </c>
      <c r="Q15233">
        <v>0</v>
      </c>
    </row>
    <row r="15234" spans="1:17">
      <c r="A15234" t="e">
        <v>#N/A</v>
      </c>
      <c r="B15234" s="16" t="s">
        <v>27637</v>
      </c>
      <c r="C15234">
        <v>10.75885033</v>
      </c>
      <c r="D15234">
        <v>9.1670983999999997E-2</v>
      </c>
      <c r="E15234">
        <v>4.4023505999999997E-2</v>
      </c>
      <c r="F15234">
        <v>0.112653027</v>
      </c>
      <c r="G15234">
        <v>0</v>
      </c>
      <c r="H15234">
        <v>0.15892278200000001</v>
      </c>
      <c r="I15234">
        <v>0</v>
      </c>
      <c r="J15234">
        <v>0.104915657</v>
      </c>
      <c r="K15234">
        <v>0.75088455899999995</v>
      </c>
      <c r="L15234">
        <v>3.1375670740000001</v>
      </c>
      <c r="M15234">
        <v>1.5886241139999999</v>
      </c>
      <c r="N15234">
        <v>0.15303050500000001</v>
      </c>
      <c r="O15234">
        <v>1.8331065740000001</v>
      </c>
      <c r="P15234">
        <v>0.124166812</v>
      </c>
      <c r="Q15234">
        <v>0</v>
      </c>
    </row>
    <row r="15235" spans="1:17">
      <c r="A15235" t="e">
        <v>#N/A</v>
      </c>
      <c r="B15235" s="16" t="s">
        <v>27638</v>
      </c>
      <c r="C15235">
        <v>0</v>
      </c>
      <c r="D15235">
        <v>0</v>
      </c>
      <c r="E15235">
        <v>0.13233571999999999</v>
      </c>
      <c r="F15235">
        <v>0</v>
      </c>
      <c r="G15235">
        <v>0</v>
      </c>
      <c r="H15235">
        <v>0.47772571200000002</v>
      </c>
      <c r="I15235">
        <v>1.8140016720000001</v>
      </c>
      <c r="J15235">
        <v>0</v>
      </c>
      <c r="K15235">
        <v>0</v>
      </c>
      <c r="L15235">
        <v>0</v>
      </c>
      <c r="M15235">
        <v>2.3877211840000001</v>
      </c>
      <c r="N15235">
        <v>0</v>
      </c>
      <c r="O15235">
        <v>2.7551812660000001</v>
      </c>
      <c r="P15235">
        <v>0.93312107099999997</v>
      </c>
      <c r="Q15235">
        <v>0</v>
      </c>
    </row>
    <row r="15236" spans="1:17">
      <c r="A15236" t="s">
        <v>27639</v>
      </c>
      <c r="B15236" s="16" t="s">
        <v>27640</v>
      </c>
      <c r="C15236">
        <v>0</v>
      </c>
      <c r="D15236">
        <v>0.14756071300000001</v>
      </c>
      <c r="E15236">
        <v>0.14172728700000001</v>
      </c>
      <c r="F15236">
        <v>0.18133503400000001</v>
      </c>
      <c r="G15236">
        <v>0</v>
      </c>
      <c r="H15236">
        <v>0</v>
      </c>
      <c r="I15236">
        <v>3.8854745500000001</v>
      </c>
      <c r="J15236">
        <v>0.16888036300000001</v>
      </c>
      <c r="K15236">
        <v>1.5108523979999999</v>
      </c>
      <c r="L15236">
        <v>0.42087257300000003</v>
      </c>
      <c r="M15236">
        <v>7.6715170940000004</v>
      </c>
      <c r="N15236">
        <v>0.16421983200000001</v>
      </c>
      <c r="O15236">
        <v>5.9014205180000001</v>
      </c>
      <c r="P15236">
        <v>0.29980277</v>
      </c>
      <c r="Q15236">
        <v>0</v>
      </c>
    </row>
    <row r="15237" spans="1:17">
      <c r="A15237" t="e">
        <v>#N/A</v>
      </c>
      <c r="B15237" s="16" t="s">
        <v>27641</v>
      </c>
      <c r="C15237">
        <v>5.4338727889999996</v>
      </c>
      <c r="D15237">
        <v>0</v>
      </c>
      <c r="E15237">
        <v>0.57809814500000001</v>
      </c>
      <c r="F15237">
        <v>0</v>
      </c>
      <c r="G15237">
        <v>0.46916406300000002</v>
      </c>
      <c r="H15237">
        <v>0</v>
      </c>
      <c r="I15237">
        <v>0</v>
      </c>
      <c r="J15237">
        <v>0</v>
      </c>
      <c r="K15237">
        <v>0</v>
      </c>
      <c r="L15237">
        <v>0</v>
      </c>
      <c r="M15237">
        <v>0</v>
      </c>
      <c r="N15237">
        <v>0</v>
      </c>
      <c r="O15237">
        <v>0</v>
      </c>
      <c r="P15237">
        <v>0.40762657299999999</v>
      </c>
      <c r="Q15237">
        <v>1.8677096200000001</v>
      </c>
    </row>
    <row r="15238" spans="1:17">
      <c r="A15238" t="s">
        <v>27642</v>
      </c>
      <c r="B15238" s="16" t="s">
        <v>1994</v>
      </c>
      <c r="C15238">
        <v>43.624049149999998</v>
      </c>
      <c r="D15238">
        <v>1.7180777860000001</v>
      </c>
      <c r="E15238">
        <v>2.7846417670000001</v>
      </c>
      <c r="F15238">
        <v>1.803418059</v>
      </c>
      <c r="G15238">
        <v>1.6182121970000001</v>
      </c>
      <c r="H15238">
        <v>2.4820803809999998</v>
      </c>
      <c r="I15238">
        <v>21.677178040000001</v>
      </c>
      <c r="J15238">
        <v>4.0555073190000002</v>
      </c>
      <c r="K15238">
        <v>10.994465809999999</v>
      </c>
      <c r="L15238">
        <v>13.884184400000001</v>
      </c>
      <c r="M15238">
        <v>36.596778209999997</v>
      </c>
      <c r="N15238">
        <v>5.4572897210000004</v>
      </c>
      <c r="O15238">
        <v>56.54373571</v>
      </c>
      <c r="P15238">
        <v>3.0058472809999999</v>
      </c>
      <c r="Q15238">
        <v>32.432090670000001</v>
      </c>
    </row>
    <row r="15239" spans="1:17">
      <c r="A15239" t="s">
        <v>27643</v>
      </c>
      <c r="B15239" s="16" t="s">
        <v>8952</v>
      </c>
      <c r="C15239">
        <v>2.8464629430000001</v>
      </c>
      <c r="D15239">
        <v>3.7309721950000001</v>
      </c>
      <c r="E15239">
        <v>4.7443229689999997</v>
      </c>
      <c r="F15239">
        <v>5.1661215819999997</v>
      </c>
      <c r="G15239">
        <v>4.014168797</v>
      </c>
      <c r="H15239">
        <v>19.313180070000001</v>
      </c>
      <c r="I15239">
        <v>12.107236889999999</v>
      </c>
      <c r="J15239">
        <v>6.585461156</v>
      </c>
      <c r="K15239">
        <v>5.16518867</v>
      </c>
      <c r="L15239">
        <v>5.0959183399999999</v>
      </c>
      <c r="M15239">
        <v>1.8213059920000001</v>
      </c>
      <c r="N15239">
        <v>1.8714080790000001</v>
      </c>
      <c r="O15239">
        <v>4.7285936949999998</v>
      </c>
      <c r="P15239">
        <v>6.9041311829999996</v>
      </c>
      <c r="Q15239">
        <v>6.1963760839999997</v>
      </c>
    </row>
    <row r="15240" spans="1:17">
      <c r="A15240" t="s">
        <v>27644</v>
      </c>
      <c r="B15240" s="16" t="s">
        <v>1944</v>
      </c>
      <c r="C15240">
        <v>10.611760139999999</v>
      </c>
      <c r="D15240">
        <v>4.5058153509999999</v>
      </c>
      <c r="E15240">
        <v>5.6448127179999998</v>
      </c>
      <c r="F15240">
        <v>2.527818136</v>
      </c>
      <c r="G15240">
        <v>3.6649047110000001</v>
      </c>
      <c r="H15240">
        <v>3.7358764450000002</v>
      </c>
      <c r="I15240">
        <v>54.163681619999998</v>
      </c>
      <c r="J15240">
        <v>19.28201494</v>
      </c>
      <c r="K15240">
        <v>23.6689425</v>
      </c>
      <c r="L15240">
        <v>21.79164626</v>
      </c>
      <c r="M15240">
        <v>25.46220877</v>
      </c>
      <c r="N15240">
        <v>10.138025170000001</v>
      </c>
      <c r="O15240">
        <v>36.236238399999998</v>
      </c>
      <c r="P15240">
        <v>3.714900847</v>
      </c>
      <c r="Q15240">
        <v>4.2553384049999998</v>
      </c>
    </row>
    <row r="15241" spans="1:17">
      <c r="A15241" t="s">
        <v>27645</v>
      </c>
      <c r="B15241" s="16" t="s">
        <v>7947</v>
      </c>
      <c r="C15241">
        <v>6.0056147510000004</v>
      </c>
      <c r="D15241">
        <v>5.1652560989999996</v>
      </c>
      <c r="E15241">
        <v>4.8483098450000002</v>
      </c>
      <c r="F15241">
        <v>3.7988836410000002</v>
      </c>
      <c r="G15241">
        <v>5.7953199849999999</v>
      </c>
      <c r="H15241">
        <v>4.3416235790000002</v>
      </c>
      <c r="I15241">
        <v>19.06175923</v>
      </c>
      <c r="J15241">
        <v>14.286209700000001</v>
      </c>
      <c r="K15241">
        <v>8.8143826829999998</v>
      </c>
      <c r="L15241">
        <v>7.5893873650000003</v>
      </c>
      <c r="M15241">
        <v>19.665508599999999</v>
      </c>
      <c r="N15241">
        <v>3.6580705080000002</v>
      </c>
      <c r="O15241">
        <v>19.17078222</v>
      </c>
      <c r="P15241">
        <v>4.1871513179999997</v>
      </c>
      <c r="Q15241">
        <v>8.7426065340000001</v>
      </c>
    </row>
    <row r="15242" spans="1:17">
      <c r="A15242" t="s">
        <v>27646</v>
      </c>
      <c r="B15242" s="16" t="s">
        <v>6728</v>
      </c>
      <c r="C15242">
        <v>1.306880797</v>
      </c>
      <c r="D15242">
        <v>2.8951785480000001</v>
      </c>
      <c r="E15242">
        <v>3.336870303</v>
      </c>
      <c r="F15242">
        <v>1.0673517809999999</v>
      </c>
      <c r="G15242">
        <v>4.0621293510000003</v>
      </c>
      <c r="H15242">
        <v>2.0076574219999999</v>
      </c>
      <c r="I15242">
        <v>0</v>
      </c>
      <c r="J15242">
        <v>1.8224115169999999</v>
      </c>
      <c r="K15242">
        <v>5.9286613099999999</v>
      </c>
      <c r="L15242">
        <v>5.7803384959999997</v>
      </c>
      <c r="M15242">
        <v>0</v>
      </c>
      <c r="N15242">
        <v>0.32220346799999999</v>
      </c>
      <c r="O15242">
        <v>5.7893682289999999</v>
      </c>
      <c r="P15242">
        <v>6.2743533290000002</v>
      </c>
      <c r="Q15242">
        <v>5.3903518139999997</v>
      </c>
    </row>
    <row r="15243" spans="1:17">
      <c r="A15243" t="s">
        <v>27647</v>
      </c>
      <c r="B15243" s="16" t="s">
        <v>6913</v>
      </c>
      <c r="C15243">
        <v>10.668108459999999</v>
      </c>
      <c r="D15243">
        <v>2.3633432239999999</v>
      </c>
      <c r="E15243">
        <v>1.235842417</v>
      </c>
      <c r="F15243">
        <v>1.0326311909999999</v>
      </c>
      <c r="G15243">
        <v>1.0643722010000001</v>
      </c>
      <c r="H15243">
        <v>0.81942848899999998</v>
      </c>
      <c r="I15243">
        <v>0.69144495399999995</v>
      </c>
      <c r="J15243">
        <v>4.447893842</v>
      </c>
      <c r="K15243">
        <v>2.1509264909999999</v>
      </c>
      <c r="L15243">
        <v>3.7448478039999999</v>
      </c>
      <c r="M15243">
        <v>3.1854558160000002</v>
      </c>
      <c r="N15243">
        <v>2.2210213780000001</v>
      </c>
      <c r="O15243">
        <v>4.7258792319999996</v>
      </c>
      <c r="P15243">
        <v>2.2763440319999999</v>
      </c>
      <c r="Q15243">
        <v>3.259378441</v>
      </c>
    </row>
    <row r="15244" spans="1:17">
      <c r="A15244" t="s">
        <v>27648</v>
      </c>
      <c r="B15244" s="16" t="s">
        <v>27649</v>
      </c>
      <c r="C15244">
        <v>0.84625887700000002</v>
      </c>
      <c r="D15244">
        <v>0.74989870599999997</v>
      </c>
      <c r="E15244">
        <v>0.27009503499999998</v>
      </c>
      <c r="F15244">
        <v>0.23038467400000001</v>
      </c>
      <c r="G15244">
        <v>0.87679841199999997</v>
      </c>
      <c r="H15244">
        <v>0.97503034600000005</v>
      </c>
      <c r="I15244">
        <v>0</v>
      </c>
      <c r="J15244">
        <v>0.42912223500000002</v>
      </c>
      <c r="K15244">
        <v>0.76781023500000001</v>
      </c>
      <c r="L15244">
        <v>0.53471515400000003</v>
      </c>
      <c r="M15244">
        <v>0</v>
      </c>
      <c r="N15244">
        <v>0.83455980200000002</v>
      </c>
      <c r="O15244">
        <v>0</v>
      </c>
      <c r="P15244">
        <v>0.25393130800000002</v>
      </c>
      <c r="Q15244">
        <v>1.163491238</v>
      </c>
    </row>
    <row r="15245" spans="1:17">
      <c r="A15245" t="s">
        <v>27648</v>
      </c>
      <c r="B15245" s="16" t="s">
        <v>2539</v>
      </c>
      <c r="C15245">
        <v>0.77919685299999997</v>
      </c>
      <c r="D15245">
        <v>6.2142549369999998</v>
      </c>
      <c r="E15245">
        <v>4.227751714</v>
      </c>
      <c r="F15245">
        <v>6.0456415970000004</v>
      </c>
      <c r="G15245">
        <v>3.2292650940000001</v>
      </c>
      <c r="H15245">
        <v>2.394036775</v>
      </c>
      <c r="I15245">
        <v>3.408954086</v>
      </c>
      <c r="J15245">
        <v>9.2852335660000005</v>
      </c>
      <c r="K15245">
        <v>4.595271823</v>
      </c>
      <c r="L15245">
        <v>0.98468299999999997</v>
      </c>
      <c r="M15245">
        <v>0</v>
      </c>
      <c r="N15245">
        <v>3.0736994960000001</v>
      </c>
      <c r="O15245">
        <v>0.862943566</v>
      </c>
      <c r="P15245">
        <v>2.922605619</v>
      </c>
      <c r="Q15245">
        <v>0.53564502300000005</v>
      </c>
    </row>
    <row r="15246" spans="1:17">
      <c r="A15246" t="s">
        <v>27650</v>
      </c>
      <c r="B15246" s="16" t="s">
        <v>7257</v>
      </c>
      <c r="C15246">
        <v>0.62477206100000005</v>
      </c>
      <c r="D15246">
        <v>4.152237918</v>
      </c>
      <c r="E15246">
        <v>4.3868990820000002</v>
      </c>
      <c r="F15246">
        <v>6.2932309740000001</v>
      </c>
      <c r="G15246">
        <v>4.31545764</v>
      </c>
      <c r="H15246">
        <v>3.8391512579999998</v>
      </c>
      <c r="I15246">
        <v>2.7333519900000001</v>
      </c>
      <c r="J15246">
        <v>7.5242461460000003</v>
      </c>
      <c r="K15246">
        <v>9.3531134859999998</v>
      </c>
      <c r="L15246">
        <v>3.9476701209999998</v>
      </c>
      <c r="M15246">
        <v>0</v>
      </c>
      <c r="N15246">
        <v>7.1625684649999997</v>
      </c>
      <c r="O15246">
        <v>2.075764403</v>
      </c>
      <c r="P15246">
        <v>6.5614927969999997</v>
      </c>
      <c r="Q15246">
        <v>3.0064191149999999</v>
      </c>
    </row>
    <row r="15247" spans="1:17">
      <c r="A15247" t="s">
        <v>27651</v>
      </c>
      <c r="B15247" s="16" t="s">
        <v>1931</v>
      </c>
      <c r="C15247">
        <v>3.2931552310000001</v>
      </c>
      <c r="D15247">
        <v>3.3250377520000001</v>
      </c>
      <c r="E15247">
        <v>3.0655779540000001</v>
      </c>
      <c r="F15247">
        <v>3.7498894800000002</v>
      </c>
      <c r="G15247">
        <v>2.482446989</v>
      </c>
      <c r="H15247">
        <v>1.8484856869999999</v>
      </c>
      <c r="I15247">
        <v>9.0508140479999994</v>
      </c>
      <c r="J15247">
        <v>8.8311921370000004</v>
      </c>
      <c r="K15247">
        <v>4.2232506540000001</v>
      </c>
      <c r="L15247">
        <v>2.3609137709999999</v>
      </c>
      <c r="M15247">
        <v>3.1606822970000001</v>
      </c>
      <c r="N15247">
        <v>4.723114474</v>
      </c>
      <c r="O15247">
        <v>3.6470977900000001</v>
      </c>
      <c r="P15247">
        <v>9.7010248650000008</v>
      </c>
      <c r="Q15247">
        <v>4.1793618720000003</v>
      </c>
    </row>
    <row r="15248" spans="1:17">
      <c r="A15248" t="s">
        <v>27652</v>
      </c>
      <c r="B15248" s="16" t="s">
        <v>1143</v>
      </c>
      <c r="C15248">
        <v>66.686516639999994</v>
      </c>
      <c r="D15248">
        <v>5.6957286930000004</v>
      </c>
      <c r="E15248">
        <v>7.1801139200000001</v>
      </c>
      <c r="F15248">
        <v>6.4525637490000003</v>
      </c>
      <c r="G15248">
        <v>4.4397159530000003</v>
      </c>
      <c r="H15248">
        <v>1.542849575</v>
      </c>
      <c r="I15248">
        <v>3.5150693880000001</v>
      </c>
      <c r="J15248">
        <v>9.9816837369999991</v>
      </c>
      <c r="K15248">
        <v>6.1962584740000004</v>
      </c>
      <c r="L15248">
        <v>16.245353770000001</v>
      </c>
      <c r="M15248">
        <v>0</v>
      </c>
      <c r="N15248">
        <v>6.5368438940000004</v>
      </c>
      <c r="O15248">
        <v>5.3388337369999999</v>
      </c>
      <c r="P15248">
        <v>3.7368412700000002</v>
      </c>
      <c r="Q15248">
        <v>1.6569563940000001</v>
      </c>
    </row>
    <row r="15249" spans="1:17">
      <c r="A15249" t="s">
        <v>27653</v>
      </c>
      <c r="B15249" s="16" t="s">
        <v>8331</v>
      </c>
      <c r="C15249">
        <v>0.35131802000000001</v>
      </c>
      <c r="D15249">
        <v>1.55657409</v>
      </c>
      <c r="E15249">
        <v>1.3829110870000001</v>
      </c>
      <c r="F15249">
        <v>1.267262699</v>
      </c>
      <c r="G15249">
        <v>1.0616558110000001</v>
      </c>
      <c r="H15249">
        <v>2.4961219250000002</v>
      </c>
      <c r="I15249">
        <v>0.51233394700000001</v>
      </c>
      <c r="J15249">
        <v>2.716739832</v>
      </c>
      <c r="K15249">
        <v>2.071879257</v>
      </c>
      <c r="L15249">
        <v>1.775863854</v>
      </c>
      <c r="M15249">
        <v>0.33718563699999998</v>
      </c>
      <c r="N15249">
        <v>1.515767909</v>
      </c>
      <c r="O15249">
        <v>0.58361559799999996</v>
      </c>
      <c r="P15249">
        <v>1.8711637510000001</v>
      </c>
      <c r="Q15249">
        <v>1.5697976220000001</v>
      </c>
    </row>
    <row r="15250" spans="1:17">
      <c r="A15250" t="s">
        <v>27654</v>
      </c>
      <c r="B15250" s="16" t="s">
        <v>686</v>
      </c>
      <c r="C15250">
        <v>1.606513326</v>
      </c>
      <c r="D15250">
        <v>2.2021095480000001</v>
      </c>
      <c r="E15250">
        <v>2.44619988</v>
      </c>
      <c r="F15250">
        <v>1.6674181800000001</v>
      </c>
      <c r="G15250">
        <v>1.5431197270000001</v>
      </c>
      <c r="H15250">
        <v>2.5065209980000001</v>
      </c>
      <c r="I15250">
        <v>3.8070659939999998</v>
      </c>
      <c r="J15250">
        <v>5.5878747039999999</v>
      </c>
      <c r="K15250">
        <v>2.8696277499999998</v>
      </c>
      <c r="L15250">
        <v>1.5226316259999999</v>
      </c>
      <c r="M15250">
        <v>13.29878845</v>
      </c>
      <c r="N15250">
        <v>3.0572118970000002</v>
      </c>
      <c r="O15250">
        <v>15.45661379</v>
      </c>
      <c r="P15250">
        <v>1.6871954250000001</v>
      </c>
      <c r="Q15250">
        <v>4.4174760949999996</v>
      </c>
    </row>
    <row r="15251" spans="1:17">
      <c r="A15251" t="s">
        <v>27655</v>
      </c>
      <c r="B15251" s="16" t="s">
        <v>4684</v>
      </c>
      <c r="C15251">
        <v>4.5958987660000004</v>
      </c>
      <c r="D15251">
        <v>1.709029881</v>
      </c>
      <c r="E15251">
        <v>2.0431036169999999</v>
      </c>
      <c r="F15251">
        <v>2.0555147699999998</v>
      </c>
      <c r="G15251">
        <v>1.303813643</v>
      </c>
      <c r="H15251">
        <v>1.386847615</v>
      </c>
      <c r="I15251">
        <v>6.7022891680000001</v>
      </c>
      <c r="J15251">
        <v>2.9547351339999999</v>
      </c>
      <c r="K15251">
        <v>3.7230861960000001</v>
      </c>
      <c r="L15251">
        <v>2.2816780169999999</v>
      </c>
      <c r="M15251">
        <v>3.465801973</v>
      </c>
      <c r="N15251">
        <v>1.800804914</v>
      </c>
      <c r="O15251">
        <v>2.7267095989999999</v>
      </c>
      <c r="P15251">
        <v>2.561113223</v>
      </c>
      <c r="Q15251">
        <v>2.143857465</v>
      </c>
    </row>
    <row r="15252" spans="1:17">
      <c r="A15252" t="s">
        <v>27656</v>
      </c>
      <c r="B15252" s="16" t="s">
        <v>27657</v>
      </c>
      <c r="C15252">
        <v>0.68886460699999996</v>
      </c>
      <c r="D15252">
        <v>0.53412301500000003</v>
      </c>
      <c r="E15252">
        <v>1.0626591409999999</v>
      </c>
      <c r="F15252">
        <v>0.79702721300000001</v>
      </c>
      <c r="G15252">
        <v>0.65424713300000004</v>
      </c>
      <c r="H15252">
        <v>0.39684304300000001</v>
      </c>
      <c r="I15252">
        <v>0</v>
      </c>
      <c r="J15252">
        <v>2.0085354309999999</v>
      </c>
      <c r="K15252">
        <v>2.3437743630000001</v>
      </c>
      <c r="L15252">
        <v>1.3057931359999999</v>
      </c>
      <c r="M15252">
        <v>0.66115382199999995</v>
      </c>
      <c r="N15252">
        <v>1.1039298129999999</v>
      </c>
      <c r="O15252">
        <v>0.76290256899999997</v>
      </c>
      <c r="P15252">
        <v>1.653624397</v>
      </c>
      <c r="Q15252">
        <v>0.71032158999999995</v>
      </c>
    </row>
    <row r="15253" spans="1:17">
      <c r="A15253" t="s">
        <v>27656</v>
      </c>
      <c r="B15253" s="16" t="s">
        <v>2380</v>
      </c>
      <c r="C15253">
        <v>30.748972219999999</v>
      </c>
      <c r="D15253">
        <v>17.272275700000002</v>
      </c>
      <c r="E15253">
        <v>25.948756700000001</v>
      </c>
      <c r="F15253">
        <v>7.2501975510000003</v>
      </c>
      <c r="G15253">
        <v>32.884587789999998</v>
      </c>
      <c r="H15253">
        <v>35.347844219999999</v>
      </c>
      <c r="I15253">
        <v>56.850317930000003</v>
      </c>
      <c r="J15253">
        <v>37.923487969999996</v>
      </c>
      <c r="K15253">
        <v>19.339825909999998</v>
      </c>
      <c r="L15253">
        <v>44.456126099999999</v>
      </c>
      <c r="M15253">
        <v>15.806449069999999</v>
      </c>
      <c r="N15253">
        <v>13.337369389999999</v>
      </c>
      <c r="O15253">
        <v>40.633708159999998</v>
      </c>
      <c r="P15253">
        <v>7.4125894360000002</v>
      </c>
      <c r="Q15253">
        <v>25.93863052</v>
      </c>
    </row>
    <row r="15254" spans="1:17">
      <c r="A15254" t="s">
        <v>27658</v>
      </c>
      <c r="B15254" s="16" t="s">
        <v>7277</v>
      </c>
      <c r="C15254">
        <v>106.6336708</v>
      </c>
      <c r="D15254">
        <v>55.029133989999998</v>
      </c>
      <c r="E15254">
        <v>80.526483040000002</v>
      </c>
      <c r="F15254">
        <v>23.114803819999999</v>
      </c>
      <c r="G15254">
        <v>101.3814522</v>
      </c>
      <c r="H15254">
        <v>110.0765603</v>
      </c>
      <c r="I15254">
        <v>179.7756881</v>
      </c>
      <c r="J15254">
        <v>121.5837793</v>
      </c>
      <c r="K15254">
        <v>68.507008749999997</v>
      </c>
      <c r="L15254">
        <v>155.2014724</v>
      </c>
      <c r="M15254">
        <v>58.566880500000003</v>
      </c>
      <c r="N15254">
        <v>52.27582949</v>
      </c>
      <c r="O15254">
        <v>134.81883250000001</v>
      </c>
      <c r="P15254">
        <v>27.419275219999999</v>
      </c>
      <c r="Q15254">
        <v>83.896401060000002</v>
      </c>
    </row>
    <row r="15255" spans="1:17">
      <c r="A15255" t="s">
        <v>27659</v>
      </c>
      <c r="B15255" s="16" t="s">
        <v>7851</v>
      </c>
      <c r="C15255">
        <v>2.4808229800000001</v>
      </c>
      <c r="D15255">
        <v>3.5906243199999999</v>
      </c>
      <c r="E15255">
        <v>3.0967724400000001</v>
      </c>
      <c r="F15255">
        <v>3.62452204</v>
      </c>
      <c r="G15255">
        <v>2.7702662949999999</v>
      </c>
      <c r="H15255">
        <v>0.50814557100000002</v>
      </c>
      <c r="I15255">
        <v>10.612309339999999</v>
      </c>
      <c r="J15255">
        <v>9.5187113930000002</v>
      </c>
      <c r="K15255">
        <v>3.4513023949999999</v>
      </c>
      <c r="L15255">
        <v>2.9260504040000002</v>
      </c>
      <c r="M15255">
        <v>0.31747033800000002</v>
      </c>
      <c r="N15255">
        <v>3.7921167439999999</v>
      </c>
      <c r="O15255">
        <v>1.465310661</v>
      </c>
      <c r="P15255">
        <v>4.3423575679999997</v>
      </c>
      <c r="Q15255">
        <v>3.0697157709999998</v>
      </c>
    </row>
    <row r="15256" spans="1:17">
      <c r="A15256" t="s">
        <v>27660</v>
      </c>
      <c r="B15256" s="16" t="s">
        <v>7856</v>
      </c>
      <c r="C15256">
        <v>16.2736172</v>
      </c>
      <c r="D15256">
        <v>2.2462864539999998</v>
      </c>
      <c r="E15256">
        <v>2.7301512859999999</v>
      </c>
      <c r="F15256">
        <v>1.7721253370000001</v>
      </c>
      <c r="G15256">
        <v>1.70770599</v>
      </c>
      <c r="H15256">
        <v>2.596140213</v>
      </c>
      <c r="I15256">
        <v>4.5638720460000002</v>
      </c>
      <c r="J15256">
        <v>6.7127256910000002</v>
      </c>
      <c r="K15256">
        <v>3.5208951919999998</v>
      </c>
      <c r="L15256">
        <v>3.4011708949999999</v>
      </c>
      <c r="M15256">
        <v>20.9054073</v>
      </c>
      <c r="N15256">
        <v>3.3949052860000002</v>
      </c>
      <c r="O15256">
        <v>24.399932060000001</v>
      </c>
      <c r="P15256">
        <v>1.727872082</v>
      </c>
      <c r="Q15256">
        <v>6.7982592039999998</v>
      </c>
    </row>
    <row r="15257" spans="1:17">
      <c r="A15257" t="s">
        <v>27661</v>
      </c>
      <c r="B15257" s="16" t="s">
        <v>9012</v>
      </c>
      <c r="C15257">
        <v>9.3386155479999999</v>
      </c>
      <c r="D15257">
        <v>12.5661418</v>
      </c>
      <c r="E15257">
        <v>9.6775759739999998</v>
      </c>
      <c r="F15257">
        <v>12.805837560000001</v>
      </c>
      <c r="G15257">
        <v>10.03398116</v>
      </c>
      <c r="H15257">
        <v>27.895340569999998</v>
      </c>
      <c r="I15257">
        <v>18.158247899999999</v>
      </c>
      <c r="J15257">
        <v>21.528710310000001</v>
      </c>
      <c r="K15257">
        <v>21.025396529999998</v>
      </c>
      <c r="L15257">
        <v>13.33115636</v>
      </c>
      <c r="M15257">
        <v>9.9588370990000001</v>
      </c>
      <c r="N15257">
        <v>11.59716602</v>
      </c>
      <c r="O15257">
        <v>13.02365416</v>
      </c>
      <c r="P15257">
        <v>20.289834590000002</v>
      </c>
      <c r="Q15257">
        <v>11.650503560000001</v>
      </c>
    </row>
    <row r="15258" spans="1:17">
      <c r="A15258" t="s">
        <v>27662</v>
      </c>
      <c r="B15258" s="16" t="s">
        <v>7865</v>
      </c>
      <c r="C15258">
        <v>1.675837869</v>
      </c>
      <c r="D15258">
        <v>10.501190230000001</v>
      </c>
      <c r="E15258">
        <v>7.5136002319999999</v>
      </c>
      <c r="F15258">
        <v>12.22040445</v>
      </c>
      <c r="G15258">
        <v>7.6067133330000001</v>
      </c>
      <c r="H15258">
        <v>11.768946</v>
      </c>
      <c r="I15258">
        <v>13.96518389</v>
      </c>
      <c r="J15258">
        <v>13.900077680000001</v>
      </c>
      <c r="K15258">
        <v>10.208982929999999</v>
      </c>
      <c r="L15258">
        <v>5.445725113</v>
      </c>
      <c r="M15258">
        <v>2.7572988980000002</v>
      </c>
      <c r="N15258">
        <v>7.2894565409999998</v>
      </c>
      <c r="O15258">
        <v>2.1210902730000001</v>
      </c>
      <c r="P15258">
        <v>11.924908629999999</v>
      </c>
      <c r="Q15258">
        <v>8.0641746360000006</v>
      </c>
    </row>
    <row r="15259" spans="1:17">
      <c r="A15259" t="s">
        <v>27663</v>
      </c>
      <c r="B15259" s="16" t="s">
        <v>5874</v>
      </c>
      <c r="C15259">
        <v>5.8494947870000003</v>
      </c>
      <c r="D15259">
        <v>5.2482287620000001</v>
      </c>
      <c r="E15259">
        <v>4.994080147</v>
      </c>
      <c r="F15259">
        <v>6.6485231560000004</v>
      </c>
      <c r="G15259">
        <v>4.4696848219999996</v>
      </c>
      <c r="H15259">
        <v>3.3697932650000002</v>
      </c>
      <c r="I15259">
        <v>17.060865589999999</v>
      </c>
      <c r="J15259">
        <v>15.23870191</v>
      </c>
      <c r="K15259">
        <v>7.2974598850000003</v>
      </c>
      <c r="L15259">
        <v>3.6036468849999999</v>
      </c>
      <c r="M15259">
        <v>3.9299320340000001</v>
      </c>
      <c r="N15259">
        <v>8.8872935260000006</v>
      </c>
      <c r="O15259">
        <v>4.8586411839999997</v>
      </c>
      <c r="P15259">
        <v>17.749654549999999</v>
      </c>
      <c r="Q15259">
        <v>7.6401492659999999</v>
      </c>
    </row>
    <row r="15260" spans="1:17">
      <c r="A15260" t="s">
        <v>27664</v>
      </c>
      <c r="B15260" s="16" t="s">
        <v>27665</v>
      </c>
      <c r="C15260">
        <v>0</v>
      </c>
      <c r="D15260">
        <v>0</v>
      </c>
      <c r="E15260">
        <v>0</v>
      </c>
      <c r="F15260">
        <v>0</v>
      </c>
      <c r="G15260">
        <v>0</v>
      </c>
      <c r="H15260">
        <v>0.64736708700000001</v>
      </c>
      <c r="I15260">
        <v>0</v>
      </c>
      <c r="J15260">
        <v>0.21368535799999999</v>
      </c>
      <c r="K15260">
        <v>0</v>
      </c>
      <c r="L15260">
        <v>0</v>
      </c>
      <c r="M15260">
        <v>0</v>
      </c>
      <c r="N15260">
        <v>0</v>
      </c>
      <c r="O15260">
        <v>0</v>
      </c>
      <c r="P15260">
        <v>0.252894854</v>
      </c>
      <c r="Q15260">
        <v>0</v>
      </c>
    </row>
    <row r="15261" spans="1:17">
      <c r="A15261" t="e">
        <v>#N/A</v>
      </c>
      <c r="B15261" s="16" t="s">
        <v>27666</v>
      </c>
      <c r="C15261">
        <v>0</v>
      </c>
      <c r="D15261">
        <v>0.20512924199999999</v>
      </c>
      <c r="E15261">
        <v>9.8509998000000001E-2</v>
      </c>
      <c r="F15261">
        <v>0</v>
      </c>
      <c r="G15261">
        <v>0.15989447900000001</v>
      </c>
      <c r="H15261">
        <v>0.355616449</v>
      </c>
      <c r="I15261">
        <v>0</v>
      </c>
      <c r="J15261">
        <v>0.35214963700000002</v>
      </c>
      <c r="K15261">
        <v>0.42005761699999999</v>
      </c>
      <c r="L15261">
        <v>0</v>
      </c>
      <c r="M15261">
        <v>0</v>
      </c>
      <c r="N15261">
        <v>0.228287659</v>
      </c>
      <c r="O15261">
        <v>0</v>
      </c>
      <c r="P15261">
        <v>0.41676618199999999</v>
      </c>
      <c r="Q15261">
        <v>0</v>
      </c>
    </row>
    <row r="15262" spans="1:17">
      <c r="A15262" t="s">
        <v>27667</v>
      </c>
      <c r="B15262" s="16" t="s">
        <v>7135</v>
      </c>
      <c r="C15262">
        <v>1.2339870479999999</v>
      </c>
      <c r="D15262">
        <v>4.4650343269999997</v>
      </c>
      <c r="E15262">
        <v>3.369552133</v>
      </c>
      <c r="F15262">
        <v>3.975282961</v>
      </c>
      <c r="G15262">
        <v>2.9832105329999998</v>
      </c>
      <c r="H15262">
        <v>5.0551374139999998</v>
      </c>
      <c r="I15262">
        <v>2.999245793</v>
      </c>
      <c r="J15262">
        <v>12.514640480000001</v>
      </c>
      <c r="K15262">
        <v>6.530975507</v>
      </c>
      <c r="L15262">
        <v>5.9777319569999996</v>
      </c>
      <c r="M15262">
        <v>0</v>
      </c>
      <c r="N15262">
        <v>4.7663007000000004</v>
      </c>
      <c r="O15262">
        <v>7.2886070140000001</v>
      </c>
      <c r="P15262">
        <v>5.73925223</v>
      </c>
      <c r="Q15262">
        <v>10.179389479999999</v>
      </c>
    </row>
    <row r="15263" spans="1:17">
      <c r="A15263" t="s">
        <v>27668</v>
      </c>
      <c r="B15263" s="16" t="s">
        <v>27669</v>
      </c>
      <c r="C15263">
        <v>21.48961456</v>
      </c>
      <c r="D15263">
        <v>4.9676547759999998</v>
      </c>
      <c r="E15263">
        <v>4.0754611279999997</v>
      </c>
      <c r="F15263">
        <v>4.069781753</v>
      </c>
      <c r="G15263">
        <v>3.8721957009999999</v>
      </c>
      <c r="H15263">
        <v>3.9471816739999999</v>
      </c>
      <c r="I15263">
        <v>12.26297963</v>
      </c>
      <c r="J15263">
        <v>8.646521774</v>
      </c>
      <c r="K15263">
        <v>20.34523411</v>
      </c>
      <c r="L15263">
        <v>11.2169206</v>
      </c>
      <c r="M15263">
        <v>98.642056150000002</v>
      </c>
      <c r="N15263">
        <v>8.6382603909999993</v>
      </c>
      <c r="O15263">
        <v>115.8921495</v>
      </c>
      <c r="P15263">
        <v>5.6071709609999996</v>
      </c>
      <c r="Q15263">
        <v>34.041331890000002</v>
      </c>
    </row>
    <row r="15264" spans="1:17">
      <c r="A15264" t="s">
        <v>27670</v>
      </c>
      <c r="B15264" s="16" t="s">
        <v>3631</v>
      </c>
      <c r="C15264">
        <v>0.78887169400000001</v>
      </c>
      <c r="D15264">
        <v>1.223330458</v>
      </c>
      <c r="E15264">
        <v>1.39877297</v>
      </c>
      <c r="F15264">
        <v>1.1096018299999999</v>
      </c>
      <c r="G15264">
        <v>1.589272724</v>
      </c>
      <c r="H15264">
        <v>3.0297027000000001</v>
      </c>
      <c r="I15264">
        <v>35.088024709999999</v>
      </c>
      <c r="J15264">
        <v>5.8336578890000004</v>
      </c>
      <c r="K15264">
        <v>6.2031049119999997</v>
      </c>
      <c r="L15264">
        <v>1.163060786</v>
      </c>
      <c r="M15264">
        <v>27.509345499999998</v>
      </c>
      <c r="N15264">
        <v>2.3663131470000001</v>
      </c>
      <c r="O15264">
        <v>17.18194544</v>
      </c>
      <c r="P15264">
        <v>2.0514997990000001</v>
      </c>
      <c r="Q15264">
        <v>1.8980353729999999</v>
      </c>
    </row>
    <row r="15265" spans="1:17">
      <c r="A15265" t="s">
        <v>27671</v>
      </c>
      <c r="B15265" s="16" t="s">
        <v>3551</v>
      </c>
      <c r="C15265">
        <v>14.00597767</v>
      </c>
      <c r="D15265">
        <v>3.7889876240000002</v>
      </c>
      <c r="E15265">
        <v>3.123407813</v>
      </c>
      <c r="F15265">
        <v>2.9788854800000002</v>
      </c>
      <c r="G15265">
        <v>3.127862414</v>
      </c>
      <c r="H15265">
        <v>4.4480758280000003</v>
      </c>
      <c r="I15265">
        <v>9.1324173539999993</v>
      </c>
      <c r="J15265">
        <v>4.1571610090000002</v>
      </c>
      <c r="K15265">
        <v>7.6673357319999997</v>
      </c>
      <c r="L15265">
        <v>7.1053556430000002</v>
      </c>
      <c r="M15265">
        <v>11.50373154</v>
      </c>
      <c r="N15265">
        <v>2.5898161009999998</v>
      </c>
      <c r="O15265">
        <v>16.928214650000001</v>
      </c>
      <c r="P15265">
        <v>3.6672434049999998</v>
      </c>
      <c r="Q15265">
        <v>10.091052660000001</v>
      </c>
    </row>
    <row r="15266" spans="1:17">
      <c r="A15266" t="s">
        <v>27672</v>
      </c>
      <c r="B15266" s="16" t="s">
        <v>7819</v>
      </c>
      <c r="C15266">
        <v>39.96525793</v>
      </c>
      <c r="D15266">
        <v>6.558253916</v>
      </c>
      <c r="E15266">
        <v>8.1099503150000007</v>
      </c>
      <c r="F15266">
        <v>6.3467261810000002</v>
      </c>
      <c r="G15266">
        <v>7.2207544239999999</v>
      </c>
      <c r="H15266">
        <v>13.074958909999999</v>
      </c>
      <c r="I15266">
        <v>29.680708370000001</v>
      </c>
      <c r="J15266">
        <v>13.32278423</v>
      </c>
      <c r="K15266">
        <v>27.86683313</v>
      </c>
      <c r="L15266">
        <v>43.022529640000002</v>
      </c>
      <c r="M15266">
        <v>16.337490110000001</v>
      </c>
      <c r="N15266">
        <v>8.3022248380000008</v>
      </c>
      <c r="O15266">
        <v>30.736565200000001</v>
      </c>
      <c r="P15266">
        <v>7.0509169969999999</v>
      </c>
      <c r="Q15266">
        <v>11.701635899999999</v>
      </c>
    </row>
    <row r="15267" spans="1:17">
      <c r="A15267" t="s">
        <v>27673</v>
      </c>
      <c r="B15267" s="16" t="s">
        <v>8374</v>
      </c>
      <c r="C15267">
        <v>8.5986558429999995</v>
      </c>
      <c r="D15267">
        <v>3.0689897300000002</v>
      </c>
      <c r="E15267">
        <v>2.2615707629999999</v>
      </c>
      <c r="F15267">
        <v>2.438426567</v>
      </c>
      <c r="G15267">
        <v>1.361091346</v>
      </c>
      <c r="H15267">
        <v>1.3759826749999999</v>
      </c>
      <c r="I15267">
        <v>2.4382532600000002</v>
      </c>
      <c r="J15267">
        <v>3.6637955070000001</v>
      </c>
      <c r="K15267">
        <v>3.7924230240000001</v>
      </c>
      <c r="L15267">
        <v>3.6220843720000002</v>
      </c>
      <c r="M15267">
        <v>5.9603265639999998</v>
      </c>
      <c r="N15267">
        <v>3.6510181259999999</v>
      </c>
      <c r="O15267">
        <v>5.2904579539999999</v>
      </c>
      <c r="P15267">
        <v>3.9418833449999999</v>
      </c>
      <c r="Q15267">
        <v>3.1196907930000002</v>
      </c>
    </row>
    <row r="15268" spans="1:17">
      <c r="A15268" t="s">
        <v>27674</v>
      </c>
      <c r="B15268" s="16" t="s">
        <v>27675</v>
      </c>
      <c r="C15268">
        <v>47.282089249999999</v>
      </c>
      <c r="D15268">
        <v>1.1719794029999999</v>
      </c>
      <c r="E15268">
        <v>0.84423620200000005</v>
      </c>
      <c r="F15268">
        <v>1.9803121379999999</v>
      </c>
      <c r="G15268">
        <v>1.427400671</v>
      </c>
      <c r="H15268">
        <v>1.0158843</v>
      </c>
      <c r="I15268">
        <v>4.8218459180000002</v>
      </c>
      <c r="J15268">
        <v>0.71256966799999999</v>
      </c>
      <c r="K15268">
        <v>4.1999035449999997</v>
      </c>
      <c r="L15268">
        <v>10.654916529999999</v>
      </c>
      <c r="M15268">
        <v>13.963102900000001</v>
      </c>
      <c r="N15268">
        <v>0.77442338700000002</v>
      </c>
      <c r="O15268">
        <v>34.787196610000002</v>
      </c>
      <c r="P15268">
        <v>0.347249539</v>
      </c>
      <c r="Q15268">
        <v>11.59206163</v>
      </c>
    </row>
    <row r="15269" spans="1:17">
      <c r="A15269" t="s">
        <v>27676</v>
      </c>
      <c r="B15269" s="16" t="s">
        <v>4783</v>
      </c>
      <c r="C15269">
        <v>9.2358476799999991</v>
      </c>
      <c r="D15269">
        <v>3.7267330259999998</v>
      </c>
      <c r="E15269">
        <v>3.544314183</v>
      </c>
      <c r="F15269">
        <v>4.1756302099999996</v>
      </c>
      <c r="G15269">
        <v>2.9618791930000001</v>
      </c>
      <c r="H15269">
        <v>2.9136689589999998</v>
      </c>
      <c r="I15269">
        <v>6.7344087640000003</v>
      </c>
      <c r="J15269">
        <v>5.9796058390000004</v>
      </c>
      <c r="K15269">
        <v>6.1351226780000001</v>
      </c>
      <c r="L15269">
        <v>4.1683865009999996</v>
      </c>
      <c r="M15269">
        <v>3.1658284069999998</v>
      </c>
      <c r="N15269">
        <v>3.4562240989999999</v>
      </c>
      <c r="O15269">
        <v>5.8448573819999998</v>
      </c>
      <c r="P15269">
        <v>5.6911441690000002</v>
      </c>
      <c r="Q15269">
        <v>4.9885151499999996</v>
      </c>
    </row>
    <row r="15270" spans="1:17">
      <c r="A15270" t="s">
        <v>27076</v>
      </c>
      <c r="B15270" s="16" t="s">
        <v>27677</v>
      </c>
      <c r="C15270">
        <v>6.0288223649999999</v>
      </c>
      <c r="D15270">
        <v>2.6711720329999999</v>
      </c>
      <c r="E15270">
        <v>1.9241806859999999</v>
      </c>
      <c r="F15270">
        <v>0.41032014900000002</v>
      </c>
      <c r="G15270">
        <v>2.6026619530000001</v>
      </c>
      <c r="H15270">
        <v>0</v>
      </c>
      <c r="I15270">
        <v>0</v>
      </c>
      <c r="J15270">
        <v>0</v>
      </c>
      <c r="K15270">
        <v>0</v>
      </c>
      <c r="L15270">
        <v>1.9046787949999999</v>
      </c>
      <c r="M15270">
        <v>0</v>
      </c>
      <c r="N15270">
        <v>0</v>
      </c>
      <c r="O15270">
        <v>0</v>
      </c>
      <c r="P15270">
        <v>0.90451444000000003</v>
      </c>
      <c r="Q15270">
        <v>2.0722033739999999</v>
      </c>
    </row>
    <row r="15271" spans="1:17">
      <c r="A15271" t="e">
        <v>#N/A</v>
      </c>
      <c r="B15271" s="16" t="s">
        <v>27678</v>
      </c>
      <c r="C15271">
        <v>0</v>
      </c>
      <c r="D15271">
        <v>1.102260748</v>
      </c>
      <c r="E15271">
        <v>0</v>
      </c>
      <c r="F15271">
        <v>0.67727542699999999</v>
      </c>
      <c r="G15271">
        <v>0</v>
      </c>
      <c r="H15271">
        <v>0</v>
      </c>
      <c r="I15271">
        <v>0</v>
      </c>
      <c r="J15271">
        <v>0</v>
      </c>
      <c r="K15271">
        <v>0</v>
      </c>
      <c r="L15271">
        <v>0</v>
      </c>
      <c r="M15271">
        <v>0</v>
      </c>
      <c r="N15271">
        <v>0.61335118</v>
      </c>
      <c r="O15271">
        <v>0</v>
      </c>
      <c r="P15271">
        <v>2.2394905710000002</v>
      </c>
      <c r="Q15271">
        <v>0</v>
      </c>
    </row>
    <row r="15272" spans="1:17">
      <c r="A15272" t="s">
        <v>23388</v>
      </c>
      <c r="B15272" s="16" t="s">
        <v>27679</v>
      </c>
      <c r="C15272">
        <v>8.3260954030000001</v>
      </c>
      <c r="D15272">
        <v>0</v>
      </c>
      <c r="E15272">
        <v>0.17715910900000001</v>
      </c>
      <c r="F15272">
        <v>0.22666879200000001</v>
      </c>
      <c r="G15272">
        <v>0</v>
      </c>
      <c r="H15272">
        <v>1.279072067</v>
      </c>
      <c r="I15272">
        <v>0</v>
      </c>
      <c r="J15272">
        <v>0.21110045399999999</v>
      </c>
      <c r="K15272">
        <v>0</v>
      </c>
      <c r="L15272">
        <v>1.0521814309999999</v>
      </c>
      <c r="M15272">
        <v>3.1964654559999999</v>
      </c>
      <c r="N15272">
        <v>0.61582437000000001</v>
      </c>
      <c r="O15272">
        <v>3.6883878239999999</v>
      </c>
      <c r="P15272">
        <v>0</v>
      </c>
      <c r="Q15272">
        <v>1.1447252510000001</v>
      </c>
    </row>
    <row r="15273" spans="1:17">
      <c r="A15273" t="s">
        <v>27680</v>
      </c>
      <c r="B15273" s="16" t="s">
        <v>27681</v>
      </c>
      <c r="C15273">
        <v>1.174891414</v>
      </c>
      <c r="D15273">
        <v>2.0822222959999999</v>
      </c>
      <c r="E15273">
        <v>2.0624041910000002</v>
      </c>
      <c r="F15273">
        <v>2.158996063</v>
      </c>
      <c r="G15273">
        <v>1.115849662</v>
      </c>
      <c r="H15273">
        <v>0</v>
      </c>
      <c r="I15273">
        <v>0</v>
      </c>
      <c r="J15273">
        <v>1.117060725</v>
      </c>
      <c r="K15273">
        <v>1.332472954</v>
      </c>
      <c r="L15273">
        <v>1.1135462089999999</v>
      </c>
      <c r="M15273">
        <v>0</v>
      </c>
      <c r="N15273">
        <v>1.0862335970000001</v>
      </c>
      <c r="O15273">
        <v>0</v>
      </c>
      <c r="P15273">
        <v>0.79321927800000003</v>
      </c>
      <c r="Q15273">
        <v>1.2114873209999999</v>
      </c>
    </row>
    <row r="15274" spans="1:17">
      <c r="A15274" t="s">
        <v>27682</v>
      </c>
      <c r="B15274" s="16" t="s">
        <v>8018</v>
      </c>
      <c r="C15274">
        <v>7.2952454959999997</v>
      </c>
      <c r="D15274">
        <v>0.84320407500000005</v>
      </c>
      <c r="E15274">
        <v>1.7884633839999999</v>
      </c>
      <c r="F15274">
        <v>1.036200193</v>
      </c>
      <c r="G15274">
        <v>1.095436828</v>
      </c>
      <c r="H15274">
        <v>0.85271471200000004</v>
      </c>
      <c r="I15274">
        <v>0</v>
      </c>
      <c r="J15274">
        <v>1.9300612960000001</v>
      </c>
      <c r="K15274">
        <v>0.431672114</v>
      </c>
      <c r="L15274">
        <v>2.6054016400000002</v>
      </c>
      <c r="M15274">
        <v>3.0442528150000001</v>
      </c>
      <c r="N15274">
        <v>0.46919951999999998</v>
      </c>
      <c r="O15274">
        <v>1.405100123</v>
      </c>
      <c r="P15274">
        <v>0.95175482499999997</v>
      </c>
      <c r="Q15274">
        <v>1.9623861440000001</v>
      </c>
    </row>
    <row r="15275" spans="1:17">
      <c r="A15275" t="s">
        <v>27683</v>
      </c>
      <c r="B15275" s="16" t="s">
        <v>8352</v>
      </c>
      <c r="C15275">
        <v>38.091845360000001</v>
      </c>
      <c r="D15275">
        <v>4.7523701120000004</v>
      </c>
      <c r="E15275">
        <v>2.7161364140000002</v>
      </c>
      <c r="F15275">
        <v>1.521093992</v>
      </c>
      <c r="G15275">
        <v>2.591661169</v>
      </c>
      <c r="H15275">
        <v>3.1013013429999998</v>
      </c>
      <c r="I15275">
        <v>8.6834178410000007</v>
      </c>
      <c r="J15275">
        <v>5.36661301</v>
      </c>
      <c r="K15275">
        <v>9.8797750749999995</v>
      </c>
      <c r="L15275">
        <v>18.244738739999999</v>
      </c>
      <c r="M15275">
        <v>11.586319189999999</v>
      </c>
      <c r="N15275">
        <v>3.277909583</v>
      </c>
      <c r="O15275">
        <v>19.602437200000001</v>
      </c>
      <c r="P15275">
        <v>4.4667434879999997</v>
      </c>
      <c r="Q15275">
        <v>9.4761455080000001</v>
      </c>
    </row>
    <row r="15276" spans="1:17">
      <c r="A15276" t="s">
        <v>27683</v>
      </c>
      <c r="B15276" s="16" t="s">
        <v>27684</v>
      </c>
      <c r="C15276">
        <v>1.3278917429999999</v>
      </c>
      <c r="D15276">
        <v>0.29417248299999998</v>
      </c>
      <c r="E15276">
        <v>0.98890100599999997</v>
      </c>
      <c r="F15276">
        <v>1.26526374</v>
      </c>
      <c r="G15276">
        <v>0</v>
      </c>
      <c r="H15276">
        <v>1.0199674359999999</v>
      </c>
      <c r="I15276">
        <v>0</v>
      </c>
      <c r="J15276">
        <v>0.16833734</v>
      </c>
      <c r="K15276">
        <v>0</v>
      </c>
      <c r="L15276">
        <v>0.83903856899999996</v>
      </c>
      <c r="M15276">
        <v>0</v>
      </c>
      <c r="N15276">
        <v>0.163691794</v>
      </c>
      <c r="O15276">
        <v>2.9412224440000001</v>
      </c>
      <c r="P15276">
        <v>0</v>
      </c>
      <c r="Q15276">
        <v>1.825671139</v>
      </c>
    </row>
    <row r="15277" spans="1:17">
      <c r="A15277" t="s">
        <v>27685</v>
      </c>
      <c r="B15277" s="16" t="s">
        <v>6075</v>
      </c>
      <c r="C15277">
        <v>392.40575269999999</v>
      </c>
      <c r="D15277">
        <v>46.809007059999999</v>
      </c>
      <c r="E15277">
        <v>23.502344489999999</v>
      </c>
      <c r="F15277">
        <v>12.508129370000001</v>
      </c>
      <c r="G15277">
        <v>26.292609559999999</v>
      </c>
      <c r="H15277">
        <v>36.52222338</v>
      </c>
      <c r="I15277">
        <v>74.794128459999996</v>
      </c>
      <c r="J15277">
        <v>74.364163129999994</v>
      </c>
      <c r="K15277">
        <v>104.0944075</v>
      </c>
      <c r="L15277">
        <v>247.4382268</v>
      </c>
      <c r="M15277">
        <v>94.860177949999994</v>
      </c>
      <c r="N15277">
        <v>47.154248250000002</v>
      </c>
      <c r="O15277">
        <v>343.1679848</v>
      </c>
      <c r="P15277">
        <v>42.561909409999998</v>
      </c>
      <c r="Q15277">
        <v>55.456236990000001</v>
      </c>
    </row>
    <row r="15278" spans="1:17">
      <c r="A15278" t="s">
        <v>27686</v>
      </c>
      <c r="B15278" s="16" t="s">
        <v>27687</v>
      </c>
      <c r="C15278">
        <v>92.00392789</v>
      </c>
      <c r="D15278">
        <v>8.9092237619999999</v>
      </c>
      <c r="E15278">
        <v>5.8728610769999996</v>
      </c>
      <c r="F15278">
        <v>4.9319464159999997</v>
      </c>
      <c r="G15278">
        <v>4.7170707399999996</v>
      </c>
      <c r="H15278">
        <v>8.6697232090000007</v>
      </c>
      <c r="I15278">
        <v>16.875131769999999</v>
      </c>
      <c r="J15278">
        <v>9.6433247479999995</v>
      </c>
      <c r="K15278">
        <v>23.57956871</v>
      </c>
      <c r="L15278">
        <v>38.715636830000001</v>
      </c>
      <c r="M15278">
        <v>38.962520599999998</v>
      </c>
      <c r="N15278">
        <v>7.3193616419999996</v>
      </c>
      <c r="O15278">
        <v>50.631043509999998</v>
      </c>
      <c r="P15278">
        <v>6.033697149</v>
      </c>
      <c r="Q15278">
        <v>21.256028270000002</v>
      </c>
    </row>
    <row r="15279" spans="1:17">
      <c r="A15279" t="s">
        <v>24736</v>
      </c>
      <c r="B15279" s="16" t="s">
        <v>27688</v>
      </c>
      <c r="C15279">
        <v>14.60994099</v>
      </c>
      <c r="D15279">
        <v>1.2946364450000001</v>
      </c>
      <c r="E15279">
        <v>1.0362136550000001</v>
      </c>
      <c r="F15279">
        <v>0.53031943800000003</v>
      </c>
      <c r="G15279">
        <v>1.177336232</v>
      </c>
      <c r="H15279">
        <v>2.244409477</v>
      </c>
      <c r="I15279">
        <v>4.261192608</v>
      </c>
      <c r="J15279">
        <v>2.3460031620000001</v>
      </c>
      <c r="K15279">
        <v>6.185942839</v>
      </c>
      <c r="L15279">
        <v>12.3085375</v>
      </c>
      <c r="M15279">
        <v>7.4785229529999997</v>
      </c>
      <c r="N15279">
        <v>2.2812613449999999</v>
      </c>
      <c r="O15279">
        <v>26.96698645</v>
      </c>
      <c r="P15279">
        <v>2.630345057</v>
      </c>
      <c r="Q15279">
        <v>24.10402603</v>
      </c>
    </row>
    <row r="15280" spans="1:17">
      <c r="A15280" t="s">
        <v>10807</v>
      </c>
      <c r="B15280" s="16" t="s">
        <v>27689</v>
      </c>
      <c r="C15280">
        <v>4.4000309340000001</v>
      </c>
      <c r="D15280">
        <v>95.108157640000002</v>
      </c>
      <c r="E15280">
        <v>9395.4340659999998</v>
      </c>
      <c r="F15280">
        <v>8348.1433049999996</v>
      </c>
      <c r="G15280">
        <v>7879.3740619999999</v>
      </c>
      <c r="H15280">
        <v>16840.126560000001</v>
      </c>
      <c r="I15280">
        <v>10962.390369999999</v>
      </c>
      <c r="J15280">
        <v>18148.451929999999</v>
      </c>
      <c r="K15280">
        <v>1673.2793799999999</v>
      </c>
      <c r="L15280">
        <v>1313.4427250000001</v>
      </c>
      <c r="M15280">
        <v>812.02872209999998</v>
      </c>
      <c r="N15280">
        <v>3216.9765240000002</v>
      </c>
      <c r="O15280">
        <v>4.8729385550000002</v>
      </c>
      <c r="P15280">
        <v>8479.5509679999996</v>
      </c>
      <c r="Q15280">
        <v>13500.20312</v>
      </c>
    </row>
    <row r="15281" spans="1:17">
      <c r="A15281" t="s">
        <v>27690</v>
      </c>
      <c r="B15281" s="16" t="s">
        <v>27691</v>
      </c>
      <c r="C15281">
        <v>1.471404983</v>
      </c>
      <c r="D15281">
        <v>1.1952067260000001</v>
      </c>
      <c r="E15281">
        <v>1.2523171209999999</v>
      </c>
      <c r="F15281">
        <v>1.802582224</v>
      </c>
      <c r="G15281">
        <v>0.93164170099999999</v>
      </c>
      <c r="H15281">
        <v>2.2604028930000002</v>
      </c>
      <c r="I15281">
        <v>1.4305191340000001</v>
      </c>
      <c r="J15281">
        <v>1.554421397</v>
      </c>
      <c r="K15281">
        <v>0.22250082800000001</v>
      </c>
      <c r="L15281">
        <v>1.5495308489999999</v>
      </c>
      <c r="M15281">
        <v>0.941476761</v>
      </c>
      <c r="N15281">
        <v>1.0278367150000001</v>
      </c>
      <c r="O15281">
        <v>0</v>
      </c>
      <c r="P15281">
        <v>1.9132306619999999</v>
      </c>
      <c r="Q15281">
        <v>1.0114911950000001</v>
      </c>
    </row>
    <row r="15282" spans="1:17">
      <c r="A15282" t="s">
        <v>27692</v>
      </c>
      <c r="B15282" s="16" t="s">
        <v>3848</v>
      </c>
      <c r="C15282">
        <v>1.128036963</v>
      </c>
      <c r="D15282">
        <v>4.773050982</v>
      </c>
      <c r="E15282">
        <v>5.0163949350000001</v>
      </c>
      <c r="F15282">
        <v>5.1438522960000004</v>
      </c>
      <c r="G15282">
        <v>4.2659200530000003</v>
      </c>
      <c r="H15282">
        <v>7.6681436039999999</v>
      </c>
      <c r="I15282">
        <v>8.0606881189999999</v>
      </c>
      <c r="J15282">
        <v>15.3726799</v>
      </c>
      <c r="K15282">
        <v>3.7868291740000002</v>
      </c>
      <c r="L15282">
        <v>3.2786904589999999</v>
      </c>
      <c r="M15282">
        <v>0.64959582100000002</v>
      </c>
      <c r="N15282">
        <v>5.5204956889999997</v>
      </c>
      <c r="O15282">
        <v>1.4991316800000001</v>
      </c>
      <c r="P15282">
        <v>5.5341904380000004</v>
      </c>
      <c r="Q15282">
        <v>5.7383222619999996</v>
      </c>
    </row>
    <row r="15283" spans="1:17">
      <c r="A15283" t="s">
        <v>27693</v>
      </c>
      <c r="B15283" s="16" t="s">
        <v>4619</v>
      </c>
      <c r="C15283">
        <v>4.1835315829999997</v>
      </c>
      <c r="D15283">
        <v>1.853584645</v>
      </c>
      <c r="E15283">
        <v>1.5736651370000001</v>
      </c>
      <c r="F15283">
        <v>1.972772961</v>
      </c>
      <c r="G15283">
        <v>0.954623259</v>
      </c>
      <c r="H15283">
        <v>0.17214718100000001</v>
      </c>
      <c r="I15283">
        <v>2.3967923689999999</v>
      </c>
      <c r="J15283">
        <v>7.6332213470000001</v>
      </c>
      <c r="K15283">
        <v>3.0501289370000002</v>
      </c>
      <c r="L15283">
        <v>6.7973052239999996</v>
      </c>
      <c r="M15283">
        <v>0.86040893600000001</v>
      </c>
      <c r="N15283">
        <v>1.933920235</v>
      </c>
      <c r="O15283">
        <v>1.489233289</v>
      </c>
      <c r="P15283">
        <v>2.0399025910000002</v>
      </c>
      <c r="Q15283">
        <v>1.0271051449999999</v>
      </c>
    </row>
    <row r="15284" spans="1:17">
      <c r="A15284" t="s">
        <v>27694</v>
      </c>
      <c r="B15284" s="16" t="s">
        <v>828</v>
      </c>
      <c r="C15284">
        <v>3.9375006419999998</v>
      </c>
      <c r="D15284">
        <v>1.7445764619999999</v>
      </c>
      <c r="E15284">
        <v>0.39426098900000001</v>
      </c>
      <c r="F15284">
        <v>0.78819209800000001</v>
      </c>
      <c r="G15284">
        <v>0.31996831199999998</v>
      </c>
      <c r="H15284">
        <v>1.0674476930000001</v>
      </c>
      <c r="I15284">
        <v>2.3644082370000001</v>
      </c>
      <c r="J15284">
        <v>0.411071664</v>
      </c>
      <c r="K15284">
        <v>1.05073302</v>
      </c>
      <c r="L15284">
        <v>2.1952411239999998</v>
      </c>
      <c r="M15284">
        <v>4.4460091589999999</v>
      </c>
      <c r="N15284">
        <v>0.79945493099999998</v>
      </c>
      <c r="O15284">
        <v>3.3346501239999999</v>
      </c>
      <c r="P15284">
        <v>1.111999805</v>
      </c>
      <c r="Q15284">
        <v>0.79610729700000005</v>
      </c>
    </row>
    <row r="15285" spans="1:17">
      <c r="A15285" t="s">
        <v>27695</v>
      </c>
      <c r="B15285" s="16" t="s">
        <v>27696</v>
      </c>
      <c r="C15285">
        <v>28.94679897</v>
      </c>
      <c r="D15285">
        <v>39.972404390000001</v>
      </c>
      <c r="E15285">
        <v>46.193823700000003</v>
      </c>
      <c r="F15285">
        <v>37.957489889999998</v>
      </c>
      <c r="G15285">
        <v>37.489277889999997</v>
      </c>
      <c r="H15285">
        <v>127.1062925</v>
      </c>
      <c r="I15285">
        <v>71.763262420000004</v>
      </c>
      <c r="J15285">
        <v>61.526904360000003</v>
      </c>
      <c r="K15285">
        <v>65.220815220000006</v>
      </c>
      <c r="L15285">
        <v>75.599727520000002</v>
      </c>
      <c r="M15285">
        <v>72.234144599999993</v>
      </c>
      <c r="N15285">
        <v>44.960934360000003</v>
      </c>
      <c r="O15285">
        <v>30.989351899999999</v>
      </c>
      <c r="P15285">
        <v>77.883342639999995</v>
      </c>
      <c r="Q15285">
        <v>72.962861779999997</v>
      </c>
    </row>
    <row r="15286" spans="1:17">
      <c r="A15286" t="s">
        <v>27697</v>
      </c>
      <c r="B15286" s="16" t="s">
        <v>27698</v>
      </c>
      <c r="C15286">
        <v>0</v>
      </c>
      <c r="D15286">
        <v>0.97327278900000003</v>
      </c>
      <c r="E15286">
        <v>1.4021954999999999</v>
      </c>
      <c r="F15286">
        <v>1.7940593760000001</v>
      </c>
      <c r="G15286">
        <v>1.5172965430000001</v>
      </c>
      <c r="H15286">
        <v>6.7491462279999999</v>
      </c>
      <c r="I15286">
        <v>0</v>
      </c>
      <c r="J15286">
        <v>6.6833505520000003</v>
      </c>
      <c r="K15286">
        <v>0</v>
      </c>
      <c r="L15286">
        <v>5.5519360630000003</v>
      </c>
      <c r="M15286">
        <v>0</v>
      </c>
      <c r="N15286">
        <v>0</v>
      </c>
      <c r="O15286">
        <v>0</v>
      </c>
      <c r="P15286">
        <v>3.9548450499999999</v>
      </c>
      <c r="Q15286">
        <v>3.0201261929999998</v>
      </c>
    </row>
    <row r="15287" spans="1:17">
      <c r="A15287" t="s">
        <v>27699</v>
      </c>
      <c r="B15287" s="16" t="s">
        <v>27700</v>
      </c>
      <c r="C15287">
        <v>27.869433449999999</v>
      </c>
      <c r="D15287">
        <v>7.5771973539999999</v>
      </c>
      <c r="E15287">
        <v>6.4016389629999999</v>
      </c>
      <c r="F15287">
        <v>3.1900503640000002</v>
      </c>
      <c r="G15287">
        <v>9.2969320359999994</v>
      </c>
      <c r="H15287">
        <v>30.893906309999998</v>
      </c>
      <c r="I15287">
        <v>11.084329240000001</v>
      </c>
      <c r="J15287">
        <v>7.3069249259999998</v>
      </c>
      <c r="K15287">
        <v>14.079661310000001</v>
      </c>
      <c r="L15287">
        <v>15.2082175</v>
      </c>
      <c r="M15287">
        <v>4.8633339449999999</v>
      </c>
      <c r="N15287">
        <v>6.2463985160000002</v>
      </c>
      <c r="O15287">
        <v>1.4029450619999999</v>
      </c>
      <c r="P15287">
        <v>12.258806509999999</v>
      </c>
      <c r="Q15287">
        <v>11.7562581</v>
      </c>
    </row>
    <row r="15288" spans="1:17">
      <c r="A15288" t="s">
        <v>27701</v>
      </c>
      <c r="B15288" s="16" t="s">
        <v>1421</v>
      </c>
      <c r="C15288">
        <v>10.514463559999999</v>
      </c>
      <c r="D15288">
        <v>30.36416401</v>
      </c>
      <c r="E15288">
        <v>28.369782050000001</v>
      </c>
      <c r="F15288">
        <v>26.075103949999999</v>
      </c>
      <c r="G15288">
        <v>37.682865020000001</v>
      </c>
      <c r="H15288">
        <v>13.592648560000001</v>
      </c>
      <c r="I15288">
        <v>34.021087970000004</v>
      </c>
      <c r="J15288">
        <v>35.381952570000003</v>
      </c>
      <c r="K15288">
        <v>84.963552239999999</v>
      </c>
      <c r="L15288">
        <v>88.028287460000001</v>
      </c>
      <c r="M15288">
        <v>6.7577014640000002</v>
      </c>
      <c r="N15288">
        <v>17.532585600000001</v>
      </c>
      <c r="O15288">
        <v>12.528277080000001</v>
      </c>
      <c r="P15288">
        <v>15.225718909999999</v>
      </c>
      <c r="Q15288">
        <v>17.101919410000001</v>
      </c>
    </row>
    <row r="15289" spans="1:17">
      <c r="A15289" t="s">
        <v>27702</v>
      </c>
      <c r="B15289" s="16" t="s">
        <v>27703</v>
      </c>
      <c r="C15289">
        <v>124.15094740000001</v>
      </c>
      <c r="D15289">
        <v>20.627693839999999</v>
      </c>
      <c r="E15289">
        <v>18.619829169999999</v>
      </c>
      <c r="F15289">
        <v>10.79681662</v>
      </c>
      <c r="G15289">
        <v>18.16321164</v>
      </c>
      <c r="H15289">
        <v>25.49599186</v>
      </c>
      <c r="I15289">
        <v>121.95847569999999</v>
      </c>
      <c r="J15289">
        <v>76.725980559999996</v>
      </c>
      <c r="K15289">
        <v>79.005909970000005</v>
      </c>
      <c r="L15289">
        <v>84.438109019999999</v>
      </c>
      <c r="M15289">
        <v>72.818018899999998</v>
      </c>
      <c r="N15289">
        <v>168.0287721</v>
      </c>
      <c r="O15289">
        <v>80.205109750000005</v>
      </c>
      <c r="P15289">
        <v>38.417315279999997</v>
      </c>
      <c r="Q15289">
        <v>46.228737469999999</v>
      </c>
    </row>
    <row r="15290" spans="1:17">
      <c r="A15290" t="e">
        <v>#N/A</v>
      </c>
      <c r="B15290" s="16" t="s">
        <v>27704</v>
      </c>
      <c r="C15290">
        <v>0</v>
      </c>
      <c r="D15290">
        <v>0.31547462799999998</v>
      </c>
      <c r="E15290">
        <v>0</v>
      </c>
      <c r="F15290">
        <v>0</v>
      </c>
      <c r="G15290">
        <v>0.24590668099999999</v>
      </c>
      <c r="H15290">
        <v>0.54691357399999996</v>
      </c>
      <c r="I15290">
        <v>0</v>
      </c>
      <c r="J15290">
        <v>0.18052728500000001</v>
      </c>
      <c r="K15290">
        <v>0</v>
      </c>
      <c r="L15290">
        <v>2.6993896030000002</v>
      </c>
      <c r="M15290">
        <v>0</v>
      </c>
      <c r="N15290">
        <v>1.0532720259999999</v>
      </c>
      <c r="O15290">
        <v>0</v>
      </c>
      <c r="P15290">
        <v>0</v>
      </c>
      <c r="Q15290">
        <v>1.9578749120000001</v>
      </c>
    </row>
    <row r="15291" spans="1:17">
      <c r="A15291" t="s">
        <v>27705</v>
      </c>
      <c r="B15291" s="16" t="s">
        <v>474</v>
      </c>
      <c r="C15291">
        <v>56.863935560000002</v>
      </c>
      <c r="D15291">
        <v>313.19951839999999</v>
      </c>
      <c r="E15291">
        <v>286.75259979999998</v>
      </c>
      <c r="F15291">
        <v>188.23419200000001</v>
      </c>
      <c r="G15291">
        <v>47.992011300000001</v>
      </c>
      <c r="H15291">
        <v>52.003856069999998</v>
      </c>
      <c r="I15291">
        <v>661.85146729999997</v>
      </c>
      <c r="J15291">
        <v>1519.270712</v>
      </c>
      <c r="K15291">
        <v>207.66029109999999</v>
      </c>
      <c r="L15291">
        <v>180.32325209999999</v>
      </c>
      <c r="M15291">
        <v>33.428096570000001</v>
      </c>
      <c r="N15291">
        <v>1202.869285</v>
      </c>
      <c r="O15291">
        <v>111.38804260000001</v>
      </c>
      <c r="P15291">
        <v>499.61968209999998</v>
      </c>
      <c r="Q15291">
        <v>172.48507290000001</v>
      </c>
    </row>
    <row r="15292" spans="1:17">
      <c r="A15292" t="s">
        <v>27706</v>
      </c>
      <c r="B15292" s="16" t="s">
        <v>2468</v>
      </c>
      <c r="C15292">
        <v>83.758636100000004</v>
      </c>
      <c r="D15292">
        <v>1.8337471430000001</v>
      </c>
      <c r="E15292">
        <v>0.97653729</v>
      </c>
      <c r="F15292">
        <v>1.1378872330000001</v>
      </c>
      <c r="G15292">
        <v>0.76421881800000002</v>
      </c>
      <c r="H15292">
        <v>2.4236118470000001</v>
      </c>
      <c r="I15292">
        <v>115.6929155</v>
      </c>
      <c r="J15292">
        <v>2.2129728910000002</v>
      </c>
      <c r="K15292">
        <v>32.011241409999997</v>
      </c>
      <c r="L15292">
        <v>44.534482179999998</v>
      </c>
      <c r="M15292">
        <v>55.847751289999998</v>
      </c>
      <c r="N15292">
        <v>2.4751927440000001</v>
      </c>
      <c r="O15292">
        <v>74.789584099999999</v>
      </c>
      <c r="P15292">
        <v>1.9058706219999999</v>
      </c>
      <c r="Q15292">
        <v>17.915779359999998</v>
      </c>
    </row>
    <row r="15293" spans="1:17">
      <c r="A15293" t="e">
        <v>#N/A</v>
      </c>
      <c r="B15293" s="16" t="s">
        <v>27707</v>
      </c>
      <c r="C15293">
        <v>7.3745416429999997</v>
      </c>
      <c r="D15293">
        <v>1.6337078949999999</v>
      </c>
      <c r="E15293">
        <v>2.3536853029999998</v>
      </c>
      <c r="F15293">
        <v>2.5095473419999998</v>
      </c>
      <c r="G15293">
        <v>1.910167969</v>
      </c>
      <c r="H15293">
        <v>0</v>
      </c>
      <c r="I15293">
        <v>10.75443849</v>
      </c>
      <c r="J15293">
        <v>6.0766773619999999</v>
      </c>
      <c r="K15293">
        <v>6.6909177639999999</v>
      </c>
      <c r="L15293">
        <v>11.64915156</v>
      </c>
      <c r="M15293">
        <v>7.0778877949999996</v>
      </c>
      <c r="N15293">
        <v>5.4544444179999996</v>
      </c>
      <c r="O15293">
        <v>16.33428893</v>
      </c>
      <c r="P15293">
        <v>1.6596224770000001</v>
      </c>
      <c r="Q15293">
        <v>15.208492619999999</v>
      </c>
    </row>
    <row r="15294" spans="1:17">
      <c r="A15294" t="s">
        <v>27708</v>
      </c>
      <c r="B15294" s="16" t="s">
        <v>9178</v>
      </c>
      <c r="C15294">
        <v>4.9911127840000002</v>
      </c>
      <c r="D15294">
        <v>13.83906633</v>
      </c>
      <c r="E15294">
        <v>10.8596807</v>
      </c>
      <c r="F15294">
        <v>18.014734229999998</v>
      </c>
      <c r="G15294">
        <v>9.2581708329999994</v>
      </c>
      <c r="H15294">
        <v>2.287868478</v>
      </c>
      <c r="I15294">
        <v>12.20932743</v>
      </c>
      <c r="J15294">
        <v>34.942762760000001</v>
      </c>
      <c r="K15294">
        <v>16.72599014</v>
      </c>
      <c r="L15294">
        <v>3.9675239000000002</v>
      </c>
      <c r="M15294">
        <v>2.4724317600000001</v>
      </c>
      <c r="N15294">
        <v>25.920483879999999</v>
      </c>
      <c r="O15294">
        <v>1.4264642190000001</v>
      </c>
      <c r="P15294">
        <v>56.234350360000001</v>
      </c>
      <c r="Q15294">
        <v>20.918347740000002</v>
      </c>
    </row>
    <row r="15295" spans="1:17">
      <c r="A15295" t="s">
        <v>27709</v>
      </c>
      <c r="B15295" s="16" t="s">
        <v>6462</v>
      </c>
      <c r="C15295">
        <v>5.0091226249999998</v>
      </c>
      <c r="D15295">
        <v>4.315454817</v>
      </c>
      <c r="E15295">
        <v>2.1908517280000002</v>
      </c>
      <c r="F15295">
        <v>4.1667955870000002</v>
      </c>
      <c r="G15295">
        <v>6.2470902119999998</v>
      </c>
      <c r="H15295">
        <v>7.2676116390000001</v>
      </c>
      <c r="I15295">
        <v>2.4349672039999999</v>
      </c>
      <c r="J15295">
        <v>5.3622929409999998</v>
      </c>
      <c r="K15295">
        <v>8.5845737349999993</v>
      </c>
      <c r="L15295">
        <v>5.62676</v>
      </c>
      <c r="M15295">
        <v>2.1367208440000001</v>
      </c>
      <c r="N15295">
        <v>2.3327183680000001</v>
      </c>
      <c r="O15295">
        <v>1.2327765230000001</v>
      </c>
      <c r="P15295">
        <v>2.922605619</v>
      </c>
      <c r="Q15295">
        <v>4.5912430540000004</v>
      </c>
    </row>
    <row r="15296" spans="1:17">
      <c r="A15296" t="s">
        <v>27710</v>
      </c>
      <c r="B15296" s="16" t="s">
        <v>8660</v>
      </c>
      <c r="C15296">
        <v>2.4867984660000002</v>
      </c>
      <c r="D15296">
        <v>4.1869093550000001</v>
      </c>
      <c r="E15296">
        <v>3.174782263</v>
      </c>
      <c r="F15296">
        <v>3.497851614</v>
      </c>
      <c r="G15296">
        <v>2.5765412990000001</v>
      </c>
      <c r="H15296">
        <v>3.7566002589999998</v>
      </c>
      <c r="I15296">
        <v>165.61230839999999</v>
      </c>
      <c r="J15296">
        <v>9.8358743979999996</v>
      </c>
      <c r="K15296">
        <v>4.7381689829999996</v>
      </c>
      <c r="L15296">
        <v>10.78961159</v>
      </c>
      <c r="M15296">
        <v>455.07607760000002</v>
      </c>
      <c r="N15296">
        <v>8.3586641880000006</v>
      </c>
      <c r="O15296">
        <v>2.203260169</v>
      </c>
      <c r="P15296">
        <v>3.183774632</v>
      </c>
      <c r="Q15296">
        <v>2.165373497</v>
      </c>
    </row>
    <row r="15297" spans="1:17">
      <c r="A15297" t="e">
        <v>#N/A</v>
      </c>
      <c r="B15297" s="16" t="s">
        <v>27711</v>
      </c>
      <c r="C15297">
        <v>13.9204831</v>
      </c>
      <c r="D15297">
        <v>0.61677062100000002</v>
      </c>
      <c r="E15297">
        <v>0.394925474</v>
      </c>
      <c r="F15297">
        <v>0.378969846</v>
      </c>
      <c r="G15297">
        <v>0.16025379200000001</v>
      </c>
      <c r="H15297">
        <v>1.425662349</v>
      </c>
      <c r="I15297">
        <v>4.0601026190000002</v>
      </c>
      <c r="J15297">
        <v>0.58823497400000002</v>
      </c>
      <c r="K15297">
        <v>2.5260094030000002</v>
      </c>
      <c r="L15297">
        <v>8.2093796169999997</v>
      </c>
      <c r="M15297">
        <v>0</v>
      </c>
      <c r="N15297">
        <v>0.11440033199999999</v>
      </c>
      <c r="O15297">
        <v>1.0277754830000001</v>
      </c>
      <c r="P15297">
        <v>0.27846849000000001</v>
      </c>
      <c r="Q15297">
        <v>0</v>
      </c>
    </row>
    <row r="15298" spans="1:17">
      <c r="A15298" t="s">
        <v>12952</v>
      </c>
      <c r="B15298" s="16" t="s">
        <v>27712</v>
      </c>
      <c r="C15298">
        <v>67.228379630000006</v>
      </c>
      <c r="D15298">
        <v>9.0423832330000007</v>
      </c>
      <c r="E15298">
        <v>8.9403550260000006</v>
      </c>
      <c r="F15298">
        <v>9.4779183329999999</v>
      </c>
      <c r="G15298">
        <v>8.706812137</v>
      </c>
      <c r="H15298">
        <v>14.753947569999999</v>
      </c>
      <c r="I15298">
        <v>59.524566499999999</v>
      </c>
      <c r="J15298">
        <v>50.222270870000003</v>
      </c>
      <c r="K15298">
        <v>59.9070544</v>
      </c>
      <c r="L15298">
        <v>42.478766620000002</v>
      </c>
      <c r="M15298">
        <v>13.826571510000001</v>
      </c>
      <c r="N15298">
        <v>26.637984370000002</v>
      </c>
      <c r="O15298">
        <v>23.931632619999998</v>
      </c>
      <c r="P15298">
        <v>30.25916329</v>
      </c>
      <c r="Q15298">
        <v>6.6021363300000004</v>
      </c>
    </row>
    <row r="15299" spans="1:17">
      <c r="A15299" t="s">
        <v>27713</v>
      </c>
      <c r="B15299" s="16" t="s">
        <v>2726</v>
      </c>
      <c r="C15299">
        <v>3.330438161</v>
      </c>
      <c r="D15299">
        <v>0.88536427900000003</v>
      </c>
      <c r="E15299">
        <v>0.63777279200000003</v>
      </c>
      <c r="F15299">
        <v>0.36267006699999998</v>
      </c>
      <c r="G15299">
        <v>0.460083468</v>
      </c>
      <c r="H15299">
        <v>0</v>
      </c>
      <c r="I15299">
        <v>3.8854745500000001</v>
      </c>
      <c r="J15299">
        <v>0.67552145399999997</v>
      </c>
      <c r="K15299">
        <v>0.30217048000000002</v>
      </c>
      <c r="L15299">
        <v>1.262617718</v>
      </c>
      <c r="M15299">
        <v>3.8357585470000002</v>
      </c>
      <c r="N15299">
        <v>0.41054958000000003</v>
      </c>
      <c r="O15299">
        <v>3.6883878239999999</v>
      </c>
      <c r="P15299">
        <v>1.19921108</v>
      </c>
      <c r="Q15299">
        <v>3.2052307020000002</v>
      </c>
    </row>
    <row r="15300" spans="1:17">
      <c r="A15300" t="s">
        <v>27714</v>
      </c>
      <c r="B15300" s="16" t="s">
        <v>27715</v>
      </c>
      <c r="C15300">
        <v>3.3466315400000002</v>
      </c>
      <c r="D15300">
        <v>9.7863604219999996</v>
      </c>
      <c r="E15300">
        <v>4.27249196</v>
      </c>
      <c r="F15300">
        <v>6.9242356479999998</v>
      </c>
      <c r="G15300">
        <v>4.3920447730000003</v>
      </c>
      <c r="H15300">
        <v>12.3387957</v>
      </c>
      <c r="I15300">
        <v>0</v>
      </c>
      <c r="J15300">
        <v>3.478880744</v>
      </c>
      <c r="K15300">
        <v>5.4655146730000004</v>
      </c>
      <c r="L15300">
        <v>5.49794641</v>
      </c>
      <c r="M15300">
        <v>2.5696059419999999</v>
      </c>
      <c r="N15300">
        <v>2.0627288450000001</v>
      </c>
      <c r="O15300">
        <v>0.74126432799999997</v>
      </c>
      <c r="P15300">
        <v>7.3306717280000004</v>
      </c>
      <c r="Q15300">
        <v>3.2208152920000002</v>
      </c>
    </row>
    <row r="15301" spans="1:17">
      <c r="A15301" t="e">
        <v>#N/A</v>
      </c>
      <c r="B15301" s="16" t="s">
        <v>27716</v>
      </c>
      <c r="C15301">
        <v>0</v>
      </c>
      <c r="D15301">
        <v>0</v>
      </c>
      <c r="E15301">
        <v>0</v>
      </c>
      <c r="F15301">
        <v>0</v>
      </c>
      <c r="G15301">
        <v>0</v>
      </c>
      <c r="H15301">
        <v>0</v>
      </c>
      <c r="I15301">
        <v>1.9745854270000001</v>
      </c>
      <c r="J15301">
        <v>0.171648894</v>
      </c>
      <c r="K15301">
        <v>0.61424818800000003</v>
      </c>
      <c r="L15301">
        <v>0</v>
      </c>
      <c r="M15301">
        <v>0</v>
      </c>
      <c r="N15301">
        <v>0.16691196</v>
      </c>
      <c r="O15301">
        <v>0</v>
      </c>
      <c r="P15301">
        <v>0.40629009300000002</v>
      </c>
      <c r="Q15301">
        <v>0</v>
      </c>
    </row>
    <row r="15302" spans="1:17">
      <c r="A15302" t="e">
        <v>#N/A</v>
      </c>
      <c r="B15302" s="16" t="s">
        <v>27717</v>
      </c>
      <c r="C15302">
        <v>0</v>
      </c>
      <c r="D15302">
        <v>0</v>
      </c>
      <c r="E15302">
        <v>0.38094328599999999</v>
      </c>
      <c r="F15302">
        <v>0</v>
      </c>
      <c r="G15302">
        <v>0</v>
      </c>
      <c r="H15302">
        <v>0</v>
      </c>
      <c r="I15302">
        <v>0</v>
      </c>
      <c r="J15302">
        <v>1.3617809649999999</v>
      </c>
      <c r="K15302">
        <v>0.54146155299999998</v>
      </c>
      <c r="L15302">
        <v>0</v>
      </c>
      <c r="M15302">
        <v>2.2911081879999999</v>
      </c>
      <c r="N15302">
        <v>0.29426675099999999</v>
      </c>
      <c r="O15302">
        <v>0</v>
      </c>
      <c r="P15302">
        <v>0.89536472700000003</v>
      </c>
      <c r="Q15302">
        <v>0</v>
      </c>
    </row>
    <row r="15303" spans="1:17">
      <c r="A15303" t="s">
        <v>27718</v>
      </c>
      <c r="B15303" s="16" t="s">
        <v>6551</v>
      </c>
      <c r="C15303">
        <v>5.7060356749999999</v>
      </c>
      <c r="D15303">
        <v>15.36644766</v>
      </c>
      <c r="E15303">
        <v>1.2899875700000001</v>
      </c>
      <c r="F15303">
        <v>19.441840339999999</v>
      </c>
      <c r="G15303">
        <v>1.6627368849999999</v>
      </c>
      <c r="H15303">
        <v>2.1914326270000002</v>
      </c>
      <c r="I15303">
        <v>1.560229418</v>
      </c>
      <c r="J15303">
        <v>1.6049468039999999</v>
      </c>
      <c r="K15303">
        <v>5.0961912509999996</v>
      </c>
      <c r="L15303">
        <v>2.7040517610000001</v>
      </c>
      <c r="M15303">
        <v>2.7382502010000001</v>
      </c>
      <c r="N15303">
        <v>6.9460167259999999</v>
      </c>
      <c r="O15303">
        <v>5.529396599</v>
      </c>
      <c r="P15303">
        <v>29.347705229999999</v>
      </c>
      <c r="Q15303">
        <v>16.6706793</v>
      </c>
    </row>
    <row r="15304" spans="1:17">
      <c r="A15304" t="e">
        <v>#N/A</v>
      </c>
      <c r="B15304" s="16" t="s">
        <v>27719</v>
      </c>
      <c r="C15304">
        <v>15.10881702</v>
      </c>
      <c r="D15304">
        <v>0</v>
      </c>
      <c r="E15304">
        <v>0.53579827999999996</v>
      </c>
      <c r="F15304">
        <v>0</v>
      </c>
      <c r="G15304">
        <v>0</v>
      </c>
      <c r="H15304">
        <v>1.934206541</v>
      </c>
      <c r="I15304">
        <v>0</v>
      </c>
      <c r="J15304">
        <v>0</v>
      </c>
      <c r="K15304">
        <v>2.2847036269999998</v>
      </c>
      <c r="L15304">
        <v>6.3644145119999997</v>
      </c>
      <c r="M15304">
        <v>0</v>
      </c>
      <c r="N15304">
        <v>0</v>
      </c>
      <c r="O15304">
        <v>11.155124150000001</v>
      </c>
      <c r="P15304">
        <v>0.75560047699999999</v>
      </c>
      <c r="Q15304">
        <v>0</v>
      </c>
    </row>
    <row r="15305" spans="1:17">
      <c r="A15305" t="s">
        <v>27720</v>
      </c>
      <c r="B15305" s="16" t="s">
        <v>303</v>
      </c>
      <c r="C15305">
        <v>1.9579381170000001</v>
      </c>
      <c r="D15305">
        <v>14.146885579999999</v>
      </c>
      <c r="E15305">
        <v>13.090908089999999</v>
      </c>
      <c r="F15305">
        <v>10.312024729999999</v>
      </c>
      <c r="G15305">
        <v>14.27819208</v>
      </c>
      <c r="H15305">
        <v>24.641029499999998</v>
      </c>
      <c r="I15305">
        <v>15.594328020000001</v>
      </c>
      <c r="J15305">
        <v>11.436686610000001</v>
      </c>
      <c r="K15305">
        <v>7.6523406669999998</v>
      </c>
      <c r="L15305">
        <v>5.9953620289999998</v>
      </c>
      <c r="M15305">
        <v>5.4929778369999998</v>
      </c>
      <c r="N15305">
        <v>2.9148720720000001</v>
      </c>
      <c r="O15305">
        <v>3.6695557920000001</v>
      </c>
      <c r="P15305">
        <v>5.4231281510000002</v>
      </c>
      <c r="Q15305">
        <v>10.45699419</v>
      </c>
    </row>
    <row r="15306" spans="1:17">
      <c r="A15306" t="s">
        <v>27721</v>
      </c>
      <c r="B15306" s="16" t="s">
        <v>1970</v>
      </c>
      <c r="C15306">
        <v>104.8863817</v>
      </c>
      <c r="D15306">
        <v>42.272441739999998</v>
      </c>
      <c r="E15306">
        <v>500.5523283</v>
      </c>
      <c r="F15306">
        <v>898.01126050000005</v>
      </c>
      <c r="G15306">
        <v>487.27597750000001</v>
      </c>
      <c r="H15306">
        <v>728.7673575</v>
      </c>
      <c r="I15306">
        <v>360.09598440000002</v>
      </c>
      <c r="J15306">
        <v>191.3092053</v>
      </c>
      <c r="K15306">
        <v>82.207383739999997</v>
      </c>
      <c r="L15306">
        <v>186.04422220000001</v>
      </c>
      <c r="M15306">
        <v>76.652571859999995</v>
      </c>
      <c r="N15306">
        <v>284.51236640000002</v>
      </c>
      <c r="O15306">
        <v>46.183852430000002</v>
      </c>
      <c r="P15306">
        <v>83.307495930000002</v>
      </c>
      <c r="Q15306">
        <v>660.03989260000003</v>
      </c>
    </row>
    <row r="15307" spans="1:17">
      <c r="A15307" t="s">
        <v>27722</v>
      </c>
      <c r="B15307" s="16" t="s">
        <v>27723</v>
      </c>
      <c r="C15307">
        <v>2.1356138690000002</v>
      </c>
      <c r="D15307">
        <v>2.3655498929999998</v>
      </c>
      <c r="E15307">
        <v>1.2212183169999999</v>
      </c>
      <c r="F15307">
        <v>0.94477076400000004</v>
      </c>
      <c r="G15307">
        <v>2.6275613689999999</v>
      </c>
      <c r="H15307">
        <v>6.1514519600000002</v>
      </c>
      <c r="I15307">
        <v>2.7251065849999998</v>
      </c>
      <c r="J15307">
        <v>3.3841572499999999</v>
      </c>
      <c r="K15307">
        <v>5.8129240309999997</v>
      </c>
      <c r="L15307">
        <v>5.734966923</v>
      </c>
      <c r="M15307">
        <v>4.0994101260000004</v>
      </c>
      <c r="N15307">
        <v>2.0073671769999999</v>
      </c>
      <c r="O15307">
        <v>2.0695026699999999</v>
      </c>
      <c r="P15307">
        <v>2.8035854809999998</v>
      </c>
      <c r="Q15307">
        <v>4.2207581320000003</v>
      </c>
    </row>
    <row r="15308" spans="1:17">
      <c r="A15308" t="e">
        <v>#N/A</v>
      </c>
      <c r="B15308" s="16" t="s">
        <v>27724</v>
      </c>
      <c r="C15308">
        <v>1521.15671</v>
      </c>
      <c r="D15308">
        <v>144.81712200000001</v>
      </c>
      <c r="E15308">
        <v>165.5859007</v>
      </c>
      <c r="F15308">
        <v>149.71530680000001</v>
      </c>
      <c r="G15308">
        <v>128.64997270000001</v>
      </c>
      <c r="H15308">
        <v>301.26967810000002</v>
      </c>
      <c r="I15308">
        <v>354.08583399999998</v>
      </c>
      <c r="J15308">
        <v>161.53109739999999</v>
      </c>
      <c r="K15308">
        <v>556.38847820000001</v>
      </c>
      <c r="L15308">
        <v>1560.4009249999999</v>
      </c>
      <c r="M15308">
        <v>593.54669109999998</v>
      </c>
      <c r="N15308">
        <v>164.23633649999999</v>
      </c>
      <c r="O15308">
        <v>962.98431029999995</v>
      </c>
      <c r="P15308">
        <v>121.1163016</v>
      </c>
      <c r="Q15308">
        <v>396.59265169999998</v>
      </c>
    </row>
    <row r="15309" spans="1:17">
      <c r="A15309" t="e">
        <v>#N/A</v>
      </c>
      <c r="B15309" s="16" t="s">
        <v>27725</v>
      </c>
      <c r="C15309">
        <v>0</v>
      </c>
      <c r="D15309">
        <v>0</v>
      </c>
      <c r="E15309">
        <v>0</v>
      </c>
      <c r="F15309">
        <v>0</v>
      </c>
      <c r="G15309">
        <v>0</v>
      </c>
      <c r="H15309">
        <v>0</v>
      </c>
      <c r="I15309">
        <v>0</v>
      </c>
      <c r="J15309">
        <v>0</v>
      </c>
      <c r="K15309">
        <v>0</v>
      </c>
      <c r="L15309">
        <v>3.8946417160000002</v>
      </c>
      <c r="M15309">
        <v>0</v>
      </c>
      <c r="N15309">
        <v>0.37991155199999999</v>
      </c>
      <c r="O15309">
        <v>0</v>
      </c>
      <c r="P15309">
        <v>0</v>
      </c>
      <c r="Q15309">
        <v>0</v>
      </c>
    </row>
    <row r="15310" spans="1:17">
      <c r="A15310" t="s">
        <v>27726</v>
      </c>
      <c r="B15310" s="16" t="s">
        <v>4001</v>
      </c>
      <c r="C15310">
        <v>10.77420931</v>
      </c>
      <c r="D15310">
        <v>3.42032874</v>
      </c>
      <c r="E15310">
        <v>3.3678337310000002</v>
      </c>
      <c r="F15310">
        <v>4.9893958989999998</v>
      </c>
      <c r="G15310">
        <v>1.649519264</v>
      </c>
      <c r="H15310">
        <v>10.70732626</v>
      </c>
      <c r="I15310">
        <v>3.0776553390000001</v>
      </c>
      <c r="J15310">
        <v>2.9710770769999999</v>
      </c>
      <c r="K15310">
        <v>6.7017153719999998</v>
      </c>
      <c r="L15310">
        <v>10.38710792</v>
      </c>
      <c r="M15310">
        <v>3.837821892</v>
      </c>
      <c r="N15310">
        <v>2.916470012</v>
      </c>
      <c r="O15310">
        <v>9.9640041149999998</v>
      </c>
      <c r="P15310">
        <v>1.666466894</v>
      </c>
      <c r="Q15310">
        <v>9.1627282040000004</v>
      </c>
    </row>
    <row r="15311" spans="1:17">
      <c r="A15311" t="e">
        <v>#N/A</v>
      </c>
      <c r="B15311" s="16" t="s">
        <v>27727</v>
      </c>
      <c r="C15311">
        <v>228.02263730000001</v>
      </c>
      <c r="D15311">
        <v>38.166623710000003</v>
      </c>
      <c r="E15311">
        <v>14.01622004</v>
      </c>
      <c r="F15311">
        <v>11.380720220000001</v>
      </c>
      <c r="G15311">
        <v>19.250118100000002</v>
      </c>
      <c r="H15311">
        <v>30.164128999999999</v>
      </c>
      <c r="I15311">
        <v>81.285081070000004</v>
      </c>
      <c r="J15311">
        <v>15.095625119999999</v>
      </c>
      <c r="K15311">
        <v>136.77385269999999</v>
      </c>
      <c r="L15311">
        <v>227.32283000000001</v>
      </c>
      <c r="M15311">
        <v>199.39669180000001</v>
      </c>
      <c r="N15311">
        <v>23.42399443</v>
      </c>
      <c r="O15311">
        <v>137.48861600000001</v>
      </c>
      <c r="P15311">
        <v>17.485429450000002</v>
      </c>
      <c r="Q15311">
        <v>19.158346529999999</v>
      </c>
    </row>
    <row r="15312" spans="1:17">
      <c r="A15312" t="s">
        <v>27728</v>
      </c>
      <c r="B15312" s="16" t="s">
        <v>3114</v>
      </c>
      <c r="C15312">
        <v>24.190965049999999</v>
      </c>
      <c r="D15312">
        <v>40.065717749999997</v>
      </c>
      <c r="E15312">
        <v>369.92798590000001</v>
      </c>
      <c r="F15312">
        <v>563.15782379999996</v>
      </c>
      <c r="G15312">
        <v>316.48224149999999</v>
      </c>
      <c r="H15312">
        <v>685.73961329999997</v>
      </c>
      <c r="I15312">
        <v>426.69772110000002</v>
      </c>
      <c r="J15312">
        <v>226.2784886</v>
      </c>
      <c r="K15312">
        <v>56.961453319999997</v>
      </c>
      <c r="L15312">
        <v>122.64590699999999</v>
      </c>
      <c r="M15312">
        <v>56.386185619999999</v>
      </c>
      <c r="N15312">
        <v>188.08324099999999</v>
      </c>
      <c r="O15312">
        <v>12.11972345</v>
      </c>
      <c r="P15312">
        <v>71.378426099999999</v>
      </c>
      <c r="Q15312">
        <v>674.68860970000003</v>
      </c>
    </row>
    <row r="15313" spans="1:17">
      <c r="A15313" t="s">
        <v>27728</v>
      </c>
      <c r="B15313" s="16" t="s">
        <v>27729</v>
      </c>
      <c r="C15313">
        <v>22.05202744</v>
      </c>
      <c r="D15313">
        <v>13.20007781</v>
      </c>
      <c r="E15313">
        <v>12.630852020000001</v>
      </c>
      <c r="F15313">
        <v>9.2931759609999993</v>
      </c>
      <c r="G15313">
        <v>12.53938383</v>
      </c>
      <c r="H15313">
        <v>25.749776610000001</v>
      </c>
      <c r="I15313">
        <v>17.37880135</v>
      </c>
      <c r="J15313">
        <v>12.156380199999999</v>
      </c>
      <c r="K15313">
        <v>11.21648997</v>
      </c>
      <c r="L15313">
        <v>11.752196919999999</v>
      </c>
      <c r="M15313">
        <v>8.9790680120000008</v>
      </c>
      <c r="N15313">
        <v>5.0386435489999997</v>
      </c>
      <c r="O15313">
        <v>16.528115450000001</v>
      </c>
      <c r="P15313">
        <v>6.7005541769999999</v>
      </c>
      <c r="Q15313">
        <v>14.2405303</v>
      </c>
    </row>
    <row r="15314" spans="1:17">
      <c r="A15314" t="s">
        <v>27730</v>
      </c>
      <c r="B15314" s="16" t="s">
        <v>4000</v>
      </c>
      <c r="C15314">
        <v>9.5125143990000005</v>
      </c>
      <c r="D15314">
        <v>2.25267427</v>
      </c>
      <c r="E15314">
        <v>2.0589293729999998</v>
      </c>
      <c r="F15314">
        <v>1.8752836690000001</v>
      </c>
      <c r="G15314">
        <v>1.642633191</v>
      </c>
      <c r="H15314">
        <v>2.0156306449999999</v>
      </c>
      <c r="I15314">
        <v>4.3051922139999999</v>
      </c>
      <c r="J15314">
        <v>8.6492500660000005</v>
      </c>
      <c r="K15314">
        <v>2.380882572</v>
      </c>
      <c r="L15314">
        <v>4.3524709250000004</v>
      </c>
      <c r="M15314">
        <v>3.7778718019999999</v>
      </c>
      <c r="N15314">
        <v>2.0622045619999998</v>
      </c>
      <c r="O15314">
        <v>6.1756326699999997</v>
      </c>
      <c r="P15314">
        <v>4.6752404419999998</v>
      </c>
      <c r="Q15314">
        <v>2.2548996200000002</v>
      </c>
    </row>
    <row r="15315" spans="1:17">
      <c r="A15315" t="s">
        <v>27731</v>
      </c>
      <c r="B15315" s="16" t="s">
        <v>27732</v>
      </c>
      <c r="C15315">
        <v>0.34791434900000001</v>
      </c>
      <c r="D15315">
        <v>0.38537338700000001</v>
      </c>
      <c r="E15315">
        <v>7.4027731999999999E-2</v>
      </c>
      <c r="F15315">
        <v>0.23678964</v>
      </c>
      <c r="G15315">
        <v>6.0078296000000003E-2</v>
      </c>
      <c r="H15315">
        <v>0</v>
      </c>
      <c r="I15315">
        <v>0.50737030800000005</v>
      </c>
      <c r="J15315">
        <v>0.48515757300000001</v>
      </c>
      <c r="K15315">
        <v>0.63132501200000002</v>
      </c>
      <c r="L15315">
        <v>0.87932938500000002</v>
      </c>
      <c r="M15315">
        <v>0</v>
      </c>
      <c r="N15315">
        <v>0.25732846500000001</v>
      </c>
      <c r="O15315">
        <v>0.38530757399999999</v>
      </c>
      <c r="P15315">
        <v>0.36538725700000002</v>
      </c>
      <c r="Q15315">
        <v>0.23916753299999999</v>
      </c>
    </row>
    <row r="15316" spans="1:17">
      <c r="A15316" t="e">
        <v>#N/A</v>
      </c>
      <c r="B15316" s="16" t="s">
        <v>27733</v>
      </c>
      <c r="C15316">
        <v>0</v>
      </c>
      <c r="D15316">
        <v>0</v>
      </c>
      <c r="E15316">
        <v>0.19880298199999999</v>
      </c>
      <c r="F15316">
        <v>0</v>
      </c>
      <c r="G15316">
        <v>1.2907318999999999</v>
      </c>
      <c r="H15316">
        <v>0</v>
      </c>
      <c r="I15316">
        <v>0</v>
      </c>
      <c r="J15316">
        <v>0</v>
      </c>
      <c r="K15316">
        <v>0</v>
      </c>
      <c r="L15316">
        <v>0</v>
      </c>
      <c r="M15316">
        <v>0</v>
      </c>
      <c r="N15316">
        <v>0.69106083100000004</v>
      </c>
      <c r="O15316">
        <v>0</v>
      </c>
      <c r="P15316">
        <v>0</v>
      </c>
      <c r="Q15316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"/>
  <sheetViews>
    <sheetView workbookViewId="0">
      <selection activeCell="R49" sqref="R49"/>
    </sheetView>
  </sheetViews>
  <sheetFormatPr baseColWidth="10" defaultColWidth="5.1640625" defaultRowHeight="14" x14ac:dyDescent="0"/>
  <cols>
    <col min="1" max="3" width="10.83203125" style="47" customWidth="1"/>
    <col min="4" max="9" width="5.1640625" style="47" customWidth="1"/>
    <col min="10" max="16" width="7" style="47" customWidth="1"/>
    <col min="17" max="17" width="6.1640625" style="47" bestFit="1" customWidth="1"/>
    <col min="18" max="20" width="5.1640625" style="47"/>
    <col min="21" max="21" width="11.5" style="47" customWidth="1"/>
    <col min="22" max="16384" width="5.1640625" style="47"/>
  </cols>
  <sheetData>
    <row r="1" spans="1:21">
      <c r="D1" s="80" t="s">
        <v>9495</v>
      </c>
      <c r="E1" s="80"/>
      <c r="F1" s="80"/>
      <c r="G1" s="80" t="s">
        <v>27775</v>
      </c>
      <c r="H1" s="80"/>
      <c r="I1" s="80"/>
    </row>
    <row r="2" spans="1:21">
      <c r="A2" s="47" t="s">
        <v>27750</v>
      </c>
      <c r="B2" s="47" t="s">
        <v>27734</v>
      </c>
      <c r="C2" s="47" t="s">
        <v>27735</v>
      </c>
      <c r="D2" s="47" t="str">
        <f>A2</f>
        <v>no mites</v>
      </c>
      <c r="E2" s="47" t="str">
        <f t="shared" ref="E2:F2" si="0">B2</f>
        <v>one mite</v>
      </c>
      <c r="F2" s="47" t="str">
        <f t="shared" si="0"/>
        <v>three mites</v>
      </c>
      <c r="G2" s="47" t="str">
        <f>A2</f>
        <v>no mites</v>
      </c>
      <c r="H2" s="47" t="str">
        <f t="shared" ref="H2:I2" si="1">B2</f>
        <v>one mite</v>
      </c>
      <c r="I2" s="47" t="str">
        <f t="shared" si="1"/>
        <v>three mites</v>
      </c>
      <c r="J2" s="52" t="s">
        <v>27766</v>
      </c>
      <c r="K2" s="52" t="s">
        <v>27767</v>
      </c>
      <c r="L2" s="52" t="s">
        <v>27768</v>
      </c>
      <c r="M2" s="52" t="s">
        <v>27770</v>
      </c>
      <c r="N2" s="52" t="s">
        <v>27770</v>
      </c>
      <c r="O2" s="52" t="s">
        <v>27770</v>
      </c>
      <c r="P2" s="52" t="s">
        <v>27769</v>
      </c>
      <c r="Q2" s="52" t="s">
        <v>27771</v>
      </c>
      <c r="R2" s="52" t="s">
        <v>27772</v>
      </c>
      <c r="S2" s="52" t="s">
        <v>27773</v>
      </c>
      <c r="T2" s="52" t="s">
        <v>27774</v>
      </c>
      <c r="U2" s="52" t="s">
        <v>17</v>
      </c>
    </row>
    <row r="3" spans="1:21" ht="15">
      <c r="A3" s="53">
        <f>'sample IDs &amp; DWV'!F3</f>
        <v>7.1478416010515534E-3</v>
      </c>
      <c r="B3" s="53">
        <f>'sample IDs &amp; DWV'!F7</f>
        <v>0.60520077018825746</v>
      </c>
      <c r="C3" s="53">
        <f>'sample IDs &amp; DWV'!F12</f>
        <v>0.78914883818654402</v>
      </c>
      <c r="D3" s="54">
        <f>IF(ISNUMBER(A3),((RANK(A3,$A$3:$C$7,1)+(COUNT($A$3:$C$7)-RANK(A3,$A$3:$C$7,0)+1))/2),"")</f>
        <v>5</v>
      </c>
      <c r="E3" s="54">
        <f t="shared" ref="E3:F3" si="2">IF(ISNUMBER(B3),((RANK(B3,$A$3:$C$7,1)+(COUNT($A$3:$C$7)-RANK(B3,$A$3:$C$7,0)+1))/2),"")</f>
        <v>10</v>
      </c>
      <c r="F3" s="54">
        <f t="shared" si="2"/>
        <v>13</v>
      </c>
      <c r="G3" s="54">
        <f>IF(ISNUMBER(#REF!),COUNTIF($D$3:$F$7,"="&amp;#REF!)^2-1,0)</f>
        <v>0</v>
      </c>
      <c r="H3" s="54">
        <f t="shared" ref="H3:I3" si="3">IF(ISNUMBER(E3),COUNTIF($D$3:$F$7,"="&amp;E3)^2-1,0)</f>
        <v>0</v>
      </c>
      <c r="I3" s="54">
        <f t="shared" si="3"/>
        <v>0</v>
      </c>
      <c r="J3" s="52">
        <f>SUM(D3:D6)</f>
        <v>14</v>
      </c>
      <c r="K3" s="52">
        <f t="shared" ref="K3:L3" si="4">SUM(E3:E7)</f>
        <v>38</v>
      </c>
      <c r="L3" s="52">
        <f t="shared" si="4"/>
        <v>53</v>
      </c>
      <c r="M3" s="52">
        <f>J3*J3/COUNTA(A3:A7)</f>
        <v>49</v>
      </c>
      <c r="N3" s="52">
        <f>K3*K3/COUNTA(B3:B7)</f>
        <v>288.8</v>
      </c>
      <c r="O3" s="52">
        <f>L3*L3/COUNTA(C3:C7)</f>
        <v>561.79999999999995</v>
      </c>
      <c r="P3" s="52">
        <f>COUNT(A3:C7)</f>
        <v>14</v>
      </c>
      <c r="Q3" s="55">
        <f>(12/(P3*(P3+1)))*SUM(M3:O3)-3*(P3+1)</f>
        <v>6.4057142857142821</v>
      </c>
      <c r="R3" s="55">
        <f>1-SUM(G3:I7)/((P3-1)*P3*(P3+1))</f>
        <v>1</v>
      </c>
      <c r="S3" s="52">
        <f>Q3/R3</f>
        <v>6.4057142857142821</v>
      </c>
      <c r="T3" s="52">
        <f>COUNTA(A2:C2)-1</f>
        <v>2</v>
      </c>
      <c r="U3" s="57">
        <f>CHIDIST(S3,T3)</f>
        <v>4.0645906756430324E-2</v>
      </c>
    </row>
    <row r="4" spans="1:21">
      <c r="A4" s="53">
        <f>'sample IDs &amp; DWV'!F4</f>
        <v>3.486387733230548E-3</v>
      </c>
      <c r="B4" s="53">
        <f>'sample IDs &amp; DWV'!F8</f>
        <v>0.67565206380859799</v>
      </c>
      <c r="C4" s="53">
        <f>'sample IDs &amp; DWV'!F13</f>
        <v>8.664357057579955E-2</v>
      </c>
      <c r="D4" s="54">
        <f>IF(ISNUMBER(A4),((RANK(A4,$A$3:$C$7,1)+(COUNT($A$3:$C$7)-RANK(A4,$A$3:$C$7,0)+1))/2),"")</f>
        <v>3</v>
      </c>
      <c r="E4" s="54">
        <f t="shared" ref="E4:E6" si="5">IF(ISNUMBER(B4),((RANK(B4,$A$3:$C$7,1)+(COUNT($A$3:$C$7)-RANK(B4,$A$3:$C$7,0)+1))/2),"")</f>
        <v>11</v>
      </c>
      <c r="F4" s="54">
        <f t="shared" ref="F4:F7" si="6">IF(ISNUMBER(C4),((RANK(C4,$A$3:$C$7,1)+(COUNT($A$3:$C$7)-RANK(C4,$A$3:$C$7,0)+1))/2),"")</f>
        <v>8</v>
      </c>
      <c r="G4" s="54">
        <f>IF(ISNUMBER(D3),COUNTIF($D$3:$F$7,"="&amp;D3)^2-1,0)</f>
        <v>0</v>
      </c>
      <c r="H4" s="54">
        <f t="shared" ref="H4:H7" si="7">IF(ISNUMBER(E4),COUNTIF($D$3:$F$7,"="&amp;E4)^2-1,0)</f>
        <v>0</v>
      </c>
      <c r="I4" s="54">
        <f t="shared" ref="I4:I7" si="8">IF(ISNUMBER(F4),COUNTIF($D$3:$F$7,"="&amp;F4)^2-1,0)</f>
        <v>0</v>
      </c>
    </row>
    <row r="5" spans="1:21">
      <c r="A5" s="53">
        <f>'sample IDs &amp; DWV'!F5</f>
        <v>3.050164800533143E-3</v>
      </c>
      <c r="B5" s="53">
        <f>'sample IDs &amp; DWV'!F9</f>
        <v>2.6687363757699284E-2</v>
      </c>
      <c r="C5" s="53">
        <f>'sample IDs &amp; DWV'!F14</f>
        <v>0.80517274072502332</v>
      </c>
      <c r="D5" s="54">
        <f>IF(ISNUMBER(A5),((RANK(A5,$A$3:$C$7,1)+(COUNT($A$3:$C$7)-RANK(A5,$A$3:$C$7,0)+1))/2),"")</f>
        <v>2</v>
      </c>
      <c r="E5" s="54">
        <f t="shared" si="5"/>
        <v>7</v>
      </c>
      <c r="F5" s="54">
        <f t="shared" si="6"/>
        <v>14</v>
      </c>
      <c r="G5" s="54">
        <f>IF(ISNUMBER(D4),COUNTIF($D$3:$F$7,"="&amp;D4)^2-1,0)</f>
        <v>0</v>
      </c>
      <c r="H5" s="54">
        <f t="shared" si="7"/>
        <v>0</v>
      </c>
      <c r="I5" s="54">
        <f t="shared" si="8"/>
        <v>0</v>
      </c>
    </row>
    <row r="6" spans="1:21">
      <c r="A6" s="53">
        <f>'sample IDs &amp; DWV'!F6</f>
        <v>4.177075186635083E-3</v>
      </c>
      <c r="B6" s="53">
        <f>'sample IDs &amp; DWV'!F10</f>
        <v>0.60329519678077914</v>
      </c>
      <c r="C6" s="53">
        <f>'sample IDs &amp; DWV'!F15</f>
        <v>7.4787897602929046E-3</v>
      </c>
      <c r="D6" s="54">
        <f>IF(ISNUMBER(A6),((RANK(A6,$A$3:$C$7,1)+(COUNT($A$3:$C$7)-RANK(A6,$A$3:$C$7,0)+1))/2),"")</f>
        <v>4</v>
      </c>
      <c r="E6" s="54">
        <f t="shared" si="5"/>
        <v>9</v>
      </c>
      <c r="F6" s="54">
        <f t="shared" si="6"/>
        <v>6</v>
      </c>
      <c r="G6" s="54">
        <f>IF(ISNUMBER(D5),COUNTIF($D$3:$F$7,"="&amp;D5)^2-1,0)</f>
        <v>0</v>
      </c>
      <c r="H6" s="54">
        <f t="shared" si="7"/>
        <v>0</v>
      </c>
      <c r="I6" s="54">
        <f t="shared" si="8"/>
        <v>0</v>
      </c>
    </row>
    <row r="7" spans="1:21">
      <c r="B7" s="53">
        <f>'sample IDs &amp; DWV'!F11</f>
        <v>3.0265944385087671E-3</v>
      </c>
      <c r="C7" s="53">
        <f>'sample IDs &amp; DWV'!F16</f>
        <v>0.72727680570565678</v>
      </c>
      <c r="E7" s="54">
        <f>IF(ISNUMBER(B7),((RANK(B7,$A$3:$C$7,1)+(COUNT($A$3:$C$7)-RANK(B7,$A$3:$C$7,0)+1))/2),"")</f>
        <v>1</v>
      </c>
      <c r="F7" s="54">
        <f t="shared" si="6"/>
        <v>12</v>
      </c>
      <c r="G7" s="54">
        <f>IF(ISNUMBER(D6),COUNTIF($D$3:$F$7,"="&amp;D6)^2-1,0)</f>
        <v>0</v>
      </c>
      <c r="H7" s="54">
        <f t="shared" si="7"/>
        <v>0</v>
      </c>
      <c r="I7" s="54">
        <f t="shared" si="8"/>
        <v>0</v>
      </c>
    </row>
    <row r="9" spans="1:21">
      <c r="J9" s="56"/>
      <c r="K9" s="56"/>
      <c r="L9" s="56"/>
    </row>
  </sheetData>
  <mergeCells count="2">
    <mergeCell ref="D1:F1"/>
    <mergeCell ref="G1:I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9</vt:i4>
      </vt:variant>
    </vt:vector>
  </HeadingPairs>
  <TitlesOfParts>
    <vt:vector size="9" baseType="lpstr">
      <vt:lpstr>diff expr 0 vs 1 mite</vt:lpstr>
      <vt:lpstr>diff expr 0 vs 3 mites</vt:lpstr>
      <vt:lpstr>diff expr 1 vs 3 mites</vt:lpstr>
      <vt:lpstr>Fig. S9</vt:lpstr>
      <vt:lpstr>reference parameters</vt:lpstr>
      <vt:lpstr>sample IDs &amp; DWV</vt:lpstr>
      <vt:lpstr>outlier treatment</vt:lpstr>
      <vt:lpstr>data</vt:lpstr>
      <vt:lpstr>stat test DWV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Francesco Nazzi</dc:creator>
  <cp:lastModifiedBy>Francesco Nazzi</cp:lastModifiedBy>
  <dcterms:created xsi:type="dcterms:W3CDTF">2015-01-02T13:30:55Z</dcterms:created>
  <dcterms:modified xsi:type="dcterms:W3CDTF">2019-02-08T08:20:18Z</dcterms:modified>
</cp:coreProperties>
</file>